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/>
  <mc:AlternateContent xmlns:mc="http://schemas.openxmlformats.org/markup-compatibility/2006">
    <mc:Choice Requires="x15">
      <x15ac:absPath xmlns:x15ac="http://schemas.microsoft.com/office/spreadsheetml/2010/11/ac" url="https://elsewedyelectric-my.sharepoint.com/personal/m_sheta_elsewedy_com/Documents/Busway Production/Production KPIs/Productivity&amp;DownTime/"/>
    </mc:Choice>
  </mc:AlternateContent>
  <xr:revisionPtr revIDLastSave="13" documentId="13_ncr:1_{FD8436B4-B9D2-4933-AB4A-DF61A6DE43E8}" xr6:coauthVersionLast="47" xr6:coauthVersionMax="47" xr10:uidLastSave="{0393B3B2-F722-4406-83EB-F800ED404B45}"/>
  <bookViews>
    <workbookView xWindow="-120" yWindow="-120" windowWidth="20730" windowHeight="11040" xr2:uid="{00000000-000D-0000-FFFF-FFFF00000000}"/>
  </bookViews>
  <sheets>
    <sheet name="Projects DB" sheetId="2" r:id="rId1"/>
    <sheet name="CycleTime DM" sheetId="4" r:id="rId2"/>
  </sheets>
  <externalReferences>
    <externalReference r:id="rId3"/>
    <externalReference r:id="rId4"/>
  </externalReferences>
  <definedNames>
    <definedName name="_xlnm._FilterDatabase" localSheetId="1" hidden="1">'CycleTime DM'!$B$2:$BE$1565</definedName>
    <definedName name="_xlnm._FilterDatabase" localSheetId="0" hidden="1">'Projects DB'!$B$2:$S$6307</definedName>
    <definedName name="_xlpm.Aclean" hidden="1" xlm="1">#NAME?</definedName>
    <definedName name="_xlpm.Avalid" hidden="1" xlm="1">#NAME?</definedName>
    <definedName name="_xlpm.Awords" hidden="1" xlm="1">#NAME?</definedName>
    <definedName name="_xlpm.clean" hidden="1" xlm="1">#NAME?</definedName>
    <definedName name="_xlpm.d" hidden="1" xlm="1">#NAME?</definedName>
    <definedName name="_xlpm.first" hidden="1" xlm="1">#NAME?</definedName>
    <definedName name="_xlpm.firstCheck" hidden="1" xlm="1">#NAME?</definedName>
    <definedName name="_xlpm.pos" hidden="1" xlm="1">#NAME?</definedName>
    <definedName name="_xlpm.pre" hidden="1" xlm="1">#NAME?</definedName>
    <definedName name="_xlpm.txt" hidden="1" xlm="1">#NAME?</definedName>
    <definedName name="_xlpm.valid" hidden="1" xlm="1">#NAME?</definedName>
    <definedName name="_xlpm.words" hidden="1" xlm="1">#NAME?</definedName>
    <definedName name="JOs" localSheetId="1">[1]!ProjectsDB[Job Order]</definedName>
    <definedName name="أعطال_تغيير_موديل" localSheetId="1">[2]DATA!$I$3:$I$4</definedName>
    <definedName name="أعطال_مفاجئة" localSheetId="1">[2]DATA!$K$3:$K$30</definedName>
    <definedName name="الماكينة" localSheetId="1">[2]DATA!$A$3:$A$4</definedName>
    <definedName name="توقفات_الضبط_والتجهيز" localSheetId="1">[2]DATA!$G$3:$G$7</definedName>
    <definedName name="عيوب_الخامة" localSheetId="1">[2]DATA!$C$3:$C$8</definedName>
    <definedName name="عيوب_عمليات" localSheetId="1">[2]DATA!$E$3:$E$13</definedName>
    <definedName name="مشغل_الماكينة" localSheetId="1">[2]DATA!$M$3:$M$20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6307" i="2" l="1" a="1"/>
  <c r="L6307" i="2" s="1"/>
  <c r="R6307" i="2" s="1"/>
  <c r="M6307" i="2"/>
  <c r="N6307" i="2"/>
  <c r="O6307" i="2"/>
  <c r="P6307" i="2"/>
  <c r="Q6307" i="2"/>
  <c r="L6306" i="2" a="1"/>
  <c r="L6306" i="2" s="1"/>
  <c r="M6306" i="2"/>
  <c r="N6306" i="2"/>
  <c r="O6306" i="2"/>
  <c r="P6306" i="2"/>
  <c r="Q6306" i="2"/>
  <c r="L6305" i="2" a="1"/>
  <c r="L6305" i="2" s="1"/>
  <c r="R6305" i="2" s="1"/>
  <c r="M6305" i="2"/>
  <c r="N6305" i="2"/>
  <c r="O6305" i="2"/>
  <c r="P6305" i="2"/>
  <c r="Q6305" i="2"/>
  <c r="L6304" i="2" a="1"/>
  <c r="L6304" i="2" s="1"/>
  <c r="M6304" i="2"/>
  <c r="N6304" i="2"/>
  <c r="O6304" i="2"/>
  <c r="P6304" i="2"/>
  <c r="Q6304" i="2"/>
  <c r="L6303" i="2" a="1"/>
  <c r="L6303" i="2" s="1"/>
  <c r="R6303" i="2" s="1"/>
  <c r="M6303" i="2"/>
  <c r="N6303" i="2"/>
  <c r="O6303" i="2"/>
  <c r="P6303" i="2"/>
  <c r="Q6303" i="2"/>
  <c r="L6302" i="2" a="1"/>
  <c r="L6302" i="2" s="1"/>
  <c r="M6302" i="2"/>
  <c r="N6302" i="2"/>
  <c r="O6302" i="2"/>
  <c r="P6302" i="2"/>
  <c r="Q6302" i="2"/>
  <c r="R6302" i="2" l="1"/>
  <c r="R6304" i="2"/>
  <c r="R6306" i="2"/>
  <c r="S6306" i="2" s="1"/>
  <c r="T6306" i="2" s="1"/>
  <c r="S6307" i="2"/>
  <c r="T6307" i="2" s="1"/>
  <c r="S6304" i="2"/>
  <c r="T6304" i="2" s="1"/>
  <c r="S6305" i="2"/>
  <c r="T6305" i="2" s="1"/>
  <c r="S6303" i="2"/>
  <c r="T6303" i="2" s="1"/>
  <c r="S6302" i="2"/>
  <c r="T6302" i="2" s="1"/>
  <c r="L6299" i="2" l="1" a="1"/>
  <c r="L6299" i="2" s="1"/>
  <c r="R6299" i="2" s="1"/>
  <c r="S6299" i="2" s="1"/>
  <c r="T6299" i="2" s="1"/>
  <c r="L6300" i="2" a="1"/>
  <c r="L6300" i="2"/>
  <c r="R6300" i="2" s="1"/>
  <c r="L6301" i="2" a="1"/>
  <c r="L6301" i="2" s="1"/>
  <c r="R6301" i="2" s="1"/>
  <c r="M6299" i="2"/>
  <c r="M6300" i="2"/>
  <c r="M6301" i="2"/>
  <c r="N6299" i="2"/>
  <c r="N6300" i="2"/>
  <c r="N6301" i="2"/>
  <c r="O6299" i="2"/>
  <c r="O6300" i="2"/>
  <c r="O6301" i="2"/>
  <c r="P6299" i="2"/>
  <c r="P6300" i="2"/>
  <c r="P6301" i="2"/>
  <c r="Q6299" i="2"/>
  <c r="Q6300" i="2"/>
  <c r="Q6301" i="2"/>
  <c r="L6297" i="2" a="1"/>
  <c r="L6297" i="2"/>
  <c r="L6298" i="2" a="1"/>
  <c r="L6298" i="2"/>
  <c r="M6297" i="2"/>
  <c r="M6298" i="2"/>
  <c r="N6297" i="2"/>
  <c r="N6298" i="2"/>
  <c r="O6297" i="2"/>
  <c r="O6298" i="2"/>
  <c r="P6297" i="2"/>
  <c r="P6298" i="2"/>
  <c r="Q6297" i="2"/>
  <c r="Q6298" i="2"/>
  <c r="R6297" i="2"/>
  <c r="S6297" i="2" s="1"/>
  <c r="T6297" i="2" s="1"/>
  <c r="R6298" i="2"/>
  <c r="S6298" i="2" s="1"/>
  <c r="T6298" i="2" s="1"/>
  <c r="S6301" i="2" l="1"/>
  <c r="T6301" i="2" s="1"/>
  <c r="S6300" i="2"/>
  <c r="T6300" i="2" s="1"/>
  <c r="L6296" i="2" a="1"/>
  <c r="L6296" i="2"/>
  <c r="M6296" i="2"/>
  <c r="N6296" i="2"/>
  <c r="O6296" i="2"/>
  <c r="P6296" i="2"/>
  <c r="Q6296" i="2"/>
  <c r="R6296" i="2"/>
  <c r="S6296" i="2" s="1"/>
  <c r="T6296" i="2" s="1"/>
  <c r="L6295" i="2" a="1"/>
  <c r="L6295" i="2"/>
  <c r="M6295" i="2"/>
  <c r="N6295" i="2"/>
  <c r="O6295" i="2"/>
  <c r="P6295" i="2"/>
  <c r="Q6295" i="2"/>
  <c r="R6295" i="2"/>
  <c r="S6295" i="2" s="1"/>
  <c r="T6295" i="2" s="1"/>
  <c r="L6294" i="2" a="1"/>
  <c r="L6294" i="2"/>
  <c r="M6294" i="2"/>
  <c r="N6294" i="2"/>
  <c r="O6294" i="2"/>
  <c r="P6294" i="2"/>
  <c r="Q6294" i="2"/>
  <c r="R6294" i="2"/>
  <c r="S6294" i="2" s="1"/>
  <c r="T6294" i="2" s="1"/>
  <c r="L6293" i="2" a="1"/>
  <c r="L6293" i="2"/>
  <c r="M6293" i="2"/>
  <c r="N6293" i="2"/>
  <c r="O6293" i="2"/>
  <c r="P6293" i="2"/>
  <c r="Q6293" i="2"/>
  <c r="R6293" i="2"/>
  <c r="S6293" i="2" s="1"/>
  <c r="T6293" i="2" s="1"/>
  <c r="L6292" i="2" a="1"/>
  <c r="L6292" i="2"/>
  <c r="M6292" i="2"/>
  <c r="N6292" i="2"/>
  <c r="O6292" i="2"/>
  <c r="P6292" i="2"/>
  <c r="Q6292" i="2"/>
  <c r="R6292" i="2"/>
  <c r="S6292" i="2" s="1"/>
  <c r="T6292" i="2" s="1"/>
  <c r="L6291" i="2" a="1"/>
  <c r="L6291" i="2"/>
  <c r="M6291" i="2"/>
  <c r="N6291" i="2"/>
  <c r="O6291" i="2"/>
  <c r="P6291" i="2"/>
  <c r="Q6291" i="2"/>
  <c r="R6291" i="2"/>
  <c r="S6291" i="2" s="1"/>
  <c r="T6291" i="2" s="1"/>
  <c r="L6290" i="2" a="1"/>
  <c r="L6290" i="2"/>
  <c r="M6290" i="2"/>
  <c r="N6290" i="2"/>
  <c r="O6290" i="2"/>
  <c r="P6290" i="2"/>
  <c r="Q6290" i="2"/>
  <c r="R6290" i="2"/>
  <c r="S6290" i="2" s="1"/>
  <c r="T6290" i="2" s="1"/>
  <c r="L6289" i="2" a="1"/>
  <c r="L6289" i="2"/>
  <c r="M6289" i="2"/>
  <c r="N6289" i="2"/>
  <c r="O6289" i="2"/>
  <c r="P6289" i="2"/>
  <c r="Q6289" i="2"/>
  <c r="R6289" i="2"/>
  <c r="S6289" i="2" s="1"/>
  <c r="T6289" i="2" s="1"/>
  <c r="L6288" i="2" a="1"/>
  <c r="L6288" i="2"/>
  <c r="M6288" i="2"/>
  <c r="N6288" i="2"/>
  <c r="O6288" i="2"/>
  <c r="P6288" i="2"/>
  <c r="Q6288" i="2"/>
  <c r="R6288" i="2"/>
  <c r="S6288" i="2" s="1"/>
  <c r="T6288" i="2" s="1"/>
  <c r="L6287" i="2" a="1"/>
  <c r="L6287" i="2"/>
  <c r="M6287" i="2"/>
  <c r="N6287" i="2"/>
  <c r="O6287" i="2"/>
  <c r="P6287" i="2"/>
  <c r="Q6287" i="2"/>
  <c r="R6287" i="2"/>
  <c r="S6287" i="2" s="1"/>
  <c r="T6287" i="2" s="1"/>
  <c r="L6286" i="2" a="1"/>
  <c r="L6286" i="2"/>
  <c r="M6286" i="2"/>
  <c r="N6286" i="2"/>
  <c r="O6286" i="2"/>
  <c r="P6286" i="2"/>
  <c r="Q6286" i="2"/>
  <c r="R6286" i="2"/>
  <c r="S6286" i="2" s="1"/>
  <c r="T6286" i="2" s="1"/>
  <c r="L6285" i="2" a="1"/>
  <c r="L6285" i="2"/>
  <c r="M6285" i="2"/>
  <c r="N6285" i="2"/>
  <c r="O6285" i="2"/>
  <c r="P6285" i="2"/>
  <c r="Q6285" i="2"/>
  <c r="R6285" i="2"/>
  <c r="S6285" i="2" s="1"/>
  <c r="T6285" i="2" s="1"/>
  <c r="L6284" i="2" a="1"/>
  <c r="L6284" i="2"/>
  <c r="M6284" i="2"/>
  <c r="N6284" i="2"/>
  <c r="O6284" i="2"/>
  <c r="P6284" i="2"/>
  <c r="Q6284" i="2"/>
  <c r="R6284" i="2"/>
  <c r="S6284" i="2" s="1"/>
  <c r="T6284" i="2" s="1"/>
  <c r="L6283" i="2" a="1"/>
  <c r="L6283" i="2"/>
  <c r="M6283" i="2"/>
  <c r="N6283" i="2"/>
  <c r="O6283" i="2"/>
  <c r="P6283" i="2"/>
  <c r="Q6283" i="2"/>
  <c r="R6283" i="2"/>
  <c r="S6283" i="2" s="1"/>
  <c r="T6283" i="2" s="1"/>
  <c r="L6282" i="2" a="1"/>
  <c r="L6282" i="2"/>
  <c r="M6282" i="2"/>
  <c r="N6282" i="2"/>
  <c r="O6282" i="2"/>
  <c r="P6282" i="2"/>
  <c r="Q6282" i="2"/>
  <c r="R6282" i="2"/>
  <c r="S6282" i="2" s="1"/>
  <c r="T6282" i="2" s="1"/>
  <c r="L6281" i="2" a="1"/>
  <c r="L6281" i="2"/>
  <c r="M6281" i="2"/>
  <c r="N6281" i="2"/>
  <c r="O6281" i="2"/>
  <c r="P6281" i="2"/>
  <c r="Q6281" i="2"/>
  <c r="R6281" i="2"/>
  <c r="S6281" i="2" s="1"/>
  <c r="T6281" i="2" s="1"/>
  <c r="L6280" i="2" a="1"/>
  <c r="L6280" i="2"/>
  <c r="M6280" i="2"/>
  <c r="N6280" i="2"/>
  <c r="O6280" i="2"/>
  <c r="P6280" i="2"/>
  <c r="Q6280" i="2"/>
  <c r="R6280" i="2"/>
  <c r="S6280" i="2" s="1"/>
  <c r="T6280" i="2" s="1"/>
  <c r="L6279" i="2" a="1"/>
  <c r="L6279" i="2"/>
  <c r="M6279" i="2"/>
  <c r="N6279" i="2"/>
  <c r="O6279" i="2"/>
  <c r="P6279" i="2"/>
  <c r="Q6279" i="2"/>
  <c r="R6279" i="2"/>
  <c r="S6279" i="2" s="1"/>
  <c r="T6279" i="2" s="1"/>
  <c r="L6278" i="2" a="1"/>
  <c r="L6278" i="2"/>
  <c r="M6278" i="2"/>
  <c r="N6278" i="2"/>
  <c r="O6278" i="2"/>
  <c r="P6278" i="2"/>
  <c r="Q6278" i="2"/>
  <c r="R6278" i="2"/>
  <c r="S6278" i="2" s="1"/>
  <c r="T6278" i="2" s="1"/>
  <c r="L6277" i="2" a="1"/>
  <c r="L6277" i="2"/>
  <c r="M6277" i="2"/>
  <c r="N6277" i="2"/>
  <c r="O6277" i="2"/>
  <c r="P6277" i="2"/>
  <c r="Q6277" i="2"/>
  <c r="R6277" i="2"/>
  <c r="S6277" i="2" s="1"/>
  <c r="T6277" i="2" s="1"/>
  <c r="L6276" i="2" a="1"/>
  <c r="L6276" i="2"/>
  <c r="M6276" i="2"/>
  <c r="N6276" i="2"/>
  <c r="O6276" i="2"/>
  <c r="P6276" i="2"/>
  <c r="Q6276" i="2"/>
  <c r="R6276" i="2"/>
  <c r="S6276" i="2" s="1"/>
  <c r="T6276" i="2" s="1"/>
  <c r="L6275" i="2" a="1"/>
  <c r="L6275" i="2"/>
  <c r="M6275" i="2"/>
  <c r="N6275" i="2"/>
  <c r="O6275" i="2"/>
  <c r="P6275" i="2"/>
  <c r="Q6275" i="2"/>
  <c r="R6275" i="2"/>
  <c r="S6275" i="2" s="1"/>
  <c r="T6275" i="2" s="1"/>
  <c r="L6274" i="2" a="1"/>
  <c r="L6274" i="2"/>
  <c r="M6274" i="2"/>
  <c r="N6274" i="2"/>
  <c r="O6274" i="2"/>
  <c r="P6274" i="2"/>
  <c r="Q6274" i="2"/>
  <c r="R6274" i="2"/>
  <c r="S6274" i="2" s="1"/>
  <c r="T6274" i="2" s="1"/>
  <c r="L6273" i="2" a="1"/>
  <c r="L6273" i="2"/>
  <c r="M6273" i="2"/>
  <c r="N6273" i="2"/>
  <c r="O6273" i="2"/>
  <c r="P6273" i="2"/>
  <c r="Q6273" i="2"/>
  <c r="R6273" i="2"/>
  <c r="S6273" i="2" s="1"/>
  <c r="T6273" i="2" s="1"/>
  <c r="L6272" i="2" a="1"/>
  <c r="L6272" i="2"/>
  <c r="M6272" i="2"/>
  <c r="N6272" i="2"/>
  <c r="O6272" i="2"/>
  <c r="P6272" i="2"/>
  <c r="Q6272" i="2"/>
  <c r="R6272" i="2"/>
  <c r="S6272" i="2" s="1"/>
  <c r="T6272" i="2" s="1"/>
  <c r="L6271" i="2" a="1"/>
  <c r="L6271" i="2"/>
  <c r="M6271" i="2"/>
  <c r="N6271" i="2"/>
  <c r="O6271" i="2"/>
  <c r="P6271" i="2"/>
  <c r="Q6271" i="2"/>
  <c r="R6271" i="2"/>
  <c r="S6271" i="2" s="1"/>
  <c r="T6271" i="2" s="1"/>
  <c r="L6270" i="2" a="1"/>
  <c r="L6270" i="2"/>
  <c r="M6270" i="2"/>
  <c r="N6270" i="2"/>
  <c r="O6270" i="2"/>
  <c r="P6270" i="2"/>
  <c r="Q6270" i="2"/>
  <c r="R6270" i="2"/>
  <c r="S6270" i="2" s="1"/>
  <c r="T6270" i="2" s="1"/>
  <c r="L6269" i="2" a="1"/>
  <c r="L6269" i="2"/>
  <c r="M6269" i="2"/>
  <c r="N6269" i="2"/>
  <c r="O6269" i="2"/>
  <c r="P6269" i="2"/>
  <c r="Q6269" i="2"/>
  <c r="R6269" i="2"/>
  <c r="S6269" i="2" s="1"/>
  <c r="T6269" i="2" s="1"/>
  <c r="L6268" i="2" a="1"/>
  <c r="L6268" i="2"/>
  <c r="M6268" i="2"/>
  <c r="N6268" i="2"/>
  <c r="O6268" i="2"/>
  <c r="P6268" i="2"/>
  <c r="Q6268" i="2"/>
  <c r="R6268" i="2"/>
  <c r="S6268" i="2" s="1"/>
  <c r="T6268" i="2" s="1"/>
  <c r="L6267" i="2" a="1"/>
  <c r="L6267" i="2"/>
  <c r="M6267" i="2"/>
  <c r="N6267" i="2"/>
  <c r="O6267" i="2"/>
  <c r="P6267" i="2"/>
  <c r="Q6267" i="2"/>
  <c r="R6267" i="2"/>
  <c r="S6267" i="2" s="1"/>
  <c r="T6267" i="2" s="1"/>
  <c r="L6266" i="2" a="1"/>
  <c r="L6266" i="2"/>
  <c r="M6266" i="2"/>
  <c r="N6266" i="2"/>
  <c r="O6266" i="2"/>
  <c r="P6266" i="2"/>
  <c r="Q6266" i="2"/>
  <c r="R6266" i="2"/>
  <c r="S6266" i="2" s="1"/>
  <c r="T6266" i="2" s="1"/>
  <c r="L6265" i="2" a="1"/>
  <c r="L6265" i="2"/>
  <c r="M6265" i="2"/>
  <c r="N6265" i="2"/>
  <c r="O6265" i="2"/>
  <c r="P6265" i="2"/>
  <c r="Q6265" i="2"/>
  <c r="R6265" i="2"/>
  <c r="S6265" i="2" s="1"/>
  <c r="T6265" i="2" s="1"/>
  <c r="L6264" i="2" a="1"/>
  <c r="L6264" i="2"/>
  <c r="M6264" i="2"/>
  <c r="N6264" i="2"/>
  <c r="O6264" i="2"/>
  <c r="P6264" i="2"/>
  <c r="Q6264" i="2"/>
  <c r="R6264" i="2"/>
  <c r="S6264" i="2" s="1"/>
  <c r="T6264" i="2" s="1"/>
  <c r="L6263" i="2" a="1"/>
  <c r="L6263" i="2"/>
  <c r="M6263" i="2"/>
  <c r="N6263" i="2"/>
  <c r="O6263" i="2"/>
  <c r="P6263" i="2"/>
  <c r="Q6263" i="2"/>
  <c r="R6263" i="2"/>
  <c r="S6263" i="2" s="1"/>
  <c r="T6263" i="2" s="1"/>
  <c r="L6262" i="2" a="1"/>
  <c r="L6262" i="2"/>
  <c r="M6262" i="2"/>
  <c r="N6262" i="2"/>
  <c r="O6262" i="2"/>
  <c r="P6262" i="2"/>
  <c r="Q6262" i="2"/>
  <c r="R6262" i="2"/>
  <c r="S6262" i="2" s="1"/>
  <c r="T6262" i="2" s="1"/>
  <c r="L6261" i="2" a="1"/>
  <c r="L6261" i="2"/>
  <c r="M6261" i="2"/>
  <c r="N6261" i="2"/>
  <c r="O6261" i="2"/>
  <c r="P6261" i="2"/>
  <c r="Q6261" i="2"/>
  <c r="R6261" i="2"/>
  <c r="S6261" i="2" s="1"/>
  <c r="T6261" i="2" s="1"/>
  <c r="L6260" i="2" a="1"/>
  <c r="L6260" i="2"/>
  <c r="M6260" i="2"/>
  <c r="N6260" i="2"/>
  <c r="O6260" i="2"/>
  <c r="P6260" i="2"/>
  <c r="Q6260" i="2"/>
  <c r="R6260" i="2"/>
  <c r="S6260" i="2" s="1"/>
  <c r="T6260" i="2" s="1"/>
  <c r="L6259" i="2" a="1"/>
  <c r="L6259" i="2"/>
  <c r="M6259" i="2"/>
  <c r="N6259" i="2"/>
  <c r="O6259" i="2"/>
  <c r="P6259" i="2"/>
  <c r="Q6259" i="2"/>
  <c r="R6259" i="2"/>
  <c r="S6259" i="2" s="1"/>
  <c r="T6259" i="2" s="1"/>
  <c r="L6258" i="2" a="1"/>
  <c r="L6258" i="2"/>
  <c r="M6258" i="2"/>
  <c r="N6258" i="2"/>
  <c r="O6258" i="2"/>
  <c r="P6258" i="2"/>
  <c r="Q6258" i="2"/>
  <c r="R6258" i="2"/>
  <c r="S6258" i="2" s="1"/>
  <c r="T6258" i="2" s="1"/>
  <c r="L6257" i="2" a="1"/>
  <c r="L6257" i="2"/>
  <c r="M6257" i="2"/>
  <c r="N6257" i="2"/>
  <c r="O6257" i="2"/>
  <c r="P6257" i="2"/>
  <c r="Q6257" i="2"/>
  <c r="R6257" i="2"/>
  <c r="S6257" i="2" s="1"/>
  <c r="T6257" i="2" s="1"/>
  <c r="L6256" i="2" a="1"/>
  <c r="L6256" i="2"/>
  <c r="M6256" i="2"/>
  <c r="N6256" i="2"/>
  <c r="O6256" i="2"/>
  <c r="P6256" i="2"/>
  <c r="Q6256" i="2"/>
  <c r="R6256" i="2"/>
  <c r="S6256" i="2" s="1"/>
  <c r="T6256" i="2" s="1"/>
  <c r="L6255" i="2" a="1"/>
  <c r="L6255" i="2"/>
  <c r="M6255" i="2"/>
  <c r="N6255" i="2"/>
  <c r="O6255" i="2"/>
  <c r="P6255" i="2"/>
  <c r="Q6255" i="2"/>
  <c r="R6255" i="2"/>
  <c r="S6255" i="2" s="1"/>
  <c r="T6255" i="2" s="1"/>
  <c r="L6254" i="2" a="1"/>
  <c r="L6254" i="2"/>
  <c r="M6254" i="2"/>
  <c r="N6254" i="2"/>
  <c r="O6254" i="2"/>
  <c r="P6254" i="2"/>
  <c r="Q6254" i="2"/>
  <c r="R6254" i="2"/>
  <c r="S6254" i="2" s="1"/>
  <c r="T6254" i="2" s="1"/>
  <c r="L6253" i="2" a="1"/>
  <c r="L6253" i="2"/>
  <c r="M6253" i="2"/>
  <c r="N6253" i="2"/>
  <c r="O6253" i="2"/>
  <c r="P6253" i="2"/>
  <c r="Q6253" i="2"/>
  <c r="R6253" i="2"/>
  <c r="S6253" i="2" s="1"/>
  <c r="T6253" i="2" s="1"/>
  <c r="L6252" i="2" a="1"/>
  <c r="L6252" i="2"/>
  <c r="M6252" i="2"/>
  <c r="N6252" i="2"/>
  <c r="O6252" i="2"/>
  <c r="P6252" i="2"/>
  <c r="Q6252" i="2"/>
  <c r="R6252" i="2"/>
  <c r="S6252" i="2" s="1"/>
  <c r="T6252" i="2" s="1"/>
  <c r="L6251" i="2" a="1"/>
  <c r="L6251" i="2"/>
  <c r="M6251" i="2"/>
  <c r="N6251" i="2"/>
  <c r="O6251" i="2"/>
  <c r="P6251" i="2"/>
  <c r="Q6251" i="2"/>
  <c r="R6251" i="2"/>
  <c r="S6251" i="2" s="1"/>
  <c r="T6251" i="2" s="1"/>
  <c r="L6250" i="2" a="1"/>
  <c r="L6250" i="2"/>
  <c r="M6250" i="2"/>
  <c r="N6250" i="2"/>
  <c r="O6250" i="2"/>
  <c r="P6250" i="2"/>
  <c r="Q6250" i="2"/>
  <c r="R6250" i="2"/>
  <c r="S6250" i="2" s="1"/>
  <c r="T6250" i="2" s="1"/>
  <c r="L6249" i="2" a="1"/>
  <c r="L6249" i="2"/>
  <c r="M6249" i="2"/>
  <c r="N6249" i="2"/>
  <c r="O6249" i="2"/>
  <c r="P6249" i="2"/>
  <c r="Q6249" i="2"/>
  <c r="R6249" i="2"/>
  <c r="S6249" i="2" s="1"/>
  <c r="T6249" i="2" s="1"/>
  <c r="L6248" i="2" a="1"/>
  <c r="L6248" i="2"/>
  <c r="M6248" i="2"/>
  <c r="N6248" i="2"/>
  <c r="O6248" i="2"/>
  <c r="P6248" i="2"/>
  <c r="Q6248" i="2"/>
  <c r="R6248" i="2"/>
  <c r="S6248" i="2" s="1"/>
  <c r="T6248" i="2" s="1"/>
  <c r="L6247" i="2" a="1"/>
  <c r="L6247" i="2"/>
  <c r="M6247" i="2"/>
  <c r="N6247" i="2"/>
  <c r="O6247" i="2"/>
  <c r="P6247" i="2"/>
  <c r="Q6247" i="2"/>
  <c r="R6247" i="2"/>
  <c r="S6247" i="2" s="1"/>
  <c r="T6247" i="2" s="1"/>
  <c r="L6246" i="2" a="1"/>
  <c r="L6246" i="2"/>
  <c r="M6246" i="2"/>
  <c r="N6246" i="2"/>
  <c r="O6246" i="2"/>
  <c r="P6246" i="2"/>
  <c r="Q6246" i="2"/>
  <c r="R6246" i="2"/>
  <c r="S6246" i="2" s="1"/>
  <c r="T6246" i="2" s="1"/>
  <c r="L6245" i="2" a="1"/>
  <c r="L6245" i="2"/>
  <c r="M6245" i="2"/>
  <c r="N6245" i="2"/>
  <c r="O6245" i="2"/>
  <c r="P6245" i="2"/>
  <c r="Q6245" i="2"/>
  <c r="R6245" i="2"/>
  <c r="S6245" i="2" s="1"/>
  <c r="T6245" i="2" s="1"/>
  <c r="L6244" i="2" a="1"/>
  <c r="L6244" i="2"/>
  <c r="M6244" i="2"/>
  <c r="N6244" i="2"/>
  <c r="O6244" i="2"/>
  <c r="P6244" i="2"/>
  <c r="Q6244" i="2"/>
  <c r="R6244" i="2"/>
  <c r="S6244" i="2" s="1"/>
  <c r="T6244" i="2" s="1"/>
  <c r="L6243" i="2" a="1"/>
  <c r="L6243" i="2"/>
  <c r="M6243" i="2"/>
  <c r="N6243" i="2"/>
  <c r="O6243" i="2"/>
  <c r="P6243" i="2"/>
  <c r="Q6243" i="2"/>
  <c r="R6243" i="2"/>
  <c r="S6243" i="2" s="1"/>
  <c r="T6243" i="2" s="1"/>
  <c r="L6242" i="2" a="1"/>
  <c r="L6242" i="2"/>
  <c r="M6242" i="2"/>
  <c r="N6242" i="2"/>
  <c r="O6242" i="2"/>
  <c r="P6242" i="2"/>
  <c r="Q6242" i="2"/>
  <c r="R6242" i="2"/>
  <c r="S6242" i="2" s="1"/>
  <c r="T6242" i="2" s="1"/>
  <c r="L6241" i="2" a="1"/>
  <c r="L6241" i="2"/>
  <c r="M6241" i="2"/>
  <c r="N6241" i="2"/>
  <c r="O6241" i="2"/>
  <c r="P6241" i="2"/>
  <c r="Q6241" i="2"/>
  <c r="R6241" i="2"/>
  <c r="S6241" i="2" s="1"/>
  <c r="T6241" i="2" s="1"/>
  <c r="L6240" i="2" a="1"/>
  <c r="L6240" i="2"/>
  <c r="M6240" i="2"/>
  <c r="N6240" i="2"/>
  <c r="O6240" i="2"/>
  <c r="P6240" i="2"/>
  <c r="Q6240" i="2"/>
  <c r="R6240" i="2"/>
  <c r="S6240" i="2" s="1"/>
  <c r="T6240" i="2" s="1"/>
  <c r="L6239" i="2" a="1"/>
  <c r="L6239" i="2"/>
  <c r="M6239" i="2"/>
  <c r="N6239" i="2"/>
  <c r="O6239" i="2"/>
  <c r="P6239" i="2"/>
  <c r="Q6239" i="2"/>
  <c r="R6239" i="2"/>
  <c r="S6239" i="2" s="1"/>
  <c r="T6239" i="2" s="1"/>
  <c r="L6238" i="2" a="1"/>
  <c r="L6238" i="2"/>
  <c r="M6238" i="2"/>
  <c r="N6238" i="2"/>
  <c r="O6238" i="2"/>
  <c r="P6238" i="2"/>
  <c r="Q6238" i="2"/>
  <c r="R6238" i="2"/>
  <c r="S6238" i="2" s="1"/>
  <c r="T6238" i="2" s="1"/>
  <c r="L6237" i="2" a="1"/>
  <c r="L6237" i="2"/>
  <c r="M6237" i="2"/>
  <c r="N6237" i="2"/>
  <c r="O6237" i="2"/>
  <c r="P6237" i="2"/>
  <c r="Q6237" i="2"/>
  <c r="R6237" i="2"/>
  <c r="S6237" i="2" s="1"/>
  <c r="T6237" i="2" s="1"/>
  <c r="L6236" i="2" a="1"/>
  <c r="L6236" i="2"/>
  <c r="M6236" i="2"/>
  <c r="N6236" i="2"/>
  <c r="O6236" i="2"/>
  <c r="P6236" i="2"/>
  <c r="Q6236" i="2"/>
  <c r="R6236" i="2"/>
  <c r="S6236" i="2" s="1"/>
  <c r="T6236" i="2" s="1"/>
  <c r="L6235" i="2" a="1"/>
  <c r="L6235" i="2"/>
  <c r="M6235" i="2"/>
  <c r="N6235" i="2"/>
  <c r="O6235" i="2"/>
  <c r="P6235" i="2"/>
  <c r="Q6235" i="2"/>
  <c r="R6235" i="2"/>
  <c r="S6235" i="2" s="1"/>
  <c r="T6235" i="2" s="1"/>
  <c r="L6234" i="2" a="1"/>
  <c r="L6234" i="2"/>
  <c r="M6234" i="2"/>
  <c r="N6234" i="2"/>
  <c r="O6234" i="2"/>
  <c r="P6234" i="2"/>
  <c r="Q6234" i="2"/>
  <c r="R6234" i="2"/>
  <c r="S6234" i="2" s="1"/>
  <c r="T6234" i="2" s="1"/>
  <c r="L6233" i="2" a="1"/>
  <c r="L6233" i="2"/>
  <c r="M6233" i="2"/>
  <c r="N6233" i="2"/>
  <c r="O6233" i="2"/>
  <c r="P6233" i="2"/>
  <c r="Q6233" i="2"/>
  <c r="R6233" i="2"/>
  <c r="S6233" i="2" s="1"/>
  <c r="T6233" i="2" s="1"/>
  <c r="L6232" i="2" a="1"/>
  <c r="L6232" i="2"/>
  <c r="M6232" i="2"/>
  <c r="N6232" i="2"/>
  <c r="O6232" i="2"/>
  <c r="P6232" i="2"/>
  <c r="Q6232" i="2"/>
  <c r="R6232" i="2"/>
  <c r="S6232" i="2" s="1"/>
  <c r="T6232" i="2" s="1"/>
  <c r="L6231" i="2" a="1"/>
  <c r="L6231" i="2"/>
  <c r="M6231" i="2"/>
  <c r="N6231" i="2"/>
  <c r="O6231" i="2"/>
  <c r="P6231" i="2"/>
  <c r="Q6231" i="2"/>
  <c r="R6231" i="2"/>
  <c r="S6231" i="2" s="1"/>
  <c r="T6231" i="2" s="1"/>
  <c r="L6230" i="2" a="1"/>
  <c r="L6230" i="2"/>
  <c r="M6230" i="2"/>
  <c r="N6230" i="2"/>
  <c r="O6230" i="2"/>
  <c r="P6230" i="2"/>
  <c r="Q6230" i="2"/>
  <c r="R6230" i="2"/>
  <c r="S6230" i="2" s="1"/>
  <c r="T6230" i="2" s="1"/>
  <c r="L6229" i="2" a="1"/>
  <c r="L6229" i="2"/>
  <c r="M6229" i="2"/>
  <c r="N6229" i="2"/>
  <c r="O6229" i="2"/>
  <c r="P6229" i="2"/>
  <c r="Q6229" i="2"/>
  <c r="R6229" i="2"/>
  <c r="S6229" i="2" s="1"/>
  <c r="T6229" i="2" s="1"/>
  <c r="L6228" i="2" a="1"/>
  <c r="L6228" i="2"/>
  <c r="M6228" i="2"/>
  <c r="N6228" i="2"/>
  <c r="O6228" i="2"/>
  <c r="P6228" i="2"/>
  <c r="Q6228" i="2"/>
  <c r="R6228" i="2"/>
  <c r="S6228" i="2" s="1"/>
  <c r="T6228" i="2" s="1"/>
  <c r="L6227" i="2" a="1"/>
  <c r="L6227" i="2"/>
  <c r="M6227" i="2"/>
  <c r="N6227" i="2"/>
  <c r="O6227" i="2"/>
  <c r="P6227" i="2"/>
  <c r="Q6227" i="2"/>
  <c r="R6227" i="2"/>
  <c r="S6227" i="2" s="1"/>
  <c r="T6227" i="2" s="1"/>
  <c r="L6226" i="2" a="1"/>
  <c r="L6226" i="2"/>
  <c r="M6226" i="2"/>
  <c r="N6226" i="2"/>
  <c r="O6226" i="2"/>
  <c r="P6226" i="2"/>
  <c r="Q6226" i="2"/>
  <c r="R6226" i="2"/>
  <c r="S6226" i="2" s="1"/>
  <c r="T6226" i="2" s="1"/>
  <c r="L6225" i="2" a="1"/>
  <c r="L6225" i="2"/>
  <c r="M6225" i="2"/>
  <c r="N6225" i="2"/>
  <c r="O6225" i="2"/>
  <c r="P6225" i="2"/>
  <c r="Q6225" i="2"/>
  <c r="R6225" i="2"/>
  <c r="S6225" i="2" s="1"/>
  <c r="T6225" i="2" s="1"/>
  <c r="L6224" i="2" a="1"/>
  <c r="L6224" i="2"/>
  <c r="M6224" i="2"/>
  <c r="N6224" i="2"/>
  <c r="O6224" i="2"/>
  <c r="P6224" i="2"/>
  <c r="Q6224" i="2"/>
  <c r="R6224" i="2"/>
  <c r="S6224" i="2" s="1"/>
  <c r="T6224" i="2" s="1"/>
  <c r="L6223" i="2" a="1"/>
  <c r="L6223" i="2"/>
  <c r="M6223" i="2"/>
  <c r="N6223" i="2"/>
  <c r="O6223" i="2"/>
  <c r="P6223" i="2"/>
  <c r="Q6223" i="2"/>
  <c r="R6223" i="2"/>
  <c r="S6223" i="2" s="1"/>
  <c r="T6223" i="2" s="1"/>
  <c r="L6222" i="2" a="1"/>
  <c r="L6222" i="2"/>
  <c r="M6222" i="2"/>
  <c r="N6222" i="2"/>
  <c r="O6222" i="2"/>
  <c r="P6222" i="2"/>
  <c r="Q6222" i="2"/>
  <c r="R6222" i="2"/>
  <c r="S6222" i="2" s="1"/>
  <c r="T6222" i="2" s="1"/>
  <c r="L6221" i="2" a="1"/>
  <c r="L6221" i="2"/>
  <c r="M6221" i="2"/>
  <c r="N6221" i="2"/>
  <c r="O6221" i="2"/>
  <c r="P6221" i="2"/>
  <c r="Q6221" i="2"/>
  <c r="R6221" i="2"/>
  <c r="S6221" i="2" s="1"/>
  <c r="T6221" i="2" s="1"/>
  <c r="L6220" i="2" a="1"/>
  <c r="L6220" i="2"/>
  <c r="M6220" i="2"/>
  <c r="N6220" i="2"/>
  <c r="O6220" i="2"/>
  <c r="P6220" i="2"/>
  <c r="Q6220" i="2"/>
  <c r="R6220" i="2"/>
  <c r="S6220" i="2" s="1"/>
  <c r="T6220" i="2" s="1"/>
  <c r="L6219" i="2" a="1"/>
  <c r="L6219" i="2"/>
  <c r="M6219" i="2"/>
  <c r="N6219" i="2"/>
  <c r="O6219" i="2"/>
  <c r="P6219" i="2"/>
  <c r="Q6219" i="2"/>
  <c r="R6219" i="2"/>
  <c r="S6219" i="2" s="1"/>
  <c r="T6219" i="2" s="1"/>
  <c r="L6218" i="2" a="1"/>
  <c r="L6218" i="2"/>
  <c r="M6218" i="2"/>
  <c r="N6218" i="2"/>
  <c r="O6218" i="2"/>
  <c r="P6218" i="2"/>
  <c r="Q6218" i="2"/>
  <c r="R6218" i="2"/>
  <c r="S6218" i="2" s="1"/>
  <c r="T6218" i="2" s="1"/>
  <c r="L6217" i="2" a="1"/>
  <c r="L6217" i="2"/>
  <c r="M6217" i="2"/>
  <c r="N6217" i="2"/>
  <c r="O6217" i="2"/>
  <c r="P6217" i="2"/>
  <c r="Q6217" i="2"/>
  <c r="R6217" i="2"/>
  <c r="S6217" i="2" s="1"/>
  <c r="T6217" i="2" s="1"/>
  <c r="L6216" i="2" a="1"/>
  <c r="L6216" i="2"/>
  <c r="M6216" i="2"/>
  <c r="N6216" i="2"/>
  <c r="O6216" i="2"/>
  <c r="P6216" i="2"/>
  <c r="Q6216" i="2"/>
  <c r="R6216" i="2"/>
  <c r="S6216" i="2" s="1"/>
  <c r="T6216" i="2" s="1"/>
  <c r="L6215" i="2" a="1"/>
  <c r="L6215" i="2"/>
  <c r="M6215" i="2"/>
  <c r="N6215" i="2"/>
  <c r="O6215" i="2"/>
  <c r="P6215" i="2"/>
  <c r="Q6215" i="2"/>
  <c r="R6215" i="2"/>
  <c r="S6215" i="2" s="1"/>
  <c r="T6215" i="2" s="1"/>
  <c r="L6214" i="2" a="1"/>
  <c r="L6214" i="2"/>
  <c r="M6214" i="2"/>
  <c r="N6214" i="2"/>
  <c r="O6214" i="2"/>
  <c r="P6214" i="2"/>
  <c r="Q6214" i="2"/>
  <c r="R6214" i="2"/>
  <c r="S6214" i="2" s="1"/>
  <c r="T6214" i="2" s="1"/>
  <c r="L6213" i="2" a="1"/>
  <c r="L6213" i="2"/>
  <c r="M6213" i="2"/>
  <c r="N6213" i="2"/>
  <c r="O6213" i="2"/>
  <c r="P6213" i="2"/>
  <c r="Q6213" i="2"/>
  <c r="R6213" i="2"/>
  <c r="S6213" i="2" s="1"/>
  <c r="T6213" i="2" s="1"/>
  <c r="L6212" i="2" a="1"/>
  <c r="L6212" i="2"/>
  <c r="M6212" i="2"/>
  <c r="N6212" i="2"/>
  <c r="O6212" i="2"/>
  <c r="P6212" i="2"/>
  <c r="Q6212" i="2"/>
  <c r="R6212" i="2"/>
  <c r="S6212" i="2" s="1"/>
  <c r="T6212" i="2" s="1"/>
  <c r="L6211" i="2" a="1"/>
  <c r="L6211" i="2"/>
  <c r="M6211" i="2"/>
  <c r="N6211" i="2"/>
  <c r="O6211" i="2"/>
  <c r="P6211" i="2"/>
  <c r="Q6211" i="2"/>
  <c r="R6211" i="2"/>
  <c r="S6211" i="2" s="1"/>
  <c r="T6211" i="2" s="1"/>
  <c r="L6210" i="2" a="1"/>
  <c r="L6210" i="2"/>
  <c r="M6210" i="2"/>
  <c r="N6210" i="2"/>
  <c r="O6210" i="2"/>
  <c r="P6210" i="2"/>
  <c r="Q6210" i="2"/>
  <c r="R6210" i="2"/>
  <c r="S6210" i="2" s="1"/>
  <c r="T6210" i="2" s="1"/>
  <c r="L6209" i="2" a="1"/>
  <c r="L6209" i="2"/>
  <c r="M6209" i="2"/>
  <c r="N6209" i="2"/>
  <c r="O6209" i="2"/>
  <c r="P6209" i="2"/>
  <c r="Q6209" i="2"/>
  <c r="R6209" i="2"/>
  <c r="S6209" i="2" s="1"/>
  <c r="T6209" i="2" s="1"/>
  <c r="L6208" i="2" a="1"/>
  <c r="L6208" i="2"/>
  <c r="M6208" i="2"/>
  <c r="N6208" i="2"/>
  <c r="O6208" i="2"/>
  <c r="P6208" i="2"/>
  <c r="Q6208" i="2"/>
  <c r="R6208" i="2"/>
  <c r="S6208" i="2" s="1"/>
  <c r="T6208" i="2" s="1"/>
  <c r="L6207" i="2" a="1"/>
  <c r="L6207" i="2"/>
  <c r="M6207" i="2"/>
  <c r="N6207" i="2"/>
  <c r="O6207" i="2"/>
  <c r="P6207" i="2"/>
  <c r="Q6207" i="2"/>
  <c r="R6207" i="2"/>
  <c r="S6207" i="2" s="1"/>
  <c r="T6207" i="2" s="1"/>
  <c r="L6206" i="2" a="1"/>
  <c r="L6206" i="2"/>
  <c r="M6206" i="2"/>
  <c r="N6206" i="2"/>
  <c r="O6206" i="2"/>
  <c r="P6206" i="2"/>
  <c r="Q6206" i="2"/>
  <c r="R6206" i="2"/>
  <c r="S6206" i="2" s="1"/>
  <c r="T6206" i="2" s="1"/>
  <c r="L6205" i="2" a="1"/>
  <c r="L6205" i="2"/>
  <c r="M6205" i="2"/>
  <c r="N6205" i="2"/>
  <c r="O6205" i="2"/>
  <c r="P6205" i="2"/>
  <c r="Q6205" i="2"/>
  <c r="R6205" i="2"/>
  <c r="S6205" i="2" s="1"/>
  <c r="T6205" i="2" s="1"/>
  <c r="L6204" i="2" a="1"/>
  <c r="L6204" i="2" s="1"/>
  <c r="M6204" i="2"/>
  <c r="N6204" i="2"/>
  <c r="O6204" i="2"/>
  <c r="P6204" i="2"/>
  <c r="Q6204" i="2"/>
  <c r="L6203" i="2" a="1"/>
  <c r="L6203" i="2" s="1"/>
  <c r="M6203" i="2"/>
  <c r="N6203" i="2"/>
  <c r="O6203" i="2"/>
  <c r="P6203" i="2"/>
  <c r="Q6203" i="2"/>
  <c r="L6202" i="2" a="1"/>
  <c r="L6202" i="2" s="1"/>
  <c r="M6202" i="2"/>
  <c r="N6202" i="2"/>
  <c r="R6202" i="2" s="1"/>
  <c r="O6202" i="2"/>
  <c r="P6202" i="2"/>
  <c r="Q6202" i="2"/>
  <c r="L6201" i="2" a="1"/>
  <c r="L6201" i="2" s="1"/>
  <c r="M6201" i="2"/>
  <c r="N6201" i="2"/>
  <c r="R6201" i="2" s="1"/>
  <c r="O6201" i="2"/>
  <c r="P6201" i="2"/>
  <c r="Q6201" i="2"/>
  <c r="L6200" i="2" a="1"/>
  <c r="L6200" i="2" s="1"/>
  <c r="M6200" i="2"/>
  <c r="N6200" i="2"/>
  <c r="O6200" i="2"/>
  <c r="P6200" i="2"/>
  <c r="Q6200" i="2"/>
  <c r="L6199" i="2" a="1"/>
  <c r="L6199" i="2" s="1"/>
  <c r="R6199" i="2" s="1"/>
  <c r="M6199" i="2"/>
  <c r="N6199" i="2"/>
  <c r="O6199" i="2"/>
  <c r="P6199" i="2"/>
  <c r="Q6199" i="2"/>
  <c r="L6198" i="2" a="1"/>
  <c r="L6198" i="2" s="1"/>
  <c r="R6198" i="2" s="1"/>
  <c r="M6198" i="2"/>
  <c r="N6198" i="2"/>
  <c r="O6198" i="2"/>
  <c r="P6198" i="2"/>
  <c r="Q6198" i="2"/>
  <c r="L6197" i="2" a="1"/>
  <c r="L6197" i="2" s="1"/>
  <c r="M6197" i="2"/>
  <c r="N6197" i="2"/>
  <c r="R6197" i="2" s="1"/>
  <c r="O6197" i="2"/>
  <c r="P6197" i="2"/>
  <c r="Q6197" i="2"/>
  <c r="L6196" i="2" a="1"/>
  <c r="L6196" i="2" s="1"/>
  <c r="M6196" i="2"/>
  <c r="N6196" i="2"/>
  <c r="R6196" i="2" s="1"/>
  <c r="O6196" i="2"/>
  <c r="P6196" i="2"/>
  <c r="Q6196" i="2"/>
  <c r="L6195" i="2" a="1"/>
  <c r="L6195" i="2" s="1"/>
  <c r="M6195" i="2"/>
  <c r="N6195" i="2"/>
  <c r="O6195" i="2"/>
  <c r="P6195" i="2"/>
  <c r="Q6195" i="2"/>
  <c r="L6194" i="2" a="1"/>
  <c r="L6194" i="2" s="1"/>
  <c r="M6194" i="2"/>
  <c r="N6194" i="2"/>
  <c r="O6194" i="2"/>
  <c r="P6194" i="2"/>
  <c r="Q6194" i="2"/>
  <c r="L6193" i="2" a="1"/>
  <c r="L6193" i="2" s="1"/>
  <c r="M6193" i="2"/>
  <c r="N6193" i="2"/>
  <c r="R6193" i="2" s="1"/>
  <c r="O6193" i="2"/>
  <c r="P6193" i="2"/>
  <c r="Q6193" i="2"/>
  <c r="L6192" i="2" a="1"/>
  <c r="L6192" i="2" s="1"/>
  <c r="R6192" i="2" s="1"/>
  <c r="M6192" i="2"/>
  <c r="N6192" i="2"/>
  <c r="O6192" i="2"/>
  <c r="P6192" i="2"/>
  <c r="Q6192" i="2"/>
  <c r="L6191" i="2" a="1"/>
  <c r="L6191" i="2" s="1"/>
  <c r="M6191" i="2"/>
  <c r="N6191" i="2"/>
  <c r="R6191" i="2" s="1"/>
  <c r="O6191" i="2"/>
  <c r="P6191" i="2"/>
  <c r="Q6191" i="2"/>
  <c r="L6190" i="2" a="1"/>
  <c r="L6190" i="2" s="1"/>
  <c r="M6190" i="2"/>
  <c r="N6190" i="2"/>
  <c r="R6190" i="2" s="1"/>
  <c r="O6190" i="2"/>
  <c r="P6190" i="2"/>
  <c r="Q6190" i="2"/>
  <c r="L6189" i="2" a="1"/>
  <c r="L6189" i="2" s="1"/>
  <c r="M6189" i="2"/>
  <c r="N6189" i="2"/>
  <c r="O6189" i="2"/>
  <c r="P6189" i="2"/>
  <c r="Q6189" i="2"/>
  <c r="L6188" i="2" a="1"/>
  <c r="L6188" i="2"/>
  <c r="M6188" i="2"/>
  <c r="N6188" i="2"/>
  <c r="O6188" i="2"/>
  <c r="P6188" i="2"/>
  <c r="Q6188" i="2"/>
  <c r="R6188" i="2"/>
  <c r="L6187" i="2" a="1"/>
  <c r="L6187" i="2" s="1"/>
  <c r="M6187" i="2"/>
  <c r="N6187" i="2"/>
  <c r="R6187" i="2" s="1"/>
  <c r="O6187" i="2"/>
  <c r="P6187" i="2"/>
  <c r="Q6187" i="2"/>
  <c r="L6186" i="2" a="1"/>
  <c r="L6186" i="2" s="1"/>
  <c r="R6186" i="2" s="1"/>
  <c r="M6186" i="2"/>
  <c r="N6186" i="2"/>
  <c r="O6186" i="2"/>
  <c r="P6186" i="2"/>
  <c r="Q6186" i="2"/>
  <c r="L6185" i="2" a="1"/>
  <c r="L6185" i="2" s="1"/>
  <c r="M6185" i="2"/>
  <c r="N6185" i="2"/>
  <c r="R6185" i="2" s="1"/>
  <c r="O6185" i="2"/>
  <c r="P6185" i="2"/>
  <c r="Q6185" i="2"/>
  <c r="L6184" i="2" a="1"/>
  <c r="L6184" i="2" s="1"/>
  <c r="M6184" i="2"/>
  <c r="N6184" i="2"/>
  <c r="O6184" i="2"/>
  <c r="P6184" i="2"/>
  <c r="Q6184" i="2"/>
  <c r="L6183" i="2" a="1"/>
  <c r="L6183" i="2" s="1"/>
  <c r="R6183" i="2" s="1"/>
  <c r="M6183" i="2"/>
  <c r="N6183" i="2"/>
  <c r="O6183" i="2"/>
  <c r="P6183" i="2"/>
  <c r="Q6183" i="2"/>
  <c r="L6182" i="2" a="1"/>
  <c r="L6182" i="2" s="1"/>
  <c r="M6182" i="2"/>
  <c r="N6182" i="2"/>
  <c r="O6182" i="2"/>
  <c r="P6182" i="2"/>
  <c r="Q6182" i="2"/>
  <c r="L6181" i="2" a="1"/>
  <c r="L6181" i="2" s="1"/>
  <c r="M6181" i="2"/>
  <c r="N6181" i="2"/>
  <c r="R6181" i="2" s="1"/>
  <c r="O6181" i="2"/>
  <c r="P6181" i="2"/>
  <c r="Q6181" i="2"/>
  <c r="L6180" i="2" a="1"/>
  <c r="L6180" i="2" s="1"/>
  <c r="M6180" i="2"/>
  <c r="N6180" i="2"/>
  <c r="R6180" i="2" s="1"/>
  <c r="O6180" i="2"/>
  <c r="P6180" i="2"/>
  <c r="Q6180" i="2"/>
  <c r="L6179" i="2" a="1"/>
  <c r="L6179" i="2"/>
  <c r="M6179" i="2"/>
  <c r="N6179" i="2"/>
  <c r="O6179" i="2"/>
  <c r="P6179" i="2"/>
  <c r="Q6179" i="2"/>
  <c r="R6179" i="2"/>
  <c r="L6178" i="2" a="1"/>
  <c r="L6178" i="2" s="1"/>
  <c r="R6178" i="2" s="1"/>
  <c r="M6178" i="2"/>
  <c r="N6178" i="2"/>
  <c r="O6178" i="2"/>
  <c r="P6178" i="2"/>
  <c r="Q6178" i="2"/>
  <c r="L6177" i="2" a="1"/>
  <c r="L6177" i="2" s="1"/>
  <c r="M6177" i="2"/>
  <c r="N6177" i="2"/>
  <c r="O6177" i="2"/>
  <c r="P6177" i="2"/>
  <c r="Q6177" i="2"/>
  <c r="R6204" i="2" l="1"/>
  <c r="S6204" i="2" s="1"/>
  <c r="T6204" i="2" s="1"/>
  <c r="S6202" i="2"/>
  <c r="T6202" i="2" s="1"/>
  <c r="R6203" i="2"/>
  <c r="S6203" i="2" s="1"/>
  <c r="T6203" i="2" s="1"/>
  <c r="S6201" i="2"/>
  <c r="T6201" i="2" s="1"/>
  <c r="S6199" i="2"/>
  <c r="T6199" i="2" s="1"/>
  <c r="R6200" i="2"/>
  <c r="S6200" i="2" s="1"/>
  <c r="T6200" i="2" s="1"/>
  <c r="S6198" i="2"/>
  <c r="T6198" i="2" s="1"/>
  <c r="S6197" i="2"/>
  <c r="T6197" i="2" s="1"/>
  <c r="S6196" i="2"/>
  <c r="T6196" i="2" s="1"/>
  <c r="R6195" i="2"/>
  <c r="S6195" i="2" s="1"/>
  <c r="T6195" i="2" s="1"/>
  <c r="R6194" i="2"/>
  <c r="S6194" i="2" s="1"/>
  <c r="T6194" i="2" s="1"/>
  <c r="S6192" i="2"/>
  <c r="T6192" i="2" s="1"/>
  <c r="S6193" i="2"/>
  <c r="T6193" i="2" s="1"/>
  <c r="S6191" i="2"/>
  <c r="T6191" i="2" s="1"/>
  <c r="S6190" i="2"/>
  <c r="T6190" i="2" s="1"/>
  <c r="S6188" i="2"/>
  <c r="T6188" i="2" s="1"/>
  <c r="R6189" i="2"/>
  <c r="S6189" i="2" s="1"/>
  <c r="T6189" i="2" s="1"/>
  <c r="S6186" i="2"/>
  <c r="T6186" i="2" s="1"/>
  <c r="S6187" i="2"/>
  <c r="T6187" i="2" s="1"/>
  <c r="S6185" i="2"/>
  <c r="T6185" i="2" s="1"/>
  <c r="S6183" i="2"/>
  <c r="T6183" i="2" s="1"/>
  <c r="R6184" i="2"/>
  <c r="S6184" i="2" s="1"/>
  <c r="T6184" i="2" s="1"/>
  <c r="R6182" i="2"/>
  <c r="S6182" i="2" s="1"/>
  <c r="T6182" i="2" s="1"/>
  <c r="S6181" i="2"/>
  <c r="T6181" i="2" s="1"/>
  <c r="S6178" i="2"/>
  <c r="T6178" i="2" s="1"/>
  <c r="S6179" i="2"/>
  <c r="T6179" i="2" s="1"/>
  <c r="S6180" i="2"/>
  <c r="T6180" i="2" s="1"/>
  <c r="R6177" i="2"/>
  <c r="S6177" i="2" s="1"/>
  <c r="T6177" i="2" s="1"/>
  <c r="L6173" i="2" l="1" a="1"/>
  <c r="L6173" i="2" s="1"/>
  <c r="R6173" i="2" s="1"/>
  <c r="S6173" i="2" s="1"/>
  <c r="T6173" i="2" s="1"/>
  <c r="L6174" i="2" a="1"/>
  <c r="L6174" i="2"/>
  <c r="R6174" i="2" s="1"/>
  <c r="S6174" i="2" s="1"/>
  <c r="T6174" i="2" s="1"/>
  <c r="L6175" i="2" a="1"/>
  <c r="L6175" i="2" s="1"/>
  <c r="R6175" i="2" s="1"/>
  <c r="L6176" i="2" a="1"/>
  <c r="L6176" i="2"/>
  <c r="M6173" i="2"/>
  <c r="M6174" i="2"/>
  <c r="M6175" i="2"/>
  <c r="M6176" i="2"/>
  <c r="N6173" i="2"/>
  <c r="N6174" i="2"/>
  <c r="N6175" i="2"/>
  <c r="N6176" i="2"/>
  <c r="O6173" i="2"/>
  <c r="O6174" i="2"/>
  <c r="O6175" i="2"/>
  <c r="O6176" i="2"/>
  <c r="P6173" i="2"/>
  <c r="P6174" i="2"/>
  <c r="P6175" i="2"/>
  <c r="P6176" i="2"/>
  <c r="Q6173" i="2"/>
  <c r="Q6174" i="2"/>
  <c r="Q6175" i="2"/>
  <c r="Q6176" i="2"/>
  <c r="R6176" i="2"/>
  <c r="L6159" i="2" a="1"/>
  <c r="L6159" i="2" s="1"/>
  <c r="L6160" i="2" a="1"/>
  <c r="L6160" i="2" s="1"/>
  <c r="L6161" i="2" a="1"/>
  <c r="L6161" i="2" s="1"/>
  <c r="L6162" i="2" a="1"/>
  <c r="L6162" i="2" s="1"/>
  <c r="L6163" i="2" a="1"/>
  <c r="L6163" i="2" s="1"/>
  <c r="L6164" i="2" a="1"/>
  <c r="L6164" i="2" s="1"/>
  <c r="L6165" i="2" a="1"/>
  <c r="L6165" i="2" s="1"/>
  <c r="L6166" i="2" a="1"/>
  <c r="L6166" i="2" s="1"/>
  <c r="L6167" i="2" a="1"/>
  <c r="L6167" i="2" s="1"/>
  <c r="L6168" i="2" a="1"/>
  <c r="L6168" i="2" s="1"/>
  <c r="L6169" i="2" a="1"/>
  <c r="L6169" i="2" s="1"/>
  <c r="L6170" i="2" a="1"/>
  <c r="L6170" i="2" s="1"/>
  <c r="L6171" i="2" a="1"/>
  <c r="L6171" i="2" s="1"/>
  <c r="L6172" i="2" a="1"/>
  <c r="L6172" i="2" s="1"/>
  <c r="M6159" i="2"/>
  <c r="M6160" i="2"/>
  <c r="M6161" i="2"/>
  <c r="M6162" i="2"/>
  <c r="M6163" i="2"/>
  <c r="M6164" i="2"/>
  <c r="M6165" i="2"/>
  <c r="M6166" i="2"/>
  <c r="M6167" i="2"/>
  <c r="M6168" i="2"/>
  <c r="M6169" i="2"/>
  <c r="M6170" i="2"/>
  <c r="M6171" i="2"/>
  <c r="M6172" i="2"/>
  <c r="N6159" i="2"/>
  <c r="N6160" i="2"/>
  <c r="N6161" i="2"/>
  <c r="N6162" i="2"/>
  <c r="N6163" i="2"/>
  <c r="N6164" i="2"/>
  <c r="N6165" i="2"/>
  <c r="N6166" i="2"/>
  <c r="N6167" i="2"/>
  <c r="N6168" i="2"/>
  <c r="N6169" i="2"/>
  <c r="N6170" i="2"/>
  <c r="N6171" i="2"/>
  <c r="N6172" i="2"/>
  <c r="O6159" i="2"/>
  <c r="O6160" i="2"/>
  <c r="O6161" i="2"/>
  <c r="O6162" i="2"/>
  <c r="O6163" i="2"/>
  <c r="O6164" i="2"/>
  <c r="O6165" i="2"/>
  <c r="O6166" i="2"/>
  <c r="O6167" i="2"/>
  <c r="O6168" i="2"/>
  <c r="O6169" i="2"/>
  <c r="O6170" i="2"/>
  <c r="O6171" i="2"/>
  <c r="O6172" i="2"/>
  <c r="P6159" i="2"/>
  <c r="P6160" i="2"/>
  <c r="P6161" i="2"/>
  <c r="P6162" i="2"/>
  <c r="P6163" i="2"/>
  <c r="P6164" i="2"/>
  <c r="P6165" i="2"/>
  <c r="P6166" i="2"/>
  <c r="P6167" i="2"/>
  <c r="P6168" i="2"/>
  <c r="P6169" i="2"/>
  <c r="P6170" i="2"/>
  <c r="P6171" i="2"/>
  <c r="P6172" i="2"/>
  <c r="Q6159" i="2"/>
  <c r="Q6160" i="2"/>
  <c r="Q6161" i="2"/>
  <c r="Q6162" i="2"/>
  <c r="Q6163" i="2"/>
  <c r="Q6164" i="2"/>
  <c r="Q6165" i="2"/>
  <c r="Q6166" i="2"/>
  <c r="Q6167" i="2"/>
  <c r="Q6168" i="2"/>
  <c r="Q6169" i="2"/>
  <c r="Q6170" i="2"/>
  <c r="Q6171" i="2"/>
  <c r="Q6172" i="2"/>
  <c r="R6159" i="2"/>
  <c r="S6159" i="2" s="1"/>
  <c r="T6159" i="2" s="1"/>
  <c r="R6160" i="2"/>
  <c r="S6160" i="2" s="1"/>
  <c r="T6160" i="2" s="1"/>
  <c r="R6161" i="2"/>
  <c r="R6162" i="2"/>
  <c r="R6163" i="2"/>
  <c r="S6163" i="2" s="1"/>
  <c r="T6163" i="2" s="1"/>
  <c r="R6164" i="2"/>
  <c r="S6164" i="2" s="1"/>
  <c r="T6164" i="2" s="1"/>
  <c r="R6165" i="2"/>
  <c r="R6166" i="2"/>
  <c r="R6167" i="2"/>
  <c r="S6167" i="2" s="1"/>
  <c r="T6167" i="2" s="1"/>
  <c r="R6168" i="2"/>
  <c r="S6168" i="2" s="1"/>
  <c r="T6168" i="2" s="1"/>
  <c r="R6169" i="2"/>
  <c r="R6170" i="2"/>
  <c r="R6171" i="2"/>
  <c r="S6171" i="2" s="1"/>
  <c r="T6171" i="2" s="1"/>
  <c r="R6172" i="2"/>
  <c r="S6172" i="2" s="1"/>
  <c r="T6172" i="2" s="1"/>
  <c r="L6156" i="2" a="1"/>
  <c r="L6156" i="2" s="1"/>
  <c r="L6157" i="2" a="1"/>
  <c r="L6157" i="2" s="1"/>
  <c r="L6158" i="2" a="1"/>
  <c r="L6158" i="2" s="1"/>
  <c r="M6156" i="2"/>
  <c r="M6157" i="2"/>
  <c r="M6158" i="2"/>
  <c r="N6156" i="2"/>
  <c r="N6157" i="2"/>
  <c r="N6158" i="2"/>
  <c r="O6156" i="2"/>
  <c r="O6157" i="2"/>
  <c r="O6158" i="2"/>
  <c r="P6156" i="2"/>
  <c r="P6157" i="2"/>
  <c r="P6158" i="2"/>
  <c r="Q6156" i="2"/>
  <c r="Q6157" i="2"/>
  <c r="Q6158" i="2"/>
  <c r="R6156" i="2"/>
  <c r="R6157" i="2"/>
  <c r="R6158" i="2"/>
  <c r="S6158" i="2" s="1"/>
  <c r="T6158" i="2" s="1"/>
  <c r="L6155" i="2" a="1"/>
  <c r="L6155" i="2" s="1"/>
  <c r="R6155" i="2" s="1"/>
  <c r="M6155" i="2"/>
  <c r="N6155" i="2"/>
  <c r="O6155" i="2"/>
  <c r="P6155" i="2"/>
  <c r="Q6155" i="2"/>
  <c r="L6152" i="2" a="1"/>
  <c r="L6152" i="2" s="1"/>
  <c r="R6152" i="2" s="1"/>
  <c r="S6152" i="2" s="1"/>
  <c r="T6152" i="2" s="1"/>
  <c r="L6153" i="2" a="1"/>
  <c r="L6153" i="2" s="1"/>
  <c r="R6153" i="2" s="1"/>
  <c r="L6154" i="2" a="1"/>
  <c r="L6154" i="2" s="1"/>
  <c r="R6154" i="2" s="1"/>
  <c r="M6152" i="2"/>
  <c r="M6153" i="2"/>
  <c r="M6154" i="2"/>
  <c r="N6152" i="2"/>
  <c r="N6153" i="2"/>
  <c r="N6154" i="2"/>
  <c r="O6152" i="2"/>
  <c r="O6153" i="2"/>
  <c r="O6154" i="2"/>
  <c r="P6152" i="2"/>
  <c r="P6153" i="2"/>
  <c r="P6154" i="2"/>
  <c r="Q6152" i="2"/>
  <c r="Q6153" i="2"/>
  <c r="Q6154" i="2"/>
  <c r="L6149" i="2" a="1"/>
  <c r="L6149" i="2" s="1"/>
  <c r="R6149" i="2" s="1"/>
  <c r="L6150" i="2" a="1"/>
  <c r="L6150" i="2" s="1"/>
  <c r="R6150" i="2" s="1"/>
  <c r="L6151" i="2" a="1"/>
  <c r="L6151" i="2" s="1"/>
  <c r="R6151" i="2" s="1"/>
  <c r="S6151" i="2" s="1"/>
  <c r="T6151" i="2" s="1"/>
  <c r="M6149" i="2"/>
  <c r="M6150" i="2"/>
  <c r="M6151" i="2"/>
  <c r="N6149" i="2"/>
  <c r="N6150" i="2"/>
  <c r="N6151" i="2"/>
  <c r="O6149" i="2"/>
  <c r="O6150" i="2"/>
  <c r="O6151" i="2"/>
  <c r="P6149" i="2"/>
  <c r="P6150" i="2"/>
  <c r="P6151" i="2"/>
  <c r="Q6149" i="2"/>
  <c r="Q6150" i="2"/>
  <c r="Q6151" i="2"/>
  <c r="L6146" i="2" a="1"/>
  <c r="L6146" i="2" s="1"/>
  <c r="R6146" i="2" s="1"/>
  <c r="L6147" i="2" a="1"/>
  <c r="L6147" i="2"/>
  <c r="R6147" i="2" s="1"/>
  <c r="L6148" i="2" a="1"/>
  <c r="L6148" i="2" s="1"/>
  <c r="R6148" i="2" s="1"/>
  <c r="M6146" i="2"/>
  <c r="M6147" i="2"/>
  <c r="M6148" i="2"/>
  <c r="N6146" i="2"/>
  <c r="N6147" i="2"/>
  <c r="N6148" i="2"/>
  <c r="O6146" i="2"/>
  <c r="O6147" i="2"/>
  <c r="O6148" i="2"/>
  <c r="P6146" i="2"/>
  <c r="P6147" i="2"/>
  <c r="P6148" i="2"/>
  <c r="Q6146" i="2"/>
  <c r="Q6147" i="2"/>
  <c r="Q6148" i="2"/>
  <c r="L6143" i="2" a="1"/>
  <c r="L6143" i="2" s="1"/>
  <c r="R6143" i="2" s="1"/>
  <c r="L6144" i="2" a="1"/>
  <c r="L6144" i="2"/>
  <c r="R6144" i="2" s="1"/>
  <c r="L6145" i="2" a="1"/>
  <c r="L6145" i="2" s="1"/>
  <c r="R6145" i="2" s="1"/>
  <c r="M6143" i="2"/>
  <c r="M6144" i="2"/>
  <c r="M6145" i="2"/>
  <c r="N6143" i="2"/>
  <c r="N6144" i="2"/>
  <c r="N6145" i="2"/>
  <c r="O6143" i="2"/>
  <c r="O6144" i="2"/>
  <c r="O6145" i="2"/>
  <c r="P6143" i="2"/>
  <c r="P6144" i="2"/>
  <c r="P6145" i="2"/>
  <c r="Q6143" i="2"/>
  <c r="Q6144" i="2"/>
  <c r="Q6145" i="2"/>
  <c r="L6140" i="2" a="1"/>
  <c r="L6140" i="2" s="1"/>
  <c r="R6140" i="2" s="1"/>
  <c r="L6141" i="2" a="1"/>
  <c r="L6141" i="2"/>
  <c r="R6141" i="2" s="1"/>
  <c r="L6142" i="2" a="1"/>
  <c r="L6142" i="2" s="1"/>
  <c r="R6142" i="2" s="1"/>
  <c r="M6140" i="2"/>
  <c r="S6140" i="2" s="1"/>
  <c r="T6140" i="2" s="1"/>
  <c r="M6141" i="2"/>
  <c r="M6142" i="2"/>
  <c r="N6140" i="2"/>
  <c r="N6141" i="2"/>
  <c r="N6142" i="2"/>
  <c r="O6140" i="2"/>
  <c r="O6141" i="2"/>
  <c r="O6142" i="2"/>
  <c r="P6140" i="2"/>
  <c r="P6141" i="2"/>
  <c r="P6142" i="2"/>
  <c r="Q6140" i="2"/>
  <c r="Q6141" i="2"/>
  <c r="Q6142" i="2"/>
  <c r="L6135" i="2" a="1"/>
  <c r="L6135" i="2" s="1"/>
  <c r="R6135" i="2" s="1"/>
  <c r="L6136" i="2" a="1"/>
  <c r="L6136" i="2"/>
  <c r="R6136" i="2" s="1"/>
  <c r="L6137" i="2" a="1"/>
  <c r="L6137" i="2" s="1"/>
  <c r="R6137" i="2" s="1"/>
  <c r="L6138" i="2" a="1"/>
  <c r="L6138" i="2"/>
  <c r="R6138" i="2" s="1"/>
  <c r="S6138" i="2" s="1"/>
  <c r="T6138" i="2" s="1"/>
  <c r="L6139" i="2" a="1"/>
  <c r="L6139" i="2" s="1"/>
  <c r="R6139" i="2" s="1"/>
  <c r="M6135" i="2"/>
  <c r="M6136" i="2"/>
  <c r="M6137" i="2"/>
  <c r="M6138" i="2"/>
  <c r="M6139" i="2"/>
  <c r="N6135" i="2"/>
  <c r="S6135" i="2" s="1"/>
  <c r="T6135" i="2" s="1"/>
  <c r="N6136" i="2"/>
  <c r="N6137" i="2"/>
  <c r="N6138" i="2"/>
  <c r="N6139" i="2"/>
  <c r="O6135" i="2"/>
  <c r="O6136" i="2"/>
  <c r="O6137" i="2"/>
  <c r="O6138" i="2"/>
  <c r="O6139" i="2"/>
  <c r="P6135" i="2"/>
  <c r="P6136" i="2"/>
  <c r="P6137" i="2"/>
  <c r="P6138" i="2"/>
  <c r="P6139" i="2"/>
  <c r="Q6135" i="2"/>
  <c r="Q6136" i="2"/>
  <c r="Q6137" i="2"/>
  <c r="Q6138" i="2"/>
  <c r="Q6139" i="2"/>
  <c r="L6131" i="2" a="1"/>
  <c r="L6131" i="2" s="1"/>
  <c r="R6131" i="2" s="1"/>
  <c r="S6131" i="2" s="1"/>
  <c r="T6131" i="2" s="1"/>
  <c r="L6132" i="2" a="1"/>
  <c r="L6132" i="2"/>
  <c r="R6132" i="2" s="1"/>
  <c r="S6132" i="2" s="1"/>
  <c r="T6132" i="2" s="1"/>
  <c r="L6133" i="2" a="1"/>
  <c r="L6133" i="2" s="1"/>
  <c r="R6133" i="2" s="1"/>
  <c r="S6133" i="2" s="1"/>
  <c r="T6133" i="2" s="1"/>
  <c r="L6134" i="2" a="1"/>
  <c r="L6134" i="2"/>
  <c r="M6131" i="2"/>
  <c r="M6132" i="2"/>
  <c r="M6133" i="2"/>
  <c r="M6134" i="2"/>
  <c r="N6131" i="2"/>
  <c r="N6132" i="2"/>
  <c r="N6133" i="2"/>
  <c r="N6134" i="2"/>
  <c r="O6131" i="2"/>
  <c r="O6132" i="2"/>
  <c r="O6133" i="2"/>
  <c r="O6134" i="2"/>
  <c r="P6131" i="2"/>
  <c r="P6132" i="2"/>
  <c r="P6133" i="2"/>
  <c r="P6134" i="2"/>
  <c r="Q6131" i="2"/>
  <c r="Q6132" i="2"/>
  <c r="Q6133" i="2"/>
  <c r="Q6134" i="2"/>
  <c r="R6134" i="2"/>
  <c r="L6129" i="2" a="1"/>
  <c r="L6129" i="2" s="1"/>
  <c r="R6129" i="2" s="1"/>
  <c r="S6129" i="2" s="1"/>
  <c r="T6129" i="2" s="1"/>
  <c r="L6130" i="2" a="1"/>
  <c r="L6130" i="2"/>
  <c r="M6129" i="2"/>
  <c r="M6130" i="2"/>
  <c r="N6129" i="2"/>
  <c r="N6130" i="2"/>
  <c r="O6129" i="2"/>
  <c r="O6130" i="2"/>
  <c r="P6129" i="2"/>
  <c r="P6130" i="2"/>
  <c r="Q6129" i="2"/>
  <c r="Q6130" i="2"/>
  <c r="R6130" i="2"/>
  <c r="L6124" i="2" a="1"/>
  <c r="L6124" i="2" s="1"/>
  <c r="R6124" i="2" s="1"/>
  <c r="L6125" i="2" a="1"/>
  <c r="L6125" i="2"/>
  <c r="R6125" i="2" s="1"/>
  <c r="L6126" i="2" a="1"/>
  <c r="L6126" i="2" s="1"/>
  <c r="R6126" i="2" s="1"/>
  <c r="L6127" i="2" a="1"/>
  <c r="L6127" i="2"/>
  <c r="R6127" i="2" s="1"/>
  <c r="S6127" i="2" s="1"/>
  <c r="T6127" i="2" s="1"/>
  <c r="L6128" i="2" a="1"/>
  <c r="L6128" i="2" s="1"/>
  <c r="R6128" i="2" s="1"/>
  <c r="M6124" i="2"/>
  <c r="M6125" i="2"/>
  <c r="M6126" i="2"/>
  <c r="M6127" i="2"/>
  <c r="M6128" i="2"/>
  <c r="N6124" i="2"/>
  <c r="S6124" i="2" s="1"/>
  <c r="T6124" i="2" s="1"/>
  <c r="N6125" i="2"/>
  <c r="N6126" i="2"/>
  <c r="N6127" i="2"/>
  <c r="N6128" i="2"/>
  <c r="O6124" i="2"/>
  <c r="O6125" i="2"/>
  <c r="O6126" i="2"/>
  <c r="O6127" i="2"/>
  <c r="O6128" i="2"/>
  <c r="P6124" i="2"/>
  <c r="P6125" i="2"/>
  <c r="P6126" i="2"/>
  <c r="P6127" i="2"/>
  <c r="P6128" i="2"/>
  <c r="Q6124" i="2"/>
  <c r="Q6125" i="2"/>
  <c r="Q6126" i="2"/>
  <c r="Q6127" i="2"/>
  <c r="Q6128" i="2"/>
  <c r="L6119" i="2" a="1"/>
  <c r="L6119" i="2" s="1"/>
  <c r="R6119" i="2" s="1"/>
  <c r="L6120" i="2" a="1"/>
  <c r="L6120" i="2"/>
  <c r="R6120" i="2" s="1"/>
  <c r="L6121" i="2" a="1"/>
  <c r="L6121" i="2" s="1"/>
  <c r="R6121" i="2" s="1"/>
  <c r="L6122" i="2" a="1"/>
  <c r="L6122" i="2"/>
  <c r="R6122" i="2" s="1"/>
  <c r="S6122" i="2" s="1"/>
  <c r="T6122" i="2" s="1"/>
  <c r="L6123" i="2" a="1"/>
  <c r="L6123" i="2" s="1"/>
  <c r="R6123" i="2" s="1"/>
  <c r="M6119" i="2"/>
  <c r="M6120" i="2"/>
  <c r="M6121" i="2"/>
  <c r="M6122" i="2"/>
  <c r="M6123" i="2"/>
  <c r="N6119" i="2"/>
  <c r="N6120" i="2"/>
  <c r="N6121" i="2"/>
  <c r="N6122" i="2"/>
  <c r="N6123" i="2"/>
  <c r="O6119" i="2"/>
  <c r="O6120" i="2"/>
  <c r="O6121" i="2"/>
  <c r="O6122" i="2"/>
  <c r="O6123" i="2"/>
  <c r="P6119" i="2"/>
  <c r="P6120" i="2"/>
  <c r="P6121" i="2"/>
  <c r="P6122" i="2"/>
  <c r="P6123" i="2"/>
  <c r="Q6119" i="2"/>
  <c r="Q6120" i="2"/>
  <c r="Q6121" i="2"/>
  <c r="Q6122" i="2"/>
  <c r="Q6123" i="2"/>
  <c r="L6115" i="2" a="1"/>
  <c r="L6115" i="2" s="1"/>
  <c r="R6115" i="2" s="1"/>
  <c r="S6115" i="2" s="1"/>
  <c r="T6115" i="2" s="1"/>
  <c r="L6116" i="2" a="1"/>
  <c r="L6116" i="2"/>
  <c r="R6116" i="2" s="1"/>
  <c r="S6116" i="2" s="1"/>
  <c r="T6116" i="2" s="1"/>
  <c r="L6117" i="2" a="1"/>
  <c r="L6117" i="2" s="1"/>
  <c r="R6117" i="2" s="1"/>
  <c r="S6117" i="2" s="1"/>
  <c r="T6117" i="2" s="1"/>
  <c r="L6118" i="2" a="1"/>
  <c r="L6118" i="2"/>
  <c r="M6115" i="2"/>
  <c r="M6116" i="2"/>
  <c r="M6117" i="2"/>
  <c r="M6118" i="2"/>
  <c r="N6115" i="2"/>
  <c r="N6116" i="2"/>
  <c r="N6117" i="2"/>
  <c r="N6118" i="2"/>
  <c r="O6115" i="2"/>
  <c r="O6116" i="2"/>
  <c r="O6117" i="2"/>
  <c r="O6118" i="2"/>
  <c r="P6115" i="2"/>
  <c r="P6116" i="2"/>
  <c r="P6117" i="2"/>
  <c r="P6118" i="2"/>
  <c r="Q6115" i="2"/>
  <c r="Q6116" i="2"/>
  <c r="Q6117" i="2"/>
  <c r="Q6118" i="2"/>
  <c r="R6118" i="2"/>
  <c r="L6113" i="2" a="1"/>
  <c r="L6113" i="2" s="1"/>
  <c r="R6113" i="2" s="1"/>
  <c r="L6114" i="2" a="1"/>
  <c r="L6114" i="2"/>
  <c r="M6113" i="2"/>
  <c r="M6114" i="2"/>
  <c r="N6113" i="2"/>
  <c r="N6114" i="2"/>
  <c r="O6113" i="2"/>
  <c r="O6114" i="2"/>
  <c r="P6113" i="2"/>
  <c r="P6114" i="2"/>
  <c r="Q6113" i="2"/>
  <c r="Q6114" i="2"/>
  <c r="R6114" i="2"/>
  <c r="S6114" i="2" s="1"/>
  <c r="T6114" i="2" s="1"/>
  <c r="S6176" i="2" l="1"/>
  <c r="T6176" i="2" s="1"/>
  <c r="S6175" i="2"/>
  <c r="T6175" i="2" s="1"/>
  <c r="S6169" i="2"/>
  <c r="T6169" i="2" s="1"/>
  <c r="S6165" i="2"/>
  <c r="T6165" i="2" s="1"/>
  <c r="S6161" i="2"/>
  <c r="T6161" i="2" s="1"/>
  <c r="S6170" i="2"/>
  <c r="T6170" i="2" s="1"/>
  <c r="S6166" i="2"/>
  <c r="T6166" i="2" s="1"/>
  <c r="S6162" i="2"/>
  <c r="T6162" i="2" s="1"/>
  <c r="S6156" i="2"/>
  <c r="T6156" i="2" s="1"/>
  <c r="S6143" i="2"/>
  <c r="T6143" i="2" s="1"/>
  <c r="S6157" i="2"/>
  <c r="T6157" i="2" s="1"/>
  <c r="S6150" i="2"/>
  <c r="T6150" i="2" s="1"/>
  <c r="S6155" i="2"/>
  <c r="T6155" i="2" s="1"/>
  <c r="S6153" i="2"/>
  <c r="T6153" i="2" s="1"/>
  <c r="S6154" i="2"/>
  <c r="T6154" i="2" s="1"/>
  <c r="S6149" i="2"/>
  <c r="T6149" i="2" s="1"/>
  <c r="S6146" i="2"/>
  <c r="T6146" i="2" s="1"/>
  <c r="S6148" i="2"/>
  <c r="T6148" i="2" s="1"/>
  <c r="S6147" i="2"/>
  <c r="T6147" i="2" s="1"/>
  <c r="S6128" i="2"/>
  <c r="T6128" i="2" s="1"/>
  <c r="S6130" i="2"/>
  <c r="T6130" i="2" s="1"/>
  <c r="S6137" i="2"/>
  <c r="T6137" i="2" s="1"/>
  <c r="S6145" i="2"/>
  <c r="T6145" i="2" s="1"/>
  <c r="S6144" i="2"/>
  <c r="T6144" i="2" s="1"/>
  <c r="S6134" i="2"/>
  <c r="T6134" i="2" s="1"/>
  <c r="S6139" i="2"/>
  <c r="T6139" i="2" s="1"/>
  <c r="S6136" i="2"/>
  <c r="T6136" i="2" s="1"/>
  <c r="S6142" i="2"/>
  <c r="T6142" i="2" s="1"/>
  <c r="S6141" i="2"/>
  <c r="T6141" i="2" s="1"/>
  <c r="S6125" i="2"/>
  <c r="T6125" i="2" s="1"/>
  <c r="S6113" i="2"/>
  <c r="T6113" i="2" s="1"/>
  <c r="S6126" i="2"/>
  <c r="T6126" i="2" s="1"/>
  <c r="S6123" i="2"/>
  <c r="T6123" i="2" s="1"/>
  <c r="S6119" i="2"/>
  <c r="T6119" i="2" s="1"/>
  <c r="S6121" i="2"/>
  <c r="T6121" i="2" s="1"/>
  <c r="S6120" i="2"/>
  <c r="T6120" i="2" s="1"/>
  <c r="S6118" i="2"/>
  <c r="T6118" i="2" s="1"/>
  <c r="L6109" i="2" l="1" a="1"/>
  <c r="L6109" i="2" s="1"/>
  <c r="R6109" i="2" s="1"/>
  <c r="S6109" i="2" s="1"/>
  <c r="T6109" i="2" s="1"/>
  <c r="L6110" i="2" a="1"/>
  <c r="L6110" i="2" s="1"/>
  <c r="R6110" i="2" s="1"/>
  <c r="L6111" i="2" a="1"/>
  <c r="L6111" i="2" s="1"/>
  <c r="R6111" i="2" s="1"/>
  <c r="S6111" i="2" s="1"/>
  <c r="T6111" i="2" s="1"/>
  <c r="L6112" i="2" a="1"/>
  <c r="L6112" i="2" s="1"/>
  <c r="R6112" i="2" s="1"/>
  <c r="S6112" i="2" s="1"/>
  <c r="T6112" i="2" s="1"/>
  <c r="M6109" i="2"/>
  <c r="M6110" i="2"/>
  <c r="S6110" i="2" s="1"/>
  <c r="T6110" i="2" s="1"/>
  <c r="M6111" i="2"/>
  <c r="M6112" i="2"/>
  <c r="N6109" i="2"/>
  <c r="N6110" i="2"/>
  <c r="N6111" i="2"/>
  <c r="N6112" i="2"/>
  <c r="O6109" i="2"/>
  <c r="O6110" i="2"/>
  <c r="O6111" i="2"/>
  <c r="O6112" i="2"/>
  <c r="P6109" i="2"/>
  <c r="P6110" i="2"/>
  <c r="P6111" i="2"/>
  <c r="P6112" i="2"/>
  <c r="Q6109" i="2"/>
  <c r="Q6110" i="2"/>
  <c r="Q6111" i="2"/>
  <c r="Q6112" i="2"/>
  <c r="L6108" i="2" l="1" a="1"/>
  <c r="L6108" i="2" s="1"/>
  <c r="R6108" i="2" s="1"/>
  <c r="M6108" i="2"/>
  <c r="N6108" i="2"/>
  <c r="O6108" i="2"/>
  <c r="P6108" i="2"/>
  <c r="Q6108" i="2"/>
  <c r="L6107" i="2" a="1"/>
  <c r="L6107" i="2" s="1"/>
  <c r="R6107" i="2" s="1"/>
  <c r="M6107" i="2"/>
  <c r="N6107" i="2"/>
  <c r="O6107" i="2"/>
  <c r="P6107" i="2"/>
  <c r="Q6107" i="2"/>
  <c r="L6106" i="2" a="1"/>
  <c r="L6106" i="2" s="1"/>
  <c r="R6106" i="2" s="1"/>
  <c r="M6106" i="2"/>
  <c r="N6106" i="2"/>
  <c r="O6106" i="2"/>
  <c r="P6106" i="2"/>
  <c r="Q6106" i="2"/>
  <c r="L6105" i="2" a="1"/>
  <c r="L6105" i="2" s="1"/>
  <c r="M6105" i="2"/>
  <c r="N6105" i="2"/>
  <c r="R6105" i="2" s="1"/>
  <c r="O6105" i="2"/>
  <c r="P6105" i="2"/>
  <c r="Q6105" i="2"/>
  <c r="L6104" i="2" a="1"/>
  <c r="L6104" i="2" s="1"/>
  <c r="R6104" i="2" s="1"/>
  <c r="M6104" i="2"/>
  <c r="N6104" i="2"/>
  <c r="O6104" i="2"/>
  <c r="P6104" i="2"/>
  <c r="Q6104" i="2"/>
  <c r="L6103" i="2" a="1"/>
  <c r="L6103" i="2" s="1"/>
  <c r="R6103" i="2" s="1"/>
  <c r="M6103" i="2"/>
  <c r="N6103" i="2"/>
  <c r="O6103" i="2"/>
  <c r="P6103" i="2"/>
  <c r="Q6103" i="2"/>
  <c r="L6102" i="2" a="1"/>
  <c r="L6102" i="2" s="1"/>
  <c r="R6102" i="2" s="1"/>
  <c r="M6102" i="2"/>
  <c r="N6102" i="2"/>
  <c r="O6102" i="2"/>
  <c r="P6102" i="2"/>
  <c r="Q6102" i="2"/>
  <c r="L6101" i="2" a="1"/>
  <c r="L6101" i="2" s="1"/>
  <c r="R6101" i="2" s="1"/>
  <c r="M6101" i="2"/>
  <c r="N6101" i="2"/>
  <c r="O6101" i="2"/>
  <c r="P6101" i="2"/>
  <c r="Q6101" i="2"/>
  <c r="L6100" i="2" a="1"/>
  <c r="L6100" i="2" s="1"/>
  <c r="M6100" i="2"/>
  <c r="N6100" i="2"/>
  <c r="R6100" i="2" s="1"/>
  <c r="O6100" i="2"/>
  <c r="P6100" i="2"/>
  <c r="Q6100" i="2"/>
  <c r="L6099" i="2" a="1"/>
  <c r="L6099" i="2" s="1"/>
  <c r="R6099" i="2" s="1"/>
  <c r="M6099" i="2"/>
  <c r="N6099" i="2"/>
  <c r="O6099" i="2"/>
  <c r="P6099" i="2"/>
  <c r="Q6099" i="2"/>
  <c r="L6098" i="2" a="1"/>
  <c r="L6098" i="2" s="1"/>
  <c r="M6098" i="2"/>
  <c r="N6098" i="2"/>
  <c r="R6098" i="2" s="1"/>
  <c r="O6098" i="2"/>
  <c r="P6098" i="2"/>
  <c r="Q6098" i="2"/>
  <c r="L6097" i="2" a="1"/>
  <c r="L6097" i="2" s="1"/>
  <c r="R6097" i="2" s="1"/>
  <c r="M6097" i="2"/>
  <c r="N6097" i="2"/>
  <c r="O6097" i="2"/>
  <c r="P6097" i="2"/>
  <c r="Q6097" i="2"/>
  <c r="L6096" i="2" a="1"/>
  <c r="L6096" i="2" s="1"/>
  <c r="R6096" i="2" s="1"/>
  <c r="M6096" i="2"/>
  <c r="N6096" i="2"/>
  <c r="O6096" i="2"/>
  <c r="P6096" i="2"/>
  <c r="Q6096" i="2"/>
  <c r="L6095" i="2" a="1"/>
  <c r="L6095" i="2" s="1"/>
  <c r="R6095" i="2" s="1"/>
  <c r="M6095" i="2"/>
  <c r="N6095" i="2"/>
  <c r="O6095" i="2"/>
  <c r="P6095" i="2"/>
  <c r="Q6095" i="2"/>
  <c r="L6094" i="2" a="1"/>
  <c r="L6094" i="2" s="1"/>
  <c r="R6094" i="2" s="1"/>
  <c r="M6094" i="2"/>
  <c r="N6094" i="2"/>
  <c r="O6094" i="2"/>
  <c r="P6094" i="2"/>
  <c r="Q6094" i="2"/>
  <c r="L6093" i="2" a="1"/>
  <c r="L6093" i="2" s="1"/>
  <c r="R6093" i="2" s="1"/>
  <c r="M6093" i="2"/>
  <c r="N6093" i="2"/>
  <c r="O6093" i="2"/>
  <c r="P6093" i="2"/>
  <c r="Q6093" i="2"/>
  <c r="L6092" i="2" a="1"/>
  <c r="L6092" i="2" s="1"/>
  <c r="R6092" i="2" s="1"/>
  <c r="M6092" i="2"/>
  <c r="N6092" i="2"/>
  <c r="O6092" i="2"/>
  <c r="P6092" i="2"/>
  <c r="Q6092" i="2"/>
  <c r="L6091" i="2" a="1"/>
  <c r="L6091" i="2" s="1"/>
  <c r="R6091" i="2" s="1"/>
  <c r="M6091" i="2"/>
  <c r="N6091" i="2"/>
  <c r="O6091" i="2"/>
  <c r="P6091" i="2"/>
  <c r="Q6091" i="2"/>
  <c r="L6090" i="2" a="1"/>
  <c r="L6090" i="2" s="1"/>
  <c r="R6090" i="2" s="1"/>
  <c r="M6090" i="2"/>
  <c r="N6090" i="2"/>
  <c r="O6090" i="2"/>
  <c r="P6090" i="2"/>
  <c r="Q6090" i="2"/>
  <c r="L6089" i="2" a="1"/>
  <c r="L6089" i="2" s="1"/>
  <c r="R6089" i="2" s="1"/>
  <c r="M6089" i="2"/>
  <c r="N6089" i="2"/>
  <c r="O6089" i="2"/>
  <c r="P6089" i="2"/>
  <c r="Q6089" i="2"/>
  <c r="L6088" i="2" a="1"/>
  <c r="L6088" i="2" s="1"/>
  <c r="R6088" i="2" s="1"/>
  <c r="M6088" i="2"/>
  <c r="N6088" i="2"/>
  <c r="O6088" i="2"/>
  <c r="P6088" i="2"/>
  <c r="Q6088" i="2"/>
  <c r="L6087" i="2" a="1"/>
  <c r="L6087" i="2" s="1"/>
  <c r="R6087" i="2" s="1"/>
  <c r="M6087" i="2"/>
  <c r="N6087" i="2"/>
  <c r="O6087" i="2"/>
  <c r="P6087" i="2"/>
  <c r="Q6087" i="2"/>
  <c r="L6086" i="2" a="1"/>
  <c r="L6086" i="2" s="1"/>
  <c r="R6086" i="2" s="1"/>
  <c r="M6086" i="2"/>
  <c r="N6086" i="2"/>
  <c r="O6086" i="2"/>
  <c r="P6086" i="2"/>
  <c r="Q6086" i="2"/>
  <c r="L6085" i="2" a="1"/>
  <c r="L6085" i="2" s="1"/>
  <c r="M6085" i="2"/>
  <c r="N6085" i="2"/>
  <c r="R6085" i="2" s="1"/>
  <c r="O6085" i="2"/>
  <c r="P6085" i="2"/>
  <c r="Q6085" i="2"/>
  <c r="L6084" i="2" a="1"/>
  <c r="L6084" i="2" s="1"/>
  <c r="R6084" i="2" s="1"/>
  <c r="M6084" i="2"/>
  <c r="N6084" i="2"/>
  <c r="O6084" i="2"/>
  <c r="P6084" i="2"/>
  <c r="Q6084" i="2"/>
  <c r="L6083" i="2" a="1"/>
  <c r="L6083" i="2" s="1"/>
  <c r="R6083" i="2" s="1"/>
  <c r="S6083" i="2" s="1"/>
  <c r="T6083" i="2" s="1"/>
  <c r="M6083" i="2"/>
  <c r="N6083" i="2"/>
  <c r="O6083" i="2"/>
  <c r="P6083" i="2"/>
  <c r="Q6083" i="2"/>
  <c r="L6082" i="2" a="1"/>
  <c r="L6082" i="2" s="1"/>
  <c r="M6082" i="2"/>
  <c r="N6082" i="2"/>
  <c r="R6082" i="2" s="1"/>
  <c r="O6082" i="2"/>
  <c r="P6082" i="2"/>
  <c r="Q6082" i="2"/>
  <c r="L6081" i="2" a="1"/>
  <c r="L6081" i="2" s="1"/>
  <c r="R6081" i="2" s="1"/>
  <c r="M6081" i="2"/>
  <c r="N6081" i="2"/>
  <c r="O6081" i="2"/>
  <c r="P6081" i="2"/>
  <c r="Q6081" i="2"/>
  <c r="L6080" i="2" a="1"/>
  <c r="L6080" i="2" s="1"/>
  <c r="M6080" i="2"/>
  <c r="N6080" i="2"/>
  <c r="R6080" i="2" s="1"/>
  <c r="O6080" i="2"/>
  <c r="P6080" i="2"/>
  <c r="Q6080" i="2"/>
  <c r="L6079" i="2" a="1"/>
  <c r="L6079" i="2" s="1"/>
  <c r="R6079" i="2" s="1"/>
  <c r="S6079" i="2" s="1"/>
  <c r="T6079" i="2" s="1"/>
  <c r="M6079" i="2"/>
  <c r="N6079" i="2"/>
  <c r="O6079" i="2"/>
  <c r="P6079" i="2"/>
  <c r="Q6079" i="2"/>
  <c r="L6078" i="2" a="1"/>
  <c r="L6078" i="2" s="1"/>
  <c r="M6078" i="2"/>
  <c r="N6078" i="2"/>
  <c r="R6078" i="2" s="1"/>
  <c r="O6078" i="2"/>
  <c r="P6078" i="2"/>
  <c r="Q6078" i="2"/>
  <c r="L6077" i="2" a="1"/>
  <c r="L6077" i="2" s="1"/>
  <c r="R6077" i="2" s="1"/>
  <c r="M6077" i="2"/>
  <c r="N6077" i="2"/>
  <c r="O6077" i="2"/>
  <c r="P6077" i="2"/>
  <c r="Q6077" i="2"/>
  <c r="S6108" i="2" l="1"/>
  <c r="T6108" i="2" s="1"/>
  <c r="S6106" i="2"/>
  <c r="T6106" i="2" s="1"/>
  <c r="S6107" i="2"/>
  <c r="T6107" i="2" s="1"/>
  <c r="S6104" i="2"/>
  <c r="T6104" i="2" s="1"/>
  <c r="S6105" i="2"/>
  <c r="T6105" i="2" s="1"/>
  <c r="S6103" i="2"/>
  <c r="T6103" i="2" s="1"/>
  <c r="S6102" i="2"/>
  <c r="T6102" i="2" s="1"/>
  <c r="S6101" i="2"/>
  <c r="T6101" i="2" s="1"/>
  <c r="S6099" i="2"/>
  <c r="T6099" i="2" s="1"/>
  <c r="S6100" i="2"/>
  <c r="T6100" i="2" s="1"/>
  <c r="S6097" i="2"/>
  <c r="T6097" i="2" s="1"/>
  <c r="S6098" i="2"/>
  <c r="T6098" i="2" s="1"/>
  <c r="S6096" i="2"/>
  <c r="T6096" i="2" s="1"/>
  <c r="S6094" i="2"/>
  <c r="T6094" i="2" s="1"/>
  <c r="S6095" i="2"/>
  <c r="T6095" i="2" s="1"/>
  <c r="S6091" i="2"/>
  <c r="T6091" i="2" s="1"/>
  <c r="S6093" i="2"/>
  <c r="T6093" i="2" s="1"/>
  <c r="S6092" i="2"/>
  <c r="T6092" i="2" s="1"/>
  <c r="S6090" i="2"/>
  <c r="T6090" i="2" s="1"/>
  <c r="S6088" i="2"/>
  <c r="T6088" i="2" s="1"/>
  <c r="S6089" i="2"/>
  <c r="T6089" i="2" s="1"/>
  <c r="S6087" i="2"/>
  <c r="T6087" i="2" s="1"/>
  <c r="S6086" i="2"/>
  <c r="T6086" i="2" s="1"/>
  <c r="S6085" i="2"/>
  <c r="T6085" i="2" s="1"/>
  <c r="S6084" i="2"/>
  <c r="T6084" i="2" s="1"/>
  <c r="S6081" i="2"/>
  <c r="T6081" i="2" s="1"/>
  <c r="S6082" i="2"/>
  <c r="T6082" i="2" s="1"/>
  <c r="S6080" i="2"/>
  <c r="T6080" i="2" s="1"/>
  <c r="S6077" i="2"/>
  <c r="T6077" i="2" s="1"/>
  <c r="S6078" i="2"/>
  <c r="T6078" i="2" s="1"/>
  <c r="L6074" i="2" l="1" a="1"/>
  <c r="L6074" i="2" s="1"/>
  <c r="R6074" i="2" s="1"/>
  <c r="L6075" i="2" a="1"/>
  <c r="L6075" i="2"/>
  <c r="R6075" i="2" s="1"/>
  <c r="L6076" i="2" a="1"/>
  <c r="L6076" i="2" s="1"/>
  <c r="R6076" i="2" s="1"/>
  <c r="M6074" i="2"/>
  <c r="M6075" i="2"/>
  <c r="M6076" i="2"/>
  <c r="N6074" i="2"/>
  <c r="N6075" i="2"/>
  <c r="N6076" i="2"/>
  <c r="O6074" i="2"/>
  <c r="O6075" i="2"/>
  <c r="O6076" i="2"/>
  <c r="P6074" i="2"/>
  <c r="P6075" i="2"/>
  <c r="P6076" i="2"/>
  <c r="Q6074" i="2"/>
  <c r="Q6075" i="2"/>
  <c r="Q6076" i="2"/>
  <c r="L6071" i="2" a="1"/>
  <c r="L6071" i="2" s="1"/>
  <c r="R6071" i="2" s="1"/>
  <c r="L6072" i="2" a="1"/>
  <c r="L6072" i="2"/>
  <c r="R6072" i="2" s="1"/>
  <c r="L6073" i="2" a="1"/>
  <c r="L6073" i="2" s="1"/>
  <c r="R6073" i="2" s="1"/>
  <c r="M6071" i="2"/>
  <c r="M6072" i="2"/>
  <c r="M6073" i="2"/>
  <c r="N6071" i="2"/>
  <c r="N6072" i="2"/>
  <c r="N6073" i="2"/>
  <c r="O6071" i="2"/>
  <c r="O6072" i="2"/>
  <c r="O6073" i="2"/>
  <c r="P6071" i="2"/>
  <c r="P6072" i="2"/>
  <c r="P6073" i="2"/>
  <c r="Q6071" i="2"/>
  <c r="Q6072" i="2"/>
  <c r="Q6073" i="2"/>
  <c r="L6068" i="2" a="1"/>
  <c r="L6068" i="2" s="1"/>
  <c r="R6068" i="2" s="1"/>
  <c r="S6068" i="2" s="1"/>
  <c r="T6068" i="2" s="1"/>
  <c r="L6069" i="2" a="1"/>
  <c r="L6069" i="2"/>
  <c r="R6069" i="2" s="1"/>
  <c r="L6070" i="2" a="1"/>
  <c r="L6070" i="2" s="1"/>
  <c r="R6070" i="2" s="1"/>
  <c r="M6068" i="2"/>
  <c r="M6069" i="2"/>
  <c r="M6070" i="2"/>
  <c r="N6068" i="2"/>
  <c r="N6069" i="2"/>
  <c r="N6070" i="2"/>
  <c r="O6068" i="2"/>
  <c r="O6069" i="2"/>
  <c r="O6070" i="2"/>
  <c r="P6068" i="2"/>
  <c r="P6069" i="2"/>
  <c r="P6070" i="2"/>
  <c r="Q6068" i="2"/>
  <c r="Q6069" i="2"/>
  <c r="Q6070" i="2"/>
  <c r="S6071" i="2" l="1"/>
  <c r="T6071" i="2" s="1"/>
  <c r="S6074" i="2"/>
  <c r="T6074" i="2" s="1"/>
  <c r="S6073" i="2"/>
  <c r="T6073" i="2" s="1"/>
  <c r="S6076" i="2"/>
  <c r="T6076" i="2" s="1"/>
  <c r="S6075" i="2"/>
  <c r="T6075" i="2" s="1"/>
  <c r="S6069" i="2"/>
  <c r="T6069" i="2" s="1"/>
  <c r="S6072" i="2"/>
  <c r="T6072" i="2" s="1"/>
  <c r="S6070" i="2"/>
  <c r="T6070" i="2" s="1"/>
  <c r="L6066" i="2" a="1"/>
  <c r="L6066" i="2" s="1"/>
  <c r="L6067" i="2" a="1"/>
  <c r="L6067" i="2" s="1"/>
  <c r="M6066" i="2"/>
  <c r="M6067" i="2"/>
  <c r="N6066" i="2"/>
  <c r="N6067" i="2"/>
  <c r="O6066" i="2"/>
  <c r="O6067" i="2"/>
  <c r="P6066" i="2"/>
  <c r="P6067" i="2"/>
  <c r="Q6066" i="2"/>
  <c r="Q6067" i="2"/>
  <c r="L6062" i="2" a="1"/>
  <c r="L6062" i="2" s="1"/>
  <c r="R6062" i="2" s="1"/>
  <c r="S6062" i="2" s="1"/>
  <c r="T6062" i="2" s="1"/>
  <c r="L6063" i="2" a="1"/>
  <c r="L6063" i="2" s="1"/>
  <c r="L6064" i="2" a="1"/>
  <c r="L6064" i="2" s="1"/>
  <c r="L6065" i="2" a="1"/>
  <c r="L6065" i="2" s="1"/>
  <c r="M6062" i="2"/>
  <c r="M6063" i="2"/>
  <c r="M6064" i="2"/>
  <c r="M6065" i="2"/>
  <c r="N6062" i="2"/>
  <c r="N6063" i="2"/>
  <c r="N6064" i="2"/>
  <c r="N6065" i="2"/>
  <c r="O6062" i="2"/>
  <c r="O6063" i="2"/>
  <c r="O6064" i="2"/>
  <c r="O6065" i="2"/>
  <c r="P6062" i="2"/>
  <c r="P6063" i="2"/>
  <c r="P6064" i="2"/>
  <c r="P6065" i="2"/>
  <c r="Q6062" i="2"/>
  <c r="Q6063" i="2"/>
  <c r="Q6064" i="2"/>
  <c r="Q6065" i="2"/>
  <c r="R6064" i="2" l="1"/>
  <c r="S6064" i="2" s="1"/>
  <c r="T6064" i="2" s="1"/>
  <c r="R6063" i="2"/>
  <c r="S6063" i="2" s="1"/>
  <c r="T6063" i="2" s="1"/>
  <c r="R6066" i="2"/>
  <c r="S6066" i="2" s="1"/>
  <c r="T6066" i="2" s="1"/>
  <c r="R6067" i="2"/>
  <c r="S6067" i="2" s="1"/>
  <c r="T6067" i="2" s="1"/>
  <c r="R6065" i="2"/>
  <c r="S6065" i="2" s="1"/>
  <c r="T6065" i="2" s="1"/>
  <c r="L6061" i="2" l="1" a="1"/>
  <c r="L6061" i="2" s="1"/>
  <c r="R6061" i="2" s="1"/>
  <c r="M6061" i="2"/>
  <c r="N6061" i="2"/>
  <c r="O6061" i="2"/>
  <c r="P6061" i="2"/>
  <c r="Q6061" i="2"/>
  <c r="L6060" i="2" a="1"/>
  <c r="L6060" i="2" s="1"/>
  <c r="R6060" i="2" s="1"/>
  <c r="M6060" i="2"/>
  <c r="N6060" i="2"/>
  <c r="O6060" i="2"/>
  <c r="P6060" i="2"/>
  <c r="Q6060" i="2"/>
  <c r="L6059" i="2" a="1"/>
  <c r="L6059" i="2" s="1"/>
  <c r="M6059" i="2"/>
  <c r="N6059" i="2"/>
  <c r="O6059" i="2"/>
  <c r="P6059" i="2"/>
  <c r="Q6059" i="2"/>
  <c r="L6058" i="2" a="1"/>
  <c r="L6058" i="2" s="1"/>
  <c r="R6058" i="2" s="1"/>
  <c r="M6058" i="2"/>
  <c r="N6058" i="2"/>
  <c r="O6058" i="2"/>
  <c r="P6058" i="2"/>
  <c r="Q6058" i="2"/>
  <c r="L6057" i="2" a="1"/>
  <c r="L6057" i="2" s="1"/>
  <c r="M6057" i="2"/>
  <c r="N6057" i="2"/>
  <c r="O6057" i="2"/>
  <c r="P6057" i="2"/>
  <c r="Q6057" i="2"/>
  <c r="L6056" i="2" a="1"/>
  <c r="L6056" i="2" s="1"/>
  <c r="M6056" i="2"/>
  <c r="N6056" i="2"/>
  <c r="O6056" i="2"/>
  <c r="P6056" i="2"/>
  <c r="Q6056" i="2"/>
  <c r="L6055" i="2" a="1"/>
  <c r="L6055" i="2" s="1"/>
  <c r="M6055" i="2"/>
  <c r="N6055" i="2"/>
  <c r="O6055" i="2"/>
  <c r="P6055" i="2"/>
  <c r="Q6055" i="2"/>
  <c r="L6054" i="2" a="1"/>
  <c r="L6054" i="2" s="1"/>
  <c r="M6054" i="2"/>
  <c r="N6054" i="2"/>
  <c r="O6054" i="2"/>
  <c r="P6054" i="2"/>
  <c r="Q6054" i="2"/>
  <c r="L6053" i="2" a="1"/>
  <c r="L6053" i="2" s="1"/>
  <c r="M6053" i="2"/>
  <c r="N6053" i="2"/>
  <c r="O6053" i="2"/>
  <c r="P6053" i="2"/>
  <c r="Q6053" i="2"/>
  <c r="L6052" i="2" a="1"/>
  <c r="L6052" i="2" s="1"/>
  <c r="R6052" i="2" s="1"/>
  <c r="M6052" i="2"/>
  <c r="N6052" i="2"/>
  <c r="O6052" i="2"/>
  <c r="P6052" i="2"/>
  <c r="Q6052" i="2"/>
  <c r="L6051" i="2" a="1"/>
  <c r="L6051" i="2" s="1"/>
  <c r="M6051" i="2"/>
  <c r="N6051" i="2"/>
  <c r="O6051" i="2"/>
  <c r="P6051" i="2"/>
  <c r="Q6051" i="2"/>
  <c r="L6050" i="2" a="1"/>
  <c r="L6050" i="2" s="1"/>
  <c r="M6050" i="2"/>
  <c r="N6050" i="2"/>
  <c r="O6050" i="2"/>
  <c r="P6050" i="2"/>
  <c r="Q6050" i="2"/>
  <c r="L6049" i="2" a="1"/>
  <c r="L6049" i="2" s="1"/>
  <c r="M6049" i="2"/>
  <c r="N6049" i="2"/>
  <c r="O6049" i="2"/>
  <c r="P6049" i="2"/>
  <c r="Q6049" i="2"/>
  <c r="L6048" i="2" a="1"/>
  <c r="L6048" i="2" s="1"/>
  <c r="M6048" i="2"/>
  <c r="N6048" i="2"/>
  <c r="O6048" i="2"/>
  <c r="P6048" i="2"/>
  <c r="Q6048" i="2"/>
  <c r="L6047" i="2" a="1"/>
  <c r="L6047" i="2" s="1"/>
  <c r="M6047" i="2"/>
  <c r="N6047" i="2"/>
  <c r="O6047" i="2"/>
  <c r="P6047" i="2"/>
  <c r="Q6047" i="2"/>
  <c r="L6046" i="2" a="1"/>
  <c r="L6046" i="2" s="1"/>
  <c r="M6046" i="2"/>
  <c r="N6046" i="2"/>
  <c r="O6046" i="2"/>
  <c r="P6046" i="2"/>
  <c r="Q6046" i="2"/>
  <c r="L6045" i="2" a="1"/>
  <c r="L6045" i="2" s="1"/>
  <c r="M6045" i="2"/>
  <c r="N6045" i="2"/>
  <c r="O6045" i="2"/>
  <c r="P6045" i="2"/>
  <c r="Q6045" i="2"/>
  <c r="L6044" i="2" a="1"/>
  <c r="L6044" i="2" s="1"/>
  <c r="R6044" i="2" s="1"/>
  <c r="M6044" i="2"/>
  <c r="N6044" i="2"/>
  <c r="O6044" i="2"/>
  <c r="P6044" i="2"/>
  <c r="Q6044" i="2"/>
  <c r="L6043" i="2" a="1"/>
  <c r="L6043" i="2" s="1"/>
  <c r="M6043" i="2"/>
  <c r="N6043" i="2"/>
  <c r="O6043" i="2"/>
  <c r="P6043" i="2"/>
  <c r="Q6043" i="2"/>
  <c r="L6042" i="2" a="1"/>
  <c r="L6042" i="2" s="1"/>
  <c r="R6042" i="2" s="1"/>
  <c r="M6042" i="2"/>
  <c r="N6042" i="2"/>
  <c r="O6042" i="2"/>
  <c r="P6042" i="2"/>
  <c r="Q6042" i="2"/>
  <c r="L6041" i="2" a="1"/>
  <c r="L6041" i="2" s="1"/>
  <c r="M6041" i="2"/>
  <c r="N6041" i="2"/>
  <c r="O6041" i="2"/>
  <c r="P6041" i="2"/>
  <c r="Q6041" i="2"/>
  <c r="L6040" i="2" a="1"/>
  <c r="L6040" i="2" s="1"/>
  <c r="M6040" i="2"/>
  <c r="N6040" i="2"/>
  <c r="O6040" i="2"/>
  <c r="P6040" i="2"/>
  <c r="Q6040" i="2"/>
  <c r="L6039" i="2" a="1"/>
  <c r="L6039" i="2" s="1"/>
  <c r="M6039" i="2"/>
  <c r="N6039" i="2"/>
  <c r="O6039" i="2"/>
  <c r="P6039" i="2"/>
  <c r="Q6039" i="2"/>
  <c r="L6038" i="2" a="1"/>
  <c r="L6038" i="2" s="1"/>
  <c r="M6038" i="2"/>
  <c r="N6038" i="2"/>
  <c r="O6038" i="2"/>
  <c r="P6038" i="2"/>
  <c r="Q6038" i="2"/>
  <c r="L6037" i="2" a="1"/>
  <c r="L6037" i="2" s="1"/>
  <c r="M6037" i="2"/>
  <c r="N6037" i="2"/>
  <c r="O6037" i="2"/>
  <c r="P6037" i="2"/>
  <c r="Q6037" i="2"/>
  <c r="L6036" i="2" a="1"/>
  <c r="L6036" i="2" s="1"/>
  <c r="R6036" i="2" s="1"/>
  <c r="M6036" i="2"/>
  <c r="N6036" i="2"/>
  <c r="O6036" i="2"/>
  <c r="P6036" i="2"/>
  <c r="Q6036" i="2"/>
  <c r="L6035" i="2" a="1"/>
  <c r="L6035" i="2" s="1"/>
  <c r="M6035" i="2"/>
  <c r="N6035" i="2"/>
  <c r="O6035" i="2"/>
  <c r="P6035" i="2"/>
  <c r="Q6035" i="2"/>
  <c r="L6034" i="2" a="1"/>
  <c r="L6034" i="2" s="1"/>
  <c r="M6034" i="2"/>
  <c r="N6034" i="2"/>
  <c r="O6034" i="2"/>
  <c r="P6034" i="2"/>
  <c r="Q6034" i="2"/>
  <c r="L6033" i="2" a="1"/>
  <c r="L6033" i="2" s="1"/>
  <c r="M6033" i="2"/>
  <c r="N6033" i="2"/>
  <c r="O6033" i="2"/>
  <c r="P6033" i="2"/>
  <c r="Q6033" i="2"/>
  <c r="L6032" i="2" a="1"/>
  <c r="L6032" i="2" s="1"/>
  <c r="M6032" i="2"/>
  <c r="N6032" i="2"/>
  <c r="O6032" i="2"/>
  <c r="P6032" i="2"/>
  <c r="Q6032" i="2"/>
  <c r="L6031" i="2" a="1"/>
  <c r="L6031" i="2" s="1"/>
  <c r="M6031" i="2"/>
  <c r="N6031" i="2"/>
  <c r="O6031" i="2"/>
  <c r="P6031" i="2"/>
  <c r="Q6031" i="2"/>
  <c r="L6030" i="2" a="1"/>
  <c r="L6030" i="2" s="1"/>
  <c r="M6030" i="2"/>
  <c r="N6030" i="2"/>
  <c r="O6030" i="2"/>
  <c r="P6030" i="2"/>
  <c r="Q6030" i="2"/>
  <c r="L6029" i="2" a="1"/>
  <c r="L6029" i="2" s="1"/>
  <c r="M6029" i="2"/>
  <c r="N6029" i="2"/>
  <c r="O6029" i="2"/>
  <c r="P6029" i="2"/>
  <c r="Q6029" i="2"/>
  <c r="L6028" i="2" a="1"/>
  <c r="L6028" i="2" s="1"/>
  <c r="R6028" i="2" s="1"/>
  <c r="M6028" i="2"/>
  <c r="N6028" i="2"/>
  <c r="O6028" i="2"/>
  <c r="P6028" i="2"/>
  <c r="Q6028" i="2"/>
  <c r="L6027" i="2" a="1"/>
  <c r="L6027" i="2" s="1"/>
  <c r="M6027" i="2"/>
  <c r="N6027" i="2"/>
  <c r="O6027" i="2"/>
  <c r="P6027" i="2"/>
  <c r="Q6027" i="2"/>
  <c r="L6026" i="2" a="1"/>
  <c r="L6026" i="2" s="1"/>
  <c r="M6026" i="2"/>
  <c r="N6026" i="2"/>
  <c r="O6026" i="2"/>
  <c r="P6026" i="2"/>
  <c r="Q6026" i="2"/>
  <c r="L6025" i="2" a="1"/>
  <c r="L6025" i="2" s="1"/>
  <c r="M6025" i="2"/>
  <c r="N6025" i="2"/>
  <c r="O6025" i="2"/>
  <c r="P6025" i="2"/>
  <c r="Q6025" i="2"/>
  <c r="L6024" i="2" a="1"/>
  <c r="L6024" i="2" s="1"/>
  <c r="M6024" i="2"/>
  <c r="N6024" i="2"/>
  <c r="O6024" i="2"/>
  <c r="P6024" i="2"/>
  <c r="Q6024" i="2"/>
  <c r="L6023" i="2" a="1"/>
  <c r="L6023" i="2" s="1"/>
  <c r="M6023" i="2"/>
  <c r="N6023" i="2"/>
  <c r="O6023" i="2"/>
  <c r="P6023" i="2"/>
  <c r="Q6023" i="2"/>
  <c r="L6022" i="2" a="1"/>
  <c r="L6022" i="2" s="1"/>
  <c r="M6022" i="2"/>
  <c r="N6022" i="2"/>
  <c r="O6022" i="2"/>
  <c r="P6022" i="2"/>
  <c r="Q6022" i="2"/>
  <c r="L6021" i="2" a="1"/>
  <c r="L6021" i="2" s="1"/>
  <c r="M6021" i="2"/>
  <c r="N6021" i="2"/>
  <c r="O6021" i="2"/>
  <c r="P6021" i="2"/>
  <c r="Q6021" i="2"/>
  <c r="L6020" i="2" a="1"/>
  <c r="L6020" i="2" s="1"/>
  <c r="R6020" i="2" s="1"/>
  <c r="M6020" i="2"/>
  <c r="N6020" i="2"/>
  <c r="O6020" i="2"/>
  <c r="P6020" i="2"/>
  <c r="Q6020" i="2"/>
  <c r="L6019" i="2" a="1"/>
  <c r="L6019" i="2" s="1"/>
  <c r="M6019" i="2"/>
  <c r="N6019" i="2"/>
  <c r="O6019" i="2"/>
  <c r="P6019" i="2"/>
  <c r="Q6019" i="2"/>
  <c r="L6018" i="2" a="1"/>
  <c r="L6018" i="2" s="1"/>
  <c r="R6018" i="2" s="1"/>
  <c r="M6018" i="2"/>
  <c r="N6018" i="2"/>
  <c r="O6018" i="2"/>
  <c r="P6018" i="2"/>
  <c r="Q6018" i="2"/>
  <c r="L6017" i="2" a="1"/>
  <c r="L6017" i="2" s="1"/>
  <c r="M6017" i="2"/>
  <c r="N6017" i="2"/>
  <c r="O6017" i="2"/>
  <c r="P6017" i="2"/>
  <c r="Q6017" i="2"/>
  <c r="L6016" i="2" a="1"/>
  <c r="L6016" i="2" s="1"/>
  <c r="M6016" i="2"/>
  <c r="N6016" i="2"/>
  <c r="O6016" i="2"/>
  <c r="P6016" i="2"/>
  <c r="Q6016" i="2"/>
  <c r="L6015" i="2" a="1"/>
  <c r="L6015" i="2" s="1"/>
  <c r="M6015" i="2"/>
  <c r="N6015" i="2"/>
  <c r="O6015" i="2"/>
  <c r="P6015" i="2"/>
  <c r="Q6015" i="2"/>
  <c r="L6014" i="2" a="1"/>
  <c r="L6014" i="2" s="1"/>
  <c r="M6014" i="2"/>
  <c r="N6014" i="2"/>
  <c r="O6014" i="2"/>
  <c r="P6014" i="2"/>
  <c r="Q6014" i="2"/>
  <c r="L5953" i="2" a="1"/>
  <c r="L5953" i="2" s="1"/>
  <c r="L5954" i="2" a="1"/>
  <c r="L5954" i="2" s="1"/>
  <c r="L5955" i="2" a="1"/>
  <c r="L5955" i="2" s="1"/>
  <c r="L5956" i="2" a="1"/>
  <c r="L5956" i="2" s="1"/>
  <c r="L5957" i="2" a="1"/>
  <c r="L5957" i="2" s="1"/>
  <c r="L5958" i="2" a="1"/>
  <c r="L5958" i="2" s="1"/>
  <c r="L5959" i="2" a="1"/>
  <c r="L5959" i="2" s="1"/>
  <c r="L5960" i="2" a="1"/>
  <c r="L5960" i="2" s="1"/>
  <c r="L5961" i="2" a="1"/>
  <c r="L5961" i="2" s="1"/>
  <c r="L5962" i="2" a="1"/>
  <c r="L5962" i="2" s="1"/>
  <c r="L5963" i="2" a="1"/>
  <c r="L5963" i="2" s="1"/>
  <c r="L5964" i="2" a="1"/>
  <c r="L5964" i="2" s="1"/>
  <c r="L5965" i="2" a="1"/>
  <c r="L5965" i="2" s="1"/>
  <c r="L5966" i="2" a="1"/>
  <c r="L5966" i="2" s="1"/>
  <c r="L5967" i="2" a="1"/>
  <c r="L5967" i="2" s="1"/>
  <c r="L5968" i="2" a="1"/>
  <c r="L5968" i="2" s="1"/>
  <c r="L5969" i="2" a="1"/>
  <c r="L5969" i="2" s="1"/>
  <c r="L5970" i="2" a="1"/>
  <c r="L5970" i="2" s="1"/>
  <c r="L5971" i="2" a="1"/>
  <c r="L5971" i="2" s="1"/>
  <c r="L5972" i="2" a="1"/>
  <c r="L5972" i="2" s="1"/>
  <c r="L5973" i="2" a="1"/>
  <c r="L5973" i="2" s="1"/>
  <c r="L5974" i="2" a="1"/>
  <c r="L5974" i="2" s="1"/>
  <c r="L5975" i="2" a="1"/>
  <c r="L5975" i="2" s="1"/>
  <c r="L5976" i="2" a="1"/>
  <c r="L5976" i="2" s="1"/>
  <c r="L5977" i="2" a="1"/>
  <c r="L5977" i="2" s="1"/>
  <c r="L5978" i="2" a="1"/>
  <c r="L5978" i="2" s="1"/>
  <c r="L5979" i="2" a="1"/>
  <c r="L5979" i="2" s="1"/>
  <c r="L5980" i="2" a="1"/>
  <c r="L5980" i="2" s="1"/>
  <c r="L5981" i="2" a="1"/>
  <c r="L5981" i="2" s="1"/>
  <c r="L5982" i="2" a="1"/>
  <c r="L5982" i="2" s="1"/>
  <c r="L5983" i="2" a="1"/>
  <c r="L5983" i="2" s="1"/>
  <c r="L5984" i="2" a="1"/>
  <c r="L5984" i="2" s="1"/>
  <c r="L5985" i="2" a="1"/>
  <c r="L5985" i="2" s="1"/>
  <c r="L5986" i="2" a="1"/>
  <c r="L5986" i="2" s="1"/>
  <c r="L5987" i="2" a="1"/>
  <c r="L5987" i="2" s="1"/>
  <c r="L5988" i="2" a="1"/>
  <c r="L5988" i="2" s="1"/>
  <c r="L5989" i="2" a="1"/>
  <c r="L5989" i="2" s="1"/>
  <c r="L5990" i="2" a="1"/>
  <c r="L5990" i="2" s="1"/>
  <c r="L5991" i="2" a="1"/>
  <c r="L5991" i="2" s="1"/>
  <c r="L5992" i="2" a="1"/>
  <c r="L5992" i="2" s="1"/>
  <c r="L5993" i="2" a="1"/>
  <c r="L5993" i="2" s="1"/>
  <c r="L5994" i="2" a="1"/>
  <c r="L5994" i="2" s="1"/>
  <c r="L5995" i="2" a="1"/>
  <c r="L5995" i="2" s="1"/>
  <c r="L5996" i="2" a="1"/>
  <c r="L5996" i="2" s="1"/>
  <c r="L5997" i="2" a="1"/>
  <c r="L5997" i="2" s="1"/>
  <c r="L5998" i="2" a="1"/>
  <c r="L5998" i="2" s="1"/>
  <c r="L5999" i="2" a="1"/>
  <c r="L5999" i="2" s="1"/>
  <c r="L6000" i="2" a="1"/>
  <c r="L6000" i="2" s="1"/>
  <c r="L6001" i="2" a="1"/>
  <c r="L6001" i="2" s="1"/>
  <c r="L6002" i="2" a="1"/>
  <c r="L6002" i="2" s="1"/>
  <c r="L6003" i="2" a="1"/>
  <c r="L6003" i="2" s="1"/>
  <c r="L6004" i="2" a="1"/>
  <c r="L6004" i="2" s="1"/>
  <c r="L6005" i="2" a="1"/>
  <c r="L6005" i="2" s="1"/>
  <c r="L6006" i="2" a="1"/>
  <c r="L6006" i="2" s="1"/>
  <c r="L6007" i="2" a="1"/>
  <c r="L6007" i="2" s="1"/>
  <c r="L6008" i="2" a="1"/>
  <c r="L6008" i="2" s="1"/>
  <c r="L6009" i="2" a="1"/>
  <c r="L6009" i="2" s="1"/>
  <c r="L6010" i="2" a="1"/>
  <c r="L6010" i="2" s="1"/>
  <c r="L6011" i="2" a="1"/>
  <c r="L6011" i="2" s="1"/>
  <c r="L6012" i="2" a="1"/>
  <c r="L6012" i="2" s="1"/>
  <c r="L6013" i="2" a="1"/>
  <c r="L6013" i="2" s="1"/>
  <c r="M5953" i="2"/>
  <c r="M5954" i="2"/>
  <c r="M5955" i="2"/>
  <c r="M5956" i="2"/>
  <c r="M5957" i="2"/>
  <c r="M5958" i="2"/>
  <c r="M5959" i="2"/>
  <c r="M5960" i="2"/>
  <c r="M5961" i="2"/>
  <c r="M5962" i="2"/>
  <c r="M5963" i="2"/>
  <c r="M5964" i="2"/>
  <c r="M5965" i="2"/>
  <c r="M5966" i="2"/>
  <c r="M5967" i="2"/>
  <c r="M5968" i="2"/>
  <c r="M5969" i="2"/>
  <c r="M5970" i="2"/>
  <c r="M5971" i="2"/>
  <c r="M5972" i="2"/>
  <c r="M5973" i="2"/>
  <c r="M5974" i="2"/>
  <c r="M5975" i="2"/>
  <c r="M5976" i="2"/>
  <c r="M5977" i="2"/>
  <c r="M5978" i="2"/>
  <c r="M5979" i="2"/>
  <c r="M5980" i="2"/>
  <c r="M5981" i="2"/>
  <c r="M5982" i="2"/>
  <c r="M5983" i="2"/>
  <c r="M5984" i="2"/>
  <c r="M5985" i="2"/>
  <c r="M5986" i="2"/>
  <c r="M5987" i="2"/>
  <c r="M5988" i="2"/>
  <c r="M5989" i="2"/>
  <c r="M5990" i="2"/>
  <c r="M5991" i="2"/>
  <c r="M5992" i="2"/>
  <c r="M5993" i="2"/>
  <c r="M5994" i="2"/>
  <c r="M5995" i="2"/>
  <c r="M5996" i="2"/>
  <c r="M5997" i="2"/>
  <c r="M5998" i="2"/>
  <c r="M5999" i="2"/>
  <c r="M6000" i="2"/>
  <c r="M6001" i="2"/>
  <c r="M6002" i="2"/>
  <c r="M6003" i="2"/>
  <c r="M6004" i="2"/>
  <c r="M6005" i="2"/>
  <c r="M6006" i="2"/>
  <c r="M6007" i="2"/>
  <c r="M6008" i="2"/>
  <c r="M6009" i="2"/>
  <c r="M6010" i="2"/>
  <c r="M6011" i="2"/>
  <c r="M6012" i="2"/>
  <c r="M6013" i="2"/>
  <c r="N5953" i="2"/>
  <c r="R5953" i="2" s="1"/>
  <c r="N5954" i="2"/>
  <c r="N5955" i="2"/>
  <c r="N5956" i="2"/>
  <c r="N5957" i="2"/>
  <c r="N5958" i="2"/>
  <c r="N5959" i="2"/>
  <c r="N5960" i="2"/>
  <c r="R5960" i="2" s="1"/>
  <c r="N5961" i="2"/>
  <c r="R5961" i="2" s="1"/>
  <c r="N5962" i="2"/>
  <c r="N5963" i="2"/>
  <c r="N5964" i="2"/>
  <c r="N5965" i="2"/>
  <c r="N5966" i="2"/>
  <c r="N5967" i="2"/>
  <c r="N5968" i="2"/>
  <c r="N5969" i="2"/>
  <c r="R5969" i="2" s="1"/>
  <c r="N5970" i="2"/>
  <c r="N5971" i="2"/>
  <c r="N5972" i="2"/>
  <c r="N5973" i="2"/>
  <c r="N5974" i="2"/>
  <c r="N5975" i="2"/>
  <c r="N5976" i="2"/>
  <c r="N5977" i="2"/>
  <c r="R5977" i="2" s="1"/>
  <c r="N5978" i="2"/>
  <c r="N5979" i="2"/>
  <c r="N5980" i="2"/>
  <c r="N5981" i="2"/>
  <c r="N5982" i="2"/>
  <c r="N5983" i="2"/>
  <c r="N5984" i="2"/>
  <c r="R5984" i="2" s="1"/>
  <c r="N5985" i="2"/>
  <c r="R5985" i="2" s="1"/>
  <c r="N5986" i="2"/>
  <c r="N5987" i="2"/>
  <c r="N5988" i="2"/>
  <c r="R5988" i="2" s="1"/>
  <c r="N5989" i="2"/>
  <c r="N5990" i="2"/>
  <c r="N5991" i="2"/>
  <c r="N5992" i="2"/>
  <c r="R5992" i="2" s="1"/>
  <c r="N5993" i="2"/>
  <c r="N5994" i="2"/>
  <c r="N5995" i="2"/>
  <c r="N5996" i="2"/>
  <c r="N5997" i="2"/>
  <c r="N5998" i="2"/>
  <c r="N5999" i="2"/>
  <c r="N6000" i="2"/>
  <c r="N6001" i="2"/>
  <c r="N6002" i="2"/>
  <c r="N6003" i="2"/>
  <c r="N6004" i="2"/>
  <c r="R6004" i="2" s="1"/>
  <c r="N6005" i="2"/>
  <c r="N6006" i="2"/>
  <c r="N6007" i="2"/>
  <c r="N6008" i="2"/>
  <c r="N6009" i="2"/>
  <c r="N6010" i="2"/>
  <c r="N6011" i="2"/>
  <c r="N6012" i="2"/>
  <c r="N6013" i="2"/>
  <c r="O5953" i="2"/>
  <c r="O5954" i="2"/>
  <c r="O5955" i="2"/>
  <c r="O5956" i="2"/>
  <c r="O5957" i="2"/>
  <c r="O5958" i="2"/>
  <c r="O5959" i="2"/>
  <c r="O5960" i="2"/>
  <c r="O5961" i="2"/>
  <c r="O5962" i="2"/>
  <c r="O5963" i="2"/>
  <c r="O5964" i="2"/>
  <c r="O5965" i="2"/>
  <c r="O5966" i="2"/>
  <c r="O5967" i="2"/>
  <c r="O5968" i="2"/>
  <c r="O5969" i="2"/>
  <c r="O5970" i="2"/>
  <c r="O5971" i="2"/>
  <c r="O5972" i="2"/>
  <c r="O5973" i="2"/>
  <c r="O5974" i="2"/>
  <c r="O5975" i="2"/>
  <c r="O5976" i="2"/>
  <c r="O5977" i="2"/>
  <c r="O5978" i="2"/>
  <c r="O5979" i="2"/>
  <c r="O5980" i="2"/>
  <c r="O5981" i="2"/>
  <c r="O5982" i="2"/>
  <c r="O5983" i="2"/>
  <c r="O5984" i="2"/>
  <c r="O5985" i="2"/>
  <c r="O5986" i="2"/>
  <c r="O5987" i="2"/>
  <c r="O5988" i="2"/>
  <c r="O5989" i="2"/>
  <c r="O5990" i="2"/>
  <c r="O5991" i="2"/>
  <c r="O5992" i="2"/>
  <c r="O5993" i="2"/>
  <c r="O5994" i="2"/>
  <c r="O5995" i="2"/>
  <c r="O5996" i="2"/>
  <c r="O5997" i="2"/>
  <c r="O5998" i="2"/>
  <c r="O5999" i="2"/>
  <c r="O6000" i="2"/>
  <c r="O6001" i="2"/>
  <c r="O6002" i="2"/>
  <c r="O6003" i="2"/>
  <c r="O6004" i="2"/>
  <c r="O6005" i="2"/>
  <c r="O6006" i="2"/>
  <c r="O6007" i="2"/>
  <c r="O6008" i="2"/>
  <c r="O6009" i="2"/>
  <c r="O6010" i="2"/>
  <c r="O6011" i="2"/>
  <c r="O6012" i="2"/>
  <c r="O6013" i="2"/>
  <c r="P5953" i="2"/>
  <c r="P5954" i="2"/>
  <c r="P5955" i="2"/>
  <c r="P5956" i="2"/>
  <c r="P5957" i="2"/>
  <c r="P5958" i="2"/>
  <c r="P5959" i="2"/>
  <c r="P5960" i="2"/>
  <c r="P5961" i="2"/>
  <c r="P5962" i="2"/>
  <c r="P5963" i="2"/>
  <c r="P5964" i="2"/>
  <c r="P5965" i="2"/>
  <c r="P5966" i="2"/>
  <c r="P5967" i="2"/>
  <c r="P5968" i="2"/>
  <c r="P5969" i="2"/>
  <c r="P5970" i="2"/>
  <c r="P5971" i="2"/>
  <c r="P5972" i="2"/>
  <c r="P5973" i="2"/>
  <c r="P5974" i="2"/>
  <c r="P5975" i="2"/>
  <c r="P5976" i="2"/>
  <c r="P5977" i="2"/>
  <c r="P5978" i="2"/>
  <c r="P5979" i="2"/>
  <c r="P5980" i="2"/>
  <c r="P5981" i="2"/>
  <c r="P5982" i="2"/>
  <c r="P5983" i="2"/>
  <c r="P5984" i="2"/>
  <c r="P5985" i="2"/>
  <c r="P5986" i="2"/>
  <c r="P5987" i="2"/>
  <c r="P5988" i="2"/>
  <c r="P5989" i="2"/>
  <c r="P5990" i="2"/>
  <c r="P5991" i="2"/>
  <c r="P5992" i="2"/>
  <c r="P5993" i="2"/>
  <c r="P5994" i="2"/>
  <c r="P5995" i="2"/>
  <c r="P5996" i="2"/>
  <c r="P5997" i="2"/>
  <c r="P5998" i="2"/>
  <c r="P5999" i="2"/>
  <c r="P6000" i="2"/>
  <c r="P6001" i="2"/>
  <c r="P6002" i="2"/>
  <c r="P6003" i="2"/>
  <c r="P6004" i="2"/>
  <c r="P6005" i="2"/>
  <c r="P6006" i="2"/>
  <c r="P6007" i="2"/>
  <c r="P6008" i="2"/>
  <c r="P6009" i="2"/>
  <c r="P6010" i="2"/>
  <c r="P6011" i="2"/>
  <c r="P6012" i="2"/>
  <c r="P6013" i="2"/>
  <c r="Q5953" i="2"/>
  <c r="Q5954" i="2"/>
  <c r="Q5955" i="2"/>
  <c r="Q5956" i="2"/>
  <c r="Q5957" i="2"/>
  <c r="Q5958" i="2"/>
  <c r="Q5959" i="2"/>
  <c r="Q5960" i="2"/>
  <c r="Q5961" i="2"/>
  <c r="Q5962" i="2"/>
  <c r="Q5963" i="2"/>
  <c r="Q5964" i="2"/>
  <c r="Q5965" i="2"/>
  <c r="Q5966" i="2"/>
  <c r="Q5967" i="2"/>
  <c r="Q5968" i="2"/>
  <c r="Q5969" i="2"/>
  <c r="Q5970" i="2"/>
  <c r="Q5971" i="2"/>
  <c r="Q5972" i="2"/>
  <c r="Q5973" i="2"/>
  <c r="Q5974" i="2"/>
  <c r="Q5975" i="2"/>
  <c r="Q5976" i="2"/>
  <c r="Q5977" i="2"/>
  <c r="Q5978" i="2"/>
  <c r="Q5979" i="2"/>
  <c r="Q5980" i="2"/>
  <c r="Q5981" i="2"/>
  <c r="Q5982" i="2"/>
  <c r="Q5983" i="2"/>
  <c r="Q5984" i="2"/>
  <c r="Q5985" i="2"/>
  <c r="Q5986" i="2"/>
  <c r="Q5987" i="2"/>
  <c r="Q5988" i="2"/>
  <c r="Q5989" i="2"/>
  <c r="Q5990" i="2"/>
  <c r="Q5991" i="2"/>
  <c r="Q5992" i="2"/>
  <c r="Q5993" i="2"/>
  <c r="Q5994" i="2"/>
  <c r="Q5995" i="2"/>
  <c r="Q5996" i="2"/>
  <c r="Q5997" i="2"/>
  <c r="Q5998" i="2"/>
  <c r="Q5999" i="2"/>
  <c r="Q6000" i="2"/>
  <c r="Q6001" i="2"/>
  <c r="Q6002" i="2"/>
  <c r="Q6003" i="2"/>
  <c r="Q6004" i="2"/>
  <c r="Q6005" i="2"/>
  <c r="Q6006" i="2"/>
  <c r="Q6007" i="2"/>
  <c r="Q6008" i="2"/>
  <c r="Q6009" i="2"/>
  <c r="Q6010" i="2"/>
  <c r="Q6011" i="2"/>
  <c r="Q6012" i="2"/>
  <c r="Q6013" i="2"/>
  <c r="L5950" i="2" a="1"/>
  <c r="L5950" i="2" s="1"/>
  <c r="L5951" i="2" a="1"/>
  <c r="L5951" i="2" s="1"/>
  <c r="L5952" i="2" a="1"/>
  <c r="L5952" i="2" s="1"/>
  <c r="M5950" i="2"/>
  <c r="M5951" i="2"/>
  <c r="M5952" i="2"/>
  <c r="N5950" i="2"/>
  <c r="N5951" i="2"/>
  <c r="N5952" i="2"/>
  <c r="O5950" i="2"/>
  <c r="O5951" i="2"/>
  <c r="O5952" i="2"/>
  <c r="P5950" i="2"/>
  <c r="P5951" i="2"/>
  <c r="P5952" i="2"/>
  <c r="Q5950" i="2"/>
  <c r="Q5951" i="2"/>
  <c r="Q5952" i="2"/>
  <c r="L5947" i="2" a="1"/>
  <c r="L5947" i="2" s="1"/>
  <c r="L5948" i="2" a="1"/>
  <c r="L5948" i="2" s="1"/>
  <c r="L5949" i="2" a="1"/>
  <c r="L5949" i="2" s="1"/>
  <c r="M5947" i="2"/>
  <c r="M5948" i="2"/>
  <c r="M5949" i="2"/>
  <c r="N5947" i="2"/>
  <c r="N5948" i="2"/>
  <c r="N5949" i="2"/>
  <c r="O5947" i="2"/>
  <c r="O5948" i="2"/>
  <c r="O5949" i="2"/>
  <c r="P5947" i="2"/>
  <c r="P5948" i="2"/>
  <c r="P5949" i="2"/>
  <c r="Q5947" i="2"/>
  <c r="Q5948" i="2"/>
  <c r="Q5949" i="2"/>
  <c r="L5944" i="2" a="1"/>
  <c r="L5944" i="2" s="1"/>
  <c r="L5945" i="2" a="1"/>
  <c r="L5945" i="2" s="1"/>
  <c r="L5946" i="2" a="1"/>
  <c r="L5946" i="2" s="1"/>
  <c r="M5944" i="2"/>
  <c r="M5945" i="2"/>
  <c r="M5946" i="2"/>
  <c r="N5944" i="2"/>
  <c r="N5945" i="2"/>
  <c r="N5946" i="2"/>
  <c r="O5944" i="2"/>
  <c r="O5945" i="2"/>
  <c r="O5946" i="2"/>
  <c r="P5944" i="2"/>
  <c r="P5945" i="2"/>
  <c r="P5946" i="2"/>
  <c r="Q5944" i="2"/>
  <c r="Q5945" i="2"/>
  <c r="Q5946" i="2"/>
  <c r="L5941" i="2" a="1"/>
  <c r="L5941" i="2" s="1"/>
  <c r="L5942" i="2" a="1"/>
  <c r="L5942" i="2" s="1"/>
  <c r="L5943" i="2" a="1"/>
  <c r="L5943" i="2" s="1"/>
  <c r="M5941" i="2"/>
  <c r="M5942" i="2"/>
  <c r="M5943" i="2"/>
  <c r="N5941" i="2"/>
  <c r="N5942" i="2"/>
  <c r="N5943" i="2"/>
  <c r="O5941" i="2"/>
  <c r="O5942" i="2"/>
  <c r="O5943" i="2"/>
  <c r="P5941" i="2"/>
  <c r="P5942" i="2"/>
  <c r="P5943" i="2"/>
  <c r="Q5941" i="2"/>
  <c r="Q5942" i="2"/>
  <c r="Q5943" i="2"/>
  <c r="L5938" i="2" a="1"/>
  <c r="L5938" i="2" s="1"/>
  <c r="L5939" i="2" a="1"/>
  <c r="L5939" i="2" s="1"/>
  <c r="L5940" i="2" a="1"/>
  <c r="L5940" i="2" s="1"/>
  <c r="M5938" i="2"/>
  <c r="M5939" i="2"/>
  <c r="M5940" i="2"/>
  <c r="N5938" i="2"/>
  <c r="N5939" i="2"/>
  <c r="N5940" i="2"/>
  <c r="O5938" i="2"/>
  <c r="O5939" i="2"/>
  <c r="O5940" i="2"/>
  <c r="P5938" i="2"/>
  <c r="P5939" i="2"/>
  <c r="P5940" i="2"/>
  <c r="Q5938" i="2"/>
  <c r="Q5939" i="2"/>
  <c r="Q5940" i="2"/>
  <c r="L5935" i="2" a="1"/>
  <c r="L5935" i="2" s="1"/>
  <c r="R5935" i="2" s="1"/>
  <c r="L5936" i="2" a="1"/>
  <c r="L5936" i="2" s="1"/>
  <c r="L5937" i="2" a="1"/>
  <c r="L5937" i="2" s="1"/>
  <c r="M5935" i="2"/>
  <c r="M5936" i="2"/>
  <c r="M5937" i="2"/>
  <c r="N5935" i="2"/>
  <c r="N5936" i="2"/>
  <c r="N5937" i="2"/>
  <c r="O5935" i="2"/>
  <c r="O5936" i="2"/>
  <c r="O5937" i="2"/>
  <c r="P5935" i="2"/>
  <c r="P5936" i="2"/>
  <c r="P5937" i="2"/>
  <c r="Q5935" i="2"/>
  <c r="Q5936" i="2"/>
  <c r="Q5937" i="2"/>
  <c r="L5932" i="2" a="1"/>
  <c r="L5932" i="2" s="1"/>
  <c r="L5933" i="2" a="1"/>
  <c r="L5933" i="2" s="1"/>
  <c r="L5934" i="2" a="1"/>
  <c r="L5934" i="2" s="1"/>
  <c r="M5932" i="2"/>
  <c r="M5933" i="2"/>
  <c r="M5934" i="2"/>
  <c r="N5932" i="2"/>
  <c r="N5933" i="2"/>
  <c r="N5934" i="2"/>
  <c r="O5932" i="2"/>
  <c r="O5933" i="2"/>
  <c r="O5934" i="2"/>
  <c r="P5932" i="2"/>
  <c r="P5933" i="2"/>
  <c r="P5934" i="2"/>
  <c r="Q5932" i="2"/>
  <c r="Q5933" i="2"/>
  <c r="Q5934" i="2"/>
  <c r="L5929" i="2" a="1"/>
  <c r="L5929" i="2" s="1"/>
  <c r="L5930" i="2" a="1"/>
  <c r="L5930" i="2" s="1"/>
  <c r="L5931" i="2" a="1"/>
  <c r="L5931" i="2" s="1"/>
  <c r="M5929" i="2"/>
  <c r="M5930" i="2"/>
  <c r="M5931" i="2"/>
  <c r="N5929" i="2"/>
  <c r="N5930" i="2"/>
  <c r="N5931" i="2"/>
  <c r="O5929" i="2"/>
  <c r="O5930" i="2"/>
  <c r="O5931" i="2"/>
  <c r="P5929" i="2"/>
  <c r="P5930" i="2"/>
  <c r="P5931" i="2"/>
  <c r="Q5929" i="2"/>
  <c r="Q5930" i="2"/>
  <c r="Q5931" i="2"/>
  <c r="L5926" i="2" a="1"/>
  <c r="L5926" i="2" s="1"/>
  <c r="L5927" i="2" a="1"/>
  <c r="L5927" i="2" s="1"/>
  <c r="R5927" i="2" s="1"/>
  <c r="L5928" i="2" a="1"/>
  <c r="L5928" i="2" s="1"/>
  <c r="M5926" i="2"/>
  <c r="M5927" i="2"/>
  <c r="M5928" i="2"/>
  <c r="N5926" i="2"/>
  <c r="N5927" i="2"/>
  <c r="N5928" i="2"/>
  <c r="O5926" i="2"/>
  <c r="O5927" i="2"/>
  <c r="O5928" i="2"/>
  <c r="P5926" i="2"/>
  <c r="P5927" i="2"/>
  <c r="P5928" i="2"/>
  <c r="Q5926" i="2"/>
  <c r="Q5927" i="2"/>
  <c r="Q5928" i="2"/>
  <c r="L5923" i="2" a="1"/>
  <c r="L5923" i="2" s="1"/>
  <c r="L5924" i="2" a="1"/>
  <c r="L5924" i="2" s="1"/>
  <c r="L5925" i="2" a="1"/>
  <c r="L5925" i="2" s="1"/>
  <c r="M5923" i="2"/>
  <c r="M5924" i="2"/>
  <c r="M5925" i="2"/>
  <c r="N5923" i="2"/>
  <c r="N5924" i="2"/>
  <c r="N5925" i="2"/>
  <c r="O5923" i="2"/>
  <c r="O5924" i="2"/>
  <c r="O5925" i="2"/>
  <c r="P5923" i="2"/>
  <c r="P5924" i="2"/>
  <c r="P5925" i="2"/>
  <c r="Q5923" i="2"/>
  <c r="Q5924" i="2"/>
  <c r="Q5925" i="2"/>
  <c r="L5920" i="2" a="1"/>
  <c r="L5920" i="2" s="1"/>
  <c r="L5921" i="2" a="1"/>
  <c r="L5921" i="2" s="1"/>
  <c r="L5922" i="2" a="1"/>
  <c r="L5922" i="2" s="1"/>
  <c r="M5920" i="2"/>
  <c r="M5921" i="2"/>
  <c r="M5922" i="2"/>
  <c r="N5920" i="2"/>
  <c r="N5921" i="2"/>
  <c r="N5922" i="2"/>
  <c r="O5920" i="2"/>
  <c r="O5921" i="2"/>
  <c r="O5922" i="2"/>
  <c r="P5920" i="2"/>
  <c r="P5921" i="2"/>
  <c r="P5922" i="2"/>
  <c r="Q5920" i="2"/>
  <c r="Q5921" i="2"/>
  <c r="Q5922" i="2"/>
  <c r="L5917" i="2" a="1"/>
  <c r="L5917" i="2" s="1"/>
  <c r="L5918" i="2" a="1"/>
  <c r="L5918" i="2" s="1"/>
  <c r="L5919" i="2" a="1"/>
  <c r="L5919" i="2" s="1"/>
  <c r="M5917" i="2"/>
  <c r="M5918" i="2"/>
  <c r="M5919" i="2"/>
  <c r="N5917" i="2"/>
  <c r="N5918" i="2"/>
  <c r="N5919" i="2"/>
  <c r="O5917" i="2"/>
  <c r="O5918" i="2"/>
  <c r="O5919" i="2"/>
  <c r="P5917" i="2"/>
  <c r="P5918" i="2"/>
  <c r="P5919" i="2"/>
  <c r="Q5917" i="2"/>
  <c r="Q5918" i="2"/>
  <c r="Q5919" i="2"/>
  <c r="L5914" i="2" a="1"/>
  <c r="L5914" i="2" s="1"/>
  <c r="L5915" i="2" a="1"/>
  <c r="L5915" i="2" s="1"/>
  <c r="R5915" i="2" s="1"/>
  <c r="L5916" i="2" a="1"/>
  <c r="L5916" i="2" s="1"/>
  <c r="M5914" i="2"/>
  <c r="M5915" i="2"/>
  <c r="M5916" i="2"/>
  <c r="N5914" i="2"/>
  <c r="N5915" i="2"/>
  <c r="N5916" i="2"/>
  <c r="O5914" i="2"/>
  <c r="O5915" i="2"/>
  <c r="O5916" i="2"/>
  <c r="P5914" i="2"/>
  <c r="P5915" i="2"/>
  <c r="P5916" i="2"/>
  <c r="Q5914" i="2"/>
  <c r="Q5915" i="2"/>
  <c r="Q5916" i="2"/>
  <c r="L5911" i="2" a="1"/>
  <c r="L5911" i="2" s="1"/>
  <c r="L5912" i="2" a="1"/>
  <c r="L5912" i="2" s="1"/>
  <c r="L5913" i="2" a="1"/>
  <c r="L5913" i="2" s="1"/>
  <c r="M5911" i="2"/>
  <c r="M5912" i="2"/>
  <c r="M5913" i="2"/>
  <c r="N5911" i="2"/>
  <c r="N5912" i="2"/>
  <c r="N5913" i="2"/>
  <c r="O5911" i="2"/>
  <c r="O5912" i="2"/>
  <c r="O5913" i="2"/>
  <c r="P5911" i="2"/>
  <c r="P5912" i="2"/>
  <c r="P5913" i="2"/>
  <c r="Q5911" i="2"/>
  <c r="Q5912" i="2"/>
  <c r="Q5913" i="2"/>
  <c r="L5908" i="2" a="1"/>
  <c r="L5908" i="2" s="1"/>
  <c r="L5909" i="2" a="1"/>
  <c r="L5909" i="2" s="1"/>
  <c r="L5910" i="2" a="1"/>
  <c r="L5910" i="2" s="1"/>
  <c r="M5908" i="2"/>
  <c r="M5909" i="2"/>
  <c r="M5910" i="2"/>
  <c r="N5908" i="2"/>
  <c r="N5909" i="2"/>
  <c r="N5910" i="2"/>
  <c r="O5908" i="2"/>
  <c r="O5909" i="2"/>
  <c r="O5910" i="2"/>
  <c r="P5908" i="2"/>
  <c r="P5909" i="2"/>
  <c r="P5910" i="2"/>
  <c r="Q5908" i="2"/>
  <c r="Q5909" i="2"/>
  <c r="Q5910" i="2"/>
  <c r="L5905" i="2" a="1"/>
  <c r="L5905" i="2" s="1"/>
  <c r="R5905" i="2" s="1"/>
  <c r="L5906" i="2" a="1"/>
  <c r="L5906" i="2" s="1"/>
  <c r="L5907" i="2" a="1"/>
  <c r="L5907" i="2" s="1"/>
  <c r="M5905" i="2"/>
  <c r="M5906" i="2"/>
  <c r="M5907" i="2"/>
  <c r="N5905" i="2"/>
  <c r="N5906" i="2"/>
  <c r="N5907" i="2"/>
  <c r="O5905" i="2"/>
  <c r="O5906" i="2"/>
  <c r="O5907" i="2"/>
  <c r="P5905" i="2"/>
  <c r="P5906" i="2"/>
  <c r="P5907" i="2"/>
  <c r="Q5905" i="2"/>
  <c r="Q5906" i="2"/>
  <c r="Q5907" i="2"/>
  <c r="L5902" i="2" a="1"/>
  <c r="L5902" i="2" s="1"/>
  <c r="L5903" i="2" a="1"/>
  <c r="L5903" i="2" s="1"/>
  <c r="R5903" i="2" s="1"/>
  <c r="L5904" i="2" a="1"/>
  <c r="L5904" i="2" s="1"/>
  <c r="M5902" i="2"/>
  <c r="M5903" i="2"/>
  <c r="M5904" i="2"/>
  <c r="N5902" i="2"/>
  <c r="N5903" i="2"/>
  <c r="N5904" i="2"/>
  <c r="O5902" i="2"/>
  <c r="O5903" i="2"/>
  <c r="O5904" i="2"/>
  <c r="P5902" i="2"/>
  <c r="P5903" i="2"/>
  <c r="P5904" i="2"/>
  <c r="Q5902" i="2"/>
  <c r="Q5903" i="2"/>
  <c r="Q5904" i="2"/>
  <c r="R5918" i="2" l="1"/>
  <c r="R6010" i="2"/>
  <c r="R6006" i="2"/>
  <c r="S6006" i="2" s="1"/>
  <c r="T6006" i="2" s="1"/>
  <c r="R6002" i="2"/>
  <c r="S6002" i="2" s="1"/>
  <c r="T6002" i="2" s="1"/>
  <c r="R5994" i="2"/>
  <c r="R5990" i="2"/>
  <c r="R5986" i="2"/>
  <c r="R5978" i="2"/>
  <c r="S5978" i="2" s="1"/>
  <c r="T5978" i="2" s="1"/>
  <c r="R5996" i="2"/>
  <c r="R5906" i="2"/>
  <c r="R5908" i="2"/>
  <c r="S5908" i="2" s="1"/>
  <c r="T5908" i="2" s="1"/>
  <c r="R5913" i="2"/>
  <c r="S5913" i="2" s="1"/>
  <c r="T5913" i="2" s="1"/>
  <c r="R5950" i="2"/>
  <c r="R5981" i="2"/>
  <c r="R6016" i="2"/>
  <c r="S6016" i="2" s="1"/>
  <c r="T6016" i="2" s="1"/>
  <c r="R6024" i="2"/>
  <c r="S6024" i="2" s="1"/>
  <c r="T6024" i="2" s="1"/>
  <c r="R6032" i="2"/>
  <c r="R6040" i="2"/>
  <c r="S6040" i="2" s="1"/>
  <c r="T6040" i="2" s="1"/>
  <c r="R6048" i="2"/>
  <c r="S6048" i="2" s="1"/>
  <c r="T6048" i="2" s="1"/>
  <c r="R6056" i="2"/>
  <c r="S6056" i="2" s="1"/>
  <c r="T6056" i="2" s="1"/>
  <c r="R5946" i="2"/>
  <c r="S5946" i="2" s="1"/>
  <c r="T5946" i="2" s="1"/>
  <c r="R6013" i="2"/>
  <c r="S6013" i="2" s="1"/>
  <c r="T6013" i="2" s="1"/>
  <c r="R5997" i="2"/>
  <c r="S5997" i="2" s="1"/>
  <c r="T5997" i="2" s="1"/>
  <c r="R5980" i="2"/>
  <c r="S5980" i="2" s="1"/>
  <c r="T5980" i="2" s="1"/>
  <c r="R5937" i="2"/>
  <c r="S5937" i="2" s="1"/>
  <c r="T5937" i="2" s="1"/>
  <c r="R5929" i="2"/>
  <c r="S5929" i="2" s="1"/>
  <c r="T5929" i="2" s="1"/>
  <c r="R5934" i="2"/>
  <c r="S5934" i="2" s="1"/>
  <c r="T5934" i="2" s="1"/>
  <c r="R6059" i="2"/>
  <c r="S6059" i="2" s="1"/>
  <c r="T6059" i="2" s="1"/>
  <c r="R5998" i="2"/>
  <c r="R5982" i="2"/>
  <c r="S5982" i="2" s="1"/>
  <c r="T5982" i="2" s="1"/>
  <c r="R6008" i="2"/>
  <c r="S6008" i="2" s="1"/>
  <c r="T6008" i="2" s="1"/>
  <c r="R6014" i="2"/>
  <c r="S6014" i="2" s="1"/>
  <c r="T6014" i="2" s="1"/>
  <c r="R6022" i="2"/>
  <c r="S6022" i="2" s="1"/>
  <c r="T6022" i="2" s="1"/>
  <c r="R6030" i="2"/>
  <c r="S6030" i="2" s="1"/>
  <c r="T6030" i="2" s="1"/>
  <c r="R6038" i="2"/>
  <c r="S6038" i="2" s="1"/>
  <c r="T6038" i="2" s="1"/>
  <c r="R6046" i="2"/>
  <c r="S6046" i="2" s="1"/>
  <c r="T6046" i="2" s="1"/>
  <c r="R6054" i="2"/>
  <c r="S6054" i="2" s="1"/>
  <c r="T6054" i="2" s="1"/>
  <c r="R5942" i="2"/>
  <c r="S5942" i="2" s="1"/>
  <c r="T5942" i="2" s="1"/>
  <c r="R5951" i="2"/>
  <c r="S5951" i="2" s="1"/>
  <c r="T5951" i="2" s="1"/>
  <c r="R6026" i="2"/>
  <c r="S6026" i="2" s="1"/>
  <c r="T6026" i="2" s="1"/>
  <c r="R6034" i="2"/>
  <c r="S6034" i="2" s="1"/>
  <c r="T6034" i="2" s="1"/>
  <c r="R6050" i="2"/>
  <c r="S6050" i="2" s="1"/>
  <c r="T6050" i="2" s="1"/>
  <c r="R5904" i="2"/>
  <c r="S5904" i="2" s="1"/>
  <c r="T5904" i="2" s="1"/>
  <c r="R5923" i="2"/>
  <c r="S5923" i="2" s="1"/>
  <c r="T5923" i="2" s="1"/>
  <c r="R5917" i="2"/>
  <c r="S5917" i="2" s="1"/>
  <c r="T5917" i="2" s="1"/>
  <c r="R5936" i="2"/>
  <c r="S5936" i="2" s="1"/>
  <c r="T5936" i="2" s="1"/>
  <c r="R5949" i="2"/>
  <c r="S5949" i="2" s="1"/>
  <c r="T5949" i="2" s="1"/>
  <c r="R5947" i="2"/>
  <c r="S5947" i="2" s="1"/>
  <c r="T5947" i="2" s="1"/>
  <c r="R5952" i="2"/>
  <c r="S5952" i="2" s="1"/>
  <c r="T5952" i="2" s="1"/>
  <c r="R6025" i="2"/>
  <c r="S6025" i="2" s="1"/>
  <c r="T6025" i="2" s="1"/>
  <c r="R5921" i="2"/>
  <c r="S5921" i="2" s="1"/>
  <c r="T5921" i="2" s="1"/>
  <c r="R5928" i="2"/>
  <c r="S5928" i="2" s="1"/>
  <c r="T5928" i="2" s="1"/>
  <c r="R5930" i="2"/>
  <c r="S5930" i="2" s="1"/>
  <c r="T5930" i="2" s="1"/>
  <c r="R5932" i="2"/>
  <c r="S5932" i="2" s="1"/>
  <c r="T5932" i="2" s="1"/>
  <c r="R5940" i="2"/>
  <c r="S5940" i="2" s="1"/>
  <c r="T5940" i="2" s="1"/>
  <c r="R5943" i="2"/>
  <c r="S5943" i="2" s="1"/>
  <c r="T5943" i="2" s="1"/>
  <c r="R5948" i="2"/>
  <c r="S5948" i="2" s="1"/>
  <c r="T5948" i="2" s="1"/>
  <c r="R5968" i="2"/>
  <c r="S5968" i="2" s="1"/>
  <c r="T5968" i="2" s="1"/>
  <c r="R5965" i="2"/>
  <c r="S5965" i="2" s="1"/>
  <c r="T5965" i="2" s="1"/>
  <c r="R6027" i="2"/>
  <c r="S6027" i="2" s="1"/>
  <c r="T6027" i="2" s="1"/>
  <c r="R6029" i="2"/>
  <c r="S6029" i="2" s="1"/>
  <c r="T6029" i="2" s="1"/>
  <c r="R6031" i="2"/>
  <c r="S6031" i="2" s="1"/>
  <c r="T6031" i="2" s="1"/>
  <c r="R6033" i="2"/>
  <c r="S6033" i="2" s="1"/>
  <c r="T6033" i="2" s="1"/>
  <c r="R6035" i="2"/>
  <c r="S6035" i="2" s="1"/>
  <c r="T6035" i="2" s="1"/>
  <c r="R6037" i="2"/>
  <c r="S6037" i="2" s="1"/>
  <c r="T6037" i="2" s="1"/>
  <c r="R6039" i="2"/>
  <c r="S6039" i="2" s="1"/>
  <c r="T6039" i="2" s="1"/>
  <c r="R6041" i="2"/>
  <c r="S6041" i="2" s="1"/>
  <c r="T6041" i="2" s="1"/>
  <c r="R6043" i="2"/>
  <c r="S6043" i="2" s="1"/>
  <c r="T6043" i="2" s="1"/>
  <c r="R6045" i="2"/>
  <c r="S6045" i="2" s="1"/>
  <c r="T6045" i="2" s="1"/>
  <c r="R6047" i="2"/>
  <c r="S6047" i="2" s="1"/>
  <c r="T6047" i="2" s="1"/>
  <c r="R6049" i="2"/>
  <c r="S6049" i="2" s="1"/>
  <c r="T6049" i="2" s="1"/>
  <c r="R6051" i="2"/>
  <c r="S6051" i="2" s="1"/>
  <c r="T6051" i="2" s="1"/>
  <c r="R6053" i="2"/>
  <c r="S6053" i="2" s="1"/>
  <c r="T6053" i="2" s="1"/>
  <c r="R6055" i="2"/>
  <c r="S6055" i="2" s="1"/>
  <c r="T6055" i="2" s="1"/>
  <c r="R6057" i="2"/>
  <c r="S6057" i="2" s="1"/>
  <c r="T6057" i="2" s="1"/>
  <c r="R5909" i="2"/>
  <c r="S5909" i="2" s="1"/>
  <c r="T5909" i="2" s="1"/>
  <c r="R5911" i="2"/>
  <c r="S5911" i="2" s="1"/>
  <c r="T5911" i="2" s="1"/>
  <c r="R5916" i="2"/>
  <c r="S5916" i="2" s="1"/>
  <c r="T5916" i="2" s="1"/>
  <c r="R5920" i="2"/>
  <c r="S5920" i="2" s="1"/>
  <c r="T5920" i="2" s="1"/>
  <c r="R5925" i="2"/>
  <c r="S5925" i="2" s="1"/>
  <c r="T5925" i="2" s="1"/>
  <c r="R5939" i="2"/>
  <c r="S5939" i="2" s="1"/>
  <c r="T5939" i="2" s="1"/>
  <c r="R5938" i="2"/>
  <c r="S5938" i="2" s="1"/>
  <c r="T5938" i="2" s="1"/>
  <c r="R5941" i="2"/>
  <c r="S5941" i="2" s="1"/>
  <c r="T5941" i="2" s="1"/>
  <c r="R5945" i="2"/>
  <c r="S5945" i="2" s="1"/>
  <c r="T5945" i="2" s="1"/>
  <c r="R5944" i="2"/>
  <c r="S5944" i="2" s="1"/>
  <c r="T5944" i="2" s="1"/>
  <c r="R5970" i="2"/>
  <c r="S5970" i="2" s="1"/>
  <c r="T5970" i="2" s="1"/>
  <c r="R5964" i="2"/>
  <c r="S5964" i="2" s="1"/>
  <c r="T5964" i="2" s="1"/>
  <c r="R5954" i="2"/>
  <c r="S5954" i="2" s="1"/>
  <c r="T5954" i="2" s="1"/>
  <c r="S6028" i="2"/>
  <c r="T6028" i="2" s="1"/>
  <c r="S6032" i="2"/>
  <c r="T6032" i="2" s="1"/>
  <c r="S6036" i="2"/>
  <c r="T6036" i="2" s="1"/>
  <c r="S6042" i="2"/>
  <c r="T6042" i="2" s="1"/>
  <c r="S6044" i="2"/>
  <c r="T6044" i="2" s="1"/>
  <c r="S6052" i="2"/>
  <c r="T6052" i="2" s="1"/>
  <c r="S6058" i="2"/>
  <c r="T6058" i="2" s="1"/>
  <c r="S6061" i="2"/>
  <c r="T6061" i="2" s="1"/>
  <c r="R5976" i="2"/>
  <c r="S5976" i="2" s="1"/>
  <c r="T5976" i="2" s="1"/>
  <c r="S5935" i="2"/>
  <c r="T5935" i="2" s="1"/>
  <c r="R5910" i="2"/>
  <c r="S5910" i="2" s="1"/>
  <c r="T5910" i="2" s="1"/>
  <c r="R5922" i="2"/>
  <c r="S5922" i="2" s="1"/>
  <c r="T5922" i="2" s="1"/>
  <c r="R5924" i="2"/>
  <c r="S5924" i="2" s="1"/>
  <c r="T5924" i="2" s="1"/>
  <c r="R5933" i="2"/>
  <c r="S5933" i="2" s="1"/>
  <c r="T5933" i="2" s="1"/>
  <c r="R5912" i="2"/>
  <c r="S5912" i="2" s="1"/>
  <c r="T5912" i="2" s="1"/>
  <c r="R5902" i="2"/>
  <c r="S5902" i="2" s="1"/>
  <c r="T5902" i="2" s="1"/>
  <c r="R5907" i="2"/>
  <c r="S5907" i="2" s="1"/>
  <c r="T5907" i="2" s="1"/>
  <c r="R5914" i="2"/>
  <c r="S5914" i="2" s="1"/>
  <c r="T5914" i="2" s="1"/>
  <c r="R5919" i="2"/>
  <c r="S5919" i="2" s="1"/>
  <c r="T5919" i="2" s="1"/>
  <c r="R5926" i="2"/>
  <c r="S5926" i="2" s="1"/>
  <c r="T5926" i="2" s="1"/>
  <c r="R5931" i="2"/>
  <c r="S5931" i="2" s="1"/>
  <c r="T5931" i="2" s="1"/>
  <c r="S5950" i="2"/>
  <c r="T5950" i="2" s="1"/>
  <c r="S5992" i="2"/>
  <c r="T5992" i="2" s="1"/>
  <c r="S5960" i="2"/>
  <c r="T5960" i="2" s="1"/>
  <c r="R6009" i="2"/>
  <c r="S6009" i="2" s="1"/>
  <c r="T6009" i="2" s="1"/>
  <c r="R6005" i="2"/>
  <c r="S6005" i="2" s="1"/>
  <c r="T6005" i="2" s="1"/>
  <c r="R6001" i="2"/>
  <c r="S6001" i="2" s="1"/>
  <c r="T6001" i="2" s="1"/>
  <c r="R5993" i="2"/>
  <c r="S5993" i="2" s="1"/>
  <c r="T5993" i="2" s="1"/>
  <c r="R5989" i="2"/>
  <c r="S5989" i="2" s="1"/>
  <c r="T5989" i="2" s="1"/>
  <c r="R5973" i="2"/>
  <c r="S5973" i="2" s="1"/>
  <c r="T5973" i="2" s="1"/>
  <c r="R5957" i="2"/>
  <c r="S5957" i="2" s="1"/>
  <c r="T5957" i="2" s="1"/>
  <c r="R6011" i="2"/>
  <c r="S6011" i="2" s="1"/>
  <c r="T6011" i="2" s="1"/>
  <c r="R6007" i="2"/>
  <c r="S6007" i="2" s="1"/>
  <c r="T6007" i="2" s="1"/>
  <c r="R6003" i="2"/>
  <c r="S6003" i="2" s="1"/>
  <c r="T6003" i="2" s="1"/>
  <c r="R5999" i="2"/>
  <c r="S5999" i="2" s="1"/>
  <c r="T5999" i="2" s="1"/>
  <c r="R5995" i="2"/>
  <c r="S5995" i="2" s="1"/>
  <c r="T5995" i="2" s="1"/>
  <c r="R5991" i="2"/>
  <c r="S5991" i="2" s="1"/>
  <c r="T5991" i="2" s="1"/>
  <c r="R5987" i="2"/>
  <c r="S5987" i="2" s="1"/>
  <c r="T5987" i="2" s="1"/>
  <c r="R5983" i="2"/>
  <c r="S5983" i="2" s="1"/>
  <c r="T5983" i="2" s="1"/>
  <c r="R5979" i="2"/>
  <c r="S5979" i="2" s="1"/>
  <c r="T5979" i="2" s="1"/>
  <c r="R6015" i="2"/>
  <c r="S6015" i="2" s="1"/>
  <c r="T6015" i="2" s="1"/>
  <c r="R6017" i="2"/>
  <c r="S6017" i="2" s="1"/>
  <c r="T6017" i="2" s="1"/>
  <c r="R6019" i="2"/>
  <c r="S6019" i="2" s="1"/>
  <c r="T6019" i="2" s="1"/>
  <c r="R6021" i="2"/>
  <c r="S6021" i="2" s="1"/>
  <c r="T6021" i="2" s="1"/>
  <c r="R6023" i="2"/>
  <c r="S6023" i="2" s="1"/>
  <c r="T6023" i="2" s="1"/>
  <c r="S6060" i="2"/>
  <c r="T6060" i="2" s="1"/>
  <c r="S5977" i="2"/>
  <c r="T5977" i="2" s="1"/>
  <c r="S5961" i="2"/>
  <c r="T5961" i="2" s="1"/>
  <c r="R5974" i="2"/>
  <c r="S5974" i="2" s="1"/>
  <c r="T5974" i="2" s="1"/>
  <c r="R5966" i="2"/>
  <c r="S5966" i="2" s="1"/>
  <c r="T5966" i="2" s="1"/>
  <c r="R5962" i="2"/>
  <c r="S5962" i="2" s="1"/>
  <c r="T5962" i="2" s="1"/>
  <c r="R5958" i="2"/>
  <c r="S5958" i="2" s="1"/>
  <c r="T5958" i="2" s="1"/>
  <c r="R6012" i="2"/>
  <c r="S6012" i="2" s="1"/>
  <c r="T6012" i="2" s="1"/>
  <c r="R6000" i="2"/>
  <c r="S6000" i="2" s="1"/>
  <c r="T6000" i="2" s="1"/>
  <c r="R5971" i="2"/>
  <c r="S5971" i="2" s="1"/>
  <c r="T5971" i="2" s="1"/>
  <c r="R5963" i="2"/>
  <c r="S5963" i="2" s="1"/>
  <c r="T5963" i="2" s="1"/>
  <c r="R5955" i="2"/>
  <c r="S5955" i="2" s="1"/>
  <c r="T5955" i="2" s="1"/>
  <c r="S5984" i="2"/>
  <c r="T5984" i="2" s="1"/>
  <c r="R5972" i="2"/>
  <c r="S5972" i="2" s="1"/>
  <c r="T5972" i="2" s="1"/>
  <c r="R5956" i="2"/>
  <c r="S5956" i="2" s="1"/>
  <c r="T5956" i="2" s="1"/>
  <c r="R5975" i="2"/>
  <c r="S5975" i="2" s="1"/>
  <c r="T5975" i="2" s="1"/>
  <c r="R5967" i="2"/>
  <c r="S5967" i="2" s="1"/>
  <c r="T5967" i="2" s="1"/>
  <c r="R5959" i="2"/>
  <c r="S5959" i="2" s="1"/>
  <c r="T5959" i="2" s="1"/>
  <c r="S6020" i="2"/>
  <c r="T6020" i="2" s="1"/>
  <c r="S6018" i="2"/>
  <c r="T6018" i="2" s="1"/>
  <c r="S5981" i="2"/>
  <c r="T5981" i="2" s="1"/>
  <c r="S5953" i="2"/>
  <c r="T5953" i="2" s="1"/>
  <c r="S5985" i="2"/>
  <c r="T5985" i="2" s="1"/>
  <c r="S5969" i="2"/>
  <c r="T5969" i="2" s="1"/>
  <c r="S5996" i="2"/>
  <c r="T5996" i="2" s="1"/>
  <c r="S6004" i="2"/>
  <c r="T6004" i="2" s="1"/>
  <c r="S5988" i="2"/>
  <c r="T5988" i="2" s="1"/>
  <c r="S6010" i="2"/>
  <c r="T6010" i="2" s="1"/>
  <c r="S5998" i="2"/>
  <c r="T5998" i="2" s="1"/>
  <c r="S5990" i="2"/>
  <c r="T5990" i="2" s="1"/>
  <c r="S5994" i="2"/>
  <c r="T5994" i="2" s="1"/>
  <c r="S5986" i="2"/>
  <c r="T5986" i="2" s="1"/>
  <c r="S5927" i="2"/>
  <c r="T5927" i="2" s="1"/>
  <c r="S5915" i="2"/>
  <c r="T5915" i="2" s="1"/>
  <c r="S5918" i="2"/>
  <c r="T5918" i="2" s="1"/>
  <c r="S5905" i="2"/>
  <c r="T5905" i="2" s="1"/>
  <c r="S5906" i="2"/>
  <c r="T5906" i="2" s="1"/>
  <c r="S5903" i="2"/>
  <c r="T5903" i="2" s="1"/>
  <c r="L5900" i="2" l="1" a="1"/>
  <c r="L5900" i="2" s="1"/>
  <c r="L5901" i="2" a="1"/>
  <c r="L5901" i="2" s="1"/>
  <c r="M5900" i="2"/>
  <c r="M5901" i="2"/>
  <c r="N5900" i="2"/>
  <c r="N5901" i="2"/>
  <c r="O5900" i="2"/>
  <c r="O5901" i="2"/>
  <c r="P5900" i="2"/>
  <c r="P5901" i="2"/>
  <c r="Q5900" i="2"/>
  <c r="Q5901" i="2"/>
  <c r="L5899" i="2" a="1"/>
  <c r="L5899" i="2" s="1"/>
  <c r="M5899" i="2"/>
  <c r="N5899" i="2"/>
  <c r="O5899" i="2"/>
  <c r="P5899" i="2"/>
  <c r="Q5899" i="2"/>
  <c r="L5898" i="2" a="1"/>
  <c r="L5898" i="2" s="1"/>
  <c r="R5898" i="2" s="1"/>
  <c r="M5898" i="2"/>
  <c r="N5898" i="2"/>
  <c r="O5898" i="2"/>
  <c r="P5898" i="2"/>
  <c r="Q5898" i="2"/>
  <c r="L5892" i="2" a="1"/>
  <c r="L5892" i="2" s="1"/>
  <c r="L5893" i="2" a="1"/>
  <c r="L5893" i="2" s="1"/>
  <c r="L5894" i="2" a="1"/>
  <c r="L5894" i="2" s="1"/>
  <c r="L5895" i="2" a="1"/>
  <c r="L5895" i="2" s="1"/>
  <c r="L5896" i="2" a="1"/>
  <c r="L5896" i="2" s="1"/>
  <c r="L5897" i="2" a="1"/>
  <c r="L5897" i="2" s="1"/>
  <c r="M5892" i="2"/>
  <c r="M5893" i="2"/>
  <c r="M5894" i="2"/>
  <c r="M5895" i="2"/>
  <c r="M5896" i="2"/>
  <c r="M5897" i="2"/>
  <c r="N5892" i="2"/>
  <c r="N5893" i="2"/>
  <c r="N5894" i="2"/>
  <c r="N5895" i="2"/>
  <c r="N5896" i="2"/>
  <c r="N5897" i="2"/>
  <c r="O5892" i="2"/>
  <c r="O5893" i="2"/>
  <c r="O5894" i="2"/>
  <c r="O5895" i="2"/>
  <c r="O5896" i="2"/>
  <c r="O5897" i="2"/>
  <c r="P5892" i="2"/>
  <c r="P5893" i="2"/>
  <c r="P5894" i="2"/>
  <c r="P5895" i="2"/>
  <c r="P5896" i="2"/>
  <c r="P5897" i="2"/>
  <c r="Q5892" i="2"/>
  <c r="Q5893" i="2"/>
  <c r="Q5894" i="2"/>
  <c r="Q5895" i="2"/>
  <c r="Q5896" i="2"/>
  <c r="Q5897" i="2"/>
  <c r="L5886" i="2" a="1"/>
  <c r="L5886" i="2" s="1"/>
  <c r="L5887" i="2" a="1"/>
  <c r="L5887" i="2" s="1"/>
  <c r="L5888" i="2" a="1"/>
  <c r="L5888" i="2" s="1"/>
  <c r="L5889" i="2" a="1"/>
  <c r="L5889" i="2" s="1"/>
  <c r="L5890" i="2" a="1"/>
  <c r="L5890" i="2" s="1"/>
  <c r="L5891" i="2" a="1"/>
  <c r="L5891" i="2" s="1"/>
  <c r="M5886" i="2"/>
  <c r="M5887" i="2"/>
  <c r="M5888" i="2"/>
  <c r="M5889" i="2"/>
  <c r="M5890" i="2"/>
  <c r="M5891" i="2"/>
  <c r="N5886" i="2"/>
  <c r="N5887" i="2"/>
  <c r="N5888" i="2"/>
  <c r="N5889" i="2"/>
  <c r="N5890" i="2"/>
  <c r="N5891" i="2"/>
  <c r="O5886" i="2"/>
  <c r="O5887" i="2"/>
  <c r="O5888" i="2"/>
  <c r="O5889" i="2"/>
  <c r="O5890" i="2"/>
  <c r="O5891" i="2"/>
  <c r="P5886" i="2"/>
  <c r="P5887" i="2"/>
  <c r="P5888" i="2"/>
  <c r="P5889" i="2"/>
  <c r="P5890" i="2"/>
  <c r="P5891" i="2"/>
  <c r="Q5886" i="2"/>
  <c r="Q5887" i="2"/>
  <c r="Q5888" i="2"/>
  <c r="Q5889" i="2"/>
  <c r="Q5890" i="2"/>
  <c r="Q5891" i="2"/>
  <c r="L5880" i="2" a="1"/>
  <c r="L5880" i="2" s="1"/>
  <c r="L5881" i="2" a="1"/>
  <c r="L5881" i="2" s="1"/>
  <c r="L5882" i="2" a="1"/>
  <c r="L5882" i="2" s="1"/>
  <c r="L5883" i="2" a="1"/>
  <c r="L5883" i="2" s="1"/>
  <c r="L5884" i="2" a="1"/>
  <c r="L5884" i="2" s="1"/>
  <c r="L5885" i="2" a="1"/>
  <c r="L5885" i="2" s="1"/>
  <c r="M5880" i="2"/>
  <c r="M5881" i="2"/>
  <c r="M5882" i="2"/>
  <c r="M5883" i="2"/>
  <c r="M5884" i="2"/>
  <c r="M5885" i="2"/>
  <c r="N5880" i="2"/>
  <c r="N5881" i="2"/>
  <c r="N5882" i="2"/>
  <c r="N5883" i="2"/>
  <c r="N5884" i="2"/>
  <c r="N5885" i="2"/>
  <c r="O5880" i="2"/>
  <c r="O5881" i="2"/>
  <c r="O5882" i="2"/>
  <c r="O5883" i="2"/>
  <c r="O5884" i="2"/>
  <c r="O5885" i="2"/>
  <c r="P5880" i="2"/>
  <c r="P5881" i="2"/>
  <c r="P5882" i="2"/>
  <c r="P5883" i="2"/>
  <c r="P5884" i="2"/>
  <c r="P5885" i="2"/>
  <c r="Q5880" i="2"/>
  <c r="Q5881" i="2"/>
  <c r="Q5882" i="2"/>
  <c r="Q5883" i="2"/>
  <c r="Q5884" i="2"/>
  <c r="Q5885" i="2"/>
  <c r="L5874" i="2" a="1"/>
  <c r="L5874" i="2" s="1"/>
  <c r="L5875" i="2" a="1"/>
  <c r="L5875" i="2" s="1"/>
  <c r="L5876" i="2" a="1"/>
  <c r="L5876" i="2" s="1"/>
  <c r="L5877" i="2" a="1"/>
  <c r="L5877" i="2" s="1"/>
  <c r="L5878" i="2" a="1"/>
  <c r="L5878" i="2" s="1"/>
  <c r="L5879" i="2" a="1"/>
  <c r="L5879" i="2" s="1"/>
  <c r="M5874" i="2"/>
  <c r="M5875" i="2"/>
  <c r="M5876" i="2"/>
  <c r="M5877" i="2"/>
  <c r="M5878" i="2"/>
  <c r="M5879" i="2"/>
  <c r="N5874" i="2"/>
  <c r="N5875" i="2"/>
  <c r="N5876" i="2"/>
  <c r="N5877" i="2"/>
  <c r="N5878" i="2"/>
  <c r="N5879" i="2"/>
  <c r="O5874" i="2"/>
  <c r="O5875" i="2"/>
  <c r="O5876" i="2"/>
  <c r="O5877" i="2"/>
  <c r="O5878" i="2"/>
  <c r="O5879" i="2"/>
  <c r="P5874" i="2"/>
  <c r="P5875" i="2"/>
  <c r="P5876" i="2"/>
  <c r="P5877" i="2"/>
  <c r="P5878" i="2"/>
  <c r="P5879" i="2"/>
  <c r="Q5874" i="2"/>
  <c r="Q5875" i="2"/>
  <c r="Q5876" i="2"/>
  <c r="Q5877" i="2"/>
  <c r="Q5878" i="2"/>
  <c r="Q5879" i="2"/>
  <c r="L5869" i="2" a="1"/>
  <c r="L5869" i="2" s="1"/>
  <c r="L5870" i="2" a="1"/>
  <c r="L5870" i="2" s="1"/>
  <c r="L5871" i="2" a="1"/>
  <c r="L5871" i="2" s="1"/>
  <c r="L5872" i="2" a="1"/>
  <c r="L5872" i="2" s="1"/>
  <c r="L5873" i="2" a="1"/>
  <c r="L5873" i="2" s="1"/>
  <c r="M5869" i="2"/>
  <c r="M5870" i="2"/>
  <c r="M5871" i="2"/>
  <c r="M5872" i="2"/>
  <c r="M5873" i="2"/>
  <c r="N5869" i="2"/>
  <c r="N5870" i="2"/>
  <c r="N5871" i="2"/>
  <c r="N5872" i="2"/>
  <c r="N5873" i="2"/>
  <c r="O5869" i="2"/>
  <c r="O5870" i="2"/>
  <c r="O5871" i="2"/>
  <c r="O5872" i="2"/>
  <c r="O5873" i="2"/>
  <c r="P5869" i="2"/>
  <c r="P5870" i="2"/>
  <c r="P5871" i="2"/>
  <c r="P5872" i="2"/>
  <c r="P5873" i="2"/>
  <c r="Q5869" i="2"/>
  <c r="Q5870" i="2"/>
  <c r="Q5871" i="2"/>
  <c r="Q5872" i="2"/>
  <c r="Q5873" i="2"/>
  <c r="L5862" i="2" a="1"/>
  <c r="L5862" i="2" s="1"/>
  <c r="L5863" i="2" a="1"/>
  <c r="L5863" i="2" s="1"/>
  <c r="L5864" i="2" a="1"/>
  <c r="L5864" i="2" s="1"/>
  <c r="L5865" i="2" a="1"/>
  <c r="L5865" i="2" s="1"/>
  <c r="L5866" i="2" a="1"/>
  <c r="L5866" i="2" s="1"/>
  <c r="L5867" i="2" a="1"/>
  <c r="L5867" i="2" s="1"/>
  <c r="L5868" i="2" a="1"/>
  <c r="L5868" i="2" s="1"/>
  <c r="M5862" i="2"/>
  <c r="M5863" i="2"/>
  <c r="M5864" i="2"/>
  <c r="M5865" i="2"/>
  <c r="M5866" i="2"/>
  <c r="M5867" i="2"/>
  <c r="M5868" i="2"/>
  <c r="N5862" i="2"/>
  <c r="N5863" i="2"/>
  <c r="N5864" i="2"/>
  <c r="N5865" i="2"/>
  <c r="N5866" i="2"/>
  <c r="N5867" i="2"/>
  <c r="N5868" i="2"/>
  <c r="O5862" i="2"/>
  <c r="O5863" i="2"/>
  <c r="O5864" i="2"/>
  <c r="O5865" i="2"/>
  <c r="O5866" i="2"/>
  <c r="O5867" i="2"/>
  <c r="O5868" i="2"/>
  <c r="P5862" i="2"/>
  <c r="P5863" i="2"/>
  <c r="P5864" i="2"/>
  <c r="P5865" i="2"/>
  <c r="P5866" i="2"/>
  <c r="P5867" i="2"/>
  <c r="P5868" i="2"/>
  <c r="Q5862" i="2"/>
  <c r="Q5863" i="2"/>
  <c r="Q5864" i="2"/>
  <c r="Q5865" i="2"/>
  <c r="Q5866" i="2"/>
  <c r="Q5867" i="2"/>
  <c r="Q5868" i="2"/>
  <c r="L5854" i="2" a="1"/>
  <c r="L5854" i="2" s="1"/>
  <c r="L5855" i="2" a="1"/>
  <c r="L5855" i="2" s="1"/>
  <c r="L5856" i="2" a="1"/>
  <c r="L5856" i="2" s="1"/>
  <c r="L5857" i="2" a="1"/>
  <c r="L5857" i="2" s="1"/>
  <c r="L5858" i="2" a="1"/>
  <c r="L5858" i="2" s="1"/>
  <c r="L5859" i="2" a="1"/>
  <c r="L5859" i="2" s="1"/>
  <c r="L5860" i="2" a="1"/>
  <c r="L5860" i="2" s="1"/>
  <c r="L5861" i="2" a="1"/>
  <c r="L5861" i="2" s="1"/>
  <c r="M5854" i="2"/>
  <c r="M5855" i="2"/>
  <c r="M5856" i="2"/>
  <c r="M5857" i="2"/>
  <c r="M5858" i="2"/>
  <c r="M5859" i="2"/>
  <c r="M5860" i="2"/>
  <c r="M5861" i="2"/>
  <c r="N5854" i="2"/>
  <c r="N5855" i="2"/>
  <c r="N5856" i="2"/>
  <c r="N5857" i="2"/>
  <c r="R5857" i="2" s="1"/>
  <c r="N5858" i="2"/>
  <c r="N5859" i="2"/>
  <c r="N5860" i="2"/>
  <c r="N5861" i="2"/>
  <c r="R5861" i="2" s="1"/>
  <c r="O5854" i="2"/>
  <c r="O5855" i="2"/>
  <c r="O5856" i="2"/>
  <c r="O5857" i="2"/>
  <c r="O5858" i="2"/>
  <c r="O5859" i="2"/>
  <c r="O5860" i="2"/>
  <c r="O5861" i="2"/>
  <c r="P5854" i="2"/>
  <c r="P5855" i="2"/>
  <c r="P5856" i="2"/>
  <c r="P5857" i="2"/>
  <c r="P5858" i="2"/>
  <c r="P5859" i="2"/>
  <c r="P5860" i="2"/>
  <c r="P5861" i="2"/>
  <c r="Q5854" i="2"/>
  <c r="Q5855" i="2"/>
  <c r="Q5856" i="2"/>
  <c r="Q5857" i="2"/>
  <c r="Q5858" i="2"/>
  <c r="Q5859" i="2"/>
  <c r="Q5860" i="2"/>
  <c r="Q5861" i="2"/>
  <c r="L5847" i="2" a="1"/>
  <c r="L5847" i="2" s="1"/>
  <c r="L5848" i="2" a="1"/>
  <c r="L5848" i="2" s="1"/>
  <c r="L5849" i="2" a="1"/>
  <c r="L5849" i="2" s="1"/>
  <c r="L5850" i="2" a="1"/>
  <c r="L5850" i="2" s="1"/>
  <c r="L5851" i="2" a="1"/>
  <c r="L5851" i="2" s="1"/>
  <c r="L5852" i="2" a="1"/>
  <c r="L5852" i="2" s="1"/>
  <c r="L5853" i="2" a="1"/>
  <c r="L5853" i="2" s="1"/>
  <c r="M5847" i="2"/>
  <c r="M5848" i="2"/>
  <c r="M5849" i="2"/>
  <c r="M5850" i="2"/>
  <c r="M5851" i="2"/>
  <c r="M5852" i="2"/>
  <c r="M5853" i="2"/>
  <c r="N5847" i="2"/>
  <c r="N5848" i="2"/>
  <c r="N5849" i="2"/>
  <c r="N5850" i="2"/>
  <c r="N5851" i="2"/>
  <c r="N5852" i="2"/>
  <c r="N5853" i="2"/>
  <c r="O5847" i="2"/>
  <c r="O5848" i="2"/>
  <c r="O5849" i="2"/>
  <c r="O5850" i="2"/>
  <c r="O5851" i="2"/>
  <c r="O5852" i="2"/>
  <c r="O5853" i="2"/>
  <c r="P5847" i="2"/>
  <c r="P5848" i="2"/>
  <c r="P5849" i="2"/>
  <c r="P5850" i="2"/>
  <c r="P5851" i="2"/>
  <c r="P5852" i="2"/>
  <c r="P5853" i="2"/>
  <c r="Q5847" i="2"/>
  <c r="Q5848" i="2"/>
  <c r="Q5849" i="2"/>
  <c r="Q5850" i="2"/>
  <c r="Q5851" i="2"/>
  <c r="Q5852" i="2"/>
  <c r="Q5853" i="2"/>
  <c r="L5835" i="2" a="1"/>
  <c r="L5835" i="2" s="1"/>
  <c r="L5836" i="2" a="1"/>
  <c r="L5836" i="2" s="1"/>
  <c r="L5837" i="2" a="1"/>
  <c r="L5837" i="2" s="1"/>
  <c r="L5838" i="2" a="1"/>
  <c r="L5838" i="2" s="1"/>
  <c r="L5839" i="2" a="1"/>
  <c r="L5839" i="2" s="1"/>
  <c r="L5840" i="2" a="1"/>
  <c r="L5840" i="2" s="1"/>
  <c r="L5841" i="2" a="1"/>
  <c r="L5841" i="2" s="1"/>
  <c r="L5842" i="2" a="1"/>
  <c r="L5842" i="2" s="1"/>
  <c r="L5843" i="2" a="1"/>
  <c r="L5843" i="2" s="1"/>
  <c r="L5844" i="2" a="1"/>
  <c r="L5844" i="2" s="1"/>
  <c r="L5845" i="2" a="1"/>
  <c r="L5845" i="2" s="1"/>
  <c r="L5846" i="2" a="1"/>
  <c r="L5846" i="2" s="1"/>
  <c r="M5835" i="2"/>
  <c r="M5836" i="2"/>
  <c r="M5837" i="2"/>
  <c r="M5838" i="2"/>
  <c r="M5839" i="2"/>
  <c r="M5840" i="2"/>
  <c r="M5841" i="2"/>
  <c r="M5842" i="2"/>
  <c r="M5843" i="2"/>
  <c r="M5844" i="2"/>
  <c r="M5845" i="2"/>
  <c r="M5846" i="2"/>
  <c r="N5835" i="2"/>
  <c r="N5836" i="2"/>
  <c r="N5837" i="2"/>
  <c r="N5838" i="2"/>
  <c r="N5839" i="2"/>
  <c r="N5840" i="2"/>
  <c r="N5841" i="2"/>
  <c r="N5842" i="2"/>
  <c r="N5843" i="2"/>
  <c r="N5844" i="2"/>
  <c r="N5845" i="2"/>
  <c r="N5846" i="2"/>
  <c r="O5835" i="2"/>
  <c r="O5836" i="2"/>
  <c r="O5837" i="2"/>
  <c r="O5838" i="2"/>
  <c r="O5839" i="2"/>
  <c r="O5840" i="2"/>
  <c r="O5841" i="2"/>
  <c r="O5842" i="2"/>
  <c r="O5843" i="2"/>
  <c r="O5844" i="2"/>
  <c r="O5845" i="2"/>
  <c r="O5846" i="2"/>
  <c r="P5835" i="2"/>
  <c r="P5836" i="2"/>
  <c r="P5837" i="2"/>
  <c r="P5838" i="2"/>
  <c r="P5839" i="2"/>
  <c r="P5840" i="2"/>
  <c r="P5841" i="2"/>
  <c r="P5842" i="2"/>
  <c r="P5843" i="2"/>
  <c r="P5844" i="2"/>
  <c r="P5845" i="2"/>
  <c r="P5846" i="2"/>
  <c r="Q5835" i="2"/>
  <c r="Q5836" i="2"/>
  <c r="Q5837" i="2"/>
  <c r="Q5838" i="2"/>
  <c r="Q5839" i="2"/>
  <c r="Q5840" i="2"/>
  <c r="Q5841" i="2"/>
  <c r="Q5842" i="2"/>
  <c r="Q5843" i="2"/>
  <c r="Q5844" i="2"/>
  <c r="Q5845" i="2"/>
  <c r="Q5846" i="2"/>
  <c r="L5833" i="2" a="1"/>
  <c r="L5833" i="2" s="1"/>
  <c r="L5834" i="2" a="1"/>
  <c r="L5834" i="2" s="1"/>
  <c r="M5833" i="2"/>
  <c r="M5834" i="2"/>
  <c r="N5833" i="2"/>
  <c r="N5834" i="2"/>
  <c r="O5833" i="2"/>
  <c r="O5834" i="2"/>
  <c r="P5833" i="2"/>
  <c r="P5834" i="2"/>
  <c r="Q5833" i="2"/>
  <c r="Q5834" i="2"/>
  <c r="L5831" i="2" a="1"/>
  <c r="L5831" i="2" s="1"/>
  <c r="L5832" i="2" a="1"/>
  <c r="L5832" i="2" s="1"/>
  <c r="M5831" i="2"/>
  <c r="M5832" i="2"/>
  <c r="N5831" i="2"/>
  <c r="N5832" i="2"/>
  <c r="O5831" i="2"/>
  <c r="O5832" i="2"/>
  <c r="P5831" i="2"/>
  <c r="P5832" i="2"/>
  <c r="Q5831" i="2"/>
  <c r="Q5832" i="2"/>
  <c r="L5829" i="2" a="1"/>
  <c r="L5829" i="2" s="1"/>
  <c r="L5830" i="2" a="1"/>
  <c r="L5830" i="2" s="1"/>
  <c r="M5829" i="2"/>
  <c r="M5830" i="2"/>
  <c r="N5829" i="2"/>
  <c r="N5830" i="2"/>
  <c r="O5829" i="2"/>
  <c r="O5830" i="2"/>
  <c r="P5829" i="2"/>
  <c r="P5830" i="2"/>
  <c r="Q5829" i="2"/>
  <c r="Q5830" i="2"/>
  <c r="R5878" i="2" l="1"/>
  <c r="R5892" i="2"/>
  <c r="S5892" i="2" s="1"/>
  <c r="T5892" i="2" s="1"/>
  <c r="R5868" i="2"/>
  <c r="S5868" i="2" s="1"/>
  <c r="T5868" i="2" s="1"/>
  <c r="R5866" i="2"/>
  <c r="S5866" i="2" s="1"/>
  <c r="T5866" i="2" s="1"/>
  <c r="R5842" i="2"/>
  <c r="S5842" i="2" s="1"/>
  <c r="T5842" i="2" s="1"/>
  <c r="R5887" i="2"/>
  <c r="S5887" i="2" s="1"/>
  <c r="T5887" i="2" s="1"/>
  <c r="R5864" i="2"/>
  <c r="R5874" i="2"/>
  <c r="S5874" i="2" s="1"/>
  <c r="T5874" i="2" s="1"/>
  <c r="R5894" i="2"/>
  <c r="R5852" i="2"/>
  <c r="S5852" i="2" s="1"/>
  <c r="T5852" i="2" s="1"/>
  <c r="R5855" i="2"/>
  <c r="S5855" i="2" s="1"/>
  <c r="T5855" i="2" s="1"/>
  <c r="R5865" i="2"/>
  <c r="S5865" i="2" s="1"/>
  <c r="T5865" i="2" s="1"/>
  <c r="R5862" i="2"/>
  <c r="R5890" i="2"/>
  <c r="S5890" i="2" s="1"/>
  <c r="T5890" i="2" s="1"/>
  <c r="R5893" i="2"/>
  <c r="S5893" i="2" s="1"/>
  <c r="T5893" i="2" s="1"/>
  <c r="R5829" i="2"/>
  <c r="S5829" i="2" s="1"/>
  <c r="T5829" i="2" s="1"/>
  <c r="R5847" i="2"/>
  <c r="R5870" i="2"/>
  <c r="S5870" i="2" s="1"/>
  <c r="T5870" i="2" s="1"/>
  <c r="R5879" i="2"/>
  <c r="S5879" i="2" s="1"/>
  <c r="T5879" i="2" s="1"/>
  <c r="R5882" i="2"/>
  <c r="S5882" i="2" s="1"/>
  <c r="T5882" i="2" s="1"/>
  <c r="R5889" i="2"/>
  <c r="S5889" i="2" s="1"/>
  <c r="T5889" i="2" s="1"/>
  <c r="R5896" i="2"/>
  <c r="S5896" i="2" s="1"/>
  <c r="T5896" i="2" s="1"/>
  <c r="R5901" i="2"/>
  <c r="S5901" i="2" s="1"/>
  <c r="T5901" i="2" s="1"/>
  <c r="R5843" i="2"/>
  <c r="S5843" i="2" s="1"/>
  <c r="T5843" i="2" s="1"/>
  <c r="R5867" i="2"/>
  <c r="S5867" i="2" s="1"/>
  <c r="T5867" i="2" s="1"/>
  <c r="R5895" i="2"/>
  <c r="S5895" i="2" s="1"/>
  <c r="T5895" i="2" s="1"/>
  <c r="R5838" i="2"/>
  <c r="S5838" i="2" s="1"/>
  <c r="T5838" i="2" s="1"/>
  <c r="R5835" i="2"/>
  <c r="S5835" i="2" s="1"/>
  <c r="T5835" i="2" s="1"/>
  <c r="R5853" i="2"/>
  <c r="S5853" i="2" s="1"/>
  <c r="T5853" i="2" s="1"/>
  <c r="R5850" i="2"/>
  <c r="S5850" i="2" s="1"/>
  <c r="T5850" i="2" s="1"/>
  <c r="S5857" i="2"/>
  <c r="T5857" i="2" s="1"/>
  <c r="R5872" i="2"/>
  <c r="S5872" i="2" s="1"/>
  <c r="T5872" i="2" s="1"/>
  <c r="R5885" i="2"/>
  <c r="S5885" i="2" s="1"/>
  <c r="T5885" i="2" s="1"/>
  <c r="R5881" i="2"/>
  <c r="S5881" i="2" s="1"/>
  <c r="T5881" i="2" s="1"/>
  <c r="R5897" i="2"/>
  <c r="S5897" i="2" s="1"/>
  <c r="T5897" i="2" s="1"/>
  <c r="R5899" i="2"/>
  <c r="S5899" i="2" s="1"/>
  <c r="T5899" i="2" s="1"/>
  <c r="R5863" i="2"/>
  <c r="S5863" i="2" s="1"/>
  <c r="T5863" i="2" s="1"/>
  <c r="R5871" i="2"/>
  <c r="S5871" i="2" s="1"/>
  <c r="T5871" i="2" s="1"/>
  <c r="R5884" i="2"/>
  <c r="S5884" i="2" s="1"/>
  <c r="T5884" i="2" s="1"/>
  <c r="R5880" i="2"/>
  <c r="S5880" i="2" s="1"/>
  <c r="T5880" i="2" s="1"/>
  <c r="R5886" i="2"/>
  <c r="S5886" i="2" s="1"/>
  <c r="T5886" i="2" s="1"/>
  <c r="R5858" i="2"/>
  <c r="S5858" i="2" s="1"/>
  <c r="T5858" i="2" s="1"/>
  <c r="R5830" i="2"/>
  <c r="S5830" i="2" s="1"/>
  <c r="T5830" i="2" s="1"/>
  <c r="R5832" i="2"/>
  <c r="S5832" i="2" s="1"/>
  <c r="T5832" i="2" s="1"/>
  <c r="R5834" i="2"/>
  <c r="S5834" i="2" s="1"/>
  <c r="T5834" i="2" s="1"/>
  <c r="R5846" i="2"/>
  <c r="S5846" i="2" s="1"/>
  <c r="T5846" i="2" s="1"/>
  <c r="R5840" i="2"/>
  <c r="S5840" i="2" s="1"/>
  <c r="T5840" i="2" s="1"/>
  <c r="R5848" i="2"/>
  <c r="S5848" i="2" s="1"/>
  <c r="T5848" i="2" s="1"/>
  <c r="R5859" i="2"/>
  <c r="S5859" i="2" s="1"/>
  <c r="T5859" i="2" s="1"/>
  <c r="R5877" i="2"/>
  <c r="S5877" i="2" s="1"/>
  <c r="T5877" i="2" s="1"/>
  <c r="R5883" i="2"/>
  <c r="S5883" i="2" s="1"/>
  <c r="T5883" i="2" s="1"/>
  <c r="R5891" i="2"/>
  <c r="S5891" i="2" s="1"/>
  <c r="T5891" i="2" s="1"/>
  <c r="R5888" i="2"/>
  <c r="S5888" i="2" s="1"/>
  <c r="T5888" i="2" s="1"/>
  <c r="R5900" i="2"/>
  <c r="S5900" i="2" s="1"/>
  <c r="T5900" i="2" s="1"/>
  <c r="S5894" i="2"/>
  <c r="T5894" i="2" s="1"/>
  <c r="R5875" i="2"/>
  <c r="S5875" i="2" s="1"/>
  <c r="T5875" i="2" s="1"/>
  <c r="R5831" i="2"/>
  <c r="S5831" i="2" s="1"/>
  <c r="T5831" i="2" s="1"/>
  <c r="R5837" i="2"/>
  <c r="S5837" i="2" s="1"/>
  <c r="T5837" i="2" s="1"/>
  <c r="R5844" i="2"/>
  <c r="S5844" i="2" s="1"/>
  <c r="T5844" i="2" s="1"/>
  <c r="R5839" i="2"/>
  <c r="S5839" i="2" s="1"/>
  <c r="T5839" i="2" s="1"/>
  <c r="R5836" i="2"/>
  <c r="S5836" i="2" s="1"/>
  <c r="T5836" i="2" s="1"/>
  <c r="R5849" i="2"/>
  <c r="S5849" i="2" s="1"/>
  <c r="T5849" i="2" s="1"/>
  <c r="R5860" i="2"/>
  <c r="S5860" i="2" s="1"/>
  <c r="T5860" i="2" s="1"/>
  <c r="R5873" i="2"/>
  <c r="S5873" i="2" s="1"/>
  <c r="T5873" i="2" s="1"/>
  <c r="R5876" i="2"/>
  <c r="S5876" i="2" s="1"/>
  <c r="T5876" i="2" s="1"/>
  <c r="R5845" i="2"/>
  <c r="S5845" i="2" s="1"/>
  <c r="T5845" i="2" s="1"/>
  <c r="R5833" i="2"/>
  <c r="S5833" i="2" s="1"/>
  <c r="T5833" i="2" s="1"/>
  <c r="R5841" i="2"/>
  <c r="S5841" i="2" s="1"/>
  <c r="T5841" i="2" s="1"/>
  <c r="R5851" i="2"/>
  <c r="S5851" i="2" s="1"/>
  <c r="T5851" i="2" s="1"/>
  <c r="R5854" i="2"/>
  <c r="S5854" i="2" s="1"/>
  <c r="T5854" i="2" s="1"/>
  <c r="S5878" i="2"/>
  <c r="T5878" i="2" s="1"/>
  <c r="S5898" i="2"/>
  <c r="T5898" i="2" s="1"/>
  <c r="R5856" i="2"/>
  <c r="S5856" i="2" s="1"/>
  <c r="T5856" i="2" s="1"/>
  <c r="R5869" i="2"/>
  <c r="S5869" i="2" s="1"/>
  <c r="T5869" i="2" s="1"/>
  <c r="S5864" i="2"/>
  <c r="T5864" i="2" s="1"/>
  <c r="S5862" i="2"/>
  <c r="T5862" i="2" s="1"/>
  <c r="S5861" i="2"/>
  <c r="T5861" i="2" s="1"/>
  <c r="S5847" i="2"/>
  <c r="T5847" i="2" s="1"/>
  <c r="L4" i="2" l="1" a="1"/>
  <c r="L4" i="2" s="1"/>
  <c r="M4" i="2"/>
  <c r="N4" i="2"/>
  <c r="O4" i="2"/>
  <c r="P4" i="2"/>
  <c r="Q4" i="2"/>
  <c r="L5" i="2" a="1"/>
  <c r="L5" i="2" s="1"/>
  <c r="M5" i="2"/>
  <c r="N5" i="2"/>
  <c r="O5" i="2"/>
  <c r="P5" i="2"/>
  <c r="Q5" i="2"/>
  <c r="L6" i="2" a="1"/>
  <c r="L6" i="2" s="1"/>
  <c r="M6" i="2"/>
  <c r="N6" i="2"/>
  <c r="O6" i="2"/>
  <c r="P6" i="2"/>
  <c r="Q6" i="2"/>
  <c r="L7" i="2" a="1"/>
  <c r="L7" i="2" s="1"/>
  <c r="M7" i="2"/>
  <c r="N7" i="2"/>
  <c r="O7" i="2"/>
  <c r="P7" i="2"/>
  <c r="Q7" i="2"/>
  <c r="L8" i="2" a="1"/>
  <c r="L8" i="2" s="1"/>
  <c r="M8" i="2"/>
  <c r="N8" i="2"/>
  <c r="O8" i="2"/>
  <c r="P8" i="2"/>
  <c r="Q8" i="2"/>
  <c r="L9" i="2" a="1"/>
  <c r="L9" i="2" s="1"/>
  <c r="M9" i="2"/>
  <c r="N9" i="2"/>
  <c r="R9" i="2" s="1"/>
  <c r="O9" i="2"/>
  <c r="P9" i="2"/>
  <c r="Q9" i="2"/>
  <c r="L10" i="2" a="1"/>
  <c r="L10" i="2" s="1"/>
  <c r="M10" i="2"/>
  <c r="N10" i="2"/>
  <c r="O10" i="2"/>
  <c r="P10" i="2"/>
  <c r="Q10" i="2"/>
  <c r="L11" i="2" a="1"/>
  <c r="L11" i="2" s="1"/>
  <c r="M11" i="2"/>
  <c r="N11" i="2"/>
  <c r="O11" i="2"/>
  <c r="P11" i="2"/>
  <c r="Q11" i="2"/>
  <c r="L12" i="2" a="1"/>
  <c r="L12" i="2" s="1"/>
  <c r="M12" i="2"/>
  <c r="N12" i="2"/>
  <c r="O12" i="2"/>
  <c r="P12" i="2"/>
  <c r="Q12" i="2"/>
  <c r="L13" i="2" a="1"/>
  <c r="L13" i="2" s="1"/>
  <c r="M13" i="2"/>
  <c r="N13" i="2"/>
  <c r="O13" i="2"/>
  <c r="P13" i="2"/>
  <c r="Q13" i="2"/>
  <c r="L14" i="2" a="1"/>
  <c r="L14" i="2" s="1"/>
  <c r="M14" i="2"/>
  <c r="N14" i="2"/>
  <c r="O14" i="2"/>
  <c r="P14" i="2"/>
  <c r="Q14" i="2"/>
  <c r="L15" i="2" a="1"/>
  <c r="L15" i="2" s="1"/>
  <c r="M15" i="2"/>
  <c r="N15" i="2"/>
  <c r="O15" i="2"/>
  <c r="P15" i="2"/>
  <c r="Q15" i="2"/>
  <c r="L16" i="2" a="1"/>
  <c r="L16" i="2" s="1"/>
  <c r="M16" i="2"/>
  <c r="N16" i="2"/>
  <c r="O16" i="2"/>
  <c r="P16" i="2"/>
  <c r="Q16" i="2"/>
  <c r="L17" i="2" a="1"/>
  <c r="L17" i="2" s="1"/>
  <c r="M17" i="2"/>
  <c r="N17" i="2"/>
  <c r="O17" i="2"/>
  <c r="P17" i="2"/>
  <c r="Q17" i="2"/>
  <c r="L18" i="2" a="1"/>
  <c r="L18" i="2" s="1"/>
  <c r="M18" i="2"/>
  <c r="N18" i="2"/>
  <c r="O18" i="2"/>
  <c r="P18" i="2"/>
  <c r="Q18" i="2"/>
  <c r="L19" i="2" a="1"/>
  <c r="L19" i="2" s="1"/>
  <c r="M19" i="2"/>
  <c r="N19" i="2"/>
  <c r="O19" i="2"/>
  <c r="P19" i="2"/>
  <c r="Q19" i="2"/>
  <c r="L20" i="2" a="1"/>
  <c r="L20" i="2" s="1"/>
  <c r="M20" i="2"/>
  <c r="N20" i="2"/>
  <c r="O20" i="2"/>
  <c r="P20" i="2"/>
  <c r="Q20" i="2"/>
  <c r="L21" i="2" a="1"/>
  <c r="L21" i="2" s="1"/>
  <c r="M21" i="2"/>
  <c r="N21" i="2"/>
  <c r="O21" i="2"/>
  <c r="P21" i="2"/>
  <c r="Q21" i="2"/>
  <c r="L22" i="2" a="1"/>
  <c r="L22" i="2" s="1"/>
  <c r="M22" i="2"/>
  <c r="N22" i="2"/>
  <c r="O22" i="2"/>
  <c r="P22" i="2"/>
  <c r="Q22" i="2"/>
  <c r="L23" i="2" a="1"/>
  <c r="L23" i="2" s="1"/>
  <c r="M23" i="2"/>
  <c r="N23" i="2"/>
  <c r="O23" i="2"/>
  <c r="P23" i="2"/>
  <c r="Q23" i="2"/>
  <c r="L24" i="2" a="1"/>
  <c r="L24" i="2" s="1"/>
  <c r="M24" i="2"/>
  <c r="N24" i="2"/>
  <c r="O24" i="2"/>
  <c r="P24" i="2"/>
  <c r="Q24" i="2"/>
  <c r="L25" i="2" a="1"/>
  <c r="L25" i="2" s="1"/>
  <c r="M25" i="2"/>
  <c r="N25" i="2"/>
  <c r="O25" i="2"/>
  <c r="P25" i="2"/>
  <c r="Q25" i="2"/>
  <c r="L26" i="2" a="1"/>
  <c r="L26" i="2" s="1"/>
  <c r="M26" i="2"/>
  <c r="N26" i="2"/>
  <c r="O26" i="2"/>
  <c r="P26" i="2"/>
  <c r="Q26" i="2"/>
  <c r="L27" i="2" a="1"/>
  <c r="L27" i="2" s="1"/>
  <c r="R27" i="2" s="1"/>
  <c r="M27" i="2"/>
  <c r="N27" i="2"/>
  <c r="O27" i="2"/>
  <c r="P27" i="2"/>
  <c r="Q27" i="2"/>
  <c r="L28" i="2" a="1"/>
  <c r="L28" i="2" s="1"/>
  <c r="M28" i="2"/>
  <c r="N28" i="2"/>
  <c r="O28" i="2"/>
  <c r="P28" i="2"/>
  <c r="Q28" i="2"/>
  <c r="L29" i="2" a="1"/>
  <c r="L29" i="2" s="1"/>
  <c r="M29" i="2"/>
  <c r="N29" i="2"/>
  <c r="O29" i="2"/>
  <c r="P29" i="2"/>
  <c r="Q29" i="2"/>
  <c r="L30" i="2" a="1"/>
  <c r="L30" i="2" s="1"/>
  <c r="M30" i="2"/>
  <c r="N30" i="2"/>
  <c r="O30" i="2"/>
  <c r="P30" i="2"/>
  <c r="Q30" i="2"/>
  <c r="L31" i="2" a="1"/>
  <c r="L31" i="2" s="1"/>
  <c r="M31" i="2"/>
  <c r="N31" i="2"/>
  <c r="O31" i="2"/>
  <c r="P31" i="2"/>
  <c r="Q31" i="2"/>
  <c r="L32" i="2" a="1"/>
  <c r="L32" i="2" s="1"/>
  <c r="M32" i="2"/>
  <c r="N32" i="2"/>
  <c r="R32" i="2" s="1"/>
  <c r="O32" i="2"/>
  <c r="P32" i="2"/>
  <c r="Q32" i="2"/>
  <c r="L33" i="2" a="1"/>
  <c r="L33" i="2" s="1"/>
  <c r="M33" i="2"/>
  <c r="N33" i="2"/>
  <c r="O33" i="2"/>
  <c r="P33" i="2"/>
  <c r="Q33" i="2"/>
  <c r="L34" i="2" a="1"/>
  <c r="L34" i="2" s="1"/>
  <c r="M34" i="2"/>
  <c r="N34" i="2"/>
  <c r="O34" i="2"/>
  <c r="P34" i="2"/>
  <c r="Q34" i="2"/>
  <c r="L35" i="2" a="1"/>
  <c r="L35" i="2" s="1"/>
  <c r="M35" i="2"/>
  <c r="N35" i="2"/>
  <c r="O35" i="2"/>
  <c r="P35" i="2"/>
  <c r="Q35" i="2"/>
  <c r="L36" i="2" a="1"/>
  <c r="L36" i="2" s="1"/>
  <c r="M36" i="2"/>
  <c r="N36" i="2"/>
  <c r="O36" i="2"/>
  <c r="P36" i="2"/>
  <c r="Q36" i="2"/>
  <c r="L37" i="2" a="1"/>
  <c r="L37" i="2" s="1"/>
  <c r="M37" i="2"/>
  <c r="N37" i="2"/>
  <c r="O37" i="2"/>
  <c r="P37" i="2"/>
  <c r="Q37" i="2"/>
  <c r="L38" i="2" a="1"/>
  <c r="L38" i="2" s="1"/>
  <c r="M38" i="2"/>
  <c r="N38" i="2"/>
  <c r="O38" i="2"/>
  <c r="P38" i="2"/>
  <c r="Q38" i="2"/>
  <c r="L39" i="2" a="1"/>
  <c r="L39" i="2" s="1"/>
  <c r="M39" i="2"/>
  <c r="N39" i="2"/>
  <c r="O39" i="2"/>
  <c r="P39" i="2"/>
  <c r="Q39" i="2"/>
  <c r="L40" i="2" a="1"/>
  <c r="L40" i="2" s="1"/>
  <c r="M40" i="2"/>
  <c r="N40" i="2"/>
  <c r="O40" i="2"/>
  <c r="P40" i="2"/>
  <c r="Q40" i="2"/>
  <c r="L41" i="2" a="1"/>
  <c r="L41" i="2" s="1"/>
  <c r="M41" i="2"/>
  <c r="N41" i="2"/>
  <c r="O41" i="2"/>
  <c r="P41" i="2"/>
  <c r="Q41" i="2"/>
  <c r="L42" i="2" a="1"/>
  <c r="L42" i="2" s="1"/>
  <c r="M42" i="2"/>
  <c r="N42" i="2"/>
  <c r="O42" i="2"/>
  <c r="P42" i="2"/>
  <c r="Q42" i="2"/>
  <c r="L43" i="2" a="1"/>
  <c r="L43" i="2" s="1"/>
  <c r="M43" i="2"/>
  <c r="N43" i="2"/>
  <c r="O43" i="2"/>
  <c r="P43" i="2"/>
  <c r="Q43" i="2"/>
  <c r="L44" i="2" a="1"/>
  <c r="L44" i="2" s="1"/>
  <c r="M44" i="2"/>
  <c r="N44" i="2"/>
  <c r="O44" i="2"/>
  <c r="P44" i="2"/>
  <c r="Q44" i="2"/>
  <c r="L45" i="2" a="1"/>
  <c r="L45" i="2" s="1"/>
  <c r="M45" i="2"/>
  <c r="N45" i="2"/>
  <c r="O45" i="2"/>
  <c r="P45" i="2"/>
  <c r="Q45" i="2"/>
  <c r="L46" i="2" a="1"/>
  <c r="L46" i="2" s="1"/>
  <c r="M46" i="2"/>
  <c r="N46" i="2"/>
  <c r="O46" i="2"/>
  <c r="P46" i="2"/>
  <c r="Q46" i="2"/>
  <c r="L47" i="2" a="1"/>
  <c r="L47" i="2" s="1"/>
  <c r="M47" i="2"/>
  <c r="N47" i="2"/>
  <c r="O47" i="2"/>
  <c r="P47" i="2"/>
  <c r="Q47" i="2"/>
  <c r="L48" i="2" a="1"/>
  <c r="L48" i="2" s="1"/>
  <c r="M48" i="2"/>
  <c r="N48" i="2"/>
  <c r="O48" i="2"/>
  <c r="P48" i="2"/>
  <c r="Q48" i="2"/>
  <c r="L49" i="2" a="1"/>
  <c r="L49" i="2" s="1"/>
  <c r="M49" i="2"/>
  <c r="N49" i="2"/>
  <c r="O49" i="2"/>
  <c r="P49" i="2"/>
  <c r="Q49" i="2"/>
  <c r="L50" i="2" a="1"/>
  <c r="L50" i="2" s="1"/>
  <c r="M50" i="2"/>
  <c r="N50" i="2"/>
  <c r="O50" i="2"/>
  <c r="P50" i="2"/>
  <c r="Q50" i="2"/>
  <c r="L51" i="2" a="1"/>
  <c r="L51" i="2" s="1"/>
  <c r="M51" i="2"/>
  <c r="N51" i="2"/>
  <c r="O51" i="2"/>
  <c r="P51" i="2"/>
  <c r="Q51" i="2"/>
  <c r="L52" i="2" a="1"/>
  <c r="L52" i="2" s="1"/>
  <c r="M52" i="2"/>
  <c r="N52" i="2"/>
  <c r="O52" i="2"/>
  <c r="P52" i="2"/>
  <c r="Q52" i="2"/>
  <c r="L53" i="2" a="1"/>
  <c r="L53" i="2" s="1"/>
  <c r="M53" i="2"/>
  <c r="N53" i="2"/>
  <c r="O53" i="2"/>
  <c r="P53" i="2"/>
  <c r="Q53" i="2"/>
  <c r="L54" i="2" a="1"/>
  <c r="L54" i="2" s="1"/>
  <c r="M54" i="2"/>
  <c r="N54" i="2"/>
  <c r="O54" i="2"/>
  <c r="P54" i="2"/>
  <c r="Q54" i="2"/>
  <c r="L55" i="2" a="1"/>
  <c r="L55" i="2" s="1"/>
  <c r="M55" i="2"/>
  <c r="N55" i="2"/>
  <c r="O55" i="2"/>
  <c r="P55" i="2"/>
  <c r="Q55" i="2"/>
  <c r="L56" i="2" a="1"/>
  <c r="L56" i="2" s="1"/>
  <c r="M56" i="2"/>
  <c r="N56" i="2"/>
  <c r="O56" i="2"/>
  <c r="P56" i="2"/>
  <c r="Q56" i="2"/>
  <c r="L57" i="2" a="1"/>
  <c r="L57" i="2" s="1"/>
  <c r="M57" i="2"/>
  <c r="N57" i="2"/>
  <c r="O57" i="2"/>
  <c r="P57" i="2"/>
  <c r="Q57" i="2"/>
  <c r="L58" i="2" a="1"/>
  <c r="L58" i="2" s="1"/>
  <c r="M58" i="2"/>
  <c r="N58" i="2"/>
  <c r="O58" i="2"/>
  <c r="P58" i="2"/>
  <c r="Q58" i="2"/>
  <c r="L59" i="2" a="1"/>
  <c r="L59" i="2" s="1"/>
  <c r="M59" i="2"/>
  <c r="N59" i="2"/>
  <c r="O59" i="2"/>
  <c r="P59" i="2"/>
  <c r="Q59" i="2"/>
  <c r="L60" i="2" a="1"/>
  <c r="L60" i="2" s="1"/>
  <c r="M60" i="2"/>
  <c r="N60" i="2"/>
  <c r="O60" i="2"/>
  <c r="P60" i="2"/>
  <c r="Q60" i="2"/>
  <c r="L61" i="2" a="1"/>
  <c r="L61" i="2" s="1"/>
  <c r="M61" i="2"/>
  <c r="N61" i="2"/>
  <c r="O61" i="2"/>
  <c r="P61" i="2"/>
  <c r="Q61" i="2"/>
  <c r="L62" i="2" a="1"/>
  <c r="L62" i="2" s="1"/>
  <c r="M62" i="2"/>
  <c r="N62" i="2"/>
  <c r="O62" i="2"/>
  <c r="P62" i="2"/>
  <c r="Q62" i="2"/>
  <c r="L63" i="2" a="1"/>
  <c r="L63" i="2" s="1"/>
  <c r="M63" i="2"/>
  <c r="N63" i="2"/>
  <c r="O63" i="2"/>
  <c r="P63" i="2"/>
  <c r="Q63" i="2"/>
  <c r="L64" i="2" a="1"/>
  <c r="L64" i="2" s="1"/>
  <c r="M64" i="2"/>
  <c r="N64" i="2"/>
  <c r="O64" i="2"/>
  <c r="P64" i="2"/>
  <c r="Q64" i="2"/>
  <c r="L65" i="2" a="1"/>
  <c r="L65" i="2" s="1"/>
  <c r="M65" i="2"/>
  <c r="N65" i="2"/>
  <c r="O65" i="2"/>
  <c r="P65" i="2"/>
  <c r="Q65" i="2"/>
  <c r="L66" i="2" a="1"/>
  <c r="L66" i="2" s="1"/>
  <c r="M66" i="2"/>
  <c r="N66" i="2"/>
  <c r="O66" i="2"/>
  <c r="P66" i="2"/>
  <c r="Q66" i="2"/>
  <c r="L67" i="2" a="1"/>
  <c r="L67" i="2" s="1"/>
  <c r="M67" i="2"/>
  <c r="N67" i="2"/>
  <c r="O67" i="2"/>
  <c r="P67" i="2"/>
  <c r="Q67" i="2"/>
  <c r="L68" i="2" a="1"/>
  <c r="L68" i="2" s="1"/>
  <c r="M68" i="2"/>
  <c r="N68" i="2"/>
  <c r="O68" i="2"/>
  <c r="P68" i="2"/>
  <c r="Q68" i="2"/>
  <c r="L69" i="2" a="1"/>
  <c r="L69" i="2" s="1"/>
  <c r="M69" i="2"/>
  <c r="N69" i="2"/>
  <c r="O69" i="2"/>
  <c r="P69" i="2"/>
  <c r="Q69" i="2"/>
  <c r="L70" i="2" a="1"/>
  <c r="L70" i="2" s="1"/>
  <c r="M70" i="2"/>
  <c r="N70" i="2"/>
  <c r="O70" i="2"/>
  <c r="P70" i="2"/>
  <c r="Q70" i="2"/>
  <c r="L71" i="2" a="1"/>
  <c r="L71" i="2" s="1"/>
  <c r="M71" i="2"/>
  <c r="N71" i="2"/>
  <c r="O71" i="2"/>
  <c r="P71" i="2"/>
  <c r="Q71" i="2"/>
  <c r="L72" i="2" a="1"/>
  <c r="L72" i="2" s="1"/>
  <c r="M72" i="2"/>
  <c r="N72" i="2"/>
  <c r="O72" i="2"/>
  <c r="P72" i="2"/>
  <c r="Q72" i="2"/>
  <c r="L73" i="2" a="1"/>
  <c r="L73" i="2" s="1"/>
  <c r="M73" i="2"/>
  <c r="N73" i="2"/>
  <c r="O73" i="2"/>
  <c r="P73" i="2"/>
  <c r="Q73" i="2"/>
  <c r="L74" i="2" a="1"/>
  <c r="L74" i="2" s="1"/>
  <c r="M74" i="2"/>
  <c r="N74" i="2"/>
  <c r="O74" i="2"/>
  <c r="P74" i="2"/>
  <c r="Q74" i="2"/>
  <c r="L75" i="2" a="1"/>
  <c r="L75" i="2" s="1"/>
  <c r="M75" i="2"/>
  <c r="N75" i="2"/>
  <c r="O75" i="2"/>
  <c r="P75" i="2"/>
  <c r="Q75" i="2"/>
  <c r="L76" i="2" a="1"/>
  <c r="L76" i="2" s="1"/>
  <c r="M76" i="2"/>
  <c r="N76" i="2"/>
  <c r="O76" i="2"/>
  <c r="P76" i="2"/>
  <c r="Q76" i="2"/>
  <c r="L77" i="2" a="1"/>
  <c r="L77" i="2" s="1"/>
  <c r="M77" i="2"/>
  <c r="N77" i="2"/>
  <c r="O77" i="2"/>
  <c r="P77" i="2"/>
  <c r="Q77" i="2"/>
  <c r="L78" i="2" a="1"/>
  <c r="L78" i="2" s="1"/>
  <c r="M78" i="2"/>
  <c r="N78" i="2"/>
  <c r="O78" i="2"/>
  <c r="P78" i="2"/>
  <c r="Q78" i="2"/>
  <c r="L79" i="2" a="1"/>
  <c r="L79" i="2" s="1"/>
  <c r="M79" i="2"/>
  <c r="N79" i="2"/>
  <c r="O79" i="2"/>
  <c r="P79" i="2"/>
  <c r="Q79" i="2"/>
  <c r="L80" i="2" a="1"/>
  <c r="L80" i="2" s="1"/>
  <c r="M80" i="2"/>
  <c r="N80" i="2"/>
  <c r="O80" i="2"/>
  <c r="P80" i="2"/>
  <c r="Q80" i="2"/>
  <c r="L81" i="2" a="1"/>
  <c r="L81" i="2" s="1"/>
  <c r="M81" i="2"/>
  <c r="N81" i="2"/>
  <c r="O81" i="2"/>
  <c r="P81" i="2"/>
  <c r="Q81" i="2"/>
  <c r="L82" i="2" a="1"/>
  <c r="L82" i="2" s="1"/>
  <c r="M82" i="2"/>
  <c r="N82" i="2"/>
  <c r="O82" i="2"/>
  <c r="P82" i="2"/>
  <c r="Q82" i="2"/>
  <c r="L83" i="2" a="1"/>
  <c r="L83" i="2" s="1"/>
  <c r="M83" i="2"/>
  <c r="N83" i="2"/>
  <c r="O83" i="2"/>
  <c r="P83" i="2"/>
  <c r="Q83" i="2"/>
  <c r="L84" i="2" a="1"/>
  <c r="L84" i="2" s="1"/>
  <c r="M84" i="2"/>
  <c r="N84" i="2"/>
  <c r="O84" i="2"/>
  <c r="P84" i="2"/>
  <c r="Q84" i="2"/>
  <c r="L85" i="2" a="1"/>
  <c r="L85" i="2" s="1"/>
  <c r="M85" i="2"/>
  <c r="N85" i="2"/>
  <c r="O85" i="2"/>
  <c r="P85" i="2"/>
  <c r="Q85" i="2"/>
  <c r="L86" i="2" a="1"/>
  <c r="L86" i="2" s="1"/>
  <c r="M86" i="2"/>
  <c r="N86" i="2"/>
  <c r="O86" i="2"/>
  <c r="P86" i="2"/>
  <c r="Q86" i="2"/>
  <c r="L87" i="2" a="1"/>
  <c r="L87" i="2" s="1"/>
  <c r="M87" i="2"/>
  <c r="N87" i="2"/>
  <c r="O87" i="2"/>
  <c r="P87" i="2"/>
  <c r="Q87" i="2"/>
  <c r="L88" i="2" a="1"/>
  <c r="L88" i="2" s="1"/>
  <c r="M88" i="2"/>
  <c r="N88" i="2"/>
  <c r="O88" i="2"/>
  <c r="P88" i="2"/>
  <c r="Q88" i="2"/>
  <c r="L89" i="2" a="1"/>
  <c r="L89" i="2" s="1"/>
  <c r="M89" i="2"/>
  <c r="N89" i="2"/>
  <c r="O89" i="2"/>
  <c r="P89" i="2"/>
  <c r="Q89" i="2"/>
  <c r="L90" i="2" a="1"/>
  <c r="L90" i="2" s="1"/>
  <c r="M90" i="2"/>
  <c r="N90" i="2"/>
  <c r="O90" i="2"/>
  <c r="P90" i="2"/>
  <c r="Q90" i="2"/>
  <c r="L91" i="2" a="1"/>
  <c r="L91" i="2" s="1"/>
  <c r="M91" i="2"/>
  <c r="N91" i="2"/>
  <c r="O91" i="2"/>
  <c r="P91" i="2"/>
  <c r="Q91" i="2"/>
  <c r="L92" i="2" a="1"/>
  <c r="L92" i="2" s="1"/>
  <c r="M92" i="2"/>
  <c r="N92" i="2"/>
  <c r="O92" i="2"/>
  <c r="P92" i="2"/>
  <c r="Q92" i="2"/>
  <c r="L93" i="2" a="1"/>
  <c r="L93" i="2" s="1"/>
  <c r="M93" i="2"/>
  <c r="N93" i="2"/>
  <c r="O93" i="2"/>
  <c r="P93" i="2"/>
  <c r="Q93" i="2"/>
  <c r="L94" i="2" a="1"/>
  <c r="L94" i="2" s="1"/>
  <c r="M94" i="2"/>
  <c r="N94" i="2"/>
  <c r="O94" i="2"/>
  <c r="P94" i="2"/>
  <c r="Q94" i="2"/>
  <c r="L95" i="2" a="1"/>
  <c r="L95" i="2" s="1"/>
  <c r="M95" i="2"/>
  <c r="N95" i="2"/>
  <c r="O95" i="2"/>
  <c r="P95" i="2"/>
  <c r="Q95" i="2"/>
  <c r="L96" i="2" a="1"/>
  <c r="L96" i="2" s="1"/>
  <c r="M96" i="2"/>
  <c r="N96" i="2"/>
  <c r="O96" i="2"/>
  <c r="P96" i="2"/>
  <c r="Q96" i="2"/>
  <c r="L97" i="2" a="1"/>
  <c r="L97" i="2" s="1"/>
  <c r="M97" i="2"/>
  <c r="N97" i="2"/>
  <c r="O97" i="2"/>
  <c r="P97" i="2"/>
  <c r="Q97" i="2"/>
  <c r="L98" i="2" a="1"/>
  <c r="L98" i="2" s="1"/>
  <c r="M98" i="2"/>
  <c r="N98" i="2"/>
  <c r="O98" i="2"/>
  <c r="P98" i="2"/>
  <c r="Q98" i="2"/>
  <c r="L99" i="2" a="1"/>
  <c r="L99" i="2" s="1"/>
  <c r="M99" i="2"/>
  <c r="N99" i="2"/>
  <c r="O99" i="2"/>
  <c r="P99" i="2"/>
  <c r="Q99" i="2"/>
  <c r="L100" i="2" a="1"/>
  <c r="L100" i="2" s="1"/>
  <c r="M100" i="2"/>
  <c r="N100" i="2"/>
  <c r="O100" i="2"/>
  <c r="P100" i="2"/>
  <c r="Q100" i="2"/>
  <c r="L101" i="2" a="1"/>
  <c r="L101" i="2" s="1"/>
  <c r="M101" i="2"/>
  <c r="N101" i="2"/>
  <c r="O101" i="2"/>
  <c r="P101" i="2"/>
  <c r="Q101" i="2"/>
  <c r="L102" i="2" a="1"/>
  <c r="L102" i="2" s="1"/>
  <c r="M102" i="2"/>
  <c r="N102" i="2"/>
  <c r="O102" i="2"/>
  <c r="P102" i="2"/>
  <c r="Q102" i="2"/>
  <c r="L103" i="2" a="1"/>
  <c r="L103" i="2" s="1"/>
  <c r="M103" i="2"/>
  <c r="N103" i="2"/>
  <c r="O103" i="2"/>
  <c r="P103" i="2"/>
  <c r="Q103" i="2"/>
  <c r="L104" i="2" a="1"/>
  <c r="L104" i="2" s="1"/>
  <c r="M104" i="2"/>
  <c r="N104" i="2"/>
  <c r="O104" i="2"/>
  <c r="P104" i="2"/>
  <c r="Q104" i="2"/>
  <c r="L105" i="2" a="1"/>
  <c r="L105" i="2" s="1"/>
  <c r="M105" i="2"/>
  <c r="N105" i="2"/>
  <c r="O105" i="2"/>
  <c r="P105" i="2"/>
  <c r="Q105" i="2"/>
  <c r="L106" i="2" a="1"/>
  <c r="L106" i="2" s="1"/>
  <c r="M106" i="2"/>
  <c r="N106" i="2"/>
  <c r="O106" i="2"/>
  <c r="P106" i="2"/>
  <c r="Q106" i="2"/>
  <c r="L107" i="2" a="1"/>
  <c r="L107" i="2" s="1"/>
  <c r="M107" i="2"/>
  <c r="N107" i="2"/>
  <c r="O107" i="2"/>
  <c r="P107" i="2"/>
  <c r="Q107" i="2"/>
  <c r="L108" i="2" a="1"/>
  <c r="L108" i="2" s="1"/>
  <c r="M108" i="2"/>
  <c r="N108" i="2"/>
  <c r="O108" i="2"/>
  <c r="P108" i="2"/>
  <c r="Q108" i="2"/>
  <c r="L109" i="2" a="1"/>
  <c r="L109" i="2" s="1"/>
  <c r="M109" i="2"/>
  <c r="N109" i="2"/>
  <c r="O109" i="2"/>
  <c r="P109" i="2"/>
  <c r="Q109" i="2"/>
  <c r="L110" i="2" a="1"/>
  <c r="L110" i="2" s="1"/>
  <c r="M110" i="2"/>
  <c r="N110" i="2"/>
  <c r="O110" i="2"/>
  <c r="P110" i="2"/>
  <c r="Q110" i="2"/>
  <c r="L111" i="2" a="1"/>
  <c r="L111" i="2" s="1"/>
  <c r="M111" i="2"/>
  <c r="N111" i="2"/>
  <c r="O111" i="2"/>
  <c r="P111" i="2"/>
  <c r="Q111" i="2"/>
  <c r="L112" i="2" a="1"/>
  <c r="L112" i="2" s="1"/>
  <c r="M112" i="2"/>
  <c r="N112" i="2"/>
  <c r="O112" i="2"/>
  <c r="P112" i="2"/>
  <c r="Q112" i="2"/>
  <c r="L113" i="2" a="1"/>
  <c r="L113" i="2" s="1"/>
  <c r="M113" i="2"/>
  <c r="N113" i="2"/>
  <c r="O113" i="2"/>
  <c r="P113" i="2"/>
  <c r="Q113" i="2"/>
  <c r="L114" i="2" a="1"/>
  <c r="L114" i="2" s="1"/>
  <c r="M114" i="2"/>
  <c r="N114" i="2"/>
  <c r="O114" i="2"/>
  <c r="P114" i="2"/>
  <c r="Q114" i="2"/>
  <c r="L115" i="2" a="1"/>
  <c r="L115" i="2" s="1"/>
  <c r="M115" i="2"/>
  <c r="N115" i="2"/>
  <c r="O115" i="2"/>
  <c r="P115" i="2"/>
  <c r="Q115" i="2"/>
  <c r="L116" i="2" a="1"/>
  <c r="L116" i="2" s="1"/>
  <c r="M116" i="2"/>
  <c r="N116" i="2"/>
  <c r="O116" i="2"/>
  <c r="P116" i="2"/>
  <c r="Q116" i="2"/>
  <c r="L117" i="2" a="1"/>
  <c r="L117" i="2" s="1"/>
  <c r="M117" i="2"/>
  <c r="N117" i="2"/>
  <c r="O117" i="2"/>
  <c r="P117" i="2"/>
  <c r="Q117" i="2"/>
  <c r="L118" i="2" a="1"/>
  <c r="L118" i="2" s="1"/>
  <c r="M118" i="2"/>
  <c r="N118" i="2"/>
  <c r="O118" i="2"/>
  <c r="P118" i="2"/>
  <c r="Q118" i="2"/>
  <c r="L119" i="2" a="1"/>
  <c r="L119" i="2" s="1"/>
  <c r="M119" i="2"/>
  <c r="N119" i="2"/>
  <c r="O119" i="2"/>
  <c r="P119" i="2"/>
  <c r="Q119" i="2"/>
  <c r="L120" i="2" a="1"/>
  <c r="L120" i="2" s="1"/>
  <c r="M120" i="2"/>
  <c r="N120" i="2"/>
  <c r="O120" i="2"/>
  <c r="P120" i="2"/>
  <c r="Q120" i="2"/>
  <c r="L121" i="2" a="1"/>
  <c r="L121" i="2" s="1"/>
  <c r="M121" i="2"/>
  <c r="N121" i="2"/>
  <c r="O121" i="2"/>
  <c r="P121" i="2"/>
  <c r="Q121" i="2"/>
  <c r="L122" i="2" a="1"/>
  <c r="L122" i="2" s="1"/>
  <c r="M122" i="2"/>
  <c r="N122" i="2"/>
  <c r="O122" i="2"/>
  <c r="P122" i="2"/>
  <c r="Q122" i="2"/>
  <c r="L123" i="2" a="1"/>
  <c r="L123" i="2" s="1"/>
  <c r="M123" i="2"/>
  <c r="N123" i="2"/>
  <c r="O123" i="2"/>
  <c r="P123" i="2"/>
  <c r="Q123" i="2"/>
  <c r="L124" i="2" a="1"/>
  <c r="L124" i="2" s="1"/>
  <c r="M124" i="2"/>
  <c r="N124" i="2"/>
  <c r="O124" i="2"/>
  <c r="P124" i="2"/>
  <c r="Q124" i="2"/>
  <c r="L125" i="2" a="1"/>
  <c r="L125" i="2" s="1"/>
  <c r="M125" i="2"/>
  <c r="N125" i="2"/>
  <c r="O125" i="2"/>
  <c r="P125" i="2"/>
  <c r="Q125" i="2"/>
  <c r="L126" i="2" a="1"/>
  <c r="L126" i="2" s="1"/>
  <c r="M126" i="2"/>
  <c r="N126" i="2"/>
  <c r="O126" i="2"/>
  <c r="P126" i="2"/>
  <c r="Q126" i="2"/>
  <c r="L127" i="2" a="1"/>
  <c r="L127" i="2" s="1"/>
  <c r="M127" i="2"/>
  <c r="N127" i="2"/>
  <c r="O127" i="2"/>
  <c r="P127" i="2"/>
  <c r="Q127" i="2"/>
  <c r="L128" i="2" a="1"/>
  <c r="L128" i="2" s="1"/>
  <c r="M128" i="2"/>
  <c r="N128" i="2"/>
  <c r="O128" i="2"/>
  <c r="P128" i="2"/>
  <c r="Q128" i="2"/>
  <c r="L129" i="2" a="1"/>
  <c r="L129" i="2" s="1"/>
  <c r="M129" i="2"/>
  <c r="N129" i="2"/>
  <c r="O129" i="2"/>
  <c r="P129" i="2"/>
  <c r="Q129" i="2"/>
  <c r="L130" i="2" a="1"/>
  <c r="L130" i="2" s="1"/>
  <c r="M130" i="2"/>
  <c r="N130" i="2"/>
  <c r="O130" i="2"/>
  <c r="P130" i="2"/>
  <c r="Q130" i="2"/>
  <c r="L131" i="2" a="1"/>
  <c r="L131" i="2" s="1"/>
  <c r="M131" i="2"/>
  <c r="N131" i="2"/>
  <c r="O131" i="2"/>
  <c r="P131" i="2"/>
  <c r="Q131" i="2"/>
  <c r="L132" i="2" a="1"/>
  <c r="L132" i="2" s="1"/>
  <c r="M132" i="2"/>
  <c r="N132" i="2"/>
  <c r="O132" i="2"/>
  <c r="P132" i="2"/>
  <c r="Q132" i="2"/>
  <c r="L133" i="2" a="1"/>
  <c r="L133" i="2" s="1"/>
  <c r="M133" i="2"/>
  <c r="N133" i="2"/>
  <c r="O133" i="2"/>
  <c r="P133" i="2"/>
  <c r="Q133" i="2"/>
  <c r="L134" i="2" a="1"/>
  <c r="L134" i="2" s="1"/>
  <c r="M134" i="2"/>
  <c r="N134" i="2"/>
  <c r="O134" i="2"/>
  <c r="P134" i="2"/>
  <c r="Q134" i="2"/>
  <c r="L135" i="2" a="1"/>
  <c r="L135" i="2" s="1"/>
  <c r="M135" i="2"/>
  <c r="N135" i="2"/>
  <c r="O135" i="2"/>
  <c r="P135" i="2"/>
  <c r="Q135" i="2"/>
  <c r="L136" i="2" a="1"/>
  <c r="L136" i="2" s="1"/>
  <c r="M136" i="2"/>
  <c r="N136" i="2"/>
  <c r="O136" i="2"/>
  <c r="P136" i="2"/>
  <c r="Q136" i="2"/>
  <c r="L137" i="2" a="1"/>
  <c r="L137" i="2" s="1"/>
  <c r="M137" i="2"/>
  <c r="N137" i="2"/>
  <c r="O137" i="2"/>
  <c r="P137" i="2"/>
  <c r="Q137" i="2"/>
  <c r="L138" i="2" a="1"/>
  <c r="L138" i="2" s="1"/>
  <c r="M138" i="2"/>
  <c r="N138" i="2"/>
  <c r="O138" i="2"/>
  <c r="P138" i="2"/>
  <c r="Q138" i="2"/>
  <c r="L139" i="2" a="1"/>
  <c r="L139" i="2" s="1"/>
  <c r="M139" i="2"/>
  <c r="N139" i="2"/>
  <c r="O139" i="2"/>
  <c r="P139" i="2"/>
  <c r="Q139" i="2"/>
  <c r="L140" i="2" a="1"/>
  <c r="L140" i="2" s="1"/>
  <c r="M140" i="2"/>
  <c r="N140" i="2"/>
  <c r="O140" i="2"/>
  <c r="P140" i="2"/>
  <c r="Q140" i="2"/>
  <c r="L141" i="2" a="1"/>
  <c r="L141" i="2" s="1"/>
  <c r="M141" i="2"/>
  <c r="N141" i="2"/>
  <c r="O141" i="2"/>
  <c r="P141" i="2"/>
  <c r="Q141" i="2"/>
  <c r="L142" i="2" a="1"/>
  <c r="L142" i="2" s="1"/>
  <c r="M142" i="2"/>
  <c r="N142" i="2"/>
  <c r="O142" i="2"/>
  <c r="P142" i="2"/>
  <c r="Q142" i="2"/>
  <c r="L143" i="2" a="1"/>
  <c r="L143" i="2" s="1"/>
  <c r="M143" i="2"/>
  <c r="N143" i="2"/>
  <c r="O143" i="2"/>
  <c r="P143" i="2"/>
  <c r="Q143" i="2"/>
  <c r="L144" i="2" a="1"/>
  <c r="L144" i="2" s="1"/>
  <c r="M144" i="2"/>
  <c r="N144" i="2"/>
  <c r="O144" i="2"/>
  <c r="P144" i="2"/>
  <c r="Q144" i="2"/>
  <c r="L145" i="2" a="1"/>
  <c r="L145" i="2" s="1"/>
  <c r="M145" i="2"/>
  <c r="N145" i="2"/>
  <c r="O145" i="2"/>
  <c r="P145" i="2"/>
  <c r="Q145" i="2"/>
  <c r="L146" i="2" a="1"/>
  <c r="L146" i="2" s="1"/>
  <c r="M146" i="2"/>
  <c r="N146" i="2"/>
  <c r="O146" i="2"/>
  <c r="P146" i="2"/>
  <c r="Q146" i="2"/>
  <c r="L147" i="2" a="1"/>
  <c r="L147" i="2" s="1"/>
  <c r="M147" i="2"/>
  <c r="N147" i="2"/>
  <c r="O147" i="2"/>
  <c r="P147" i="2"/>
  <c r="Q147" i="2"/>
  <c r="L148" i="2" a="1"/>
  <c r="L148" i="2" s="1"/>
  <c r="M148" i="2"/>
  <c r="N148" i="2"/>
  <c r="O148" i="2"/>
  <c r="P148" i="2"/>
  <c r="Q148" i="2"/>
  <c r="L149" i="2" a="1"/>
  <c r="L149" i="2" s="1"/>
  <c r="M149" i="2"/>
  <c r="N149" i="2"/>
  <c r="O149" i="2"/>
  <c r="P149" i="2"/>
  <c r="Q149" i="2"/>
  <c r="L150" i="2" a="1"/>
  <c r="L150" i="2" s="1"/>
  <c r="M150" i="2"/>
  <c r="N150" i="2"/>
  <c r="O150" i="2"/>
  <c r="P150" i="2"/>
  <c r="Q150" i="2"/>
  <c r="L151" i="2" a="1"/>
  <c r="L151" i="2" s="1"/>
  <c r="M151" i="2"/>
  <c r="N151" i="2"/>
  <c r="O151" i="2"/>
  <c r="P151" i="2"/>
  <c r="Q151" i="2"/>
  <c r="L152" i="2" a="1"/>
  <c r="L152" i="2" s="1"/>
  <c r="M152" i="2"/>
  <c r="N152" i="2"/>
  <c r="O152" i="2"/>
  <c r="P152" i="2"/>
  <c r="Q152" i="2"/>
  <c r="L153" i="2" a="1"/>
  <c r="L153" i="2" s="1"/>
  <c r="M153" i="2"/>
  <c r="N153" i="2"/>
  <c r="O153" i="2"/>
  <c r="P153" i="2"/>
  <c r="Q153" i="2"/>
  <c r="L154" i="2" a="1"/>
  <c r="L154" i="2" s="1"/>
  <c r="M154" i="2"/>
  <c r="N154" i="2"/>
  <c r="O154" i="2"/>
  <c r="P154" i="2"/>
  <c r="Q154" i="2"/>
  <c r="L155" i="2" a="1"/>
  <c r="L155" i="2" s="1"/>
  <c r="M155" i="2"/>
  <c r="N155" i="2"/>
  <c r="O155" i="2"/>
  <c r="P155" i="2"/>
  <c r="Q155" i="2"/>
  <c r="L156" i="2" a="1"/>
  <c r="L156" i="2" s="1"/>
  <c r="M156" i="2"/>
  <c r="N156" i="2"/>
  <c r="O156" i="2"/>
  <c r="P156" i="2"/>
  <c r="Q156" i="2"/>
  <c r="L157" i="2" a="1"/>
  <c r="L157" i="2" s="1"/>
  <c r="M157" i="2"/>
  <c r="N157" i="2"/>
  <c r="O157" i="2"/>
  <c r="P157" i="2"/>
  <c r="Q157" i="2"/>
  <c r="L158" i="2" a="1"/>
  <c r="L158" i="2" s="1"/>
  <c r="M158" i="2"/>
  <c r="N158" i="2"/>
  <c r="O158" i="2"/>
  <c r="P158" i="2"/>
  <c r="Q158" i="2"/>
  <c r="L159" i="2" a="1"/>
  <c r="L159" i="2" s="1"/>
  <c r="M159" i="2"/>
  <c r="N159" i="2"/>
  <c r="O159" i="2"/>
  <c r="P159" i="2"/>
  <c r="Q159" i="2"/>
  <c r="L160" i="2" a="1"/>
  <c r="L160" i="2" s="1"/>
  <c r="M160" i="2"/>
  <c r="N160" i="2"/>
  <c r="O160" i="2"/>
  <c r="P160" i="2"/>
  <c r="Q160" i="2"/>
  <c r="L161" i="2" a="1"/>
  <c r="L161" i="2" s="1"/>
  <c r="M161" i="2"/>
  <c r="N161" i="2"/>
  <c r="O161" i="2"/>
  <c r="P161" i="2"/>
  <c r="Q161" i="2"/>
  <c r="L162" i="2" a="1"/>
  <c r="L162" i="2" s="1"/>
  <c r="M162" i="2"/>
  <c r="N162" i="2"/>
  <c r="O162" i="2"/>
  <c r="P162" i="2"/>
  <c r="Q162" i="2"/>
  <c r="L163" i="2" a="1"/>
  <c r="L163" i="2" s="1"/>
  <c r="M163" i="2"/>
  <c r="N163" i="2"/>
  <c r="O163" i="2"/>
  <c r="P163" i="2"/>
  <c r="Q163" i="2"/>
  <c r="L164" i="2" a="1"/>
  <c r="L164" i="2" s="1"/>
  <c r="M164" i="2"/>
  <c r="N164" i="2"/>
  <c r="O164" i="2"/>
  <c r="P164" i="2"/>
  <c r="Q164" i="2"/>
  <c r="L165" i="2" a="1"/>
  <c r="L165" i="2" s="1"/>
  <c r="M165" i="2"/>
  <c r="N165" i="2"/>
  <c r="O165" i="2"/>
  <c r="P165" i="2"/>
  <c r="Q165" i="2"/>
  <c r="L166" i="2" a="1"/>
  <c r="L166" i="2" s="1"/>
  <c r="M166" i="2"/>
  <c r="N166" i="2"/>
  <c r="O166" i="2"/>
  <c r="P166" i="2"/>
  <c r="Q166" i="2"/>
  <c r="L167" i="2" a="1"/>
  <c r="L167" i="2" s="1"/>
  <c r="M167" i="2"/>
  <c r="N167" i="2"/>
  <c r="O167" i="2"/>
  <c r="P167" i="2"/>
  <c r="Q167" i="2"/>
  <c r="L168" i="2" a="1"/>
  <c r="L168" i="2" s="1"/>
  <c r="M168" i="2"/>
  <c r="N168" i="2"/>
  <c r="O168" i="2"/>
  <c r="P168" i="2"/>
  <c r="Q168" i="2"/>
  <c r="L169" i="2" a="1"/>
  <c r="L169" i="2" s="1"/>
  <c r="M169" i="2"/>
  <c r="N169" i="2"/>
  <c r="O169" i="2"/>
  <c r="P169" i="2"/>
  <c r="Q169" i="2"/>
  <c r="L170" i="2" a="1"/>
  <c r="L170" i="2" s="1"/>
  <c r="M170" i="2"/>
  <c r="N170" i="2"/>
  <c r="O170" i="2"/>
  <c r="P170" i="2"/>
  <c r="Q170" i="2"/>
  <c r="L171" i="2" a="1"/>
  <c r="L171" i="2" s="1"/>
  <c r="M171" i="2"/>
  <c r="N171" i="2"/>
  <c r="O171" i="2"/>
  <c r="P171" i="2"/>
  <c r="Q171" i="2"/>
  <c r="L172" i="2" a="1"/>
  <c r="L172" i="2" s="1"/>
  <c r="M172" i="2"/>
  <c r="N172" i="2"/>
  <c r="O172" i="2"/>
  <c r="P172" i="2"/>
  <c r="Q172" i="2"/>
  <c r="L173" i="2" a="1"/>
  <c r="L173" i="2" s="1"/>
  <c r="M173" i="2"/>
  <c r="N173" i="2"/>
  <c r="O173" i="2"/>
  <c r="P173" i="2"/>
  <c r="Q173" i="2"/>
  <c r="L174" i="2" a="1"/>
  <c r="L174" i="2" s="1"/>
  <c r="M174" i="2"/>
  <c r="N174" i="2"/>
  <c r="O174" i="2"/>
  <c r="P174" i="2"/>
  <c r="Q174" i="2"/>
  <c r="L175" i="2" a="1"/>
  <c r="L175" i="2" s="1"/>
  <c r="M175" i="2"/>
  <c r="N175" i="2"/>
  <c r="O175" i="2"/>
  <c r="P175" i="2"/>
  <c r="Q175" i="2"/>
  <c r="L176" i="2" a="1"/>
  <c r="L176" i="2" s="1"/>
  <c r="M176" i="2"/>
  <c r="N176" i="2"/>
  <c r="O176" i="2"/>
  <c r="P176" i="2"/>
  <c r="Q176" i="2"/>
  <c r="L177" i="2" a="1"/>
  <c r="L177" i="2" s="1"/>
  <c r="M177" i="2"/>
  <c r="N177" i="2"/>
  <c r="O177" i="2"/>
  <c r="P177" i="2"/>
  <c r="Q177" i="2"/>
  <c r="L178" i="2" a="1"/>
  <c r="L178" i="2" s="1"/>
  <c r="M178" i="2"/>
  <c r="N178" i="2"/>
  <c r="O178" i="2"/>
  <c r="P178" i="2"/>
  <c r="Q178" i="2"/>
  <c r="L179" i="2" a="1"/>
  <c r="L179" i="2" s="1"/>
  <c r="M179" i="2"/>
  <c r="N179" i="2"/>
  <c r="O179" i="2"/>
  <c r="P179" i="2"/>
  <c r="Q179" i="2"/>
  <c r="L180" i="2" a="1"/>
  <c r="L180" i="2" s="1"/>
  <c r="M180" i="2"/>
  <c r="N180" i="2"/>
  <c r="O180" i="2"/>
  <c r="P180" i="2"/>
  <c r="Q180" i="2"/>
  <c r="L181" i="2" a="1"/>
  <c r="L181" i="2" s="1"/>
  <c r="M181" i="2"/>
  <c r="N181" i="2"/>
  <c r="O181" i="2"/>
  <c r="P181" i="2"/>
  <c r="Q181" i="2"/>
  <c r="L182" i="2" a="1"/>
  <c r="L182" i="2" s="1"/>
  <c r="M182" i="2"/>
  <c r="N182" i="2"/>
  <c r="O182" i="2"/>
  <c r="P182" i="2"/>
  <c r="Q182" i="2"/>
  <c r="L183" i="2" a="1"/>
  <c r="L183" i="2" s="1"/>
  <c r="M183" i="2"/>
  <c r="N183" i="2"/>
  <c r="O183" i="2"/>
  <c r="P183" i="2"/>
  <c r="Q183" i="2"/>
  <c r="L184" i="2" a="1"/>
  <c r="L184" i="2" s="1"/>
  <c r="M184" i="2"/>
  <c r="N184" i="2"/>
  <c r="O184" i="2"/>
  <c r="P184" i="2"/>
  <c r="Q184" i="2"/>
  <c r="L185" i="2" a="1"/>
  <c r="L185" i="2" s="1"/>
  <c r="M185" i="2"/>
  <c r="N185" i="2"/>
  <c r="O185" i="2"/>
  <c r="P185" i="2"/>
  <c r="Q185" i="2"/>
  <c r="L186" i="2" a="1"/>
  <c r="L186" i="2" s="1"/>
  <c r="M186" i="2"/>
  <c r="N186" i="2"/>
  <c r="O186" i="2"/>
  <c r="P186" i="2"/>
  <c r="Q186" i="2"/>
  <c r="L187" i="2" a="1"/>
  <c r="L187" i="2" s="1"/>
  <c r="M187" i="2"/>
  <c r="N187" i="2"/>
  <c r="O187" i="2"/>
  <c r="P187" i="2"/>
  <c r="Q187" i="2"/>
  <c r="L188" i="2" a="1"/>
  <c r="L188" i="2" s="1"/>
  <c r="M188" i="2"/>
  <c r="N188" i="2"/>
  <c r="O188" i="2"/>
  <c r="P188" i="2"/>
  <c r="Q188" i="2"/>
  <c r="L189" i="2" a="1"/>
  <c r="L189" i="2" s="1"/>
  <c r="M189" i="2"/>
  <c r="N189" i="2"/>
  <c r="O189" i="2"/>
  <c r="P189" i="2"/>
  <c r="Q189" i="2"/>
  <c r="L190" i="2" a="1"/>
  <c r="L190" i="2" s="1"/>
  <c r="M190" i="2"/>
  <c r="N190" i="2"/>
  <c r="O190" i="2"/>
  <c r="P190" i="2"/>
  <c r="Q190" i="2"/>
  <c r="L191" i="2" a="1"/>
  <c r="L191" i="2" s="1"/>
  <c r="M191" i="2"/>
  <c r="N191" i="2"/>
  <c r="O191" i="2"/>
  <c r="P191" i="2"/>
  <c r="Q191" i="2"/>
  <c r="L192" i="2" a="1"/>
  <c r="L192" i="2" s="1"/>
  <c r="M192" i="2"/>
  <c r="N192" i="2"/>
  <c r="O192" i="2"/>
  <c r="P192" i="2"/>
  <c r="Q192" i="2"/>
  <c r="L193" i="2" a="1"/>
  <c r="L193" i="2" s="1"/>
  <c r="M193" i="2"/>
  <c r="N193" i="2"/>
  <c r="O193" i="2"/>
  <c r="P193" i="2"/>
  <c r="Q193" i="2"/>
  <c r="L194" i="2" a="1"/>
  <c r="L194" i="2" s="1"/>
  <c r="M194" i="2"/>
  <c r="N194" i="2"/>
  <c r="O194" i="2"/>
  <c r="P194" i="2"/>
  <c r="Q194" i="2"/>
  <c r="L195" i="2" a="1"/>
  <c r="L195" i="2" s="1"/>
  <c r="M195" i="2"/>
  <c r="N195" i="2"/>
  <c r="O195" i="2"/>
  <c r="P195" i="2"/>
  <c r="Q195" i="2"/>
  <c r="L196" i="2" a="1"/>
  <c r="L196" i="2" s="1"/>
  <c r="M196" i="2"/>
  <c r="N196" i="2"/>
  <c r="O196" i="2"/>
  <c r="P196" i="2"/>
  <c r="Q196" i="2"/>
  <c r="L197" i="2" a="1"/>
  <c r="L197" i="2" s="1"/>
  <c r="M197" i="2"/>
  <c r="N197" i="2"/>
  <c r="O197" i="2"/>
  <c r="P197" i="2"/>
  <c r="Q197" i="2"/>
  <c r="L198" i="2" a="1"/>
  <c r="L198" i="2" s="1"/>
  <c r="M198" i="2"/>
  <c r="N198" i="2"/>
  <c r="O198" i="2"/>
  <c r="P198" i="2"/>
  <c r="Q198" i="2"/>
  <c r="L199" i="2" a="1"/>
  <c r="L199" i="2" s="1"/>
  <c r="M199" i="2"/>
  <c r="N199" i="2"/>
  <c r="O199" i="2"/>
  <c r="P199" i="2"/>
  <c r="Q199" i="2"/>
  <c r="L200" i="2" a="1"/>
  <c r="L200" i="2" s="1"/>
  <c r="M200" i="2"/>
  <c r="N200" i="2"/>
  <c r="O200" i="2"/>
  <c r="P200" i="2"/>
  <c r="Q200" i="2"/>
  <c r="L201" i="2" a="1"/>
  <c r="L201" i="2" s="1"/>
  <c r="M201" i="2"/>
  <c r="N201" i="2"/>
  <c r="O201" i="2"/>
  <c r="P201" i="2"/>
  <c r="Q201" i="2"/>
  <c r="L202" i="2" a="1"/>
  <c r="L202" i="2" s="1"/>
  <c r="M202" i="2"/>
  <c r="N202" i="2"/>
  <c r="O202" i="2"/>
  <c r="P202" i="2"/>
  <c r="Q202" i="2"/>
  <c r="L203" i="2" a="1"/>
  <c r="L203" i="2" s="1"/>
  <c r="M203" i="2"/>
  <c r="N203" i="2"/>
  <c r="O203" i="2"/>
  <c r="P203" i="2"/>
  <c r="Q203" i="2"/>
  <c r="L204" i="2" a="1"/>
  <c r="L204" i="2" s="1"/>
  <c r="M204" i="2"/>
  <c r="N204" i="2"/>
  <c r="O204" i="2"/>
  <c r="P204" i="2"/>
  <c r="Q204" i="2"/>
  <c r="L205" i="2" a="1"/>
  <c r="L205" i="2" s="1"/>
  <c r="M205" i="2"/>
  <c r="N205" i="2"/>
  <c r="O205" i="2"/>
  <c r="P205" i="2"/>
  <c r="Q205" i="2"/>
  <c r="L206" i="2" a="1"/>
  <c r="L206" i="2" s="1"/>
  <c r="M206" i="2"/>
  <c r="N206" i="2"/>
  <c r="O206" i="2"/>
  <c r="P206" i="2"/>
  <c r="Q206" i="2"/>
  <c r="L207" i="2" a="1"/>
  <c r="L207" i="2" s="1"/>
  <c r="M207" i="2"/>
  <c r="N207" i="2"/>
  <c r="O207" i="2"/>
  <c r="P207" i="2"/>
  <c r="Q207" i="2"/>
  <c r="L208" i="2" a="1"/>
  <c r="L208" i="2" s="1"/>
  <c r="M208" i="2"/>
  <c r="N208" i="2"/>
  <c r="O208" i="2"/>
  <c r="P208" i="2"/>
  <c r="Q208" i="2"/>
  <c r="L209" i="2" a="1"/>
  <c r="L209" i="2" s="1"/>
  <c r="M209" i="2"/>
  <c r="N209" i="2"/>
  <c r="O209" i="2"/>
  <c r="P209" i="2"/>
  <c r="Q209" i="2"/>
  <c r="L210" i="2" a="1"/>
  <c r="L210" i="2" s="1"/>
  <c r="M210" i="2"/>
  <c r="N210" i="2"/>
  <c r="O210" i="2"/>
  <c r="P210" i="2"/>
  <c r="Q210" i="2"/>
  <c r="L211" i="2" a="1"/>
  <c r="L211" i="2" s="1"/>
  <c r="M211" i="2"/>
  <c r="N211" i="2"/>
  <c r="O211" i="2"/>
  <c r="P211" i="2"/>
  <c r="Q211" i="2"/>
  <c r="L212" i="2" a="1"/>
  <c r="L212" i="2" s="1"/>
  <c r="M212" i="2"/>
  <c r="N212" i="2"/>
  <c r="O212" i="2"/>
  <c r="P212" i="2"/>
  <c r="Q212" i="2"/>
  <c r="L213" i="2" a="1"/>
  <c r="L213" i="2" s="1"/>
  <c r="M213" i="2"/>
  <c r="N213" i="2"/>
  <c r="O213" i="2"/>
  <c r="P213" i="2"/>
  <c r="Q213" i="2"/>
  <c r="L214" i="2" a="1"/>
  <c r="L214" i="2" s="1"/>
  <c r="M214" i="2"/>
  <c r="N214" i="2"/>
  <c r="O214" i="2"/>
  <c r="P214" i="2"/>
  <c r="Q214" i="2"/>
  <c r="L215" i="2" a="1"/>
  <c r="L215" i="2" s="1"/>
  <c r="M215" i="2"/>
  <c r="N215" i="2"/>
  <c r="O215" i="2"/>
  <c r="P215" i="2"/>
  <c r="Q215" i="2"/>
  <c r="L216" i="2" a="1"/>
  <c r="L216" i="2" s="1"/>
  <c r="M216" i="2"/>
  <c r="N216" i="2"/>
  <c r="O216" i="2"/>
  <c r="P216" i="2"/>
  <c r="Q216" i="2"/>
  <c r="L217" i="2" a="1"/>
  <c r="L217" i="2" s="1"/>
  <c r="M217" i="2"/>
  <c r="N217" i="2"/>
  <c r="O217" i="2"/>
  <c r="P217" i="2"/>
  <c r="Q217" i="2"/>
  <c r="L218" i="2" a="1"/>
  <c r="L218" i="2" s="1"/>
  <c r="M218" i="2"/>
  <c r="N218" i="2"/>
  <c r="O218" i="2"/>
  <c r="P218" i="2"/>
  <c r="Q218" i="2"/>
  <c r="L219" i="2" a="1"/>
  <c r="L219" i="2" s="1"/>
  <c r="M219" i="2"/>
  <c r="N219" i="2"/>
  <c r="O219" i="2"/>
  <c r="P219" i="2"/>
  <c r="Q219" i="2"/>
  <c r="L220" i="2" a="1"/>
  <c r="L220" i="2" s="1"/>
  <c r="M220" i="2"/>
  <c r="N220" i="2"/>
  <c r="O220" i="2"/>
  <c r="P220" i="2"/>
  <c r="Q220" i="2"/>
  <c r="L221" i="2" a="1"/>
  <c r="L221" i="2" s="1"/>
  <c r="M221" i="2"/>
  <c r="N221" i="2"/>
  <c r="O221" i="2"/>
  <c r="P221" i="2"/>
  <c r="Q221" i="2"/>
  <c r="L222" i="2" a="1"/>
  <c r="L222" i="2" s="1"/>
  <c r="M222" i="2"/>
  <c r="N222" i="2"/>
  <c r="O222" i="2"/>
  <c r="P222" i="2"/>
  <c r="Q222" i="2"/>
  <c r="L223" i="2" a="1"/>
  <c r="L223" i="2" s="1"/>
  <c r="M223" i="2"/>
  <c r="N223" i="2"/>
  <c r="O223" i="2"/>
  <c r="P223" i="2"/>
  <c r="Q223" i="2"/>
  <c r="L224" i="2" a="1"/>
  <c r="L224" i="2" s="1"/>
  <c r="M224" i="2"/>
  <c r="N224" i="2"/>
  <c r="O224" i="2"/>
  <c r="P224" i="2"/>
  <c r="Q224" i="2"/>
  <c r="L225" i="2" a="1"/>
  <c r="L225" i="2" s="1"/>
  <c r="M225" i="2"/>
  <c r="N225" i="2"/>
  <c r="O225" i="2"/>
  <c r="P225" i="2"/>
  <c r="Q225" i="2"/>
  <c r="L226" i="2" a="1"/>
  <c r="L226" i="2" s="1"/>
  <c r="M226" i="2"/>
  <c r="N226" i="2"/>
  <c r="O226" i="2"/>
  <c r="P226" i="2"/>
  <c r="Q226" i="2"/>
  <c r="L227" i="2" a="1"/>
  <c r="L227" i="2" s="1"/>
  <c r="M227" i="2"/>
  <c r="N227" i="2"/>
  <c r="O227" i="2"/>
  <c r="P227" i="2"/>
  <c r="Q227" i="2"/>
  <c r="L228" i="2" a="1"/>
  <c r="L228" i="2" s="1"/>
  <c r="M228" i="2"/>
  <c r="N228" i="2"/>
  <c r="O228" i="2"/>
  <c r="P228" i="2"/>
  <c r="Q228" i="2"/>
  <c r="L229" i="2" a="1"/>
  <c r="L229" i="2" s="1"/>
  <c r="M229" i="2"/>
  <c r="N229" i="2"/>
  <c r="O229" i="2"/>
  <c r="P229" i="2"/>
  <c r="Q229" i="2"/>
  <c r="L230" i="2" a="1"/>
  <c r="L230" i="2" s="1"/>
  <c r="M230" i="2"/>
  <c r="N230" i="2"/>
  <c r="O230" i="2"/>
  <c r="P230" i="2"/>
  <c r="Q230" i="2"/>
  <c r="L231" i="2" a="1"/>
  <c r="L231" i="2" s="1"/>
  <c r="M231" i="2"/>
  <c r="N231" i="2"/>
  <c r="O231" i="2"/>
  <c r="P231" i="2"/>
  <c r="Q231" i="2"/>
  <c r="L232" i="2" a="1"/>
  <c r="L232" i="2" s="1"/>
  <c r="M232" i="2"/>
  <c r="N232" i="2"/>
  <c r="O232" i="2"/>
  <c r="P232" i="2"/>
  <c r="Q232" i="2"/>
  <c r="L233" i="2" a="1"/>
  <c r="L233" i="2" s="1"/>
  <c r="M233" i="2"/>
  <c r="N233" i="2"/>
  <c r="O233" i="2"/>
  <c r="P233" i="2"/>
  <c r="Q233" i="2"/>
  <c r="L234" i="2" a="1"/>
  <c r="L234" i="2" s="1"/>
  <c r="M234" i="2"/>
  <c r="N234" i="2"/>
  <c r="O234" i="2"/>
  <c r="P234" i="2"/>
  <c r="Q234" i="2"/>
  <c r="L235" i="2" a="1"/>
  <c r="L235" i="2" s="1"/>
  <c r="M235" i="2"/>
  <c r="N235" i="2"/>
  <c r="O235" i="2"/>
  <c r="P235" i="2"/>
  <c r="Q235" i="2"/>
  <c r="L236" i="2" a="1"/>
  <c r="L236" i="2" s="1"/>
  <c r="M236" i="2"/>
  <c r="N236" i="2"/>
  <c r="O236" i="2"/>
  <c r="P236" i="2"/>
  <c r="Q236" i="2"/>
  <c r="L237" i="2" a="1"/>
  <c r="L237" i="2" s="1"/>
  <c r="M237" i="2"/>
  <c r="N237" i="2"/>
  <c r="O237" i="2"/>
  <c r="P237" i="2"/>
  <c r="Q237" i="2"/>
  <c r="L238" i="2" a="1"/>
  <c r="L238" i="2" s="1"/>
  <c r="M238" i="2"/>
  <c r="N238" i="2"/>
  <c r="O238" i="2"/>
  <c r="P238" i="2"/>
  <c r="Q238" i="2"/>
  <c r="L239" i="2" a="1"/>
  <c r="L239" i="2" s="1"/>
  <c r="M239" i="2"/>
  <c r="N239" i="2"/>
  <c r="O239" i="2"/>
  <c r="P239" i="2"/>
  <c r="Q239" i="2"/>
  <c r="L240" i="2" a="1"/>
  <c r="L240" i="2" s="1"/>
  <c r="M240" i="2"/>
  <c r="N240" i="2"/>
  <c r="O240" i="2"/>
  <c r="P240" i="2"/>
  <c r="Q240" i="2"/>
  <c r="L241" i="2" a="1"/>
  <c r="L241" i="2" s="1"/>
  <c r="M241" i="2"/>
  <c r="N241" i="2"/>
  <c r="O241" i="2"/>
  <c r="P241" i="2"/>
  <c r="Q241" i="2"/>
  <c r="L242" i="2" a="1"/>
  <c r="L242" i="2" s="1"/>
  <c r="M242" i="2"/>
  <c r="N242" i="2"/>
  <c r="O242" i="2"/>
  <c r="P242" i="2"/>
  <c r="Q242" i="2"/>
  <c r="L243" i="2" a="1"/>
  <c r="L243" i="2" s="1"/>
  <c r="M243" i="2"/>
  <c r="N243" i="2"/>
  <c r="O243" i="2"/>
  <c r="P243" i="2"/>
  <c r="Q243" i="2"/>
  <c r="L244" i="2" a="1"/>
  <c r="L244" i="2" s="1"/>
  <c r="M244" i="2"/>
  <c r="N244" i="2"/>
  <c r="O244" i="2"/>
  <c r="P244" i="2"/>
  <c r="Q244" i="2"/>
  <c r="L245" i="2" a="1"/>
  <c r="L245" i="2" s="1"/>
  <c r="M245" i="2"/>
  <c r="N245" i="2"/>
  <c r="O245" i="2"/>
  <c r="P245" i="2"/>
  <c r="Q245" i="2"/>
  <c r="L246" i="2" a="1"/>
  <c r="L246" i="2" s="1"/>
  <c r="M246" i="2"/>
  <c r="N246" i="2"/>
  <c r="O246" i="2"/>
  <c r="P246" i="2"/>
  <c r="Q246" i="2"/>
  <c r="L247" i="2" a="1"/>
  <c r="L247" i="2" s="1"/>
  <c r="M247" i="2"/>
  <c r="N247" i="2"/>
  <c r="O247" i="2"/>
  <c r="P247" i="2"/>
  <c r="Q247" i="2"/>
  <c r="L248" i="2" a="1"/>
  <c r="L248" i="2" s="1"/>
  <c r="M248" i="2"/>
  <c r="N248" i="2"/>
  <c r="O248" i="2"/>
  <c r="P248" i="2"/>
  <c r="Q248" i="2"/>
  <c r="L249" i="2" a="1"/>
  <c r="L249" i="2" s="1"/>
  <c r="M249" i="2"/>
  <c r="N249" i="2"/>
  <c r="O249" i="2"/>
  <c r="P249" i="2"/>
  <c r="Q249" i="2"/>
  <c r="L250" i="2" a="1"/>
  <c r="L250" i="2" s="1"/>
  <c r="M250" i="2"/>
  <c r="N250" i="2"/>
  <c r="O250" i="2"/>
  <c r="P250" i="2"/>
  <c r="Q250" i="2"/>
  <c r="L251" i="2" a="1"/>
  <c r="L251" i="2" s="1"/>
  <c r="M251" i="2"/>
  <c r="N251" i="2"/>
  <c r="O251" i="2"/>
  <c r="P251" i="2"/>
  <c r="Q251" i="2"/>
  <c r="L252" i="2" a="1"/>
  <c r="L252" i="2" s="1"/>
  <c r="M252" i="2"/>
  <c r="N252" i="2"/>
  <c r="O252" i="2"/>
  <c r="P252" i="2"/>
  <c r="Q252" i="2"/>
  <c r="L253" i="2" a="1"/>
  <c r="L253" i="2" s="1"/>
  <c r="M253" i="2"/>
  <c r="N253" i="2"/>
  <c r="O253" i="2"/>
  <c r="P253" i="2"/>
  <c r="Q253" i="2"/>
  <c r="L254" i="2" a="1"/>
  <c r="L254" i="2" s="1"/>
  <c r="M254" i="2"/>
  <c r="N254" i="2"/>
  <c r="O254" i="2"/>
  <c r="P254" i="2"/>
  <c r="Q254" i="2"/>
  <c r="L255" i="2" a="1"/>
  <c r="L255" i="2" s="1"/>
  <c r="M255" i="2"/>
  <c r="N255" i="2"/>
  <c r="O255" i="2"/>
  <c r="P255" i="2"/>
  <c r="Q255" i="2"/>
  <c r="L256" i="2" a="1"/>
  <c r="L256" i="2" s="1"/>
  <c r="M256" i="2"/>
  <c r="N256" i="2"/>
  <c r="O256" i="2"/>
  <c r="P256" i="2"/>
  <c r="Q256" i="2"/>
  <c r="L257" i="2" a="1"/>
  <c r="L257" i="2" s="1"/>
  <c r="M257" i="2"/>
  <c r="N257" i="2"/>
  <c r="O257" i="2"/>
  <c r="P257" i="2"/>
  <c r="Q257" i="2"/>
  <c r="L258" i="2" a="1"/>
  <c r="L258" i="2" s="1"/>
  <c r="M258" i="2"/>
  <c r="N258" i="2"/>
  <c r="O258" i="2"/>
  <c r="P258" i="2"/>
  <c r="Q258" i="2"/>
  <c r="L259" i="2" a="1"/>
  <c r="L259" i="2" s="1"/>
  <c r="M259" i="2"/>
  <c r="N259" i="2"/>
  <c r="O259" i="2"/>
  <c r="P259" i="2"/>
  <c r="Q259" i="2"/>
  <c r="L260" i="2" a="1"/>
  <c r="L260" i="2" s="1"/>
  <c r="M260" i="2"/>
  <c r="N260" i="2"/>
  <c r="O260" i="2"/>
  <c r="P260" i="2"/>
  <c r="Q260" i="2"/>
  <c r="L261" i="2" a="1"/>
  <c r="L261" i="2" s="1"/>
  <c r="M261" i="2"/>
  <c r="N261" i="2"/>
  <c r="O261" i="2"/>
  <c r="P261" i="2"/>
  <c r="Q261" i="2"/>
  <c r="L262" i="2" a="1"/>
  <c r="L262" i="2" s="1"/>
  <c r="M262" i="2"/>
  <c r="N262" i="2"/>
  <c r="O262" i="2"/>
  <c r="P262" i="2"/>
  <c r="Q262" i="2"/>
  <c r="L263" i="2" a="1"/>
  <c r="L263" i="2" s="1"/>
  <c r="M263" i="2"/>
  <c r="N263" i="2"/>
  <c r="O263" i="2"/>
  <c r="P263" i="2"/>
  <c r="Q263" i="2"/>
  <c r="L264" i="2" a="1"/>
  <c r="L264" i="2" s="1"/>
  <c r="M264" i="2"/>
  <c r="N264" i="2"/>
  <c r="O264" i="2"/>
  <c r="P264" i="2"/>
  <c r="Q264" i="2"/>
  <c r="L265" i="2" a="1"/>
  <c r="L265" i="2" s="1"/>
  <c r="M265" i="2"/>
  <c r="N265" i="2"/>
  <c r="O265" i="2"/>
  <c r="P265" i="2"/>
  <c r="Q265" i="2"/>
  <c r="L266" i="2" a="1"/>
  <c r="L266" i="2" s="1"/>
  <c r="M266" i="2"/>
  <c r="N266" i="2"/>
  <c r="O266" i="2"/>
  <c r="P266" i="2"/>
  <c r="Q266" i="2"/>
  <c r="L267" i="2" a="1"/>
  <c r="L267" i="2" s="1"/>
  <c r="M267" i="2"/>
  <c r="N267" i="2"/>
  <c r="O267" i="2"/>
  <c r="P267" i="2"/>
  <c r="Q267" i="2"/>
  <c r="L268" i="2" a="1"/>
  <c r="L268" i="2" s="1"/>
  <c r="M268" i="2"/>
  <c r="N268" i="2"/>
  <c r="O268" i="2"/>
  <c r="P268" i="2"/>
  <c r="Q268" i="2"/>
  <c r="L269" i="2" a="1"/>
  <c r="L269" i="2" s="1"/>
  <c r="M269" i="2"/>
  <c r="N269" i="2"/>
  <c r="O269" i="2"/>
  <c r="P269" i="2"/>
  <c r="Q269" i="2"/>
  <c r="L270" i="2" a="1"/>
  <c r="L270" i="2" s="1"/>
  <c r="M270" i="2"/>
  <c r="N270" i="2"/>
  <c r="O270" i="2"/>
  <c r="P270" i="2"/>
  <c r="Q270" i="2"/>
  <c r="L271" i="2" a="1"/>
  <c r="L271" i="2" s="1"/>
  <c r="M271" i="2"/>
  <c r="N271" i="2"/>
  <c r="O271" i="2"/>
  <c r="P271" i="2"/>
  <c r="Q271" i="2"/>
  <c r="L272" i="2" a="1"/>
  <c r="L272" i="2" s="1"/>
  <c r="M272" i="2"/>
  <c r="N272" i="2"/>
  <c r="O272" i="2"/>
  <c r="P272" i="2"/>
  <c r="Q272" i="2"/>
  <c r="L273" i="2" a="1"/>
  <c r="L273" i="2" s="1"/>
  <c r="M273" i="2"/>
  <c r="N273" i="2"/>
  <c r="O273" i="2"/>
  <c r="P273" i="2"/>
  <c r="Q273" i="2"/>
  <c r="L274" i="2" a="1"/>
  <c r="L274" i="2" s="1"/>
  <c r="M274" i="2"/>
  <c r="N274" i="2"/>
  <c r="O274" i="2"/>
  <c r="P274" i="2"/>
  <c r="Q274" i="2"/>
  <c r="L275" i="2" a="1"/>
  <c r="L275" i="2" s="1"/>
  <c r="M275" i="2"/>
  <c r="N275" i="2"/>
  <c r="O275" i="2"/>
  <c r="P275" i="2"/>
  <c r="Q275" i="2"/>
  <c r="L276" i="2" a="1"/>
  <c r="L276" i="2" s="1"/>
  <c r="M276" i="2"/>
  <c r="N276" i="2"/>
  <c r="O276" i="2"/>
  <c r="P276" i="2"/>
  <c r="Q276" i="2"/>
  <c r="L277" i="2" a="1"/>
  <c r="L277" i="2" s="1"/>
  <c r="M277" i="2"/>
  <c r="N277" i="2"/>
  <c r="O277" i="2"/>
  <c r="P277" i="2"/>
  <c r="Q277" i="2"/>
  <c r="L278" i="2" a="1"/>
  <c r="L278" i="2" s="1"/>
  <c r="M278" i="2"/>
  <c r="N278" i="2"/>
  <c r="O278" i="2"/>
  <c r="P278" i="2"/>
  <c r="Q278" i="2"/>
  <c r="L279" i="2" a="1"/>
  <c r="L279" i="2" s="1"/>
  <c r="M279" i="2"/>
  <c r="N279" i="2"/>
  <c r="O279" i="2"/>
  <c r="P279" i="2"/>
  <c r="Q279" i="2"/>
  <c r="L280" i="2" a="1"/>
  <c r="L280" i="2" s="1"/>
  <c r="M280" i="2"/>
  <c r="N280" i="2"/>
  <c r="O280" i="2"/>
  <c r="P280" i="2"/>
  <c r="Q280" i="2"/>
  <c r="L281" i="2" a="1"/>
  <c r="L281" i="2" s="1"/>
  <c r="M281" i="2"/>
  <c r="N281" i="2"/>
  <c r="O281" i="2"/>
  <c r="P281" i="2"/>
  <c r="Q281" i="2"/>
  <c r="L282" i="2" a="1"/>
  <c r="L282" i="2" s="1"/>
  <c r="M282" i="2"/>
  <c r="N282" i="2"/>
  <c r="O282" i="2"/>
  <c r="P282" i="2"/>
  <c r="Q282" i="2"/>
  <c r="L283" i="2" a="1"/>
  <c r="L283" i="2" s="1"/>
  <c r="M283" i="2"/>
  <c r="N283" i="2"/>
  <c r="O283" i="2"/>
  <c r="P283" i="2"/>
  <c r="Q283" i="2"/>
  <c r="L284" i="2" a="1"/>
  <c r="L284" i="2" s="1"/>
  <c r="M284" i="2"/>
  <c r="N284" i="2"/>
  <c r="O284" i="2"/>
  <c r="P284" i="2"/>
  <c r="Q284" i="2"/>
  <c r="L285" i="2" a="1"/>
  <c r="L285" i="2" s="1"/>
  <c r="M285" i="2"/>
  <c r="N285" i="2"/>
  <c r="O285" i="2"/>
  <c r="P285" i="2"/>
  <c r="Q285" i="2"/>
  <c r="L286" i="2" a="1"/>
  <c r="L286" i="2" s="1"/>
  <c r="M286" i="2"/>
  <c r="N286" i="2"/>
  <c r="O286" i="2"/>
  <c r="P286" i="2"/>
  <c r="Q286" i="2"/>
  <c r="L287" i="2" a="1"/>
  <c r="L287" i="2" s="1"/>
  <c r="M287" i="2"/>
  <c r="N287" i="2"/>
  <c r="O287" i="2"/>
  <c r="P287" i="2"/>
  <c r="Q287" i="2"/>
  <c r="L288" i="2" a="1"/>
  <c r="L288" i="2" s="1"/>
  <c r="M288" i="2"/>
  <c r="N288" i="2"/>
  <c r="O288" i="2"/>
  <c r="P288" i="2"/>
  <c r="Q288" i="2"/>
  <c r="L289" i="2" a="1"/>
  <c r="L289" i="2" s="1"/>
  <c r="M289" i="2"/>
  <c r="N289" i="2"/>
  <c r="O289" i="2"/>
  <c r="P289" i="2"/>
  <c r="Q289" i="2"/>
  <c r="L290" i="2" a="1"/>
  <c r="L290" i="2" s="1"/>
  <c r="M290" i="2"/>
  <c r="N290" i="2"/>
  <c r="O290" i="2"/>
  <c r="P290" i="2"/>
  <c r="Q290" i="2"/>
  <c r="L291" i="2" a="1"/>
  <c r="L291" i="2" s="1"/>
  <c r="M291" i="2"/>
  <c r="N291" i="2"/>
  <c r="O291" i="2"/>
  <c r="P291" i="2"/>
  <c r="Q291" i="2"/>
  <c r="L292" i="2" a="1"/>
  <c r="L292" i="2" s="1"/>
  <c r="M292" i="2"/>
  <c r="N292" i="2"/>
  <c r="O292" i="2"/>
  <c r="P292" i="2"/>
  <c r="Q292" i="2"/>
  <c r="L293" i="2" a="1"/>
  <c r="L293" i="2" s="1"/>
  <c r="M293" i="2"/>
  <c r="N293" i="2"/>
  <c r="O293" i="2"/>
  <c r="P293" i="2"/>
  <c r="Q293" i="2"/>
  <c r="L294" i="2" a="1"/>
  <c r="L294" i="2" s="1"/>
  <c r="M294" i="2"/>
  <c r="N294" i="2"/>
  <c r="O294" i="2"/>
  <c r="P294" i="2"/>
  <c r="Q294" i="2"/>
  <c r="L295" i="2" a="1"/>
  <c r="L295" i="2" s="1"/>
  <c r="M295" i="2"/>
  <c r="N295" i="2"/>
  <c r="O295" i="2"/>
  <c r="P295" i="2"/>
  <c r="Q295" i="2"/>
  <c r="L296" i="2" a="1"/>
  <c r="L296" i="2" s="1"/>
  <c r="M296" i="2"/>
  <c r="N296" i="2"/>
  <c r="O296" i="2"/>
  <c r="P296" i="2"/>
  <c r="Q296" i="2"/>
  <c r="L297" i="2" a="1"/>
  <c r="L297" i="2" s="1"/>
  <c r="M297" i="2"/>
  <c r="N297" i="2"/>
  <c r="O297" i="2"/>
  <c r="P297" i="2"/>
  <c r="Q297" i="2"/>
  <c r="L298" i="2" a="1"/>
  <c r="L298" i="2" s="1"/>
  <c r="M298" i="2"/>
  <c r="N298" i="2"/>
  <c r="O298" i="2"/>
  <c r="P298" i="2"/>
  <c r="Q298" i="2"/>
  <c r="L299" i="2" a="1"/>
  <c r="L299" i="2" s="1"/>
  <c r="M299" i="2"/>
  <c r="N299" i="2"/>
  <c r="O299" i="2"/>
  <c r="P299" i="2"/>
  <c r="Q299" i="2"/>
  <c r="L300" i="2" a="1"/>
  <c r="L300" i="2" s="1"/>
  <c r="M300" i="2"/>
  <c r="N300" i="2"/>
  <c r="O300" i="2"/>
  <c r="P300" i="2"/>
  <c r="Q300" i="2"/>
  <c r="L301" i="2" a="1"/>
  <c r="L301" i="2" s="1"/>
  <c r="M301" i="2"/>
  <c r="N301" i="2"/>
  <c r="O301" i="2"/>
  <c r="P301" i="2"/>
  <c r="Q301" i="2"/>
  <c r="L302" i="2" a="1"/>
  <c r="L302" i="2" s="1"/>
  <c r="M302" i="2"/>
  <c r="N302" i="2"/>
  <c r="O302" i="2"/>
  <c r="P302" i="2"/>
  <c r="Q302" i="2"/>
  <c r="L303" i="2" a="1"/>
  <c r="L303" i="2" s="1"/>
  <c r="M303" i="2"/>
  <c r="N303" i="2"/>
  <c r="O303" i="2"/>
  <c r="P303" i="2"/>
  <c r="Q303" i="2"/>
  <c r="L304" i="2" a="1"/>
  <c r="L304" i="2" s="1"/>
  <c r="M304" i="2"/>
  <c r="N304" i="2"/>
  <c r="O304" i="2"/>
  <c r="P304" i="2"/>
  <c r="Q304" i="2"/>
  <c r="L305" i="2" a="1"/>
  <c r="L305" i="2" s="1"/>
  <c r="M305" i="2"/>
  <c r="N305" i="2"/>
  <c r="O305" i="2"/>
  <c r="P305" i="2"/>
  <c r="Q305" i="2"/>
  <c r="L306" i="2" a="1"/>
  <c r="L306" i="2" s="1"/>
  <c r="M306" i="2"/>
  <c r="N306" i="2"/>
  <c r="O306" i="2"/>
  <c r="P306" i="2"/>
  <c r="Q306" i="2"/>
  <c r="L307" i="2" a="1"/>
  <c r="L307" i="2" s="1"/>
  <c r="M307" i="2"/>
  <c r="N307" i="2"/>
  <c r="O307" i="2"/>
  <c r="P307" i="2"/>
  <c r="Q307" i="2"/>
  <c r="L308" i="2" a="1"/>
  <c r="L308" i="2" s="1"/>
  <c r="M308" i="2"/>
  <c r="N308" i="2"/>
  <c r="O308" i="2"/>
  <c r="P308" i="2"/>
  <c r="Q308" i="2"/>
  <c r="L309" i="2" a="1"/>
  <c r="L309" i="2" s="1"/>
  <c r="M309" i="2"/>
  <c r="N309" i="2"/>
  <c r="O309" i="2"/>
  <c r="P309" i="2"/>
  <c r="Q309" i="2"/>
  <c r="L310" i="2" a="1"/>
  <c r="L310" i="2" s="1"/>
  <c r="M310" i="2"/>
  <c r="N310" i="2"/>
  <c r="O310" i="2"/>
  <c r="P310" i="2"/>
  <c r="Q310" i="2"/>
  <c r="L311" i="2" a="1"/>
  <c r="L311" i="2" s="1"/>
  <c r="M311" i="2"/>
  <c r="N311" i="2"/>
  <c r="O311" i="2"/>
  <c r="P311" i="2"/>
  <c r="Q311" i="2"/>
  <c r="L312" i="2" a="1"/>
  <c r="L312" i="2" s="1"/>
  <c r="M312" i="2"/>
  <c r="N312" i="2"/>
  <c r="O312" i="2"/>
  <c r="P312" i="2"/>
  <c r="Q312" i="2"/>
  <c r="L313" i="2" a="1"/>
  <c r="L313" i="2" s="1"/>
  <c r="M313" i="2"/>
  <c r="N313" i="2"/>
  <c r="O313" i="2"/>
  <c r="P313" i="2"/>
  <c r="Q313" i="2"/>
  <c r="L314" i="2" a="1"/>
  <c r="L314" i="2" s="1"/>
  <c r="M314" i="2"/>
  <c r="N314" i="2"/>
  <c r="O314" i="2"/>
  <c r="P314" i="2"/>
  <c r="Q314" i="2"/>
  <c r="L315" i="2" a="1"/>
  <c r="L315" i="2" s="1"/>
  <c r="M315" i="2"/>
  <c r="N315" i="2"/>
  <c r="O315" i="2"/>
  <c r="P315" i="2"/>
  <c r="Q315" i="2"/>
  <c r="L316" i="2" a="1"/>
  <c r="L316" i="2" s="1"/>
  <c r="M316" i="2"/>
  <c r="N316" i="2"/>
  <c r="O316" i="2"/>
  <c r="P316" i="2"/>
  <c r="Q316" i="2"/>
  <c r="L317" i="2" a="1"/>
  <c r="L317" i="2" s="1"/>
  <c r="M317" i="2"/>
  <c r="N317" i="2"/>
  <c r="O317" i="2"/>
  <c r="P317" i="2"/>
  <c r="Q317" i="2"/>
  <c r="L318" i="2" a="1"/>
  <c r="L318" i="2" s="1"/>
  <c r="M318" i="2"/>
  <c r="N318" i="2"/>
  <c r="O318" i="2"/>
  <c r="P318" i="2"/>
  <c r="Q318" i="2"/>
  <c r="L319" i="2" a="1"/>
  <c r="L319" i="2" s="1"/>
  <c r="M319" i="2"/>
  <c r="N319" i="2"/>
  <c r="O319" i="2"/>
  <c r="P319" i="2"/>
  <c r="Q319" i="2"/>
  <c r="L320" i="2" a="1"/>
  <c r="L320" i="2" s="1"/>
  <c r="M320" i="2"/>
  <c r="N320" i="2"/>
  <c r="O320" i="2"/>
  <c r="P320" i="2"/>
  <c r="Q320" i="2"/>
  <c r="L321" i="2" a="1"/>
  <c r="L321" i="2" s="1"/>
  <c r="M321" i="2"/>
  <c r="N321" i="2"/>
  <c r="O321" i="2"/>
  <c r="P321" i="2"/>
  <c r="Q321" i="2"/>
  <c r="L322" i="2" a="1"/>
  <c r="L322" i="2" s="1"/>
  <c r="M322" i="2"/>
  <c r="N322" i="2"/>
  <c r="O322" i="2"/>
  <c r="P322" i="2"/>
  <c r="Q322" i="2"/>
  <c r="L323" i="2" a="1"/>
  <c r="L323" i="2" s="1"/>
  <c r="M323" i="2"/>
  <c r="N323" i="2"/>
  <c r="O323" i="2"/>
  <c r="P323" i="2"/>
  <c r="Q323" i="2"/>
  <c r="L324" i="2" a="1"/>
  <c r="L324" i="2" s="1"/>
  <c r="M324" i="2"/>
  <c r="N324" i="2"/>
  <c r="O324" i="2"/>
  <c r="P324" i="2"/>
  <c r="Q324" i="2"/>
  <c r="L325" i="2" a="1"/>
  <c r="L325" i="2" s="1"/>
  <c r="M325" i="2"/>
  <c r="N325" i="2"/>
  <c r="O325" i="2"/>
  <c r="P325" i="2"/>
  <c r="Q325" i="2"/>
  <c r="L326" i="2" a="1"/>
  <c r="L326" i="2" s="1"/>
  <c r="M326" i="2"/>
  <c r="N326" i="2"/>
  <c r="O326" i="2"/>
  <c r="P326" i="2"/>
  <c r="Q326" i="2"/>
  <c r="L327" i="2" a="1"/>
  <c r="L327" i="2" s="1"/>
  <c r="M327" i="2"/>
  <c r="N327" i="2"/>
  <c r="O327" i="2"/>
  <c r="P327" i="2"/>
  <c r="Q327" i="2"/>
  <c r="L328" i="2" a="1"/>
  <c r="L328" i="2" s="1"/>
  <c r="M328" i="2"/>
  <c r="N328" i="2"/>
  <c r="O328" i="2"/>
  <c r="P328" i="2"/>
  <c r="Q328" i="2"/>
  <c r="L329" i="2" a="1"/>
  <c r="L329" i="2" s="1"/>
  <c r="M329" i="2"/>
  <c r="N329" i="2"/>
  <c r="O329" i="2"/>
  <c r="P329" i="2"/>
  <c r="Q329" i="2"/>
  <c r="L330" i="2" a="1"/>
  <c r="L330" i="2" s="1"/>
  <c r="M330" i="2"/>
  <c r="N330" i="2"/>
  <c r="O330" i="2"/>
  <c r="P330" i="2"/>
  <c r="Q330" i="2"/>
  <c r="L331" i="2" a="1"/>
  <c r="L331" i="2" s="1"/>
  <c r="M331" i="2"/>
  <c r="N331" i="2"/>
  <c r="O331" i="2"/>
  <c r="P331" i="2"/>
  <c r="Q331" i="2"/>
  <c r="L332" i="2" a="1"/>
  <c r="L332" i="2" s="1"/>
  <c r="M332" i="2"/>
  <c r="N332" i="2"/>
  <c r="O332" i="2"/>
  <c r="P332" i="2"/>
  <c r="Q332" i="2"/>
  <c r="L333" i="2" a="1"/>
  <c r="L333" i="2" s="1"/>
  <c r="M333" i="2"/>
  <c r="N333" i="2"/>
  <c r="O333" i="2"/>
  <c r="P333" i="2"/>
  <c r="Q333" i="2"/>
  <c r="L334" i="2" a="1"/>
  <c r="L334" i="2" s="1"/>
  <c r="M334" i="2"/>
  <c r="N334" i="2"/>
  <c r="O334" i="2"/>
  <c r="P334" i="2"/>
  <c r="Q334" i="2"/>
  <c r="L335" i="2" a="1"/>
  <c r="L335" i="2" s="1"/>
  <c r="M335" i="2"/>
  <c r="N335" i="2"/>
  <c r="O335" i="2"/>
  <c r="P335" i="2"/>
  <c r="Q335" i="2"/>
  <c r="L336" i="2" a="1"/>
  <c r="L336" i="2" s="1"/>
  <c r="M336" i="2"/>
  <c r="N336" i="2"/>
  <c r="O336" i="2"/>
  <c r="P336" i="2"/>
  <c r="Q336" i="2"/>
  <c r="L337" i="2" a="1"/>
  <c r="L337" i="2" s="1"/>
  <c r="M337" i="2"/>
  <c r="N337" i="2"/>
  <c r="O337" i="2"/>
  <c r="P337" i="2"/>
  <c r="Q337" i="2"/>
  <c r="L338" i="2" a="1"/>
  <c r="L338" i="2" s="1"/>
  <c r="M338" i="2"/>
  <c r="N338" i="2"/>
  <c r="O338" i="2"/>
  <c r="P338" i="2"/>
  <c r="Q338" i="2"/>
  <c r="L339" i="2" a="1"/>
  <c r="L339" i="2" s="1"/>
  <c r="M339" i="2"/>
  <c r="N339" i="2"/>
  <c r="O339" i="2"/>
  <c r="P339" i="2"/>
  <c r="Q339" i="2"/>
  <c r="L340" i="2" a="1"/>
  <c r="L340" i="2" s="1"/>
  <c r="M340" i="2"/>
  <c r="N340" i="2"/>
  <c r="O340" i="2"/>
  <c r="P340" i="2"/>
  <c r="Q340" i="2"/>
  <c r="L341" i="2" a="1"/>
  <c r="L341" i="2" s="1"/>
  <c r="M341" i="2"/>
  <c r="N341" i="2"/>
  <c r="O341" i="2"/>
  <c r="P341" i="2"/>
  <c r="Q341" i="2"/>
  <c r="L342" i="2" a="1"/>
  <c r="L342" i="2" s="1"/>
  <c r="M342" i="2"/>
  <c r="N342" i="2"/>
  <c r="O342" i="2"/>
  <c r="P342" i="2"/>
  <c r="Q342" i="2"/>
  <c r="L343" i="2" a="1"/>
  <c r="L343" i="2" s="1"/>
  <c r="M343" i="2"/>
  <c r="N343" i="2"/>
  <c r="O343" i="2"/>
  <c r="P343" i="2"/>
  <c r="Q343" i="2"/>
  <c r="L344" i="2" a="1"/>
  <c r="L344" i="2" s="1"/>
  <c r="M344" i="2"/>
  <c r="N344" i="2"/>
  <c r="O344" i="2"/>
  <c r="P344" i="2"/>
  <c r="Q344" i="2"/>
  <c r="L345" i="2" a="1"/>
  <c r="L345" i="2" s="1"/>
  <c r="M345" i="2"/>
  <c r="N345" i="2"/>
  <c r="O345" i="2"/>
  <c r="P345" i="2"/>
  <c r="Q345" i="2"/>
  <c r="L346" i="2" a="1"/>
  <c r="L346" i="2" s="1"/>
  <c r="M346" i="2"/>
  <c r="N346" i="2"/>
  <c r="O346" i="2"/>
  <c r="P346" i="2"/>
  <c r="Q346" i="2"/>
  <c r="L347" i="2" a="1"/>
  <c r="L347" i="2" s="1"/>
  <c r="M347" i="2"/>
  <c r="N347" i="2"/>
  <c r="O347" i="2"/>
  <c r="P347" i="2"/>
  <c r="Q347" i="2"/>
  <c r="L348" i="2" a="1"/>
  <c r="L348" i="2" s="1"/>
  <c r="M348" i="2"/>
  <c r="N348" i="2"/>
  <c r="O348" i="2"/>
  <c r="P348" i="2"/>
  <c r="Q348" i="2"/>
  <c r="L349" i="2" a="1"/>
  <c r="L349" i="2" s="1"/>
  <c r="M349" i="2"/>
  <c r="N349" i="2"/>
  <c r="O349" i="2"/>
  <c r="P349" i="2"/>
  <c r="Q349" i="2"/>
  <c r="L350" i="2" a="1"/>
  <c r="L350" i="2" s="1"/>
  <c r="M350" i="2"/>
  <c r="N350" i="2"/>
  <c r="O350" i="2"/>
  <c r="P350" i="2"/>
  <c r="Q350" i="2"/>
  <c r="L351" i="2" a="1"/>
  <c r="L351" i="2" s="1"/>
  <c r="M351" i="2"/>
  <c r="N351" i="2"/>
  <c r="O351" i="2"/>
  <c r="P351" i="2"/>
  <c r="Q351" i="2"/>
  <c r="L352" i="2" a="1"/>
  <c r="L352" i="2" s="1"/>
  <c r="M352" i="2"/>
  <c r="N352" i="2"/>
  <c r="O352" i="2"/>
  <c r="P352" i="2"/>
  <c r="Q352" i="2"/>
  <c r="L353" i="2" a="1"/>
  <c r="L353" i="2" s="1"/>
  <c r="M353" i="2"/>
  <c r="N353" i="2"/>
  <c r="O353" i="2"/>
  <c r="P353" i="2"/>
  <c r="Q353" i="2"/>
  <c r="L354" i="2" a="1"/>
  <c r="L354" i="2" s="1"/>
  <c r="M354" i="2"/>
  <c r="N354" i="2"/>
  <c r="O354" i="2"/>
  <c r="P354" i="2"/>
  <c r="Q354" i="2"/>
  <c r="L355" i="2" a="1"/>
  <c r="L355" i="2" s="1"/>
  <c r="M355" i="2"/>
  <c r="N355" i="2"/>
  <c r="O355" i="2"/>
  <c r="P355" i="2"/>
  <c r="Q355" i="2"/>
  <c r="L356" i="2" a="1"/>
  <c r="L356" i="2" s="1"/>
  <c r="M356" i="2"/>
  <c r="N356" i="2"/>
  <c r="O356" i="2"/>
  <c r="P356" i="2"/>
  <c r="Q356" i="2"/>
  <c r="L357" i="2" a="1"/>
  <c r="L357" i="2" s="1"/>
  <c r="M357" i="2"/>
  <c r="N357" i="2"/>
  <c r="O357" i="2"/>
  <c r="P357" i="2"/>
  <c r="Q357" i="2"/>
  <c r="L358" i="2" a="1"/>
  <c r="L358" i="2" s="1"/>
  <c r="M358" i="2"/>
  <c r="N358" i="2"/>
  <c r="O358" i="2"/>
  <c r="P358" i="2"/>
  <c r="Q358" i="2"/>
  <c r="L359" i="2" a="1"/>
  <c r="L359" i="2" s="1"/>
  <c r="R359" i="2" s="1"/>
  <c r="M359" i="2"/>
  <c r="N359" i="2"/>
  <c r="O359" i="2"/>
  <c r="P359" i="2"/>
  <c r="Q359" i="2"/>
  <c r="L360" i="2" a="1"/>
  <c r="L360" i="2" s="1"/>
  <c r="M360" i="2"/>
  <c r="N360" i="2"/>
  <c r="O360" i="2"/>
  <c r="P360" i="2"/>
  <c r="Q360" i="2"/>
  <c r="L361" i="2" a="1"/>
  <c r="L361" i="2" s="1"/>
  <c r="M361" i="2"/>
  <c r="N361" i="2"/>
  <c r="O361" i="2"/>
  <c r="P361" i="2"/>
  <c r="Q361" i="2"/>
  <c r="L362" i="2" a="1"/>
  <c r="L362" i="2" s="1"/>
  <c r="M362" i="2"/>
  <c r="N362" i="2"/>
  <c r="O362" i="2"/>
  <c r="P362" i="2"/>
  <c r="Q362" i="2"/>
  <c r="L363" i="2" a="1"/>
  <c r="L363" i="2" s="1"/>
  <c r="M363" i="2"/>
  <c r="N363" i="2"/>
  <c r="O363" i="2"/>
  <c r="P363" i="2"/>
  <c r="Q363" i="2"/>
  <c r="L364" i="2" a="1"/>
  <c r="L364" i="2" s="1"/>
  <c r="M364" i="2"/>
  <c r="N364" i="2"/>
  <c r="O364" i="2"/>
  <c r="P364" i="2"/>
  <c r="Q364" i="2"/>
  <c r="L365" i="2" a="1"/>
  <c r="L365" i="2" s="1"/>
  <c r="M365" i="2"/>
  <c r="N365" i="2"/>
  <c r="O365" i="2"/>
  <c r="P365" i="2"/>
  <c r="Q365" i="2"/>
  <c r="L366" i="2" a="1"/>
  <c r="L366" i="2" s="1"/>
  <c r="M366" i="2"/>
  <c r="N366" i="2"/>
  <c r="O366" i="2"/>
  <c r="P366" i="2"/>
  <c r="Q366" i="2"/>
  <c r="L367" i="2" a="1"/>
  <c r="L367" i="2" s="1"/>
  <c r="M367" i="2"/>
  <c r="N367" i="2"/>
  <c r="O367" i="2"/>
  <c r="P367" i="2"/>
  <c r="Q367" i="2"/>
  <c r="L368" i="2" a="1"/>
  <c r="L368" i="2" s="1"/>
  <c r="M368" i="2"/>
  <c r="N368" i="2"/>
  <c r="O368" i="2"/>
  <c r="P368" i="2"/>
  <c r="Q368" i="2"/>
  <c r="L369" i="2" a="1"/>
  <c r="L369" i="2" s="1"/>
  <c r="M369" i="2"/>
  <c r="N369" i="2"/>
  <c r="O369" i="2"/>
  <c r="P369" i="2"/>
  <c r="Q369" i="2"/>
  <c r="L370" i="2" a="1"/>
  <c r="L370" i="2" s="1"/>
  <c r="M370" i="2"/>
  <c r="N370" i="2"/>
  <c r="O370" i="2"/>
  <c r="P370" i="2"/>
  <c r="Q370" i="2"/>
  <c r="L371" i="2" a="1"/>
  <c r="L371" i="2" s="1"/>
  <c r="M371" i="2"/>
  <c r="N371" i="2"/>
  <c r="O371" i="2"/>
  <c r="P371" i="2"/>
  <c r="Q371" i="2"/>
  <c r="L372" i="2" a="1"/>
  <c r="L372" i="2" s="1"/>
  <c r="M372" i="2"/>
  <c r="N372" i="2"/>
  <c r="O372" i="2"/>
  <c r="P372" i="2"/>
  <c r="Q372" i="2"/>
  <c r="L373" i="2" a="1"/>
  <c r="L373" i="2" s="1"/>
  <c r="M373" i="2"/>
  <c r="N373" i="2"/>
  <c r="O373" i="2"/>
  <c r="P373" i="2"/>
  <c r="Q373" i="2"/>
  <c r="L374" i="2" a="1"/>
  <c r="L374" i="2" s="1"/>
  <c r="M374" i="2"/>
  <c r="N374" i="2"/>
  <c r="O374" i="2"/>
  <c r="P374" i="2"/>
  <c r="Q374" i="2"/>
  <c r="L375" i="2" a="1"/>
  <c r="L375" i="2" s="1"/>
  <c r="M375" i="2"/>
  <c r="N375" i="2"/>
  <c r="O375" i="2"/>
  <c r="P375" i="2"/>
  <c r="Q375" i="2"/>
  <c r="L376" i="2" a="1"/>
  <c r="L376" i="2" s="1"/>
  <c r="M376" i="2"/>
  <c r="N376" i="2"/>
  <c r="O376" i="2"/>
  <c r="P376" i="2"/>
  <c r="Q376" i="2"/>
  <c r="L377" i="2" a="1"/>
  <c r="L377" i="2" s="1"/>
  <c r="M377" i="2"/>
  <c r="N377" i="2"/>
  <c r="O377" i="2"/>
  <c r="P377" i="2"/>
  <c r="Q377" i="2"/>
  <c r="L378" i="2" a="1"/>
  <c r="L378" i="2" s="1"/>
  <c r="M378" i="2"/>
  <c r="N378" i="2"/>
  <c r="O378" i="2"/>
  <c r="P378" i="2"/>
  <c r="Q378" i="2"/>
  <c r="L379" i="2" a="1"/>
  <c r="L379" i="2" s="1"/>
  <c r="M379" i="2"/>
  <c r="N379" i="2"/>
  <c r="O379" i="2"/>
  <c r="P379" i="2"/>
  <c r="Q379" i="2"/>
  <c r="L380" i="2" a="1"/>
  <c r="L380" i="2" s="1"/>
  <c r="M380" i="2"/>
  <c r="N380" i="2"/>
  <c r="O380" i="2"/>
  <c r="P380" i="2"/>
  <c r="Q380" i="2"/>
  <c r="L381" i="2" a="1"/>
  <c r="L381" i="2" s="1"/>
  <c r="M381" i="2"/>
  <c r="N381" i="2"/>
  <c r="O381" i="2"/>
  <c r="P381" i="2"/>
  <c r="Q381" i="2"/>
  <c r="L382" i="2" a="1"/>
  <c r="L382" i="2" s="1"/>
  <c r="M382" i="2"/>
  <c r="N382" i="2"/>
  <c r="O382" i="2"/>
  <c r="P382" i="2"/>
  <c r="Q382" i="2"/>
  <c r="L383" i="2" a="1"/>
  <c r="L383" i="2" s="1"/>
  <c r="M383" i="2"/>
  <c r="N383" i="2"/>
  <c r="O383" i="2"/>
  <c r="P383" i="2"/>
  <c r="Q383" i="2"/>
  <c r="L384" i="2" a="1"/>
  <c r="L384" i="2" s="1"/>
  <c r="M384" i="2"/>
  <c r="N384" i="2"/>
  <c r="O384" i="2"/>
  <c r="P384" i="2"/>
  <c r="Q384" i="2"/>
  <c r="L385" i="2" a="1"/>
  <c r="L385" i="2" s="1"/>
  <c r="M385" i="2"/>
  <c r="N385" i="2"/>
  <c r="O385" i="2"/>
  <c r="P385" i="2"/>
  <c r="Q385" i="2"/>
  <c r="L386" i="2" a="1"/>
  <c r="L386" i="2" s="1"/>
  <c r="M386" i="2"/>
  <c r="N386" i="2"/>
  <c r="O386" i="2"/>
  <c r="P386" i="2"/>
  <c r="Q386" i="2"/>
  <c r="L387" i="2" a="1"/>
  <c r="L387" i="2" s="1"/>
  <c r="M387" i="2"/>
  <c r="N387" i="2"/>
  <c r="O387" i="2"/>
  <c r="P387" i="2"/>
  <c r="Q387" i="2"/>
  <c r="L388" i="2" a="1"/>
  <c r="L388" i="2" s="1"/>
  <c r="M388" i="2"/>
  <c r="N388" i="2"/>
  <c r="O388" i="2"/>
  <c r="P388" i="2"/>
  <c r="Q388" i="2"/>
  <c r="L389" i="2" a="1"/>
  <c r="L389" i="2" s="1"/>
  <c r="M389" i="2"/>
  <c r="N389" i="2"/>
  <c r="O389" i="2"/>
  <c r="P389" i="2"/>
  <c r="Q389" i="2"/>
  <c r="L390" i="2" a="1"/>
  <c r="L390" i="2" s="1"/>
  <c r="M390" i="2"/>
  <c r="N390" i="2"/>
  <c r="O390" i="2"/>
  <c r="P390" i="2"/>
  <c r="Q390" i="2"/>
  <c r="L391" i="2" a="1"/>
  <c r="L391" i="2" s="1"/>
  <c r="M391" i="2"/>
  <c r="N391" i="2"/>
  <c r="O391" i="2"/>
  <c r="P391" i="2"/>
  <c r="Q391" i="2"/>
  <c r="L392" i="2" a="1"/>
  <c r="L392" i="2" s="1"/>
  <c r="M392" i="2"/>
  <c r="N392" i="2"/>
  <c r="O392" i="2"/>
  <c r="P392" i="2"/>
  <c r="Q392" i="2"/>
  <c r="L393" i="2" a="1"/>
  <c r="L393" i="2" s="1"/>
  <c r="M393" i="2"/>
  <c r="N393" i="2"/>
  <c r="O393" i="2"/>
  <c r="P393" i="2"/>
  <c r="Q393" i="2"/>
  <c r="L394" i="2" a="1"/>
  <c r="L394" i="2" s="1"/>
  <c r="M394" i="2"/>
  <c r="N394" i="2"/>
  <c r="O394" i="2"/>
  <c r="P394" i="2"/>
  <c r="Q394" i="2"/>
  <c r="L395" i="2" a="1"/>
  <c r="L395" i="2" s="1"/>
  <c r="M395" i="2"/>
  <c r="N395" i="2"/>
  <c r="O395" i="2"/>
  <c r="P395" i="2"/>
  <c r="Q395" i="2"/>
  <c r="L396" i="2" a="1"/>
  <c r="L396" i="2" s="1"/>
  <c r="M396" i="2"/>
  <c r="N396" i="2"/>
  <c r="O396" i="2"/>
  <c r="P396" i="2"/>
  <c r="Q396" i="2"/>
  <c r="L397" i="2" a="1"/>
  <c r="L397" i="2" s="1"/>
  <c r="M397" i="2"/>
  <c r="N397" i="2"/>
  <c r="O397" i="2"/>
  <c r="P397" i="2"/>
  <c r="Q397" i="2"/>
  <c r="L398" i="2" a="1"/>
  <c r="L398" i="2" s="1"/>
  <c r="M398" i="2"/>
  <c r="N398" i="2"/>
  <c r="O398" i="2"/>
  <c r="P398" i="2"/>
  <c r="Q398" i="2"/>
  <c r="L399" i="2" a="1"/>
  <c r="L399" i="2" s="1"/>
  <c r="M399" i="2"/>
  <c r="N399" i="2"/>
  <c r="O399" i="2"/>
  <c r="P399" i="2"/>
  <c r="Q399" i="2"/>
  <c r="L400" i="2" a="1"/>
  <c r="L400" i="2" s="1"/>
  <c r="M400" i="2"/>
  <c r="N400" i="2"/>
  <c r="O400" i="2"/>
  <c r="P400" i="2"/>
  <c r="Q400" i="2"/>
  <c r="L401" i="2" a="1"/>
  <c r="L401" i="2" s="1"/>
  <c r="M401" i="2"/>
  <c r="N401" i="2"/>
  <c r="O401" i="2"/>
  <c r="P401" i="2"/>
  <c r="Q401" i="2"/>
  <c r="L402" i="2" a="1"/>
  <c r="L402" i="2" s="1"/>
  <c r="M402" i="2"/>
  <c r="N402" i="2"/>
  <c r="O402" i="2"/>
  <c r="P402" i="2"/>
  <c r="Q402" i="2"/>
  <c r="L403" i="2" a="1"/>
  <c r="L403" i="2" s="1"/>
  <c r="M403" i="2"/>
  <c r="N403" i="2"/>
  <c r="O403" i="2"/>
  <c r="P403" i="2"/>
  <c r="Q403" i="2"/>
  <c r="L404" i="2" a="1"/>
  <c r="L404" i="2" s="1"/>
  <c r="M404" i="2"/>
  <c r="N404" i="2"/>
  <c r="O404" i="2"/>
  <c r="P404" i="2"/>
  <c r="Q404" i="2"/>
  <c r="L405" i="2" a="1"/>
  <c r="L405" i="2" s="1"/>
  <c r="M405" i="2"/>
  <c r="N405" i="2"/>
  <c r="O405" i="2"/>
  <c r="P405" i="2"/>
  <c r="Q405" i="2"/>
  <c r="L406" i="2" a="1"/>
  <c r="L406" i="2" s="1"/>
  <c r="M406" i="2"/>
  <c r="N406" i="2"/>
  <c r="O406" i="2"/>
  <c r="P406" i="2"/>
  <c r="Q406" i="2"/>
  <c r="L407" i="2" a="1"/>
  <c r="L407" i="2" s="1"/>
  <c r="M407" i="2"/>
  <c r="N407" i="2"/>
  <c r="O407" i="2"/>
  <c r="P407" i="2"/>
  <c r="Q407" i="2"/>
  <c r="L408" i="2" a="1"/>
  <c r="L408" i="2" s="1"/>
  <c r="M408" i="2"/>
  <c r="N408" i="2"/>
  <c r="O408" i="2"/>
  <c r="P408" i="2"/>
  <c r="Q408" i="2"/>
  <c r="L409" i="2" a="1"/>
  <c r="L409" i="2" s="1"/>
  <c r="M409" i="2"/>
  <c r="N409" i="2"/>
  <c r="O409" i="2"/>
  <c r="P409" i="2"/>
  <c r="Q409" i="2"/>
  <c r="L410" i="2" a="1"/>
  <c r="L410" i="2" s="1"/>
  <c r="M410" i="2"/>
  <c r="N410" i="2"/>
  <c r="O410" i="2"/>
  <c r="P410" i="2"/>
  <c r="Q410" i="2"/>
  <c r="L411" i="2" a="1"/>
  <c r="L411" i="2" s="1"/>
  <c r="M411" i="2"/>
  <c r="N411" i="2"/>
  <c r="O411" i="2"/>
  <c r="P411" i="2"/>
  <c r="Q411" i="2"/>
  <c r="L412" i="2" a="1"/>
  <c r="L412" i="2" s="1"/>
  <c r="M412" i="2"/>
  <c r="N412" i="2"/>
  <c r="O412" i="2"/>
  <c r="P412" i="2"/>
  <c r="Q412" i="2"/>
  <c r="L413" i="2" a="1"/>
  <c r="L413" i="2" s="1"/>
  <c r="R413" i="2" s="1"/>
  <c r="M413" i="2"/>
  <c r="N413" i="2"/>
  <c r="O413" i="2"/>
  <c r="P413" i="2"/>
  <c r="Q413" i="2"/>
  <c r="L414" i="2" a="1"/>
  <c r="L414" i="2" s="1"/>
  <c r="M414" i="2"/>
  <c r="N414" i="2"/>
  <c r="O414" i="2"/>
  <c r="P414" i="2"/>
  <c r="Q414" i="2"/>
  <c r="L415" i="2" a="1"/>
  <c r="L415" i="2" s="1"/>
  <c r="M415" i="2"/>
  <c r="N415" i="2"/>
  <c r="O415" i="2"/>
  <c r="P415" i="2"/>
  <c r="Q415" i="2"/>
  <c r="L416" i="2" a="1"/>
  <c r="L416" i="2" s="1"/>
  <c r="M416" i="2"/>
  <c r="N416" i="2"/>
  <c r="O416" i="2"/>
  <c r="P416" i="2"/>
  <c r="Q416" i="2"/>
  <c r="L417" i="2" a="1"/>
  <c r="L417" i="2" s="1"/>
  <c r="M417" i="2"/>
  <c r="N417" i="2"/>
  <c r="O417" i="2"/>
  <c r="P417" i="2"/>
  <c r="Q417" i="2"/>
  <c r="L418" i="2" a="1"/>
  <c r="L418" i="2" s="1"/>
  <c r="M418" i="2"/>
  <c r="N418" i="2"/>
  <c r="O418" i="2"/>
  <c r="P418" i="2"/>
  <c r="Q418" i="2"/>
  <c r="L419" i="2" a="1"/>
  <c r="L419" i="2" s="1"/>
  <c r="M419" i="2"/>
  <c r="N419" i="2"/>
  <c r="O419" i="2"/>
  <c r="P419" i="2"/>
  <c r="Q419" i="2"/>
  <c r="L420" i="2" a="1"/>
  <c r="L420" i="2" s="1"/>
  <c r="M420" i="2"/>
  <c r="N420" i="2"/>
  <c r="O420" i="2"/>
  <c r="P420" i="2"/>
  <c r="Q420" i="2"/>
  <c r="L421" i="2" a="1"/>
  <c r="L421" i="2" s="1"/>
  <c r="M421" i="2"/>
  <c r="N421" i="2"/>
  <c r="O421" i="2"/>
  <c r="P421" i="2"/>
  <c r="Q421" i="2"/>
  <c r="L422" i="2" a="1"/>
  <c r="L422" i="2" s="1"/>
  <c r="M422" i="2"/>
  <c r="N422" i="2"/>
  <c r="O422" i="2"/>
  <c r="P422" i="2"/>
  <c r="Q422" i="2"/>
  <c r="L423" i="2" a="1"/>
  <c r="L423" i="2" s="1"/>
  <c r="M423" i="2"/>
  <c r="N423" i="2"/>
  <c r="O423" i="2"/>
  <c r="P423" i="2"/>
  <c r="Q423" i="2"/>
  <c r="L424" i="2" a="1"/>
  <c r="L424" i="2" s="1"/>
  <c r="M424" i="2"/>
  <c r="N424" i="2"/>
  <c r="O424" i="2"/>
  <c r="P424" i="2"/>
  <c r="Q424" i="2"/>
  <c r="L425" i="2" a="1"/>
  <c r="L425" i="2" s="1"/>
  <c r="M425" i="2"/>
  <c r="N425" i="2"/>
  <c r="O425" i="2"/>
  <c r="P425" i="2"/>
  <c r="Q425" i="2"/>
  <c r="L426" i="2" a="1"/>
  <c r="L426" i="2" s="1"/>
  <c r="M426" i="2"/>
  <c r="N426" i="2"/>
  <c r="O426" i="2"/>
  <c r="P426" i="2"/>
  <c r="Q426" i="2"/>
  <c r="L427" i="2" a="1"/>
  <c r="L427" i="2" s="1"/>
  <c r="M427" i="2"/>
  <c r="N427" i="2"/>
  <c r="O427" i="2"/>
  <c r="P427" i="2"/>
  <c r="Q427" i="2"/>
  <c r="L428" i="2" a="1"/>
  <c r="L428" i="2" s="1"/>
  <c r="M428" i="2"/>
  <c r="N428" i="2"/>
  <c r="O428" i="2"/>
  <c r="P428" i="2"/>
  <c r="Q428" i="2"/>
  <c r="L429" i="2" a="1"/>
  <c r="L429" i="2" s="1"/>
  <c r="M429" i="2"/>
  <c r="N429" i="2"/>
  <c r="O429" i="2"/>
  <c r="P429" i="2"/>
  <c r="Q429" i="2"/>
  <c r="L430" i="2" a="1"/>
  <c r="L430" i="2" s="1"/>
  <c r="M430" i="2"/>
  <c r="N430" i="2"/>
  <c r="O430" i="2"/>
  <c r="P430" i="2"/>
  <c r="Q430" i="2"/>
  <c r="L431" i="2" a="1"/>
  <c r="L431" i="2" s="1"/>
  <c r="M431" i="2"/>
  <c r="N431" i="2"/>
  <c r="O431" i="2"/>
  <c r="P431" i="2"/>
  <c r="Q431" i="2"/>
  <c r="L432" i="2" a="1"/>
  <c r="L432" i="2" s="1"/>
  <c r="M432" i="2"/>
  <c r="N432" i="2"/>
  <c r="O432" i="2"/>
  <c r="P432" i="2"/>
  <c r="Q432" i="2"/>
  <c r="L433" i="2" a="1"/>
  <c r="L433" i="2" s="1"/>
  <c r="M433" i="2"/>
  <c r="N433" i="2"/>
  <c r="O433" i="2"/>
  <c r="P433" i="2"/>
  <c r="Q433" i="2"/>
  <c r="L434" i="2" a="1"/>
  <c r="L434" i="2" s="1"/>
  <c r="M434" i="2"/>
  <c r="N434" i="2"/>
  <c r="O434" i="2"/>
  <c r="P434" i="2"/>
  <c r="Q434" i="2"/>
  <c r="L435" i="2" a="1"/>
  <c r="L435" i="2" s="1"/>
  <c r="M435" i="2"/>
  <c r="N435" i="2"/>
  <c r="O435" i="2"/>
  <c r="P435" i="2"/>
  <c r="Q435" i="2"/>
  <c r="L436" i="2" a="1"/>
  <c r="L436" i="2" s="1"/>
  <c r="M436" i="2"/>
  <c r="N436" i="2"/>
  <c r="O436" i="2"/>
  <c r="P436" i="2"/>
  <c r="Q436" i="2"/>
  <c r="L437" i="2" a="1"/>
  <c r="L437" i="2" s="1"/>
  <c r="R437" i="2" s="1"/>
  <c r="M437" i="2"/>
  <c r="N437" i="2"/>
  <c r="O437" i="2"/>
  <c r="P437" i="2"/>
  <c r="Q437" i="2"/>
  <c r="L438" i="2" a="1"/>
  <c r="L438" i="2" s="1"/>
  <c r="M438" i="2"/>
  <c r="N438" i="2"/>
  <c r="O438" i="2"/>
  <c r="P438" i="2"/>
  <c r="Q438" i="2"/>
  <c r="L439" i="2" a="1"/>
  <c r="L439" i="2" s="1"/>
  <c r="M439" i="2"/>
  <c r="N439" i="2"/>
  <c r="O439" i="2"/>
  <c r="P439" i="2"/>
  <c r="Q439" i="2"/>
  <c r="L440" i="2" a="1"/>
  <c r="L440" i="2" s="1"/>
  <c r="M440" i="2"/>
  <c r="N440" i="2"/>
  <c r="O440" i="2"/>
  <c r="P440" i="2"/>
  <c r="Q440" i="2"/>
  <c r="L441" i="2" a="1"/>
  <c r="L441" i="2" s="1"/>
  <c r="M441" i="2"/>
  <c r="N441" i="2"/>
  <c r="O441" i="2"/>
  <c r="P441" i="2"/>
  <c r="Q441" i="2"/>
  <c r="L442" i="2" a="1"/>
  <c r="L442" i="2" s="1"/>
  <c r="M442" i="2"/>
  <c r="N442" i="2"/>
  <c r="O442" i="2"/>
  <c r="P442" i="2"/>
  <c r="Q442" i="2"/>
  <c r="L443" i="2" a="1"/>
  <c r="L443" i="2" s="1"/>
  <c r="M443" i="2"/>
  <c r="N443" i="2"/>
  <c r="O443" i="2"/>
  <c r="P443" i="2"/>
  <c r="Q443" i="2"/>
  <c r="L444" i="2" a="1"/>
  <c r="L444" i="2" s="1"/>
  <c r="M444" i="2"/>
  <c r="N444" i="2"/>
  <c r="O444" i="2"/>
  <c r="P444" i="2"/>
  <c r="Q444" i="2"/>
  <c r="L445" i="2" a="1"/>
  <c r="L445" i="2" s="1"/>
  <c r="M445" i="2"/>
  <c r="N445" i="2"/>
  <c r="O445" i="2"/>
  <c r="P445" i="2"/>
  <c r="Q445" i="2"/>
  <c r="L446" i="2" a="1"/>
  <c r="L446" i="2" s="1"/>
  <c r="M446" i="2"/>
  <c r="N446" i="2"/>
  <c r="O446" i="2"/>
  <c r="P446" i="2"/>
  <c r="Q446" i="2"/>
  <c r="L447" i="2" a="1"/>
  <c r="L447" i="2" s="1"/>
  <c r="M447" i="2"/>
  <c r="N447" i="2"/>
  <c r="O447" i="2"/>
  <c r="P447" i="2"/>
  <c r="Q447" i="2"/>
  <c r="L448" i="2" a="1"/>
  <c r="L448" i="2" s="1"/>
  <c r="M448" i="2"/>
  <c r="N448" i="2"/>
  <c r="O448" i="2"/>
  <c r="P448" i="2"/>
  <c r="Q448" i="2"/>
  <c r="L449" i="2" a="1"/>
  <c r="L449" i="2" s="1"/>
  <c r="M449" i="2"/>
  <c r="N449" i="2"/>
  <c r="O449" i="2"/>
  <c r="P449" i="2"/>
  <c r="Q449" i="2"/>
  <c r="L450" i="2" a="1"/>
  <c r="L450" i="2" s="1"/>
  <c r="M450" i="2"/>
  <c r="N450" i="2"/>
  <c r="O450" i="2"/>
  <c r="P450" i="2"/>
  <c r="Q450" i="2"/>
  <c r="L451" i="2" a="1"/>
  <c r="L451" i="2" s="1"/>
  <c r="M451" i="2"/>
  <c r="N451" i="2"/>
  <c r="O451" i="2"/>
  <c r="P451" i="2"/>
  <c r="Q451" i="2"/>
  <c r="L452" i="2" a="1"/>
  <c r="L452" i="2" s="1"/>
  <c r="M452" i="2"/>
  <c r="N452" i="2"/>
  <c r="O452" i="2"/>
  <c r="P452" i="2"/>
  <c r="Q452" i="2"/>
  <c r="L453" i="2" a="1"/>
  <c r="L453" i="2" s="1"/>
  <c r="M453" i="2"/>
  <c r="N453" i="2"/>
  <c r="O453" i="2"/>
  <c r="P453" i="2"/>
  <c r="Q453" i="2"/>
  <c r="L454" i="2" a="1"/>
  <c r="L454" i="2" s="1"/>
  <c r="M454" i="2"/>
  <c r="N454" i="2"/>
  <c r="O454" i="2"/>
  <c r="P454" i="2"/>
  <c r="Q454" i="2"/>
  <c r="L455" i="2" a="1"/>
  <c r="L455" i="2" s="1"/>
  <c r="M455" i="2"/>
  <c r="N455" i="2"/>
  <c r="O455" i="2"/>
  <c r="P455" i="2"/>
  <c r="Q455" i="2"/>
  <c r="L456" i="2" a="1"/>
  <c r="L456" i="2" s="1"/>
  <c r="M456" i="2"/>
  <c r="N456" i="2"/>
  <c r="O456" i="2"/>
  <c r="P456" i="2"/>
  <c r="Q456" i="2"/>
  <c r="L457" i="2" a="1"/>
  <c r="L457" i="2" s="1"/>
  <c r="M457" i="2"/>
  <c r="N457" i="2"/>
  <c r="O457" i="2"/>
  <c r="P457" i="2"/>
  <c r="Q457" i="2"/>
  <c r="L458" i="2" a="1"/>
  <c r="L458" i="2" s="1"/>
  <c r="M458" i="2"/>
  <c r="N458" i="2"/>
  <c r="O458" i="2"/>
  <c r="P458" i="2"/>
  <c r="Q458" i="2"/>
  <c r="L459" i="2" a="1"/>
  <c r="L459" i="2" s="1"/>
  <c r="M459" i="2"/>
  <c r="N459" i="2"/>
  <c r="O459" i="2"/>
  <c r="P459" i="2"/>
  <c r="Q459" i="2"/>
  <c r="L460" i="2" a="1"/>
  <c r="L460" i="2" s="1"/>
  <c r="M460" i="2"/>
  <c r="N460" i="2"/>
  <c r="O460" i="2"/>
  <c r="P460" i="2"/>
  <c r="Q460" i="2"/>
  <c r="L461" i="2" a="1"/>
  <c r="L461" i="2" s="1"/>
  <c r="M461" i="2"/>
  <c r="N461" i="2"/>
  <c r="O461" i="2"/>
  <c r="P461" i="2"/>
  <c r="Q461" i="2"/>
  <c r="L462" i="2" a="1"/>
  <c r="L462" i="2" s="1"/>
  <c r="M462" i="2"/>
  <c r="N462" i="2"/>
  <c r="O462" i="2"/>
  <c r="P462" i="2"/>
  <c r="Q462" i="2"/>
  <c r="L463" i="2" a="1"/>
  <c r="L463" i="2" s="1"/>
  <c r="M463" i="2"/>
  <c r="N463" i="2"/>
  <c r="O463" i="2"/>
  <c r="P463" i="2"/>
  <c r="Q463" i="2"/>
  <c r="L464" i="2" a="1"/>
  <c r="L464" i="2" s="1"/>
  <c r="M464" i="2"/>
  <c r="N464" i="2"/>
  <c r="O464" i="2"/>
  <c r="P464" i="2"/>
  <c r="Q464" i="2"/>
  <c r="L465" i="2" a="1"/>
  <c r="L465" i="2" s="1"/>
  <c r="M465" i="2"/>
  <c r="N465" i="2"/>
  <c r="O465" i="2"/>
  <c r="P465" i="2"/>
  <c r="Q465" i="2"/>
  <c r="L466" i="2" a="1"/>
  <c r="L466" i="2" s="1"/>
  <c r="M466" i="2"/>
  <c r="N466" i="2"/>
  <c r="O466" i="2"/>
  <c r="P466" i="2"/>
  <c r="Q466" i="2"/>
  <c r="L467" i="2" a="1"/>
  <c r="L467" i="2" s="1"/>
  <c r="M467" i="2"/>
  <c r="N467" i="2"/>
  <c r="O467" i="2"/>
  <c r="P467" i="2"/>
  <c r="Q467" i="2"/>
  <c r="L468" i="2" a="1"/>
  <c r="L468" i="2" s="1"/>
  <c r="M468" i="2"/>
  <c r="N468" i="2"/>
  <c r="O468" i="2"/>
  <c r="P468" i="2"/>
  <c r="Q468" i="2"/>
  <c r="L469" i="2" a="1"/>
  <c r="L469" i="2" s="1"/>
  <c r="M469" i="2"/>
  <c r="N469" i="2"/>
  <c r="O469" i="2"/>
  <c r="P469" i="2"/>
  <c r="Q469" i="2"/>
  <c r="L470" i="2" a="1"/>
  <c r="L470" i="2" s="1"/>
  <c r="M470" i="2"/>
  <c r="N470" i="2"/>
  <c r="O470" i="2"/>
  <c r="P470" i="2"/>
  <c r="Q470" i="2"/>
  <c r="L471" i="2" a="1"/>
  <c r="L471" i="2" s="1"/>
  <c r="M471" i="2"/>
  <c r="N471" i="2"/>
  <c r="O471" i="2"/>
  <c r="P471" i="2"/>
  <c r="Q471" i="2"/>
  <c r="L472" i="2" a="1"/>
  <c r="L472" i="2" s="1"/>
  <c r="M472" i="2"/>
  <c r="N472" i="2"/>
  <c r="O472" i="2"/>
  <c r="P472" i="2"/>
  <c r="Q472" i="2"/>
  <c r="L473" i="2" a="1"/>
  <c r="L473" i="2" s="1"/>
  <c r="M473" i="2"/>
  <c r="N473" i="2"/>
  <c r="O473" i="2"/>
  <c r="P473" i="2"/>
  <c r="Q473" i="2"/>
  <c r="L474" i="2" a="1"/>
  <c r="L474" i="2" s="1"/>
  <c r="M474" i="2"/>
  <c r="N474" i="2"/>
  <c r="O474" i="2"/>
  <c r="P474" i="2"/>
  <c r="Q474" i="2"/>
  <c r="L475" i="2" a="1"/>
  <c r="L475" i="2" s="1"/>
  <c r="M475" i="2"/>
  <c r="N475" i="2"/>
  <c r="O475" i="2"/>
  <c r="P475" i="2"/>
  <c r="Q475" i="2"/>
  <c r="L476" i="2" a="1"/>
  <c r="L476" i="2" s="1"/>
  <c r="M476" i="2"/>
  <c r="N476" i="2"/>
  <c r="O476" i="2"/>
  <c r="P476" i="2"/>
  <c r="Q476" i="2"/>
  <c r="L477" i="2" a="1"/>
  <c r="L477" i="2" s="1"/>
  <c r="M477" i="2"/>
  <c r="N477" i="2"/>
  <c r="O477" i="2"/>
  <c r="P477" i="2"/>
  <c r="Q477" i="2"/>
  <c r="L478" i="2" a="1"/>
  <c r="L478" i="2" s="1"/>
  <c r="M478" i="2"/>
  <c r="N478" i="2"/>
  <c r="O478" i="2"/>
  <c r="P478" i="2"/>
  <c r="Q478" i="2"/>
  <c r="L479" i="2" a="1"/>
  <c r="L479" i="2" s="1"/>
  <c r="M479" i="2"/>
  <c r="N479" i="2"/>
  <c r="O479" i="2"/>
  <c r="P479" i="2"/>
  <c r="Q479" i="2"/>
  <c r="L480" i="2" a="1"/>
  <c r="L480" i="2" s="1"/>
  <c r="M480" i="2"/>
  <c r="N480" i="2"/>
  <c r="O480" i="2"/>
  <c r="P480" i="2"/>
  <c r="Q480" i="2"/>
  <c r="L481" i="2" a="1"/>
  <c r="L481" i="2" s="1"/>
  <c r="M481" i="2"/>
  <c r="N481" i="2"/>
  <c r="O481" i="2"/>
  <c r="P481" i="2"/>
  <c r="Q481" i="2"/>
  <c r="L482" i="2" a="1"/>
  <c r="L482" i="2" s="1"/>
  <c r="M482" i="2"/>
  <c r="N482" i="2"/>
  <c r="O482" i="2"/>
  <c r="P482" i="2"/>
  <c r="Q482" i="2"/>
  <c r="L483" i="2" a="1"/>
  <c r="L483" i="2" s="1"/>
  <c r="M483" i="2"/>
  <c r="N483" i="2"/>
  <c r="O483" i="2"/>
  <c r="P483" i="2"/>
  <c r="Q483" i="2"/>
  <c r="L484" i="2" a="1"/>
  <c r="L484" i="2" s="1"/>
  <c r="M484" i="2"/>
  <c r="N484" i="2"/>
  <c r="O484" i="2"/>
  <c r="P484" i="2"/>
  <c r="Q484" i="2"/>
  <c r="L485" i="2" a="1"/>
  <c r="L485" i="2" s="1"/>
  <c r="M485" i="2"/>
  <c r="N485" i="2"/>
  <c r="O485" i="2"/>
  <c r="P485" i="2"/>
  <c r="Q485" i="2"/>
  <c r="L486" i="2" a="1"/>
  <c r="L486" i="2" s="1"/>
  <c r="M486" i="2"/>
  <c r="N486" i="2"/>
  <c r="O486" i="2"/>
  <c r="P486" i="2"/>
  <c r="Q486" i="2"/>
  <c r="L487" i="2" a="1"/>
  <c r="L487" i="2" s="1"/>
  <c r="M487" i="2"/>
  <c r="N487" i="2"/>
  <c r="O487" i="2"/>
  <c r="P487" i="2"/>
  <c r="Q487" i="2"/>
  <c r="L488" i="2" a="1"/>
  <c r="L488" i="2" s="1"/>
  <c r="M488" i="2"/>
  <c r="N488" i="2"/>
  <c r="O488" i="2"/>
  <c r="P488" i="2"/>
  <c r="Q488" i="2"/>
  <c r="L489" i="2" a="1"/>
  <c r="L489" i="2" s="1"/>
  <c r="M489" i="2"/>
  <c r="N489" i="2"/>
  <c r="O489" i="2"/>
  <c r="P489" i="2"/>
  <c r="Q489" i="2"/>
  <c r="L490" i="2" a="1"/>
  <c r="L490" i="2" s="1"/>
  <c r="M490" i="2"/>
  <c r="N490" i="2"/>
  <c r="O490" i="2"/>
  <c r="P490" i="2"/>
  <c r="Q490" i="2"/>
  <c r="L491" i="2" a="1"/>
  <c r="L491" i="2" s="1"/>
  <c r="M491" i="2"/>
  <c r="N491" i="2"/>
  <c r="O491" i="2"/>
  <c r="P491" i="2"/>
  <c r="Q491" i="2"/>
  <c r="L492" i="2" a="1"/>
  <c r="L492" i="2" s="1"/>
  <c r="M492" i="2"/>
  <c r="N492" i="2"/>
  <c r="O492" i="2"/>
  <c r="P492" i="2"/>
  <c r="Q492" i="2"/>
  <c r="L493" i="2" a="1"/>
  <c r="L493" i="2" s="1"/>
  <c r="M493" i="2"/>
  <c r="N493" i="2"/>
  <c r="O493" i="2"/>
  <c r="P493" i="2"/>
  <c r="Q493" i="2"/>
  <c r="L494" i="2" a="1"/>
  <c r="L494" i="2" s="1"/>
  <c r="M494" i="2"/>
  <c r="N494" i="2"/>
  <c r="O494" i="2"/>
  <c r="P494" i="2"/>
  <c r="Q494" i="2"/>
  <c r="L495" i="2" a="1"/>
  <c r="L495" i="2" s="1"/>
  <c r="M495" i="2"/>
  <c r="N495" i="2"/>
  <c r="O495" i="2"/>
  <c r="P495" i="2"/>
  <c r="Q495" i="2"/>
  <c r="L496" i="2" a="1"/>
  <c r="L496" i="2" s="1"/>
  <c r="M496" i="2"/>
  <c r="N496" i="2"/>
  <c r="O496" i="2"/>
  <c r="P496" i="2"/>
  <c r="Q496" i="2"/>
  <c r="L497" i="2" a="1"/>
  <c r="L497" i="2" s="1"/>
  <c r="M497" i="2"/>
  <c r="N497" i="2"/>
  <c r="R497" i="2" s="1"/>
  <c r="O497" i="2"/>
  <c r="P497" i="2"/>
  <c r="Q497" i="2"/>
  <c r="L498" i="2" a="1"/>
  <c r="L498" i="2" s="1"/>
  <c r="M498" i="2"/>
  <c r="N498" i="2"/>
  <c r="O498" i="2"/>
  <c r="P498" i="2"/>
  <c r="Q498" i="2"/>
  <c r="L499" i="2" a="1"/>
  <c r="L499" i="2" s="1"/>
  <c r="M499" i="2"/>
  <c r="N499" i="2"/>
  <c r="O499" i="2"/>
  <c r="P499" i="2"/>
  <c r="Q499" i="2"/>
  <c r="L500" i="2" a="1"/>
  <c r="L500" i="2" s="1"/>
  <c r="M500" i="2"/>
  <c r="N500" i="2"/>
  <c r="O500" i="2"/>
  <c r="P500" i="2"/>
  <c r="Q500" i="2"/>
  <c r="L501" i="2" a="1"/>
  <c r="L501" i="2" s="1"/>
  <c r="M501" i="2"/>
  <c r="N501" i="2"/>
  <c r="O501" i="2"/>
  <c r="P501" i="2"/>
  <c r="Q501" i="2"/>
  <c r="L502" i="2" a="1"/>
  <c r="L502" i="2" s="1"/>
  <c r="M502" i="2"/>
  <c r="N502" i="2"/>
  <c r="R502" i="2" s="1"/>
  <c r="O502" i="2"/>
  <c r="P502" i="2"/>
  <c r="Q502" i="2"/>
  <c r="L503" i="2" a="1"/>
  <c r="L503" i="2" s="1"/>
  <c r="M503" i="2"/>
  <c r="N503" i="2"/>
  <c r="O503" i="2"/>
  <c r="P503" i="2"/>
  <c r="Q503" i="2"/>
  <c r="L504" i="2" a="1"/>
  <c r="L504" i="2" s="1"/>
  <c r="M504" i="2"/>
  <c r="N504" i="2"/>
  <c r="O504" i="2"/>
  <c r="P504" i="2"/>
  <c r="Q504" i="2"/>
  <c r="L505" i="2" a="1"/>
  <c r="L505" i="2" s="1"/>
  <c r="M505" i="2"/>
  <c r="N505" i="2"/>
  <c r="O505" i="2"/>
  <c r="P505" i="2"/>
  <c r="Q505" i="2"/>
  <c r="L506" i="2" a="1"/>
  <c r="L506" i="2" s="1"/>
  <c r="M506" i="2"/>
  <c r="N506" i="2"/>
  <c r="O506" i="2"/>
  <c r="P506" i="2"/>
  <c r="Q506" i="2"/>
  <c r="L507" i="2" a="1"/>
  <c r="L507" i="2" s="1"/>
  <c r="M507" i="2"/>
  <c r="N507" i="2"/>
  <c r="O507" i="2"/>
  <c r="P507" i="2"/>
  <c r="Q507" i="2"/>
  <c r="L508" i="2" a="1"/>
  <c r="L508" i="2" s="1"/>
  <c r="M508" i="2"/>
  <c r="N508" i="2"/>
  <c r="O508" i="2"/>
  <c r="P508" i="2"/>
  <c r="Q508" i="2"/>
  <c r="L509" i="2" a="1"/>
  <c r="L509" i="2" s="1"/>
  <c r="M509" i="2"/>
  <c r="N509" i="2"/>
  <c r="O509" i="2"/>
  <c r="P509" i="2"/>
  <c r="Q509" i="2"/>
  <c r="L510" i="2" a="1"/>
  <c r="L510" i="2" s="1"/>
  <c r="M510" i="2"/>
  <c r="N510" i="2"/>
  <c r="O510" i="2"/>
  <c r="P510" i="2"/>
  <c r="Q510" i="2"/>
  <c r="L511" i="2" a="1"/>
  <c r="L511" i="2" s="1"/>
  <c r="M511" i="2"/>
  <c r="N511" i="2"/>
  <c r="O511" i="2"/>
  <c r="P511" i="2"/>
  <c r="Q511" i="2"/>
  <c r="L512" i="2" a="1"/>
  <c r="L512" i="2" s="1"/>
  <c r="M512" i="2"/>
  <c r="N512" i="2"/>
  <c r="O512" i="2"/>
  <c r="P512" i="2"/>
  <c r="Q512" i="2"/>
  <c r="L513" i="2" a="1"/>
  <c r="L513" i="2" s="1"/>
  <c r="M513" i="2"/>
  <c r="N513" i="2"/>
  <c r="O513" i="2"/>
  <c r="P513" i="2"/>
  <c r="Q513" i="2"/>
  <c r="L514" i="2" a="1"/>
  <c r="L514" i="2" s="1"/>
  <c r="M514" i="2"/>
  <c r="N514" i="2"/>
  <c r="O514" i="2"/>
  <c r="P514" i="2"/>
  <c r="Q514" i="2"/>
  <c r="L515" i="2" a="1"/>
  <c r="L515" i="2" s="1"/>
  <c r="M515" i="2"/>
  <c r="N515" i="2"/>
  <c r="O515" i="2"/>
  <c r="P515" i="2"/>
  <c r="Q515" i="2"/>
  <c r="L516" i="2" a="1"/>
  <c r="L516" i="2" s="1"/>
  <c r="M516" i="2"/>
  <c r="N516" i="2"/>
  <c r="O516" i="2"/>
  <c r="P516" i="2"/>
  <c r="Q516" i="2"/>
  <c r="L517" i="2" a="1"/>
  <c r="L517" i="2" s="1"/>
  <c r="M517" i="2"/>
  <c r="N517" i="2"/>
  <c r="O517" i="2"/>
  <c r="P517" i="2"/>
  <c r="Q517" i="2"/>
  <c r="L518" i="2" a="1"/>
  <c r="L518" i="2" s="1"/>
  <c r="M518" i="2"/>
  <c r="N518" i="2"/>
  <c r="R518" i="2" s="1"/>
  <c r="O518" i="2"/>
  <c r="P518" i="2"/>
  <c r="Q518" i="2"/>
  <c r="L519" i="2" a="1"/>
  <c r="L519" i="2" s="1"/>
  <c r="M519" i="2"/>
  <c r="N519" i="2"/>
  <c r="O519" i="2"/>
  <c r="P519" i="2"/>
  <c r="Q519" i="2"/>
  <c r="L520" i="2" a="1"/>
  <c r="L520" i="2" s="1"/>
  <c r="M520" i="2"/>
  <c r="N520" i="2"/>
  <c r="O520" i="2"/>
  <c r="P520" i="2"/>
  <c r="Q520" i="2"/>
  <c r="L521" i="2" a="1"/>
  <c r="L521" i="2" s="1"/>
  <c r="M521" i="2"/>
  <c r="N521" i="2"/>
  <c r="O521" i="2"/>
  <c r="P521" i="2"/>
  <c r="Q521" i="2"/>
  <c r="L522" i="2" a="1"/>
  <c r="L522" i="2" s="1"/>
  <c r="M522" i="2"/>
  <c r="N522" i="2"/>
  <c r="O522" i="2"/>
  <c r="P522" i="2"/>
  <c r="Q522" i="2"/>
  <c r="L523" i="2" a="1"/>
  <c r="L523" i="2" s="1"/>
  <c r="M523" i="2"/>
  <c r="N523" i="2"/>
  <c r="R523" i="2" s="1"/>
  <c r="O523" i="2"/>
  <c r="P523" i="2"/>
  <c r="Q523" i="2"/>
  <c r="L524" i="2" a="1"/>
  <c r="L524" i="2" s="1"/>
  <c r="M524" i="2"/>
  <c r="N524" i="2"/>
  <c r="O524" i="2"/>
  <c r="P524" i="2"/>
  <c r="Q524" i="2"/>
  <c r="L525" i="2" a="1"/>
  <c r="L525" i="2" s="1"/>
  <c r="M525" i="2"/>
  <c r="N525" i="2"/>
  <c r="R525" i="2" s="1"/>
  <c r="O525" i="2"/>
  <c r="P525" i="2"/>
  <c r="Q525" i="2"/>
  <c r="L526" i="2" a="1"/>
  <c r="L526" i="2" s="1"/>
  <c r="M526" i="2"/>
  <c r="N526" i="2"/>
  <c r="R526" i="2" s="1"/>
  <c r="O526" i="2"/>
  <c r="P526" i="2"/>
  <c r="Q526" i="2"/>
  <c r="L527" i="2" a="1"/>
  <c r="L527" i="2" s="1"/>
  <c r="M527" i="2"/>
  <c r="N527" i="2"/>
  <c r="R527" i="2" s="1"/>
  <c r="O527" i="2"/>
  <c r="P527" i="2"/>
  <c r="Q527" i="2"/>
  <c r="L528" i="2" a="1"/>
  <c r="L528" i="2" s="1"/>
  <c r="M528" i="2"/>
  <c r="N528" i="2"/>
  <c r="O528" i="2"/>
  <c r="P528" i="2"/>
  <c r="Q528" i="2"/>
  <c r="L529" i="2" a="1"/>
  <c r="L529" i="2" s="1"/>
  <c r="M529" i="2"/>
  <c r="N529" i="2"/>
  <c r="O529" i="2"/>
  <c r="P529" i="2"/>
  <c r="Q529" i="2"/>
  <c r="L530" i="2" a="1"/>
  <c r="L530" i="2" s="1"/>
  <c r="M530" i="2"/>
  <c r="N530" i="2"/>
  <c r="O530" i="2"/>
  <c r="P530" i="2"/>
  <c r="Q530" i="2"/>
  <c r="L531" i="2" a="1"/>
  <c r="L531" i="2" s="1"/>
  <c r="M531" i="2"/>
  <c r="N531" i="2"/>
  <c r="O531" i="2"/>
  <c r="P531" i="2"/>
  <c r="Q531" i="2"/>
  <c r="L532" i="2" a="1"/>
  <c r="L532" i="2" s="1"/>
  <c r="M532" i="2"/>
  <c r="N532" i="2"/>
  <c r="O532" i="2"/>
  <c r="P532" i="2"/>
  <c r="Q532" i="2"/>
  <c r="L533" i="2" a="1"/>
  <c r="L533" i="2" s="1"/>
  <c r="M533" i="2"/>
  <c r="N533" i="2"/>
  <c r="O533" i="2"/>
  <c r="P533" i="2"/>
  <c r="Q533" i="2"/>
  <c r="L534" i="2" a="1"/>
  <c r="L534" i="2" s="1"/>
  <c r="M534" i="2"/>
  <c r="N534" i="2"/>
  <c r="O534" i="2"/>
  <c r="P534" i="2"/>
  <c r="Q534" i="2"/>
  <c r="L535" i="2" a="1"/>
  <c r="L535" i="2" s="1"/>
  <c r="M535" i="2"/>
  <c r="N535" i="2"/>
  <c r="O535" i="2"/>
  <c r="P535" i="2"/>
  <c r="Q535" i="2"/>
  <c r="L536" i="2" a="1"/>
  <c r="L536" i="2" s="1"/>
  <c r="M536" i="2"/>
  <c r="N536" i="2"/>
  <c r="O536" i="2"/>
  <c r="P536" i="2"/>
  <c r="Q536" i="2"/>
  <c r="L537" i="2" a="1"/>
  <c r="L537" i="2" s="1"/>
  <c r="M537" i="2"/>
  <c r="N537" i="2"/>
  <c r="O537" i="2"/>
  <c r="P537" i="2"/>
  <c r="Q537" i="2"/>
  <c r="L538" i="2" a="1"/>
  <c r="L538" i="2" s="1"/>
  <c r="M538" i="2"/>
  <c r="N538" i="2"/>
  <c r="O538" i="2"/>
  <c r="P538" i="2"/>
  <c r="Q538" i="2"/>
  <c r="L539" i="2" a="1"/>
  <c r="L539" i="2" s="1"/>
  <c r="M539" i="2"/>
  <c r="N539" i="2"/>
  <c r="O539" i="2"/>
  <c r="P539" i="2"/>
  <c r="Q539" i="2"/>
  <c r="L540" i="2" a="1"/>
  <c r="L540" i="2" s="1"/>
  <c r="M540" i="2"/>
  <c r="N540" i="2"/>
  <c r="O540" i="2"/>
  <c r="P540" i="2"/>
  <c r="Q540" i="2"/>
  <c r="L541" i="2" a="1"/>
  <c r="L541" i="2" s="1"/>
  <c r="M541" i="2"/>
  <c r="N541" i="2"/>
  <c r="O541" i="2"/>
  <c r="P541" i="2"/>
  <c r="Q541" i="2"/>
  <c r="L542" i="2" a="1"/>
  <c r="L542" i="2" s="1"/>
  <c r="M542" i="2"/>
  <c r="N542" i="2"/>
  <c r="O542" i="2"/>
  <c r="P542" i="2"/>
  <c r="Q542" i="2"/>
  <c r="L543" i="2" a="1"/>
  <c r="L543" i="2" s="1"/>
  <c r="M543" i="2"/>
  <c r="N543" i="2"/>
  <c r="O543" i="2"/>
  <c r="P543" i="2"/>
  <c r="Q543" i="2"/>
  <c r="L544" i="2" a="1"/>
  <c r="L544" i="2" s="1"/>
  <c r="M544" i="2"/>
  <c r="N544" i="2"/>
  <c r="O544" i="2"/>
  <c r="P544" i="2"/>
  <c r="Q544" i="2"/>
  <c r="L545" i="2" a="1"/>
  <c r="L545" i="2" s="1"/>
  <c r="M545" i="2"/>
  <c r="N545" i="2"/>
  <c r="O545" i="2"/>
  <c r="P545" i="2"/>
  <c r="Q545" i="2"/>
  <c r="L546" i="2" a="1"/>
  <c r="L546" i="2" s="1"/>
  <c r="M546" i="2"/>
  <c r="N546" i="2"/>
  <c r="O546" i="2"/>
  <c r="P546" i="2"/>
  <c r="Q546" i="2"/>
  <c r="L547" i="2" a="1"/>
  <c r="L547" i="2" s="1"/>
  <c r="M547" i="2"/>
  <c r="N547" i="2"/>
  <c r="O547" i="2"/>
  <c r="P547" i="2"/>
  <c r="Q547" i="2"/>
  <c r="L548" i="2" a="1"/>
  <c r="L548" i="2" s="1"/>
  <c r="M548" i="2"/>
  <c r="N548" i="2"/>
  <c r="O548" i="2"/>
  <c r="P548" i="2"/>
  <c r="Q548" i="2"/>
  <c r="L549" i="2" a="1"/>
  <c r="L549" i="2" s="1"/>
  <c r="M549" i="2"/>
  <c r="N549" i="2"/>
  <c r="O549" i="2"/>
  <c r="P549" i="2"/>
  <c r="Q549" i="2"/>
  <c r="L550" i="2" a="1"/>
  <c r="L550" i="2" s="1"/>
  <c r="M550" i="2"/>
  <c r="N550" i="2"/>
  <c r="O550" i="2"/>
  <c r="P550" i="2"/>
  <c r="Q550" i="2"/>
  <c r="L551" i="2" a="1"/>
  <c r="L551" i="2" s="1"/>
  <c r="M551" i="2"/>
  <c r="N551" i="2"/>
  <c r="O551" i="2"/>
  <c r="P551" i="2"/>
  <c r="Q551" i="2"/>
  <c r="L552" i="2" a="1"/>
  <c r="L552" i="2" s="1"/>
  <c r="M552" i="2"/>
  <c r="N552" i="2"/>
  <c r="O552" i="2"/>
  <c r="P552" i="2"/>
  <c r="Q552" i="2"/>
  <c r="L553" i="2" a="1"/>
  <c r="L553" i="2" s="1"/>
  <c r="M553" i="2"/>
  <c r="N553" i="2"/>
  <c r="O553" i="2"/>
  <c r="P553" i="2"/>
  <c r="Q553" i="2"/>
  <c r="L554" i="2" a="1"/>
  <c r="L554" i="2" s="1"/>
  <c r="M554" i="2"/>
  <c r="N554" i="2"/>
  <c r="O554" i="2"/>
  <c r="P554" i="2"/>
  <c r="Q554" i="2"/>
  <c r="L555" i="2" a="1"/>
  <c r="L555" i="2" s="1"/>
  <c r="M555" i="2"/>
  <c r="N555" i="2"/>
  <c r="O555" i="2"/>
  <c r="P555" i="2"/>
  <c r="Q555" i="2"/>
  <c r="L556" i="2" a="1"/>
  <c r="L556" i="2" s="1"/>
  <c r="M556" i="2"/>
  <c r="N556" i="2"/>
  <c r="O556" i="2"/>
  <c r="P556" i="2"/>
  <c r="Q556" i="2"/>
  <c r="L557" i="2" a="1"/>
  <c r="L557" i="2" s="1"/>
  <c r="M557" i="2"/>
  <c r="N557" i="2"/>
  <c r="O557" i="2"/>
  <c r="P557" i="2"/>
  <c r="Q557" i="2"/>
  <c r="L558" i="2" a="1"/>
  <c r="L558" i="2" s="1"/>
  <c r="M558" i="2"/>
  <c r="N558" i="2"/>
  <c r="O558" i="2"/>
  <c r="P558" i="2"/>
  <c r="Q558" i="2"/>
  <c r="L559" i="2" a="1"/>
  <c r="L559" i="2" s="1"/>
  <c r="M559" i="2"/>
  <c r="N559" i="2"/>
  <c r="O559" i="2"/>
  <c r="P559" i="2"/>
  <c r="Q559" i="2"/>
  <c r="L560" i="2" a="1"/>
  <c r="L560" i="2" s="1"/>
  <c r="M560" i="2"/>
  <c r="N560" i="2"/>
  <c r="O560" i="2"/>
  <c r="P560" i="2"/>
  <c r="Q560" i="2"/>
  <c r="L561" i="2" a="1"/>
  <c r="L561" i="2" s="1"/>
  <c r="M561" i="2"/>
  <c r="N561" i="2"/>
  <c r="O561" i="2"/>
  <c r="P561" i="2"/>
  <c r="Q561" i="2"/>
  <c r="L562" i="2" a="1"/>
  <c r="L562" i="2" s="1"/>
  <c r="M562" i="2"/>
  <c r="N562" i="2"/>
  <c r="O562" i="2"/>
  <c r="P562" i="2"/>
  <c r="Q562" i="2"/>
  <c r="L563" i="2" a="1"/>
  <c r="L563" i="2" s="1"/>
  <c r="M563" i="2"/>
  <c r="N563" i="2"/>
  <c r="O563" i="2"/>
  <c r="P563" i="2"/>
  <c r="Q563" i="2"/>
  <c r="L564" i="2" a="1"/>
  <c r="L564" i="2" s="1"/>
  <c r="M564" i="2"/>
  <c r="N564" i="2"/>
  <c r="O564" i="2"/>
  <c r="P564" i="2"/>
  <c r="Q564" i="2"/>
  <c r="L565" i="2" a="1"/>
  <c r="L565" i="2" s="1"/>
  <c r="M565" i="2"/>
  <c r="N565" i="2"/>
  <c r="O565" i="2"/>
  <c r="P565" i="2"/>
  <c r="Q565" i="2"/>
  <c r="L566" i="2" a="1"/>
  <c r="L566" i="2" s="1"/>
  <c r="M566" i="2"/>
  <c r="N566" i="2"/>
  <c r="O566" i="2"/>
  <c r="P566" i="2"/>
  <c r="Q566" i="2"/>
  <c r="L567" i="2" a="1"/>
  <c r="L567" i="2" s="1"/>
  <c r="M567" i="2"/>
  <c r="N567" i="2"/>
  <c r="O567" i="2"/>
  <c r="P567" i="2"/>
  <c r="Q567" i="2"/>
  <c r="L568" i="2" a="1"/>
  <c r="L568" i="2" s="1"/>
  <c r="M568" i="2"/>
  <c r="N568" i="2"/>
  <c r="O568" i="2"/>
  <c r="P568" i="2"/>
  <c r="Q568" i="2"/>
  <c r="L569" i="2" a="1"/>
  <c r="L569" i="2" s="1"/>
  <c r="M569" i="2"/>
  <c r="N569" i="2"/>
  <c r="O569" i="2"/>
  <c r="P569" i="2"/>
  <c r="Q569" i="2"/>
  <c r="L570" i="2" a="1"/>
  <c r="L570" i="2" s="1"/>
  <c r="M570" i="2"/>
  <c r="N570" i="2"/>
  <c r="O570" i="2"/>
  <c r="P570" i="2"/>
  <c r="Q570" i="2"/>
  <c r="L571" i="2" a="1"/>
  <c r="L571" i="2" s="1"/>
  <c r="M571" i="2"/>
  <c r="N571" i="2"/>
  <c r="O571" i="2"/>
  <c r="P571" i="2"/>
  <c r="Q571" i="2"/>
  <c r="L572" i="2" a="1"/>
  <c r="L572" i="2" s="1"/>
  <c r="M572" i="2"/>
  <c r="N572" i="2"/>
  <c r="O572" i="2"/>
  <c r="P572" i="2"/>
  <c r="Q572" i="2"/>
  <c r="L573" i="2" a="1"/>
  <c r="L573" i="2" s="1"/>
  <c r="M573" i="2"/>
  <c r="N573" i="2"/>
  <c r="O573" i="2"/>
  <c r="P573" i="2"/>
  <c r="Q573" i="2"/>
  <c r="L574" i="2" a="1"/>
  <c r="L574" i="2"/>
  <c r="M574" i="2"/>
  <c r="N574" i="2"/>
  <c r="O574" i="2"/>
  <c r="P574" i="2"/>
  <c r="Q574" i="2"/>
  <c r="L575" i="2" a="1"/>
  <c r="L575" i="2" s="1"/>
  <c r="M575" i="2"/>
  <c r="N575" i="2"/>
  <c r="O575" i="2"/>
  <c r="P575" i="2"/>
  <c r="Q575" i="2"/>
  <c r="L576" i="2" a="1"/>
  <c r="L576" i="2" s="1"/>
  <c r="M576" i="2"/>
  <c r="N576" i="2"/>
  <c r="O576" i="2"/>
  <c r="P576" i="2"/>
  <c r="Q576" i="2"/>
  <c r="L577" i="2" a="1"/>
  <c r="L577" i="2" s="1"/>
  <c r="M577" i="2"/>
  <c r="N577" i="2"/>
  <c r="O577" i="2"/>
  <c r="P577" i="2"/>
  <c r="Q577" i="2"/>
  <c r="L578" i="2" a="1"/>
  <c r="L578" i="2" s="1"/>
  <c r="M578" i="2"/>
  <c r="N578" i="2"/>
  <c r="O578" i="2"/>
  <c r="P578" i="2"/>
  <c r="Q578" i="2"/>
  <c r="L579" i="2" a="1"/>
  <c r="L579" i="2" s="1"/>
  <c r="M579" i="2"/>
  <c r="N579" i="2"/>
  <c r="O579" i="2"/>
  <c r="P579" i="2"/>
  <c r="Q579" i="2"/>
  <c r="L580" i="2" a="1"/>
  <c r="L580" i="2" s="1"/>
  <c r="M580" i="2"/>
  <c r="N580" i="2"/>
  <c r="O580" i="2"/>
  <c r="P580" i="2"/>
  <c r="Q580" i="2"/>
  <c r="L581" i="2" a="1"/>
  <c r="L581" i="2" s="1"/>
  <c r="M581" i="2"/>
  <c r="N581" i="2"/>
  <c r="O581" i="2"/>
  <c r="P581" i="2"/>
  <c r="Q581" i="2"/>
  <c r="L582" i="2" a="1"/>
  <c r="L582" i="2" s="1"/>
  <c r="M582" i="2"/>
  <c r="N582" i="2"/>
  <c r="O582" i="2"/>
  <c r="P582" i="2"/>
  <c r="Q582" i="2"/>
  <c r="L583" i="2" a="1"/>
  <c r="L583" i="2" s="1"/>
  <c r="M583" i="2"/>
  <c r="N583" i="2"/>
  <c r="O583" i="2"/>
  <c r="P583" i="2"/>
  <c r="Q583" i="2"/>
  <c r="L584" i="2" a="1"/>
  <c r="L584" i="2" s="1"/>
  <c r="M584" i="2"/>
  <c r="N584" i="2"/>
  <c r="O584" i="2"/>
  <c r="P584" i="2"/>
  <c r="Q584" i="2"/>
  <c r="L585" i="2" a="1"/>
  <c r="L585" i="2" s="1"/>
  <c r="M585" i="2"/>
  <c r="N585" i="2"/>
  <c r="R585" i="2" s="1"/>
  <c r="O585" i="2"/>
  <c r="P585" i="2"/>
  <c r="Q585" i="2"/>
  <c r="L586" i="2" a="1"/>
  <c r="L586" i="2" s="1"/>
  <c r="M586" i="2"/>
  <c r="N586" i="2"/>
  <c r="O586" i="2"/>
  <c r="P586" i="2"/>
  <c r="Q586" i="2"/>
  <c r="L587" i="2" a="1"/>
  <c r="L587" i="2" s="1"/>
  <c r="M587" i="2"/>
  <c r="N587" i="2"/>
  <c r="O587" i="2"/>
  <c r="P587" i="2"/>
  <c r="Q587" i="2"/>
  <c r="L588" i="2" a="1"/>
  <c r="L588" i="2" s="1"/>
  <c r="M588" i="2"/>
  <c r="N588" i="2"/>
  <c r="O588" i="2"/>
  <c r="P588" i="2"/>
  <c r="Q588" i="2"/>
  <c r="L589" i="2" a="1"/>
  <c r="L589" i="2" s="1"/>
  <c r="M589" i="2"/>
  <c r="N589" i="2"/>
  <c r="O589" i="2"/>
  <c r="P589" i="2"/>
  <c r="Q589" i="2"/>
  <c r="L590" i="2" a="1"/>
  <c r="L590" i="2" s="1"/>
  <c r="R590" i="2" s="1"/>
  <c r="M590" i="2"/>
  <c r="N590" i="2"/>
  <c r="O590" i="2"/>
  <c r="P590" i="2"/>
  <c r="Q590" i="2"/>
  <c r="L591" i="2" a="1"/>
  <c r="L591" i="2" s="1"/>
  <c r="M591" i="2"/>
  <c r="N591" i="2"/>
  <c r="O591" i="2"/>
  <c r="P591" i="2"/>
  <c r="Q591" i="2"/>
  <c r="L592" i="2" a="1"/>
  <c r="L592" i="2" s="1"/>
  <c r="M592" i="2"/>
  <c r="N592" i="2"/>
  <c r="O592" i="2"/>
  <c r="P592" i="2"/>
  <c r="Q592" i="2"/>
  <c r="L593" i="2" a="1"/>
  <c r="L593" i="2" s="1"/>
  <c r="M593" i="2"/>
  <c r="N593" i="2"/>
  <c r="O593" i="2"/>
  <c r="P593" i="2"/>
  <c r="Q593" i="2"/>
  <c r="L594" i="2" a="1"/>
  <c r="L594" i="2" s="1"/>
  <c r="M594" i="2"/>
  <c r="N594" i="2"/>
  <c r="O594" i="2"/>
  <c r="P594" i="2"/>
  <c r="Q594" i="2"/>
  <c r="L595" i="2" a="1"/>
  <c r="L595" i="2" s="1"/>
  <c r="M595" i="2"/>
  <c r="N595" i="2"/>
  <c r="O595" i="2"/>
  <c r="P595" i="2"/>
  <c r="Q595" i="2"/>
  <c r="L596" i="2" a="1"/>
  <c r="L596" i="2" s="1"/>
  <c r="M596" i="2"/>
  <c r="N596" i="2"/>
  <c r="O596" i="2"/>
  <c r="P596" i="2"/>
  <c r="Q596" i="2"/>
  <c r="L597" i="2" a="1"/>
  <c r="L597" i="2" s="1"/>
  <c r="M597" i="2"/>
  <c r="N597" i="2"/>
  <c r="O597" i="2"/>
  <c r="P597" i="2"/>
  <c r="Q597" i="2"/>
  <c r="L598" i="2" a="1"/>
  <c r="L598" i="2" s="1"/>
  <c r="M598" i="2"/>
  <c r="N598" i="2"/>
  <c r="O598" i="2"/>
  <c r="P598" i="2"/>
  <c r="Q598" i="2"/>
  <c r="L599" i="2" a="1"/>
  <c r="L599" i="2" s="1"/>
  <c r="M599" i="2"/>
  <c r="N599" i="2"/>
  <c r="O599" i="2"/>
  <c r="P599" i="2"/>
  <c r="Q599" i="2"/>
  <c r="L600" i="2" a="1"/>
  <c r="L600" i="2" s="1"/>
  <c r="M600" i="2"/>
  <c r="N600" i="2"/>
  <c r="O600" i="2"/>
  <c r="P600" i="2"/>
  <c r="Q600" i="2"/>
  <c r="L601" i="2" a="1"/>
  <c r="L601" i="2" s="1"/>
  <c r="M601" i="2"/>
  <c r="N601" i="2"/>
  <c r="O601" i="2"/>
  <c r="P601" i="2"/>
  <c r="Q601" i="2"/>
  <c r="L602" i="2" a="1"/>
  <c r="L602" i="2" s="1"/>
  <c r="M602" i="2"/>
  <c r="N602" i="2"/>
  <c r="O602" i="2"/>
  <c r="P602" i="2"/>
  <c r="Q602" i="2"/>
  <c r="L603" i="2" a="1"/>
  <c r="L603" i="2" s="1"/>
  <c r="M603" i="2"/>
  <c r="N603" i="2"/>
  <c r="O603" i="2"/>
  <c r="P603" i="2"/>
  <c r="Q603" i="2"/>
  <c r="L604" i="2" a="1"/>
  <c r="L604" i="2" s="1"/>
  <c r="M604" i="2"/>
  <c r="N604" i="2"/>
  <c r="O604" i="2"/>
  <c r="P604" i="2"/>
  <c r="Q604" i="2"/>
  <c r="L605" i="2" a="1"/>
  <c r="L605" i="2" s="1"/>
  <c r="M605" i="2"/>
  <c r="N605" i="2"/>
  <c r="O605" i="2"/>
  <c r="P605" i="2"/>
  <c r="Q605" i="2"/>
  <c r="L606" i="2" a="1"/>
  <c r="L606" i="2" s="1"/>
  <c r="M606" i="2"/>
  <c r="N606" i="2"/>
  <c r="O606" i="2"/>
  <c r="P606" i="2"/>
  <c r="Q606" i="2"/>
  <c r="L607" i="2" a="1"/>
  <c r="L607" i="2" s="1"/>
  <c r="M607" i="2"/>
  <c r="N607" i="2"/>
  <c r="R607" i="2" s="1"/>
  <c r="O607" i="2"/>
  <c r="P607" i="2"/>
  <c r="Q607" i="2"/>
  <c r="L608" i="2" a="1"/>
  <c r="L608" i="2" s="1"/>
  <c r="M608" i="2"/>
  <c r="N608" i="2"/>
  <c r="O608" i="2"/>
  <c r="P608" i="2"/>
  <c r="Q608" i="2"/>
  <c r="L609" i="2" a="1"/>
  <c r="L609" i="2" s="1"/>
  <c r="M609" i="2"/>
  <c r="N609" i="2"/>
  <c r="O609" i="2"/>
  <c r="P609" i="2"/>
  <c r="Q609" i="2"/>
  <c r="L610" i="2" a="1"/>
  <c r="L610" i="2" s="1"/>
  <c r="M610" i="2"/>
  <c r="N610" i="2"/>
  <c r="O610" i="2"/>
  <c r="P610" i="2"/>
  <c r="Q610" i="2"/>
  <c r="L611" i="2" a="1"/>
  <c r="L611" i="2" s="1"/>
  <c r="M611" i="2"/>
  <c r="N611" i="2"/>
  <c r="O611" i="2"/>
  <c r="P611" i="2"/>
  <c r="Q611" i="2"/>
  <c r="L612" i="2" a="1"/>
  <c r="L612" i="2" s="1"/>
  <c r="M612" i="2"/>
  <c r="N612" i="2"/>
  <c r="O612" i="2"/>
  <c r="P612" i="2"/>
  <c r="Q612" i="2"/>
  <c r="L613" i="2" a="1"/>
  <c r="L613" i="2" s="1"/>
  <c r="M613" i="2"/>
  <c r="N613" i="2"/>
  <c r="O613" i="2"/>
  <c r="P613" i="2"/>
  <c r="Q613" i="2"/>
  <c r="L614" i="2" a="1"/>
  <c r="L614" i="2" s="1"/>
  <c r="M614" i="2"/>
  <c r="N614" i="2"/>
  <c r="O614" i="2"/>
  <c r="P614" i="2"/>
  <c r="Q614" i="2"/>
  <c r="L615" i="2" a="1"/>
  <c r="L615" i="2" s="1"/>
  <c r="M615" i="2"/>
  <c r="N615" i="2"/>
  <c r="O615" i="2"/>
  <c r="P615" i="2"/>
  <c r="Q615" i="2"/>
  <c r="L616" i="2" a="1"/>
  <c r="L616" i="2" s="1"/>
  <c r="M616" i="2"/>
  <c r="N616" i="2"/>
  <c r="O616" i="2"/>
  <c r="P616" i="2"/>
  <c r="Q616" i="2"/>
  <c r="L617" i="2" a="1"/>
  <c r="L617" i="2" s="1"/>
  <c r="M617" i="2"/>
  <c r="N617" i="2"/>
  <c r="O617" i="2"/>
  <c r="P617" i="2"/>
  <c r="Q617" i="2"/>
  <c r="L618" i="2" a="1"/>
  <c r="L618" i="2" s="1"/>
  <c r="M618" i="2"/>
  <c r="N618" i="2"/>
  <c r="O618" i="2"/>
  <c r="P618" i="2"/>
  <c r="Q618" i="2"/>
  <c r="L619" i="2" a="1"/>
  <c r="L619" i="2" s="1"/>
  <c r="M619" i="2"/>
  <c r="N619" i="2"/>
  <c r="O619" i="2"/>
  <c r="P619" i="2"/>
  <c r="Q619" i="2"/>
  <c r="L620" i="2" a="1"/>
  <c r="L620" i="2" s="1"/>
  <c r="M620" i="2"/>
  <c r="N620" i="2"/>
  <c r="O620" i="2"/>
  <c r="P620" i="2"/>
  <c r="Q620" i="2"/>
  <c r="L621" i="2" a="1"/>
  <c r="L621" i="2" s="1"/>
  <c r="M621" i="2"/>
  <c r="N621" i="2"/>
  <c r="O621" i="2"/>
  <c r="P621" i="2"/>
  <c r="Q621" i="2"/>
  <c r="L622" i="2" a="1"/>
  <c r="L622" i="2" s="1"/>
  <c r="M622" i="2"/>
  <c r="N622" i="2"/>
  <c r="O622" i="2"/>
  <c r="P622" i="2"/>
  <c r="Q622" i="2"/>
  <c r="L623" i="2" a="1"/>
  <c r="L623" i="2" s="1"/>
  <c r="M623" i="2"/>
  <c r="N623" i="2"/>
  <c r="O623" i="2"/>
  <c r="P623" i="2"/>
  <c r="Q623" i="2"/>
  <c r="L624" i="2" a="1"/>
  <c r="L624" i="2" s="1"/>
  <c r="M624" i="2"/>
  <c r="N624" i="2"/>
  <c r="O624" i="2"/>
  <c r="P624" i="2"/>
  <c r="Q624" i="2"/>
  <c r="L625" i="2" a="1"/>
  <c r="L625" i="2" s="1"/>
  <c r="M625" i="2"/>
  <c r="N625" i="2"/>
  <c r="O625" i="2"/>
  <c r="P625" i="2"/>
  <c r="Q625" i="2"/>
  <c r="L626" i="2" a="1"/>
  <c r="L626" i="2" s="1"/>
  <c r="M626" i="2"/>
  <c r="N626" i="2"/>
  <c r="O626" i="2"/>
  <c r="P626" i="2"/>
  <c r="Q626" i="2"/>
  <c r="L627" i="2" a="1"/>
  <c r="L627" i="2" s="1"/>
  <c r="M627" i="2"/>
  <c r="N627" i="2"/>
  <c r="O627" i="2"/>
  <c r="P627" i="2"/>
  <c r="Q627" i="2"/>
  <c r="L628" i="2" a="1"/>
  <c r="L628" i="2" s="1"/>
  <c r="M628" i="2"/>
  <c r="N628" i="2"/>
  <c r="O628" i="2"/>
  <c r="P628" i="2"/>
  <c r="Q628" i="2"/>
  <c r="L629" i="2" a="1"/>
  <c r="L629" i="2" s="1"/>
  <c r="M629" i="2"/>
  <c r="N629" i="2"/>
  <c r="O629" i="2"/>
  <c r="P629" i="2"/>
  <c r="Q629" i="2"/>
  <c r="L630" i="2" a="1"/>
  <c r="L630" i="2" s="1"/>
  <c r="M630" i="2"/>
  <c r="N630" i="2"/>
  <c r="O630" i="2"/>
  <c r="P630" i="2"/>
  <c r="Q630" i="2"/>
  <c r="L631" i="2" a="1"/>
  <c r="L631" i="2" s="1"/>
  <c r="M631" i="2"/>
  <c r="N631" i="2"/>
  <c r="O631" i="2"/>
  <c r="P631" i="2"/>
  <c r="Q631" i="2"/>
  <c r="L632" i="2" a="1"/>
  <c r="L632" i="2" s="1"/>
  <c r="M632" i="2"/>
  <c r="N632" i="2"/>
  <c r="O632" i="2"/>
  <c r="P632" i="2"/>
  <c r="Q632" i="2"/>
  <c r="L633" i="2" a="1"/>
  <c r="L633" i="2" s="1"/>
  <c r="M633" i="2"/>
  <c r="N633" i="2"/>
  <c r="O633" i="2"/>
  <c r="P633" i="2"/>
  <c r="Q633" i="2"/>
  <c r="L634" i="2" a="1"/>
  <c r="L634" i="2" s="1"/>
  <c r="M634" i="2"/>
  <c r="N634" i="2"/>
  <c r="O634" i="2"/>
  <c r="P634" i="2"/>
  <c r="Q634" i="2"/>
  <c r="L635" i="2" a="1"/>
  <c r="L635" i="2" s="1"/>
  <c r="M635" i="2"/>
  <c r="N635" i="2"/>
  <c r="O635" i="2"/>
  <c r="P635" i="2"/>
  <c r="Q635" i="2"/>
  <c r="L636" i="2" a="1"/>
  <c r="L636" i="2" s="1"/>
  <c r="M636" i="2"/>
  <c r="N636" i="2"/>
  <c r="O636" i="2"/>
  <c r="P636" i="2"/>
  <c r="Q636" i="2"/>
  <c r="L637" i="2" a="1"/>
  <c r="L637" i="2" s="1"/>
  <c r="M637" i="2"/>
  <c r="N637" i="2"/>
  <c r="O637" i="2"/>
  <c r="P637" i="2"/>
  <c r="Q637" i="2"/>
  <c r="L638" i="2" a="1"/>
  <c r="L638" i="2" s="1"/>
  <c r="M638" i="2"/>
  <c r="N638" i="2"/>
  <c r="O638" i="2"/>
  <c r="P638" i="2"/>
  <c r="Q638" i="2"/>
  <c r="L639" i="2" a="1"/>
  <c r="L639" i="2" s="1"/>
  <c r="M639" i="2"/>
  <c r="N639" i="2"/>
  <c r="O639" i="2"/>
  <c r="P639" i="2"/>
  <c r="Q639" i="2"/>
  <c r="L640" i="2" a="1"/>
  <c r="L640" i="2" s="1"/>
  <c r="M640" i="2"/>
  <c r="N640" i="2"/>
  <c r="O640" i="2"/>
  <c r="P640" i="2"/>
  <c r="Q640" i="2"/>
  <c r="L641" i="2" a="1"/>
  <c r="L641" i="2" s="1"/>
  <c r="M641" i="2"/>
  <c r="N641" i="2"/>
  <c r="O641" i="2"/>
  <c r="P641" i="2"/>
  <c r="Q641" i="2"/>
  <c r="L642" i="2" a="1"/>
  <c r="L642" i="2" s="1"/>
  <c r="M642" i="2"/>
  <c r="N642" i="2"/>
  <c r="O642" i="2"/>
  <c r="P642" i="2"/>
  <c r="Q642" i="2"/>
  <c r="L643" i="2" a="1"/>
  <c r="L643" i="2" s="1"/>
  <c r="M643" i="2"/>
  <c r="N643" i="2"/>
  <c r="O643" i="2"/>
  <c r="P643" i="2"/>
  <c r="Q643" i="2"/>
  <c r="L644" i="2" a="1"/>
  <c r="L644" i="2" s="1"/>
  <c r="R644" i="2" s="1"/>
  <c r="M644" i="2"/>
  <c r="N644" i="2"/>
  <c r="O644" i="2"/>
  <c r="P644" i="2"/>
  <c r="Q644" i="2"/>
  <c r="L645" i="2" a="1"/>
  <c r="L645" i="2" s="1"/>
  <c r="M645" i="2"/>
  <c r="N645" i="2"/>
  <c r="O645" i="2"/>
  <c r="P645" i="2"/>
  <c r="Q645" i="2"/>
  <c r="L646" i="2" a="1"/>
  <c r="L646" i="2" s="1"/>
  <c r="M646" i="2"/>
  <c r="N646" i="2"/>
  <c r="O646" i="2"/>
  <c r="P646" i="2"/>
  <c r="Q646" i="2"/>
  <c r="L647" i="2" a="1"/>
  <c r="L647" i="2" s="1"/>
  <c r="M647" i="2"/>
  <c r="N647" i="2"/>
  <c r="O647" i="2"/>
  <c r="P647" i="2"/>
  <c r="Q647" i="2"/>
  <c r="L648" i="2" a="1"/>
  <c r="L648" i="2" s="1"/>
  <c r="M648" i="2"/>
  <c r="N648" i="2"/>
  <c r="O648" i="2"/>
  <c r="P648" i="2"/>
  <c r="Q648" i="2"/>
  <c r="L649" i="2" a="1"/>
  <c r="L649" i="2" s="1"/>
  <c r="M649" i="2"/>
  <c r="N649" i="2"/>
  <c r="O649" i="2"/>
  <c r="P649" i="2"/>
  <c r="Q649" i="2"/>
  <c r="L650" i="2" a="1"/>
  <c r="L650" i="2" s="1"/>
  <c r="M650" i="2"/>
  <c r="N650" i="2"/>
  <c r="O650" i="2"/>
  <c r="P650" i="2"/>
  <c r="Q650" i="2"/>
  <c r="L651" i="2" a="1"/>
  <c r="L651" i="2" s="1"/>
  <c r="M651" i="2"/>
  <c r="N651" i="2"/>
  <c r="O651" i="2"/>
  <c r="P651" i="2"/>
  <c r="Q651" i="2"/>
  <c r="L652" i="2" a="1"/>
  <c r="L652" i="2" s="1"/>
  <c r="M652" i="2"/>
  <c r="N652" i="2"/>
  <c r="O652" i="2"/>
  <c r="P652" i="2"/>
  <c r="Q652" i="2"/>
  <c r="L653" i="2" a="1"/>
  <c r="L653" i="2" s="1"/>
  <c r="M653" i="2"/>
  <c r="N653" i="2"/>
  <c r="O653" i="2"/>
  <c r="P653" i="2"/>
  <c r="Q653" i="2"/>
  <c r="L654" i="2" a="1"/>
  <c r="L654" i="2" s="1"/>
  <c r="M654" i="2"/>
  <c r="N654" i="2"/>
  <c r="O654" i="2"/>
  <c r="P654" i="2"/>
  <c r="Q654" i="2"/>
  <c r="L655" i="2" a="1"/>
  <c r="L655" i="2" s="1"/>
  <c r="M655" i="2"/>
  <c r="N655" i="2"/>
  <c r="O655" i="2"/>
  <c r="P655" i="2"/>
  <c r="Q655" i="2"/>
  <c r="L656" i="2" a="1"/>
  <c r="L656" i="2" s="1"/>
  <c r="M656" i="2"/>
  <c r="N656" i="2"/>
  <c r="O656" i="2"/>
  <c r="P656" i="2"/>
  <c r="Q656" i="2"/>
  <c r="L657" i="2" a="1"/>
  <c r="L657" i="2" s="1"/>
  <c r="M657" i="2"/>
  <c r="N657" i="2"/>
  <c r="O657" i="2"/>
  <c r="P657" i="2"/>
  <c r="Q657" i="2"/>
  <c r="L658" i="2" a="1"/>
  <c r="L658" i="2" s="1"/>
  <c r="M658" i="2"/>
  <c r="N658" i="2"/>
  <c r="O658" i="2"/>
  <c r="P658" i="2"/>
  <c r="Q658" i="2"/>
  <c r="L659" i="2" a="1"/>
  <c r="L659" i="2" s="1"/>
  <c r="M659" i="2"/>
  <c r="N659" i="2"/>
  <c r="O659" i="2"/>
  <c r="P659" i="2"/>
  <c r="Q659" i="2"/>
  <c r="L660" i="2" a="1"/>
  <c r="L660" i="2" s="1"/>
  <c r="M660" i="2"/>
  <c r="N660" i="2"/>
  <c r="O660" i="2"/>
  <c r="P660" i="2"/>
  <c r="Q660" i="2"/>
  <c r="L661" i="2" a="1"/>
  <c r="L661" i="2" s="1"/>
  <c r="M661" i="2"/>
  <c r="N661" i="2"/>
  <c r="O661" i="2"/>
  <c r="P661" i="2"/>
  <c r="Q661" i="2"/>
  <c r="L662" i="2" a="1"/>
  <c r="L662" i="2" s="1"/>
  <c r="M662" i="2"/>
  <c r="N662" i="2"/>
  <c r="O662" i="2"/>
  <c r="P662" i="2"/>
  <c r="Q662" i="2"/>
  <c r="L663" i="2" a="1"/>
  <c r="L663" i="2" s="1"/>
  <c r="M663" i="2"/>
  <c r="N663" i="2"/>
  <c r="O663" i="2"/>
  <c r="P663" i="2"/>
  <c r="Q663" i="2"/>
  <c r="L664" i="2" a="1"/>
  <c r="L664" i="2" s="1"/>
  <c r="M664" i="2"/>
  <c r="N664" i="2"/>
  <c r="O664" i="2"/>
  <c r="P664" i="2"/>
  <c r="Q664" i="2"/>
  <c r="L665" i="2" a="1"/>
  <c r="L665" i="2" s="1"/>
  <c r="M665" i="2"/>
  <c r="N665" i="2"/>
  <c r="O665" i="2"/>
  <c r="P665" i="2"/>
  <c r="Q665" i="2"/>
  <c r="L666" i="2" a="1"/>
  <c r="L666" i="2" s="1"/>
  <c r="M666" i="2"/>
  <c r="N666" i="2"/>
  <c r="O666" i="2"/>
  <c r="P666" i="2"/>
  <c r="Q666" i="2"/>
  <c r="L667" i="2" a="1"/>
  <c r="L667" i="2" s="1"/>
  <c r="M667" i="2"/>
  <c r="N667" i="2"/>
  <c r="O667" i="2"/>
  <c r="P667" i="2"/>
  <c r="Q667" i="2"/>
  <c r="L668" i="2" a="1"/>
  <c r="L668" i="2" s="1"/>
  <c r="M668" i="2"/>
  <c r="N668" i="2"/>
  <c r="O668" i="2"/>
  <c r="P668" i="2"/>
  <c r="Q668" i="2"/>
  <c r="L669" i="2" a="1"/>
  <c r="L669" i="2" s="1"/>
  <c r="M669" i="2"/>
  <c r="N669" i="2"/>
  <c r="O669" i="2"/>
  <c r="P669" i="2"/>
  <c r="Q669" i="2"/>
  <c r="L670" i="2" a="1"/>
  <c r="L670" i="2" s="1"/>
  <c r="M670" i="2"/>
  <c r="N670" i="2"/>
  <c r="O670" i="2"/>
  <c r="P670" i="2"/>
  <c r="Q670" i="2"/>
  <c r="L671" i="2" a="1"/>
  <c r="L671" i="2" s="1"/>
  <c r="M671" i="2"/>
  <c r="N671" i="2"/>
  <c r="O671" i="2"/>
  <c r="P671" i="2"/>
  <c r="Q671" i="2"/>
  <c r="L672" i="2" a="1"/>
  <c r="L672" i="2" s="1"/>
  <c r="M672" i="2"/>
  <c r="N672" i="2"/>
  <c r="O672" i="2"/>
  <c r="P672" i="2"/>
  <c r="Q672" i="2"/>
  <c r="L673" i="2" a="1"/>
  <c r="L673" i="2" s="1"/>
  <c r="M673" i="2"/>
  <c r="N673" i="2"/>
  <c r="O673" i="2"/>
  <c r="P673" i="2"/>
  <c r="Q673" i="2"/>
  <c r="L674" i="2" a="1"/>
  <c r="L674" i="2" s="1"/>
  <c r="M674" i="2"/>
  <c r="N674" i="2"/>
  <c r="O674" i="2"/>
  <c r="P674" i="2"/>
  <c r="Q674" i="2"/>
  <c r="L675" i="2" a="1"/>
  <c r="L675" i="2" s="1"/>
  <c r="M675" i="2"/>
  <c r="N675" i="2"/>
  <c r="O675" i="2"/>
  <c r="P675" i="2"/>
  <c r="Q675" i="2"/>
  <c r="L676" i="2" a="1"/>
  <c r="L676" i="2" s="1"/>
  <c r="M676" i="2"/>
  <c r="N676" i="2"/>
  <c r="O676" i="2"/>
  <c r="P676" i="2"/>
  <c r="Q676" i="2"/>
  <c r="L677" i="2" a="1"/>
  <c r="L677" i="2" s="1"/>
  <c r="M677" i="2"/>
  <c r="N677" i="2"/>
  <c r="O677" i="2"/>
  <c r="P677" i="2"/>
  <c r="Q677" i="2"/>
  <c r="L678" i="2" a="1"/>
  <c r="L678" i="2" s="1"/>
  <c r="M678" i="2"/>
  <c r="N678" i="2"/>
  <c r="O678" i="2"/>
  <c r="P678" i="2"/>
  <c r="Q678" i="2"/>
  <c r="L679" i="2" a="1"/>
  <c r="L679" i="2" s="1"/>
  <c r="M679" i="2"/>
  <c r="N679" i="2"/>
  <c r="O679" i="2"/>
  <c r="P679" i="2"/>
  <c r="Q679" i="2"/>
  <c r="L680" i="2" a="1"/>
  <c r="L680" i="2" s="1"/>
  <c r="M680" i="2"/>
  <c r="N680" i="2"/>
  <c r="O680" i="2"/>
  <c r="P680" i="2"/>
  <c r="Q680" i="2"/>
  <c r="L681" i="2" a="1"/>
  <c r="L681" i="2" s="1"/>
  <c r="M681" i="2"/>
  <c r="N681" i="2"/>
  <c r="O681" i="2"/>
  <c r="P681" i="2"/>
  <c r="Q681" i="2"/>
  <c r="L682" i="2" a="1"/>
  <c r="L682" i="2" s="1"/>
  <c r="M682" i="2"/>
  <c r="N682" i="2"/>
  <c r="O682" i="2"/>
  <c r="P682" i="2"/>
  <c r="Q682" i="2"/>
  <c r="L683" i="2" a="1"/>
  <c r="L683" i="2" s="1"/>
  <c r="M683" i="2"/>
  <c r="N683" i="2"/>
  <c r="O683" i="2"/>
  <c r="P683" i="2"/>
  <c r="Q683" i="2"/>
  <c r="L684" i="2" a="1"/>
  <c r="L684" i="2" s="1"/>
  <c r="M684" i="2"/>
  <c r="N684" i="2"/>
  <c r="O684" i="2"/>
  <c r="P684" i="2"/>
  <c r="Q684" i="2"/>
  <c r="L685" i="2" a="1"/>
  <c r="L685" i="2" s="1"/>
  <c r="M685" i="2"/>
  <c r="N685" i="2"/>
  <c r="O685" i="2"/>
  <c r="P685" i="2"/>
  <c r="Q685" i="2"/>
  <c r="L686" i="2" a="1"/>
  <c r="L686" i="2" s="1"/>
  <c r="M686" i="2"/>
  <c r="N686" i="2"/>
  <c r="O686" i="2"/>
  <c r="P686" i="2"/>
  <c r="Q686" i="2"/>
  <c r="L687" i="2" a="1"/>
  <c r="L687" i="2" s="1"/>
  <c r="M687" i="2"/>
  <c r="N687" i="2"/>
  <c r="O687" i="2"/>
  <c r="P687" i="2"/>
  <c r="Q687" i="2"/>
  <c r="L688" i="2" a="1"/>
  <c r="L688" i="2" s="1"/>
  <c r="M688" i="2"/>
  <c r="N688" i="2"/>
  <c r="O688" i="2"/>
  <c r="P688" i="2"/>
  <c r="Q688" i="2"/>
  <c r="L689" i="2" a="1"/>
  <c r="L689" i="2" s="1"/>
  <c r="M689" i="2"/>
  <c r="N689" i="2"/>
  <c r="O689" i="2"/>
  <c r="P689" i="2"/>
  <c r="Q689" i="2"/>
  <c r="L690" i="2" a="1"/>
  <c r="L690" i="2" s="1"/>
  <c r="M690" i="2"/>
  <c r="N690" i="2"/>
  <c r="O690" i="2"/>
  <c r="P690" i="2"/>
  <c r="Q690" i="2"/>
  <c r="L691" i="2" a="1"/>
  <c r="L691" i="2" s="1"/>
  <c r="M691" i="2"/>
  <c r="N691" i="2"/>
  <c r="O691" i="2"/>
  <c r="P691" i="2"/>
  <c r="Q691" i="2"/>
  <c r="L692" i="2" a="1"/>
  <c r="L692" i="2" s="1"/>
  <c r="M692" i="2"/>
  <c r="N692" i="2"/>
  <c r="O692" i="2"/>
  <c r="P692" i="2"/>
  <c r="Q692" i="2"/>
  <c r="L693" i="2" a="1"/>
  <c r="L693" i="2" s="1"/>
  <c r="M693" i="2"/>
  <c r="N693" i="2"/>
  <c r="O693" i="2"/>
  <c r="P693" i="2"/>
  <c r="Q693" i="2"/>
  <c r="L694" i="2" a="1"/>
  <c r="L694" i="2" s="1"/>
  <c r="M694" i="2"/>
  <c r="N694" i="2"/>
  <c r="O694" i="2"/>
  <c r="P694" i="2"/>
  <c r="Q694" i="2"/>
  <c r="L695" i="2" a="1"/>
  <c r="L695" i="2" s="1"/>
  <c r="M695" i="2"/>
  <c r="N695" i="2"/>
  <c r="R695" i="2" s="1"/>
  <c r="O695" i="2"/>
  <c r="P695" i="2"/>
  <c r="Q695" i="2"/>
  <c r="L696" i="2" a="1"/>
  <c r="L696" i="2" s="1"/>
  <c r="M696" i="2"/>
  <c r="N696" i="2"/>
  <c r="R696" i="2" s="1"/>
  <c r="O696" i="2"/>
  <c r="P696" i="2"/>
  <c r="Q696" i="2"/>
  <c r="L697" i="2" a="1"/>
  <c r="L697" i="2" s="1"/>
  <c r="M697" i="2"/>
  <c r="N697" i="2"/>
  <c r="R697" i="2" s="1"/>
  <c r="O697" i="2"/>
  <c r="P697" i="2"/>
  <c r="Q697" i="2"/>
  <c r="L698" i="2" a="1"/>
  <c r="L698" i="2" s="1"/>
  <c r="M698" i="2"/>
  <c r="N698" i="2"/>
  <c r="O698" i="2"/>
  <c r="P698" i="2"/>
  <c r="Q698" i="2"/>
  <c r="L699" i="2" a="1"/>
  <c r="L699" i="2" s="1"/>
  <c r="M699" i="2"/>
  <c r="N699" i="2"/>
  <c r="O699" i="2"/>
  <c r="P699" i="2"/>
  <c r="Q699" i="2"/>
  <c r="L700" i="2" a="1"/>
  <c r="L700" i="2" s="1"/>
  <c r="M700" i="2"/>
  <c r="N700" i="2"/>
  <c r="O700" i="2"/>
  <c r="P700" i="2"/>
  <c r="Q700" i="2"/>
  <c r="L701" i="2" a="1"/>
  <c r="L701" i="2" s="1"/>
  <c r="M701" i="2"/>
  <c r="N701" i="2"/>
  <c r="O701" i="2"/>
  <c r="P701" i="2"/>
  <c r="Q701" i="2"/>
  <c r="L702" i="2" a="1"/>
  <c r="L702" i="2" s="1"/>
  <c r="M702" i="2"/>
  <c r="N702" i="2"/>
  <c r="R702" i="2" s="1"/>
  <c r="O702" i="2"/>
  <c r="P702" i="2"/>
  <c r="Q702" i="2"/>
  <c r="L703" i="2" a="1"/>
  <c r="L703" i="2" s="1"/>
  <c r="M703" i="2"/>
  <c r="N703" i="2"/>
  <c r="O703" i="2"/>
  <c r="P703" i="2"/>
  <c r="Q703" i="2"/>
  <c r="L704" i="2" a="1"/>
  <c r="L704" i="2" s="1"/>
  <c r="M704" i="2"/>
  <c r="N704" i="2"/>
  <c r="O704" i="2"/>
  <c r="P704" i="2"/>
  <c r="Q704" i="2"/>
  <c r="L705" i="2" a="1"/>
  <c r="L705" i="2" s="1"/>
  <c r="M705" i="2"/>
  <c r="N705" i="2"/>
  <c r="O705" i="2"/>
  <c r="P705" i="2"/>
  <c r="Q705" i="2"/>
  <c r="L706" i="2" a="1"/>
  <c r="L706" i="2" s="1"/>
  <c r="M706" i="2"/>
  <c r="N706" i="2"/>
  <c r="O706" i="2"/>
  <c r="P706" i="2"/>
  <c r="Q706" i="2"/>
  <c r="L707" i="2" a="1"/>
  <c r="L707" i="2" s="1"/>
  <c r="M707" i="2"/>
  <c r="N707" i="2"/>
  <c r="O707" i="2"/>
  <c r="P707" i="2"/>
  <c r="Q707" i="2"/>
  <c r="L708" i="2" a="1"/>
  <c r="L708" i="2" s="1"/>
  <c r="M708" i="2"/>
  <c r="N708" i="2"/>
  <c r="O708" i="2"/>
  <c r="P708" i="2"/>
  <c r="Q708" i="2"/>
  <c r="L709" i="2" a="1"/>
  <c r="L709" i="2" s="1"/>
  <c r="M709" i="2"/>
  <c r="N709" i="2"/>
  <c r="O709" i="2"/>
  <c r="P709" i="2"/>
  <c r="Q709" i="2"/>
  <c r="L710" i="2" a="1"/>
  <c r="L710" i="2" s="1"/>
  <c r="M710" i="2"/>
  <c r="N710" i="2"/>
  <c r="O710" i="2"/>
  <c r="P710" i="2"/>
  <c r="Q710" i="2"/>
  <c r="L711" i="2" a="1"/>
  <c r="L711" i="2" s="1"/>
  <c r="M711" i="2"/>
  <c r="N711" i="2"/>
  <c r="O711" i="2"/>
  <c r="P711" i="2"/>
  <c r="Q711" i="2"/>
  <c r="L712" i="2" a="1"/>
  <c r="L712" i="2" s="1"/>
  <c r="M712" i="2"/>
  <c r="N712" i="2"/>
  <c r="O712" i="2"/>
  <c r="P712" i="2"/>
  <c r="Q712" i="2"/>
  <c r="L713" i="2" a="1"/>
  <c r="L713" i="2" s="1"/>
  <c r="M713" i="2"/>
  <c r="N713" i="2"/>
  <c r="O713" i="2"/>
  <c r="P713" i="2"/>
  <c r="Q713" i="2"/>
  <c r="L714" i="2" a="1"/>
  <c r="L714" i="2" s="1"/>
  <c r="M714" i="2"/>
  <c r="N714" i="2"/>
  <c r="O714" i="2"/>
  <c r="P714" i="2"/>
  <c r="Q714" i="2"/>
  <c r="L715" i="2" a="1"/>
  <c r="L715" i="2" s="1"/>
  <c r="M715" i="2"/>
  <c r="N715" i="2"/>
  <c r="O715" i="2"/>
  <c r="P715" i="2"/>
  <c r="Q715" i="2"/>
  <c r="L716" i="2" a="1"/>
  <c r="L716" i="2" s="1"/>
  <c r="M716" i="2"/>
  <c r="N716" i="2"/>
  <c r="O716" i="2"/>
  <c r="P716" i="2"/>
  <c r="Q716" i="2"/>
  <c r="L717" i="2" a="1"/>
  <c r="L717" i="2" s="1"/>
  <c r="M717" i="2"/>
  <c r="N717" i="2"/>
  <c r="R717" i="2" s="1"/>
  <c r="O717" i="2"/>
  <c r="P717" i="2"/>
  <c r="Q717" i="2"/>
  <c r="L718" i="2" a="1"/>
  <c r="L718" i="2" s="1"/>
  <c r="M718" i="2"/>
  <c r="N718" i="2"/>
  <c r="R718" i="2" s="1"/>
  <c r="O718" i="2"/>
  <c r="P718" i="2"/>
  <c r="Q718" i="2"/>
  <c r="L719" i="2" a="1"/>
  <c r="L719" i="2" s="1"/>
  <c r="M719" i="2"/>
  <c r="N719" i="2"/>
  <c r="O719" i="2"/>
  <c r="P719" i="2"/>
  <c r="Q719" i="2"/>
  <c r="L720" i="2" a="1"/>
  <c r="L720" i="2" s="1"/>
  <c r="M720" i="2"/>
  <c r="N720" i="2"/>
  <c r="O720" i="2"/>
  <c r="P720" i="2"/>
  <c r="Q720" i="2"/>
  <c r="L721" i="2" a="1"/>
  <c r="L721" i="2" s="1"/>
  <c r="M721" i="2"/>
  <c r="N721" i="2"/>
  <c r="O721" i="2"/>
  <c r="P721" i="2"/>
  <c r="Q721" i="2"/>
  <c r="L722" i="2" a="1"/>
  <c r="L722" i="2" s="1"/>
  <c r="M722" i="2"/>
  <c r="N722" i="2"/>
  <c r="O722" i="2"/>
  <c r="P722" i="2"/>
  <c r="Q722" i="2"/>
  <c r="L723" i="2" a="1"/>
  <c r="L723" i="2" s="1"/>
  <c r="M723" i="2"/>
  <c r="N723" i="2"/>
  <c r="O723" i="2"/>
  <c r="P723" i="2"/>
  <c r="Q723" i="2"/>
  <c r="L724" i="2" a="1"/>
  <c r="L724" i="2" s="1"/>
  <c r="M724" i="2"/>
  <c r="N724" i="2"/>
  <c r="O724" i="2"/>
  <c r="P724" i="2"/>
  <c r="Q724" i="2"/>
  <c r="L725" i="2" a="1"/>
  <c r="L725" i="2" s="1"/>
  <c r="M725" i="2"/>
  <c r="N725" i="2"/>
  <c r="O725" i="2"/>
  <c r="P725" i="2"/>
  <c r="Q725" i="2"/>
  <c r="L726" i="2" a="1"/>
  <c r="L726" i="2" s="1"/>
  <c r="M726" i="2"/>
  <c r="N726" i="2"/>
  <c r="O726" i="2"/>
  <c r="P726" i="2"/>
  <c r="Q726" i="2"/>
  <c r="L727" i="2" a="1"/>
  <c r="L727" i="2" s="1"/>
  <c r="M727" i="2"/>
  <c r="N727" i="2"/>
  <c r="O727" i="2"/>
  <c r="P727" i="2"/>
  <c r="Q727" i="2"/>
  <c r="L728" i="2" a="1"/>
  <c r="L728" i="2" s="1"/>
  <c r="M728" i="2"/>
  <c r="N728" i="2"/>
  <c r="O728" i="2"/>
  <c r="P728" i="2"/>
  <c r="Q728" i="2"/>
  <c r="L729" i="2" a="1"/>
  <c r="L729" i="2" s="1"/>
  <c r="M729" i="2"/>
  <c r="N729" i="2"/>
  <c r="O729" i="2"/>
  <c r="P729" i="2"/>
  <c r="Q729" i="2"/>
  <c r="L730" i="2" a="1"/>
  <c r="L730" i="2" s="1"/>
  <c r="M730" i="2"/>
  <c r="N730" i="2"/>
  <c r="O730" i="2"/>
  <c r="P730" i="2"/>
  <c r="Q730" i="2"/>
  <c r="L731" i="2" a="1"/>
  <c r="L731" i="2" s="1"/>
  <c r="M731" i="2"/>
  <c r="N731" i="2"/>
  <c r="O731" i="2"/>
  <c r="P731" i="2"/>
  <c r="Q731" i="2"/>
  <c r="L732" i="2" a="1"/>
  <c r="L732" i="2" s="1"/>
  <c r="M732" i="2"/>
  <c r="N732" i="2"/>
  <c r="O732" i="2"/>
  <c r="P732" i="2"/>
  <c r="Q732" i="2"/>
  <c r="L733" i="2" a="1"/>
  <c r="L733" i="2" s="1"/>
  <c r="M733" i="2"/>
  <c r="N733" i="2"/>
  <c r="O733" i="2"/>
  <c r="P733" i="2"/>
  <c r="Q733" i="2"/>
  <c r="L734" i="2" a="1"/>
  <c r="L734" i="2" s="1"/>
  <c r="M734" i="2"/>
  <c r="N734" i="2"/>
  <c r="O734" i="2"/>
  <c r="P734" i="2"/>
  <c r="Q734" i="2"/>
  <c r="L735" i="2" a="1"/>
  <c r="L735" i="2" s="1"/>
  <c r="M735" i="2"/>
  <c r="N735" i="2"/>
  <c r="O735" i="2"/>
  <c r="P735" i="2"/>
  <c r="Q735" i="2"/>
  <c r="L736" i="2" a="1"/>
  <c r="L736" i="2" s="1"/>
  <c r="M736" i="2"/>
  <c r="N736" i="2"/>
  <c r="O736" i="2"/>
  <c r="P736" i="2"/>
  <c r="Q736" i="2"/>
  <c r="L737" i="2" a="1"/>
  <c r="L737" i="2" s="1"/>
  <c r="M737" i="2"/>
  <c r="N737" i="2"/>
  <c r="O737" i="2"/>
  <c r="P737" i="2"/>
  <c r="Q737" i="2"/>
  <c r="L738" i="2" a="1"/>
  <c r="L738" i="2" s="1"/>
  <c r="M738" i="2"/>
  <c r="N738" i="2"/>
  <c r="O738" i="2"/>
  <c r="P738" i="2"/>
  <c r="Q738" i="2"/>
  <c r="L739" i="2" a="1"/>
  <c r="L739" i="2" s="1"/>
  <c r="M739" i="2"/>
  <c r="N739" i="2"/>
  <c r="O739" i="2"/>
  <c r="P739" i="2"/>
  <c r="Q739" i="2"/>
  <c r="L740" i="2" a="1"/>
  <c r="L740" i="2" s="1"/>
  <c r="M740" i="2"/>
  <c r="N740" i="2"/>
  <c r="O740" i="2"/>
  <c r="P740" i="2"/>
  <c r="Q740" i="2"/>
  <c r="L741" i="2" a="1"/>
  <c r="L741" i="2" s="1"/>
  <c r="M741" i="2"/>
  <c r="N741" i="2"/>
  <c r="O741" i="2"/>
  <c r="P741" i="2"/>
  <c r="Q741" i="2"/>
  <c r="L742" i="2" a="1"/>
  <c r="L742" i="2" s="1"/>
  <c r="M742" i="2"/>
  <c r="N742" i="2"/>
  <c r="O742" i="2"/>
  <c r="P742" i="2"/>
  <c r="Q742" i="2"/>
  <c r="L743" i="2" a="1"/>
  <c r="L743" i="2" s="1"/>
  <c r="M743" i="2"/>
  <c r="N743" i="2"/>
  <c r="O743" i="2"/>
  <c r="P743" i="2"/>
  <c r="Q743" i="2"/>
  <c r="L744" i="2" a="1"/>
  <c r="L744" i="2" s="1"/>
  <c r="M744" i="2"/>
  <c r="N744" i="2"/>
  <c r="O744" i="2"/>
  <c r="P744" i="2"/>
  <c r="Q744" i="2"/>
  <c r="L745" i="2" a="1"/>
  <c r="L745" i="2" s="1"/>
  <c r="M745" i="2"/>
  <c r="N745" i="2"/>
  <c r="O745" i="2"/>
  <c r="P745" i="2"/>
  <c r="Q745" i="2"/>
  <c r="L746" i="2" a="1"/>
  <c r="L746" i="2" s="1"/>
  <c r="M746" i="2"/>
  <c r="N746" i="2"/>
  <c r="O746" i="2"/>
  <c r="P746" i="2"/>
  <c r="Q746" i="2"/>
  <c r="L747" i="2" a="1"/>
  <c r="L747" i="2" s="1"/>
  <c r="M747" i="2"/>
  <c r="N747" i="2"/>
  <c r="O747" i="2"/>
  <c r="P747" i="2"/>
  <c r="Q747" i="2"/>
  <c r="L748" i="2" a="1"/>
  <c r="L748" i="2" s="1"/>
  <c r="M748" i="2"/>
  <c r="N748" i="2"/>
  <c r="O748" i="2"/>
  <c r="P748" i="2"/>
  <c r="Q748" i="2"/>
  <c r="L749" i="2" a="1"/>
  <c r="L749" i="2" s="1"/>
  <c r="M749" i="2"/>
  <c r="N749" i="2"/>
  <c r="O749" i="2"/>
  <c r="P749" i="2"/>
  <c r="Q749" i="2"/>
  <c r="L750" i="2" a="1"/>
  <c r="L750" i="2" s="1"/>
  <c r="M750" i="2"/>
  <c r="N750" i="2"/>
  <c r="O750" i="2"/>
  <c r="P750" i="2"/>
  <c r="Q750" i="2"/>
  <c r="L751" i="2" a="1"/>
  <c r="L751" i="2" s="1"/>
  <c r="M751" i="2"/>
  <c r="N751" i="2"/>
  <c r="O751" i="2"/>
  <c r="P751" i="2"/>
  <c r="Q751" i="2"/>
  <c r="L752" i="2" a="1"/>
  <c r="L752" i="2" s="1"/>
  <c r="M752" i="2"/>
  <c r="N752" i="2"/>
  <c r="O752" i="2"/>
  <c r="P752" i="2"/>
  <c r="Q752" i="2"/>
  <c r="L753" i="2" a="1"/>
  <c r="L753" i="2" s="1"/>
  <c r="M753" i="2"/>
  <c r="N753" i="2"/>
  <c r="O753" i="2"/>
  <c r="P753" i="2"/>
  <c r="Q753" i="2"/>
  <c r="L754" i="2" a="1"/>
  <c r="L754" i="2" s="1"/>
  <c r="M754" i="2"/>
  <c r="N754" i="2"/>
  <c r="O754" i="2"/>
  <c r="P754" i="2"/>
  <c r="Q754" i="2"/>
  <c r="L755" i="2" a="1"/>
  <c r="L755" i="2" s="1"/>
  <c r="M755" i="2"/>
  <c r="N755" i="2"/>
  <c r="O755" i="2"/>
  <c r="P755" i="2"/>
  <c r="Q755" i="2"/>
  <c r="L756" i="2" a="1"/>
  <c r="L756" i="2" s="1"/>
  <c r="M756" i="2"/>
  <c r="N756" i="2"/>
  <c r="O756" i="2"/>
  <c r="P756" i="2"/>
  <c r="Q756" i="2"/>
  <c r="L757" i="2" a="1"/>
  <c r="L757" i="2" s="1"/>
  <c r="M757" i="2"/>
  <c r="N757" i="2"/>
  <c r="O757" i="2"/>
  <c r="P757" i="2"/>
  <c r="Q757" i="2"/>
  <c r="L758" i="2" a="1"/>
  <c r="L758" i="2" s="1"/>
  <c r="M758" i="2"/>
  <c r="N758" i="2"/>
  <c r="O758" i="2"/>
  <c r="P758" i="2"/>
  <c r="Q758" i="2"/>
  <c r="L759" i="2" a="1"/>
  <c r="L759" i="2" s="1"/>
  <c r="M759" i="2"/>
  <c r="N759" i="2"/>
  <c r="O759" i="2"/>
  <c r="P759" i="2"/>
  <c r="Q759" i="2"/>
  <c r="L760" i="2" a="1"/>
  <c r="L760" i="2" s="1"/>
  <c r="M760" i="2"/>
  <c r="N760" i="2"/>
  <c r="O760" i="2"/>
  <c r="P760" i="2"/>
  <c r="Q760" i="2"/>
  <c r="L761" i="2" a="1"/>
  <c r="L761" i="2" s="1"/>
  <c r="M761" i="2"/>
  <c r="N761" i="2"/>
  <c r="O761" i="2"/>
  <c r="P761" i="2"/>
  <c r="Q761" i="2"/>
  <c r="L762" i="2" a="1"/>
  <c r="L762" i="2" s="1"/>
  <c r="M762" i="2"/>
  <c r="N762" i="2"/>
  <c r="O762" i="2"/>
  <c r="P762" i="2"/>
  <c r="Q762" i="2"/>
  <c r="L763" i="2" a="1"/>
  <c r="L763" i="2" s="1"/>
  <c r="M763" i="2"/>
  <c r="N763" i="2"/>
  <c r="O763" i="2"/>
  <c r="P763" i="2"/>
  <c r="Q763" i="2"/>
  <c r="L764" i="2" a="1"/>
  <c r="L764" i="2" s="1"/>
  <c r="M764" i="2"/>
  <c r="N764" i="2"/>
  <c r="O764" i="2"/>
  <c r="P764" i="2"/>
  <c r="Q764" i="2"/>
  <c r="L765" i="2" a="1"/>
  <c r="L765" i="2" s="1"/>
  <c r="M765" i="2"/>
  <c r="N765" i="2"/>
  <c r="O765" i="2"/>
  <c r="P765" i="2"/>
  <c r="Q765" i="2"/>
  <c r="L766" i="2" a="1"/>
  <c r="L766" i="2" s="1"/>
  <c r="M766" i="2"/>
  <c r="N766" i="2"/>
  <c r="O766" i="2"/>
  <c r="P766" i="2"/>
  <c r="Q766" i="2"/>
  <c r="L767" i="2" a="1"/>
  <c r="L767" i="2" s="1"/>
  <c r="M767" i="2"/>
  <c r="N767" i="2"/>
  <c r="O767" i="2"/>
  <c r="P767" i="2"/>
  <c r="Q767" i="2"/>
  <c r="L768" i="2" a="1"/>
  <c r="L768" i="2" s="1"/>
  <c r="M768" i="2"/>
  <c r="N768" i="2"/>
  <c r="O768" i="2"/>
  <c r="P768" i="2"/>
  <c r="Q768" i="2"/>
  <c r="L769" i="2" a="1"/>
  <c r="L769" i="2" s="1"/>
  <c r="M769" i="2"/>
  <c r="N769" i="2"/>
  <c r="O769" i="2"/>
  <c r="P769" i="2"/>
  <c r="Q769" i="2"/>
  <c r="L770" i="2" a="1"/>
  <c r="L770" i="2" s="1"/>
  <c r="M770" i="2"/>
  <c r="N770" i="2"/>
  <c r="O770" i="2"/>
  <c r="P770" i="2"/>
  <c r="Q770" i="2"/>
  <c r="L771" i="2" a="1"/>
  <c r="L771" i="2" s="1"/>
  <c r="M771" i="2"/>
  <c r="N771" i="2"/>
  <c r="O771" i="2"/>
  <c r="P771" i="2"/>
  <c r="Q771" i="2"/>
  <c r="L772" i="2" a="1"/>
  <c r="L772" i="2" s="1"/>
  <c r="M772" i="2"/>
  <c r="N772" i="2"/>
  <c r="O772" i="2"/>
  <c r="P772" i="2"/>
  <c r="Q772" i="2"/>
  <c r="L773" i="2" a="1"/>
  <c r="L773" i="2" s="1"/>
  <c r="M773" i="2"/>
  <c r="N773" i="2"/>
  <c r="O773" i="2"/>
  <c r="P773" i="2"/>
  <c r="Q773" i="2"/>
  <c r="L774" i="2" a="1"/>
  <c r="L774" i="2" s="1"/>
  <c r="M774" i="2"/>
  <c r="N774" i="2"/>
  <c r="O774" i="2"/>
  <c r="P774" i="2"/>
  <c r="Q774" i="2"/>
  <c r="L775" i="2" a="1"/>
  <c r="L775" i="2" s="1"/>
  <c r="M775" i="2"/>
  <c r="N775" i="2"/>
  <c r="O775" i="2"/>
  <c r="P775" i="2"/>
  <c r="Q775" i="2"/>
  <c r="L776" i="2" a="1"/>
  <c r="L776" i="2" s="1"/>
  <c r="M776" i="2"/>
  <c r="N776" i="2"/>
  <c r="O776" i="2"/>
  <c r="P776" i="2"/>
  <c r="Q776" i="2"/>
  <c r="L777" i="2" a="1"/>
  <c r="L777" i="2" s="1"/>
  <c r="M777" i="2"/>
  <c r="N777" i="2"/>
  <c r="O777" i="2"/>
  <c r="P777" i="2"/>
  <c r="Q777" i="2"/>
  <c r="L778" i="2" a="1"/>
  <c r="L778" i="2" s="1"/>
  <c r="M778" i="2"/>
  <c r="N778" i="2"/>
  <c r="O778" i="2"/>
  <c r="P778" i="2"/>
  <c r="Q778" i="2"/>
  <c r="L779" i="2" a="1"/>
  <c r="L779" i="2" s="1"/>
  <c r="M779" i="2"/>
  <c r="N779" i="2"/>
  <c r="O779" i="2"/>
  <c r="P779" i="2"/>
  <c r="Q779" i="2"/>
  <c r="L780" i="2" a="1"/>
  <c r="L780" i="2" s="1"/>
  <c r="M780" i="2"/>
  <c r="N780" i="2"/>
  <c r="O780" i="2"/>
  <c r="P780" i="2"/>
  <c r="Q780" i="2"/>
  <c r="L781" i="2" a="1"/>
  <c r="L781" i="2" s="1"/>
  <c r="M781" i="2"/>
  <c r="N781" i="2"/>
  <c r="O781" i="2"/>
  <c r="P781" i="2"/>
  <c r="Q781" i="2"/>
  <c r="L782" i="2" a="1"/>
  <c r="L782" i="2" s="1"/>
  <c r="M782" i="2"/>
  <c r="N782" i="2"/>
  <c r="O782" i="2"/>
  <c r="P782" i="2"/>
  <c r="Q782" i="2"/>
  <c r="L783" i="2" a="1"/>
  <c r="L783" i="2" s="1"/>
  <c r="M783" i="2"/>
  <c r="N783" i="2"/>
  <c r="O783" i="2"/>
  <c r="P783" i="2"/>
  <c r="Q783" i="2"/>
  <c r="L784" i="2" a="1"/>
  <c r="L784" i="2" s="1"/>
  <c r="M784" i="2"/>
  <c r="N784" i="2"/>
  <c r="O784" i="2"/>
  <c r="P784" i="2"/>
  <c r="Q784" i="2"/>
  <c r="L785" i="2" a="1"/>
  <c r="L785" i="2" s="1"/>
  <c r="M785" i="2"/>
  <c r="N785" i="2"/>
  <c r="O785" i="2"/>
  <c r="P785" i="2"/>
  <c r="Q785" i="2"/>
  <c r="L786" i="2" a="1"/>
  <c r="L786" i="2" s="1"/>
  <c r="R786" i="2" s="1"/>
  <c r="M786" i="2"/>
  <c r="N786" i="2"/>
  <c r="O786" i="2"/>
  <c r="P786" i="2"/>
  <c r="Q786" i="2"/>
  <c r="L787" i="2" a="1"/>
  <c r="L787" i="2" s="1"/>
  <c r="M787" i="2"/>
  <c r="N787" i="2"/>
  <c r="O787" i="2"/>
  <c r="P787" i="2"/>
  <c r="Q787" i="2"/>
  <c r="L788" i="2" a="1"/>
  <c r="L788" i="2" s="1"/>
  <c r="M788" i="2"/>
  <c r="N788" i="2"/>
  <c r="O788" i="2"/>
  <c r="P788" i="2"/>
  <c r="Q788" i="2"/>
  <c r="L789" i="2" a="1"/>
  <c r="L789" i="2" s="1"/>
  <c r="M789" i="2"/>
  <c r="N789" i="2"/>
  <c r="O789" i="2"/>
  <c r="P789" i="2"/>
  <c r="Q789" i="2"/>
  <c r="L790" i="2" a="1"/>
  <c r="L790" i="2" s="1"/>
  <c r="M790" i="2"/>
  <c r="N790" i="2"/>
  <c r="O790" i="2"/>
  <c r="P790" i="2"/>
  <c r="Q790" i="2"/>
  <c r="L791" i="2" a="1"/>
  <c r="L791" i="2" s="1"/>
  <c r="M791" i="2"/>
  <c r="N791" i="2"/>
  <c r="O791" i="2"/>
  <c r="P791" i="2"/>
  <c r="Q791" i="2"/>
  <c r="L792" i="2" a="1"/>
  <c r="L792" i="2" s="1"/>
  <c r="M792" i="2"/>
  <c r="N792" i="2"/>
  <c r="O792" i="2"/>
  <c r="P792" i="2"/>
  <c r="Q792" i="2"/>
  <c r="L793" i="2" a="1"/>
  <c r="L793" i="2" s="1"/>
  <c r="M793" i="2"/>
  <c r="N793" i="2"/>
  <c r="O793" i="2"/>
  <c r="P793" i="2"/>
  <c r="Q793" i="2"/>
  <c r="L794" i="2" a="1"/>
  <c r="L794" i="2" s="1"/>
  <c r="M794" i="2"/>
  <c r="N794" i="2"/>
  <c r="O794" i="2"/>
  <c r="P794" i="2"/>
  <c r="Q794" i="2"/>
  <c r="L795" i="2" a="1"/>
  <c r="L795" i="2" s="1"/>
  <c r="M795" i="2"/>
  <c r="N795" i="2"/>
  <c r="O795" i="2"/>
  <c r="P795" i="2"/>
  <c r="Q795" i="2"/>
  <c r="L796" i="2" a="1"/>
  <c r="L796" i="2" s="1"/>
  <c r="M796" i="2"/>
  <c r="N796" i="2"/>
  <c r="O796" i="2"/>
  <c r="P796" i="2"/>
  <c r="Q796" i="2"/>
  <c r="L797" i="2" a="1"/>
  <c r="L797" i="2" s="1"/>
  <c r="M797" i="2"/>
  <c r="N797" i="2"/>
  <c r="O797" i="2"/>
  <c r="P797" i="2"/>
  <c r="Q797" i="2"/>
  <c r="L798" i="2" a="1"/>
  <c r="L798" i="2" s="1"/>
  <c r="M798" i="2"/>
  <c r="N798" i="2"/>
  <c r="O798" i="2"/>
  <c r="P798" i="2"/>
  <c r="Q798" i="2"/>
  <c r="L799" i="2" a="1"/>
  <c r="L799" i="2" s="1"/>
  <c r="M799" i="2"/>
  <c r="N799" i="2"/>
  <c r="O799" i="2"/>
  <c r="P799" i="2"/>
  <c r="Q799" i="2"/>
  <c r="L800" i="2" a="1"/>
  <c r="L800" i="2" s="1"/>
  <c r="M800" i="2"/>
  <c r="N800" i="2"/>
  <c r="O800" i="2"/>
  <c r="P800" i="2"/>
  <c r="Q800" i="2"/>
  <c r="L801" i="2" a="1"/>
  <c r="L801" i="2" s="1"/>
  <c r="M801" i="2"/>
  <c r="N801" i="2"/>
  <c r="O801" i="2"/>
  <c r="P801" i="2"/>
  <c r="Q801" i="2"/>
  <c r="L802" i="2" a="1"/>
  <c r="L802" i="2" s="1"/>
  <c r="M802" i="2"/>
  <c r="N802" i="2"/>
  <c r="O802" i="2"/>
  <c r="P802" i="2"/>
  <c r="Q802" i="2"/>
  <c r="L803" i="2" a="1"/>
  <c r="L803" i="2" s="1"/>
  <c r="M803" i="2"/>
  <c r="N803" i="2"/>
  <c r="O803" i="2"/>
  <c r="P803" i="2"/>
  <c r="Q803" i="2"/>
  <c r="L804" i="2" a="1"/>
  <c r="L804" i="2" s="1"/>
  <c r="M804" i="2"/>
  <c r="N804" i="2"/>
  <c r="O804" i="2"/>
  <c r="P804" i="2"/>
  <c r="Q804" i="2"/>
  <c r="L805" i="2" a="1"/>
  <c r="L805" i="2" s="1"/>
  <c r="M805" i="2"/>
  <c r="N805" i="2"/>
  <c r="O805" i="2"/>
  <c r="P805" i="2"/>
  <c r="Q805" i="2"/>
  <c r="L806" i="2" a="1"/>
  <c r="L806" i="2" s="1"/>
  <c r="M806" i="2"/>
  <c r="N806" i="2"/>
  <c r="O806" i="2"/>
  <c r="P806" i="2"/>
  <c r="Q806" i="2"/>
  <c r="L807" i="2" a="1"/>
  <c r="L807" i="2" s="1"/>
  <c r="M807" i="2"/>
  <c r="N807" i="2"/>
  <c r="O807" i="2"/>
  <c r="P807" i="2"/>
  <c r="Q807" i="2"/>
  <c r="L808" i="2" a="1"/>
  <c r="L808" i="2" s="1"/>
  <c r="M808" i="2"/>
  <c r="N808" i="2"/>
  <c r="O808" i="2"/>
  <c r="P808" i="2"/>
  <c r="Q808" i="2"/>
  <c r="L809" i="2" a="1"/>
  <c r="L809" i="2" s="1"/>
  <c r="M809" i="2"/>
  <c r="N809" i="2"/>
  <c r="O809" i="2"/>
  <c r="P809" i="2"/>
  <c r="Q809" i="2"/>
  <c r="L810" i="2" a="1"/>
  <c r="L810" i="2" s="1"/>
  <c r="M810" i="2"/>
  <c r="N810" i="2"/>
  <c r="O810" i="2"/>
  <c r="P810" i="2"/>
  <c r="Q810" i="2"/>
  <c r="L811" i="2" a="1"/>
  <c r="L811" i="2" s="1"/>
  <c r="M811" i="2"/>
  <c r="N811" i="2"/>
  <c r="O811" i="2"/>
  <c r="P811" i="2"/>
  <c r="Q811" i="2"/>
  <c r="L812" i="2" a="1"/>
  <c r="L812" i="2" s="1"/>
  <c r="M812" i="2"/>
  <c r="N812" i="2"/>
  <c r="O812" i="2"/>
  <c r="P812" i="2"/>
  <c r="Q812" i="2"/>
  <c r="L813" i="2" a="1"/>
  <c r="L813" i="2" s="1"/>
  <c r="M813" i="2"/>
  <c r="N813" i="2"/>
  <c r="O813" i="2"/>
  <c r="P813" i="2"/>
  <c r="Q813" i="2"/>
  <c r="L814" i="2" a="1"/>
  <c r="L814" i="2" s="1"/>
  <c r="M814" i="2"/>
  <c r="N814" i="2"/>
  <c r="O814" i="2"/>
  <c r="P814" i="2"/>
  <c r="Q814" i="2"/>
  <c r="L815" i="2" a="1"/>
  <c r="L815" i="2" s="1"/>
  <c r="M815" i="2"/>
  <c r="N815" i="2"/>
  <c r="O815" i="2"/>
  <c r="P815" i="2"/>
  <c r="Q815" i="2"/>
  <c r="L816" i="2" a="1"/>
  <c r="L816" i="2" s="1"/>
  <c r="M816" i="2"/>
  <c r="N816" i="2"/>
  <c r="O816" i="2"/>
  <c r="P816" i="2"/>
  <c r="Q816" i="2"/>
  <c r="L817" i="2" a="1"/>
  <c r="L817" i="2" s="1"/>
  <c r="M817" i="2"/>
  <c r="N817" i="2"/>
  <c r="O817" i="2"/>
  <c r="P817" i="2"/>
  <c r="Q817" i="2"/>
  <c r="L818" i="2" a="1"/>
  <c r="L818" i="2" s="1"/>
  <c r="M818" i="2"/>
  <c r="N818" i="2"/>
  <c r="O818" i="2"/>
  <c r="P818" i="2"/>
  <c r="Q818" i="2"/>
  <c r="L819" i="2" a="1"/>
  <c r="L819" i="2" s="1"/>
  <c r="M819" i="2"/>
  <c r="N819" i="2"/>
  <c r="O819" i="2"/>
  <c r="P819" i="2"/>
  <c r="Q819" i="2"/>
  <c r="L820" i="2" a="1"/>
  <c r="L820" i="2" s="1"/>
  <c r="M820" i="2"/>
  <c r="N820" i="2"/>
  <c r="O820" i="2"/>
  <c r="P820" i="2"/>
  <c r="Q820" i="2"/>
  <c r="L821" i="2" a="1"/>
  <c r="L821" i="2" s="1"/>
  <c r="M821" i="2"/>
  <c r="N821" i="2"/>
  <c r="O821" i="2"/>
  <c r="P821" i="2"/>
  <c r="Q821" i="2"/>
  <c r="L822" i="2" a="1"/>
  <c r="L822" i="2" s="1"/>
  <c r="M822" i="2"/>
  <c r="N822" i="2"/>
  <c r="O822" i="2"/>
  <c r="P822" i="2"/>
  <c r="Q822" i="2"/>
  <c r="L823" i="2" a="1"/>
  <c r="L823" i="2" s="1"/>
  <c r="M823" i="2"/>
  <c r="N823" i="2"/>
  <c r="O823" i="2"/>
  <c r="P823" i="2"/>
  <c r="Q823" i="2"/>
  <c r="L824" i="2" a="1"/>
  <c r="L824" i="2" s="1"/>
  <c r="M824" i="2"/>
  <c r="N824" i="2"/>
  <c r="O824" i="2"/>
  <c r="P824" i="2"/>
  <c r="Q824" i="2"/>
  <c r="L825" i="2" a="1"/>
  <c r="L825" i="2" s="1"/>
  <c r="M825" i="2"/>
  <c r="N825" i="2"/>
  <c r="O825" i="2"/>
  <c r="P825" i="2"/>
  <c r="Q825" i="2"/>
  <c r="L826" i="2" a="1"/>
  <c r="L826" i="2" s="1"/>
  <c r="M826" i="2"/>
  <c r="N826" i="2"/>
  <c r="O826" i="2"/>
  <c r="P826" i="2"/>
  <c r="Q826" i="2"/>
  <c r="L827" i="2" a="1"/>
  <c r="L827" i="2" s="1"/>
  <c r="M827" i="2"/>
  <c r="N827" i="2"/>
  <c r="O827" i="2"/>
  <c r="P827" i="2"/>
  <c r="Q827" i="2"/>
  <c r="L828" i="2" a="1"/>
  <c r="L828" i="2" s="1"/>
  <c r="M828" i="2"/>
  <c r="N828" i="2"/>
  <c r="O828" i="2"/>
  <c r="P828" i="2"/>
  <c r="Q828" i="2"/>
  <c r="L829" i="2" a="1"/>
  <c r="L829" i="2" s="1"/>
  <c r="M829" i="2"/>
  <c r="N829" i="2"/>
  <c r="O829" i="2"/>
  <c r="P829" i="2"/>
  <c r="Q829" i="2"/>
  <c r="L830" i="2" a="1"/>
  <c r="L830" i="2" s="1"/>
  <c r="M830" i="2"/>
  <c r="N830" i="2"/>
  <c r="O830" i="2"/>
  <c r="P830" i="2"/>
  <c r="Q830" i="2"/>
  <c r="L831" i="2" a="1"/>
  <c r="L831" i="2" s="1"/>
  <c r="M831" i="2"/>
  <c r="N831" i="2"/>
  <c r="O831" i="2"/>
  <c r="P831" i="2"/>
  <c r="Q831" i="2"/>
  <c r="L832" i="2" a="1"/>
  <c r="L832" i="2" s="1"/>
  <c r="M832" i="2"/>
  <c r="N832" i="2"/>
  <c r="O832" i="2"/>
  <c r="P832" i="2"/>
  <c r="Q832" i="2"/>
  <c r="L833" i="2" a="1"/>
  <c r="L833" i="2" s="1"/>
  <c r="M833" i="2"/>
  <c r="N833" i="2"/>
  <c r="O833" i="2"/>
  <c r="P833" i="2"/>
  <c r="Q833" i="2"/>
  <c r="L834" i="2" a="1"/>
  <c r="L834" i="2" s="1"/>
  <c r="M834" i="2"/>
  <c r="N834" i="2"/>
  <c r="O834" i="2"/>
  <c r="P834" i="2"/>
  <c r="Q834" i="2"/>
  <c r="L835" i="2" a="1"/>
  <c r="L835" i="2" s="1"/>
  <c r="M835" i="2"/>
  <c r="N835" i="2"/>
  <c r="O835" i="2"/>
  <c r="P835" i="2"/>
  <c r="Q835" i="2"/>
  <c r="L836" i="2" a="1"/>
  <c r="L836" i="2" s="1"/>
  <c r="M836" i="2"/>
  <c r="N836" i="2"/>
  <c r="O836" i="2"/>
  <c r="P836" i="2"/>
  <c r="Q836" i="2"/>
  <c r="L837" i="2" a="1"/>
  <c r="L837" i="2" s="1"/>
  <c r="M837" i="2"/>
  <c r="N837" i="2"/>
  <c r="O837" i="2"/>
  <c r="P837" i="2"/>
  <c r="Q837" i="2"/>
  <c r="L838" i="2" a="1"/>
  <c r="L838" i="2" s="1"/>
  <c r="M838" i="2"/>
  <c r="N838" i="2"/>
  <c r="O838" i="2"/>
  <c r="P838" i="2"/>
  <c r="Q838" i="2"/>
  <c r="L839" i="2" a="1"/>
  <c r="L839" i="2" s="1"/>
  <c r="M839" i="2"/>
  <c r="N839" i="2"/>
  <c r="R839" i="2" s="1"/>
  <c r="O839" i="2"/>
  <c r="P839" i="2"/>
  <c r="Q839" i="2"/>
  <c r="L840" i="2" a="1"/>
  <c r="L840" i="2" s="1"/>
  <c r="M840" i="2"/>
  <c r="N840" i="2"/>
  <c r="O840" i="2"/>
  <c r="P840" i="2"/>
  <c r="Q840" i="2"/>
  <c r="L841" i="2" a="1"/>
  <c r="L841" i="2" s="1"/>
  <c r="M841" i="2"/>
  <c r="N841" i="2"/>
  <c r="O841" i="2"/>
  <c r="P841" i="2"/>
  <c r="Q841" i="2"/>
  <c r="L842" i="2" a="1"/>
  <c r="L842" i="2" s="1"/>
  <c r="M842" i="2"/>
  <c r="N842" i="2"/>
  <c r="O842" i="2"/>
  <c r="P842" i="2"/>
  <c r="Q842" i="2"/>
  <c r="L843" i="2" a="1"/>
  <c r="L843" i="2" s="1"/>
  <c r="M843" i="2"/>
  <c r="N843" i="2"/>
  <c r="O843" i="2"/>
  <c r="P843" i="2"/>
  <c r="Q843" i="2"/>
  <c r="L844" i="2" a="1"/>
  <c r="L844" i="2" s="1"/>
  <c r="M844" i="2"/>
  <c r="N844" i="2"/>
  <c r="O844" i="2"/>
  <c r="P844" i="2"/>
  <c r="Q844" i="2"/>
  <c r="L845" i="2" a="1"/>
  <c r="L845" i="2" s="1"/>
  <c r="M845" i="2"/>
  <c r="N845" i="2"/>
  <c r="O845" i="2"/>
  <c r="P845" i="2"/>
  <c r="Q845" i="2"/>
  <c r="L846" i="2" a="1"/>
  <c r="L846" i="2" s="1"/>
  <c r="M846" i="2"/>
  <c r="N846" i="2"/>
  <c r="O846" i="2"/>
  <c r="P846" i="2"/>
  <c r="Q846" i="2"/>
  <c r="L847" i="2" a="1"/>
  <c r="L847" i="2" s="1"/>
  <c r="M847" i="2"/>
  <c r="N847" i="2"/>
  <c r="O847" i="2"/>
  <c r="P847" i="2"/>
  <c r="Q847" i="2"/>
  <c r="L848" i="2" a="1"/>
  <c r="L848" i="2" s="1"/>
  <c r="M848" i="2"/>
  <c r="N848" i="2"/>
  <c r="O848" i="2"/>
  <c r="P848" i="2"/>
  <c r="Q848" i="2"/>
  <c r="L849" i="2" a="1"/>
  <c r="L849" i="2" s="1"/>
  <c r="M849" i="2"/>
  <c r="N849" i="2"/>
  <c r="O849" i="2"/>
  <c r="P849" i="2"/>
  <c r="Q849" i="2"/>
  <c r="L850" i="2" a="1"/>
  <c r="L850" i="2" s="1"/>
  <c r="M850" i="2"/>
  <c r="N850" i="2"/>
  <c r="O850" i="2"/>
  <c r="P850" i="2"/>
  <c r="Q850" i="2"/>
  <c r="L851" i="2" a="1"/>
  <c r="L851" i="2" s="1"/>
  <c r="M851" i="2"/>
  <c r="N851" i="2"/>
  <c r="O851" i="2"/>
  <c r="P851" i="2"/>
  <c r="Q851" i="2"/>
  <c r="L852" i="2" a="1"/>
  <c r="L852" i="2" s="1"/>
  <c r="M852" i="2"/>
  <c r="N852" i="2"/>
  <c r="O852" i="2"/>
  <c r="P852" i="2"/>
  <c r="Q852" i="2"/>
  <c r="L853" i="2" a="1"/>
  <c r="L853" i="2" s="1"/>
  <c r="M853" i="2"/>
  <c r="N853" i="2"/>
  <c r="O853" i="2"/>
  <c r="P853" i="2"/>
  <c r="Q853" i="2"/>
  <c r="L854" i="2" a="1"/>
  <c r="L854" i="2" s="1"/>
  <c r="M854" i="2"/>
  <c r="N854" i="2"/>
  <c r="O854" i="2"/>
  <c r="P854" i="2"/>
  <c r="Q854" i="2"/>
  <c r="L855" i="2" a="1"/>
  <c r="L855" i="2" s="1"/>
  <c r="M855" i="2"/>
  <c r="N855" i="2"/>
  <c r="O855" i="2"/>
  <c r="P855" i="2"/>
  <c r="Q855" i="2"/>
  <c r="L856" i="2" a="1"/>
  <c r="L856" i="2" s="1"/>
  <c r="M856" i="2"/>
  <c r="N856" i="2"/>
  <c r="O856" i="2"/>
  <c r="P856" i="2"/>
  <c r="Q856" i="2"/>
  <c r="L857" i="2" a="1"/>
  <c r="L857" i="2" s="1"/>
  <c r="M857" i="2"/>
  <c r="N857" i="2"/>
  <c r="O857" i="2"/>
  <c r="P857" i="2"/>
  <c r="Q857" i="2"/>
  <c r="L858" i="2" a="1"/>
  <c r="L858" i="2" s="1"/>
  <c r="M858" i="2"/>
  <c r="N858" i="2"/>
  <c r="O858" i="2"/>
  <c r="P858" i="2"/>
  <c r="Q858" i="2"/>
  <c r="L859" i="2" a="1"/>
  <c r="L859" i="2" s="1"/>
  <c r="M859" i="2"/>
  <c r="N859" i="2"/>
  <c r="O859" i="2"/>
  <c r="P859" i="2"/>
  <c r="Q859" i="2"/>
  <c r="L860" i="2" a="1"/>
  <c r="L860" i="2" s="1"/>
  <c r="M860" i="2"/>
  <c r="N860" i="2"/>
  <c r="O860" i="2"/>
  <c r="P860" i="2"/>
  <c r="Q860" i="2"/>
  <c r="L861" i="2" a="1"/>
  <c r="L861" i="2" s="1"/>
  <c r="M861" i="2"/>
  <c r="N861" i="2"/>
  <c r="O861" i="2"/>
  <c r="P861" i="2"/>
  <c r="Q861" i="2"/>
  <c r="L862" i="2" a="1"/>
  <c r="L862" i="2" s="1"/>
  <c r="M862" i="2"/>
  <c r="N862" i="2"/>
  <c r="R862" i="2" s="1"/>
  <c r="O862" i="2"/>
  <c r="P862" i="2"/>
  <c r="Q862" i="2"/>
  <c r="L863" i="2" a="1"/>
  <c r="L863" i="2" s="1"/>
  <c r="M863" i="2"/>
  <c r="N863" i="2"/>
  <c r="O863" i="2"/>
  <c r="P863" i="2"/>
  <c r="Q863" i="2"/>
  <c r="L864" i="2" a="1"/>
  <c r="L864" i="2" s="1"/>
  <c r="M864" i="2"/>
  <c r="N864" i="2"/>
  <c r="O864" i="2"/>
  <c r="P864" i="2"/>
  <c r="Q864" i="2"/>
  <c r="L865" i="2" a="1"/>
  <c r="L865" i="2" s="1"/>
  <c r="M865" i="2"/>
  <c r="N865" i="2"/>
  <c r="O865" i="2"/>
  <c r="P865" i="2"/>
  <c r="Q865" i="2"/>
  <c r="L866" i="2" a="1"/>
  <c r="L866" i="2" s="1"/>
  <c r="M866" i="2"/>
  <c r="N866" i="2"/>
  <c r="O866" i="2"/>
  <c r="P866" i="2"/>
  <c r="Q866" i="2"/>
  <c r="L867" i="2" a="1"/>
  <c r="L867" i="2" s="1"/>
  <c r="M867" i="2"/>
  <c r="N867" i="2"/>
  <c r="O867" i="2"/>
  <c r="P867" i="2"/>
  <c r="Q867" i="2"/>
  <c r="L868" i="2" a="1"/>
  <c r="L868" i="2" s="1"/>
  <c r="M868" i="2"/>
  <c r="N868" i="2"/>
  <c r="O868" i="2"/>
  <c r="P868" i="2"/>
  <c r="Q868" i="2"/>
  <c r="L869" i="2" a="1"/>
  <c r="L869" i="2" s="1"/>
  <c r="M869" i="2"/>
  <c r="N869" i="2"/>
  <c r="O869" i="2"/>
  <c r="P869" i="2"/>
  <c r="Q869" i="2"/>
  <c r="L870" i="2" a="1"/>
  <c r="L870" i="2" s="1"/>
  <c r="M870" i="2"/>
  <c r="N870" i="2"/>
  <c r="O870" i="2"/>
  <c r="P870" i="2"/>
  <c r="Q870" i="2"/>
  <c r="L871" i="2" a="1"/>
  <c r="L871" i="2" s="1"/>
  <c r="M871" i="2"/>
  <c r="N871" i="2"/>
  <c r="R871" i="2" s="1"/>
  <c r="O871" i="2"/>
  <c r="P871" i="2"/>
  <c r="Q871" i="2"/>
  <c r="L872" i="2" a="1"/>
  <c r="L872" i="2" s="1"/>
  <c r="M872" i="2"/>
  <c r="N872" i="2"/>
  <c r="O872" i="2"/>
  <c r="P872" i="2"/>
  <c r="Q872" i="2"/>
  <c r="L873" i="2" a="1"/>
  <c r="L873" i="2" s="1"/>
  <c r="M873" i="2"/>
  <c r="N873" i="2"/>
  <c r="O873" i="2"/>
  <c r="P873" i="2"/>
  <c r="Q873" i="2"/>
  <c r="L874" i="2" a="1"/>
  <c r="L874" i="2" s="1"/>
  <c r="M874" i="2"/>
  <c r="N874" i="2"/>
  <c r="O874" i="2"/>
  <c r="P874" i="2"/>
  <c r="Q874" i="2"/>
  <c r="L875" i="2" a="1"/>
  <c r="L875" i="2" s="1"/>
  <c r="M875" i="2"/>
  <c r="N875" i="2"/>
  <c r="O875" i="2"/>
  <c r="P875" i="2"/>
  <c r="Q875" i="2"/>
  <c r="L876" i="2" a="1"/>
  <c r="L876" i="2" s="1"/>
  <c r="M876" i="2"/>
  <c r="N876" i="2"/>
  <c r="O876" i="2"/>
  <c r="P876" i="2"/>
  <c r="Q876" i="2"/>
  <c r="L877" i="2" a="1"/>
  <c r="L877" i="2" s="1"/>
  <c r="M877" i="2"/>
  <c r="N877" i="2"/>
  <c r="O877" i="2"/>
  <c r="P877" i="2"/>
  <c r="Q877" i="2"/>
  <c r="L878" i="2" a="1"/>
  <c r="L878" i="2" s="1"/>
  <c r="M878" i="2"/>
  <c r="N878" i="2"/>
  <c r="O878" i="2"/>
  <c r="P878" i="2"/>
  <c r="Q878" i="2"/>
  <c r="L879" i="2" a="1"/>
  <c r="L879" i="2" s="1"/>
  <c r="M879" i="2"/>
  <c r="N879" i="2"/>
  <c r="O879" i="2"/>
  <c r="P879" i="2"/>
  <c r="Q879" i="2"/>
  <c r="L880" i="2" a="1"/>
  <c r="L880" i="2" s="1"/>
  <c r="M880" i="2"/>
  <c r="N880" i="2"/>
  <c r="O880" i="2"/>
  <c r="P880" i="2"/>
  <c r="Q880" i="2"/>
  <c r="L881" i="2" a="1"/>
  <c r="L881" i="2" s="1"/>
  <c r="M881" i="2"/>
  <c r="N881" i="2"/>
  <c r="O881" i="2"/>
  <c r="P881" i="2"/>
  <c r="Q881" i="2"/>
  <c r="L882" i="2" a="1"/>
  <c r="L882" i="2" s="1"/>
  <c r="M882" i="2"/>
  <c r="N882" i="2"/>
  <c r="R882" i="2" s="1"/>
  <c r="O882" i="2"/>
  <c r="P882" i="2"/>
  <c r="Q882" i="2"/>
  <c r="L883" i="2" a="1"/>
  <c r="L883" i="2" s="1"/>
  <c r="M883" i="2"/>
  <c r="N883" i="2"/>
  <c r="O883" i="2"/>
  <c r="P883" i="2"/>
  <c r="Q883" i="2"/>
  <c r="L884" i="2" a="1"/>
  <c r="L884" i="2" s="1"/>
  <c r="M884" i="2"/>
  <c r="N884" i="2"/>
  <c r="O884" i="2"/>
  <c r="P884" i="2"/>
  <c r="Q884" i="2"/>
  <c r="L885" i="2" a="1"/>
  <c r="L885" i="2" s="1"/>
  <c r="M885" i="2"/>
  <c r="N885" i="2"/>
  <c r="O885" i="2"/>
  <c r="P885" i="2"/>
  <c r="Q885" i="2"/>
  <c r="L886" i="2" a="1"/>
  <c r="L886" i="2" s="1"/>
  <c r="M886" i="2"/>
  <c r="N886" i="2"/>
  <c r="O886" i="2"/>
  <c r="P886" i="2"/>
  <c r="Q886" i="2"/>
  <c r="L887" i="2" a="1"/>
  <c r="L887" i="2" s="1"/>
  <c r="M887" i="2"/>
  <c r="N887" i="2"/>
  <c r="O887" i="2"/>
  <c r="P887" i="2"/>
  <c r="Q887" i="2"/>
  <c r="L888" i="2" a="1"/>
  <c r="L888" i="2" s="1"/>
  <c r="M888" i="2"/>
  <c r="N888" i="2"/>
  <c r="O888" i="2"/>
  <c r="P888" i="2"/>
  <c r="Q888" i="2"/>
  <c r="L889" i="2" a="1"/>
  <c r="L889" i="2" s="1"/>
  <c r="M889" i="2"/>
  <c r="N889" i="2"/>
  <c r="O889" i="2"/>
  <c r="P889" i="2"/>
  <c r="Q889" i="2"/>
  <c r="L890" i="2" a="1"/>
  <c r="L890" i="2" s="1"/>
  <c r="M890" i="2"/>
  <c r="N890" i="2"/>
  <c r="O890" i="2"/>
  <c r="P890" i="2"/>
  <c r="Q890" i="2"/>
  <c r="L891" i="2" a="1"/>
  <c r="L891" i="2" s="1"/>
  <c r="M891" i="2"/>
  <c r="N891" i="2"/>
  <c r="O891" i="2"/>
  <c r="P891" i="2"/>
  <c r="Q891" i="2"/>
  <c r="L892" i="2" a="1"/>
  <c r="L892" i="2" s="1"/>
  <c r="M892" i="2"/>
  <c r="N892" i="2"/>
  <c r="O892" i="2"/>
  <c r="P892" i="2"/>
  <c r="Q892" i="2"/>
  <c r="L893" i="2" a="1"/>
  <c r="L893" i="2" s="1"/>
  <c r="M893" i="2"/>
  <c r="N893" i="2"/>
  <c r="O893" i="2"/>
  <c r="P893" i="2"/>
  <c r="Q893" i="2"/>
  <c r="L894" i="2" a="1"/>
  <c r="L894" i="2" s="1"/>
  <c r="M894" i="2"/>
  <c r="N894" i="2"/>
  <c r="O894" i="2"/>
  <c r="P894" i="2"/>
  <c r="Q894" i="2"/>
  <c r="L895" i="2" a="1"/>
  <c r="L895" i="2" s="1"/>
  <c r="M895" i="2"/>
  <c r="N895" i="2"/>
  <c r="O895" i="2"/>
  <c r="P895" i="2"/>
  <c r="Q895" i="2"/>
  <c r="L896" i="2" a="1"/>
  <c r="L896" i="2" s="1"/>
  <c r="M896" i="2"/>
  <c r="N896" i="2"/>
  <c r="O896" i="2"/>
  <c r="P896" i="2"/>
  <c r="Q896" i="2"/>
  <c r="L897" i="2" a="1"/>
  <c r="L897" i="2" s="1"/>
  <c r="M897" i="2"/>
  <c r="N897" i="2"/>
  <c r="O897" i="2"/>
  <c r="P897" i="2"/>
  <c r="Q897" i="2"/>
  <c r="L898" i="2" a="1"/>
  <c r="L898" i="2" s="1"/>
  <c r="M898" i="2"/>
  <c r="N898" i="2"/>
  <c r="O898" i="2"/>
  <c r="P898" i="2"/>
  <c r="Q898" i="2"/>
  <c r="L899" i="2" a="1"/>
  <c r="L899" i="2" s="1"/>
  <c r="M899" i="2"/>
  <c r="N899" i="2"/>
  <c r="O899" i="2"/>
  <c r="P899" i="2"/>
  <c r="Q899" i="2"/>
  <c r="L900" i="2" a="1"/>
  <c r="L900" i="2" s="1"/>
  <c r="M900" i="2"/>
  <c r="N900" i="2"/>
  <c r="R900" i="2" s="1"/>
  <c r="O900" i="2"/>
  <c r="P900" i="2"/>
  <c r="Q900" i="2"/>
  <c r="L901" i="2" a="1"/>
  <c r="L901" i="2" s="1"/>
  <c r="M901" i="2"/>
  <c r="N901" i="2"/>
  <c r="O901" i="2"/>
  <c r="P901" i="2"/>
  <c r="Q901" i="2"/>
  <c r="L902" i="2" a="1"/>
  <c r="L902" i="2" s="1"/>
  <c r="M902" i="2"/>
  <c r="N902" i="2"/>
  <c r="O902" i="2"/>
  <c r="P902" i="2"/>
  <c r="Q902" i="2"/>
  <c r="L903" i="2" a="1"/>
  <c r="L903" i="2" s="1"/>
  <c r="M903" i="2"/>
  <c r="N903" i="2"/>
  <c r="O903" i="2"/>
  <c r="P903" i="2"/>
  <c r="Q903" i="2"/>
  <c r="L904" i="2" a="1"/>
  <c r="L904" i="2" s="1"/>
  <c r="M904" i="2"/>
  <c r="N904" i="2"/>
  <c r="O904" i="2"/>
  <c r="P904" i="2"/>
  <c r="Q904" i="2"/>
  <c r="L905" i="2" a="1"/>
  <c r="L905" i="2" s="1"/>
  <c r="M905" i="2"/>
  <c r="N905" i="2"/>
  <c r="O905" i="2"/>
  <c r="P905" i="2"/>
  <c r="Q905" i="2"/>
  <c r="L906" i="2" a="1"/>
  <c r="L906" i="2" s="1"/>
  <c r="M906" i="2"/>
  <c r="N906" i="2"/>
  <c r="O906" i="2"/>
  <c r="P906" i="2"/>
  <c r="Q906" i="2"/>
  <c r="L907" i="2" a="1"/>
  <c r="L907" i="2" s="1"/>
  <c r="M907" i="2"/>
  <c r="N907" i="2"/>
  <c r="O907" i="2"/>
  <c r="P907" i="2"/>
  <c r="Q907" i="2"/>
  <c r="L908" i="2" a="1"/>
  <c r="L908" i="2" s="1"/>
  <c r="M908" i="2"/>
  <c r="N908" i="2"/>
  <c r="O908" i="2"/>
  <c r="P908" i="2"/>
  <c r="Q908" i="2"/>
  <c r="L909" i="2" a="1"/>
  <c r="L909" i="2" s="1"/>
  <c r="M909" i="2"/>
  <c r="N909" i="2"/>
  <c r="R909" i="2" s="1"/>
  <c r="O909" i="2"/>
  <c r="P909" i="2"/>
  <c r="Q909" i="2"/>
  <c r="L910" i="2" a="1"/>
  <c r="L910" i="2" s="1"/>
  <c r="M910" i="2"/>
  <c r="N910" i="2"/>
  <c r="O910" i="2"/>
  <c r="P910" i="2"/>
  <c r="Q910" i="2"/>
  <c r="L911" i="2" a="1"/>
  <c r="L911" i="2" s="1"/>
  <c r="M911" i="2"/>
  <c r="N911" i="2"/>
  <c r="O911" i="2"/>
  <c r="P911" i="2"/>
  <c r="Q911" i="2"/>
  <c r="L912" i="2" a="1"/>
  <c r="L912" i="2" s="1"/>
  <c r="M912" i="2"/>
  <c r="N912" i="2"/>
  <c r="O912" i="2"/>
  <c r="P912" i="2"/>
  <c r="Q912" i="2"/>
  <c r="L913" i="2" a="1"/>
  <c r="L913" i="2" s="1"/>
  <c r="M913" i="2"/>
  <c r="N913" i="2"/>
  <c r="O913" i="2"/>
  <c r="P913" i="2"/>
  <c r="Q913" i="2"/>
  <c r="L914" i="2" a="1"/>
  <c r="L914" i="2" s="1"/>
  <c r="M914" i="2"/>
  <c r="N914" i="2"/>
  <c r="O914" i="2"/>
  <c r="P914" i="2"/>
  <c r="Q914" i="2"/>
  <c r="L915" i="2" a="1"/>
  <c r="L915" i="2" s="1"/>
  <c r="M915" i="2"/>
  <c r="N915" i="2"/>
  <c r="O915" i="2"/>
  <c r="P915" i="2"/>
  <c r="Q915" i="2"/>
  <c r="L916" i="2" a="1"/>
  <c r="L916" i="2" s="1"/>
  <c r="M916" i="2"/>
  <c r="N916" i="2"/>
  <c r="O916" i="2"/>
  <c r="P916" i="2"/>
  <c r="Q916" i="2"/>
  <c r="L917" i="2" a="1"/>
  <c r="L917" i="2" s="1"/>
  <c r="M917" i="2"/>
  <c r="N917" i="2"/>
  <c r="O917" i="2"/>
  <c r="P917" i="2"/>
  <c r="Q917" i="2"/>
  <c r="L918" i="2" a="1"/>
  <c r="L918" i="2" s="1"/>
  <c r="M918" i="2"/>
  <c r="N918" i="2"/>
  <c r="O918" i="2"/>
  <c r="P918" i="2"/>
  <c r="Q918" i="2"/>
  <c r="L919" i="2" a="1"/>
  <c r="L919" i="2" s="1"/>
  <c r="M919" i="2"/>
  <c r="N919" i="2"/>
  <c r="O919" i="2"/>
  <c r="P919" i="2"/>
  <c r="Q919" i="2"/>
  <c r="L920" i="2" a="1"/>
  <c r="L920" i="2" s="1"/>
  <c r="M920" i="2"/>
  <c r="N920" i="2"/>
  <c r="O920" i="2"/>
  <c r="P920" i="2"/>
  <c r="Q920" i="2"/>
  <c r="L921" i="2" a="1"/>
  <c r="L921" i="2" s="1"/>
  <c r="M921" i="2"/>
  <c r="N921" i="2"/>
  <c r="O921" i="2"/>
  <c r="P921" i="2"/>
  <c r="Q921" i="2"/>
  <c r="L922" i="2" a="1"/>
  <c r="L922" i="2" s="1"/>
  <c r="M922" i="2"/>
  <c r="N922" i="2"/>
  <c r="O922" i="2"/>
  <c r="P922" i="2"/>
  <c r="Q922" i="2"/>
  <c r="L923" i="2" a="1"/>
  <c r="L923" i="2" s="1"/>
  <c r="M923" i="2"/>
  <c r="N923" i="2"/>
  <c r="O923" i="2"/>
  <c r="P923" i="2"/>
  <c r="Q923" i="2"/>
  <c r="L924" i="2" a="1"/>
  <c r="L924" i="2" s="1"/>
  <c r="M924" i="2"/>
  <c r="N924" i="2"/>
  <c r="O924" i="2"/>
  <c r="P924" i="2"/>
  <c r="Q924" i="2"/>
  <c r="L925" i="2" a="1"/>
  <c r="L925" i="2" s="1"/>
  <c r="M925" i="2"/>
  <c r="N925" i="2"/>
  <c r="O925" i="2"/>
  <c r="P925" i="2"/>
  <c r="Q925" i="2"/>
  <c r="L926" i="2" a="1"/>
  <c r="L926" i="2" s="1"/>
  <c r="M926" i="2"/>
  <c r="N926" i="2"/>
  <c r="O926" i="2"/>
  <c r="P926" i="2"/>
  <c r="Q926" i="2"/>
  <c r="L927" i="2" a="1"/>
  <c r="L927" i="2" s="1"/>
  <c r="M927" i="2"/>
  <c r="N927" i="2"/>
  <c r="O927" i="2"/>
  <c r="P927" i="2"/>
  <c r="Q927" i="2"/>
  <c r="L928" i="2" a="1"/>
  <c r="L928" i="2" s="1"/>
  <c r="M928" i="2"/>
  <c r="N928" i="2"/>
  <c r="O928" i="2"/>
  <c r="P928" i="2"/>
  <c r="Q928" i="2"/>
  <c r="L929" i="2" a="1"/>
  <c r="L929" i="2" s="1"/>
  <c r="M929" i="2"/>
  <c r="N929" i="2"/>
  <c r="O929" i="2"/>
  <c r="P929" i="2"/>
  <c r="Q929" i="2"/>
  <c r="L930" i="2" a="1"/>
  <c r="L930" i="2" s="1"/>
  <c r="M930" i="2"/>
  <c r="N930" i="2"/>
  <c r="O930" i="2"/>
  <c r="P930" i="2"/>
  <c r="Q930" i="2"/>
  <c r="L931" i="2" a="1"/>
  <c r="L931" i="2" s="1"/>
  <c r="M931" i="2"/>
  <c r="N931" i="2"/>
  <c r="O931" i="2"/>
  <c r="P931" i="2"/>
  <c r="Q931" i="2"/>
  <c r="L932" i="2" a="1"/>
  <c r="L932" i="2" s="1"/>
  <c r="M932" i="2"/>
  <c r="N932" i="2"/>
  <c r="O932" i="2"/>
  <c r="P932" i="2"/>
  <c r="Q932" i="2"/>
  <c r="L933" i="2" a="1"/>
  <c r="L933" i="2" s="1"/>
  <c r="M933" i="2"/>
  <c r="N933" i="2"/>
  <c r="O933" i="2"/>
  <c r="P933" i="2"/>
  <c r="Q933" i="2"/>
  <c r="L934" i="2" a="1"/>
  <c r="L934" i="2" s="1"/>
  <c r="M934" i="2"/>
  <c r="N934" i="2"/>
  <c r="O934" i="2"/>
  <c r="P934" i="2"/>
  <c r="Q934" i="2"/>
  <c r="L935" i="2" a="1"/>
  <c r="L935" i="2" s="1"/>
  <c r="M935" i="2"/>
  <c r="N935" i="2"/>
  <c r="O935" i="2"/>
  <c r="P935" i="2"/>
  <c r="Q935" i="2"/>
  <c r="L936" i="2" a="1"/>
  <c r="L936" i="2" s="1"/>
  <c r="M936" i="2"/>
  <c r="N936" i="2"/>
  <c r="O936" i="2"/>
  <c r="P936" i="2"/>
  <c r="Q936" i="2"/>
  <c r="L937" i="2" a="1"/>
  <c r="L937" i="2" s="1"/>
  <c r="M937" i="2"/>
  <c r="N937" i="2"/>
  <c r="O937" i="2"/>
  <c r="P937" i="2"/>
  <c r="Q937" i="2"/>
  <c r="L938" i="2" a="1"/>
  <c r="L938" i="2" s="1"/>
  <c r="M938" i="2"/>
  <c r="N938" i="2"/>
  <c r="O938" i="2"/>
  <c r="P938" i="2"/>
  <c r="Q938" i="2"/>
  <c r="L939" i="2" a="1"/>
  <c r="L939" i="2" s="1"/>
  <c r="M939" i="2"/>
  <c r="N939" i="2"/>
  <c r="O939" i="2"/>
  <c r="P939" i="2"/>
  <c r="Q939" i="2"/>
  <c r="L940" i="2" a="1"/>
  <c r="L940" i="2" s="1"/>
  <c r="M940" i="2"/>
  <c r="N940" i="2"/>
  <c r="O940" i="2"/>
  <c r="P940" i="2"/>
  <c r="Q940" i="2"/>
  <c r="L941" i="2" a="1"/>
  <c r="L941" i="2" s="1"/>
  <c r="M941" i="2"/>
  <c r="N941" i="2"/>
  <c r="O941" i="2"/>
  <c r="P941" i="2"/>
  <c r="Q941" i="2"/>
  <c r="L942" i="2" a="1"/>
  <c r="L942" i="2" s="1"/>
  <c r="M942" i="2"/>
  <c r="N942" i="2"/>
  <c r="O942" i="2"/>
  <c r="P942" i="2"/>
  <c r="Q942" i="2"/>
  <c r="L943" i="2" a="1"/>
  <c r="L943" i="2" s="1"/>
  <c r="M943" i="2"/>
  <c r="N943" i="2"/>
  <c r="O943" i="2"/>
  <c r="P943" i="2"/>
  <c r="Q943" i="2"/>
  <c r="L944" i="2" a="1"/>
  <c r="L944" i="2" s="1"/>
  <c r="M944" i="2"/>
  <c r="N944" i="2"/>
  <c r="O944" i="2"/>
  <c r="P944" i="2"/>
  <c r="Q944" i="2"/>
  <c r="L945" i="2" a="1"/>
  <c r="L945" i="2" s="1"/>
  <c r="M945" i="2"/>
  <c r="N945" i="2"/>
  <c r="O945" i="2"/>
  <c r="P945" i="2"/>
  <c r="Q945" i="2"/>
  <c r="L946" i="2" a="1"/>
  <c r="L946" i="2" s="1"/>
  <c r="M946" i="2"/>
  <c r="N946" i="2"/>
  <c r="O946" i="2"/>
  <c r="P946" i="2"/>
  <c r="Q946" i="2"/>
  <c r="L947" i="2" a="1"/>
  <c r="L947" i="2" s="1"/>
  <c r="M947" i="2"/>
  <c r="N947" i="2"/>
  <c r="O947" i="2"/>
  <c r="P947" i="2"/>
  <c r="Q947" i="2"/>
  <c r="L948" i="2" a="1"/>
  <c r="L948" i="2" s="1"/>
  <c r="M948" i="2"/>
  <c r="N948" i="2"/>
  <c r="O948" i="2"/>
  <c r="P948" i="2"/>
  <c r="Q948" i="2"/>
  <c r="L949" i="2" a="1"/>
  <c r="L949" i="2" s="1"/>
  <c r="M949" i="2"/>
  <c r="N949" i="2"/>
  <c r="O949" i="2"/>
  <c r="P949" i="2"/>
  <c r="Q949" i="2"/>
  <c r="L950" i="2" a="1"/>
  <c r="L950" i="2" s="1"/>
  <c r="M950" i="2"/>
  <c r="N950" i="2"/>
  <c r="O950" i="2"/>
  <c r="P950" i="2"/>
  <c r="Q950" i="2"/>
  <c r="L951" i="2" a="1"/>
  <c r="L951" i="2" s="1"/>
  <c r="M951" i="2"/>
  <c r="N951" i="2"/>
  <c r="O951" i="2"/>
  <c r="P951" i="2"/>
  <c r="Q951" i="2"/>
  <c r="L952" i="2" a="1"/>
  <c r="L952" i="2" s="1"/>
  <c r="M952" i="2"/>
  <c r="N952" i="2"/>
  <c r="O952" i="2"/>
  <c r="P952" i="2"/>
  <c r="Q952" i="2"/>
  <c r="L953" i="2" a="1"/>
  <c r="L953" i="2" s="1"/>
  <c r="M953" i="2"/>
  <c r="N953" i="2"/>
  <c r="O953" i="2"/>
  <c r="P953" i="2"/>
  <c r="Q953" i="2"/>
  <c r="L954" i="2" a="1"/>
  <c r="L954" i="2" s="1"/>
  <c r="M954" i="2"/>
  <c r="N954" i="2"/>
  <c r="O954" i="2"/>
  <c r="P954" i="2"/>
  <c r="Q954" i="2"/>
  <c r="L955" i="2" a="1"/>
  <c r="L955" i="2" s="1"/>
  <c r="M955" i="2"/>
  <c r="N955" i="2"/>
  <c r="O955" i="2"/>
  <c r="P955" i="2"/>
  <c r="Q955" i="2"/>
  <c r="L956" i="2" a="1"/>
  <c r="L956" i="2" s="1"/>
  <c r="M956" i="2"/>
  <c r="N956" i="2"/>
  <c r="O956" i="2"/>
  <c r="P956" i="2"/>
  <c r="Q956" i="2"/>
  <c r="L957" i="2" a="1"/>
  <c r="L957" i="2" s="1"/>
  <c r="M957" i="2"/>
  <c r="N957" i="2"/>
  <c r="O957" i="2"/>
  <c r="P957" i="2"/>
  <c r="Q957" i="2"/>
  <c r="L958" i="2" a="1"/>
  <c r="L958" i="2" s="1"/>
  <c r="M958" i="2"/>
  <c r="N958" i="2"/>
  <c r="O958" i="2"/>
  <c r="P958" i="2"/>
  <c r="Q958" i="2"/>
  <c r="L959" i="2" a="1"/>
  <c r="L959" i="2" s="1"/>
  <c r="M959" i="2"/>
  <c r="N959" i="2"/>
  <c r="O959" i="2"/>
  <c r="P959" i="2"/>
  <c r="Q959" i="2"/>
  <c r="L960" i="2" a="1"/>
  <c r="L960" i="2" s="1"/>
  <c r="M960" i="2"/>
  <c r="N960" i="2"/>
  <c r="O960" i="2"/>
  <c r="P960" i="2"/>
  <c r="Q960" i="2"/>
  <c r="L961" i="2" a="1"/>
  <c r="L961" i="2" s="1"/>
  <c r="M961" i="2"/>
  <c r="N961" i="2"/>
  <c r="O961" i="2"/>
  <c r="P961" i="2"/>
  <c r="Q961" i="2"/>
  <c r="L962" i="2" a="1"/>
  <c r="L962" i="2" s="1"/>
  <c r="M962" i="2"/>
  <c r="N962" i="2"/>
  <c r="O962" i="2"/>
  <c r="P962" i="2"/>
  <c r="Q962" i="2"/>
  <c r="L963" i="2" a="1"/>
  <c r="L963" i="2" s="1"/>
  <c r="R963" i="2" s="1"/>
  <c r="M963" i="2"/>
  <c r="N963" i="2"/>
  <c r="O963" i="2"/>
  <c r="P963" i="2"/>
  <c r="Q963" i="2"/>
  <c r="L964" i="2" a="1"/>
  <c r="L964" i="2" s="1"/>
  <c r="M964" i="2"/>
  <c r="N964" i="2"/>
  <c r="O964" i="2"/>
  <c r="P964" i="2"/>
  <c r="Q964" i="2"/>
  <c r="L965" i="2" a="1"/>
  <c r="L965" i="2" s="1"/>
  <c r="M965" i="2"/>
  <c r="N965" i="2"/>
  <c r="O965" i="2"/>
  <c r="P965" i="2"/>
  <c r="Q965" i="2"/>
  <c r="L966" i="2" a="1"/>
  <c r="L966" i="2" s="1"/>
  <c r="M966" i="2"/>
  <c r="N966" i="2"/>
  <c r="O966" i="2"/>
  <c r="P966" i="2"/>
  <c r="Q966" i="2"/>
  <c r="L967" i="2" a="1"/>
  <c r="L967" i="2" s="1"/>
  <c r="M967" i="2"/>
  <c r="N967" i="2"/>
  <c r="O967" i="2"/>
  <c r="P967" i="2"/>
  <c r="Q967" i="2"/>
  <c r="L968" i="2" a="1"/>
  <c r="L968" i="2" s="1"/>
  <c r="M968" i="2"/>
  <c r="N968" i="2"/>
  <c r="O968" i="2"/>
  <c r="P968" i="2"/>
  <c r="Q968" i="2"/>
  <c r="L969" i="2" a="1"/>
  <c r="L969" i="2" s="1"/>
  <c r="M969" i="2"/>
  <c r="N969" i="2"/>
  <c r="O969" i="2"/>
  <c r="P969" i="2"/>
  <c r="Q969" i="2"/>
  <c r="L970" i="2" a="1"/>
  <c r="L970" i="2" s="1"/>
  <c r="M970" i="2"/>
  <c r="N970" i="2"/>
  <c r="O970" i="2"/>
  <c r="P970" i="2"/>
  <c r="Q970" i="2"/>
  <c r="L971" i="2" a="1"/>
  <c r="L971" i="2" s="1"/>
  <c r="M971" i="2"/>
  <c r="N971" i="2"/>
  <c r="O971" i="2"/>
  <c r="P971" i="2"/>
  <c r="Q971" i="2"/>
  <c r="L972" i="2" a="1"/>
  <c r="L972" i="2" s="1"/>
  <c r="M972" i="2"/>
  <c r="N972" i="2"/>
  <c r="O972" i="2"/>
  <c r="P972" i="2"/>
  <c r="Q972" i="2"/>
  <c r="L973" i="2" a="1"/>
  <c r="L973" i="2" s="1"/>
  <c r="M973" i="2"/>
  <c r="N973" i="2"/>
  <c r="O973" i="2"/>
  <c r="P973" i="2"/>
  <c r="Q973" i="2"/>
  <c r="L974" i="2" a="1"/>
  <c r="L974" i="2" s="1"/>
  <c r="M974" i="2"/>
  <c r="N974" i="2"/>
  <c r="O974" i="2"/>
  <c r="P974" i="2"/>
  <c r="Q974" i="2"/>
  <c r="L975" i="2" a="1"/>
  <c r="L975" i="2" s="1"/>
  <c r="M975" i="2"/>
  <c r="N975" i="2"/>
  <c r="O975" i="2"/>
  <c r="P975" i="2"/>
  <c r="Q975" i="2"/>
  <c r="L976" i="2" a="1"/>
  <c r="L976" i="2" s="1"/>
  <c r="M976" i="2"/>
  <c r="N976" i="2"/>
  <c r="O976" i="2"/>
  <c r="P976" i="2"/>
  <c r="Q976" i="2"/>
  <c r="L977" i="2" a="1"/>
  <c r="L977" i="2" s="1"/>
  <c r="M977" i="2"/>
  <c r="N977" i="2"/>
  <c r="O977" i="2"/>
  <c r="P977" i="2"/>
  <c r="Q977" i="2"/>
  <c r="L978" i="2" a="1"/>
  <c r="L978" i="2" s="1"/>
  <c r="M978" i="2"/>
  <c r="N978" i="2"/>
  <c r="O978" i="2"/>
  <c r="P978" i="2"/>
  <c r="Q978" i="2"/>
  <c r="L979" i="2" a="1"/>
  <c r="L979" i="2" s="1"/>
  <c r="M979" i="2"/>
  <c r="N979" i="2"/>
  <c r="O979" i="2"/>
  <c r="P979" i="2"/>
  <c r="Q979" i="2"/>
  <c r="L980" i="2" a="1"/>
  <c r="L980" i="2" s="1"/>
  <c r="M980" i="2"/>
  <c r="N980" i="2"/>
  <c r="O980" i="2"/>
  <c r="P980" i="2"/>
  <c r="Q980" i="2"/>
  <c r="L981" i="2" a="1"/>
  <c r="L981" i="2" s="1"/>
  <c r="M981" i="2"/>
  <c r="N981" i="2"/>
  <c r="O981" i="2"/>
  <c r="P981" i="2"/>
  <c r="Q981" i="2"/>
  <c r="L982" i="2" a="1"/>
  <c r="L982" i="2" s="1"/>
  <c r="M982" i="2"/>
  <c r="N982" i="2"/>
  <c r="O982" i="2"/>
  <c r="P982" i="2"/>
  <c r="Q982" i="2"/>
  <c r="L983" i="2" a="1"/>
  <c r="L983" i="2" s="1"/>
  <c r="M983" i="2"/>
  <c r="N983" i="2"/>
  <c r="O983" i="2"/>
  <c r="P983" i="2"/>
  <c r="Q983" i="2"/>
  <c r="L984" i="2" a="1"/>
  <c r="L984" i="2" s="1"/>
  <c r="M984" i="2"/>
  <c r="N984" i="2"/>
  <c r="O984" i="2"/>
  <c r="P984" i="2"/>
  <c r="Q984" i="2"/>
  <c r="L985" i="2" a="1"/>
  <c r="L985" i="2" s="1"/>
  <c r="M985" i="2"/>
  <c r="N985" i="2"/>
  <c r="O985" i="2"/>
  <c r="P985" i="2"/>
  <c r="Q985" i="2"/>
  <c r="L986" i="2" a="1"/>
  <c r="L986" i="2" s="1"/>
  <c r="M986" i="2"/>
  <c r="N986" i="2"/>
  <c r="O986" i="2"/>
  <c r="P986" i="2"/>
  <c r="Q986" i="2"/>
  <c r="L987" i="2" a="1"/>
  <c r="L987" i="2" s="1"/>
  <c r="M987" i="2"/>
  <c r="N987" i="2"/>
  <c r="O987" i="2"/>
  <c r="P987" i="2"/>
  <c r="Q987" i="2"/>
  <c r="L988" i="2" a="1"/>
  <c r="L988" i="2" s="1"/>
  <c r="M988" i="2"/>
  <c r="N988" i="2"/>
  <c r="O988" i="2"/>
  <c r="P988" i="2"/>
  <c r="Q988" i="2"/>
  <c r="L989" i="2" a="1"/>
  <c r="L989" i="2" s="1"/>
  <c r="M989" i="2"/>
  <c r="N989" i="2"/>
  <c r="O989" i="2"/>
  <c r="P989" i="2"/>
  <c r="Q989" i="2"/>
  <c r="L990" i="2" a="1"/>
  <c r="L990" i="2" s="1"/>
  <c r="M990" i="2"/>
  <c r="N990" i="2"/>
  <c r="O990" i="2"/>
  <c r="P990" i="2"/>
  <c r="Q990" i="2"/>
  <c r="L991" i="2" a="1"/>
  <c r="L991" i="2" s="1"/>
  <c r="M991" i="2"/>
  <c r="N991" i="2"/>
  <c r="O991" i="2"/>
  <c r="P991" i="2"/>
  <c r="Q991" i="2"/>
  <c r="L992" i="2" a="1"/>
  <c r="L992" i="2" s="1"/>
  <c r="M992" i="2"/>
  <c r="N992" i="2"/>
  <c r="O992" i="2"/>
  <c r="P992" i="2"/>
  <c r="Q992" i="2"/>
  <c r="L993" i="2" a="1"/>
  <c r="L993" i="2" s="1"/>
  <c r="M993" i="2"/>
  <c r="N993" i="2"/>
  <c r="O993" i="2"/>
  <c r="P993" i="2"/>
  <c r="Q993" i="2"/>
  <c r="L994" i="2" a="1"/>
  <c r="L994" i="2" s="1"/>
  <c r="M994" i="2"/>
  <c r="N994" i="2"/>
  <c r="O994" i="2"/>
  <c r="P994" i="2"/>
  <c r="Q994" i="2"/>
  <c r="L995" i="2" a="1"/>
  <c r="L995" i="2" s="1"/>
  <c r="M995" i="2"/>
  <c r="N995" i="2"/>
  <c r="O995" i="2"/>
  <c r="P995" i="2"/>
  <c r="Q995" i="2"/>
  <c r="L996" i="2" a="1"/>
  <c r="L996" i="2" s="1"/>
  <c r="M996" i="2"/>
  <c r="N996" i="2"/>
  <c r="O996" i="2"/>
  <c r="P996" i="2"/>
  <c r="Q996" i="2"/>
  <c r="L997" i="2" a="1"/>
  <c r="L997" i="2" s="1"/>
  <c r="M997" i="2"/>
  <c r="N997" i="2"/>
  <c r="O997" i="2"/>
  <c r="P997" i="2"/>
  <c r="Q997" i="2"/>
  <c r="L998" i="2" a="1"/>
  <c r="L998" i="2" s="1"/>
  <c r="M998" i="2"/>
  <c r="N998" i="2"/>
  <c r="O998" i="2"/>
  <c r="P998" i="2"/>
  <c r="Q998" i="2"/>
  <c r="L999" i="2" a="1"/>
  <c r="L999" i="2" s="1"/>
  <c r="M999" i="2"/>
  <c r="N999" i="2"/>
  <c r="O999" i="2"/>
  <c r="P999" i="2"/>
  <c r="Q999" i="2"/>
  <c r="L1000" i="2" a="1"/>
  <c r="L1000" i="2" s="1"/>
  <c r="M1000" i="2"/>
  <c r="N1000" i="2"/>
  <c r="O1000" i="2"/>
  <c r="P1000" i="2"/>
  <c r="Q1000" i="2"/>
  <c r="L1001" i="2" a="1"/>
  <c r="L1001" i="2" s="1"/>
  <c r="M1001" i="2"/>
  <c r="N1001" i="2"/>
  <c r="O1001" i="2"/>
  <c r="P1001" i="2"/>
  <c r="Q1001" i="2"/>
  <c r="L1002" i="2" a="1"/>
  <c r="L1002" i="2" s="1"/>
  <c r="M1002" i="2"/>
  <c r="N1002" i="2"/>
  <c r="O1002" i="2"/>
  <c r="P1002" i="2"/>
  <c r="Q1002" i="2"/>
  <c r="L1003" i="2" a="1"/>
  <c r="L1003" i="2" s="1"/>
  <c r="M1003" i="2"/>
  <c r="N1003" i="2"/>
  <c r="O1003" i="2"/>
  <c r="P1003" i="2"/>
  <c r="Q1003" i="2"/>
  <c r="L1004" i="2" a="1"/>
  <c r="L1004" i="2" s="1"/>
  <c r="M1004" i="2"/>
  <c r="N1004" i="2"/>
  <c r="O1004" i="2"/>
  <c r="P1004" i="2"/>
  <c r="Q1004" i="2"/>
  <c r="L1005" i="2" a="1"/>
  <c r="L1005" i="2" s="1"/>
  <c r="M1005" i="2"/>
  <c r="N1005" i="2"/>
  <c r="O1005" i="2"/>
  <c r="P1005" i="2"/>
  <c r="Q1005" i="2"/>
  <c r="L1006" i="2" a="1"/>
  <c r="L1006" i="2" s="1"/>
  <c r="M1006" i="2"/>
  <c r="N1006" i="2"/>
  <c r="O1006" i="2"/>
  <c r="P1006" i="2"/>
  <c r="Q1006" i="2"/>
  <c r="L1007" i="2" a="1"/>
  <c r="L1007" i="2" s="1"/>
  <c r="M1007" i="2"/>
  <c r="N1007" i="2"/>
  <c r="O1007" i="2"/>
  <c r="P1007" i="2"/>
  <c r="Q1007" i="2"/>
  <c r="L1008" i="2" a="1"/>
  <c r="L1008" i="2" s="1"/>
  <c r="M1008" i="2"/>
  <c r="N1008" i="2"/>
  <c r="O1008" i="2"/>
  <c r="P1008" i="2"/>
  <c r="Q1008" i="2"/>
  <c r="L1009" i="2" a="1"/>
  <c r="L1009" i="2" s="1"/>
  <c r="M1009" i="2"/>
  <c r="N1009" i="2"/>
  <c r="O1009" i="2"/>
  <c r="P1009" i="2"/>
  <c r="Q1009" i="2"/>
  <c r="L1010" i="2" a="1"/>
  <c r="L1010" i="2" s="1"/>
  <c r="M1010" i="2"/>
  <c r="N1010" i="2"/>
  <c r="O1010" i="2"/>
  <c r="P1010" i="2"/>
  <c r="Q1010" i="2"/>
  <c r="L1011" i="2" a="1"/>
  <c r="L1011" i="2" s="1"/>
  <c r="M1011" i="2"/>
  <c r="N1011" i="2"/>
  <c r="O1011" i="2"/>
  <c r="P1011" i="2"/>
  <c r="Q1011" i="2"/>
  <c r="L1012" i="2" a="1"/>
  <c r="L1012" i="2" s="1"/>
  <c r="M1012" i="2"/>
  <c r="N1012" i="2"/>
  <c r="O1012" i="2"/>
  <c r="P1012" i="2"/>
  <c r="Q1012" i="2"/>
  <c r="L1013" i="2" a="1"/>
  <c r="L1013" i="2" s="1"/>
  <c r="M1013" i="2"/>
  <c r="N1013" i="2"/>
  <c r="O1013" i="2"/>
  <c r="P1013" i="2"/>
  <c r="Q1013" i="2"/>
  <c r="L1014" i="2" a="1"/>
  <c r="L1014" i="2" s="1"/>
  <c r="M1014" i="2"/>
  <c r="N1014" i="2"/>
  <c r="O1014" i="2"/>
  <c r="P1014" i="2"/>
  <c r="Q1014" i="2"/>
  <c r="L1015" i="2" a="1"/>
  <c r="L1015" i="2" s="1"/>
  <c r="M1015" i="2"/>
  <c r="N1015" i="2"/>
  <c r="O1015" i="2"/>
  <c r="P1015" i="2"/>
  <c r="Q1015" i="2"/>
  <c r="L1016" i="2" a="1"/>
  <c r="L1016" i="2" s="1"/>
  <c r="M1016" i="2"/>
  <c r="N1016" i="2"/>
  <c r="O1016" i="2"/>
  <c r="P1016" i="2"/>
  <c r="Q1016" i="2"/>
  <c r="L1017" i="2" a="1"/>
  <c r="L1017" i="2" s="1"/>
  <c r="M1017" i="2"/>
  <c r="N1017" i="2"/>
  <c r="O1017" i="2"/>
  <c r="P1017" i="2"/>
  <c r="Q1017" i="2"/>
  <c r="L1018" i="2" a="1"/>
  <c r="L1018" i="2" s="1"/>
  <c r="M1018" i="2"/>
  <c r="N1018" i="2"/>
  <c r="O1018" i="2"/>
  <c r="P1018" i="2"/>
  <c r="Q1018" i="2"/>
  <c r="L1019" i="2" a="1"/>
  <c r="L1019" i="2" s="1"/>
  <c r="M1019" i="2"/>
  <c r="N1019" i="2"/>
  <c r="O1019" i="2"/>
  <c r="P1019" i="2"/>
  <c r="Q1019" i="2"/>
  <c r="L1020" i="2" a="1"/>
  <c r="L1020" i="2" s="1"/>
  <c r="R1020" i="2" s="1"/>
  <c r="M1020" i="2"/>
  <c r="N1020" i="2"/>
  <c r="O1020" i="2"/>
  <c r="P1020" i="2"/>
  <c r="Q1020" i="2"/>
  <c r="L1021" i="2" a="1"/>
  <c r="L1021" i="2" s="1"/>
  <c r="M1021" i="2"/>
  <c r="N1021" i="2"/>
  <c r="O1021" i="2"/>
  <c r="P1021" i="2"/>
  <c r="Q1021" i="2"/>
  <c r="L1022" i="2" a="1"/>
  <c r="L1022" i="2" s="1"/>
  <c r="M1022" i="2"/>
  <c r="N1022" i="2"/>
  <c r="O1022" i="2"/>
  <c r="P1022" i="2"/>
  <c r="Q1022" i="2"/>
  <c r="L1023" i="2" a="1"/>
  <c r="L1023" i="2" s="1"/>
  <c r="M1023" i="2"/>
  <c r="N1023" i="2"/>
  <c r="O1023" i="2"/>
  <c r="P1023" i="2"/>
  <c r="Q1023" i="2"/>
  <c r="L1024" i="2" a="1"/>
  <c r="L1024" i="2" s="1"/>
  <c r="M1024" i="2"/>
  <c r="N1024" i="2"/>
  <c r="O1024" i="2"/>
  <c r="P1024" i="2"/>
  <c r="Q1024" i="2"/>
  <c r="L1025" i="2" a="1"/>
  <c r="L1025" i="2" s="1"/>
  <c r="M1025" i="2"/>
  <c r="N1025" i="2"/>
  <c r="O1025" i="2"/>
  <c r="P1025" i="2"/>
  <c r="Q1025" i="2"/>
  <c r="L1026" i="2" a="1"/>
  <c r="L1026" i="2" s="1"/>
  <c r="M1026" i="2"/>
  <c r="N1026" i="2"/>
  <c r="O1026" i="2"/>
  <c r="P1026" i="2"/>
  <c r="Q1026" i="2"/>
  <c r="L1027" i="2" a="1"/>
  <c r="L1027" i="2" s="1"/>
  <c r="M1027" i="2"/>
  <c r="N1027" i="2"/>
  <c r="O1027" i="2"/>
  <c r="P1027" i="2"/>
  <c r="Q1027" i="2"/>
  <c r="L1028" i="2" a="1"/>
  <c r="L1028" i="2" s="1"/>
  <c r="M1028" i="2"/>
  <c r="N1028" i="2"/>
  <c r="O1028" i="2"/>
  <c r="P1028" i="2"/>
  <c r="Q1028" i="2"/>
  <c r="L1029" i="2" a="1"/>
  <c r="L1029" i="2" s="1"/>
  <c r="M1029" i="2"/>
  <c r="N1029" i="2"/>
  <c r="O1029" i="2"/>
  <c r="P1029" i="2"/>
  <c r="Q1029" i="2"/>
  <c r="L1030" i="2" a="1"/>
  <c r="L1030" i="2" s="1"/>
  <c r="M1030" i="2"/>
  <c r="N1030" i="2"/>
  <c r="O1030" i="2"/>
  <c r="P1030" i="2"/>
  <c r="Q1030" i="2"/>
  <c r="L1031" i="2" a="1"/>
  <c r="L1031" i="2" s="1"/>
  <c r="M1031" i="2"/>
  <c r="N1031" i="2"/>
  <c r="O1031" i="2"/>
  <c r="P1031" i="2"/>
  <c r="Q1031" i="2"/>
  <c r="L1032" i="2" a="1"/>
  <c r="L1032" i="2" s="1"/>
  <c r="M1032" i="2"/>
  <c r="N1032" i="2"/>
  <c r="O1032" i="2"/>
  <c r="P1032" i="2"/>
  <c r="Q1032" i="2"/>
  <c r="L1033" i="2" a="1"/>
  <c r="L1033" i="2" s="1"/>
  <c r="M1033" i="2"/>
  <c r="N1033" i="2"/>
  <c r="O1033" i="2"/>
  <c r="P1033" i="2"/>
  <c r="Q1033" i="2"/>
  <c r="L1034" i="2" a="1"/>
  <c r="L1034" i="2" s="1"/>
  <c r="M1034" i="2"/>
  <c r="N1034" i="2"/>
  <c r="O1034" i="2"/>
  <c r="P1034" i="2"/>
  <c r="Q1034" i="2"/>
  <c r="L1035" i="2" a="1"/>
  <c r="L1035" i="2" s="1"/>
  <c r="M1035" i="2"/>
  <c r="N1035" i="2"/>
  <c r="O1035" i="2"/>
  <c r="P1035" i="2"/>
  <c r="Q1035" i="2"/>
  <c r="L1036" i="2" a="1"/>
  <c r="L1036" i="2" s="1"/>
  <c r="M1036" i="2"/>
  <c r="N1036" i="2"/>
  <c r="O1036" i="2"/>
  <c r="P1036" i="2"/>
  <c r="Q1036" i="2"/>
  <c r="L1037" i="2" a="1"/>
  <c r="L1037" i="2" s="1"/>
  <c r="M1037" i="2"/>
  <c r="N1037" i="2"/>
  <c r="O1037" i="2"/>
  <c r="P1037" i="2"/>
  <c r="Q1037" i="2"/>
  <c r="L1038" i="2" a="1"/>
  <c r="L1038" i="2" s="1"/>
  <c r="M1038" i="2"/>
  <c r="N1038" i="2"/>
  <c r="O1038" i="2"/>
  <c r="P1038" i="2"/>
  <c r="Q1038" i="2"/>
  <c r="L1039" i="2" a="1"/>
  <c r="L1039" i="2" s="1"/>
  <c r="M1039" i="2"/>
  <c r="N1039" i="2"/>
  <c r="O1039" i="2"/>
  <c r="P1039" i="2"/>
  <c r="Q1039" i="2"/>
  <c r="L1040" i="2" a="1"/>
  <c r="L1040" i="2" s="1"/>
  <c r="M1040" i="2"/>
  <c r="N1040" i="2"/>
  <c r="O1040" i="2"/>
  <c r="P1040" i="2"/>
  <c r="Q1040" i="2"/>
  <c r="L1041" i="2" a="1"/>
  <c r="L1041" i="2" s="1"/>
  <c r="M1041" i="2"/>
  <c r="N1041" i="2"/>
  <c r="O1041" i="2"/>
  <c r="P1041" i="2"/>
  <c r="Q1041" i="2"/>
  <c r="L1042" i="2" a="1"/>
  <c r="L1042" i="2" s="1"/>
  <c r="M1042" i="2"/>
  <c r="N1042" i="2"/>
  <c r="O1042" i="2"/>
  <c r="P1042" i="2"/>
  <c r="Q1042" i="2"/>
  <c r="L1043" i="2" a="1"/>
  <c r="L1043" i="2" s="1"/>
  <c r="M1043" i="2"/>
  <c r="N1043" i="2"/>
  <c r="O1043" i="2"/>
  <c r="P1043" i="2"/>
  <c r="Q1043" i="2"/>
  <c r="L1044" i="2" a="1"/>
  <c r="L1044" i="2" s="1"/>
  <c r="M1044" i="2"/>
  <c r="N1044" i="2"/>
  <c r="O1044" i="2"/>
  <c r="P1044" i="2"/>
  <c r="Q1044" i="2"/>
  <c r="L1045" i="2" a="1"/>
  <c r="L1045" i="2" s="1"/>
  <c r="M1045" i="2"/>
  <c r="N1045" i="2"/>
  <c r="O1045" i="2"/>
  <c r="P1045" i="2"/>
  <c r="Q1045" i="2"/>
  <c r="L1046" i="2" a="1"/>
  <c r="L1046" i="2" s="1"/>
  <c r="M1046" i="2"/>
  <c r="N1046" i="2"/>
  <c r="O1046" i="2"/>
  <c r="P1046" i="2"/>
  <c r="Q1046" i="2"/>
  <c r="L1047" i="2" a="1"/>
  <c r="L1047" i="2" s="1"/>
  <c r="M1047" i="2"/>
  <c r="N1047" i="2"/>
  <c r="O1047" i="2"/>
  <c r="P1047" i="2"/>
  <c r="Q1047" i="2"/>
  <c r="L1048" i="2" a="1"/>
  <c r="L1048" i="2" s="1"/>
  <c r="M1048" i="2"/>
  <c r="N1048" i="2"/>
  <c r="O1048" i="2"/>
  <c r="P1048" i="2"/>
  <c r="Q1048" i="2"/>
  <c r="L1049" i="2" a="1"/>
  <c r="L1049" i="2" s="1"/>
  <c r="M1049" i="2"/>
  <c r="N1049" i="2"/>
  <c r="O1049" i="2"/>
  <c r="P1049" i="2"/>
  <c r="Q1049" i="2"/>
  <c r="L1050" i="2" a="1"/>
  <c r="L1050" i="2" s="1"/>
  <c r="M1050" i="2"/>
  <c r="N1050" i="2"/>
  <c r="O1050" i="2"/>
  <c r="P1050" i="2"/>
  <c r="Q1050" i="2"/>
  <c r="L1051" i="2" a="1"/>
  <c r="L1051" i="2" s="1"/>
  <c r="M1051" i="2"/>
  <c r="N1051" i="2"/>
  <c r="O1051" i="2"/>
  <c r="P1051" i="2"/>
  <c r="Q1051" i="2"/>
  <c r="L1052" i="2" a="1"/>
  <c r="L1052" i="2" s="1"/>
  <c r="M1052" i="2"/>
  <c r="N1052" i="2"/>
  <c r="O1052" i="2"/>
  <c r="P1052" i="2"/>
  <c r="Q1052" i="2"/>
  <c r="L1053" i="2" a="1"/>
  <c r="L1053" i="2" s="1"/>
  <c r="M1053" i="2"/>
  <c r="N1053" i="2"/>
  <c r="O1053" i="2"/>
  <c r="P1053" i="2"/>
  <c r="Q1053" i="2"/>
  <c r="L1054" i="2" a="1"/>
  <c r="L1054" i="2" s="1"/>
  <c r="M1054" i="2"/>
  <c r="N1054" i="2"/>
  <c r="O1054" i="2"/>
  <c r="P1054" i="2"/>
  <c r="Q1054" i="2"/>
  <c r="L1055" i="2" a="1"/>
  <c r="L1055" i="2" s="1"/>
  <c r="M1055" i="2"/>
  <c r="N1055" i="2"/>
  <c r="O1055" i="2"/>
  <c r="P1055" i="2"/>
  <c r="Q1055" i="2"/>
  <c r="L1056" i="2" a="1"/>
  <c r="L1056" i="2" s="1"/>
  <c r="M1056" i="2"/>
  <c r="N1056" i="2"/>
  <c r="O1056" i="2"/>
  <c r="P1056" i="2"/>
  <c r="Q1056" i="2"/>
  <c r="L1057" i="2" a="1"/>
  <c r="L1057" i="2" s="1"/>
  <c r="M1057" i="2"/>
  <c r="N1057" i="2"/>
  <c r="O1057" i="2"/>
  <c r="P1057" i="2"/>
  <c r="Q1057" i="2"/>
  <c r="L1058" i="2" a="1"/>
  <c r="L1058" i="2" s="1"/>
  <c r="M1058" i="2"/>
  <c r="N1058" i="2"/>
  <c r="O1058" i="2"/>
  <c r="P1058" i="2"/>
  <c r="Q1058" i="2"/>
  <c r="L1059" i="2" a="1"/>
  <c r="L1059" i="2" s="1"/>
  <c r="M1059" i="2"/>
  <c r="N1059" i="2"/>
  <c r="O1059" i="2"/>
  <c r="P1059" i="2"/>
  <c r="Q1059" i="2"/>
  <c r="L1060" i="2" a="1"/>
  <c r="L1060" i="2" s="1"/>
  <c r="M1060" i="2"/>
  <c r="N1060" i="2"/>
  <c r="O1060" i="2"/>
  <c r="P1060" i="2"/>
  <c r="Q1060" i="2"/>
  <c r="L1061" i="2" a="1"/>
  <c r="L1061" i="2" s="1"/>
  <c r="M1061" i="2"/>
  <c r="N1061" i="2"/>
  <c r="O1061" i="2"/>
  <c r="P1061" i="2"/>
  <c r="Q1061" i="2"/>
  <c r="L1062" i="2" a="1"/>
  <c r="L1062" i="2" s="1"/>
  <c r="M1062" i="2"/>
  <c r="N1062" i="2"/>
  <c r="O1062" i="2"/>
  <c r="P1062" i="2"/>
  <c r="Q1062" i="2"/>
  <c r="L1063" i="2" a="1"/>
  <c r="L1063" i="2" s="1"/>
  <c r="M1063" i="2"/>
  <c r="N1063" i="2"/>
  <c r="O1063" i="2"/>
  <c r="P1063" i="2"/>
  <c r="Q1063" i="2"/>
  <c r="L1064" i="2" a="1"/>
  <c r="L1064" i="2" s="1"/>
  <c r="M1064" i="2"/>
  <c r="N1064" i="2"/>
  <c r="O1064" i="2"/>
  <c r="P1064" i="2"/>
  <c r="Q1064" i="2"/>
  <c r="L1065" i="2" a="1"/>
  <c r="L1065" i="2" s="1"/>
  <c r="M1065" i="2"/>
  <c r="N1065" i="2"/>
  <c r="O1065" i="2"/>
  <c r="P1065" i="2"/>
  <c r="Q1065" i="2"/>
  <c r="L1066" i="2" a="1"/>
  <c r="L1066" i="2" s="1"/>
  <c r="M1066" i="2"/>
  <c r="N1066" i="2"/>
  <c r="O1066" i="2"/>
  <c r="P1066" i="2"/>
  <c r="Q1066" i="2"/>
  <c r="L1067" i="2" a="1"/>
  <c r="L1067" i="2" s="1"/>
  <c r="M1067" i="2"/>
  <c r="N1067" i="2"/>
  <c r="O1067" i="2"/>
  <c r="P1067" i="2"/>
  <c r="Q1067" i="2"/>
  <c r="L1068" i="2" a="1"/>
  <c r="L1068" i="2" s="1"/>
  <c r="M1068" i="2"/>
  <c r="N1068" i="2"/>
  <c r="O1068" i="2"/>
  <c r="P1068" i="2"/>
  <c r="Q1068" i="2"/>
  <c r="L1069" i="2" a="1"/>
  <c r="L1069" i="2" s="1"/>
  <c r="M1069" i="2"/>
  <c r="N1069" i="2"/>
  <c r="O1069" i="2"/>
  <c r="P1069" i="2"/>
  <c r="Q1069" i="2"/>
  <c r="L1070" i="2" a="1"/>
  <c r="L1070" i="2" s="1"/>
  <c r="M1070" i="2"/>
  <c r="N1070" i="2"/>
  <c r="R1070" i="2" s="1"/>
  <c r="O1070" i="2"/>
  <c r="P1070" i="2"/>
  <c r="Q1070" i="2"/>
  <c r="L1071" i="2" a="1"/>
  <c r="L1071" i="2" s="1"/>
  <c r="M1071" i="2"/>
  <c r="N1071" i="2"/>
  <c r="R1071" i="2" s="1"/>
  <c r="O1071" i="2"/>
  <c r="P1071" i="2"/>
  <c r="Q1071" i="2"/>
  <c r="L1072" i="2" a="1"/>
  <c r="L1072" i="2" s="1"/>
  <c r="M1072" i="2"/>
  <c r="N1072" i="2"/>
  <c r="R1072" i="2" s="1"/>
  <c r="O1072" i="2"/>
  <c r="P1072" i="2"/>
  <c r="Q1072" i="2"/>
  <c r="L1073" i="2" a="1"/>
  <c r="L1073" i="2" s="1"/>
  <c r="M1073" i="2"/>
  <c r="N1073" i="2"/>
  <c r="R1073" i="2" s="1"/>
  <c r="O1073" i="2"/>
  <c r="P1073" i="2"/>
  <c r="Q1073" i="2"/>
  <c r="L1074" i="2" a="1"/>
  <c r="L1074" i="2" s="1"/>
  <c r="M1074" i="2"/>
  <c r="N1074" i="2"/>
  <c r="O1074" i="2"/>
  <c r="P1074" i="2"/>
  <c r="Q1074" i="2"/>
  <c r="L1075" i="2" a="1"/>
  <c r="L1075" i="2" s="1"/>
  <c r="M1075" i="2"/>
  <c r="N1075" i="2"/>
  <c r="O1075" i="2"/>
  <c r="P1075" i="2"/>
  <c r="Q1075" i="2"/>
  <c r="L1076" i="2" a="1"/>
  <c r="L1076" i="2" s="1"/>
  <c r="M1076" i="2"/>
  <c r="N1076" i="2"/>
  <c r="O1076" i="2"/>
  <c r="P1076" i="2"/>
  <c r="Q1076" i="2"/>
  <c r="L1077" i="2" a="1"/>
  <c r="L1077" i="2" s="1"/>
  <c r="M1077" i="2"/>
  <c r="N1077" i="2"/>
  <c r="O1077" i="2"/>
  <c r="P1077" i="2"/>
  <c r="Q1077" i="2"/>
  <c r="L1078" i="2" a="1"/>
  <c r="L1078" i="2" s="1"/>
  <c r="M1078" i="2"/>
  <c r="N1078" i="2"/>
  <c r="O1078" i="2"/>
  <c r="P1078" i="2"/>
  <c r="Q1078" i="2"/>
  <c r="L1079" i="2" a="1"/>
  <c r="L1079" i="2" s="1"/>
  <c r="M1079" i="2"/>
  <c r="N1079" i="2"/>
  <c r="O1079" i="2"/>
  <c r="P1079" i="2"/>
  <c r="Q1079" i="2"/>
  <c r="L1080" i="2" a="1"/>
  <c r="L1080" i="2" s="1"/>
  <c r="M1080" i="2"/>
  <c r="N1080" i="2"/>
  <c r="O1080" i="2"/>
  <c r="P1080" i="2"/>
  <c r="Q1080" i="2"/>
  <c r="L1081" i="2" a="1"/>
  <c r="L1081" i="2" s="1"/>
  <c r="M1081" i="2"/>
  <c r="N1081" i="2"/>
  <c r="O1081" i="2"/>
  <c r="P1081" i="2"/>
  <c r="Q1081" i="2"/>
  <c r="L1082" i="2" a="1"/>
  <c r="L1082" i="2" s="1"/>
  <c r="M1082" i="2"/>
  <c r="N1082" i="2"/>
  <c r="O1082" i="2"/>
  <c r="P1082" i="2"/>
  <c r="Q1082" i="2"/>
  <c r="L1083" i="2" a="1"/>
  <c r="L1083" i="2" s="1"/>
  <c r="M1083" i="2"/>
  <c r="N1083" i="2"/>
  <c r="O1083" i="2"/>
  <c r="P1083" i="2"/>
  <c r="Q1083" i="2"/>
  <c r="L1084" i="2" a="1"/>
  <c r="L1084" i="2" s="1"/>
  <c r="M1084" i="2"/>
  <c r="N1084" i="2"/>
  <c r="O1084" i="2"/>
  <c r="P1084" i="2"/>
  <c r="Q1084" i="2"/>
  <c r="L1085" i="2" a="1"/>
  <c r="L1085" i="2" s="1"/>
  <c r="M1085" i="2"/>
  <c r="N1085" i="2"/>
  <c r="O1085" i="2"/>
  <c r="P1085" i="2"/>
  <c r="Q1085" i="2"/>
  <c r="L1086" i="2" a="1"/>
  <c r="L1086" i="2" s="1"/>
  <c r="M1086" i="2"/>
  <c r="N1086" i="2"/>
  <c r="O1086" i="2"/>
  <c r="P1086" i="2"/>
  <c r="Q1086" i="2"/>
  <c r="L1087" i="2" a="1"/>
  <c r="L1087" i="2" s="1"/>
  <c r="M1087" i="2"/>
  <c r="N1087" i="2"/>
  <c r="O1087" i="2"/>
  <c r="P1087" i="2"/>
  <c r="Q1087" i="2"/>
  <c r="L1088" i="2" a="1"/>
  <c r="L1088" i="2" s="1"/>
  <c r="M1088" i="2"/>
  <c r="N1088" i="2"/>
  <c r="O1088" i="2"/>
  <c r="P1088" i="2"/>
  <c r="Q1088" i="2"/>
  <c r="L1089" i="2" a="1"/>
  <c r="L1089" i="2" s="1"/>
  <c r="M1089" i="2"/>
  <c r="N1089" i="2"/>
  <c r="O1089" i="2"/>
  <c r="P1089" i="2"/>
  <c r="Q1089" i="2"/>
  <c r="L1090" i="2" a="1"/>
  <c r="L1090" i="2" s="1"/>
  <c r="M1090" i="2"/>
  <c r="N1090" i="2"/>
  <c r="O1090" i="2"/>
  <c r="P1090" i="2"/>
  <c r="Q1090" i="2"/>
  <c r="L1091" i="2" a="1"/>
  <c r="L1091" i="2" s="1"/>
  <c r="M1091" i="2"/>
  <c r="N1091" i="2"/>
  <c r="O1091" i="2"/>
  <c r="P1091" i="2"/>
  <c r="Q1091" i="2"/>
  <c r="L1092" i="2" a="1"/>
  <c r="L1092" i="2" s="1"/>
  <c r="M1092" i="2"/>
  <c r="N1092" i="2"/>
  <c r="O1092" i="2"/>
  <c r="P1092" i="2"/>
  <c r="Q1092" i="2"/>
  <c r="L1093" i="2" a="1"/>
  <c r="L1093" i="2" s="1"/>
  <c r="M1093" i="2"/>
  <c r="N1093" i="2"/>
  <c r="O1093" i="2"/>
  <c r="P1093" i="2"/>
  <c r="Q1093" i="2"/>
  <c r="L1094" i="2" a="1"/>
  <c r="L1094" i="2" s="1"/>
  <c r="M1094" i="2"/>
  <c r="N1094" i="2"/>
  <c r="O1094" i="2"/>
  <c r="P1094" i="2"/>
  <c r="Q1094" i="2"/>
  <c r="L1095" i="2" a="1"/>
  <c r="L1095" i="2" s="1"/>
  <c r="M1095" i="2"/>
  <c r="N1095" i="2"/>
  <c r="O1095" i="2"/>
  <c r="P1095" i="2"/>
  <c r="Q1095" i="2"/>
  <c r="L1096" i="2" a="1"/>
  <c r="L1096" i="2" s="1"/>
  <c r="M1096" i="2"/>
  <c r="N1096" i="2"/>
  <c r="O1096" i="2"/>
  <c r="P1096" i="2"/>
  <c r="Q1096" i="2"/>
  <c r="L1097" i="2" a="1"/>
  <c r="L1097" i="2" s="1"/>
  <c r="M1097" i="2"/>
  <c r="N1097" i="2"/>
  <c r="O1097" i="2"/>
  <c r="P1097" i="2"/>
  <c r="Q1097" i="2"/>
  <c r="L1098" i="2" a="1"/>
  <c r="L1098" i="2" s="1"/>
  <c r="M1098" i="2"/>
  <c r="N1098" i="2"/>
  <c r="O1098" i="2"/>
  <c r="P1098" i="2"/>
  <c r="Q1098" i="2"/>
  <c r="L1099" i="2" a="1"/>
  <c r="L1099" i="2" s="1"/>
  <c r="M1099" i="2"/>
  <c r="N1099" i="2"/>
  <c r="O1099" i="2"/>
  <c r="P1099" i="2"/>
  <c r="Q1099" i="2"/>
  <c r="L1100" i="2" a="1"/>
  <c r="L1100" i="2" s="1"/>
  <c r="M1100" i="2"/>
  <c r="N1100" i="2"/>
  <c r="O1100" i="2"/>
  <c r="P1100" i="2"/>
  <c r="Q1100" i="2"/>
  <c r="L1101" i="2" a="1"/>
  <c r="L1101" i="2" s="1"/>
  <c r="M1101" i="2"/>
  <c r="N1101" i="2"/>
  <c r="O1101" i="2"/>
  <c r="P1101" i="2"/>
  <c r="Q1101" i="2"/>
  <c r="L1102" i="2" a="1"/>
  <c r="L1102" i="2" s="1"/>
  <c r="M1102" i="2"/>
  <c r="N1102" i="2"/>
  <c r="O1102" i="2"/>
  <c r="P1102" i="2"/>
  <c r="Q1102" i="2"/>
  <c r="L1103" i="2" a="1"/>
  <c r="L1103" i="2" s="1"/>
  <c r="M1103" i="2"/>
  <c r="N1103" i="2"/>
  <c r="O1103" i="2"/>
  <c r="P1103" i="2"/>
  <c r="Q1103" i="2"/>
  <c r="L1104" i="2" a="1"/>
  <c r="L1104" i="2" s="1"/>
  <c r="M1104" i="2"/>
  <c r="N1104" i="2"/>
  <c r="O1104" i="2"/>
  <c r="P1104" i="2"/>
  <c r="Q1104" i="2"/>
  <c r="L1105" i="2" a="1"/>
  <c r="L1105" i="2" s="1"/>
  <c r="M1105" i="2"/>
  <c r="N1105" i="2"/>
  <c r="O1105" i="2"/>
  <c r="P1105" i="2"/>
  <c r="Q1105" i="2"/>
  <c r="L1106" i="2" a="1"/>
  <c r="L1106" i="2" s="1"/>
  <c r="M1106" i="2"/>
  <c r="N1106" i="2"/>
  <c r="O1106" i="2"/>
  <c r="P1106" i="2"/>
  <c r="Q1106" i="2"/>
  <c r="L1107" i="2" a="1"/>
  <c r="L1107" i="2" s="1"/>
  <c r="M1107" i="2"/>
  <c r="N1107" i="2"/>
  <c r="O1107" i="2"/>
  <c r="P1107" i="2"/>
  <c r="Q1107" i="2"/>
  <c r="L1108" i="2" a="1"/>
  <c r="L1108" i="2" s="1"/>
  <c r="M1108" i="2"/>
  <c r="N1108" i="2"/>
  <c r="O1108" i="2"/>
  <c r="P1108" i="2"/>
  <c r="Q1108" i="2"/>
  <c r="L1109" i="2" a="1"/>
  <c r="L1109" i="2" s="1"/>
  <c r="M1109" i="2"/>
  <c r="N1109" i="2"/>
  <c r="O1109" i="2"/>
  <c r="P1109" i="2"/>
  <c r="Q1109" i="2"/>
  <c r="L1110" i="2" a="1"/>
  <c r="L1110" i="2" s="1"/>
  <c r="M1110" i="2"/>
  <c r="N1110" i="2"/>
  <c r="O1110" i="2"/>
  <c r="P1110" i="2"/>
  <c r="Q1110" i="2"/>
  <c r="L1111" i="2" a="1"/>
  <c r="L1111" i="2" s="1"/>
  <c r="M1111" i="2"/>
  <c r="N1111" i="2"/>
  <c r="O1111" i="2"/>
  <c r="P1111" i="2"/>
  <c r="Q1111" i="2"/>
  <c r="L1112" i="2" a="1"/>
  <c r="L1112" i="2" s="1"/>
  <c r="M1112" i="2"/>
  <c r="N1112" i="2"/>
  <c r="O1112" i="2"/>
  <c r="P1112" i="2"/>
  <c r="Q1112" i="2"/>
  <c r="L1113" i="2" a="1"/>
  <c r="L1113" i="2" s="1"/>
  <c r="M1113" i="2"/>
  <c r="N1113" i="2"/>
  <c r="O1113" i="2"/>
  <c r="P1113" i="2"/>
  <c r="Q1113" i="2"/>
  <c r="L1114" i="2" a="1"/>
  <c r="L1114" i="2" s="1"/>
  <c r="M1114" i="2"/>
  <c r="N1114" i="2"/>
  <c r="O1114" i="2"/>
  <c r="P1114" i="2"/>
  <c r="Q1114" i="2"/>
  <c r="L1115" i="2" a="1"/>
  <c r="L1115" i="2" s="1"/>
  <c r="M1115" i="2"/>
  <c r="N1115" i="2"/>
  <c r="O1115" i="2"/>
  <c r="P1115" i="2"/>
  <c r="Q1115" i="2"/>
  <c r="L1116" i="2" a="1"/>
  <c r="L1116" i="2" s="1"/>
  <c r="M1116" i="2"/>
  <c r="N1116" i="2"/>
  <c r="O1116" i="2"/>
  <c r="P1116" i="2"/>
  <c r="Q1116" i="2"/>
  <c r="L1117" i="2" a="1"/>
  <c r="L1117" i="2" s="1"/>
  <c r="M1117" i="2"/>
  <c r="N1117" i="2"/>
  <c r="O1117" i="2"/>
  <c r="P1117" i="2"/>
  <c r="Q1117" i="2"/>
  <c r="L1118" i="2" a="1"/>
  <c r="L1118" i="2" s="1"/>
  <c r="M1118" i="2"/>
  <c r="N1118" i="2"/>
  <c r="O1118" i="2"/>
  <c r="P1118" i="2"/>
  <c r="Q1118" i="2"/>
  <c r="L1119" i="2" a="1"/>
  <c r="L1119" i="2" s="1"/>
  <c r="M1119" i="2"/>
  <c r="N1119" i="2"/>
  <c r="O1119" i="2"/>
  <c r="P1119" i="2"/>
  <c r="Q1119" i="2"/>
  <c r="L1120" i="2" a="1"/>
  <c r="L1120" i="2" s="1"/>
  <c r="M1120" i="2"/>
  <c r="N1120" i="2"/>
  <c r="O1120" i="2"/>
  <c r="P1120" i="2"/>
  <c r="Q1120" i="2"/>
  <c r="L1121" i="2" a="1"/>
  <c r="L1121" i="2" s="1"/>
  <c r="M1121" i="2"/>
  <c r="N1121" i="2"/>
  <c r="O1121" i="2"/>
  <c r="P1121" i="2"/>
  <c r="Q1121" i="2"/>
  <c r="L1122" i="2" a="1"/>
  <c r="L1122" i="2" s="1"/>
  <c r="M1122" i="2"/>
  <c r="N1122" i="2"/>
  <c r="O1122" i="2"/>
  <c r="P1122" i="2"/>
  <c r="Q1122" i="2"/>
  <c r="L1123" i="2" a="1"/>
  <c r="L1123" i="2" s="1"/>
  <c r="M1123" i="2"/>
  <c r="N1123" i="2"/>
  <c r="O1123" i="2"/>
  <c r="P1123" i="2"/>
  <c r="Q1123" i="2"/>
  <c r="L1124" i="2" a="1"/>
  <c r="L1124" i="2" s="1"/>
  <c r="M1124" i="2"/>
  <c r="N1124" i="2"/>
  <c r="O1124" i="2"/>
  <c r="P1124" i="2"/>
  <c r="Q1124" i="2"/>
  <c r="L1125" i="2" a="1"/>
  <c r="L1125" i="2" s="1"/>
  <c r="M1125" i="2"/>
  <c r="N1125" i="2"/>
  <c r="O1125" i="2"/>
  <c r="P1125" i="2"/>
  <c r="Q1125" i="2"/>
  <c r="L1126" i="2" a="1"/>
  <c r="L1126" i="2" s="1"/>
  <c r="M1126" i="2"/>
  <c r="N1126" i="2"/>
  <c r="O1126" i="2"/>
  <c r="P1126" i="2"/>
  <c r="Q1126" i="2"/>
  <c r="L1127" i="2" a="1"/>
  <c r="L1127" i="2" s="1"/>
  <c r="M1127" i="2"/>
  <c r="N1127" i="2"/>
  <c r="O1127" i="2"/>
  <c r="P1127" i="2"/>
  <c r="Q1127" i="2"/>
  <c r="L1128" i="2" a="1"/>
  <c r="L1128" i="2" s="1"/>
  <c r="M1128" i="2"/>
  <c r="N1128" i="2"/>
  <c r="O1128" i="2"/>
  <c r="P1128" i="2"/>
  <c r="Q1128" i="2"/>
  <c r="L1129" i="2" a="1"/>
  <c r="L1129" i="2" s="1"/>
  <c r="M1129" i="2"/>
  <c r="N1129" i="2"/>
  <c r="O1129" i="2"/>
  <c r="P1129" i="2"/>
  <c r="Q1129" i="2"/>
  <c r="L1130" i="2" a="1"/>
  <c r="L1130" i="2" s="1"/>
  <c r="M1130" i="2"/>
  <c r="N1130" i="2"/>
  <c r="O1130" i="2"/>
  <c r="P1130" i="2"/>
  <c r="Q1130" i="2"/>
  <c r="L1131" i="2" a="1"/>
  <c r="L1131" i="2" s="1"/>
  <c r="M1131" i="2"/>
  <c r="N1131" i="2"/>
  <c r="O1131" i="2"/>
  <c r="P1131" i="2"/>
  <c r="Q1131" i="2"/>
  <c r="L1132" i="2" a="1"/>
  <c r="L1132" i="2" s="1"/>
  <c r="M1132" i="2"/>
  <c r="N1132" i="2"/>
  <c r="O1132" i="2"/>
  <c r="P1132" i="2"/>
  <c r="Q1132" i="2"/>
  <c r="L1133" i="2" a="1"/>
  <c r="L1133" i="2" s="1"/>
  <c r="M1133" i="2"/>
  <c r="N1133" i="2"/>
  <c r="R1133" i="2" s="1"/>
  <c r="O1133" i="2"/>
  <c r="P1133" i="2"/>
  <c r="Q1133" i="2"/>
  <c r="L1134" i="2" a="1"/>
  <c r="L1134" i="2" s="1"/>
  <c r="M1134" i="2"/>
  <c r="N1134" i="2"/>
  <c r="O1134" i="2"/>
  <c r="P1134" i="2"/>
  <c r="Q1134" i="2"/>
  <c r="L1135" i="2" a="1"/>
  <c r="L1135" i="2" s="1"/>
  <c r="M1135" i="2"/>
  <c r="N1135" i="2"/>
  <c r="O1135" i="2"/>
  <c r="P1135" i="2"/>
  <c r="Q1135" i="2"/>
  <c r="L1136" i="2" a="1"/>
  <c r="L1136" i="2" s="1"/>
  <c r="M1136" i="2"/>
  <c r="N1136" i="2"/>
  <c r="O1136" i="2"/>
  <c r="P1136" i="2"/>
  <c r="Q1136" i="2"/>
  <c r="L1137" i="2" a="1"/>
  <c r="L1137" i="2" s="1"/>
  <c r="M1137" i="2"/>
  <c r="N1137" i="2"/>
  <c r="O1137" i="2"/>
  <c r="P1137" i="2"/>
  <c r="Q1137" i="2"/>
  <c r="L1138" i="2" a="1"/>
  <c r="L1138" i="2" s="1"/>
  <c r="M1138" i="2"/>
  <c r="N1138" i="2"/>
  <c r="O1138" i="2"/>
  <c r="P1138" i="2"/>
  <c r="Q1138" i="2"/>
  <c r="L1139" i="2" a="1"/>
  <c r="L1139" i="2" s="1"/>
  <c r="M1139" i="2"/>
  <c r="N1139" i="2"/>
  <c r="O1139" i="2"/>
  <c r="P1139" i="2"/>
  <c r="Q1139" i="2"/>
  <c r="L1140" i="2" a="1"/>
  <c r="L1140" i="2" s="1"/>
  <c r="M1140" i="2"/>
  <c r="N1140" i="2"/>
  <c r="O1140" i="2"/>
  <c r="P1140" i="2"/>
  <c r="Q1140" i="2"/>
  <c r="L1141" i="2" a="1"/>
  <c r="L1141" i="2" s="1"/>
  <c r="M1141" i="2"/>
  <c r="N1141" i="2"/>
  <c r="O1141" i="2"/>
  <c r="P1141" i="2"/>
  <c r="Q1141" i="2"/>
  <c r="L1142" i="2" a="1"/>
  <c r="L1142" i="2" s="1"/>
  <c r="M1142" i="2"/>
  <c r="N1142" i="2"/>
  <c r="O1142" i="2"/>
  <c r="P1142" i="2"/>
  <c r="Q1142" i="2"/>
  <c r="L1143" i="2" a="1"/>
  <c r="L1143" i="2" s="1"/>
  <c r="M1143" i="2"/>
  <c r="N1143" i="2"/>
  <c r="O1143" i="2"/>
  <c r="P1143" i="2"/>
  <c r="Q1143" i="2"/>
  <c r="L1144" i="2" a="1"/>
  <c r="L1144" i="2" s="1"/>
  <c r="M1144" i="2"/>
  <c r="N1144" i="2"/>
  <c r="O1144" i="2"/>
  <c r="P1144" i="2"/>
  <c r="Q1144" i="2"/>
  <c r="L1145" i="2" a="1"/>
  <c r="L1145" i="2" s="1"/>
  <c r="M1145" i="2"/>
  <c r="N1145" i="2"/>
  <c r="O1145" i="2"/>
  <c r="P1145" i="2"/>
  <c r="Q1145" i="2"/>
  <c r="L1146" i="2" a="1"/>
  <c r="L1146" i="2" s="1"/>
  <c r="M1146" i="2"/>
  <c r="N1146" i="2"/>
  <c r="O1146" i="2"/>
  <c r="P1146" i="2"/>
  <c r="Q1146" i="2"/>
  <c r="L1147" i="2" a="1"/>
  <c r="L1147" i="2" s="1"/>
  <c r="M1147" i="2"/>
  <c r="N1147" i="2"/>
  <c r="O1147" i="2"/>
  <c r="P1147" i="2"/>
  <c r="Q1147" i="2"/>
  <c r="L1148" i="2" a="1"/>
  <c r="L1148" i="2" s="1"/>
  <c r="M1148" i="2"/>
  <c r="N1148" i="2"/>
  <c r="O1148" i="2"/>
  <c r="P1148" i="2"/>
  <c r="Q1148" i="2"/>
  <c r="L1149" i="2" a="1"/>
  <c r="L1149" i="2" s="1"/>
  <c r="M1149" i="2"/>
  <c r="N1149" i="2"/>
  <c r="O1149" i="2"/>
  <c r="P1149" i="2"/>
  <c r="Q1149" i="2"/>
  <c r="L1150" i="2" a="1"/>
  <c r="L1150" i="2" s="1"/>
  <c r="M1150" i="2"/>
  <c r="N1150" i="2"/>
  <c r="O1150" i="2"/>
  <c r="P1150" i="2"/>
  <c r="Q1150" i="2"/>
  <c r="L1151" i="2" a="1"/>
  <c r="L1151" i="2" s="1"/>
  <c r="M1151" i="2"/>
  <c r="N1151" i="2"/>
  <c r="O1151" i="2"/>
  <c r="P1151" i="2"/>
  <c r="Q1151" i="2"/>
  <c r="L1152" i="2" a="1"/>
  <c r="L1152" i="2" s="1"/>
  <c r="M1152" i="2"/>
  <c r="N1152" i="2"/>
  <c r="O1152" i="2"/>
  <c r="P1152" i="2"/>
  <c r="Q1152" i="2"/>
  <c r="L1153" i="2" a="1"/>
  <c r="L1153" i="2" s="1"/>
  <c r="M1153" i="2"/>
  <c r="N1153" i="2"/>
  <c r="O1153" i="2"/>
  <c r="P1153" i="2"/>
  <c r="Q1153" i="2"/>
  <c r="L1154" i="2" a="1"/>
  <c r="L1154" i="2" s="1"/>
  <c r="M1154" i="2"/>
  <c r="N1154" i="2"/>
  <c r="O1154" i="2"/>
  <c r="P1154" i="2"/>
  <c r="Q1154" i="2"/>
  <c r="L1155" i="2" a="1"/>
  <c r="L1155" i="2" s="1"/>
  <c r="M1155" i="2"/>
  <c r="N1155" i="2"/>
  <c r="O1155" i="2"/>
  <c r="P1155" i="2"/>
  <c r="Q1155" i="2"/>
  <c r="L1156" i="2" a="1"/>
  <c r="L1156" i="2" s="1"/>
  <c r="M1156" i="2"/>
  <c r="N1156" i="2"/>
  <c r="O1156" i="2"/>
  <c r="P1156" i="2"/>
  <c r="Q1156" i="2"/>
  <c r="L1157" i="2" a="1"/>
  <c r="L1157" i="2" s="1"/>
  <c r="M1157" i="2"/>
  <c r="N1157" i="2"/>
  <c r="O1157" i="2"/>
  <c r="P1157" i="2"/>
  <c r="Q1157" i="2"/>
  <c r="L1158" i="2" a="1"/>
  <c r="L1158" i="2" s="1"/>
  <c r="M1158" i="2"/>
  <c r="N1158" i="2"/>
  <c r="O1158" i="2"/>
  <c r="P1158" i="2"/>
  <c r="Q1158" i="2"/>
  <c r="L1159" i="2" a="1"/>
  <c r="L1159" i="2" s="1"/>
  <c r="M1159" i="2"/>
  <c r="N1159" i="2"/>
  <c r="O1159" i="2"/>
  <c r="P1159" i="2"/>
  <c r="Q1159" i="2"/>
  <c r="L1160" i="2" a="1"/>
  <c r="L1160" i="2" s="1"/>
  <c r="M1160" i="2"/>
  <c r="N1160" i="2"/>
  <c r="O1160" i="2"/>
  <c r="P1160" i="2"/>
  <c r="Q1160" i="2"/>
  <c r="L1161" i="2" a="1"/>
  <c r="L1161" i="2" s="1"/>
  <c r="M1161" i="2"/>
  <c r="N1161" i="2"/>
  <c r="O1161" i="2"/>
  <c r="P1161" i="2"/>
  <c r="Q1161" i="2"/>
  <c r="L1162" i="2" a="1"/>
  <c r="L1162" i="2" s="1"/>
  <c r="M1162" i="2"/>
  <c r="N1162" i="2"/>
  <c r="O1162" i="2"/>
  <c r="P1162" i="2"/>
  <c r="Q1162" i="2"/>
  <c r="L1163" i="2" a="1"/>
  <c r="L1163" i="2" s="1"/>
  <c r="M1163" i="2"/>
  <c r="N1163" i="2"/>
  <c r="O1163" i="2"/>
  <c r="P1163" i="2"/>
  <c r="Q1163" i="2"/>
  <c r="L1164" i="2" a="1"/>
  <c r="L1164" i="2" s="1"/>
  <c r="M1164" i="2"/>
  <c r="N1164" i="2"/>
  <c r="O1164" i="2"/>
  <c r="P1164" i="2"/>
  <c r="Q1164" i="2"/>
  <c r="L1165" i="2" a="1"/>
  <c r="L1165" i="2" s="1"/>
  <c r="M1165" i="2"/>
  <c r="N1165" i="2"/>
  <c r="O1165" i="2"/>
  <c r="P1165" i="2"/>
  <c r="Q1165" i="2"/>
  <c r="L1166" i="2" a="1"/>
  <c r="L1166" i="2" s="1"/>
  <c r="M1166" i="2"/>
  <c r="N1166" i="2"/>
  <c r="O1166" i="2"/>
  <c r="P1166" i="2"/>
  <c r="Q1166" i="2"/>
  <c r="L1167" i="2" a="1"/>
  <c r="L1167" i="2" s="1"/>
  <c r="M1167" i="2"/>
  <c r="N1167" i="2"/>
  <c r="O1167" i="2"/>
  <c r="P1167" i="2"/>
  <c r="Q1167" i="2"/>
  <c r="L1168" i="2" a="1"/>
  <c r="L1168" i="2" s="1"/>
  <c r="M1168" i="2"/>
  <c r="N1168" i="2"/>
  <c r="O1168" i="2"/>
  <c r="P1168" i="2"/>
  <c r="Q1168" i="2"/>
  <c r="L1169" i="2" a="1"/>
  <c r="L1169" i="2" s="1"/>
  <c r="M1169" i="2"/>
  <c r="N1169" i="2"/>
  <c r="O1169" i="2"/>
  <c r="P1169" i="2"/>
  <c r="Q1169" i="2"/>
  <c r="L1170" i="2" a="1"/>
  <c r="L1170" i="2" s="1"/>
  <c r="M1170" i="2"/>
  <c r="N1170" i="2"/>
  <c r="O1170" i="2"/>
  <c r="P1170" i="2"/>
  <c r="Q1170" i="2"/>
  <c r="L1171" i="2" a="1"/>
  <c r="L1171" i="2" s="1"/>
  <c r="M1171" i="2"/>
  <c r="N1171" i="2"/>
  <c r="O1171" i="2"/>
  <c r="P1171" i="2"/>
  <c r="Q1171" i="2"/>
  <c r="L1172" i="2" a="1"/>
  <c r="L1172" i="2" s="1"/>
  <c r="M1172" i="2"/>
  <c r="N1172" i="2"/>
  <c r="O1172" i="2"/>
  <c r="P1172" i="2"/>
  <c r="Q1172" i="2"/>
  <c r="L1173" i="2" a="1"/>
  <c r="L1173" i="2" s="1"/>
  <c r="M1173" i="2"/>
  <c r="N1173" i="2"/>
  <c r="O1173" i="2"/>
  <c r="P1173" i="2"/>
  <c r="Q1173" i="2"/>
  <c r="L1174" i="2" a="1"/>
  <c r="L1174" i="2" s="1"/>
  <c r="M1174" i="2"/>
  <c r="N1174" i="2"/>
  <c r="O1174" i="2"/>
  <c r="P1174" i="2"/>
  <c r="Q1174" i="2"/>
  <c r="L1175" i="2" a="1"/>
  <c r="L1175" i="2" s="1"/>
  <c r="M1175" i="2"/>
  <c r="N1175" i="2"/>
  <c r="O1175" i="2"/>
  <c r="P1175" i="2"/>
  <c r="Q1175" i="2"/>
  <c r="L1176" i="2" a="1"/>
  <c r="L1176" i="2" s="1"/>
  <c r="M1176" i="2"/>
  <c r="N1176" i="2"/>
  <c r="O1176" i="2"/>
  <c r="P1176" i="2"/>
  <c r="Q1176" i="2"/>
  <c r="L1177" i="2" a="1"/>
  <c r="L1177" i="2" s="1"/>
  <c r="M1177" i="2"/>
  <c r="N1177" i="2"/>
  <c r="O1177" i="2"/>
  <c r="P1177" i="2"/>
  <c r="Q1177" i="2"/>
  <c r="L1178" i="2" a="1"/>
  <c r="L1178" i="2" s="1"/>
  <c r="M1178" i="2"/>
  <c r="N1178" i="2"/>
  <c r="O1178" i="2"/>
  <c r="P1178" i="2"/>
  <c r="Q1178" i="2"/>
  <c r="L1179" i="2" a="1"/>
  <c r="L1179" i="2" s="1"/>
  <c r="M1179" i="2"/>
  <c r="N1179" i="2"/>
  <c r="O1179" i="2"/>
  <c r="P1179" i="2"/>
  <c r="Q1179" i="2"/>
  <c r="L1180" i="2" a="1"/>
  <c r="L1180" i="2" s="1"/>
  <c r="M1180" i="2"/>
  <c r="N1180" i="2"/>
  <c r="O1180" i="2"/>
  <c r="P1180" i="2"/>
  <c r="Q1180" i="2"/>
  <c r="L1181" i="2" a="1"/>
  <c r="L1181" i="2" s="1"/>
  <c r="M1181" i="2"/>
  <c r="N1181" i="2"/>
  <c r="O1181" i="2"/>
  <c r="P1181" i="2"/>
  <c r="Q1181" i="2"/>
  <c r="L1182" i="2" a="1"/>
  <c r="L1182" i="2" s="1"/>
  <c r="M1182" i="2"/>
  <c r="N1182" i="2"/>
  <c r="O1182" i="2"/>
  <c r="P1182" i="2"/>
  <c r="Q1182" i="2"/>
  <c r="L1183" i="2" a="1"/>
  <c r="L1183" i="2" s="1"/>
  <c r="M1183" i="2"/>
  <c r="N1183" i="2"/>
  <c r="O1183" i="2"/>
  <c r="P1183" i="2"/>
  <c r="Q1183" i="2"/>
  <c r="L1184" i="2" a="1"/>
  <c r="L1184" i="2" s="1"/>
  <c r="M1184" i="2"/>
  <c r="N1184" i="2"/>
  <c r="O1184" i="2"/>
  <c r="P1184" i="2"/>
  <c r="Q1184" i="2"/>
  <c r="L1185" i="2" a="1"/>
  <c r="L1185" i="2" s="1"/>
  <c r="M1185" i="2"/>
  <c r="N1185" i="2"/>
  <c r="O1185" i="2"/>
  <c r="P1185" i="2"/>
  <c r="Q1185" i="2"/>
  <c r="L1186" i="2" a="1"/>
  <c r="L1186" i="2" s="1"/>
  <c r="M1186" i="2"/>
  <c r="N1186" i="2"/>
  <c r="O1186" i="2"/>
  <c r="P1186" i="2"/>
  <c r="Q1186" i="2"/>
  <c r="L1187" i="2" a="1"/>
  <c r="L1187" i="2" s="1"/>
  <c r="M1187" i="2"/>
  <c r="N1187" i="2"/>
  <c r="O1187" i="2"/>
  <c r="P1187" i="2"/>
  <c r="Q1187" i="2"/>
  <c r="L1188" i="2" a="1"/>
  <c r="L1188" i="2" s="1"/>
  <c r="M1188" i="2"/>
  <c r="N1188" i="2"/>
  <c r="O1188" i="2"/>
  <c r="P1188" i="2"/>
  <c r="Q1188" i="2"/>
  <c r="L1189" i="2" a="1"/>
  <c r="L1189" i="2" s="1"/>
  <c r="M1189" i="2"/>
  <c r="N1189" i="2"/>
  <c r="O1189" i="2"/>
  <c r="P1189" i="2"/>
  <c r="Q1189" i="2"/>
  <c r="L1190" i="2" a="1"/>
  <c r="L1190" i="2" s="1"/>
  <c r="M1190" i="2"/>
  <c r="N1190" i="2"/>
  <c r="O1190" i="2"/>
  <c r="P1190" i="2"/>
  <c r="Q1190" i="2"/>
  <c r="L1191" i="2" a="1"/>
  <c r="L1191" i="2" s="1"/>
  <c r="M1191" i="2"/>
  <c r="N1191" i="2"/>
  <c r="O1191" i="2"/>
  <c r="P1191" i="2"/>
  <c r="Q1191" i="2"/>
  <c r="L1192" i="2" a="1"/>
  <c r="L1192" i="2" s="1"/>
  <c r="M1192" i="2"/>
  <c r="N1192" i="2"/>
  <c r="O1192" i="2"/>
  <c r="P1192" i="2"/>
  <c r="Q1192" i="2"/>
  <c r="L1193" i="2" a="1"/>
  <c r="L1193" i="2" s="1"/>
  <c r="M1193" i="2"/>
  <c r="N1193" i="2"/>
  <c r="O1193" i="2"/>
  <c r="P1193" i="2"/>
  <c r="Q1193" i="2"/>
  <c r="L1194" i="2" a="1"/>
  <c r="L1194" i="2" s="1"/>
  <c r="M1194" i="2"/>
  <c r="N1194" i="2"/>
  <c r="O1194" i="2"/>
  <c r="P1194" i="2"/>
  <c r="Q1194" i="2"/>
  <c r="L1195" i="2" a="1"/>
  <c r="L1195" i="2" s="1"/>
  <c r="M1195" i="2"/>
  <c r="N1195" i="2"/>
  <c r="O1195" i="2"/>
  <c r="P1195" i="2"/>
  <c r="Q1195" i="2"/>
  <c r="L1196" i="2" a="1"/>
  <c r="L1196" i="2" s="1"/>
  <c r="M1196" i="2"/>
  <c r="N1196" i="2"/>
  <c r="O1196" i="2"/>
  <c r="P1196" i="2"/>
  <c r="Q1196" i="2"/>
  <c r="L1197" i="2" a="1"/>
  <c r="L1197" i="2" s="1"/>
  <c r="M1197" i="2"/>
  <c r="N1197" i="2"/>
  <c r="O1197" i="2"/>
  <c r="P1197" i="2"/>
  <c r="Q1197" i="2"/>
  <c r="L1198" i="2" a="1"/>
  <c r="L1198" i="2" s="1"/>
  <c r="M1198" i="2"/>
  <c r="N1198" i="2"/>
  <c r="O1198" i="2"/>
  <c r="P1198" i="2"/>
  <c r="Q1198" i="2"/>
  <c r="L1199" i="2" a="1"/>
  <c r="L1199" i="2" s="1"/>
  <c r="M1199" i="2"/>
  <c r="N1199" i="2"/>
  <c r="O1199" i="2"/>
  <c r="P1199" i="2"/>
  <c r="Q1199" i="2"/>
  <c r="L1200" i="2" a="1"/>
  <c r="L1200" i="2" s="1"/>
  <c r="M1200" i="2"/>
  <c r="N1200" i="2"/>
  <c r="O1200" i="2"/>
  <c r="P1200" i="2"/>
  <c r="Q1200" i="2"/>
  <c r="L1201" i="2" a="1"/>
  <c r="L1201" i="2" s="1"/>
  <c r="M1201" i="2"/>
  <c r="N1201" i="2"/>
  <c r="O1201" i="2"/>
  <c r="P1201" i="2"/>
  <c r="Q1201" i="2"/>
  <c r="L1202" i="2" a="1"/>
  <c r="L1202" i="2" s="1"/>
  <c r="M1202" i="2"/>
  <c r="N1202" i="2"/>
  <c r="O1202" i="2"/>
  <c r="P1202" i="2"/>
  <c r="Q1202" i="2"/>
  <c r="L1203" i="2" a="1"/>
  <c r="L1203" i="2" s="1"/>
  <c r="M1203" i="2"/>
  <c r="N1203" i="2"/>
  <c r="O1203" i="2"/>
  <c r="P1203" i="2"/>
  <c r="Q1203" i="2"/>
  <c r="L1204" i="2" a="1"/>
  <c r="L1204" i="2" s="1"/>
  <c r="M1204" i="2"/>
  <c r="N1204" i="2"/>
  <c r="O1204" i="2"/>
  <c r="P1204" i="2"/>
  <c r="Q1204" i="2"/>
  <c r="L1205" i="2" a="1"/>
  <c r="L1205" i="2" s="1"/>
  <c r="M1205" i="2"/>
  <c r="N1205" i="2"/>
  <c r="O1205" i="2"/>
  <c r="P1205" i="2"/>
  <c r="Q1205" i="2"/>
  <c r="L1206" i="2" a="1"/>
  <c r="L1206" i="2" s="1"/>
  <c r="M1206" i="2"/>
  <c r="N1206" i="2"/>
  <c r="O1206" i="2"/>
  <c r="P1206" i="2"/>
  <c r="Q1206" i="2"/>
  <c r="L1207" i="2" a="1"/>
  <c r="L1207" i="2" s="1"/>
  <c r="M1207" i="2"/>
  <c r="N1207" i="2"/>
  <c r="O1207" i="2"/>
  <c r="P1207" i="2"/>
  <c r="Q1207" i="2"/>
  <c r="L1208" i="2" a="1"/>
  <c r="L1208" i="2" s="1"/>
  <c r="M1208" i="2"/>
  <c r="N1208" i="2"/>
  <c r="O1208" i="2"/>
  <c r="P1208" i="2"/>
  <c r="Q1208" i="2"/>
  <c r="L1209" i="2" a="1"/>
  <c r="L1209" i="2" s="1"/>
  <c r="M1209" i="2"/>
  <c r="N1209" i="2"/>
  <c r="O1209" i="2"/>
  <c r="P1209" i="2"/>
  <c r="Q1209" i="2"/>
  <c r="L1210" i="2" a="1"/>
  <c r="L1210" i="2" s="1"/>
  <c r="M1210" i="2"/>
  <c r="N1210" i="2"/>
  <c r="O1210" i="2"/>
  <c r="P1210" i="2"/>
  <c r="Q1210" i="2"/>
  <c r="L1211" i="2" a="1"/>
  <c r="L1211" i="2" s="1"/>
  <c r="M1211" i="2"/>
  <c r="N1211" i="2"/>
  <c r="O1211" i="2"/>
  <c r="P1211" i="2"/>
  <c r="Q1211" i="2"/>
  <c r="L1212" i="2" a="1"/>
  <c r="L1212" i="2" s="1"/>
  <c r="M1212" i="2"/>
  <c r="N1212" i="2"/>
  <c r="O1212" i="2"/>
  <c r="P1212" i="2"/>
  <c r="Q1212" i="2"/>
  <c r="L1213" i="2" a="1"/>
  <c r="L1213" i="2" s="1"/>
  <c r="M1213" i="2"/>
  <c r="N1213" i="2"/>
  <c r="O1213" i="2"/>
  <c r="P1213" i="2"/>
  <c r="Q1213" i="2"/>
  <c r="L1214" i="2" a="1"/>
  <c r="L1214" i="2" s="1"/>
  <c r="M1214" i="2"/>
  <c r="N1214" i="2"/>
  <c r="O1214" i="2"/>
  <c r="P1214" i="2"/>
  <c r="Q1214" i="2"/>
  <c r="L1215" i="2" a="1"/>
  <c r="L1215" i="2" s="1"/>
  <c r="M1215" i="2"/>
  <c r="N1215" i="2"/>
  <c r="O1215" i="2"/>
  <c r="P1215" i="2"/>
  <c r="Q1215" i="2"/>
  <c r="L1216" i="2" a="1"/>
  <c r="L1216" i="2" s="1"/>
  <c r="M1216" i="2"/>
  <c r="N1216" i="2"/>
  <c r="O1216" i="2"/>
  <c r="P1216" i="2"/>
  <c r="Q1216" i="2"/>
  <c r="L1217" i="2" a="1"/>
  <c r="L1217" i="2" s="1"/>
  <c r="M1217" i="2"/>
  <c r="N1217" i="2"/>
  <c r="O1217" i="2"/>
  <c r="P1217" i="2"/>
  <c r="Q1217" i="2"/>
  <c r="L1218" i="2" a="1"/>
  <c r="L1218" i="2" s="1"/>
  <c r="M1218" i="2"/>
  <c r="N1218" i="2"/>
  <c r="O1218" i="2"/>
  <c r="P1218" i="2"/>
  <c r="Q1218" i="2"/>
  <c r="L1219" i="2" a="1"/>
  <c r="L1219" i="2" s="1"/>
  <c r="M1219" i="2"/>
  <c r="N1219" i="2"/>
  <c r="O1219" i="2"/>
  <c r="P1219" i="2"/>
  <c r="Q1219" i="2"/>
  <c r="L1220" i="2" a="1"/>
  <c r="L1220" i="2" s="1"/>
  <c r="M1220" i="2"/>
  <c r="N1220" i="2"/>
  <c r="O1220" i="2"/>
  <c r="P1220" i="2"/>
  <c r="Q1220" i="2"/>
  <c r="L1221" i="2" a="1"/>
  <c r="L1221" i="2" s="1"/>
  <c r="M1221" i="2"/>
  <c r="N1221" i="2"/>
  <c r="O1221" i="2"/>
  <c r="P1221" i="2"/>
  <c r="Q1221" i="2"/>
  <c r="L1222" i="2" a="1"/>
  <c r="L1222" i="2" s="1"/>
  <c r="M1222" i="2"/>
  <c r="N1222" i="2"/>
  <c r="O1222" i="2"/>
  <c r="P1222" i="2"/>
  <c r="Q1222" i="2"/>
  <c r="L1223" i="2" a="1"/>
  <c r="L1223" i="2" s="1"/>
  <c r="M1223" i="2"/>
  <c r="N1223" i="2"/>
  <c r="O1223" i="2"/>
  <c r="P1223" i="2"/>
  <c r="Q1223" i="2"/>
  <c r="L1224" i="2" a="1"/>
  <c r="L1224" i="2" s="1"/>
  <c r="M1224" i="2"/>
  <c r="N1224" i="2"/>
  <c r="O1224" i="2"/>
  <c r="P1224" i="2"/>
  <c r="Q1224" i="2"/>
  <c r="L1225" i="2" a="1"/>
  <c r="L1225" i="2" s="1"/>
  <c r="M1225" i="2"/>
  <c r="N1225" i="2"/>
  <c r="O1225" i="2"/>
  <c r="P1225" i="2"/>
  <c r="Q1225" i="2"/>
  <c r="L1226" i="2" a="1"/>
  <c r="L1226" i="2" s="1"/>
  <c r="M1226" i="2"/>
  <c r="N1226" i="2"/>
  <c r="O1226" i="2"/>
  <c r="P1226" i="2"/>
  <c r="Q1226" i="2"/>
  <c r="L1227" i="2" a="1"/>
  <c r="L1227" i="2" s="1"/>
  <c r="M1227" i="2"/>
  <c r="N1227" i="2"/>
  <c r="O1227" i="2"/>
  <c r="P1227" i="2"/>
  <c r="Q1227" i="2"/>
  <c r="L1228" i="2" a="1"/>
  <c r="L1228" i="2" s="1"/>
  <c r="M1228" i="2"/>
  <c r="N1228" i="2"/>
  <c r="O1228" i="2"/>
  <c r="P1228" i="2"/>
  <c r="Q1228" i="2"/>
  <c r="L1229" i="2" a="1"/>
  <c r="L1229" i="2" s="1"/>
  <c r="M1229" i="2"/>
  <c r="N1229" i="2"/>
  <c r="O1229" i="2"/>
  <c r="P1229" i="2"/>
  <c r="Q1229" i="2"/>
  <c r="L1230" i="2" a="1"/>
  <c r="L1230" i="2" s="1"/>
  <c r="M1230" i="2"/>
  <c r="N1230" i="2"/>
  <c r="O1230" i="2"/>
  <c r="P1230" i="2"/>
  <c r="Q1230" i="2"/>
  <c r="L1231" i="2" a="1"/>
  <c r="L1231" i="2" s="1"/>
  <c r="M1231" i="2"/>
  <c r="N1231" i="2"/>
  <c r="O1231" i="2"/>
  <c r="P1231" i="2"/>
  <c r="Q1231" i="2"/>
  <c r="L1232" i="2" a="1"/>
  <c r="L1232" i="2" s="1"/>
  <c r="M1232" i="2"/>
  <c r="N1232" i="2"/>
  <c r="O1232" i="2"/>
  <c r="P1232" i="2"/>
  <c r="Q1232" i="2"/>
  <c r="L1233" i="2" a="1"/>
  <c r="L1233" i="2" s="1"/>
  <c r="M1233" i="2"/>
  <c r="N1233" i="2"/>
  <c r="O1233" i="2"/>
  <c r="P1233" i="2"/>
  <c r="Q1233" i="2"/>
  <c r="L1234" i="2" a="1"/>
  <c r="L1234" i="2" s="1"/>
  <c r="M1234" i="2"/>
  <c r="N1234" i="2"/>
  <c r="O1234" i="2"/>
  <c r="P1234" i="2"/>
  <c r="Q1234" i="2"/>
  <c r="L1235" i="2" a="1"/>
  <c r="L1235" i="2" s="1"/>
  <c r="M1235" i="2"/>
  <c r="N1235" i="2"/>
  <c r="O1235" i="2"/>
  <c r="P1235" i="2"/>
  <c r="Q1235" i="2"/>
  <c r="L1236" i="2" a="1"/>
  <c r="L1236" i="2" s="1"/>
  <c r="M1236" i="2"/>
  <c r="N1236" i="2"/>
  <c r="O1236" i="2"/>
  <c r="P1236" i="2"/>
  <c r="Q1236" i="2"/>
  <c r="L1237" i="2" a="1"/>
  <c r="L1237" i="2" s="1"/>
  <c r="M1237" i="2"/>
  <c r="N1237" i="2"/>
  <c r="O1237" i="2"/>
  <c r="P1237" i="2"/>
  <c r="Q1237" i="2"/>
  <c r="L1238" i="2" a="1"/>
  <c r="L1238" i="2" s="1"/>
  <c r="M1238" i="2"/>
  <c r="N1238" i="2"/>
  <c r="O1238" i="2"/>
  <c r="P1238" i="2"/>
  <c r="Q1238" i="2"/>
  <c r="L1239" i="2" a="1"/>
  <c r="L1239" i="2" s="1"/>
  <c r="M1239" i="2"/>
  <c r="N1239" i="2"/>
  <c r="O1239" i="2"/>
  <c r="P1239" i="2"/>
  <c r="Q1239" i="2"/>
  <c r="L1240" i="2" a="1"/>
  <c r="L1240" i="2" s="1"/>
  <c r="M1240" i="2"/>
  <c r="N1240" i="2"/>
  <c r="O1240" i="2"/>
  <c r="P1240" i="2"/>
  <c r="Q1240" i="2"/>
  <c r="L1241" i="2" a="1"/>
  <c r="L1241" i="2" s="1"/>
  <c r="M1241" i="2"/>
  <c r="N1241" i="2"/>
  <c r="O1241" i="2"/>
  <c r="P1241" i="2"/>
  <c r="Q1241" i="2"/>
  <c r="L1242" i="2" a="1"/>
  <c r="L1242" i="2" s="1"/>
  <c r="M1242" i="2"/>
  <c r="N1242" i="2"/>
  <c r="O1242" i="2"/>
  <c r="P1242" i="2"/>
  <c r="Q1242" i="2"/>
  <c r="L1243" i="2" a="1"/>
  <c r="L1243" i="2" s="1"/>
  <c r="M1243" i="2"/>
  <c r="N1243" i="2"/>
  <c r="O1243" i="2"/>
  <c r="P1243" i="2"/>
  <c r="Q1243" i="2"/>
  <c r="L1244" i="2" a="1"/>
  <c r="L1244" i="2" s="1"/>
  <c r="M1244" i="2"/>
  <c r="N1244" i="2"/>
  <c r="O1244" i="2"/>
  <c r="P1244" i="2"/>
  <c r="Q1244" i="2"/>
  <c r="L1245" i="2" a="1"/>
  <c r="L1245" i="2" s="1"/>
  <c r="M1245" i="2"/>
  <c r="N1245" i="2"/>
  <c r="O1245" i="2"/>
  <c r="P1245" i="2"/>
  <c r="Q1245" i="2"/>
  <c r="L1246" i="2" a="1"/>
  <c r="L1246" i="2" s="1"/>
  <c r="M1246" i="2"/>
  <c r="N1246" i="2"/>
  <c r="O1246" i="2"/>
  <c r="P1246" i="2"/>
  <c r="Q1246" i="2"/>
  <c r="L1247" i="2" a="1"/>
  <c r="L1247" i="2" s="1"/>
  <c r="M1247" i="2"/>
  <c r="N1247" i="2"/>
  <c r="O1247" i="2"/>
  <c r="P1247" i="2"/>
  <c r="Q1247" i="2"/>
  <c r="L1248" i="2" a="1"/>
  <c r="L1248" i="2" s="1"/>
  <c r="M1248" i="2"/>
  <c r="N1248" i="2"/>
  <c r="O1248" i="2"/>
  <c r="P1248" i="2"/>
  <c r="Q1248" i="2"/>
  <c r="L1249" i="2" a="1"/>
  <c r="L1249" i="2" s="1"/>
  <c r="M1249" i="2"/>
  <c r="N1249" i="2"/>
  <c r="O1249" i="2"/>
  <c r="P1249" i="2"/>
  <c r="Q1249" i="2"/>
  <c r="L1250" i="2" a="1"/>
  <c r="L1250" i="2" s="1"/>
  <c r="M1250" i="2"/>
  <c r="N1250" i="2"/>
  <c r="O1250" i="2"/>
  <c r="P1250" i="2"/>
  <c r="Q1250" i="2"/>
  <c r="L1251" i="2" a="1"/>
  <c r="L1251" i="2" s="1"/>
  <c r="M1251" i="2"/>
  <c r="N1251" i="2"/>
  <c r="O1251" i="2"/>
  <c r="P1251" i="2"/>
  <c r="Q1251" i="2"/>
  <c r="L1252" i="2" a="1"/>
  <c r="L1252" i="2" s="1"/>
  <c r="M1252" i="2"/>
  <c r="N1252" i="2"/>
  <c r="O1252" i="2"/>
  <c r="P1252" i="2"/>
  <c r="Q1252" i="2"/>
  <c r="L1253" i="2" a="1"/>
  <c r="L1253" i="2" s="1"/>
  <c r="M1253" i="2"/>
  <c r="N1253" i="2"/>
  <c r="O1253" i="2"/>
  <c r="P1253" i="2"/>
  <c r="Q1253" i="2"/>
  <c r="L1254" i="2" a="1"/>
  <c r="L1254" i="2" s="1"/>
  <c r="M1254" i="2"/>
  <c r="N1254" i="2"/>
  <c r="O1254" i="2"/>
  <c r="P1254" i="2"/>
  <c r="Q1254" i="2"/>
  <c r="L1255" i="2" a="1"/>
  <c r="L1255" i="2" s="1"/>
  <c r="M1255" i="2"/>
  <c r="N1255" i="2"/>
  <c r="O1255" i="2"/>
  <c r="P1255" i="2"/>
  <c r="Q1255" i="2"/>
  <c r="L1256" i="2" a="1"/>
  <c r="L1256" i="2" s="1"/>
  <c r="M1256" i="2"/>
  <c r="N1256" i="2"/>
  <c r="O1256" i="2"/>
  <c r="P1256" i="2"/>
  <c r="Q1256" i="2"/>
  <c r="L1257" i="2" a="1"/>
  <c r="L1257" i="2" s="1"/>
  <c r="M1257" i="2"/>
  <c r="N1257" i="2"/>
  <c r="O1257" i="2"/>
  <c r="P1257" i="2"/>
  <c r="Q1257" i="2"/>
  <c r="L1258" i="2" a="1"/>
  <c r="L1258" i="2" s="1"/>
  <c r="M1258" i="2"/>
  <c r="N1258" i="2"/>
  <c r="O1258" i="2"/>
  <c r="P1258" i="2"/>
  <c r="Q1258" i="2"/>
  <c r="L1259" i="2" a="1"/>
  <c r="L1259" i="2" s="1"/>
  <c r="M1259" i="2"/>
  <c r="N1259" i="2"/>
  <c r="O1259" i="2"/>
  <c r="P1259" i="2"/>
  <c r="Q1259" i="2"/>
  <c r="L1260" i="2" a="1"/>
  <c r="L1260" i="2" s="1"/>
  <c r="M1260" i="2"/>
  <c r="N1260" i="2"/>
  <c r="O1260" i="2"/>
  <c r="P1260" i="2"/>
  <c r="Q1260" i="2"/>
  <c r="L1261" i="2" a="1"/>
  <c r="L1261" i="2" s="1"/>
  <c r="M1261" i="2"/>
  <c r="N1261" i="2"/>
  <c r="O1261" i="2"/>
  <c r="P1261" i="2"/>
  <c r="Q1261" i="2"/>
  <c r="L1262" i="2" a="1"/>
  <c r="L1262" i="2" s="1"/>
  <c r="M1262" i="2"/>
  <c r="N1262" i="2"/>
  <c r="O1262" i="2"/>
  <c r="P1262" i="2"/>
  <c r="Q1262" i="2"/>
  <c r="L1263" i="2" a="1"/>
  <c r="L1263" i="2" s="1"/>
  <c r="M1263" i="2"/>
  <c r="N1263" i="2"/>
  <c r="O1263" i="2"/>
  <c r="P1263" i="2"/>
  <c r="Q1263" i="2"/>
  <c r="L1264" i="2" a="1"/>
  <c r="L1264" i="2" s="1"/>
  <c r="M1264" i="2"/>
  <c r="N1264" i="2"/>
  <c r="O1264" i="2"/>
  <c r="P1264" i="2"/>
  <c r="Q1264" i="2"/>
  <c r="L1265" i="2" a="1"/>
  <c r="L1265" i="2" s="1"/>
  <c r="M1265" i="2"/>
  <c r="N1265" i="2"/>
  <c r="O1265" i="2"/>
  <c r="P1265" i="2"/>
  <c r="Q1265" i="2"/>
  <c r="L1266" i="2" a="1"/>
  <c r="L1266" i="2" s="1"/>
  <c r="M1266" i="2"/>
  <c r="N1266" i="2"/>
  <c r="O1266" i="2"/>
  <c r="P1266" i="2"/>
  <c r="Q1266" i="2"/>
  <c r="L1267" i="2" a="1"/>
  <c r="L1267" i="2" s="1"/>
  <c r="M1267" i="2"/>
  <c r="N1267" i="2"/>
  <c r="O1267" i="2"/>
  <c r="P1267" i="2"/>
  <c r="Q1267" i="2"/>
  <c r="L1268" i="2" a="1"/>
  <c r="L1268" i="2" s="1"/>
  <c r="M1268" i="2"/>
  <c r="N1268" i="2"/>
  <c r="O1268" i="2"/>
  <c r="P1268" i="2"/>
  <c r="Q1268" i="2"/>
  <c r="L1269" i="2" a="1"/>
  <c r="L1269" i="2" s="1"/>
  <c r="M1269" i="2"/>
  <c r="N1269" i="2"/>
  <c r="O1269" i="2"/>
  <c r="P1269" i="2"/>
  <c r="Q1269" i="2"/>
  <c r="L1270" i="2" a="1"/>
  <c r="L1270" i="2" s="1"/>
  <c r="M1270" i="2"/>
  <c r="N1270" i="2"/>
  <c r="O1270" i="2"/>
  <c r="P1270" i="2"/>
  <c r="Q1270" i="2"/>
  <c r="L1271" i="2" a="1"/>
  <c r="L1271" i="2" s="1"/>
  <c r="M1271" i="2"/>
  <c r="N1271" i="2"/>
  <c r="O1271" i="2"/>
  <c r="P1271" i="2"/>
  <c r="Q1271" i="2"/>
  <c r="L1272" i="2" a="1"/>
  <c r="L1272" i="2" s="1"/>
  <c r="M1272" i="2"/>
  <c r="N1272" i="2"/>
  <c r="O1272" i="2"/>
  <c r="P1272" i="2"/>
  <c r="Q1272" i="2"/>
  <c r="L1273" i="2" a="1"/>
  <c r="L1273" i="2" s="1"/>
  <c r="M1273" i="2"/>
  <c r="N1273" i="2"/>
  <c r="O1273" i="2"/>
  <c r="P1273" i="2"/>
  <c r="Q1273" i="2"/>
  <c r="L1274" i="2" a="1"/>
  <c r="L1274" i="2" s="1"/>
  <c r="M1274" i="2"/>
  <c r="N1274" i="2"/>
  <c r="O1274" i="2"/>
  <c r="P1274" i="2"/>
  <c r="Q1274" i="2"/>
  <c r="L1275" i="2" a="1"/>
  <c r="L1275" i="2" s="1"/>
  <c r="M1275" i="2"/>
  <c r="N1275" i="2"/>
  <c r="O1275" i="2"/>
  <c r="P1275" i="2"/>
  <c r="Q1275" i="2"/>
  <c r="L1276" i="2" a="1"/>
  <c r="L1276" i="2" s="1"/>
  <c r="M1276" i="2"/>
  <c r="N1276" i="2"/>
  <c r="O1276" i="2"/>
  <c r="P1276" i="2"/>
  <c r="Q1276" i="2"/>
  <c r="L1277" i="2" a="1"/>
  <c r="L1277" i="2" s="1"/>
  <c r="M1277" i="2"/>
  <c r="N1277" i="2"/>
  <c r="O1277" i="2"/>
  <c r="P1277" i="2"/>
  <c r="Q1277" i="2"/>
  <c r="L1278" i="2" a="1"/>
  <c r="L1278" i="2" s="1"/>
  <c r="M1278" i="2"/>
  <c r="N1278" i="2"/>
  <c r="O1278" i="2"/>
  <c r="P1278" i="2"/>
  <c r="Q1278" i="2"/>
  <c r="L1279" i="2" a="1"/>
  <c r="L1279" i="2" s="1"/>
  <c r="M1279" i="2"/>
  <c r="N1279" i="2"/>
  <c r="O1279" i="2"/>
  <c r="P1279" i="2"/>
  <c r="Q1279" i="2"/>
  <c r="L1280" i="2" a="1"/>
  <c r="L1280" i="2" s="1"/>
  <c r="M1280" i="2"/>
  <c r="N1280" i="2"/>
  <c r="O1280" i="2"/>
  <c r="P1280" i="2"/>
  <c r="Q1280" i="2"/>
  <c r="L1281" i="2" a="1"/>
  <c r="L1281" i="2" s="1"/>
  <c r="M1281" i="2"/>
  <c r="N1281" i="2"/>
  <c r="O1281" i="2"/>
  <c r="P1281" i="2"/>
  <c r="Q1281" i="2"/>
  <c r="L1282" i="2" a="1"/>
  <c r="L1282" i="2" s="1"/>
  <c r="M1282" i="2"/>
  <c r="N1282" i="2"/>
  <c r="O1282" i="2"/>
  <c r="P1282" i="2"/>
  <c r="Q1282" i="2"/>
  <c r="L1283" i="2" a="1"/>
  <c r="L1283" i="2" s="1"/>
  <c r="M1283" i="2"/>
  <c r="N1283" i="2"/>
  <c r="O1283" i="2"/>
  <c r="P1283" i="2"/>
  <c r="Q1283" i="2"/>
  <c r="L1284" i="2" a="1"/>
  <c r="L1284" i="2" s="1"/>
  <c r="M1284" i="2"/>
  <c r="N1284" i="2"/>
  <c r="O1284" i="2"/>
  <c r="P1284" i="2"/>
  <c r="Q1284" i="2"/>
  <c r="L1285" i="2" a="1"/>
  <c r="L1285" i="2" s="1"/>
  <c r="M1285" i="2"/>
  <c r="N1285" i="2"/>
  <c r="O1285" i="2"/>
  <c r="P1285" i="2"/>
  <c r="Q1285" i="2"/>
  <c r="L1286" i="2" a="1"/>
  <c r="L1286" i="2" s="1"/>
  <c r="M1286" i="2"/>
  <c r="N1286" i="2"/>
  <c r="O1286" i="2"/>
  <c r="P1286" i="2"/>
  <c r="Q1286" i="2"/>
  <c r="L1287" i="2" a="1"/>
  <c r="L1287" i="2" s="1"/>
  <c r="M1287" i="2"/>
  <c r="N1287" i="2"/>
  <c r="O1287" i="2"/>
  <c r="P1287" i="2"/>
  <c r="Q1287" i="2"/>
  <c r="L1288" i="2" a="1"/>
  <c r="L1288" i="2" s="1"/>
  <c r="M1288" i="2"/>
  <c r="N1288" i="2"/>
  <c r="O1288" i="2"/>
  <c r="P1288" i="2"/>
  <c r="Q1288" i="2"/>
  <c r="L1289" i="2" a="1"/>
  <c r="L1289" i="2" s="1"/>
  <c r="M1289" i="2"/>
  <c r="N1289" i="2"/>
  <c r="O1289" i="2"/>
  <c r="P1289" i="2"/>
  <c r="Q1289" i="2"/>
  <c r="L1290" i="2" a="1"/>
  <c r="L1290" i="2" s="1"/>
  <c r="M1290" i="2"/>
  <c r="N1290" i="2"/>
  <c r="O1290" i="2"/>
  <c r="P1290" i="2"/>
  <c r="Q1290" i="2"/>
  <c r="L1291" i="2" a="1"/>
  <c r="L1291" i="2" s="1"/>
  <c r="M1291" i="2"/>
  <c r="N1291" i="2"/>
  <c r="O1291" i="2"/>
  <c r="P1291" i="2"/>
  <c r="Q1291" i="2"/>
  <c r="L1292" i="2" a="1"/>
  <c r="L1292" i="2" s="1"/>
  <c r="M1292" i="2"/>
  <c r="N1292" i="2"/>
  <c r="O1292" i="2"/>
  <c r="P1292" i="2"/>
  <c r="Q1292" i="2"/>
  <c r="L1293" i="2" a="1"/>
  <c r="L1293" i="2" s="1"/>
  <c r="M1293" i="2"/>
  <c r="N1293" i="2"/>
  <c r="O1293" i="2"/>
  <c r="P1293" i="2"/>
  <c r="Q1293" i="2"/>
  <c r="L1294" i="2" a="1"/>
  <c r="L1294" i="2" s="1"/>
  <c r="M1294" i="2"/>
  <c r="N1294" i="2"/>
  <c r="O1294" i="2"/>
  <c r="P1294" i="2"/>
  <c r="Q1294" i="2"/>
  <c r="L1295" i="2" a="1"/>
  <c r="L1295" i="2" s="1"/>
  <c r="M1295" i="2"/>
  <c r="N1295" i="2"/>
  <c r="O1295" i="2"/>
  <c r="P1295" i="2"/>
  <c r="Q1295" i="2"/>
  <c r="L1296" i="2" a="1"/>
  <c r="L1296" i="2" s="1"/>
  <c r="M1296" i="2"/>
  <c r="N1296" i="2"/>
  <c r="O1296" i="2"/>
  <c r="P1296" i="2"/>
  <c r="Q1296" i="2"/>
  <c r="L1297" i="2" a="1"/>
  <c r="L1297" i="2" s="1"/>
  <c r="M1297" i="2"/>
  <c r="N1297" i="2"/>
  <c r="O1297" i="2"/>
  <c r="P1297" i="2"/>
  <c r="Q1297" i="2"/>
  <c r="L1298" i="2" a="1"/>
  <c r="L1298" i="2" s="1"/>
  <c r="M1298" i="2"/>
  <c r="N1298" i="2"/>
  <c r="O1298" i="2"/>
  <c r="P1298" i="2"/>
  <c r="Q1298" i="2"/>
  <c r="L1299" i="2" a="1"/>
  <c r="L1299" i="2" s="1"/>
  <c r="M1299" i="2"/>
  <c r="N1299" i="2"/>
  <c r="O1299" i="2"/>
  <c r="P1299" i="2"/>
  <c r="Q1299" i="2"/>
  <c r="L1300" i="2" a="1"/>
  <c r="L1300" i="2" s="1"/>
  <c r="M1300" i="2"/>
  <c r="N1300" i="2"/>
  <c r="O1300" i="2"/>
  <c r="P1300" i="2"/>
  <c r="Q1300" i="2"/>
  <c r="L1301" i="2" a="1"/>
  <c r="L1301" i="2" s="1"/>
  <c r="M1301" i="2"/>
  <c r="N1301" i="2"/>
  <c r="O1301" i="2"/>
  <c r="P1301" i="2"/>
  <c r="Q1301" i="2"/>
  <c r="L1302" i="2" a="1"/>
  <c r="L1302" i="2" s="1"/>
  <c r="M1302" i="2"/>
  <c r="N1302" i="2"/>
  <c r="O1302" i="2"/>
  <c r="P1302" i="2"/>
  <c r="Q1302" i="2"/>
  <c r="L1303" i="2" a="1"/>
  <c r="L1303" i="2" s="1"/>
  <c r="M1303" i="2"/>
  <c r="N1303" i="2"/>
  <c r="O1303" i="2"/>
  <c r="P1303" i="2"/>
  <c r="Q1303" i="2"/>
  <c r="L1304" i="2" a="1"/>
  <c r="L1304" i="2" s="1"/>
  <c r="M1304" i="2"/>
  <c r="N1304" i="2"/>
  <c r="O1304" i="2"/>
  <c r="P1304" i="2"/>
  <c r="Q1304" i="2"/>
  <c r="L1305" i="2" a="1"/>
  <c r="L1305" i="2" s="1"/>
  <c r="M1305" i="2"/>
  <c r="N1305" i="2"/>
  <c r="O1305" i="2"/>
  <c r="P1305" i="2"/>
  <c r="Q1305" i="2"/>
  <c r="L1306" i="2" a="1"/>
  <c r="L1306" i="2" s="1"/>
  <c r="M1306" i="2"/>
  <c r="N1306" i="2"/>
  <c r="O1306" i="2"/>
  <c r="P1306" i="2"/>
  <c r="Q1306" i="2"/>
  <c r="L1307" i="2" a="1"/>
  <c r="L1307" i="2" s="1"/>
  <c r="M1307" i="2"/>
  <c r="N1307" i="2"/>
  <c r="O1307" i="2"/>
  <c r="P1307" i="2"/>
  <c r="Q1307" i="2"/>
  <c r="L1308" i="2" a="1"/>
  <c r="L1308" i="2" s="1"/>
  <c r="M1308" i="2"/>
  <c r="N1308" i="2"/>
  <c r="O1308" i="2"/>
  <c r="P1308" i="2"/>
  <c r="Q1308" i="2"/>
  <c r="L1309" i="2" a="1"/>
  <c r="L1309" i="2" s="1"/>
  <c r="M1309" i="2"/>
  <c r="N1309" i="2"/>
  <c r="O1309" i="2"/>
  <c r="P1309" i="2"/>
  <c r="Q1309" i="2"/>
  <c r="L1310" i="2" a="1"/>
  <c r="L1310" i="2" s="1"/>
  <c r="M1310" i="2"/>
  <c r="N1310" i="2"/>
  <c r="O1310" i="2"/>
  <c r="P1310" i="2"/>
  <c r="Q1310" i="2"/>
  <c r="L1311" i="2" a="1"/>
  <c r="L1311" i="2" s="1"/>
  <c r="M1311" i="2"/>
  <c r="N1311" i="2"/>
  <c r="O1311" i="2"/>
  <c r="P1311" i="2"/>
  <c r="Q1311" i="2"/>
  <c r="L1312" i="2" a="1"/>
  <c r="L1312" i="2" s="1"/>
  <c r="M1312" i="2"/>
  <c r="N1312" i="2"/>
  <c r="O1312" i="2"/>
  <c r="P1312" i="2"/>
  <c r="Q1312" i="2"/>
  <c r="L1313" i="2" a="1"/>
  <c r="L1313" i="2" s="1"/>
  <c r="M1313" i="2"/>
  <c r="N1313" i="2"/>
  <c r="O1313" i="2"/>
  <c r="P1313" i="2"/>
  <c r="Q1313" i="2"/>
  <c r="L1314" i="2" a="1"/>
  <c r="L1314" i="2" s="1"/>
  <c r="M1314" i="2"/>
  <c r="N1314" i="2"/>
  <c r="O1314" i="2"/>
  <c r="P1314" i="2"/>
  <c r="Q1314" i="2"/>
  <c r="L1315" i="2" a="1"/>
  <c r="L1315" i="2" s="1"/>
  <c r="M1315" i="2"/>
  <c r="N1315" i="2"/>
  <c r="O1315" i="2"/>
  <c r="P1315" i="2"/>
  <c r="Q1315" i="2"/>
  <c r="L1316" i="2" a="1"/>
  <c r="L1316" i="2" s="1"/>
  <c r="M1316" i="2"/>
  <c r="N1316" i="2"/>
  <c r="O1316" i="2"/>
  <c r="P1316" i="2"/>
  <c r="Q1316" i="2"/>
  <c r="L1317" i="2" a="1"/>
  <c r="L1317" i="2" s="1"/>
  <c r="M1317" i="2"/>
  <c r="N1317" i="2"/>
  <c r="O1317" i="2"/>
  <c r="P1317" i="2"/>
  <c r="Q1317" i="2"/>
  <c r="L1318" i="2" a="1"/>
  <c r="L1318" i="2" s="1"/>
  <c r="M1318" i="2"/>
  <c r="N1318" i="2"/>
  <c r="O1318" i="2"/>
  <c r="P1318" i="2"/>
  <c r="Q1318" i="2"/>
  <c r="L1319" i="2" a="1"/>
  <c r="L1319" i="2" s="1"/>
  <c r="M1319" i="2"/>
  <c r="N1319" i="2"/>
  <c r="O1319" i="2"/>
  <c r="P1319" i="2"/>
  <c r="Q1319" i="2"/>
  <c r="L1320" i="2" a="1"/>
  <c r="L1320" i="2" s="1"/>
  <c r="M1320" i="2"/>
  <c r="N1320" i="2"/>
  <c r="O1320" i="2"/>
  <c r="P1320" i="2"/>
  <c r="Q1320" i="2"/>
  <c r="L1321" i="2" a="1"/>
  <c r="L1321" i="2" s="1"/>
  <c r="M1321" i="2"/>
  <c r="N1321" i="2"/>
  <c r="O1321" i="2"/>
  <c r="P1321" i="2"/>
  <c r="Q1321" i="2"/>
  <c r="L1322" i="2" a="1"/>
  <c r="L1322" i="2" s="1"/>
  <c r="M1322" i="2"/>
  <c r="N1322" i="2"/>
  <c r="O1322" i="2"/>
  <c r="P1322" i="2"/>
  <c r="Q1322" i="2"/>
  <c r="L1323" i="2" a="1"/>
  <c r="L1323" i="2" s="1"/>
  <c r="M1323" i="2"/>
  <c r="N1323" i="2"/>
  <c r="O1323" i="2"/>
  <c r="P1323" i="2"/>
  <c r="Q1323" i="2"/>
  <c r="L1324" i="2" a="1"/>
  <c r="L1324" i="2" s="1"/>
  <c r="M1324" i="2"/>
  <c r="N1324" i="2"/>
  <c r="O1324" i="2"/>
  <c r="P1324" i="2"/>
  <c r="Q1324" i="2"/>
  <c r="L1325" i="2" a="1"/>
  <c r="L1325" i="2" s="1"/>
  <c r="M1325" i="2"/>
  <c r="N1325" i="2"/>
  <c r="O1325" i="2"/>
  <c r="P1325" i="2"/>
  <c r="Q1325" i="2"/>
  <c r="L1326" i="2" a="1"/>
  <c r="L1326" i="2" s="1"/>
  <c r="M1326" i="2"/>
  <c r="N1326" i="2"/>
  <c r="O1326" i="2"/>
  <c r="P1326" i="2"/>
  <c r="Q1326" i="2"/>
  <c r="L1327" i="2" a="1"/>
  <c r="L1327" i="2" s="1"/>
  <c r="M1327" i="2"/>
  <c r="N1327" i="2"/>
  <c r="O1327" i="2"/>
  <c r="P1327" i="2"/>
  <c r="Q1327" i="2"/>
  <c r="L1328" i="2" a="1"/>
  <c r="L1328" i="2" s="1"/>
  <c r="M1328" i="2"/>
  <c r="N1328" i="2"/>
  <c r="O1328" i="2"/>
  <c r="P1328" i="2"/>
  <c r="Q1328" i="2"/>
  <c r="L1329" i="2" a="1"/>
  <c r="L1329" i="2" s="1"/>
  <c r="M1329" i="2"/>
  <c r="N1329" i="2"/>
  <c r="O1329" i="2"/>
  <c r="P1329" i="2"/>
  <c r="Q1329" i="2"/>
  <c r="L1330" i="2" a="1"/>
  <c r="L1330" i="2" s="1"/>
  <c r="M1330" i="2"/>
  <c r="N1330" i="2"/>
  <c r="O1330" i="2"/>
  <c r="P1330" i="2"/>
  <c r="Q1330" i="2"/>
  <c r="L1331" i="2" a="1"/>
  <c r="L1331" i="2" s="1"/>
  <c r="M1331" i="2"/>
  <c r="N1331" i="2"/>
  <c r="O1331" i="2"/>
  <c r="P1331" i="2"/>
  <c r="Q1331" i="2"/>
  <c r="L1332" i="2" a="1"/>
  <c r="L1332" i="2" s="1"/>
  <c r="M1332" i="2"/>
  <c r="N1332" i="2"/>
  <c r="O1332" i="2"/>
  <c r="P1332" i="2"/>
  <c r="Q1332" i="2"/>
  <c r="L1333" i="2" a="1"/>
  <c r="L1333" i="2" s="1"/>
  <c r="M1333" i="2"/>
  <c r="N1333" i="2"/>
  <c r="O1333" i="2"/>
  <c r="P1333" i="2"/>
  <c r="Q1333" i="2"/>
  <c r="L1334" i="2" a="1"/>
  <c r="L1334" i="2" s="1"/>
  <c r="M1334" i="2"/>
  <c r="N1334" i="2"/>
  <c r="O1334" i="2"/>
  <c r="P1334" i="2"/>
  <c r="Q1334" i="2"/>
  <c r="L1335" i="2" a="1"/>
  <c r="L1335" i="2" s="1"/>
  <c r="M1335" i="2"/>
  <c r="N1335" i="2"/>
  <c r="O1335" i="2"/>
  <c r="P1335" i="2"/>
  <c r="Q1335" i="2"/>
  <c r="L1336" i="2" a="1"/>
  <c r="L1336" i="2" s="1"/>
  <c r="M1336" i="2"/>
  <c r="N1336" i="2"/>
  <c r="O1336" i="2"/>
  <c r="P1336" i="2"/>
  <c r="Q1336" i="2"/>
  <c r="L1337" i="2" a="1"/>
  <c r="L1337" i="2" s="1"/>
  <c r="M1337" i="2"/>
  <c r="N1337" i="2"/>
  <c r="O1337" i="2"/>
  <c r="P1337" i="2"/>
  <c r="Q1337" i="2"/>
  <c r="L1338" i="2" a="1"/>
  <c r="L1338" i="2" s="1"/>
  <c r="M1338" i="2"/>
  <c r="N1338" i="2"/>
  <c r="O1338" i="2"/>
  <c r="P1338" i="2"/>
  <c r="Q1338" i="2"/>
  <c r="L1339" i="2" a="1"/>
  <c r="L1339" i="2" s="1"/>
  <c r="M1339" i="2"/>
  <c r="N1339" i="2"/>
  <c r="O1339" i="2"/>
  <c r="P1339" i="2"/>
  <c r="Q1339" i="2"/>
  <c r="L1340" i="2" a="1"/>
  <c r="L1340" i="2" s="1"/>
  <c r="M1340" i="2"/>
  <c r="N1340" i="2"/>
  <c r="O1340" i="2"/>
  <c r="P1340" i="2"/>
  <c r="Q1340" i="2"/>
  <c r="L1341" i="2" a="1"/>
  <c r="L1341" i="2" s="1"/>
  <c r="M1341" i="2"/>
  <c r="N1341" i="2"/>
  <c r="O1341" i="2"/>
  <c r="P1341" i="2"/>
  <c r="Q1341" i="2"/>
  <c r="L1342" i="2" a="1"/>
  <c r="L1342" i="2" s="1"/>
  <c r="M1342" i="2"/>
  <c r="N1342" i="2"/>
  <c r="O1342" i="2"/>
  <c r="P1342" i="2"/>
  <c r="Q1342" i="2"/>
  <c r="L1343" i="2" a="1"/>
  <c r="L1343" i="2" s="1"/>
  <c r="M1343" i="2"/>
  <c r="N1343" i="2"/>
  <c r="O1343" i="2"/>
  <c r="P1343" i="2"/>
  <c r="Q1343" i="2"/>
  <c r="L1344" i="2" a="1"/>
  <c r="L1344" i="2" s="1"/>
  <c r="M1344" i="2"/>
  <c r="N1344" i="2"/>
  <c r="O1344" i="2"/>
  <c r="P1344" i="2"/>
  <c r="Q1344" i="2"/>
  <c r="L1345" i="2" a="1"/>
  <c r="L1345" i="2" s="1"/>
  <c r="M1345" i="2"/>
  <c r="N1345" i="2"/>
  <c r="O1345" i="2"/>
  <c r="P1345" i="2"/>
  <c r="Q1345" i="2"/>
  <c r="L1346" i="2" a="1"/>
  <c r="L1346" i="2" s="1"/>
  <c r="M1346" i="2"/>
  <c r="N1346" i="2"/>
  <c r="O1346" i="2"/>
  <c r="P1346" i="2"/>
  <c r="Q1346" i="2"/>
  <c r="L1347" i="2" a="1"/>
  <c r="L1347" i="2" s="1"/>
  <c r="M1347" i="2"/>
  <c r="N1347" i="2"/>
  <c r="O1347" i="2"/>
  <c r="P1347" i="2"/>
  <c r="Q1347" i="2"/>
  <c r="L1348" i="2" a="1"/>
  <c r="L1348" i="2" s="1"/>
  <c r="M1348" i="2"/>
  <c r="N1348" i="2"/>
  <c r="O1348" i="2"/>
  <c r="P1348" i="2"/>
  <c r="Q1348" i="2"/>
  <c r="L1349" i="2" a="1"/>
  <c r="L1349" i="2" s="1"/>
  <c r="M1349" i="2"/>
  <c r="N1349" i="2"/>
  <c r="O1349" i="2"/>
  <c r="P1349" i="2"/>
  <c r="Q1349" i="2"/>
  <c r="L1350" i="2" a="1"/>
  <c r="L1350" i="2" s="1"/>
  <c r="M1350" i="2"/>
  <c r="N1350" i="2"/>
  <c r="O1350" i="2"/>
  <c r="P1350" i="2"/>
  <c r="Q1350" i="2"/>
  <c r="L1351" i="2" a="1"/>
  <c r="L1351" i="2" s="1"/>
  <c r="M1351" i="2"/>
  <c r="N1351" i="2"/>
  <c r="O1351" i="2"/>
  <c r="P1351" i="2"/>
  <c r="Q1351" i="2"/>
  <c r="L1352" i="2" a="1"/>
  <c r="L1352" i="2" s="1"/>
  <c r="M1352" i="2"/>
  <c r="N1352" i="2"/>
  <c r="O1352" i="2"/>
  <c r="P1352" i="2"/>
  <c r="Q1352" i="2"/>
  <c r="L1353" i="2" a="1"/>
  <c r="L1353" i="2" s="1"/>
  <c r="M1353" i="2"/>
  <c r="N1353" i="2"/>
  <c r="O1353" i="2"/>
  <c r="P1353" i="2"/>
  <c r="Q1353" i="2"/>
  <c r="L1354" i="2" a="1"/>
  <c r="L1354" i="2" s="1"/>
  <c r="M1354" i="2"/>
  <c r="N1354" i="2"/>
  <c r="O1354" i="2"/>
  <c r="P1354" i="2"/>
  <c r="Q1354" i="2"/>
  <c r="L1355" i="2" a="1"/>
  <c r="L1355" i="2" s="1"/>
  <c r="M1355" i="2"/>
  <c r="N1355" i="2"/>
  <c r="O1355" i="2"/>
  <c r="P1355" i="2"/>
  <c r="Q1355" i="2"/>
  <c r="L1356" i="2" a="1"/>
  <c r="L1356" i="2" s="1"/>
  <c r="M1356" i="2"/>
  <c r="N1356" i="2"/>
  <c r="O1356" i="2"/>
  <c r="P1356" i="2"/>
  <c r="Q1356" i="2"/>
  <c r="L1357" i="2" a="1"/>
  <c r="L1357" i="2" s="1"/>
  <c r="M1357" i="2"/>
  <c r="N1357" i="2"/>
  <c r="O1357" i="2"/>
  <c r="P1357" i="2"/>
  <c r="Q1357" i="2"/>
  <c r="L1358" i="2" a="1"/>
  <c r="L1358" i="2" s="1"/>
  <c r="M1358" i="2"/>
  <c r="N1358" i="2"/>
  <c r="O1358" i="2"/>
  <c r="P1358" i="2"/>
  <c r="Q1358" i="2"/>
  <c r="L1359" i="2" a="1"/>
  <c r="L1359" i="2" s="1"/>
  <c r="M1359" i="2"/>
  <c r="N1359" i="2"/>
  <c r="O1359" i="2"/>
  <c r="P1359" i="2"/>
  <c r="Q1359" i="2"/>
  <c r="L1360" i="2" a="1"/>
  <c r="L1360" i="2" s="1"/>
  <c r="M1360" i="2"/>
  <c r="N1360" i="2"/>
  <c r="O1360" i="2"/>
  <c r="P1360" i="2"/>
  <c r="Q1360" i="2"/>
  <c r="L1361" i="2" a="1"/>
  <c r="L1361" i="2" s="1"/>
  <c r="M1361" i="2"/>
  <c r="N1361" i="2"/>
  <c r="O1361" i="2"/>
  <c r="P1361" i="2"/>
  <c r="Q1361" i="2"/>
  <c r="L1362" i="2" a="1"/>
  <c r="L1362" i="2" s="1"/>
  <c r="M1362" i="2"/>
  <c r="N1362" i="2"/>
  <c r="O1362" i="2"/>
  <c r="P1362" i="2"/>
  <c r="Q1362" i="2"/>
  <c r="L1363" i="2" a="1"/>
  <c r="L1363" i="2" s="1"/>
  <c r="M1363" i="2"/>
  <c r="N1363" i="2"/>
  <c r="O1363" i="2"/>
  <c r="P1363" i="2"/>
  <c r="Q1363" i="2"/>
  <c r="L1364" i="2" a="1"/>
  <c r="L1364" i="2" s="1"/>
  <c r="M1364" i="2"/>
  <c r="N1364" i="2"/>
  <c r="O1364" i="2"/>
  <c r="P1364" i="2"/>
  <c r="Q1364" i="2"/>
  <c r="L1365" i="2" a="1"/>
  <c r="L1365" i="2" s="1"/>
  <c r="M1365" i="2"/>
  <c r="N1365" i="2"/>
  <c r="O1365" i="2"/>
  <c r="P1365" i="2"/>
  <c r="Q1365" i="2"/>
  <c r="L1366" i="2" a="1"/>
  <c r="L1366" i="2" s="1"/>
  <c r="M1366" i="2"/>
  <c r="N1366" i="2"/>
  <c r="O1366" i="2"/>
  <c r="P1366" i="2"/>
  <c r="Q1366" i="2"/>
  <c r="L1367" i="2" a="1"/>
  <c r="L1367" i="2" s="1"/>
  <c r="M1367" i="2"/>
  <c r="N1367" i="2"/>
  <c r="O1367" i="2"/>
  <c r="P1367" i="2"/>
  <c r="Q1367" i="2"/>
  <c r="L1368" i="2" a="1"/>
  <c r="L1368" i="2" s="1"/>
  <c r="M1368" i="2"/>
  <c r="N1368" i="2"/>
  <c r="O1368" i="2"/>
  <c r="P1368" i="2"/>
  <c r="Q1368" i="2"/>
  <c r="L1369" i="2" a="1"/>
  <c r="L1369" i="2" s="1"/>
  <c r="M1369" i="2"/>
  <c r="N1369" i="2"/>
  <c r="O1369" i="2"/>
  <c r="P1369" i="2"/>
  <c r="Q1369" i="2"/>
  <c r="L1370" i="2" a="1"/>
  <c r="L1370" i="2" s="1"/>
  <c r="M1370" i="2"/>
  <c r="N1370" i="2"/>
  <c r="O1370" i="2"/>
  <c r="P1370" i="2"/>
  <c r="Q1370" i="2"/>
  <c r="L1371" i="2" a="1"/>
  <c r="L1371" i="2" s="1"/>
  <c r="M1371" i="2"/>
  <c r="N1371" i="2"/>
  <c r="O1371" i="2"/>
  <c r="P1371" i="2"/>
  <c r="Q1371" i="2"/>
  <c r="L1372" i="2" a="1"/>
  <c r="L1372" i="2" s="1"/>
  <c r="M1372" i="2"/>
  <c r="N1372" i="2"/>
  <c r="O1372" i="2"/>
  <c r="P1372" i="2"/>
  <c r="Q1372" i="2"/>
  <c r="L1373" i="2" a="1"/>
  <c r="L1373" i="2" s="1"/>
  <c r="M1373" i="2"/>
  <c r="N1373" i="2"/>
  <c r="O1373" i="2"/>
  <c r="P1373" i="2"/>
  <c r="Q1373" i="2"/>
  <c r="L1374" i="2" a="1"/>
  <c r="L1374" i="2" s="1"/>
  <c r="M1374" i="2"/>
  <c r="N1374" i="2"/>
  <c r="O1374" i="2"/>
  <c r="P1374" i="2"/>
  <c r="Q1374" i="2"/>
  <c r="L1375" i="2" a="1"/>
  <c r="L1375" i="2" s="1"/>
  <c r="M1375" i="2"/>
  <c r="N1375" i="2"/>
  <c r="O1375" i="2"/>
  <c r="P1375" i="2"/>
  <c r="Q1375" i="2"/>
  <c r="L1376" i="2" a="1"/>
  <c r="L1376" i="2" s="1"/>
  <c r="M1376" i="2"/>
  <c r="N1376" i="2"/>
  <c r="O1376" i="2"/>
  <c r="P1376" i="2"/>
  <c r="Q1376" i="2"/>
  <c r="L1377" i="2" a="1"/>
  <c r="L1377" i="2" s="1"/>
  <c r="M1377" i="2"/>
  <c r="N1377" i="2"/>
  <c r="O1377" i="2"/>
  <c r="P1377" i="2"/>
  <c r="Q1377" i="2"/>
  <c r="L1378" i="2" a="1"/>
  <c r="L1378" i="2" s="1"/>
  <c r="M1378" i="2"/>
  <c r="N1378" i="2"/>
  <c r="O1378" i="2"/>
  <c r="P1378" i="2"/>
  <c r="Q1378" i="2"/>
  <c r="L1379" i="2" a="1"/>
  <c r="L1379" i="2" s="1"/>
  <c r="M1379" i="2"/>
  <c r="N1379" i="2"/>
  <c r="O1379" i="2"/>
  <c r="P1379" i="2"/>
  <c r="Q1379" i="2"/>
  <c r="L1380" i="2" a="1"/>
  <c r="L1380" i="2" s="1"/>
  <c r="M1380" i="2"/>
  <c r="N1380" i="2"/>
  <c r="O1380" i="2"/>
  <c r="P1380" i="2"/>
  <c r="Q1380" i="2"/>
  <c r="L1381" i="2" a="1"/>
  <c r="L1381" i="2" s="1"/>
  <c r="M1381" i="2"/>
  <c r="N1381" i="2"/>
  <c r="O1381" i="2"/>
  <c r="P1381" i="2"/>
  <c r="Q1381" i="2"/>
  <c r="L1382" i="2" a="1"/>
  <c r="L1382" i="2" s="1"/>
  <c r="M1382" i="2"/>
  <c r="N1382" i="2"/>
  <c r="O1382" i="2"/>
  <c r="P1382" i="2"/>
  <c r="Q1382" i="2"/>
  <c r="L1383" i="2" a="1"/>
  <c r="L1383" i="2" s="1"/>
  <c r="M1383" i="2"/>
  <c r="N1383" i="2"/>
  <c r="O1383" i="2"/>
  <c r="P1383" i="2"/>
  <c r="Q1383" i="2"/>
  <c r="L1384" i="2" a="1"/>
  <c r="L1384" i="2" s="1"/>
  <c r="M1384" i="2"/>
  <c r="N1384" i="2"/>
  <c r="O1384" i="2"/>
  <c r="P1384" i="2"/>
  <c r="Q1384" i="2"/>
  <c r="L1385" i="2" a="1"/>
  <c r="L1385" i="2" s="1"/>
  <c r="M1385" i="2"/>
  <c r="N1385" i="2"/>
  <c r="O1385" i="2"/>
  <c r="P1385" i="2"/>
  <c r="Q1385" i="2"/>
  <c r="L1386" i="2" a="1"/>
  <c r="L1386" i="2" s="1"/>
  <c r="M1386" i="2"/>
  <c r="N1386" i="2"/>
  <c r="O1386" i="2"/>
  <c r="P1386" i="2"/>
  <c r="Q1386" i="2"/>
  <c r="L1387" i="2" a="1"/>
  <c r="L1387" i="2" s="1"/>
  <c r="M1387" i="2"/>
  <c r="N1387" i="2"/>
  <c r="O1387" i="2"/>
  <c r="P1387" i="2"/>
  <c r="Q1387" i="2"/>
  <c r="L1388" i="2" a="1"/>
  <c r="L1388" i="2" s="1"/>
  <c r="M1388" i="2"/>
  <c r="N1388" i="2"/>
  <c r="O1388" i="2"/>
  <c r="P1388" i="2"/>
  <c r="Q1388" i="2"/>
  <c r="L1389" i="2" a="1"/>
  <c r="L1389" i="2" s="1"/>
  <c r="M1389" i="2"/>
  <c r="N1389" i="2"/>
  <c r="O1389" i="2"/>
  <c r="P1389" i="2"/>
  <c r="Q1389" i="2"/>
  <c r="L1390" i="2" a="1"/>
  <c r="L1390" i="2" s="1"/>
  <c r="M1390" i="2"/>
  <c r="N1390" i="2"/>
  <c r="O1390" i="2"/>
  <c r="P1390" i="2"/>
  <c r="Q1390" i="2"/>
  <c r="L1391" i="2" a="1"/>
  <c r="L1391" i="2" s="1"/>
  <c r="M1391" i="2"/>
  <c r="N1391" i="2"/>
  <c r="O1391" i="2"/>
  <c r="P1391" i="2"/>
  <c r="Q1391" i="2"/>
  <c r="L1392" i="2" a="1"/>
  <c r="L1392" i="2" s="1"/>
  <c r="M1392" i="2"/>
  <c r="N1392" i="2"/>
  <c r="O1392" i="2"/>
  <c r="P1392" i="2"/>
  <c r="Q1392" i="2"/>
  <c r="L1393" i="2" a="1"/>
  <c r="L1393" i="2" s="1"/>
  <c r="M1393" i="2"/>
  <c r="N1393" i="2"/>
  <c r="O1393" i="2"/>
  <c r="P1393" i="2"/>
  <c r="Q1393" i="2"/>
  <c r="L1394" i="2" a="1"/>
  <c r="L1394" i="2" s="1"/>
  <c r="M1394" i="2"/>
  <c r="N1394" i="2"/>
  <c r="O1394" i="2"/>
  <c r="P1394" i="2"/>
  <c r="Q1394" i="2"/>
  <c r="L1395" i="2" a="1"/>
  <c r="L1395" i="2" s="1"/>
  <c r="M1395" i="2"/>
  <c r="N1395" i="2"/>
  <c r="O1395" i="2"/>
  <c r="P1395" i="2"/>
  <c r="Q1395" i="2"/>
  <c r="L1396" i="2" a="1"/>
  <c r="L1396" i="2" s="1"/>
  <c r="M1396" i="2"/>
  <c r="N1396" i="2"/>
  <c r="O1396" i="2"/>
  <c r="P1396" i="2"/>
  <c r="Q1396" i="2"/>
  <c r="L1397" i="2" a="1"/>
  <c r="L1397" i="2" s="1"/>
  <c r="M1397" i="2"/>
  <c r="N1397" i="2"/>
  <c r="O1397" i="2"/>
  <c r="P1397" i="2"/>
  <c r="Q1397" i="2"/>
  <c r="L1398" i="2" a="1"/>
  <c r="L1398" i="2" s="1"/>
  <c r="M1398" i="2"/>
  <c r="N1398" i="2"/>
  <c r="O1398" i="2"/>
  <c r="P1398" i="2"/>
  <c r="Q1398" i="2"/>
  <c r="L1399" i="2" a="1"/>
  <c r="L1399" i="2" s="1"/>
  <c r="M1399" i="2"/>
  <c r="N1399" i="2"/>
  <c r="O1399" i="2"/>
  <c r="P1399" i="2"/>
  <c r="Q1399" i="2"/>
  <c r="L1400" i="2" a="1"/>
  <c r="L1400" i="2" s="1"/>
  <c r="M1400" i="2"/>
  <c r="N1400" i="2"/>
  <c r="O1400" i="2"/>
  <c r="P1400" i="2"/>
  <c r="Q1400" i="2"/>
  <c r="L1401" i="2" a="1"/>
  <c r="L1401" i="2" s="1"/>
  <c r="M1401" i="2"/>
  <c r="N1401" i="2"/>
  <c r="O1401" i="2"/>
  <c r="P1401" i="2"/>
  <c r="Q1401" i="2"/>
  <c r="L1402" i="2" a="1"/>
  <c r="L1402" i="2" s="1"/>
  <c r="M1402" i="2"/>
  <c r="N1402" i="2"/>
  <c r="O1402" i="2"/>
  <c r="P1402" i="2"/>
  <c r="Q1402" i="2"/>
  <c r="L1403" i="2" a="1"/>
  <c r="L1403" i="2" s="1"/>
  <c r="M1403" i="2"/>
  <c r="N1403" i="2"/>
  <c r="O1403" i="2"/>
  <c r="P1403" i="2"/>
  <c r="Q1403" i="2"/>
  <c r="L1404" i="2" a="1"/>
  <c r="L1404" i="2" s="1"/>
  <c r="M1404" i="2"/>
  <c r="N1404" i="2"/>
  <c r="O1404" i="2"/>
  <c r="P1404" i="2"/>
  <c r="Q1404" i="2"/>
  <c r="L1405" i="2" a="1"/>
  <c r="L1405" i="2" s="1"/>
  <c r="M1405" i="2"/>
  <c r="N1405" i="2"/>
  <c r="O1405" i="2"/>
  <c r="P1405" i="2"/>
  <c r="Q1405" i="2"/>
  <c r="L1406" i="2" a="1"/>
  <c r="L1406" i="2" s="1"/>
  <c r="M1406" i="2"/>
  <c r="N1406" i="2"/>
  <c r="O1406" i="2"/>
  <c r="P1406" i="2"/>
  <c r="Q1406" i="2"/>
  <c r="L1407" i="2" a="1"/>
  <c r="L1407" i="2" s="1"/>
  <c r="M1407" i="2"/>
  <c r="N1407" i="2"/>
  <c r="O1407" i="2"/>
  <c r="P1407" i="2"/>
  <c r="Q1407" i="2"/>
  <c r="L1408" i="2" a="1"/>
  <c r="L1408" i="2" s="1"/>
  <c r="M1408" i="2"/>
  <c r="N1408" i="2"/>
  <c r="O1408" i="2"/>
  <c r="P1408" i="2"/>
  <c r="Q1408" i="2"/>
  <c r="L1409" i="2" a="1"/>
  <c r="L1409" i="2" s="1"/>
  <c r="M1409" i="2"/>
  <c r="N1409" i="2"/>
  <c r="O1409" i="2"/>
  <c r="P1409" i="2"/>
  <c r="Q1409" i="2"/>
  <c r="L1410" i="2" a="1"/>
  <c r="L1410" i="2" s="1"/>
  <c r="M1410" i="2"/>
  <c r="N1410" i="2"/>
  <c r="O1410" i="2"/>
  <c r="P1410" i="2"/>
  <c r="Q1410" i="2"/>
  <c r="L1411" i="2" a="1"/>
  <c r="L1411" i="2" s="1"/>
  <c r="M1411" i="2"/>
  <c r="N1411" i="2"/>
  <c r="O1411" i="2"/>
  <c r="P1411" i="2"/>
  <c r="Q1411" i="2"/>
  <c r="L1412" i="2" a="1"/>
  <c r="L1412" i="2" s="1"/>
  <c r="M1412" i="2"/>
  <c r="N1412" i="2"/>
  <c r="O1412" i="2"/>
  <c r="P1412" i="2"/>
  <c r="Q1412" i="2"/>
  <c r="L1413" i="2" a="1"/>
  <c r="L1413" i="2" s="1"/>
  <c r="M1413" i="2"/>
  <c r="N1413" i="2"/>
  <c r="O1413" i="2"/>
  <c r="P1413" i="2"/>
  <c r="Q1413" i="2"/>
  <c r="L1414" i="2" a="1"/>
  <c r="L1414" i="2" s="1"/>
  <c r="M1414" i="2"/>
  <c r="N1414" i="2"/>
  <c r="O1414" i="2"/>
  <c r="P1414" i="2"/>
  <c r="Q1414" i="2"/>
  <c r="L1415" i="2" a="1"/>
  <c r="L1415" i="2" s="1"/>
  <c r="M1415" i="2"/>
  <c r="N1415" i="2"/>
  <c r="O1415" i="2"/>
  <c r="P1415" i="2"/>
  <c r="Q1415" i="2"/>
  <c r="L1416" i="2" a="1"/>
  <c r="L1416" i="2" s="1"/>
  <c r="M1416" i="2"/>
  <c r="N1416" i="2"/>
  <c r="O1416" i="2"/>
  <c r="P1416" i="2"/>
  <c r="Q1416" i="2"/>
  <c r="L1417" i="2" a="1"/>
  <c r="L1417" i="2" s="1"/>
  <c r="M1417" i="2"/>
  <c r="N1417" i="2"/>
  <c r="O1417" i="2"/>
  <c r="P1417" i="2"/>
  <c r="Q1417" i="2"/>
  <c r="L1418" i="2" a="1"/>
  <c r="L1418" i="2" s="1"/>
  <c r="M1418" i="2"/>
  <c r="N1418" i="2"/>
  <c r="O1418" i="2"/>
  <c r="P1418" i="2"/>
  <c r="Q1418" i="2"/>
  <c r="L1419" i="2" a="1"/>
  <c r="L1419" i="2" s="1"/>
  <c r="M1419" i="2"/>
  <c r="N1419" i="2"/>
  <c r="O1419" i="2"/>
  <c r="P1419" i="2"/>
  <c r="Q1419" i="2"/>
  <c r="L1420" i="2" a="1"/>
  <c r="L1420" i="2" s="1"/>
  <c r="M1420" i="2"/>
  <c r="N1420" i="2"/>
  <c r="O1420" i="2"/>
  <c r="P1420" i="2"/>
  <c r="Q1420" i="2"/>
  <c r="L1421" i="2" a="1"/>
  <c r="L1421" i="2" s="1"/>
  <c r="M1421" i="2"/>
  <c r="N1421" i="2"/>
  <c r="O1421" i="2"/>
  <c r="P1421" i="2"/>
  <c r="Q1421" i="2"/>
  <c r="L1422" i="2" a="1"/>
  <c r="L1422" i="2" s="1"/>
  <c r="M1422" i="2"/>
  <c r="N1422" i="2"/>
  <c r="O1422" i="2"/>
  <c r="P1422" i="2"/>
  <c r="Q1422" i="2"/>
  <c r="L1423" i="2" a="1"/>
  <c r="L1423" i="2" s="1"/>
  <c r="M1423" i="2"/>
  <c r="N1423" i="2"/>
  <c r="O1423" i="2"/>
  <c r="P1423" i="2"/>
  <c r="Q1423" i="2"/>
  <c r="L1424" i="2" a="1"/>
  <c r="L1424" i="2" s="1"/>
  <c r="M1424" i="2"/>
  <c r="N1424" i="2"/>
  <c r="O1424" i="2"/>
  <c r="P1424" i="2"/>
  <c r="Q1424" i="2"/>
  <c r="L1425" i="2" a="1"/>
  <c r="L1425" i="2" s="1"/>
  <c r="M1425" i="2"/>
  <c r="N1425" i="2"/>
  <c r="O1425" i="2"/>
  <c r="P1425" i="2"/>
  <c r="Q1425" i="2"/>
  <c r="L1426" i="2" a="1"/>
  <c r="L1426" i="2" s="1"/>
  <c r="M1426" i="2"/>
  <c r="N1426" i="2"/>
  <c r="O1426" i="2"/>
  <c r="P1426" i="2"/>
  <c r="Q1426" i="2"/>
  <c r="L1427" i="2" a="1"/>
  <c r="L1427" i="2" s="1"/>
  <c r="M1427" i="2"/>
  <c r="N1427" i="2"/>
  <c r="O1427" i="2"/>
  <c r="P1427" i="2"/>
  <c r="Q1427" i="2"/>
  <c r="L1428" i="2" a="1"/>
  <c r="L1428" i="2" s="1"/>
  <c r="M1428" i="2"/>
  <c r="N1428" i="2"/>
  <c r="O1428" i="2"/>
  <c r="P1428" i="2"/>
  <c r="Q1428" i="2"/>
  <c r="L1429" i="2" a="1"/>
  <c r="L1429" i="2" s="1"/>
  <c r="M1429" i="2"/>
  <c r="N1429" i="2"/>
  <c r="O1429" i="2"/>
  <c r="P1429" i="2"/>
  <c r="Q1429" i="2"/>
  <c r="L1430" i="2" a="1"/>
  <c r="L1430" i="2" s="1"/>
  <c r="M1430" i="2"/>
  <c r="N1430" i="2"/>
  <c r="O1430" i="2"/>
  <c r="P1430" i="2"/>
  <c r="Q1430" i="2"/>
  <c r="L1431" i="2" a="1"/>
  <c r="L1431" i="2" s="1"/>
  <c r="M1431" i="2"/>
  <c r="N1431" i="2"/>
  <c r="O1431" i="2"/>
  <c r="P1431" i="2"/>
  <c r="Q1431" i="2"/>
  <c r="L1432" i="2" a="1"/>
  <c r="L1432" i="2" s="1"/>
  <c r="M1432" i="2"/>
  <c r="N1432" i="2"/>
  <c r="O1432" i="2"/>
  <c r="P1432" i="2"/>
  <c r="Q1432" i="2"/>
  <c r="L1433" i="2" a="1"/>
  <c r="L1433" i="2" s="1"/>
  <c r="M1433" i="2"/>
  <c r="N1433" i="2"/>
  <c r="O1433" i="2"/>
  <c r="P1433" i="2"/>
  <c r="Q1433" i="2"/>
  <c r="L1434" i="2" a="1"/>
  <c r="L1434" i="2" s="1"/>
  <c r="M1434" i="2"/>
  <c r="N1434" i="2"/>
  <c r="O1434" i="2"/>
  <c r="P1434" i="2"/>
  <c r="Q1434" i="2"/>
  <c r="L1435" i="2" a="1"/>
  <c r="L1435" i="2" s="1"/>
  <c r="M1435" i="2"/>
  <c r="N1435" i="2"/>
  <c r="O1435" i="2"/>
  <c r="P1435" i="2"/>
  <c r="Q1435" i="2"/>
  <c r="L1436" i="2" a="1"/>
  <c r="L1436" i="2" s="1"/>
  <c r="M1436" i="2"/>
  <c r="N1436" i="2"/>
  <c r="O1436" i="2"/>
  <c r="P1436" i="2"/>
  <c r="Q1436" i="2"/>
  <c r="L1437" i="2" a="1"/>
  <c r="L1437" i="2" s="1"/>
  <c r="M1437" i="2"/>
  <c r="N1437" i="2"/>
  <c r="O1437" i="2"/>
  <c r="P1437" i="2"/>
  <c r="Q1437" i="2"/>
  <c r="L1438" i="2" a="1"/>
  <c r="L1438" i="2" s="1"/>
  <c r="M1438" i="2"/>
  <c r="N1438" i="2"/>
  <c r="O1438" i="2"/>
  <c r="P1438" i="2"/>
  <c r="Q1438" i="2"/>
  <c r="L1439" i="2" a="1"/>
  <c r="L1439" i="2" s="1"/>
  <c r="M1439" i="2"/>
  <c r="N1439" i="2"/>
  <c r="O1439" i="2"/>
  <c r="P1439" i="2"/>
  <c r="Q1439" i="2"/>
  <c r="L1440" i="2" a="1"/>
  <c r="L1440" i="2" s="1"/>
  <c r="M1440" i="2"/>
  <c r="N1440" i="2"/>
  <c r="O1440" i="2"/>
  <c r="P1440" i="2"/>
  <c r="Q1440" i="2"/>
  <c r="L1441" i="2" a="1"/>
  <c r="L1441" i="2" s="1"/>
  <c r="M1441" i="2"/>
  <c r="N1441" i="2"/>
  <c r="O1441" i="2"/>
  <c r="P1441" i="2"/>
  <c r="Q1441" i="2"/>
  <c r="L1442" i="2" a="1"/>
  <c r="L1442" i="2" s="1"/>
  <c r="M1442" i="2"/>
  <c r="N1442" i="2"/>
  <c r="O1442" i="2"/>
  <c r="P1442" i="2"/>
  <c r="Q1442" i="2"/>
  <c r="L1443" i="2" a="1"/>
  <c r="L1443" i="2" s="1"/>
  <c r="M1443" i="2"/>
  <c r="N1443" i="2"/>
  <c r="O1443" i="2"/>
  <c r="P1443" i="2"/>
  <c r="Q1443" i="2"/>
  <c r="L1444" i="2" a="1"/>
  <c r="L1444" i="2" s="1"/>
  <c r="M1444" i="2"/>
  <c r="N1444" i="2"/>
  <c r="O1444" i="2"/>
  <c r="P1444" i="2"/>
  <c r="Q1444" i="2"/>
  <c r="L1445" i="2" a="1"/>
  <c r="L1445" i="2" s="1"/>
  <c r="M1445" i="2"/>
  <c r="N1445" i="2"/>
  <c r="O1445" i="2"/>
  <c r="P1445" i="2"/>
  <c r="Q1445" i="2"/>
  <c r="L1446" i="2" a="1"/>
  <c r="L1446" i="2" s="1"/>
  <c r="M1446" i="2"/>
  <c r="N1446" i="2"/>
  <c r="O1446" i="2"/>
  <c r="P1446" i="2"/>
  <c r="Q1446" i="2"/>
  <c r="L1447" i="2" a="1"/>
  <c r="L1447" i="2" s="1"/>
  <c r="M1447" i="2"/>
  <c r="N1447" i="2"/>
  <c r="O1447" i="2"/>
  <c r="P1447" i="2"/>
  <c r="Q1447" i="2"/>
  <c r="L1448" i="2" a="1"/>
  <c r="L1448" i="2" s="1"/>
  <c r="M1448" i="2"/>
  <c r="N1448" i="2"/>
  <c r="O1448" i="2"/>
  <c r="P1448" i="2"/>
  <c r="Q1448" i="2"/>
  <c r="L1449" i="2" a="1"/>
  <c r="L1449" i="2" s="1"/>
  <c r="M1449" i="2"/>
  <c r="N1449" i="2"/>
  <c r="O1449" i="2"/>
  <c r="P1449" i="2"/>
  <c r="Q1449" i="2"/>
  <c r="L1450" i="2" a="1"/>
  <c r="L1450" i="2" s="1"/>
  <c r="M1450" i="2"/>
  <c r="N1450" i="2"/>
  <c r="O1450" i="2"/>
  <c r="P1450" i="2"/>
  <c r="Q1450" i="2"/>
  <c r="L1451" i="2" a="1"/>
  <c r="L1451" i="2" s="1"/>
  <c r="M1451" i="2"/>
  <c r="N1451" i="2"/>
  <c r="O1451" i="2"/>
  <c r="P1451" i="2"/>
  <c r="Q1451" i="2"/>
  <c r="L1452" i="2" a="1"/>
  <c r="L1452" i="2" s="1"/>
  <c r="M1452" i="2"/>
  <c r="N1452" i="2"/>
  <c r="O1452" i="2"/>
  <c r="P1452" i="2"/>
  <c r="Q1452" i="2"/>
  <c r="L1453" i="2" a="1"/>
  <c r="L1453" i="2" s="1"/>
  <c r="M1453" i="2"/>
  <c r="N1453" i="2"/>
  <c r="O1453" i="2"/>
  <c r="P1453" i="2"/>
  <c r="Q1453" i="2"/>
  <c r="L1454" i="2" a="1"/>
  <c r="L1454" i="2" s="1"/>
  <c r="M1454" i="2"/>
  <c r="N1454" i="2"/>
  <c r="O1454" i="2"/>
  <c r="P1454" i="2"/>
  <c r="Q1454" i="2"/>
  <c r="L1455" i="2" a="1"/>
  <c r="L1455" i="2" s="1"/>
  <c r="M1455" i="2"/>
  <c r="N1455" i="2"/>
  <c r="O1455" i="2"/>
  <c r="P1455" i="2"/>
  <c r="Q1455" i="2"/>
  <c r="L1456" i="2" a="1"/>
  <c r="L1456" i="2" s="1"/>
  <c r="M1456" i="2"/>
  <c r="N1456" i="2"/>
  <c r="O1456" i="2"/>
  <c r="P1456" i="2"/>
  <c r="Q1456" i="2"/>
  <c r="L1457" i="2" a="1"/>
  <c r="L1457" i="2" s="1"/>
  <c r="M1457" i="2"/>
  <c r="N1457" i="2"/>
  <c r="O1457" i="2"/>
  <c r="P1457" i="2"/>
  <c r="Q1457" i="2"/>
  <c r="L1458" i="2" a="1"/>
  <c r="L1458" i="2" s="1"/>
  <c r="M1458" i="2"/>
  <c r="N1458" i="2"/>
  <c r="O1458" i="2"/>
  <c r="P1458" i="2"/>
  <c r="Q1458" i="2"/>
  <c r="L1459" i="2" a="1"/>
  <c r="L1459" i="2" s="1"/>
  <c r="M1459" i="2"/>
  <c r="N1459" i="2"/>
  <c r="O1459" i="2"/>
  <c r="P1459" i="2"/>
  <c r="Q1459" i="2"/>
  <c r="L1460" i="2" a="1"/>
  <c r="L1460" i="2" s="1"/>
  <c r="M1460" i="2"/>
  <c r="N1460" i="2"/>
  <c r="O1460" i="2"/>
  <c r="P1460" i="2"/>
  <c r="Q1460" i="2"/>
  <c r="L1461" i="2" a="1"/>
  <c r="L1461" i="2" s="1"/>
  <c r="M1461" i="2"/>
  <c r="N1461" i="2"/>
  <c r="O1461" i="2"/>
  <c r="P1461" i="2"/>
  <c r="Q1461" i="2"/>
  <c r="L1462" i="2" a="1"/>
  <c r="L1462" i="2" s="1"/>
  <c r="M1462" i="2"/>
  <c r="N1462" i="2"/>
  <c r="O1462" i="2"/>
  <c r="P1462" i="2"/>
  <c r="Q1462" i="2"/>
  <c r="L1463" i="2" a="1"/>
  <c r="L1463" i="2" s="1"/>
  <c r="M1463" i="2"/>
  <c r="N1463" i="2"/>
  <c r="O1463" i="2"/>
  <c r="P1463" i="2"/>
  <c r="Q1463" i="2"/>
  <c r="L1464" i="2" a="1"/>
  <c r="L1464" i="2" s="1"/>
  <c r="M1464" i="2"/>
  <c r="N1464" i="2"/>
  <c r="O1464" i="2"/>
  <c r="P1464" i="2"/>
  <c r="Q1464" i="2"/>
  <c r="L1465" i="2" a="1"/>
  <c r="L1465" i="2" s="1"/>
  <c r="M1465" i="2"/>
  <c r="N1465" i="2"/>
  <c r="O1465" i="2"/>
  <c r="P1465" i="2"/>
  <c r="Q1465" i="2"/>
  <c r="L1466" i="2" a="1"/>
  <c r="L1466" i="2" s="1"/>
  <c r="M1466" i="2"/>
  <c r="N1466" i="2"/>
  <c r="O1466" i="2"/>
  <c r="P1466" i="2"/>
  <c r="Q1466" i="2"/>
  <c r="L1467" i="2" a="1"/>
  <c r="L1467" i="2" s="1"/>
  <c r="M1467" i="2"/>
  <c r="N1467" i="2"/>
  <c r="O1467" i="2"/>
  <c r="P1467" i="2"/>
  <c r="Q1467" i="2"/>
  <c r="L1468" i="2" a="1"/>
  <c r="L1468" i="2" s="1"/>
  <c r="M1468" i="2"/>
  <c r="N1468" i="2"/>
  <c r="O1468" i="2"/>
  <c r="P1468" i="2"/>
  <c r="Q1468" i="2"/>
  <c r="L1469" i="2" a="1"/>
  <c r="L1469" i="2" s="1"/>
  <c r="M1469" i="2"/>
  <c r="N1469" i="2"/>
  <c r="O1469" i="2"/>
  <c r="P1469" i="2"/>
  <c r="Q1469" i="2"/>
  <c r="L1470" i="2" a="1"/>
  <c r="L1470" i="2" s="1"/>
  <c r="M1470" i="2"/>
  <c r="N1470" i="2"/>
  <c r="O1470" i="2"/>
  <c r="P1470" i="2"/>
  <c r="Q1470" i="2"/>
  <c r="L1471" i="2" a="1"/>
  <c r="L1471" i="2" s="1"/>
  <c r="M1471" i="2"/>
  <c r="N1471" i="2"/>
  <c r="O1471" i="2"/>
  <c r="P1471" i="2"/>
  <c r="Q1471" i="2"/>
  <c r="L1472" i="2" a="1"/>
  <c r="L1472" i="2" s="1"/>
  <c r="M1472" i="2"/>
  <c r="N1472" i="2"/>
  <c r="O1472" i="2"/>
  <c r="P1472" i="2"/>
  <c r="Q1472" i="2"/>
  <c r="L1473" i="2" a="1"/>
  <c r="L1473" i="2" s="1"/>
  <c r="M1473" i="2"/>
  <c r="N1473" i="2"/>
  <c r="O1473" i="2"/>
  <c r="P1473" i="2"/>
  <c r="Q1473" i="2"/>
  <c r="L1474" i="2" a="1"/>
  <c r="L1474" i="2" s="1"/>
  <c r="M1474" i="2"/>
  <c r="N1474" i="2"/>
  <c r="O1474" i="2"/>
  <c r="P1474" i="2"/>
  <c r="Q1474" i="2"/>
  <c r="L1475" i="2" a="1"/>
  <c r="L1475" i="2" s="1"/>
  <c r="M1475" i="2"/>
  <c r="N1475" i="2"/>
  <c r="O1475" i="2"/>
  <c r="P1475" i="2"/>
  <c r="Q1475" i="2"/>
  <c r="L1476" i="2" a="1"/>
  <c r="L1476" i="2" s="1"/>
  <c r="M1476" i="2"/>
  <c r="N1476" i="2"/>
  <c r="O1476" i="2"/>
  <c r="P1476" i="2"/>
  <c r="Q1476" i="2"/>
  <c r="L1477" i="2" a="1"/>
  <c r="L1477" i="2" s="1"/>
  <c r="M1477" i="2"/>
  <c r="N1477" i="2"/>
  <c r="O1477" i="2"/>
  <c r="P1477" i="2"/>
  <c r="Q1477" i="2"/>
  <c r="L1478" i="2" a="1"/>
  <c r="L1478" i="2" s="1"/>
  <c r="M1478" i="2"/>
  <c r="N1478" i="2"/>
  <c r="O1478" i="2"/>
  <c r="P1478" i="2"/>
  <c r="Q1478" i="2"/>
  <c r="L1479" i="2" a="1"/>
  <c r="L1479" i="2" s="1"/>
  <c r="M1479" i="2"/>
  <c r="N1479" i="2"/>
  <c r="O1479" i="2"/>
  <c r="P1479" i="2"/>
  <c r="Q1479" i="2"/>
  <c r="L1480" i="2" a="1"/>
  <c r="L1480" i="2" s="1"/>
  <c r="M1480" i="2"/>
  <c r="N1480" i="2"/>
  <c r="O1480" i="2"/>
  <c r="P1480" i="2"/>
  <c r="Q1480" i="2"/>
  <c r="L1481" i="2" a="1"/>
  <c r="L1481" i="2" s="1"/>
  <c r="M1481" i="2"/>
  <c r="N1481" i="2"/>
  <c r="O1481" i="2"/>
  <c r="P1481" i="2"/>
  <c r="Q1481" i="2"/>
  <c r="L1482" i="2" a="1"/>
  <c r="L1482" i="2" s="1"/>
  <c r="M1482" i="2"/>
  <c r="N1482" i="2"/>
  <c r="O1482" i="2"/>
  <c r="P1482" i="2"/>
  <c r="Q1482" i="2"/>
  <c r="L1483" i="2" a="1"/>
  <c r="L1483" i="2" s="1"/>
  <c r="M1483" i="2"/>
  <c r="N1483" i="2"/>
  <c r="O1483" i="2"/>
  <c r="P1483" i="2"/>
  <c r="Q1483" i="2"/>
  <c r="L1484" i="2" a="1"/>
  <c r="L1484" i="2" s="1"/>
  <c r="M1484" i="2"/>
  <c r="N1484" i="2"/>
  <c r="O1484" i="2"/>
  <c r="P1484" i="2"/>
  <c r="Q1484" i="2"/>
  <c r="L1485" i="2" a="1"/>
  <c r="L1485" i="2" s="1"/>
  <c r="M1485" i="2"/>
  <c r="N1485" i="2"/>
  <c r="O1485" i="2"/>
  <c r="P1485" i="2"/>
  <c r="Q1485" i="2"/>
  <c r="L1486" i="2" a="1"/>
  <c r="L1486" i="2" s="1"/>
  <c r="M1486" i="2"/>
  <c r="N1486" i="2"/>
  <c r="O1486" i="2"/>
  <c r="P1486" i="2"/>
  <c r="Q1486" i="2"/>
  <c r="L1487" i="2" a="1"/>
  <c r="L1487" i="2" s="1"/>
  <c r="M1487" i="2"/>
  <c r="N1487" i="2"/>
  <c r="O1487" i="2"/>
  <c r="P1487" i="2"/>
  <c r="Q1487" i="2"/>
  <c r="L1488" i="2" a="1"/>
  <c r="L1488" i="2" s="1"/>
  <c r="M1488" i="2"/>
  <c r="N1488" i="2"/>
  <c r="O1488" i="2"/>
  <c r="P1488" i="2"/>
  <c r="Q1488" i="2"/>
  <c r="L1489" i="2" a="1"/>
  <c r="L1489" i="2" s="1"/>
  <c r="M1489" i="2"/>
  <c r="N1489" i="2"/>
  <c r="O1489" i="2"/>
  <c r="P1489" i="2"/>
  <c r="Q1489" i="2"/>
  <c r="L1490" i="2" a="1"/>
  <c r="L1490" i="2" s="1"/>
  <c r="M1490" i="2"/>
  <c r="N1490" i="2"/>
  <c r="O1490" i="2"/>
  <c r="P1490" i="2"/>
  <c r="Q1490" i="2"/>
  <c r="L1491" i="2" a="1"/>
  <c r="L1491" i="2" s="1"/>
  <c r="M1491" i="2"/>
  <c r="N1491" i="2"/>
  <c r="O1491" i="2"/>
  <c r="P1491" i="2"/>
  <c r="Q1491" i="2"/>
  <c r="L1492" i="2" a="1"/>
  <c r="L1492" i="2" s="1"/>
  <c r="M1492" i="2"/>
  <c r="N1492" i="2"/>
  <c r="O1492" i="2"/>
  <c r="P1492" i="2"/>
  <c r="Q1492" i="2"/>
  <c r="L1493" i="2" a="1"/>
  <c r="L1493" i="2" s="1"/>
  <c r="M1493" i="2"/>
  <c r="N1493" i="2"/>
  <c r="O1493" i="2"/>
  <c r="P1493" i="2"/>
  <c r="Q1493" i="2"/>
  <c r="L1494" i="2" a="1"/>
  <c r="L1494" i="2" s="1"/>
  <c r="M1494" i="2"/>
  <c r="N1494" i="2"/>
  <c r="O1494" i="2"/>
  <c r="P1494" i="2"/>
  <c r="Q1494" i="2"/>
  <c r="L1495" i="2" a="1"/>
  <c r="L1495" i="2" s="1"/>
  <c r="M1495" i="2"/>
  <c r="N1495" i="2"/>
  <c r="O1495" i="2"/>
  <c r="P1495" i="2"/>
  <c r="Q1495" i="2"/>
  <c r="L1496" i="2" a="1"/>
  <c r="L1496" i="2" s="1"/>
  <c r="M1496" i="2"/>
  <c r="N1496" i="2"/>
  <c r="O1496" i="2"/>
  <c r="P1496" i="2"/>
  <c r="Q1496" i="2"/>
  <c r="L1497" i="2" a="1"/>
  <c r="L1497" i="2" s="1"/>
  <c r="M1497" i="2"/>
  <c r="N1497" i="2"/>
  <c r="O1497" i="2"/>
  <c r="P1497" i="2"/>
  <c r="Q1497" i="2"/>
  <c r="L1498" i="2" a="1"/>
  <c r="L1498" i="2" s="1"/>
  <c r="M1498" i="2"/>
  <c r="N1498" i="2"/>
  <c r="O1498" i="2"/>
  <c r="P1498" i="2"/>
  <c r="Q1498" i="2"/>
  <c r="L1499" i="2" a="1"/>
  <c r="L1499" i="2" s="1"/>
  <c r="M1499" i="2"/>
  <c r="N1499" i="2"/>
  <c r="O1499" i="2"/>
  <c r="P1499" i="2"/>
  <c r="Q1499" i="2"/>
  <c r="L1500" i="2" a="1"/>
  <c r="L1500" i="2" s="1"/>
  <c r="M1500" i="2"/>
  <c r="N1500" i="2"/>
  <c r="O1500" i="2"/>
  <c r="P1500" i="2"/>
  <c r="Q1500" i="2"/>
  <c r="L1501" i="2" a="1"/>
  <c r="L1501" i="2" s="1"/>
  <c r="M1501" i="2"/>
  <c r="N1501" i="2"/>
  <c r="O1501" i="2"/>
  <c r="P1501" i="2"/>
  <c r="Q1501" i="2"/>
  <c r="L1502" i="2" a="1"/>
  <c r="L1502" i="2" s="1"/>
  <c r="M1502" i="2"/>
  <c r="N1502" i="2"/>
  <c r="O1502" i="2"/>
  <c r="P1502" i="2"/>
  <c r="Q1502" i="2"/>
  <c r="L1503" i="2" a="1"/>
  <c r="L1503" i="2" s="1"/>
  <c r="M1503" i="2"/>
  <c r="N1503" i="2"/>
  <c r="O1503" i="2"/>
  <c r="P1503" i="2"/>
  <c r="Q1503" i="2"/>
  <c r="L1504" i="2" a="1"/>
  <c r="L1504" i="2" s="1"/>
  <c r="M1504" i="2"/>
  <c r="N1504" i="2"/>
  <c r="O1504" i="2"/>
  <c r="P1504" i="2"/>
  <c r="Q1504" i="2"/>
  <c r="L1505" i="2" a="1"/>
  <c r="L1505" i="2" s="1"/>
  <c r="M1505" i="2"/>
  <c r="N1505" i="2"/>
  <c r="O1505" i="2"/>
  <c r="P1505" i="2"/>
  <c r="Q1505" i="2"/>
  <c r="L1506" i="2" a="1"/>
  <c r="L1506" i="2" s="1"/>
  <c r="M1506" i="2"/>
  <c r="N1506" i="2"/>
  <c r="O1506" i="2"/>
  <c r="P1506" i="2"/>
  <c r="Q1506" i="2"/>
  <c r="L1507" i="2" a="1"/>
  <c r="L1507" i="2" s="1"/>
  <c r="M1507" i="2"/>
  <c r="N1507" i="2"/>
  <c r="O1507" i="2"/>
  <c r="P1507" i="2"/>
  <c r="Q1507" i="2"/>
  <c r="L1508" i="2" a="1"/>
  <c r="L1508" i="2" s="1"/>
  <c r="M1508" i="2"/>
  <c r="N1508" i="2"/>
  <c r="O1508" i="2"/>
  <c r="P1508" i="2"/>
  <c r="Q1508" i="2"/>
  <c r="L1509" i="2" a="1"/>
  <c r="L1509" i="2" s="1"/>
  <c r="M1509" i="2"/>
  <c r="N1509" i="2"/>
  <c r="O1509" i="2"/>
  <c r="P1509" i="2"/>
  <c r="Q1509" i="2"/>
  <c r="L1510" i="2" a="1"/>
  <c r="L1510" i="2" s="1"/>
  <c r="M1510" i="2"/>
  <c r="N1510" i="2"/>
  <c r="O1510" i="2"/>
  <c r="P1510" i="2"/>
  <c r="Q1510" i="2"/>
  <c r="L1511" i="2" a="1"/>
  <c r="L1511" i="2" s="1"/>
  <c r="M1511" i="2"/>
  <c r="N1511" i="2"/>
  <c r="O1511" i="2"/>
  <c r="P1511" i="2"/>
  <c r="Q1511" i="2"/>
  <c r="L1512" i="2" a="1"/>
  <c r="L1512" i="2" s="1"/>
  <c r="M1512" i="2"/>
  <c r="N1512" i="2"/>
  <c r="O1512" i="2"/>
  <c r="P1512" i="2"/>
  <c r="Q1512" i="2"/>
  <c r="L1513" i="2" a="1"/>
  <c r="L1513" i="2" s="1"/>
  <c r="M1513" i="2"/>
  <c r="N1513" i="2"/>
  <c r="O1513" i="2"/>
  <c r="P1513" i="2"/>
  <c r="Q1513" i="2"/>
  <c r="L1514" i="2" a="1"/>
  <c r="L1514" i="2" s="1"/>
  <c r="M1514" i="2"/>
  <c r="N1514" i="2"/>
  <c r="O1514" i="2"/>
  <c r="P1514" i="2"/>
  <c r="Q1514" i="2"/>
  <c r="L1515" i="2" a="1"/>
  <c r="L1515" i="2" s="1"/>
  <c r="M1515" i="2"/>
  <c r="N1515" i="2"/>
  <c r="O1515" i="2"/>
  <c r="P1515" i="2"/>
  <c r="Q1515" i="2"/>
  <c r="L1516" i="2" a="1"/>
  <c r="L1516" i="2" s="1"/>
  <c r="M1516" i="2"/>
  <c r="N1516" i="2"/>
  <c r="O1516" i="2"/>
  <c r="P1516" i="2"/>
  <c r="Q1516" i="2"/>
  <c r="L1517" i="2" a="1"/>
  <c r="L1517" i="2" s="1"/>
  <c r="M1517" i="2"/>
  <c r="N1517" i="2"/>
  <c r="O1517" i="2"/>
  <c r="P1517" i="2"/>
  <c r="Q1517" i="2"/>
  <c r="L1518" i="2" a="1"/>
  <c r="L1518" i="2" s="1"/>
  <c r="M1518" i="2"/>
  <c r="N1518" i="2"/>
  <c r="O1518" i="2"/>
  <c r="P1518" i="2"/>
  <c r="Q1518" i="2"/>
  <c r="L1519" i="2" a="1"/>
  <c r="L1519" i="2" s="1"/>
  <c r="M1519" i="2"/>
  <c r="N1519" i="2"/>
  <c r="O1519" i="2"/>
  <c r="P1519" i="2"/>
  <c r="Q1519" i="2"/>
  <c r="L1520" i="2" a="1"/>
  <c r="L1520" i="2" s="1"/>
  <c r="M1520" i="2"/>
  <c r="N1520" i="2"/>
  <c r="O1520" i="2"/>
  <c r="P1520" i="2"/>
  <c r="Q1520" i="2"/>
  <c r="L1521" i="2" a="1"/>
  <c r="L1521" i="2" s="1"/>
  <c r="M1521" i="2"/>
  <c r="N1521" i="2"/>
  <c r="O1521" i="2"/>
  <c r="P1521" i="2"/>
  <c r="Q1521" i="2"/>
  <c r="L1522" i="2" a="1"/>
  <c r="L1522" i="2" s="1"/>
  <c r="M1522" i="2"/>
  <c r="N1522" i="2"/>
  <c r="O1522" i="2"/>
  <c r="P1522" i="2"/>
  <c r="Q1522" i="2"/>
  <c r="L1523" i="2" a="1"/>
  <c r="L1523" i="2" s="1"/>
  <c r="M1523" i="2"/>
  <c r="N1523" i="2"/>
  <c r="O1523" i="2"/>
  <c r="P1523" i="2"/>
  <c r="Q1523" i="2"/>
  <c r="L1524" i="2" a="1"/>
  <c r="L1524" i="2" s="1"/>
  <c r="M1524" i="2"/>
  <c r="N1524" i="2"/>
  <c r="O1524" i="2"/>
  <c r="P1524" i="2"/>
  <c r="Q1524" i="2"/>
  <c r="L1525" i="2" a="1"/>
  <c r="L1525" i="2" s="1"/>
  <c r="M1525" i="2"/>
  <c r="N1525" i="2"/>
  <c r="O1525" i="2"/>
  <c r="P1525" i="2"/>
  <c r="Q1525" i="2"/>
  <c r="L1526" i="2" a="1"/>
  <c r="L1526" i="2" s="1"/>
  <c r="M1526" i="2"/>
  <c r="N1526" i="2"/>
  <c r="O1526" i="2"/>
  <c r="P1526" i="2"/>
  <c r="Q1526" i="2"/>
  <c r="L1527" i="2" a="1"/>
  <c r="L1527" i="2" s="1"/>
  <c r="M1527" i="2"/>
  <c r="N1527" i="2"/>
  <c r="O1527" i="2"/>
  <c r="P1527" i="2"/>
  <c r="Q1527" i="2"/>
  <c r="L1528" i="2" a="1"/>
  <c r="L1528" i="2" s="1"/>
  <c r="M1528" i="2"/>
  <c r="N1528" i="2"/>
  <c r="O1528" i="2"/>
  <c r="P1528" i="2"/>
  <c r="Q1528" i="2"/>
  <c r="L1529" i="2" a="1"/>
  <c r="L1529" i="2" s="1"/>
  <c r="M1529" i="2"/>
  <c r="N1529" i="2"/>
  <c r="O1529" i="2"/>
  <c r="P1529" i="2"/>
  <c r="Q1529" i="2"/>
  <c r="L1530" i="2" a="1"/>
  <c r="L1530" i="2" s="1"/>
  <c r="M1530" i="2"/>
  <c r="N1530" i="2"/>
  <c r="O1530" i="2"/>
  <c r="P1530" i="2"/>
  <c r="Q1530" i="2"/>
  <c r="L1531" i="2" a="1"/>
  <c r="L1531" i="2" s="1"/>
  <c r="M1531" i="2"/>
  <c r="N1531" i="2"/>
  <c r="O1531" i="2"/>
  <c r="P1531" i="2"/>
  <c r="Q1531" i="2"/>
  <c r="L1532" i="2" a="1"/>
  <c r="L1532" i="2" s="1"/>
  <c r="M1532" i="2"/>
  <c r="N1532" i="2"/>
  <c r="O1532" i="2"/>
  <c r="P1532" i="2"/>
  <c r="Q1532" i="2"/>
  <c r="L1533" i="2" a="1"/>
  <c r="L1533" i="2" s="1"/>
  <c r="M1533" i="2"/>
  <c r="N1533" i="2"/>
  <c r="O1533" i="2"/>
  <c r="P1533" i="2"/>
  <c r="Q1533" i="2"/>
  <c r="L1534" i="2" a="1"/>
  <c r="L1534" i="2" s="1"/>
  <c r="M1534" i="2"/>
  <c r="N1534" i="2"/>
  <c r="O1534" i="2"/>
  <c r="P1534" i="2"/>
  <c r="Q1534" i="2"/>
  <c r="L1535" i="2" a="1"/>
  <c r="L1535" i="2" s="1"/>
  <c r="M1535" i="2"/>
  <c r="N1535" i="2"/>
  <c r="O1535" i="2"/>
  <c r="P1535" i="2"/>
  <c r="Q1535" i="2"/>
  <c r="L1536" i="2" a="1"/>
  <c r="L1536" i="2" s="1"/>
  <c r="M1536" i="2"/>
  <c r="N1536" i="2"/>
  <c r="O1536" i="2"/>
  <c r="P1536" i="2"/>
  <c r="Q1536" i="2"/>
  <c r="L1537" i="2" a="1"/>
  <c r="L1537" i="2" s="1"/>
  <c r="M1537" i="2"/>
  <c r="N1537" i="2"/>
  <c r="O1537" i="2"/>
  <c r="P1537" i="2"/>
  <c r="Q1537" i="2"/>
  <c r="L1538" i="2" a="1"/>
  <c r="L1538" i="2" s="1"/>
  <c r="M1538" i="2"/>
  <c r="N1538" i="2"/>
  <c r="O1538" i="2"/>
  <c r="P1538" i="2"/>
  <c r="Q1538" i="2"/>
  <c r="L1539" i="2" a="1"/>
  <c r="L1539" i="2" s="1"/>
  <c r="M1539" i="2"/>
  <c r="N1539" i="2"/>
  <c r="O1539" i="2"/>
  <c r="P1539" i="2"/>
  <c r="Q1539" i="2"/>
  <c r="L1540" i="2" a="1"/>
  <c r="L1540" i="2" s="1"/>
  <c r="M1540" i="2"/>
  <c r="N1540" i="2"/>
  <c r="O1540" i="2"/>
  <c r="P1540" i="2"/>
  <c r="Q1540" i="2"/>
  <c r="L1541" i="2" a="1"/>
  <c r="L1541" i="2" s="1"/>
  <c r="M1541" i="2"/>
  <c r="N1541" i="2"/>
  <c r="O1541" i="2"/>
  <c r="P1541" i="2"/>
  <c r="Q1541" i="2"/>
  <c r="L1542" i="2" a="1"/>
  <c r="L1542" i="2" s="1"/>
  <c r="M1542" i="2"/>
  <c r="N1542" i="2"/>
  <c r="O1542" i="2"/>
  <c r="P1542" i="2"/>
  <c r="Q1542" i="2"/>
  <c r="L1543" i="2" a="1"/>
  <c r="L1543" i="2" s="1"/>
  <c r="M1543" i="2"/>
  <c r="N1543" i="2"/>
  <c r="O1543" i="2"/>
  <c r="P1543" i="2"/>
  <c r="Q1543" i="2"/>
  <c r="L1544" i="2" a="1"/>
  <c r="L1544" i="2" s="1"/>
  <c r="M1544" i="2"/>
  <c r="N1544" i="2"/>
  <c r="O1544" i="2"/>
  <c r="P1544" i="2"/>
  <c r="Q1544" i="2"/>
  <c r="L1545" i="2" a="1"/>
  <c r="L1545" i="2" s="1"/>
  <c r="M1545" i="2"/>
  <c r="N1545" i="2"/>
  <c r="O1545" i="2"/>
  <c r="P1545" i="2"/>
  <c r="Q1545" i="2"/>
  <c r="L1546" i="2" a="1"/>
  <c r="L1546" i="2" s="1"/>
  <c r="M1546" i="2"/>
  <c r="N1546" i="2"/>
  <c r="O1546" i="2"/>
  <c r="P1546" i="2"/>
  <c r="Q1546" i="2"/>
  <c r="L1547" i="2" a="1"/>
  <c r="L1547" i="2" s="1"/>
  <c r="M1547" i="2"/>
  <c r="N1547" i="2"/>
  <c r="O1547" i="2"/>
  <c r="P1547" i="2"/>
  <c r="Q1547" i="2"/>
  <c r="L1548" i="2" a="1"/>
  <c r="L1548" i="2" s="1"/>
  <c r="M1548" i="2"/>
  <c r="N1548" i="2"/>
  <c r="O1548" i="2"/>
  <c r="P1548" i="2"/>
  <c r="Q1548" i="2"/>
  <c r="L1549" i="2" a="1"/>
  <c r="L1549" i="2" s="1"/>
  <c r="M1549" i="2"/>
  <c r="N1549" i="2"/>
  <c r="O1549" i="2"/>
  <c r="P1549" i="2"/>
  <c r="Q1549" i="2"/>
  <c r="L1550" i="2" a="1"/>
  <c r="L1550" i="2" s="1"/>
  <c r="M1550" i="2"/>
  <c r="N1550" i="2"/>
  <c r="O1550" i="2"/>
  <c r="P1550" i="2"/>
  <c r="Q1550" i="2"/>
  <c r="L1551" i="2" a="1"/>
  <c r="L1551" i="2" s="1"/>
  <c r="M1551" i="2"/>
  <c r="N1551" i="2"/>
  <c r="O1551" i="2"/>
  <c r="P1551" i="2"/>
  <c r="Q1551" i="2"/>
  <c r="L1552" i="2" a="1"/>
  <c r="L1552" i="2" s="1"/>
  <c r="M1552" i="2"/>
  <c r="N1552" i="2"/>
  <c r="O1552" i="2"/>
  <c r="P1552" i="2"/>
  <c r="Q1552" i="2"/>
  <c r="L1553" i="2" a="1"/>
  <c r="L1553" i="2" s="1"/>
  <c r="M1553" i="2"/>
  <c r="N1553" i="2"/>
  <c r="O1553" i="2"/>
  <c r="P1553" i="2"/>
  <c r="Q1553" i="2"/>
  <c r="L1554" i="2" a="1"/>
  <c r="L1554" i="2" s="1"/>
  <c r="M1554" i="2"/>
  <c r="N1554" i="2"/>
  <c r="O1554" i="2"/>
  <c r="P1554" i="2"/>
  <c r="Q1554" i="2"/>
  <c r="L1555" i="2" a="1"/>
  <c r="L1555" i="2" s="1"/>
  <c r="M1555" i="2"/>
  <c r="N1555" i="2"/>
  <c r="O1555" i="2"/>
  <c r="P1555" i="2"/>
  <c r="Q1555" i="2"/>
  <c r="L1556" i="2" a="1"/>
  <c r="L1556" i="2" s="1"/>
  <c r="M1556" i="2"/>
  <c r="N1556" i="2"/>
  <c r="O1556" i="2"/>
  <c r="P1556" i="2"/>
  <c r="Q1556" i="2"/>
  <c r="L1557" i="2" a="1"/>
  <c r="L1557" i="2" s="1"/>
  <c r="M1557" i="2"/>
  <c r="N1557" i="2"/>
  <c r="O1557" i="2"/>
  <c r="P1557" i="2"/>
  <c r="Q1557" i="2"/>
  <c r="L1558" i="2" a="1"/>
  <c r="L1558" i="2" s="1"/>
  <c r="M1558" i="2"/>
  <c r="N1558" i="2"/>
  <c r="O1558" i="2"/>
  <c r="P1558" i="2"/>
  <c r="Q1558" i="2"/>
  <c r="L1559" i="2" a="1"/>
  <c r="L1559" i="2" s="1"/>
  <c r="M1559" i="2"/>
  <c r="N1559" i="2"/>
  <c r="O1559" i="2"/>
  <c r="P1559" i="2"/>
  <c r="Q1559" i="2"/>
  <c r="L1560" i="2" a="1"/>
  <c r="L1560" i="2" s="1"/>
  <c r="M1560" i="2"/>
  <c r="N1560" i="2"/>
  <c r="O1560" i="2"/>
  <c r="P1560" i="2"/>
  <c r="Q1560" i="2"/>
  <c r="L1561" i="2" a="1"/>
  <c r="L1561" i="2" s="1"/>
  <c r="M1561" i="2"/>
  <c r="N1561" i="2"/>
  <c r="O1561" i="2"/>
  <c r="P1561" i="2"/>
  <c r="Q1561" i="2"/>
  <c r="L1562" i="2" a="1"/>
  <c r="L1562" i="2" s="1"/>
  <c r="M1562" i="2"/>
  <c r="N1562" i="2"/>
  <c r="O1562" i="2"/>
  <c r="P1562" i="2"/>
  <c r="Q1562" i="2"/>
  <c r="L1563" i="2" a="1"/>
  <c r="L1563" i="2" s="1"/>
  <c r="M1563" i="2"/>
  <c r="N1563" i="2"/>
  <c r="O1563" i="2"/>
  <c r="P1563" i="2"/>
  <c r="Q1563" i="2"/>
  <c r="L1564" i="2" a="1"/>
  <c r="L1564" i="2" s="1"/>
  <c r="M1564" i="2"/>
  <c r="N1564" i="2"/>
  <c r="O1564" i="2"/>
  <c r="P1564" i="2"/>
  <c r="Q1564" i="2"/>
  <c r="L1565" i="2" a="1"/>
  <c r="L1565" i="2" s="1"/>
  <c r="M1565" i="2"/>
  <c r="N1565" i="2"/>
  <c r="O1565" i="2"/>
  <c r="P1565" i="2"/>
  <c r="Q1565" i="2"/>
  <c r="L1566" i="2" a="1"/>
  <c r="L1566" i="2" s="1"/>
  <c r="M1566" i="2"/>
  <c r="N1566" i="2"/>
  <c r="O1566" i="2"/>
  <c r="P1566" i="2"/>
  <c r="Q1566" i="2"/>
  <c r="L1567" i="2" a="1"/>
  <c r="L1567" i="2" s="1"/>
  <c r="M1567" i="2"/>
  <c r="N1567" i="2"/>
  <c r="O1567" i="2"/>
  <c r="P1567" i="2"/>
  <c r="Q1567" i="2"/>
  <c r="L1568" i="2" a="1"/>
  <c r="L1568" i="2" s="1"/>
  <c r="M1568" i="2"/>
  <c r="N1568" i="2"/>
  <c r="O1568" i="2"/>
  <c r="P1568" i="2"/>
  <c r="Q1568" i="2"/>
  <c r="L1569" i="2" a="1"/>
  <c r="L1569" i="2" s="1"/>
  <c r="M1569" i="2"/>
  <c r="N1569" i="2"/>
  <c r="O1569" i="2"/>
  <c r="P1569" i="2"/>
  <c r="Q1569" i="2"/>
  <c r="L1570" i="2" a="1"/>
  <c r="L1570" i="2" s="1"/>
  <c r="M1570" i="2"/>
  <c r="N1570" i="2"/>
  <c r="O1570" i="2"/>
  <c r="P1570" i="2"/>
  <c r="Q1570" i="2"/>
  <c r="L1571" i="2" a="1"/>
  <c r="L1571" i="2" s="1"/>
  <c r="M1571" i="2"/>
  <c r="N1571" i="2"/>
  <c r="O1571" i="2"/>
  <c r="P1571" i="2"/>
  <c r="Q1571" i="2"/>
  <c r="L1572" i="2" a="1"/>
  <c r="L1572" i="2" s="1"/>
  <c r="M1572" i="2"/>
  <c r="N1572" i="2"/>
  <c r="O1572" i="2"/>
  <c r="P1572" i="2"/>
  <c r="Q1572" i="2"/>
  <c r="L1573" i="2" a="1"/>
  <c r="L1573" i="2" s="1"/>
  <c r="M1573" i="2"/>
  <c r="N1573" i="2"/>
  <c r="O1573" i="2"/>
  <c r="P1573" i="2"/>
  <c r="Q1573" i="2"/>
  <c r="L1574" i="2" a="1"/>
  <c r="L1574" i="2" s="1"/>
  <c r="M1574" i="2"/>
  <c r="N1574" i="2"/>
  <c r="O1574" i="2"/>
  <c r="P1574" i="2"/>
  <c r="Q1574" i="2"/>
  <c r="L1575" i="2" a="1"/>
  <c r="L1575" i="2" s="1"/>
  <c r="M1575" i="2"/>
  <c r="N1575" i="2"/>
  <c r="O1575" i="2"/>
  <c r="P1575" i="2"/>
  <c r="Q1575" i="2"/>
  <c r="L1576" i="2" a="1"/>
  <c r="L1576" i="2" s="1"/>
  <c r="M1576" i="2"/>
  <c r="N1576" i="2"/>
  <c r="O1576" i="2"/>
  <c r="P1576" i="2"/>
  <c r="Q1576" i="2"/>
  <c r="L1577" i="2" a="1"/>
  <c r="L1577" i="2" s="1"/>
  <c r="M1577" i="2"/>
  <c r="N1577" i="2"/>
  <c r="O1577" i="2"/>
  <c r="P1577" i="2"/>
  <c r="Q1577" i="2"/>
  <c r="L1578" i="2" a="1"/>
  <c r="L1578" i="2" s="1"/>
  <c r="M1578" i="2"/>
  <c r="N1578" i="2"/>
  <c r="O1578" i="2"/>
  <c r="P1578" i="2"/>
  <c r="Q1578" i="2"/>
  <c r="L1579" i="2" a="1"/>
  <c r="L1579" i="2" s="1"/>
  <c r="M1579" i="2"/>
  <c r="N1579" i="2"/>
  <c r="O1579" i="2"/>
  <c r="P1579" i="2"/>
  <c r="Q1579" i="2"/>
  <c r="L1580" i="2" a="1"/>
  <c r="L1580" i="2" s="1"/>
  <c r="M1580" i="2"/>
  <c r="N1580" i="2"/>
  <c r="O1580" i="2"/>
  <c r="P1580" i="2"/>
  <c r="Q1580" i="2"/>
  <c r="L1581" i="2" a="1"/>
  <c r="L1581" i="2" s="1"/>
  <c r="M1581" i="2"/>
  <c r="N1581" i="2"/>
  <c r="O1581" i="2"/>
  <c r="P1581" i="2"/>
  <c r="Q1581" i="2"/>
  <c r="L1582" i="2" a="1"/>
  <c r="L1582" i="2" s="1"/>
  <c r="M1582" i="2"/>
  <c r="N1582" i="2"/>
  <c r="O1582" i="2"/>
  <c r="P1582" i="2"/>
  <c r="Q1582" i="2"/>
  <c r="L1583" i="2" a="1"/>
  <c r="L1583" i="2" s="1"/>
  <c r="M1583" i="2"/>
  <c r="N1583" i="2"/>
  <c r="O1583" i="2"/>
  <c r="P1583" i="2"/>
  <c r="Q1583" i="2"/>
  <c r="L1584" i="2" a="1"/>
  <c r="L1584" i="2" s="1"/>
  <c r="M1584" i="2"/>
  <c r="N1584" i="2"/>
  <c r="O1584" i="2"/>
  <c r="P1584" i="2"/>
  <c r="Q1584" i="2"/>
  <c r="L1585" i="2" a="1"/>
  <c r="L1585" i="2" s="1"/>
  <c r="M1585" i="2"/>
  <c r="N1585" i="2"/>
  <c r="O1585" i="2"/>
  <c r="P1585" i="2"/>
  <c r="Q1585" i="2"/>
  <c r="L1586" i="2" a="1"/>
  <c r="L1586" i="2" s="1"/>
  <c r="M1586" i="2"/>
  <c r="N1586" i="2"/>
  <c r="O1586" i="2"/>
  <c r="P1586" i="2"/>
  <c r="Q1586" i="2"/>
  <c r="L1587" i="2" a="1"/>
  <c r="L1587" i="2" s="1"/>
  <c r="M1587" i="2"/>
  <c r="N1587" i="2"/>
  <c r="O1587" i="2"/>
  <c r="P1587" i="2"/>
  <c r="Q1587" i="2"/>
  <c r="L1588" i="2" a="1"/>
  <c r="L1588" i="2" s="1"/>
  <c r="M1588" i="2"/>
  <c r="N1588" i="2"/>
  <c r="O1588" i="2"/>
  <c r="P1588" i="2"/>
  <c r="Q1588" i="2"/>
  <c r="L1589" i="2" a="1"/>
  <c r="L1589" i="2" s="1"/>
  <c r="M1589" i="2"/>
  <c r="N1589" i="2"/>
  <c r="O1589" i="2"/>
  <c r="P1589" i="2"/>
  <c r="Q1589" i="2"/>
  <c r="L1590" i="2" a="1"/>
  <c r="L1590" i="2" s="1"/>
  <c r="M1590" i="2"/>
  <c r="N1590" i="2"/>
  <c r="O1590" i="2"/>
  <c r="P1590" i="2"/>
  <c r="Q1590" i="2"/>
  <c r="L1591" i="2" a="1"/>
  <c r="L1591" i="2" s="1"/>
  <c r="M1591" i="2"/>
  <c r="N1591" i="2"/>
  <c r="O1591" i="2"/>
  <c r="P1591" i="2"/>
  <c r="Q1591" i="2"/>
  <c r="L1592" i="2" a="1"/>
  <c r="L1592" i="2" s="1"/>
  <c r="M1592" i="2"/>
  <c r="N1592" i="2"/>
  <c r="O1592" i="2"/>
  <c r="P1592" i="2"/>
  <c r="Q1592" i="2"/>
  <c r="L1593" i="2" a="1"/>
  <c r="L1593" i="2" s="1"/>
  <c r="M1593" i="2"/>
  <c r="N1593" i="2"/>
  <c r="O1593" i="2"/>
  <c r="P1593" i="2"/>
  <c r="Q1593" i="2"/>
  <c r="L1594" i="2" a="1"/>
  <c r="L1594" i="2" s="1"/>
  <c r="M1594" i="2"/>
  <c r="N1594" i="2"/>
  <c r="O1594" i="2"/>
  <c r="P1594" i="2"/>
  <c r="Q1594" i="2"/>
  <c r="L1595" i="2" a="1"/>
  <c r="L1595" i="2" s="1"/>
  <c r="M1595" i="2"/>
  <c r="N1595" i="2"/>
  <c r="O1595" i="2"/>
  <c r="P1595" i="2"/>
  <c r="Q1595" i="2"/>
  <c r="L1596" i="2" a="1"/>
  <c r="L1596" i="2" s="1"/>
  <c r="M1596" i="2"/>
  <c r="N1596" i="2"/>
  <c r="O1596" i="2"/>
  <c r="P1596" i="2"/>
  <c r="Q1596" i="2"/>
  <c r="L1597" i="2" a="1"/>
  <c r="L1597" i="2" s="1"/>
  <c r="M1597" i="2"/>
  <c r="N1597" i="2"/>
  <c r="O1597" i="2"/>
  <c r="P1597" i="2"/>
  <c r="Q1597" i="2"/>
  <c r="L1598" i="2" a="1"/>
  <c r="L1598" i="2" s="1"/>
  <c r="M1598" i="2"/>
  <c r="N1598" i="2"/>
  <c r="O1598" i="2"/>
  <c r="P1598" i="2"/>
  <c r="Q1598" i="2"/>
  <c r="L1599" i="2" a="1"/>
  <c r="L1599" i="2" s="1"/>
  <c r="M1599" i="2"/>
  <c r="N1599" i="2"/>
  <c r="O1599" i="2"/>
  <c r="P1599" i="2"/>
  <c r="Q1599" i="2"/>
  <c r="L1600" i="2" a="1"/>
  <c r="L1600" i="2" s="1"/>
  <c r="M1600" i="2"/>
  <c r="N1600" i="2"/>
  <c r="O1600" i="2"/>
  <c r="P1600" i="2"/>
  <c r="Q1600" i="2"/>
  <c r="L1601" i="2" a="1"/>
  <c r="L1601" i="2" s="1"/>
  <c r="M1601" i="2"/>
  <c r="N1601" i="2"/>
  <c r="O1601" i="2"/>
  <c r="P1601" i="2"/>
  <c r="Q1601" i="2"/>
  <c r="L1602" i="2" a="1"/>
  <c r="L1602" i="2" s="1"/>
  <c r="M1602" i="2"/>
  <c r="N1602" i="2"/>
  <c r="O1602" i="2"/>
  <c r="P1602" i="2"/>
  <c r="Q1602" i="2"/>
  <c r="L1603" i="2" a="1"/>
  <c r="L1603" i="2" s="1"/>
  <c r="M1603" i="2"/>
  <c r="N1603" i="2"/>
  <c r="O1603" i="2"/>
  <c r="P1603" i="2"/>
  <c r="Q1603" i="2"/>
  <c r="L1604" i="2" a="1"/>
  <c r="L1604" i="2" s="1"/>
  <c r="M1604" i="2"/>
  <c r="N1604" i="2"/>
  <c r="O1604" i="2"/>
  <c r="P1604" i="2"/>
  <c r="Q1604" i="2"/>
  <c r="L1605" i="2" a="1"/>
  <c r="L1605" i="2" s="1"/>
  <c r="M1605" i="2"/>
  <c r="N1605" i="2"/>
  <c r="O1605" i="2"/>
  <c r="P1605" i="2"/>
  <c r="Q1605" i="2"/>
  <c r="L1606" i="2" a="1"/>
  <c r="L1606" i="2" s="1"/>
  <c r="M1606" i="2"/>
  <c r="N1606" i="2"/>
  <c r="O1606" i="2"/>
  <c r="P1606" i="2"/>
  <c r="Q1606" i="2"/>
  <c r="L1607" i="2" a="1"/>
  <c r="L1607" i="2" s="1"/>
  <c r="M1607" i="2"/>
  <c r="N1607" i="2"/>
  <c r="O1607" i="2"/>
  <c r="P1607" i="2"/>
  <c r="Q1607" i="2"/>
  <c r="L1608" i="2" a="1"/>
  <c r="L1608" i="2" s="1"/>
  <c r="M1608" i="2"/>
  <c r="N1608" i="2"/>
  <c r="O1608" i="2"/>
  <c r="P1608" i="2"/>
  <c r="Q1608" i="2"/>
  <c r="L1609" i="2" a="1"/>
  <c r="L1609" i="2" s="1"/>
  <c r="M1609" i="2"/>
  <c r="N1609" i="2"/>
  <c r="O1609" i="2"/>
  <c r="P1609" i="2"/>
  <c r="Q1609" i="2"/>
  <c r="L1610" i="2" a="1"/>
  <c r="L1610" i="2" s="1"/>
  <c r="M1610" i="2"/>
  <c r="N1610" i="2"/>
  <c r="O1610" i="2"/>
  <c r="P1610" i="2"/>
  <c r="Q1610" i="2"/>
  <c r="L1611" i="2" a="1"/>
  <c r="L1611" i="2" s="1"/>
  <c r="M1611" i="2"/>
  <c r="N1611" i="2"/>
  <c r="O1611" i="2"/>
  <c r="P1611" i="2"/>
  <c r="Q1611" i="2"/>
  <c r="L1612" i="2" a="1"/>
  <c r="L1612" i="2" s="1"/>
  <c r="M1612" i="2"/>
  <c r="N1612" i="2"/>
  <c r="O1612" i="2"/>
  <c r="P1612" i="2"/>
  <c r="Q1612" i="2"/>
  <c r="L1613" i="2" a="1"/>
  <c r="L1613" i="2" s="1"/>
  <c r="M1613" i="2"/>
  <c r="N1613" i="2"/>
  <c r="O1613" i="2"/>
  <c r="P1613" i="2"/>
  <c r="Q1613" i="2"/>
  <c r="L1614" i="2" a="1"/>
  <c r="L1614" i="2" s="1"/>
  <c r="M1614" i="2"/>
  <c r="N1614" i="2"/>
  <c r="O1614" i="2"/>
  <c r="P1614" i="2"/>
  <c r="Q1614" i="2"/>
  <c r="L1615" i="2" a="1"/>
  <c r="L1615" i="2" s="1"/>
  <c r="M1615" i="2"/>
  <c r="N1615" i="2"/>
  <c r="O1615" i="2"/>
  <c r="P1615" i="2"/>
  <c r="Q1615" i="2"/>
  <c r="L1616" i="2" a="1"/>
  <c r="L1616" i="2" s="1"/>
  <c r="M1616" i="2"/>
  <c r="N1616" i="2"/>
  <c r="O1616" i="2"/>
  <c r="P1616" i="2"/>
  <c r="Q1616" i="2"/>
  <c r="L1617" i="2" a="1"/>
  <c r="L1617" i="2" s="1"/>
  <c r="M1617" i="2"/>
  <c r="N1617" i="2"/>
  <c r="O1617" i="2"/>
  <c r="P1617" i="2"/>
  <c r="Q1617" i="2"/>
  <c r="L1618" i="2" a="1"/>
  <c r="L1618" i="2" s="1"/>
  <c r="M1618" i="2"/>
  <c r="N1618" i="2"/>
  <c r="O1618" i="2"/>
  <c r="P1618" i="2"/>
  <c r="Q1618" i="2"/>
  <c r="L1619" i="2" a="1"/>
  <c r="L1619" i="2" s="1"/>
  <c r="M1619" i="2"/>
  <c r="N1619" i="2"/>
  <c r="R1619" i="2" s="1"/>
  <c r="O1619" i="2"/>
  <c r="P1619" i="2"/>
  <c r="Q1619" i="2"/>
  <c r="L1620" i="2" a="1"/>
  <c r="L1620" i="2" s="1"/>
  <c r="M1620" i="2"/>
  <c r="N1620" i="2"/>
  <c r="O1620" i="2"/>
  <c r="P1620" i="2"/>
  <c r="Q1620" i="2"/>
  <c r="L1621" i="2" a="1"/>
  <c r="L1621" i="2" s="1"/>
  <c r="M1621" i="2"/>
  <c r="N1621" i="2"/>
  <c r="O1621" i="2"/>
  <c r="P1621" i="2"/>
  <c r="Q1621" i="2"/>
  <c r="L1622" i="2" a="1"/>
  <c r="L1622" i="2" s="1"/>
  <c r="M1622" i="2"/>
  <c r="N1622" i="2"/>
  <c r="O1622" i="2"/>
  <c r="P1622" i="2"/>
  <c r="Q1622" i="2"/>
  <c r="L1623" i="2" a="1"/>
  <c r="L1623" i="2" s="1"/>
  <c r="M1623" i="2"/>
  <c r="N1623" i="2"/>
  <c r="O1623" i="2"/>
  <c r="P1623" i="2"/>
  <c r="Q1623" i="2"/>
  <c r="L1624" i="2" a="1"/>
  <c r="L1624" i="2" s="1"/>
  <c r="M1624" i="2"/>
  <c r="N1624" i="2"/>
  <c r="O1624" i="2"/>
  <c r="P1624" i="2"/>
  <c r="Q1624" i="2"/>
  <c r="L1625" i="2" a="1"/>
  <c r="L1625" i="2" s="1"/>
  <c r="M1625" i="2"/>
  <c r="N1625" i="2"/>
  <c r="O1625" i="2"/>
  <c r="P1625" i="2"/>
  <c r="Q1625" i="2"/>
  <c r="L1626" i="2" a="1"/>
  <c r="L1626" i="2" s="1"/>
  <c r="M1626" i="2"/>
  <c r="N1626" i="2"/>
  <c r="O1626" i="2"/>
  <c r="P1626" i="2"/>
  <c r="Q1626" i="2"/>
  <c r="L1627" i="2" a="1"/>
  <c r="L1627" i="2" s="1"/>
  <c r="M1627" i="2"/>
  <c r="N1627" i="2"/>
  <c r="O1627" i="2"/>
  <c r="P1627" i="2"/>
  <c r="Q1627" i="2"/>
  <c r="L1628" i="2" a="1"/>
  <c r="L1628" i="2" s="1"/>
  <c r="M1628" i="2"/>
  <c r="N1628" i="2"/>
  <c r="O1628" i="2"/>
  <c r="P1628" i="2"/>
  <c r="Q1628" i="2"/>
  <c r="L1629" i="2" a="1"/>
  <c r="L1629" i="2" s="1"/>
  <c r="M1629" i="2"/>
  <c r="N1629" i="2"/>
  <c r="O1629" i="2"/>
  <c r="P1629" i="2"/>
  <c r="Q1629" i="2"/>
  <c r="L1630" i="2" a="1"/>
  <c r="L1630" i="2" s="1"/>
  <c r="M1630" i="2"/>
  <c r="N1630" i="2"/>
  <c r="O1630" i="2"/>
  <c r="P1630" i="2"/>
  <c r="Q1630" i="2"/>
  <c r="L1631" i="2" a="1"/>
  <c r="L1631" i="2" s="1"/>
  <c r="M1631" i="2"/>
  <c r="N1631" i="2"/>
  <c r="O1631" i="2"/>
  <c r="P1631" i="2"/>
  <c r="Q1631" i="2"/>
  <c r="L1632" i="2" a="1"/>
  <c r="L1632" i="2" s="1"/>
  <c r="M1632" i="2"/>
  <c r="N1632" i="2"/>
  <c r="O1632" i="2"/>
  <c r="P1632" i="2"/>
  <c r="Q1632" i="2"/>
  <c r="L1633" i="2" a="1"/>
  <c r="L1633" i="2" s="1"/>
  <c r="M1633" i="2"/>
  <c r="N1633" i="2"/>
  <c r="O1633" i="2"/>
  <c r="P1633" i="2"/>
  <c r="Q1633" i="2"/>
  <c r="L1634" i="2" a="1"/>
  <c r="L1634" i="2" s="1"/>
  <c r="M1634" i="2"/>
  <c r="N1634" i="2"/>
  <c r="O1634" i="2"/>
  <c r="P1634" i="2"/>
  <c r="Q1634" i="2"/>
  <c r="L1635" i="2" a="1"/>
  <c r="L1635" i="2" s="1"/>
  <c r="M1635" i="2"/>
  <c r="N1635" i="2"/>
  <c r="O1635" i="2"/>
  <c r="P1635" i="2"/>
  <c r="Q1635" i="2"/>
  <c r="L1636" i="2" a="1"/>
  <c r="L1636" i="2" s="1"/>
  <c r="M1636" i="2"/>
  <c r="N1636" i="2"/>
  <c r="O1636" i="2"/>
  <c r="P1636" i="2"/>
  <c r="Q1636" i="2"/>
  <c r="L1637" i="2" a="1"/>
  <c r="L1637" i="2" s="1"/>
  <c r="M1637" i="2"/>
  <c r="N1637" i="2"/>
  <c r="O1637" i="2"/>
  <c r="P1637" i="2"/>
  <c r="Q1637" i="2"/>
  <c r="L1638" i="2" a="1"/>
  <c r="L1638" i="2" s="1"/>
  <c r="M1638" i="2"/>
  <c r="N1638" i="2"/>
  <c r="O1638" i="2"/>
  <c r="P1638" i="2"/>
  <c r="Q1638" i="2"/>
  <c r="L1639" i="2" a="1"/>
  <c r="L1639" i="2" s="1"/>
  <c r="M1639" i="2"/>
  <c r="N1639" i="2"/>
  <c r="O1639" i="2"/>
  <c r="P1639" i="2"/>
  <c r="Q1639" i="2"/>
  <c r="L1640" i="2" a="1"/>
  <c r="L1640" i="2" s="1"/>
  <c r="M1640" i="2"/>
  <c r="N1640" i="2"/>
  <c r="O1640" i="2"/>
  <c r="P1640" i="2"/>
  <c r="Q1640" i="2"/>
  <c r="L1641" i="2" a="1"/>
  <c r="L1641" i="2" s="1"/>
  <c r="M1641" i="2"/>
  <c r="N1641" i="2"/>
  <c r="O1641" i="2"/>
  <c r="P1641" i="2"/>
  <c r="Q1641" i="2"/>
  <c r="L1642" i="2" a="1"/>
  <c r="L1642" i="2" s="1"/>
  <c r="M1642" i="2"/>
  <c r="N1642" i="2"/>
  <c r="O1642" i="2"/>
  <c r="P1642" i="2"/>
  <c r="Q1642" i="2"/>
  <c r="L1643" i="2" a="1"/>
  <c r="L1643" i="2" s="1"/>
  <c r="M1643" i="2"/>
  <c r="N1643" i="2"/>
  <c r="O1643" i="2"/>
  <c r="P1643" i="2"/>
  <c r="Q1643" i="2"/>
  <c r="L1644" i="2" a="1"/>
  <c r="L1644" i="2" s="1"/>
  <c r="M1644" i="2"/>
  <c r="N1644" i="2"/>
  <c r="O1644" i="2"/>
  <c r="P1644" i="2"/>
  <c r="Q1644" i="2"/>
  <c r="L1645" i="2" a="1"/>
  <c r="L1645" i="2" s="1"/>
  <c r="M1645" i="2"/>
  <c r="N1645" i="2"/>
  <c r="O1645" i="2"/>
  <c r="P1645" i="2"/>
  <c r="Q1645" i="2"/>
  <c r="L1646" i="2" a="1"/>
  <c r="L1646" i="2" s="1"/>
  <c r="M1646" i="2"/>
  <c r="N1646" i="2"/>
  <c r="O1646" i="2"/>
  <c r="P1646" i="2"/>
  <c r="Q1646" i="2"/>
  <c r="L1647" i="2" a="1"/>
  <c r="L1647" i="2" s="1"/>
  <c r="M1647" i="2"/>
  <c r="N1647" i="2"/>
  <c r="O1647" i="2"/>
  <c r="P1647" i="2"/>
  <c r="Q1647" i="2"/>
  <c r="L1648" i="2" a="1"/>
  <c r="L1648" i="2" s="1"/>
  <c r="M1648" i="2"/>
  <c r="N1648" i="2"/>
  <c r="O1648" i="2"/>
  <c r="P1648" i="2"/>
  <c r="Q1648" i="2"/>
  <c r="L1649" i="2" a="1"/>
  <c r="L1649" i="2" s="1"/>
  <c r="M1649" i="2"/>
  <c r="N1649" i="2"/>
  <c r="O1649" i="2"/>
  <c r="P1649" i="2"/>
  <c r="Q1649" i="2"/>
  <c r="L1650" i="2" a="1"/>
  <c r="L1650" i="2" s="1"/>
  <c r="M1650" i="2"/>
  <c r="N1650" i="2"/>
  <c r="O1650" i="2"/>
  <c r="P1650" i="2"/>
  <c r="Q1650" i="2"/>
  <c r="L1651" i="2" a="1"/>
  <c r="L1651" i="2" s="1"/>
  <c r="M1651" i="2"/>
  <c r="N1651" i="2"/>
  <c r="O1651" i="2"/>
  <c r="P1651" i="2"/>
  <c r="Q1651" i="2"/>
  <c r="L1652" i="2" a="1"/>
  <c r="L1652" i="2" s="1"/>
  <c r="M1652" i="2"/>
  <c r="N1652" i="2"/>
  <c r="O1652" i="2"/>
  <c r="P1652" i="2"/>
  <c r="Q1652" i="2"/>
  <c r="L1653" i="2" a="1"/>
  <c r="L1653" i="2" s="1"/>
  <c r="M1653" i="2"/>
  <c r="N1653" i="2"/>
  <c r="O1653" i="2"/>
  <c r="P1653" i="2"/>
  <c r="Q1653" i="2"/>
  <c r="L1654" i="2" a="1"/>
  <c r="L1654" i="2" s="1"/>
  <c r="M1654" i="2"/>
  <c r="N1654" i="2"/>
  <c r="O1654" i="2"/>
  <c r="P1654" i="2"/>
  <c r="Q1654" i="2"/>
  <c r="L1655" i="2" a="1"/>
  <c r="L1655" i="2" s="1"/>
  <c r="M1655" i="2"/>
  <c r="N1655" i="2"/>
  <c r="O1655" i="2"/>
  <c r="P1655" i="2"/>
  <c r="Q1655" i="2"/>
  <c r="L1656" i="2" a="1"/>
  <c r="L1656" i="2" s="1"/>
  <c r="M1656" i="2"/>
  <c r="N1656" i="2"/>
  <c r="O1656" i="2"/>
  <c r="P1656" i="2"/>
  <c r="Q1656" i="2"/>
  <c r="L1657" i="2" a="1"/>
  <c r="L1657" i="2" s="1"/>
  <c r="M1657" i="2"/>
  <c r="N1657" i="2"/>
  <c r="O1657" i="2"/>
  <c r="P1657" i="2"/>
  <c r="Q1657" i="2"/>
  <c r="L1658" i="2" a="1"/>
  <c r="L1658" i="2" s="1"/>
  <c r="M1658" i="2"/>
  <c r="N1658" i="2"/>
  <c r="O1658" i="2"/>
  <c r="P1658" i="2"/>
  <c r="Q1658" i="2"/>
  <c r="L1659" i="2" a="1"/>
  <c r="L1659" i="2" s="1"/>
  <c r="M1659" i="2"/>
  <c r="N1659" i="2"/>
  <c r="O1659" i="2"/>
  <c r="P1659" i="2"/>
  <c r="Q1659" i="2"/>
  <c r="L1660" i="2" a="1"/>
  <c r="L1660" i="2" s="1"/>
  <c r="M1660" i="2"/>
  <c r="N1660" i="2"/>
  <c r="O1660" i="2"/>
  <c r="P1660" i="2"/>
  <c r="Q1660" i="2"/>
  <c r="L1661" i="2" a="1"/>
  <c r="L1661" i="2" s="1"/>
  <c r="M1661" i="2"/>
  <c r="N1661" i="2"/>
  <c r="O1661" i="2"/>
  <c r="P1661" i="2"/>
  <c r="Q1661" i="2"/>
  <c r="L1662" i="2" a="1"/>
  <c r="L1662" i="2" s="1"/>
  <c r="M1662" i="2"/>
  <c r="N1662" i="2"/>
  <c r="O1662" i="2"/>
  <c r="P1662" i="2"/>
  <c r="Q1662" i="2"/>
  <c r="L1663" i="2" a="1"/>
  <c r="L1663" i="2" s="1"/>
  <c r="M1663" i="2"/>
  <c r="N1663" i="2"/>
  <c r="O1663" i="2"/>
  <c r="P1663" i="2"/>
  <c r="Q1663" i="2"/>
  <c r="L1664" i="2" a="1"/>
  <c r="L1664" i="2" s="1"/>
  <c r="M1664" i="2"/>
  <c r="N1664" i="2"/>
  <c r="O1664" i="2"/>
  <c r="P1664" i="2"/>
  <c r="Q1664" i="2"/>
  <c r="L1665" i="2" a="1"/>
  <c r="L1665" i="2" s="1"/>
  <c r="M1665" i="2"/>
  <c r="N1665" i="2"/>
  <c r="O1665" i="2"/>
  <c r="P1665" i="2"/>
  <c r="Q1665" i="2"/>
  <c r="L1666" i="2" a="1"/>
  <c r="L1666" i="2" s="1"/>
  <c r="M1666" i="2"/>
  <c r="N1666" i="2"/>
  <c r="O1666" i="2"/>
  <c r="P1666" i="2"/>
  <c r="Q1666" i="2"/>
  <c r="L1667" i="2" a="1"/>
  <c r="L1667" i="2" s="1"/>
  <c r="M1667" i="2"/>
  <c r="N1667" i="2"/>
  <c r="O1667" i="2"/>
  <c r="P1667" i="2"/>
  <c r="Q1667" i="2"/>
  <c r="L1668" i="2" a="1"/>
  <c r="L1668" i="2" s="1"/>
  <c r="M1668" i="2"/>
  <c r="N1668" i="2"/>
  <c r="O1668" i="2"/>
  <c r="P1668" i="2"/>
  <c r="Q1668" i="2"/>
  <c r="L1669" i="2" a="1"/>
  <c r="L1669" i="2" s="1"/>
  <c r="M1669" i="2"/>
  <c r="N1669" i="2"/>
  <c r="O1669" i="2"/>
  <c r="P1669" i="2"/>
  <c r="Q1669" i="2"/>
  <c r="L1670" i="2" a="1"/>
  <c r="L1670" i="2" s="1"/>
  <c r="M1670" i="2"/>
  <c r="N1670" i="2"/>
  <c r="O1670" i="2"/>
  <c r="P1670" i="2"/>
  <c r="Q1670" i="2"/>
  <c r="L1671" i="2" a="1"/>
  <c r="L1671" i="2" s="1"/>
  <c r="M1671" i="2"/>
  <c r="N1671" i="2"/>
  <c r="O1671" i="2"/>
  <c r="P1671" i="2"/>
  <c r="Q1671" i="2"/>
  <c r="L1672" i="2" a="1"/>
  <c r="L1672" i="2" s="1"/>
  <c r="M1672" i="2"/>
  <c r="N1672" i="2"/>
  <c r="O1672" i="2"/>
  <c r="P1672" i="2"/>
  <c r="Q1672" i="2"/>
  <c r="L1673" i="2" a="1"/>
  <c r="L1673" i="2" s="1"/>
  <c r="M1673" i="2"/>
  <c r="N1673" i="2"/>
  <c r="O1673" i="2"/>
  <c r="P1673" i="2"/>
  <c r="Q1673" i="2"/>
  <c r="L1674" i="2" a="1"/>
  <c r="L1674" i="2" s="1"/>
  <c r="M1674" i="2"/>
  <c r="N1674" i="2"/>
  <c r="O1674" i="2"/>
  <c r="P1674" i="2"/>
  <c r="Q1674" i="2"/>
  <c r="L1675" i="2" a="1"/>
  <c r="L1675" i="2" s="1"/>
  <c r="M1675" i="2"/>
  <c r="N1675" i="2"/>
  <c r="O1675" i="2"/>
  <c r="P1675" i="2"/>
  <c r="Q1675" i="2"/>
  <c r="L1676" i="2" a="1"/>
  <c r="L1676" i="2" s="1"/>
  <c r="M1676" i="2"/>
  <c r="N1676" i="2"/>
  <c r="O1676" i="2"/>
  <c r="P1676" i="2"/>
  <c r="Q1676" i="2"/>
  <c r="L1677" i="2" a="1"/>
  <c r="L1677" i="2" s="1"/>
  <c r="M1677" i="2"/>
  <c r="N1677" i="2"/>
  <c r="O1677" i="2"/>
  <c r="P1677" i="2"/>
  <c r="Q1677" i="2"/>
  <c r="L1678" i="2" a="1"/>
  <c r="L1678" i="2" s="1"/>
  <c r="M1678" i="2"/>
  <c r="N1678" i="2"/>
  <c r="R1678" i="2" s="1"/>
  <c r="O1678" i="2"/>
  <c r="P1678" i="2"/>
  <c r="Q1678" i="2"/>
  <c r="L1679" i="2" a="1"/>
  <c r="L1679" i="2" s="1"/>
  <c r="M1679" i="2"/>
  <c r="N1679" i="2"/>
  <c r="O1679" i="2"/>
  <c r="P1679" i="2"/>
  <c r="Q1679" i="2"/>
  <c r="L1680" i="2" a="1"/>
  <c r="L1680" i="2" s="1"/>
  <c r="M1680" i="2"/>
  <c r="N1680" i="2"/>
  <c r="O1680" i="2"/>
  <c r="P1680" i="2"/>
  <c r="Q1680" i="2"/>
  <c r="L1681" i="2" a="1"/>
  <c r="L1681" i="2" s="1"/>
  <c r="M1681" i="2"/>
  <c r="N1681" i="2"/>
  <c r="O1681" i="2"/>
  <c r="P1681" i="2"/>
  <c r="Q1681" i="2"/>
  <c r="L1682" i="2" a="1"/>
  <c r="L1682" i="2" s="1"/>
  <c r="M1682" i="2"/>
  <c r="N1682" i="2"/>
  <c r="O1682" i="2"/>
  <c r="P1682" i="2"/>
  <c r="Q1682" i="2"/>
  <c r="L1683" i="2" a="1"/>
  <c r="L1683" i="2" s="1"/>
  <c r="M1683" i="2"/>
  <c r="N1683" i="2"/>
  <c r="O1683" i="2"/>
  <c r="P1683" i="2"/>
  <c r="Q1683" i="2"/>
  <c r="L1684" i="2" a="1"/>
  <c r="L1684" i="2" s="1"/>
  <c r="M1684" i="2"/>
  <c r="N1684" i="2"/>
  <c r="O1684" i="2"/>
  <c r="P1684" i="2"/>
  <c r="Q1684" i="2"/>
  <c r="L1685" i="2" a="1"/>
  <c r="L1685" i="2" s="1"/>
  <c r="M1685" i="2"/>
  <c r="N1685" i="2"/>
  <c r="O1685" i="2"/>
  <c r="P1685" i="2"/>
  <c r="Q1685" i="2"/>
  <c r="L1686" i="2" a="1"/>
  <c r="L1686" i="2" s="1"/>
  <c r="M1686" i="2"/>
  <c r="N1686" i="2"/>
  <c r="O1686" i="2"/>
  <c r="P1686" i="2"/>
  <c r="Q1686" i="2"/>
  <c r="L1687" i="2" a="1"/>
  <c r="L1687" i="2" s="1"/>
  <c r="M1687" i="2"/>
  <c r="N1687" i="2"/>
  <c r="O1687" i="2"/>
  <c r="P1687" i="2"/>
  <c r="Q1687" i="2"/>
  <c r="L1688" i="2" a="1"/>
  <c r="L1688" i="2" s="1"/>
  <c r="M1688" i="2"/>
  <c r="N1688" i="2"/>
  <c r="O1688" i="2"/>
  <c r="P1688" i="2"/>
  <c r="Q1688" i="2"/>
  <c r="L1689" i="2" a="1"/>
  <c r="L1689" i="2" s="1"/>
  <c r="M1689" i="2"/>
  <c r="N1689" i="2"/>
  <c r="O1689" i="2"/>
  <c r="P1689" i="2"/>
  <c r="Q1689" i="2"/>
  <c r="L1690" i="2" a="1"/>
  <c r="L1690" i="2" s="1"/>
  <c r="M1690" i="2"/>
  <c r="N1690" i="2"/>
  <c r="O1690" i="2"/>
  <c r="P1690" i="2"/>
  <c r="Q1690" i="2"/>
  <c r="L1691" i="2" a="1"/>
  <c r="L1691" i="2" s="1"/>
  <c r="M1691" i="2"/>
  <c r="N1691" i="2"/>
  <c r="O1691" i="2"/>
  <c r="P1691" i="2"/>
  <c r="Q1691" i="2"/>
  <c r="L1692" i="2" a="1"/>
  <c r="L1692" i="2" s="1"/>
  <c r="M1692" i="2"/>
  <c r="N1692" i="2"/>
  <c r="O1692" i="2"/>
  <c r="P1692" i="2"/>
  <c r="Q1692" i="2"/>
  <c r="L1693" i="2" a="1"/>
  <c r="L1693" i="2" s="1"/>
  <c r="M1693" i="2"/>
  <c r="N1693" i="2"/>
  <c r="O1693" i="2"/>
  <c r="P1693" i="2"/>
  <c r="Q1693" i="2"/>
  <c r="L1694" i="2" a="1"/>
  <c r="L1694" i="2" s="1"/>
  <c r="M1694" i="2"/>
  <c r="N1694" i="2"/>
  <c r="O1694" i="2"/>
  <c r="P1694" i="2"/>
  <c r="Q1694" i="2"/>
  <c r="L1695" i="2" a="1"/>
  <c r="L1695" i="2" s="1"/>
  <c r="M1695" i="2"/>
  <c r="N1695" i="2"/>
  <c r="O1695" i="2"/>
  <c r="P1695" i="2"/>
  <c r="Q1695" i="2"/>
  <c r="L1696" i="2" a="1"/>
  <c r="L1696" i="2" s="1"/>
  <c r="M1696" i="2"/>
  <c r="N1696" i="2"/>
  <c r="O1696" i="2"/>
  <c r="P1696" i="2"/>
  <c r="Q1696" i="2"/>
  <c r="L1697" i="2" a="1"/>
  <c r="L1697" i="2" s="1"/>
  <c r="M1697" i="2"/>
  <c r="N1697" i="2"/>
  <c r="O1697" i="2"/>
  <c r="P1697" i="2"/>
  <c r="Q1697" i="2"/>
  <c r="L1698" i="2" a="1"/>
  <c r="L1698" i="2" s="1"/>
  <c r="M1698" i="2"/>
  <c r="N1698" i="2"/>
  <c r="O1698" i="2"/>
  <c r="P1698" i="2"/>
  <c r="Q1698" i="2"/>
  <c r="L1699" i="2" a="1"/>
  <c r="L1699" i="2" s="1"/>
  <c r="M1699" i="2"/>
  <c r="N1699" i="2"/>
  <c r="O1699" i="2"/>
  <c r="P1699" i="2"/>
  <c r="Q1699" i="2"/>
  <c r="L1700" i="2" a="1"/>
  <c r="L1700" i="2" s="1"/>
  <c r="M1700" i="2"/>
  <c r="N1700" i="2"/>
  <c r="O1700" i="2"/>
  <c r="P1700" i="2"/>
  <c r="Q1700" i="2"/>
  <c r="L1701" i="2" a="1"/>
  <c r="L1701" i="2" s="1"/>
  <c r="M1701" i="2"/>
  <c r="N1701" i="2"/>
  <c r="O1701" i="2"/>
  <c r="P1701" i="2"/>
  <c r="Q1701" i="2"/>
  <c r="L1702" i="2" a="1"/>
  <c r="L1702" i="2" s="1"/>
  <c r="M1702" i="2"/>
  <c r="N1702" i="2"/>
  <c r="O1702" i="2"/>
  <c r="P1702" i="2"/>
  <c r="Q1702" i="2"/>
  <c r="L1703" i="2" a="1"/>
  <c r="L1703" i="2" s="1"/>
  <c r="M1703" i="2"/>
  <c r="N1703" i="2"/>
  <c r="O1703" i="2"/>
  <c r="P1703" i="2"/>
  <c r="Q1703" i="2"/>
  <c r="L1704" i="2" a="1"/>
  <c r="L1704" i="2" s="1"/>
  <c r="M1704" i="2"/>
  <c r="N1704" i="2"/>
  <c r="O1704" i="2"/>
  <c r="P1704" i="2"/>
  <c r="Q1704" i="2"/>
  <c r="L1705" i="2" a="1"/>
  <c r="L1705" i="2" s="1"/>
  <c r="M1705" i="2"/>
  <c r="N1705" i="2"/>
  <c r="O1705" i="2"/>
  <c r="P1705" i="2"/>
  <c r="Q1705" i="2"/>
  <c r="L1706" i="2" a="1"/>
  <c r="L1706" i="2" s="1"/>
  <c r="M1706" i="2"/>
  <c r="N1706" i="2"/>
  <c r="O1706" i="2"/>
  <c r="P1706" i="2"/>
  <c r="Q1706" i="2"/>
  <c r="L1707" i="2" a="1"/>
  <c r="L1707" i="2" s="1"/>
  <c r="M1707" i="2"/>
  <c r="N1707" i="2"/>
  <c r="O1707" i="2"/>
  <c r="P1707" i="2"/>
  <c r="Q1707" i="2"/>
  <c r="L1708" i="2" a="1"/>
  <c r="L1708" i="2" s="1"/>
  <c r="M1708" i="2"/>
  <c r="N1708" i="2"/>
  <c r="O1708" i="2"/>
  <c r="P1708" i="2"/>
  <c r="Q1708" i="2"/>
  <c r="L1709" i="2" a="1"/>
  <c r="L1709" i="2" s="1"/>
  <c r="M1709" i="2"/>
  <c r="N1709" i="2"/>
  <c r="O1709" i="2"/>
  <c r="P1709" i="2"/>
  <c r="Q1709" i="2"/>
  <c r="L1710" i="2" a="1"/>
  <c r="L1710" i="2" s="1"/>
  <c r="M1710" i="2"/>
  <c r="N1710" i="2"/>
  <c r="O1710" i="2"/>
  <c r="P1710" i="2"/>
  <c r="Q1710" i="2"/>
  <c r="L1711" i="2" a="1"/>
  <c r="L1711" i="2" s="1"/>
  <c r="M1711" i="2"/>
  <c r="N1711" i="2"/>
  <c r="O1711" i="2"/>
  <c r="P1711" i="2"/>
  <c r="Q1711" i="2"/>
  <c r="L1712" i="2" a="1"/>
  <c r="L1712" i="2" s="1"/>
  <c r="M1712" i="2"/>
  <c r="N1712" i="2"/>
  <c r="O1712" i="2"/>
  <c r="P1712" i="2"/>
  <c r="Q1712" i="2"/>
  <c r="L1713" i="2" a="1"/>
  <c r="L1713" i="2" s="1"/>
  <c r="M1713" i="2"/>
  <c r="N1713" i="2"/>
  <c r="O1713" i="2"/>
  <c r="P1713" i="2"/>
  <c r="Q1713" i="2"/>
  <c r="L1714" i="2" a="1"/>
  <c r="L1714" i="2" s="1"/>
  <c r="M1714" i="2"/>
  <c r="N1714" i="2"/>
  <c r="O1714" i="2"/>
  <c r="P1714" i="2"/>
  <c r="Q1714" i="2"/>
  <c r="L1715" i="2" a="1"/>
  <c r="L1715" i="2" s="1"/>
  <c r="M1715" i="2"/>
  <c r="N1715" i="2"/>
  <c r="O1715" i="2"/>
  <c r="P1715" i="2"/>
  <c r="Q1715" i="2"/>
  <c r="L1716" i="2" a="1"/>
  <c r="L1716" i="2" s="1"/>
  <c r="M1716" i="2"/>
  <c r="N1716" i="2"/>
  <c r="O1716" i="2"/>
  <c r="P1716" i="2"/>
  <c r="Q1716" i="2"/>
  <c r="L1717" i="2" a="1"/>
  <c r="L1717" i="2" s="1"/>
  <c r="M1717" i="2"/>
  <c r="N1717" i="2"/>
  <c r="O1717" i="2"/>
  <c r="P1717" i="2"/>
  <c r="Q1717" i="2"/>
  <c r="L1718" i="2" a="1"/>
  <c r="L1718" i="2" s="1"/>
  <c r="M1718" i="2"/>
  <c r="N1718" i="2"/>
  <c r="O1718" i="2"/>
  <c r="P1718" i="2"/>
  <c r="Q1718" i="2"/>
  <c r="L1719" i="2" a="1"/>
  <c r="L1719" i="2" s="1"/>
  <c r="M1719" i="2"/>
  <c r="N1719" i="2"/>
  <c r="O1719" i="2"/>
  <c r="P1719" i="2"/>
  <c r="Q1719" i="2"/>
  <c r="L1720" i="2" a="1"/>
  <c r="L1720" i="2" s="1"/>
  <c r="M1720" i="2"/>
  <c r="N1720" i="2"/>
  <c r="O1720" i="2"/>
  <c r="P1720" i="2"/>
  <c r="Q1720" i="2"/>
  <c r="L1721" i="2" a="1"/>
  <c r="L1721" i="2" s="1"/>
  <c r="M1721" i="2"/>
  <c r="N1721" i="2"/>
  <c r="O1721" i="2"/>
  <c r="P1721" i="2"/>
  <c r="Q1721" i="2"/>
  <c r="L1722" i="2" a="1"/>
  <c r="L1722" i="2" s="1"/>
  <c r="M1722" i="2"/>
  <c r="N1722" i="2"/>
  <c r="O1722" i="2"/>
  <c r="P1722" i="2"/>
  <c r="Q1722" i="2"/>
  <c r="L1723" i="2" a="1"/>
  <c r="L1723" i="2" s="1"/>
  <c r="M1723" i="2"/>
  <c r="N1723" i="2"/>
  <c r="O1723" i="2"/>
  <c r="P1723" i="2"/>
  <c r="Q1723" i="2"/>
  <c r="L1724" i="2" a="1"/>
  <c r="L1724" i="2" s="1"/>
  <c r="M1724" i="2"/>
  <c r="N1724" i="2"/>
  <c r="O1724" i="2"/>
  <c r="P1724" i="2"/>
  <c r="Q1724" i="2"/>
  <c r="L1725" i="2" a="1"/>
  <c r="L1725" i="2" s="1"/>
  <c r="M1725" i="2"/>
  <c r="N1725" i="2"/>
  <c r="O1725" i="2"/>
  <c r="P1725" i="2"/>
  <c r="Q1725" i="2"/>
  <c r="L1726" i="2" a="1"/>
  <c r="L1726" i="2" s="1"/>
  <c r="M1726" i="2"/>
  <c r="N1726" i="2"/>
  <c r="O1726" i="2"/>
  <c r="P1726" i="2"/>
  <c r="Q1726" i="2"/>
  <c r="L1727" i="2" a="1"/>
  <c r="L1727" i="2" s="1"/>
  <c r="M1727" i="2"/>
  <c r="N1727" i="2"/>
  <c r="O1727" i="2"/>
  <c r="P1727" i="2"/>
  <c r="Q1727" i="2"/>
  <c r="L1728" i="2" a="1"/>
  <c r="L1728" i="2" s="1"/>
  <c r="M1728" i="2"/>
  <c r="N1728" i="2"/>
  <c r="O1728" i="2"/>
  <c r="P1728" i="2"/>
  <c r="Q1728" i="2"/>
  <c r="L1729" i="2" a="1"/>
  <c r="L1729" i="2" s="1"/>
  <c r="M1729" i="2"/>
  <c r="N1729" i="2"/>
  <c r="O1729" i="2"/>
  <c r="P1729" i="2"/>
  <c r="Q1729" i="2"/>
  <c r="L1730" i="2" a="1"/>
  <c r="L1730" i="2" s="1"/>
  <c r="M1730" i="2"/>
  <c r="N1730" i="2"/>
  <c r="O1730" i="2"/>
  <c r="P1730" i="2"/>
  <c r="Q1730" i="2"/>
  <c r="L1731" i="2" a="1"/>
  <c r="L1731" i="2" s="1"/>
  <c r="M1731" i="2"/>
  <c r="N1731" i="2"/>
  <c r="O1731" i="2"/>
  <c r="P1731" i="2"/>
  <c r="Q1731" i="2"/>
  <c r="L1732" i="2" a="1"/>
  <c r="L1732" i="2" s="1"/>
  <c r="M1732" i="2"/>
  <c r="N1732" i="2"/>
  <c r="O1732" i="2"/>
  <c r="P1732" i="2"/>
  <c r="Q1732" i="2"/>
  <c r="L1733" i="2" a="1"/>
  <c r="L1733" i="2" s="1"/>
  <c r="M1733" i="2"/>
  <c r="N1733" i="2"/>
  <c r="O1733" i="2"/>
  <c r="P1733" i="2"/>
  <c r="Q1733" i="2"/>
  <c r="L1734" i="2" a="1"/>
  <c r="L1734" i="2" s="1"/>
  <c r="M1734" i="2"/>
  <c r="N1734" i="2"/>
  <c r="O1734" i="2"/>
  <c r="P1734" i="2"/>
  <c r="Q1734" i="2"/>
  <c r="L1735" i="2" a="1"/>
  <c r="L1735" i="2" s="1"/>
  <c r="M1735" i="2"/>
  <c r="N1735" i="2"/>
  <c r="O1735" i="2"/>
  <c r="P1735" i="2"/>
  <c r="Q1735" i="2"/>
  <c r="L1736" i="2" a="1"/>
  <c r="L1736" i="2" s="1"/>
  <c r="M1736" i="2"/>
  <c r="N1736" i="2"/>
  <c r="O1736" i="2"/>
  <c r="P1736" i="2"/>
  <c r="Q1736" i="2"/>
  <c r="L1737" i="2" a="1"/>
  <c r="L1737" i="2" s="1"/>
  <c r="M1737" i="2"/>
  <c r="N1737" i="2"/>
  <c r="O1737" i="2"/>
  <c r="P1737" i="2"/>
  <c r="Q1737" i="2"/>
  <c r="L1738" i="2" a="1"/>
  <c r="L1738" i="2" s="1"/>
  <c r="M1738" i="2"/>
  <c r="N1738" i="2"/>
  <c r="O1738" i="2"/>
  <c r="P1738" i="2"/>
  <c r="Q1738" i="2"/>
  <c r="L1739" i="2" a="1"/>
  <c r="L1739" i="2" s="1"/>
  <c r="M1739" i="2"/>
  <c r="N1739" i="2"/>
  <c r="O1739" i="2"/>
  <c r="P1739" i="2"/>
  <c r="Q1739" i="2"/>
  <c r="L1740" i="2" a="1"/>
  <c r="L1740" i="2" s="1"/>
  <c r="M1740" i="2"/>
  <c r="N1740" i="2"/>
  <c r="O1740" i="2"/>
  <c r="P1740" i="2"/>
  <c r="Q1740" i="2"/>
  <c r="L1741" i="2" a="1"/>
  <c r="L1741" i="2" s="1"/>
  <c r="M1741" i="2"/>
  <c r="N1741" i="2"/>
  <c r="O1741" i="2"/>
  <c r="P1741" i="2"/>
  <c r="Q1741" i="2"/>
  <c r="L1742" i="2" a="1"/>
  <c r="L1742" i="2" s="1"/>
  <c r="M1742" i="2"/>
  <c r="N1742" i="2"/>
  <c r="O1742" i="2"/>
  <c r="P1742" i="2"/>
  <c r="Q1742" i="2"/>
  <c r="L1743" i="2" a="1"/>
  <c r="L1743" i="2" s="1"/>
  <c r="M1743" i="2"/>
  <c r="N1743" i="2"/>
  <c r="O1743" i="2"/>
  <c r="P1743" i="2"/>
  <c r="Q1743" i="2"/>
  <c r="L1744" i="2" a="1"/>
  <c r="L1744" i="2" s="1"/>
  <c r="M1744" i="2"/>
  <c r="N1744" i="2"/>
  <c r="O1744" i="2"/>
  <c r="P1744" i="2"/>
  <c r="Q1744" i="2"/>
  <c r="L1745" i="2" a="1"/>
  <c r="L1745" i="2" s="1"/>
  <c r="M1745" i="2"/>
  <c r="N1745" i="2"/>
  <c r="O1745" i="2"/>
  <c r="P1745" i="2"/>
  <c r="Q1745" i="2"/>
  <c r="L1746" i="2" a="1"/>
  <c r="L1746" i="2" s="1"/>
  <c r="M1746" i="2"/>
  <c r="N1746" i="2"/>
  <c r="O1746" i="2"/>
  <c r="P1746" i="2"/>
  <c r="Q1746" i="2"/>
  <c r="L1747" i="2" a="1"/>
  <c r="L1747" i="2" s="1"/>
  <c r="M1747" i="2"/>
  <c r="N1747" i="2"/>
  <c r="O1747" i="2"/>
  <c r="P1747" i="2"/>
  <c r="Q1747" i="2"/>
  <c r="L1748" i="2" a="1"/>
  <c r="L1748" i="2" s="1"/>
  <c r="M1748" i="2"/>
  <c r="N1748" i="2"/>
  <c r="O1748" i="2"/>
  <c r="P1748" i="2"/>
  <c r="Q1748" i="2"/>
  <c r="L1749" i="2" a="1"/>
  <c r="L1749" i="2" s="1"/>
  <c r="M1749" i="2"/>
  <c r="N1749" i="2"/>
  <c r="O1749" i="2"/>
  <c r="P1749" i="2"/>
  <c r="Q1749" i="2"/>
  <c r="L1750" i="2" a="1"/>
  <c r="L1750" i="2" s="1"/>
  <c r="M1750" i="2"/>
  <c r="N1750" i="2"/>
  <c r="O1750" i="2"/>
  <c r="P1750" i="2"/>
  <c r="Q1750" i="2"/>
  <c r="L1751" i="2" a="1"/>
  <c r="L1751" i="2" s="1"/>
  <c r="M1751" i="2"/>
  <c r="N1751" i="2"/>
  <c r="O1751" i="2"/>
  <c r="P1751" i="2"/>
  <c r="Q1751" i="2"/>
  <c r="L1752" i="2" a="1"/>
  <c r="L1752" i="2" s="1"/>
  <c r="M1752" i="2"/>
  <c r="N1752" i="2"/>
  <c r="O1752" i="2"/>
  <c r="P1752" i="2"/>
  <c r="Q1752" i="2"/>
  <c r="L1753" i="2" a="1"/>
  <c r="L1753" i="2" s="1"/>
  <c r="M1753" i="2"/>
  <c r="N1753" i="2"/>
  <c r="O1753" i="2"/>
  <c r="P1753" i="2"/>
  <c r="Q1753" i="2"/>
  <c r="L1754" i="2" a="1"/>
  <c r="L1754" i="2" s="1"/>
  <c r="M1754" i="2"/>
  <c r="N1754" i="2"/>
  <c r="O1754" i="2"/>
  <c r="P1754" i="2"/>
  <c r="Q1754" i="2"/>
  <c r="L1755" i="2" a="1"/>
  <c r="L1755" i="2" s="1"/>
  <c r="M1755" i="2"/>
  <c r="N1755" i="2"/>
  <c r="O1755" i="2"/>
  <c r="P1755" i="2"/>
  <c r="Q1755" i="2"/>
  <c r="L1756" i="2" a="1"/>
  <c r="L1756" i="2" s="1"/>
  <c r="M1756" i="2"/>
  <c r="N1756" i="2"/>
  <c r="O1756" i="2"/>
  <c r="P1756" i="2"/>
  <c r="Q1756" i="2"/>
  <c r="L1757" i="2" a="1"/>
  <c r="L1757" i="2" s="1"/>
  <c r="M1757" i="2"/>
  <c r="N1757" i="2"/>
  <c r="O1757" i="2"/>
  <c r="P1757" i="2"/>
  <c r="Q1757" i="2"/>
  <c r="L1758" i="2" a="1"/>
  <c r="L1758" i="2" s="1"/>
  <c r="M1758" i="2"/>
  <c r="N1758" i="2"/>
  <c r="O1758" i="2"/>
  <c r="P1758" i="2"/>
  <c r="Q1758" i="2"/>
  <c r="L1759" i="2" a="1"/>
  <c r="L1759" i="2" s="1"/>
  <c r="M1759" i="2"/>
  <c r="N1759" i="2"/>
  <c r="O1759" i="2"/>
  <c r="P1759" i="2"/>
  <c r="Q1759" i="2"/>
  <c r="L1760" i="2" a="1"/>
  <c r="L1760" i="2" s="1"/>
  <c r="M1760" i="2"/>
  <c r="N1760" i="2"/>
  <c r="O1760" i="2"/>
  <c r="P1760" i="2"/>
  <c r="Q1760" i="2"/>
  <c r="L1761" i="2" a="1"/>
  <c r="L1761" i="2" s="1"/>
  <c r="M1761" i="2"/>
  <c r="N1761" i="2"/>
  <c r="O1761" i="2"/>
  <c r="P1761" i="2"/>
  <c r="Q1761" i="2"/>
  <c r="L1762" i="2" a="1"/>
  <c r="L1762" i="2" s="1"/>
  <c r="M1762" i="2"/>
  <c r="N1762" i="2"/>
  <c r="O1762" i="2"/>
  <c r="P1762" i="2"/>
  <c r="Q1762" i="2"/>
  <c r="L1763" i="2" a="1"/>
  <c r="L1763" i="2" s="1"/>
  <c r="M1763" i="2"/>
  <c r="N1763" i="2"/>
  <c r="O1763" i="2"/>
  <c r="P1763" i="2"/>
  <c r="Q1763" i="2"/>
  <c r="L1764" i="2" a="1"/>
  <c r="L1764" i="2" s="1"/>
  <c r="M1764" i="2"/>
  <c r="N1764" i="2"/>
  <c r="O1764" i="2"/>
  <c r="P1764" i="2"/>
  <c r="Q1764" i="2"/>
  <c r="L1765" i="2" a="1"/>
  <c r="L1765" i="2" s="1"/>
  <c r="M1765" i="2"/>
  <c r="N1765" i="2"/>
  <c r="O1765" i="2"/>
  <c r="P1765" i="2"/>
  <c r="Q1765" i="2"/>
  <c r="L1766" i="2" a="1"/>
  <c r="L1766" i="2" s="1"/>
  <c r="M1766" i="2"/>
  <c r="N1766" i="2"/>
  <c r="O1766" i="2"/>
  <c r="P1766" i="2"/>
  <c r="Q1766" i="2"/>
  <c r="L1767" i="2" a="1"/>
  <c r="L1767" i="2" s="1"/>
  <c r="M1767" i="2"/>
  <c r="N1767" i="2"/>
  <c r="O1767" i="2"/>
  <c r="P1767" i="2"/>
  <c r="Q1767" i="2"/>
  <c r="L1768" i="2" a="1"/>
  <c r="L1768" i="2" s="1"/>
  <c r="M1768" i="2"/>
  <c r="N1768" i="2"/>
  <c r="O1768" i="2"/>
  <c r="P1768" i="2"/>
  <c r="Q1768" i="2"/>
  <c r="L1769" i="2" a="1"/>
  <c r="L1769" i="2" s="1"/>
  <c r="M1769" i="2"/>
  <c r="N1769" i="2"/>
  <c r="O1769" i="2"/>
  <c r="P1769" i="2"/>
  <c r="Q1769" i="2"/>
  <c r="L1770" i="2" a="1"/>
  <c r="L1770" i="2" s="1"/>
  <c r="M1770" i="2"/>
  <c r="N1770" i="2"/>
  <c r="O1770" i="2"/>
  <c r="P1770" i="2"/>
  <c r="Q1770" i="2"/>
  <c r="L1771" i="2" a="1"/>
  <c r="L1771" i="2" s="1"/>
  <c r="M1771" i="2"/>
  <c r="N1771" i="2"/>
  <c r="O1771" i="2"/>
  <c r="P1771" i="2"/>
  <c r="Q1771" i="2"/>
  <c r="L1772" i="2" a="1"/>
  <c r="L1772" i="2" s="1"/>
  <c r="M1772" i="2"/>
  <c r="N1772" i="2"/>
  <c r="O1772" i="2"/>
  <c r="P1772" i="2"/>
  <c r="Q1772" i="2"/>
  <c r="L1773" i="2" a="1"/>
  <c r="L1773" i="2" s="1"/>
  <c r="M1773" i="2"/>
  <c r="N1773" i="2"/>
  <c r="O1773" i="2"/>
  <c r="P1773" i="2"/>
  <c r="Q1773" i="2"/>
  <c r="L1774" i="2" a="1"/>
  <c r="L1774" i="2" s="1"/>
  <c r="M1774" i="2"/>
  <c r="N1774" i="2"/>
  <c r="O1774" i="2"/>
  <c r="P1774" i="2"/>
  <c r="Q1774" i="2"/>
  <c r="L1775" i="2" a="1"/>
  <c r="L1775" i="2" s="1"/>
  <c r="M1775" i="2"/>
  <c r="N1775" i="2"/>
  <c r="O1775" i="2"/>
  <c r="P1775" i="2"/>
  <c r="Q1775" i="2"/>
  <c r="L1776" i="2" a="1"/>
  <c r="L1776" i="2" s="1"/>
  <c r="M1776" i="2"/>
  <c r="N1776" i="2"/>
  <c r="O1776" i="2"/>
  <c r="P1776" i="2"/>
  <c r="Q1776" i="2"/>
  <c r="L1777" i="2" a="1"/>
  <c r="L1777" i="2" s="1"/>
  <c r="M1777" i="2"/>
  <c r="N1777" i="2"/>
  <c r="O1777" i="2"/>
  <c r="P1777" i="2"/>
  <c r="Q1777" i="2"/>
  <c r="L1778" i="2" a="1"/>
  <c r="L1778" i="2" s="1"/>
  <c r="M1778" i="2"/>
  <c r="N1778" i="2"/>
  <c r="O1778" i="2"/>
  <c r="P1778" i="2"/>
  <c r="Q1778" i="2"/>
  <c r="L1779" i="2" a="1"/>
  <c r="L1779" i="2" s="1"/>
  <c r="M1779" i="2"/>
  <c r="N1779" i="2"/>
  <c r="O1779" i="2"/>
  <c r="P1779" i="2"/>
  <c r="Q1779" i="2"/>
  <c r="L1780" i="2" a="1"/>
  <c r="L1780" i="2" s="1"/>
  <c r="M1780" i="2"/>
  <c r="N1780" i="2"/>
  <c r="O1780" i="2"/>
  <c r="P1780" i="2"/>
  <c r="Q1780" i="2"/>
  <c r="L1781" i="2" a="1"/>
  <c r="L1781" i="2" s="1"/>
  <c r="M1781" i="2"/>
  <c r="N1781" i="2"/>
  <c r="O1781" i="2"/>
  <c r="P1781" i="2"/>
  <c r="Q1781" i="2"/>
  <c r="L1782" i="2" a="1"/>
  <c r="L1782" i="2" s="1"/>
  <c r="M1782" i="2"/>
  <c r="N1782" i="2"/>
  <c r="O1782" i="2"/>
  <c r="P1782" i="2"/>
  <c r="Q1782" i="2"/>
  <c r="L1783" i="2" a="1"/>
  <c r="L1783" i="2" s="1"/>
  <c r="M1783" i="2"/>
  <c r="N1783" i="2"/>
  <c r="O1783" i="2"/>
  <c r="P1783" i="2"/>
  <c r="Q1783" i="2"/>
  <c r="L1784" i="2" a="1"/>
  <c r="L1784" i="2" s="1"/>
  <c r="M1784" i="2"/>
  <c r="N1784" i="2"/>
  <c r="O1784" i="2"/>
  <c r="P1784" i="2"/>
  <c r="Q1784" i="2"/>
  <c r="L1785" i="2" a="1"/>
  <c r="L1785" i="2" s="1"/>
  <c r="M1785" i="2"/>
  <c r="N1785" i="2"/>
  <c r="O1785" i="2"/>
  <c r="P1785" i="2"/>
  <c r="Q1785" i="2"/>
  <c r="L1786" i="2" a="1"/>
  <c r="L1786" i="2" s="1"/>
  <c r="M1786" i="2"/>
  <c r="N1786" i="2"/>
  <c r="O1786" i="2"/>
  <c r="P1786" i="2"/>
  <c r="Q1786" i="2"/>
  <c r="L1787" i="2" a="1"/>
  <c r="L1787" i="2" s="1"/>
  <c r="M1787" i="2"/>
  <c r="N1787" i="2"/>
  <c r="O1787" i="2"/>
  <c r="P1787" i="2"/>
  <c r="Q1787" i="2"/>
  <c r="L1788" i="2" a="1"/>
  <c r="L1788" i="2" s="1"/>
  <c r="M1788" i="2"/>
  <c r="N1788" i="2"/>
  <c r="O1788" i="2"/>
  <c r="P1788" i="2"/>
  <c r="Q1788" i="2"/>
  <c r="L1789" i="2" a="1"/>
  <c r="L1789" i="2" s="1"/>
  <c r="M1789" i="2"/>
  <c r="N1789" i="2"/>
  <c r="O1789" i="2"/>
  <c r="P1789" i="2"/>
  <c r="Q1789" i="2"/>
  <c r="L1790" i="2" a="1"/>
  <c r="L1790" i="2" s="1"/>
  <c r="M1790" i="2"/>
  <c r="N1790" i="2"/>
  <c r="O1790" i="2"/>
  <c r="P1790" i="2"/>
  <c r="Q1790" i="2"/>
  <c r="L1791" i="2" a="1"/>
  <c r="L1791" i="2" s="1"/>
  <c r="M1791" i="2"/>
  <c r="N1791" i="2"/>
  <c r="O1791" i="2"/>
  <c r="P1791" i="2"/>
  <c r="Q1791" i="2"/>
  <c r="L1792" i="2" a="1"/>
  <c r="L1792" i="2" s="1"/>
  <c r="M1792" i="2"/>
  <c r="N1792" i="2"/>
  <c r="O1792" i="2"/>
  <c r="P1792" i="2"/>
  <c r="Q1792" i="2"/>
  <c r="L1793" i="2" a="1"/>
  <c r="L1793" i="2" s="1"/>
  <c r="M1793" i="2"/>
  <c r="N1793" i="2"/>
  <c r="O1793" i="2"/>
  <c r="P1793" i="2"/>
  <c r="Q1793" i="2"/>
  <c r="L1794" i="2" a="1"/>
  <c r="L1794" i="2" s="1"/>
  <c r="M1794" i="2"/>
  <c r="N1794" i="2"/>
  <c r="O1794" i="2"/>
  <c r="P1794" i="2"/>
  <c r="Q1794" i="2"/>
  <c r="L1795" i="2" a="1"/>
  <c r="L1795" i="2" s="1"/>
  <c r="M1795" i="2"/>
  <c r="N1795" i="2"/>
  <c r="O1795" i="2"/>
  <c r="P1795" i="2"/>
  <c r="Q1795" i="2"/>
  <c r="L1796" i="2" a="1"/>
  <c r="L1796" i="2" s="1"/>
  <c r="M1796" i="2"/>
  <c r="N1796" i="2"/>
  <c r="O1796" i="2"/>
  <c r="P1796" i="2"/>
  <c r="Q1796" i="2"/>
  <c r="L1797" i="2" a="1"/>
  <c r="L1797" i="2" s="1"/>
  <c r="M1797" i="2"/>
  <c r="N1797" i="2"/>
  <c r="O1797" i="2"/>
  <c r="P1797" i="2"/>
  <c r="Q1797" i="2"/>
  <c r="L1798" i="2" a="1"/>
  <c r="L1798" i="2" s="1"/>
  <c r="M1798" i="2"/>
  <c r="N1798" i="2"/>
  <c r="O1798" i="2"/>
  <c r="P1798" i="2"/>
  <c r="Q1798" i="2"/>
  <c r="L1799" i="2" a="1"/>
  <c r="L1799" i="2" s="1"/>
  <c r="M1799" i="2"/>
  <c r="N1799" i="2"/>
  <c r="O1799" i="2"/>
  <c r="P1799" i="2"/>
  <c r="Q1799" i="2"/>
  <c r="L1800" i="2" a="1"/>
  <c r="L1800" i="2" s="1"/>
  <c r="M1800" i="2"/>
  <c r="N1800" i="2"/>
  <c r="O1800" i="2"/>
  <c r="P1800" i="2"/>
  <c r="Q1800" i="2"/>
  <c r="L1801" i="2" a="1"/>
  <c r="L1801" i="2" s="1"/>
  <c r="M1801" i="2"/>
  <c r="N1801" i="2"/>
  <c r="O1801" i="2"/>
  <c r="P1801" i="2"/>
  <c r="Q1801" i="2"/>
  <c r="L1802" i="2" a="1"/>
  <c r="L1802" i="2" s="1"/>
  <c r="M1802" i="2"/>
  <c r="N1802" i="2"/>
  <c r="O1802" i="2"/>
  <c r="P1802" i="2"/>
  <c r="Q1802" i="2"/>
  <c r="L1803" i="2" a="1"/>
  <c r="L1803" i="2" s="1"/>
  <c r="M1803" i="2"/>
  <c r="N1803" i="2"/>
  <c r="O1803" i="2"/>
  <c r="P1803" i="2"/>
  <c r="Q1803" i="2"/>
  <c r="L1804" i="2" a="1"/>
  <c r="L1804" i="2" s="1"/>
  <c r="M1804" i="2"/>
  <c r="N1804" i="2"/>
  <c r="O1804" i="2"/>
  <c r="P1804" i="2"/>
  <c r="Q1804" i="2"/>
  <c r="L1805" i="2" a="1"/>
  <c r="L1805" i="2" s="1"/>
  <c r="M1805" i="2"/>
  <c r="N1805" i="2"/>
  <c r="O1805" i="2"/>
  <c r="P1805" i="2"/>
  <c r="Q1805" i="2"/>
  <c r="L1806" i="2" a="1"/>
  <c r="L1806" i="2" s="1"/>
  <c r="M1806" i="2"/>
  <c r="N1806" i="2"/>
  <c r="O1806" i="2"/>
  <c r="P1806" i="2"/>
  <c r="Q1806" i="2"/>
  <c r="L1807" i="2" a="1"/>
  <c r="L1807" i="2" s="1"/>
  <c r="M1807" i="2"/>
  <c r="N1807" i="2"/>
  <c r="O1807" i="2"/>
  <c r="P1807" i="2"/>
  <c r="Q1807" i="2"/>
  <c r="L1808" i="2" a="1"/>
  <c r="L1808" i="2" s="1"/>
  <c r="M1808" i="2"/>
  <c r="N1808" i="2"/>
  <c r="O1808" i="2"/>
  <c r="P1808" i="2"/>
  <c r="Q1808" i="2"/>
  <c r="L1809" i="2" a="1"/>
  <c r="L1809" i="2" s="1"/>
  <c r="M1809" i="2"/>
  <c r="N1809" i="2"/>
  <c r="O1809" i="2"/>
  <c r="P1809" i="2"/>
  <c r="Q1809" i="2"/>
  <c r="L1810" i="2" a="1"/>
  <c r="L1810" i="2" s="1"/>
  <c r="M1810" i="2"/>
  <c r="N1810" i="2"/>
  <c r="O1810" i="2"/>
  <c r="P1810" i="2"/>
  <c r="Q1810" i="2"/>
  <c r="L1811" i="2" a="1"/>
  <c r="L1811" i="2" s="1"/>
  <c r="M1811" i="2"/>
  <c r="N1811" i="2"/>
  <c r="O1811" i="2"/>
  <c r="P1811" i="2"/>
  <c r="Q1811" i="2"/>
  <c r="L1812" i="2" a="1"/>
  <c r="L1812" i="2" s="1"/>
  <c r="M1812" i="2"/>
  <c r="N1812" i="2"/>
  <c r="O1812" i="2"/>
  <c r="P1812" i="2"/>
  <c r="Q1812" i="2"/>
  <c r="L1813" i="2" a="1"/>
  <c r="L1813" i="2" s="1"/>
  <c r="M1813" i="2"/>
  <c r="N1813" i="2"/>
  <c r="O1813" i="2"/>
  <c r="P1813" i="2"/>
  <c r="Q1813" i="2"/>
  <c r="L1814" i="2" a="1"/>
  <c r="L1814" i="2" s="1"/>
  <c r="M1814" i="2"/>
  <c r="N1814" i="2"/>
  <c r="O1814" i="2"/>
  <c r="P1814" i="2"/>
  <c r="Q1814" i="2"/>
  <c r="L1815" i="2" a="1"/>
  <c r="L1815" i="2" s="1"/>
  <c r="M1815" i="2"/>
  <c r="N1815" i="2"/>
  <c r="O1815" i="2"/>
  <c r="P1815" i="2"/>
  <c r="Q1815" i="2"/>
  <c r="L1816" i="2" a="1"/>
  <c r="L1816" i="2" s="1"/>
  <c r="M1816" i="2"/>
  <c r="N1816" i="2"/>
  <c r="O1816" i="2"/>
  <c r="P1816" i="2"/>
  <c r="Q1816" i="2"/>
  <c r="L1817" i="2" a="1"/>
  <c r="L1817" i="2" s="1"/>
  <c r="M1817" i="2"/>
  <c r="N1817" i="2"/>
  <c r="O1817" i="2"/>
  <c r="P1817" i="2"/>
  <c r="Q1817" i="2"/>
  <c r="L1818" i="2" a="1"/>
  <c r="L1818" i="2" s="1"/>
  <c r="M1818" i="2"/>
  <c r="N1818" i="2"/>
  <c r="O1818" i="2"/>
  <c r="P1818" i="2"/>
  <c r="Q1818" i="2"/>
  <c r="L1819" i="2" a="1"/>
  <c r="L1819" i="2" s="1"/>
  <c r="M1819" i="2"/>
  <c r="N1819" i="2"/>
  <c r="O1819" i="2"/>
  <c r="P1819" i="2"/>
  <c r="Q1819" i="2"/>
  <c r="L1820" i="2" a="1"/>
  <c r="L1820" i="2" s="1"/>
  <c r="M1820" i="2"/>
  <c r="N1820" i="2"/>
  <c r="O1820" i="2"/>
  <c r="P1820" i="2"/>
  <c r="Q1820" i="2"/>
  <c r="L1821" i="2" a="1"/>
  <c r="L1821" i="2" s="1"/>
  <c r="M1821" i="2"/>
  <c r="N1821" i="2"/>
  <c r="O1821" i="2"/>
  <c r="P1821" i="2"/>
  <c r="Q1821" i="2"/>
  <c r="L1822" i="2" a="1"/>
  <c r="L1822" i="2" s="1"/>
  <c r="M1822" i="2"/>
  <c r="N1822" i="2"/>
  <c r="O1822" i="2"/>
  <c r="P1822" i="2"/>
  <c r="Q1822" i="2"/>
  <c r="L1823" i="2" a="1"/>
  <c r="L1823" i="2" s="1"/>
  <c r="M1823" i="2"/>
  <c r="N1823" i="2"/>
  <c r="O1823" i="2"/>
  <c r="P1823" i="2"/>
  <c r="Q1823" i="2"/>
  <c r="L1824" i="2" a="1"/>
  <c r="L1824" i="2" s="1"/>
  <c r="M1824" i="2"/>
  <c r="N1824" i="2"/>
  <c r="O1824" i="2"/>
  <c r="P1824" i="2"/>
  <c r="Q1824" i="2"/>
  <c r="L1825" i="2" a="1"/>
  <c r="L1825" i="2" s="1"/>
  <c r="M1825" i="2"/>
  <c r="N1825" i="2"/>
  <c r="O1825" i="2"/>
  <c r="P1825" i="2"/>
  <c r="Q1825" i="2"/>
  <c r="L1826" i="2" a="1"/>
  <c r="L1826" i="2" s="1"/>
  <c r="M1826" i="2"/>
  <c r="N1826" i="2"/>
  <c r="O1826" i="2"/>
  <c r="P1826" i="2"/>
  <c r="Q1826" i="2"/>
  <c r="L1827" i="2" a="1"/>
  <c r="L1827" i="2" s="1"/>
  <c r="M1827" i="2"/>
  <c r="N1827" i="2"/>
  <c r="O1827" i="2"/>
  <c r="P1827" i="2"/>
  <c r="Q1827" i="2"/>
  <c r="L1828" i="2" a="1"/>
  <c r="L1828" i="2" s="1"/>
  <c r="M1828" i="2"/>
  <c r="N1828" i="2"/>
  <c r="O1828" i="2"/>
  <c r="P1828" i="2"/>
  <c r="Q1828" i="2"/>
  <c r="L1829" i="2" a="1"/>
  <c r="L1829" i="2" s="1"/>
  <c r="M1829" i="2"/>
  <c r="N1829" i="2"/>
  <c r="O1829" i="2"/>
  <c r="P1829" i="2"/>
  <c r="Q1829" i="2"/>
  <c r="L1830" i="2" a="1"/>
  <c r="L1830" i="2" s="1"/>
  <c r="M1830" i="2"/>
  <c r="N1830" i="2"/>
  <c r="O1830" i="2"/>
  <c r="P1830" i="2"/>
  <c r="Q1830" i="2"/>
  <c r="L1831" i="2" a="1"/>
  <c r="L1831" i="2" s="1"/>
  <c r="M1831" i="2"/>
  <c r="N1831" i="2"/>
  <c r="O1831" i="2"/>
  <c r="P1831" i="2"/>
  <c r="Q1831" i="2"/>
  <c r="L1832" i="2" a="1"/>
  <c r="L1832" i="2" s="1"/>
  <c r="M1832" i="2"/>
  <c r="N1832" i="2"/>
  <c r="O1832" i="2"/>
  <c r="P1832" i="2"/>
  <c r="Q1832" i="2"/>
  <c r="L1833" i="2" a="1"/>
  <c r="L1833" i="2" s="1"/>
  <c r="M1833" i="2"/>
  <c r="N1833" i="2"/>
  <c r="O1833" i="2"/>
  <c r="P1833" i="2"/>
  <c r="Q1833" i="2"/>
  <c r="L1834" i="2" a="1"/>
  <c r="L1834" i="2" s="1"/>
  <c r="M1834" i="2"/>
  <c r="N1834" i="2"/>
  <c r="O1834" i="2"/>
  <c r="P1834" i="2"/>
  <c r="Q1834" i="2"/>
  <c r="L1835" i="2" a="1"/>
  <c r="L1835" i="2" s="1"/>
  <c r="M1835" i="2"/>
  <c r="N1835" i="2"/>
  <c r="O1835" i="2"/>
  <c r="P1835" i="2"/>
  <c r="Q1835" i="2"/>
  <c r="L1836" i="2" a="1"/>
  <c r="L1836" i="2" s="1"/>
  <c r="M1836" i="2"/>
  <c r="N1836" i="2"/>
  <c r="O1836" i="2"/>
  <c r="P1836" i="2"/>
  <c r="Q1836" i="2"/>
  <c r="L1837" i="2" a="1"/>
  <c r="L1837" i="2" s="1"/>
  <c r="M1837" i="2"/>
  <c r="N1837" i="2"/>
  <c r="O1837" i="2"/>
  <c r="P1837" i="2"/>
  <c r="Q1837" i="2"/>
  <c r="L1838" i="2" a="1"/>
  <c r="L1838" i="2" s="1"/>
  <c r="M1838" i="2"/>
  <c r="N1838" i="2"/>
  <c r="O1838" i="2"/>
  <c r="P1838" i="2"/>
  <c r="Q1838" i="2"/>
  <c r="L1839" i="2" a="1"/>
  <c r="L1839" i="2" s="1"/>
  <c r="M1839" i="2"/>
  <c r="N1839" i="2"/>
  <c r="O1839" i="2"/>
  <c r="P1839" i="2"/>
  <c r="Q1839" i="2"/>
  <c r="L1840" i="2" a="1"/>
  <c r="L1840" i="2" s="1"/>
  <c r="M1840" i="2"/>
  <c r="N1840" i="2"/>
  <c r="O1840" i="2"/>
  <c r="P1840" i="2"/>
  <c r="Q1840" i="2"/>
  <c r="L1841" i="2" a="1"/>
  <c r="L1841" i="2" s="1"/>
  <c r="M1841" i="2"/>
  <c r="N1841" i="2"/>
  <c r="O1841" i="2"/>
  <c r="P1841" i="2"/>
  <c r="Q1841" i="2"/>
  <c r="L1842" i="2" a="1"/>
  <c r="L1842" i="2" s="1"/>
  <c r="M1842" i="2"/>
  <c r="N1842" i="2"/>
  <c r="O1842" i="2"/>
  <c r="P1842" i="2"/>
  <c r="Q1842" i="2"/>
  <c r="L1843" i="2" a="1"/>
  <c r="L1843" i="2" s="1"/>
  <c r="M1843" i="2"/>
  <c r="N1843" i="2"/>
  <c r="O1843" i="2"/>
  <c r="P1843" i="2"/>
  <c r="Q1843" i="2"/>
  <c r="L1844" i="2" a="1"/>
  <c r="L1844" i="2" s="1"/>
  <c r="M1844" i="2"/>
  <c r="N1844" i="2"/>
  <c r="O1844" i="2"/>
  <c r="P1844" i="2"/>
  <c r="Q1844" i="2"/>
  <c r="L1845" i="2" a="1"/>
  <c r="L1845" i="2" s="1"/>
  <c r="M1845" i="2"/>
  <c r="N1845" i="2"/>
  <c r="O1845" i="2"/>
  <c r="P1845" i="2"/>
  <c r="Q1845" i="2"/>
  <c r="L1846" i="2" a="1"/>
  <c r="L1846" i="2" s="1"/>
  <c r="M1846" i="2"/>
  <c r="N1846" i="2"/>
  <c r="O1846" i="2"/>
  <c r="P1846" i="2"/>
  <c r="Q1846" i="2"/>
  <c r="L1847" i="2" a="1"/>
  <c r="L1847" i="2" s="1"/>
  <c r="M1847" i="2"/>
  <c r="N1847" i="2"/>
  <c r="O1847" i="2"/>
  <c r="P1847" i="2"/>
  <c r="Q1847" i="2"/>
  <c r="L1848" i="2" a="1"/>
  <c r="L1848" i="2" s="1"/>
  <c r="M1848" i="2"/>
  <c r="N1848" i="2"/>
  <c r="O1848" i="2"/>
  <c r="P1848" i="2"/>
  <c r="Q1848" i="2"/>
  <c r="L1849" i="2" a="1"/>
  <c r="L1849" i="2" s="1"/>
  <c r="M1849" i="2"/>
  <c r="N1849" i="2"/>
  <c r="O1849" i="2"/>
  <c r="P1849" i="2"/>
  <c r="Q1849" i="2"/>
  <c r="L1850" i="2" a="1"/>
  <c r="L1850" i="2" s="1"/>
  <c r="M1850" i="2"/>
  <c r="N1850" i="2"/>
  <c r="O1850" i="2"/>
  <c r="P1850" i="2"/>
  <c r="Q1850" i="2"/>
  <c r="L1851" i="2" a="1"/>
  <c r="L1851" i="2" s="1"/>
  <c r="M1851" i="2"/>
  <c r="N1851" i="2"/>
  <c r="O1851" i="2"/>
  <c r="P1851" i="2"/>
  <c r="Q1851" i="2"/>
  <c r="L1852" i="2" a="1"/>
  <c r="L1852" i="2" s="1"/>
  <c r="M1852" i="2"/>
  <c r="N1852" i="2"/>
  <c r="O1852" i="2"/>
  <c r="P1852" i="2"/>
  <c r="Q1852" i="2"/>
  <c r="L1853" i="2" a="1"/>
  <c r="L1853" i="2" s="1"/>
  <c r="M1853" i="2"/>
  <c r="N1853" i="2"/>
  <c r="O1853" i="2"/>
  <c r="P1853" i="2"/>
  <c r="Q1853" i="2"/>
  <c r="L1854" i="2" a="1"/>
  <c r="L1854" i="2" s="1"/>
  <c r="M1854" i="2"/>
  <c r="N1854" i="2"/>
  <c r="O1854" i="2"/>
  <c r="P1854" i="2"/>
  <c r="Q1854" i="2"/>
  <c r="L1855" i="2" a="1"/>
  <c r="L1855" i="2" s="1"/>
  <c r="M1855" i="2"/>
  <c r="N1855" i="2"/>
  <c r="O1855" i="2"/>
  <c r="P1855" i="2"/>
  <c r="Q1855" i="2"/>
  <c r="L1856" i="2" a="1"/>
  <c r="L1856" i="2" s="1"/>
  <c r="M1856" i="2"/>
  <c r="N1856" i="2"/>
  <c r="O1856" i="2"/>
  <c r="P1856" i="2"/>
  <c r="Q1856" i="2"/>
  <c r="L1857" i="2" a="1"/>
  <c r="L1857" i="2" s="1"/>
  <c r="M1857" i="2"/>
  <c r="N1857" i="2"/>
  <c r="O1857" i="2"/>
  <c r="P1857" i="2"/>
  <c r="Q1857" i="2"/>
  <c r="L1858" i="2" a="1"/>
  <c r="L1858" i="2" s="1"/>
  <c r="M1858" i="2"/>
  <c r="N1858" i="2"/>
  <c r="O1858" i="2"/>
  <c r="P1858" i="2"/>
  <c r="Q1858" i="2"/>
  <c r="L1859" i="2" a="1"/>
  <c r="L1859" i="2" s="1"/>
  <c r="M1859" i="2"/>
  <c r="N1859" i="2"/>
  <c r="O1859" i="2"/>
  <c r="P1859" i="2"/>
  <c r="Q1859" i="2"/>
  <c r="L1860" i="2" a="1"/>
  <c r="L1860" i="2" s="1"/>
  <c r="M1860" i="2"/>
  <c r="N1860" i="2"/>
  <c r="O1860" i="2"/>
  <c r="P1860" i="2"/>
  <c r="Q1860" i="2"/>
  <c r="L1861" i="2" a="1"/>
  <c r="L1861" i="2" s="1"/>
  <c r="M1861" i="2"/>
  <c r="N1861" i="2"/>
  <c r="O1861" i="2"/>
  <c r="P1861" i="2"/>
  <c r="Q1861" i="2"/>
  <c r="L1862" i="2" a="1"/>
  <c r="L1862" i="2" s="1"/>
  <c r="M1862" i="2"/>
  <c r="N1862" i="2"/>
  <c r="O1862" i="2"/>
  <c r="P1862" i="2"/>
  <c r="Q1862" i="2"/>
  <c r="L1863" i="2" a="1"/>
  <c r="L1863" i="2" s="1"/>
  <c r="M1863" i="2"/>
  <c r="N1863" i="2"/>
  <c r="O1863" i="2"/>
  <c r="P1863" i="2"/>
  <c r="Q1863" i="2"/>
  <c r="L1864" i="2" a="1"/>
  <c r="L1864" i="2" s="1"/>
  <c r="M1864" i="2"/>
  <c r="N1864" i="2"/>
  <c r="O1864" i="2"/>
  <c r="P1864" i="2"/>
  <c r="Q1864" i="2"/>
  <c r="L1865" i="2" a="1"/>
  <c r="L1865" i="2" s="1"/>
  <c r="M1865" i="2"/>
  <c r="N1865" i="2"/>
  <c r="O1865" i="2"/>
  <c r="P1865" i="2"/>
  <c r="Q1865" i="2"/>
  <c r="L1866" i="2" a="1"/>
  <c r="L1866" i="2" s="1"/>
  <c r="M1866" i="2"/>
  <c r="N1866" i="2"/>
  <c r="O1866" i="2"/>
  <c r="P1866" i="2"/>
  <c r="Q1866" i="2"/>
  <c r="L1867" i="2" a="1"/>
  <c r="L1867" i="2" s="1"/>
  <c r="M1867" i="2"/>
  <c r="N1867" i="2"/>
  <c r="O1867" i="2"/>
  <c r="P1867" i="2"/>
  <c r="Q1867" i="2"/>
  <c r="L1868" i="2" a="1"/>
  <c r="L1868" i="2" s="1"/>
  <c r="M1868" i="2"/>
  <c r="N1868" i="2"/>
  <c r="O1868" i="2"/>
  <c r="P1868" i="2"/>
  <c r="Q1868" i="2"/>
  <c r="L1869" i="2" a="1"/>
  <c r="L1869" i="2" s="1"/>
  <c r="M1869" i="2"/>
  <c r="N1869" i="2"/>
  <c r="O1869" i="2"/>
  <c r="P1869" i="2"/>
  <c r="Q1869" i="2"/>
  <c r="L1870" i="2" a="1"/>
  <c r="L1870" i="2" s="1"/>
  <c r="M1870" i="2"/>
  <c r="N1870" i="2"/>
  <c r="O1870" i="2"/>
  <c r="P1870" i="2"/>
  <c r="Q1870" i="2"/>
  <c r="L1871" i="2" a="1"/>
  <c r="L1871" i="2" s="1"/>
  <c r="M1871" i="2"/>
  <c r="N1871" i="2"/>
  <c r="O1871" i="2"/>
  <c r="P1871" i="2"/>
  <c r="Q1871" i="2"/>
  <c r="L1872" i="2" a="1"/>
  <c r="L1872" i="2" s="1"/>
  <c r="M1872" i="2"/>
  <c r="N1872" i="2"/>
  <c r="O1872" i="2"/>
  <c r="P1872" i="2"/>
  <c r="Q1872" i="2"/>
  <c r="L1873" i="2" a="1"/>
  <c r="L1873" i="2" s="1"/>
  <c r="M1873" i="2"/>
  <c r="N1873" i="2"/>
  <c r="O1873" i="2"/>
  <c r="P1873" i="2"/>
  <c r="Q1873" i="2"/>
  <c r="L1874" i="2" a="1"/>
  <c r="L1874" i="2" s="1"/>
  <c r="M1874" i="2"/>
  <c r="N1874" i="2"/>
  <c r="O1874" i="2"/>
  <c r="P1874" i="2"/>
  <c r="Q1874" i="2"/>
  <c r="L1875" i="2" a="1"/>
  <c r="L1875" i="2" s="1"/>
  <c r="M1875" i="2"/>
  <c r="N1875" i="2"/>
  <c r="O1875" i="2"/>
  <c r="P1875" i="2"/>
  <c r="Q1875" i="2"/>
  <c r="L1876" i="2" a="1"/>
  <c r="L1876" i="2" s="1"/>
  <c r="M1876" i="2"/>
  <c r="N1876" i="2"/>
  <c r="O1876" i="2"/>
  <c r="P1876" i="2"/>
  <c r="Q1876" i="2"/>
  <c r="L1877" i="2" a="1"/>
  <c r="L1877" i="2" s="1"/>
  <c r="M1877" i="2"/>
  <c r="N1877" i="2"/>
  <c r="O1877" i="2"/>
  <c r="P1877" i="2"/>
  <c r="Q1877" i="2"/>
  <c r="L1878" i="2" a="1"/>
  <c r="L1878" i="2" s="1"/>
  <c r="M1878" i="2"/>
  <c r="N1878" i="2"/>
  <c r="O1878" i="2"/>
  <c r="P1878" i="2"/>
  <c r="Q1878" i="2"/>
  <c r="L1879" i="2" a="1"/>
  <c r="L1879" i="2" s="1"/>
  <c r="M1879" i="2"/>
  <c r="N1879" i="2"/>
  <c r="O1879" i="2"/>
  <c r="P1879" i="2"/>
  <c r="Q1879" i="2"/>
  <c r="L1880" i="2" a="1"/>
  <c r="L1880" i="2" s="1"/>
  <c r="M1880" i="2"/>
  <c r="N1880" i="2"/>
  <c r="O1880" i="2"/>
  <c r="P1880" i="2"/>
  <c r="Q1880" i="2"/>
  <c r="L1881" i="2" a="1"/>
  <c r="L1881" i="2" s="1"/>
  <c r="M1881" i="2"/>
  <c r="N1881" i="2"/>
  <c r="O1881" i="2"/>
  <c r="P1881" i="2"/>
  <c r="Q1881" i="2"/>
  <c r="L1882" i="2" a="1"/>
  <c r="L1882" i="2" s="1"/>
  <c r="M1882" i="2"/>
  <c r="N1882" i="2"/>
  <c r="O1882" i="2"/>
  <c r="P1882" i="2"/>
  <c r="Q1882" i="2"/>
  <c r="L1883" i="2" a="1"/>
  <c r="L1883" i="2" s="1"/>
  <c r="M1883" i="2"/>
  <c r="N1883" i="2"/>
  <c r="O1883" i="2"/>
  <c r="P1883" i="2"/>
  <c r="Q1883" i="2"/>
  <c r="L1884" i="2" a="1"/>
  <c r="L1884" i="2" s="1"/>
  <c r="M1884" i="2"/>
  <c r="N1884" i="2"/>
  <c r="O1884" i="2"/>
  <c r="P1884" i="2"/>
  <c r="Q1884" i="2"/>
  <c r="L1885" i="2" a="1"/>
  <c r="L1885" i="2" s="1"/>
  <c r="M1885" i="2"/>
  <c r="N1885" i="2"/>
  <c r="O1885" i="2"/>
  <c r="P1885" i="2"/>
  <c r="Q1885" i="2"/>
  <c r="L1886" i="2" a="1"/>
  <c r="L1886" i="2" s="1"/>
  <c r="M1886" i="2"/>
  <c r="N1886" i="2"/>
  <c r="O1886" i="2"/>
  <c r="P1886" i="2"/>
  <c r="Q1886" i="2"/>
  <c r="L1887" i="2" a="1"/>
  <c r="L1887" i="2" s="1"/>
  <c r="M1887" i="2"/>
  <c r="N1887" i="2"/>
  <c r="O1887" i="2"/>
  <c r="P1887" i="2"/>
  <c r="Q1887" i="2"/>
  <c r="L1888" i="2" a="1"/>
  <c r="L1888" i="2" s="1"/>
  <c r="M1888" i="2"/>
  <c r="N1888" i="2"/>
  <c r="O1888" i="2"/>
  <c r="P1888" i="2"/>
  <c r="Q1888" i="2"/>
  <c r="L1889" i="2" a="1"/>
  <c r="L1889" i="2" s="1"/>
  <c r="M1889" i="2"/>
  <c r="N1889" i="2"/>
  <c r="O1889" i="2"/>
  <c r="P1889" i="2"/>
  <c r="Q1889" i="2"/>
  <c r="L1890" i="2" a="1"/>
  <c r="L1890" i="2" s="1"/>
  <c r="M1890" i="2"/>
  <c r="N1890" i="2"/>
  <c r="O1890" i="2"/>
  <c r="P1890" i="2"/>
  <c r="Q1890" i="2"/>
  <c r="L1891" i="2" a="1"/>
  <c r="L1891" i="2" s="1"/>
  <c r="M1891" i="2"/>
  <c r="N1891" i="2"/>
  <c r="O1891" i="2"/>
  <c r="P1891" i="2"/>
  <c r="Q1891" i="2"/>
  <c r="L1892" i="2" a="1"/>
  <c r="L1892" i="2" s="1"/>
  <c r="M1892" i="2"/>
  <c r="N1892" i="2"/>
  <c r="O1892" i="2"/>
  <c r="P1892" i="2"/>
  <c r="Q1892" i="2"/>
  <c r="L1893" i="2" a="1"/>
  <c r="L1893" i="2" s="1"/>
  <c r="M1893" i="2"/>
  <c r="N1893" i="2"/>
  <c r="O1893" i="2"/>
  <c r="P1893" i="2"/>
  <c r="Q1893" i="2"/>
  <c r="L1894" i="2" a="1"/>
  <c r="L1894" i="2" s="1"/>
  <c r="M1894" i="2"/>
  <c r="N1894" i="2"/>
  <c r="O1894" i="2"/>
  <c r="P1894" i="2"/>
  <c r="Q1894" i="2"/>
  <c r="L1895" i="2" a="1"/>
  <c r="L1895" i="2" s="1"/>
  <c r="M1895" i="2"/>
  <c r="N1895" i="2"/>
  <c r="O1895" i="2"/>
  <c r="P1895" i="2"/>
  <c r="Q1895" i="2"/>
  <c r="L1896" i="2" a="1"/>
  <c r="L1896" i="2" s="1"/>
  <c r="M1896" i="2"/>
  <c r="N1896" i="2"/>
  <c r="O1896" i="2"/>
  <c r="P1896" i="2"/>
  <c r="Q1896" i="2"/>
  <c r="L1897" i="2" a="1"/>
  <c r="L1897" i="2" s="1"/>
  <c r="M1897" i="2"/>
  <c r="N1897" i="2"/>
  <c r="O1897" i="2"/>
  <c r="P1897" i="2"/>
  <c r="Q1897" i="2"/>
  <c r="L1898" i="2" a="1"/>
  <c r="L1898" i="2" s="1"/>
  <c r="M1898" i="2"/>
  <c r="N1898" i="2"/>
  <c r="O1898" i="2"/>
  <c r="P1898" i="2"/>
  <c r="Q1898" i="2"/>
  <c r="L1899" i="2" a="1"/>
  <c r="L1899" i="2" s="1"/>
  <c r="M1899" i="2"/>
  <c r="N1899" i="2"/>
  <c r="O1899" i="2"/>
  <c r="P1899" i="2"/>
  <c r="Q1899" i="2"/>
  <c r="L1900" i="2" a="1"/>
  <c r="L1900" i="2" s="1"/>
  <c r="M1900" i="2"/>
  <c r="N1900" i="2"/>
  <c r="O1900" i="2"/>
  <c r="P1900" i="2"/>
  <c r="Q1900" i="2"/>
  <c r="L1901" i="2" a="1"/>
  <c r="L1901" i="2" s="1"/>
  <c r="M1901" i="2"/>
  <c r="N1901" i="2"/>
  <c r="O1901" i="2"/>
  <c r="P1901" i="2"/>
  <c r="Q1901" i="2"/>
  <c r="L1902" i="2" a="1"/>
  <c r="L1902" i="2" s="1"/>
  <c r="M1902" i="2"/>
  <c r="N1902" i="2"/>
  <c r="O1902" i="2"/>
  <c r="P1902" i="2"/>
  <c r="Q1902" i="2"/>
  <c r="L1903" i="2" a="1"/>
  <c r="L1903" i="2" s="1"/>
  <c r="M1903" i="2"/>
  <c r="N1903" i="2"/>
  <c r="O1903" i="2"/>
  <c r="P1903" i="2"/>
  <c r="Q1903" i="2"/>
  <c r="L1904" i="2" a="1"/>
  <c r="L1904" i="2" s="1"/>
  <c r="M1904" i="2"/>
  <c r="N1904" i="2"/>
  <c r="O1904" i="2"/>
  <c r="P1904" i="2"/>
  <c r="Q1904" i="2"/>
  <c r="L1905" i="2" a="1"/>
  <c r="L1905" i="2" s="1"/>
  <c r="M1905" i="2"/>
  <c r="N1905" i="2"/>
  <c r="O1905" i="2"/>
  <c r="P1905" i="2"/>
  <c r="Q1905" i="2"/>
  <c r="L1906" i="2" a="1"/>
  <c r="L1906" i="2" s="1"/>
  <c r="M1906" i="2"/>
  <c r="N1906" i="2"/>
  <c r="O1906" i="2"/>
  <c r="P1906" i="2"/>
  <c r="Q1906" i="2"/>
  <c r="L1907" i="2" a="1"/>
  <c r="L1907" i="2" s="1"/>
  <c r="M1907" i="2"/>
  <c r="N1907" i="2"/>
  <c r="O1907" i="2"/>
  <c r="P1907" i="2"/>
  <c r="Q1907" i="2"/>
  <c r="L1908" i="2" a="1"/>
  <c r="L1908" i="2" s="1"/>
  <c r="M1908" i="2"/>
  <c r="N1908" i="2"/>
  <c r="O1908" i="2"/>
  <c r="P1908" i="2"/>
  <c r="Q1908" i="2"/>
  <c r="L1909" i="2" a="1"/>
  <c r="L1909" i="2" s="1"/>
  <c r="M1909" i="2"/>
  <c r="N1909" i="2"/>
  <c r="O1909" i="2"/>
  <c r="P1909" i="2"/>
  <c r="Q1909" i="2"/>
  <c r="L1910" i="2" a="1"/>
  <c r="L1910" i="2" s="1"/>
  <c r="M1910" i="2"/>
  <c r="N1910" i="2"/>
  <c r="O1910" i="2"/>
  <c r="P1910" i="2"/>
  <c r="Q1910" i="2"/>
  <c r="L1911" i="2" a="1"/>
  <c r="L1911" i="2" s="1"/>
  <c r="M1911" i="2"/>
  <c r="N1911" i="2"/>
  <c r="O1911" i="2"/>
  <c r="P1911" i="2"/>
  <c r="Q1911" i="2"/>
  <c r="L1912" i="2" a="1"/>
  <c r="L1912" i="2" s="1"/>
  <c r="M1912" i="2"/>
  <c r="N1912" i="2"/>
  <c r="O1912" i="2"/>
  <c r="P1912" i="2"/>
  <c r="Q1912" i="2"/>
  <c r="L1913" i="2" a="1"/>
  <c r="L1913" i="2" s="1"/>
  <c r="M1913" i="2"/>
  <c r="N1913" i="2"/>
  <c r="O1913" i="2"/>
  <c r="P1913" i="2"/>
  <c r="Q1913" i="2"/>
  <c r="L1914" i="2" a="1"/>
  <c r="L1914" i="2" s="1"/>
  <c r="M1914" i="2"/>
  <c r="N1914" i="2"/>
  <c r="O1914" i="2"/>
  <c r="P1914" i="2"/>
  <c r="Q1914" i="2"/>
  <c r="L1915" i="2" a="1"/>
  <c r="L1915" i="2" s="1"/>
  <c r="M1915" i="2"/>
  <c r="N1915" i="2"/>
  <c r="O1915" i="2"/>
  <c r="P1915" i="2"/>
  <c r="Q1915" i="2"/>
  <c r="L1916" i="2" a="1"/>
  <c r="L1916" i="2" s="1"/>
  <c r="M1916" i="2"/>
  <c r="N1916" i="2"/>
  <c r="O1916" i="2"/>
  <c r="P1916" i="2"/>
  <c r="Q1916" i="2"/>
  <c r="L1917" i="2" a="1"/>
  <c r="L1917" i="2" s="1"/>
  <c r="M1917" i="2"/>
  <c r="N1917" i="2"/>
  <c r="O1917" i="2"/>
  <c r="P1917" i="2"/>
  <c r="Q1917" i="2"/>
  <c r="L1918" i="2" a="1"/>
  <c r="L1918" i="2" s="1"/>
  <c r="M1918" i="2"/>
  <c r="N1918" i="2"/>
  <c r="O1918" i="2"/>
  <c r="P1918" i="2"/>
  <c r="Q1918" i="2"/>
  <c r="L1919" i="2" a="1"/>
  <c r="L1919" i="2" s="1"/>
  <c r="M1919" i="2"/>
  <c r="N1919" i="2"/>
  <c r="O1919" i="2"/>
  <c r="P1919" i="2"/>
  <c r="Q1919" i="2"/>
  <c r="L1920" i="2" a="1"/>
  <c r="L1920" i="2" s="1"/>
  <c r="M1920" i="2"/>
  <c r="N1920" i="2"/>
  <c r="O1920" i="2"/>
  <c r="P1920" i="2"/>
  <c r="Q1920" i="2"/>
  <c r="L1921" i="2" a="1"/>
  <c r="L1921" i="2" s="1"/>
  <c r="M1921" i="2"/>
  <c r="N1921" i="2"/>
  <c r="O1921" i="2"/>
  <c r="P1921" i="2"/>
  <c r="Q1921" i="2"/>
  <c r="L1922" i="2" a="1"/>
  <c r="L1922" i="2" s="1"/>
  <c r="M1922" i="2"/>
  <c r="N1922" i="2"/>
  <c r="O1922" i="2"/>
  <c r="P1922" i="2"/>
  <c r="Q1922" i="2"/>
  <c r="L1923" i="2" a="1"/>
  <c r="L1923" i="2" s="1"/>
  <c r="M1923" i="2"/>
  <c r="N1923" i="2"/>
  <c r="O1923" i="2"/>
  <c r="P1923" i="2"/>
  <c r="Q1923" i="2"/>
  <c r="L1924" i="2" a="1"/>
  <c r="L1924" i="2" s="1"/>
  <c r="M1924" i="2"/>
  <c r="N1924" i="2"/>
  <c r="O1924" i="2"/>
  <c r="P1924" i="2"/>
  <c r="Q1924" i="2"/>
  <c r="L1925" i="2" a="1"/>
  <c r="L1925" i="2" s="1"/>
  <c r="M1925" i="2"/>
  <c r="N1925" i="2"/>
  <c r="O1925" i="2"/>
  <c r="P1925" i="2"/>
  <c r="Q1925" i="2"/>
  <c r="L1926" i="2" a="1"/>
  <c r="L1926" i="2" s="1"/>
  <c r="M1926" i="2"/>
  <c r="N1926" i="2"/>
  <c r="O1926" i="2"/>
  <c r="P1926" i="2"/>
  <c r="Q1926" i="2"/>
  <c r="L1927" i="2" a="1"/>
  <c r="L1927" i="2" s="1"/>
  <c r="M1927" i="2"/>
  <c r="N1927" i="2"/>
  <c r="O1927" i="2"/>
  <c r="P1927" i="2"/>
  <c r="Q1927" i="2"/>
  <c r="L1928" i="2" a="1"/>
  <c r="L1928" i="2" s="1"/>
  <c r="M1928" i="2"/>
  <c r="N1928" i="2"/>
  <c r="O1928" i="2"/>
  <c r="P1928" i="2"/>
  <c r="Q1928" i="2"/>
  <c r="L1929" i="2" a="1"/>
  <c r="L1929" i="2" s="1"/>
  <c r="M1929" i="2"/>
  <c r="N1929" i="2"/>
  <c r="O1929" i="2"/>
  <c r="P1929" i="2"/>
  <c r="Q1929" i="2"/>
  <c r="L1930" i="2" a="1"/>
  <c r="L1930" i="2" s="1"/>
  <c r="M1930" i="2"/>
  <c r="N1930" i="2"/>
  <c r="O1930" i="2"/>
  <c r="P1930" i="2"/>
  <c r="Q1930" i="2"/>
  <c r="L1931" i="2" a="1"/>
  <c r="L1931" i="2" s="1"/>
  <c r="M1931" i="2"/>
  <c r="N1931" i="2"/>
  <c r="O1931" i="2"/>
  <c r="P1931" i="2"/>
  <c r="Q1931" i="2"/>
  <c r="L1932" i="2" a="1"/>
  <c r="L1932" i="2" s="1"/>
  <c r="M1932" i="2"/>
  <c r="N1932" i="2"/>
  <c r="O1932" i="2"/>
  <c r="P1932" i="2"/>
  <c r="Q1932" i="2"/>
  <c r="L1933" i="2" a="1"/>
  <c r="L1933" i="2" s="1"/>
  <c r="M1933" i="2"/>
  <c r="N1933" i="2"/>
  <c r="O1933" i="2"/>
  <c r="P1933" i="2"/>
  <c r="Q1933" i="2"/>
  <c r="L1934" i="2" a="1"/>
  <c r="L1934" i="2" s="1"/>
  <c r="M1934" i="2"/>
  <c r="N1934" i="2"/>
  <c r="O1934" i="2"/>
  <c r="P1934" i="2"/>
  <c r="Q1934" i="2"/>
  <c r="L1935" i="2" a="1"/>
  <c r="L1935" i="2" s="1"/>
  <c r="M1935" i="2"/>
  <c r="N1935" i="2"/>
  <c r="O1935" i="2"/>
  <c r="P1935" i="2"/>
  <c r="Q1935" i="2"/>
  <c r="L1936" i="2" a="1"/>
  <c r="L1936" i="2" s="1"/>
  <c r="M1936" i="2"/>
  <c r="N1936" i="2"/>
  <c r="O1936" i="2"/>
  <c r="P1936" i="2"/>
  <c r="Q1936" i="2"/>
  <c r="L1937" i="2" a="1"/>
  <c r="L1937" i="2" s="1"/>
  <c r="M1937" i="2"/>
  <c r="N1937" i="2"/>
  <c r="O1937" i="2"/>
  <c r="P1937" i="2"/>
  <c r="Q1937" i="2"/>
  <c r="L1938" i="2" a="1"/>
  <c r="L1938" i="2" s="1"/>
  <c r="M1938" i="2"/>
  <c r="N1938" i="2"/>
  <c r="O1938" i="2"/>
  <c r="P1938" i="2"/>
  <c r="Q1938" i="2"/>
  <c r="L1939" i="2" a="1"/>
  <c r="L1939" i="2" s="1"/>
  <c r="M1939" i="2"/>
  <c r="N1939" i="2"/>
  <c r="O1939" i="2"/>
  <c r="P1939" i="2"/>
  <c r="Q1939" i="2"/>
  <c r="L1940" i="2" a="1"/>
  <c r="L1940" i="2" s="1"/>
  <c r="M1940" i="2"/>
  <c r="N1940" i="2"/>
  <c r="O1940" i="2"/>
  <c r="P1940" i="2"/>
  <c r="Q1940" i="2"/>
  <c r="L1941" i="2" a="1"/>
  <c r="L1941" i="2" s="1"/>
  <c r="M1941" i="2"/>
  <c r="N1941" i="2"/>
  <c r="O1941" i="2"/>
  <c r="P1941" i="2"/>
  <c r="Q1941" i="2"/>
  <c r="L1942" i="2" a="1"/>
  <c r="L1942" i="2" s="1"/>
  <c r="M1942" i="2"/>
  <c r="N1942" i="2"/>
  <c r="O1942" i="2"/>
  <c r="P1942" i="2"/>
  <c r="Q1942" i="2"/>
  <c r="L1943" i="2" a="1"/>
  <c r="L1943" i="2" s="1"/>
  <c r="M1943" i="2"/>
  <c r="N1943" i="2"/>
  <c r="O1943" i="2"/>
  <c r="P1943" i="2"/>
  <c r="Q1943" i="2"/>
  <c r="L1944" i="2" a="1"/>
  <c r="L1944" i="2" s="1"/>
  <c r="M1944" i="2"/>
  <c r="N1944" i="2"/>
  <c r="O1944" i="2"/>
  <c r="P1944" i="2"/>
  <c r="Q1944" i="2"/>
  <c r="L1945" i="2" a="1"/>
  <c r="L1945" i="2" s="1"/>
  <c r="M1945" i="2"/>
  <c r="N1945" i="2"/>
  <c r="O1945" i="2"/>
  <c r="P1945" i="2"/>
  <c r="Q1945" i="2"/>
  <c r="L1946" i="2" a="1"/>
  <c r="L1946" i="2" s="1"/>
  <c r="M1946" i="2"/>
  <c r="N1946" i="2"/>
  <c r="O1946" i="2"/>
  <c r="P1946" i="2"/>
  <c r="Q1946" i="2"/>
  <c r="L1947" i="2" a="1"/>
  <c r="L1947" i="2" s="1"/>
  <c r="M1947" i="2"/>
  <c r="N1947" i="2"/>
  <c r="O1947" i="2"/>
  <c r="P1947" i="2"/>
  <c r="Q1947" i="2"/>
  <c r="L1948" i="2" a="1"/>
  <c r="L1948" i="2" s="1"/>
  <c r="M1948" i="2"/>
  <c r="N1948" i="2"/>
  <c r="O1948" i="2"/>
  <c r="P1948" i="2"/>
  <c r="Q1948" i="2"/>
  <c r="L1949" i="2" a="1"/>
  <c r="L1949" i="2" s="1"/>
  <c r="M1949" i="2"/>
  <c r="N1949" i="2"/>
  <c r="O1949" i="2"/>
  <c r="P1949" i="2"/>
  <c r="Q1949" i="2"/>
  <c r="L1950" i="2" a="1"/>
  <c r="L1950" i="2" s="1"/>
  <c r="M1950" i="2"/>
  <c r="N1950" i="2"/>
  <c r="O1950" i="2"/>
  <c r="P1950" i="2"/>
  <c r="Q1950" i="2"/>
  <c r="L1951" i="2" a="1"/>
  <c r="L1951" i="2" s="1"/>
  <c r="M1951" i="2"/>
  <c r="N1951" i="2"/>
  <c r="O1951" i="2"/>
  <c r="P1951" i="2"/>
  <c r="Q1951" i="2"/>
  <c r="L1952" i="2" a="1"/>
  <c r="L1952" i="2" s="1"/>
  <c r="M1952" i="2"/>
  <c r="N1952" i="2"/>
  <c r="O1952" i="2"/>
  <c r="P1952" i="2"/>
  <c r="Q1952" i="2"/>
  <c r="L1953" i="2" a="1"/>
  <c r="L1953" i="2" s="1"/>
  <c r="M1953" i="2"/>
  <c r="N1953" i="2"/>
  <c r="O1953" i="2"/>
  <c r="P1953" i="2"/>
  <c r="Q1953" i="2"/>
  <c r="L1954" i="2" a="1"/>
  <c r="L1954" i="2" s="1"/>
  <c r="M1954" i="2"/>
  <c r="N1954" i="2"/>
  <c r="O1954" i="2"/>
  <c r="P1954" i="2"/>
  <c r="Q1954" i="2"/>
  <c r="L1955" i="2" a="1"/>
  <c r="L1955" i="2" s="1"/>
  <c r="M1955" i="2"/>
  <c r="N1955" i="2"/>
  <c r="O1955" i="2"/>
  <c r="P1955" i="2"/>
  <c r="Q1955" i="2"/>
  <c r="L1956" i="2" a="1"/>
  <c r="L1956" i="2" s="1"/>
  <c r="M1956" i="2"/>
  <c r="N1956" i="2"/>
  <c r="O1956" i="2"/>
  <c r="P1956" i="2"/>
  <c r="Q1956" i="2"/>
  <c r="L1957" i="2" a="1"/>
  <c r="L1957" i="2" s="1"/>
  <c r="M1957" i="2"/>
  <c r="N1957" i="2"/>
  <c r="O1957" i="2"/>
  <c r="P1957" i="2"/>
  <c r="Q1957" i="2"/>
  <c r="L1958" i="2" a="1"/>
  <c r="L1958" i="2" s="1"/>
  <c r="M1958" i="2"/>
  <c r="N1958" i="2"/>
  <c r="O1958" i="2"/>
  <c r="P1958" i="2"/>
  <c r="Q1958" i="2"/>
  <c r="L1959" i="2" a="1"/>
  <c r="L1959" i="2" s="1"/>
  <c r="M1959" i="2"/>
  <c r="N1959" i="2"/>
  <c r="O1959" i="2"/>
  <c r="P1959" i="2"/>
  <c r="Q1959" i="2"/>
  <c r="L1960" i="2" a="1"/>
  <c r="L1960" i="2" s="1"/>
  <c r="M1960" i="2"/>
  <c r="N1960" i="2"/>
  <c r="O1960" i="2"/>
  <c r="P1960" i="2"/>
  <c r="Q1960" i="2"/>
  <c r="L1961" i="2" a="1"/>
  <c r="L1961" i="2" s="1"/>
  <c r="M1961" i="2"/>
  <c r="N1961" i="2"/>
  <c r="O1961" i="2"/>
  <c r="P1961" i="2"/>
  <c r="Q1961" i="2"/>
  <c r="L1962" i="2" a="1"/>
  <c r="L1962" i="2" s="1"/>
  <c r="M1962" i="2"/>
  <c r="N1962" i="2"/>
  <c r="O1962" i="2"/>
  <c r="P1962" i="2"/>
  <c r="Q1962" i="2"/>
  <c r="L1963" i="2" a="1"/>
  <c r="L1963" i="2" s="1"/>
  <c r="M1963" i="2"/>
  <c r="N1963" i="2"/>
  <c r="O1963" i="2"/>
  <c r="P1963" i="2"/>
  <c r="Q1963" i="2"/>
  <c r="L1964" i="2" a="1"/>
  <c r="L1964" i="2" s="1"/>
  <c r="M1964" i="2"/>
  <c r="N1964" i="2"/>
  <c r="O1964" i="2"/>
  <c r="P1964" i="2"/>
  <c r="Q1964" i="2"/>
  <c r="L1965" i="2" a="1"/>
  <c r="L1965" i="2" s="1"/>
  <c r="M1965" i="2"/>
  <c r="N1965" i="2"/>
  <c r="O1965" i="2"/>
  <c r="P1965" i="2"/>
  <c r="Q1965" i="2"/>
  <c r="L1966" i="2" a="1"/>
  <c r="L1966" i="2" s="1"/>
  <c r="M1966" i="2"/>
  <c r="N1966" i="2"/>
  <c r="O1966" i="2"/>
  <c r="P1966" i="2"/>
  <c r="Q1966" i="2"/>
  <c r="L1967" i="2" a="1"/>
  <c r="L1967" i="2" s="1"/>
  <c r="M1967" i="2"/>
  <c r="N1967" i="2"/>
  <c r="O1967" i="2"/>
  <c r="P1967" i="2"/>
  <c r="Q1967" i="2"/>
  <c r="L1968" i="2" a="1"/>
  <c r="L1968" i="2" s="1"/>
  <c r="M1968" i="2"/>
  <c r="N1968" i="2"/>
  <c r="O1968" i="2"/>
  <c r="P1968" i="2"/>
  <c r="Q1968" i="2"/>
  <c r="L1969" i="2" a="1"/>
  <c r="L1969" i="2" s="1"/>
  <c r="M1969" i="2"/>
  <c r="N1969" i="2"/>
  <c r="O1969" i="2"/>
  <c r="P1969" i="2"/>
  <c r="Q1969" i="2"/>
  <c r="L1970" i="2" a="1"/>
  <c r="L1970" i="2" s="1"/>
  <c r="M1970" i="2"/>
  <c r="N1970" i="2"/>
  <c r="O1970" i="2"/>
  <c r="P1970" i="2"/>
  <c r="Q1970" i="2"/>
  <c r="L1971" i="2" a="1"/>
  <c r="L1971" i="2" s="1"/>
  <c r="M1971" i="2"/>
  <c r="N1971" i="2"/>
  <c r="O1971" i="2"/>
  <c r="P1971" i="2"/>
  <c r="Q1971" i="2"/>
  <c r="L1972" i="2" a="1"/>
  <c r="L1972" i="2" s="1"/>
  <c r="M1972" i="2"/>
  <c r="N1972" i="2"/>
  <c r="O1972" i="2"/>
  <c r="P1972" i="2"/>
  <c r="Q1972" i="2"/>
  <c r="L1973" i="2" a="1"/>
  <c r="L1973" i="2" s="1"/>
  <c r="M1973" i="2"/>
  <c r="N1973" i="2"/>
  <c r="O1973" i="2"/>
  <c r="P1973" i="2"/>
  <c r="Q1973" i="2"/>
  <c r="L1974" i="2" a="1"/>
  <c r="L1974" i="2" s="1"/>
  <c r="M1974" i="2"/>
  <c r="N1974" i="2"/>
  <c r="O1974" i="2"/>
  <c r="P1974" i="2"/>
  <c r="Q1974" i="2"/>
  <c r="L1975" i="2" a="1"/>
  <c r="L1975" i="2" s="1"/>
  <c r="M1975" i="2"/>
  <c r="N1975" i="2"/>
  <c r="O1975" i="2"/>
  <c r="P1975" i="2"/>
  <c r="Q1975" i="2"/>
  <c r="L1976" i="2" a="1"/>
  <c r="L1976" i="2" s="1"/>
  <c r="M1976" i="2"/>
  <c r="N1976" i="2"/>
  <c r="O1976" i="2"/>
  <c r="P1976" i="2"/>
  <c r="Q1976" i="2"/>
  <c r="L1977" i="2" a="1"/>
  <c r="L1977" i="2" s="1"/>
  <c r="M1977" i="2"/>
  <c r="N1977" i="2"/>
  <c r="O1977" i="2"/>
  <c r="P1977" i="2"/>
  <c r="Q1977" i="2"/>
  <c r="L1978" i="2" a="1"/>
  <c r="L1978" i="2" s="1"/>
  <c r="M1978" i="2"/>
  <c r="N1978" i="2"/>
  <c r="O1978" i="2"/>
  <c r="P1978" i="2"/>
  <c r="Q1978" i="2"/>
  <c r="L1979" i="2" a="1"/>
  <c r="L1979" i="2" s="1"/>
  <c r="M1979" i="2"/>
  <c r="N1979" i="2"/>
  <c r="O1979" i="2"/>
  <c r="P1979" i="2"/>
  <c r="Q1979" i="2"/>
  <c r="L1980" i="2" a="1"/>
  <c r="L1980" i="2" s="1"/>
  <c r="M1980" i="2"/>
  <c r="N1980" i="2"/>
  <c r="O1980" i="2"/>
  <c r="P1980" i="2"/>
  <c r="Q1980" i="2"/>
  <c r="L1981" i="2" a="1"/>
  <c r="L1981" i="2" s="1"/>
  <c r="M1981" i="2"/>
  <c r="N1981" i="2"/>
  <c r="O1981" i="2"/>
  <c r="P1981" i="2"/>
  <c r="Q1981" i="2"/>
  <c r="L1982" i="2" a="1"/>
  <c r="L1982" i="2" s="1"/>
  <c r="M1982" i="2"/>
  <c r="N1982" i="2"/>
  <c r="O1982" i="2"/>
  <c r="P1982" i="2"/>
  <c r="Q1982" i="2"/>
  <c r="L1983" i="2" a="1"/>
  <c r="L1983" i="2" s="1"/>
  <c r="M1983" i="2"/>
  <c r="N1983" i="2"/>
  <c r="O1983" i="2"/>
  <c r="P1983" i="2"/>
  <c r="Q1983" i="2"/>
  <c r="L1984" i="2" a="1"/>
  <c r="L1984" i="2" s="1"/>
  <c r="M1984" i="2"/>
  <c r="N1984" i="2"/>
  <c r="O1984" i="2"/>
  <c r="P1984" i="2"/>
  <c r="Q1984" i="2"/>
  <c r="L1985" i="2" a="1"/>
  <c r="L1985" i="2" s="1"/>
  <c r="M1985" i="2"/>
  <c r="N1985" i="2"/>
  <c r="O1985" i="2"/>
  <c r="P1985" i="2"/>
  <c r="Q1985" i="2"/>
  <c r="L1986" i="2" a="1"/>
  <c r="L1986" i="2" s="1"/>
  <c r="M1986" i="2"/>
  <c r="N1986" i="2"/>
  <c r="O1986" i="2"/>
  <c r="P1986" i="2"/>
  <c r="Q1986" i="2"/>
  <c r="L1987" i="2" a="1"/>
  <c r="L1987" i="2" s="1"/>
  <c r="M1987" i="2"/>
  <c r="N1987" i="2"/>
  <c r="O1987" i="2"/>
  <c r="P1987" i="2"/>
  <c r="Q1987" i="2"/>
  <c r="L1988" i="2" a="1"/>
  <c r="L1988" i="2" s="1"/>
  <c r="M1988" i="2"/>
  <c r="N1988" i="2"/>
  <c r="O1988" i="2"/>
  <c r="P1988" i="2"/>
  <c r="Q1988" i="2"/>
  <c r="L1989" i="2" a="1"/>
  <c r="L1989" i="2" s="1"/>
  <c r="M1989" i="2"/>
  <c r="N1989" i="2"/>
  <c r="O1989" i="2"/>
  <c r="P1989" i="2"/>
  <c r="Q1989" i="2"/>
  <c r="L1990" i="2" a="1"/>
  <c r="L1990" i="2" s="1"/>
  <c r="M1990" i="2"/>
  <c r="N1990" i="2"/>
  <c r="O1990" i="2"/>
  <c r="P1990" i="2"/>
  <c r="Q1990" i="2"/>
  <c r="L1991" i="2" a="1"/>
  <c r="L1991" i="2" s="1"/>
  <c r="M1991" i="2"/>
  <c r="N1991" i="2"/>
  <c r="O1991" i="2"/>
  <c r="P1991" i="2"/>
  <c r="Q1991" i="2"/>
  <c r="L1992" i="2" a="1"/>
  <c r="L1992" i="2" s="1"/>
  <c r="M1992" i="2"/>
  <c r="N1992" i="2"/>
  <c r="O1992" i="2"/>
  <c r="P1992" i="2"/>
  <c r="Q1992" i="2"/>
  <c r="L1993" i="2" a="1"/>
  <c r="L1993" i="2" s="1"/>
  <c r="M1993" i="2"/>
  <c r="N1993" i="2"/>
  <c r="O1993" i="2"/>
  <c r="P1993" i="2"/>
  <c r="Q1993" i="2"/>
  <c r="L1994" i="2" a="1"/>
  <c r="L1994" i="2" s="1"/>
  <c r="M1994" i="2"/>
  <c r="N1994" i="2"/>
  <c r="O1994" i="2"/>
  <c r="P1994" i="2"/>
  <c r="Q1994" i="2"/>
  <c r="L1995" i="2" a="1"/>
  <c r="L1995" i="2" s="1"/>
  <c r="M1995" i="2"/>
  <c r="N1995" i="2"/>
  <c r="R1995" i="2" s="1"/>
  <c r="O1995" i="2"/>
  <c r="P1995" i="2"/>
  <c r="Q1995" i="2"/>
  <c r="L1996" i="2" a="1"/>
  <c r="L1996" i="2" s="1"/>
  <c r="M1996" i="2"/>
  <c r="N1996" i="2"/>
  <c r="R1996" i="2" s="1"/>
  <c r="O1996" i="2"/>
  <c r="P1996" i="2"/>
  <c r="Q1996" i="2"/>
  <c r="L1997" i="2" a="1"/>
  <c r="L1997" i="2" s="1"/>
  <c r="M1997" i="2"/>
  <c r="N1997" i="2"/>
  <c r="R1997" i="2" s="1"/>
  <c r="O1997" i="2"/>
  <c r="P1997" i="2"/>
  <c r="Q1997" i="2"/>
  <c r="L1998" i="2" a="1"/>
  <c r="L1998" i="2" s="1"/>
  <c r="M1998" i="2"/>
  <c r="N1998" i="2"/>
  <c r="R1998" i="2" s="1"/>
  <c r="O1998" i="2"/>
  <c r="P1998" i="2"/>
  <c r="Q1998" i="2"/>
  <c r="L1999" i="2" a="1"/>
  <c r="L1999" i="2" s="1"/>
  <c r="M1999" i="2"/>
  <c r="N1999" i="2"/>
  <c r="R1999" i="2" s="1"/>
  <c r="O1999" i="2"/>
  <c r="P1999" i="2"/>
  <c r="Q1999" i="2"/>
  <c r="L2000" i="2" a="1"/>
  <c r="L2000" i="2" s="1"/>
  <c r="M2000" i="2"/>
  <c r="N2000" i="2"/>
  <c r="R2000" i="2" s="1"/>
  <c r="O2000" i="2"/>
  <c r="P2000" i="2"/>
  <c r="Q2000" i="2"/>
  <c r="L2001" i="2" a="1"/>
  <c r="L2001" i="2" s="1"/>
  <c r="M2001" i="2"/>
  <c r="N2001" i="2"/>
  <c r="R2001" i="2" s="1"/>
  <c r="O2001" i="2"/>
  <c r="P2001" i="2"/>
  <c r="Q2001" i="2"/>
  <c r="L2002" i="2" a="1"/>
  <c r="L2002" i="2" s="1"/>
  <c r="M2002" i="2"/>
  <c r="N2002" i="2"/>
  <c r="R2002" i="2" s="1"/>
  <c r="O2002" i="2"/>
  <c r="P2002" i="2"/>
  <c r="Q2002" i="2"/>
  <c r="L2003" i="2" a="1"/>
  <c r="L2003" i="2" s="1"/>
  <c r="M2003" i="2"/>
  <c r="N2003" i="2"/>
  <c r="R2003" i="2" s="1"/>
  <c r="O2003" i="2"/>
  <c r="P2003" i="2"/>
  <c r="Q2003" i="2"/>
  <c r="L2004" i="2" a="1"/>
  <c r="L2004" i="2" s="1"/>
  <c r="M2004" i="2"/>
  <c r="N2004" i="2"/>
  <c r="R2004" i="2" s="1"/>
  <c r="O2004" i="2"/>
  <c r="P2004" i="2"/>
  <c r="Q2004" i="2"/>
  <c r="L2005" i="2" a="1"/>
  <c r="L2005" i="2" s="1"/>
  <c r="M2005" i="2"/>
  <c r="N2005" i="2"/>
  <c r="R2005" i="2" s="1"/>
  <c r="O2005" i="2"/>
  <c r="P2005" i="2"/>
  <c r="Q2005" i="2"/>
  <c r="L2006" i="2" a="1"/>
  <c r="L2006" i="2" s="1"/>
  <c r="M2006" i="2"/>
  <c r="N2006" i="2"/>
  <c r="R2006" i="2" s="1"/>
  <c r="O2006" i="2"/>
  <c r="P2006" i="2"/>
  <c r="Q2006" i="2"/>
  <c r="L2007" i="2" a="1"/>
  <c r="L2007" i="2" s="1"/>
  <c r="M2007" i="2"/>
  <c r="N2007" i="2"/>
  <c r="R2007" i="2" s="1"/>
  <c r="O2007" i="2"/>
  <c r="P2007" i="2"/>
  <c r="Q2007" i="2"/>
  <c r="L2008" i="2" a="1"/>
  <c r="L2008" i="2" s="1"/>
  <c r="M2008" i="2"/>
  <c r="N2008" i="2"/>
  <c r="R2008" i="2" s="1"/>
  <c r="O2008" i="2"/>
  <c r="P2008" i="2"/>
  <c r="Q2008" i="2"/>
  <c r="L2009" i="2" a="1"/>
  <c r="L2009" i="2" s="1"/>
  <c r="M2009" i="2"/>
  <c r="N2009" i="2"/>
  <c r="R2009" i="2" s="1"/>
  <c r="O2009" i="2"/>
  <c r="P2009" i="2"/>
  <c r="Q2009" i="2"/>
  <c r="L2010" i="2" a="1"/>
  <c r="L2010" i="2" s="1"/>
  <c r="M2010" i="2"/>
  <c r="N2010" i="2"/>
  <c r="R2010" i="2" s="1"/>
  <c r="O2010" i="2"/>
  <c r="P2010" i="2"/>
  <c r="Q2010" i="2"/>
  <c r="L2011" i="2" a="1"/>
  <c r="L2011" i="2" s="1"/>
  <c r="M2011" i="2"/>
  <c r="N2011" i="2"/>
  <c r="O2011" i="2"/>
  <c r="P2011" i="2"/>
  <c r="Q2011" i="2"/>
  <c r="L2012" i="2" a="1"/>
  <c r="L2012" i="2" s="1"/>
  <c r="M2012" i="2"/>
  <c r="N2012" i="2"/>
  <c r="O2012" i="2"/>
  <c r="P2012" i="2"/>
  <c r="Q2012" i="2"/>
  <c r="L2013" i="2" a="1"/>
  <c r="L2013" i="2" s="1"/>
  <c r="M2013" i="2"/>
  <c r="N2013" i="2"/>
  <c r="O2013" i="2"/>
  <c r="P2013" i="2"/>
  <c r="Q2013" i="2"/>
  <c r="L2014" i="2" a="1"/>
  <c r="L2014" i="2" s="1"/>
  <c r="M2014" i="2"/>
  <c r="N2014" i="2"/>
  <c r="O2014" i="2"/>
  <c r="P2014" i="2"/>
  <c r="Q2014" i="2"/>
  <c r="L2015" i="2" a="1"/>
  <c r="L2015" i="2" s="1"/>
  <c r="M2015" i="2"/>
  <c r="N2015" i="2"/>
  <c r="O2015" i="2"/>
  <c r="P2015" i="2"/>
  <c r="Q2015" i="2"/>
  <c r="L2016" i="2" a="1"/>
  <c r="L2016" i="2" s="1"/>
  <c r="M2016" i="2"/>
  <c r="N2016" i="2"/>
  <c r="O2016" i="2"/>
  <c r="P2016" i="2"/>
  <c r="Q2016" i="2"/>
  <c r="L2017" i="2" a="1"/>
  <c r="L2017" i="2" s="1"/>
  <c r="M2017" i="2"/>
  <c r="N2017" i="2"/>
  <c r="O2017" i="2"/>
  <c r="P2017" i="2"/>
  <c r="Q2017" i="2"/>
  <c r="L2018" i="2" a="1"/>
  <c r="L2018" i="2" s="1"/>
  <c r="M2018" i="2"/>
  <c r="N2018" i="2"/>
  <c r="O2018" i="2"/>
  <c r="P2018" i="2"/>
  <c r="Q2018" i="2"/>
  <c r="L2019" i="2" a="1"/>
  <c r="L2019" i="2" s="1"/>
  <c r="M2019" i="2"/>
  <c r="N2019" i="2"/>
  <c r="O2019" i="2"/>
  <c r="P2019" i="2"/>
  <c r="Q2019" i="2"/>
  <c r="L2020" i="2" a="1"/>
  <c r="L2020" i="2" s="1"/>
  <c r="M2020" i="2"/>
  <c r="N2020" i="2"/>
  <c r="O2020" i="2"/>
  <c r="P2020" i="2"/>
  <c r="Q2020" i="2"/>
  <c r="L2021" i="2" a="1"/>
  <c r="L2021" i="2" s="1"/>
  <c r="M2021" i="2"/>
  <c r="N2021" i="2"/>
  <c r="O2021" i="2"/>
  <c r="P2021" i="2"/>
  <c r="Q2021" i="2"/>
  <c r="L2022" i="2" a="1"/>
  <c r="L2022" i="2" s="1"/>
  <c r="M2022" i="2"/>
  <c r="N2022" i="2"/>
  <c r="O2022" i="2"/>
  <c r="P2022" i="2"/>
  <c r="Q2022" i="2"/>
  <c r="L2023" i="2" a="1"/>
  <c r="L2023" i="2" s="1"/>
  <c r="M2023" i="2"/>
  <c r="N2023" i="2"/>
  <c r="O2023" i="2"/>
  <c r="P2023" i="2"/>
  <c r="Q2023" i="2"/>
  <c r="L2024" i="2" a="1"/>
  <c r="L2024" i="2" s="1"/>
  <c r="M2024" i="2"/>
  <c r="N2024" i="2"/>
  <c r="O2024" i="2"/>
  <c r="P2024" i="2"/>
  <c r="Q2024" i="2"/>
  <c r="L2025" i="2" a="1"/>
  <c r="L2025" i="2" s="1"/>
  <c r="M2025" i="2"/>
  <c r="N2025" i="2"/>
  <c r="O2025" i="2"/>
  <c r="P2025" i="2"/>
  <c r="Q2025" i="2"/>
  <c r="L2026" i="2" a="1"/>
  <c r="L2026" i="2" s="1"/>
  <c r="M2026" i="2"/>
  <c r="N2026" i="2"/>
  <c r="O2026" i="2"/>
  <c r="P2026" i="2"/>
  <c r="Q2026" i="2"/>
  <c r="L2027" i="2" a="1"/>
  <c r="L2027" i="2" s="1"/>
  <c r="M2027" i="2"/>
  <c r="N2027" i="2"/>
  <c r="O2027" i="2"/>
  <c r="P2027" i="2"/>
  <c r="Q2027" i="2"/>
  <c r="L2028" i="2" a="1"/>
  <c r="L2028" i="2" s="1"/>
  <c r="M2028" i="2"/>
  <c r="N2028" i="2"/>
  <c r="O2028" i="2"/>
  <c r="P2028" i="2"/>
  <c r="Q2028" i="2"/>
  <c r="L2029" i="2" a="1"/>
  <c r="L2029" i="2" s="1"/>
  <c r="M2029" i="2"/>
  <c r="N2029" i="2"/>
  <c r="O2029" i="2"/>
  <c r="P2029" i="2"/>
  <c r="Q2029" i="2"/>
  <c r="L2030" i="2" a="1"/>
  <c r="L2030" i="2" s="1"/>
  <c r="M2030" i="2"/>
  <c r="N2030" i="2"/>
  <c r="R2030" i="2" s="1"/>
  <c r="O2030" i="2"/>
  <c r="P2030" i="2"/>
  <c r="Q2030" i="2"/>
  <c r="L2031" i="2" a="1"/>
  <c r="L2031" i="2" s="1"/>
  <c r="M2031" i="2"/>
  <c r="N2031" i="2"/>
  <c r="O2031" i="2"/>
  <c r="P2031" i="2"/>
  <c r="Q2031" i="2"/>
  <c r="L2032" i="2" a="1"/>
  <c r="L2032" i="2" s="1"/>
  <c r="M2032" i="2"/>
  <c r="N2032" i="2"/>
  <c r="O2032" i="2"/>
  <c r="P2032" i="2"/>
  <c r="Q2032" i="2"/>
  <c r="L2033" i="2" a="1"/>
  <c r="L2033" i="2" s="1"/>
  <c r="M2033" i="2"/>
  <c r="N2033" i="2"/>
  <c r="O2033" i="2"/>
  <c r="P2033" i="2"/>
  <c r="Q2033" i="2"/>
  <c r="L2034" i="2" a="1"/>
  <c r="L2034" i="2" s="1"/>
  <c r="M2034" i="2"/>
  <c r="N2034" i="2"/>
  <c r="O2034" i="2"/>
  <c r="P2034" i="2"/>
  <c r="Q2034" i="2"/>
  <c r="L2035" i="2" a="1"/>
  <c r="L2035" i="2" s="1"/>
  <c r="M2035" i="2"/>
  <c r="N2035" i="2"/>
  <c r="O2035" i="2"/>
  <c r="P2035" i="2"/>
  <c r="Q2035" i="2"/>
  <c r="L2036" i="2" a="1"/>
  <c r="L2036" i="2" s="1"/>
  <c r="M2036" i="2"/>
  <c r="N2036" i="2"/>
  <c r="O2036" i="2"/>
  <c r="P2036" i="2"/>
  <c r="Q2036" i="2"/>
  <c r="L2037" i="2" a="1"/>
  <c r="L2037" i="2" s="1"/>
  <c r="M2037" i="2"/>
  <c r="N2037" i="2"/>
  <c r="O2037" i="2"/>
  <c r="P2037" i="2"/>
  <c r="Q2037" i="2"/>
  <c r="L2038" i="2" a="1"/>
  <c r="L2038" i="2" s="1"/>
  <c r="M2038" i="2"/>
  <c r="N2038" i="2"/>
  <c r="O2038" i="2"/>
  <c r="P2038" i="2"/>
  <c r="Q2038" i="2"/>
  <c r="L2039" i="2" a="1"/>
  <c r="L2039" i="2" s="1"/>
  <c r="M2039" i="2"/>
  <c r="N2039" i="2"/>
  <c r="O2039" i="2"/>
  <c r="P2039" i="2"/>
  <c r="Q2039" i="2"/>
  <c r="L2040" i="2" a="1"/>
  <c r="L2040" i="2" s="1"/>
  <c r="M2040" i="2"/>
  <c r="N2040" i="2"/>
  <c r="O2040" i="2"/>
  <c r="P2040" i="2"/>
  <c r="Q2040" i="2"/>
  <c r="L2041" i="2" a="1"/>
  <c r="L2041" i="2" s="1"/>
  <c r="M2041" i="2"/>
  <c r="N2041" i="2"/>
  <c r="O2041" i="2"/>
  <c r="P2041" i="2"/>
  <c r="Q2041" i="2"/>
  <c r="L2042" i="2" a="1"/>
  <c r="L2042" i="2" s="1"/>
  <c r="M2042" i="2"/>
  <c r="N2042" i="2"/>
  <c r="O2042" i="2"/>
  <c r="P2042" i="2"/>
  <c r="Q2042" i="2"/>
  <c r="L2043" i="2" a="1"/>
  <c r="L2043" i="2" s="1"/>
  <c r="M2043" i="2"/>
  <c r="N2043" i="2"/>
  <c r="O2043" i="2"/>
  <c r="P2043" i="2"/>
  <c r="Q2043" i="2"/>
  <c r="L2044" i="2" a="1"/>
  <c r="L2044" i="2" s="1"/>
  <c r="M2044" i="2"/>
  <c r="N2044" i="2"/>
  <c r="O2044" i="2"/>
  <c r="P2044" i="2"/>
  <c r="Q2044" i="2"/>
  <c r="L2045" i="2" a="1"/>
  <c r="L2045" i="2" s="1"/>
  <c r="M2045" i="2"/>
  <c r="N2045" i="2"/>
  <c r="O2045" i="2"/>
  <c r="P2045" i="2"/>
  <c r="Q2045" i="2"/>
  <c r="L2046" i="2" a="1"/>
  <c r="L2046" i="2" s="1"/>
  <c r="M2046" i="2"/>
  <c r="N2046" i="2"/>
  <c r="O2046" i="2"/>
  <c r="P2046" i="2"/>
  <c r="Q2046" i="2"/>
  <c r="L2047" i="2" a="1"/>
  <c r="L2047" i="2" s="1"/>
  <c r="M2047" i="2"/>
  <c r="N2047" i="2"/>
  <c r="O2047" i="2"/>
  <c r="P2047" i="2"/>
  <c r="Q2047" i="2"/>
  <c r="L2048" i="2" a="1"/>
  <c r="L2048" i="2" s="1"/>
  <c r="M2048" i="2"/>
  <c r="N2048" i="2"/>
  <c r="O2048" i="2"/>
  <c r="P2048" i="2"/>
  <c r="Q2048" i="2"/>
  <c r="L2049" i="2" a="1"/>
  <c r="L2049" i="2" s="1"/>
  <c r="M2049" i="2"/>
  <c r="N2049" i="2"/>
  <c r="O2049" i="2"/>
  <c r="P2049" i="2"/>
  <c r="Q2049" i="2"/>
  <c r="L2050" i="2" a="1"/>
  <c r="L2050" i="2" s="1"/>
  <c r="M2050" i="2"/>
  <c r="N2050" i="2"/>
  <c r="O2050" i="2"/>
  <c r="P2050" i="2"/>
  <c r="Q2050" i="2"/>
  <c r="L2051" i="2" a="1"/>
  <c r="L2051" i="2" s="1"/>
  <c r="M2051" i="2"/>
  <c r="N2051" i="2"/>
  <c r="O2051" i="2"/>
  <c r="P2051" i="2"/>
  <c r="Q2051" i="2"/>
  <c r="L2052" i="2" a="1"/>
  <c r="L2052" i="2" s="1"/>
  <c r="M2052" i="2"/>
  <c r="N2052" i="2"/>
  <c r="O2052" i="2"/>
  <c r="P2052" i="2"/>
  <c r="Q2052" i="2"/>
  <c r="L2053" i="2" a="1"/>
  <c r="L2053" i="2" s="1"/>
  <c r="M2053" i="2"/>
  <c r="N2053" i="2"/>
  <c r="O2053" i="2"/>
  <c r="P2053" i="2"/>
  <c r="Q2053" i="2"/>
  <c r="L2054" i="2" a="1"/>
  <c r="L2054" i="2" s="1"/>
  <c r="M2054" i="2"/>
  <c r="N2054" i="2"/>
  <c r="O2054" i="2"/>
  <c r="P2054" i="2"/>
  <c r="Q2054" i="2"/>
  <c r="L2055" i="2" a="1"/>
  <c r="L2055" i="2" s="1"/>
  <c r="M2055" i="2"/>
  <c r="N2055" i="2"/>
  <c r="O2055" i="2"/>
  <c r="P2055" i="2"/>
  <c r="Q2055" i="2"/>
  <c r="L2056" i="2" a="1"/>
  <c r="L2056" i="2" s="1"/>
  <c r="M2056" i="2"/>
  <c r="N2056" i="2"/>
  <c r="O2056" i="2"/>
  <c r="P2056" i="2"/>
  <c r="Q2056" i="2"/>
  <c r="L2057" i="2" a="1"/>
  <c r="L2057" i="2" s="1"/>
  <c r="M2057" i="2"/>
  <c r="N2057" i="2"/>
  <c r="O2057" i="2"/>
  <c r="P2057" i="2"/>
  <c r="Q2057" i="2"/>
  <c r="L2058" i="2" a="1"/>
  <c r="L2058" i="2" s="1"/>
  <c r="M2058" i="2"/>
  <c r="N2058" i="2"/>
  <c r="O2058" i="2"/>
  <c r="P2058" i="2"/>
  <c r="Q2058" i="2"/>
  <c r="L2059" i="2" a="1"/>
  <c r="L2059" i="2" s="1"/>
  <c r="M2059" i="2"/>
  <c r="N2059" i="2"/>
  <c r="O2059" i="2"/>
  <c r="P2059" i="2"/>
  <c r="Q2059" i="2"/>
  <c r="L2060" i="2" a="1"/>
  <c r="L2060" i="2" s="1"/>
  <c r="M2060" i="2"/>
  <c r="N2060" i="2"/>
  <c r="O2060" i="2"/>
  <c r="P2060" i="2"/>
  <c r="Q2060" i="2"/>
  <c r="L2061" i="2" a="1"/>
  <c r="L2061" i="2" s="1"/>
  <c r="M2061" i="2"/>
  <c r="N2061" i="2"/>
  <c r="O2061" i="2"/>
  <c r="P2061" i="2"/>
  <c r="Q2061" i="2"/>
  <c r="L2062" i="2" a="1"/>
  <c r="L2062" i="2" s="1"/>
  <c r="M2062" i="2"/>
  <c r="N2062" i="2"/>
  <c r="O2062" i="2"/>
  <c r="P2062" i="2"/>
  <c r="Q2062" i="2"/>
  <c r="L2063" i="2" a="1"/>
  <c r="L2063" i="2" s="1"/>
  <c r="M2063" i="2"/>
  <c r="N2063" i="2"/>
  <c r="O2063" i="2"/>
  <c r="P2063" i="2"/>
  <c r="Q2063" i="2"/>
  <c r="L2064" i="2" a="1"/>
  <c r="L2064" i="2" s="1"/>
  <c r="M2064" i="2"/>
  <c r="N2064" i="2"/>
  <c r="O2064" i="2"/>
  <c r="P2064" i="2"/>
  <c r="Q2064" i="2"/>
  <c r="L2065" i="2" a="1"/>
  <c r="L2065" i="2" s="1"/>
  <c r="M2065" i="2"/>
  <c r="N2065" i="2"/>
  <c r="O2065" i="2"/>
  <c r="P2065" i="2"/>
  <c r="Q2065" i="2"/>
  <c r="L2066" i="2" a="1"/>
  <c r="L2066" i="2" s="1"/>
  <c r="M2066" i="2"/>
  <c r="N2066" i="2"/>
  <c r="O2066" i="2"/>
  <c r="P2066" i="2"/>
  <c r="Q2066" i="2"/>
  <c r="L2067" i="2" a="1"/>
  <c r="L2067" i="2" s="1"/>
  <c r="M2067" i="2"/>
  <c r="N2067" i="2"/>
  <c r="O2067" i="2"/>
  <c r="P2067" i="2"/>
  <c r="Q2067" i="2"/>
  <c r="L2068" i="2" a="1"/>
  <c r="L2068" i="2" s="1"/>
  <c r="M2068" i="2"/>
  <c r="N2068" i="2"/>
  <c r="O2068" i="2"/>
  <c r="P2068" i="2"/>
  <c r="Q2068" i="2"/>
  <c r="L2069" i="2" a="1"/>
  <c r="L2069" i="2" s="1"/>
  <c r="M2069" i="2"/>
  <c r="N2069" i="2"/>
  <c r="O2069" i="2"/>
  <c r="P2069" i="2"/>
  <c r="Q2069" i="2"/>
  <c r="L2070" i="2" a="1"/>
  <c r="L2070" i="2" s="1"/>
  <c r="M2070" i="2"/>
  <c r="N2070" i="2"/>
  <c r="O2070" i="2"/>
  <c r="P2070" i="2"/>
  <c r="Q2070" i="2"/>
  <c r="L2071" i="2" a="1"/>
  <c r="L2071" i="2" s="1"/>
  <c r="M2071" i="2"/>
  <c r="N2071" i="2"/>
  <c r="O2071" i="2"/>
  <c r="P2071" i="2"/>
  <c r="Q2071" i="2"/>
  <c r="L2072" i="2" a="1"/>
  <c r="L2072" i="2" s="1"/>
  <c r="M2072" i="2"/>
  <c r="N2072" i="2"/>
  <c r="O2072" i="2"/>
  <c r="P2072" i="2"/>
  <c r="Q2072" i="2"/>
  <c r="L2073" i="2" a="1"/>
  <c r="L2073" i="2" s="1"/>
  <c r="M2073" i="2"/>
  <c r="N2073" i="2"/>
  <c r="O2073" i="2"/>
  <c r="P2073" i="2"/>
  <c r="Q2073" i="2"/>
  <c r="L2074" i="2" a="1"/>
  <c r="L2074" i="2" s="1"/>
  <c r="M2074" i="2"/>
  <c r="N2074" i="2"/>
  <c r="O2074" i="2"/>
  <c r="P2074" i="2"/>
  <c r="Q2074" i="2"/>
  <c r="L2075" i="2" a="1"/>
  <c r="L2075" i="2" s="1"/>
  <c r="M2075" i="2"/>
  <c r="N2075" i="2"/>
  <c r="O2075" i="2"/>
  <c r="P2075" i="2"/>
  <c r="Q2075" i="2"/>
  <c r="L2076" i="2" a="1"/>
  <c r="L2076" i="2" s="1"/>
  <c r="M2076" i="2"/>
  <c r="N2076" i="2"/>
  <c r="O2076" i="2"/>
  <c r="P2076" i="2"/>
  <c r="Q2076" i="2"/>
  <c r="L2077" i="2" a="1"/>
  <c r="L2077" i="2" s="1"/>
  <c r="M2077" i="2"/>
  <c r="N2077" i="2"/>
  <c r="O2077" i="2"/>
  <c r="P2077" i="2"/>
  <c r="Q2077" i="2"/>
  <c r="L2078" i="2" a="1"/>
  <c r="L2078" i="2" s="1"/>
  <c r="M2078" i="2"/>
  <c r="N2078" i="2"/>
  <c r="O2078" i="2"/>
  <c r="P2078" i="2"/>
  <c r="Q2078" i="2"/>
  <c r="L2079" i="2" a="1"/>
  <c r="L2079" i="2" s="1"/>
  <c r="M2079" i="2"/>
  <c r="N2079" i="2"/>
  <c r="O2079" i="2"/>
  <c r="P2079" i="2"/>
  <c r="Q2079" i="2"/>
  <c r="L2080" i="2" a="1"/>
  <c r="L2080" i="2" s="1"/>
  <c r="M2080" i="2"/>
  <c r="N2080" i="2"/>
  <c r="O2080" i="2"/>
  <c r="P2080" i="2"/>
  <c r="Q2080" i="2"/>
  <c r="L2081" i="2" a="1"/>
  <c r="L2081" i="2" s="1"/>
  <c r="M2081" i="2"/>
  <c r="N2081" i="2"/>
  <c r="O2081" i="2"/>
  <c r="P2081" i="2"/>
  <c r="Q2081" i="2"/>
  <c r="L2082" i="2" a="1"/>
  <c r="L2082" i="2" s="1"/>
  <c r="M2082" i="2"/>
  <c r="N2082" i="2"/>
  <c r="O2082" i="2"/>
  <c r="P2082" i="2"/>
  <c r="Q2082" i="2"/>
  <c r="L2083" i="2" a="1"/>
  <c r="L2083" i="2" s="1"/>
  <c r="M2083" i="2"/>
  <c r="N2083" i="2"/>
  <c r="O2083" i="2"/>
  <c r="P2083" i="2"/>
  <c r="Q2083" i="2"/>
  <c r="L2084" i="2" a="1"/>
  <c r="L2084" i="2" s="1"/>
  <c r="M2084" i="2"/>
  <c r="N2084" i="2"/>
  <c r="O2084" i="2"/>
  <c r="P2084" i="2"/>
  <c r="Q2084" i="2"/>
  <c r="L2085" i="2" a="1"/>
  <c r="L2085" i="2" s="1"/>
  <c r="M2085" i="2"/>
  <c r="N2085" i="2"/>
  <c r="O2085" i="2"/>
  <c r="P2085" i="2"/>
  <c r="Q2085" i="2"/>
  <c r="L2086" i="2" a="1"/>
  <c r="L2086" i="2" s="1"/>
  <c r="M2086" i="2"/>
  <c r="N2086" i="2"/>
  <c r="O2086" i="2"/>
  <c r="P2086" i="2"/>
  <c r="Q2086" i="2"/>
  <c r="L2087" i="2" a="1"/>
  <c r="L2087" i="2" s="1"/>
  <c r="M2087" i="2"/>
  <c r="N2087" i="2"/>
  <c r="O2087" i="2"/>
  <c r="P2087" i="2"/>
  <c r="Q2087" i="2"/>
  <c r="L2088" i="2" a="1"/>
  <c r="L2088" i="2" s="1"/>
  <c r="M2088" i="2"/>
  <c r="N2088" i="2"/>
  <c r="O2088" i="2"/>
  <c r="P2088" i="2"/>
  <c r="Q2088" i="2"/>
  <c r="L2089" i="2" a="1"/>
  <c r="L2089" i="2" s="1"/>
  <c r="M2089" i="2"/>
  <c r="N2089" i="2"/>
  <c r="O2089" i="2"/>
  <c r="P2089" i="2"/>
  <c r="Q2089" i="2"/>
  <c r="L2090" i="2" a="1"/>
  <c r="L2090" i="2" s="1"/>
  <c r="M2090" i="2"/>
  <c r="N2090" i="2"/>
  <c r="O2090" i="2"/>
  <c r="P2090" i="2"/>
  <c r="Q2090" i="2"/>
  <c r="L2091" i="2" a="1"/>
  <c r="L2091" i="2" s="1"/>
  <c r="M2091" i="2"/>
  <c r="N2091" i="2"/>
  <c r="O2091" i="2"/>
  <c r="P2091" i="2"/>
  <c r="Q2091" i="2"/>
  <c r="L2092" i="2" a="1"/>
  <c r="L2092" i="2" s="1"/>
  <c r="M2092" i="2"/>
  <c r="N2092" i="2"/>
  <c r="O2092" i="2"/>
  <c r="P2092" i="2"/>
  <c r="Q2092" i="2"/>
  <c r="L2093" i="2" a="1"/>
  <c r="L2093" i="2" s="1"/>
  <c r="M2093" i="2"/>
  <c r="N2093" i="2"/>
  <c r="O2093" i="2"/>
  <c r="P2093" i="2"/>
  <c r="Q2093" i="2"/>
  <c r="L2094" i="2" a="1"/>
  <c r="L2094" i="2" s="1"/>
  <c r="M2094" i="2"/>
  <c r="N2094" i="2"/>
  <c r="O2094" i="2"/>
  <c r="P2094" i="2"/>
  <c r="Q2094" i="2"/>
  <c r="L2095" i="2" a="1"/>
  <c r="L2095" i="2" s="1"/>
  <c r="M2095" i="2"/>
  <c r="N2095" i="2"/>
  <c r="O2095" i="2"/>
  <c r="P2095" i="2"/>
  <c r="Q2095" i="2"/>
  <c r="L2096" i="2" a="1"/>
  <c r="L2096" i="2" s="1"/>
  <c r="M2096" i="2"/>
  <c r="N2096" i="2"/>
  <c r="O2096" i="2"/>
  <c r="P2096" i="2"/>
  <c r="Q2096" i="2"/>
  <c r="L2097" i="2" a="1"/>
  <c r="L2097" i="2" s="1"/>
  <c r="M2097" i="2"/>
  <c r="N2097" i="2"/>
  <c r="O2097" i="2"/>
  <c r="P2097" i="2"/>
  <c r="Q2097" i="2"/>
  <c r="L2098" i="2" a="1"/>
  <c r="L2098" i="2" s="1"/>
  <c r="M2098" i="2"/>
  <c r="N2098" i="2"/>
  <c r="O2098" i="2"/>
  <c r="P2098" i="2"/>
  <c r="Q2098" i="2"/>
  <c r="L2099" i="2" a="1"/>
  <c r="L2099" i="2" s="1"/>
  <c r="M2099" i="2"/>
  <c r="N2099" i="2"/>
  <c r="O2099" i="2"/>
  <c r="P2099" i="2"/>
  <c r="Q2099" i="2"/>
  <c r="L2100" i="2" a="1"/>
  <c r="L2100" i="2" s="1"/>
  <c r="M2100" i="2"/>
  <c r="N2100" i="2"/>
  <c r="O2100" i="2"/>
  <c r="P2100" i="2"/>
  <c r="Q2100" i="2"/>
  <c r="L2101" i="2" a="1"/>
  <c r="L2101" i="2" s="1"/>
  <c r="M2101" i="2"/>
  <c r="N2101" i="2"/>
  <c r="O2101" i="2"/>
  <c r="P2101" i="2"/>
  <c r="Q2101" i="2"/>
  <c r="L2102" i="2" a="1"/>
  <c r="L2102" i="2" s="1"/>
  <c r="M2102" i="2"/>
  <c r="N2102" i="2"/>
  <c r="O2102" i="2"/>
  <c r="P2102" i="2"/>
  <c r="Q2102" i="2"/>
  <c r="L2103" i="2" a="1"/>
  <c r="L2103" i="2" s="1"/>
  <c r="M2103" i="2"/>
  <c r="N2103" i="2"/>
  <c r="O2103" i="2"/>
  <c r="P2103" i="2"/>
  <c r="Q2103" i="2"/>
  <c r="L2104" i="2" a="1"/>
  <c r="L2104" i="2" s="1"/>
  <c r="M2104" i="2"/>
  <c r="N2104" i="2"/>
  <c r="O2104" i="2"/>
  <c r="P2104" i="2"/>
  <c r="Q2104" i="2"/>
  <c r="L2105" i="2" a="1"/>
  <c r="L2105" i="2" s="1"/>
  <c r="M2105" i="2"/>
  <c r="N2105" i="2"/>
  <c r="O2105" i="2"/>
  <c r="P2105" i="2"/>
  <c r="Q2105" i="2"/>
  <c r="L2106" i="2" a="1"/>
  <c r="L2106" i="2" s="1"/>
  <c r="M2106" i="2"/>
  <c r="N2106" i="2"/>
  <c r="O2106" i="2"/>
  <c r="P2106" i="2"/>
  <c r="Q2106" i="2"/>
  <c r="L2107" i="2" a="1"/>
  <c r="L2107" i="2" s="1"/>
  <c r="M2107" i="2"/>
  <c r="N2107" i="2"/>
  <c r="O2107" i="2"/>
  <c r="P2107" i="2"/>
  <c r="Q2107" i="2"/>
  <c r="L2108" i="2" a="1"/>
  <c r="L2108" i="2" s="1"/>
  <c r="M2108" i="2"/>
  <c r="N2108" i="2"/>
  <c r="O2108" i="2"/>
  <c r="P2108" i="2"/>
  <c r="Q2108" i="2"/>
  <c r="L2109" i="2" a="1"/>
  <c r="L2109" i="2" s="1"/>
  <c r="M2109" i="2"/>
  <c r="N2109" i="2"/>
  <c r="O2109" i="2"/>
  <c r="P2109" i="2"/>
  <c r="Q2109" i="2"/>
  <c r="L2110" i="2" a="1"/>
  <c r="L2110" i="2" s="1"/>
  <c r="M2110" i="2"/>
  <c r="N2110" i="2"/>
  <c r="O2110" i="2"/>
  <c r="P2110" i="2"/>
  <c r="Q2110" i="2"/>
  <c r="L2111" i="2" a="1"/>
  <c r="L2111" i="2" s="1"/>
  <c r="M2111" i="2"/>
  <c r="N2111" i="2"/>
  <c r="O2111" i="2"/>
  <c r="P2111" i="2"/>
  <c r="Q2111" i="2"/>
  <c r="L2112" i="2" a="1"/>
  <c r="L2112" i="2" s="1"/>
  <c r="M2112" i="2"/>
  <c r="N2112" i="2"/>
  <c r="O2112" i="2"/>
  <c r="P2112" i="2"/>
  <c r="Q2112" i="2"/>
  <c r="L2113" i="2" a="1"/>
  <c r="L2113" i="2" s="1"/>
  <c r="M2113" i="2"/>
  <c r="N2113" i="2"/>
  <c r="O2113" i="2"/>
  <c r="P2113" i="2"/>
  <c r="Q2113" i="2"/>
  <c r="L2114" i="2" a="1"/>
  <c r="L2114" i="2" s="1"/>
  <c r="M2114" i="2"/>
  <c r="N2114" i="2"/>
  <c r="O2114" i="2"/>
  <c r="P2114" i="2"/>
  <c r="Q2114" i="2"/>
  <c r="L2115" i="2" a="1"/>
  <c r="L2115" i="2" s="1"/>
  <c r="M2115" i="2"/>
  <c r="N2115" i="2"/>
  <c r="O2115" i="2"/>
  <c r="P2115" i="2"/>
  <c r="Q2115" i="2"/>
  <c r="L2116" i="2" a="1"/>
  <c r="L2116" i="2" s="1"/>
  <c r="M2116" i="2"/>
  <c r="N2116" i="2"/>
  <c r="O2116" i="2"/>
  <c r="P2116" i="2"/>
  <c r="Q2116" i="2"/>
  <c r="L2117" i="2" a="1"/>
  <c r="L2117" i="2" s="1"/>
  <c r="M2117" i="2"/>
  <c r="N2117" i="2"/>
  <c r="O2117" i="2"/>
  <c r="P2117" i="2"/>
  <c r="Q2117" i="2"/>
  <c r="L2118" i="2" a="1"/>
  <c r="L2118" i="2" s="1"/>
  <c r="M2118" i="2"/>
  <c r="N2118" i="2"/>
  <c r="O2118" i="2"/>
  <c r="P2118" i="2"/>
  <c r="Q2118" i="2"/>
  <c r="L2119" i="2" a="1"/>
  <c r="L2119" i="2" s="1"/>
  <c r="M2119" i="2"/>
  <c r="N2119" i="2"/>
  <c r="O2119" i="2"/>
  <c r="P2119" i="2"/>
  <c r="Q2119" i="2"/>
  <c r="L2120" i="2" a="1"/>
  <c r="L2120" i="2" s="1"/>
  <c r="M2120" i="2"/>
  <c r="N2120" i="2"/>
  <c r="O2120" i="2"/>
  <c r="P2120" i="2"/>
  <c r="Q2120" i="2"/>
  <c r="L2121" i="2" a="1"/>
  <c r="L2121" i="2" s="1"/>
  <c r="M2121" i="2"/>
  <c r="N2121" i="2"/>
  <c r="O2121" i="2"/>
  <c r="P2121" i="2"/>
  <c r="Q2121" i="2"/>
  <c r="L2122" i="2" a="1"/>
  <c r="L2122" i="2" s="1"/>
  <c r="M2122" i="2"/>
  <c r="N2122" i="2"/>
  <c r="O2122" i="2"/>
  <c r="P2122" i="2"/>
  <c r="Q2122" i="2"/>
  <c r="L2123" i="2" a="1"/>
  <c r="L2123" i="2" s="1"/>
  <c r="M2123" i="2"/>
  <c r="N2123" i="2"/>
  <c r="O2123" i="2"/>
  <c r="P2123" i="2"/>
  <c r="Q2123" i="2"/>
  <c r="L2124" i="2" a="1"/>
  <c r="L2124" i="2" s="1"/>
  <c r="M2124" i="2"/>
  <c r="N2124" i="2"/>
  <c r="O2124" i="2"/>
  <c r="P2124" i="2"/>
  <c r="Q2124" i="2"/>
  <c r="L2125" i="2" a="1"/>
  <c r="L2125" i="2" s="1"/>
  <c r="M2125" i="2"/>
  <c r="N2125" i="2"/>
  <c r="O2125" i="2"/>
  <c r="P2125" i="2"/>
  <c r="Q2125" i="2"/>
  <c r="L2126" i="2" a="1"/>
  <c r="L2126" i="2" s="1"/>
  <c r="M2126" i="2"/>
  <c r="N2126" i="2"/>
  <c r="O2126" i="2"/>
  <c r="P2126" i="2"/>
  <c r="Q2126" i="2"/>
  <c r="L2127" i="2" a="1"/>
  <c r="L2127" i="2" s="1"/>
  <c r="M2127" i="2"/>
  <c r="N2127" i="2"/>
  <c r="O2127" i="2"/>
  <c r="P2127" i="2"/>
  <c r="Q2127" i="2"/>
  <c r="L2128" i="2" a="1"/>
  <c r="L2128" i="2" s="1"/>
  <c r="M2128" i="2"/>
  <c r="N2128" i="2"/>
  <c r="O2128" i="2"/>
  <c r="P2128" i="2"/>
  <c r="Q2128" i="2"/>
  <c r="L2129" i="2" a="1"/>
  <c r="L2129" i="2" s="1"/>
  <c r="M2129" i="2"/>
  <c r="N2129" i="2"/>
  <c r="O2129" i="2"/>
  <c r="P2129" i="2"/>
  <c r="Q2129" i="2"/>
  <c r="L2130" i="2" a="1"/>
  <c r="L2130" i="2" s="1"/>
  <c r="M2130" i="2"/>
  <c r="N2130" i="2"/>
  <c r="O2130" i="2"/>
  <c r="P2130" i="2"/>
  <c r="Q2130" i="2"/>
  <c r="L2131" i="2" a="1"/>
  <c r="L2131" i="2" s="1"/>
  <c r="M2131" i="2"/>
  <c r="N2131" i="2"/>
  <c r="O2131" i="2"/>
  <c r="P2131" i="2"/>
  <c r="Q2131" i="2"/>
  <c r="L2132" i="2" a="1"/>
  <c r="L2132" i="2" s="1"/>
  <c r="M2132" i="2"/>
  <c r="N2132" i="2"/>
  <c r="O2132" i="2"/>
  <c r="P2132" i="2"/>
  <c r="Q2132" i="2"/>
  <c r="L2133" i="2" a="1"/>
  <c r="L2133" i="2" s="1"/>
  <c r="M2133" i="2"/>
  <c r="N2133" i="2"/>
  <c r="O2133" i="2"/>
  <c r="P2133" i="2"/>
  <c r="Q2133" i="2"/>
  <c r="L2134" i="2" a="1"/>
  <c r="L2134" i="2" s="1"/>
  <c r="M2134" i="2"/>
  <c r="N2134" i="2"/>
  <c r="O2134" i="2"/>
  <c r="P2134" i="2"/>
  <c r="Q2134" i="2"/>
  <c r="L2135" i="2" a="1"/>
  <c r="L2135" i="2" s="1"/>
  <c r="M2135" i="2"/>
  <c r="N2135" i="2"/>
  <c r="O2135" i="2"/>
  <c r="P2135" i="2"/>
  <c r="Q2135" i="2"/>
  <c r="L2136" i="2" a="1"/>
  <c r="L2136" i="2" s="1"/>
  <c r="M2136" i="2"/>
  <c r="N2136" i="2"/>
  <c r="O2136" i="2"/>
  <c r="P2136" i="2"/>
  <c r="Q2136" i="2"/>
  <c r="L2137" i="2" a="1"/>
  <c r="L2137" i="2" s="1"/>
  <c r="M2137" i="2"/>
  <c r="N2137" i="2"/>
  <c r="O2137" i="2"/>
  <c r="P2137" i="2"/>
  <c r="Q2137" i="2"/>
  <c r="L2138" i="2" a="1"/>
  <c r="L2138" i="2" s="1"/>
  <c r="M2138" i="2"/>
  <c r="N2138" i="2"/>
  <c r="O2138" i="2"/>
  <c r="P2138" i="2"/>
  <c r="Q2138" i="2"/>
  <c r="L2139" i="2" a="1"/>
  <c r="L2139" i="2" s="1"/>
  <c r="M2139" i="2"/>
  <c r="N2139" i="2"/>
  <c r="O2139" i="2"/>
  <c r="P2139" i="2"/>
  <c r="Q2139" i="2"/>
  <c r="L2140" i="2" a="1"/>
  <c r="L2140" i="2" s="1"/>
  <c r="M2140" i="2"/>
  <c r="N2140" i="2"/>
  <c r="O2140" i="2"/>
  <c r="P2140" i="2"/>
  <c r="Q2140" i="2"/>
  <c r="L2141" i="2" a="1"/>
  <c r="L2141" i="2" s="1"/>
  <c r="M2141" i="2"/>
  <c r="N2141" i="2"/>
  <c r="O2141" i="2"/>
  <c r="P2141" i="2"/>
  <c r="Q2141" i="2"/>
  <c r="L2142" i="2" a="1"/>
  <c r="L2142" i="2" s="1"/>
  <c r="M2142" i="2"/>
  <c r="N2142" i="2"/>
  <c r="O2142" i="2"/>
  <c r="P2142" i="2"/>
  <c r="Q2142" i="2"/>
  <c r="L2143" i="2" a="1"/>
  <c r="L2143" i="2" s="1"/>
  <c r="M2143" i="2"/>
  <c r="N2143" i="2"/>
  <c r="O2143" i="2"/>
  <c r="P2143" i="2"/>
  <c r="Q2143" i="2"/>
  <c r="L2144" i="2" a="1"/>
  <c r="L2144" i="2" s="1"/>
  <c r="M2144" i="2"/>
  <c r="N2144" i="2"/>
  <c r="O2144" i="2"/>
  <c r="P2144" i="2"/>
  <c r="Q2144" i="2"/>
  <c r="L2145" i="2" a="1"/>
  <c r="L2145" i="2" s="1"/>
  <c r="M2145" i="2"/>
  <c r="N2145" i="2"/>
  <c r="O2145" i="2"/>
  <c r="P2145" i="2"/>
  <c r="Q2145" i="2"/>
  <c r="L2146" i="2" a="1"/>
  <c r="L2146" i="2" s="1"/>
  <c r="M2146" i="2"/>
  <c r="N2146" i="2"/>
  <c r="O2146" i="2"/>
  <c r="P2146" i="2"/>
  <c r="Q2146" i="2"/>
  <c r="L2147" i="2" a="1"/>
  <c r="L2147" i="2" s="1"/>
  <c r="M2147" i="2"/>
  <c r="N2147" i="2"/>
  <c r="O2147" i="2"/>
  <c r="P2147" i="2"/>
  <c r="Q2147" i="2"/>
  <c r="L2148" i="2" a="1"/>
  <c r="L2148" i="2" s="1"/>
  <c r="M2148" i="2"/>
  <c r="N2148" i="2"/>
  <c r="O2148" i="2"/>
  <c r="P2148" i="2"/>
  <c r="Q2148" i="2"/>
  <c r="L2149" i="2" a="1"/>
  <c r="L2149" i="2" s="1"/>
  <c r="M2149" i="2"/>
  <c r="N2149" i="2"/>
  <c r="O2149" i="2"/>
  <c r="P2149" i="2"/>
  <c r="Q2149" i="2"/>
  <c r="L2150" i="2" a="1"/>
  <c r="L2150" i="2" s="1"/>
  <c r="M2150" i="2"/>
  <c r="N2150" i="2"/>
  <c r="O2150" i="2"/>
  <c r="P2150" i="2"/>
  <c r="Q2150" i="2"/>
  <c r="L2151" i="2" a="1"/>
  <c r="L2151" i="2" s="1"/>
  <c r="M2151" i="2"/>
  <c r="N2151" i="2"/>
  <c r="O2151" i="2"/>
  <c r="P2151" i="2"/>
  <c r="Q2151" i="2"/>
  <c r="L2152" i="2" a="1"/>
  <c r="L2152" i="2" s="1"/>
  <c r="M2152" i="2"/>
  <c r="N2152" i="2"/>
  <c r="O2152" i="2"/>
  <c r="P2152" i="2"/>
  <c r="Q2152" i="2"/>
  <c r="L2153" i="2" a="1"/>
  <c r="L2153" i="2" s="1"/>
  <c r="M2153" i="2"/>
  <c r="N2153" i="2"/>
  <c r="O2153" i="2"/>
  <c r="P2153" i="2"/>
  <c r="Q2153" i="2"/>
  <c r="L2154" i="2" a="1"/>
  <c r="L2154" i="2" s="1"/>
  <c r="M2154" i="2"/>
  <c r="N2154" i="2"/>
  <c r="O2154" i="2"/>
  <c r="P2154" i="2"/>
  <c r="Q2154" i="2"/>
  <c r="L2155" i="2" a="1"/>
  <c r="L2155" i="2" s="1"/>
  <c r="M2155" i="2"/>
  <c r="N2155" i="2"/>
  <c r="O2155" i="2"/>
  <c r="P2155" i="2"/>
  <c r="Q2155" i="2"/>
  <c r="L2156" i="2" a="1"/>
  <c r="L2156" i="2" s="1"/>
  <c r="M2156" i="2"/>
  <c r="N2156" i="2"/>
  <c r="O2156" i="2"/>
  <c r="P2156" i="2"/>
  <c r="Q2156" i="2"/>
  <c r="L2157" i="2" a="1"/>
  <c r="L2157" i="2" s="1"/>
  <c r="M2157" i="2"/>
  <c r="N2157" i="2"/>
  <c r="O2157" i="2"/>
  <c r="P2157" i="2"/>
  <c r="Q2157" i="2"/>
  <c r="L2158" i="2" a="1"/>
  <c r="L2158" i="2" s="1"/>
  <c r="M2158" i="2"/>
  <c r="N2158" i="2"/>
  <c r="O2158" i="2"/>
  <c r="P2158" i="2"/>
  <c r="Q2158" i="2"/>
  <c r="L2159" i="2" a="1"/>
  <c r="L2159" i="2" s="1"/>
  <c r="M2159" i="2"/>
  <c r="N2159" i="2"/>
  <c r="O2159" i="2"/>
  <c r="P2159" i="2"/>
  <c r="Q2159" i="2"/>
  <c r="L2160" i="2" a="1"/>
  <c r="L2160" i="2" s="1"/>
  <c r="M2160" i="2"/>
  <c r="N2160" i="2"/>
  <c r="O2160" i="2"/>
  <c r="P2160" i="2"/>
  <c r="Q2160" i="2"/>
  <c r="L2161" i="2" a="1"/>
  <c r="L2161" i="2" s="1"/>
  <c r="M2161" i="2"/>
  <c r="N2161" i="2"/>
  <c r="O2161" i="2"/>
  <c r="P2161" i="2"/>
  <c r="Q2161" i="2"/>
  <c r="L2162" i="2" a="1"/>
  <c r="L2162" i="2" s="1"/>
  <c r="M2162" i="2"/>
  <c r="N2162" i="2"/>
  <c r="O2162" i="2"/>
  <c r="P2162" i="2"/>
  <c r="Q2162" i="2"/>
  <c r="L2163" i="2" a="1"/>
  <c r="L2163" i="2" s="1"/>
  <c r="M2163" i="2"/>
  <c r="N2163" i="2"/>
  <c r="O2163" i="2"/>
  <c r="P2163" i="2"/>
  <c r="Q2163" i="2"/>
  <c r="L2164" i="2" a="1"/>
  <c r="L2164" i="2" s="1"/>
  <c r="M2164" i="2"/>
  <c r="N2164" i="2"/>
  <c r="O2164" i="2"/>
  <c r="P2164" i="2"/>
  <c r="Q2164" i="2"/>
  <c r="L2165" i="2" a="1"/>
  <c r="L2165" i="2" s="1"/>
  <c r="M2165" i="2"/>
  <c r="N2165" i="2"/>
  <c r="O2165" i="2"/>
  <c r="P2165" i="2"/>
  <c r="Q2165" i="2"/>
  <c r="L2166" i="2" a="1"/>
  <c r="L2166" i="2" s="1"/>
  <c r="M2166" i="2"/>
  <c r="N2166" i="2"/>
  <c r="O2166" i="2"/>
  <c r="P2166" i="2"/>
  <c r="Q2166" i="2"/>
  <c r="L2167" i="2" a="1"/>
  <c r="L2167" i="2" s="1"/>
  <c r="M2167" i="2"/>
  <c r="N2167" i="2"/>
  <c r="O2167" i="2"/>
  <c r="P2167" i="2"/>
  <c r="Q2167" i="2"/>
  <c r="L2168" i="2" a="1"/>
  <c r="L2168" i="2" s="1"/>
  <c r="M2168" i="2"/>
  <c r="N2168" i="2"/>
  <c r="O2168" i="2"/>
  <c r="P2168" i="2"/>
  <c r="Q2168" i="2"/>
  <c r="L2169" i="2" a="1"/>
  <c r="L2169" i="2" s="1"/>
  <c r="M2169" i="2"/>
  <c r="N2169" i="2"/>
  <c r="O2169" i="2"/>
  <c r="P2169" i="2"/>
  <c r="Q2169" i="2"/>
  <c r="L2170" i="2" a="1"/>
  <c r="L2170" i="2" s="1"/>
  <c r="M2170" i="2"/>
  <c r="N2170" i="2"/>
  <c r="O2170" i="2"/>
  <c r="P2170" i="2"/>
  <c r="Q2170" i="2"/>
  <c r="L2171" i="2" a="1"/>
  <c r="L2171" i="2" s="1"/>
  <c r="M2171" i="2"/>
  <c r="N2171" i="2"/>
  <c r="O2171" i="2"/>
  <c r="P2171" i="2"/>
  <c r="Q2171" i="2"/>
  <c r="L2172" i="2" a="1"/>
  <c r="L2172" i="2" s="1"/>
  <c r="M2172" i="2"/>
  <c r="N2172" i="2"/>
  <c r="O2172" i="2"/>
  <c r="P2172" i="2"/>
  <c r="Q2172" i="2"/>
  <c r="L2173" i="2" a="1"/>
  <c r="L2173" i="2" s="1"/>
  <c r="M2173" i="2"/>
  <c r="N2173" i="2"/>
  <c r="O2173" i="2"/>
  <c r="P2173" i="2"/>
  <c r="Q2173" i="2"/>
  <c r="L2174" i="2" a="1"/>
  <c r="L2174" i="2" s="1"/>
  <c r="M2174" i="2"/>
  <c r="N2174" i="2"/>
  <c r="O2174" i="2"/>
  <c r="P2174" i="2"/>
  <c r="Q2174" i="2"/>
  <c r="L2175" i="2" a="1"/>
  <c r="L2175" i="2" s="1"/>
  <c r="M2175" i="2"/>
  <c r="N2175" i="2"/>
  <c r="O2175" i="2"/>
  <c r="P2175" i="2"/>
  <c r="Q2175" i="2"/>
  <c r="L2176" i="2" a="1"/>
  <c r="L2176" i="2" s="1"/>
  <c r="M2176" i="2"/>
  <c r="N2176" i="2"/>
  <c r="O2176" i="2"/>
  <c r="P2176" i="2"/>
  <c r="Q2176" i="2"/>
  <c r="L2177" i="2" a="1"/>
  <c r="L2177" i="2" s="1"/>
  <c r="M2177" i="2"/>
  <c r="N2177" i="2"/>
  <c r="O2177" i="2"/>
  <c r="P2177" i="2"/>
  <c r="Q2177" i="2"/>
  <c r="L2178" i="2" a="1"/>
  <c r="L2178" i="2" s="1"/>
  <c r="M2178" i="2"/>
  <c r="N2178" i="2"/>
  <c r="O2178" i="2"/>
  <c r="P2178" i="2"/>
  <c r="Q2178" i="2"/>
  <c r="L2179" i="2" a="1"/>
  <c r="L2179" i="2" s="1"/>
  <c r="M2179" i="2"/>
  <c r="N2179" i="2"/>
  <c r="O2179" i="2"/>
  <c r="P2179" i="2"/>
  <c r="Q2179" i="2"/>
  <c r="L2180" i="2" a="1"/>
  <c r="L2180" i="2" s="1"/>
  <c r="M2180" i="2"/>
  <c r="N2180" i="2"/>
  <c r="O2180" i="2"/>
  <c r="P2180" i="2"/>
  <c r="Q2180" i="2"/>
  <c r="L2181" i="2" a="1"/>
  <c r="L2181" i="2" s="1"/>
  <c r="M2181" i="2"/>
  <c r="N2181" i="2"/>
  <c r="O2181" i="2"/>
  <c r="P2181" i="2"/>
  <c r="Q2181" i="2"/>
  <c r="L2182" i="2" a="1"/>
  <c r="L2182" i="2" s="1"/>
  <c r="M2182" i="2"/>
  <c r="N2182" i="2"/>
  <c r="O2182" i="2"/>
  <c r="P2182" i="2"/>
  <c r="Q2182" i="2"/>
  <c r="L2183" i="2" a="1"/>
  <c r="L2183" i="2" s="1"/>
  <c r="M2183" i="2"/>
  <c r="N2183" i="2"/>
  <c r="O2183" i="2"/>
  <c r="P2183" i="2"/>
  <c r="Q2183" i="2"/>
  <c r="L2184" i="2" a="1"/>
  <c r="L2184" i="2" s="1"/>
  <c r="M2184" i="2"/>
  <c r="N2184" i="2"/>
  <c r="O2184" i="2"/>
  <c r="P2184" i="2"/>
  <c r="Q2184" i="2"/>
  <c r="L2185" i="2" a="1"/>
  <c r="L2185" i="2" s="1"/>
  <c r="M2185" i="2"/>
  <c r="N2185" i="2"/>
  <c r="O2185" i="2"/>
  <c r="P2185" i="2"/>
  <c r="Q2185" i="2"/>
  <c r="L2186" i="2" a="1"/>
  <c r="L2186" i="2" s="1"/>
  <c r="M2186" i="2"/>
  <c r="N2186" i="2"/>
  <c r="O2186" i="2"/>
  <c r="P2186" i="2"/>
  <c r="Q2186" i="2"/>
  <c r="L2187" i="2" a="1"/>
  <c r="L2187" i="2" s="1"/>
  <c r="M2187" i="2"/>
  <c r="N2187" i="2"/>
  <c r="O2187" i="2"/>
  <c r="P2187" i="2"/>
  <c r="Q2187" i="2"/>
  <c r="L2188" i="2" a="1"/>
  <c r="L2188" i="2" s="1"/>
  <c r="M2188" i="2"/>
  <c r="N2188" i="2"/>
  <c r="O2188" i="2"/>
  <c r="P2188" i="2"/>
  <c r="Q2188" i="2"/>
  <c r="L2189" i="2" a="1"/>
  <c r="L2189" i="2" s="1"/>
  <c r="M2189" i="2"/>
  <c r="N2189" i="2"/>
  <c r="O2189" i="2"/>
  <c r="P2189" i="2"/>
  <c r="Q2189" i="2"/>
  <c r="L2190" i="2" a="1"/>
  <c r="L2190" i="2" s="1"/>
  <c r="M2190" i="2"/>
  <c r="N2190" i="2"/>
  <c r="O2190" i="2"/>
  <c r="P2190" i="2"/>
  <c r="Q2190" i="2"/>
  <c r="L2191" i="2" a="1"/>
  <c r="L2191" i="2" s="1"/>
  <c r="M2191" i="2"/>
  <c r="N2191" i="2"/>
  <c r="O2191" i="2"/>
  <c r="P2191" i="2"/>
  <c r="Q2191" i="2"/>
  <c r="L2192" i="2" a="1"/>
  <c r="L2192" i="2" s="1"/>
  <c r="M2192" i="2"/>
  <c r="N2192" i="2"/>
  <c r="O2192" i="2"/>
  <c r="P2192" i="2"/>
  <c r="Q2192" i="2"/>
  <c r="L2193" i="2" a="1"/>
  <c r="L2193" i="2" s="1"/>
  <c r="M2193" i="2"/>
  <c r="N2193" i="2"/>
  <c r="O2193" i="2"/>
  <c r="P2193" i="2"/>
  <c r="Q2193" i="2"/>
  <c r="L2194" i="2" a="1"/>
  <c r="L2194" i="2" s="1"/>
  <c r="M2194" i="2"/>
  <c r="N2194" i="2"/>
  <c r="O2194" i="2"/>
  <c r="P2194" i="2"/>
  <c r="Q2194" i="2"/>
  <c r="L2195" i="2" a="1"/>
  <c r="L2195" i="2" s="1"/>
  <c r="M2195" i="2"/>
  <c r="N2195" i="2"/>
  <c r="O2195" i="2"/>
  <c r="P2195" i="2"/>
  <c r="Q2195" i="2"/>
  <c r="L2196" i="2" a="1"/>
  <c r="L2196" i="2" s="1"/>
  <c r="M2196" i="2"/>
  <c r="N2196" i="2"/>
  <c r="O2196" i="2"/>
  <c r="P2196" i="2"/>
  <c r="Q2196" i="2"/>
  <c r="L2197" i="2" a="1"/>
  <c r="L2197" i="2" s="1"/>
  <c r="M2197" i="2"/>
  <c r="N2197" i="2"/>
  <c r="O2197" i="2"/>
  <c r="P2197" i="2"/>
  <c r="Q2197" i="2"/>
  <c r="L2198" i="2" a="1"/>
  <c r="L2198" i="2" s="1"/>
  <c r="M2198" i="2"/>
  <c r="N2198" i="2"/>
  <c r="O2198" i="2"/>
  <c r="P2198" i="2"/>
  <c r="Q2198" i="2"/>
  <c r="L2199" i="2" a="1"/>
  <c r="L2199" i="2" s="1"/>
  <c r="M2199" i="2"/>
  <c r="N2199" i="2"/>
  <c r="O2199" i="2"/>
  <c r="P2199" i="2"/>
  <c r="Q2199" i="2"/>
  <c r="L2200" i="2" a="1"/>
  <c r="L2200" i="2" s="1"/>
  <c r="M2200" i="2"/>
  <c r="N2200" i="2"/>
  <c r="O2200" i="2"/>
  <c r="P2200" i="2"/>
  <c r="Q2200" i="2"/>
  <c r="L2201" i="2" a="1"/>
  <c r="L2201" i="2" s="1"/>
  <c r="M2201" i="2"/>
  <c r="N2201" i="2"/>
  <c r="O2201" i="2"/>
  <c r="P2201" i="2"/>
  <c r="Q2201" i="2"/>
  <c r="L2202" i="2" a="1"/>
  <c r="L2202" i="2" s="1"/>
  <c r="M2202" i="2"/>
  <c r="N2202" i="2"/>
  <c r="O2202" i="2"/>
  <c r="P2202" i="2"/>
  <c r="Q2202" i="2"/>
  <c r="L2203" i="2" a="1"/>
  <c r="L2203" i="2" s="1"/>
  <c r="M2203" i="2"/>
  <c r="N2203" i="2"/>
  <c r="O2203" i="2"/>
  <c r="P2203" i="2"/>
  <c r="Q2203" i="2"/>
  <c r="L2204" i="2" a="1"/>
  <c r="L2204" i="2" s="1"/>
  <c r="M2204" i="2"/>
  <c r="N2204" i="2"/>
  <c r="O2204" i="2"/>
  <c r="P2204" i="2"/>
  <c r="Q2204" i="2"/>
  <c r="L2205" i="2" a="1"/>
  <c r="L2205" i="2" s="1"/>
  <c r="M2205" i="2"/>
  <c r="N2205" i="2"/>
  <c r="O2205" i="2"/>
  <c r="P2205" i="2"/>
  <c r="Q2205" i="2"/>
  <c r="L2206" i="2" a="1"/>
  <c r="L2206" i="2" s="1"/>
  <c r="M2206" i="2"/>
  <c r="N2206" i="2"/>
  <c r="O2206" i="2"/>
  <c r="P2206" i="2"/>
  <c r="Q2206" i="2"/>
  <c r="L2207" i="2" a="1"/>
  <c r="L2207" i="2" s="1"/>
  <c r="M2207" i="2"/>
  <c r="N2207" i="2"/>
  <c r="O2207" i="2"/>
  <c r="P2207" i="2"/>
  <c r="Q2207" i="2"/>
  <c r="L2208" i="2" a="1"/>
  <c r="L2208" i="2" s="1"/>
  <c r="M2208" i="2"/>
  <c r="N2208" i="2"/>
  <c r="O2208" i="2"/>
  <c r="P2208" i="2"/>
  <c r="Q2208" i="2"/>
  <c r="L2209" i="2" a="1"/>
  <c r="L2209" i="2" s="1"/>
  <c r="M2209" i="2"/>
  <c r="N2209" i="2"/>
  <c r="O2209" i="2"/>
  <c r="P2209" i="2"/>
  <c r="Q2209" i="2"/>
  <c r="L2210" i="2" a="1"/>
  <c r="L2210" i="2" s="1"/>
  <c r="M2210" i="2"/>
  <c r="N2210" i="2"/>
  <c r="O2210" i="2"/>
  <c r="P2210" i="2"/>
  <c r="Q2210" i="2"/>
  <c r="L2211" i="2" a="1"/>
  <c r="L2211" i="2" s="1"/>
  <c r="M2211" i="2"/>
  <c r="N2211" i="2"/>
  <c r="O2211" i="2"/>
  <c r="P2211" i="2"/>
  <c r="Q2211" i="2"/>
  <c r="L2212" i="2" a="1"/>
  <c r="L2212" i="2" s="1"/>
  <c r="M2212" i="2"/>
  <c r="N2212" i="2"/>
  <c r="O2212" i="2"/>
  <c r="P2212" i="2"/>
  <c r="Q2212" i="2"/>
  <c r="L2213" i="2" a="1"/>
  <c r="L2213" i="2" s="1"/>
  <c r="M2213" i="2"/>
  <c r="N2213" i="2"/>
  <c r="O2213" i="2"/>
  <c r="P2213" i="2"/>
  <c r="Q2213" i="2"/>
  <c r="L2214" i="2" a="1"/>
  <c r="L2214" i="2" s="1"/>
  <c r="M2214" i="2"/>
  <c r="N2214" i="2"/>
  <c r="O2214" i="2"/>
  <c r="P2214" i="2"/>
  <c r="Q2214" i="2"/>
  <c r="L2215" i="2" a="1"/>
  <c r="L2215" i="2" s="1"/>
  <c r="M2215" i="2"/>
  <c r="N2215" i="2"/>
  <c r="O2215" i="2"/>
  <c r="P2215" i="2"/>
  <c r="Q2215" i="2"/>
  <c r="L2216" i="2" a="1"/>
  <c r="L2216" i="2" s="1"/>
  <c r="M2216" i="2"/>
  <c r="N2216" i="2"/>
  <c r="O2216" i="2"/>
  <c r="P2216" i="2"/>
  <c r="Q2216" i="2"/>
  <c r="L2217" i="2" a="1"/>
  <c r="L2217" i="2" s="1"/>
  <c r="M2217" i="2"/>
  <c r="N2217" i="2"/>
  <c r="O2217" i="2"/>
  <c r="P2217" i="2"/>
  <c r="Q2217" i="2"/>
  <c r="L2218" i="2" a="1"/>
  <c r="L2218" i="2" s="1"/>
  <c r="M2218" i="2"/>
  <c r="N2218" i="2"/>
  <c r="O2218" i="2"/>
  <c r="P2218" i="2"/>
  <c r="Q2218" i="2"/>
  <c r="L2219" i="2" a="1"/>
  <c r="L2219" i="2" s="1"/>
  <c r="M2219" i="2"/>
  <c r="N2219" i="2"/>
  <c r="O2219" i="2"/>
  <c r="P2219" i="2"/>
  <c r="Q2219" i="2"/>
  <c r="L2220" i="2" a="1"/>
  <c r="L2220" i="2" s="1"/>
  <c r="M2220" i="2"/>
  <c r="N2220" i="2"/>
  <c r="O2220" i="2"/>
  <c r="P2220" i="2"/>
  <c r="Q2220" i="2"/>
  <c r="L2221" i="2" a="1"/>
  <c r="L2221" i="2" s="1"/>
  <c r="M2221" i="2"/>
  <c r="N2221" i="2"/>
  <c r="O2221" i="2"/>
  <c r="P2221" i="2"/>
  <c r="Q2221" i="2"/>
  <c r="L2222" i="2" a="1"/>
  <c r="L2222" i="2" s="1"/>
  <c r="M2222" i="2"/>
  <c r="N2222" i="2"/>
  <c r="O2222" i="2"/>
  <c r="P2222" i="2"/>
  <c r="Q2222" i="2"/>
  <c r="L2223" i="2" a="1"/>
  <c r="L2223" i="2" s="1"/>
  <c r="M2223" i="2"/>
  <c r="N2223" i="2"/>
  <c r="O2223" i="2"/>
  <c r="P2223" i="2"/>
  <c r="Q2223" i="2"/>
  <c r="L2224" i="2" a="1"/>
  <c r="L2224" i="2" s="1"/>
  <c r="M2224" i="2"/>
  <c r="N2224" i="2"/>
  <c r="O2224" i="2"/>
  <c r="P2224" i="2"/>
  <c r="Q2224" i="2"/>
  <c r="L2225" i="2" a="1"/>
  <c r="L2225" i="2" s="1"/>
  <c r="M2225" i="2"/>
  <c r="N2225" i="2"/>
  <c r="O2225" i="2"/>
  <c r="P2225" i="2"/>
  <c r="Q2225" i="2"/>
  <c r="L2226" i="2" a="1"/>
  <c r="L2226" i="2" s="1"/>
  <c r="M2226" i="2"/>
  <c r="N2226" i="2"/>
  <c r="O2226" i="2"/>
  <c r="P2226" i="2"/>
  <c r="Q2226" i="2"/>
  <c r="L2227" i="2" a="1"/>
  <c r="L2227" i="2" s="1"/>
  <c r="M2227" i="2"/>
  <c r="N2227" i="2"/>
  <c r="O2227" i="2"/>
  <c r="P2227" i="2"/>
  <c r="Q2227" i="2"/>
  <c r="L2228" i="2" a="1"/>
  <c r="L2228" i="2" s="1"/>
  <c r="M2228" i="2"/>
  <c r="N2228" i="2"/>
  <c r="O2228" i="2"/>
  <c r="P2228" i="2"/>
  <c r="Q2228" i="2"/>
  <c r="L2229" i="2" a="1"/>
  <c r="L2229" i="2" s="1"/>
  <c r="M2229" i="2"/>
  <c r="N2229" i="2"/>
  <c r="O2229" i="2"/>
  <c r="P2229" i="2"/>
  <c r="Q2229" i="2"/>
  <c r="L2230" i="2" a="1"/>
  <c r="L2230" i="2" s="1"/>
  <c r="M2230" i="2"/>
  <c r="N2230" i="2"/>
  <c r="O2230" i="2"/>
  <c r="P2230" i="2"/>
  <c r="Q2230" i="2"/>
  <c r="L2231" i="2" a="1"/>
  <c r="L2231" i="2" s="1"/>
  <c r="M2231" i="2"/>
  <c r="N2231" i="2"/>
  <c r="O2231" i="2"/>
  <c r="P2231" i="2"/>
  <c r="Q2231" i="2"/>
  <c r="L2232" i="2" a="1"/>
  <c r="L2232" i="2" s="1"/>
  <c r="M2232" i="2"/>
  <c r="N2232" i="2"/>
  <c r="O2232" i="2"/>
  <c r="P2232" i="2"/>
  <c r="Q2232" i="2"/>
  <c r="L2233" i="2" a="1"/>
  <c r="L2233" i="2" s="1"/>
  <c r="M2233" i="2"/>
  <c r="N2233" i="2"/>
  <c r="O2233" i="2"/>
  <c r="P2233" i="2"/>
  <c r="Q2233" i="2"/>
  <c r="L2234" i="2" a="1"/>
  <c r="L2234" i="2" s="1"/>
  <c r="M2234" i="2"/>
  <c r="N2234" i="2"/>
  <c r="O2234" i="2"/>
  <c r="P2234" i="2"/>
  <c r="Q2234" i="2"/>
  <c r="L2235" i="2" a="1"/>
  <c r="L2235" i="2" s="1"/>
  <c r="M2235" i="2"/>
  <c r="N2235" i="2"/>
  <c r="O2235" i="2"/>
  <c r="P2235" i="2"/>
  <c r="Q2235" i="2"/>
  <c r="L2236" i="2" a="1"/>
  <c r="L2236" i="2" s="1"/>
  <c r="M2236" i="2"/>
  <c r="N2236" i="2"/>
  <c r="O2236" i="2"/>
  <c r="P2236" i="2"/>
  <c r="Q2236" i="2"/>
  <c r="L2237" i="2" a="1"/>
  <c r="L2237" i="2" s="1"/>
  <c r="M2237" i="2"/>
  <c r="N2237" i="2"/>
  <c r="O2237" i="2"/>
  <c r="P2237" i="2"/>
  <c r="Q2237" i="2"/>
  <c r="L2238" i="2" a="1"/>
  <c r="L2238" i="2" s="1"/>
  <c r="M2238" i="2"/>
  <c r="N2238" i="2"/>
  <c r="O2238" i="2"/>
  <c r="P2238" i="2"/>
  <c r="Q2238" i="2"/>
  <c r="L2239" i="2" a="1"/>
  <c r="L2239" i="2" s="1"/>
  <c r="M2239" i="2"/>
  <c r="N2239" i="2"/>
  <c r="O2239" i="2"/>
  <c r="P2239" i="2"/>
  <c r="Q2239" i="2"/>
  <c r="L2240" i="2" a="1"/>
  <c r="L2240" i="2" s="1"/>
  <c r="M2240" i="2"/>
  <c r="N2240" i="2"/>
  <c r="O2240" i="2"/>
  <c r="P2240" i="2"/>
  <c r="Q2240" i="2"/>
  <c r="L2241" i="2" a="1"/>
  <c r="L2241" i="2" s="1"/>
  <c r="M2241" i="2"/>
  <c r="N2241" i="2"/>
  <c r="O2241" i="2"/>
  <c r="P2241" i="2"/>
  <c r="Q2241" i="2"/>
  <c r="L2242" i="2" a="1"/>
  <c r="L2242" i="2" s="1"/>
  <c r="M2242" i="2"/>
  <c r="N2242" i="2"/>
  <c r="O2242" i="2"/>
  <c r="P2242" i="2"/>
  <c r="Q2242" i="2"/>
  <c r="L2243" i="2" a="1"/>
  <c r="L2243" i="2" s="1"/>
  <c r="M2243" i="2"/>
  <c r="N2243" i="2"/>
  <c r="O2243" i="2"/>
  <c r="P2243" i="2"/>
  <c r="Q2243" i="2"/>
  <c r="L2244" i="2" a="1"/>
  <c r="L2244" i="2" s="1"/>
  <c r="M2244" i="2"/>
  <c r="N2244" i="2"/>
  <c r="O2244" i="2"/>
  <c r="P2244" i="2"/>
  <c r="Q2244" i="2"/>
  <c r="L2245" i="2" a="1"/>
  <c r="L2245" i="2" s="1"/>
  <c r="M2245" i="2"/>
  <c r="N2245" i="2"/>
  <c r="O2245" i="2"/>
  <c r="P2245" i="2"/>
  <c r="Q2245" i="2"/>
  <c r="L2246" i="2" a="1"/>
  <c r="L2246" i="2" s="1"/>
  <c r="M2246" i="2"/>
  <c r="N2246" i="2"/>
  <c r="O2246" i="2"/>
  <c r="P2246" i="2"/>
  <c r="Q2246" i="2"/>
  <c r="L2247" i="2" a="1"/>
  <c r="L2247" i="2" s="1"/>
  <c r="M2247" i="2"/>
  <c r="N2247" i="2"/>
  <c r="O2247" i="2"/>
  <c r="P2247" i="2"/>
  <c r="Q2247" i="2"/>
  <c r="L2248" i="2" a="1"/>
  <c r="L2248" i="2" s="1"/>
  <c r="M2248" i="2"/>
  <c r="N2248" i="2"/>
  <c r="O2248" i="2"/>
  <c r="P2248" i="2"/>
  <c r="Q2248" i="2"/>
  <c r="L2249" i="2" a="1"/>
  <c r="L2249" i="2" s="1"/>
  <c r="M2249" i="2"/>
  <c r="N2249" i="2"/>
  <c r="O2249" i="2"/>
  <c r="P2249" i="2"/>
  <c r="Q2249" i="2"/>
  <c r="L2250" i="2" a="1"/>
  <c r="L2250" i="2" s="1"/>
  <c r="M2250" i="2"/>
  <c r="N2250" i="2"/>
  <c r="O2250" i="2"/>
  <c r="P2250" i="2"/>
  <c r="Q2250" i="2"/>
  <c r="L2251" i="2" a="1"/>
  <c r="L2251" i="2" s="1"/>
  <c r="M2251" i="2"/>
  <c r="N2251" i="2"/>
  <c r="O2251" i="2"/>
  <c r="P2251" i="2"/>
  <c r="Q2251" i="2"/>
  <c r="L2252" i="2" a="1"/>
  <c r="L2252" i="2" s="1"/>
  <c r="M2252" i="2"/>
  <c r="N2252" i="2"/>
  <c r="O2252" i="2"/>
  <c r="P2252" i="2"/>
  <c r="Q2252" i="2"/>
  <c r="L2253" i="2" a="1"/>
  <c r="L2253" i="2" s="1"/>
  <c r="M2253" i="2"/>
  <c r="N2253" i="2"/>
  <c r="O2253" i="2"/>
  <c r="P2253" i="2"/>
  <c r="Q2253" i="2"/>
  <c r="L2254" i="2" a="1"/>
  <c r="L2254" i="2" s="1"/>
  <c r="R2254" i="2" s="1"/>
  <c r="M2254" i="2"/>
  <c r="N2254" i="2"/>
  <c r="O2254" i="2"/>
  <c r="P2254" i="2"/>
  <c r="Q2254" i="2"/>
  <c r="L2255" i="2" a="1"/>
  <c r="L2255" i="2" s="1"/>
  <c r="M2255" i="2"/>
  <c r="N2255" i="2"/>
  <c r="O2255" i="2"/>
  <c r="P2255" i="2"/>
  <c r="Q2255" i="2"/>
  <c r="L2256" i="2" a="1"/>
  <c r="L2256" i="2" s="1"/>
  <c r="M2256" i="2"/>
  <c r="N2256" i="2"/>
  <c r="O2256" i="2"/>
  <c r="P2256" i="2"/>
  <c r="Q2256" i="2"/>
  <c r="L2257" i="2" a="1"/>
  <c r="L2257" i="2" s="1"/>
  <c r="M2257" i="2"/>
  <c r="N2257" i="2"/>
  <c r="O2257" i="2"/>
  <c r="P2257" i="2"/>
  <c r="Q2257" i="2"/>
  <c r="L2258" i="2" a="1"/>
  <c r="L2258" i="2" s="1"/>
  <c r="M2258" i="2"/>
  <c r="N2258" i="2"/>
  <c r="O2258" i="2"/>
  <c r="P2258" i="2"/>
  <c r="Q2258" i="2"/>
  <c r="L2259" i="2" a="1"/>
  <c r="L2259" i="2" s="1"/>
  <c r="M2259" i="2"/>
  <c r="N2259" i="2"/>
  <c r="O2259" i="2"/>
  <c r="P2259" i="2"/>
  <c r="Q2259" i="2"/>
  <c r="L2260" i="2" a="1"/>
  <c r="L2260" i="2" s="1"/>
  <c r="M2260" i="2"/>
  <c r="N2260" i="2"/>
  <c r="O2260" i="2"/>
  <c r="P2260" i="2"/>
  <c r="Q2260" i="2"/>
  <c r="L2261" i="2" a="1"/>
  <c r="L2261" i="2" s="1"/>
  <c r="M2261" i="2"/>
  <c r="N2261" i="2"/>
  <c r="O2261" i="2"/>
  <c r="P2261" i="2"/>
  <c r="Q2261" i="2"/>
  <c r="L2262" i="2" a="1"/>
  <c r="L2262" i="2" s="1"/>
  <c r="M2262" i="2"/>
  <c r="N2262" i="2"/>
  <c r="O2262" i="2"/>
  <c r="P2262" i="2"/>
  <c r="Q2262" i="2"/>
  <c r="L2263" i="2" a="1"/>
  <c r="L2263" i="2" s="1"/>
  <c r="M2263" i="2"/>
  <c r="N2263" i="2"/>
  <c r="O2263" i="2"/>
  <c r="P2263" i="2"/>
  <c r="Q2263" i="2"/>
  <c r="L2264" i="2" a="1"/>
  <c r="L2264" i="2" s="1"/>
  <c r="M2264" i="2"/>
  <c r="N2264" i="2"/>
  <c r="O2264" i="2"/>
  <c r="P2264" i="2"/>
  <c r="Q2264" i="2"/>
  <c r="L2265" i="2" a="1"/>
  <c r="L2265" i="2" s="1"/>
  <c r="M2265" i="2"/>
  <c r="N2265" i="2"/>
  <c r="O2265" i="2"/>
  <c r="P2265" i="2"/>
  <c r="Q2265" i="2"/>
  <c r="L2266" i="2" a="1"/>
  <c r="L2266" i="2" s="1"/>
  <c r="M2266" i="2"/>
  <c r="N2266" i="2"/>
  <c r="O2266" i="2"/>
  <c r="P2266" i="2"/>
  <c r="Q2266" i="2"/>
  <c r="L2267" i="2" a="1"/>
  <c r="L2267" i="2" s="1"/>
  <c r="M2267" i="2"/>
  <c r="N2267" i="2"/>
  <c r="O2267" i="2"/>
  <c r="P2267" i="2"/>
  <c r="Q2267" i="2"/>
  <c r="L2268" i="2" a="1"/>
  <c r="L2268" i="2" s="1"/>
  <c r="M2268" i="2"/>
  <c r="N2268" i="2"/>
  <c r="O2268" i="2"/>
  <c r="P2268" i="2"/>
  <c r="Q2268" i="2"/>
  <c r="L2269" i="2" a="1"/>
  <c r="L2269" i="2" s="1"/>
  <c r="M2269" i="2"/>
  <c r="N2269" i="2"/>
  <c r="O2269" i="2"/>
  <c r="P2269" i="2"/>
  <c r="Q2269" i="2"/>
  <c r="L2270" i="2" a="1"/>
  <c r="L2270" i="2" s="1"/>
  <c r="M2270" i="2"/>
  <c r="N2270" i="2"/>
  <c r="O2270" i="2"/>
  <c r="P2270" i="2"/>
  <c r="Q2270" i="2"/>
  <c r="L2271" i="2" a="1"/>
  <c r="L2271" i="2" s="1"/>
  <c r="M2271" i="2"/>
  <c r="N2271" i="2"/>
  <c r="O2271" i="2"/>
  <c r="P2271" i="2"/>
  <c r="Q2271" i="2"/>
  <c r="L2272" i="2" a="1"/>
  <c r="L2272" i="2" s="1"/>
  <c r="M2272" i="2"/>
  <c r="N2272" i="2"/>
  <c r="O2272" i="2"/>
  <c r="P2272" i="2"/>
  <c r="Q2272" i="2"/>
  <c r="L2273" i="2" a="1"/>
  <c r="L2273" i="2" s="1"/>
  <c r="M2273" i="2"/>
  <c r="N2273" i="2"/>
  <c r="O2273" i="2"/>
  <c r="P2273" i="2"/>
  <c r="Q2273" i="2"/>
  <c r="L2274" i="2" a="1"/>
  <c r="L2274" i="2" s="1"/>
  <c r="M2274" i="2"/>
  <c r="N2274" i="2"/>
  <c r="O2274" i="2"/>
  <c r="P2274" i="2"/>
  <c r="Q2274" i="2"/>
  <c r="L2275" i="2" a="1"/>
  <c r="L2275" i="2" s="1"/>
  <c r="M2275" i="2"/>
  <c r="N2275" i="2"/>
  <c r="O2275" i="2"/>
  <c r="P2275" i="2"/>
  <c r="Q2275" i="2"/>
  <c r="L2276" i="2" a="1"/>
  <c r="L2276" i="2" s="1"/>
  <c r="M2276" i="2"/>
  <c r="N2276" i="2"/>
  <c r="O2276" i="2"/>
  <c r="P2276" i="2"/>
  <c r="Q2276" i="2"/>
  <c r="L2277" i="2" a="1"/>
  <c r="L2277" i="2" s="1"/>
  <c r="M2277" i="2"/>
  <c r="N2277" i="2"/>
  <c r="O2277" i="2"/>
  <c r="P2277" i="2"/>
  <c r="Q2277" i="2"/>
  <c r="L2278" i="2" a="1"/>
  <c r="L2278" i="2" s="1"/>
  <c r="M2278" i="2"/>
  <c r="N2278" i="2"/>
  <c r="O2278" i="2"/>
  <c r="P2278" i="2"/>
  <c r="Q2278" i="2"/>
  <c r="L2279" i="2" a="1"/>
  <c r="L2279" i="2" s="1"/>
  <c r="M2279" i="2"/>
  <c r="N2279" i="2"/>
  <c r="O2279" i="2"/>
  <c r="P2279" i="2"/>
  <c r="Q2279" i="2"/>
  <c r="L2280" i="2" a="1"/>
  <c r="L2280" i="2" s="1"/>
  <c r="M2280" i="2"/>
  <c r="N2280" i="2"/>
  <c r="O2280" i="2"/>
  <c r="P2280" i="2"/>
  <c r="Q2280" i="2"/>
  <c r="L2281" i="2" a="1"/>
  <c r="L2281" i="2" s="1"/>
  <c r="M2281" i="2"/>
  <c r="N2281" i="2"/>
  <c r="O2281" i="2"/>
  <c r="P2281" i="2"/>
  <c r="Q2281" i="2"/>
  <c r="L2282" i="2" a="1"/>
  <c r="L2282" i="2" s="1"/>
  <c r="M2282" i="2"/>
  <c r="N2282" i="2"/>
  <c r="O2282" i="2"/>
  <c r="P2282" i="2"/>
  <c r="Q2282" i="2"/>
  <c r="L2283" i="2" a="1"/>
  <c r="L2283" i="2" s="1"/>
  <c r="M2283" i="2"/>
  <c r="N2283" i="2"/>
  <c r="O2283" i="2"/>
  <c r="P2283" i="2"/>
  <c r="Q2283" i="2"/>
  <c r="L2284" i="2" a="1"/>
  <c r="L2284" i="2" s="1"/>
  <c r="M2284" i="2"/>
  <c r="N2284" i="2"/>
  <c r="O2284" i="2"/>
  <c r="P2284" i="2"/>
  <c r="Q2284" i="2"/>
  <c r="L2285" i="2" a="1"/>
  <c r="L2285" i="2" s="1"/>
  <c r="M2285" i="2"/>
  <c r="N2285" i="2"/>
  <c r="O2285" i="2"/>
  <c r="P2285" i="2"/>
  <c r="Q2285" i="2"/>
  <c r="L2286" i="2" a="1"/>
  <c r="L2286" i="2" s="1"/>
  <c r="M2286" i="2"/>
  <c r="N2286" i="2"/>
  <c r="O2286" i="2"/>
  <c r="P2286" i="2"/>
  <c r="Q2286" i="2"/>
  <c r="L2287" i="2" a="1"/>
  <c r="L2287" i="2" s="1"/>
  <c r="M2287" i="2"/>
  <c r="N2287" i="2"/>
  <c r="O2287" i="2"/>
  <c r="P2287" i="2"/>
  <c r="Q2287" i="2"/>
  <c r="L2288" i="2" a="1"/>
  <c r="L2288" i="2" s="1"/>
  <c r="M2288" i="2"/>
  <c r="N2288" i="2"/>
  <c r="O2288" i="2"/>
  <c r="P2288" i="2"/>
  <c r="Q2288" i="2"/>
  <c r="L2289" i="2" a="1"/>
  <c r="L2289" i="2" s="1"/>
  <c r="M2289" i="2"/>
  <c r="N2289" i="2"/>
  <c r="O2289" i="2"/>
  <c r="P2289" i="2"/>
  <c r="Q2289" i="2"/>
  <c r="L2290" i="2" a="1"/>
  <c r="L2290" i="2" s="1"/>
  <c r="M2290" i="2"/>
  <c r="N2290" i="2"/>
  <c r="O2290" i="2"/>
  <c r="P2290" i="2"/>
  <c r="Q2290" i="2"/>
  <c r="L2291" i="2" a="1"/>
  <c r="L2291" i="2" s="1"/>
  <c r="M2291" i="2"/>
  <c r="N2291" i="2"/>
  <c r="O2291" i="2"/>
  <c r="P2291" i="2"/>
  <c r="Q2291" i="2"/>
  <c r="L2292" i="2" a="1"/>
  <c r="L2292" i="2" s="1"/>
  <c r="M2292" i="2"/>
  <c r="N2292" i="2"/>
  <c r="O2292" i="2"/>
  <c r="P2292" i="2"/>
  <c r="Q2292" i="2"/>
  <c r="L2293" i="2" a="1"/>
  <c r="L2293" i="2" s="1"/>
  <c r="M2293" i="2"/>
  <c r="N2293" i="2"/>
  <c r="O2293" i="2"/>
  <c r="P2293" i="2"/>
  <c r="Q2293" i="2"/>
  <c r="L2294" i="2" a="1"/>
  <c r="L2294" i="2" s="1"/>
  <c r="M2294" i="2"/>
  <c r="N2294" i="2"/>
  <c r="O2294" i="2"/>
  <c r="P2294" i="2"/>
  <c r="Q2294" i="2"/>
  <c r="L2295" i="2" a="1"/>
  <c r="L2295" i="2" s="1"/>
  <c r="M2295" i="2"/>
  <c r="N2295" i="2"/>
  <c r="O2295" i="2"/>
  <c r="P2295" i="2"/>
  <c r="Q2295" i="2"/>
  <c r="L2296" i="2" a="1"/>
  <c r="L2296" i="2" s="1"/>
  <c r="M2296" i="2"/>
  <c r="N2296" i="2"/>
  <c r="O2296" i="2"/>
  <c r="P2296" i="2"/>
  <c r="Q2296" i="2"/>
  <c r="L2297" i="2" a="1"/>
  <c r="L2297" i="2" s="1"/>
  <c r="M2297" i="2"/>
  <c r="N2297" i="2"/>
  <c r="O2297" i="2"/>
  <c r="P2297" i="2"/>
  <c r="Q2297" i="2"/>
  <c r="L2298" i="2" a="1"/>
  <c r="L2298" i="2" s="1"/>
  <c r="M2298" i="2"/>
  <c r="N2298" i="2"/>
  <c r="O2298" i="2"/>
  <c r="P2298" i="2"/>
  <c r="Q2298" i="2"/>
  <c r="L2299" i="2" a="1"/>
  <c r="L2299" i="2" s="1"/>
  <c r="M2299" i="2"/>
  <c r="N2299" i="2"/>
  <c r="O2299" i="2"/>
  <c r="P2299" i="2"/>
  <c r="Q2299" i="2"/>
  <c r="L2300" i="2" a="1"/>
  <c r="L2300" i="2" s="1"/>
  <c r="M2300" i="2"/>
  <c r="N2300" i="2"/>
  <c r="O2300" i="2"/>
  <c r="P2300" i="2"/>
  <c r="Q2300" i="2"/>
  <c r="L2301" i="2" a="1"/>
  <c r="L2301" i="2" s="1"/>
  <c r="M2301" i="2"/>
  <c r="N2301" i="2"/>
  <c r="O2301" i="2"/>
  <c r="P2301" i="2"/>
  <c r="Q2301" i="2"/>
  <c r="L2302" i="2" a="1"/>
  <c r="L2302" i="2" s="1"/>
  <c r="M2302" i="2"/>
  <c r="N2302" i="2"/>
  <c r="O2302" i="2"/>
  <c r="P2302" i="2"/>
  <c r="Q2302" i="2"/>
  <c r="L2303" i="2" a="1"/>
  <c r="L2303" i="2" s="1"/>
  <c r="M2303" i="2"/>
  <c r="N2303" i="2"/>
  <c r="O2303" i="2"/>
  <c r="P2303" i="2"/>
  <c r="Q2303" i="2"/>
  <c r="L2304" i="2" a="1"/>
  <c r="L2304" i="2" s="1"/>
  <c r="M2304" i="2"/>
  <c r="N2304" i="2"/>
  <c r="O2304" i="2"/>
  <c r="P2304" i="2"/>
  <c r="Q2304" i="2"/>
  <c r="L2305" i="2" a="1"/>
  <c r="L2305" i="2" s="1"/>
  <c r="M2305" i="2"/>
  <c r="N2305" i="2"/>
  <c r="O2305" i="2"/>
  <c r="P2305" i="2"/>
  <c r="Q2305" i="2"/>
  <c r="L2306" i="2" a="1"/>
  <c r="L2306" i="2" s="1"/>
  <c r="M2306" i="2"/>
  <c r="N2306" i="2"/>
  <c r="O2306" i="2"/>
  <c r="P2306" i="2"/>
  <c r="Q2306" i="2"/>
  <c r="L2307" i="2" a="1"/>
  <c r="L2307" i="2" s="1"/>
  <c r="M2307" i="2"/>
  <c r="N2307" i="2"/>
  <c r="O2307" i="2"/>
  <c r="P2307" i="2"/>
  <c r="Q2307" i="2"/>
  <c r="L2308" i="2" a="1"/>
  <c r="L2308" i="2" s="1"/>
  <c r="M2308" i="2"/>
  <c r="N2308" i="2"/>
  <c r="O2308" i="2"/>
  <c r="P2308" i="2"/>
  <c r="Q2308" i="2"/>
  <c r="L2309" i="2" a="1"/>
  <c r="L2309" i="2" s="1"/>
  <c r="M2309" i="2"/>
  <c r="N2309" i="2"/>
  <c r="O2309" i="2"/>
  <c r="P2309" i="2"/>
  <c r="Q2309" i="2"/>
  <c r="L2310" i="2" a="1"/>
  <c r="L2310" i="2" s="1"/>
  <c r="M2310" i="2"/>
  <c r="N2310" i="2"/>
  <c r="O2310" i="2"/>
  <c r="P2310" i="2"/>
  <c r="Q2310" i="2"/>
  <c r="L2311" i="2" a="1"/>
  <c r="L2311" i="2" s="1"/>
  <c r="M2311" i="2"/>
  <c r="N2311" i="2"/>
  <c r="O2311" i="2"/>
  <c r="P2311" i="2"/>
  <c r="Q2311" i="2"/>
  <c r="L2312" i="2" a="1"/>
  <c r="L2312" i="2" s="1"/>
  <c r="M2312" i="2"/>
  <c r="N2312" i="2"/>
  <c r="O2312" i="2"/>
  <c r="P2312" i="2"/>
  <c r="Q2312" i="2"/>
  <c r="L2313" i="2" a="1"/>
  <c r="L2313" i="2" s="1"/>
  <c r="M2313" i="2"/>
  <c r="N2313" i="2"/>
  <c r="O2313" i="2"/>
  <c r="P2313" i="2"/>
  <c r="Q2313" i="2"/>
  <c r="L2314" i="2" a="1"/>
  <c r="L2314" i="2" s="1"/>
  <c r="M2314" i="2"/>
  <c r="N2314" i="2"/>
  <c r="O2314" i="2"/>
  <c r="P2314" i="2"/>
  <c r="Q2314" i="2"/>
  <c r="L2315" i="2" a="1"/>
  <c r="L2315" i="2" s="1"/>
  <c r="M2315" i="2"/>
  <c r="N2315" i="2"/>
  <c r="O2315" i="2"/>
  <c r="P2315" i="2"/>
  <c r="Q2315" i="2"/>
  <c r="L2316" i="2" a="1"/>
  <c r="L2316" i="2" s="1"/>
  <c r="M2316" i="2"/>
  <c r="N2316" i="2"/>
  <c r="O2316" i="2"/>
  <c r="P2316" i="2"/>
  <c r="Q2316" i="2"/>
  <c r="L2317" i="2" a="1"/>
  <c r="L2317" i="2" s="1"/>
  <c r="M2317" i="2"/>
  <c r="N2317" i="2"/>
  <c r="O2317" i="2"/>
  <c r="P2317" i="2"/>
  <c r="Q2317" i="2"/>
  <c r="L2318" i="2" a="1"/>
  <c r="L2318" i="2" s="1"/>
  <c r="M2318" i="2"/>
  <c r="N2318" i="2"/>
  <c r="O2318" i="2"/>
  <c r="P2318" i="2"/>
  <c r="Q2318" i="2"/>
  <c r="L2319" i="2" a="1"/>
  <c r="L2319" i="2" s="1"/>
  <c r="M2319" i="2"/>
  <c r="N2319" i="2"/>
  <c r="O2319" i="2"/>
  <c r="P2319" i="2"/>
  <c r="Q2319" i="2"/>
  <c r="L2320" i="2" a="1"/>
  <c r="L2320" i="2" s="1"/>
  <c r="M2320" i="2"/>
  <c r="N2320" i="2"/>
  <c r="O2320" i="2"/>
  <c r="P2320" i="2"/>
  <c r="Q2320" i="2"/>
  <c r="L2321" i="2" a="1"/>
  <c r="L2321" i="2" s="1"/>
  <c r="M2321" i="2"/>
  <c r="N2321" i="2"/>
  <c r="O2321" i="2"/>
  <c r="P2321" i="2"/>
  <c r="Q2321" i="2"/>
  <c r="L2322" i="2" a="1"/>
  <c r="L2322" i="2" s="1"/>
  <c r="M2322" i="2"/>
  <c r="N2322" i="2"/>
  <c r="O2322" i="2"/>
  <c r="P2322" i="2"/>
  <c r="Q2322" i="2"/>
  <c r="L2323" i="2" a="1"/>
  <c r="L2323" i="2" s="1"/>
  <c r="M2323" i="2"/>
  <c r="N2323" i="2"/>
  <c r="O2323" i="2"/>
  <c r="P2323" i="2"/>
  <c r="Q2323" i="2"/>
  <c r="L2324" i="2" a="1"/>
  <c r="L2324" i="2" s="1"/>
  <c r="M2324" i="2"/>
  <c r="N2324" i="2"/>
  <c r="O2324" i="2"/>
  <c r="P2324" i="2"/>
  <c r="Q2324" i="2"/>
  <c r="L2325" i="2" a="1"/>
  <c r="L2325" i="2" s="1"/>
  <c r="M2325" i="2"/>
  <c r="N2325" i="2"/>
  <c r="O2325" i="2"/>
  <c r="P2325" i="2"/>
  <c r="Q2325" i="2"/>
  <c r="L2326" i="2" a="1"/>
  <c r="L2326" i="2" s="1"/>
  <c r="M2326" i="2"/>
  <c r="N2326" i="2"/>
  <c r="O2326" i="2"/>
  <c r="P2326" i="2"/>
  <c r="Q2326" i="2"/>
  <c r="L2327" i="2" a="1"/>
  <c r="L2327" i="2" s="1"/>
  <c r="M2327" i="2"/>
  <c r="N2327" i="2"/>
  <c r="O2327" i="2"/>
  <c r="P2327" i="2"/>
  <c r="Q2327" i="2"/>
  <c r="L2328" i="2" a="1"/>
  <c r="L2328" i="2" s="1"/>
  <c r="M2328" i="2"/>
  <c r="N2328" i="2"/>
  <c r="O2328" i="2"/>
  <c r="P2328" i="2"/>
  <c r="Q2328" i="2"/>
  <c r="L2329" i="2" a="1"/>
  <c r="L2329" i="2" s="1"/>
  <c r="M2329" i="2"/>
  <c r="N2329" i="2"/>
  <c r="O2329" i="2"/>
  <c r="P2329" i="2"/>
  <c r="Q2329" i="2"/>
  <c r="L2330" i="2" a="1"/>
  <c r="L2330" i="2" s="1"/>
  <c r="M2330" i="2"/>
  <c r="N2330" i="2"/>
  <c r="O2330" i="2"/>
  <c r="P2330" i="2"/>
  <c r="Q2330" i="2"/>
  <c r="L2331" i="2" a="1"/>
  <c r="L2331" i="2" s="1"/>
  <c r="M2331" i="2"/>
  <c r="N2331" i="2"/>
  <c r="O2331" i="2"/>
  <c r="P2331" i="2"/>
  <c r="Q2331" i="2"/>
  <c r="L2332" i="2" a="1"/>
  <c r="L2332" i="2" s="1"/>
  <c r="M2332" i="2"/>
  <c r="N2332" i="2"/>
  <c r="O2332" i="2"/>
  <c r="P2332" i="2"/>
  <c r="Q2332" i="2"/>
  <c r="L2333" i="2" a="1"/>
  <c r="L2333" i="2" s="1"/>
  <c r="M2333" i="2"/>
  <c r="N2333" i="2"/>
  <c r="O2333" i="2"/>
  <c r="P2333" i="2"/>
  <c r="Q2333" i="2"/>
  <c r="L2334" i="2" a="1"/>
  <c r="L2334" i="2" s="1"/>
  <c r="M2334" i="2"/>
  <c r="N2334" i="2"/>
  <c r="O2334" i="2"/>
  <c r="P2334" i="2"/>
  <c r="Q2334" i="2"/>
  <c r="L2335" i="2" a="1"/>
  <c r="L2335" i="2" s="1"/>
  <c r="M2335" i="2"/>
  <c r="N2335" i="2"/>
  <c r="O2335" i="2"/>
  <c r="P2335" i="2"/>
  <c r="Q2335" i="2"/>
  <c r="L2336" i="2" a="1"/>
  <c r="L2336" i="2" s="1"/>
  <c r="M2336" i="2"/>
  <c r="N2336" i="2"/>
  <c r="O2336" i="2"/>
  <c r="P2336" i="2"/>
  <c r="Q2336" i="2"/>
  <c r="L2337" i="2" a="1"/>
  <c r="L2337" i="2" s="1"/>
  <c r="M2337" i="2"/>
  <c r="N2337" i="2"/>
  <c r="O2337" i="2"/>
  <c r="P2337" i="2"/>
  <c r="Q2337" i="2"/>
  <c r="L2338" i="2" a="1"/>
  <c r="L2338" i="2" s="1"/>
  <c r="M2338" i="2"/>
  <c r="N2338" i="2"/>
  <c r="O2338" i="2"/>
  <c r="P2338" i="2"/>
  <c r="Q2338" i="2"/>
  <c r="L2339" i="2" a="1"/>
  <c r="L2339" i="2" s="1"/>
  <c r="M2339" i="2"/>
  <c r="N2339" i="2"/>
  <c r="O2339" i="2"/>
  <c r="P2339" i="2"/>
  <c r="Q2339" i="2"/>
  <c r="L2340" i="2" a="1"/>
  <c r="L2340" i="2" s="1"/>
  <c r="M2340" i="2"/>
  <c r="N2340" i="2"/>
  <c r="O2340" i="2"/>
  <c r="P2340" i="2"/>
  <c r="Q2340" i="2"/>
  <c r="L2341" i="2" a="1"/>
  <c r="L2341" i="2" s="1"/>
  <c r="M2341" i="2"/>
  <c r="N2341" i="2"/>
  <c r="O2341" i="2"/>
  <c r="P2341" i="2"/>
  <c r="Q2341" i="2"/>
  <c r="L2342" i="2" a="1"/>
  <c r="L2342" i="2" s="1"/>
  <c r="M2342" i="2"/>
  <c r="N2342" i="2"/>
  <c r="O2342" i="2"/>
  <c r="P2342" i="2"/>
  <c r="Q2342" i="2"/>
  <c r="L2343" i="2" a="1"/>
  <c r="L2343" i="2" s="1"/>
  <c r="M2343" i="2"/>
  <c r="N2343" i="2"/>
  <c r="O2343" i="2"/>
  <c r="P2343" i="2"/>
  <c r="Q2343" i="2"/>
  <c r="L2344" i="2" a="1"/>
  <c r="L2344" i="2" s="1"/>
  <c r="M2344" i="2"/>
  <c r="N2344" i="2"/>
  <c r="O2344" i="2"/>
  <c r="P2344" i="2"/>
  <c r="Q2344" i="2"/>
  <c r="L2345" i="2" a="1"/>
  <c r="L2345" i="2" s="1"/>
  <c r="M2345" i="2"/>
  <c r="N2345" i="2"/>
  <c r="O2345" i="2"/>
  <c r="P2345" i="2"/>
  <c r="Q2345" i="2"/>
  <c r="L2346" i="2" a="1"/>
  <c r="L2346" i="2" s="1"/>
  <c r="M2346" i="2"/>
  <c r="N2346" i="2"/>
  <c r="O2346" i="2"/>
  <c r="P2346" i="2"/>
  <c r="Q2346" i="2"/>
  <c r="L2347" i="2" a="1"/>
  <c r="L2347" i="2" s="1"/>
  <c r="M2347" i="2"/>
  <c r="N2347" i="2"/>
  <c r="O2347" i="2"/>
  <c r="P2347" i="2"/>
  <c r="Q2347" i="2"/>
  <c r="L2348" i="2" a="1"/>
  <c r="L2348" i="2" s="1"/>
  <c r="M2348" i="2"/>
  <c r="N2348" i="2"/>
  <c r="O2348" i="2"/>
  <c r="P2348" i="2"/>
  <c r="Q2348" i="2"/>
  <c r="L2349" i="2" a="1"/>
  <c r="L2349" i="2" s="1"/>
  <c r="M2349" i="2"/>
  <c r="N2349" i="2"/>
  <c r="O2349" i="2"/>
  <c r="P2349" i="2"/>
  <c r="Q2349" i="2"/>
  <c r="L2350" i="2" a="1"/>
  <c r="L2350" i="2" s="1"/>
  <c r="M2350" i="2"/>
  <c r="N2350" i="2"/>
  <c r="O2350" i="2"/>
  <c r="P2350" i="2"/>
  <c r="Q2350" i="2"/>
  <c r="L2351" i="2" a="1"/>
  <c r="L2351" i="2" s="1"/>
  <c r="M2351" i="2"/>
  <c r="N2351" i="2"/>
  <c r="O2351" i="2"/>
  <c r="P2351" i="2"/>
  <c r="Q2351" i="2"/>
  <c r="L2352" i="2" a="1"/>
  <c r="L2352" i="2" s="1"/>
  <c r="M2352" i="2"/>
  <c r="N2352" i="2"/>
  <c r="O2352" i="2"/>
  <c r="P2352" i="2"/>
  <c r="Q2352" i="2"/>
  <c r="L2353" i="2" a="1"/>
  <c r="L2353" i="2" s="1"/>
  <c r="M2353" i="2"/>
  <c r="N2353" i="2"/>
  <c r="O2353" i="2"/>
  <c r="P2353" i="2"/>
  <c r="Q2353" i="2"/>
  <c r="L2354" i="2" a="1"/>
  <c r="L2354" i="2" s="1"/>
  <c r="M2354" i="2"/>
  <c r="N2354" i="2"/>
  <c r="O2354" i="2"/>
  <c r="P2354" i="2"/>
  <c r="Q2354" i="2"/>
  <c r="L2355" i="2" a="1"/>
  <c r="L2355" i="2" s="1"/>
  <c r="M2355" i="2"/>
  <c r="N2355" i="2"/>
  <c r="O2355" i="2"/>
  <c r="P2355" i="2"/>
  <c r="Q2355" i="2"/>
  <c r="L2356" i="2" a="1"/>
  <c r="L2356" i="2" s="1"/>
  <c r="M2356" i="2"/>
  <c r="N2356" i="2"/>
  <c r="O2356" i="2"/>
  <c r="P2356" i="2"/>
  <c r="Q2356" i="2"/>
  <c r="L2357" i="2" a="1"/>
  <c r="L2357" i="2" s="1"/>
  <c r="M2357" i="2"/>
  <c r="N2357" i="2"/>
  <c r="O2357" i="2"/>
  <c r="P2357" i="2"/>
  <c r="Q2357" i="2"/>
  <c r="L2358" i="2" a="1"/>
  <c r="L2358" i="2" s="1"/>
  <c r="M2358" i="2"/>
  <c r="N2358" i="2"/>
  <c r="O2358" i="2"/>
  <c r="P2358" i="2"/>
  <c r="Q2358" i="2"/>
  <c r="L2359" i="2" a="1"/>
  <c r="L2359" i="2" s="1"/>
  <c r="M2359" i="2"/>
  <c r="N2359" i="2"/>
  <c r="O2359" i="2"/>
  <c r="P2359" i="2"/>
  <c r="Q2359" i="2"/>
  <c r="L2360" i="2" a="1"/>
  <c r="L2360" i="2" s="1"/>
  <c r="M2360" i="2"/>
  <c r="N2360" i="2"/>
  <c r="O2360" i="2"/>
  <c r="P2360" i="2"/>
  <c r="Q2360" i="2"/>
  <c r="L2361" i="2" a="1"/>
  <c r="L2361" i="2" s="1"/>
  <c r="M2361" i="2"/>
  <c r="N2361" i="2"/>
  <c r="O2361" i="2"/>
  <c r="P2361" i="2"/>
  <c r="Q2361" i="2"/>
  <c r="L2362" i="2" a="1"/>
  <c r="L2362" i="2" s="1"/>
  <c r="M2362" i="2"/>
  <c r="N2362" i="2"/>
  <c r="O2362" i="2"/>
  <c r="P2362" i="2"/>
  <c r="Q2362" i="2"/>
  <c r="L2363" i="2" a="1"/>
  <c r="L2363" i="2" s="1"/>
  <c r="M2363" i="2"/>
  <c r="N2363" i="2"/>
  <c r="O2363" i="2"/>
  <c r="P2363" i="2"/>
  <c r="Q2363" i="2"/>
  <c r="L2364" i="2" a="1"/>
  <c r="L2364" i="2" s="1"/>
  <c r="M2364" i="2"/>
  <c r="N2364" i="2"/>
  <c r="O2364" i="2"/>
  <c r="P2364" i="2"/>
  <c r="Q2364" i="2"/>
  <c r="L2365" i="2" a="1"/>
  <c r="L2365" i="2" s="1"/>
  <c r="M2365" i="2"/>
  <c r="N2365" i="2"/>
  <c r="R2365" i="2" s="1"/>
  <c r="O2365" i="2"/>
  <c r="P2365" i="2"/>
  <c r="Q2365" i="2"/>
  <c r="L2366" i="2" a="1"/>
  <c r="L2366" i="2" s="1"/>
  <c r="M2366" i="2"/>
  <c r="N2366" i="2"/>
  <c r="O2366" i="2"/>
  <c r="P2366" i="2"/>
  <c r="Q2366" i="2"/>
  <c r="L2367" i="2" a="1"/>
  <c r="L2367" i="2" s="1"/>
  <c r="M2367" i="2"/>
  <c r="N2367" i="2"/>
  <c r="O2367" i="2"/>
  <c r="P2367" i="2"/>
  <c r="Q2367" i="2"/>
  <c r="L2368" i="2" a="1"/>
  <c r="L2368" i="2" s="1"/>
  <c r="M2368" i="2"/>
  <c r="N2368" i="2"/>
  <c r="O2368" i="2"/>
  <c r="P2368" i="2"/>
  <c r="Q2368" i="2"/>
  <c r="L2369" i="2" a="1"/>
  <c r="L2369" i="2" s="1"/>
  <c r="M2369" i="2"/>
  <c r="N2369" i="2"/>
  <c r="O2369" i="2"/>
  <c r="P2369" i="2"/>
  <c r="Q2369" i="2"/>
  <c r="L2370" i="2" a="1"/>
  <c r="L2370" i="2" s="1"/>
  <c r="M2370" i="2"/>
  <c r="N2370" i="2"/>
  <c r="O2370" i="2"/>
  <c r="P2370" i="2"/>
  <c r="Q2370" i="2"/>
  <c r="L2371" i="2" a="1"/>
  <c r="L2371" i="2" s="1"/>
  <c r="M2371" i="2"/>
  <c r="N2371" i="2"/>
  <c r="O2371" i="2"/>
  <c r="P2371" i="2"/>
  <c r="Q2371" i="2"/>
  <c r="L2372" i="2" a="1"/>
  <c r="L2372" i="2" s="1"/>
  <c r="M2372" i="2"/>
  <c r="N2372" i="2"/>
  <c r="O2372" i="2"/>
  <c r="P2372" i="2"/>
  <c r="Q2372" i="2"/>
  <c r="L2373" i="2" a="1"/>
  <c r="L2373" i="2" s="1"/>
  <c r="M2373" i="2"/>
  <c r="N2373" i="2"/>
  <c r="O2373" i="2"/>
  <c r="P2373" i="2"/>
  <c r="Q2373" i="2"/>
  <c r="L2374" i="2" a="1"/>
  <c r="L2374" i="2" s="1"/>
  <c r="M2374" i="2"/>
  <c r="N2374" i="2"/>
  <c r="O2374" i="2"/>
  <c r="P2374" i="2"/>
  <c r="Q2374" i="2"/>
  <c r="L2375" i="2" a="1"/>
  <c r="L2375" i="2" s="1"/>
  <c r="M2375" i="2"/>
  <c r="N2375" i="2"/>
  <c r="O2375" i="2"/>
  <c r="P2375" i="2"/>
  <c r="Q2375" i="2"/>
  <c r="L2376" i="2" a="1"/>
  <c r="L2376" i="2" s="1"/>
  <c r="M2376" i="2"/>
  <c r="N2376" i="2"/>
  <c r="O2376" i="2"/>
  <c r="P2376" i="2"/>
  <c r="Q2376" i="2"/>
  <c r="L2377" i="2" a="1"/>
  <c r="L2377" i="2" s="1"/>
  <c r="M2377" i="2"/>
  <c r="N2377" i="2"/>
  <c r="O2377" i="2"/>
  <c r="P2377" i="2"/>
  <c r="Q2377" i="2"/>
  <c r="L2378" i="2" a="1"/>
  <c r="L2378" i="2" s="1"/>
  <c r="M2378" i="2"/>
  <c r="N2378" i="2"/>
  <c r="R2378" i="2" s="1"/>
  <c r="O2378" i="2"/>
  <c r="P2378" i="2"/>
  <c r="Q2378" i="2"/>
  <c r="L2379" i="2" a="1"/>
  <c r="L2379" i="2" s="1"/>
  <c r="M2379" i="2"/>
  <c r="N2379" i="2"/>
  <c r="O2379" i="2"/>
  <c r="P2379" i="2"/>
  <c r="Q2379" i="2"/>
  <c r="L2380" i="2" a="1"/>
  <c r="L2380" i="2" s="1"/>
  <c r="M2380" i="2"/>
  <c r="N2380" i="2"/>
  <c r="O2380" i="2"/>
  <c r="P2380" i="2"/>
  <c r="Q2380" i="2"/>
  <c r="L2381" i="2" a="1"/>
  <c r="L2381" i="2" s="1"/>
  <c r="M2381" i="2"/>
  <c r="N2381" i="2"/>
  <c r="O2381" i="2"/>
  <c r="P2381" i="2"/>
  <c r="Q2381" i="2"/>
  <c r="L2382" i="2" a="1"/>
  <c r="L2382" i="2" s="1"/>
  <c r="M2382" i="2"/>
  <c r="N2382" i="2"/>
  <c r="O2382" i="2"/>
  <c r="P2382" i="2"/>
  <c r="Q2382" i="2"/>
  <c r="L2383" i="2" a="1"/>
  <c r="L2383" i="2" s="1"/>
  <c r="M2383" i="2"/>
  <c r="N2383" i="2"/>
  <c r="O2383" i="2"/>
  <c r="P2383" i="2"/>
  <c r="Q2383" i="2"/>
  <c r="L2384" i="2" a="1"/>
  <c r="L2384" i="2" s="1"/>
  <c r="M2384" i="2"/>
  <c r="N2384" i="2"/>
  <c r="O2384" i="2"/>
  <c r="P2384" i="2"/>
  <c r="Q2384" i="2"/>
  <c r="L2385" i="2" a="1"/>
  <c r="L2385" i="2" s="1"/>
  <c r="M2385" i="2"/>
  <c r="N2385" i="2"/>
  <c r="R2385" i="2" s="1"/>
  <c r="O2385" i="2"/>
  <c r="P2385" i="2"/>
  <c r="Q2385" i="2"/>
  <c r="L2386" i="2" a="1"/>
  <c r="L2386" i="2" s="1"/>
  <c r="M2386" i="2"/>
  <c r="N2386" i="2"/>
  <c r="O2386" i="2"/>
  <c r="P2386" i="2"/>
  <c r="Q2386" i="2"/>
  <c r="L2387" i="2" a="1"/>
  <c r="L2387" i="2" s="1"/>
  <c r="M2387" i="2"/>
  <c r="N2387" i="2"/>
  <c r="O2387" i="2"/>
  <c r="P2387" i="2"/>
  <c r="Q2387" i="2"/>
  <c r="L2388" i="2" a="1"/>
  <c r="L2388" i="2" s="1"/>
  <c r="M2388" i="2"/>
  <c r="N2388" i="2"/>
  <c r="O2388" i="2"/>
  <c r="P2388" i="2"/>
  <c r="Q2388" i="2"/>
  <c r="L2389" i="2" a="1"/>
  <c r="L2389" i="2" s="1"/>
  <c r="M2389" i="2"/>
  <c r="N2389" i="2"/>
  <c r="O2389" i="2"/>
  <c r="P2389" i="2"/>
  <c r="Q2389" i="2"/>
  <c r="L2390" i="2" a="1"/>
  <c r="L2390" i="2" s="1"/>
  <c r="M2390" i="2"/>
  <c r="N2390" i="2"/>
  <c r="R2390" i="2" s="1"/>
  <c r="O2390" i="2"/>
  <c r="P2390" i="2"/>
  <c r="Q2390" i="2"/>
  <c r="L2391" i="2" a="1"/>
  <c r="L2391" i="2" s="1"/>
  <c r="M2391" i="2"/>
  <c r="N2391" i="2"/>
  <c r="O2391" i="2"/>
  <c r="P2391" i="2"/>
  <c r="Q2391" i="2"/>
  <c r="L2392" i="2" a="1"/>
  <c r="L2392" i="2" s="1"/>
  <c r="M2392" i="2"/>
  <c r="N2392" i="2"/>
  <c r="O2392" i="2"/>
  <c r="P2392" i="2"/>
  <c r="Q2392" i="2"/>
  <c r="L2393" i="2" a="1"/>
  <c r="L2393" i="2" s="1"/>
  <c r="M2393" i="2"/>
  <c r="N2393" i="2"/>
  <c r="O2393" i="2"/>
  <c r="P2393" i="2"/>
  <c r="Q2393" i="2"/>
  <c r="L2394" i="2" a="1"/>
  <c r="L2394" i="2" s="1"/>
  <c r="M2394" i="2"/>
  <c r="N2394" i="2"/>
  <c r="O2394" i="2"/>
  <c r="P2394" i="2"/>
  <c r="Q2394" i="2"/>
  <c r="L2395" i="2" a="1"/>
  <c r="L2395" i="2" s="1"/>
  <c r="M2395" i="2"/>
  <c r="N2395" i="2"/>
  <c r="O2395" i="2"/>
  <c r="P2395" i="2"/>
  <c r="Q2395" i="2"/>
  <c r="L2396" i="2" a="1"/>
  <c r="L2396" i="2" s="1"/>
  <c r="M2396" i="2"/>
  <c r="N2396" i="2"/>
  <c r="O2396" i="2"/>
  <c r="P2396" i="2"/>
  <c r="Q2396" i="2"/>
  <c r="L2397" i="2" a="1"/>
  <c r="L2397" i="2" s="1"/>
  <c r="M2397" i="2"/>
  <c r="N2397" i="2"/>
  <c r="O2397" i="2"/>
  <c r="P2397" i="2"/>
  <c r="Q2397" i="2"/>
  <c r="L2398" i="2" a="1"/>
  <c r="L2398" i="2" s="1"/>
  <c r="M2398" i="2"/>
  <c r="N2398" i="2"/>
  <c r="R2398" i="2" s="1"/>
  <c r="O2398" i="2"/>
  <c r="P2398" i="2"/>
  <c r="Q2398" i="2"/>
  <c r="L2399" i="2" a="1"/>
  <c r="L2399" i="2" s="1"/>
  <c r="M2399" i="2"/>
  <c r="N2399" i="2"/>
  <c r="O2399" i="2"/>
  <c r="P2399" i="2"/>
  <c r="Q2399" i="2"/>
  <c r="L2400" i="2" a="1"/>
  <c r="L2400" i="2" s="1"/>
  <c r="M2400" i="2"/>
  <c r="N2400" i="2"/>
  <c r="O2400" i="2"/>
  <c r="P2400" i="2"/>
  <c r="Q2400" i="2"/>
  <c r="L2401" i="2" a="1"/>
  <c r="L2401" i="2" s="1"/>
  <c r="M2401" i="2"/>
  <c r="N2401" i="2"/>
  <c r="O2401" i="2"/>
  <c r="P2401" i="2"/>
  <c r="Q2401" i="2"/>
  <c r="L2402" i="2" a="1"/>
  <c r="L2402" i="2" s="1"/>
  <c r="M2402" i="2"/>
  <c r="N2402" i="2"/>
  <c r="R2402" i="2" s="1"/>
  <c r="O2402" i="2"/>
  <c r="P2402" i="2"/>
  <c r="Q2402" i="2"/>
  <c r="L2403" i="2" a="1"/>
  <c r="L2403" i="2" s="1"/>
  <c r="M2403" i="2"/>
  <c r="N2403" i="2"/>
  <c r="O2403" i="2"/>
  <c r="P2403" i="2"/>
  <c r="Q2403" i="2"/>
  <c r="L2404" i="2" a="1"/>
  <c r="L2404" i="2" s="1"/>
  <c r="M2404" i="2"/>
  <c r="N2404" i="2"/>
  <c r="O2404" i="2"/>
  <c r="P2404" i="2"/>
  <c r="Q2404" i="2"/>
  <c r="L2405" i="2" a="1"/>
  <c r="L2405" i="2" s="1"/>
  <c r="M2405" i="2"/>
  <c r="N2405" i="2"/>
  <c r="O2405" i="2"/>
  <c r="P2405" i="2"/>
  <c r="Q2405" i="2"/>
  <c r="L2406" i="2" a="1"/>
  <c r="L2406" i="2" s="1"/>
  <c r="M2406" i="2"/>
  <c r="N2406" i="2"/>
  <c r="O2406" i="2"/>
  <c r="P2406" i="2"/>
  <c r="Q2406" i="2"/>
  <c r="L2407" i="2" a="1"/>
  <c r="L2407" i="2" s="1"/>
  <c r="M2407" i="2"/>
  <c r="N2407" i="2"/>
  <c r="O2407" i="2"/>
  <c r="P2407" i="2"/>
  <c r="Q2407" i="2"/>
  <c r="L2408" i="2" a="1"/>
  <c r="L2408" i="2" s="1"/>
  <c r="M2408" i="2"/>
  <c r="N2408" i="2"/>
  <c r="O2408" i="2"/>
  <c r="P2408" i="2"/>
  <c r="Q2408" i="2"/>
  <c r="L2409" i="2" a="1"/>
  <c r="L2409" i="2" s="1"/>
  <c r="M2409" i="2"/>
  <c r="N2409" i="2"/>
  <c r="O2409" i="2"/>
  <c r="P2409" i="2"/>
  <c r="Q2409" i="2"/>
  <c r="L2410" i="2" a="1"/>
  <c r="L2410" i="2" s="1"/>
  <c r="M2410" i="2"/>
  <c r="N2410" i="2"/>
  <c r="O2410" i="2"/>
  <c r="P2410" i="2"/>
  <c r="Q2410" i="2"/>
  <c r="L2411" i="2" a="1"/>
  <c r="L2411" i="2" s="1"/>
  <c r="M2411" i="2"/>
  <c r="N2411" i="2"/>
  <c r="O2411" i="2"/>
  <c r="P2411" i="2"/>
  <c r="Q2411" i="2"/>
  <c r="L2412" i="2" a="1"/>
  <c r="L2412" i="2" s="1"/>
  <c r="M2412" i="2"/>
  <c r="N2412" i="2"/>
  <c r="O2412" i="2"/>
  <c r="P2412" i="2"/>
  <c r="Q2412" i="2"/>
  <c r="L2413" i="2" a="1"/>
  <c r="L2413" i="2" s="1"/>
  <c r="M2413" i="2"/>
  <c r="N2413" i="2"/>
  <c r="O2413" i="2"/>
  <c r="P2413" i="2"/>
  <c r="Q2413" i="2"/>
  <c r="L2414" i="2" a="1"/>
  <c r="L2414" i="2" s="1"/>
  <c r="M2414" i="2"/>
  <c r="N2414" i="2"/>
  <c r="O2414" i="2"/>
  <c r="P2414" i="2"/>
  <c r="Q2414" i="2"/>
  <c r="L2415" i="2" a="1"/>
  <c r="L2415" i="2" s="1"/>
  <c r="M2415" i="2"/>
  <c r="N2415" i="2"/>
  <c r="O2415" i="2"/>
  <c r="P2415" i="2"/>
  <c r="Q2415" i="2"/>
  <c r="L2416" i="2" a="1"/>
  <c r="L2416" i="2" s="1"/>
  <c r="M2416" i="2"/>
  <c r="N2416" i="2"/>
  <c r="O2416" i="2"/>
  <c r="P2416" i="2"/>
  <c r="Q2416" i="2"/>
  <c r="L2417" i="2" a="1"/>
  <c r="L2417" i="2" s="1"/>
  <c r="M2417" i="2"/>
  <c r="N2417" i="2"/>
  <c r="O2417" i="2"/>
  <c r="P2417" i="2"/>
  <c r="Q2417" i="2"/>
  <c r="L2418" i="2" a="1"/>
  <c r="L2418" i="2" s="1"/>
  <c r="M2418" i="2"/>
  <c r="N2418" i="2"/>
  <c r="O2418" i="2"/>
  <c r="P2418" i="2"/>
  <c r="Q2418" i="2"/>
  <c r="L2419" i="2" a="1"/>
  <c r="L2419" i="2" s="1"/>
  <c r="M2419" i="2"/>
  <c r="N2419" i="2"/>
  <c r="O2419" i="2"/>
  <c r="P2419" i="2"/>
  <c r="Q2419" i="2"/>
  <c r="L2420" i="2" a="1"/>
  <c r="L2420" i="2" s="1"/>
  <c r="M2420" i="2"/>
  <c r="N2420" i="2"/>
  <c r="O2420" i="2"/>
  <c r="P2420" i="2"/>
  <c r="Q2420" i="2"/>
  <c r="L2421" i="2" a="1"/>
  <c r="L2421" i="2" s="1"/>
  <c r="M2421" i="2"/>
  <c r="N2421" i="2"/>
  <c r="O2421" i="2"/>
  <c r="P2421" i="2"/>
  <c r="Q2421" i="2"/>
  <c r="L2422" i="2" a="1"/>
  <c r="L2422" i="2" s="1"/>
  <c r="M2422" i="2"/>
  <c r="N2422" i="2"/>
  <c r="O2422" i="2"/>
  <c r="P2422" i="2"/>
  <c r="Q2422" i="2"/>
  <c r="L2423" i="2" a="1"/>
  <c r="L2423" i="2" s="1"/>
  <c r="M2423" i="2"/>
  <c r="N2423" i="2"/>
  <c r="O2423" i="2"/>
  <c r="P2423" i="2"/>
  <c r="Q2423" i="2"/>
  <c r="L2424" i="2" a="1"/>
  <c r="L2424" i="2" s="1"/>
  <c r="M2424" i="2"/>
  <c r="N2424" i="2"/>
  <c r="O2424" i="2"/>
  <c r="P2424" i="2"/>
  <c r="Q2424" i="2"/>
  <c r="L2425" i="2" a="1"/>
  <c r="L2425" i="2" s="1"/>
  <c r="M2425" i="2"/>
  <c r="N2425" i="2"/>
  <c r="O2425" i="2"/>
  <c r="P2425" i="2"/>
  <c r="Q2425" i="2"/>
  <c r="L2426" i="2" a="1"/>
  <c r="L2426" i="2" s="1"/>
  <c r="M2426" i="2"/>
  <c r="N2426" i="2"/>
  <c r="O2426" i="2"/>
  <c r="P2426" i="2"/>
  <c r="Q2426" i="2"/>
  <c r="L2427" i="2" a="1"/>
  <c r="L2427" i="2" s="1"/>
  <c r="M2427" i="2"/>
  <c r="N2427" i="2"/>
  <c r="O2427" i="2"/>
  <c r="P2427" i="2"/>
  <c r="Q2427" i="2"/>
  <c r="L2428" i="2" a="1"/>
  <c r="L2428" i="2" s="1"/>
  <c r="M2428" i="2"/>
  <c r="N2428" i="2"/>
  <c r="O2428" i="2"/>
  <c r="P2428" i="2"/>
  <c r="Q2428" i="2"/>
  <c r="L2429" i="2" a="1"/>
  <c r="L2429" i="2" s="1"/>
  <c r="M2429" i="2"/>
  <c r="N2429" i="2"/>
  <c r="O2429" i="2"/>
  <c r="P2429" i="2"/>
  <c r="Q2429" i="2"/>
  <c r="L2430" i="2" a="1"/>
  <c r="L2430" i="2" s="1"/>
  <c r="M2430" i="2"/>
  <c r="N2430" i="2"/>
  <c r="O2430" i="2"/>
  <c r="P2430" i="2"/>
  <c r="Q2430" i="2"/>
  <c r="L2431" i="2" a="1"/>
  <c r="L2431" i="2" s="1"/>
  <c r="M2431" i="2"/>
  <c r="N2431" i="2"/>
  <c r="O2431" i="2"/>
  <c r="P2431" i="2"/>
  <c r="Q2431" i="2"/>
  <c r="L2432" i="2" a="1"/>
  <c r="L2432" i="2" s="1"/>
  <c r="M2432" i="2"/>
  <c r="N2432" i="2"/>
  <c r="O2432" i="2"/>
  <c r="P2432" i="2"/>
  <c r="Q2432" i="2"/>
  <c r="L2433" i="2" a="1"/>
  <c r="L2433" i="2" s="1"/>
  <c r="M2433" i="2"/>
  <c r="N2433" i="2"/>
  <c r="O2433" i="2"/>
  <c r="P2433" i="2"/>
  <c r="Q2433" i="2"/>
  <c r="L2434" i="2" a="1"/>
  <c r="L2434" i="2" s="1"/>
  <c r="M2434" i="2"/>
  <c r="N2434" i="2"/>
  <c r="O2434" i="2"/>
  <c r="P2434" i="2"/>
  <c r="Q2434" i="2"/>
  <c r="L2435" i="2" a="1"/>
  <c r="L2435" i="2" s="1"/>
  <c r="M2435" i="2"/>
  <c r="N2435" i="2"/>
  <c r="O2435" i="2"/>
  <c r="P2435" i="2"/>
  <c r="Q2435" i="2"/>
  <c r="L2436" i="2" a="1"/>
  <c r="L2436" i="2" s="1"/>
  <c r="M2436" i="2"/>
  <c r="N2436" i="2"/>
  <c r="O2436" i="2"/>
  <c r="P2436" i="2"/>
  <c r="Q2436" i="2"/>
  <c r="L2437" i="2" a="1"/>
  <c r="L2437" i="2" s="1"/>
  <c r="M2437" i="2"/>
  <c r="N2437" i="2"/>
  <c r="O2437" i="2"/>
  <c r="P2437" i="2"/>
  <c r="Q2437" i="2"/>
  <c r="L2438" i="2" a="1"/>
  <c r="L2438" i="2" s="1"/>
  <c r="M2438" i="2"/>
  <c r="N2438" i="2"/>
  <c r="O2438" i="2"/>
  <c r="P2438" i="2"/>
  <c r="Q2438" i="2"/>
  <c r="L2439" i="2" a="1"/>
  <c r="L2439" i="2" s="1"/>
  <c r="M2439" i="2"/>
  <c r="N2439" i="2"/>
  <c r="O2439" i="2"/>
  <c r="P2439" i="2"/>
  <c r="Q2439" i="2"/>
  <c r="L2440" i="2" a="1"/>
  <c r="L2440" i="2" s="1"/>
  <c r="M2440" i="2"/>
  <c r="N2440" i="2"/>
  <c r="O2440" i="2"/>
  <c r="P2440" i="2"/>
  <c r="Q2440" i="2"/>
  <c r="L2441" i="2" a="1"/>
  <c r="L2441" i="2" s="1"/>
  <c r="M2441" i="2"/>
  <c r="N2441" i="2"/>
  <c r="O2441" i="2"/>
  <c r="P2441" i="2"/>
  <c r="Q2441" i="2"/>
  <c r="L2442" i="2" a="1"/>
  <c r="L2442" i="2" s="1"/>
  <c r="M2442" i="2"/>
  <c r="N2442" i="2"/>
  <c r="O2442" i="2"/>
  <c r="P2442" i="2"/>
  <c r="Q2442" i="2"/>
  <c r="L2443" i="2" a="1"/>
  <c r="L2443" i="2" s="1"/>
  <c r="M2443" i="2"/>
  <c r="N2443" i="2"/>
  <c r="O2443" i="2"/>
  <c r="P2443" i="2"/>
  <c r="Q2443" i="2"/>
  <c r="L2444" i="2" a="1"/>
  <c r="L2444" i="2" s="1"/>
  <c r="M2444" i="2"/>
  <c r="N2444" i="2"/>
  <c r="O2444" i="2"/>
  <c r="P2444" i="2"/>
  <c r="Q2444" i="2"/>
  <c r="L2445" i="2" a="1"/>
  <c r="L2445" i="2" s="1"/>
  <c r="M2445" i="2"/>
  <c r="N2445" i="2"/>
  <c r="O2445" i="2"/>
  <c r="P2445" i="2"/>
  <c r="Q2445" i="2"/>
  <c r="L2446" i="2" a="1"/>
  <c r="L2446" i="2" s="1"/>
  <c r="M2446" i="2"/>
  <c r="N2446" i="2"/>
  <c r="O2446" i="2"/>
  <c r="P2446" i="2"/>
  <c r="Q2446" i="2"/>
  <c r="L2447" i="2" a="1"/>
  <c r="L2447" i="2" s="1"/>
  <c r="M2447" i="2"/>
  <c r="N2447" i="2"/>
  <c r="O2447" i="2"/>
  <c r="P2447" i="2"/>
  <c r="Q2447" i="2"/>
  <c r="L2448" i="2" a="1"/>
  <c r="L2448" i="2" s="1"/>
  <c r="M2448" i="2"/>
  <c r="N2448" i="2"/>
  <c r="O2448" i="2"/>
  <c r="P2448" i="2"/>
  <c r="Q2448" i="2"/>
  <c r="L2449" i="2" a="1"/>
  <c r="L2449" i="2" s="1"/>
  <c r="M2449" i="2"/>
  <c r="N2449" i="2"/>
  <c r="O2449" i="2"/>
  <c r="P2449" i="2"/>
  <c r="Q2449" i="2"/>
  <c r="L2450" i="2" a="1"/>
  <c r="L2450" i="2" s="1"/>
  <c r="M2450" i="2"/>
  <c r="N2450" i="2"/>
  <c r="O2450" i="2"/>
  <c r="P2450" i="2"/>
  <c r="Q2450" i="2"/>
  <c r="L2451" i="2" a="1"/>
  <c r="L2451" i="2" s="1"/>
  <c r="M2451" i="2"/>
  <c r="N2451" i="2"/>
  <c r="O2451" i="2"/>
  <c r="P2451" i="2"/>
  <c r="Q2451" i="2"/>
  <c r="L2452" i="2" a="1"/>
  <c r="L2452" i="2" s="1"/>
  <c r="M2452" i="2"/>
  <c r="N2452" i="2"/>
  <c r="O2452" i="2"/>
  <c r="P2452" i="2"/>
  <c r="Q2452" i="2"/>
  <c r="L2453" i="2" a="1"/>
  <c r="L2453" i="2" s="1"/>
  <c r="M2453" i="2"/>
  <c r="N2453" i="2"/>
  <c r="O2453" i="2"/>
  <c r="P2453" i="2"/>
  <c r="Q2453" i="2"/>
  <c r="L2454" i="2" a="1"/>
  <c r="L2454" i="2" s="1"/>
  <c r="M2454" i="2"/>
  <c r="N2454" i="2"/>
  <c r="O2454" i="2"/>
  <c r="P2454" i="2"/>
  <c r="Q2454" i="2"/>
  <c r="L2455" i="2" a="1"/>
  <c r="L2455" i="2" s="1"/>
  <c r="M2455" i="2"/>
  <c r="N2455" i="2"/>
  <c r="O2455" i="2"/>
  <c r="P2455" i="2"/>
  <c r="Q2455" i="2"/>
  <c r="L2456" i="2" a="1"/>
  <c r="L2456" i="2" s="1"/>
  <c r="M2456" i="2"/>
  <c r="N2456" i="2"/>
  <c r="O2456" i="2"/>
  <c r="P2456" i="2"/>
  <c r="Q2456" i="2"/>
  <c r="L2457" i="2" a="1"/>
  <c r="L2457" i="2" s="1"/>
  <c r="M2457" i="2"/>
  <c r="N2457" i="2"/>
  <c r="O2457" i="2"/>
  <c r="P2457" i="2"/>
  <c r="Q2457" i="2"/>
  <c r="L2458" i="2" a="1"/>
  <c r="L2458" i="2" s="1"/>
  <c r="M2458" i="2"/>
  <c r="N2458" i="2"/>
  <c r="O2458" i="2"/>
  <c r="P2458" i="2"/>
  <c r="Q2458" i="2"/>
  <c r="L2459" i="2" a="1"/>
  <c r="L2459" i="2" s="1"/>
  <c r="M2459" i="2"/>
  <c r="N2459" i="2"/>
  <c r="O2459" i="2"/>
  <c r="P2459" i="2"/>
  <c r="Q2459" i="2"/>
  <c r="L2460" i="2" a="1"/>
  <c r="L2460" i="2" s="1"/>
  <c r="M2460" i="2"/>
  <c r="N2460" i="2"/>
  <c r="O2460" i="2"/>
  <c r="P2460" i="2"/>
  <c r="Q2460" i="2"/>
  <c r="L2461" i="2" a="1"/>
  <c r="L2461" i="2" s="1"/>
  <c r="M2461" i="2"/>
  <c r="N2461" i="2"/>
  <c r="O2461" i="2"/>
  <c r="P2461" i="2"/>
  <c r="Q2461" i="2"/>
  <c r="L2462" i="2" a="1"/>
  <c r="L2462" i="2" s="1"/>
  <c r="M2462" i="2"/>
  <c r="N2462" i="2"/>
  <c r="O2462" i="2"/>
  <c r="P2462" i="2"/>
  <c r="Q2462" i="2"/>
  <c r="L2463" i="2" a="1"/>
  <c r="L2463" i="2" s="1"/>
  <c r="M2463" i="2"/>
  <c r="N2463" i="2"/>
  <c r="O2463" i="2"/>
  <c r="P2463" i="2"/>
  <c r="Q2463" i="2"/>
  <c r="L2464" i="2" a="1"/>
  <c r="L2464" i="2" s="1"/>
  <c r="M2464" i="2"/>
  <c r="N2464" i="2"/>
  <c r="O2464" i="2"/>
  <c r="P2464" i="2"/>
  <c r="Q2464" i="2"/>
  <c r="L2465" i="2" a="1"/>
  <c r="L2465" i="2" s="1"/>
  <c r="M2465" i="2"/>
  <c r="N2465" i="2"/>
  <c r="O2465" i="2"/>
  <c r="P2465" i="2"/>
  <c r="Q2465" i="2"/>
  <c r="L2466" i="2" a="1"/>
  <c r="L2466" i="2" s="1"/>
  <c r="M2466" i="2"/>
  <c r="N2466" i="2"/>
  <c r="O2466" i="2"/>
  <c r="P2466" i="2"/>
  <c r="Q2466" i="2"/>
  <c r="L2467" i="2" a="1"/>
  <c r="L2467" i="2" s="1"/>
  <c r="M2467" i="2"/>
  <c r="N2467" i="2"/>
  <c r="O2467" i="2"/>
  <c r="P2467" i="2"/>
  <c r="Q2467" i="2"/>
  <c r="L2468" i="2" a="1"/>
  <c r="L2468" i="2" s="1"/>
  <c r="M2468" i="2"/>
  <c r="N2468" i="2"/>
  <c r="O2468" i="2"/>
  <c r="P2468" i="2"/>
  <c r="Q2468" i="2"/>
  <c r="L2469" i="2" a="1"/>
  <c r="L2469" i="2" s="1"/>
  <c r="M2469" i="2"/>
  <c r="N2469" i="2"/>
  <c r="O2469" i="2"/>
  <c r="P2469" i="2"/>
  <c r="Q2469" i="2"/>
  <c r="L2470" i="2" a="1"/>
  <c r="L2470" i="2" s="1"/>
  <c r="M2470" i="2"/>
  <c r="N2470" i="2"/>
  <c r="O2470" i="2"/>
  <c r="P2470" i="2"/>
  <c r="Q2470" i="2"/>
  <c r="L2471" i="2" a="1"/>
  <c r="L2471" i="2" s="1"/>
  <c r="M2471" i="2"/>
  <c r="N2471" i="2"/>
  <c r="O2471" i="2"/>
  <c r="P2471" i="2"/>
  <c r="Q2471" i="2"/>
  <c r="L2472" i="2" a="1"/>
  <c r="L2472" i="2" s="1"/>
  <c r="M2472" i="2"/>
  <c r="N2472" i="2"/>
  <c r="O2472" i="2"/>
  <c r="P2472" i="2"/>
  <c r="Q2472" i="2"/>
  <c r="L2473" i="2" a="1"/>
  <c r="L2473" i="2" s="1"/>
  <c r="M2473" i="2"/>
  <c r="N2473" i="2"/>
  <c r="O2473" i="2"/>
  <c r="P2473" i="2"/>
  <c r="Q2473" i="2"/>
  <c r="L2474" i="2" a="1"/>
  <c r="L2474" i="2" s="1"/>
  <c r="M2474" i="2"/>
  <c r="N2474" i="2"/>
  <c r="O2474" i="2"/>
  <c r="P2474" i="2"/>
  <c r="Q2474" i="2"/>
  <c r="L2475" i="2" a="1"/>
  <c r="L2475" i="2" s="1"/>
  <c r="M2475" i="2"/>
  <c r="N2475" i="2"/>
  <c r="O2475" i="2"/>
  <c r="P2475" i="2"/>
  <c r="Q2475" i="2"/>
  <c r="L2476" i="2" a="1"/>
  <c r="L2476" i="2" s="1"/>
  <c r="M2476" i="2"/>
  <c r="N2476" i="2"/>
  <c r="O2476" i="2"/>
  <c r="P2476" i="2"/>
  <c r="Q2476" i="2"/>
  <c r="L2477" i="2" a="1"/>
  <c r="L2477" i="2" s="1"/>
  <c r="M2477" i="2"/>
  <c r="N2477" i="2"/>
  <c r="O2477" i="2"/>
  <c r="P2477" i="2"/>
  <c r="Q2477" i="2"/>
  <c r="L2478" i="2" a="1"/>
  <c r="L2478" i="2" s="1"/>
  <c r="M2478" i="2"/>
  <c r="N2478" i="2"/>
  <c r="O2478" i="2"/>
  <c r="P2478" i="2"/>
  <c r="Q2478" i="2"/>
  <c r="L2479" i="2" a="1"/>
  <c r="L2479" i="2" s="1"/>
  <c r="M2479" i="2"/>
  <c r="N2479" i="2"/>
  <c r="O2479" i="2"/>
  <c r="P2479" i="2"/>
  <c r="Q2479" i="2"/>
  <c r="L2480" i="2" a="1"/>
  <c r="L2480" i="2" s="1"/>
  <c r="M2480" i="2"/>
  <c r="N2480" i="2"/>
  <c r="O2480" i="2"/>
  <c r="P2480" i="2"/>
  <c r="Q2480" i="2"/>
  <c r="L2481" i="2" a="1"/>
  <c r="L2481" i="2" s="1"/>
  <c r="M2481" i="2"/>
  <c r="N2481" i="2"/>
  <c r="O2481" i="2"/>
  <c r="P2481" i="2"/>
  <c r="Q2481" i="2"/>
  <c r="L2482" i="2" a="1"/>
  <c r="L2482" i="2" s="1"/>
  <c r="M2482" i="2"/>
  <c r="N2482" i="2"/>
  <c r="O2482" i="2"/>
  <c r="P2482" i="2"/>
  <c r="Q2482" i="2"/>
  <c r="L2483" i="2" a="1"/>
  <c r="L2483" i="2" s="1"/>
  <c r="M2483" i="2"/>
  <c r="N2483" i="2"/>
  <c r="O2483" i="2"/>
  <c r="P2483" i="2"/>
  <c r="Q2483" i="2"/>
  <c r="L2484" i="2" a="1"/>
  <c r="L2484" i="2" s="1"/>
  <c r="M2484" i="2"/>
  <c r="N2484" i="2"/>
  <c r="O2484" i="2"/>
  <c r="P2484" i="2"/>
  <c r="Q2484" i="2"/>
  <c r="L2485" i="2" a="1"/>
  <c r="L2485" i="2" s="1"/>
  <c r="M2485" i="2"/>
  <c r="N2485" i="2"/>
  <c r="O2485" i="2"/>
  <c r="P2485" i="2"/>
  <c r="Q2485" i="2"/>
  <c r="L2486" i="2" a="1"/>
  <c r="L2486" i="2" s="1"/>
  <c r="M2486" i="2"/>
  <c r="N2486" i="2"/>
  <c r="O2486" i="2"/>
  <c r="P2486" i="2"/>
  <c r="Q2486" i="2"/>
  <c r="L2487" i="2" a="1"/>
  <c r="L2487" i="2" s="1"/>
  <c r="M2487" i="2"/>
  <c r="N2487" i="2"/>
  <c r="O2487" i="2"/>
  <c r="P2487" i="2"/>
  <c r="Q2487" i="2"/>
  <c r="L2488" i="2" a="1"/>
  <c r="L2488" i="2" s="1"/>
  <c r="M2488" i="2"/>
  <c r="N2488" i="2"/>
  <c r="O2488" i="2"/>
  <c r="P2488" i="2"/>
  <c r="Q2488" i="2"/>
  <c r="L2489" i="2" a="1"/>
  <c r="L2489" i="2" s="1"/>
  <c r="M2489" i="2"/>
  <c r="N2489" i="2"/>
  <c r="O2489" i="2"/>
  <c r="P2489" i="2"/>
  <c r="Q2489" i="2"/>
  <c r="L2490" i="2" a="1"/>
  <c r="L2490" i="2" s="1"/>
  <c r="M2490" i="2"/>
  <c r="N2490" i="2"/>
  <c r="O2490" i="2"/>
  <c r="P2490" i="2"/>
  <c r="Q2490" i="2"/>
  <c r="L2491" i="2" a="1"/>
  <c r="L2491" i="2" s="1"/>
  <c r="M2491" i="2"/>
  <c r="N2491" i="2"/>
  <c r="O2491" i="2"/>
  <c r="P2491" i="2"/>
  <c r="Q2491" i="2"/>
  <c r="L2492" i="2" a="1"/>
  <c r="L2492" i="2" s="1"/>
  <c r="M2492" i="2"/>
  <c r="N2492" i="2"/>
  <c r="O2492" i="2"/>
  <c r="P2492" i="2"/>
  <c r="Q2492" i="2"/>
  <c r="L2493" i="2" a="1"/>
  <c r="L2493" i="2" s="1"/>
  <c r="M2493" i="2"/>
  <c r="N2493" i="2"/>
  <c r="O2493" i="2"/>
  <c r="P2493" i="2"/>
  <c r="Q2493" i="2"/>
  <c r="L2494" i="2" a="1"/>
  <c r="L2494" i="2" s="1"/>
  <c r="M2494" i="2"/>
  <c r="N2494" i="2"/>
  <c r="O2494" i="2"/>
  <c r="P2494" i="2"/>
  <c r="Q2494" i="2"/>
  <c r="L2495" i="2" a="1"/>
  <c r="L2495" i="2" s="1"/>
  <c r="M2495" i="2"/>
  <c r="N2495" i="2"/>
  <c r="O2495" i="2"/>
  <c r="P2495" i="2"/>
  <c r="Q2495" i="2"/>
  <c r="L2496" i="2" a="1"/>
  <c r="L2496" i="2" s="1"/>
  <c r="M2496" i="2"/>
  <c r="N2496" i="2"/>
  <c r="O2496" i="2"/>
  <c r="P2496" i="2"/>
  <c r="Q2496" i="2"/>
  <c r="L2497" i="2" a="1"/>
  <c r="L2497" i="2" s="1"/>
  <c r="M2497" i="2"/>
  <c r="N2497" i="2"/>
  <c r="O2497" i="2"/>
  <c r="P2497" i="2"/>
  <c r="Q2497" i="2"/>
  <c r="L2498" i="2" a="1"/>
  <c r="L2498" i="2" s="1"/>
  <c r="M2498" i="2"/>
  <c r="N2498" i="2"/>
  <c r="O2498" i="2"/>
  <c r="P2498" i="2"/>
  <c r="Q2498" i="2"/>
  <c r="L2499" i="2" a="1"/>
  <c r="L2499" i="2" s="1"/>
  <c r="M2499" i="2"/>
  <c r="N2499" i="2"/>
  <c r="O2499" i="2"/>
  <c r="P2499" i="2"/>
  <c r="Q2499" i="2"/>
  <c r="L2500" i="2" a="1"/>
  <c r="L2500" i="2" s="1"/>
  <c r="M2500" i="2"/>
  <c r="N2500" i="2"/>
  <c r="O2500" i="2"/>
  <c r="P2500" i="2"/>
  <c r="Q2500" i="2"/>
  <c r="L2501" i="2" a="1"/>
  <c r="L2501" i="2" s="1"/>
  <c r="M2501" i="2"/>
  <c r="N2501" i="2"/>
  <c r="O2501" i="2"/>
  <c r="P2501" i="2"/>
  <c r="Q2501" i="2"/>
  <c r="L2502" i="2" a="1"/>
  <c r="L2502" i="2" s="1"/>
  <c r="M2502" i="2"/>
  <c r="N2502" i="2"/>
  <c r="O2502" i="2"/>
  <c r="P2502" i="2"/>
  <c r="Q2502" i="2"/>
  <c r="L2503" i="2" a="1"/>
  <c r="L2503" i="2" s="1"/>
  <c r="M2503" i="2"/>
  <c r="N2503" i="2"/>
  <c r="O2503" i="2"/>
  <c r="P2503" i="2"/>
  <c r="Q2503" i="2"/>
  <c r="L2504" i="2" a="1"/>
  <c r="L2504" i="2" s="1"/>
  <c r="M2504" i="2"/>
  <c r="N2504" i="2"/>
  <c r="O2504" i="2"/>
  <c r="P2504" i="2"/>
  <c r="Q2504" i="2"/>
  <c r="L2505" i="2" a="1"/>
  <c r="L2505" i="2" s="1"/>
  <c r="M2505" i="2"/>
  <c r="N2505" i="2"/>
  <c r="O2505" i="2"/>
  <c r="P2505" i="2"/>
  <c r="Q2505" i="2"/>
  <c r="L2506" i="2" a="1"/>
  <c r="L2506" i="2" s="1"/>
  <c r="M2506" i="2"/>
  <c r="N2506" i="2"/>
  <c r="O2506" i="2"/>
  <c r="P2506" i="2"/>
  <c r="Q2506" i="2"/>
  <c r="L2507" i="2" a="1"/>
  <c r="L2507" i="2" s="1"/>
  <c r="M2507" i="2"/>
  <c r="N2507" i="2"/>
  <c r="O2507" i="2"/>
  <c r="P2507" i="2"/>
  <c r="Q2507" i="2"/>
  <c r="L2508" i="2" a="1"/>
  <c r="L2508" i="2" s="1"/>
  <c r="M2508" i="2"/>
  <c r="N2508" i="2"/>
  <c r="O2508" i="2"/>
  <c r="P2508" i="2"/>
  <c r="Q2508" i="2"/>
  <c r="L2509" i="2" a="1"/>
  <c r="L2509" i="2" s="1"/>
  <c r="M2509" i="2"/>
  <c r="N2509" i="2"/>
  <c r="O2509" i="2"/>
  <c r="P2509" i="2"/>
  <c r="Q2509" i="2"/>
  <c r="L2510" i="2" a="1"/>
  <c r="L2510" i="2" s="1"/>
  <c r="M2510" i="2"/>
  <c r="N2510" i="2"/>
  <c r="O2510" i="2"/>
  <c r="P2510" i="2"/>
  <c r="Q2510" i="2"/>
  <c r="L2511" i="2" a="1"/>
  <c r="L2511" i="2" s="1"/>
  <c r="M2511" i="2"/>
  <c r="N2511" i="2"/>
  <c r="O2511" i="2"/>
  <c r="P2511" i="2"/>
  <c r="Q2511" i="2"/>
  <c r="L2512" i="2" a="1"/>
  <c r="L2512" i="2" s="1"/>
  <c r="M2512" i="2"/>
  <c r="N2512" i="2"/>
  <c r="O2512" i="2"/>
  <c r="P2512" i="2"/>
  <c r="Q2512" i="2"/>
  <c r="L2513" i="2" a="1"/>
  <c r="L2513" i="2" s="1"/>
  <c r="M2513" i="2"/>
  <c r="N2513" i="2"/>
  <c r="O2513" i="2"/>
  <c r="P2513" i="2"/>
  <c r="Q2513" i="2"/>
  <c r="L2514" i="2" a="1"/>
  <c r="L2514" i="2" s="1"/>
  <c r="M2514" i="2"/>
  <c r="N2514" i="2"/>
  <c r="O2514" i="2"/>
  <c r="P2514" i="2"/>
  <c r="Q2514" i="2"/>
  <c r="L2515" i="2" a="1"/>
  <c r="L2515" i="2" s="1"/>
  <c r="M2515" i="2"/>
  <c r="N2515" i="2"/>
  <c r="O2515" i="2"/>
  <c r="P2515" i="2"/>
  <c r="Q2515" i="2"/>
  <c r="L2516" i="2" a="1"/>
  <c r="L2516" i="2" s="1"/>
  <c r="M2516" i="2"/>
  <c r="N2516" i="2"/>
  <c r="O2516" i="2"/>
  <c r="P2516" i="2"/>
  <c r="Q2516" i="2"/>
  <c r="L2517" i="2" a="1"/>
  <c r="L2517" i="2" s="1"/>
  <c r="M2517" i="2"/>
  <c r="N2517" i="2"/>
  <c r="O2517" i="2"/>
  <c r="P2517" i="2"/>
  <c r="Q2517" i="2"/>
  <c r="L2518" i="2" a="1"/>
  <c r="L2518" i="2" s="1"/>
  <c r="M2518" i="2"/>
  <c r="N2518" i="2"/>
  <c r="O2518" i="2"/>
  <c r="P2518" i="2"/>
  <c r="Q2518" i="2"/>
  <c r="L2519" i="2" a="1"/>
  <c r="L2519" i="2" s="1"/>
  <c r="M2519" i="2"/>
  <c r="N2519" i="2"/>
  <c r="O2519" i="2"/>
  <c r="P2519" i="2"/>
  <c r="Q2519" i="2"/>
  <c r="L2520" i="2" a="1"/>
  <c r="L2520" i="2" s="1"/>
  <c r="M2520" i="2"/>
  <c r="N2520" i="2"/>
  <c r="O2520" i="2"/>
  <c r="P2520" i="2"/>
  <c r="Q2520" i="2"/>
  <c r="L2521" i="2" a="1"/>
  <c r="L2521" i="2" s="1"/>
  <c r="M2521" i="2"/>
  <c r="N2521" i="2"/>
  <c r="O2521" i="2"/>
  <c r="P2521" i="2"/>
  <c r="Q2521" i="2"/>
  <c r="L2522" i="2" a="1"/>
  <c r="L2522" i="2" s="1"/>
  <c r="M2522" i="2"/>
  <c r="N2522" i="2"/>
  <c r="O2522" i="2"/>
  <c r="P2522" i="2"/>
  <c r="Q2522" i="2"/>
  <c r="L2523" i="2" a="1"/>
  <c r="L2523" i="2" s="1"/>
  <c r="M2523" i="2"/>
  <c r="N2523" i="2"/>
  <c r="O2523" i="2"/>
  <c r="P2523" i="2"/>
  <c r="Q2523" i="2"/>
  <c r="L2524" i="2" a="1"/>
  <c r="L2524" i="2" s="1"/>
  <c r="M2524" i="2"/>
  <c r="N2524" i="2"/>
  <c r="O2524" i="2"/>
  <c r="P2524" i="2"/>
  <c r="Q2524" i="2"/>
  <c r="L2525" i="2" a="1"/>
  <c r="L2525" i="2" s="1"/>
  <c r="M2525" i="2"/>
  <c r="N2525" i="2"/>
  <c r="O2525" i="2"/>
  <c r="P2525" i="2"/>
  <c r="Q2525" i="2"/>
  <c r="L2526" i="2" a="1"/>
  <c r="L2526" i="2" s="1"/>
  <c r="M2526" i="2"/>
  <c r="N2526" i="2"/>
  <c r="O2526" i="2"/>
  <c r="P2526" i="2"/>
  <c r="Q2526" i="2"/>
  <c r="L2527" i="2" a="1"/>
  <c r="L2527" i="2" s="1"/>
  <c r="M2527" i="2"/>
  <c r="N2527" i="2"/>
  <c r="O2527" i="2"/>
  <c r="P2527" i="2"/>
  <c r="Q2527" i="2"/>
  <c r="L2528" i="2" a="1"/>
  <c r="L2528" i="2" s="1"/>
  <c r="M2528" i="2"/>
  <c r="N2528" i="2"/>
  <c r="O2528" i="2"/>
  <c r="P2528" i="2"/>
  <c r="Q2528" i="2"/>
  <c r="L2529" i="2" a="1"/>
  <c r="L2529" i="2" s="1"/>
  <c r="M2529" i="2"/>
  <c r="N2529" i="2"/>
  <c r="O2529" i="2"/>
  <c r="P2529" i="2"/>
  <c r="Q2529" i="2"/>
  <c r="L2530" i="2" a="1"/>
  <c r="L2530" i="2" s="1"/>
  <c r="M2530" i="2"/>
  <c r="N2530" i="2"/>
  <c r="O2530" i="2"/>
  <c r="P2530" i="2"/>
  <c r="Q2530" i="2"/>
  <c r="L2531" i="2" a="1"/>
  <c r="L2531" i="2" s="1"/>
  <c r="M2531" i="2"/>
  <c r="N2531" i="2"/>
  <c r="O2531" i="2"/>
  <c r="P2531" i="2"/>
  <c r="Q2531" i="2"/>
  <c r="L2532" i="2" a="1"/>
  <c r="L2532" i="2" s="1"/>
  <c r="M2532" i="2"/>
  <c r="N2532" i="2"/>
  <c r="O2532" i="2"/>
  <c r="P2532" i="2"/>
  <c r="Q2532" i="2"/>
  <c r="L2533" i="2" a="1"/>
  <c r="L2533" i="2" s="1"/>
  <c r="M2533" i="2"/>
  <c r="N2533" i="2"/>
  <c r="O2533" i="2"/>
  <c r="P2533" i="2"/>
  <c r="Q2533" i="2"/>
  <c r="L2534" i="2" a="1"/>
  <c r="L2534" i="2" s="1"/>
  <c r="M2534" i="2"/>
  <c r="N2534" i="2"/>
  <c r="O2534" i="2"/>
  <c r="P2534" i="2"/>
  <c r="Q2534" i="2"/>
  <c r="L2535" i="2" a="1"/>
  <c r="L2535" i="2" s="1"/>
  <c r="M2535" i="2"/>
  <c r="N2535" i="2"/>
  <c r="O2535" i="2"/>
  <c r="P2535" i="2"/>
  <c r="Q2535" i="2"/>
  <c r="L2536" i="2" a="1"/>
  <c r="L2536" i="2" s="1"/>
  <c r="M2536" i="2"/>
  <c r="N2536" i="2"/>
  <c r="O2536" i="2"/>
  <c r="P2536" i="2"/>
  <c r="Q2536" i="2"/>
  <c r="L2537" i="2" a="1"/>
  <c r="L2537" i="2" s="1"/>
  <c r="M2537" i="2"/>
  <c r="N2537" i="2"/>
  <c r="O2537" i="2"/>
  <c r="P2537" i="2"/>
  <c r="Q2537" i="2"/>
  <c r="L2538" i="2" a="1"/>
  <c r="L2538" i="2" s="1"/>
  <c r="M2538" i="2"/>
  <c r="N2538" i="2"/>
  <c r="O2538" i="2"/>
  <c r="P2538" i="2"/>
  <c r="Q2538" i="2"/>
  <c r="L2539" i="2" a="1"/>
  <c r="L2539" i="2" s="1"/>
  <c r="M2539" i="2"/>
  <c r="N2539" i="2"/>
  <c r="O2539" i="2"/>
  <c r="P2539" i="2"/>
  <c r="Q2539" i="2"/>
  <c r="L2540" i="2" a="1"/>
  <c r="L2540" i="2" s="1"/>
  <c r="M2540" i="2"/>
  <c r="N2540" i="2"/>
  <c r="O2540" i="2"/>
  <c r="P2540" i="2"/>
  <c r="Q2540" i="2"/>
  <c r="L2541" i="2" a="1"/>
  <c r="L2541" i="2" s="1"/>
  <c r="M2541" i="2"/>
  <c r="N2541" i="2"/>
  <c r="O2541" i="2"/>
  <c r="P2541" i="2"/>
  <c r="Q2541" i="2"/>
  <c r="L2542" i="2" a="1"/>
  <c r="L2542" i="2" s="1"/>
  <c r="M2542" i="2"/>
  <c r="N2542" i="2"/>
  <c r="O2542" i="2"/>
  <c r="P2542" i="2"/>
  <c r="Q2542" i="2"/>
  <c r="L2543" i="2" a="1"/>
  <c r="L2543" i="2" s="1"/>
  <c r="M2543" i="2"/>
  <c r="N2543" i="2"/>
  <c r="O2543" i="2"/>
  <c r="P2543" i="2"/>
  <c r="Q2543" i="2"/>
  <c r="L2544" i="2" a="1"/>
  <c r="L2544" i="2" s="1"/>
  <c r="M2544" i="2"/>
  <c r="N2544" i="2"/>
  <c r="O2544" i="2"/>
  <c r="P2544" i="2"/>
  <c r="Q2544" i="2"/>
  <c r="L2545" i="2" a="1"/>
  <c r="L2545" i="2" s="1"/>
  <c r="M2545" i="2"/>
  <c r="N2545" i="2"/>
  <c r="O2545" i="2"/>
  <c r="P2545" i="2"/>
  <c r="Q2545" i="2"/>
  <c r="L2546" i="2" a="1"/>
  <c r="L2546" i="2" s="1"/>
  <c r="M2546" i="2"/>
  <c r="N2546" i="2"/>
  <c r="O2546" i="2"/>
  <c r="P2546" i="2"/>
  <c r="Q2546" i="2"/>
  <c r="L2547" i="2" a="1"/>
  <c r="L2547" i="2" s="1"/>
  <c r="M2547" i="2"/>
  <c r="N2547" i="2"/>
  <c r="O2547" i="2"/>
  <c r="P2547" i="2"/>
  <c r="Q2547" i="2"/>
  <c r="L2548" i="2" a="1"/>
  <c r="L2548" i="2" s="1"/>
  <c r="M2548" i="2"/>
  <c r="N2548" i="2"/>
  <c r="O2548" i="2"/>
  <c r="P2548" i="2"/>
  <c r="Q2548" i="2"/>
  <c r="L2549" i="2" a="1"/>
  <c r="L2549" i="2" s="1"/>
  <c r="M2549" i="2"/>
  <c r="N2549" i="2"/>
  <c r="O2549" i="2"/>
  <c r="P2549" i="2"/>
  <c r="Q2549" i="2"/>
  <c r="L2550" i="2" a="1"/>
  <c r="L2550" i="2" s="1"/>
  <c r="M2550" i="2"/>
  <c r="N2550" i="2"/>
  <c r="O2550" i="2"/>
  <c r="P2550" i="2"/>
  <c r="Q2550" i="2"/>
  <c r="L2551" i="2" a="1"/>
  <c r="L2551" i="2" s="1"/>
  <c r="M2551" i="2"/>
  <c r="N2551" i="2"/>
  <c r="O2551" i="2"/>
  <c r="P2551" i="2"/>
  <c r="Q2551" i="2"/>
  <c r="L2552" i="2" a="1"/>
  <c r="L2552" i="2" s="1"/>
  <c r="M2552" i="2"/>
  <c r="N2552" i="2"/>
  <c r="O2552" i="2"/>
  <c r="P2552" i="2"/>
  <c r="Q2552" i="2"/>
  <c r="L2553" i="2" a="1"/>
  <c r="L2553" i="2" s="1"/>
  <c r="M2553" i="2"/>
  <c r="N2553" i="2"/>
  <c r="O2553" i="2"/>
  <c r="P2553" i="2"/>
  <c r="Q2553" i="2"/>
  <c r="L2554" i="2" a="1"/>
  <c r="L2554" i="2" s="1"/>
  <c r="M2554" i="2"/>
  <c r="N2554" i="2"/>
  <c r="O2554" i="2"/>
  <c r="P2554" i="2"/>
  <c r="Q2554" i="2"/>
  <c r="L2555" i="2" a="1"/>
  <c r="L2555" i="2" s="1"/>
  <c r="M2555" i="2"/>
  <c r="N2555" i="2"/>
  <c r="O2555" i="2"/>
  <c r="P2555" i="2"/>
  <c r="Q2555" i="2"/>
  <c r="L2556" i="2" a="1"/>
  <c r="L2556" i="2" s="1"/>
  <c r="M2556" i="2"/>
  <c r="N2556" i="2"/>
  <c r="O2556" i="2"/>
  <c r="P2556" i="2"/>
  <c r="Q2556" i="2"/>
  <c r="L2557" i="2" a="1"/>
  <c r="L2557" i="2" s="1"/>
  <c r="M2557" i="2"/>
  <c r="N2557" i="2"/>
  <c r="O2557" i="2"/>
  <c r="P2557" i="2"/>
  <c r="Q2557" i="2"/>
  <c r="L2558" i="2" a="1"/>
  <c r="L2558" i="2" s="1"/>
  <c r="M2558" i="2"/>
  <c r="N2558" i="2"/>
  <c r="O2558" i="2"/>
  <c r="P2558" i="2"/>
  <c r="Q2558" i="2"/>
  <c r="L2559" i="2" a="1"/>
  <c r="L2559" i="2" s="1"/>
  <c r="M2559" i="2"/>
  <c r="N2559" i="2"/>
  <c r="O2559" i="2"/>
  <c r="P2559" i="2"/>
  <c r="Q2559" i="2"/>
  <c r="L2560" i="2" a="1"/>
  <c r="L2560" i="2" s="1"/>
  <c r="M2560" i="2"/>
  <c r="N2560" i="2"/>
  <c r="O2560" i="2"/>
  <c r="P2560" i="2"/>
  <c r="Q2560" i="2"/>
  <c r="L2561" i="2" a="1"/>
  <c r="L2561" i="2" s="1"/>
  <c r="M2561" i="2"/>
  <c r="N2561" i="2"/>
  <c r="O2561" i="2"/>
  <c r="P2561" i="2"/>
  <c r="Q2561" i="2"/>
  <c r="L2562" i="2" a="1"/>
  <c r="L2562" i="2" s="1"/>
  <c r="M2562" i="2"/>
  <c r="N2562" i="2"/>
  <c r="O2562" i="2"/>
  <c r="P2562" i="2"/>
  <c r="Q2562" i="2"/>
  <c r="L2563" i="2" a="1"/>
  <c r="L2563" i="2" s="1"/>
  <c r="M2563" i="2"/>
  <c r="N2563" i="2"/>
  <c r="O2563" i="2"/>
  <c r="P2563" i="2"/>
  <c r="Q2563" i="2"/>
  <c r="L2564" i="2" a="1"/>
  <c r="L2564" i="2" s="1"/>
  <c r="M2564" i="2"/>
  <c r="N2564" i="2"/>
  <c r="O2564" i="2"/>
  <c r="P2564" i="2"/>
  <c r="Q2564" i="2"/>
  <c r="L2565" i="2" a="1"/>
  <c r="L2565" i="2" s="1"/>
  <c r="M2565" i="2"/>
  <c r="N2565" i="2"/>
  <c r="O2565" i="2"/>
  <c r="P2565" i="2"/>
  <c r="Q2565" i="2"/>
  <c r="L2566" i="2" a="1"/>
  <c r="L2566" i="2" s="1"/>
  <c r="M2566" i="2"/>
  <c r="N2566" i="2"/>
  <c r="O2566" i="2"/>
  <c r="P2566" i="2"/>
  <c r="Q2566" i="2"/>
  <c r="L2567" i="2" a="1"/>
  <c r="L2567" i="2" s="1"/>
  <c r="M2567" i="2"/>
  <c r="N2567" i="2"/>
  <c r="O2567" i="2"/>
  <c r="P2567" i="2"/>
  <c r="Q2567" i="2"/>
  <c r="L2568" i="2" a="1"/>
  <c r="L2568" i="2" s="1"/>
  <c r="M2568" i="2"/>
  <c r="N2568" i="2"/>
  <c r="O2568" i="2"/>
  <c r="P2568" i="2"/>
  <c r="Q2568" i="2"/>
  <c r="L2569" i="2" a="1"/>
  <c r="L2569" i="2" s="1"/>
  <c r="M2569" i="2"/>
  <c r="N2569" i="2"/>
  <c r="O2569" i="2"/>
  <c r="P2569" i="2"/>
  <c r="Q2569" i="2"/>
  <c r="L2570" i="2" a="1"/>
  <c r="L2570" i="2" s="1"/>
  <c r="M2570" i="2"/>
  <c r="N2570" i="2"/>
  <c r="O2570" i="2"/>
  <c r="P2570" i="2"/>
  <c r="Q2570" i="2"/>
  <c r="L2571" i="2" a="1"/>
  <c r="L2571" i="2" s="1"/>
  <c r="M2571" i="2"/>
  <c r="N2571" i="2"/>
  <c r="O2571" i="2"/>
  <c r="P2571" i="2"/>
  <c r="Q2571" i="2"/>
  <c r="L2572" i="2" a="1"/>
  <c r="L2572" i="2" s="1"/>
  <c r="M2572" i="2"/>
  <c r="N2572" i="2"/>
  <c r="O2572" i="2"/>
  <c r="P2572" i="2"/>
  <c r="Q2572" i="2"/>
  <c r="L2573" i="2" a="1"/>
  <c r="L2573" i="2" s="1"/>
  <c r="M2573" i="2"/>
  <c r="N2573" i="2"/>
  <c r="O2573" i="2"/>
  <c r="P2573" i="2"/>
  <c r="Q2573" i="2"/>
  <c r="L2574" i="2" a="1"/>
  <c r="L2574" i="2" s="1"/>
  <c r="M2574" i="2"/>
  <c r="N2574" i="2"/>
  <c r="O2574" i="2"/>
  <c r="P2574" i="2"/>
  <c r="Q2574" i="2"/>
  <c r="L2575" i="2" a="1"/>
  <c r="L2575" i="2" s="1"/>
  <c r="M2575" i="2"/>
  <c r="N2575" i="2"/>
  <c r="O2575" i="2"/>
  <c r="P2575" i="2"/>
  <c r="Q2575" i="2"/>
  <c r="L2576" i="2" a="1"/>
  <c r="L2576" i="2" s="1"/>
  <c r="M2576" i="2"/>
  <c r="N2576" i="2"/>
  <c r="O2576" i="2"/>
  <c r="P2576" i="2"/>
  <c r="Q2576" i="2"/>
  <c r="L2577" i="2" a="1"/>
  <c r="L2577" i="2" s="1"/>
  <c r="M2577" i="2"/>
  <c r="N2577" i="2"/>
  <c r="O2577" i="2"/>
  <c r="P2577" i="2"/>
  <c r="Q2577" i="2"/>
  <c r="L2578" i="2" a="1"/>
  <c r="L2578" i="2" s="1"/>
  <c r="M2578" i="2"/>
  <c r="N2578" i="2"/>
  <c r="O2578" i="2"/>
  <c r="P2578" i="2"/>
  <c r="Q2578" i="2"/>
  <c r="L2579" i="2" a="1"/>
  <c r="L2579" i="2" s="1"/>
  <c r="M2579" i="2"/>
  <c r="N2579" i="2"/>
  <c r="O2579" i="2"/>
  <c r="P2579" i="2"/>
  <c r="Q2579" i="2"/>
  <c r="L2580" i="2" a="1"/>
  <c r="L2580" i="2" s="1"/>
  <c r="M2580" i="2"/>
  <c r="N2580" i="2"/>
  <c r="O2580" i="2"/>
  <c r="P2580" i="2"/>
  <c r="Q2580" i="2"/>
  <c r="L2581" i="2" a="1"/>
  <c r="L2581" i="2" s="1"/>
  <c r="M2581" i="2"/>
  <c r="N2581" i="2"/>
  <c r="O2581" i="2"/>
  <c r="P2581" i="2"/>
  <c r="Q2581" i="2"/>
  <c r="L2582" i="2" a="1"/>
  <c r="L2582" i="2" s="1"/>
  <c r="M2582" i="2"/>
  <c r="N2582" i="2"/>
  <c r="O2582" i="2"/>
  <c r="P2582" i="2"/>
  <c r="Q2582" i="2"/>
  <c r="L2583" i="2" a="1"/>
  <c r="L2583" i="2" s="1"/>
  <c r="M2583" i="2"/>
  <c r="N2583" i="2"/>
  <c r="O2583" i="2"/>
  <c r="P2583" i="2"/>
  <c r="Q2583" i="2"/>
  <c r="L2584" i="2" a="1"/>
  <c r="L2584" i="2" s="1"/>
  <c r="M2584" i="2"/>
  <c r="N2584" i="2"/>
  <c r="O2584" i="2"/>
  <c r="P2584" i="2"/>
  <c r="Q2584" i="2"/>
  <c r="L2585" i="2" a="1"/>
  <c r="L2585" i="2" s="1"/>
  <c r="M2585" i="2"/>
  <c r="N2585" i="2"/>
  <c r="O2585" i="2"/>
  <c r="P2585" i="2"/>
  <c r="Q2585" i="2"/>
  <c r="L2586" i="2" a="1"/>
  <c r="L2586" i="2" s="1"/>
  <c r="M2586" i="2"/>
  <c r="N2586" i="2"/>
  <c r="O2586" i="2"/>
  <c r="P2586" i="2"/>
  <c r="Q2586" i="2"/>
  <c r="L2587" i="2" a="1"/>
  <c r="L2587" i="2" s="1"/>
  <c r="M2587" i="2"/>
  <c r="N2587" i="2"/>
  <c r="O2587" i="2"/>
  <c r="P2587" i="2"/>
  <c r="Q2587" i="2"/>
  <c r="L2588" i="2" a="1"/>
  <c r="L2588" i="2" s="1"/>
  <c r="M2588" i="2"/>
  <c r="N2588" i="2"/>
  <c r="O2588" i="2"/>
  <c r="P2588" i="2"/>
  <c r="Q2588" i="2"/>
  <c r="L2589" i="2" a="1"/>
  <c r="L2589" i="2" s="1"/>
  <c r="M2589" i="2"/>
  <c r="N2589" i="2"/>
  <c r="O2589" i="2"/>
  <c r="P2589" i="2"/>
  <c r="Q2589" i="2"/>
  <c r="L2590" i="2" a="1"/>
  <c r="L2590" i="2" s="1"/>
  <c r="M2590" i="2"/>
  <c r="N2590" i="2"/>
  <c r="O2590" i="2"/>
  <c r="P2590" i="2"/>
  <c r="Q2590" i="2"/>
  <c r="L2591" i="2" a="1"/>
  <c r="L2591" i="2" s="1"/>
  <c r="M2591" i="2"/>
  <c r="N2591" i="2"/>
  <c r="O2591" i="2"/>
  <c r="P2591" i="2"/>
  <c r="Q2591" i="2"/>
  <c r="L2592" i="2" a="1"/>
  <c r="L2592" i="2" s="1"/>
  <c r="M2592" i="2"/>
  <c r="N2592" i="2"/>
  <c r="O2592" i="2"/>
  <c r="P2592" i="2"/>
  <c r="Q2592" i="2"/>
  <c r="L2593" i="2" a="1"/>
  <c r="L2593" i="2" s="1"/>
  <c r="M2593" i="2"/>
  <c r="N2593" i="2"/>
  <c r="O2593" i="2"/>
  <c r="P2593" i="2"/>
  <c r="Q2593" i="2"/>
  <c r="L2594" i="2" a="1"/>
  <c r="L2594" i="2" s="1"/>
  <c r="M2594" i="2"/>
  <c r="N2594" i="2"/>
  <c r="O2594" i="2"/>
  <c r="P2594" i="2"/>
  <c r="Q2594" i="2"/>
  <c r="L2595" i="2" a="1"/>
  <c r="L2595" i="2" s="1"/>
  <c r="M2595" i="2"/>
  <c r="N2595" i="2"/>
  <c r="O2595" i="2"/>
  <c r="P2595" i="2"/>
  <c r="Q2595" i="2"/>
  <c r="L2596" i="2" a="1"/>
  <c r="L2596" i="2" s="1"/>
  <c r="M2596" i="2"/>
  <c r="N2596" i="2"/>
  <c r="O2596" i="2"/>
  <c r="P2596" i="2"/>
  <c r="Q2596" i="2"/>
  <c r="L2597" i="2" a="1"/>
  <c r="L2597" i="2" s="1"/>
  <c r="M2597" i="2"/>
  <c r="N2597" i="2"/>
  <c r="O2597" i="2"/>
  <c r="P2597" i="2"/>
  <c r="Q2597" i="2"/>
  <c r="L2598" i="2" a="1"/>
  <c r="L2598" i="2" s="1"/>
  <c r="M2598" i="2"/>
  <c r="N2598" i="2"/>
  <c r="R2598" i="2" s="1"/>
  <c r="O2598" i="2"/>
  <c r="P2598" i="2"/>
  <c r="Q2598" i="2"/>
  <c r="L2599" i="2" a="1"/>
  <c r="L2599" i="2" s="1"/>
  <c r="M2599" i="2"/>
  <c r="N2599" i="2"/>
  <c r="O2599" i="2"/>
  <c r="P2599" i="2"/>
  <c r="Q2599" i="2"/>
  <c r="L2600" i="2" a="1"/>
  <c r="L2600" i="2" s="1"/>
  <c r="M2600" i="2"/>
  <c r="N2600" i="2"/>
  <c r="O2600" i="2"/>
  <c r="P2600" i="2"/>
  <c r="Q2600" i="2"/>
  <c r="L2601" i="2" a="1"/>
  <c r="L2601" i="2" s="1"/>
  <c r="M2601" i="2"/>
  <c r="N2601" i="2"/>
  <c r="O2601" i="2"/>
  <c r="P2601" i="2"/>
  <c r="Q2601" i="2"/>
  <c r="L2602" i="2" a="1"/>
  <c r="L2602" i="2" s="1"/>
  <c r="M2602" i="2"/>
  <c r="N2602" i="2"/>
  <c r="O2602" i="2"/>
  <c r="P2602" i="2"/>
  <c r="Q2602" i="2"/>
  <c r="L2603" i="2" a="1"/>
  <c r="L2603" i="2" s="1"/>
  <c r="M2603" i="2"/>
  <c r="N2603" i="2"/>
  <c r="O2603" i="2"/>
  <c r="P2603" i="2"/>
  <c r="Q2603" i="2"/>
  <c r="L2604" i="2" a="1"/>
  <c r="L2604" i="2" s="1"/>
  <c r="M2604" i="2"/>
  <c r="N2604" i="2"/>
  <c r="O2604" i="2"/>
  <c r="P2604" i="2"/>
  <c r="Q2604" i="2"/>
  <c r="L2605" i="2" a="1"/>
  <c r="L2605" i="2" s="1"/>
  <c r="M2605" i="2"/>
  <c r="N2605" i="2"/>
  <c r="O2605" i="2"/>
  <c r="P2605" i="2"/>
  <c r="Q2605" i="2"/>
  <c r="L2606" i="2" a="1"/>
  <c r="L2606" i="2" s="1"/>
  <c r="M2606" i="2"/>
  <c r="N2606" i="2"/>
  <c r="O2606" i="2"/>
  <c r="P2606" i="2"/>
  <c r="Q2606" i="2"/>
  <c r="L2607" i="2" a="1"/>
  <c r="L2607" i="2" s="1"/>
  <c r="M2607" i="2"/>
  <c r="N2607" i="2"/>
  <c r="O2607" i="2"/>
  <c r="P2607" i="2"/>
  <c r="Q2607" i="2"/>
  <c r="L2608" i="2" a="1"/>
  <c r="L2608" i="2" s="1"/>
  <c r="M2608" i="2"/>
  <c r="N2608" i="2"/>
  <c r="O2608" i="2"/>
  <c r="P2608" i="2"/>
  <c r="Q2608" i="2"/>
  <c r="L2609" i="2" a="1"/>
  <c r="L2609" i="2" s="1"/>
  <c r="M2609" i="2"/>
  <c r="N2609" i="2"/>
  <c r="O2609" i="2"/>
  <c r="P2609" i="2"/>
  <c r="Q2609" i="2"/>
  <c r="L2610" i="2" a="1"/>
  <c r="L2610" i="2" s="1"/>
  <c r="M2610" i="2"/>
  <c r="N2610" i="2"/>
  <c r="O2610" i="2"/>
  <c r="P2610" i="2"/>
  <c r="Q2610" i="2"/>
  <c r="L2611" i="2" a="1"/>
  <c r="L2611" i="2" s="1"/>
  <c r="M2611" i="2"/>
  <c r="N2611" i="2"/>
  <c r="O2611" i="2"/>
  <c r="P2611" i="2"/>
  <c r="Q2611" i="2"/>
  <c r="L2612" i="2" a="1"/>
  <c r="L2612" i="2" s="1"/>
  <c r="M2612" i="2"/>
  <c r="N2612" i="2"/>
  <c r="O2612" i="2"/>
  <c r="P2612" i="2"/>
  <c r="Q2612" i="2"/>
  <c r="L2613" i="2" a="1"/>
  <c r="L2613" i="2" s="1"/>
  <c r="M2613" i="2"/>
  <c r="N2613" i="2"/>
  <c r="O2613" i="2"/>
  <c r="P2613" i="2"/>
  <c r="Q2613" i="2"/>
  <c r="L2614" i="2" a="1"/>
  <c r="L2614" i="2" s="1"/>
  <c r="M2614" i="2"/>
  <c r="N2614" i="2"/>
  <c r="O2614" i="2"/>
  <c r="P2614" i="2"/>
  <c r="Q2614" i="2"/>
  <c r="L2615" i="2" a="1"/>
  <c r="L2615" i="2" s="1"/>
  <c r="M2615" i="2"/>
  <c r="N2615" i="2"/>
  <c r="O2615" i="2"/>
  <c r="P2615" i="2"/>
  <c r="Q2615" i="2"/>
  <c r="L2616" i="2" a="1"/>
  <c r="L2616" i="2" s="1"/>
  <c r="M2616" i="2"/>
  <c r="N2616" i="2"/>
  <c r="O2616" i="2"/>
  <c r="P2616" i="2"/>
  <c r="Q2616" i="2"/>
  <c r="L2617" i="2" a="1"/>
  <c r="L2617" i="2" s="1"/>
  <c r="M2617" i="2"/>
  <c r="N2617" i="2"/>
  <c r="O2617" i="2"/>
  <c r="P2617" i="2"/>
  <c r="Q2617" i="2"/>
  <c r="L2618" i="2" a="1"/>
  <c r="L2618" i="2" s="1"/>
  <c r="M2618" i="2"/>
  <c r="N2618" i="2"/>
  <c r="O2618" i="2"/>
  <c r="P2618" i="2"/>
  <c r="Q2618" i="2"/>
  <c r="L2619" i="2" a="1"/>
  <c r="L2619" i="2" s="1"/>
  <c r="M2619" i="2"/>
  <c r="N2619" i="2"/>
  <c r="O2619" i="2"/>
  <c r="P2619" i="2"/>
  <c r="Q2619" i="2"/>
  <c r="L2620" i="2" a="1"/>
  <c r="L2620" i="2" s="1"/>
  <c r="M2620" i="2"/>
  <c r="N2620" i="2"/>
  <c r="O2620" i="2"/>
  <c r="P2620" i="2"/>
  <c r="Q2620" i="2"/>
  <c r="L2621" i="2" a="1"/>
  <c r="L2621" i="2" s="1"/>
  <c r="M2621" i="2"/>
  <c r="N2621" i="2"/>
  <c r="O2621" i="2"/>
  <c r="P2621" i="2"/>
  <c r="Q2621" i="2"/>
  <c r="L2622" i="2" a="1"/>
  <c r="L2622" i="2" s="1"/>
  <c r="M2622" i="2"/>
  <c r="N2622" i="2"/>
  <c r="O2622" i="2"/>
  <c r="P2622" i="2"/>
  <c r="Q2622" i="2"/>
  <c r="L2623" i="2" a="1"/>
  <c r="L2623" i="2" s="1"/>
  <c r="M2623" i="2"/>
  <c r="N2623" i="2"/>
  <c r="O2623" i="2"/>
  <c r="P2623" i="2"/>
  <c r="Q2623" i="2"/>
  <c r="L2624" i="2" a="1"/>
  <c r="L2624" i="2" s="1"/>
  <c r="M2624" i="2"/>
  <c r="N2624" i="2"/>
  <c r="O2624" i="2"/>
  <c r="P2624" i="2"/>
  <c r="Q2624" i="2"/>
  <c r="L2625" i="2" a="1"/>
  <c r="L2625" i="2" s="1"/>
  <c r="M2625" i="2"/>
  <c r="N2625" i="2"/>
  <c r="O2625" i="2"/>
  <c r="P2625" i="2"/>
  <c r="Q2625" i="2"/>
  <c r="L2626" i="2" a="1"/>
  <c r="L2626" i="2" s="1"/>
  <c r="M2626" i="2"/>
  <c r="N2626" i="2"/>
  <c r="O2626" i="2"/>
  <c r="P2626" i="2"/>
  <c r="Q2626" i="2"/>
  <c r="L2627" i="2" a="1"/>
  <c r="L2627" i="2" s="1"/>
  <c r="M2627" i="2"/>
  <c r="N2627" i="2"/>
  <c r="O2627" i="2"/>
  <c r="P2627" i="2"/>
  <c r="Q2627" i="2"/>
  <c r="L2628" i="2" a="1"/>
  <c r="L2628" i="2" s="1"/>
  <c r="M2628" i="2"/>
  <c r="N2628" i="2"/>
  <c r="O2628" i="2"/>
  <c r="P2628" i="2"/>
  <c r="Q2628" i="2"/>
  <c r="L2629" i="2" a="1"/>
  <c r="L2629" i="2" s="1"/>
  <c r="M2629" i="2"/>
  <c r="N2629" i="2"/>
  <c r="O2629" i="2"/>
  <c r="P2629" i="2"/>
  <c r="Q2629" i="2"/>
  <c r="L2630" i="2" a="1"/>
  <c r="L2630" i="2" s="1"/>
  <c r="M2630" i="2"/>
  <c r="N2630" i="2"/>
  <c r="O2630" i="2"/>
  <c r="P2630" i="2"/>
  <c r="Q2630" i="2"/>
  <c r="L2631" i="2" a="1"/>
  <c r="L2631" i="2" s="1"/>
  <c r="M2631" i="2"/>
  <c r="N2631" i="2"/>
  <c r="O2631" i="2"/>
  <c r="P2631" i="2"/>
  <c r="Q2631" i="2"/>
  <c r="L2632" i="2" a="1"/>
  <c r="L2632" i="2" s="1"/>
  <c r="M2632" i="2"/>
  <c r="N2632" i="2"/>
  <c r="O2632" i="2"/>
  <c r="P2632" i="2"/>
  <c r="Q2632" i="2"/>
  <c r="L2633" i="2" a="1"/>
  <c r="L2633" i="2" s="1"/>
  <c r="M2633" i="2"/>
  <c r="N2633" i="2"/>
  <c r="O2633" i="2"/>
  <c r="P2633" i="2"/>
  <c r="Q2633" i="2"/>
  <c r="L2634" i="2" a="1"/>
  <c r="L2634" i="2" s="1"/>
  <c r="M2634" i="2"/>
  <c r="N2634" i="2"/>
  <c r="O2634" i="2"/>
  <c r="P2634" i="2"/>
  <c r="Q2634" i="2"/>
  <c r="L2635" i="2" a="1"/>
  <c r="L2635" i="2" s="1"/>
  <c r="M2635" i="2"/>
  <c r="N2635" i="2"/>
  <c r="O2635" i="2"/>
  <c r="P2635" i="2"/>
  <c r="Q2635" i="2"/>
  <c r="L2636" i="2" a="1"/>
  <c r="L2636" i="2" s="1"/>
  <c r="M2636" i="2"/>
  <c r="N2636" i="2"/>
  <c r="O2636" i="2"/>
  <c r="P2636" i="2"/>
  <c r="Q2636" i="2"/>
  <c r="L2637" i="2" a="1"/>
  <c r="L2637" i="2" s="1"/>
  <c r="M2637" i="2"/>
  <c r="N2637" i="2"/>
  <c r="O2637" i="2"/>
  <c r="P2637" i="2"/>
  <c r="Q2637" i="2"/>
  <c r="L2638" i="2" a="1"/>
  <c r="L2638" i="2" s="1"/>
  <c r="M2638" i="2"/>
  <c r="N2638" i="2"/>
  <c r="O2638" i="2"/>
  <c r="P2638" i="2"/>
  <c r="Q2638" i="2"/>
  <c r="L2639" i="2" a="1"/>
  <c r="L2639" i="2" s="1"/>
  <c r="M2639" i="2"/>
  <c r="N2639" i="2"/>
  <c r="O2639" i="2"/>
  <c r="P2639" i="2"/>
  <c r="Q2639" i="2"/>
  <c r="L2640" i="2" a="1"/>
  <c r="L2640" i="2" s="1"/>
  <c r="M2640" i="2"/>
  <c r="N2640" i="2"/>
  <c r="O2640" i="2"/>
  <c r="P2640" i="2"/>
  <c r="Q2640" i="2"/>
  <c r="L2641" i="2" a="1"/>
  <c r="L2641" i="2" s="1"/>
  <c r="M2641" i="2"/>
  <c r="N2641" i="2"/>
  <c r="O2641" i="2"/>
  <c r="P2641" i="2"/>
  <c r="Q2641" i="2"/>
  <c r="L2642" i="2" a="1"/>
  <c r="L2642" i="2" s="1"/>
  <c r="M2642" i="2"/>
  <c r="N2642" i="2"/>
  <c r="O2642" i="2"/>
  <c r="P2642" i="2"/>
  <c r="Q2642" i="2"/>
  <c r="L2643" i="2" a="1"/>
  <c r="L2643" i="2" s="1"/>
  <c r="M2643" i="2"/>
  <c r="N2643" i="2"/>
  <c r="O2643" i="2"/>
  <c r="P2643" i="2"/>
  <c r="Q2643" i="2"/>
  <c r="L2644" i="2" a="1"/>
  <c r="L2644" i="2" s="1"/>
  <c r="M2644" i="2"/>
  <c r="N2644" i="2"/>
  <c r="O2644" i="2"/>
  <c r="P2644" i="2"/>
  <c r="Q2644" i="2"/>
  <c r="L2645" i="2" a="1"/>
  <c r="L2645" i="2" s="1"/>
  <c r="M2645" i="2"/>
  <c r="N2645" i="2"/>
  <c r="O2645" i="2"/>
  <c r="P2645" i="2"/>
  <c r="Q2645" i="2"/>
  <c r="L2646" i="2" a="1"/>
  <c r="L2646" i="2" s="1"/>
  <c r="M2646" i="2"/>
  <c r="N2646" i="2"/>
  <c r="O2646" i="2"/>
  <c r="P2646" i="2"/>
  <c r="Q2646" i="2"/>
  <c r="L2647" i="2" a="1"/>
  <c r="L2647" i="2" s="1"/>
  <c r="M2647" i="2"/>
  <c r="N2647" i="2"/>
  <c r="O2647" i="2"/>
  <c r="P2647" i="2"/>
  <c r="Q2647" i="2"/>
  <c r="L2648" i="2" a="1"/>
  <c r="L2648" i="2" s="1"/>
  <c r="M2648" i="2"/>
  <c r="N2648" i="2"/>
  <c r="O2648" i="2"/>
  <c r="P2648" i="2"/>
  <c r="Q2648" i="2"/>
  <c r="L2649" i="2" a="1"/>
  <c r="L2649" i="2" s="1"/>
  <c r="M2649" i="2"/>
  <c r="N2649" i="2"/>
  <c r="O2649" i="2"/>
  <c r="P2649" i="2"/>
  <c r="Q2649" i="2"/>
  <c r="L2650" i="2" a="1"/>
  <c r="L2650" i="2" s="1"/>
  <c r="M2650" i="2"/>
  <c r="N2650" i="2"/>
  <c r="O2650" i="2"/>
  <c r="P2650" i="2"/>
  <c r="Q2650" i="2"/>
  <c r="L2651" i="2" a="1"/>
  <c r="L2651" i="2" s="1"/>
  <c r="M2651" i="2"/>
  <c r="N2651" i="2"/>
  <c r="O2651" i="2"/>
  <c r="P2651" i="2"/>
  <c r="Q2651" i="2"/>
  <c r="L2652" i="2" a="1"/>
  <c r="L2652" i="2" s="1"/>
  <c r="M2652" i="2"/>
  <c r="N2652" i="2"/>
  <c r="O2652" i="2"/>
  <c r="P2652" i="2"/>
  <c r="Q2652" i="2"/>
  <c r="L2653" i="2" a="1"/>
  <c r="L2653" i="2" s="1"/>
  <c r="M2653" i="2"/>
  <c r="N2653" i="2"/>
  <c r="O2653" i="2"/>
  <c r="P2653" i="2"/>
  <c r="Q2653" i="2"/>
  <c r="L2654" i="2" a="1"/>
  <c r="L2654" i="2" s="1"/>
  <c r="M2654" i="2"/>
  <c r="N2654" i="2"/>
  <c r="O2654" i="2"/>
  <c r="P2654" i="2"/>
  <c r="Q2654" i="2"/>
  <c r="L2655" i="2" a="1"/>
  <c r="L2655" i="2" s="1"/>
  <c r="M2655" i="2"/>
  <c r="N2655" i="2"/>
  <c r="O2655" i="2"/>
  <c r="P2655" i="2"/>
  <c r="Q2655" i="2"/>
  <c r="L2656" i="2" a="1"/>
  <c r="L2656" i="2" s="1"/>
  <c r="M2656" i="2"/>
  <c r="N2656" i="2"/>
  <c r="O2656" i="2"/>
  <c r="P2656" i="2"/>
  <c r="Q2656" i="2"/>
  <c r="L2657" i="2" a="1"/>
  <c r="L2657" i="2" s="1"/>
  <c r="M2657" i="2"/>
  <c r="N2657" i="2"/>
  <c r="O2657" i="2"/>
  <c r="P2657" i="2"/>
  <c r="Q2657" i="2"/>
  <c r="L2658" i="2" a="1"/>
  <c r="L2658" i="2" s="1"/>
  <c r="M2658" i="2"/>
  <c r="N2658" i="2"/>
  <c r="O2658" i="2"/>
  <c r="P2658" i="2"/>
  <c r="Q2658" i="2"/>
  <c r="L2659" i="2" a="1"/>
  <c r="L2659" i="2" s="1"/>
  <c r="M2659" i="2"/>
  <c r="N2659" i="2"/>
  <c r="O2659" i="2"/>
  <c r="P2659" i="2"/>
  <c r="Q2659" i="2"/>
  <c r="L2660" i="2" a="1"/>
  <c r="L2660" i="2" s="1"/>
  <c r="M2660" i="2"/>
  <c r="N2660" i="2"/>
  <c r="O2660" i="2"/>
  <c r="P2660" i="2"/>
  <c r="Q2660" i="2"/>
  <c r="L2661" i="2" a="1"/>
  <c r="L2661" i="2" s="1"/>
  <c r="M2661" i="2"/>
  <c r="N2661" i="2"/>
  <c r="O2661" i="2"/>
  <c r="P2661" i="2"/>
  <c r="Q2661" i="2"/>
  <c r="L2662" i="2" a="1"/>
  <c r="L2662" i="2" s="1"/>
  <c r="M2662" i="2"/>
  <c r="N2662" i="2"/>
  <c r="O2662" i="2"/>
  <c r="P2662" i="2"/>
  <c r="Q2662" i="2"/>
  <c r="L2663" i="2" a="1"/>
  <c r="L2663" i="2" s="1"/>
  <c r="M2663" i="2"/>
  <c r="N2663" i="2"/>
  <c r="O2663" i="2"/>
  <c r="P2663" i="2"/>
  <c r="Q2663" i="2"/>
  <c r="L2664" i="2" a="1"/>
  <c r="L2664" i="2" s="1"/>
  <c r="M2664" i="2"/>
  <c r="N2664" i="2"/>
  <c r="O2664" i="2"/>
  <c r="P2664" i="2"/>
  <c r="Q2664" i="2"/>
  <c r="L2665" i="2" a="1"/>
  <c r="L2665" i="2" s="1"/>
  <c r="M2665" i="2"/>
  <c r="N2665" i="2"/>
  <c r="O2665" i="2"/>
  <c r="P2665" i="2"/>
  <c r="Q2665" i="2"/>
  <c r="L2666" i="2" a="1"/>
  <c r="L2666" i="2" s="1"/>
  <c r="M2666" i="2"/>
  <c r="N2666" i="2"/>
  <c r="O2666" i="2"/>
  <c r="P2666" i="2"/>
  <c r="Q2666" i="2"/>
  <c r="L2667" i="2" a="1"/>
  <c r="L2667" i="2" s="1"/>
  <c r="M2667" i="2"/>
  <c r="N2667" i="2"/>
  <c r="O2667" i="2"/>
  <c r="P2667" i="2"/>
  <c r="Q2667" i="2"/>
  <c r="L2668" i="2" a="1"/>
  <c r="L2668" i="2" s="1"/>
  <c r="M2668" i="2"/>
  <c r="N2668" i="2"/>
  <c r="O2668" i="2"/>
  <c r="P2668" i="2"/>
  <c r="Q2668" i="2"/>
  <c r="L2669" i="2" a="1"/>
  <c r="L2669" i="2" s="1"/>
  <c r="M2669" i="2"/>
  <c r="N2669" i="2"/>
  <c r="O2669" i="2"/>
  <c r="P2669" i="2"/>
  <c r="Q2669" i="2"/>
  <c r="L2670" i="2" a="1"/>
  <c r="L2670" i="2" s="1"/>
  <c r="M2670" i="2"/>
  <c r="N2670" i="2"/>
  <c r="O2670" i="2"/>
  <c r="P2670" i="2"/>
  <c r="Q2670" i="2"/>
  <c r="L2671" i="2" a="1"/>
  <c r="L2671" i="2" s="1"/>
  <c r="M2671" i="2"/>
  <c r="N2671" i="2"/>
  <c r="O2671" i="2"/>
  <c r="P2671" i="2"/>
  <c r="Q2671" i="2"/>
  <c r="L2672" i="2" a="1"/>
  <c r="L2672" i="2" s="1"/>
  <c r="M2672" i="2"/>
  <c r="N2672" i="2"/>
  <c r="O2672" i="2"/>
  <c r="P2672" i="2"/>
  <c r="Q2672" i="2"/>
  <c r="L2673" i="2" a="1"/>
  <c r="L2673" i="2" s="1"/>
  <c r="M2673" i="2"/>
  <c r="N2673" i="2"/>
  <c r="O2673" i="2"/>
  <c r="P2673" i="2"/>
  <c r="Q2673" i="2"/>
  <c r="L2674" i="2" a="1"/>
  <c r="L2674" i="2" s="1"/>
  <c r="M2674" i="2"/>
  <c r="N2674" i="2"/>
  <c r="O2674" i="2"/>
  <c r="P2674" i="2"/>
  <c r="Q2674" i="2"/>
  <c r="L2675" i="2" a="1"/>
  <c r="L2675" i="2" s="1"/>
  <c r="M2675" i="2"/>
  <c r="N2675" i="2"/>
  <c r="O2675" i="2"/>
  <c r="P2675" i="2"/>
  <c r="Q2675" i="2"/>
  <c r="L2676" i="2" a="1"/>
  <c r="L2676" i="2" s="1"/>
  <c r="M2676" i="2"/>
  <c r="N2676" i="2"/>
  <c r="O2676" i="2"/>
  <c r="P2676" i="2"/>
  <c r="Q2676" i="2"/>
  <c r="L2677" i="2" a="1"/>
  <c r="L2677" i="2" s="1"/>
  <c r="M2677" i="2"/>
  <c r="N2677" i="2"/>
  <c r="O2677" i="2"/>
  <c r="P2677" i="2"/>
  <c r="Q2677" i="2"/>
  <c r="L2678" i="2" a="1"/>
  <c r="L2678" i="2" s="1"/>
  <c r="M2678" i="2"/>
  <c r="N2678" i="2"/>
  <c r="O2678" i="2"/>
  <c r="P2678" i="2"/>
  <c r="Q2678" i="2"/>
  <c r="L2679" i="2" a="1"/>
  <c r="L2679" i="2" s="1"/>
  <c r="M2679" i="2"/>
  <c r="N2679" i="2"/>
  <c r="O2679" i="2"/>
  <c r="P2679" i="2"/>
  <c r="Q2679" i="2"/>
  <c r="L2680" i="2" a="1"/>
  <c r="L2680" i="2" s="1"/>
  <c r="M2680" i="2"/>
  <c r="N2680" i="2"/>
  <c r="O2680" i="2"/>
  <c r="P2680" i="2"/>
  <c r="Q2680" i="2"/>
  <c r="L2681" i="2" a="1"/>
  <c r="L2681" i="2" s="1"/>
  <c r="M2681" i="2"/>
  <c r="N2681" i="2"/>
  <c r="O2681" i="2"/>
  <c r="P2681" i="2"/>
  <c r="Q2681" i="2"/>
  <c r="L2682" i="2" a="1"/>
  <c r="L2682" i="2" s="1"/>
  <c r="M2682" i="2"/>
  <c r="N2682" i="2"/>
  <c r="O2682" i="2"/>
  <c r="P2682" i="2"/>
  <c r="Q2682" i="2"/>
  <c r="L2683" i="2" a="1"/>
  <c r="L2683" i="2" s="1"/>
  <c r="M2683" i="2"/>
  <c r="N2683" i="2"/>
  <c r="O2683" i="2"/>
  <c r="P2683" i="2"/>
  <c r="Q2683" i="2"/>
  <c r="L2684" i="2" a="1"/>
  <c r="L2684" i="2" s="1"/>
  <c r="M2684" i="2"/>
  <c r="N2684" i="2"/>
  <c r="O2684" i="2"/>
  <c r="P2684" i="2"/>
  <c r="Q2684" i="2"/>
  <c r="L2685" i="2" a="1"/>
  <c r="L2685" i="2" s="1"/>
  <c r="M2685" i="2"/>
  <c r="N2685" i="2"/>
  <c r="O2685" i="2"/>
  <c r="P2685" i="2"/>
  <c r="Q2685" i="2"/>
  <c r="L2686" i="2" a="1"/>
  <c r="L2686" i="2" s="1"/>
  <c r="M2686" i="2"/>
  <c r="N2686" i="2"/>
  <c r="O2686" i="2"/>
  <c r="P2686" i="2"/>
  <c r="Q2686" i="2"/>
  <c r="L2687" i="2" a="1"/>
  <c r="L2687" i="2" s="1"/>
  <c r="M2687" i="2"/>
  <c r="N2687" i="2"/>
  <c r="O2687" i="2"/>
  <c r="P2687" i="2"/>
  <c r="Q2687" i="2"/>
  <c r="L2688" i="2" a="1"/>
  <c r="L2688" i="2" s="1"/>
  <c r="M2688" i="2"/>
  <c r="N2688" i="2"/>
  <c r="O2688" i="2"/>
  <c r="P2688" i="2"/>
  <c r="Q2688" i="2"/>
  <c r="L2689" i="2" a="1"/>
  <c r="L2689" i="2" s="1"/>
  <c r="M2689" i="2"/>
  <c r="N2689" i="2"/>
  <c r="O2689" i="2"/>
  <c r="P2689" i="2"/>
  <c r="Q2689" i="2"/>
  <c r="L2690" i="2" a="1"/>
  <c r="L2690" i="2" s="1"/>
  <c r="M2690" i="2"/>
  <c r="N2690" i="2"/>
  <c r="O2690" i="2"/>
  <c r="P2690" i="2"/>
  <c r="Q2690" i="2"/>
  <c r="L2691" i="2" a="1"/>
  <c r="L2691" i="2" s="1"/>
  <c r="M2691" i="2"/>
  <c r="N2691" i="2"/>
  <c r="O2691" i="2"/>
  <c r="P2691" i="2"/>
  <c r="Q2691" i="2"/>
  <c r="L2692" i="2" a="1"/>
  <c r="L2692" i="2" s="1"/>
  <c r="M2692" i="2"/>
  <c r="N2692" i="2"/>
  <c r="O2692" i="2"/>
  <c r="P2692" i="2"/>
  <c r="Q2692" i="2"/>
  <c r="L2693" i="2" a="1"/>
  <c r="L2693" i="2" s="1"/>
  <c r="M2693" i="2"/>
  <c r="N2693" i="2"/>
  <c r="O2693" i="2"/>
  <c r="P2693" i="2"/>
  <c r="Q2693" i="2"/>
  <c r="L2694" i="2" a="1"/>
  <c r="L2694" i="2" s="1"/>
  <c r="M2694" i="2"/>
  <c r="N2694" i="2"/>
  <c r="O2694" i="2"/>
  <c r="P2694" i="2"/>
  <c r="Q2694" i="2"/>
  <c r="L2695" i="2" a="1"/>
  <c r="L2695" i="2" s="1"/>
  <c r="M2695" i="2"/>
  <c r="N2695" i="2"/>
  <c r="O2695" i="2"/>
  <c r="P2695" i="2"/>
  <c r="Q2695" i="2"/>
  <c r="L2696" i="2" a="1"/>
  <c r="L2696" i="2" s="1"/>
  <c r="M2696" i="2"/>
  <c r="N2696" i="2"/>
  <c r="O2696" i="2"/>
  <c r="P2696" i="2"/>
  <c r="Q2696" i="2"/>
  <c r="L2697" i="2" a="1"/>
  <c r="L2697" i="2" s="1"/>
  <c r="M2697" i="2"/>
  <c r="N2697" i="2"/>
  <c r="O2697" i="2"/>
  <c r="P2697" i="2"/>
  <c r="Q2697" i="2"/>
  <c r="L2698" i="2" a="1"/>
  <c r="L2698" i="2" s="1"/>
  <c r="M2698" i="2"/>
  <c r="N2698" i="2"/>
  <c r="O2698" i="2"/>
  <c r="P2698" i="2"/>
  <c r="Q2698" i="2"/>
  <c r="L2699" i="2" a="1"/>
  <c r="L2699" i="2" s="1"/>
  <c r="M2699" i="2"/>
  <c r="N2699" i="2"/>
  <c r="O2699" i="2"/>
  <c r="P2699" i="2"/>
  <c r="Q2699" i="2"/>
  <c r="L2700" i="2" a="1"/>
  <c r="L2700" i="2" s="1"/>
  <c r="M2700" i="2"/>
  <c r="N2700" i="2"/>
  <c r="O2700" i="2"/>
  <c r="P2700" i="2"/>
  <c r="Q2700" i="2"/>
  <c r="L2701" i="2" a="1"/>
  <c r="L2701" i="2" s="1"/>
  <c r="M2701" i="2"/>
  <c r="N2701" i="2"/>
  <c r="O2701" i="2"/>
  <c r="P2701" i="2"/>
  <c r="Q2701" i="2"/>
  <c r="L2702" i="2" a="1"/>
  <c r="L2702" i="2" s="1"/>
  <c r="M2702" i="2"/>
  <c r="N2702" i="2"/>
  <c r="O2702" i="2"/>
  <c r="P2702" i="2"/>
  <c r="Q2702" i="2"/>
  <c r="L2703" i="2" a="1"/>
  <c r="L2703" i="2" s="1"/>
  <c r="M2703" i="2"/>
  <c r="N2703" i="2"/>
  <c r="O2703" i="2"/>
  <c r="P2703" i="2"/>
  <c r="Q2703" i="2"/>
  <c r="L2704" i="2" a="1"/>
  <c r="L2704" i="2" s="1"/>
  <c r="M2704" i="2"/>
  <c r="N2704" i="2"/>
  <c r="O2704" i="2"/>
  <c r="P2704" i="2"/>
  <c r="Q2704" i="2"/>
  <c r="L2705" i="2" a="1"/>
  <c r="L2705" i="2" s="1"/>
  <c r="M2705" i="2"/>
  <c r="N2705" i="2"/>
  <c r="O2705" i="2"/>
  <c r="P2705" i="2"/>
  <c r="Q2705" i="2"/>
  <c r="L2706" i="2" a="1"/>
  <c r="L2706" i="2" s="1"/>
  <c r="M2706" i="2"/>
  <c r="N2706" i="2"/>
  <c r="O2706" i="2"/>
  <c r="P2706" i="2"/>
  <c r="Q2706" i="2"/>
  <c r="L2707" i="2" a="1"/>
  <c r="L2707" i="2" s="1"/>
  <c r="M2707" i="2"/>
  <c r="N2707" i="2"/>
  <c r="O2707" i="2"/>
  <c r="P2707" i="2"/>
  <c r="Q2707" i="2"/>
  <c r="L2708" i="2" a="1"/>
  <c r="L2708" i="2" s="1"/>
  <c r="M2708" i="2"/>
  <c r="N2708" i="2"/>
  <c r="O2708" i="2"/>
  <c r="P2708" i="2"/>
  <c r="Q2708" i="2"/>
  <c r="L2709" i="2" a="1"/>
  <c r="L2709" i="2" s="1"/>
  <c r="M2709" i="2"/>
  <c r="N2709" i="2"/>
  <c r="O2709" i="2"/>
  <c r="P2709" i="2"/>
  <c r="Q2709" i="2"/>
  <c r="L2710" i="2" a="1"/>
  <c r="L2710" i="2" s="1"/>
  <c r="M2710" i="2"/>
  <c r="N2710" i="2"/>
  <c r="O2710" i="2"/>
  <c r="P2710" i="2"/>
  <c r="Q2710" i="2"/>
  <c r="L2711" i="2" a="1"/>
  <c r="L2711" i="2" s="1"/>
  <c r="M2711" i="2"/>
  <c r="N2711" i="2"/>
  <c r="O2711" i="2"/>
  <c r="P2711" i="2"/>
  <c r="Q2711" i="2"/>
  <c r="L2712" i="2" a="1"/>
  <c r="L2712" i="2" s="1"/>
  <c r="M2712" i="2"/>
  <c r="N2712" i="2"/>
  <c r="O2712" i="2"/>
  <c r="P2712" i="2"/>
  <c r="Q2712" i="2"/>
  <c r="L2713" i="2" a="1"/>
  <c r="L2713" i="2" s="1"/>
  <c r="M2713" i="2"/>
  <c r="N2713" i="2"/>
  <c r="O2713" i="2"/>
  <c r="P2713" i="2"/>
  <c r="Q2713" i="2"/>
  <c r="L2714" i="2" a="1"/>
  <c r="L2714" i="2" s="1"/>
  <c r="M2714" i="2"/>
  <c r="N2714" i="2"/>
  <c r="O2714" i="2"/>
  <c r="P2714" i="2"/>
  <c r="Q2714" i="2"/>
  <c r="L2715" i="2" a="1"/>
  <c r="L2715" i="2" s="1"/>
  <c r="M2715" i="2"/>
  <c r="N2715" i="2"/>
  <c r="O2715" i="2"/>
  <c r="P2715" i="2"/>
  <c r="Q2715" i="2"/>
  <c r="L2716" i="2" a="1"/>
  <c r="L2716" i="2" s="1"/>
  <c r="M2716" i="2"/>
  <c r="N2716" i="2"/>
  <c r="O2716" i="2"/>
  <c r="P2716" i="2"/>
  <c r="Q2716" i="2"/>
  <c r="L2717" i="2" a="1"/>
  <c r="L2717" i="2" s="1"/>
  <c r="M2717" i="2"/>
  <c r="N2717" i="2"/>
  <c r="O2717" i="2"/>
  <c r="P2717" i="2"/>
  <c r="Q2717" i="2"/>
  <c r="L2718" i="2" a="1"/>
  <c r="L2718" i="2" s="1"/>
  <c r="M2718" i="2"/>
  <c r="N2718" i="2"/>
  <c r="O2718" i="2"/>
  <c r="P2718" i="2"/>
  <c r="Q2718" i="2"/>
  <c r="L2719" i="2" a="1"/>
  <c r="L2719" i="2" s="1"/>
  <c r="M2719" i="2"/>
  <c r="N2719" i="2"/>
  <c r="O2719" i="2"/>
  <c r="P2719" i="2"/>
  <c r="Q2719" i="2"/>
  <c r="L2720" i="2" a="1"/>
  <c r="L2720" i="2" s="1"/>
  <c r="M2720" i="2"/>
  <c r="N2720" i="2"/>
  <c r="O2720" i="2"/>
  <c r="P2720" i="2"/>
  <c r="Q2720" i="2"/>
  <c r="L2721" i="2" a="1"/>
  <c r="L2721" i="2" s="1"/>
  <c r="M2721" i="2"/>
  <c r="N2721" i="2"/>
  <c r="O2721" i="2"/>
  <c r="P2721" i="2"/>
  <c r="Q2721" i="2"/>
  <c r="L2722" i="2" a="1"/>
  <c r="L2722" i="2" s="1"/>
  <c r="M2722" i="2"/>
  <c r="N2722" i="2"/>
  <c r="O2722" i="2"/>
  <c r="P2722" i="2"/>
  <c r="Q2722" i="2"/>
  <c r="L2723" i="2" a="1"/>
  <c r="L2723" i="2" s="1"/>
  <c r="M2723" i="2"/>
  <c r="N2723" i="2"/>
  <c r="O2723" i="2"/>
  <c r="P2723" i="2"/>
  <c r="Q2723" i="2"/>
  <c r="L2724" i="2" a="1"/>
  <c r="L2724" i="2" s="1"/>
  <c r="M2724" i="2"/>
  <c r="N2724" i="2"/>
  <c r="O2724" i="2"/>
  <c r="P2724" i="2"/>
  <c r="Q2724" i="2"/>
  <c r="L2725" i="2" a="1"/>
  <c r="L2725" i="2" s="1"/>
  <c r="M2725" i="2"/>
  <c r="N2725" i="2"/>
  <c r="O2725" i="2"/>
  <c r="P2725" i="2"/>
  <c r="Q2725" i="2"/>
  <c r="L2726" i="2" a="1"/>
  <c r="L2726" i="2" s="1"/>
  <c r="M2726" i="2"/>
  <c r="N2726" i="2"/>
  <c r="O2726" i="2"/>
  <c r="P2726" i="2"/>
  <c r="Q2726" i="2"/>
  <c r="L2727" i="2" a="1"/>
  <c r="L2727" i="2" s="1"/>
  <c r="M2727" i="2"/>
  <c r="N2727" i="2"/>
  <c r="O2727" i="2"/>
  <c r="P2727" i="2"/>
  <c r="Q2727" i="2"/>
  <c r="L2728" i="2" a="1"/>
  <c r="L2728" i="2" s="1"/>
  <c r="M2728" i="2"/>
  <c r="N2728" i="2"/>
  <c r="O2728" i="2"/>
  <c r="P2728" i="2"/>
  <c r="Q2728" i="2"/>
  <c r="L2729" i="2" a="1"/>
  <c r="L2729" i="2" s="1"/>
  <c r="M2729" i="2"/>
  <c r="N2729" i="2"/>
  <c r="O2729" i="2"/>
  <c r="P2729" i="2"/>
  <c r="Q2729" i="2"/>
  <c r="L2730" i="2" a="1"/>
  <c r="L2730" i="2" s="1"/>
  <c r="M2730" i="2"/>
  <c r="N2730" i="2"/>
  <c r="O2730" i="2"/>
  <c r="P2730" i="2"/>
  <c r="Q2730" i="2"/>
  <c r="L2731" i="2" a="1"/>
  <c r="L2731" i="2" s="1"/>
  <c r="M2731" i="2"/>
  <c r="N2731" i="2"/>
  <c r="O2731" i="2"/>
  <c r="P2731" i="2"/>
  <c r="Q2731" i="2"/>
  <c r="L2732" i="2" a="1"/>
  <c r="L2732" i="2" s="1"/>
  <c r="M2732" i="2"/>
  <c r="N2732" i="2"/>
  <c r="O2732" i="2"/>
  <c r="P2732" i="2"/>
  <c r="Q2732" i="2"/>
  <c r="L2733" i="2" a="1"/>
  <c r="L2733" i="2" s="1"/>
  <c r="M2733" i="2"/>
  <c r="N2733" i="2"/>
  <c r="O2733" i="2"/>
  <c r="P2733" i="2"/>
  <c r="Q2733" i="2"/>
  <c r="L2734" i="2" a="1"/>
  <c r="L2734" i="2" s="1"/>
  <c r="M2734" i="2"/>
  <c r="N2734" i="2"/>
  <c r="O2734" i="2"/>
  <c r="P2734" i="2"/>
  <c r="Q2734" i="2"/>
  <c r="L2735" i="2" a="1"/>
  <c r="L2735" i="2" s="1"/>
  <c r="M2735" i="2"/>
  <c r="N2735" i="2"/>
  <c r="O2735" i="2"/>
  <c r="P2735" i="2"/>
  <c r="Q2735" i="2"/>
  <c r="L2736" i="2" a="1"/>
  <c r="L2736" i="2" s="1"/>
  <c r="M2736" i="2"/>
  <c r="N2736" i="2"/>
  <c r="O2736" i="2"/>
  <c r="P2736" i="2"/>
  <c r="Q2736" i="2"/>
  <c r="L2737" i="2" a="1"/>
  <c r="L2737" i="2" s="1"/>
  <c r="M2737" i="2"/>
  <c r="N2737" i="2"/>
  <c r="R2737" i="2" s="1"/>
  <c r="O2737" i="2"/>
  <c r="P2737" i="2"/>
  <c r="Q2737" i="2"/>
  <c r="L2738" i="2" a="1"/>
  <c r="L2738" i="2" s="1"/>
  <c r="M2738" i="2"/>
  <c r="N2738" i="2"/>
  <c r="O2738" i="2"/>
  <c r="P2738" i="2"/>
  <c r="Q2738" i="2"/>
  <c r="L2739" i="2" a="1"/>
  <c r="L2739" i="2" s="1"/>
  <c r="M2739" i="2"/>
  <c r="N2739" i="2"/>
  <c r="O2739" i="2"/>
  <c r="P2739" i="2"/>
  <c r="Q2739" i="2"/>
  <c r="L2740" i="2" a="1"/>
  <c r="L2740" i="2" s="1"/>
  <c r="M2740" i="2"/>
  <c r="N2740" i="2"/>
  <c r="O2740" i="2"/>
  <c r="P2740" i="2"/>
  <c r="Q2740" i="2"/>
  <c r="L2741" i="2" a="1"/>
  <c r="L2741" i="2" s="1"/>
  <c r="M2741" i="2"/>
  <c r="N2741" i="2"/>
  <c r="O2741" i="2"/>
  <c r="P2741" i="2"/>
  <c r="Q2741" i="2"/>
  <c r="L2742" i="2" a="1"/>
  <c r="L2742" i="2" s="1"/>
  <c r="M2742" i="2"/>
  <c r="N2742" i="2"/>
  <c r="O2742" i="2"/>
  <c r="P2742" i="2"/>
  <c r="Q2742" i="2"/>
  <c r="L2743" i="2" a="1"/>
  <c r="L2743" i="2" s="1"/>
  <c r="M2743" i="2"/>
  <c r="N2743" i="2"/>
  <c r="O2743" i="2"/>
  <c r="P2743" i="2"/>
  <c r="Q2743" i="2"/>
  <c r="L2744" i="2" a="1"/>
  <c r="L2744" i="2" s="1"/>
  <c r="M2744" i="2"/>
  <c r="N2744" i="2"/>
  <c r="O2744" i="2"/>
  <c r="P2744" i="2"/>
  <c r="Q2744" i="2"/>
  <c r="L2745" i="2" a="1"/>
  <c r="L2745" i="2" s="1"/>
  <c r="M2745" i="2"/>
  <c r="N2745" i="2"/>
  <c r="O2745" i="2"/>
  <c r="P2745" i="2"/>
  <c r="Q2745" i="2"/>
  <c r="L2746" i="2" a="1"/>
  <c r="L2746" i="2" s="1"/>
  <c r="M2746" i="2"/>
  <c r="N2746" i="2"/>
  <c r="O2746" i="2"/>
  <c r="P2746" i="2"/>
  <c r="Q2746" i="2"/>
  <c r="L2747" i="2" a="1"/>
  <c r="L2747" i="2" s="1"/>
  <c r="M2747" i="2"/>
  <c r="N2747" i="2"/>
  <c r="O2747" i="2"/>
  <c r="P2747" i="2"/>
  <c r="Q2747" i="2"/>
  <c r="L2748" i="2" a="1"/>
  <c r="L2748" i="2" s="1"/>
  <c r="M2748" i="2"/>
  <c r="N2748" i="2"/>
  <c r="O2748" i="2"/>
  <c r="P2748" i="2"/>
  <c r="Q2748" i="2"/>
  <c r="L2749" i="2" a="1"/>
  <c r="L2749" i="2" s="1"/>
  <c r="M2749" i="2"/>
  <c r="N2749" i="2"/>
  <c r="O2749" i="2"/>
  <c r="P2749" i="2"/>
  <c r="Q2749" i="2"/>
  <c r="L2750" i="2" a="1"/>
  <c r="L2750" i="2" s="1"/>
  <c r="M2750" i="2"/>
  <c r="N2750" i="2"/>
  <c r="O2750" i="2"/>
  <c r="P2750" i="2"/>
  <c r="Q2750" i="2"/>
  <c r="L2751" i="2" a="1"/>
  <c r="L2751" i="2" s="1"/>
  <c r="M2751" i="2"/>
  <c r="N2751" i="2"/>
  <c r="O2751" i="2"/>
  <c r="P2751" i="2"/>
  <c r="Q2751" i="2"/>
  <c r="L2752" i="2" a="1"/>
  <c r="L2752" i="2" s="1"/>
  <c r="M2752" i="2"/>
  <c r="N2752" i="2"/>
  <c r="O2752" i="2"/>
  <c r="P2752" i="2"/>
  <c r="Q2752" i="2"/>
  <c r="L2753" i="2" a="1"/>
  <c r="L2753" i="2" s="1"/>
  <c r="M2753" i="2"/>
  <c r="N2753" i="2"/>
  <c r="O2753" i="2"/>
  <c r="P2753" i="2"/>
  <c r="Q2753" i="2"/>
  <c r="L2754" i="2" a="1"/>
  <c r="L2754" i="2" s="1"/>
  <c r="M2754" i="2"/>
  <c r="N2754" i="2"/>
  <c r="O2754" i="2"/>
  <c r="P2754" i="2"/>
  <c r="Q2754" i="2"/>
  <c r="L2755" i="2" a="1"/>
  <c r="L2755" i="2" s="1"/>
  <c r="M2755" i="2"/>
  <c r="N2755" i="2"/>
  <c r="O2755" i="2"/>
  <c r="P2755" i="2"/>
  <c r="Q2755" i="2"/>
  <c r="L2756" i="2" a="1"/>
  <c r="L2756" i="2" s="1"/>
  <c r="M2756" i="2"/>
  <c r="N2756" i="2"/>
  <c r="O2756" i="2"/>
  <c r="P2756" i="2"/>
  <c r="Q2756" i="2"/>
  <c r="L2757" i="2" a="1"/>
  <c r="L2757" i="2" s="1"/>
  <c r="M2757" i="2"/>
  <c r="N2757" i="2"/>
  <c r="O2757" i="2"/>
  <c r="P2757" i="2"/>
  <c r="Q2757" i="2"/>
  <c r="L2758" i="2" a="1"/>
  <c r="L2758" i="2" s="1"/>
  <c r="M2758" i="2"/>
  <c r="N2758" i="2"/>
  <c r="O2758" i="2"/>
  <c r="P2758" i="2"/>
  <c r="Q2758" i="2"/>
  <c r="L2759" i="2" a="1"/>
  <c r="L2759" i="2" s="1"/>
  <c r="M2759" i="2"/>
  <c r="N2759" i="2"/>
  <c r="O2759" i="2"/>
  <c r="P2759" i="2"/>
  <c r="Q2759" i="2"/>
  <c r="L2760" i="2" a="1"/>
  <c r="L2760" i="2" s="1"/>
  <c r="M2760" i="2"/>
  <c r="N2760" i="2"/>
  <c r="O2760" i="2"/>
  <c r="P2760" i="2"/>
  <c r="Q2760" i="2"/>
  <c r="L2761" i="2" a="1"/>
  <c r="L2761" i="2" s="1"/>
  <c r="M2761" i="2"/>
  <c r="N2761" i="2"/>
  <c r="O2761" i="2"/>
  <c r="P2761" i="2"/>
  <c r="Q2761" i="2"/>
  <c r="L2762" i="2" a="1"/>
  <c r="L2762" i="2" s="1"/>
  <c r="M2762" i="2"/>
  <c r="N2762" i="2"/>
  <c r="O2762" i="2"/>
  <c r="P2762" i="2"/>
  <c r="Q2762" i="2"/>
  <c r="L2763" i="2" a="1"/>
  <c r="L2763" i="2" s="1"/>
  <c r="M2763" i="2"/>
  <c r="N2763" i="2"/>
  <c r="O2763" i="2"/>
  <c r="P2763" i="2"/>
  <c r="Q2763" i="2"/>
  <c r="L2764" i="2" a="1"/>
  <c r="L2764" i="2" s="1"/>
  <c r="M2764" i="2"/>
  <c r="N2764" i="2"/>
  <c r="O2764" i="2"/>
  <c r="P2764" i="2"/>
  <c r="Q2764" i="2"/>
  <c r="L2765" i="2" a="1"/>
  <c r="L2765" i="2" s="1"/>
  <c r="M2765" i="2"/>
  <c r="N2765" i="2"/>
  <c r="O2765" i="2"/>
  <c r="P2765" i="2"/>
  <c r="Q2765" i="2"/>
  <c r="L2766" i="2" a="1"/>
  <c r="L2766" i="2" s="1"/>
  <c r="M2766" i="2"/>
  <c r="N2766" i="2"/>
  <c r="O2766" i="2"/>
  <c r="P2766" i="2"/>
  <c r="Q2766" i="2"/>
  <c r="L2767" i="2" a="1"/>
  <c r="L2767" i="2" s="1"/>
  <c r="M2767" i="2"/>
  <c r="N2767" i="2"/>
  <c r="O2767" i="2"/>
  <c r="P2767" i="2"/>
  <c r="Q2767" i="2"/>
  <c r="L2768" i="2" a="1"/>
  <c r="L2768" i="2" s="1"/>
  <c r="M2768" i="2"/>
  <c r="N2768" i="2"/>
  <c r="O2768" i="2"/>
  <c r="P2768" i="2"/>
  <c r="Q2768" i="2"/>
  <c r="L2769" i="2" a="1"/>
  <c r="L2769" i="2" s="1"/>
  <c r="M2769" i="2"/>
  <c r="N2769" i="2"/>
  <c r="O2769" i="2"/>
  <c r="P2769" i="2"/>
  <c r="Q2769" i="2"/>
  <c r="L2770" i="2" a="1"/>
  <c r="L2770" i="2" s="1"/>
  <c r="M2770" i="2"/>
  <c r="N2770" i="2"/>
  <c r="O2770" i="2"/>
  <c r="P2770" i="2"/>
  <c r="Q2770" i="2"/>
  <c r="L2771" i="2" a="1"/>
  <c r="L2771" i="2" s="1"/>
  <c r="M2771" i="2"/>
  <c r="N2771" i="2"/>
  <c r="O2771" i="2"/>
  <c r="P2771" i="2"/>
  <c r="Q2771" i="2"/>
  <c r="L2772" i="2" a="1"/>
  <c r="L2772" i="2" s="1"/>
  <c r="M2772" i="2"/>
  <c r="N2772" i="2"/>
  <c r="O2772" i="2"/>
  <c r="P2772" i="2"/>
  <c r="Q2772" i="2"/>
  <c r="L2773" i="2" a="1"/>
  <c r="L2773" i="2" s="1"/>
  <c r="M2773" i="2"/>
  <c r="N2773" i="2"/>
  <c r="O2773" i="2"/>
  <c r="P2773" i="2"/>
  <c r="Q2773" i="2"/>
  <c r="L2774" i="2" a="1"/>
  <c r="L2774" i="2" s="1"/>
  <c r="M2774" i="2"/>
  <c r="N2774" i="2"/>
  <c r="O2774" i="2"/>
  <c r="P2774" i="2"/>
  <c r="Q2774" i="2"/>
  <c r="L2775" i="2" a="1"/>
  <c r="L2775" i="2" s="1"/>
  <c r="M2775" i="2"/>
  <c r="N2775" i="2"/>
  <c r="O2775" i="2"/>
  <c r="P2775" i="2"/>
  <c r="Q2775" i="2"/>
  <c r="L2776" i="2" a="1"/>
  <c r="L2776" i="2" s="1"/>
  <c r="M2776" i="2"/>
  <c r="N2776" i="2"/>
  <c r="O2776" i="2"/>
  <c r="P2776" i="2"/>
  <c r="Q2776" i="2"/>
  <c r="L2777" i="2" a="1"/>
  <c r="L2777" i="2" s="1"/>
  <c r="M2777" i="2"/>
  <c r="N2777" i="2"/>
  <c r="O2777" i="2"/>
  <c r="P2777" i="2"/>
  <c r="Q2777" i="2"/>
  <c r="L2778" i="2" a="1"/>
  <c r="L2778" i="2" s="1"/>
  <c r="M2778" i="2"/>
  <c r="N2778" i="2"/>
  <c r="O2778" i="2"/>
  <c r="P2778" i="2"/>
  <c r="Q2778" i="2"/>
  <c r="L2779" i="2" a="1"/>
  <c r="L2779" i="2" s="1"/>
  <c r="M2779" i="2"/>
  <c r="N2779" i="2"/>
  <c r="O2779" i="2"/>
  <c r="P2779" i="2"/>
  <c r="Q2779" i="2"/>
  <c r="L2780" i="2" a="1"/>
  <c r="L2780" i="2" s="1"/>
  <c r="M2780" i="2"/>
  <c r="N2780" i="2"/>
  <c r="O2780" i="2"/>
  <c r="P2780" i="2"/>
  <c r="Q2780" i="2"/>
  <c r="L2781" i="2" a="1"/>
  <c r="L2781" i="2" s="1"/>
  <c r="M2781" i="2"/>
  <c r="N2781" i="2"/>
  <c r="O2781" i="2"/>
  <c r="P2781" i="2"/>
  <c r="Q2781" i="2"/>
  <c r="L2782" i="2" a="1"/>
  <c r="L2782" i="2" s="1"/>
  <c r="M2782" i="2"/>
  <c r="N2782" i="2"/>
  <c r="O2782" i="2"/>
  <c r="P2782" i="2"/>
  <c r="Q2782" i="2"/>
  <c r="L2783" i="2" a="1"/>
  <c r="L2783" i="2" s="1"/>
  <c r="M2783" i="2"/>
  <c r="N2783" i="2"/>
  <c r="O2783" i="2"/>
  <c r="P2783" i="2"/>
  <c r="Q2783" i="2"/>
  <c r="L2784" i="2" a="1"/>
  <c r="L2784" i="2" s="1"/>
  <c r="M2784" i="2"/>
  <c r="N2784" i="2"/>
  <c r="O2784" i="2"/>
  <c r="P2784" i="2"/>
  <c r="Q2784" i="2"/>
  <c r="L2785" i="2" a="1"/>
  <c r="L2785" i="2" s="1"/>
  <c r="M2785" i="2"/>
  <c r="N2785" i="2"/>
  <c r="O2785" i="2"/>
  <c r="P2785" i="2"/>
  <c r="Q2785" i="2"/>
  <c r="L2786" i="2" a="1"/>
  <c r="L2786" i="2" s="1"/>
  <c r="M2786" i="2"/>
  <c r="N2786" i="2"/>
  <c r="O2786" i="2"/>
  <c r="P2786" i="2"/>
  <c r="Q2786" i="2"/>
  <c r="L2787" i="2" a="1"/>
  <c r="L2787" i="2" s="1"/>
  <c r="M2787" i="2"/>
  <c r="N2787" i="2"/>
  <c r="O2787" i="2"/>
  <c r="P2787" i="2"/>
  <c r="Q2787" i="2"/>
  <c r="L2788" i="2" a="1"/>
  <c r="L2788" i="2" s="1"/>
  <c r="M2788" i="2"/>
  <c r="N2788" i="2"/>
  <c r="O2788" i="2"/>
  <c r="P2788" i="2"/>
  <c r="Q2788" i="2"/>
  <c r="L2789" i="2" a="1"/>
  <c r="L2789" i="2" s="1"/>
  <c r="M2789" i="2"/>
  <c r="N2789" i="2"/>
  <c r="O2789" i="2"/>
  <c r="P2789" i="2"/>
  <c r="Q2789" i="2"/>
  <c r="L2790" i="2" a="1"/>
  <c r="L2790" i="2" s="1"/>
  <c r="M2790" i="2"/>
  <c r="N2790" i="2"/>
  <c r="O2790" i="2"/>
  <c r="P2790" i="2"/>
  <c r="Q2790" i="2"/>
  <c r="L2791" i="2" a="1"/>
  <c r="L2791" i="2" s="1"/>
  <c r="M2791" i="2"/>
  <c r="N2791" i="2"/>
  <c r="O2791" i="2"/>
  <c r="P2791" i="2"/>
  <c r="Q2791" i="2"/>
  <c r="L2792" i="2" a="1"/>
  <c r="L2792" i="2" s="1"/>
  <c r="M2792" i="2"/>
  <c r="N2792" i="2"/>
  <c r="O2792" i="2"/>
  <c r="P2792" i="2"/>
  <c r="Q2792" i="2"/>
  <c r="L2793" i="2" a="1"/>
  <c r="L2793" i="2" s="1"/>
  <c r="M2793" i="2"/>
  <c r="N2793" i="2"/>
  <c r="O2793" i="2"/>
  <c r="P2793" i="2"/>
  <c r="Q2793" i="2"/>
  <c r="L2794" i="2" a="1"/>
  <c r="L2794" i="2" s="1"/>
  <c r="M2794" i="2"/>
  <c r="N2794" i="2"/>
  <c r="O2794" i="2"/>
  <c r="P2794" i="2"/>
  <c r="Q2794" i="2"/>
  <c r="L2795" i="2" a="1"/>
  <c r="L2795" i="2" s="1"/>
  <c r="M2795" i="2"/>
  <c r="N2795" i="2"/>
  <c r="O2795" i="2"/>
  <c r="P2795" i="2"/>
  <c r="Q2795" i="2"/>
  <c r="L2796" i="2" a="1"/>
  <c r="L2796" i="2" s="1"/>
  <c r="M2796" i="2"/>
  <c r="N2796" i="2"/>
  <c r="O2796" i="2"/>
  <c r="P2796" i="2"/>
  <c r="Q2796" i="2"/>
  <c r="L2797" i="2" a="1"/>
  <c r="L2797" i="2" s="1"/>
  <c r="M2797" i="2"/>
  <c r="N2797" i="2"/>
  <c r="O2797" i="2"/>
  <c r="P2797" i="2"/>
  <c r="Q2797" i="2"/>
  <c r="L2798" i="2" a="1"/>
  <c r="L2798" i="2" s="1"/>
  <c r="M2798" i="2"/>
  <c r="N2798" i="2"/>
  <c r="O2798" i="2"/>
  <c r="P2798" i="2"/>
  <c r="Q2798" i="2"/>
  <c r="L2799" i="2" a="1"/>
  <c r="L2799" i="2" s="1"/>
  <c r="R2799" i="2" s="1"/>
  <c r="M2799" i="2"/>
  <c r="N2799" i="2"/>
  <c r="O2799" i="2"/>
  <c r="P2799" i="2"/>
  <c r="Q2799" i="2"/>
  <c r="L2800" i="2" a="1"/>
  <c r="L2800" i="2" s="1"/>
  <c r="M2800" i="2"/>
  <c r="N2800" i="2"/>
  <c r="O2800" i="2"/>
  <c r="P2800" i="2"/>
  <c r="Q2800" i="2"/>
  <c r="L2801" i="2" a="1"/>
  <c r="L2801" i="2" s="1"/>
  <c r="M2801" i="2"/>
  <c r="N2801" i="2"/>
  <c r="O2801" i="2"/>
  <c r="P2801" i="2"/>
  <c r="Q2801" i="2"/>
  <c r="L2802" i="2" a="1"/>
  <c r="L2802" i="2" s="1"/>
  <c r="M2802" i="2"/>
  <c r="N2802" i="2"/>
  <c r="O2802" i="2"/>
  <c r="P2802" i="2"/>
  <c r="Q2802" i="2"/>
  <c r="L2803" i="2" a="1"/>
  <c r="L2803" i="2" s="1"/>
  <c r="M2803" i="2"/>
  <c r="N2803" i="2"/>
  <c r="O2803" i="2"/>
  <c r="P2803" i="2"/>
  <c r="Q2803" i="2"/>
  <c r="L2804" i="2" a="1"/>
  <c r="L2804" i="2" s="1"/>
  <c r="M2804" i="2"/>
  <c r="N2804" i="2"/>
  <c r="O2804" i="2"/>
  <c r="P2804" i="2"/>
  <c r="Q2804" i="2"/>
  <c r="L2805" i="2" a="1"/>
  <c r="L2805" i="2" s="1"/>
  <c r="M2805" i="2"/>
  <c r="N2805" i="2"/>
  <c r="O2805" i="2"/>
  <c r="P2805" i="2"/>
  <c r="Q2805" i="2"/>
  <c r="L2806" i="2" a="1"/>
  <c r="L2806" i="2" s="1"/>
  <c r="M2806" i="2"/>
  <c r="N2806" i="2"/>
  <c r="O2806" i="2"/>
  <c r="P2806" i="2"/>
  <c r="Q2806" i="2"/>
  <c r="L2807" i="2" a="1"/>
  <c r="L2807" i="2" s="1"/>
  <c r="M2807" i="2"/>
  <c r="N2807" i="2"/>
  <c r="O2807" i="2"/>
  <c r="P2807" i="2"/>
  <c r="Q2807" i="2"/>
  <c r="L2808" i="2" a="1"/>
  <c r="L2808" i="2" s="1"/>
  <c r="M2808" i="2"/>
  <c r="N2808" i="2"/>
  <c r="O2808" i="2"/>
  <c r="P2808" i="2"/>
  <c r="Q2808" i="2"/>
  <c r="L2809" i="2" a="1"/>
  <c r="L2809" i="2" s="1"/>
  <c r="M2809" i="2"/>
  <c r="N2809" i="2"/>
  <c r="O2809" i="2"/>
  <c r="P2809" i="2"/>
  <c r="Q2809" i="2"/>
  <c r="L2810" i="2" a="1"/>
  <c r="L2810" i="2" s="1"/>
  <c r="M2810" i="2"/>
  <c r="N2810" i="2"/>
  <c r="O2810" i="2"/>
  <c r="P2810" i="2"/>
  <c r="Q2810" i="2"/>
  <c r="L2811" i="2" a="1"/>
  <c r="L2811" i="2" s="1"/>
  <c r="M2811" i="2"/>
  <c r="N2811" i="2"/>
  <c r="O2811" i="2"/>
  <c r="P2811" i="2"/>
  <c r="Q2811" i="2"/>
  <c r="L2812" i="2" a="1"/>
  <c r="L2812" i="2" s="1"/>
  <c r="M2812" i="2"/>
  <c r="N2812" i="2"/>
  <c r="O2812" i="2"/>
  <c r="P2812" i="2"/>
  <c r="Q2812" i="2"/>
  <c r="L2813" i="2" a="1"/>
  <c r="L2813" i="2" s="1"/>
  <c r="M2813" i="2"/>
  <c r="N2813" i="2"/>
  <c r="O2813" i="2"/>
  <c r="P2813" i="2"/>
  <c r="Q2813" i="2"/>
  <c r="L2814" i="2" a="1"/>
  <c r="L2814" i="2" s="1"/>
  <c r="M2814" i="2"/>
  <c r="N2814" i="2"/>
  <c r="O2814" i="2"/>
  <c r="P2814" i="2"/>
  <c r="Q2814" i="2"/>
  <c r="L2815" i="2" a="1"/>
  <c r="L2815" i="2" s="1"/>
  <c r="M2815" i="2"/>
  <c r="N2815" i="2"/>
  <c r="O2815" i="2"/>
  <c r="P2815" i="2"/>
  <c r="Q2815" i="2"/>
  <c r="L2816" i="2" a="1"/>
  <c r="L2816" i="2" s="1"/>
  <c r="M2816" i="2"/>
  <c r="N2816" i="2"/>
  <c r="O2816" i="2"/>
  <c r="P2816" i="2"/>
  <c r="Q2816" i="2"/>
  <c r="L2817" i="2" a="1"/>
  <c r="L2817" i="2" s="1"/>
  <c r="M2817" i="2"/>
  <c r="N2817" i="2"/>
  <c r="O2817" i="2"/>
  <c r="P2817" i="2"/>
  <c r="Q2817" i="2"/>
  <c r="L2818" i="2" a="1"/>
  <c r="L2818" i="2" s="1"/>
  <c r="M2818" i="2"/>
  <c r="N2818" i="2"/>
  <c r="O2818" i="2"/>
  <c r="P2818" i="2"/>
  <c r="Q2818" i="2"/>
  <c r="L2819" i="2" a="1"/>
  <c r="L2819" i="2" s="1"/>
  <c r="M2819" i="2"/>
  <c r="N2819" i="2"/>
  <c r="O2819" i="2"/>
  <c r="P2819" i="2"/>
  <c r="Q2819" i="2"/>
  <c r="L2820" i="2" a="1"/>
  <c r="L2820" i="2" s="1"/>
  <c r="M2820" i="2"/>
  <c r="N2820" i="2"/>
  <c r="O2820" i="2"/>
  <c r="P2820" i="2"/>
  <c r="Q2820" i="2"/>
  <c r="L2821" i="2" a="1"/>
  <c r="L2821" i="2" s="1"/>
  <c r="M2821" i="2"/>
  <c r="N2821" i="2"/>
  <c r="O2821" i="2"/>
  <c r="P2821" i="2"/>
  <c r="Q2821" i="2"/>
  <c r="L2822" i="2" a="1"/>
  <c r="L2822" i="2" s="1"/>
  <c r="M2822" i="2"/>
  <c r="N2822" i="2"/>
  <c r="O2822" i="2"/>
  <c r="P2822" i="2"/>
  <c r="Q2822" i="2"/>
  <c r="L2823" i="2" a="1"/>
  <c r="L2823" i="2" s="1"/>
  <c r="M2823" i="2"/>
  <c r="N2823" i="2"/>
  <c r="O2823" i="2"/>
  <c r="P2823" i="2"/>
  <c r="Q2823" i="2"/>
  <c r="L2824" i="2" a="1"/>
  <c r="L2824" i="2" s="1"/>
  <c r="M2824" i="2"/>
  <c r="N2824" i="2"/>
  <c r="O2824" i="2"/>
  <c r="P2824" i="2"/>
  <c r="Q2824" i="2"/>
  <c r="L2825" i="2" a="1"/>
  <c r="L2825" i="2" s="1"/>
  <c r="M2825" i="2"/>
  <c r="N2825" i="2"/>
  <c r="O2825" i="2"/>
  <c r="P2825" i="2"/>
  <c r="Q2825" i="2"/>
  <c r="L2826" i="2" a="1"/>
  <c r="L2826" i="2" s="1"/>
  <c r="M2826" i="2"/>
  <c r="N2826" i="2"/>
  <c r="O2826" i="2"/>
  <c r="P2826" i="2"/>
  <c r="Q2826" i="2"/>
  <c r="L2827" i="2" a="1"/>
  <c r="L2827" i="2" s="1"/>
  <c r="M2827" i="2"/>
  <c r="N2827" i="2"/>
  <c r="O2827" i="2"/>
  <c r="P2827" i="2"/>
  <c r="Q2827" i="2"/>
  <c r="L2828" i="2" a="1"/>
  <c r="L2828" i="2" s="1"/>
  <c r="M2828" i="2"/>
  <c r="N2828" i="2"/>
  <c r="O2828" i="2"/>
  <c r="P2828" i="2"/>
  <c r="Q2828" i="2"/>
  <c r="L2829" i="2" a="1"/>
  <c r="L2829" i="2" s="1"/>
  <c r="M2829" i="2"/>
  <c r="N2829" i="2"/>
  <c r="O2829" i="2"/>
  <c r="P2829" i="2"/>
  <c r="Q2829" i="2"/>
  <c r="L2830" i="2" a="1"/>
  <c r="L2830" i="2" s="1"/>
  <c r="M2830" i="2"/>
  <c r="N2830" i="2"/>
  <c r="O2830" i="2"/>
  <c r="P2830" i="2"/>
  <c r="Q2830" i="2"/>
  <c r="L2831" i="2" a="1"/>
  <c r="L2831" i="2" s="1"/>
  <c r="M2831" i="2"/>
  <c r="N2831" i="2"/>
  <c r="O2831" i="2"/>
  <c r="P2831" i="2"/>
  <c r="Q2831" i="2"/>
  <c r="L2832" i="2" a="1"/>
  <c r="L2832" i="2" s="1"/>
  <c r="M2832" i="2"/>
  <c r="N2832" i="2"/>
  <c r="O2832" i="2"/>
  <c r="P2832" i="2"/>
  <c r="Q2832" i="2"/>
  <c r="L2833" i="2" a="1"/>
  <c r="L2833" i="2" s="1"/>
  <c r="M2833" i="2"/>
  <c r="N2833" i="2"/>
  <c r="O2833" i="2"/>
  <c r="P2833" i="2"/>
  <c r="Q2833" i="2"/>
  <c r="L2834" i="2" a="1"/>
  <c r="L2834" i="2" s="1"/>
  <c r="M2834" i="2"/>
  <c r="N2834" i="2"/>
  <c r="O2834" i="2"/>
  <c r="P2834" i="2"/>
  <c r="Q2834" i="2"/>
  <c r="L2835" i="2" a="1"/>
  <c r="L2835" i="2" s="1"/>
  <c r="M2835" i="2"/>
  <c r="N2835" i="2"/>
  <c r="O2835" i="2"/>
  <c r="P2835" i="2"/>
  <c r="Q2835" i="2"/>
  <c r="L2836" i="2" a="1"/>
  <c r="L2836" i="2" s="1"/>
  <c r="M2836" i="2"/>
  <c r="N2836" i="2"/>
  <c r="O2836" i="2"/>
  <c r="P2836" i="2"/>
  <c r="Q2836" i="2"/>
  <c r="L2837" i="2" a="1"/>
  <c r="L2837" i="2" s="1"/>
  <c r="M2837" i="2"/>
  <c r="N2837" i="2"/>
  <c r="O2837" i="2"/>
  <c r="P2837" i="2"/>
  <c r="Q2837" i="2"/>
  <c r="L2838" i="2" a="1"/>
  <c r="L2838" i="2" s="1"/>
  <c r="M2838" i="2"/>
  <c r="N2838" i="2"/>
  <c r="O2838" i="2"/>
  <c r="P2838" i="2"/>
  <c r="Q2838" i="2"/>
  <c r="L2839" i="2" a="1"/>
  <c r="L2839" i="2" s="1"/>
  <c r="M2839" i="2"/>
  <c r="N2839" i="2"/>
  <c r="O2839" i="2"/>
  <c r="P2839" i="2"/>
  <c r="Q2839" i="2"/>
  <c r="L2840" i="2" a="1"/>
  <c r="L2840" i="2" s="1"/>
  <c r="M2840" i="2"/>
  <c r="N2840" i="2"/>
  <c r="O2840" i="2"/>
  <c r="P2840" i="2"/>
  <c r="Q2840" i="2"/>
  <c r="L2841" i="2" a="1"/>
  <c r="L2841" i="2" s="1"/>
  <c r="M2841" i="2"/>
  <c r="N2841" i="2"/>
  <c r="O2841" i="2"/>
  <c r="P2841" i="2"/>
  <c r="Q2841" i="2"/>
  <c r="L2842" i="2" a="1"/>
  <c r="L2842" i="2" s="1"/>
  <c r="M2842" i="2"/>
  <c r="N2842" i="2"/>
  <c r="O2842" i="2"/>
  <c r="P2842" i="2"/>
  <c r="Q2842" i="2"/>
  <c r="L2843" i="2" a="1"/>
  <c r="L2843" i="2" s="1"/>
  <c r="M2843" i="2"/>
  <c r="N2843" i="2"/>
  <c r="O2843" i="2"/>
  <c r="P2843" i="2"/>
  <c r="Q2843" i="2"/>
  <c r="L2844" i="2" a="1"/>
  <c r="L2844" i="2" s="1"/>
  <c r="M2844" i="2"/>
  <c r="N2844" i="2"/>
  <c r="O2844" i="2"/>
  <c r="P2844" i="2"/>
  <c r="Q2844" i="2"/>
  <c r="L2845" i="2" a="1"/>
  <c r="L2845" i="2" s="1"/>
  <c r="M2845" i="2"/>
  <c r="N2845" i="2"/>
  <c r="O2845" i="2"/>
  <c r="P2845" i="2"/>
  <c r="Q2845" i="2"/>
  <c r="L2846" i="2" a="1"/>
  <c r="L2846" i="2" s="1"/>
  <c r="M2846" i="2"/>
  <c r="N2846" i="2"/>
  <c r="O2846" i="2"/>
  <c r="P2846" i="2"/>
  <c r="Q2846" i="2"/>
  <c r="L2847" i="2" a="1"/>
  <c r="L2847" i="2" s="1"/>
  <c r="M2847" i="2"/>
  <c r="N2847" i="2"/>
  <c r="O2847" i="2"/>
  <c r="P2847" i="2"/>
  <c r="Q2847" i="2"/>
  <c r="L2848" i="2" a="1"/>
  <c r="L2848" i="2" s="1"/>
  <c r="M2848" i="2"/>
  <c r="N2848" i="2"/>
  <c r="O2848" i="2"/>
  <c r="P2848" i="2"/>
  <c r="Q2848" i="2"/>
  <c r="L2849" i="2" a="1"/>
  <c r="L2849" i="2" s="1"/>
  <c r="M2849" i="2"/>
  <c r="N2849" i="2"/>
  <c r="O2849" i="2"/>
  <c r="P2849" i="2"/>
  <c r="Q2849" i="2"/>
  <c r="L2850" i="2" a="1"/>
  <c r="L2850" i="2" s="1"/>
  <c r="M2850" i="2"/>
  <c r="N2850" i="2"/>
  <c r="O2850" i="2"/>
  <c r="P2850" i="2"/>
  <c r="Q2850" i="2"/>
  <c r="L2851" i="2" a="1"/>
  <c r="L2851" i="2" s="1"/>
  <c r="M2851" i="2"/>
  <c r="N2851" i="2"/>
  <c r="O2851" i="2"/>
  <c r="P2851" i="2"/>
  <c r="Q2851" i="2"/>
  <c r="L2852" i="2" a="1"/>
  <c r="L2852" i="2" s="1"/>
  <c r="M2852" i="2"/>
  <c r="N2852" i="2"/>
  <c r="O2852" i="2"/>
  <c r="P2852" i="2"/>
  <c r="Q2852" i="2"/>
  <c r="L2853" i="2" a="1"/>
  <c r="L2853" i="2" s="1"/>
  <c r="M2853" i="2"/>
  <c r="N2853" i="2"/>
  <c r="O2853" i="2"/>
  <c r="P2853" i="2"/>
  <c r="Q2853" i="2"/>
  <c r="L2854" i="2" a="1"/>
  <c r="L2854" i="2" s="1"/>
  <c r="M2854" i="2"/>
  <c r="N2854" i="2"/>
  <c r="O2854" i="2"/>
  <c r="P2854" i="2"/>
  <c r="Q2854" i="2"/>
  <c r="L2855" i="2" a="1"/>
  <c r="L2855" i="2" s="1"/>
  <c r="M2855" i="2"/>
  <c r="N2855" i="2"/>
  <c r="O2855" i="2"/>
  <c r="P2855" i="2"/>
  <c r="Q2855" i="2"/>
  <c r="L2856" i="2" a="1"/>
  <c r="L2856" i="2" s="1"/>
  <c r="M2856" i="2"/>
  <c r="N2856" i="2"/>
  <c r="O2856" i="2"/>
  <c r="P2856" i="2"/>
  <c r="Q2856" i="2"/>
  <c r="L2857" i="2" a="1"/>
  <c r="L2857" i="2" s="1"/>
  <c r="M2857" i="2"/>
  <c r="N2857" i="2"/>
  <c r="O2857" i="2"/>
  <c r="P2857" i="2"/>
  <c r="Q2857" i="2"/>
  <c r="L2858" i="2" a="1"/>
  <c r="L2858" i="2" s="1"/>
  <c r="M2858" i="2"/>
  <c r="N2858" i="2"/>
  <c r="O2858" i="2"/>
  <c r="P2858" i="2"/>
  <c r="Q2858" i="2"/>
  <c r="L2859" i="2" a="1"/>
  <c r="L2859" i="2" s="1"/>
  <c r="M2859" i="2"/>
  <c r="N2859" i="2"/>
  <c r="O2859" i="2"/>
  <c r="P2859" i="2"/>
  <c r="Q2859" i="2"/>
  <c r="L2860" i="2" a="1"/>
  <c r="L2860" i="2" s="1"/>
  <c r="M2860" i="2"/>
  <c r="N2860" i="2"/>
  <c r="O2860" i="2"/>
  <c r="P2860" i="2"/>
  <c r="Q2860" i="2"/>
  <c r="L2861" i="2" a="1"/>
  <c r="L2861" i="2" s="1"/>
  <c r="M2861" i="2"/>
  <c r="N2861" i="2"/>
  <c r="O2861" i="2"/>
  <c r="P2861" i="2"/>
  <c r="Q2861" i="2"/>
  <c r="L2862" i="2" a="1"/>
  <c r="L2862" i="2" s="1"/>
  <c r="M2862" i="2"/>
  <c r="N2862" i="2"/>
  <c r="O2862" i="2"/>
  <c r="P2862" i="2"/>
  <c r="Q2862" i="2"/>
  <c r="L2863" i="2" a="1"/>
  <c r="L2863" i="2" s="1"/>
  <c r="M2863" i="2"/>
  <c r="N2863" i="2"/>
  <c r="R2863" i="2" s="1"/>
  <c r="O2863" i="2"/>
  <c r="P2863" i="2"/>
  <c r="Q2863" i="2"/>
  <c r="L2864" i="2" a="1"/>
  <c r="L2864" i="2" s="1"/>
  <c r="M2864" i="2"/>
  <c r="N2864" i="2"/>
  <c r="O2864" i="2"/>
  <c r="P2864" i="2"/>
  <c r="Q2864" i="2"/>
  <c r="L2865" i="2" a="1"/>
  <c r="L2865" i="2" s="1"/>
  <c r="M2865" i="2"/>
  <c r="N2865" i="2"/>
  <c r="O2865" i="2"/>
  <c r="P2865" i="2"/>
  <c r="Q2865" i="2"/>
  <c r="L2866" i="2" a="1"/>
  <c r="L2866" i="2" s="1"/>
  <c r="M2866" i="2"/>
  <c r="N2866" i="2"/>
  <c r="O2866" i="2"/>
  <c r="P2866" i="2"/>
  <c r="Q2866" i="2"/>
  <c r="L2867" i="2" a="1"/>
  <c r="L2867" i="2" s="1"/>
  <c r="M2867" i="2"/>
  <c r="N2867" i="2"/>
  <c r="O2867" i="2"/>
  <c r="P2867" i="2"/>
  <c r="Q2867" i="2"/>
  <c r="L2868" i="2" a="1"/>
  <c r="L2868" i="2" s="1"/>
  <c r="M2868" i="2"/>
  <c r="N2868" i="2"/>
  <c r="O2868" i="2"/>
  <c r="P2868" i="2"/>
  <c r="Q2868" i="2"/>
  <c r="L2869" i="2" a="1"/>
  <c r="L2869" i="2" s="1"/>
  <c r="M2869" i="2"/>
  <c r="N2869" i="2"/>
  <c r="O2869" i="2"/>
  <c r="P2869" i="2"/>
  <c r="Q2869" i="2"/>
  <c r="L2870" i="2" a="1"/>
  <c r="L2870" i="2" s="1"/>
  <c r="M2870" i="2"/>
  <c r="N2870" i="2"/>
  <c r="O2870" i="2"/>
  <c r="P2870" i="2"/>
  <c r="Q2870" i="2"/>
  <c r="L2871" i="2" a="1"/>
  <c r="L2871" i="2" s="1"/>
  <c r="M2871" i="2"/>
  <c r="N2871" i="2"/>
  <c r="O2871" i="2"/>
  <c r="P2871" i="2"/>
  <c r="Q2871" i="2"/>
  <c r="L2872" i="2" a="1"/>
  <c r="L2872" i="2" s="1"/>
  <c r="M2872" i="2"/>
  <c r="N2872" i="2"/>
  <c r="O2872" i="2"/>
  <c r="P2872" i="2"/>
  <c r="Q2872" i="2"/>
  <c r="L2873" i="2" a="1"/>
  <c r="L2873" i="2" s="1"/>
  <c r="M2873" i="2"/>
  <c r="N2873" i="2"/>
  <c r="O2873" i="2"/>
  <c r="P2873" i="2"/>
  <c r="Q2873" i="2"/>
  <c r="L2874" i="2" a="1"/>
  <c r="L2874" i="2" s="1"/>
  <c r="M2874" i="2"/>
  <c r="N2874" i="2"/>
  <c r="O2874" i="2"/>
  <c r="P2874" i="2"/>
  <c r="Q2874" i="2"/>
  <c r="L2875" i="2" a="1"/>
  <c r="L2875" i="2" s="1"/>
  <c r="M2875" i="2"/>
  <c r="N2875" i="2"/>
  <c r="O2875" i="2"/>
  <c r="P2875" i="2"/>
  <c r="Q2875" i="2"/>
  <c r="L2876" i="2" a="1"/>
  <c r="L2876" i="2" s="1"/>
  <c r="M2876" i="2"/>
  <c r="N2876" i="2"/>
  <c r="O2876" i="2"/>
  <c r="P2876" i="2"/>
  <c r="Q2876" i="2"/>
  <c r="L2877" i="2" a="1"/>
  <c r="L2877" i="2" s="1"/>
  <c r="M2877" i="2"/>
  <c r="N2877" i="2"/>
  <c r="O2877" i="2"/>
  <c r="P2877" i="2"/>
  <c r="Q2877" i="2"/>
  <c r="L2878" i="2" a="1"/>
  <c r="L2878" i="2" s="1"/>
  <c r="M2878" i="2"/>
  <c r="N2878" i="2"/>
  <c r="O2878" i="2"/>
  <c r="P2878" i="2"/>
  <c r="Q2878" i="2"/>
  <c r="L2879" i="2" a="1"/>
  <c r="L2879" i="2" s="1"/>
  <c r="M2879" i="2"/>
  <c r="N2879" i="2"/>
  <c r="O2879" i="2"/>
  <c r="P2879" i="2"/>
  <c r="Q2879" i="2"/>
  <c r="L2880" i="2" a="1"/>
  <c r="L2880" i="2" s="1"/>
  <c r="M2880" i="2"/>
  <c r="N2880" i="2"/>
  <c r="O2880" i="2"/>
  <c r="P2880" i="2"/>
  <c r="Q2880" i="2"/>
  <c r="L2881" i="2" a="1"/>
  <c r="L2881" i="2" s="1"/>
  <c r="M2881" i="2"/>
  <c r="N2881" i="2"/>
  <c r="O2881" i="2"/>
  <c r="P2881" i="2"/>
  <c r="Q2881" i="2"/>
  <c r="L2882" i="2" a="1"/>
  <c r="L2882" i="2" s="1"/>
  <c r="M2882" i="2"/>
  <c r="N2882" i="2"/>
  <c r="O2882" i="2"/>
  <c r="P2882" i="2"/>
  <c r="Q2882" i="2"/>
  <c r="L2883" i="2" a="1"/>
  <c r="L2883" i="2" s="1"/>
  <c r="M2883" i="2"/>
  <c r="N2883" i="2"/>
  <c r="O2883" i="2"/>
  <c r="P2883" i="2"/>
  <c r="Q2883" i="2"/>
  <c r="L2884" i="2" a="1"/>
  <c r="L2884" i="2" s="1"/>
  <c r="M2884" i="2"/>
  <c r="N2884" i="2"/>
  <c r="O2884" i="2"/>
  <c r="P2884" i="2"/>
  <c r="Q2884" i="2"/>
  <c r="L2885" i="2" a="1"/>
  <c r="L2885" i="2" s="1"/>
  <c r="M2885" i="2"/>
  <c r="N2885" i="2"/>
  <c r="O2885" i="2"/>
  <c r="P2885" i="2"/>
  <c r="Q2885" i="2"/>
  <c r="L2886" i="2" a="1"/>
  <c r="L2886" i="2" s="1"/>
  <c r="M2886" i="2"/>
  <c r="N2886" i="2"/>
  <c r="O2886" i="2"/>
  <c r="P2886" i="2"/>
  <c r="Q2886" i="2"/>
  <c r="L2887" i="2" a="1"/>
  <c r="L2887" i="2" s="1"/>
  <c r="M2887" i="2"/>
  <c r="N2887" i="2"/>
  <c r="O2887" i="2"/>
  <c r="P2887" i="2"/>
  <c r="Q2887" i="2"/>
  <c r="L2888" i="2" a="1"/>
  <c r="L2888" i="2" s="1"/>
  <c r="M2888" i="2"/>
  <c r="N2888" i="2"/>
  <c r="O2888" i="2"/>
  <c r="P2888" i="2"/>
  <c r="Q2888" i="2"/>
  <c r="L2889" i="2" a="1"/>
  <c r="L2889" i="2" s="1"/>
  <c r="M2889" i="2"/>
  <c r="N2889" i="2"/>
  <c r="O2889" i="2"/>
  <c r="P2889" i="2"/>
  <c r="Q2889" i="2"/>
  <c r="L2890" i="2" a="1"/>
  <c r="L2890" i="2" s="1"/>
  <c r="M2890" i="2"/>
  <c r="N2890" i="2"/>
  <c r="O2890" i="2"/>
  <c r="P2890" i="2"/>
  <c r="Q2890" i="2"/>
  <c r="L2891" i="2" a="1"/>
  <c r="L2891" i="2" s="1"/>
  <c r="M2891" i="2"/>
  <c r="N2891" i="2"/>
  <c r="O2891" i="2"/>
  <c r="P2891" i="2"/>
  <c r="Q2891" i="2"/>
  <c r="L2892" i="2" a="1"/>
  <c r="L2892" i="2" s="1"/>
  <c r="M2892" i="2"/>
  <c r="N2892" i="2"/>
  <c r="O2892" i="2"/>
  <c r="P2892" i="2"/>
  <c r="Q2892" i="2"/>
  <c r="L2893" i="2" a="1"/>
  <c r="L2893" i="2" s="1"/>
  <c r="M2893" i="2"/>
  <c r="N2893" i="2"/>
  <c r="O2893" i="2"/>
  <c r="P2893" i="2"/>
  <c r="Q2893" i="2"/>
  <c r="L2894" i="2" a="1"/>
  <c r="L2894" i="2" s="1"/>
  <c r="M2894" i="2"/>
  <c r="N2894" i="2"/>
  <c r="O2894" i="2"/>
  <c r="P2894" i="2"/>
  <c r="Q2894" i="2"/>
  <c r="L2895" i="2" a="1"/>
  <c r="L2895" i="2" s="1"/>
  <c r="M2895" i="2"/>
  <c r="N2895" i="2"/>
  <c r="O2895" i="2"/>
  <c r="P2895" i="2"/>
  <c r="Q2895" i="2"/>
  <c r="L2896" i="2" a="1"/>
  <c r="L2896" i="2" s="1"/>
  <c r="M2896" i="2"/>
  <c r="N2896" i="2"/>
  <c r="O2896" i="2"/>
  <c r="P2896" i="2"/>
  <c r="Q2896" i="2"/>
  <c r="L2897" i="2" a="1"/>
  <c r="L2897" i="2" s="1"/>
  <c r="M2897" i="2"/>
  <c r="N2897" i="2"/>
  <c r="O2897" i="2"/>
  <c r="P2897" i="2"/>
  <c r="Q2897" i="2"/>
  <c r="L2898" i="2" a="1"/>
  <c r="L2898" i="2" s="1"/>
  <c r="M2898" i="2"/>
  <c r="N2898" i="2"/>
  <c r="O2898" i="2"/>
  <c r="P2898" i="2"/>
  <c r="Q2898" i="2"/>
  <c r="L2899" i="2" a="1"/>
  <c r="L2899" i="2" s="1"/>
  <c r="M2899" i="2"/>
  <c r="N2899" i="2"/>
  <c r="O2899" i="2"/>
  <c r="P2899" i="2"/>
  <c r="Q2899" i="2"/>
  <c r="L2900" i="2" a="1"/>
  <c r="L2900" i="2" s="1"/>
  <c r="M2900" i="2"/>
  <c r="N2900" i="2"/>
  <c r="O2900" i="2"/>
  <c r="P2900" i="2"/>
  <c r="Q2900" i="2"/>
  <c r="L2901" i="2" a="1"/>
  <c r="L2901" i="2" s="1"/>
  <c r="M2901" i="2"/>
  <c r="N2901" i="2"/>
  <c r="O2901" i="2"/>
  <c r="P2901" i="2"/>
  <c r="Q2901" i="2"/>
  <c r="L2902" i="2" a="1"/>
  <c r="L2902" i="2" s="1"/>
  <c r="M2902" i="2"/>
  <c r="N2902" i="2"/>
  <c r="O2902" i="2"/>
  <c r="P2902" i="2"/>
  <c r="Q2902" i="2"/>
  <c r="L2903" i="2" a="1"/>
  <c r="L2903" i="2" s="1"/>
  <c r="M2903" i="2"/>
  <c r="N2903" i="2"/>
  <c r="O2903" i="2"/>
  <c r="P2903" i="2"/>
  <c r="Q2903" i="2"/>
  <c r="L2904" i="2" a="1"/>
  <c r="L2904" i="2" s="1"/>
  <c r="M2904" i="2"/>
  <c r="N2904" i="2"/>
  <c r="O2904" i="2"/>
  <c r="P2904" i="2"/>
  <c r="Q2904" i="2"/>
  <c r="L2905" i="2" a="1"/>
  <c r="L2905" i="2" s="1"/>
  <c r="M2905" i="2"/>
  <c r="N2905" i="2"/>
  <c r="O2905" i="2"/>
  <c r="P2905" i="2"/>
  <c r="Q2905" i="2"/>
  <c r="L2906" i="2" a="1"/>
  <c r="L2906" i="2" s="1"/>
  <c r="M2906" i="2"/>
  <c r="N2906" i="2"/>
  <c r="O2906" i="2"/>
  <c r="P2906" i="2"/>
  <c r="Q2906" i="2"/>
  <c r="L2907" i="2" a="1"/>
  <c r="L2907" i="2" s="1"/>
  <c r="M2907" i="2"/>
  <c r="N2907" i="2"/>
  <c r="O2907" i="2"/>
  <c r="P2907" i="2"/>
  <c r="Q2907" i="2"/>
  <c r="L2908" i="2" a="1"/>
  <c r="L2908" i="2" s="1"/>
  <c r="M2908" i="2"/>
  <c r="N2908" i="2"/>
  <c r="O2908" i="2"/>
  <c r="P2908" i="2"/>
  <c r="Q2908" i="2"/>
  <c r="L2909" i="2" a="1"/>
  <c r="L2909" i="2" s="1"/>
  <c r="M2909" i="2"/>
  <c r="N2909" i="2"/>
  <c r="O2909" i="2"/>
  <c r="P2909" i="2"/>
  <c r="Q2909" i="2"/>
  <c r="L2910" i="2" a="1"/>
  <c r="L2910" i="2" s="1"/>
  <c r="M2910" i="2"/>
  <c r="N2910" i="2"/>
  <c r="O2910" i="2"/>
  <c r="P2910" i="2"/>
  <c r="Q2910" i="2"/>
  <c r="L2911" i="2" a="1"/>
  <c r="L2911" i="2" s="1"/>
  <c r="M2911" i="2"/>
  <c r="N2911" i="2"/>
  <c r="O2911" i="2"/>
  <c r="P2911" i="2"/>
  <c r="Q2911" i="2"/>
  <c r="L2912" i="2" a="1"/>
  <c r="L2912" i="2" s="1"/>
  <c r="M2912" i="2"/>
  <c r="N2912" i="2"/>
  <c r="O2912" i="2"/>
  <c r="P2912" i="2"/>
  <c r="Q2912" i="2"/>
  <c r="L2913" i="2" a="1"/>
  <c r="L2913" i="2" s="1"/>
  <c r="M2913" i="2"/>
  <c r="N2913" i="2"/>
  <c r="O2913" i="2"/>
  <c r="P2913" i="2"/>
  <c r="Q2913" i="2"/>
  <c r="L2914" i="2" a="1"/>
  <c r="L2914" i="2" s="1"/>
  <c r="M2914" i="2"/>
  <c r="N2914" i="2"/>
  <c r="O2914" i="2"/>
  <c r="P2914" i="2"/>
  <c r="Q2914" i="2"/>
  <c r="L2915" i="2" a="1"/>
  <c r="L2915" i="2" s="1"/>
  <c r="M2915" i="2"/>
  <c r="N2915" i="2"/>
  <c r="O2915" i="2"/>
  <c r="P2915" i="2"/>
  <c r="Q2915" i="2"/>
  <c r="L2916" i="2" a="1"/>
  <c r="L2916" i="2" s="1"/>
  <c r="M2916" i="2"/>
  <c r="N2916" i="2"/>
  <c r="O2916" i="2"/>
  <c r="P2916" i="2"/>
  <c r="Q2916" i="2"/>
  <c r="L2917" i="2" a="1"/>
  <c r="L2917" i="2" s="1"/>
  <c r="M2917" i="2"/>
  <c r="N2917" i="2"/>
  <c r="O2917" i="2"/>
  <c r="P2917" i="2"/>
  <c r="Q2917" i="2"/>
  <c r="L2918" i="2" a="1"/>
  <c r="L2918" i="2" s="1"/>
  <c r="M2918" i="2"/>
  <c r="N2918" i="2"/>
  <c r="O2918" i="2"/>
  <c r="P2918" i="2"/>
  <c r="Q2918" i="2"/>
  <c r="L2919" i="2" a="1"/>
  <c r="L2919" i="2" s="1"/>
  <c r="M2919" i="2"/>
  <c r="N2919" i="2"/>
  <c r="O2919" i="2"/>
  <c r="P2919" i="2"/>
  <c r="Q2919" i="2"/>
  <c r="L2920" i="2" a="1"/>
  <c r="L2920" i="2" s="1"/>
  <c r="M2920" i="2"/>
  <c r="N2920" i="2"/>
  <c r="O2920" i="2"/>
  <c r="P2920" i="2"/>
  <c r="Q2920" i="2"/>
  <c r="L2921" i="2" a="1"/>
  <c r="L2921" i="2" s="1"/>
  <c r="M2921" i="2"/>
  <c r="N2921" i="2"/>
  <c r="O2921" i="2"/>
  <c r="P2921" i="2"/>
  <c r="Q2921" i="2"/>
  <c r="L2922" i="2" a="1"/>
  <c r="L2922" i="2" s="1"/>
  <c r="M2922" i="2"/>
  <c r="N2922" i="2"/>
  <c r="O2922" i="2"/>
  <c r="P2922" i="2"/>
  <c r="Q2922" i="2"/>
  <c r="L2923" i="2" a="1"/>
  <c r="L2923" i="2" s="1"/>
  <c r="M2923" i="2"/>
  <c r="N2923" i="2"/>
  <c r="O2923" i="2"/>
  <c r="P2923" i="2"/>
  <c r="Q2923" i="2"/>
  <c r="L2924" i="2" a="1"/>
  <c r="L2924" i="2" s="1"/>
  <c r="M2924" i="2"/>
  <c r="N2924" i="2"/>
  <c r="O2924" i="2"/>
  <c r="P2924" i="2"/>
  <c r="Q2924" i="2"/>
  <c r="L2925" i="2" a="1"/>
  <c r="L2925" i="2" s="1"/>
  <c r="M2925" i="2"/>
  <c r="N2925" i="2"/>
  <c r="O2925" i="2"/>
  <c r="P2925" i="2"/>
  <c r="Q2925" i="2"/>
  <c r="L2926" i="2" a="1"/>
  <c r="L2926" i="2" s="1"/>
  <c r="M2926" i="2"/>
  <c r="N2926" i="2"/>
  <c r="O2926" i="2"/>
  <c r="P2926" i="2"/>
  <c r="Q2926" i="2"/>
  <c r="L2927" i="2" a="1"/>
  <c r="L2927" i="2" s="1"/>
  <c r="M2927" i="2"/>
  <c r="N2927" i="2"/>
  <c r="O2927" i="2"/>
  <c r="P2927" i="2"/>
  <c r="Q2927" i="2"/>
  <c r="L2928" i="2" a="1"/>
  <c r="L2928" i="2" s="1"/>
  <c r="M2928" i="2"/>
  <c r="N2928" i="2"/>
  <c r="O2928" i="2"/>
  <c r="P2928" i="2"/>
  <c r="Q2928" i="2"/>
  <c r="L2929" i="2" a="1"/>
  <c r="L2929" i="2" s="1"/>
  <c r="M2929" i="2"/>
  <c r="N2929" i="2"/>
  <c r="O2929" i="2"/>
  <c r="P2929" i="2"/>
  <c r="Q2929" i="2"/>
  <c r="L2930" i="2" a="1"/>
  <c r="L2930" i="2" s="1"/>
  <c r="M2930" i="2"/>
  <c r="N2930" i="2"/>
  <c r="O2930" i="2"/>
  <c r="P2930" i="2"/>
  <c r="Q2930" i="2"/>
  <c r="L2931" i="2" a="1"/>
  <c r="L2931" i="2" s="1"/>
  <c r="M2931" i="2"/>
  <c r="N2931" i="2"/>
  <c r="O2931" i="2"/>
  <c r="P2931" i="2"/>
  <c r="Q2931" i="2"/>
  <c r="L2932" i="2" a="1"/>
  <c r="L2932" i="2" s="1"/>
  <c r="M2932" i="2"/>
  <c r="N2932" i="2"/>
  <c r="O2932" i="2"/>
  <c r="P2932" i="2"/>
  <c r="Q2932" i="2"/>
  <c r="L2933" i="2" a="1"/>
  <c r="L2933" i="2" s="1"/>
  <c r="M2933" i="2"/>
  <c r="N2933" i="2"/>
  <c r="O2933" i="2"/>
  <c r="P2933" i="2"/>
  <c r="Q2933" i="2"/>
  <c r="L2934" i="2" a="1"/>
  <c r="L2934" i="2" s="1"/>
  <c r="M2934" i="2"/>
  <c r="N2934" i="2"/>
  <c r="O2934" i="2"/>
  <c r="P2934" i="2"/>
  <c r="Q2934" i="2"/>
  <c r="L2935" i="2" a="1"/>
  <c r="L2935" i="2" s="1"/>
  <c r="M2935" i="2"/>
  <c r="N2935" i="2"/>
  <c r="O2935" i="2"/>
  <c r="P2935" i="2"/>
  <c r="Q2935" i="2"/>
  <c r="L2936" i="2" a="1"/>
  <c r="L2936" i="2" s="1"/>
  <c r="M2936" i="2"/>
  <c r="N2936" i="2"/>
  <c r="O2936" i="2"/>
  <c r="P2936" i="2"/>
  <c r="Q2936" i="2"/>
  <c r="L2937" i="2" a="1"/>
  <c r="L2937" i="2" s="1"/>
  <c r="M2937" i="2"/>
  <c r="N2937" i="2"/>
  <c r="O2937" i="2"/>
  <c r="P2937" i="2"/>
  <c r="Q2937" i="2"/>
  <c r="L2938" i="2" a="1"/>
  <c r="L2938" i="2" s="1"/>
  <c r="M2938" i="2"/>
  <c r="N2938" i="2"/>
  <c r="O2938" i="2"/>
  <c r="P2938" i="2"/>
  <c r="Q2938" i="2"/>
  <c r="L2939" i="2" a="1"/>
  <c r="L2939" i="2" s="1"/>
  <c r="M2939" i="2"/>
  <c r="N2939" i="2"/>
  <c r="O2939" i="2"/>
  <c r="P2939" i="2"/>
  <c r="Q2939" i="2"/>
  <c r="L2940" i="2" a="1"/>
  <c r="L2940" i="2" s="1"/>
  <c r="M2940" i="2"/>
  <c r="N2940" i="2"/>
  <c r="O2940" i="2"/>
  <c r="P2940" i="2"/>
  <c r="Q2940" i="2"/>
  <c r="L2941" i="2" a="1"/>
  <c r="L2941" i="2" s="1"/>
  <c r="M2941" i="2"/>
  <c r="N2941" i="2"/>
  <c r="O2941" i="2"/>
  <c r="P2941" i="2"/>
  <c r="Q2941" i="2"/>
  <c r="L2942" i="2" a="1"/>
  <c r="L2942" i="2" s="1"/>
  <c r="M2942" i="2"/>
  <c r="N2942" i="2"/>
  <c r="O2942" i="2"/>
  <c r="P2942" i="2"/>
  <c r="Q2942" i="2"/>
  <c r="L2943" i="2" a="1"/>
  <c r="L2943" i="2" s="1"/>
  <c r="M2943" i="2"/>
  <c r="N2943" i="2"/>
  <c r="O2943" i="2"/>
  <c r="P2943" i="2"/>
  <c r="Q2943" i="2"/>
  <c r="L2944" i="2" a="1"/>
  <c r="L2944" i="2" s="1"/>
  <c r="M2944" i="2"/>
  <c r="N2944" i="2"/>
  <c r="O2944" i="2"/>
  <c r="P2944" i="2"/>
  <c r="Q2944" i="2"/>
  <c r="L2945" i="2" a="1"/>
  <c r="L2945" i="2" s="1"/>
  <c r="M2945" i="2"/>
  <c r="N2945" i="2"/>
  <c r="O2945" i="2"/>
  <c r="P2945" i="2"/>
  <c r="Q2945" i="2"/>
  <c r="L2946" i="2" a="1"/>
  <c r="L2946" i="2" s="1"/>
  <c r="M2946" i="2"/>
  <c r="N2946" i="2"/>
  <c r="O2946" i="2"/>
  <c r="P2946" i="2"/>
  <c r="Q2946" i="2"/>
  <c r="L2947" i="2" a="1"/>
  <c r="L2947" i="2" s="1"/>
  <c r="M2947" i="2"/>
  <c r="N2947" i="2"/>
  <c r="O2947" i="2"/>
  <c r="P2947" i="2"/>
  <c r="Q2947" i="2"/>
  <c r="L2948" i="2" a="1"/>
  <c r="L2948" i="2" s="1"/>
  <c r="M2948" i="2"/>
  <c r="N2948" i="2"/>
  <c r="O2948" i="2"/>
  <c r="P2948" i="2"/>
  <c r="Q2948" i="2"/>
  <c r="L2949" i="2" a="1"/>
  <c r="L2949" i="2" s="1"/>
  <c r="M2949" i="2"/>
  <c r="N2949" i="2"/>
  <c r="O2949" i="2"/>
  <c r="P2949" i="2"/>
  <c r="Q2949" i="2"/>
  <c r="L2950" i="2" a="1"/>
  <c r="L2950" i="2" s="1"/>
  <c r="M2950" i="2"/>
  <c r="N2950" i="2"/>
  <c r="O2950" i="2"/>
  <c r="P2950" i="2"/>
  <c r="Q2950" i="2"/>
  <c r="L2951" i="2" a="1"/>
  <c r="L2951" i="2" s="1"/>
  <c r="M2951" i="2"/>
  <c r="N2951" i="2"/>
  <c r="O2951" i="2"/>
  <c r="P2951" i="2"/>
  <c r="Q2951" i="2"/>
  <c r="L2952" i="2" a="1"/>
  <c r="L2952" i="2" s="1"/>
  <c r="M2952" i="2"/>
  <c r="N2952" i="2"/>
  <c r="O2952" i="2"/>
  <c r="P2952" i="2"/>
  <c r="Q2952" i="2"/>
  <c r="L2953" i="2" a="1"/>
  <c r="L2953" i="2" s="1"/>
  <c r="M2953" i="2"/>
  <c r="N2953" i="2"/>
  <c r="O2953" i="2"/>
  <c r="P2953" i="2"/>
  <c r="Q2953" i="2"/>
  <c r="L2954" i="2" a="1"/>
  <c r="L2954" i="2" s="1"/>
  <c r="M2954" i="2"/>
  <c r="N2954" i="2"/>
  <c r="O2954" i="2"/>
  <c r="P2954" i="2"/>
  <c r="Q2954" i="2"/>
  <c r="L2955" i="2" a="1"/>
  <c r="L2955" i="2" s="1"/>
  <c r="M2955" i="2"/>
  <c r="N2955" i="2"/>
  <c r="O2955" i="2"/>
  <c r="P2955" i="2"/>
  <c r="Q2955" i="2"/>
  <c r="L2956" i="2" a="1"/>
  <c r="L2956" i="2" s="1"/>
  <c r="M2956" i="2"/>
  <c r="N2956" i="2"/>
  <c r="O2956" i="2"/>
  <c r="P2956" i="2"/>
  <c r="Q2956" i="2"/>
  <c r="L2957" i="2" a="1"/>
  <c r="L2957" i="2" s="1"/>
  <c r="M2957" i="2"/>
  <c r="N2957" i="2"/>
  <c r="O2957" i="2"/>
  <c r="P2957" i="2"/>
  <c r="Q2957" i="2"/>
  <c r="L2958" i="2" a="1"/>
  <c r="L2958" i="2" s="1"/>
  <c r="M2958" i="2"/>
  <c r="N2958" i="2"/>
  <c r="O2958" i="2"/>
  <c r="P2958" i="2"/>
  <c r="Q2958" i="2"/>
  <c r="L2959" i="2" a="1"/>
  <c r="L2959" i="2" s="1"/>
  <c r="M2959" i="2"/>
  <c r="N2959" i="2"/>
  <c r="O2959" i="2"/>
  <c r="P2959" i="2"/>
  <c r="Q2959" i="2"/>
  <c r="L2960" i="2" a="1"/>
  <c r="L2960" i="2" s="1"/>
  <c r="M2960" i="2"/>
  <c r="N2960" i="2"/>
  <c r="O2960" i="2"/>
  <c r="P2960" i="2"/>
  <c r="Q2960" i="2"/>
  <c r="L2961" i="2" a="1"/>
  <c r="L2961" i="2" s="1"/>
  <c r="M2961" i="2"/>
  <c r="N2961" i="2"/>
  <c r="O2961" i="2"/>
  <c r="P2961" i="2"/>
  <c r="Q2961" i="2"/>
  <c r="L2962" i="2" a="1"/>
  <c r="L2962" i="2" s="1"/>
  <c r="M2962" i="2"/>
  <c r="N2962" i="2"/>
  <c r="O2962" i="2"/>
  <c r="P2962" i="2"/>
  <c r="Q2962" i="2"/>
  <c r="L2963" i="2" a="1"/>
  <c r="L2963" i="2" s="1"/>
  <c r="M2963" i="2"/>
  <c r="N2963" i="2"/>
  <c r="O2963" i="2"/>
  <c r="P2963" i="2"/>
  <c r="Q2963" i="2"/>
  <c r="L2964" i="2" a="1"/>
  <c r="L2964" i="2" s="1"/>
  <c r="M2964" i="2"/>
  <c r="N2964" i="2"/>
  <c r="O2964" i="2"/>
  <c r="P2964" i="2"/>
  <c r="Q2964" i="2"/>
  <c r="L2965" i="2" a="1"/>
  <c r="L2965" i="2" s="1"/>
  <c r="M2965" i="2"/>
  <c r="N2965" i="2"/>
  <c r="O2965" i="2"/>
  <c r="P2965" i="2"/>
  <c r="Q2965" i="2"/>
  <c r="L2966" i="2" a="1"/>
  <c r="L2966" i="2" s="1"/>
  <c r="M2966" i="2"/>
  <c r="N2966" i="2"/>
  <c r="O2966" i="2"/>
  <c r="P2966" i="2"/>
  <c r="Q2966" i="2"/>
  <c r="L2967" i="2" a="1"/>
  <c r="L2967" i="2" s="1"/>
  <c r="M2967" i="2"/>
  <c r="N2967" i="2"/>
  <c r="O2967" i="2"/>
  <c r="P2967" i="2"/>
  <c r="Q2967" i="2"/>
  <c r="L2968" i="2" a="1"/>
  <c r="L2968" i="2" s="1"/>
  <c r="M2968" i="2"/>
  <c r="N2968" i="2"/>
  <c r="O2968" i="2"/>
  <c r="P2968" i="2"/>
  <c r="Q2968" i="2"/>
  <c r="L2969" i="2" a="1"/>
  <c r="L2969" i="2" s="1"/>
  <c r="M2969" i="2"/>
  <c r="N2969" i="2"/>
  <c r="O2969" i="2"/>
  <c r="P2969" i="2"/>
  <c r="Q2969" i="2"/>
  <c r="L2970" i="2" a="1"/>
  <c r="L2970" i="2" s="1"/>
  <c r="M2970" i="2"/>
  <c r="N2970" i="2"/>
  <c r="O2970" i="2"/>
  <c r="P2970" i="2"/>
  <c r="Q2970" i="2"/>
  <c r="L2971" i="2" a="1"/>
  <c r="L2971" i="2" s="1"/>
  <c r="M2971" i="2"/>
  <c r="N2971" i="2"/>
  <c r="O2971" i="2"/>
  <c r="P2971" i="2"/>
  <c r="Q2971" i="2"/>
  <c r="L2972" i="2" a="1"/>
  <c r="L2972" i="2" s="1"/>
  <c r="M2972" i="2"/>
  <c r="N2972" i="2"/>
  <c r="O2972" i="2"/>
  <c r="P2972" i="2"/>
  <c r="Q2972" i="2"/>
  <c r="L2973" i="2" a="1"/>
  <c r="L2973" i="2" s="1"/>
  <c r="M2973" i="2"/>
  <c r="N2973" i="2"/>
  <c r="O2973" i="2"/>
  <c r="P2973" i="2"/>
  <c r="Q2973" i="2"/>
  <c r="L2974" i="2" a="1"/>
  <c r="L2974" i="2" s="1"/>
  <c r="M2974" i="2"/>
  <c r="N2974" i="2"/>
  <c r="O2974" i="2"/>
  <c r="P2974" i="2"/>
  <c r="Q2974" i="2"/>
  <c r="L2975" i="2" a="1"/>
  <c r="L2975" i="2" s="1"/>
  <c r="M2975" i="2"/>
  <c r="N2975" i="2"/>
  <c r="O2975" i="2"/>
  <c r="P2975" i="2"/>
  <c r="Q2975" i="2"/>
  <c r="L2976" i="2" a="1"/>
  <c r="L2976" i="2" s="1"/>
  <c r="M2976" i="2"/>
  <c r="N2976" i="2"/>
  <c r="O2976" i="2"/>
  <c r="P2976" i="2"/>
  <c r="Q2976" i="2"/>
  <c r="L2977" i="2" a="1"/>
  <c r="L2977" i="2" s="1"/>
  <c r="M2977" i="2"/>
  <c r="N2977" i="2"/>
  <c r="R2977" i="2" s="1"/>
  <c r="O2977" i="2"/>
  <c r="P2977" i="2"/>
  <c r="Q2977" i="2"/>
  <c r="L2978" i="2" a="1"/>
  <c r="L2978" i="2" s="1"/>
  <c r="M2978" i="2"/>
  <c r="N2978" i="2"/>
  <c r="R2978" i="2" s="1"/>
  <c r="O2978" i="2"/>
  <c r="P2978" i="2"/>
  <c r="Q2978" i="2"/>
  <c r="L2979" i="2" a="1"/>
  <c r="L2979" i="2" s="1"/>
  <c r="M2979" i="2"/>
  <c r="N2979" i="2"/>
  <c r="R2979" i="2" s="1"/>
  <c r="O2979" i="2"/>
  <c r="P2979" i="2"/>
  <c r="Q2979" i="2"/>
  <c r="L2980" i="2" a="1"/>
  <c r="L2980" i="2" s="1"/>
  <c r="M2980" i="2"/>
  <c r="N2980" i="2"/>
  <c r="R2980" i="2" s="1"/>
  <c r="O2980" i="2"/>
  <c r="P2980" i="2"/>
  <c r="Q2980" i="2"/>
  <c r="L2981" i="2" a="1"/>
  <c r="L2981" i="2" s="1"/>
  <c r="M2981" i="2"/>
  <c r="N2981" i="2"/>
  <c r="R2981" i="2" s="1"/>
  <c r="O2981" i="2"/>
  <c r="P2981" i="2"/>
  <c r="Q2981" i="2"/>
  <c r="L2982" i="2" a="1"/>
  <c r="L2982" i="2" s="1"/>
  <c r="M2982" i="2"/>
  <c r="N2982" i="2"/>
  <c r="R2982" i="2" s="1"/>
  <c r="O2982" i="2"/>
  <c r="P2982" i="2"/>
  <c r="Q2982" i="2"/>
  <c r="L2983" i="2" a="1"/>
  <c r="L2983" i="2" s="1"/>
  <c r="M2983" i="2"/>
  <c r="N2983" i="2"/>
  <c r="R2983" i="2" s="1"/>
  <c r="O2983" i="2"/>
  <c r="P2983" i="2"/>
  <c r="Q2983" i="2"/>
  <c r="L2984" i="2" a="1"/>
  <c r="L2984" i="2" s="1"/>
  <c r="M2984" i="2"/>
  <c r="N2984" i="2"/>
  <c r="O2984" i="2"/>
  <c r="P2984" i="2"/>
  <c r="Q2984" i="2"/>
  <c r="R2984" i="2"/>
  <c r="L2985" i="2" a="1"/>
  <c r="L2985" i="2" s="1"/>
  <c r="M2985" i="2"/>
  <c r="N2985" i="2"/>
  <c r="R2985" i="2" s="1"/>
  <c r="O2985" i="2"/>
  <c r="P2985" i="2"/>
  <c r="Q2985" i="2"/>
  <c r="L2986" i="2" a="1"/>
  <c r="L2986" i="2" s="1"/>
  <c r="M2986" i="2"/>
  <c r="N2986" i="2"/>
  <c r="O2986" i="2"/>
  <c r="P2986" i="2"/>
  <c r="Q2986" i="2"/>
  <c r="L2987" i="2" a="1"/>
  <c r="L2987" i="2" s="1"/>
  <c r="M2987" i="2"/>
  <c r="N2987" i="2"/>
  <c r="O2987" i="2"/>
  <c r="P2987" i="2"/>
  <c r="Q2987" i="2"/>
  <c r="L2988" i="2" a="1"/>
  <c r="L2988" i="2" s="1"/>
  <c r="M2988" i="2"/>
  <c r="N2988" i="2"/>
  <c r="O2988" i="2"/>
  <c r="P2988" i="2"/>
  <c r="Q2988" i="2"/>
  <c r="L2989" i="2" a="1"/>
  <c r="L2989" i="2" s="1"/>
  <c r="M2989" i="2"/>
  <c r="N2989" i="2"/>
  <c r="O2989" i="2"/>
  <c r="P2989" i="2"/>
  <c r="Q2989" i="2"/>
  <c r="L2990" i="2" a="1"/>
  <c r="L2990" i="2" s="1"/>
  <c r="M2990" i="2"/>
  <c r="N2990" i="2"/>
  <c r="O2990" i="2"/>
  <c r="P2990" i="2"/>
  <c r="Q2990" i="2"/>
  <c r="L2991" i="2" a="1"/>
  <c r="L2991" i="2" s="1"/>
  <c r="M2991" i="2"/>
  <c r="N2991" i="2"/>
  <c r="O2991" i="2"/>
  <c r="P2991" i="2"/>
  <c r="Q2991" i="2"/>
  <c r="L2992" i="2" a="1"/>
  <c r="L2992" i="2" s="1"/>
  <c r="M2992" i="2"/>
  <c r="N2992" i="2"/>
  <c r="O2992" i="2"/>
  <c r="P2992" i="2"/>
  <c r="Q2992" i="2"/>
  <c r="L2993" i="2" a="1"/>
  <c r="L2993" i="2" s="1"/>
  <c r="M2993" i="2"/>
  <c r="N2993" i="2"/>
  <c r="O2993" i="2"/>
  <c r="P2993" i="2"/>
  <c r="Q2993" i="2"/>
  <c r="L2994" i="2" a="1"/>
  <c r="L2994" i="2" s="1"/>
  <c r="M2994" i="2"/>
  <c r="N2994" i="2"/>
  <c r="O2994" i="2"/>
  <c r="P2994" i="2"/>
  <c r="Q2994" i="2"/>
  <c r="L2995" i="2" a="1"/>
  <c r="L2995" i="2" s="1"/>
  <c r="M2995" i="2"/>
  <c r="N2995" i="2"/>
  <c r="O2995" i="2"/>
  <c r="P2995" i="2"/>
  <c r="Q2995" i="2"/>
  <c r="L2996" i="2" a="1"/>
  <c r="L2996" i="2" s="1"/>
  <c r="M2996" i="2"/>
  <c r="N2996" i="2"/>
  <c r="O2996" i="2"/>
  <c r="P2996" i="2"/>
  <c r="Q2996" i="2"/>
  <c r="L2997" i="2" a="1"/>
  <c r="L2997" i="2" s="1"/>
  <c r="M2997" i="2"/>
  <c r="N2997" i="2"/>
  <c r="O2997" i="2"/>
  <c r="P2997" i="2"/>
  <c r="Q2997" i="2"/>
  <c r="L2998" i="2" a="1"/>
  <c r="L2998" i="2" s="1"/>
  <c r="M2998" i="2"/>
  <c r="N2998" i="2"/>
  <c r="O2998" i="2"/>
  <c r="P2998" i="2"/>
  <c r="Q2998" i="2"/>
  <c r="L2999" i="2" a="1"/>
  <c r="L2999" i="2" s="1"/>
  <c r="M2999" i="2"/>
  <c r="N2999" i="2"/>
  <c r="O2999" i="2"/>
  <c r="P2999" i="2"/>
  <c r="Q2999" i="2"/>
  <c r="L3000" i="2" a="1"/>
  <c r="L3000" i="2" s="1"/>
  <c r="M3000" i="2"/>
  <c r="N3000" i="2"/>
  <c r="O3000" i="2"/>
  <c r="P3000" i="2"/>
  <c r="Q3000" i="2"/>
  <c r="L3001" i="2" a="1"/>
  <c r="L3001" i="2" s="1"/>
  <c r="M3001" i="2"/>
  <c r="N3001" i="2"/>
  <c r="O3001" i="2"/>
  <c r="P3001" i="2"/>
  <c r="Q3001" i="2"/>
  <c r="L3002" i="2" a="1"/>
  <c r="L3002" i="2" s="1"/>
  <c r="M3002" i="2"/>
  <c r="N3002" i="2"/>
  <c r="O3002" i="2"/>
  <c r="P3002" i="2"/>
  <c r="Q3002" i="2"/>
  <c r="L3003" i="2" a="1"/>
  <c r="L3003" i="2" s="1"/>
  <c r="M3003" i="2"/>
  <c r="N3003" i="2"/>
  <c r="O3003" i="2"/>
  <c r="P3003" i="2"/>
  <c r="Q3003" i="2"/>
  <c r="L3004" i="2" a="1"/>
  <c r="L3004" i="2" s="1"/>
  <c r="M3004" i="2"/>
  <c r="N3004" i="2"/>
  <c r="O3004" i="2"/>
  <c r="P3004" i="2"/>
  <c r="Q3004" i="2"/>
  <c r="L3005" i="2" a="1"/>
  <c r="L3005" i="2" s="1"/>
  <c r="M3005" i="2"/>
  <c r="N3005" i="2"/>
  <c r="O3005" i="2"/>
  <c r="P3005" i="2"/>
  <c r="Q3005" i="2"/>
  <c r="L3006" i="2" a="1"/>
  <c r="L3006" i="2" s="1"/>
  <c r="M3006" i="2"/>
  <c r="N3006" i="2"/>
  <c r="O3006" i="2"/>
  <c r="P3006" i="2"/>
  <c r="Q3006" i="2"/>
  <c r="L3007" i="2" a="1"/>
  <c r="L3007" i="2" s="1"/>
  <c r="M3007" i="2"/>
  <c r="N3007" i="2"/>
  <c r="O3007" i="2"/>
  <c r="P3007" i="2"/>
  <c r="Q3007" i="2"/>
  <c r="L3008" i="2" a="1"/>
  <c r="L3008" i="2" s="1"/>
  <c r="M3008" i="2"/>
  <c r="N3008" i="2"/>
  <c r="R3008" i="2" s="1"/>
  <c r="O3008" i="2"/>
  <c r="P3008" i="2"/>
  <c r="Q3008" i="2"/>
  <c r="L3009" i="2" a="1"/>
  <c r="L3009" i="2" s="1"/>
  <c r="M3009" i="2"/>
  <c r="N3009" i="2"/>
  <c r="O3009" i="2"/>
  <c r="P3009" i="2"/>
  <c r="Q3009" i="2"/>
  <c r="L3010" i="2" a="1"/>
  <c r="L3010" i="2" s="1"/>
  <c r="M3010" i="2"/>
  <c r="N3010" i="2"/>
  <c r="O3010" i="2"/>
  <c r="P3010" i="2"/>
  <c r="Q3010" i="2"/>
  <c r="L3011" i="2" a="1"/>
  <c r="L3011" i="2" s="1"/>
  <c r="M3011" i="2"/>
  <c r="N3011" i="2"/>
  <c r="O3011" i="2"/>
  <c r="P3011" i="2"/>
  <c r="Q3011" i="2"/>
  <c r="L3012" i="2" a="1"/>
  <c r="L3012" i="2" s="1"/>
  <c r="M3012" i="2"/>
  <c r="N3012" i="2"/>
  <c r="O3012" i="2"/>
  <c r="P3012" i="2"/>
  <c r="Q3012" i="2"/>
  <c r="L3013" i="2" a="1"/>
  <c r="L3013" i="2" s="1"/>
  <c r="M3013" i="2"/>
  <c r="N3013" i="2"/>
  <c r="O3013" i="2"/>
  <c r="P3013" i="2"/>
  <c r="Q3013" i="2"/>
  <c r="L3014" i="2" a="1"/>
  <c r="L3014" i="2" s="1"/>
  <c r="M3014" i="2"/>
  <c r="N3014" i="2"/>
  <c r="O3014" i="2"/>
  <c r="P3014" i="2"/>
  <c r="Q3014" i="2"/>
  <c r="L3015" i="2" a="1"/>
  <c r="L3015" i="2" s="1"/>
  <c r="M3015" i="2"/>
  <c r="N3015" i="2"/>
  <c r="O3015" i="2"/>
  <c r="P3015" i="2"/>
  <c r="Q3015" i="2"/>
  <c r="L3016" i="2" a="1"/>
  <c r="L3016" i="2" s="1"/>
  <c r="M3016" i="2"/>
  <c r="N3016" i="2"/>
  <c r="O3016" i="2"/>
  <c r="P3016" i="2"/>
  <c r="Q3016" i="2"/>
  <c r="L3017" i="2" a="1"/>
  <c r="L3017" i="2" s="1"/>
  <c r="M3017" i="2"/>
  <c r="N3017" i="2"/>
  <c r="O3017" i="2"/>
  <c r="P3017" i="2"/>
  <c r="Q3017" i="2"/>
  <c r="L3018" i="2" a="1"/>
  <c r="L3018" i="2" s="1"/>
  <c r="M3018" i="2"/>
  <c r="N3018" i="2"/>
  <c r="O3018" i="2"/>
  <c r="P3018" i="2"/>
  <c r="Q3018" i="2"/>
  <c r="L3019" i="2" a="1"/>
  <c r="L3019" i="2" s="1"/>
  <c r="M3019" i="2"/>
  <c r="N3019" i="2"/>
  <c r="O3019" i="2"/>
  <c r="P3019" i="2"/>
  <c r="Q3019" i="2"/>
  <c r="L3020" i="2" a="1"/>
  <c r="L3020" i="2" s="1"/>
  <c r="M3020" i="2"/>
  <c r="N3020" i="2"/>
  <c r="O3020" i="2"/>
  <c r="P3020" i="2"/>
  <c r="Q3020" i="2"/>
  <c r="L3021" i="2" a="1"/>
  <c r="L3021" i="2" s="1"/>
  <c r="M3021" i="2"/>
  <c r="N3021" i="2"/>
  <c r="O3021" i="2"/>
  <c r="P3021" i="2"/>
  <c r="Q3021" i="2"/>
  <c r="L3022" i="2" a="1"/>
  <c r="L3022" i="2" s="1"/>
  <c r="M3022" i="2"/>
  <c r="N3022" i="2"/>
  <c r="O3022" i="2"/>
  <c r="P3022" i="2"/>
  <c r="Q3022" i="2"/>
  <c r="L3023" i="2" a="1"/>
  <c r="L3023" i="2" s="1"/>
  <c r="M3023" i="2"/>
  <c r="N3023" i="2"/>
  <c r="O3023" i="2"/>
  <c r="P3023" i="2"/>
  <c r="Q3023" i="2"/>
  <c r="L3024" i="2" a="1"/>
  <c r="L3024" i="2" s="1"/>
  <c r="M3024" i="2"/>
  <c r="N3024" i="2"/>
  <c r="O3024" i="2"/>
  <c r="P3024" i="2"/>
  <c r="Q3024" i="2"/>
  <c r="L3025" i="2" a="1"/>
  <c r="L3025" i="2" s="1"/>
  <c r="M3025" i="2"/>
  <c r="N3025" i="2"/>
  <c r="R3025" i="2" s="1"/>
  <c r="O3025" i="2"/>
  <c r="P3025" i="2"/>
  <c r="Q3025" i="2"/>
  <c r="L3026" i="2" a="1"/>
  <c r="L3026" i="2" s="1"/>
  <c r="M3026" i="2"/>
  <c r="N3026" i="2"/>
  <c r="O3026" i="2"/>
  <c r="P3026" i="2"/>
  <c r="Q3026" i="2"/>
  <c r="L3027" i="2" a="1"/>
  <c r="L3027" i="2" s="1"/>
  <c r="M3027" i="2"/>
  <c r="N3027" i="2"/>
  <c r="O3027" i="2"/>
  <c r="P3027" i="2"/>
  <c r="Q3027" i="2"/>
  <c r="L3028" i="2" a="1"/>
  <c r="L3028" i="2" s="1"/>
  <c r="M3028" i="2"/>
  <c r="N3028" i="2"/>
  <c r="O3028" i="2"/>
  <c r="P3028" i="2"/>
  <c r="Q3028" i="2"/>
  <c r="L3029" i="2" a="1"/>
  <c r="L3029" i="2" s="1"/>
  <c r="M3029" i="2"/>
  <c r="N3029" i="2"/>
  <c r="O3029" i="2"/>
  <c r="P3029" i="2"/>
  <c r="Q3029" i="2"/>
  <c r="L3030" i="2" a="1"/>
  <c r="L3030" i="2" s="1"/>
  <c r="M3030" i="2"/>
  <c r="N3030" i="2"/>
  <c r="O3030" i="2"/>
  <c r="P3030" i="2"/>
  <c r="Q3030" i="2"/>
  <c r="L3031" i="2" a="1"/>
  <c r="L3031" i="2" s="1"/>
  <c r="M3031" i="2"/>
  <c r="N3031" i="2"/>
  <c r="O3031" i="2"/>
  <c r="P3031" i="2"/>
  <c r="Q3031" i="2"/>
  <c r="L3032" i="2" a="1"/>
  <c r="L3032" i="2" s="1"/>
  <c r="M3032" i="2"/>
  <c r="N3032" i="2"/>
  <c r="O3032" i="2"/>
  <c r="P3032" i="2"/>
  <c r="Q3032" i="2"/>
  <c r="L3033" i="2" a="1"/>
  <c r="L3033" i="2" s="1"/>
  <c r="M3033" i="2"/>
  <c r="N3033" i="2"/>
  <c r="O3033" i="2"/>
  <c r="P3033" i="2"/>
  <c r="Q3033" i="2"/>
  <c r="L3034" i="2" a="1"/>
  <c r="L3034" i="2" s="1"/>
  <c r="M3034" i="2"/>
  <c r="N3034" i="2"/>
  <c r="O3034" i="2"/>
  <c r="P3034" i="2"/>
  <c r="Q3034" i="2"/>
  <c r="L3035" i="2" a="1"/>
  <c r="L3035" i="2" s="1"/>
  <c r="M3035" i="2"/>
  <c r="N3035" i="2"/>
  <c r="O3035" i="2"/>
  <c r="P3035" i="2"/>
  <c r="Q3035" i="2"/>
  <c r="L3036" i="2" a="1"/>
  <c r="L3036" i="2" s="1"/>
  <c r="M3036" i="2"/>
  <c r="N3036" i="2"/>
  <c r="O3036" i="2"/>
  <c r="P3036" i="2"/>
  <c r="Q3036" i="2"/>
  <c r="L3037" i="2" a="1"/>
  <c r="L3037" i="2" s="1"/>
  <c r="M3037" i="2"/>
  <c r="N3037" i="2"/>
  <c r="O3037" i="2"/>
  <c r="P3037" i="2"/>
  <c r="Q3037" i="2"/>
  <c r="L3038" i="2" a="1"/>
  <c r="L3038" i="2" s="1"/>
  <c r="M3038" i="2"/>
  <c r="N3038" i="2"/>
  <c r="O3038" i="2"/>
  <c r="P3038" i="2"/>
  <c r="Q3038" i="2"/>
  <c r="L3039" i="2" a="1"/>
  <c r="L3039" i="2" s="1"/>
  <c r="M3039" i="2"/>
  <c r="N3039" i="2"/>
  <c r="O3039" i="2"/>
  <c r="P3039" i="2"/>
  <c r="Q3039" i="2"/>
  <c r="L3040" i="2" a="1"/>
  <c r="L3040" i="2" s="1"/>
  <c r="M3040" i="2"/>
  <c r="N3040" i="2"/>
  <c r="O3040" i="2"/>
  <c r="P3040" i="2"/>
  <c r="Q3040" i="2"/>
  <c r="L3041" i="2" a="1"/>
  <c r="L3041" i="2" s="1"/>
  <c r="M3041" i="2"/>
  <c r="N3041" i="2"/>
  <c r="O3041" i="2"/>
  <c r="P3041" i="2"/>
  <c r="Q3041" i="2"/>
  <c r="L3042" i="2" a="1"/>
  <c r="L3042" i="2" s="1"/>
  <c r="M3042" i="2"/>
  <c r="N3042" i="2"/>
  <c r="O3042" i="2"/>
  <c r="P3042" i="2"/>
  <c r="Q3042" i="2"/>
  <c r="L3043" i="2" a="1"/>
  <c r="L3043" i="2" s="1"/>
  <c r="M3043" i="2"/>
  <c r="N3043" i="2"/>
  <c r="O3043" i="2"/>
  <c r="P3043" i="2"/>
  <c r="Q3043" i="2"/>
  <c r="L3044" i="2" a="1"/>
  <c r="L3044" i="2" s="1"/>
  <c r="M3044" i="2"/>
  <c r="N3044" i="2"/>
  <c r="O3044" i="2"/>
  <c r="P3044" i="2"/>
  <c r="Q3044" i="2"/>
  <c r="L3045" i="2" a="1"/>
  <c r="L3045" i="2" s="1"/>
  <c r="M3045" i="2"/>
  <c r="N3045" i="2"/>
  <c r="O3045" i="2"/>
  <c r="P3045" i="2"/>
  <c r="Q3045" i="2"/>
  <c r="L3046" i="2" a="1"/>
  <c r="L3046" i="2" s="1"/>
  <c r="M3046" i="2"/>
  <c r="N3046" i="2"/>
  <c r="O3046" i="2"/>
  <c r="P3046" i="2"/>
  <c r="Q3046" i="2"/>
  <c r="L3047" i="2" a="1"/>
  <c r="L3047" i="2" s="1"/>
  <c r="M3047" i="2"/>
  <c r="N3047" i="2"/>
  <c r="O3047" i="2"/>
  <c r="P3047" i="2"/>
  <c r="Q3047" i="2"/>
  <c r="L3048" i="2" a="1"/>
  <c r="L3048" i="2" s="1"/>
  <c r="M3048" i="2"/>
  <c r="N3048" i="2"/>
  <c r="O3048" i="2"/>
  <c r="P3048" i="2"/>
  <c r="Q3048" i="2"/>
  <c r="L3049" i="2" a="1"/>
  <c r="L3049" i="2" s="1"/>
  <c r="M3049" i="2"/>
  <c r="N3049" i="2"/>
  <c r="O3049" i="2"/>
  <c r="P3049" i="2"/>
  <c r="Q3049" i="2"/>
  <c r="L3050" i="2" a="1"/>
  <c r="L3050" i="2" s="1"/>
  <c r="M3050" i="2"/>
  <c r="N3050" i="2"/>
  <c r="O3050" i="2"/>
  <c r="P3050" i="2"/>
  <c r="Q3050" i="2"/>
  <c r="L3051" i="2" a="1"/>
  <c r="L3051" i="2" s="1"/>
  <c r="M3051" i="2"/>
  <c r="N3051" i="2"/>
  <c r="O3051" i="2"/>
  <c r="P3051" i="2"/>
  <c r="Q3051" i="2"/>
  <c r="L3052" i="2" a="1"/>
  <c r="L3052" i="2" s="1"/>
  <c r="M3052" i="2"/>
  <c r="N3052" i="2"/>
  <c r="O3052" i="2"/>
  <c r="P3052" i="2"/>
  <c r="Q3052" i="2"/>
  <c r="L3053" i="2" a="1"/>
  <c r="L3053" i="2" s="1"/>
  <c r="M3053" i="2"/>
  <c r="N3053" i="2"/>
  <c r="O3053" i="2"/>
  <c r="P3053" i="2"/>
  <c r="Q3053" i="2"/>
  <c r="L3054" i="2" a="1"/>
  <c r="L3054" i="2" s="1"/>
  <c r="M3054" i="2"/>
  <c r="N3054" i="2"/>
  <c r="O3054" i="2"/>
  <c r="P3054" i="2"/>
  <c r="Q3054" i="2"/>
  <c r="L3055" i="2" a="1"/>
  <c r="L3055" i="2" s="1"/>
  <c r="M3055" i="2"/>
  <c r="N3055" i="2"/>
  <c r="O3055" i="2"/>
  <c r="P3055" i="2"/>
  <c r="Q3055" i="2"/>
  <c r="L3056" i="2" a="1"/>
  <c r="L3056" i="2" s="1"/>
  <c r="M3056" i="2"/>
  <c r="N3056" i="2"/>
  <c r="O3056" i="2"/>
  <c r="P3056" i="2"/>
  <c r="Q3056" i="2"/>
  <c r="L3057" i="2" a="1"/>
  <c r="L3057" i="2" s="1"/>
  <c r="M3057" i="2"/>
  <c r="N3057" i="2"/>
  <c r="O3057" i="2"/>
  <c r="P3057" i="2"/>
  <c r="Q3057" i="2"/>
  <c r="L3058" i="2" a="1"/>
  <c r="L3058" i="2" s="1"/>
  <c r="M3058" i="2"/>
  <c r="N3058" i="2"/>
  <c r="O3058" i="2"/>
  <c r="P3058" i="2"/>
  <c r="Q3058" i="2"/>
  <c r="L3059" i="2" a="1"/>
  <c r="L3059" i="2" s="1"/>
  <c r="M3059" i="2"/>
  <c r="N3059" i="2"/>
  <c r="O3059" i="2"/>
  <c r="P3059" i="2"/>
  <c r="Q3059" i="2"/>
  <c r="L3060" i="2" a="1"/>
  <c r="L3060" i="2" s="1"/>
  <c r="M3060" i="2"/>
  <c r="N3060" i="2"/>
  <c r="O3060" i="2"/>
  <c r="P3060" i="2"/>
  <c r="Q3060" i="2"/>
  <c r="L3061" i="2" a="1"/>
  <c r="L3061" i="2" s="1"/>
  <c r="M3061" i="2"/>
  <c r="N3061" i="2"/>
  <c r="O3061" i="2"/>
  <c r="P3061" i="2"/>
  <c r="Q3061" i="2"/>
  <c r="L3062" i="2" a="1"/>
  <c r="L3062" i="2" s="1"/>
  <c r="M3062" i="2"/>
  <c r="N3062" i="2"/>
  <c r="O3062" i="2"/>
  <c r="P3062" i="2"/>
  <c r="Q3062" i="2"/>
  <c r="L3063" i="2" a="1"/>
  <c r="L3063" i="2" s="1"/>
  <c r="M3063" i="2"/>
  <c r="N3063" i="2"/>
  <c r="O3063" i="2"/>
  <c r="P3063" i="2"/>
  <c r="Q3063" i="2"/>
  <c r="L3064" i="2" a="1"/>
  <c r="L3064" i="2" s="1"/>
  <c r="M3064" i="2"/>
  <c r="N3064" i="2"/>
  <c r="O3064" i="2"/>
  <c r="P3064" i="2"/>
  <c r="Q3064" i="2"/>
  <c r="L3065" i="2" a="1"/>
  <c r="L3065" i="2" s="1"/>
  <c r="M3065" i="2"/>
  <c r="N3065" i="2"/>
  <c r="O3065" i="2"/>
  <c r="P3065" i="2"/>
  <c r="Q3065" i="2"/>
  <c r="L3066" i="2" a="1"/>
  <c r="L3066" i="2" s="1"/>
  <c r="M3066" i="2"/>
  <c r="N3066" i="2"/>
  <c r="O3066" i="2"/>
  <c r="P3066" i="2"/>
  <c r="Q3066" i="2"/>
  <c r="L3067" i="2" a="1"/>
  <c r="L3067" i="2" s="1"/>
  <c r="M3067" i="2"/>
  <c r="N3067" i="2"/>
  <c r="O3067" i="2"/>
  <c r="P3067" i="2"/>
  <c r="Q3067" i="2"/>
  <c r="L3068" i="2" a="1"/>
  <c r="L3068" i="2" s="1"/>
  <c r="M3068" i="2"/>
  <c r="N3068" i="2"/>
  <c r="O3068" i="2"/>
  <c r="P3068" i="2"/>
  <c r="Q3068" i="2"/>
  <c r="L3069" i="2" a="1"/>
  <c r="L3069" i="2" s="1"/>
  <c r="M3069" i="2"/>
  <c r="N3069" i="2"/>
  <c r="O3069" i="2"/>
  <c r="P3069" i="2"/>
  <c r="Q3069" i="2"/>
  <c r="L3070" i="2" a="1"/>
  <c r="L3070" i="2" s="1"/>
  <c r="M3070" i="2"/>
  <c r="N3070" i="2"/>
  <c r="O3070" i="2"/>
  <c r="P3070" i="2"/>
  <c r="Q3070" i="2"/>
  <c r="L3071" i="2" a="1"/>
  <c r="L3071" i="2" s="1"/>
  <c r="M3071" i="2"/>
  <c r="N3071" i="2"/>
  <c r="O3071" i="2"/>
  <c r="P3071" i="2"/>
  <c r="Q3071" i="2"/>
  <c r="L3072" i="2" a="1"/>
  <c r="L3072" i="2" s="1"/>
  <c r="M3072" i="2"/>
  <c r="N3072" i="2"/>
  <c r="O3072" i="2"/>
  <c r="P3072" i="2"/>
  <c r="Q3072" i="2"/>
  <c r="L3073" i="2" a="1"/>
  <c r="L3073" i="2" s="1"/>
  <c r="M3073" i="2"/>
  <c r="N3073" i="2"/>
  <c r="O3073" i="2"/>
  <c r="P3073" i="2"/>
  <c r="Q3073" i="2"/>
  <c r="L3074" i="2" a="1"/>
  <c r="L3074" i="2" s="1"/>
  <c r="M3074" i="2"/>
  <c r="N3074" i="2"/>
  <c r="O3074" i="2"/>
  <c r="P3074" i="2"/>
  <c r="Q3074" i="2"/>
  <c r="L3075" i="2" a="1"/>
  <c r="L3075" i="2" s="1"/>
  <c r="M3075" i="2"/>
  <c r="N3075" i="2"/>
  <c r="O3075" i="2"/>
  <c r="P3075" i="2"/>
  <c r="Q3075" i="2"/>
  <c r="L3076" i="2" a="1"/>
  <c r="L3076" i="2" s="1"/>
  <c r="M3076" i="2"/>
  <c r="N3076" i="2"/>
  <c r="O3076" i="2"/>
  <c r="P3076" i="2"/>
  <c r="Q3076" i="2"/>
  <c r="L3077" i="2" a="1"/>
  <c r="L3077" i="2" s="1"/>
  <c r="M3077" i="2"/>
  <c r="N3077" i="2"/>
  <c r="O3077" i="2"/>
  <c r="P3077" i="2"/>
  <c r="Q3077" i="2"/>
  <c r="L3078" i="2" a="1"/>
  <c r="L3078" i="2" s="1"/>
  <c r="M3078" i="2"/>
  <c r="N3078" i="2"/>
  <c r="O3078" i="2"/>
  <c r="P3078" i="2"/>
  <c r="Q3078" i="2"/>
  <c r="L3079" i="2" a="1"/>
  <c r="L3079" i="2" s="1"/>
  <c r="M3079" i="2"/>
  <c r="N3079" i="2"/>
  <c r="O3079" i="2"/>
  <c r="P3079" i="2"/>
  <c r="Q3079" i="2"/>
  <c r="L3080" i="2" a="1"/>
  <c r="L3080" i="2" s="1"/>
  <c r="M3080" i="2"/>
  <c r="N3080" i="2"/>
  <c r="O3080" i="2"/>
  <c r="P3080" i="2"/>
  <c r="Q3080" i="2"/>
  <c r="L3081" i="2" a="1"/>
  <c r="L3081" i="2" s="1"/>
  <c r="M3081" i="2"/>
  <c r="N3081" i="2"/>
  <c r="O3081" i="2"/>
  <c r="P3081" i="2"/>
  <c r="Q3081" i="2"/>
  <c r="L3082" i="2" a="1"/>
  <c r="L3082" i="2" s="1"/>
  <c r="M3082" i="2"/>
  <c r="N3082" i="2"/>
  <c r="O3082" i="2"/>
  <c r="P3082" i="2"/>
  <c r="Q3082" i="2"/>
  <c r="L3083" i="2" a="1"/>
  <c r="L3083" i="2" s="1"/>
  <c r="M3083" i="2"/>
  <c r="N3083" i="2"/>
  <c r="O3083" i="2"/>
  <c r="P3083" i="2"/>
  <c r="Q3083" i="2"/>
  <c r="L3084" i="2" a="1"/>
  <c r="L3084" i="2" s="1"/>
  <c r="M3084" i="2"/>
  <c r="N3084" i="2"/>
  <c r="O3084" i="2"/>
  <c r="P3084" i="2"/>
  <c r="Q3084" i="2"/>
  <c r="L3085" i="2" a="1"/>
  <c r="L3085" i="2" s="1"/>
  <c r="M3085" i="2"/>
  <c r="N3085" i="2"/>
  <c r="O3085" i="2"/>
  <c r="P3085" i="2"/>
  <c r="Q3085" i="2"/>
  <c r="L3086" i="2" a="1"/>
  <c r="L3086" i="2" s="1"/>
  <c r="M3086" i="2"/>
  <c r="N3086" i="2"/>
  <c r="O3086" i="2"/>
  <c r="P3086" i="2"/>
  <c r="Q3086" i="2"/>
  <c r="L3087" i="2" a="1"/>
  <c r="L3087" i="2" s="1"/>
  <c r="M3087" i="2"/>
  <c r="N3087" i="2"/>
  <c r="O3087" i="2"/>
  <c r="P3087" i="2"/>
  <c r="Q3087" i="2"/>
  <c r="L3088" i="2" a="1"/>
  <c r="L3088" i="2" s="1"/>
  <c r="M3088" i="2"/>
  <c r="N3088" i="2"/>
  <c r="O3088" i="2"/>
  <c r="P3088" i="2"/>
  <c r="Q3088" i="2"/>
  <c r="L3089" i="2" a="1"/>
  <c r="L3089" i="2" s="1"/>
  <c r="M3089" i="2"/>
  <c r="N3089" i="2"/>
  <c r="O3089" i="2"/>
  <c r="P3089" i="2"/>
  <c r="Q3089" i="2"/>
  <c r="L3090" i="2" a="1"/>
  <c r="L3090" i="2" s="1"/>
  <c r="M3090" i="2"/>
  <c r="N3090" i="2"/>
  <c r="O3090" i="2"/>
  <c r="P3090" i="2"/>
  <c r="Q3090" i="2"/>
  <c r="L3091" i="2" a="1"/>
  <c r="L3091" i="2" s="1"/>
  <c r="M3091" i="2"/>
  <c r="N3091" i="2"/>
  <c r="O3091" i="2"/>
  <c r="P3091" i="2"/>
  <c r="Q3091" i="2"/>
  <c r="L3092" i="2" a="1"/>
  <c r="L3092" i="2" s="1"/>
  <c r="M3092" i="2"/>
  <c r="N3092" i="2"/>
  <c r="O3092" i="2"/>
  <c r="P3092" i="2"/>
  <c r="Q3092" i="2"/>
  <c r="L3093" i="2" a="1"/>
  <c r="L3093" i="2" s="1"/>
  <c r="M3093" i="2"/>
  <c r="N3093" i="2"/>
  <c r="O3093" i="2"/>
  <c r="P3093" i="2"/>
  <c r="Q3093" i="2"/>
  <c r="L3094" i="2" a="1"/>
  <c r="L3094" i="2" s="1"/>
  <c r="M3094" i="2"/>
  <c r="N3094" i="2"/>
  <c r="O3094" i="2"/>
  <c r="P3094" i="2"/>
  <c r="Q3094" i="2"/>
  <c r="L3095" i="2" a="1"/>
  <c r="L3095" i="2" s="1"/>
  <c r="M3095" i="2"/>
  <c r="N3095" i="2"/>
  <c r="O3095" i="2"/>
  <c r="P3095" i="2"/>
  <c r="Q3095" i="2"/>
  <c r="L3096" i="2" a="1"/>
  <c r="L3096" i="2" s="1"/>
  <c r="M3096" i="2"/>
  <c r="N3096" i="2"/>
  <c r="O3096" i="2"/>
  <c r="P3096" i="2"/>
  <c r="Q3096" i="2"/>
  <c r="L3097" i="2" a="1"/>
  <c r="L3097" i="2" s="1"/>
  <c r="M3097" i="2"/>
  <c r="N3097" i="2"/>
  <c r="O3097" i="2"/>
  <c r="P3097" i="2"/>
  <c r="Q3097" i="2"/>
  <c r="L3098" i="2" a="1"/>
  <c r="L3098" i="2" s="1"/>
  <c r="M3098" i="2"/>
  <c r="N3098" i="2"/>
  <c r="O3098" i="2"/>
  <c r="P3098" i="2"/>
  <c r="Q3098" i="2"/>
  <c r="L3099" i="2" a="1"/>
  <c r="L3099" i="2" s="1"/>
  <c r="M3099" i="2"/>
  <c r="N3099" i="2"/>
  <c r="O3099" i="2"/>
  <c r="P3099" i="2"/>
  <c r="Q3099" i="2"/>
  <c r="L3100" i="2" a="1"/>
  <c r="L3100" i="2" s="1"/>
  <c r="M3100" i="2"/>
  <c r="N3100" i="2"/>
  <c r="O3100" i="2"/>
  <c r="P3100" i="2"/>
  <c r="Q3100" i="2"/>
  <c r="L3101" i="2" a="1"/>
  <c r="L3101" i="2" s="1"/>
  <c r="M3101" i="2"/>
  <c r="N3101" i="2"/>
  <c r="O3101" i="2"/>
  <c r="P3101" i="2"/>
  <c r="Q3101" i="2"/>
  <c r="L3102" i="2" a="1"/>
  <c r="L3102" i="2" s="1"/>
  <c r="M3102" i="2"/>
  <c r="N3102" i="2"/>
  <c r="O3102" i="2"/>
  <c r="P3102" i="2"/>
  <c r="Q3102" i="2"/>
  <c r="L3103" i="2" a="1"/>
  <c r="L3103" i="2" s="1"/>
  <c r="M3103" i="2"/>
  <c r="N3103" i="2"/>
  <c r="O3103" i="2"/>
  <c r="P3103" i="2"/>
  <c r="Q3103" i="2"/>
  <c r="L3104" i="2" a="1"/>
  <c r="L3104" i="2" s="1"/>
  <c r="M3104" i="2"/>
  <c r="N3104" i="2"/>
  <c r="O3104" i="2"/>
  <c r="P3104" i="2"/>
  <c r="Q3104" i="2"/>
  <c r="L3105" i="2" a="1"/>
  <c r="L3105" i="2" s="1"/>
  <c r="M3105" i="2"/>
  <c r="N3105" i="2"/>
  <c r="O3105" i="2"/>
  <c r="P3105" i="2"/>
  <c r="Q3105" i="2"/>
  <c r="L3106" i="2" a="1"/>
  <c r="L3106" i="2" s="1"/>
  <c r="M3106" i="2"/>
  <c r="N3106" i="2"/>
  <c r="O3106" i="2"/>
  <c r="P3106" i="2"/>
  <c r="Q3106" i="2"/>
  <c r="L3107" i="2" a="1"/>
  <c r="L3107" i="2" s="1"/>
  <c r="M3107" i="2"/>
  <c r="N3107" i="2"/>
  <c r="O3107" i="2"/>
  <c r="P3107" i="2"/>
  <c r="Q3107" i="2"/>
  <c r="L3108" i="2" a="1"/>
  <c r="L3108" i="2" s="1"/>
  <c r="M3108" i="2"/>
  <c r="N3108" i="2"/>
  <c r="O3108" i="2"/>
  <c r="P3108" i="2"/>
  <c r="Q3108" i="2"/>
  <c r="L3109" i="2" a="1"/>
  <c r="L3109" i="2" s="1"/>
  <c r="M3109" i="2"/>
  <c r="N3109" i="2"/>
  <c r="O3109" i="2"/>
  <c r="P3109" i="2"/>
  <c r="Q3109" i="2"/>
  <c r="L3110" i="2" a="1"/>
  <c r="L3110" i="2" s="1"/>
  <c r="M3110" i="2"/>
  <c r="N3110" i="2"/>
  <c r="O3110" i="2"/>
  <c r="P3110" i="2"/>
  <c r="Q3110" i="2"/>
  <c r="L3111" i="2" a="1"/>
  <c r="L3111" i="2" s="1"/>
  <c r="M3111" i="2"/>
  <c r="N3111" i="2"/>
  <c r="O3111" i="2"/>
  <c r="P3111" i="2"/>
  <c r="Q3111" i="2"/>
  <c r="L3112" i="2" a="1"/>
  <c r="L3112" i="2" s="1"/>
  <c r="M3112" i="2"/>
  <c r="N3112" i="2"/>
  <c r="O3112" i="2"/>
  <c r="P3112" i="2"/>
  <c r="Q3112" i="2"/>
  <c r="L3113" i="2" a="1"/>
  <c r="L3113" i="2" s="1"/>
  <c r="M3113" i="2"/>
  <c r="N3113" i="2"/>
  <c r="O3113" i="2"/>
  <c r="P3113" i="2"/>
  <c r="Q3113" i="2"/>
  <c r="L3114" i="2" a="1"/>
  <c r="L3114" i="2" s="1"/>
  <c r="M3114" i="2"/>
  <c r="N3114" i="2"/>
  <c r="O3114" i="2"/>
  <c r="P3114" i="2"/>
  <c r="Q3114" i="2"/>
  <c r="L3115" i="2" a="1"/>
  <c r="L3115" i="2" s="1"/>
  <c r="M3115" i="2"/>
  <c r="N3115" i="2"/>
  <c r="O3115" i="2"/>
  <c r="P3115" i="2"/>
  <c r="Q3115" i="2"/>
  <c r="L3116" i="2" a="1"/>
  <c r="L3116" i="2" s="1"/>
  <c r="M3116" i="2"/>
  <c r="N3116" i="2"/>
  <c r="O3116" i="2"/>
  <c r="P3116" i="2"/>
  <c r="Q3116" i="2"/>
  <c r="L3117" i="2" a="1"/>
  <c r="L3117" i="2" s="1"/>
  <c r="M3117" i="2"/>
  <c r="N3117" i="2"/>
  <c r="O3117" i="2"/>
  <c r="P3117" i="2"/>
  <c r="Q3117" i="2"/>
  <c r="L3118" i="2" a="1"/>
  <c r="L3118" i="2" s="1"/>
  <c r="M3118" i="2"/>
  <c r="N3118" i="2"/>
  <c r="O3118" i="2"/>
  <c r="P3118" i="2"/>
  <c r="Q3118" i="2"/>
  <c r="L3119" i="2" a="1"/>
  <c r="L3119" i="2" s="1"/>
  <c r="M3119" i="2"/>
  <c r="N3119" i="2"/>
  <c r="O3119" i="2"/>
  <c r="P3119" i="2"/>
  <c r="Q3119" i="2"/>
  <c r="L3120" i="2" a="1"/>
  <c r="L3120" i="2" s="1"/>
  <c r="M3120" i="2"/>
  <c r="N3120" i="2"/>
  <c r="O3120" i="2"/>
  <c r="P3120" i="2"/>
  <c r="Q3120" i="2"/>
  <c r="L3121" i="2" a="1"/>
  <c r="L3121" i="2" s="1"/>
  <c r="M3121" i="2"/>
  <c r="N3121" i="2"/>
  <c r="O3121" i="2"/>
  <c r="P3121" i="2"/>
  <c r="Q3121" i="2"/>
  <c r="L3122" i="2" a="1"/>
  <c r="L3122" i="2" s="1"/>
  <c r="M3122" i="2"/>
  <c r="N3122" i="2"/>
  <c r="O3122" i="2"/>
  <c r="P3122" i="2"/>
  <c r="Q3122" i="2"/>
  <c r="L3123" i="2" a="1"/>
  <c r="L3123" i="2" s="1"/>
  <c r="M3123" i="2"/>
  <c r="N3123" i="2"/>
  <c r="O3123" i="2"/>
  <c r="P3123" i="2"/>
  <c r="Q3123" i="2"/>
  <c r="L3124" i="2" a="1"/>
  <c r="L3124" i="2" s="1"/>
  <c r="M3124" i="2"/>
  <c r="N3124" i="2"/>
  <c r="O3124" i="2"/>
  <c r="P3124" i="2"/>
  <c r="Q3124" i="2"/>
  <c r="L3125" i="2" a="1"/>
  <c r="L3125" i="2" s="1"/>
  <c r="M3125" i="2"/>
  <c r="N3125" i="2"/>
  <c r="O3125" i="2"/>
  <c r="P3125" i="2"/>
  <c r="Q3125" i="2"/>
  <c r="L3126" i="2" a="1"/>
  <c r="L3126" i="2" s="1"/>
  <c r="M3126" i="2"/>
  <c r="N3126" i="2"/>
  <c r="O3126" i="2"/>
  <c r="P3126" i="2"/>
  <c r="Q3126" i="2"/>
  <c r="L3127" i="2" a="1"/>
  <c r="L3127" i="2" s="1"/>
  <c r="M3127" i="2"/>
  <c r="N3127" i="2"/>
  <c r="O3127" i="2"/>
  <c r="P3127" i="2"/>
  <c r="Q3127" i="2"/>
  <c r="L3128" i="2" a="1"/>
  <c r="L3128" i="2" s="1"/>
  <c r="M3128" i="2"/>
  <c r="N3128" i="2"/>
  <c r="O3128" i="2"/>
  <c r="P3128" i="2"/>
  <c r="Q3128" i="2"/>
  <c r="L3129" i="2" a="1"/>
  <c r="L3129" i="2" s="1"/>
  <c r="M3129" i="2"/>
  <c r="N3129" i="2"/>
  <c r="O3129" i="2"/>
  <c r="P3129" i="2"/>
  <c r="Q3129" i="2"/>
  <c r="L3130" i="2" a="1"/>
  <c r="L3130" i="2" s="1"/>
  <c r="M3130" i="2"/>
  <c r="N3130" i="2"/>
  <c r="O3130" i="2"/>
  <c r="P3130" i="2"/>
  <c r="Q3130" i="2"/>
  <c r="L3131" i="2" a="1"/>
  <c r="L3131" i="2" s="1"/>
  <c r="M3131" i="2"/>
  <c r="N3131" i="2"/>
  <c r="O3131" i="2"/>
  <c r="P3131" i="2"/>
  <c r="Q3131" i="2"/>
  <c r="L3132" i="2" a="1"/>
  <c r="L3132" i="2" s="1"/>
  <c r="M3132" i="2"/>
  <c r="N3132" i="2"/>
  <c r="O3132" i="2"/>
  <c r="P3132" i="2"/>
  <c r="Q3132" i="2"/>
  <c r="L3133" i="2" a="1"/>
  <c r="L3133" i="2" s="1"/>
  <c r="M3133" i="2"/>
  <c r="N3133" i="2"/>
  <c r="O3133" i="2"/>
  <c r="P3133" i="2"/>
  <c r="Q3133" i="2"/>
  <c r="L3134" i="2" a="1"/>
  <c r="L3134" i="2" s="1"/>
  <c r="M3134" i="2"/>
  <c r="N3134" i="2"/>
  <c r="O3134" i="2"/>
  <c r="P3134" i="2"/>
  <c r="Q3134" i="2"/>
  <c r="L3135" i="2" a="1"/>
  <c r="L3135" i="2" s="1"/>
  <c r="M3135" i="2"/>
  <c r="N3135" i="2"/>
  <c r="O3135" i="2"/>
  <c r="P3135" i="2"/>
  <c r="Q3135" i="2"/>
  <c r="L3136" i="2" a="1"/>
  <c r="L3136" i="2" s="1"/>
  <c r="M3136" i="2"/>
  <c r="N3136" i="2"/>
  <c r="O3136" i="2"/>
  <c r="P3136" i="2"/>
  <c r="Q3136" i="2"/>
  <c r="L3137" i="2" a="1"/>
  <c r="L3137" i="2" s="1"/>
  <c r="M3137" i="2"/>
  <c r="N3137" i="2"/>
  <c r="O3137" i="2"/>
  <c r="P3137" i="2"/>
  <c r="Q3137" i="2"/>
  <c r="L3138" i="2" a="1"/>
  <c r="L3138" i="2" s="1"/>
  <c r="M3138" i="2"/>
  <c r="N3138" i="2"/>
  <c r="O3138" i="2"/>
  <c r="P3138" i="2"/>
  <c r="Q3138" i="2"/>
  <c r="L3139" i="2" a="1"/>
  <c r="L3139" i="2" s="1"/>
  <c r="M3139" i="2"/>
  <c r="N3139" i="2"/>
  <c r="O3139" i="2"/>
  <c r="P3139" i="2"/>
  <c r="Q3139" i="2"/>
  <c r="L3140" i="2" a="1"/>
  <c r="L3140" i="2" s="1"/>
  <c r="M3140" i="2"/>
  <c r="N3140" i="2"/>
  <c r="O3140" i="2"/>
  <c r="P3140" i="2"/>
  <c r="Q3140" i="2"/>
  <c r="L3141" i="2" a="1"/>
  <c r="L3141" i="2" s="1"/>
  <c r="M3141" i="2"/>
  <c r="N3141" i="2"/>
  <c r="O3141" i="2"/>
  <c r="P3141" i="2"/>
  <c r="Q3141" i="2"/>
  <c r="L3142" i="2" a="1"/>
  <c r="L3142" i="2" s="1"/>
  <c r="M3142" i="2"/>
  <c r="N3142" i="2"/>
  <c r="O3142" i="2"/>
  <c r="P3142" i="2"/>
  <c r="Q3142" i="2"/>
  <c r="L3143" i="2" a="1"/>
  <c r="L3143" i="2" s="1"/>
  <c r="M3143" i="2"/>
  <c r="N3143" i="2"/>
  <c r="O3143" i="2"/>
  <c r="P3143" i="2"/>
  <c r="Q3143" i="2"/>
  <c r="L3144" i="2" a="1"/>
  <c r="L3144" i="2" s="1"/>
  <c r="M3144" i="2"/>
  <c r="N3144" i="2"/>
  <c r="O3144" i="2"/>
  <c r="P3144" i="2"/>
  <c r="Q3144" i="2"/>
  <c r="L3145" i="2" a="1"/>
  <c r="L3145" i="2" s="1"/>
  <c r="M3145" i="2"/>
  <c r="N3145" i="2"/>
  <c r="O3145" i="2"/>
  <c r="P3145" i="2"/>
  <c r="Q3145" i="2"/>
  <c r="L3146" i="2" a="1"/>
  <c r="L3146" i="2" s="1"/>
  <c r="M3146" i="2"/>
  <c r="N3146" i="2"/>
  <c r="O3146" i="2"/>
  <c r="P3146" i="2"/>
  <c r="Q3146" i="2"/>
  <c r="L3147" i="2" a="1"/>
  <c r="L3147" i="2" s="1"/>
  <c r="M3147" i="2"/>
  <c r="N3147" i="2"/>
  <c r="O3147" i="2"/>
  <c r="P3147" i="2"/>
  <c r="Q3147" i="2"/>
  <c r="L3148" i="2" a="1"/>
  <c r="L3148" i="2" s="1"/>
  <c r="M3148" i="2"/>
  <c r="N3148" i="2"/>
  <c r="O3148" i="2"/>
  <c r="P3148" i="2"/>
  <c r="Q3148" i="2"/>
  <c r="L3149" i="2" a="1"/>
  <c r="L3149" i="2" s="1"/>
  <c r="M3149" i="2"/>
  <c r="N3149" i="2"/>
  <c r="O3149" i="2"/>
  <c r="P3149" i="2"/>
  <c r="Q3149" i="2"/>
  <c r="L3150" i="2" a="1"/>
  <c r="L3150" i="2" s="1"/>
  <c r="M3150" i="2"/>
  <c r="N3150" i="2"/>
  <c r="O3150" i="2"/>
  <c r="P3150" i="2"/>
  <c r="Q3150" i="2"/>
  <c r="L3151" i="2" a="1"/>
  <c r="L3151" i="2" s="1"/>
  <c r="M3151" i="2"/>
  <c r="N3151" i="2"/>
  <c r="O3151" i="2"/>
  <c r="P3151" i="2"/>
  <c r="Q3151" i="2"/>
  <c r="L3152" i="2" a="1"/>
  <c r="L3152" i="2" s="1"/>
  <c r="M3152" i="2"/>
  <c r="N3152" i="2"/>
  <c r="O3152" i="2"/>
  <c r="P3152" i="2"/>
  <c r="Q3152" i="2"/>
  <c r="L3153" i="2" a="1"/>
  <c r="L3153" i="2" s="1"/>
  <c r="M3153" i="2"/>
  <c r="N3153" i="2"/>
  <c r="O3153" i="2"/>
  <c r="P3153" i="2"/>
  <c r="Q3153" i="2"/>
  <c r="L3154" i="2" a="1"/>
  <c r="L3154" i="2" s="1"/>
  <c r="M3154" i="2"/>
  <c r="N3154" i="2"/>
  <c r="O3154" i="2"/>
  <c r="P3154" i="2"/>
  <c r="Q3154" i="2"/>
  <c r="L3155" i="2" a="1"/>
  <c r="L3155" i="2" s="1"/>
  <c r="M3155" i="2"/>
  <c r="N3155" i="2"/>
  <c r="O3155" i="2"/>
  <c r="P3155" i="2"/>
  <c r="Q3155" i="2"/>
  <c r="L3156" i="2" a="1"/>
  <c r="L3156" i="2" s="1"/>
  <c r="M3156" i="2"/>
  <c r="N3156" i="2"/>
  <c r="O3156" i="2"/>
  <c r="P3156" i="2"/>
  <c r="Q3156" i="2"/>
  <c r="L3157" i="2" a="1"/>
  <c r="L3157" i="2" s="1"/>
  <c r="M3157" i="2"/>
  <c r="N3157" i="2"/>
  <c r="O3157" i="2"/>
  <c r="P3157" i="2"/>
  <c r="Q3157" i="2"/>
  <c r="L3158" i="2" a="1"/>
  <c r="L3158" i="2" s="1"/>
  <c r="M3158" i="2"/>
  <c r="N3158" i="2"/>
  <c r="O3158" i="2"/>
  <c r="P3158" i="2"/>
  <c r="Q3158" i="2"/>
  <c r="L3159" i="2" a="1"/>
  <c r="L3159" i="2" s="1"/>
  <c r="M3159" i="2"/>
  <c r="N3159" i="2"/>
  <c r="O3159" i="2"/>
  <c r="P3159" i="2"/>
  <c r="Q3159" i="2"/>
  <c r="L3160" i="2" a="1"/>
  <c r="L3160" i="2" s="1"/>
  <c r="M3160" i="2"/>
  <c r="N3160" i="2"/>
  <c r="O3160" i="2"/>
  <c r="P3160" i="2"/>
  <c r="Q3160" i="2"/>
  <c r="L3161" i="2" a="1"/>
  <c r="L3161" i="2" s="1"/>
  <c r="M3161" i="2"/>
  <c r="N3161" i="2"/>
  <c r="O3161" i="2"/>
  <c r="P3161" i="2"/>
  <c r="Q3161" i="2"/>
  <c r="L3162" i="2" a="1"/>
  <c r="L3162" i="2" s="1"/>
  <c r="M3162" i="2"/>
  <c r="N3162" i="2"/>
  <c r="O3162" i="2"/>
  <c r="P3162" i="2"/>
  <c r="Q3162" i="2"/>
  <c r="L3163" i="2" a="1"/>
  <c r="L3163" i="2" s="1"/>
  <c r="M3163" i="2"/>
  <c r="N3163" i="2"/>
  <c r="O3163" i="2"/>
  <c r="P3163" i="2"/>
  <c r="Q3163" i="2"/>
  <c r="L3164" i="2" a="1"/>
  <c r="L3164" i="2" s="1"/>
  <c r="M3164" i="2"/>
  <c r="N3164" i="2"/>
  <c r="O3164" i="2"/>
  <c r="P3164" i="2"/>
  <c r="Q3164" i="2"/>
  <c r="L3165" i="2" a="1"/>
  <c r="L3165" i="2" s="1"/>
  <c r="M3165" i="2"/>
  <c r="N3165" i="2"/>
  <c r="O3165" i="2"/>
  <c r="P3165" i="2"/>
  <c r="Q3165" i="2"/>
  <c r="L3166" i="2" a="1"/>
  <c r="L3166" i="2" s="1"/>
  <c r="M3166" i="2"/>
  <c r="N3166" i="2"/>
  <c r="O3166" i="2"/>
  <c r="P3166" i="2"/>
  <c r="Q3166" i="2"/>
  <c r="L3167" i="2" a="1"/>
  <c r="L3167" i="2" s="1"/>
  <c r="M3167" i="2"/>
  <c r="N3167" i="2"/>
  <c r="O3167" i="2"/>
  <c r="P3167" i="2"/>
  <c r="Q3167" i="2"/>
  <c r="L3168" i="2" a="1"/>
  <c r="L3168" i="2" s="1"/>
  <c r="M3168" i="2"/>
  <c r="N3168" i="2"/>
  <c r="O3168" i="2"/>
  <c r="P3168" i="2"/>
  <c r="Q3168" i="2"/>
  <c r="L3169" i="2" a="1"/>
  <c r="L3169" i="2" s="1"/>
  <c r="M3169" i="2"/>
  <c r="N3169" i="2"/>
  <c r="O3169" i="2"/>
  <c r="P3169" i="2"/>
  <c r="Q3169" i="2"/>
  <c r="L3170" i="2" a="1"/>
  <c r="L3170" i="2" s="1"/>
  <c r="M3170" i="2"/>
  <c r="N3170" i="2"/>
  <c r="O3170" i="2"/>
  <c r="P3170" i="2"/>
  <c r="Q3170" i="2"/>
  <c r="L3171" i="2" a="1"/>
  <c r="L3171" i="2" s="1"/>
  <c r="M3171" i="2"/>
  <c r="N3171" i="2"/>
  <c r="O3171" i="2"/>
  <c r="P3171" i="2"/>
  <c r="Q3171" i="2"/>
  <c r="L3172" i="2" a="1"/>
  <c r="L3172" i="2" s="1"/>
  <c r="M3172" i="2"/>
  <c r="N3172" i="2"/>
  <c r="O3172" i="2"/>
  <c r="P3172" i="2"/>
  <c r="Q3172" i="2"/>
  <c r="L3173" i="2" a="1"/>
  <c r="L3173" i="2" s="1"/>
  <c r="M3173" i="2"/>
  <c r="N3173" i="2"/>
  <c r="O3173" i="2"/>
  <c r="P3173" i="2"/>
  <c r="Q3173" i="2"/>
  <c r="L3174" i="2" a="1"/>
  <c r="L3174" i="2" s="1"/>
  <c r="M3174" i="2"/>
  <c r="N3174" i="2"/>
  <c r="O3174" i="2"/>
  <c r="P3174" i="2"/>
  <c r="Q3174" i="2"/>
  <c r="L3175" i="2" a="1"/>
  <c r="L3175" i="2" s="1"/>
  <c r="M3175" i="2"/>
  <c r="N3175" i="2"/>
  <c r="O3175" i="2"/>
  <c r="P3175" i="2"/>
  <c r="Q3175" i="2"/>
  <c r="L3176" i="2" a="1"/>
  <c r="L3176" i="2" s="1"/>
  <c r="M3176" i="2"/>
  <c r="N3176" i="2"/>
  <c r="O3176" i="2"/>
  <c r="P3176" i="2"/>
  <c r="Q3176" i="2"/>
  <c r="L3177" i="2" a="1"/>
  <c r="L3177" i="2" s="1"/>
  <c r="M3177" i="2"/>
  <c r="N3177" i="2"/>
  <c r="O3177" i="2"/>
  <c r="P3177" i="2"/>
  <c r="Q3177" i="2"/>
  <c r="L3178" i="2" a="1"/>
  <c r="L3178" i="2" s="1"/>
  <c r="M3178" i="2"/>
  <c r="N3178" i="2"/>
  <c r="O3178" i="2"/>
  <c r="P3178" i="2"/>
  <c r="Q3178" i="2"/>
  <c r="L3179" i="2" a="1"/>
  <c r="L3179" i="2" s="1"/>
  <c r="M3179" i="2"/>
  <c r="N3179" i="2"/>
  <c r="O3179" i="2"/>
  <c r="P3179" i="2"/>
  <c r="Q3179" i="2"/>
  <c r="L3180" i="2" a="1"/>
  <c r="L3180" i="2" s="1"/>
  <c r="M3180" i="2"/>
  <c r="N3180" i="2"/>
  <c r="O3180" i="2"/>
  <c r="P3180" i="2"/>
  <c r="Q3180" i="2"/>
  <c r="L3181" i="2" a="1"/>
  <c r="L3181" i="2" s="1"/>
  <c r="M3181" i="2"/>
  <c r="N3181" i="2"/>
  <c r="O3181" i="2"/>
  <c r="P3181" i="2"/>
  <c r="Q3181" i="2"/>
  <c r="L3182" i="2" a="1"/>
  <c r="L3182" i="2" s="1"/>
  <c r="M3182" i="2"/>
  <c r="N3182" i="2"/>
  <c r="O3182" i="2"/>
  <c r="P3182" i="2"/>
  <c r="Q3182" i="2"/>
  <c r="L3183" i="2" a="1"/>
  <c r="L3183" i="2" s="1"/>
  <c r="M3183" i="2"/>
  <c r="N3183" i="2"/>
  <c r="O3183" i="2"/>
  <c r="P3183" i="2"/>
  <c r="Q3183" i="2"/>
  <c r="L3184" i="2" a="1"/>
  <c r="L3184" i="2" s="1"/>
  <c r="M3184" i="2"/>
  <c r="N3184" i="2"/>
  <c r="O3184" i="2"/>
  <c r="P3184" i="2"/>
  <c r="Q3184" i="2"/>
  <c r="L3185" i="2" a="1"/>
  <c r="L3185" i="2" s="1"/>
  <c r="M3185" i="2"/>
  <c r="N3185" i="2"/>
  <c r="O3185" i="2"/>
  <c r="P3185" i="2"/>
  <c r="Q3185" i="2"/>
  <c r="L3186" i="2" a="1"/>
  <c r="L3186" i="2" s="1"/>
  <c r="M3186" i="2"/>
  <c r="N3186" i="2"/>
  <c r="O3186" i="2"/>
  <c r="P3186" i="2"/>
  <c r="Q3186" i="2"/>
  <c r="L3187" i="2" a="1"/>
  <c r="L3187" i="2" s="1"/>
  <c r="M3187" i="2"/>
  <c r="N3187" i="2"/>
  <c r="O3187" i="2"/>
  <c r="P3187" i="2"/>
  <c r="Q3187" i="2"/>
  <c r="L3188" i="2" a="1"/>
  <c r="L3188" i="2" s="1"/>
  <c r="M3188" i="2"/>
  <c r="N3188" i="2"/>
  <c r="O3188" i="2"/>
  <c r="P3188" i="2"/>
  <c r="Q3188" i="2"/>
  <c r="L3189" i="2" a="1"/>
  <c r="L3189" i="2" s="1"/>
  <c r="M3189" i="2"/>
  <c r="N3189" i="2"/>
  <c r="O3189" i="2"/>
  <c r="P3189" i="2"/>
  <c r="Q3189" i="2"/>
  <c r="L3190" i="2" a="1"/>
  <c r="L3190" i="2" s="1"/>
  <c r="M3190" i="2"/>
  <c r="N3190" i="2"/>
  <c r="O3190" i="2"/>
  <c r="P3190" i="2"/>
  <c r="Q3190" i="2"/>
  <c r="L3191" i="2" a="1"/>
  <c r="L3191" i="2" s="1"/>
  <c r="M3191" i="2"/>
  <c r="N3191" i="2"/>
  <c r="O3191" i="2"/>
  <c r="P3191" i="2"/>
  <c r="Q3191" i="2"/>
  <c r="L3192" i="2" a="1"/>
  <c r="L3192" i="2" s="1"/>
  <c r="M3192" i="2"/>
  <c r="N3192" i="2"/>
  <c r="O3192" i="2"/>
  <c r="P3192" i="2"/>
  <c r="Q3192" i="2"/>
  <c r="L3193" i="2" a="1"/>
  <c r="L3193" i="2" s="1"/>
  <c r="M3193" i="2"/>
  <c r="N3193" i="2"/>
  <c r="O3193" i="2"/>
  <c r="P3193" i="2"/>
  <c r="Q3193" i="2"/>
  <c r="L3194" i="2" a="1"/>
  <c r="L3194" i="2" s="1"/>
  <c r="M3194" i="2"/>
  <c r="N3194" i="2"/>
  <c r="O3194" i="2"/>
  <c r="P3194" i="2"/>
  <c r="Q3194" i="2"/>
  <c r="L3195" i="2" a="1"/>
  <c r="L3195" i="2" s="1"/>
  <c r="M3195" i="2"/>
  <c r="N3195" i="2"/>
  <c r="O3195" i="2"/>
  <c r="P3195" i="2"/>
  <c r="Q3195" i="2"/>
  <c r="L3196" i="2" a="1"/>
  <c r="L3196" i="2" s="1"/>
  <c r="M3196" i="2"/>
  <c r="N3196" i="2"/>
  <c r="O3196" i="2"/>
  <c r="P3196" i="2"/>
  <c r="Q3196" i="2"/>
  <c r="L3197" i="2" a="1"/>
  <c r="L3197" i="2" s="1"/>
  <c r="M3197" i="2"/>
  <c r="N3197" i="2"/>
  <c r="O3197" i="2"/>
  <c r="P3197" i="2"/>
  <c r="Q3197" i="2"/>
  <c r="L3198" i="2" a="1"/>
  <c r="L3198" i="2" s="1"/>
  <c r="M3198" i="2"/>
  <c r="N3198" i="2"/>
  <c r="O3198" i="2"/>
  <c r="P3198" i="2"/>
  <c r="Q3198" i="2"/>
  <c r="L3199" i="2" a="1"/>
  <c r="L3199" i="2" s="1"/>
  <c r="M3199" i="2"/>
  <c r="N3199" i="2"/>
  <c r="O3199" i="2"/>
  <c r="P3199" i="2"/>
  <c r="Q3199" i="2"/>
  <c r="L3200" i="2" a="1"/>
  <c r="L3200" i="2" s="1"/>
  <c r="M3200" i="2"/>
  <c r="N3200" i="2"/>
  <c r="O3200" i="2"/>
  <c r="P3200" i="2"/>
  <c r="Q3200" i="2"/>
  <c r="L3201" i="2" a="1"/>
  <c r="L3201" i="2" s="1"/>
  <c r="M3201" i="2"/>
  <c r="N3201" i="2"/>
  <c r="O3201" i="2"/>
  <c r="P3201" i="2"/>
  <c r="Q3201" i="2"/>
  <c r="L3202" i="2" a="1"/>
  <c r="L3202" i="2" s="1"/>
  <c r="M3202" i="2"/>
  <c r="N3202" i="2"/>
  <c r="O3202" i="2"/>
  <c r="P3202" i="2"/>
  <c r="Q3202" i="2"/>
  <c r="L3203" i="2" a="1"/>
  <c r="L3203" i="2" s="1"/>
  <c r="M3203" i="2"/>
  <c r="N3203" i="2"/>
  <c r="O3203" i="2"/>
  <c r="P3203" i="2"/>
  <c r="Q3203" i="2"/>
  <c r="L3204" i="2" a="1"/>
  <c r="L3204" i="2" s="1"/>
  <c r="M3204" i="2"/>
  <c r="N3204" i="2"/>
  <c r="O3204" i="2"/>
  <c r="P3204" i="2"/>
  <c r="Q3204" i="2"/>
  <c r="L3205" i="2" a="1"/>
  <c r="L3205" i="2" s="1"/>
  <c r="M3205" i="2"/>
  <c r="N3205" i="2"/>
  <c r="O3205" i="2"/>
  <c r="P3205" i="2"/>
  <c r="Q3205" i="2"/>
  <c r="L3206" i="2" a="1"/>
  <c r="L3206" i="2" s="1"/>
  <c r="M3206" i="2"/>
  <c r="N3206" i="2"/>
  <c r="O3206" i="2"/>
  <c r="P3206" i="2"/>
  <c r="Q3206" i="2"/>
  <c r="L3207" i="2" a="1"/>
  <c r="L3207" i="2" s="1"/>
  <c r="M3207" i="2"/>
  <c r="N3207" i="2"/>
  <c r="O3207" i="2"/>
  <c r="P3207" i="2"/>
  <c r="Q3207" i="2"/>
  <c r="L3208" i="2" a="1"/>
  <c r="L3208" i="2" s="1"/>
  <c r="M3208" i="2"/>
  <c r="N3208" i="2"/>
  <c r="O3208" i="2"/>
  <c r="P3208" i="2"/>
  <c r="Q3208" i="2"/>
  <c r="L3209" i="2" a="1"/>
  <c r="L3209" i="2" s="1"/>
  <c r="M3209" i="2"/>
  <c r="N3209" i="2"/>
  <c r="O3209" i="2"/>
  <c r="P3209" i="2"/>
  <c r="Q3209" i="2"/>
  <c r="L3210" i="2" a="1"/>
  <c r="L3210" i="2" s="1"/>
  <c r="M3210" i="2"/>
  <c r="N3210" i="2"/>
  <c r="O3210" i="2"/>
  <c r="P3210" i="2"/>
  <c r="Q3210" i="2"/>
  <c r="L3211" i="2" a="1"/>
  <c r="L3211" i="2" s="1"/>
  <c r="M3211" i="2"/>
  <c r="N3211" i="2"/>
  <c r="O3211" i="2"/>
  <c r="P3211" i="2"/>
  <c r="Q3211" i="2"/>
  <c r="L3212" i="2" a="1"/>
  <c r="L3212" i="2" s="1"/>
  <c r="M3212" i="2"/>
  <c r="N3212" i="2"/>
  <c r="O3212" i="2"/>
  <c r="P3212" i="2"/>
  <c r="Q3212" i="2"/>
  <c r="L3213" i="2" a="1"/>
  <c r="L3213" i="2" s="1"/>
  <c r="M3213" i="2"/>
  <c r="N3213" i="2"/>
  <c r="O3213" i="2"/>
  <c r="P3213" i="2"/>
  <c r="Q3213" i="2"/>
  <c r="L3214" i="2" a="1"/>
  <c r="L3214" i="2" s="1"/>
  <c r="M3214" i="2"/>
  <c r="N3214" i="2"/>
  <c r="O3214" i="2"/>
  <c r="P3214" i="2"/>
  <c r="Q3214" i="2"/>
  <c r="L3215" i="2" a="1"/>
  <c r="L3215" i="2" s="1"/>
  <c r="M3215" i="2"/>
  <c r="N3215" i="2"/>
  <c r="O3215" i="2"/>
  <c r="P3215" i="2"/>
  <c r="Q3215" i="2"/>
  <c r="L3216" i="2" a="1"/>
  <c r="L3216" i="2" s="1"/>
  <c r="M3216" i="2"/>
  <c r="N3216" i="2"/>
  <c r="O3216" i="2"/>
  <c r="P3216" i="2"/>
  <c r="Q3216" i="2"/>
  <c r="L3217" i="2" a="1"/>
  <c r="L3217" i="2" s="1"/>
  <c r="M3217" i="2"/>
  <c r="N3217" i="2"/>
  <c r="O3217" i="2"/>
  <c r="P3217" i="2"/>
  <c r="Q3217" i="2"/>
  <c r="L3218" i="2" a="1"/>
  <c r="L3218" i="2" s="1"/>
  <c r="M3218" i="2"/>
  <c r="N3218" i="2"/>
  <c r="O3218" i="2"/>
  <c r="P3218" i="2"/>
  <c r="Q3218" i="2"/>
  <c r="L3219" i="2" a="1"/>
  <c r="L3219" i="2" s="1"/>
  <c r="M3219" i="2"/>
  <c r="N3219" i="2"/>
  <c r="O3219" i="2"/>
  <c r="P3219" i="2"/>
  <c r="Q3219" i="2"/>
  <c r="L3220" i="2" a="1"/>
  <c r="L3220" i="2" s="1"/>
  <c r="M3220" i="2"/>
  <c r="N3220" i="2"/>
  <c r="O3220" i="2"/>
  <c r="P3220" i="2"/>
  <c r="Q3220" i="2"/>
  <c r="L3221" i="2" a="1"/>
  <c r="L3221" i="2" s="1"/>
  <c r="M3221" i="2"/>
  <c r="N3221" i="2"/>
  <c r="O3221" i="2"/>
  <c r="P3221" i="2"/>
  <c r="Q3221" i="2"/>
  <c r="L3222" i="2" a="1"/>
  <c r="L3222" i="2" s="1"/>
  <c r="M3222" i="2"/>
  <c r="N3222" i="2"/>
  <c r="O3222" i="2"/>
  <c r="P3222" i="2"/>
  <c r="Q3222" i="2"/>
  <c r="L3223" i="2" a="1"/>
  <c r="L3223" i="2" s="1"/>
  <c r="M3223" i="2"/>
  <c r="N3223" i="2"/>
  <c r="O3223" i="2"/>
  <c r="P3223" i="2"/>
  <c r="Q3223" i="2"/>
  <c r="L3224" i="2" a="1"/>
  <c r="L3224" i="2" s="1"/>
  <c r="M3224" i="2"/>
  <c r="N3224" i="2"/>
  <c r="O3224" i="2"/>
  <c r="P3224" i="2"/>
  <c r="Q3224" i="2"/>
  <c r="L3225" i="2" a="1"/>
  <c r="L3225" i="2" s="1"/>
  <c r="M3225" i="2"/>
  <c r="N3225" i="2"/>
  <c r="O3225" i="2"/>
  <c r="P3225" i="2"/>
  <c r="Q3225" i="2"/>
  <c r="L3226" i="2" a="1"/>
  <c r="L3226" i="2" s="1"/>
  <c r="M3226" i="2"/>
  <c r="N3226" i="2"/>
  <c r="O3226" i="2"/>
  <c r="P3226" i="2"/>
  <c r="Q3226" i="2"/>
  <c r="L3227" i="2" a="1"/>
  <c r="L3227" i="2" s="1"/>
  <c r="M3227" i="2"/>
  <c r="N3227" i="2"/>
  <c r="O3227" i="2"/>
  <c r="P3227" i="2"/>
  <c r="Q3227" i="2"/>
  <c r="L3228" i="2" a="1"/>
  <c r="L3228" i="2" s="1"/>
  <c r="M3228" i="2"/>
  <c r="N3228" i="2"/>
  <c r="O3228" i="2"/>
  <c r="P3228" i="2"/>
  <c r="Q3228" i="2"/>
  <c r="L3229" i="2" a="1"/>
  <c r="L3229" i="2" s="1"/>
  <c r="R3229" i="2" s="1"/>
  <c r="M3229" i="2"/>
  <c r="N3229" i="2"/>
  <c r="O3229" i="2"/>
  <c r="P3229" i="2"/>
  <c r="Q3229" i="2"/>
  <c r="L3230" i="2" a="1"/>
  <c r="L3230" i="2" s="1"/>
  <c r="M3230" i="2"/>
  <c r="N3230" i="2"/>
  <c r="O3230" i="2"/>
  <c r="P3230" i="2"/>
  <c r="Q3230" i="2"/>
  <c r="L3231" i="2" a="1"/>
  <c r="L3231" i="2" s="1"/>
  <c r="M3231" i="2"/>
  <c r="N3231" i="2"/>
  <c r="O3231" i="2"/>
  <c r="P3231" i="2"/>
  <c r="Q3231" i="2"/>
  <c r="L3232" i="2" a="1"/>
  <c r="L3232" i="2" s="1"/>
  <c r="M3232" i="2"/>
  <c r="N3232" i="2"/>
  <c r="O3232" i="2"/>
  <c r="P3232" i="2"/>
  <c r="Q3232" i="2"/>
  <c r="L3233" i="2" a="1"/>
  <c r="L3233" i="2" s="1"/>
  <c r="M3233" i="2"/>
  <c r="N3233" i="2"/>
  <c r="O3233" i="2"/>
  <c r="P3233" i="2"/>
  <c r="Q3233" i="2"/>
  <c r="L3234" i="2" a="1"/>
  <c r="L3234" i="2" s="1"/>
  <c r="M3234" i="2"/>
  <c r="N3234" i="2"/>
  <c r="O3234" i="2"/>
  <c r="P3234" i="2"/>
  <c r="Q3234" i="2"/>
  <c r="L3235" i="2" a="1"/>
  <c r="L3235" i="2" s="1"/>
  <c r="M3235" i="2"/>
  <c r="N3235" i="2"/>
  <c r="O3235" i="2"/>
  <c r="P3235" i="2"/>
  <c r="Q3235" i="2"/>
  <c r="L3236" i="2" a="1"/>
  <c r="L3236" i="2" s="1"/>
  <c r="M3236" i="2"/>
  <c r="N3236" i="2"/>
  <c r="O3236" i="2"/>
  <c r="P3236" i="2"/>
  <c r="Q3236" i="2"/>
  <c r="L3237" i="2" a="1"/>
  <c r="L3237" i="2" s="1"/>
  <c r="R3237" i="2" s="1"/>
  <c r="M3237" i="2"/>
  <c r="N3237" i="2"/>
  <c r="O3237" i="2"/>
  <c r="P3237" i="2"/>
  <c r="Q3237" i="2"/>
  <c r="L3238" i="2" a="1"/>
  <c r="L3238" i="2" s="1"/>
  <c r="M3238" i="2"/>
  <c r="N3238" i="2"/>
  <c r="O3238" i="2"/>
  <c r="P3238" i="2"/>
  <c r="Q3238" i="2"/>
  <c r="L3239" i="2" a="1"/>
  <c r="L3239" i="2" s="1"/>
  <c r="M3239" i="2"/>
  <c r="N3239" i="2"/>
  <c r="O3239" i="2"/>
  <c r="P3239" i="2"/>
  <c r="Q3239" i="2"/>
  <c r="L3240" i="2" a="1"/>
  <c r="L3240" i="2" s="1"/>
  <c r="M3240" i="2"/>
  <c r="N3240" i="2"/>
  <c r="O3240" i="2"/>
  <c r="P3240" i="2"/>
  <c r="Q3240" i="2"/>
  <c r="L3241" i="2" a="1"/>
  <c r="L3241" i="2" s="1"/>
  <c r="M3241" i="2"/>
  <c r="N3241" i="2"/>
  <c r="O3241" i="2"/>
  <c r="P3241" i="2"/>
  <c r="Q3241" i="2"/>
  <c r="L3242" i="2" a="1"/>
  <c r="L3242" i="2" s="1"/>
  <c r="M3242" i="2"/>
  <c r="N3242" i="2"/>
  <c r="O3242" i="2"/>
  <c r="P3242" i="2"/>
  <c r="Q3242" i="2"/>
  <c r="L3243" i="2" a="1"/>
  <c r="L3243" i="2" s="1"/>
  <c r="M3243" i="2"/>
  <c r="N3243" i="2"/>
  <c r="O3243" i="2"/>
  <c r="P3243" i="2"/>
  <c r="Q3243" i="2"/>
  <c r="L3244" i="2" a="1"/>
  <c r="L3244" i="2" s="1"/>
  <c r="M3244" i="2"/>
  <c r="N3244" i="2"/>
  <c r="O3244" i="2"/>
  <c r="P3244" i="2"/>
  <c r="Q3244" i="2"/>
  <c r="L3245" i="2" a="1"/>
  <c r="L3245" i="2" s="1"/>
  <c r="R3245" i="2" s="1"/>
  <c r="M3245" i="2"/>
  <c r="N3245" i="2"/>
  <c r="O3245" i="2"/>
  <c r="P3245" i="2"/>
  <c r="Q3245" i="2"/>
  <c r="L3246" i="2" a="1"/>
  <c r="L3246" i="2" s="1"/>
  <c r="M3246" i="2"/>
  <c r="N3246" i="2"/>
  <c r="O3246" i="2"/>
  <c r="P3246" i="2"/>
  <c r="Q3246" i="2"/>
  <c r="L3247" i="2" a="1"/>
  <c r="L3247" i="2" s="1"/>
  <c r="M3247" i="2"/>
  <c r="N3247" i="2"/>
  <c r="O3247" i="2"/>
  <c r="P3247" i="2"/>
  <c r="Q3247" i="2"/>
  <c r="L3248" i="2" a="1"/>
  <c r="L3248" i="2" s="1"/>
  <c r="M3248" i="2"/>
  <c r="N3248" i="2"/>
  <c r="O3248" i="2"/>
  <c r="P3248" i="2"/>
  <c r="Q3248" i="2"/>
  <c r="L3249" i="2" a="1"/>
  <c r="L3249" i="2" s="1"/>
  <c r="M3249" i="2"/>
  <c r="N3249" i="2"/>
  <c r="O3249" i="2"/>
  <c r="P3249" i="2"/>
  <c r="Q3249" i="2"/>
  <c r="L3250" i="2" a="1"/>
  <c r="L3250" i="2" s="1"/>
  <c r="M3250" i="2"/>
  <c r="N3250" i="2"/>
  <c r="O3250" i="2"/>
  <c r="P3250" i="2"/>
  <c r="Q3250" i="2"/>
  <c r="L3251" i="2" a="1"/>
  <c r="L3251" i="2" s="1"/>
  <c r="M3251" i="2"/>
  <c r="N3251" i="2"/>
  <c r="O3251" i="2"/>
  <c r="P3251" i="2"/>
  <c r="Q3251" i="2"/>
  <c r="L3252" i="2" a="1"/>
  <c r="L3252" i="2" s="1"/>
  <c r="M3252" i="2"/>
  <c r="N3252" i="2"/>
  <c r="O3252" i="2"/>
  <c r="P3252" i="2"/>
  <c r="Q3252" i="2"/>
  <c r="L3253" i="2" a="1"/>
  <c r="L3253" i="2" s="1"/>
  <c r="M3253" i="2"/>
  <c r="N3253" i="2"/>
  <c r="O3253" i="2"/>
  <c r="P3253" i="2"/>
  <c r="Q3253" i="2"/>
  <c r="L3254" i="2" a="1"/>
  <c r="L3254" i="2" s="1"/>
  <c r="M3254" i="2"/>
  <c r="N3254" i="2"/>
  <c r="O3254" i="2"/>
  <c r="P3254" i="2"/>
  <c r="Q3254" i="2"/>
  <c r="L3255" i="2" a="1"/>
  <c r="L3255" i="2" s="1"/>
  <c r="M3255" i="2"/>
  <c r="N3255" i="2"/>
  <c r="O3255" i="2"/>
  <c r="P3255" i="2"/>
  <c r="Q3255" i="2"/>
  <c r="L3256" i="2" a="1"/>
  <c r="L3256" i="2" s="1"/>
  <c r="M3256" i="2"/>
  <c r="N3256" i="2"/>
  <c r="O3256" i="2"/>
  <c r="P3256" i="2"/>
  <c r="Q3256" i="2"/>
  <c r="L3257" i="2" a="1"/>
  <c r="L3257" i="2" s="1"/>
  <c r="M3257" i="2"/>
  <c r="N3257" i="2"/>
  <c r="O3257" i="2"/>
  <c r="P3257" i="2"/>
  <c r="Q3257" i="2"/>
  <c r="L3258" i="2" a="1"/>
  <c r="L3258" i="2" s="1"/>
  <c r="M3258" i="2"/>
  <c r="N3258" i="2"/>
  <c r="O3258" i="2"/>
  <c r="P3258" i="2"/>
  <c r="Q3258" i="2"/>
  <c r="L3259" i="2" a="1"/>
  <c r="L3259" i="2" s="1"/>
  <c r="M3259" i="2"/>
  <c r="N3259" i="2"/>
  <c r="O3259" i="2"/>
  <c r="P3259" i="2"/>
  <c r="Q3259" i="2"/>
  <c r="L3260" i="2" a="1"/>
  <c r="L3260" i="2" s="1"/>
  <c r="M3260" i="2"/>
  <c r="N3260" i="2"/>
  <c r="O3260" i="2"/>
  <c r="P3260" i="2"/>
  <c r="Q3260" i="2"/>
  <c r="L3261" i="2" a="1"/>
  <c r="L3261" i="2" s="1"/>
  <c r="M3261" i="2"/>
  <c r="N3261" i="2"/>
  <c r="O3261" i="2"/>
  <c r="P3261" i="2"/>
  <c r="Q3261" i="2"/>
  <c r="L3262" i="2" a="1"/>
  <c r="L3262" i="2" s="1"/>
  <c r="M3262" i="2"/>
  <c r="N3262" i="2"/>
  <c r="O3262" i="2"/>
  <c r="P3262" i="2"/>
  <c r="Q3262" i="2"/>
  <c r="L3263" i="2" a="1"/>
  <c r="L3263" i="2" s="1"/>
  <c r="M3263" i="2"/>
  <c r="N3263" i="2"/>
  <c r="O3263" i="2"/>
  <c r="P3263" i="2"/>
  <c r="Q3263" i="2"/>
  <c r="L3264" i="2" a="1"/>
  <c r="L3264" i="2" s="1"/>
  <c r="M3264" i="2"/>
  <c r="N3264" i="2"/>
  <c r="O3264" i="2"/>
  <c r="P3264" i="2"/>
  <c r="Q3264" i="2"/>
  <c r="L3265" i="2" a="1"/>
  <c r="L3265" i="2" s="1"/>
  <c r="M3265" i="2"/>
  <c r="N3265" i="2"/>
  <c r="O3265" i="2"/>
  <c r="P3265" i="2"/>
  <c r="Q3265" i="2"/>
  <c r="L3266" i="2" a="1"/>
  <c r="L3266" i="2" s="1"/>
  <c r="M3266" i="2"/>
  <c r="N3266" i="2"/>
  <c r="O3266" i="2"/>
  <c r="P3266" i="2"/>
  <c r="Q3266" i="2"/>
  <c r="L3267" i="2" a="1"/>
  <c r="L3267" i="2" s="1"/>
  <c r="M3267" i="2"/>
  <c r="N3267" i="2"/>
  <c r="O3267" i="2"/>
  <c r="P3267" i="2"/>
  <c r="Q3267" i="2"/>
  <c r="L3268" i="2" a="1"/>
  <c r="L3268" i="2" s="1"/>
  <c r="M3268" i="2"/>
  <c r="N3268" i="2"/>
  <c r="O3268" i="2"/>
  <c r="P3268" i="2"/>
  <c r="Q3268" i="2"/>
  <c r="L3269" i="2" a="1"/>
  <c r="L3269" i="2" s="1"/>
  <c r="M3269" i="2"/>
  <c r="N3269" i="2"/>
  <c r="O3269" i="2"/>
  <c r="P3269" i="2"/>
  <c r="Q3269" i="2"/>
  <c r="L3270" i="2" a="1"/>
  <c r="L3270" i="2" s="1"/>
  <c r="M3270" i="2"/>
  <c r="N3270" i="2"/>
  <c r="O3270" i="2"/>
  <c r="P3270" i="2"/>
  <c r="Q3270" i="2"/>
  <c r="L3271" i="2" a="1"/>
  <c r="L3271" i="2" s="1"/>
  <c r="M3271" i="2"/>
  <c r="N3271" i="2"/>
  <c r="O3271" i="2"/>
  <c r="P3271" i="2"/>
  <c r="Q3271" i="2"/>
  <c r="L3272" i="2" a="1"/>
  <c r="L3272" i="2" s="1"/>
  <c r="M3272" i="2"/>
  <c r="N3272" i="2"/>
  <c r="O3272" i="2"/>
  <c r="P3272" i="2"/>
  <c r="Q3272" i="2"/>
  <c r="L3273" i="2" a="1"/>
  <c r="L3273" i="2" s="1"/>
  <c r="M3273" i="2"/>
  <c r="N3273" i="2"/>
  <c r="O3273" i="2"/>
  <c r="P3273" i="2"/>
  <c r="Q3273" i="2"/>
  <c r="L3274" i="2" a="1"/>
  <c r="L3274" i="2" s="1"/>
  <c r="M3274" i="2"/>
  <c r="N3274" i="2"/>
  <c r="O3274" i="2"/>
  <c r="P3274" i="2"/>
  <c r="Q3274" i="2"/>
  <c r="L3275" i="2" a="1"/>
  <c r="L3275" i="2" s="1"/>
  <c r="M3275" i="2"/>
  <c r="N3275" i="2"/>
  <c r="O3275" i="2"/>
  <c r="P3275" i="2"/>
  <c r="Q3275" i="2"/>
  <c r="L3276" i="2" a="1"/>
  <c r="L3276" i="2" s="1"/>
  <c r="M3276" i="2"/>
  <c r="N3276" i="2"/>
  <c r="O3276" i="2"/>
  <c r="P3276" i="2"/>
  <c r="Q3276" i="2"/>
  <c r="L3277" i="2" a="1"/>
  <c r="L3277" i="2" s="1"/>
  <c r="M3277" i="2"/>
  <c r="N3277" i="2"/>
  <c r="O3277" i="2"/>
  <c r="P3277" i="2"/>
  <c r="Q3277" i="2"/>
  <c r="L3278" i="2" a="1"/>
  <c r="L3278" i="2" s="1"/>
  <c r="M3278" i="2"/>
  <c r="N3278" i="2"/>
  <c r="O3278" i="2"/>
  <c r="P3278" i="2"/>
  <c r="Q3278" i="2"/>
  <c r="L3279" i="2" a="1"/>
  <c r="L3279" i="2" s="1"/>
  <c r="M3279" i="2"/>
  <c r="N3279" i="2"/>
  <c r="O3279" i="2"/>
  <c r="P3279" i="2"/>
  <c r="Q3279" i="2"/>
  <c r="L3280" i="2" a="1"/>
  <c r="L3280" i="2" s="1"/>
  <c r="M3280" i="2"/>
  <c r="N3280" i="2"/>
  <c r="O3280" i="2"/>
  <c r="P3280" i="2"/>
  <c r="Q3280" i="2"/>
  <c r="L3281" i="2" a="1"/>
  <c r="L3281" i="2" s="1"/>
  <c r="M3281" i="2"/>
  <c r="N3281" i="2"/>
  <c r="O3281" i="2"/>
  <c r="P3281" i="2"/>
  <c r="Q3281" i="2"/>
  <c r="L3282" i="2" a="1"/>
  <c r="L3282" i="2" s="1"/>
  <c r="M3282" i="2"/>
  <c r="N3282" i="2"/>
  <c r="O3282" i="2"/>
  <c r="P3282" i="2"/>
  <c r="Q3282" i="2"/>
  <c r="L3283" i="2" a="1"/>
  <c r="L3283" i="2" s="1"/>
  <c r="M3283" i="2"/>
  <c r="N3283" i="2"/>
  <c r="O3283" i="2"/>
  <c r="P3283" i="2"/>
  <c r="Q3283" i="2"/>
  <c r="L3284" i="2" a="1"/>
  <c r="L3284" i="2" s="1"/>
  <c r="M3284" i="2"/>
  <c r="N3284" i="2"/>
  <c r="O3284" i="2"/>
  <c r="P3284" i="2"/>
  <c r="Q3284" i="2"/>
  <c r="L3285" i="2" a="1"/>
  <c r="L3285" i="2" s="1"/>
  <c r="M3285" i="2"/>
  <c r="N3285" i="2"/>
  <c r="R3285" i="2" s="1"/>
  <c r="O3285" i="2"/>
  <c r="P3285" i="2"/>
  <c r="Q3285" i="2"/>
  <c r="L3286" i="2" a="1"/>
  <c r="L3286" i="2" s="1"/>
  <c r="M3286" i="2"/>
  <c r="N3286" i="2"/>
  <c r="O3286" i="2"/>
  <c r="P3286" i="2"/>
  <c r="Q3286" i="2"/>
  <c r="L3287" i="2" a="1"/>
  <c r="L3287" i="2" s="1"/>
  <c r="M3287" i="2"/>
  <c r="N3287" i="2"/>
  <c r="O3287" i="2"/>
  <c r="P3287" i="2"/>
  <c r="Q3287" i="2"/>
  <c r="L3288" i="2" a="1"/>
  <c r="L3288" i="2" s="1"/>
  <c r="M3288" i="2"/>
  <c r="N3288" i="2"/>
  <c r="O3288" i="2"/>
  <c r="P3288" i="2"/>
  <c r="Q3288" i="2"/>
  <c r="L3289" i="2" a="1"/>
  <c r="L3289" i="2" s="1"/>
  <c r="M3289" i="2"/>
  <c r="N3289" i="2"/>
  <c r="O3289" i="2"/>
  <c r="P3289" i="2"/>
  <c r="Q3289" i="2"/>
  <c r="L3290" i="2" a="1"/>
  <c r="L3290" i="2" s="1"/>
  <c r="M3290" i="2"/>
  <c r="N3290" i="2"/>
  <c r="O3290" i="2"/>
  <c r="P3290" i="2"/>
  <c r="Q3290" i="2"/>
  <c r="L3291" i="2" a="1"/>
  <c r="L3291" i="2" s="1"/>
  <c r="M3291" i="2"/>
  <c r="N3291" i="2"/>
  <c r="O3291" i="2"/>
  <c r="P3291" i="2"/>
  <c r="Q3291" i="2"/>
  <c r="L3292" i="2" a="1"/>
  <c r="L3292" i="2" s="1"/>
  <c r="M3292" i="2"/>
  <c r="N3292" i="2"/>
  <c r="O3292" i="2"/>
  <c r="P3292" i="2"/>
  <c r="Q3292" i="2"/>
  <c r="L3293" i="2" a="1"/>
  <c r="L3293" i="2" s="1"/>
  <c r="M3293" i="2"/>
  <c r="N3293" i="2"/>
  <c r="O3293" i="2"/>
  <c r="P3293" i="2"/>
  <c r="Q3293" i="2"/>
  <c r="L3294" i="2" a="1"/>
  <c r="L3294" i="2" s="1"/>
  <c r="M3294" i="2"/>
  <c r="N3294" i="2"/>
  <c r="O3294" i="2"/>
  <c r="P3294" i="2"/>
  <c r="Q3294" i="2"/>
  <c r="L3295" i="2" a="1"/>
  <c r="L3295" i="2" s="1"/>
  <c r="M3295" i="2"/>
  <c r="N3295" i="2"/>
  <c r="O3295" i="2"/>
  <c r="P3295" i="2"/>
  <c r="Q3295" i="2"/>
  <c r="L3296" i="2" a="1"/>
  <c r="L3296" i="2" s="1"/>
  <c r="M3296" i="2"/>
  <c r="N3296" i="2"/>
  <c r="O3296" i="2"/>
  <c r="P3296" i="2"/>
  <c r="Q3296" i="2"/>
  <c r="L3297" i="2" a="1"/>
  <c r="L3297" i="2" s="1"/>
  <c r="M3297" i="2"/>
  <c r="N3297" i="2"/>
  <c r="O3297" i="2"/>
  <c r="P3297" i="2"/>
  <c r="Q3297" i="2"/>
  <c r="L3298" i="2" a="1"/>
  <c r="L3298" i="2" s="1"/>
  <c r="M3298" i="2"/>
  <c r="N3298" i="2"/>
  <c r="O3298" i="2"/>
  <c r="P3298" i="2"/>
  <c r="Q3298" i="2"/>
  <c r="L3299" i="2" a="1"/>
  <c r="L3299" i="2" s="1"/>
  <c r="M3299" i="2"/>
  <c r="N3299" i="2"/>
  <c r="O3299" i="2"/>
  <c r="P3299" i="2"/>
  <c r="Q3299" i="2"/>
  <c r="L3300" i="2" a="1"/>
  <c r="L3300" i="2" s="1"/>
  <c r="M3300" i="2"/>
  <c r="N3300" i="2"/>
  <c r="O3300" i="2"/>
  <c r="P3300" i="2"/>
  <c r="Q3300" i="2"/>
  <c r="L3301" i="2" a="1"/>
  <c r="L3301" i="2" s="1"/>
  <c r="M3301" i="2"/>
  <c r="N3301" i="2"/>
  <c r="O3301" i="2"/>
  <c r="P3301" i="2"/>
  <c r="Q3301" i="2"/>
  <c r="L3302" i="2" a="1"/>
  <c r="L3302" i="2" s="1"/>
  <c r="M3302" i="2"/>
  <c r="N3302" i="2"/>
  <c r="O3302" i="2"/>
  <c r="P3302" i="2"/>
  <c r="Q3302" i="2"/>
  <c r="L3303" i="2" a="1"/>
  <c r="L3303" i="2" s="1"/>
  <c r="M3303" i="2"/>
  <c r="N3303" i="2"/>
  <c r="O3303" i="2"/>
  <c r="P3303" i="2"/>
  <c r="Q3303" i="2"/>
  <c r="L3304" i="2" a="1"/>
  <c r="L3304" i="2" s="1"/>
  <c r="M3304" i="2"/>
  <c r="N3304" i="2"/>
  <c r="O3304" i="2"/>
  <c r="P3304" i="2"/>
  <c r="Q3304" i="2"/>
  <c r="L3305" i="2" a="1"/>
  <c r="L3305" i="2" s="1"/>
  <c r="M3305" i="2"/>
  <c r="N3305" i="2"/>
  <c r="O3305" i="2"/>
  <c r="P3305" i="2"/>
  <c r="Q3305" i="2"/>
  <c r="L3306" i="2" a="1"/>
  <c r="L3306" i="2" s="1"/>
  <c r="M3306" i="2"/>
  <c r="N3306" i="2"/>
  <c r="O3306" i="2"/>
  <c r="P3306" i="2"/>
  <c r="Q3306" i="2"/>
  <c r="L3307" i="2" a="1"/>
  <c r="L3307" i="2" s="1"/>
  <c r="M3307" i="2"/>
  <c r="N3307" i="2"/>
  <c r="O3307" i="2"/>
  <c r="P3307" i="2"/>
  <c r="Q3307" i="2"/>
  <c r="L3308" i="2" a="1"/>
  <c r="L3308" i="2" s="1"/>
  <c r="M3308" i="2"/>
  <c r="N3308" i="2"/>
  <c r="O3308" i="2"/>
  <c r="P3308" i="2"/>
  <c r="Q3308" i="2"/>
  <c r="L3309" i="2" a="1"/>
  <c r="L3309" i="2" s="1"/>
  <c r="M3309" i="2"/>
  <c r="N3309" i="2"/>
  <c r="O3309" i="2"/>
  <c r="P3309" i="2"/>
  <c r="Q3309" i="2"/>
  <c r="L3310" i="2" a="1"/>
  <c r="L3310" i="2" s="1"/>
  <c r="M3310" i="2"/>
  <c r="N3310" i="2"/>
  <c r="O3310" i="2"/>
  <c r="P3310" i="2"/>
  <c r="Q3310" i="2"/>
  <c r="L3311" i="2" a="1"/>
  <c r="L3311" i="2" s="1"/>
  <c r="M3311" i="2"/>
  <c r="N3311" i="2"/>
  <c r="O3311" i="2"/>
  <c r="P3311" i="2"/>
  <c r="Q3311" i="2"/>
  <c r="L3312" i="2" a="1"/>
  <c r="L3312" i="2" s="1"/>
  <c r="M3312" i="2"/>
  <c r="N3312" i="2"/>
  <c r="O3312" i="2"/>
  <c r="P3312" i="2"/>
  <c r="Q3312" i="2"/>
  <c r="L3313" i="2" a="1"/>
  <c r="L3313" i="2" s="1"/>
  <c r="M3313" i="2"/>
  <c r="N3313" i="2"/>
  <c r="O3313" i="2"/>
  <c r="P3313" i="2"/>
  <c r="Q3313" i="2"/>
  <c r="L3314" i="2" a="1"/>
  <c r="L3314" i="2" s="1"/>
  <c r="M3314" i="2"/>
  <c r="N3314" i="2"/>
  <c r="O3314" i="2"/>
  <c r="P3314" i="2"/>
  <c r="Q3314" i="2"/>
  <c r="L3315" i="2" a="1"/>
  <c r="L3315" i="2" s="1"/>
  <c r="M3315" i="2"/>
  <c r="N3315" i="2"/>
  <c r="O3315" i="2"/>
  <c r="P3315" i="2"/>
  <c r="Q3315" i="2"/>
  <c r="L3316" i="2" a="1"/>
  <c r="L3316" i="2" s="1"/>
  <c r="M3316" i="2"/>
  <c r="N3316" i="2"/>
  <c r="O3316" i="2"/>
  <c r="P3316" i="2"/>
  <c r="Q3316" i="2"/>
  <c r="L3317" i="2" a="1"/>
  <c r="L3317" i="2" s="1"/>
  <c r="M3317" i="2"/>
  <c r="N3317" i="2"/>
  <c r="O3317" i="2"/>
  <c r="P3317" i="2"/>
  <c r="Q3317" i="2"/>
  <c r="L3318" i="2" a="1"/>
  <c r="L3318" i="2" s="1"/>
  <c r="M3318" i="2"/>
  <c r="N3318" i="2"/>
  <c r="O3318" i="2"/>
  <c r="P3318" i="2"/>
  <c r="Q3318" i="2"/>
  <c r="L3319" i="2" a="1"/>
  <c r="L3319" i="2" s="1"/>
  <c r="M3319" i="2"/>
  <c r="N3319" i="2"/>
  <c r="O3319" i="2"/>
  <c r="P3319" i="2"/>
  <c r="Q3319" i="2"/>
  <c r="L3320" i="2" a="1"/>
  <c r="L3320" i="2" s="1"/>
  <c r="M3320" i="2"/>
  <c r="N3320" i="2"/>
  <c r="O3320" i="2"/>
  <c r="P3320" i="2"/>
  <c r="Q3320" i="2"/>
  <c r="L3321" i="2" a="1"/>
  <c r="L3321" i="2" s="1"/>
  <c r="M3321" i="2"/>
  <c r="N3321" i="2"/>
  <c r="O3321" i="2"/>
  <c r="P3321" i="2"/>
  <c r="Q3321" i="2"/>
  <c r="L3322" i="2" a="1"/>
  <c r="L3322" i="2" s="1"/>
  <c r="M3322" i="2"/>
  <c r="N3322" i="2"/>
  <c r="O3322" i="2"/>
  <c r="P3322" i="2"/>
  <c r="Q3322" i="2"/>
  <c r="L3323" i="2" a="1"/>
  <c r="L3323" i="2" s="1"/>
  <c r="M3323" i="2"/>
  <c r="N3323" i="2"/>
  <c r="O3323" i="2"/>
  <c r="P3323" i="2"/>
  <c r="Q3323" i="2"/>
  <c r="L3324" i="2" a="1"/>
  <c r="L3324" i="2" s="1"/>
  <c r="M3324" i="2"/>
  <c r="N3324" i="2"/>
  <c r="O3324" i="2"/>
  <c r="P3324" i="2"/>
  <c r="Q3324" i="2"/>
  <c r="L3325" i="2" a="1"/>
  <c r="L3325" i="2" s="1"/>
  <c r="M3325" i="2"/>
  <c r="N3325" i="2"/>
  <c r="O3325" i="2"/>
  <c r="P3325" i="2"/>
  <c r="Q3325" i="2"/>
  <c r="L3326" i="2" a="1"/>
  <c r="L3326" i="2" s="1"/>
  <c r="M3326" i="2"/>
  <c r="N3326" i="2"/>
  <c r="O3326" i="2"/>
  <c r="P3326" i="2"/>
  <c r="Q3326" i="2"/>
  <c r="L3327" i="2" a="1"/>
  <c r="L3327" i="2" s="1"/>
  <c r="M3327" i="2"/>
  <c r="N3327" i="2"/>
  <c r="O3327" i="2"/>
  <c r="P3327" i="2"/>
  <c r="Q3327" i="2"/>
  <c r="L3328" i="2" a="1"/>
  <c r="L3328" i="2" s="1"/>
  <c r="M3328" i="2"/>
  <c r="N3328" i="2"/>
  <c r="R3328" i="2" s="1"/>
  <c r="O3328" i="2"/>
  <c r="P3328" i="2"/>
  <c r="Q3328" i="2"/>
  <c r="L3329" i="2" a="1"/>
  <c r="L3329" i="2" s="1"/>
  <c r="M3329" i="2"/>
  <c r="N3329" i="2"/>
  <c r="O3329" i="2"/>
  <c r="P3329" i="2"/>
  <c r="Q3329" i="2"/>
  <c r="L3330" i="2" a="1"/>
  <c r="L3330" i="2" s="1"/>
  <c r="M3330" i="2"/>
  <c r="N3330" i="2"/>
  <c r="O3330" i="2"/>
  <c r="P3330" i="2"/>
  <c r="Q3330" i="2"/>
  <c r="L3331" i="2" a="1"/>
  <c r="L3331" i="2" s="1"/>
  <c r="M3331" i="2"/>
  <c r="N3331" i="2"/>
  <c r="O3331" i="2"/>
  <c r="P3331" i="2"/>
  <c r="Q3331" i="2"/>
  <c r="L3332" i="2" a="1"/>
  <c r="L3332" i="2" s="1"/>
  <c r="M3332" i="2"/>
  <c r="N3332" i="2"/>
  <c r="O3332" i="2"/>
  <c r="P3332" i="2"/>
  <c r="Q3332" i="2"/>
  <c r="L3333" i="2" a="1"/>
  <c r="L3333" i="2" s="1"/>
  <c r="M3333" i="2"/>
  <c r="N3333" i="2"/>
  <c r="O3333" i="2"/>
  <c r="P3333" i="2"/>
  <c r="Q3333" i="2"/>
  <c r="L3334" i="2" a="1"/>
  <c r="L3334" i="2" s="1"/>
  <c r="M3334" i="2"/>
  <c r="N3334" i="2"/>
  <c r="O3334" i="2"/>
  <c r="P3334" i="2"/>
  <c r="Q3334" i="2"/>
  <c r="L3335" i="2" a="1"/>
  <c r="L3335" i="2" s="1"/>
  <c r="M3335" i="2"/>
  <c r="N3335" i="2"/>
  <c r="O3335" i="2"/>
  <c r="P3335" i="2"/>
  <c r="Q3335" i="2"/>
  <c r="L3336" i="2" a="1"/>
  <c r="L3336" i="2" s="1"/>
  <c r="M3336" i="2"/>
  <c r="N3336" i="2"/>
  <c r="O3336" i="2"/>
  <c r="P3336" i="2"/>
  <c r="Q3336" i="2"/>
  <c r="L3337" i="2" a="1"/>
  <c r="L3337" i="2" s="1"/>
  <c r="M3337" i="2"/>
  <c r="N3337" i="2"/>
  <c r="O3337" i="2"/>
  <c r="P3337" i="2"/>
  <c r="Q3337" i="2"/>
  <c r="L3338" i="2" a="1"/>
  <c r="L3338" i="2" s="1"/>
  <c r="M3338" i="2"/>
  <c r="N3338" i="2"/>
  <c r="O3338" i="2"/>
  <c r="P3338" i="2"/>
  <c r="Q3338" i="2"/>
  <c r="L3339" i="2" a="1"/>
  <c r="L3339" i="2" s="1"/>
  <c r="M3339" i="2"/>
  <c r="N3339" i="2"/>
  <c r="O3339" i="2"/>
  <c r="P3339" i="2"/>
  <c r="Q3339" i="2"/>
  <c r="L3340" i="2" a="1"/>
  <c r="L3340" i="2" s="1"/>
  <c r="M3340" i="2"/>
  <c r="N3340" i="2"/>
  <c r="O3340" i="2"/>
  <c r="P3340" i="2"/>
  <c r="Q3340" i="2"/>
  <c r="L3341" i="2" a="1"/>
  <c r="L3341" i="2" s="1"/>
  <c r="M3341" i="2"/>
  <c r="N3341" i="2"/>
  <c r="O3341" i="2"/>
  <c r="P3341" i="2"/>
  <c r="Q3341" i="2"/>
  <c r="L3342" i="2" a="1"/>
  <c r="L3342" i="2" s="1"/>
  <c r="M3342" i="2"/>
  <c r="N3342" i="2"/>
  <c r="O3342" i="2"/>
  <c r="P3342" i="2"/>
  <c r="Q3342" i="2"/>
  <c r="L3343" i="2" a="1"/>
  <c r="L3343" i="2" s="1"/>
  <c r="M3343" i="2"/>
  <c r="N3343" i="2"/>
  <c r="O3343" i="2"/>
  <c r="P3343" i="2"/>
  <c r="Q3343" i="2"/>
  <c r="L3344" i="2" a="1"/>
  <c r="L3344" i="2" s="1"/>
  <c r="M3344" i="2"/>
  <c r="N3344" i="2"/>
  <c r="O3344" i="2"/>
  <c r="P3344" i="2"/>
  <c r="Q3344" i="2"/>
  <c r="L3345" i="2" a="1"/>
  <c r="L3345" i="2" s="1"/>
  <c r="M3345" i="2"/>
  <c r="N3345" i="2"/>
  <c r="O3345" i="2"/>
  <c r="P3345" i="2"/>
  <c r="Q3345" i="2"/>
  <c r="L3346" i="2" a="1"/>
  <c r="L3346" i="2" s="1"/>
  <c r="M3346" i="2"/>
  <c r="N3346" i="2"/>
  <c r="O3346" i="2"/>
  <c r="P3346" i="2"/>
  <c r="Q3346" i="2"/>
  <c r="L3347" i="2" a="1"/>
  <c r="L3347" i="2" s="1"/>
  <c r="M3347" i="2"/>
  <c r="N3347" i="2"/>
  <c r="O3347" i="2"/>
  <c r="P3347" i="2"/>
  <c r="Q3347" i="2"/>
  <c r="L3348" i="2" a="1"/>
  <c r="L3348" i="2" s="1"/>
  <c r="M3348" i="2"/>
  <c r="N3348" i="2"/>
  <c r="O3348" i="2"/>
  <c r="P3348" i="2"/>
  <c r="Q3348" i="2"/>
  <c r="L3349" i="2" a="1"/>
  <c r="L3349" i="2" s="1"/>
  <c r="M3349" i="2"/>
  <c r="N3349" i="2"/>
  <c r="O3349" i="2"/>
  <c r="P3349" i="2"/>
  <c r="Q3349" i="2"/>
  <c r="L3350" i="2" a="1"/>
  <c r="L3350" i="2" s="1"/>
  <c r="M3350" i="2"/>
  <c r="N3350" i="2"/>
  <c r="O3350" i="2"/>
  <c r="P3350" i="2"/>
  <c r="Q3350" i="2"/>
  <c r="L3351" i="2" a="1"/>
  <c r="L3351" i="2" s="1"/>
  <c r="M3351" i="2"/>
  <c r="N3351" i="2"/>
  <c r="O3351" i="2"/>
  <c r="P3351" i="2"/>
  <c r="Q3351" i="2"/>
  <c r="L3352" i="2" a="1"/>
  <c r="L3352" i="2" s="1"/>
  <c r="M3352" i="2"/>
  <c r="N3352" i="2"/>
  <c r="O3352" i="2"/>
  <c r="P3352" i="2"/>
  <c r="Q3352" i="2"/>
  <c r="L3353" i="2" a="1"/>
  <c r="L3353" i="2" s="1"/>
  <c r="M3353" i="2"/>
  <c r="N3353" i="2"/>
  <c r="R3353" i="2" s="1"/>
  <c r="O3353" i="2"/>
  <c r="P3353" i="2"/>
  <c r="Q3353" i="2"/>
  <c r="L3354" i="2" a="1"/>
  <c r="L3354" i="2" s="1"/>
  <c r="M3354" i="2"/>
  <c r="N3354" i="2"/>
  <c r="O3354" i="2"/>
  <c r="P3354" i="2"/>
  <c r="Q3354" i="2"/>
  <c r="L3355" i="2" a="1"/>
  <c r="L3355" i="2" s="1"/>
  <c r="M3355" i="2"/>
  <c r="N3355" i="2"/>
  <c r="O3355" i="2"/>
  <c r="P3355" i="2"/>
  <c r="Q3355" i="2"/>
  <c r="L3356" i="2" a="1"/>
  <c r="L3356" i="2" s="1"/>
  <c r="M3356" i="2"/>
  <c r="N3356" i="2"/>
  <c r="O3356" i="2"/>
  <c r="P3356" i="2"/>
  <c r="Q3356" i="2"/>
  <c r="L3357" i="2" a="1"/>
  <c r="L3357" i="2" s="1"/>
  <c r="M3357" i="2"/>
  <c r="N3357" i="2"/>
  <c r="O3357" i="2"/>
  <c r="P3357" i="2"/>
  <c r="Q3357" i="2"/>
  <c r="L3358" i="2" a="1"/>
  <c r="L3358" i="2" s="1"/>
  <c r="M3358" i="2"/>
  <c r="N3358" i="2"/>
  <c r="O3358" i="2"/>
  <c r="P3358" i="2"/>
  <c r="Q3358" i="2"/>
  <c r="L3359" i="2" a="1"/>
  <c r="L3359" i="2" s="1"/>
  <c r="M3359" i="2"/>
  <c r="N3359" i="2"/>
  <c r="O3359" i="2"/>
  <c r="P3359" i="2"/>
  <c r="Q3359" i="2"/>
  <c r="L3360" i="2" a="1"/>
  <c r="L3360" i="2" s="1"/>
  <c r="M3360" i="2"/>
  <c r="N3360" i="2"/>
  <c r="R3360" i="2" s="1"/>
  <c r="O3360" i="2"/>
  <c r="P3360" i="2"/>
  <c r="Q3360" i="2"/>
  <c r="L3361" i="2" a="1"/>
  <c r="L3361" i="2" s="1"/>
  <c r="M3361" i="2"/>
  <c r="N3361" i="2"/>
  <c r="R3361" i="2" s="1"/>
  <c r="O3361" i="2"/>
  <c r="P3361" i="2"/>
  <c r="Q3361" i="2"/>
  <c r="L3362" i="2" a="1"/>
  <c r="L3362" i="2" s="1"/>
  <c r="M3362" i="2"/>
  <c r="N3362" i="2"/>
  <c r="O3362" i="2"/>
  <c r="P3362" i="2"/>
  <c r="Q3362" i="2"/>
  <c r="L3363" i="2" a="1"/>
  <c r="L3363" i="2" s="1"/>
  <c r="M3363" i="2"/>
  <c r="N3363" i="2"/>
  <c r="O3363" i="2"/>
  <c r="P3363" i="2"/>
  <c r="Q3363" i="2"/>
  <c r="L3364" i="2" a="1"/>
  <c r="L3364" i="2" s="1"/>
  <c r="M3364" i="2"/>
  <c r="N3364" i="2"/>
  <c r="O3364" i="2"/>
  <c r="P3364" i="2"/>
  <c r="Q3364" i="2"/>
  <c r="L3365" i="2" a="1"/>
  <c r="L3365" i="2" s="1"/>
  <c r="M3365" i="2"/>
  <c r="N3365" i="2"/>
  <c r="O3365" i="2"/>
  <c r="P3365" i="2"/>
  <c r="Q3365" i="2"/>
  <c r="L3366" i="2" a="1"/>
  <c r="L3366" i="2" s="1"/>
  <c r="M3366" i="2"/>
  <c r="N3366" i="2"/>
  <c r="O3366" i="2"/>
  <c r="P3366" i="2"/>
  <c r="Q3366" i="2"/>
  <c r="L3367" i="2" a="1"/>
  <c r="L3367" i="2" s="1"/>
  <c r="M3367" i="2"/>
  <c r="N3367" i="2"/>
  <c r="O3367" i="2"/>
  <c r="P3367" i="2"/>
  <c r="Q3367" i="2"/>
  <c r="L3368" i="2" a="1"/>
  <c r="L3368" i="2" s="1"/>
  <c r="M3368" i="2"/>
  <c r="N3368" i="2"/>
  <c r="O3368" i="2"/>
  <c r="P3368" i="2"/>
  <c r="Q3368" i="2"/>
  <c r="L3369" i="2" a="1"/>
  <c r="L3369" i="2" s="1"/>
  <c r="M3369" i="2"/>
  <c r="N3369" i="2"/>
  <c r="O3369" i="2"/>
  <c r="P3369" i="2"/>
  <c r="Q3369" i="2"/>
  <c r="L3370" i="2" a="1"/>
  <c r="L3370" i="2" s="1"/>
  <c r="M3370" i="2"/>
  <c r="N3370" i="2"/>
  <c r="O3370" i="2"/>
  <c r="P3370" i="2"/>
  <c r="Q3370" i="2"/>
  <c r="L3371" i="2" a="1"/>
  <c r="L3371" i="2" s="1"/>
  <c r="M3371" i="2"/>
  <c r="N3371" i="2"/>
  <c r="O3371" i="2"/>
  <c r="P3371" i="2"/>
  <c r="Q3371" i="2"/>
  <c r="L3372" i="2" a="1"/>
  <c r="L3372" i="2" s="1"/>
  <c r="M3372" i="2"/>
  <c r="N3372" i="2"/>
  <c r="O3372" i="2"/>
  <c r="P3372" i="2"/>
  <c r="Q3372" i="2"/>
  <c r="L3373" i="2" a="1"/>
  <c r="L3373" i="2" s="1"/>
  <c r="M3373" i="2"/>
  <c r="N3373" i="2"/>
  <c r="O3373" i="2"/>
  <c r="P3373" i="2"/>
  <c r="Q3373" i="2"/>
  <c r="L3374" i="2" a="1"/>
  <c r="L3374" i="2" s="1"/>
  <c r="M3374" i="2"/>
  <c r="N3374" i="2"/>
  <c r="O3374" i="2"/>
  <c r="P3374" i="2"/>
  <c r="Q3374" i="2"/>
  <c r="L3375" i="2" a="1"/>
  <c r="L3375" i="2" s="1"/>
  <c r="M3375" i="2"/>
  <c r="N3375" i="2"/>
  <c r="O3375" i="2"/>
  <c r="P3375" i="2"/>
  <c r="Q3375" i="2"/>
  <c r="L3376" i="2" a="1"/>
  <c r="L3376" i="2" s="1"/>
  <c r="M3376" i="2"/>
  <c r="N3376" i="2"/>
  <c r="O3376" i="2"/>
  <c r="P3376" i="2"/>
  <c r="Q3376" i="2"/>
  <c r="L3377" i="2" a="1"/>
  <c r="L3377" i="2" s="1"/>
  <c r="M3377" i="2"/>
  <c r="N3377" i="2"/>
  <c r="O3377" i="2"/>
  <c r="P3377" i="2"/>
  <c r="Q3377" i="2"/>
  <c r="L3378" i="2" a="1"/>
  <c r="L3378" i="2" s="1"/>
  <c r="M3378" i="2"/>
  <c r="N3378" i="2"/>
  <c r="O3378" i="2"/>
  <c r="P3378" i="2"/>
  <c r="Q3378" i="2"/>
  <c r="L3379" i="2" a="1"/>
  <c r="L3379" i="2" s="1"/>
  <c r="M3379" i="2"/>
  <c r="N3379" i="2"/>
  <c r="O3379" i="2"/>
  <c r="P3379" i="2"/>
  <c r="Q3379" i="2"/>
  <c r="L3380" i="2" a="1"/>
  <c r="L3380" i="2" s="1"/>
  <c r="M3380" i="2"/>
  <c r="N3380" i="2"/>
  <c r="O3380" i="2"/>
  <c r="P3380" i="2"/>
  <c r="Q3380" i="2"/>
  <c r="L3381" i="2" a="1"/>
  <c r="L3381" i="2" s="1"/>
  <c r="M3381" i="2"/>
  <c r="N3381" i="2"/>
  <c r="O3381" i="2"/>
  <c r="P3381" i="2"/>
  <c r="Q3381" i="2"/>
  <c r="L3382" i="2" a="1"/>
  <c r="L3382" i="2" s="1"/>
  <c r="M3382" i="2"/>
  <c r="N3382" i="2"/>
  <c r="O3382" i="2"/>
  <c r="P3382" i="2"/>
  <c r="Q3382" i="2"/>
  <c r="L3383" i="2" a="1"/>
  <c r="L3383" i="2" s="1"/>
  <c r="M3383" i="2"/>
  <c r="N3383" i="2"/>
  <c r="O3383" i="2"/>
  <c r="P3383" i="2"/>
  <c r="Q3383" i="2"/>
  <c r="L3384" i="2" a="1"/>
  <c r="L3384" i="2" s="1"/>
  <c r="M3384" i="2"/>
  <c r="N3384" i="2"/>
  <c r="O3384" i="2"/>
  <c r="P3384" i="2"/>
  <c r="Q3384" i="2"/>
  <c r="L3385" i="2" a="1"/>
  <c r="L3385" i="2" s="1"/>
  <c r="M3385" i="2"/>
  <c r="N3385" i="2"/>
  <c r="O3385" i="2"/>
  <c r="P3385" i="2"/>
  <c r="Q3385" i="2"/>
  <c r="L3386" i="2" a="1"/>
  <c r="L3386" i="2" s="1"/>
  <c r="M3386" i="2"/>
  <c r="N3386" i="2"/>
  <c r="O3386" i="2"/>
  <c r="P3386" i="2"/>
  <c r="Q3386" i="2"/>
  <c r="L3387" i="2" a="1"/>
  <c r="L3387" i="2" s="1"/>
  <c r="M3387" i="2"/>
  <c r="N3387" i="2"/>
  <c r="O3387" i="2"/>
  <c r="P3387" i="2"/>
  <c r="Q3387" i="2"/>
  <c r="L3388" i="2" a="1"/>
  <c r="L3388" i="2" s="1"/>
  <c r="M3388" i="2"/>
  <c r="N3388" i="2"/>
  <c r="O3388" i="2"/>
  <c r="P3388" i="2"/>
  <c r="Q3388" i="2"/>
  <c r="L3389" i="2" a="1"/>
  <c r="L3389" i="2" s="1"/>
  <c r="M3389" i="2"/>
  <c r="N3389" i="2"/>
  <c r="O3389" i="2"/>
  <c r="P3389" i="2"/>
  <c r="Q3389" i="2"/>
  <c r="L3390" i="2" a="1"/>
  <c r="L3390" i="2" s="1"/>
  <c r="M3390" i="2"/>
  <c r="N3390" i="2"/>
  <c r="O3390" i="2"/>
  <c r="P3390" i="2"/>
  <c r="Q3390" i="2"/>
  <c r="L3391" i="2" a="1"/>
  <c r="L3391" i="2" s="1"/>
  <c r="M3391" i="2"/>
  <c r="N3391" i="2"/>
  <c r="O3391" i="2"/>
  <c r="P3391" i="2"/>
  <c r="Q3391" i="2"/>
  <c r="L3392" i="2" a="1"/>
  <c r="L3392" i="2" s="1"/>
  <c r="M3392" i="2"/>
  <c r="N3392" i="2"/>
  <c r="O3392" i="2"/>
  <c r="P3392" i="2"/>
  <c r="Q3392" i="2"/>
  <c r="L3393" i="2" a="1"/>
  <c r="L3393" i="2" s="1"/>
  <c r="M3393" i="2"/>
  <c r="N3393" i="2"/>
  <c r="O3393" i="2"/>
  <c r="P3393" i="2"/>
  <c r="Q3393" i="2"/>
  <c r="L3394" i="2" a="1"/>
  <c r="L3394" i="2" s="1"/>
  <c r="M3394" i="2"/>
  <c r="N3394" i="2"/>
  <c r="O3394" i="2"/>
  <c r="P3394" i="2"/>
  <c r="Q3394" i="2"/>
  <c r="L3395" i="2" a="1"/>
  <c r="L3395" i="2" s="1"/>
  <c r="M3395" i="2"/>
  <c r="N3395" i="2"/>
  <c r="O3395" i="2"/>
  <c r="P3395" i="2"/>
  <c r="Q3395" i="2"/>
  <c r="L3396" i="2" a="1"/>
  <c r="L3396" i="2" s="1"/>
  <c r="M3396" i="2"/>
  <c r="N3396" i="2"/>
  <c r="O3396" i="2"/>
  <c r="P3396" i="2"/>
  <c r="Q3396" i="2"/>
  <c r="L3397" i="2" a="1"/>
  <c r="L3397" i="2" s="1"/>
  <c r="M3397" i="2"/>
  <c r="N3397" i="2"/>
  <c r="O3397" i="2"/>
  <c r="P3397" i="2"/>
  <c r="Q3397" i="2"/>
  <c r="L3398" i="2" a="1"/>
  <c r="L3398" i="2" s="1"/>
  <c r="M3398" i="2"/>
  <c r="N3398" i="2"/>
  <c r="O3398" i="2"/>
  <c r="P3398" i="2"/>
  <c r="Q3398" i="2"/>
  <c r="L3399" i="2" a="1"/>
  <c r="L3399" i="2" s="1"/>
  <c r="M3399" i="2"/>
  <c r="N3399" i="2"/>
  <c r="O3399" i="2"/>
  <c r="P3399" i="2"/>
  <c r="Q3399" i="2"/>
  <c r="L3400" i="2" a="1"/>
  <c r="L3400" i="2" s="1"/>
  <c r="M3400" i="2"/>
  <c r="N3400" i="2"/>
  <c r="O3400" i="2"/>
  <c r="P3400" i="2"/>
  <c r="Q3400" i="2"/>
  <c r="L3401" i="2" a="1"/>
  <c r="L3401" i="2" s="1"/>
  <c r="M3401" i="2"/>
  <c r="N3401" i="2"/>
  <c r="O3401" i="2"/>
  <c r="P3401" i="2"/>
  <c r="Q3401" i="2"/>
  <c r="L3402" i="2" a="1"/>
  <c r="L3402" i="2" s="1"/>
  <c r="M3402" i="2"/>
  <c r="N3402" i="2"/>
  <c r="O3402" i="2"/>
  <c r="P3402" i="2"/>
  <c r="Q3402" i="2"/>
  <c r="L3403" i="2" a="1"/>
  <c r="L3403" i="2" s="1"/>
  <c r="M3403" i="2"/>
  <c r="N3403" i="2"/>
  <c r="O3403" i="2"/>
  <c r="P3403" i="2"/>
  <c r="Q3403" i="2"/>
  <c r="L3404" i="2" a="1"/>
  <c r="L3404" i="2" s="1"/>
  <c r="M3404" i="2"/>
  <c r="N3404" i="2"/>
  <c r="O3404" i="2"/>
  <c r="P3404" i="2"/>
  <c r="Q3404" i="2"/>
  <c r="L3405" i="2" a="1"/>
  <c r="L3405" i="2" s="1"/>
  <c r="M3405" i="2"/>
  <c r="N3405" i="2"/>
  <c r="O3405" i="2"/>
  <c r="P3405" i="2"/>
  <c r="Q3405" i="2"/>
  <c r="L3406" i="2" a="1"/>
  <c r="L3406" i="2" s="1"/>
  <c r="M3406" i="2"/>
  <c r="N3406" i="2"/>
  <c r="O3406" i="2"/>
  <c r="P3406" i="2"/>
  <c r="Q3406" i="2"/>
  <c r="L3407" i="2" a="1"/>
  <c r="L3407" i="2" s="1"/>
  <c r="M3407" i="2"/>
  <c r="N3407" i="2"/>
  <c r="O3407" i="2"/>
  <c r="P3407" i="2"/>
  <c r="Q3407" i="2"/>
  <c r="L3408" i="2" a="1"/>
  <c r="L3408" i="2" s="1"/>
  <c r="M3408" i="2"/>
  <c r="N3408" i="2"/>
  <c r="O3408" i="2"/>
  <c r="P3408" i="2"/>
  <c r="Q3408" i="2"/>
  <c r="L3409" i="2" a="1"/>
  <c r="L3409" i="2" s="1"/>
  <c r="M3409" i="2"/>
  <c r="N3409" i="2"/>
  <c r="O3409" i="2"/>
  <c r="P3409" i="2"/>
  <c r="Q3409" i="2"/>
  <c r="R3409" i="2"/>
  <c r="L3410" i="2" a="1"/>
  <c r="L3410" i="2" s="1"/>
  <c r="M3410" i="2"/>
  <c r="N3410" i="2"/>
  <c r="R3410" i="2" s="1"/>
  <c r="O3410" i="2"/>
  <c r="P3410" i="2"/>
  <c r="Q3410" i="2"/>
  <c r="L3411" i="2" a="1"/>
  <c r="L3411" i="2" s="1"/>
  <c r="M3411" i="2"/>
  <c r="N3411" i="2"/>
  <c r="O3411" i="2"/>
  <c r="P3411" i="2"/>
  <c r="Q3411" i="2"/>
  <c r="L3412" i="2" a="1"/>
  <c r="L3412" i="2" s="1"/>
  <c r="M3412" i="2"/>
  <c r="N3412" i="2"/>
  <c r="O3412" i="2"/>
  <c r="P3412" i="2"/>
  <c r="Q3412" i="2"/>
  <c r="L3413" i="2" a="1"/>
  <c r="L3413" i="2" s="1"/>
  <c r="M3413" i="2"/>
  <c r="N3413" i="2"/>
  <c r="O3413" i="2"/>
  <c r="P3413" i="2"/>
  <c r="Q3413" i="2"/>
  <c r="L3414" i="2" a="1"/>
  <c r="L3414" i="2" s="1"/>
  <c r="M3414" i="2"/>
  <c r="N3414" i="2"/>
  <c r="O3414" i="2"/>
  <c r="P3414" i="2"/>
  <c r="Q3414" i="2"/>
  <c r="L3415" i="2" a="1"/>
  <c r="L3415" i="2" s="1"/>
  <c r="M3415" i="2"/>
  <c r="N3415" i="2"/>
  <c r="O3415" i="2"/>
  <c r="P3415" i="2"/>
  <c r="Q3415" i="2"/>
  <c r="L3416" i="2" a="1"/>
  <c r="L3416" i="2" s="1"/>
  <c r="M3416" i="2"/>
  <c r="N3416" i="2"/>
  <c r="O3416" i="2"/>
  <c r="P3416" i="2"/>
  <c r="Q3416" i="2"/>
  <c r="L3417" i="2" a="1"/>
  <c r="L3417" i="2" s="1"/>
  <c r="M3417" i="2"/>
  <c r="N3417" i="2"/>
  <c r="O3417" i="2"/>
  <c r="P3417" i="2"/>
  <c r="Q3417" i="2"/>
  <c r="L3418" i="2" a="1"/>
  <c r="L3418" i="2" s="1"/>
  <c r="M3418" i="2"/>
  <c r="N3418" i="2"/>
  <c r="O3418" i="2"/>
  <c r="P3418" i="2"/>
  <c r="Q3418" i="2"/>
  <c r="L3419" i="2" a="1"/>
  <c r="L3419" i="2" s="1"/>
  <c r="M3419" i="2"/>
  <c r="N3419" i="2"/>
  <c r="O3419" i="2"/>
  <c r="P3419" i="2"/>
  <c r="Q3419" i="2"/>
  <c r="L3420" i="2" a="1"/>
  <c r="L3420" i="2" s="1"/>
  <c r="M3420" i="2"/>
  <c r="N3420" i="2"/>
  <c r="O3420" i="2"/>
  <c r="P3420" i="2"/>
  <c r="Q3420" i="2"/>
  <c r="L3421" i="2" a="1"/>
  <c r="L3421" i="2" s="1"/>
  <c r="M3421" i="2"/>
  <c r="N3421" i="2"/>
  <c r="O3421" i="2"/>
  <c r="P3421" i="2"/>
  <c r="Q3421" i="2"/>
  <c r="L3422" i="2" a="1"/>
  <c r="L3422" i="2" s="1"/>
  <c r="M3422" i="2"/>
  <c r="N3422" i="2"/>
  <c r="O3422" i="2"/>
  <c r="P3422" i="2"/>
  <c r="Q3422" i="2"/>
  <c r="L3423" i="2" a="1"/>
  <c r="L3423" i="2" s="1"/>
  <c r="M3423" i="2"/>
  <c r="N3423" i="2"/>
  <c r="O3423" i="2"/>
  <c r="P3423" i="2"/>
  <c r="Q3423" i="2"/>
  <c r="L3424" i="2" a="1"/>
  <c r="L3424" i="2" s="1"/>
  <c r="M3424" i="2"/>
  <c r="N3424" i="2"/>
  <c r="O3424" i="2"/>
  <c r="P3424" i="2"/>
  <c r="Q3424" i="2"/>
  <c r="L3425" i="2" a="1"/>
  <c r="L3425" i="2" s="1"/>
  <c r="M3425" i="2"/>
  <c r="N3425" i="2"/>
  <c r="O3425" i="2"/>
  <c r="P3425" i="2"/>
  <c r="Q3425" i="2"/>
  <c r="L3426" i="2" a="1"/>
  <c r="L3426" i="2" s="1"/>
  <c r="M3426" i="2"/>
  <c r="N3426" i="2"/>
  <c r="O3426" i="2"/>
  <c r="P3426" i="2"/>
  <c r="Q3426" i="2"/>
  <c r="L3427" i="2" a="1"/>
  <c r="L3427" i="2" s="1"/>
  <c r="M3427" i="2"/>
  <c r="N3427" i="2"/>
  <c r="O3427" i="2"/>
  <c r="P3427" i="2"/>
  <c r="Q3427" i="2"/>
  <c r="L3428" i="2" a="1"/>
  <c r="L3428" i="2" s="1"/>
  <c r="M3428" i="2"/>
  <c r="N3428" i="2"/>
  <c r="O3428" i="2"/>
  <c r="P3428" i="2"/>
  <c r="Q3428" i="2"/>
  <c r="L3429" i="2" a="1"/>
  <c r="L3429" i="2" s="1"/>
  <c r="M3429" i="2"/>
  <c r="N3429" i="2"/>
  <c r="O3429" i="2"/>
  <c r="P3429" i="2"/>
  <c r="Q3429" i="2"/>
  <c r="L3430" i="2" a="1"/>
  <c r="L3430" i="2" s="1"/>
  <c r="M3430" i="2"/>
  <c r="N3430" i="2"/>
  <c r="O3430" i="2"/>
  <c r="P3430" i="2"/>
  <c r="Q3430" i="2"/>
  <c r="L3431" i="2" a="1"/>
  <c r="L3431" i="2" s="1"/>
  <c r="M3431" i="2"/>
  <c r="N3431" i="2"/>
  <c r="O3431" i="2"/>
  <c r="P3431" i="2"/>
  <c r="Q3431" i="2"/>
  <c r="L3432" i="2" a="1"/>
  <c r="L3432" i="2" s="1"/>
  <c r="M3432" i="2"/>
  <c r="N3432" i="2"/>
  <c r="O3432" i="2"/>
  <c r="P3432" i="2"/>
  <c r="Q3432" i="2"/>
  <c r="L3433" i="2" a="1"/>
  <c r="L3433" i="2" s="1"/>
  <c r="M3433" i="2"/>
  <c r="N3433" i="2"/>
  <c r="O3433" i="2"/>
  <c r="P3433" i="2"/>
  <c r="Q3433" i="2"/>
  <c r="L3434" i="2" a="1"/>
  <c r="L3434" i="2" s="1"/>
  <c r="M3434" i="2"/>
  <c r="N3434" i="2"/>
  <c r="O3434" i="2"/>
  <c r="P3434" i="2"/>
  <c r="Q3434" i="2"/>
  <c r="L3435" i="2" a="1"/>
  <c r="L3435" i="2" s="1"/>
  <c r="M3435" i="2"/>
  <c r="N3435" i="2"/>
  <c r="O3435" i="2"/>
  <c r="P3435" i="2"/>
  <c r="Q3435" i="2"/>
  <c r="L3436" i="2" a="1"/>
  <c r="L3436" i="2" s="1"/>
  <c r="M3436" i="2"/>
  <c r="N3436" i="2"/>
  <c r="O3436" i="2"/>
  <c r="P3436" i="2"/>
  <c r="Q3436" i="2"/>
  <c r="L3437" i="2" a="1"/>
  <c r="L3437" i="2" s="1"/>
  <c r="M3437" i="2"/>
  <c r="N3437" i="2"/>
  <c r="O3437" i="2"/>
  <c r="P3437" i="2"/>
  <c r="Q3437" i="2"/>
  <c r="L3438" i="2" a="1"/>
  <c r="L3438" i="2" s="1"/>
  <c r="M3438" i="2"/>
  <c r="N3438" i="2"/>
  <c r="O3438" i="2"/>
  <c r="P3438" i="2"/>
  <c r="Q3438" i="2"/>
  <c r="L3439" i="2" a="1"/>
  <c r="L3439" i="2" s="1"/>
  <c r="M3439" i="2"/>
  <c r="N3439" i="2"/>
  <c r="O3439" i="2"/>
  <c r="P3439" i="2"/>
  <c r="Q3439" i="2"/>
  <c r="L3440" i="2" a="1"/>
  <c r="L3440" i="2" s="1"/>
  <c r="M3440" i="2"/>
  <c r="N3440" i="2"/>
  <c r="O3440" i="2"/>
  <c r="P3440" i="2"/>
  <c r="Q3440" i="2"/>
  <c r="L3441" i="2" a="1"/>
  <c r="L3441" i="2" s="1"/>
  <c r="M3441" i="2"/>
  <c r="N3441" i="2"/>
  <c r="O3441" i="2"/>
  <c r="P3441" i="2"/>
  <c r="Q3441" i="2"/>
  <c r="L3442" i="2" a="1"/>
  <c r="L3442" i="2" s="1"/>
  <c r="M3442" i="2"/>
  <c r="N3442" i="2"/>
  <c r="O3442" i="2"/>
  <c r="P3442" i="2"/>
  <c r="Q3442" i="2"/>
  <c r="L3443" i="2" a="1"/>
  <c r="L3443" i="2" s="1"/>
  <c r="M3443" i="2"/>
  <c r="N3443" i="2"/>
  <c r="O3443" i="2"/>
  <c r="P3443" i="2"/>
  <c r="Q3443" i="2"/>
  <c r="L3444" i="2" a="1"/>
  <c r="L3444" i="2" s="1"/>
  <c r="M3444" i="2"/>
  <c r="N3444" i="2"/>
  <c r="O3444" i="2"/>
  <c r="P3444" i="2"/>
  <c r="Q3444" i="2"/>
  <c r="L3445" i="2" a="1"/>
  <c r="L3445" i="2" s="1"/>
  <c r="M3445" i="2"/>
  <c r="N3445" i="2"/>
  <c r="O3445" i="2"/>
  <c r="P3445" i="2"/>
  <c r="Q3445" i="2"/>
  <c r="L3446" i="2" a="1"/>
  <c r="L3446" i="2" s="1"/>
  <c r="M3446" i="2"/>
  <c r="N3446" i="2"/>
  <c r="O3446" i="2"/>
  <c r="P3446" i="2"/>
  <c r="Q3446" i="2"/>
  <c r="L3447" i="2" a="1"/>
  <c r="L3447" i="2" s="1"/>
  <c r="M3447" i="2"/>
  <c r="N3447" i="2"/>
  <c r="O3447" i="2"/>
  <c r="P3447" i="2"/>
  <c r="Q3447" i="2"/>
  <c r="L3448" i="2" a="1"/>
  <c r="L3448" i="2" s="1"/>
  <c r="M3448" i="2"/>
  <c r="N3448" i="2"/>
  <c r="O3448" i="2"/>
  <c r="P3448" i="2"/>
  <c r="Q3448" i="2"/>
  <c r="L3449" i="2" a="1"/>
  <c r="L3449" i="2" s="1"/>
  <c r="M3449" i="2"/>
  <c r="N3449" i="2"/>
  <c r="O3449" i="2"/>
  <c r="P3449" i="2"/>
  <c r="Q3449" i="2"/>
  <c r="L3450" i="2" a="1"/>
  <c r="L3450" i="2" s="1"/>
  <c r="M3450" i="2"/>
  <c r="N3450" i="2"/>
  <c r="O3450" i="2"/>
  <c r="P3450" i="2"/>
  <c r="Q3450" i="2"/>
  <c r="L3451" i="2" a="1"/>
  <c r="L3451" i="2" s="1"/>
  <c r="M3451" i="2"/>
  <c r="N3451" i="2"/>
  <c r="O3451" i="2"/>
  <c r="P3451" i="2"/>
  <c r="Q3451" i="2"/>
  <c r="L3452" i="2" a="1"/>
  <c r="L3452" i="2" s="1"/>
  <c r="M3452" i="2"/>
  <c r="N3452" i="2"/>
  <c r="O3452" i="2"/>
  <c r="P3452" i="2"/>
  <c r="Q3452" i="2"/>
  <c r="L3453" i="2" a="1"/>
  <c r="L3453" i="2" s="1"/>
  <c r="M3453" i="2"/>
  <c r="N3453" i="2"/>
  <c r="O3453" i="2"/>
  <c r="P3453" i="2"/>
  <c r="Q3453" i="2"/>
  <c r="L3454" i="2" a="1"/>
  <c r="L3454" i="2" s="1"/>
  <c r="M3454" i="2"/>
  <c r="N3454" i="2"/>
  <c r="O3454" i="2"/>
  <c r="P3454" i="2"/>
  <c r="Q3454" i="2"/>
  <c r="L3455" i="2" a="1"/>
  <c r="L3455" i="2" s="1"/>
  <c r="M3455" i="2"/>
  <c r="N3455" i="2"/>
  <c r="O3455" i="2"/>
  <c r="P3455" i="2"/>
  <c r="Q3455" i="2"/>
  <c r="L3456" i="2" a="1"/>
  <c r="L3456" i="2" s="1"/>
  <c r="M3456" i="2"/>
  <c r="N3456" i="2"/>
  <c r="O3456" i="2"/>
  <c r="P3456" i="2"/>
  <c r="Q3456" i="2"/>
  <c r="L3457" i="2" a="1"/>
  <c r="L3457" i="2" s="1"/>
  <c r="M3457" i="2"/>
  <c r="N3457" i="2"/>
  <c r="O3457" i="2"/>
  <c r="P3457" i="2"/>
  <c r="Q3457" i="2"/>
  <c r="L3458" i="2" a="1"/>
  <c r="L3458" i="2" s="1"/>
  <c r="M3458" i="2"/>
  <c r="N3458" i="2"/>
  <c r="O3458" i="2"/>
  <c r="P3458" i="2"/>
  <c r="Q3458" i="2"/>
  <c r="L3459" i="2" a="1"/>
  <c r="L3459" i="2" s="1"/>
  <c r="M3459" i="2"/>
  <c r="N3459" i="2"/>
  <c r="O3459" i="2"/>
  <c r="P3459" i="2"/>
  <c r="Q3459" i="2"/>
  <c r="L3460" i="2" a="1"/>
  <c r="L3460" i="2" s="1"/>
  <c r="M3460" i="2"/>
  <c r="N3460" i="2"/>
  <c r="O3460" i="2"/>
  <c r="P3460" i="2"/>
  <c r="Q3460" i="2"/>
  <c r="L3461" i="2" a="1"/>
  <c r="L3461" i="2" s="1"/>
  <c r="M3461" i="2"/>
  <c r="N3461" i="2"/>
  <c r="O3461" i="2"/>
  <c r="P3461" i="2"/>
  <c r="Q3461" i="2"/>
  <c r="L3462" i="2" a="1"/>
  <c r="L3462" i="2" s="1"/>
  <c r="M3462" i="2"/>
  <c r="N3462" i="2"/>
  <c r="O3462" i="2"/>
  <c r="P3462" i="2"/>
  <c r="Q3462" i="2"/>
  <c r="L3463" i="2" a="1"/>
  <c r="L3463" i="2" s="1"/>
  <c r="M3463" i="2"/>
  <c r="N3463" i="2"/>
  <c r="O3463" i="2"/>
  <c r="P3463" i="2"/>
  <c r="Q3463" i="2"/>
  <c r="L3464" i="2" a="1"/>
  <c r="L3464" i="2" s="1"/>
  <c r="M3464" i="2"/>
  <c r="N3464" i="2"/>
  <c r="O3464" i="2"/>
  <c r="P3464" i="2"/>
  <c r="Q3464" i="2"/>
  <c r="L3465" i="2" a="1"/>
  <c r="L3465" i="2" s="1"/>
  <c r="M3465" i="2"/>
  <c r="N3465" i="2"/>
  <c r="O3465" i="2"/>
  <c r="P3465" i="2"/>
  <c r="Q3465" i="2"/>
  <c r="L3466" i="2" a="1"/>
  <c r="L3466" i="2" s="1"/>
  <c r="M3466" i="2"/>
  <c r="N3466" i="2"/>
  <c r="O3466" i="2"/>
  <c r="P3466" i="2"/>
  <c r="Q3466" i="2"/>
  <c r="L3467" i="2" a="1"/>
  <c r="L3467" i="2" s="1"/>
  <c r="M3467" i="2"/>
  <c r="N3467" i="2"/>
  <c r="O3467" i="2"/>
  <c r="P3467" i="2"/>
  <c r="Q3467" i="2"/>
  <c r="L3468" i="2" a="1"/>
  <c r="L3468" i="2" s="1"/>
  <c r="M3468" i="2"/>
  <c r="N3468" i="2"/>
  <c r="O3468" i="2"/>
  <c r="P3468" i="2"/>
  <c r="Q3468" i="2"/>
  <c r="L3469" i="2" a="1"/>
  <c r="L3469" i="2" s="1"/>
  <c r="M3469" i="2"/>
  <c r="N3469" i="2"/>
  <c r="O3469" i="2"/>
  <c r="P3469" i="2"/>
  <c r="Q3469" i="2"/>
  <c r="L3470" i="2" a="1"/>
  <c r="L3470" i="2" s="1"/>
  <c r="M3470" i="2"/>
  <c r="N3470" i="2"/>
  <c r="O3470" i="2"/>
  <c r="P3470" i="2"/>
  <c r="Q3470" i="2"/>
  <c r="L3471" i="2" a="1"/>
  <c r="L3471" i="2" s="1"/>
  <c r="M3471" i="2"/>
  <c r="N3471" i="2"/>
  <c r="O3471" i="2"/>
  <c r="P3471" i="2"/>
  <c r="Q3471" i="2"/>
  <c r="L3472" i="2" a="1"/>
  <c r="L3472" i="2" s="1"/>
  <c r="M3472" i="2"/>
  <c r="N3472" i="2"/>
  <c r="O3472" i="2"/>
  <c r="P3472" i="2"/>
  <c r="Q3472" i="2"/>
  <c r="L3473" i="2" a="1"/>
  <c r="L3473" i="2" s="1"/>
  <c r="M3473" i="2"/>
  <c r="N3473" i="2"/>
  <c r="O3473" i="2"/>
  <c r="P3473" i="2"/>
  <c r="Q3473" i="2"/>
  <c r="L3474" i="2" a="1"/>
  <c r="L3474" i="2" s="1"/>
  <c r="M3474" i="2"/>
  <c r="N3474" i="2"/>
  <c r="O3474" i="2"/>
  <c r="P3474" i="2"/>
  <c r="Q3474" i="2"/>
  <c r="L3475" i="2" a="1"/>
  <c r="L3475" i="2" s="1"/>
  <c r="M3475" i="2"/>
  <c r="N3475" i="2"/>
  <c r="O3475" i="2"/>
  <c r="P3475" i="2"/>
  <c r="Q3475" i="2"/>
  <c r="L3476" i="2" a="1"/>
  <c r="L3476" i="2" s="1"/>
  <c r="M3476" i="2"/>
  <c r="N3476" i="2"/>
  <c r="O3476" i="2"/>
  <c r="P3476" i="2"/>
  <c r="Q3476" i="2"/>
  <c r="L3477" i="2" a="1"/>
  <c r="L3477" i="2" s="1"/>
  <c r="M3477" i="2"/>
  <c r="N3477" i="2"/>
  <c r="O3477" i="2"/>
  <c r="P3477" i="2"/>
  <c r="Q3477" i="2"/>
  <c r="L3478" i="2" a="1"/>
  <c r="L3478" i="2" s="1"/>
  <c r="M3478" i="2"/>
  <c r="N3478" i="2"/>
  <c r="O3478" i="2"/>
  <c r="P3478" i="2"/>
  <c r="Q3478" i="2"/>
  <c r="L3479" i="2" a="1"/>
  <c r="L3479" i="2" s="1"/>
  <c r="M3479" i="2"/>
  <c r="N3479" i="2"/>
  <c r="O3479" i="2"/>
  <c r="P3479" i="2"/>
  <c r="Q3479" i="2"/>
  <c r="L3480" i="2" a="1"/>
  <c r="L3480" i="2" s="1"/>
  <c r="M3480" i="2"/>
  <c r="N3480" i="2"/>
  <c r="O3480" i="2"/>
  <c r="P3480" i="2"/>
  <c r="Q3480" i="2"/>
  <c r="L3481" i="2" a="1"/>
  <c r="L3481" i="2" s="1"/>
  <c r="M3481" i="2"/>
  <c r="N3481" i="2"/>
  <c r="O3481" i="2"/>
  <c r="P3481" i="2"/>
  <c r="Q3481" i="2"/>
  <c r="L3482" i="2" a="1"/>
  <c r="L3482" i="2" s="1"/>
  <c r="M3482" i="2"/>
  <c r="N3482" i="2"/>
  <c r="O3482" i="2"/>
  <c r="P3482" i="2"/>
  <c r="Q3482" i="2"/>
  <c r="L3483" i="2" a="1"/>
  <c r="L3483" i="2" s="1"/>
  <c r="M3483" i="2"/>
  <c r="N3483" i="2"/>
  <c r="O3483" i="2"/>
  <c r="P3483" i="2"/>
  <c r="Q3483" i="2"/>
  <c r="L3484" i="2" a="1"/>
  <c r="L3484" i="2" s="1"/>
  <c r="M3484" i="2"/>
  <c r="N3484" i="2"/>
  <c r="O3484" i="2"/>
  <c r="P3484" i="2"/>
  <c r="Q3484" i="2"/>
  <c r="L3485" i="2" a="1"/>
  <c r="L3485" i="2" s="1"/>
  <c r="M3485" i="2"/>
  <c r="N3485" i="2"/>
  <c r="O3485" i="2"/>
  <c r="P3485" i="2"/>
  <c r="Q3485" i="2"/>
  <c r="L3486" i="2" a="1"/>
  <c r="L3486" i="2" s="1"/>
  <c r="M3486" i="2"/>
  <c r="N3486" i="2"/>
  <c r="R3486" i="2" s="1"/>
  <c r="O3486" i="2"/>
  <c r="P3486" i="2"/>
  <c r="Q3486" i="2"/>
  <c r="L3487" i="2" a="1"/>
  <c r="L3487" i="2" s="1"/>
  <c r="M3487" i="2"/>
  <c r="N3487" i="2"/>
  <c r="O3487" i="2"/>
  <c r="P3487" i="2"/>
  <c r="Q3487" i="2"/>
  <c r="L3488" i="2" a="1"/>
  <c r="L3488" i="2" s="1"/>
  <c r="M3488" i="2"/>
  <c r="N3488" i="2"/>
  <c r="O3488" i="2"/>
  <c r="P3488" i="2"/>
  <c r="Q3488" i="2"/>
  <c r="L3489" i="2" a="1"/>
  <c r="L3489" i="2" s="1"/>
  <c r="M3489" i="2"/>
  <c r="N3489" i="2"/>
  <c r="O3489" i="2"/>
  <c r="P3489" i="2"/>
  <c r="Q3489" i="2"/>
  <c r="L3490" i="2" a="1"/>
  <c r="L3490" i="2" s="1"/>
  <c r="M3490" i="2"/>
  <c r="N3490" i="2"/>
  <c r="O3490" i="2"/>
  <c r="P3490" i="2"/>
  <c r="Q3490" i="2"/>
  <c r="L3491" i="2" a="1"/>
  <c r="L3491" i="2" s="1"/>
  <c r="M3491" i="2"/>
  <c r="N3491" i="2"/>
  <c r="O3491" i="2"/>
  <c r="P3491" i="2"/>
  <c r="Q3491" i="2"/>
  <c r="L3492" i="2" a="1"/>
  <c r="L3492" i="2" s="1"/>
  <c r="M3492" i="2"/>
  <c r="N3492" i="2"/>
  <c r="O3492" i="2"/>
  <c r="P3492" i="2"/>
  <c r="Q3492" i="2"/>
  <c r="L3493" i="2" a="1"/>
  <c r="L3493" i="2" s="1"/>
  <c r="M3493" i="2"/>
  <c r="N3493" i="2"/>
  <c r="O3493" i="2"/>
  <c r="P3493" i="2"/>
  <c r="Q3493" i="2"/>
  <c r="L3494" i="2" a="1"/>
  <c r="L3494" i="2" s="1"/>
  <c r="M3494" i="2"/>
  <c r="N3494" i="2"/>
  <c r="O3494" i="2"/>
  <c r="P3494" i="2"/>
  <c r="Q3494" i="2"/>
  <c r="L3495" i="2" a="1"/>
  <c r="L3495" i="2" s="1"/>
  <c r="M3495" i="2"/>
  <c r="N3495" i="2"/>
  <c r="R3495" i="2" s="1"/>
  <c r="O3495" i="2"/>
  <c r="P3495" i="2"/>
  <c r="Q3495" i="2"/>
  <c r="L3496" i="2" a="1"/>
  <c r="L3496" i="2" s="1"/>
  <c r="M3496" i="2"/>
  <c r="N3496" i="2"/>
  <c r="O3496" i="2"/>
  <c r="P3496" i="2"/>
  <c r="Q3496" i="2"/>
  <c r="L3497" i="2" a="1"/>
  <c r="L3497" i="2" s="1"/>
  <c r="M3497" i="2"/>
  <c r="N3497" i="2"/>
  <c r="O3497" i="2"/>
  <c r="P3497" i="2"/>
  <c r="Q3497" i="2"/>
  <c r="L3498" i="2" a="1"/>
  <c r="L3498" i="2" s="1"/>
  <c r="M3498" i="2"/>
  <c r="N3498" i="2"/>
  <c r="O3498" i="2"/>
  <c r="P3498" i="2"/>
  <c r="Q3498" i="2"/>
  <c r="L3499" i="2" a="1"/>
  <c r="L3499" i="2" s="1"/>
  <c r="M3499" i="2"/>
  <c r="N3499" i="2"/>
  <c r="O3499" i="2"/>
  <c r="P3499" i="2"/>
  <c r="Q3499" i="2"/>
  <c r="L3500" i="2" a="1"/>
  <c r="L3500" i="2" s="1"/>
  <c r="M3500" i="2"/>
  <c r="N3500" i="2"/>
  <c r="O3500" i="2"/>
  <c r="P3500" i="2"/>
  <c r="Q3500" i="2"/>
  <c r="L3501" i="2" a="1"/>
  <c r="L3501" i="2" s="1"/>
  <c r="M3501" i="2"/>
  <c r="N3501" i="2"/>
  <c r="O3501" i="2"/>
  <c r="P3501" i="2"/>
  <c r="Q3501" i="2"/>
  <c r="L3502" i="2" a="1"/>
  <c r="L3502" i="2" s="1"/>
  <c r="M3502" i="2"/>
  <c r="N3502" i="2"/>
  <c r="O3502" i="2"/>
  <c r="P3502" i="2"/>
  <c r="Q3502" i="2"/>
  <c r="L3503" i="2" a="1"/>
  <c r="L3503" i="2" s="1"/>
  <c r="M3503" i="2"/>
  <c r="N3503" i="2"/>
  <c r="O3503" i="2"/>
  <c r="P3503" i="2"/>
  <c r="Q3503" i="2"/>
  <c r="L3504" i="2" a="1"/>
  <c r="L3504" i="2" s="1"/>
  <c r="M3504" i="2"/>
  <c r="N3504" i="2"/>
  <c r="O3504" i="2"/>
  <c r="P3504" i="2"/>
  <c r="Q3504" i="2"/>
  <c r="L3505" i="2" a="1"/>
  <c r="L3505" i="2" s="1"/>
  <c r="M3505" i="2"/>
  <c r="N3505" i="2"/>
  <c r="O3505" i="2"/>
  <c r="P3505" i="2"/>
  <c r="Q3505" i="2"/>
  <c r="L3506" i="2" a="1"/>
  <c r="L3506" i="2" s="1"/>
  <c r="M3506" i="2"/>
  <c r="N3506" i="2"/>
  <c r="O3506" i="2"/>
  <c r="P3506" i="2"/>
  <c r="Q3506" i="2"/>
  <c r="L3507" i="2" a="1"/>
  <c r="L3507" i="2" s="1"/>
  <c r="M3507" i="2"/>
  <c r="N3507" i="2"/>
  <c r="O3507" i="2"/>
  <c r="P3507" i="2"/>
  <c r="Q3507" i="2"/>
  <c r="L3508" i="2" a="1"/>
  <c r="L3508" i="2" s="1"/>
  <c r="M3508" i="2"/>
  <c r="N3508" i="2"/>
  <c r="O3508" i="2"/>
  <c r="P3508" i="2"/>
  <c r="Q3508" i="2"/>
  <c r="L3509" i="2" a="1"/>
  <c r="L3509" i="2" s="1"/>
  <c r="M3509" i="2"/>
  <c r="N3509" i="2"/>
  <c r="O3509" i="2"/>
  <c r="P3509" i="2"/>
  <c r="Q3509" i="2"/>
  <c r="L3510" i="2" a="1"/>
  <c r="L3510" i="2" s="1"/>
  <c r="M3510" i="2"/>
  <c r="N3510" i="2"/>
  <c r="O3510" i="2"/>
  <c r="P3510" i="2"/>
  <c r="Q3510" i="2"/>
  <c r="L3511" i="2" a="1"/>
  <c r="L3511" i="2" s="1"/>
  <c r="M3511" i="2"/>
  <c r="N3511" i="2"/>
  <c r="O3511" i="2"/>
  <c r="P3511" i="2"/>
  <c r="Q3511" i="2"/>
  <c r="L3512" i="2" a="1"/>
  <c r="L3512" i="2" s="1"/>
  <c r="M3512" i="2"/>
  <c r="N3512" i="2"/>
  <c r="O3512" i="2"/>
  <c r="P3512" i="2"/>
  <c r="Q3512" i="2"/>
  <c r="L3513" i="2" a="1"/>
  <c r="L3513" i="2" s="1"/>
  <c r="M3513" i="2"/>
  <c r="N3513" i="2"/>
  <c r="R3513" i="2" s="1"/>
  <c r="O3513" i="2"/>
  <c r="P3513" i="2"/>
  <c r="Q3513" i="2"/>
  <c r="L3514" i="2" a="1"/>
  <c r="L3514" i="2" s="1"/>
  <c r="M3514" i="2"/>
  <c r="N3514" i="2"/>
  <c r="O3514" i="2"/>
  <c r="P3514" i="2"/>
  <c r="Q3514" i="2"/>
  <c r="L3515" i="2" a="1"/>
  <c r="L3515" i="2" s="1"/>
  <c r="M3515" i="2"/>
  <c r="N3515" i="2"/>
  <c r="O3515" i="2"/>
  <c r="P3515" i="2"/>
  <c r="Q3515" i="2"/>
  <c r="L3516" i="2" a="1"/>
  <c r="L3516" i="2" s="1"/>
  <c r="M3516" i="2"/>
  <c r="N3516" i="2"/>
  <c r="R3516" i="2" s="1"/>
  <c r="O3516" i="2"/>
  <c r="P3516" i="2"/>
  <c r="Q3516" i="2"/>
  <c r="L3517" i="2" a="1"/>
  <c r="L3517" i="2" s="1"/>
  <c r="M3517" i="2"/>
  <c r="N3517" i="2"/>
  <c r="O3517" i="2"/>
  <c r="P3517" i="2"/>
  <c r="Q3517" i="2"/>
  <c r="L3518" i="2" a="1"/>
  <c r="L3518" i="2" s="1"/>
  <c r="M3518" i="2"/>
  <c r="N3518" i="2"/>
  <c r="O3518" i="2"/>
  <c r="P3518" i="2"/>
  <c r="Q3518" i="2"/>
  <c r="L3519" i="2" a="1"/>
  <c r="L3519" i="2" s="1"/>
  <c r="M3519" i="2"/>
  <c r="N3519" i="2"/>
  <c r="O3519" i="2"/>
  <c r="P3519" i="2"/>
  <c r="Q3519" i="2"/>
  <c r="L3520" i="2" a="1"/>
  <c r="L3520" i="2" s="1"/>
  <c r="M3520" i="2"/>
  <c r="N3520" i="2"/>
  <c r="O3520" i="2"/>
  <c r="P3520" i="2"/>
  <c r="Q3520" i="2"/>
  <c r="L3521" i="2" a="1"/>
  <c r="L3521" i="2" s="1"/>
  <c r="M3521" i="2"/>
  <c r="N3521" i="2"/>
  <c r="R3521" i="2" s="1"/>
  <c r="O3521" i="2"/>
  <c r="P3521" i="2"/>
  <c r="Q3521" i="2"/>
  <c r="L3522" i="2" a="1"/>
  <c r="L3522" i="2" s="1"/>
  <c r="M3522" i="2"/>
  <c r="N3522" i="2"/>
  <c r="O3522" i="2"/>
  <c r="P3522" i="2"/>
  <c r="Q3522" i="2"/>
  <c r="L3523" i="2" a="1"/>
  <c r="L3523" i="2" s="1"/>
  <c r="M3523" i="2"/>
  <c r="N3523" i="2"/>
  <c r="O3523" i="2"/>
  <c r="P3523" i="2"/>
  <c r="Q3523" i="2"/>
  <c r="L3524" i="2" a="1"/>
  <c r="L3524" i="2" s="1"/>
  <c r="M3524" i="2"/>
  <c r="N3524" i="2"/>
  <c r="O3524" i="2"/>
  <c r="P3524" i="2"/>
  <c r="Q3524" i="2"/>
  <c r="L3525" i="2" a="1"/>
  <c r="L3525" i="2" s="1"/>
  <c r="M3525" i="2"/>
  <c r="N3525" i="2"/>
  <c r="O3525" i="2"/>
  <c r="P3525" i="2"/>
  <c r="Q3525" i="2"/>
  <c r="L3526" i="2" a="1"/>
  <c r="L3526" i="2" s="1"/>
  <c r="M3526" i="2"/>
  <c r="N3526" i="2"/>
  <c r="O3526" i="2"/>
  <c r="P3526" i="2"/>
  <c r="Q3526" i="2"/>
  <c r="L3527" i="2" a="1"/>
  <c r="L3527" i="2" s="1"/>
  <c r="M3527" i="2"/>
  <c r="N3527" i="2"/>
  <c r="O3527" i="2"/>
  <c r="P3527" i="2"/>
  <c r="Q3527" i="2"/>
  <c r="L3528" i="2" a="1"/>
  <c r="L3528" i="2" s="1"/>
  <c r="M3528" i="2"/>
  <c r="N3528" i="2"/>
  <c r="O3528" i="2"/>
  <c r="P3528" i="2"/>
  <c r="Q3528" i="2"/>
  <c r="L3529" i="2" a="1"/>
  <c r="L3529" i="2" s="1"/>
  <c r="M3529" i="2"/>
  <c r="N3529" i="2"/>
  <c r="O3529" i="2"/>
  <c r="P3529" i="2"/>
  <c r="Q3529" i="2"/>
  <c r="L3530" i="2" a="1"/>
  <c r="L3530" i="2" s="1"/>
  <c r="M3530" i="2"/>
  <c r="N3530" i="2"/>
  <c r="R3530" i="2" s="1"/>
  <c r="O3530" i="2"/>
  <c r="P3530" i="2"/>
  <c r="Q3530" i="2"/>
  <c r="L3531" i="2" a="1"/>
  <c r="L3531" i="2" s="1"/>
  <c r="M3531" i="2"/>
  <c r="N3531" i="2"/>
  <c r="O3531" i="2"/>
  <c r="P3531" i="2"/>
  <c r="Q3531" i="2"/>
  <c r="L3532" i="2" a="1"/>
  <c r="L3532" i="2" s="1"/>
  <c r="M3532" i="2"/>
  <c r="N3532" i="2"/>
  <c r="O3532" i="2"/>
  <c r="P3532" i="2"/>
  <c r="Q3532" i="2"/>
  <c r="L3533" i="2" a="1"/>
  <c r="L3533" i="2" s="1"/>
  <c r="M3533" i="2"/>
  <c r="N3533" i="2"/>
  <c r="O3533" i="2"/>
  <c r="P3533" i="2"/>
  <c r="Q3533" i="2"/>
  <c r="L3534" i="2" a="1"/>
  <c r="L3534" i="2" s="1"/>
  <c r="M3534" i="2"/>
  <c r="N3534" i="2"/>
  <c r="O3534" i="2"/>
  <c r="P3534" i="2"/>
  <c r="Q3534" i="2"/>
  <c r="L3535" i="2" a="1"/>
  <c r="L3535" i="2" s="1"/>
  <c r="M3535" i="2"/>
  <c r="N3535" i="2"/>
  <c r="O3535" i="2"/>
  <c r="P3535" i="2"/>
  <c r="Q3535" i="2"/>
  <c r="L3536" i="2" a="1"/>
  <c r="L3536" i="2" s="1"/>
  <c r="M3536" i="2"/>
  <c r="N3536" i="2"/>
  <c r="R3536" i="2" s="1"/>
  <c r="O3536" i="2"/>
  <c r="P3536" i="2"/>
  <c r="Q3536" i="2"/>
  <c r="L3537" i="2" a="1"/>
  <c r="L3537" i="2" s="1"/>
  <c r="M3537" i="2"/>
  <c r="N3537" i="2"/>
  <c r="O3537" i="2"/>
  <c r="P3537" i="2"/>
  <c r="Q3537" i="2"/>
  <c r="L3538" i="2" a="1"/>
  <c r="L3538" i="2" s="1"/>
  <c r="M3538" i="2"/>
  <c r="N3538" i="2"/>
  <c r="O3538" i="2"/>
  <c r="P3538" i="2"/>
  <c r="Q3538" i="2"/>
  <c r="L3539" i="2" a="1"/>
  <c r="L3539" i="2" s="1"/>
  <c r="M3539" i="2"/>
  <c r="N3539" i="2"/>
  <c r="O3539" i="2"/>
  <c r="P3539" i="2"/>
  <c r="Q3539" i="2"/>
  <c r="L3540" i="2" a="1"/>
  <c r="L3540" i="2" s="1"/>
  <c r="M3540" i="2"/>
  <c r="N3540" i="2"/>
  <c r="O3540" i="2"/>
  <c r="P3540" i="2"/>
  <c r="Q3540" i="2"/>
  <c r="L3541" i="2" a="1"/>
  <c r="L3541" i="2" s="1"/>
  <c r="M3541" i="2"/>
  <c r="N3541" i="2"/>
  <c r="O3541" i="2"/>
  <c r="P3541" i="2"/>
  <c r="Q3541" i="2"/>
  <c r="L3542" i="2" a="1"/>
  <c r="L3542" i="2" s="1"/>
  <c r="M3542" i="2"/>
  <c r="N3542" i="2"/>
  <c r="O3542" i="2"/>
  <c r="P3542" i="2"/>
  <c r="Q3542" i="2"/>
  <c r="L3543" i="2" a="1"/>
  <c r="L3543" i="2" s="1"/>
  <c r="M3543" i="2"/>
  <c r="N3543" i="2"/>
  <c r="O3543" i="2"/>
  <c r="P3543" i="2"/>
  <c r="Q3543" i="2"/>
  <c r="L3544" i="2" a="1"/>
  <c r="L3544" i="2" s="1"/>
  <c r="M3544" i="2"/>
  <c r="N3544" i="2"/>
  <c r="O3544" i="2"/>
  <c r="P3544" i="2"/>
  <c r="Q3544" i="2"/>
  <c r="L3545" i="2" a="1"/>
  <c r="L3545" i="2" s="1"/>
  <c r="M3545" i="2"/>
  <c r="N3545" i="2"/>
  <c r="O3545" i="2"/>
  <c r="P3545" i="2"/>
  <c r="Q3545" i="2"/>
  <c r="L3546" i="2" a="1"/>
  <c r="L3546" i="2" s="1"/>
  <c r="M3546" i="2"/>
  <c r="N3546" i="2"/>
  <c r="O3546" i="2"/>
  <c r="P3546" i="2"/>
  <c r="Q3546" i="2"/>
  <c r="L3547" i="2" a="1"/>
  <c r="L3547" i="2" s="1"/>
  <c r="M3547" i="2"/>
  <c r="N3547" i="2"/>
  <c r="O3547" i="2"/>
  <c r="P3547" i="2"/>
  <c r="Q3547" i="2"/>
  <c r="L3548" i="2" a="1"/>
  <c r="L3548" i="2" s="1"/>
  <c r="M3548" i="2"/>
  <c r="N3548" i="2"/>
  <c r="O3548" i="2"/>
  <c r="P3548" i="2"/>
  <c r="Q3548" i="2"/>
  <c r="L3549" i="2" a="1"/>
  <c r="L3549" i="2" s="1"/>
  <c r="M3549" i="2"/>
  <c r="N3549" i="2"/>
  <c r="O3549" i="2"/>
  <c r="P3549" i="2"/>
  <c r="Q3549" i="2"/>
  <c r="L3550" i="2" a="1"/>
  <c r="L3550" i="2" s="1"/>
  <c r="M3550" i="2"/>
  <c r="N3550" i="2"/>
  <c r="O3550" i="2"/>
  <c r="P3550" i="2"/>
  <c r="Q3550" i="2"/>
  <c r="L3551" i="2" a="1"/>
  <c r="L3551" i="2" s="1"/>
  <c r="M3551" i="2"/>
  <c r="N3551" i="2"/>
  <c r="O3551" i="2"/>
  <c r="P3551" i="2"/>
  <c r="Q3551" i="2"/>
  <c r="L3552" i="2" a="1"/>
  <c r="L3552" i="2" s="1"/>
  <c r="R3552" i="2" s="1"/>
  <c r="M3552" i="2"/>
  <c r="N3552" i="2"/>
  <c r="O3552" i="2"/>
  <c r="P3552" i="2"/>
  <c r="Q3552" i="2"/>
  <c r="L3553" i="2" a="1"/>
  <c r="L3553" i="2" s="1"/>
  <c r="M3553" i="2"/>
  <c r="N3553" i="2"/>
  <c r="O3553" i="2"/>
  <c r="P3553" i="2"/>
  <c r="Q3553" i="2"/>
  <c r="L3554" i="2" a="1"/>
  <c r="L3554" i="2" s="1"/>
  <c r="M3554" i="2"/>
  <c r="N3554" i="2"/>
  <c r="O3554" i="2"/>
  <c r="P3554" i="2"/>
  <c r="Q3554" i="2"/>
  <c r="L3555" i="2" a="1"/>
  <c r="L3555" i="2" s="1"/>
  <c r="M3555" i="2"/>
  <c r="N3555" i="2"/>
  <c r="R3555" i="2" s="1"/>
  <c r="O3555" i="2"/>
  <c r="P3555" i="2"/>
  <c r="Q3555" i="2"/>
  <c r="L3556" i="2" a="1"/>
  <c r="L3556" i="2" s="1"/>
  <c r="M3556" i="2"/>
  <c r="N3556" i="2"/>
  <c r="O3556" i="2"/>
  <c r="P3556" i="2"/>
  <c r="Q3556" i="2"/>
  <c r="L3557" i="2" a="1"/>
  <c r="L3557" i="2" s="1"/>
  <c r="M3557" i="2"/>
  <c r="N3557" i="2"/>
  <c r="O3557" i="2"/>
  <c r="P3557" i="2"/>
  <c r="Q3557" i="2"/>
  <c r="L3558" i="2" a="1"/>
  <c r="L3558" i="2" s="1"/>
  <c r="M3558" i="2"/>
  <c r="N3558" i="2"/>
  <c r="O3558" i="2"/>
  <c r="P3558" i="2"/>
  <c r="Q3558" i="2"/>
  <c r="L3559" i="2" a="1"/>
  <c r="L3559" i="2" s="1"/>
  <c r="M3559" i="2"/>
  <c r="N3559" i="2"/>
  <c r="O3559" i="2"/>
  <c r="P3559" i="2"/>
  <c r="Q3559" i="2"/>
  <c r="L3560" i="2" a="1"/>
  <c r="L3560" i="2" s="1"/>
  <c r="M3560" i="2"/>
  <c r="N3560" i="2"/>
  <c r="O3560" i="2"/>
  <c r="P3560" i="2"/>
  <c r="Q3560" i="2"/>
  <c r="L3561" i="2" a="1"/>
  <c r="L3561" i="2" s="1"/>
  <c r="M3561" i="2"/>
  <c r="N3561" i="2"/>
  <c r="O3561" i="2"/>
  <c r="P3561" i="2"/>
  <c r="Q3561" i="2"/>
  <c r="L3562" i="2" a="1"/>
  <c r="L3562" i="2" s="1"/>
  <c r="M3562" i="2"/>
  <c r="N3562" i="2"/>
  <c r="O3562" i="2"/>
  <c r="P3562" i="2"/>
  <c r="Q3562" i="2"/>
  <c r="L3563" i="2" a="1"/>
  <c r="L3563" i="2" s="1"/>
  <c r="M3563" i="2"/>
  <c r="N3563" i="2"/>
  <c r="O3563" i="2"/>
  <c r="P3563" i="2"/>
  <c r="Q3563" i="2"/>
  <c r="L3564" i="2" a="1"/>
  <c r="L3564" i="2" s="1"/>
  <c r="M3564" i="2"/>
  <c r="N3564" i="2"/>
  <c r="O3564" i="2"/>
  <c r="P3564" i="2"/>
  <c r="Q3564" i="2"/>
  <c r="L3565" i="2" a="1"/>
  <c r="L3565" i="2" s="1"/>
  <c r="M3565" i="2"/>
  <c r="N3565" i="2"/>
  <c r="O3565" i="2"/>
  <c r="P3565" i="2"/>
  <c r="Q3565" i="2"/>
  <c r="L3566" i="2" a="1"/>
  <c r="L3566" i="2" s="1"/>
  <c r="M3566" i="2"/>
  <c r="N3566" i="2"/>
  <c r="O3566" i="2"/>
  <c r="P3566" i="2"/>
  <c r="Q3566" i="2"/>
  <c r="L3567" i="2" a="1"/>
  <c r="L3567" i="2" s="1"/>
  <c r="M3567" i="2"/>
  <c r="N3567" i="2"/>
  <c r="O3567" i="2"/>
  <c r="P3567" i="2"/>
  <c r="Q3567" i="2"/>
  <c r="L3568" i="2" a="1"/>
  <c r="L3568" i="2" s="1"/>
  <c r="M3568" i="2"/>
  <c r="N3568" i="2"/>
  <c r="O3568" i="2"/>
  <c r="P3568" i="2"/>
  <c r="Q3568" i="2"/>
  <c r="L3569" i="2" a="1"/>
  <c r="L3569" i="2" s="1"/>
  <c r="M3569" i="2"/>
  <c r="N3569" i="2"/>
  <c r="O3569" i="2"/>
  <c r="P3569" i="2"/>
  <c r="Q3569" i="2"/>
  <c r="L3570" i="2" a="1"/>
  <c r="L3570" i="2" s="1"/>
  <c r="M3570" i="2"/>
  <c r="N3570" i="2"/>
  <c r="O3570" i="2"/>
  <c r="P3570" i="2"/>
  <c r="Q3570" i="2"/>
  <c r="L3571" i="2" a="1"/>
  <c r="L3571" i="2" s="1"/>
  <c r="M3571" i="2"/>
  <c r="N3571" i="2"/>
  <c r="O3571" i="2"/>
  <c r="P3571" i="2"/>
  <c r="Q3571" i="2"/>
  <c r="L3572" i="2" a="1"/>
  <c r="L3572" i="2" s="1"/>
  <c r="M3572" i="2"/>
  <c r="N3572" i="2"/>
  <c r="O3572" i="2"/>
  <c r="P3572" i="2"/>
  <c r="Q3572" i="2"/>
  <c r="L3573" i="2" a="1"/>
  <c r="L3573" i="2" s="1"/>
  <c r="M3573" i="2"/>
  <c r="N3573" i="2"/>
  <c r="O3573" i="2"/>
  <c r="P3573" i="2"/>
  <c r="Q3573" i="2"/>
  <c r="L3574" i="2" a="1"/>
  <c r="L3574" i="2" s="1"/>
  <c r="M3574" i="2"/>
  <c r="N3574" i="2"/>
  <c r="O3574" i="2"/>
  <c r="P3574" i="2"/>
  <c r="Q3574" i="2"/>
  <c r="L3575" i="2" a="1"/>
  <c r="L3575" i="2" s="1"/>
  <c r="M3575" i="2"/>
  <c r="N3575" i="2"/>
  <c r="O3575" i="2"/>
  <c r="P3575" i="2"/>
  <c r="Q3575" i="2"/>
  <c r="L3576" i="2" a="1"/>
  <c r="L3576" i="2" s="1"/>
  <c r="M3576" i="2"/>
  <c r="N3576" i="2"/>
  <c r="O3576" i="2"/>
  <c r="P3576" i="2"/>
  <c r="Q3576" i="2"/>
  <c r="L3577" i="2" a="1"/>
  <c r="L3577" i="2" s="1"/>
  <c r="M3577" i="2"/>
  <c r="N3577" i="2"/>
  <c r="O3577" i="2"/>
  <c r="P3577" i="2"/>
  <c r="Q3577" i="2"/>
  <c r="L3578" i="2" a="1"/>
  <c r="L3578" i="2" s="1"/>
  <c r="M3578" i="2"/>
  <c r="N3578" i="2"/>
  <c r="O3578" i="2"/>
  <c r="P3578" i="2"/>
  <c r="Q3578" i="2"/>
  <c r="L3579" i="2" a="1"/>
  <c r="L3579" i="2" s="1"/>
  <c r="M3579" i="2"/>
  <c r="N3579" i="2"/>
  <c r="O3579" i="2"/>
  <c r="P3579" i="2"/>
  <c r="Q3579" i="2"/>
  <c r="L3580" i="2" a="1"/>
  <c r="L3580" i="2" s="1"/>
  <c r="M3580" i="2"/>
  <c r="N3580" i="2"/>
  <c r="O3580" i="2"/>
  <c r="P3580" i="2"/>
  <c r="Q3580" i="2"/>
  <c r="L3581" i="2" a="1"/>
  <c r="L3581" i="2" s="1"/>
  <c r="M3581" i="2"/>
  <c r="N3581" i="2"/>
  <c r="R3581" i="2" s="1"/>
  <c r="O3581" i="2"/>
  <c r="P3581" i="2"/>
  <c r="Q3581" i="2"/>
  <c r="L3582" i="2" a="1"/>
  <c r="L3582" i="2" s="1"/>
  <c r="M3582" i="2"/>
  <c r="N3582" i="2"/>
  <c r="R3582" i="2" s="1"/>
  <c r="O3582" i="2"/>
  <c r="P3582" i="2"/>
  <c r="Q3582" i="2"/>
  <c r="L3583" i="2" a="1"/>
  <c r="L3583" i="2" s="1"/>
  <c r="M3583" i="2"/>
  <c r="N3583" i="2"/>
  <c r="O3583" i="2"/>
  <c r="P3583" i="2"/>
  <c r="Q3583" i="2"/>
  <c r="L3584" i="2" a="1"/>
  <c r="L3584" i="2" s="1"/>
  <c r="M3584" i="2"/>
  <c r="N3584" i="2"/>
  <c r="R3584" i="2" s="1"/>
  <c r="O3584" i="2"/>
  <c r="P3584" i="2"/>
  <c r="Q3584" i="2"/>
  <c r="L3585" i="2" a="1"/>
  <c r="L3585" i="2" s="1"/>
  <c r="M3585" i="2"/>
  <c r="N3585" i="2"/>
  <c r="R3585" i="2" s="1"/>
  <c r="O3585" i="2"/>
  <c r="P3585" i="2"/>
  <c r="Q3585" i="2"/>
  <c r="L3586" i="2" a="1"/>
  <c r="L3586" i="2" s="1"/>
  <c r="M3586" i="2"/>
  <c r="N3586" i="2"/>
  <c r="O3586" i="2"/>
  <c r="P3586" i="2"/>
  <c r="Q3586" i="2"/>
  <c r="L3587" i="2" a="1"/>
  <c r="L3587" i="2" s="1"/>
  <c r="M3587" i="2"/>
  <c r="N3587" i="2"/>
  <c r="O3587" i="2"/>
  <c r="P3587" i="2"/>
  <c r="Q3587" i="2"/>
  <c r="L3588" i="2" a="1"/>
  <c r="L3588" i="2" s="1"/>
  <c r="M3588" i="2"/>
  <c r="N3588" i="2"/>
  <c r="O3588" i="2"/>
  <c r="P3588" i="2"/>
  <c r="Q3588" i="2"/>
  <c r="L3589" i="2" a="1"/>
  <c r="L3589" i="2" s="1"/>
  <c r="M3589" i="2"/>
  <c r="N3589" i="2"/>
  <c r="O3589" i="2"/>
  <c r="P3589" i="2"/>
  <c r="Q3589" i="2"/>
  <c r="L3590" i="2" a="1"/>
  <c r="L3590" i="2" s="1"/>
  <c r="M3590" i="2"/>
  <c r="N3590" i="2"/>
  <c r="O3590" i="2"/>
  <c r="P3590" i="2"/>
  <c r="Q3590" i="2"/>
  <c r="L3591" i="2" a="1"/>
  <c r="L3591" i="2" s="1"/>
  <c r="M3591" i="2"/>
  <c r="N3591" i="2"/>
  <c r="O3591" i="2"/>
  <c r="P3591" i="2"/>
  <c r="Q3591" i="2"/>
  <c r="L3592" i="2" a="1"/>
  <c r="L3592" i="2" s="1"/>
  <c r="M3592" i="2"/>
  <c r="N3592" i="2"/>
  <c r="O3592" i="2"/>
  <c r="P3592" i="2"/>
  <c r="Q3592" i="2"/>
  <c r="L3593" i="2" a="1"/>
  <c r="L3593" i="2" s="1"/>
  <c r="M3593" i="2"/>
  <c r="N3593" i="2"/>
  <c r="O3593" i="2"/>
  <c r="P3593" i="2"/>
  <c r="Q3593" i="2"/>
  <c r="L3594" i="2" a="1"/>
  <c r="L3594" i="2" s="1"/>
  <c r="M3594" i="2"/>
  <c r="N3594" i="2"/>
  <c r="O3594" i="2"/>
  <c r="P3594" i="2"/>
  <c r="Q3594" i="2"/>
  <c r="L3595" i="2" a="1"/>
  <c r="L3595" i="2" s="1"/>
  <c r="M3595" i="2"/>
  <c r="N3595" i="2"/>
  <c r="O3595" i="2"/>
  <c r="P3595" i="2"/>
  <c r="Q3595" i="2"/>
  <c r="L3596" i="2" a="1"/>
  <c r="L3596" i="2" s="1"/>
  <c r="M3596" i="2"/>
  <c r="N3596" i="2"/>
  <c r="O3596" i="2"/>
  <c r="P3596" i="2"/>
  <c r="Q3596" i="2"/>
  <c r="L3597" i="2" a="1"/>
  <c r="L3597" i="2" s="1"/>
  <c r="M3597" i="2"/>
  <c r="N3597" i="2"/>
  <c r="O3597" i="2"/>
  <c r="P3597" i="2"/>
  <c r="Q3597" i="2"/>
  <c r="L3598" i="2" a="1"/>
  <c r="L3598" i="2" s="1"/>
  <c r="M3598" i="2"/>
  <c r="N3598" i="2"/>
  <c r="O3598" i="2"/>
  <c r="P3598" i="2"/>
  <c r="Q3598" i="2"/>
  <c r="L3599" i="2" a="1"/>
  <c r="L3599" i="2" s="1"/>
  <c r="M3599" i="2"/>
  <c r="N3599" i="2"/>
  <c r="O3599" i="2"/>
  <c r="P3599" i="2"/>
  <c r="Q3599" i="2"/>
  <c r="L3600" i="2" a="1"/>
  <c r="L3600" i="2" s="1"/>
  <c r="M3600" i="2"/>
  <c r="N3600" i="2"/>
  <c r="O3600" i="2"/>
  <c r="P3600" i="2"/>
  <c r="Q3600" i="2"/>
  <c r="L3601" i="2" a="1"/>
  <c r="L3601" i="2" s="1"/>
  <c r="M3601" i="2"/>
  <c r="N3601" i="2"/>
  <c r="O3601" i="2"/>
  <c r="P3601" i="2"/>
  <c r="Q3601" i="2"/>
  <c r="L3602" i="2" a="1"/>
  <c r="L3602" i="2" s="1"/>
  <c r="M3602" i="2"/>
  <c r="N3602" i="2"/>
  <c r="R3602" i="2" s="1"/>
  <c r="O3602" i="2"/>
  <c r="P3602" i="2"/>
  <c r="Q3602" i="2"/>
  <c r="L3603" i="2" a="1"/>
  <c r="L3603" i="2" s="1"/>
  <c r="M3603" i="2"/>
  <c r="N3603" i="2"/>
  <c r="O3603" i="2"/>
  <c r="P3603" i="2"/>
  <c r="Q3603" i="2"/>
  <c r="L3604" i="2" a="1"/>
  <c r="L3604" i="2" s="1"/>
  <c r="M3604" i="2"/>
  <c r="N3604" i="2"/>
  <c r="O3604" i="2"/>
  <c r="P3604" i="2"/>
  <c r="Q3604" i="2"/>
  <c r="L3605" i="2" a="1"/>
  <c r="L3605" i="2" s="1"/>
  <c r="M3605" i="2"/>
  <c r="N3605" i="2"/>
  <c r="O3605" i="2"/>
  <c r="P3605" i="2"/>
  <c r="Q3605" i="2"/>
  <c r="L3606" i="2" a="1"/>
  <c r="L3606" i="2" s="1"/>
  <c r="M3606" i="2"/>
  <c r="N3606" i="2"/>
  <c r="O3606" i="2"/>
  <c r="P3606" i="2"/>
  <c r="Q3606" i="2"/>
  <c r="L3607" i="2" a="1"/>
  <c r="L3607" i="2" s="1"/>
  <c r="M3607" i="2"/>
  <c r="N3607" i="2"/>
  <c r="O3607" i="2"/>
  <c r="P3607" i="2"/>
  <c r="Q3607" i="2"/>
  <c r="L3608" i="2" a="1"/>
  <c r="L3608" i="2" s="1"/>
  <c r="M3608" i="2"/>
  <c r="N3608" i="2"/>
  <c r="O3608" i="2"/>
  <c r="P3608" i="2"/>
  <c r="Q3608" i="2"/>
  <c r="L3609" i="2" a="1"/>
  <c r="L3609" i="2" s="1"/>
  <c r="M3609" i="2"/>
  <c r="N3609" i="2"/>
  <c r="O3609" i="2"/>
  <c r="P3609" i="2"/>
  <c r="Q3609" i="2"/>
  <c r="L3610" i="2" a="1"/>
  <c r="L3610" i="2" s="1"/>
  <c r="M3610" i="2"/>
  <c r="N3610" i="2"/>
  <c r="O3610" i="2"/>
  <c r="P3610" i="2"/>
  <c r="Q3610" i="2"/>
  <c r="L3611" i="2" a="1"/>
  <c r="L3611" i="2" s="1"/>
  <c r="M3611" i="2"/>
  <c r="N3611" i="2"/>
  <c r="R3611" i="2" s="1"/>
  <c r="O3611" i="2"/>
  <c r="P3611" i="2"/>
  <c r="Q3611" i="2"/>
  <c r="L3612" i="2" a="1"/>
  <c r="L3612" i="2" s="1"/>
  <c r="M3612" i="2"/>
  <c r="N3612" i="2"/>
  <c r="R3612" i="2" s="1"/>
  <c r="O3612" i="2"/>
  <c r="P3612" i="2"/>
  <c r="Q3612" i="2"/>
  <c r="L3613" i="2" a="1"/>
  <c r="L3613" i="2" s="1"/>
  <c r="M3613" i="2"/>
  <c r="N3613" i="2"/>
  <c r="O3613" i="2"/>
  <c r="P3613" i="2"/>
  <c r="Q3613" i="2"/>
  <c r="L3614" i="2" a="1"/>
  <c r="L3614" i="2" s="1"/>
  <c r="M3614" i="2"/>
  <c r="N3614" i="2"/>
  <c r="O3614" i="2"/>
  <c r="P3614" i="2"/>
  <c r="Q3614" i="2"/>
  <c r="L3615" i="2" a="1"/>
  <c r="L3615" i="2" s="1"/>
  <c r="M3615" i="2"/>
  <c r="N3615" i="2"/>
  <c r="O3615" i="2"/>
  <c r="P3615" i="2"/>
  <c r="Q3615" i="2"/>
  <c r="L3616" i="2" a="1"/>
  <c r="L3616" i="2" s="1"/>
  <c r="M3616" i="2"/>
  <c r="N3616" i="2"/>
  <c r="O3616" i="2"/>
  <c r="P3616" i="2"/>
  <c r="Q3616" i="2"/>
  <c r="L3617" i="2" a="1"/>
  <c r="L3617" i="2" s="1"/>
  <c r="M3617" i="2"/>
  <c r="N3617" i="2"/>
  <c r="O3617" i="2"/>
  <c r="P3617" i="2"/>
  <c r="Q3617" i="2"/>
  <c r="L3618" i="2" a="1"/>
  <c r="L3618" i="2" s="1"/>
  <c r="M3618" i="2"/>
  <c r="N3618" i="2"/>
  <c r="O3618" i="2"/>
  <c r="P3618" i="2"/>
  <c r="Q3618" i="2"/>
  <c r="L3619" i="2" a="1"/>
  <c r="L3619" i="2" s="1"/>
  <c r="M3619" i="2"/>
  <c r="N3619" i="2"/>
  <c r="O3619" i="2"/>
  <c r="P3619" i="2"/>
  <c r="Q3619" i="2"/>
  <c r="L3620" i="2" a="1"/>
  <c r="L3620" i="2" s="1"/>
  <c r="M3620" i="2"/>
  <c r="N3620" i="2"/>
  <c r="O3620" i="2"/>
  <c r="P3620" i="2"/>
  <c r="Q3620" i="2"/>
  <c r="L3621" i="2" a="1"/>
  <c r="L3621" i="2" s="1"/>
  <c r="M3621" i="2"/>
  <c r="N3621" i="2"/>
  <c r="O3621" i="2"/>
  <c r="P3621" i="2"/>
  <c r="Q3621" i="2"/>
  <c r="L3622" i="2" a="1"/>
  <c r="L3622" i="2" s="1"/>
  <c r="M3622" i="2"/>
  <c r="N3622" i="2"/>
  <c r="O3622" i="2"/>
  <c r="P3622" i="2"/>
  <c r="Q3622" i="2"/>
  <c r="L3623" i="2" a="1"/>
  <c r="L3623" i="2" s="1"/>
  <c r="M3623" i="2"/>
  <c r="N3623" i="2"/>
  <c r="O3623" i="2"/>
  <c r="P3623" i="2"/>
  <c r="Q3623" i="2"/>
  <c r="L3624" i="2" a="1"/>
  <c r="L3624" i="2" s="1"/>
  <c r="M3624" i="2"/>
  <c r="N3624" i="2"/>
  <c r="O3624" i="2"/>
  <c r="P3624" i="2"/>
  <c r="Q3624" i="2"/>
  <c r="L3625" i="2" a="1"/>
  <c r="L3625" i="2" s="1"/>
  <c r="M3625" i="2"/>
  <c r="N3625" i="2"/>
  <c r="O3625" i="2"/>
  <c r="P3625" i="2"/>
  <c r="Q3625" i="2"/>
  <c r="L3626" i="2" a="1"/>
  <c r="L3626" i="2" s="1"/>
  <c r="M3626" i="2"/>
  <c r="N3626" i="2"/>
  <c r="R3626" i="2" s="1"/>
  <c r="O3626" i="2"/>
  <c r="P3626" i="2"/>
  <c r="Q3626" i="2"/>
  <c r="L3627" i="2" a="1"/>
  <c r="L3627" i="2" s="1"/>
  <c r="M3627" i="2"/>
  <c r="N3627" i="2"/>
  <c r="O3627" i="2"/>
  <c r="P3627" i="2"/>
  <c r="Q3627" i="2"/>
  <c r="L3628" i="2" a="1"/>
  <c r="L3628" i="2" s="1"/>
  <c r="M3628" i="2"/>
  <c r="N3628" i="2"/>
  <c r="O3628" i="2"/>
  <c r="P3628" i="2"/>
  <c r="Q3628" i="2"/>
  <c r="L3629" i="2" a="1"/>
  <c r="L3629" i="2" s="1"/>
  <c r="M3629" i="2"/>
  <c r="N3629" i="2"/>
  <c r="O3629" i="2"/>
  <c r="P3629" i="2"/>
  <c r="Q3629" i="2"/>
  <c r="L3630" i="2" a="1"/>
  <c r="L3630" i="2" s="1"/>
  <c r="M3630" i="2"/>
  <c r="N3630" i="2"/>
  <c r="O3630" i="2"/>
  <c r="P3630" i="2"/>
  <c r="Q3630" i="2"/>
  <c r="L3631" i="2" a="1"/>
  <c r="L3631" i="2" s="1"/>
  <c r="M3631" i="2"/>
  <c r="N3631" i="2"/>
  <c r="O3631" i="2"/>
  <c r="P3631" i="2"/>
  <c r="Q3631" i="2"/>
  <c r="L3632" i="2" a="1"/>
  <c r="L3632" i="2" s="1"/>
  <c r="M3632" i="2"/>
  <c r="N3632" i="2"/>
  <c r="O3632" i="2"/>
  <c r="P3632" i="2"/>
  <c r="Q3632" i="2"/>
  <c r="L3633" i="2" a="1"/>
  <c r="L3633" i="2" s="1"/>
  <c r="M3633" i="2"/>
  <c r="N3633" i="2"/>
  <c r="O3633" i="2"/>
  <c r="P3633" i="2"/>
  <c r="Q3633" i="2"/>
  <c r="L3634" i="2" a="1"/>
  <c r="L3634" i="2" s="1"/>
  <c r="M3634" i="2"/>
  <c r="N3634" i="2"/>
  <c r="O3634" i="2"/>
  <c r="P3634" i="2"/>
  <c r="Q3634" i="2"/>
  <c r="L3635" i="2" a="1"/>
  <c r="L3635" i="2" s="1"/>
  <c r="M3635" i="2"/>
  <c r="N3635" i="2"/>
  <c r="O3635" i="2"/>
  <c r="P3635" i="2"/>
  <c r="Q3635" i="2"/>
  <c r="L3636" i="2" a="1"/>
  <c r="L3636" i="2" s="1"/>
  <c r="M3636" i="2"/>
  <c r="N3636" i="2"/>
  <c r="O3636" i="2"/>
  <c r="P3636" i="2"/>
  <c r="Q3636" i="2"/>
  <c r="L3637" i="2" a="1"/>
  <c r="L3637" i="2" s="1"/>
  <c r="M3637" i="2"/>
  <c r="N3637" i="2"/>
  <c r="O3637" i="2"/>
  <c r="P3637" i="2"/>
  <c r="Q3637" i="2"/>
  <c r="L3638" i="2" a="1"/>
  <c r="L3638" i="2" s="1"/>
  <c r="M3638" i="2"/>
  <c r="N3638" i="2"/>
  <c r="O3638" i="2"/>
  <c r="P3638" i="2"/>
  <c r="Q3638" i="2"/>
  <c r="L3639" i="2" a="1"/>
  <c r="L3639" i="2" s="1"/>
  <c r="M3639" i="2"/>
  <c r="N3639" i="2"/>
  <c r="O3639" i="2"/>
  <c r="P3639" i="2"/>
  <c r="Q3639" i="2"/>
  <c r="L3640" i="2" a="1"/>
  <c r="L3640" i="2" s="1"/>
  <c r="M3640" i="2"/>
  <c r="N3640" i="2"/>
  <c r="O3640" i="2"/>
  <c r="P3640" i="2"/>
  <c r="Q3640" i="2"/>
  <c r="L3641" i="2" a="1"/>
  <c r="L3641" i="2" s="1"/>
  <c r="M3641" i="2"/>
  <c r="N3641" i="2"/>
  <c r="O3641" i="2"/>
  <c r="P3641" i="2"/>
  <c r="Q3641" i="2"/>
  <c r="L3642" i="2" a="1"/>
  <c r="L3642" i="2" s="1"/>
  <c r="M3642" i="2"/>
  <c r="N3642" i="2"/>
  <c r="O3642" i="2"/>
  <c r="P3642" i="2"/>
  <c r="Q3642" i="2"/>
  <c r="L3643" i="2" a="1"/>
  <c r="L3643" i="2" s="1"/>
  <c r="M3643" i="2"/>
  <c r="N3643" i="2"/>
  <c r="O3643" i="2"/>
  <c r="P3643" i="2"/>
  <c r="Q3643" i="2"/>
  <c r="L3644" i="2" a="1"/>
  <c r="L3644" i="2" s="1"/>
  <c r="M3644" i="2"/>
  <c r="N3644" i="2"/>
  <c r="O3644" i="2"/>
  <c r="P3644" i="2"/>
  <c r="Q3644" i="2"/>
  <c r="L3645" i="2" a="1"/>
  <c r="L3645" i="2" s="1"/>
  <c r="M3645" i="2"/>
  <c r="N3645" i="2"/>
  <c r="O3645" i="2"/>
  <c r="P3645" i="2"/>
  <c r="Q3645" i="2"/>
  <c r="L3646" i="2" a="1"/>
  <c r="L3646" i="2" s="1"/>
  <c r="M3646" i="2"/>
  <c r="N3646" i="2"/>
  <c r="O3646" i="2"/>
  <c r="P3646" i="2"/>
  <c r="Q3646" i="2"/>
  <c r="L3647" i="2" a="1"/>
  <c r="L3647" i="2" s="1"/>
  <c r="M3647" i="2"/>
  <c r="N3647" i="2"/>
  <c r="O3647" i="2"/>
  <c r="P3647" i="2"/>
  <c r="Q3647" i="2"/>
  <c r="L3648" i="2" a="1"/>
  <c r="L3648" i="2" s="1"/>
  <c r="M3648" i="2"/>
  <c r="N3648" i="2"/>
  <c r="R3648" i="2" s="1"/>
  <c r="O3648" i="2"/>
  <c r="P3648" i="2"/>
  <c r="Q3648" i="2"/>
  <c r="L3649" i="2" a="1"/>
  <c r="L3649" i="2" s="1"/>
  <c r="M3649" i="2"/>
  <c r="N3649" i="2"/>
  <c r="O3649" i="2"/>
  <c r="P3649" i="2"/>
  <c r="Q3649" i="2"/>
  <c r="L3650" i="2" a="1"/>
  <c r="L3650" i="2" s="1"/>
  <c r="M3650" i="2"/>
  <c r="N3650" i="2"/>
  <c r="O3650" i="2"/>
  <c r="P3650" i="2"/>
  <c r="Q3650" i="2"/>
  <c r="L3651" i="2" a="1"/>
  <c r="L3651" i="2" s="1"/>
  <c r="M3651" i="2"/>
  <c r="N3651" i="2"/>
  <c r="O3651" i="2"/>
  <c r="P3651" i="2"/>
  <c r="Q3651" i="2"/>
  <c r="L3652" i="2" a="1"/>
  <c r="L3652" i="2" s="1"/>
  <c r="M3652" i="2"/>
  <c r="N3652" i="2"/>
  <c r="O3652" i="2"/>
  <c r="P3652" i="2"/>
  <c r="Q3652" i="2"/>
  <c r="L3653" i="2" a="1"/>
  <c r="L3653" i="2" s="1"/>
  <c r="M3653" i="2"/>
  <c r="N3653" i="2"/>
  <c r="O3653" i="2"/>
  <c r="P3653" i="2"/>
  <c r="Q3653" i="2"/>
  <c r="L3654" i="2" a="1"/>
  <c r="L3654" i="2" s="1"/>
  <c r="M3654" i="2"/>
  <c r="N3654" i="2"/>
  <c r="O3654" i="2"/>
  <c r="P3654" i="2"/>
  <c r="Q3654" i="2"/>
  <c r="L3655" i="2" a="1"/>
  <c r="L3655" i="2" s="1"/>
  <c r="M3655" i="2"/>
  <c r="N3655" i="2"/>
  <c r="O3655" i="2"/>
  <c r="P3655" i="2"/>
  <c r="Q3655" i="2"/>
  <c r="L3656" i="2" a="1"/>
  <c r="L3656" i="2" s="1"/>
  <c r="M3656" i="2"/>
  <c r="N3656" i="2"/>
  <c r="O3656" i="2"/>
  <c r="P3656" i="2"/>
  <c r="Q3656" i="2"/>
  <c r="L3657" i="2" a="1"/>
  <c r="L3657" i="2" s="1"/>
  <c r="M3657" i="2"/>
  <c r="N3657" i="2"/>
  <c r="O3657" i="2"/>
  <c r="P3657" i="2"/>
  <c r="Q3657" i="2"/>
  <c r="L3658" i="2" a="1"/>
  <c r="L3658" i="2" s="1"/>
  <c r="M3658" i="2"/>
  <c r="N3658" i="2"/>
  <c r="O3658" i="2"/>
  <c r="P3658" i="2"/>
  <c r="Q3658" i="2"/>
  <c r="L3659" i="2" a="1"/>
  <c r="L3659" i="2" s="1"/>
  <c r="M3659" i="2"/>
  <c r="N3659" i="2"/>
  <c r="O3659" i="2"/>
  <c r="P3659" i="2"/>
  <c r="Q3659" i="2"/>
  <c r="L3660" i="2" a="1"/>
  <c r="L3660" i="2" s="1"/>
  <c r="M3660" i="2"/>
  <c r="N3660" i="2"/>
  <c r="O3660" i="2"/>
  <c r="P3660" i="2"/>
  <c r="Q3660" i="2"/>
  <c r="L3661" i="2" a="1"/>
  <c r="L3661" i="2" s="1"/>
  <c r="M3661" i="2"/>
  <c r="N3661" i="2"/>
  <c r="O3661" i="2"/>
  <c r="P3661" i="2"/>
  <c r="Q3661" i="2"/>
  <c r="L3662" i="2" a="1"/>
  <c r="L3662" i="2" s="1"/>
  <c r="M3662" i="2"/>
  <c r="N3662" i="2"/>
  <c r="O3662" i="2"/>
  <c r="P3662" i="2"/>
  <c r="Q3662" i="2"/>
  <c r="L3663" i="2" a="1"/>
  <c r="L3663" i="2" s="1"/>
  <c r="M3663" i="2"/>
  <c r="N3663" i="2"/>
  <c r="O3663" i="2"/>
  <c r="P3663" i="2"/>
  <c r="Q3663" i="2"/>
  <c r="L3664" i="2" a="1"/>
  <c r="L3664" i="2" s="1"/>
  <c r="M3664" i="2"/>
  <c r="N3664" i="2"/>
  <c r="O3664" i="2"/>
  <c r="P3664" i="2"/>
  <c r="Q3664" i="2"/>
  <c r="L3665" i="2" a="1"/>
  <c r="L3665" i="2" s="1"/>
  <c r="M3665" i="2"/>
  <c r="N3665" i="2"/>
  <c r="O3665" i="2"/>
  <c r="P3665" i="2"/>
  <c r="Q3665" i="2"/>
  <c r="L3666" i="2" a="1"/>
  <c r="L3666" i="2" s="1"/>
  <c r="M3666" i="2"/>
  <c r="N3666" i="2"/>
  <c r="O3666" i="2"/>
  <c r="P3666" i="2"/>
  <c r="Q3666" i="2"/>
  <c r="L3667" i="2" a="1"/>
  <c r="L3667" i="2" s="1"/>
  <c r="M3667" i="2"/>
  <c r="N3667" i="2"/>
  <c r="O3667" i="2"/>
  <c r="P3667" i="2"/>
  <c r="Q3667" i="2"/>
  <c r="L3668" i="2" a="1"/>
  <c r="L3668" i="2" s="1"/>
  <c r="M3668" i="2"/>
  <c r="N3668" i="2"/>
  <c r="O3668" i="2"/>
  <c r="P3668" i="2"/>
  <c r="Q3668" i="2"/>
  <c r="L3669" i="2" a="1"/>
  <c r="L3669" i="2" s="1"/>
  <c r="M3669" i="2"/>
  <c r="N3669" i="2"/>
  <c r="O3669" i="2"/>
  <c r="P3669" i="2"/>
  <c r="Q3669" i="2"/>
  <c r="L3670" i="2" a="1"/>
  <c r="L3670" i="2" s="1"/>
  <c r="M3670" i="2"/>
  <c r="N3670" i="2"/>
  <c r="O3670" i="2"/>
  <c r="P3670" i="2"/>
  <c r="Q3670" i="2"/>
  <c r="L3671" i="2" a="1"/>
  <c r="L3671" i="2" s="1"/>
  <c r="M3671" i="2"/>
  <c r="N3671" i="2"/>
  <c r="O3671" i="2"/>
  <c r="P3671" i="2"/>
  <c r="Q3671" i="2"/>
  <c r="L3672" i="2" a="1"/>
  <c r="L3672" i="2" s="1"/>
  <c r="M3672" i="2"/>
  <c r="N3672" i="2"/>
  <c r="O3672" i="2"/>
  <c r="P3672" i="2"/>
  <c r="Q3672" i="2"/>
  <c r="L3673" i="2" a="1"/>
  <c r="L3673" i="2" s="1"/>
  <c r="M3673" i="2"/>
  <c r="N3673" i="2"/>
  <c r="O3673" i="2"/>
  <c r="P3673" i="2"/>
  <c r="Q3673" i="2"/>
  <c r="L3674" i="2" a="1"/>
  <c r="L3674" i="2" s="1"/>
  <c r="M3674" i="2"/>
  <c r="N3674" i="2"/>
  <c r="O3674" i="2"/>
  <c r="P3674" i="2"/>
  <c r="Q3674" i="2"/>
  <c r="L3675" i="2" a="1"/>
  <c r="L3675" i="2" s="1"/>
  <c r="M3675" i="2"/>
  <c r="N3675" i="2"/>
  <c r="O3675" i="2"/>
  <c r="P3675" i="2"/>
  <c r="Q3675" i="2"/>
  <c r="L3676" i="2" a="1"/>
  <c r="L3676" i="2" s="1"/>
  <c r="M3676" i="2"/>
  <c r="N3676" i="2"/>
  <c r="O3676" i="2"/>
  <c r="P3676" i="2"/>
  <c r="Q3676" i="2"/>
  <c r="L3677" i="2" a="1"/>
  <c r="L3677" i="2" s="1"/>
  <c r="M3677" i="2"/>
  <c r="N3677" i="2"/>
  <c r="O3677" i="2"/>
  <c r="P3677" i="2"/>
  <c r="Q3677" i="2"/>
  <c r="L3678" i="2" a="1"/>
  <c r="L3678" i="2" s="1"/>
  <c r="M3678" i="2"/>
  <c r="N3678" i="2"/>
  <c r="O3678" i="2"/>
  <c r="P3678" i="2"/>
  <c r="Q3678" i="2"/>
  <c r="L3679" i="2" a="1"/>
  <c r="L3679" i="2" s="1"/>
  <c r="M3679" i="2"/>
  <c r="N3679" i="2"/>
  <c r="O3679" i="2"/>
  <c r="P3679" i="2"/>
  <c r="Q3679" i="2"/>
  <c r="L3680" i="2" a="1"/>
  <c r="L3680" i="2" s="1"/>
  <c r="M3680" i="2"/>
  <c r="N3680" i="2"/>
  <c r="O3680" i="2"/>
  <c r="P3680" i="2"/>
  <c r="Q3680" i="2"/>
  <c r="L3681" i="2" a="1"/>
  <c r="L3681" i="2" s="1"/>
  <c r="M3681" i="2"/>
  <c r="N3681" i="2"/>
  <c r="O3681" i="2"/>
  <c r="P3681" i="2"/>
  <c r="Q3681" i="2"/>
  <c r="L3682" i="2" a="1"/>
  <c r="L3682" i="2" s="1"/>
  <c r="M3682" i="2"/>
  <c r="N3682" i="2"/>
  <c r="O3682" i="2"/>
  <c r="P3682" i="2"/>
  <c r="Q3682" i="2"/>
  <c r="L3683" i="2" a="1"/>
  <c r="L3683" i="2" s="1"/>
  <c r="M3683" i="2"/>
  <c r="N3683" i="2"/>
  <c r="O3683" i="2"/>
  <c r="P3683" i="2"/>
  <c r="Q3683" i="2"/>
  <c r="L3684" i="2" a="1"/>
  <c r="L3684" i="2" s="1"/>
  <c r="M3684" i="2"/>
  <c r="N3684" i="2"/>
  <c r="O3684" i="2"/>
  <c r="P3684" i="2"/>
  <c r="Q3684" i="2"/>
  <c r="L3685" i="2" a="1"/>
  <c r="L3685" i="2" s="1"/>
  <c r="M3685" i="2"/>
  <c r="N3685" i="2"/>
  <c r="O3685" i="2"/>
  <c r="P3685" i="2"/>
  <c r="Q3685" i="2"/>
  <c r="L3686" i="2" a="1"/>
  <c r="L3686" i="2" s="1"/>
  <c r="M3686" i="2"/>
  <c r="N3686" i="2"/>
  <c r="O3686" i="2"/>
  <c r="P3686" i="2"/>
  <c r="Q3686" i="2"/>
  <c r="L3687" i="2" a="1"/>
  <c r="L3687" i="2" s="1"/>
  <c r="M3687" i="2"/>
  <c r="N3687" i="2"/>
  <c r="O3687" i="2"/>
  <c r="P3687" i="2"/>
  <c r="Q3687" i="2"/>
  <c r="L3688" i="2" a="1"/>
  <c r="L3688" i="2" s="1"/>
  <c r="M3688" i="2"/>
  <c r="N3688" i="2"/>
  <c r="O3688" i="2"/>
  <c r="P3688" i="2"/>
  <c r="Q3688" i="2"/>
  <c r="L3689" i="2" a="1"/>
  <c r="L3689" i="2" s="1"/>
  <c r="M3689" i="2"/>
  <c r="N3689" i="2"/>
  <c r="O3689" i="2"/>
  <c r="P3689" i="2"/>
  <c r="Q3689" i="2"/>
  <c r="L3690" i="2" a="1"/>
  <c r="L3690" i="2" s="1"/>
  <c r="M3690" i="2"/>
  <c r="N3690" i="2"/>
  <c r="O3690" i="2"/>
  <c r="P3690" i="2"/>
  <c r="Q3690" i="2"/>
  <c r="L3691" i="2" a="1"/>
  <c r="L3691" i="2" s="1"/>
  <c r="M3691" i="2"/>
  <c r="N3691" i="2"/>
  <c r="O3691" i="2"/>
  <c r="P3691" i="2"/>
  <c r="Q3691" i="2"/>
  <c r="L3692" i="2" a="1"/>
  <c r="L3692" i="2" s="1"/>
  <c r="M3692" i="2"/>
  <c r="N3692" i="2"/>
  <c r="O3692" i="2"/>
  <c r="P3692" i="2"/>
  <c r="Q3692" i="2"/>
  <c r="L3693" i="2" a="1"/>
  <c r="L3693" i="2" s="1"/>
  <c r="M3693" i="2"/>
  <c r="N3693" i="2"/>
  <c r="O3693" i="2"/>
  <c r="P3693" i="2"/>
  <c r="Q3693" i="2"/>
  <c r="L3694" i="2" a="1"/>
  <c r="L3694" i="2" s="1"/>
  <c r="M3694" i="2"/>
  <c r="N3694" i="2"/>
  <c r="O3694" i="2"/>
  <c r="P3694" i="2"/>
  <c r="Q3694" i="2"/>
  <c r="L3695" i="2" a="1"/>
  <c r="L3695" i="2" s="1"/>
  <c r="M3695" i="2"/>
  <c r="N3695" i="2"/>
  <c r="O3695" i="2"/>
  <c r="P3695" i="2"/>
  <c r="Q3695" i="2"/>
  <c r="L3696" i="2" a="1"/>
  <c r="L3696" i="2" s="1"/>
  <c r="M3696" i="2"/>
  <c r="N3696" i="2"/>
  <c r="O3696" i="2"/>
  <c r="P3696" i="2"/>
  <c r="Q3696" i="2"/>
  <c r="L3697" i="2" a="1"/>
  <c r="L3697" i="2" s="1"/>
  <c r="M3697" i="2"/>
  <c r="N3697" i="2"/>
  <c r="O3697" i="2"/>
  <c r="P3697" i="2"/>
  <c r="Q3697" i="2"/>
  <c r="L3698" i="2" a="1"/>
  <c r="L3698" i="2" s="1"/>
  <c r="M3698" i="2"/>
  <c r="N3698" i="2"/>
  <c r="O3698" i="2"/>
  <c r="P3698" i="2"/>
  <c r="Q3698" i="2"/>
  <c r="L3699" i="2" a="1"/>
  <c r="L3699" i="2" s="1"/>
  <c r="M3699" i="2"/>
  <c r="N3699" i="2"/>
  <c r="O3699" i="2"/>
  <c r="P3699" i="2"/>
  <c r="Q3699" i="2"/>
  <c r="L3700" i="2" a="1"/>
  <c r="L3700" i="2" s="1"/>
  <c r="M3700" i="2"/>
  <c r="N3700" i="2"/>
  <c r="O3700" i="2"/>
  <c r="P3700" i="2"/>
  <c r="Q3700" i="2"/>
  <c r="L3701" i="2" a="1"/>
  <c r="L3701" i="2" s="1"/>
  <c r="M3701" i="2"/>
  <c r="N3701" i="2"/>
  <c r="O3701" i="2"/>
  <c r="P3701" i="2"/>
  <c r="Q3701" i="2"/>
  <c r="L3702" i="2" a="1"/>
  <c r="L3702" i="2" s="1"/>
  <c r="M3702" i="2"/>
  <c r="N3702" i="2"/>
  <c r="O3702" i="2"/>
  <c r="P3702" i="2"/>
  <c r="Q3702" i="2"/>
  <c r="L3703" i="2" a="1"/>
  <c r="L3703" i="2" s="1"/>
  <c r="M3703" i="2"/>
  <c r="N3703" i="2"/>
  <c r="O3703" i="2"/>
  <c r="P3703" i="2"/>
  <c r="Q3703" i="2"/>
  <c r="L3704" i="2" a="1"/>
  <c r="L3704" i="2" s="1"/>
  <c r="M3704" i="2"/>
  <c r="N3704" i="2"/>
  <c r="R3704" i="2" s="1"/>
  <c r="O3704" i="2"/>
  <c r="P3704" i="2"/>
  <c r="Q3704" i="2"/>
  <c r="L3705" i="2" a="1"/>
  <c r="L3705" i="2" s="1"/>
  <c r="M3705" i="2"/>
  <c r="N3705" i="2"/>
  <c r="O3705" i="2"/>
  <c r="P3705" i="2"/>
  <c r="Q3705" i="2"/>
  <c r="L3706" i="2" a="1"/>
  <c r="L3706" i="2" s="1"/>
  <c r="M3706" i="2"/>
  <c r="N3706" i="2"/>
  <c r="O3706" i="2"/>
  <c r="P3706" i="2"/>
  <c r="Q3706" i="2"/>
  <c r="L3707" i="2" a="1"/>
  <c r="L3707" i="2" s="1"/>
  <c r="M3707" i="2"/>
  <c r="N3707" i="2"/>
  <c r="O3707" i="2"/>
  <c r="P3707" i="2"/>
  <c r="Q3707" i="2"/>
  <c r="L3708" i="2" a="1"/>
  <c r="L3708" i="2" s="1"/>
  <c r="M3708" i="2"/>
  <c r="N3708" i="2"/>
  <c r="O3708" i="2"/>
  <c r="P3708" i="2"/>
  <c r="Q3708" i="2"/>
  <c r="L3709" i="2" a="1"/>
  <c r="L3709" i="2" s="1"/>
  <c r="M3709" i="2"/>
  <c r="N3709" i="2"/>
  <c r="O3709" i="2"/>
  <c r="P3709" i="2"/>
  <c r="Q3709" i="2"/>
  <c r="L3710" i="2" a="1"/>
  <c r="L3710" i="2" s="1"/>
  <c r="M3710" i="2"/>
  <c r="N3710" i="2"/>
  <c r="O3710" i="2"/>
  <c r="P3710" i="2"/>
  <c r="Q3710" i="2"/>
  <c r="L3711" i="2" a="1"/>
  <c r="L3711" i="2" s="1"/>
  <c r="M3711" i="2"/>
  <c r="N3711" i="2"/>
  <c r="O3711" i="2"/>
  <c r="P3711" i="2"/>
  <c r="Q3711" i="2"/>
  <c r="L3712" i="2" a="1"/>
  <c r="L3712" i="2" s="1"/>
  <c r="M3712" i="2"/>
  <c r="N3712" i="2"/>
  <c r="O3712" i="2"/>
  <c r="P3712" i="2"/>
  <c r="Q3712" i="2"/>
  <c r="L3713" i="2" a="1"/>
  <c r="L3713" i="2" s="1"/>
  <c r="M3713" i="2"/>
  <c r="N3713" i="2"/>
  <c r="O3713" i="2"/>
  <c r="P3713" i="2"/>
  <c r="Q3713" i="2"/>
  <c r="L3714" i="2" a="1"/>
  <c r="L3714" i="2" s="1"/>
  <c r="M3714" i="2"/>
  <c r="N3714" i="2"/>
  <c r="O3714" i="2"/>
  <c r="P3714" i="2"/>
  <c r="Q3714" i="2"/>
  <c r="L3715" i="2" a="1"/>
  <c r="L3715" i="2" s="1"/>
  <c r="M3715" i="2"/>
  <c r="N3715" i="2"/>
  <c r="O3715" i="2"/>
  <c r="P3715" i="2"/>
  <c r="Q3715" i="2"/>
  <c r="L3716" i="2" a="1"/>
  <c r="L3716" i="2" s="1"/>
  <c r="M3716" i="2"/>
  <c r="N3716" i="2"/>
  <c r="O3716" i="2"/>
  <c r="P3716" i="2"/>
  <c r="Q3716" i="2"/>
  <c r="L3717" i="2" a="1"/>
  <c r="L3717" i="2" s="1"/>
  <c r="M3717" i="2"/>
  <c r="N3717" i="2"/>
  <c r="O3717" i="2"/>
  <c r="P3717" i="2"/>
  <c r="Q3717" i="2"/>
  <c r="L3718" i="2" a="1"/>
  <c r="L3718" i="2" s="1"/>
  <c r="M3718" i="2"/>
  <c r="N3718" i="2"/>
  <c r="O3718" i="2"/>
  <c r="P3718" i="2"/>
  <c r="Q3718" i="2"/>
  <c r="L3719" i="2" a="1"/>
  <c r="L3719" i="2" s="1"/>
  <c r="M3719" i="2"/>
  <c r="N3719" i="2"/>
  <c r="O3719" i="2"/>
  <c r="P3719" i="2"/>
  <c r="Q3719" i="2"/>
  <c r="L3720" i="2" a="1"/>
  <c r="L3720" i="2" s="1"/>
  <c r="M3720" i="2"/>
  <c r="N3720" i="2"/>
  <c r="O3720" i="2"/>
  <c r="P3720" i="2"/>
  <c r="Q3720" i="2"/>
  <c r="L3721" i="2" a="1"/>
  <c r="L3721" i="2" s="1"/>
  <c r="M3721" i="2"/>
  <c r="N3721" i="2"/>
  <c r="O3721" i="2"/>
  <c r="P3721" i="2"/>
  <c r="Q3721" i="2"/>
  <c r="L3722" i="2" a="1"/>
  <c r="L3722" i="2" s="1"/>
  <c r="M3722" i="2"/>
  <c r="N3722" i="2"/>
  <c r="O3722" i="2"/>
  <c r="P3722" i="2"/>
  <c r="Q3722" i="2"/>
  <c r="L3723" i="2" a="1"/>
  <c r="L3723" i="2" s="1"/>
  <c r="M3723" i="2"/>
  <c r="N3723" i="2"/>
  <c r="O3723" i="2"/>
  <c r="P3723" i="2"/>
  <c r="Q3723" i="2"/>
  <c r="L3724" i="2" a="1"/>
  <c r="L3724" i="2" s="1"/>
  <c r="M3724" i="2"/>
  <c r="N3724" i="2"/>
  <c r="O3724" i="2"/>
  <c r="P3724" i="2"/>
  <c r="Q3724" i="2"/>
  <c r="L3725" i="2" a="1"/>
  <c r="L3725" i="2" s="1"/>
  <c r="M3725" i="2"/>
  <c r="N3725" i="2"/>
  <c r="O3725" i="2"/>
  <c r="P3725" i="2"/>
  <c r="Q3725" i="2"/>
  <c r="L3726" i="2" a="1"/>
  <c r="L3726" i="2" s="1"/>
  <c r="M3726" i="2"/>
  <c r="N3726" i="2"/>
  <c r="O3726" i="2"/>
  <c r="P3726" i="2"/>
  <c r="Q3726" i="2"/>
  <c r="L3727" i="2" a="1"/>
  <c r="L3727" i="2" s="1"/>
  <c r="M3727" i="2"/>
  <c r="N3727" i="2"/>
  <c r="O3727" i="2"/>
  <c r="P3727" i="2"/>
  <c r="Q3727" i="2"/>
  <c r="L3728" i="2" a="1"/>
  <c r="L3728" i="2" s="1"/>
  <c r="M3728" i="2"/>
  <c r="N3728" i="2"/>
  <c r="O3728" i="2"/>
  <c r="P3728" i="2"/>
  <c r="Q3728" i="2"/>
  <c r="L3729" i="2" a="1"/>
  <c r="L3729" i="2" s="1"/>
  <c r="M3729" i="2"/>
  <c r="N3729" i="2"/>
  <c r="O3729" i="2"/>
  <c r="P3729" i="2"/>
  <c r="Q3729" i="2"/>
  <c r="L3730" i="2" a="1"/>
  <c r="L3730" i="2" s="1"/>
  <c r="M3730" i="2"/>
  <c r="N3730" i="2"/>
  <c r="O3730" i="2"/>
  <c r="P3730" i="2"/>
  <c r="Q3730" i="2"/>
  <c r="L3731" i="2" a="1"/>
  <c r="L3731" i="2" s="1"/>
  <c r="M3731" i="2"/>
  <c r="N3731" i="2"/>
  <c r="O3731" i="2"/>
  <c r="P3731" i="2"/>
  <c r="Q3731" i="2"/>
  <c r="L3732" i="2" a="1"/>
  <c r="L3732" i="2" s="1"/>
  <c r="M3732" i="2"/>
  <c r="N3732" i="2"/>
  <c r="O3732" i="2"/>
  <c r="P3732" i="2"/>
  <c r="Q3732" i="2"/>
  <c r="L3733" i="2" a="1"/>
  <c r="L3733" i="2" s="1"/>
  <c r="M3733" i="2"/>
  <c r="N3733" i="2"/>
  <c r="O3733" i="2"/>
  <c r="P3733" i="2"/>
  <c r="Q3733" i="2"/>
  <c r="L3734" i="2" a="1"/>
  <c r="L3734" i="2" s="1"/>
  <c r="M3734" i="2"/>
  <c r="N3734" i="2"/>
  <c r="O3734" i="2"/>
  <c r="P3734" i="2"/>
  <c r="Q3734" i="2"/>
  <c r="L3735" i="2" a="1"/>
  <c r="L3735" i="2" s="1"/>
  <c r="M3735" i="2"/>
  <c r="N3735" i="2"/>
  <c r="O3735" i="2"/>
  <c r="P3735" i="2"/>
  <c r="Q3735" i="2"/>
  <c r="L3736" i="2" a="1"/>
  <c r="L3736" i="2" s="1"/>
  <c r="M3736" i="2"/>
  <c r="N3736" i="2"/>
  <c r="O3736" i="2"/>
  <c r="P3736" i="2"/>
  <c r="Q3736" i="2"/>
  <c r="L3737" i="2" a="1"/>
  <c r="L3737" i="2" s="1"/>
  <c r="M3737" i="2"/>
  <c r="N3737" i="2"/>
  <c r="O3737" i="2"/>
  <c r="P3737" i="2"/>
  <c r="Q3737" i="2"/>
  <c r="L3738" i="2" a="1"/>
  <c r="L3738" i="2" s="1"/>
  <c r="M3738" i="2"/>
  <c r="N3738" i="2"/>
  <c r="O3738" i="2"/>
  <c r="P3738" i="2"/>
  <c r="Q3738" i="2"/>
  <c r="L3739" i="2" a="1"/>
  <c r="L3739" i="2" s="1"/>
  <c r="M3739" i="2"/>
  <c r="N3739" i="2"/>
  <c r="O3739" i="2"/>
  <c r="P3739" i="2"/>
  <c r="Q3739" i="2"/>
  <c r="L3740" i="2" a="1"/>
  <c r="L3740" i="2" s="1"/>
  <c r="M3740" i="2"/>
  <c r="N3740" i="2"/>
  <c r="O3740" i="2"/>
  <c r="P3740" i="2"/>
  <c r="Q3740" i="2"/>
  <c r="L3741" i="2" a="1"/>
  <c r="L3741" i="2" s="1"/>
  <c r="M3741" i="2"/>
  <c r="N3741" i="2"/>
  <c r="O3741" i="2"/>
  <c r="P3741" i="2"/>
  <c r="Q3741" i="2"/>
  <c r="L3742" i="2" a="1"/>
  <c r="L3742" i="2" s="1"/>
  <c r="M3742" i="2"/>
  <c r="N3742" i="2"/>
  <c r="O3742" i="2"/>
  <c r="P3742" i="2"/>
  <c r="Q3742" i="2"/>
  <c r="L3743" i="2" a="1"/>
  <c r="L3743" i="2" s="1"/>
  <c r="M3743" i="2"/>
  <c r="N3743" i="2"/>
  <c r="O3743" i="2"/>
  <c r="P3743" i="2"/>
  <c r="Q3743" i="2"/>
  <c r="L3744" i="2" a="1"/>
  <c r="L3744" i="2" s="1"/>
  <c r="M3744" i="2"/>
  <c r="N3744" i="2"/>
  <c r="O3744" i="2"/>
  <c r="P3744" i="2"/>
  <c r="Q3744" i="2"/>
  <c r="L3745" i="2" a="1"/>
  <c r="L3745" i="2" s="1"/>
  <c r="M3745" i="2"/>
  <c r="N3745" i="2"/>
  <c r="O3745" i="2"/>
  <c r="P3745" i="2"/>
  <c r="Q3745" i="2"/>
  <c r="L3746" i="2" a="1"/>
  <c r="L3746" i="2" s="1"/>
  <c r="M3746" i="2"/>
  <c r="N3746" i="2"/>
  <c r="O3746" i="2"/>
  <c r="P3746" i="2"/>
  <c r="Q3746" i="2"/>
  <c r="L3747" i="2" a="1"/>
  <c r="L3747" i="2" s="1"/>
  <c r="M3747" i="2"/>
  <c r="N3747" i="2"/>
  <c r="O3747" i="2"/>
  <c r="P3747" i="2"/>
  <c r="Q3747" i="2"/>
  <c r="L3748" i="2" a="1"/>
  <c r="L3748" i="2" s="1"/>
  <c r="M3748" i="2"/>
  <c r="N3748" i="2"/>
  <c r="O3748" i="2"/>
  <c r="P3748" i="2"/>
  <c r="Q3748" i="2"/>
  <c r="L3749" i="2" a="1"/>
  <c r="L3749" i="2" s="1"/>
  <c r="M3749" i="2"/>
  <c r="N3749" i="2"/>
  <c r="O3749" i="2"/>
  <c r="P3749" i="2"/>
  <c r="Q3749" i="2"/>
  <c r="L3750" i="2" a="1"/>
  <c r="L3750" i="2" s="1"/>
  <c r="M3750" i="2"/>
  <c r="N3750" i="2"/>
  <c r="O3750" i="2"/>
  <c r="P3750" i="2"/>
  <c r="Q3750" i="2"/>
  <c r="L3751" i="2" a="1"/>
  <c r="L3751" i="2" s="1"/>
  <c r="M3751" i="2"/>
  <c r="N3751" i="2"/>
  <c r="O3751" i="2"/>
  <c r="P3751" i="2"/>
  <c r="Q3751" i="2"/>
  <c r="L3752" i="2" a="1"/>
  <c r="L3752" i="2" s="1"/>
  <c r="M3752" i="2"/>
  <c r="N3752" i="2"/>
  <c r="O3752" i="2"/>
  <c r="P3752" i="2"/>
  <c r="Q3752" i="2"/>
  <c r="L3753" i="2" a="1"/>
  <c r="L3753" i="2" s="1"/>
  <c r="M3753" i="2"/>
  <c r="N3753" i="2"/>
  <c r="O3753" i="2"/>
  <c r="P3753" i="2"/>
  <c r="Q3753" i="2"/>
  <c r="L3754" i="2" a="1"/>
  <c r="L3754" i="2" s="1"/>
  <c r="M3754" i="2"/>
  <c r="N3754" i="2"/>
  <c r="O3754" i="2"/>
  <c r="P3754" i="2"/>
  <c r="Q3754" i="2"/>
  <c r="L3755" i="2" a="1"/>
  <c r="L3755" i="2" s="1"/>
  <c r="M3755" i="2"/>
  <c r="N3755" i="2"/>
  <c r="O3755" i="2"/>
  <c r="P3755" i="2"/>
  <c r="Q3755" i="2"/>
  <c r="L3756" i="2" a="1"/>
  <c r="L3756" i="2" s="1"/>
  <c r="M3756" i="2"/>
  <c r="N3756" i="2"/>
  <c r="O3756" i="2"/>
  <c r="P3756" i="2"/>
  <c r="Q3756" i="2"/>
  <c r="L3757" i="2" a="1"/>
  <c r="L3757" i="2" s="1"/>
  <c r="M3757" i="2"/>
  <c r="N3757" i="2"/>
  <c r="O3757" i="2"/>
  <c r="P3757" i="2"/>
  <c r="Q3757" i="2"/>
  <c r="L3758" i="2" a="1"/>
  <c r="L3758" i="2" s="1"/>
  <c r="M3758" i="2"/>
  <c r="N3758" i="2"/>
  <c r="O3758" i="2"/>
  <c r="P3758" i="2"/>
  <c r="Q3758" i="2"/>
  <c r="L3759" i="2" a="1"/>
  <c r="L3759" i="2" s="1"/>
  <c r="M3759" i="2"/>
  <c r="N3759" i="2"/>
  <c r="O3759" i="2"/>
  <c r="P3759" i="2"/>
  <c r="Q3759" i="2"/>
  <c r="L3760" i="2" a="1"/>
  <c r="L3760" i="2" s="1"/>
  <c r="M3760" i="2"/>
  <c r="N3760" i="2"/>
  <c r="O3760" i="2"/>
  <c r="P3760" i="2"/>
  <c r="Q3760" i="2"/>
  <c r="L3761" i="2" a="1"/>
  <c r="L3761" i="2" s="1"/>
  <c r="M3761" i="2"/>
  <c r="N3761" i="2"/>
  <c r="O3761" i="2"/>
  <c r="P3761" i="2"/>
  <c r="Q3761" i="2"/>
  <c r="L3762" i="2" a="1"/>
  <c r="L3762" i="2" s="1"/>
  <c r="M3762" i="2"/>
  <c r="N3762" i="2"/>
  <c r="O3762" i="2"/>
  <c r="P3762" i="2"/>
  <c r="Q3762" i="2"/>
  <c r="L3763" i="2" a="1"/>
  <c r="L3763" i="2" s="1"/>
  <c r="M3763" i="2"/>
  <c r="N3763" i="2"/>
  <c r="O3763" i="2"/>
  <c r="P3763" i="2"/>
  <c r="Q3763" i="2"/>
  <c r="L3764" i="2" a="1"/>
  <c r="L3764" i="2" s="1"/>
  <c r="M3764" i="2"/>
  <c r="N3764" i="2"/>
  <c r="O3764" i="2"/>
  <c r="P3764" i="2"/>
  <c r="Q3764" i="2"/>
  <c r="L3765" i="2" a="1"/>
  <c r="L3765" i="2" s="1"/>
  <c r="M3765" i="2"/>
  <c r="N3765" i="2"/>
  <c r="O3765" i="2"/>
  <c r="P3765" i="2"/>
  <c r="Q3765" i="2"/>
  <c r="L3766" i="2" a="1"/>
  <c r="L3766" i="2" s="1"/>
  <c r="M3766" i="2"/>
  <c r="N3766" i="2"/>
  <c r="O3766" i="2"/>
  <c r="P3766" i="2"/>
  <c r="Q3766" i="2"/>
  <c r="L3767" i="2" a="1"/>
  <c r="L3767" i="2" s="1"/>
  <c r="M3767" i="2"/>
  <c r="N3767" i="2"/>
  <c r="O3767" i="2"/>
  <c r="P3767" i="2"/>
  <c r="Q3767" i="2"/>
  <c r="L3768" i="2" a="1"/>
  <c r="L3768" i="2" s="1"/>
  <c r="M3768" i="2"/>
  <c r="N3768" i="2"/>
  <c r="O3768" i="2"/>
  <c r="P3768" i="2"/>
  <c r="Q3768" i="2"/>
  <c r="L3769" i="2" a="1"/>
  <c r="L3769" i="2" s="1"/>
  <c r="M3769" i="2"/>
  <c r="N3769" i="2"/>
  <c r="O3769" i="2"/>
  <c r="P3769" i="2"/>
  <c r="Q3769" i="2"/>
  <c r="L3770" i="2" a="1"/>
  <c r="L3770" i="2" s="1"/>
  <c r="M3770" i="2"/>
  <c r="N3770" i="2"/>
  <c r="O3770" i="2"/>
  <c r="P3770" i="2"/>
  <c r="Q3770" i="2"/>
  <c r="L3771" i="2" a="1"/>
  <c r="L3771" i="2" s="1"/>
  <c r="M3771" i="2"/>
  <c r="N3771" i="2"/>
  <c r="O3771" i="2"/>
  <c r="P3771" i="2"/>
  <c r="Q3771" i="2"/>
  <c r="L3772" i="2" a="1"/>
  <c r="L3772" i="2" s="1"/>
  <c r="M3772" i="2"/>
  <c r="N3772" i="2"/>
  <c r="O3772" i="2"/>
  <c r="P3772" i="2"/>
  <c r="Q3772" i="2"/>
  <c r="L3773" i="2" a="1"/>
  <c r="L3773" i="2" s="1"/>
  <c r="M3773" i="2"/>
  <c r="N3773" i="2"/>
  <c r="O3773" i="2"/>
  <c r="P3773" i="2"/>
  <c r="Q3773" i="2"/>
  <c r="L3774" i="2" a="1"/>
  <c r="L3774" i="2" s="1"/>
  <c r="M3774" i="2"/>
  <c r="N3774" i="2"/>
  <c r="O3774" i="2"/>
  <c r="P3774" i="2"/>
  <c r="Q3774" i="2"/>
  <c r="L3775" i="2" a="1"/>
  <c r="L3775" i="2" s="1"/>
  <c r="M3775" i="2"/>
  <c r="N3775" i="2"/>
  <c r="O3775" i="2"/>
  <c r="P3775" i="2"/>
  <c r="Q3775" i="2"/>
  <c r="L3776" i="2" a="1"/>
  <c r="L3776" i="2" s="1"/>
  <c r="M3776" i="2"/>
  <c r="N3776" i="2"/>
  <c r="O3776" i="2"/>
  <c r="P3776" i="2"/>
  <c r="Q3776" i="2"/>
  <c r="L3777" i="2" a="1"/>
  <c r="L3777" i="2" s="1"/>
  <c r="M3777" i="2"/>
  <c r="N3777" i="2"/>
  <c r="O3777" i="2"/>
  <c r="P3777" i="2"/>
  <c r="Q3777" i="2"/>
  <c r="L3778" i="2" a="1"/>
  <c r="L3778" i="2" s="1"/>
  <c r="M3778" i="2"/>
  <c r="N3778" i="2"/>
  <c r="O3778" i="2"/>
  <c r="P3778" i="2"/>
  <c r="Q3778" i="2"/>
  <c r="L3779" i="2" a="1"/>
  <c r="L3779" i="2" s="1"/>
  <c r="M3779" i="2"/>
  <c r="N3779" i="2"/>
  <c r="O3779" i="2"/>
  <c r="P3779" i="2"/>
  <c r="Q3779" i="2"/>
  <c r="L3780" i="2" a="1"/>
  <c r="L3780" i="2" s="1"/>
  <c r="M3780" i="2"/>
  <c r="N3780" i="2"/>
  <c r="O3780" i="2"/>
  <c r="P3780" i="2"/>
  <c r="Q3780" i="2"/>
  <c r="L3781" i="2" a="1"/>
  <c r="L3781" i="2" s="1"/>
  <c r="M3781" i="2"/>
  <c r="N3781" i="2"/>
  <c r="O3781" i="2"/>
  <c r="P3781" i="2"/>
  <c r="Q3781" i="2"/>
  <c r="L3782" i="2" a="1"/>
  <c r="L3782" i="2" s="1"/>
  <c r="M3782" i="2"/>
  <c r="N3782" i="2"/>
  <c r="O3782" i="2"/>
  <c r="P3782" i="2"/>
  <c r="Q3782" i="2"/>
  <c r="L3783" i="2" a="1"/>
  <c r="L3783" i="2" s="1"/>
  <c r="M3783" i="2"/>
  <c r="N3783" i="2"/>
  <c r="O3783" i="2"/>
  <c r="P3783" i="2"/>
  <c r="Q3783" i="2"/>
  <c r="L3784" i="2" a="1"/>
  <c r="L3784" i="2" s="1"/>
  <c r="M3784" i="2"/>
  <c r="N3784" i="2"/>
  <c r="O3784" i="2"/>
  <c r="P3784" i="2"/>
  <c r="Q3784" i="2"/>
  <c r="L3785" i="2" a="1"/>
  <c r="L3785" i="2" s="1"/>
  <c r="M3785" i="2"/>
  <c r="N3785" i="2"/>
  <c r="O3785" i="2"/>
  <c r="P3785" i="2"/>
  <c r="Q3785" i="2"/>
  <c r="L3786" i="2" a="1"/>
  <c r="L3786" i="2" s="1"/>
  <c r="M3786" i="2"/>
  <c r="N3786" i="2"/>
  <c r="O3786" i="2"/>
  <c r="P3786" i="2"/>
  <c r="Q3786" i="2"/>
  <c r="L3787" i="2" a="1"/>
  <c r="L3787" i="2" s="1"/>
  <c r="M3787" i="2"/>
  <c r="N3787" i="2"/>
  <c r="O3787" i="2"/>
  <c r="P3787" i="2"/>
  <c r="Q3787" i="2"/>
  <c r="L3788" i="2" a="1"/>
  <c r="L3788" i="2" s="1"/>
  <c r="M3788" i="2"/>
  <c r="N3788" i="2"/>
  <c r="O3788" i="2"/>
  <c r="P3788" i="2"/>
  <c r="Q3788" i="2"/>
  <c r="L3789" i="2" a="1"/>
  <c r="L3789" i="2" s="1"/>
  <c r="M3789" i="2"/>
  <c r="N3789" i="2"/>
  <c r="O3789" i="2"/>
  <c r="P3789" i="2"/>
  <c r="Q3789" i="2"/>
  <c r="L3790" i="2" a="1"/>
  <c r="L3790" i="2" s="1"/>
  <c r="M3790" i="2"/>
  <c r="N3790" i="2"/>
  <c r="O3790" i="2"/>
  <c r="P3790" i="2"/>
  <c r="Q3790" i="2"/>
  <c r="L3791" i="2" a="1"/>
  <c r="L3791" i="2" s="1"/>
  <c r="M3791" i="2"/>
  <c r="N3791" i="2"/>
  <c r="O3791" i="2"/>
  <c r="P3791" i="2"/>
  <c r="Q3791" i="2"/>
  <c r="L3792" i="2" a="1"/>
  <c r="L3792" i="2" s="1"/>
  <c r="M3792" i="2"/>
  <c r="N3792" i="2"/>
  <c r="O3792" i="2"/>
  <c r="P3792" i="2"/>
  <c r="Q3792" i="2"/>
  <c r="L3793" i="2" a="1"/>
  <c r="L3793" i="2" s="1"/>
  <c r="M3793" i="2"/>
  <c r="N3793" i="2"/>
  <c r="O3793" i="2"/>
  <c r="P3793" i="2"/>
  <c r="Q3793" i="2"/>
  <c r="L3794" i="2" a="1"/>
  <c r="L3794" i="2" s="1"/>
  <c r="M3794" i="2"/>
  <c r="N3794" i="2"/>
  <c r="O3794" i="2"/>
  <c r="P3794" i="2"/>
  <c r="Q3794" i="2"/>
  <c r="L3795" i="2" a="1"/>
  <c r="L3795" i="2" s="1"/>
  <c r="M3795" i="2"/>
  <c r="N3795" i="2"/>
  <c r="O3795" i="2"/>
  <c r="P3795" i="2"/>
  <c r="Q3795" i="2"/>
  <c r="L3796" i="2" a="1"/>
  <c r="L3796" i="2" s="1"/>
  <c r="M3796" i="2"/>
  <c r="N3796" i="2"/>
  <c r="O3796" i="2"/>
  <c r="P3796" i="2"/>
  <c r="Q3796" i="2"/>
  <c r="L3797" i="2" a="1"/>
  <c r="L3797" i="2" s="1"/>
  <c r="M3797" i="2"/>
  <c r="N3797" i="2"/>
  <c r="O3797" i="2"/>
  <c r="P3797" i="2"/>
  <c r="Q3797" i="2"/>
  <c r="L3798" i="2" a="1"/>
  <c r="L3798" i="2" s="1"/>
  <c r="M3798" i="2"/>
  <c r="N3798" i="2"/>
  <c r="O3798" i="2"/>
  <c r="P3798" i="2"/>
  <c r="Q3798" i="2"/>
  <c r="L3799" i="2" a="1"/>
  <c r="L3799" i="2" s="1"/>
  <c r="M3799" i="2"/>
  <c r="N3799" i="2"/>
  <c r="O3799" i="2"/>
  <c r="P3799" i="2"/>
  <c r="Q3799" i="2"/>
  <c r="L3800" i="2" a="1"/>
  <c r="L3800" i="2" s="1"/>
  <c r="M3800" i="2"/>
  <c r="N3800" i="2"/>
  <c r="O3800" i="2"/>
  <c r="P3800" i="2"/>
  <c r="Q3800" i="2"/>
  <c r="L3801" i="2" a="1"/>
  <c r="L3801" i="2" s="1"/>
  <c r="M3801" i="2"/>
  <c r="N3801" i="2"/>
  <c r="O3801" i="2"/>
  <c r="P3801" i="2"/>
  <c r="Q3801" i="2"/>
  <c r="L3802" i="2" a="1"/>
  <c r="L3802" i="2" s="1"/>
  <c r="M3802" i="2"/>
  <c r="N3802" i="2"/>
  <c r="O3802" i="2"/>
  <c r="P3802" i="2"/>
  <c r="Q3802" i="2"/>
  <c r="L3803" i="2" a="1"/>
  <c r="L3803" i="2" s="1"/>
  <c r="M3803" i="2"/>
  <c r="N3803" i="2"/>
  <c r="O3803" i="2"/>
  <c r="P3803" i="2"/>
  <c r="Q3803" i="2"/>
  <c r="L3804" i="2" a="1"/>
  <c r="L3804" i="2" s="1"/>
  <c r="M3804" i="2"/>
  <c r="N3804" i="2"/>
  <c r="O3804" i="2"/>
  <c r="P3804" i="2"/>
  <c r="Q3804" i="2"/>
  <c r="L3805" i="2" a="1"/>
  <c r="L3805" i="2" s="1"/>
  <c r="M3805" i="2"/>
  <c r="N3805" i="2"/>
  <c r="O3805" i="2"/>
  <c r="P3805" i="2"/>
  <c r="Q3805" i="2"/>
  <c r="L3806" i="2" a="1"/>
  <c r="L3806" i="2" s="1"/>
  <c r="M3806" i="2"/>
  <c r="N3806" i="2"/>
  <c r="O3806" i="2"/>
  <c r="P3806" i="2"/>
  <c r="Q3806" i="2"/>
  <c r="L3807" i="2" a="1"/>
  <c r="L3807" i="2" s="1"/>
  <c r="M3807" i="2"/>
  <c r="N3807" i="2"/>
  <c r="O3807" i="2"/>
  <c r="P3807" i="2"/>
  <c r="Q3807" i="2"/>
  <c r="L3808" i="2" a="1"/>
  <c r="L3808" i="2" s="1"/>
  <c r="M3808" i="2"/>
  <c r="N3808" i="2"/>
  <c r="O3808" i="2"/>
  <c r="P3808" i="2"/>
  <c r="Q3808" i="2"/>
  <c r="L3809" i="2" a="1"/>
  <c r="L3809" i="2" s="1"/>
  <c r="M3809" i="2"/>
  <c r="N3809" i="2"/>
  <c r="O3809" i="2"/>
  <c r="P3809" i="2"/>
  <c r="Q3809" i="2"/>
  <c r="L3810" i="2" a="1"/>
  <c r="L3810" i="2" s="1"/>
  <c r="M3810" i="2"/>
  <c r="N3810" i="2"/>
  <c r="O3810" i="2"/>
  <c r="P3810" i="2"/>
  <c r="Q3810" i="2"/>
  <c r="L3811" i="2" a="1"/>
  <c r="L3811" i="2" s="1"/>
  <c r="M3811" i="2"/>
  <c r="N3811" i="2"/>
  <c r="O3811" i="2"/>
  <c r="P3811" i="2"/>
  <c r="Q3811" i="2"/>
  <c r="L3812" i="2" a="1"/>
  <c r="L3812" i="2" s="1"/>
  <c r="M3812" i="2"/>
  <c r="N3812" i="2"/>
  <c r="O3812" i="2"/>
  <c r="P3812" i="2"/>
  <c r="Q3812" i="2"/>
  <c r="L3813" i="2" a="1"/>
  <c r="L3813" i="2" s="1"/>
  <c r="M3813" i="2"/>
  <c r="N3813" i="2"/>
  <c r="O3813" i="2"/>
  <c r="P3813" i="2"/>
  <c r="Q3813" i="2"/>
  <c r="L3814" i="2" a="1"/>
  <c r="L3814" i="2" s="1"/>
  <c r="M3814" i="2"/>
  <c r="N3814" i="2"/>
  <c r="O3814" i="2"/>
  <c r="P3814" i="2"/>
  <c r="Q3814" i="2"/>
  <c r="L3815" i="2" a="1"/>
  <c r="L3815" i="2" s="1"/>
  <c r="M3815" i="2"/>
  <c r="N3815" i="2"/>
  <c r="O3815" i="2"/>
  <c r="P3815" i="2"/>
  <c r="Q3815" i="2"/>
  <c r="L3816" i="2" a="1"/>
  <c r="L3816" i="2" s="1"/>
  <c r="M3816" i="2"/>
  <c r="N3816" i="2"/>
  <c r="O3816" i="2"/>
  <c r="P3816" i="2"/>
  <c r="Q3816" i="2"/>
  <c r="L3817" i="2" a="1"/>
  <c r="L3817" i="2" s="1"/>
  <c r="M3817" i="2"/>
  <c r="N3817" i="2"/>
  <c r="O3817" i="2"/>
  <c r="P3817" i="2"/>
  <c r="Q3817" i="2"/>
  <c r="L3818" i="2" a="1"/>
  <c r="L3818" i="2" s="1"/>
  <c r="M3818" i="2"/>
  <c r="N3818" i="2"/>
  <c r="O3818" i="2"/>
  <c r="P3818" i="2"/>
  <c r="Q3818" i="2"/>
  <c r="L3819" i="2" a="1"/>
  <c r="L3819" i="2" s="1"/>
  <c r="M3819" i="2"/>
  <c r="N3819" i="2"/>
  <c r="O3819" i="2"/>
  <c r="P3819" i="2"/>
  <c r="Q3819" i="2"/>
  <c r="L3820" i="2" a="1"/>
  <c r="L3820" i="2" s="1"/>
  <c r="M3820" i="2"/>
  <c r="N3820" i="2"/>
  <c r="O3820" i="2"/>
  <c r="P3820" i="2"/>
  <c r="Q3820" i="2"/>
  <c r="L3821" i="2" a="1"/>
  <c r="L3821" i="2" s="1"/>
  <c r="M3821" i="2"/>
  <c r="N3821" i="2"/>
  <c r="O3821" i="2"/>
  <c r="P3821" i="2"/>
  <c r="Q3821" i="2"/>
  <c r="L3822" i="2" a="1"/>
  <c r="L3822" i="2" s="1"/>
  <c r="M3822" i="2"/>
  <c r="N3822" i="2"/>
  <c r="O3822" i="2"/>
  <c r="P3822" i="2"/>
  <c r="Q3822" i="2"/>
  <c r="L3823" i="2" a="1"/>
  <c r="L3823" i="2" s="1"/>
  <c r="M3823" i="2"/>
  <c r="N3823" i="2"/>
  <c r="O3823" i="2"/>
  <c r="P3823" i="2"/>
  <c r="Q3823" i="2"/>
  <c r="L3824" i="2" a="1"/>
  <c r="L3824" i="2" s="1"/>
  <c r="M3824" i="2"/>
  <c r="N3824" i="2"/>
  <c r="O3824" i="2"/>
  <c r="P3824" i="2"/>
  <c r="Q3824" i="2"/>
  <c r="L3825" i="2" a="1"/>
  <c r="L3825" i="2" s="1"/>
  <c r="M3825" i="2"/>
  <c r="N3825" i="2"/>
  <c r="O3825" i="2"/>
  <c r="P3825" i="2"/>
  <c r="Q3825" i="2"/>
  <c r="L3826" i="2" a="1"/>
  <c r="L3826" i="2" s="1"/>
  <c r="M3826" i="2"/>
  <c r="N3826" i="2"/>
  <c r="O3826" i="2"/>
  <c r="P3826" i="2"/>
  <c r="Q3826" i="2"/>
  <c r="L3827" i="2" a="1"/>
  <c r="L3827" i="2" s="1"/>
  <c r="M3827" i="2"/>
  <c r="N3827" i="2"/>
  <c r="O3827" i="2"/>
  <c r="P3827" i="2"/>
  <c r="Q3827" i="2"/>
  <c r="L3828" i="2" a="1"/>
  <c r="L3828" i="2" s="1"/>
  <c r="M3828" i="2"/>
  <c r="N3828" i="2"/>
  <c r="O3828" i="2"/>
  <c r="P3828" i="2"/>
  <c r="Q3828" i="2"/>
  <c r="L3829" i="2" a="1"/>
  <c r="L3829" i="2" s="1"/>
  <c r="M3829" i="2"/>
  <c r="N3829" i="2"/>
  <c r="O3829" i="2"/>
  <c r="P3829" i="2"/>
  <c r="Q3829" i="2"/>
  <c r="L3830" i="2" a="1"/>
  <c r="L3830" i="2" s="1"/>
  <c r="M3830" i="2"/>
  <c r="N3830" i="2"/>
  <c r="O3830" i="2"/>
  <c r="P3830" i="2"/>
  <c r="Q3830" i="2"/>
  <c r="L3831" i="2" a="1"/>
  <c r="L3831" i="2" s="1"/>
  <c r="M3831" i="2"/>
  <c r="N3831" i="2"/>
  <c r="O3831" i="2"/>
  <c r="P3831" i="2"/>
  <c r="Q3831" i="2"/>
  <c r="L3832" i="2" a="1"/>
  <c r="L3832" i="2" s="1"/>
  <c r="M3832" i="2"/>
  <c r="N3832" i="2"/>
  <c r="O3832" i="2"/>
  <c r="P3832" i="2"/>
  <c r="Q3832" i="2"/>
  <c r="L3833" i="2" a="1"/>
  <c r="L3833" i="2" s="1"/>
  <c r="M3833" i="2"/>
  <c r="N3833" i="2"/>
  <c r="O3833" i="2"/>
  <c r="P3833" i="2"/>
  <c r="Q3833" i="2"/>
  <c r="L3834" i="2" a="1"/>
  <c r="L3834" i="2" s="1"/>
  <c r="M3834" i="2"/>
  <c r="N3834" i="2"/>
  <c r="O3834" i="2"/>
  <c r="P3834" i="2"/>
  <c r="Q3834" i="2"/>
  <c r="L3835" i="2" a="1"/>
  <c r="L3835" i="2" s="1"/>
  <c r="M3835" i="2"/>
  <c r="N3835" i="2"/>
  <c r="O3835" i="2"/>
  <c r="P3835" i="2"/>
  <c r="Q3835" i="2"/>
  <c r="L3836" i="2" a="1"/>
  <c r="L3836" i="2" s="1"/>
  <c r="M3836" i="2"/>
  <c r="N3836" i="2"/>
  <c r="O3836" i="2"/>
  <c r="P3836" i="2"/>
  <c r="Q3836" i="2"/>
  <c r="L3837" i="2" a="1"/>
  <c r="L3837" i="2" s="1"/>
  <c r="M3837" i="2"/>
  <c r="N3837" i="2"/>
  <c r="O3837" i="2"/>
  <c r="P3837" i="2"/>
  <c r="Q3837" i="2"/>
  <c r="L3838" i="2" a="1"/>
  <c r="L3838" i="2" s="1"/>
  <c r="M3838" i="2"/>
  <c r="N3838" i="2"/>
  <c r="O3838" i="2"/>
  <c r="P3838" i="2"/>
  <c r="Q3838" i="2"/>
  <c r="L3839" i="2" a="1"/>
  <c r="L3839" i="2" s="1"/>
  <c r="M3839" i="2"/>
  <c r="N3839" i="2"/>
  <c r="O3839" i="2"/>
  <c r="P3839" i="2"/>
  <c r="Q3839" i="2"/>
  <c r="L3840" i="2" a="1"/>
  <c r="L3840" i="2" s="1"/>
  <c r="M3840" i="2"/>
  <c r="N3840" i="2"/>
  <c r="O3840" i="2"/>
  <c r="P3840" i="2"/>
  <c r="Q3840" i="2"/>
  <c r="L3841" i="2" a="1"/>
  <c r="L3841" i="2" s="1"/>
  <c r="M3841" i="2"/>
  <c r="N3841" i="2"/>
  <c r="O3841" i="2"/>
  <c r="P3841" i="2"/>
  <c r="Q3841" i="2"/>
  <c r="L3842" i="2" a="1"/>
  <c r="L3842" i="2" s="1"/>
  <c r="M3842" i="2"/>
  <c r="N3842" i="2"/>
  <c r="O3842" i="2"/>
  <c r="P3842" i="2"/>
  <c r="Q3842" i="2"/>
  <c r="L3843" i="2" a="1"/>
  <c r="L3843" i="2" s="1"/>
  <c r="M3843" i="2"/>
  <c r="N3843" i="2"/>
  <c r="O3843" i="2"/>
  <c r="P3843" i="2"/>
  <c r="Q3843" i="2"/>
  <c r="L3844" i="2" a="1"/>
  <c r="L3844" i="2" s="1"/>
  <c r="M3844" i="2"/>
  <c r="N3844" i="2"/>
  <c r="O3844" i="2"/>
  <c r="P3844" i="2"/>
  <c r="Q3844" i="2"/>
  <c r="L3845" i="2" a="1"/>
  <c r="L3845" i="2" s="1"/>
  <c r="M3845" i="2"/>
  <c r="N3845" i="2"/>
  <c r="O3845" i="2"/>
  <c r="P3845" i="2"/>
  <c r="Q3845" i="2"/>
  <c r="L3846" i="2" a="1"/>
  <c r="L3846" i="2" s="1"/>
  <c r="M3846" i="2"/>
  <c r="N3846" i="2"/>
  <c r="O3846" i="2"/>
  <c r="P3846" i="2"/>
  <c r="Q3846" i="2"/>
  <c r="L3847" i="2" a="1"/>
  <c r="L3847" i="2" s="1"/>
  <c r="M3847" i="2"/>
  <c r="N3847" i="2"/>
  <c r="O3847" i="2"/>
  <c r="P3847" i="2"/>
  <c r="Q3847" i="2"/>
  <c r="L3848" i="2" a="1"/>
  <c r="L3848" i="2" s="1"/>
  <c r="M3848" i="2"/>
  <c r="N3848" i="2"/>
  <c r="O3848" i="2"/>
  <c r="P3848" i="2"/>
  <c r="Q3848" i="2"/>
  <c r="L3849" i="2" a="1"/>
  <c r="L3849" i="2" s="1"/>
  <c r="M3849" i="2"/>
  <c r="N3849" i="2"/>
  <c r="R3849" i="2" s="1"/>
  <c r="O3849" i="2"/>
  <c r="P3849" i="2"/>
  <c r="Q3849" i="2"/>
  <c r="L3850" i="2" a="1"/>
  <c r="L3850" i="2" s="1"/>
  <c r="M3850" i="2"/>
  <c r="N3850" i="2"/>
  <c r="O3850" i="2"/>
  <c r="P3850" i="2"/>
  <c r="Q3850" i="2"/>
  <c r="L3851" i="2" a="1"/>
  <c r="L3851" i="2" s="1"/>
  <c r="M3851" i="2"/>
  <c r="N3851" i="2"/>
  <c r="O3851" i="2"/>
  <c r="P3851" i="2"/>
  <c r="Q3851" i="2"/>
  <c r="L3852" i="2" a="1"/>
  <c r="L3852" i="2" s="1"/>
  <c r="M3852" i="2"/>
  <c r="N3852" i="2"/>
  <c r="O3852" i="2"/>
  <c r="P3852" i="2"/>
  <c r="Q3852" i="2"/>
  <c r="L3853" i="2" a="1"/>
  <c r="L3853" i="2" s="1"/>
  <c r="M3853" i="2"/>
  <c r="N3853" i="2"/>
  <c r="O3853" i="2"/>
  <c r="P3853" i="2"/>
  <c r="Q3853" i="2"/>
  <c r="L3854" i="2" a="1"/>
  <c r="L3854" i="2" s="1"/>
  <c r="M3854" i="2"/>
  <c r="N3854" i="2"/>
  <c r="O3854" i="2"/>
  <c r="P3854" i="2"/>
  <c r="Q3854" i="2"/>
  <c r="L3855" i="2" a="1"/>
  <c r="L3855" i="2" s="1"/>
  <c r="M3855" i="2"/>
  <c r="N3855" i="2"/>
  <c r="O3855" i="2"/>
  <c r="P3855" i="2"/>
  <c r="Q3855" i="2"/>
  <c r="L3856" i="2" a="1"/>
  <c r="L3856" i="2" s="1"/>
  <c r="M3856" i="2"/>
  <c r="N3856" i="2"/>
  <c r="O3856" i="2"/>
  <c r="P3856" i="2"/>
  <c r="Q3856" i="2"/>
  <c r="L3857" i="2" a="1"/>
  <c r="L3857" i="2" s="1"/>
  <c r="M3857" i="2"/>
  <c r="N3857" i="2"/>
  <c r="O3857" i="2"/>
  <c r="P3857" i="2"/>
  <c r="Q3857" i="2"/>
  <c r="L3858" i="2" a="1"/>
  <c r="L3858" i="2" s="1"/>
  <c r="M3858" i="2"/>
  <c r="N3858" i="2"/>
  <c r="O3858" i="2"/>
  <c r="P3858" i="2"/>
  <c r="Q3858" i="2"/>
  <c r="L3859" i="2" a="1"/>
  <c r="L3859" i="2" s="1"/>
  <c r="M3859" i="2"/>
  <c r="N3859" i="2"/>
  <c r="O3859" i="2"/>
  <c r="P3859" i="2"/>
  <c r="Q3859" i="2"/>
  <c r="L3860" i="2" a="1"/>
  <c r="L3860" i="2" s="1"/>
  <c r="M3860" i="2"/>
  <c r="N3860" i="2"/>
  <c r="O3860" i="2"/>
  <c r="P3860" i="2"/>
  <c r="Q3860" i="2"/>
  <c r="L3861" i="2" a="1"/>
  <c r="L3861" i="2" s="1"/>
  <c r="M3861" i="2"/>
  <c r="N3861" i="2"/>
  <c r="O3861" i="2"/>
  <c r="P3861" i="2"/>
  <c r="Q3861" i="2"/>
  <c r="L3862" i="2" a="1"/>
  <c r="L3862" i="2" s="1"/>
  <c r="M3862" i="2"/>
  <c r="N3862" i="2"/>
  <c r="O3862" i="2"/>
  <c r="P3862" i="2"/>
  <c r="Q3862" i="2"/>
  <c r="L3863" i="2" a="1"/>
  <c r="L3863" i="2" s="1"/>
  <c r="M3863" i="2"/>
  <c r="N3863" i="2"/>
  <c r="O3863" i="2"/>
  <c r="P3863" i="2"/>
  <c r="Q3863" i="2"/>
  <c r="L3864" i="2" a="1"/>
  <c r="L3864" i="2" s="1"/>
  <c r="M3864" i="2"/>
  <c r="N3864" i="2"/>
  <c r="O3864" i="2"/>
  <c r="P3864" i="2"/>
  <c r="Q3864" i="2"/>
  <c r="L3865" i="2" a="1"/>
  <c r="L3865" i="2" s="1"/>
  <c r="M3865" i="2"/>
  <c r="N3865" i="2"/>
  <c r="O3865" i="2"/>
  <c r="P3865" i="2"/>
  <c r="Q3865" i="2"/>
  <c r="L3866" i="2" a="1"/>
  <c r="L3866" i="2" s="1"/>
  <c r="M3866" i="2"/>
  <c r="N3866" i="2"/>
  <c r="O3866" i="2"/>
  <c r="P3866" i="2"/>
  <c r="Q3866" i="2"/>
  <c r="L3867" i="2" a="1"/>
  <c r="L3867" i="2" s="1"/>
  <c r="M3867" i="2"/>
  <c r="N3867" i="2"/>
  <c r="O3867" i="2"/>
  <c r="P3867" i="2"/>
  <c r="Q3867" i="2"/>
  <c r="L3868" i="2" a="1"/>
  <c r="L3868" i="2" s="1"/>
  <c r="M3868" i="2"/>
  <c r="N3868" i="2"/>
  <c r="O3868" i="2"/>
  <c r="P3868" i="2"/>
  <c r="Q3868" i="2"/>
  <c r="L3869" i="2" a="1"/>
  <c r="L3869" i="2" s="1"/>
  <c r="M3869" i="2"/>
  <c r="N3869" i="2"/>
  <c r="O3869" i="2"/>
  <c r="P3869" i="2"/>
  <c r="Q3869" i="2"/>
  <c r="L3870" i="2" a="1"/>
  <c r="L3870" i="2" s="1"/>
  <c r="M3870" i="2"/>
  <c r="N3870" i="2"/>
  <c r="O3870" i="2"/>
  <c r="P3870" i="2"/>
  <c r="Q3870" i="2"/>
  <c r="L3871" i="2" a="1"/>
  <c r="L3871" i="2" s="1"/>
  <c r="M3871" i="2"/>
  <c r="N3871" i="2"/>
  <c r="O3871" i="2"/>
  <c r="P3871" i="2"/>
  <c r="Q3871" i="2"/>
  <c r="L3872" i="2" a="1"/>
  <c r="L3872" i="2" s="1"/>
  <c r="M3872" i="2"/>
  <c r="N3872" i="2"/>
  <c r="O3872" i="2"/>
  <c r="P3872" i="2"/>
  <c r="Q3872" i="2"/>
  <c r="L3873" i="2" a="1"/>
  <c r="L3873" i="2" s="1"/>
  <c r="M3873" i="2"/>
  <c r="N3873" i="2"/>
  <c r="O3873" i="2"/>
  <c r="P3873" i="2"/>
  <c r="Q3873" i="2"/>
  <c r="L3874" i="2" a="1"/>
  <c r="L3874" i="2" s="1"/>
  <c r="M3874" i="2"/>
  <c r="N3874" i="2"/>
  <c r="O3874" i="2"/>
  <c r="P3874" i="2"/>
  <c r="Q3874" i="2"/>
  <c r="L3875" i="2" a="1"/>
  <c r="L3875" i="2" s="1"/>
  <c r="M3875" i="2"/>
  <c r="N3875" i="2"/>
  <c r="O3875" i="2"/>
  <c r="P3875" i="2"/>
  <c r="Q3875" i="2"/>
  <c r="L3876" i="2" a="1"/>
  <c r="L3876" i="2" s="1"/>
  <c r="M3876" i="2"/>
  <c r="N3876" i="2"/>
  <c r="O3876" i="2"/>
  <c r="P3876" i="2"/>
  <c r="Q3876" i="2"/>
  <c r="L3877" i="2" a="1"/>
  <c r="L3877" i="2" s="1"/>
  <c r="M3877" i="2"/>
  <c r="N3877" i="2"/>
  <c r="O3877" i="2"/>
  <c r="P3877" i="2"/>
  <c r="Q3877" i="2"/>
  <c r="L3878" i="2" a="1"/>
  <c r="L3878" i="2" s="1"/>
  <c r="M3878" i="2"/>
  <c r="N3878" i="2"/>
  <c r="O3878" i="2"/>
  <c r="P3878" i="2"/>
  <c r="Q3878" i="2"/>
  <c r="L3879" i="2" a="1"/>
  <c r="L3879" i="2" s="1"/>
  <c r="M3879" i="2"/>
  <c r="N3879" i="2"/>
  <c r="O3879" i="2"/>
  <c r="P3879" i="2"/>
  <c r="Q3879" i="2"/>
  <c r="L3880" i="2" a="1"/>
  <c r="L3880" i="2" s="1"/>
  <c r="M3880" i="2"/>
  <c r="N3880" i="2"/>
  <c r="O3880" i="2"/>
  <c r="P3880" i="2"/>
  <c r="Q3880" i="2"/>
  <c r="L3881" i="2" a="1"/>
  <c r="L3881" i="2" s="1"/>
  <c r="M3881" i="2"/>
  <c r="N3881" i="2"/>
  <c r="O3881" i="2"/>
  <c r="P3881" i="2"/>
  <c r="Q3881" i="2"/>
  <c r="L3882" i="2" a="1"/>
  <c r="L3882" i="2" s="1"/>
  <c r="M3882" i="2"/>
  <c r="N3882" i="2"/>
  <c r="O3882" i="2"/>
  <c r="P3882" i="2"/>
  <c r="Q3882" i="2"/>
  <c r="L3883" i="2" a="1"/>
  <c r="L3883" i="2" s="1"/>
  <c r="M3883" i="2"/>
  <c r="N3883" i="2"/>
  <c r="O3883" i="2"/>
  <c r="P3883" i="2"/>
  <c r="Q3883" i="2"/>
  <c r="L3884" i="2" a="1"/>
  <c r="L3884" i="2" s="1"/>
  <c r="M3884" i="2"/>
  <c r="N3884" i="2"/>
  <c r="O3884" i="2"/>
  <c r="P3884" i="2"/>
  <c r="Q3884" i="2"/>
  <c r="L3885" i="2" a="1"/>
  <c r="L3885" i="2" s="1"/>
  <c r="M3885" i="2"/>
  <c r="N3885" i="2"/>
  <c r="O3885" i="2"/>
  <c r="P3885" i="2"/>
  <c r="Q3885" i="2"/>
  <c r="L3886" i="2" a="1"/>
  <c r="L3886" i="2" s="1"/>
  <c r="M3886" i="2"/>
  <c r="N3886" i="2"/>
  <c r="O3886" i="2"/>
  <c r="P3886" i="2"/>
  <c r="Q3886" i="2"/>
  <c r="L3887" i="2" a="1"/>
  <c r="L3887" i="2" s="1"/>
  <c r="M3887" i="2"/>
  <c r="N3887" i="2"/>
  <c r="O3887" i="2"/>
  <c r="P3887" i="2"/>
  <c r="Q3887" i="2"/>
  <c r="L3888" i="2" a="1"/>
  <c r="L3888" i="2" s="1"/>
  <c r="M3888" i="2"/>
  <c r="N3888" i="2"/>
  <c r="O3888" i="2"/>
  <c r="P3888" i="2"/>
  <c r="Q3888" i="2"/>
  <c r="L3889" i="2" a="1"/>
  <c r="L3889" i="2" s="1"/>
  <c r="M3889" i="2"/>
  <c r="N3889" i="2"/>
  <c r="O3889" i="2"/>
  <c r="P3889" i="2"/>
  <c r="Q3889" i="2"/>
  <c r="L3890" i="2" a="1"/>
  <c r="L3890" i="2" s="1"/>
  <c r="M3890" i="2"/>
  <c r="N3890" i="2"/>
  <c r="O3890" i="2"/>
  <c r="P3890" i="2"/>
  <c r="Q3890" i="2"/>
  <c r="L3891" i="2" a="1"/>
  <c r="L3891" i="2" s="1"/>
  <c r="M3891" i="2"/>
  <c r="N3891" i="2"/>
  <c r="O3891" i="2"/>
  <c r="P3891" i="2"/>
  <c r="Q3891" i="2"/>
  <c r="L3892" i="2" a="1"/>
  <c r="L3892" i="2" s="1"/>
  <c r="M3892" i="2"/>
  <c r="N3892" i="2"/>
  <c r="O3892" i="2"/>
  <c r="P3892" i="2"/>
  <c r="Q3892" i="2"/>
  <c r="L3893" i="2" a="1"/>
  <c r="L3893" i="2" s="1"/>
  <c r="M3893" i="2"/>
  <c r="N3893" i="2"/>
  <c r="O3893" i="2"/>
  <c r="P3893" i="2"/>
  <c r="Q3893" i="2"/>
  <c r="L3894" i="2" a="1"/>
  <c r="L3894" i="2" s="1"/>
  <c r="M3894" i="2"/>
  <c r="N3894" i="2"/>
  <c r="O3894" i="2"/>
  <c r="P3894" i="2"/>
  <c r="Q3894" i="2"/>
  <c r="L3895" i="2" a="1"/>
  <c r="L3895" i="2" s="1"/>
  <c r="M3895" i="2"/>
  <c r="N3895" i="2"/>
  <c r="O3895" i="2"/>
  <c r="P3895" i="2"/>
  <c r="Q3895" i="2"/>
  <c r="L3896" i="2" a="1"/>
  <c r="L3896" i="2" s="1"/>
  <c r="M3896" i="2"/>
  <c r="N3896" i="2"/>
  <c r="O3896" i="2"/>
  <c r="P3896" i="2"/>
  <c r="Q3896" i="2"/>
  <c r="L3897" i="2" a="1"/>
  <c r="L3897" i="2" s="1"/>
  <c r="M3897" i="2"/>
  <c r="N3897" i="2"/>
  <c r="O3897" i="2"/>
  <c r="P3897" i="2"/>
  <c r="Q3897" i="2"/>
  <c r="L3898" i="2" a="1"/>
  <c r="L3898" i="2" s="1"/>
  <c r="M3898" i="2"/>
  <c r="N3898" i="2"/>
  <c r="O3898" i="2"/>
  <c r="P3898" i="2"/>
  <c r="Q3898" i="2"/>
  <c r="L3899" i="2" a="1"/>
  <c r="L3899" i="2" s="1"/>
  <c r="M3899" i="2"/>
  <c r="N3899" i="2"/>
  <c r="O3899" i="2"/>
  <c r="P3899" i="2"/>
  <c r="Q3899" i="2"/>
  <c r="L3900" i="2" a="1"/>
  <c r="L3900" i="2" s="1"/>
  <c r="M3900" i="2"/>
  <c r="N3900" i="2"/>
  <c r="O3900" i="2"/>
  <c r="P3900" i="2"/>
  <c r="Q3900" i="2"/>
  <c r="L3901" i="2" a="1"/>
  <c r="L3901" i="2" s="1"/>
  <c r="M3901" i="2"/>
  <c r="N3901" i="2"/>
  <c r="O3901" i="2"/>
  <c r="P3901" i="2"/>
  <c r="Q3901" i="2"/>
  <c r="L3902" i="2" a="1"/>
  <c r="L3902" i="2" s="1"/>
  <c r="M3902" i="2"/>
  <c r="N3902" i="2"/>
  <c r="O3902" i="2"/>
  <c r="P3902" i="2"/>
  <c r="Q3902" i="2"/>
  <c r="L3903" i="2" a="1"/>
  <c r="L3903" i="2" s="1"/>
  <c r="M3903" i="2"/>
  <c r="N3903" i="2"/>
  <c r="O3903" i="2"/>
  <c r="P3903" i="2"/>
  <c r="Q3903" i="2"/>
  <c r="L3904" i="2" a="1"/>
  <c r="L3904" i="2" s="1"/>
  <c r="M3904" i="2"/>
  <c r="N3904" i="2"/>
  <c r="O3904" i="2"/>
  <c r="P3904" i="2"/>
  <c r="Q3904" i="2"/>
  <c r="L3905" i="2" a="1"/>
  <c r="L3905" i="2" s="1"/>
  <c r="M3905" i="2"/>
  <c r="N3905" i="2"/>
  <c r="O3905" i="2"/>
  <c r="P3905" i="2"/>
  <c r="Q3905" i="2"/>
  <c r="L3906" i="2" a="1"/>
  <c r="L3906" i="2" s="1"/>
  <c r="M3906" i="2"/>
  <c r="N3906" i="2"/>
  <c r="O3906" i="2"/>
  <c r="P3906" i="2"/>
  <c r="Q3906" i="2"/>
  <c r="L3907" i="2" a="1"/>
  <c r="L3907" i="2" s="1"/>
  <c r="M3907" i="2"/>
  <c r="N3907" i="2"/>
  <c r="O3907" i="2"/>
  <c r="P3907" i="2"/>
  <c r="Q3907" i="2"/>
  <c r="L3908" i="2" a="1"/>
  <c r="L3908" i="2" s="1"/>
  <c r="M3908" i="2"/>
  <c r="N3908" i="2"/>
  <c r="O3908" i="2"/>
  <c r="P3908" i="2"/>
  <c r="Q3908" i="2"/>
  <c r="L3909" i="2" a="1"/>
  <c r="L3909" i="2" s="1"/>
  <c r="M3909" i="2"/>
  <c r="N3909" i="2"/>
  <c r="O3909" i="2"/>
  <c r="P3909" i="2"/>
  <c r="Q3909" i="2"/>
  <c r="L3910" i="2" a="1"/>
  <c r="L3910" i="2" s="1"/>
  <c r="M3910" i="2"/>
  <c r="N3910" i="2"/>
  <c r="O3910" i="2"/>
  <c r="P3910" i="2"/>
  <c r="Q3910" i="2"/>
  <c r="L3911" i="2" a="1"/>
  <c r="L3911" i="2" s="1"/>
  <c r="M3911" i="2"/>
  <c r="N3911" i="2"/>
  <c r="R3911" i="2" s="1"/>
  <c r="O3911" i="2"/>
  <c r="P3911" i="2"/>
  <c r="Q3911" i="2"/>
  <c r="L3912" i="2" a="1"/>
  <c r="L3912" i="2" s="1"/>
  <c r="M3912" i="2"/>
  <c r="N3912" i="2"/>
  <c r="O3912" i="2"/>
  <c r="P3912" i="2"/>
  <c r="Q3912" i="2"/>
  <c r="L3913" i="2" a="1"/>
  <c r="L3913" i="2" s="1"/>
  <c r="M3913" i="2"/>
  <c r="N3913" i="2"/>
  <c r="O3913" i="2"/>
  <c r="P3913" i="2"/>
  <c r="Q3913" i="2"/>
  <c r="L3914" i="2" a="1"/>
  <c r="L3914" i="2" s="1"/>
  <c r="M3914" i="2"/>
  <c r="N3914" i="2"/>
  <c r="O3914" i="2"/>
  <c r="P3914" i="2"/>
  <c r="Q3914" i="2"/>
  <c r="L3915" i="2" a="1"/>
  <c r="L3915" i="2" s="1"/>
  <c r="M3915" i="2"/>
  <c r="N3915" i="2"/>
  <c r="O3915" i="2"/>
  <c r="P3915" i="2"/>
  <c r="Q3915" i="2"/>
  <c r="L3916" i="2" a="1"/>
  <c r="L3916" i="2" s="1"/>
  <c r="M3916" i="2"/>
  <c r="N3916" i="2"/>
  <c r="O3916" i="2"/>
  <c r="P3916" i="2"/>
  <c r="Q3916" i="2"/>
  <c r="L3917" i="2" a="1"/>
  <c r="L3917" i="2" s="1"/>
  <c r="M3917" i="2"/>
  <c r="N3917" i="2"/>
  <c r="O3917" i="2"/>
  <c r="P3917" i="2"/>
  <c r="Q3917" i="2"/>
  <c r="L3918" i="2" a="1"/>
  <c r="L3918" i="2" s="1"/>
  <c r="M3918" i="2"/>
  <c r="N3918" i="2"/>
  <c r="O3918" i="2"/>
  <c r="P3918" i="2"/>
  <c r="Q3918" i="2"/>
  <c r="L3919" i="2" a="1"/>
  <c r="L3919" i="2" s="1"/>
  <c r="M3919" i="2"/>
  <c r="N3919" i="2"/>
  <c r="O3919" i="2"/>
  <c r="P3919" i="2"/>
  <c r="Q3919" i="2"/>
  <c r="L3920" i="2" a="1"/>
  <c r="L3920" i="2" s="1"/>
  <c r="M3920" i="2"/>
  <c r="N3920" i="2"/>
  <c r="O3920" i="2"/>
  <c r="P3920" i="2"/>
  <c r="Q3920" i="2"/>
  <c r="L3921" i="2" a="1"/>
  <c r="L3921" i="2" s="1"/>
  <c r="M3921" i="2"/>
  <c r="N3921" i="2"/>
  <c r="O3921" i="2"/>
  <c r="P3921" i="2"/>
  <c r="Q3921" i="2"/>
  <c r="L3922" i="2" a="1"/>
  <c r="L3922" i="2" s="1"/>
  <c r="M3922" i="2"/>
  <c r="N3922" i="2"/>
  <c r="O3922" i="2"/>
  <c r="P3922" i="2"/>
  <c r="Q3922" i="2"/>
  <c r="L3923" i="2" a="1"/>
  <c r="L3923" i="2" s="1"/>
  <c r="M3923" i="2"/>
  <c r="N3923" i="2"/>
  <c r="O3923" i="2"/>
  <c r="P3923" i="2"/>
  <c r="Q3923" i="2"/>
  <c r="L3924" i="2" a="1"/>
  <c r="L3924" i="2" s="1"/>
  <c r="M3924" i="2"/>
  <c r="N3924" i="2"/>
  <c r="O3924" i="2"/>
  <c r="P3924" i="2"/>
  <c r="Q3924" i="2"/>
  <c r="L3925" i="2" a="1"/>
  <c r="L3925" i="2" s="1"/>
  <c r="M3925" i="2"/>
  <c r="N3925" i="2"/>
  <c r="R3925" i="2" s="1"/>
  <c r="O3925" i="2"/>
  <c r="P3925" i="2"/>
  <c r="Q3925" i="2"/>
  <c r="L3926" i="2" a="1"/>
  <c r="L3926" i="2" s="1"/>
  <c r="M3926" i="2"/>
  <c r="N3926" i="2"/>
  <c r="R3926" i="2" s="1"/>
  <c r="O3926" i="2"/>
  <c r="P3926" i="2"/>
  <c r="Q3926" i="2"/>
  <c r="L3927" i="2" a="1"/>
  <c r="L3927" i="2" s="1"/>
  <c r="M3927" i="2"/>
  <c r="N3927" i="2"/>
  <c r="R3927" i="2" s="1"/>
  <c r="O3927" i="2"/>
  <c r="P3927" i="2"/>
  <c r="Q3927" i="2"/>
  <c r="L3928" i="2" a="1"/>
  <c r="L3928" i="2" s="1"/>
  <c r="M3928" i="2"/>
  <c r="N3928" i="2"/>
  <c r="R3928" i="2" s="1"/>
  <c r="O3928" i="2"/>
  <c r="P3928" i="2"/>
  <c r="Q3928" i="2"/>
  <c r="L3929" i="2" a="1"/>
  <c r="L3929" i="2" s="1"/>
  <c r="M3929" i="2"/>
  <c r="N3929" i="2"/>
  <c r="R3929" i="2" s="1"/>
  <c r="O3929" i="2"/>
  <c r="P3929" i="2"/>
  <c r="Q3929" i="2"/>
  <c r="L3930" i="2" a="1"/>
  <c r="L3930" i="2" s="1"/>
  <c r="M3930" i="2"/>
  <c r="N3930" i="2"/>
  <c r="R3930" i="2" s="1"/>
  <c r="O3930" i="2"/>
  <c r="P3930" i="2"/>
  <c r="Q3930" i="2"/>
  <c r="L3931" i="2" a="1"/>
  <c r="L3931" i="2" s="1"/>
  <c r="M3931" i="2"/>
  <c r="N3931" i="2"/>
  <c r="R3931" i="2" s="1"/>
  <c r="O3931" i="2"/>
  <c r="P3931" i="2"/>
  <c r="Q3931" i="2"/>
  <c r="L3932" i="2" a="1"/>
  <c r="L3932" i="2" s="1"/>
  <c r="M3932" i="2"/>
  <c r="N3932" i="2"/>
  <c r="O3932" i="2"/>
  <c r="P3932" i="2"/>
  <c r="Q3932" i="2"/>
  <c r="L3933" i="2" a="1"/>
  <c r="L3933" i="2" s="1"/>
  <c r="M3933" i="2"/>
  <c r="N3933" i="2"/>
  <c r="O3933" i="2"/>
  <c r="P3933" i="2"/>
  <c r="Q3933" i="2"/>
  <c r="L3934" i="2" a="1"/>
  <c r="L3934" i="2" s="1"/>
  <c r="M3934" i="2"/>
  <c r="N3934" i="2"/>
  <c r="R3934" i="2" s="1"/>
  <c r="O3934" i="2"/>
  <c r="P3934" i="2"/>
  <c r="Q3934" i="2"/>
  <c r="L3935" i="2" a="1"/>
  <c r="L3935" i="2" s="1"/>
  <c r="M3935" i="2"/>
  <c r="N3935" i="2"/>
  <c r="R3935" i="2" s="1"/>
  <c r="O3935" i="2"/>
  <c r="P3935" i="2"/>
  <c r="Q3935" i="2"/>
  <c r="L3936" i="2" a="1"/>
  <c r="L3936" i="2" s="1"/>
  <c r="M3936" i="2"/>
  <c r="N3936" i="2"/>
  <c r="O3936" i="2"/>
  <c r="P3936" i="2"/>
  <c r="Q3936" i="2"/>
  <c r="L3937" i="2" a="1"/>
  <c r="L3937" i="2" s="1"/>
  <c r="M3937" i="2"/>
  <c r="N3937" i="2"/>
  <c r="O3937" i="2"/>
  <c r="P3937" i="2"/>
  <c r="Q3937" i="2"/>
  <c r="L3938" i="2" a="1"/>
  <c r="L3938" i="2" s="1"/>
  <c r="M3938" i="2"/>
  <c r="N3938" i="2"/>
  <c r="O3938" i="2"/>
  <c r="P3938" i="2"/>
  <c r="Q3938" i="2"/>
  <c r="L3939" i="2" a="1"/>
  <c r="L3939" i="2" s="1"/>
  <c r="M3939" i="2"/>
  <c r="N3939" i="2"/>
  <c r="O3939" i="2"/>
  <c r="P3939" i="2"/>
  <c r="Q3939" i="2"/>
  <c r="L3940" i="2" a="1"/>
  <c r="L3940" i="2" s="1"/>
  <c r="M3940" i="2"/>
  <c r="N3940" i="2"/>
  <c r="O3940" i="2"/>
  <c r="P3940" i="2"/>
  <c r="Q3940" i="2"/>
  <c r="L3941" i="2" a="1"/>
  <c r="L3941" i="2" s="1"/>
  <c r="M3941" i="2"/>
  <c r="N3941" i="2"/>
  <c r="O3941" i="2"/>
  <c r="P3941" i="2"/>
  <c r="Q3941" i="2"/>
  <c r="L3942" i="2" a="1"/>
  <c r="L3942" i="2" s="1"/>
  <c r="M3942" i="2"/>
  <c r="N3942" i="2"/>
  <c r="O3942" i="2"/>
  <c r="P3942" i="2"/>
  <c r="Q3942" i="2"/>
  <c r="L3943" i="2" a="1"/>
  <c r="L3943" i="2" s="1"/>
  <c r="M3943" i="2"/>
  <c r="N3943" i="2"/>
  <c r="O3943" i="2"/>
  <c r="P3943" i="2"/>
  <c r="Q3943" i="2"/>
  <c r="L3944" i="2" a="1"/>
  <c r="L3944" i="2" s="1"/>
  <c r="M3944" i="2"/>
  <c r="N3944" i="2"/>
  <c r="O3944" i="2"/>
  <c r="P3944" i="2"/>
  <c r="Q3944" i="2"/>
  <c r="L3945" i="2" a="1"/>
  <c r="L3945" i="2" s="1"/>
  <c r="M3945" i="2"/>
  <c r="N3945" i="2"/>
  <c r="O3945" i="2"/>
  <c r="P3945" i="2"/>
  <c r="Q3945" i="2"/>
  <c r="L3946" i="2" a="1"/>
  <c r="L3946" i="2" s="1"/>
  <c r="M3946" i="2"/>
  <c r="N3946" i="2"/>
  <c r="O3946" i="2"/>
  <c r="P3946" i="2"/>
  <c r="Q3946" i="2"/>
  <c r="L3947" i="2" a="1"/>
  <c r="L3947" i="2" s="1"/>
  <c r="M3947" i="2"/>
  <c r="N3947" i="2"/>
  <c r="O3947" i="2"/>
  <c r="P3947" i="2"/>
  <c r="Q3947" i="2"/>
  <c r="L3948" i="2" a="1"/>
  <c r="L3948" i="2" s="1"/>
  <c r="M3948" i="2"/>
  <c r="N3948" i="2"/>
  <c r="O3948" i="2"/>
  <c r="P3948" i="2"/>
  <c r="Q3948" i="2"/>
  <c r="L3949" i="2" a="1"/>
  <c r="L3949" i="2" s="1"/>
  <c r="M3949" i="2"/>
  <c r="N3949" i="2"/>
  <c r="O3949" i="2"/>
  <c r="P3949" i="2"/>
  <c r="Q3949" i="2"/>
  <c r="L3950" i="2" a="1"/>
  <c r="L3950" i="2" s="1"/>
  <c r="M3950" i="2"/>
  <c r="N3950" i="2"/>
  <c r="O3950" i="2"/>
  <c r="P3950" i="2"/>
  <c r="Q3950" i="2"/>
  <c r="L3951" i="2" a="1"/>
  <c r="L3951" i="2" s="1"/>
  <c r="M3951" i="2"/>
  <c r="N3951" i="2"/>
  <c r="O3951" i="2"/>
  <c r="P3951" i="2"/>
  <c r="Q3951" i="2"/>
  <c r="L3952" i="2" a="1"/>
  <c r="L3952" i="2" s="1"/>
  <c r="M3952" i="2"/>
  <c r="N3952" i="2"/>
  <c r="O3952" i="2"/>
  <c r="P3952" i="2"/>
  <c r="Q3952" i="2"/>
  <c r="L3953" i="2" a="1"/>
  <c r="L3953" i="2" s="1"/>
  <c r="M3953" i="2"/>
  <c r="N3953" i="2"/>
  <c r="O3953" i="2"/>
  <c r="P3953" i="2"/>
  <c r="Q3953" i="2"/>
  <c r="L3954" i="2" a="1"/>
  <c r="L3954" i="2" s="1"/>
  <c r="M3954" i="2"/>
  <c r="N3954" i="2"/>
  <c r="O3954" i="2"/>
  <c r="P3954" i="2"/>
  <c r="Q3954" i="2"/>
  <c r="L3955" i="2" a="1"/>
  <c r="L3955" i="2" s="1"/>
  <c r="M3955" i="2"/>
  <c r="N3955" i="2"/>
  <c r="O3955" i="2"/>
  <c r="P3955" i="2"/>
  <c r="Q3955" i="2"/>
  <c r="L3956" i="2" a="1"/>
  <c r="L3956" i="2" s="1"/>
  <c r="M3956" i="2"/>
  <c r="N3956" i="2"/>
  <c r="O3956" i="2"/>
  <c r="P3956" i="2"/>
  <c r="Q3956" i="2"/>
  <c r="L3957" i="2" a="1"/>
  <c r="L3957" i="2" s="1"/>
  <c r="M3957" i="2"/>
  <c r="N3957" i="2"/>
  <c r="O3957" i="2"/>
  <c r="P3957" i="2"/>
  <c r="Q3957" i="2"/>
  <c r="L3958" i="2" a="1"/>
  <c r="L3958" i="2" s="1"/>
  <c r="M3958" i="2"/>
  <c r="N3958" i="2"/>
  <c r="O3958" i="2"/>
  <c r="P3958" i="2"/>
  <c r="Q3958" i="2"/>
  <c r="L3959" i="2" a="1"/>
  <c r="L3959" i="2" s="1"/>
  <c r="M3959" i="2"/>
  <c r="N3959" i="2"/>
  <c r="O3959" i="2"/>
  <c r="P3959" i="2"/>
  <c r="Q3959" i="2"/>
  <c r="L3960" i="2" a="1"/>
  <c r="L3960" i="2" s="1"/>
  <c r="M3960" i="2"/>
  <c r="N3960" i="2"/>
  <c r="O3960" i="2"/>
  <c r="P3960" i="2"/>
  <c r="Q3960" i="2"/>
  <c r="L3961" i="2" a="1"/>
  <c r="L3961" i="2" s="1"/>
  <c r="M3961" i="2"/>
  <c r="N3961" i="2"/>
  <c r="O3961" i="2"/>
  <c r="P3961" i="2"/>
  <c r="Q3961" i="2"/>
  <c r="L3962" i="2" a="1"/>
  <c r="L3962" i="2" s="1"/>
  <c r="M3962" i="2"/>
  <c r="N3962" i="2"/>
  <c r="O3962" i="2"/>
  <c r="P3962" i="2"/>
  <c r="Q3962" i="2"/>
  <c r="L3963" i="2" a="1"/>
  <c r="L3963" i="2" s="1"/>
  <c r="M3963" i="2"/>
  <c r="N3963" i="2"/>
  <c r="O3963" i="2"/>
  <c r="P3963" i="2"/>
  <c r="Q3963" i="2"/>
  <c r="L3964" i="2" a="1"/>
  <c r="L3964" i="2" s="1"/>
  <c r="M3964" i="2"/>
  <c r="N3964" i="2"/>
  <c r="O3964" i="2"/>
  <c r="P3964" i="2"/>
  <c r="Q3964" i="2"/>
  <c r="L3965" i="2" a="1"/>
  <c r="L3965" i="2" s="1"/>
  <c r="M3965" i="2"/>
  <c r="N3965" i="2"/>
  <c r="O3965" i="2"/>
  <c r="P3965" i="2"/>
  <c r="Q3965" i="2"/>
  <c r="L3966" i="2" a="1"/>
  <c r="L3966" i="2" s="1"/>
  <c r="M3966" i="2"/>
  <c r="N3966" i="2"/>
  <c r="O3966" i="2"/>
  <c r="P3966" i="2"/>
  <c r="Q3966" i="2"/>
  <c r="L3967" i="2" a="1"/>
  <c r="L3967" i="2" s="1"/>
  <c r="M3967" i="2"/>
  <c r="N3967" i="2"/>
  <c r="O3967" i="2"/>
  <c r="P3967" i="2"/>
  <c r="Q3967" i="2"/>
  <c r="L3968" i="2" a="1"/>
  <c r="L3968" i="2" s="1"/>
  <c r="M3968" i="2"/>
  <c r="N3968" i="2"/>
  <c r="O3968" i="2"/>
  <c r="P3968" i="2"/>
  <c r="Q3968" i="2"/>
  <c r="L3969" i="2" a="1"/>
  <c r="L3969" i="2" s="1"/>
  <c r="M3969" i="2"/>
  <c r="N3969" i="2"/>
  <c r="O3969" i="2"/>
  <c r="P3969" i="2"/>
  <c r="Q3969" i="2"/>
  <c r="L3970" i="2" a="1"/>
  <c r="L3970" i="2" s="1"/>
  <c r="M3970" i="2"/>
  <c r="N3970" i="2"/>
  <c r="O3970" i="2"/>
  <c r="P3970" i="2"/>
  <c r="Q3970" i="2"/>
  <c r="L3971" i="2" a="1"/>
  <c r="L3971" i="2" s="1"/>
  <c r="M3971" i="2"/>
  <c r="N3971" i="2"/>
  <c r="O3971" i="2"/>
  <c r="P3971" i="2"/>
  <c r="Q3971" i="2"/>
  <c r="L3972" i="2" a="1"/>
  <c r="L3972" i="2" s="1"/>
  <c r="M3972" i="2"/>
  <c r="N3972" i="2"/>
  <c r="O3972" i="2"/>
  <c r="P3972" i="2"/>
  <c r="Q3972" i="2"/>
  <c r="L3973" i="2" a="1"/>
  <c r="L3973" i="2" s="1"/>
  <c r="M3973" i="2"/>
  <c r="N3973" i="2"/>
  <c r="O3973" i="2"/>
  <c r="P3973" i="2"/>
  <c r="Q3973" i="2"/>
  <c r="L3974" i="2" a="1"/>
  <c r="L3974" i="2" s="1"/>
  <c r="M3974" i="2"/>
  <c r="N3974" i="2"/>
  <c r="O3974" i="2"/>
  <c r="P3974" i="2"/>
  <c r="Q3974" i="2"/>
  <c r="L3975" i="2" a="1"/>
  <c r="L3975" i="2" s="1"/>
  <c r="M3975" i="2"/>
  <c r="N3975" i="2"/>
  <c r="O3975" i="2"/>
  <c r="P3975" i="2"/>
  <c r="Q3975" i="2"/>
  <c r="L3976" i="2" a="1"/>
  <c r="L3976" i="2" s="1"/>
  <c r="M3976" i="2"/>
  <c r="N3976" i="2"/>
  <c r="O3976" i="2"/>
  <c r="P3976" i="2"/>
  <c r="Q3976" i="2"/>
  <c r="L3977" i="2" a="1"/>
  <c r="L3977" i="2" s="1"/>
  <c r="M3977" i="2"/>
  <c r="N3977" i="2"/>
  <c r="O3977" i="2"/>
  <c r="P3977" i="2"/>
  <c r="Q3977" i="2"/>
  <c r="L3978" i="2" a="1"/>
  <c r="L3978" i="2" s="1"/>
  <c r="M3978" i="2"/>
  <c r="N3978" i="2"/>
  <c r="O3978" i="2"/>
  <c r="P3978" i="2"/>
  <c r="Q3978" i="2"/>
  <c r="L3979" i="2" a="1"/>
  <c r="L3979" i="2" s="1"/>
  <c r="M3979" i="2"/>
  <c r="N3979" i="2"/>
  <c r="O3979" i="2"/>
  <c r="P3979" i="2"/>
  <c r="Q3979" i="2"/>
  <c r="L3980" i="2" a="1"/>
  <c r="L3980" i="2" s="1"/>
  <c r="M3980" i="2"/>
  <c r="N3980" i="2"/>
  <c r="O3980" i="2"/>
  <c r="P3980" i="2"/>
  <c r="Q3980" i="2"/>
  <c r="L3981" i="2" a="1"/>
  <c r="L3981" i="2" s="1"/>
  <c r="M3981" i="2"/>
  <c r="N3981" i="2"/>
  <c r="O3981" i="2"/>
  <c r="P3981" i="2"/>
  <c r="Q3981" i="2"/>
  <c r="L3982" i="2" a="1"/>
  <c r="L3982" i="2" s="1"/>
  <c r="M3982" i="2"/>
  <c r="N3982" i="2"/>
  <c r="O3982" i="2"/>
  <c r="P3982" i="2"/>
  <c r="Q3982" i="2"/>
  <c r="L3983" i="2" a="1"/>
  <c r="L3983" i="2" s="1"/>
  <c r="M3983" i="2"/>
  <c r="N3983" i="2"/>
  <c r="O3983" i="2"/>
  <c r="P3983" i="2"/>
  <c r="Q3983" i="2"/>
  <c r="L3984" i="2" a="1"/>
  <c r="L3984" i="2" s="1"/>
  <c r="M3984" i="2"/>
  <c r="N3984" i="2"/>
  <c r="O3984" i="2"/>
  <c r="P3984" i="2"/>
  <c r="Q3984" i="2"/>
  <c r="L3985" i="2" a="1"/>
  <c r="L3985" i="2" s="1"/>
  <c r="M3985" i="2"/>
  <c r="N3985" i="2"/>
  <c r="O3985" i="2"/>
  <c r="P3985" i="2"/>
  <c r="Q3985" i="2"/>
  <c r="L3986" i="2" a="1"/>
  <c r="L3986" i="2" s="1"/>
  <c r="M3986" i="2"/>
  <c r="N3986" i="2"/>
  <c r="O3986" i="2"/>
  <c r="P3986" i="2"/>
  <c r="Q3986" i="2"/>
  <c r="L3987" i="2" a="1"/>
  <c r="L3987" i="2" s="1"/>
  <c r="M3987" i="2"/>
  <c r="N3987" i="2"/>
  <c r="O3987" i="2"/>
  <c r="P3987" i="2"/>
  <c r="Q3987" i="2"/>
  <c r="L3988" i="2" a="1"/>
  <c r="L3988" i="2" s="1"/>
  <c r="M3988" i="2"/>
  <c r="N3988" i="2"/>
  <c r="O3988" i="2"/>
  <c r="P3988" i="2"/>
  <c r="Q3988" i="2"/>
  <c r="L3989" i="2" a="1"/>
  <c r="L3989" i="2" s="1"/>
  <c r="M3989" i="2"/>
  <c r="N3989" i="2"/>
  <c r="O3989" i="2"/>
  <c r="P3989" i="2"/>
  <c r="Q3989" i="2"/>
  <c r="L3990" i="2" a="1"/>
  <c r="L3990" i="2" s="1"/>
  <c r="M3990" i="2"/>
  <c r="N3990" i="2"/>
  <c r="O3990" i="2"/>
  <c r="P3990" i="2"/>
  <c r="Q3990" i="2"/>
  <c r="L3991" i="2" a="1"/>
  <c r="L3991" i="2" s="1"/>
  <c r="M3991" i="2"/>
  <c r="N3991" i="2"/>
  <c r="O3991" i="2"/>
  <c r="P3991" i="2"/>
  <c r="Q3991" i="2"/>
  <c r="L3992" i="2" a="1"/>
  <c r="L3992" i="2" s="1"/>
  <c r="M3992" i="2"/>
  <c r="N3992" i="2"/>
  <c r="O3992" i="2"/>
  <c r="P3992" i="2"/>
  <c r="Q3992" i="2"/>
  <c r="L3993" i="2" a="1"/>
  <c r="L3993" i="2" s="1"/>
  <c r="M3993" i="2"/>
  <c r="N3993" i="2"/>
  <c r="O3993" i="2"/>
  <c r="P3993" i="2"/>
  <c r="Q3993" i="2"/>
  <c r="L3994" i="2" a="1"/>
  <c r="L3994" i="2" s="1"/>
  <c r="M3994" i="2"/>
  <c r="N3994" i="2"/>
  <c r="O3994" i="2"/>
  <c r="P3994" i="2"/>
  <c r="Q3994" i="2"/>
  <c r="L3995" i="2" a="1"/>
  <c r="L3995" i="2" s="1"/>
  <c r="M3995" i="2"/>
  <c r="N3995" i="2"/>
  <c r="O3995" i="2"/>
  <c r="P3995" i="2"/>
  <c r="Q3995" i="2"/>
  <c r="L3996" i="2" a="1"/>
  <c r="L3996" i="2" s="1"/>
  <c r="M3996" i="2"/>
  <c r="N3996" i="2"/>
  <c r="O3996" i="2"/>
  <c r="P3996" i="2"/>
  <c r="Q3996" i="2"/>
  <c r="L3997" i="2" a="1"/>
  <c r="L3997" i="2" s="1"/>
  <c r="M3997" i="2"/>
  <c r="N3997" i="2"/>
  <c r="O3997" i="2"/>
  <c r="P3997" i="2"/>
  <c r="Q3997" i="2"/>
  <c r="L3998" i="2" a="1"/>
  <c r="L3998" i="2" s="1"/>
  <c r="M3998" i="2"/>
  <c r="N3998" i="2"/>
  <c r="O3998" i="2"/>
  <c r="P3998" i="2"/>
  <c r="Q3998" i="2"/>
  <c r="L3999" i="2" a="1"/>
  <c r="L3999" i="2" s="1"/>
  <c r="M3999" i="2"/>
  <c r="N3999" i="2"/>
  <c r="O3999" i="2"/>
  <c r="P3999" i="2"/>
  <c r="Q3999" i="2"/>
  <c r="L4000" i="2" a="1"/>
  <c r="L4000" i="2" s="1"/>
  <c r="M4000" i="2"/>
  <c r="N4000" i="2"/>
  <c r="O4000" i="2"/>
  <c r="P4000" i="2"/>
  <c r="Q4000" i="2"/>
  <c r="L4001" i="2" a="1"/>
  <c r="L4001" i="2" s="1"/>
  <c r="M4001" i="2"/>
  <c r="N4001" i="2"/>
  <c r="O4001" i="2"/>
  <c r="P4001" i="2"/>
  <c r="Q4001" i="2"/>
  <c r="L4002" i="2" a="1"/>
  <c r="L4002" i="2" s="1"/>
  <c r="M4002" i="2"/>
  <c r="N4002" i="2"/>
  <c r="O4002" i="2"/>
  <c r="P4002" i="2"/>
  <c r="Q4002" i="2"/>
  <c r="L4003" i="2" a="1"/>
  <c r="L4003" i="2" s="1"/>
  <c r="M4003" i="2"/>
  <c r="N4003" i="2"/>
  <c r="O4003" i="2"/>
  <c r="P4003" i="2"/>
  <c r="Q4003" i="2"/>
  <c r="L4004" i="2" a="1"/>
  <c r="L4004" i="2" s="1"/>
  <c r="M4004" i="2"/>
  <c r="N4004" i="2"/>
  <c r="O4004" i="2"/>
  <c r="P4004" i="2"/>
  <c r="Q4004" i="2"/>
  <c r="L4005" i="2" a="1"/>
  <c r="L4005" i="2" s="1"/>
  <c r="M4005" i="2"/>
  <c r="N4005" i="2"/>
  <c r="O4005" i="2"/>
  <c r="P4005" i="2"/>
  <c r="Q4005" i="2"/>
  <c r="L4006" i="2" a="1"/>
  <c r="L4006" i="2" s="1"/>
  <c r="M4006" i="2"/>
  <c r="N4006" i="2"/>
  <c r="O4006" i="2"/>
  <c r="P4006" i="2"/>
  <c r="Q4006" i="2"/>
  <c r="L4007" i="2" a="1"/>
  <c r="L4007" i="2" s="1"/>
  <c r="M4007" i="2"/>
  <c r="N4007" i="2"/>
  <c r="O4007" i="2"/>
  <c r="P4007" i="2"/>
  <c r="Q4007" i="2"/>
  <c r="L4008" i="2" a="1"/>
  <c r="L4008" i="2" s="1"/>
  <c r="M4008" i="2"/>
  <c r="N4008" i="2"/>
  <c r="O4008" i="2"/>
  <c r="P4008" i="2"/>
  <c r="Q4008" i="2"/>
  <c r="L4009" i="2" a="1"/>
  <c r="L4009" i="2" s="1"/>
  <c r="M4009" i="2"/>
  <c r="N4009" i="2"/>
  <c r="O4009" i="2"/>
  <c r="P4009" i="2"/>
  <c r="Q4009" i="2"/>
  <c r="L4010" i="2" a="1"/>
  <c r="L4010" i="2" s="1"/>
  <c r="M4010" i="2"/>
  <c r="N4010" i="2"/>
  <c r="O4010" i="2"/>
  <c r="P4010" i="2"/>
  <c r="Q4010" i="2"/>
  <c r="L4011" i="2" a="1"/>
  <c r="L4011" i="2" s="1"/>
  <c r="M4011" i="2"/>
  <c r="N4011" i="2"/>
  <c r="O4011" i="2"/>
  <c r="P4011" i="2"/>
  <c r="Q4011" i="2"/>
  <c r="L4012" i="2" a="1"/>
  <c r="L4012" i="2" s="1"/>
  <c r="M4012" i="2"/>
  <c r="N4012" i="2"/>
  <c r="O4012" i="2"/>
  <c r="P4012" i="2"/>
  <c r="Q4012" i="2"/>
  <c r="L4013" i="2" a="1"/>
  <c r="L4013" i="2" s="1"/>
  <c r="M4013" i="2"/>
  <c r="N4013" i="2"/>
  <c r="O4013" i="2"/>
  <c r="P4013" i="2"/>
  <c r="Q4013" i="2"/>
  <c r="L4014" i="2" a="1"/>
  <c r="L4014" i="2" s="1"/>
  <c r="M4014" i="2"/>
  <c r="N4014" i="2"/>
  <c r="O4014" i="2"/>
  <c r="P4014" i="2"/>
  <c r="Q4014" i="2"/>
  <c r="L4015" i="2" a="1"/>
  <c r="L4015" i="2" s="1"/>
  <c r="M4015" i="2"/>
  <c r="N4015" i="2"/>
  <c r="O4015" i="2"/>
  <c r="P4015" i="2"/>
  <c r="Q4015" i="2"/>
  <c r="L4016" i="2" a="1"/>
  <c r="L4016" i="2" s="1"/>
  <c r="M4016" i="2"/>
  <c r="N4016" i="2"/>
  <c r="O4016" i="2"/>
  <c r="P4016" i="2"/>
  <c r="Q4016" i="2"/>
  <c r="L4017" i="2" a="1"/>
  <c r="L4017" i="2" s="1"/>
  <c r="M4017" i="2"/>
  <c r="N4017" i="2"/>
  <c r="O4017" i="2"/>
  <c r="P4017" i="2"/>
  <c r="Q4017" i="2"/>
  <c r="L4018" i="2" a="1"/>
  <c r="L4018" i="2" s="1"/>
  <c r="M4018" i="2"/>
  <c r="N4018" i="2"/>
  <c r="O4018" i="2"/>
  <c r="P4018" i="2"/>
  <c r="Q4018" i="2"/>
  <c r="L4019" i="2" a="1"/>
  <c r="L4019" i="2" s="1"/>
  <c r="M4019" i="2"/>
  <c r="N4019" i="2"/>
  <c r="O4019" i="2"/>
  <c r="P4019" i="2"/>
  <c r="Q4019" i="2"/>
  <c r="L4020" i="2" a="1"/>
  <c r="L4020" i="2" s="1"/>
  <c r="M4020" i="2"/>
  <c r="N4020" i="2"/>
  <c r="O4020" i="2"/>
  <c r="P4020" i="2"/>
  <c r="Q4020" i="2"/>
  <c r="L4021" i="2" a="1"/>
  <c r="L4021" i="2" s="1"/>
  <c r="M4021" i="2"/>
  <c r="N4021" i="2"/>
  <c r="O4021" i="2"/>
  <c r="P4021" i="2"/>
  <c r="Q4021" i="2"/>
  <c r="L4022" i="2" a="1"/>
  <c r="L4022" i="2" s="1"/>
  <c r="M4022" i="2"/>
  <c r="N4022" i="2"/>
  <c r="O4022" i="2"/>
  <c r="P4022" i="2"/>
  <c r="Q4022" i="2"/>
  <c r="L4023" i="2" a="1"/>
  <c r="L4023" i="2" s="1"/>
  <c r="M4023" i="2"/>
  <c r="N4023" i="2"/>
  <c r="O4023" i="2"/>
  <c r="P4023" i="2"/>
  <c r="Q4023" i="2"/>
  <c r="L4024" i="2" a="1"/>
  <c r="L4024" i="2" s="1"/>
  <c r="M4024" i="2"/>
  <c r="N4024" i="2"/>
  <c r="O4024" i="2"/>
  <c r="P4024" i="2"/>
  <c r="Q4024" i="2"/>
  <c r="L4025" i="2" a="1"/>
  <c r="L4025" i="2" s="1"/>
  <c r="M4025" i="2"/>
  <c r="N4025" i="2"/>
  <c r="R4025" i="2" s="1"/>
  <c r="O4025" i="2"/>
  <c r="P4025" i="2"/>
  <c r="Q4025" i="2"/>
  <c r="L4026" i="2" a="1"/>
  <c r="L4026" i="2" s="1"/>
  <c r="M4026" i="2"/>
  <c r="N4026" i="2"/>
  <c r="O4026" i="2"/>
  <c r="P4026" i="2"/>
  <c r="Q4026" i="2"/>
  <c r="L4027" i="2" a="1"/>
  <c r="L4027" i="2" s="1"/>
  <c r="M4027" i="2"/>
  <c r="N4027" i="2"/>
  <c r="O4027" i="2"/>
  <c r="P4027" i="2"/>
  <c r="Q4027" i="2"/>
  <c r="L4028" i="2" a="1"/>
  <c r="L4028" i="2" s="1"/>
  <c r="M4028" i="2"/>
  <c r="N4028" i="2"/>
  <c r="O4028" i="2"/>
  <c r="P4028" i="2"/>
  <c r="Q4028" i="2"/>
  <c r="L4029" i="2" a="1"/>
  <c r="L4029" i="2" s="1"/>
  <c r="M4029" i="2"/>
  <c r="N4029" i="2"/>
  <c r="O4029" i="2"/>
  <c r="P4029" i="2"/>
  <c r="Q4029" i="2"/>
  <c r="L4030" i="2" a="1"/>
  <c r="L4030" i="2" s="1"/>
  <c r="M4030" i="2"/>
  <c r="N4030" i="2"/>
  <c r="O4030" i="2"/>
  <c r="P4030" i="2"/>
  <c r="Q4030" i="2"/>
  <c r="L4031" i="2" a="1"/>
  <c r="L4031" i="2" s="1"/>
  <c r="M4031" i="2"/>
  <c r="N4031" i="2"/>
  <c r="O4031" i="2"/>
  <c r="P4031" i="2"/>
  <c r="Q4031" i="2"/>
  <c r="L4032" i="2" a="1"/>
  <c r="L4032" i="2" s="1"/>
  <c r="M4032" i="2"/>
  <c r="N4032" i="2"/>
  <c r="O4032" i="2"/>
  <c r="P4032" i="2"/>
  <c r="Q4032" i="2"/>
  <c r="L4033" i="2" a="1"/>
  <c r="L4033" i="2" s="1"/>
  <c r="M4033" i="2"/>
  <c r="N4033" i="2"/>
  <c r="O4033" i="2"/>
  <c r="P4033" i="2"/>
  <c r="Q4033" i="2"/>
  <c r="L4034" i="2" a="1"/>
  <c r="L4034" i="2" s="1"/>
  <c r="M4034" i="2"/>
  <c r="N4034" i="2"/>
  <c r="O4034" i="2"/>
  <c r="P4034" i="2"/>
  <c r="Q4034" i="2"/>
  <c r="L4035" i="2" a="1"/>
  <c r="L4035" i="2" s="1"/>
  <c r="M4035" i="2"/>
  <c r="N4035" i="2"/>
  <c r="O4035" i="2"/>
  <c r="P4035" i="2"/>
  <c r="Q4035" i="2"/>
  <c r="L4036" i="2" a="1"/>
  <c r="L4036" i="2" s="1"/>
  <c r="M4036" i="2"/>
  <c r="N4036" i="2"/>
  <c r="O4036" i="2"/>
  <c r="P4036" i="2"/>
  <c r="Q4036" i="2"/>
  <c r="L4037" i="2" a="1"/>
  <c r="L4037" i="2" s="1"/>
  <c r="M4037" i="2"/>
  <c r="N4037" i="2"/>
  <c r="O4037" i="2"/>
  <c r="P4037" i="2"/>
  <c r="Q4037" i="2"/>
  <c r="L4038" i="2" a="1"/>
  <c r="L4038" i="2" s="1"/>
  <c r="M4038" i="2"/>
  <c r="N4038" i="2"/>
  <c r="O4038" i="2"/>
  <c r="P4038" i="2"/>
  <c r="Q4038" i="2"/>
  <c r="L4039" i="2" a="1"/>
  <c r="L4039" i="2" s="1"/>
  <c r="M4039" i="2"/>
  <c r="N4039" i="2"/>
  <c r="O4039" i="2"/>
  <c r="P4039" i="2"/>
  <c r="Q4039" i="2"/>
  <c r="L4040" i="2" a="1"/>
  <c r="L4040" i="2" s="1"/>
  <c r="M4040" i="2"/>
  <c r="N4040" i="2"/>
  <c r="O4040" i="2"/>
  <c r="P4040" i="2"/>
  <c r="Q4040" i="2"/>
  <c r="L4041" i="2" a="1"/>
  <c r="L4041" i="2" s="1"/>
  <c r="M4041" i="2"/>
  <c r="N4041" i="2"/>
  <c r="O4041" i="2"/>
  <c r="P4041" i="2"/>
  <c r="Q4041" i="2"/>
  <c r="L4042" i="2" a="1"/>
  <c r="L4042" i="2" s="1"/>
  <c r="M4042" i="2"/>
  <c r="N4042" i="2"/>
  <c r="O4042" i="2"/>
  <c r="P4042" i="2"/>
  <c r="Q4042" i="2"/>
  <c r="L4043" i="2" a="1"/>
  <c r="L4043" i="2" s="1"/>
  <c r="M4043" i="2"/>
  <c r="N4043" i="2"/>
  <c r="O4043" i="2"/>
  <c r="P4043" i="2"/>
  <c r="Q4043" i="2"/>
  <c r="L4044" i="2" a="1"/>
  <c r="L4044" i="2" s="1"/>
  <c r="M4044" i="2"/>
  <c r="N4044" i="2"/>
  <c r="O4044" i="2"/>
  <c r="P4044" i="2"/>
  <c r="Q4044" i="2"/>
  <c r="L4045" i="2" a="1"/>
  <c r="L4045" i="2" s="1"/>
  <c r="M4045" i="2"/>
  <c r="N4045" i="2"/>
  <c r="O4045" i="2"/>
  <c r="P4045" i="2"/>
  <c r="Q4045" i="2"/>
  <c r="L4046" i="2" a="1"/>
  <c r="L4046" i="2" s="1"/>
  <c r="M4046" i="2"/>
  <c r="N4046" i="2"/>
  <c r="O4046" i="2"/>
  <c r="P4046" i="2"/>
  <c r="Q4046" i="2"/>
  <c r="L4047" i="2" a="1"/>
  <c r="L4047" i="2" s="1"/>
  <c r="M4047" i="2"/>
  <c r="N4047" i="2"/>
  <c r="O4047" i="2"/>
  <c r="P4047" i="2"/>
  <c r="Q4047" i="2"/>
  <c r="L4048" i="2" a="1"/>
  <c r="L4048" i="2" s="1"/>
  <c r="M4048" i="2"/>
  <c r="N4048" i="2"/>
  <c r="O4048" i="2"/>
  <c r="P4048" i="2"/>
  <c r="Q4048" i="2"/>
  <c r="L4049" i="2" a="1"/>
  <c r="L4049" i="2" s="1"/>
  <c r="M4049" i="2"/>
  <c r="N4049" i="2"/>
  <c r="O4049" i="2"/>
  <c r="P4049" i="2"/>
  <c r="Q4049" i="2"/>
  <c r="L4050" i="2" a="1"/>
  <c r="L4050" i="2" s="1"/>
  <c r="M4050" i="2"/>
  <c r="N4050" i="2"/>
  <c r="O4050" i="2"/>
  <c r="P4050" i="2"/>
  <c r="Q4050" i="2"/>
  <c r="L4051" i="2" a="1"/>
  <c r="L4051" i="2" s="1"/>
  <c r="M4051" i="2"/>
  <c r="N4051" i="2"/>
  <c r="O4051" i="2"/>
  <c r="P4051" i="2"/>
  <c r="Q4051" i="2"/>
  <c r="L4052" i="2" a="1"/>
  <c r="L4052" i="2" s="1"/>
  <c r="M4052" i="2"/>
  <c r="N4052" i="2"/>
  <c r="O4052" i="2"/>
  <c r="P4052" i="2"/>
  <c r="Q4052" i="2"/>
  <c r="L4053" i="2" a="1"/>
  <c r="L4053" i="2" s="1"/>
  <c r="M4053" i="2"/>
  <c r="N4053" i="2"/>
  <c r="O4053" i="2"/>
  <c r="P4053" i="2"/>
  <c r="Q4053" i="2"/>
  <c r="L4054" i="2" a="1"/>
  <c r="L4054" i="2" s="1"/>
  <c r="M4054" i="2"/>
  <c r="N4054" i="2"/>
  <c r="O4054" i="2"/>
  <c r="P4054" i="2"/>
  <c r="Q4054" i="2"/>
  <c r="L4055" i="2" a="1"/>
  <c r="L4055" i="2" s="1"/>
  <c r="M4055" i="2"/>
  <c r="N4055" i="2"/>
  <c r="O4055" i="2"/>
  <c r="P4055" i="2"/>
  <c r="Q4055" i="2"/>
  <c r="L4056" i="2" a="1"/>
  <c r="L4056" i="2" s="1"/>
  <c r="M4056" i="2"/>
  <c r="N4056" i="2"/>
  <c r="O4056" i="2"/>
  <c r="P4056" i="2"/>
  <c r="Q4056" i="2"/>
  <c r="L4057" i="2" a="1"/>
  <c r="L4057" i="2" s="1"/>
  <c r="M4057" i="2"/>
  <c r="N4057" i="2"/>
  <c r="O4057" i="2"/>
  <c r="P4057" i="2"/>
  <c r="Q4057" i="2"/>
  <c r="L4058" i="2" a="1"/>
  <c r="L4058" i="2" s="1"/>
  <c r="M4058" i="2"/>
  <c r="N4058" i="2"/>
  <c r="O4058" i="2"/>
  <c r="P4058" i="2"/>
  <c r="Q4058" i="2"/>
  <c r="L4059" i="2" a="1"/>
  <c r="L4059" i="2" s="1"/>
  <c r="M4059" i="2"/>
  <c r="N4059" i="2"/>
  <c r="O4059" i="2"/>
  <c r="P4059" i="2"/>
  <c r="Q4059" i="2"/>
  <c r="L4060" i="2" a="1"/>
  <c r="L4060" i="2" s="1"/>
  <c r="M4060" i="2"/>
  <c r="N4060" i="2"/>
  <c r="O4060" i="2"/>
  <c r="P4060" i="2"/>
  <c r="Q4060" i="2"/>
  <c r="L4061" i="2" a="1"/>
  <c r="L4061" i="2" s="1"/>
  <c r="M4061" i="2"/>
  <c r="N4061" i="2"/>
  <c r="O4061" i="2"/>
  <c r="P4061" i="2"/>
  <c r="Q4061" i="2"/>
  <c r="L4062" i="2" a="1"/>
  <c r="L4062" i="2" s="1"/>
  <c r="M4062" i="2"/>
  <c r="N4062" i="2"/>
  <c r="O4062" i="2"/>
  <c r="P4062" i="2"/>
  <c r="Q4062" i="2"/>
  <c r="L4063" i="2" a="1"/>
  <c r="L4063" i="2" s="1"/>
  <c r="M4063" i="2"/>
  <c r="N4063" i="2"/>
  <c r="O4063" i="2"/>
  <c r="P4063" i="2"/>
  <c r="Q4063" i="2"/>
  <c r="L4064" i="2" a="1"/>
  <c r="L4064" i="2" s="1"/>
  <c r="M4064" i="2"/>
  <c r="N4064" i="2"/>
  <c r="O4064" i="2"/>
  <c r="P4064" i="2"/>
  <c r="Q4064" i="2"/>
  <c r="L4065" i="2" a="1"/>
  <c r="L4065" i="2" s="1"/>
  <c r="M4065" i="2"/>
  <c r="N4065" i="2"/>
  <c r="O4065" i="2"/>
  <c r="P4065" i="2"/>
  <c r="Q4065" i="2"/>
  <c r="L4066" i="2" a="1"/>
  <c r="L4066" i="2" s="1"/>
  <c r="M4066" i="2"/>
  <c r="N4066" i="2"/>
  <c r="O4066" i="2"/>
  <c r="P4066" i="2"/>
  <c r="Q4066" i="2"/>
  <c r="L4067" i="2" a="1"/>
  <c r="L4067" i="2" s="1"/>
  <c r="M4067" i="2"/>
  <c r="N4067" i="2"/>
  <c r="O4067" i="2"/>
  <c r="P4067" i="2"/>
  <c r="Q4067" i="2"/>
  <c r="L4068" i="2" a="1"/>
  <c r="L4068" i="2" s="1"/>
  <c r="M4068" i="2"/>
  <c r="N4068" i="2"/>
  <c r="O4068" i="2"/>
  <c r="P4068" i="2"/>
  <c r="Q4068" i="2"/>
  <c r="L4069" i="2" a="1"/>
  <c r="L4069" i="2" s="1"/>
  <c r="M4069" i="2"/>
  <c r="N4069" i="2"/>
  <c r="O4069" i="2"/>
  <c r="P4069" i="2"/>
  <c r="Q4069" i="2"/>
  <c r="L4070" i="2" a="1"/>
  <c r="L4070" i="2" s="1"/>
  <c r="M4070" i="2"/>
  <c r="N4070" i="2"/>
  <c r="O4070" i="2"/>
  <c r="P4070" i="2"/>
  <c r="Q4070" i="2"/>
  <c r="L4071" i="2" a="1"/>
  <c r="L4071" i="2" s="1"/>
  <c r="M4071" i="2"/>
  <c r="N4071" i="2"/>
  <c r="O4071" i="2"/>
  <c r="P4071" i="2"/>
  <c r="Q4071" i="2"/>
  <c r="L4072" i="2" a="1"/>
  <c r="L4072" i="2" s="1"/>
  <c r="M4072" i="2"/>
  <c r="N4072" i="2"/>
  <c r="O4072" i="2"/>
  <c r="P4072" i="2"/>
  <c r="Q4072" i="2"/>
  <c r="L4073" i="2" a="1"/>
  <c r="L4073" i="2" s="1"/>
  <c r="M4073" i="2"/>
  <c r="N4073" i="2"/>
  <c r="O4073" i="2"/>
  <c r="P4073" i="2"/>
  <c r="Q4073" i="2"/>
  <c r="L4074" i="2" a="1"/>
  <c r="L4074" i="2" s="1"/>
  <c r="M4074" i="2"/>
  <c r="N4074" i="2"/>
  <c r="O4074" i="2"/>
  <c r="P4074" i="2"/>
  <c r="Q4074" i="2"/>
  <c r="L4075" i="2" a="1"/>
  <c r="L4075" i="2" s="1"/>
  <c r="M4075" i="2"/>
  <c r="N4075" i="2"/>
  <c r="O4075" i="2"/>
  <c r="P4075" i="2"/>
  <c r="Q4075" i="2"/>
  <c r="L4076" i="2" a="1"/>
  <c r="L4076" i="2" s="1"/>
  <c r="M4076" i="2"/>
  <c r="N4076" i="2"/>
  <c r="O4076" i="2"/>
  <c r="P4076" i="2"/>
  <c r="Q4076" i="2"/>
  <c r="L4077" i="2" a="1"/>
  <c r="L4077" i="2" s="1"/>
  <c r="M4077" i="2"/>
  <c r="N4077" i="2"/>
  <c r="O4077" i="2"/>
  <c r="P4077" i="2"/>
  <c r="Q4077" i="2"/>
  <c r="L4078" i="2" a="1"/>
  <c r="L4078" i="2" s="1"/>
  <c r="M4078" i="2"/>
  <c r="N4078" i="2"/>
  <c r="O4078" i="2"/>
  <c r="P4078" i="2"/>
  <c r="Q4078" i="2"/>
  <c r="L4079" i="2" a="1"/>
  <c r="L4079" i="2" s="1"/>
  <c r="M4079" i="2"/>
  <c r="N4079" i="2"/>
  <c r="O4079" i="2"/>
  <c r="P4079" i="2"/>
  <c r="Q4079" i="2"/>
  <c r="L4080" i="2" a="1"/>
  <c r="L4080" i="2" s="1"/>
  <c r="M4080" i="2"/>
  <c r="N4080" i="2"/>
  <c r="O4080" i="2"/>
  <c r="P4080" i="2"/>
  <c r="Q4080" i="2"/>
  <c r="L4081" i="2" a="1"/>
  <c r="L4081" i="2" s="1"/>
  <c r="M4081" i="2"/>
  <c r="N4081" i="2"/>
  <c r="O4081" i="2"/>
  <c r="P4081" i="2"/>
  <c r="Q4081" i="2"/>
  <c r="L4082" i="2" a="1"/>
  <c r="L4082" i="2" s="1"/>
  <c r="M4082" i="2"/>
  <c r="N4082" i="2"/>
  <c r="O4082" i="2"/>
  <c r="P4082" i="2"/>
  <c r="Q4082" i="2"/>
  <c r="L4083" i="2" a="1"/>
  <c r="L4083" i="2" s="1"/>
  <c r="M4083" i="2"/>
  <c r="N4083" i="2"/>
  <c r="O4083" i="2"/>
  <c r="P4083" i="2"/>
  <c r="Q4083" i="2"/>
  <c r="L4084" i="2" a="1"/>
  <c r="L4084" i="2" s="1"/>
  <c r="M4084" i="2"/>
  <c r="N4084" i="2"/>
  <c r="O4084" i="2"/>
  <c r="P4084" i="2"/>
  <c r="Q4084" i="2"/>
  <c r="L4085" i="2" a="1"/>
  <c r="L4085" i="2" s="1"/>
  <c r="M4085" i="2"/>
  <c r="N4085" i="2"/>
  <c r="O4085" i="2"/>
  <c r="P4085" i="2"/>
  <c r="Q4085" i="2"/>
  <c r="L4086" i="2" a="1"/>
  <c r="L4086" i="2" s="1"/>
  <c r="M4086" i="2"/>
  <c r="N4086" i="2"/>
  <c r="O4086" i="2"/>
  <c r="P4086" i="2"/>
  <c r="Q4086" i="2"/>
  <c r="L4087" i="2" a="1"/>
  <c r="L4087" i="2" s="1"/>
  <c r="M4087" i="2"/>
  <c r="N4087" i="2"/>
  <c r="O4087" i="2"/>
  <c r="P4087" i="2"/>
  <c r="Q4087" i="2"/>
  <c r="L4088" i="2" a="1"/>
  <c r="L4088" i="2" s="1"/>
  <c r="M4088" i="2"/>
  <c r="N4088" i="2"/>
  <c r="O4088" i="2"/>
  <c r="P4088" i="2"/>
  <c r="Q4088" i="2"/>
  <c r="L4089" i="2" a="1"/>
  <c r="L4089" i="2" s="1"/>
  <c r="M4089" i="2"/>
  <c r="N4089" i="2"/>
  <c r="O4089" i="2"/>
  <c r="P4089" i="2"/>
  <c r="Q4089" i="2"/>
  <c r="L4090" i="2" a="1"/>
  <c r="L4090" i="2" s="1"/>
  <c r="M4090" i="2"/>
  <c r="N4090" i="2"/>
  <c r="O4090" i="2"/>
  <c r="P4090" i="2"/>
  <c r="Q4090" i="2"/>
  <c r="L4091" i="2" a="1"/>
  <c r="L4091" i="2" s="1"/>
  <c r="M4091" i="2"/>
  <c r="N4091" i="2"/>
  <c r="O4091" i="2"/>
  <c r="P4091" i="2"/>
  <c r="Q4091" i="2"/>
  <c r="L4092" i="2" a="1"/>
  <c r="L4092" i="2" s="1"/>
  <c r="M4092" i="2"/>
  <c r="N4092" i="2"/>
  <c r="O4092" i="2"/>
  <c r="P4092" i="2"/>
  <c r="Q4092" i="2"/>
  <c r="L4093" i="2" a="1"/>
  <c r="L4093" i="2" s="1"/>
  <c r="M4093" i="2"/>
  <c r="N4093" i="2"/>
  <c r="O4093" i="2"/>
  <c r="P4093" i="2"/>
  <c r="Q4093" i="2"/>
  <c r="L4094" i="2" a="1"/>
  <c r="L4094" i="2" s="1"/>
  <c r="M4094" i="2"/>
  <c r="N4094" i="2"/>
  <c r="O4094" i="2"/>
  <c r="P4094" i="2"/>
  <c r="Q4094" i="2"/>
  <c r="L4095" i="2" a="1"/>
  <c r="L4095" i="2" s="1"/>
  <c r="M4095" i="2"/>
  <c r="N4095" i="2"/>
  <c r="O4095" i="2"/>
  <c r="P4095" i="2"/>
  <c r="Q4095" i="2"/>
  <c r="L4096" i="2" a="1"/>
  <c r="L4096" i="2" s="1"/>
  <c r="M4096" i="2"/>
  <c r="N4096" i="2"/>
  <c r="O4096" i="2"/>
  <c r="P4096" i="2"/>
  <c r="Q4096" i="2"/>
  <c r="L4097" i="2" a="1"/>
  <c r="L4097" i="2" s="1"/>
  <c r="M4097" i="2"/>
  <c r="N4097" i="2"/>
  <c r="O4097" i="2"/>
  <c r="P4097" i="2"/>
  <c r="Q4097" i="2"/>
  <c r="L4098" i="2" a="1"/>
  <c r="L4098" i="2" s="1"/>
  <c r="M4098" i="2"/>
  <c r="N4098" i="2"/>
  <c r="O4098" i="2"/>
  <c r="P4098" i="2"/>
  <c r="Q4098" i="2"/>
  <c r="L4099" i="2" a="1"/>
  <c r="L4099" i="2" s="1"/>
  <c r="M4099" i="2"/>
  <c r="N4099" i="2"/>
  <c r="O4099" i="2"/>
  <c r="P4099" i="2"/>
  <c r="Q4099" i="2"/>
  <c r="L4100" i="2" a="1"/>
  <c r="L4100" i="2" s="1"/>
  <c r="M4100" i="2"/>
  <c r="N4100" i="2"/>
  <c r="O4100" i="2"/>
  <c r="P4100" i="2"/>
  <c r="Q4100" i="2"/>
  <c r="L4101" i="2" a="1"/>
  <c r="L4101" i="2" s="1"/>
  <c r="M4101" i="2"/>
  <c r="N4101" i="2"/>
  <c r="O4101" i="2"/>
  <c r="P4101" i="2"/>
  <c r="Q4101" i="2"/>
  <c r="L4102" i="2" a="1"/>
  <c r="L4102" i="2" s="1"/>
  <c r="M4102" i="2"/>
  <c r="N4102" i="2"/>
  <c r="O4102" i="2"/>
  <c r="P4102" i="2"/>
  <c r="Q4102" i="2"/>
  <c r="L4103" i="2" a="1"/>
  <c r="L4103" i="2" s="1"/>
  <c r="M4103" i="2"/>
  <c r="N4103" i="2"/>
  <c r="O4103" i="2"/>
  <c r="P4103" i="2"/>
  <c r="Q4103" i="2"/>
  <c r="L4104" i="2" a="1"/>
  <c r="L4104" i="2" s="1"/>
  <c r="M4104" i="2"/>
  <c r="N4104" i="2"/>
  <c r="O4104" i="2"/>
  <c r="P4104" i="2"/>
  <c r="Q4104" i="2"/>
  <c r="L4105" i="2" a="1"/>
  <c r="L4105" i="2" s="1"/>
  <c r="M4105" i="2"/>
  <c r="N4105" i="2"/>
  <c r="O4105" i="2"/>
  <c r="P4105" i="2"/>
  <c r="Q4105" i="2"/>
  <c r="L4106" i="2" a="1"/>
  <c r="L4106" i="2" s="1"/>
  <c r="M4106" i="2"/>
  <c r="N4106" i="2"/>
  <c r="O4106" i="2"/>
  <c r="P4106" i="2"/>
  <c r="Q4106" i="2"/>
  <c r="L4107" i="2" a="1"/>
  <c r="L4107" i="2" s="1"/>
  <c r="M4107" i="2"/>
  <c r="N4107" i="2"/>
  <c r="O4107" i="2"/>
  <c r="P4107" i="2"/>
  <c r="Q4107" i="2"/>
  <c r="L4108" i="2" a="1"/>
  <c r="L4108" i="2" s="1"/>
  <c r="M4108" i="2"/>
  <c r="N4108" i="2"/>
  <c r="O4108" i="2"/>
  <c r="P4108" i="2"/>
  <c r="Q4108" i="2"/>
  <c r="L4109" i="2" a="1"/>
  <c r="L4109" i="2" s="1"/>
  <c r="M4109" i="2"/>
  <c r="N4109" i="2"/>
  <c r="O4109" i="2"/>
  <c r="P4109" i="2"/>
  <c r="Q4109" i="2"/>
  <c r="L4110" i="2" a="1"/>
  <c r="L4110" i="2" s="1"/>
  <c r="M4110" i="2"/>
  <c r="N4110" i="2"/>
  <c r="O4110" i="2"/>
  <c r="P4110" i="2"/>
  <c r="Q4110" i="2"/>
  <c r="L4111" i="2" a="1"/>
  <c r="L4111" i="2" s="1"/>
  <c r="M4111" i="2"/>
  <c r="N4111" i="2"/>
  <c r="O4111" i="2"/>
  <c r="P4111" i="2"/>
  <c r="Q4111" i="2"/>
  <c r="L4112" i="2" a="1"/>
  <c r="L4112" i="2" s="1"/>
  <c r="M4112" i="2"/>
  <c r="N4112" i="2"/>
  <c r="O4112" i="2"/>
  <c r="P4112" i="2"/>
  <c r="Q4112" i="2"/>
  <c r="L4113" i="2" a="1"/>
  <c r="L4113" i="2" s="1"/>
  <c r="M4113" i="2"/>
  <c r="N4113" i="2"/>
  <c r="O4113" i="2"/>
  <c r="P4113" i="2"/>
  <c r="Q4113" i="2"/>
  <c r="L4114" i="2" a="1"/>
  <c r="L4114" i="2" s="1"/>
  <c r="M4114" i="2"/>
  <c r="N4114" i="2"/>
  <c r="O4114" i="2"/>
  <c r="P4114" i="2"/>
  <c r="Q4114" i="2"/>
  <c r="L4115" i="2" a="1"/>
  <c r="L4115" i="2" s="1"/>
  <c r="M4115" i="2"/>
  <c r="N4115" i="2"/>
  <c r="O4115" i="2"/>
  <c r="P4115" i="2"/>
  <c r="Q4115" i="2"/>
  <c r="L4116" i="2" a="1"/>
  <c r="L4116" i="2" s="1"/>
  <c r="M4116" i="2"/>
  <c r="N4116" i="2"/>
  <c r="O4116" i="2"/>
  <c r="P4116" i="2"/>
  <c r="Q4116" i="2"/>
  <c r="L4117" i="2" a="1"/>
  <c r="L4117" i="2" s="1"/>
  <c r="M4117" i="2"/>
  <c r="N4117" i="2"/>
  <c r="O4117" i="2"/>
  <c r="P4117" i="2"/>
  <c r="Q4117" i="2"/>
  <c r="L4118" i="2" a="1"/>
  <c r="L4118" i="2" s="1"/>
  <c r="M4118" i="2"/>
  <c r="N4118" i="2"/>
  <c r="O4118" i="2"/>
  <c r="P4118" i="2"/>
  <c r="Q4118" i="2"/>
  <c r="L4119" i="2" a="1"/>
  <c r="L4119" i="2" s="1"/>
  <c r="M4119" i="2"/>
  <c r="N4119" i="2"/>
  <c r="O4119" i="2"/>
  <c r="P4119" i="2"/>
  <c r="Q4119" i="2"/>
  <c r="L4120" i="2" a="1"/>
  <c r="L4120" i="2" s="1"/>
  <c r="M4120" i="2"/>
  <c r="N4120" i="2"/>
  <c r="O4120" i="2"/>
  <c r="P4120" i="2"/>
  <c r="Q4120" i="2"/>
  <c r="L4121" i="2" a="1"/>
  <c r="L4121" i="2" s="1"/>
  <c r="M4121" i="2"/>
  <c r="N4121" i="2"/>
  <c r="O4121" i="2"/>
  <c r="P4121" i="2"/>
  <c r="Q4121" i="2"/>
  <c r="L4122" i="2" a="1"/>
  <c r="L4122" i="2" s="1"/>
  <c r="M4122" i="2"/>
  <c r="N4122" i="2"/>
  <c r="O4122" i="2"/>
  <c r="P4122" i="2"/>
  <c r="Q4122" i="2"/>
  <c r="L4123" i="2" a="1"/>
  <c r="L4123" i="2" s="1"/>
  <c r="M4123" i="2"/>
  <c r="N4123" i="2"/>
  <c r="O4123" i="2"/>
  <c r="P4123" i="2"/>
  <c r="Q4123" i="2"/>
  <c r="L4124" i="2" a="1"/>
  <c r="L4124" i="2" s="1"/>
  <c r="M4124" i="2"/>
  <c r="N4124" i="2"/>
  <c r="O4124" i="2"/>
  <c r="P4124" i="2"/>
  <c r="Q4124" i="2"/>
  <c r="L4125" i="2" a="1"/>
  <c r="L4125" i="2" s="1"/>
  <c r="M4125" i="2"/>
  <c r="N4125" i="2"/>
  <c r="O4125" i="2"/>
  <c r="P4125" i="2"/>
  <c r="Q4125" i="2"/>
  <c r="L4126" i="2" a="1"/>
  <c r="L4126" i="2" s="1"/>
  <c r="M4126" i="2"/>
  <c r="N4126" i="2"/>
  <c r="O4126" i="2"/>
  <c r="P4126" i="2"/>
  <c r="Q4126" i="2"/>
  <c r="L4127" i="2" a="1"/>
  <c r="L4127" i="2" s="1"/>
  <c r="M4127" i="2"/>
  <c r="N4127" i="2"/>
  <c r="O4127" i="2"/>
  <c r="P4127" i="2"/>
  <c r="Q4127" i="2"/>
  <c r="L4128" i="2" a="1"/>
  <c r="L4128" i="2" s="1"/>
  <c r="M4128" i="2"/>
  <c r="N4128" i="2"/>
  <c r="O4128" i="2"/>
  <c r="P4128" i="2"/>
  <c r="Q4128" i="2"/>
  <c r="L4129" i="2" a="1"/>
  <c r="L4129" i="2" s="1"/>
  <c r="M4129" i="2"/>
  <c r="N4129" i="2"/>
  <c r="O4129" i="2"/>
  <c r="P4129" i="2"/>
  <c r="Q4129" i="2"/>
  <c r="L4130" i="2" a="1"/>
  <c r="L4130" i="2" s="1"/>
  <c r="M4130" i="2"/>
  <c r="N4130" i="2"/>
  <c r="O4130" i="2"/>
  <c r="P4130" i="2"/>
  <c r="Q4130" i="2"/>
  <c r="L4131" i="2" a="1"/>
  <c r="L4131" i="2" s="1"/>
  <c r="M4131" i="2"/>
  <c r="N4131" i="2"/>
  <c r="O4131" i="2"/>
  <c r="P4131" i="2"/>
  <c r="Q4131" i="2"/>
  <c r="L4132" i="2" a="1"/>
  <c r="L4132" i="2" s="1"/>
  <c r="M4132" i="2"/>
  <c r="N4132" i="2"/>
  <c r="O4132" i="2"/>
  <c r="P4132" i="2"/>
  <c r="Q4132" i="2"/>
  <c r="L4133" i="2" a="1"/>
  <c r="L4133" i="2" s="1"/>
  <c r="M4133" i="2"/>
  <c r="N4133" i="2"/>
  <c r="O4133" i="2"/>
  <c r="P4133" i="2"/>
  <c r="Q4133" i="2"/>
  <c r="L4134" i="2" a="1"/>
  <c r="L4134" i="2" s="1"/>
  <c r="M4134" i="2"/>
  <c r="N4134" i="2"/>
  <c r="O4134" i="2"/>
  <c r="P4134" i="2"/>
  <c r="Q4134" i="2"/>
  <c r="L4135" i="2" a="1"/>
  <c r="L4135" i="2" s="1"/>
  <c r="M4135" i="2"/>
  <c r="N4135" i="2"/>
  <c r="O4135" i="2"/>
  <c r="P4135" i="2"/>
  <c r="Q4135" i="2"/>
  <c r="L4136" i="2" a="1"/>
  <c r="L4136" i="2" s="1"/>
  <c r="M4136" i="2"/>
  <c r="N4136" i="2"/>
  <c r="O4136" i="2"/>
  <c r="P4136" i="2"/>
  <c r="Q4136" i="2"/>
  <c r="L4137" i="2" a="1"/>
  <c r="L4137" i="2" s="1"/>
  <c r="M4137" i="2"/>
  <c r="N4137" i="2"/>
  <c r="O4137" i="2"/>
  <c r="P4137" i="2"/>
  <c r="Q4137" i="2"/>
  <c r="L4138" i="2" a="1"/>
  <c r="L4138" i="2" s="1"/>
  <c r="M4138" i="2"/>
  <c r="N4138" i="2"/>
  <c r="O4138" i="2"/>
  <c r="P4138" i="2"/>
  <c r="Q4138" i="2"/>
  <c r="L4139" i="2" a="1"/>
  <c r="L4139" i="2" s="1"/>
  <c r="M4139" i="2"/>
  <c r="N4139" i="2"/>
  <c r="O4139" i="2"/>
  <c r="P4139" i="2"/>
  <c r="Q4139" i="2"/>
  <c r="L4140" i="2" a="1"/>
  <c r="L4140" i="2" s="1"/>
  <c r="M4140" i="2"/>
  <c r="N4140" i="2"/>
  <c r="O4140" i="2"/>
  <c r="P4140" i="2"/>
  <c r="Q4140" i="2"/>
  <c r="L4141" i="2" a="1"/>
  <c r="L4141" i="2" s="1"/>
  <c r="M4141" i="2"/>
  <c r="N4141" i="2"/>
  <c r="O4141" i="2"/>
  <c r="P4141" i="2"/>
  <c r="Q4141" i="2"/>
  <c r="L4142" i="2" a="1"/>
  <c r="L4142" i="2" s="1"/>
  <c r="M4142" i="2"/>
  <c r="N4142" i="2"/>
  <c r="O4142" i="2"/>
  <c r="P4142" i="2"/>
  <c r="Q4142" i="2"/>
  <c r="L4143" i="2" a="1"/>
  <c r="L4143" i="2" s="1"/>
  <c r="M4143" i="2"/>
  <c r="N4143" i="2"/>
  <c r="O4143" i="2"/>
  <c r="P4143" i="2"/>
  <c r="Q4143" i="2"/>
  <c r="L4144" i="2" a="1"/>
  <c r="L4144" i="2" s="1"/>
  <c r="M4144" i="2"/>
  <c r="N4144" i="2"/>
  <c r="O4144" i="2"/>
  <c r="P4144" i="2"/>
  <c r="Q4144" i="2"/>
  <c r="L4145" i="2" a="1"/>
  <c r="L4145" i="2" s="1"/>
  <c r="M4145" i="2"/>
  <c r="N4145" i="2"/>
  <c r="O4145" i="2"/>
  <c r="P4145" i="2"/>
  <c r="Q4145" i="2"/>
  <c r="L4146" i="2" a="1"/>
  <c r="L4146" i="2" s="1"/>
  <c r="M4146" i="2"/>
  <c r="N4146" i="2"/>
  <c r="O4146" i="2"/>
  <c r="P4146" i="2"/>
  <c r="Q4146" i="2"/>
  <c r="L4147" i="2" a="1"/>
  <c r="L4147" i="2" s="1"/>
  <c r="M4147" i="2"/>
  <c r="N4147" i="2"/>
  <c r="O4147" i="2"/>
  <c r="P4147" i="2"/>
  <c r="Q4147" i="2"/>
  <c r="L4148" i="2" a="1"/>
  <c r="L4148" i="2" s="1"/>
  <c r="M4148" i="2"/>
  <c r="N4148" i="2"/>
  <c r="O4148" i="2"/>
  <c r="P4148" i="2"/>
  <c r="Q4148" i="2"/>
  <c r="L4149" i="2" a="1"/>
  <c r="L4149" i="2" s="1"/>
  <c r="M4149" i="2"/>
  <c r="N4149" i="2"/>
  <c r="O4149" i="2"/>
  <c r="P4149" i="2"/>
  <c r="Q4149" i="2"/>
  <c r="L4150" i="2" a="1"/>
  <c r="L4150" i="2" s="1"/>
  <c r="M4150" i="2"/>
  <c r="N4150" i="2"/>
  <c r="O4150" i="2"/>
  <c r="P4150" i="2"/>
  <c r="Q4150" i="2"/>
  <c r="L4151" i="2" a="1"/>
  <c r="L4151" i="2" s="1"/>
  <c r="M4151" i="2"/>
  <c r="N4151" i="2"/>
  <c r="O4151" i="2"/>
  <c r="P4151" i="2"/>
  <c r="Q4151" i="2"/>
  <c r="L4152" i="2" a="1"/>
  <c r="L4152" i="2" s="1"/>
  <c r="M4152" i="2"/>
  <c r="N4152" i="2"/>
  <c r="O4152" i="2"/>
  <c r="P4152" i="2"/>
  <c r="Q4152" i="2"/>
  <c r="L4153" i="2" a="1"/>
  <c r="L4153" i="2" s="1"/>
  <c r="M4153" i="2"/>
  <c r="N4153" i="2"/>
  <c r="O4153" i="2"/>
  <c r="P4153" i="2"/>
  <c r="Q4153" i="2"/>
  <c r="L4154" i="2" a="1"/>
  <c r="L4154" i="2" s="1"/>
  <c r="M4154" i="2"/>
  <c r="N4154" i="2"/>
  <c r="O4154" i="2"/>
  <c r="P4154" i="2"/>
  <c r="Q4154" i="2"/>
  <c r="L4155" i="2" a="1"/>
  <c r="L4155" i="2" s="1"/>
  <c r="M4155" i="2"/>
  <c r="N4155" i="2"/>
  <c r="O4155" i="2"/>
  <c r="P4155" i="2"/>
  <c r="Q4155" i="2"/>
  <c r="L4156" i="2" a="1"/>
  <c r="L4156" i="2" s="1"/>
  <c r="M4156" i="2"/>
  <c r="N4156" i="2"/>
  <c r="O4156" i="2"/>
  <c r="P4156" i="2"/>
  <c r="Q4156" i="2"/>
  <c r="L4157" i="2" a="1"/>
  <c r="L4157" i="2" s="1"/>
  <c r="M4157" i="2"/>
  <c r="N4157" i="2"/>
  <c r="O4157" i="2"/>
  <c r="P4157" i="2"/>
  <c r="Q4157" i="2"/>
  <c r="L4158" i="2" a="1"/>
  <c r="L4158" i="2" s="1"/>
  <c r="M4158" i="2"/>
  <c r="N4158" i="2"/>
  <c r="O4158" i="2"/>
  <c r="P4158" i="2"/>
  <c r="Q4158" i="2"/>
  <c r="L4159" i="2" a="1"/>
  <c r="L4159" i="2" s="1"/>
  <c r="M4159" i="2"/>
  <c r="N4159" i="2"/>
  <c r="O4159" i="2"/>
  <c r="P4159" i="2"/>
  <c r="Q4159" i="2"/>
  <c r="L4160" i="2" a="1"/>
  <c r="L4160" i="2" s="1"/>
  <c r="M4160" i="2"/>
  <c r="N4160" i="2"/>
  <c r="O4160" i="2"/>
  <c r="P4160" i="2"/>
  <c r="Q4160" i="2"/>
  <c r="L4161" i="2" a="1"/>
  <c r="L4161" i="2" s="1"/>
  <c r="M4161" i="2"/>
  <c r="N4161" i="2"/>
  <c r="O4161" i="2"/>
  <c r="P4161" i="2"/>
  <c r="Q4161" i="2"/>
  <c r="L4162" i="2" a="1"/>
  <c r="L4162" i="2" s="1"/>
  <c r="M4162" i="2"/>
  <c r="N4162" i="2"/>
  <c r="O4162" i="2"/>
  <c r="P4162" i="2"/>
  <c r="Q4162" i="2"/>
  <c r="L4163" i="2" a="1"/>
  <c r="L4163" i="2" s="1"/>
  <c r="M4163" i="2"/>
  <c r="N4163" i="2"/>
  <c r="O4163" i="2"/>
  <c r="P4163" i="2"/>
  <c r="Q4163" i="2"/>
  <c r="L4164" i="2" a="1"/>
  <c r="L4164" i="2" s="1"/>
  <c r="M4164" i="2"/>
  <c r="N4164" i="2"/>
  <c r="O4164" i="2"/>
  <c r="P4164" i="2"/>
  <c r="Q4164" i="2"/>
  <c r="L4165" i="2" a="1"/>
  <c r="L4165" i="2" s="1"/>
  <c r="M4165" i="2"/>
  <c r="N4165" i="2"/>
  <c r="O4165" i="2"/>
  <c r="P4165" i="2"/>
  <c r="Q4165" i="2"/>
  <c r="L4166" i="2" a="1"/>
  <c r="L4166" i="2" s="1"/>
  <c r="M4166" i="2"/>
  <c r="N4166" i="2"/>
  <c r="O4166" i="2"/>
  <c r="P4166" i="2"/>
  <c r="Q4166" i="2"/>
  <c r="L4167" i="2" a="1"/>
  <c r="L4167" i="2" s="1"/>
  <c r="M4167" i="2"/>
  <c r="N4167" i="2"/>
  <c r="O4167" i="2"/>
  <c r="P4167" i="2"/>
  <c r="Q4167" i="2"/>
  <c r="L4168" i="2" a="1"/>
  <c r="L4168" i="2" s="1"/>
  <c r="M4168" i="2"/>
  <c r="N4168" i="2"/>
  <c r="O4168" i="2"/>
  <c r="P4168" i="2"/>
  <c r="Q4168" i="2"/>
  <c r="L4169" i="2" a="1"/>
  <c r="L4169" i="2" s="1"/>
  <c r="M4169" i="2"/>
  <c r="N4169" i="2"/>
  <c r="O4169" i="2"/>
  <c r="P4169" i="2"/>
  <c r="Q4169" i="2"/>
  <c r="L4170" i="2" a="1"/>
  <c r="L4170" i="2" s="1"/>
  <c r="M4170" i="2"/>
  <c r="N4170" i="2"/>
  <c r="O4170" i="2"/>
  <c r="P4170" i="2"/>
  <c r="Q4170" i="2"/>
  <c r="L4171" i="2" a="1"/>
  <c r="L4171" i="2" s="1"/>
  <c r="M4171" i="2"/>
  <c r="N4171" i="2"/>
  <c r="O4171" i="2"/>
  <c r="P4171" i="2"/>
  <c r="Q4171" i="2"/>
  <c r="L4172" i="2" a="1"/>
  <c r="L4172" i="2" s="1"/>
  <c r="M4172" i="2"/>
  <c r="N4172" i="2"/>
  <c r="O4172" i="2"/>
  <c r="P4172" i="2"/>
  <c r="Q4172" i="2"/>
  <c r="L4173" i="2" a="1"/>
  <c r="L4173" i="2" s="1"/>
  <c r="M4173" i="2"/>
  <c r="N4173" i="2"/>
  <c r="O4173" i="2"/>
  <c r="P4173" i="2"/>
  <c r="Q4173" i="2"/>
  <c r="L4174" i="2" a="1"/>
  <c r="L4174" i="2" s="1"/>
  <c r="M4174" i="2"/>
  <c r="N4174" i="2"/>
  <c r="O4174" i="2"/>
  <c r="P4174" i="2"/>
  <c r="Q4174" i="2"/>
  <c r="L4175" i="2" a="1"/>
  <c r="L4175" i="2" s="1"/>
  <c r="M4175" i="2"/>
  <c r="N4175" i="2"/>
  <c r="O4175" i="2"/>
  <c r="P4175" i="2"/>
  <c r="Q4175" i="2"/>
  <c r="L4176" i="2" a="1"/>
  <c r="L4176" i="2" s="1"/>
  <c r="M4176" i="2"/>
  <c r="N4176" i="2"/>
  <c r="O4176" i="2"/>
  <c r="P4176" i="2"/>
  <c r="Q4176" i="2"/>
  <c r="L4177" i="2" a="1"/>
  <c r="L4177" i="2" s="1"/>
  <c r="M4177" i="2"/>
  <c r="N4177" i="2"/>
  <c r="O4177" i="2"/>
  <c r="P4177" i="2"/>
  <c r="Q4177" i="2"/>
  <c r="L4178" i="2" a="1"/>
  <c r="L4178" i="2" s="1"/>
  <c r="M4178" i="2"/>
  <c r="N4178" i="2"/>
  <c r="O4178" i="2"/>
  <c r="P4178" i="2"/>
  <c r="Q4178" i="2"/>
  <c r="L4179" i="2" a="1"/>
  <c r="L4179" i="2" s="1"/>
  <c r="M4179" i="2"/>
  <c r="N4179" i="2"/>
  <c r="O4179" i="2"/>
  <c r="P4179" i="2"/>
  <c r="Q4179" i="2"/>
  <c r="L4180" i="2" a="1"/>
  <c r="L4180" i="2" s="1"/>
  <c r="M4180" i="2"/>
  <c r="N4180" i="2"/>
  <c r="O4180" i="2"/>
  <c r="P4180" i="2"/>
  <c r="Q4180" i="2"/>
  <c r="L4181" i="2" a="1"/>
  <c r="L4181" i="2" s="1"/>
  <c r="M4181" i="2"/>
  <c r="N4181" i="2"/>
  <c r="O4181" i="2"/>
  <c r="P4181" i="2"/>
  <c r="Q4181" i="2"/>
  <c r="L4182" i="2" a="1"/>
  <c r="L4182" i="2" s="1"/>
  <c r="M4182" i="2"/>
  <c r="N4182" i="2"/>
  <c r="O4182" i="2"/>
  <c r="P4182" i="2"/>
  <c r="Q4182" i="2"/>
  <c r="L4183" i="2" a="1"/>
  <c r="L4183" i="2" s="1"/>
  <c r="M4183" i="2"/>
  <c r="N4183" i="2"/>
  <c r="O4183" i="2"/>
  <c r="P4183" i="2"/>
  <c r="Q4183" i="2"/>
  <c r="L4184" i="2" a="1"/>
  <c r="L4184" i="2" s="1"/>
  <c r="M4184" i="2"/>
  <c r="N4184" i="2"/>
  <c r="O4184" i="2"/>
  <c r="P4184" i="2"/>
  <c r="Q4184" i="2"/>
  <c r="L4185" i="2" a="1"/>
  <c r="L4185" i="2" s="1"/>
  <c r="M4185" i="2"/>
  <c r="N4185" i="2"/>
  <c r="O4185" i="2"/>
  <c r="P4185" i="2"/>
  <c r="Q4185" i="2"/>
  <c r="L4186" i="2" a="1"/>
  <c r="L4186" i="2" s="1"/>
  <c r="M4186" i="2"/>
  <c r="N4186" i="2"/>
  <c r="O4186" i="2"/>
  <c r="P4186" i="2"/>
  <c r="Q4186" i="2"/>
  <c r="L4187" i="2" a="1"/>
  <c r="L4187" i="2" s="1"/>
  <c r="M4187" i="2"/>
  <c r="N4187" i="2"/>
  <c r="O4187" i="2"/>
  <c r="P4187" i="2"/>
  <c r="Q4187" i="2"/>
  <c r="L4188" i="2" a="1"/>
  <c r="L4188" i="2" s="1"/>
  <c r="M4188" i="2"/>
  <c r="N4188" i="2"/>
  <c r="O4188" i="2"/>
  <c r="P4188" i="2"/>
  <c r="Q4188" i="2"/>
  <c r="L4189" i="2" a="1"/>
  <c r="L4189" i="2" s="1"/>
  <c r="M4189" i="2"/>
  <c r="N4189" i="2"/>
  <c r="O4189" i="2"/>
  <c r="P4189" i="2"/>
  <c r="Q4189" i="2"/>
  <c r="L4190" i="2" a="1"/>
  <c r="L4190" i="2" s="1"/>
  <c r="M4190" i="2"/>
  <c r="N4190" i="2"/>
  <c r="O4190" i="2"/>
  <c r="P4190" i="2"/>
  <c r="Q4190" i="2"/>
  <c r="L4191" i="2" a="1"/>
  <c r="L4191" i="2" s="1"/>
  <c r="M4191" i="2"/>
  <c r="N4191" i="2"/>
  <c r="O4191" i="2"/>
  <c r="P4191" i="2"/>
  <c r="Q4191" i="2"/>
  <c r="L4192" i="2" a="1"/>
  <c r="L4192" i="2" s="1"/>
  <c r="M4192" i="2"/>
  <c r="N4192" i="2"/>
  <c r="O4192" i="2"/>
  <c r="P4192" i="2"/>
  <c r="Q4192" i="2"/>
  <c r="L4193" i="2" a="1"/>
  <c r="L4193" i="2" s="1"/>
  <c r="M4193" i="2"/>
  <c r="N4193" i="2"/>
  <c r="O4193" i="2"/>
  <c r="P4193" i="2"/>
  <c r="Q4193" i="2"/>
  <c r="L4194" i="2" a="1"/>
  <c r="L4194" i="2" s="1"/>
  <c r="M4194" i="2"/>
  <c r="N4194" i="2"/>
  <c r="O4194" i="2"/>
  <c r="P4194" i="2"/>
  <c r="Q4194" i="2"/>
  <c r="L4195" i="2" a="1"/>
  <c r="L4195" i="2" s="1"/>
  <c r="M4195" i="2"/>
  <c r="N4195" i="2"/>
  <c r="O4195" i="2"/>
  <c r="P4195" i="2"/>
  <c r="Q4195" i="2"/>
  <c r="L4196" i="2" a="1"/>
  <c r="L4196" i="2" s="1"/>
  <c r="M4196" i="2"/>
  <c r="N4196" i="2"/>
  <c r="O4196" i="2"/>
  <c r="P4196" i="2"/>
  <c r="Q4196" i="2"/>
  <c r="L4197" i="2" a="1"/>
  <c r="L4197" i="2" s="1"/>
  <c r="M4197" i="2"/>
  <c r="N4197" i="2"/>
  <c r="O4197" i="2"/>
  <c r="P4197" i="2"/>
  <c r="Q4197" i="2"/>
  <c r="L4198" i="2" a="1"/>
  <c r="L4198" i="2" s="1"/>
  <c r="M4198" i="2"/>
  <c r="N4198" i="2"/>
  <c r="O4198" i="2"/>
  <c r="P4198" i="2"/>
  <c r="Q4198" i="2"/>
  <c r="L4199" i="2" a="1"/>
  <c r="L4199" i="2" s="1"/>
  <c r="M4199" i="2"/>
  <c r="N4199" i="2"/>
  <c r="O4199" i="2"/>
  <c r="P4199" i="2"/>
  <c r="Q4199" i="2"/>
  <c r="L4200" i="2" a="1"/>
  <c r="L4200" i="2" s="1"/>
  <c r="M4200" i="2"/>
  <c r="N4200" i="2"/>
  <c r="O4200" i="2"/>
  <c r="P4200" i="2"/>
  <c r="Q4200" i="2"/>
  <c r="L4201" i="2" a="1"/>
  <c r="L4201" i="2" s="1"/>
  <c r="M4201" i="2"/>
  <c r="N4201" i="2"/>
  <c r="O4201" i="2"/>
  <c r="P4201" i="2"/>
  <c r="Q4201" i="2"/>
  <c r="L4202" i="2" a="1"/>
  <c r="L4202" i="2" s="1"/>
  <c r="M4202" i="2"/>
  <c r="N4202" i="2"/>
  <c r="O4202" i="2"/>
  <c r="P4202" i="2"/>
  <c r="Q4202" i="2"/>
  <c r="L4203" i="2" a="1"/>
  <c r="L4203" i="2" s="1"/>
  <c r="M4203" i="2"/>
  <c r="N4203" i="2"/>
  <c r="O4203" i="2"/>
  <c r="P4203" i="2"/>
  <c r="Q4203" i="2"/>
  <c r="L4204" i="2" a="1"/>
  <c r="L4204" i="2" s="1"/>
  <c r="M4204" i="2"/>
  <c r="N4204" i="2"/>
  <c r="O4204" i="2"/>
  <c r="P4204" i="2"/>
  <c r="Q4204" i="2"/>
  <c r="L4205" i="2" a="1"/>
  <c r="L4205" i="2" s="1"/>
  <c r="M4205" i="2"/>
  <c r="N4205" i="2"/>
  <c r="O4205" i="2"/>
  <c r="P4205" i="2"/>
  <c r="Q4205" i="2"/>
  <c r="L4206" i="2" a="1"/>
  <c r="L4206" i="2" s="1"/>
  <c r="M4206" i="2"/>
  <c r="N4206" i="2"/>
  <c r="O4206" i="2"/>
  <c r="P4206" i="2"/>
  <c r="Q4206" i="2"/>
  <c r="L4207" i="2" a="1"/>
  <c r="L4207" i="2" s="1"/>
  <c r="M4207" i="2"/>
  <c r="N4207" i="2"/>
  <c r="O4207" i="2"/>
  <c r="P4207" i="2"/>
  <c r="Q4207" i="2"/>
  <c r="L4208" i="2" a="1"/>
  <c r="L4208" i="2" s="1"/>
  <c r="M4208" i="2"/>
  <c r="N4208" i="2"/>
  <c r="O4208" i="2"/>
  <c r="P4208" i="2"/>
  <c r="Q4208" i="2"/>
  <c r="L4209" i="2" a="1"/>
  <c r="L4209" i="2" s="1"/>
  <c r="M4209" i="2"/>
  <c r="N4209" i="2"/>
  <c r="O4209" i="2"/>
  <c r="P4209" i="2"/>
  <c r="Q4209" i="2"/>
  <c r="L4210" i="2" a="1"/>
  <c r="L4210" i="2" s="1"/>
  <c r="M4210" i="2"/>
  <c r="N4210" i="2"/>
  <c r="O4210" i="2"/>
  <c r="P4210" i="2"/>
  <c r="Q4210" i="2"/>
  <c r="L4211" i="2" a="1"/>
  <c r="L4211" i="2" s="1"/>
  <c r="M4211" i="2"/>
  <c r="N4211" i="2"/>
  <c r="O4211" i="2"/>
  <c r="P4211" i="2"/>
  <c r="Q4211" i="2"/>
  <c r="L4212" i="2" a="1"/>
  <c r="L4212" i="2" s="1"/>
  <c r="M4212" i="2"/>
  <c r="N4212" i="2"/>
  <c r="O4212" i="2"/>
  <c r="P4212" i="2"/>
  <c r="Q4212" i="2"/>
  <c r="L4213" i="2" a="1"/>
  <c r="L4213" i="2" s="1"/>
  <c r="M4213" i="2"/>
  <c r="N4213" i="2"/>
  <c r="O4213" i="2"/>
  <c r="P4213" i="2"/>
  <c r="Q4213" i="2"/>
  <c r="L4214" i="2" a="1"/>
  <c r="L4214" i="2" s="1"/>
  <c r="M4214" i="2"/>
  <c r="N4214" i="2"/>
  <c r="O4214" i="2"/>
  <c r="P4214" i="2"/>
  <c r="Q4214" i="2"/>
  <c r="L4215" i="2" a="1"/>
  <c r="L4215" i="2" s="1"/>
  <c r="M4215" i="2"/>
  <c r="N4215" i="2"/>
  <c r="O4215" i="2"/>
  <c r="P4215" i="2"/>
  <c r="Q4215" i="2"/>
  <c r="L4216" i="2" a="1"/>
  <c r="L4216" i="2" s="1"/>
  <c r="M4216" i="2"/>
  <c r="N4216" i="2"/>
  <c r="O4216" i="2"/>
  <c r="P4216" i="2"/>
  <c r="Q4216" i="2"/>
  <c r="L4217" i="2" a="1"/>
  <c r="L4217" i="2" s="1"/>
  <c r="M4217" i="2"/>
  <c r="N4217" i="2"/>
  <c r="O4217" i="2"/>
  <c r="P4217" i="2"/>
  <c r="Q4217" i="2"/>
  <c r="L4218" i="2" a="1"/>
  <c r="L4218" i="2" s="1"/>
  <c r="M4218" i="2"/>
  <c r="N4218" i="2"/>
  <c r="O4218" i="2"/>
  <c r="P4218" i="2"/>
  <c r="Q4218" i="2"/>
  <c r="L4219" i="2" a="1"/>
  <c r="L4219" i="2" s="1"/>
  <c r="M4219" i="2"/>
  <c r="N4219" i="2"/>
  <c r="O4219" i="2"/>
  <c r="P4219" i="2"/>
  <c r="Q4219" i="2"/>
  <c r="L4220" i="2" a="1"/>
  <c r="L4220" i="2" s="1"/>
  <c r="M4220" i="2"/>
  <c r="N4220" i="2"/>
  <c r="O4220" i="2"/>
  <c r="P4220" i="2"/>
  <c r="Q4220" i="2"/>
  <c r="L4221" i="2" a="1"/>
  <c r="L4221" i="2" s="1"/>
  <c r="M4221" i="2"/>
  <c r="N4221" i="2"/>
  <c r="O4221" i="2"/>
  <c r="P4221" i="2"/>
  <c r="Q4221" i="2"/>
  <c r="L4222" i="2" a="1"/>
  <c r="L4222" i="2" s="1"/>
  <c r="M4222" i="2"/>
  <c r="N4222" i="2"/>
  <c r="O4222" i="2"/>
  <c r="P4222" i="2"/>
  <c r="Q4222" i="2"/>
  <c r="L4223" i="2" a="1"/>
  <c r="L4223" i="2" s="1"/>
  <c r="M4223" i="2"/>
  <c r="N4223" i="2"/>
  <c r="O4223" i="2"/>
  <c r="P4223" i="2"/>
  <c r="Q4223" i="2"/>
  <c r="L4224" i="2" a="1"/>
  <c r="L4224" i="2" s="1"/>
  <c r="M4224" i="2"/>
  <c r="N4224" i="2"/>
  <c r="O4224" i="2"/>
  <c r="P4224" i="2"/>
  <c r="Q4224" i="2"/>
  <c r="L4225" i="2" a="1"/>
  <c r="L4225" i="2" s="1"/>
  <c r="M4225" i="2"/>
  <c r="N4225" i="2"/>
  <c r="O4225" i="2"/>
  <c r="P4225" i="2"/>
  <c r="Q4225" i="2"/>
  <c r="L4226" i="2" a="1"/>
  <c r="L4226" i="2" s="1"/>
  <c r="M4226" i="2"/>
  <c r="N4226" i="2"/>
  <c r="O4226" i="2"/>
  <c r="P4226" i="2"/>
  <c r="Q4226" i="2"/>
  <c r="L4227" i="2" a="1"/>
  <c r="L4227" i="2" s="1"/>
  <c r="M4227" i="2"/>
  <c r="N4227" i="2"/>
  <c r="O4227" i="2"/>
  <c r="P4227" i="2"/>
  <c r="Q4227" i="2"/>
  <c r="L4228" i="2" a="1"/>
  <c r="L4228" i="2" s="1"/>
  <c r="M4228" i="2"/>
  <c r="N4228" i="2"/>
  <c r="O4228" i="2"/>
  <c r="P4228" i="2"/>
  <c r="Q4228" i="2"/>
  <c r="L4229" i="2" a="1"/>
  <c r="L4229" i="2" s="1"/>
  <c r="M4229" i="2"/>
  <c r="N4229" i="2"/>
  <c r="O4229" i="2"/>
  <c r="P4229" i="2"/>
  <c r="Q4229" i="2"/>
  <c r="L4230" i="2" a="1"/>
  <c r="L4230" i="2" s="1"/>
  <c r="M4230" i="2"/>
  <c r="N4230" i="2"/>
  <c r="O4230" i="2"/>
  <c r="P4230" i="2"/>
  <c r="Q4230" i="2"/>
  <c r="L4231" i="2" a="1"/>
  <c r="L4231" i="2" s="1"/>
  <c r="M4231" i="2"/>
  <c r="N4231" i="2"/>
  <c r="O4231" i="2"/>
  <c r="P4231" i="2"/>
  <c r="Q4231" i="2"/>
  <c r="L4232" i="2" a="1"/>
  <c r="L4232" i="2" s="1"/>
  <c r="M4232" i="2"/>
  <c r="N4232" i="2"/>
  <c r="O4232" i="2"/>
  <c r="P4232" i="2"/>
  <c r="Q4232" i="2"/>
  <c r="L4233" i="2" a="1"/>
  <c r="L4233" i="2" s="1"/>
  <c r="M4233" i="2"/>
  <c r="N4233" i="2"/>
  <c r="O4233" i="2"/>
  <c r="P4233" i="2"/>
  <c r="Q4233" i="2"/>
  <c r="L4234" i="2" a="1"/>
  <c r="L4234" i="2" s="1"/>
  <c r="M4234" i="2"/>
  <c r="N4234" i="2"/>
  <c r="O4234" i="2"/>
  <c r="P4234" i="2"/>
  <c r="Q4234" i="2"/>
  <c r="L4235" i="2" a="1"/>
  <c r="L4235" i="2" s="1"/>
  <c r="M4235" i="2"/>
  <c r="N4235" i="2"/>
  <c r="O4235" i="2"/>
  <c r="P4235" i="2"/>
  <c r="Q4235" i="2"/>
  <c r="L4236" i="2" a="1"/>
  <c r="L4236" i="2" s="1"/>
  <c r="M4236" i="2"/>
  <c r="N4236" i="2"/>
  <c r="O4236" i="2"/>
  <c r="P4236" i="2"/>
  <c r="Q4236" i="2"/>
  <c r="L4237" i="2" a="1"/>
  <c r="L4237" i="2" s="1"/>
  <c r="M4237" i="2"/>
  <c r="N4237" i="2"/>
  <c r="O4237" i="2"/>
  <c r="P4237" i="2"/>
  <c r="Q4237" i="2"/>
  <c r="L4238" i="2" a="1"/>
  <c r="L4238" i="2" s="1"/>
  <c r="M4238" i="2"/>
  <c r="N4238" i="2"/>
  <c r="O4238" i="2"/>
  <c r="P4238" i="2"/>
  <c r="Q4238" i="2"/>
  <c r="L4239" i="2" a="1"/>
  <c r="L4239" i="2" s="1"/>
  <c r="M4239" i="2"/>
  <c r="N4239" i="2"/>
  <c r="O4239" i="2"/>
  <c r="P4239" i="2"/>
  <c r="Q4239" i="2"/>
  <c r="L4240" i="2" a="1"/>
  <c r="L4240" i="2" s="1"/>
  <c r="M4240" i="2"/>
  <c r="N4240" i="2"/>
  <c r="O4240" i="2"/>
  <c r="P4240" i="2"/>
  <c r="Q4240" i="2"/>
  <c r="L4241" i="2" a="1"/>
  <c r="L4241" i="2" s="1"/>
  <c r="M4241" i="2"/>
  <c r="N4241" i="2"/>
  <c r="O4241" i="2"/>
  <c r="P4241" i="2"/>
  <c r="Q4241" i="2"/>
  <c r="L4242" i="2" a="1"/>
  <c r="L4242" i="2" s="1"/>
  <c r="M4242" i="2"/>
  <c r="N4242" i="2"/>
  <c r="O4242" i="2"/>
  <c r="P4242" i="2"/>
  <c r="Q4242" i="2"/>
  <c r="L4243" i="2" a="1"/>
  <c r="L4243" i="2" s="1"/>
  <c r="M4243" i="2"/>
  <c r="N4243" i="2"/>
  <c r="O4243" i="2"/>
  <c r="P4243" i="2"/>
  <c r="Q4243" i="2"/>
  <c r="L4244" i="2" a="1"/>
  <c r="L4244" i="2" s="1"/>
  <c r="M4244" i="2"/>
  <c r="N4244" i="2"/>
  <c r="O4244" i="2"/>
  <c r="P4244" i="2"/>
  <c r="Q4244" i="2"/>
  <c r="L4245" i="2" a="1"/>
  <c r="L4245" i="2" s="1"/>
  <c r="M4245" i="2"/>
  <c r="N4245" i="2"/>
  <c r="O4245" i="2"/>
  <c r="P4245" i="2"/>
  <c r="Q4245" i="2"/>
  <c r="L4246" i="2" a="1"/>
  <c r="L4246" i="2" s="1"/>
  <c r="M4246" i="2"/>
  <c r="N4246" i="2"/>
  <c r="O4246" i="2"/>
  <c r="P4246" i="2"/>
  <c r="Q4246" i="2"/>
  <c r="L4247" i="2" a="1"/>
  <c r="L4247" i="2" s="1"/>
  <c r="M4247" i="2"/>
  <c r="N4247" i="2"/>
  <c r="O4247" i="2"/>
  <c r="P4247" i="2"/>
  <c r="Q4247" i="2"/>
  <c r="L4248" i="2" a="1"/>
  <c r="L4248" i="2" s="1"/>
  <c r="M4248" i="2"/>
  <c r="N4248" i="2"/>
  <c r="O4248" i="2"/>
  <c r="P4248" i="2"/>
  <c r="Q4248" i="2"/>
  <c r="L4249" i="2" a="1"/>
  <c r="L4249" i="2" s="1"/>
  <c r="M4249" i="2"/>
  <c r="N4249" i="2"/>
  <c r="O4249" i="2"/>
  <c r="P4249" i="2"/>
  <c r="Q4249" i="2"/>
  <c r="L4250" i="2" a="1"/>
  <c r="L4250" i="2" s="1"/>
  <c r="M4250" i="2"/>
  <c r="N4250" i="2"/>
  <c r="O4250" i="2"/>
  <c r="P4250" i="2"/>
  <c r="Q4250" i="2"/>
  <c r="L4251" i="2" a="1"/>
  <c r="L4251" i="2" s="1"/>
  <c r="M4251" i="2"/>
  <c r="N4251" i="2"/>
  <c r="O4251" i="2"/>
  <c r="P4251" i="2"/>
  <c r="Q4251" i="2"/>
  <c r="L4252" i="2" a="1"/>
  <c r="L4252" i="2" s="1"/>
  <c r="M4252" i="2"/>
  <c r="N4252" i="2"/>
  <c r="O4252" i="2"/>
  <c r="P4252" i="2"/>
  <c r="Q4252" i="2"/>
  <c r="L4253" i="2" a="1"/>
  <c r="L4253" i="2" s="1"/>
  <c r="M4253" i="2"/>
  <c r="N4253" i="2"/>
  <c r="O4253" i="2"/>
  <c r="P4253" i="2"/>
  <c r="Q4253" i="2"/>
  <c r="L4254" i="2" a="1"/>
  <c r="L4254" i="2" s="1"/>
  <c r="M4254" i="2"/>
  <c r="N4254" i="2"/>
  <c r="O4254" i="2"/>
  <c r="P4254" i="2"/>
  <c r="Q4254" i="2"/>
  <c r="L4255" i="2" a="1"/>
  <c r="L4255" i="2" s="1"/>
  <c r="M4255" i="2"/>
  <c r="N4255" i="2"/>
  <c r="O4255" i="2"/>
  <c r="P4255" i="2"/>
  <c r="Q4255" i="2"/>
  <c r="L4256" i="2" a="1"/>
  <c r="L4256" i="2" s="1"/>
  <c r="M4256" i="2"/>
  <c r="N4256" i="2"/>
  <c r="O4256" i="2"/>
  <c r="P4256" i="2"/>
  <c r="Q4256" i="2"/>
  <c r="L4257" i="2" a="1"/>
  <c r="L4257" i="2" s="1"/>
  <c r="M4257" i="2"/>
  <c r="N4257" i="2"/>
  <c r="O4257" i="2"/>
  <c r="P4257" i="2"/>
  <c r="Q4257" i="2"/>
  <c r="L4258" i="2" a="1"/>
  <c r="L4258" i="2" s="1"/>
  <c r="M4258" i="2"/>
  <c r="N4258" i="2"/>
  <c r="O4258" i="2"/>
  <c r="P4258" i="2"/>
  <c r="Q4258" i="2"/>
  <c r="L4259" i="2" a="1"/>
  <c r="L4259" i="2" s="1"/>
  <c r="M4259" i="2"/>
  <c r="N4259" i="2"/>
  <c r="O4259" i="2"/>
  <c r="P4259" i="2"/>
  <c r="Q4259" i="2"/>
  <c r="L4260" i="2" a="1"/>
  <c r="L4260" i="2" s="1"/>
  <c r="M4260" i="2"/>
  <c r="N4260" i="2"/>
  <c r="O4260" i="2"/>
  <c r="P4260" i="2"/>
  <c r="Q4260" i="2"/>
  <c r="L4261" i="2" a="1"/>
  <c r="L4261" i="2" s="1"/>
  <c r="M4261" i="2"/>
  <c r="N4261" i="2"/>
  <c r="O4261" i="2"/>
  <c r="P4261" i="2"/>
  <c r="Q4261" i="2"/>
  <c r="L4262" i="2" a="1"/>
  <c r="L4262" i="2" s="1"/>
  <c r="M4262" i="2"/>
  <c r="N4262" i="2"/>
  <c r="O4262" i="2"/>
  <c r="P4262" i="2"/>
  <c r="Q4262" i="2"/>
  <c r="L4263" i="2" a="1"/>
  <c r="L4263" i="2" s="1"/>
  <c r="M4263" i="2"/>
  <c r="N4263" i="2"/>
  <c r="O4263" i="2"/>
  <c r="P4263" i="2"/>
  <c r="Q4263" i="2"/>
  <c r="L4264" i="2" a="1"/>
  <c r="L4264" i="2" s="1"/>
  <c r="M4264" i="2"/>
  <c r="N4264" i="2"/>
  <c r="O4264" i="2"/>
  <c r="P4264" i="2"/>
  <c r="Q4264" i="2"/>
  <c r="L4265" i="2" a="1"/>
  <c r="L4265" i="2" s="1"/>
  <c r="M4265" i="2"/>
  <c r="N4265" i="2"/>
  <c r="O4265" i="2"/>
  <c r="P4265" i="2"/>
  <c r="Q4265" i="2"/>
  <c r="L4266" i="2" a="1"/>
  <c r="L4266" i="2" s="1"/>
  <c r="M4266" i="2"/>
  <c r="N4266" i="2"/>
  <c r="O4266" i="2"/>
  <c r="P4266" i="2"/>
  <c r="Q4266" i="2"/>
  <c r="L4267" i="2" a="1"/>
  <c r="L4267" i="2" s="1"/>
  <c r="M4267" i="2"/>
  <c r="N4267" i="2"/>
  <c r="O4267" i="2"/>
  <c r="P4267" i="2"/>
  <c r="Q4267" i="2"/>
  <c r="L4268" i="2" a="1"/>
  <c r="L4268" i="2" s="1"/>
  <c r="M4268" i="2"/>
  <c r="N4268" i="2"/>
  <c r="O4268" i="2"/>
  <c r="P4268" i="2"/>
  <c r="Q4268" i="2"/>
  <c r="L4269" i="2" a="1"/>
  <c r="L4269" i="2" s="1"/>
  <c r="M4269" i="2"/>
  <c r="N4269" i="2"/>
  <c r="O4269" i="2"/>
  <c r="P4269" i="2"/>
  <c r="Q4269" i="2"/>
  <c r="L4270" i="2" a="1"/>
  <c r="L4270" i="2" s="1"/>
  <c r="M4270" i="2"/>
  <c r="N4270" i="2"/>
  <c r="O4270" i="2"/>
  <c r="P4270" i="2"/>
  <c r="Q4270" i="2"/>
  <c r="L4271" i="2" a="1"/>
  <c r="L4271" i="2" s="1"/>
  <c r="M4271" i="2"/>
  <c r="N4271" i="2"/>
  <c r="O4271" i="2"/>
  <c r="P4271" i="2"/>
  <c r="Q4271" i="2"/>
  <c r="L4272" i="2" a="1"/>
  <c r="L4272" i="2" s="1"/>
  <c r="M4272" i="2"/>
  <c r="N4272" i="2"/>
  <c r="O4272" i="2"/>
  <c r="P4272" i="2"/>
  <c r="Q4272" i="2"/>
  <c r="L4273" i="2" a="1"/>
  <c r="L4273" i="2" s="1"/>
  <c r="M4273" i="2"/>
  <c r="N4273" i="2"/>
  <c r="O4273" i="2"/>
  <c r="P4273" i="2"/>
  <c r="Q4273" i="2"/>
  <c r="L4274" i="2" a="1"/>
  <c r="L4274" i="2" s="1"/>
  <c r="M4274" i="2"/>
  <c r="N4274" i="2"/>
  <c r="O4274" i="2"/>
  <c r="P4274" i="2"/>
  <c r="Q4274" i="2"/>
  <c r="L4275" i="2" a="1"/>
  <c r="L4275" i="2" s="1"/>
  <c r="M4275" i="2"/>
  <c r="N4275" i="2"/>
  <c r="O4275" i="2"/>
  <c r="P4275" i="2"/>
  <c r="Q4275" i="2"/>
  <c r="L4276" i="2" a="1"/>
  <c r="L4276" i="2" s="1"/>
  <c r="M4276" i="2"/>
  <c r="N4276" i="2"/>
  <c r="O4276" i="2"/>
  <c r="P4276" i="2"/>
  <c r="Q4276" i="2"/>
  <c r="L4277" i="2" a="1"/>
  <c r="L4277" i="2" s="1"/>
  <c r="M4277" i="2"/>
  <c r="N4277" i="2"/>
  <c r="O4277" i="2"/>
  <c r="P4277" i="2"/>
  <c r="Q4277" i="2"/>
  <c r="L4278" i="2" a="1"/>
  <c r="L4278" i="2" s="1"/>
  <c r="M4278" i="2"/>
  <c r="N4278" i="2"/>
  <c r="O4278" i="2"/>
  <c r="P4278" i="2"/>
  <c r="Q4278" i="2"/>
  <c r="L4279" i="2" a="1"/>
  <c r="L4279" i="2" s="1"/>
  <c r="M4279" i="2"/>
  <c r="N4279" i="2"/>
  <c r="O4279" i="2"/>
  <c r="P4279" i="2"/>
  <c r="Q4279" i="2"/>
  <c r="L4280" i="2" a="1"/>
  <c r="L4280" i="2" s="1"/>
  <c r="M4280" i="2"/>
  <c r="N4280" i="2"/>
  <c r="O4280" i="2"/>
  <c r="P4280" i="2"/>
  <c r="Q4280" i="2"/>
  <c r="L4281" i="2" a="1"/>
  <c r="L4281" i="2" s="1"/>
  <c r="M4281" i="2"/>
  <c r="N4281" i="2"/>
  <c r="O4281" i="2"/>
  <c r="P4281" i="2"/>
  <c r="Q4281" i="2"/>
  <c r="L4282" i="2" a="1"/>
  <c r="L4282" i="2" s="1"/>
  <c r="M4282" i="2"/>
  <c r="N4282" i="2"/>
  <c r="O4282" i="2"/>
  <c r="P4282" i="2"/>
  <c r="Q4282" i="2"/>
  <c r="L4283" i="2" a="1"/>
  <c r="L4283" i="2" s="1"/>
  <c r="M4283" i="2"/>
  <c r="N4283" i="2"/>
  <c r="O4283" i="2"/>
  <c r="P4283" i="2"/>
  <c r="Q4283" i="2"/>
  <c r="L4284" i="2" a="1"/>
  <c r="L4284" i="2" s="1"/>
  <c r="M4284" i="2"/>
  <c r="N4284" i="2"/>
  <c r="O4284" i="2"/>
  <c r="P4284" i="2"/>
  <c r="Q4284" i="2"/>
  <c r="L4285" i="2" a="1"/>
  <c r="L4285" i="2" s="1"/>
  <c r="M4285" i="2"/>
  <c r="N4285" i="2"/>
  <c r="O4285" i="2"/>
  <c r="P4285" i="2"/>
  <c r="Q4285" i="2"/>
  <c r="L4286" i="2" a="1"/>
  <c r="L4286" i="2" s="1"/>
  <c r="M4286" i="2"/>
  <c r="N4286" i="2"/>
  <c r="O4286" i="2"/>
  <c r="P4286" i="2"/>
  <c r="Q4286" i="2"/>
  <c r="L4287" i="2" a="1"/>
  <c r="L4287" i="2" s="1"/>
  <c r="M4287" i="2"/>
  <c r="N4287" i="2"/>
  <c r="O4287" i="2"/>
  <c r="P4287" i="2"/>
  <c r="Q4287" i="2"/>
  <c r="L4288" i="2" a="1"/>
  <c r="L4288" i="2" s="1"/>
  <c r="M4288" i="2"/>
  <c r="N4288" i="2"/>
  <c r="O4288" i="2"/>
  <c r="P4288" i="2"/>
  <c r="Q4288" i="2"/>
  <c r="L4289" i="2" a="1"/>
  <c r="L4289" i="2" s="1"/>
  <c r="M4289" i="2"/>
  <c r="N4289" i="2"/>
  <c r="O4289" i="2"/>
  <c r="P4289" i="2"/>
  <c r="Q4289" i="2"/>
  <c r="L4290" i="2" a="1"/>
  <c r="L4290" i="2" s="1"/>
  <c r="M4290" i="2"/>
  <c r="N4290" i="2"/>
  <c r="O4290" i="2"/>
  <c r="P4290" i="2"/>
  <c r="Q4290" i="2"/>
  <c r="L4291" i="2" a="1"/>
  <c r="L4291" i="2" s="1"/>
  <c r="M4291" i="2"/>
  <c r="N4291" i="2"/>
  <c r="O4291" i="2"/>
  <c r="P4291" i="2"/>
  <c r="Q4291" i="2"/>
  <c r="L4292" i="2" a="1"/>
  <c r="L4292" i="2" s="1"/>
  <c r="M4292" i="2"/>
  <c r="N4292" i="2"/>
  <c r="O4292" i="2"/>
  <c r="P4292" i="2"/>
  <c r="Q4292" i="2"/>
  <c r="L4293" i="2" a="1"/>
  <c r="L4293" i="2" s="1"/>
  <c r="M4293" i="2"/>
  <c r="N4293" i="2"/>
  <c r="O4293" i="2"/>
  <c r="P4293" i="2"/>
  <c r="Q4293" i="2"/>
  <c r="L4294" i="2" a="1"/>
  <c r="L4294" i="2" s="1"/>
  <c r="M4294" i="2"/>
  <c r="N4294" i="2"/>
  <c r="O4294" i="2"/>
  <c r="P4294" i="2"/>
  <c r="Q4294" i="2"/>
  <c r="L4295" i="2" a="1"/>
  <c r="L4295" i="2" s="1"/>
  <c r="M4295" i="2"/>
  <c r="N4295" i="2"/>
  <c r="O4295" i="2"/>
  <c r="P4295" i="2"/>
  <c r="Q4295" i="2"/>
  <c r="L4296" i="2" a="1"/>
  <c r="L4296" i="2" s="1"/>
  <c r="M4296" i="2"/>
  <c r="N4296" i="2"/>
  <c r="O4296" i="2"/>
  <c r="P4296" i="2"/>
  <c r="Q4296" i="2"/>
  <c r="L4297" i="2" a="1"/>
  <c r="L4297" i="2" s="1"/>
  <c r="M4297" i="2"/>
  <c r="N4297" i="2"/>
  <c r="O4297" i="2"/>
  <c r="P4297" i="2"/>
  <c r="Q4297" i="2"/>
  <c r="L4298" i="2" a="1"/>
  <c r="L4298" i="2" s="1"/>
  <c r="M4298" i="2"/>
  <c r="N4298" i="2"/>
  <c r="O4298" i="2"/>
  <c r="P4298" i="2"/>
  <c r="Q4298" i="2"/>
  <c r="L4299" i="2" a="1"/>
  <c r="L4299" i="2" s="1"/>
  <c r="M4299" i="2"/>
  <c r="N4299" i="2"/>
  <c r="O4299" i="2"/>
  <c r="P4299" i="2"/>
  <c r="Q4299" i="2"/>
  <c r="L4300" i="2" a="1"/>
  <c r="L4300" i="2" s="1"/>
  <c r="M4300" i="2"/>
  <c r="N4300" i="2"/>
  <c r="O4300" i="2"/>
  <c r="P4300" i="2"/>
  <c r="Q4300" i="2"/>
  <c r="L4301" i="2" a="1"/>
  <c r="L4301" i="2" s="1"/>
  <c r="M4301" i="2"/>
  <c r="N4301" i="2"/>
  <c r="O4301" i="2"/>
  <c r="P4301" i="2"/>
  <c r="Q4301" i="2"/>
  <c r="L4302" i="2" a="1"/>
  <c r="L4302" i="2" s="1"/>
  <c r="M4302" i="2"/>
  <c r="N4302" i="2"/>
  <c r="O4302" i="2"/>
  <c r="P4302" i="2"/>
  <c r="Q4302" i="2"/>
  <c r="L4303" i="2" a="1"/>
  <c r="L4303" i="2" s="1"/>
  <c r="M4303" i="2"/>
  <c r="N4303" i="2"/>
  <c r="O4303" i="2"/>
  <c r="P4303" i="2"/>
  <c r="Q4303" i="2"/>
  <c r="L4304" i="2" a="1"/>
  <c r="L4304" i="2" s="1"/>
  <c r="M4304" i="2"/>
  <c r="N4304" i="2"/>
  <c r="O4304" i="2"/>
  <c r="P4304" i="2"/>
  <c r="Q4304" i="2"/>
  <c r="L4305" i="2" a="1"/>
  <c r="L4305" i="2" s="1"/>
  <c r="M4305" i="2"/>
  <c r="N4305" i="2"/>
  <c r="O4305" i="2"/>
  <c r="P4305" i="2"/>
  <c r="Q4305" i="2"/>
  <c r="L4306" i="2" a="1"/>
  <c r="L4306" i="2" s="1"/>
  <c r="M4306" i="2"/>
  <c r="N4306" i="2"/>
  <c r="O4306" i="2"/>
  <c r="P4306" i="2"/>
  <c r="Q4306" i="2"/>
  <c r="L4307" i="2" a="1"/>
  <c r="L4307" i="2" s="1"/>
  <c r="M4307" i="2"/>
  <c r="N4307" i="2"/>
  <c r="O4307" i="2"/>
  <c r="P4307" i="2"/>
  <c r="Q4307" i="2"/>
  <c r="L4308" i="2" a="1"/>
  <c r="L4308" i="2" s="1"/>
  <c r="M4308" i="2"/>
  <c r="N4308" i="2"/>
  <c r="O4308" i="2"/>
  <c r="P4308" i="2"/>
  <c r="Q4308" i="2"/>
  <c r="L4309" i="2" a="1"/>
  <c r="L4309" i="2" s="1"/>
  <c r="M4309" i="2"/>
  <c r="N4309" i="2"/>
  <c r="O4309" i="2"/>
  <c r="P4309" i="2"/>
  <c r="Q4309" i="2"/>
  <c r="L4310" i="2" a="1"/>
  <c r="L4310" i="2" s="1"/>
  <c r="M4310" i="2"/>
  <c r="N4310" i="2"/>
  <c r="O4310" i="2"/>
  <c r="P4310" i="2"/>
  <c r="Q4310" i="2"/>
  <c r="L4311" i="2" a="1"/>
  <c r="L4311" i="2" s="1"/>
  <c r="M4311" i="2"/>
  <c r="N4311" i="2"/>
  <c r="O4311" i="2"/>
  <c r="P4311" i="2"/>
  <c r="Q4311" i="2"/>
  <c r="L4312" i="2" a="1"/>
  <c r="L4312" i="2" s="1"/>
  <c r="M4312" i="2"/>
  <c r="N4312" i="2"/>
  <c r="O4312" i="2"/>
  <c r="P4312" i="2"/>
  <c r="Q4312" i="2"/>
  <c r="L4313" i="2" a="1"/>
  <c r="L4313" i="2" s="1"/>
  <c r="M4313" i="2"/>
  <c r="N4313" i="2"/>
  <c r="O4313" i="2"/>
  <c r="P4313" i="2"/>
  <c r="Q4313" i="2"/>
  <c r="L4314" i="2" a="1"/>
  <c r="L4314" i="2" s="1"/>
  <c r="M4314" i="2"/>
  <c r="N4314" i="2"/>
  <c r="O4314" i="2"/>
  <c r="P4314" i="2"/>
  <c r="Q4314" i="2"/>
  <c r="L4315" i="2" a="1"/>
  <c r="L4315" i="2" s="1"/>
  <c r="M4315" i="2"/>
  <c r="N4315" i="2"/>
  <c r="O4315" i="2"/>
  <c r="P4315" i="2"/>
  <c r="Q4315" i="2"/>
  <c r="L4316" i="2" a="1"/>
  <c r="L4316" i="2" s="1"/>
  <c r="M4316" i="2"/>
  <c r="N4316" i="2"/>
  <c r="O4316" i="2"/>
  <c r="P4316" i="2"/>
  <c r="Q4316" i="2"/>
  <c r="L4317" i="2" a="1"/>
  <c r="L4317" i="2" s="1"/>
  <c r="M4317" i="2"/>
  <c r="N4317" i="2"/>
  <c r="O4317" i="2"/>
  <c r="P4317" i="2"/>
  <c r="Q4317" i="2"/>
  <c r="L4318" i="2" a="1"/>
  <c r="L4318" i="2" s="1"/>
  <c r="M4318" i="2"/>
  <c r="N4318" i="2"/>
  <c r="O4318" i="2"/>
  <c r="P4318" i="2"/>
  <c r="Q4318" i="2"/>
  <c r="L4319" i="2" a="1"/>
  <c r="L4319" i="2" s="1"/>
  <c r="M4319" i="2"/>
  <c r="N4319" i="2"/>
  <c r="O4319" i="2"/>
  <c r="P4319" i="2"/>
  <c r="Q4319" i="2"/>
  <c r="L4320" i="2" a="1"/>
  <c r="L4320" i="2" s="1"/>
  <c r="M4320" i="2"/>
  <c r="N4320" i="2"/>
  <c r="O4320" i="2"/>
  <c r="P4320" i="2"/>
  <c r="Q4320" i="2"/>
  <c r="L4321" i="2" a="1"/>
  <c r="L4321" i="2" s="1"/>
  <c r="M4321" i="2"/>
  <c r="N4321" i="2"/>
  <c r="O4321" i="2"/>
  <c r="P4321" i="2"/>
  <c r="Q4321" i="2"/>
  <c r="L4322" i="2" a="1"/>
  <c r="L4322" i="2" s="1"/>
  <c r="M4322" i="2"/>
  <c r="N4322" i="2"/>
  <c r="O4322" i="2"/>
  <c r="P4322" i="2"/>
  <c r="Q4322" i="2"/>
  <c r="L4323" i="2" a="1"/>
  <c r="L4323" i="2" s="1"/>
  <c r="M4323" i="2"/>
  <c r="N4323" i="2"/>
  <c r="O4323" i="2"/>
  <c r="P4323" i="2"/>
  <c r="Q4323" i="2"/>
  <c r="L4324" i="2" a="1"/>
  <c r="L4324" i="2" s="1"/>
  <c r="M4324" i="2"/>
  <c r="N4324" i="2"/>
  <c r="O4324" i="2"/>
  <c r="P4324" i="2"/>
  <c r="Q4324" i="2"/>
  <c r="L4325" i="2" a="1"/>
  <c r="L4325" i="2" s="1"/>
  <c r="M4325" i="2"/>
  <c r="N4325" i="2"/>
  <c r="O4325" i="2"/>
  <c r="P4325" i="2"/>
  <c r="Q4325" i="2"/>
  <c r="L4326" i="2" a="1"/>
  <c r="L4326" i="2" s="1"/>
  <c r="M4326" i="2"/>
  <c r="N4326" i="2"/>
  <c r="O4326" i="2"/>
  <c r="P4326" i="2"/>
  <c r="Q4326" i="2"/>
  <c r="L4327" i="2" a="1"/>
  <c r="L4327" i="2" s="1"/>
  <c r="M4327" i="2"/>
  <c r="N4327" i="2"/>
  <c r="O4327" i="2"/>
  <c r="P4327" i="2"/>
  <c r="Q4327" i="2"/>
  <c r="L4328" i="2" a="1"/>
  <c r="L4328" i="2" s="1"/>
  <c r="M4328" i="2"/>
  <c r="N4328" i="2"/>
  <c r="O4328" i="2"/>
  <c r="P4328" i="2"/>
  <c r="Q4328" i="2"/>
  <c r="L4329" i="2" a="1"/>
  <c r="L4329" i="2" s="1"/>
  <c r="M4329" i="2"/>
  <c r="N4329" i="2"/>
  <c r="O4329" i="2"/>
  <c r="P4329" i="2"/>
  <c r="Q4329" i="2"/>
  <c r="L4330" i="2" a="1"/>
  <c r="L4330" i="2" s="1"/>
  <c r="M4330" i="2"/>
  <c r="N4330" i="2"/>
  <c r="O4330" i="2"/>
  <c r="P4330" i="2"/>
  <c r="Q4330" i="2"/>
  <c r="L4331" i="2" a="1"/>
  <c r="L4331" i="2" s="1"/>
  <c r="M4331" i="2"/>
  <c r="N4331" i="2"/>
  <c r="O4331" i="2"/>
  <c r="P4331" i="2"/>
  <c r="Q4331" i="2"/>
  <c r="L4332" i="2" a="1"/>
  <c r="L4332" i="2" s="1"/>
  <c r="M4332" i="2"/>
  <c r="N4332" i="2"/>
  <c r="O4332" i="2"/>
  <c r="P4332" i="2"/>
  <c r="Q4332" i="2"/>
  <c r="L4333" i="2" a="1"/>
  <c r="L4333" i="2" s="1"/>
  <c r="M4333" i="2"/>
  <c r="N4333" i="2"/>
  <c r="O4333" i="2"/>
  <c r="P4333" i="2"/>
  <c r="Q4333" i="2"/>
  <c r="L4334" i="2" a="1"/>
  <c r="L4334" i="2" s="1"/>
  <c r="M4334" i="2"/>
  <c r="N4334" i="2"/>
  <c r="R4334" i="2" s="1"/>
  <c r="O4334" i="2"/>
  <c r="P4334" i="2"/>
  <c r="Q4334" i="2"/>
  <c r="L4335" i="2" a="1"/>
  <c r="L4335" i="2" s="1"/>
  <c r="M4335" i="2"/>
  <c r="N4335" i="2"/>
  <c r="O4335" i="2"/>
  <c r="P4335" i="2"/>
  <c r="Q4335" i="2"/>
  <c r="L4336" i="2" a="1"/>
  <c r="L4336" i="2" s="1"/>
  <c r="M4336" i="2"/>
  <c r="N4336" i="2"/>
  <c r="O4336" i="2"/>
  <c r="P4336" i="2"/>
  <c r="Q4336" i="2"/>
  <c r="L4337" i="2" a="1"/>
  <c r="L4337" i="2" s="1"/>
  <c r="M4337" i="2"/>
  <c r="N4337" i="2"/>
  <c r="O4337" i="2"/>
  <c r="P4337" i="2"/>
  <c r="Q4337" i="2"/>
  <c r="L4338" i="2" a="1"/>
  <c r="L4338" i="2" s="1"/>
  <c r="M4338" i="2"/>
  <c r="N4338" i="2"/>
  <c r="O4338" i="2"/>
  <c r="P4338" i="2"/>
  <c r="Q4338" i="2"/>
  <c r="L4339" i="2" a="1"/>
  <c r="L4339" i="2" s="1"/>
  <c r="M4339" i="2"/>
  <c r="N4339" i="2"/>
  <c r="O4339" i="2"/>
  <c r="P4339" i="2"/>
  <c r="Q4339" i="2"/>
  <c r="L4340" i="2" a="1"/>
  <c r="L4340" i="2" s="1"/>
  <c r="M4340" i="2"/>
  <c r="N4340" i="2"/>
  <c r="O4340" i="2"/>
  <c r="P4340" i="2"/>
  <c r="Q4340" i="2"/>
  <c r="L4341" i="2" a="1"/>
  <c r="L4341" i="2" s="1"/>
  <c r="M4341" i="2"/>
  <c r="N4341" i="2"/>
  <c r="O4341" i="2"/>
  <c r="P4341" i="2"/>
  <c r="Q4341" i="2"/>
  <c r="L4342" i="2" a="1"/>
  <c r="L4342" i="2" s="1"/>
  <c r="M4342" i="2"/>
  <c r="N4342" i="2"/>
  <c r="O4342" i="2"/>
  <c r="P4342" i="2"/>
  <c r="Q4342" i="2"/>
  <c r="L4343" i="2" a="1"/>
  <c r="L4343" i="2" s="1"/>
  <c r="M4343" i="2"/>
  <c r="N4343" i="2"/>
  <c r="O4343" i="2"/>
  <c r="P4343" i="2"/>
  <c r="Q4343" i="2"/>
  <c r="L4344" i="2" a="1"/>
  <c r="L4344" i="2" s="1"/>
  <c r="M4344" i="2"/>
  <c r="N4344" i="2"/>
  <c r="O4344" i="2"/>
  <c r="P4344" i="2"/>
  <c r="Q4344" i="2"/>
  <c r="L4345" i="2" a="1"/>
  <c r="L4345" i="2" s="1"/>
  <c r="M4345" i="2"/>
  <c r="N4345" i="2"/>
  <c r="O4345" i="2"/>
  <c r="P4345" i="2"/>
  <c r="Q4345" i="2"/>
  <c r="L4346" i="2" a="1"/>
  <c r="L4346" i="2" s="1"/>
  <c r="M4346" i="2"/>
  <c r="N4346" i="2"/>
  <c r="O4346" i="2"/>
  <c r="P4346" i="2"/>
  <c r="Q4346" i="2"/>
  <c r="L4347" i="2" a="1"/>
  <c r="L4347" i="2" s="1"/>
  <c r="M4347" i="2"/>
  <c r="N4347" i="2"/>
  <c r="O4347" i="2"/>
  <c r="P4347" i="2"/>
  <c r="Q4347" i="2"/>
  <c r="L4348" i="2" a="1"/>
  <c r="L4348" i="2" s="1"/>
  <c r="M4348" i="2"/>
  <c r="N4348" i="2"/>
  <c r="O4348" i="2"/>
  <c r="P4348" i="2"/>
  <c r="Q4348" i="2"/>
  <c r="L4349" i="2" a="1"/>
  <c r="L4349" i="2" s="1"/>
  <c r="M4349" i="2"/>
  <c r="N4349" i="2"/>
  <c r="O4349" i="2"/>
  <c r="P4349" i="2"/>
  <c r="Q4349" i="2"/>
  <c r="L4350" i="2" a="1"/>
  <c r="L4350" i="2" s="1"/>
  <c r="M4350" i="2"/>
  <c r="N4350" i="2"/>
  <c r="O4350" i="2"/>
  <c r="P4350" i="2"/>
  <c r="Q4350" i="2"/>
  <c r="L4351" i="2" a="1"/>
  <c r="L4351" i="2" s="1"/>
  <c r="M4351" i="2"/>
  <c r="N4351" i="2"/>
  <c r="O4351" i="2"/>
  <c r="P4351" i="2"/>
  <c r="Q4351" i="2"/>
  <c r="L4352" i="2" a="1"/>
  <c r="L4352" i="2" s="1"/>
  <c r="M4352" i="2"/>
  <c r="N4352" i="2"/>
  <c r="O4352" i="2"/>
  <c r="P4352" i="2"/>
  <c r="Q4352" i="2"/>
  <c r="L4353" i="2" a="1"/>
  <c r="L4353" i="2" s="1"/>
  <c r="M4353" i="2"/>
  <c r="N4353" i="2"/>
  <c r="O4353" i="2"/>
  <c r="P4353" i="2"/>
  <c r="Q4353" i="2"/>
  <c r="L4354" i="2" a="1"/>
  <c r="L4354" i="2" s="1"/>
  <c r="M4354" i="2"/>
  <c r="N4354" i="2"/>
  <c r="O4354" i="2"/>
  <c r="P4354" i="2"/>
  <c r="Q4354" i="2"/>
  <c r="L4355" i="2" a="1"/>
  <c r="L4355" i="2" s="1"/>
  <c r="M4355" i="2"/>
  <c r="N4355" i="2"/>
  <c r="O4355" i="2"/>
  <c r="P4355" i="2"/>
  <c r="Q4355" i="2"/>
  <c r="L4356" i="2" a="1"/>
  <c r="L4356" i="2" s="1"/>
  <c r="M4356" i="2"/>
  <c r="N4356" i="2"/>
  <c r="O4356" i="2"/>
  <c r="P4356" i="2"/>
  <c r="Q4356" i="2"/>
  <c r="L4357" i="2" a="1"/>
  <c r="L4357" i="2" s="1"/>
  <c r="M4357" i="2"/>
  <c r="N4357" i="2"/>
  <c r="O4357" i="2"/>
  <c r="P4357" i="2"/>
  <c r="Q4357" i="2"/>
  <c r="L4358" i="2" a="1"/>
  <c r="L4358" i="2" s="1"/>
  <c r="M4358" i="2"/>
  <c r="N4358" i="2"/>
  <c r="O4358" i="2"/>
  <c r="P4358" i="2"/>
  <c r="Q4358" i="2"/>
  <c r="L4359" i="2" a="1"/>
  <c r="L4359" i="2" s="1"/>
  <c r="M4359" i="2"/>
  <c r="N4359" i="2"/>
  <c r="O4359" i="2"/>
  <c r="P4359" i="2"/>
  <c r="Q4359" i="2"/>
  <c r="L4360" i="2" a="1"/>
  <c r="L4360" i="2" s="1"/>
  <c r="M4360" i="2"/>
  <c r="N4360" i="2"/>
  <c r="O4360" i="2"/>
  <c r="P4360" i="2"/>
  <c r="Q4360" i="2"/>
  <c r="L4361" i="2" a="1"/>
  <c r="L4361" i="2" s="1"/>
  <c r="M4361" i="2"/>
  <c r="N4361" i="2"/>
  <c r="O4361" i="2"/>
  <c r="P4361" i="2"/>
  <c r="Q4361" i="2"/>
  <c r="L4362" i="2" a="1"/>
  <c r="L4362" i="2" s="1"/>
  <c r="M4362" i="2"/>
  <c r="N4362" i="2"/>
  <c r="O4362" i="2"/>
  <c r="P4362" i="2"/>
  <c r="Q4362" i="2"/>
  <c r="L4363" i="2" a="1"/>
  <c r="L4363" i="2" s="1"/>
  <c r="M4363" i="2"/>
  <c r="N4363" i="2"/>
  <c r="O4363" i="2"/>
  <c r="P4363" i="2"/>
  <c r="Q4363" i="2"/>
  <c r="L4364" i="2" a="1"/>
  <c r="L4364" i="2" s="1"/>
  <c r="M4364" i="2"/>
  <c r="N4364" i="2"/>
  <c r="O4364" i="2"/>
  <c r="P4364" i="2"/>
  <c r="Q4364" i="2"/>
  <c r="L4365" i="2" a="1"/>
  <c r="L4365" i="2" s="1"/>
  <c r="M4365" i="2"/>
  <c r="N4365" i="2"/>
  <c r="O4365" i="2"/>
  <c r="P4365" i="2"/>
  <c r="Q4365" i="2"/>
  <c r="L4366" i="2" a="1"/>
  <c r="L4366" i="2" s="1"/>
  <c r="M4366" i="2"/>
  <c r="N4366" i="2"/>
  <c r="O4366" i="2"/>
  <c r="P4366" i="2"/>
  <c r="Q4366" i="2"/>
  <c r="L4367" i="2" a="1"/>
  <c r="L4367" i="2" s="1"/>
  <c r="M4367" i="2"/>
  <c r="N4367" i="2"/>
  <c r="O4367" i="2"/>
  <c r="P4367" i="2"/>
  <c r="Q4367" i="2"/>
  <c r="L4368" i="2" a="1"/>
  <c r="L4368" i="2" s="1"/>
  <c r="M4368" i="2"/>
  <c r="N4368" i="2"/>
  <c r="O4368" i="2"/>
  <c r="P4368" i="2"/>
  <c r="Q4368" i="2"/>
  <c r="L4369" i="2" a="1"/>
  <c r="L4369" i="2" s="1"/>
  <c r="R4369" i="2" s="1"/>
  <c r="M4369" i="2"/>
  <c r="N4369" i="2"/>
  <c r="O4369" i="2"/>
  <c r="P4369" i="2"/>
  <c r="Q4369" i="2"/>
  <c r="L4370" i="2" a="1"/>
  <c r="L4370" i="2" s="1"/>
  <c r="M4370" i="2"/>
  <c r="N4370" i="2"/>
  <c r="O4370" i="2"/>
  <c r="P4370" i="2"/>
  <c r="Q4370" i="2"/>
  <c r="L4371" i="2" a="1"/>
  <c r="L4371" i="2" s="1"/>
  <c r="M4371" i="2"/>
  <c r="N4371" i="2"/>
  <c r="O4371" i="2"/>
  <c r="P4371" i="2"/>
  <c r="Q4371" i="2"/>
  <c r="L4372" i="2" a="1"/>
  <c r="L4372" i="2" s="1"/>
  <c r="M4372" i="2"/>
  <c r="N4372" i="2"/>
  <c r="O4372" i="2"/>
  <c r="P4372" i="2"/>
  <c r="Q4372" i="2"/>
  <c r="L4373" i="2" a="1"/>
  <c r="L4373" i="2" s="1"/>
  <c r="M4373" i="2"/>
  <c r="N4373" i="2"/>
  <c r="O4373" i="2"/>
  <c r="P4373" i="2"/>
  <c r="Q4373" i="2"/>
  <c r="L4374" i="2" a="1"/>
  <c r="L4374" i="2" s="1"/>
  <c r="M4374" i="2"/>
  <c r="N4374" i="2"/>
  <c r="O4374" i="2"/>
  <c r="P4374" i="2"/>
  <c r="Q4374" i="2"/>
  <c r="L4375" i="2" a="1"/>
  <c r="L4375" i="2" s="1"/>
  <c r="M4375" i="2"/>
  <c r="N4375" i="2"/>
  <c r="O4375" i="2"/>
  <c r="P4375" i="2"/>
  <c r="Q4375" i="2"/>
  <c r="L4376" i="2" a="1"/>
  <c r="L4376" i="2" s="1"/>
  <c r="M4376" i="2"/>
  <c r="N4376" i="2"/>
  <c r="O4376" i="2"/>
  <c r="P4376" i="2"/>
  <c r="Q4376" i="2"/>
  <c r="L4377" i="2" a="1"/>
  <c r="L4377" i="2" s="1"/>
  <c r="M4377" i="2"/>
  <c r="N4377" i="2"/>
  <c r="O4377" i="2"/>
  <c r="P4377" i="2"/>
  <c r="Q4377" i="2"/>
  <c r="L4378" i="2" a="1"/>
  <c r="L4378" i="2" s="1"/>
  <c r="M4378" i="2"/>
  <c r="N4378" i="2"/>
  <c r="O4378" i="2"/>
  <c r="P4378" i="2"/>
  <c r="Q4378" i="2"/>
  <c r="L4379" i="2" a="1"/>
  <c r="L4379" i="2" s="1"/>
  <c r="M4379" i="2"/>
  <c r="N4379" i="2"/>
  <c r="O4379" i="2"/>
  <c r="P4379" i="2"/>
  <c r="Q4379" i="2"/>
  <c r="L4380" i="2" a="1"/>
  <c r="L4380" i="2" s="1"/>
  <c r="M4380" i="2"/>
  <c r="N4380" i="2"/>
  <c r="O4380" i="2"/>
  <c r="P4380" i="2"/>
  <c r="Q4380" i="2"/>
  <c r="L4381" i="2" a="1"/>
  <c r="L4381" i="2" s="1"/>
  <c r="M4381" i="2"/>
  <c r="N4381" i="2"/>
  <c r="O4381" i="2"/>
  <c r="P4381" i="2"/>
  <c r="Q4381" i="2"/>
  <c r="L4382" i="2" a="1"/>
  <c r="L4382" i="2" s="1"/>
  <c r="M4382" i="2"/>
  <c r="N4382" i="2"/>
  <c r="O4382" i="2"/>
  <c r="P4382" i="2"/>
  <c r="Q4382" i="2"/>
  <c r="L4383" i="2" a="1"/>
  <c r="L4383" i="2" s="1"/>
  <c r="M4383" i="2"/>
  <c r="N4383" i="2"/>
  <c r="O4383" i="2"/>
  <c r="P4383" i="2"/>
  <c r="Q4383" i="2"/>
  <c r="L4384" i="2" a="1"/>
  <c r="L4384" i="2" s="1"/>
  <c r="M4384" i="2"/>
  <c r="N4384" i="2"/>
  <c r="O4384" i="2"/>
  <c r="P4384" i="2"/>
  <c r="Q4384" i="2"/>
  <c r="L4385" i="2" a="1"/>
  <c r="L4385" i="2" s="1"/>
  <c r="M4385" i="2"/>
  <c r="N4385" i="2"/>
  <c r="O4385" i="2"/>
  <c r="P4385" i="2"/>
  <c r="Q4385" i="2"/>
  <c r="L4386" i="2" a="1"/>
  <c r="L4386" i="2" s="1"/>
  <c r="M4386" i="2"/>
  <c r="N4386" i="2"/>
  <c r="O4386" i="2"/>
  <c r="P4386" i="2"/>
  <c r="Q4386" i="2"/>
  <c r="L4387" i="2" a="1"/>
  <c r="L4387" i="2" s="1"/>
  <c r="M4387" i="2"/>
  <c r="N4387" i="2"/>
  <c r="O4387" i="2"/>
  <c r="P4387" i="2"/>
  <c r="Q4387" i="2"/>
  <c r="L4388" i="2" a="1"/>
  <c r="L4388" i="2" s="1"/>
  <c r="M4388" i="2"/>
  <c r="N4388" i="2"/>
  <c r="O4388" i="2"/>
  <c r="P4388" i="2"/>
  <c r="Q4388" i="2"/>
  <c r="L4389" i="2" a="1"/>
  <c r="L4389" i="2" s="1"/>
  <c r="M4389" i="2"/>
  <c r="N4389" i="2"/>
  <c r="O4389" i="2"/>
  <c r="P4389" i="2"/>
  <c r="Q4389" i="2"/>
  <c r="L4390" i="2" a="1"/>
  <c r="L4390" i="2" s="1"/>
  <c r="M4390" i="2"/>
  <c r="N4390" i="2"/>
  <c r="O4390" i="2"/>
  <c r="P4390" i="2"/>
  <c r="Q4390" i="2"/>
  <c r="L4391" i="2" a="1"/>
  <c r="L4391" i="2" s="1"/>
  <c r="M4391" i="2"/>
  <c r="N4391" i="2"/>
  <c r="O4391" i="2"/>
  <c r="P4391" i="2"/>
  <c r="Q4391" i="2"/>
  <c r="L4392" i="2" a="1"/>
  <c r="L4392" i="2" s="1"/>
  <c r="M4392" i="2"/>
  <c r="N4392" i="2"/>
  <c r="O4392" i="2"/>
  <c r="P4392" i="2"/>
  <c r="Q4392" i="2"/>
  <c r="L4393" i="2" a="1"/>
  <c r="L4393" i="2" s="1"/>
  <c r="M4393" i="2"/>
  <c r="N4393" i="2"/>
  <c r="O4393" i="2"/>
  <c r="P4393" i="2"/>
  <c r="Q4393" i="2"/>
  <c r="L4394" i="2" a="1"/>
  <c r="L4394" i="2" s="1"/>
  <c r="M4394" i="2"/>
  <c r="N4394" i="2"/>
  <c r="O4394" i="2"/>
  <c r="P4394" i="2"/>
  <c r="Q4394" i="2"/>
  <c r="L4395" i="2" a="1"/>
  <c r="L4395" i="2" s="1"/>
  <c r="M4395" i="2"/>
  <c r="N4395" i="2"/>
  <c r="O4395" i="2"/>
  <c r="P4395" i="2"/>
  <c r="Q4395" i="2"/>
  <c r="L4396" i="2" a="1"/>
  <c r="L4396" i="2" s="1"/>
  <c r="M4396" i="2"/>
  <c r="N4396" i="2"/>
  <c r="O4396" i="2"/>
  <c r="P4396" i="2"/>
  <c r="Q4396" i="2"/>
  <c r="L4397" i="2" a="1"/>
  <c r="L4397" i="2" s="1"/>
  <c r="M4397" i="2"/>
  <c r="N4397" i="2"/>
  <c r="O4397" i="2"/>
  <c r="P4397" i="2"/>
  <c r="Q4397" i="2"/>
  <c r="L4398" i="2" a="1"/>
  <c r="L4398" i="2" s="1"/>
  <c r="M4398" i="2"/>
  <c r="N4398" i="2"/>
  <c r="O4398" i="2"/>
  <c r="P4398" i="2"/>
  <c r="Q4398" i="2"/>
  <c r="L4399" i="2" a="1"/>
  <c r="L4399" i="2" s="1"/>
  <c r="M4399" i="2"/>
  <c r="N4399" i="2"/>
  <c r="O4399" i="2"/>
  <c r="P4399" i="2"/>
  <c r="Q4399" i="2"/>
  <c r="L4400" i="2" a="1"/>
  <c r="L4400" i="2" s="1"/>
  <c r="M4400" i="2"/>
  <c r="N4400" i="2"/>
  <c r="O4400" i="2"/>
  <c r="P4400" i="2"/>
  <c r="Q4400" i="2"/>
  <c r="L4401" i="2" a="1"/>
  <c r="L4401" i="2" s="1"/>
  <c r="M4401" i="2"/>
  <c r="N4401" i="2"/>
  <c r="O4401" i="2"/>
  <c r="P4401" i="2"/>
  <c r="Q4401" i="2"/>
  <c r="L4402" i="2" a="1"/>
  <c r="L4402" i="2" s="1"/>
  <c r="M4402" i="2"/>
  <c r="N4402" i="2"/>
  <c r="O4402" i="2"/>
  <c r="P4402" i="2"/>
  <c r="Q4402" i="2"/>
  <c r="L4403" i="2" a="1"/>
  <c r="L4403" i="2" s="1"/>
  <c r="M4403" i="2"/>
  <c r="N4403" i="2"/>
  <c r="O4403" i="2"/>
  <c r="P4403" i="2"/>
  <c r="Q4403" i="2"/>
  <c r="L4404" i="2" a="1"/>
  <c r="L4404" i="2" s="1"/>
  <c r="M4404" i="2"/>
  <c r="N4404" i="2"/>
  <c r="O4404" i="2"/>
  <c r="P4404" i="2"/>
  <c r="Q4404" i="2"/>
  <c r="L4405" i="2" a="1"/>
  <c r="L4405" i="2" s="1"/>
  <c r="M4405" i="2"/>
  <c r="N4405" i="2"/>
  <c r="O4405" i="2"/>
  <c r="P4405" i="2"/>
  <c r="Q4405" i="2"/>
  <c r="L4406" i="2" a="1"/>
  <c r="L4406" i="2" s="1"/>
  <c r="M4406" i="2"/>
  <c r="N4406" i="2"/>
  <c r="O4406" i="2"/>
  <c r="P4406" i="2"/>
  <c r="Q4406" i="2"/>
  <c r="L4407" i="2" a="1"/>
  <c r="L4407" i="2" s="1"/>
  <c r="M4407" i="2"/>
  <c r="N4407" i="2"/>
  <c r="O4407" i="2"/>
  <c r="P4407" i="2"/>
  <c r="Q4407" i="2"/>
  <c r="L4408" i="2" a="1"/>
  <c r="L4408" i="2" s="1"/>
  <c r="M4408" i="2"/>
  <c r="N4408" i="2"/>
  <c r="O4408" i="2"/>
  <c r="P4408" i="2"/>
  <c r="Q4408" i="2"/>
  <c r="L4409" i="2" a="1"/>
  <c r="L4409" i="2" s="1"/>
  <c r="M4409" i="2"/>
  <c r="N4409" i="2"/>
  <c r="O4409" i="2"/>
  <c r="P4409" i="2"/>
  <c r="Q4409" i="2"/>
  <c r="L4410" i="2" a="1"/>
  <c r="L4410" i="2" s="1"/>
  <c r="M4410" i="2"/>
  <c r="N4410" i="2"/>
  <c r="O4410" i="2"/>
  <c r="P4410" i="2"/>
  <c r="Q4410" i="2"/>
  <c r="L4411" i="2" a="1"/>
  <c r="L4411" i="2" s="1"/>
  <c r="M4411" i="2"/>
  <c r="N4411" i="2"/>
  <c r="O4411" i="2"/>
  <c r="P4411" i="2"/>
  <c r="Q4411" i="2"/>
  <c r="L4412" i="2" a="1"/>
  <c r="L4412" i="2" s="1"/>
  <c r="M4412" i="2"/>
  <c r="N4412" i="2"/>
  <c r="O4412" i="2"/>
  <c r="P4412" i="2"/>
  <c r="Q4412" i="2"/>
  <c r="L4413" i="2" a="1"/>
  <c r="L4413" i="2" s="1"/>
  <c r="M4413" i="2"/>
  <c r="N4413" i="2"/>
  <c r="O4413" i="2"/>
  <c r="P4413" i="2"/>
  <c r="Q4413" i="2"/>
  <c r="L4414" i="2" a="1"/>
  <c r="L4414" i="2" s="1"/>
  <c r="M4414" i="2"/>
  <c r="N4414" i="2"/>
  <c r="O4414" i="2"/>
  <c r="P4414" i="2"/>
  <c r="Q4414" i="2"/>
  <c r="L4415" i="2" a="1"/>
  <c r="L4415" i="2" s="1"/>
  <c r="M4415" i="2"/>
  <c r="N4415" i="2"/>
  <c r="O4415" i="2"/>
  <c r="P4415" i="2"/>
  <c r="Q4415" i="2"/>
  <c r="L4416" i="2" a="1"/>
  <c r="L4416" i="2" s="1"/>
  <c r="M4416" i="2"/>
  <c r="N4416" i="2"/>
  <c r="O4416" i="2"/>
  <c r="P4416" i="2"/>
  <c r="Q4416" i="2"/>
  <c r="L4417" i="2" a="1"/>
  <c r="L4417" i="2" s="1"/>
  <c r="M4417" i="2"/>
  <c r="N4417" i="2"/>
  <c r="O4417" i="2"/>
  <c r="P4417" i="2"/>
  <c r="Q4417" i="2"/>
  <c r="L4418" i="2" a="1"/>
  <c r="L4418" i="2" s="1"/>
  <c r="M4418" i="2"/>
  <c r="N4418" i="2"/>
  <c r="O4418" i="2"/>
  <c r="P4418" i="2"/>
  <c r="Q4418" i="2"/>
  <c r="L4419" i="2" a="1"/>
  <c r="L4419" i="2" s="1"/>
  <c r="M4419" i="2"/>
  <c r="N4419" i="2"/>
  <c r="O4419" i="2"/>
  <c r="P4419" i="2"/>
  <c r="Q4419" i="2"/>
  <c r="L4420" i="2" a="1"/>
  <c r="L4420" i="2" s="1"/>
  <c r="M4420" i="2"/>
  <c r="N4420" i="2"/>
  <c r="O4420" i="2"/>
  <c r="P4420" i="2"/>
  <c r="Q4420" i="2"/>
  <c r="L4421" i="2" a="1"/>
  <c r="L4421" i="2" s="1"/>
  <c r="M4421" i="2"/>
  <c r="N4421" i="2"/>
  <c r="O4421" i="2"/>
  <c r="P4421" i="2"/>
  <c r="Q4421" i="2"/>
  <c r="L4422" i="2" a="1"/>
  <c r="L4422" i="2" s="1"/>
  <c r="M4422" i="2"/>
  <c r="N4422" i="2"/>
  <c r="O4422" i="2"/>
  <c r="P4422" i="2"/>
  <c r="Q4422" i="2"/>
  <c r="L4423" i="2" a="1"/>
  <c r="L4423" i="2" s="1"/>
  <c r="M4423" i="2"/>
  <c r="N4423" i="2"/>
  <c r="O4423" i="2"/>
  <c r="P4423" i="2"/>
  <c r="Q4423" i="2"/>
  <c r="L4424" i="2" a="1"/>
  <c r="L4424" i="2" s="1"/>
  <c r="M4424" i="2"/>
  <c r="N4424" i="2"/>
  <c r="O4424" i="2"/>
  <c r="P4424" i="2"/>
  <c r="Q4424" i="2"/>
  <c r="L4425" i="2" a="1"/>
  <c r="L4425" i="2" s="1"/>
  <c r="M4425" i="2"/>
  <c r="N4425" i="2"/>
  <c r="O4425" i="2"/>
  <c r="P4425" i="2"/>
  <c r="Q4425" i="2"/>
  <c r="L4426" i="2" a="1"/>
  <c r="L4426" i="2" s="1"/>
  <c r="M4426" i="2"/>
  <c r="N4426" i="2"/>
  <c r="O4426" i="2"/>
  <c r="P4426" i="2"/>
  <c r="Q4426" i="2"/>
  <c r="L4427" i="2" a="1"/>
  <c r="L4427" i="2" s="1"/>
  <c r="M4427" i="2"/>
  <c r="N4427" i="2"/>
  <c r="O4427" i="2"/>
  <c r="P4427" i="2"/>
  <c r="Q4427" i="2"/>
  <c r="L4428" i="2" a="1"/>
  <c r="L4428" i="2" s="1"/>
  <c r="M4428" i="2"/>
  <c r="N4428" i="2"/>
  <c r="O4428" i="2"/>
  <c r="P4428" i="2"/>
  <c r="Q4428" i="2"/>
  <c r="L4429" i="2" a="1"/>
  <c r="L4429" i="2" s="1"/>
  <c r="M4429" i="2"/>
  <c r="N4429" i="2"/>
  <c r="O4429" i="2"/>
  <c r="P4429" i="2"/>
  <c r="Q4429" i="2"/>
  <c r="L4430" i="2" a="1"/>
  <c r="L4430" i="2" s="1"/>
  <c r="M4430" i="2"/>
  <c r="N4430" i="2"/>
  <c r="O4430" i="2"/>
  <c r="P4430" i="2"/>
  <c r="Q4430" i="2"/>
  <c r="L4431" i="2" a="1"/>
  <c r="L4431" i="2" s="1"/>
  <c r="M4431" i="2"/>
  <c r="N4431" i="2"/>
  <c r="O4431" i="2"/>
  <c r="P4431" i="2"/>
  <c r="Q4431" i="2"/>
  <c r="L4432" i="2" a="1"/>
  <c r="L4432" i="2" s="1"/>
  <c r="M4432" i="2"/>
  <c r="N4432" i="2"/>
  <c r="R4432" i="2" s="1"/>
  <c r="O4432" i="2"/>
  <c r="P4432" i="2"/>
  <c r="Q4432" i="2"/>
  <c r="L4433" i="2" a="1"/>
  <c r="L4433" i="2" s="1"/>
  <c r="M4433" i="2"/>
  <c r="N4433" i="2"/>
  <c r="O4433" i="2"/>
  <c r="P4433" i="2"/>
  <c r="Q4433" i="2"/>
  <c r="L4434" i="2" a="1"/>
  <c r="L4434" i="2" s="1"/>
  <c r="M4434" i="2"/>
  <c r="N4434" i="2"/>
  <c r="O4434" i="2"/>
  <c r="P4434" i="2"/>
  <c r="Q4434" i="2"/>
  <c r="L4435" i="2" a="1"/>
  <c r="L4435" i="2" s="1"/>
  <c r="M4435" i="2"/>
  <c r="N4435" i="2"/>
  <c r="O4435" i="2"/>
  <c r="P4435" i="2"/>
  <c r="Q4435" i="2"/>
  <c r="L4436" i="2" a="1"/>
  <c r="L4436" i="2" s="1"/>
  <c r="M4436" i="2"/>
  <c r="N4436" i="2"/>
  <c r="O4436" i="2"/>
  <c r="P4436" i="2"/>
  <c r="Q4436" i="2"/>
  <c r="L4437" i="2" a="1"/>
  <c r="L4437" i="2" s="1"/>
  <c r="M4437" i="2"/>
  <c r="N4437" i="2"/>
  <c r="O4437" i="2"/>
  <c r="P4437" i="2"/>
  <c r="Q4437" i="2"/>
  <c r="L4438" i="2" a="1"/>
  <c r="L4438" i="2" s="1"/>
  <c r="M4438" i="2"/>
  <c r="N4438" i="2"/>
  <c r="O4438" i="2"/>
  <c r="P4438" i="2"/>
  <c r="Q4438" i="2"/>
  <c r="L4439" i="2" a="1"/>
  <c r="L4439" i="2" s="1"/>
  <c r="M4439" i="2"/>
  <c r="N4439" i="2"/>
  <c r="O4439" i="2"/>
  <c r="P4439" i="2"/>
  <c r="Q4439" i="2"/>
  <c r="L4440" i="2" a="1"/>
  <c r="L4440" i="2" s="1"/>
  <c r="M4440" i="2"/>
  <c r="N4440" i="2"/>
  <c r="O4440" i="2"/>
  <c r="P4440" i="2"/>
  <c r="Q4440" i="2"/>
  <c r="L4441" i="2" a="1"/>
  <c r="L4441" i="2" s="1"/>
  <c r="M4441" i="2"/>
  <c r="N4441" i="2"/>
  <c r="O4441" i="2"/>
  <c r="P4441" i="2"/>
  <c r="Q4441" i="2"/>
  <c r="L4442" i="2" a="1"/>
  <c r="L4442" i="2" s="1"/>
  <c r="M4442" i="2"/>
  <c r="N4442" i="2"/>
  <c r="O4442" i="2"/>
  <c r="P4442" i="2"/>
  <c r="Q4442" i="2"/>
  <c r="L4443" i="2" a="1"/>
  <c r="L4443" i="2" s="1"/>
  <c r="M4443" i="2"/>
  <c r="N4443" i="2"/>
  <c r="O4443" i="2"/>
  <c r="P4443" i="2"/>
  <c r="Q4443" i="2"/>
  <c r="L4444" i="2" a="1"/>
  <c r="L4444" i="2" s="1"/>
  <c r="M4444" i="2"/>
  <c r="N4444" i="2"/>
  <c r="R4444" i="2" s="1"/>
  <c r="O4444" i="2"/>
  <c r="P4444" i="2"/>
  <c r="Q4444" i="2"/>
  <c r="L4445" i="2" a="1"/>
  <c r="L4445" i="2" s="1"/>
  <c r="M4445" i="2"/>
  <c r="N4445" i="2"/>
  <c r="O4445" i="2"/>
  <c r="P4445" i="2"/>
  <c r="Q4445" i="2"/>
  <c r="L4446" i="2" a="1"/>
  <c r="L4446" i="2" s="1"/>
  <c r="M4446" i="2"/>
  <c r="N4446" i="2"/>
  <c r="O4446" i="2"/>
  <c r="P4446" i="2"/>
  <c r="Q4446" i="2"/>
  <c r="L4447" i="2" a="1"/>
  <c r="L4447" i="2" s="1"/>
  <c r="M4447" i="2"/>
  <c r="N4447" i="2"/>
  <c r="O4447" i="2"/>
  <c r="P4447" i="2"/>
  <c r="Q4447" i="2"/>
  <c r="L4448" i="2" a="1"/>
  <c r="L4448" i="2" s="1"/>
  <c r="M4448" i="2"/>
  <c r="N4448" i="2"/>
  <c r="O4448" i="2"/>
  <c r="P4448" i="2"/>
  <c r="Q4448" i="2"/>
  <c r="L4449" i="2" a="1"/>
  <c r="L4449" i="2" s="1"/>
  <c r="M4449" i="2"/>
  <c r="N4449" i="2"/>
  <c r="O4449" i="2"/>
  <c r="P4449" i="2"/>
  <c r="Q4449" i="2"/>
  <c r="L4450" i="2" a="1"/>
  <c r="L4450" i="2" s="1"/>
  <c r="M4450" i="2"/>
  <c r="N4450" i="2"/>
  <c r="O4450" i="2"/>
  <c r="P4450" i="2"/>
  <c r="Q4450" i="2"/>
  <c r="L4451" i="2" a="1"/>
  <c r="L4451" i="2" s="1"/>
  <c r="M4451" i="2"/>
  <c r="N4451" i="2"/>
  <c r="O4451" i="2"/>
  <c r="P4451" i="2"/>
  <c r="Q4451" i="2"/>
  <c r="L4452" i="2" a="1"/>
  <c r="L4452" i="2" s="1"/>
  <c r="M4452" i="2"/>
  <c r="N4452" i="2"/>
  <c r="O4452" i="2"/>
  <c r="P4452" i="2"/>
  <c r="Q4452" i="2"/>
  <c r="L4453" i="2" a="1"/>
  <c r="L4453" i="2" s="1"/>
  <c r="M4453" i="2"/>
  <c r="N4453" i="2"/>
  <c r="O4453" i="2"/>
  <c r="P4453" i="2"/>
  <c r="Q4453" i="2"/>
  <c r="L4454" i="2" a="1"/>
  <c r="L4454" i="2" s="1"/>
  <c r="M4454" i="2"/>
  <c r="N4454" i="2"/>
  <c r="O4454" i="2"/>
  <c r="P4454" i="2"/>
  <c r="Q4454" i="2"/>
  <c r="L4455" i="2" a="1"/>
  <c r="L4455" i="2" s="1"/>
  <c r="M4455" i="2"/>
  <c r="N4455" i="2"/>
  <c r="O4455" i="2"/>
  <c r="P4455" i="2"/>
  <c r="Q4455" i="2"/>
  <c r="L4456" i="2" a="1"/>
  <c r="L4456" i="2" s="1"/>
  <c r="M4456" i="2"/>
  <c r="N4456" i="2"/>
  <c r="O4456" i="2"/>
  <c r="P4456" i="2"/>
  <c r="Q4456" i="2"/>
  <c r="L4457" i="2" a="1"/>
  <c r="L4457" i="2" s="1"/>
  <c r="M4457" i="2"/>
  <c r="N4457" i="2"/>
  <c r="O4457" i="2"/>
  <c r="P4457" i="2"/>
  <c r="Q4457" i="2"/>
  <c r="L4458" i="2" a="1"/>
  <c r="L4458" i="2" s="1"/>
  <c r="M4458" i="2"/>
  <c r="N4458" i="2"/>
  <c r="O4458" i="2"/>
  <c r="P4458" i="2"/>
  <c r="Q4458" i="2"/>
  <c r="L4459" i="2" a="1"/>
  <c r="L4459" i="2" s="1"/>
  <c r="M4459" i="2"/>
  <c r="N4459" i="2"/>
  <c r="O4459" i="2"/>
  <c r="P4459" i="2"/>
  <c r="Q4459" i="2"/>
  <c r="L4460" i="2" a="1"/>
  <c r="L4460" i="2" s="1"/>
  <c r="M4460" i="2"/>
  <c r="N4460" i="2"/>
  <c r="O4460" i="2"/>
  <c r="P4460" i="2"/>
  <c r="Q4460" i="2"/>
  <c r="L4461" i="2" a="1"/>
  <c r="L4461" i="2" s="1"/>
  <c r="M4461" i="2"/>
  <c r="N4461" i="2"/>
  <c r="O4461" i="2"/>
  <c r="P4461" i="2"/>
  <c r="Q4461" i="2"/>
  <c r="L4462" i="2" a="1"/>
  <c r="L4462" i="2" s="1"/>
  <c r="M4462" i="2"/>
  <c r="N4462" i="2"/>
  <c r="O4462" i="2"/>
  <c r="P4462" i="2"/>
  <c r="Q4462" i="2"/>
  <c r="L4463" i="2" a="1"/>
  <c r="L4463" i="2" s="1"/>
  <c r="M4463" i="2"/>
  <c r="N4463" i="2"/>
  <c r="O4463" i="2"/>
  <c r="P4463" i="2"/>
  <c r="Q4463" i="2"/>
  <c r="L4464" i="2" a="1"/>
  <c r="L4464" i="2" s="1"/>
  <c r="M4464" i="2"/>
  <c r="N4464" i="2"/>
  <c r="O4464" i="2"/>
  <c r="P4464" i="2"/>
  <c r="Q4464" i="2"/>
  <c r="L4465" i="2" a="1"/>
  <c r="L4465" i="2" s="1"/>
  <c r="M4465" i="2"/>
  <c r="N4465" i="2"/>
  <c r="O4465" i="2"/>
  <c r="P4465" i="2"/>
  <c r="Q4465" i="2"/>
  <c r="L4466" i="2" a="1"/>
  <c r="L4466" i="2" s="1"/>
  <c r="M4466" i="2"/>
  <c r="N4466" i="2"/>
  <c r="O4466" i="2"/>
  <c r="P4466" i="2"/>
  <c r="Q4466" i="2"/>
  <c r="L4467" i="2" a="1"/>
  <c r="L4467" i="2" s="1"/>
  <c r="M4467" i="2"/>
  <c r="N4467" i="2"/>
  <c r="O4467" i="2"/>
  <c r="P4467" i="2"/>
  <c r="Q4467" i="2"/>
  <c r="L4468" i="2" a="1"/>
  <c r="L4468" i="2" s="1"/>
  <c r="M4468" i="2"/>
  <c r="N4468" i="2"/>
  <c r="O4468" i="2"/>
  <c r="P4468" i="2"/>
  <c r="Q4468" i="2"/>
  <c r="L4469" i="2" a="1"/>
  <c r="L4469" i="2" s="1"/>
  <c r="M4469" i="2"/>
  <c r="N4469" i="2"/>
  <c r="O4469" i="2"/>
  <c r="P4469" i="2"/>
  <c r="Q4469" i="2"/>
  <c r="L4470" i="2" a="1"/>
  <c r="L4470" i="2" s="1"/>
  <c r="M4470" i="2"/>
  <c r="N4470" i="2"/>
  <c r="O4470" i="2"/>
  <c r="P4470" i="2"/>
  <c r="Q4470" i="2"/>
  <c r="L4471" i="2" a="1"/>
  <c r="L4471" i="2" s="1"/>
  <c r="M4471" i="2"/>
  <c r="N4471" i="2"/>
  <c r="O4471" i="2"/>
  <c r="P4471" i="2"/>
  <c r="Q4471" i="2"/>
  <c r="L4472" i="2" a="1"/>
  <c r="L4472" i="2" s="1"/>
  <c r="M4472" i="2"/>
  <c r="N4472" i="2"/>
  <c r="O4472" i="2"/>
  <c r="P4472" i="2"/>
  <c r="Q4472" i="2"/>
  <c r="L4473" i="2" a="1"/>
  <c r="L4473" i="2" s="1"/>
  <c r="M4473" i="2"/>
  <c r="N4473" i="2"/>
  <c r="O4473" i="2"/>
  <c r="P4473" i="2"/>
  <c r="Q4473" i="2"/>
  <c r="L4474" i="2" a="1"/>
  <c r="L4474" i="2" s="1"/>
  <c r="M4474" i="2"/>
  <c r="N4474" i="2"/>
  <c r="O4474" i="2"/>
  <c r="P4474" i="2"/>
  <c r="Q4474" i="2"/>
  <c r="L4475" i="2" a="1"/>
  <c r="L4475" i="2" s="1"/>
  <c r="M4475" i="2"/>
  <c r="N4475" i="2"/>
  <c r="O4475" i="2"/>
  <c r="P4475" i="2"/>
  <c r="Q4475" i="2"/>
  <c r="L4476" i="2" a="1"/>
  <c r="L4476" i="2" s="1"/>
  <c r="M4476" i="2"/>
  <c r="N4476" i="2"/>
  <c r="O4476" i="2"/>
  <c r="P4476" i="2"/>
  <c r="Q4476" i="2"/>
  <c r="L4477" i="2" a="1"/>
  <c r="L4477" i="2" s="1"/>
  <c r="M4477" i="2"/>
  <c r="N4477" i="2"/>
  <c r="O4477" i="2"/>
  <c r="P4477" i="2"/>
  <c r="Q4477" i="2"/>
  <c r="L4478" i="2" a="1"/>
  <c r="L4478" i="2" s="1"/>
  <c r="M4478" i="2"/>
  <c r="N4478" i="2"/>
  <c r="O4478" i="2"/>
  <c r="P4478" i="2"/>
  <c r="Q4478" i="2"/>
  <c r="L4479" i="2" a="1"/>
  <c r="L4479" i="2" s="1"/>
  <c r="M4479" i="2"/>
  <c r="N4479" i="2"/>
  <c r="O4479" i="2"/>
  <c r="P4479" i="2"/>
  <c r="Q4479" i="2"/>
  <c r="L4480" i="2" a="1"/>
  <c r="L4480" i="2" s="1"/>
  <c r="M4480" i="2"/>
  <c r="N4480" i="2"/>
  <c r="O4480" i="2"/>
  <c r="P4480" i="2"/>
  <c r="Q4480" i="2"/>
  <c r="L4481" i="2" a="1"/>
  <c r="L4481" i="2" s="1"/>
  <c r="M4481" i="2"/>
  <c r="N4481" i="2"/>
  <c r="O4481" i="2"/>
  <c r="P4481" i="2"/>
  <c r="Q4481" i="2"/>
  <c r="L4482" i="2" a="1"/>
  <c r="L4482" i="2" s="1"/>
  <c r="M4482" i="2"/>
  <c r="N4482" i="2"/>
  <c r="O4482" i="2"/>
  <c r="P4482" i="2"/>
  <c r="Q4482" i="2"/>
  <c r="L4483" i="2" a="1"/>
  <c r="L4483" i="2" s="1"/>
  <c r="M4483" i="2"/>
  <c r="N4483" i="2"/>
  <c r="O4483" i="2"/>
  <c r="P4483" i="2"/>
  <c r="Q4483" i="2"/>
  <c r="L4484" i="2" a="1"/>
  <c r="L4484" i="2" s="1"/>
  <c r="M4484" i="2"/>
  <c r="N4484" i="2"/>
  <c r="O4484" i="2"/>
  <c r="P4484" i="2"/>
  <c r="Q4484" i="2"/>
  <c r="L4485" i="2" a="1"/>
  <c r="L4485" i="2" s="1"/>
  <c r="M4485" i="2"/>
  <c r="N4485" i="2"/>
  <c r="O4485" i="2"/>
  <c r="P4485" i="2"/>
  <c r="Q4485" i="2"/>
  <c r="L4486" i="2" a="1"/>
  <c r="L4486" i="2" s="1"/>
  <c r="M4486" i="2"/>
  <c r="N4486" i="2"/>
  <c r="O4486" i="2"/>
  <c r="P4486" i="2"/>
  <c r="Q4486" i="2"/>
  <c r="L4487" i="2" a="1"/>
  <c r="L4487" i="2" s="1"/>
  <c r="M4487" i="2"/>
  <c r="N4487" i="2"/>
  <c r="O4487" i="2"/>
  <c r="P4487" i="2"/>
  <c r="Q4487" i="2"/>
  <c r="L4488" i="2" a="1"/>
  <c r="L4488" i="2" s="1"/>
  <c r="M4488" i="2"/>
  <c r="N4488" i="2"/>
  <c r="O4488" i="2"/>
  <c r="P4488" i="2"/>
  <c r="Q4488" i="2"/>
  <c r="L4489" i="2" a="1"/>
  <c r="L4489" i="2" s="1"/>
  <c r="M4489" i="2"/>
  <c r="N4489" i="2"/>
  <c r="O4489" i="2"/>
  <c r="P4489" i="2"/>
  <c r="Q4489" i="2"/>
  <c r="L4490" i="2" a="1"/>
  <c r="L4490" i="2" s="1"/>
  <c r="M4490" i="2"/>
  <c r="N4490" i="2"/>
  <c r="O4490" i="2"/>
  <c r="P4490" i="2"/>
  <c r="Q4490" i="2"/>
  <c r="L4491" i="2" a="1"/>
  <c r="L4491" i="2" s="1"/>
  <c r="M4491" i="2"/>
  <c r="N4491" i="2"/>
  <c r="O4491" i="2"/>
  <c r="P4491" i="2"/>
  <c r="Q4491" i="2"/>
  <c r="L4492" i="2" a="1"/>
  <c r="L4492" i="2" s="1"/>
  <c r="M4492" i="2"/>
  <c r="N4492" i="2"/>
  <c r="O4492" i="2"/>
  <c r="P4492" i="2"/>
  <c r="Q4492" i="2"/>
  <c r="L4493" i="2" a="1"/>
  <c r="L4493" i="2" s="1"/>
  <c r="M4493" i="2"/>
  <c r="N4493" i="2"/>
  <c r="O4493" i="2"/>
  <c r="P4493" i="2"/>
  <c r="Q4493" i="2"/>
  <c r="L4494" i="2" a="1"/>
  <c r="L4494" i="2" s="1"/>
  <c r="M4494" i="2"/>
  <c r="N4494" i="2"/>
  <c r="O4494" i="2"/>
  <c r="P4494" i="2"/>
  <c r="Q4494" i="2"/>
  <c r="L4495" i="2" a="1"/>
  <c r="L4495" i="2" s="1"/>
  <c r="M4495" i="2"/>
  <c r="N4495" i="2"/>
  <c r="O4495" i="2"/>
  <c r="P4495" i="2"/>
  <c r="Q4495" i="2"/>
  <c r="L4496" i="2" a="1"/>
  <c r="L4496" i="2" s="1"/>
  <c r="M4496" i="2"/>
  <c r="N4496" i="2"/>
  <c r="O4496" i="2"/>
  <c r="P4496" i="2"/>
  <c r="Q4496" i="2"/>
  <c r="L4497" i="2" a="1"/>
  <c r="L4497" i="2" s="1"/>
  <c r="M4497" i="2"/>
  <c r="N4497" i="2"/>
  <c r="O4497" i="2"/>
  <c r="P4497" i="2"/>
  <c r="Q4497" i="2"/>
  <c r="L4498" i="2" a="1"/>
  <c r="L4498" i="2" s="1"/>
  <c r="M4498" i="2"/>
  <c r="N4498" i="2"/>
  <c r="O4498" i="2"/>
  <c r="P4498" i="2"/>
  <c r="Q4498" i="2"/>
  <c r="L4499" i="2" a="1"/>
  <c r="L4499" i="2" s="1"/>
  <c r="M4499" i="2"/>
  <c r="N4499" i="2"/>
  <c r="O4499" i="2"/>
  <c r="P4499" i="2"/>
  <c r="Q4499" i="2"/>
  <c r="L4500" i="2" a="1"/>
  <c r="L4500" i="2" s="1"/>
  <c r="M4500" i="2"/>
  <c r="N4500" i="2"/>
  <c r="O4500" i="2"/>
  <c r="P4500" i="2"/>
  <c r="Q4500" i="2"/>
  <c r="L4501" i="2" a="1"/>
  <c r="L4501" i="2" s="1"/>
  <c r="M4501" i="2"/>
  <c r="N4501" i="2"/>
  <c r="O4501" i="2"/>
  <c r="P4501" i="2"/>
  <c r="Q4501" i="2"/>
  <c r="L4502" i="2" a="1"/>
  <c r="L4502" i="2" s="1"/>
  <c r="M4502" i="2"/>
  <c r="N4502" i="2"/>
  <c r="O4502" i="2"/>
  <c r="P4502" i="2"/>
  <c r="Q4502" i="2"/>
  <c r="L4503" i="2" a="1"/>
  <c r="L4503" i="2" s="1"/>
  <c r="M4503" i="2"/>
  <c r="N4503" i="2"/>
  <c r="O4503" i="2"/>
  <c r="P4503" i="2"/>
  <c r="Q4503" i="2"/>
  <c r="L4504" i="2" a="1"/>
  <c r="L4504" i="2" s="1"/>
  <c r="M4504" i="2"/>
  <c r="N4504" i="2"/>
  <c r="O4504" i="2"/>
  <c r="P4504" i="2"/>
  <c r="Q4504" i="2"/>
  <c r="L4505" i="2" a="1"/>
  <c r="L4505" i="2" s="1"/>
  <c r="M4505" i="2"/>
  <c r="N4505" i="2"/>
  <c r="O4505" i="2"/>
  <c r="P4505" i="2"/>
  <c r="Q4505" i="2"/>
  <c r="L4506" i="2" a="1"/>
  <c r="L4506" i="2" s="1"/>
  <c r="M4506" i="2"/>
  <c r="N4506" i="2"/>
  <c r="O4506" i="2"/>
  <c r="P4506" i="2"/>
  <c r="Q4506" i="2"/>
  <c r="L4507" i="2" a="1"/>
  <c r="L4507" i="2" s="1"/>
  <c r="M4507" i="2"/>
  <c r="N4507" i="2"/>
  <c r="O4507" i="2"/>
  <c r="P4507" i="2"/>
  <c r="Q4507" i="2"/>
  <c r="L4508" i="2" a="1"/>
  <c r="L4508" i="2" s="1"/>
  <c r="M4508" i="2"/>
  <c r="N4508" i="2"/>
  <c r="O4508" i="2"/>
  <c r="P4508" i="2"/>
  <c r="Q4508" i="2"/>
  <c r="L4509" i="2" a="1"/>
  <c r="L4509" i="2" s="1"/>
  <c r="M4509" i="2"/>
  <c r="N4509" i="2"/>
  <c r="O4509" i="2"/>
  <c r="P4509" i="2"/>
  <c r="Q4509" i="2"/>
  <c r="L4510" i="2" a="1"/>
  <c r="L4510" i="2" s="1"/>
  <c r="M4510" i="2"/>
  <c r="N4510" i="2"/>
  <c r="O4510" i="2"/>
  <c r="P4510" i="2"/>
  <c r="Q4510" i="2"/>
  <c r="L4511" i="2" a="1"/>
  <c r="L4511" i="2" s="1"/>
  <c r="M4511" i="2"/>
  <c r="N4511" i="2"/>
  <c r="O4511" i="2"/>
  <c r="P4511" i="2"/>
  <c r="Q4511" i="2"/>
  <c r="L4512" i="2" a="1"/>
  <c r="L4512" i="2" s="1"/>
  <c r="M4512" i="2"/>
  <c r="N4512" i="2"/>
  <c r="O4512" i="2"/>
  <c r="P4512" i="2"/>
  <c r="Q4512" i="2"/>
  <c r="L4513" i="2" a="1"/>
  <c r="L4513" i="2" s="1"/>
  <c r="M4513" i="2"/>
  <c r="N4513" i="2"/>
  <c r="O4513" i="2"/>
  <c r="P4513" i="2"/>
  <c r="Q4513" i="2"/>
  <c r="L4514" i="2" a="1"/>
  <c r="L4514" i="2" s="1"/>
  <c r="M4514" i="2"/>
  <c r="N4514" i="2"/>
  <c r="O4514" i="2"/>
  <c r="P4514" i="2"/>
  <c r="Q4514" i="2"/>
  <c r="L4515" i="2" a="1"/>
  <c r="L4515" i="2" s="1"/>
  <c r="M4515" i="2"/>
  <c r="N4515" i="2"/>
  <c r="O4515" i="2"/>
  <c r="P4515" i="2"/>
  <c r="Q4515" i="2"/>
  <c r="L4516" i="2" a="1"/>
  <c r="L4516" i="2" s="1"/>
  <c r="M4516" i="2"/>
  <c r="N4516" i="2"/>
  <c r="O4516" i="2"/>
  <c r="P4516" i="2"/>
  <c r="Q4516" i="2"/>
  <c r="L4517" i="2" a="1"/>
  <c r="L4517" i="2" s="1"/>
  <c r="M4517" i="2"/>
  <c r="N4517" i="2"/>
  <c r="O4517" i="2"/>
  <c r="P4517" i="2"/>
  <c r="Q4517" i="2"/>
  <c r="L4518" i="2" a="1"/>
  <c r="L4518" i="2" s="1"/>
  <c r="M4518" i="2"/>
  <c r="N4518" i="2"/>
  <c r="O4518" i="2"/>
  <c r="P4518" i="2"/>
  <c r="Q4518" i="2"/>
  <c r="L4519" i="2" a="1"/>
  <c r="L4519" i="2" s="1"/>
  <c r="M4519" i="2"/>
  <c r="N4519" i="2"/>
  <c r="O4519" i="2"/>
  <c r="P4519" i="2"/>
  <c r="Q4519" i="2"/>
  <c r="L4520" i="2" a="1"/>
  <c r="L4520" i="2" s="1"/>
  <c r="M4520" i="2"/>
  <c r="N4520" i="2"/>
  <c r="O4520" i="2"/>
  <c r="P4520" i="2"/>
  <c r="Q4520" i="2"/>
  <c r="L4521" i="2" a="1"/>
  <c r="L4521" i="2" s="1"/>
  <c r="M4521" i="2"/>
  <c r="N4521" i="2"/>
  <c r="O4521" i="2"/>
  <c r="P4521" i="2"/>
  <c r="Q4521" i="2"/>
  <c r="L4522" i="2" a="1"/>
  <c r="L4522" i="2" s="1"/>
  <c r="M4522" i="2"/>
  <c r="N4522" i="2"/>
  <c r="O4522" i="2"/>
  <c r="P4522" i="2"/>
  <c r="Q4522" i="2"/>
  <c r="L4523" i="2" a="1"/>
  <c r="L4523" i="2" s="1"/>
  <c r="M4523" i="2"/>
  <c r="N4523" i="2"/>
  <c r="O4523" i="2"/>
  <c r="P4523" i="2"/>
  <c r="Q4523" i="2"/>
  <c r="L4524" i="2" a="1"/>
  <c r="L4524" i="2" s="1"/>
  <c r="M4524" i="2"/>
  <c r="N4524" i="2"/>
  <c r="O4524" i="2"/>
  <c r="P4524" i="2"/>
  <c r="Q4524" i="2"/>
  <c r="L4525" i="2" a="1"/>
  <c r="L4525" i="2" s="1"/>
  <c r="M4525" i="2"/>
  <c r="N4525" i="2"/>
  <c r="O4525" i="2"/>
  <c r="P4525" i="2"/>
  <c r="Q4525" i="2"/>
  <c r="L4526" i="2" a="1"/>
  <c r="L4526" i="2" s="1"/>
  <c r="M4526" i="2"/>
  <c r="N4526" i="2"/>
  <c r="O4526" i="2"/>
  <c r="P4526" i="2"/>
  <c r="Q4526" i="2"/>
  <c r="L4527" i="2" a="1"/>
  <c r="L4527" i="2" s="1"/>
  <c r="M4527" i="2"/>
  <c r="N4527" i="2"/>
  <c r="O4527" i="2"/>
  <c r="P4527" i="2"/>
  <c r="Q4527" i="2"/>
  <c r="L4528" i="2" a="1"/>
  <c r="L4528" i="2" s="1"/>
  <c r="M4528" i="2"/>
  <c r="N4528" i="2"/>
  <c r="O4528" i="2"/>
  <c r="P4528" i="2"/>
  <c r="Q4528" i="2"/>
  <c r="L4529" i="2" a="1"/>
  <c r="L4529" i="2" s="1"/>
  <c r="M4529" i="2"/>
  <c r="N4529" i="2"/>
  <c r="O4529" i="2"/>
  <c r="P4529" i="2"/>
  <c r="Q4529" i="2"/>
  <c r="L4530" i="2" a="1"/>
  <c r="L4530" i="2" s="1"/>
  <c r="M4530" i="2"/>
  <c r="N4530" i="2"/>
  <c r="O4530" i="2"/>
  <c r="P4530" i="2"/>
  <c r="Q4530" i="2"/>
  <c r="L4531" i="2" a="1"/>
  <c r="L4531" i="2" s="1"/>
  <c r="M4531" i="2"/>
  <c r="N4531" i="2"/>
  <c r="O4531" i="2"/>
  <c r="P4531" i="2"/>
  <c r="Q4531" i="2"/>
  <c r="L4532" i="2" a="1"/>
  <c r="L4532" i="2" s="1"/>
  <c r="M4532" i="2"/>
  <c r="N4532" i="2"/>
  <c r="O4532" i="2"/>
  <c r="P4532" i="2"/>
  <c r="Q4532" i="2"/>
  <c r="L4533" i="2" a="1"/>
  <c r="L4533" i="2" s="1"/>
  <c r="M4533" i="2"/>
  <c r="N4533" i="2"/>
  <c r="O4533" i="2"/>
  <c r="P4533" i="2"/>
  <c r="Q4533" i="2"/>
  <c r="L4534" i="2" a="1"/>
  <c r="L4534" i="2" s="1"/>
  <c r="M4534" i="2"/>
  <c r="N4534" i="2"/>
  <c r="O4534" i="2"/>
  <c r="P4534" i="2"/>
  <c r="Q4534" i="2"/>
  <c r="L4535" i="2" a="1"/>
  <c r="L4535" i="2" s="1"/>
  <c r="M4535" i="2"/>
  <c r="N4535" i="2"/>
  <c r="O4535" i="2"/>
  <c r="P4535" i="2"/>
  <c r="Q4535" i="2"/>
  <c r="L4536" i="2" a="1"/>
  <c r="L4536" i="2" s="1"/>
  <c r="M4536" i="2"/>
  <c r="N4536" i="2"/>
  <c r="O4536" i="2"/>
  <c r="P4536" i="2"/>
  <c r="Q4536" i="2"/>
  <c r="L4537" i="2" a="1"/>
  <c r="L4537" i="2" s="1"/>
  <c r="M4537" i="2"/>
  <c r="N4537" i="2"/>
  <c r="O4537" i="2"/>
  <c r="P4537" i="2"/>
  <c r="Q4537" i="2"/>
  <c r="L4538" i="2" a="1"/>
  <c r="L4538" i="2" s="1"/>
  <c r="M4538" i="2"/>
  <c r="N4538" i="2"/>
  <c r="O4538" i="2"/>
  <c r="P4538" i="2"/>
  <c r="Q4538" i="2"/>
  <c r="L4539" i="2" a="1"/>
  <c r="L4539" i="2" s="1"/>
  <c r="M4539" i="2"/>
  <c r="N4539" i="2"/>
  <c r="O4539" i="2"/>
  <c r="P4539" i="2"/>
  <c r="Q4539" i="2"/>
  <c r="L4540" i="2" a="1"/>
  <c r="L4540" i="2" s="1"/>
  <c r="M4540" i="2"/>
  <c r="N4540" i="2"/>
  <c r="O4540" i="2"/>
  <c r="P4540" i="2"/>
  <c r="Q4540" i="2"/>
  <c r="L4541" i="2" a="1"/>
  <c r="L4541" i="2" s="1"/>
  <c r="M4541" i="2"/>
  <c r="N4541" i="2"/>
  <c r="O4541" i="2"/>
  <c r="P4541" i="2"/>
  <c r="Q4541" i="2"/>
  <c r="L4542" i="2" a="1"/>
  <c r="L4542" i="2" s="1"/>
  <c r="M4542" i="2"/>
  <c r="N4542" i="2"/>
  <c r="O4542" i="2"/>
  <c r="P4542" i="2"/>
  <c r="Q4542" i="2"/>
  <c r="L4543" i="2" a="1"/>
  <c r="L4543" i="2" s="1"/>
  <c r="M4543" i="2"/>
  <c r="N4543" i="2"/>
  <c r="O4543" i="2"/>
  <c r="P4543" i="2"/>
  <c r="Q4543" i="2"/>
  <c r="L4544" i="2" a="1"/>
  <c r="L4544" i="2" s="1"/>
  <c r="M4544" i="2"/>
  <c r="N4544" i="2"/>
  <c r="O4544" i="2"/>
  <c r="P4544" i="2"/>
  <c r="Q4544" i="2"/>
  <c r="L4545" i="2" a="1"/>
  <c r="L4545" i="2" s="1"/>
  <c r="M4545" i="2"/>
  <c r="N4545" i="2"/>
  <c r="O4545" i="2"/>
  <c r="P4545" i="2"/>
  <c r="Q4545" i="2"/>
  <c r="L4546" i="2" a="1"/>
  <c r="L4546" i="2" s="1"/>
  <c r="M4546" i="2"/>
  <c r="N4546" i="2"/>
  <c r="O4546" i="2"/>
  <c r="P4546" i="2"/>
  <c r="Q4546" i="2"/>
  <c r="L4547" i="2" a="1"/>
  <c r="L4547" i="2" s="1"/>
  <c r="M4547" i="2"/>
  <c r="N4547" i="2"/>
  <c r="O4547" i="2"/>
  <c r="P4547" i="2"/>
  <c r="Q4547" i="2"/>
  <c r="L4548" i="2" a="1"/>
  <c r="L4548" i="2" s="1"/>
  <c r="M4548" i="2"/>
  <c r="N4548" i="2"/>
  <c r="O4548" i="2"/>
  <c r="P4548" i="2"/>
  <c r="Q4548" i="2"/>
  <c r="L4549" i="2" a="1"/>
  <c r="L4549" i="2" s="1"/>
  <c r="M4549" i="2"/>
  <c r="N4549" i="2"/>
  <c r="O4549" i="2"/>
  <c r="P4549" i="2"/>
  <c r="Q4549" i="2"/>
  <c r="L4550" i="2" a="1"/>
  <c r="L4550" i="2" s="1"/>
  <c r="M4550" i="2"/>
  <c r="N4550" i="2"/>
  <c r="O4550" i="2"/>
  <c r="P4550" i="2"/>
  <c r="Q4550" i="2"/>
  <c r="L4551" i="2" a="1"/>
  <c r="L4551" i="2" s="1"/>
  <c r="M4551" i="2"/>
  <c r="N4551" i="2"/>
  <c r="O4551" i="2"/>
  <c r="P4551" i="2"/>
  <c r="Q4551" i="2"/>
  <c r="L4552" i="2" a="1"/>
  <c r="L4552" i="2" s="1"/>
  <c r="M4552" i="2"/>
  <c r="N4552" i="2"/>
  <c r="O4552" i="2"/>
  <c r="P4552" i="2"/>
  <c r="Q4552" i="2"/>
  <c r="L4553" i="2" a="1"/>
  <c r="L4553" i="2" s="1"/>
  <c r="M4553" i="2"/>
  <c r="N4553" i="2"/>
  <c r="O4553" i="2"/>
  <c r="P4553" i="2"/>
  <c r="Q4553" i="2"/>
  <c r="L4554" i="2" a="1"/>
  <c r="L4554" i="2" s="1"/>
  <c r="M4554" i="2"/>
  <c r="N4554" i="2"/>
  <c r="O4554" i="2"/>
  <c r="P4554" i="2"/>
  <c r="Q4554" i="2"/>
  <c r="L4555" i="2" a="1"/>
  <c r="L4555" i="2" s="1"/>
  <c r="M4555" i="2"/>
  <c r="N4555" i="2"/>
  <c r="O4555" i="2"/>
  <c r="P4555" i="2"/>
  <c r="Q4555" i="2"/>
  <c r="L4556" i="2" a="1"/>
  <c r="L4556" i="2" s="1"/>
  <c r="M4556" i="2"/>
  <c r="N4556" i="2"/>
  <c r="O4556" i="2"/>
  <c r="P4556" i="2"/>
  <c r="Q4556" i="2"/>
  <c r="L4557" i="2" a="1"/>
  <c r="L4557" i="2" s="1"/>
  <c r="M4557" i="2"/>
  <c r="N4557" i="2"/>
  <c r="O4557" i="2"/>
  <c r="P4557" i="2"/>
  <c r="Q4557" i="2"/>
  <c r="L4558" i="2" a="1"/>
  <c r="L4558" i="2" s="1"/>
  <c r="M4558" i="2"/>
  <c r="N4558" i="2"/>
  <c r="O4558" i="2"/>
  <c r="P4558" i="2"/>
  <c r="Q4558" i="2"/>
  <c r="L4559" i="2" a="1"/>
  <c r="L4559" i="2" s="1"/>
  <c r="M4559" i="2"/>
  <c r="N4559" i="2"/>
  <c r="O4559" i="2"/>
  <c r="P4559" i="2"/>
  <c r="Q4559" i="2"/>
  <c r="L4560" i="2" a="1"/>
  <c r="L4560" i="2" s="1"/>
  <c r="M4560" i="2"/>
  <c r="N4560" i="2"/>
  <c r="O4560" i="2"/>
  <c r="P4560" i="2"/>
  <c r="Q4560" i="2"/>
  <c r="L4561" i="2" a="1"/>
  <c r="L4561" i="2" s="1"/>
  <c r="M4561" i="2"/>
  <c r="N4561" i="2"/>
  <c r="O4561" i="2"/>
  <c r="P4561" i="2"/>
  <c r="Q4561" i="2"/>
  <c r="L4562" i="2" a="1"/>
  <c r="L4562" i="2" s="1"/>
  <c r="M4562" i="2"/>
  <c r="N4562" i="2"/>
  <c r="O4562" i="2"/>
  <c r="P4562" i="2"/>
  <c r="Q4562" i="2"/>
  <c r="L4563" i="2" a="1"/>
  <c r="L4563" i="2" s="1"/>
  <c r="M4563" i="2"/>
  <c r="N4563" i="2"/>
  <c r="O4563" i="2"/>
  <c r="P4563" i="2"/>
  <c r="Q4563" i="2"/>
  <c r="L4564" i="2" a="1"/>
  <c r="L4564" i="2" s="1"/>
  <c r="M4564" i="2"/>
  <c r="N4564" i="2"/>
  <c r="O4564" i="2"/>
  <c r="P4564" i="2"/>
  <c r="Q4564" i="2"/>
  <c r="L4565" i="2" a="1"/>
  <c r="L4565" i="2" s="1"/>
  <c r="M4565" i="2"/>
  <c r="N4565" i="2"/>
  <c r="O4565" i="2"/>
  <c r="P4565" i="2"/>
  <c r="Q4565" i="2"/>
  <c r="L4566" i="2" a="1"/>
  <c r="L4566" i="2" s="1"/>
  <c r="M4566" i="2"/>
  <c r="N4566" i="2"/>
  <c r="O4566" i="2"/>
  <c r="P4566" i="2"/>
  <c r="Q4566" i="2"/>
  <c r="L4567" i="2" a="1"/>
  <c r="L4567" i="2" s="1"/>
  <c r="M4567" i="2"/>
  <c r="N4567" i="2"/>
  <c r="R4567" i="2" s="1"/>
  <c r="O4567" i="2"/>
  <c r="P4567" i="2"/>
  <c r="Q4567" i="2"/>
  <c r="L4568" i="2" a="1"/>
  <c r="L4568" i="2" s="1"/>
  <c r="M4568" i="2"/>
  <c r="N4568" i="2"/>
  <c r="O4568" i="2"/>
  <c r="P4568" i="2"/>
  <c r="Q4568" i="2"/>
  <c r="L4569" i="2" a="1"/>
  <c r="L4569" i="2" s="1"/>
  <c r="M4569" i="2"/>
  <c r="N4569" i="2"/>
  <c r="O4569" i="2"/>
  <c r="P4569" i="2"/>
  <c r="Q4569" i="2"/>
  <c r="L4570" i="2" a="1"/>
  <c r="L4570" i="2" s="1"/>
  <c r="M4570" i="2"/>
  <c r="N4570" i="2"/>
  <c r="O4570" i="2"/>
  <c r="P4570" i="2"/>
  <c r="Q4570" i="2"/>
  <c r="L4571" i="2" a="1"/>
  <c r="L4571" i="2" s="1"/>
  <c r="M4571" i="2"/>
  <c r="N4571" i="2"/>
  <c r="O4571" i="2"/>
  <c r="P4571" i="2"/>
  <c r="Q4571" i="2"/>
  <c r="L4572" i="2" a="1"/>
  <c r="L4572" i="2" s="1"/>
  <c r="M4572" i="2"/>
  <c r="N4572" i="2"/>
  <c r="O4572" i="2"/>
  <c r="P4572" i="2"/>
  <c r="Q4572" i="2"/>
  <c r="L4573" i="2" a="1"/>
  <c r="L4573" i="2" s="1"/>
  <c r="M4573" i="2"/>
  <c r="N4573" i="2"/>
  <c r="O4573" i="2"/>
  <c r="P4573" i="2"/>
  <c r="Q4573" i="2"/>
  <c r="L4574" i="2" a="1"/>
  <c r="L4574" i="2" s="1"/>
  <c r="M4574" i="2"/>
  <c r="N4574" i="2"/>
  <c r="O4574" i="2"/>
  <c r="P4574" i="2"/>
  <c r="Q4574" i="2"/>
  <c r="L4575" i="2" a="1"/>
  <c r="L4575" i="2" s="1"/>
  <c r="M4575" i="2"/>
  <c r="N4575" i="2"/>
  <c r="O4575" i="2"/>
  <c r="P4575" i="2"/>
  <c r="Q4575" i="2"/>
  <c r="L4576" i="2" a="1"/>
  <c r="L4576" i="2" s="1"/>
  <c r="M4576" i="2"/>
  <c r="N4576" i="2"/>
  <c r="O4576" i="2"/>
  <c r="P4576" i="2"/>
  <c r="Q4576" i="2"/>
  <c r="L4577" i="2" a="1"/>
  <c r="L4577" i="2" s="1"/>
  <c r="M4577" i="2"/>
  <c r="N4577" i="2"/>
  <c r="O4577" i="2"/>
  <c r="P4577" i="2"/>
  <c r="Q4577" i="2"/>
  <c r="L4578" i="2" a="1"/>
  <c r="L4578" i="2" s="1"/>
  <c r="M4578" i="2"/>
  <c r="N4578" i="2"/>
  <c r="O4578" i="2"/>
  <c r="P4578" i="2"/>
  <c r="Q4578" i="2"/>
  <c r="L4579" i="2" a="1"/>
  <c r="L4579" i="2" s="1"/>
  <c r="M4579" i="2"/>
  <c r="N4579" i="2"/>
  <c r="O4579" i="2"/>
  <c r="P4579" i="2"/>
  <c r="Q4579" i="2"/>
  <c r="L4580" i="2" a="1"/>
  <c r="L4580" i="2" s="1"/>
  <c r="M4580" i="2"/>
  <c r="N4580" i="2"/>
  <c r="O4580" i="2"/>
  <c r="P4580" i="2"/>
  <c r="Q4580" i="2"/>
  <c r="L4581" i="2" a="1"/>
  <c r="L4581" i="2" s="1"/>
  <c r="M4581" i="2"/>
  <c r="N4581" i="2"/>
  <c r="O4581" i="2"/>
  <c r="P4581" i="2"/>
  <c r="Q4581" i="2"/>
  <c r="L4582" i="2" a="1"/>
  <c r="L4582" i="2" s="1"/>
  <c r="M4582" i="2"/>
  <c r="N4582" i="2"/>
  <c r="O4582" i="2"/>
  <c r="P4582" i="2"/>
  <c r="Q4582" i="2"/>
  <c r="L4583" i="2" a="1"/>
  <c r="L4583" i="2" s="1"/>
  <c r="M4583" i="2"/>
  <c r="N4583" i="2"/>
  <c r="O4583" i="2"/>
  <c r="P4583" i="2"/>
  <c r="Q4583" i="2"/>
  <c r="L4584" i="2" a="1"/>
  <c r="L4584" i="2" s="1"/>
  <c r="M4584" i="2"/>
  <c r="N4584" i="2"/>
  <c r="O4584" i="2"/>
  <c r="P4584" i="2"/>
  <c r="Q4584" i="2"/>
  <c r="L4585" i="2" a="1"/>
  <c r="L4585" i="2" s="1"/>
  <c r="M4585" i="2"/>
  <c r="N4585" i="2"/>
  <c r="O4585" i="2"/>
  <c r="P4585" i="2"/>
  <c r="Q4585" i="2"/>
  <c r="L4586" i="2" a="1"/>
  <c r="L4586" i="2" s="1"/>
  <c r="M4586" i="2"/>
  <c r="N4586" i="2"/>
  <c r="O4586" i="2"/>
  <c r="P4586" i="2"/>
  <c r="Q4586" i="2"/>
  <c r="L4587" i="2" a="1"/>
  <c r="L4587" i="2" s="1"/>
  <c r="M4587" i="2"/>
  <c r="N4587" i="2"/>
  <c r="O4587" i="2"/>
  <c r="P4587" i="2"/>
  <c r="Q4587" i="2"/>
  <c r="L4588" i="2" a="1"/>
  <c r="L4588" i="2" s="1"/>
  <c r="M4588" i="2"/>
  <c r="N4588" i="2"/>
  <c r="O4588" i="2"/>
  <c r="P4588" i="2"/>
  <c r="Q4588" i="2"/>
  <c r="L4589" i="2" a="1"/>
  <c r="L4589" i="2" s="1"/>
  <c r="M4589" i="2"/>
  <c r="N4589" i="2"/>
  <c r="O4589" i="2"/>
  <c r="P4589" i="2"/>
  <c r="Q4589" i="2"/>
  <c r="L4590" i="2" a="1"/>
  <c r="L4590" i="2" s="1"/>
  <c r="M4590" i="2"/>
  <c r="N4590" i="2"/>
  <c r="R4590" i="2" s="1"/>
  <c r="O4590" i="2"/>
  <c r="P4590" i="2"/>
  <c r="Q4590" i="2"/>
  <c r="L4591" i="2" a="1"/>
  <c r="L4591" i="2" s="1"/>
  <c r="M4591" i="2"/>
  <c r="N4591" i="2"/>
  <c r="O4591" i="2"/>
  <c r="P4591" i="2"/>
  <c r="Q4591" i="2"/>
  <c r="L4592" i="2" a="1"/>
  <c r="L4592" i="2" s="1"/>
  <c r="M4592" i="2"/>
  <c r="N4592" i="2"/>
  <c r="O4592" i="2"/>
  <c r="P4592" i="2"/>
  <c r="Q4592" i="2"/>
  <c r="L4593" i="2" a="1"/>
  <c r="L4593" i="2" s="1"/>
  <c r="M4593" i="2"/>
  <c r="N4593" i="2"/>
  <c r="O4593" i="2"/>
  <c r="P4593" i="2"/>
  <c r="Q4593" i="2"/>
  <c r="L4594" i="2" a="1"/>
  <c r="L4594" i="2" s="1"/>
  <c r="M4594" i="2"/>
  <c r="N4594" i="2"/>
  <c r="O4594" i="2"/>
  <c r="P4594" i="2"/>
  <c r="Q4594" i="2"/>
  <c r="L4595" i="2" a="1"/>
  <c r="L4595" i="2" s="1"/>
  <c r="M4595" i="2"/>
  <c r="N4595" i="2"/>
  <c r="R4595" i="2" s="1"/>
  <c r="O4595" i="2"/>
  <c r="P4595" i="2"/>
  <c r="Q4595" i="2"/>
  <c r="L4596" i="2" a="1"/>
  <c r="L4596" i="2" s="1"/>
  <c r="M4596" i="2"/>
  <c r="N4596" i="2"/>
  <c r="O4596" i="2"/>
  <c r="P4596" i="2"/>
  <c r="Q4596" i="2"/>
  <c r="L4597" i="2" a="1"/>
  <c r="L4597" i="2" s="1"/>
  <c r="M4597" i="2"/>
  <c r="N4597" i="2"/>
  <c r="O4597" i="2"/>
  <c r="P4597" i="2"/>
  <c r="Q4597" i="2"/>
  <c r="L4598" i="2" a="1"/>
  <c r="L4598" i="2" s="1"/>
  <c r="M4598" i="2"/>
  <c r="N4598" i="2"/>
  <c r="O4598" i="2"/>
  <c r="P4598" i="2"/>
  <c r="Q4598" i="2"/>
  <c r="L4599" i="2" a="1"/>
  <c r="L4599" i="2" s="1"/>
  <c r="M4599" i="2"/>
  <c r="N4599" i="2"/>
  <c r="O4599" i="2"/>
  <c r="P4599" i="2"/>
  <c r="Q4599" i="2"/>
  <c r="L4600" i="2" a="1"/>
  <c r="L4600" i="2" s="1"/>
  <c r="M4600" i="2"/>
  <c r="N4600" i="2"/>
  <c r="O4600" i="2"/>
  <c r="P4600" i="2"/>
  <c r="Q4600" i="2"/>
  <c r="L4601" i="2" a="1"/>
  <c r="L4601" i="2" s="1"/>
  <c r="M4601" i="2"/>
  <c r="N4601" i="2"/>
  <c r="O4601" i="2"/>
  <c r="P4601" i="2"/>
  <c r="Q4601" i="2"/>
  <c r="L4602" i="2" a="1"/>
  <c r="L4602" i="2" s="1"/>
  <c r="M4602" i="2"/>
  <c r="N4602" i="2"/>
  <c r="O4602" i="2"/>
  <c r="P4602" i="2"/>
  <c r="Q4602" i="2"/>
  <c r="L4603" i="2" a="1"/>
  <c r="L4603" i="2" s="1"/>
  <c r="M4603" i="2"/>
  <c r="N4603" i="2"/>
  <c r="O4603" i="2"/>
  <c r="P4603" i="2"/>
  <c r="Q4603" i="2"/>
  <c r="L4604" i="2" a="1"/>
  <c r="L4604" i="2" s="1"/>
  <c r="M4604" i="2"/>
  <c r="N4604" i="2"/>
  <c r="O4604" i="2"/>
  <c r="P4604" i="2"/>
  <c r="Q4604" i="2"/>
  <c r="L4605" i="2" a="1"/>
  <c r="L4605" i="2" s="1"/>
  <c r="M4605" i="2"/>
  <c r="N4605" i="2"/>
  <c r="O4605" i="2"/>
  <c r="P4605" i="2"/>
  <c r="Q4605" i="2"/>
  <c r="L4606" i="2" a="1"/>
  <c r="L4606" i="2" s="1"/>
  <c r="M4606" i="2"/>
  <c r="N4606" i="2"/>
  <c r="O4606" i="2"/>
  <c r="P4606" i="2"/>
  <c r="Q4606" i="2"/>
  <c r="L4607" i="2" a="1"/>
  <c r="L4607" i="2" s="1"/>
  <c r="M4607" i="2"/>
  <c r="N4607" i="2"/>
  <c r="O4607" i="2"/>
  <c r="P4607" i="2"/>
  <c r="Q4607" i="2"/>
  <c r="L4608" i="2" a="1"/>
  <c r="L4608" i="2" s="1"/>
  <c r="M4608" i="2"/>
  <c r="N4608" i="2"/>
  <c r="O4608" i="2"/>
  <c r="P4608" i="2"/>
  <c r="Q4608" i="2"/>
  <c r="L4609" i="2" a="1"/>
  <c r="L4609" i="2" s="1"/>
  <c r="M4609" i="2"/>
  <c r="N4609" i="2"/>
  <c r="O4609" i="2"/>
  <c r="P4609" i="2"/>
  <c r="Q4609" i="2"/>
  <c r="L4610" i="2" a="1"/>
  <c r="L4610" i="2" s="1"/>
  <c r="M4610" i="2"/>
  <c r="N4610" i="2"/>
  <c r="R4610" i="2" s="1"/>
  <c r="O4610" i="2"/>
  <c r="P4610" i="2"/>
  <c r="Q4610" i="2"/>
  <c r="L4611" i="2" a="1"/>
  <c r="L4611" i="2" s="1"/>
  <c r="M4611" i="2"/>
  <c r="N4611" i="2"/>
  <c r="O4611" i="2"/>
  <c r="P4611" i="2"/>
  <c r="Q4611" i="2"/>
  <c r="L4612" i="2" a="1"/>
  <c r="L4612" i="2" s="1"/>
  <c r="M4612" i="2"/>
  <c r="N4612" i="2"/>
  <c r="O4612" i="2"/>
  <c r="P4612" i="2"/>
  <c r="Q4612" i="2"/>
  <c r="L4613" i="2" a="1"/>
  <c r="L4613" i="2" s="1"/>
  <c r="M4613" i="2"/>
  <c r="N4613" i="2"/>
  <c r="O4613" i="2"/>
  <c r="P4613" i="2"/>
  <c r="Q4613" i="2"/>
  <c r="L4614" i="2" a="1"/>
  <c r="L4614" i="2" s="1"/>
  <c r="M4614" i="2"/>
  <c r="N4614" i="2"/>
  <c r="O4614" i="2"/>
  <c r="P4614" i="2"/>
  <c r="Q4614" i="2"/>
  <c r="L4615" i="2" a="1"/>
  <c r="L4615" i="2" s="1"/>
  <c r="M4615" i="2"/>
  <c r="N4615" i="2"/>
  <c r="O4615" i="2"/>
  <c r="P4615" i="2"/>
  <c r="Q4615" i="2"/>
  <c r="L4616" i="2" a="1"/>
  <c r="L4616" i="2" s="1"/>
  <c r="M4616" i="2"/>
  <c r="N4616" i="2"/>
  <c r="O4616" i="2"/>
  <c r="P4616" i="2"/>
  <c r="Q4616" i="2"/>
  <c r="L4617" i="2" a="1"/>
  <c r="L4617" i="2" s="1"/>
  <c r="M4617" i="2"/>
  <c r="N4617" i="2"/>
  <c r="O4617" i="2"/>
  <c r="P4617" i="2"/>
  <c r="Q4617" i="2"/>
  <c r="L4618" i="2" a="1"/>
  <c r="L4618" i="2" s="1"/>
  <c r="M4618" i="2"/>
  <c r="N4618" i="2"/>
  <c r="O4618" i="2"/>
  <c r="P4618" i="2"/>
  <c r="Q4618" i="2"/>
  <c r="L4619" i="2" a="1"/>
  <c r="L4619" i="2" s="1"/>
  <c r="M4619" i="2"/>
  <c r="N4619" i="2"/>
  <c r="O4619" i="2"/>
  <c r="P4619" i="2"/>
  <c r="Q4619" i="2"/>
  <c r="L4620" i="2" a="1"/>
  <c r="L4620" i="2" s="1"/>
  <c r="M4620" i="2"/>
  <c r="N4620" i="2"/>
  <c r="O4620" i="2"/>
  <c r="P4620" i="2"/>
  <c r="Q4620" i="2"/>
  <c r="L4621" i="2" a="1"/>
  <c r="L4621" i="2" s="1"/>
  <c r="M4621" i="2"/>
  <c r="N4621" i="2"/>
  <c r="O4621" i="2"/>
  <c r="P4621" i="2"/>
  <c r="Q4621" i="2"/>
  <c r="L4622" i="2" a="1"/>
  <c r="L4622" i="2" s="1"/>
  <c r="M4622" i="2"/>
  <c r="N4622" i="2"/>
  <c r="O4622" i="2"/>
  <c r="P4622" i="2"/>
  <c r="Q4622" i="2"/>
  <c r="L4623" i="2" a="1"/>
  <c r="L4623" i="2" s="1"/>
  <c r="M4623" i="2"/>
  <c r="N4623" i="2"/>
  <c r="O4623" i="2"/>
  <c r="P4623" i="2"/>
  <c r="Q4623" i="2"/>
  <c r="L4624" i="2" a="1"/>
  <c r="L4624" i="2" s="1"/>
  <c r="M4624" i="2"/>
  <c r="N4624" i="2"/>
  <c r="O4624" i="2"/>
  <c r="P4624" i="2"/>
  <c r="Q4624" i="2"/>
  <c r="L4625" i="2" a="1"/>
  <c r="L4625" i="2" s="1"/>
  <c r="M4625" i="2"/>
  <c r="N4625" i="2"/>
  <c r="O4625" i="2"/>
  <c r="P4625" i="2"/>
  <c r="Q4625" i="2"/>
  <c r="L4626" i="2" a="1"/>
  <c r="L4626" i="2" s="1"/>
  <c r="M4626" i="2"/>
  <c r="N4626" i="2"/>
  <c r="O4626" i="2"/>
  <c r="P4626" i="2"/>
  <c r="Q4626" i="2"/>
  <c r="L4627" i="2" a="1"/>
  <c r="L4627" i="2" s="1"/>
  <c r="M4627" i="2"/>
  <c r="N4627" i="2"/>
  <c r="O4627" i="2"/>
  <c r="P4627" i="2"/>
  <c r="Q4627" i="2"/>
  <c r="L4628" i="2" a="1"/>
  <c r="L4628" i="2" s="1"/>
  <c r="M4628" i="2"/>
  <c r="N4628" i="2"/>
  <c r="O4628" i="2"/>
  <c r="P4628" i="2"/>
  <c r="Q4628" i="2"/>
  <c r="L4629" i="2" a="1"/>
  <c r="L4629" i="2" s="1"/>
  <c r="M4629" i="2"/>
  <c r="N4629" i="2"/>
  <c r="O4629" i="2"/>
  <c r="P4629" i="2"/>
  <c r="Q4629" i="2"/>
  <c r="L4630" i="2" a="1"/>
  <c r="L4630" i="2" s="1"/>
  <c r="M4630" i="2"/>
  <c r="N4630" i="2"/>
  <c r="O4630" i="2"/>
  <c r="P4630" i="2"/>
  <c r="Q4630" i="2"/>
  <c r="L4631" i="2" a="1"/>
  <c r="L4631" i="2" s="1"/>
  <c r="M4631" i="2"/>
  <c r="N4631" i="2"/>
  <c r="O4631" i="2"/>
  <c r="P4631" i="2"/>
  <c r="Q4631" i="2"/>
  <c r="L4632" i="2" a="1"/>
  <c r="L4632" i="2" s="1"/>
  <c r="M4632" i="2"/>
  <c r="N4632" i="2"/>
  <c r="O4632" i="2"/>
  <c r="P4632" i="2"/>
  <c r="Q4632" i="2"/>
  <c r="L4633" i="2" a="1"/>
  <c r="L4633" i="2" s="1"/>
  <c r="M4633" i="2"/>
  <c r="N4633" i="2"/>
  <c r="O4633" i="2"/>
  <c r="P4633" i="2"/>
  <c r="Q4633" i="2"/>
  <c r="L4634" i="2" a="1"/>
  <c r="L4634" i="2" s="1"/>
  <c r="M4634" i="2"/>
  <c r="N4634" i="2"/>
  <c r="O4634" i="2"/>
  <c r="P4634" i="2"/>
  <c r="Q4634" i="2"/>
  <c r="L4635" i="2" a="1"/>
  <c r="L4635" i="2" s="1"/>
  <c r="M4635" i="2"/>
  <c r="N4635" i="2"/>
  <c r="O4635" i="2"/>
  <c r="P4635" i="2"/>
  <c r="Q4635" i="2"/>
  <c r="L4636" i="2" a="1"/>
  <c r="L4636" i="2" s="1"/>
  <c r="M4636" i="2"/>
  <c r="N4636" i="2"/>
  <c r="O4636" i="2"/>
  <c r="P4636" i="2"/>
  <c r="Q4636" i="2"/>
  <c r="L4637" i="2" a="1"/>
  <c r="L4637" i="2" s="1"/>
  <c r="M4637" i="2"/>
  <c r="N4637" i="2"/>
  <c r="O4637" i="2"/>
  <c r="P4637" i="2"/>
  <c r="Q4637" i="2"/>
  <c r="L4638" i="2" a="1"/>
  <c r="L4638" i="2" s="1"/>
  <c r="M4638" i="2"/>
  <c r="N4638" i="2"/>
  <c r="O4638" i="2"/>
  <c r="P4638" i="2"/>
  <c r="Q4638" i="2"/>
  <c r="L4639" i="2" a="1"/>
  <c r="L4639" i="2" s="1"/>
  <c r="M4639" i="2"/>
  <c r="N4639" i="2"/>
  <c r="O4639" i="2"/>
  <c r="P4639" i="2"/>
  <c r="Q4639" i="2"/>
  <c r="L4640" i="2" a="1"/>
  <c r="L4640" i="2" s="1"/>
  <c r="M4640" i="2"/>
  <c r="N4640" i="2"/>
  <c r="O4640" i="2"/>
  <c r="P4640" i="2"/>
  <c r="Q4640" i="2"/>
  <c r="L4641" i="2" a="1"/>
  <c r="L4641" i="2" s="1"/>
  <c r="M4641" i="2"/>
  <c r="N4641" i="2"/>
  <c r="O4641" i="2"/>
  <c r="P4641" i="2"/>
  <c r="Q4641" i="2"/>
  <c r="L4642" i="2" a="1"/>
  <c r="L4642" i="2" s="1"/>
  <c r="M4642" i="2"/>
  <c r="N4642" i="2"/>
  <c r="O4642" i="2"/>
  <c r="P4642" i="2"/>
  <c r="Q4642" i="2"/>
  <c r="L4643" i="2" a="1"/>
  <c r="L4643" i="2" s="1"/>
  <c r="M4643" i="2"/>
  <c r="N4643" i="2"/>
  <c r="O4643" i="2"/>
  <c r="P4643" i="2"/>
  <c r="Q4643" i="2"/>
  <c r="L4644" i="2" a="1"/>
  <c r="L4644" i="2" s="1"/>
  <c r="M4644" i="2"/>
  <c r="N4644" i="2"/>
  <c r="O4644" i="2"/>
  <c r="P4644" i="2"/>
  <c r="Q4644" i="2"/>
  <c r="L4645" i="2" a="1"/>
  <c r="L4645" i="2" s="1"/>
  <c r="M4645" i="2"/>
  <c r="N4645" i="2"/>
  <c r="O4645" i="2"/>
  <c r="P4645" i="2"/>
  <c r="Q4645" i="2"/>
  <c r="L4646" i="2" a="1"/>
  <c r="L4646" i="2" s="1"/>
  <c r="M4646" i="2"/>
  <c r="N4646" i="2"/>
  <c r="O4646" i="2"/>
  <c r="P4646" i="2"/>
  <c r="Q4646" i="2"/>
  <c r="L4647" i="2" a="1"/>
  <c r="L4647" i="2" s="1"/>
  <c r="M4647" i="2"/>
  <c r="N4647" i="2"/>
  <c r="O4647" i="2"/>
  <c r="P4647" i="2"/>
  <c r="Q4647" i="2"/>
  <c r="L4648" i="2" a="1"/>
  <c r="L4648" i="2" s="1"/>
  <c r="M4648" i="2"/>
  <c r="N4648" i="2"/>
  <c r="O4648" i="2"/>
  <c r="P4648" i="2"/>
  <c r="Q4648" i="2"/>
  <c r="L4649" i="2" a="1"/>
  <c r="L4649" i="2" s="1"/>
  <c r="M4649" i="2"/>
  <c r="N4649" i="2"/>
  <c r="O4649" i="2"/>
  <c r="P4649" i="2"/>
  <c r="Q4649" i="2"/>
  <c r="L4650" i="2" a="1"/>
  <c r="L4650" i="2" s="1"/>
  <c r="M4650" i="2"/>
  <c r="N4650" i="2"/>
  <c r="O4650" i="2"/>
  <c r="P4650" i="2"/>
  <c r="Q4650" i="2"/>
  <c r="L4651" i="2" a="1"/>
  <c r="L4651" i="2" s="1"/>
  <c r="M4651" i="2"/>
  <c r="N4651" i="2"/>
  <c r="O4651" i="2"/>
  <c r="P4651" i="2"/>
  <c r="Q4651" i="2"/>
  <c r="L4652" i="2" a="1"/>
  <c r="L4652" i="2" s="1"/>
  <c r="M4652" i="2"/>
  <c r="N4652" i="2"/>
  <c r="O4652" i="2"/>
  <c r="P4652" i="2"/>
  <c r="Q4652" i="2"/>
  <c r="L4653" i="2" a="1"/>
  <c r="L4653" i="2" s="1"/>
  <c r="M4653" i="2"/>
  <c r="N4653" i="2"/>
  <c r="O4653" i="2"/>
  <c r="P4653" i="2"/>
  <c r="Q4653" i="2"/>
  <c r="L4654" i="2" a="1"/>
  <c r="L4654" i="2" s="1"/>
  <c r="M4654" i="2"/>
  <c r="N4654" i="2"/>
  <c r="O4654" i="2"/>
  <c r="P4654" i="2"/>
  <c r="Q4654" i="2"/>
  <c r="L4655" i="2" a="1"/>
  <c r="L4655" i="2" s="1"/>
  <c r="M4655" i="2"/>
  <c r="N4655" i="2"/>
  <c r="O4655" i="2"/>
  <c r="P4655" i="2"/>
  <c r="Q4655" i="2"/>
  <c r="L4656" i="2" a="1"/>
  <c r="L4656" i="2" s="1"/>
  <c r="M4656" i="2"/>
  <c r="N4656" i="2"/>
  <c r="O4656" i="2"/>
  <c r="P4656" i="2"/>
  <c r="Q4656" i="2"/>
  <c r="L4657" i="2" a="1"/>
  <c r="L4657" i="2" s="1"/>
  <c r="M4657" i="2"/>
  <c r="N4657" i="2"/>
  <c r="O4657" i="2"/>
  <c r="P4657" i="2"/>
  <c r="Q4657" i="2"/>
  <c r="L4658" i="2" a="1"/>
  <c r="L4658" i="2" s="1"/>
  <c r="M4658" i="2"/>
  <c r="N4658" i="2"/>
  <c r="O4658" i="2"/>
  <c r="P4658" i="2"/>
  <c r="Q4658" i="2"/>
  <c r="L4659" i="2" a="1"/>
  <c r="L4659" i="2" s="1"/>
  <c r="M4659" i="2"/>
  <c r="N4659" i="2"/>
  <c r="O4659" i="2"/>
  <c r="P4659" i="2"/>
  <c r="Q4659" i="2"/>
  <c r="L4660" i="2" a="1"/>
  <c r="L4660" i="2" s="1"/>
  <c r="M4660" i="2"/>
  <c r="N4660" i="2"/>
  <c r="O4660" i="2"/>
  <c r="P4660" i="2"/>
  <c r="Q4660" i="2"/>
  <c r="L4661" i="2" a="1"/>
  <c r="L4661" i="2" s="1"/>
  <c r="M4661" i="2"/>
  <c r="N4661" i="2"/>
  <c r="O4661" i="2"/>
  <c r="P4661" i="2"/>
  <c r="Q4661" i="2"/>
  <c r="L4662" i="2" a="1"/>
  <c r="L4662" i="2" s="1"/>
  <c r="M4662" i="2"/>
  <c r="N4662" i="2"/>
  <c r="O4662" i="2"/>
  <c r="P4662" i="2"/>
  <c r="Q4662" i="2"/>
  <c r="L4663" i="2" a="1"/>
  <c r="L4663" i="2" s="1"/>
  <c r="M4663" i="2"/>
  <c r="N4663" i="2"/>
  <c r="O4663" i="2"/>
  <c r="P4663" i="2"/>
  <c r="Q4663" i="2"/>
  <c r="L4664" i="2" a="1"/>
  <c r="L4664" i="2" s="1"/>
  <c r="M4664" i="2"/>
  <c r="N4664" i="2"/>
  <c r="O4664" i="2"/>
  <c r="P4664" i="2"/>
  <c r="Q4664" i="2"/>
  <c r="L4665" i="2" a="1"/>
  <c r="L4665" i="2" s="1"/>
  <c r="M4665" i="2"/>
  <c r="N4665" i="2"/>
  <c r="O4665" i="2"/>
  <c r="P4665" i="2"/>
  <c r="Q4665" i="2"/>
  <c r="L4666" i="2" a="1"/>
  <c r="L4666" i="2" s="1"/>
  <c r="M4666" i="2"/>
  <c r="N4666" i="2"/>
  <c r="O4666" i="2"/>
  <c r="P4666" i="2"/>
  <c r="Q4666" i="2"/>
  <c r="L4667" i="2" a="1"/>
  <c r="L4667" i="2" s="1"/>
  <c r="M4667" i="2"/>
  <c r="N4667" i="2"/>
  <c r="O4667" i="2"/>
  <c r="P4667" i="2"/>
  <c r="Q4667" i="2"/>
  <c r="L4668" i="2" a="1"/>
  <c r="L4668" i="2" s="1"/>
  <c r="M4668" i="2"/>
  <c r="N4668" i="2"/>
  <c r="R4668" i="2" s="1"/>
  <c r="O4668" i="2"/>
  <c r="P4668" i="2"/>
  <c r="Q4668" i="2"/>
  <c r="L4669" i="2" a="1"/>
  <c r="L4669" i="2" s="1"/>
  <c r="M4669" i="2"/>
  <c r="N4669" i="2"/>
  <c r="O4669" i="2"/>
  <c r="P4669" i="2"/>
  <c r="Q4669" i="2"/>
  <c r="L4670" i="2" a="1"/>
  <c r="L4670" i="2" s="1"/>
  <c r="M4670" i="2"/>
  <c r="N4670" i="2"/>
  <c r="O4670" i="2"/>
  <c r="P4670" i="2"/>
  <c r="Q4670" i="2"/>
  <c r="L4671" i="2" a="1"/>
  <c r="L4671" i="2" s="1"/>
  <c r="M4671" i="2"/>
  <c r="N4671" i="2"/>
  <c r="O4671" i="2"/>
  <c r="P4671" i="2"/>
  <c r="Q4671" i="2"/>
  <c r="L4672" i="2" a="1"/>
  <c r="L4672" i="2" s="1"/>
  <c r="M4672" i="2"/>
  <c r="N4672" i="2"/>
  <c r="O4672" i="2"/>
  <c r="P4672" i="2"/>
  <c r="Q4672" i="2"/>
  <c r="L4673" i="2" a="1"/>
  <c r="L4673" i="2" s="1"/>
  <c r="M4673" i="2"/>
  <c r="N4673" i="2"/>
  <c r="O4673" i="2"/>
  <c r="P4673" i="2"/>
  <c r="Q4673" i="2"/>
  <c r="L4674" i="2" a="1"/>
  <c r="L4674" i="2" s="1"/>
  <c r="M4674" i="2"/>
  <c r="N4674" i="2"/>
  <c r="O4674" i="2"/>
  <c r="P4674" i="2"/>
  <c r="Q4674" i="2"/>
  <c r="L4675" i="2" a="1"/>
  <c r="L4675" i="2" s="1"/>
  <c r="M4675" i="2"/>
  <c r="N4675" i="2"/>
  <c r="O4675" i="2"/>
  <c r="P4675" i="2"/>
  <c r="Q4675" i="2"/>
  <c r="L4676" i="2" a="1"/>
  <c r="L4676" i="2" s="1"/>
  <c r="M4676" i="2"/>
  <c r="N4676" i="2"/>
  <c r="O4676" i="2"/>
  <c r="P4676" i="2"/>
  <c r="Q4676" i="2"/>
  <c r="L4677" i="2" a="1"/>
  <c r="L4677" i="2" s="1"/>
  <c r="M4677" i="2"/>
  <c r="N4677" i="2"/>
  <c r="O4677" i="2"/>
  <c r="P4677" i="2"/>
  <c r="Q4677" i="2"/>
  <c r="L4678" i="2" a="1"/>
  <c r="L4678" i="2" s="1"/>
  <c r="M4678" i="2"/>
  <c r="N4678" i="2"/>
  <c r="O4678" i="2"/>
  <c r="P4678" i="2"/>
  <c r="Q4678" i="2"/>
  <c r="L4679" i="2" a="1"/>
  <c r="L4679" i="2" s="1"/>
  <c r="M4679" i="2"/>
  <c r="N4679" i="2"/>
  <c r="O4679" i="2"/>
  <c r="P4679" i="2"/>
  <c r="Q4679" i="2"/>
  <c r="L4680" i="2" a="1"/>
  <c r="L4680" i="2" s="1"/>
  <c r="M4680" i="2"/>
  <c r="N4680" i="2"/>
  <c r="O4680" i="2"/>
  <c r="P4680" i="2"/>
  <c r="Q4680" i="2"/>
  <c r="L4681" i="2" a="1"/>
  <c r="L4681" i="2" s="1"/>
  <c r="M4681" i="2"/>
  <c r="N4681" i="2"/>
  <c r="O4681" i="2"/>
  <c r="P4681" i="2"/>
  <c r="Q4681" i="2"/>
  <c r="L4682" i="2" a="1"/>
  <c r="L4682" i="2" s="1"/>
  <c r="M4682" i="2"/>
  <c r="N4682" i="2"/>
  <c r="O4682" i="2"/>
  <c r="P4682" i="2"/>
  <c r="Q4682" i="2"/>
  <c r="L4683" i="2" a="1"/>
  <c r="L4683" i="2" s="1"/>
  <c r="M4683" i="2"/>
  <c r="N4683" i="2"/>
  <c r="O4683" i="2"/>
  <c r="P4683" i="2"/>
  <c r="Q4683" i="2"/>
  <c r="L4684" i="2" a="1"/>
  <c r="L4684" i="2" s="1"/>
  <c r="M4684" i="2"/>
  <c r="N4684" i="2"/>
  <c r="R4684" i="2" s="1"/>
  <c r="O4684" i="2"/>
  <c r="P4684" i="2"/>
  <c r="Q4684" i="2"/>
  <c r="L4685" i="2" a="1"/>
  <c r="L4685" i="2" s="1"/>
  <c r="M4685" i="2"/>
  <c r="N4685" i="2"/>
  <c r="R4685" i="2" s="1"/>
  <c r="O4685" i="2"/>
  <c r="P4685" i="2"/>
  <c r="Q4685" i="2"/>
  <c r="L4686" i="2" a="1"/>
  <c r="L4686" i="2" s="1"/>
  <c r="M4686" i="2"/>
  <c r="N4686" i="2"/>
  <c r="O4686" i="2"/>
  <c r="P4686" i="2"/>
  <c r="Q4686" i="2"/>
  <c r="L4687" i="2" a="1"/>
  <c r="L4687" i="2" s="1"/>
  <c r="M4687" i="2"/>
  <c r="N4687" i="2"/>
  <c r="O4687" i="2"/>
  <c r="P4687" i="2"/>
  <c r="Q4687" i="2"/>
  <c r="L4688" i="2" a="1"/>
  <c r="L4688" i="2" s="1"/>
  <c r="M4688" i="2"/>
  <c r="N4688" i="2"/>
  <c r="O4688" i="2"/>
  <c r="P4688" i="2"/>
  <c r="Q4688" i="2"/>
  <c r="L4689" i="2" a="1"/>
  <c r="L4689" i="2" s="1"/>
  <c r="M4689" i="2"/>
  <c r="N4689" i="2"/>
  <c r="O4689" i="2"/>
  <c r="P4689" i="2"/>
  <c r="Q4689" i="2"/>
  <c r="L4690" i="2" a="1"/>
  <c r="L4690" i="2" s="1"/>
  <c r="M4690" i="2"/>
  <c r="N4690" i="2"/>
  <c r="O4690" i="2"/>
  <c r="P4690" i="2"/>
  <c r="Q4690" i="2"/>
  <c r="R4690" i="2"/>
  <c r="L4691" i="2" a="1"/>
  <c r="L4691" i="2" s="1"/>
  <c r="M4691" i="2"/>
  <c r="N4691" i="2"/>
  <c r="O4691" i="2"/>
  <c r="P4691" i="2"/>
  <c r="Q4691" i="2"/>
  <c r="L4692" i="2" a="1"/>
  <c r="L4692" i="2" s="1"/>
  <c r="M4692" i="2"/>
  <c r="N4692" i="2"/>
  <c r="O4692" i="2"/>
  <c r="P4692" i="2"/>
  <c r="Q4692" i="2"/>
  <c r="L4693" i="2" a="1"/>
  <c r="L4693" i="2" s="1"/>
  <c r="M4693" i="2"/>
  <c r="N4693" i="2"/>
  <c r="O4693" i="2"/>
  <c r="P4693" i="2"/>
  <c r="Q4693" i="2"/>
  <c r="L4694" i="2" a="1"/>
  <c r="L4694" i="2" s="1"/>
  <c r="M4694" i="2"/>
  <c r="N4694" i="2"/>
  <c r="O4694" i="2"/>
  <c r="P4694" i="2"/>
  <c r="Q4694" i="2"/>
  <c r="L4695" i="2" a="1"/>
  <c r="L4695" i="2" s="1"/>
  <c r="M4695" i="2"/>
  <c r="N4695" i="2"/>
  <c r="O4695" i="2"/>
  <c r="P4695" i="2"/>
  <c r="Q4695" i="2"/>
  <c r="L4696" i="2" a="1"/>
  <c r="L4696" i="2" s="1"/>
  <c r="M4696" i="2"/>
  <c r="N4696" i="2"/>
  <c r="O4696" i="2"/>
  <c r="P4696" i="2"/>
  <c r="Q4696" i="2"/>
  <c r="L4697" i="2" a="1"/>
  <c r="L4697" i="2" s="1"/>
  <c r="M4697" i="2"/>
  <c r="N4697" i="2"/>
  <c r="O4697" i="2"/>
  <c r="P4697" i="2"/>
  <c r="Q4697" i="2"/>
  <c r="L4698" i="2" a="1"/>
  <c r="L4698" i="2" s="1"/>
  <c r="M4698" i="2"/>
  <c r="N4698" i="2"/>
  <c r="O4698" i="2"/>
  <c r="P4698" i="2"/>
  <c r="Q4698" i="2"/>
  <c r="L4699" i="2" a="1"/>
  <c r="L4699" i="2" s="1"/>
  <c r="M4699" i="2"/>
  <c r="N4699" i="2"/>
  <c r="O4699" i="2"/>
  <c r="P4699" i="2"/>
  <c r="Q4699" i="2"/>
  <c r="L4700" i="2" a="1"/>
  <c r="L4700" i="2" s="1"/>
  <c r="M4700" i="2"/>
  <c r="N4700" i="2"/>
  <c r="O4700" i="2"/>
  <c r="P4700" i="2"/>
  <c r="Q4700" i="2"/>
  <c r="L4701" i="2" a="1"/>
  <c r="L4701" i="2" s="1"/>
  <c r="M4701" i="2"/>
  <c r="N4701" i="2"/>
  <c r="O4701" i="2"/>
  <c r="P4701" i="2"/>
  <c r="Q4701" i="2"/>
  <c r="L4702" i="2" a="1"/>
  <c r="L4702" i="2" s="1"/>
  <c r="M4702" i="2"/>
  <c r="N4702" i="2"/>
  <c r="O4702" i="2"/>
  <c r="P4702" i="2"/>
  <c r="Q4702" i="2"/>
  <c r="L4703" i="2" a="1"/>
  <c r="L4703" i="2" s="1"/>
  <c r="M4703" i="2"/>
  <c r="N4703" i="2"/>
  <c r="O4703" i="2"/>
  <c r="P4703" i="2"/>
  <c r="Q4703" i="2"/>
  <c r="L4704" i="2" a="1"/>
  <c r="L4704" i="2" s="1"/>
  <c r="M4704" i="2"/>
  <c r="N4704" i="2"/>
  <c r="O4704" i="2"/>
  <c r="P4704" i="2"/>
  <c r="Q4704" i="2"/>
  <c r="L4705" i="2" a="1"/>
  <c r="L4705" i="2" s="1"/>
  <c r="M4705" i="2"/>
  <c r="N4705" i="2"/>
  <c r="O4705" i="2"/>
  <c r="P4705" i="2"/>
  <c r="Q4705" i="2"/>
  <c r="L4706" i="2" a="1"/>
  <c r="L4706" i="2" s="1"/>
  <c r="M4706" i="2"/>
  <c r="N4706" i="2"/>
  <c r="O4706" i="2"/>
  <c r="P4706" i="2"/>
  <c r="Q4706" i="2"/>
  <c r="L4707" i="2" a="1"/>
  <c r="L4707" i="2" s="1"/>
  <c r="M4707" i="2"/>
  <c r="N4707" i="2"/>
  <c r="O4707" i="2"/>
  <c r="P4707" i="2"/>
  <c r="Q4707" i="2"/>
  <c r="L4708" i="2" a="1"/>
  <c r="L4708" i="2" s="1"/>
  <c r="M4708" i="2"/>
  <c r="N4708" i="2"/>
  <c r="O4708" i="2"/>
  <c r="P4708" i="2"/>
  <c r="Q4708" i="2"/>
  <c r="L4709" i="2" a="1"/>
  <c r="L4709" i="2" s="1"/>
  <c r="M4709" i="2"/>
  <c r="N4709" i="2"/>
  <c r="O4709" i="2"/>
  <c r="P4709" i="2"/>
  <c r="Q4709" i="2"/>
  <c r="L4710" i="2" a="1"/>
  <c r="L4710" i="2" s="1"/>
  <c r="M4710" i="2"/>
  <c r="N4710" i="2"/>
  <c r="O4710" i="2"/>
  <c r="P4710" i="2"/>
  <c r="Q4710" i="2"/>
  <c r="L4711" i="2" a="1"/>
  <c r="L4711" i="2" s="1"/>
  <c r="M4711" i="2"/>
  <c r="N4711" i="2"/>
  <c r="O4711" i="2"/>
  <c r="P4711" i="2"/>
  <c r="Q4711" i="2"/>
  <c r="L4712" i="2" a="1"/>
  <c r="L4712" i="2" s="1"/>
  <c r="M4712" i="2"/>
  <c r="N4712" i="2"/>
  <c r="O4712" i="2"/>
  <c r="P4712" i="2"/>
  <c r="Q4712" i="2"/>
  <c r="L4713" i="2" a="1"/>
  <c r="L4713" i="2" s="1"/>
  <c r="M4713" i="2"/>
  <c r="N4713" i="2"/>
  <c r="O4713" i="2"/>
  <c r="P4713" i="2"/>
  <c r="Q4713" i="2"/>
  <c r="L4714" i="2" a="1"/>
  <c r="L4714" i="2" s="1"/>
  <c r="M4714" i="2"/>
  <c r="N4714" i="2"/>
  <c r="O4714" i="2"/>
  <c r="P4714" i="2"/>
  <c r="Q4714" i="2"/>
  <c r="L4715" i="2" a="1"/>
  <c r="L4715" i="2" s="1"/>
  <c r="M4715" i="2"/>
  <c r="N4715" i="2"/>
  <c r="O4715" i="2"/>
  <c r="P4715" i="2"/>
  <c r="Q4715" i="2"/>
  <c r="L4716" i="2" a="1"/>
  <c r="L4716" i="2" s="1"/>
  <c r="M4716" i="2"/>
  <c r="N4716" i="2"/>
  <c r="O4716" i="2"/>
  <c r="P4716" i="2"/>
  <c r="Q4716" i="2"/>
  <c r="L4717" i="2" a="1"/>
  <c r="L4717" i="2" s="1"/>
  <c r="M4717" i="2"/>
  <c r="N4717" i="2"/>
  <c r="O4717" i="2"/>
  <c r="P4717" i="2"/>
  <c r="Q4717" i="2"/>
  <c r="L4718" i="2" a="1"/>
  <c r="L4718" i="2" s="1"/>
  <c r="M4718" i="2"/>
  <c r="N4718" i="2"/>
  <c r="O4718" i="2"/>
  <c r="P4718" i="2"/>
  <c r="Q4718" i="2"/>
  <c r="L4719" i="2" a="1"/>
  <c r="L4719" i="2" s="1"/>
  <c r="M4719" i="2"/>
  <c r="N4719" i="2"/>
  <c r="O4719" i="2"/>
  <c r="P4719" i="2"/>
  <c r="Q4719" i="2"/>
  <c r="L4720" i="2" a="1"/>
  <c r="L4720" i="2" s="1"/>
  <c r="M4720" i="2"/>
  <c r="N4720" i="2"/>
  <c r="O4720" i="2"/>
  <c r="P4720" i="2"/>
  <c r="Q4720" i="2"/>
  <c r="L4721" i="2" a="1"/>
  <c r="L4721" i="2" s="1"/>
  <c r="M4721" i="2"/>
  <c r="N4721" i="2"/>
  <c r="O4721" i="2"/>
  <c r="P4721" i="2"/>
  <c r="Q4721" i="2"/>
  <c r="L4722" i="2" a="1"/>
  <c r="L4722" i="2" s="1"/>
  <c r="M4722" i="2"/>
  <c r="N4722" i="2"/>
  <c r="O4722" i="2"/>
  <c r="P4722" i="2"/>
  <c r="Q4722" i="2"/>
  <c r="L4723" i="2" a="1"/>
  <c r="L4723" i="2" s="1"/>
  <c r="M4723" i="2"/>
  <c r="N4723" i="2"/>
  <c r="R4723" i="2" s="1"/>
  <c r="O4723" i="2"/>
  <c r="P4723" i="2"/>
  <c r="Q4723" i="2"/>
  <c r="L4724" i="2" a="1"/>
  <c r="L4724" i="2" s="1"/>
  <c r="M4724" i="2"/>
  <c r="N4724" i="2"/>
  <c r="O4724" i="2"/>
  <c r="P4724" i="2"/>
  <c r="Q4724" i="2"/>
  <c r="L4725" i="2" a="1"/>
  <c r="L4725" i="2" s="1"/>
  <c r="M4725" i="2"/>
  <c r="N4725" i="2"/>
  <c r="O4725" i="2"/>
  <c r="P4725" i="2"/>
  <c r="Q4725" i="2"/>
  <c r="L4726" i="2" a="1"/>
  <c r="L4726" i="2" s="1"/>
  <c r="M4726" i="2"/>
  <c r="N4726" i="2"/>
  <c r="O4726" i="2"/>
  <c r="P4726" i="2"/>
  <c r="Q4726" i="2"/>
  <c r="L4727" i="2" a="1"/>
  <c r="L4727" i="2" s="1"/>
  <c r="M4727" i="2"/>
  <c r="N4727" i="2"/>
  <c r="O4727" i="2"/>
  <c r="P4727" i="2"/>
  <c r="Q4727" i="2"/>
  <c r="L4728" i="2" a="1"/>
  <c r="L4728" i="2" s="1"/>
  <c r="M4728" i="2"/>
  <c r="N4728" i="2"/>
  <c r="O4728" i="2"/>
  <c r="P4728" i="2"/>
  <c r="Q4728" i="2"/>
  <c r="L4729" i="2" a="1"/>
  <c r="L4729" i="2" s="1"/>
  <c r="M4729" i="2"/>
  <c r="N4729" i="2"/>
  <c r="O4729" i="2"/>
  <c r="P4729" i="2"/>
  <c r="Q4729" i="2"/>
  <c r="L4730" i="2" a="1"/>
  <c r="L4730" i="2" s="1"/>
  <c r="M4730" i="2"/>
  <c r="N4730" i="2"/>
  <c r="O4730" i="2"/>
  <c r="P4730" i="2"/>
  <c r="Q4730" i="2"/>
  <c r="L4731" i="2" a="1"/>
  <c r="L4731" i="2" s="1"/>
  <c r="M4731" i="2"/>
  <c r="N4731" i="2"/>
  <c r="O4731" i="2"/>
  <c r="P4731" i="2"/>
  <c r="Q4731" i="2"/>
  <c r="L4732" i="2" a="1"/>
  <c r="L4732" i="2" s="1"/>
  <c r="M4732" i="2"/>
  <c r="N4732" i="2"/>
  <c r="O4732" i="2"/>
  <c r="P4732" i="2"/>
  <c r="Q4732" i="2"/>
  <c r="L4733" i="2" a="1"/>
  <c r="L4733" i="2" s="1"/>
  <c r="M4733" i="2"/>
  <c r="N4733" i="2"/>
  <c r="O4733" i="2"/>
  <c r="P4733" i="2"/>
  <c r="Q4733" i="2"/>
  <c r="L4734" i="2" a="1"/>
  <c r="L4734" i="2" s="1"/>
  <c r="M4734" i="2"/>
  <c r="N4734" i="2"/>
  <c r="O4734" i="2"/>
  <c r="P4734" i="2"/>
  <c r="Q4734" i="2"/>
  <c r="L4735" i="2" a="1"/>
  <c r="L4735" i="2" s="1"/>
  <c r="M4735" i="2"/>
  <c r="N4735" i="2"/>
  <c r="O4735" i="2"/>
  <c r="P4735" i="2"/>
  <c r="Q4735" i="2"/>
  <c r="L4736" i="2" a="1"/>
  <c r="L4736" i="2" s="1"/>
  <c r="M4736" i="2"/>
  <c r="N4736" i="2"/>
  <c r="O4736" i="2"/>
  <c r="P4736" i="2"/>
  <c r="Q4736" i="2"/>
  <c r="L4737" i="2" a="1"/>
  <c r="L4737" i="2" s="1"/>
  <c r="M4737" i="2"/>
  <c r="N4737" i="2"/>
  <c r="O4737" i="2"/>
  <c r="P4737" i="2"/>
  <c r="Q4737" i="2"/>
  <c r="L4738" i="2" a="1"/>
  <c r="L4738" i="2" s="1"/>
  <c r="M4738" i="2"/>
  <c r="N4738" i="2"/>
  <c r="O4738" i="2"/>
  <c r="P4738" i="2"/>
  <c r="Q4738" i="2"/>
  <c r="L4739" i="2" a="1"/>
  <c r="L4739" i="2" s="1"/>
  <c r="M4739" i="2"/>
  <c r="N4739" i="2"/>
  <c r="O4739" i="2"/>
  <c r="P4739" i="2"/>
  <c r="Q4739" i="2"/>
  <c r="L4740" i="2" a="1"/>
  <c r="L4740" i="2" s="1"/>
  <c r="M4740" i="2"/>
  <c r="N4740" i="2"/>
  <c r="R4740" i="2" s="1"/>
  <c r="O4740" i="2"/>
  <c r="P4740" i="2"/>
  <c r="Q4740" i="2"/>
  <c r="L4741" i="2" a="1"/>
  <c r="L4741" i="2" s="1"/>
  <c r="M4741" i="2"/>
  <c r="N4741" i="2"/>
  <c r="O4741" i="2"/>
  <c r="P4741" i="2"/>
  <c r="Q4741" i="2"/>
  <c r="L4742" i="2" a="1"/>
  <c r="L4742" i="2" s="1"/>
  <c r="M4742" i="2"/>
  <c r="N4742" i="2"/>
  <c r="O4742" i="2"/>
  <c r="P4742" i="2"/>
  <c r="Q4742" i="2"/>
  <c r="L4743" i="2" a="1"/>
  <c r="L4743" i="2" s="1"/>
  <c r="M4743" i="2"/>
  <c r="N4743" i="2"/>
  <c r="O4743" i="2"/>
  <c r="P4743" i="2"/>
  <c r="Q4743" i="2"/>
  <c r="L4744" i="2" a="1"/>
  <c r="L4744" i="2" s="1"/>
  <c r="M4744" i="2"/>
  <c r="N4744" i="2"/>
  <c r="O4744" i="2"/>
  <c r="P4744" i="2"/>
  <c r="Q4744" i="2"/>
  <c r="L4745" i="2" a="1"/>
  <c r="L4745" i="2" s="1"/>
  <c r="M4745" i="2"/>
  <c r="N4745" i="2"/>
  <c r="O4745" i="2"/>
  <c r="P4745" i="2"/>
  <c r="Q4745" i="2"/>
  <c r="L4746" i="2" a="1"/>
  <c r="L4746" i="2" s="1"/>
  <c r="M4746" i="2"/>
  <c r="N4746" i="2"/>
  <c r="O4746" i="2"/>
  <c r="P4746" i="2"/>
  <c r="Q4746" i="2"/>
  <c r="L4747" i="2" a="1"/>
  <c r="L4747" i="2" s="1"/>
  <c r="M4747" i="2"/>
  <c r="N4747" i="2"/>
  <c r="O4747" i="2"/>
  <c r="P4747" i="2"/>
  <c r="Q4747" i="2"/>
  <c r="L4748" i="2" a="1"/>
  <c r="L4748" i="2" s="1"/>
  <c r="M4748" i="2"/>
  <c r="N4748" i="2"/>
  <c r="O4748" i="2"/>
  <c r="P4748" i="2"/>
  <c r="Q4748" i="2"/>
  <c r="L4749" i="2" a="1"/>
  <c r="L4749" i="2" s="1"/>
  <c r="M4749" i="2"/>
  <c r="N4749" i="2"/>
  <c r="R4749" i="2" s="1"/>
  <c r="O4749" i="2"/>
  <c r="P4749" i="2"/>
  <c r="Q4749" i="2"/>
  <c r="L4750" i="2" a="1"/>
  <c r="L4750" i="2" s="1"/>
  <c r="M4750" i="2"/>
  <c r="N4750" i="2"/>
  <c r="O4750" i="2"/>
  <c r="P4750" i="2"/>
  <c r="Q4750" i="2"/>
  <c r="L4751" i="2" a="1"/>
  <c r="L4751" i="2" s="1"/>
  <c r="M4751" i="2"/>
  <c r="N4751" i="2"/>
  <c r="O4751" i="2"/>
  <c r="P4751" i="2"/>
  <c r="Q4751" i="2"/>
  <c r="L4752" i="2" a="1"/>
  <c r="L4752" i="2" s="1"/>
  <c r="M4752" i="2"/>
  <c r="N4752" i="2"/>
  <c r="O4752" i="2"/>
  <c r="P4752" i="2"/>
  <c r="Q4752" i="2"/>
  <c r="L4753" i="2" a="1"/>
  <c r="L4753" i="2" s="1"/>
  <c r="M4753" i="2"/>
  <c r="N4753" i="2"/>
  <c r="O4753" i="2"/>
  <c r="P4753" i="2"/>
  <c r="Q4753" i="2"/>
  <c r="L4754" i="2" a="1"/>
  <c r="L4754" i="2" s="1"/>
  <c r="M4754" i="2"/>
  <c r="N4754" i="2"/>
  <c r="O4754" i="2"/>
  <c r="P4754" i="2"/>
  <c r="Q4754" i="2"/>
  <c r="L4755" i="2" a="1"/>
  <c r="L4755" i="2" s="1"/>
  <c r="M4755" i="2"/>
  <c r="N4755" i="2"/>
  <c r="O4755" i="2"/>
  <c r="P4755" i="2"/>
  <c r="Q4755" i="2"/>
  <c r="L4756" i="2" a="1"/>
  <c r="L4756" i="2" s="1"/>
  <c r="M4756" i="2"/>
  <c r="N4756" i="2"/>
  <c r="O4756" i="2"/>
  <c r="P4756" i="2"/>
  <c r="Q4756" i="2"/>
  <c r="L4757" i="2" a="1"/>
  <c r="L4757" i="2" s="1"/>
  <c r="M4757" i="2"/>
  <c r="N4757" i="2"/>
  <c r="O4757" i="2"/>
  <c r="P4757" i="2"/>
  <c r="Q4757" i="2"/>
  <c r="L4758" i="2" a="1"/>
  <c r="L4758" i="2" s="1"/>
  <c r="M4758" i="2"/>
  <c r="N4758" i="2"/>
  <c r="O4758" i="2"/>
  <c r="P4758" i="2"/>
  <c r="Q4758" i="2"/>
  <c r="L4759" i="2" a="1"/>
  <c r="L4759" i="2" s="1"/>
  <c r="M4759" i="2"/>
  <c r="N4759" i="2"/>
  <c r="O4759" i="2"/>
  <c r="P4759" i="2"/>
  <c r="Q4759" i="2"/>
  <c r="L4760" i="2" a="1"/>
  <c r="L4760" i="2" s="1"/>
  <c r="M4760" i="2"/>
  <c r="N4760" i="2"/>
  <c r="R4760" i="2" s="1"/>
  <c r="O4760" i="2"/>
  <c r="P4760" i="2"/>
  <c r="Q4760" i="2"/>
  <c r="L4761" i="2" a="1"/>
  <c r="L4761" i="2" s="1"/>
  <c r="M4761" i="2"/>
  <c r="N4761" i="2"/>
  <c r="O4761" i="2"/>
  <c r="P4761" i="2"/>
  <c r="Q4761" i="2"/>
  <c r="L4762" i="2" a="1"/>
  <c r="L4762" i="2" s="1"/>
  <c r="M4762" i="2"/>
  <c r="N4762" i="2"/>
  <c r="O4762" i="2"/>
  <c r="P4762" i="2"/>
  <c r="Q4762" i="2"/>
  <c r="L4763" i="2" a="1"/>
  <c r="L4763" i="2" s="1"/>
  <c r="M4763" i="2"/>
  <c r="N4763" i="2"/>
  <c r="O4763" i="2"/>
  <c r="P4763" i="2"/>
  <c r="Q4763" i="2"/>
  <c r="L4764" i="2" a="1"/>
  <c r="L4764" i="2" s="1"/>
  <c r="M4764" i="2"/>
  <c r="N4764" i="2"/>
  <c r="O4764" i="2"/>
  <c r="P4764" i="2"/>
  <c r="Q4764" i="2"/>
  <c r="L4765" i="2" a="1"/>
  <c r="L4765" i="2" s="1"/>
  <c r="M4765" i="2"/>
  <c r="N4765" i="2"/>
  <c r="O4765" i="2"/>
  <c r="P4765" i="2"/>
  <c r="Q4765" i="2"/>
  <c r="L4766" i="2" a="1"/>
  <c r="L4766" i="2" s="1"/>
  <c r="M4766" i="2"/>
  <c r="N4766" i="2"/>
  <c r="R4766" i="2" s="1"/>
  <c r="O4766" i="2"/>
  <c r="P4766" i="2"/>
  <c r="Q4766" i="2"/>
  <c r="L4767" i="2" a="1"/>
  <c r="L4767" i="2" s="1"/>
  <c r="M4767" i="2"/>
  <c r="N4767" i="2"/>
  <c r="O4767" i="2"/>
  <c r="P4767" i="2"/>
  <c r="Q4767" i="2"/>
  <c r="L4768" i="2" a="1"/>
  <c r="L4768" i="2" s="1"/>
  <c r="M4768" i="2"/>
  <c r="N4768" i="2"/>
  <c r="O4768" i="2"/>
  <c r="P4768" i="2"/>
  <c r="Q4768" i="2"/>
  <c r="L4769" i="2" a="1"/>
  <c r="L4769" i="2" s="1"/>
  <c r="M4769" i="2"/>
  <c r="N4769" i="2"/>
  <c r="O4769" i="2"/>
  <c r="P4769" i="2"/>
  <c r="Q4769" i="2"/>
  <c r="L4770" i="2" a="1"/>
  <c r="L4770" i="2" s="1"/>
  <c r="M4770" i="2"/>
  <c r="N4770" i="2"/>
  <c r="O4770" i="2"/>
  <c r="P4770" i="2"/>
  <c r="Q4770" i="2"/>
  <c r="L4771" i="2" a="1"/>
  <c r="L4771" i="2" s="1"/>
  <c r="M4771" i="2"/>
  <c r="N4771" i="2"/>
  <c r="O4771" i="2"/>
  <c r="P4771" i="2"/>
  <c r="Q4771" i="2"/>
  <c r="L4772" i="2" a="1"/>
  <c r="L4772" i="2" s="1"/>
  <c r="M4772" i="2"/>
  <c r="N4772" i="2"/>
  <c r="O4772" i="2"/>
  <c r="P4772" i="2"/>
  <c r="Q4772" i="2"/>
  <c r="L4773" i="2" a="1"/>
  <c r="L4773" i="2" s="1"/>
  <c r="M4773" i="2"/>
  <c r="N4773" i="2"/>
  <c r="O4773" i="2"/>
  <c r="P4773" i="2"/>
  <c r="Q4773" i="2"/>
  <c r="L4774" i="2" a="1"/>
  <c r="L4774" i="2" s="1"/>
  <c r="M4774" i="2"/>
  <c r="N4774" i="2"/>
  <c r="O4774" i="2"/>
  <c r="P4774" i="2"/>
  <c r="Q4774" i="2"/>
  <c r="L4775" i="2" a="1"/>
  <c r="L4775" i="2" s="1"/>
  <c r="M4775" i="2"/>
  <c r="N4775" i="2"/>
  <c r="O4775" i="2"/>
  <c r="P4775" i="2"/>
  <c r="Q4775" i="2"/>
  <c r="L4776" i="2" a="1"/>
  <c r="L4776" i="2" s="1"/>
  <c r="M4776" i="2"/>
  <c r="N4776" i="2"/>
  <c r="O4776" i="2"/>
  <c r="P4776" i="2"/>
  <c r="Q4776" i="2"/>
  <c r="L4777" i="2" a="1"/>
  <c r="L4777" i="2" s="1"/>
  <c r="M4777" i="2"/>
  <c r="N4777" i="2"/>
  <c r="O4777" i="2"/>
  <c r="P4777" i="2"/>
  <c r="Q4777" i="2"/>
  <c r="L4778" i="2" a="1"/>
  <c r="L4778" i="2" s="1"/>
  <c r="M4778" i="2"/>
  <c r="N4778" i="2"/>
  <c r="O4778" i="2"/>
  <c r="P4778" i="2"/>
  <c r="Q4778" i="2"/>
  <c r="L4779" i="2" a="1"/>
  <c r="L4779" i="2" s="1"/>
  <c r="M4779" i="2"/>
  <c r="N4779" i="2"/>
  <c r="O4779" i="2"/>
  <c r="P4779" i="2"/>
  <c r="Q4779" i="2"/>
  <c r="L4780" i="2" a="1"/>
  <c r="L4780" i="2" s="1"/>
  <c r="M4780" i="2"/>
  <c r="N4780" i="2"/>
  <c r="O4780" i="2"/>
  <c r="P4780" i="2"/>
  <c r="Q4780" i="2"/>
  <c r="L4781" i="2" a="1"/>
  <c r="L4781" i="2" s="1"/>
  <c r="M4781" i="2"/>
  <c r="N4781" i="2"/>
  <c r="O4781" i="2"/>
  <c r="P4781" i="2"/>
  <c r="Q4781" i="2"/>
  <c r="L4782" i="2" a="1"/>
  <c r="L4782" i="2" s="1"/>
  <c r="M4782" i="2"/>
  <c r="N4782" i="2"/>
  <c r="O4782" i="2"/>
  <c r="P4782" i="2"/>
  <c r="Q4782" i="2"/>
  <c r="L4783" i="2" a="1"/>
  <c r="L4783" i="2" s="1"/>
  <c r="M4783" i="2"/>
  <c r="N4783" i="2"/>
  <c r="O4783" i="2"/>
  <c r="P4783" i="2"/>
  <c r="Q4783" i="2"/>
  <c r="L4784" i="2" a="1"/>
  <c r="L4784" i="2" s="1"/>
  <c r="M4784" i="2"/>
  <c r="N4784" i="2"/>
  <c r="O4784" i="2"/>
  <c r="P4784" i="2"/>
  <c r="Q4784" i="2"/>
  <c r="L4785" i="2" a="1"/>
  <c r="L4785" i="2" s="1"/>
  <c r="M4785" i="2"/>
  <c r="N4785" i="2"/>
  <c r="O4785" i="2"/>
  <c r="P4785" i="2"/>
  <c r="Q4785" i="2"/>
  <c r="L4786" i="2" a="1"/>
  <c r="L4786" i="2" s="1"/>
  <c r="M4786" i="2"/>
  <c r="N4786" i="2"/>
  <c r="O4786" i="2"/>
  <c r="P4786" i="2"/>
  <c r="Q4786" i="2"/>
  <c r="L4787" i="2" a="1"/>
  <c r="L4787" i="2" s="1"/>
  <c r="M4787" i="2"/>
  <c r="N4787" i="2"/>
  <c r="O4787" i="2"/>
  <c r="P4787" i="2"/>
  <c r="Q4787" i="2"/>
  <c r="L4788" i="2" a="1"/>
  <c r="L4788" i="2" s="1"/>
  <c r="M4788" i="2"/>
  <c r="N4788" i="2"/>
  <c r="O4788" i="2"/>
  <c r="P4788" i="2"/>
  <c r="Q4788" i="2"/>
  <c r="L4789" i="2" a="1"/>
  <c r="L4789" i="2" s="1"/>
  <c r="M4789" i="2"/>
  <c r="N4789" i="2"/>
  <c r="O4789" i="2"/>
  <c r="P4789" i="2"/>
  <c r="Q4789" i="2"/>
  <c r="L4790" i="2" a="1"/>
  <c r="L4790" i="2" s="1"/>
  <c r="M4790" i="2"/>
  <c r="N4790" i="2"/>
  <c r="O4790" i="2"/>
  <c r="P4790" i="2"/>
  <c r="Q4790" i="2"/>
  <c r="L4791" i="2" a="1"/>
  <c r="L4791" i="2" s="1"/>
  <c r="M4791" i="2"/>
  <c r="N4791" i="2"/>
  <c r="O4791" i="2"/>
  <c r="P4791" i="2"/>
  <c r="Q4791" i="2"/>
  <c r="L4792" i="2" a="1"/>
  <c r="L4792" i="2" s="1"/>
  <c r="M4792" i="2"/>
  <c r="N4792" i="2"/>
  <c r="O4792" i="2"/>
  <c r="P4792" i="2"/>
  <c r="Q4792" i="2"/>
  <c r="L4793" i="2" a="1"/>
  <c r="L4793" i="2" s="1"/>
  <c r="M4793" i="2"/>
  <c r="N4793" i="2"/>
  <c r="O4793" i="2"/>
  <c r="P4793" i="2"/>
  <c r="Q4793" i="2"/>
  <c r="L4794" i="2" a="1"/>
  <c r="L4794" i="2" s="1"/>
  <c r="M4794" i="2"/>
  <c r="N4794" i="2"/>
  <c r="O4794" i="2"/>
  <c r="P4794" i="2"/>
  <c r="Q4794" i="2"/>
  <c r="L4795" i="2" a="1"/>
  <c r="L4795" i="2" s="1"/>
  <c r="M4795" i="2"/>
  <c r="N4795" i="2"/>
  <c r="O4795" i="2"/>
  <c r="P4795" i="2"/>
  <c r="Q4795" i="2"/>
  <c r="L4796" i="2" a="1"/>
  <c r="L4796" i="2" s="1"/>
  <c r="M4796" i="2"/>
  <c r="N4796" i="2"/>
  <c r="O4796" i="2"/>
  <c r="P4796" i="2"/>
  <c r="Q4796" i="2"/>
  <c r="L4797" i="2" a="1"/>
  <c r="L4797" i="2" s="1"/>
  <c r="M4797" i="2"/>
  <c r="N4797" i="2"/>
  <c r="O4797" i="2"/>
  <c r="P4797" i="2"/>
  <c r="Q4797" i="2"/>
  <c r="L4798" i="2" a="1"/>
  <c r="L4798" i="2" s="1"/>
  <c r="M4798" i="2"/>
  <c r="N4798" i="2"/>
  <c r="O4798" i="2"/>
  <c r="P4798" i="2"/>
  <c r="Q4798" i="2"/>
  <c r="L4799" i="2" a="1"/>
  <c r="L4799" i="2" s="1"/>
  <c r="M4799" i="2"/>
  <c r="N4799" i="2"/>
  <c r="O4799" i="2"/>
  <c r="P4799" i="2"/>
  <c r="Q4799" i="2"/>
  <c r="L4800" i="2" a="1"/>
  <c r="L4800" i="2" s="1"/>
  <c r="M4800" i="2"/>
  <c r="N4800" i="2"/>
  <c r="O4800" i="2"/>
  <c r="P4800" i="2"/>
  <c r="Q4800" i="2"/>
  <c r="L4801" i="2" a="1"/>
  <c r="L4801" i="2" s="1"/>
  <c r="M4801" i="2"/>
  <c r="N4801" i="2"/>
  <c r="O4801" i="2"/>
  <c r="P4801" i="2"/>
  <c r="Q4801" i="2"/>
  <c r="L4802" i="2" a="1"/>
  <c r="L4802" i="2" s="1"/>
  <c r="M4802" i="2"/>
  <c r="N4802" i="2"/>
  <c r="O4802" i="2"/>
  <c r="P4802" i="2"/>
  <c r="Q4802" i="2"/>
  <c r="L4803" i="2" a="1"/>
  <c r="L4803" i="2" s="1"/>
  <c r="M4803" i="2"/>
  <c r="N4803" i="2"/>
  <c r="O4803" i="2"/>
  <c r="P4803" i="2"/>
  <c r="Q4803" i="2"/>
  <c r="L4804" i="2" a="1"/>
  <c r="L4804" i="2" s="1"/>
  <c r="M4804" i="2"/>
  <c r="N4804" i="2"/>
  <c r="O4804" i="2"/>
  <c r="P4804" i="2"/>
  <c r="Q4804" i="2"/>
  <c r="L4805" i="2" a="1"/>
  <c r="L4805" i="2" s="1"/>
  <c r="M4805" i="2"/>
  <c r="N4805" i="2"/>
  <c r="O4805" i="2"/>
  <c r="P4805" i="2"/>
  <c r="Q4805" i="2"/>
  <c r="L4806" i="2" a="1"/>
  <c r="L4806" i="2" s="1"/>
  <c r="M4806" i="2"/>
  <c r="N4806" i="2"/>
  <c r="O4806" i="2"/>
  <c r="P4806" i="2"/>
  <c r="Q4806" i="2"/>
  <c r="L4807" i="2" a="1"/>
  <c r="L4807" i="2" s="1"/>
  <c r="M4807" i="2"/>
  <c r="N4807" i="2"/>
  <c r="O4807" i="2"/>
  <c r="P4807" i="2"/>
  <c r="Q4807" i="2"/>
  <c r="L4808" i="2" a="1"/>
  <c r="L4808" i="2" s="1"/>
  <c r="M4808" i="2"/>
  <c r="N4808" i="2"/>
  <c r="O4808" i="2"/>
  <c r="P4808" i="2"/>
  <c r="Q4808" i="2"/>
  <c r="L4809" i="2" a="1"/>
  <c r="L4809" i="2" s="1"/>
  <c r="M4809" i="2"/>
  <c r="N4809" i="2"/>
  <c r="O4809" i="2"/>
  <c r="P4809" i="2"/>
  <c r="Q4809" i="2"/>
  <c r="L4810" i="2" a="1"/>
  <c r="L4810" i="2" s="1"/>
  <c r="M4810" i="2"/>
  <c r="N4810" i="2"/>
  <c r="O4810" i="2"/>
  <c r="P4810" i="2"/>
  <c r="Q4810" i="2"/>
  <c r="L4811" i="2" a="1"/>
  <c r="L4811" i="2" s="1"/>
  <c r="M4811" i="2"/>
  <c r="N4811" i="2"/>
  <c r="O4811" i="2"/>
  <c r="P4811" i="2"/>
  <c r="Q4811" i="2"/>
  <c r="L4812" i="2" a="1"/>
  <c r="L4812" i="2" s="1"/>
  <c r="M4812" i="2"/>
  <c r="N4812" i="2"/>
  <c r="O4812" i="2"/>
  <c r="P4812" i="2"/>
  <c r="Q4812" i="2"/>
  <c r="L4813" i="2" a="1"/>
  <c r="L4813" i="2" s="1"/>
  <c r="M4813" i="2"/>
  <c r="N4813" i="2"/>
  <c r="O4813" i="2"/>
  <c r="P4813" i="2"/>
  <c r="Q4813" i="2"/>
  <c r="L4814" i="2" a="1"/>
  <c r="L4814" i="2" s="1"/>
  <c r="M4814" i="2"/>
  <c r="N4814" i="2"/>
  <c r="O4814" i="2"/>
  <c r="P4814" i="2"/>
  <c r="Q4814" i="2"/>
  <c r="L4815" i="2" a="1"/>
  <c r="L4815" i="2" s="1"/>
  <c r="M4815" i="2"/>
  <c r="N4815" i="2"/>
  <c r="O4815" i="2"/>
  <c r="P4815" i="2"/>
  <c r="Q4815" i="2"/>
  <c r="L4816" i="2" a="1"/>
  <c r="L4816" i="2" s="1"/>
  <c r="M4816" i="2"/>
  <c r="N4816" i="2"/>
  <c r="O4816" i="2"/>
  <c r="P4816" i="2"/>
  <c r="Q4816" i="2"/>
  <c r="L4817" i="2" a="1"/>
  <c r="L4817" i="2" s="1"/>
  <c r="M4817" i="2"/>
  <c r="N4817" i="2"/>
  <c r="O4817" i="2"/>
  <c r="P4817" i="2"/>
  <c r="Q4817" i="2"/>
  <c r="L4818" i="2" a="1"/>
  <c r="L4818" i="2" s="1"/>
  <c r="M4818" i="2"/>
  <c r="N4818" i="2"/>
  <c r="O4818" i="2"/>
  <c r="P4818" i="2"/>
  <c r="Q4818" i="2"/>
  <c r="L4819" i="2" a="1"/>
  <c r="L4819" i="2" s="1"/>
  <c r="M4819" i="2"/>
  <c r="N4819" i="2"/>
  <c r="O4819" i="2"/>
  <c r="P4819" i="2"/>
  <c r="Q4819" i="2"/>
  <c r="L4820" i="2" a="1"/>
  <c r="L4820" i="2" s="1"/>
  <c r="M4820" i="2"/>
  <c r="N4820" i="2"/>
  <c r="O4820" i="2"/>
  <c r="P4820" i="2"/>
  <c r="Q4820" i="2"/>
  <c r="L4821" i="2" a="1"/>
  <c r="L4821" i="2" s="1"/>
  <c r="M4821" i="2"/>
  <c r="N4821" i="2"/>
  <c r="O4821" i="2"/>
  <c r="P4821" i="2"/>
  <c r="Q4821" i="2"/>
  <c r="L4822" i="2" a="1"/>
  <c r="L4822" i="2" s="1"/>
  <c r="M4822" i="2"/>
  <c r="N4822" i="2"/>
  <c r="O4822" i="2"/>
  <c r="P4822" i="2"/>
  <c r="Q4822" i="2"/>
  <c r="L4823" i="2" a="1"/>
  <c r="L4823" i="2" s="1"/>
  <c r="M4823" i="2"/>
  <c r="N4823" i="2"/>
  <c r="O4823" i="2"/>
  <c r="P4823" i="2"/>
  <c r="Q4823" i="2"/>
  <c r="L4824" i="2" a="1"/>
  <c r="L4824" i="2" s="1"/>
  <c r="M4824" i="2"/>
  <c r="N4824" i="2"/>
  <c r="O4824" i="2"/>
  <c r="P4824" i="2"/>
  <c r="Q4824" i="2"/>
  <c r="L4825" i="2" a="1"/>
  <c r="L4825" i="2" s="1"/>
  <c r="M4825" i="2"/>
  <c r="N4825" i="2"/>
  <c r="O4825" i="2"/>
  <c r="P4825" i="2"/>
  <c r="Q4825" i="2"/>
  <c r="L4826" i="2" a="1"/>
  <c r="L4826" i="2" s="1"/>
  <c r="M4826" i="2"/>
  <c r="N4826" i="2"/>
  <c r="O4826" i="2"/>
  <c r="P4826" i="2"/>
  <c r="Q4826" i="2"/>
  <c r="L4827" i="2" a="1"/>
  <c r="L4827" i="2" s="1"/>
  <c r="M4827" i="2"/>
  <c r="N4827" i="2"/>
  <c r="O4827" i="2"/>
  <c r="P4827" i="2"/>
  <c r="Q4827" i="2"/>
  <c r="L4828" i="2" a="1"/>
  <c r="L4828" i="2" s="1"/>
  <c r="M4828" i="2"/>
  <c r="N4828" i="2"/>
  <c r="O4828" i="2"/>
  <c r="P4828" i="2"/>
  <c r="Q4828" i="2"/>
  <c r="L4829" i="2" a="1"/>
  <c r="L4829" i="2" s="1"/>
  <c r="M4829" i="2"/>
  <c r="N4829" i="2"/>
  <c r="O4829" i="2"/>
  <c r="P4829" i="2"/>
  <c r="Q4829" i="2"/>
  <c r="L4830" i="2" a="1"/>
  <c r="L4830" i="2" s="1"/>
  <c r="M4830" i="2"/>
  <c r="N4830" i="2"/>
  <c r="O4830" i="2"/>
  <c r="P4830" i="2"/>
  <c r="Q4830" i="2"/>
  <c r="L4831" i="2" a="1"/>
  <c r="L4831" i="2" s="1"/>
  <c r="M4831" i="2"/>
  <c r="N4831" i="2"/>
  <c r="O4831" i="2"/>
  <c r="P4831" i="2"/>
  <c r="Q4831" i="2"/>
  <c r="L4832" i="2" a="1"/>
  <c r="L4832" i="2" s="1"/>
  <c r="M4832" i="2"/>
  <c r="N4832" i="2"/>
  <c r="O4832" i="2"/>
  <c r="P4832" i="2"/>
  <c r="Q4832" i="2"/>
  <c r="L4833" i="2" a="1"/>
  <c r="L4833" i="2" s="1"/>
  <c r="M4833" i="2"/>
  <c r="N4833" i="2"/>
  <c r="O4833" i="2"/>
  <c r="P4833" i="2"/>
  <c r="Q4833" i="2"/>
  <c r="L4834" i="2" a="1"/>
  <c r="L4834" i="2" s="1"/>
  <c r="M4834" i="2"/>
  <c r="N4834" i="2"/>
  <c r="O4834" i="2"/>
  <c r="P4834" i="2"/>
  <c r="Q4834" i="2"/>
  <c r="L4835" i="2" a="1"/>
  <c r="L4835" i="2" s="1"/>
  <c r="M4835" i="2"/>
  <c r="N4835" i="2"/>
  <c r="O4835" i="2"/>
  <c r="P4835" i="2"/>
  <c r="Q4835" i="2"/>
  <c r="L4836" i="2" a="1"/>
  <c r="L4836" i="2" s="1"/>
  <c r="M4836" i="2"/>
  <c r="N4836" i="2"/>
  <c r="O4836" i="2"/>
  <c r="P4836" i="2"/>
  <c r="Q4836" i="2"/>
  <c r="L4837" i="2" a="1"/>
  <c r="L4837" i="2" s="1"/>
  <c r="M4837" i="2"/>
  <c r="N4837" i="2"/>
  <c r="O4837" i="2"/>
  <c r="P4837" i="2"/>
  <c r="Q4837" i="2"/>
  <c r="L4838" i="2" a="1"/>
  <c r="L4838" i="2" s="1"/>
  <c r="M4838" i="2"/>
  <c r="N4838" i="2"/>
  <c r="O4838" i="2"/>
  <c r="P4838" i="2"/>
  <c r="Q4838" i="2"/>
  <c r="L4839" i="2" a="1"/>
  <c r="L4839" i="2" s="1"/>
  <c r="M4839" i="2"/>
  <c r="N4839" i="2"/>
  <c r="O4839" i="2"/>
  <c r="P4839" i="2"/>
  <c r="Q4839" i="2"/>
  <c r="L4840" i="2" a="1"/>
  <c r="L4840" i="2" s="1"/>
  <c r="M4840" i="2"/>
  <c r="N4840" i="2"/>
  <c r="O4840" i="2"/>
  <c r="P4840" i="2"/>
  <c r="Q4840" i="2"/>
  <c r="L4841" i="2" a="1"/>
  <c r="L4841" i="2" s="1"/>
  <c r="M4841" i="2"/>
  <c r="N4841" i="2"/>
  <c r="O4841" i="2"/>
  <c r="P4841" i="2"/>
  <c r="Q4841" i="2"/>
  <c r="L4842" i="2" a="1"/>
  <c r="L4842" i="2" s="1"/>
  <c r="M4842" i="2"/>
  <c r="N4842" i="2"/>
  <c r="O4842" i="2"/>
  <c r="P4842" i="2"/>
  <c r="Q4842" i="2"/>
  <c r="L4843" i="2" a="1"/>
  <c r="L4843" i="2" s="1"/>
  <c r="M4843" i="2"/>
  <c r="N4843" i="2"/>
  <c r="O4843" i="2"/>
  <c r="P4843" i="2"/>
  <c r="Q4843" i="2"/>
  <c r="L4844" i="2" a="1"/>
  <c r="L4844" i="2" s="1"/>
  <c r="M4844" i="2"/>
  <c r="N4844" i="2"/>
  <c r="O4844" i="2"/>
  <c r="P4844" i="2"/>
  <c r="Q4844" i="2"/>
  <c r="L4845" i="2" a="1"/>
  <c r="L4845" i="2" s="1"/>
  <c r="M4845" i="2"/>
  <c r="N4845" i="2"/>
  <c r="O4845" i="2"/>
  <c r="P4845" i="2"/>
  <c r="Q4845" i="2"/>
  <c r="L4846" i="2" a="1"/>
  <c r="L4846" i="2" s="1"/>
  <c r="M4846" i="2"/>
  <c r="N4846" i="2"/>
  <c r="O4846" i="2"/>
  <c r="P4846" i="2"/>
  <c r="Q4846" i="2"/>
  <c r="L4847" i="2" a="1"/>
  <c r="L4847" i="2" s="1"/>
  <c r="M4847" i="2"/>
  <c r="N4847" i="2"/>
  <c r="O4847" i="2"/>
  <c r="P4847" i="2"/>
  <c r="Q4847" i="2"/>
  <c r="L4848" i="2" a="1"/>
  <c r="L4848" i="2" s="1"/>
  <c r="M4848" i="2"/>
  <c r="N4848" i="2"/>
  <c r="O4848" i="2"/>
  <c r="P4848" i="2"/>
  <c r="Q4848" i="2"/>
  <c r="L4849" i="2" a="1"/>
  <c r="L4849" i="2" s="1"/>
  <c r="M4849" i="2"/>
  <c r="N4849" i="2"/>
  <c r="O4849" i="2"/>
  <c r="P4849" i="2"/>
  <c r="Q4849" i="2"/>
  <c r="L4850" i="2" a="1"/>
  <c r="L4850" i="2" s="1"/>
  <c r="M4850" i="2"/>
  <c r="N4850" i="2"/>
  <c r="O4850" i="2"/>
  <c r="P4850" i="2"/>
  <c r="Q4850" i="2"/>
  <c r="L4851" i="2" a="1"/>
  <c r="L4851" i="2" s="1"/>
  <c r="M4851" i="2"/>
  <c r="N4851" i="2"/>
  <c r="O4851" i="2"/>
  <c r="P4851" i="2"/>
  <c r="Q4851" i="2"/>
  <c r="L4852" i="2" a="1"/>
  <c r="L4852" i="2" s="1"/>
  <c r="M4852" i="2"/>
  <c r="N4852" i="2"/>
  <c r="O4852" i="2"/>
  <c r="P4852" i="2"/>
  <c r="Q4852" i="2"/>
  <c r="L4853" i="2" a="1"/>
  <c r="L4853" i="2" s="1"/>
  <c r="M4853" i="2"/>
  <c r="N4853" i="2"/>
  <c r="O4853" i="2"/>
  <c r="P4853" i="2"/>
  <c r="Q4853" i="2"/>
  <c r="L4854" i="2" a="1"/>
  <c r="L4854" i="2" s="1"/>
  <c r="M4854" i="2"/>
  <c r="N4854" i="2"/>
  <c r="O4854" i="2"/>
  <c r="P4854" i="2"/>
  <c r="Q4854" i="2"/>
  <c r="L4855" i="2" a="1"/>
  <c r="L4855" i="2" s="1"/>
  <c r="M4855" i="2"/>
  <c r="N4855" i="2"/>
  <c r="O4855" i="2"/>
  <c r="P4855" i="2"/>
  <c r="Q4855" i="2"/>
  <c r="L4856" i="2" a="1"/>
  <c r="L4856" i="2" s="1"/>
  <c r="M4856" i="2"/>
  <c r="N4856" i="2"/>
  <c r="O4856" i="2"/>
  <c r="P4856" i="2"/>
  <c r="Q4856" i="2"/>
  <c r="L4857" i="2" a="1"/>
  <c r="L4857" i="2" s="1"/>
  <c r="M4857" i="2"/>
  <c r="N4857" i="2"/>
  <c r="O4857" i="2"/>
  <c r="P4857" i="2"/>
  <c r="Q4857" i="2"/>
  <c r="L4858" i="2" a="1"/>
  <c r="L4858" i="2" s="1"/>
  <c r="M4858" i="2"/>
  <c r="N4858" i="2"/>
  <c r="O4858" i="2"/>
  <c r="P4858" i="2"/>
  <c r="Q4858" i="2"/>
  <c r="L4859" i="2" a="1"/>
  <c r="L4859" i="2" s="1"/>
  <c r="M4859" i="2"/>
  <c r="N4859" i="2"/>
  <c r="O4859" i="2"/>
  <c r="P4859" i="2"/>
  <c r="Q4859" i="2"/>
  <c r="L4860" i="2" a="1"/>
  <c r="L4860" i="2" s="1"/>
  <c r="M4860" i="2"/>
  <c r="N4860" i="2"/>
  <c r="O4860" i="2"/>
  <c r="P4860" i="2"/>
  <c r="Q4860" i="2"/>
  <c r="L4861" i="2" a="1"/>
  <c r="L4861" i="2" s="1"/>
  <c r="M4861" i="2"/>
  <c r="N4861" i="2"/>
  <c r="O4861" i="2"/>
  <c r="P4861" i="2"/>
  <c r="Q4861" i="2"/>
  <c r="L4862" i="2" a="1"/>
  <c r="L4862" i="2" s="1"/>
  <c r="M4862" i="2"/>
  <c r="N4862" i="2"/>
  <c r="O4862" i="2"/>
  <c r="P4862" i="2"/>
  <c r="Q4862" i="2"/>
  <c r="L4863" i="2" a="1"/>
  <c r="L4863" i="2" s="1"/>
  <c r="M4863" i="2"/>
  <c r="N4863" i="2"/>
  <c r="O4863" i="2"/>
  <c r="P4863" i="2"/>
  <c r="Q4863" i="2"/>
  <c r="L4864" i="2" a="1"/>
  <c r="L4864" i="2" s="1"/>
  <c r="M4864" i="2"/>
  <c r="N4864" i="2"/>
  <c r="O4864" i="2"/>
  <c r="P4864" i="2"/>
  <c r="Q4864" i="2"/>
  <c r="L4865" i="2" a="1"/>
  <c r="L4865" i="2" s="1"/>
  <c r="M4865" i="2"/>
  <c r="N4865" i="2"/>
  <c r="O4865" i="2"/>
  <c r="P4865" i="2"/>
  <c r="Q4865" i="2"/>
  <c r="L4866" i="2" a="1"/>
  <c r="L4866" i="2" s="1"/>
  <c r="M4866" i="2"/>
  <c r="N4866" i="2"/>
  <c r="O4866" i="2"/>
  <c r="P4866" i="2"/>
  <c r="Q4866" i="2"/>
  <c r="L4867" i="2" a="1"/>
  <c r="L4867" i="2" s="1"/>
  <c r="M4867" i="2"/>
  <c r="N4867" i="2"/>
  <c r="O4867" i="2"/>
  <c r="P4867" i="2"/>
  <c r="Q4867" i="2"/>
  <c r="L4868" i="2" a="1"/>
  <c r="L4868" i="2" s="1"/>
  <c r="M4868" i="2"/>
  <c r="N4868" i="2"/>
  <c r="O4868" i="2"/>
  <c r="P4868" i="2"/>
  <c r="Q4868" i="2"/>
  <c r="L4869" i="2" a="1"/>
  <c r="L4869" i="2" s="1"/>
  <c r="M4869" i="2"/>
  <c r="N4869" i="2"/>
  <c r="O4869" i="2"/>
  <c r="P4869" i="2"/>
  <c r="Q4869" i="2"/>
  <c r="L4870" i="2" a="1"/>
  <c r="L4870" i="2" s="1"/>
  <c r="M4870" i="2"/>
  <c r="N4870" i="2"/>
  <c r="O4870" i="2"/>
  <c r="P4870" i="2"/>
  <c r="Q4870" i="2"/>
  <c r="L4871" i="2" a="1"/>
  <c r="L4871" i="2" s="1"/>
  <c r="M4871" i="2"/>
  <c r="N4871" i="2"/>
  <c r="O4871" i="2"/>
  <c r="P4871" i="2"/>
  <c r="Q4871" i="2"/>
  <c r="L4872" i="2" a="1"/>
  <c r="L4872" i="2" s="1"/>
  <c r="M4872" i="2"/>
  <c r="N4872" i="2"/>
  <c r="O4872" i="2"/>
  <c r="P4872" i="2"/>
  <c r="Q4872" i="2"/>
  <c r="L4873" i="2" a="1"/>
  <c r="L4873" i="2" s="1"/>
  <c r="M4873" i="2"/>
  <c r="N4873" i="2"/>
  <c r="O4873" i="2"/>
  <c r="P4873" i="2"/>
  <c r="Q4873" i="2"/>
  <c r="L4874" i="2" a="1"/>
  <c r="L4874" i="2" s="1"/>
  <c r="M4874" i="2"/>
  <c r="N4874" i="2"/>
  <c r="O4874" i="2"/>
  <c r="P4874" i="2"/>
  <c r="Q4874" i="2"/>
  <c r="L4875" i="2" a="1"/>
  <c r="L4875" i="2" s="1"/>
  <c r="M4875" i="2"/>
  <c r="N4875" i="2"/>
  <c r="O4875" i="2"/>
  <c r="P4875" i="2"/>
  <c r="Q4875" i="2"/>
  <c r="L4876" i="2" a="1"/>
  <c r="L4876" i="2" s="1"/>
  <c r="M4876" i="2"/>
  <c r="N4876" i="2"/>
  <c r="O4876" i="2"/>
  <c r="P4876" i="2"/>
  <c r="Q4876" i="2"/>
  <c r="L4877" i="2" a="1"/>
  <c r="L4877" i="2" s="1"/>
  <c r="M4877" i="2"/>
  <c r="N4877" i="2"/>
  <c r="O4877" i="2"/>
  <c r="P4877" i="2"/>
  <c r="Q4877" i="2"/>
  <c r="L4878" i="2" a="1"/>
  <c r="L4878" i="2" s="1"/>
  <c r="M4878" i="2"/>
  <c r="N4878" i="2"/>
  <c r="O4878" i="2"/>
  <c r="P4878" i="2"/>
  <c r="Q4878" i="2"/>
  <c r="L4879" i="2" a="1"/>
  <c r="L4879" i="2" s="1"/>
  <c r="M4879" i="2"/>
  <c r="N4879" i="2"/>
  <c r="O4879" i="2"/>
  <c r="P4879" i="2"/>
  <c r="Q4879" i="2"/>
  <c r="L4880" i="2" a="1"/>
  <c r="L4880" i="2" s="1"/>
  <c r="M4880" i="2"/>
  <c r="N4880" i="2"/>
  <c r="O4880" i="2"/>
  <c r="P4880" i="2"/>
  <c r="Q4880" i="2"/>
  <c r="L4881" i="2" a="1"/>
  <c r="L4881" i="2" s="1"/>
  <c r="M4881" i="2"/>
  <c r="N4881" i="2"/>
  <c r="O4881" i="2"/>
  <c r="P4881" i="2"/>
  <c r="Q4881" i="2"/>
  <c r="L4882" i="2" a="1"/>
  <c r="L4882" i="2" s="1"/>
  <c r="M4882" i="2"/>
  <c r="N4882" i="2"/>
  <c r="O4882" i="2"/>
  <c r="P4882" i="2"/>
  <c r="Q4882" i="2"/>
  <c r="L4883" i="2" a="1"/>
  <c r="L4883" i="2" s="1"/>
  <c r="M4883" i="2"/>
  <c r="N4883" i="2"/>
  <c r="O4883" i="2"/>
  <c r="P4883" i="2"/>
  <c r="Q4883" i="2"/>
  <c r="L4884" i="2" a="1"/>
  <c r="L4884" i="2" s="1"/>
  <c r="M4884" i="2"/>
  <c r="N4884" i="2"/>
  <c r="O4884" i="2"/>
  <c r="P4884" i="2"/>
  <c r="Q4884" i="2"/>
  <c r="L4885" i="2" a="1"/>
  <c r="L4885" i="2" s="1"/>
  <c r="M4885" i="2"/>
  <c r="N4885" i="2"/>
  <c r="O4885" i="2"/>
  <c r="P4885" i="2"/>
  <c r="Q4885" i="2"/>
  <c r="L4886" i="2" a="1"/>
  <c r="L4886" i="2" s="1"/>
  <c r="M4886" i="2"/>
  <c r="N4886" i="2"/>
  <c r="O4886" i="2"/>
  <c r="P4886" i="2"/>
  <c r="Q4886" i="2"/>
  <c r="L4887" i="2" a="1"/>
  <c r="L4887" i="2" s="1"/>
  <c r="M4887" i="2"/>
  <c r="N4887" i="2"/>
  <c r="O4887" i="2"/>
  <c r="P4887" i="2"/>
  <c r="Q4887" i="2"/>
  <c r="L4888" i="2" a="1"/>
  <c r="L4888" i="2" s="1"/>
  <c r="M4888" i="2"/>
  <c r="N4888" i="2"/>
  <c r="O4888" i="2"/>
  <c r="P4888" i="2"/>
  <c r="Q4888" i="2"/>
  <c r="L4889" i="2" a="1"/>
  <c r="L4889" i="2" s="1"/>
  <c r="M4889" i="2"/>
  <c r="N4889" i="2"/>
  <c r="O4889" i="2"/>
  <c r="P4889" i="2"/>
  <c r="Q4889" i="2"/>
  <c r="L4890" i="2" a="1"/>
  <c r="L4890" i="2" s="1"/>
  <c r="M4890" i="2"/>
  <c r="N4890" i="2"/>
  <c r="O4890" i="2"/>
  <c r="P4890" i="2"/>
  <c r="Q4890" i="2"/>
  <c r="L4891" i="2" a="1"/>
  <c r="L4891" i="2" s="1"/>
  <c r="M4891" i="2"/>
  <c r="N4891" i="2"/>
  <c r="O4891" i="2"/>
  <c r="P4891" i="2"/>
  <c r="Q4891" i="2"/>
  <c r="L4892" i="2" a="1"/>
  <c r="L4892" i="2" s="1"/>
  <c r="M4892" i="2"/>
  <c r="N4892" i="2"/>
  <c r="O4892" i="2"/>
  <c r="P4892" i="2"/>
  <c r="Q4892" i="2"/>
  <c r="L4893" i="2" a="1"/>
  <c r="L4893" i="2" s="1"/>
  <c r="M4893" i="2"/>
  <c r="N4893" i="2"/>
  <c r="O4893" i="2"/>
  <c r="P4893" i="2"/>
  <c r="Q4893" i="2"/>
  <c r="L4894" i="2" a="1"/>
  <c r="L4894" i="2" s="1"/>
  <c r="M4894" i="2"/>
  <c r="N4894" i="2"/>
  <c r="O4894" i="2"/>
  <c r="P4894" i="2"/>
  <c r="Q4894" i="2"/>
  <c r="L4895" i="2" a="1"/>
  <c r="L4895" i="2" s="1"/>
  <c r="M4895" i="2"/>
  <c r="N4895" i="2"/>
  <c r="O4895" i="2"/>
  <c r="P4895" i="2"/>
  <c r="Q4895" i="2"/>
  <c r="L4896" i="2" a="1"/>
  <c r="L4896" i="2" s="1"/>
  <c r="M4896" i="2"/>
  <c r="N4896" i="2"/>
  <c r="O4896" i="2"/>
  <c r="P4896" i="2"/>
  <c r="Q4896" i="2"/>
  <c r="L4897" i="2" a="1"/>
  <c r="L4897" i="2" s="1"/>
  <c r="M4897" i="2"/>
  <c r="N4897" i="2"/>
  <c r="O4897" i="2"/>
  <c r="P4897" i="2"/>
  <c r="Q4897" i="2"/>
  <c r="L4898" i="2" a="1"/>
  <c r="L4898" i="2" s="1"/>
  <c r="M4898" i="2"/>
  <c r="N4898" i="2"/>
  <c r="O4898" i="2"/>
  <c r="P4898" i="2"/>
  <c r="Q4898" i="2"/>
  <c r="L4899" i="2" a="1"/>
  <c r="L4899" i="2" s="1"/>
  <c r="M4899" i="2"/>
  <c r="N4899" i="2"/>
  <c r="O4899" i="2"/>
  <c r="P4899" i="2"/>
  <c r="Q4899" i="2"/>
  <c r="L4900" i="2" a="1"/>
  <c r="L4900" i="2" s="1"/>
  <c r="M4900" i="2"/>
  <c r="N4900" i="2"/>
  <c r="O4900" i="2"/>
  <c r="P4900" i="2"/>
  <c r="Q4900" i="2"/>
  <c r="L4901" i="2" a="1"/>
  <c r="L4901" i="2" s="1"/>
  <c r="M4901" i="2"/>
  <c r="N4901" i="2"/>
  <c r="O4901" i="2"/>
  <c r="P4901" i="2"/>
  <c r="Q4901" i="2"/>
  <c r="L4902" i="2" a="1"/>
  <c r="L4902" i="2" s="1"/>
  <c r="M4902" i="2"/>
  <c r="N4902" i="2"/>
  <c r="O4902" i="2"/>
  <c r="P4902" i="2"/>
  <c r="Q4902" i="2"/>
  <c r="L4903" i="2" a="1"/>
  <c r="L4903" i="2" s="1"/>
  <c r="M4903" i="2"/>
  <c r="N4903" i="2"/>
  <c r="O4903" i="2"/>
  <c r="P4903" i="2"/>
  <c r="Q4903" i="2"/>
  <c r="L4904" i="2" a="1"/>
  <c r="L4904" i="2" s="1"/>
  <c r="M4904" i="2"/>
  <c r="N4904" i="2"/>
  <c r="O4904" i="2"/>
  <c r="P4904" i="2"/>
  <c r="Q4904" i="2"/>
  <c r="L4905" i="2" a="1"/>
  <c r="L4905" i="2" s="1"/>
  <c r="M4905" i="2"/>
  <c r="N4905" i="2"/>
  <c r="O4905" i="2"/>
  <c r="P4905" i="2"/>
  <c r="Q4905" i="2"/>
  <c r="L4906" i="2" a="1"/>
  <c r="L4906" i="2" s="1"/>
  <c r="M4906" i="2"/>
  <c r="N4906" i="2"/>
  <c r="O4906" i="2"/>
  <c r="P4906" i="2"/>
  <c r="Q4906" i="2"/>
  <c r="L4907" i="2" a="1"/>
  <c r="L4907" i="2" s="1"/>
  <c r="M4907" i="2"/>
  <c r="N4907" i="2"/>
  <c r="O4907" i="2"/>
  <c r="P4907" i="2"/>
  <c r="Q4907" i="2"/>
  <c r="L4908" i="2" a="1"/>
  <c r="L4908" i="2" s="1"/>
  <c r="M4908" i="2"/>
  <c r="N4908" i="2"/>
  <c r="O4908" i="2"/>
  <c r="P4908" i="2"/>
  <c r="Q4908" i="2"/>
  <c r="L4909" i="2" a="1"/>
  <c r="L4909" i="2" s="1"/>
  <c r="M4909" i="2"/>
  <c r="N4909" i="2"/>
  <c r="O4909" i="2"/>
  <c r="P4909" i="2"/>
  <c r="Q4909" i="2"/>
  <c r="L4910" i="2" a="1"/>
  <c r="L4910" i="2" s="1"/>
  <c r="M4910" i="2"/>
  <c r="N4910" i="2"/>
  <c r="O4910" i="2"/>
  <c r="P4910" i="2"/>
  <c r="Q4910" i="2"/>
  <c r="L4911" i="2" a="1"/>
  <c r="L4911" i="2" s="1"/>
  <c r="M4911" i="2"/>
  <c r="N4911" i="2"/>
  <c r="O4911" i="2"/>
  <c r="P4911" i="2"/>
  <c r="Q4911" i="2"/>
  <c r="L4912" i="2" a="1"/>
  <c r="L4912" i="2" s="1"/>
  <c r="M4912" i="2"/>
  <c r="N4912" i="2"/>
  <c r="O4912" i="2"/>
  <c r="P4912" i="2"/>
  <c r="Q4912" i="2"/>
  <c r="L4913" i="2" a="1"/>
  <c r="L4913" i="2" s="1"/>
  <c r="M4913" i="2"/>
  <c r="N4913" i="2"/>
  <c r="O4913" i="2"/>
  <c r="P4913" i="2"/>
  <c r="Q4913" i="2"/>
  <c r="L4914" i="2" a="1"/>
  <c r="L4914" i="2" s="1"/>
  <c r="M4914" i="2"/>
  <c r="N4914" i="2"/>
  <c r="O4914" i="2"/>
  <c r="P4914" i="2"/>
  <c r="Q4914" i="2"/>
  <c r="L4915" i="2" a="1"/>
  <c r="L4915" i="2" s="1"/>
  <c r="M4915" i="2"/>
  <c r="N4915" i="2"/>
  <c r="O4915" i="2"/>
  <c r="P4915" i="2"/>
  <c r="Q4915" i="2"/>
  <c r="L4916" i="2" a="1"/>
  <c r="L4916" i="2" s="1"/>
  <c r="M4916" i="2"/>
  <c r="N4916" i="2"/>
  <c r="O4916" i="2"/>
  <c r="P4916" i="2"/>
  <c r="Q4916" i="2"/>
  <c r="L4917" i="2" a="1"/>
  <c r="L4917" i="2" s="1"/>
  <c r="M4917" i="2"/>
  <c r="N4917" i="2"/>
  <c r="O4917" i="2"/>
  <c r="P4917" i="2"/>
  <c r="Q4917" i="2"/>
  <c r="L4918" i="2" a="1"/>
  <c r="L4918" i="2" s="1"/>
  <c r="M4918" i="2"/>
  <c r="N4918" i="2"/>
  <c r="O4918" i="2"/>
  <c r="P4918" i="2"/>
  <c r="Q4918" i="2"/>
  <c r="L4919" i="2" a="1"/>
  <c r="L4919" i="2" s="1"/>
  <c r="M4919" i="2"/>
  <c r="N4919" i="2"/>
  <c r="O4919" i="2"/>
  <c r="P4919" i="2"/>
  <c r="Q4919" i="2"/>
  <c r="L4920" i="2" a="1"/>
  <c r="L4920" i="2" s="1"/>
  <c r="M4920" i="2"/>
  <c r="N4920" i="2"/>
  <c r="O4920" i="2"/>
  <c r="P4920" i="2"/>
  <c r="Q4920" i="2"/>
  <c r="L4921" i="2" a="1"/>
  <c r="L4921" i="2" s="1"/>
  <c r="M4921" i="2"/>
  <c r="N4921" i="2"/>
  <c r="O4921" i="2"/>
  <c r="P4921" i="2"/>
  <c r="Q4921" i="2"/>
  <c r="L4922" i="2" a="1"/>
  <c r="L4922" i="2" s="1"/>
  <c r="M4922" i="2"/>
  <c r="N4922" i="2"/>
  <c r="O4922" i="2"/>
  <c r="P4922" i="2"/>
  <c r="Q4922" i="2"/>
  <c r="L4923" i="2" a="1"/>
  <c r="L4923" i="2" s="1"/>
  <c r="M4923" i="2"/>
  <c r="N4923" i="2"/>
  <c r="O4923" i="2"/>
  <c r="P4923" i="2"/>
  <c r="Q4923" i="2"/>
  <c r="L4924" i="2" a="1"/>
  <c r="L4924" i="2" s="1"/>
  <c r="M4924" i="2"/>
  <c r="N4924" i="2"/>
  <c r="O4924" i="2"/>
  <c r="P4924" i="2"/>
  <c r="Q4924" i="2"/>
  <c r="L4925" i="2" a="1"/>
  <c r="L4925" i="2" s="1"/>
  <c r="M4925" i="2"/>
  <c r="N4925" i="2"/>
  <c r="O4925" i="2"/>
  <c r="P4925" i="2"/>
  <c r="Q4925" i="2"/>
  <c r="L4926" i="2" a="1"/>
  <c r="L4926" i="2" s="1"/>
  <c r="M4926" i="2"/>
  <c r="N4926" i="2"/>
  <c r="O4926" i="2"/>
  <c r="P4926" i="2"/>
  <c r="Q4926" i="2"/>
  <c r="L4927" i="2" a="1"/>
  <c r="L4927" i="2" s="1"/>
  <c r="M4927" i="2"/>
  <c r="N4927" i="2"/>
  <c r="O4927" i="2"/>
  <c r="P4927" i="2"/>
  <c r="Q4927" i="2"/>
  <c r="L4928" i="2" a="1"/>
  <c r="L4928" i="2" s="1"/>
  <c r="M4928" i="2"/>
  <c r="N4928" i="2"/>
  <c r="O4928" i="2"/>
  <c r="P4928" i="2"/>
  <c r="Q4928" i="2"/>
  <c r="L4929" i="2" a="1"/>
  <c r="L4929" i="2" s="1"/>
  <c r="M4929" i="2"/>
  <c r="N4929" i="2"/>
  <c r="O4929" i="2"/>
  <c r="P4929" i="2"/>
  <c r="Q4929" i="2"/>
  <c r="L4930" i="2" a="1"/>
  <c r="L4930" i="2" s="1"/>
  <c r="M4930" i="2"/>
  <c r="N4930" i="2"/>
  <c r="O4930" i="2"/>
  <c r="P4930" i="2"/>
  <c r="Q4930" i="2"/>
  <c r="L4931" i="2" a="1"/>
  <c r="L4931" i="2" s="1"/>
  <c r="M4931" i="2"/>
  <c r="N4931" i="2"/>
  <c r="O4931" i="2"/>
  <c r="P4931" i="2"/>
  <c r="Q4931" i="2"/>
  <c r="L4932" i="2" a="1"/>
  <c r="L4932" i="2" s="1"/>
  <c r="M4932" i="2"/>
  <c r="N4932" i="2"/>
  <c r="O4932" i="2"/>
  <c r="P4932" i="2"/>
  <c r="Q4932" i="2"/>
  <c r="L4933" i="2" a="1"/>
  <c r="L4933" i="2" s="1"/>
  <c r="M4933" i="2"/>
  <c r="N4933" i="2"/>
  <c r="O4933" i="2"/>
  <c r="P4933" i="2"/>
  <c r="Q4933" i="2"/>
  <c r="L4934" i="2" a="1"/>
  <c r="L4934" i="2" s="1"/>
  <c r="M4934" i="2"/>
  <c r="N4934" i="2"/>
  <c r="O4934" i="2"/>
  <c r="P4934" i="2"/>
  <c r="Q4934" i="2"/>
  <c r="L4935" i="2" a="1"/>
  <c r="L4935" i="2" s="1"/>
  <c r="M4935" i="2"/>
  <c r="N4935" i="2"/>
  <c r="O4935" i="2"/>
  <c r="P4935" i="2"/>
  <c r="Q4935" i="2"/>
  <c r="L4936" i="2" a="1"/>
  <c r="L4936" i="2" s="1"/>
  <c r="M4936" i="2"/>
  <c r="N4936" i="2"/>
  <c r="O4936" i="2"/>
  <c r="P4936" i="2"/>
  <c r="Q4936" i="2"/>
  <c r="L4937" i="2" a="1"/>
  <c r="L4937" i="2" s="1"/>
  <c r="M4937" i="2"/>
  <c r="N4937" i="2"/>
  <c r="O4937" i="2"/>
  <c r="P4937" i="2"/>
  <c r="Q4937" i="2"/>
  <c r="L4938" i="2" a="1"/>
  <c r="L4938" i="2" s="1"/>
  <c r="M4938" i="2"/>
  <c r="N4938" i="2"/>
  <c r="O4938" i="2"/>
  <c r="P4938" i="2"/>
  <c r="Q4938" i="2"/>
  <c r="L4939" i="2" a="1"/>
  <c r="L4939" i="2" s="1"/>
  <c r="M4939" i="2"/>
  <c r="N4939" i="2"/>
  <c r="O4939" i="2"/>
  <c r="P4939" i="2"/>
  <c r="Q4939" i="2"/>
  <c r="L4940" i="2" a="1"/>
  <c r="L4940" i="2" s="1"/>
  <c r="M4940" i="2"/>
  <c r="N4940" i="2"/>
  <c r="O4940" i="2"/>
  <c r="P4940" i="2"/>
  <c r="Q4940" i="2"/>
  <c r="L4941" i="2" a="1"/>
  <c r="L4941" i="2" s="1"/>
  <c r="M4941" i="2"/>
  <c r="N4941" i="2"/>
  <c r="O4941" i="2"/>
  <c r="P4941" i="2"/>
  <c r="Q4941" i="2"/>
  <c r="L4942" i="2" a="1"/>
  <c r="L4942" i="2" s="1"/>
  <c r="M4942" i="2"/>
  <c r="N4942" i="2"/>
  <c r="O4942" i="2"/>
  <c r="P4942" i="2"/>
  <c r="Q4942" i="2"/>
  <c r="L4943" i="2" a="1"/>
  <c r="L4943" i="2" s="1"/>
  <c r="M4943" i="2"/>
  <c r="N4943" i="2"/>
  <c r="O4943" i="2"/>
  <c r="P4943" i="2"/>
  <c r="Q4943" i="2"/>
  <c r="L4944" i="2" a="1"/>
  <c r="L4944" i="2" s="1"/>
  <c r="M4944" i="2"/>
  <c r="N4944" i="2"/>
  <c r="O4944" i="2"/>
  <c r="P4944" i="2"/>
  <c r="Q4944" i="2"/>
  <c r="L4945" i="2" a="1"/>
  <c r="L4945" i="2" s="1"/>
  <c r="M4945" i="2"/>
  <c r="N4945" i="2"/>
  <c r="O4945" i="2"/>
  <c r="P4945" i="2"/>
  <c r="Q4945" i="2"/>
  <c r="L4946" i="2" a="1"/>
  <c r="L4946" i="2" s="1"/>
  <c r="M4946" i="2"/>
  <c r="N4946" i="2"/>
  <c r="O4946" i="2"/>
  <c r="P4946" i="2"/>
  <c r="Q4946" i="2"/>
  <c r="L4947" i="2" a="1"/>
  <c r="L4947" i="2" s="1"/>
  <c r="M4947" i="2"/>
  <c r="N4947" i="2"/>
  <c r="O4947" i="2"/>
  <c r="P4947" i="2"/>
  <c r="Q4947" i="2"/>
  <c r="L4948" i="2" a="1"/>
  <c r="L4948" i="2" s="1"/>
  <c r="M4948" i="2"/>
  <c r="N4948" i="2"/>
  <c r="O4948" i="2"/>
  <c r="P4948" i="2"/>
  <c r="Q4948" i="2"/>
  <c r="L4949" i="2" a="1"/>
  <c r="L4949" i="2" s="1"/>
  <c r="M4949" i="2"/>
  <c r="N4949" i="2"/>
  <c r="O4949" i="2"/>
  <c r="P4949" i="2"/>
  <c r="Q4949" i="2"/>
  <c r="L4950" i="2" a="1"/>
  <c r="L4950" i="2" s="1"/>
  <c r="M4950" i="2"/>
  <c r="N4950" i="2"/>
  <c r="O4950" i="2"/>
  <c r="P4950" i="2"/>
  <c r="Q4950" i="2"/>
  <c r="L4951" i="2" a="1"/>
  <c r="L4951" i="2" s="1"/>
  <c r="M4951" i="2"/>
  <c r="N4951" i="2"/>
  <c r="O4951" i="2"/>
  <c r="P4951" i="2"/>
  <c r="Q4951" i="2"/>
  <c r="L4952" i="2" a="1"/>
  <c r="L4952" i="2" s="1"/>
  <c r="M4952" i="2"/>
  <c r="N4952" i="2"/>
  <c r="O4952" i="2"/>
  <c r="P4952" i="2"/>
  <c r="Q4952" i="2"/>
  <c r="L4953" i="2" a="1"/>
  <c r="L4953" i="2" s="1"/>
  <c r="M4953" i="2"/>
  <c r="N4953" i="2"/>
  <c r="O4953" i="2"/>
  <c r="P4953" i="2"/>
  <c r="Q4953" i="2"/>
  <c r="L4954" i="2" a="1"/>
  <c r="L4954" i="2" s="1"/>
  <c r="M4954" i="2"/>
  <c r="N4954" i="2"/>
  <c r="O4954" i="2"/>
  <c r="P4954" i="2"/>
  <c r="Q4954" i="2"/>
  <c r="L4955" i="2" a="1"/>
  <c r="L4955" i="2" s="1"/>
  <c r="M4955" i="2"/>
  <c r="N4955" i="2"/>
  <c r="O4955" i="2"/>
  <c r="P4955" i="2"/>
  <c r="Q4955" i="2"/>
  <c r="L4956" i="2" a="1"/>
  <c r="L4956" i="2" s="1"/>
  <c r="M4956" i="2"/>
  <c r="N4956" i="2"/>
  <c r="O4956" i="2"/>
  <c r="P4956" i="2"/>
  <c r="Q4956" i="2"/>
  <c r="L4957" i="2" a="1"/>
  <c r="L4957" i="2" s="1"/>
  <c r="M4957" i="2"/>
  <c r="N4957" i="2"/>
  <c r="O4957" i="2"/>
  <c r="P4957" i="2"/>
  <c r="Q4957" i="2"/>
  <c r="L4958" i="2" a="1"/>
  <c r="L4958" i="2" s="1"/>
  <c r="M4958" i="2"/>
  <c r="N4958" i="2"/>
  <c r="O4958" i="2"/>
  <c r="P4958" i="2"/>
  <c r="Q4958" i="2"/>
  <c r="L4959" i="2" a="1"/>
  <c r="L4959" i="2" s="1"/>
  <c r="M4959" i="2"/>
  <c r="N4959" i="2"/>
  <c r="O4959" i="2"/>
  <c r="P4959" i="2"/>
  <c r="Q4959" i="2"/>
  <c r="L4960" i="2" a="1"/>
  <c r="L4960" i="2" s="1"/>
  <c r="M4960" i="2"/>
  <c r="N4960" i="2"/>
  <c r="O4960" i="2"/>
  <c r="P4960" i="2"/>
  <c r="Q4960" i="2"/>
  <c r="L4961" i="2" a="1"/>
  <c r="L4961" i="2" s="1"/>
  <c r="M4961" i="2"/>
  <c r="N4961" i="2"/>
  <c r="O4961" i="2"/>
  <c r="P4961" i="2"/>
  <c r="Q4961" i="2"/>
  <c r="L4962" i="2" a="1"/>
  <c r="L4962" i="2" s="1"/>
  <c r="M4962" i="2"/>
  <c r="N4962" i="2"/>
  <c r="O4962" i="2"/>
  <c r="P4962" i="2"/>
  <c r="Q4962" i="2"/>
  <c r="L4963" i="2" a="1"/>
  <c r="L4963" i="2" s="1"/>
  <c r="M4963" i="2"/>
  <c r="N4963" i="2"/>
  <c r="O4963" i="2"/>
  <c r="P4963" i="2"/>
  <c r="Q4963" i="2"/>
  <c r="L4964" i="2" a="1"/>
  <c r="L4964" i="2" s="1"/>
  <c r="M4964" i="2"/>
  <c r="N4964" i="2"/>
  <c r="O4964" i="2"/>
  <c r="P4964" i="2"/>
  <c r="Q4964" i="2"/>
  <c r="L4965" i="2" a="1"/>
  <c r="L4965" i="2" s="1"/>
  <c r="M4965" i="2"/>
  <c r="N4965" i="2"/>
  <c r="O4965" i="2"/>
  <c r="P4965" i="2"/>
  <c r="Q4965" i="2"/>
  <c r="L4966" i="2" a="1"/>
  <c r="L4966" i="2" s="1"/>
  <c r="M4966" i="2"/>
  <c r="N4966" i="2"/>
  <c r="O4966" i="2"/>
  <c r="P4966" i="2"/>
  <c r="Q4966" i="2"/>
  <c r="L4967" i="2" a="1"/>
  <c r="L4967" i="2" s="1"/>
  <c r="M4967" i="2"/>
  <c r="N4967" i="2"/>
  <c r="O4967" i="2"/>
  <c r="P4967" i="2"/>
  <c r="Q4967" i="2"/>
  <c r="L4968" i="2" a="1"/>
  <c r="L4968" i="2" s="1"/>
  <c r="M4968" i="2"/>
  <c r="N4968" i="2"/>
  <c r="O4968" i="2"/>
  <c r="P4968" i="2"/>
  <c r="Q4968" i="2"/>
  <c r="L4969" i="2" a="1"/>
  <c r="L4969" i="2" s="1"/>
  <c r="M4969" i="2"/>
  <c r="N4969" i="2"/>
  <c r="O4969" i="2"/>
  <c r="P4969" i="2"/>
  <c r="Q4969" i="2"/>
  <c r="L4970" i="2" a="1"/>
  <c r="L4970" i="2" s="1"/>
  <c r="M4970" i="2"/>
  <c r="N4970" i="2"/>
  <c r="O4970" i="2"/>
  <c r="P4970" i="2"/>
  <c r="Q4970" i="2"/>
  <c r="L4971" i="2" a="1"/>
  <c r="L4971" i="2" s="1"/>
  <c r="M4971" i="2"/>
  <c r="N4971" i="2"/>
  <c r="O4971" i="2"/>
  <c r="P4971" i="2"/>
  <c r="Q4971" i="2"/>
  <c r="L4972" i="2" a="1"/>
  <c r="L4972" i="2" s="1"/>
  <c r="M4972" i="2"/>
  <c r="N4972" i="2"/>
  <c r="O4972" i="2"/>
  <c r="P4972" i="2"/>
  <c r="Q4972" i="2"/>
  <c r="L4973" i="2" a="1"/>
  <c r="L4973" i="2" s="1"/>
  <c r="M4973" i="2"/>
  <c r="N4973" i="2"/>
  <c r="O4973" i="2"/>
  <c r="P4973" i="2"/>
  <c r="Q4973" i="2"/>
  <c r="L4974" i="2" a="1"/>
  <c r="L4974" i="2" s="1"/>
  <c r="M4974" i="2"/>
  <c r="N4974" i="2"/>
  <c r="O4974" i="2"/>
  <c r="P4974" i="2"/>
  <c r="Q4974" i="2"/>
  <c r="L4975" i="2" a="1"/>
  <c r="L4975" i="2" s="1"/>
  <c r="M4975" i="2"/>
  <c r="N4975" i="2"/>
  <c r="O4975" i="2"/>
  <c r="P4975" i="2"/>
  <c r="Q4975" i="2"/>
  <c r="L4976" i="2" a="1"/>
  <c r="L4976" i="2" s="1"/>
  <c r="M4976" i="2"/>
  <c r="N4976" i="2"/>
  <c r="O4976" i="2"/>
  <c r="P4976" i="2"/>
  <c r="Q4976" i="2"/>
  <c r="L4977" i="2" a="1"/>
  <c r="L4977" i="2" s="1"/>
  <c r="M4977" i="2"/>
  <c r="N4977" i="2"/>
  <c r="O4977" i="2"/>
  <c r="P4977" i="2"/>
  <c r="Q4977" i="2"/>
  <c r="L4978" i="2" a="1"/>
  <c r="L4978" i="2" s="1"/>
  <c r="M4978" i="2"/>
  <c r="N4978" i="2"/>
  <c r="O4978" i="2"/>
  <c r="P4978" i="2"/>
  <c r="Q4978" i="2"/>
  <c r="L4979" i="2" a="1"/>
  <c r="L4979" i="2" s="1"/>
  <c r="M4979" i="2"/>
  <c r="N4979" i="2"/>
  <c r="O4979" i="2"/>
  <c r="P4979" i="2"/>
  <c r="Q4979" i="2"/>
  <c r="L4980" i="2" a="1"/>
  <c r="L4980" i="2" s="1"/>
  <c r="M4980" i="2"/>
  <c r="N4980" i="2"/>
  <c r="O4980" i="2"/>
  <c r="P4980" i="2"/>
  <c r="Q4980" i="2"/>
  <c r="L4981" i="2" a="1"/>
  <c r="L4981" i="2" s="1"/>
  <c r="M4981" i="2"/>
  <c r="N4981" i="2"/>
  <c r="O4981" i="2"/>
  <c r="P4981" i="2"/>
  <c r="Q4981" i="2"/>
  <c r="L4982" i="2" a="1"/>
  <c r="L4982" i="2" s="1"/>
  <c r="M4982" i="2"/>
  <c r="N4982" i="2"/>
  <c r="O4982" i="2"/>
  <c r="P4982" i="2"/>
  <c r="Q4982" i="2"/>
  <c r="L4983" i="2" a="1"/>
  <c r="L4983" i="2" s="1"/>
  <c r="M4983" i="2"/>
  <c r="N4983" i="2"/>
  <c r="O4983" i="2"/>
  <c r="P4983" i="2"/>
  <c r="Q4983" i="2"/>
  <c r="L4984" i="2" a="1"/>
  <c r="L4984" i="2" s="1"/>
  <c r="M4984" i="2"/>
  <c r="N4984" i="2"/>
  <c r="O4984" i="2"/>
  <c r="P4984" i="2"/>
  <c r="Q4984" i="2"/>
  <c r="L4985" i="2" a="1"/>
  <c r="L4985" i="2" s="1"/>
  <c r="M4985" i="2"/>
  <c r="N4985" i="2"/>
  <c r="O4985" i="2"/>
  <c r="P4985" i="2"/>
  <c r="Q4985" i="2"/>
  <c r="L4986" i="2" a="1"/>
  <c r="L4986" i="2" s="1"/>
  <c r="M4986" i="2"/>
  <c r="N4986" i="2"/>
  <c r="O4986" i="2"/>
  <c r="P4986" i="2"/>
  <c r="Q4986" i="2"/>
  <c r="L4987" i="2" a="1"/>
  <c r="L4987" i="2" s="1"/>
  <c r="M4987" i="2"/>
  <c r="N4987" i="2"/>
  <c r="O4987" i="2"/>
  <c r="P4987" i="2"/>
  <c r="Q4987" i="2"/>
  <c r="L4988" i="2" a="1"/>
  <c r="L4988" i="2" s="1"/>
  <c r="M4988" i="2"/>
  <c r="N4988" i="2"/>
  <c r="O4988" i="2"/>
  <c r="P4988" i="2"/>
  <c r="Q4988" i="2"/>
  <c r="L4989" i="2" a="1"/>
  <c r="L4989" i="2" s="1"/>
  <c r="M4989" i="2"/>
  <c r="N4989" i="2"/>
  <c r="O4989" i="2"/>
  <c r="P4989" i="2"/>
  <c r="Q4989" i="2"/>
  <c r="L4990" i="2" a="1"/>
  <c r="L4990" i="2" s="1"/>
  <c r="M4990" i="2"/>
  <c r="N4990" i="2"/>
  <c r="O4990" i="2"/>
  <c r="P4990" i="2"/>
  <c r="Q4990" i="2"/>
  <c r="L4991" i="2" a="1"/>
  <c r="L4991" i="2" s="1"/>
  <c r="M4991" i="2"/>
  <c r="N4991" i="2"/>
  <c r="O4991" i="2"/>
  <c r="P4991" i="2"/>
  <c r="Q4991" i="2"/>
  <c r="L4992" i="2" a="1"/>
  <c r="L4992" i="2" s="1"/>
  <c r="M4992" i="2"/>
  <c r="N4992" i="2"/>
  <c r="O4992" i="2"/>
  <c r="P4992" i="2"/>
  <c r="Q4992" i="2"/>
  <c r="L4993" i="2" a="1"/>
  <c r="L4993" i="2" s="1"/>
  <c r="M4993" i="2"/>
  <c r="N4993" i="2"/>
  <c r="O4993" i="2"/>
  <c r="P4993" i="2"/>
  <c r="Q4993" i="2"/>
  <c r="L4994" i="2" a="1"/>
  <c r="L4994" i="2" s="1"/>
  <c r="M4994" i="2"/>
  <c r="N4994" i="2"/>
  <c r="O4994" i="2"/>
  <c r="P4994" i="2"/>
  <c r="Q4994" i="2"/>
  <c r="L4995" i="2" a="1"/>
  <c r="L4995" i="2" s="1"/>
  <c r="M4995" i="2"/>
  <c r="N4995" i="2"/>
  <c r="O4995" i="2"/>
  <c r="P4995" i="2"/>
  <c r="Q4995" i="2"/>
  <c r="L4996" i="2" a="1"/>
  <c r="L4996" i="2" s="1"/>
  <c r="M4996" i="2"/>
  <c r="N4996" i="2"/>
  <c r="O4996" i="2"/>
  <c r="P4996" i="2"/>
  <c r="Q4996" i="2"/>
  <c r="L4997" i="2" a="1"/>
  <c r="L4997" i="2" s="1"/>
  <c r="M4997" i="2"/>
  <c r="N4997" i="2"/>
  <c r="O4997" i="2"/>
  <c r="P4997" i="2"/>
  <c r="Q4997" i="2"/>
  <c r="L4998" i="2" a="1"/>
  <c r="L4998" i="2" s="1"/>
  <c r="M4998" i="2"/>
  <c r="N4998" i="2"/>
  <c r="O4998" i="2"/>
  <c r="P4998" i="2"/>
  <c r="Q4998" i="2"/>
  <c r="L4999" i="2" a="1"/>
  <c r="L4999" i="2" s="1"/>
  <c r="M4999" i="2"/>
  <c r="N4999" i="2"/>
  <c r="O4999" i="2"/>
  <c r="P4999" i="2"/>
  <c r="Q4999" i="2"/>
  <c r="L5000" i="2" a="1"/>
  <c r="L5000" i="2" s="1"/>
  <c r="M5000" i="2"/>
  <c r="N5000" i="2"/>
  <c r="O5000" i="2"/>
  <c r="P5000" i="2"/>
  <c r="Q5000" i="2"/>
  <c r="L5001" i="2" a="1"/>
  <c r="L5001" i="2" s="1"/>
  <c r="M5001" i="2"/>
  <c r="N5001" i="2"/>
  <c r="O5001" i="2"/>
  <c r="P5001" i="2"/>
  <c r="Q5001" i="2"/>
  <c r="L5002" i="2" a="1"/>
  <c r="L5002" i="2" s="1"/>
  <c r="M5002" i="2"/>
  <c r="N5002" i="2"/>
  <c r="O5002" i="2"/>
  <c r="P5002" i="2"/>
  <c r="Q5002" i="2"/>
  <c r="L5003" i="2" a="1"/>
  <c r="L5003" i="2" s="1"/>
  <c r="M5003" i="2"/>
  <c r="N5003" i="2"/>
  <c r="O5003" i="2"/>
  <c r="P5003" i="2"/>
  <c r="Q5003" i="2"/>
  <c r="L5004" i="2" a="1"/>
  <c r="L5004" i="2" s="1"/>
  <c r="M5004" i="2"/>
  <c r="N5004" i="2"/>
  <c r="O5004" i="2"/>
  <c r="P5004" i="2"/>
  <c r="Q5004" i="2"/>
  <c r="L5005" i="2" a="1"/>
  <c r="L5005" i="2" s="1"/>
  <c r="M5005" i="2"/>
  <c r="N5005" i="2"/>
  <c r="O5005" i="2"/>
  <c r="P5005" i="2"/>
  <c r="Q5005" i="2"/>
  <c r="L5006" i="2" a="1"/>
  <c r="L5006" i="2" s="1"/>
  <c r="M5006" i="2"/>
  <c r="N5006" i="2"/>
  <c r="O5006" i="2"/>
  <c r="P5006" i="2"/>
  <c r="Q5006" i="2"/>
  <c r="L5007" i="2" a="1"/>
  <c r="L5007" i="2" s="1"/>
  <c r="M5007" i="2"/>
  <c r="N5007" i="2"/>
  <c r="O5007" i="2"/>
  <c r="P5007" i="2"/>
  <c r="Q5007" i="2"/>
  <c r="L5008" i="2" a="1"/>
  <c r="L5008" i="2" s="1"/>
  <c r="M5008" i="2"/>
  <c r="N5008" i="2"/>
  <c r="O5008" i="2"/>
  <c r="P5008" i="2"/>
  <c r="Q5008" i="2"/>
  <c r="L5009" i="2" a="1"/>
  <c r="L5009" i="2" s="1"/>
  <c r="M5009" i="2"/>
  <c r="N5009" i="2"/>
  <c r="O5009" i="2"/>
  <c r="P5009" i="2"/>
  <c r="Q5009" i="2"/>
  <c r="L5010" i="2" a="1"/>
  <c r="L5010" i="2" s="1"/>
  <c r="M5010" i="2"/>
  <c r="N5010" i="2"/>
  <c r="O5010" i="2"/>
  <c r="P5010" i="2"/>
  <c r="Q5010" i="2"/>
  <c r="L5011" i="2" a="1"/>
  <c r="L5011" i="2" s="1"/>
  <c r="M5011" i="2"/>
  <c r="N5011" i="2"/>
  <c r="O5011" i="2"/>
  <c r="P5011" i="2"/>
  <c r="Q5011" i="2"/>
  <c r="L5012" i="2" a="1"/>
  <c r="L5012" i="2" s="1"/>
  <c r="M5012" i="2"/>
  <c r="N5012" i="2"/>
  <c r="O5012" i="2"/>
  <c r="P5012" i="2"/>
  <c r="Q5012" i="2"/>
  <c r="L5013" i="2" a="1"/>
  <c r="L5013" i="2" s="1"/>
  <c r="M5013" i="2"/>
  <c r="N5013" i="2"/>
  <c r="O5013" i="2"/>
  <c r="P5013" i="2"/>
  <c r="Q5013" i="2"/>
  <c r="L5014" i="2" a="1"/>
  <c r="L5014" i="2" s="1"/>
  <c r="M5014" i="2"/>
  <c r="N5014" i="2"/>
  <c r="O5014" i="2"/>
  <c r="P5014" i="2"/>
  <c r="Q5014" i="2"/>
  <c r="L5015" i="2" a="1"/>
  <c r="L5015" i="2" s="1"/>
  <c r="M5015" i="2"/>
  <c r="N5015" i="2"/>
  <c r="O5015" i="2"/>
  <c r="P5015" i="2"/>
  <c r="Q5015" i="2"/>
  <c r="L5016" i="2" a="1"/>
  <c r="L5016" i="2" s="1"/>
  <c r="M5016" i="2"/>
  <c r="N5016" i="2"/>
  <c r="O5016" i="2"/>
  <c r="P5016" i="2"/>
  <c r="Q5016" i="2"/>
  <c r="L5017" i="2" a="1"/>
  <c r="L5017" i="2" s="1"/>
  <c r="M5017" i="2"/>
  <c r="N5017" i="2"/>
  <c r="O5017" i="2"/>
  <c r="P5017" i="2"/>
  <c r="Q5017" i="2"/>
  <c r="L5018" i="2" a="1"/>
  <c r="L5018" i="2" s="1"/>
  <c r="M5018" i="2"/>
  <c r="N5018" i="2"/>
  <c r="O5018" i="2"/>
  <c r="P5018" i="2"/>
  <c r="Q5018" i="2"/>
  <c r="L5019" i="2" a="1"/>
  <c r="L5019" i="2" s="1"/>
  <c r="M5019" i="2"/>
  <c r="N5019" i="2"/>
  <c r="O5019" i="2"/>
  <c r="P5019" i="2"/>
  <c r="Q5019" i="2"/>
  <c r="L5020" i="2" a="1"/>
  <c r="L5020" i="2" s="1"/>
  <c r="M5020" i="2"/>
  <c r="N5020" i="2"/>
  <c r="O5020" i="2"/>
  <c r="P5020" i="2"/>
  <c r="Q5020" i="2"/>
  <c r="L5021" i="2" a="1"/>
  <c r="L5021" i="2" s="1"/>
  <c r="M5021" i="2"/>
  <c r="N5021" i="2"/>
  <c r="O5021" i="2"/>
  <c r="P5021" i="2"/>
  <c r="Q5021" i="2"/>
  <c r="L5022" i="2" a="1"/>
  <c r="L5022" i="2" s="1"/>
  <c r="M5022" i="2"/>
  <c r="N5022" i="2"/>
  <c r="O5022" i="2"/>
  <c r="P5022" i="2"/>
  <c r="Q5022" i="2"/>
  <c r="L5023" i="2" a="1"/>
  <c r="L5023" i="2" s="1"/>
  <c r="M5023" i="2"/>
  <c r="N5023" i="2"/>
  <c r="O5023" i="2"/>
  <c r="P5023" i="2"/>
  <c r="Q5023" i="2"/>
  <c r="L5024" i="2" a="1"/>
  <c r="L5024" i="2" s="1"/>
  <c r="M5024" i="2"/>
  <c r="N5024" i="2"/>
  <c r="O5024" i="2"/>
  <c r="P5024" i="2"/>
  <c r="Q5024" i="2"/>
  <c r="L5025" i="2" a="1"/>
  <c r="L5025" i="2" s="1"/>
  <c r="M5025" i="2"/>
  <c r="N5025" i="2"/>
  <c r="O5025" i="2"/>
  <c r="P5025" i="2"/>
  <c r="Q5025" i="2"/>
  <c r="L5026" i="2" a="1"/>
  <c r="L5026" i="2" s="1"/>
  <c r="M5026" i="2"/>
  <c r="N5026" i="2"/>
  <c r="O5026" i="2"/>
  <c r="P5026" i="2"/>
  <c r="Q5026" i="2"/>
  <c r="L5027" i="2" a="1"/>
  <c r="L5027" i="2" s="1"/>
  <c r="M5027" i="2"/>
  <c r="N5027" i="2"/>
  <c r="O5027" i="2"/>
  <c r="P5027" i="2"/>
  <c r="Q5027" i="2"/>
  <c r="L5028" i="2" a="1"/>
  <c r="L5028" i="2" s="1"/>
  <c r="M5028" i="2"/>
  <c r="N5028" i="2"/>
  <c r="O5028" i="2"/>
  <c r="P5028" i="2"/>
  <c r="Q5028" i="2"/>
  <c r="L5029" i="2" a="1"/>
  <c r="L5029" i="2" s="1"/>
  <c r="M5029" i="2"/>
  <c r="N5029" i="2"/>
  <c r="O5029" i="2"/>
  <c r="P5029" i="2"/>
  <c r="Q5029" i="2"/>
  <c r="L5030" i="2" a="1"/>
  <c r="L5030" i="2" s="1"/>
  <c r="M5030" i="2"/>
  <c r="N5030" i="2"/>
  <c r="R5030" i="2" s="1"/>
  <c r="O5030" i="2"/>
  <c r="P5030" i="2"/>
  <c r="Q5030" i="2"/>
  <c r="L5031" i="2" a="1"/>
  <c r="L5031" i="2" s="1"/>
  <c r="M5031" i="2"/>
  <c r="N5031" i="2"/>
  <c r="O5031" i="2"/>
  <c r="P5031" i="2"/>
  <c r="Q5031" i="2"/>
  <c r="L5032" i="2" a="1"/>
  <c r="L5032" i="2" s="1"/>
  <c r="M5032" i="2"/>
  <c r="N5032" i="2"/>
  <c r="O5032" i="2"/>
  <c r="P5032" i="2"/>
  <c r="Q5032" i="2"/>
  <c r="L5033" i="2" a="1"/>
  <c r="L5033" i="2" s="1"/>
  <c r="M5033" i="2"/>
  <c r="N5033" i="2"/>
  <c r="O5033" i="2"/>
  <c r="P5033" i="2"/>
  <c r="Q5033" i="2"/>
  <c r="L5034" i="2" a="1"/>
  <c r="L5034" i="2" s="1"/>
  <c r="M5034" i="2"/>
  <c r="N5034" i="2"/>
  <c r="O5034" i="2"/>
  <c r="P5034" i="2"/>
  <c r="Q5034" i="2"/>
  <c r="L5035" i="2" a="1"/>
  <c r="L5035" i="2" s="1"/>
  <c r="M5035" i="2"/>
  <c r="N5035" i="2"/>
  <c r="O5035" i="2"/>
  <c r="P5035" i="2"/>
  <c r="Q5035" i="2"/>
  <c r="L5036" i="2" a="1"/>
  <c r="L5036" i="2" s="1"/>
  <c r="M5036" i="2"/>
  <c r="N5036" i="2"/>
  <c r="O5036" i="2"/>
  <c r="P5036" i="2"/>
  <c r="Q5036" i="2"/>
  <c r="L5037" i="2" a="1"/>
  <c r="L5037" i="2" s="1"/>
  <c r="M5037" i="2"/>
  <c r="N5037" i="2"/>
  <c r="O5037" i="2"/>
  <c r="P5037" i="2"/>
  <c r="Q5037" i="2"/>
  <c r="L5038" i="2" a="1"/>
  <c r="L5038" i="2" s="1"/>
  <c r="M5038" i="2"/>
  <c r="N5038" i="2"/>
  <c r="O5038" i="2"/>
  <c r="P5038" i="2"/>
  <c r="Q5038" i="2"/>
  <c r="L5039" i="2" a="1"/>
  <c r="L5039" i="2" s="1"/>
  <c r="M5039" i="2"/>
  <c r="N5039" i="2"/>
  <c r="O5039" i="2"/>
  <c r="P5039" i="2"/>
  <c r="Q5039" i="2"/>
  <c r="L5040" i="2" a="1"/>
  <c r="L5040" i="2" s="1"/>
  <c r="M5040" i="2"/>
  <c r="N5040" i="2"/>
  <c r="O5040" i="2"/>
  <c r="P5040" i="2"/>
  <c r="Q5040" i="2"/>
  <c r="L5041" i="2" a="1"/>
  <c r="L5041" i="2" s="1"/>
  <c r="M5041" i="2"/>
  <c r="N5041" i="2"/>
  <c r="O5041" i="2"/>
  <c r="P5041" i="2"/>
  <c r="Q5041" i="2"/>
  <c r="L5042" i="2" a="1"/>
  <c r="L5042" i="2" s="1"/>
  <c r="M5042" i="2"/>
  <c r="N5042" i="2"/>
  <c r="O5042" i="2"/>
  <c r="P5042" i="2"/>
  <c r="Q5042" i="2"/>
  <c r="L5043" i="2" a="1"/>
  <c r="L5043" i="2" s="1"/>
  <c r="R5043" i="2" s="1"/>
  <c r="M5043" i="2"/>
  <c r="N5043" i="2"/>
  <c r="O5043" i="2"/>
  <c r="P5043" i="2"/>
  <c r="Q5043" i="2"/>
  <c r="L5044" i="2" a="1"/>
  <c r="L5044" i="2" s="1"/>
  <c r="M5044" i="2"/>
  <c r="N5044" i="2"/>
  <c r="O5044" i="2"/>
  <c r="P5044" i="2"/>
  <c r="Q5044" i="2"/>
  <c r="L5045" i="2" a="1"/>
  <c r="L5045" i="2" s="1"/>
  <c r="M5045" i="2"/>
  <c r="N5045" i="2"/>
  <c r="O5045" i="2"/>
  <c r="P5045" i="2"/>
  <c r="Q5045" i="2"/>
  <c r="L5046" i="2" a="1"/>
  <c r="L5046" i="2" s="1"/>
  <c r="M5046" i="2"/>
  <c r="N5046" i="2"/>
  <c r="O5046" i="2"/>
  <c r="P5046" i="2"/>
  <c r="Q5046" i="2"/>
  <c r="L5047" i="2" a="1"/>
  <c r="L5047" i="2" s="1"/>
  <c r="M5047" i="2"/>
  <c r="N5047" i="2"/>
  <c r="O5047" i="2"/>
  <c r="P5047" i="2"/>
  <c r="Q5047" i="2"/>
  <c r="L5048" i="2" a="1"/>
  <c r="L5048" i="2" s="1"/>
  <c r="M5048" i="2"/>
  <c r="N5048" i="2"/>
  <c r="O5048" i="2"/>
  <c r="P5048" i="2"/>
  <c r="Q5048" i="2"/>
  <c r="L5049" i="2" a="1"/>
  <c r="L5049" i="2" s="1"/>
  <c r="M5049" i="2"/>
  <c r="N5049" i="2"/>
  <c r="O5049" i="2"/>
  <c r="P5049" i="2"/>
  <c r="Q5049" i="2"/>
  <c r="L5050" i="2" a="1"/>
  <c r="L5050" i="2" s="1"/>
  <c r="M5050" i="2"/>
  <c r="N5050" i="2"/>
  <c r="O5050" i="2"/>
  <c r="P5050" i="2"/>
  <c r="Q5050" i="2"/>
  <c r="L5051" i="2" a="1"/>
  <c r="L5051" i="2" s="1"/>
  <c r="R5051" i="2" s="1"/>
  <c r="M5051" i="2"/>
  <c r="N5051" i="2"/>
  <c r="O5051" i="2"/>
  <c r="P5051" i="2"/>
  <c r="Q5051" i="2"/>
  <c r="L5052" i="2" a="1"/>
  <c r="L5052" i="2" s="1"/>
  <c r="M5052" i="2"/>
  <c r="N5052" i="2"/>
  <c r="O5052" i="2"/>
  <c r="P5052" i="2"/>
  <c r="Q5052" i="2"/>
  <c r="L5053" i="2" a="1"/>
  <c r="L5053" i="2" s="1"/>
  <c r="M5053" i="2"/>
  <c r="N5053" i="2"/>
  <c r="O5053" i="2"/>
  <c r="P5053" i="2"/>
  <c r="Q5053" i="2"/>
  <c r="L5054" i="2" a="1"/>
  <c r="L5054" i="2" s="1"/>
  <c r="M5054" i="2"/>
  <c r="N5054" i="2"/>
  <c r="R5054" i="2" s="1"/>
  <c r="O5054" i="2"/>
  <c r="P5054" i="2"/>
  <c r="Q5054" i="2"/>
  <c r="L5055" i="2" a="1"/>
  <c r="L5055" i="2" s="1"/>
  <c r="M5055" i="2"/>
  <c r="N5055" i="2"/>
  <c r="O5055" i="2"/>
  <c r="P5055" i="2"/>
  <c r="Q5055" i="2"/>
  <c r="L5056" i="2" a="1"/>
  <c r="L5056" i="2" s="1"/>
  <c r="M5056" i="2"/>
  <c r="N5056" i="2"/>
  <c r="O5056" i="2"/>
  <c r="P5056" i="2"/>
  <c r="Q5056" i="2"/>
  <c r="L5057" i="2" a="1"/>
  <c r="L5057" i="2" s="1"/>
  <c r="M5057" i="2"/>
  <c r="N5057" i="2"/>
  <c r="O5057" i="2"/>
  <c r="P5057" i="2"/>
  <c r="Q5057" i="2"/>
  <c r="L5058" i="2" a="1"/>
  <c r="L5058" i="2" s="1"/>
  <c r="M5058" i="2"/>
  <c r="N5058" i="2"/>
  <c r="O5058" i="2"/>
  <c r="P5058" i="2"/>
  <c r="Q5058" i="2"/>
  <c r="L5059" i="2" a="1"/>
  <c r="L5059" i="2" s="1"/>
  <c r="M5059" i="2"/>
  <c r="N5059" i="2"/>
  <c r="O5059" i="2"/>
  <c r="P5059" i="2"/>
  <c r="Q5059" i="2"/>
  <c r="L5060" i="2" a="1"/>
  <c r="L5060" i="2" s="1"/>
  <c r="M5060" i="2"/>
  <c r="N5060" i="2"/>
  <c r="O5060" i="2"/>
  <c r="P5060" i="2"/>
  <c r="Q5060" i="2"/>
  <c r="L5061" i="2" a="1"/>
  <c r="L5061" i="2" s="1"/>
  <c r="M5061" i="2"/>
  <c r="N5061" i="2"/>
  <c r="O5061" i="2"/>
  <c r="P5061" i="2"/>
  <c r="Q5061" i="2"/>
  <c r="L5062" i="2" a="1"/>
  <c r="L5062" i="2" s="1"/>
  <c r="M5062" i="2"/>
  <c r="N5062" i="2"/>
  <c r="O5062" i="2"/>
  <c r="P5062" i="2"/>
  <c r="Q5062" i="2"/>
  <c r="L5063" i="2" a="1"/>
  <c r="L5063" i="2" s="1"/>
  <c r="M5063" i="2"/>
  <c r="N5063" i="2"/>
  <c r="O5063" i="2"/>
  <c r="P5063" i="2"/>
  <c r="Q5063" i="2"/>
  <c r="L5064" i="2" a="1"/>
  <c r="L5064" i="2" s="1"/>
  <c r="M5064" i="2"/>
  <c r="N5064" i="2"/>
  <c r="O5064" i="2"/>
  <c r="P5064" i="2"/>
  <c r="Q5064" i="2"/>
  <c r="L5065" i="2" a="1"/>
  <c r="L5065" i="2" s="1"/>
  <c r="M5065" i="2"/>
  <c r="N5065" i="2"/>
  <c r="O5065" i="2"/>
  <c r="P5065" i="2"/>
  <c r="Q5065" i="2"/>
  <c r="L5066" i="2" a="1"/>
  <c r="L5066" i="2" s="1"/>
  <c r="M5066" i="2"/>
  <c r="N5066" i="2"/>
  <c r="O5066" i="2"/>
  <c r="P5066" i="2"/>
  <c r="Q5066" i="2"/>
  <c r="L5067" i="2" a="1"/>
  <c r="L5067" i="2" s="1"/>
  <c r="R5067" i="2" s="1"/>
  <c r="M5067" i="2"/>
  <c r="N5067" i="2"/>
  <c r="O5067" i="2"/>
  <c r="P5067" i="2"/>
  <c r="Q5067" i="2"/>
  <c r="L5068" i="2" a="1"/>
  <c r="L5068" i="2" s="1"/>
  <c r="M5068" i="2"/>
  <c r="N5068" i="2"/>
  <c r="O5068" i="2"/>
  <c r="P5068" i="2"/>
  <c r="Q5068" i="2"/>
  <c r="L5069" i="2" a="1"/>
  <c r="L5069" i="2" s="1"/>
  <c r="M5069" i="2"/>
  <c r="N5069" i="2"/>
  <c r="O5069" i="2"/>
  <c r="P5069" i="2"/>
  <c r="Q5069" i="2"/>
  <c r="L5070" i="2" a="1"/>
  <c r="L5070" i="2" s="1"/>
  <c r="M5070" i="2"/>
  <c r="N5070" i="2"/>
  <c r="O5070" i="2"/>
  <c r="P5070" i="2"/>
  <c r="Q5070" i="2"/>
  <c r="L5071" i="2" a="1"/>
  <c r="L5071" i="2" s="1"/>
  <c r="M5071" i="2"/>
  <c r="N5071" i="2"/>
  <c r="O5071" i="2"/>
  <c r="P5071" i="2"/>
  <c r="Q5071" i="2"/>
  <c r="L5072" i="2" a="1"/>
  <c r="L5072" i="2" s="1"/>
  <c r="M5072" i="2"/>
  <c r="N5072" i="2"/>
  <c r="O5072" i="2"/>
  <c r="P5072" i="2"/>
  <c r="Q5072" i="2"/>
  <c r="L5073" i="2" a="1"/>
  <c r="L5073" i="2" s="1"/>
  <c r="M5073" i="2"/>
  <c r="N5073" i="2"/>
  <c r="O5073" i="2"/>
  <c r="P5073" i="2"/>
  <c r="Q5073" i="2"/>
  <c r="L5074" i="2" a="1"/>
  <c r="L5074" i="2" s="1"/>
  <c r="M5074" i="2"/>
  <c r="N5074" i="2"/>
  <c r="O5074" i="2"/>
  <c r="P5074" i="2"/>
  <c r="Q5074" i="2"/>
  <c r="L5075" i="2" a="1"/>
  <c r="L5075" i="2" s="1"/>
  <c r="M5075" i="2"/>
  <c r="N5075" i="2"/>
  <c r="O5075" i="2"/>
  <c r="P5075" i="2"/>
  <c r="Q5075" i="2"/>
  <c r="L5076" i="2" a="1"/>
  <c r="L5076" i="2" s="1"/>
  <c r="M5076" i="2"/>
  <c r="N5076" i="2"/>
  <c r="O5076" i="2"/>
  <c r="P5076" i="2"/>
  <c r="Q5076" i="2"/>
  <c r="L5077" i="2" a="1"/>
  <c r="L5077" i="2" s="1"/>
  <c r="M5077" i="2"/>
  <c r="N5077" i="2"/>
  <c r="O5077" i="2"/>
  <c r="P5077" i="2"/>
  <c r="Q5077" i="2"/>
  <c r="L5078" i="2" a="1"/>
  <c r="L5078" i="2" s="1"/>
  <c r="M5078" i="2"/>
  <c r="N5078" i="2"/>
  <c r="O5078" i="2"/>
  <c r="P5078" i="2"/>
  <c r="Q5078" i="2"/>
  <c r="L5079" i="2" a="1"/>
  <c r="L5079" i="2" s="1"/>
  <c r="M5079" i="2"/>
  <c r="N5079" i="2"/>
  <c r="O5079" i="2"/>
  <c r="P5079" i="2"/>
  <c r="Q5079" i="2"/>
  <c r="L5080" i="2" a="1"/>
  <c r="L5080" i="2" s="1"/>
  <c r="M5080" i="2"/>
  <c r="N5080" i="2"/>
  <c r="O5080" i="2"/>
  <c r="P5080" i="2"/>
  <c r="Q5080" i="2"/>
  <c r="L5081" i="2" a="1"/>
  <c r="L5081" i="2" s="1"/>
  <c r="M5081" i="2"/>
  <c r="N5081" i="2"/>
  <c r="O5081" i="2"/>
  <c r="P5081" i="2"/>
  <c r="Q5081" i="2"/>
  <c r="L5082" i="2" a="1"/>
  <c r="L5082" i="2" s="1"/>
  <c r="M5082" i="2"/>
  <c r="N5082" i="2"/>
  <c r="O5082" i="2"/>
  <c r="P5082" i="2"/>
  <c r="Q5082" i="2"/>
  <c r="L5083" i="2" a="1"/>
  <c r="L5083" i="2" s="1"/>
  <c r="M5083" i="2"/>
  <c r="N5083" i="2"/>
  <c r="O5083" i="2"/>
  <c r="P5083" i="2"/>
  <c r="Q5083" i="2"/>
  <c r="L5084" i="2" a="1"/>
  <c r="L5084" i="2" s="1"/>
  <c r="M5084" i="2"/>
  <c r="N5084" i="2"/>
  <c r="O5084" i="2"/>
  <c r="P5084" i="2"/>
  <c r="Q5084" i="2"/>
  <c r="L5085" i="2" a="1"/>
  <c r="L5085" i="2" s="1"/>
  <c r="M5085" i="2"/>
  <c r="N5085" i="2"/>
  <c r="O5085" i="2"/>
  <c r="P5085" i="2"/>
  <c r="Q5085" i="2"/>
  <c r="L5086" i="2" a="1"/>
  <c r="L5086" i="2" s="1"/>
  <c r="M5086" i="2"/>
  <c r="N5086" i="2"/>
  <c r="O5086" i="2"/>
  <c r="P5086" i="2"/>
  <c r="Q5086" i="2"/>
  <c r="L5087" i="2" a="1"/>
  <c r="L5087" i="2" s="1"/>
  <c r="M5087" i="2"/>
  <c r="N5087" i="2"/>
  <c r="O5087" i="2"/>
  <c r="P5087" i="2"/>
  <c r="Q5087" i="2"/>
  <c r="L5088" i="2" a="1"/>
  <c r="L5088" i="2" s="1"/>
  <c r="M5088" i="2"/>
  <c r="N5088" i="2"/>
  <c r="O5088" i="2"/>
  <c r="P5088" i="2"/>
  <c r="Q5088" i="2"/>
  <c r="L5089" i="2" a="1"/>
  <c r="L5089" i="2" s="1"/>
  <c r="M5089" i="2"/>
  <c r="N5089" i="2"/>
  <c r="O5089" i="2"/>
  <c r="P5089" i="2"/>
  <c r="Q5089" i="2"/>
  <c r="L5090" i="2" a="1"/>
  <c r="L5090" i="2" s="1"/>
  <c r="M5090" i="2"/>
  <c r="N5090" i="2"/>
  <c r="O5090" i="2"/>
  <c r="P5090" i="2"/>
  <c r="Q5090" i="2"/>
  <c r="L5091" i="2" a="1"/>
  <c r="L5091" i="2" s="1"/>
  <c r="M5091" i="2"/>
  <c r="N5091" i="2"/>
  <c r="O5091" i="2"/>
  <c r="P5091" i="2"/>
  <c r="Q5091" i="2"/>
  <c r="L5092" i="2" a="1"/>
  <c r="L5092" i="2" s="1"/>
  <c r="M5092" i="2"/>
  <c r="N5092" i="2"/>
  <c r="O5092" i="2"/>
  <c r="P5092" i="2"/>
  <c r="Q5092" i="2"/>
  <c r="L5093" i="2" a="1"/>
  <c r="L5093" i="2" s="1"/>
  <c r="M5093" i="2"/>
  <c r="N5093" i="2"/>
  <c r="O5093" i="2"/>
  <c r="P5093" i="2"/>
  <c r="Q5093" i="2"/>
  <c r="L5094" i="2" a="1"/>
  <c r="L5094" i="2" s="1"/>
  <c r="M5094" i="2"/>
  <c r="N5094" i="2"/>
  <c r="O5094" i="2"/>
  <c r="P5094" i="2"/>
  <c r="Q5094" i="2"/>
  <c r="L5095" i="2" a="1"/>
  <c r="L5095" i="2" s="1"/>
  <c r="M5095" i="2"/>
  <c r="N5095" i="2"/>
  <c r="O5095" i="2"/>
  <c r="P5095" i="2"/>
  <c r="Q5095" i="2"/>
  <c r="L5096" i="2" a="1"/>
  <c r="L5096" i="2" s="1"/>
  <c r="M5096" i="2"/>
  <c r="N5096" i="2"/>
  <c r="O5096" i="2"/>
  <c r="P5096" i="2"/>
  <c r="Q5096" i="2"/>
  <c r="L5097" i="2" a="1"/>
  <c r="L5097" i="2" s="1"/>
  <c r="M5097" i="2"/>
  <c r="N5097" i="2"/>
  <c r="O5097" i="2"/>
  <c r="P5097" i="2"/>
  <c r="Q5097" i="2"/>
  <c r="L5098" i="2" a="1"/>
  <c r="L5098" i="2" s="1"/>
  <c r="M5098" i="2"/>
  <c r="N5098" i="2"/>
  <c r="O5098" i="2"/>
  <c r="P5098" i="2"/>
  <c r="Q5098" i="2"/>
  <c r="L5099" i="2" a="1"/>
  <c r="L5099" i="2" s="1"/>
  <c r="M5099" i="2"/>
  <c r="N5099" i="2"/>
  <c r="O5099" i="2"/>
  <c r="P5099" i="2"/>
  <c r="Q5099" i="2"/>
  <c r="L5100" i="2" a="1"/>
  <c r="L5100" i="2" s="1"/>
  <c r="M5100" i="2"/>
  <c r="N5100" i="2"/>
  <c r="O5100" i="2"/>
  <c r="P5100" i="2"/>
  <c r="Q5100" i="2"/>
  <c r="L5101" i="2" a="1"/>
  <c r="L5101" i="2" s="1"/>
  <c r="M5101" i="2"/>
  <c r="N5101" i="2"/>
  <c r="O5101" i="2"/>
  <c r="P5101" i="2"/>
  <c r="Q5101" i="2"/>
  <c r="L5102" i="2" a="1"/>
  <c r="L5102" i="2" s="1"/>
  <c r="M5102" i="2"/>
  <c r="N5102" i="2"/>
  <c r="O5102" i="2"/>
  <c r="P5102" i="2"/>
  <c r="Q5102" i="2"/>
  <c r="L5103" i="2" a="1"/>
  <c r="L5103" i="2" s="1"/>
  <c r="M5103" i="2"/>
  <c r="N5103" i="2"/>
  <c r="O5103" i="2"/>
  <c r="P5103" i="2"/>
  <c r="Q5103" i="2"/>
  <c r="L5104" i="2" a="1"/>
  <c r="L5104" i="2" s="1"/>
  <c r="M5104" i="2"/>
  <c r="N5104" i="2"/>
  <c r="O5104" i="2"/>
  <c r="P5104" i="2"/>
  <c r="Q5104" i="2"/>
  <c r="L5105" i="2" a="1"/>
  <c r="L5105" i="2" s="1"/>
  <c r="M5105" i="2"/>
  <c r="N5105" i="2"/>
  <c r="O5105" i="2"/>
  <c r="P5105" i="2"/>
  <c r="Q5105" i="2"/>
  <c r="L5106" i="2" a="1"/>
  <c r="L5106" i="2" s="1"/>
  <c r="M5106" i="2"/>
  <c r="N5106" i="2"/>
  <c r="O5106" i="2"/>
  <c r="P5106" i="2"/>
  <c r="Q5106" i="2"/>
  <c r="L5107" i="2" a="1"/>
  <c r="L5107" i="2" s="1"/>
  <c r="M5107" i="2"/>
  <c r="N5107" i="2"/>
  <c r="O5107" i="2"/>
  <c r="P5107" i="2"/>
  <c r="Q5107" i="2"/>
  <c r="L5108" i="2" a="1"/>
  <c r="L5108" i="2" s="1"/>
  <c r="M5108" i="2"/>
  <c r="N5108" i="2"/>
  <c r="O5108" i="2"/>
  <c r="P5108" i="2"/>
  <c r="Q5108" i="2"/>
  <c r="L5109" i="2" a="1"/>
  <c r="L5109" i="2" s="1"/>
  <c r="M5109" i="2"/>
  <c r="N5109" i="2"/>
  <c r="O5109" i="2"/>
  <c r="P5109" i="2"/>
  <c r="Q5109" i="2"/>
  <c r="L5110" i="2" a="1"/>
  <c r="L5110" i="2" s="1"/>
  <c r="M5110" i="2"/>
  <c r="N5110" i="2"/>
  <c r="O5110" i="2"/>
  <c r="P5110" i="2"/>
  <c r="Q5110" i="2"/>
  <c r="L5111" i="2" a="1"/>
  <c r="L5111" i="2" s="1"/>
  <c r="M5111" i="2"/>
  <c r="N5111" i="2"/>
  <c r="O5111" i="2"/>
  <c r="P5111" i="2"/>
  <c r="Q5111" i="2"/>
  <c r="L5112" i="2" a="1"/>
  <c r="L5112" i="2" s="1"/>
  <c r="M5112" i="2"/>
  <c r="N5112" i="2"/>
  <c r="O5112" i="2"/>
  <c r="P5112" i="2"/>
  <c r="Q5112" i="2"/>
  <c r="L5113" i="2" a="1"/>
  <c r="L5113" i="2" s="1"/>
  <c r="M5113" i="2"/>
  <c r="N5113" i="2"/>
  <c r="O5113" i="2"/>
  <c r="P5113" i="2"/>
  <c r="Q5113" i="2"/>
  <c r="L5114" i="2" a="1"/>
  <c r="L5114" i="2" s="1"/>
  <c r="M5114" i="2"/>
  <c r="N5114" i="2"/>
  <c r="O5114" i="2"/>
  <c r="P5114" i="2"/>
  <c r="Q5114" i="2"/>
  <c r="L5115" i="2" a="1"/>
  <c r="L5115" i="2" s="1"/>
  <c r="M5115" i="2"/>
  <c r="N5115" i="2"/>
  <c r="O5115" i="2"/>
  <c r="P5115" i="2"/>
  <c r="Q5115" i="2"/>
  <c r="L5116" i="2" a="1"/>
  <c r="L5116" i="2" s="1"/>
  <c r="M5116" i="2"/>
  <c r="N5116" i="2"/>
  <c r="O5116" i="2"/>
  <c r="P5116" i="2"/>
  <c r="Q5116" i="2"/>
  <c r="L5117" i="2" a="1"/>
  <c r="L5117" i="2" s="1"/>
  <c r="M5117" i="2"/>
  <c r="N5117" i="2"/>
  <c r="O5117" i="2"/>
  <c r="P5117" i="2"/>
  <c r="Q5117" i="2"/>
  <c r="L5118" i="2" a="1"/>
  <c r="L5118" i="2" s="1"/>
  <c r="M5118" i="2"/>
  <c r="N5118" i="2"/>
  <c r="O5118" i="2"/>
  <c r="P5118" i="2"/>
  <c r="Q5118" i="2"/>
  <c r="L5119" i="2" a="1"/>
  <c r="L5119" i="2" s="1"/>
  <c r="M5119" i="2"/>
  <c r="N5119" i="2"/>
  <c r="O5119" i="2"/>
  <c r="P5119" i="2"/>
  <c r="Q5119" i="2"/>
  <c r="L5120" i="2" a="1"/>
  <c r="L5120" i="2" s="1"/>
  <c r="M5120" i="2"/>
  <c r="N5120" i="2"/>
  <c r="O5120" i="2"/>
  <c r="P5120" i="2"/>
  <c r="Q5120" i="2"/>
  <c r="L5121" i="2" a="1"/>
  <c r="L5121" i="2" s="1"/>
  <c r="M5121" i="2"/>
  <c r="N5121" i="2"/>
  <c r="O5121" i="2"/>
  <c r="P5121" i="2"/>
  <c r="Q5121" i="2"/>
  <c r="L5122" i="2" a="1"/>
  <c r="L5122" i="2" s="1"/>
  <c r="M5122" i="2"/>
  <c r="N5122" i="2"/>
  <c r="O5122" i="2"/>
  <c r="P5122" i="2"/>
  <c r="Q5122" i="2"/>
  <c r="L5123" i="2" a="1"/>
  <c r="L5123" i="2" s="1"/>
  <c r="M5123" i="2"/>
  <c r="N5123" i="2"/>
  <c r="O5123" i="2"/>
  <c r="P5123" i="2"/>
  <c r="Q5123" i="2"/>
  <c r="L5124" i="2" a="1"/>
  <c r="L5124" i="2" s="1"/>
  <c r="M5124" i="2"/>
  <c r="N5124" i="2"/>
  <c r="O5124" i="2"/>
  <c r="P5124" i="2"/>
  <c r="Q5124" i="2"/>
  <c r="L5125" i="2" a="1"/>
  <c r="L5125" i="2" s="1"/>
  <c r="M5125" i="2"/>
  <c r="N5125" i="2"/>
  <c r="O5125" i="2"/>
  <c r="P5125" i="2"/>
  <c r="Q5125" i="2"/>
  <c r="L5126" i="2" a="1"/>
  <c r="L5126" i="2" s="1"/>
  <c r="M5126" i="2"/>
  <c r="N5126" i="2"/>
  <c r="O5126" i="2"/>
  <c r="P5126" i="2"/>
  <c r="Q5126" i="2"/>
  <c r="L5127" i="2" a="1"/>
  <c r="L5127" i="2" s="1"/>
  <c r="M5127" i="2"/>
  <c r="N5127" i="2"/>
  <c r="O5127" i="2"/>
  <c r="P5127" i="2"/>
  <c r="Q5127" i="2"/>
  <c r="L5128" i="2" a="1"/>
  <c r="L5128" i="2" s="1"/>
  <c r="M5128" i="2"/>
  <c r="N5128" i="2"/>
  <c r="O5128" i="2"/>
  <c r="P5128" i="2"/>
  <c r="Q5128" i="2"/>
  <c r="L5129" i="2" a="1"/>
  <c r="L5129" i="2" s="1"/>
  <c r="M5129" i="2"/>
  <c r="N5129" i="2"/>
  <c r="O5129" i="2"/>
  <c r="P5129" i="2"/>
  <c r="Q5129" i="2"/>
  <c r="L5130" i="2" a="1"/>
  <c r="L5130" i="2" s="1"/>
  <c r="M5130" i="2"/>
  <c r="N5130" i="2"/>
  <c r="O5130" i="2"/>
  <c r="P5130" i="2"/>
  <c r="Q5130" i="2"/>
  <c r="L5131" i="2" a="1"/>
  <c r="L5131" i="2" s="1"/>
  <c r="M5131" i="2"/>
  <c r="N5131" i="2"/>
  <c r="O5131" i="2"/>
  <c r="P5131" i="2"/>
  <c r="Q5131" i="2"/>
  <c r="L5132" i="2" a="1"/>
  <c r="L5132" i="2" s="1"/>
  <c r="M5132" i="2"/>
  <c r="N5132" i="2"/>
  <c r="O5132" i="2"/>
  <c r="P5132" i="2"/>
  <c r="Q5132" i="2"/>
  <c r="L5133" i="2" a="1"/>
  <c r="L5133" i="2" s="1"/>
  <c r="M5133" i="2"/>
  <c r="N5133" i="2"/>
  <c r="O5133" i="2"/>
  <c r="P5133" i="2"/>
  <c r="Q5133" i="2"/>
  <c r="L5134" i="2" a="1"/>
  <c r="L5134" i="2" s="1"/>
  <c r="M5134" i="2"/>
  <c r="N5134" i="2"/>
  <c r="O5134" i="2"/>
  <c r="P5134" i="2"/>
  <c r="Q5134" i="2"/>
  <c r="L5135" i="2" a="1"/>
  <c r="L5135" i="2" s="1"/>
  <c r="M5135" i="2"/>
  <c r="N5135" i="2"/>
  <c r="O5135" i="2"/>
  <c r="P5135" i="2"/>
  <c r="Q5135" i="2"/>
  <c r="L5136" i="2" a="1"/>
  <c r="L5136" i="2" s="1"/>
  <c r="M5136" i="2"/>
  <c r="N5136" i="2"/>
  <c r="O5136" i="2"/>
  <c r="P5136" i="2"/>
  <c r="Q5136" i="2"/>
  <c r="L5137" i="2" a="1"/>
  <c r="L5137" i="2" s="1"/>
  <c r="M5137" i="2"/>
  <c r="N5137" i="2"/>
  <c r="O5137" i="2"/>
  <c r="P5137" i="2"/>
  <c r="Q5137" i="2"/>
  <c r="L5138" i="2" a="1"/>
  <c r="L5138" i="2" s="1"/>
  <c r="M5138" i="2"/>
  <c r="N5138" i="2"/>
  <c r="O5138" i="2"/>
  <c r="P5138" i="2"/>
  <c r="Q5138" i="2"/>
  <c r="L5139" i="2" a="1"/>
  <c r="L5139" i="2" s="1"/>
  <c r="M5139" i="2"/>
  <c r="N5139" i="2"/>
  <c r="O5139" i="2"/>
  <c r="P5139" i="2"/>
  <c r="Q5139" i="2"/>
  <c r="L5140" i="2" a="1"/>
  <c r="L5140" i="2" s="1"/>
  <c r="M5140" i="2"/>
  <c r="N5140" i="2"/>
  <c r="O5140" i="2"/>
  <c r="P5140" i="2"/>
  <c r="Q5140" i="2"/>
  <c r="L5141" i="2" a="1"/>
  <c r="L5141" i="2" s="1"/>
  <c r="M5141" i="2"/>
  <c r="N5141" i="2"/>
  <c r="O5141" i="2"/>
  <c r="P5141" i="2"/>
  <c r="Q5141" i="2"/>
  <c r="L5142" i="2" a="1"/>
  <c r="L5142" i="2" s="1"/>
  <c r="M5142" i="2"/>
  <c r="N5142" i="2"/>
  <c r="O5142" i="2"/>
  <c r="P5142" i="2"/>
  <c r="Q5142" i="2"/>
  <c r="L5143" i="2" a="1"/>
  <c r="L5143" i="2" s="1"/>
  <c r="M5143" i="2"/>
  <c r="N5143" i="2"/>
  <c r="O5143" i="2"/>
  <c r="P5143" i="2"/>
  <c r="Q5143" i="2"/>
  <c r="L5144" i="2" a="1"/>
  <c r="L5144" i="2" s="1"/>
  <c r="M5144" i="2"/>
  <c r="N5144" i="2"/>
  <c r="O5144" i="2"/>
  <c r="P5144" i="2"/>
  <c r="Q5144" i="2"/>
  <c r="L5145" i="2" a="1"/>
  <c r="L5145" i="2" s="1"/>
  <c r="M5145" i="2"/>
  <c r="N5145" i="2"/>
  <c r="O5145" i="2"/>
  <c r="P5145" i="2"/>
  <c r="Q5145" i="2"/>
  <c r="L5146" i="2" a="1"/>
  <c r="L5146" i="2" s="1"/>
  <c r="M5146" i="2"/>
  <c r="N5146" i="2"/>
  <c r="O5146" i="2"/>
  <c r="P5146" i="2"/>
  <c r="Q5146" i="2"/>
  <c r="L5147" i="2" a="1"/>
  <c r="L5147" i="2" s="1"/>
  <c r="M5147" i="2"/>
  <c r="N5147" i="2"/>
  <c r="O5147" i="2"/>
  <c r="P5147" i="2"/>
  <c r="Q5147" i="2"/>
  <c r="L5148" i="2" a="1"/>
  <c r="L5148" i="2" s="1"/>
  <c r="M5148" i="2"/>
  <c r="N5148" i="2"/>
  <c r="O5148" i="2"/>
  <c r="P5148" i="2"/>
  <c r="Q5148" i="2"/>
  <c r="L5149" i="2" a="1"/>
  <c r="L5149" i="2" s="1"/>
  <c r="M5149" i="2"/>
  <c r="N5149" i="2"/>
  <c r="O5149" i="2"/>
  <c r="P5149" i="2"/>
  <c r="Q5149" i="2"/>
  <c r="L5150" i="2" a="1"/>
  <c r="L5150" i="2" s="1"/>
  <c r="M5150" i="2"/>
  <c r="N5150" i="2"/>
  <c r="O5150" i="2"/>
  <c r="P5150" i="2"/>
  <c r="Q5150" i="2"/>
  <c r="L5151" i="2" a="1"/>
  <c r="L5151" i="2" s="1"/>
  <c r="M5151" i="2"/>
  <c r="N5151" i="2"/>
  <c r="O5151" i="2"/>
  <c r="P5151" i="2"/>
  <c r="Q5151" i="2"/>
  <c r="L5152" i="2" a="1"/>
  <c r="L5152" i="2" s="1"/>
  <c r="M5152" i="2"/>
  <c r="N5152" i="2"/>
  <c r="O5152" i="2"/>
  <c r="P5152" i="2"/>
  <c r="Q5152" i="2"/>
  <c r="L5153" i="2" a="1"/>
  <c r="L5153" i="2" s="1"/>
  <c r="M5153" i="2"/>
  <c r="N5153" i="2"/>
  <c r="O5153" i="2"/>
  <c r="P5153" i="2"/>
  <c r="Q5153" i="2"/>
  <c r="L5154" i="2" a="1"/>
  <c r="L5154" i="2" s="1"/>
  <c r="M5154" i="2"/>
  <c r="N5154" i="2"/>
  <c r="O5154" i="2"/>
  <c r="P5154" i="2"/>
  <c r="Q5154" i="2"/>
  <c r="L5155" i="2" a="1"/>
  <c r="L5155" i="2" s="1"/>
  <c r="M5155" i="2"/>
  <c r="N5155" i="2"/>
  <c r="O5155" i="2"/>
  <c r="P5155" i="2"/>
  <c r="Q5155" i="2"/>
  <c r="L5156" i="2" a="1"/>
  <c r="L5156" i="2" s="1"/>
  <c r="M5156" i="2"/>
  <c r="N5156" i="2"/>
  <c r="O5156" i="2"/>
  <c r="P5156" i="2"/>
  <c r="Q5156" i="2"/>
  <c r="L5157" i="2" a="1"/>
  <c r="L5157" i="2" s="1"/>
  <c r="M5157" i="2"/>
  <c r="N5157" i="2"/>
  <c r="O5157" i="2"/>
  <c r="P5157" i="2"/>
  <c r="Q5157" i="2"/>
  <c r="L5158" i="2" a="1"/>
  <c r="L5158" i="2" s="1"/>
  <c r="M5158" i="2"/>
  <c r="N5158" i="2"/>
  <c r="O5158" i="2"/>
  <c r="P5158" i="2"/>
  <c r="Q5158" i="2"/>
  <c r="L5159" i="2" a="1"/>
  <c r="L5159" i="2" s="1"/>
  <c r="M5159" i="2"/>
  <c r="N5159" i="2"/>
  <c r="O5159" i="2"/>
  <c r="P5159" i="2"/>
  <c r="Q5159" i="2"/>
  <c r="L5160" i="2" a="1"/>
  <c r="L5160" i="2" s="1"/>
  <c r="M5160" i="2"/>
  <c r="N5160" i="2"/>
  <c r="O5160" i="2"/>
  <c r="P5160" i="2"/>
  <c r="Q5160" i="2"/>
  <c r="L5161" i="2" a="1"/>
  <c r="L5161" i="2" s="1"/>
  <c r="M5161" i="2"/>
  <c r="N5161" i="2"/>
  <c r="O5161" i="2"/>
  <c r="P5161" i="2"/>
  <c r="Q5161" i="2"/>
  <c r="L5162" i="2" a="1"/>
  <c r="L5162" i="2" s="1"/>
  <c r="M5162" i="2"/>
  <c r="N5162" i="2"/>
  <c r="O5162" i="2"/>
  <c r="P5162" i="2"/>
  <c r="Q5162" i="2"/>
  <c r="L5163" i="2" a="1"/>
  <c r="L5163" i="2" s="1"/>
  <c r="M5163" i="2"/>
  <c r="N5163" i="2"/>
  <c r="O5163" i="2"/>
  <c r="P5163" i="2"/>
  <c r="Q5163" i="2"/>
  <c r="L5164" i="2" a="1"/>
  <c r="L5164" i="2" s="1"/>
  <c r="M5164" i="2"/>
  <c r="N5164" i="2"/>
  <c r="O5164" i="2"/>
  <c r="P5164" i="2"/>
  <c r="Q5164" i="2"/>
  <c r="L5165" i="2" a="1"/>
  <c r="L5165" i="2" s="1"/>
  <c r="M5165" i="2"/>
  <c r="N5165" i="2"/>
  <c r="O5165" i="2"/>
  <c r="P5165" i="2"/>
  <c r="Q5165" i="2"/>
  <c r="L5166" i="2" a="1"/>
  <c r="L5166" i="2" s="1"/>
  <c r="M5166" i="2"/>
  <c r="N5166" i="2"/>
  <c r="O5166" i="2"/>
  <c r="P5166" i="2"/>
  <c r="Q5166" i="2"/>
  <c r="L5167" i="2" a="1"/>
  <c r="L5167" i="2" s="1"/>
  <c r="M5167" i="2"/>
  <c r="N5167" i="2"/>
  <c r="O5167" i="2"/>
  <c r="P5167" i="2"/>
  <c r="Q5167" i="2"/>
  <c r="L5168" i="2" a="1"/>
  <c r="L5168" i="2" s="1"/>
  <c r="M5168" i="2"/>
  <c r="N5168" i="2"/>
  <c r="O5168" i="2"/>
  <c r="P5168" i="2"/>
  <c r="Q5168" i="2"/>
  <c r="L5169" i="2" a="1"/>
  <c r="L5169" i="2" s="1"/>
  <c r="M5169" i="2"/>
  <c r="N5169" i="2"/>
  <c r="O5169" i="2"/>
  <c r="P5169" i="2"/>
  <c r="Q5169" i="2"/>
  <c r="L5170" i="2" a="1"/>
  <c r="L5170" i="2" s="1"/>
  <c r="M5170" i="2"/>
  <c r="N5170" i="2"/>
  <c r="O5170" i="2"/>
  <c r="P5170" i="2"/>
  <c r="Q5170" i="2"/>
  <c r="L5171" i="2" a="1"/>
  <c r="L5171" i="2" s="1"/>
  <c r="M5171" i="2"/>
  <c r="N5171" i="2"/>
  <c r="O5171" i="2"/>
  <c r="P5171" i="2"/>
  <c r="Q5171" i="2"/>
  <c r="L5172" i="2" a="1"/>
  <c r="L5172" i="2" s="1"/>
  <c r="M5172" i="2"/>
  <c r="N5172" i="2"/>
  <c r="O5172" i="2"/>
  <c r="P5172" i="2"/>
  <c r="Q5172" i="2"/>
  <c r="L5173" i="2" a="1"/>
  <c r="L5173" i="2" s="1"/>
  <c r="M5173" i="2"/>
  <c r="N5173" i="2"/>
  <c r="O5173" i="2"/>
  <c r="P5173" i="2"/>
  <c r="Q5173" i="2"/>
  <c r="L5174" i="2" a="1"/>
  <c r="L5174" i="2" s="1"/>
  <c r="M5174" i="2"/>
  <c r="N5174" i="2"/>
  <c r="O5174" i="2"/>
  <c r="P5174" i="2"/>
  <c r="Q5174" i="2"/>
  <c r="L5175" i="2" a="1"/>
  <c r="L5175" i="2" s="1"/>
  <c r="M5175" i="2"/>
  <c r="N5175" i="2"/>
  <c r="O5175" i="2"/>
  <c r="P5175" i="2"/>
  <c r="Q5175" i="2"/>
  <c r="L5176" i="2" a="1"/>
  <c r="L5176" i="2" s="1"/>
  <c r="M5176" i="2"/>
  <c r="N5176" i="2"/>
  <c r="O5176" i="2"/>
  <c r="P5176" i="2"/>
  <c r="Q5176" i="2"/>
  <c r="L5177" i="2" a="1"/>
  <c r="L5177" i="2" s="1"/>
  <c r="M5177" i="2"/>
  <c r="N5177" i="2"/>
  <c r="O5177" i="2"/>
  <c r="P5177" i="2"/>
  <c r="Q5177" i="2"/>
  <c r="L5178" i="2" a="1"/>
  <c r="L5178" i="2" s="1"/>
  <c r="M5178" i="2"/>
  <c r="N5178" i="2"/>
  <c r="O5178" i="2"/>
  <c r="P5178" i="2"/>
  <c r="Q5178" i="2"/>
  <c r="L5179" i="2" a="1"/>
  <c r="L5179" i="2" s="1"/>
  <c r="M5179" i="2"/>
  <c r="N5179" i="2"/>
  <c r="O5179" i="2"/>
  <c r="P5179" i="2"/>
  <c r="Q5179" i="2"/>
  <c r="L5180" i="2" a="1"/>
  <c r="L5180" i="2" s="1"/>
  <c r="M5180" i="2"/>
  <c r="N5180" i="2"/>
  <c r="O5180" i="2"/>
  <c r="P5180" i="2"/>
  <c r="Q5180" i="2"/>
  <c r="L5181" i="2" a="1"/>
  <c r="L5181" i="2" s="1"/>
  <c r="M5181" i="2"/>
  <c r="N5181" i="2"/>
  <c r="O5181" i="2"/>
  <c r="P5181" i="2"/>
  <c r="Q5181" i="2"/>
  <c r="L5182" i="2" a="1"/>
  <c r="L5182" i="2" s="1"/>
  <c r="M5182" i="2"/>
  <c r="N5182" i="2"/>
  <c r="O5182" i="2"/>
  <c r="P5182" i="2"/>
  <c r="Q5182" i="2"/>
  <c r="L5183" i="2" a="1"/>
  <c r="L5183" i="2" s="1"/>
  <c r="M5183" i="2"/>
  <c r="N5183" i="2"/>
  <c r="O5183" i="2"/>
  <c r="P5183" i="2"/>
  <c r="Q5183" i="2"/>
  <c r="L5184" i="2" a="1"/>
  <c r="L5184" i="2" s="1"/>
  <c r="M5184" i="2"/>
  <c r="N5184" i="2"/>
  <c r="O5184" i="2"/>
  <c r="P5184" i="2"/>
  <c r="Q5184" i="2"/>
  <c r="L5185" i="2" a="1"/>
  <c r="L5185" i="2" s="1"/>
  <c r="M5185" i="2"/>
  <c r="N5185" i="2"/>
  <c r="O5185" i="2"/>
  <c r="P5185" i="2"/>
  <c r="Q5185" i="2"/>
  <c r="L5186" i="2" a="1"/>
  <c r="L5186" i="2" s="1"/>
  <c r="M5186" i="2"/>
  <c r="N5186" i="2"/>
  <c r="O5186" i="2"/>
  <c r="P5186" i="2"/>
  <c r="Q5186" i="2"/>
  <c r="L5187" i="2" a="1"/>
  <c r="L5187" i="2" s="1"/>
  <c r="M5187" i="2"/>
  <c r="N5187" i="2"/>
  <c r="O5187" i="2"/>
  <c r="P5187" i="2"/>
  <c r="Q5187" i="2"/>
  <c r="L5188" i="2" a="1"/>
  <c r="L5188" i="2" s="1"/>
  <c r="M5188" i="2"/>
  <c r="N5188" i="2"/>
  <c r="O5188" i="2"/>
  <c r="P5188" i="2"/>
  <c r="Q5188" i="2"/>
  <c r="L5189" i="2" a="1"/>
  <c r="L5189" i="2" s="1"/>
  <c r="M5189" i="2"/>
  <c r="N5189" i="2"/>
  <c r="O5189" i="2"/>
  <c r="P5189" i="2"/>
  <c r="Q5189" i="2"/>
  <c r="L5190" i="2" a="1"/>
  <c r="L5190" i="2" s="1"/>
  <c r="M5190" i="2"/>
  <c r="N5190" i="2"/>
  <c r="O5190" i="2"/>
  <c r="P5190" i="2"/>
  <c r="Q5190" i="2"/>
  <c r="L5191" i="2" a="1"/>
  <c r="L5191" i="2" s="1"/>
  <c r="M5191" i="2"/>
  <c r="N5191" i="2"/>
  <c r="O5191" i="2"/>
  <c r="P5191" i="2"/>
  <c r="Q5191" i="2"/>
  <c r="L5192" i="2" a="1"/>
  <c r="L5192" i="2" s="1"/>
  <c r="M5192" i="2"/>
  <c r="N5192" i="2"/>
  <c r="O5192" i="2"/>
  <c r="P5192" i="2"/>
  <c r="Q5192" i="2"/>
  <c r="L5193" i="2" a="1"/>
  <c r="L5193" i="2" s="1"/>
  <c r="M5193" i="2"/>
  <c r="N5193" i="2"/>
  <c r="O5193" i="2"/>
  <c r="P5193" i="2"/>
  <c r="Q5193" i="2"/>
  <c r="L5194" i="2" a="1"/>
  <c r="L5194" i="2" s="1"/>
  <c r="M5194" i="2"/>
  <c r="N5194" i="2"/>
  <c r="O5194" i="2"/>
  <c r="P5194" i="2"/>
  <c r="Q5194" i="2"/>
  <c r="L5195" i="2" a="1"/>
  <c r="L5195" i="2" s="1"/>
  <c r="M5195" i="2"/>
  <c r="N5195" i="2"/>
  <c r="O5195" i="2"/>
  <c r="P5195" i="2"/>
  <c r="Q5195" i="2"/>
  <c r="L5196" i="2" a="1"/>
  <c r="L5196" i="2" s="1"/>
  <c r="M5196" i="2"/>
  <c r="N5196" i="2"/>
  <c r="O5196" i="2"/>
  <c r="P5196" i="2"/>
  <c r="Q5196" i="2"/>
  <c r="L5197" i="2" a="1"/>
  <c r="L5197" i="2" s="1"/>
  <c r="M5197" i="2"/>
  <c r="N5197" i="2"/>
  <c r="O5197" i="2"/>
  <c r="P5197" i="2"/>
  <c r="Q5197" i="2"/>
  <c r="L5198" i="2" a="1"/>
  <c r="L5198" i="2" s="1"/>
  <c r="M5198" i="2"/>
  <c r="N5198" i="2"/>
  <c r="O5198" i="2"/>
  <c r="P5198" i="2"/>
  <c r="Q5198" i="2"/>
  <c r="L5199" i="2" a="1"/>
  <c r="L5199" i="2" s="1"/>
  <c r="M5199" i="2"/>
  <c r="N5199" i="2"/>
  <c r="O5199" i="2"/>
  <c r="P5199" i="2"/>
  <c r="Q5199" i="2"/>
  <c r="L5200" i="2" a="1"/>
  <c r="L5200" i="2" s="1"/>
  <c r="M5200" i="2"/>
  <c r="N5200" i="2"/>
  <c r="O5200" i="2"/>
  <c r="P5200" i="2"/>
  <c r="Q5200" i="2"/>
  <c r="L5201" i="2" a="1"/>
  <c r="L5201" i="2" s="1"/>
  <c r="M5201" i="2"/>
  <c r="N5201" i="2"/>
  <c r="O5201" i="2"/>
  <c r="P5201" i="2"/>
  <c r="Q5201" i="2"/>
  <c r="L5202" i="2" a="1"/>
  <c r="L5202" i="2" s="1"/>
  <c r="M5202" i="2"/>
  <c r="N5202" i="2"/>
  <c r="O5202" i="2"/>
  <c r="P5202" i="2"/>
  <c r="Q5202" i="2"/>
  <c r="L5203" i="2" a="1"/>
  <c r="L5203" i="2" s="1"/>
  <c r="M5203" i="2"/>
  <c r="N5203" i="2"/>
  <c r="O5203" i="2"/>
  <c r="P5203" i="2"/>
  <c r="Q5203" i="2"/>
  <c r="L5204" i="2" a="1"/>
  <c r="L5204" i="2" s="1"/>
  <c r="M5204" i="2"/>
  <c r="N5204" i="2"/>
  <c r="O5204" i="2"/>
  <c r="P5204" i="2"/>
  <c r="Q5204" i="2"/>
  <c r="L5205" i="2" a="1"/>
  <c r="L5205" i="2" s="1"/>
  <c r="M5205" i="2"/>
  <c r="N5205" i="2"/>
  <c r="O5205" i="2"/>
  <c r="P5205" i="2"/>
  <c r="Q5205" i="2"/>
  <c r="L5206" i="2" a="1"/>
  <c r="L5206" i="2" s="1"/>
  <c r="M5206" i="2"/>
  <c r="N5206" i="2"/>
  <c r="O5206" i="2"/>
  <c r="P5206" i="2"/>
  <c r="Q5206" i="2"/>
  <c r="L5207" i="2" a="1"/>
  <c r="L5207" i="2" s="1"/>
  <c r="M5207" i="2"/>
  <c r="N5207" i="2"/>
  <c r="O5207" i="2"/>
  <c r="P5207" i="2"/>
  <c r="Q5207" i="2"/>
  <c r="L5208" i="2" a="1"/>
  <c r="L5208" i="2" s="1"/>
  <c r="M5208" i="2"/>
  <c r="N5208" i="2"/>
  <c r="O5208" i="2"/>
  <c r="P5208" i="2"/>
  <c r="Q5208" i="2"/>
  <c r="L5209" i="2" a="1"/>
  <c r="L5209" i="2" s="1"/>
  <c r="M5209" i="2"/>
  <c r="N5209" i="2"/>
  <c r="O5209" i="2"/>
  <c r="P5209" i="2"/>
  <c r="Q5209" i="2"/>
  <c r="L5210" i="2" a="1"/>
  <c r="L5210" i="2" s="1"/>
  <c r="M5210" i="2"/>
  <c r="N5210" i="2"/>
  <c r="O5210" i="2"/>
  <c r="P5210" i="2"/>
  <c r="Q5210" i="2"/>
  <c r="L5211" i="2" a="1"/>
  <c r="L5211" i="2" s="1"/>
  <c r="M5211" i="2"/>
  <c r="N5211" i="2"/>
  <c r="O5211" i="2"/>
  <c r="P5211" i="2"/>
  <c r="Q5211" i="2"/>
  <c r="L5212" i="2" a="1"/>
  <c r="L5212" i="2" s="1"/>
  <c r="M5212" i="2"/>
  <c r="N5212" i="2"/>
  <c r="O5212" i="2"/>
  <c r="P5212" i="2"/>
  <c r="Q5212" i="2"/>
  <c r="L5213" i="2" a="1"/>
  <c r="L5213" i="2" s="1"/>
  <c r="M5213" i="2"/>
  <c r="N5213" i="2"/>
  <c r="O5213" i="2"/>
  <c r="P5213" i="2"/>
  <c r="Q5213" i="2"/>
  <c r="L5214" i="2" a="1"/>
  <c r="L5214" i="2" s="1"/>
  <c r="M5214" i="2"/>
  <c r="N5214" i="2"/>
  <c r="O5214" i="2"/>
  <c r="P5214" i="2"/>
  <c r="Q5214" i="2"/>
  <c r="L5215" i="2" a="1"/>
  <c r="L5215" i="2" s="1"/>
  <c r="M5215" i="2"/>
  <c r="N5215" i="2"/>
  <c r="O5215" i="2"/>
  <c r="P5215" i="2"/>
  <c r="Q5215" i="2"/>
  <c r="L5216" i="2" a="1"/>
  <c r="L5216" i="2" s="1"/>
  <c r="M5216" i="2"/>
  <c r="N5216" i="2"/>
  <c r="O5216" i="2"/>
  <c r="P5216" i="2"/>
  <c r="Q5216" i="2"/>
  <c r="L5217" i="2" a="1"/>
  <c r="L5217" i="2" s="1"/>
  <c r="M5217" i="2"/>
  <c r="N5217" i="2"/>
  <c r="O5217" i="2"/>
  <c r="P5217" i="2"/>
  <c r="Q5217" i="2"/>
  <c r="L5218" i="2" a="1"/>
  <c r="L5218" i="2" s="1"/>
  <c r="M5218" i="2"/>
  <c r="N5218" i="2"/>
  <c r="O5218" i="2"/>
  <c r="P5218" i="2"/>
  <c r="Q5218" i="2"/>
  <c r="L5219" i="2" a="1"/>
  <c r="L5219" i="2" s="1"/>
  <c r="M5219" i="2"/>
  <c r="N5219" i="2"/>
  <c r="O5219" i="2"/>
  <c r="P5219" i="2"/>
  <c r="Q5219" i="2"/>
  <c r="L5220" i="2" a="1"/>
  <c r="L5220" i="2" s="1"/>
  <c r="M5220" i="2"/>
  <c r="N5220" i="2"/>
  <c r="O5220" i="2"/>
  <c r="P5220" i="2"/>
  <c r="Q5220" i="2"/>
  <c r="L5221" i="2" a="1"/>
  <c r="L5221" i="2" s="1"/>
  <c r="M5221" i="2"/>
  <c r="N5221" i="2"/>
  <c r="O5221" i="2"/>
  <c r="P5221" i="2"/>
  <c r="Q5221" i="2"/>
  <c r="L5222" i="2" a="1"/>
  <c r="L5222" i="2" s="1"/>
  <c r="M5222" i="2"/>
  <c r="N5222" i="2"/>
  <c r="O5222" i="2"/>
  <c r="P5222" i="2"/>
  <c r="Q5222" i="2"/>
  <c r="L5223" i="2" a="1"/>
  <c r="L5223" i="2" s="1"/>
  <c r="M5223" i="2"/>
  <c r="N5223" i="2"/>
  <c r="O5223" i="2"/>
  <c r="P5223" i="2"/>
  <c r="Q5223" i="2"/>
  <c r="L5224" i="2" a="1"/>
  <c r="L5224" i="2" s="1"/>
  <c r="M5224" i="2"/>
  <c r="N5224" i="2"/>
  <c r="O5224" i="2"/>
  <c r="P5224" i="2"/>
  <c r="Q5224" i="2"/>
  <c r="L5225" i="2" a="1"/>
  <c r="L5225" i="2" s="1"/>
  <c r="M5225" i="2"/>
  <c r="N5225" i="2"/>
  <c r="O5225" i="2"/>
  <c r="P5225" i="2"/>
  <c r="Q5225" i="2"/>
  <c r="L5226" i="2" a="1"/>
  <c r="L5226" i="2" s="1"/>
  <c r="M5226" i="2"/>
  <c r="N5226" i="2"/>
  <c r="O5226" i="2"/>
  <c r="P5226" i="2"/>
  <c r="Q5226" i="2"/>
  <c r="L5227" i="2" a="1"/>
  <c r="L5227" i="2" s="1"/>
  <c r="M5227" i="2"/>
  <c r="N5227" i="2"/>
  <c r="O5227" i="2"/>
  <c r="P5227" i="2"/>
  <c r="Q5227" i="2"/>
  <c r="L5228" i="2" a="1"/>
  <c r="L5228" i="2" s="1"/>
  <c r="M5228" i="2"/>
  <c r="N5228" i="2"/>
  <c r="O5228" i="2"/>
  <c r="P5228" i="2"/>
  <c r="Q5228" i="2"/>
  <c r="L5229" i="2" a="1"/>
  <c r="L5229" i="2" s="1"/>
  <c r="M5229" i="2"/>
  <c r="N5229" i="2"/>
  <c r="O5229" i="2"/>
  <c r="P5229" i="2"/>
  <c r="Q5229" i="2"/>
  <c r="L5230" i="2" a="1"/>
  <c r="L5230" i="2" s="1"/>
  <c r="M5230" i="2"/>
  <c r="N5230" i="2"/>
  <c r="O5230" i="2"/>
  <c r="P5230" i="2"/>
  <c r="Q5230" i="2"/>
  <c r="L5231" i="2" a="1"/>
  <c r="L5231" i="2" s="1"/>
  <c r="M5231" i="2"/>
  <c r="N5231" i="2"/>
  <c r="O5231" i="2"/>
  <c r="P5231" i="2"/>
  <c r="Q5231" i="2"/>
  <c r="L5232" i="2" a="1"/>
  <c r="L5232" i="2" s="1"/>
  <c r="M5232" i="2"/>
  <c r="N5232" i="2"/>
  <c r="O5232" i="2"/>
  <c r="P5232" i="2"/>
  <c r="Q5232" i="2"/>
  <c r="L5233" i="2" a="1"/>
  <c r="L5233" i="2" s="1"/>
  <c r="M5233" i="2"/>
  <c r="N5233" i="2"/>
  <c r="O5233" i="2"/>
  <c r="P5233" i="2"/>
  <c r="Q5233" i="2"/>
  <c r="L5234" i="2" a="1"/>
  <c r="L5234" i="2" s="1"/>
  <c r="M5234" i="2"/>
  <c r="N5234" i="2"/>
  <c r="O5234" i="2"/>
  <c r="P5234" i="2"/>
  <c r="Q5234" i="2"/>
  <c r="L5235" i="2" a="1"/>
  <c r="L5235" i="2" s="1"/>
  <c r="M5235" i="2"/>
  <c r="N5235" i="2"/>
  <c r="O5235" i="2"/>
  <c r="P5235" i="2"/>
  <c r="Q5235" i="2"/>
  <c r="L5236" i="2" a="1"/>
  <c r="L5236" i="2" s="1"/>
  <c r="M5236" i="2"/>
  <c r="N5236" i="2"/>
  <c r="O5236" i="2"/>
  <c r="P5236" i="2"/>
  <c r="Q5236" i="2"/>
  <c r="L5237" i="2" a="1"/>
  <c r="L5237" i="2" s="1"/>
  <c r="M5237" i="2"/>
  <c r="N5237" i="2"/>
  <c r="O5237" i="2"/>
  <c r="P5237" i="2"/>
  <c r="Q5237" i="2"/>
  <c r="L5238" i="2" a="1"/>
  <c r="L5238" i="2" s="1"/>
  <c r="M5238" i="2"/>
  <c r="N5238" i="2"/>
  <c r="O5238" i="2"/>
  <c r="P5238" i="2"/>
  <c r="Q5238" i="2"/>
  <c r="L5239" i="2" a="1"/>
  <c r="L5239" i="2" s="1"/>
  <c r="M5239" i="2"/>
  <c r="N5239" i="2"/>
  <c r="O5239" i="2"/>
  <c r="P5239" i="2"/>
  <c r="Q5239" i="2"/>
  <c r="L5240" i="2" a="1"/>
  <c r="L5240" i="2" s="1"/>
  <c r="M5240" i="2"/>
  <c r="N5240" i="2"/>
  <c r="O5240" i="2"/>
  <c r="P5240" i="2"/>
  <c r="Q5240" i="2"/>
  <c r="L5241" i="2" a="1"/>
  <c r="L5241" i="2" s="1"/>
  <c r="M5241" i="2"/>
  <c r="N5241" i="2"/>
  <c r="O5241" i="2"/>
  <c r="P5241" i="2"/>
  <c r="Q5241" i="2"/>
  <c r="L5242" i="2" a="1"/>
  <c r="L5242" i="2" s="1"/>
  <c r="M5242" i="2"/>
  <c r="N5242" i="2"/>
  <c r="O5242" i="2"/>
  <c r="P5242" i="2"/>
  <c r="Q5242" i="2"/>
  <c r="L5243" i="2" a="1"/>
  <c r="L5243" i="2" s="1"/>
  <c r="M5243" i="2"/>
  <c r="N5243" i="2"/>
  <c r="O5243" i="2"/>
  <c r="P5243" i="2"/>
  <c r="Q5243" i="2"/>
  <c r="L5244" i="2" a="1"/>
  <c r="L5244" i="2" s="1"/>
  <c r="M5244" i="2"/>
  <c r="N5244" i="2"/>
  <c r="O5244" i="2"/>
  <c r="P5244" i="2"/>
  <c r="Q5244" i="2"/>
  <c r="L5245" i="2" a="1"/>
  <c r="L5245" i="2" s="1"/>
  <c r="M5245" i="2"/>
  <c r="N5245" i="2"/>
  <c r="O5245" i="2"/>
  <c r="P5245" i="2"/>
  <c r="Q5245" i="2"/>
  <c r="L5246" i="2" a="1"/>
  <c r="L5246" i="2" s="1"/>
  <c r="M5246" i="2"/>
  <c r="N5246" i="2"/>
  <c r="O5246" i="2"/>
  <c r="P5246" i="2"/>
  <c r="Q5246" i="2"/>
  <c r="L5247" i="2" a="1"/>
  <c r="L5247" i="2" s="1"/>
  <c r="M5247" i="2"/>
  <c r="N5247" i="2"/>
  <c r="O5247" i="2"/>
  <c r="P5247" i="2"/>
  <c r="Q5247" i="2"/>
  <c r="L5248" i="2" a="1"/>
  <c r="L5248" i="2" s="1"/>
  <c r="M5248" i="2"/>
  <c r="N5248" i="2"/>
  <c r="O5248" i="2"/>
  <c r="P5248" i="2"/>
  <c r="Q5248" i="2"/>
  <c r="L5249" i="2" a="1"/>
  <c r="L5249" i="2" s="1"/>
  <c r="M5249" i="2"/>
  <c r="N5249" i="2"/>
  <c r="O5249" i="2"/>
  <c r="P5249" i="2"/>
  <c r="Q5249" i="2"/>
  <c r="L5250" i="2" a="1"/>
  <c r="L5250" i="2" s="1"/>
  <c r="M5250" i="2"/>
  <c r="N5250" i="2"/>
  <c r="O5250" i="2"/>
  <c r="P5250" i="2"/>
  <c r="Q5250" i="2"/>
  <c r="L5251" i="2" a="1"/>
  <c r="L5251" i="2" s="1"/>
  <c r="M5251" i="2"/>
  <c r="N5251" i="2"/>
  <c r="O5251" i="2"/>
  <c r="P5251" i="2"/>
  <c r="Q5251" i="2"/>
  <c r="L5252" i="2" a="1"/>
  <c r="L5252" i="2" s="1"/>
  <c r="M5252" i="2"/>
  <c r="N5252" i="2"/>
  <c r="O5252" i="2"/>
  <c r="P5252" i="2"/>
  <c r="Q5252" i="2"/>
  <c r="L5253" i="2" a="1"/>
  <c r="L5253" i="2" s="1"/>
  <c r="M5253" i="2"/>
  <c r="N5253" i="2"/>
  <c r="O5253" i="2"/>
  <c r="P5253" i="2"/>
  <c r="Q5253" i="2"/>
  <c r="L5254" i="2" a="1"/>
  <c r="L5254" i="2" s="1"/>
  <c r="M5254" i="2"/>
  <c r="N5254" i="2"/>
  <c r="O5254" i="2"/>
  <c r="P5254" i="2"/>
  <c r="Q5254" i="2"/>
  <c r="L5255" i="2" a="1"/>
  <c r="L5255" i="2" s="1"/>
  <c r="M5255" i="2"/>
  <c r="N5255" i="2"/>
  <c r="O5255" i="2"/>
  <c r="P5255" i="2"/>
  <c r="Q5255" i="2"/>
  <c r="L5256" i="2" a="1"/>
  <c r="L5256" i="2" s="1"/>
  <c r="M5256" i="2"/>
  <c r="N5256" i="2"/>
  <c r="O5256" i="2"/>
  <c r="P5256" i="2"/>
  <c r="Q5256" i="2"/>
  <c r="L5257" i="2" a="1"/>
  <c r="L5257" i="2" s="1"/>
  <c r="M5257" i="2"/>
  <c r="N5257" i="2"/>
  <c r="O5257" i="2"/>
  <c r="P5257" i="2"/>
  <c r="Q5257" i="2"/>
  <c r="L5258" i="2" a="1"/>
  <c r="L5258" i="2" s="1"/>
  <c r="M5258" i="2"/>
  <c r="N5258" i="2"/>
  <c r="O5258" i="2"/>
  <c r="P5258" i="2"/>
  <c r="Q5258" i="2"/>
  <c r="L5259" i="2" a="1"/>
  <c r="L5259" i="2" s="1"/>
  <c r="M5259" i="2"/>
  <c r="N5259" i="2"/>
  <c r="O5259" i="2"/>
  <c r="P5259" i="2"/>
  <c r="Q5259" i="2"/>
  <c r="L5260" i="2" a="1"/>
  <c r="L5260" i="2" s="1"/>
  <c r="M5260" i="2"/>
  <c r="N5260" i="2"/>
  <c r="O5260" i="2"/>
  <c r="P5260" i="2"/>
  <c r="Q5260" i="2"/>
  <c r="L5261" i="2" a="1"/>
  <c r="L5261" i="2" s="1"/>
  <c r="M5261" i="2"/>
  <c r="N5261" i="2"/>
  <c r="O5261" i="2"/>
  <c r="P5261" i="2"/>
  <c r="Q5261" i="2"/>
  <c r="L5262" i="2" a="1"/>
  <c r="L5262" i="2" s="1"/>
  <c r="M5262" i="2"/>
  <c r="N5262" i="2"/>
  <c r="O5262" i="2"/>
  <c r="P5262" i="2"/>
  <c r="Q5262" i="2"/>
  <c r="L5263" i="2" a="1"/>
  <c r="L5263" i="2" s="1"/>
  <c r="M5263" i="2"/>
  <c r="N5263" i="2"/>
  <c r="O5263" i="2"/>
  <c r="P5263" i="2"/>
  <c r="Q5263" i="2"/>
  <c r="L5264" i="2" a="1"/>
  <c r="L5264" i="2" s="1"/>
  <c r="M5264" i="2"/>
  <c r="N5264" i="2"/>
  <c r="O5264" i="2"/>
  <c r="P5264" i="2"/>
  <c r="Q5264" i="2"/>
  <c r="L5265" i="2" a="1"/>
  <c r="L5265" i="2" s="1"/>
  <c r="M5265" i="2"/>
  <c r="N5265" i="2"/>
  <c r="O5265" i="2"/>
  <c r="P5265" i="2"/>
  <c r="Q5265" i="2"/>
  <c r="L5266" i="2" a="1"/>
  <c r="L5266" i="2" s="1"/>
  <c r="M5266" i="2"/>
  <c r="N5266" i="2"/>
  <c r="O5266" i="2"/>
  <c r="P5266" i="2"/>
  <c r="Q5266" i="2"/>
  <c r="L5267" i="2" a="1"/>
  <c r="L5267" i="2" s="1"/>
  <c r="M5267" i="2"/>
  <c r="N5267" i="2"/>
  <c r="O5267" i="2"/>
  <c r="P5267" i="2"/>
  <c r="Q5267" i="2"/>
  <c r="L5268" i="2" a="1"/>
  <c r="L5268" i="2" s="1"/>
  <c r="M5268" i="2"/>
  <c r="N5268" i="2"/>
  <c r="O5268" i="2"/>
  <c r="P5268" i="2"/>
  <c r="Q5268" i="2"/>
  <c r="L5269" i="2" a="1"/>
  <c r="L5269" i="2" s="1"/>
  <c r="M5269" i="2"/>
  <c r="N5269" i="2"/>
  <c r="O5269" i="2"/>
  <c r="P5269" i="2"/>
  <c r="Q5269" i="2"/>
  <c r="L5270" i="2" a="1"/>
  <c r="L5270" i="2" s="1"/>
  <c r="M5270" i="2"/>
  <c r="N5270" i="2"/>
  <c r="O5270" i="2"/>
  <c r="P5270" i="2"/>
  <c r="Q5270" i="2"/>
  <c r="L5271" i="2" a="1"/>
  <c r="L5271" i="2" s="1"/>
  <c r="M5271" i="2"/>
  <c r="N5271" i="2"/>
  <c r="O5271" i="2"/>
  <c r="P5271" i="2"/>
  <c r="Q5271" i="2"/>
  <c r="L5272" i="2" a="1"/>
  <c r="L5272" i="2" s="1"/>
  <c r="M5272" i="2"/>
  <c r="N5272" i="2"/>
  <c r="O5272" i="2"/>
  <c r="P5272" i="2"/>
  <c r="Q5272" i="2"/>
  <c r="L5273" i="2" a="1"/>
  <c r="L5273" i="2" s="1"/>
  <c r="M5273" i="2"/>
  <c r="N5273" i="2"/>
  <c r="O5273" i="2"/>
  <c r="P5273" i="2"/>
  <c r="Q5273" i="2"/>
  <c r="L5274" i="2" a="1"/>
  <c r="L5274" i="2" s="1"/>
  <c r="M5274" i="2"/>
  <c r="N5274" i="2"/>
  <c r="O5274" i="2"/>
  <c r="P5274" i="2"/>
  <c r="Q5274" i="2"/>
  <c r="L5275" i="2" a="1"/>
  <c r="L5275" i="2" s="1"/>
  <c r="M5275" i="2"/>
  <c r="N5275" i="2"/>
  <c r="O5275" i="2"/>
  <c r="P5275" i="2"/>
  <c r="Q5275" i="2"/>
  <c r="L5276" i="2" a="1"/>
  <c r="L5276" i="2" s="1"/>
  <c r="M5276" i="2"/>
  <c r="N5276" i="2"/>
  <c r="O5276" i="2"/>
  <c r="P5276" i="2"/>
  <c r="Q5276" i="2"/>
  <c r="L5277" i="2" a="1"/>
  <c r="L5277" i="2" s="1"/>
  <c r="M5277" i="2"/>
  <c r="N5277" i="2"/>
  <c r="O5277" i="2"/>
  <c r="P5277" i="2"/>
  <c r="Q5277" i="2"/>
  <c r="L5278" i="2" a="1"/>
  <c r="L5278" i="2" s="1"/>
  <c r="M5278" i="2"/>
  <c r="N5278" i="2"/>
  <c r="O5278" i="2"/>
  <c r="P5278" i="2"/>
  <c r="Q5278" i="2"/>
  <c r="L5279" i="2" a="1"/>
  <c r="L5279" i="2" s="1"/>
  <c r="M5279" i="2"/>
  <c r="N5279" i="2"/>
  <c r="O5279" i="2"/>
  <c r="P5279" i="2"/>
  <c r="Q5279" i="2"/>
  <c r="L5280" i="2" a="1"/>
  <c r="L5280" i="2" s="1"/>
  <c r="M5280" i="2"/>
  <c r="N5280" i="2"/>
  <c r="O5280" i="2"/>
  <c r="P5280" i="2"/>
  <c r="Q5280" i="2"/>
  <c r="L5281" i="2" a="1"/>
  <c r="L5281" i="2" s="1"/>
  <c r="M5281" i="2"/>
  <c r="N5281" i="2"/>
  <c r="O5281" i="2"/>
  <c r="P5281" i="2"/>
  <c r="Q5281" i="2"/>
  <c r="L5282" i="2" a="1"/>
  <c r="L5282" i="2" s="1"/>
  <c r="M5282" i="2"/>
  <c r="N5282" i="2"/>
  <c r="O5282" i="2"/>
  <c r="P5282" i="2"/>
  <c r="Q5282" i="2"/>
  <c r="L5283" i="2" a="1"/>
  <c r="L5283" i="2" s="1"/>
  <c r="M5283" i="2"/>
  <c r="N5283" i="2"/>
  <c r="O5283" i="2"/>
  <c r="P5283" i="2"/>
  <c r="Q5283" i="2"/>
  <c r="L5284" i="2" a="1"/>
  <c r="L5284" i="2" s="1"/>
  <c r="M5284" i="2"/>
  <c r="N5284" i="2"/>
  <c r="O5284" i="2"/>
  <c r="P5284" i="2"/>
  <c r="Q5284" i="2"/>
  <c r="L5285" i="2" a="1"/>
  <c r="L5285" i="2" s="1"/>
  <c r="M5285" i="2"/>
  <c r="N5285" i="2"/>
  <c r="O5285" i="2"/>
  <c r="P5285" i="2"/>
  <c r="Q5285" i="2"/>
  <c r="L5286" i="2" a="1"/>
  <c r="L5286" i="2" s="1"/>
  <c r="M5286" i="2"/>
  <c r="N5286" i="2"/>
  <c r="O5286" i="2"/>
  <c r="P5286" i="2"/>
  <c r="Q5286" i="2"/>
  <c r="L5287" i="2" a="1"/>
  <c r="L5287" i="2" s="1"/>
  <c r="M5287" i="2"/>
  <c r="N5287" i="2"/>
  <c r="O5287" i="2"/>
  <c r="P5287" i="2"/>
  <c r="Q5287" i="2"/>
  <c r="L5288" i="2" a="1"/>
  <c r="L5288" i="2" s="1"/>
  <c r="M5288" i="2"/>
  <c r="N5288" i="2"/>
  <c r="O5288" i="2"/>
  <c r="P5288" i="2"/>
  <c r="Q5288" i="2"/>
  <c r="L5289" i="2" a="1"/>
  <c r="L5289" i="2" s="1"/>
  <c r="M5289" i="2"/>
  <c r="N5289" i="2"/>
  <c r="O5289" i="2"/>
  <c r="P5289" i="2"/>
  <c r="Q5289" i="2"/>
  <c r="L5290" i="2" a="1"/>
  <c r="L5290" i="2" s="1"/>
  <c r="M5290" i="2"/>
  <c r="N5290" i="2"/>
  <c r="O5290" i="2"/>
  <c r="P5290" i="2"/>
  <c r="Q5290" i="2"/>
  <c r="L5291" i="2" a="1"/>
  <c r="L5291" i="2" s="1"/>
  <c r="M5291" i="2"/>
  <c r="N5291" i="2"/>
  <c r="O5291" i="2"/>
  <c r="P5291" i="2"/>
  <c r="Q5291" i="2"/>
  <c r="L5292" i="2" a="1"/>
  <c r="L5292" i="2" s="1"/>
  <c r="M5292" i="2"/>
  <c r="N5292" i="2"/>
  <c r="O5292" i="2"/>
  <c r="P5292" i="2"/>
  <c r="Q5292" i="2"/>
  <c r="L5293" i="2" a="1"/>
  <c r="L5293" i="2" s="1"/>
  <c r="M5293" i="2"/>
  <c r="N5293" i="2"/>
  <c r="O5293" i="2"/>
  <c r="P5293" i="2"/>
  <c r="Q5293" i="2"/>
  <c r="L5294" i="2" a="1"/>
  <c r="L5294" i="2" s="1"/>
  <c r="M5294" i="2"/>
  <c r="N5294" i="2"/>
  <c r="O5294" i="2"/>
  <c r="P5294" i="2"/>
  <c r="Q5294" i="2"/>
  <c r="L5295" i="2" a="1"/>
  <c r="L5295" i="2" s="1"/>
  <c r="M5295" i="2"/>
  <c r="N5295" i="2"/>
  <c r="O5295" i="2"/>
  <c r="P5295" i="2"/>
  <c r="Q5295" i="2"/>
  <c r="L5296" i="2" a="1"/>
  <c r="L5296" i="2" s="1"/>
  <c r="M5296" i="2"/>
  <c r="N5296" i="2"/>
  <c r="O5296" i="2"/>
  <c r="P5296" i="2"/>
  <c r="Q5296" i="2"/>
  <c r="L5297" i="2" a="1"/>
  <c r="L5297" i="2" s="1"/>
  <c r="M5297" i="2"/>
  <c r="N5297" i="2"/>
  <c r="O5297" i="2"/>
  <c r="P5297" i="2"/>
  <c r="Q5297" i="2"/>
  <c r="L5298" i="2" a="1"/>
  <c r="L5298" i="2" s="1"/>
  <c r="M5298" i="2"/>
  <c r="N5298" i="2"/>
  <c r="O5298" i="2"/>
  <c r="P5298" i="2"/>
  <c r="Q5298" i="2"/>
  <c r="L5299" i="2" a="1"/>
  <c r="L5299" i="2" s="1"/>
  <c r="M5299" i="2"/>
  <c r="N5299" i="2"/>
  <c r="O5299" i="2"/>
  <c r="P5299" i="2"/>
  <c r="Q5299" i="2"/>
  <c r="L5300" i="2" a="1"/>
  <c r="L5300" i="2" s="1"/>
  <c r="M5300" i="2"/>
  <c r="N5300" i="2"/>
  <c r="O5300" i="2"/>
  <c r="P5300" i="2"/>
  <c r="Q5300" i="2"/>
  <c r="L5301" i="2" a="1"/>
  <c r="L5301" i="2" s="1"/>
  <c r="M5301" i="2"/>
  <c r="N5301" i="2"/>
  <c r="O5301" i="2"/>
  <c r="P5301" i="2"/>
  <c r="Q5301" i="2"/>
  <c r="L5302" i="2" a="1"/>
  <c r="L5302" i="2" s="1"/>
  <c r="M5302" i="2"/>
  <c r="N5302" i="2"/>
  <c r="O5302" i="2"/>
  <c r="P5302" i="2"/>
  <c r="Q5302" i="2"/>
  <c r="L5303" i="2" a="1"/>
  <c r="L5303" i="2" s="1"/>
  <c r="M5303" i="2"/>
  <c r="N5303" i="2"/>
  <c r="O5303" i="2"/>
  <c r="P5303" i="2"/>
  <c r="Q5303" i="2"/>
  <c r="L5304" i="2" a="1"/>
  <c r="L5304" i="2" s="1"/>
  <c r="M5304" i="2"/>
  <c r="N5304" i="2"/>
  <c r="O5304" i="2"/>
  <c r="P5304" i="2"/>
  <c r="Q5304" i="2"/>
  <c r="L5305" i="2" a="1"/>
  <c r="L5305" i="2" s="1"/>
  <c r="M5305" i="2"/>
  <c r="N5305" i="2"/>
  <c r="O5305" i="2"/>
  <c r="P5305" i="2"/>
  <c r="Q5305" i="2"/>
  <c r="L5306" i="2" a="1"/>
  <c r="L5306" i="2" s="1"/>
  <c r="M5306" i="2"/>
  <c r="N5306" i="2"/>
  <c r="O5306" i="2"/>
  <c r="P5306" i="2"/>
  <c r="Q5306" i="2"/>
  <c r="L5307" i="2" a="1"/>
  <c r="L5307" i="2" s="1"/>
  <c r="M5307" i="2"/>
  <c r="N5307" i="2"/>
  <c r="O5307" i="2"/>
  <c r="P5307" i="2"/>
  <c r="Q5307" i="2"/>
  <c r="L5308" i="2" a="1"/>
  <c r="L5308" i="2" s="1"/>
  <c r="M5308" i="2"/>
  <c r="N5308" i="2"/>
  <c r="O5308" i="2"/>
  <c r="P5308" i="2"/>
  <c r="Q5308" i="2"/>
  <c r="L5309" i="2" a="1"/>
  <c r="L5309" i="2" s="1"/>
  <c r="M5309" i="2"/>
  <c r="N5309" i="2"/>
  <c r="O5309" i="2"/>
  <c r="P5309" i="2"/>
  <c r="Q5309" i="2"/>
  <c r="L5310" i="2" a="1"/>
  <c r="L5310" i="2" s="1"/>
  <c r="M5310" i="2"/>
  <c r="N5310" i="2"/>
  <c r="O5310" i="2"/>
  <c r="P5310" i="2"/>
  <c r="Q5310" i="2"/>
  <c r="L5311" i="2" a="1"/>
  <c r="L5311" i="2" s="1"/>
  <c r="M5311" i="2"/>
  <c r="N5311" i="2"/>
  <c r="O5311" i="2"/>
  <c r="P5311" i="2"/>
  <c r="Q5311" i="2"/>
  <c r="L5312" i="2" a="1"/>
  <c r="L5312" i="2" s="1"/>
  <c r="M5312" i="2"/>
  <c r="N5312" i="2"/>
  <c r="O5312" i="2"/>
  <c r="P5312" i="2"/>
  <c r="Q5312" i="2"/>
  <c r="L5313" i="2" a="1"/>
  <c r="L5313" i="2" s="1"/>
  <c r="M5313" i="2"/>
  <c r="N5313" i="2"/>
  <c r="O5313" i="2"/>
  <c r="P5313" i="2"/>
  <c r="Q5313" i="2"/>
  <c r="L5314" i="2" a="1"/>
  <c r="L5314" i="2" s="1"/>
  <c r="M5314" i="2"/>
  <c r="N5314" i="2"/>
  <c r="O5314" i="2"/>
  <c r="P5314" i="2"/>
  <c r="Q5314" i="2"/>
  <c r="L5315" i="2" a="1"/>
  <c r="L5315" i="2" s="1"/>
  <c r="M5315" i="2"/>
  <c r="N5315" i="2"/>
  <c r="O5315" i="2"/>
  <c r="P5315" i="2"/>
  <c r="Q5315" i="2"/>
  <c r="L5316" i="2" a="1"/>
  <c r="L5316" i="2" s="1"/>
  <c r="M5316" i="2"/>
  <c r="N5316" i="2"/>
  <c r="O5316" i="2"/>
  <c r="P5316" i="2"/>
  <c r="Q5316" i="2"/>
  <c r="L5317" i="2" a="1"/>
  <c r="L5317" i="2" s="1"/>
  <c r="M5317" i="2"/>
  <c r="N5317" i="2"/>
  <c r="O5317" i="2"/>
  <c r="P5317" i="2"/>
  <c r="Q5317" i="2"/>
  <c r="L5318" i="2" a="1"/>
  <c r="L5318" i="2" s="1"/>
  <c r="M5318" i="2"/>
  <c r="N5318" i="2"/>
  <c r="O5318" i="2"/>
  <c r="P5318" i="2"/>
  <c r="Q5318" i="2"/>
  <c r="L5319" i="2" a="1"/>
  <c r="L5319" i="2" s="1"/>
  <c r="M5319" i="2"/>
  <c r="N5319" i="2"/>
  <c r="O5319" i="2"/>
  <c r="P5319" i="2"/>
  <c r="Q5319" i="2"/>
  <c r="L5320" i="2" a="1"/>
  <c r="L5320" i="2" s="1"/>
  <c r="M5320" i="2"/>
  <c r="N5320" i="2"/>
  <c r="O5320" i="2"/>
  <c r="P5320" i="2"/>
  <c r="Q5320" i="2"/>
  <c r="L5321" i="2" a="1"/>
  <c r="L5321" i="2" s="1"/>
  <c r="M5321" i="2"/>
  <c r="N5321" i="2"/>
  <c r="O5321" i="2"/>
  <c r="P5321" i="2"/>
  <c r="Q5321" i="2"/>
  <c r="L5322" i="2" a="1"/>
  <c r="L5322" i="2" s="1"/>
  <c r="M5322" i="2"/>
  <c r="N5322" i="2"/>
  <c r="O5322" i="2"/>
  <c r="P5322" i="2"/>
  <c r="Q5322" i="2"/>
  <c r="L5323" i="2" a="1"/>
  <c r="L5323" i="2" s="1"/>
  <c r="M5323" i="2"/>
  <c r="N5323" i="2"/>
  <c r="O5323" i="2"/>
  <c r="P5323" i="2"/>
  <c r="Q5323" i="2"/>
  <c r="L5324" i="2" a="1"/>
  <c r="L5324" i="2" s="1"/>
  <c r="M5324" i="2"/>
  <c r="N5324" i="2"/>
  <c r="O5324" i="2"/>
  <c r="P5324" i="2"/>
  <c r="Q5324" i="2"/>
  <c r="L5325" i="2" a="1"/>
  <c r="L5325" i="2" s="1"/>
  <c r="M5325" i="2"/>
  <c r="N5325" i="2"/>
  <c r="O5325" i="2"/>
  <c r="P5325" i="2"/>
  <c r="Q5325" i="2"/>
  <c r="L5326" i="2" a="1"/>
  <c r="L5326" i="2" s="1"/>
  <c r="M5326" i="2"/>
  <c r="N5326" i="2"/>
  <c r="O5326" i="2"/>
  <c r="P5326" i="2"/>
  <c r="Q5326" i="2"/>
  <c r="L5327" i="2" a="1"/>
  <c r="L5327" i="2" s="1"/>
  <c r="M5327" i="2"/>
  <c r="N5327" i="2"/>
  <c r="O5327" i="2"/>
  <c r="P5327" i="2"/>
  <c r="Q5327" i="2"/>
  <c r="L5328" i="2" a="1"/>
  <c r="L5328" i="2" s="1"/>
  <c r="M5328" i="2"/>
  <c r="N5328" i="2"/>
  <c r="O5328" i="2"/>
  <c r="P5328" i="2"/>
  <c r="Q5328" i="2"/>
  <c r="L5329" i="2" a="1"/>
  <c r="L5329" i="2" s="1"/>
  <c r="M5329" i="2"/>
  <c r="N5329" i="2"/>
  <c r="O5329" i="2"/>
  <c r="P5329" i="2"/>
  <c r="Q5329" i="2"/>
  <c r="L5330" i="2" a="1"/>
  <c r="L5330" i="2"/>
  <c r="M5330" i="2"/>
  <c r="N5330" i="2"/>
  <c r="O5330" i="2"/>
  <c r="P5330" i="2"/>
  <c r="Q5330" i="2"/>
  <c r="L5331" i="2" a="1"/>
  <c r="L5331" i="2" s="1"/>
  <c r="M5331" i="2"/>
  <c r="N5331" i="2"/>
  <c r="O5331" i="2"/>
  <c r="P5331" i="2"/>
  <c r="Q5331" i="2"/>
  <c r="L5332" i="2" a="1"/>
  <c r="L5332" i="2" s="1"/>
  <c r="M5332" i="2"/>
  <c r="N5332" i="2"/>
  <c r="O5332" i="2"/>
  <c r="P5332" i="2"/>
  <c r="Q5332" i="2"/>
  <c r="L5333" i="2" a="1"/>
  <c r="L5333" i="2" s="1"/>
  <c r="M5333" i="2"/>
  <c r="N5333" i="2"/>
  <c r="O5333" i="2"/>
  <c r="P5333" i="2"/>
  <c r="Q5333" i="2"/>
  <c r="L5334" i="2" a="1"/>
  <c r="L5334" i="2" s="1"/>
  <c r="M5334" i="2"/>
  <c r="N5334" i="2"/>
  <c r="O5334" i="2"/>
  <c r="P5334" i="2"/>
  <c r="Q5334" i="2"/>
  <c r="L5335" i="2" a="1"/>
  <c r="L5335" i="2" s="1"/>
  <c r="M5335" i="2"/>
  <c r="N5335" i="2"/>
  <c r="O5335" i="2"/>
  <c r="P5335" i="2"/>
  <c r="Q5335" i="2"/>
  <c r="L5336" i="2" a="1"/>
  <c r="L5336" i="2" s="1"/>
  <c r="M5336" i="2"/>
  <c r="N5336" i="2"/>
  <c r="O5336" i="2"/>
  <c r="P5336" i="2"/>
  <c r="Q5336" i="2"/>
  <c r="L5337" i="2" a="1"/>
  <c r="L5337" i="2" s="1"/>
  <c r="M5337" i="2"/>
  <c r="N5337" i="2"/>
  <c r="O5337" i="2"/>
  <c r="P5337" i="2"/>
  <c r="Q5337" i="2"/>
  <c r="L5338" i="2" a="1"/>
  <c r="L5338" i="2" s="1"/>
  <c r="M5338" i="2"/>
  <c r="N5338" i="2"/>
  <c r="O5338" i="2"/>
  <c r="P5338" i="2"/>
  <c r="Q5338" i="2"/>
  <c r="L5339" i="2" a="1"/>
  <c r="L5339" i="2" s="1"/>
  <c r="M5339" i="2"/>
  <c r="N5339" i="2"/>
  <c r="O5339" i="2"/>
  <c r="P5339" i="2"/>
  <c r="Q5339" i="2"/>
  <c r="L5340" i="2" a="1"/>
  <c r="L5340" i="2" s="1"/>
  <c r="M5340" i="2"/>
  <c r="N5340" i="2"/>
  <c r="O5340" i="2"/>
  <c r="P5340" i="2"/>
  <c r="Q5340" i="2"/>
  <c r="L5341" i="2" a="1"/>
  <c r="L5341" i="2" s="1"/>
  <c r="M5341" i="2"/>
  <c r="N5341" i="2"/>
  <c r="O5341" i="2"/>
  <c r="P5341" i="2"/>
  <c r="Q5341" i="2"/>
  <c r="L5342" i="2" a="1"/>
  <c r="L5342" i="2" s="1"/>
  <c r="M5342" i="2"/>
  <c r="N5342" i="2"/>
  <c r="O5342" i="2"/>
  <c r="P5342" i="2"/>
  <c r="Q5342" i="2"/>
  <c r="L5343" i="2" a="1"/>
  <c r="L5343" i="2" s="1"/>
  <c r="M5343" i="2"/>
  <c r="N5343" i="2"/>
  <c r="O5343" i="2"/>
  <c r="P5343" i="2"/>
  <c r="Q5343" i="2"/>
  <c r="L5344" i="2" a="1"/>
  <c r="L5344" i="2" s="1"/>
  <c r="M5344" i="2"/>
  <c r="N5344" i="2"/>
  <c r="O5344" i="2"/>
  <c r="P5344" i="2"/>
  <c r="Q5344" i="2"/>
  <c r="L5345" i="2" a="1"/>
  <c r="L5345" i="2" s="1"/>
  <c r="M5345" i="2"/>
  <c r="N5345" i="2"/>
  <c r="O5345" i="2"/>
  <c r="P5345" i="2"/>
  <c r="Q5345" i="2"/>
  <c r="L5346" i="2" a="1"/>
  <c r="L5346" i="2" s="1"/>
  <c r="M5346" i="2"/>
  <c r="N5346" i="2"/>
  <c r="O5346" i="2"/>
  <c r="P5346" i="2"/>
  <c r="Q5346" i="2"/>
  <c r="L5347" i="2" a="1"/>
  <c r="L5347" i="2" s="1"/>
  <c r="M5347" i="2"/>
  <c r="N5347" i="2"/>
  <c r="O5347" i="2"/>
  <c r="P5347" i="2"/>
  <c r="Q5347" i="2"/>
  <c r="L5348" i="2" a="1"/>
  <c r="L5348" i="2" s="1"/>
  <c r="M5348" i="2"/>
  <c r="N5348" i="2"/>
  <c r="O5348" i="2"/>
  <c r="P5348" i="2"/>
  <c r="Q5348" i="2"/>
  <c r="L5349" i="2" a="1"/>
  <c r="L5349" i="2" s="1"/>
  <c r="M5349" i="2"/>
  <c r="N5349" i="2"/>
  <c r="O5349" i="2"/>
  <c r="P5349" i="2"/>
  <c r="Q5349" i="2"/>
  <c r="L5350" i="2" a="1"/>
  <c r="L5350" i="2" s="1"/>
  <c r="M5350" i="2"/>
  <c r="N5350" i="2"/>
  <c r="O5350" i="2"/>
  <c r="P5350" i="2"/>
  <c r="Q5350" i="2"/>
  <c r="L5351" i="2" a="1"/>
  <c r="L5351" i="2" s="1"/>
  <c r="M5351" i="2"/>
  <c r="N5351" i="2"/>
  <c r="O5351" i="2"/>
  <c r="P5351" i="2"/>
  <c r="Q5351" i="2"/>
  <c r="L5352" i="2" a="1"/>
  <c r="L5352" i="2" s="1"/>
  <c r="M5352" i="2"/>
  <c r="N5352" i="2"/>
  <c r="O5352" i="2"/>
  <c r="P5352" i="2"/>
  <c r="Q5352" i="2"/>
  <c r="L5353" i="2" a="1"/>
  <c r="L5353" i="2" s="1"/>
  <c r="M5353" i="2"/>
  <c r="N5353" i="2"/>
  <c r="O5353" i="2"/>
  <c r="P5353" i="2"/>
  <c r="Q5353" i="2"/>
  <c r="L5354" i="2" a="1"/>
  <c r="L5354" i="2" s="1"/>
  <c r="M5354" i="2"/>
  <c r="N5354" i="2"/>
  <c r="O5354" i="2"/>
  <c r="P5354" i="2"/>
  <c r="Q5354" i="2"/>
  <c r="L5355" i="2" a="1"/>
  <c r="L5355" i="2" s="1"/>
  <c r="M5355" i="2"/>
  <c r="N5355" i="2"/>
  <c r="O5355" i="2"/>
  <c r="P5355" i="2"/>
  <c r="Q5355" i="2"/>
  <c r="L5356" i="2" a="1"/>
  <c r="L5356" i="2" s="1"/>
  <c r="M5356" i="2"/>
  <c r="N5356" i="2"/>
  <c r="O5356" i="2"/>
  <c r="P5356" i="2"/>
  <c r="Q5356" i="2"/>
  <c r="L5357" i="2" a="1"/>
  <c r="L5357" i="2" s="1"/>
  <c r="M5357" i="2"/>
  <c r="N5357" i="2"/>
  <c r="O5357" i="2"/>
  <c r="P5357" i="2"/>
  <c r="Q5357" i="2"/>
  <c r="L5358" i="2" a="1"/>
  <c r="L5358" i="2" s="1"/>
  <c r="M5358" i="2"/>
  <c r="N5358" i="2"/>
  <c r="O5358" i="2"/>
  <c r="P5358" i="2"/>
  <c r="Q5358" i="2"/>
  <c r="L5359" i="2" a="1"/>
  <c r="L5359" i="2" s="1"/>
  <c r="M5359" i="2"/>
  <c r="N5359" i="2"/>
  <c r="O5359" i="2"/>
  <c r="P5359" i="2"/>
  <c r="Q5359" i="2"/>
  <c r="L5360" i="2" a="1"/>
  <c r="L5360" i="2" s="1"/>
  <c r="M5360" i="2"/>
  <c r="N5360" i="2"/>
  <c r="O5360" i="2"/>
  <c r="P5360" i="2"/>
  <c r="Q5360" i="2"/>
  <c r="L5361" i="2" a="1"/>
  <c r="L5361" i="2" s="1"/>
  <c r="M5361" i="2"/>
  <c r="N5361" i="2"/>
  <c r="O5361" i="2"/>
  <c r="P5361" i="2"/>
  <c r="Q5361" i="2"/>
  <c r="L5362" i="2" a="1"/>
  <c r="L5362" i="2" s="1"/>
  <c r="M5362" i="2"/>
  <c r="N5362" i="2"/>
  <c r="O5362" i="2"/>
  <c r="P5362" i="2"/>
  <c r="Q5362" i="2"/>
  <c r="L5363" i="2" a="1"/>
  <c r="L5363" i="2" s="1"/>
  <c r="M5363" i="2"/>
  <c r="N5363" i="2"/>
  <c r="O5363" i="2"/>
  <c r="P5363" i="2"/>
  <c r="Q5363" i="2"/>
  <c r="L5364" i="2" a="1"/>
  <c r="L5364" i="2" s="1"/>
  <c r="M5364" i="2"/>
  <c r="N5364" i="2"/>
  <c r="O5364" i="2"/>
  <c r="P5364" i="2"/>
  <c r="Q5364" i="2"/>
  <c r="L5365" i="2" a="1"/>
  <c r="L5365" i="2" s="1"/>
  <c r="M5365" i="2"/>
  <c r="N5365" i="2"/>
  <c r="O5365" i="2"/>
  <c r="P5365" i="2"/>
  <c r="Q5365" i="2"/>
  <c r="L5366" i="2" a="1"/>
  <c r="L5366" i="2" s="1"/>
  <c r="M5366" i="2"/>
  <c r="N5366" i="2"/>
  <c r="O5366" i="2"/>
  <c r="P5366" i="2"/>
  <c r="Q5366" i="2"/>
  <c r="L5367" i="2" a="1"/>
  <c r="L5367" i="2" s="1"/>
  <c r="M5367" i="2"/>
  <c r="N5367" i="2"/>
  <c r="O5367" i="2"/>
  <c r="P5367" i="2"/>
  <c r="Q5367" i="2"/>
  <c r="L5368" i="2" a="1"/>
  <c r="L5368" i="2" s="1"/>
  <c r="M5368" i="2"/>
  <c r="N5368" i="2"/>
  <c r="O5368" i="2"/>
  <c r="P5368" i="2"/>
  <c r="Q5368" i="2"/>
  <c r="L5369" i="2" a="1"/>
  <c r="L5369" i="2" s="1"/>
  <c r="M5369" i="2"/>
  <c r="N5369" i="2"/>
  <c r="O5369" i="2"/>
  <c r="P5369" i="2"/>
  <c r="Q5369" i="2"/>
  <c r="L5370" i="2" a="1"/>
  <c r="L5370" i="2" s="1"/>
  <c r="M5370" i="2"/>
  <c r="N5370" i="2"/>
  <c r="O5370" i="2"/>
  <c r="P5370" i="2"/>
  <c r="Q5370" i="2"/>
  <c r="L5371" i="2" a="1"/>
  <c r="L5371" i="2" s="1"/>
  <c r="M5371" i="2"/>
  <c r="N5371" i="2"/>
  <c r="O5371" i="2"/>
  <c r="P5371" i="2"/>
  <c r="Q5371" i="2"/>
  <c r="L5372" i="2" a="1"/>
  <c r="L5372" i="2" s="1"/>
  <c r="M5372" i="2"/>
  <c r="N5372" i="2"/>
  <c r="O5372" i="2"/>
  <c r="P5372" i="2"/>
  <c r="Q5372" i="2"/>
  <c r="L5373" i="2" a="1"/>
  <c r="L5373" i="2" s="1"/>
  <c r="M5373" i="2"/>
  <c r="N5373" i="2"/>
  <c r="O5373" i="2"/>
  <c r="P5373" i="2"/>
  <c r="Q5373" i="2"/>
  <c r="L5374" i="2" a="1"/>
  <c r="L5374" i="2" s="1"/>
  <c r="M5374" i="2"/>
  <c r="N5374" i="2"/>
  <c r="O5374" i="2"/>
  <c r="P5374" i="2"/>
  <c r="Q5374" i="2"/>
  <c r="L5375" i="2" a="1"/>
  <c r="L5375" i="2" s="1"/>
  <c r="M5375" i="2"/>
  <c r="N5375" i="2"/>
  <c r="O5375" i="2"/>
  <c r="P5375" i="2"/>
  <c r="Q5375" i="2"/>
  <c r="L5376" i="2" a="1"/>
  <c r="L5376" i="2" s="1"/>
  <c r="M5376" i="2"/>
  <c r="N5376" i="2"/>
  <c r="O5376" i="2"/>
  <c r="P5376" i="2"/>
  <c r="Q5376" i="2"/>
  <c r="L5377" i="2" a="1"/>
  <c r="L5377" i="2" s="1"/>
  <c r="M5377" i="2"/>
  <c r="N5377" i="2"/>
  <c r="O5377" i="2"/>
  <c r="P5377" i="2"/>
  <c r="Q5377" i="2"/>
  <c r="L5378" i="2" a="1"/>
  <c r="L5378" i="2" s="1"/>
  <c r="M5378" i="2"/>
  <c r="N5378" i="2"/>
  <c r="O5378" i="2"/>
  <c r="P5378" i="2"/>
  <c r="Q5378" i="2"/>
  <c r="L5379" i="2" a="1"/>
  <c r="L5379" i="2" s="1"/>
  <c r="M5379" i="2"/>
  <c r="N5379" i="2"/>
  <c r="R5379" i="2" s="1"/>
  <c r="O5379" i="2"/>
  <c r="P5379" i="2"/>
  <c r="Q5379" i="2"/>
  <c r="L5380" i="2" a="1"/>
  <c r="L5380" i="2" s="1"/>
  <c r="M5380" i="2"/>
  <c r="N5380" i="2"/>
  <c r="R5380" i="2" s="1"/>
  <c r="O5380" i="2"/>
  <c r="P5380" i="2"/>
  <c r="Q5380" i="2"/>
  <c r="L5381" i="2" a="1"/>
  <c r="L5381" i="2" s="1"/>
  <c r="M5381" i="2"/>
  <c r="N5381" i="2"/>
  <c r="O5381" i="2"/>
  <c r="P5381" i="2"/>
  <c r="Q5381" i="2"/>
  <c r="L5382" i="2" a="1"/>
  <c r="L5382" i="2" s="1"/>
  <c r="M5382" i="2"/>
  <c r="N5382" i="2"/>
  <c r="O5382" i="2"/>
  <c r="P5382" i="2"/>
  <c r="Q5382" i="2"/>
  <c r="L5383" i="2" a="1"/>
  <c r="L5383" i="2" s="1"/>
  <c r="M5383" i="2"/>
  <c r="N5383" i="2"/>
  <c r="O5383" i="2"/>
  <c r="P5383" i="2"/>
  <c r="Q5383" i="2"/>
  <c r="L5384" i="2" a="1"/>
  <c r="L5384" i="2" s="1"/>
  <c r="M5384" i="2"/>
  <c r="N5384" i="2"/>
  <c r="O5384" i="2"/>
  <c r="P5384" i="2"/>
  <c r="Q5384" i="2"/>
  <c r="L5385" i="2" a="1"/>
  <c r="L5385" i="2" s="1"/>
  <c r="M5385" i="2"/>
  <c r="N5385" i="2"/>
  <c r="O5385" i="2"/>
  <c r="P5385" i="2"/>
  <c r="Q5385" i="2"/>
  <c r="L5386" i="2" a="1"/>
  <c r="L5386" i="2" s="1"/>
  <c r="M5386" i="2"/>
  <c r="N5386" i="2"/>
  <c r="O5386" i="2"/>
  <c r="P5386" i="2"/>
  <c r="Q5386" i="2"/>
  <c r="L5387" i="2" a="1"/>
  <c r="L5387" i="2" s="1"/>
  <c r="M5387" i="2"/>
  <c r="N5387" i="2"/>
  <c r="O5387" i="2"/>
  <c r="P5387" i="2"/>
  <c r="Q5387" i="2"/>
  <c r="L5388" i="2" a="1"/>
  <c r="L5388" i="2" s="1"/>
  <c r="M5388" i="2"/>
  <c r="N5388" i="2"/>
  <c r="R5388" i="2" s="1"/>
  <c r="O5388" i="2"/>
  <c r="P5388" i="2"/>
  <c r="Q5388" i="2"/>
  <c r="L5389" i="2" a="1"/>
  <c r="L5389" i="2" s="1"/>
  <c r="M5389" i="2"/>
  <c r="N5389" i="2"/>
  <c r="O5389" i="2"/>
  <c r="P5389" i="2"/>
  <c r="Q5389" i="2"/>
  <c r="L5390" i="2" a="1"/>
  <c r="L5390" i="2" s="1"/>
  <c r="M5390" i="2"/>
  <c r="N5390" i="2"/>
  <c r="O5390" i="2"/>
  <c r="P5390" i="2"/>
  <c r="Q5390" i="2"/>
  <c r="L5391" i="2" a="1"/>
  <c r="L5391" i="2" s="1"/>
  <c r="M5391" i="2"/>
  <c r="N5391" i="2"/>
  <c r="O5391" i="2"/>
  <c r="P5391" i="2"/>
  <c r="Q5391" i="2"/>
  <c r="L5392" i="2" a="1"/>
  <c r="L5392" i="2" s="1"/>
  <c r="M5392" i="2"/>
  <c r="N5392" i="2"/>
  <c r="O5392" i="2"/>
  <c r="P5392" i="2"/>
  <c r="Q5392" i="2"/>
  <c r="L5393" i="2" a="1"/>
  <c r="L5393" i="2" s="1"/>
  <c r="M5393" i="2"/>
  <c r="N5393" i="2"/>
  <c r="O5393" i="2"/>
  <c r="P5393" i="2"/>
  <c r="Q5393" i="2"/>
  <c r="L5394" i="2" a="1"/>
  <c r="L5394" i="2" s="1"/>
  <c r="M5394" i="2"/>
  <c r="N5394" i="2"/>
  <c r="O5394" i="2"/>
  <c r="P5394" i="2"/>
  <c r="Q5394" i="2"/>
  <c r="L5395" i="2" a="1"/>
  <c r="L5395" i="2" s="1"/>
  <c r="M5395" i="2"/>
  <c r="N5395" i="2"/>
  <c r="O5395" i="2"/>
  <c r="P5395" i="2"/>
  <c r="Q5395" i="2"/>
  <c r="L5396" i="2" a="1"/>
  <c r="L5396" i="2" s="1"/>
  <c r="M5396" i="2"/>
  <c r="N5396" i="2"/>
  <c r="O5396" i="2"/>
  <c r="P5396" i="2"/>
  <c r="Q5396" i="2"/>
  <c r="L5397" i="2" a="1"/>
  <c r="L5397" i="2" s="1"/>
  <c r="M5397" i="2"/>
  <c r="N5397" i="2"/>
  <c r="O5397" i="2"/>
  <c r="P5397" i="2"/>
  <c r="Q5397" i="2"/>
  <c r="L5398" i="2" a="1"/>
  <c r="L5398" i="2" s="1"/>
  <c r="M5398" i="2"/>
  <c r="N5398" i="2"/>
  <c r="O5398" i="2"/>
  <c r="P5398" i="2"/>
  <c r="Q5398" i="2"/>
  <c r="L5399" i="2" a="1"/>
  <c r="L5399" i="2" s="1"/>
  <c r="M5399" i="2"/>
  <c r="N5399" i="2"/>
  <c r="O5399" i="2"/>
  <c r="P5399" i="2"/>
  <c r="Q5399" i="2"/>
  <c r="L5400" i="2" a="1"/>
  <c r="L5400" i="2" s="1"/>
  <c r="M5400" i="2"/>
  <c r="N5400" i="2"/>
  <c r="O5400" i="2"/>
  <c r="P5400" i="2"/>
  <c r="Q5400" i="2"/>
  <c r="L5401" i="2" a="1"/>
  <c r="L5401" i="2" s="1"/>
  <c r="M5401" i="2"/>
  <c r="N5401" i="2"/>
  <c r="O5401" i="2"/>
  <c r="P5401" i="2"/>
  <c r="Q5401" i="2"/>
  <c r="L5402" i="2" a="1"/>
  <c r="L5402" i="2" s="1"/>
  <c r="M5402" i="2"/>
  <c r="N5402" i="2"/>
  <c r="O5402" i="2"/>
  <c r="P5402" i="2"/>
  <c r="Q5402" i="2"/>
  <c r="L5403" i="2" a="1"/>
  <c r="L5403" i="2" s="1"/>
  <c r="M5403" i="2"/>
  <c r="N5403" i="2"/>
  <c r="O5403" i="2"/>
  <c r="P5403" i="2"/>
  <c r="Q5403" i="2"/>
  <c r="L5404" i="2" a="1"/>
  <c r="L5404" i="2" s="1"/>
  <c r="M5404" i="2"/>
  <c r="N5404" i="2"/>
  <c r="O5404" i="2"/>
  <c r="P5404" i="2"/>
  <c r="Q5404" i="2"/>
  <c r="L5405" i="2" a="1"/>
  <c r="L5405" i="2" s="1"/>
  <c r="M5405" i="2"/>
  <c r="N5405" i="2"/>
  <c r="O5405" i="2"/>
  <c r="P5405" i="2"/>
  <c r="Q5405" i="2"/>
  <c r="L5406" i="2" a="1"/>
  <c r="L5406" i="2" s="1"/>
  <c r="M5406" i="2"/>
  <c r="N5406" i="2"/>
  <c r="O5406" i="2"/>
  <c r="P5406" i="2"/>
  <c r="Q5406" i="2"/>
  <c r="L5407" i="2" a="1"/>
  <c r="L5407" i="2" s="1"/>
  <c r="M5407" i="2"/>
  <c r="N5407" i="2"/>
  <c r="O5407" i="2"/>
  <c r="P5407" i="2"/>
  <c r="Q5407" i="2"/>
  <c r="L5408" i="2" a="1"/>
  <c r="L5408" i="2" s="1"/>
  <c r="M5408" i="2"/>
  <c r="N5408" i="2"/>
  <c r="O5408" i="2"/>
  <c r="P5408" i="2"/>
  <c r="Q5408" i="2"/>
  <c r="L5409" i="2" a="1"/>
  <c r="L5409" i="2" s="1"/>
  <c r="M5409" i="2"/>
  <c r="N5409" i="2"/>
  <c r="O5409" i="2"/>
  <c r="P5409" i="2"/>
  <c r="Q5409" i="2"/>
  <c r="L5410" i="2" a="1"/>
  <c r="L5410" i="2" s="1"/>
  <c r="M5410" i="2"/>
  <c r="N5410" i="2"/>
  <c r="O5410" i="2"/>
  <c r="P5410" i="2"/>
  <c r="Q5410" i="2"/>
  <c r="L5411" i="2" a="1"/>
  <c r="L5411" i="2" s="1"/>
  <c r="M5411" i="2"/>
  <c r="N5411" i="2"/>
  <c r="O5411" i="2"/>
  <c r="P5411" i="2"/>
  <c r="Q5411" i="2"/>
  <c r="L5412" i="2" a="1"/>
  <c r="L5412" i="2" s="1"/>
  <c r="M5412" i="2"/>
  <c r="N5412" i="2"/>
  <c r="O5412" i="2"/>
  <c r="P5412" i="2"/>
  <c r="Q5412" i="2"/>
  <c r="L5413" i="2" a="1"/>
  <c r="L5413" i="2" s="1"/>
  <c r="M5413" i="2"/>
  <c r="N5413" i="2"/>
  <c r="O5413" i="2"/>
  <c r="P5413" i="2"/>
  <c r="Q5413" i="2"/>
  <c r="L5414" i="2" a="1"/>
  <c r="L5414" i="2" s="1"/>
  <c r="M5414" i="2"/>
  <c r="N5414" i="2"/>
  <c r="O5414" i="2"/>
  <c r="P5414" i="2"/>
  <c r="Q5414" i="2"/>
  <c r="L5415" i="2" a="1"/>
  <c r="L5415" i="2" s="1"/>
  <c r="M5415" i="2"/>
  <c r="N5415" i="2"/>
  <c r="O5415" i="2"/>
  <c r="P5415" i="2"/>
  <c r="Q5415" i="2"/>
  <c r="L5416" i="2" a="1"/>
  <c r="L5416" i="2" s="1"/>
  <c r="M5416" i="2"/>
  <c r="N5416" i="2"/>
  <c r="O5416" i="2"/>
  <c r="P5416" i="2"/>
  <c r="Q5416" i="2"/>
  <c r="L5417" i="2" a="1"/>
  <c r="L5417" i="2" s="1"/>
  <c r="M5417" i="2"/>
  <c r="N5417" i="2"/>
  <c r="O5417" i="2"/>
  <c r="P5417" i="2"/>
  <c r="Q5417" i="2"/>
  <c r="L5418" i="2" a="1"/>
  <c r="L5418" i="2" s="1"/>
  <c r="M5418" i="2"/>
  <c r="N5418" i="2"/>
  <c r="O5418" i="2"/>
  <c r="P5418" i="2"/>
  <c r="Q5418" i="2"/>
  <c r="L5419" i="2" a="1"/>
  <c r="L5419" i="2" s="1"/>
  <c r="M5419" i="2"/>
  <c r="N5419" i="2"/>
  <c r="O5419" i="2"/>
  <c r="P5419" i="2"/>
  <c r="Q5419" i="2"/>
  <c r="L5420" i="2" a="1"/>
  <c r="L5420" i="2" s="1"/>
  <c r="M5420" i="2"/>
  <c r="N5420" i="2"/>
  <c r="O5420" i="2"/>
  <c r="P5420" i="2"/>
  <c r="Q5420" i="2"/>
  <c r="L5421" i="2" a="1"/>
  <c r="L5421" i="2" s="1"/>
  <c r="M5421" i="2"/>
  <c r="N5421" i="2"/>
  <c r="O5421" i="2"/>
  <c r="P5421" i="2"/>
  <c r="Q5421" i="2"/>
  <c r="L5422" i="2" a="1"/>
  <c r="L5422" i="2" s="1"/>
  <c r="M5422" i="2"/>
  <c r="N5422" i="2"/>
  <c r="O5422" i="2"/>
  <c r="P5422" i="2"/>
  <c r="Q5422" i="2"/>
  <c r="L5423" i="2" a="1"/>
  <c r="L5423" i="2" s="1"/>
  <c r="M5423" i="2"/>
  <c r="N5423" i="2"/>
  <c r="O5423" i="2"/>
  <c r="P5423" i="2"/>
  <c r="Q5423" i="2"/>
  <c r="L5424" i="2" a="1"/>
  <c r="L5424" i="2" s="1"/>
  <c r="M5424" i="2"/>
  <c r="N5424" i="2"/>
  <c r="O5424" i="2"/>
  <c r="P5424" i="2"/>
  <c r="Q5424" i="2"/>
  <c r="L5425" i="2" a="1"/>
  <c r="L5425" i="2" s="1"/>
  <c r="M5425" i="2"/>
  <c r="N5425" i="2"/>
  <c r="O5425" i="2"/>
  <c r="P5425" i="2"/>
  <c r="Q5425" i="2"/>
  <c r="L5426" i="2" a="1"/>
  <c r="L5426" i="2" s="1"/>
  <c r="M5426" i="2"/>
  <c r="N5426" i="2"/>
  <c r="O5426" i="2"/>
  <c r="P5426" i="2"/>
  <c r="Q5426" i="2"/>
  <c r="L5427" i="2" a="1"/>
  <c r="L5427" i="2" s="1"/>
  <c r="M5427" i="2"/>
  <c r="N5427" i="2"/>
  <c r="O5427" i="2"/>
  <c r="P5427" i="2"/>
  <c r="Q5427" i="2"/>
  <c r="L5428" i="2" a="1"/>
  <c r="L5428" i="2" s="1"/>
  <c r="M5428" i="2"/>
  <c r="N5428" i="2"/>
  <c r="O5428" i="2"/>
  <c r="P5428" i="2"/>
  <c r="Q5428" i="2"/>
  <c r="L5429" i="2" a="1"/>
  <c r="L5429" i="2" s="1"/>
  <c r="M5429" i="2"/>
  <c r="N5429" i="2"/>
  <c r="O5429" i="2"/>
  <c r="P5429" i="2"/>
  <c r="Q5429" i="2"/>
  <c r="L5430" i="2" a="1"/>
  <c r="L5430" i="2" s="1"/>
  <c r="M5430" i="2"/>
  <c r="N5430" i="2"/>
  <c r="O5430" i="2"/>
  <c r="P5430" i="2"/>
  <c r="Q5430" i="2"/>
  <c r="L5431" i="2" a="1"/>
  <c r="L5431" i="2" s="1"/>
  <c r="M5431" i="2"/>
  <c r="N5431" i="2"/>
  <c r="O5431" i="2"/>
  <c r="P5431" i="2"/>
  <c r="Q5431" i="2"/>
  <c r="L5432" i="2" a="1"/>
  <c r="L5432" i="2" s="1"/>
  <c r="M5432" i="2"/>
  <c r="N5432" i="2"/>
  <c r="O5432" i="2"/>
  <c r="P5432" i="2"/>
  <c r="Q5432" i="2"/>
  <c r="L5433" i="2" a="1"/>
  <c r="L5433" i="2" s="1"/>
  <c r="M5433" i="2"/>
  <c r="N5433" i="2"/>
  <c r="O5433" i="2"/>
  <c r="P5433" i="2"/>
  <c r="Q5433" i="2"/>
  <c r="L5434" i="2" a="1"/>
  <c r="L5434" i="2" s="1"/>
  <c r="M5434" i="2"/>
  <c r="N5434" i="2"/>
  <c r="O5434" i="2"/>
  <c r="P5434" i="2"/>
  <c r="Q5434" i="2"/>
  <c r="L5435" i="2" a="1"/>
  <c r="L5435" i="2" s="1"/>
  <c r="M5435" i="2"/>
  <c r="N5435" i="2"/>
  <c r="O5435" i="2"/>
  <c r="P5435" i="2"/>
  <c r="Q5435" i="2"/>
  <c r="L5436" i="2" a="1"/>
  <c r="L5436" i="2" s="1"/>
  <c r="M5436" i="2"/>
  <c r="N5436" i="2"/>
  <c r="O5436" i="2"/>
  <c r="P5436" i="2"/>
  <c r="Q5436" i="2"/>
  <c r="L5437" i="2" a="1"/>
  <c r="L5437" i="2" s="1"/>
  <c r="M5437" i="2"/>
  <c r="N5437" i="2"/>
  <c r="O5437" i="2"/>
  <c r="P5437" i="2"/>
  <c r="Q5437" i="2"/>
  <c r="L5438" i="2" a="1"/>
  <c r="L5438" i="2" s="1"/>
  <c r="M5438" i="2"/>
  <c r="N5438" i="2"/>
  <c r="R5438" i="2" s="1"/>
  <c r="O5438" i="2"/>
  <c r="P5438" i="2"/>
  <c r="Q5438" i="2"/>
  <c r="L5439" i="2" a="1"/>
  <c r="L5439" i="2" s="1"/>
  <c r="M5439" i="2"/>
  <c r="N5439" i="2"/>
  <c r="O5439" i="2"/>
  <c r="P5439" i="2"/>
  <c r="Q5439" i="2"/>
  <c r="L5440" i="2" a="1"/>
  <c r="L5440" i="2" s="1"/>
  <c r="M5440" i="2"/>
  <c r="N5440" i="2"/>
  <c r="O5440" i="2"/>
  <c r="P5440" i="2"/>
  <c r="Q5440" i="2"/>
  <c r="L5441" i="2" a="1"/>
  <c r="L5441" i="2" s="1"/>
  <c r="M5441" i="2"/>
  <c r="N5441" i="2"/>
  <c r="O5441" i="2"/>
  <c r="P5441" i="2"/>
  <c r="Q5441" i="2"/>
  <c r="L5442" i="2" a="1"/>
  <c r="L5442" i="2" s="1"/>
  <c r="M5442" i="2"/>
  <c r="N5442" i="2"/>
  <c r="O5442" i="2"/>
  <c r="P5442" i="2"/>
  <c r="Q5442" i="2"/>
  <c r="L5443" i="2" a="1"/>
  <c r="L5443" i="2" s="1"/>
  <c r="M5443" i="2"/>
  <c r="N5443" i="2"/>
  <c r="O5443" i="2"/>
  <c r="P5443" i="2"/>
  <c r="Q5443" i="2"/>
  <c r="L5444" i="2" a="1"/>
  <c r="L5444" i="2" s="1"/>
  <c r="M5444" i="2"/>
  <c r="N5444" i="2"/>
  <c r="R5444" i="2" s="1"/>
  <c r="O5444" i="2"/>
  <c r="P5444" i="2"/>
  <c r="Q5444" i="2"/>
  <c r="L5445" i="2" a="1"/>
  <c r="L5445" i="2" s="1"/>
  <c r="M5445" i="2"/>
  <c r="N5445" i="2"/>
  <c r="O5445" i="2"/>
  <c r="P5445" i="2"/>
  <c r="Q5445" i="2"/>
  <c r="L5446" i="2" a="1"/>
  <c r="L5446" i="2" s="1"/>
  <c r="M5446" i="2"/>
  <c r="N5446" i="2"/>
  <c r="O5446" i="2"/>
  <c r="P5446" i="2"/>
  <c r="Q5446" i="2"/>
  <c r="L5447" i="2" a="1"/>
  <c r="L5447" i="2" s="1"/>
  <c r="M5447" i="2"/>
  <c r="N5447" i="2"/>
  <c r="O5447" i="2"/>
  <c r="P5447" i="2"/>
  <c r="Q5447" i="2"/>
  <c r="L5448" i="2" a="1"/>
  <c r="L5448" i="2" s="1"/>
  <c r="M5448" i="2"/>
  <c r="N5448" i="2"/>
  <c r="O5448" i="2"/>
  <c r="P5448" i="2"/>
  <c r="Q5448" i="2"/>
  <c r="L5449" i="2" a="1"/>
  <c r="L5449" i="2" s="1"/>
  <c r="M5449" i="2"/>
  <c r="N5449" i="2"/>
  <c r="O5449" i="2"/>
  <c r="P5449" i="2"/>
  <c r="Q5449" i="2"/>
  <c r="L5450" i="2" a="1"/>
  <c r="L5450" i="2" s="1"/>
  <c r="M5450" i="2"/>
  <c r="N5450" i="2"/>
  <c r="R5450" i="2" s="1"/>
  <c r="O5450" i="2"/>
  <c r="P5450" i="2"/>
  <c r="Q5450" i="2"/>
  <c r="L5451" i="2" a="1"/>
  <c r="L5451" i="2" s="1"/>
  <c r="M5451" i="2"/>
  <c r="N5451" i="2"/>
  <c r="O5451" i="2"/>
  <c r="P5451" i="2"/>
  <c r="Q5451" i="2"/>
  <c r="L5452" i="2" a="1"/>
  <c r="L5452" i="2" s="1"/>
  <c r="M5452" i="2"/>
  <c r="N5452" i="2"/>
  <c r="O5452" i="2"/>
  <c r="P5452" i="2"/>
  <c r="Q5452" i="2"/>
  <c r="L5453" i="2" a="1"/>
  <c r="L5453" i="2" s="1"/>
  <c r="M5453" i="2"/>
  <c r="N5453" i="2"/>
  <c r="O5453" i="2"/>
  <c r="P5453" i="2"/>
  <c r="Q5453" i="2"/>
  <c r="L5454" i="2" a="1"/>
  <c r="L5454" i="2" s="1"/>
  <c r="M5454" i="2"/>
  <c r="N5454" i="2"/>
  <c r="R5454" i="2" s="1"/>
  <c r="O5454" i="2"/>
  <c r="P5454" i="2"/>
  <c r="Q5454" i="2"/>
  <c r="L5455" i="2" a="1"/>
  <c r="L5455" i="2" s="1"/>
  <c r="M5455" i="2"/>
  <c r="N5455" i="2"/>
  <c r="O5455" i="2"/>
  <c r="P5455" i="2"/>
  <c r="Q5455" i="2"/>
  <c r="L5456" i="2" a="1"/>
  <c r="L5456" i="2" s="1"/>
  <c r="M5456" i="2"/>
  <c r="N5456" i="2"/>
  <c r="O5456" i="2"/>
  <c r="P5456" i="2"/>
  <c r="Q5456" i="2"/>
  <c r="L5457" i="2" a="1"/>
  <c r="L5457" i="2" s="1"/>
  <c r="M5457" i="2"/>
  <c r="N5457" i="2"/>
  <c r="O5457" i="2"/>
  <c r="P5457" i="2"/>
  <c r="Q5457" i="2"/>
  <c r="L5458" i="2" a="1"/>
  <c r="L5458" i="2" s="1"/>
  <c r="M5458" i="2"/>
  <c r="N5458" i="2"/>
  <c r="O5458" i="2"/>
  <c r="P5458" i="2"/>
  <c r="Q5458" i="2"/>
  <c r="L5459" i="2" a="1"/>
  <c r="L5459" i="2" s="1"/>
  <c r="M5459" i="2"/>
  <c r="N5459" i="2"/>
  <c r="O5459" i="2"/>
  <c r="P5459" i="2"/>
  <c r="Q5459" i="2"/>
  <c r="L5460" i="2" a="1"/>
  <c r="L5460" i="2" s="1"/>
  <c r="M5460" i="2"/>
  <c r="N5460" i="2"/>
  <c r="R5460" i="2" s="1"/>
  <c r="O5460" i="2"/>
  <c r="P5460" i="2"/>
  <c r="Q5460" i="2"/>
  <c r="L5461" i="2" a="1"/>
  <c r="L5461" i="2" s="1"/>
  <c r="M5461" i="2"/>
  <c r="N5461" i="2"/>
  <c r="O5461" i="2"/>
  <c r="P5461" i="2"/>
  <c r="Q5461" i="2"/>
  <c r="L5462" i="2" a="1"/>
  <c r="L5462" i="2" s="1"/>
  <c r="M5462" i="2"/>
  <c r="N5462" i="2"/>
  <c r="O5462" i="2"/>
  <c r="P5462" i="2"/>
  <c r="Q5462" i="2"/>
  <c r="L5463" i="2" a="1"/>
  <c r="L5463" i="2" s="1"/>
  <c r="M5463" i="2"/>
  <c r="N5463" i="2"/>
  <c r="O5463" i="2"/>
  <c r="P5463" i="2"/>
  <c r="Q5463" i="2"/>
  <c r="L5464" i="2" a="1"/>
  <c r="L5464" i="2" s="1"/>
  <c r="M5464" i="2"/>
  <c r="N5464" i="2"/>
  <c r="O5464" i="2"/>
  <c r="P5464" i="2"/>
  <c r="Q5464" i="2"/>
  <c r="L5465" i="2" a="1"/>
  <c r="L5465" i="2" s="1"/>
  <c r="M5465" i="2"/>
  <c r="N5465" i="2"/>
  <c r="O5465" i="2"/>
  <c r="P5465" i="2"/>
  <c r="Q5465" i="2"/>
  <c r="L5466" i="2" a="1"/>
  <c r="L5466" i="2" s="1"/>
  <c r="M5466" i="2"/>
  <c r="N5466" i="2"/>
  <c r="O5466" i="2"/>
  <c r="P5466" i="2"/>
  <c r="Q5466" i="2"/>
  <c r="L5467" i="2" a="1"/>
  <c r="L5467" i="2" s="1"/>
  <c r="M5467" i="2"/>
  <c r="N5467" i="2"/>
  <c r="O5467" i="2"/>
  <c r="P5467" i="2"/>
  <c r="Q5467" i="2"/>
  <c r="L5468" i="2" a="1"/>
  <c r="L5468" i="2" s="1"/>
  <c r="M5468" i="2"/>
  <c r="N5468" i="2"/>
  <c r="O5468" i="2"/>
  <c r="P5468" i="2"/>
  <c r="Q5468" i="2"/>
  <c r="L5469" i="2" a="1"/>
  <c r="L5469" i="2" s="1"/>
  <c r="M5469" i="2"/>
  <c r="N5469" i="2"/>
  <c r="O5469" i="2"/>
  <c r="P5469" i="2"/>
  <c r="Q5469" i="2"/>
  <c r="L5470" i="2" a="1"/>
  <c r="L5470" i="2" s="1"/>
  <c r="M5470" i="2"/>
  <c r="N5470" i="2"/>
  <c r="O5470" i="2"/>
  <c r="P5470" i="2"/>
  <c r="Q5470" i="2"/>
  <c r="L5471" i="2" a="1"/>
  <c r="L5471" i="2" s="1"/>
  <c r="M5471" i="2"/>
  <c r="N5471" i="2"/>
  <c r="O5471" i="2"/>
  <c r="P5471" i="2"/>
  <c r="Q5471" i="2"/>
  <c r="L5472" i="2" a="1"/>
  <c r="L5472" i="2" s="1"/>
  <c r="M5472" i="2"/>
  <c r="N5472" i="2"/>
  <c r="O5472" i="2"/>
  <c r="P5472" i="2"/>
  <c r="Q5472" i="2"/>
  <c r="L5473" i="2" a="1"/>
  <c r="L5473" i="2" s="1"/>
  <c r="M5473" i="2"/>
  <c r="N5473" i="2"/>
  <c r="O5473" i="2"/>
  <c r="P5473" i="2"/>
  <c r="Q5473" i="2"/>
  <c r="L5474" i="2" a="1"/>
  <c r="L5474" i="2" s="1"/>
  <c r="M5474" i="2"/>
  <c r="N5474" i="2"/>
  <c r="O5474" i="2"/>
  <c r="P5474" i="2"/>
  <c r="Q5474" i="2"/>
  <c r="L5475" i="2" a="1"/>
  <c r="L5475" i="2" s="1"/>
  <c r="M5475" i="2"/>
  <c r="N5475" i="2"/>
  <c r="O5475" i="2"/>
  <c r="P5475" i="2"/>
  <c r="Q5475" i="2"/>
  <c r="L5476" i="2" a="1"/>
  <c r="L5476" i="2" s="1"/>
  <c r="M5476" i="2"/>
  <c r="N5476" i="2"/>
  <c r="O5476" i="2"/>
  <c r="P5476" i="2"/>
  <c r="Q5476" i="2"/>
  <c r="L5477" i="2" a="1"/>
  <c r="L5477" i="2" s="1"/>
  <c r="M5477" i="2"/>
  <c r="N5477" i="2"/>
  <c r="O5477" i="2"/>
  <c r="P5477" i="2"/>
  <c r="Q5477" i="2"/>
  <c r="L5478" i="2" a="1"/>
  <c r="L5478" i="2" s="1"/>
  <c r="M5478" i="2"/>
  <c r="N5478" i="2"/>
  <c r="O5478" i="2"/>
  <c r="P5478" i="2"/>
  <c r="Q5478" i="2"/>
  <c r="L5479" i="2" a="1"/>
  <c r="L5479" i="2" s="1"/>
  <c r="M5479" i="2"/>
  <c r="N5479" i="2"/>
  <c r="O5479" i="2"/>
  <c r="P5479" i="2"/>
  <c r="Q5479" i="2"/>
  <c r="L5480" i="2" a="1"/>
  <c r="L5480" i="2" s="1"/>
  <c r="M5480" i="2"/>
  <c r="N5480" i="2"/>
  <c r="O5480" i="2"/>
  <c r="P5480" i="2"/>
  <c r="Q5480" i="2"/>
  <c r="L5481" i="2" a="1"/>
  <c r="L5481" i="2" s="1"/>
  <c r="M5481" i="2"/>
  <c r="N5481" i="2"/>
  <c r="O5481" i="2"/>
  <c r="P5481" i="2"/>
  <c r="Q5481" i="2"/>
  <c r="L5482" i="2" a="1"/>
  <c r="L5482" i="2" s="1"/>
  <c r="M5482" i="2"/>
  <c r="N5482" i="2"/>
  <c r="O5482" i="2"/>
  <c r="P5482" i="2"/>
  <c r="Q5482" i="2"/>
  <c r="L5483" i="2" a="1"/>
  <c r="L5483" i="2" s="1"/>
  <c r="M5483" i="2"/>
  <c r="N5483" i="2"/>
  <c r="O5483" i="2"/>
  <c r="P5483" i="2"/>
  <c r="Q5483" i="2"/>
  <c r="L5484" i="2" a="1"/>
  <c r="L5484" i="2" s="1"/>
  <c r="M5484" i="2"/>
  <c r="N5484" i="2"/>
  <c r="O5484" i="2"/>
  <c r="P5484" i="2"/>
  <c r="Q5484" i="2"/>
  <c r="L5485" i="2" a="1"/>
  <c r="L5485" i="2" s="1"/>
  <c r="M5485" i="2"/>
  <c r="N5485" i="2"/>
  <c r="O5485" i="2"/>
  <c r="P5485" i="2"/>
  <c r="Q5485" i="2"/>
  <c r="L5486" i="2" a="1"/>
  <c r="L5486" i="2" s="1"/>
  <c r="M5486" i="2"/>
  <c r="N5486" i="2"/>
  <c r="O5486" i="2"/>
  <c r="P5486" i="2"/>
  <c r="Q5486" i="2"/>
  <c r="L5487" i="2" a="1"/>
  <c r="L5487" i="2" s="1"/>
  <c r="M5487" i="2"/>
  <c r="N5487" i="2"/>
  <c r="O5487" i="2"/>
  <c r="P5487" i="2"/>
  <c r="Q5487" i="2"/>
  <c r="L5488" i="2" a="1"/>
  <c r="L5488" i="2" s="1"/>
  <c r="M5488" i="2"/>
  <c r="N5488" i="2"/>
  <c r="O5488" i="2"/>
  <c r="P5488" i="2"/>
  <c r="Q5488" i="2"/>
  <c r="L5489" i="2" a="1"/>
  <c r="L5489" i="2" s="1"/>
  <c r="M5489" i="2"/>
  <c r="N5489" i="2"/>
  <c r="O5489" i="2"/>
  <c r="P5489" i="2"/>
  <c r="Q5489" i="2"/>
  <c r="L5490" i="2" a="1"/>
  <c r="L5490" i="2" s="1"/>
  <c r="M5490" i="2"/>
  <c r="N5490" i="2"/>
  <c r="O5490" i="2"/>
  <c r="P5490" i="2"/>
  <c r="Q5490" i="2"/>
  <c r="L5491" i="2" a="1"/>
  <c r="L5491" i="2" s="1"/>
  <c r="M5491" i="2"/>
  <c r="N5491" i="2"/>
  <c r="O5491" i="2"/>
  <c r="P5491" i="2"/>
  <c r="Q5491" i="2"/>
  <c r="L5492" i="2" a="1"/>
  <c r="L5492" i="2" s="1"/>
  <c r="M5492" i="2"/>
  <c r="N5492" i="2"/>
  <c r="O5492" i="2"/>
  <c r="P5492" i="2"/>
  <c r="Q5492" i="2"/>
  <c r="L5493" i="2" a="1"/>
  <c r="L5493" i="2" s="1"/>
  <c r="M5493" i="2"/>
  <c r="N5493" i="2"/>
  <c r="O5493" i="2"/>
  <c r="P5493" i="2"/>
  <c r="Q5493" i="2"/>
  <c r="L5494" i="2" a="1"/>
  <c r="L5494" i="2" s="1"/>
  <c r="M5494" i="2"/>
  <c r="N5494" i="2"/>
  <c r="O5494" i="2"/>
  <c r="P5494" i="2"/>
  <c r="Q5494" i="2"/>
  <c r="L5495" i="2" a="1"/>
  <c r="L5495" i="2" s="1"/>
  <c r="M5495" i="2"/>
  <c r="N5495" i="2"/>
  <c r="O5495" i="2"/>
  <c r="P5495" i="2"/>
  <c r="Q5495" i="2"/>
  <c r="L5496" i="2" a="1"/>
  <c r="L5496" i="2" s="1"/>
  <c r="M5496" i="2"/>
  <c r="N5496" i="2"/>
  <c r="O5496" i="2"/>
  <c r="P5496" i="2"/>
  <c r="Q5496" i="2"/>
  <c r="L5497" i="2" a="1"/>
  <c r="L5497" i="2" s="1"/>
  <c r="M5497" i="2"/>
  <c r="N5497" i="2"/>
  <c r="O5497" i="2"/>
  <c r="P5497" i="2"/>
  <c r="Q5497" i="2"/>
  <c r="L5498" i="2" a="1"/>
  <c r="L5498" i="2" s="1"/>
  <c r="M5498" i="2"/>
  <c r="N5498" i="2"/>
  <c r="O5498" i="2"/>
  <c r="P5498" i="2"/>
  <c r="Q5498" i="2"/>
  <c r="L5499" i="2" a="1"/>
  <c r="L5499" i="2" s="1"/>
  <c r="M5499" i="2"/>
  <c r="N5499" i="2"/>
  <c r="O5499" i="2"/>
  <c r="P5499" i="2"/>
  <c r="Q5499" i="2"/>
  <c r="L5500" i="2" a="1"/>
  <c r="L5500" i="2" s="1"/>
  <c r="M5500" i="2"/>
  <c r="N5500" i="2"/>
  <c r="O5500" i="2"/>
  <c r="P5500" i="2"/>
  <c r="Q5500" i="2"/>
  <c r="L5501" i="2" a="1"/>
  <c r="L5501" i="2" s="1"/>
  <c r="M5501" i="2"/>
  <c r="N5501" i="2"/>
  <c r="O5501" i="2"/>
  <c r="P5501" i="2"/>
  <c r="Q5501" i="2"/>
  <c r="L5502" i="2" a="1"/>
  <c r="L5502" i="2" s="1"/>
  <c r="M5502" i="2"/>
  <c r="N5502" i="2"/>
  <c r="O5502" i="2"/>
  <c r="P5502" i="2"/>
  <c r="Q5502" i="2"/>
  <c r="L5503" i="2" a="1"/>
  <c r="L5503" i="2" s="1"/>
  <c r="M5503" i="2"/>
  <c r="N5503" i="2"/>
  <c r="O5503" i="2"/>
  <c r="P5503" i="2"/>
  <c r="Q5503" i="2"/>
  <c r="L5504" i="2" a="1"/>
  <c r="L5504" i="2" s="1"/>
  <c r="M5504" i="2"/>
  <c r="N5504" i="2"/>
  <c r="O5504" i="2"/>
  <c r="P5504" i="2"/>
  <c r="Q5504" i="2"/>
  <c r="L5505" i="2" a="1"/>
  <c r="L5505" i="2" s="1"/>
  <c r="M5505" i="2"/>
  <c r="N5505" i="2"/>
  <c r="O5505" i="2"/>
  <c r="P5505" i="2"/>
  <c r="Q5505" i="2"/>
  <c r="L5506" i="2" a="1"/>
  <c r="L5506" i="2" s="1"/>
  <c r="M5506" i="2"/>
  <c r="N5506" i="2"/>
  <c r="O5506" i="2"/>
  <c r="P5506" i="2"/>
  <c r="Q5506" i="2"/>
  <c r="L5507" i="2" a="1"/>
  <c r="L5507" i="2" s="1"/>
  <c r="M5507" i="2"/>
  <c r="N5507" i="2"/>
  <c r="O5507" i="2"/>
  <c r="P5507" i="2"/>
  <c r="Q5507" i="2"/>
  <c r="L5508" i="2" a="1"/>
  <c r="L5508" i="2" s="1"/>
  <c r="M5508" i="2"/>
  <c r="N5508" i="2"/>
  <c r="O5508" i="2"/>
  <c r="P5508" i="2"/>
  <c r="Q5508" i="2"/>
  <c r="L5509" i="2" a="1"/>
  <c r="L5509" i="2" s="1"/>
  <c r="M5509" i="2"/>
  <c r="N5509" i="2"/>
  <c r="O5509" i="2"/>
  <c r="P5509" i="2"/>
  <c r="Q5509" i="2"/>
  <c r="L5510" i="2" a="1"/>
  <c r="L5510" i="2" s="1"/>
  <c r="M5510" i="2"/>
  <c r="N5510" i="2"/>
  <c r="O5510" i="2"/>
  <c r="P5510" i="2"/>
  <c r="Q5510" i="2"/>
  <c r="L5511" i="2" a="1"/>
  <c r="L5511" i="2" s="1"/>
  <c r="M5511" i="2"/>
  <c r="N5511" i="2"/>
  <c r="O5511" i="2"/>
  <c r="P5511" i="2"/>
  <c r="Q5511" i="2"/>
  <c r="L5512" i="2" a="1"/>
  <c r="L5512" i="2" s="1"/>
  <c r="M5512" i="2"/>
  <c r="N5512" i="2"/>
  <c r="O5512" i="2"/>
  <c r="P5512" i="2"/>
  <c r="Q5512" i="2"/>
  <c r="L5513" i="2" a="1"/>
  <c r="L5513" i="2" s="1"/>
  <c r="M5513" i="2"/>
  <c r="N5513" i="2"/>
  <c r="O5513" i="2"/>
  <c r="P5513" i="2"/>
  <c r="Q5513" i="2"/>
  <c r="L5514" i="2" a="1"/>
  <c r="L5514" i="2" s="1"/>
  <c r="M5514" i="2"/>
  <c r="N5514" i="2"/>
  <c r="O5514" i="2"/>
  <c r="P5514" i="2"/>
  <c r="Q5514" i="2"/>
  <c r="L5515" i="2" a="1"/>
  <c r="L5515" i="2" s="1"/>
  <c r="M5515" i="2"/>
  <c r="N5515" i="2"/>
  <c r="O5515" i="2"/>
  <c r="P5515" i="2"/>
  <c r="Q5515" i="2"/>
  <c r="L5516" i="2" a="1"/>
  <c r="L5516" i="2" s="1"/>
  <c r="M5516" i="2"/>
  <c r="N5516" i="2"/>
  <c r="O5516" i="2"/>
  <c r="P5516" i="2"/>
  <c r="Q5516" i="2"/>
  <c r="L5517" i="2" a="1"/>
  <c r="L5517" i="2" s="1"/>
  <c r="M5517" i="2"/>
  <c r="N5517" i="2"/>
  <c r="O5517" i="2"/>
  <c r="P5517" i="2"/>
  <c r="Q5517" i="2"/>
  <c r="L5518" i="2" a="1"/>
  <c r="L5518" i="2" s="1"/>
  <c r="M5518" i="2"/>
  <c r="N5518" i="2"/>
  <c r="O5518" i="2"/>
  <c r="P5518" i="2"/>
  <c r="Q5518" i="2"/>
  <c r="L5519" i="2" a="1"/>
  <c r="L5519" i="2" s="1"/>
  <c r="M5519" i="2"/>
  <c r="N5519" i="2"/>
  <c r="O5519" i="2"/>
  <c r="P5519" i="2"/>
  <c r="Q5519" i="2"/>
  <c r="L5520" i="2" a="1"/>
  <c r="L5520" i="2" s="1"/>
  <c r="M5520" i="2"/>
  <c r="N5520" i="2"/>
  <c r="O5520" i="2"/>
  <c r="P5520" i="2"/>
  <c r="Q5520" i="2"/>
  <c r="L5521" i="2" a="1"/>
  <c r="L5521" i="2" s="1"/>
  <c r="M5521" i="2"/>
  <c r="N5521" i="2"/>
  <c r="O5521" i="2"/>
  <c r="P5521" i="2"/>
  <c r="Q5521" i="2"/>
  <c r="L5522" i="2" a="1"/>
  <c r="L5522" i="2" s="1"/>
  <c r="M5522" i="2"/>
  <c r="N5522" i="2"/>
  <c r="O5522" i="2"/>
  <c r="P5522" i="2"/>
  <c r="Q5522" i="2"/>
  <c r="L5523" i="2" a="1"/>
  <c r="L5523" i="2" s="1"/>
  <c r="M5523" i="2"/>
  <c r="N5523" i="2"/>
  <c r="O5523" i="2"/>
  <c r="P5523" i="2"/>
  <c r="Q5523" i="2"/>
  <c r="L5524" i="2" a="1"/>
  <c r="L5524" i="2" s="1"/>
  <c r="M5524" i="2"/>
  <c r="N5524" i="2"/>
  <c r="O5524" i="2"/>
  <c r="P5524" i="2"/>
  <c r="Q5524" i="2"/>
  <c r="L5525" i="2" a="1"/>
  <c r="L5525" i="2" s="1"/>
  <c r="M5525" i="2"/>
  <c r="N5525" i="2"/>
  <c r="O5525" i="2"/>
  <c r="P5525" i="2"/>
  <c r="Q5525" i="2"/>
  <c r="L5526" i="2" a="1"/>
  <c r="L5526" i="2" s="1"/>
  <c r="M5526" i="2"/>
  <c r="N5526" i="2"/>
  <c r="O5526" i="2"/>
  <c r="P5526" i="2"/>
  <c r="Q5526" i="2"/>
  <c r="L5527" i="2" a="1"/>
  <c r="L5527" i="2" s="1"/>
  <c r="M5527" i="2"/>
  <c r="N5527" i="2"/>
  <c r="O5527" i="2"/>
  <c r="P5527" i="2"/>
  <c r="Q5527" i="2"/>
  <c r="L5528" i="2" a="1"/>
  <c r="L5528" i="2" s="1"/>
  <c r="M5528" i="2"/>
  <c r="N5528" i="2"/>
  <c r="O5528" i="2"/>
  <c r="P5528" i="2"/>
  <c r="Q5528" i="2"/>
  <c r="L5529" i="2" a="1"/>
  <c r="L5529" i="2" s="1"/>
  <c r="M5529" i="2"/>
  <c r="N5529" i="2"/>
  <c r="O5529" i="2"/>
  <c r="P5529" i="2"/>
  <c r="Q5529" i="2"/>
  <c r="L5530" i="2" a="1"/>
  <c r="L5530" i="2" s="1"/>
  <c r="M5530" i="2"/>
  <c r="N5530" i="2"/>
  <c r="O5530" i="2"/>
  <c r="P5530" i="2"/>
  <c r="Q5530" i="2"/>
  <c r="L5531" i="2" a="1"/>
  <c r="L5531" i="2" s="1"/>
  <c r="M5531" i="2"/>
  <c r="N5531" i="2"/>
  <c r="O5531" i="2"/>
  <c r="P5531" i="2"/>
  <c r="Q5531" i="2"/>
  <c r="L5532" i="2" a="1"/>
  <c r="L5532" i="2" s="1"/>
  <c r="M5532" i="2"/>
  <c r="N5532" i="2"/>
  <c r="O5532" i="2"/>
  <c r="P5532" i="2"/>
  <c r="Q5532" i="2"/>
  <c r="L5533" i="2" a="1"/>
  <c r="L5533" i="2" s="1"/>
  <c r="M5533" i="2"/>
  <c r="N5533" i="2"/>
  <c r="O5533" i="2"/>
  <c r="P5533" i="2"/>
  <c r="Q5533" i="2"/>
  <c r="L5534" i="2" a="1"/>
  <c r="L5534" i="2" s="1"/>
  <c r="R5534" i="2" s="1"/>
  <c r="M5534" i="2"/>
  <c r="N5534" i="2"/>
  <c r="O5534" i="2"/>
  <c r="P5534" i="2"/>
  <c r="Q5534" i="2"/>
  <c r="L5535" i="2" a="1"/>
  <c r="L5535" i="2" s="1"/>
  <c r="M5535" i="2"/>
  <c r="N5535" i="2"/>
  <c r="O5535" i="2"/>
  <c r="P5535" i="2"/>
  <c r="Q5535" i="2"/>
  <c r="L5536" i="2" a="1"/>
  <c r="L5536" i="2" s="1"/>
  <c r="M5536" i="2"/>
  <c r="N5536" i="2"/>
  <c r="O5536" i="2"/>
  <c r="P5536" i="2"/>
  <c r="Q5536" i="2"/>
  <c r="L5537" i="2" a="1"/>
  <c r="L5537" i="2" s="1"/>
  <c r="M5537" i="2"/>
  <c r="N5537" i="2"/>
  <c r="O5537" i="2"/>
  <c r="P5537" i="2"/>
  <c r="Q5537" i="2"/>
  <c r="L5538" i="2" a="1"/>
  <c r="L5538" i="2" s="1"/>
  <c r="M5538" i="2"/>
  <c r="N5538" i="2"/>
  <c r="O5538" i="2"/>
  <c r="P5538" i="2"/>
  <c r="Q5538" i="2"/>
  <c r="L5539" i="2" a="1"/>
  <c r="L5539" i="2" s="1"/>
  <c r="M5539" i="2"/>
  <c r="N5539" i="2"/>
  <c r="O5539" i="2"/>
  <c r="P5539" i="2"/>
  <c r="Q5539" i="2"/>
  <c r="L5540" i="2" a="1"/>
  <c r="L5540" i="2" s="1"/>
  <c r="M5540" i="2"/>
  <c r="N5540" i="2"/>
  <c r="O5540" i="2"/>
  <c r="P5540" i="2"/>
  <c r="Q5540" i="2"/>
  <c r="L5541" i="2" a="1"/>
  <c r="L5541" i="2" s="1"/>
  <c r="M5541" i="2"/>
  <c r="N5541" i="2"/>
  <c r="O5541" i="2"/>
  <c r="P5541" i="2"/>
  <c r="Q5541" i="2"/>
  <c r="L5542" i="2" a="1"/>
  <c r="L5542" i="2" s="1"/>
  <c r="M5542" i="2"/>
  <c r="N5542" i="2"/>
  <c r="O5542" i="2"/>
  <c r="P5542" i="2"/>
  <c r="Q5542" i="2"/>
  <c r="L5543" i="2" a="1"/>
  <c r="L5543" i="2" s="1"/>
  <c r="M5543" i="2"/>
  <c r="N5543" i="2"/>
  <c r="O5543" i="2"/>
  <c r="P5543" i="2"/>
  <c r="Q5543" i="2"/>
  <c r="L5544" i="2" a="1"/>
  <c r="L5544" i="2" s="1"/>
  <c r="M5544" i="2"/>
  <c r="N5544" i="2"/>
  <c r="O5544" i="2"/>
  <c r="P5544" i="2"/>
  <c r="Q5544" i="2"/>
  <c r="L5545" i="2" a="1"/>
  <c r="L5545" i="2" s="1"/>
  <c r="M5545" i="2"/>
  <c r="N5545" i="2"/>
  <c r="O5545" i="2"/>
  <c r="P5545" i="2"/>
  <c r="Q5545" i="2"/>
  <c r="L5546" i="2" a="1"/>
  <c r="L5546" i="2" s="1"/>
  <c r="M5546" i="2"/>
  <c r="N5546" i="2"/>
  <c r="O5546" i="2"/>
  <c r="P5546" i="2"/>
  <c r="Q5546" i="2"/>
  <c r="L5547" i="2" a="1"/>
  <c r="L5547" i="2" s="1"/>
  <c r="M5547" i="2"/>
  <c r="N5547" i="2"/>
  <c r="O5547" i="2"/>
  <c r="P5547" i="2"/>
  <c r="Q5547" i="2"/>
  <c r="L5548" i="2" a="1"/>
  <c r="L5548" i="2" s="1"/>
  <c r="M5548" i="2"/>
  <c r="N5548" i="2"/>
  <c r="O5548" i="2"/>
  <c r="P5548" i="2"/>
  <c r="Q5548" i="2"/>
  <c r="L5549" i="2" a="1"/>
  <c r="L5549" i="2" s="1"/>
  <c r="M5549" i="2"/>
  <c r="N5549" i="2"/>
  <c r="O5549" i="2"/>
  <c r="P5549" i="2"/>
  <c r="Q5549" i="2"/>
  <c r="L5550" i="2" a="1"/>
  <c r="L5550" i="2" s="1"/>
  <c r="M5550" i="2"/>
  <c r="N5550" i="2"/>
  <c r="O5550" i="2"/>
  <c r="P5550" i="2"/>
  <c r="Q5550" i="2"/>
  <c r="L5551" i="2" a="1"/>
  <c r="L5551" i="2" s="1"/>
  <c r="M5551" i="2"/>
  <c r="N5551" i="2"/>
  <c r="O5551" i="2"/>
  <c r="P5551" i="2"/>
  <c r="Q5551" i="2"/>
  <c r="L5552" i="2" a="1"/>
  <c r="L5552" i="2" s="1"/>
  <c r="M5552" i="2"/>
  <c r="N5552" i="2"/>
  <c r="O5552" i="2"/>
  <c r="P5552" i="2"/>
  <c r="Q5552" i="2"/>
  <c r="L5553" i="2" a="1"/>
  <c r="L5553" i="2" s="1"/>
  <c r="M5553" i="2"/>
  <c r="N5553" i="2"/>
  <c r="O5553" i="2"/>
  <c r="P5553" i="2"/>
  <c r="Q5553" i="2"/>
  <c r="L5554" i="2" a="1"/>
  <c r="L5554" i="2" s="1"/>
  <c r="M5554" i="2"/>
  <c r="N5554" i="2"/>
  <c r="O5554" i="2"/>
  <c r="P5554" i="2"/>
  <c r="Q5554" i="2"/>
  <c r="L5555" i="2" a="1"/>
  <c r="L5555" i="2" s="1"/>
  <c r="M5555" i="2"/>
  <c r="N5555" i="2"/>
  <c r="O5555" i="2"/>
  <c r="P5555" i="2"/>
  <c r="Q5555" i="2"/>
  <c r="L5556" i="2" a="1"/>
  <c r="L5556" i="2" s="1"/>
  <c r="M5556" i="2"/>
  <c r="N5556" i="2"/>
  <c r="O5556" i="2"/>
  <c r="P5556" i="2"/>
  <c r="Q5556" i="2"/>
  <c r="L5557" i="2" a="1"/>
  <c r="L5557" i="2" s="1"/>
  <c r="M5557" i="2"/>
  <c r="N5557" i="2"/>
  <c r="O5557" i="2"/>
  <c r="P5557" i="2"/>
  <c r="Q5557" i="2"/>
  <c r="L5558" i="2" a="1"/>
  <c r="L5558" i="2" s="1"/>
  <c r="M5558" i="2"/>
  <c r="N5558" i="2"/>
  <c r="O5558" i="2"/>
  <c r="P5558" i="2"/>
  <c r="Q5558" i="2"/>
  <c r="L5559" i="2" a="1"/>
  <c r="L5559" i="2" s="1"/>
  <c r="M5559" i="2"/>
  <c r="N5559" i="2"/>
  <c r="O5559" i="2"/>
  <c r="P5559" i="2"/>
  <c r="Q5559" i="2"/>
  <c r="L5560" i="2" a="1"/>
  <c r="L5560" i="2" s="1"/>
  <c r="M5560" i="2"/>
  <c r="N5560" i="2"/>
  <c r="O5560" i="2"/>
  <c r="P5560" i="2"/>
  <c r="Q5560" i="2"/>
  <c r="L5561" i="2" a="1"/>
  <c r="L5561" i="2" s="1"/>
  <c r="M5561" i="2"/>
  <c r="N5561" i="2"/>
  <c r="O5561" i="2"/>
  <c r="P5561" i="2"/>
  <c r="Q5561" i="2"/>
  <c r="L5562" i="2" a="1"/>
  <c r="L5562" i="2" s="1"/>
  <c r="M5562" i="2"/>
  <c r="N5562" i="2"/>
  <c r="O5562" i="2"/>
  <c r="P5562" i="2"/>
  <c r="Q5562" i="2"/>
  <c r="L5563" i="2" a="1"/>
  <c r="L5563" i="2" s="1"/>
  <c r="M5563" i="2"/>
  <c r="N5563" i="2"/>
  <c r="O5563" i="2"/>
  <c r="P5563" i="2"/>
  <c r="Q5563" i="2"/>
  <c r="L5564" i="2" a="1"/>
  <c r="L5564" i="2" s="1"/>
  <c r="M5564" i="2"/>
  <c r="N5564" i="2"/>
  <c r="O5564" i="2"/>
  <c r="P5564" i="2"/>
  <c r="Q5564" i="2"/>
  <c r="L5565" i="2" a="1"/>
  <c r="L5565" i="2" s="1"/>
  <c r="M5565" i="2"/>
  <c r="N5565" i="2"/>
  <c r="O5565" i="2"/>
  <c r="P5565" i="2"/>
  <c r="Q5565" i="2"/>
  <c r="L5566" i="2" a="1"/>
  <c r="L5566" i="2" s="1"/>
  <c r="M5566" i="2"/>
  <c r="N5566" i="2"/>
  <c r="O5566" i="2"/>
  <c r="P5566" i="2"/>
  <c r="Q5566" i="2"/>
  <c r="L5567" i="2" a="1"/>
  <c r="L5567" i="2" s="1"/>
  <c r="M5567" i="2"/>
  <c r="N5567" i="2"/>
  <c r="O5567" i="2"/>
  <c r="P5567" i="2"/>
  <c r="Q5567" i="2"/>
  <c r="L5568" i="2" a="1"/>
  <c r="L5568" i="2" s="1"/>
  <c r="M5568" i="2"/>
  <c r="N5568" i="2"/>
  <c r="O5568" i="2"/>
  <c r="P5568" i="2"/>
  <c r="Q5568" i="2"/>
  <c r="L5569" i="2" a="1"/>
  <c r="L5569" i="2" s="1"/>
  <c r="M5569" i="2"/>
  <c r="N5569" i="2"/>
  <c r="O5569" i="2"/>
  <c r="P5569" i="2"/>
  <c r="Q5569" i="2"/>
  <c r="L5570" i="2" a="1"/>
  <c r="L5570" i="2" s="1"/>
  <c r="M5570" i="2"/>
  <c r="N5570" i="2"/>
  <c r="O5570" i="2"/>
  <c r="P5570" i="2"/>
  <c r="Q5570" i="2"/>
  <c r="L5571" i="2" a="1"/>
  <c r="L5571" i="2" s="1"/>
  <c r="M5571" i="2"/>
  <c r="N5571" i="2"/>
  <c r="O5571" i="2"/>
  <c r="P5571" i="2"/>
  <c r="Q5571" i="2"/>
  <c r="L5572" i="2" a="1"/>
  <c r="L5572" i="2" s="1"/>
  <c r="M5572" i="2"/>
  <c r="N5572" i="2"/>
  <c r="O5572" i="2"/>
  <c r="P5572" i="2"/>
  <c r="Q5572" i="2"/>
  <c r="L5573" i="2" a="1"/>
  <c r="L5573" i="2" s="1"/>
  <c r="M5573" i="2"/>
  <c r="N5573" i="2"/>
  <c r="O5573" i="2"/>
  <c r="P5573" i="2"/>
  <c r="Q5573" i="2"/>
  <c r="L5574" i="2" a="1"/>
  <c r="L5574" i="2" s="1"/>
  <c r="M5574" i="2"/>
  <c r="N5574" i="2"/>
  <c r="O5574" i="2"/>
  <c r="P5574" i="2"/>
  <c r="Q5574" i="2"/>
  <c r="L5575" i="2" a="1"/>
  <c r="L5575" i="2" s="1"/>
  <c r="M5575" i="2"/>
  <c r="N5575" i="2"/>
  <c r="O5575" i="2"/>
  <c r="P5575" i="2"/>
  <c r="Q5575" i="2"/>
  <c r="L5576" i="2" a="1"/>
  <c r="L5576" i="2" s="1"/>
  <c r="M5576" i="2"/>
  <c r="N5576" i="2"/>
  <c r="O5576" i="2"/>
  <c r="P5576" i="2"/>
  <c r="Q5576" i="2"/>
  <c r="L5577" i="2" a="1"/>
  <c r="L5577" i="2" s="1"/>
  <c r="M5577" i="2"/>
  <c r="N5577" i="2"/>
  <c r="O5577" i="2"/>
  <c r="P5577" i="2"/>
  <c r="Q5577" i="2"/>
  <c r="L5578" i="2" a="1"/>
  <c r="L5578" i="2" s="1"/>
  <c r="M5578" i="2"/>
  <c r="N5578" i="2"/>
  <c r="O5578" i="2"/>
  <c r="P5578" i="2"/>
  <c r="Q5578" i="2"/>
  <c r="L5579" i="2" a="1"/>
  <c r="L5579" i="2" s="1"/>
  <c r="M5579" i="2"/>
  <c r="N5579" i="2"/>
  <c r="O5579" i="2"/>
  <c r="P5579" i="2"/>
  <c r="Q5579" i="2"/>
  <c r="L5580" i="2" a="1"/>
  <c r="L5580" i="2" s="1"/>
  <c r="M5580" i="2"/>
  <c r="N5580" i="2"/>
  <c r="O5580" i="2"/>
  <c r="P5580" i="2"/>
  <c r="Q5580" i="2"/>
  <c r="L5581" i="2" a="1"/>
  <c r="L5581" i="2" s="1"/>
  <c r="M5581" i="2"/>
  <c r="N5581" i="2"/>
  <c r="O5581" i="2"/>
  <c r="P5581" i="2"/>
  <c r="Q5581" i="2"/>
  <c r="L5582" i="2" a="1"/>
  <c r="L5582" i="2" s="1"/>
  <c r="M5582" i="2"/>
  <c r="N5582" i="2"/>
  <c r="O5582" i="2"/>
  <c r="P5582" i="2"/>
  <c r="Q5582" i="2"/>
  <c r="L5583" i="2" a="1"/>
  <c r="L5583" i="2" s="1"/>
  <c r="M5583" i="2"/>
  <c r="N5583" i="2"/>
  <c r="O5583" i="2"/>
  <c r="P5583" i="2"/>
  <c r="Q5583" i="2"/>
  <c r="L5584" i="2" a="1"/>
  <c r="L5584" i="2" s="1"/>
  <c r="M5584" i="2"/>
  <c r="N5584" i="2"/>
  <c r="O5584" i="2"/>
  <c r="P5584" i="2"/>
  <c r="Q5584" i="2"/>
  <c r="L5585" i="2" a="1"/>
  <c r="L5585" i="2" s="1"/>
  <c r="M5585" i="2"/>
  <c r="N5585" i="2"/>
  <c r="O5585" i="2"/>
  <c r="P5585" i="2"/>
  <c r="Q5585" i="2"/>
  <c r="L5586" i="2" a="1"/>
  <c r="L5586" i="2" s="1"/>
  <c r="M5586" i="2"/>
  <c r="N5586" i="2"/>
  <c r="O5586" i="2"/>
  <c r="P5586" i="2"/>
  <c r="Q5586" i="2"/>
  <c r="L5587" i="2" a="1"/>
  <c r="L5587" i="2" s="1"/>
  <c r="M5587" i="2"/>
  <c r="N5587" i="2"/>
  <c r="O5587" i="2"/>
  <c r="P5587" i="2"/>
  <c r="Q5587" i="2"/>
  <c r="L5588" i="2" a="1"/>
  <c r="L5588" i="2" s="1"/>
  <c r="M5588" i="2"/>
  <c r="N5588" i="2"/>
  <c r="O5588" i="2"/>
  <c r="P5588" i="2"/>
  <c r="Q5588" i="2"/>
  <c r="L5589" i="2" a="1"/>
  <c r="L5589" i="2" s="1"/>
  <c r="M5589" i="2"/>
  <c r="N5589" i="2"/>
  <c r="O5589" i="2"/>
  <c r="P5589" i="2"/>
  <c r="Q5589" i="2"/>
  <c r="L5590" i="2" a="1"/>
  <c r="L5590" i="2" s="1"/>
  <c r="M5590" i="2"/>
  <c r="N5590" i="2"/>
  <c r="O5590" i="2"/>
  <c r="P5590" i="2"/>
  <c r="Q5590" i="2"/>
  <c r="L5591" i="2" a="1"/>
  <c r="L5591" i="2" s="1"/>
  <c r="M5591" i="2"/>
  <c r="N5591" i="2"/>
  <c r="O5591" i="2"/>
  <c r="P5591" i="2"/>
  <c r="Q5591" i="2"/>
  <c r="L5592" i="2" a="1"/>
  <c r="L5592" i="2" s="1"/>
  <c r="M5592" i="2"/>
  <c r="N5592" i="2"/>
  <c r="O5592" i="2"/>
  <c r="P5592" i="2"/>
  <c r="Q5592" i="2"/>
  <c r="L5593" i="2" a="1"/>
  <c r="L5593" i="2" s="1"/>
  <c r="M5593" i="2"/>
  <c r="N5593" i="2"/>
  <c r="O5593" i="2"/>
  <c r="P5593" i="2"/>
  <c r="Q5593" i="2"/>
  <c r="L5594" i="2" a="1"/>
  <c r="L5594" i="2" s="1"/>
  <c r="M5594" i="2"/>
  <c r="N5594" i="2"/>
  <c r="O5594" i="2"/>
  <c r="P5594" i="2"/>
  <c r="Q5594" i="2"/>
  <c r="L5595" i="2" a="1"/>
  <c r="L5595" i="2" s="1"/>
  <c r="M5595" i="2"/>
  <c r="N5595" i="2"/>
  <c r="O5595" i="2"/>
  <c r="P5595" i="2"/>
  <c r="Q5595" i="2"/>
  <c r="L5596" i="2" a="1"/>
  <c r="L5596" i="2" s="1"/>
  <c r="M5596" i="2"/>
  <c r="N5596" i="2"/>
  <c r="O5596" i="2"/>
  <c r="P5596" i="2"/>
  <c r="Q5596" i="2"/>
  <c r="L5597" i="2" a="1"/>
  <c r="L5597" i="2" s="1"/>
  <c r="M5597" i="2"/>
  <c r="N5597" i="2"/>
  <c r="O5597" i="2"/>
  <c r="P5597" i="2"/>
  <c r="Q5597" i="2"/>
  <c r="L5598" i="2" a="1"/>
  <c r="L5598" i="2" s="1"/>
  <c r="M5598" i="2"/>
  <c r="N5598" i="2"/>
  <c r="O5598" i="2"/>
  <c r="P5598" i="2"/>
  <c r="Q5598" i="2"/>
  <c r="L5599" i="2" a="1"/>
  <c r="L5599" i="2" s="1"/>
  <c r="M5599" i="2"/>
  <c r="N5599" i="2"/>
  <c r="O5599" i="2"/>
  <c r="P5599" i="2"/>
  <c r="Q5599" i="2"/>
  <c r="L5600" i="2" a="1"/>
  <c r="L5600" i="2" s="1"/>
  <c r="M5600" i="2"/>
  <c r="N5600" i="2"/>
  <c r="R5600" i="2" s="1"/>
  <c r="O5600" i="2"/>
  <c r="P5600" i="2"/>
  <c r="Q5600" i="2"/>
  <c r="L5601" i="2" a="1"/>
  <c r="L5601" i="2" s="1"/>
  <c r="M5601" i="2"/>
  <c r="N5601" i="2"/>
  <c r="O5601" i="2"/>
  <c r="P5601" i="2"/>
  <c r="Q5601" i="2"/>
  <c r="L5602" i="2" a="1"/>
  <c r="L5602" i="2" s="1"/>
  <c r="M5602" i="2"/>
  <c r="N5602" i="2"/>
  <c r="O5602" i="2"/>
  <c r="P5602" i="2"/>
  <c r="Q5602" i="2"/>
  <c r="L5603" i="2" a="1"/>
  <c r="L5603" i="2" s="1"/>
  <c r="M5603" i="2"/>
  <c r="N5603" i="2"/>
  <c r="O5603" i="2"/>
  <c r="P5603" i="2"/>
  <c r="Q5603" i="2"/>
  <c r="L5604" i="2" a="1"/>
  <c r="L5604" i="2" s="1"/>
  <c r="M5604" i="2"/>
  <c r="N5604" i="2"/>
  <c r="O5604" i="2"/>
  <c r="P5604" i="2"/>
  <c r="Q5604" i="2"/>
  <c r="L5605" i="2" a="1"/>
  <c r="L5605" i="2" s="1"/>
  <c r="M5605" i="2"/>
  <c r="N5605" i="2"/>
  <c r="O5605" i="2"/>
  <c r="P5605" i="2"/>
  <c r="Q5605" i="2"/>
  <c r="L5606" i="2" a="1"/>
  <c r="L5606" i="2" s="1"/>
  <c r="M5606" i="2"/>
  <c r="N5606" i="2"/>
  <c r="O5606" i="2"/>
  <c r="P5606" i="2"/>
  <c r="Q5606" i="2"/>
  <c r="L5607" i="2" a="1"/>
  <c r="L5607" i="2" s="1"/>
  <c r="M5607" i="2"/>
  <c r="N5607" i="2"/>
  <c r="O5607" i="2"/>
  <c r="P5607" i="2"/>
  <c r="Q5607" i="2"/>
  <c r="L5608" i="2" a="1"/>
  <c r="L5608" i="2" s="1"/>
  <c r="M5608" i="2"/>
  <c r="N5608" i="2"/>
  <c r="O5608" i="2"/>
  <c r="P5608" i="2"/>
  <c r="Q5608" i="2"/>
  <c r="L5609" i="2" a="1"/>
  <c r="L5609" i="2" s="1"/>
  <c r="M5609" i="2"/>
  <c r="N5609" i="2"/>
  <c r="O5609" i="2"/>
  <c r="P5609" i="2"/>
  <c r="Q5609" i="2"/>
  <c r="L5610" i="2" a="1"/>
  <c r="L5610" i="2" s="1"/>
  <c r="M5610" i="2"/>
  <c r="N5610" i="2"/>
  <c r="O5610" i="2"/>
  <c r="P5610" i="2"/>
  <c r="Q5610" i="2"/>
  <c r="L5611" i="2" a="1"/>
  <c r="L5611" i="2" s="1"/>
  <c r="M5611" i="2"/>
  <c r="N5611" i="2"/>
  <c r="O5611" i="2"/>
  <c r="P5611" i="2"/>
  <c r="Q5611" i="2"/>
  <c r="L5612" i="2" a="1"/>
  <c r="L5612" i="2" s="1"/>
  <c r="M5612" i="2"/>
  <c r="N5612" i="2"/>
  <c r="O5612" i="2"/>
  <c r="P5612" i="2"/>
  <c r="Q5612" i="2"/>
  <c r="L5613" i="2" a="1"/>
  <c r="L5613" i="2" s="1"/>
  <c r="M5613" i="2"/>
  <c r="N5613" i="2"/>
  <c r="O5613" i="2"/>
  <c r="P5613" i="2"/>
  <c r="Q5613" i="2"/>
  <c r="L5614" i="2" a="1"/>
  <c r="L5614" i="2" s="1"/>
  <c r="M5614" i="2"/>
  <c r="N5614" i="2"/>
  <c r="O5614" i="2"/>
  <c r="P5614" i="2"/>
  <c r="Q5614" i="2"/>
  <c r="L5615" i="2" a="1"/>
  <c r="L5615" i="2" s="1"/>
  <c r="M5615" i="2"/>
  <c r="N5615" i="2"/>
  <c r="O5615" i="2"/>
  <c r="P5615" i="2"/>
  <c r="Q5615" i="2"/>
  <c r="L5616" i="2" a="1"/>
  <c r="L5616" i="2" s="1"/>
  <c r="M5616" i="2"/>
  <c r="N5616" i="2"/>
  <c r="O5616" i="2"/>
  <c r="P5616" i="2"/>
  <c r="Q5616" i="2"/>
  <c r="L5617" i="2" a="1"/>
  <c r="L5617" i="2" s="1"/>
  <c r="M5617" i="2"/>
  <c r="N5617" i="2"/>
  <c r="O5617" i="2"/>
  <c r="P5617" i="2"/>
  <c r="Q5617" i="2"/>
  <c r="L5618" i="2" a="1"/>
  <c r="L5618" i="2" s="1"/>
  <c r="M5618" i="2"/>
  <c r="N5618" i="2"/>
  <c r="O5618" i="2"/>
  <c r="P5618" i="2"/>
  <c r="Q5618" i="2"/>
  <c r="L5619" i="2" a="1"/>
  <c r="L5619" i="2" s="1"/>
  <c r="M5619" i="2"/>
  <c r="N5619" i="2"/>
  <c r="O5619" i="2"/>
  <c r="P5619" i="2"/>
  <c r="Q5619" i="2"/>
  <c r="L5620" i="2" a="1"/>
  <c r="L5620" i="2" s="1"/>
  <c r="M5620" i="2"/>
  <c r="N5620" i="2"/>
  <c r="O5620" i="2"/>
  <c r="P5620" i="2"/>
  <c r="Q5620" i="2"/>
  <c r="L5621" i="2" a="1"/>
  <c r="L5621" i="2" s="1"/>
  <c r="M5621" i="2"/>
  <c r="N5621" i="2"/>
  <c r="O5621" i="2"/>
  <c r="P5621" i="2"/>
  <c r="Q5621" i="2"/>
  <c r="L5622" i="2" a="1"/>
  <c r="L5622" i="2" s="1"/>
  <c r="M5622" i="2"/>
  <c r="N5622" i="2"/>
  <c r="O5622" i="2"/>
  <c r="P5622" i="2"/>
  <c r="Q5622" i="2"/>
  <c r="L5623" i="2" a="1"/>
  <c r="L5623" i="2" s="1"/>
  <c r="M5623" i="2"/>
  <c r="N5623" i="2"/>
  <c r="O5623" i="2"/>
  <c r="P5623" i="2"/>
  <c r="Q5623" i="2"/>
  <c r="L5624" i="2" a="1"/>
  <c r="L5624" i="2" s="1"/>
  <c r="M5624" i="2"/>
  <c r="N5624" i="2"/>
  <c r="O5624" i="2"/>
  <c r="P5624" i="2"/>
  <c r="Q5624" i="2"/>
  <c r="L5625" i="2" a="1"/>
  <c r="L5625" i="2" s="1"/>
  <c r="M5625" i="2"/>
  <c r="N5625" i="2"/>
  <c r="O5625" i="2"/>
  <c r="P5625" i="2"/>
  <c r="Q5625" i="2"/>
  <c r="L5626" i="2" a="1"/>
  <c r="L5626" i="2" s="1"/>
  <c r="M5626" i="2"/>
  <c r="N5626" i="2"/>
  <c r="O5626" i="2"/>
  <c r="P5626" i="2"/>
  <c r="Q5626" i="2"/>
  <c r="L5627" i="2" a="1"/>
  <c r="L5627" i="2" s="1"/>
  <c r="M5627" i="2"/>
  <c r="N5627" i="2"/>
  <c r="O5627" i="2"/>
  <c r="P5627" i="2"/>
  <c r="Q5627" i="2"/>
  <c r="L5628" i="2" a="1"/>
  <c r="L5628" i="2" s="1"/>
  <c r="M5628" i="2"/>
  <c r="N5628" i="2"/>
  <c r="O5628" i="2"/>
  <c r="P5628" i="2"/>
  <c r="Q5628" i="2"/>
  <c r="L5629" i="2" a="1"/>
  <c r="L5629" i="2" s="1"/>
  <c r="M5629" i="2"/>
  <c r="N5629" i="2"/>
  <c r="O5629" i="2"/>
  <c r="P5629" i="2"/>
  <c r="Q5629" i="2"/>
  <c r="L5630" i="2" a="1"/>
  <c r="L5630" i="2" s="1"/>
  <c r="M5630" i="2"/>
  <c r="N5630" i="2"/>
  <c r="O5630" i="2"/>
  <c r="P5630" i="2"/>
  <c r="Q5630" i="2"/>
  <c r="L5631" i="2" a="1"/>
  <c r="L5631" i="2" s="1"/>
  <c r="M5631" i="2"/>
  <c r="N5631" i="2"/>
  <c r="O5631" i="2"/>
  <c r="P5631" i="2"/>
  <c r="Q5631" i="2"/>
  <c r="L5632" i="2" a="1"/>
  <c r="L5632" i="2" s="1"/>
  <c r="M5632" i="2"/>
  <c r="N5632" i="2"/>
  <c r="O5632" i="2"/>
  <c r="P5632" i="2"/>
  <c r="Q5632" i="2"/>
  <c r="L5633" i="2" a="1"/>
  <c r="L5633" i="2" s="1"/>
  <c r="M5633" i="2"/>
  <c r="N5633" i="2"/>
  <c r="O5633" i="2"/>
  <c r="P5633" i="2"/>
  <c r="Q5633" i="2"/>
  <c r="L5634" i="2" a="1"/>
  <c r="L5634" i="2" s="1"/>
  <c r="M5634" i="2"/>
  <c r="N5634" i="2"/>
  <c r="O5634" i="2"/>
  <c r="P5634" i="2"/>
  <c r="Q5634" i="2"/>
  <c r="L5635" i="2" a="1"/>
  <c r="L5635" i="2" s="1"/>
  <c r="M5635" i="2"/>
  <c r="N5635" i="2"/>
  <c r="O5635" i="2"/>
  <c r="P5635" i="2"/>
  <c r="Q5635" i="2"/>
  <c r="L5636" i="2" a="1"/>
  <c r="L5636" i="2" s="1"/>
  <c r="M5636" i="2"/>
  <c r="N5636" i="2"/>
  <c r="O5636" i="2"/>
  <c r="P5636" i="2"/>
  <c r="Q5636" i="2"/>
  <c r="L5637" i="2" a="1"/>
  <c r="L5637" i="2" s="1"/>
  <c r="M5637" i="2"/>
  <c r="N5637" i="2"/>
  <c r="O5637" i="2"/>
  <c r="P5637" i="2"/>
  <c r="Q5637" i="2"/>
  <c r="L5638" i="2" a="1"/>
  <c r="L5638" i="2" s="1"/>
  <c r="M5638" i="2"/>
  <c r="N5638" i="2"/>
  <c r="O5638" i="2"/>
  <c r="P5638" i="2"/>
  <c r="Q5638" i="2"/>
  <c r="L5639" i="2" a="1"/>
  <c r="L5639" i="2" s="1"/>
  <c r="M5639" i="2"/>
  <c r="N5639" i="2"/>
  <c r="O5639" i="2"/>
  <c r="P5639" i="2"/>
  <c r="Q5639" i="2"/>
  <c r="L5640" i="2" a="1"/>
  <c r="L5640" i="2" s="1"/>
  <c r="M5640" i="2"/>
  <c r="N5640" i="2"/>
  <c r="O5640" i="2"/>
  <c r="P5640" i="2"/>
  <c r="Q5640" i="2"/>
  <c r="L5641" i="2" a="1"/>
  <c r="L5641" i="2" s="1"/>
  <c r="M5641" i="2"/>
  <c r="N5641" i="2"/>
  <c r="O5641" i="2"/>
  <c r="P5641" i="2"/>
  <c r="Q5641" i="2"/>
  <c r="L5642" i="2" a="1"/>
  <c r="L5642" i="2" s="1"/>
  <c r="M5642" i="2"/>
  <c r="N5642" i="2"/>
  <c r="O5642" i="2"/>
  <c r="P5642" i="2"/>
  <c r="Q5642" i="2"/>
  <c r="L5643" i="2" a="1"/>
  <c r="L5643" i="2" s="1"/>
  <c r="M5643" i="2"/>
  <c r="N5643" i="2"/>
  <c r="O5643" i="2"/>
  <c r="P5643" i="2"/>
  <c r="Q5643" i="2"/>
  <c r="L5644" i="2" a="1"/>
  <c r="L5644" i="2" s="1"/>
  <c r="M5644" i="2"/>
  <c r="N5644" i="2"/>
  <c r="O5644" i="2"/>
  <c r="P5644" i="2"/>
  <c r="Q5644" i="2"/>
  <c r="L5645" i="2" a="1"/>
  <c r="L5645" i="2" s="1"/>
  <c r="M5645" i="2"/>
  <c r="N5645" i="2"/>
  <c r="O5645" i="2"/>
  <c r="P5645" i="2"/>
  <c r="Q5645" i="2"/>
  <c r="L5646" i="2" a="1"/>
  <c r="L5646" i="2" s="1"/>
  <c r="M5646" i="2"/>
  <c r="N5646" i="2"/>
  <c r="O5646" i="2"/>
  <c r="P5646" i="2"/>
  <c r="Q5646" i="2"/>
  <c r="L5647" i="2" a="1"/>
  <c r="L5647" i="2" s="1"/>
  <c r="M5647" i="2"/>
  <c r="N5647" i="2"/>
  <c r="O5647" i="2"/>
  <c r="P5647" i="2"/>
  <c r="Q5647" i="2"/>
  <c r="L5648" i="2" a="1"/>
  <c r="L5648" i="2" s="1"/>
  <c r="M5648" i="2"/>
  <c r="N5648" i="2"/>
  <c r="O5648" i="2"/>
  <c r="P5648" i="2"/>
  <c r="Q5648" i="2"/>
  <c r="L5649" i="2" a="1"/>
  <c r="L5649" i="2" s="1"/>
  <c r="M5649" i="2"/>
  <c r="N5649" i="2"/>
  <c r="O5649" i="2"/>
  <c r="P5649" i="2"/>
  <c r="Q5649" i="2"/>
  <c r="L5650" i="2" a="1"/>
  <c r="L5650" i="2" s="1"/>
  <c r="M5650" i="2"/>
  <c r="N5650" i="2"/>
  <c r="O5650" i="2"/>
  <c r="P5650" i="2"/>
  <c r="Q5650" i="2"/>
  <c r="L5651" i="2" a="1"/>
  <c r="L5651" i="2" s="1"/>
  <c r="M5651" i="2"/>
  <c r="N5651" i="2"/>
  <c r="O5651" i="2"/>
  <c r="P5651" i="2"/>
  <c r="Q5651" i="2"/>
  <c r="L5652" i="2" a="1"/>
  <c r="L5652" i="2" s="1"/>
  <c r="M5652" i="2"/>
  <c r="N5652" i="2"/>
  <c r="O5652" i="2"/>
  <c r="P5652" i="2"/>
  <c r="Q5652" i="2"/>
  <c r="L5653" i="2" a="1"/>
  <c r="L5653" i="2" s="1"/>
  <c r="M5653" i="2"/>
  <c r="N5653" i="2"/>
  <c r="O5653" i="2"/>
  <c r="P5653" i="2"/>
  <c r="Q5653" i="2"/>
  <c r="L5654" i="2" a="1"/>
  <c r="L5654" i="2" s="1"/>
  <c r="M5654" i="2"/>
  <c r="N5654" i="2"/>
  <c r="O5654" i="2"/>
  <c r="P5654" i="2"/>
  <c r="Q5654" i="2"/>
  <c r="L5655" i="2" a="1"/>
  <c r="L5655" i="2" s="1"/>
  <c r="M5655" i="2"/>
  <c r="N5655" i="2"/>
  <c r="O5655" i="2"/>
  <c r="P5655" i="2"/>
  <c r="Q5655" i="2"/>
  <c r="L5656" i="2" a="1"/>
  <c r="L5656" i="2" s="1"/>
  <c r="M5656" i="2"/>
  <c r="N5656" i="2"/>
  <c r="O5656" i="2"/>
  <c r="P5656" i="2"/>
  <c r="Q5656" i="2"/>
  <c r="L5657" i="2" a="1"/>
  <c r="L5657" i="2" s="1"/>
  <c r="M5657" i="2"/>
  <c r="N5657" i="2"/>
  <c r="O5657" i="2"/>
  <c r="P5657" i="2"/>
  <c r="Q5657" i="2"/>
  <c r="L5658" i="2" a="1"/>
  <c r="L5658" i="2" s="1"/>
  <c r="M5658" i="2"/>
  <c r="N5658" i="2"/>
  <c r="O5658" i="2"/>
  <c r="P5658" i="2"/>
  <c r="Q5658" i="2"/>
  <c r="L5659" i="2" a="1"/>
  <c r="L5659" i="2" s="1"/>
  <c r="M5659" i="2"/>
  <c r="N5659" i="2"/>
  <c r="O5659" i="2"/>
  <c r="P5659" i="2"/>
  <c r="Q5659" i="2"/>
  <c r="L5660" i="2" a="1"/>
  <c r="L5660" i="2" s="1"/>
  <c r="M5660" i="2"/>
  <c r="N5660" i="2"/>
  <c r="O5660" i="2"/>
  <c r="P5660" i="2"/>
  <c r="Q5660" i="2"/>
  <c r="L5661" i="2" a="1"/>
  <c r="L5661" i="2" s="1"/>
  <c r="M5661" i="2"/>
  <c r="N5661" i="2"/>
  <c r="O5661" i="2"/>
  <c r="P5661" i="2"/>
  <c r="Q5661" i="2"/>
  <c r="L5662" i="2" a="1"/>
  <c r="L5662" i="2" s="1"/>
  <c r="M5662" i="2"/>
  <c r="N5662" i="2"/>
  <c r="O5662" i="2"/>
  <c r="P5662" i="2"/>
  <c r="Q5662" i="2"/>
  <c r="L5663" i="2" a="1"/>
  <c r="L5663" i="2" s="1"/>
  <c r="M5663" i="2"/>
  <c r="N5663" i="2"/>
  <c r="O5663" i="2"/>
  <c r="P5663" i="2"/>
  <c r="Q5663" i="2"/>
  <c r="L5664" i="2" a="1"/>
  <c r="L5664" i="2" s="1"/>
  <c r="M5664" i="2"/>
  <c r="N5664" i="2"/>
  <c r="O5664" i="2"/>
  <c r="P5664" i="2"/>
  <c r="Q5664" i="2"/>
  <c r="L5665" i="2" a="1"/>
  <c r="L5665" i="2"/>
  <c r="M5665" i="2"/>
  <c r="N5665" i="2"/>
  <c r="O5665" i="2"/>
  <c r="P5665" i="2"/>
  <c r="Q5665" i="2"/>
  <c r="L5666" i="2" a="1"/>
  <c r="L5666" i="2" s="1"/>
  <c r="M5666" i="2"/>
  <c r="N5666" i="2"/>
  <c r="O5666" i="2"/>
  <c r="P5666" i="2"/>
  <c r="Q5666" i="2"/>
  <c r="L5667" i="2" a="1"/>
  <c r="L5667" i="2" s="1"/>
  <c r="M5667" i="2"/>
  <c r="N5667" i="2"/>
  <c r="O5667" i="2"/>
  <c r="P5667" i="2"/>
  <c r="Q5667" i="2"/>
  <c r="L5668" i="2" a="1"/>
  <c r="L5668" i="2" s="1"/>
  <c r="M5668" i="2"/>
  <c r="N5668" i="2"/>
  <c r="O5668" i="2"/>
  <c r="P5668" i="2"/>
  <c r="Q5668" i="2"/>
  <c r="L5669" i="2" a="1"/>
  <c r="L5669" i="2" s="1"/>
  <c r="M5669" i="2"/>
  <c r="N5669" i="2"/>
  <c r="O5669" i="2"/>
  <c r="P5669" i="2"/>
  <c r="Q5669" i="2"/>
  <c r="L5670" i="2" a="1"/>
  <c r="L5670" i="2" s="1"/>
  <c r="M5670" i="2"/>
  <c r="N5670" i="2"/>
  <c r="O5670" i="2"/>
  <c r="P5670" i="2"/>
  <c r="Q5670" i="2"/>
  <c r="L5671" i="2" a="1"/>
  <c r="L5671" i="2" s="1"/>
  <c r="M5671" i="2"/>
  <c r="N5671" i="2"/>
  <c r="O5671" i="2"/>
  <c r="P5671" i="2"/>
  <c r="Q5671" i="2"/>
  <c r="L5672" i="2" a="1"/>
  <c r="L5672" i="2" s="1"/>
  <c r="M5672" i="2"/>
  <c r="N5672" i="2"/>
  <c r="O5672" i="2"/>
  <c r="P5672" i="2"/>
  <c r="Q5672" i="2"/>
  <c r="L5673" i="2" a="1"/>
  <c r="L5673" i="2" s="1"/>
  <c r="M5673" i="2"/>
  <c r="N5673" i="2"/>
  <c r="O5673" i="2"/>
  <c r="P5673" i="2"/>
  <c r="Q5673" i="2"/>
  <c r="L5674" i="2" a="1"/>
  <c r="L5674" i="2" s="1"/>
  <c r="M5674" i="2"/>
  <c r="N5674" i="2"/>
  <c r="O5674" i="2"/>
  <c r="P5674" i="2"/>
  <c r="Q5674" i="2"/>
  <c r="L5675" i="2" a="1"/>
  <c r="L5675" i="2" s="1"/>
  <c r="R5675" i="2" s="1"/>
  <c r="M5675" i="2"/>
  <c r="N5675" i="2"/>
  <c r="O5675" i="2"/>
  <c r="P5675" i="2"/>
  <c r="Q5675" i="2"/>
  <c r="L5676" i="2" a="1"/>
  <c r="L5676" i="2" s="1"/>
  <c r="M5676" i="2"/>
  <c r="N5676" i="2"/>
  <c r="O5676" i="2"/>
  <c r="P5676" i="2"/>
  <c r="Q5676" i="2"/>
  <c r="L5677" i="2" a="1"/>
  <c r="L5677" i="2" s="1"/>
  <c r="M5677" i="2"/>
  <c r="N5677" i="2"/>
  <c r="O5677" i="2"/>
  <c r="P5677" i="2"/>
  <c r="Q5677" i="2"/>
  <c r="L5678" i="2" a="1"/>
  <c r="L5678" i="2" s="1"/>
  <c r="M5678" i="2"/>
  <c r="N5678" i="2"/>
  <c r="O5678" i="2"/>
  <c r="P5678" i="2"/>
  <c r="Q5678" i="2"/>
  <c r="L5679" i="2" a="1"/>
  <c r="L5679" i="2" s="1"/>
  <c r="M5679" i="2"/>
  <c r="N5679" i="2"/>
  <c r="O5679" i="2"/>
  <c r="P5679" i="2"/>
  <c r="Q5679" i="2"/>
  <c r="L5680" i="2" a="1"/>
  <c r="L5680" i="2" s="1"/>
  <c r="M5680" i="2"/>
  <c r="N5680" i="2"/>
  <c r="O5680" i="2"/>
  <c r="P5680" i="2"/>
  <c r="Q5680" i="2"/>
  <c r="L5681" i="2" a="1"/>
  <c r="L5681" i="2"/>
  <c r="M5681" i="2"/>
  <c r="N5681" i="2"/>
  <c r="O5681" i="2"/>
  <c r="P5681" i="2"/>
  <c r="Q5681" i="2"/>
  <c r="L5682" i="2" a="1"/>
  <c r="L5682" i="2" s="1"/>
  <c r="M5682" i="2"/>
  <c r="N5682" i="2"/>
  <c r="O5682" i="2"/>
  <c r="P5682" i="2"/>
  <c r="Q5682" i="2"/>
  <c r="L5683" i="2" a="1"/>
  <c r="L5683" i="2" s="1"/>
  <c r="M5683" i="2"/>
  <c r="N5683" i="2"/>
  <c r="O5683" i="2"/>
  <c r="P5683" i="2"/>
  <c r="Q5683" i="2"/>
  <c r="L5684" i="2" a="1"/>
  <c r="L5684" i="2" s="1"/>
  <c r="M5684" i="2"/>
  <c r="N5684" i="2"/>
  <c r="O5684" i="2"/>
  <c r="P5684" i="2"/>
  <c r="Q5684" i="2"/>
  <c r="L5685" i="2" a="1"/>
  <c r="L5685" i="2" s="1"/>
  <c r="M5685" i="2"/>
  <c r="N5685" i="2"/>
  <c r="O5685" i="2"/>
  <c r="P5685" i="2"/>
  <c r="Q5685" i="2"/>
  <c r="L5686" i="2" a="1"/>
  <c r="L5686" i="2" s="1"/>
  <c r="M5686" i="2"/>
  <c r="N5686" i="2"/>
  <c r="O5686" i="2"/>
  <c r="P5686" i="2"/>
  <c r="Q5686" i="2"/>
  <c r="L5687" i="2" a="1"/>
  <c r="L5687" i="2" s="1"/>
  <c r="M5687" i="2"/>
  <c r="N5687" i="2"/>
  <c r="O5687" i="2"/>
  <c r="P5687" i="2"/>
  <c r="Q5687" i="2"/>
  <c r="L5688" i="2" a="1"/>
  <c r="L5688" i="2" s="1"/>
  <c r="M5688" i="2"/>
  <c r="N5688" i="2"/>
  <c r="O5688" i="2"/>
  <c r="P5688" i="2"/>
  <c r="Q5688" i="2"/>
  <c r="L5689" i="2" a="1"/>
  <c r="L5689" i="2" s="1"/>
  <c r="M5689" i="2"/>
  <c r="N5689" i="2"/>
  <c r="O5689" i="2"/>
  <c r="P5689" i="2"/>
  <c r="Q5689" i="2"/>
  <c r="L5690" i="2" a="1"/>
  <c r="L5690" i="2" s="1"/>
  <c r="M5690" i="2"/>
  <c r="N5690" i="2"/>
  <c r="O5690" i="2"/>
  <c r="P5690" i="2"/>
  <c r="Q5690" i="2"/>
  <c r="L5691" i="2" a="1"/>
  <c r="L5691" i="2" s="1"/>
  <c r="M5691" i="2"/>
  <c r="N5691" i="2"/>
  <c r="O5691" i="2"/>
  <c r="P5691" i="2"/>
  <c r="Q5691" i="2"/>
  <c r="L5692" i="2" a="1"/>
  <c r="L5692" i="2" s="1"/>
  <c r="M5692" i="2"/>
  <c r="N5692" i="2"/>
  <c r="O5692" i="2"/>
  <c r="P5692" i="2"/>
  <c r="Q5692" i="2"/>
  <c r="L5693" i="2" a="1"/>
  <c r="L5693" i="2" s="1"/>
  <c r="M5693" i="2"/>
  <c r="N5693" i="2"/>
  <c r="O5693" i="2"/>
  <c r="P5693" i="2"/>
  <c r="Q5693" i="2"/>
  <c r="L5694" i="2" a="1"/>
  <c r="L5694" i="2" s="1"/>
  <c r="M5694" i="2"/>
  <c r="N5694" i="2"/>
  <c r="O5694" i="2"/>
  <c r="P5694" i="2"/>
  <c r="Q5694" i="2"/>
  <c r="L5695" i="2" a="1"/>
  <c r="L5695" i="2" s="1"/>
  <c r="M5695" i="2"/>
  <c r="N5695" i="2"/>
  <c r="O5695" i="2"/>
  <c r="P5695" i="2"/>
  <c r="Q5695" i="2"/>
  <c r="L5696" i="2" a="1"/>
  <c r="L5696" i="2" s="1"/>
  <c r="M5696" i="2"/>
  <c r="N5696" i="2"/>
  <c r="O5696" i="2"/>
  <c r="P5696" i="2"/>
  <c r="Q5696" i="2"/>
  <c r="L5697" i="2" a="1"/>
  <c r="L5697" i="2" s="1"/>
  <c r="M5697" i="2"/>
  <c r="N5697" i="2"/>
  <c r="O5697" i="2"/>
  <c r="P5697" i="2"/>
  <c r="Q5697" i="2"/>
  <c r="L5698" i="2" a="1"/>
  <c r="L5698" i="2" s="1"/>
  <c r="M5698" i="2"/>
  <c r="N5698" i="2"/>
  <c r="O5698" i="2"/>
  <c r="P5698" i="2"/>
  <c r="Q5698" i="2"/>
  <c r="L5699" i="2" a="1"/>
  <c r="L5699" i="2" s="1"/>
  <c r="M5699" i="2"/>
  <c r="N5699" i="2"/>
  <c r="O5699" i="2"/>
  <c r="P5699" i="2"/>
  <c r="Q5699" i="2"/>
  <c r="L5700" i="2" a="1"/>
  <c r="L5700" i="2" s="1"/>
  <c r="M5700" i="2"/>
  <c r="N5700" i="2"/>
  <c r="O5700" i="2"/>
  <c r="P5700" i="2"/>
  <c r="Q5700" i="2"/>
  <c r="L5701" i="2" a="1"/>
  <c r="L5701" i="2" s="1"/>
  <c r="M5701" i="2"/>
  <c r="N5701" i="2"/>
  <c r="O5701" i="2"/>
  <c r="P5701" i="2"/>
  <c r="Q5701" i="2"/>
  <c r="L5702" i="2" a="1"/>
  <c r="L5702" i="2" s="1"/>
  <c r="M5702" i="2"/>
  <c r="N5702" i="2"/>
  <c r="O5702" i="2"/>
  <c r="P5702" i="2"/>
  <c r="Q5702" i="2"/>
  <c r="L5703" i="2" a="1"/>
  <c r="L5703" i="2" s="1"/>
  <c r="M5703" i="2"/>
  <c r="N5703" i="2"/>
  <c r="O5703" i="2"/>
  <c r="P5703" i="2"/>
  <c r="Q5703" i="2"/>
  <c r="L5704" i="2" a="1"/>
  <c r="L5704" i="2" s="1"/>
  <c r="M5704" i="2"/>
  <c r="N5704" i="2"/>
  <c r="O5704" i="2"/>
  <c r="P5704" i="2"/>
  <c r="Q5704" i="2"/>
  <c r="L5705" i="2" a="1"/>
  <c r="L5705" i="2" s="1"/>
  <c r="M5705" i="2"/>
  <c r="N5705" i="2"/>
  <c r="O5705" i="2"/>
  <c r="P5705" i="2"/>
  <c r="Q5705" i="2"/>
  <c r="L5706" i="2" a="1"/>
  <c r="L5706" i="2" s="1"/>
  <c r="M5706" i="2"/>
  <c r="N5706" i="2"/>
  <c r="O5706" i="2"/>
  <c r="P5706" i="2"/>
  <c r="Q5706" i="2"/>
  <c r="L5707" i="2" a="1"/>
  <c r="L5707" i="2" s="1"/>
  <c r="M5707" i="2"/>
  <c r="N5707" i="2"/>
  <c r="O5707" i="2"/>
  <c r="P5707" i="2"/>
  <c r="Q5707" i="2"/>
  <c r="L5708" i="2" a="1"/>
  <c r="L5708" i="2" s="1"/>
  <c r="M5708" i="2"/>
  <c r="N5708" i="2"/>
  <c r="O5708" i="2"/>
  <c r="P5708" i="2"/>
  <c r="Q5708" i="2"/>
  <c r="L5709" i="2" a="1"/>
  <c r="L5709" i="2" s="1"/>
  <c r="M5709" i="2"/>
  <c r="N5709" i="2"/>
  <c r="O5709" i="2"/>
  <c r="P5709" i="2"/>
  <c r="Q5709" i="2"/>
  <c r="L5710" i="2" a="1"/>
  <c r="L5710" i="2" s="1"/>
  <c r="M5710" i="2"/>
  <c r="N5710" i="2"/>
  <c r="O5710" i="2"/>
  <c r="P5710" i="2"/>
  <c r="Q5710" i="2"/>
  <c r="L5711" i="2" a="1"/>
  <c r="L5711" i="2" s="1"/>
  <c r="M5711" i="2"/>
  <c r="N5711" i="2"/>
  <c r="O5711" i="2"/>
  <c r="P5711" i="2"/>
  <c r="Q5711" i="2"/>
  <c r="L5712" i="2" a="1"/>
  <c r="L5712" i="2" s="1"/>
  <c r="M5712" i="2"/>
  <c r="N5712" i="2"/>
  <c r="O5712" i="2"/>
  <c r="P5712" i="2"/>
  <c r="Q5712" i="2"/>
  <c r="L5713" i="2" a="1"/>
  <c r="L5713" i="2" s="1"/>
  <c r="M5713" i="2"/>
  <c r="N5713" i="2"/>
  <c r="O5713" i="2"/>
  <c r="P5713" i="2"/>
  <c r="Q5713" i="2"/>
  <c r="L5714" i="2" a="1"/>
  <c r="L5714" i="2" s="1"/>
  <c r="M5714" i="2"/>
  <c r="N5714" i="2"/>
  <c r="O5714" i="2"/>
  <c r="P5714" i="2"/>
  <c r="Q5714" i="2"/>
  <c r="L5715" i="2" a="1"/>
  <c r="L5715" i="2" s="1"/>
  <c r="M5715" i="2"/>
  <c r="N5715" i="2"/>
  <c r="O5715" i="2"/>
  <c r="P5715" i="2"/>
  <c r="Q5715" i="2"/>
  <c r="L5716" i="2" a="1"/>
  <c r="L5716" i="2" s="1"/>
  <c r="M5716" i="2"/>
  <c r="N5716" i="2"/>
  <c r="O5716" i="2"/>
  <c r="P5716" i="2"/>
  <c r="Q5716" i="2"/>
  <c r="L5717" i="2" a="1"/>
  <c r="L5717" i="2" s="1"/>
  <c r="M5717" i="2"/>
  <c r="N5717" i="2"/>
  <c r="O5717" i="2"/>
  <c r="P5717" i="2"/>
  <c r="Q5717" i="2"/>
  <c r="L5718" i="2" a="1"/>
  <c r="L5718" i="2" s="1"/>
  <c r="M5718" i="2"/>
  <c r="N5718" i="2"/>
  <c r="O5718" i="2"/>
  <c r="P5718" i="2"/>
  <c r="Q5718" i="2"/>
  <c r="L5719" i="2" a="1"/>
  <c r="L5719" i="2" s="1"/>
  <c r="M5719" i="2"/>
  <c r="N5719" i="2"/>
  <c r="O5719" i="2"/>
  <c r="P5719" i="2"/>
  <c r="Q5719" i="2"/>
  <c r="L5720" i="2" a="1"/>
  <c r="L5720" i="2" s="1"/>
  <c r="M5720" i="2"/>
  <c r="N5720" i="2"/>
  <c r="O5720" i="2"/>
  <c r="P5720" i="2"/>
  <c r="Q5720" i="2"/>
  <c r="L5721" i="2" a="1"/>
  <c r="L5721" i="2" s="1"/>
  <c r="M5721" i="2"/>
  <c r="N5721" i="2"/>
  <c r="O5721" i="2"/>
  <c r="P5721" i="2"/>
  <c r="Q5721" i="2"/>
  <c r="L5722" i="2" a="1"/>
  <c r="L5722" i="2" s="1"/>
  <c r="M5722" i="2"/>
  <c r="N5722" i="2"/>
  <c r="O5722" i="2"/>
  <c r="P5722" i="2"/>
  <c r="Q5722" i="2"/>
  <c r="L5723" i="2" a="1"/>
  <c r="L5723" i="2" s="1"/>
  <c r="M5723" i="2"/>
  <c r="N5723" i="2"/>
  <c r="O5723" i="2"/>
  <c r="P5723" i="2"/>
  <c r="Q5723" i="2"/>
  <c r="L5724" i="2" a="1"/>
  <c r="L5724" i="2" s="1"/>
  <c r="M5724" i="2"/>
  <c r="N5724" i="2"/>
  <c r="O5724" i="2"/>
  <c r="P5724" i="2"/>
  <c r="Q5724" i="2"/>
  <c r="L5725" i="2" a="1"/>
  <c r="L5725" i="2" s="1"/>
  <c r="M5725" i="2"/>
  <c r="N5725" i="2"/>
  <c r="O5725" i="2"/>
  <c r="P5725" i="2"/>
  <c r="Q5725" i="2"/>
  <c r="L5726" i="2" a="1"/>
  <c r="L5726" i="2" s="1"/>
  <c r="M5726" i="2"/>
  <c r="N5726" i="2"/>
  <c r="O5726" i="2"/>
  <c r="P5726" i="2"/>
  <c r="Q5726" i="2"/>
  <c r="L5727" i="2" a="1"/>
  <c r="L5727" i="2" s="1"/>
  <c r="M5727" i="2"/>
  <c r="N5727" i="2"/>
  <c r="O5727" i="2"/>
  <c r="P5727" i="2"/>
  <c r="Q5727" i="2"/>
  <c r="L5728" i="2" a="1"/>
  <c r="L5728" i="2" s="1"/>
  <c r="M5728" i="2"/>
  <c r="N5728" i="2"/>
  <c r="O5728" i="2"/>
  <c r="P5728" i="2"/>
  <c r="Q5728" i="2"/>
  <c r="L5729" i="2" a="1"/>
  <c r="L5729" i="2" s="1"/>
  <c r="M5729" i="2"/>
  <c r="N5729" i="2"/>
  <c r="O5729" i="2"/>
  <c r="P5729" i="2"/>
  <c r="Q5729" i="2"/>
  <c r="L5730" i="2" a="1"/>
  <c r="L5730" i="2" s="1"/>
  <c r="M5730" i="2"/>
  <c r="N5730" i="2"/>
  <c r="O5730" i="2"/>
  <c r="P5730" i="2"/>
  <c r="Q5730" i="2"/>
  <c r="L5731" i="2" a="1"/>
  <c r="L5731" i="2" s="1"/>
  <c r="M5731" i="2"/>
  <c r="N5731" i="2"/>
  <c r="O5731" i="2"/>
  <c r="P5731" i="2"/>
  <c r="Q5731" i="2"/>
  <c r="L5732" i="2" a="1"/>
  <c r="L5732" i="2" s="1"/>
  <c r="M5732" i="2"/>
  <c r="N5732" i="2"/>
  <c r="O5732" i="2"/>
  <c r="P5732" i="2"/>
  <c r="Q5732" i="2"/>
  <c r="L5733" i="2" a="1"/>
  <c r="L5733" i="2" s="1"/>
  <c r="M5733" i="2"/>
  <c r="N5733" i="2"/>
  <c r="O5733" i="2"/>
  <c r="P5733" i="2"/>
  <c r="Q5733" i="2"/>
  <c r="L5734" i="2" a="1"/>
  <c r="L5734" i="2" s="1"/>
  <c r="M5734" i="2"/>
  <c r="N5734" i="2"/>
  <c r="O5734" i="2"/>
  <c r="P5734" i="2"/>
  <c r="Q5734" i="2"/>
  <c r="L5735" i="2" a="1"/>
  <c r="L5735" i="2" s="1"/>
  <c r="M5735" i="2"/>
  <c r="N5735" i="2"/>
  <c r="O5735" i="2"/>
  <c r="P5735" i="2"/>
  <c r="Q5735" i="2"/>
  <c r="L5736" i="2" a="1"/>
  <c r="L5736" i="2" s="1"/>
  <c r="M5736" i="2"/>
  <c r="N5736" i="2"/>
  <c r="O5736" i="2"/>
  <c r="P5736" i="2"/>
  <c r="Q5736" i="2"/>
  <c r="L5737" i="2" a="1"/>
  <c r="L5737" i="2" s="1"/>
  <c r="M5737" i="2"/>
  <c r="N5737" i="2"/>
  <c r="O5737" i="2"/>
  <c r="P5737" i="2"/>
  <c r="Q5737" i="2"/>
  <c r="L5738" i="2" a="1"/>
  <c r="L5738" i="2" s="1"/>
  <c r="M5738" i="2"/>
  <c r="N5738" i="2"/>
  <c r="O5738" i="2"/>
  <c r="P5738" i="2"/>
  <c r="Q5738" i="2"/>
  <c r="L5739" i="2" a="1"/>
  <c r="L5739" i="2" s="1"/>
  <c r="M5739" i="2"/>
  <c r="N5739" i="2"/>
  <c r="O5739" i="2"/>
  <c r="P5739" i="2"/>
  <c r="Q5739" i="2"/>
  <c r="L5740" i="2" a="1"/>
  <c r="L5740" i="2" s="1"/>
  <c r="M5740" i="2"/>
  <c r="N5740" i="2"/>
  <c r="O5740" i="2"/>
  <c r="P5740" i="2"/>
  <c r="Q5740" i="2"/>
  <c r="L5741" i="2" a="1"/>
  <c r="L5741" i="2" s="1"/>
  <c r="M5741" i="2"/>
  <c r="N5741" i="2"/>
  <c r="O5741" i="2"/>
  <c r="P5741" i="2"/>
  <c r="Q5741" i="2"/>
  <c r="L5742" i="2" a="1"/>
  <c r="L5742" i="2" s="1"/>
  <c r="M5742" i="2"/>
  <c r="N5742" i="2"/>
  <c r="O5742" i="2"/>
  <c r="P5742" i="2"/>
  <c r="Q5742" i="2"/>
  <c r="L5743" i="2" a="1"/>
  <c r="L5743" i="2" s="1"/>
  <c r="M5743" i="2"/>
  <c r="N5743" i="2"/>
  <c r="O5743" i="2"/>
  <c r="P5743" i="2"/>
  <c r="Q5743" i="2"/>
  <c r="L5744" i="2" a="1"/>
  <c r="L5744" i="2" s="1"/>
  <c r="M5744" i="2"/>
  <c r="N5744" i="2"/>
  <c r="O5744" i="2"/>
  <c r="P5744" i="2"/>
  <c r="Q5744" i="2"/>
  <c r="L5745" i="2" a="1"/>
  <c r="L5745" i="2" s="1"/>
  <c r="M5745" i="2"/>
  <c r="N5745" i="2"/>
  <c r="O5745" i="2"/>
  <c r="P5745" i="2"/>
  <c r="Q5745" i="2"/>
  <c r="L5746" i="2" a="1"/>
  <c r="L5746" i="2" s="1"/>
  <c r="M5746" i="2"/>
  <c r="N5746" i="2"/>
  <c r="O5746" i="2"/>
  <c r="P5746" i="2"/>
  <c r="Q5746" i="2"/>
  <c r="L5747" i="2" a="1"/>
  <c r="L5747" i="2" s="1"/>
  <c r="M5747" i="2"/>
  <c r="N5747" i="2"/>
  <c r="O5747" i="2"/>
  <c r="P5747" i="2"/>
  <c r="Q5747" i="2"/>
  <c r="L5748" i="2" a="1"/>
  <c r="L5748" i="2" s="1"/>
  <c r="M5748" i="2"/>
  <c r="N5748" i="2"/>
  <c r="O5748" i="2"/>
  <c r="P5748" i="2"/>
  <c r="Q5748" i="2"/>
  <c r="L5749" i="2" a="1"/>
  <c r="L5749" i="2" s="1"/>
  <c r="M5749" i="2"/>
  <c r="N5749" i="2"/>
  <c r="O5749" i="2"/>
  <c r="P5749" i="2"/>
  <c r="Q5749" i="2"/>
  <c r="L5750" i="2" a="1"/>
  <c r="L5750" i="2" s="1"/>
  <c r="M5750" i="2"/>
  <c r="N5750" i="2"/>
  <c r="O5750" i="2"/>
  <c r="P5750" i="2"/>
  <c r="Q5750" i="2"/>
  <c r="L5751" i="2" a="1"/>
  <c r="L5751" i="2" s="1"/>
  <c r="M5751" i="2"/>
  <c r="N5751" i="2"/>
  <c r="O5751" i="2"/>
  <c r="P5751" i="2"/>
  <c r="Q5751" i="2"/>
  <c r="L5752" i="2" a="1"/>
  <c r="L5752" i="2" s="1"/>
  <c r="M5752" i="2"/>
  <c r="N5752" i="2"/>
  <c r="O5752" i="2"/>
  <c r="P5752" i="2"/>
  <c r="Q5752" i="2"/>
  <c r="L5753" i="2" a="1"/>
  <c r="L5753" i="2" s="1"/>
  <c r="M5753" i="2"/>
  <c r="N5753" i="2"/>
  <c r="O5753" i="2"/>
  <c r="P5753" i="2"/>
  <c r="Q5753" i="2"/>
  <c r="L5754" i="2" a="1"/>
  <c r="L5754" i="2" s="1"/>
  <c r="M5754" i="2"/>
  <c r="N5754" i="2"/>
  <c r="O5754" i="2"/>
  <c r="P5754" i="2"/>
  <c r="Q5754" i="2"/>
  <c r="L5755" i="2" a="1"/>
  <c r="L5755" i="2" s="1"/>
  <c r="M5755" i="2"/>
  <c r="N5755" i="2"/>
  <c r="O5755" i="2"/>
  <c r="P5755" i="2"/>
  <c r="Q5755" i="2"/>
  <c r="L5756" i="2" a="1"/>
  <c r="L5756" i="2" s="1"/>
  <c r="M5756" i="2"/>
  <c r="N5756" i="2"/>
  <c r="O5756" i="2"/>
  <c r="P5756" i="2"/>
  <c r="Q5756" i="2"/>
  <c r="L5757" i="2" a="1"/>
  <c r="L5757" i="2" s="1"/>
  <c r="M5757" i="2"/>
  <c r="N5757" i="2"/>
  <c r="O5757" i="2"/>
  <c r="P5757" i="2"/>
  <c r="Q5757" i="2"/>
  <c r="L5758" i="2" a="1"/>
  <c r="L5758" i="2" s="1"/>
  <c r="M5758" i="2"/>
  <c r="N5758" i="2"/>
  <c r="O5758" i="2"/>
  <c r="P5758" i="2"/>
  <c r="Q5758" i="2"/>
  <c r="L5759" i="2" a="1"/>
  <c r="L5759" i="2"/>
  <c r="M5759" i="2"/>
  <c r="N5759" i="2"/>
  <c r="O5759" i="2"/>
  <c r="P5759" i="2"/>
  <c r="Q5759" i="2"/>
  <c r="L5760" i="2" a="1"/>
  <c r="L5760" i="2" s="1"/>
  <c r="M5760" i="2"/>
  <c r="N5760" i="2"/>
  <c r="O5760" i="2"/>
  <c r="P5760" i="2"/>
  <c r="Q5760" i="2"/>
  <c r="L5761" i="2" a="1"/>
  <c r="L5761" i="2" s="1"/>
  <c r="M5761" i="2"/>
  <c r="N5761" i="2"/>
  <c r="O5761" i="2"/>
  <c r="P5761" i="2"/>
  <c r="Q5761" i="2"/>
  <c r="L5762" i="2" a="1"/>
  <c r="L5762" i="2" s="1"/>
  <c r="M5762" i="2"/>
  <c r="N5762" i="2"/>
  <c r="O5762" i="2"/>
  <c r="P5762" i="2"/>
  <c r="Q5762" i="2"/>
  <c r="L5763" i="2" a="1"/>
  <c r="L5763" i="2" s="1"/>
  <c r="M5763" i="2"/>
  <c r="N5763" i="2"/>
  <c r="O5763" i="2"/>
  <c r="P5763" i="2"/>
  <c r="Q5763" i="2"/>
  <c r="L5764" i="2" a="1"/>
  <c r="L5764" i="2" s="1"/>
  <c r="M5764" i="2"/>
  <c r="N5764" i="2"/>
  <c r="O5764" i="2"/>
  <c r="P5764" i="2"/>
  <c r="Q5764" i="2"/>
  <c r="L5765" i="2" a="1"/>
  <c r="L5765" i="2" s="1"/>
  <c r="M5765" i="2"/>
  <c r="N5765" i="2"/>
  <c r="O5765" i="2"/>
  <c r="P5765" i="2"/>
  <c r="Q5765" i="2"/>
  <c r="L5766" i="2" a="1"/>
  <c r="L5766" i="2" s="1"/>
  <c r="M5766" i="2"/>
  <c r="N5766" i="2"/>
  <c r="O5766" i="2"/>
  <c r="P5766" i="2"/>
  <c r="Q5766" i="2"/>
  <c r="L5767" i="2" a="1"/>
  <c r="L5767" i="2" s="1"/>
  <c r="M5767" i="2"/>
  <c r="N5767" i="2"/>
  <c r="O5767" i="2"/>
  <c r="P5767" i="2"/>
  <c r="Q5767" i="2"/>
  <c r="L5768" i="2" a="1"/>
  <c r="L5768" i="2" s="1"/>
  <c r="M5768" i="2"/>
  <c r="N5768" i="2"/>
  <c r="O5768" i="2"/>
  <c r="P5768" i="2"/>
  <c r="Q5768" i="2"/>
  <c r="L5769" i="2" a="1"/>
  <c r="L5769" i="2" s="1"/>
  <c r="M5769" i="2"/>
  <c r="N5769" i="2"/>
  <c r="O5769" i="2"/>
  <c r="P5769" i="2"/>
  <c r="Q5769" i="2"/>
  <c r="L5770" i="2" a="1"/>
  <c r="L5770" i="2" s="1"/>
  <c r="M5770" i="2"/>
  <c r="N5770" i="2"/>
  <c r="O5770" i="2"/>
  <c r="P5770" i="2"/>
  <c r="Q5770" i="2"/>
  <c r="L5771" i="2" a="1"/>
  <c r="L5771" i="2" s="1"/>
  <c r="M5771" i="2"/>
  <c r="N5771" i="2"/>
  <c r="O5771" i="2"/>
  <c r="P5771" i="2"/>
  <c r="Q5771" i="2"/>
  <c r="L5772" i="2" a="1"/>
  <c r="L5772" i="2" s="1"/>
  <c r="M5772" i="2"/>
  <c r="N5772" i="2"/>
  <c r="O5772" i="2"/>
  <c r="P5772" i="2"/>
  <c r="Q5772" i="2"/>
  <c r="L5773" i="2" a="1"/>
  <c r="L5773" i="2" s="1"/>
  <c r="M5773" i="2"/>
  <c r="N5773" i="2"/>
  <c r="O5773" i="2"/>
  <c r="P5773" i="2"/>
  <c r="Q5773" i="2"/>
  <c r="L5774" i="2" a="1"/>
  <c r="L5774" i="2" s="1"/>
  <c r="M5774" i="2"/>
  <c r="N5774" i="2"/>
  <c r="O5774" i="2"/>
  <c r="P5774" i="2"/>
  <c r="Q5774" i="2"/>
  <c r="L5775" i="2" a="1"/>
  <c r="L5775" i="2" s="1"/>
  <c r="R5775" i="2" s="1"/>
  <c r="M5775" i="2"/>
  <c r="N5775" i="2"/>
  <c r="O5775" i="2"/>
  <c r="P5775" i="2"/>
  <c r="Q5775" i="2"/>
  <c r="L5776" i="2" a="1"/>
  <c r="L5776" i="2" s="1"/>
  <c r="M5776" i="2"/>
  <c r="N5776" i="2"/>
  <c r="O5776" i="2"/>
  <c r="P5776" i="2"/>
  <c r="Q5776" i="2"/>
  <c r="L5777" i="2" a="1"/>
  <c r="L5777" i="2" s="1"/>
  <c r="M5777" i="2"/>
  <c r="N5777" i="2"/>
  <c r="O5777" i="2"/>
  <c r="P5777" i="2"/>
  <c r="Q5777" i="2"/>
  <c r="L5778" i="2" a="1"/>
  <c r="L5778" i="2" s="1"/>
  <c r="M5778" i="2"/>
  <c r="N5778" i="2"/>
  <c r="O5778" i="2"/>
  <c r="P5778" i="2"/>
  <c r="Q5778" i="2"/>
  <c r="L5779" i="2" a="1"/>
  <c r="L5779" i="2" s="1"/>
  <c r="M5779" i="2"/>
  <c r="N5779" i="2"/>
  <c r="O5779" i="2"/>
  <c r="P5779" i="2"/>
  <c r="Q5779" i="2"/>
  <c r="L5780" i="2" a="1"/>
  <c r="L5780" i="2" s="1"/>
  <c r="M5780" i="2"/>
  <c r="N5780" i="2"/>
  <c r="O5780" i="2"/>
  <c r="P5780" i="2"/>
  <c r="Q5780" i="2"/>
  <c r="L5781" i="2" a="1"/>
  <c r="L5781" i="2" s="1"/>
  <c r="M5781" i="2"/>
  <c r="N5781" i="2"/>
  <c r="O5781" i="2"/>
  <c r="P5781" i="2"/>
  <c r="Q5781" i="2"/>
  <c r="L5782" i="2" a="1"/>
  <c r="L5782" i="2" s="1"/>
  <c r="M5782" i="2"/>
  <c r="N5782" i="2"/>
  <c r="O5782" i="2"/>
  <c r="P5782" i="2"/>
  <c r="Q5782" i="2"/>
  <c r="L5783" i="2" a="1"/>
  <c r="L5783" i="2" s="1"/>
  <c r="M5783" i="2"/>
  <c r="N5783" i="2"/>
  <c r="O5783" i="2"/>
  <c r="P5783" i="2"/>
  <c r="Q5783" i="2"/>
  <c r="L5784" i="2" a="1"/>
  <c r="L5784" i="2" s="1"/>
  <c r="M5784" i="2"/>
  <c r="N5784" i="2"/>
  <c r="O5784" i="2"/>
  <c r="P5784" i="2"/>
  <c r="Q5784" i="2"/>
  <c r="L5785" i="2" a="1"/>
  <c r="L5785" i="2" s="1"/>
  <c r="M5785" i="2"/>
  <c r="N5785" i="2"/>
  <c r="O5785" i="2"/>
  <c r="P5785" i="2"/>
  <c r="Q5785" i="2"/>
  <c r="L5786" i="2" a="1"/>
  <c r="L5786" i="2" s="1"/>
  <c r="M5786" i="2"/>
  <c r="N5786" i="2"/>
  <c r="O5786" i="2"/>
  <c r="P5786" i="2"/>
  <c r="Q5786" i="2"/>
  <c r="L5787" i="2" a="1"/>
  <c r="L5787" i="2" s="1"/>
  <c r="M5787" i="2"/>
  <c r="N5787" i="2"/>
  <c r="O5787" i="2"/>
  <c r="P5787" i="2"/>
  <c r="Q5787" i="2"/>
  <c r="L5788" i="2" a="1"/>
  <c r="L5788" i="2" s="1"/>
  <c r="M5788" i="2"/>
  <c r="N5788" i="2"/>
  <c r="O5788" i="2"/>
  <c r="P5788" i="2"/>
  <c r="Q5788" i="2"/>
  <c r="L5789" i="2" a="1"/>
  <c r="L5789" i="2" s="1"/>
  <c r="M5789" i="2"/>
  <c r="N5789" i="2"/>
  <c r="O5789" i="2"/>
  <c r="P5789" i="2"/>
  <c r="Q5789" i="2"/>
  <c r="L5790" i="2" a="1"/>
  <c r="L5790" i="2" s="1"/>
  <c r="M5790" i="2"/>
  <c r="N5790" i="2"/>
  <c r="O5790" i="2"/>
  <c r="P5790" i="2"/>
  <c r="Q5790" i="2"/>
  <c r="L5791" i="2" a="1"/>
  <c r="L5791" i="2" s="1"/>
  <c r="M5791" i="2"/>
  <c r="N5791" i="2"/>
  <c r="O5791" i="2"/>
  <c r="P5791" i="2"/>
  <c r="Q5791" i="2"/>
  <c r="L5792" i="2" a="1"/>
  <c r="L5792" i="2" s="1"/>
  <c r="M5792" i="2"/>
  <c r="N5792" i="2"/>
  <c r="O5792" i="2"/>
  <c r="P5792" i="2"/>
  <c r="Q5792" i="2"/>
  <c r="L5793" i="2" a="1"/>
  <c r="L5793" i="2" s="1"/>
  <c r="M5793" i="2"/>
  <c r="N5793" i="2"/>
  <c r="O5793" i="2"/>
  <c r="P5793" i="2"/>
  <c r="Q5793" i="2"/>
  <c r="L5794" i="2" a="1"/>
  <c r="L5794" i="2" s="1"/>
  <c r="M5794" i="2"/>
  <c r="N5794" i="2"/>
  <c r="R5794" i="2" s="1"/>
  <c r="O5794" i="2"/>
  <c r="P5794" i="2"/>
  <c r="Q5794" i="2"/>
  <c r="L5795" i="2" a="1"/>
  <c r="L5795" i="2" s="1"/>
  <c r="M5795" i="2"/>
  <c r="N5795" i="2"/>
  <c r="O5795" i="2"/>
  <c r="P5795" i="2"/>
  <c r="Q5795" i="2"/>
  <c r="L5796" i="2" a="1"/>
  <c r="L5796" i="2" s="1"/>
  <c r="M5796" i="2"/>
  <c r="N5796" i="2"/>
  <c r="O5796" i="2"/>
  <c r="P5796" i="2"/>
  <c r="Q5796" i="2"/>
  <c r="L5797" i="2" a="1"/>
  <c r="L5797" i="2" s="1"/>
  <c r="M5797" i="2"/>
  <c r="N5797" i="2"/>
  <c r="O5797" i="2"/>
  <c r="P5797" i="2"/>
  <c r="Q5797" i="2"/>
  <c r="L5798" i="2" a="1"/>
  <c r="L5798" i="2" s="1"/>
  <c r="M5798" i="2"/>
  <c r="N5798" i="2"/>
  <c r="O5798" i="2"/>
  <c r="P5798" i="2"/>
  <c r="Q5798" i="2"/>
  <c r="L5799" i="2" a="1"/>
  <c r="L5799" i="2" s="1"/>
  <c r="M5799" i="2"/>
  <c r="N5799" i="2"/>
  <c r="O5799" i="2"/>
  <c r="P5799" i="2"/>
  <c r="Q5799" i="2"/>
  <c r="L5800" i="2" a="1"/>
  <c r="L5800" i="2" s="1"/>
  <c r="M5800" i="2"/>
  <c r="N5800" i="2"/>
  <c r="O5800" i="2"/>
  <c r="P5800" i="2"/>
  <c r="Q5800" i="2"/>
  <c r="L5801" i="2" a="1"/>
  <c r="L5801" i="2" s="1"/>
  <c r="M5801" i="2"/>
  <c r="N5801" i="2"/>
  <c r="O5801" i="2"/>
  <c r="P5801" i="2"/>
  <c r="Q5801" i="2"/>
  <c r="L5802" i="2" a="1"/>
  <c r="L5802" i="2" s="1"/>
  <c r="M5802" i="2"/>
  <c r="N5802" i="2"/>
  <c r="O5802" i="2"/>
  <c r="P5802" i="2"/>
  <c r="Q5802" i="2"/>
  <c r="L5803" i="2" a="1"/>
  <c r="L5803" i="2" s="1"/>
  <c r="M5803" i="2"/>
  <c r="N5803" i="2"/>
  <c r="O5803" i="2"/>
  <c r="P5803" i="2"/>
  <c r="Q5803" i="2"/>
  <c r="L5804" i="2" a="1"/>
  <c r="L5804" i="2" s="1"/>
  <c r="M5804" i="2"/>
  <c r="N5804" i="2"/>
  <c r="O5804" i="2"/>
  <c r="P5804" i="2"/>
  <c r="Q5804" i="2"/>
  <c r="L5805" i="2" a="1"/>
  <c r="L5805" i="2" s="1"/>
  <c r="M5805" i="2"/>
  <c r="N5805" i="2"/>
  <c r="O5805" i="2"/>
  <c r="P5805" i="2"/>
  <c r="Q5805" i="2"/>
  <c r="L5806" i="2" a="1"/>
  <c r="L5806" i="2" s="1"/>
  <c r="M5806" i="2"/>
  <c r="N5806" i="2"/>
  <c r="O5806" i="2"/>
  <c r="P5806" i="2"/>
  <c r="Q5806" i="2"/>
  <c r="L5807" i="2" a="1"/>
  <c r="L5807" i="2" s="1"/>
  <c r="M5807" i="2"/>
  <c r="N5807" i="2"/>
  <c r="O5807" i="2"/>
  <c r="P5807" i="2"/>
  <c r="Q5807" i="2"/>
  <c r="L5808" i="2" a="1"/>
  <c r="L5808" i="2" s="1"/>
  <c r="M5808" i="2"/>
  <c r="N5808" i="2"/>
  <c r="O5808" i="2"/>
  <c r="P5808" i="2"/>
  <c r="Q5808" i="2"/>
  <c r="L5809" i="2" a="1"/>
  <c r="L5809" i="2" s="1"/>
  <c r="M5809" i="2"/>
  <c r="N5809" i="2"/>
  <c r="O5809" i="2"/>
  <c r="P5809" i="2"/>
  <c r="Q5809" i="2"/>
  <c r="L5810" i="2" a="1"/>
  <c r="L5810" i="2" s="1"/>
  <c r="M5810" i="2"/>
  <c r="N5810" i="2"/>
  <c r="O5810" i="2"/>
  <c r="P5810" i="2"/>
  <c r="Q5810" i="2"/>
  <c r="L5811" i="2" a="1"/>
  <c r="L5811" i="2" s="1"/>
  <c r="M5811" i="2"/>
  <c r="N5811" i="2"/>
  <c r="O5811" i="2"/>
  <c r="P5811" i="2"/>
  <c r="Q5811" i="2"/>
  <c r="L5812" i="2" a="1"/>
  <c r="L5812" i="2" s="1"/>
  <c r="M5812" i="2"/>
  <c r="N5812" i="2"/>
  <c r="O5812" i="2"/>
  <c r="P5812" i="2"/>
  <c r="Q5812" i="2"/>
  <c r="L5813" i="2" a="1"/>
  <c r="L5813" i="2" s="1"/>
  <c r="M5813" i="2"/>
  <c r="N5813" i="2"/>
  <c r="O5813" i="2"/>
  <c r="P5813" i="2"/>
  <c r="Q5813" i="2"/>
  <c r="L5814" i="2" a="1"/>
  <c r="L5814" i="2" s="1"/>
  <c r="M5814" i="2"/>
  <c r="N5814" i="2"/>
  <c r="O5814" i="2"/>
  <c r="P5814" i="2"/>
  <c r="Q5814" i="2"/>
  <c r="L5815" i="2" a="1"/>
  <c r="L5815" i="2" s="1"/>
  <c r="R5815" i="2" s="1"/>
  <c r="M5815" i="2"/>
  <c r="N5815" i="2"/>
  <c r="O5815" i="2"/>
  <c r="P5815" i="2"/>
  <c r="Q5815" i="2"/>
  <c r="L5816" i="2" a="1"/>
  <c r="L5816" i="2" s="1"/>
  <c r="M5816" i="2"/>
  <c r="N5816" i="2"/>
  <c r="O5816" i="2"/>
  <c r="P5816" i="2"/>
  <c r="Q5816" i="2"/>
  <c r="L5817" i="2" a="1"/>
  <c r="L5817" i="2" s="1"/>
  <c r="M5817" i="2"/>
  <c r="N5817" i="2"/>
  <c r="O5817" i="2"/>
  <c r="P5817" i="2"/>
  <c r="Q5817" i="2"/>
  <c r="L5818" i="2" a="1"/>
  <c r="L5818" i="2" s="1"/>
  <c r="M5818" i="2"/>
  <c r="N5818" i="2"/>
  <c r="O5818" i="2"/>
  <c r="P5818" i="2"/>
  <c r="Q5818" i="2"/>
  <c r="L5819" i="2" a="1"/>
  <c r="L5819" i="2" s="1"/>
  <c r="M5819" i="2"/>
  <c r="N5819" i="2"/>
  <c r="O5819" i="2"/>
  <c r="P5819" i="2"/>
  <c r="Q5819" i="2"/>
  <c r="L5820" i="2" a="1"/>
  <c r="L5820" i="2" s="1"/>
  <c r="M5820" i="2"/>
  <c r="N5820" i="2"/>
  <c r="O5820" i="2"/>
  <c r="P5820" i="2"/>
  <c r="Q5820" i="2"/>
  <c r="L5821" i="2" a="1"/>
  <c r="L5821" i="2" s="1"/>
  <c r="M5821" i="2"/>
  <c r="N5821" i="2"/>
  <c r="O5821" i="2"/>
  <c r="P5821" i="2"/>
  <c r="Q5821" i="2"/>
  <c r="L5822" i="2" a="1"/>
  <c r="L5822" i="2" s="1"/>
  <c r="M5822" i="2"/>
  <c r="N5822" i="2"/>
  <c r="O5822" i="2"/>
  <c r="P5822" i="2"/>
  <c r="Q5822" i="2"/>
  <c r="L5823" i="2" a="1"/>
  <c r="L5823" i="2" s="1"/>
  <c r="R5823" i="2" s="1"/>
  <c r="M5823" i="2"/>
  <c r="N5823" i="2"/>
  <c r="O5823" i="2"/>
  <c r="P5823" i="2"/>
  <c r="Q5823" i="2"/>
  <c r="L5824" i="2" a="1"/>
  <c r="L5824" i="2" s="1"/>
  <c r="M5824" i="2"/>
  <c r="N5824" i="2"/>
  <c r="O5824" i="2"/>
  <c r="P5824" i="2"/>
  <c r="Q5824" i="2"/>
  <c r="L5825" i="2" a="1"/>
  <c r="L5825" i="2" s="1"/>
  <c r="M5825" i="2"/>
  <c r="N5825" i="2"/>
  <c r="O5825" i="2"/>
  <c r="P5825" i="2"/>
  <c r="Q5825" i="2"/>
  <c r="L5826" i="2" a="1"/>
  <c r="L5826" i="2" s="1"/>
  <c r="M5826" i="2"/>
  <c r="N5826" i="2"/>
  <c r="O5826" i="2"/>
  <c r="P5826" i="2"/>
  <c r="Q5826" i="2"/>
  <c r="L5827" i="2" a="1"/>
  <c r="L5827" i="2" s="1"/>
  <c r="M5827" i="2"/>
  <c r="N5827" i="2"/>
  <c r="O5827" i="2"/>
  <c r="P5827" i="2"/>
  <c r="Q5827" i="2"/>
  <c r="L5828" i="2" a="1"/>
  <c r="L5828" i="2" s="1"/>
  <c r="M5828" i="2"/>
  <c r="N5828" i="2"/>
  <c r="O5828" i="2"/>
  <c r="P5828" i="2"/>
  <c r="Q5828" i="2"/>
  <c r="Q3" i="2"/>
  <c r="P3" i="2"/>
  <c r="O3" i="2"/>
  <c r="N3" i="2"/>
  <c r="M3" i="2"/>
  <c r="L3" i="2" a="1"/>
  <c r="L3" i="2" s="1"/>
  <c r="R5704" i="2" l="1"/>
  <c r="R5435" i="2"/>
  <c r="R3589" i="2"/>
  <c r="R3326" i="2"/>
  <c r="R3222" i="2"/>
  <c r="R3126" i="2"/>
  <c r="R2475" i="2"/>
  <c r="R2342" i="2"/>
  <c r="R1949" i="2"/>
  <c r="R759" i="2"/>
  <c r="R716" i="2"/>
  <c r="R637" i="2"/>
  <c r="R444" i="2"/>
  <c r="R404" i="2"/>
  <c r="R5746" i="2"/>
  <c r="R5659" i="2"/>
  <c r="R5305" i="2"/>
  <c r="R5303" i="2"/>
  <c r="R3395" i="2"/>
  <c r="R2936" i="2"/>
  <c r="R2920" i="2"/>
  <c r="R2888" i="2"/>
  <c r="R1401" i="2"/>
  <c r="R1391" i="2"/>
  <c r="R1377" i="2"/>
  <c r="R354" i="2"/>
  <c r="R346" i="2"/>
  <c r="R4547" i="2"/>
  <c r="R2256" i="2"/>
  <c r="R1145" i="2"/>
  <c r="R5229" i="2"/>
  <c r="R3857" i="2"/>
  <c r="R2104" i="2"/>
  <c r="R1739" i="2"/>
  <c r="R1731" i="2"/>
  <c r="R1715" i="2"/>
  <c r="R1699" i="2"/>
  <c r="R847" i="2"/>
  <c r="R624" i="2"/>
  <c r="R547" i="2"/>
  <c r="R427" i="2"/>
  <c r="R5683" i="2"/>
  <c r="R5266" i="2"/>
  <c r="R5258" i="2"/>
  <c r="R4331" i="2"/>
  <c r="R4211" i="2"/>
  <c r="R83" i="2"/>
  <c r="R43" i="2"/>
  <c r="R4986" i="2"/>
  <c r="R4922" i="2"/>
  <c r="R4035" i="2"/>
  <c r="R1373" i="2"/>
  <c r="R918" i="2"/>
  <c r="R5818" i="2"/>
  <c r="R5810" i="2"/>
  <c r="R5627" i="2"/>
  <c r="S5627" i="2" s="1"/>
  <c r="T5627" i="2" s="1"/>
  <c r="R5127" i="2"/>
  <c r="R5124" i="2"/>
  <c r="R5108" i="2"/>
  <c r="R5060" i="2"/>
  <c r="R2591" i="2"/>
  <c r="R2359" i="2"/>
  <c r="R2937" i="2"/>
  <c r="R1986" i="2"/>
  <c r="R2265" i="2"/>
  <c r="R2257" i="2"/>
  <c r="R814" i="2"/>
  <c r="R5230" i="2"/>
  <c r="R5214" i="2"/>
  <c r="R2934" i="2"/>
  <c r="R2918" i="2"/>
  <c r="R1460" i="2"/>
  <c r="R970" i="2"/>
  <c r="R5629" i="2"/>
  <c r="R3834" i="2"/>
  <c r="R3826" i="2"/>
  <c r="R2259" i="2"/>
  <c r="R787" i="2"/>
  <c r="R4521" i="2"/>
  <c r="R4244" i="2"/>
  <c r="R4116" i="2"/>
  <c r="R3389" i="2"/>
  <c r="R3373" i="2"/>
  <c r="R1713" i="2"/>
  <c r="R1705" i="2"/>
  <c r="R1697" i="2"/>
  <c r="R489" i="2"/>
  <c r="R441" i="2"/>
  <c r="R433" i="2"/>
  <c r="R425" i="2"/>
  <c r="R417" i="2"/>
  <c r="R348" i="2"/>
  <c r="R5172" i="2"/>
  <c r="R4088" i="2"/>
  <c r="R1368" i="2"/>
  <c r="R866" i="2"/>
  <c r="R816" i="2"/>
  <c r="R771" i="2"/>
  <c r="R647" i="2"/>
  <c r="R570" i="2"/>
  <c r="R5771" i="2"/>
  <c r="R5718" i="2"/>
  <c r="R5710" i="2"/>
  <c r="R5254" i="2"/>
  <c r="S5254" i="2" s="1"/>
  <c r="T5254" i="2" s="1"/>
  <c r="R5251" i="2"/>
  <c r="R3838" i="2"/>
  <c r="R3630" i="2"/>
  <c r="R3625" i="2"/>
  <c r="S3625" i="2" s="1"/>
  <c r="T3625" i="2" s="1"/>
  <c r="R3580" i="2"/>
  <c r="R3553" i="2"/>
  <c r="R2819" i="2"/>
  <c r="R1405" i="2"/>
  <c r="R1381" i="2"/>
  <c r="R360" i="2"/>
  <c r="R5665" i="2"/>
  <c r="S5665" i="2" s="1"/>
  <c r="T5665" i="2" s="1"/>
  <c r="R5299" i="2"/>
  <c r="S5299" i="2" s="1"/>
  <c r="T5299" i="2" s="1"/>
  <c r="R3404" i="2"/>
  <c r="R3306" i="2"/>
  <c r="R2563" i="2"/>
  <c r="R1959" i="2"/>
  <c r="R1743" i="2"/>
  <c r="R1719" i="2"/>
  <c r="R1695" i="2"/>
  <c r="R1663" i="2"/>
  <c r="S1663" i="2" s="1"/>
  <c r="T1663" i="2" s="1"/>
  <c r="R1618" i="2"/>
  <c r="R852" i="2"/>
  <c r="R288" i="2"/>
  <c r="R227" i="2"/>
  <c r="R219" i="2"/>
  <c r="R171" i="2"/>
  <c r="R107" i="2"/>
  <c r="R5341" i="2"/>
  <c r="S5341" i="2" s="1"/>
  <c r="T5341" i="2" s="1"/>
  <c r="R4865" i="2"/>
  <c r="R4431" i="2"/>
  <c r="R4218" i="2"/>
  <c r="R3811" i="2"/>
  <c r="R3779" i="2"/>
  <c r="R2592" i="2"/>
  <c r="R2352" i="2"/>
  <c r="R2344" i="2"/>
  <c r="S2344" i="2" s="1"/>
  <c r="T2344" i="2" s="1"/>
  <c r="R2126" i="2"/>
  <c r="R2078" i="2"/>
  <c r="R2070" i="2"/>
  <c r="R2067" i="2"/>
  <c r="R2038" i="2"/>
  <c r="R868" i="2"/>
  <c r="R559" i="2"/>
  <c r="R5463" i="2"/>
  <c r="S5463" i="2" s="1"/>
  <c r="T5463" i="2" s="1"/>
  <c r="R5821" i="2"/>
  <c r="R5813" i="2"/>
  <c r="R5773" i="2"/>
  <c r="S5773" i="2" s="1"/>
  <c r="T5773" i="2" s="1"/>
  <c r="R5633" i="2"/>
  <c r="S5633" i="2" s="1"/>
  <c r="T5633" i="2" s="1"/>
  <c r="R5378" i="2"/>
  <c r="R5370" i="2"/>
  <c r="R4391" i="2"/>
  <c r="S4391" i="2" s="1"/>
  <c r="T4391" i="2" s="1"/>
  <c r="R4383" i="2"/>
  <c r="S4383" i="2" s="1"/>
  <c r="T4383" i="2" s="1"/>
  <c r="R4367" i="2"/>
  <c r="R4335" i="2"/>
  <c r="R4332" i="2"/>
  <c r="R3502" i="2"/>
  <c r="R5063" i="2"/>
  <c r="R5407" i="2"/>
  <c r="R3316" i="2"/>
  <c r="R3132" i="2"/>
  <c r="R4039" i="2"/>
  <c r="R5072" i="2"/>
  <c r="R5064" i="2"/>
  <c r="R5032" i="2"/>
  <c r="S5032" i="2" s="1"/>
  <c r="T5032" i="2" s="1"/>
  <c r="R4273" i="2"/>
  <c r="R3230" i="2"/>
  <c r="R1372" i="2"/>
  <c r="R772" i="2"/>
  <c r="S772" i="2" s="1"/>
  <c r="T772" i="2" s="1"/>
  <c r="R5218" i="2"/>
  <c r="R1052" i="2"/>
  <c r="R890" i="2"/>
  <c r="R303" i="2"/>
  <c r="R279" i="2"/>
  <c r="R5390" i="2"/>
  <c r="R5053" i="2"/>
  <c r="R5050" i="2"/>
  <c r="R5029" i="2"/>
  <c r="R4435" i="2"/>
  <c r="R4427" i="2"/>
  <c r="R4424" i="2"/>
  <c r="R4219" i="2"/>
  <c r="R3243" i="2"/>
  <c r="R3240" i="2"/>
  <c r="R3235" i="2"/>
  <c r="S3235" i="2" s="1"/>
  <c r="T3235" i="2" s="1"/>
  <c r="R568" i="2"/>
  <c r="R5817" i="2"/>
  <c r="R5809" i="2"/>
  <c r="S5809" i="2" s="1"/>
  <c r="T5809" i="2" s="1"/>
  <c r="R5793" i="2"/>
  <c r="S5793" i="2" s="1"/>
  <c r="T5793" i="2" s="1"/>
  <c r="R5761" i="2"/>
  <c r="R5329" i="2"/>
  <c r="R3615" i="2"/>
  <c r="R1624" i="2"/>
  <c r="R1392" i="2"/>
  <c r="R1041" i="2"/>
  <c r="R592" i="2"/>
  <c r="R406" i="2"/>
  <c r="R369" i="2"/>
  <c r="R4921" i="2"/>
  <c r="R4905" i="2"/>
  <c r="S4905" i="2" s="1"/>
  <c r="T4905" i="2" s="1"/>
  <c r="R4898" i="2"/>
  <c r="S4898" i="2" s="1"/>
  <c r="T4898" i="2" s="1"/>
  <c r="R4897" i="2"/>
  <c r="R4894" i="2"/>
  <c r="R4886" i="2"/>
  <c r="R4877" i="2"/>
  <c r="R3959" i="2"/>
  <c r="R3952" i="2"/>
  <c r="R3949" i="2"/>
  <c r="R3944" i="2"/>
  <c r="R3939" i="2"/>
  <c r="R3702" i="2"/>
  <c r="R3676" i="2"/>
  <c r="R5784" i="2"/>
  <c r="S5784" i="2" s="1"/>
  <c r="T5784" i="2" s="1"/>
  <c r="R5780" i="2"/>
  <c r="R5494" i="2"/>
  <c r="R5493" i="2"/>
  <c r="S5493" i="2" s="1"/>
  <c r="T5493" i="2" s="1"/>
  <c r="R5487" i="2"/>
  <c r="S5487" i="2" s="1"/>
  <c r="T5487" i="2" s="1"/>
  <c r="R5484" i="2"/>
  <c r="R5479" i="2"/>
  <c r="R5474" i="2"/>
  <c r="S5474" i="2" s="1"/>
  <c r="T5474" i="2" s="1"/>
  <c r="R5451" i="2"/>
  <c r="S5451" i="2" s="1"/>
  <c r="T5451" i="2" s="1"/>
  <c r="R5445" i="2"/>
  <c r="R5434" i="2"/>
  <c r="R5430" i="2"/>
  <c r="R5427" i="2"/>
  <c r="S5427" i="2" s="1"/>
  <c r="T5427" i="2" s="1"/>
  <c r="R5423" i="2"/>
  <c r="R5422" i="2"/>
  <c r="R5421" i="2"/>
  <c r="R5419" i="2"/>
  <c r="S5419" i="2" s="1"/>
  <c r="T5419" i="2" s="1"/>
  <c r="R5414" i="2"/>
  <c r="R5413" i="2"/>
  <c r="R5410" i="2"/>
  <c r="S5410" i="2" s="1"/>
  <c r="T5410" i="2" s="1"/>
  <c r="R5381" i="2"/>
  <c r="S5381" i="2" s="1"/>
  <c r="T5381" i="2" s="1"/>
  <c r="R5354" i="2"/>
  <c r="R4769" i="2"/>
  <c r="R4672" i="2"/>
  <c r="R4628" i="2"/>
  <c r="R4626" i="2"/>
  <c r="R4505" i="2"/>
  <c r="R4502" i="2"/>
  <c r="R4495" i="2"/>
  <c r="R4492" i="2"/>
  <c r="R4491" i="2"/>
  <c r="R4475" i="2"/>
  <c r="R3839" i="2"/>
  <c r="S3839" i="2" s="1"/>
  <c r="T3839" i="2" s="1"/>
  <c r="R3755" i="2"/>
  <c r="R3721" i="2"/>
  <c r="R3604" i="2"/>
  <c r="R3600" i="2"/>
  <c r="S3600" i="2" s="1"/>
  <c r="T3600" i="2" s="1"/>
  <c r="R3496" i="2"/>
  <c r="R3494" i="2"/>
  <c r="R3492" i="2"/>
  <c r="R3491" i="2"/>
  <c r="R3487" i="2"/>
  <c r="R3477" i="2"/>
  <c r="R3462" i="2"/>
  <c r="R3461" i="2"/>
  <c r="S3461" i="2" s="1"/>
  <c r="T3461" i="2" s="1"/>
  <c r="R3447" i="2"/>
  <c r="R3271" i="2"/>
  <c r="R3266" i="2"/>
  <c r="R3262" i="2"/>
  <c r="R3221" i="2"/>
  <c r="R5599" i="2"/>
  <c r="R5516" i="2"/>
  <c r="S5516" i="2" s="1"/>
  <c r="T5516" i="2" s="1"/>
  <c r="R5501" i="2"/>
  <c r="S5501" i="2" s="1"/>
  <c r="T5501" i="2" s="1"/>
  <c r="R5462" i="2"/>
  <c r="R5406" i="2"/>
  <c r="R5394" i="2"/>
  <c r="R5367" i="2"/>
  <c r="S5367" i="2" s="1"/>
  <c r="T5367" i="2" s="1"/>
  <c r="R5318" i="2"/>
  <c r="R5314" i="2"/>
  <c r="R5310" i="2"/>
  <c r="R5246" i="2"/>
  <c r="S5246" i="2" s="1"/>
  <c r="T5246" i="2" s="1"/>
  <c r="R5245" i="2"/>
  <c r="R5239" i="2"/>
  <c r="R5171" i="2"/>
  <c r="R5015" i="2"/>
  <c r="S5015" i="2" s="1"/>
  <c r="T5015" i="2" s="1"/>
  <c r="R4859" i="2"/>
  <c r="R4430" i="2"/>
  <c r="R4428" i="2"/>
  <c r="R4352" i="2"/>
  <c r="S4352" i="2" s="1"/>
  <c r="T4352" i="2" s="1"/>
  <c r="R4350" i="2"/>
  <c r="R4346" i="2"/>
  <c r="R4204" i="2"/>
  <c r="R4203" i="2"/>
  <c r="S4203" i="2" s="1"/>
  <c r="T4203" i="2" s="1"/>
  <c r="R4202" i="2"/>
  <c r="R4199" i="2"/>
  <c r="R4198" i="2"/>
  <c r="R4196" i="2"/>
  <c r="S4196" i="2" s="1"/>
  <c r="T4196" i="2" s="1"/>
  <c r="R4193" i="2"/>
  <c r="R4191" i="2"/>
  <c r="R4075" i="2"/>
  <c r="R4065" i="2"/>
  <c r="S4065" i="2" s="1"/>
  <c r="T4065" i="2" s="1"/>
  <c r="R3388" i="2"/>
  <c r="R3382" i="2"/>
  <c r="R3378" i="2"/>
  <c r="R3331" i="2"/>
  <c r="S3331" i="2" s="1"/>
  <c r="T3331" i="2" s="1"/>
  <c r="R3305" i="2"/>
  <c r="R3303" i="2"/>
  <c r="R3291" i="2"/>
  <c r="R64" i="2"/>
  <c r="R3214" i="2"/>
  <c r="R3205" i="2"/>
  <c r="R3203" i="2"/>
  <c r="R3202" i="2"/>
  <c r="S3202" i="2" s="1"/>
  <c r="T3202" i="2" s="1"/>
  <c r="R3200" i="2"/>
  <c r="R3198" i="2"/>
  <c r="R3195" i="2"/>
  <c r="R3190" i="2"/>
  <c r="R3189" i="2"/>
  <c r="R3187" i="2"/>
  <c r="R3113" i="2"/>
  <c r="R3105" i="2"/>
  <c r="S3105" i="2" s="1"/>
  <c r="T3105" i="2" s="1"/>
  <c r="R3053" i="2"/>
  <c r="R3043" i="2"/>
  <c r="R3037" i="2"/>
  <c r="R3023" i="2"/>
  <c r="S3023" i="2" s="1"/>
  <c r="T3023" i="2" s="1"/>
  <c r="R3021" i="2"/>
  <c r="R3011" i="2"/>
  <c r="R2989" i="2"/>
  <c r="R2951" i="2"/>
  <c r="R2949" i="2"/>
  <c r="R2939" i="2"/>
  <c r="R2796" i="2"/>
  <c r="R2790" i="2"/>
  <c r="R2788" i="2"/>
  <c r="R2561" i="2"/>
  <c r="R2558" i="2"/>
  <c r="R2534" i="2"/>
  <c r="S2534" i="2" s="1"/>
  <c r="T2534" i="2" s="1"/>
  <c r="R2532" i="2"/>
  <c r="R2528" i="2"/>
  <c r="R2524" i="2"/>
  <c r="R1869" i="2"/>
  <c r="R1867" i="2"/>
  <c r="R1862" i="2"/>
  <c r="R1851" i="2"/>
  <c r="R1849" i="2"/>
  <c r="R1847" i="2"/>
  <c r="R1832" i="2"/>
  <c r="R1428" i="2"/>
  <c r="R1425" i="2"/>
  <c r="R1424" i="2"/>
  <c r="R1422" i="2"/>
  <c r="R1420" i="2"/>
  <c r="R1222" i="2"/>
  <c r="S1222" i="2" s="1"/>
  <c r="T1222" i="2" s="1"/>
  <c r="R1019" i="2"/>
  <c r="R1015" i="2"/>
  <c r="R1009" i="2"/>
  <c r="R991" i="2"/>
  <c r="R906" i="2"/>
  <c r="R901" i="2"/>
  <c r="R877" i="2"/>
  <c r="R739" i="2"/>
  <c r="R736" i="2"/>
  <c r="R723" i="2"/>
  <c r="R638" i="2"/>
  <c r="R612" i="2"/>
  <c r="R564" i="2"/>
  <c r="R446" i="2"/>
  <c r="R337" i="2"/>
  <c r="R276" i="2"/>
  <c r="S276" i="2" s="1"/>
  <c r="T276" i="2" s="1"/>
  <c r="R265" i="2"/>
  <c r="R257" i="2"/>
  <c r="R252" i="2"/>
  <c r="R236" i="2"/>
  <c r="R2836" i="2"/>
  <c r="R2835" i="2"/>
  <c r="R2823" i="2"/>
  <c r="R2734" i="2"/>
  <c r="R2732" i="2"/>
  <c r="R2726" i="2"/>
  <c r="R2724" i="2"/>
  <c r="R2720" i="2"/>
  <c r="R2501" i="2"/>
  <c r="R2500" i="2"/>
  <c r="R2426" i="2"/>
  <c r="R2424" i="2"/>
  <c r="S2424" i="2" s="1"/>
  <c r="T2424" i="2" s="1"/>
  <c r="R2278" i="2"/>
  <c r="R2271" i="2"/>
  <c r="R2267" i="2"/>
  <c r="R2241" i="2"/>
  <c r="R2233" i="2"/>
  <c r="R2231" i="2"/>
  <c r="R2225" i="2"/>
  <c r="R2223" i="2"/>
  <c r="R2201" i="2"/>
  <c r="R2199" i="2"/>
  <c r="R2174" i="2"/>
  <c r="R2167" i="2"/>
  <c r="R1674" i="2"/>
  <c r="R1603" i="2"/>
  <c r="R1545" i="2"/>
  <c r="R1509" i="2"/>
  <c r="S1509" i="2" s="1"/>
  <c r="T1509" i="2" s="1"/>
  <c r="R1501" i="2"/>
  <c r="R1496" i="2"/>
  <c r="R1475" i="2"/>
  <c r="R1322" i="2"/>
  <c r="R961" i="2"/>
  <c r="R942" i="2"/>
  <c r="R940" i="2"/>
  <c r="R932" i="2"/>
  <c r="R916" i="2"/>
  <c r="R840" i="2"/>
  <c r="R752" i="2"/>
  <c r="R692" i="2"/>
  <c r="R689" i="2"/>
  <c r="R663" i="2"/>
  <c r="R657" i="2"/>
  <c r="R542" i="2"/>
  <c r="S542" i="2" s="1"/>
  <c r="T542" i="2" s="1"/>
  <c r="R534" i="2"/>
  <c r="R532" i="2"/>
  <c r="R520" i="2"/>
  <c r="R494" i="2"/>
  <c r="R153" i="2"/>
  <c r="R5786" i="2"/>
  <c r="R5662" i="2"/>
  <c r="R5619" i="2"/>
  <c r="S5619" i="2" s="1"/>
  <c r="T5619" i="2" s="1"/>
  <c r="R5615" i="2"/>
  <c r="R5609" i="2"/>
  <c r="R5607" i="2"/>
  <c r="S5607" i="2" s="1"/>
  <c r="T5607" i="2" s="1"/>
  <c r="R5590" i="2"/>
  <c r="S5590" i="2" s="1"/>
  <c r="T5590" i="2" s="1"/>
  <c r="R5334" i="2"/>
  <c r="R5330" i="2"/>
  <c r="R5325" i="2"/>
  <c r="S5325" i="2" s="1"/>
  <c r="T5325" i="2" s="1"/>
  <c r="R5298" i="2"/>
  <c r="S5298" i="2" s="1"/>
  <c r="T5298" i="2" s="1"/>
  <c r="R5223" i="2"/>
  <c r="R5222" i="2"/>
  <c r="R5206" i="2"/>
  <c r="R5205" i="2"/>
  <c r="S5205" i="2" s="1"/>
  <c r="T5205" i="2" s="1"/>
  <c r="R5148" i="2"/>
  <c r="R5387" i="2"/>
  <c r="R5383" i="2"/>
  <c r="R5361" i="2"/>
  <c r="S5361" i="2" s="1"/>
  <c r="T5361" i="2" s="1"/>
  <c r="R5270" i="2"/>
  <c r="R5238" i="2"/>
  <c r="R5235" i="2"/>
  <c r="R5757" i="2"/>
  <c r="S5757" i="2" s="1"/>
  <c r="T5757" i="2" s="1"/>
  <c r="R5753" i="2"/>
  <c r="R5694" i="2"/>
  <c r="R5642" i="2"/>
  <c r="S5642" i="2" s="1"/>
  <c r="T5642" i="2" s="1"/>
  <c r="R5640" i="2"/>
  <c r="S5640" i="2" s="1"/>
  <c r="T5640" i="2" s="1"/>
  <c r="R5638" i="2"/>
  <c r="R5500" i="2"/>
  <c r="R5399" i="2"/>
  <c r="R5369" i="2"/>
  <c r="S5369" i="2" s="1"/>
  <c r="T5369" i="2" s="1"/>
  <c r="R5132" i="2"/>
  <c r="R5104" i="2"/>
  <c r="R5778" i="2"/>
  <c r="R5768" i="2"/>
  <c r="S5768" i="2" s="1"/>
  <c r="T5768" i="2" s="1"/>
  <c r="R5747" i="2"/>
  <c r="R5737" i="2"/>
  <c r="R5735" i="2"/>
  <c r="S5735" i="2" s="1"/>
  <c r="T5735" i="2" s="1"/>
  <c r="R5727" i="2"/>
  <c r="S5727" i="2" s="1"/>
  <c r="T5727" i="2" s="1"/>
  <c r="R5723" i="2"/>
  <c r="R5722" i="2"/>
  <c r="R5707" i="2"/>
  <c r="S5707" i="2" s="1"/>
  <c r="T5707" i="2" s="1"/>
  <c r="R5653" i="2"/>
  <c r="S5653" i="2" s="1"/>
  <c r="T5653" i="2" s="1"/>
  <c r="R5649" i="2"/>
  <c r="R5546" i="2"/>
  <c r="R5506" i="2"/>
  <c r="R5197" i="2"/>
  <c r="S5197" i="2" s="1"/>
  <c r="T5197" i="2" s="1"/>
  <c r="R5192" i="2"/>
  <c r="R5139" i="2"/>
  <c r="R4379" i="2"/>
  <c r="R4377" i="2"/>
  <c r="S4377" i="2" s="1"/>
  <c r="T4377" i="2" s="1"/>
  <c r="R1948" i="2"/>
  <c r="R1947" i="2"/>
  <c r="R1946" i="2"/>
  <c r="R1945" i="2"/>
  <c r="R1943" i="2"/>
  <c r="R1909" i="2"/>
  <c r="R1904" i="2"/>
  <c r="R1791" i="2"/>
  <c r="S1791" i="2" s="1"/>
  <c r="T1791" i="2" s="1"/>
  <c r="R1788" i="2"/>
  <c r="R1784" i="2"/>
  <c r="R1783" i="2"/>
  <c r="R1777" i="2"/>
  <c r="R1775" i="2"/>
  <c r="R1609" i="2"/>
  <c r="R1607" i="2"/>
  <c r="R1602" i="2"/>
  <c r="R1588" i="2"/>
  <c r="R1587" i="2"/>
  <c r="R1582" i="2"/>
  <c r="R1579" i="2"/>
  <c r="R1559" i="2"/>
  <c r="R1557" i="2"/>
  <c r="R1549" i="2"/>
  <c r="R1521" i="2"/>
  <c r="S1521" i="2" s="1"/>
  <c r="T1521" i="2" s="1"/>
  <c r="R1483" i="2"/>
  <c r="R1481" i="2"/>
  <c r="R1480" i="2"/>
  <c r="R4978" i="2"/>
  <c r="S4978" i="2" s="1"/>
  <c r="T4978" i="2" s="1"/>
  <c r="R4936" i="2"/>
  <c r="R4931" i="2"/>
  <c r="R4861" i="2"/>
  <c r="R4763" i="2"/>
  <c r="S4763" i="2" s="1"/>
  <c r="T4763" i="2" s="1"/>
  <c r="R4759" i="2"/>
  <c r="R4758" i="2"/>
  <c r="R4738" i="2"/>
  <c r="R4730" i="2"/>
  <c r="S4730" i="2" s="1"/>
  <c r="T4730" i="2" s="1"/>
  <c r="R4726" i="2"/>
  <c r="R4722" i="2"/>
  <c r="R4711" i="2"/>
  <c r="R4709" i="2"/>
  <c r="S4709" i="2" s="1"/>
  <c r="T4709" i="2" s="1"/>
  <c r="R4706" i="2"/>
  <c r="R4698" i="2"/>
  <c r="R4695" i="2"/>
  <c r="R4694" i="2"/>
  <c r="S4694" i="2" s="1"/>
  <c r="T4694" i="2" s="1"/>
  <c r="R4649" i="2"/>
  <c r="R4648" i="2"/>
  <c r="R4638" i="2"/>
  <c r="R4634" i="2"/>
  <c r="S4634" i="2" s="1"/>
  <c r="T4634" i="2" s="1"/>
  <c r="R4570" i="2"/>
  <c r="R4543" i="2"/>
  <c r="R4516" i="2"/>
  <c r="R4460" i="2"/>
  <c r="S4460" i="2" s="1"/>
  <c r="T4460" i="2" s="1"/>
  <c r="R4457" i="2"/>
  <c r="R4455" i="2"/>
  <c r="R4452" i="2"/>
  <c r="S4452" i="2" s="1"/>
  <c r="T4452" i="2" s="1"/>
  <c r="R4364" i="2"/>
  <c r="S4364" i="2" s="1"/>
  <c r="T4364" i="2" s="1"/>
  <c r="R4060" i="2"/>
  <c r="R3988" i="2"/>
  <c r="R3980" i="2"/>
  <c r="R3978" i="2"/>
  <c r="S3978" i="2" s="1"/>
  <c r="T3978" i="2" s="1"/>
  <c r="R3875" i="2"/>
  <c r="R3872" i="2"/>
  <c r="R3871" i="2"/>
  <c r="R3870" i="2"/>
  <c r="S3870" i="2" s="1"/>
  <c r="T3870" i="2" s="1"/>
  <c r="R3869" i="2"/>
  <c r="R3866" i="2"/>
  <c r="R3847" i="2"/>
  <c r="R3753" i="2"/>
  <c r="S3753" i="2" s="1"/>
  <c r="T3753" i="2" s="1"/>
  <c r="R3697" i="2"/>
  <c r="R3664" i="2"/>
  <c r="R3575" i="2"/>
  <c r="R3569" i="2"/>
  <c r="S3569" i="2" s="1"/>
  <c r="T3569" i="2" s="1"/>
  <c r="R3565" i="2"/>
  <c r="R3564" i="2"/>
  <c r="R3330" i="2"/>
  <c r="R3325" i="2"/>
  <c r="S3325" i="2" s="1"/>
  <c r="T3325" i="2" s="1"/>
  <c r="R3311" i="2"/>
  <c r="R3300" i="2"/>
  <c r="R3298" i="2"/>
  <c r="R3255" i="2"/>
  <c r="S3255" i="2" s="1"/>
  <c r="T3255" i="2" s="1"/>
  <c r="R3226" i="2"/>
  <c r="R3223" i="2"/>
  <c r="R3110" i="2"/>
  <c r="R3084" i="2"/>
  <c r="R3083" i="2"/>
  <c r="R3065" i="2"/>
  <c r="R3063" i="2"/>
  <c r="R3062" i="2"/>
  <c r="S3062" i="2" s="1"/>
  <c r="T3062" i="2" s="1"/>
  <c r="R3060" i="2"/>
  <c r="R2929" i="2"/>
  <c r="R2927" i="2"/>
  <c r="R2925" i="2"/>
  <c r="S2925" i="2" s="1"/>
  <c r="T2925" i="2" s="1"/>
  <c r="R2913" i="2"/>
  <c r="R2895" i="2"/>
  <c r="R2891" i="2"/>
  <c r="R2872" i="2"/>
  <c r="R2870" i="2"/>
  <c r="R2869" i="2"/>
  <c r="R2864" i="2"/>
  <c r="R2804" i="2"/>
  <c r="R2785" i="2"/>
  <c r="R2751" i="2"/>
  <c r="R2747" i="2"/>
  <c r="R2519" i="2"/>
  <c r="S2519" i="2" s="1"/>
  <c r="T2519" i="2" s="1"/>
  <c r="R2515" i="2"/>
  <c r="R2485" i="2"/>
  <c r="R2406" i="2"/>
  <c r="R2397" i="2"/>
  <c r="R2396" i="2"/>
  <c r="R2395" i="2"/>
  <c r="R2394" i="2"/>
  <c r="R2387" i="2"/>
  <c r="S2387" i="2" s="1"/>
  <c r="T2387" i="2" s="1"/>
  <c r="R2386" i="2"/>
  <c r="R2384" i="2"/>
  <c r="R2358" i="2"/>
  <c r="R2330" i="2"/>
  <c r="R2329" i="2"/>
  <c r="R2327" i="2"/>
  <c r="R2326" i="2"/>
  <c r="R2219" i="2"/>
  <c r="S2219" i="2" s="1"/>
  <c r="T2219" i="2" s="1"/>
  <c r="R2208" i="2"/>
  <c r="R2144" i="2"/>
  <c r="R2142" i="2"/>
  <c r="R2141" i="2"/>
  <c r="R2136" i="2"/>
  <c r="R2110" i="2"/>
  <c r="R5095" i="2"/>
  <c r="R5094" i="2"/>
  <c r="S5094" i="2" s="1"/>
  <c r="T5094" i="2" s="1"/>
  <c r="R5092" i="2"/>
  <c r="R4999" i="2"/>
  <c r="R4995" i="2"/>
  <c r="R4989" i="2"/>
  <c r="S4989" i="2" s="1"/>
  <c r="T4989" i="2" s="1"/>
  <c r="R4955" i="2"/>
  <c r="R4840" i="2"/>
  <c r="R4833" i="2"/>
  <c r="R4794" i="2"/>
  <c r="S4794" i="2" s="1"/>
  <c r="T4794" i="2" s="1"/>
  <c r="R4793" i="2"/>
  <c r="R4785" i="2"/>
  <c r="R4782" i="2"/>
  <c r="R4778" i="2"/>
  <c r="S4778" i="2" s="1"/>
  <c r="T4778" i="2" s="1"/>
  <c r="R4607" i="2"/>
  <c r="R4562" i="2"/>
  <c r="R4561" i="2"/>
  <c r="R4531" i="2"/>
  <c r="S4531" i="2" s="1"/>
  <c r="T4531" i="2" s="1"/>
  <c r="R4527" i="2"/>
  <c r="R4480" i="2"/>
  <c r="R4473" i="2"/>
  <c r="R4441" i="2"/>
  <c r="S4441" i="2" s="1"/>
  <c r="T4441" i="2" s="1"/>
  <c r="R4330" i="2"/>
  <c r="R4306" i="2"/>
  <c r="R4238" i="2"/>
  <c r="S4238" i="2" s="1"/>
  <c r="T4238" i="2" s="1"/>
  <c r="R4236" i="2"/>
  <c r="S4236" i="2" s="1"/>
  <c r="T4236" i="2" s="1"/>
  <c r="R4233" i="2"/>
  <c r="R4232" i="2"/>
  <c r="R4231" i="2"/>
  <c r="R4178" i="2"/>
  <c r="S4178" i="2" s="1"/>
  <c r="T4178" i="2" s="1"/>
  <c r="R4113" i="2"/>
  <c r="R4110" i="2"/>
  <c r="R4108" i="2"/>
  <c r="R4105" i="2"/>
  <c r="S4105" i="2" s="1"/>
  <c r="T4105" i="2" s="1"/>
  <c r="R4099" i="2"/>
  <c r="R4050" i="2"/>
  <c r="R4040" i="2"/>
  <c r="R3919" i="2"/>
  <c r="S3919" i="2" s="1"/>
  <c r="T3919" i="2" s="1"/>
  <c r="R3917" i="2"/>
  <c r="R3900" i="2"/>
  <c r="R3891" i="2"/>
  <c r="R3886" i="2"/>
  <c r="S3886" i="2" s="1"/>
  <c r="T3886" i="2" s="1"/>
  <c r="R3854" i="2"/>
  <c r="R3768" i="2"/>
  <c r="R3748" i="2"/>
  <c r="R3743" i="2"/>
  <c r="S3743" i="2" s="1"/>
  <c r="T3743" i="2" s="1"/>
  <c r="R3718" i="2"/>
  <c r="R3605" i="2"/>
  <c r="R3599" i="2"/>
  <c r="R3595" i="2"/>
  <c r="R3590" i="2"/>
  <c r="R3550" i="2"/>
  <c r="R3549" i="2"/>
  <c r="R3476" i="2"/>
  <c r="S3476" i="2" s="1"/>
  <c r="T3476" i="2" s="1"/>
  <c r="R3473" i="2"/>
  <c r="R3468" i="2"/>
  <c r="R3467" i="2"/>
  <c r="R3442" i="2"/>
  <c r="S3442" i="2" s="1"/>
  <c r="T3442" i="2" s="1"/>
  <c r="R3429" i="2"/>
  <c r="R3426" i="2"/>
  <c r="R3370" i="2"/>
  <c r="R3359" i="2"/>
  <c r="S3359" i="2" s="1"/>
  <c r="T3359" i="2" s="1"/>
  <c r="R3358" i="2"/>
  <c r="R3341" i="2"/>
  <c r="R3284" i="2"/>
  <c r="R3274" i="2"/>
  <c r="S3274" i="2" s="1"/>
  <c r="T3274" i="2" s="1"/>
  <c r="R3252" i="2"/>
  <c r="R3250" i="2"/>
  <c r="R3176" i="2"/>
  <c r="R3148" i="2"/>
  <c r="R3147" i="2"/>
  <c r="R3145" i="2"/>
  <c r="R3140" i="2"/>
  <c r="R3137" i="2"/>
  <c r="S3137" i="2" s="1"/>
  <c r="T3137" i="2" s="1"/>
  <c r="R3125" i="2"/>
  <c r="R3004" i="2"/>
  <c r="R2974" i="2"/>
  <c r="R2961" i="2"/>
  <c r="R2960" i="2"/>
  <c r="R2887" i="2"/>
  <c r="R2631" i="2"/>
  <c r="R2616" i="2"/>
  <c r="R2615" i="2"/>
  <c r="R2611" i="2"/>
  <c r="R2603" i="2"/>
  <c r="R2600" i="2"/>
  <c r="R2599" i="2"/>
  <c r="R2590" i="2"/>
  <c r="R2574" i="2"/>
  <c r="R2504" i="2"/>
  <c r="S2504" i="2" s="1"/>
  <c r="T2504" i="2" s="1"/>
  <c r="R2503" i="2"/>
  <c r="R2450" i="2"/>
  <c r="R2447" i="2"/>
  <c r="R2440" i="2"/>
  <c r="R2434" i="2"/>
  <c r="R2430" i="2"/>
  <c r="R2423" i="2"/>
  <c r="R2421" i="2"/>
  <c r="S2421" i="2" s="1"/>
  <c r="T2421" i="2" s="1"/>
  <c r="R2419" i="2"/>
  <c r="R2404" i="2"/>
  <c r="R2379" i="2"/>
  <c r="R2306" i="2"/>
  <c r="R2305" i="2"/>
  <c r="R2190" i="2"/>
  <c r="R2168" i="2"/>
  <c r="R2152" i="2"/>
  <c r="S2152" i="2" s="1"/>
  <c r="T2152" i="2" s="1"/>
  <c r="R2150" i="2"/>
  <c r="R2034" i="2"/>
  <c r="R2017" i="2"/>
  <c r="R1962" i="2"/>
  <c r="R1896" i="2"/>
  <c r="R1894" i="2"/>
  <c r="R1891" i="2"/>
  <c r="R1887" i="2"/>
  <c r="R1831" i="2"/>
  <c r="R1732" i="2"/>
  <c r="R1720" i="2"/>
  <c r="R1677" i="2"/>
  <c r="R1451" i="2"/>
  <c r="R1445" i="2"/>
  <c r="R1441" i="2"/>
  <c r="R687" i="2"/>
  <c r="S687" i="2" s="1"/>
  <c r="T687" i="2" s="1"/>
  <c r="R581" i="2"/>
  <c r="R28" i="2"/>
  <c r="R11" i="2"/>
  <c r="R1469" i="2"/>
  <c r="R1467" i="2"/>
  <c r="R1465" i="2"/>
  <c r="R1461" i="2"/>
  <c r="R1408" i="2"/>
  <c r="R1324" i="2"/>
  <c r="R1253" i="2"/>
  <c r="R1235" i="2"/>
  <c r="R1230" i="2"/>
  <c r="R1228" i="2"/>
  <c r="R1227" i="2"/>
  <c r="R1138" i="2"/>
  <c r="R1137" i="2"/>
  <c r="S1137" i="2" s="1"/>
  <c r="T1137" i="2" s="1"/>
  <c r="R1131" i="2"/>
  <c r="R1114" i="2"/>
  <c r="R1111" i="2"/>
  <c r="R1108" i="2"/>
  <c r="R1105" i="2"/>
  <c r="R1103" i="2"/>
  <c r="R1056" i="2"/>
  <c r="R1049" i="2"/>
  <c r="R1047" i="2"/>
  <c r="R1024" i="2"/>
  <c r="R1022" i="2"/>
  <c r="R977" i="2"/>
  <c r="R975" i="2"/>
  <c r="R913" i="2"/>
  <c r="R911" i="2"/>
  <c r="R884" i="2"/>
  <c r="S884" i="2" s="1"/>
  <c r="T884" i="2" s="1"/>
  <c r="R881" i="2"/>
  <c r="R879" i="2"/>
  <c r="R860" i="2"/>
  <c r="R854" i="2"/>
  <c r="R796" i="2"/>
  <c r="R795" i="2"/>
  <c r="R792" i="2"/>
  <c r="R712" i="2"/>
  <c r="R649" i="2"/>
  <c r="R631" i="2"/>
  <c r="R603" i="2"/>
  <c r="R601" i="2"/>
  <c r="R481" i="2"/>
  <c r="R465" i="2"/>
  <c r="R462" i="2"/>
  <c r="R396" i="2"/>
  <c r="S396" i="2" s="1"/>
  <c r="T396" i="2" s="1"/>
  <c r="R383" i="2"/>
  <c r="R377" i="2"/>
  <c r="R272" i="2"/>
  <c r="R271" i="2"/>
  <c r="R247" i="2"/>
  <c r="R1404" i="2"/>
  <c r="R1345" i="2"/>
  <c r="R1338" i="2"/>
  <c r="R1330" i="2"/>
  <c r="R1320" i="2"/>
  <c r="R1308" i="2"/>
  <c r="R1304" i="2"/>
  <c r="R1303" i="2"/>
  <c r="R1300" i="2"/>
  <c r="R1296" i="2"/>
  <c r="R1280" i="2"/>
  <c r="S1280" i="2" s="1"/>
  <c r="T1280" i="2" s="1"/>
  <c r="R1268" i="2"/>
  <c r="R1209" i="2"/>
  <c r="R1205" i="2"/>
  <c r="R1201" i="2"/>
  <c r="R1185" i="2"/>
  <c r="R1181" i="2"/>
  <c r="R1177" i="2"/>
  <c r="R1004" i="2"/>
  <c r="R966" i="2"/>
  <c r="R951" i="2"/>
  <c r="R939" i="2"/>
  <c r="R935" i="2"/>
  <c r="R927" i="2"/>
  <c r="R895" i="2"/>
  <c r="R846" i="2"/>
  <c r="R830" i="2"/>
  <c r="S830" i="2" s="1"/>
  <c r="T830" i="2" s="1"/>
  <c r="R828" i="2"/>
  <c r="R804" i="2"/>
  <c r="R775" i="2"/>
  <c r="R760" i="2"/>
  <c r="R678" i="2"/>
  <c r="R579" i="2"/>
  <c r="R561" i="2"/>
  <c r="R544" i="2"/>
  <c r="R537" i="2"/>
  <c r="R496" i="2"/>
  <c r="R420" i="2"/>
  <c r="R341" i="2"/>
  <c r="R332" i="2"/>
  <c r="R201" i="2"/>
  <c r="R185" i="2"/>
  <c r="R181" i="2"/>
  <c r="S181" i="2" s="1"/>
  <c r="T181" i="2" s="1"/>
  <c r="R177" i="2"/>
  <c r="R131" i="2"/>
  <c r="R89" i="2"/>
  <c r="R5791" i="2"/>
  <c r="S5791" i="2" s="1"/>
  <c r="T5791" i="2" s="1"/>
  <c r="R5758" i="2"/>
  <c r="R5755" i="2"/>
  <c r="R5743" i="2"/>
  <c r="S5743" i="2" s="1"/>
  <c r="T5743" i="2" s="1"/>
  <c r="R5734" i="2"/>
  <c r="S5734" i="2" s="1"/>
  <c r="T5734" i="2" s="1"/>
  <c r="R5711" i="2"/>
  <c r="R5706" i="2"/>
  <c r="R5687" i="2"/>
  <c r="S5687" i="2" s="1"/>
  <c r="T5687" i="2" s="1"/>
  <c r="R5682" i="2"/>
  <c r="S5682" i="2" s="1"/>
  <c r="T5682" i="2" s="1"/>
  <c r="R5670" i="2"/>
  <c r="R5663" i="2"/>
  <c r="R5651" i="2"/>
  <c r="S5651" i="2" s="1"/>
  <c r="T5651" i="2" s="1"/>
  <c r="R5650" i="2"/>
  <c r="S5650" i="2" s="1"/>
  <c r="T5650" i="2" s="1"/>
  <c r="R5630" i="2"/>
  <c r="R5618" i="2"/>
  <c r="S5618" i="2" s="1"/>
  <c r="T5618" i="2" s="1"/>
  <c r="R5594" i="2"/>
  <c r="S5594" i="2" s="1"/>
  <c r="T5594" i="2" s="1"/>
  <c r="R5825" i="2"/>
  <c r="S5825" i="2" s="1"/>
  <c r="T5825" i="2" s="1"/>
  <c r="R5802" i="2"/>
  <c r="S5802" i="2" s="1"/>
  <c r="T5802" i="2" s="1"/>
  <c r="R5800" i="2"/>
  <c r="R5796" i="2"/>
  <c r="S5796" i="2" s="1"/>
  <c r="T5796" i="2" s="1"/>
  <c r="R5781" i="2"/>
  <c r="S5781" i="2" s="1"/>
  <c r="T5781" i="2" s="1"/>
  <c r="R5766" i="2"/>
  <c r="R5751" i="2"/>
  <c r="S5751" i="2" s="1"/>
  <c r="T5751" i="2" s="1"/>
  <c r="R5731" i="2"/>
  <c r="S5731" i="2" s="1"/>
  <c r="T5731" i="2" s="1"/>
  <c r="R5678" i="2"/>
  <c r="S5678" i="2" s="1"/>
  <c r="T5678" i="2" s="1"/>
  <c r="R5646" i="2"/>
  <c r="R5645" i="2"/>
  <c r="R5635" i="2"/>
  <c r="S5635" i="2" s="1"/>
  <c r="T5635" i="2" s="1"/>
  <c r="R5571" i="2"/>
  <c r="S5571" i="2" s="1"/>
  <c r="T5571" i="2" s="1"/>
  <c r="R5566" i="2"/>
  <c r="R5541" i="2"/>
  <c r="R5525" i="2"/>
  <c r="S5525" i="2" s="1"/>
  <c r="T5525" i="2" s="1"/>
  <c r="R5522" i="2"/>
  <c r="S5522" i="2" s="1"/>
  <c r="T5522" i="2" s="1"/>
  <c r="R5470" i="2"/>
  <c r="R5461" i="2"/>
  <c r="R5446" i="2"/>
  <c r="S5446" i="2" s="1"/>
  <c r="T5446" i="2" s="1"/>
  <c r="R5366" i="2"/>
  <c r="S5366" i="2" s="1"/>
  <c r="T5366" i="2" s="1"/>
  <c r="R5338" i="2"/>
  <c r="R5317" i="2"/>
  <c r="R5315" i="2"/>
  <c r="S5315" i="2" s="1"/>
  <c r="T5315" i="2" s="1"/>
  <c r="R5297" i="2"/>
  <c r="S5297" i="2" s="1"/>
  <c r="T5297" i="2" s="1"/>
  <c r="R5221" i="2"/>
  <c r="R5166" i="2"/>
  <c r="S5166" i="2" s="1"/>
  <c r="T5166" i="2" s="1"/>
  <c r="R5142" i="2"/>
  <c r="S5142" i="2" s="1"/>
  <c r="T5142" i="2" s="1"/>
  <c r="R5038" i="2"/>
  <c r="S5038" i="2" s="1"/>
  <c r="T5038" i="2" s="1"/>
  <c r="R5027" i="2"/>
  <c r="R5026" i="2"/>
  <c r="R5024" i="2"/>
  <c r="S5024" i="2" s="1"/>
  <c r="T5024" i="2" s="1"/>
  <c r="R5023" i="2"/>
  <c r="S5023" i="2" s="1"/>
  <c r="T5023" i="2" s="1"/>
  <c r="R4862" i="2"/>
  <c r="R4855" i="2"/>
  <c r="R4753" i="2"/>
  <c r="S4753" i="2" s="1"/>
  <c r="T4753" i="2" s="1"/>
  <c r="R4750" i="2"/>
  <c r="S4750" i="2" s="1"/>
  <c r="T4750" i="2" s="1"/>
  <c r="R4746" i="2"/>
  <c r="R4745" i="2"/>
  <c r="R4739" i="2"/>
  <c r="S4739" i="2" s="1"/>
  <c r="T4739" i="2" s="1"/>
  <c r="R4729" i="2"/>
  <c r="S4729" i="2" s="1"/>
  <c r="T4729" i="2" s="1"/>
  <c r="R4689" i="2"/>
  <c r="R4676" i="2"/>
  <c r="R4675" i="2"/>
  <c r="S4675" i="2" s="1"/>
  <c r="T4675" i="2" s="1"/>
  <c r="R4660" i="2"/>
  <c r="S4660" i="2" s="1"/>
  <c r="T4660" i="2" s="1"/>
  <c r="R4657" i="2"/>
  <c r="R4536" i="2"/>
  <c r="R4511" i="2"/>
  <c r="S4511" i="2" s="1"/>
  <c r="T4511" i="2" s="1"/>
  <c r="R4479" i="2"/>
  <c r="S4479" i="2" s="1"/>
  <c r="T4479" i="2" s="1"/>
  <c r="R4476" i="2"/>
  <c r="R5624" i="2"/>
  <c r="R5622" i="2"/>
  <c r="S5622" i="2" s="1"/>
  <c r="T5622" i="2" s="1"/>
  <c r="R5603" i="2"/>
  <c r="S5603" i="2" s="1"/>
  <c r="T5603" i="2" s="1"/>
  <c r="R5560" i="2"/>
  <c r="R5558" i="2"/>
  <c r="R5555" i="2"/>
  <c r="S5555" i="2" s="1"/>
  <c r="T5555" i="2" s="1"/>
  <c r="R5553" i="2"/>
  <c r="S5553" i="2" s="1"/>
  <c r="T5553" i="2" s="1"/>
  <c r="R5551" i="2"/>
  <c r="R5489" i="2"/>
  <c r="R5457" i="2"/>
  <c r="S5457" i="2" s="1"/>
  <c r="T5457" i="2" s="1"/>
  <c r="R5433" i="2"/>
  <c r="S5433" i="2" s="1"/>
  <c r="T5433" i="2" s="1"/>
  <c r="R5431" i="2"/>
  <c r="R5322" i="2"/>
  <c r="R5291" i="2"/>
  <c r="S5291" i="2" s="1"/>
  <c r="T5291" i="2" s="1"/>
  <c r="R5286" i="2"/>
  <c r="S5286" i="2" s="1"/>
  <c r="T5286" i="2" s="1"/>
  <c r="R5277" i="2"/>
  <c r="R5275" i="2"/>
  <c r="S5275" i="2" s="1"/>
  <c r="T5275" i="2" s="1"/>
  <c r="R5226" i="2"/>
  <c r="S5226" i="2" s="1"/>
  <c r="T5226" i="2" s="1"/>
  <c r="R5191" i="2"/>
  <c r="S5191" i="2" s="1"/>
  <c r="T5191" i="2" s="1"/>
  <c r="R5184" i="2"/>
  <c r="R5179" i="2"/>
  <c r="R5178" i="2"/>
  <c r="S5178" i="2" s="1"/>
  <c r="T5178" i="2" s="1"/>
  <c r="R5163" i="2"/>
  <c r="S5163" i="2" s="1"/>
  <c r="T5163" i="2" s="1"/>
  <c r="R5157" i="2"/>
  <c r="R5117" i="2"/>
  <c r="R5114" i="2"/>
  <c r="S5114" i="2" s="1"/>
  <c r="T5114" i="2" s="1"/>
  <c r="R5091" i="2"/>
  <c r="S5091" i="2" s="1"/>
  <c r="T5091" i="2" s="1"/>
  <c r="R5090" i="2"/>
  <c r="R5075" i="2"/>
  <c r="R5035" i="2"/>
  <c r="S5035" i="2" s="1"/>
  <c r="T5035" i="2" s="1"/>
  <c r="R5034" i="2"/>
  <c r="S5034" i="2" s="1"/>
  <c r="T5034" i="2" s="1"/>
  <c r="R4976" i="2"/>
  <c r="R4974" i="2"/>
  <c r="R4950" i="2"/>
  <c r="S4950" i="2" s="1"/>
  <c r="T4950" i="2" s="1"/>
  <c r="R4917" i="2"/>
  <c r="S4917" i="2" s="1"/>
  <c r="T4917" i="2" s="1"/>
  <c r="R4880" i="2"/>
  <c r="R4878" i="2"/>
  <c r="R4875" i="2"/>
  <c r="S4875" i="2" s="1"/>
  <c r="T4875" i="2" s="1"/>
  <c r="R4872" i="2"/>
  <c r="S4872" i="2" s="1"/>
  <c r="T4872" i="2" s="1"/>
  <c r="R4870" i="2"/>
  <c r="R4867" i="2"/>
  <c r="R4832" i="2"/>
  <c r="R4827" i="2"/>
  <c r="S4827" i="2" s="1"/>
  <c r="T4827" i="2" s="1"/>
  <c r="R4822" i="2"/>
  <c r="R4821" i="2"/>
  <c r="R4819" i="2"/>
  <c r="R4818" i="2"/>
  <c r="S4818" i="2" s="1"/>
  <c r="T4818" i="2" s="1"/>
  <c r="R4811" i="2"/>
  <c r="R4803" i="2"/>
  <c r="R4715" i="2"/>
  <c r="S4715" i="2" s="1"/>
  <c r="T4715" i="2" s="1"/>
  <c r="R4714" i="2"/>
  <c r="S4714" i="2" s="1"/>
  <c r="T4714" i="2" s="1"/>
  <c r="R4713" i="2"/>
  <c r="R4705" i="2"/>
  <c r="R4702" i="2"/>
  <c r="S4702" i="2" s="1"/>
  <c r="T4702" i="2" s="1"/>
  <c r="R4687" i="2"/>
  <c r="S4687" i="2" s="1"/>
  <c r="T4687" i="2" s="1"/>
  <c r="R4644" i="2"/>
  <c r="R4624" i="2"/>
  <c r="R4620" i="2"/>
  <c r="S4620" i="2" s="1"/>
  <c r="T4620" i="2" s="1"/>
  <c r="R4618" i="2"/>
  <c r="S4618" i="2" s="1"/>
  <c r="T4618" i="2" s="1"/>
  <c r="R4615" i="2"/>
  <c r="R4569" i="2"/>
  <c r="R4555" i="2"/>
  <c r="S4555" i="2" s="1"/>
  <c r="T4555" i="2" s="1"/>
  <c r="R4554" i="2"/>
  <c r="S4554" i="2" s="1"/>
  <c r="T4554" i="2" s="1"/>
  <c r="R4500" i="2"/>
  <c r="R4483" i="2"/>
  <c r="R5402" i="2"/>
  <c r="S5402" i="2" s="1"/>
  <c r="T5402" i="2" s="1"/>
  <c r="R5398" i="2"/>
  <c r="S5398" i="2" s="1"/>
  <c r="T5398" i="2" s="1"/>
  <c r="R4929" i="2"/>
  <c r="R4926" i="2"/>
  <c r="R4907" i="2"/>
  <c r="S4907" i="2" s="1"/>
  <c r="T4907" i="2" s="1"/>
  <c r="R4846" i="2"/>
  <c r="S4846" i="2" s="1"/>
  <c r="T4846" i="2" s="1"/>
  <c r="R4631" i="2"/>
  <c r="R4608" i="2"/>
  <c r="R4585" i="2"/>
  <c r="S4585" i="2" s="1"/>
  <c r="T4585" i="2" s="1"/>
  <c r="R4579" i="2"/>
  <c r="S4579" i="2" s="1"/>
  <c r="T4579" i="2" s="1"/>
  <c r="R4577" i="2"/>
  <c r="R4575" i="2"/>
  <c r="R4574" i="2"/>
  <c r="S4574" i="2" s="1"/>
  <c r="T4574" i="2" s="1"/>
  <c r="R4571" i="2"/>
  <c r="S4571" i="2" s="1"/>
  <c r="T4571" i="2" s="1"/>
  <c r="R4563" i="2"/>
  <c r="R4419" i="2"/>
  <c r="R4406" i="2"/>
  <c r="S4406" i="2" s="1"/>
  <c r="T4406" i="2" s="1"/>
  <c r="R4398" i="2"/>
  <c r="S4398" i="2" s="1"/>
  <c r="T4398" i="2" s="1"/>
  <c r="R4339" i="2"/>
  <c r="R4316" i="2"/>
  <c r="R4315" i="2"/>
  <c r="S4315" i="2" s="1"/>
  <c r="T4315" i="2" s="1"/>
  <c r="R4311" i="2"/>
  <c r="S4311" i="2" s="1"/>
  <c r="T4311" i="2" s="1"/>
  <c r="R4299" i="2"/>
  <c r="R4295" i="2"/>
  <c r="R4287" i="2"/>
  <c r="S4287" i="2" s="1"/>
  <c r="T4287" i="2" s="1"/>
  <c r="R4253" i="2"/>
  <c r="S4253" i="2" s="1"/>
  <c r="T4253" i="2" s="1"/>
  <c r="R4216" i="2"/>
  <c r="R4215" i="2"/>
  <c r="R4188" i="2"/>
  <c r="S4188" i="2" s="1"/>
  <c r="T4188" i="2" s="1"/>
  <c r="R4186" i="2"/>
  <c r="S4186" i="2" s="1"/>
  <c r="T4186" i="2" s="1"/>
  <c r="R4183" i="2"/>
  <c r="R4171" i="2"/>
  <c r="R4167" i="2"/>
  <c r="S4167" i="2" s="1"/>
  <c r="T4167" i="2" s="1"/>
  <c r="R4159" i="2"/>
  <c r="S4159" i="2" s="1"/>
  <c r="T4159" i="2" s="1"/>
  <c r="R4139" i="2"/>
  <c r="R4126" i="2"/>
  <c r="R4118" i="2"/>
  <c r="S4118" i="2" s="1"/>
  <c r="T4118" i="2" s="1"/>
  <c r="R4095" i="2"/>
  <c r="S4095" i="2" s="1"/>
  <c r="T4095" i="2" s="1"/>
  <c r="R4059" i="2"/>
  <c r="R4026" i="2"/>
  <c r="R4023" i="2"/>
  <c r="S4023" i="2" s="1"/>
  <c r="T4023" i="2" s="1"/>
  <c r="R4006" i="2"/>
  <c r="S4006" i="2" s="1"/>
  <c r="T4006" i="2" s="1"/>
  <c r="R4004" i="2"/>
  <c r="R3999" i="2"/>
  <c r="R3993" i="2"/>
  <c r="R3962" i="2"/>
  <c r="S3962" i="2" s="1"/>
  <c r="T3962" i="2" s="1"/>
  <c r="R3896" i="2"/>
  <c r="R3856" i="2"/>
  <c r="R3824" i="2"/>
  <c r="S3824" i="2" s="1"/>
  <c r="T3824" i="2" s="1"/>
  <c r="R3821" i="2"/>
  <c r="S3821" i="2" s="1"/>
  <c r="T3821" i="2" s="1"/>
  <c r="R3809" i="2"/>
  <c r="R3806" i="2"/>
  <c r="R3798" i="2"/>
  <c r="S3798" i="2" s="1"/>
  <c r="T3798" i="2" s="1"/>
  <c r="R3797" i="2"/>
  <c r="S3797" i="2" s="1"/>
  <c r="T3797" i="2" s="1"/>
  <c r="R3795" i="2"/>
  <c r="R3790" i="2"/>
  <c r="R3786" i="2"/>
  <c r="S3786" i="2" s="1"/>
  <c r="T3786" i="2" s="1"/>
  <c r="R3784" i="2"/>
  <c r="S3784" i="2" s="1"/>
  <c r="T3784" i="2" s="1"/>
  <c r="R3782" i="2"/>
  <c r="R3729" i="2"/>
  <c r="R3726" i="2"/>
  <c r="S3726" i="2" s="1"/>
  <c r="T3726" i="2" s="1"/>
  <c r="R3713" i="2"/>
  <c r="S3713" i="2" s="1"/>
  <c r="T3713" i="2" s="1"/>
  <c r="R3706" i="2"/>
  <c r="R3694" i="2"/>
  <c r="R3692" i="2"/>
  <c r="S3692" i="2" s="1"/>
  <c r="T3692" i="2" s="1"/>
  <c r="R3688" i="2"/>
  <c r="S3688" i="2" s="1"/>
  <c r="T3688" i="2" s="1"/>
  <c r="R3685" i="2"/>
  <c r="R3683" i="2"/>
  <c r="R3675" i="2"/>
  <c r="S3675" i="2" s="1"/>
  <c r="T3675" i="2" s="1"/>
  <c r="R3574" i="2"/>
  <c r="S3574" i="2" s="1"/>
  <c r="T3574" i="2" s="1"/>
  <c r="R3544" i="2"/>
  <c r="R3539" i="2"/>
  <c r="R3535" i="2"/>
  <c r="S3535" i="2" s="1"/>
  <c r="T3535" i="2" s="1"/>
  <c r="R3532" i="2"/>
  <c r="S3532" i="2" s="1"/>
  <c r="T3532" i="2" s="1"/>
  <c r="R3519" i="2"/>
  <c r="R3515" i="2"/>
  <c r="R3508" i="2"/>
  <c r="S3508" i="2" s="1"/>
  <c r="T3508" i="2" s="1"/>
  <c r="R3507" i="2"/>
  <c r="S3507" i="2" s="1"/>
  <c r="T3507" i="2" s="1"/>
  <c r="R3505" i="2"/>
  <c r="R3503" i="2"/>
  <c r="R3478" i="2"/>
  <c r="R3452" i="2"/>
  <c r="S3452" i="2" s="1"/>
  <c r="T3452" i="2" s="1"/>
  <c r="R3451" i="2"/>
  <c r="R3449" i="2"/>
  <c r="R3421" i="2"/>
  <c r="S3421" i="2" s="1"/>
  <c r="T3421" i="2" s="1"/>
  <c r="R3415" i="2"/>
  <c r="S3415" i="2" s="1"/>
  <c r="T3415" i="2" s="1"/>
  <c r="R3414" i="2"/>
  <c r="R3413" i="2"/>
  <c r="R3412" i="2"/>
  <c r="S3412" i="2" s="1"/>
  <c r="T3412" i="2" s="1"/>
  <c r="R3362" i="2"/>
  <c r="S3362" i="2" s="1"/>
  <c r="T3362" i="2" s="1"/>
  <c r="R3349" i="2"/>
  <c r="R3348" i="2"/>
  <c r="R3315" i="2"/>
  <c r="R3308" i="2"/>
  <c r="R3283" i="2"/>
  <c r="R3279" i="2"/>
  <c r="R3277" i="2"/>
  <c r="S3277" i="2" s="1"/>
  <c r="T3277" i="2" s="1"/>
  <c r="R3275" i="2"/>
  <c r="S3275" i="2" s="1"/>
  <c r="T3275" i="2" s="1"/>
  <c r="R3163" i="2"/>
  <c r="R3101" i="2"/>
  <c r="R3099" i="2"/>
  <c r="S3099" i="2" s="1"/>
  <c r="T3099" i="2" s="1"/>
  <c r="R4393" i="2"/>
  <c r="S4393" i="2" s="1"/>
  <c r="T4393" i="2" s="1"/>
  <c r="R4392" i="2"/>
  <c r="R4284" i="2"/>
  <c r="R4279" i="2"/>
  <c r="S4279" i="2" s="1"/>
  <c r="T4279" i="2" s="1"/>
  <c r="R4222" i="2"/>
  <c r="S4222" i="2" s="1"/>
  <c r="T4222" i="2" s="1"/>
  <c r="R4212" i="2"/>
  <c r="R4209" i="2"/>
  <c r="R4208" i="2"/>
  <c r="S4208" i="2" s="1"/>
  <c r="T4208" i="2" s="1"/>
  <c r="R4154" i="2"/>
  <c r="S4154" i="2" s="1"/>
  <c r="T4154" i="2" s="1"/>
  <c r="R4151" i="2"/>
  <c r="R4052" i="2"/>
  <c r="R3985" i="2"/>
  <c r="S3985" i="2" s="1"/>
  <c r="T3985" i="2" s="1"/>
  <c r="R3983" i="2"/>
  <c r="S3983" i="2" s="1"/>
  <c r="T3983" i="2" s="1"/>
  <c r="R3937" i="2"/>
  <c r="R3863" i="2"/>
  <c r="R3842" i="2"/>
  <c r="S3842" i="2" s="1"/>
  <c r="T3842" i="2" s="1"/>
  <c r="R3830" i="2"/>
  <c r="S3830" i="2" s="1"/>
  <c r="T3830" i="2" s="1"/>
  <c r="R3773" i="2"/>
  <c r="R3771" i="2"/>
  <c r="R3759" i="2"/>
  <c r="S3759" i="2" s="1"/>
  <c r="T3759" i="2" s="1"/>
  <c r="R3742" i="2"/>
  <c r="S3742" i="2" s="1"/>
  <c r="T3742" i="2" s="1"/>
  <c r="R3736" i="2"/>
  <c r="R3734" i="2"/>
  <c r="R3733" i="2"/>
  <c r="S3733" i="2" s="1"/>
  <c r="T3733" i="2" s="1"/>
  <c r="R3645" i="2"/>
  <c r="S3645" i="2" s="1"/>
  <c r="T3645" i="2" s="1"/>
  <c r="R3638" i="2"/>
  <c r="R3635" i="2"/>
  <c r="R3624" i="2"/>
  <c r="S3624" i="2" s="1"/>
  <c r="T3624" i="2" s="1"/>
  <c r="R3617" i="2"/>
  <c r="S3617" i="2" s="1"/>
  <c r="T3617" i="2" s="1"/>
  <c r="R3587" i="2"/>
  <c r="R3560" i="2"/>
  <c r="R3559" i="2"/>
  <c r="S3559" i="2" s="1"/>
  <c r="T3559" i="2" s="1"/>
  <c r="R3446" i="2"/>
  <c r="S3446" i="2" s="1"/>
  <c r="T3446" i="2" s="1"/>
  <c r="R3398" i="2"/>
  <c r="R3387" i="2"/>
  <c r="R3323" i="2"/>
  <c r="S3323" i="2" s="1"/>
  <c r="T3323" i="2" s="1"/>
  <c r="R3321" i="2"/>
  <c r="S3321" i="2" s="1"/>
  <c r="T3321" i="2" s="1"/>
  <c r="R3318" i="2"/>
  <c r="R3301" i="2"/>
  <c r="R3290" i="2"/>
  <c r="S3290" i="2" s="1"/>
  <c r="T3290" i="2" s="1"/>
  <c r="R3181" i="2"/>
  <c r="S3181" i="2" s="1"/>
  <c r="T3181" i="2" s="1"/>
  <c r="R3180" i="2"/>
  <c r="R3179" i="2"/>
  <c r="R3177" i="2"/>
  <c r="R3157" i="2"/>
  <c r="S3157" i="2" s="1"/>
  <c r="T3157" i="2" s="1"/>
  <c r="R3121" i="2"/>
  <c r="R3120" i="2"/>
  <c r="R3119" i="2"/>
  <c r="R3115" i="2"/>
  <c r="S3115" i="2" s="1"/>
  <c r="T3115" i="2" s="1"/>
  <c r="R4359" i="2"/>
  <c r="R4358" i="2"/>
  <c r="R4356" i="2"/>
  <c r="S4356" i="2" s="1"/>
  <c r="T4356" i="2" s="1"/>
  <c r="R4353" i="2"/>
  <c r="S4353" i="2" s="1"/>
  <c r="T4353" i="2" s="1"/>
  <c r="R4327" i="2"/>
  <c r="R4326" i="2"/>
  <c r="R4324" i="2"/>
  <c r="S4324" i="2" s="1"/>
  <c r="T4324" i="2" s="1"/>
  <c r="R4319" i="2"/>
  <c r="S4319" i="2" s="1"/>
  <c r="T4319" i="2" s="1"/>
  <c r="R3067" i="2"/>
  <c r="R2968" i="2"/>
  <c r="R2959" i="2"/>
  <c r="R2948" i="2"/>
  <c r="S2948" i="2" s="1"/>
  <c r="T2948" i="2" s="1"/>
  <c r="R2947" i="2"/>
  <c r="R2944" i="2"/>
  <c r="R2928" i="2"/>
  <c r="S2928" i="2" s="1"/>
  <c r="T2928" i="2" s="1"/>
  <c r="R2915" i="2"/>
  <c r="S2915" i="2" s="1"/>
  <c r="T2915" i="2" s="1"/>
  <c r="R2910" i="2"/>
  <c r="R2904" i="2"/>
  <c r="R2902" i="2"/>
  <c r="S2902" i="2" s="1"/>
  <c r="T2902" i="2" s="1"/>
  <c r="R2899" i="2"/>
  <c r="S2899" i="2" s="1"/>
  <c r="T2899" i="2" s="1"/>
  <c r="R2896" i="2"/>
  <c r="R2867" i="2"/>
  <c r="R2841" i="2"/>
  <c r="S2841" i="2" s="1"/>
  <c r="T2841" i="2" s="1"/>
  <c r="R2772" i="2"/>
  <c r="S2772" i="2" s="1"/>
  <c r="T2772" i="2" s="1"/>
  <c r="R2744" i="2"/>
  <c r="R2743" i="2"/>
  <c r="R2739" i="2"/>
  <c r="S2739" i="2" s="1"/>
  <c r="T2739" i="2" s="1"/>
  <c r="R2735" i="2"/>
  <c r="S2735" i="2" s="1"/>
  <c r="T2735" i="2" s="1"/>
  <c r="R2649" i="2"/>
  <c r="R2646" i="2"/>
  <c r="R2644" i="2"/>
  <c r="R2638" i="2"/>
  <c r="S2638" i="2" s="1"/>
  <c r="T2638" i="2" s="1"/>
  <c r="R2636" i="2"/>
  <c r="R2630" i="2"/>
  <c r="R2622" i="2"/>
  <c r="R2583" i="2"/>
  <c r="S2583" i="2" s="1"/>
  <c r="T2583" i="2" s="1"/>
  <c r="R2579" i="2"/>
  <c r="R2568" i="2"/>
  <c r="R2495" i="2"/>
  <c r="S2495" i="2" s="1"/>
  <c r="T2495" i="2" s="1"/>
  <c r="R2435" i="2"/>
  <c r="S2435" i="2" s="1"/>
  <c r="T2435" i="2" s="1"/>
  <c r="R2382" i="2"/>
  <c r="R2273" i="2"/>
  <c r="R2240" i="2"/>
  <c r="R2209" i="2"/>
  <c r="S2209" i="2" s="1"/>
  <c r="T2209" i="2" s="1"/>
  <c r="R2198" i="2"/>
  <c r="R2191" i="2"/>
  <c r="R2134" i="2"/>
  <c r="R2127" i="2"/>
  <c r="S2127" i="2" s="1"/>
  <c r="T2127" i="2" s="1"/>
  <c r="R2102" i="2"/>
  <c r="R2101" i="2"/>
  <c r="R2096" i="2"/>
  <c r="R2093" i="2"/>
  <c r="S2093" i="2" s="1"/>
  <c r="T2093" i="2" s="1"/>
  <c r="R2086" i="2"/>
  <c r="R2085" i="2"/>
  <c r="R2069" i="2"/>
  <c r="R1973" i="2"/>
  <c r="S1973" i="2" s="1"/>
  <c r="T1973" i="2" s="1"/>
  <c r="R1971" i="2"/>
  <c r="R1970" i="2"/>
  <c r="R1938" i="2"/>
  <c r="R1793" i="2"/>
  <c r="R1772" i="2"/>
  <c r="R1770" i="2"/>
  <c r="R1769" i="2"/>
  <c r="R1765" i="2"/>
  <c r="S1765" i="2" s="1"/>
  <c r="T1765" i="2" s="1"/>
  <c r="R1760" i="2"/>
  <c r="R1751" i="2"/>
  <c r="R1748" i="2"/>
  <c r="R1648" i="2"/>
  <c r="S1648" i="2" s="1"/>
  <c r="T1648" i="2" s="1"/>
  <c r="R1642" i="2"/>
  <c r="R1630" i="2"/>
  <c r="R1574" i="2"/>
  <c r="R1569" i="2"/>
  <c r="R1567" i="2"/>
  <c r="R1556" i="2"/>
  <c r="R1552" i="2"/>
  <c r="R1550" i="2"/>
  <c r="R1525" i="2"/>
  <c r="R2878" i="2"/>
  <c r="R2877" i="2"/>
  <c r="S2877" i="2" s="1"/>
  <c r="T2877" i="2" s="1"/>
  <c r="R2876" i="2"/>
  <c r="S2876" i="2" s="1"/>
  <c r="T2876" i="2" s="1"/>
  <c r="R2854" i="2"/>
  <c r="R2848" i="2"/>
  <c r="R2846" i="2"/>
  <c r="R2817" i="2"/>
  <c r="S2817" i="2" s="1"/>
  <c r="T2817" i="2" s="1"/>
  <c r="R2812" i="2"/>
  <c r="R2809" i="2"/>
  <c r="R2780" i="2"/>
  <c r="S2780" i="2" s="1"/>
  <c r="T2780" i="2" s="1"/>
  <c r="R2775" i="2"/>
  <c r="S2775" i="2" s="1"/>
  <c r="T2775" i="2" s="1"/>
  <c r="R2752" i="2"/>
  <c r="R2707" i="2"/>
  <c r="R2699" i="2"/>
  <c r="R2695" i="2"/>
  <c r="S2695" i="2" s="1"/>
  <c r="T2695" i="2" s="1"/>
  <c r="R2691" i="2"/>
  <c r="R2688" i="2"/>
  <c r="R2687" i="2"/>
  <c r="R2683" i="2"/>
  <c r="S2683" i="2" s="1"/>
  <c r="T2683" i="2" s="1"/>
  <c r="R2671" i="2"/>
  <c r="R2664" i="2"/>
  <c r="R2663" i="2"/>
  <c r="S2663" i="2" s="1"/>
  <c r="T2663" i="2" s="1"/>
  <c r="R2659" i="2"/>
  <c r="S2659" i="2" s="1"/>
  <c r="T2659" i="2" s="1"/>
  <c r="R2656" i="2"/>
  <c r="R2655" i="2"/>
  <c r="R2551" i="2"/>
  <c r="R2531" i="2"/>
  <c r="S2531" i="2" s="1"/>
  <c r="T2531" i="2" s="1"/>
  <c r="R2530" i="2"/>
  <c r="R2479" i="2"/>
  <c r="R2367" i="2"/>
  <c r="R2357" i="2"/>
  <c r="S2357" i="2" s="1"/>
  <c r="T2357" i="2" s="1"/>
  <c r="R2355" i="2"/>
  <c r="R2334" i="2"/>
  <c r="R2288" i="2"/>
  <c r="S2288" i="2" s="1"/>
  <c r="T2288" i="2" s="1"/>
  <c r="R2286" i="2"/>
  <c r="S2286" i="2" s="1"/>
  <c r="T2286" i="2" s="1"/>
  <c r="R2232" i="2"/>
  <c r="R2165" i="2"/>
  <c r="R2048" i="2"/>
  <c r="R2045" i="2"/>
  <c r="S2045" i="2" s="1"/>
  <c r="T2045" i="2" s="1"/>
  <c r="R2042" i="2"/>
  <c r="R1954" i="2"/>
  <c r="R1919" i="2"/>
  <c r="R1444" i="2"/>
  <c r="R1400" i="2"/>
  <c r="R1397" i="2"/>
  <c r="R1396" i="2"/>
  <c r="R1305" i="2"/>
  <c r="S1305" i="2" s="1"/>
  <c r="T1305" i="2" s="1"/>
  <c r="R1221" i="2"/>
  <c r="R1203" i="2"/>
  <c r="R1197" i="2"/>
  <c r="R1196" i="2"/>
  <c r="R1169" i="2"/>
  <c r="R1166" i="2"/>
  <c r="R1162" i="2"/>
  <c r="R1158" i="2"/>
  <c r="S1158" i="2" s="1"/>
  <c r="T1158" i="2" s="1"/>
  <c r="R1153" i="2"/>
  <c r="R1084" i="2"/>
  <c r="R1079" i="2"/>
  <c r="R1076" i="2"/>
  <c r="R3095" i="2"/>
  <c r="R3094" i="2"/>
  <c r="R3081" i="2"/>
  <c r="S3081" i="2" s="1"/>
  <c r="T3081" i="2" s="1"/>
  <c r="R3079" i="2"/>
  <c r="S3079" i="2" s="1"/>
  <c r="T3079" i="2" s="1"/>
  <c r="R3075" i="2"/>
  <c r="R3073" i="2"/>
  <c r="R3046" i="2"/>
  <c r="R3041" i="2"/>
  <c r="S3041" i="2" s="1"/>
  <c r="T3041" i="2" s="1"/>
  <c r="R3036" i="2"/>
  <c r="R3033" i="2"/>
  <c r="R3028" i="2"/>
  <c r="R3027" i="2"/>
  <c r="S3027" i="2" s="1"/>
  <c r="T3027" i="2" s="1"/>
  <c r="R2997" i="2"/>
  <c r="R2987" i="2"/>
  <c r="R2912" i="2"/>
  <c r="S2912" i="2" s="1"/>
  <c r="T2912" i="2" s="1"/>
  <c r="R1827" i="2"/>
  <c r="R1826" i="2"/>
  <c r="R1823" i="2"/>
  <c r="R1822" i="2"/>
  <c r="R1817" i="2"/>
  <c r="S1817" i="2" s="1"/>
  <c r="T1817" i="2" s="1"/>
  <c r="R1808" i="2"/>
  <c r="R1803" i="2"/>
  <c r="R1801" i="2"/>
  <c r="R1800" i="2"/>
  <c r="S1800" i="2" s="1"/>
  <c r="T1800" i="2" s="1"/>
  <c r="R1756" i="2"/>
  <c r="R1753" i="2"/>
  <c r="R1736" i="2"/>
  <c r="R1730" i="2"/>
  <c r="S1730" i="2" s="1"/>
  <c r="T1730" i="2" s="1"/>
  <c r="R1728" i="2"/>
  <c r="R1712" i="2"/>
  <c r="R1706" i="2"/>
  <c r="R1696" i="2"/>
  <c r="S1696" i="2" s="1"/>
  <c r="T1696" i="2" s="1"/>
  <c r="R1691" i="2"/>
  <c r="R1690" i="2"/>
  <c r="R1687" i="2"/>
  <c r="R1681" i="2"/>
  <c r="S1681" i="2" s="1"/>
  <c r="T1681" i="2" s="1"/>
  <c r="R1679" i="2"/>
  <c r="R1666" i="2"/>
  <c r="R1664" i="2"/>
  <c r="R1656" i="2"/>
  <c r="S1656" i="2" s="1"/>
  <c r="T1656" i="2" s="1"/>
  <c r="R1623" i="2"/>
  <c r="R1614" i="2"/>
  <c r="R1611" i="2"/>
  <c r="R1608" i="2"/>
  <c r="S1608" i="2" s="1"/>
  <c r="T1608" i="2" s="1"/>
  <c r="R1597" i="2"/>
  <c r="R1583" i="2"/>
  <c r="R1564" i="2"/>
  <c r="R1504" i="2"/>
  <c r="S1504" i="2" s="1"/>
  <c r="T1504" i="2" s="1"/>
  <c r="R1440" i="2"/>
  <c r="R1417" i="2"/>
  <c r="R1412" i="2"/>
  <c r="R1366" i="2"/>
  <c r="R1365" i="2"/>
  <c r="R1360" i="2"/>
  <c r="R1344" i="2"/>
  <c r="R1328" i="2"/>
  <c r="R1316" i="2"/>
  <c r="R1295" i="2"/>
  <c r="R1293" i="2"/>
  <c r="R1271" i="2"/>
  <c r="S1271" i="2" s="1"/>
  <c r="T1271" i="2" s="1"/>
  <c r="R1262" i="2"/>
  <c r="R1261" i="2"/>
  <c r="R1257" i="2"/>
  <c r="R1248" i="2"/>
  <c r="R1217" i="2"/>
  <c r="R1212" i="2"/>
  <c r="R1211" i="2"/>
  <c r="R1096" i="2"/>
  <c r="R1065" i="2"/>
  <c r="R1063" i="2"/>
  <c r="R1057" i="2"/>
  <c r="R1046" i="2"/>
  <c r="R1044" i="2"/>
  <c r="R1036" i="2"/>
  <c r="R1035" i="2"/>
  <c r="R1033" i="2"/>
  <c r="S1033" i="2" s="1"/>
  <c r="T1033" i="2" s="1"/>
  <c r="R1031" i="2"/>
  <c r="R1054" i="2"/>
  <c r="R1039" i="2"/>
  <c r="R1003" i="2"/>
  <c r="R987" i="2"/>
  <c r="R980" i="2"/>
  <c r="R897" i="2"/>
  <c r="R872" i="2"/>
  <c r="R869" i="2"/>
  <c r="R835" i="2"/>
  <c r="R832" i="2"/>
  <c r="R784" i="2"/>
  <c r="R768" i="2"/>
  <c r="R730" i="2"/>
  <c r="R728" i="2"/>
  <c r="R726" i="2"/>
  <c r="S726" i="2" s="1"/>
  <c r="T726" i="2" s="1"/>
  <c r="R685" i="2"/>
  <c r="R627" i="2"/>
  <c r="R609" i="2"/>
  <c r="R595" i="2"/>
  <c r="R593" i="2"/>
  <c r="R472" i="2"/>
  <c r="R470" i="2"/>
  <c r="R467" i="2"/>
  <c r="R443" i="2"/>
  <c r="R435" i="2"/>
  <c r="R409" i="2"/>
  <c r="R408" i="2"/>
  <c r="R321" i="2"/>
  <c r="R255" i="2"/>
  <c r="R232" i="2"/>
  <c r="R231" i="2"/>
  <c r="S231" i="2" s="1"/>
  <c r="T231" i="2" s="1"/>
  <c r="R208" i="2"/>
  <c r="R77" i="2"/>
  <c r="R553" i="2"/>
  <c r="R535" i="2"/>
  <c r="R529" i="2"/>
  <c r="R510" i="2"/>
  <c r="R507" i="2"/>
  <c r="R486" i="2"/>
  <c r="R459" i="2"/>
  <c r="R432" i="2"/>
  <c r="R429" i="2"/>
  <c r="R402" i="2"/>
  <c r="R393" i="2"/>
  <c r="R358" i="2"/>
  <c r="R351" i="2"/>
  <c r="R310" i="2"/>
  <c r="S310" i="2" s="1"/>
  <c r="T310" i="2" s="1"/>
  <c r="R307" i="2"/>
  <c r="R284" i="2"/>
  <c r="R140" i="2"/>
  <c r="R138" i="2"/>
  <c r="R129" i="2"/>
  <c r="R117" i="2"/>
  <c r="R113" i="2"/>
  <c r="R104" i="2"/>
  <c r="R92" i="2"/>
  <c r="R91" i="2"/>
  <c r="R16" i="2"/>
  <c r="R6" i="2"/>
  <c r="R974" i="2"/>
  <c r="R956" i="2"/>
  <c r="R714" i="2"/>
  <c r="R667" i="2"/>
  <c r="S667" i="2" s="1"/>
  <c r="T667" i="2" s="1"/>
  <c r="R554" i="2"/>
  <c r="R531" i="2"/>
  <c r="R421" i="2"/>
  <c r="R25" i="2"/>
  <c r="R21" i="2"/>
  <c r="R1014" i="2"/>
  <c r="R999" i="2"/>
  <c r="R996" i="2"/>
  <c r="R985" i="2"/>
  <c r="R982" i="2"/>
  <c r="R972" i="2"/>
  <c r="R959" i="2"/>
  <c r="R958" i="2"/>
  <c r="R950" i="2"/>
  <c r="R947" i="2"/>
  <c r="R946" i="2"/>
  <c r="S946" i="2" s="1"/>
  <c r="T946" i="2" s="1"/>
  <c r="R908" i="2"/>
  <c r="R891" i="2"/>
  <c r="R864" i="2"/>
  <c r="R824" i="2"/>
  <c r="R823" i="2"/>
  <c r="R806" i="2"/>
  <c r="R779" i="2"/>
  <c r="R763" i="2"/>
  <c r="R755" i="2"/>
  <c r="R754" i="2"/>
  <c r="R744" i="2"/>
  <c r="R719" i="2"/>
  <c r="R707" i="2"/>
  <c r="R700" i="2"/>
  <c r="R661" i="2"/>
  <c r="R640" i="2"/>
  <c r="S640" i="2" s="1"/>
  <c r="T640" i="2" s="1"/>
  <c r="R633" i="2"/>
  <c r="R622" i="2"/>
  <c r="R577" i="2"/>
  <c r="R424" i="2"/>
  <c r="R210" i="2"/>
  <c r="R5826" i="2"/>
  <c r="R5824" i="2"/>
  <c r="S5824" i="2" s="1"/>
  <c r="T5824" i="2" s="1"/>
  <c r="R5816" i="2"/>
  <c r="S5816" i="2" s="1"/>
  <c r="T5816" i="2" s="1"/>
  <c r="R5812" i="2"/>
  <c r="S5812" i="2" s="1"/>
  <c r="T5812" i="2" s="1"/>
  <c r="R5808" i="2"/>
  <c r="S5808" i="2" s="1"/>
  <c r="T5808" i="2" s="1"/>
  <c r="R5792" i="2"/>
  <c r="S5792" i="2" s="1"/>
  <c r="T5792" i="2" s="1"/>
  <c r="R5785" i="2"/>
  <c r="S5785" i="2" s="1"/>
  <c r="T5785" i="2" s="1"/>
  <c r="R5801" i="2"/>
  <c r="S5801" i="2" s="1"/>
  <c r="T5801" i="2" s="1"/>
  <c r="R5787" i="2"/>
  <c r="R5763" i="2"/>
  <c r="S5763" i="2" s="1"/>
  <c r="T5763" i="2" s="1"/>
  <c r="R5760" i="2"/>
  <c r="S5760" i="2" s="1"/>
  <c r="T5760" i="2" s="1"/>
  <c r="R5750" i="2"/>
  <c r="R5715" i="2"/>
  <c r="S5715" i="2" s="1"/>
  <c r="T5715" i="2" s="1"/>
  <c r="R5712" i="2"/>
  <c r="S5712" i="2" s="1"/>
  <c r="T5712" i="2" s="1"/>
  <c r="R5697" i="2"/>
  <c r="S5697" i="2" s="1"/>
  <c r="T5697" i="2" s="1"/>
  <c r="R5688" i="2"/>
  <c r="S5688" i="2" s="1"/>
  <c r="T5688" i="2" s="1"/>
  <c r="R5686" i="2"/>
  <c r="S5686" i="2" s="1"/>
  <c r="T5686" i="2" s="1"/>
  <c r="R5673" i="2"/>
  <c r="S5673" i="2" s="1"/>
  <c r="T5673" i="2" s="1"/>
  <c r="R5669" i="2"/>
  <c r="S5669" i="2" s="1"/>
  <c r="T5669" i="2" s="1"/>
  <c r="R5655" i="2"/>
  <c r="R5654" i="2"/>
  <c r="R5648" i="2"/>
  <c r="S5648" i="2" s="1"/>
  <c r="T5648" i="2" s="1"/>
  <c r="R5643" i="2"/>
  <c r="S5643" i="2" s="1"/>
  <c r="T5643" i="2" s="1"/>
  <c r="R5639" i="2"/>
  <c r="S5639" i="2" s="1"/>
  <c r="T5639" i="2" s="1"/>
  <c r="R5634" i="2"/>
  <c r="S5634" i="2" s="1"/>
  <c r="T5634" i="2" s="1"/>
  <c r="R5623" i="2"/>
  <c r="S5623" i="2" s="1"/>
  <c r="T5623" i="2" s="1"/>
  <c r="R5617" i="2"/>
  <c r="S5617" i="2" s="1"/>
  <c r="T5617" i="2" s="1"/>
  <c r="R5610" i="2"/>
  <c r="R5606" i="2"/>
  <c r="S5606" i="2" s="1"/>
  <c r="T5606" i="2" s="1"/>
  <c r="R5598" i="2"/>
  <c r="S5598" i="2" s="1"/>
  <c r="T5598" i="2" s="1"/>
  <c r="R5582" i="2"/>
  <c r="S5582" i="2" s="1"/>
  <c r="T5582" i="2" s="1"/>
  <c r="R5579" i="2"/>
  <c r="R5578" i="2"/>
  <c r="R5570" i="2"/>
  <c r="S5570" i="2" s="1"/>
  <c r="T5570" i="2" s="1"/>
  <c r="R5565" i="2"/>
  <c r="S5565" i="2" s="1"/>
  <c r="T5565" i="2" s="1"/>
  <c r="R5547" i="2"/>
  <c r="R5519" i="2"/>
  <c r="R5514" i="2"/>
  <c r="S5514" i="2" s="1"/>
  <c r="T5514" i="2" s="1"/>
  <c r="R5499" i="2"/>
  <c r="S5499" i="2" s="1"/>
  <c r="T5499" i="2" s="1"/>
  <c r="R5498" i="2"/>
  <c r="S5498" i="2" s="1"/>
  <c r="T5498" i="2" s="1"/>
  <c r="R5491" i="2"/>
  <c r="S5491" i="2" s="1"/>
  <c r="T5491" i="2" s="1"/>
  <c r="R5490" i="2"/>
  <c r="S5490" i="2" s="1"/>
  <c r="T5490" i="2" s="1"/>
  <c r="R5486" i="2"/>
  <c r="S5486" i="2" s="1"/>
  <c r="T5486" i="2" s="1"/>
  <c r="R5482" i="2"/>
  <c r="R5477" i="2"/>
  <c r="R5374" i="2"/>
  <c r="S5374" i="2" s="1"/>
  <c r="T5374" i="2" s="1"/>
  <c r="R5363" i="2"/>
  <c r="S5363" i="2" s="1"/>
  <c r="T5363" i="2" s="1"/>
  <c r="R5353" i="2"/>
  <c r="S5353" i="2" s="1"/>
  <c r="T5353" i="2" s="1"/>
  <c r="R5351" i="2"/>
  <c r="S5351" i="2" s="1"/>
  <c r="T5351" i="2" s="1"/>
  <c r="R5346" i="2"/>
  <c r="S5346" i="2" s="1"/>
  <c r="T5346" i="2" s="1"/>
  <c r="R5339" i="2"/>
  <c r="S5339" i="2" s="1"/>
  <c r="T5339" i="2" s="1"/>
  <c r="R5326" i="2"/>
  <c r="S5326" i="2" s="1"/>
  <c r="T5326" i="2" s="1"/>
  <c r="R5307" i="2"/>
  <c r="R5306" i="2"/>
  <c r="S5306" i="2" s="1"/>
  <c r="T5306" i="2" s="1"/>
  <c r="R5282" i="2"/>
  <c r="S5282" i="2" s="1"/>
  <c r="T5282" i="2" s="1"/>
  <c r="R5274" i="2"/>
  <c r="S5274" i="2" s="1"/>
  <c r="T5274" i="2" s="1"/>
  <c r="R5271" i="2"/>
  <c r="R5257" i="2"/>
  <c r="S5257" i="2" s="1"/>
  <c r="T5257" i="2" s="1"/>
  <c r="R5255" i="2"/>
  <c r="S5255" i="2" s="1"/>
  <c r="T5255" i="2" s="1"/>
  <c r="R5247" i="2"/>
  <c r="S5247" i="2" s="1"/>
  <c r="T5247" i="2" s="1"/>
  <c r="R5217" i="2"/>
  <c r="R5215" i="2"/>
  <c r="S5215" i="2" s="1"/>
  <c r="T5215" i="2" s="1"/>
  <c r="R5210" i="2"/>
  <c r="S5210" i="2" s="1"/>
  <c r="T5210" i="2" s="1"/>
  <c r="R5187" i="2"/>
  <c r="S5187" i="2" s="1"/>
  <c r="T5187" i="2" s="1"/>
  <c r="R5183" i="2"/>
  <c r="S5183" i="2" s="1"/>
  <c r="T5183" i="2" s="1"/>
  <c r="R5173" i="2"/>
  <c r="S5173" i="2" s="1"/>
  <c r="T5173" i="2" s="1"/>
  <c r="R5168" i="2"/>
  <c r="S5168" i="2" s="1"/>
  <c r="T5168" i="2" s="1"/>
  <c r="R5109" i="2"/>
  <c r="R5100" i="2"/>
  <c r="R5096" i="2"/>
  <c r="S5096" i="2" s="1"/>
  <c r="T5096" i="2" s="1"/>
  <c r="R5079" i="2"/>
  <c r="S5079" i="2" s="1"/>
  <c r="T5079" i="2" s="1"/>
  <c r="R5077" i="2"/>
  <c r="R5074" i="2"/>
  <c r="R5040" i="2"/>
  <c r="S5040" i="2" s="1"/>
  <c r="T5040" i="2" s="1"/>
  <c r="R5031" i="2"/>
  <c r="S5031" i="2" s="1"/>
  <c r="T5031" i="2" s="1"/>
  <c r="R5028" i="2"/>
  <c r="R5016" i="2"/>
  <c r="R5014" i="2"/>
  <c r="S5014" i="2" s="1"/>
  <c r="T5014" i="2" s="1"/>
  <c r="R4975" i="2"/>
  <c r="S4975" i="2" s="1"/>
  <c r="T4975" i="2" s="1"/>
  <c r="R4952" i="2"/>
  <c r="R4923" i="2"/>
  <c r="R4904" i="2"/>
  <c r="S4904" i="2" s="1"/>
  <c r="T4904" i="2" s="1"/>
  <c r="R4902" i="2"/>
  <c r="S4902" i="2" s="1"/>
  <c r="T4902" i="2" s="1"/>
  <c r="R4891" i="2"/>
  <c r="R4888" i="2"/>
  <c r="R4882" i="2"/>
  <c r="S4882" i="2" s="1"/>
  <c r="T4882" i="2" s="1"/>
  <c r="R4830" i="2"/>
  <c r="S4830" i="2" s="1"/>
  <c r="T4830" i="2" s="1"/>
  <c r="R4825" i="2"/>
  <c r="R4824" i="2"/>
  <c r="R4795" i="2"/>
  <c r="S4795" i="2" s="1"/>
  <c r="T4795" i="2" s="1"/>
  <c r="R4790" i="2"/>
  <c r="S4790" i="2" s="1"/>
  <c r="T4790" i="2" s="1"/>
  <c r="R4779" i="2"/>
  <c r="R4771" i="2"/>
  <c r="R4755" i="2"/>
  <c r="S4755" i="2" s="1"/>
  <c r="T4755" i="2" s="1"/>
  <c r="R4754" i="2"/>
  <c r="S4754" i="2" s="1"/>
  <c r="T4754" i="2" s="1"/>
  <c r="R4742" i="2"/>
  <c r="R4741" i="2"/>
  <c r="R4727" i="2"/>
  <c r="S4727" i="2" s="1"/>
  <c r="T4727" i="2" s="1"/>
  <c r="R4718" i="2"/>
  <c r="S4718" i="2" s="1"/>
  <c r="T4718" i="2" s="1"/>
  <c r="R4697" i="2"/>
  <c r="R4691" i="2"/>
  <c r="R4671" i="2"/>
  <c r="S4671" i="2" s="1"/>
  <c r="T4671" i="2" s="1"/>
  <c r="R4667" i="2"/>
  <c r="S4667" i="2" s="1"/>
  <c r="T4667" i="2" s="1"/>
  <c r="R4641" i="2"/>
  <c r="R4639" i="2"/>
  <c r="R4636" i="2"/>
  <c r="S4636" i="2" s="1"/>
  <c r="T4636" i="2" s="1"/>
  <c r="R4632" i="2"/>
  <c r="S4632" i="2" s="1"/>
  <c r="T4632" i="2" s="1"/>
  <c r="R4619" i="2"/>
  <c r="R4604" i="2"/>
  <c r="R4560" i="2"/>
  <c r="S4560" i="2" s="1"/>
  <c r="T4560" i="2" s="1"/>
  <c r="R4559" i="2"/>
  <c r="S4559" i="2" s="1"/>
  <c r="T4559" i="2" s="1"/>
  <c r="R4552" i="2"/>
  <c r="R4540" i="2"/>
  <c r="R4539" i="2"/>
  <c r="S4539" i="2" s="1"/>
  <c r="T4539" i="2" s="1"/>
  <c r="R4515" i="2"/>
  <c r="S4515" i="2" s="1"/>
  <c r="T4515" i="2" s="1"/>
  <c r="R4496" i="2"/>
  <c r="R4454" i="2"/>
  <c r="R4447" i="2"/>
  <c r="S4447" i="2" s="1"/>
  <c r="T4447" i="2" s="1"/>
  <c r="R4446" i="2"/>
  <c r="S4446" i="2" s="1"/>
  <c r="T4446" i="2" s="1"/>
  <c r="R4440" i="2"/>
  <c r="R4439" i="2"/>
  <c r="R4420" i="2"/>
  <c r="S4420" i="2" s="1"/>
  <c r="T4420" i="2" s="1"/>
  <c r="R4412" i="2"/>
  <c r="S4412" i="2" s="1"/>
  <c r="T4412" i="2" s="1"/>
  <c r="R4407" i="2"/>
  <c r="R4404" i="2"/>
  <c r="R4400" i="2"/>
  <c r="S4400" i="2" s="1"/>
  <c r="T4400" i="2" s="1"/>
  <c r="R4388" i="2"/>
  <c r="S4388" i="2" s="1"/>
  <c r="T4388" i="2" s="1"/>
  <c r="R4387" i="2"/>
  <c r="R4380" i="2"/>
  <c r="R4374" i="2"/>
  <c r="S4374" i="2" s="1"/>
  <c r="T4374" i="2" s="1"/>
  <c r="R4348" i="2"/>
  <c r="S4348" i="2" s="1"/>
  <c r="T4348" i="2" s="1"/>
  <c r="R4347" i="2"/>
  <c r="R4345" i="2"/>
  <c r="R4344" i="2"/>
  <c r="S4344" i="2" s="1"/>
  <c r="T4344" i="2" s="1"/>
  <c r="R4343" i="2"/>
  <c r="S4343" i="2" s="1"/>
  <c r="T4343" i="2" s="1"/>
  <c r="R4320" i="2"/>
  <c r="R4308" i="2"/>
  <c r="R4241" i="2"/>
  <c r="S4241" i="2" s="1"/>
  <c r="T4241" i="2" s="1"/>
  <c r="R4235" i="2"/>
  <c r="S4235" i="2" s="1"/>
  <c r="T4235" i="2" s="1"/>
  <c r="R4223" i="2"/>
  <c r="R4217" i="2"/>
  <c r="R4201" i="2"/>
  <c r="S4201" i="2" s="1"/>
  <c r="T4201" i="2" s="1"/>
  <c r="R4180" i="2"/>
  <c r="S4180" i="2" s="1"/>
  <c r="T4180" i="2" s="1"/>
  <c r="R4148" i="2"/>
  <c r="R4143" i="2"/>
  <c r="R4100" i="2"/>
  <c r="S4100" i="2" s="1"/>
  <c r="T4100" i="2" s="1"/>
  <c r="R4098" i="2"/>
  <c r="S4098" i="2" s="1"/>
  <c r="T4098" i="2" s="1"/>
  <c r="R4083" i="2"/>
  <c r="R5742" i="2"/>
  <c r="R3" i="2"/>
  <c r="S3" i="2" s="1"/>
  <c r="T3" i="2" s="1"/>
  <c r="R5820" i="2"/>
  <c r="S5820" i="2" s="1"/>
  <c r="T5820" i="2" s="1"/>
  <c r="R5807" i="2"/>
  <c r="S5807" i="2" s="1"/>
  <c r="T5807" i="2" s="1"/>
  <c r="R5797" i="2"/>
  <c r="S5797" i="2" s="1"/>
  <c r="T5797" i="2" s="1"/>
  <c r="R5776" i="2"/>
  <c r="S5776" i="2" s="1"/>
  <c r="T5776" i="2" s="1"/>
  <c r="R5765" i="2"/>
  <c r="S5765" i="2" s="1"/>
  <c r="T5765" i="2" s="1"/>
  <c r="R5752" i="2"/>
  <c r="S5752" i="2" s="1"/>
  <c r="T5752" i="2" s="1"/>
  <c r="R5745" i="2"/>
  <c r="S5745" i="2" s="1"/>
  <c r="T5745" i="2" s="1"/>
  <c r="R5726" i="2"/>
  <c r="S5726" i="2" s="1"/>
  <c r="T5726" i="2" s="1"/>
  <c r="R5717" i="2"/>
  <c r="S5717" i="2" s="1"/>
  <c r="T5717" i="2" s="1"/>
  <c r="R5703" i="2"/>
  <c r="S5703" i="2" s="1"/>
  <c r="T5703" i="2" s="1"/>
  <c r="R5693" i="2"/>
  <c r="S5693" i="2" s="1"/>
  <c r="T5693" i="2" s="1"/>
  <c r="R5664" i="2"/>
  <c r="S5664" i="2" s="1"/>
  <c r="T5664" i="2" s="1"/>
  <c r="R5589" i="2"/>
  <c r="S5589" i="2" s="1"/>
  <c r="T5589" i="2" s="1"/>
  <c r="R5574" i="2"/>
  <c r="R5559" i="2"/>
  <c r="S5559" i="2" s="1"/>
  <c r="T5559" i="2" s="1"/>
  <c r="R5557" i="2"/>
  <c r="S5557" i="2" s="1"/>
  <c r="T5557" i="2" s="1"/>
  <c r="R5542" i="2"/>
  <c r="S5542" i="2" s="1"/>
  <c r="T5542" i="2" s="1"/>
  <c r="R5523" i="2"/>
  <c r="R5508" i="2"/>
  <c r="S5508" i="2" s="1"/>
  <c r="T5508" i="2" s="1"/>
  <c r="R5458" i="2"/>
  <c r="S5458" i="2" s="1"/>
  <c r="T5458" i="2" s="1"/>
  <c r="R5437" i="2"/>
  <c r="S5437" i="2" s="1"/>
  <c r="T5437" i="2" s="1"/>
  <c r="R5389" i="2"/>
  <c r="R5384" i="2"/>
  <c r="R5358" i="2"/>
  <c r="S5358" i="2" s="1"/>
  <c r="T5358" i="2" s="1"/>
  <c r="R5343" i="2"/>
  <c r="S5343" i="2" s="1"/>
  <c r="T5343" i="2" s="1"/>
  <c r="R5335" i="2"/>
  <c r="R5323" i="2"/>
  <c r="R5309" i="2"/>
  <c r="S5309" i="2" s="1"/>
  <c r="T5309" i="2" s="1"/>
  <c r="R5302" i="2"/>
  <c r="S5302" i="2" s="1"/>
  <c r="T5302" i="2" s="1"/>
  <c r="R5295" i="2"/>
  <c r="S5295" i="2" s="1"/>
  <c r="T5295" i="2" s="1"/>
  <c r="R5290" i="2"/>
  <c r="S5290" i="2" s="1"/>
  <c r="T5290" i="2" s="1"/>
  <c r="R5289" i="2"/>
  <c r="S5289" i="2" s="1"/>
  <c r="T5289" i="2" s="1"/>
  <c r="R5263" i="2"/>
  <c r="S5263" i="2" s="1"/>
  <c r="T5263" i="2" s="1"/>
  <c r="R5262" i="2"/>
  <c r="R5253" i="2"/>
  <c r="R5219" i="2"/>
  <c r="S5219" i="2" s="1"/>
  <c r="T5219" i="2" s="1"/>
  <c r="R5164" i="2"/>
  <c r="S5164" i="2" s="1"/>
  <c r="T5164" i="2" s="1"/>
  <c r="R5162" i="2"/>
  <c r="R5160" i="2"/>
  <c r="R5158" i="2"/>
  <c r="S5158" i="2" s="1"/>
  <c r="T5158" i="2" s="1"/>
  <c r="R5155" i="2"/>
  <c r="S5155" i="2" s="1"/>
  <c r="T5155" i="2" s="1"/>
  <c r="R5152" i="2"/>
  <c r="R5131" i="2"/>
  <c r="S5131" i="2" s="1"/>
  <c r="T5131" i="2" s="1"/>
  <c r="R5130" i="2"/>
  <c r="S5130" i="2" s="1"/>
  <c r="T5130" i="2" s="1"/>
  <c r="R5128" i="2"/>
  <c r="S5128" i="2" s="1"/>
  <c r="T5128" i="2" s="1"/>
  <c r="R5125" i="2"/>
  <c r="S5125" i="2" s="1"/>
  <c r="T5125" i="2" s="1"/>
  <c r="R5068" i="2"/>
  <c r="S5068" i="2" s="1"/>
  <c r="T5068" i="2" s="1"/>
  <c r="R5058" i="2"/>
  <c r="S5058" i="2" s="1"/>
  <c r="T5058" i="2" s="1"/>
  <c r="R5045" i="2"/>
  <c r="S5045" i="2" s="1"/>
  <c r="T5045" i="2" s="1"/>
  <c r="R5008" i="2"/>
  <c r="S5008" i="2" s="1"/>
  <c r="T5008" i="2" s="1"/>
  <c r="R5003" i="2"/>
  <c r="S5003" i="2" s="1"/>
  <c r="T5003" i="2" s="1"/>
  <c r="R4994" i="2"/>
  <c r="S4994" i="2" s="1"/>
  <c r="T4994" i="2" s="1"/>
  <c r="R4981" i="2"/>
  <c r="S4981" i="2" s="1"/>
  <c r="T4981" i="2" s="1"/>
  <c r="R4968" i="2"/>
  <c r="S4968" i="2" s="1"/>
  <c r="T4968" i="2" s="1"/>
  <c r="R4963" i="2"/>
  <c r="R4959" i="2"/>
  <c r="S4959" i="2" s="1"/>
  <c r="T4959" i="2" s="1"/>
  <c r="R4949" i="2"/>
  <c r="S4949" i="2" s="1"/>
  <c r="T4949" i="2" s="1"/>
  <c r="R4944" i="2"/>
  <c r="R4932" i="2"/>
  <c r="R4912" i="2"/>
  <c r="S4912" i="2" s="1"/>
  <c r="T4912" i="2" s="1"/>
  <c r="R4910" i="2"/>
  <c r="S4910" i="2" s="1"/>
  <c r="T4910" i="2" s="1"/>
  <c r="R4906" i="2"/>
  <c r="R4873" i="2"/>
  <c r="R4851" i="2"/>
  <c r="S4851" i="2" s="1"/>
  <c r="T4851" i="2" s="1"/>
  <c r="R4843" i="2"/>
  <c r="S4843" i="2" s="1"/>
  <c r="T4843" i="2" s="1"/>
  <c r="R4817" i="2"/>
  <c r="R4814" i="2"/>
  <c r="R4810" i="2"/>
  <c r="S4810" i="2" s="1"/>
  <c r="T4810" i="2" s="1"/>
  <c r="R4757" i="2"/>
  <c r="S4757" i="2" s="1"/>
  <c r="T4757" i="2" s="1"/>
  <c r="R4686" i="2"/>
  <c r="R4682" i="2"/>
  <c r="R4681" i="2"/>
  <c r="S4681" i="2" s="1"/>
  <c r="T4681" i="2" s="1"/>
  <c r="R4670" i="2"/>
  <c r="S4670" i="2" s="1"/>
  <c r="T4670" i="2" s="1"/>
  <c r="R4658" i="2"/>
  <c r="R4647" i="2"/>
  <c r="R4611" i="2"/>
  <c r="S4611" i="2" s="1"/>
  <c r="T4611" i="2" s="1"/>
  <c r="R4609" i="2"/>
  <c r="S4609" i="2" s="1"/>
  <c r="T4609" i="2" s="1"/>
  <c r="R4600" i="2"/>
  <c r="R4596" i="2"/>
  <c r="R4594" i="2"/>
  <c r="S4594" i="2" s="1"/>
  <c r="T4594" i="2" s="1"/>
  <c r="R4591" i="2"/>
  <c r="S4591" i="2" s="1"/>
  <c r="T4591" i="2" s="1"/>
  <c r="R4588" i="2"/>
  <c r="R4582" i="2"/>
  <c r="R4580" i="2"/>
  <c r="S4580" i="2" s="1"/>
  <c r="T4580" i="2" s="1"/>
  <c r="R4566" i="2"/>
  <c r="S4566" i="2" s="1"/>
  <c r="T4566" i="2" s="1"/>
  <c r="R4564" i="2"/>
  <c r="R4544" i="2"/>
  <c r="R4510" i="2"/>
  <c r="S4510" i="2" s="1"/>
  <c r="T4510" i="2" s="1"/>
  <c r="R4508" i="2"/>
  <c r="S4508" i="2" s="1"/>
  <c r="T4508" i="2" s="1"/>
  <c r="R4506" i="2"/>
  <c r="R4488" i="2"/>
  <c r="R4486" i="2"/>
  <c r="S4486" i="2" s="1"/>
  <c r="T4486" i="2" s="1"/>
  <c r="R4484" i="2"/>
  <c r="S4484" i="2" s="1"/>
  <c r="T4484" i="2" s="1"/>
  <c r="R4482" i="2"/>
  <c r="R4472" i="2"/>
  <c r="R4465" i="2"/>
  <c r="S4465" i="2" s="1"/>
  <c r="T4465" i="2" s="1"/>
  <c r="R4442" i="2"/>
  <c r="S4442" i="2" s="1"/>
  <c r="T4442" i="2" s="1"/>
  <c r="R4438" i="2"/>
  <c r="R4436" i="2"/>
  <c r="R4433" i="2"/>
  <c r="S4433" i="2" s="1"/>
  <c r="T4433" i="2" s="1"/>
  <c r="R4425" i="2"/>
  <c r="S4425" i="2" s="1"/>
  <c r="T4425" i="2" s="1"/>
  <c r="R4423" i="2"/>
  <c r="R4370" i="2"/>
  <c r="R4260" i="2"/>
  <c r="S4260" i="2" s="1"/>
  <c r="T4260" i="2" s="1"/>
  <c r="R4256" i="2"/>
  <c r="S4256" i="2" s="1"/>
  <c r="T4256" i="2" s="1"/>
  <c r="R4252" i="2"/>
  <c r="R4248" i="2"/>
  <c r="R4220" i="2"/>
  <c r="S4220" i="2" s="1"/>
  <c r="T4220" i="2" s="1"/>
  <c r="R4207" i="2"/>
  <c r="S4207" i="2" s="1"/>
  <c r="T4207" i="2" s="1"/>
  <c r="R4140" i="2"/>
  <c r="R4138" i="2"/>
  <c r="R4134" i="2"/>
  <c r="S4134" i="2" s="1"/>
  <c r="T4134" i="2" s="1"/>
  <c r="R4132" i="2"/>
  <c r="S4132" i="2" s="1"/>
  <c r="T4132" i="2" s="1"/>
  <c r="R4127" i="2"/>
  <c r="R4121" i="2"/>
  <c r="R4119" i="2"/>
  <c r="S4119" i="2" s="1"/>
  <c r="T4119" i="2" s="1"/>
  <c r="R4090" i="2"/>
  <c r="S4090" i="2" s="1"/>
  <c r="T4090" i="2" s="1"/>
  <c r="R4087" i="2"/>
  <c r="R4068" i="2"/>
  <c r="R4043" i="2"/>
  <c r="S4043" i="2" s="1"/>
  <c r="T4043" i="2" s="1"/>
  <c r="R4031" i="2"/>
  <c r="S4031" i="2" s="1"/>
  <c r="T4031" i="2" s="1"/>
  <c r="R4015" i="2"/>
  <c r="R3998" i="2"/>
  <c r="R3977" i="2"/>
  <c r="S3977" i="2" s="1"/>
  <c r="T3977" i="2" s="1"/>
  <c r="R3958" i="2"/>
  <c r="S3958" i="2" s="1"/>
  <c r="T3958" i="2" s="1"/>
  <c r="R3957" i="2"/>
  <c r="R3954" i="2"/>
  <c r="R3950" i="2"/>
  <c r="S3950" i="2" s="1"/>
  <c r="T3950" i="2" s="1"/>
  <c r="R3864" i="2"/>
  <c r="S3864" i="2" s="1"/>
  <c r="T3864" i="2" s="1"/>
  <c r="R3862" i="2"/>
  <c r="R3846" i="2"/>
  <c r="R3841" i="2"/>
  <c r="S3841" i="2" s="1"/>
  <c r="T3841" i="2" s="1"/>
  <c r="R3837" i="2"/>
  <c r="S3837" i="2" s="1"/>
  <c r="T3837" i="2" s="1"/>
  <c r="R3832" i="2"/>
  <c r="R3831" i="2"/>
  <c r="R3825" i="2"/>
  <c r="S3825" i="2" s="1"/>
  <c r="T3825" i="2" s="1"/>
  <c r="R3822" i="2"/>
  <c r="S3822" i="2" s="1"/>
  <c r="T3822" i="2" s="1"/>
  <c r="R3819" i="2"/>
  <c r="R3816" i="2"/>
  <c r="R3814" i="2"/>
  <c r="S3814" i="2" s="1"/>
  <c r="T3814" i="2" s="1"/>
  <c r="R3808" i="2"/>
  <c r="S3808" i="2" s="1"/>
  <c r="T3808" i="2" s="1"/>
  <c r="R3766" i="2"/>
  <c r="R3741" i="2"/>
  <c r="R3739" i="2"/>
  <c r="S3739" i="2" s="1"/>
  <c r="T3739" i="2" s="1"/>
  <c r="R3738" i="2"/>
  <c r="S3738" i="2" s="1"/>
  <c r="T3738" i="2" s="1"/>
  <c r="R3731" i="2"/>
  <c r="R3728" i="2"/>
  <c r="R3719" i="2"/>
  <c r="S3719" i="2" s="1"/>
  <c r="T3719" i="2" s="1"/>
  <c r="R3712" i="2"/>
  <c r="S3712" i="2" s="1"/>
  <c r="T3712" i="2" s="1"/>
  <c r="R3709" i="2"/>
  <c r="R3708" i="2"/>
  <c r="R3705" i="2"/>
  <c r="S3705" i="2" s="1"/>
  <c r="T3705" i="2" s="1"/>
  <c r="R3689" i="2"/>
  <c r="S3689" i="2" s="1"/>
  <c r="T3689" i="2" s="1"/>
  <c r="R3679" i="2"/>
  <c r="R3660" i="2"/>
  <c r="R3659" i="2"/>
  <c r="S3659" i="2" s="1"/>
  <c r="T3659" i="2" s="1"/>
  <c r="R3657" i="2"/>
  <c r="S3657" i="2" s="1"/>
  <c r="T3657" i="2" s="1"/>
  <c r="R3652" i="2"/>
  <c r="R3644" i="2"/>
  <c r="R3641" i="2"/>
  <c r="S3641" i="2" s="1"/>
  <c r="T3641" i="2" s="1"/>
  <c r="R3639" i="2"/>
  <c r="S3639" i="2" s="1"/>
  <c r="T3639" i="2" s="1"/>
  <c r="R3636" i="2"/>
  <c r="R3620" i="2"/>
  <c r="R3603" i="2"/>
  <c r="S3603" i="2" s="1"/>
  <c r="T3603" i="2" s="1"/>
  <c r="R3601" i="2"/>
  <c r="S3601" i="2" s="1"/>
  <c r="T3601" i="2" s="1"/>
  <c r="R3593" i="2"/>
  <c r="R3579" i="2"/>
  <c r="R3566" i="2"/>
  <c r="S3566" i="2" s="1"/>
  <c r="T3566" i="2" s="1"/>
  <c r="R3542" i="2"/>
  <c r="S3542" i="2" s="1"/>
  <c r="T3542" i="2" s="1"/>
  <c r="R3500" i="2"/>
  <c r="R3497" i="2"/>
  <c r="R3463" i="2"/>
  <c r="S3463" i="2" s="1"/>
  <c r="T3463" i="2" s="1"/>
  <c r="R3439" i="2"/>
  <c r="S3439" i="2" s="1"/>
  <c r="T3439" i="2" s="1"/>
  <c r="R3422" i="2"/>
  <c r="R3420" i="2"/>
  <c r="R3419" i="2"/>
  <c r="S3419" i="2" s="1"/>
  <c r="T3419" i="2" s="1"/>
  <c r="R3417" i="2"/>
  <c r="S3417" i="2" s="1"/>
  <c r="T3417" i="2" s="1"/>
  <c r="R3394" i="2"/>
  <c r="R3391" i="2"/>
  <c r="R3375" i="2"/>
  <c r="S3375" i="2" s="1"/>
  <c r="T3375" i="2" s="1"/>
  <c r="R3374" i="2"/>
  <c r="S3374" i="2" s="1"/>
  <c r="T3374" i="2" s="1"/>
  <c r="R3367" i="2"/>
  <c r="R3364" i="2"/>
  <c r="R3335" i="2"/>
  <c r="S3335" i="2" s="1"/>
  <c r="T3335" i="2" s="1"/>
  <c r="R3320" i="2"/>
  <c r="S3320" i="2" s="1"/>
  <c r="T3320" i="2" s="1"/>
  <c r="R3314" i="2"/>
  <c r="R3310" i="2"/>
  <c r="R3282" i="2"/>
  <c r="S3282" i="2" s="1"/>
  <c r="T3282" i="2" s="1"/>
  <c r="R3263" i="2"/>
  <c r="S3263" i="2" s="1"/>
  <c r="T3263" i="2" s="1"/>
  <c r="R3242" i="2"/>
  <c r="R3236" i="2"/>
  <c r="R3210" i="2"/>
  <c r="S3210" i="2" s="1"/>
  <c r="T3210" i="2" s="1"/>
  <c r="R3204" i="2"/>
  <c r="S3204" i="2" s="1"/>
  <c r="T3204" i="2" s="1"/>
  <c r="R3197" i="2"/>
  <c r="R3196" i="2"/>
  <c r="R3194" i="2"/>
  <c r="S3194" i="2" s="1"/>
  <c r="T3194" i="2" s="1"/>
  <c r="R3169" i="2"/>
  <c r="S3169" i="2" s="1"/>
  <c r="T3169" i="2" s="1"/>
  <c r="R3129" i="2"/>
  <c r="R3117" i="2"/>
  <c r="R3107" i="2"/>
  <c r="S3107" i="2" s="1"/>
  <c r="T3107" i="2" s="1"/>
  <c r="R3087" i="2"/>
  <c r="S3087" i="2" s="1"/>
  <c r="T3087" i="2" s="1"/>
  <c r="R3080" i="2"/>
  <c r="R3078" i="2"/>
  <c r="R3076" i="2"/>
  <c r="S3076" i="2" s="1"/>
  <c r="T3076" i="2" s="1"/>
  <c r="R3057" i="2"/>
  <c r="S3057" i="2" s="1"/>
  <c r="T3057" i="2" s="1"/>
  <c r="R3054" i="2"/>
  <c r="R3029" i="2"/>
  <c r="R3009" i="2"/>
  <c r="S3009" i="2" s="1"/>
  <c r="T3009" i="2" s="1"/>
  <c r="R3001" i="2"/>
  <c r="S3001" i="2" s="1"/>
  <c r="T3001" i="2" s="1"/>
  <c r="R2998" i="2"/>
  <c r="R2996" i="2"/>
  <c r="R2973" i="2"/>
  <c r="S2973" i="2" s="1"/>
  <c r="T2973" i="2" s="1"/>
  <c r="R2972" i="2"/>
  <c r="S2972" i="2" s="1"/>
  <c r="T2972" i="2" s="1"/>
  <c r="R2955" i="2"/>
  <c r="R2952" i="2"/>
  <c r="R2942" i="2"/>
  <c r="S2942" i="2" s="1"/>
  <c r="T2942" i="2" s="1"/>
  <c r="R2940" i="2"/>
  <c r="S2940" i="2" s="1"/>
  <c r="T2940" i="2" s="1"/>
  <c r="R2933" i="2"/>
  <c r="R2932" i="2"/>
  <c r="R2926" i="2"/>
  <c r="S2926" i="2" s="1"/>
  <c r="T2926" i="2" s="1"/>
  <c r="R2924" i="2"/>
  <c r="S2924" i="2" s="1"/>
  <c r="T2924" i="2" s="1"/>
  <c r="R2917" i="2"/>
  <c r="R2911" i="2"/>
  <c r="R2908" i="2"/>
  <c r="S2908" i="2" s="1"/>
  <c r="T2908" i="2" s="1"/>
  <c r="R2905" i="2"/>
  <c r="S2905" i="2" s="1"/>
  <c r="T2905" i="2" s="1"/>
  <c r="R2893" i="2"/>
  <c r="R2892" i="2"/>
  <c r="R2889" i="2"/>
  <c r="S2889" i="2" s="1"/>
  <c r="T2889" i="2" s="1"/>
  <c r="R2875" i="2"/>
  <c r="S2875" i="2" s="1"/>
  <c r="T2875" i="2" s="1"/>
  <c r="R2860" i="2"/>
  <c r="R2857" i="2"/>
  <c r="R2844" i="2"/>
  <c r="S2844" i="2" s="1"/>
  <c r="T2844" i="2" s="1"/>
  <c r="R2843" i="2"/>
  <c r="S2843" i="2" s="1"/>
  <c r="T2843" i="2" s="1"/>
  <c r="R2816" i="2"/>
  <c r="R2795" i="2"/>
  <c r="R2791" i="2"/>
  <c r="S2791" i="2" s="1"/>
  <c r="T2791" i="2" s="1"/>
  <c r="R2787" i="2"/>
  <c r="S2787" i="2" s="1"/>
  <c r="T2787" i="2" s="1"/>
  <c r="R2774" i="2"/>
  <c r="R2771" i="2"/>
  <c r="R2767" i="2"/>
  <c r="S2767" i="2" s="1"/>
  <c r="T2767" i="2" s="1"/>
  <c r="R2759" i="2"/>
  <c r="S2759" i="2" s="1"/>
  <c r="T2759" i="2" s="1"/>
  <c r="R2750" i="2"/>
  <c r="R2748" i="2"/>
  <c r="R2731" i="2"/>
  <c r="S2731" i="2" s="1"/>
  <c r="T2731" i="2" s="1"/>
  <c r="R4080" i="2"/>
  <c r="S4080" i="2" s="1"/>
  <c r="T4080" i="2" s="1"/>
  <c r="R4062" i="2"/>
  <c r="R3976" i="2"/>
  <c r="R3967" i="2"/>
  <c r="S3967" i="2" s="1"/>
  <c r="T3967" i="2" s="1"/>
  <c r="R3966" i="2"/>
  <c r="S3966" i="2" s="1"/>
  <c r="T3966" i="2" s="1"/>
  <c r="R3947" i="2"/>
  <c r="R3945" i="2"/>
  <c r="R3941" i="2"/>
  <c r="S3941" i="2" s="1"/>
  <c r="T3941" i="2" s="1"/>
  <c r="R3923" i="2"/>
  <c r="S3923" i="2" s="1"/>
  <c r="T3923" i="2" s="1"/>
  <c r="R3918" i="2"/>
  <c r="R3914" i="2"/>
  <c r="R3907" i="2"/>
  <c r="S3907" i="2" s="1"/>
  <c r="T3907" i="2" s="1"/>
  <c r="R3902" i="2"/>
  <c r="S3902" i="2" s="1"/>
  <c r="T3902" i="2" s="1"/>
  <c r="R3901" i="2"/>
  <c r="R3899" i="2"/>
  <c r="R3883" i="2"/>
  <c r="S3883" i="2" s="1"/>
  <c r="T3883" i="2" s="1"/>
  <c r="R3881" i="2"/>
  <c r="S3881" i="2" s="1"/>
  <c r="T3881" i="2" s="1"/>
  <c r="R3859" i="2"/>
  <c r="R3791" i="2"/>
  <c r="R3789" i="2"/>
  <c r="S3789" i="2" s="1"/>
  <c r="T3789" i="2" s="1"/>
  <c r="R3769" i="2"/>
  <c r="S3769" i="2" s="1"/>
  <c r="T3769" i="2" s="1"/>
  <c r="R3763" i="2"/>
  <c r="R3758" i="2"/>
  <c r="R3744" i="2"/>
  <c r="S3744" i="2" s="1"/>
  <c r="T3744" i="2" s="1"/>
  <c r="R3735" i="2"/>
  <c r="S3735" i="2" s="1"/>
  <c r="T3735" i="2" s="1"/>
  <c r="R3693" i="2"/>
  <c r="R3631" i="2"/>
  <c r="R3629" i="2"/>
  <c r="S3629" i="2" s="1"/>
  <c r="T3629" i="2" s="1"/>
  <c r="R3548" i="2"/>
  <c r="S3548" i="2" s="1"/>
  <c r="T3548" i="2" s="1"/>
  <c r="R3520" i="2"/>
  <c r="R3514" i="2"/>
  <c r="R3510" i="2"/>
  <c r="S3510" i="2" s="1"/>
  <c r="T3510" i="2" s="1"/>
  <c r="R3483" i="2"/>
  <c r="S3483" i="2" s="1"/>
  <c r="T3483" i="2" s="1"/>
  <c r="R3472" i="2"/>
  <c r="R3471" i="2"/>
  <c r="R3456" i="2"/>
  <c r="S3456" i="2" s="1"/>
  <c r="T3456" i="2" s="1"/>
  <c r="R3443" i="2"/>
  <c r="S3443" i="2" s="1"/>
  <c r="T3443" i="2" s="1"/>
  <c r="R3386" i="2"/>
  <c r="R3380" i="2"/>
  <c r="R3379" i="2"/>
  <c r="S3379" i="2" s="1"/>
  <c r="T3379" i="2" s="1"/>
  <c r="R3369" i="2"/>
  <c r="S3369" i="2" s="1"/>
  <c r="T3369" i="2" s="1"/>
  <c r="R3354" i="2"/>
  <c r="R3345" i="2"/>
  <c r="R3343" i="2"/>
  <c r="S3343" i="2" s="1"/>
  <c r="T3343" i="2" s="1"/>
  <c r="R3339" i="2"/>
  <c r="S3339" i="2" s="1"/>
  <c r="T3339" i="2" s="1"/>
  <c r="R3338" i="2"/>
  <c r="R3295" i="2"/>
  <c r="R3272" i="2"/>
  <c r="S3272" i="2" s="1"/>
  <c r="T3272" i="2" s="1"/>
  <c r="R3268" i="2"/>
  <c r="S3268" i="2" s="1"/>
  <c r="T3268" i="2" s="1"/>
  <c r="R3267" i="2"/>
  <c r="R3246" i="2"/>
  <c r="R3233" i="2"/>
  <c r="R3231" i="2"/>
  <c r="S3231" i="2" s="1"/>
  <c r="T3231" i="2" s="1"/>
  <c r="R3224" i="2"/>
  <c r="R3191" i="2"/>
  <c r="R3186" i="2"/>
  <c r="S3186" i="2" s="1"/>
  <c r="T3186" i="2" s="1"/>
  <c r="R3159" i="2"/>
  <c r="S3159" i="2" s="1"/>
  <c r="T3159" i="2" s="1"/>
  <c r="R3156" i="2"/>
  <c r="R3152" i="2"/>
  <c r="R3124" i="2"/>
  <c r="S3124" i="2" s="1"/>
  <c r="T3124" i="2" s="1"/>
  <c r="R3112" i="2"/>
  <c r="S3112" i="2" s="1"/>
  <c r="T3112" i="2" s="1"/>
  <c r="R3100" i="2"/>
  <c r="R3092" i="2"/>
  <c r="R3068" i="2"/>
  <c r="S3068" i="2" s="1"/>
  <c r="T3068" i="2" s="1"/>
  <c r="R3061" i="2"/>
  <c r="S3061" i="2" s="1"/>
  <c r="T3061" i="2" s="1"/>
  <c r="R3051" i="2"/>
  <c r="R3049" i="2"/>
  <c r="R3038" i="2"/>
  <c r="S3038" i="2" s="1"/>
  <c r="T3038" i="2" s="1"/>
  <c r="R3020" i="2"/>
  <c r="S3020" i="2" s="1"/>
  <c r="T3020" i="2" s="1"/>
  <c r="R3019" i="2"/>
  <c r="R3017" i="2"/>
  <c r="R2993" i="2"/>
  <c r="R2990" i="2"/>
  <c r="S2990" i="2" s="1"/>
  <c r="T2990" i="2" s="1"/>
  <c r="R2969" i="2"/>
  <c r="R2964" i="2"/>
  <c r="R2923" i="2"/>
  <c r="S2923" i="2" s="1"/>
  <c r="T2923" i="2" s="1"/>
  <c r="R2840" i="2"/>
  <c r="S2840" i="2" s="1"/>
  <c r="T2840" i="2" s="1"/>
  <c r="R2832" i="2"/>
  <c r="R2831" i="2"/>
  <c r="R2828" i="2"/>
  <c r="S2828" i="2" s="1"/>
  <c r="T2828" i="2" s="1"/>
  <c r="R2820" i="2"/>
  <c r="S2820" i="2" s="1"/>
  <c r="T2820" i="2" s="1"/>
  <c r="R2811" i="2"/>
  <c r="R2808" i="2"/>
  <c r="R2784" i="2"/>
  <c r="S2784" i="2" s="1"/>
  <c r="T2784" i="2" s="1"/>
  <c r="R2783" i="2"/>
  <c r="S2783" i="2" s="1"/>
  <c r="T2783" i="2" s="1"/>
  <c r="R2758" i="2"/>
  <c r="R2742" i="2"/>
  <c r="R2719" i="2"/>
  <c r="S2719" i="2" s="1"/>
  <c r="T2719" i="2" s="1"/>
  <c r="R2711" i="2"/>
  <c r="S2711" i="2" s="1"/>
  <c r="T2711" i="2" s="1"/>
  <c r="R2740" i="2"/>
  <c r="R2728" i="2"/>
  <c r="R2727" i="2"/>
  <c r="S2727" i="2" s="1"/>
  <c r="T2727" i="2" s="1"/>
  <c r="R2710" i="2"/>
  <c r="S2710" i="2" s="1"/>
  <c r="T2710" i="2" s="1"/>
  <c r="R2708" i="2"/>
  <c r="R2702" i="2"/>
  <c r="R2700" i="2"/>
  <c r="S2700" i="2" s="1"/>
  <c r="T2700" i="2" s="1"/>
  <c r="R2694" i="2"/>
  <c r="S2694" i="2" s="1"/>
  <c r="T2694" i="2" s="1"/>
  <c r="R2692" i="2"/>
  <c r="R2680" i="2"/>
  <c r="R2679" i="2"/>
  <c r="S2679" i="2" s="1"/>
  <c r="T2679" i="2" s="1"/>
  <c r="R2670" i="2"/>
  <c r="S2670" i="2" s="1"/>
  <c r="T2670" i="2" s="1"/>
  <c r="R2662" i="2"/>
  <c r="R2660" i="2"/>
  <c r="R2648" i="2"/>
  <c r="S2648" i="2" s="1"/>
  <c r="T2648" i="2" s="1"/>
  <c r="R2647" i="2"/>
  <c r="S2647" i="2" s="1"/>
  <c r="T2647" i="2" s="1"/>
  <c r="R2643" i="2"/>
  <c r="R2635" i="2"/>
  <c r="R2617" i="2"/>
  <c r="S2617" i="2" s="1"/>
  <c r="T2617" i="2" s="1"/>
  <c r="R2614" i="2"/>
  <c r="S2614" i="2" s="1"/>
  <c r="T2614" i="2" s="1"/>
  <c r="R2612" i="2"/>
  <c r="R2607" i="2"/>
  <c r="R2606" i="2"/>
  <c r="R2604" i="2"/>
  <c r="S2604" i="2" s="1"/>
  <c r="T2604" i="2" s="1"/>
  <c r="R2582" i="2"/>
  <c r="R2580" i="2"/>
  <c r="R2560" i="2"/>
  <c r="S2560" i="2" s="1"/>
  <c r="T2560" i="2" s="1"/>
  <c r="R2539" i="2"/>
  <c r="S2539" i="2" s="1"/>
  <c r="T2539" i="2" s="1"/>
  <c r="R2527" i="2"/>
  <c r="R2518" i="2"/>
  <c r="R2514" i="2"/>
  <c r="S2514" i="2" s="1"/>
  <c r="T2514" i="2" s="1"/>
  <c r="R2507" i="2"/>
  <c r="S2507" i="2" s="1"/>
  <c r="T2507" i="2" s="1"/>
  <c r="R2499" i="2"/>
  <c r="R2483" i="2"/>
  <c r="R2477" i="2"/>
  <c r="S2477" i="2" s="1"/>
  <c r="T2477" i="2" s="1"/>
  <c r="R2470" i="2"/>
  <c r="S2470" i="2" s="1"/>
  <c r="T2470" i="2" s="1"/>
  <c r="R2467" i="2"/>
  <c r="R2427" i="2"/>
  <c r="R2414" i="2"/>
  <c r="S2414" i="2" s="1"/>
  <c r="T2414" i="2" s="1"/>
  <c r="R2403" i="2"/>
  <c r="S2403" i="2" s="1"/>
  <c r="T2403" i="2" s="1"/>
  <c r="R2369" i="2"/>
  <c r="R2350" i="2"/>
  <c r="R2335" i="2"/>
  <c r="S2335" i="2" s="1"/>
  <c r="T2335" i="2" s="1"/>
  <c r="R2325" i="2"/>
  <c r="S2325" i="2" s="1"/>
  <c r="T2325" i="2" s="1"/>
  <c r="R2323" i="2"/>
  <c r="R2318" i="2"/>
  <c r="R2294" i="2"/>
  <c r="R2285" i="2"/>
  <c r="S2285" i="2" s="1"/>
  <c r="T2285" i="2" s="1"/>
  <c r="R2275" i="2"/>
  <c r="R2263" i="2"/>
  <c r="R2262" i="2"/>
  <c r="R2255" i="2"/>
  <c r="S2255" i="2" s="1"/>
  <c r="T2255" i="2" s="1"/>
  <c r="R2224" i="2"/>
  <c r="R2222" i="2"/>
  <c r="R2213" i="2"/>
  <c r="S2213" i="2" s="1"/>
  <c r="T2213" i="2" s="1"/>
  <c r="R2686" i="2"/>
  <c r="S2686" i="2" s="1"/>
  <c r="T2686" i="2" s="1"/>
  <c r="R2684" i="2"/>
  <c r="R2654" i="2"/>
  <c r="R2624" i="2"/>
  <c r="S2624" i="2" s="1"/>
  <c r="T2624" i="2" s="1"/>
  <c r="R2623" i="2"/>
  <c r="S2623" i="2" s="1"/>
  <c r="T2623" i="2" s="1"/>
  <c r="R2552" i="2"/>
  <c r="R2543" i="2"/>
  <c r="R2459" i="2"/>
  <c r="R2451" i="2"/>
  <c r="S2451" i="2" s="1"/>
  <c r="T2451" i="2" s="1"/>
  <c r="R2448" i="2"/>
  <c r="R2443" i="2"/>
  <c r="R2420" i="2"/>
  <c r="S2420" i="2" s="1"/>
  <c r="T2420" i="2" s="1"/>
  <c r="R2377" i="2"/>
  <c r="S2377" i="2" s="1"/>
  <c r="T2377" i="2" s="1"/>
  <c r="R2374" i="2"/>
  <c r="R2347" i="2"/>
  <c r="R2345" i="2"/>
  <c r="S2345" i="2" s="1"/>
  <c r="T2345" i="2" s="1"/>
  <c r="R2328" i="2"/>
  <c r="S2328" i="2" s="1"/>
  <c r="T2328" i="2" s="1"/>
  <c r="R2315" i="2"/>
  <c r="R2491" i="2"/>
  <c r="R2310" i="2"/>
  <c r="R2283" i="2"/>
  <c r="S2283" i="2" s="1"/>
  <c r="T2283" i="2" s="1"/>
  <c r="R2269" i="2"/>
  <c r="R2251" i="2"/>
  <c r="R2246" i="2"/>
  <c r="S2246" i="2" s="1"/>
  <c r="T2246" i="2" s="1"/>
  <c r="R2243" i="2"/>
  <c r="S2243" i="2" s="1"/>
  <c r="T2243" i="2" s="1"/>
  <c r="R2221" i="2"/>
  <c r="R1544" i="2"/>
  <c r="R1543" i="2"/>
  <c r="R1532" i="2"/>
  <c r="S1532" i="2" s="1"/>
  <c r="T1532" i="2" s="1"/>
  <c r="R1528" i="2"/>
  <c r="R1519" i="2"/>
  <c r="R1513" i="2"/>
  <c r="R1512" i="2"/>
  <c r="S1512" i="2" s="1"/>
  <c r="T1512" i="2" s="1"/>
  <c r="R1502" i="2"/>
  <c r="R1500" i="2"/>
  <c r="R1499" i="2"/>
  <c r="R1482" i="2"/>
  <c r="S1482" i="2" s="1"/>
  <c r="T1482" i="2" s="1"/>
  <c r="R2200" i="2"/>
  <c r="R2192" i="2"/>
  <c r="R2143" i="2"/>
  <c r="R2133" i="2"/>
  <c r="S2133" i="2" s="1"/>
  <c r="T2133" i="2" s="1"/>
  <c r="R2130" i="2"/>
  <c r="R2128" i="2"/>
  <c r="R2119" i="2"/>
  <c r="S2119" i="2" s="1"/>
  <c r="T2119" i="2" s="1"/>
  <c r="R2077" i="2"/>
  <c r="S2077" i="2" s="1"/>
  <c r="T2077" i="2" s="1"/>
  <c r="R2033" i="2"/>
  <c r="R2031" i="2"/>
  <c r="R2029" i="2"/>
  <c r="R2027" i="2"/>
  <c r="S2027" i="2" s="1"/>
  <c r="T2027" i="2" s="1"/>
  <c r="R2024" i="2"/>
  <c r="R2023" i="2"/>
  <c r="R2018" i="2"/>
  <c r="R2016" i="2"/>
  <c r="S2016" i="2" s="1"/>
  <c r="T2016" i="2" s="1"/>
  <c r="R2015" i="2"/>
  <c r="R2013" i="2"/>
  <c r="R1981" i="2"/>
  <c r="R1979" i="2"/>
  <c r="S1979" i="2" s="1"/>
  <c r="T1979" i="2" s="1"/>
  <c r="R1975" i="2"/>
  <c r="R1927" i="2"/>
  <c r="R1923" i="2"/>
  <c r="R1914" i="2"/>
  <c r="S1914" i="2" s="1"/>
  <c r="T1914" i="2" s="1"/>
  <c r="R1910" i="2"/>
  <c r="R1908" i="2"/>
  <c r="R1907" i="2"/>
  <c r="R1897" i="2"/>
  <c r="S1897" i="2" s="1"/>
  <c r="T1897" i="2" s="1"/>
  <c r="R1882" i="2"/>
  <c r="R1828" i="2"/>
  <c r="R1825" i="2"/>
  <c r="R1810" i="2"/>
  <c r="S1810" i="2" s="1"/>
  <c r="T1810" i="2" s="1"/>
  <c r="R1799" i="2"/>
  <c r="R1785" i="2"/>
  <c r="R1780" i="2"/>
  <c r="S1780" i="2" s="1"/>
  <c r="T1780" i="2" s="1"/>
  <c r="R1778" i="2"/>
  <c r="S1778" i="2" s="1"/>
  <c r="T1778" i="2" s="1"/>
  <c r="R1771" i="2"/>
  <c r="R1767" i="2"/>
  <c r="R1716" i="2"/>
  <c r="R1711" i="2"/>
  <c r="S1711" i="2" s="1"/>
  <c r="T1711" i="2" s="1"/>
  <c r="R1708" i="2"/>
  <c r="R1698" i="2"/>
  <c r="R1692" i="2"/>
  <c r="R1688" i="2"/>
  <c r="S1688" i="2" s="1"/>
  <c r="T1688" i="2" s="1"/>
  <c r="R1676" i="2"/>
  <c r="R1658" i="2"/>
  <c r="R1643" i="2"/>
  <c r="R1622" i="2"/>
  <c r="S1622" i="2" s="1"/>
  <c r="T1622" i="2" s="1"/>
  <c r="R1598" i="2"/>
  <c r="R1555" i="2"/>
  <c r="R1553" i="2"/>
  <c r="R1548" i="2"/>
  <c r="S1548" i="2" s="1"/>
  <c r="T1548" i="2" s="1"/>
  <c r="R1524" i="2"/>
  <c r="R1508" i="2"/>
  <c r="R1507" i="2"/>
  <c r="R2160" i="2"/>
  <c r="S2160" i="2" s="1"/>
  <c r="T2160" i="2" s="1"/>
  <c r="R2158" i="2"/>
  <c r="R2157" i="2"/>
  <c r="R2151" i="2"/>
  <c r="S2151" i="2" s="1"/>
  <c r="T2151" i="2" s="1"/>
  <c r="R2149" i="2"/>
  <c r="S2149" i="2" s="1"/>
  <c r="T2149" i="2" s="1"/>
  <c r="R2094" i="2"/>
  <c r="R2079" i="2"/>
  <c r="R2068" i="2"/>
  <c r="R2061" i="2"/>
  <c r="S2061" i="2" s="1"/>
  <c r="T2061" i="2" s="1"/>
  <c r="R2053" i="2"/>
  <c r="R1991" i="2"/>
  <c r="R1983" i="2"/>
  <c r="R1972" i="2"/>
  <c r="S1972" i="2" s="1"/>
  <c r="T1972" i="2" s="1"/>
  <c r="R1969" i="2"/>
  <c r="R1967" i="2"/>
  <c r="R1940" i="2"/>
  <c r="R1932" i="2"/>
  <c r="S1932" i="2" s="1"/>
  <c r="T1932" i="2" s="1"/>
  <c r="R1930" i="2"/>
  <c r="R1900" i="2"/>
  <c r="R1899" i="2"/>
  <c r="R1870" i="2"/>
  <c r="S1870" i="2" s="1"/>
  <c r="T1870" i="2" s="1"/>
  <c r="R1868" i="2"/>
  <c r="R1863" i="2"/>
  <c r="R1857" i="2"/>
  <c r="S1857" i="2" s="1"/>
  <c r="T1857" i="2" s="1"/>
  <c r="R1855" i="2"/>
  <c r="S1855" i="2" s="1"/>
  <c r="T1855" i="2" s="1"/>
  <c r="R1852" i="2"/>
  <c r="R1848" i="2"/>
  <c r="R1842" i="2"/>
  <c r="R1840" i="2"/>
  <c r="S1840" i="2" s="1"/>
  <c r="T1840" i="2" s="1"/>
  <c r="R1776" i="2"/>
  <c r="R1773" i="2"/>
  <c r="R1764" i="2"/>
  <c r="R1761" i="2"/>
  <c r="S1761" i="2" s="1"/>
  <c r="T1761" i="2" s="1"/>
  <c r="R1759" i="2"/>
  <c r="R1744" i="2"/>
  <c r="R1740" i="2"/>
  <c r="S1740" i="2" s="1"/>
  <c r="T1740" i="2" s="1"/>
  <c r="R1727" i="2"/>
  <c r="S1727" i="2" s="1"/>
  <c r="T1727" i="2" s="1"/>
  <c r="R1724" i="2"/>
  <c r="R1684" i="2"/>
  <c r="R1682" i="2"/>
  <c r="R1680" i="2"/>
  <c r="S1680" i="2" s="1"/>
  <c r="T1680" i="2" s="1"/>
  <c r="R1650" i="2"/>
  <c r="R1638" i="2"/>
  <c r="R1634" i="2"/>
  <c r="R1629" i="2"/>
  <c r="S1629" i="2" s="1"/>
  <c r="T1629" i="2" s="1"/>
  <c r="R1625" i="2"/>
  <c r="R1606" i="2"/>
  <c r="R1595" i="2"/>
  <c r="R1584" i="2"/>
  <c r="S1584" i="2" s="1"/>
  <c r="T1584" i="2" s="1"/>
  <c r="R1568" i="2"/>
  <c r="R1563" i="2"/>
  <c r="R1436" i="2"/>
  <c r="R1430" i="2"/>
  <c r="S1430" i="2" s="1"/>
  <c r="T1430" i="2" s="1"/>
  <c r="R1134" i="2"/>
  <c r="R1132" i="2"/>
  <c r="R1129" i="2"/>
  <c r="R1127" i="2"/>
  <c r="S1127" i="2" s="1"/>
  <c r="T1127" i="2" s="1"/>
  <c r="R1120" i="2"/>
  <c r="R1119" i="2"/>
  <c r="R1117" i="2"/>
  <c r="R969" i="2"/>
  <c r="S969" i="2" s="1"/>
  <c r="T969" i="2" s="1"/>
  <c r="R934" i="2"/>
  <c r="R929" i="2"/>
  <c r="R899" i="2"/>
  <c r="R781" i="2"/>
  <c r="S781" i="2" s="1"/>
  <c r="T781" i="2" s="1"/>
  <c r="R709" i="2"/>
  <c r="R670" i="2"/>
  <c r="R639" i="2"/>
  <c r="R1491" i="2"/>
  <c r="S1491" i="2" s="1"/>
  <c r="T1491" i="2" s="1"/>
  <c r="R1489" i="2"/>
  <c r="R1470" i="2"/>
  <c r="R1464" i="2"/>
  <c r="R1462" i="2"/>
  <c r="S1462" i="2" s="1"/>
  <c r="T1462" i="2" s="1"/>
  <c r="R1457" i="2"/>
  <c r="R1455" i="2"/>
  <c r="R1452" i="2"/>
  <c r="R1446" i="2"/>
  <c r="S1446" i="2" s="1"/>
  <c r="T1446" i="2" s="1"/>
  <c r="R1427" i="2"/>
  <c r="R1421" i="2"/>
  <c r="R1389" i="2"/>
  <c r="R1384" i="2"/>
  <c r="S1384" i="2" s="1"/>
  <c r="T1384" i="2" s="1"/>
  <c r="R1356" i="2"/>
  <c r="R1353" i="2"/>
  <c r="R1352" i="2"/>
  <c r="R1292" i="2"/>
  <c r="S1292" i="2" s="1"/>
  <c r="T1292" i="2" s="1"/>
  <c r="R1289" i="2"/>
  <c r="R1265" i="2"/>
  <c r="R1264" i="2"/>
  <c r="R1263" i="2"/>
  <c r="S1263" i="2" s="1"/>
  <c r="T1263" i="2" s="1"/>
  <c r="R1258" i="2"/>
  <c r="R1256" i="2"/>
  <c r="R1252" i="2"/>
  <c r="R1250" i="2"/>
  <c r="S1250" i="2" s="1"/>
  <c r="T1250" i="2" s="1"/>
  <c r="R1243" i="2"/>
  <c r="R1220" i="2"/>
  <c r="R1157" i="2"/>
  <c r="R1095" i="2"/>
  <c r="S1095" i="2" s="1"/>
  <c r="T1095" i="2" s="1"/>
  <c r="R1055" i="2"/>
  <c r="R1050" i="2"/>
  <c r="R1006" i="2"/>
  <c r="R988" i="2"/>
  <c r="S988" i="2" s="1"/>
  <c r="T988" i="2" s="1"/>
  <c r="R915" i="2"/>
  <c r="R850" i="2"/>
  <c r="R825" i="2"/>
  <c r="R788" i="2"/>
  <c r="S788" i="2" s="1"/>
  <c r="T788" i="2" s="1"/>
  <c r="R724" i="2"/>
  <c r="R694" i="2"/>
  <c r="R688" i="2"/>
  <c r="R665" i="2"/>
  <c r="S665" i="2" s="1"/>
  <c r="T665" i="2" s="1"/>
  <c r="R643" i="2"/>
  <c r="R614" i="2"/>
  <c r="R1416" i="2"/>
  <c r="R1411" i="2"/>
  <c r="S1411" i="2" s="1"/>
  <c r="T1411" i="2" s="1"/>
  <c r="R1399" i="2"/>
  <c r="R1380" i="2"/>
  <c r="R1376" i="2"/>
  <c r="R1364" i="2"/>
  <c r="S1364" i="2" s="1"/>
  <c r="T1364" i="2" s="1"/>
  <c r="R1361" i="2"/>
  <c r="R1337" i="2"/>
  <c r="R1333" i="2"/>
  <c r="R1332" i="2"/>
  <c r="S1332" i="2" s="1"/>
  <c r="T1332" i="2" s="1"/>
  <c r="R1329" i="2"/>
  <c r="R1321" i="2"/>
  <c r="R1319" i="2"/>
  <c r="R1317" i="2"/>
  <c r="S1317" i="2" s="1"/>
  <c r="T1317" i="2" s="1"/>
  <c r="R1312" i="2"/>
  <c r="R1311" i="2"/>
  <c r="R1309" i="2"/>
  <c r="R1272" i="2"/>
  <c r="S1272" i="2" s="1"/>
  <c r="T1272" i="2" s="1"/>
  <c r="R1269" i="2"/>
  <c r="R1206" i="2"/>
  <c r="R1186" i="2"/>
  <c r="R1176" i="2"/>
  <c r="S1176" i="2" s="1"/>
  <c r="T1176" i="2" s="1"/>
  <c r="R1104" i="2"/>
  <c r="R1092" i="2"/>
  <c r="R1091" i="2"/>
  <c r="R1066" i="2"/>
  <c r="S1066" i="2" s="1"/>
  <c r="T1066" i="2" s="1"/>
  <c r="R1062" i="2"/>
  <c r="R1060" i="2"/>
  <c r="R1040" i="2"/>
  <c r="R1037" i="2"/>
  <c r="S1037" i="2" s="1"/>
  <c r="T1037" i="2" s="1"/>
  <c r="R1030" i="2"/>
  <c r="R1018" i="2"/>
  <c r="R1002" i="2"/>
  <c r="R981" i="2"/>
  <c r="S981" i="2" s="1"/>
  <c r="T981" i="2" s="1"/>
  <c r="R979" i="2"/>
  <c r="R965" i="2"/>
  <c r="R936" i="2"/>
  <c r="R892" i="2"/>
  <c r="S892" i="2" s="1"/>
  <c r="T892" i="2" s="1"/>
  <c r="R883" i="2"/>
  <c r="R856" i="2"/>
  <c r="R848" i="2"/>
  <c r="R844" i="2"/>
  <c r="S844" i="2" s="1"/>
  <c r="T844" i="2" s="1"/>
  <c r="R836" i="2"/>
  <c r="R813" i="2"/>
  <c r="R801" i="2"/>
  <c r="R789" i="2"/>
  <c r="S789" i="2" s="1"/>
  <c r="T789" i="2" s="1"/>
  <c r="R764" i="2"/>
  <c r="R745" i="2"/>
  <c r="R713" i="2"/>
  <c r="R704" i="2"/>
  <c r="S704" i="2" s="1"/>
  <c r="T704" i="2" s="1"/>
  <c r="R691" i="2"/>
  <c r="R686" i="2"/>
  <c r="R683" i="2"/>
  <c r="R671" i="2"/>
  <c r="S671" i="2" s="1"/>
  <c r="T671" i="2" s="1"/>
  <c r="R654" i="2"/>
  <c r="R629" i="2"/>
  <c r="R605" i="2"/>
  <c r="R600" i="2"/>
  <c r="S600" i="2" s="1"/>
  <c r="T600" i="2" s="1"/>
  <c r="R584" i="2"/>
  <c r="R574" i="2"/>
  <c r="R555" i="2"/>
  <c r="R541" i="2"/>
  <c r="S541" i="2" s="1"/>
  <c r="T541" i="2" s="1"/>
  <c r="R499" i="2"/>
  <c r="R474" i="2"/>
  <c r="R461" i="2"/>
  <c r="R422" i="2"/>
  <c r="S422" i="2" s="1"/>
  <c r="T422" i="2" s="1"/>
  <c r="R375" i="2"/>
  <c r="R371" i="2"/>
  <c r="R361" i="2"/>
  <c r="R355" i="2"/>
  <c r="S355" i="2" s="1"/>
  <c r="T355" i="2" s="1"/>
  <c r="R343" i="2"/>
  <c r="R313" i="2"/>
  <c r="R558" i="2"/>
  <c r="R549" i="2"/>
  <c r="S549" i="2" s="1"/>
  <c r="T549" i="2" s="1"/>
  <c r="R543" i="2"/>
  <c r="R512" i="2"/>
  <c r="R475" i="2"/>
  <c r="R390" i="2"/>
  <c r="S390" i="2" s="1"/>
  <c r="T390" i="2" s="1"/>
  <c r="R376" i="2"/>
  <c r="R356" i="2"/>
  <c r="R350" i="2"/>
  <c r="R243" i="2"/>
  <c r="S243" i="2" s="1"/>
  <c r="T243" i="2" s="1"/>
  <c r="R233" i="2"/>
  <c r="R230" i="2"/>
  <c r="R90" i="2"/>
  <c r="R4" i="2"/>
  <c r="S4" i="2" s="1"/>
  <c r="T4" i="2" s="1"/>
  <c r="R394" i="2"/>
  <c r="R388" i="2"/>
  <c r="R374" i="2"/>
  <c r="R297" i="2"/>
  <c r="S297" i="2" s="1"/>
  <c r="T297" i="2" s="1"/>
  <c r="R280" i="2"/>
  <c r="R270" i="2"/>
  <c r="R246" i="2"/>
  <c r="R241" i="2"/>
  <c r="S241" i="2" s="1"/>
  <c r="T241" i="2" s="1"/>
  <c r="R217" i="2"/>
  <c r="R213" i="2"/>
  <c r="R196" i="2"/>
  <c r="R192" i="2"/>
  <c r="S192" i="2" s="1"/>
  <c r="T192" i="2" s="1"/>
  <c r="R184" i="2"/>
  <c r="R145" i="2"/>
  <c r="R116" i="2"/>
  <c r="R112" i="2"/>
  <c r="S112" i="2" s="1"/>
  <c r="T112" i="2" s="1"/>
  <c r="R105" i="2"/>
  <c r="R101" i="2"/>
  <c r="R88" i="2"/>
  <c r="R73" i="2"/>
  <c r="S73" i="2" s="1"/>
  <c r="T73" i="2" s="1"/>
  <c r="R65" i="2"/>
  <c r="R57" i="2"/>
  <c r="R53" i="2"/>
  <c r="R49" i="2"/>
  <c r="S49" i="2" s="1"/>
  <c r="T49" i="2" s="1"/>
  <c r="R630" i="2"/>
  <c r="R617" i="2"/>
  <c r="R615" i="2"/>
  <c r="R611" i="2"/>
  <c r="S611" i="2" s="1"/>
  <c r="T611" i="2" s="1"/>
  <c r="R602" i="2"/>
  <c r="R599" i="2"/>
  <c r="R597" i="2"/>
  <c r="R586" i="2"/>
  <c r="S586" i="2" s="1"/>
  <c r="T586" i="2" s="1"/>
  <c r="R573" i="2"/>
  <c r="R571" i="2"/>
  <c r="R569" i="2"/>
  <c r="R567" i="2"/>
  <c r="S567" i="2" s="1"/>
  <c r="T567" i="2" s="1"/>
  <c r="R545" i="2"/>
  <c r="R519" i="2"/>
  <c r="R488" i="2"/>
  <c r="R485" i="2"/>
  <c r="S485" i="2" s="1"/>
  <c r="T485" i="2" s="1"/>
  <c r="R478" i="2"/>
  <c r="R454" i="2"/>
  <c r="R448" i="2"/>
  <c r="R445" i="2"/>
  <c r="S445" i="2" s="1"/>
  <c r="T445" i="2" s="1"/>
  <c r="R430" i="2"/>
  <c r="R418" i="2"/>
  <c r="R410" i="2"/>
  <c r="R398" i="2"/>
  <c r="S398" i="2" s="1"/>
  <c r="T398" i="2" s="1"/>
  <c r="R395" i="2"/>
  <c r="R334" i="2"/>
  <c r="R318" i="2"/>
  <c r="R315" i="2"/>
  <c r="S315" i="2" s="1"/>
  <c r="T315" i="2" s="1"/>
  <c r="R305" i="2"/>
  <c r="R249" i="2"/>
  <c r="R221" i="2"/>
  <c r="R218" i="2"/>
  <c r="S218" i="2" s="1"/>
  <c r="T218" i="2" s="1"/>
  <c r="R168" i="2"/>
  <c r="R24" i="2"/>
  <c r="R20" i="2"/>
  <c r="R5" i="2"/>
  <c r="S5" i="2" s="1"/>
  <c r="T5" i="2" s="1"/>
  <c r="S5815" i="2"/>
  <c r="T5815" i="2" s="1"/>
  <c r="S5800" i="2"/>
  <c r="T5800" i="2" s="1"/>
  <c r="R5770" i="2"/>
  <c r="S5770" i="2" s="1"/>
  <c r="T5770" i="2" s="1"/>
  <c r="R5738" i="2"/>
  <c r="S5738" i="2" s="1"/>
  <c r="T5738" i="2" s="1"/>
  <c r="R5680" i="2"/>
  <c r="S5680" i="2" s="1"/>
  <c r="T5680" i="2" s="1"/>
  <c r="R5625" i="2"/>
  <c r="S5625" i="2" s="1"/>
  <c r="T5625" i="2" s="1"/>
  <c r="R5614" i="2"/>
  <c r="S5614" i="2" s="1"/>
  <c r="T5614" i="2" s="1"/>
  <c r="R5469" i="2"/>
  <c r="S5469" i="2" s="1"/>
  <c r="T5469" i="2" s="1"/>
  <c r="R5442" i="2"/>
  <c r="S5442" i="2" s="1"/>
  <c r="T5442" i="2" s="1"/>
  <c r="R5409" i="2"/>
  <c r="S5409" i="2" s="1"/>
  <c r="T5409" i="2" s="1"/>
  <c r="R5278" i="2"/>
  <c r="S5278" i="2" s="1"/>
  <c r="T5278" i="2" s="1"/>
  <c r="R5202" i="2"/>
  <c r="S5202" i="2" s="1"/>
  <c r="T5202" i="2" s="1"/>
  <c r="R5020" i="2"/>
  <c r="S5020" i="2" s="1"/>
  <c r="T5020" i="2" s="1"/>
  <c r="R5143" i="2"/>
  <c r="S5143" i="2" s="1"/>
  <c r="T5143" i="2" s="1"/>
  <c r="R5004" i="2"/>
  <c r="S5004" i="2" s="1"/>
  <c r="T5004" i="2" s="1"/>
  <c r="S5810" i="2"/>
  <c r="T5810" i="2" s="1"/>
  <c r="R5828" i="2"/>
  <c r="S5828" i="2" s="1"/>
  <c r="T5828" i="2" s="1"/>
  <c r="S5826" i="2"/>
  <c r="T5826" i="2" s="1"/>
  <c r="R5819" i="2"/>
  <c r="S5819" i="2" s="1"/>
  <c r="T5819" i="2" s="1"/>
  <c r="S5817" i="2"/>
  <c r="T5817" i="2" s="1"/>
  <c r="R5806" i="2"/>
  <c r="S5806" i="2" s="1"/>
  <c r="T5806" i="2" s="1"/>
  <c r="R5805" i="2"/>
  <c r="S5805" i="2" s="1"/>
  <c r="T5805" i="2" s="1"/>
  <c r="R5804" i="2"/>
  <c r="S5804" i="2" s="1"/>
  <c r="T5804" i="2" s="1"/>
  <c r="R5799" i="2"/>
  <c r="S5799" i="2" s="1"/>
  <c r="T5799" i="2" s="1"/>
  <c r="R5790" i="2"/>
  <c r="S5790" i="2" s="1"/>
  <c r="T5790" i="2" s="1"/>
  <c r="R5789" i="2"/>
  <c r="S5789" i="2" s="1"/>
  <c r="T5789" i="2" s="1"/>
  <c r="R5788" i="2"/>
  <c r="S5788" i="2" s="1"/>
  <c r="T5788" i="2" s="1"/>
  <c r="S5786" i="2"/>
  <c r="T5786" i="2" s="1"/>
  <c r="R5783" i="2"/>
  <c r="S5783" i="2" s="1"/>
  <c r="T5783" i="2" s="1"/>
  <c r="R5777" i="2"/>
  <c r="S5777" i="2" s="1"/>
  <c r="T5777" i="2" s="1"/>
  <c r="R5774" i="2"/>
  <c r="S5774" i="2" s="1"/>
  <c r="T5774" i="2" s="1"/>
  <c r="R5767" i="2"/>
  <c r="S5767" i="2" s="1"/>
  <c r="T5767" i="2" s="1"/>
  <c r="R5762" i="2"/>
  <c r="S5762" i="2" s="1"/>
  <c r="T5762" i="2" s="1"/>
  <c r="R5754" i="2"/>
  <c r="S5754" i="2" s="1"/>
  <c r="T5754" i="2" s="1"/>
  <c r="S5753" i="2"/>
  <c r="T5753" i="2" s="1"/>
  <c r="R5748" i="2"/>
  <c r="S5748" i="2" s="1"/>
  <c r="T5748" i="2" s="1"/>
  <c r="S5747" i="2"/>
  <c r="T5747" i="2" s="1"/>
  <c r="S5746" i="2"/>
  <c r="T5746" i="2" s="1"/>
  <c r="R5744" i="2"/>
  <c r="S5744" i="2" s="1"/>
  <c r="T5744" i="2" s="1"/>
  <c r="R5739" i="2"/>
  <c r="S5739" i="2" s="1"/>
  <c r="T5739" i="2" s="1"/>
  <c r="R5733" i="2"/>
  <c r="S5733" i="2" s="1"/>
  <c r="T5733" i="2" s="1"/>
  <c r="R5730" i="2"/>
  <c r="S5730" i="2" s="1"/>
  <c r="T5730" i="2" s="1"/>
  <c r="R5724" i="2"/>
  <c r="S5724" i="2" s="1"/>
  <c r="T5724" i="2" s="1"/>
  <c r="S5722" i="2"/>
  <c r="T5722" i="2" s="1"/>
  <c r="R5721" i="2"/>
  <c r="S5721" i="2" s="1"/>
  <c r="T5721" i="2" s="1"/>
  <c r="S5711" i="2"/>
  <c r="T5711" i="2" s="1"/>
  <c r="S5706" i="2"/>
  <c r="T5706" i="2" s="1"/>
  <c r="R5705" i="2"/>
  <c r="S5705" i="2" s="1"/>
  <c r="T5705" i="2" s="1"/>
  <c r="R5702" i="2"/>
  <c r="S5702" i="2" s="1"/>
  <c r="T5702" i="2" s="1"/>
  <c r="R5699" i="2"/>
  <c r="S5699" i="2" s="1"/>
  <c r="T5699" i="2" s="1"/>
  <c r="R5696" i="2"/>
  <c r="S5696" i="2" s="1"/>
  <c r="T5696" i="2" s="1"/>
  <c r="S5694" i="2"/>
  <c r="T5694" i="2" s="1"/>
  <c r="R5689" i="2"/>
  <c r="S5689" i="2" s="1"/>
  <c r="T5689" i="2" s="1"/>
  <c r="R5685" i="2"/>
  <c r="S5685" i="2" s="1"/>
  <c r="T5685" i="2" s="1"/>
  <c r="S5683" i="2"/>
  <c r="T5683" i="2" s="1"/>
  <c r="R5676" i="2"/>
  <c r="S5676" i="2" s="1"/>
  <c r="T5676" i="2" s="1"/>
  <c r="S5675" i="2"/>
  <c r="T5675" i="2" s="1"/>
  <c r="R5671" i="2"/>
  <c r="S5671" i="2" s="1"/>
  <c r="T5671" i="2" s="1"/>
  <c r="S5670" i="2"/>
  <c r="T5670" i="2" s="1"/>
  <c r="R5667" i="2"/>
  <c r="S5667" i="2" s="1"/>
  <c r="T5667" i="2" s="1"/>
  <c r="R5666" i="2"/>
  <c r="S5666" i="2" s="1"/>
  <c r="T5666" i="2" s="1"/>
  <c r="R5658" i="2"/>
  <c r="S5658" i="2" s="1"/>
  <c r="T5658" i="2" s="1"/>
  <c r="S5654" i="2"/>
  <c r="T5654" i="2" s="1"/>
  <c r="S5646" i="2"/>
  <c r="T5646" i="2" s="1"/>
  <c r="R5641" i="2"/>
  <c r="S5641" i="2" s="1"/>
  <c r="T5641" i="2" s="1"/>
  <c r="R5637" i="2"/>
  <c r="S5637" i="2" s="1"/>
  <c r="T5637" i="2" s="1"/>
  <c r="R5632" i="2"/>
  <c r="S5632" i="2" s="1"/>
  <c r="T5632" i="2" s="1"/>
  <c r="S5629" i="2"/>
  <c r="T5629" i="2" s="1"/>
  <c r="R5620" i="2"/>
  <c r="S5620" i="2" s="1"/>
  <c r="T5620" i="2" s="1"/>
  <c r="R5616" i="2"/>
  <c r="S5616" i="2" s="1"/>
  <c r="T5616" i="2" s="1"/>
  <c r="S5615" i="2"/>
  <c r="T5615" i="2" s="1"/>
  <c r="R5611" i="2"/>
  <c r="S5611" i="2" s="1"/>
  <c r="T5611" i="2" s="1"/>
  <c r="R5605" i="2"/>
  <c r="S5605" i="2" s="1"/>
  <c r="T5605" i="2" s="1"/>
  <c r="R5602" i="2"/>
  <c r="S5602" i="2" s="1"/>
  <c r="T5602" i="2" s="1"/>
  <c r="S5600" i="2"/>
  <c r="T5600" i="2" s="1"/>
  <c r="R5595" i="2"/>
  <c r="S5595" i="2" s="1"/>
  <c r="T5595" i="2" s="1"/>
  <c r="R5592" i="2"/>
  <c r="S5592" i="2" s="1"/>
  <c r="T5592" i="2" s="1"/>
  <c r="R5587" i="2"/>
  <c r="S5587" i="2" s="1"/>
  <c r="T5587" i="2" s="1"/>
  <c r="R5586" i="2"/>
  <c r="S5586" i="2" s="1"/>
  <c r="T5586" i="2" s="1"/>
  <c r="R5584" i="2"/>
  <c r="S5584" i="2" s="1"/>
  <c r="T5584" i="2" s="1"/>
  <c r="R5581" i="2"/>
  <c r="S5581" i="2" s="1"/>
  <c r="T5581" i="2" s="1"/>
  <c r="R5576" i="2"/>
  <c r="S5576" i="2" s="1"/>
  <c r="T5576" i="2" s="1"/>
  <c r="R5573" i="2"/>
  <c r="S5573" i="2" s="1"/>
  <c r="T5573" i="2" s="1"/>
  <c r="R5572" i="2"/>
  <c r="S5572" i="2" s="1"/>
  <c r="T5572" i="2" s="1"/>
  <c r="R5569" i="2"/>
  <c r="S5569" i="2" s="1"/>
  <c r="T5569" i="2" s="1"/>
  <c r="S5566" i="2"/>
  <c r="T5566" i="2" s="1"/>
  <c r="R5561" i="2"/>
  <c r="S5561" i="2" s="1"/>
  <c r="T5561" i="2" s="1"/>
  <c r="R5554" i="2"/>
  <c r="S5554" i="2" s="1"/>
  <c r="T5554" i="2" s="1"/>
  <c r="R5552" i="2"/>
  <c r="S5552" i="2" s="1"/>
  <c r="T5552" i="2" s="1"/>
  <c r="R5550" i="2"/>
  <c r="S5550" i="2" s="1"/>
  <c r="T5550" i="2" s="1"/>
  <c r="R5545" i="2"/>
  <c r="S5545" i="2" s="1"/>
  <c r="T5545" i="2" s="1"/>
  <c r="R5539" i="2"/>
  <c r="S5539" i="2" s="1"/>
  <c r="T5539" i="2" s="1"/>
  <c r="R5538" i="2"/>
  <c r="S5538" i="2" s="1"/>
  <c r="T5538" i="2" s="1"/>
  <c r="R5537" i="2"/>
  <c r="S5537" i="2" s="1"/>
  <c r="T5537" i="2" s="1"/>
  <c r="R5536" i="2"/>
  <c r="S5536" i="2" s="1"/>
  <c r="T5536" i="2" s="1"/>
  <c r="R5535" i="2"/>
  <c r="S5535" i="2" s="1"/>
  <c r="T5535" i="2" s="1"/>
  <c r="S5534" i="2"/>
  <c r="T5534" i="2" s="1"/>
  <c r="R5533" i="2"/>
  <c r="S5533" i="2" s="1"/>
  <c r="T5533" i="2" s="1"/>
  <c r="R5531" i="2"/>
  <c r="S5531" i="2" s="1"/>
  <c r="T5531" i="2" s="1"/>
  <c r="R5530" i="2"/>
  <c r="S5530" i="2" s="1"/>
  <c r="T5530" i="2" s="1"/>
  <c r="R5527" i="2"/>
  <c r="S5527" i="2" s="1"/>
  <c r="T5527" i="2" s="1"/>
  <c r="R5526" i="2"/>
  <c r="S5526" i="2" s="1"/>
  <c r="T5526" i="2" s="1"/>
  <c r="R5524" i="2"/>
  <c r="S5524" i="2" s="1"/>
  <c r="T5524" i="2" s="1"/>
  <c r="R5518" i="2"/>
  <c r="S5518" i="2" s="1"/>
  <c r="T5518" i="2" s="1"/>
  <c r="R5515" i="2"/>
  <c r="S5515" i="2" s="1"/>
  <c r="T5515" i="2" s="1"/>
  <c r="R5509" i="2"/>
  <c r="S5509" i="2" s="1"/>
  <c r="T5509" i="2" s="1"/>
  <c r="R5505" i="2"/>
  <c r="S5505" i="2" s="1"/>
  <c r="T5505" i="2" s="1"/>
  <c r="R5496" i="2"/>
  <c r="S5496" i="2" s="1"/>
  <c r="T5496" i="2" s="1"/>
  <c r="R5495" i="2"/>
  <c r="S5495" i="2" s="1"/>
  <c r="T5495" i="2" s="1"/>
  <c r="S5489" i="2"/>
  <c r="T5489" i="2" s="1"/>
  <c r="S5484" i="2"/>
  <c r="T5484" i="2" s="1"/>
  <c r="R5481" i="2"/>
  <c r="S5481" i="2" s="1"/>
  <c r="T5481" i="2" s="1"/>
  <c r="S5477" i="2"/>
  <c r="T5477" i="2" s="1"/>
  <c r="R5471" i="2"/>
  <c r="S5471" i="2" s="1"/>
  <c r="T5471" i="2" s="1"/>
  <c r="R5467" i="2"/>
  <c r="S5467" i="2" s="1"/>
  <c r="T5467" i="2" s="1"/>
  <c r="R5466" i="2"/>
  <c r="S5466" i="2" s="1"/>
  <c r="T5466" i="2" s="1"/>
  <c r="R5465" i="2"/>
  <c r="S5465" i="2" s="1"/>
  <c r="T5465" i="2" s="1"/>
  <c r="R5459" i="2"/>
  <c r="S5459" i="2" s="1"/>
  <c r="T5459" i="2" s="1"/>
  <c r="R5455" i="2"/>
  <c r="S5455" i="2" s="1"/>
  <c r="T5455" i="2" s="1"/>
  <c r="R5453" i="2"/>
  <c r="S5453" i="2" s="1"/>
  <c r="T5453" i="2" s="1"/>
  <c r="R5449" i="2"/>
  <c r="S5449" i="2" s="1"/>
  <c r="T5449" i="2" s="1"/>
  <c r="S5445" i="2"/>
  <c r="T5445" i="2" s="1"/>
  <c r="R5443" i="2"/>
  <c r="S5443" i="2" s="1"/>
  <c r="T5443" i="2" s="1"/>
  <c r="R5425" i="2"/>
  <c r="S5425" i="2" s="1"/>
  <c r="T5425" i="2" s="1"/>
  <c r="S5414" i="2"/>
  <c r="T5414" i="2" s="1"/>
  <c r="R5411" i="2"/>
  <c r="S5411" i="2" s="1"/>
  <c r="T5411" i="2" s="1"/>
  <c r="S5407" i="2"/>
  <c r="T5407" i="2" s="1"/>
  <c r="S5406" i="2"/>
  <c r="T5406" i="2" s="1"/>
  <c r="R5403" i="2"/>
  <c r="S5403" i="2" s="1"/>
  <c r="T5403" i="2" s="1"/>
  <c r="S5399" i="2"/>
  <c r="T5399" i="2" s="1"/>
  <c r="R5395" i="2"/>
  <c r="S5395" i="2" s="1"/>
  <c r="T5395" i="2" s="1"/>
  <c r="R5393" i="2"/>
  <c r="S5393" i="2" s="1"/>
  <c r="T5393" i="2" s="1"/>
  <c r="S5390" i="2"/>
  <c r="T5390" i="2" s="1"/>
  <c r="R5386" i="2"/>
  <c r="S5386" i="2" s="1"/>
  <c r="T5386" i="2" s="1"/>
  <c r="R5385" i="2"/>
  <c r="S5385" i="2" s="1"/>
  <c r="T5385" i="2" s="1"/>
  <c r="R5382" i="2"/>
  <c r="S5382" i="2" s="1"/>
  <c r="T5382" i="2" s="1"/>
  <c r="S5379" i="2"/>
  <c r="T5379" i="2" s="1"/>
  <c r="S5378" i="2"/>
  <c r="T5378" i="2" s="1"/>
  <c r="R5375" i="2"/>
  <c r="S5375" i="2" s="1"/>
  <c r="T5375" i="2" s="1"/>
  <c r="R5373" i="2"/>
  <c r="S5373" i="2" s="1"/>
  <c r="T5373" i="2" s="1"/>
  <c r="S5370" i="2"/>
  <c r="T5370" i="2" s="1"/>
  <c r="R5362" i="2"/>
  <c r="S5362" i="2" s="1"/>
  <c r="T5362" i="2" s="1"/>
  <c r="R5357" i="2"/>
  <c r="S5357" i="2" s="1"/>
  <c r="T5357" i="2" s="1"/>
  <c r="R5356" i="2"/>
  <c r="S5356" i="2" s="1"/>
  <c r="T5356" i="2" s="1"/>
  <c r="R5355" i="2"/>
  <c r="S5355" i="2" s="1"/>
  <c r="T5355" i="2" s="1"/>
  <c r="R5350" i="2"/>
  <c r="S5350" i="2" s="1"/>
  <c r="T5350" i="2" s="1"/>
  <c r="R5349" i="2"/>
  <c r="S5349" i="2" s="1"/>
  <c r="T5349" i="2" s="1"/>
  <c r="R5347" i="2"/>
  <c r="S5347" i="2" s="1"/>
  <c r="T5347" i="2" s="1"/>
  <c r="R5342" i="2"/>
  <c r="S5342" i="2" s="1"/>
  <c r="T5342" i="2" s="1"/>
  <c r="R5340" i="2"/>
  <c r="S5340" i="2" s="1"/>
  <c r="T5340" i="2" s="1"/>
  <c r="S5338" i="2"/>
  <c r="T5338" i="2" s="1"/>
  <c r="R5337" i="2"/>
  <c r="S5337" i="2" s="1"/>
  <c r="T5337" i="2" s="1"/>
  <c r="S5335" i="2"/>
  <c r="T5335" i="2" s="1"/>
  <c r="R5331" i="2"/>
  <c r="S5331" i="2" s="1"/>
  <c r="T5331" i="2" s="1"/>
  <c r="S5329" i="2"/>
  <c r="T5329" i="2" s="1"/>
  <c r="S5322" i="2"/>
  <c r="T5322" i="2" s="1"/>
  <c r="R5319" i="2"/>
  <c r="S5319" i="2" s="1"/>
  <c r="T5319" i="2" s="1"/>
  <c r="S5310" i="2"/>
  <c r="T5310" i="2" s="1"/>
  <c r="S5305" i="2"/>
  <c r="T5305" i="2" s="1"/>
  <c r="R5301" i="2"/>
  <c r="S5301" i="2" s="1"/>
  <c r="T5301" i="2" s="1"/>
  <c r="R5300" i="2"/>
  <c r="S5300" i="2" s="1"/>
  <c r="T5300" i="2" s="1"/>
  <c r="R5287" i="2"/>
  <c r="S5287" i="2" s="1"/>
  <c r="T5287" i="2" s="1"/>
  <c r="R5279" i="2"/>
  <c r="S5279" i="2" s="1"/>
  <c r="T5279" i="2" s="1"/>
  <c r="S5270" i="2"/>
  <c r="T5270" i="2" s="1"/>
  <c r="R5269" i="2"/>
  <c r="S5269" i="2" s="1"/>
  <c r="T5269" i="2" s="1"/>
  <c r="S5251" i="2"/>
  <c r="T5251" i="2" s="1"/>
  <c r="R5242" i="2"/>
  <c r="S5242" i="2" s="1"/>
  <c r="T5242" i="2" s="1"/>
  <c r="R5237" i="2"/>
  <c r="S5237" i="2" s="1"/>
  <c r="T5237" i="2" s="1"/>
  <c r="R5234" i="2"/>
  <c r="S5234" i="2" s="1"/>
  <c r="T5234" i="2" s="1"/>
  <c r="R5233" i="2"/>
  <c r="S5233" i="2" s="1"/>
  <c r="T5233" i="2" s="1"/>
  <c r="R5227" i="2"/>
  <c r="S5227" i="2" s="1"/>
  <c r="T5227" i="2" s="1"/>
  <c r="R5225" i="2"/>
  <c r="S5225" i="2" s="1"/>
  <c r="T5225" i="2" s="1"/>
  <c r="S5218" i="2"/>
  <c r="T5218" i="2" s="1"/>
  <c r="S5217" i="2"/>
  <c r="T5217" i="2" s="1"/>
  <c r="R5213" i="2"/>
  <c r="S5213" i="2" s="1"/>
  <c r="T5213" i="2" s="1"/>
  <c r="R5207" i="2"/>
  <c r="S5207" i="2" s="1"/>
  <c r="T5207" i="2" s="1"/>
  <c r="R5201" i="2"/>
  <c r="S5201" i="2" s="1"/>
  <c r="T5201" i="2" s="1"/>
  <c r="R5186" i="2"/>
  <c r="S5186" i="2" s="1"/>
  <c r="T5186" i="2" s="1"/>
  <c r="S5184" i="2"/>
  <c r="T5184" i="2" s="1"/>
  <c r="R5174" i="2"/>
  <c r="S5174" i="2" s="1"/>
  <c r="T5174" i="2" s="1"/>
  <c r="R5170" i="2"/>
  <c r="S5170" i="2" s="1"/>
  <c r="T5170" i="2" s="1"/>
  <c r="R5165" i="2"/>
  <c r="S5165" i="2" s="1"/>
  <c r="T5165" i="2" s="1"/>
  <c r="R5156" i="2"/>
  <c r="S5156" i="2" s="1"/>
  <c r="T5156" i="2" s="1"/>
  <c r="R5151" i="2"/>
  <c r="S5151" i="2" s="1"/>
  <c r="T5151" i="2" s="1"/>
  <c r="R5147" i="2"/>
  <c r="S5147" i="2" s="1"/>
  <c r="T5147" i="2" s="1"/>
  <c r="R5144" i="2"/>
  <c r="S5144" i="2" s="1"/>
  <c r="T5144" i="2" s="1"/>
  <c r="R5138" i="2"/>
  <c r="S5138" i="2" s="1"/>
  <c r="T5138" i="2" s="1"/>
  <c r="S5124" i="2"/>
  <c r="T5124" i="2" s="1"/>
  <c r="R5120" i="2"/>
  <c r="S5120" i="2" s="1"/>
  <c r="T5120" i="2" s="1"/>
  <c r="R5119" i="2"/>
  <c r="S5119" i="2" s="1"/>
  <c r="T5119" i="2" s="1"/>
  <c r="R5112" i="2"/>
  <c r="S5112" i="2" s="1"/>
  <c r="T5112" i="2" s="1"/>
  <c r="S5109" i="2"/>
  <c r="T5109" i="2" s="1"/>
  <c r="S5108" i="2"/>
  <c r="T5108" i="2" s="1"/>
  <c r="R5102" i="2"/>
  <c r="S5102" i="2" s="1"/>
  <c r="T5102" i="2" s="1"/>
  <c r="R5101" i="2"/>
  <c r="S5101" i="2" s="1"/>
  <c r="T5101" i="2" s="1"/>
  <c r="R5099" i="2"/>
  <c r="S5099" i="2" s="1"/>
  <c r="T5099" i="2" s="1"/>
  <c r="S5095" i="2"/>
  <c r="T5095" i="2" s="1"/>
  <c r="R5087" i="2"/>
  <c r="S5087" i="2" s="1"/>
  <c r="T5087" i="2" s="1"/>
  <c r="R5080" i="2"/>
  <c r="S5080" i="2" s="1"/>
  <c r="T5080" i="2" s="1"/>
  <c r="S5077" i="2"/>
  <c r="T5077" i="2" s="1"/>
  <c r="R5066" i="2"/>
  <c r="S5066" i="2" s="1"/>
  <c r="T5066" i="2" s="1"/>
  <c r="S5060" i="2"/>
  <c r="T5060" i="2" s="1"/>
  <c r="R5056" i="2"/>
  <c r="S5056" i="2" s="1"/>
  <c r="T5056" i="2" s="1"/>
  <c r="R5046" i="2"/>
  <c r="S5046" i="2" s="1"/>
  <c r="T5046" i="2" s="1"/>
  <c r="S5043" i="2"/>
  <c r="T5043" i="2" s="1"/>
  <c r="R5042" i="2"/>
  <c r="S5042" i="2" s="1"/>
  <c r="T5042" i="2" s="1"/>
  <c r="R5037" i="2"/>
  <c r="S5037" i="2" s="1"/>
  <c r="T5037" i="2" s="1"/>
  <c r="S5030" i="2"/>
  <c r="T5030" i="2" s="1"/>
  <c r="S5026" i="2"/>
  <c r="T5026" i="2" s="1"/>
  <c r="R5012" i="2"/>
  <c r="S5012" i="2" s="1"/>
  <c r="T5012" i="2" s="1"/>
  <c r="R5011" i="2"/>
  <c r="S5011" i="2" s="1"/>
  <c r="T5011" i="2" s="1"/>
  <c r="R5002" i="2"/>
  <c r="S5002" i="2" s="1"/>
  <c r="T5002" i="2" s="1"/>
  <c r="R5000" i="2"/>
  <c r="S5000" i="2" s="1"/>
  <c r="T5000" i="2" s="1"/>
  <c r="R4996" i="2"/>
  <c r="S4996" i="2" s="1"/>
  <c r="T4996" i="2" s="1"/>
  <c r="R4993" i="2"/>
  <c r="S4993" i="2" s="1"/>
  <c r="T4993" i="2" s="1"/>
  <c r="S4955" i="2"/>
  <c r="T4955" i="2" s="1"/>
  <c r="R4939" i="2"/>
  <c r="S4939" i="2" s="1"/>
  <c r="T4939" i="2" s="1"/>
  <c r="R3982" i="2"/>
  <c r="S3982" i="2" s="1"/>
  <c r="T3982" i="2" s="1"/>
  <c r="R5827" i="2"/>
  <c r="S5827" i="2" s="1"/>
  <c r="T5827" i="2" s="1"/>
  <c r="S5823" i="2"/>
  <c r="T5823" i="2" s="1"/>
  <c r="R5798" i="2"/>
  <c r="S5798" i="2" s="1"/>
  <c r="T5798" i="2" s="1"/>
  <c r="R5782" i="2"/>
  <c r="S5782" i="2" s="1"/>
  <c r="T5782" i="2" s="1"/>
  <c r="S5780" i="2"/>
  <c r="T5780" i="2" s="1"/>
  <c r="R5779" i="2"/>
  <c r="S5779" i="2" s="1"/>
  <c r="T5779" i="2" s="1"/>
  <c r="S5778" i="2"/>
  <c r="T5778" i="2" s="1"/>
  <c r="S5775" i="2"/>
  <c r="T5775" i="2" s="1"/>
  <c r="S5771" i="2"/>
  <c r="T5771" i="2" s="1"/>
  <c r="S5755" i="2"/>
  <c r="T5755" i="2" s="1"/>
  <c r="S5750" i="2"/>
  <c r="T5750" i="2" s="1"/>
  <c r="S5737" i="2"/>
  <c r="T5737" i="2" s="1"/>
  <c r="R5736" i="2"/>
  <c r="S5736" i="2" s="1"/>
  <c r="T5736" i="2" s="1"/>
  <c r="R5729" i="2"/>
  <c r="S5729" i="2" s="1"/>
  <c r="T5729" i="2" s="1"/>
  <c r="R5720" i="2"/>
  <c r="S5720" i="2" s="1"/>
  <c r="T5720" i="2" s="1"/>
  <c r="S5718" i="2"/>
  <c r="T5718" i="2" s="1"/>
  <c r="R5714" i="2"/>
  <c r="S5714" i="2" s="1"/>
  <c r="T5714" i="2" s="1"/>
  <c r="S5710" i="2"/>
  <c r="T5710" i="2" s="1"/>
  <c r="R5701" i="2"/>
  <c r="S5701" i="2" s="1"/>
  <c r="T5701" i="2" s="1"/>
  <c r="R5695" i="2"/>
  <c r="S5695" i="2" s="1"/>
  <c r="T5695" i="2" s="1"/>
  <c r="S5663" i="2"/>
  <c r="T5663" i="2" s="1"/>
  <c r="S5662" i="2"/>
  <c r="T5662" i="2" s="1"/>
  <c r="R5661" i="2"/>
  <c r="S5661" i="2" s="1"/>
  <c r="T5661" i="2" s="1"/>
  <c r="R5657" i="2"/>
  <c r="S5657" i="2" s="1"/>
  <c r="T5657" i="2" s="1"/>
  <c r="S5649" i="2"/>
  <c r="T5649" i="2" s="1"/>
  <c r="R5647" i="2"/>
  <c r="S5647" i="2" s="1"/>
  <c r="T5647" i="2" s="1"/>
  <c r="S5638" i="2"/>
  <c r="T5638" i="2" s="1"/>
  <c r="R5636" i="2"/>
  <c r="S5636" i="2" s="1"/>
  <c r="T5636" i="2" s="1"/>
  <c r="R5631" i="2"/>
  <c r="S5631" i="2" s="1"/>
  <c r="T5631" i="2" s="1"/>
  <c r="S5630" i="2"/>
  <c r="T5630" i="2" s="1"/>
  <c r="S5624" i="2"/>
  <c r="T5624" i="2" s="1"/>
  <c r="S5609" i="2"/>
  <c r="T5609" i="2" s="1"/>
  <c r="R5608" i="2"/>
  <c r="S5608" i="2" s="1"/>
  <c r="T5608" i="2" s="1"/>
  <c r="R5601" i="2"/>
  <c r="S5601" i="2" s="1"/>
  <c r="T5601" i="2" s="1"/>
  <c r="S5599" i="2"/>
  <c r="T5599" i="2" s="1"/>
  <c r="R5591" i="2"/>
  <c r="S5591" i="2" s="1"/>
  <c r="T5591" i="2" s="1"/>
  <c r="R5583" i="2"/>
  <c r="S5583" i="2" s="1"/>
  <c r="T5583" i="2" s="1"/>
  <c r="S5574" i="2"/>
  <c r="T5574" i="2" s="1"/>
  <c r="R5567" i="2"/>
  <c r="S5567" i="2" s="1"/>
  <c r="T5567" i="2" s="1"/>
  <c r="S5560" i="2"/>
  <c r="T5560" i="2" s="1"/>
  <c r="S5558" i="2"/>
  <c r="T5558" i="2" s="1"/>
  <c r="R5549" i="2"/>
  <c r="S5549" i="2" s="1"/>
  <c r="T5549" i="2" s="1"/>
  <c r="R5544" i="2"/>
  <c r="S5544" i="2" s="1"/>
  <c r="T5544" i="2" s="1"/>
  <c r="S5541" i="2"/>
  <c r="T5541" i="2" s="1"/>
  <c r="R5529" i="2"/>
  <c r="S5529" i="2" s="1"/>
  <c r="T5529" i="2" s="1"/>
  <c r="S5500" i="2"/>
  <c r="T5500" i="2" s="1"/>
  <c r="S5494" i="2"/>
  <c r="T5494" i="2" s="1"/>
  <c r="R5485" i="2"/>
  <c r="S5485" i="2" s="1"/>
  <c r="T5485" i="2" s="1"/>
  <c r="S5482" i="2"/>
  <c r="T5482" i="2" s="1"/>
  <c r="R5478" i="2"/>
  <c r="S5478" i="2" s="1"/>
  <c r="T5478" i="2" s="1"/>
  <c r="S5470" i="2"/>
  <c r="T5470" i="2" s="1"/>
  <c r="S5462" i="2"/>
  <c r="T5462" i="2" s="1"/>
  <c r="S5460" i="2"/>
  <c r="T5460" i="2" s="1"/>
  <c r="S5454" i="2"/>
  <c r="T5454" i="2" s="1"/>
  <c r="R5452" i="2"/>
  <c r="S5452" i="2" s="1"/>
  <c r="T5452" i="2" s="1"/>
  <c r="S5444" i="2"/>
  <c r="T5444" i="2" s="1"/>
  <c r="S5438" i="2"/>
  <c r="T5438" i="2" s="1"/>
  <c r="S5435" i="2"/>
  <c r="T5435" i="2" s="1"/>
  <c r="S5434" i="2"/>
  <c r="T5434" i="2" s="1"/>
  <c r="S5431" i="2"/>
  <c r="T5431" i="2" s="1"/>
  <c r="S5430" i="2"/>
  <c r="T5430" i="2" s="1"/>
  <c r="R5428" i="2"/>
  <c r="S5428" i="2" s="1"/>
  <c r="T5428" i="2" s="1"/>
  <c r="R5424" i="2"/>
  <c r="S5424" i="2" s="1"/>
  <c r="T5424" i="2" s="1"/>
  <c r="S5423" i="2"/>
  <c r="T5423" i="2" s="1"/>
  <c r="S5422" i="2"/>
  <c r="T5422" i="2" s="1"/>
  <c r="R5420" i="2"/>
  <c r="S5420" i="2" s="1"/>
  <c r="T5420" i="2" s="1"/>
  <c r="R5416" i="2"/>
  <c r="S5416" i="2" s="1"/>
  <c r="T5416" i="2" s="1"/>
  <c r="S5413" i="2"/>
  <c r="T5413" i="2" s="1"/>
  <c r="S5394" i="2"/>
  <c r="T5394" i="2" s="1"/>
  <c r="S5389" i="2"/>
  <c r="T5389" i="2" s="1"/>
  <c r="S5388" i="2"/>
  <c r="T5388" i="2" s="1"/>
  <c r="S5380" i="2"/>
  <c r="T5380" i="2" s="1"/>
  <c r="S5334" i="2"/>
  <c r="T5334" i="2" s="1"/>
  <c r="R5333" i="2"/>
  <c r="S5333" i="2" s="1"/>
  <c r="T5333" i="2" s="1"/>
  <c r="S5330" i="2"/>
  <c r="T5330" i="2" s="1"/>
  <c r="S5318" i="2"/>
  <c r="T5318" i="2" s="1"/>
  <c r="S5317" i="2"/>
  <c r="T5317" i="2" s="1"/>
  <c r="S5314" i="2"/>
  <c r="T5314" i="2" s="1"/>
  <c r="R5313" i="2"/>
  <c r="S5313" i="2" s="1"/>
  <c r="T5313" i="2" s="1"/>
  <c r="S5303" i="2"/>
  <c r="T5303" i="2" s="1"/>
  <c r="R5294" i="2"/>
  <c r="S5294" i="2" s="1"/>
  <c r="T5294" i="2" s="1"/>
  <c r="S5277" i="2"/>
  <c r="T5277" i="2" s="1"/>
  <c r="S5266" i="2"/>
  <c r="T5266" i="2" s="1"/>
  <c r="R5261" i="2"/>
  <c r="S5261" i="2" s="1"/>
  <c r="T5261" i="2" s="1"/>
  <c r="S5258" i="2"/>
  <c r="T5258" i="2" s="1"/>
  <c r="R5250" i="2"/>
  <c r="S5250" i="2" s="1"/>
  <c r="T5250" i="2" s="1"/>
  <c r="S5245" i="2"/>
  <c r="T5245" i="2" s="1"/>
  <c r="R5241" i="2"/>
  <c r="S5241" i="2" s="1"/>
  <c r="T5241" i="2" s="1"/>
  <c r="S5239" i="2"/>
  <c r="T5239" i="2" s="1"/>
  <c r="S5238" i="2"/>
  <c r="T5238" i="2" s="1"/>
  <c r="S5230" i="2"/>
  <c r="T5230" i="2" s="1"/>
  <c r="S5221" i="2"/>
  <c r="T5221" i="2" s="1"/>
  <c r="S5214" i="2"/>
  <c r="T5214" i="2" s="1"/>
  <c r="R5212" i="2"/>
  <c r="S5212" i="2" s="1"/>
  <c r="T5212" i="2" s="1"/>
  <c r="R5196" i="2"/>
  <c r="S5196" i="2" s="1"/>
  <c r="T5196" i="2" s="1"/>
  <c r="R5195" i="2"/>
  <c r="S5195" i="2" s="1"/>
  <c r="T5195" i="2" s="1"/>
  <c r="S5192" i="2"/>
  <c r="T5192" i="2" s="1"/>
  <c r="R5185" i="2"/>
  <c r="S5185" i="2" s="1"/>
  <c r="T5185" i="2" s="1"/>
  <c r="R5182" i="2"/>
  <c r="S5182" i="2" s="1"/>
  <c r="T5182" i="2" s="1"/>
  <c r="R5181" i="2"/>
  <c r="S5181" i="2" s="1"/>
  <c r="T5181" i="2" s="1"/>
  <c r="S5179" i="2"/>
  <c r="T5179" i="2" s="1"/>
  <c r="R5176" i="2"/>
  <c r="S5176" i="2" s="1"/>
  <c r="T5176" i="2" s="1"/>
  <c r="S5172" i="2"/>
  <c r="T5172" i="2" s="1"/>
  <c r="S5171" i="2"/>
  <c r="T5171" i="2" s="1"/>
  <c r="R5167" i="2"/>
  <c r="S5167" i="2" s="1"/>
  <c r="T5167" i="2" s="1"/>
  <c r="R5150" i="2"/>
  <c r="S5150" i="2" s="1"/>
  <c r="T5150" i="2" s="1"/>
  <c r="S5148" i="2"/>
  <c r="T5148" i="2" s="1"/>
  <c r="R5141" i="2"/>
  <c r="S5141" i="2" s="1"/>
  <c r="T5141" i="2" s="1"/>
  <c r="S5139" i="2"/>
  <c r="T5139" i="2" s="1"/>
  <c r="R5135" i="2"/>
  <c r="S5135" i="2" s="1"/>
  <c r="T5135" i="2" s="1"/>
  <c r="S5132" i="2"/>
  <c r="T5132" i="2" s="1"/>
  <c r="S5127" i="2"/>
  <c r="T5127" i="2" s="1"/>
  <c r="R5126" i="2"/>
  <c r="S5126" i="2" s="1"/>
  <c r="T5126" i="2" s="1"/>
  <c r="R5123" i="2"/>
  <c r="S5123" i="2" s="1"/>
  <c r="T5123" i="2" s="1"/>
  <c r="R5122" i="2"/>
  <c r="S5122" i="2" s="1"/>
  <c r="T5122" i="2" s="1"/>
  <c r="R5116" i="2"/>
  <c r="S5116" i="2" s="1"/>
  <c r="T5116" i="2" s="1"/>
  <c r="R5115" i="2"/>
  <c r="S5115" i="2" s="1"/>
  <c r="T5115" i="2" s="1"/>
  <c r="R5107" i="2"/>
  <c r="S5107" i="2" s="1"/>
  <c r="T5107" i="2" s="1"/>
  <c r="S5104" i="2"/>
  <c r="T5104" i="2" s="1"/>
  <c r="S5092" i="2"/>
  <c r="T5092" i="2" s="1"/>
  <c r="R5086" i="2"/>
  <c r="S5086" i="2" s="1"/>
  <c r="T5086" i="2" s="1"/>
  <c r="R5084" i="2"/>
  <c r="S5084" i="2" s="1"/>
  <c r="T5084" i="2" s="1"/>
  <c r="R5083" i="2"/>
  <c r="S5083" i="2" s="1"/>
  <c r="T5083" i="2" s="1"/>
  <c r="S5075" i="2"/>
  <c r="T5075" i="2" s="1"/>
  <c r="S5074" i="2"/>
  <c r="T5074" i="2" s="1"/>
  <c r="R5071" i="2"/>
  <c r="S5071" i="2" s="1"/>
  <c r="T5071" i="2" s="1"/>
  <c r="R5069" i="2"/>
  <c r="S5069" i="2" s="1"/>
  <c r="T5069" i="2" s="1"/>
  <c r="S5067" i="2"/>
  <c r="T5067" i="2" s="1"/>
  <c r="R5059" i="2"/>
  <c r="S5059" i="2" s="1"/>
  <c r="T5059" i="2" s="1"/>
  <c r="S5051" i="2"/>
  <c r="T5051" i="2" s="1"/>
  <c r="R5048" i="2"/>
  <c r="S5048" i="2" s="1"/>
  <c r="T5048" i="2" s="1"/>
  <c r="R5044" i="2"/>
  <c r="S5044" i="2" s="1"/>
  <c r="T5044" i="2" s="1"/>
  <c r="R5039" i="2"/>
  <c r="S5039" i="2" s="1"/>
  <c r="T5039" i="2" s="1"/>
  <c r="S5029" i="2"/>
  <c r="T5029" i="2" s="1"/>
  <c r="S5028" i="2"/>
  <c r="T5028" i="2" s="1"/>
  <c r="R5019" i="2"/>
  <c r="S5019" i="2" s="1"/>
  <c r="T5019" i="2" s="1"/>
  <c r="S4995" i="2"/>
  <c r="T4995" i="2" s="1"/>
  <c r="R4992" i="2"/>
  <c r="S4992" i="2" s="1"/>
  <c r="T4992" i="2" s="1"/>
  <c r="R4991" i="2"/>
  <c r="S4991" i="2" s="1"/>
  <c r="T4991" i="2" s="1"/>
  <c r="R4984" i="2"/>
  <c r="S4984" i="2" s="1"/>
  <c r="T4984" i="2" s="1"/>
  <c r="R4983" i="2"/>
  <c r="S4983" i="2" s="1"/>
  <c r="T4983" i="2" s="1"/>
  <c r="S4976" i="2"/>
  <c r="T4976" i="2" s="1"/>
  <c r="S4926" i="2"/>
  <c r="T4926" i="2" s="1"/>
  <c r="R4901" i="2"/>
  <c r="S4901" i="2" s="1"/>
  <c r="T4901" i="2" s="1"/>
  <c r="R4890" i="2"/>
  <c r="S4890" i="2" s="1"/>
  <c r="T4890" i="2" s="1"/>
  <c r="R4889" i="2"/>
  <c r="S4889" i="2" s="1"/>
  <c r="T4889" i="2" s="1"/>
  <c r="R4885" i="2"/>
  <c r="S4885" i="2" s="1"/>
  <c r="T4885" i="2" s="1"/>
  <c r="R4869" i="2"/>
  <c r="S4869" i="2" s="1"/>
  <c r="T4869" i="2" s="1"/>
  <c r="R4797" i="2"/>
  <c r="S4797" i="2" s="1"/>
  <c r="T4797" i="2" s="1"/>
  <c r="R4789" i="2"/>
  <c r="S4789" i="2" s="1"/>
  <c r="T4789" i="2" s="1"/>
  <c r="R4770" i="2"/>
  <c r="S4770" i="2" s="1"/>
  <c r="T4770" i="2" s="1"/>
  <c r="R4721" i="2"/>
  <c r="S4721" i="2" s="1"/>
  <c r="T4721" i="2" s="1"/>
  <c r="R4717" i="2"/>
  <c r="S4717" i="2" s="1"/>
  <c r="T4717" i="2" s="1"/>
  <c r="R4678" i="2"/>
  <c r="S4678" i="2" s="1"/>
  <c r="T4678" i="2" s="1"/>
  <c r="R4677" i="2"/>
  <c r="S4677" i="2" s="1"/>
  <c r="T4677" i="2" s="1"/>
  <c r="R4655" i="2"/>
  <c r="S4655" i="2" s="1"/>
  <c r="T4655" i="2" s="1"/>
  <c r="R4654" i="2"/>
  <c r="S4654" i="2" s="1"/>
  <c r="T4654" i="2" s="1"/>
  <c r="R4633" i="2"/>
  <c r="S4633" i="2" s="1"/>
  <c r="T4633" i="2" s="1"/>
  <c r="R4623" i="2"/>
  <c r="S4623" i="2" s="1"/>
  <c r="T4623" i="2" s="1"/>
  <c r="R4603" i="2"/>
  <c r="S4603" i="2" s="1"/>
  <c r="T4603" i="2" s="1"/>
  <c r="R4526" i="2"/>
  <c r="S4526" i="2" s="1"/>
  <c r="T4526" i="2" s="1"/>
  <c r="R4490" i="2"/>
  <c r="S4490" i="2" s="1"/>
  <c r="T4490" i="2" s="1"/>
  <c r="R4449" i="2"/>
  <c r="S4449" i="2" s="1"/>
  <c r="T4449" i="2" s="1"/>
  <c r="R4382" i="2"/>
  <c r="S4382" i="2" s="1"/>
  <c r="T4382" i="2" s="1"/>
  <c r="R4363" i="2"/>
  <c r="S4363" i="2" s="1"/>
  <c r="T4363" i="2" s="1"/>
  <c r="R4296" i="2"/>
  <c r="S4296" i="2" s="1"/>
  <c r="T4296" i="2" s="1"/>
  <c r="R4291" i="2"/>
  <c r="S4291" i="2" s="1"/>
  <c r="T4291" i="2" s="1"/>
  <c r="R4091" i="2"/>
  <c r="S4091" i="2" s="1"/>
  <c r="T4091" i="2" s="1"/>
  <c r="S5821" i="2"/>
  <c r="T5821" i="2" s="1"/>
  <c r="S5813" i="2"/>
  <c r="T5813" i="2" s="1"/>
  <c r="S5818" i="2"/>
  <c r="T5818" i="2" s="1"/>
  <c r="R5795" i="2"/>
  <c r="S5795" i="2" s="1"/>
  <c r="T5795" i="2" s="1"/>
  <c r="S5794" i="2"/>
  <c r="T5794" i="2" s="1"/>
  <c r="S5787" i="2"/>
  <c r="T5787" i="2" s="1"/>
  <c r="S5766" i="2"/>
  <c r="T5766" i="2" s="1"/>
  <c r="R5764" i="2"/>
  <c r="S5764" i="2" s="1"/>
  <c r="T5764" i="2" s="1"/>
  <c r="S5761" i="2"/>
  <c r="T5761" i="2" s="1"/>
  <c r="R5759" i="2"/>
  <c r="S5759" i="2" s="1"/>
  <c r="T5759" i="2" s="1"/>
  <c r="S5758" i="2"/>
  <c r="T5758" i="2" s="1"/>
  <c r="S5742" i="2"/>
  <c r="T5742" i="2" s="1"/>
  <c r="R5741" i="2"/>
  <c r="S5741" i="2" s="1"/>
  <c r="T5741" i="2" s="1"/>
  <c r="R5728" i="2"/>
  <c r="S5728" i="2" s="1"/>
  <c r="T5728" i="2" s="1"/>
  <c r="R5725" i="2"/>
  <c r="S5725" i="2" s="1"/>
  <c r="T5725" i="2" s="1"/>
  <c r="S5723" i="2"/>
  <c r="T5723" i="2" s="1"/>
  <c r="R5719" i="2"/>
  <c r="S5719" i="2" s="1"/>
  <c r="T5719" i="2" s="1"/>
  <c r="S5704" i="2"/>
  <c r="T5704" i="2" s="1"/>
  <c r="R5700" i="2"/>
  <c r="S5700" i="2" s="1"/>
  <c r="T5700" i="2" s="1"/>
  <c r="R5691" i="2"/>
  <c r="S5691" i="2" s="1"/>
  <c r="T5691" i="2" s="1"/>
  <c r="R5690" i="2"/>
  <c r="S5690" i="2" s="1"/>
  <c r="T5690" i="2" s="1"/>
  <c r="R5681" i="2"/>
  <c r="S5681" i="2" s="1"/>
  <c r="T5681" i="2" s="1"/>
  <c r="R5679" i="2"/>
  <c r="S5679" i="2" s="1"/>
  <c r="T5679" i="2" s="1"/>
  <c r="R5677" i="2"/>
  <c r="S5677" i="2" s="1"/>
  <c r="T5677" i="2" s="1"/>
  <c r="R5672" i="2"/>
  <c r="S5672" i="2" s="1"/>
  <c r="T5672" i="2" s="1"/>
  <c r="S5659" i="2"/>
  <c r="T5659" i="2" s="1"/>
  <c r="R5656" i="2"/>
  <c r="S5656" i="2" s="1"/>
  <c r="T5656" i="2" s="1"/>
  <c r="S5655" i="2"/>
  <c r="T5655" i="2" s="1"/>
  <c r="S5645" i="2"/>
  <c r="T5645" i="2" s="1"/>
  <c r="R5626" i="2"/>
  <c r="S5626" i="2" s="1"/>
  <c r="T5626" i="2" s="1"/>
  <c r="R5621" i="2"/>
  <c r="S5621" i="2" s="1"/>
  <c r="T5621" i="2" s="1"/>
  <c r="R5613" i="2"/>
  <c r="S5613" i="2" s="1"/>
  <c r="T5613" i="2" s="1"/>
  <c r="S5610" i="2"/>
  <c r="T5610" i="2" s="1"/>
  <c r="R5596" i="2"/>
  <c r="S5596" i="2" s="1"/>
  <c r="T5596" i="2" s="1"/>
  <c r="R5593" i="2"/>
  <c r="S5593" i="2" s="1"/>
  <c r="T5593" i="2" s="1"/>
  <c r="S5579" i="2"/>
  <c r="T5579" i="2" s="1"/>
  <c r="S5578" i="2"/>
  <c r="T5578" i="2" s="1"/>
  <c r="R5577" i="2"/>
  <c r="S5577" i="2" s="1"/>
  <c r="T5577" i="2" s="1"/>
  <c r="R5563" i="2"/>
  <c r="S5563" i="2" s="1"/>
  <c r="T5563" i="2" s="1"/>
  <c r="R5562" i="2"/>
  <c r="S5562" i="2" s="1"/>
  <c r="T5562" i="2" s="1"/>
  <c r="S5551" i="2"/>
  <c r="T5551" i="2" s="1"/>
  <c r="R5548" i="2"/>
  <c r="S5548" i="2" s="1"/>
  <c r="T5548" i="2" s="1"/>
  <c r="S5547" i="2"/>
  <c r="T5547" i="2" s="1"/>
  <c r="S5546" i="2"/>
  <c r="T5546" i="2" s="1"/>
  <c r="R5543" i="2"/>
  <c r="S5543" i="2" s="1"/>
  <c r="T5543" i="2" s="1"/>
  <c r="R5528" i="2"/>
  <c r="S5528" i="2" s="1"/>
  <c r="T5528" i="2" s="1"/>
  <c r="S5523" i="2"/>
  <c r="T5523" i="2" s="1"/>
  <c r="R5521" i="2"/>
  <c r="S5521" i="2" s="1"/>
  <c r="T5521" i="2" s="1"/>
  <c r="S5519" i="2"/>
  <c r="T5519" i="2" s="1"/>
  <c r="R5511" i="2"/>
  <c r="S5511" i="2" s="1"/>
  <c r="T5511" i="2" s="1"/>
  <c r="R5510" i="2"/>
  <c r="S5510" i="2" s="1"/>
  <c r="T5510" i="2" s="1"/>
  <c r="S5506" i="2"/>
  <c r="T5506" i="2" s="1"/>
  <c r="R5503" i="2"/>
  <c r="S5503" i="2" s="1"/>
  <c r="T5503" i="2" s="1"/>
  <c r="R5497" i="2"/>
  <c r="S5497" i="2" s="1"/>
  <c r="T5497" i="2" s="1"/>
  <c r="R5492" i="2"/>
  <c r="S5492" i="2" s="1"/>
  <c r="T5492" i="2" s="1"/>
  <c r="S5479" i="2"/>
  <c r="T5479" i="2" s="1"/>
  <c r="R5476" i="2"/>
  <c r="S5476" i="2" s="1"/>
  <c r="T5476" i="2" s="1"/>
  <c r="R5475" i="2"/>
  <c r="S5475" i="2" s="1"/>
  <c r="T5475" i="2" s="1"/>
  <c r="R5473" i="2"/>
  <c r="S5473" i="2" s="1"/>
  <c r="T5473" i="2" s="1"/>
  <c r="R5468" i="2"/>
  <c r="S5468" i="2" s="1"/>
  <c r="T5468" i="2" s="1"/>
  <c r="S5461" i="2"/>
  <c r="T5461" i="2" s="1"/>
  <c r="S5450" i="2"/>
  <c r="T5450" i="2" s="1"/>
  <c r="R5447" i="2"/>
  <c r="S5447" i="2" s="1"/>
  <c r="T5447" i="2" s="1"/>
  <c r="R5441" i="2"/>
  <c r="S5441" i="2" s="1"/>
  <c r="T5441" i="2" s="1"/>
  <c r="R5440" i="2"/>
  <c r="S5440" i="2" s="1"/>
  <c r="T5440" i="2" s="1"/>
  <c r="R5439" i="2"/>
  <c r="S5439" i="2" s="1"/>
  <c r="T5439" i="2" s="1"/>
  <c r="R5426" i="2"/>
  <c r="S5426" i="2" s="1"/>
  <c r="T5426" i="2" s="1"/>
  <c r="S5421" i="2"/>
  <c r="T5421" i="2" s="1"/>
  <c r="R5418" i="2"/>
  <c r="S5418" i="2" s="1"/>
  <c r="T5418" i="2" s="1"/>
  <c r="R5405" i="2"/>
  <c r="S5405" i="2" s="1"/>
  <c r="T5405" i="2" s="1"/>
  <c r="R5401" i="2"/>
  <c r="S5401" i="2" s="1"/>
  <c r="T5401" i="2" s="1"/>
  <c r="R5391" i="2"/>
  <c r="S5391" i="2" s="1"/>
  <c r="T5391" i="2" s="1"/>
  <c r="S5387" i="2"/>
  <c r="T5387" i="2" s="1"/>
  <c r="S5384" i="2"/>
  <c r="T5384" i="2" s="1"/>
  <c r="S5383" i="2"/>
  <c r="T5383" i="2" s="1"/>
  <c r="R5365" i="2"/>
  <c r="S5365" i="2" s="1"/>
  <c r="T5365" i="2" s="1"/>
  <c r="R5364" i="2"/>
  <c r="S5364" i="2" s="1"/>
  <c r="T5364" i="2" s="1"/>
  <c r="S5354" i="2"/>
  <c r="T5354" i="2" s="1"/>
  <c r="R5345" i="2"/>
  <c r="S5345" i="2" s="1"/>
  <c r="T5345" i="2" s="1"/>
  <c r="R5327" i="2"/>
  <c r="S5327" i="2" s="1"/>
  <c r="T5327" i="2" s="1"/>
  <c r="S5323" i="2"/>
  <c r="T5323" i="2" s="1"/>
  <c r="R5311" i="2"/>
  <c r="S5311" i="2" s="1"/>
  <c r="T5311" i="2" s="1"/>
  <c r="S5307" i="2"/>
  <c r="T5307" i="2" s="1"/>
  <c r="R5292" i="2"/>
  <c r="S5292" i="2" s="1"/>
  <c r="T5292" i="2" s="1"/>
  <c r="R5288" i="2"/>
  <c r="S5288" i="2" s="1"/>
  <c r="T5288" i="2" s="1"/>
  <c r="R5285" i="2"/>
  <c r="S5285" i="2" s="1"/>
  <c r="T5285" i="2" s="1"/>
  <c r="R5273" i="2"/>
  <c r="S5273" i="2" s="1"/>
  <c r="T5273" i="2" s="1"/>
  <c r="R5272" i="2"/>
  <c r="S5272" i="2" s="1"/>
  <c r="T5272" i="2" s="1"/>
  <c r="S5271" i="2"/>
  <c r="T5271" i="2" s="1"/>
  <c r="S5262" i="2"/>
  <c r="T5262" i="2" s="1"/>
  <c r="S5253" i="2"/>
  <c r="T5253" i="2" s="1"/>
  <c r="R5249" i="2"/>
  <c r="S5249" i="2" s="1"/>
  <c r="T5249" i="2" s="1"/>
  <c r="S5235" i="2"/>
  <c r="T5235" i="2" s="1"/>
  <c r="R5231" i="2"/>
  <c r="S5231" i="2" s="1"/>
  <c r="T5231" i="2" s="1"/>
  <c r="S5229" i="2"/>
  <c r="T5229" i="2" s="1"/>
  <c r="S5223" i="2"/>
  <c r="T5223" i="2" s="1"/>
  <c r="S5222" i="2"/>
  <c r="T5222" i="2" s="1"/>
  <c r="R5208" i="2"/>
  <c r="S5208" i="2" s="1"/>
  <c r="T5208" i="2" s="1"/>
  <c r="S5206" i="2"/>
  <c r="T5206" i="2" s="1"/>
  <c r="R5180" i="2"/>
  <c r="S5180" i="2" s="1"/>
  <c r="T5180" i="2" s="1"/>
  <c r="R5175" i="2"/>
  <c r="S5175" i="2" s="1"/>
  <c r="T5175" i="2" s="1"/>
  <c r="S5162" i="2"/>
  <c r="T5162" i="2" s="1"/>
  <c r="S5160" i="2"/>
  <c r="T5160" i="2" s="1"/>
  <c r="S5157" i="2"/>
  <c r="T5157" i="2" s="1"/>
  <c r="R5154" i="2"/>
  <c r="S5154" i="2" s="1"/>
  <c r="T5154" i="2" s="1"/>
  <c r="S5152" i="2"/>
  <c r="T5152" i="2" s="1"/>
  <c r="R5140" i="2"/>
  <c r="S5140" i="2" s="1"/>
  <c r="T5140" i="2" s="1"/>
  <c r="S5117" i="2"/>
  <c r="T5117" i="2" s="1"/>
  <c r="S5100" i="2"/>
  <c r="T5100" i="2" s="1"/>
  <c r="S5090" i="2"/>
  <c r="T5090" i="2" s="1"/>
  <c r="R5081" i="2"/>
  <c r="S5081" i="2" s="1"/>
  <c r="T5081" i="2" s="1"/>
  <c r="R5076" i="2"/>
  <c r="S5076" i="2" s="1"/>
  <c r="T5076" i="2" s="1"/>
  <c r="S5072" i="2"/>
  <c r="T5072" i="2" s="1"/>
  <c r="S5064" i="2"/>
  <c r="T5064" i="2" s="1"/>
  <c r="S5063" i="2"/>
  <c r="T5063" i="2" s="1"/>
  <c r="S5054" i="2"/>
  <c r="T5054" i="2" s="1"/>
  <c r="S5053" i="2"/>
  <c r="T5053" i="2" s="1"/>
  <c r="R5052" i="2"/>
  <c r="S5052" i="2" s="1"/>
  <c r="T5052" i="2" s="1"/>
  <c r="S5050" i="2"/>
  <c r="T5050" i="2" s="1"/>
  <c r="R5047" i="2"/>
  <c r="S5047" i="2" s="1"/>
  <c r="T5047" i="2" s="1"/>
  <c r="S5027" i="2"/>
  <c r="T5027" i="2" s="1"/>
  <c r="R5022" i="2"/>
  <c r="S5022" i="2" s="1"/>
  <c r="T5022" i="2" s="1"/>
  <c r="R5018" i="2"/>
  <c r="S5018" i="2" s="1"/>
  <c r="T5018" i="2" s="1"/>
  <c r="S5016" i="2"/>
  <c r="T5016" i="2" s="1"/>
  <c r="R5013" i="2"/>
  <c r="S5013" i="2" s="1"/>
  <c r="T5013" i="2" s="1"/>
  <c r="R5007" i="2"/>
  <c r="S5007" i="2" s="1"/>
  <c r="T5007" i="2" s="1"/>
  <c r="S4999" i="2"/>
  <c r="T4999" i="2" s="1"/>
  <c r="R4998" i="2"/>
  <c r="S4998" i="2" s="1"/>
  <c r="T4998" i="2" s="1"/>
  <c r="R4988" i="2"/>
  <c r="S4988" i="2" s="1"/>
  <c r="T4988" i="2" s="1"/>
  <c r="R4168" i="2"/>
  <c r="S4168" i="2" s="1"/>
  <c r="T4168" i="2" s="1"/>
  <c r="R4163" i="2"/>
  <c r="S4163" i="2" s="1"/>
  <c r="T4163" i="2" s="1"/>
  <c r="S4897" i="2"/>
  <c r="T4897" i="2" s="1"/>
  <c r="S4894" i="2"/>
  <c r="T4894" i="2" s="1"/>
  <c r="S4891" i="2"/>
  <c r="T4891" i="2" s="1"/>
  <c r="S4886" i="2"/>
  <c r="T4886" i="2" s="1"/>
  <c r="S4880" i="2"/>
  <c r="T4880" i="2" s="1"/>
  <c r="R4853" i="2"/>
  <c r="S4853" i="2" s="1"/>
  <c r="T4853" i="2" s="1"/>
  <c r="R4837" i="2"/>
  <c r="S4837" i="2" s="1"/>
  <c r="T4837" i="2" s="1"/>
  <c r="R4829" i="2"/>
  <c r="S4829" i="2" s="1"/>
  <c r="T4829" i="2" s="1"/>
  <c r="S4825" i="2"/>
  <c r="T4825" i="2" s="1"/>
  <c r="S4821" i="2"/>
  <c r="T4821" i="2" s="1"/>
  <c r="S4814" i="2"/>
  <c r="T4814" i="2" s="1"/>
  <c r="S4811" i="2"/>
  <c r="T4811" i="2" s="1"/>
  <c r="R4800" i="2"/>
  <c r="S4800" i="2" s="1"/>
  <c r="T4800" i="2" s="1"/>
  <c r="R4786" i="2"/>
  <c r="S4786" i="2" s="1"/>
  <c r="T4786" i="2" s="1"/>
  <c r="S4782" i="2"/>
  <c r="T4782" i="2" s="1"/>
  <c r="R4772" i="2"/>
  <c r="S4772" i="2" s="1"/>
  <c r="T4772" i="2" s="1"/>
  <c r="S4771" i="2"/>
  <c r="T4771" i="2" s="1"/>
  <c r="S4760" i="2"/>
  <c r="T4760" i="2" s="1"/>
  <c r="S4746" i="2"/>
  <c r="T4746" i="2" s="1"/>
  <c r="S4741" i="2"/>
  <c r="T4741" i="2" s="1"/>
  <c r="S4711" i="2"/>
  <c r="T4711" i="2" s="1"/>
  <c r="S4705" i="2"/>
  <c r="T4705" i="2" s="1"/>
  <c r="R4704" i="2"/>
  <c r="S4704" i="2" s="1"/>
  <c r="T4704" i="2" s="1"/>
  <c r="S4697" i="2"/>
  <c r="T4697" i="2" s="1"/>
  <c r="S4685" i="2"/>
  <c r="T4685" i="2" s="1"/>
  <c r="S4682" i="2"/>
  <c r="T4682" i="2" s="1"/>
  <c r="R4666" i="2"/>
  <c r="S4666" i="2" s="1"/>
  <c r="T4666" i="2" s="1"/>
  <c r="R4659" i="2"/>
  <c r="S4659" i="2" s="1"/>
  <c r="T4659" i="2" s="1"/>
  <c r="R4651" i="2"/>
  <c r="S4651" i="2" s="1"/>
  <c r="T4651" i="2" s="1"/>
  <c r="R4640" i="2"/>
  <c r="S4640" i="2" s="1"/>
  <c r="T4640" i="2" s="1"/>
  <c r="S4639" i="2"/>
  <c r="T4639" i="2" s="1"/>
  <c r="R4617" i="2"/>
  <c r="S4617" i="2" s="1"/>
  <c r="T4617" i="2" s="1"/>
  <c r="S4610" i="2"/>
  <c r="T4610" i="2" s="1"/>
  <c r="S4604" i="2"/>
  <c r="T4604" i="2" s="1"/>
  <c r="S4600" i="2"/>
  <c r="T4600" i="2" s="1"/>
  <c r="S4590" i="2"/>
  <c r="T4590" i="2" s="1"/>
  <c r="R4587" i="2"/>
  <c r="S4587" i="2" s="1"/>
  <c r="T4587" i="2" s="1"/>
  <c r="S4575" i="2"/>
  <c r="T4575" i="2" s="1"/>
  <c r="S4561" i="2"/>
  <c r="T4561" i="2" s="1"/>
  <c r="S4552" i="2"/>
  <c r="T4552" i="2" s="1"/>
  <c r="S4540" i="2"/>
  <c r="T4540" i="2" s="1"/>
  <c r="R4538" i="2"/>
  <c r="S4538" i="2" s="1"/>
  <c r="T4538" i="2" s="1"/>
  <c r="S4536" i="2"/>
  <c r="T4536" i="2" s="1"/>
  <c r="R4507" i="2"/>
  <c r="S4507" i="2" s="1"/>
  <c r="T4507" i="2" s="1"/>
  <c r="S4506" i="2"/>
  <c r="T4506" i="2" s="1"/>
  <c r="S4502" i="2"/>
  <c r="T4502" i="2" s="1"/>
  <c r="S4496" i="2"/>
  <c r="T4496" i="2" s="1"/>
  <c r="S4488" i="2"/>
  <c r="T4488" i="2" s="1"/>
  <c r="R4469" i="2"/>
  <c r="S4469" i="2" s="1"/>
  <c r="T4469" i="2" s="1"/>
  <c r="R4459" i="2"/>
  <c r="S4459" i="2" s="1"/>
  <c r="T4459" i="2" s="1"/>
  <c r="S4438" i="2"/>
  <c r="T4438" i="2" s="1"/>
  <c r="S4430" i="2"/>
  <c r="T4430" i="2" s="1"/>
  <c r="S4423" i="2"/>
  <c r="T4423" i="2" s="1"/>
  <c r="R4422" i="2"/>
  <c r="S4422" i="2" s="1"/>
  <c r="T4422" i="2" s="1"/>
  <c r="S4419" i="2"/>
  <c r="T4419" i="2" s="1"/>
  <c r="R4409" i="2"/>
  <c r="S4409" i="2" s="1"/>
  <c r="T4409" i="2" s="1"/>
  <c r="S4404" i="2"/>
  <c r="T4404" i="2" s="1"/>
  <c r="S4387" i="2"/>
  <c r="T4387" i="2" s="1"/>
  <c r="R4384" i="2"/>
  <c r="S4384" i="2" s="1"/>
  <c r="T4384" i="2" s="1"/>
  <c r="S4367" i="2"/>
  <c r="T4367" i="2" s="1"/>
  <c r="R4366" i="2"/>
  <c r="S4366" i="2" s="1"/>
  <c r="T4366" i="2" s="1"/>
  <c r="S4358" i="2"/>
  <c r="T4358" i="2" s="1"/>
  <c r="R4355" i="2"/>
  <c r="S4355" i="2" s="1"/>
  <c r="T4355" i="2" s="1"/>
  <c r="S4350" i="2"/>
  <c r="T4350" i="2" s="1"/>
  <c r="R4336" i="2"/>
  <c r="S4336" i="2" s="1"/>
  <c r="T4336" i="2" s="1"/>
  <c r="S4334" i="2"/>
  <c r="T4334" i="2" s="1"/>
  <c r="S4330" i="2"/>
  <c r="T4330" i="2" s="1"/>
  <c r="R4328" i="2"/>
  <c r="S4328" i="2" s="1"/>
  <c r="T4328" i="2" s="1"/>
  <c r="S4326" i="2"/>
  <c r="T4326" i="2" s="1"/>
  <c r="R4322" i="2"/>
  <c r="S4322" i="2" s="1"/>
  <c r="T4322" i="2" s="1"/>
  <c r="S4316" i="2"/>
  <c r="T4316" i="2" s="1"/>
  <c r="R4312" i="2"/>
  <c r="S4312" i="2" s="1"/>
  <c r="T4312" i="2" s="1"/>
  <c r="S4308" i="2"/>
  <c r="T4308" i="2" s="1"/>
  <c r="R4301" i="2"/>
  <c r="S4301" i="2" s="1"/>
  <c r="T4301" i="2" s="1"/>
  <c r="R4290" i="2"/>
  <c r="S4290" i="2" s="1"/>
  <c r="T4290" i="2" s="1"/>
  <c r="S4284" i="2"/>
  <c r="T4284" i="2" s="1"/>
  <c r="R4269" i="2"/>
  <c r="S4269" i="2" s="1"/>
  <c r="T4269" i="2" s="1"/>
  <c r="S4233" i="2"/>
  <c r="T4233" i="2" s="1"/>
  <c r="S4217" i="2"/>
  <c r="T4217" i="2" s="1"/>
  <c r="S4204" i="2"/>
  <c r="T4204" i="2" s="1"/>
  <c r="S4198" i="2"/>
  <c r="T4198" i="2" s="1"/>
  <c r="R4194" i="2"/>
  <c r="S4194" i="2" s="1"/>
  <c r="T4194" i="2" s="1"/>
  <c r="R4184" i="2"/>
  <c r="S4184" i="2" s="1"/>
  <c r="T4184" i="2" s="1"/>
  <c r="R4173" i="2"/>
  <c r="S4173" i="2" s="1"/>
  <c r="T4173" i="2" s="1"/>
  <c r="S4148" i="2"/>
  <c r="T4148" i="2" s="1"/>
  <c r="R4146" i="2"/>
  <c r="S4146" i="2" s="1"/>
  <c r="T4146" i="2" s="1"/>
  <c r="S4140" i="2"/>
  <c r="T4140" i="2" s="1"/>
  <c r="S4139" i="2"/>
  <c r="T4139" i="2" s="1"/>
  <c r="S4138" i="2"/>
  <c r="T4138" i="2" s="1"/>
  <c r="R4131" i="2"/>
  <c r="S4131" i="2" s="1"/>
  <c r="T4131" i="2" s="1"/>
  <c r="S4116" i="2"/>
  <c r="T4116" i="2" s="1"/>
  <c r="S4113" i="2"/>
  <c r="T4113" i="2" s="1"/>
  <c r="S4108" i="2"/>
  <c r="T4108" i="2" s="1"/>
  <c r="R4102" i="2"/>
  <c r="S4102" i="2" s="1"/>
  <c r="T4102" i="2" s="1"/>
  <c r="R4093" i="2"/>
  <c r="S4093" i="2" s="1"/>
  <c r="T4093" i="2" s="1"/>
  <c r="S4088" i="2"/>
  <c r="T4088" i="2" s="1"/>
  <c r="R4077" i="2"/>
  <c r="S4077" i="2" s="1"/>
  <c r="T4077" i="2" s="1"/>
  <c r="R4067" i="2"/>
  <c r="S4067" i="2" s="1"/>
  <c r="T4067" i="2" s="1"/>
  <c r="S4062" i="2"/>
  <c r="T4062" i="2" s="1"/>
  <c r="R4051" i="2"/>
  <c r="S4051" i="2" s="1"/>
  <c r="T4051" i="2" s="1"/>
  <c r="S4050" i="2"/>
  <c r="T4050" i="2" s="1"/>
  <c r="R4045" i="2"/>
  <c r="S4045" i="2" s="1"/>
  <c r="T4045" i="2" s="1"/>
  <c r="S4040" i="2"/>
  <c r="T4040" i="2" s="1"/>
  <c r="S4035" i="2"/>
  <c r="T4035" i="2" s="1"/>
  <c r="R4018" i="2"/>
  <c r="S4018" i="2" s="1"/>
  <c r="T4018" i="2" s="1"/>
  <c r="R4003" i="2"/>
  <c r="S4003" i="2" s="1"/>
  <c r="T4003" i="2" s="1"/>
  <c r="R3991" i="2"/>
  <c r="S3991" i="2" s="1"/>
  <c r="T3991" i="2" s="1"/>
  <c r="R3990" i="2"/>
  <c r="S3990" i="2" s="1"/>
  <c r="T3990" i="2" s="1"/>
  <c r="S3988" i="2"/>
  <c r="T3988" i="2" s="1"/>
  <c r="S3980" i="2"/>
  <c r="T3980" i="2" s="1"/>
  <c r="R3974" i="2"/>
  <c r="S3974" i="2" s="1"/>
  <c r="T3974" i="2" s="1"/>
  <c r="R3972" i="2"/>
  <c r="S3972" i="2" s="1"/>
  <c r="T3972" i="2" s="1"/>
  <c r="R3971" i="2"/>
  <c r="S3971" i="2" s="1"/>
  <c r="T3971" i="2" s="1"/>
  <c r="R3970" i="2"/>
  <c r="S3970" i="2" s="1"/>
  <c r="T3970" i="2" s="1"/>
  <c r="S3957" i="2"/>
  <c r="T3957" i="2" s="1"/>
  <c r="R3942" i="2"/>
  <c r="S3942" i="2" s="1"/>
  <c r="T3942" i="2" s="1"/>
  <c r="R3938" i="2"/>
  <c r="S3938" i="2" s="1"/>
  <c r="T3938" i="2" s="1"/>
  <c r="S3934" i="2"/>
  <c r="T3934" i="2" s="1"/>
  <c r="S3931" i="2"/>
  <c r="T3931" i="2" s="1"/>
  <c r="S3930" i="2"/>
  <c r="T3930" i="2" s="1"/>
  <c r="S3918" i="2"/>
  <c r="T3918" i="2" s="1"/>
  <c r="S3917" i="2"/>
  <c r="T3917" i="2" s="1"/>
  <c r="R3894" i="2"/>
  <c r="S3894" i="2" s="1"/>
  <c r="T3894" i="2" s="1"/>
  <c r="R3861" i="2"/>
  <c r="S3861" i="2" s="1"/>
  <c r="T3861" i="2" s="1"/>
  <c r="R4987" i="2"/>
  <c r="S4987" i="2" s="1"/>
  <c r="T4987" i="2" s="1"/>
  <c r="S4986" i="2"/>
  <c r="T4986" i="2" s="1"/>
  <c r="R4982" i="2"/>
  <c r="S4982" i="2" s="1"/>
  <c r="T4982" i="2" s="1"/>
  <c r="R4979" i="2"/>
  <c r="S4979" i="2" s="1"/>
  <c r="T4979" i="2" s="1"/>
  <c r="R4973" i="2"/>
  <c r="S4973" i="2" s="1"/>
  <c r="T4973" i="2" s="1"/>
  <c r="R4971" i="2"/>
  <c r="S4971" i="2" s="1"/>
  <c r="T4971" i="2" s="1"/>
  <c r="R4966" i="2"/>
  <c r="S4966" i="2" s="1"/>
  <c r="T4966" i="2" s="1"/>
  <c r="S4963" i="2"/>
  <c r="T4963" i="2" s="1"/>
  <c r="R4958" i="2"/>
  <c r="S4958" i="2" s="1"/>
  <c r="T4958" i="2" s="1"/>
  <c r="R4956" i="2"/>
  <c r="S4956" i="2" s="1"/>
  <c r="T4956" i="2" s="1"/>
  <c r="R4951" i="2"/>
  <c r="S4951" i="2" s="1"/>
  <c r="T4951" i="2" s="1"/>
  <c r="R4947" i="2"/>
  <c r="S4947" i="2" s="1"/>
  <c r="T4947" i="2" s="1"/>
  <c r="R4942" i="2"/>
  <c r="S4942" i="2" s="1"/>
  <c r="T4942" i="2" s="1"/>
  <c r="R4941" i="2"/>
  <c r="S4941" i="2" s="1"/>
  <c r="T4941" i="2" s="1"/>
  <c r="R4934" i="2"/>
  <c r="S4934" i="2" s="1"/>
  <c r="T4934" i="2" s="1"/>
  <c r="S4932" i="2"/>
  <c r="T4932" i="2" s="1"/>
  <c r="S4931" i="2"/>
  <c r="T4931" i="2" s="1"/>
  <c r="S4923" i="2"/>
  <c r="T4923" i="2" s="1"/>
  <c r="R4918" i="2"/>
  <c r="S4918" i="2" s="1"/>
  <c r="T4918" i="2" s="1"/>
  <c r="R4915" i="2"/>
  <c r="S4915" i="2" s="1"/>
  <c r="T4915" i="2" s="1"/>
  <c r="R4909" i="2"/>
  <c r="S4909" i="2" s="1"/>
  <c r="T4909" i="2" s="1"/>
  <c r="S4906" i="2"/>
  <c r="T4906" i="2" s="1"/>
  <c r="S4888" i="2"/>
  <c r="T4888" i="2" s="1"/>
  <c r="R4883" i="2"/>
  <c r="S4883" i="2" s="1"/>
  <c r="T4883" i="2" s="1"/>
  <c r="R4881" i="2"/>
  <c r="S4881" i="2" s="1"/>
  <c r="T4881" i="2" s="1"/>
  <c r="S4878" i="2"/>
  <c r="T4878" i="2" s="1"/>
  <c r="S4867" i="2"/>
  <c r="T4867" i="2" s="1"/>
  <c r="S4862" i="2"/>
  <c r="T4862" i="2" s="1"/>
  <c r="S4859" i="2"/>
  <c r="T4859" i="2" s="1"/>
  <c r="S4855" i="2"/>
  <c r="T4855" i="2" s="1"/>
  <c r="R4849" i="2"/>
  <c r="S4849" i="2" s="1"/>
  <c r="T4849" i="2" s="1"/>
  <c r="R4841" i="2"/>
  <c r="S4841" i="2" s="1"/>
  <c r="T4841" i="2" s="1"/>
  <c r="S4840" i="2"/>
  <c r="T4840" i="2" s="1"/>
  <c r="R4836" i="2"/>
  <c r="S4836" i="2" s="1"/>
  <c r="T4836" i="2" s="1"/>
  <c r="R4835" i="2"/>
  <c r="S4835" i="2" s="1"/>
  <c r="T4835" i="2" s="1"/>
  <c r="R4834" i="2"/>
  <c r="S4834" i="2" s="1"/>
  <c r="T4834" i="2" s="1"/>
  <c r="R4826" i="2"/>
  <c r="S4826" i="2" s="1"/>
  <c r="T4826" i="2" s="1"/>
  <c r="S4824" i="2"/>
  <c r="T4824" i="2" s="1"/>
  <c r="S4819" i="2"/>
  <c r="T4819" i="2" s="1"/>
  <c r="R4813" i="2"/>
  <c r="S4813" i="2" s="1"/>
  <c r="T4813" i="2" s="1"/>
  <c r="R4809" i="2"/>
  <c r="S4809" i="2" s="1"/>
  <c r="T4809" i="2" s="1"/>
  <c r="R4808" i="2"/>
  <c r="S4808" i="2" s="1"/>
  <c r="T4808" i="2" s="1"/>
  <c r="R4806" i="2"/>
  <c r="S4806" i="2" s="1"/>
  <c r="T4806" i="2" s="1"/>
  <c r="S4803" i="2"/>
  <c r="T4803" i="2" s="1"/>
  <c r="R4798" i="2"/>
  <c r="S4798" i="2" s="1"/>
  <c r="T4798" i="2" s="1"/>
  <c r="S4793" i="2"/>
  <c r="T4793" i="2" s="1"/>
  <c r="R4792" i="2"/>
  <c r="S4792" i="2" s="1"/>
  <c r="T4792" i="2" s="1"/>
  <c r="R4791" i="2"/>
  <c r="S4791" i="2" s="1"/>
  <c r="T4791" i="2" s="1"/>
  <c r="R4784" i="2"/>
  <c r="S4784" i="2" s="1"/>
  <c r="T4784" i="2" s="1"/>
  <c r="S4779" i="2"/>
  <c r="T4779" i="2" s="1"/>
  <c r="S4766" i="2"/>
  <c r="T4766" i="2" s="1"/>
  <c r="R4764" i="2"/>
  <c r="S4764" i="2" s="1"/>
  <c r="T4764" i="2" s="1"/>
  <c r="R4762" i="2"/>
  <c r="S4762" i="2" s="1"/>
  <c r="T4762" i="2" s="1"/>
  <c r="R4761" i="2"/>
  <c r="S4761" i="2" s="1"/>
  <c r="T4761" i="2" s="1"/>
  <c r="S4759" i="2"/>
  <c r="T4759" i="2" s="1"/>
  <c r="S4749" i="2"/>
  <c r="T4749" i="2" s="1"/>
  <c r="S4745" i="2"/>
  <c r="T4745" i="2" s="1"/>
  <c r="R4743" i="2"/>
  <c r="S4743" i="2" s="1"/>
  <c r="T4743" i="2" s="1"/>
  <c r="S4740" i="2"/>
  <c r="T4740" i="2" s="1"/>
  <c r="R4737" i="2"/>
  <c r="S4737" i="2" s="1"/>
  <c r="T4737" i="2" s="1"/>
  <c r="R4725" i="2"/>
  <c r="S4725" i="2" s="1"/>
  <c r="T4725" i="2" s="1"/>
  <c r="S4723" i="2"/>
  <c r="T4723" i="2" s="1"/>
  <c r="R4719" i="2"/>
  <c r="S4719" i="2" s="1"/>
  <c r="T4719" i="2" s="1"/>
  <c r="S4713" i="2"/>
  <c r="T4713" i="2" s="1"/>
  <c r="R4712" i="2"/>
  <c r="S4712" i="2" s="1"/>
  <c r="T4712" i="2" s="1"/>
  <c r="R4710" i="2"/>
  <c r="S4710" i="2" s="1"/>
  <c r="T4710" i="2" s="1"/>
  <c r="R4701" i="2"/>
  <c r="S4701" i="2" s="1"/>
  <c r="T4701" i="2" s="1"/>
  <c r="S4695" i="2"/>
  <c r="T4695" i="2" s="1"/>
  <c r="R4693" i="2"/>
  <c r="S4693" i="2" s="1"/>
  <c r="T4693" i="2" s="1"/>
  <c r="S4691" i="2"/>
  <c r="T4691" i="2" s="1"/>
  <c r="S4689" i="2"/>
  <c r="T4689" i="2" s="1"/>
  <c r="S4686" i="2"/>
  <c r="T4686" i="2" s="1"/>
  <c r="S4684" i="2"/>
  <c r="T4684" i="2" s="1"/>
  <c r="R4683" i="2"/>
  <c r="S4683" i="2" s="1"/>
  <c r="T4683" i="2" s="1"/>
  <c r="S4676" i="2"/>
  <c r="T4676" i="2" s="1"/>
  <c r="S4672" i="2"/>
  <c r="T4672" i="2" s="1"/>
  <c r="R4665" i="2"/>
  <c r="S4665" i="2" s="1"/>
  <c r="T4665" i="2" s="1"/>
  <c r="R4663" i="2"/>
  <c r="S4663" i="2" s="1"/>
  <c r="T4663" i="2" s="1"/>
  <c r="R4662" i="2"/>
  <c r="S4662" i="2" s="1"/>
  <c r="T4662" i="2" s="1"/>
  <c r="R4656" i="2"/>
  <c r="S4656" i="2" s="1"/>
  <c r="T4656" i="2" s="1"/>
  <c r="R4650" i="2"/>
  <c r="S4650" i="2" s="1"/>
  <c r="T4650" i="2" s="1"/>
  <c r="S4649" i="2"/>
  <c r="T4649" i="2" s="1"/>
  <c r="R4646" i="2"/>
  <c r="S4646" i="2" s="1"/>
  <c r="T4646" i="2" s="1"/>
  <c r="R4645" i="2"/>
  <c r="S4645" i="2" s="1"/>
  <c r="T4645" i="2" s="1"/>
  <c r="S4644" i="2"/>
  <c r="T4644" i="2" s="1"/>
  <c r="S4641" i="2"/>
  <c r="T4641" i="2" s="1"/>
  <c r="R4629" i="2"/>
  <c r="S4629" i="2" s="1"/>
  <c r="T4629" i="2" s="1"/>
  <c r="S4628" i="2"/>
  <c r="T4628" i="2" s="1"/>
  <c r="S4626" i="2"/>
  <c r="T4626" i="2" s="1"/>
  <c r="R4622" i="2"/>
  <c r="S4622" i="2" s="1"/>
  <c r="T4622" i="2" s="1"/>
  <c r="S4619" i="2"/>
  <c r="T4619" i="2" s="1"/>
  <c r="R4616" i="2"/>
  <c r="S4616" i="2" s="1"/>
  <c r="T4616" i="2" s="1"/>
  <c r="S4608" i="2"/>
  <c r="T4608" i="2" s="1"/>
  <c r="R4599" i="2"/>
  <c r="S4599" i="2" s="1"/>
  <c r="T4599" i="2" s="1"/>
  <c r="R4598" i="2"/>
  <c r="S4598" i="2" s="1"/>
  <c r="T4598" i="2" s="1"/>
  <c r="S4596" i="2"/>
  <c r="T4596" i="2" s="1"/>
  <c r="S4595" i="2"/>
  <c r="T4595" i="2" s="1"/>
  <c r="S4588" i="2"/>
  <c r="T4588" i="2" s="1"/>
  <c r="R4586" i="2"/>
  <c r="S4586" i="2" s="1"/>
  <c r="T4586" i="2" s="1"/>
  <c r="R4583" i="2"/>
  <c r="S4583" i="2" s="1"/>
  <c r="T4583" i="2" s="1"/>
  <c r="S4582" i="2"/>
  <c r="T4582" i="2" s="1"/>
  <c r="R4578" i="2"/>
  <c r="S4578" i="2" s="1"/>
  <c r="T4578" i="2" s="1"/>
  <c r="S4577" i="2"/>
  <c r="T4577" i="2" s="1"/>
  <c r="R4568" i="2"/>
  <c r="S4568" i="2" s="1"/>
  <c r="T4568" i="2" s="1"/>
  <c r="S4567" i="2"/>
  <c r="T4567" i="2" s="1"/>
  <c r="R4556" i="2"/>
  <c r="S4556" i="2" s="1"/>
  <c r="T4556" i="2" s="1"/>
  <c r="R4553" i="2"/>
  <c r="S4553" i="2" s="1"/>
  <c r="T4553" i="2" s="1"/>
  <c r="R4548" i="2"/>
  <c r="S4548" i="2" s="1"/>
  <c r="T4548" i="2" s="1"/>
  <c r="S4544" i="2"/>
  <c r="T4544" i="2" s="1"/>
  <c r="R4537" i="2"/>
  <c r="S4537" i="2" s="1"/>
  <c r="T4537" i="2" s="1"/>
  <c r="R4532" i="2"/>
  <c r="S4532" i="2" s="1"/>
  <c r="T4532" i="2" s="1"/>
  <c r="R4530" i="2"/>
  <c r="S4530" i="2" s="1"/>
  <c r="T4530" i="2" s="1"/>
  <c r="R4524" i="2"/>
  <c r="S4524" i="2" s="1"/>
  <c r="T4524" i="2" s="1"/>
  <c r="R4523" i="2"/>
  <c r="S4523" i="2" s="1"/>
  <c r="T4523" i="2" s="1"/>
  <c r="R4520" i="2"/>
  <c r="S4520" i="2" s="1"/>
  <c r="T4520" i="2" s="1"/>
  <c r="R4519" i="2"/>
  <c r="S4519" i="2" s="1"/>
  <c r="T4519" i="2" s="1"/>
  <c r="R4514" i="2"/>
  <c r="S4514" i="2" s="1"/>
  <c r="T4514" i="2" s="1"/>
  <c r="R4513" i="2"/>
  <c r="S4513" i="2" s="1"/>
  <c r="T4513" i="2" s="1"/>
  <c r="R4512" i="2"/>
  <c r="S4512" i="2" s="1"/>
  <c r="T4512" i="2" s="1"/>
  <c r="R4503" i="2"/>
  <c r="S4503" i="2" s="1"/>
  <c r="T4503" i="2" s="1"/>
  <c r="R4499" i="2"/>
  <c r="S4499" i="2" s="1"/>
  <c r="T4499" i="2" s="1"/>
  <c r="S4492" i="2"/>
  <c r="T4492" i="2" s="1"/>
  <c r="R4489" i="2"/>
  <c r="S4489" i="2" s="1"/>
  <c r="T4489" i="2" s="1"/>
  <c r="R4487" i="2"/>
  <c r="S4487" i="2" s="1"/>
  <c r="T4487" i="2" s="1"/>
  <c r="S4483" i="2"/>
  <c r="T4483" i="2" s="1"/>
  <c r="S4482" i="2"/>
  <c r="T4482" i="2" s="1"/>
  <c r="S4476" i="2"/>
  <c r="T4476" i="2" s="1"/>
  <c r="S4473" i="2"/>
  <c r="T4473" i="2" s="1"/>
  <c r="S4472" i="2"/>
  <c r="T4472" i="2" s="1"/>
  <c r="R4468" i="2"/>
  <c r="S4468" i="2" s="1"/>
  <c r="T4468" i="2" s="1"/>
  <c r="R4467" i="2"/>
  <c r="S4467" i="2" s="1"/>
  <c r="T4467" i="2" s="1"/>
  <c r="R4464" i="2"/>
  <c r="S4464" i="2" s="1"/>
  <c r="T4464" i="2" s="1"/>
  <c r="R4463" i="2"/>
  <c r="S4463" i="2" s="1"/>
  <c r="T4463" i="2" s="1"/>
  <c r="R4462" i="2"/>
  <c r="S4462" i="2" s="1"/>
  <c r="T4462" i="2" s="1"/>
  <c r="R4450" i="2"/>
  <c r="S4450" i="2" s="1"/>
  <c r="T4450" i="2" s="1"/>
  <c r="R4448" i="2"/>
  <c r="S4448" i="2" s="1"/>
  <c r="T4448" i="2" s="1"/>
  <c r="R4443" i="2"/>
  <c r="S4443" i="2" s="1"/>
  <c r="T4443" i="2" s="1"/>
  <c r="S4440" i="2"/>
  <c r="T4440" i="2" s="1"/>
  <c r="S4436" i="2"/>
  <c r="T4436" i="2" s="1"/>
  <c r="S4432" i="2"/>
  <c r="T4432" i="2" s="1"/>
  <c r="S4431" i="2"/>
  <c r="T4431" i="2" s="1"/>
  <c r="S4428" i="2"/>
  <c r="T4428" i="2" s="1"/>
  <c r="S4427" i="2"/>
  <c r="T4427" i="2" s="1"/>
  <c r="S4424" i="2"/>
  <c r="T4424" i="2" s="1"/>
  <c r="R4418" i="2"/>
  <c r="S4418" i="2" s="1"/>
  <c r="T4418" i="2" s="1"/>
  <c r="R4415" i="2"/>
  <c r="S4415" i="2" s="1"/>
  <c r="T4415" i="2" s="1"/>
  <c r="R4408" i="2"/>
  <c r="S4408" i="2" s="1"/>
  <c r="T4408" i="2" s="1"/>
  <c r="R4405" i="2"/>
  <c r="S4405" i="2" s="1"/>
  <c r="T4405" i="2" s="1"/>
  <c r="R4403" i="2"/>
  <c r="S4403" i="2" s="1"/>
  <c r="T4403" i="2" s="1"/>
  <c r="R4402" i="2"/>
  <c r="S4402" i="2" s="1"/>
  <c r="T4402" i="2" s="1"/>
  <c r="R4396" i="2"/>
  <c r="S4396" i="2" s="1"/>
  <c r="T4396" i="2" s="1"/>
  <c r="R4395" i="2"/>
  <c r="S4395" i="2" s="1"/>
  <c r="T4395" i="2" s="1"/>
  <c r="R4394" i="2"/>
  <c r="S4394" i="2" s="1"/>
  <c r="T4394" i="2" s="1"/>
  <c r="S4380" i="2"/>
  <c r="T4380" i="2" s="1"/>
  <c r="S4379" i="2"/>
  <c r="T4379" i="2" s="1"/>
  <c r="R4372" i="2"/>
  <c r="S4372" i="2" s="1"/>
  <c r="T4372" i="2" s="1"/>
  <c r="R4371" i="2"/>
  <c r="S4371" i="2" s="1"/>
  <c r="T4371" i="2" s="1"/>
  <c r="S4370" i="2"/>
  <c r="T4370" i="2" s="1"/>
  <c r="R4368" i="2"/>
  <c r="S4368" i="2" s="1"/>
  <c r="T4368" i="2" s="1"/>
  <c r="R4362" i="2"/>
  <c r="S4362" i="2" s="1"/>
  <c r="T4362" i="2" s="1"/>
  <c r="S4359" i="2"/>
  <c r="T4359" i="2" s="1"/>
  <c r="R4351" i="2"/>
  <c r="S4351" i="2" s="1"/>
  <c r="T4351" i="2" s="1"/>
  <c r="S4347" i="2"/>
  <c r="T4347" i="2" s="1"/>
  <c r="R4342" i="2"/>
  <c r="S4342" i="2" s="1"/>
  <c r="T4342" i="2" s="1"/>
  <c r="R4338" i="2"/>
  <c r="S4338" i="2" s="1"/>
  <c r="T4338" i="2" s="1"/>
  <c r="S4332" i="2"/>
  <c r="T4332" i="2" s="1"/>
  <c r="R4321" i="2"/>
  <c r="S4321" i="2" s="1"/>
  <c r="T4321" i="2" s="1"/>
  <c r="R4317" i="2"/>
  <c r="S4317" i="2" s="1"/>
  <c r="T4317" i="2" s="1"/>
  <c r="R4310" i="2"/>
  <c r="S4310" i="2" s="1"/>
  <c r="T4310" i="2" s="1"/>
  <c r="R4300" i="2"/>
  <c r="S4300" i="2" s="1"/>
  <c r="T4300" i="2" s="1"/>
  <c r="R4297" i="2"/>
  <c r="S4297" i="2" s="1"/>
  <c r="T4297" i="2" s="1"/>
  <c r="S4295" i="2"/>
  <c r="T4295" i="2" s="1"/>
  <c r="R4294" i="2"/>
  <c r="S4294" i="2" s="1"/>
  <c r="T4294" i="2" s="1"/>
  <c r="R4292" i="2"/>
  <c r="S4292" i="2" s="1"/>
  <c r="T4292" i="2" s="1"/>
  <c r="R4289" i="2"/>
  <c r="S4289" i="2" s="1"/>
  <c r="T4289" i="2" s="1"/>
  <c r="R4286" i="2"/>
  <c r="S4286" i="2" s="1"/>
  <c r="T4286" i="2" s="1"/>
  <c r="R4278" i="2"/>
  <c r="S4278" i="2" s="1"/>
  <c r="T4278" i="2" s="1"/>
  <c r="R4276" i="2"/>
  <c r="S4276" i="2" s="1"/>
  <c r="T4276" i="2" s="1"/>
  <c r="S4273" i="2"/>
  <c r="T4273" i="2" s="1"/>
  <c r="R4268" i="2"/>
  <c r="S4268" i="2" s="1"/>
  <c r="T4268" i="2" s="1"/>
  <c r="R4267" i="2"/>
  <c r="S4267" i="2" s="1"/>
  <c r="T4267" i="2" s="1"/>
  <c r="R4266" i="2"/>
  <c r="S4266" i="2" s="1"/>
  <c r="T4266" i="2" s="1"/>
  <c r="R4264" i="2"/>
  <c r="S4264" i="2" s="1"/>
  <c r="T4264" i="2" s="1"/>
  <c r="R4263" i="2"/>
  <c r="S4263" i="2" s="1"/>
  <c r="T4263" i="2" s="1"/>
  <c r="S4252" i="2"/>
  <c r="T4252" i="2" s="1"/>
  <c r="S4248" i="2"/>
  <c r="T4248" i="2" s="1"/>
  <c r="R4243" i="2"/>
  <c r="S4243" i="2" s="1"/>
  <c r="T4243" i="2" s="1"/>
  <c r="R4239" i="2"/>
  <c r="S4239" i="2" s="1"/>
  <c r="T4239" i="2" s="1"/>
  <c r="R4234" i="2"/>
  <c r="S4234" i="2" s="1"/>
  <c r="T4234" i="2" s="1"/>
  <c r="S4232" i="2"/>
  <c r="T4232" i="2" s="1"/>
  <c r="R4230" i="2"/>
  <c r="S4230" i="2" s="1"/>
  <c r="T4230" i="2" s="1"/>
  <c r="R4228" i="2"/>
  <c r="S4228" i="2" s="1"/>
  <c r="T4228" i="2" s="1"/>
  <c r="R4227" i="2"/>
  <c r="S4227" i="2" s="1"/>
  <c r="T4227" i="2" s="1"/>
  <c r="R4226" i="2"/>
  <c r="S4226" i="2" s="1"/>
  <c r="T4226" i="2" s="1"/>
  <c r="S4223" i="2"/>
  <c r="T4223" i="2" s="1"/>
  <c r="R4221" i="2"/>
  <c r="S4221" i="2" s="1"/>
  <c r="T4221" i="2" s="1"/>
  <c r="S4219" i="2"/>
  <c r="T4219" i="2" s="1"/>
  <c r="S4216" i="2"/>
  <c r="T4216" i="2" s="1"/>
  <c r="S4212" i="2"/>
  <c r="T4212" i="2" s="1"/>
  <c r="S4209" i="2"/>
  <c r="T4209" i="2" s="1"/>
  <c r="R4206" i="2"/>
  <c r="S4206" i="2" s="1"/>
  <c r="T4206" i="2" s="1"/>
  <c r="R4205" i="2"/>
  <c r="S4205" i="2" s="1"/>
  <c r="T4205" i="2" s="1"/>
  <c r="S4202" i="2"/>
  <c r="T4202" i="2" s="1"/>
  <c r="R4189" i="2"/>
  <c r="S4189" i="2" s="1"/>
  <c r="T4189" i="2" s="1"/>
  <c r="R4166" i="2"/>
  <c r="S4166" i="2" s="1"/>
  <c r="T4166" i="2" s="1"/>
  <c r="R4164" i="2"/>
  <c r="S4164" i="2" s="1"/>
  <c r="T4164" i="2" s="1"/>
  <c r="R4160" i="2"/>
  <c r="S4160" i="2" s="1"/>
  <c r="T4160" i="2" s="1"/>
  <c r="R4158" i="2"/>
  <c r="S4158" i="2" s="1"/>
  <c r="T4158" i="2" s="1"/>
  <c r="R4144" i="2"/>
  <c r="S4144" i="2" s="1"/>
  <c r="T4144" i="2" s="1"/>
  <c r="R4129" i="2"/>
  <c r="S4129" i="2" s="1"/>
  <c r="T4129" i="2" s="1"/>
  <c r="R4128" i="2"/>
  <c r="S4128" i="2" s="1"/>
  <c r="T4128" i="2" s="1"/>
  <c r="R4124" i="2"/>
  <c r="S4124" i="2" s="1"/>
  <c r="T4124" i="2" s="1"/>
  <c r="R4111" i="2"/>
  <c r="S4111" i="2" s="1"/>
  <c r="T4111" i="2" s="1"/>
  <c r="S4110" i="2"/>
  <c r="T4110" i="2" s="1"/>
  <c r="R4106" i="2"/>
  <c r="S4106" i="2" s="1"/>
  <c r="T4106" i="2" s="1"/>
  <c r="R4097" i="2"/>
  <c r="S4097" i="2" s="1"/>
  <c r="T4097" i="2" s="1"/>
  <c r="R4096" i="2"/>
  <c r="S4096" i="2" s="1"/>
  <c r="T4096" i="2" s="1"/>
  <c r="R4092" i="2"/>
  <c r="S4092" i="2" s="1"/>
  <c r="T4092" i="2" s="1"/>
  <c r="R4089" i="2"/>
  <c r="S4089" i="2" s="1"/>
  <c r="T4089" i="2" s="1"/>
  <c r="S4087" i="2"/>
  <c r="T4087" i="2" s="1"/>
  <c r="S4083" i="2"/>
  <c r="T4083" i="2" s="1"/>
  <c r="R4082" i="2"/>
  <c r="S4082" i="2" s="1"/>
  <c r="T4082" i="2" s="1"/>
  <c r="R4076" i="2"/>
  <c r="S4076" i="2" s="1"/>
  <c r="T4076" i="2" s="1"/>
  <c r="S4068" i="2"/>
  <c r="T4068" i="2" s="1"/>
  <c r="R4066" i="2"/>
  <c r="S4066" i="2" s="1"/>
  <c r="T4066" i="2" s="1"/>
  <c r="R4063" i="2"/>
  <c r="S4063" i="2" s="1"/>
  <c r="T4063" i="2" s="1"/>
  <c r="R4056" i="2"/>
  <c r="S4056" i="2" s="1"/>
  <c r="T4056" i="2" s="1"/>
  <c r="R4055" i="2"/>
  <c r="S4055" i="2" s="1"/>
  <c r="T4055" i="2" s="1"/>
  <c r="S4052" i="2"/>
  <c r="T4052" i="2" s="1"/>
  <c r="S4039" i="2"/>
  <c r="T4039" i="2" s="1"/>
  <c r="R4038" i="2"/>
  <c r="S4038" i="2" s="1"/>
  <c r="T4038" i="2" s="1"/>
  <c r="R4036" i="2"/>
  <c r="S4036" i="2" s="1"/>
  <c r="T4036" i="2" s="1"/>
  <c r="R4033" i="2"/>
  <c r="S4033" i="2" s="1"/>
  <c r="T4033" i="2" s="1"/>
  <c r="R4032" i="2"/>
  <c r="S4032" i="2" s="1"/>
  <c r="T4032" i="2" s="1"/>
  <c r="S4026" i="2"/>
  <c r="T4026" i="2" s="1"/>
  <c r="S4025" i="2"/>
  <c r="T4025" i="2" s="1"/>
  <c r="R4016" i="2"/>
  <c r="S4016" i="2" s="1"/>
  <c r="T4016" i="2" s="1"/>
  <c r="R4014" i="2"/>
  <c r="S4014" i="2" s="1"/>
  <c r="T4014" i="2" s="1"/>
  <c r="R4013" i="2"/>
  <c r="S4013" i="2" s="1"/>
  <c r="T4013" i="2" s="1"/>
  <c r="S4004" i="2"/>
  <c r="T4004" i="2" s="1"/>
  <c r="R4001" i="2"/>
  <c r="S4001" i="2" s="1"/>
  <c r="T4001" i="2" s="1"/>
  <c r="R4000" i="2"/>
  <c r="S4000" i="2" s="1"/>
  <c r="T4000" i="2" s="1"/>
  <c r="R3996" i="2"/>
  <c r="S3996" i="2" s="1"/>
  <c r="T3996" i="2" s="1"/>
  <c r="R3995" i="2"/>
  <c r="S3995" i="2" s="1"/>
  <c r="T3995" i="2" s="1"/>
  <c r="R3994" i="2"/>
  <c r="S3994" i="2" s="1"/>
  <c r="T3994" i="2" s="1"/>
  <c r="S3976" i="2"/>
  <c r="T3976" i="2" s="1"/>
  <c r="R3969" i="2"/>
  <c r="S3969" i="2" s="1"/>
  <c r="T3969" i="2" s="1"/>
  <c r="S3954" i="2"/>
  <c r="T3954" i="2" s="1"/>
  <c r="R3951" i="2"/>
  <c r="S3951" i="2" s="1"/>
  <c r="T3951" i="2" s="1"/>
  <c r="S3949" i="2"/>
  <c r="T3949" i="2" s="1"/>
  <c r="S3947" i="2"/>
  <c r="T3947" i="2" s="1"/>
  <c r="S3939" i="2"/>
  <c r="T3939" i="2" s="1"/>
  <c r="S3937" i="2"/>
  <c r="T3937" i="2" s="1"/>
  <c r="S3935" i="2"/>
  <c r="T3935" i="2" s="1"/>
  <c r="S3926" i="2"/>
  <c r="T3926" i="2" s="1"/>
  <c r="R3922" i="2"/>
  <c r="S3922" i="2" s="1"/>
  <c r="T3922" i="2" s="1"/>
  <c r="R3276" i="2"/>
  <c r="S3276" i="2" s="1"/>
  <c r="T3276" i="2" s="1"/>
  <c r="S4974" i="2"/>
  <c r="T4974" i="2" s="1"/>
  <c r="R4964" i="2"/>
  <c r="S4964" i="2" s="1"/>
  <c r="T4964" i="2" s="1"/>
  <c r="R4954" i="2"/>
  <c r="S4954" i="2" s="1"/>
  <c r="T4954" i="2" s="1"/>
  <c r="S4952" i="2"/>
  <c r="T4952" i="2" s="1"/>
  <c r="R4946" i="2"/>
  <c r="S4946" i="2" s="1"/>
  <c r="T4946" i="2" s="1"/>
  <c r="S4944" i="2"/>
  <c r="T4944" i="2" s="1"/>
  <c r="R4938" i="2"/>
  <c r="S4938" i="2" s="1"/>
  <c r="T4938" i="2" s="1"/>
  <c r="S4936" i="2"/>
  <c r="T4936" i="2" s="1"/>
  <c r="R4933" i="2"/>
  <c r="S4933" i="2" s="1"/>
  <c r="T4933" i="2" s="1"/>
  <c r="S4929" i="2"/>
  <c r="T4929" i="2" s="1"/>
  <c r="S4922" i="2"/>
  <c r="T4922" i="2" s="1"/>
  <c r="S4921" i="2"/>
  <c r="T4921" i="2" s="1"/>
  <c r="R4913" i="2"/>
  <c r="S4913" i="2" s="1"/>
  <c r="T4913" i="2" s="1"/>
  <c r="R4896" i="2"/>
  <c r="S4896" i="2" s="1"/>
  <c r="T4896" i="2" s="1"/>
  <c r="R4893" i="2"/>
  <c r="S4893" i="2" s="1"/>
  <c r="T4893" i="2" s="1"/>
  <c r="S4877" i="2"/>
  <c r="T4877" i="2" s="1"/>
  <c r="S4873" i="2"/>
  <c r="T4873" i="2" s="1"/>
  <c r="S4870" i="2"/>
  <c r="T4870" i="2" s="1"/>
  <c r="S4865" i="2"/>
  <c r="T4865" i="2" s="1"/>
  <c r="S4861" i="2"/>
  <c r="T4861" i="2" s="1"/>
  <c r="R4858" i="2"/>
  <c r="S4858" i="2" s="1"/>
  <c r="T4858" i="2" s="1"/>
  <c r="R4857" i="2"/>
  <c r="S4857" i="2" s="1"/>
  <c r="T4857" i="2" s="1"/>
  <c r="R4854" i="2"/>
  <c r="S4854" i="2" s="1"/>
  <c r="T4854" i="2" s="1"/>
  <c r="R4838" i="2"/>
  <c r="S4838" i="2" s="1"/>
  <c r="T4838" i="2" s="1"/>
  <c r="S4833" i="2"/>
  <c r="T4833" i="2" s="1"/>
  <c r="S4832" i="2"/>
  <c r="T4832" i="2" s="1"/>
  <c r="S4822" i="2"/>
  <c r="T4822" i="2" s="1"/>
  <c r="S4817" i="2"/>
  <c r="T4817" i="2" s="1"/>
  <c r="R4805" i="2"/>
  <c r="S4805" i="2" s="1"/>
  <c r="T4805" i="2" s="1"/>
  <c r="R4801" i="2"/>
  <c r="S4801" i="2" s="1"/>
  <c r="T4801" i="2" s="1"/>
  <c r="R4787" i="2"/>
  <c r="S4787" i="2" s="1"/>
  <c r="T4787" i="2" s="1"/>
  <c r="S4785" i="2"/>
  <c r="T4785" i="2" s="1"/>
  <c r="R4777" i="2"/>
  <c r="S4777" i="2" s="1"/>
  <c r="T4777" i="2" s="1"/>
  <c r="R4776" i="2"/>
  <c r="S4776" i="2" s="1"/>
  <c r="T4776" i="2" s="1"/>
  <c r="R4774" i="2"/>
  <c r="S4774" i="2" s="1"/>
  <c r="T4774" i="2" s="1"/>
  <c r="R4773" i="2"/>
  <c r="S4773" i="2" s="1"/>
  <c r="T4773" i="2" s="1"/>
  <c r="S4769" i="2"/>
  <c r="T4769" i="2" s="1"/>
  <c r="S4758" i="2"/>
  <c r="T4758" i="2" s="1"/>
  <c r="S4742" i="2"/>
  <c r="T4742" i="2" s="1"/>
  <c r="S4738" i="2"/>
  <c r="T4738" i="2" s="1"/>
  <c r="R4734" i="2"/>
  <c r="S4734" i="2" s="1"/>
  <c r="T4734" i="2" s="1"/>
  <c r="R4733" i="2"/>
  <c r="S4733" i="2" s="1"/>
  <c r="T4733" i="2" s="1"/>
  <c r="R4731" i="2"/>
  <c r="S4731" i="2" s="1"/>
  <c r="T4731" i="2" s="1"/>
  <c r="S4726" i="2"/>
  <c r="T4726" i="2" s="1"/>
  <c r="S4722" i="2"/>
  <c r="T4722" i="2" s="1"/>
  <c r="R4708" i="2"/>
  <c r="S4708" i="2" s="1"/>
  <c r="T4708" i="2" s="1"/>
  <c r="R4707" i="2"/>
  <c r="S4707" i="2" s="1"/>
  <c r="T4707" i="2" s="1"/>
  <c r="S4706" i="2"/>
  <c r="T4706" i="2" s="1"/>
  <c r="R4700" i="2"/>
  <c r="S4700" i="2" s="1"/>
  <c r="T4700" i="2" s="1"/>
  <c r="R4699" i="2"/>
  <c r="S4699" i="2" s="1"/>
  <c r="T4699" i="2" s="1"/>
  <c r="S4698" i="2"/>
  <c r="T4698" i="2" s="1"/>
  <c r="S4690" i="2"/>
  <c r="T4690" i="2" s="1"/>
  <c r="R4673" i="2"/>
  <c r="S4673" i="2" s="1"/>
  <c r="T4673" i="2" s="1"/>
  <c r="S4668" i="2"/>
  <c r="T4668" i="2" s="1"/>
  <c r="S4658" i="2"/>
  <c r="T4658" i="2" s="1"/>
  <c r="S4657" i="2"/>
  <c r="T4657" i="2" s="1"/>
  <c r="R4652" i="2"/>
  <c r="S4652" i="2" s="1"/>
  <c r="T4652" i="2" s="1"/>
  <c r="S4648" i="2"/>
  <c r="T4648" i="2" s="1"/>
  <c r="S4647" i="2"/>
  <c r="T4647" i="2" s="1"/>
  <c r="R4643" i="2"/>
  <c r="S4643" i="2" s="1"/>
  <c r="T4643" i="2" s="1"/>
  <c r="R4642" i="2"/>
  <c r="S4642" i="2" s="1"/>
  <c r="T4642" i="2" s="1"/>
  <c r="S4638" i="2"/>
  <c r="T4638" i="2" s="1"/>
  <c r="R4635" i="2"/>
  <c r="S4635" i="2" s="1"/>
  <c r="T4635" i="2" s="1"/>
  <c r="S4631" i="2"/>
  <c r="T4631" i="2" s="1"/>
  <c r="R4627" i="2"/>
  <c r="S4627" i="2" s="1"/>
  <c r="T4627" i="2" s="1"/>
  <c r="S4624" i="2"/>
  <c r="T4624" i="2" s="1"/>
  <c r="S4615" i="2"/>
  <c r="T4615" i="2" s="1"/>
  <c r="S4607" i="2"/>
  <c r="T4607" i="2" s="1"/>
  <c r="R4593" i="2"/>
  <c r="S4593" i="2" s="1"/>
  <c r="T4593" i="2" s="1"/>
  <c r="R4572" i="2"/>
  <c r="S4572" i="2" s="1"/>
  <c r="T4572" i="2" s="1"/>
  <c r="S4570" i="2"/>
  <c r="T4570" i="2" s="1"/>
  <c r="S4569" i="2"/>
  <c r="T4569" i="2" s="1"/>
  <c r="S4564" i="2"/>
  <c r="T4564" i="2" s="1"/>
  <c r="S4563" i="2"/>
  <c r="T4563" i="2" s="1"/>
  <c r="S4562" i="2"/>
  <c r="T4562" i="2" s="1"/>
  <c r="R4558" i="2"/>
  <c r="S4558" i="2" s="1"/>
  <c r="T4558" i="2" s="1"/>
  <c r="R4551" i="2"/>
  <c r="S4551" i="2" s="1"/>
  <c r="T4551" i="2" s="1"/>
  <c r="R4550" i="2"/>
  <c r="S4550" i="2" s="1"/>
  <c r="T4550" i="2" s="1"/>
  <c r="S4547" i="2"/>
  <c r="T4547" i="2" s="1"/>
  <c r="R4546" i="2"/>
  <c r="S4546" i="2" s="1"/>
  <c r="T4546" i="2" s="1"/>
  <c r="R4545" i="2"/>
  <c r="S4545" i="2" s="1"/>
  <c r="T4545" i="2" s="1"/>
  <c r="S4543" i="2"/>
  <c r="T4543" i="2" s="1"/>
  <c r="R4542" i="2"/>
  <c r="S4542" i="2" s="1"/>
  <c r="T4542" i="2" s="1"/>
  <c r="R4535" i="2"/>
  <c r="S4535" i="2" s="1"/>
  <c r="T4535" i="2" s="1"/>
  <c r="R4528" i="2"/>
  <c r="S4528" i="2" s="1"/>
  <c r="T4528" i="2" s="1"/>
  <c r="S4527" i="2"/>
  <c r="T4527" i="2" s="1"/>
  <c r="R4522" i="2"/>
  <c r="S4522" i="2" s="1"/>
  <c r="T4522" i="2" s="1"/>
  <c r="S4521" i="2"/>
  <c r="T4521" i="2" s="1"/>
  <c r="R4517" i="2"/>
  <c r="S4517" i="2" s="1"/>
  <c r="T4517" i="2" s="1"/>
  <c r="S4516" i="2"/>
  <c r="T4516" i="2" s="1"/>
  <c r="S4505" i="2"/>
  <c r="T4505" i="2" s="1"/>
  <c r="S4500" i="2"/>
  <c r="T4500" i="2" s="1"/>
  <c r="S4495" i="2"/>
  <c r="T4495" i="2" s="1"/>
  <c r="R4494" i="2"/>
  <c r="S4494" i="2" s="1"/>
  <c r="T4494" i="2" s="1"/>
  <c r="S4491" i="2"/>
  <c r="T4491" i="2" s="1"/>
  <c r="S4480" i="2"/>
  <c r="T4480" i="2" s="1"/>
  <c r="S4475" i="2"/>
  <c r="T4475" i="2" s="1"/>
  <c r="R4474" i="2"/>
  <c r="S4474" i="2" s="1"/>
  <c r="T4474" i="2" s="1"/>
  <c r="R4471" i="2"/>
  <c r="S4471" i="2" s="1"/>
  <c r="T4471" i="2" s="1"/>
  <c r="R4470" i="2"/>
  <c r="S4470" i="2" s="1"/>
  <c r="T4470" i="2" s="1"/>
  <c r="S4457" i="2"/>
  <c r="T4457" i="2" s="1"/>
  <c r="S4455" i="2"/>
  <c r="T4455" i="2" s="1"/>
  <c r="S4454" i="2"/>
  <c r="T4454" i="2" s="1"/>
  <c r="S4444" i="2"/>
  <c r="T4444" i="2" s="1"/>
  <c r="S4439" i="2"/>
  <c r="T4439" i="2" s="1"/>
  <c r="R4437" i="2"/>
  <c r="S4437" i="2" s="1"/>
  <c r="T4437" i="2" s="1"/>
  <c r="S4435" i="2"/>
  <c r="T4435" i="2" s="1"/>
  <c r="R4434" i="2"/>
  <c r="S4434" i="2" s="1"/>
  <c r="T4434" i="2" s="1"/>
  <c r="R4414" i="2"/>
  <c r="S4414" i="2" s="1"/>
  <c r="T4414" i="2" s="1"/>
  <c r="R4410" i="2"/>
  <c r="S4410" i="2" s="1"/>
  <c r="T4410" i="2" s="1"/>
  <c r="S4407" i="2"/>
  <c r="T4407" i="2" s="1"/>
  <c r="R4401" i="2"/>
  <c r="S4401" i="2" s="1"/>
  <c r="T4401" i="2" s="1"/>
  <c r="R4399" i="2"/>
  <c r="S4399" i="2" s="1"/>
  <c r="T4399" i="2" s="1"/>
  <c r="S4392" i="2"/>
  <c r="T4392" i="2" s="1"/>
  <c r="R4390" i="2"/>
  <c r="S4390" i="2" s="1"/>
  <c r="T4390" i="2" s="1"/>
  <c r="R4386" i="2"/>
  <c r="S4386" i="2" s="1"/>
  <c r="T4386" i="2" s="1"/>
  <c r="R4385" i="2"/>
  <c r="S4385" i="2" s="1"/>
  <c r="T4385" i="2" s="1"/>
  <c r="R4375" i="2"/>
  <c r="S4375" i="2" s="1"/>
  <c r="T4375" i="2" s="1"/>
  <c r="S4369" i="2"/>
  <c r="T4369" i="2" s="1"/>
  <c r="R4360" i="2"/>
  <c r="S4360" i="2" s="1"/>
  <c r="T4360" i="2" s="1"/>
  <c r="S4346" i="2"/>
  <c r="T4346" i="2" s="1"/>
  <c r="S4345" i="2"/>
  <c r="T4345" i="2" s="1"/>
  <c r="R4340" i="2"/>
  <c r="S4340" i="2" s="1"/>
  <c r="T4340" i="2" s="1"/>
  <c r="S4339" i="2"/>
  <c r="T4339" i="2" s="1"/>
  <c r="R4337" i="2"/>
  <c r="S4337" i="2" s="1"/>
  <c r="T4337" i="2" s="1"/>
  <c r="S4335" i="2"/>
  <c r="T4335" i="2" s="1"/>
  <c r="S4331" i="2"/>
  <c r="T4331" i="2" s="1"/>
  <c r="S4327" i="2"/>
  <c r="T4327" i="2" s="1"/>
  <c r="S4320" i="2"/>
  <c r="T4320" i="2" s="1"/>
  <c r="R4307" i="2"/>
  <c r="S4307" i="2" s="1"/>
  <c r="T4307" i="2" s="1"/>
  <c r="S4306" i="2"/>
  <c r="T4306" i="2" s="1"/>
  <c r="R4305" i="2"/>
  <c r="S4305" i="2" s="1"/>
  <c r="T4305" i="2" s="1"/>
  <c r="R4304" i="2"/>
  <c r="S4304" i="2" s="1"/>
  <c r="T4304" i="2" s="1"/>
  <c r="R4303" i="2"/>
  <c r="S4303" i="2" s="1"/>
  <c r="T4303" i="2" s="1"/>
  <c r="S4299" i="2"/>
  <c r="T4299" i="2" s="1"/>
  <c r="R4283" i="2"/>
  <c r="S4283" i="2" s="1"/>
  <c r="T4283" i="2" s="1"/>
  <c r="R4274" i="2"/>
  <c r="S4274" i="2" s="1"/>
  <c r="T4274" i="2" s="1"/>
  <c r="R4271" i="2"/>
  <c r="S4271" i="2" s="1"/>
  <c r="T4271" i="2" s="1"/>
  <c r="R4259" i="2"/>
  <c r="S4259" i="2" s="1"/>
  <c r="T4259" i="2" s="1"/>
  <c r="R4255" i="2"/>
  <c r="S4255" i="2" s="1"/>
  <c r="T4255" i="2" s="1"/>
  <c r="R4254" i="2"/>
  <c r="S4254" i="2" s="1"/>
  <c r="T4254" i="2" s="1"/>
  <c r="R4249" i="2"/>
  <c r="S4249" i="2" s="1"/>
  <c r="T4249" i="2" s="1"/>
  <c r="R4247" i="2"/>
  <c r="S4247" i="2" s="1"/>
  <c r="T4247" i="2" s="1"/>
  <c r="R4246" i="2"/>
  <c r="S4246" i="2" s="1"/>
  <c r="T4246" i="2" s="1"/>
  <c r="S4244" i="2"/>
  <c r="T4244" i="2" s="1"/>
  <c r="S4231" i="2"/>
  <c r="T4231" i="2" s="1"/>
  <c r="R4225" i="2"/>
  <c r="S4225" i="2" s="1"/>
  <c r="T4225" i="2" s="1"/>
  <c r="R4224" i="2"/>
  <c r="S4224" i="2" s="1"/>
  <c r="T4224" i="2" s="1"/>
  <c r="S4218" i="2"/>
  <c r="T4218" i="2" s="1"/>
  <c r="S4215" i="2"/>
  <c r="T4215" i="2" s="1"/>
  <c r="S4211" i="2"/>
  <c r="T4211" i="2" s="1"/>
  <c r="S4199" i="2"/>
  <c r="T4199" i="2" s="1"/>
  <c r="S4193" i="2"/>
  <c r="T4193" i="2" s="1"/>
  <c r="S4191" i="2"/>
  <c r="T4191" i="2" s="1"/>
  <c r="R4187" i="2"/>
  <c r="S4187" i="2" s="1"/>
  <c r="T4187" i="2" s="1"/>
  <c r="S4183" i="2"/>
  <c r="T4183" i="2" s="1"/>
  <c r="R4179" i="2"/>
  <c r="S4179" i="2" s="1"/>
  <c r="T4179" i="2" s="1"/>
  <c r="R4176" i="2"/>
  <c r="S4176" i="2" s="1"/>
  <c r="T4176" i="2" s="1"/>
  <c r="R4175" i="2"/>
  <c r="S4175" i="2" s="1"/>
  <c r="T4175" i="2" s="1"/>
  <c r="S4171" i="2"/>
  <c r="T4171" i="2" s="1"/>
  <c r="R4156" i="2"/>
  <c r="S4156" i="2" s="1"/>
  <c r="T4156" i="2" s="1"/>
  <c r="R4155" i="2"/>
  <c r="S4155" i="2" s="1"/>
  <c r="T4155" i="2" s="1"/>
  <c r="S4151" i="2"/>
  <c r="T4151" i="2" s="1"/>
  <c r="S4143" i="2"/>
  <c r="T4143" i="2" s="1"/>
  <c r="R4136" i="2"/>
  <c r="S4136" i="2" s="1"/>
  <c r="T4136" i="2" s="1"/>
  <c r="R4135" i="2"/>
  <c r="S4135" i="2" s="1"/>
  <c r="T4135" i="2" s="1"/>
  <c r="S4127" i="2"/>
  <c r="T4127" i="2" s="1"/>
  <c r="S4126" i="2"/>
  <c r="T4126" i="2" s="1"/>
  <c r="S4121" i="2"/>
  <c r="T4121" i="2" s="1"/>
  <c r="R4103" i="2"/>
  <c r="S4103" i="2" s="1"/>
  <c r="T4103" i="2" s="1"/>
  <c r="S4099" i="2"/>
  <c r="T4099" i="2" s="1"/>
  <c r="R4084" i="2"/>
  <c r="S4084" i="2" s="1"/>
  <c r="T4084" i="2" s="1"/>
  <c r="R4079" i="2"/>
  <c r="S4079" i="2" s="1"/>
  <c r="T4079" i="2" s="1"/>
  <c r="S4075" i="2"/>
  <c r="T4075" i="2" s="1"/>
  <c r="R4073" i="2"/>
  <c r="S4073" i="2" s="1"/>
  <c r="T4073" i="2" s="1"/>
  <c r="R4072" i="2"/>
  <c r="S4072" i="2" s="1"/>
  <c r="T4072" i="2" s="1"/>
  <c r="R4071" i="2"/>
  <c r="S4071" i="2" s="1"/>
  <c r="T4071" i="2" s="1"/>
  <c r="R4070" i="2"/>
  <c r="S4070" i="2" s="1"/>
  <c r="T4070" i="2" s="1"/>
  <c r="R4061" i="2"/>
  <c r="S4061" i="2" s="1"/>
  <c r="T4061" i="2" s="1"/>
  <c r="S4060" i="2"/>
  <c r="T4060" i="2" s="1"/>
  <c r="S4059" i="2"/>
  <c r="T4059" i="2" s="1"/>
  <c r="R4049" i="2"/>
  <c r="S4049" i="2" s="1"/>
  <c r="T4049" i="2" s="1"/>
  <c r="R4048" i="2"/>
  <c r="S4048" i="2" s="1"/>
  <c r="T4048" i="2" s="1"/>
  <c r="R4047" i="2"/>
  <c r="S4047" i="2" s="1"/>
  <c r="T4047" i="2" s="1"/>
  <c r="R4028" i="2"/>
  <c r="S4028" i="2" s="1"/>
  <c r="T4028" i="2" s="1"/>
  <c r="R4027" i="2"/>
  <c r="S4027" i="2" s="1"/>
  <c r="T4027" i="2" s="1"/>
  <c r="R4020" i="2"/>
  <c r="S4020" i="2" s="1"/>
  <c r="T4020" i="2" s="1"/>
  <c r="S4015" i="2"/>
  <c r="T4015" i="2" s="1"/>
  <c r="R4012" i="2"/>
  <c r="S4012" i="2" s="1"/>
  <c r="T4012" i="2" s="1"/>
  <c r="R4011" i="2"/>
  <c r="S4011" i="2" s="1"/>
  <c r="T4011" i="2" s="1"/>
  <c r="R4010" i="2"/>
  <c r="S4010" i="2" s="1"/>
  <c r="T4010" i="2" s="1"/>
  <c r="R4009" i="2"/>
  <c r="S4009" i="2" s="1"/>
  <c r="T4009" i="2" s="1"/>
  <c r="R4008" i="2"/>
  <c r="S4008" i="2" s="1"/>
  <c r="T4008" i="2" s="1"/>
  <c r="R4007" i="2"/>
  <c r="S4007" i="2" s="1"/>
  <c r="T4007" i="2" s="1"/>
  <c r="S3999" i="2"/>
  <c r="T3999" i="2" s="1"/>
  <c r="S3998" i="2"/>
  <c r="T3998" i="2" s="1"/>
  <c r="S3993" i="2"/>
  <c r="T3993" i="2" s="1"/>
  <c r="R3986" i="2"/>
  <c r="S3986" i="2" s="1"/>
  <c r="T3986" i="2" s="1"/>
  <c r="R3984" i="2"/>
  <c r="S3984" i="2" s="1"/>
  <c r="T3984" i="2" s="1"/>
  <c r="R3979" i="2"/>
  <c r="S3979" i="2" s="1"/>
  <c r="T3979" i="2" s="1"/>
  <c r="R3975" i="2"/>
  <c r="S3975" i="2" s="1"/>
  <c r="T3975" i="2" s="1"/>
  <c r="R3961" i="2"/>
  <c r="S3961" i="2" s="1"/>
  <c r="T3961" i="2" s="1"/>
  <c r="S3959" i="2"/>
  <c r="T3959" i="2" s="1"/>
  <c r="S3952" i="2"/>
  <c r="T3952" i="2" s="1"/>
  <c r="S3945" i="2"/>
  <c r="T3945" i="2" s="1"/>
  <c r="S3944" i="2"/>
  <c r="T3944" i="2" s="1"/>
  <c r="R3932" i="2"/>
  <c r="S3932" i="2" s="1"/>
  <c r="T3932" i="2" s="1"/>
  <c r="S3929" i="2"/>
  <c r="T3929" i="2" s="1"/>
  <c r="S3928" i="2"/>
  <c r="T3928" i="2" s="1"/>
  <c r="S3927" i="2"/>
  <c r="T3927" i="2" s="1"/>
  <c r="S3925" i="2"/>
  <c r="T3925" i="2" s="1"/>
  <c r="R3921" i="2"/>
  <c r="S3921" i="2" s="1"/>
  <c r="T3921" i="2" s="1"/>
  <c r="R3915" i="2"/>
  <c r="S3915" i="2" s="1"/>
  <c r="T3915" i="2" s="1"/>
  <c r="R3909" i="2"/>
  <c r="S3909" i="2" s="1"/>
  <c r="T3909" i="2" s="1"/>
  <c r="R3903" i="2"/>
  <c r="S3903" i="2" s="1"/>
  <c r="T3903" i="2" s="1"/>
  <c r="R3912" i="2"/>
  <c r="S3912" i="2" s="1"/>
  <c r="T3912" i="2" s="1"/>
  <c r="R3910" i="2"/>
  <c r="S3910" i="2" s="1"/>
  <c r="T3910" i="2" s="1"/>
  <c r="R3904" i="2"/>
  <c r="S3904" i="2" s="1"/>
  <c r="T3904" i="2" s="1"/>
  <c r="R3898" i="2"/>
  <c r="S3898" i="2" s="1"/>
  <c r="T3898" i="2" s="1"/>
  <c r="R3897" i="2"/>
  <c r="S3897" i="2" s="1"/>
  <c r="T3897" i="2" s="1"/>
  <c r="S3896" i="2"/>
  <c r="T3896" i="2" s="1"/>
  <c r="R3893" i="2"/>
  <c r="S3893" i="2" s="1"/>
  <c r="T3893" i="2" s="1"/>
  <c r="S3891" i="2"/>
  <c r="T3891" i="2" s="1"/>
  <c r="R3874" i="2"/>
  <c r="S3874" i="2" s="1"/>
  <c r="T3874" i="2" s="1"/>
  <c r="S3863" i="2"/>
  <c r="T3863" i="2" s="1"/>
  <c r="S3862" i="2"/>
  <c r="T3862" i="2" s="1"/>
  <c r="S3849" i="2"/>
  <c r="T3849" i="2" s="1"/>
  <c r="S3838" i="2"/>
  <c r="T3838" i="2" s="1"/>
  <c r="S3834" i="2"/>
  <c r="T3834" i="2" s="1"/>
  <c r="S3826" i="2"/>
  <c r="T3826" i="2" s="1"/>
  <c r="S3816" i="2"/>
  <c r="T3816" i="2" s="1"/>
  <c r="S3806" i="2"/>
  <c r="T3806" i="2" s="1"/>
  <c r="R3799" i="2"/>
  <c r="S3799" i="2" s="1"/>
  <c r="T3799" i="2" s="1"/>
  <c r="S3791" i="2"/>
  <c r="T3791" i="2" s="1"/>
  <c r="S3790" i="2"/>
  <c r="T3790" i="2" s="1"/>
  <c r="S3782" i="2"/>
  <c r="T3782" i="2" s="1"/>
  <c r="R3770" i="2"/>
  <c r="S3770" i="2" s="1"/>
  <c r="T3770" i="2" s="1"/>
  <c r="S3768" i="2"/>
  <c r="T3768" i="2" s="1"/>
  <c r="S3766" i="2"/>
  <c r="T3766" i="2" s="1"/>
  <c r="R3761" i="2"/>
  <c r="S3761" i="2" s="1"/>
  <c r="T3761" i="2" s="1"/>
  <c r="R3746" i="2"/>
  <c r="S3746" i="2" s="1"/>
  <c r="T3746" i="2" s="1"/>
  <c r="S3741" i="2"/>
  <c r="T3741" i="2" s="1"/>
  <c r="R3737" i="2"/>
  <c r="S3737" i="2" s="1"/>
  <c r="T3737" i="2" s="1"/>
  <c r="S3736" i="2"/>
  <c r="T3736" i="2" s="1"/>
  <c r="S3734" i="2"/>
  <c r="T3734" i="2" s="1"/>
  <c r="R3722" i="2"/>
  <c r="S3722" i="2" s="1"/>
  <c r="T3722" i="2" s="1"/>
  <c r="S3704" i="2"/>
  <c r="T3704" i="2" s="1"/>
  <c r="R3700" i="2"/>
  <c r="S3700" i="2" s="1"/>
  <c r="T3700" i="2" s="1"/>
  <c r="R3699" i="2"/>
  <c r="S3699" i="2" s="1"/>
  <c r="T3699" i="2" s="1"/>
  <c r="S3697" i="2"/>
  <c r="T3697" i="2" s="1"/>
  <c r="S3694" i="2"/>
  <c r="T3694" i="2" s="1"/>
  <c r="S3693" i="2"/>
  <c r="T3693" i="2" s="1"/>
  <c r="R3690" i="2"/>
  <c r="S3690" i="2" s="1"/>
  <c r="T3690" i="2" s="1"/>
  <c r="R3684" i="2"/>
  <c r="S3684" i="2" s="1"/>
  <c r="T3684" i="2" s="1"/>
  <c r="S3679" i="2"/>
  <c r="T3679" i="2" s="1"/>
  <c r="R3670" i="2"/>
  <c r="S3670" i="2" s="1"/>
  <c r="T3670" i="2" s="1"/>
  <c r="R3669" i="2"/>
  <c r="S3669" i="2" s="1"/>
  <c r="T3669" i="2" s="1"/>
  <c r="R3668" i="2"/>
  <c r="S3668" i="2" s="1"/>
  <c r="T3668" i="2" s="1"/>
  <c r="S3664" i="2"/>
  <c r="T3664" i="2" s="1"/>
  <c r="S3652" i="2"/>
  <c r="T3652" i="2" s="1"/>
  <c r="S3648" i="2"/>
  <c r="T3648" i="2" s="1"/>
  <c r="S3644" i="2"/>
  <c r="T3644" i="2" s="1"/>
  <c r="S3638" i="2"/>
  <c r="T3638" i="2" s="1"/>
  <c r="R3633" i="2"/>
  <c r="S3633" i="2" s="1"/>
  <c r="T3633" i="2" s="1"/>
  <c r="R3632" i="2"/>
  <c r="S3632" i="2" s="1"/>
  <c r="T3632" i="2" s="1"/>
  <c r="S3630" i="2"/>
  <c r="T3630" i="2" s="1"/>
  <c r="S3626" i="2"/>
  <c r="T3626" i="2" s="1"/>
  <c r="R3622" i="2"/>
  <c r="S3622" i="2" s="1"/>
  <c r="T3622" i="2" s="1"/>
  <c r="R3621" i="2"/>
  <c r="S3621" i="2" s="1"/>
  <c r="T3621" i="2" s="1"/>
  <c r="R3614" i="2"/>
  <c r="S3614" i="2" s="1"/>
  <c r="T3614" i="2" s="1"/>
  <c r="R3609" i="2"/>
  <c r="S3609" i="2" s="1"/>
  <c r="T3609" i="2" s="1"/>
  <c r="R3608" i="2"/>
  <c r="S3608" i="2" s="1"/>
  <c r="T3608" i="2" s="1"/>
  <c r="S3593" i="2"/>
  <c r="T3593" i="2" s="1"/>
  <c r="R3591" i="2"/>
  <c r="S3591" i="2" s="1"/>
  <c r="T3591" i="2" s="1"/>
  <c r="S3590" i="2"/>
  <c r="T3590" i="2" s="1"/>
  <c r="R3588" i="2"/>
  <c r="S3588" i="2" s="1"/>
  <c r="T3588" i="2" s="1"/>
  <c r="S3582" i="2"/>
  <c r="T3582" i="2" s="1"/>
  <c r="S3581" i="2"/>
  <c r="T3581" i="2" s="1"/>
  <c r="S3579" i="2"/>
  <c r="T3579" i="2" s="1"/>
  <c r="R3577" i="2"/>
  <c r="S3577" i="2" s="1"/>
  <c r="T3577" i="2" s="1"/>
  <c r="R3576" i="2"/>
  <c r="S3576" i="2" s="1"/>
  <c r="T3576" i="2" s="1"/>
  <c r="R3572" i="2"/>
  <c r="S3572" i="2" s="1"/>
  <c r="T3572" i="2" s="1"/>
  <c r="R3571" i="2"/>
  <c r="S3571" i="2" s="1"/>
  <c r="T3571" i="2" s="1"/>
  <c r="R3568" i="2"/>
  <c r="S3568" i="2" s="1"/>
  <c r="T3568" i="2" s="1"/>
  <c r="R3567" i="2"/>
  <c r="S3567" i="2" s="1"/>
  <c r="T3567" i="2" s="1"/>
  <c r="S3564" i="2"/>
  <c r="T3564" i="2" s="1"/>
  <c r="R3563" i="2"/>
  <c r="S3563" i="2" s="1"/>
  <c r="T3563" i="2" s="1"/>
  <c r="S3560" i="2"/>
  <c r="T3560" i="2" s="1"/>
  <c r="R3557" i="2"/>
  <c r="S3557" i="2" s="1"/>
  <c r="T3557" i="2" s="1"/>
  <c r="R3556" i="2"/>
  <c r="S3556" i="2" s="1"/>
  <c r="T3556" i="2" s="1"/>
  <c r="S3553" i="2"/>
  <c r="T3553" i="2" s="1"/>
  <c r="R3551" i="2"/>
  <c r="S3551" i="2" s="1"/>
  <c r="T3551" i="2" s="1"/>
  <c r="R3545" i="2"/>
  <c r="S3545" i="2" s="1"/>
  <c r="T3545" i="2" s="1"/>
  <c r="S3539" i="2"/>
  <c r="T3539" i="2" s="1"/>
  <c r="R3537" i="2"/>
  <c r="S3537" i="2" s="1"/>
  <c r="T3537" i="2" s="1"/>
  <c r="R3529" i="2"/>
  <c r="S3529" i="2" s="1"/>
  <c r="T3529" i="2" s="1"/>
  <c r="R3528" i="2"/>
  <c r="S3528" i="2" s="1"/>
  <c r="T3528" i="2" s="1"/>
  <c r="R3524" i="2"/>
  <c r="S3524" i="2" s="1"/>
  <c r="T3524" i="2" s="1"/>
  <c r="R3517" i="2"/>
  <c r="S3517" i="2" s="1"/>
  <c r="T3517" i="2" s="1"/>
  <c r="S3516" i="2"/>
  <c r="T3516" i="2" s="1"/>
  <c r="S3515" i="2"/>
  <c r="T3515" i="2" s="1"/>
  <c r="S3514" i="2"/>
  <c r="T3514" i="2" s="1"/>
  <c r="S3513" i="2"/>
  <c r="T3513" i="2" s="1"/>
  <c r="S3503" i="2"/>
  <c r="T3503" i="2" s="1"/>
  <c r="S3492" i="2"/>
  <c r="T3492" i="2" s="1"/>
  <c r="S3491" i="2"/>
  <c r="T3491" i="2" s="1"/>
  <c r="R3489" i="2"/>
  <c r="S3489" i="2" s="1"/>
  <c r="T3489" i="2" s="1"/>
  <c r="R3488" i="2"/>
  <c r="S3488" i="2" s="1"/>
  <c r="T3488" i="2" s="1"/>
  <c r="R3484" i="2"/>
  <c r="S3484" i="2" s="1"/>
  <c r="T3484" i="2" s="1"/>
  <c r="S3478" i="2"/>
  <c r="T3478" i="2" s="1"/>
  <c r="S3472" i="2"/>
  <c r="T3472" i="2" s="1"/>
  <c r="S3471" i="2"/>
  <c r="T3471" i="2" s="1"/>
  <c r="R3470" i="2"/>
  <c r="S3470" i="2" s="1"/>
  <c r="T3470" i="2" s="1"/>
  <c r="R3465" i="2"/>
  <c r="S3465" i="2" s="1"/>
  <c r="T3465" i="2" s="1"/>
  <c r="R3464" i="2"/>
  <c r="S3464" i="2" s="1"/>
  <c r="T3464" i="2" s="1"/>
  <c r="S3462" i="2"/>
  <c r="T3462" i="2" s="1"/>
  <c r="R3460" i="2"/>
  <c r="S3460" i="2" s="1"/>
  <c r="T3460" i="2" s="1"/>
  <c r="R3454" i="2"/>
  <c r="S3454" i="2" s="1"/>
  <c r="T3454" i="2" s="1"/>
  <c r="S3449" i="2"/>
  <c r="T3449" i="2" s="1"/>
  <c r="R3444" i="2"/>
  <c r="S3444" i="2" s="1"/>
  <c r="T3444" i="2" s="1"/>
  <c r="R3441" i="2"/>
  <c r="S3441" i="2" s="1"/>
  <c r="T3441" i="2" s="1"/>
  <c r="R3437" i="2"/>
  <c r="S3437" i="2" s="1"/>
  <c r="T3437" i="2" s="1"/>
  <c r="R3431" i="2"/>
  <c r="S3431" i="2" s="1"/>
  <c r="T3431" i="2" s="1"/>
  <c r="R3430" i="2"/>
  <c r="S3430" i="2" s="1"/>
  <c r="T3430" i="2" s="1"/>
  <c r="S3429" i="2"/>
  <c r="T3429" i="2" s="1"/>
  <c r="S3426" i="2"/>
  <c r="T3426" i="2" s="1"/>
  <c r="R3423" i="2"/>
  <c r="S3423" i="2" s="1"/>
  <c r="T3423" i="2" s="1"/>
  <c r="R3407" i="2"/>
  <c r="S3407" i="2" s="1"/>
  <c r="T3407" i="2" s="1"/>
  <c r="R3406" i="2"/>
  <c r="S3406" i="2" s="1"/>
  <c r="T3406" i="2" s="1"/>
  <c r="R3403" i="2"/>
  <c r="S3403" i="2" s="1"/>
  <c r="T3403" i="2" s="1"/>
  <c r="R3402" i="2"/>
  <c r="S3402" i="2" s="1"/>
  <c r="T3402" i="2" s="1"/>
  <c r="R3399" i="2"/>
  <c r="S3399" i="2" s="1"/>
  <c r="T3399" i="2" s="1"/>
  <c r="R3397" i="2"/>
  <c r="S3397" i="2" s="1"/>
  <c r="T3397" i="2" s="1"/>
  <c r="S3391" i="2"/>
  <c r="T3391" i="2" s="1"/>
  <c r="S3386" i="2"/>
  <c r="T3386" i="2" s="1"/>
  <c r="S3380" i="2"/>
  <c r="T3380" i="2" s="1"/>
  <c r="R3371" i="2"/>
  <c r="S3371" i="2" s="1"/>
  <c r="T3371" i="2" s="1"/>
  <c r="S3367" i="2"/>
  <c r="T3367" i="2" s="1"/>
  <c r="R3365" i="2"/>
  <c r="S3365" i="2" s="1"/>
  <c r="T3365" i="2" s="1"/>
  <c r="R3363" i="2"/>
  <c r="S3363" i="2" s="1"/>
  <c r="T3363" i="2" s="1"/>
  <c r="S3358" i="2"/>
  <c r="T3358" i="2" s="1"/>
  <c r="R3356" i="2"/>
  <c r="S3356" i="2" s="1"/>
  <c r="T3356" i="2" s="1"/>
  <c r="S3348" i="2"/>
  <c r="T3348" i="2" s="1"/>
  <c r="S3345" i="2"/>
  <c r="T3345" i="2" s="1"/>
  <c r="S3338" i="2"/>
  <c r="T3338" i="2" s="1"/>
  <c r="R3336" i="2"/>
  <c r="S3336" i="2" s="1"/>
  <c r="T3336" i="2" s="1"/>
  <c r="S3328" i="2"/>
  <c r="T3328" i="2" s="1"/>
  <c r="S3310" i="2"/>
  <c r="T3310" i="2" s="1"/>
  <c r="R3302" i="2"/>
  <c r="S3302" i="2" s="1"/>
  <c r="T3302" i="2" s="1"/>
  <c r="R3297" i="2"/>
  <c r="S3297" i="2" s="1"/>
  <c r="T3297" i="2" s="1"/>
  <c r="R3288" i="2"/>
  <c r="S3288" i="2" s="1"/>
  <c r="T3288" i="2" s="1"/>
  <c r="R3287" i="2"/>
  <c r="S3287" i="2" s="1"/>
  <c r="T3287" i="2" s="1"/>
  <c r="R3286" i="2"/>
  <c r="S3286" i="2" s="1"/>
  <c r="T3286" i="2" s="1"/>
  <c r="S3283" i="2"/>
  <c r="T3283" i="2" s="1"/>
  <c r="R3030" i="2"/>
  <c r="S3030" i="2" s="1"/>
  <c r="T3030" i="2" s="1"/>
  <c r="S3901" i="2"/>
  <c r="T3901" i="2" s="1"/>
  <c r="S3900" i="2"/>
  <c r="T3900" i="2" s="1"/>
  <c r="S3899" i="2"/>
  <c r="T3899" i="2" s="1"/>
  <c r="R3885" i="2"/>
  <c r="S3885" i="2" s="1"/>
  <c r="T3885" i="2" s="1"/>
  <c r="R3880" i="2"/>
  <c r="S3880" i="2" s="1"/>
  <c r="T3880" i="2" s="1"/>
  <c r="S3875" i="2"/>
  <c r="T3875" i="2" s="1"/>
  <c r="S3869" i="2"/>
  <c r="T3869" i="2" s="1"/>
  <c r="R3865" i="2"/>
  <c r="S3865" i="2" s="1"/>
  <c r="T3865" i="2" s="1"/>
  <c r="S3859" i="2"/>
  <c r="T3859" i="2" s="1"/>
  <c r="S3857" i="2"/>
  <c r="T3857" i="2" s="1"/>
  <c r="R3853" i="2"/>
  <c r="S3853" i="2" s="1"/>
  <c r="T3853" i="2" s="1"/>
  <c r="S3847" i="2"/>
  <c r="T3847" i="2" s="1"/>
  <c r="R3840" i="2"/>
  <c r="S3840" i="2" s="1"/>
  <c r="T3840" i="2" s="1"/>
  <c r="R3835" i="2"/>
  <c r="S3835" i="2" s="1"/>
  <c r="T3835" i="2" s="1"/>
  <c r="S3832" i="2"/>
  <c r="T3832" i="2" s="1"/>
  <c r="S3831" i="2"/>
  <c r="T3831" i="2" s="1"/>
  <c r="R3818" i="2"/>
  <c r="S3818" i="2" s="1"/>
  <c r="T3818" i="2" s="1"/>
  <c r="R3810" i="2"/>
  <c r="S3810" i="2" s="1"/>
  <c r="T3810" i="2" s="1"/>
  <c r="R3807" i="2"/>
  <c r="S3807" i="2" s="1"/>
  <c r="T3807" i="2" s="1"/>
  <c r="R3794" i="2"/>
  <c r="S3794" i="2" s="1"/>
  <c r="T3794" i="2" s="1"/>
  <c r="R3777" i="2"/>
  <c r="S3777" i="2" s="1"/>
  <c r="T3777" i="2" s="1"/>
  <c r="R3776" i="2"/>
  <c r="S3776" i="2" s="1"/>
  <c r="T3776" i="2" s="1"/>
  <c r="S3773" i="2"/>
  <c r="T3773" i="2" s="1"/>
  <c r="S3771" i="2"/>
  <c r="T3771" i="2" s="1"/>
  <c r="S3763" i="2"/>
  <c r="T3763" i="2" s="1"/>
  <c r="R3760" i="2"/>
  <c r="S3760" i="2" s="1"/>
  <c r="T3760" i="2" s="1"/>
  <c r="R3757" i="2"/>
  <c r="S3757" i="2" s="1"/>
  <c r="T3757" i="2" s="1"/>
  <c r="S3755" i="2"/>
  <c r="T3755" i="2" s="1"/>
  <c r="S3748" i="2"/>
  <c r="T3748" i="2" s="1"/>
  <c r="R3745" i="2"/>
  <c r="S3745" i="2" s="1"/>
  <c r="T3745" i="2" s="1"/>
  <c r="S3731" i="2"/>
  <c r="T3731" i="2" s="1"/>
  <c r="S3729" i="2"/>
  <c r="T3729" i="2" s="1"/>
  <c r="R3725" i="2"/>
  <c r="S3725" i="2" s="1"/>
  <c r="T3725" i="2" s="1"/>
  <c r="S3718" i="2"/>
  <c r="T3718" i="2" s="1"/>
  <c r="R3717" i="2"/>
  <c r="S3717" i="2" s="1"/>
  <c r="T3717" i="2" s="1"/>
  <c r="S3709" i="2"/>
  <c r="T3709" i="2" s="1"/>
  <c r="S3708" i="2"/>
  <c r="T3708" i="2" s="1"/>
  <c r="S3702" i="2"/>
  <c r="T3702" i="2" s="1"/>
  <c r="R3682" i="2"/>
  <c r="S3682" i="2" s="1"/>
  <c r="T3682" i="2" s="1"/>
  <c r="S3676" i="2"/>
  <c r="T3676" i="2" s="1"/>
  <c r="R3666" i="2"/>
  <c r="S3666" i="2" s="1"/>
  <c r="T3666" i="2" s="1"/>
  <c r="S3660" i="2"/>
  <c r="T3660" i="2" s="1"/>
  <c r="R3656" i="2"/>
  <c r="S3656" i="2" s="1"/>
  <c r="T3656" i="2" s="1"/>
  <c r="R3640" i="2"/>
  <c r="S3640" i="2" s="1"/>
  <c r="T3640" i="2" s="1"/>
  <c r="S3636" i="2"/>
  <c r="T3636" i="2" s="1"/>
  <c r="S3635" i="2"/>
  <c r="T3635" i="2" s="1"/>
  <c r="R3628" i="2"/>
  <c r="S3628" i="2" s="1"/>
  <c r="T3628" i="2" s="1"/>
  <c r="R3618" i="2"/>
  <c r="S3618" i="2" s="1"/>
  <c r="T3618" i="2" s="1"/>
  <c r="S3615" i="2"/>
  <c r="T3615" i="2" s="1"/>
  <c r="R3613" i="2"/>
  <c r="S3613" i="2" s="1"/>
  <c r="T3613" i="2" s="1"/>
  <c r="S3612" i="2"/>
  <c r="T3612" i="2" s="1"/>
  <c r="S3611" i="2"/>
  <c r="T3611" i="2" s="1"/>
  <c r="R3607" i="2"/>
  <c r="S3607" i="2" s="1"/>
  <c r="T3607" i="2" s="1"/>
  <c r="S3605" i="2"/>
  <c r="T3605" i="2" s="1"/>
  <c r="S3604" i="2"/>
  <c r="T3604" i="2" s="1"/>
  <c r="S3599" i="2"/>
  <c r="T3599" i="2" s="1"/>
  <c r="R3597" i="2"/>
  <c r="S3597" i="2" s="1"/>
  <c r="T3597" i="2" s="1"/>
  <c r="R3596" i="2"/>
  <c r="S3596" i="2" s="1"/>
  <c r="T3596" i="2" s="1"/>
  <c r="S3595" i="2"/>
  <c r="T3595" i="2" s="1"/>
  <c r="S3589" i="2"/>
  <c r="T3589" i="2" s="1"/>
  <c r="R3586" i="2"/>
  <c r="S3586" i="2" s="1"/>
  <c r="T3586" i="2" s="1"/>
  <c r="S3585" i="2"/>
  <c r="T3585" i="2" s="1"/>
  <c r="S3580" i="2"/>
  <c r="T3580" i="2" s="1"/>
  <c r="S3565" i="2"/>
  <c r="T3565" i="2" s="1"/>
  <c r="R3562" i="2"/>
  <c r="S3562" i="2" s="1"/>
  <c r="T3562" i="2" s="1"/>
  <c r="R3561" i="2"/>
  <c r="S3561" i="2" s="1"/>
  <c r="T3561" i="2" s="1"/>
  <c r="S3552" i="2"/>
  <c r="T3552" i="2" s="1"/>
  <c r="S3544" i="2"/>
  <c r="T3544" i="2" s="1"/>
  <c r="R3543" i="2"/>
  <c r="S3543" i="2" s="1"/>
  <c r="T3543" i="2" s="1"/>
  <c r="R3541" i="2"/>
  <c r="S3541" i="2" s="1"/>
  <c r="T3541" i="2" s="1"/>
  <c r="R3540" i="2"/>
  <c r="S3540" i="2" s="1"/>
  <c r="T3540" i="2" s="1"/>
  <c r="S3530" i="2"/>
  <c r="T3530" i="2" s="1"/>
  <c r="R3512" i="2"/>
  <c r="S3512" i="2" s="1"/>
  <c r="T3512" i="2" s="1"/>
  <c r="R3504" i="2"/>
  <c r="S3504" i="2" s="1"/>
  <c r="T3504" i="2" s="1"/>
  <c r="S3502" i="2"/>
  <c r="T3502" i="2" s="1"/>
  <c r="S3500" i="2"/>
  <c r="T3500" i="2" s="1"/>
  <c r="S3487" i="2"/>
  <c r="T3487" i="2" s="1"/>
  <c r="S3486" i="2"/>
  <c r="T3486" i="2" s="1"/>
  <c r="R3480" i="2"/>
  <c r="S3480" i="2" s="1"/>
  <c r="T3480" i="2" s="1"/>
  <c r="S3477" i="2"/>
  <c r="T3477" i="2" s="1"/>
  <c r="S3468" i="2"/>
  <c r="T3468" i="2" s="1"/>
  <c r="R3458" i="2"/>
  <c r="S3458" i="2" s="1"/>
  <c r="T3458" i="2" s="1"/>
  <c r="R3457" i="2"/>
  <c r="S3457" i="2" s="1"/>
  <c r="T3457" i="2" s="1"/>
  <c r="R3453" i="2"/>
  <c r="S3453" i="2" s="1"/>
  <c r="T3453" i="2" s="1"/>
  <c r="S3447" i="2"/>
  <c r="T3447" i="2" s="1"/>
  <c r="R3436" i="2"/>
  <c r="S3436" i="2" s="1"/>
  <c r="T3436" i="2" s="1"/>
  <c r="R3434" i="2"/>
  <c r="S3434" i="2" s="1"/>
  <c r="T3434" i="2" s="1"/>
  <c r="R3433" i="2"/>
  <c r="S3433" i="2" s="1"/>
  <c r="T3433" i="2" s="1"/>
  <c r="R3428" i="2"/>
  <c r="S3428" i="2" s="1"/>
  <c r="T3428" i="2" s="1"/>
  <c r="R3427" i="2"/>
  <c r="S3427" i="2" s="1"/>
  <c r="T3427" i="2" s="1"/>
  <c r="R3418" i="2"/>
  <c r="S3418" i="2" s="1"/>
  <c r="T3418" i="2" s="1"/>
  <c r="S3409" i="2"/>
  <c r="T3409" i="2" s="1"/>
  <c r="R3405" i="2"/>
  <c r="S3405" i="2" s="1"/>
  <c r="T3405" i="2" s="1"/>
  <c r="S3404" i="2"/>
  <c r="T3404" i="2" s="1"/>
  <c r="S3398" i="2"/>
  <c r="T3398" i="2" s="1"/>
  <c r="R3396" i="2"/>
  <c r="S3396" i="2" s="1"/>
  <c r="T3396" i="2" s="1"/>
  <c r="S3395" i="2"/>
  <c r="T3395" i="2" s="1"/>
  <c r="S3388" i="2"/>
  <c r="T3388" i="2" s="1"/>
  <c r="R3383" i="2"/>
  <c r="S3383" i="2" s="1"/>
  <c r="T3383" i="2" s="1"/>
  <c r="R3368" i="2"/>
  <c r="S3368" i="2" s="1"/>
  <c r="T3368" i="2" s="1"/>
  <c r="S3364" i="2"/>
  <c r="T3364" i="2" s="1"/>
  <c r="S3361" i="2"/>
  <c r="T3361" i="2" s="1"/>
  <c r="S3360" i="2"/>
  <c r="T3360" i="2" s="1"/>
  <c r="R3355" i="2"/>
  <c r="S3355" i="2" s="1"/>
  <c r="T3355" i="2" s="1"/>
  <c r="R3351" i="2"/>
  <c r="S3351" i="2" s="1"/>
  <c r="T3351" i="2" s="1"/>
  <c r="R3346" i="2"/>
  <c r="S3346" i="2" s="1"/>
  <c r="T3346" i="2" s="1"/>
  <c r="S3341" i="2"/>
  <c r="T3341" i="2" s="1"/>
  <c r="R3340" i="2"/>
  <c r="S3340" i="2" s="1"/>
  <c r="T3340" i="2" s="1"/>
  <c r="R3334" i="2"/>
  <c r="S3334" i="2" s="1"/>
  <c r="T3334" i="2" s="1"/>
  <c r="R3333" i="2"/>
  <c r="S3333" i="2" s="1"/>
  <c r="T3333" i="2" s="1"/>
  <c r="S3326" i="2"/>
  <c r="T3326" i="2" s="1"/>
  <c r="R3324" i="2"/>
  <c r="S3324" i="2" s="1"/>
  <c r="T3324" i="2" s="1"/>
  <c r="R3322" i="2"/>
  <c r="S3322" i="2" s="1"/>
  <c r="T3322" i="2" s="1"/>
  <c r="S3318" i="2"/>
  <c r="T3318" i="2" s="1"/>
  <c r="R3313" i="2"/>
  <c r="S3313" i="2" s="1"/>
  <c r="T3313" i="2" s="1"/>
  <c r="R3307" i="2"/>
  <c r="S3307" i="2" s="1"/>
  <c r="T3307" i="2" s="1"/>
  <c r="S3306" i="2"/>
  <c r="T3306" i="2" s="1"/>
  <c r="S3305" i="2"/>
  <c r="T3305" i="2" s="1"/>
  <c r="S3303" i="2"/>
  <c r="T3303" i="2" s="1"/>
  <c r="S3298" i="2"/>
  <c r="T3298" i="2" s="1"/>
  <c r="R3294" i="2"/>
  <c r="S3294" i="2" s="1"/>
  <c r="T3294" i="2" s="1"/>
  <c r="R3293" i="2"/>
  <c r="S3293" i="2" s="1"/>
  <c r="T3293" i="2" s="1"/>
  <c r="R3278" i="2"/>
  <c r="S3278" i="2" s="1"/>
  <c r="T3278" i="2" s="1"/>
  <c r="S3246" i="2"/>
  <c r="T3246" i="2" s="1"/>
  <c r="S3242" i="2"/>
  <c r="T3242" i="2" s="1"/>
  <c r="S3226" i="2"/>
  <c r="T3226" i="2" s="1"/>
  <c r="R3220" i="2"/>
  <c r="S3220" i="2" s="1"/>
  <c r="T3220" i="2" s="1"/>
  <c r="R3211" i="2"/>
  <c r="S3211" i="2" s="1"/>
  <c r="T3211" i="2" s="1"/>
  <c r="R2903" i="2"/>
  <c r="S2903" i="2" s="1"/>
  <c r="T2903" i="2" s="1"/>
  <c r="R2827" i="2"/>
  <c r="S2827" i="2" s="1"/>
  <c r="T2827" i="2" s="1"/>
  <c r="S3914" i="2"/>
  <c r="T3914" i="2" s="1"/>
  <c r="S3911" i="2"/>
  <c r="T3911" i="2" s="1"/>
  <c r="R3889" i="2"/>
  <c r="S3889" i="2" s="1"/>
  <c r="T3889" i="2" s="1"/>
  <c r="R3887" i="2"/>
  <c r="S3887" i="2" s="1"/>
  <c r="T3887" i="2" s="1"/>
  <c r="R3884" i="2"/>
  <c r="S3884" i="2" s="1"/>
  <c r="T3884" i="2" s="1"/>
  <c r="R3882" i="2"/>
  <c r="S3882" i="2" s="1"/>
  <c r="T3882" i="2" s="1"/>
  <c r="R3879" i="2"/>
  <c r="S3879" i="2" s="1"/>
  <c r="T3879" i="2" s="1"/>
  <c r="R3878" i="2"/>
  <c r="S3878" i="2" s="1"/>
  <c r="T3878" i="2" s="1"/>
  <c r="R3877" i="2"/>
  <c r="S3877" i="2" s="1"/>
  <c r="T3877" i="2" s="1"/>
  <c r="S3872" i="2"/>
  <c r="T3872" i="2" s="1"/>
  <c r="S3871" i="2"/>
  <c r="T3871" i="2" s="1"/>
  <c r="R3867" i="2"/>
  <c r="S3867" i="2" s="1"/>
  <c r="T3867" i="2" s="1"/>
  <c r="S3866" i="2"/>
  <c r="T3866" i="2" s="1"/>
  <c r="R3858" i="2"/>
  <c r="S3858" i="2" s="1"/>
  <c r="T3858" i="2" s="1"/>
  <c r="S3856" i="2"/>
  <c r="T3856" i="2" s="1"/>
  <c r="R3855" i="2"/>
  <c r="S3855" i="2" s="1"/>
  <c r="T3855" i="2" s="1"/>
  <c r="S3854" i="2"/>
  <c r="T3854" i="2" s="1"/>
  <c r="R3851" i="2"/>
  <c r="S3851" i="2" s="1"/>
  <c r="T3851" i="2" s="1"/>
  <c r="R3848" i="2"/>
  <c r="S3848" i="2" s="1"/>
  <c r="T3848" i="2" s="1"/>
  <c r="S3846" i="2"/>
  <c r="T3846" i="2" s="1"/>
  <c r="R3845" i="2"/>
  <c r="S3845" i="2" s="1"/>
  <c r="T3845" i="2" s="1"/>
  <c r="R3843" i="2"/>
  <c r="S3843" i="2" s="1"/>
  <c r="T3843" i="2" s="1"/>
  <c r="R3827" i="2"/>
  <c r="S3827" i="2" s="1"/>
  <c r="T3827" i="2" s="1"/>
  <c r="S3819" i="2"/>
  <c r="T3819" i="2" s="1"/>
  <c r="R3817" i="2"/>
  <c r="S3817" i="2" s="1"/>
  <c r="T3817" i="2" s="1"/>
  <c r="R3813" i="2"/>
  <c r="S3813" i="2" s="1"/>
  <c r="T3813" i="2" s="1"/>
  <c r="S3811" i="2"/>
  <c r="T3811" i="2" s="1"/>
  <c r="S3809" i="2"/>
  <c r="T3809" i="2" s="1"/>
  <c r="R3805" i="2"/>
  <c r="S3805" i="2" s="1"/>
  <c r="T3805" i="2" s="1"/>
  <c r="R3803" i="2"/>
  <c r="S3803" i="2" s="1"/>
  <c r="T3803" i="2" s="1"/>
  <c r="R3802" i="2"/>
  <c r="S3802" i="2" s="1"/>
  <c r="T3802" i="2" s="1"/>
  <c r="R3801" i="2"/>
  <c r="S3801" i="2" s="1"/>
  <c r="T3801" i="2" s="1"/>
  <c r="S3795" i="2"/>
  <c r="T3795" i="2" s="1"/>
  <c r="R3793" i="2"/>
  <c r="S3793" i="2" s="1"/>
  <c r="T3793" i="2" s="1"/>
  <c r="R3792" i="2"/>
  <c r="S3792" i="2" s="1"/>
  <c r="T3792" i="2" s="1"/>
  <c r="R3787" i="2"/>
  <c r="S3787" i="2" s="1"/>
  <c r="T3787" i="2" s="1"/>
  <c r="R3783" i="2"/>
  <c r="S3783" i="2" s="1"/>
  <c r="T3783" i="2" s="1"/>
  <c r="R3781" i="2"/>
  <c r="S3781" i="2" s="1"/>
  <c r="T3781" i="2" s="1"/>
  <c r="S3779" i="2"/>
  <c r="T3779" i="2" s="1"/>
  <c r="R3775" i="2"/>
  <c r="S3775" i="2" s="1"/>
  <c r="T3775" i="2" s="1"/>
  <c r="R3774" i="2"/>
  <c r="S3774" i="2" s="1"/>
  <c r="T3774" i="2" s="1"/>
  <c r="R3765" i="2"/>
  <c r="S3765" i="2" s="1"/>
  <c r="T3765" i="2" s="1"/>
  <c r="S3758" i="2"/>
  <c r="T3758" i="2" s="1"/>
  <c r="R3756" i="2"/>
  <c r="S3756" i="2" s="1"/>
  <c r="T3756" i="2" s="1"/>
  <c r="R3754" i="2"/>
  <c r="S3754" i="2" s="1"/>
  <c r="T3754" i="2" s="1"/>
  <c r="R3751" i="2"/>
  <c r="S3751" i="2" s="1"/>
  <c r="T3751" i="2" s="1"/>
  <c r="R3750" i="2"/>
  <c r="S3750" i="2" s="1"/>
  <c r="T3750" i="2" s="1"/>
  <c r="R3749" i="2"/>
  <c r="S3749" i="2" s="1"/>
  <c r="T3749" i="2" s="1"/>
  <c r="R3730" i="2"/>
  <c r="S3730" i="2" s="1"/>
  <c r="T3730" i="2" s="1"/>
  <c r="S3728" i="2"/>
  <c r="T3728" i="2" s="1"/>
  <c r="R3723" i="2"/>
  <c r="S3723" i="2" s="1"/>
  <c r="T3723" i="2" s="1"/>
  <c r="S3721" i="2"/>
  <c r="T3721" i="2" s="1"/>
  <c r="R3710" i="2"/>
  <c r="S3710" i="2" s="1"/>
  <c r="T3710" i="2" s="1"/>
  <c r="S3706" i="2"/>
  <c r="T3706" i="2" s="1"/>
  <c r="R3703" i="2"/>
  <c r="S3703" i="2" s="1"/>
  <c r="T3703" i="2" s="1"/>
  <c r="R3695" i="2"/>
  <c r="S3695" i="2" s="1"/>
  <c r="T3695" i="2" s="1"/>
  <c r="S3685" i="2"/>
  <c r="T3685" i="2" s="1"/>
  <c r="S3683" i="2"/>
  <c r="T3683" i="2" s="1"/>
  <c r="R3681" i="2"/>
  <c r="S3681" i="2" s="1"/>
  <c r="T3681" i="2" s="1"/>
  <c r="R3677" i="2"/>
  <c r="S3677" i="2" s="1"/>
  <c r="T3677" i="2" s="1"/>
  <c r="R3673" i="2"/>
  <c r="S3673" i="2" s="1"/>
  <c r="T3673" i="2" s="1"/>
  <c r="R3672" i="2"/>
  <c r="S3672" i="2" s="1"/>
  <c r="T3672" i="2" s="1"/>
  <c r="R3665" i="2"/>
  <c r="S3665" i="2" s="1"/>
  <c r="T3665" i="2" s="1"/>
  <c r="R3661" i="2"/>
  <c r="S3661" i="2" s="1"/>
  <c r="T3661" i="2" s="1"/>
  <c r="R3655" i="2"/>
  <c r="S3655" i="2" s="1"/>
  <c r="T3655" i="2" s="1"/>
  <c r="R3654" i="2"/>
  <c r="S3654" i="2" s="1"/>
  <c r="T3654" i="2" s="1"/>
  <c r="R3653" i="2"/>
  <c r="S3653" i="2" s="1"/>
  <c r="T3653" i="2" s="1"/>
  <c r="R3649" i="2"/>
  <c r="S3649" i="2" s="1"/>
  <c r="T3649" i="2" s="1"/>
  <c r="R3647" i="2"/>
  <c r="S3647" i="2" s="1"/>
  <c r="T3647" i="2" s="1"/>
  <c r="R3646" i="2"/>
  <c r="S3646" i="2" s="1"/>
  <c r="T3646" i="2" s="1"/>
  <c r="R3643" i="2"/>
  <c r="S3643" i="2" s="1"/>
  <c r="T3643" i="2" s="1"/>
  <c r="R3637" i="2"/>
  <c r="S3637" i="2" s="1"/>
  <c r="T3637" i="2" s="1"/>
  <c r="S3631" i="2"/>
  <c r="T3631" i="2" s="1"/>
  <c r="S3620" i="2"/>
  <c r="T3620" i="2" s="1"/>
  <c r="S3602" i="2"/>
  <c r="T3602" i="2" s="1"/>
  <c r="R3592" i="2"/>
  <c r="S3592" i="2" s="1"/>
  <c r="T3592" i="2" s="1"/>
  <c r="S3587" i="2"/>
  <c r="T3587" i="2" s="1"/>
  <c r="S3584" i="2"/>
  <c r="T3584" i="2" s="1"/>
  <c r="S3575" i="2"/>
  <c r="T3575" i="2" s="1"/>
  <c r="R3558" i="2"/>
  <c r="S3558" i="2" s="1"/>
  <c r="T3558" i="2" s="1"/>
  <c r="S3555" i="2"/>
  <c r="T3555" i="2" s="1"/>
  <c r="S3550" i="2"/>
  <c r="T3550" i="2" s="1"/>
  <c r="S3549" i="2"/>
  <c r="T3549" i="2" s="1"/>
  <c r="S3536" i="2"/>
  <c r="T3536" i="2" s="1"/>
  <c r="R3533" i="2"/>
  <c r="S3533" i="2" s="1"/>
  <c r="T3533" i="2" s="1"/>
  <c r="S3521" i="2"/>
  <c r="T3521" i="2" s="1"/>
  <c r="S3520" i="2"/>
  <c r="T3520" i="2" s="1"/>
  <c r="S3519" i="2"/>
  <c r="T3519" i="2" s="1"/>
  <c r="R3509" i="2"/>
  <c r="S3509" i="2" s="1"/>
  <c r="T3509" i="2" s="1"/>
  <c r="S3505" i="2"/>
  <c r="T3505" i="2" s="1"/>
  <c r="S3497" i="2"/>
  <c r="T3497" i="2" s="1"/>
  <c r="S3496" i="2"/>
  <c r="T3496" i="2" s="1"/>
  <c r="S3495" i="2"/>
  <c r="T3495" i="2" s="1"/>
  <c r="S3494" i="2"/>
  <c r="T3494" i="2" s="1"/>
  <c r="S3473" i="2"/>
  <c r="T3473" i="2" s="1"/>
  <c r="S3467" i="2"/>
  <c r="T3467" i="2" s="1"/>
  <c r="S3451" i="2"/>
  <c r="T3451" i="2" s="1"/>
  <c r="R3438" i="2"/>
  <c r="S3438" i="2" s="1"/>
  <c r="T3438" i="2" s="1"/>
  <c r="S3422" i="2"/>
  <c r="T3422" i="2" s="1"/>
  <c r="S3420" i="2"/>
  <c r="T3420" i="2" s="1"/>
  <c r="S3414" i="2"/>
  <c r="T3414" i="2" s="1"/>
  <c r="S3413" i="2"/>
  <c r="T3413" i="2" s="1"/>
  <c r="R3411" i="2"/>
  <c r="S3411" i="2" s="1"/>
  <c r="T3411" i="2" s="1"/>
  <c r="S3410" i="2"/>
  <c r="T3410" i="2" s="1"/>
  <c r="R3400" i="2"/>
  <c r="S3400" i="2" s="1"/>
  <c r="T3400" i="2" s="1"/>
  <c r="S3394" i="2"/>
  <c r="T3394" i="2" s="1"/>
  <c r="R3390" i="2"/>
  <c r="S3390" i="2" s="1"/>
  <c r="T3390" i="2" s="1"/>
  <c r="S3389" i="2"/>
  <c r="T3389" i="2" s="1"/>
  <c r="S3387" i="2"/>
  <c r="T3387" i="2" s="1"/>
  <c r="S3382" i="2"/>
  <c r="T3382" i="2" s="1"/>
  <c r="S3378" i="2"/>
  <c r="T3378" i="2" s="1"/>
  <c r="S3373" i="2"/>
  <c r="T3373" i="2" s="1"/>
  <c r="R3372" i="2"/>
  <c r="S3372" i="2" s="1"/>
  <c r="T3372" i="2" s="1"/>
  <c r="S3370" i="2"/>
  <c r="T3370" i="2" s="1"/>
  <c r="R3366" i="2"/>
  <c r="S3366" i="2" s="1"/>
  <c r="T3366" i="2" s="1"/>
  <c r="S3354" i="2"/>
  <c r="T3354" i="2" s="1"/>
  <c r="S3353" i="2"/>
  <c r="T3353" i="2" s="1"/>
  <c r="S3349" i="2"/>
  <c r="T3349" i="2" s="1"/>
  <c r="S3330" i="2"/>
  <c r="T3330" i="2" s="1"/>
  <c r="S3316" i="2"/>
  <c r="T3316" i="2" s="1"/>
  <c r="S3315" i="2"/>
  <c r="T3315" i="2" s="1"/>
  <c r="S3314" i="2"/>
  <c r="T3314" i="2" s="1"/>
  <c r="S3311" i="2"/>
  <c r="T3311" i="2" s="1"/>
  <c r="S3308" i="2"/>
  <c r="T3308" i="2" s="1"/>
  <c r="S3301" i="2"/>
  <c r="T3301" i="2" s="1"/>
  <c r="S3300" i="2"/>
  <c r="T3300" i="2" s="1"/>
  <c r="R3299" i="2"/>
  <c r="S3299" i="2" s="1"/>
  <c r="T3299" i="2" s="1"/>
  <c r="S3295" i="2"/>
  <c r="T3295" i="2" s="1"/>
  <c r="R3292" i="2"/>
  <c r="S3292" i="2" s="1"/>
  <c r="T3292" i="2" s="1"/>
  <c r="S3291" i="2"/>
  <c r="T3291" i="2" s="1"/>
  <c r="S3285" i="2"/>
  <c r="T3285" i="2" s="1"/>
  <c r="S3284" i="2"/>
  <c r="T3284" i="2" s="1"/>
  <c r="S3279" i="2"/>
  <c r="T3279" i="2" s="1"/>
  <c r="R3270" i="2"/>
  <c r="S3270" i="2" s="1"/>
  <c r="T3270" i="2" s="1"/>
  <c r="R3269" i="2"/>
  <c r="S3269" i="2" s="1"/>
  <c r="T3269" i="2" s="1"/>
  <c r="S3266" i="2"/>
  <c r="T3266" i="2" s="1"/>
  <c r="S3252" i="2"/>
  <c r="T3252" i="2" s="1"/>
  <c r="R3238" i="2"/>
  <c r="S3238" i="2" s="1"/>
  <c r="T3238" i="2" s="1"/>
  <c r="S3233" i="2"/>
  <c r="T3233" i="2" s="1"/>
  <c r="S3214" i="2"/>
  <c r="T3214" i="2" s="1"/>
  <c r="S3271" i="2"/>
  <c r="T3271" i="2" s="1"/>
  <c r="S3267" i="2"/>
  <c r="T3267" i="2" s="1"/>
  <c r="S3262" i="2"/>
  <c r="T3262" i="2" s="1"/>
  <c r="R3261" i="2"/>
  <c r="S3261" i="2" s="1"/>
  <c r="T3261" i="2" s="1"/>
  <c r="R3260" i="2"/>
  <c r="S3260" i="2" s="1"/>
  <c r="T3260" i="2" s="1"/>
  <c r="R3259" i="2"/>
  <c r="S3259" i="2" s="1"/>
  <c r="T3259" i="2" s="1"/>
  <c r="R3258" i="2"/>
  <c r="S3258" i="2" s="1"/>
  <c r="T3258" i="2" s="1"/>
  <c r="R3254" i="2"/>
  <c r="S3254" i="2" s="1"/>
  <c r="T3254" i="2" s="1"/>
  <c r="R3253" i="2"/>
  <c r="S3253" i="2" s="1"/>
  <c r="T3253" i="2" s="1"/>
  <c r="R3251" i="2"/>
  <c r="S3251" i="2" s="1"/>
  <c r="T3251" i="2" s="1"/>
  <c r="S3250" i="2"/>
  <c r="T3250" i="2" s="1"/>
  <c r="R3247" i="2"/>
  <c r="S3247" i="2" s="1"/>
  <c r="T3247" i="2" s="1"/>
  <c r="S3240" i="2"/>
  <c r="T3240" i="2" s="1"/>
  <c r="R3234" i="2"/>
  <c r="S3234" i="2" s="1"/>
  <c r="T3234" i="2" s="1"/>
  <c r="S3230" i="2"/>
  <c r="T3230" i="2" s="1"/>
  <c r="R3228" i="2"/>
  <c r="S3228" i="2" s="1"/>
  <c r="T3228" i="2" s="1"/>
  <c r="R3227" i="2"/>
  <c r="S3227" i="2" s="1"/>
  <c r="T3227" i="2" s="1"/>
  <c r="S3224" i="2"/>
  <c r="T3224" i="2" s="1"/>
  <c r="S3223" i="2"/>
  <c r="T3223" i="2" s="1"/>
  <c r="R3215" i="2"/>
  <c r="S3215" i="2" s="1"/>
  <c r="T3215" i="2" s="1"/>
  <c r="R3213" i="2"/>
  <c r="S3213" i="2" s="1"/>
  <c r="T3213" i="2" s="1"/>
  <c r="R3212" i="2"/>
  <c r="S3212" i="2" s="1"/>
  <c r="T3212" i="2" s="1"/>
  <c r="R3206" i="2"/>
  <c r="S3206" i="2" s="1"/>
  <c r="T3206" i="2" s="1"/>
  <c r="S3200" i="2"/>
  <c r="T3200" i="2" s="1"/>
  <c r="S3198" i="2"/>
  <c r="T3198" i="2" s="1"/>
  <c r="S3197" i="2"/>
  <c r="T3197" i="2" s="1"/>
  <c r="R3184" i="2"/>
  <c r="S3184" i="2" s="1"/>
  <c r="T3184" i="2" s="1"/>
  <c r="R3182" i="2"/>
  <c r="S3182" i="2" s="1"/>
  <c r="T3182" i="2" s="1"/>
  <c r="S3179" i="2"/>
  <c r="T3179" i="2" s="1"/>
  <c r="S3177" i="2"/>
  <c r="T3177" i="2" s="1"/>
  <c r="S3163" i="2"/>
  <c r="T3163" i="2" s="1"/>
  <c r="R3161" i="2"/>
  <c r="S3161" i="2" s="1"/>
  <c r="T3161" i="2" s="1"/>
  <c r="R3153" i="2"/>
  <c r="S3153" i="2" s="1"/>
  <c r="T3153" i="2" s="1"/>
  <c r="R3151" i="2"/>
  <c r="S3151" i="2" s="1"/>
  <c r="T3151" i="2" s="1"/>
  <c r="R3150" i="2"/>
  <c r="S3150" i="2" s="1"/>
  <c r="T3150" i="2" s="1"/>
  <c r="R3142" i="2"/>
  <c r="S3142" i="2" s="1"/>
  <c r="T3142" i="2" s="1"/>
  <c r="R3131" i="2"/>
  <c r="S3131" i="2" s="1"/>
  <c r="T3131" i="2" s="1"/>
  <c r="R3123" i="2"/>
  <c r="S3123" i="2" s="1"/>
  <c r="T3123" i="2" s="1"/>
  <c r="R3122" i="2"/>
  <c r="S3122" i="2" s="1"/>
  <c r="T3122" i="2" s="1"/>
  <c r="S3121" i="2"/>
  <c r="T3121" i="2" s="1"/>
  <c r="S3120" i="2"/>
  <c r="T3120" i="2" s="1"/>
  <c r="R3118" i="2"/>
  <c r="S3118" i="2" s="1"/>
  <c r="T3118" i="2" s="1"/>
  <c r="S3110" i="2"/>
  <c r="T3110" i="2" s="1"/>
  <c r="R3109" i="2"/>
  <c r="S3109" i="2" s="1"/>
  <c r="T3109" i="2" s="1"/>
  <c r="R3108" i="2"/>
  <c r="S3108" i="2" s="1"/>
  <c r="T3108" i="2" s="1"/>
  <c r="R3104" i="2"/>
  <c r="S3104" i="2" s="1"/>
  <c r="T3104" i="2" s="1"/>
  <c r="S3101" i="2"/>
  <c r="T3101" i="2" s="1"/>
  <c r="R3097" i="2"/>
  <c r="S3097" i="2" s="1"/>
  <c r="T3097" i="2" s="1"/>
  <c r="S3092" i="2"/>
  <c r="T3092" i="2" s="1"/>
  <c r="R3091" i="2"/>
  <c r="S3091" i="2" s="1"/>
  <c r="T3091" i="2" s="1"/>
  <c r="R3090" i="2"/>
  <c r="S3090" i="2" s="1"/>
  <c r="T3090" i="2" s="1"/>
  <c r="R3089" i="2"/>
  <c r="S3089" i="2" s="1"/>
  <c r="T3089" i="2" s="1"/>
  <c r="R3088" i="2"/>
  <c r="S3088" i="2" s="1"/>
  <c r="T3088" i="2" s="1"/>
  <c r="S3083" i="2"/>
  <c r="T3083" i="2" s="1"/>
  <c r="R3072" i="2"/>
  <c r="S3072" i="2" s="1"/>
  <c r="T3072" i="2" s="1"/>
  <c r="R3070" i="2"/>
  <c r="S3070" i="2" s="1"/>
  <c r="T3070" i="2" s="1"/>
  <c r="S3063" i="2"/>
  <c r="T3063" i="2" s="1"/>
  <c r="R3059" i="2"/>
  <c r="S3059" i="2" s="1"/>
  <c r="T3059" i="2" s="1"/>
  <c r="R3058" i="2"/>
  <c r="S3058" i="2" s="1"/>
  <c r="T3058" i="2" s="1"/>
  <c r="S3054" i="2"/>
  <c r="T3054" i="2" s="1"/>
  <c r="R3052" i="2"/>
  <c r="S3052" i="2" s="1"/>
  <c r="T3052" i="2" s="1"/>
  <c r="S3049" i="2"/>
  <c r="T3049" i="2" s="1"/>
  <c r="R3035" i="2"/>
  <c r="S3035" i="2" s="1"/>
  <c r="T3035" i="2" s="1"/>
  <c r="R3031" i="2"/>
  <c r="S3031" i="2" s="1"/>
  <c r="T3031" i="2" s="1"/>
  <c r="R3022" i="2"/>
  <c r="S3022" i="2" s="1"/>
  <c r="T3022" i="2" s="1"/>
  <c r="S3017" i="2"/>
  <c r="T3017" i="2" s="1"/>
  <c r="R3003" i="2"/>
  <c r="S3003" i="2" s="1"/>
  <c r="T3003" i="2" s="1"/>
  <c r="R2995" i="2"/>
  <c r="S2995" i="2" s="1"/>
  <c r="T2995" i="2" s="1"/>
  <c r="R2994" i="2"/>
  <c r="S2994" i="2" s="1"/>
  <c r="T2994" i="2" s="1"/>
  <c r="S2993" i="2"/>
  <c r="T2993" i="2" s="1"/>
  <c r="R2988" i="2"/>
  <c r="S2988" i="2" s="1"/>
  <c r="T2988" i="2" s="1"/>
  <c r="S2985" i="2"/>
  <c r="T2985" i="2" s="1"/>
  <c r="S2977" i="2"/>
  <c r="T2977" i="2" s="1"/>
  <c r="R2971" i="2"/>
  <c r="S2971" i="2" s="1"/>
  <c r="T2971" i="2" s="1"/>
  <c r="S2964" i="2"/>
  <c r="T2964" i="2" s="1"/>
  <c r="R2963" i="2"/>
  <c r="S2963" i="2" s="1"/>
  <c r="T2963" i="2" s="1"/>
  <c r="R2962" i="2"/>
  <c r="S2962" i="2" s="1"/>
  <c r="T2962" i="2" s="1"/>
  <c r="R2958" i="2"/>
  <c r="S2958" i="2" s="1"/>
  <c r="T2958" i="2" s="1"/>
  <c r="R2956" i="2"/>
  <c r="S2956" i="2" s="1"/>
  <c r="T2956" i="2" s="1"/>
  <c r="S2952" i="2"/>
  <c r="T2952" i="2" s="1"/>
  <c r="R2950" i="2"/>
  <c r="S2950" i="2" s="1"/>
  <c r="T2950" i="2" s="1"/>
  <c r="S2949" i="2"/>
  <c r="T2949" i="2" s="1"/>
  <c r="R2945" i="2"/>
  <c r="S2945" i="2" s="1"/>
  <c r="T2945" i="2" s="1"/>
  <c r="R2941" i="2"/>
  <c r="S2941" i="2" s="1"/>
  <c r="T2941" i="2" s="1"/>
  <c r="S2937" i="2"/>
  <c r="T2937" i="2" s="1"/>
  <c r="S2936" i="2"/>
  <c r="T2936" i="2" s="1"/>
  <c r="S2927" i="2"/>
  <c r="T2927" i="2" s="1"/>
  <c r="S2918" i="2"/>
  <c r="T2918" i="2" s="1"/>
  <c r="R2916" i="2"/>
  <c r="S2916" i="2" s="1"/>
  <c r="T2916" i="2" s="1"/>
  <c r="R2907" i="2"/>
  <c r="S2907" i="2" s="1"/>
  <c r="T2907" i="2" s="1"/>
  <c r="S2904" i="2"/>
  <c r="T2904" i="2" s="1"/>
  <c r="R2901" i="2"/>
  <c r="S2901" i="2" s="1"/>
  <c r="T2901" i="2" s="1"/>
  <c r="R2900" i="2"/>
  <c r="S2900" i="2" s="1"/>
  <c r="T2900" i="2" s="1"/>
  <c r="S2896" i="2"/>
  <c r="T2896" i="2" s="1"/>
  <c r="S2895" i="2"/>
  <c r="T2895" i="2" s="1"/>
  <c r="S2892" i="2"/>
  <c r="T2892" i="2" s="1"/>
  <c r="S2891" i="2"/>
  <c r="T2891" i="2" s="1"/>
  <c r="R2884" i="2"/>
  <c r="S2884" i="2" s="1"/>
  <c r="T2884" i="2" s="1"/>
  <c r="R2883" i="2"/>
  <c r="S2883" i="2" s="1"/>
  <c r="T2883" i="2" s="1"/>
  <c r="S2878" i="2"/>
  <c r="T2878" i="2" s="1"/>
  <c r="R2871" i="2"/>
  <c r="S2871" i="2" s="1"/>
  <c r="T2871" i="2" s="1"/>
  <c r="R2868" i="2"/>
  <c r="S2868" i="2" s="1"/>
  <c r="T2868" i="2" s="1"/>
  <c r="S2867" i="2"/>
  <c r="T2867" i="2" s="1"/>
  <c r="R2865" i="2"/>
  <c r="S2865" i="2" s="1"/>
  <c r="T2865" i="2" s="1"/>
  <c r="S2864" i="2"/>
  <c r="T2864" i="2" s="1"/>
  <c r="R2859" i="2"/>
  <c r="S2859" i="2" s="1"/>
  <c r="T2859" i="2" s="1"/>
  <c r="R2839" i="2"/>
  <c r="S2839" i="2" s="1"/>
  <c r="T2839" i="2" s="1"/>
  <c r="S2835" i="2"/>
  <c r="T2835" i="2" s="1"/>
  <c r="S2832" i="2"/>
  <c r="T2832" i="2" s="1"/>
  <c r="R2830" i="2"/>
  <c r="S2830" i="2" s="1"/>
  <c r="T2830" i="2" s="1"/>
  <c r="R2824" i="2"/>
  <c r="S2824" i="2" s="1"/>
  <c r="T2824" i="2" s="1"/>
  <c r="S2819" i="2"/>
  <c r="T2819" i="2" s="1"/>
  <c r="R2818" i="2"/>
  <c r="S2818" i="2" s="1"/>
  <c r="T2818" i="2" s="1"/>
  <c r="R2815" i="2"/>
  <c r="S2815" i="2" s="1"/>
  <c r="T2815" i="2" s="1"/>
  <c r="R2807" i="2"/>
  <c r="S2807" i="2" s="1"/>
  <c r="T2807" i="2" s="1"/>
  <c r="R2803" i="2"/>
  <c r="S2803" i="2" s="1"/>
  <c r="T2803" i="2" s="1"/>
  <c r="S2796" i="2"/>
  <c r="T2796" i="2" s="1"/>
  <c r="S2795" i="2"/>
  <c r="T2795" i="2" s="1"/>
  <c r="R2781" i="2"/>
  <c r="S2781" i="2" s="1"/>
  <c r="T2781" i="2" s="1"/>
  <c r="R2777" i="2"/>
  <c r="S2777" i="2" s="1"/>
  <c r="T2777" i="2" s="1"/>
  <c r="R2776" i="2"/>
  <c r="S2776" i="2" s="1"/>
  <c r="T2776" i="2" s="1"/>
  <c r="R2766" i="2"/>
  <c r="S2766" i="2" s="1"/>
  <c r="T2766" i="2" s="1"/>
  <c r="R2764" i="2"/>
  <c r="S2764" i="2" s="1"/>
  <c r="T2764" i="2" s="1"/>
  <c r="R2763" i="2"/>
  <c r="S2763" i="2" s="1"/>
  <c r="T2763" i="2" s="1"/>
  <c r="R2756" i="2"/>
  <c r="S2756" i="2" s="1"/>
  <c r="T2756" i="2" s="1"/>
  <c r="R2755" i="2"/>
  <c r="S2755" i="2" s="1"/>
  <c r="T2755" i="2" s="1"/>
  <c r="S2752" i="2"/>
  <c r="T2752" i="2" s="1"/>
  <c r="S2751" i="2"/>
  <c r="T2751" i="2" s="1"/>
  <c r="R2749" i="2"/>
  <c r="S2749" i="2" s="1"/>
  <c r="T2749" i="2" s="1"/>
  <c r="S2742" i="2"/>
  <c r="T2742" i="2" s="1"/>
  <c r="S2740" i="2"/>
  <c r="T2740" i="2" s="1"/>
  <c r="S2737" i="2"/>
  <c r="T2737" i="2" s="1"/>
  <c r="S2726" i="2"/>
  <c r="T2726" i="2" s="1"/>
  <c r="S2708" i="2"/>
  <c r="T2708" i="2" s="1"/>
  <c r="S2707" i="2"/>
  <c r="T2707" i="2" s="1"/>
  <c r="S3245" i="2"/>
  <c r="T3245" i="2" s="1"/>
  <c r="R3244" i="2"/>
  <c r="S3244" i="2" s="1"/>
  <c r="T3244" i="2" s="1"/>
  <c r="S3243" i="2"/>
  <c r="T3243" i="2" s="1"/>
  <c r="R3239" i="2"/>
  <c r="S3239" i="2" s="1"/>
  <c r="T3239" i="2" s="1"/>
  <c r="S3237" i="2"/>
  <c r="T3237" i="2" s="1"/>
  <c r="S3236" i="2"/>
  <c r="T3236" i="2" s="1"/>
  <c r="S3229" i="2"/>
  <c r="T3229" i="2" s="1"/>
  <c r="S3222" i="2"/>
  <c r="T3222" i="2" s="1"/>
  <c r="S3221" i="2"/>
  <c r="T3221" i="2" s="1"/>
  <c r="R3219" i="2"/>
  <c r="S3219" i="2" s="1"/>
  <c r="T3219" i="2" s="1"/>
  <c r="R3218" i="2"/>
  <c r="S3218" i="2" s="1"/>
  <c r="T3218" i="2" s="1"/>
  <c r="S3205" i="2"/>
  <c r="T3205" i="2" s="1"/>
  <c r="S3203" i="2"/>
  <c r="T3203" i="2" s="1"/>
  <c r="S3196" i="2"/>
  <c r="T3196" i="2" s="1"/>
  <c r="S3195" i="2"/>
  <c r="T3195" i="2" s="1"/>
  <c r="S3187" i="2"/>
  <c r="T3187" i="2" s="1"/>
  <c r="S3176" i="2"/>
  <c r="T3176" i="2" s="1"/>
  <c r="R3174" i="2"/>
  <c r="S3174" i="2" s="1"/>
  <c r="T3174" i="2" s="1"/>
  <c r="R3172" i="2"/>
  <c r="S3172" i="2" s="1"/>
  <c r="T3172" i="2" s="1"/>
  <c r="R3165" i="2"/>
  <c r="S3165" i="2" s="1"/>
  <c r="T3165" i="2" s="1"/>
  <c r="R3164" i="2"/>
  <c r="S3164" i="2" s="1"/>
  <c r="T3164" i="2" s="1"/>
  <c r="S3156" i="2"/>
  <c r="T3156" i="2" s="1"/>
  <c r="S3152" i="2"/>
  <c r="T3152" i="2" s="1"/>
  <c r="S3148" i="2"/>
  <c r="T3148" i="2" s="1"/>
  <c r="R3144" i="2"/>
  <c r="S3144" i="2" s="1"/>
  <c r="T3144" i="2" s="1"/>
  <c r="S3140" i="2"/>
  <c r="T3140" i="2" s="1"/>
  <c r="R3136" i="2"/>
  <c r="S3136" i="2" s="1"/>
  <c r="T3136" i="2" s="1"/>
  <c r="S3132" i="2"/>
  <c r="T3132" i="2" s="1"/>
  <c r="R3128" i="2"/>
  <c r="S3128" i="2" s="1"/>
  <c r="T3128" i="2" s="1"/>
  <c r="S3126" i="2"/>
  <c r="T3126" i="2" s="1"/>
  <c r="S3125" i="2"/>
  <c r="T3125" i="2" s="1"/>
  <c r="R3116" i="2"/>
  <c r="S3116" i="2" s="1"/>
  <c r="T3116" i="2" s="1"/>
  <c r="S3113" i="2"/>
  <c r="T3113" i="2" s="1"/>
  <c r="R3111" i="2"/>
  <c r="S3111" i="2" s="1"/>
  <c r="T3111" i="2" s="1"/>
  <c r="R3103" i="2"/>
  <c r="S3103" i="2" s="1"/>
  <c r="T3103" i="2" s="1"/>
  <c r="R3102" i="2"/>
  <c r="S3102" i="2" s="1"/>
  <c r="T3102" i="2" s="1"/>
  <c r="S3100" i="2"/>
  <c r="T3100" i="2" s="1"/>
  <c r="S3095" i="2"/>
  <c r="T3095" i="2" s="1"/>
  <c r="R3093" i="2"/>
  <c r="S3093" i="2" s="1"/>
  <c r="T3093" i="2" s="1"/>
  <c r="R3086" i="2"/>
  <c r="S3086" i="2" s="1"/>
  <c r="T3086" i="2" s="1"/>
  <c r="S3084" i="2"/>
  <c r="T3084" i="2" s="1"/>
  <c r="S3080" i="2"/>
  <c r="T3080" i="2" s="1"/>
  <c r="S3078" i="2"/>
  <c r="T3078" i="2" s="1"/>
  <c r="S3075" i="2"/>
  <c r="T3075" i="2" s="1"/>
  <c r="S3073" i="2"/>
  <c r="T3073" i="2" s="1"/>
  <c r="R3069" i="2"/>
  <c r="S3069" i="2" s="1"/>
  <c r="T3069" i="2" s="1"/>
  <c r="S3067" i="2"/>
  <c r="T3067" i="2" s="1"/>
  <c r="R3064" i="2"/>
  <c r="S3064" i="2" s="1"/>
  <c r="T3064" i="2" s="1"/>
  <c r="S3060" i="2"/>
  <c r="T3060" i="2" s="1"/>
  <c r="R3056" i="2"/>
  <c r="S3056" i="2" s="1"/>
  <c r="T3056" i="2" s="1"/>
  <c r="R3055" i="2"/>
  <c r="S3055" i="2" s="1"/>
  <c r="T3055" i="2" s="1"/>
  <c r="S3053" i="2"/>
  <c r="T3053" i="2" s="1"/>
  <c r="R3048" i="2"/>
  <c r="S3048" i="2" s="1"/>
  <c r="T3048" i="2" s="1"/>
  <c r="S3046" i="2"/>
  <c r="T3046" i="2" s="1"/>
  <c r="R3045" i="2"/>
  <c r="S3045" i="2" s="1"/>
  <c r="T3045" i="2" s="1"/>
  <c r="R3044" i="2"/>
  <c r="S3044" i="2" s="1"/>
  <c r="T3044" i="2" s="1"/>
  <c r="S3043" i="2"/>
  <c r="T3043" i="2" s="1"/>
  <c r="R3040" i="2"/>
  <c r="S3040" i="2" s="1"/>
  <c r="T3040" i="2" s="1"/>
  <c r="S3037" i="2"/>
  <c r="T3037" i="2" s="1"/>
  <c r="S3029" i="2"/>
  <c r="T3029" i="2" s="1"/>
  <c r="S3028" i="2"/>
  <c r="T3028" i="2" s="1"/>
  <c r="R3024" i="2"/>
  <c r="S3024" i="2" s="1"/>
  <c r="T3024" i="2" s="1"/>
  <c r="R3016" i="2"/>
  <c r="S3016" i="2" s="1"/>
  <c r="T3016" i="2" s="1"/>
  <c r="R3015" i="2"/>
  <c r="S3015" i="2" s="1"/>
  <c r="T3015" i="2" s="1"/>
  <c r="R3014" i="2"/>
  <c r="S3014" i="2" s="1"/>
  <c r="T3014" i="2" s="1"/>
  <c r="R3012" i="2"/>
  <c r="S3012" i="2" s="1"/>
  <c r="T3012" i="2" s="1"/>
  <c r="S3011" i="2"/>
  <c r="T3011" i="2" s="1"/>
  <c r="S3008" i="2"/>
  <c r="T3008" i="2" s="1"/>
  <c r="R3007" i="2"/>
  <c r="S3007" i="2" s="1"/>
  <c r="T3007" i="2" s="1"/>
  <c r="R3006" i="2"/>
  <c r="S3006" i="2" s="1"/>
  <c r="T3006" i="2" s="1"/>
  <c r="S3004" i="2"/>
  <c r="T3004" i="2" s="1"/>
  <c r="S2998" i="2"/>
  <c r="T2998" i="2" s="1"/>
  <c r="S2997" i="2"/>
  <c r="T2997" i="2" s="1"/>
  <c r="S2996" i="2"/>
  <c r="T2996" i="2" s="1"/>
  <c r="R2992" i="2"/>
  <c r="S2992" i="2" s="1"/>
  <c r="T2992" i="2" s="1"/>
  <c r="R2991" i="2"/>
  <c r="S2991" i="2" s="1"/>
  <c r="T2991" i="2" s="1"/>
  <c r="S2989" i="2"/>
  <c r="T2989" i="2" s="1"/>
  <c r="S2984" i="2"/>
  <c r="T2984" i="2" s="1"/>
  <c r="S2982" i="2"/>
  <c r="T2982" i="2" s="1"/>
  <c r="S2980" i="2"/>
  <c r="T2980" i="2" s="1"/>
  <c r="S2974" i="2"/>
  <c r="T2974" i="2" s="1"/>
  <c r="R2967" i="2"/>
  <c r="S2967" i="2" s="1"/>
  <c r="T2967" i="2" s="1"/>
  <c r="R2966" i="2"/>
  <c r="S2966" i="2" s="1"/>
  <c r="T2966" i="2" s="1"/>
  <c r="R2965" i="2"/>
  <c r="S2965" i="2" s="1"/>
  <c r="T2965" i="2" s="1"/>
  <c r="S2959" i="2"/>
  <c r="T2959" i="2" s="1"/>
  <c r="S2951" i="2"/>
  <c r="T2951" i="2" s="1"/>
  <c r="S2939" i="2"/>
  <c r="T2939" i="2" s="1"/>
  <c r="S2934" i="2"/>
  <c r="T2934" i="2" s="1"/>
  <c r="S2929" i="2"/>
  <c r="T2929" i="2" s="1"/>
  <c r="S2920" i="2"/>
  <c r="T2920" i="2" s="1"/>
  <c r="R2919" i="2"/>
  <c r="S2919" i="2" s="1"/>
  <c r="T2919" i="2" s="1"/>
  <c r="S2913" i="2"/>
  <c r="T2913" i="2" s="1"/>
  <c r="S2911" i="2"/>
  <c r="T2911" i="2" s="1"/>
  <c r="R2898" i="2"/>
  <c r="S2898" i="2" s="1"/>
  <c r="T2898" i="2" s="1"/>
  <c r="S2872" i="2"/>
  <c r="T2872" i="2" s="1"/>
  <c r="S2869" i="2"/>
  <c r="T2869" i="2" s="1"/>
  <c r="S2860" i="2"/>
  <c r="T2860" i="2" s="1"/>
  <c r="S2857" i="2"/>
  <c r="T2857" i="2" s="1"/>
  <c r="R2850" i="2"/>
  <c r="S2850" i="2" s="1"/>
  <c r="T2850" i="2" s="1"/>
  <c r="S2848" i="2"/>
  <c r="T2848" i="2" s="1"/>
  <c r="S2831" i="2"/>
  <c r="T2831" i="2" s="1"/>
  <c r="R2814" i="2"/>
  <c r="S2814" i="2" s="1"/>
  <c r="T2814" i="2" s="1"/>
  <c r="S2812" i="2"/>
  <c r="T2812" i="2" s="1"/>
  <c r="S2811" i="2"/>
  <c r="T2811" i="2" s="1"/>
  <c r="S2799" i="2"/>
  <c r="T2799" i="2" s="1"/>
  <c r="R2798" i="2"/>
  <c r="S2798" i="2" s="1"/>
  <c r="T2798" i="2" s="1"/>
  <c r="S2790" i="2"/>
  <c r="T2790" i="2" s="1"/>
  <c r="S2788" i="2"/>
  <c r="T2788" i="2" s="1"/>
  <c r="R2779" i="2"/>
  <c r="S2779" i="2" s="1"/>
  <c r="T2779" i="2" s="1"/>
  <c r="S2774" i="2"/>
  <c r="T2774" i="2" s="1"/>
  <c r="S2771" i="2"/>
  <c r="T2771" i="2" s="1"/>
  <c r="S2750" i="2"/>
  <c r="T2750" i="2" s="1"/>
  <c r="S2748" i="2"/>
  <c r="T2748" i="2" s="1"/>
  <c r="S2747" i="2"/>
  <c r="T2747" i="2" s="1"/>
  <c r="S2734" i="2"/>
  <c r="T2734" i="2" s="1"/>
  <c r="S2732" i="2"/>
  <c r="T2732" i="2" s="1"/>
  <c r="R2723" i="2"/>
  <c r="S2723" i="2" s="1"/>
  <c r="T2723" i="2" s="1"/>
  <c r="S2720" i="2"/>
  <c r="T2720" i="2" s="1"/>
  <c r="R2712" i="2"/>
  <c r="S2712" i="2" s="1"/>
  <c r="T2712" i="2" s="1"/>
  <c r="R2166" i="2"/>
  <c r="S2166" i="2" s="1"/>
  <c r="T2166" i="2" s="1"/>
  <c r="S3191" i="2"/>
  <c r="T3191" i="2" s="1"/>
  <c r="S3190" i="2"/>
  <c r="T3190" i="2" s="1"/>
  <c r="S3189" i="2"/>
  <c r="T3189" i="2" s="1"/>
  <c r="R3188" i="2"/>
  <c r="S3188" i="2" s="1"/>
  <c r="T3188" i="2" s="1"/>
  <c r="S3180" i="2"/>
  <c r="T3180" i="2" s="1"/>
  <c r="S3147" i="2"/>
  <c r="T3147" i="2" s="1"/>
  <c r="S3145" i="2"/>
  <c r="T3145" i="2" s="1"/>
  <c r="R3143" i="2"/>
  <c r="S3143" i="2" s="1"/>
  <c r="T3143" i="2" s="1"/>
  <c r="R3133" i="2"/>
  <c r="S3133" i="2" s="1"/>
  <c r="T3133" i="2" s="1"/>
  <c r="S3129" i="2"/>
  <c r="T3129" i="2" s="1"/>
  <c r="S3119" i="2"/>
  <c r="T3119" i="2" s="1"/>
  <c r="S3117" i="2"/>
  <c r="T3117" i="2" s="1"/>
  <c r="S3094" i="2"/>
  <c r="T3094" i="2" s="1"/>
  <c r="R3085" i="2"/>
  <c r="S3085" i="2" s="1"/>
  <c r="T3085" i="2" s="1"/>
  <c r="S3065" i="2"/>
  <c r="T3065" i="2" s="1"/>
  <c r="S3051" i="2"/>
  <c r="T3051" i="2" s="1"/>
  <c r="R3039" i="2"/>
  <c r="S3039" i="2" s="1"/>
  <c r="T3039" i="2" s="1"/>
  <c r="S3036" i="2"/>
  <c r="T3036" i="2" s="1"/>
  <c r="S3033" i="2"/>
  <c r="T3033" i="2" s="1"/>
  <c r="S3025" i="2"/>
  <c r="T3025" i="2" s="1"/>
  <c r="S3021" i="2"/>
  <c r="T3021" i="2" s="1"/>
  <c r="S3019" i="2"/>
  <c r="T3019" i="2" s="1"/>
  <c r="R3005" i="2"/>
  <c r="S3005" i="2" s="1"/>
  <c r="T3005" i="2" s="1"/>
  <c r="R3000" i="2"/>
  <c r="S3000" i="2" s="1"/>
  <c r="T3000" i="2" s="1"/>
  <c r="S2987" i="2"/>
  <c r="T2987" i="2" s="1"/>
  <c r="S2983" i="2"/>
  <c r="T2983" i="2" s="1"/>
  <c r="S2981" i="2"/>
  <c r="T2981" i="2" s="1"/>
  <c r="S2979" i="2"/>
  <c r="T2979" i="2" s="1"/>
  <c r="S2978" i="2"/>
  <c r="T2978" i="2" s="1"/>
  <c r="R2976" i="2"/>
  <c r="S2976" i="2" s="1"/>
  <c r="T2976" i="2" s="1"/>
  <c r="S2969" i="2"/>
  <c r="T2969" i="2" s="1"/>
  <c r="S2968" i="2"/>
  <c r="T2968" i="2" s="1"/>
  <c r="S2961" i="2"/>
  <c r="T2961" i="2" s="1"/>
  <c r="S2960" i="2"/>
  <c r="T2960" i="2" s="1"/>
  <c r="S2955" i="2"/>
  <c r="T2955" i="2" s="1"/>
  <c r="R2953" i="2"/>
  <c r="S2953" i="2" s="1"/>
  <c r="T2953" i="2" s="1"/>
  <c r="S2947" i="2"/>
  <c r="T2947" i="2" s="1"/>
  <c r="S2944" i="2"/>
  <c r="T2944" i="2" s="1"/>
  <c r="R2943" i="2"/>
  <c r="S2943" i="2" s="1"/>
  <c r="T2943" i="2" s="1"/>
  <c r="S2933" i="2"/>
  <c r="T2933" i="2" s="1"/>
  <c r="S2932" i="2"/>
  <c r="T2932" i="2" s="1"/>
  <c r="R2931" i="2"/>
  <c r="S2931" i="2" s="1"/>
  <c r="T2931" i="2" s="1"/>
  <c r="R2921" i="2"/>
  <c r="S2921" i="2" s="1"/>
  <c r="T2921" i="2" s="1"/>
  <c r="S2917" i="2"/>
  <c r="T2917" i="2" s="1"/>
  <c r="S2910" i="2"/>
  <c r="T2910" i="2" s="1"/>
  <c r="R2909" i="2"/>
  <c r="S2909" i="2" s="1"/>
  <c r="T2909" i="2" s="1"/>
  <c r="R2897" i="2"/>
  <c r="S2897" i="2" s="1"/>
  <c r="T2897" i="2" s="1"/>
  <c r="R2894" i="2"/>
  <c r="S2894" i="2" s="1"/>
  <c r="T2894" i="2" s="1"/>
  <c r="S2893" i="2"/>
  <c r="T2893" i="2" s="1"/>
  <c r="S2888" i="2"/>
  <c r="T2888" i="2" s="1"/>
  <c r="S2887" i="2"/>
  <c r="T2887" i="2" s="1"/>
  <c r="R2886" i="2"/>
  <c r="S2886" i="2" s="1"/>
  <c r="T2886" i="2" s="1"/>
  <c r="R2881" i="2"/>
  <c r="S2881" i="2" s="1"/>
  <c r="T2881" i="2" s="1"/>
  <c r="R2879" i="2"/>
  <c r="S2879" i="2" s="1"/>
  <c r="T2879" i="2" s="1"/>
  <c r="R2873" i="2"/>
  <c r="S2873" i="2" s="1"/>
  <c r="T2873" i="2" s="1"/>
  <c r="S2870" i="2"/>
  <c r="T2870" i="2" s="1"/>
  <c r="S2863" i="2"/>
  <c r="T2863" i="2" s="1"/>
  <c r="R2862" i="2"/>
  <c r="S2862" i="2" s="1"/>
  <c r="T2862" i="2" s="1"/>
  <c r="R2856" i="2"/>
  <c r="S2856" i="2" s="1"/>
  <c r="T2856" i="2" s="1"/>
  <c r="R2855" i="2"/>
  <c r="S2855" i="2" s="1"/>
  <c r="T2855" i="2" s="1"/>
  <c r="S2854" i="2"/>
  <c r="T2854" i="2" s="1"/>
  <c r="R2853" i="2"/>
  <c r="S2853" i="2" s="1"/>
  <c r="T2853" i="2" s="1"/>
  <c r="R2852" i="2"/>
  <c r="S2852" i="2" s="1"/>
  <c r="T2852" i="2" s="1"/>
  <c r="R2849" i="2"/>
  <c r="S2849" i="2" s="1"/>
  <c r="T2849" i="2" s="1"/>
  <c r="R2847" i="2"/>
  <c r="S2847" i="2" s="1"/>
  <c r="T2847" i="2" s="1"/>
  <c r="S2846" i="2"/>
  <c r="T2846" i="2" s="1"/>
  <c r="R2845" i="2"/>
  <c r="S2845" i="2" s="1"/>
  <c r="T2845" i="2" s="1"/>
  <c r="S2836" i="2"/>
  <c r="T2836" i="2" s="1"/>
  <c r="S2823" i="2"/>
  <c r="T2823" i="2" s="1"/>
  <c r="R2822" i="2"/>
  <c r="S2822" i="2" s="1"/>
  <c r="T2822" i="2" s="1"/>
  <c r="S2816" i="2"/>
  <c r="T2816" i="2" s="1"/>
  <c r="R2813" i="2"/>
  <c r="S2813" i="2" s="1"/>
  <c r="T2813" i="2" s="1"/>
  <c r="S2809" i="2"/>
  <c r="T2809" i="2" s="1"/>
  <c r="S2808" i="2"/>
  <c r="T2808" i="2" s="1"/>
  <c r="S2804" i="2"/>
  <c r="T2804" i="2" s="1"/>
  <c r="R2800" i="2"/>
  <c r="S2800" i="2" s="1"/>
  <c r="T2800" i="2" s="1"/>
  <c r="S2785" i="2"/>
  <c r="T2785" i="2" s="1"/>
  <c r="R2782" i="2"/>
  <c r="S2782" i="2" s="1"/>
  <c r="T2782" i="2" s="1"/>
  <c r="R2760" i="2"/>
  <c r="S2760" i="2" s="1"/>
  <c r="T2760" i="2" s="1"/>
  <c r="S2758" i="2"/>
  <c r="T2758" i="2" s="1"/>
  <c r="S2744" i="2"/>
  <c r="T2744" i="2" s="1"/>
  <c r="S2743" i="2"/>
  <c r="T2743" i="2" s="1"/>
  <c r="S2728" i="2"/>
  <c r="T2728" i="2" s="1"/>
  <c r="R2703" i="2"/>
  <c r="S2703" i="2" s="1"/>
  <c r="T2703" i="2" s="1"/>
  <c r="R2639" i="2"/>
  <c r="S2639" i="2" s="1"/>
  <c r="T2639" i="2" s="1"/>
  <c r="R2575" i="2"/>
  <c r="S2575" i="2" s="1"/>
  <c r="T2575" i="2" s="1"/>
  <c r="R2445" i="2"/>
  <c r="S2445" i="2" s="1"/>
  <c r="T2445" i="2" s="1"/>
  <c r="R2362" i="2"/>
  <c r="S2362" i="2" s="1"/>
  <c r="T2362" i="2" s="1"/>
  <c r="S2724" i="2"/>
  <c r="T2724" i="2" s="1"/>
  <c r="R2718" i="2"/>
  <c r="S2718" i="2" s="1"/>
  <c r="T2718" i="2" s="1"/>
  <c r="R2716" i="2"/>
  <c r="S2716" i="2" s="1"/>
  <c r="T2716" i="2" s="1"/>
  <c r="R2715" i="2"/>
  <c r="S2715" i="2" s="1"/>
  <c r="T2715" i="2" s="1"/>
  <c r="S2702" i="2"/>
  <c r="T2702" i="2" s="1"/>
  <c r="S2699" i="2"/>
  <c r="T2699" i="2" s="1"/>
  <c r="S2688" i="2"/>
  <c r="T2688" i="2" s="1"/>
  <c r="S2687" i="2"/>
  <c r="T2687" i="2" s="1"/>
  <c r="R2685" i="2"/>
  <c r="S2685" i="2" s="1"/>
  <c r="T2685" i="2" s="1"/>
  <c r="S2664" i="2"/>
  <c r="T2664" i="2" s="1"/>
  <c r="S2656" i="2"/>
  <c r="T2656" i="2" s="1"/>
  <c r="S2655" i="2"/>
  <c r="T2655" i="2" s="1"/>
  <c r="R2653" i="2"/>
  <c r="S2653" i="2" s="1"/>
  <c r="T2653" i="2" s="1"/>
  <c r="R2652" i="2"/>
  <c r="S2652" i="2" s="1"/>
  <c r="T2652" i="2" s="1"/>
  <c r="R2651" i="2"/>
  <c r="S2651" i="2" s="1"/>
  <c r="T2651" i="2" s="1"/>
  <c r="S2649" i="2"/>
  <c r="T2649" i="2" s="1"/>
  <c r="R2632" i="2"/>
  <c r="S2632" i="2" s="1"/>
  <c r="T2632" i="2" s="1"/>
  <c r="R2628" i="2"/>
  <c r="S2628" i="2" s="1"/>
  <c r="T2628" i="2" s="1"/>
  <c r="R2627" i="2"/>
  <c r="S2627" i="2" s="1"/>
  <c r="T2627" i="2" s="1"/>
  <c r="R2621" i="2"/>
  <c r="S2621" i="2" s="1"/>
  <c r="T2621" i="2" s="1"/>
  <c r="R2620" i="2"/>
  <c r="S2620" i="2" s="1"/>
  <c r="T2620" i="2" s="1"/>
  <c r="R2619" i="2"/>
  <c r="S2619" i="2" s="1"/>
  <c r="T2619" i="2" s="1"/>
  <c r="S2616" i="2"/>
  <c r="T2616" i="2" s="1"/>
  <c r="S2615" i="2"/>
  <c r="T2615" i="2" s="1"/>
  <c r="S2606" i="2"/>
  <c r="T2606" i="2" s="1"/>
  <c r="S2598" i="2"/>
  <c r="T2598" i="2" s="1"/>
  <c r="R2585" i="2"/>
  <c r="S2585" i="2" s="1"/>
  <c r="T2585" i="2" s="1"/>
  <c r="R2584" i="2"/>
  <c r="S2584" i="2" s="1"/>
  <c r="T2584" i="2" s="1"/>
  <c r="R2572" i="2"/>
  <c r="S2572" i="2" s="1"/>
  <c r="T2572" i="2" s="1"/>
  <c r="R2571" i="2"/>
  <c r="S2571" i="2" s="1"/>
  <c r="T2571" i="2" s="1"/>
  <c r="R2567" i="2"/>
  <c r="S2567" i="2" s="1"/>
  <c r="T2567" i="2" s="1"/>
  <c r="R2566" i="2"/>
  <c r="S2566" i="2" s="1"/>
  <c r="T2566" i="2" s="1"/>
  <c r="R2564" i="2"/>
  <c r="S2564" i="2" s="1"/>
  <c r="T2564" i="2" s="1"/>
  <c r="S2563" i="2"/>
  <c r="T2563" i="2" s="1"/>
  <c r="S2561" i="2"/>
  <c r="T2561" i="2" s="1"/>
  <c r="S2558" i="2"/>
  <c r="T2558" i="2" s="1"/>
  <c r="R2556" i="2"/>
  <c r="S2556" i="2" s="1"/>
  <c r="T2556" i="2" s="1"/>
  <c r="R2555" i="2"/>
  <c r="S2555" i="2" s="1"/>
  <c r="T2555" i="2" s="1"/>
  <c r="S2552" i="2"/>
  <c r="T2552" i="2" s="1"/>
  <c r="R2550" i="2"/>
  <c r="S2550" i="2" s="1"/>
  <c r="T2550" i="2" s="1"/>
  <c r="R2544" i="2"/>
  <c r="S2544" i="2" s="1"/>
  <c r="T2544" i="2" s="1"/>
  <c r="R2540" i="2"/>
  <c r="S2540" i="2" s="1"/>
  <c r="T2540" i="2" s="1"/>
  <c r="R2535" i="2"/>
  <c r="S2535" i="2" s="1"/>
  <c r="T2535" i="2" s="1"/>
  <c r="S2530" i="2"/>
  <c r="T2530" i="2" s="1"/>
  <c r="R2525" i="2"/>
  <c r="S2525" i="2" s="1"/>
  <c r="T2525" i="2" s="1"/>
  <c r="R2523" i="2"/>
  <c r="S2523" i="2" s="1"/>
  <c r="T2523" i="2" s="1"/>
  <c r="R2520" i="2"/>
  <c r="S2520" i="2" s="1"/>
  <c r="T2520" i="2" s="1"/>
  <c r="R2512" i="2"/>
  <c r="S2512" i="2" s="1"/>
  <c r="T2512" i="2" s="1"/>
  <c r="R2511" i="2"/>
  <c r="S2511" i="2" s="1"/>
  <c r="T2511" i="2" s="1"/>
  <c r="R2506" i="2"/>
  <c r="S2506" i="2" s="1"/>
  <c r="T2506" i="2" s="1"/>
  <c r="S2501" i="2"/>
  <c r="T2501" i="2" s="1"/>
  <c r="S2500" i="2"/>
  <c r="T2500" i="2" s="1"/>
  <c r="R2497" i="2"/>
  <c r="S2497" i="2" s="1"/>
  <c r="T2497" i="2" s="1"/>
  <c r="R2492" i="2"/>
  <c r="S2492" i="2" s="1"/>
  <c r="T2492" i="2" s="1"/>
  <c r="S2485" i="2"/>
  <c r="T2485" i="2" s="1"/>
  <c r="S2483" i="2"/>
  <c r="T2483" i="2" s="1"/>
  <c r="R2481" i="2"/>
  <c r="S2481" i="2" s="1"/>
  <c r="T2481" i="2" s="1"/>
  <c r="R2473" i="2"/>
  <c r="S2473" i="2" s="1"/>
  <c r="T2473" i="2" s="1"/>
  <c r="R2464" i="2"/>
  <c r="S2464" i="2" s="1"/>
  <c r="T2464" i="2" s="1"/>
  <c r="R2463" i="2"/>
  <c r="S2463" i="2" s="1"/>
  <c r="T2463" i="2" s="1"/>
  <c r="R2441" i="2"/>
  <c r="S2441" i="2" s="1"/>
  <c r="T2441" i="2" s="1"/>
  <c r="R2439" i="2"/>
  <c r="S2439" i="2" s="1"/>
  <c r="T2439" i="2" s="1"/>
  <c r="R2438" i="2"/>
  <c r="S2438" i="2" s="1"/>
  <c r="T2438" i="2" s="1"/>
  <c r="R2437" i="2"/>
  <c r="S2437" i="2" s="1"/>
  <c r="T2437" i="2" s="1"/>
  <c r="R2432" i="2"/>
  <c r="S2432" i="2" s="1"/>
  <c r="T2432" i="2" s="1"/>
  <c r="R2431" i="2"/>
  <c r="S2431" i="2" s="1"/>
  <c r="T2431" i="2" s="1"/>
  <c r="R2429" i="2"/>
  <c r="S2429" i="2" s="1"/>
  <c r="T2429" i="2" s="1"/>
  <c r="R2418" i="2"/>
  <c r="S2418" i="2" s="1"/>
  <c r="T2418" i="2" s="1"/>
  <c r="R2408" i="2"/>
  <c r="S2408" i="2" s="1"/>
  <c r="T2408" i="2" s="1"/>
  <c r="R2407" i="2"/>
  <c r="S2407" i="2" s="1"/>
  <c r="T2407" i="2" s="1"/>
  <c r="S2396" i="2"/>
  <c r="T2396" i="2" s="1"/>
  <c r="R2389" i="2"/>
  <c r="S2389" i="2" s="1"/>
  <c r="T2389" i="2" s="1"/>
  <c r="S2384" i="2"/>
  <c r="T2384" i="2" s="1"/>
  <c r="S2365" i="2"/>
  <c r="T2365" i="2" s="1"/>
  <c r="S2355" i="2"/>
  <c r="T2355" i="2" s="1"/>
  <c r="S2352" i="2"/>
  <c r="T2352" i="2" s="1"/>
  <c r="R2349" i="2"/>
  <c r="S2349" i="2" s="1"/>
  <c r="T2349" i="2" s="1"/>
  <c r="S2347" i="2"/>
  <c r="T2347" i="2" s="1"/>
  <c r="R2339" i="2"/>
  <c r="S2339" i="2" s="1"/>
  <c r="T2339" i="2" s="1"/>
  <c r="R2332" i="2"/>
  <c r="S2332" i="2" s="1"/>
  <c r="T2332" i="2" s="1"/>
  <c r="S2327" i="2"/>
  <c r="T2327" i="2" s="1"/>
  <c r="R2320" i="2"/>
  <c r="S2320" i="2" s="1"/>
  <c r="T2320" i="2" s="1"/>
  <c r="S2315" i="2"/>
  <c r="T2315" i="2" s="1"/>
  <c r="R2307" i="2"/>
  <c r="S2307" i="2" s="1"/>
  <c r="T2307" i="2" s="1"/>
  <c r="S2305" i="2"/>
  <c r="T2305" i="2" s="1"/>
  <c r="R2298" i="2"/>
  <c r="S2298" i="2" s="1"/>
  <c r="T2298" i="2" s="1"/>
  <c r="S2294" i="2"/>
  <c r="T2294" i="2" s="1"/>
  <c r="R2293" i="2"/>
  <c r="S2293" i="2" s="1"/>
  <c r="T2293" i="2" s="1"/>
  <c r="R2291" i="2"/>
  <c r="S2291" i="2" s="1"/>
  <c r="T2291" i="2" s="1"/>
  <c r="R2290" i="2"/>
  <c r="S2290" i="2" s="1"/>
  <c r="T2290" i="2" s="1"/>
  <c r="R2287" i="2"/>
  <c r="S2287" i="2" s="1"/>
  <c r="T2287" i="2" s="1"/>
  <c r="R2277" i="2"/>
  <c r="S2277" i="2" s="1"/>
  <c r="T2277" i="2" s="1"/>
  <c r="S2275" i="2"/>
  <c r="T2275" i="2" s="1"/>
  <c r="R2270" i="2"/>
  <c r="S2270" i="2" s="1"/>
  <c r="T2270" i="2" s="1"/>
  <c r="R2261" i="2"/>
  <c r="S2261" i="2" s="1"/>
  <c r="T2261" i="2" s="1"/>
  <c r="S2257" i="2"/>
  <c r="T2257" i="2" s="1"/>
  <c r="S2256" i="2"/>
  <c r="T2256" i="2" s="1"/>
  <c r="R2249" i="2"/>
  <c r="S2249" i="2" s="1"/>
  <c r="T2249" i="2" s="1"/>
  <c r="R2239" i="2"/>
  <c r="S2239" i="2" s="1"/>
  <c r="T2239" i="2" s="1"/>
  <c r="R2238" i="2"/>
  <c r="S2238" i="2" s="1"/>
  <c r="T2238" i="2" s="1"/>
  <c r="R2237" i="2"/>
  <c r="S2237" i="2" s="1"/>
  <c r="T2237" i="2" s="1"/>
  <c r="R2230" i="2"/>
  <c r="S2230" i="2" s="1"/>
  <c r="T2230" i="2" s="1"/>
  <c r="R2229" i="2"/>
  <c r="S2229" i="2" s="1"/>
  <c r="T2229" i="2" s="1"/>
  <c r="S2225" i="2"/>
  <c r="T2225" i="2" s="1"/>
  <c r="S2224" i="2"/>
  <c r="T2224" i="2" s="1"/>
  <c r="S2223" i="2"/>
  <c r="T2223" i="2" s="1"/>
  <c r="S2222" i="2"/>
  <c r="T2222" i="2" s="1"/>
  <c r="R2220" i="2"/>
  <c r="S2220" i="2" s="1"/>
  <c r="T2220" i="2" s="1"/>
  <c r="R2217" i="2"/>
  <c r="S2217" i="2" s="1"/>
  <c r="T2217" i="2" s="1"/>
  <c r="R2216" i="2"/>
  <c r="S2216" i="2" s="1"/>
  <c r="T2216" i="2" s="1"/>
  <c r="R2215" i="2"/>
  <c r="S2215" i="2" s="1"/>
  <c r="T2215" i="2" s="1"/>
  <c r="R2214" i="2"/>
  <c r="S2214" i="2" s="1"/>
  <c r="T2214" i="2" s="1"/>
  <c r="R2207" i="2"/>
  <c r="S2207" i="2" s="1"/>
  <c r="T2207" i="2" s="1"/>
  <c r="R2206" i="2"/>
  <c r="S2206" i="2" s="1"/>
  <c r="T2206" i="2" s="1"/>
  <c r="R2205" i="2"/>
  <c r="S2205" i="2" s="1"/>
  <c r="T2205" i="2" s="1"/>
  <c r="S2198" i="2"/>
  <c r="T2198" i="2" s="1"/>
  <c r="S2192" i="2"/>
  <c r="T2192" i="2" s="1"/>
  <c r="S2191" i="2"/>
  <c r="T2191" i="2" s="1"/>
  <c r="R2189" i="2"/>
  <c r="S2189" i="2" s="1"/>
  <c r="T2189" i="2" s="1"/>
  <c r="R2184" i="2"/>
  <c r="S2184" i="2" s="1"/>
  <c r="T2184" i="2" s="1"/>
  <c r="R2183" i="2"/>
  <c r="S2183" i="2" s="1"/>
  <c r="T2183" i="2" s="1"/>
  <c r="R2182" i="2"/>
  <c r="S2182" i="2" s="1"/>
  <c r="T2182" i="2" s="1"/>
  <c r="R2181" i="2"/>
  <c r="S2181" i="2" s="1"/>
  <c r="T2181" i="2" s="1"/>
  <c r="S2174" i="2"/>
  <c r="T2174" i="2" s="1"/>
  <c r="S2102" i="2"/>
  <c r="T2102" i="2" s="1"/>
  <c r="S2101" i="2"/>
  <c r="T2101" i="2" s="1"/>
  <c r="S2692" i="2"/>
  <c r="T2692" i="2" s="1"/>
  <c r="S2691" i="2"/>
  <c r="T2691" i="2" s="1"/>
  <c r="S2684" i="2"/>
  <c r="T2684" i="2" s="1"/>
  <c r="R2678" i="2"/>
  <c r="S2678" i="2" s="1"/>
  <c r="T2678" i="2" s="1"/>
  <c r="R2676" i="2"/>
  <c r="S2676" i="2" s="1"/>
  <c r="T2676" i="2" s="1"/>
  <c r="R2675" i="2"/>
  <c r="S2675" i="2" s="1"/>
  <c r="T2675" i="2" s="1"/>
  <c r="S2671" i="2"/>
  <c r="T2671" i="2" s="1"/>
  <c r="R2668" i="2"/>
  <c r="S2668" i="2" s="1"/>
  <c r="T2668" i="2" s="1"/>
  <c r="R2667" i="2"/>
  <c r="S2667" i="2" s="1"/>
  <c r="T2667" i="2" s="1"/>
  <c r="S2662" i="2"/>
  <c r="T2662" i="2" s="1"/>
  <c r="S2660" i="2"/>
  <c r="T2660" i="2" s="1"/>
  <c r="S2654" i="2"/>
  <c r="T2654" i="2" s="1"/>
  <c r="S2646" i="2"/>
  <c r="T2646" i="2" s="1"/>
  <c r="S2644" i="2"/>
  <c r="T2644" i="2" s="1"/>
  <c r="S2643" i="2"/>
  <c r="T2643" i="2" s="1"/>
  <c r="S2636" i="2"/>
  <c r="T2636" i="2" s="1"/>
  <c r="S2635" i="2"/>
  <c r="T2635" i="2" s="1"/>
  <c r="S2631" i="2"/>
  <c r="T2631" i="2" s="1"/>
  <c r="S2622" i="2"/>
  <c r="T2622" i="2" s="1"/>
  <c r="S2612" i="2"/>
  <c r="T2612" i="2" s="1"/>
  <c r="S2611" i="2"/>
  <c r="T2611" i="2" s="1"/>
  <c r="S2603" i="2"/>
  <c r="T2603" i="2" s="1"/>
  <c r="S2600" i="2"/>
  <c r="T2600" i="2" s="1"/>
  <c r="S2599" i="2"/>
  <c r="T2599" i="2" s="1"/>
  <c r="R2596" i="2"/>
  <c r="S2596" i="2" s="1"/>
  <c r="T2596" i="2" s="1"/>
  <c r="R2595" i="2"/>
  <c r="S2595" i="2" s="1"/>
  <c r="T2595" i="2" s="1"/>
  <c r="S2592" i="2"/>
  <c r="T2592" i="2" s="1"/>
  <c r="S2591" i="2"/>
  <c r="T2591" i="2" s="1"/>
  <c r="R2589" i="2"/>
  <c r="S2589" i="2" s="1"/>
  <c r="T2589" i="2" s="1"/>
  <c r="R2588" i="2"/>
  <c r="S2588" i="2" s="1"/>
  <c r="T2588" i="2" s="1"/>
  <c r="R2587" i="2"/>
  <c r="S2587" i="2" s="1"/>
  <c r="T2587" i="2" s="1"/>
  <c r="S2574" i="2"/>
  <c r="T2574" i="2" s="1"/>
  <c r="R2559" i="2"/>
  <c r="S2559" i="2" s="1"/>
  <c r="T2559" i="2" s="1"/>
  <c r="R2554" i="2"/>
  <c r="S2554" i="2" s="1"/>
  <c r="T2554" i="2" s="1"/>
  <c r="S2551" i="2"/>
  <c r="T2551" i="2" s="1"/>
  <c r="R2548" i="2"/>
  <c r="S2548" i="2" s="1"/>
  <c r="T2548" i="2" s="1"/>
  <c r="R2547" i="2"/>
  <c r="S2547" i="2" s="1"/>
  <c r="T2547" i="2" s="1"/>
  <c r="R2542" i="2"/>
  <c r="S2542" i="2" s="1"/>
  <c r="T2542" i="2" s="1"/>
  <c r="R2538" i="2"/>
  <c r="S2538" i="2" s="1"/>
  <c r="T2538" i="2" s="1"/>
  <c r="R2533" i="2"/>
  <c r="S2533" i="2" s="1"/>
  <c r="T2533" i="2" s="1"/>
  <c r="S2532" i="2"/>
  <c r="T2532" i="2" s="1"/>
  <c r="S2524" i="2"/>
  <c r="T2524" i="2" s="1"/>
  <c r="R2522" i="2"/>
  <c r="S2522" i="2" s="1"/>
  <c r="T2522" i="2" s="1"/>
  <c r="R2517" i="2"/>
  <c r="S2517" i="2" s="1"/>
  <c r="T2517" i="2" s="1"/>
  <c r="S2515" i="2"/>
  <c r="T2515" i="2" s="1"/>
  <c r="R2510" i="2"/>
  <c r="S2510" i="2" s="1"/>
  <c r="T2510" i="2" s="1"/>
  <c r="R2509" i="2"/>
  <c r="S2509" i="2" s="1"/>
  <c r="T2509" i="2" s="1"/>
  <c r="R2508" i="2"/>
  <c r="S2508" i="2" s="1"/>
  <c r="T2508" i="2" s="1"/>
  <c r="S2503" i="2"/>
  <c r="T2503" i="2" s="1"/>
  <c r="R2502" i="2"/>
  <c r="S2502" i="2" s="1"/>
  <c r="T2502" i="2" s="1"/>
  <c r="S2499" i="2"/>
  <c r="T2499" i="2" s="1"/>
  <c r="R2496" i="2"/>
  <c r="S2496" i="2" s="1"/>
  <c r="T2496" i="2" s="1"/>
  <c r="R2494" i="2"/>
  <c r="S2494" i="2" s="1"/>
  <c r="T2494" i="2" s="1"/>
  <c r="R2488" i="2"/>
  <c r="S2488" i="2" s="1"/>
  <c r="T2488" i="2" s="1"/>
  <c r="R2487" i="2"/>
  <c r="S2487" i="2" s="1"/>
  <c r="T2487" i="2" s="1"/>
  <c r="R2484" i="2"/>
  <c r="S2484" i="2" s="1"/>
  <c r="T2484" i="2" s="1"/>
  <c r="R2480" i="2"/>
  <c r="S2480" i="2" s="1"/>
  <c r="T2480" i="2" s="1"/>
  <c r="R2478" i="2"/>
  <c r="S2478" i="2" s="1"/>
  <c r="T2478" i="2" s="1"/>
  <c r="S2475" i="2"/>
  <c r="T2475" i="2" s="1"/>
  <c r="R2472" i="2"/>
  <c r="S2472" i="2" s="1"/>
  <c r="T2472" i="2" s="1"/>
  <c r="R2471" i="2"/>
  <c r="S2471" i="2" s="1"/>
  <c r="T2471" i="2" s="1"/>
  <c r="S2467" i="2"/>
  <c r="T2467" i="2" s="1"/>
  <c r="R2462" i="2"/>
  <c r="S2462" i="2" s="1"/>
  <c r="T2462" i="2" s="1"/>
  <c r="R2460" i="2"/>
  <c r="S2460" i="2" s="1"/>
  <c r="T2460" i="2" s="1"/>
  <c r="R2456" i="2"/>
  <c r="S2456" i="2" s="1"/>
  <c r="T2456" i="2" s="1"/>
  <c r="R2455" i="2"/>
  <c r="S2455" i="2" s="1"/>
  <c r="T2455" i="2" s="1"/>
  <c r="R2452" i="2"/>
  <c r="S2452" i="2" s="1"/>
  <c r="T2452" i="2" s="1"/>
  <c r="S2443" i="2"/>
  <c r="T2443" i="2" s="1"/>
  <c r="S2440" i="2"/>
  <c r="T2440" i="2" s="1"/>
  <c r="S2434" i="2"/>
  <c r="T2434" i="2" s="1"/>
  <c r="S2430" i="2"/>
  <c r="T2430" i="2" s="1"/>
  <c r="S2426" i="2"/>
  <c r="T2426" i="2" s="1"/>
  <c r="S2423" i="2"/>
  <c r="T2423" i="2" s="1"/>
  <c r="S2419" i="2"/>
  <c r="T2419" i="2" s="1"/>
  <c r="R2415" i="2"/>
  <c r="S2415" i="2" s="1"/>
  <c r="T2415" i="2" s="1"/>
  <c r="R2413" i="2"/>
  <c r="S2413" i="2" s="1"/>
  <c r="T2413" i="2" s="1"/>
  <c r="R2412" i="2"/>
  <c r="S2412" i="2" s="1"/>
  <c r="T2412" i="2" s="1"/>
  <c r="R2411" i="2"/>
  <c r="S2411" i="2" s="1"/>
  <c r="T2411" i="2" s="1"/>
  <c r="R2410" i="2"/>
  <c r="S2410" i="2" s="1"/>
  <c r="T2410" i="2" s="1"/>
  <c r="R2405" i="2"/>
  <c r="S2405" i="2" s="1"/>
  <c r="T2405" i="2" s="1"/>
  <c r="S2404" i="2"/>
  <c r="T2404" i="2" s="1"/>
  <c r="S2398" i="2"/>
  <c r="T2398" i="2" s="1"/>
  <c r="S2395" i="2"/>
  <c r="T2395" i="2" s="1"/>
  <c r="R2393" i="2"/>
  <c r="S2393" i="2" s="1"/>
  <c r="T2393" i="2" s="1"/>
  <c r="R2392" i="2"/>
  <c r="S2392" i="2" s="1"/>
  <c r="T2392" i="2" s="1"/>
  <c r="S2390" i="2"/>
  <c r="T2390" i="2" s="1"/>
  <c r="R2388" i="2"/>
  <c r="S2388" i="2" s="1"/>
  <c r="T2388" i="2" s="1"/>
  <c r="R2383" i="2"/>
  <c r="S2383" i="2" s="1"/>
  <c r="T2383" i="2" s="1"/>
  <c r="S2382" i="2"/>
  <c r="T2382" i="2" s="1"/>
  <c r="S2379" i="2"/>
  <c r="T2379" i="2" s="1"/>
  <c r="S2374" i="2"/>
  <c r="T2374" i="2" s="1"/>
  <c r="S2369" i="2"/>
  <c r="T2369" i="2" s="1"/>
  <c r="R2366" i="2"/>
  <c r="S2366" i="2" s="1"/>
  <c r="T2366" i="2" s="1"/>
  <c r="S2359" i="2"/>
  <c r="T2359" i="2" s="1"/>
  <c r="S2350" i="2"/>
  <c r="T2350" i="2" s="1"/>
  <c r="R2337" i="2"/>
  <c r="S2337" i="2" s="1"/>
  <c r="T2337" i="2" s="1"/>
  <c r="S2334" i="2"/>
  <c r="T2334" i="2" s="1"/>
  <c r="S2326" i="2"/>
  <c r="T2326" i="2" s="1"/>
  <c r="R2322" i="2"/>
  <c r="S2322" i="2" s="1"/>
  <c r="T2322" i="2" s="1"/>
  <c r="S2318" i="2"/>
  <c r="T2318" i="2" s="1"/>
  <c r="R2314" i="2"/>
  <c r="S2314" i="2" s="1"/>
  <c r="T2314" i="2" s="1"/>
  <c r="S2306" i="2"/>
  <c r="T2306" i="2" s="1"/>
  <c r="R2303" i="2"/>
  <c r="S2303" i="2" s="1"/>
  <c r="T2303" i="2" s="1"/>
  <c r="R2302" i="2"/>
  <c r="S2302" i="2" s="1"/>
  <c r="T2302" i="2" s="1"/>
  <c r="R2295" i="2"/>
  <c r="S2295" i="2" s="1"/>
  <c r="T2295" i="2" s="1"/>
  <c r="R2289" i="2"/>
  <c r="S2289" i="2" s="1"/>
  <c r="T2289" i="2" s="1"/>
  <c r="R2280" i="2"/>
  <c r="S2280" i="2" s="1"/>
  <c r="T2280" i="2" s="1"/>
  <c r="S2278" i="2"/>
  <c r="T2278" i="2" s="1"/>
  <c r="S2273" i="2"/>
  <c r="T2273" i="2" s="1"/>
  <c r="S2265" i="2"/>
  <c r="T2265" i="2" s="1"/>
  <c r="S2263" i="2"/>
  <c r="T2263" i="2" s="1"/>
  <c r="S2254" i="2"/>
  <c r="T2254" i="2" s="1"/>
  <c r="R2253" i="2"/>
  <c r="S2253" i="2" s="1"/>
  <c r="T2253" i="2" s="1"/>
  <c r="R2248" i="2"/>
  <c r="S2248" i="2" s="1"/>
  <c r="T2248" i="2" s="1"/>
  <c r="S2241" i="2"/>
  <c r="T2241" i="2" s="1"/>
  <c r="S2240" i="2"/>
  <c r="T2240" i="2" s="1"/>
  <c r="S2233" i="2"/>
  <c r="T2233" i="2" s="1"/>
  <c r="S2232" i="2"/>
  <c r="T2232" i="2" s="1"/>
  <c r="S2231" i="2"/>
  <c r="T2231" i="2" s="1"/>
  <c r="S2221" i="2"/>
  <c r="T2221" i="2" s="1"/>
  <c r="S2208" i="2"/>
  <c r="T2208" i="2" s="1"/>
  <c r="S2201" i="2"/>
  <c r="T2201" i="2" s="1"/>
  <c r="S2200" i="2"/>
  <c r="T2200" i="2" s="1"/>
  <c r="S2199" i="2"/>
  <c r="T2199" i="2" s="1"/>
  <c r="R2197" i="2"/>
  <c r="S2197" i="2" s="1"/>
  <c r="T2197" i="2" s="1"/>
  <c r="S2190" i="2"/>
  <c r="T2190" i="2" s="1"/>
  <c r="R2173" i="2"/>
  <c r="S2173" i="2" s="1"/>
  <c r="T2173" i="2" s="1"/>
  <c r="S2168" i="2"/>
  <c r="T2168" i="2" s="1"/>
  <c r="S2167" i="2"/>
  <c r="T2167" i="2" s="1"/>
  <c r="S2165" i="2"/>
  <c r="T2165" i="2" s="1"/>
  <c r="S2157" i="2"/>
  <c r="T2157" i="2" s="1"/>
  <c r="S2150" i="2"/>
  <c r="T2150" i="2" s="1"/>
  <c r="S2141" i="2"/>
  <c r="T2141" i="2" s="1"/>
  <c r="S2136" i="2"/>
  <c r="T2136" i="2" s="1"/>
  <c r="R2054" i="2"/>
  <c r="S2054" i="2" s="1"/>
  <c r="T2054" i="2" s="1"/>
  <c r="R1985" i="2"/>
  <c r="S1985" i="2" s="1"/>
  <c r="T1985" i="2" s="1"/>
  <c r="R1920" i="2"/>
  <c r="S1920" i="2" s="1"/>
  <c r="T1920" i="2" s="1"/>
  <c r="R2696" i="2"/>
  <c r="S2696" i="2" s="1"/>
  <c r="T2696" i="2" s="1"/>
  <c r="S2680" i="2"/>
  <c r="T2680" i="2" s="1"/>
  <c r="S2630" i="2"/>
  <c r="T2630" i="2" s="1"/>
  <c r="S2607" i="2"/>
  <c r="T2607" i="2" s="1"/>
  <c r="S2590" i="2"/>
  <c r="T2590" i="2" s="1"/>
  <c r="S2582" i="2"/>
  <c r="T2582" i="2" s="1"/>
  <c r="S2580" i="2"/>
  <c r="T2580" i="2" s="1"/>
  <c r="S2579" i="2"/>
  <c r="T2579" i="2" s="1"/>
  <c r="S2568" i="2"/>
  <c r="T2568" i="2" s="1"/>
  <c r="R2546" i="2"/>
  <c r="S2546" i="2" s="1"/>
  <c r="T2546" i="2" s="1"/>
  <c r="S2543" i="2"/>
  <c r="T2543" i="2" s="1"/>
  <c r="S2528" i="2"/>
  <c r="T2528" i="2" s="1"/>
  <c r="S2527" i="2"/>
  <c r="T2527" i="2" s="1"/>
  <c r="R2526" i="2"/>
  <c r="S2526" i="2" s="1"/>
  <c r="T2526" i="2" s="1"/>
  <c r="S2518" i="2"/>
  <c r="T2518" i="2" s="1"/>
  <c r="R2493" i="2"/>
  <c r="S2493" i="2" s="1"/>
  <c r="T2493" i="2" s="1"/>
  <c r="S2491" i="2"/>
  <c r="T2491" i="2" s="1"/>
  <c r="S2479" i="2"/>
  <c r="T2479" i="2" s="1"/>
  <c r="R2476" i="2"/>
  <c r="S2476" i="2" s="1"/>
  <c r="T2476" i="2" s="1"/>
  <c r="R2468" i="2"/>
  <c r="S2468" i="2" s="1"/>
  <c r="T2468" i="2" s="1"/>
  <c r="S2459" i="2"/>
  <c r="T2459" i="2" s="1"/>
  <c r="S2450" i="2"/>
  <c r="T2450" i="2" s="1"/>
  <c r="S2448" i="2"/>
  <c r="T2448" i="2" s="1"/>
  <c r="S2447" i="2"/>
  <c r="T2447" i="2" s="1"/>
  <c r="S2427" i="2"/>
  <c r="T2427" i="2" s="1"/>
  <c r="R2409" i="2"/>
  <c r="S2409" i="2" s="1"/>
  <c r="T2409" i="2" s="1"/>
  <c r="S2406" i="2"/>
  <c r="T2406" i="2" s="1"/>
  <c r="S2402" i="2"/>
  <c r="T2402" i="2" s="1"/>
  <c r="R2399" i="2"/>
  <c r="S2399" i="2" s="1"/>
  <c r="T2399" i="2" s="1"/>
  <c r="S2397" i="2"/>
  <c r="T2397" i="2" s="1"/>
  <c r="S2394" i="2"/>
  <c r="T2394" i="2" s="1"/>
  <c r="S2386" i="2"/>
  <c r="T2386" i="2" s="1"/>
  <c r="S2385" i="2"/>
  <c r="T2385" i="2" s="1"/>
  <c r="S2378" i="2"/>
  <c r="T2378" i="2" s="1"/>
  <c r="R2375" i="2"/>
  <c r="S2375" i="2" s="1"/>
  <c r="T2375" i="2" s="1"/>
  <c r="R2370" i="2"/>
  <c r="S2370" i="2" s="1"/>
  <c r="T2370" i="2" s="1"/>
  <c r="S2367" i="2"/>
  <c r="T2367" i="2" s="1"/>
  <c r="R2364" i="2"/>
  <c r="S2364" i="2" s="1"/>
  <c r="T2364" i="2" s="1"/>
  <c r="S2358" i="2"/>
  <c r="T2358" i="2" s="1"/>
  <c r="R2354" i="2"/>
  <c r="S2354" i="2" s="1"/>
  <c r="T2354" i="2" s="1"/>
  <c r="R2343" i="2"/>
  <c r="S2343" i="2" s="1"/>
  <c r="T2343" i="2" s="1"/>
  <c r="S2342" i="2"/>
  <c r="T2342" i="2" s="1"/>
  <c r="R2336" i="2"/>
  <c r="S2336" i="2" s="1"/>
  <c r="T2336" i="2" s="1"/>
  <c r="S2330" i="2"/>
  <c r="T2330" i="2" s="1"/>
  <c r="S2329" i="2"/>
  <c r="T2329" i="2" s="1"/>
  <c r="S2323" i="2"/>
  <c r="T2323" i="2" s="1"/>
  <c r="R2321" i="2"/>
  <c r="S2321" i="2" s="1"/>
  <c r="T2321" i="2" s="1"/>
  <c r="R2311" i="2"/>
  <c r="S2311" i="2" s="1"/>
  <c r="T2311" i="2" s="1"/>
  <c r="S2310" i="2"/>
  <c r="T2310" i="2" s="1"/>
  <c r="R2300" i="2"/>
  <c r="S2300" i="2" s="1"/>
  <c r="T2300" i="2" s="1"/>
  <c r="R2279" i="2"/>
  <c r="S2279" i="2" s="1"/>
  <c r="T2279" i="2" s="1"/>
  <c r="S2271" i="2"/>
  <c r="T2271" i="2" s="1"/>
  <c r="S2269" i="2"/>
  <c r="T2269" i="2" s="1"/>
  <c r="S2267" i="2"/>
  <c r="T2267" i="2" s="1"/>
  <c r="S2262" i="2"/>
  <c r="T2262" i="2" s="1"/>
  <c r="S2259" i="2"/>
  <c r="T2259" i="2" s="1"/>
  <c r="R2252" i="2"/>
  <c r="S2252" i="2" s="1"/>
  <c r="T2252" i="2" s="1"/>
  <c r="S2251" i="2"/>
  <c r="T2251" i="2" s="1"/>
  <c r="R2234" i="2"/>
  <c r="S2234" i="2" s="1"/>
  <c r="T2234" i="2" s="1"/>
  <c r="R2211" i="2"/>
  <c r="S2211" i="2" s="1"/>
  <c r="T2211" i="2" s="1"/>
  <c r="R2210" i="2"/>
  <c r="S2210" i="2" s="1"/>
  <c r="T2210" i="2" s="1"/>
  <c r="R2203" i="2"/>
  <c r="S2203" i="2" s="1"/>
  <c r="T2203" i="2" s="1"/>
  <c r="R2202" i="2"/>
  <c r="S2202" i="2" s="1"/>
  <c r="T2202" i="2" s="1"/>
  <c r="S2144" i="2"/>
  <c r="T2144" i="2" s="1"/>
  <c r="S2143" i="2"/>
  <c r="T2143" i="2" s="1"/>
  <c r="R2135" i="2"/>
  <c r="S2135" i="2" s="1"/>
  <c r="T2135" i="2" s="1"/>
  <c r="S2110" i="2"/>
  <c r="T2110" i="2" s="1"/>
  <c r="R2046" i="2"/>
  <c r="S2046" i="2" s="1"/>
  <c r="T2046" i="2" s="1"/>
  <c r="R2037" i="2"/>
  <c r="S2037" i="2" s="1"/>
  <c r="T2037" i="2" s="1"/>
  <c r="R1933" i="2"/>
  <c r="S1933" i="2" s="1"/>
  <c r="T1933" i="2" s="1"/>
  <c r="R1931" i="2"/>
  <c r="S1931" i="2" s="1"/>
  <c r="T1931" i="2" s="1"/>
  <c r="R1915" i="2"/>
  <c r="S1915" i="2" s="1"/>
  <c r="T1915" i="2" s="1"/>
  <c r="R2176" i="2"/>
  <c r="S2176" i="2" s="1"/>
  <c r="T2176" i="2" s="1"/>
  <c r="R2175" i="2"/>
  <c r="S2175" i="2" s="1"/>
  <c r="T2175" i="2" s="1"/>
  <c r="S2158" i="2"/>
  <c r="T2158" i="2" s="1"/>
  <c r="S2142" i="2"/>
  <c r="T2142" i="2" s="1"/>
  <c r="S2130" i="2"/>
  <c r="T2130" i="2" s="1"/>
  <c r="S2128" i="2"/>
  <c r="T2128" i="2" s="1"/>
  <c r="R2125" i="2"/>
  <c r="S2125" i="2" s="1"/>
  <c r="T2125" i="2" s="1"/>
  <c r="R2120" i="2"/>
  <c r="S2120" i="2" s="1"/>
  <c r="T2120" i="2" s="1"/>
  <c r="R2115" i="2"/>
  <c r="S2115" i="2" s="1"/>
  <c r="T2115" i="2" s="1"/>
  <c r="R2113" i="2"/>
  <c r="S2113" i="2" s="1"/>
  <c r="T2113" i="2" s="1"/>
  <c r="R2112" i="2"/>
  <c r="S2112" i="2" s="1"/>
  <c r="T2112" i="2" s="1"/>
  <c r="S2096" i="2"/>
  <c r="T2096" i="2" s="1"/>
  <c r="R2090" i="2"/>
  <c r="S2090" i="2" s="1"/>
  <c r="T2090" i="2" s="1"/>
  <c r="R2089" i="2"/>
  <c r="S2089" i="2" s="1"/>
  <c r="T2089" i="2" s="1"/>
  <c r="R2088" i="2"/>
  <c r="S2088" i="2" s="1"/>
  <c r="T2088" i="2" s="1"/>
  <c r="S2079" i="2"/>
  <c r="T2079" i="2" s="1"/>
  <c r="R2075" i="2"/>
  <c r="S2075" i="2" s="1"/>
  <c r="T2075" i="2" s="1"/>
  <c r="R2072" i="2"/>
  <c r="S2072" i="2" s="1"/>
  <c r="T2072" i="2" s="1"/>
  <c r="R2062" i="2"/>
  <c r="S2062" i="2" s="1"/>
  <c r="T2062" i="2" s="1"/>
  <c r="S2053" i="2"/>
  <c r="T2053" i="2" s="1"/>
  <c r="S2042" i="2"/>
  <c r="T2042" i="2" s="1"/>
  <c r="R2032" i="2"/>
  <c r="S2032" i="2" s="1"/>
  <c r="T2032" i="2" s="1"/>
  <c r="R2025" i="2"/>
  <c r="S2025" i="2" s="1"/>
  <c r="T2025" i="2" s="1"/>
  <c r="S2008" i="2"/>
  <c r="T2008" i="2" s="1"/>
  <c r="S2002" i="2"/>
  <c r="T2002" i="2" s="1"/>
  <c r="S1995" i="2"/>
  <c r="T1995" i="2" s="1"/>
  <c r="R1989" i="2"/>
  <c r="S1989" i="2" s="1"/>
  <c r="T1989" i="2" s="1"/>
  <c r="R1988" i="2"/>
  <c r="S1988" i="2" s="1"/>
  <c r="T1988" i="2" s="1"/>
  <c r="R1982" i="2"/>
  <c r="S1982" i="2" s="1"/>
  <c r="T1982" i="2" s="1"/>
  <c r="R1980" i="2"/>
  <c r="S1980" i="2" s="1"/>
  <c r="T1980" i="2" s="1"/>
  <c r="R1978" i="2"/>
  <c r="S1978" i="2" s="1"/>
  <c r="T1978" i="2" s="1"/>
  <c r="R1977" i="2"/>
  <c r="S1977" i="2" s="1"/>
  <c r="T1977" i="2" s="1"/>
  <c r="S1969" i="2"/>
  <c r="T1969" i="2" s="1"/>
  <c r="S1967" i="2"/>
  <c r="T1967" i="2" s="1"/>
  <c r="R1963" i="2"/>
  <c r="S1963" i="2" s="1"/>
  <c r="T1963" i="2" s="1"/>
  <c r="R1956" i="2"/>
  <c r="S1956" i="2" s="1"/>
  <c r="T1956" i="2" s="1"/>
  <c r="S1946" i="2"/>
  <c r="T1946" i="2" s="1"/>
  <c r="S1940" i="2"/>
  <c r="T1940" i="2" s="1"/>
  <c r="R1939" i="2"/>
  <c r="S1939" i="2" s="1"/>
  <c r="T1939" i="2" s="1"/>
  <c r="S1938" i="2"/>
  <c r="T1938" i="2" s="1"/>
  <c r="R1937" i="2"/>
  <c r="S1937" i="2" s="1"/>
  <c r="T1937" i="2" s="1"/>
  <c r="S1930" i="2"/>
  <c r="T1930" i="2" s="1"/>
  <c r="R1929" i="2"/>
  <c r="S1929" i="2" s="1"/>
  <c r="T1929" i="2" s="1"/>
  <c r="R1928" i="2"/>
  <c r="S1928" i="2" s="1"/>
  <c r="T1928" i="2" s="1"/>
  <c r="R1924" i="2"/>
  <c r="S1924" i="2" s="1"/>
  <c r="T1924" i="2" s="1"/>
  <c r="R1922" i="2"/>
  <c r="S1922" i="2" s="1"/>
  <c r="T1922" i="2" s="1"/>
  <c r="R1916" i="2"/>
  <c r="S1916" i="2" s="1"/>
  <c r="T1916" i="2" s="1"/>
  <c r="R1913" i="2"/>
  <c r="S1913" i="2" s="1"/>
  <c r="T1913" i="2" s="1"/>
  <c r="S1910" i="2"/>
  <c r="T1910" i="2" s="1"/>
  <c r="S1909" i="2"/>
  <c r="T1909" i="2" s="1"/>
  <c r="R1903" i="2"/>
  <c r="S1903" i="2" s="1"/>
  <c r="T1903" i="2" s="1"/>
  <c r="R1892" i="2"/>
  <c r="S1892" i="2" s="1"/>
  <c r="T1892" i="2" s="1"/>
  <c r="R1890" i="2"/>
  <c r="S1890" i="2" s="1"/>
  <c r="T1890" i="2" s="1"/>
  <c r="R1888" i="2"/>
  <c r="S1888" i="2" s="1"/>
  <c r="T1888" i="2" s="1"/>
  <c r="S1882" i="2"/>
  <c r="T1882" i="2" s="1"/>
  <c r="S2134" i="2"/>
  <c r="T2134" i="2" s="1"/>
  <c r="S2126" i="2"/>
  <c r="T2126" i="2" s="1"/>
  <c r="R2118" i="2"/>
  <c r="S2118" i="2" s="1"/>
  <c r="T2118" i="2" s="1"/>
  <c r="R2117" i="2"/>
  <c r="S2117" i="2" s="1"/>
  <c r="T2117" i="2" s="1"/>
  <c r="R2109" i="2"/>
  <c r="S2109" i="2" s="1"/>
  <c r="T2109" i="2" s="1"/>
  <c r="S2104" i="2"/>
  <c r="T2104" i="2" s="1"/>
  <c r="S2094" i="2"/>
  <c r="T2094" i="2" s="1"/>
  <c r="S2078" i="2"/>
  <c r="T2078" i="2" s="1"/>
  <c r="S2070" i="2"/>
  <c r="T2070" i="2" s="1"/>
  <c r="S2069" i="2"/>
  <c r="T2069" i="2" s="1"/>
  <c r="S2038" i="2"/>
  <c r="T2038" i="2" s="1"/>
  <c r="R2028" i="2"/>
  <c r="S2028" i="2" s="1"/>
  <c r="T2028" i="2" s="1"/>
  <c r="S2024" i="2"/>
  <c r="T2024" i="2" s="1"/>
  <c r="R2021" i="2"/>
  <c r="S2021" i="2" s="1"/>
  <c r="T2021" i="2" s="1"/>
  <c r="R2020" i="2"/>
  <c r="S2020" i="2" s="1"/>
  <c r="T2020" i="2" s="1"/>
  <c r="S2018" i="2"/>
  <c r="T2018" i="2" s="1"/>
  <c r="S2017" i="2"/>
  <c r="T2017" i="2" s="1"/>
  <c r="R2012" i="2"/>
  <c r="S2012" i="2" s="1"/>
  <c r="T2012" i="2" s="1"/>
  <c r="R2011" i="2"/>
  <c r="S2011" i="2" s="1"/>
  <c r="T2011" i="2" s="1"/>
  <c r="S2010" i="2"/>
  <c r="T2010" i="2" s="1"/>
  <c r="S2007" i="2"/>
  <c r="T2007" i="2" s="1"/>
  <c r="S2006" i="2"/>
  <c r="T2006" i="2" s="1"/>
  <c r="S2005" i="2"/>
  <c r="T2005" i="2" s="1"/>
  <c r="S2003" i="2"/>
  <c r="T2003" i="2" s="1"/>
  <c r="S2001" i="2"/>
  <c r="T2001" i="2" s="1"/>
  <c r="S1999" i="2"/>
  <c r="T1999" i="2" s="1"/>
  <c r="S1998" i="2"/>
  <c r="T1998" i="2" s="1"/>
  <c r="R1994" i="2"/>
  <c r="S1994" i="2" s="1"/>
  <c r="T1994" i="2" s="1"/>
  <c r="S1991" i="2"/>
  <c r="T1991" i="2" s="1"/>
  <c r="S1986" i="2"/>
  <c r="T1986" i="2" s="1"/>
  <c r="S1983" i="2"/>
  <c r="T1983" i="2" s="1"/>
  <c r="S1971" i="2"/>
  <c r="T1971" i="2" s="1"/>
  <c r="R1965" i="2"/>
  <c r="S1965" i="2" s="1"/>
  <c r="T1965" i="2" s="1"/>
  <c r="R1961" i="2"/>
  <c r="S1961" i="2" s="1"/>
  <c r="T1961" i="2" s="1"/>
  <c r="S1959" i="2"/>
  <c r="T1959" i="2" s="1"/>
  <c r="R1955" i="2"/>
  <c r="S1955" i="2" s="1"/>
  <c r="T1955" i="2" s="1"/>
  <c r="S1954" i="2"/>
  <c r="T1954" i="2" s="1"/>
  <c r="R1952" i="2"/>
  <c r="S1952" i="2" s="1"/>
  <c r="T1952" i="2" s="1"/>
  <c r="R1951" i="2"/>
  <c r="S1951" i="2" s="1"/>
  <c r="T1951" i="2" s="1"/>
  <c r="S1949" i="2"/>
  <c r="T1949" i="2" s="1"/>
  <c r="S1948" i="2"/>
  <c r="T1948" i="2" s="1"/>
  <c r="R1936" i="2"/>
  <c r="S1936" i="2" s="1"/>
  <c r="T1936" i="2" s="1"/>
  <c r="S1923" i="2"/>
  <c r="T1923" i="2" s="1"/>
  <c r="S1919" i="2"/>
  <c r="T1919" i="2" s="1"/>
  <c r="S1904" i="2"/>
  <c r="T1904" i="2" s="1"/>
  <c r="S1896" i="2"/>
  <c r="T1896" i="2" s="1"/>
  <c r="S1894" i="2"/>
  <c r="T1894" i="2" s="1"/>
  <c r="R1879" i="2"/>
  <c r="S1879" i="2" s="1"/>
  <c r="T1879" i="2" s="1"/>
  <c r="S1863" i="2"/>
  <c r="T1863" i="2" s="1"/>
  <c r="S1862" i="2"/>
  <c r="T1862" i="2" s="1"/>
  <c r="S1852" i="2"/>
  <c r="T1852" i="2" s="1"/>
  <c r="S1851" i="2"/>
  <c r="T1851" i="2" s="1"/>
  <c r="S2086" i="2"/>
  <c r="T2086" i="2" s="1"/>
  <c r="S2085" i="2"/>
  <c r="T2085" i="2" s="1"/>
  <c r="S2068" i="2"/>
  <c r="T2068" i="2" s="1"/>
  <c r="S2067" i="2"/>
  <c r="T2067" i="2" s="1"/>
  <c r="S2048" i="2"/>
  <c r="T2048" i="2" s="1"/>
  <c r="S2034" i="2"/>
  <c r="T2034" i="2" s="1"/>
  <c r="S2033" i="2"/>
  <c r="T2033" i="2" s="1"/>
  <c r="S2031" i="2"/>
  <c r="T2031" i="2" s="1"/>
  <c r="S2030" i="2"/>
  <c r="T2030" i="2" s="1"/>
  <c r="S2029" i="2"/>
  <c r="T2029" i="2" s="1"/>
  <c r="R2026" i="2"/>
  <c r="S2026" i="2" s="1"/>
  <c r="T2026" i="2" s="1"/>
  <c r="S2023" i="2"/>
  <c r="T2023" i="2" s="1"/>
  <c r="R2019" i="2"/>
  <c r="S2019" i="2" s="1"/>
  <c r="T2019" i="2" s="1"/>
  <c r="S2015" i="2"/>
  <c r="T2015" i="2" s="1"/>
  <c r="S2013" i="2"/>
  <c r="T2013" i="2" s="1"/>
  <c r="S2009" i="2"/>
  <c r="T2009" i="2" s="1"/>
  <c r="S2004" i="2"/>
  <c r="T2004" i="2" s="1"/>
  <c r="S2000" i="2"/>
  <c r="T2000" i="2" s="1"/>
  <c r="S1997" i="2"/>
  <c r="T1997" i="2" s="1"/>
  <c r="S1996" i="2"/>
  <c r="T1996" i="2" s="1"/>
  <c r="R1993" i="2"/>
  <c r="S1993" i="2" s="1"/>
  <c r="T1993" i="2" s="1"/>
  <c r="S1981" i="2"/>
  <c r="T1981" i="2" s="1"/>
  <c r="S1975" i="2"/>
  <c r="T1975" i="2" s="1"/>
  <c r="S1970" i="2"/>
  <c r="T1970" i="2" s="1"/>
  <c r="R1964" i="2"/>
  <c r="S1964" i="2" s="1"/>
  <c r="T1964" i="2" s="1"/>
  <c r="S1962" i="2"/>
  <c r="T1962" i="2" s="1"/>
  <c r="S1947" i="2"/>
  <c r="T1947" i="2" s="1"/>
  <c r="S1945" i="2"/>
  <c r="T1945" i="2" s="1"/>
  <c r="R1944" i="2"/>
  <c r="S1944" i="2" s="1"/>
  <c r="T1944" i="2" s="1"/>
  <c r="S1943" i="2"/>
  <c r="T1943" i="2" s="1"/>
  <c r="R1935" i="2"/>
  <c r="S1935" i="2" s="1"/>
  <c r="T1935" i="2" s="1"/>
  <c r="S1927" i="2"/>
  <c r="T1927" i="2" s="1"/>
  <c r="S1887" i="2"/>
  <c r="T1887" i="2" s="1"/>
  <c r="R1877" i="2"/>
  <c r="S1877" i="2" s="1"/>
  <c r="T1877" i="2" s="1"/>
  <c r="S1869" i="2"/>
  <c r="T1869" i="2" s="1"/>
  <c r="S1868" i="2"/>
  <c r="T1868" i="2" s="1"/>
  <c r="R1651" i="2"/>
  <c r="S1651" i="2" s="1"/>
  <c r="T1651" i="2" s="1"/>
  <c r="R1841" i="2"/>
  <c r="S1841" i="2" s="1"/>
  <c r="T1841" i="2" s="1"/>
  <c r="R1839" i="2"/>
  <c r="S1839" i="2" s="1"/>
  <c r="T1839" i="2" s="1"/>
  <c r="R1833" i="2"/>
  <c r="S1833" i="2" s="1"/>
  <c r="T1833" i="2" s="1"/>
  <c r="S1832" i="2"/>
  <c r="T1832" i="2" s="1"/>
  <c r="S1831" i="2"/>
  <c r="T1831" i="2" s="1"/>
  <c r="S1825" i="2"/>
  <c r="T1825" i="2" s="1"/>
  <c r="R1816" i="2"/>
  <c r="S1816" i="2" s="1"/>
  <c r="T1816" i="2" s="1"/>
  <c r="R1815" i="2"/>
  <c r="S1815" i="2" s="1"/>
  <c r="T1815" i="2" s="1"/>
  <c r="R1807" i="2"/>
  <c r="S1807" i="2" s="1"/>
  <c r="T1807" i="2" s="1"/>
  <c r="R1802" i="2"/>
  <c r="S1802" i="2" s="1"/>
  <c r="T1802" i="2" s="1"/>
  <c r="S1799" i="2"/>
  <c r="T1799" i="2" s="1"/>
  <c r="R1795" i="2"/>
  <c r="S1795" i="2" s="1"/>
  <c r="T1795" i="2" s="1"/>
  <c r="R1794" i="2"/>
  <c r="S1794" i="2" s="1"/>
  <c r="T1794" i="2" s="1"/>
  <c r="R1792" i="2"/>
  <c r="S1792" i="2" s="1"/>
  <c r="T1792" i="2" s="1"/>
  <c r="S1777" i="2"/>
  <c r="T1777" i="2" s="1"/>
  <c r="S1772" i="2"/>
  <c r="T1772" i="2" s="1"/>
  <c r="S1771" i="2"/>
  <c r="T1771" i="2" s="1"/>
  <c r="S1770" i="2"/>
  <c r="T1770" i="2" s="1"/>
  <c r="R1768" i="2"/>
  <c r="S1768" i="2" s="1"/>
  <c r="T1768" i="2" s="1"/>
  <c r="S1759" i="2"/>
  <c r="T1759" i="2" s="1"/>
  <c r="R1755" i="2"/>
  <c r="S1755" i="2" s="1"/>
  <c r="T1755" i="2" s="1"/>
  <c r="S1753" i="2"/>
  <c r="T1753" i="2" s="1"/>
  <c r="S1736" i="2"/>
  <c r="T1736" i="2" s="1"/>
  <c r="S1728" i="2"/>
  <c r="T1728" i="2" s="1"/>
  <c r="R1722" i="2"/>
  <c r="S1722" i="2" s="1"/>
  <c r="T1722" i="2" s="1"/>
  <c r="S1716" i="2"/>
  <c r="T1716" i="2" s="1"/>
  <c r="S1715" i="2"/>
  <c r="T1715" i="2" s="1"/>
  <c r="S1705" i="2"/>
  <c r="T1705" i="2" s="1"/>
  <c r="S1692" i="2"/>
  <c r="T1692" i="2" s="1"/>
  <c r="S1691" i="2"/>
  <c r="T1691" i="2" s="1"/>
  <c r="S1687" i="2"/>
  <c r="T1687" i="2" s="1"/>
  <c r="S1684" i="2"/>
  <c r="T1684" i="2" s="1"/>
  <c r="S1682" i="2"/>
  <c r="T1682" i="2" s="1"/>
  <c r="S1679" i="2"/>
  <c r="T1679" i="2" s="1"/>
  <c r="S1678" i="2"/>
  <c r="T1678" i="2" s="1"/>
  <c r="S1666" i="2"/>
  <c r="T1666" i="2" s="1"/>
  <c r="S1658" i="2"/>
  <c r="T1658" i="2" s="1"/>
  <c r="R1657" i="2"/>
  <c r="S1657" i="2" s="1"/>
  <c r="T1657" i="2" s="1"/>
  <c r="R1636" i="2"/>
  <c r="S1636" i="2" s="1"/>
  <c r="T1636" i="2" s="1"/>
  <c r="S1849" i="2"/>
  <c r="T1849" i="2" s="1"/>
  <c r="S1848" i="2"/>
  <c r="T1848" i="2" s="1"/>
  <c r="S1842" i="2"/>
  <c r="T1842" i="2" s="1"/>
  <c r="R1838" i="2"/>
  <c r="S1838" i="2" s="1"/>
  <c r="T1838" i="2" s="1"/>
  <c r="S1828" i="2"/>
  <c r="T1828" i="2" s="1"/>
  <c r="S1823" i="2"/>
  <c r="T1823" i="2" s="1"/>
  <c r="S1808" i="2"/>
  <c r="T1808" i="2" s="1"/>
  <c r="S1803" i="2"/>
  <c r="T1803" i="2" s="1"/>
  <c r="S1788" i="2"/>
  <c r="T1788" i="2" s="1"/>
  <c r="S1785" i="2"/>
  <c r="T1785" i="2" s="1"/>
  <c r="S1776" i="2"/>
  <c r="T1776" i="2" s="1"/>
  <c r="S1769" i="2"/>
  <c r="T1769" i="2" s="1"/>
  <c r="S1764" i="2"/>
  <c r="T1764" i="2" s="1"/>
  <c r="S1756" i="2"/>
  <c r="T1756" i="2" s="1"/>
  <c r="R1754" i="2"/>
  <c r="S1754" i="2" s="1"/>
  <c r="T1754" i="2" s="1"/>
  <c r="S1748" i="2"/>
  <c r="T1748" i="2" s="1"/>
  <c r="S1744" i="2"/>
  <c r="T1744" i="2" s="1"/>
  <c r="S1724" i="2"/>
  <c r="T1724" i="2" s="1"/>
  <c r="S1713" i="2"/>
  <c r="T1713" i="2" s="1"/>
  <c r="S1708" i="2"/>
  <c r="T1708" i="2" s="1"/>
  <c r="S1706" i="2"/>
  <c r="T1706" i="2" s="1"/>
  <c r="R1700" i="2"/>
  <c r="S1700" i="2" s="1"/>
  <c r="T1700" i="2" s="1"/>
  <c r="R1694" i="2"/>
  <c r="S1694" i="2" s="1"/>
  <c r="T1694" i="2" s="1"/>
  <c r="S1690" i="2"/>
  <c r="T1690" i="2" s="1"/>
  <c r="S1677" i="2"/>
  <c r="T1677" i="2" s="1"/>
  <c r="S1676" i="2"/>
  <c r="T1676" i="2" s="1"/>
  <c r="R1668" i="2"/>
  <c r="S1668" i="2" s="1"/>
  <c r="T1668" i="2" s="1"/>
  <c r="S1664" i="2"/>
  <c r="T1664" i="2" s="1"/>
  <c r="R1659" i="2"/>
  <c r="S1659" i="2" s="1"/>
  <c r="T1659" i="2" s="1"/>
  <c r="R1655" i="2"/>
  <c r="S1655" i="2" s="1"/>
  <c r="T1655" i="2" s="1"/>
  <c r="R1652" i="2"/>
  <c r="S1652" i="2" s="1"/>
  <c r="T1652" i="2" s="1"/>
  <c r="R1649" i="2"/>
  <c r="S1649" i="2" s="1"/>
  <c r="T1649" i="2" s="1"/>
  <c r="R1644" i="2"/>
  <c r="S1644" i="2" s="1"/>
  <c r="T1644" i="2" s="1"/>
  <c r="R1631" i="2"/>
  <c r="S1631" i="2" s="1"/>
  <c r="T1631" i="2" s="1"/>
  <c r="R1531" i="2"/>
  <c r="S1531" i="2" s="1"/>
  <c r="T1531" i="2" s="1"/>
  <c r="R1516" i="2"/>
  <c r="S1516" i="2" s="1"/>
  <c r="T1516" i="2" s="1"/>
  <c r="R1912" i="2"/>
  <c r="S1912" i="2" s="1"/>
  <c r="T1912" i="2" s="1"/>
  <c r="R1911" i="2"/>
  <c r="S1911" i="2" s="1"/>
  <c r="T1911" i="2" s="1"/>
  <c r="S1908" i="2"/>
  <c r="T1908" i="2" s="1"/>
  <c r="S1907" i="2"/>
  <c r="T1907" i="2" s="1"/>
  <c r="R1905" i="2"/>
  <c r="S1905" i="2" s="1"/>
  <c r="T1905" i="2" s="1"/>
  <c r="S1900" i="2"/>
  <c r="T1900" i="2" s="1"/>
  <c r="S1899" i="2"/>
  <c r="T1899" i="2" s="1"/>
  <c r="R1898" i="2"/>
  <c r="S1898" i="2" s="1"/>
  <c r="T1898" i="2" s="1"/>
  <c r="R1895" i="2"/>
  <c r="S1895" i="2" s="1"/>
  <c r="T1895" i="2" s="1"/>
  <c r="S1891" i="2"/>
  <c r="T1891" i="2" s="1"/>
  <c r="R1884" i="2"/>
  <c r="S1884" i="2" s="1"/>
  <c r="T1884" i="2" s="1"/>
  <c r="R1876" i="2"/>
  <c r="S1876" i="2" s="1"/>
  <c r="T1876" i="2" s="1"/>
  <c r="R1872" i="2"/>
  <c r="S1872" i="2" s="1"/>
  <c r="T1872" i="2" s="1"/>
  <c r="R1871" i="2"/>
  <c r="S1871" i="2" s="1"/>
  <c r="T1871" i="2" s="1"/>
  <c r="S1867" i="2"/>
  <c r="T1867" i="2" s="1"/>
  <c r="R1865" i="2"/>
  <c r="S1865" i="2" s="1"/>
  <c r="T1865" i="2" s="1"/>
  <c r="R1864" i="2"/>
  <c r="S1864" i="2" s="1"/>
  <c r="T1864" i="2" s="1"/>
  <c r="R1860" i="2"/>
  <c r="S1860" i="2" s="1"/>
  <c r="T1860" i="2" s="1"/>
  <c r="R1859" i="2"/>
  <c r="S1859" i="2" s="1"/>
  <c r="T1859" i="2" s="1"/>
  <c r="R1858" i="2"/>
  <c r="S1858" i="2" s="1"/>
  <c r="T1858" i="2" s="1"/>
  <c r="S1847" i="2"/>
  <c r="T1847" i="2" s="1"/>
  <c r="R1844" i="2"/>
  <c r="S1844" i="2" s="1"/>
  <c r="T1844" i="2" s="1"/>
  <c r="R1835" i="2"/>
  <c r="S1835" i="2" s="1"/>
  <c r="T1835" i="2" s="1"/>
  <c r="R1830" i="2"/>
  <c r="S1830" i="2" s="1"/>
  <c r="T1830" i="2" s="1"/>
  <c r="S1827" i="2"/>
  <c r="T1827" i="2" s="1"/>
  <c r="S1826" i="2"/>
  <c r="T1826" i="2" s="1"/>
  <c r="R1824" i="2"/>
  <c r="S1824" i="2" s="1"/>
  <c r="T1824" i="2" s="1"/>
  <c r="S1822" i="2"/>
  <c r="T1822" i="2" s="1"/>
  <c r="R1820" i="2"/>
  <c r="S1820" i="2" s="1"/>
  <c r="T1820" i="2" s="1"/>
  <c r="R1819" i="2"/>
  <c r="S1819" i="2" s="1"/>
  <c r="T1819" i="2" s="1"/>
  <c r="R1812" i="2"/>
  <c r="S1812" i="2" s="1"/>
  <c r="T1812" i="2" s="1"/>
  <c r="R1811" i="2"/>
  <c r="S1811" i="2" s="1"/>
  <c r="T1811" i="2" s="1"/>
  <c r="R1804" i="2"/>
  <c r="S1804" i="2" s="1"/>
  <c r="T1804" i="2" s="1"/>
  <c r="S1801" i="2"/>
  <c r="T1801" i="2" s="1"/>
  <c r="R1796" i="2"/>
  <c r="S1796" i="2" s="1"/>
  <c r="T1796" i="2" s="1"/>
  <c r="S1793" i="2"/>
  <c r="T1793" i="2" s="1"/>
  <c r="R1787" i="2"/>
  <c r="S1787" i="2" s="1"/>
  <c r="T1787" i="2" s="1"/>
  <c r="S1784" i="2"/>
  <c r="T1784" i="2" s="1"/>
  <c r="S1783" i="2"/>
  <c r="T1783" i="2" s="1"/>
  <c r="R1781" i="2"/>
  <c r="S1781" i="2" s="1"/>
  <c r="T1781" i="2" s="1"/>
  <c r="S1775" i="2"/>
  <c r="T1775" i="2" s="1"/>
  <c r="S1773" i="2"/>
  <c r="T1773" i="2" s="1"/>
  <c r="S1767" i="2"/>
  <c r="T1767" i="2" s="1"/>
  <c r="R1766" i="2"/>
  <c r="S1766" i="2" s="1"/>
  <c r="T1766" i="2" s="1"/>
  <c r="R1763" i="2"/>
  <c r="S1763" i="2" s="1"/>
  <c r="T1763" i="2" s="1"/>
  <c r="S1760" i="2"/>
  <c r="T1760" i="2" s="1"/>
  <c r="R1752" i="2"/>
  <c r="S1752" i="2" s="1"/>
  <c r="T1752" i="2" s="1"/>
  <c r="S1751" i="2"/>
  <c r="T1751" i="2" s="1"/>
  <c r="R1746" i="2"/>
  <c r="S1746" i="2" s="1"/>
  <c r="T1746" i="2" s="1"/>
  <c r="S1743" i="2"/>
  <c r="T1743" i="2" s="1"/>
  <c r="S1739" i="2"/>
  <c r="T1739" i="2" s="1"/>
  <c r="R1737" i="2"/>
  <c r="S1737" i="2" s="1"/>
  <c r="T1737" i="2" s="1"/>
  <c r="R1735" i="2"/>
  <c r="S1735" i="2" s="1"/>
  <c r="T1735" i="2" s="1"/>
  <c r="S1732" i="2"/>
  <c r="T1732" i="2" s="1"/>
  <c r="S1731" i="2"/>
  <c r="T1731" i="2" s="1"/>
  <c r="R1723" i="2"/>
  <c r="S1723" i="2" s="1"/>
  <c r="T1723" i="2" s="1"/>
  <c r="S1720" i="2"/>
  <c r="T1720" i="2" s="1"/>
  <c r="S1719" i="2"/>
  <c r="T1719" i="2" s="1"/>
  <c r="R1717" i="2"/>
  <c r="S1717" i="2" s="1"/>
  <c r="T1717" i="2" s="1"/>
  <c r="R1714" i="2"/>
  <c r="S1714" i="2" s="1"/>
  <c r="T1714" i="2" s="1"/>
  <c r="S1712" i="2"/>
  <c r="T1712" i="2" s="1"/>
  <c r="R1709" i="2"/>
  <c r="S1709" i="2" s="1"/>
  <c r="T1709" i="2" s="1"/>
  <c r="R1707" i="2"/>
  <c r="S1707" i="2" s="1"/>
  <c r="T1707" i="2" s="1"/>
  <c r="R1704" i="2"/>
  <c r="S1704" i="2" s="1"/>
  <c r="T1704" i="2" s="1"/>
  <c r="R1703" i="2"/>
  <c r="S1703" i="2" s="1"/>
  <c r="T1703" i="2" s="1"/>
  <c r="S1699" i="2"/>
  <c r="T1699" i="2" s="1"/>
  <c r="S1698" i="2"/>
  <c r="T1698" i="2" s="1"/>
  <c r="S1697" i="2"/>
  <c r="T1697" i="2" s="1"/>
  <c r="S1695" i="2"/>
  <c r="T1695" i="2" s="1"/>
  <c r="R1689" i="2"/>
  <c r="S1689" i="2" s="1"/>
  <c r="T1689" i="2" s="1"/>
  <c r="R1685" i="2"/>
  <c r="S1685" i="2" s="1"/>
  <c r="T1685" i="2" s="1"/>
  <c r="R1683" i="2"/>
  <c r="S1683" i="2" s="1"/>
  <c r="T1683" i="2" s="1"/>
  <c r="R1675" i="2"/>
  <c r="S1675" i="2" s="1"/>
  <c r="T1675" i="2" s="1"/>
  <c r="S1674" i="2"/>
  <c r="T1674" i="2" s="1"/>
  <c r="R1673" i="2"/>
  <c r="S1673" i="2" s="1"/>
  <c r="T1673" i="2" s="1"/>
  <c r="R1672" i="2"/>
  <c r="S1672" i="2" s="1"/>
  <c r="T1672" i="2" s="1"/>
  <c r="R1671" i="2"/>
  <c r="S1671" i="2" s="1"/>
  <c r="T1671" i="2" s="1"/>
  <c r="R1665" i="2"/>
  <c r="S1665" i="2" s="1"/>
  <c r="T1665" i="2" s="1"/>
  <c r="R1662" i="2"/>
  <c r="S1662" i="2" s="1"/>
  <c r="T1662" i="2" s="1"/>
  <c r="R1661" i="2"/>
  <c r="S1661" i="2" s="1"/>
  <c r="T1661" i="2" s="1"/>
  <c r="R1660" i="2"/>
  <c r="S1660" i="2" s="1"/>
  <c r="T1660" i="2" s="1"/>
  <c r="S1650" i="2"/>
  <c r="T1650" i="2" s="1"/>
  <c r="R1647" i="2"/>
  <c r="S1647" i="2" s="1"/>
  <c r="T1647" i="2" s="1"/>
  <c r="S1643" i="2"/>
  <c r="T1643" i="2" s="1"/>
  <c r="S1642" i="2"/>
  <c r="T1642" i="2" s="1"/>
  <c r="R1637" i="2"/>
  <c r="S1637" i="2" s="1"/>
  <c r="T1637" i="2" s="1"/>
  <c r="S1634" i="2"/>
  <c r="T1634" i="2" s="1"/>
  <c r="R1526" i="2"/>
  <c r="S1526" i="2" s="1"/>
  <c r="T1526" i="2" s="1"/>
  <c r="R1511" i="2"/>
  <c r="S1511" i="2" s="1"/>
  <c r="T1511" i="2" s="1"/>
  <c r="S1625" i="2"/>
  <c r="T1625" i="2" s="1"/>
  <c r="R1621" i="2"/>
  <c r="S1621" i="2" s="1"/>
  <c r="T1621" i="2" s="1"/>
  <c r="S1607" i="2"/>
  <c r="T1607" i="2" s="1"/>
  <c r="R1599" i="2"/>
  <c r="S1599" i="2" s="1"/>
  <c r="T1599" i="2" s="1"/>
  <c r="S1595" i="2"/>
  <c r="T1595" i="2" s="1"/>
  <c r="R1590" i="2"/>
  <c r="S1590" i="2" s="1"/>
  <c r="T1590" i="2" s="1"/>
  <c r="R1589" i="2"/>
  <c r="S1589" i="2" s="1"/>
  <c r="T1589" i="2" s="1"/>
  <c r="S1579" i="2"/>
  <c r="T1579" i="2" s="1"/>
  <c r="R1577" i="2"/>
  <c r="S1577" i="2" s="1"/>
  <c r="T1577" i="2" s="1"/>
  <c r="R1576" i="2"/>
  <c r="S1576" i="2" s="1"/>
  <c r="T1576" i="2" s="1"/>
  <c r="S1574" i="2"/>
  <c r="T1574" i="2" s="1"/>
  <c r="R1560" i="2"/>
  <c r="S1560" i="2" s="1"/>
  <c r="T1560" i="2" s="1"/>
  <c r="S1557" i="2"/>
  <c r="T1557" i="2" s="1"/>
  <c r="S1544" i="2"/>
  <c r="T1544" i="2" s="1"/>
  <c r="S1543" i="2"/>
  <c r="T1543" i="2" s="1"/>
  <c r="R1542" i="2"/>
  <c r="S1542" i="2" s="1"/>
  <c r="T1542" i="2" s="1"/>
  <c r="R1536" i="2"/>
  <c r="S1536" i="2" s="1"/>
  <c r="T1536" i="2" s="1"/>
  <c r="R1535" i="2"/>
  <c r="S1535" i="2" s="1"/>
  <c r="T1535" i="2" s="1"/>
  <c r="R1534" i="2"/>
  <c r="S1534" i="2" s="1"/>
  <c r="T1534" i="2" s="1"/>
  <c r="S1528" i="2"/>
  <c r="T1528" i="2" s="1"/>
  <c r="S1519" i="2"/>
  <c r="T1519" i="2" s="1"/>
  <c r="R1518" i="2"/>
  <c r="S1518" i="2" s="1"/>
  <c r="T1518" i="2" s="1"/>
  <c r="R1517" i="2"/>
  <c r="S1517" i="2" s="1"/>
  <c r="T1517" i="2" s="1"/>
  <c r="R1515" i="2"/>
  <c r="S1515" i="2" s="1"/>
  <c r="T1515" i="2" s="1"/>
  <c r="S1513" i="2"/>
  <c r="T1513" i="2" s="1"/>
  <c r="S1507" i="2"/>
  <c r="T1507" i="2" s="1"/>
  <c r="R1505" i="2"/>
  <c r="S1505" i="2" s="1"/>
  <c r="T1505" i="2" s="1"/>
  <c r="S1502" i="2"/>
  <c r="T1502" i="2" s="1"/>
  <c r="S1499" i="2"/>
  <c r="T1499" i="2" s="1"/>
  <c r="R1497" i="2"/>
  <c r="S1497" i="2" s="1"/>
  <c r="T1497" i="2" s="1"/>
  <c r="R1493" i="2"/>
  <c r="S1493" i="2" s="1"/>
  <c r="T1493" i="2" s="1"/>
  <c r="R1492" i="2"/>
  <c r="S1492" i="2" s="1"/>
  <c r="T1492" i="2" s="1"/>
  <c r="S1489" i="2"/>
  <c r="T1489" i="2" s="1"/>
  <c r="R1484" i="2"/>
  <c r="S1484" i="2" s="1"/>
  <c r="T1484" i="2" s="1"/>
  <c r="R1473" i="2"/>
  <c r="S1473" i="2" s="1"/>
  <c r="T1473" i="2" s="1"/>
  <c r="R1472" i="2"/>
  <c r="S1472" i="2" s="1"/>
  <c r="T1472" i="2" s="1"/>
  <c r="R1471" i="2"/>
  <c r="S1471" i="2" s="1"/>
  <c r="T1471" i="2" s="1"/>
  <c r="R1468" i="2"/>
  <c r="S1468" i="2" s="1"/>
  <c r="T1468" i="2" s="1"/>
  <c r="S1465" i="2"/>
  <c r="T1465" i="2" s="1"/>
  <c r="S1464" i="2"/>
  <c r="T1464" i="2" s="1"/>
  <c r="S1461" i="2"/>
  <c r="T1461" i="2" s="1"/>
  <c r="R1459" i="2"/>
  <c r="S1459" i="2" s="1"/>
  <c r="T1459" i="2" s="1"/>
  <c r="S1455" i="2"/>
  <c r="T1455" i="2" s="1"/>
  <c r="R1453" i="2"/>
  <c r="S1453" i="2" s="1"/>
  <c r="T1453" i="2" s="1"/>
  <c r="R1449" i="2"/>
  <c r="S1449" i="2" s="1"/>
  <c r="T1449" i="2" s="1"/>
  <c r="R1448" i="2"/>
  <c r="S1448" i="2" s="1"/>
  <c r="T1448" i="2" s="1"/>
  <c r="R1447" i="2"/>
  <c r="S1447" i="2" s="1"/>
  <c r="T1447" i="2" s="1"/>
  <c r="R1439" i="2"/>
  <c r="S1439" i="2" s="1"/>
  <c r="T1439" i="2" s="1"/>
  <c r="R1419" i="2"/>
  <c r="S1419" i="2" s="1"/>
  <c r="T1419" i="2" s="1"/>
  <c r="R1415" i="2"/>
  <c r="S1415" i="2" s="1"/>
  <c r="T1415" i="2" s="1"/>
  <c r="R1410" i="2"/>
  <c r="S1410" i="2" s="1"/>
  <c r="T1410" i="2" s="1"/>
  <c r="R1402" i="2"/>
  <c r="S1402" i="2" s="1"/>
  <c r="T1402" i="2" s="1"/>
  <c r="S1397" i="2"/>
  <c r="T1397" i="2" s="1"/>
  <c r="S1396" i="2"/>
  <c r="T1396" i="2" s="1"/>
  <c r="S1392" i="2"/>
  <c r="T1392" i="2" s="1"/>
  <c r="R1385" i="2"/>
  <c r="S1385" i="2" s="1"/>
  <c r="T1385" i="2" s="1"/>
  <c r="R1383" i="2"/>
  <c r="S1383" i="2" s="1"/>
  <c r="T1383" i="2" s="1"/>
  <c r="R1639" i="2"/>
  <c r="S1639" i="2" s="1"/>
  <c r="T1639" i="2" s="1"/>
  <c r="S1638" i="2"/>
  <c r="T1638" i="2" s="1"/>
  <c r="R1635" i="2"/>
  <c r="S1635" i="2" s="1"/>
  <c r="T1635" i="2" s="1"/>
  <c r="R1633" i="2"/>
  <c r="S1633" i="2" s="1"/>
  <c r="T1633" i="2" s="1"/>
  <c r="S1630" i="2"/>
  <c r="T1630" i="2" s="1"/>
  <c r="R1626" i="2"/>
  <c r="S1626" i="2" s="1"/>
  <c r="T1626" i="2" s="1"/>
  <c r="S1624" i="2"/>
  <c r="T1624" i="2" s="1"/>
  <c r="R1620" i="2"/>
  <c r="S1620" i="2" s="1"/>
  <c r="T1620" i="2" s="1"/>
  <c r="S1619" i="2"/>
  <c r="T1619" i="2" s="1"/>
  <c r="S1618" i="2"/>
  <c r="T1618" i="2" s="1"/>
  <c r="R1616" i="2"/>
  <c r="S1616" i="2" s="1"/>
  <c r="T1616" i="2" s="1"/>
  <c r="R1613" i="2"/>
  <c r="S1613" i="2" s="1"/>
  <c r="T1613" i="2" s="1"/>
  <c r="S1611" i="2"/>
  <c r="T1611" i="2" s="1"/>
  <c r="S1606" i="2"/>
  <c r="T1606" i="2" s="1"/>
  <c r="R1605" i="2"/>
  <c r="S1605" i="2" s="1"/>
  <c r="T1605" i="2" s="1"/>
  <c r="R1601" i="2"/>
  <c r="S1601" i="2" s="1"/>
  <c r="T1601" i="2" s="1"/>
  <c r="R1596" i="2"/>
  <c r="S1596" i="2" s="1"/>
  <c r="T1596" i="2" s="1"/>
  <c r="R1593" i="2"/>
  <c r="S1593" i="2" s="1"/>
  <c r="T1593" i="2" s="1"/>
  <c r="R1592" i="2"/>
  <c r="S1592" i="2" s="1"/>
  <c r="T1592" i="2" s="1"/>
  <c r="S1587" i="2"/>
  <c r="T1587" i="2" s="1"/>
  <c r="R1585" i="2"/>
  <c r="S1585" i="2" s="1"/>
  <c r="T1585" i="2" s="1"/>
  <c r="S1583" i="2"/>
  <c r="T1583" i="2" s="1"/>
  <c r="R1580" i="2"/>
  <c r="S1580" i="2" s="1"/>
  <c r="T1580" i="2" s="1"/>
  <c r="R1575" i="2"/>
  <c r="S1575" i="2" s="1"/>
  <c r="T1575" i="2" s="1"/>
  <c r="R1573" i="2"/>
  <c r="S1573" i="2" s="1"/>
  <c r="T1573" i="2" s="1"/>
  <c r="R1572" i="2"/>
  <c r="S1572" i="2" s="1"/>
  <c r="T1572" i="2" s="1"/>
  <c r="R1565" i="2"/>
  <c r="S1565" i="2" s="1"/>
  <c r="T1565" i="2" s="1"/>
  <c r="S1564" i="2"/>
  <c r="T1564" i="2" s="1"/>
  <c r="S1563" i="2"/>
  <c r="T1563" i="2" s="1"/>
  <c r="R1558" i="2"/>
  <c r="S1558" i="2" s="1"/>
  <c r="T1558" i="2" s="1"/>
  <c r="S1556" i="2"/>
  <c r="T1556" i="2" s="1"/>
  <c r="R1551" i="2"/>
  <c r="S1551" i="2" s="1"/>
  <c r="T1551" i="2" s="1"/>
  <c r="S1550" i="2"/>
  <c r="T1550" i="2" s="1"/>
  <c r="R1540" i="2"/>
  <c r="S1540" i="2" s="1"/>
  <c r="T1540" i="2" s="1"/>
  <c r="R1539" i="2"/>
  <c r="S1539" i="2" s="1"/>
  <c r="T1539" i="2" s="1"/>
  <c r="R1533" i="2"/>
  <c r="S1533" i="2" s="1"/>
  <c r="T1533" i="2" s="1"/>
  <c r="R1529" i="2"/>
  <c r="S1529" i="2" s="1"/>
  <c r="T1529" i="2" s="1"/>
  <c r="S1525" i="2"/>
  <c r="T1525" i="2" s="1"/>
  <c r="S1524" i="2"/>
  <c r="T1524" i="2" s="1"/>
  <c r="R1520" i="2"/>
  <c r="S1520" i="2" s="1"/>
  <c r="T1520" i="2" s="1"/>
  <c r="R1503" i="2"/>
  <c r="S1503" i="2" s="1"/>
  <c r="T1503" i="2" s="1"/>
  <c r="S1501" i="2"/>
  <c r="T1501" i="2" s="1"/>
  <c r="R1476" i="2"/>
  <c r="S1476" i="2" s="1"/>
  <c r="T1476" i="2" s="1"/>
  <c r="S1475" i="2"/>
  <c r="T1475" i="2" s="1"/>
  <c r="S1460" i="2"/>
  <c r="T1460" i="2" s="1"/>
  <c r="S1452" i="2"/>
  <c r="T1452" i="2" s="1"/>
  <c r="S1451" i="2"/>
  <c r="T1451" i="2" s="1"/>
  <c r="S1445" i="2"/>
  <c r="T1445" i="2" s="1"/>
  <c r="S1444" i="2"/>
  <c r="T1444" i="2" s="1"/>
  <c r="R1442" i="2"/>
  <c r="S1442" i="2" s="1"/>
  <c r="T1442" i="2" s="1"/>
  <c r="S1441" i="2"/>
  <c r="T1441" i="2" s="1"/>
  <c r="S1440" i="2"/>
  <c r="T1440" i="2" s="1"/>
  <c r="R1438" i="2"/>
  <c r="S1438" i="2" s="1"/>
  <c r="T1438" i="2" s="1"/>
  <c r="S1436" i="2"/>
  <c r="T1436" i="2" s="1"/>
  <c r="R1433" i="2"/>
  <c r="S1433" i="2" s="1"/>
  <c r="T1433" i="2" s="1"/>
  <c r="R1432" i="2"/>
  <c r="S1432" i="2" s="1"/>
  <c r="T1432" i="2" s="1"/>
  <c r="R1431" i="2"/>
  <c r="S1431" i="2" s="1"/>
  <c r="T1431" i="2" s="1"/>
  <c r="S1428" i="2"/>
  <c r="T1428" i="2" s="1"/>
  <c r="S1422" i="2"/>
  <c r="T1422" i="2" s="1"/>
  <c r="S1421" i="2"/>
  <c r="T1421" i="2" s="1"/>
  <c r="S1420" i="2"/>
  <c r="T1420" i="2" s="1"/>
  <c r="S1417" i="2"/>
  <c r="T1417" i="2" s="1"/>
  <c r="S1416" i="2"/>
  <c r="T1416" i="2" s="1"/>
  <c r="R1414" i="2"/>
  <c r="S1414" i="2" s="1"/>
  <c r="T1414" i="2" s="1"/>
  <c r="S1412" i="2"/>
  <c r="T1412" i="2" s="1"/>
  <c r="R1409" i="2"/>
  <c r="S1409" i="2" s="1"/>
  <c r="T1409" i="2" s="1"/>
  <c r="R1407" i="2"/>
  <c r="S1407" i="2" s="1"/>
  <c r="T1407" i="2" s="1"/>
  <c r="S1405" i="2"/>
  <c r="T1405" i="2" s="1"/>
  <c r="S1404" i="2"/>
  <c r="T1404" i="2" s="1"/>
  <c r="R1393" i="2"/>
  <c r="S1393" i="2" s="1"/>
  <c r="T1393" i="2" s="1"/>
  <c r="S1389" i="2"/>
  <c r="T1389" i="2" s="1"/>
  <c r="S1373" i="2"/>
  <c r="T1373" i="2" s="1"/>
  <c r="S1623" i="2"/>
  <c r="T1623" i="2" s="1"/>
  <c r="R1615" i="2"/>
  <c r="S1615" i="2" s="1"/>
  <c r="T1615" i="2" s="1"/>
  <c r="S1614" i="2"/>
  <c r="T1614" i="2" s="1"/>
  <c r="S1609" i="2"/>
  <c r="T1609" i="2" s="1"/>
  <c r="S1603" i="2"/>
  <c r="T1603" i="2" s="1"/>
  <c r="S1602" i="2"/>
  <c r="T1602" i="2" s="1"/>
  <c r="R1600" i="2"/>
  <c r="S1600" i="2" s="1"/>
  <c r="T1600" i="2" s="1"/>
  <c r="S1598" i="2"/>
  <c r="T1598" i="2" s="1"/>
  <c r="S1597" i="2"/>
  <c r="T1597" i="2" s="1"/>
  <c r="R1591" i="2"/>
  <c r="S1591" i="2" s="1"/>
  <c r="T1591" i="2" s="1"/>
  <c r="S1588" i="2"/>
  <c r="T1588" i="2" s="1"/>
  <c r="S1582" i="2"/>
  <c r="T1582" i="2" s="1"/>
  <c r="R1570" i="2"/>
  <c r="S1570" i="2" s="1"/>
  <c r="T1570" i="2" s="1"/>
  <c r="S1569" i="2"/>
  <c r="T1569" i="2" s="1"/>
  <c r="S1568" i="2"/>
  <c r="T1568" i="2" s="1"/>
  <c r="S1567" i="2"/>
  <c r="T1567" i="2" s="1"/>
  <c r="S1559" i="2"/>
  <c r="T1559" i="2" s="1"/>
  <c r="S1555" i="2"/>
  <c r="T1555" i="2" s="1"/>
  <c r="S1553" i="2"/>
  <c r="T1553" i="2" s="1"/>
  <c r="S1552" i="2"/>
  <c r="T1552" i="2" s="1"/>
  <c r="S1549" i="2"/>
  <c r="T1549" i="2" s="1"/>
  <c r="S1545" i="2"/>
  <c r="T1545" i="2" s="1"/>
  <c r="R1538" i="2"/>
  <c r="S1538" i="2" s="1"/>
  <c r="T1538" i="2" s="1"/>
  <c r="R1510" i="2"/>
  <c r="S1510" i="2" s="1"/>
  <c r="T1510" i="2" s="1"/>
  <c r="S1508" i="2"/>
  <c r="T1508" i="2" s="1"/>
  <c r="R1506" i="2"/>
  <c r="S1506" i="2" s="1"/>
  <c r="T1506" i="2" s="1"/>
  <c r="S1500" i="2"/>
  <c r="T1500" i="2" s="1"/>
  <c r="S1496" i="2"/>
  <c r="T1496" i="2" s="1"/>
  <c r="R1488" i="2"/>
  <c r="S1488" i="2" s="1"/>
  <c r="T1488" i="2" s="1"/>
  <c r="S1483" i="2"/>
  <c r="T1483" i="2" s="1"/>
  <c r="S1481" i="2"/>
  <c r="T1481" i="2" s="1"/>
  <c r="S1480" i="2"/>
  <c r="T1480" i="2" s="1"/>
  <c r="S1470" i="2"/>
  <c r="T1470" i="2" s="1"/>
  <c r="S1469" i="2"/>
  <c r="T1469" i="2" s="1"/>
  <c r="S1467" i="2"/>
  <c r="T1467" i="2" s="1"/>
  <c r="S1457" i="2"/>
  <c r="T1457" i="2" s="1"/>
  <c r="R1437" i="2"/>
  <c r="S1437" i="2" s="1"/>
  <c r="T1437" i="2" s="1"/>
  <c r="R1429" i="2"/>
  <c r="S1429" i="2" s="1"/>
  <c r="T1429" i="2" s="1"/>
  <c r="S1427" i="2"/>
  <c r="T1427" i="2" s="1"/>
  <c r="S1425" i="2"/>
  <c r="T1425" i="2" s="1"/>
  <c r="S1424" i="2"/>
  <c r="T1424" i="2" s="1"/>
  <c r="R1423" i="2"/>
  <c r="S1423" i="2" s="1"/>
  <c r="T1423" i="2" s="1"/>
  <c r="R1413" i="2"/>
  <c r="S1413" i="2" s="1"/>
  <c r="T1413" i="2" s="1"/>
  <c r="S1408" i="2"/>
  <c r="T1408" i="2" s="1"/>
  <c r="S1401" i="2"/>
  <c r="T1401" i="2" s="1"/>
  <c r="S1400" i="2"/>
  <c r="T1400" i="2" s="1"/>
  <c r="S1399" i="2"/>
  <c r="T1399" i="2" s="1"/>
  <c r="S1381" i="2"/>
  <c r="T1381" i="2" s="1"/>
  <c r="S1380" i="2"/>
  <c r="T1380" i="2" s="1"/>
  <c r="S1377" i="2"/>
  <c r="T1377" i="2" s="1"/>
  <c r="S1376" i="2"/>
  <c r="T1376" i="2" s="1"/>
  <c r="R1374" i="2"/>
  <c r="S1374" i="2" s="1"/>
  <c r="T1374" i="2" s="1"/>
  <c r="S1391" i="2"/>
  <c r="T1391" i="2" s="1"/>
  <c r="R1388" i="2"/>
  <c r="S1388" i="2" s="1"/>
  <c r="T1388" i="2" s="1"/>
  <c r="R1375" i="2"/>
  <c r="S1375" i="2" s="1"/>
  <c r="T1375" i="2" s="1"/>
  <c r="R1369" i="2"/>
  <c r="S1369" i="2" s="1"/>
  <c r="T1369" i="2" s="1"/>
  <c r="S1366" i="2"/>
  <c r="T1366" i="2" s="1"/>
  <c r="S1360" i="2"/>
  <c r="T1360" i="2" s="1"/>
  <c r="R1359" i="2"/>
  <c r="S1359" i="2" s="1"/>
  <c r="T1359" i="2" s="1"/>
  <c r="R1357" i="2"/>
  <c r="S1357" i="2" s="1"/>
  <c r="T1357" i="2" s="1"/>
  <c r="S1356" i="2"/>
  <c r="T1356" i="2" s="1"/>
  <c r="R1349" i="2"/>
  <c r="S1349" i="2" s="1"/>
  <c r="T1349" i="2" s="1"/>
  <c r="R1348" i="2"/>
  <c r="S1348" i="2" s="1"/>
  <c r="T1348" i="2" s="1"/>
  <c r="R1343" i="2"/>
  <c r="S1343" i="2" s="1"/>
  <c r="T1343" i="2" s="1"/>
  <c r="S1338" i="2"/>
  <c r="T1338" i="2" s="1"/>
  <c r="S1337" i="2"/>
  <c r="T1337" i="2" s="1"/>
  <c r="S1330" i="2"/>
  <c r="T1330" i="2" s="1"/>
  <c r="S1329" i="2"/>
  <c r="T1329" i="2" s="1"/>
  <c r="R1327" i="2"/>
  <c r="S1327" i="2" s="1"/>
  <c r="T1327" i="2" s="1"/>
  <c r="S1321" i="2"/>
  <c r="T1321" i="2" s="1"/>
  <c r="R1315" i="2"/>
  <c r="S1315" i="2" s="1"/>
  <c r="T1315" i="2" s="1"/>
  <c r="R1314" i="2"/>
  <c r="S1314" i="2" s="1"/>
  <c r="T1314" i="2" s="1"/>
  <c r="R1313" i="2"/>
  <c r="S1313" i="2" s="1"/>
  <c r="T1313" i="2" s="1"/>
  <c r="S1311" i="2"/>
  <c r="T1311" i="2" s="1"/>
  <c r="S1303" i="2"/>
  <c r="T1303" i="2" s="1"/>
  <c r="R1298" i="2"/>
  <c r="S1298" i="2" s="1"/>
  <c r="T1298" i="2" s="1"/>
  <c r="R1297" i="2"/>
  <c r="S1297" i="2" s="1"/>
  <c r="T1297" i="2" s="1"/>
  <c r="R1288" i="2"/>
  <c r="S1288" i="2" s="1"/>
  <c r="T1288" i="2" s="1"/>
  <c r="R1287" i="2"/>
  <c r="S1287" i="2" s="1"/>
  <c r="T1287" i="2" s="1"/>
  <c r="R1281" i="2"/>
  <c r="S1281" i="2" s="1"/>
  <c r="T1281" i="2" s="1"/>
  <c r="R1279" i="2"/>
  <c r="S1279" i="2" s="1"/>
  <c r="T1279" i="2" s="1"/>
  <c r="R1273" i="2"/>
  <c r="S1273" i="2" s="1"/>
  <c r="T1273" i="2" s="1"/>
  <c r="S1265" i="2"/>
  <c r="T1265" i="2" s="1"/>
  <c r="S1264" i="2"/>
  <c r="T1264" i="2" s="1"/>
  <c r="S1262" i="2"/>
  <c r="T1262" i="2" s="1"/>
  <c r="S1261" i="2"/>
  <c r="T1261" i="2" s="1"/>
  <c r="R1255" i="2"/>
  <c r="S1255" i="2" s="1"/>
  <c r="T1255" i="2" s="1"/>
  <c r="S1252" i="2"/>
  <c r="T1252" i="2" s="1"/>
  <c r="S1372" i="2"/>
  <c r="T1372" i="2" s="1"/>
  <c r="S1368" i="2"/>
  <c r="T1368" i="2" s="1"/>
  <c r="R1367" i="2"/>
  <c r="S1367" i="2" s="1"/>
  <c r="T1367" i="2" s="1"/>
  <c r="S1365" i="2"/>
  <c r="T1365" i="2" s="1"/>
  <c r="S1353" i="2"/>
  <c r="T1353" i="2" s="1"/>
  <c r="R1347" i="2"/>
  <c r="S1347" i="2" s="1"/>
  <c r="T1347" i="2" s="1"/>
  <c r="S1345" i="2"/>
  <c r="T1345" i="2" s="1"/>
  <c r="S1344" i="2"/>
  <c r="T1344" i="2" s="1"/>
  <c r="R1342" i="2"/>
  <c r="S1342" i="2" s="1"/>
  <c r="T1342" i="2" s="1"/>
  <c r="R1341" i="2"/>
  <c r="S1341" i="2" s="1"/>
  <c r="T1341" i="2" s="1"/>
  <c r="R1340" i="2"/>
  <c r="S1340" i="2" s="1"/>
  <c r="T1340" i="2" s="1"/>
  <c r="R1336" i="2"/>
  <c r="S1336" i="2" s="1"/>
  <c r="T1336" i="2" s="1"/>
  <c r="R1335" i="2"/>
  <c r="S1335" i="2" s="1"/>
  <c r="T1335" i="2" s="1"/>
  <c r="S1328" i="2"/>
  <c r="T1328" i="2" s="1"/>
  <c r="R1325" i="2"/>
  <c r="S1325" i="2" s="1"/>
  <c r="T1325" i="2" s="1"/>
  <c r="S1324" i="2"/>
  <c r="T1324" i="2" s="1"/>
  <c r="S1320" i="2"/>
  <c r="T1320" i="2" s="1"/>
  <c r="S1316" i="2"/>
  <c r="T1316" i="2" s="1"/>
  <c r="S1309" i="2"/>
  <c r="T1309" i="2" s="1"/>
  <c r="S1304" i="2"/>
  <c r="T1304" i="2" s="1"/>
  <c r="R1301" i="2"/>
  <c r="S1301" i="2" s="1"/>
  <c r="T1301" i="2" s="1"/>
  <c r="S1300" i="2"/>
  <c r="T1300" i="2" s="1"/>
  <c r="S1296" i="2"/>
  <c r="T1296" i="2" s="1"/>
  <c r="R1291" i="2"/>
  <c r="S1291" i="2" s="1"/>
  <c r="T1291" i="2" s="1"/>
  <c r="R1285" i="2"/>
  <c r="S1285" i="2" s="1"/>
  <c r="T1285" i="2" s="1"/>
  <c r="R1284" i="2"/>
  <c r="S1284" i="2" s="1"/>
  <c r="T1284" i="2" s="1"/>
  <c r="R1277" i="2"/>
  <c r="S1277" i="2" s="1"/>
  <c r="T1277" i="2" s="1"/>
  <c r="R1276" i="2"/>
  <c r="S1276" i="2" s="1"/>
  <c r="T1276" i="2" s="1"/>
  <c r="S1269" i="2"/>
  <c r="T1269" i="2" s="1"/>
  <c r="S1268" i="2"/>
  <c r="T1268" i="2" s="1"/>
  <c r="S1258" i="2"/>
  <c r="T1258" i="2" s="1"/>
  <c r="R1249" i="2"/>
  <c r="S1249" i="2" s="1"/>
  <c r="T1249" i="2" s="1"/>
  <c r="S1248" i="2"/>
  <c r="T1248" i="2" s="1"/>
  <c r="R1239" i="2"/>
  <c r="S1239" i="2" s="1"/>
  <c r="T1239" i="2" s="1"/>
  <c r="S1361" i="2"/>
  <c r="T1361" i="2" s="1"/>
  <c r="S1352" i="2"/>
  <c r="T1352" i="2" s="1"/>
  <c r="R1351" i="2"/>
  <c r="S1351" i="2" s="1"/>
  <c r="T1351" i="2" s="1"/>
  <c r="R1346" i="2"/>
  <c r="S1346" i="2" s="1"/>
  <c r="T1346" i="2" s="1"/>
  <c r="S1333" i="2"/>
  <c r="T1333" i="2" s="1"/>
  <c r="S1322" i="2"/>
  <c r="T1322" i="2" s="1"/>
  <c r="S1319" i="2"/>
  <c r="T1319" i="2" s="1"/>
  <c r="R1318" i="2"/>
  <c r="S1318" i="2" s="1"/>
  <c r="T1318" i="2" s="1"/>
  <c r="S1312" i="2"/>
  <c r="T1312" i="2" s="1"/>
  <c r="S1308" i="2"/>
  <c r="T1308" i="2" s="1"/>
  <c r="S1295" i="2"/>
  <c r="T1295" i="2" s="1"/>
  <c r="S1293" i="2"/>
  <c r="T1293" i="2" s="1"/>
  <c r="S1289" i="2"/>
  <c r="T1289" i="2" s="1"/>
  <c r="R1275" i="2"/>
  <c r="S1275" i="2" s="1"/>
  <c r="T1275" i="2" s="1"/>
  <c r="S1253" i="2"/>
  <c r="T1253" i="2" s="1"/>
  <c r="R1232" i="2"/>
  <c r="S1232" i="2" s="1"/>
  <c r="T1232" i="2" s="1"/>
  <c r="R1216" i="2"/>
  <c r="S1216" i="2" s="1"/>
  <c r="T1216" i="2" s="1"/>
  <c r="R1202" i="2"/>
  <c r="S1202" i="2" s="1"/>
  <c r="T1202" i="2" s="1"/>
  <c r="S1230" i="2"/>
  <c r="T1230" i="2" s="1"/>
  <c r="S1209" i="2"/>
  <c r="T1209" i="2" s="1"/>
  <c r="S1203" i="2"/>
  <c r="T1203" i="2" s="1"/>
  <c r="R1199" i="2"/>
  <c r="S1199" i="2" s="1"/>
  <c r="T1199" i="2" s="1"/>
  <c r="S1197" i="2"/>
  <c r="T1197" i="2" s="1"/>
  <c r="S1186" i="2"/>
  <c r="T1186" i="2" s="1"/>
  <c r="S1181" i="2"/>
  <c r="T1181" i="2" s="1"/>
  <c r="R1180" i="2"/>
  <c r="S1180" i="2" s="1"/>
  <c r="T1180" i="2" s="1"/>
  <c r="R1165" i="2"/>
  <c r="S1165" i="2" s="1"/>
  <c r="T1165" i="2" s="1"/>
  <c r="R1161" i="2"/>
  <c r="S1161" i="2" s="1"/>
  <c r="T1161" i="2" s="1"/>
  <c r="R1160" i="2"/>
  <c r="S1160" i="2" s="1"/>
  <c r="T1160" i="2" s="1"/>
  <c r="S1153" i="2"/>
  <c r="T1153" i="2" s="1"/>
  <c r="S1108" i="2"/>
  <c r="T1108" i="2" s="1"/>
  <c r="S1257" i="2"/>
  <c r="T1257" i="2" s="1"/>
  <c r="S1256" i="2"/>
  <c r="T1256" i="2" s="1"/>
  <c r="R1254" i="2"/>
  <c r="S1254" i="2" s="1"/>
  <c r="T1254" i="2" s="1"/>
  <c r="R1246" i="2"/>
  <c r="S1246" i="2" s="1"/>
  <c r="T1246" i="2" s="1"/>
  <c r="R1245" i="2"/>
  <c r="S1245" i="2" s="1"/>
  <c r="T1245" i="2" s="1"/>
  <c r="S1243" i="2"/>
  <c r="T1243" i="2" s="1"/>
  <c r="R1238" i="2"/>
  <c r="S1238" i="2" s="1"/>
  <c r="T1238" i="2" s="1"/>
  <c r="R1237" i="2"/>
  <c r="S1237" i="2" s="1"/>
  <c r="T1237" i="2" s="1"/>
  <c r="R1234" i="2"/>
  <c r="S1234" i="2" s="1"/>
  <c r="T1234" i="2" s="1"/>
  <c r="R1233" i="2"/>
  <c r="S1233" i="2" s="1"/>
  <c r="T1233" i="2" s="1"/>
  <c r="S1228" i="2"/>
  <c r="T1228" i="2" s="1"/>
  <c r="R1226" i="2"/>
  <c r="S1226" i="2" s="1"/>
  <c r="T1226" i="2" s="1"/>
  <c r="R1225" i="2"/>
  <c r="S1225" i="2" s="1"/>
  <c r="T1225" i="2" s="1"/>
  <c r="R1219" i="2"/>
  <c r="S1219" i="2" s="1"/>
  <c r="T1219" i="2" s="1"/>
  <c r="R1214" i="2"/>
  <c r="S1214" i="2" s="1"/>
  <c r="T1214" i="2" s="1"/>
  <c r="R1213" i="2"/>
  <c r="S1213" i="2" s="1"/>
  <c r="T1213" i="2" s="1"/>
  <c r="S1212" i="2"/>
  <c r="T1212" i="2" s="1"/>
  <c r="R1210" i="2"/>
  <c r="S1210" i="2" s="1"/>
  <c r="T1210" i="2" s="1"/>
  <c r="R1204" i="2"/>
  <c r="S1204" i="2" s="1"/>
  <c r="T1204" i="2" s="1"/>
  <c r="R1198" i="2"/>
  <c r="S1198" i="2" s="1"/>
  <c r="T1198" i="2" s="1"/>
  <c r="S1196" i="2"/>
  <c r="T1196" i="2" s="1"/>
  <c r="R1195" i="2"/>
  <c r="S1195" i="2" s="1"/>
  <c r="T1195" i="2" s="1"/>
  <c r="R1189" i="2"/>
  <c r="S1189" i="2" s="1"/>
  <c r="T1189" i="2" s="1"/>
  <c r="S1185" i="2"/>
  <c r="T1185" i="2" s="1"/>
  <c r="R1182" i="2"/>
  <c r="S1182" i="2" s="1"/>
  <c r="T1182" i="2" s="1"/>
  <c r="R1179" i="2"/>
  <c r="S1179" i="2" s="1"/>
  <c r="T1179" i="2" s="1"/>
  <c r="S1169" i="2"/>
  <c r="T1169" i="2" s="1"/>
  <c r="S1166" i="2"/>
  <c r="T1166" i="2" s="1"/>
  <c r="R1164" i="2"/>
  <c r="S1164" i="2" s="1"/>
  <c r="T1164" i="2" s="1"/>
  <c r="R1163" i="2"/>
  <c r="S1163" i="2" s="1"/>
  <c r="T1163" i="2" s="1"/>
  <c r="R1155" i="2"/>
  <c r="S1155" i="2" s="1"/>
  <c r="T1155" i="2" s="1"/>
  <c r="S1129" i="2"/>
  <c r="T1129" i="2" s="1"/>
  <c r="S1119" i="2"/>
  <c r="T1119" i="2" s="1"/>
  <c r="S1117" i="2"/>
  <c r="T1117" i="2" s="1"/>
  <c r="S1114" i="2"/>
  <c r="T1114" i="2" s="1"/>
  <c r="R1244" i="2"/>
  <c r="S1244" i="2" s="1"/>
  <c r="T1244" i="2" s="1"/>
  <c r="R1241" i="2"/>
  <c r="S1241" i="2" s="1"/>
  <c r="T1241" i="2" s="1"/>
  <c r="R1240" i="2"/>
  <c r="S1240" i="2" s="1"/>
  <c r="T1240" i="2" s="1"/>
  <c r="S1235" i="2"/>
  <c r="T1235" i="2" s="1"/>
  <c r="R1229" i="2"/>
  <c r="S1229" i="2" s="1"/>
  <c r="T1229" i="2" s="1"/>
  <c r="S1227" i="2"/>
  <c r="T1227" i="2" s="1"/>
  <c r="R1223" i="2"/>
  <c r="S1223" i="2" s="1"/>
  <c r="T1223" i="2" s="1"/>
  <c r="S1221" i="2"/>
  <c r="T1221" i="2" s="1"/>
  <c r="S1220" i="2"/>
  <c r="T1220" i="2" s="1"/>
  <c r="R1218" i="2"/>
  <c r="S1218" i="2" s="1"/>
  <c r="T1218" i="2" s="1"/>
  <c r="S1217" i="2"/>
  <c r="T1217" i="2" s="1"/>
  <c r="S1211" i="2"/>
  <c r="T1211" i="2" s="1"/>
  <c r="S1206" i="2"/>
  <c r="T1206" i="2" s="1"/>
  <c r="S1205" i="2"/>
  <c r="T1205" i="2" s="1"/>
  <c r="S1201" i="2"/>
  <c r="T1201" i="2" s="1"/>
  <c r="R1200" i="2"/>
  <c r="S1200" i="2" s="1"/>
  <c r="T1200" i="2" s="1"/>
  <c r="R1194" i="2"/>
  <c r="S1194" i="2" s="1"/>
  <c r="T1194" i="2" s="1"/>
  <c r="R1193" i="2"/>
  <c r="S1193" i="2" s="1"/>
  <c r="T1193" i="2" s="1"/>
  <c r="R1188" i="2"/>
  <c r="S1188" i="2" s="1"/>
  <c r="T1188" i="2" s="1"/>
  <c r="R1187" i="2"/>
  <c r="S1187" i="2" s="1"/>
  <c r="T1187" i="2" s="1"/>
  <c r="S1177" i="2"/>
  <c r="T1177" i="2" s="1"/>
  <c r="R1174" i="2"/>
  <c r="S1174" i="2" s="1"/>
  <c r="T1174" i="2" s="1"/>
  <c r="R1173" i="2"/>
  <c r="S1173" i="2" s="1"/>
  <c r="T1173" i="2" s="1"/>
  <c r="R1172" i="2"/>
  <c r="S1172" i="2" s="1"/>
  <c r="T1172" i="2" s="1"/>
  <c r="R1170" i="2"/>
  <c r="S1170" i="2" s="1"/>
  <c r="T1170" i="2" s="1"/>
  <c r="S1162" i="2"/>
  <c r="T1162" i="2" s="1"/>
  <c r="S1157" i="2"/>
  <c r="T1157" i="2" s="1"/>
  <c r="R1154" i="2"/>
  <c r="S1154" i="2" s="1"/>
  <c r="T1154" i="2" s="1"/>
  <c r="R1150" i="2"/>
  <c r="S1150" i="2" s="1"/>
  <c r="T1150" i="2" s="1"/>
  <c r="R1149" i="2"/>
  <c r="S1149" i="2" s="1"/>
  <c r="T1149" i="2" s="1"/>
  <c r="R1148" i="2"/>
  <c r="S1148" i="2" s="1"/>
  <c r="T1148" i="2" s="1"/>
  <c r="R1147" i="2"/>
  <c r="S1147" i="2" s="1"/>
  <c r="T1147" i="2" s="1"/>
  <c r="R1106" i="2"/>
  <c r="S1106" i="2" s="1"/>
  <c r="T1106" i="2" s="1"/>
  <c r="S1145" i="2"/>
  <c r="T1145" i="2" s="1"/>
  <c r="R1144" i="2"/>
  <c r="S1144" i="2" s="1"/>
  <c r="T1144" i="2" s="1"/>
  <c r="R1142" i="2"/>
  <c r="S1142" i="2" s="1"/>
  <c r="T1142" i="2" s="1"/>
  <c r="S1138" i="2"/>
  <c r="T1138" i="2" s="1"/>
  <c r="R1136" i="2"/>
  <c r="S1136" i="2" s="1"/>
  <c r="T1136" i="2" s="1"/>
  <c r="R1135" i="2"/>
  <c r="S1135" i="2" s="1"/>
  <c r="T1135" i="2" s="1"/>
  <c r="S1134" i="2"/>
  <c r="T1134" i="2" s="1"/>
  <c r="S1133" i="2"/>
  <c r="T1133" i="2" s="1"/>
  <c r="S1132" i="2"/>
  <c r="T1132" i="2" s="1"/>
  <c r="R1124" i="2"/>
  <c r="S1124" i="2" s="1"/>
  <c r="T1124" i="2" s="1"/>
  <c r="R1122" i="2"/>
  <c r="S1122" i="2" s="1"/>
  <c r="T1122" i="2" s="1"/>
  <c r="R1116" i="2"/>
  <c r="S1116" i="2" s="1"/>
  <c r="T1116" i="2" s="1"/>
  <c r="R1115" i="2"/>
  <c r="S1115" i="2" s="1"/>
  <c r="T1115" i="2" s="1"/>
  <c r="R1101" i="2"/>
  <c r="S1101" i="2" s="1"/>
  <c r="T1101" i="2" s="1"/>
  <c r="R1099" i="2"/>
  <c r="S1099" i="2" s="1"/>
  <c r="T1099" i="2" s="1"/>
  <c r="S1096" i="2"/>
  <c r="T1096" i="2" s="1"/>
  <c r="R1093" i="2"/>
  <c r="S1093" i="2" s="1"/>
  <c r="T1093" i="2" s="1"/>
  <c r="R1087" i="2"/>
  <c r="S1087" i="2" s="1"/>
  <c r="T1087" i="2" s="1"/>
  <c r="S1084" i="2"/>
  <c r="T1084" i="2" s="1"/>
  <c r="R1081" i="2"/>
  <c r="S1081" i="2" s="1"/>
  <c r="T1081" i="2" s="1"/>
  <c r="R1077" i="2"/>
  <c r="S1077" i="2" s="1"/>
  <c r="T1077" i="2" s="1"/>
  <c r="S1071" i="2"/>
  <c r="T1071" i="2" s="1"/>
  <c r="R1068" i="2"/>
  <c r="S1068" i="2" s="1"/>
  <c r="T1068" i="2" s="1"/>
  <c r="R1067" i="2"/>
  <c r="S1067" i="2" s="1"/>
  <c r="T1067" i="2" s="1"/>
  <c r="R1059" i="2"/>
  <c r="S1059" i="2" s="1"/>
  <c r="T1059" i="2" s="1"/>
  <c r="R1058" i="2"/>
  <c r="S1058" i="2" s="1"/>
  <c r="T1058" i="2" s="1"/>
  <c r="S1054" i="2"/>
  <c r="T1054" i="2" s="1"/>
  <c r="R1053" i="2"/>
  <c r="S1053" i="2" s="1"/>
  <c r="T1053" i="2" s="1"/>
  <c r="R1051" i="2"/>
  <c r="S1051" i="2" s="1"/>
  <c r="T1051" i="2" s="1"/>
  <c r="S1049" i="2"/>
  <c r="T1049" i="2" s="1"/>
  <c r="R1043" i="2"/>
  <c r="S1043" i="2" s="1"/>
  <c r="T1043" i="2" s="1"/>
  <c r="S1040" i="2"/>
  <c r="T1040" i="2" s="1"/>
  <c r="S1036" i="2"/>
  <c r="T1036" i="2" s="1"/>
  <c r="S1035" i="2"/>
  <c r="T1035" i="2" s="1"/>
  <c r="R1034" i="2"/>
  <c r="S1034" i="2" s="1"/>
  <c r="T1034" i="2" s="1"/>
  <c r="R1028" i="2"/>
  <c r="S1028" i="2" s="1"/>
  <c r="T1028" i="2" s="1"/>
  <c r="R1012" i="2"/>
  <c r="S1012" i="2" s="1"/>
  <c r="T1012" i="2" s="1"/>
  <c r="R1011" i="2"/>
  <c r="S1011" i="2" s="1"/>
  <c r="T1011" i="2" s="1"/>
  <c r="R1010" i="2"/>
  <c r="S1010" i="2" s="1"/>
  <c r="T1010" i="2" s="1"/>
  <c r="S1006" i="2"/>
  <c r="T1006" i="2" s="1"/>
  <c r="R1139" i="2"/>
  <c r="S1139" i="2" s="1"/>
  <c r="T1139" i="2" s="1"/>
  <c r="S1131" i="2"/>
  <c r="T1131" i="2" s="1"/>
  <c r="S1120" i="2"/>
  <c r="T1120" i="2" s="1"/>
  <c r="R1112" i="2"/>
  <c r="S1112" i="2" s="1"/>
  <c r="T1112" i="2" s="1"/>
  <c r="S1111" i="2"/>
  <c r="T1111" i="2" s="1"/>
  <c r="R1107" i="2"/>
  <c r="S1107" i="2" s="1"/>
  <c r="T1107" i="2" s="1"/>
  <c r="S1105" i="2"/>
  <c r="T1105" i="2" s="1"/>
  <c r="S1104" i="2"/>
  <c r="T1104" i="2" s="1"/>
  <c r="S1103" i="2"/>
  <c r="T1103" i="2" s="1"/>
  <c r="S1079" i="2"/>
  <c r="T1079" i="2" s="1"/>
  <c r="S1070" i="2"/>
  <c r="T1070" i="2" s="1"/>
  <c r="S1065" i="2"/>
  <c r="T1065" i="2" s="1"/>
  <c r="S1063" i="2"/>
  <c r="T1063" i="2" s="1"/>
  <c r="S1062" i="2"/>
  <c r="T1062" i="2" s="1"/>
  <c r="S1060" i="2"/>
  <c r="T1060" i="2" s="1"/>
  <c r="S1057" i="2"/>
  <c r="T1057" i="2" s="1"/>
  <c r="S1047" i="2"/>
  <c r="T1047" i="2" s="1"/>
  <c r="S1044" i="2"/>
  <c r="T1044" i="2" s="1"/>
  <c r="S1039" i="2"/>
  <c r="T1039" i="2" s="1"/>
  <c r="S1031" i="2"/>
  <c r="T1031" i="2" s="1"/>
  <c r="S1030" i="2"/>
  <c r="T1030" i="2" s="1"/>
  <c r="R1025" i="2"/>
  <c r="S1025" i="2" s="1"/>
  <c r="T1025" i="2" s="1"/>
  <c r="R1023" i="2"/>
  <c r="S1023" i="2" s="1"/>
  <c r="T1023" i="2" s="1"/>
  <c r="S1022" i="2"/>
  <c r="T1022" i="2" s="1"/>
  <c r="R1007" i="2"/>
  <c r="S1007" i="2" s="1"/>
  <c r="T1007" i="2" s="1"/>
  <c r="R1001" i="2"/>
  <c r="S1001" i="2" s="1"/>
  <c r="T1001" i="2" s="1"/>
  <c r="R998" i="2"/>
  <c r="S998" i="2" s="1"/>
  <c r="T998" i="2" s="1"/>
  <c r="S1092" i="2"/>
  <c r="T1092" i="2" s="1"/>
  <c r="S1091" i="2"/>
  <c r="T1091" i="2" s="1"/>
  <c r="S1076" i="2"/>
  <c r="T1076" i="2" s="1"/>
  <c r="S1073" i="2"/>
  <c r="T1073" i="2" s="1"/>
  <c r="S1072" i="2"/>
  <c r="T1072" i="2" s="1"/>
  <c r="S1056" i="2"/>
  <c r="T1056" i="2" s="1"/>
  <c r="S1055" i="2"/>
  <c r="T1055" i="2" s="1"/>
  <c r="S1052" i="2"/>
  <c r="T1052" i="2" s="1"/>
  <c r="S1050" i="2"/>
  <c r="T1050" i="2" s="1"/>
  <c r="S1046" i="2"/>
  <c r="T1046" i="2" s="1"/>
  <c r="S1041" i="2"/>
  <c r="T1041" i="2" s="1"/>
  <c r="S1024" i="2"/>
  <c r="T1024" i="2" s="1"/>
  <c r="S1020" i="2"/>
  <c r="T1020" i="2" s="1"/>
  <c r="S1019" i="2"/>
  <c r="T1019" i="2" s="1"/>
  <c r="S1018" i="2"/>
  <c r="T1018" i="2" s="1"/>
  <c r="S1015" i="2"/>
  <c r="T1015" i="2" s="1"/>
  <c r="S1014" i="2"/>
  <c r="T1014" i="2" s="1"/>
  <c r="R1013" i="2"/>
  <c r="S1013" i="2" s="1"/>
  <c r="T1013" i="2" s="1"/>
  <c r="S1009" i="2"/>
  <c r="T1009" i="2" s="1"/>
  <c r="S1004" i="2"/>
  <c r="T1004" i="2" s="1"/>
  <c r="S1003" i="2"/>
  <c r="T1003" i="2" s="1"/>
  <c r="S1002" i="2"/>
  <c r="T1002" i="2" s="1"/>
  <c r="S999" i="2"/>
  <c r="T999" i="2" s="1"/>
  <c r="S996" i="2"/>
  <c r="T996" i="2" s="1"/>
  <c r="R995" i="2"/>
  <c r="S995" i="2" s="1"/>
  <c r="T995" i="2" s="1"/>
  <c r="R994" i="2"/>
  <c r="S994" i="2" s="1"/>
  <c r="T994" i="2" s="1"/>
  <c r="S991" i="2"/>
  <c r="T991" i="2" s="1"/>
  <c r="R990" i="2"/>
  <c r="S990" i="2" s="1"/>
  <c r="T990" i="2" s="1"/>
  <c r="S987" i="2"/>
  <c r="T987" i="2" s="1"/>
  <c r="R986" i="2"/>
  <c r="S986" i="2" s="1"/>
  <c r="T986" i="2" s="1"/>
  <c r="S985" i="2"/>
  <c r="T985" i="2" s="1"/>
  <c r="R983" i="2"/>
  <c r="S983" i="2" s="1"/>
  <c r="T983" i="2" s="1"/>
  <c r="S982" i="2"/>
  <c r="T982" i="2" s="1"/>
  <c r="S980" i="2"/>
  <c r="T980" i="2" s="1"/>
  <c r="S979" i="2"/>
  <c r="T979" i="2" s="1"/>
  <c r="R978" i="2"/>
  <c r="S978" i="2" s="1"/>
  <c r="T978" i="2" s="1"/>
  <c r="S977" i="2"/>
  <c r="T977" i="2" s="1"/>
  <c r="S975" i="2"/>
  <c r="T975" i="2" s="1"/>
  <c r="S974" i="2"/>
  <c r="T974" i="2" s="1"/>
  <c r="S972" i="2"/>
  <c r="T972" i="2" s="1"/>
  <c r="R971" i="2"/>
  <c r="S971" i="2" s="1"/>
  <c r="T971" i="2" s="1"/>
  <c r="S970" i="2"/>
  <c r="T970" i="2" s="1"/>
  <c r="R967" i="2"/>
  <c r="S967" i="2" s="1"/>
  <c r="T967" i="2" s="1"/>
  <c r="S966" i="2"/>
  <c r="T966" i="2" s="1"/>
  <c r="S965" i="2"/>
  <c r="T965" i="2" s="1"/>
  <c r="R964" i="2"/>
  <c r="S964" i="2" s="1"/>
  <c r="T964" i="2" s="1"/>
  <c r="S963" i="2"/>
  <c r="T963" i="2" s="1"/>
  <c r="R962" i="2"/>
  <c r="S962" i="2" s="1"/>
  <c r="T962" i="2" s="1"/>
  <c r="S961" i="2"/>
  <c r="T961" i="2" s="1"/>
  <c r="S959" i="2"/>
  <c r="T959" i="2" s="1"/>
  <c r="S958" i="2"/>
  <c r="T958" i="2" s="1"/>
  <c r="S956" i="2"/>
  <c r="T956" i="2" s="1"/>
  <c r="R954" i="2"/>
  <c r="S954" i="2" s="1"/>
  <c r="T954" i="2" s="1"/>
  <c r="S951" i="2"/>
  <c r="T951" i="2" s="1"/>
  <c r="S950" i="2"/>
  <c r="T950" i="2" s="1"/>
  <c r="S947" i="2"/>
  <c r="T947" i="2" s="1"/>
  <c r="R945" i="2"/>
  <c r="S945" i="2" s="1"/>
  <c r="T945" i="2" s="1"/>
  <c r="R943" i="2"/>
  <c r="S943" i="2" s="1"/>
  <c r="T943" i="2" s="1"/>
  <c r="S942" i="2"/>
  <c r="T942" i="2" s="1"/>
  <c r="S940" i="2"/>
  <c r="T940" i="2" s="1"/>
  <c r="S939" i="2"/>
  <c r="T939" i="2" s="1"/>
  <c r="R938" i="2"/>
  <c r="S938" i="2" s="1"/>
  <c r="T938" i="2" s="1"/>
  <c r="R937" i="2"/>
  <c r="S937" i="2" s="1"/>
  <c r="T937" i="2" s="1"/>
  <c r="S936" i="2"/>
  <c r="T936" i="2" s="1"/>
  <c r="S935" i="2"/>
  <c r="T935" i="2" s="1"/>
  <c r="S934" i="2"/>
  <c r="T934" i="2" s="1"/>
  <c r="S932" i="2"/>
  <c r="T932" i="2" s="1"/>
  <c r="R931" i="2"/>
  <c r="S931" i="2" s="1"/>
  <c r="T931" i="2" s="1"/>
  <c r="R930" i="2"/>
  <c r="S930" i="2" s="1"/>
  <c r="T930" i="2" s="1"/>
  <c r="S929" i="2"/>
  <c r="T929" i="2" s="1"/>
  <c r="S927" i="2"/>
  <c r="T927" i="2" s="1"/>
  <c r="R923" i="2"/>
  <c r="S923" i="2" s="1"/>
  <c r="T923" i="2" s="1"/>
  <c r="R922" i="2"/>
  <c r="S922" i="2" s="1"/>
  <c r="T922" i="2" s="1"/>
  <c r="R921" i="2"/>
  <c r="S921" i="2" s="1"/>
  <c r="T921" i="2" s="1"/>
  <c r="R919" i="2"/>
  <c r="S919" i="2" s="1"/>
  <c r="T919" i="2" s="1"/>
  <c r="S918" i="2"/>
  <c r="T918" i="2" s="1"/>
  <c r="S916" i="2"/>
  <c r="T916" i="2" s="1"/>
  <c r="S915" i="2"/>
  <c r="T915" i="2" s="1"/>
  <c r="R914" i="2"/>
  <c r="S914" i="2" s="1"/>
  <c r="T914" i="2" s="1"/>
  <c r="S913" i="2"/>
  <c r="T913" i="2" s="1"/>
  <c r="S911" i="2"/>
  <c r="T911" i="2" s="1"/>
  <c r="S909" i="2"/>
  <c r="T909" i="2" s="1"/>
  <c r="S908" i="2"/>
  <c r="T908" i="2" s="1"/>
  <c r="R907" i="2"/>
  <c r="S907" i="2" s="1"/>
  <c r="T907" i="2" s="1"/>
  <c r="S906" i="2"/>
  <c r="T906" i="2" s="1"/>
  <c r="R905" i="2"/>
  <c r="S905" i="2" s="1"/>
  <c r="T905" i="2" s="1"/>
  <c r="R903" i="2"/>
  <c r="S903" i="2" s="1"/>
  <c r="T903" i="2" s="1"/>
  <c r="S901" i="2"/>
  <c r="T901" i="2" s="1"/>
  <c r="S900" i="2"/>
  <c r="T900" i="2" s="1"/>
  <c r="S899" i="2"/>
  <c r="T899" i="2" s="1"/>
  <c r="R898" i="2"/>
  <c r="S898" i="2" s="1"/>
  <c r="T898" i="2" s="1"/>
  <c r="S897" i="2"/>
  <c r="T897" i="2" s="1"/>
  <c r="S895" i="2"/>
  <c r="T895" i="2" s="1"/>
  <c r="S891" i="2"/>
  <c r="T891" i="2" s="1"/>
  <c r="S890" i="2"/>
  <c r="T890" i="2" s="1"/>
  <c r="R887" i="2"/>
  <c r="S887" i="2" s="1"/>
  <c r="T887" i="2" s="1"/>
  <c r="S883" i="2"/>
  <c r="T883" i="2" s="1"/>
  <c r="S882" i="2"/>
  <c r="T882" i="2" s="1"/>
  <c r="S881" i="2"/>
  <c r="T881" i="2" s="1"/>
  <c r="S879" i="2"/>
  <c r="T879" i="2" s="1"/>
  <c r="S877" i="2"/>
  <c r="T877" i="2" s="1"/>
  <c r="R875" i="2"/>
  <c r="S875" i="2" s="1"/>
  <c r="T875" i="2" s="1"/>
  <c r="R874" i="2"/>
  <c r="S874" i="2" s="1"/>
  <c r="T874" i="2" s="1"/>
  <c r="S872" i="2"/>
  <c r="T872" i="2" s="1"/>
  <c r="S871" i="2"/>
  <c r="T871" i="2" s="1"/>
  <c r="S869" i="2"/>
  <c r="T869" i="2" s="1"/>
  <c r="S868" i="2"/>
  <c r="T868" i="2" s="1"/>
  <c r="R867" i="2"/>
  <c r="S867" i="2" s="1"/>
  <c r="T867" i="2" s="1"/>
  <c r="S866" i="2"/>
  <c r="T866" i="2" s="1"/>
  <c r="S864" i="2"/>
  <c r="T864" i="2" s="1"/>
  <c r="R863" i="2"/>
  <c r="S863" i="2" s="1"/>
  <c r="T863" i="2" s="1"/>
  <c r="S862" i="2"/>
  <c r="T862" i="2" s="1"/>
  <c r="S860" i="2"/>
  <c r="T860" i="2" s="1"/>
  <c r="R859" i="2"/>
  <c r="S859" i="2" s="1"/>
  <c r="T859" i="2" s="1"/>
  <c r="S856" i="2"/>
  <c r="T856" i="2" s="1"/>
  <c r="R855" i="2"/>
  <c r="S855" i="2" s="1"/>
  <c r="T855" i="2" s="1"/>
  <c r="S854" i="2"/>
  <c r="T854" i="2" s="1"/>
  <c r="S852" i="2"/>
  <c r="T852" i="2" s="1"/>
  <c r="R851" i="2"/>
  <c r="S851" i="2" s="1"/>
  <c r="T851" i="2" s="1"/>
  <c r="S850" i="2"/>
  <c r="T850" i="2" s="1"/>
  <c r="S848" i="2"/>
  <c r="T848" i="2" s="1"/>
  <c r="S847" i="2"/>
  <c r="T847" i="2" s="1"/>
  <c r="S846" i="2"/>
  <c r="T846" i="2" s="1"/>
  <c r="R843" i="2"/>
  <c r="S843" i="2" s="1"/>
  <c r="T843" i="2" s="1"/>
  <c r="R842" i="2"/>
  <c r="S842" i="2" s="1"/>
  <c r="T842" i="2" s="1"/>
  <c r="S840" i="2"/>
  <c r="T840" i="2" s="1"/>
  <c r="S839" i="2"/>
  <c r="T839" i="2" s="1"/>
  <c r="R838" i="2"/>
  <c r="S838" i="2" s="1"/>
  <c r="T838" i="2" s="1"/>
  <c r="S836" i="2"/>
  <c r="T836" i="2" s="1"/>
  <c r="S835" i="2"/>
  <c r="T835" i="2" s="1"/>
  <c r="R834" i="2"/>
  <c r="S834" i="2" s="1"/>
  <c r="T834" i="2" s="1"/>
  <c r="S832" i="2"/>
  <c r="T832" i="2" s="1"/>
  <c r="R831" i="2"/>
  <c r="S831" i="2" s="1"/>
  <c r="T831" i="2" s="1"/>
  <c r="S828" i="2"/>
  <c r="T828" i="2" s="1"/>
  <c r="R827" i="2"/>
  <c r="S827" i="2" s="1"/>
  <c r="T827" i="2" s="1"/>
  <c r="R826" i="2"/>
  <c r="S826" i="2" s="1"/>
  <c r="T826" i="2" s="1"/>
  <c r="S825" i="2"/>
  <c r="T825" i="2" s="1"/>
  <c r="S824" i="2"/>
  <c r="T824" i="2" s="1"/>
  <c r="S823" i="2"/>
  <c r="T823" i="2" s="1"/>
  <c r="R822" i="2"/>
  <c r="S822" i="2" s="1"/>
  <c r="T822" i="2" s="1"/>
  <c r="R819" i="2"/>
  <c r="S819" i="2" s="1"/>
  <c r="T819" i="2" s="1"/>
  <c r="R818" i="2"/>
  <c r="S818" i="2" s="1"/>
  <c r="T818" i="2" s="1"/>
  <c r="S816" i="2"/>
  <c r="T816" i="2" s="1"/>
  <c r="R815" i="2"/>
  <c r="S815" i="2" s="1"/>
  <c r="T815" i="2" s="1"/>
  <c r="S814" i="2"/>
  <c r="T814" i="2" s="1"/>
  <c r="S813" i="2"/>
  <c r="T813" i="2" s="1"/>
  <c r="R812" i="2"/>
  <c r="S812" i="2" s="1"/>
  <c r="T812" i="2" s="1"/>
  <c r="R811" i="2"/>
  <c r="S811" i="2" s="1"/>
  <c r="T811" i="2" s="1"/>
  <c r="R810" i="2"/>
  <c r="S810" i="2" s="1"/>
  <c r="T810" i="2" s="1"/>
  <c r="R808" i="2"/>
  <c r="S808" i="2" s="1"/>
  <c r="T808" i="2" s="1"/>
  <c r="R807" i="2"/>
  <c r="S807" i="2" s="1"/>
  <c r="T807" i="2" s="1"/>
  <c r="S806" i="2"/>
  <c r="T806" i="2" s="1"/>
  <c r="S804" i="2"/>
  <c r="T804" i="2" s="1"/>
  <c r="R803" i="2"/>
  <c r="S803" i="2" s="1"/>
  <c r="T803" i="2" s="1"/>
  <c r="R802" i="2"/>
  <c r="S802" i="2" s="1"/>
  <c r="T802" i="2" s="1"/>
  <c r="S801" i="2"/>
  <c r="T801" i="2" s="1"/>
  <c r="R800" i="2"/>
  <c r="S800" i="2" s="1"/>
  <c r="T800" i="2" s="1"/>
  <c r="R799" i="2"/>
  <c r="S799" i="2" s="1"/>
  <c r="T799" i="2" s="1"/>
  <c r="R798" i="2"/>
  <c r="S798" i="2" s="1"/>
  <c r="T798" i="2" s="1"/>
  <c r="S796" i="2"/>
  <c r="T796" i="2" s="1"/>
  <c r="S795" i="2"/>
  <c r="T795" i="2" s="1"/>
  <c r="R794" i="2"/>
  <c r="S794" i="2" s="1"/>
  <c r="T794" i="2" s="1"/>
  <c r="S792" i="2"/>
  <c r="T792" i="2" s="1"/>
  <c r="R791" i="2"/>
  <c r="S791" i="2" s="1"/>
  <c r="T791" i="2" s="1"/>
  <c r="R790" i="2"/>
  <c r="S790" i="2" s="1"/>
  <c r="T790" i="2" s="1"/>
  <c r="S787" i="2"/>
  <c r="T787" i="2" s="1"/>
  <c r="S786" i="2"/>
  <c r="T786" i="2" s="1"/>
  <c r="S784" i="2"/>
  <c r="T784" i="2" s="1"/>
  <c r="R783" i="2"/>
  <c r="S783" i="2" s="1"/>
  <c r="T783" i="2" s="1"/>
  <c r="R782" i="2"/>
  <c r="S782" i="2" s="1"/>
  <c r="T782" i="2" s="1"/>
  <c r="S779" i="2"/>
  <c r="T779" i="2" s="1"/>
  <c r="R778" i="2"/>
  <c r="S778" i="2" s="1"/>
  <c r="T778" i="2" s="1"/>
  <c r="R776" i="2"/>
  <c r="S776" i="2" s="1"/>
  <c r="T776" i="2" s="1"/>
  <c r="S775" i="2"/>
  <c r="T775" i="2" s="1"/>
  <c r="R774" i="2"/>
  <c r="S774" i="2" s="1"/>
  <c r="T774" i="2" s="1"/>
  <c r="S771" i="2"/>
  <c r="T771" i="2" s="1"/>
  <c r="R770" i="2"/>
  <c r="S770" i="2" s="1"/>
  <c r="T770" i="2" s="1"/>
  <c r="S768" i="2"/>
  <c r="T768" i="2" s="1"/>
  <c r="R767" i="2"/>
  <c r="S767" i="2" s="1"/>
  <c r="T767" i="2" s="1"/>
  <c r="R766" i="2"/>
  <c r="S766" i="2" s="1"/>
  <c r="T766" i="2" s="1"/>
  <c r="S764" i="2"/>
  <c r="T764" i="2" s="1"/>
  <c r="S763" i="2"/>
  <c r="T763" i="2" s="1"/>
  <c r="R762" i="2"/>
  <c r="S762" i="2" s="1"/>
  <c r="T762" i="2" s="1"/>
  <c r="S760" i="2"/>
  <c r="T760" i="2" s="1"/>
  <c r="S759" i="2"/>
  <c r="T759" i="2" s="1"/>
  <c r="R758" i="2"/>
  <c r="S758" i="2" s="1"/>
  <c r="T758" i="2" s="1"/>
  <c r="S755" i="2"/>
  <c r="T755" i="2" s="1"/>
  <c r="S754" i="2"/>
  <c r="T754" i="2" s="1"/>
  <c r="S752" i="2"/>
  <c r="T752" i="2" s="1"/>
  <c r="R751" i="2"/>
  <c r="S751" i="2" s="1"/>
  <c r="T751" i="2" s="1"/>
  <c r="R750" i="2"/>
  <c r="S750" i="2" s="1"/>
  <c r="T750" i="2" s="1"/>
  <c r="R747" i="2"/>
  <c r="S747" i="2" s="1"/>
  <c r="T747" i="2" s="1"/>
  <c r="S745" i="2"/>
  <c r="T745" i="2" s="1"/>
  <c r="S744" i="2"/>
  <c r="T744" i="2" s="1"/>
  <c r="R743" i="2"/>
  <c r="S743" i="2" s="1"/>
  <c r="T743" i="2" s="1"/>
  <c r="R742" i="2"/>
  <c r="S742" i="2" s="1"/>
  <c r="T742" i="2" s="1"/>
  <c r="S739" i="2"/>
  <c r="T739" i="2" s="1"/>
  <c r="R738" i="2"/>
  <c r="S738" i="2" s="1"/>
  <c r="T738" i="2" s="1"/>
  <c r="S736" i="2"/>
  <c r="T736" i="2" s="1"/>
  <c r="R735" i="2"/>
  <c r="S735" i="2" s="1"/>
  <c r="T735" i="2" s="1"/>
  <c r="R734" i="2"/>
  <c r="S734" i="2" s="1"/>
  <c r="T734" i="2" s="1"/>
  <c r="R731" i="2"/>
  <c r="S731" i="2" s="1"/>
  <c r="T731" i="2" s="1"/>
  <c r="S730" i="2"/>
  <c r="T730" i="2" s="1"/>
  <c r="S728" i="2"/>
  <c r="T728" i="2" s="1"/>
  <c r="R727" i="2"/>
  <c r="S727" i="2" s="1"/>
  <c r="T727" i="2" s="1"/>
  <c r="S724" i="2"/>
  <c r="T724" i="2" s="1"/>
  <c r="S723" i="2"/>
  <c r="T723" i="2" s="1"/>
  <c r="R722" i="2"/>
  <c r="S722" i="2" s="1"/>
  <c r="T722" i="2" s="1"/>
  <c r="R720" i="2"/>
  <c r="S720" i="2" s="1"/>
  <c r="T720" i="2" s="1"/>
  <c r="S719" i="2"/>
  <c r="T719" i="2" s="1"/>
  <c r="S718" i="2"/>
  <c r="T718" i="2" s="1"/>
  <c r="S717" i="2"/>
  <c r="T717" i="2" s="1"/>
  <c r="S716" i="2"/>
  <c r="T716" i="2" s="1"/>
  <c r="R715" i="2"/>
  <c r="S715" i="2" s="1"/>
  <c r="T715" i="2" s="1"/>
  <c r="S714" i="2"/>
  <c r="T714" i="2" s="1"/>
  <c r="S713" i="2"/>
  <c r="T713" i="2" s="1"/>
  <c r="S712" i="2"/>
  <c r="T712" i="2" s="1"/>
  <c r="R710" i="2"/>
  <c r="S710" i="2" s="1"/>
  <c r="T710" i="2" s="1"/>
  <c r="S709" i="2"/>
  <c r="T709" i="2" s="1"/>
  <c r="S707" i="2"/>
  <c r="T707" i="2" s="1"/>
  <c r="R706" i="2"/>
  <c r="S706" i="2" s="1"/>
  <c r="T706" i="2" s="1"/>
  <c r="S702" i="2"/>
  <c r="T702" i="2" s="1"/>
  <c r="R701" i="2"/>
  <c r="S701" i="2" s="1"/>
  <c r="T701" i="2" s="1"/>
  <c r="S700" i="2"/>
  <c r="T700" i="2" s="1"/>
  <c r="R699" i="2"/>
  <c r="S699" i="2" s="1"/>
  <c r="T699" i="2" s="1"/>
  <c r="R698" i="2"/>
  <c r="S698" i="2" s="1"/>
  <c r="T698" i="2" s="1"/>
  <c r="S697" i="2"/>
  <c r="T697" i="2" s="1"/>
  <c r="S696" i="2"/>
  <c r="T696" i="2" s="1"/>
  <c r="S695" i="2"/>
  <c r="T695" i="2" s="1"/>
  <c r="S694" i="2"/>
  <c r="T694" i="2" s="1"/>
  <c r="S692" i="2"/>
  <c r="T692" i="2" s="1"/>
  <c r="S691" i="2"/>
  <c r="T691" i="2" s="1"/>
  <c r="S689" i="2"/>
  <c r="T689" i="2" s="1"/>
  <c r="S688" i="2"/>
  <c r="T688" i="2" s="1"/>
  <c r="S686" i="2"/>
  <c r="T686" i="2" s="1"/>
  <c r="S685" i="2"/>
  <c r="T685" i="2" s="1"/>
  <c r="R684" i="2"/>
  <c r="S684" i="2" s="1"/>
  <c r="T684" i="2" s="1"/>
  <c r="S683" i="2"/>
  <c r="T683" i="2" s="1"/>
  <c r="R681" i="2"/>
  <c r="S681" i="2" s="1"/>
  <c r="T681" i="2" s="1"/>
  <c r="R680" i="2"/>
  <c r="S680" i="2" s="1"/>
  <c r="T680" i="2" s="1"/>
  <c r="R679" i="2"/>
  <c r="S679" i="2" s="1"/>
  <c r="T679" i="2" s="1"/>
  <c r="S678" i="2"/>
  <c r="T678" i="2" s="1"/>
  <c r="R676" i="2"/>
  <c r="S676" i="2" s="1"/>
  <c r="T676" i="2" s="1"/>
  <c r="R675" i="2"/>
  <c r="S675" i="2" s="1"/>
  <c r="T675" i="2" s="1"/>
  <c r="R673" i="2"/>
  <c r="S673" i="2" s="1"/>
  <c r="T673" i="2" s="1"/>
  <c r="S670" i="2"/>
  <c r="T670" i="2" s="1"/>
  <c r="R668" i="2"/>
  <c r="S668" i="2" s="1"/>
  <c r="T668" i="2" s="1"/>
  <c r="R664" i="2"/>
  <c r="S664" i="2" s="1"/>
  <c r="T664" i="2" s="1"/>
  <c r="S663" i="2"/>
  <c r="T663" i="2" s="1"/>
  <c r="R662" i="2"/>
  <c r="S662" i="2" s="1"/>
  <c r="T662" i="2" s="1"/>
  <c r="S661" i="2"/>
  <c r="T661" i="2" s="1"/>
  <c r="R660" i="2"/>
  <c r="S660" i="2" s="1"/>
  <c r="T660" i="2" s="1"/>
  <c r="R659" i="2"/>
  <c r="S659" i="2" s="1"/>
  <c r="T659" i="2" s="1"/>
  <c r="S657" i="2"/>
  <c r="T657" i="2" s="1"/>
  <c r="R656" i="2"/>
  <c r="S656" i="2" s="1"/>
  <c r="T656" i="2" s="1"/>
  <c r="S654" i="2"/>
  <c r="T654" i="2" s="1"/>
  <c r="R652" i="2"/>
  <c r="S652" i="2" s="1"/>
  <c r="T652" i="2" s="1"/>
  <c r="R651" i="2"/>
  <c r="S651" i="2" s="1"/>
  <c r="T651" i="2" s="1"/>
  <c r="S649" i="2"/>
  <c r="T649" i="2" s="1"/>
  <c r="S647" i="2"/>
  <c r="T647" i="2" s="1"/>
  <c r="R646" i="2"/>
  <c r="S646" i="2" s="1"/>
  <c r="T646" i="2" s="1"/>
  <c r="S644" i="2"/>
  <c r="T644" i="2" s="1"/>
  <c r="S643" i="2"/>
  <c r="T643" i="2" s="1"/>
  <c r="R641" i="2"/>
  <c r="S641" i="2" s="1"/>
  <c r="T641" i="2" s="1"/>
  <c r="S639" i="2"/>
  <c r="T639" i="2" s="1"/>
  <c r="S638" i="2"/>
  <c r="T638" i="2" s="1"/>
  <c r="S637" i="2"/>
  <c r="T637" i="2" s="1"/>
  <c r="R636" i="2"/>
  <c r="S636" i="2" s="1"/>
  <c r="T636" i="2" s="1"/>
  <c r="S633" i="2"/>
  <c r="T633" i="2" s="1"/>
  <c r="R632" i="2"/>
  <c r="S632" i="2" s="1"/>
  <c r="T632" i="2" s="1"/>
  <c r="S631" i="2"/>
  <c r="T631" i="2" s="1"/>
  <c r="S630" i="2"/>
  <c r="T630" i="2" s="1"/>
  <c r="S629" i="2"/>
  <c r="T629" i="2" s="1"/>
  <c r="R628" i="2"/>
  <c r="S628" i="2" s="1"/>
  <c r="T628" i="2" s="1"/>
  <c r="S627" i="2"/>
  <c r="T627" i="2" s="1"/>
  <c r="S624" i="2"/>
  <c r="T624" i="2" s="1"/>
  <c r="S622" i="2"/>
  <c r="T622" i="2" s="1"/>
  <c r="R621" i="2"/>
  <c r="S621" i="2" s="1"/>
  <c r="T621" i="2" s="1"/>
  <c r="R620" i="2"/>
  <c r="S620" i="2" s="1"/>
  <c r="T620" i="2" s="1"/>
  <c r="S617" i="2"/>
  <c r="T617" i="2" s="1"/>
  <c r="R616" i="2"/>
  <c r="S616" i="2" s="1"/>
  <c r="T616" i="2" s="1"/>
  <c r="S615" i="2"/>
  <c r="T615" i="2" s="1"/>
  <c r="S614" i="2"/>
  <c r="T614" i="2" s="1"/>
  <c r="R613" i="2"/>
  <c r="S613" i="2" s="1"/>
  <c r="T613" i="2" s="1"/>
  <c r="S612" i="2"/>
  <c r="T612" i="2" s="1"/>
  <c r="S609" i="2"/>
  <c r="T609" i="2" s="1"/>
  <c r="R608" i="2"/>
  <c r="S608" i="2" s="1"/>
  <c r="T608" i="2" s="1"/>
  <c r="S607" i="2"/>
  <c r="T607" i="2" s="1"/>
  <c r="S605" i="2"/>
  <c r="T605" i="2" s="1"/>
  <c r="R604" i="2"/>
  <c r="S604" i="2" s="1"/>
  <c r="T604" i="2" s="1"/>
  <c r="S603" i="2"/>
  <c r="T603" i="2" s="1"/>
  <c r="S602" i="2"/>
  <c r="T602" i="2" s="1"/>
  <c r="S601" i="2"/>
  <c r="T601" i="2" s="1"/>
  <c r="S599" i="2"/>
  <c r="T599" i="2" s="1"/>
  <c r="S597" i="2"/>
  <c r="T597" i="2" s="1"/>
  <c r="R596" i="2"/>
  <c r="S596" i="2" s="1"/>
  <c r="T596" i="2" s="1"/>
  <c r="S595" i="2"/>
  <c r="T595" i="2" s="1"/>
  <c r="S593" i="2"/>
  <c r="T593" i="2" s="1"/>
  <c r="S592" i="2"/>
  <c r="T592" i="2" s="1"/>
  <c r="S590" i="2"/>
  <c r="T590" i="2" s="1"/>
  <c r="R588" i="2"/>
  <c r="S588" i="2" s="1"/>
  <c r="T588" i="2" s="1"/>
  <c r="R587" i="2"/>
  <c r="S587" i="2" s="1"/>
  <c r="T587" i="2" s="1"/>
  <c r="S585" i="2"/>
  <c r="T585" i="2" s="1"/>
  <c r="S584" i="2"/>
  <c r="T584" i="2" s="1"/>
  <c r="S581" i="2"/>
  <c r="T581" i="2" s="1"/>
  <c r="R580" i="2"/>
  <c r="S580" i="2" s="1"/>
  <c r="T580" i="2" s="1"/>
  <c r="S579" i="2"/>
  <c r="T579" i="2" s="1"/>
  <c r="S577" i="2"/>
  <c r="T577" i="2" s="1"/>
  <c r="S574" i="2"/>
  <c r="T574" i="2" s="1"/>
  <c r="S573" i="2"/>
  <c r="T573" i="2" s="1"/>
  <c r="R572" i="2"/>
  <c r="S572" i="2" s="1"/>
  <c r="T572" i="2" s="1"/>
  <c r="S571" i="2"/>
  <c r="T571" i="2" s="1"/>
  <c r="S570" i="2"/>
  <c r="T570" i="2" s="1"/>
  <c r="S569" i="2"/>
  <c r="T569" i="2" s="1"/>
  <c r="S568" i="2"/>
  <c r="T568" i="2" s="1"/>
  <c r="S564" i="2"/>
  <c r="T564" i="2" s="1"/>
  <c r="S561" i="2"/>
  <c r="T561" i="2" s="1"/>
  <c r="S559" i="2"/>
  <c r="T559" i="2" s="1"/>
  <c r="S558" i="2"/>
  <c r="T558" i="2" s="1"/>
  <c r="R557" i="2"/>
  <c r="S557" i="2" s="1"/>
  <c r="T557" i="2" s="1"/>
  <c r="R556" i="2"/>
  <c r="S556" i="2" s="1"/>
  <c r="T556" i="2" s="1"/>
  <c r="S555" i="2"/>
  <c r="T555" i="2" s="1"/>
  <c r="S554" i="2"/>
  <c r="T554" i="2" s="1"/>
  <c r="S553" i="2"/>
  <c r="T553" i="2" s="1"/>
  <c r="R552" i="2"/>
  <c r="S552" i="2" s="1"/>
  <c r="T552" i="2" s="1"/>
  <c r="R548" i="2"/>
  <c r="S548" i="2" s="1"/>
  <c r="T548" i="2" s="1"/>
  <c r="S547" i="2"/>
  <c r="T547" i="2" s="1"/>
  <c r="S545" i="2"/>
  <c r="T545" i="2" s="1"/>
  <c r="S544" i="2"/>
  <c r="T544" i="2" s="1"/>
  <c r="S543" i="2"/>
  <c r="T543" i="2" s="1"/>
  <c r="R540" i="2"/>
  <c r="S540" i="2" s="1"/>
  <c r="T540" i="2" s="1"/>
  <c r="R539" i="2"/>
  <c r="S539" i="2" s="1"/>
  <c r="T539" i="2" s="1"/>
  <c r="S537" i="2"/>
  <c r="T537" i="2" s="1"/>
  <c r="S535" i="2"/>
  <c r="T535" i="2" s="1"/>
  <c r="S534" i="2"/>
  <c r="T534" i="2" s="1"/>
  <c r="S532" i="2"/>
  <c r="T532" i="2" s="1"/>
  <c r="S531" i="2"/>
  <c r="T531" i="2" s="1"/>
  <c r="S529" i="2"/>
  <c r="T529" i="2" s="1"/>
  <c r="S527" i="2"/>
  <c r="T527" i="2" s="1"/>
  <c r="S526" i="2"/>
  <c r="T526" i="2" s="1"/>
  <c r="S525" i="2"/>
  <c r="T525" i="2" s="1"/>
  <c r="R524" i="2"/>
  <c r="S524" i="2" s="1"/>
  <c r="T524" i="2" s="1"/>
  <c r="S523" i="2"/>
  <c r="T523" i="2" s="1"/>
  <c r="R521" i="2"/>
  <c r="S521" i="2" s="1"/>
  <c r="T521" i="2" s="1"/>
  <c r="S520" i="2"/>
  <c r="T520" i="2" s="1"/>
  <c r="S519" i="2"/>
  <c r="T519" i="2" s="1"/>
  <c r="S518" i="2"/>
  <c r="T518" i="2" s="1"/>
  <c r="R516" i="2"/>
  <c r="S516" i="2" s="1"/>
  <c r="T516" i="2" s="1"/>
  <c r="R515" i="2"/>
  <c r="S515" i="2" s="1"/>
  <c r="T515" i="2" s="1"/>
  <c r="R513" i="2"/>
  <c r="S513" i="2" s="1"/>
  <c r="T513" i="2" s="1"/>
  <c r="S512" i="2"/>
  <c r="T512" i="2" s="1"/>
  <c r="S510" i="2"/>
  <c r="T510" i="2" s="1"/>
  <c r="R508" i="2"/>
  <c r="S508" i="2" s="1"/>
  <c r="T508" i="2" s="1"/>
  <c r="S507" i="2"/>
  <c r="T507" i="2" s="1"/>
  <c r="R505" i="2"/>
  <c r="S505" i="2" s="1"/>
  <c r="T505" i="2" s="1"/>
  <c r="R504" i="2"/>
  <c r="S504" i="2" s="1"/>
  <c r="T504" i="2" s="1"/>
  <c r="S502" i="2"/>
  <c r="T502" i="2" s="1"/>
  <c r="R501" i="2"/>
  <c r="S501" i="2" s="1"/>
  <c r="T501" i="2" s="1"/>
  <c r="R500" i="2"/>
  <c r="S500" i="2" s="1"/>
  <c r="T500" i="2" s="1"/>
  <c r="S499" i="2"/>
  <c r="T499" i="2" s="1"/>
  <c r="S497" i="2"/>
  <c r="T497" i="2" s="1"/>
  <c r="S496" i="2"/>
  <c r="T496" i="2" s="1"/>
  <c r="S494" i="2"/>
  <c r="T494" i="2" s="1"/>
  <c r="R492" i="2"/>
  <c r="S492" i="2" s="1"/>
  <c r="T492" i="2" s="1"/>
  <c r="R491" i="2"/>
  <c r="S491" i="2" s="1"/>
  <c r="T491" i="2" s="1"/>
  <c r="S489" i="2"/>
  <c r="T489" i="2" s="1"/>
  <c r="S488" i="2"/>
  <c r="T488" i="2" s="1"/>
  <c r="S486" i="2"/>
  <c r="T486" i="2" s="1"/>
  <c r="R484" i="2"/>
  <c r="S484" i="2" s="1"/>
  <c r="T484" i="2" s="1"/>
  <c r="R483" i="2"/>
  <c r="S483" i="2" s="1"/>
  <c r="T483" i="2" s="1"/>
  <c r="S481" i="2"/>
  <c r="T481" i="2" s="1"/>
  <c r="R480" i="2"/>
  <c r="S480" i="2" s="1"/>
  <c r="T480" i="2" s="1"/>
  <c r="S478" i="2"/>
  <c r="T478" i="2" s="1"/>
  <c r="R477" i="2"/>
  <c r="S477" i="2" s="1"/>
  <c r="T477" i="2" s="1"/>
  <c r="R476" i="2"/>
  <c r="S476" i="2" s="1"/>
  <c r="T476" i="2" s="1"/>
  <c r="S475" i="2"/>
  <c r="T475" i="2" s="1"/>
  <c r="S474" i="2"/>
  <c r="T474" i="2" s="1"/>
  <c r="R473" i="2"/>
  <c r="S473" i="2" s="1"/>
  <c r="T473" i="2" s="1"/>
  <c r="S472" i="2"/>
  <c r="T472" i="2" s="1"/>
  <c r="S470" i="2"/>
  <c r="T470" i="2" s="1"/>
  <c r="R469" i="2"/>
  <c r="S469" i="2" s="1"/>
  <c r="T469" i="2" s="1"/>
  <c r="R468" i="2"/>
  <c r="S468" i="2" s="1"/>
  <c r="T468" i="2" s="1"/>
  <c r="S467" i="2"/>
  <c r="T467" i="2" s="1"/>
  <c r="S465" i="2"/>
  <c r="T465" i="2" s="1"/>
  <c r="S462" i="2"/>
  <c r="T462" i="2" s="1"/>
  <c r="S461" i="2"/>
  <c r="T461" i="2" s="1"/>
  <c r="R460" i="2"/>
  <c r="S460" i="2" s="1"/>
  <c r="T460" i="2" s="1"/>
  <c r="S459" i="2"/>
  <c r="T459" i="2" s="1"/>
  <c r="R457" i="2"/>
  <c r="S457" i="2" s="1"/>
  <c r="T457" i="2" s="1"/>
  <c r="R456" i="2"/>
  <c r="S456" i="2" s="1"/>
  <c r="T456" i="2" s="1"/>
  <c r="S454" i="2"/>
  <c r="T454" i="2" s="1"/>
  <c r="R452" i="2"/>
  <c r="S452" i="2" s="1"/>
  <c r="T452" i="2" s="1"/>
  <c r="R451" i="2"/>
  <c r="S451" i="2" s="1"/>
  <c r="T451" i="2" s="1"/>
  <c r="R449" i="2"/>
  <c r="S449" i="2" s="1"/>
  <c r="T449" i="2" s="1"/>
  <c r="S448" i="2"/>
  <c r="T448" i="2" s="1"/>
  <c r="S446" i="2"/>
  <c r="T446" i="2" s="1"/>
  <c r="S444" i="2"/>
  <c r="T444" i="2" s="1"/>
  <c r="S443" i="2"/>
  <c r="T443" i="2" s="1"/>
  <c r="S441" i="2"/>
  <c r="T441" i="2" s="1"/>
  <c r="R440" i="2"/>
  <c r="S440" i="2" s="1"/>
  <c r="T440" i="2" s="1"/>
  <c r="R438" i="2"/>
  <c r="S438" i="2" s="1"/>
  <c r="T438" i="2" s="1"/>
  <c r="S437" i="2"/>
  <c r="T437" i="2" s="1"/>
  <c r="R436" i="2"/>
  <c r="S436" i="2" s="1"/>
  <c r="T436" i="2" s="1"/>
  <c r="S435" i="2"/>
  <c r="T435" i="2" s="1"/>
  <c r="S433" i="2"/>
  <c r="T433" i="2" s="1"/>
  <c r="S432" i="2"/>
  <c r="T432" i="2" s="1"/>
  <c r="S430" i="2"/>
  <c r="T430" i="2" s="1"/>
  <c r="S429" i="2"/>
  <c r="T429" i="2" s="1"/>
  <c r="R428" i="2"/>
  <c r="S428" i="2" s="1"/>
  <c r="T428" i="2" s="1"/>
  <c r="S427" i="2"/>
  <c r="T427" i="2" s="1"/>
  <c r="S425" i="2"/>
  <c r="T425" i="2" s="1"/>
  <c r="S424" i="2"/>
  <c r="T424" i="2" s="1"/>
  <c r="S421" i="2"/>
  <c r="T421" i="2" s="1"/>
  <c r="S420" i="2"/>
  <c r="T420" i="2" s="1"/>
  <c r="R419" i="2"/>
  <c r="S419" i="2" s="1"/>
  <c r="T419" i="2" s="1"/>
  <c r="S418" i="2"/>
  <c r="T418" i="2" s="1"/>
  <c r="S417" i="2"/>
  <c r="T417" i="2" s="1"/>
  <c r="R416" i="2"/>
  <c r="S416" i="2" s="1"/>
  <c r="T416" i="2" s="1"/>
  <c r="R414" i="2"/>
  <c r="S414" i="2" s="1"/>
  <c r="T414" i="2" s="1"/>
  <c r="S413" i="2"/>
  <c r="T413" i="2" s="1"/>
  <c r="R412" i="2"/>
  <c r="S412" i="2" s="1"/>
  <c r="T412" i="2" s="1"/>
  <c r="R411" i="2"/>
  <c r="S411" i="2" s="1"/>
  <c r="T411" i="2" s="1"/>
  <c r="S410" i="2"/>
  <c r="T410" i="2" s="1"/>
  <c r="S409" i="2"/>
  <c r="T409" i="2" s="1"/>
  <c r="S408" i="2"/>
  <c r="T408" i="2" s="1"/>
  <c r="S406" i="2"/>
  <c r="T406" i="2" s="1"/>
  <c r="R405" i="2"/>
  <c r="S405" i="2" s="1"/>
  <c r="T405" i="2" s="1"/>
  <c r="S404" i="2"/>
  <c r="T404" i="2" s="1"/>
  <c r="S402" i="2"/>
  <c r="T402" i="2" s="1"/>
  <c r="R401" i="2"/>
  <c r="S401" i="2" s="1"/>
  <c r="T401" i="2" s="1"/>
  <c r="R400" i="2"/>
  <c r="S400" i="2" s="1"/>
  <c r="T400" i="2" s="1"/>
  <c r="R397" i="2"/>
  <c r="S397" i="2" s="1"/>
  <c r="T397" i="2" s="1"/>
  <c r="S395" i="2"/>
  <c r="T395" i="2" s="1"/>
  <c r="S394" i="2"/>
  <c r="T394" i="2" s="1"/>
  <c r="S393" i="2"/>
  <c r="T393" i="2" s="1"/>
  <c r="S388" i="2"/>
  <c r="T388" i="2" s="1"/>
  <c r="R387" i="2"/>
  <c r="S387" i="2" s="1"/>
  <c r="T387" i="2" s="1"/>
  <c r="R386" i="2"/>
  <c r="S386" i="2" s="1"/>
  <c r="T386" i="2" s="1"/>
  <c r="S383" i="2"/>
  <c r="T383" i="2" s="1"/>
  <c r="R382" i="2"/>
  <c r="S382" i="2" s="1"/>
  <c r="T382" i="2" s="1"/>
  <c r="R378" i="2"/>
  <c r="S378" i="2" s="1"/>
  <c r="T378" i="2" s="1"/>
  <c r="S377" i="2"/>
  <c r="T377" i="2" s="1"/>
  <c r="S376" i="2"/>
  <c r="T376" i="2" s="1"/>
  <c r="S375" i="2"/>
  <c r="T375" i="2" s="1"/>
  <c r="S374" i="2"/>
  <c r="T374" i="2" s="1"/>
  <c r="R373" i="2"/>
  <c r="S373" i="2" s="1"/>
  <c r="T373" i="2" s="1"/>
  <c r="S371" i="2"/>
  <c r="T371" i="2" s="1"/>
  <c r="R370" i="2"/>
  <c r="S370" i="2" s="1"/>
  <c r="T370" i="2" s="1"/>
  <c r="S369" i="2"/>
  <c r="T369" i="2" s="1"/>
  <c r="R364" i="2"/>
  <c r="S364" i="2" s="1"/>
  <c r="T364" i="2" s="1"/>
  <c r="R363" i="2"/>
  <c r="S363" i="2" s="1"/>
  <c r="T363" i="2" s="1"/>
  <c r="R362" i="2"/>
  <c r="S362" i="2" s="1"/>
  <c r="T362" i="2" s="1"/>
  <c r="S361" i="2"/>
  <c r="T361" i="2" s="1"/>
  <c r="S360" i="2"/>
  <c r="T360" i="2" s="1"/>
  <c r="S359" i="2"/>
  <c r="T359" i="2" s="1"/>
  <c r="S358" i="2"/>
  <c r="T358" i="2" s="1"/>
  <c r="S356" i="2"/>
  <c r="T356" i="2" s="1"/>
  <c r="S354" i="2"/>
  <c r="T354" i="2" s="1"/>
  <c r="R353" i="2"/>
  <c r="S353" i="2" s="1"/>
  <c r="T353" i="2" s="1"/>
  <c r="S351" i="2"/>
  <c r="T351" i="2" s="1"/>
  <c r="S350" i="2"/>
  <c r="T350" i="2" s="1"/>
  <c r="R349" i="2"/>
  <c r="S349" i="2" s="1"/>
  <c r="T349" i="2" s="1"/>
  <c r="S348" i="2"/>
  <c r="T348" i="2" s="1"/>
  <c r="S346" i="2"/>
  <c r="T346" i="2" s="1"/>
  <c r="R345" i="2"/>
  <c r="S345" i="2" s="1"/>
  <c r="T345" i="2" s="1"/>
  <c r="S343" i="2"/>
  <c r="T343" i="2" s="1"/>
  <c r="R342" i="2"/>
  <c r="S342" i="2" s="1"/>
  <c r="T342" i="2" s="1"/>
  <c r="S341" i="2"/>
  <c r="T341" i="2" s="1"/>
  <c r="R340" i="2"/>
  <c r="S340" i="2" s="1"/>
  <c r="T340" i="2" s="1"/>
  <c r="R338" i="2"/>
  <c r="S338" i="2" s="1"/>
  <c r="T338" i="2" s="1"/>
  <c r="S337" i="2"/>
  <c r="T337" i="2" s="1"/>
  <c r="R335" i="2"/>
  <c r="S335" i="2" s="1"/>
  <c r="T335" i="2" s="1"/>
  <c r="S334" i="2"/>
  <c r="T334" i="2" s="1"/>
  <c r="R333" i="2"/>
  <c r="S333" i="2" s="1"/>
  <c r="T333" i="2" s="1"/>
  <c r="S332" i="2"/>
  <c r="T332" i="2" s="1"/>
  <c r="R330" i="2"/>
  <c r="S330" i="2" s="1"/>
  <c r="T330" i="2" s="1"/>
  <c r="R329" i="2"/>
  <c r="S329" i="2" s="1"/>
  <c r="T329" i="2" s="1"/>
  <c r="R327" i="2"/>
  <c r="S327" i="2" s="1"/>
  <c r="T327" i="2" s="1"/>
  <c r="R326" i="2"/>
  <c r="S326" i="2" s="1"/>
  <c r="T326" i="2" s="1"/>
  <c r="R325" i="2"/>
  <c r="S325" i="2" s="1"/>
  <c r="T325" i="2" s="1"/>
  <c r="R324" i="2"/>
  <c r="S324" i="2" s="1"/>
  <c r="T324" i="2" s="1"/>
  <c r="R322" i="2"/>
  <c r="S322" i="2" s="1"/>
  <c r="T322" i="2" s="1"/>
  <c r="S321" i="2"/>
  <c r="T321" i="2" s="1"/>
  <c r="R319" i="2"/>
  <c r="S319" i="2" s="1"/>
  <c r="T319" i="2" s="1"/>
  <c r="S318" i="2"/>
  <c r="T318" i="2" s="1"/>
  <c r="R317" i="2"/>
  <c r="S317" i="2" s="1"/>
  <c r="T317" i="2" s="1"/>
  <c r="R316" i="2"/>
  <c r="S316" i="2" s="1"/>
  <c r="T316" i="2" s="1"/>
  <c r="R314" i="2"/>
  <c r="S314" i="2" s="1"/>
  <c r="T314" i="2" s="1"/>
  <c r="S313" i="2"/>
  <c r="T313" i="2" s="1"/>
  <c r="R311" i="2"/>
  <c r="S311" i="2" s="1"/>
  <c r="T311" i="2" s="1"/>
  <c r="R309" i="2"/>
  <c r="S309" i="2" s="1"/>
  <c r="T309" i="2" s="1"/>
  <c r="R308" i="2"/>
  <c r="S308" i="2" s="1"/>
  <c r="T308" i="2" s="1"/>
  <c r="S307" i="2"/>
  <c r="T307" i="2" s="1"/>
  <c r="R306" i="2"/>
  <c r="S306" i="2" s="1"/>
  <c r="T306" i="2" s="1"/>
  <c r="S305" i="2"/>
  <c r="T305" i="2" s="1"/>
  <c r="S303" i="2"/>
  <c r="T303" i="2" s="1"/>
  <c r="R301" i="2"/>
  <c r="S301" i="2" s="1"/>
  <c r="T301" i="2" s="1"/>
  <c r="R300" i="2"/>
  <c r="S300" i="2" s="1"/>
  <c r="T300" i="2" s="1"/>
  <c r="R298" i="2"/>
  <c r="S298" i="2" s="1"/>
  <c r="T298" i="2" s="1"/>
  <c r="R295" i="2"/>
  <c r="S295" i="2" s="1"/>
  <c r="T295" i="2" s="1"/>
  <c r="R293" i="2"/>
  <c r="S293" i="2" s="1"/>
  <c r="T293" i="2" s="1"/>
  <c r="R292" i="2"/>
  <c r="S292" i="2" s="1"/>
  <c r="T292" i="2" s="1"/>
  <c r="R290" i="2"/>
  <c r="S290" i="2" s="1"/>
  <c r="T290" i="2" s="1"/>
  <c r="S288" i="2"/>
  <c r="T288" i="2" s="1"/>
  <c r="R287" i="2"/>
  <c r="S287" i="2" s="1"/>
  <c r="T287" i="2" s="1"/>
  <c r="R285" i="2"/>
  <c r="S285" i="2" s="1"/>
  <c r="T285" i="2" s="1"/>
  <c r="S284" i="2"/>
  <c r="T284" i="2" s="1"/>
  <c r="R282" i="2"/>
  <c r="S282" i="2" s="1"/>
  <c r="T282" i="2" s="1"/>
  <c r="S280" i="2"/>
  <c r="T280" i="2" s="1"/>
  <c r="S279" i="2"/>
  <c r="T279" i="2" s="1"/>
  <c r="R277" i="2"/>
  <c r="S277" i="2" s="1"/>
  <c r="T277" i="2" s="1"/>
  <c r="R274" i="2"/>
  <c r="S274" i="2" s="1"/>
  <c r="T274" i="2" s="1"/>
  <c r="S272" i="2"/>
  <c r="T272" i="2" s="1"/>
  <c r="S271" i="2"/>
  <c r="T271" i="2" s="1"/>
  <c r="S270" i="2"/>
  <c r="T270" i="2" s="1"/>
  <c r="R269" i="2"/>
  <c r="S269" i="2" s="1"/>
  <c r="T269" i="2" s="1"/>
  <c r="R268" i="2"/>
  <c r="S268" i="2" s="1"/>
  <c r="T268" i="2" s="1"/>
  <c r="R266" i="2"/>
  <c r="S266" i="2" s="1"/>
  <c r="T266" i="2" s="1"/>
  <c r="S265" i="2"/>
  <c r="T265" i="2" s="1"/>
  <c r="R263" i="2"/>
  <c r="S263" i="2" s="1"/>
  <c r="T263" i="2" s="1"/>
  <c r="R261" i="2"/>
  <c r="S261" i="2" s="1"/>
  <c r="T261" i="2" s="1"/>
  <c r="R260" i="2"/>
  <c r="S260" i="2" s="1"/>
  <c r="T260" i="2" s="1"/>
  <c r="R258" i="2"/>
  <c r="S258" i="2" s="1"/>
  <c r="T258" i="2" s="1"/>
  <c r="S257" i="2"/>
  <c r="T257" i="2" s="1"/>
  <c r="S255" i="2"/>
  <c r="T255" i="2" s="1"/>
  <c r="R253" i="2"/>
  <c r="S253" i="2" s="1"/>
  <c r="T253" i="2" s="1"/>
  <c r="S252" i="2"/>
  <c r="T252" i="2" s="1"/>
  <c r="R250" i="2"/>
  <c r="S250" i="2" s="1"/>
  <c r="T250" i="2" s="1"/>
  <c r="S249" i="2"/>
  <c r="T249" i="2" s="1"/>
  <c r="S247" i="2"/>
  <c r="T247" i="2" s="1"/>
  <c r="S246" i="2"/>
  <c r="T246" i="2" s="1"/>
  <c r="R245" i="2"/>
  <c r="S245" i="2" s="1"/>
  <c r="T245" i="2" s="1"/>
  <c r="R244" i="2"/>
  <c r="S244" i="2" s="1"/>
  <c r="T244" i="2" s="1"/>
  <c r="R242" i="2"/>
  <c r="S242" i="2" s="1"/>
  <c r="T242" i="2" s="1"/>
  <c r="R239" i="2"/>
  <c r="S239" i="2" s="1"/>
  <c r="T239" i="2" s="1"/>
  <c r="R237" i="2"/>
  <c r="S237" i="2" s="1"/>
  <c r="T237" i="2" s="1"/>
  <c r="S236" i="2"/>
  <c r="T236" i="2" s="1"/>
  <c r="R234" i="2"/>
  <c r="S234" i="2" s="1"/>
  <c r="T234" i="2" s="1"/>
  <c r="S233" i="2"/>
  <c r="T233" i="2" s="1"/>
  <c r="S232" i="2"/>
  <c r="T232" i="2" s="1"/>
  <c r="S230" i="2"/>
  <c r="T230" i="2" s="1"/>
  <c r="R229" i="2"/>
  <c r="S229" i="2" s="1"/>
  <c r="T229" i="2" s="1"/>
  <c r="S227" i="2"/>
  <c r="T227" i="2" s="1"/>
  <c r="R224" i="2"/>
  <c r="S224" i="2" s="1"/>
  <c r="T224" i="2" s="1"/>
  <c r="R223" i="2"/>
  <c r="S223" i="2" s="1"/>
  <c r="T223" i="2" s="1"/>
  <c r="R222" i="2"/>
  <c r="S222" i="2" s="1"/>
  <c r="T222" i="2" s="1"/>
  <c r="S221" i="2"/>
  <c r="T221" i="2" s="1"/>
  <c r="S219" i="2"/>
  <c r="T219" i="2" s="1"/>
  <c r="S217" i="2"/>
  <c r="T217" i="2" s="1"/>
  <c r="R215" i="2"/>
  <c r="S215" i="2" s="1"/>
  <c r="T215" i="2" s="1"/>
  <c r="R214" i="2"/>
  <c r="S214" i="2" s="1"/>
  <c r="T214" i="2" s="1"/>
  <c r="S213" i="2"/>
  <c r="T213" i="2" s="1"/>
  <c r="R211" i="2"/>
  <c r="S211" i="2" s="1"/>
  <c r="T211" i="2" s="1"/>
  <c r="S210" i="2"/>
  <c r="T210" i="2" s="1"/>
  <c r="S208" i="2"/>
  <c r="T208" i="2" s="1"/>
  <c r="R207" i="2"/>
  <c r="S207" i="2" s="1"/>
  <c r="T207" i="2" s="1"/>
  <c r="R206" i="2"/>
  <c r="S206" i="2" s="1"/>
  <c r="T206" i="2" s="1"/>
  <c r="R203" i="2"/>
  <c r="S203" i="2" s="1"/>
  <c r="T203" i="2" s="1"/>
  <c r="S201" i="2"/>
  <c r="T201" i="2" s="1"/>
  <c r="R199" i="2"/>
  <c r="S199" i="2" s="1"/>
  <c r="T199" i="2" s="1"/>
  <c r="R198" i="2"/>
  <c r="S198" i="2" s="1"/>
  <c r="T198" i="2" s="1"/>
  <c r="S196" i="2"/>
  <c r="T196" i="2" s="1"/>
  <c r="R195" i="2"/>
  <c r="S195" i="2" s="1"/>
  <c r="T195" i="2" s="1"/>
  <c r="R191" i="2"/>
  <c r="S191" i="2" s="1"/>
  <c r="T191" i="2" s="1"/>
  <c r="R190" i="2"/>
  <c r="S190" i="2" s="1"/>
  <c r="T190" i="2" s="1"/>
  <c r="R187" i="2"/>
  <c r="S187" i="2" s="1"/>
  <c r="T187" i="2" s="1"/>
  <c r="S185" i="2"/>
  <c r="T185" i="2" s="1"/>
  <c r="S184" i="2"/>
  <c r="T184" i="2" s="1"/>
  <c r="R183" i="2"/>
  <c r="S183" i="2" s="1"/>
  <c r="T183" i="2" s="1"/>
  <c r="R182" i="2"/>
  <c r="S182" i="2" s="1"/>
  <c r="T182" i="2" s="1"/>
  <c r="R179" i="2"/>
  <c r="S179" i="2" s="1"/>
  <c r="T179" i="2" s="1"/>
  <c r="S177" i="2"/>
  <c r="T177" i="2" s="1"/>
  <c r="R175" i="2"/>
  <c r="S175" i="2" s="1"/>
  <c r="T175" i="2" s="1"/>
  <c r="R174" i="2"/>
  <c r="S174" i="2" s="1"/>
  <c r="T174" i="2" s="1"/>
  <c r="S171" i="2"/>
  <c r="T171" i="2" s="1"/>
  <c r="S168" i="2"/>
  <c r="T168" i="2" s="1"/>
  <c r="R167" i="2"/>
  <c r="S167" i="2" s="1"/>
  <c r="T167" i="2" s="1"/>
  <c r="R166" i="2"/>
  <c r="S166" i="2" s="1"/>
  <c r="T166" i="2" s="1"/>
  <c r="R163" i="2"/>
  <c r="S163" i="2" s="1"/>
  <c r="T163" i="2" s="1"/>
  <c r="R159" i="2"/>
  <c r="S159" i="2" s="1"/>
  <c r="T159" i="2" s="1"/>
  <c r="R158" i="2"/>
  <c r="S158" i="2" s="1"/>
  <c r="T158" i="2" s="1"/>
  <c r="R155" i="2"/>
  <c r="S155" i="2" s="1"/>
  <c r="T155" i="2" s="1"/>
  <c r="S153" i="2"/>
  <c r="T153" i="2" s="1"/>
  <c r="R151" i="2"/>
  <c r="S151" i="2" s="1"/>
  <c r="T151" i="2" s="1"/>
  <c r="R150" i="2"/>
  <c r="S150" i="2" s="1"/>
  <c r="T150" i="2" s="1"/>
  <c r="R147" i="2"/>
  <c r="S147" i="2" s="1"/>
  <c r="T147" i="2" s="1"/>
  <c r="S145" i="2"/>
  <c r="T145" i="2" s="1"/>
  <c r="R143" i="2"/>
  <c r="S143" i="2" s="1"/>
  <c r="T143" i="2" s="1"/>
  <c r="R142" i="2"/>
  <c r="S142" i="2" s="1"/>
  <c r="T142" i="2" s="1"/>
  <c r="S140" i="2"/>
  <c r="T140" i="2" s="1"/>
  <c r="R139" i="2"/>
  <c r="S139" i="2" s="1"/>
  <c r="T139" i="2" s="1"/>
  <c r="S138" i="2"/>
  <c r="T138" i="2" s="1"/>
  <c r="R135" i="2"/>
  <c r="S135" i="2" s="1"/>
  <c r="T135" i="2" s="1"/>
  <c r="R134" i="2"/>
  <c r="S134" i="2" s="1"/>
  <c r="T134" i="2" s="1"/>
  <c r="S131" i="2"/>
  <c r="T131" i="2" s="1"/>
  <c r="S129" i="2"/>
  <c r="T129" i="2" s="1"/>
  <c r="R127" i="2"/>
  <c r="S127" i="2" s="1"/>
  <c r="T127" i="2" s="1"/>
  <c r="R126" i="2"/>
  <c r="S126" i="2" s="1"/>
  <c r="T126" i="2" s="1"/>
  <c r="R123" i="2"/>
  <c r="S123" i="2" s="1"/>
  <c r="T123" i="2" s="1"/>
  <c r="R119" i="2"/>
  <c r="S119" i="2" s="1"/>
  <c r="T119" i="2" s="1"/>
  <c r="R118" i="2"/>
  <c r="S118" i="2" s="1"/>
  <c r="T118" i="2" s="1"/>
  <c r="S117" i="2"/>
  <c r="T117" i="2" s="1"/>
  <c r="S116" i="2"/>
  <c r="T116" i="2" s="1"/>
  <c r="R115" i="2"/>
  <c r="S115" i="2" s="1"/>
  <c r="T115" i="2" s="1"/>
  <c r="S113" i="2"/>
  <c r="T113" i="2" s="1"/>
  <c r="R111" i="2"/>
  <c r="S111" i="2" s="1"/>
  <c r="T111" i="2" s="1"/>
  <c r="R110" i="2"/>
  <c r="S110" i="2" s="1"/>
  <c r="T110" i="2" s="1"/>
  <c r="S107" i="2"/>
  <c r="T107" i="2" s="1"/>
  <c r="S105" i="2"/>
  <c r="T105" i="2" s="1"/>
  <c r="S104" i="2"/>
  <c r="T104" i="2" s="1"/>
  <c r="R103" i="2"/>
  <c r="S103" i="2" s="1"/>
  <c r="T103" i="2" s="1"/>
  <c r="R102" i="2"/>
  <c r="S102" i="2" s="1"/>
  <c r="T102" i="2" s="1"/>
  <c r="S101" i="2"/>
  <c r="T101" i="2" s="1"/>
  <c r="R99" i="2"/>
  <c r="S99" i="2" s="1"/>
  <c r="T99" i="2" s="1"/>
  <c r="R95" i="2"/>
  <c r="S95" i="2" s="1"/>
  <c r="T95" i="2" s="1"/>
  <c r="R94" i="2"/>
  <c r="S94" i="2" s="1"/>
  <c r="T94" i="2" s="1"/>
  <c r="S92" i="2"/>
  <c r="T92" i="2" s="1"/>
  <c r="S91" i="2"/>
  <c r="T91" i="2" s="1"/>
  <c r="S90" i="2"/>
  <c r="T90" i="2" s="1"/>
  <c r="S89" i="2"/>
  <c r="T89" i="2" s="1"/>
  <c r="S88" i="2"/>
  <c r="T88" i="2" s="1"/>
  <c r="R87" i="2"/>
  <c r="S87" i="2" s="1"/>
  <c r="T87" i="2" s="1"/>
  <c r="R86" i="2"/>
  <c r="S86" i="2" s="1"/>
  <c r="T86" i="2" s="1"/>
  <c r="S83" i="2"/>
  <c r="T83" i="2" s="1"/>
  <c r="R79" i="2"/>
  <c r="S79" i="2" s="1"/>
  <c r="T79" i="2" s="1"/>
  <c r="R78" i="2"/>
  <c r="S78" i="2" s="1"/>
  <c r="T78" i="2" s="1"/>
  <c r="S77" i="2"/>
  <c r="T77" i="2" s="1"/>
  <c r="R75" i="2"/>
  <c r="S75" i="2" s="1"/>
  <c r="T75" i="2" s="1"/>
  <c r="R71" i="2"/>
  <c r="S71" i="2" s="1"/>
  <c r="T71" i="2" s="1"/>
  <c r="R70" i="2"/>
  <c r="S70" i="2" s="1"/>
  <c r="T70" i="2" s="1"/>
  <c r="R67" i="2"/>
  <c r="S67" i="2" s="1"/>
  <c r="T67" i="2" s="1"/>
  <c r="S65" i="2"/>
  <c r="T65" i="2" s="1"/>
  <c r="S64" i="2"/>
  <c r="T64" i="2" s="1"/>
  <c r="R63" i="2"/>
  <c r="S63" i="2" s="1"/>
  <c r="T63" i="2" s="1"/>
  <c r="R62" i="2"/>
  <c r="S62" i="2" s="1"/>
  <c r="T62" i="2" s="1"/>
  <c r="R59" i="2"/>
  <c r="S59" i="2" s="1"/>
  <c r="T59" i="2" s="1"/>
  <c r="S57" i="2"/>
  <c r="T57" i="2" s="1"/>
  <c r="R55" i="2"/>
  <c r="S55" i="2" s="1"/>
  <c r="T55" i="2" s="1"/>
  <c r="R54" i="2"/>
  <c r="S54" i="2" s="1"/>
  <c r="T54" i="2" s="1"/>
  <c r="S53" i="2"/>
  <c r="T53" i="2" s="1"/>
  <c r="R51" i="2"/>
  <c r="S51" i="2" s="1"/>
  <c r="T51" i="2" s="1"/>
  <c r="R47" i="2"/>
  <c r="S47" i="2" s="1"/>
  <c r="T47" i="2" s="1"/>
  <c r="R46" i="2"/>
  <c r="S46" i="2" s="1"/>
  <c r="T46" i="2" s="1"/>
  <c r="S43" i="2"/>
  <c r="T43" i="2" s="1"/>
  <c r="R39" i="2"/>
  <c r="S39" i="2" s="1"/>
  <c r="T39" i="2" s="1"/>
  <c r="R38" i="2"/>
  <c r="S38" i="2" s="1"/>
  <c r="T38" i="2" s="1"/>
  <c r="R35" i="2"/>
  <c r="S35" i="2" s="1"/>
  <c r="T35" i="2" s="1"/>
  <c r="S32" i="2"/>
  <c r="T32" i="2" s="1"/>
  <c r="R31" i="2"/>
  <c r="S31" i="2" s="1"/>
  <c r="T31" i="2" s="1"/>
  <c r="R30" i="2"/>
  <c r="S30" i="2" s="1"/>
  <c r="T30" i="2" s="1"/>
  <c r="S28" i="2"/>
  <c r="T28" i="2" s="1"/>
  <c r="S27" i="2"/>
  <c r="T27" i="2" s="1"/>
  <c r="S25" i="2"/>
  <c r="T25" i="2" s="1"/>
  <c r="S24" i="2"/>
  <c r="T24" i="2" s="1"/>
  <c r="R23" i="2"/>
  <c r="S23" i="2" s="1"/>
  <c r="T23" i="2" s="1"/>
  <c r="R22" i="2"/>
  <c r="S22" i="2" s="1"/>
  <c r="T22" i="2" s="1"/>
  <c r="S21" i="2"/>
  <c r="T21" i="2" s="1"/>
  <c r="S20" i="2"/>
  <c r="T20" i="2" s="1"/>
  <c r="R19" i="2"/>
  <c r="S19" i="2" s="1"/>
  <c r="T19" i="2" s="1"/>
  <c r="S16" i="2"/>
  <c r="T16" i="2" s="1"/>
  <c r="R15" i="2"/>
  <c r="S15" i="2" s="1"/>
  <c r="T15" i="2" s="1"/>
  <c r="R14" i="2"/>
  <c r="S14" i="2" s="1"/>
  <c r="T14" i="2" s="1"/>
  <c r="S11" i="2"/>
  <c r="T11" i="2" s="1"/>
  <c r="S9" i="2"/>
  <c r="T9" i="2" s="1"/>
  <c r="R8" i="2"/>
  <c r="S8" i="2" s="1"/>
  <c r="T8" i="2" s="1"/>
  <c r="R7" i="2"/>
  <c r="S7" i="2" s="1"/>
  <c r="T7" i="2" s="1"/>
  <c r="S6" i="2"/>
  <c r="T6" i="2" s="1"/>
  <c r="R5803" i="2"/>
  <c r="S5803" i="2" s="1"/>
  <c r="T5803" i="2" s="1"/>
  <c r="R5749" i="2"/>
  <c r="S5749" i="2" s="1"/>
  <c r="T5749" i="2" s="1"/>
  <c r="R5698" i="2"/>
  <c r="S5698" i="2" s="1"/>
  <c r="T5698" i="2" s="1"/>
  <c r="R5713" i="2"/>
  <c r="S5713" i="2" s="1"/>
  <c r="T5713" i="2" s="1"/>
  <c r="R5513" i="2"/>
  <c r="S5513" i="2" s="1"/>
  <c r="T5513" i="2" s="1"/>
  <c r="R5822" i="2"/>
  <c r="S5822" i="2" s="1"/>
  <c r="T5822" i="2" s="1"/>
  <c r="R5811" i="2"/>
  <c r="S5811" i="2" s="1"/>
  <c r="T5811" i="2" s="1"/>
  <c r="R5769" i="2"/>
  <c r="S5769" i="2" s="1"/>
  <c r="T5769" i="2" s="1"/>
  <c r="R5597" i="2"/>
  <c r="S5597" i="2" s="1"/>
  <c r="T5597" i="2" s="1"/>
  <c r="R5575" i="2"/>
  <c r="S5575" i="2" s="1"/>
  <c r="T5575" i="2" s="1"/>
  <c r="R5568" i="2"/>
  <c r="S5568" i="2" s="1"/>
  <c r="T5568" i="2" s="1"/>
  <c r="R5814" i="2"/>
  <c r="S5814" i="2" s="1"/>
  <c r="T5814" i="2" s="1"/>
  <c r="R5709" i="2"/>
  <c r="S5709" i="2" s="1"/>
  <c r="T5709" i="2" s="1"/>
  <c r="R5674" i="2"/>
  <c r="S5674" i="2" s="1"/>
  <c r="T5674" i="2" s="1"/>
  <c r="R5585" i="2"/>
  <c r="S5585" i="2" s="1"/>
  <c r="T5585" i="2" s="1"/>
  <c r="R5483" i="2"/>
  <c r="S5483" i="2" s="1"/>
  <c r="T5483" i="2" s="1"/>
  <c r="R5756" i="2"/>
  <c r="S5756" i="2" s="1"/>
  <c r="T5756" i="2" s="1"/>
  <c r="R5628" i="2"/>
  <c r="S5628" i="2" s="1"/>
  <c r="T5628" i="2" s="1"/>
  <c r="R5397" i="2"/>
  <c r="S5397" i="2" s="1"/>
  <c r="T5397" i="2" s="1"/>
  <c r="R5085" i="2"/>
  <c r="S5085" i="2" s="1"/>
  <c r="T5085" i="2" s="1"/>
  <c r="R5716" i="2"/>
  <c r="S5716" i="2" s="1"/>
  <c r="T5716" i="2" s="1"/>
  <c r="R5588" i="2"/>
  <c r="S5588" i="2" s="1"/>
  <c r="T5588" i="2" s="1"/>
  <c r="R5504" i="2"/>
  <c r="S5504" i="2" s="1"/>
  <c r="T5504" i="2" s="1"/>
  <c r="R5371" i="2"/>
  <c r="S5371" i="2" s="1"/>
  <c r="T5371" i="2" s="1"/>
  <c r="R5293" i="2"/>
  <c r="S5293" i="2" s="1"/>
  <c r="T5293" i="2" s="1"/>
  <c r="R5098" i="2"/>
  <c r="S5098" i="2" s="1"/>
  <c r="T5098" i="2" s="1"/>
  <c r="R5684" i="2"/>
  <c r="S5684" i="2" s="1"/>
  <c r="T5684" i="2" s="1"/>
  <c r="R5556" i="2"/>
  <c r="S5556" i="2" s="1"/>
  <c r="T5556" i="2" s="1"/>
  <c r="R5507" i="2"/>
  <c r="S5507" i="2" s="1"/>
  <c r="T5507" i="2" s="1"/>
  <c r="R5488" i="2"/>
  <c r="S5488" i="2" s="1"/>
  <c r="T5488" i="2" s="1"/>
  <c r="R5772" i="2"/>
  <c r="S5772" i="2" s="1"/>
  <c r="T5772" i="2" s="1"/>
  <c r="R5644" i="2"/>
  <c r="S5644" i="2" s="1"/>
  <c r="T5644" i="2" s="1"/>
  <c r="R5512" i="2"/>
  <c r="S5512" i="2" s="1"/>
  <c r="T5512" i="2" s="1"/>
  <c r="R5464" i="2"/>
  <c r="S5464" i="2" s="1"/>
  <c r="T5464" i="2" s="1"/>
  <c r="R5404" i="2"/>
  <c r="S5404" i="2" s="1"/>
  <c r="T5404" i="2" s="1"/>
  <c r="R5377" i="2"/>
  <c r="S5377" i="2" s="1"/>
  <c r="T5377" i="2" s="1"/>
  <c r="R5265" i="2"/>
  <c r="S5265" i="2" s="1"/>
  <c r="T5265" i="2" s="1"/>
  <c r="R5146" i="2"/>
  <c r="S5146" i="2" s="1"/>
  <c r="T5146" i="2" s="1"/>
  <c r="R5136" i="2"/>
  <c r="S5136" i="2" s="1"/>
  <c r="T5136" i="2" s="1"/>
  <c r="R5732" i="2"/>
  <c r="S5732" i="2" s="1"/>
  <c r="T5732" i="2" s="1"/>
  <c r="R5604" i="2"/>
  <c r="S5604" i="2" s="1"/>
  <c r="T5604" i="2" s="1"/>
  <c r="R5448" i="2"/>
  <c r="S5448" i="2" s="1"/>
  <c r="T5448" i="2" s="1"/>
  <c r="R5359" i="2"/>
  <c r="S5359" i="2" s="1"/>
  <c r="T5359" i="2" s="1"/>
  <c r="R5692" i="2"/>
  <c r="S5692" i="2" s="1"/>
  <c r="T5692" i="2" s="1"/>
  <c r="R5564" i="2"/>
  <c r="S5564" i="2" s="1"/>
  <c r="T5564" i="2" s="1"/>
  <c r="R5517" i="2"/>
  <c r="S5517" i="2" s="1"/>
  <c r="T5517" i="2" s="1"/>
  <c r="R5429" i="2"/>
  <c r="S5429" i="2" s="1"/>
  <c r="T5429" i="2" s="1"/>
  <c r="R5652" i="2"/>
  <c r="S5652" i="2" s="1"/>
  <c r="T5652" i="2" s="1"/>
  <c r="R5209" i="2"/>
  <c r="S5209" i="2" s="1"/>
  <c r="T5209" i="2" s="1"/>
  <c r="R5199" i="2"/>
  <c r="S5199" i="2" s="1"/>
  <c r="T5199" i="2" s="1"/>
  <c r="R5502" i="2"/>
  <c r="S5502" i="2" s="1"/>
  <c r="T5502" i="2" s="1"/>
  <c r="R5740" i="2"/>
  <c r="S5740" i="2" s="1"/>
  <c r="T5740" i="2" s="1"/>
  <c r="R5612" i="2"/>
  <c r="S5612" i="2" s="1"/>
  <c r="T5612" i="2" s="1"/>
  <c r="R5472" i="2"/>
  <c r="S5472" i="2" s="1"/>
  <c r="T5472" i="2" s="1"/>
  <c r="R5660" i="2"/>
  <c r="S5660" i="2" s="1"/>
  <c r="T5660" i="2" s="1"/>
  <c r="R5532" i="2"/>
  <c r="S5532" i="2" s="1"/>
  <c r="T5532" i="2" s="1"/>
  <c r="R5520" i="2"/>
  <c r="S5520" i="2" s="1"/>
  <c r="T5520" i="2" s="1"/>
  <c r="R5415" i="2"/>
  <c r="S5415" i="2" s="1"/>
  <c r="T5415" i="2" s="1"/>
  <c r="R5417" i="2"/>
  <c r="S5417" i="2" s="1"/>
  <c r="T5417" i="2" s="1"/>
  <c r="R5376" i="2"/>
  <c r="S5376" i="2" s="1"/>
  <c r="T5376" i="2" s="1"/>
  <c r="R5708" i="2"/>
  <c r="S5708" i="2" s="1"/>
  <c r="T5708" i="2" s="1"/>
  <c r="R5580" i="2"/>
  <c r="S5580" i="2" s="1"/>
  <c r="T5580" i="2" s="1"/>
  <c r="R5321" i="2"/>
  <c r="S5321" i="2" s="1"/>
  <c r="T5321" i="2" s="1"/>
  <c r="R5283" i="2"/>
  <c r="S5283" i="2" s="1"/>
  <c r="T5283" i="2" s="1"/>
  <c r="R5281" i="2"/>
  <c r="S5281" i="2" s="1"/>
  <c r="T5281" i="2" s="1"/>
  <c r="R5169" i="2"/>
  <c r="S5169" i="2" s="1"/>
  <c r="T5169" i="2" s="1"/>
  <c r="R5668" i="2"/>
  <c r="S5668" i="2" s="1"/>
  <c r="T5668" i="2" s="1"/>
  <c r="R5540" i="2"/>
  <c r="S5540" i="2" s="1"/>
  <c r="T5540" i="2" s="1"/>
  <c r="R5480" i="2"/>
  <c r="S5480" i="2" s="1"/>
  <c r="T5480" i="2" s="1"/>
  <c r="R5456" i="2"/>
  <c r="S5456" i="2" s="1"/>
  <c r="T5456" i="2" s="1"/>
  <c r="R5436" i="2"/>
  <c r="S5436" i="2" s="1"/>
  <c r="T5436" i="2" s="1"/>
  <c r="R5316" i="2"/>
  <c r="S5316" i="2" s="1"/>
  <c r="T5316" i="2" s="1"/>
  <c r="R5276" i="2"/>
  <c r="S5276" i="2" s="1"/>
  <c r="T5276" i="2" s="1"/>
  <c r="R5203" i="2"/>
  <c r="S5203" i="2" s="1"/>
  <c r="T5203" i="2" s="1"/>
  <c r="R5189" i="2"/>
  <c r="S5189" i="2" s="1"/>
  <c r="T5189" i="2" s="1"/>
  <c r="R5121" i="2"/>
  <c r="S5121" i="2" s="1"/>
  <c r="T5121" i="2" s="1"/>
  <c r="R5036" i="2"/>
  <c r="S5036" i="2" s="1"/>
  <c r="T5036" i="2" s="1"/>
  <c r="R5021" i="2"/>
  <c r="S5021" i="2" s="1"/>
  <c r="T5021" i="2" s="1"/>
  <c r="R4960" i="2"/>
  <c r="S4960" i="2" s="1"/>
  <c r="T4960" i="2" s="1"/>
  <c r="R5392" i="2"/>
  <c r="S5392" i="2" s="1"/>
  <c r="T5392" i="2" s="1"/>
  <c r="R5328" i="2"/>
  <c r="S5328" i="2" s="1"/>
  <c r="T5328" i="2" s="1"/>
  <c r="R5267" i="2"/>
  <c r="S5267" i="2" s="1"/>
  <c r="T5267" i="2" s="1"/>
  <c r="R5256" i="2"/>
  <c r="S5256" i="2" s="1"/>
  <c r="T5256" i="2" s="1"/>
  <c r="R5236" i="2"/>
  <c r="S5236" i="2" s="1"/>
  <c r="T5236" i="2" s="1"/>
  <c r="R5193" i="2"/>
  <c r="S5193" i="2" s="1"/>
  <c r="T5193" i="2" s="1"/>
  <c r="R5134" i="2"/>
  <c r="S5134" i="2" s="1"/>
  <c r="T5134" i="2" s="1"/>
  <c r="R4980" i="2"/>
  <c r="S4980" i="2" s="1"/>
  <c r="T4980" i="2" s="1"/>
  <c r="R4962" i="2"/>
  <c r="S4962" i="2" s="1"/>
  <c r="T4962" i="2" s="1"/>
  <c r="R5352" i="2"/>
  <c r="S5352" i="2" s="1"/>
  <c r="T5352" i="2" s="1"/>
  <c r="R5243" i="2"/>
  <c r="S5243" i="2" s="1"/>
  <c r="T5243" i="2" s="1"/>
  <c r="R5232" i="2"/>
  <c r="S5232" i="2" s="1"/>
  <c r="T5232" i="2" s="1"/>
  <c r="R5312" i="2"/>
  <c r="S5312" i="2" s="1"/>
  <c r="T5312" i="2" s="1"/>
  <c r="R5252" i="2"/>
  <c r="S5252" i="2" s="1"/>
  <c r="T5252" i="2" s="1"/>
  <c r="R5093" i="2"/>
  <c r="S5093" i="2" s="1"/>
  <c r="T5093" i="2" s="1"/>
  <c r="R5006" i="2"/>
  <c r="S5006" i="2" s="1"/>
  <c r="T5006" i="2" s="1"/>
  <c r="R5324" i="2"/>
  <c r="S5324" i="2" s="1"/>
  <c r="T5324" i="2" s="1"/>
  <c r="R4948" i="2"/>
  <c r="S4948" i="2" s="1"/>
  <c r="T4948" i="2" s="1"/>
  <c r="R5400" i="2"/>
  <c r="S5400" i="2" s="1"/>
  <c r="T5400" i="2" s="1"/>
  <c r="R5336" i="2"/>
  <c r="S5336" i="2" s="1"/>
  <c r="T5336" i="2" s="1"/>
  <c r="R5284" i="2"/>
  <c r="S5284" i="2" s="1"/>
  <c r="T5284" i="2" s="1"/>
  <c r="R5259" i="2"/>
  <c r="S5259" i="2" s="1"/>
  <c r="T5259" i="2" s="1"/>
  <c r="R5248" i="2"/>
  <c r="S5248" i="2" s="1"/>
  <c r="T5248" i="2" s="1"/>
  <c r="R5228" i="2"/>
  <c r="S5228" i="2" s="1"/>
  <c r="T5228" i="2" s="1"/>
  <c r="R5188" i="2"/>
  <c r="S5188" i="2" s="1"/>
  <c r="T5188" i="2" s="1"/>
  <c r="R5118" i="2"/>
  <c r="S5118" i="2" s="1"/>
  <c r="T5118" i="2" s="1"/>
  <c r="R5111" i="2"/>
  <c r="S5111" i="2" s="1"/>
  <c r="T5111" i="2" s="1"/>
  <c r="R5062" i="2"/>
  <c r="S5062" i="2" s="1"/>
  <c r="T5062" i="2" s="1"/>
  <c r="R5055" i="2"/>
  <c r="S5055" i="2" s="1"/>
  <c r="T5055" i="2" s="1"/>
  <c r="R5010" i="2"/>
  <c r="S5010" i="2" s="1"/>
  <c r="T5010" i="2" s="1"/>
  <c r="R4957" i="2"/>
  <c r="S4957" i="2" s="1"/>
  <c r="T4957" i="2" s="1"/>
  <c r="R4925" i="2"/>
  <c r="S4925" i="2" s="1"/>
  <c r="T4925" i="2" s="1"/>
  <c r="R5412" i="2"/>
  <c r="S5412" i="2" s="1"/>
  <c r="T5412" i="2" s="1"/>
  <c r="R5348" i="2"/>
  <c r="S5348" i="2" s="1"/>
  <c r="T5348" i="2" s="1"/>
  <c r="R5204" i="2"/>
  <c r="S5204" i="2" s="1"/>
  <c r="T5204" i="2" s="1"/>
  <c r="R5070" i="2"/>
  <c r="S5070" i="2" s="1"/>
  <c r="T5070" i="2" s="1"/>
  <c r="R4997" i="2"/>
  <c r="S4997" i="2" s="1"/>
  <c r="T4997" i="2" s="1"/>
  <c r="R4970" i="2"/>
  <c r="S4970" i="2" s="1"/>
  <c r="T4970" i="2" s="1"/>
  <c r="R5360" i="2"/>
  <c r="S5360" i="2" s="1"/>
  <c r="T5360" i="2" s="1"/>
  <c r="R5296" i="2"/>
  <c r="S5296" i="2" s="1"/>
  <c r="T5296" i="2" s="1"/>
  <c r="R5268" i="2"/>
  <c r="S5268" i="2" s="1"/>
  <c r="T5268" i="2" s="1"/>
  <c r="R5224" i="2"/>
  <c r="S5224" i="2" s="1"/>
  <c r="T5224" i="2" s="1"/>
  <c r="R5194" i="2"/>
  <c r="S5194" i="2" s="1"/>
  <c r="T5194" i="2" s="1"/>
  <c r="R5133" i="2"/>
  <c r="S5133" i="2" s="1"/>
  <c r="T5133" i="2" s="1"/>
  <c r="R5078" i="2"/>
  <c r="S5078" i="2" s="1"/>
  <c r="T5078" i="2" s="1"/>
  <c r="R4972" i="2"/>
  <c r="S4972" i="2" s="1"/>
  <c r="T4972" i="2" s="1"/>
  <c r="R5372" i="2"/>
  <c r="S5372" i="2" s="1"/>
  <c r="T5372" i="2" s="1"/>
  <c r="R5308" i="2"/>
  <c r="S5308" i="2" s="1"/>
  <c r="T5308" i="2" s="1"/>
  <c r="R5211" i="2"/>
  <c r="S5211" i="2" s="1"/>
  <c r="T5211" i="2" s="1"/>
  <c r="R5190" i="2"/>
  <c r="S5190" i="2" s="1"/>
  <c r="T5190" i="2" s="1"/>
  <c r="R5159" i="2"/>
  <c r="S5159" i="2" s="1"/>
  <c r="T5159" i="2" s="1"/>
  <c r="R5149" i="2"/>
  <c r="S5149" i="2" s="1"/>
  <c r="T5149" i="2" s="1"/>
  <c r="R5106" i="2"/>
  <c r="S5106" i="2" s="1"/>
  <c r="T5106" i="2" s="1"/>
  <c r="R5082" i="2"/>
  <c r="S5082" i="2" s="1"/>
  <c r="T5082" i="2" s="1"/>
  <c r="R4965" i="2"/>
  <c r="S4965" i="2" s="1"/>
  <c r="T4965" i="2" s="1"/>
  <c r="R5320" i="2"/>
  <c r="S5320" i="2" s="1"/>
  <c r="T5320" i="2" s="1"/>
  <c r="R5280" i="2"/>
  <c r="S5280" i="2" s="1"/>
  <c r="T5280" i="2" s="1"/>
  <c r="R5264" i="2"/>
  <c r="S5264" i="2" s="1"/>
  <c r="T5264" i="2" s="1"/>
  <c r="R5244" i="2"/>
  <c r="S5244" i="2" s="1"/>
  <c r="T5244" i="2" s="1"/>
  <c r="R5200" i="2"/>
  <c r="S5200" i="2" s="1"/>
  <c r="T5200" i="2" s="1"/>
  <c r="R5198" i="2"/>
  <c r="S5198" i="2" s="1"/>
  <c r="T5198" i="2" s="1"/>
  <c r="R5088" i="2"/>
  <c r="S5088" i="2" s="1"/>
  <c r="T5088" i="2" s="1"/>
  <c r="R4967" i="2"/>
  <c r="S4967" i="2" s="1"/>
  <c r="T4967" i="2" s="1"/>
  <c r="R4940" i="2"/>
  <c r="S4940" i="2" s="1"/>
  <c r="T4940" i="2" s="1"/>
  <c r="R5396" i="2"/>
  <c r="S5396" i="2" s="1"/>
  <c r="T5396" i="2" s="1"/>
  <c r="R5332" i="2"/>
  <c r="S5332" i="2" s="1"/>
  <c r="T5332" i="2" s="1"/>
  <c r="R4990" i="2"/>
  <c r="S4990" i="2" s="1"/>
  <c r="T4990" i="2" s="1"/>
  <c r="R5408" i="2"/>
  <c r="S5408" i="2" s="1"/>
  <c r="T5408" i="2" s="1"/>
  <c r="R5344" i="2"/>
  <c r="S5344" i="2" s="1"/>
  <c r="T5344" i="2" s="1"/>
  <c r="R5240" i="2"/>
  <c r="S5240" i="2" s="1"/>
  <c r="T5240" i="2" s="1"/>
  <c r="R5220" i="2"/>
  <c r="S5220" i="2" s="1"/>
  <c r="T5220" i="2" s="1"/>
  <c r="R5061" i="2"/>
  <c r="S5061" i="2" s="1"/>
  <c r="T5061" i="2" s="1"/>
  <c r="R5005" i="2"/>
  <c r="S5005" i="2" s="1"/>
  <c r="T5005" i="2" s="1"/>
  <c r="R5110" i="2"/>
  <c r="S5110" i="2" s="1"/>
  <c r="T5110" i="2" s="1"/>
  <c r="R5103" i="2"/>
  <c r="S5103" i="2" s="1"/>
  <c r="T5103" i="2" s="1"/>
  <c r="R5432" i="2"/>
  <c r="S5432" i="2" s="1"/>
  <c r="T5432" i="2" s="1"/>
  <c r="R5368" i="2"/>
  <c r="S5368" i="2" s="1"/>
  <c r="T5368" i="2" s="1"/>
  <c r="R5304" i="2"/>
  <c r="S5304" i="2" s="1"/>
  <c r="T5304" i="2" s="1"/>
  <c r="R5260" i="2"/>
  <c r="S5260" i="2" s="1"/>
  <c r="T5260" i="2" s="1"/>
  <c r="R5216" i="2"/>
  <c r="S5216" i="2" s="1"/>
  <c r="T5216" i="2" s="1"/>
  <c r="R5073" i="2"/>
  <c r="S5073" i="2" s="1"/>
  <c r="T5073" i="2" s="1"/>
  <c r="R4935" i="2"/>
  <c r="S4935" i="2" s="1"/>
  <c r="T4935" i="2" s="1"/>
  <c r="R4916" i="2"/>
  <c r="S4916" i="2" s="1"/>
  <c r="T4916" i="2" s="1"/>
  <c r="R4899" i="2"/>
  <c r="S4899" i="2" s="1"/>
  <c r="T4899" i="2" s="1"/>
  <c r="R4378" i="2"/>
  <c r="S4378" i="2" s="1"/>
  <c r="T4378" i="2" s="1"/>
  <c r="R4361" i="2"/>
  <c r="S4361" i="2" s="1"/>
  <c r="T4361" i="2" s="1"/>
  <c r="R5161" i="2"/>
  <c r="S5161" i="2" s="1"/>
  <c r="T5161" i="2" s="1"/>
  <c r="R5033" i="2"/>
  <c r="S5033" i="2" s="1"/>
  <c r="T5033" i="2" s="1"/>
  <c r="R4953" i="2"/>
  <c r="S4953" i="2" s="1"/>
  <c r="T4953" i="2" s="1"/>
  <c r="R4914" i="2"/>
  <c r="S4914" i="2" s="1"/>
  <c r="T4914" i="2" s="1"/>
  <c r="R4895" i="2"/>
  <c r="S4895" i="2" s="1"/>
  <c r="T4895" i="2" s="1"/>
  <c r="R4874" i="2"/>
  <c r="S4874" i="2" s="1"/>
  <c r="T4874" i="2" s="1"/>
  <c r="R4868" i="2"/>
  <c r="S4868" i="2" s="1"/>
  <c r="T4868" i="2" s="1"/>
  <c r="R4845" i="2"/>
  <c r="S4845" i="2" s="1"/>
  <c r="T4845" i="2" s="1"/>
  <c r="R5041" i="2"/>
  <c r="S5041" i="2" s="1"/>
  <c r="T5041" i="2" s="1"/>
  <c r="R5129" i="2"/>
  <c r="S5129" i="2" s="1"/>
  <c r="T5129" i="2" s="1"/>
  <c r="R5001" i="2"/>
  <c r="S5001" i="2" s="1"/>
  <c r="T5001" i="2" s="1"/>
  <c r="R5089" i="2"/>
  <c r="S5089" i="2" s="1"/>
  <c r="T5089" i="2" s="1"/>
  <c r="R4961" i="2"/>
  <c r="S4961" i="2" s="1"/>
  <c r="T4961" i="2" s="1"/>
  <c r="R4919" i="2"/>
  <c r="S4919" i="2" s="1"/>
  <c r="T4919" i="2" s="1"/>
  <c r="R5177" i="2"/>
  <c r="S5177" i="2" s="1"/>
  <c r="T5177" i="2" s="1"/>
  <c r="R5049" i="2"/>
  <c r="S5049" i="2" s="1"/>
  <c r="T5049" i="2" s="1"/>
  <c r="R4781" i="2"/>
  <c r="S4781" i="2" s="1"/>
  <c r="T4781" i="2" s="1"/>
  <c r="R5137" i="2"/>
  <c r="S5137" i="2" s="1"/>
  <c r="T5137" i="2" s="1"/>
  <c r="R5009" i="2"/>
  <c r="S5009" i="2" s="1"/>
  <c r="T5009" i="2" s="1"/>
  <c r="R4945" i="2"/>
  <c r="S4945" i="2" s="1"/>
  <c r="T4945" i="2" s="1"/>
  <c r="R4900" i="2"/>
  <c r="S4900" i="2" s="1"/>
  <c r="T4900" i="2" s="1"/>
  <c r="R4887" i="2"/>
  <c r="S4887" i="2" s="1"/>
  <c r="T4887" i="2" s="1"/>
  <c r="R4879" i="2"/>
  <c r="S4879" i="2" s="1"/>
  <c r="T4879" i="2" s="1"/>
  <c r="R4842" i="2"/>
  <c r="S4842" i="2" s="1"/>
  <c r="T4842" i="2" s="1"/>
  <c r="R5097" i="2"/>
  <c r="S5097" i="2" s="1"/>
  <c r="T5097" i="2" s="1"/>
  <c r="R4969" i="2"/>
  <c r="S4969" i="2" s="1"/>
  <c r="T4969" i="2" s="1"/>
  <c r="R4823" i="2"/>
  <c r="S4823" i="2" s="1"/>
  <c r="T4823" i="2" s="1"/>
  <c r="R4765" i="2"/>
  <c r="S4765" i="2" s="1"/>
  <c r="T4765" i="2" s="1"/>
  <c r="R5057" i="2"/>
  <c r="S5057" i="2" s="1"/>
  <c r="T5057" i="2" s="1"/>
  <c r="R4943" i="2"/>
  <c r="S4943" i="2" s="1"/>
  <c r="T4943" i="2" s="1"/>
  <c r="R4930" i="2"/>
  <c r="S4930" i="2" s="1"/>
  <c r="T4930" i="2" s="1"/>
  <c r="R5145" i="2"/>
  <c r="S5145" i="2" s="1"/>
  <c r="T5145" i="2" s="1"/>
  <c r="R5017" i="2"/>
  <c r="S5017" i="2" s="1"/>
  <c r="T5017" i="2" s="1"/>
  <c r="R4848" i="2"/>
  <c r="S4848" i="2" s="1"/>
  <c r="T4848" i="2" s="1"/>
  <c r="R4816" i="2"/>
  <c r="S4816" i="2" s="1"/>
  <c r="T4816" i="2" s="1"/>
  <c r="R5105" i="2"/>
  <c r="S5105" i="2" s="1"/>
  <c r="T5105" i="2" s="1"/>
  <c r="R4977" i="2"/>
  <c r="S4977" i="2" s="1"/>
  <c r="T4977" i="2" s="1"/>
  <c r="R4928" i="2"/>
  <c r="S4928" i="2" s="1"/>
  <c r="T4928" i="2" s="1"/>
  <c r="R4850" i="2"/>
  <c r="S4850" i="2" s="1"/>
  <c r="T4850" i="2" s="1"/>
  <c r="R4802" i="2"/>
  <c r="S4802" i="2" s="1"/>
  <c r="T4802" i="2" s="1"/>
  <c r="R5065" i="2"/>
  <c r="S5065" i="2" s="1"/>
  <c r="T5065" i="2" s="1"/>
  <c r="R4747" i="2"/>
  <c r="S4747" i="2" s="1"/>
  <c r="T4747" i="2" s="1"/>
  <c r="R5153" i="2"/>
  <c r="S5153" i="2" s="1"/>
  <c r="T5153" i="2" s="1"/>
  <c r="R5025" i="2"/>
  <c r="S5025" i="2" s="1"/>
  <c r="T5025" i="2" s="1"/>
  <c r="R4924" i="2"/>
  <c r="S4924" i="2" s="1"/>
  <c r="T4924" i="2" s="1"/>
  <c r="R5113" i="2"/>
  <c r="S5113" i="2" s="1"/>
  <c r="T5113" i="2" s="1"/>
  <c r="R4985" i="2"/>
  <c r="S4985" i="2" s="1"/>
  <c r="T4985" i="2" s="1"/>
  <c r="R4937" i="2"/>
  <c r="S4937" i="2" s="1"/>
  <c r="T4937" i="2" s="1"/>
  <c r="R4920" i="2"/>
  <c r="S4920" i="2" s="1"/>
  <c r="T4920" i="2" s="1"/>
  <c r="R4866" i="2"/>
  <c r="S4866" i="2" s="1"/>
  <c r="T4866" i="2" s="1"/>
  <c r="R4864" i="2"/>
  <c r="S4864" i="2" s="1"/>
  <c r="T4864" i="2" s="1"/>
  <c r="R4856" i="2"/>
  <c r="S4856" i="2" s="1"/>
  <c r="T4856" i="2" s="1"/>
  <c r="R4876" i="2"/>
  <c r="S4876" i="2" s="1"/>
  <c r="T4876" i="2" s="1"/>
  <c r="R4831" i="2"/>
  <c r="S4831" i="2" s="1"/>
  <c r="T4831" i="2" s="1"/>
  <c r="R4812" i="2"/>
  <c r="S4812" i="2" s="1"/>
  <c r="T4812" i="2" s="1"/>
  <c r="R4756" i="2"/>
  <c r="S4756" i="2" s="1"/>
  <c r="T4756" i="2" s="1"/>
  <c r="R4736" i="2"/>
  <c r="S4736" i="2" s="1"/>
  <c r="T4736" i="2" s="1"/>
  <c r="R4680" i="2"/>
  <c r="S4680" i="2" s="1"/>
  <c r="T4680" i="2" s="1"/>
  <c r="R4674" i="2"/>
  <c r="S4674" i="2" s="1"/>
  <c r="T4674" i="2" s="1"/>
  <c r="R4664" i="2"/>
  <c r="S4664" i="2" s="1"/>
  <c r="T4664" i="2" s="1"/>
  <c r="R4630" i="2"/>
  <c r="S4630" i="2" s="1"/>
  <c r="T4630" i="2" s="1"/>
  <c r="R4466" i="2"/>
  <c r="S4466" i="2" s="1"/>
  <c r="T4466" i="2" s="1"/>
  <c r="R4732" i="2"/>
  <c r="S4732" i="2" s="1"/>
  <c r="T4732" i="2" s="1"/>
  <c r="R4584" i="2"/>
  <c r="S4584" i="2" s="1"/>
  <c r="T4584" i="2" s="1"/>
  <c r="R4354" i="2"/>
  <c r="S4354" i="2" s="1"/>
  <c r="T4354" i="2" s="1"/>
  <c r="R4860" i="2"/>
  <c r="S4860" i="2" s="1"/>
  <c r="T4860" i="2" s="1"/>
  <c r="R4815" i="2"/>
  <c r="S4815" i="2" s="1"/>
  <c r="T4815" i="2" s="1"/>
  <c r="R4796" i="2"/>
  <c r="S4796" i="2" s="1"/>
  <c r="T4796" i="2" s="1"/>
  <c r="R4752" i="2"/>
  <c r="S4752" i="2" s="1"/>
  <c r="T4752" i="2" s="1"/>
  <c r="R4534" i="2"/>
  <c r="S4534" i="2" s="1"/>
  <c r="T4534" i="2" s="1"/>
  <c r="R4498" i="2"/>
  <c r="S4498" i="2" s="1"/>
  <c r="T4498" i="2" s="1"/>
  <c r="R4481" i="2"/>
  <c r="S4481" i="2" s="1"/>
  <c r="T4481" i="2" s="1"/>
  <c r="R4903" i="2"/>
  <c r="S4903" i="2" s="1"/>
  <c r="T4903" i="2" s="1"/>
  <c r="R4884" i="2"/>
  <c r="S4884" i="2" s="1"/>
  <c r="T4884" i="2" s="1"/>
  <c r="R4839" i="2"/>
  <c r="S4839" i="2" s="1"/>
  <c r="T4839" i="2" s="1"/>
  <c r="R4820" i="2"/>
  <c r="S4820" i="2" s="1"/>
  <c r="T4820" i="2" s="1"/>
  <c r="R4775" i="2"/>
  <c r="S4775" i="2" s="1"/>
  <c r="T4775" i="2" s="1"/>
  <c r="R4768" i="2"/>
  <c r="S4768" i="2" s="1"/>
  <c r="T4768" i="2" s="1"/>
  <c r="R4748" i="2"/>
  <c r="S4748" i="2" s="1"/>
  <c r="T4748" i="2" s="1"/>
  <c r="R4728" i="2"/>
  <c r="S4728" i="2" s="1"/>
  <c r="T4728" i="2" s="1"/>
  <c r="R4661" i="2"/>
  <c r="S4661" i="2" s="1"/>
  <c r="T4661" i="2" s="1"/>
  <c r="R4625" i="2"/>
  <c r="S4625" i="2" s="1"/>
  <c r="T4625" i="2" s="1"/>
  <c r="R4602" i="2"/>
  <c r="S4602" i="2" s="1"/>
  <c r="T4602" i="2" s="1"/>
  <c r="R4529" i="2"/>
  <c r="S4529" i="2" s="1"/>
  <c r="T4529" i="2" s="1"/>
  <c r="R4518" i="2"/>
  <c r="S4518" i="2" s="1"/>
  <c r="T4518" i="2" s="1"/>
  <c r="R4417" i="2"/>
  <c r="S4417" i="2" s="1"/>
  <c r="T4417" i="2" s="1"/>
  <c r="R4927" i="2"/>
  <c r="S4927" i="2" s="1"/>
  <c r="T4927" i="2" s="1"/>
  <c r="R4908" i="2"/>
  <c r="S4908" i="2" s="1"/>
  <c r="T4908" i="2" s="1"/>
  <c r="R4863" i="2"/>
  <c r="S4863" i="2" s="1"/>
  <c r="T4863" i="2" s="1"/>
  <c r="R4844" i="2"/>
  <c r="S4844" i="2" s="1"/>
  <c r="T4844" i="2" s="1"/>
  <c r="R4799" i="2"/>
  <c r="S4799" i="2" s="1"/>
  <c r="T4799" i="2" s="1"/>
  <c r="R4780" i="2"/>
  <c r="S4780" i="2" s="1"/>
  <c r="T4780" i="2" s="1"/>
  <c r="R4735" i="2"/>
  <c r="S4735" i="2" s="1"/>
  <c r="T4735" i="2" s="1"/>
  <c r="R4724" i="2"/>
  <c r="S4724" i="2" s="1"/>
  <c r="T4724" i="2" s="1"/>
  <c r="R4679" i="2"/>
  <c r="S4679" i="2" s="1"/>
  <c r="T4679" i="2" s="1"/>
  <c r="R4606" i="2"/>
  <c r="S4606" i="2" s="1"/>
  <c r="T4606" i="2" s="1"/>
  <c r="R4597" i="2"/>
  <c r="S4597" i="2" s="1"/>
  <c r="T4597" i="2" s="1"/>
  <c r="R4458" i="2"/>
  <c r="S4458" i="2" s="1"/>
  <c r="T4458" i="2" s="1"/>
  <c r="R4456" i="2"/>
  <c r="S4456" i="2" s="1"/>
  <c r="T4456" i="2" s="1"/>
  <c r="R4696" i="2"/>
  <c r="S4696" i="2" s="1"/>
  <c r="T4696" i="2" s="1"/>
  <c r="R4804" i="2"/>
  <c r="S4804" i="2" s="1"/>
  <c r="T4804" i="2" s="1"/>
  <c r="R4744" i="2"/>
  <c r="S4744" i="2" s="1"/>
  <c r="T4744" i="2" s="1"/>
  <c r="R4692" i="2"/>
  <c r="S4692" i="2" s="1"/>
  <c r="T4692" i="2" s="1"/>
  <c r="R4592" i="2"/>
  <c r="S4592" i="2" s="1"/>
  <c r="T4592" i="2" s="1"/>
  <c r="R4504" i="2"/>
  <c r="S4504" i="2" s="1"/>
  <c r="T4504" i="2" s="1"/>
  <c r="R4478" i="2"/>
  <c r="S4478" i="2" s="1"/>
  <c r="T4478" i="2" s="1"/>
  <c r="R4911" i="2"/>
  <c r="S4911" i="2" s="1"/>
  <c r="T4911" i="2" s="1"/>
  <c r="R4892" i="2"/>
  <c r="S4892" i="2" s="1"/>
  <c r="T4892" i="2" s="1"/>
  <c r="R4847" i="2"/>
  <c r="S4847" i="2" s="1"/>
  <c r="T4847" i="2" s="1"/>
  <c r="R4828" i="2"/>
  <c r="S4828" i="2" s="1"/>
  <c r="T4828" i="2" s="1"/>
  <c r="R4783" i="2"/>
  <c r="S4783" i="2" s="1"/>
  <c r="T4783" i="2" s="1"/>
  <c r="R4751" i="2"/>
  <c r="S4751" i="2" s="1"/>
  <c r="T4751" i="2" s="1"/>
  <c r="R4720" i="2"/>
  <c r="S4720" i="2" s="1"/>
  <c r="T4720" i="2" s="1"/>
  <c r="R4612" i="2"/>
  <c r="S4612" i="2" s="1"/>
  <c r="T4612" i="2" s="1"/>
  <c r="R4576" i="2"/>
  <c r="S4576" i="2" s="1"/>
  <c r="T4576" i="2" s="1"/>
  <c r="R4451" i="2"/>
  <c r="S4451" i="2" s="1"/>
  <c r="T4451" i="2" s="1"/>
  <c r="R4376" i="2"/>
  <c r="S4376" i="2" s="1"/>
  <c r="T4376" i="2" s="1"/>
  <c r="R4703" i="2"/>
  <c r="S4703" i="2" s="1"/>
  <c r="T4703" i="2" s="1"/>
  <c r="R4688" i="2"/>
  <c r="S4688" i="2" s="1"/>
  <c r="T4688" i="2" s="1"/>
  <c r="R4614" i="2"/>
  <c r="S4614" i="2" s="1"/>
  <c r="T4614" i="2" s="1"/>
  <c r="R4601" i="2"/>
  <c r="S4601" i="2" s="1"/>
  <c r="T4601" i="2" s="1"/>
  <c r="R4497" i="2"/>
  <c r="S4497" i="2" s="1"/>
  <c r="T4497" i="2" s="1"/>
  <c r="R4871" i="2"/>
  <c r="S4871" i="2" s="1"/>
  <c r="T4871" i="2" s="1"/>
  <c r="R4852" i="2"/>
  <c r="S4852" i="2" s="1"/>
  <c r="T4852" i="2" s="1"/>
  <c r="R4807" i="2"/>
  <c r="S4807" i="2" s="1"/>
  <c r="T4807" i="2" s="1"/>
  <c r="R4788" i="2"/>
  <c r="S4788" i="2" s="1"/>
  <c r="T4788" i="2" s="1"/>
  <c r="R4767" i="2"/>
  <c r="S4767" i="2" s="1"/>
  <c r="T4767" i="2" s="1"/>
  <c r="R4716" i="2"/>
  <c r="S4716" i="2" s="1"/>
  <c r="T4716" i="2" s="1"/>
  <c r="R4549" i="2"/>
  <c r="S4549" i="2" s="1"/>
  <c r="T4549" i="2" s="1"/>
  <c r="R4429" i="2"/>
  <c r="S4429" i="2" s="1"/>
  <c r="T4429" i="2" s="1"/>
  <c r="R4329" i="2"/>
  <c r="S4329" i="2" s="1"/>
  <c r="T4329" i="2" s="1"/>
  <c r="R4242" i="2"/>
  <c r="S4242" i="2" s="1"/>
  <c r="T4242" i="2" s="1"/>
  <c r="R4214" i="2"/>
  <c r="S4214" i="2" s="1"/>
  <c r="T4214" i="2" s="1"/>
  <c r="R4210" i="2"/>
  <c r="S4210" i="2" s="1"/>
  <c r="T4210" i="2" s="1"/>
  <c r="R4190" i="2"/>
  <c r="S4190" i="2" s="1"/>
  <c r="T4190" i="2" s="1"/>
  <c r="R4147" i="2"/>
  <c r="S4147" i="2" s="1"/>
  <c r="T4147" i="2" s="1"/>
  <c r="R4122" i="2"/>
  <c r="S4122" i="2" s="1"/>
  <c r="T4122" i="2" s="1"/>
  <c r="R4081" i="2"/>
  <c r="S4081" i="2" s="1"/>
  <c r="T4081" i="2" s="1"/>
  <c r="R4019" i="2"/>
  <c r="S4019" i="2" s="1"/>
  <c r="T4019" i="2" s="1"/>
  <c r="R4637" i="2"/>
  <c r="S4637" i="2" s="1"/>
  <c r="T4637" i="2" s="1"/>
  <c r="R4509" i="2"/>
  <c r="S4509" i="2" s="1"/>
  <c r="T4509" i="2" s="1"/>
  <c r="R4357" i="2"/>
  <c r="S4357" i="2" s="1"/>
  <c r="T4357" i="2" s="1"/>
  <c r="R4323" i="2"/>
  <c r="S4323" i="2" s="1"/>
  <c r="T4323" i="2" s="1"/>
  <c r="R4313" i="2"/>
  <c r="S4313" i="2" s="1"/>
  <c r="T4313" i="2" s="1"/>
  <c r="R4270" i="2"/>
  <c r="S4270" i="2" s="1"/>
  <c r="T4270" i="2" s="1"/>
  <c r="R4185" i="2"/>
  <c r="S4185" i="2" s="1"/>
  <c r="T4185" i="2" s="1"/>
  <c r="R4142" i="2"/>
  <c r="S4142" i="2" s="1"/>
  <c r="T4142" i="2" s="1"/>
  <c r="R4137" i="2"/>
  <c r="S4137" i="2" s="1"/>
  <c r="T4137" i="2" s="1"/>
  <c r="R4112" i="2"/>
  <c r="S4112" i="2" s="1"/>
  <c r="T4112" i="2" s="1"/>
  <c r="R4074" i="2"/>
  <c r="S4074" i="2" s="1"/>
  <c r="T4074" i="2" s="1"/>
  <c r="R4557" i="2"/>
  <c r="S4557" i="2" s="1"/>
  <c r="T4557" i="2" s="1"/>
  <c r="R4389" i="2"/>
  <c r="S4389" i="2" s="1"/>
  <c r="T4389" i="2" s="1"/>
  <c r="R4288" i="2"/>
  <c r="S4288" i="2" s="1"/>
  <c r="T4288" i="2" s="1"/>
  <c r="R4272" i="2"/>
  <c r="S4272" i="2" s="1"/>
  <c r="T4272" i="2" s="1"/>
  <c r="R4265" i="2"/>
  <c r="S4265" i="2" s="1"/>
  <c r="T4265" i="2" s="1"/>
  <c r="R4258" i="2"/>
  <c r="S4258" i="2" s="1"/>
  <c r="T4258" i="2" s="1"/>
  <c r="R4251" i="2"/>
  <c r="S4251" i="2" s="1"/>
  <c r="T4251" i="2" s="1"/>
  <c r="R4192" i="2"/>
  <c r="S4192" i="2" s="1"/>
  <c r="T4192" i="2" s="1"/>
  <c r="R4114" i="2"/>
  <c r="S4114" i="2" s="1"/>
  <c r="T4114" i="2" s="1"/>
  <c r="R4057" i="2"/>
  <c r="S4057" i="2" s="1"/>
  <c r="T4057" i="2" s="1"/>
  <c r="R4605" i="2"/>
  <c r="S4605" i="2" s="1"/>
  <c r="T4605" i="2" s="1"/>
  <c r="R4477" i="2"/>
  <c r="S4477" i="2" s="1"/>
  <c r="T4477" i="2" s="1"/>
  <c r="R4413" i="2"/>
  <c r="S4413" i="2" s="1"/>
  <c r="T4413" i="2" s="1"/>
  <c r="R4365" i="2"/>
  <c r="S4365" i="2" s="1"/>
  <c r="T4365" i="2" s="1"/>
  <c r="R4161" i="2"/>
  <c r="S4161" i="2" s="1"/>
  <c r="T4161" i="2" s="1"/>
  <c r="R4107" i="2"/>
  <c r="S4107" i="2" s="1"/>
  <c r="T4107" i="2" s="1"/>
  <c r="R4078" i="2"/>
  <c r="S4078" i="2" s="1"/>
  <c r="T4078" i="2" s="1"/>
  <c r="R4064" i="2"/>
  <c r="S4064" i="2" s="1"/>
  <c r="T4064" i="2" s="1"/>
  <c r="R4565" i="2"/>
  <c r="S4565" i="2" s="1"/>
  <c r="T4565" i="2" s="1"/>
  <c r="R4341" i="2"/>
  <c r="S4341" i="2" s="1"/>
  <c r="T4341" i="2" s="1"/>
  <c r="R4281" i="2"/>
  <c r="S4281" i="2" s="1"/>
  <c r="T4281" i="2" s="1"/>
  <c r="R4182" i="2"/>
  <c r="S4182" i="2" s="1"/>
  <c r="T4182" i="2" s="1"/>
  <c r="R4653" i="2"/>
  <c r="S4653" i="2" s="1"/>
  <c r="T4653" i="2" s="1"/>
  <c r="R4525" i="2"/>
  <c r="S4525" i="2" s="1"/>
  <c r="T4525" i="2" s="1"/>
  <c r="R4411" i="2"/>
  <c r="S4411" i="2" s="1"/>
  <c r="T4411" i="2" s="1"/>
  <c r="R4613" i="2"/>
  <c r="S4613" i="2" s="1"/>
  <c r="T4613" i="2" s="1"/>
  <c r="R4485" i="2"/>
  <c r="S4485" i="2" s="1"/>
  <c r="T4485" i="2" s="1"/>
  <c r="R4298" i="2"/>
  <c r="S4298" i="2" s="1"/>
  <c r="T4298" i="2" s="1"/>
  <c r="R4262" i="2"/>
  <c r="S4262" i="2" s="1"/>
  <c r="T4262" i="2" s="1"/>
  <c r="R4054" i="2"/>
  <c r="S4054" i="2" s="1"/>
  <c r="T4054" i="2" s="1"/>
  <c r="R4030" i="2"/>
  <c r="S4030" i="2" s="1"/>
  <c r="T4030" i="2" s="1"/>
  <c r="R4573" i="2"/>
  <c r="S4573" i="2" s="1"/>
  <c r="T4573" i="2" s="1"/>
  <c r="R4445" i="2"/>
  <c r="S4445" i="2" s="1"/>
  <c r="T4445" i="2" s="1"/>
  <c r="R4416" i="2"/>
  <c r="S4416" i="2" s="1"/>
  <c r="T4416" i="2" s="1"/>
  <c r="R4397" i="2"/>
  <c r="S4397" i="2" s="1"/>
  <c r="T4397" i="2" s="1"/>
  <c r="R4250" i="2"/>
  <c r="S4250" i="2" s="1"/>
  <c r="T4250" i="2" s="1"/>
  <c r="R4200" i="2"/>
  <c r="S4200" i="2" s="1"/>
  <c r="T4200" i="2" s="1"/>
  <c r="R4170" i="2"/>
  <c r="S4170" i="2" s="1"/>
  <c r="T4170" i="2" s="1"/>
  <c r="R4153" i="2"/>
  <c r="S4153" i="2" s="1"/>
  <c r="T4153" i="2" s="1"/>
  <c r="R4104" i="2"/>
  <c r="S4104" i="2" s="1"/>
  <c r="T4104" i="2" s="1"/>
  <c r="R4086" i="2"/>
  <c r="S4086" i="2" s="1"/>
  <c r="T4086" i="2" s="1"/>
  <c r="R4042" i="2"/>
  <c r="S4042" i="2" s="1"/>
  <c r="T4042" i="2" s="1"/>
  <c r="R4533" i="2"/>
  <c r="S4533" i="2" s="1"/>
  <c r="T4533" i="2" s="1"/>
  <c r="R4421" i="2"/>
  <c r="S4421" i="2" s="1"/>
  <c r="T4421" i="2" s="1"/>
  <c r="R4373" i="2"/>
  <c r="S4373" i="2" s="1"/>
  <c r="T4373" i="2" s="1"/>
  <c r="R4318" i="2"/>
  <c r="S4318" i="2" s="1"/>
  <c r="T4318" i="2" s="1"/>
  <c r="R4314" i="2"/>
  <c r="S4314" i="2" s="1"/>
  <c r="T4314" i="2" s="1"/>
  <c r="R4302" i="2"/>
  <c r="S4302" i="2" s="1"/>
  <c r="T4302" i="2" s="1"/>
  <c r="R4177" i="2"/>
  <c r="S4177" i="2" s="1"/>
  <c r="T4177" i="2" s="1"/>
  <c r="R4123" i="2"/>
  <c r="S4123" i="2" s="1"/>
  <c r="T4123" i="2" s="1"/>
  <c r="R4621" i="2"/>
  <c r="S4621" i="2" s="1"/>
  <c r="T4621" i="2" s="1"/>
  <c r="R4493" i="2"/>
  <c r="S4493" i="2" s="1"/>
  <c r="T4493" i="2" s="1"/>
  <c r="R4349" i="2"/>
  <c r="S4349" i="2" s="1"/>
  <c r="T4349" i="2" s="1"/>
  <c r="R4257" i="2"/>
  <c r="S4257" i="2" s="1"/>
  <c r="T4257" i="2" s="1"/>
  <c r="R4581" i="2"/>
  <c r="S4581" i="2" s="1"/>
  <c r="T4581" i="2" s="1"/>
  <c r="R4453" i="2"/>
  <c r="S4453" i="2" s="1"/>
  <c r="T4453" i="2" s="1"/>
  <c r="R4426" i="2"/>
  <c r="S4426" i="2" s="1"/>
  <c r="T4426" i="2" s="1"/>
  <c r="R4280" i="2"/>
  <c r="S4280" i="2" s="1"/>
  <c r="T4280" i="2" s="1"/>
  <c r="R4172" i="2"/>
  <c r="S4172" i="2" s="1"/>
  <c r="T4172" i="2" s="1"/>
  <c r="R4120" i="2"/>
  <c r="S4120" i="2" s="1"/>
  <c r="T4120" i="2" s="1"/>
  <c r="R4044" i="2"/>
  <c r="S4044" i="2" s="1"/>
  <c r="T4044" i="2" s="1"/>
  <c r="R4669" i="2"/>
  <c r="S4669" i="2" s="1"/>
  <c r="T4669" i="2" s="1"/>
  <c r="R4541" i="2"/>
  <c r="S4541" i="2" s="1"/>
  <c r="T4541" i="2" s="1"/>
  <c r="R4195" i="2"/>
  <c r="S4195" i="2" s="1"/>
  <c r="T4195" i="2" s="1"/>
  <c r="R4150" i="2"/>
  <c r="S4150" i="2" s="1"/>
  <c r="T4150" i="2" s="1"/>
  <c r="R4115" i="2"/>
  <c r="S4115" i="2" s="1"/>
  <c r="T4115" i="2" s="1"/>
  <c r="R4058" i="2"/>
  <c r="S4058" i="2" s="1"/>
  <c r="T4058" i="2" s="1"/>
  <c r="R4022" i="2"/>
  <c r="S4022" i="2" s="1"/>
  <c r="T4022" i="2" s="1"/>
  <c r="R3992" i="2"/>
  <c r="S3992" i="2" s="1"/>
  <c r="T3992" i="2" s="1"/>
  <c r="R4501" i="2"/>
  <c r="S4501" i="2" s="1"/>
  <c r="T4501" i="2" s="1"/>
  <c r="R4381" i="2"/>
  <c r="S4381" i="2" s="1"/>
  <c r="T4381" i="2" s="1"/>
  <c r="R4333" i="2"/>
  <c r="S4333" i="2" s="1"/>
  <c r="T4333" i="2" s="1"/>
  <c r="R4282" i="2"/>
  <c r="S4282" i="2" s="1"/>
  <c r="T4282" i="2" s="1"/>
  <c r="R4275" i="2"/>
  <c r="S4275" i="2" s="1"/>
  <c r="T4275" i="2" s="1"/>
  <c r="R4240" i="2"/>
  <c r="S4240" i="2" s="1"/>
  <c r="T4240" i="2" s="1"/>
  <c r="R4174" i="2"/>
  <c r="S4174" i="2" s="1"/>
  <c r="T4174" i="2" s="1"/>
  <c r="R4162" i="2"/>
  <c r="S4162" i="2" s="1"/>
  <c r="T4162" i="2" s="1"/>
  <c r="R4145" i="2"/>
  <c r="S4145" i="2" s="1"/>
  <c r="T4145" i="2" s="1"/>
  <c r="R4130" i="2"/>
  <c r="S4130" i="2" s="1"/>
  <c r="T4130" i="2" s="1"/>
  <c r="R4094" i="2"/>
  <c r="S4094" i="2" s="1"/>
  <c r="T4094" i="2" s="1"/>
  <c r="R4046" i="2"/>
  <c r="S4046" i="2" s="1"/>
  <c r="T4046" i="2" s="1"/>
  <c r="R4034" i="2"/>
  <c r="S4034" i="2" s="1"/>
  <c r="T4034" i="2" s="1"/>
  <c r="R4017" i="2"/>
  <c r="S4017" i="2" s="1"/>
  <c r="T4017" i="2" s="1"/>
  <c r="R4002" i="2"/>
  <c r="S4002" i="2" s="1"/>
  <c r="T4002" i="2" s="1"/>
  <c r="R3987" i="2"/>
  <c r="S3987" i="2" s="1"/>
  <c r="T3987" i="2" s="1"/>
  <c r="R4589" i="2"/>
  <c r="S4589" i="2" s="1"/>
  <c r="T4589" i="2" s="1"/>
  <c r="R4461" i="2"/>
  <c r="S4461" i="2" s="1"/>
  <c r="T4461" i="2" s="1"/>
  <c r="R4261" i="2"/>
  <c r="S4261" i="2" s="1"/>
  <c r="T4261" i="2" s="1"/>
  <c r="R4169" i="2"/>
  <c r="S4169" i="2" s="1"/>
  <c r="T4169" i="2" s="1"/>
  <c r="R4152" i="2"/>
  <c r="S4152" i="2" s="1"/>
  <c r="T4152" i="2" s="1"/>
  <c r="R4041" i="2"/>
  <c r="S4041" i="2" s="1"/>
  <c r="T4041" i="2" s="1"/>
  <c r="R4024" i="2"/>
  <c r="S4024" i="2" s="1"/>
  <c r="T4024" i="2" s="1"/>
  <c r="R4293" i="2"/>
  <c r="S4293" i="2" s="1"/>
  <c r="T4293" i="2" s="1"/>
  <c r="R4165" i="2"/>
  <c r="S4165" i="2" s="1"/>
  <c r="T4165" i="2" s="1"/>
  <c r="R4037" i="2"/>
  <c r="S4037" i="2" s="1"/>
  <c r="T4037" i="2" s="1"/>
  <c r="R3850" i="2"/>
  <c r="S3850" i="2" s="1"/>
  <c r="T3850" i="2" s="1"/>
  <c r="R3823" i="2"/>
  <c r="S3823" i="2" s="1"/>
  <c r="T3823" i="2" s="1"/>
  <c r="R3762" i="2"/>
  <c r="S3762" i="2" s="1"/>
  <c r="T3762" i="2" s="1"/>
  <c r="R3747" i="2"/>
  <c r="S3747" i="2" s="1"/>
  <c r="T3747" i="2" s="1"/>
  <c r="R4125" i="2"/>
  <c r="S4125" i="2" s="1"/>
  <c r="T4125" i="2" s="1"/>
  <c r="R3997" i="2"/>
  <c r="S3997" i="2" s="1"/>
  <c r="T3997" i="2" s="1"/>
  <c r="R3965" i="2"/>
  <c r="S3965" i="2" s="1"/>
  <c r="T3965" i="2" s="1"/>
  <c r="R4213" i="2"/>
  <c r="S4213" i="2" s="1"/>
  <c r="T4213" i="2" s="1"/>
  <c r="R4085" i="2"/>
  <c r="S4085" i="2" s="1"/>
  <c r="T4085" i="2" s="1"/>
  <c r="R3963" i="2"/>
  <c r="S3963" i="2" s="1"/>
  <c r="T3963" i="2" s="1"/>
  <c r="R3943" i="2"/>
  <c r="S3943" i="2" s="1"/>
  <c r="T3943" i="2" s="1"/>
  <c r="R3888" i="2"/>
  <c r="S3888" i="2" s="1"/>
  <c r="T3888" i="2" s="1"/>
  <c r="R3873" i="2"/>
  <c r="S3873" i="2" s="1"/>
  <c r="T3873" i="2" s="1"/>
  <c r="R3727" i="2"/>
  <c r="S3727" i="2" s="1"/>
  <c r="T3727" i="2" s="1"/>
  <c r="R3905" i="2"/>
  <c r="S3905" i="2" s="1"/>
  <c r="T3905" i="2" s="1"/>
  <c r="R3890" i="2"/>
  <c r="S3890" i="2" s="1"/>
  <c r="T3890" i="2" s="1"/>
  <c r="R3707" i="2"/>
  <c r="S3707" i="2" s="1"/>
  <c r="T3707" i="2" s="1"/>
  <c r="R4133" i="2"/>
  <c r="S4133" i="2" s="1"/>
  <c r="T4133" i="2" s="1"/>
  <c r="R4005" i="2"/>
  <c r="S4005" i="2" s="1"/>
  <c r="T4005" i="2" s="1"/>
  <c r="R4309" i="2"/>
  <c r="S4309" i="2" s="1"/>
  <c r="T4309" i="2" s="1"/>
  <c r="R4181" i="2"/>
  <c r="S4181" i="2" s="1"/>
  <c r="T4181" i="2" s="1"/>
  <c r="R4053" i="2"/>
  <c r="S4053" i="2" s="1"/>
  <c r="T4053" i="2" s="1"/>
  <c r="R3968" i="2"/>
  <c r="S3968" i="2" s="1"/>
  <c r="T3968" i="2" s="1"/>
  <c r="R3955" i="2"/>
  <c r="S3955" i="2" s="1"/>
  <c r="T3955" i="2" s="1"/>
  <c r="R3953" i="2"/>
  <c r="S3953" i="2" s="1"/>
  <c r="T3953" i="2" s="1"/>
  <c r="R3815" i="2"/>
  <c r="S3815" i="2" s="1"/>
  <c r="T3815" i="2" s="1"/>
  <c r="R4141" i="2"/>
  <c r="S4141" i="2" s="1"/>
  <c r="T4141" i="2" s="1"/>
  <c r="R3936" i="2"/>
  <c r="S3936" i="2" s="1"/>
  <c r="T3936" i="2" s="1"/>
  <c r="R3829" i="2"/>
  <c r="S3829" i="2" s="1"/>
  <c r="T3829" i="2" s="1"/>
  <c r="R3720" i="2"/>
  <c r="S3720" i="2" s="1"/>
  <c r="T3720" i="2" s="1"/>
  <c r="R4229" i="2"/>
  <c r="S4229" i="2" s="1"/>
  <c r="T4229" i="2" s="1"/>
  <c r="R4101" i="2"/>
  <c r="S4101" i="2" s="1"/>
  <c r="T4101" i="2" s="1"/>
  <c r="R3973" i="2"/>
  <c r="S3973" i="2" s="1"/>
  <c r="T3973" i="2" s="1"/>
  <c r="R4277" i="2"/>
  <c r="S4277" i="2" s="1"/>
  <c r="T4277" i="2" s="1"/>
  <c r="R4149" i="2"/>
  <c r="S4149" i="2" s="1"/>
  <c r="T4149" i="2" s="1"/>
  <c r="R4021" i="2"/>
  <c r="S4021" i="2" s="1"/>
  <c r="T4021" i="2" s="1"/>
  <c r="R3913" i="2"/>
  <c r="S3913" i="2" s="1"/>
  <c r="T3913" i="2" s="1"/>
  <c r="R4237" i="2"/>
  <c r="S4237" i="2" s="1"/>
  <c r="T4237" i="2" s="1"/>
  <c r="R4109" i="2"/>
  <c r="S4109" i="2" s="1"/>
  <c r="T4109" i="2" s="1"/>
  <c r="R3981" i="2"/>
  <c r="S3981" i="2" s="1"/>
  <c r="T3981" i="2" s="1"/>
  <c r="R3946" i="2"/>
  <c r="S3946" i="2" s="1"/>
  <c r="T3946" i="2" s="1"/>
  <c r="R3833" i="2"/>
  <c r="S3833" i="2" s="1"/>
  <c r="T3833" i="2" s="1"/>
  <c r="R3800" i="2"/>
  <c r="S3800" i="2" s="1"/>
  <c r="T3800" i="2" s="1"/>
  <c r="R3785" i="2"/>
  <c r="S3785" i="2" s="1"/>
  <c r="T3785" i="2" s="1"/>
  <c r="R3778" i="2"/>
  <c r="S3778" i="2" s="1"/>
  <c r="T3778" i="2" s="1"/>
  <c r="R4325" i="2"/>
  <c r="S4325" i="2" s="1"/>
  <c r="T4325" i="2" s="1"/>
  <c r="R4197" i="2"/>
  <c r="S4197" i="2" s="1"/>
  <c r="T4197" i="2" s="1"/>
  <c r="R4069" i="2"/>
  <c r="S4069" i="2" s="1"/>
  <c r="T4069" i="2" s="1"/>
  <c r="R3906" i="2"/>
  <c r="S3906" i="2" s="1"/>
  <c r="T3906" i="2" s="1"/>
  <c r="R3767" i="2"/>
  <c r="S3767" i="2" s="1"/>
  <c r="T3767" i="2" s="1"/>
  <c r="R3752" i="2"/>
  <c r="S3752" i="2" s="1"/>
  <c r="T3752" i="2" s="1"/>
  <c r="R3715" i="2"/>
  <c r="S3715" i="2" s="1"/>
  <c r="T3715" i="2" s="1"/>
  <c r="R4285" i="2"/>
  <c r="S4285" i="2" s="1"/>
  <c r="T4285" i="2" s="1"/>
  <c r="R4157" i="2"/>
  <c r="S4157" i="2" s="1"/>
  <c r="T4157" i="2" s="1"/>
  <c r="R4029" i="2"/>
  <c r="S4029" i="2" s="1"/>
  <c r="T4029" i="2" s="1"/>
  <c r="R3960" i="2"/>
  <c r="S3960" i="2" s="1"/>
  <c r="T3960" i="2" s="1"/>
  <c r="R3956" i="2"/>
  <c r="S3956" i="2" s="1"/>
  <c r="T3956" i="2" s="1"/>
  <c r="R3933" i="2"/>
  <c r="S3933" i="2" s="1"/>
  <c r="T3933" i="2" s="1"/>
  <c r="R3920" i="2"/>
  <c r="S3920" i="2" s="1"/>
  <c r="T3920" i="2" s="1"/>
  <c r="R3908" i="2"/>
  <c r="S3908" i="2" s="1"/>
  <c r="T3908" i="2" s="1"/>
  <c r="R3876" i="2"/>
  <c r="S3876" i="2" s="1"/>
  <c r="T3876" i="2" s="1"/>
  <c r="R3780" i="2"/>
  <c r="S3780" i="2" s="1"/>
  <c r="T3780" i="2" s="1"/>
  <c r="R4245" i="2"/>
  <c r="S4245" i="2" s="1"/>
  <c r="T4245" i="2" s="1"/>
  <c r="R4117" i="2"/>
  <c r="S4117" i="2" s="1"/>
  <c r="T4117" i="2" s="1"/>
  <c r="R3989" i="2"/>
  <c r="S3989" i="2" s="1"/>
  <c r="T3989" i="2" s="1"/>
  <c r="R3895" i="2"/>
  <c r="S3895" i="2" s="1"/>
  <c r="T3895" i="2" s="1"/>
  <c r="R3687" i="2"/>
  <c r="S3687" i="2" s="1"/>
  <c r="T3687" i="2" s="1"/>
  <c r="R3868" i="2"/>
  <c r="S3868" i="2" s="1"/>
  <c r="T3868" i="2" s="1"/>
  <c r="R3740" i="2"/>
  <c r="S3740" i="2" s="1"/>
  <c r="T3740" i="2" s="1"/>
  <c r="R3671" i="2"/>
  <c r="S3671" i="2" s="1"/>
  <c r="T3671" i="2" s="1"/>
  <c r="R3828" i="2"/>
  <c r="S3828" i="2" s="1"/>
  <c r="T3828" i="2" s="1"/>
  <c r="R3667" i="2"/>
  <c r="S3667" i="2" s="1"/>
  <c r="T3667" i="2" s="1"/>
  <c r="R3663" i="2"/>
  <c r="S3663" i="2" s="1"/>
  <c r="T3663" i="2" s="1"/>
  <c r="R3623" i="2"/>
  <c r="S3623" i="2" s="1"/>
  <c r="T3623" i="2" s="1"/>
  <c r="R3616" i="2"/>
  <c r="S3616" i="2" s="1"/>
  <c r="T3616" i="2" s="1"/>
  <c r="R3583" i="2"/>
  <c r="S3583" i="2" s="1"/>
  <c r="T3583" i="2" s="1"/>
  <c r="R3525" i="2"/>
  <c r="S3525" i="2" s="1"/>
  <c r="T3525" i="2" s="1"/>
  <c r="R3493" i="2"/>
  <c r="S3493" i="2" s="1"/>
  <c r="T3493" i="2" s="1"/>
  <c r="R3479" i="2"/>
  <c r="S3479" i="2" s="1"/>
  <c r="T3479" i="2" s="1"/>
  <c r="R3916" i="2"/>
  <c r="S3916" i="2" s="1"/>
  <c r="T3916" i="2" s="1"/>
  <c r="R3788" i="2"/>
  <c r="S3788" i="2" s="1"/>
  <c r="T3788" i="2" s="1"/>
  <c r="R3701" i="2"/>
  <c r="S3701" i="2" s="1"/>
  <c r="T3701" i="2" s="1"/>
  <c r="R3598" i="2"/>
  <c r="S3598" i="2" s="1"/>
  <c r="T3598" i="2" s="1"/>
  <c r="R3425" i="2"/>
  <c r="S3425" i="2" s="1"/>
  <c r="T3425" i="2" s="1"/>
  <c r="R3964" i="2"/>
  <c r="S3964" i="2" s="1"/>
  <c r="T3964" i="2" s="1"/>
  <c r="R3836" i="2"/>
  <c r="S3836" i="2" s="1"/>
  <c r="T3836" i="2" s="1"/>
  <c r="R3627" i="2"/>
  <c r="S3627" i="2" s="1"/>
  <c r="T3627" i="2" s="1"/>
  <c r="R3481" i="2"/>
  <c r="S3481" i="2" s="1"/>
  <c r="T3481" i="2" s="1"/>
  <c r="R3924" i="2"/>
  <c r="S3924" i="2" s="1"/>
  <c r="T3924" i="2" s="1"/>
  <c r="R3796" i="2"/>
  <c r="S3796" i="2" s="1"/>
  <c r="T3796" i="2" s="1"/>
  <c r="R3711" i="2"/>
  <c r="S3711" i="2" s="1"/>
  <c r="T3711" i="2" s="1"/>
  <c r="R3534" i="2"/>
  <c r="S3534" i="2" s="1"/>
  <c r="T3534" i="2" s="1"/>
  <c r="R3527" i="2"/>
  <c r="S3527" i="2" s="1"/>
  <c r="T3527" i="2" s="1"/>
  <c r="R3469" i="2"/>
  <c r="S3469" i="2" s="1"/>
  <c r="T3469" i="2" s="1"/>
  <c r="R3686" i="2"/>
  <c r="S3686" i="2" s="1"/>
  <c r="T3686" i="2" s="1"/>
  <c r="R3680" i="2"/>
  <c r="S3680" i="2" s="1"/>
  <c r="T3680" i="2" s="1"/>
  <c r="R3678" i="2"/>
  <c r="S3678" i="2" s="1"/>
  <c r="T3678" i="2" s="1"/>
  <c r="R3844" i="2"/>
  <c r="S3844" i="2" s="1"/>
  <c r="T3844" i="2" s="1"/>
  <c r="R3716" i="2"/>
  <c r="S3716" i="2" s="1"/>
  <c r="T3716" i="2" s="1"/>
  <c r="R3804" i="2"/>
  <c r="S3804" i="2" s="1"/>
  <c r="T3804" i="2" s="1"/>
  <c r="R3892" i="2"/>
  <c r="S3892" i="2" s="1"/>
  <c r="T3892" i="2" s="1"/>
  <c r="R3764" i="2"/>
  <c r="S3764" i="2" s="1"/>
  <c r="T3764" i="2" s="1"/>
  <c r="R3714" i="2"/>
  <c r="S3714" i="2" s="1"/>
  <c r="T3714" i="2" s="1"/>
  <c r="R3662" i="2"/>
  <c r="S3662" i="2" s="1"/>
  <c r="T3662" i="2" s="1"/>
  <c r="R3547" i="2"/>
  <c r="S3547" i="2" s="1"/>
  <c r="T3547" i="2" s="1"/>
  <c r="R3485" i="2"/>
  <c r="S3485" i="2" s="1"/>
  <c r="T3485" i="2" s="1"/>
  <c r="R3455" i="2"/>
  <c r="S3455" i="2" s="1"/>
  <c r="T3455" i="2" s="1"/>
  <c r="R3852" i="2"/>
  <c r="S3852" i="2" s="1"/>
  <c r="T3852" i="2" s="1"/>
  <c r="R3724" i="2"/>
  <c r="S3724" i="2" s="1"/>
  <c r="T3724" i="2" s="1"/>
  <c r="R3691" i="2"/>
  <c r="S3691" i="2" s="1"/>
  <c r="T3691" i="2" s="1"/>
  <c r="R3651" i="2"/>
  <c r="S3651" i="2" s="1"/>
  <c r="T3651" i="2" s="1"/>
  <c r="R3642" i="2"/>
  <c r="S3642" i="2" s="1"/>
  <c r="T3642" i="2" s="1"/>
  <c r="R3606" i="2"/>
  <c r="S3606" i="2" s="1"/>
  <c r="T3606" i="2" s="1"/>
  <c r="R3531" i="2"/>
  <c r="S3531" i="2" s="1"/>
  <c r="T3531" i="2" s="1"/>
  <c r="R3511" i="2"/>
  <c r="S3511" i="2" s="1"/>
  <c r="T3511" i="2" s="1"/>
  <c r="R3499" i="2"/>
  <c r="S3499" i="2" s="1"/>
  <c r="T3499" i="2" s="1"/>
  <c r="R3940" i="2"/>
  <c r="S3940" i="2" s="1"/>
  <c r="T3940" i="2" s="1"/>
  <c r="R3812" i="2"/>
  <c r="S3812" i="2" s="1"/>
  <c r="T3812" i="2" s="1"/>
  <c r="R3573" i="2"/>
  <c r="S3573" i="2" s="1"/>
  <c r="T3573" i="2" s="1"/>
  <c r="R3526" i="2"/>
  <c r="S3526" i="2" s="1"/>
  <c r="T3526" i="2" s="1"/>
  <c r="R3772" i="2"/>
  <c r="S3772" i="2" s="1"/>
  <c r="T3772" i="2" s="1"/>
  <c r="R3698" i="2"/>
  <c r="S3698" i="2" s="1"/>
  <c r="T3698" i="2" s="1"/>
  <c r="R3619" i="2"/>
  <c r="S3619" i="2" s="1"/>
  <c r="T3619" i="2" s="1"/>
  <c r="R3518" i="2"/>
  <c r="S3518" i="2" s="1"/>
  <c r="T3518" i="2" s="1"/>
  <c r="R3860" i="2"/>
  <c r="S3860" i="2" s="1"/>
  <c r="T3860" i="2" s="1"/>
  <c r="R3732" i="2"/>
  <c r="S3732" i="2" s="1"/>
  <c r="T3732" i="2" s="1"/>
  <c r="R3523" i="2"/>
  <c r="S3523" i="2" s="1"/>
  <c r="T3523" i="2" s="1"/>
  <c r="R3475" i="2"/>
  <c r="S3475" i="2" s="1"/>
  <c r="T3475" i="2" s="1"/>
  <c r="R3459" i="2"/>
  <c r="S3459" i="2" s="1"/>
  <c r="T3459" i="2" s="1"/>
  <c r="R3948" i="2"/>
  <c r="S3948" i="2" s="1"/>
  <c r="T3948" i="2" s="1"/>
  <c r="R3820" i="2"/>
  <c r="S3820" i="2" s="1"/>
  <c r="T3820" i="2" s="1"/>
  <c r="R3696" i="2"/>
  <c r="S3696" i="2" s="1"/>
  <c r="T3696" i="2" s="1"/>
  <c r="R3501" i="2"/>
  <c r="S3501" i="2" s="1"/>
  <c r="T3501" i="2" s="1"/>
  <c r="R3393" i="2"/>
  <c r="S3393" i="2" s="1"/>
  <c r="T3393" i="2" s="1"/>
  <c r="R3554" i="2"/>
  <c r="S3554" i="2" s="1"/>
  <c r="T3554" i="2" s="1"/>
  <c r="R3432" i="2"/>
  <c r="S3432" i="2" s="1"/>
  <c r="T3432" i="2" s="1"/>
  <c r="R3401" i="2"/>
  <c r="S3401" i="2" s="1"/>
  <c r="T3401" i="2" s="1"/>
  <c r="R3385" i="2"/>
  <c r="S3385" i="2" s="1"/>
  <c r="T3385" i="2" s="1"/>
  <c r="R3474" i="2"/>
  <c r="S3474" i="2" s="1"/>
  <c r="T3474" i="2" s="1"/>
  <c r="R3347" i="2"/>
  <c r="S3347" i="2" s="1"/>
  <c r="T3347" i="2" s="1"/>
  <c r="R3650" i="2"/>
  <c r="S3650" i="2" s="1"/>
  <c r="T3650" i="2" s="1"/>
  <c r="R3522" i="2"/>
  <c r="S3522" i="2" s="1"/>
  <c r="T3522" i="2" s="1"/>
  <c r="R3435" i="2"/>
  <c r="S3435" i="2" s="1"/>
  <c r="T3435" i="2" s="1"/>
  <c r="R3416" i="2"/>
  <c r="S3416" i="2" s="1"/>
  <c r="T3416" i="2" s="1"/>
  <c r="R3381" i="2"/>
  <c r="S3381" i="2" s="1"/>
  <c r="T3381" i="2" s="1"/>
  <c r="R3610" i="2"/>
  <c r="S3610" i="2" s="1"/>
  <c r="T3610" i="2" s="1"/>
  <c r="R3482" i="2"/>
  <c r="S3482" i="2" s="1"/>
  <c r="T3482" i="2" s="1"/>
  <c r="R3440" i="2"/>
  <c r="S3440" i="2" s="1"/>
  <c r="T3440" i="2" s="1"/>
  <c r="R3377" i="2"/>
  <c r="S3377" i="2" s="1"/>
  <c r="T3377" i="2" s="1"/>
  <c r="R3332" i="2"/>
  <c r="S3332" i="2" s="1"/>
  <c r="T3332" i="2" s="1"/>
  <c r="R3570" i="2"/>
  <c r="S3570" i="2" s="1"/>
  <c r="T3570" i="2" s="1"/>
  <c r="R3658" i="2"/>
  <c r="S3658" i="2" s="1"/>
  <c r="T3658" i="2" s="1"/>
  <c r="R3445" i="2"/>
  <c r="S3445" i="2" s="1"/>
  <c r="T3445" i="2" s="1"/>
  <c r="R3490" i="2"/>
  <c r="S3490" i="2" s="1"/>
  <c r="T3490" i="2" s="1"/>
  <c r="R3357" i="2"/>
  <c r="S3357" i="2" s="1"/>
  <c r="T3357" i="2" s="1"/>
  <c r="R3342" i="2"/>
  <c r="S3342" i="2" s="1"/>
  <c r="T3342" i="2" s="1"/>
  <c r="R3578" i="2"/>
  <c r="S3578" i="2" s="1"/>
  <c r="T3578" i="2" s="1"/>
  <c r="R3450" i="2"/>
  <c r="S3450" i="2" s="1"/>
  <c r="T3450" i="2" s="1"/>
  <c r="R3538" i="2"/>
  <c r="S3538" i="2" s="1"/>
  <c r="T3538" i="2" s="1"/>
  <c r="R3424" i="2"/>
  <c r="S3424" i="2" s="1"/>
  <c r="T3424" i="2" s="1"/>
  <c r="R3498" i="2"/>
  <c r="S3498" i="2" s="1"/>
  <c r="T3498" i="2" s="1"/>
  <c r="R3448" i="2"/>
  <c r="S3448" i="2" s="1"/>
  <c r="T3448" i="2" s="1"/>
  <c r="R3674" i="2"/>
  <c r="S3674" i="2" s="1"/>
  <c r="T3674" i="2" s="1"/>
  <c r="R3546" i="2"/>
  <c r="S3546" i="2" s="1"/>
  <c r="T3546" i="2" s="1"/>
  <c r="R3350" i="2"/>
  <c r="S3350" i="2" s="1"/>
  <c r="T3350" i="2" s="1"/>
  <c r="R3309" i="2"/>
  <c r="S3309" i="2" s="1"/>
  <c r="T3309" i="2" s="1"/>
  <c r="R3634" i="2"/>
  <c r="S3634" i="2" s="1"/>
  <c r="T3634" i="2" s="1"/>
  <c r="R3506" i="2"/>
  <c r="S3506" i="2" s="1"/>
  <c r="T3506" i="2" s="1"/>
  <c r="R3352" i="2"/>
  <c r="S3352" i="2" s="1"/>
  <c r="T3352" i="2" s="1"/>
  <c r="R3329" i="2"/>
  <c r="S3329" i="2" s="1"/>
  <c r="T3329" i="2" s="1"/>
  <c r="R3327" i="2"/>
  <c r="S3327" i="2" s="1"/>
  <c r="T3327" i="2" s="1"/>
  <c r="R3317" i="2"/>
  <c r="S3317" i="2" s="1"/>
  <c r="T3317" i="2" s="1"/>
  <c r="R3594" i="2"/>
  <c r="S3594" i="2" s="1"/>
  <c r="T3594" i="2" s="1"/>
  <c r="R3466" i="2"/>
  <c r="S3466" i="2" s="1"/>
  <c r="T3466" i="2" s="1"/>
  <c r="R3337" i="2"/>
  <c r="S3337" i="2" s="1"/>
  <c r="T3337" i="2" s="1"/>
  <c r="R3319" i="2"/>
  <c r="S3319" i="2" s="1"/>
  <c r="T3319" i="2" s="1"/>
  <c r="R3077" i="2"/>
  <c r="S3077" i="2" s="1"/>
  <c r="T3077" i="2" s="1"/>
  <c r="R3408" i="2"/>
  <c r="S3408" i="2" s="1"/>
  <c r="T3408" i="2" s="1"/>
  <c r="R3264" i="2"/>
  <c r="S3264" i="2" s="1"/>
  <c r="T3264" i="2" s="1"/>
  <c r="R3178" i="2"/>
  <c r="S3178" i="2" s="1"/>
  <c r="T3178" i="2" s="1"/>
  <c r="R3155" i="2"/>
  <c r="S3155" i="2" s="1"/>
  <c r="T3155" i="2" s="1"/>
  <c r="R3135" i="2"/>
  <c r="S3135" i="2" s="1"/>
  <c r="T3135" i="2" s="1"/>
  <c r="R3257" i="2"/>
  <c r="S3257" i="2" s="1"/>
  <c r="T3257" i="2" s="1"/>
  <c r="R3193" i="2"/>
  <c r="S3193" i="2" s="1"/>
  <c r="T3193" i="2" s="1"/>
  <c r="R3139" i="2"/>
  <c r="S3139" i="2" s="1"/>
  <c r="T3139" i="2" s="1"/>
  <c r="R3047" i="2"/>
  <c r="S3047" i="2" s="1"/>
  <c r="T3047" i="2" s="1"/>
  <c r="R3281" i="2"/>
  <c r="S3281" i="2" s="1"/>
  <c r="T3281" i="2" s="1"/>
  <c r="R3209" i="2"/>
  <c r="S3209" i="2" s="1"/>
  <c r="T3209" i="2" s="1"/>
  <c r="R3376" i="2"/>
  <c r="S3376" i="2" s="1"/>
  <c r="T3376" i="2" s="1"/>
  <c r="R3248" i="2"/>
  <c r="S3248" i="2" s="1"/>
  <c r="T3248" i="2" s="1"/>
  <c r="R3207" i="2"/>
  <c r="S3207" i="2" s="1"/>
  <c r="T3207" i="2" s="1"/>
  <c r="R3167" i="2"/>
  <c r="S3167" i="2" s="1"/>
  <c r="T3167" i="2" s="1"/>
  <c r="R3141" i="2"/>
  <c r="S3141" i="2" s="1"/>
  <c r="T3141" i="2" s="1"/>
  <c r="R3241" i="2"/>
  <c r="S3241" i="2" s="1"/>
  <c r="T3241" i="2" s="1"/>
  <c r="R3225" i="2"/>
  <c r="S3225" i="2" s="1"/>
  <c r="T3225" i="2" s="1"/>
  <c r="R3216" i="2"/>
  <c r="S3216" i="2" s="1"/>
  <c r="T3216" i="2" s="1"/>
  <c r="R3296" i="2"/>
  <c r="S3296" i="2" s="1"/>
  <c r="T3296" i="2" s="1"/>
  <c r="R3384" i="2"/>
  <c r="S3384" i="2" s="1"/>
  <c r="T3384" i="2" s="1"/>
  <c r="R3265" i="2"/>
  <c r="S3265" i="2" s="1"/>
  <c r="T3265" i="2" s="1"/>
  <c r="R3232" i="2"/>
  <c r="S3232" i="2" s="1"/>
  <c r="T3232" i="2" s="1"/>
  <c r="R3185" i="2"/>
  <c r="S3185" i="2" s="1"/>
  <c r="T3185" i="2" s="1"/>
  <c r="R3171" i="2"/>
  <c r="S3171" i="2" s="1"/>
  <c r="T3171" i="2" s="1"/>
  <c r="R3154" i="2"/>
  <c r="S3154" i="2" s="1"/>
  <c r="T3154" i="2" s="1"/>
  <c r="R3134" i="2"/>
  <c r="S3134" i="2" s="1"/>
  <c r="T3134" i="2" s="1"/>
  <c r="R3096" i="2"/>
  <c r="S3096" i="2" s="1"/>
  <c r="T3096" i="2" s="1"/>
  <c r="R3013" i="2"/>
  <c r="S3013" i="2" s="1"/>
  <c r="T3013" i="2" s="1"/>
  <c r="R2861" i="2"/>
  <c r="S2861" i="2" s="1"/>
  <c r="T2861" i="2" s="1"/>
  <c r="R3344" i="2"/>
  <c r="S3344" i="2" s="1"/>
  <c r="T3344" i="2" s="1"/>
  <c r="R3175" i="2"/>
  <c r="S3175" i="2" s="1"/>
  <c r="T3175" i="2" s="1"/>
  <c r="R3173" i="2"/>
  <c r="S3173" i="2" s="1"/>
  <c r="T3173" i="2" s="1"/>
  <c r="R3071" i="2"/>
  <c r="S3071" i="2" s="1"/>
  <c r="T3071" i="2" s="1"/>
  <c r="R3026" i="2"/>
  <c r="S3026" i="2" s="1"/>
  <c r="T3026" i="2" s="1"/>
  <c r="R2975" i="2"/>
  <c r="S2975" i="2" s="1"/>
  <c r="T2975" i="2" s="1"/>
  <c r="R3304" i="2"/>
  <c r="S3304" i="2" s="1"/>
  <c r="T3304" i="2" s="1"/>
  <c r="R3289" i="2"/>
  <c r="S3289" i="2" s="1"/>
  <c r="T3289" i="2" s="1"/>
  <c r="R3183" i="2"/>
  <c r="S3183" i="2" s="1"/>
  <c r="T3183" i="2" s="1"/>
  <c r="R3149" i="2"/>
  <c r="S3149" i="2" s="1"/>
  <c r="T3149" i="2" s="1"/>
  <c r="R3392" i="2"/>
  <c r="S3392" i="2" s="1"/>
  <c r="T3392" i="2" s="1"/>
  <c r="R3256" i="2"/>
  <c r="S3256" i="2" s="1"/>
  <c r="T3256" i="2" s="1"/>
  <c r="R3201" i="2"/>
  <c r="S3201" i="2" s="1"/>
  <c r="T3201" i="2" s="1"/>
  <c r="R3192" i="2"/>
  <c r="S3192" i="2" s="1"/>
  <c r="T3192" i="2" s="1"/>
  <c r="R3160" i="2"/>
  <c r="S3160" i="2" s="1"/>
  <c r="T3160" i="2" s="1"/>
  <c r="R3249" i="2"/>
  <c r="S3249" i="2" s="1"/>
  <c r="T3249" i="2" s="1"/>
  <c r="R3199" i="2"/>
  <c r="S3199" i="2" s="1"/>
  <c r="T3199" i="2" s="1"/>
  <c r="R3158" i="2"/>
  <c r="S3158" i="2" s="1"/>
  <c r="T3158" i="2" s="1"/>
  <c r="R3127" i="2"/>
  <c r="S3127" i="2" s="1"/>
  <c r="T3127" i="2" s="1"/>
  <c r="R3312" i="2"/>
  <c r="S3312" i="2" s="1"/>
  <c r="T3312" i="2" s="1"/>
  <c r="R3280" i="2"/>
  <c r="S3280" i="2" s="1"/>
  <c r="T3280" i="2" s="1"/>
  <c r="R3217" i="2"/>
  <c r="S3217" i="2" s="1"/>
  <c r="T3217" i="2" s="1"/>
  <c r="R3208" i="2"/>
  <c r="S3208" i="2" s="1"/>
  <c r="T3208" i="2" s="1"/>
  <c r="R3166" i="2"/>
  <c r="S3166" i="2" s="1"/>
  <c r="T3166" i="2" s="1"/>
  <c r="R2957" i="2"/>
  <c r="S2957" i="2" s="1"/>
  <c r="T2957" i="2" s="1"/>
  <c r="R3273" i="2"/>
  <c r="S3273" i="2" s="1"/>
  <c r="T3273" i="2" s="1"/>
  <c r="R3170" i="2"/>
  <c r="S3170" i="2" s="1"/>
  <c r="T3170" i="2" s="1"/>
  <c r="R3168" i="2"/>
  <c r="S3168" i="2" s="1"/>
  <c r="T3168" i="2" s="1"/>
  <c r="R3032" i="2"/>
  <c r="S3032" i="2" s="1"/>
  <c r="T3032" i="2" s="1"/>
  <c r="R2999" i="2"/>
  <c r="S2999" i="2" s="1"/>
  <c r="T2999" i="2" s="1"/>
  <c r="R2935" i="2"/>
  <c r="S2935" i="2" s="1"/>
  <c r="T2935" i="2" s="1"/>
  <c r="R2970" i="2"/>
  <c r="S2970" i="2" s="1"/>
  <c r="T2970" i="2" s="1"/>
  <c r="R2954" i="2"/>
  <c r="S2954" i="2" s="1"/>
  <c r="T2954" i="2" s="1"/>
  <c r="R2806" i="2"/>
  <c r="S2806" i="2" s="1"/>
  <c r="T2806" i="2" s="1"/>
  <c r="R2930" i="2"/>
  <c r="S2930" i="2" s="1"/>
  <c r="T2930" i="2" s="1"/>
  <c r="R2880" i="2"/>
  <c r="S2880" i="2" s="1"/>
  <c r="T2880" i="2" s="1"/>
  <c r="R3082" i="2"/>
  <c r="S3082" i="2" s="1"/>
  <c r="T3082" i="2" s="1"/>
  <c r="R3018" i="2"/>
  <c r="S3018" i="2" s="1"/>
  <c r="T3018" i="2" s="1"/>
  <c r="R2906" i="2"/>
  <c r="S2906" i="2" s="1"/>
  <c r="T2906" i="2" s="1"/>
  <c r="R2874" i="2"/>
  <c r="S2874" i="2" s="1"/>
  <c r="T2874" i="2" s="1"/>
  <c r="R2851" i="2"/>
  <c r="S2851" i="2" s="1"/>
  <c r="T2851" i="2" s="1"/>
  <c r="R2768" i="2"/>
  <c r="S2768" i="2" s="1"/>
  <c r="T2768" i="2" s="1"/>
  <c r="R2704" i="2"/>
  <c r="S2704" i="2" s="1"/>
  <c r="T2704" i="2" s="1"/>
  <c r="R2672" i="2"/>
  <c r="S2672" i="2" s="1"/>
  <c r="T2672" i="2" s="1"/>
  <c r="R3162" i="2"/>
  <c r="S3162" i="2" s="1"/>
  <c r="T3162" i="2" s="1"/>
  <c r="R3106" i="2"/>
  <c r="S3106" i="2" s="1"/>
  <c r="T3106" i="2" s="1"/>
  <c r="R3042" i="2"/>
  <c r="S3042" i="2" s="1"/>
  <c r="T3042" i="2" s="1"/>
  <c r="R2792" i="2"/>
  <c r="S2792" i="2" s="1"/>
  <c r="T2792" i="2" s="1"/>
  <c r="R2736" i="2"/>
  <c r="S2736" i="2" s="1"/>
  <c r="T2736" i="2" s="1"/>
  <c r="R2946" i="2"/>
  <c r="S2946" i="2" s="1"/>
  <c r="T2946" i="2" s="1"/>
  <c r="R3130" i="2"/>
  <c r="S3130" i="2" s="1"/>
  <c r="T3130" i="2" s="1"/>
  <c r="R3066" i="2"/>
  <c r="S3066" i="2" s="1"/>
  <c r="T3066" i="2" s="1"/>
  <c r="R3002" i="2"/>
  <c r="S3002" i="2" s="1"/>
  <c r="T3002" i="2" s="1"/>
  <c r="R2640" i="2"/>
  <c r="S2640" i="2" s="1"/>
  <c r="T2640" i="2" s="1"/>
  <c r="R2922" i="2"/>
  <c r="S2922" i="2" s="1"/>
  <c r="T2922" i="2" s="1"/>
  <c r="R2885" i="2"/>
  <c r="S2885" i="2" s="1"/>
  <c r="T2885" i="2" s="1"/>
  <c r="R2866" i="2"/>
  <c r="S2866" i="2" s="1"/>
  <c r="T2866" i="2" s="1"/>
  <c r="R2608" i="2"/>
  <c r="S2608" i="2" s="1"/>
  <c r="T2608" i="2" s="1"/>
  <c r="R3114" i="2"/>
  <c r="S3114" i="2" s="1"/>
  <c r="T3114" i="2" s="1"/>
  <c r="R3050" i="2"/>
  <c r="S3050" i="2" s="1"/>
  <c r="T3050" i="2" s="1"/>
  <c r="R2986" i="2"/>
  <c r="S2986" i="2" s="1"/>
  <c r="T2986" i="2" s="1"/>
  <c r="R2717" i="2"/>
  <c r="S2717" i="2" s="1"/>
  <c r="T2717" i="2" s="1"/>
  <c r="R3138" i="2"/>
  <c r="S3138" i="2" s="1"/>
  <c r="T3138" i="2" s="1"/>
  <c r="R2938" i="2"/>
  <c r="S2938" i="2" s="1"/>
  <c r="T2938" i="2" s="1"/>
  <c r="R2576" i="2"/>
  <c r="S2576" i="2" s="1"/>
  <c r="T2576" i="2" s="1"/>
  <c r="R3074" i="2"/>
  <c r="S3074" i="2" s="1"/>
  <c r="T3074" i="2" s="1"/>
  <c r="R3010" i="2"/>
  <c r="S3010" i="2" s="1"/>
  <c r="T3010" i="2" s="1"/>
  <c r="R2821" i="2"/>
  <c r="S2821" i="2" s="1"/>
  <c r="T2821" i="2" s="1"/>
  <c r="R2914" i="2"/>
  <c r="S2914" i="2" s="1"/>
  <c r="T2914" i="2" s="1"/>
  <c r="R2838" i="2"/>
  <c r="S2838" i="2" s="1"/>
  <c r="T2838" i="2" s="1"/>
  <c r="R3146" i="2"/>
  <c r="S3146" i="2" s="1"/>
  <c r="T3146" i="2" s="1"/>
  <c r="R3098" i="2"/>
  <c r="S3098" i="2" s="1"/>
  <c r="T3098" i="2" s="1"/>
  <c r="R3034" i="2"/>
  <c r="S3034" i="2" s="1"/>
  <c r="T3034" i="2" s="1"/>
  <c r="R2890" i="2"/>
  <c r="S2890" i="2" s="1"/>
  <c r="T2890" i="2" s="1"/>
  <c r="R2773" i="2"/>
  <c r="S2773" i="2" s="1"/>
  <c r="T2773" i="2" s="1"/>
  <c r="R2745" i="2"/>
  <c r="S2745" i="2" s="1"/>
  <c r="T2745" i="2" s="1"/>
  <c r="R2713" i="2"/>
  <c r="S2713" i="2" s="1"/>
  <c r="T2713" i="2" s="1"/>
  <c r="R2681" i="2"/>
  <c r="S2681" i="2" s="1"/>
  <c r="T2681" i="2" s="1"/>
  <c r="R2490" i="2"/>
  <c r="S2490" i="2" s="1"/>
  <c r="T2490" i="2" s="1"/>
  <c r="R2474" i="2"/>
  <c r="S2474" i="2" s="1"/>
  <c r="T2474" i="2" s="1"/>
  <c r="R2458" i="2"/>
  <c r="S2458" i="2" s="1"/>
  <c r="T2458" i="2" s="1"/>
  <c r="R2453" i="2"/>
  <c r="S2453" i="2" s="1"/>
  <c r="T2453" i="2" s="1"/>
  <c r="R2789" i="2"/>
  <c r="S2789" i="2" s="1"/>
  <c r="T2789" i="2" s="1"/>
  <c r="R2741" i="2"/>
  <c r="S2741" i="2" s="1"/>
  <c r="T2741" i="2" s="1"/>
  <c r="R2709" i="2"/>
  <c r="S2709" i="2" s="1"/>
  <c r="T2709" i="2" s="1"/>
  <c r="R2677" i="2"/>
  <c r="S2677" i="2" s="1"/>
  <c r="T2677" i="2" s="1"/>
  <c r="R2645" i="2"/>
  <c r="S2645" i="2" s="1"/>
  <c r="T2645" i="2" s="1"/>
  <c r="R2613" i="2"/>
  <c r="S2613" i="2" s="1"/>
  <c r="T2613" i="2" s="1"/>
  <c r="R2581" i="2"/>
  <c r="S2581" i="2" s="1"/>
  <c r="T2581" i="2" s="1"/>
  <c r="R2834" i="2"/>
  <c r="S2834" i="2" s="1"/>
  <c r="T2834" i="2" s="1"/>
  <c r="R2825" i="2"/>
  <c r="S2825" i="2" s="1"/>
  <c r="T2825" i="2" s="1"/>
  <c r="R2754" i="2"/>
  <c r="S2754" i="2" s="1"/>
  <c r="T2754" i="2" s="1"/>
  <c r="R2722" i="2"/>
  <c r="S2722" i="2" s="1"/>
  <c r="T2722" i="2" s="1"/>
  <c r="R2690" i="2"/>
  <c r="S2690" i="2" s="1"/>
  <c r="T2690" i="2" s="1"/>
  <c r="R2658" i="2"/>
  <c r="S2658" i="2" s="1"/>
  <c r="T2658" i="2" s="1"/>
  <c r="R2626" i="2"/>
  <c r="S2626" i="2" s="1"/>
  <c r="T2626" i="2" s="1"/>
  <c r="R2594" i="2"/>
  <c r="S2594" i="2" s="1"/>
  <c r="T2594" i="2" s="1"/>
  <c r="R2562" i="2"/>
  <c r="S2562" i="2" s="1"/>
  <c r="T2562" i="2" s="1"/>
  <c r="R2882" i="2"/>
  <c r="S2882" i="2" s="1"/>
  <c r="T2882" i="2" s="1"/>
  <c r="R2805" i="2"/>
  <c r="S2805" i="2" s="1"/>
  <c r="T2805" i="2" s="1"/>
  <c r="R2778" i="2"/>
  <c r="S2778" i="2" s="1"/>
  <c r="T2778" i="2" s="1"/>
  <c r="R2769" i="2"/>
  <c r="S2769" i="2" s="1"/>
  <c r="T2769" i="2" s="1"/>
  <c r="R2705" i="2"/>
  <c r="S2705" i="2" s="1"/>
  <c r="T2705" i="2" s="1"/>
  <c r="R2673" i="2"/>
  <c r="S2673" i="2" s="1"/>
  <c r="T2673" i="2" s="1"/>
  <c r="R2641" i="2"/>
  <c r="S2641" i="2" s="1"/>
  <c r="T2641" i="2" s="1"/>
  <c r="R2609" i="2"/>
  <c r="S2609" i="2" s="1"/>
  <c r="T2609" i="2" s="1"/>
  <c r="R2577" i="2"/>
  <c r="S2577" i="2" s="1"/>
  <c r="T2577" i="2" s="1"/>
  <c r="R2516" i="2"/>
  <c r="S2516" i="2" s="1"/>
  <c r="T2516" i="2" s="1"/>
  <c r="R2469" i="2"/>
  <c r="S2469" i="2" s="1"/>
  <c r="T2469" i="2" s="1"/>
  <c r="R2416" i="2"/>
  <c r="S2416" i="2" s="1"/>
  <c r="T2416" i="2" s="1"/>
  <c r="R2436" i="2"/>
  <c r="S2436" i="2" s="1"/>
  <c r="T2436" i="2" s="1"/>
  <c r="R2794" i="2"/>
  <c r="S2794" i="2" s="1"/>
  <c r="T2794" i="2" s="1"/>
  <c r="R2765" i="2"/>
  <c r="S2765" i="2" s="1"/>
  <c r="T2765" i="2" s="1"/>
  <c r="R2733" i="2"/>
  <c r="S2733" i="2" s="1"/>
  <c r="T2733" i="2" s="1"/>
  <c r="R2701" i="2"/>
  <c r="S2701" i="2" s="1"/>
  <c r="T2701" i="2" s="1"/>
  <c r="R2669" i="2"/>
  <c r="S2669" i="2" s="1"/>
  <c r="T2669" i="2" s="1"/>
  <c r="R2637" i="2"/>
  <c r="S2637" i="2" s="1"/>
  <c r="T2637" i="2" s="1"/>
  <c r="R2605" i="2"/>
  <c r="S2605" i="2" s="1"/>
  <c r="T2605" i="2" s="1"/>
  <c r="R2573" i="2"/>
  <c r="S2573" i="2" s="1"/>
  <c r="T2573" i="2" s="1"/>
  <c r="R2746" i="2"/>
  <c r="S2746" i="2" s="1"/>
  <c r="T2746" i="2" s="1"/>
  <c r="R2714" i="2"/>
  <c r="S2714" i="2" s="1"/>
  <c r="T2714" i="2" s="1"/>
  <c r="R2682" i="2"/>
  <c r="S2682" i="2" s="1"/>
  <c r="T2682" i="2" s="1"/>
  <c r="R2650" i="2"/>
  <c r="S2650" i="2" s="1"/>
  <c r="T2650" i="2" s="1"/>
  <c r="R2618" i="2"/>
  <c r="S2618" i="2" s="1"/>
  <c r="T2618" i="2" s="1"/>
  <c r="R2586" i="2"/>
  <c r="S2586" i="2" s="1"/>
  <c r="T2586" i="2" s="1"/>
  <c r="R2536" i="2"/>
  <c r="S2536" i="2" s="1"/>
  <c r="T2536" i="2" s="1"/>
  <c r="R2837" i="2"/>
  <c r="S2837" i="2" s="1"/>
  <c r="T2837" i="2" s="1"/>
  <c r="R2810" i="2"/>
  <c r="S2810" i="2" s="1"/>
  <c r="T2810" i="2" s="1"/>
  <c r="R2801" i="2"/>
  <c r="S2801" i="2" s="1"/>
  <c r="T2801" i="2" s="1"/>
  <c r="R2761" i="2"/>
  <c r="S2761" i="2" s="1"/>
  <c r="T2761" i="2" s="1"/>
  <c r="R2729" i="2"/>
  <c r="S2729" i="2" s="1"/>
  <c r="T2729" i="2" s="1"/>
  <c r="R2697" i="2"/>
  <c r="S2697" i="2" s="1"/>
  <c r="T2697" i="2" s="1"/>
  <c r="R2665" i="2"/>
  <c r="S2665" i="2" s="1"/>
  <c r="T2665" i="2" s="1"/>
  <c r="R2633" i="2"/>
  <c r="S2633" i="2" s="1"/>
  <c r="T2633" i="2" s="1"/>
  <c r="R2601" i="2"/>
  <c r="S2601" i="2" s="1"/>
  <c r="T2601" i="2" s="1"/>
  <c r="R2569" i="2"/>
  <c r="S2569" i="2" s="1"/>
  <c r="T2569" i="2" s="1"/>
  <c r="R2498" i="2"/>
  <c r="S2498" i="2" s="1"/>
  <c r="T2498" i="2" s="1"/>
  <c r="R2482" i="2"/>
  <c r="S2482" i="2" s="1"/>
  <c r="T2482" i="2" s="1"/>
  <c r="R2466" i="2"/>
  <c r="S2466" i="2" s="1"/>
  <c r="T2466" i="2" s="1"/>
  <c r="R2826" i="2"/>
  <c r="S2826" i="2" s="1"/>
  <c r="T2826" i="2" s="1"/>
  <c r="R2757" i="2"/>
  <c r="S2757" i="2" s="1"/>
  <c r="T2757" i="2" s="1"/>
  <c r="R2725" i="2"/>
  <c r="S2725" i="2" s="1"/>
  <c r="T2725" i="2" s="1"/>
  <c r="R2693" i="2"/>
  <c r="S2693" i="2" s="1"/>
  <c r="T2693" i="2" s="1"/>
  <c r="R2661" i="2"/>
  <c r="S2661" i="2" s="1"/>
  <c r="T2661" i="2" s="1"/>
  <c r="R2629" i="2"/>
  <c r="S2629" i="2" s="1"/>
  <c r="T2629" i="2" s="1"/>
  <c r="R2597" i="2"/>
  <c r="S2597" i="2" s="1"/>
  <c r="T2597" i="2" s="1"/>
  <c r="R2565" i="2"/>
  <c r="S2565" i="2" s="1"/>
  <c r="T2565" i="2" s="1"/>
  <c r="R2422" i="2"/>
  <c r="S2422" i="2" s="1"/>
  <c r="T2422" i="2" s="1"/>
  <c r="R2400" i="2"/>
  <c r="S2400" i="2" s="1"/>
  <c r="T2400" i="2" s="1"/>
  <c r="R2858" i="2"/>
  <c r="S2858" i="2" s="1"/>
  <c r="T2858" i="2" s="1"/>
  <c r="R2797" i="2"/>
  <c r="S2797" i="2" s="1"/>
  <c r="T2797" i="2" s="1"/>
  <c r="R2770" i="2"/>
  <c r="S2770" i="2" s="1"/>
  <c r="T2770" i="2" s="1"/>
  <c r="R2738" i="2"/>
  <c r="S2738" i="2" s="1"/>
  <c r="T2738" i="2" s="1"/>
  <c r="R2706" i="2"/>
  <c r="S2706" i="2" s="1"/>
  <c r="T2706" i="2" s="1"/>
  <c r="R2674" i="2"/>
  <c r="S2674" i="2" s="1"/>
  <c r="T2674" i="2" s="1"/>
  <c r="R2642" i="2"/>
  <c r="S2642" i="2" s="1"/>
  <c r="T2642" i="2" s="1"/>
  <c r="R2610" i="2"/>
  <c r="S2610" i="2" s="1"/>
  <c r="T2610" i="2" s="1"/>
  <c r="R2578" i="2"/>
  <c r="S2578" i="2" s="1"/>
  <c r="T2578" i="2" s="1"/>
  <c r="R2454" i="2"/>
  <c r="S2454" i="2" s="1"/>
  <c r="T2454" i="2" s="1"/>
  <c r="R2442" i="2"/>
  <c r="S2442" i="2" s="1"/>
  <c r="T2442" i="2" s="1"/>
  <c r="R2842" i="2"/>
  <c r="S2842" i="2" s="1"/>
  <c r="T2842" i="2" s="1"/>
  <c r="R2833" i="2"/>
  <c r="S2833" i="2" s="1"/>
  <c r="T2833" i="2" s="1"/>
  <c r="R2753" i="2"/>
  <c r="S2753" i="2" s="1"/>
  <c r="T2753" i="2" s="1"/>
  <c r="R2721" i="2"/>
  <c r="S2721" i="2" s="1"/>
  <c r="T2721" i="2" s="1"/>
  <c r="R2689" i="2"/>
  <c r="S2689" i="2" s="1"/>
  <c r="T2689" i="2" s="1"/>
  <c r="R2657" i="2"/>
  <c r="S2657" i="2" s="1"/>
  <c r="T2657" i="2" s="1"/>
  <c r="R2625" i="2"/>
  <c r="S2625" i="2" s="1"/>
  <c r="T2625" i="2" s="1"/>
  <c r="R2593" i="2"/>
  <c r="S2593" i="2" s="1"/>
  <c r="T2593" i="2" s="1"/>
  <c r="R2786" i="2"/>
  <c r="S2786" i="2" s="1"/>
  <c r="T2786" i="2" s="1"/>
  <c r="R2557" i="2"/>
  <c r="S2557" i="2" s="1"/>
  <c r="T2557" i="2" s="1"/>
  <c r="R2486" i="2"/>
  <c r="S2486" i="2" s="1"/>
  <c r="T2486" i="2" s="1"/>
  <c r="R2461" i="2"/>
  <c r="S2461" i="2" s="1"/>
  <c r="T2461" i="2" s="1"/>
  <c r="R2446" i="2"/>
  <c r="S2446" i="2" s="1"/>
  <c r="T2446" i="2" s="1"/>
  <c r="R2444" i="2"/>
  <c r="S2444" i="2" s="1"/>
  <c r="T2444" i="2" s="1"/>
  <c r="R2428" i="2"/>
  <c r="S2428" i="2" s="1"/>
  <c r="T2428" i="2" s="1"/>
  <c r="R2553" i="2"/>
  <c r="S2553" i="2" s="1"/>
  <c r="T2553" i="2" s="1"/>
  <c r="R2549" i="2"/>
  <c r="S2549" i="2" s="1"/>
  <c r="T2549" i="2" s="1"/>
  <c r="R2545" i="2"/>
  <c r="S2545" i="2" s="1"/>
  <c r="T2545" i="2" s="1"/>
  <c r="R2541" i="2"/>
  <c r="S2541" i="2" s="1"/>
  <c r="T2541" i="2" s="1"/>
  <c r="R2391" i="2"/>
  <c r="S2391" i="2" s="1"/>
  <c r="T2391" i="2" s="1"/>
  <c r="R2829" i="2"/>
  <c r="S2829" i="2" s="1"/>
  <c r="T2829" i="2" s="1"/>
  <c r="R2802" i="2"/>
  <c r="S2802" i="2" s="1"/>
  <c r="T2802" i="2" s="1"/>
  <c r="R2793" i="2"/>
  <c r="S2793" i="2" s="1"/>
  <c r="T2793" i="2" s="1"/>
  <c r="R2762" i="2"/>
  <c r="S2762" i="2" s="1"/>
  <c r="T2762" i="2" s="1"/>
  <c r="R2730" i="2"/>
  <c r="S2730" i="2" s="1"/>
  <c r="T2730" i="2" s="1"/>
  <c r="R2698" i="2"/>
  <c r="S2698" i="2" s="1"/>
  <c r="T2698" i="2" s="1"/>
  <c r="R2666" i="2"/>
  <c r="S2666" i="2" s="1"/>
  <c r="T2666" i="2" s="1"/>
  <c r="R2634" i="2"/>
  <c r="S2634" i="2" s="1"/>
  <c r="T2634" i="2" s="1"/>
  <c r="R2602" i="2"/>
  <c r="S2602" i="2" s="1"/>
  <c r="T2602" i="2" s="1"/>
  <c r="R2570" i="2"/>
  <c r="S2570" i="2" s="1"/>
  <c r="T2570" i="2" s="1"/>
  <c r="R2537" i="2"/>
  <c r="S2537" i="2" s="1"/>
  <c r="T2537" i="2" s="1"/>
  <c r="R2417" i="2"/>
  <c r="S2417" i="2" s="1"/>
  <c r="T2417" i="2" s="1"/>
  <c r="R2373" i="2"/>
  <c r="S2373" i="2" s="1"/>
  <c r="T2373" i="2" s="1"/>
  <c r="R2371" i="2"/>
  <c r="S2371" i="2" s="1"/>
  <c r="T2371" i="2" s="1"/>
  <c r="R2363" i="2"/>
  <c r="S2363" i="2" s="1"/>
  <c r="T2363" i="2" s="1"/>
  <c r="R2361" i="2"/>
  <c r="S2361" i="2" s="1"/>
  <c r="T2361" i="2" s="1"/>
  <c r="R2401" i="2"/>
  <c r="S2401" i="2" s="1"/>
  <c r="T2401" i="2" s="1"/>
  <c r="R2338" i="2"/>
  <c r="S2338" i="2" s="1"/>
  <c r="T2338" i="2" s="1"/>
  <c r="R2319" i="2"/>
  <c r="S2319" i="2" s="1"/>
  <c r="T2319" i="2" s="1"/>
  <c r="R2296" i="2"/>
  <c r="S2296" i="2" s="1"/>
  <c r="T2296" i="2" s="1"/>
  <c r="R2281" i="2"/>
  <c r="S2281" i="2" s="1"/>
  <c r="T2281" i="2" s="1"/>
  <c r="R2264" i="2"/>
  <c r="S2264" i="2" s="1"/>
  <c r="T2264" i="2" s="1"/>
  <c r="R2457" i="2"/>
  <c r="S2457" i="2" s="1"/>
  <c r="T2457" i="2" s="1"/>
  <c r="R2505" i="2"/>
  <c r="S2505" i="2" s="1"/>
  <c r="T2505" i="2" s="1"/>
  <c r="R2312" i="2"/>
  <c r="S2312" i="2" s="1"/>
  <c r="T2312" i="2" s="1"/>
  <c r="R2465" i="2"/>
  <c r="S2465" i="2" s="1"/>
  <c r="T2465" i="2" s="1"/>
  <c r="R2346" i="2"/>
  <c r="S2346" i="2" s="1"/>
  <c r="T2346" i="2" s="1"/>
  <c r="R2425" i="2"/>
  <c r="S2425" i="2" s="1"/>
  <c r="T2425" i="2" s="1"/>
  <c r="R2333" i="2"/>
  <c r="S2333" i="2" s="1"/>
  <c r="T2333" i="2" s="1"/>
  <c r="R2331" i="2"/>
  <c r="S2331" i="2" s="1"/>
  <c r="T2331" i="2" s="1"/>
  <c r="R2304" i="2"/>
  <c r="S2304" i="2" s="1"/>
  <c r="T2304" i="2" s="1"/>
  <c r="R2276" i="2"/>
  <c r="S2276" i="2" s="1"/>
  <c r="T2276" i="2" s="1"/>
  <c r="R2274" i="2"/>
  <c r="S2274" i="2" s="1"/>
  <c r="T2274" i="2" s="1"/>
  <c r="R2272" i="2"/>
  <c r="S2272" i="2" s="1"/>
  <c r="T2272" i="2" s="1"/>
  <c r="R2111" i="2"/>
  <c r="S2111" i="2" s="1"/>
  <c r="T2111" i="2" s="1"/>
  <c r="R2513" i="2"/>
  <c r="S2513" i="2" s="1"/>
  <c r="T2513" i="2" s="1"/>
  <c r="R2376" i="2"/>
  <c r="S2376" i="2" s="1"/>
  <c r="T2376" i="2" s="1"/>
  <c r="R2360" i="2"/>
  <c r="S2360" i="2" s="1"/>
  <c r="T2360" i="2" s="1"/>
  <c r="R2159" i="2"/>
  <c r="S2159" i="2" s="1"/>
  <c r="T2159" i="2" s="1"/>
  <c r="R2433" i="2"/>
  <c r="S2433" i="2" s="1"/>
  <c r="T2433" i="2" s="1"/>
  <c r="R2368" i="2"/>
  <c r="S2368" i="2" s="1"/>
  <c r="T2368" i="2" s="1"/>
  <c r="R2245" i="2"/>
  <c r="S2245" i="2" s="1"/>
  <c r="T2245" i="2" s="1"/>
  <c r="R2521" i="2"/>
  <c r="S2521" i="2" s="1"/>
  <c r="T2521" i="2" s="1"/>
  <c r="R2341" i="2"/>
  <c r="S2341" i="2" s="1"/>
  <c r="T2341" i="2" s="1"/>
  <c r="R2297" i="2"/>
  <c r="S2297" i="2" s="1"/>
  <c r="T2297" i="2" s="1"/>
  <c r="R2282" i="2"/>
  <c r="S2282" i="2" s="1"/>
  <c r="T2282" i="2" s="1"/>
  <c r="R2313" i="2"/>
  <c r="S2313" i="2" s="1"/>
  <c r="T2313" i="2" s="1"/>
  <c r="R2309" i="2"/>
  <c r="S2309" i="2" s="1"/>
  <c r="T2309" i="2" s="1"/>
  <c r="R2301" i="2"/>
  <c r="S2301" i="2" s="1"/>
  <c r="T2301" i="2" s="1"/>
  <c r="R2299" i="2"/>
  <c r="S2299" i="2" s="1"/>
  <c r="T2299" i="2" s="1"/>
  <c r="R2247" i="2"/>
  <c r="S2247" i="2" s="1"/>
  <c r="T2247" i="2" s="1"/>
  <c r="R2529" i="2"/>
  <c r="S2529" i="2" s="1"/>
  <c r="T2529" i="2" s="1"/>
  <c r="R2489" i="2"/>
  <c r="S2489" i="2" s="1"/>
  <c r="T2489" i="2" s="1"/>
  <c r="R2381" i="2"/>
  <c r="S2381" i="2" s="1"/>
  <c r="T2381" i="2" s="1"/>
  <c r="R2353" i="2"/>
  <c r="S2353" i="2" s="1"/>
  <c r="T2353" i="2" s="1"/>
  <c r="R2449" i="2"/>
  <c r="S2449" i="2" s="1"/>
  <c r="T2449" i="2" s="1"/>
  <c r="R2351" i="2"/>
  <c r="S2351" i="2" s="1"/>
  <c r="T2351" i="2" s="1"/>
  <c r="R2317" i="2"/>
  <c r="S2317" i="2" s="1"/>
  <c r="T2317" i="2" s="1"/>
  <c r="R2099" i="2"/>
  <c r="S2099" i="2" s="1"/>
  <c r="T2099" i="2" s="1"/>
  <c r="R2356" i="2"/>
  <c r="S2356" i="2" s="1"/>
  <c r="T2356" i="2" s="1"/>
  <c r="R2266" i="2"/>
  <c r="S2266" i="2" s="1"/>
  <c r="T2266" i="2" s="1"/>
  <c r="R2180" i="2"/>
  <c r="S2180" i="2" s="1"/>
  <c r="T2180" i="2" s="1"/>
  <c r="R2148" i="2"/>
  <c r="S2148" i="2" s="1"/>
  <c r="T2148" i="2" s="1"/>
  <c r="R2116" i="2"/>
  <c r="S2116" i="2" s="1"/>
  <c r="T2116" i="2" s="1"/>
  <c r="R2091" i="2"/>
  <c r="S2091" i="2" s="1"/>
  <c r="T2091" i="2" s="1"/>
  <c r="R2060" i="2"/>
  <c r="S2060" i="2" s="1"/>
  <c r="T2060" i="2" s="1"/>
  <c r="R2047" i="2"/>
  <c r="S2047" i="2" s="1"/>
  <c r="T2047" i="2" s="1"/>
  <c r="R2043" i="2"/>
  <c r="S2043" i="2" s="1"/>
  <c r="T2043" i="2" s="1"/>
  <c r="R2316" i="2"/>
  <c r="S2316" i="2" s="1"/>
  <c r="T2316" i="2" s="1"/>
  <c r="R2204" i="2"/>
  <c r="S2204" i="2" s="1"/>
  <c r="T2204" i="2" s="1"/>
  <c r="R2195" i="2"/>
  <c r="S2195" i="2" s="1"/>
  <c r="T2195" i="2" s="1"/>
  <c r="R2193" i="2"/>
  <c r="S2193" i="2" s="1"/>
  <c r="T2193" i="2" s="1"/>
  <c r="R2178" i="2"/>
  <c r="S2178" i="2" s="1"/>
  <c r="T2178" i="2" s="1"/>
  <c r="R2163" i="2"/>
  <c r="S2163" i="2" s="1"/>
  <c r="T2163" i="2" s="1"/>
  <c r="R2161" i="2"/>
  <c r="S2161" i="2" s="1"/>
  <c r="T2161" i="2" s="1"/>
  <c r="R2146" i="2"/>
  <c r="S2146" i="2" s="1"/>
  <c r="T2146" i="2" s="1"/>
  <c r="R2131" i="2"/>
  <c r="S2131" i="2" s="1"/>
  <c r="T2131" i="2" s="1"/>
  <c r="R2129" i="2"/>
  <c r="S2129" i="2" s="1"/>
  <c r="T2129" i="2" s="1"/>
  <c r="R2114" i="2"/>
  <c r="S2114" i="2" s="1"/>
  <c r="T2114" i="2" s="1"/>
  <c r="R2066" i="2"/>
  <c r="S2066" i="2" s="1"/>
  <c r="T2066" i="2" s="1"/>
  <c r="R2064" i="2"/>
  <c r="S2064" i="2" s="1"/>
  <c r="T2064" i="2" s="1"/>
  <c r="R2074" i="2"/>
  <c r="S2074" i="2" s="1"/>
  <c r="T2074" i="2" s="1"/>
  <c r="R2049" i="2"/>
  <c r="S2049" i="2" s="1"/>
  <c r="T2049" i="2" s="1"/>
  <c r="R2036" i="2"/>
  <c r="S2036" i="2" s="1"/>
  <c r="T2036" i="2" s="1"/>
  <c r="R2324" i="2"/>
  <c r="S2324" i="2" s="1"/>
  <c r="T2324" i="2" s="1"/>
  <c r="R2250" i="2"/>
  <c r="S2250" i="2" s="1"/>
  <c r="T2250" i="2" s="1"/>
  <c r="R2218" i="2"/>
  <c r="S2218" i="2" s="1"/>
  <c r="T2218" i="2" s="1"/>
  <c r="R2172" i="2"/>
  <c r="S2172" i="2" s="1"/>
  <c r="T2172" i="2" s="1"/>
  <c r="R2140" i="2"/>
  <c r="S2140" i="2" s="1"/>
  <c r="T2140" i="2" s="1"/>
  <c r="R2108" i="2"/>
  <c r="S2108" i="2" s="1"/>
  <c r="T2108" i="2" s="1"/>
  <c r="R2076" i="2"/>
  <c r="S2076" i="2" s="1"/>
  <c r="T2076" i="2" s="1"/>
  <c r="R2055" i="2"/>
  <c r="S2055" i="2" s="1"/>
  <c r="T2055" i="2" s="1"/>
  <c r="R2284" i="2"/>
  <c r="S2284" i="2" s="1"/>
  <c r="T2284" i="2" s="1"/>
  <c r="R2236" i="2"/>
  <c r="S2236" i="2" s="1"/>
  <c r="T2236" i="2" s="1"/>
  <c r="R2227" i="2"/>
  <c r="S2227" i="2" s="1"/>
  <c r="T2227" i="2" s="1"/>
  <c r="R2187" i="2"/>
  <c r="S2187" i="2" s="1"/>
  <c r="T2187" i="2" s="1"/>
  <c r="R2185" i="2"/>
  <c r="S2185" i="2" s="1"/>
  <c r="T2185" i="2" s="1"/>
  <c r="R2170" i="2"/>
  <c r="S2170" i="2" s="1"/>
  <c r="T2170" i="2" s="1"/>
  <c r="R2155" i="2"/>
  <c r="S2155" i="2" s="1"/>
  <c r="T2155" i="2" s="1"/>
  <c r="R2153" i="2"/>
  <c r="S2153" i="2" s="1"/>
  <c r="T2153" i="2" s="1"/>
  <c r="R2138" i="2"/>
  <c r="S2138" i="2" s="1"/>
  <c r="T2138" i="2" s="1"/>
  <c r="R2123" i="2"/>
  <c r="S2123" i="2" s="1"/>
  <c r="T2123" i="2" s="1"/>
  <c r="R2121" i="2"/>
  <c r="S2121" i="2" s="1"/>
  <c r="T2121" i="2" s="1"/>
  <c r="R2106" i="2"/>
  <c r="S2106" i="2" s="1"/>
  <c r="T2106" i="2" s="1"/>
  <c r="R2082" i="2"/>
  <c r="S2082" i="2" s="1"/>
  <c r="T2082" i="2" s="1"/>
  <c r="R2080" i="2"/>
  <c r="S2080" i="2" s="1"/>
  <c r="T2080" i="2" s="1"/>
  <c r="R2051" i="2"/>
  <c r="S2051" i="2" s="1"/>
  <c r="T2051" i="2" s="1"/>
  <c r="R2040" i="2"/>
  <c r="S2040" i="2" s="1"/>
  <c r="T2040" i="2" s="1"/>
  <c r="R2372" i="2"/>
  <c r="S2372" i="2" s="1"/>
  <c r="T2372" i="2" s="1"/>
  <c r="R2100" i="2"/>
  <c r="S2100" i="2" s="1"/>
  <c r="T2100" i="2" s="1"/>
  <c r="R2098" i="2"/>
  <c r="S2098" i="2" s="1"/>
  <c r="T2098" i="2" s="1"/>
  <c r="R2084" i="2"/>
  <c r="S2084" i="2" s="1"/>
  <c r="T2084" i="2" s="1"/>
  <c r="R2057" i="2"/>
  <c r="S2057" i="2" s="1"/>
  <c r="T2057" i="2" s="1"/>
  <c r="R2092" i="2"/>
  <c r="S2092" i="2" s="1"/>
  <c r="T2092" i="2" s="1"/>
  <c r="R2292" i="2"/>
  <c r="S2292" i="2" s="1"/>
  <c r="T2292" i="2" s="1"/>
  <c r="R2260" i="2"/>
  <c r="S2260" i="2" s="1"/>
  <c r="T2260" i="2" s="1"/>
  <c r="R2196" i="2"/>
  <c r="S2196" i="2" s="1"/>
  <c r="T2196" i="2" s="1"/>
  <c r="R2164" i="2"/>
  <c r="S2164" i="2" s="1"/>
  <c r="T2164" i="2" s="1"/>
  <c r="R2132" i="2"/>
  <c r="S2132" i="2" s="1"/>
  <c r="T2132" i="2" s="1"/>
  <c r="R2063" i="2"/>
  <c r="S2063" i="2" s="1"/>
  <c r="T2063" i="2" s="1"/>
  <c r="R2059" i="2"/>
  <c r="S2059" i="2" s="1"/>
  <c r="T2059" i="2" s="1"/>
  <c r="R2044" i="2"/>
  <c r="S2044" i="2" s="1"/>
  <c r="T2044" i="2" s="1"/>
  <c r="R2380" i="2"/>
  <c r="S2380" i="2" s="1"/>
  <c r="T2380" i="2" s="1"/>
  <c r="R2194" i="2"/>
  <c r="S2194" i="2" s="1"/>
  <c r="T2194" i="2" s="1"/>
  <c r="R2179" i="2"/>
  <c r="S2179" i="2" s="1"/>
  <c r="T2179" i="2" s="1"/>
  <c r="R2177" i="2"/>
  <c r="S2177" i="2" s="1"/>
  <c r="T2177" i="2" s="1"/>
  <c r="R2162" i="2"/>
  <c r="S2162" i="2" s="1"/>
  <c r="T2162" i="2" s="1"/>
  <c r="R2147" i="2"/>
  <c r="S2147" i="2" s="1"/>
  <c r="T2147" i="2" s="1"/>
  <c r="R2145" i="2"/>
  <c r="S2145" i="2" s="1"/>
  <c r="T2145" i="2" s="1"/>
  <c r="R2065" i="2"/>
  <c r="S2065" i="2" s="1"/>
  <c r="T2065" i="2" s="1"/>
  <c r="R1987" i="2"/>
  <c r="S1987" i="2" s="1"/>
  <c r="T1987" i="2" s="1"/>
  <c r="R2340" i="2"/>
  <c r="S2340" i="2" s="1"/>
  <c r="T2340" i="2" s="1"/>
  <c r="R2258" i="2"/>
  <c r="S2258" i="2" s="1"/>
  <c r="T2258" i="2" s="1"/>
  <c r="R2212" i="2"/>
  <c r="S2212" i="2" s="1"/>
  <c r="T2212" i="2" s="1"/>
  <c r="R2071" i="2"/>
  <c r="S2071" i="2" s="1"/>
  <c r="T2071" i="2" s="1"/>
  <c r="R2073" i="2"/>
  <c r="S2073" i="2" s="1"/>
  <c r="T2073" i="2" s="1"/>
  <c r="R2050" i="2"/>
  <c r="S2050" i="2" s="1"/>
  <c r="T2050" i="2" s="1"/>
  <c r="R2039" i="2"/>
  <c r="S2039" i="2" s="1"/>
  <c r="T2039" i="2" s="1"/>
  <c r="R2035" i="2"/>
  <c r="S2035" i="2" s="1"/>
  <c r="T2035" i="2" s="1"/>
  <c r="R2244" i="2"/>
  <c r="S2244" i="2" s="1"/>
  <c r="T2244" i="2" s="1"/>
  <c r="R2228" i="2"/>
  <c r="S2228" i="2" s="1"/>
  <c r="T2228" i="2" s="1"/>
  <c r="R2188" i="2"/>
  <c r="S2188" i="2" s="1"/>
  <c r="T2188" i="2" s="1"/>
  <c r="R2156" i="2"/>
  <c r="S2156" i="2" s="1"/>
  <c r="T2156" i="2" s="1"/>
  <c r="R2124" i="2"/>
  <c r="S2124" i="2" s="1"/>
  <c r="T2124" i="2" s="1"/>
  <c r="R2348" i="2"/>
  <c r="S2348" i="2" s="1"/>
  <c r="T2348" i="2" s="1"/>
  <c r="R2226" i="2"/>
  <c r="S2226" i="2" s="1"/>
  <c r="T2226" i="2" s="1"/>
  <c r="R2186" i="2"/>
  <c r="S2186" i="2" s="1"/>
  <c r="T2186" i="2" s="1"/>
  <c r="R2171" i="2"/>
  <c r="S2171" i="2" s="1"/>
  <c r="T2171" i="2" s="1"/>
  <c r="R2169" i="2"/>
  <c r="S2169" i="2" s="1"/>
  <c r="T2169" i="2" s="1"/>
  <c r="R2154" i="2"/>
  <c r="S2154" i="2" s="1"/>
  <c r="T2154" i="2" s="1"/>
  <c r="R2139" i="2"/>
  <c r="S2139" i="2" s="1"/>
  <c r="T2139" i="2" s="1"/>
  <c r="R2137" i="2"/>
  <c r="S2137" i="2" s="1"/>
  <c r="T2137" i="2" s="1"/>
  <c r="R2122" i="2"/>
  <c r="S2122" i="2" s="1"/>
  <c r="T2122" i="2" s="1"/>
  <c r="R2107" i="2"/>
  <c r="S2107" i="2" s="1"/>
  <c r="T2107" i="2" s="1"/>
  <c r="R2105" i="2"/>
  <c r="S2105" i="2" s="1"/>
  <c r="T2105" i="2" s="1"/>
  <c r="R2103" i="2"/>
  <c r="S2103" i="2" s="1"/>
  <c r="T2103" i="2" s="1"/>
  <c r="R2081" i="2"/>
  <c r="S2081" i="2" s="1"/>
  <c r="T2081" i="2" s="1"/>
  <c r="R2052" i="2"/>
  <c r="S2052" i="2" s="1"/>
  <c r="T2052" i="2" s="1"/>
  <c r="R1953" i="2"/>
  <c r="S1953" i="2" s="1"/>
  <c r="T1953" i="2" s="1"/>
  <c r="R1941" i="2"/>
  <c r="S1941" i="2" s="1"/>
  <c r="T1941" i="2" s="1"/>
  <c r="R2308" i="2"/>
  <c r="S2308" i="2" s="1"/>
  <c r="T2308" i="2" s="1"/>
  <c r="R2268" i="2"/>
  <c r="S2268" i="2" s="1"/>
  <c r="T2268" i="2" s="1"/>
  <c r="R2242" i="2"/>
  <c r="S2242" i="2" s="1"/>
  <c r="T2242" i="2" s="1"/>
  <c r="R2235" i="2"/>
  <c r="S2235" i="2" s="1"/>
  <c r="T2235" i="2" s="1"/>
  <c r="R2097" i="2"/>
  <c r="S2097" i="2" s="1"/>
  <c r="T2097" i="2" s="1"/>
  <c r="R2095" i="2"/>
  <c r="S2095" i="2" s="1"/>
  <c r="T2095" i="2" s="1"/>
  <c r="R2087" i="2"/>
  <c r="S2087" i="2" s="1"/>
  <c r="T2087" i="2" s="1"/>
  <c r="R2083" i="2"/>
  <c r="S2083" i="2" s="1"/>
  <c r="T2083" i="2" s="1"/>
  <c r="R2058" i="2"/>
  <c r="S2058" i="2" s="1"/>
  <c r="T2058" i="2" s="1"/>
  <c r="R2056" i="2"/>
  <c r="S2056" i="2" s="1"/>
  <c r="T2056" i="2" s="1"/>
  <c r="R2041" i="2"/>
  <c r="S2041" i="2" s="1"/>
  <c r="T2041" i="2" s="1"/>
  <c r="R1957" i="2"/>
  <c r="S1957" i="2" s="1"/>
  <c r="T1957" i="2" s="1"/>
  <c r="R1974" i="2"/>
  <c r="S1974" i="2" s="1"/>
  <c r="T1974" i="2" s="1"/>
  <c r="R1880" i="2"/>
  <c r="S1880" i="2" s="1"/>
  <c r="T1880" i="2" s="1"/>
  <c r="R1873" i="2"/>
  <c r="S1873" i="2" s="1"/>
  <c r="T1873" i="2" s="1"/>
  <c r="R1836" i="2"/>
  <c r="S1836" i="2" s="1"/>
  <c r="T1836" i="2" s="1"/>
  <c r="R1762" i="2"/>
  <c r="S1762" i="2" s="1"/>
  <c r="T1762" i="2" s="1"/>
  <c r="R1747" i="2"/>
  <c r="S1747" i="2" s="1"/>
  <c r="T1747" i="2" s="1"/>
  <c r="R1729" i="2"/>
  <c r="S1729" i="2" s="1"/>
  <c r="T1729" i="2" s="1"/>
  <c r="R1667" i="2"/>
  <c r="S1667" i="2" s="1"/>
  <c r="T1667" i="2" s="1"/>
  <c r="R1866" i="2"/>
  <c r="S1866" i="2" s="1"/>
  <c r="T1866" i="2" s="1"/>
  <c r="R1845" i="2"/>
  <c r="S1845" i="2" s="1"/>
  <c r="T1845" i="2" s="1"/>
  <c r="R1738" i="2"/>
  <c r="S1738" i="2" s="1"/>
  <c r="T1738" i="2" s="1"/>
  <c r="R1960" i="2"/>
  <c r="S1960" i="2" s="1"/>
  <c r="T1960" i="2" s="1"/>
  <c r="R1958" i="2"/>
  <c r="S1958" i="2" s="1"/>
  <c r="T1958" i="2" s="1"/>
  <c r="R1942" i="2"/>
  <c r="S1942" i="2" s="1"/>
  <c r="T1942" i="2" s="1"/>
  <c r="R1875" i="2"/>
  <c r="S1875" i="2" s="1"/>
  <c r="T1875" i="2" s="1"/>
  <c r="R1854" i="2"/>
  <c r="S1854" i="2" s="1"/>
  <c r="T1854" i="2" s="1"/>
  <c r="R2022" i="2"/>
  <c r="S2022" i="2" s="1"/>
  <c r="T2022" i="2" s="1"/>
  <c r="R1984" i="2"/>
  <c r="S1984" i="2" s="1"/>
  <c r="T1984" i="2" s="1"/>
  <c r="R1921" i="2"/>
  <c r="S1921" i="2" s="1"/>
  <c r="T1921" i="2" s="1"/>
  <c r="R1886" i="2"/>
  <c r="S1886" i="2" s="1"/>
  <c r="T1886" i="2" s="1"/>
  <c r="R1856" i="2"/>
  <c r="S1856" i="2" s="1"/>
  <c r="T1856" i="2" s="1"/>
  <c r="R1818" i="2"/>
  <c r="S1818" i="2" s="1"/>
  <c r="T1818" i="2" s="1"/>
  <c r="R1809" i="2"/>
  <c r="S1809" i="2" s="1"/>
  <c r="T1809" i="2" s="1"/>
  <c r="R1721" i="2"/>
  <c r="S1721" i="2" s="1"/>
  <c r="T1721" i="2" s="1"/>
  <c r="R1786" i="2"/>
  <c r="S1786" i="2" s="1"/>
  <c r="T1786" i="2" s="1"/>
  <c r="R1779" i="2"/>
  <c r="S1779" i="2" s="1"/>
  <c r="T1779" i="2" s="1"/>
  <c r="R1968" i="2"/>
  <c r="S1968" i="2" s="1"/>
  <c r="T1968" i="2" s="1"/>
  <c r="R1883" i="2"/>
  <c r="S1883" i="2" s="1"/>
  <c r="T1883" i="2" s="1"/>
  <c r="R1881" i="2"/>
  <c r="S1881" i="2" s="1"/>
  <c r="T1881" i="2" s="1"/>
  <c r="R1846" i="2"/>
  <c r="S1846" i="2" s="1"/>
  <c r="T1846" i="2" s="1"/>
  <c r="R1992" i="2"/>
  <c r="S1992" i="2" s="1"/>
  <c r="T1992" i="2" s="1"/>
  <c r="R1966" i="2"/>
  <c r="S1966" i="2" s="1"/>
  <c r="T1966" i="2" s="1"/>
  <c r="R1934" i="2"/>
  <c r="S1934" i="2" s="1"/>
  <c r="T1934" i="2" s="1"/>
  <c r="R1874" i="2"/>
  <c r="S1874" i="2" s="1"/>
  <c r="T1874" i="2" s="1"/>
  <c r="R1990" i="2"/>
  <c r="S1990" i="2" s="1"/>
  <c r="T1990" i="2" s="1"/>
  <c r="R1950" i="2"/>
  <c r="S1950" i="2" s="1"/>
  <c r="T1950" i="2" s="1"/>
  <c r="R1918" i="2"/>
  <c r="S1918" i="2" s="1"/>
  <c r="T1918" i="2" s="1"/>
  <c r="R1878" i="2"/>
  <c r="S1878" i="2" s="1"/>
  <c r="T1878" i="2" s="1"/>
  <c r="R2014" i="2"/>
  <c r="S2014" i="2" s="1"/>
  <c r="T2014" i="2" s="1"/>
  <c r="R1976" i="2"/>
  <c r="S1976" i="2" s="1"/>
  <c r="T1976" i="2" s="1"/>
  <c r="R1926" i="2"/>
  <c r="S1926" i="2" s="1"/>
  <c r="T1926" i="2" s="1"/>
  <c r="R1906" i="2"/>
  <c r="S1906" i="2" s="1"/>
  <c r="T1906" i="2" s="1"/>
  <c r="R1902" i="2"/>
  <c r="S1902" i="2" s="1"/>
  <c r="T1902" i="2" s="1"/>
  <c r="R1889" i="2"/>
  <c r="S1889" i="2" s="1"/>
  <c r="T1889" i="2" s="1"/>
  <c r="R1850" i="2"/>
  <c r="S1850" i="2" s="1"/>
  <c r="T1850" i="2" s="1"/>
  <c r="R1843" i="2"/>
  <c r="S1843" i="2" s="1"/>
  <c r="T1843" i="2" s="1"/>
  <c r="R1834" i="2"/>
  <c r="S1834" i="2" s="1"/>
  <c r="T1834" i="2" s="1"/>
  <c r="R1745" i="2"/>
  <c r="S1745" i="2" s="1"/>
  <c r="T1745" i="2" s="1"/>
  <c r="R1829" i="2"/>
  <c r="S1829" i="2" s="1"/>
  <c r="T1829" i="2" s="1"/>
  <c r="R1774" i="2"/>
  <c r="S1774" i="2" s="1"/>
  <c r="T1774" i="2" s="1"/>
  <c r="R1710" i="2"/>
  <c r="S1710" i="2" s="1"/>
  <c r="T1710" i="2" s="1"/>
  <c r="R1654" i="2"/>
  <c r="S1654" i="2" s="1"/>
  <c r="T1654" i="2" s="1"/>
  <c r="R1917" i="2"/>
  <c r="S1917" i="2" s="1"/>
  <c r="T1917" i="2" s="1"/>
  <c r="R1805" i="2"/>
  <c r="S1805" i="2" s="1"/>
  <c r="T1805" i="2" s="1"/>
  <c r="R1741" i="2"/>
  <c r="S1741" i="2" s="1"/>
  <c r="T1741" i="2" s="1"/>
  <c r="R1701" i="2"/>
  <c r="S1701" i="2" s="1"/>
  <c r="T1701" i="2" s="1"/>
  <c r="R1798" i="2"/>
  <c r="S1798" i="2" s="1"/>
  <c r="T1798" i="2" s="1"/>
  <c r="R1734" i="2"/>
  <c r="S1734" i="2" s="1"/>
  <c r="T1734" i="2" s="1"/>
  <c r="R1632" i="2"/>
  <c r="S1632" i="2" s="1"/>
  <c r="T1632" i="2" s="1"/>
  <c r="R1837" i="2"/>
  <c r="S1837" i="2" s="1"/>
  <c r="T1837" i="2" s="1"/>
  <c r="R1640" i="2"/>
  <c r="S1640" i="2" s="1"/>
  <c r="T1640" i="2" s="1"/>
  <c r="R1925" i="2"/>
  <c r="S1925" i="2" s="1"/>
  <c r="T1925" i="2" s="1"/>
  <c r="R1758" i="2"/>
  <c r="S1758" i="2" s="1"/>
  <c r="T1758" i="2" s="1"/>
  <c r="R1670" i="2"/>
  <c r="S1670" i="2" s="1"/>
  <c r="T1670" i="2" s="1"/>
  <c r="R1646" i="2"/>
  <c r="S1646" i="2" s="1"/>
  <c r="T1646" i="2" s="1"/>
  <c r="R1885" i="2"/>
  <c r="S1885" i="2" s="1"/>
  <c r="T1885" i="2" s="1"/>
  <c r="R1789" i="2"/>
  <c r="S1789" i="2" s="1"/>
  <c r="T1789" i="2" s="1"/>
  <c r="R1725" i="2"/>
  <c r="S1725" i="2" s="1"/>
  <c r="T1725" i="2" s="1"/>
  <c r="R1782" i="2"/>
  <c r="S1782" i="2" s="1"/>
  <c r="T1782" i="2" s="1"/>
  <c r="R1718" i="2"/>
  <c r="S1718" i="2" s="1"/>
  <c r="T1718" i="2" s="1"/>
  <c r="R1686" i="2"/>
  <c r="S1686" i="2" s="1"/>
  <c r="T1686" i="2" s="1"/>
  <c r="R1813" i="2"/>
  <c r="S1813" i="2" s="1"/>
  <c r="T1813" i="2" s="1"/>
  <c r="R1749" i="2"/>
  <c r="S1749" i="2" s="1"/>
  <c r="T1749" i="2" s="1"/>
  <c r="R1617" i="2"/>
  <c r="S1617" i="2" s="1"/>
  <c r="T1617" i="2" s="1"/>
  <c r="R1893" i="2"/>
  <c r="S1893" i="2" s="1"/>
  <c r="T1893" i="2" s="1"/>
  <c r="R1806" i="2"/>
  <c r="S1806" i="2" s="1"/>
  <c r="T1806" i="2" s="1"/>
  <c r="R1742" i="2"/>
  <c r="S1742" i="2" s="1"/>
  <c r="T1742" i="2" s="1"/>
  <c r="R1702" i="2"/>
  <c r="S1702" i="2" s="1"/>
  <c r="T1702" i="2" s="1"/>
  <c r="R1693" i="2"/>
  <c r="S1693" i="2" s="1"/>
  <c r="T1693" i="2" s="1"/>
  <c r="R1653" i="2"/>
  <c r="S1653" i="2" s="1"/>
  <c r="T1653" i="2" s="1"/>
  <c r="R1627" i="2"/>
  <c r="S1627" i="2" s="1"/>
  <c r="T1627" i="2" s="1"/>
  <c r="R1853" i="2"/>
  <c r="S1853" i="2" s="1"/>
  <c r="T1853" i="2" s="1"/>
  <c r="R1901" i="2"/>
  <c r="S1901" i="2" s="1"/>
  <c r="T1901" i="2" s="1"/>
  <c r="R1797" i="2"/>
  <c r="S1797" i="2" s="1"/>
  <c r="T1797" i="2" s="1"/>
  <c r="R1733" i="2"/>
  <c r="S1733" i="2" s="1"/>
  <c r="T1733" i="2" s="1"/>
  <c r="R1861" i="2"/>
  <c r="S1861" i="2" s="1"/>
  <c r="T1861" i="2" s="1"/>
  <c r="R1790" i="2"/>
  <c r="S1790" i="2" s="1"/>
  <c r="T1790" i="2" s="1"/>
  <c r="R1726" i="2"/>
  <c r="S1726" i="2" s="1"/>
  <c r="T1726" i="2" s="1"/>
  <c r="R1669" i="2"/>
  <c r="S1669" i="2" s="1"/>
  <c r="T1669" i="2" s="1"/>
  <c r="R1645" i="2"/>
  <c r="S1645" i="2" s="1"/>
  <c r="T1645" i="2" s="1"/>
  <c r="R1821" i="2"/>
  <c r="S1821" i="2" s="1"/>
  <c r="T1821" i="2" s="1"/>
  <c r="R1757" i="2"/>
  <c r="S1757" i="2" s="1"/>
  <c r="T1757" i="2" s="1"/>
  <c r="R1641" i="2"/>
  <c r="S1641" i="2" s="1"/>
  <c r="T1641" i="2" s="1"/>
  <c r="R1610" i="2"/>
  <c r="S1610" i="2" s="1"/>
  <c r="T1610" i="2" s="1"/>
  <c r="R1814" i="2"/>
  <c r="S1814" i="2" s="1"/>
  <c r="T1814" i="2" s="1"/>
  <c r="R1750" i="2"/>
  <c r="S1750" i="2" s="1"/>
  <c r="T1750" i="2" s="1"/>
  <c r="R1454" i="2"/>
  <c r="S1454" i="2" s="1"/>
  <c r="T1454" i="2" s="1"/>
  <c r="R1566" i="2"/>
  <c r="S1566" i="2" s="1"/>
  <c r="T1566" i="2" s="1"/>
  <c r="R1628" i="2"/>
  <c r="S1628" i="2" s="1"/>
  <c r="T1628" i="2" s="1"/>
  <c r="R1546" i="2"/>
  <c r="S1546" i="2" s="1"/>
  <c r="T1546" i="2" s="1"/>
  <c r="R1523" i="2"/>
  <c r="S1523" i="2" s="1"/>
  <c r="T1523" i="2" s="1"/>
  <c r="R1494" i="2"/>
  <c r="S1494" i="2" s="1"/>
  <c r="T1494" i="2" s="1"/>
  <c r="R1456" i="2"/>
  <c r="S1456" i="2" s="1"/>
  <c r="T1456" i="2" s="1"/>
  <c r="R1403" i="2"/>
  <c r="S1403" i="2" s="1"/>
  <c r="T1403" i="2" s="1"/>
  <c r="R1581" i="2"/>
  <c r="S1581" i="2" s="1"/>
  <c r="T1581" i="2" s="1"/>
  <c r="R1562" i="2"/>
  <c r="S1562" i="2" s="1"/>
  <c r="T1562" i="2" s="1"/>
  <c r="R1485" i="2"/>
  <c r="S1485" i="2" s="1"/>
  <c r="T1485" i="2" s="1"/>
  <c r="R1478" i="2"/>
  <c r="S1478" i="2" s="1"/>
  <c r="T1478" i="2" s="1"/>
  <c r="R1527" i="2"/>
  <c r="S1527" i="2" s="1"/>
  <c r="T1527" i="2" s="1"/>
  <c r="R1463" i="2"/>
  <c r="S1463" i="2" s="1"/>
  <c r="T1463" i="2" s="1"/>
  <c r="R1435" i="2"/>
  <c r="S1435" i="2" s="1"/>
  <c r="T1435" i="2" s="1"/>
  <c r="R1594" i="2"/>
  <c r="S1594" i="2" s="1"/>
  <c r="T1594" i="2" s="1"/>
  <c r="R1487" i="2"/>
  <c r="S1487" i="2" s="1"/>
  <c r="T1487" i="2" s="1"/>
  <c r="R1571" i="2"/>
  <c r="S1571" i="2" s="1"/>
  <c r="T1571" i="2" s="1"/>
  <c r="R1604" i="2"/>
  <c r="S1604" i="2" s="1"/>
  <c r="T1604" i="2" s="1"/>
  <c r="R1586" i="2"/>
  <c r="S1586" i="2" s="1"/>
  <c r="T1586" i="2" s="1"/>
  <c r="R1537" i="2"/>
  <c r="S1537" i="2" s="1"/>
  <c r="T1537" i="2" s="1"/>
  <c r="R1477" i="2"/>
  <c r="S1477" i="2" s="1"/>
  <c r="T1477" i="2" s="1"/>
  <c r="R1443" i="2"/>
  <c r="S1443" i="2" s="1"/>
  <c r="T1443" i="2" s="1"/>
  <c r="R1561" i="2"/>
  <c r="S1561" i="2" s="1"/>
  <c r="T1561" i="2" s="1"/>
  <c r="R1547" i="2"/>
  <c r="S1547" i="2" s="1"/>
  <c r="T1547" i="2" s="1"/>
  <c r="R1541" i="2"/>
  <c r="S1541" i="2" s="1"/>
  <c r="T1541" i="2" s="1"/>
  <c r="R1495" i="2"/>
  <c r="S1495" i="2" s="1"/>
  <c r="T1495" i="2" s="1"/>
  <c r="R1339" i="2"/>
  <c r="S1339" i="2" s="1"/>
  <c r="T1339" i="2" s="1"/>
  <c r="R1612" i="2"/>
  <c r="S1612" i="2" s="1"/>
  <c r="T1612" i="2" s="1"/>
  <c r="R1486" i="2"/>
  <c r="S1486" i="2" s="1"/>
  <c r="T1486" i="2" s="1"/>
  <c r="R1479" i="2"/>
  <c r="S1479" i="2" s="1"/>
  <c r="T1479" i="2" s="1"/>
  <c r="R1498" i="2"/>
  <c r="S1498" i="2" s="1"/>
  <c r="T1498" i="2" s="1"/>
  <c r="R1387" i="2"/>
  <c r="S1387" i="2" s="1"/>
  <c r="T1387" i="2" s="1"/>
  <c r="R1378" i="2"/>
  <c r="S1378" i="2" s="1"/>
  <c r="T1378" i="2" s="1"/>
  <c r="R1283" i="2"/>
  <c r="S1283" i="2" s="1"/>
  <c r="T1283" i="2" s="1"/>
  <c r="R1236" i="2"/>
  <c r="S1236" i="2" s="1"/>
  <c r="T1236" i="2" s="1"/>
  <c r="R1458" i="2"/>
  <c r="S1458" i="2" s="1"/>
  <c r="T1458" i="2" s="1"/>
  <c r="R1358" i="2"/>
  <c r="S1358" i="2" s="1"/>
  <c r="T1358" i="2" s="1"/>
  <c r="R1331" i="2"/>
  <c r="S1331" i="2" s="1"/>
  <c r="T1331" i="2" s="1"/>
  <c r="R1168" i="2"/>
  <c r="S1168" i="2" s="1"/>
  <c r="T1168" i="2" s="1"/>
  <c r="R1140" i="2"/>
  <c r="S1140" i="2" s="1"/>
  <c r="T1140" i="2" s="1"/>
  <c r="R1418" i="2"/>
  <c r="S1418" i="2" s="1"/>
  <c r="T1418" i="2" s="1"/>
  <c r="R1394" i="2"/>
  <c r="S1394" i="2" s="1"/>
  <c r="T1394" i="2" s="1"/>
  <c r="R1184" i="2"/>
  <c r="S1184" i="2" s="1"/>
  <c r="T1184" i="2" s="1"/>
  <c r="R1156" i="2"/>
  <c r="S1156" i="2" s="1"/>
  <c r="T1156" i="2" s="1"/>
  <c r="R1466" i="2"/>
  <c r="S1466" i="2" s="1"/>
  <c r="T1466" i="2" s="1"/>
  <c r="R1554" i="2"/>
  <c r="S1554" i="2" s="1"/>
  <c r="T1554" i="2" s="1"/>
  <c r="R1426" i="2"/>
  <c r="S1426" i="2" s="1"/>
  <c r="T1426" i="2" s="1"/>
  <c r="R1406" i="2"/>
  <c r="S1406" i="2" s="1"/>
  <c r="T1406" i="2" s="1"/>
  <c r="R1390" i="2"/>
  <c r="S1390" i="2" s="1"/>
  <c r="T1390" i="2" s="1"/>
  <c r="R1363" i="2"/>
  <c r="S1363" i="2" s="1"/>
  <c r="T1363" i="2" s="1"/>
  <c r="R1354" i="2"/>
  <c r="S1354" i="2" s="1"/>
  <c r="T1354" i="2" s="1"/>
  <c r="R1310" i="2"/>
  <c r="S1310" i="2" s="1"/>
  <c r="T1310" i="2" s="1"/>
  <c r="R1251" i="2"/>
  <c r="S1251" i="2" s="1"/>
  <c r="T1251" i="2" s="1"/>
  <c r="R1224" i="2"/>
  <c r="S1224" i="2" s="1"/>
  <c r="T1224" i="2" s="1"/>
  <c r="R1192" i="2"/>
  <c r="S1192" i="2" s="1"/>
  <c r="T1192" i="2" s="1"/>
  <c r="R1190" i="2"/>
  <c r="S1190" i="2" s="1"/>
  <c r="T1190" i="2" s="1"/>
  <c r="R1146" i="2"/>
  <c r="S1146" i="2" s="1"/>
  <c r="T1146" i="2" s="1"/>
  <c r="R1126" i="2"/>
  <c r="S1126" i="2" s="1"/>
  <c r="T1126" i="2" s="1"/>
  <c r="R1514" i="2"/>
  <c r="S1514" i="2" s="1"/>
  <c r="T1514" i="2" s="1"/>
  <c r="R1334" i="2"/>
  <c r="S1334" i="2" s="1"/>
  <c r="T1334" i="2" s="1"/>
  <c r="R1323" i="2"/>
  <c r="S1323" i="2" s="1"/>
  <c r="T1323" i="2" s="1"/>
  <c r="R1306" i="2"/>
  <c r="S1306" i="2" s="1"/>
  <c r="T1306" i="2" s="1"/>
  <c r="R1302" i="2"/>
  <c r="S1302" i="2" s="1"/>
  <c r="T1302" i="2" s="1"/>
  <c r="R1266" i="2"/>
  <c r="S1266" i="2" s="1"/>
  <c r="T1266" i="2" s="1"/>
  <c r="R1260" i="2"/>
  <c r="S1260" i="2" s="1"/>
  <c r="T1260" i="2" s="1"/>
  <c r="R1474" i="2"/>
  <c r="S1474" i="2" s="1"/>
  <c r="T1474" i="2" s="1"/>
  <c r="R1379" i="2"/>
  <c r="S1379" i="2" s="1"/>
  <c r="T1379" i="2" s="1"/>
  <c r="R1370" i="2"/>
  <c r="S1370" i="2" s="1"/>
  <c r="T1370" i="2" s="1"/>
  <c r="R1294" i="2"/>
  <c r="S1294" i="2" s="1"/>
  <c r="T1294" i="2" s="1"/>
  <c r="R1434" i="2"/>
  <c r="S1434" i="2" s="1"/>
  <c r="T1434" i="2" s="1"/>
  <c r="R1350" i="2"/>
  <c r="S1350" i="2" s="1"/>
  <c r="T1350" i="2" s="1"/>
  <c r="R1290" i="2"/>
  <c r="S1290" i="2" s="1"/>
  <c r="T1290" i="2" s="1"/>
  <c r="R1286" i="2"/>
  <c r="S1286" i="2" s="1"/>
  <c r="T1286" i="2" s="1"/>
  <c r="R1278" i="2"/>
  <c r="S1278" i="2" s="1"/>
  <c r="T1278" i="2" s="1"/>
  <c r="R1274" i="2"/>
  <c r="S1274" i="2" s="1"/>
  <c r="T1274" i="2" s="1"/>
  <c r="R1270" i="2"/>
  <c r="S1270" i="2" s="1"/>
  <c r="T1270" i="2" s="1"/>
  <c r="R1242" i="2"/>
  <c r="S1242" i="2" s="1"/>
  <c r="T1242" i="2" s="1"/>
  <c r="R1086" i="2"/>
  <c r="S1086" i="2" s="1"/>
  <c r="T1086" i="2" s="1"/>
  <c r="R1522" i="2"/>
  <c r="S1522" i="2" s="1"/>
  <c r="T1522" i="2" s="1"/>
  <c r="R1395" i="2"/>
  <c r="S1395" i="2" s="1"/>
  <c r="T1395" i="2" s="1"/>
  <c r="R1386" i="2"/>
  <c r="S1386" i="2" s="1"/>
  <c r="T1386" i="2" s="1"/>
  <c r="R1282" i="2"/>
  <c r="S1282" i="2" s="1"/>
  <c r="T1282" i="2" s="1"/>
  <c r="R1208" i="2"/>
  <c r="S1208" i="2" s="1"/>
  <c r="T1208" i="2" s="1"/>
  <c r="R1121" i="2"/>
  <c r="S1121" i="2" s="1"/>
  <c r="T1121" i="2" s="1"/>
  <c r="R1110" i="2"/>
  <c r="S1110" i="2" s="1"/>
  <c r="T1110" i="2" s="1"/>
  <c r="R1530" i="2"/>
  <c r="S1530" i="2" s="1"/>
  <c r="T1530" i="2" s="1"/>
  <c r="R1382" i="2"/>
  <c r="S1382" i="2" s="1"/>
  <c r="T1382" i="2" s="1"/>
  <c r="R1355" i="2"/>
  <c r="S1355" i="2" s="1"/>
  <c r="T1355" i="2" s="1"/>
  <c r="R1123" i="2"/>
  <c r="S1123" i="2" s="1"/>
  <c r="T1123" i="2" s="1"/>
  <c r="R1490" i="2"/>
  <c r="S1490" i="2" s="1"/>
  <c r="T1490" i="2" s="1"/>
  <c r="R1326" i="2"/>
  <c r="S1326" i="2" s="1"/>
  <c r="T1326" i="2" s="1"/>
  <c r="R1307" i="2"/>
  <c r="S1307" i="2" s="1"/>
  <c r="T1307" i="2" s="1"/>
  <c r="R1259" i="2"/>
  <c r="S1259" i="2" s="1"/>
  <c r="T1259" i="2" s="1"/>
  <c r="R1178" i="2"/>
  <c r="S1178" i="2" s="1"/>
  <c r="T1178" i="2" s="1"/>
  <c r="R1171" i="2"/>
  <c r="S1171" i="2" s="1"/>
  <c r="T1171" i="2" s="1"/>
  <c r="R1152" i="2"/>
  <c r="S1152" i="2" s="1"/>
  <c r="T1152" i="2" s="1"/>
  <c r="R1578" i="2"/>
  <c r="S1578" i="2" s="1"/>
  <c r="T1578" i="2" s="1"/>
  <c r="R1450" i="2"/>
  <c r="S1450" i="2" s="1"/>
  <c r="T1450" i="2" s="1"/>
  <c r="R1398" i="2"/>
  <c r="S1398" i="2" s="1"/>
  <c r="T1398" i="2" s="1"/>
  <c r="R1371" i="2"/>
  <c r="S1371" i="2" s="1"/>
  <c r="T1371" i="2" s="1"/>
  <c r="R1362" i="2"/>
  <c r="S1362" i="2" s="1"/>
  <c r="T1362" i="2" s="1"/>
  <c r="R1299" i="2"/>
  <c r="S1299" i="2" s="1"/>
  <c r="T1299" i="2" s="1"/>
  <c r="R1267" i="2"/>
  <c r="S1267" i="2" s="1"/>
  <c r="T1267" i="2" s="1"/>
  <c r="R1097" i="2"/>
  <c r="S1097" i="2" s="1"/>
  <c r="T1097" i="2" s="1"/>
  <c r="R1089" i="2"/>
  <c r="S1089" i="2" s="1"/>
  <c r="T1089" i="2" s="1"/>
  <c r="R1159" i="2"/>
  <c r="S1159" i="2" s="1"/>
  <c r="T1159" i="2" s="1"/>
  <c r="R1130" i="2"/>
  <c r="S1130" i="2" s="1"/>
  <c r="T1130" i="2" s="1"/>
  <c r="R1247" i="2"/>
  <c r="S1247" i="2" s="1"/>
  <c r="T1247" i="2" s="1"/>
  <c r="R1128" i="2"/>
  <c r="S1128" i="2" s="1"/>
  <c r="T1128" i="2" s="1"/>
  <c r="R1207" i="2"/>
  <c r="S1207" i="2" s="1"/>
  <c r="T1207" i="2" s="1"/>
  <c r="R1078" i="2"/>
  <c r="S1078" i="2" s="1"/>
  <c r="T1078" i="2" s="1"/>
  <c r="R1074" i="2"/>
  <c r="S1074" i="2" s="1"/>
  <c r="T1074" i="2" s="1"/>
  <c r="R1167" i="2"/>
  <c r="S1167" i="2" s="1"/>
  <c r="T1167" i="2" s="1"/>
  <c r="R1080" i="2"/>
  <c r="S1080" i="2" s="1"/>
  <c r="T1080" i="2" s="1"/>
  <c r="R1215" i="2"/>
  <c r="S1215" i="2" s="1"/>
  <c r="T1215" i="2" s="1"/>
  <c r="R1113" i="2"/>
  <c r="S1113" i="2" s="1"/>
  <c r="T1113" i="2" s="1"/>
  <c r="R1088" i="2"/>
  <c r="S1088" i="2" s="1"/>
  <c r="T1088" i="2" s="1"/>
  <c r="R1082" i="2"/>
  <c r="S1082" i="2" s="1"/>
  <c r="T1082" i="2" s="1"/>
  <c r="R1048" i="2"/>
  <c r="S1048" i="2" s="1"/>
  <c r="T1048" i="2" s="1"/>
  <c r="R1038" i="2"/>
  <c r="S1038" i="2" s="1"/>
  <c r="T1038" i="2" s="1"/>
  <c r="R1175" i="2"/>
  <c r="S1175" i="2" s="1"/>
  <c r="T1175" i="2" s="1"/>
  <c r="R1102" i="2"/>
  <c r="S1102" i="2" s="1"/>
  <c r="T1102" i="2" s="1"/>
  <c r="R1100" i="2"/>
  <c r="S1100" i="2" s="1"/>
  <c r="T1100" i="2" s="1"/>
  <c r="R1098" i="2"/>
  <c r="S1098" i="2" s="1"/>
  <c r="T1098" i="2" s="1"/>
  <c r="R1090" i="2"/>
  <c r="S1090" i="2" s="1"/>
  <c r="T1090" i="2" s="1"/>
  <c r="R1069" i="2"/>
  <c r="S1069" i="2" s="1"/>
  <c r="T1069" i="2" s="1"/>
  <c r="R1094" i="2"/>
  <c r="S1094" i="2" s="1"/>
  <c r="T1094" i="2" s="1"/>
  <c r="R953" i="2"/>
  <c r="S953" i="2" s="1"/>
  <c r="T953" i="2" s="1"/>
  <c r="R1183" i="2"/>
  <c r="S1183" i="2" s="1"/>
  <c r="T1183" i="2" s="1"/>
  <c r="R1075" i="2"/>
  <c r="S1075" i="2" s="1"/>
  <c r="T1075" i="2" s="1"/>
  <c r="R1143" i="2"/>
  <c r="S1143" i="2" s="1"/>
  <c r="T1143" i="2" s="1"/>
  <c r="R1118" i="2"/>
  <c r="S1118" i="2" s="1"/>
  <c r="T1118" i="2" s="1"/>
  <c r="R1109" i="2"/>
  <c r="S1109" i="2" s="1"/>
  <c r="T1109" i="2" s="1"/>
  <c r="R1231" i="2"/>
  <c r="S1231" i="2" s="1"/>
  <c r="T1231" i="2" s="1"/>
  <c r="R1064" i="2"/>
  <c r="S1064" i="2" s="1"/>
  <c r="T1064" i="2" s="1"/>
  <c r="R1191" i="2"/>
  <c r="S1191" i="2" s="1"/>
  <c r="T1191" i="2" s="1"/>
  <c r="R1141" i="2"/>
  <c r="S1141" i="2" s="1"/>
  <c r="T1141" i="2" s="1"/>
  <c r="R1085" i="2"/>
  <c r="S1085" i="2" s="1"/>
  <c r="T1085" i="2" s="1"/>
  <c r="R1083" i="2"/>
  <c r="S1083" i="2" s="1"/>
  <c r="T1083" i="2" s="1"/>
  <c r="R1017" i="2"/>
  <c r="S1017" i="2" s="1"/>
  <c r="T1017" i="2" s="1"/>
  <c r="R1151" i="2"/>
  <c r="S1151" i="2" s="1"/>
  <c r="T1151" i="2" s="1"/>
  <c r="R1027" i="2"/>
  <c r="S1027" i="2" s="1"/>
  <c r="T1027" i="2" s="1"/>
  <c r="R1016" i="2"/>
  <c r="S1016" i="2" s="1"/>
  <c r="T1016" i="2" s="1"/>
  <c r="R876" i="2"/>
  <c r="S876" i="2" s="1"/>
  <c r="T876" i="2" s="1"/>
  <c r="R1021" i="2"/>
  <c r="S1021" i="2" s="1"/>
  <c r="T1021" i="2" s="1"/>
  <c r="R910" i="2"/>
  <c r="S910" i="2" s="1"/>
  <c r="T910" i="2" s="1"/>
  <c r="R873" i="2"/>
  <c r="S873" i="2" s="1"/>
  <c r="T873" i="2" s="1"/>
  <c r="R1061" i="2"/>
  <c r="S1061" i="2" s="1"/>
  <c r="T1061" i="2" s="1"/>
  <c r="R1032" i="2"/>
  <c r="S1032" i="2" s="1"/>
  <c r="T1032" i="2" s="1"/>
  <c r="R955" i="2"/>
  <c r="S955" i="2" s="1"/>
  <c r="T955" i="2" s="1"/>
  <c r="R993" i="2"/>
  <c r="S993" i="2" s="1"/>
  <c r="T993" i="2" s="1"/>
  <c r="R1026" i="2"/>
  <c r="S1026" i="2" s="1"/>
  <c r="T1026" i="2" s="1"/>
  <c r="R1000" i="2"/>
  <c r="S1000" i="2" s="1"/>
  <c r="T1000" i="2" s="1"/>
  <c r="R885" i="2"/>
  <c r="S885" i="2" s="1"/>
  <c r="T885" i="2" s="1"/>
  <c r="R1042" i="2"/>
  <c r="S1042" i="2" s="1"/>
  <c r="T1042" i="2" s="1"/>
  <c r="R894" i="2"/>
  <c r="S894" i="2" s="1"/>
  <c r="T894" i="2" s="1"/>
  <c r="R948" i="2"/>
  <c r="S948" i="2" s="1"/>
  <c r="T948" i="2" s="1"/>
  <c r="R924" i="2"/>
  <c r="S924" i="2" s="1"/>
  <c r="T924" i="2" s="1"/>
  <c r="R1125" i="2"/>
  <c r="S1125" i="2" s="1"/>
  <c r="T1125" i="2" s="1"/>
  <c r="R960" i="2"/>
  <c r="S960" i="2" s="1"/>
  <c r="T960" i="2" s="1"/>
  <c r="R926" i="2"/>
  <c r="S926" i="2" s="1"/>
  <c r="T926" i="2" s="1"/>
  <c r="R917" i="2"/>
  <c r="S917" i="2" s="1"/>
  <c r="T917" i="2" s="1"/>
  <c r="R1029" i="2"/>
  <c r="S1029" i="2" s="1"/>
  <c r="T1029" i="2" s="1"/>
  <c r="R1005" i="2"/>
  <c r="S1005" i="2" s="1"/>
  <c r="T1005" i="2" s="1"/>
  <c r="R992" i="2"/>
  <c r="S992" i="2" s="1"/>
  <c r="T992" i="2" s="1"/>
  <c r="R941" i="2"/>
  <c r="S941" i="2" s="1"/>
  <c r="T941" i="2" s="1"/>
  <c r="R1045" i="2"/>
  <c r="S1045" i="2" s="1"/>
  <c r="T1045" i="2" s="1"/>
  <c r="R984" i="2"/>
  <c r="S984" i="2" s="1"/>
  <c r="T984" i="2" s="1"/>
  <c r="R889" i="2"/>
  <c r="S889" i="2" s="1"/>
  <c r="T889" i="2" s="1"/>
  <c r="R920" i="2"/>
  <c r="S920" i="2" s="1"/>
  <c r="T920" i="2" s="1"/>
  <c r="R870" i="2"/>
  <c r="S870" i="2" s="1"/>
  <c r="T870" i="2" s="1"/>
  <c r="R888" i="2"/>
  <c r="S888" i="2" s="1"/>
  <c r="T888" i="2" s="1"/>
  <c r="R858" i="2"/>
  <c r="S858" i="2" s="1"/>
  <c r="T858" i="2" s="1"/>
  <c r="R1008" i="2"/>
  <c r="S1008" i="2" s="1"/>
  <c r="T1008" i="2" s="1"/>
  <c r="R989" i="2"/>
  <c r="S989" i="2" s="1"/>
  <c r="T989" i="2" s="1"/>
  <c r="R944" i="2"/>
  <c r="S944" i="2" s="1"/>
  <c r="T944" i="2" s="1"/>
  <c r="R925" i="2"/>
  <c r="S925" i="2" s="1"/>
  <c r="T925" i="2" s="1"/>
  <c r="R711" i="2"/>
  <c r="S711" i="2" s="1"/>
  <c r="T711" i="2" s="1"/>
  <c r="R904" i="2"/>
  <c r="S904" i="2" s="1"/>
  <c r="T904" i="2" s="1"/>
  <c r="R886" i="2"/>
  <c r="S886" i="2" s="1"/>
  <c r="T886" i="2" s="1"/>
  <c r="R746" i="2"/>
  <c r="S746" i="2" s="1"/>
  <c r="T746" i="2" s="1"/>
  <c r="R968" i="2"/>
  <c r="S968" i="2" s="1"/>
  <c r="T968" i="2" s="1"/>
  <c r="R949" i="2"/>
  <c r="S949" i="2" s="1"/>
  <c r="T949" i="2" s="1"/>
  <c r="R902" i="2"/>
  <c r="S902" i="2" s="1"/>
  <c r="T902" i="2" s="1"/>
  <c r="R893" i="2"/>
  <c r="S893" i="2" s="1"/>
  <c r="T893" i="2" s="1"/>
  <c r="R973" i="2"/>
  <c r="S973" i="2" s="1"/>
  <c r="T973" i="2" s="1"/>
  <c r="R928" i="2"/>
  <c r="S928" i="2" s="1"/>
  <c r="T928" i="2" s="1"/>
  <c r="R997" i="2"/>
  <c r="S997" i="2" s="1"/>
  <c r="T997" i="2" s="1"/>
  <c r="R952" i="2"/>
  <c r="S952" i="2" s="1"/>
  <c r="T952" i="2" s="1"/>
  <c r="R933" i="2"/>
  <c r="S933" i="2" s="1"/>
  <c r="T933" i="2" s="1"/>
  <c r="R880" i="2"/>
  <c r="S880" i="2" s="1"/>
  <c r="T880" i="2" s="1"/>
  <c r="R820" i="2"/>
  <c r="S820" i="2" s="1"/>
  <c r="T820" i="2" s="1"/>
  <c r="R976" i="2"/>
  <c r="S976" i="2" s="1"/>
  <c r="T976" i="2" s="1"/>
  <c r="R957" i="2"/>
  <c r="S957" i="2" s="1"/>
  <c r="T957" i="2" s="1"/>
  <c r="R912" i="2"/>
  <c r="S912" i="2" s="1"/>
  <c r="T912" i="2" s="1"/>
  <c r="R896" i="2"/>
  <c r="S896" i="2" s="1"/>
  <c r="T896" i="2" s="1"/>
  <c r="R878" i="2"/>
  <c r="S878" i="2" s="1"/>
  <c r="T878" i="2" s="1"/>
  <c r="R765" i="2"/>
  <c r="S765" i="2" s="1"/>
  <c r="T765" i="2" s="1"/>
  <c r="R865" i="2"/>
  <c r="S865" i="2" s="1"/>
  <c r="T865" i="2" s="1"/>
  <c r="R853" i="2"/>
  <c r="S853" i="2" s="1"/>
  <c r="T853" i="2" s="1"/>
  <c r="R756" i="2"/>
  <c r="S756" i="2" s="1"/>
  <c r="T756" i="2" s="1"/>
  <c r="R729" i="2"/>
  <c r="S729" i="2" s="1"/>
  <c r="T729" i="2" s="1"/>
  <c r="R682" i="2"/>
  <c r="S682" i="2" s="1"/>
  <c r="T682" i="2" s="1"/>
  <c r="R672" i="2"/>
  <c r="S672" i="2" s="1"/>
  <c r="T672" i="2" s="1"/>
  <c r="R655" i="2"/>
  <c r="S655" i="2" s="1"/>
  <c r="T655" i="2" s="1"/>
  <c r="R837" i="2"/>
  <c r="S837" i="2" s="1"/>
  <c r="T837" i="2" s="1"/>
  <c r="R761" i="2"/>
  <c r="S761" i="2" s="1"/>
  <c r="T761" i="2" s="1"/>
  <c r="R725" i="2"/>
  <c r="S725" i="2" s="1"/>
  <c r="T725" i="2" s="1"/>
  <c r="R703" i="2"/>
  <c r="S703" i="2" s="1"/>
  <c r="T703" i="2" s="1"/>
  <c r="R849" i="2"/>
  <c r="S849" i="2" s="1"/>
  <c r="T849" i="2" s="1"/>
  <c r="R797" i="2"/>
  <c r="S797" i="2" s="1"/>
  <c r="T797" i="2" s="1"/>
  <c r="R732" i="2"/>
  <c r="S732" i="2" s="1"/>
  <c r="T732" i="2" s="1"/>
  <c r="R861" i="2"/>
  <c r="S861" i="2" s="1"/>
  <c r="T861" i="2" s="1"/>
  <c r="R777" i="2"/>
  <c r="S777" i="2" s="1"/>
  <c r="T777" i="2" s="1"/>
  <c r="R741" i="2"/>
  <c r="S741" i="2" s="1"/>
  <c r="T741" i="2" s="1"/>
  <c r="R721" i="2"/>
  <c r="S721" i="2" s="1"/>
  <c r="T721" i="2" s="1"/>
  <c r="R669" i="2"/>
  <c r="S669" i="2" s="1"/>
  <c r="T669" i="2" s="1"/>
  <c r="R809" i="2"/>
  <c r="S809" i="2" s="1"/>
  <c r="T809" i="2" s="1"/>
  <c r="R748" i="2"/>
  <c r="S748" i="2" s="1"/>
  <c r="T748" i="2" s="1"/>
  <c r="R821" i="2"/>
  <c r="S821" i="2" s="1"/>
  <c r="T821" i="2" s="1"/>
  <c r="R793" i="2"/>
  <c r="S793" i="2" s="1"/>
  <c r="T793" i="2" s="1"/>
  <c r="R757" i="2"/>
  <c r="S757" i="2" s="1"/>
  <c r="T757" i="2" s="1"/>
  <c r="R645" i="2"/>
  <c r="S645" i="2" s="1"/>
  <c r="T645" i="2" s="1"/>
  <c r="R833" i="2"/>
  <c r="S833" i="2" s="1"/>
  <c r="T833" i="2" s="1"/>
  <c r="R737" i="2"/>
  <c r="S737" i="2" s="1"/>
  <c r="T737" i="2" s="1"/>
  <c r="R708" i="2"/>
  <c r="S708" i="2" s="1"/>
  <c r="T708" i="2" s="1"/>
  <c r="R693" i="2"/>
  <c r="S693" i="2" s="1"/>
  <c r="T693" i="2" s="1"/>
  <c r="R677" i="2"/>
  <c r="S677" i="2" s="1"/>
  <c r="T677" i="2" s="1"/>
  <c r="R845" i="2"/>
  <c r="S845" i="2" s="1"/>
  <c r="T845" i="2" s="1"/>
  <c r="R773" i="2"/>
  <c r="S773" i="2" s="1"/>
  <c r="T773" i="2" s="1"/>
  <c r="R857" i="2"/>
  <c r="S857" i="2" s="1"/>
  <c r="T857" i="2" s="1"/>
  <c r="R780" i="2"/>
  <c r="S780" i="2" s="1"/>
  <c r="T780" i="2" s="1"/>
  <c r="R753" i="2"/>
  <c r="S753" i="2" s="1"/>
  <c r="T753" i="2" s="1"/>
  <c r="R805" i="2"/>
  <c r="S805" i="2" s="1"/>
  <c r="T805" i="2" s="1"/>
  <c r="R817" i="2"/>
  <c r="S817" i="2" s="1"/>
  <c r="T817" i="2" s="1"/>
  <c r="R769" i="2"/>
  <c r="S769" i="2" s="1"/>
  <c r="T769" i="2" s="1"/>
  <c r="R733" i="2"/>
  <c r="S733" i="2" s="1"/>
  <c r="T733" i="2" s="1"/>
  <c r="R829" i="2"/>
  <c r="S829" i="2" s="1"/>
  <c r="T829" i="2" s="1"/>
  <c r="R740" i="2"/>
  <c r="S740" i="2" s="1"/>
  <c r="T740" i="2" s="1"/>
  <c r="R841" i="2"/>
  <c r="S841" i="2" s="1"/>
  <c r="T841" i="2" s="1"/>
  <c r="R785" i="2"/>
  <c r="S785" i="2" s="1"/>
  <c r="T785" i="2" s="1"/>
  <c r="R749" i="2"/>
  <c r="S749" i="2" s="1"/>
  <c r="T749" i="2" s="1"/>
  <c r="R648" i="2"/>
  <c r="S648" i="2" s="1"/>
  <c r="T648" i="2" s="1"/>
  <c r="R634" i="2"/>
  <c r="S634" i="2" s="1"/>
  <c r="T634" i="2" s="1"/>
  <c r="R591" i="2"/>
  <c r="S591" i="2" s="1"/>
  <c r="T591" i="2" s="1"/>
  <c r="R589" i="2"/>
  <c r="S589" i="2" s="1"/>
  <c r="T589" i="2" s="1"/>
  <c r="R493" i="2"/>
  <c r="S493" i="2" s="1"/>
  <c r="T493" i="2" s="1"/>
  <c r="R619" i="2"/>
  <c r="S619" i="2" s="1"/>
  <c r="T619" i="2" s="1"/>
  <c r="R582" i="2"/>
  <c r="S582" i="2" s="1"/>
  <c r="T582" i="2" s="1"/>
  <c r="R560" i="2"/>
  <c r="S560" i="2" s="1"/>
  <c r="T560" i="2" s="1"/>
  <c r="R533" i="2"/>
  <c r="S533" i="2" s="1"/>
  <c r="T533" i="2" s="1"/>
  <c r="R464" i="2"/>
  <c r="S464" i="2" s="1"/>
  <c r="T464" i="2" s="1"/>
  <c r="R653" i="2"/>
  <c r="S653" i="2" s="1"/>
  <c r="T653" i="2" s="1"/>
  <c r="R575" i="2"/>
  <c r="S575" i="2" s="1"/>
  <c r="T575" i="2" s="1"/>
  <c r="R566" i="2"/>
  <c r="S566" i="2" s="1"/>
  <c r="T566" i="2" s="1"/>
  <c r="R551" i="2"/>
  <c r="S551" i="2" s="1"/>
  <c r="T551" i="2" s="1"/>
  <c r="R658" i="2"/>
  <c r="S658" i="2" s="1"/>
  <c r="T658" i="2" s="1"/>
  <c r="R635" i="2"/>
  <c r="S635" i="2" s="1"/>
  <c r="T635" i="2" s="1"/>
  <c r="R690" i="2"/>
  <c r="S690" i="2" s="1"/>
  <c r="T690" i="2" s="1"/>
  <c r="R517" i="2"/>
  <c r="S517" i="2" s="1"/>
  <c r="T517" i="2" s="1"/>
  <c r="R403" i="2"/>
  <c r="S403" i="2" s="1"/>
  <c r="T403" i="2" s="1"/>
  <c r="R705" i="2"/>
  <c r="S705" i="2" s="1"/>
  <c r="T705" i="2" s="1"/>
  <c r="R598" i="2"/>
  <c r="S598" i="2" s="1"/>
  <c r="T598" i="2" s="1"/>
  <c r="R583" i="2"/>
  <c r="S583" i="2" s="1"/>
  <c r="T583" i="2" s="1"/>
  <c r="R666" i="2"/>
  <c r="S666" i="2" s="1"/>
  <c r="T666" i="2" s="1"/>
  <c r="R528" i="2"/>
  <c r="S528" i="2" s="1"/>
  <c r="T528" i="2" s="1"/>
  <c r="R565" i="2"/>
  <c r="S565" i="2" s="1"/>
  <c r="T565" i="2" s="1"/>
  <c r="R538" i="2"/>
  <c r="S538" i="2" s="1"/>
  <c r="T538" i="2" s="1"/>
  <c r="R536" i="2"/>
  <c r="S536" i="2" s="1"/>
  <c r="T536" i="2" s="1"/>
  <c r="R392" i="2"/>
  <c r="S392" i="2" s="1"/>
  <c r="T392" i="2" s="1"/>
  <c r="R606" i="2"/>
  <c r="S606" i="2" s="1"/>
  <c r="T606" i="2" s="1"/>
  <c r="R563" i="2"/>
  <c r="S563" i="2" s="1"/>
  <c r="T563" i="2" s="1"/>
  <c r="R550" i="2"/>
  <c r="S550" i="2" s="1"/>
  <c r="T550" i="2" s="1"/>
  <c r="R546" i="2"/>
  <c r="S546" i="2" s="1"/>
  <c r="T546" i="2" s="1"/>
  <c r="R453" i="2"/>
  <c r="S453" i="2" s="1"/>
  <c r="T453" i="2" s="1"/>
  <c r="R576" i="2"/>
  <c r="S576" i="2" s="1"/>
  <c r="T576" i="2" s="1"/>
  <c r="R367" i="2"/>
  <c r="S367" i="2" s="1"/>
  <c r="T367" i="2" s="1"/>
  <c r="R625" i="2"/>
  <c r="S625" i="2" s="1"/>
  <c r="T625" i="2" s="1"/>
  <c r="R623" i="2"/>
  <c r="S623" i="2" s="1"/>
  <c r="T623" i="2" s="1"/>
  <c r="R674" i="2"/>
  <c r="S674" i="2" s="1"/>
  <c r="T674" i="2" s="1"/>
  <c r="R650" i="2"/>
  <c r="S650" i="2" s="1"/>
  <c r="T650" i="2" s="1"/>
  <c r="R509" i="2"/>
  <c r="S509" i="2" s="1"/>
  <c r="T509" i="2" s="1"/>
  <c r="R455" i="2"/>
  <c r="S455" i="2" s="1"/>
  <c r="T455" i="2" s="1"/>
  <c r="R594" i="2"/>
  <c r="S594" i="2" s="1"/>
  <c r="T594" i="2" s="1"/>
  <c r="R498" i="2"/>
  <c r="S498" i="2" s="1"/>
  <c r="T498" i="2" s="1"/>
  <c r="R479" i="2"/>
  <c r="S479" i="2" s="1"/>
  <c r="T479" i="2" s="1"/>
  <c r="R434" i="2"/>
  <c r="S434" i="2" s="1"/>
  <c r="T434" i="2" s="1"/>
  <c r="R415" i="2"/>
  <c r="S415" i="2" s="1"/>
  <c r="T415" i="2" s="1"/>
  <c r="R399" i="2"/>
  <c r="S399" i="2" s="1"/>
  <c r="T399" i="2" s="1"/>
  <c r="R642" i="2"/>
  <c r="S642" i="2" s="1"/>
  <c r="T642" i="2" s="1"/>
  <c r="R522" i="2"/>
  <c r="S522" i="2" s="1"/>
  <c r="T522" i="2" s="1"/>
  <c r="R503" i="2"/>
  <c r="S503" i="2" s="1"/>
  <c r="T503" i="2" s="1"/>
  <c r="R458" i="2"/>
  <c r="S458" i="2" s="1"/>
  <c r="T458" i="2" s="1"/>
  <c r="R439" i="2"/>
  <c r="S439" i="2" s="1"/>
  <c r="T439" i="2" s="1"/>
  <c r="R379" i="2"/>
  <c r="S379" i="2" s="1"/>
  <c r="T379" i="2" s="1"/>
  <c r="R299" i="2"/>
  <c r="S299" i="2" s="1"/>
  <c r="T299" i="2" s="1"/>
  <c r="R562" i="2"/>
  <c r="S562" i="2" s="1"/>
  <c r="T562" i="2" s="1"/>
  <c r="R482" i="2"/>
  <c r="S482" i="2" s="1"/>
  <c r="T482" i="2" s="1"/>
  <c r="R463" i="2"/>
  <c r="S463" i="2" s="1"/>
  <c r="T463" i="2" s="1"/>
  <c r="R389" i="2"/>
  <c r="S389" i="2" s="1"/>
  <c r="T389" i="2" s="1"/>
  <c r="R385" i="2"/>
  <c r="S385" i="2" s="1"/>
  <c r="T385" i="2" s="1"/>
  <c r="R381" i="2"/>
  <c r="S381" i="2" s="1"/>
  <c r="T381" i="2" s="1"/>
  <c r="R366" i="2"/>
  <c r="S366" i="2" s="1"/>
  <c r="T366" i="2" s="1"/>
  <c r="R610" i="2"/>
  <c r="S610" i="2" s="1"/>
  <c r="T610" i="2" s="1"/>
  <c r="R506" i="2"/>
  <c r="S506" i="2" s="1"/>
  <c r="T506" i="2" s="1"/>
  <c r="R487" i="2"/>
  <c r="S487" i="2" s="1"/>
  <c r="T487" i="2" s="1"/>
  <c r="R442" i="2"/>
  <c r="S442" i="2" s="1"/>
  <c r="T442" i="2" s="1"/>
  <c r="R423" i="2"/>
  <c r="S423" i="2" s="1"/>
  <c r="T423" i="2" s="1"/>
  <c r="R391" i="2"/>
  <c r="S391" i="2" s="1"/>
  <c r="T391" i="2" s="1"/>
  <c r="R323" i="2"/>
  <c r="S323" i="2" s="1"/>
  <c r="T323" i="2" s="1"/>
  <c r="R372" i="2"/>
  <c r="S372" i="2" s="1"/>
  <c r="T372" i="2" s="1"/>
  <c r="R530" i="2"/>
  <c r="S530" i="2" s="1"/>
  <c r="T530" i="2" s="1"/>
  <c r="R511" i="2"/>
  <c r="S511" i="2" s="1"/>
  <c r="T511" i="2" s="1"/>
  <c r="R466" i="2"/>
  <c r="S466" i="2" s="1"/>
  <c r="T466" i="2" s="1"/>
  <c r="R447" i="2"/>
  <c r="S447" i="2" s="1"/>
  <c r="T447" i="2" s="1"/>
  <c r="R357" i="2"/>
  <c r="S357" i="2" s="1"/>
  <c r="T357" i="2" s="1"/>
  <c r="R618" i="2"/>
  <c r="S618" i="2" s="1"/>
  <c r="T618" i="2" s="1"/>
  <c r="R407" i="2"/>
  <c r="S407" i="2" s="1"/>
  <c r="T407" i="2" s="1"/>
  <c r="R578" i="2"/>
  <c r="S578" i="2" s="1"/>
  <c r="T578" i="2" s="1"/>
  <c r="R490" i="2"/>
  <c r="S490" i="2" s="1"/>
  <c r="T490" i="2" s="1"/>
  <c r="R471" i="2"/>
  <c r="S471" i="2" s="1"/>
  <c r="T471" i="2" s="1"/>
  <c r="R426" i="2"/>
  <c r="S426" i="2" s="1"/>
  <c r="T426" i="2" s="1"/>
  <c r="R384" i="2"/>
  <c r="S384" i="2" s="1"/>
  <c r="T384" i="2" s="1"/>
  <c r="R336" i="2"/>
  <c r="S336" i="2" s="1"/>
  <c r="T336" i="2" s="1"/>
  <c r="R626" i="2"/>
  <c r="S626" i="2" s="1"/>
  <c r="T626" i="2" s="1"/>
  <c r="R514" i="2"/>
  <c r="S514" i="2" s="1"/>
  <c r="T514" i="2" s="1"/>
  <c r="R495" i="2"/>
  <c r="S495" i="2" s="1"/>
  <c r="T495" i="2" s="1"/>
  <c r="R450" i="2"/>
  <c r="S450" i="2" s="1"/>
  <c r="T450" i="2" s="1"/>
  <c r="R431" i="2"/>
  <c r="S431" i="2" s="1"/>
  <c r="T431" i="2" s="1"/>
  <c r="R380" i="2"/>
  <c r="S380" i="2" s="1"/>
  <c r="T380" i="2" s="1"/>
  <c r="R365" i="2"/>
  <c r="S365" i="2" s="1"/>
  <c r="T365" i="2" s="1"/>
  <c r="R264" i="2"/>
  <c r="S264" i="2" s="1"/>
  <c r="T264" i="2" s="1"/>
  <c r="R262" i="2"/>
  <c r="S262" i="2" s="1"/>
  <c r="T262" i="2" s="1"/>
  <c r="R114" i="2"/>
  <c r="S114" i="2" s="1"/>
  <c r="T114" i="2" s="1"/>
  <c r="R278" i="2"/>
  <c r="S278" i="2" s="1"/>
  <c r="T278" i="2" s="1"/>
  <c r="R251" i="2"/>
  <c r="S251" i="2" s="1"/>
  <c r="T251" i="2" s="1"/>
  <c r="R286" i="2"/>
  <c r="S286" i="2" s="1"/>
  <c r="T286" i="2" s="1"/>
  <c r="R368" i="2"/>
  <c r="S368" i="2" s="1"/>
  <c r="T368" i="2" s="1"/>
  <c r="R339" i="2"/>
  <c r="S339" i="2" s="1"/>
  <c r="T339" i="2" s="1"/>
  <c r="R328" i="2"/>
  <c r="S328" i="2" s="1"/>
  <c r="T328" i="2" s="1"/>
  <c r="R259" i="2"/>
  <c r="S259" i="2" s="1"/>
  <c r="T259" i="2" s="1"/>
  <c r="R296" i="2"/>
  <c r="S296" i="2" s="1"/>
  <c r="T296" i="2" s="1"/>
  <c r="R294" i="2"/>
  <c r="S294" i="2" s="1"/>
  <c r="T294" i="2" s="1"/>
  <c r="R240" i="2"/>
  <c r="S240" i="2" s="1"/>
  <c r="T240" i="2" s="1"/>
  <c r="R238" i="2"/>
  <c r="S238" i="2" s="1"/>
  <c r="T238" i="2" s="1"/>
  <c r="R125" i="2"/>
  <c r="S125" i="2" s="1"/>
  <c r="T125" i="2" s="1"/>
  <c r="R344" i="2"/>
  <c r="S344" i="2" s="1"/>
  <c r="T344" i="2" s="1"/>
  <c r="R320" i="2"/>
  <c r="S320" i="2" s="1"/>
  <c r="T320" i="2" s="1"/>
  <c r="R267" i="2"/>
  <c r="S267" i="2" s="1"/>
  <c r="T267" i="2" s="1"/>
  <c r="R312" i="2"/>
  <c r="S312" i="2" s="1"/>
  <c r="T312" i="2" s="1"/>
  <c r="R304" i="2"/>
  <c r="S304" i="2" s="1"/>
  <c r="T304" i="2" s="1"/>
  <c r="R302" i="2"/>
  <c r="S302" i="2" s="1"/>
  <c r="T302" i="2" s="1"/>
  <c r="R164" i="2"/>
  <c r="S164" i="2" s="1"/>
  <c r="T164" i="2" s="1"/>
  <c r="R36" i="2"/>
  <c r="S36" i="2" s="1"/>
  <c r="T36" i="2" s="1"/>
  <c r="R275" i="2"/>
  <c r="S275" i="2" s="1"/>
  <c r="T275" i="2" s="1"/>
  <c r="R273" i="2"/>
  <c r="S273" i="2" s="1"/>
  <c r="T273" i="2" s="1"/>
  <c r="R248" i="2"/>
  <c r="S248" i="2" s="1"/>
  <c r="T248" i="2" s="1"/>
  <c r="R347" i="2"/>
  <c r="S347" i="2" s="1"/>
  <c r="T347" i="2" s="1"/>
  <c r="R283" i="2"/>
  <c r="S283" i="2" s="1"/>
  <c r="T283" i="2" s="1"/>
  <c r="R281" i="2"/>
  <c r="S281" i="2" s="1"/>
  <c r="T281" i="2" s="1"/>
  <c r="R331" i="2"/>
  <c r="S331" i="2" s="1"/>
  <c r="T331" i="2" s="1"/>
  <c r="R256" i="2"/>
  <c r="S256" i="2" s="1"/>
  <c r="T256" i="2" s="1"/>
  <c r="R254" i="2"/>
  <c r="S254" i="2" s="1"/>
  <c r="T254" i="2" s="1"/>
  <c r="R235" i="2"/>
  <c r="S235" i="2" s="1"/>
  <c r="T235" i="2" s="1"/>
  <c r="R352" i="2"/>
  <c r="S352" i="2" s="1"/>
  <c r="T352" i="2" s="1"/>
  <c r="R291" i="2"/>
  <c r="S291" i="2" s="1"/>
  <c r="T291" i="2" s="1"/>
  <c r="R289" i="2"/>
  <c r="S289" i="2" s="1"/>
  <c r="T289" i="2" s="1"/>
  <c r="R209" i="2"/>
  <c r="S209" i="2" s="1"/>
  <c r="T209" i="2" s="1"/>
  <c r="R188" i="2"/>
  <c r="S188" i="2" s="1"/>
  <c r="T188" i="2" s="1"/>
  <c r="R162" i="2"/>
  <c r="S162" i="2" s="1"/>
  <c r="T162" i="2" s="1"/>
  <c r="R149" i="2"/>
  <c r="S149" i="2" s="1"/>
  <c r="T149" i="2" s="1"/>
  <c r="R136" i="2"/>
  <c r="S136" i="2" s="1"/>
  <c r="T136" i="2" s="1"/>
  <c r="R97" i="2"/>
  <c r="S97" i="2" s="1"/>
  <c r="T97" i="2" s="1"/>
  <c r="R60" i="2"/>
  <c r="S60" i="2" s="1"/>
  <c r="T60" i="2" s="1"/>
  <c r="R34" i="2"/>
  <c r="S34" i="2" s="1"/>
  <c r="T34" i="2" s="1"/>
  <c r="R13" i="2"/>
  <c r="S13" i="2" s="1"/>
  <c r="T13" i="2" s="1"/>
  <c r="R228" i="2"/>
  <c r="S228" i="2" s="1"/>
  <c r="T228" i="2" s="1"/>
  <c r="R194" i="2"/>
  <c r="S194" i="2" s="1"/>
  <c r="T194" i="2" s="1"/>
  <c r="R66" i="2"/>
  <c r="S66" i="2" s="1"/>
  <c r="T66" i="2" s="1"/>
  <c r="R40" i="2"/>
  <c r="S40" i="2" s="1"/>
  <c r="T40" i="2" s="1"/>
  <c r="R10" i="2"/>
  <c r="S10" i="2" s="1"/>
  <c r="T10" i="2" s="1"/>
  <c r="R200" i="2"/>
  <c r="S200" i="2" s="1"/>
  <c r="T200" i="2" s="1"/>
  <c r="R170" i="2"/>
  <c r="S170" i="2" s="1"/>
  <c r="T170" i="2" s="1"/>
  <c r="R157" i="2"/>
  <c r="S157" i="2" s="1"/>
  <c r="T157" i="2" s="1"/>
  <c r="R144" i="2"/>
  <c r="S144" i="2" s="1"/>
  <c r="T144" i="2" s="1"/>
  <c r="R68" i="2"/>
  <c r="S68" i="2" s="1"/>
  <c r="T68" i="2" s="1"/>
  <c r="R42" i="2"/>
  <c r="S42" i="2" s="1"/>
  <c r="T42" i="2" s="1"/>
  <c r="R29" i="2"/>
  <c r="S29" i="2" s="1"/>
  <c r="T29" i="2" s="1"/>
  <c r="R226" i="2"/>
  <c r="S226" i="2" s="1"/>
  <c r="T226" i="2" s="1"/>
  <c r="R204" i="2"/>
  <c r="S204" i="2" s="1"/>
  <c r="T204" i="2" s="1"/>
  <c r="R202" i="2"/>
  <c r="S202" i="2" s="1"/>
  <c r="T202" i="2" s="1"/>
  <c r="R172" i="2"/>
  <c r="S172" i="2" s="1"/>
  <c r="T172" i="2" s="1"/>
  <c r="R146" i="2"/>
  <c r="S146" i="2" s="1"/>
  <c r="T146" i="2" s="1"/>
  <c r="R133" i="2"/>
  <c r="S133" i="2" s="1"/>
  <c r="T133" i="2" s="1"/>
  <c r="R120" i="2"/>
  <c r="S120" i="2" s="1"/>
  <c r="T120" i="2" s="1"/>
  <c r="R81" i="2"/>
  <c r="S81" i="2" s="1"/>
  <c r="T81" i="2" s="1"/>
  <c r="R44" i="2"/>
  <c r="S44" i="2" s="1"/>
  <c r="T44" i="2" s="1"/>
  <c r="R17" i="2"/>
  <c r="S17" i="2" s="1"/>
  <c r="T17" i="2" s="1"/>
  <c r="R12" i="2"/>
  <c r="S12" i="2" s="1"/>
  <c r="T12" i="2" s="1"/>
  <c r="R148" i="2"/>
  <c r="S148" i="2" s="1"/>
  <c r="T148" i="2" s="1"/>
  <c r="R122" i="2"/>
  <c r="S122" i="2" s="1"/>
  <c r="T122" i="2" s="1"/>
  <c r="R109" i="2"/>
  <c r="S109" i="2" s="1"/>
  <c r="T109" i="2" s="1"/>
  <c r="R96" i="2"/>
  <c r="S96" i="2" s="1"/>
  <c r="T96" i="2" s="1"/>
  <c r="R212" i="2"/>
  <c r="S212" i="2" s="1"/>
  <c r="T212" i="2" s="1"/>
  <c r="R161" i="2"/>
  <c r="S161" i="2" s="1"/>
  <c r="T161" i="2" s="1"/>
  <c r="R124" i="2"/>
  <c r="S124" i="2" s="1"/>
  <c r="T124" i="2" s="1"/>
  <c r="R98" i="2"/>
  <c r="S98" i="2" s="1"/>
  <c r="T98" i="2" s="1"/>
  <c r="R85" i="2"/>
  <c r="S85" i="2" s="1"/>
  <c r="T85" i="2" s="1"/>
  <c r="R72" i="2"/>
  <c r="S72" i="2" s="1"/>
  <c r="T72" i="2" s="1"/>
  <c r="R33" i="2"/>
  <c r="S33" i="2" s="1"/>
  <c r="T33" i="2" s="1"/>
  <c r="R216" i="2"/>
  <c r="S216" i="2" s="1"/>
  <c r="T216" i="2" s="1"/>
  <c r="R189" i="2"/>
  <c r="S189" i="2" s="1"/>
  <c r="T189" i="2" s="1"/>
  <c r="R176" i="2"/>
  <c r="S176" i="2" s="1"/>
  <c r="T176" i="2" s="1"/>
  <c r="R137" i="2"/>
  <c r="S137" i="2" s="1"/>
  <c r="T137" i="2" s="1"/>
  <c r="R100" i="2"/>
  <c r="S100" i="2" s="1"/>
  <c r="T100" i="2" s="1"/>
  <c r="R74" i="2"/>
  <c r="S74" i="2" s="1"/>
  <c r="T74" i="2" s="1"/>
  <c r="R61" i="2"/>
  <c r="S61" i="2" s="1"/>
  <c r="T61" i="2" s="1"/>
  <c r="R48" i="2"/>
  <c r="S48" i="2" s="1"/>
  <c r="T48" i="2" s="1"/>
  <c r="R26" i="2"/>
  <c r="S26" i="2" s="1"/>
  <c r="T26" i="2" s="1"/>
  <c r="R220" i="2"/>
  <c r="S220" i="2" s="1"/>
  <c r="T220" i="2" s="1"/>
  <c r="R178" i="2"/>
  <c r="S178" i="2" s="1"/>
  <c r="T178" i="2" s="1"/>
  <c r="R165" i="2"/>
  <c r="S165" i="2" s="1"/>
  <c r="T165" i="2" s="1"/>
  <c r="R152" i="2"/>
  <c r="S152" i="2" s="1"/>
  <c r="T152" i="2" s="1"/>
  <c r="R76" i="2"/>
  <c r="S76" i="2" s="1"/>
  <c r="T76" i="2" s="1"/>
  <c r="R50" i="2"/>
  <c r="S50" i="2" s="1"/>
  <c r="T50" i="2" s="1"/>
  <c r="R37" i="2"/>
  <c r="S37" i="2" s="1"/>
  <c r="T37" i="2" s="1"/>
  <c r="R180" i="2"/>
  <c r="S180" i="2" s="1"/>
  <c r="T180" i="2" s="1"/>
  <c r="R154" i="2"/>
  <c r="S154" i="2" s="1"/>
  <c r="T154" i="2" s="1"/>
  <c r="R141" i="2"/>
  <c r="S141" i="2" s="1"/>
  <c r="T141" i="2" s="1"/>
  <c r="R128" i="2"/>
  <c r="S128" i="2" s="1"/>
  <c r="T128" i="2" s="1"/>
  <c r="R52" i="2"/>
  <c r="S52" i="2" s="1"/>
  <c r="T52" i="2" s="1"/>
  <c r="R193" i="2"/>
  <c r="S193" i="2" s="1"/>
  <c r="T193" i="2" s="1"/>
  <c r="R156" i="2"/>
  <c r="S156" i="2" s="1"/>
  <c r="T156" i="2" s="1"/>
  <c r="R130" i="2"/>
  <c r="S130" i="2" s="1"/>
  <c r="T130" i="2" s="1"/>
  <c r="R197" i="2"/>
  <c r="S197" i="2" s="1"/>
  <c r="T197" i="2" s="1"/>
  <c r="R169" i="2"/>
  <c r="S169" i="2" s="1"/>
  <c r="T169" i="2" s="1"/>
  <c r="R132" i="2"/>
  <c r="S132" i="2" s="1"/>
  <c r="T132" i="2" s="1"/>
  <c r="R106" i="2"/>
  <c r="S106" i="2" s="1"/>
  <c r="T106" i="2" s="1"/>
  <c r="R93" i="2"/>
  <c r="S93" i="2" s="1"/>
  <c r="T93" i="2" s="1"/>
  <c r="R80" i="2"/>
  <c r="S80" i="2" s="1"/>
  <c r="T80" i="2" s="1"/>
  <c r="R41" i="2"/>
  <c r="S41" i="2" s="1"/>
  <c r="T41" i="2" s="1"/>
  <c r="R108" i="2"/>
  <c r="S108" i="2" s="1"/>
  <c r="T108" i="2" s="1"/>
  <c r="R82" i="2"/>
  <c r="S82" i="2" s="1"/>
  <c r="T82" i="2" s="1"/>
  <c r="R69" i="2"/>
  <c r="S69" i="2" s="1"/>
  <c r="T69" i="2" s="1"/>
  <c r="R56" i="2"/>
  <c r="S56" i="2" s="1"/>
  <c r="T56" i="2" s="1"/>
  <c r="R225" i="2"/>
  <c r="S225" i="2" s="1"/>
  <c r="T225" i="2" s="1"/>
  <c r="R205" i="2"/>
  <c r="S205" i="2" s="1"/>
  <c r="T205" i="2" s="1"/>
  <c r="R186" i="2"/>
  <c r="S186" i="2" s="1"/>
  <c r="T186" i="2" s="1"/>
  <c r="R173" i="2"/>
  <c r="S173" i="2" s="1"/>
  <c r="T173" i="2" s="1"/>
  <c r="R160" i="2"/>
  <c r="S160" i="2" s="1"/>
  <c r="T160" i="2" s="1"/>
  <c r="R121" i="2"/>
  <c r="S121" i="2" s="1"/>
  <c r="T121" i="2" s="1"/>
  <c r="R84" i="2"/>
  <c r="S84" i="2" s="1"/>
  <c r="T84" i="2" s="1"/>
  <c r="R58" i="2"/>
  <c r="S58" i="2" s="1"/>
  <c r="T58" i="2" s="1"/>
  <c r="R45" i="2"/>
  <c r="S45" i="2" s="1"/>
  <c r="T45" i="2" s="1"/>
  <c r="R18" i="2"/>
  <c r="S18" i="2" s="1"/>
  <c r="T18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DA576B-908F-4340-9D2B-4B2D3B9C565E}" keepAlive="1" name="Query - CycletimeDB" description="Connection to the 'CycletimeDB' query in the workbook." type="5" refreshedVersion="8" background="1" saveData="1">
    <dbPr connection="Provider=Microsoft.Mashup.OleDb.1;Data Source=$Workbook$;Location=CycletimeDB;Extended Properties=&quot;&quot;" command="SELECT * FROM [Cycletime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<sst xmlns="http://schemas.openxmlformats.org/spreadsheetml/2006/main" count="35192" uniqueCount="14014">
  <si>
    <t>Job Order</t>
  </si>
  <si>
    <t>Assembly</t>
  </si>
  <si>
    <t>Assembly Description</t>
  </si>
  <si>
    <t>Planned QTY</t>
  </si>
  <si>
    <t>Version</t>
  </si>
  <si>
    <t>Issue Date</t>
  </si>
  <si>
    <t>A</t>
  </si>
  <si>
    <t>B</t>
  </si>
  <si>
    <t>C</t>
  </si>
  <si>
    <t>Rate</t>
  </si>
  <si>
    <t>Item Type</t>
  </si>
  <si>
    <t>Cond. Material</t>
  </si>
  <si>
    <t>Plating</t>
  </si>
  <si>
    <t>Insulation</t>
  </si>
  <si>
    <t>Wires</t>
  </si>
  <si>
    <t>No. Stacks</t>
  </si>
  <si>
    <t>Element Desc.</t>
  </si>
  <si>
    <t>Check</t>
  </si>
  <si>
    <t>073/2025/4.3/01</t>
  </si>
  <si>
    <t>ESHC520PT4F55SF3000</t>
  </si>
  <si>
    <t>2000A, CU, PET, Tin Contact, 3PH+N+PE [4-Wire], IP55, Straight Feeder 3000 mm</t>
  </si>
  <si>
    <t>AACMI Medical Implant</t>
  </si>
  <si>
    <t>v5</t>
  </si>
  <si>
    <t>073/2025/4.1/01</t>
  </si>
  <si>
    <t>ESHC520PT4F55FFA475B300</t>
  </si>
  <si>
    <t>2000A, CU, PET, Tin Contact, 3PH+N+PE [4-Wire], IP55, Flange Elbow Flat A475B300</t>
  </si>
  <si>
    <t>v2</t>
  </si>
  <si>
    <t>073/2025/4.1/02</t>
  </si>
  <si>
    <t>ESHC520PT4F55EEALA350B350</t>
  </si>
  <si>
    <t>2000A, CU, PET, Tin Contact, 3PH+N+PE [4-Wire], IP55, Elbow Edge A350B350</t>
  </si>
  <si>
    <t>073/2025/4.1/03</t>
  </si>
  <si>
    <t>073/2025/4.1/04</t>
  </si>
  <si>
    <t>BWJPC5T420125IP55</t>
  </si>
  <si>
    <t>2000A, CU Joint Pack, 1S(160), 3Ph+N+PE [4-Wire], Tin Plated, IP55</t>
  </si>
  <si>
    <t>073/2025/08</t>
  </si>
  <si>
    <t>HSHF-C520</t>
  </si>
  <si>
    <t>2000A, CU, Hanger Support Flatwise</t>
  </si>
  <si>
    <t>v3</t>
  </si>
  <si>
    <t>073/2025/09</t>
  </si>
  <si>
    <t>HSVS21-80</t>
  </si>
  <si>
    <t>Spring Hanger Support</t>
  </si>
  <si>
    <t>073/2025/10</t>
  </si>
  <si>
    <t>HSHFC-C520</t>
  </si>
  <si>
    <t>2000A, CU, Hanger Support Flatwise Corner</t>
  </si>
  <si>
    <t>073/2025/4.2/01</t>
  </si>
  <si>
    <t>ESHC520PT4F55CB-C160N320FM</t>
  </si>
  <si>
    <t>2000A, CU, PET, Tin Contact, 3PH+N+PE [4-Wire], IP55, Cable Box With C.B,1600A,50kA</t>
  </si>
  <si>
    <t>V4</t>
  </si>
  <si>
    <t>073/2025/4.2/02</t>
  </si>
  <si>
    <t>073/2025/4.4/01</t>
  </si>
  <si>
    <t>ESHC520PT4F55SF1695</t>
  </si>
  <si>
    <t>2000A, CU, PET, Tin Contact, 3PH+N+PE [4-Wire], IP55, Straight Feeder 1695 mm</t>
  </si>
  <si>
    <t>v6</t>
  </si>
  <si>
    <t>073/2025/4.4/02</t>
  </si>
  <si>
    <t>ESHC520PT4F55ZFALA300B890C300</t>
  </si>
  <si>
    <t>2000A, CU, PET, Tin Contact, 3PH+N+PE [4-Wire], IP55, Z-Unit Flat A300B890C300</t>
  </si>
  <si>
    <t>073/2025/4.4/03</t>
  </si>
  <si>
    <t>ESHC520PT4F55SF570</t>
  </si>
  <si>
    <t>2000A, CU, PET, Tin Contact, 3PH+N+PE [4-Wire], IP55, Straight Feeder 570 mm</t>
  </si>
  <si>
    <t>073/2025/4.4/04</t>
  </si>
  <si>
    <t>ESHC520PT4F55SF1380</t>
  </si>
  <si>
    <t>2000A, CU, PET, Tin Contact, 3PH+N+PE [4-Wire], IP55, Straight Feeder 1380 mm</t>
  </si>
  <si>
    <t>073/2025/4.4/05</t>
  </si>
  <si>
    <t>ESHC520PT4F55EFALA300B480</t>
  </si>
  <si>
    <t>2000A, CU, PET, Tin Contact, 3PH+N+PE [4-Wire], IP55, Elbow Flat A300B480</t>
  </si>
  <si>
    <t>073/2025/4.4/06</t>
  </si>
  <si>
    <t>062/2025/02</t>
  </si>
  <si>
    <t>FLEX-C425</t>
  </si>
  <si>
    <t>Flexible Link, Complete Set [12-100], Busway CU-2500A, 3Ph+N+PE [4-BAR]</t>
  </si>
  <si>
    <t>Air Liquide</t>
  </si>
  <si>
    <t>062/2025/06</t>
  </si>
  <si>
    <t>HSHE00</t>
  </si>
  <si>
    <t>Hanger Support, Horizontal Edge</t>
  </si>
  <si>
    <t>V1</t>
  </si>
  <si>
    <t>062/2025/07</t>
  </si>
  <si>
    <t>BW-WF-C5E25</t>
  </si>
  <si>
    <t>2500A-Copper - Wall Flange - 200mm Bar Width</t>
  </si>
  <si>
    <t>062/2025/08</t>
  </si>
  <si>
    <t>HSHF-C525</t>
  </si>
  <si>
    <t>2500A, CU, Hanger Support Flatwise</t>
  </si>
  <si>
    <t>062/2025/3/01</t>
  </si>
  <si>
    <t>ESHC525PT4F55FS425</t>
  </si>
  <si>
    <t>2500A, CU, PET, Tin Contact, 3PH+N+PE [4-Wire], IP55, Flange Straight 425 mm</t>
  </si>
  <si>
    <t>062/2025/3/02</t>
  </si>
  <si>
    <t>ESHC525PT4F55SF1785</t>
  </si>
  <si>
    <t>2500A, CU, PET, Tin Contact, 3PH+N+PE [4-Wire], IP55, Straight Feeder 1785 mm</t>
  </si>
  <si>
    <t>062/2025/3/03</t>
  </si>
  <si>
    <t>ESHC525PT4F55FEUA545B370</t>
  </si>
  <si>
    <t>2500A, CU, PET, Tin Contact, 3PH+N+PE [4-Wire], IP55, Flange Edge (U) A545B370</t>
  </si>
  <si>
    <t>062/2025/3/04</t>
  </si>
  <si>
    <t>BWJPC5T425125IP55</t>
  </si>
  <si>
    <t>2500A, CU Joint Pack, 1S(200), 3Ph+N+PE [4-Wire], Tin Plated, IP55</t>
  </si>
  <si>
    <t>022/2026/2.1/01</t>
  </si>
  <si>
    <t>ESHA610ES5F55ST2035</t>
  </si>
  <si>
    <t>1000A, Aluminum, Epoxy, Silver Plated,[5-wire], IP55, Straight Feeder 2035 mm</t>
  </si>
  <si>
    <t>Al Mouwasah-Yanbu (damaged items)</t>
  </si>
  <si>
    <t>v1</t>
  </si>
  <si>
    <t>022/2026/2.1/02</t>
  </si>
  <si>
    <t>ESHA610ES5F55EFA300B300-IE</t>
  </si>
  <si>
    <t>1000A, AL Elbow Flatwise, Epoxy, Silver (300,300)mm, 3Ph+N [5-Wire] Inner Earth , IP55</t>
  </si>
  <si>
    <t>022/2026/2.1/03</t>
  </si>
  <si>
    <t>BWJPA6E510</t>
  </si>
  <si>
    <t>1000A, AL Joint Pack,Silver 3Ph+N+PER [5-Wire], IP55,140mm</t>
  </si>
  <si>
    <t>022/2026/3.1/01</t>
  </si>
  <si>
    <t>ESHA610ES5F55EEA310B310</t>
  </si>
  <si>
    <t>1000A, ALUMINUM conductor,epoxy ,insulation, silver plating, 5-WIRE, Elbow Edgewise (D) A310B310 mm</t>
  </si>
  <si>
    <t>022/2026/3.1/02</t>
  </si>
  <si>
    <t>017/2024/1097</t>
  </si>
  <si>
    <t>BW-CLAMP-FLATWISE</t>
  </si>
  <si>
    <t>Hunger Support Flatwise Clamp</t>
  </si>
  <si>
    <t>Alamein Towers</t>
  </si>
  <si>
    <t>v25</t>
  </si>
  <si>
    <t>017/2024/1103</t>
  </si>
  <si>
    <t>ESHA632PS4F55EFALA730B400</t>
  </si>
  <si>
    <t>3200A, AL, PET, Silver Contact, 3PH+N+PE [4-Wire], IP55, Elbow Flat A730B400</t>
  </si>
  <si>
    <t>V27</t>
  </si>
  <si>
    <t>017/2024/1104</t>
  </si>
  <si>
    <t>ESHA632PS4F55SF1075</t>
  </si>
  <si>
    <t>3200A, AL, PET, Silver Contact, 3PH+N+PE [4-Wire], IP55, Straight Feeder 1075 mm</t>
  </si>
  <si>
    <t>017/2024/1105</t>
  </si>
  <si>
    <t>ESHA632PS4F55SF400</t>
  </si>
  <si>
    <t>3200A, AL, PET, Silver Contact, 3PH+N+PE [4-Wire], IP55, Straight Feeder 400 mm</t>
  </si>
  <si>
    <t>017/2024/1106</t>
  </si>
  <si>
    <t>ESHA632PS4F55SF1345</t>
  </si>
  <si>
    <t>3200A, AL, PET, Silver Contact, 3PH+N+PE [4-Wire], IP55, Straight Feeder 1345 mm</t>
  </si>
  <si>
    <t>017/2024/1107</t>
  </si>
  <si>
    <t>ESHA632PS4F55ZFALA300B250C300</t>
  </si>
  <si>
    <t>3200A, AL, PET, Silver Contact, 3PH+N+PE [4-Wire], IP55, Z-Unit Flat A300B250C300</t>
  </si>
  <si>
    <t>017/2024/1108</t>
  </si>
  <si>
    <t>ESHA632PS4F55EFALA410B450</t>
  </si>
  <si>
    <t>3200A, AL, PET, Silver Contact, 3PH+N+PE [4-Wire], IP55, Elbow Flat A410B450</t>
  </si>
  <si>
    <t>017/2024/1109</t>
  </si>
  <si>
    <t>ESHA632PS4F55EFALA980B400</t>
  </si>
  <si>
    <t>3200A, AL, PET, Silver Contact, 3PH+N+PE [4-Wire], IP55, Elbow Flat A980B400</t>
  </si>
  <si>
    <t>017/2024/1110</t>
  </si>
  <si>
    <t>ESHA632PS4F55SF2220</t>
  </si>
  <si>
    <t>3200A, AL, PET, Silver Contact, 3PH+N+PE [4-Wire], IP55, Straight Feeder 2220 mm</t>
  </si>
  <si>
    <t>017/2024/1111</t>
  </si>
  <si>
    <t>ESHA632PS4F55EEALA940B760</t>
  </si>
  <si>
    <t>3200A, AL, PET, Silver Contact, 3PH+N+PE [4-Wire], IP55, Elbow Edge A940B760</t>
  </si>
  <si>
    <t>017/2024/1112</t>
  </si>
  <si>
    <t>ESHA632PS4F55SF1320</t>
  </si>
  <si>
    <t>3200A, AL, PET, Silver Contact, 3PH+N+PE [4-Wire], IP55, Straight Feeder 1320 mm</t>
  </si>
  <si>
    <t>017/2024/1113</t>
  </si>
  <si>
    <t>BWJPA6S432IP55</t>
  </si>
  <si>
    <t>3200A, AL Joint Pack, 2S(145), 3Ph+N+PE [4-Wire], Silver Plated, IP55</t>
  </si>
  <si>
    <t>017/2024/1114</t>
  </si>
  <si>
    <t>ESHA640PS4F55EFALA400B330</t>
  </si>
  <si>
    <t>4000A, AL, PET, Silver Contact, 3PH+N+PE [4-Wire], IP55, Elbow Flat A400B330</t>
  </si>
  <si>
    <t>017/2024/1115</t>
  </si>
  <si>
    <t>017/2024/1116</t>
  </si>
  <si>
    <t>ESHA640PS4F55SF700</t>
  </si>
  <si>
    <t>4000A, AL, PET, Silver Contact, 3PH+N+PE [4-Wire], IP55, Straight Feeder 700 mm</t>
  </si>
  <si>
    <t>017/2024/1117</t>
  </si>
  <si>
    <t>ESHA640PS4F55ZFALA300B280C350</t>
  </si>
  <si>
    <t>4000A, AL, PET, Silver Contact, 3PH+N+PE [4-Wire], IP55, Z-Unit Flat A300B280C350</t>
  </si>
  <si>
    <t>017/2024/1118</t>
  </si>
  <si>
    <t>BWJPA6S440IP55</t>
  </si>
  <si>
    <t xml:space="preserve">4000A, AL Joint Pack, 2S(200), 3Ph+N+PE [4-Wire], Silver Plated, IP55                  </t>
  </si>
  <si>
    <t>017/2024/1119</t>
  </si>
  <si>
    <t>ESHA616PS5F55EFOEALA410B300</t>
  </si>
  <si>
    <t>1600A, AL, PET, Silver Contact, 3PH+N+PER [5-Wire], IP55, Elbow Flat (OE) A410B300</t>
  </si>
  <si>
    <t>017/2024/1120</t>
  </si>
  <si>
    <t>ESHA616PS5F55EEUALA610B600</t>
  </si>
  <si>
    <t>1600A, AL, PET, Silver Contact, 3PH+N+PER [5-Wire], IP55, Elbow Edge (U) A610B600</t>
  </si>
  <si>
    <t>017/2024/1121</t>
  </si>
  <si>
    <t>ESHA616PS5F55SF997</t>
  </si>
  <si>
    <t>1600A, AL, PET, Silver Contact, 3PH+N+PER [5-Wire], IP55, Straight Feeder 997 mm</t>
  </si>
  <si>
    <t>017/2024/1122</t>
  </si>
  <si>
    <t>ESHA616PS5F55OEDOEALA343B320C450</t>
  </si>
  <si>
    <t>1600A, AL, PET, Silver Contact, 3PH+N+PER [5-Wire], IP55, Offset Edge (DOE) A343B320C450</t>
  </si>
  <si>
    <t>017/2024/1123</t>
  </si>
  <si>
    <t>BWJPA6S516IP55</t>
  </si>
  <si>
    <t>1600A, AL Joint Pack, 1S(145), 3Ph+N+PER [5-Wire], Silver Plated, IP55</t>
  </si>
  <si>
    <t>017/2024/1179</t>
  </si>
  <si>
    <t>ESHA612PS5F55SF1770</t>
  </si>
  <si>
    <t>1250A, AL, PET, Silver Contact,3PH+N+PER [5-Wire], IP55, Straight Feeder 1770 mm</t>
  </si>
  <si>
    <t>v28</t>
  </si>
  <si>
    <t>017/2024/1180</t>
  </si>
  <si>
    <t>ESHA612PS5F55SF2350</t>
  </si>
  <si>
    <t>1250A, AL, PET, Silver Contact,3PH+N+PER [5-Wire], IP55, Straight Feeder 2350 mm</t>
  </si>
  <si>
    <t>017/2024/1181</t>
  </si>
  <si>
    <t>BWJPA6S512IP55</t>
  </si>
  <si>
    <t>1250A, AL Joint Pack, 1S(110), 3Ph+N+PER [5-Wire], Silver Plated, IP55</t>
  </si>
  <si>
    <t>017/2024/1182</t>
  </si>
  <si>
    <t>ESHA616PS5F55SF670</t>
  </si>
  <si>
    <t>1600A, AL, PET, Silver Contact, 3PH+N+PER [5-Wire], IP55, Straight Feeder 670 mm</t>
  </si>
  <si>
    <t>017/2024/1183</t>
  </si>
  <si>
    <t>017/2024/1124</t>
  </si>
  <si>
    <t>ESHA632PS4F55EFALA580B310</t>
  </si>
  <si>
    <t>3200A, AL, PET, Silver Contact, 3PH+N+PE [4-Wire], IP55, Elbow Flat A580B310</t>
  </si>
  <si>
    <t>017/2024/1125</t>
  </si>
  <si>
    <t>ESHA632PS4F55SF1130</t>
  </si>
  <si>
    <t>3200A, AL, PET, Silver Contact, 3PH+N+PE [4-Wire], IP55, Straight Feeder 1130 mm</t>
  </si>
  <si>
    <t>017/2024/1126</t>
  </si>
  <si>
    <t>ESHA632PS4F55SF1220</t>
  </si>
  <si>
    <t>3200A, AL, PET, Silver Contact, 3PH+N+PE [4-Wire], IP55, Straight Feeder 1220 mm</t>
  </si>
  <si>
    <t>017/2024/1127</t>
  </si>
  <si>
    <t>ESHA632PS4F55SF1620</t>
  </si>
  <si>
    <t>3200A, AL, PET, Silver Contact, 3PH+N+PE [4-Wire], IP55, Straight Feeder 1620 mm</t>
  </si>
  <si>
    <t>017/2024/1128</t>
  </si>
  <si>
    <t>ESHA632PS4F55SF920</t>
  </si>
  <si>
    <t>3200A, AL, PET, Silver Contact, 3PH+N+PE [4-Wire], IP55, Straight Feeder 920 mm</t>
  </si>
  <si>
    <t>017/2024/1129</t>
  </si>
  <si>
    <t>ESHA632PS4F55EFALA610B300</t>
  </si>
  <si>
    <t>3200A, AL, PET, Silver Contact, 3PH+N+PE [4-Wire], IP55, Elbow Flat A610B300</t>
  </si>
  <si>
    <t>017/2024/1130</t>
  </si>
  <si>
    <t>ESHA632PS4F55SF1150</t>
  </si>
  <si>
    <t>3200A, AL, PET, Silver Contact, 3PH+N+PE [4-Wire], IP55, Straight Feeder1150 mm</t>
  </si>
  <si>
    <t>017/2024/1131</t>
  </si>
  <si>
    <t>ESHA632PS4F55ZEALA450B645C450</t>
  </si>
  <si>
    <t>3200A, AL, PET, Silver Contact, 3PH+N+PE [4-Wire], IP55, Z-Unit Edge A450B645C450</t>
  </si>
  <si>
    <t>017/2024/1132</t>
  </si>
  <si>
    <t>ESHA632PS4F55SF710</t>
  </si>
  <si>
    <t>3200A, AL, PET, Silver Contact, 3PH+N+PE [4-Wire], IP55, Straight Feeder 710 mm</t>
  </si>
  <si>
    <t>017/2024/1133</t>
  </si>
  <si>
    <t>ESHA632PS4F55SF530</t>
  </si>
  <si>
    <t>3200A, AL, PET, Silver Contact, 3PH+N+PE [4-Wire], IP55, Straight Feeder 530 mm</t>
  </si>
  <si>
    <t>017/2024/1134</t>
  </si>
  <si>
    <t>ESHA632PS4F55EEALA450B690</t>
  </si>
  <si>
    <t>3200A, AL, PET, Silver Contact, 3PH+N+PE [4-Wire], IP55, Elbow Edge A450B690</t>
  </si>
  <si>
    <t>017/2024/1135</t>
  </si>
  <si>
    <t>ESHA632PS4F55SF1380</t>
  </si>
  <si>
    <t>3200A, AL, PET, Silver Contact, 3PH+N+PE [4-Wire], IP55, Straight Feeder 1380 mm</t>
  </si>
  <si>
    <t>017/2024/1136</t>
  </si>
  <si>
    <t>ESHA632PS4F55TSA450B450C450</t>
  </si>
  <si>
    <t>3200A, AL, PET, Silver Contact, 3PH+N+PE [4-Wire], IP55, Tee Section A450B450C450 mm</t>
  </si>
  <si>
    <t>017/2024/1137</t>
  </si>
  <si>
    <t>ESHA632PS4F55SF1010</t>
  </si>
  <si>
    <t>3200A, AL, PET, Silver Contact, 3PH+N+PE [4-Wire], IP55, Straight Feeder 1010 mm</t>
  </si>
  <si>
    <t>017/2024/1138</t>
  </si>
  <si>
    <t>ESHA632PS4F55EEALA450B610</t>
  </si>
  <si>
    <t>3200A, AL, PET, Silver Contact, 3PH+N+PE [4-Wire], IP55, Elbow Edge A450B610</t>
  </si>
  <si>
    <t>017/2024/1139</t>
  </si>
  <si>
    <t>ESHA632PS4F55SF890</t>
  </si>
  <si>
    <t>3200A, AL, PET, Silver Contact, 3PH+N+PE [4-Wire], IP55, Straight Feeder 890 mm</t>
  </si>
  <si>
    <t>017/2024/1140</t>
  </si>
  <si>
    <t>ESHA632PS4F55SF615</t>
  </si>
  <si>
    <t>3200A, AL, PET, Silver Contact, 3PH+N+PE [4-Wire], IP55, Straight Feeder 615 mm</t>
  </si>
  <si>
    <t>017/2024/1141</t>
  </si>
  <si>
    <t>ESHA632PS4F55SF1250</t>
  </si>
  <si>
    <t>3200A, AL, PET, Silver Contact, 3PH+N+PE [4-Wire], IP55, Straight Feeder 1250 mm</t>
  </si>
  <si>
    <t>017/2024/1142</t>
  </si>
  <si>
    <t>ESHA632PS4F55EEALA830B520</t>
  </si>
  <si>
    <t>3200A, AL, PET, Silver Contact, 3PH+N+PE [4-Wire], IP55, Elbow Edge A830B520</t>
  </si>
  <si>
    <t>017/2024/1143</t>
  </si>
  <si>
    <t>ESHA632PS4F55SF1020</t>
  </si>
  <si>
    <t>3200A, AL, PET, Silver Contact, 3PH+N+PE [4-Wire], IP55, Straight Feeder 1020 mm</t>
  </si>
  <si>
    <t>017/2024/1144</t>
  </si>
  <si>
    <t>ESHA632PS4F55EFALA560B300</t>
  </si>
  <si>
    <t>3200A, AL, PET, Silver Contact, 3PH+N+PE [4-Wire], IP55, Elbow Flat A560B300</t>
  </si>
  <si>
    <t>017/2024/1145</t>
  </si>
  <si>
    <t>ESHA632PS4F55EFALA620B320</t>
  </si>
  <si>
    <t>3200A, AL, PET, Silver Contact, 3PH+N+PE [4-Wire], IP55, Elbow Flat A620B320</t>
  </si>
  <si>
    <t>017/2024/1146</t>
  </si>
  <si>
    <t>ESHA632PS4F55EFALA620B350</t>
  </si>
  <si>
    <t>3200A, AL, PET, Silver Contact, 3PH+N+PE [4-Wire], IP55, Elbow Flat A620B350</t>
  </si>
  <si>
    <t>017/2024/1147</t>
  </si>
  <si>
    <t>ESHA632PS4F55SF610</t>
  </si>
  <si>
    <t>3200A, AL, PET, Silver Contact, 3PH+N+PE [4-Wire], IP55, Straight Feeder 610 mm</t>
  </si>
  <si>
    <t>017/2024/1148</t>
  </si>
  <si>
    <t>ESHA632PS4F55SF520</t>
  </si>
  <si>
    <t>3200A, AL, PET, Silver Contact, 3PH+N+PE [4-Wire], IP55, Straight Feeder 520 mm</t>
  </si>
  <si>
    <t>017/2024/1149</t>
  </si>
  <si>
    <t>ESHA632PS4F55EEALA570B540</t>
  </si>
  <si>
    <t>3200A, AL, PET, Silver Contact, 3PH+N+PE [4-Wire], IP55, Elbow Edge A570B540</t>
  </si>
  <si>
    <t>017/2024/1150</t>
  </si>
  <si>
    <t>ESHA632PS4F55EFALA640B300</t>
  </si>
  <si>
    <t>3200A, AL, PET, Silver Contact, 3PH+N+PE [4-Wire], IP55, Elbow Flat A640B300</t>
  </si>
  <si>
    <t>017/2024/1151</t>
  </si>
  <si>
    <t>ESHA632PS4F55SF1280</t>
  </si>
  <si>
    <t>3200A, AL, PET, Silver Contact, 3PH+N+PE [4-Wire], IP55, Straight Feeder 1280 mm</t>
  </si>
  <si>
    <t>017/2024/1152</t>
  </si>
  <si>
    <t>ESHA632PS4F55EFALA500B870</t>
  </si>
  <si>
    <t>3200A, AL, PET, Silver Contact, 3PH+N+PE [4-Wire], IP55, Elbow Flat A500B870</t>
  </si>
  <si>
    <t>017/2024/1153</t>
  </si>
  <si>
    <t>ESHA632PS4F55EEALA820B970</t>
  </si>
  <si>
    <t>3200A, AL, PET, Silver Contact, 3PH+N+PE [4-Wire], IP55, Elbow Edge A820B970</t>
  </si>
  <si>
    <t>017/2024/1154</t>
  </si>
  <si>
    <t>ESHA632PS4F55SF910</t>
  </si>
  <si>
    <t>3200A, AL, PET, Silver Contact, 3PH+N+PE [4-Wire], IP55, Straight Feeder 910 mm</t>
  </si>
  <si>
    <t>017/2024/1155</t>
  </si>
  <si>
    <t>ESHA632PS4F55SF1540</t>
  </si>
  <si>
    <t>3200A, AL, PET, Silver Contact, 3PH+N+PE [4-Wire], IP55, Straight Feeder 1540 mm</t>
  </si>
  <si>
    <t>017/2024/1156</t>
  </si>
  <si>
    <t>ESHA632PS4F55ZEALA450B780C450</t>
  </si>
  <si>
    <t>3200A, AL, PET, Silver Contact, 3PH+N+PE [4-Wire], IP55, Z-Unit Edge A450B780C450</t>
  </si>
  <si>
    <t>017/2024/1157</t>
  </si>
  <si>
    <t>ESHA632PS4F55SF470</t>
  </si>
  <si>
    <t>3200A, AL, PET, Silver Contact, 3PH+N+PE [4-Wire], IP55, Straight Feeder 470 mm</t>
  </si>
  <si>
    <t>017/2024/1158</t>
  </si>
  <si>
    <t>ESHA632PS4F55EFALA670B310</t>
  </si>
  <si>
    <t>3200A, AL, PET, Silver Contact, 3PH+N+PE [4-Wire], IP55, Elbow Flat A670B310</t>
  </si>
  <si>
    <t>017/2024/1159</t>
  </si>
  <si>
    <t>ESHA632PS4F55SF900</t>
  </si>
  <si>
    <t>3200A, AL, PET, Silver Contact, 3PH+N+PE [4-Wire], IP55, Straight Feeder 900 mm</t>
  </si>
  <si>
    <t>017/2024/1160</t>
  </si>
  <si>
    <t>ESHA632PS4F55SF1670</t>
  </si>
  <si>
    <t>3200A, AL, PET, Silver Contact, 3PH+N+PE [4-Wire], IP55, Straight Feeder 1670 mm</t>
  </si>
  <si>
    <t>017/2024/1161</t>
  </si>
  <si>
    <t>ESHA632PS4F55SF820</t>
  </si>
  <si>
    <t>3200A, AL, PET, Silver Contact, 3PH+N+PE [4-Wire], IP55, Straight Feeder 820 mm</t>
  </si>
  <si>
    <t>017/2024/1162</t>
  </si>
  <si>
    <t>ESHA632PS4F55EEALA450B630</t>
  </si>
  <si>
    <t>3200A, AL, PET, Silver Contact, 3PH+N+PE [4-Wire], IP55, Elbow Edge A450B630</t>
  </si>
  <si>
    <t>017/2024/1163</t>
  </si>
  <si>
    <t>ESHA632PS4F55EFALA560B320</t>
  </si>
  <si>
    <t>3200A, AL, PET, Silver Contact, 3PH+N+PE [4-Wire], IP55, Elbow Flat A560B320</t>
  </si>
  <si>
    <t>017/2024/1164</t>
  </si>
  <si>
    <t>017/2024/1165</t>
  </si>
  <si>
    <t>ESHA632PS4F55SF1325</t>
  </si>
  <si>
    <t>3200A, AL, PET, Silver Contact, 3PH+N+PE [4-Wire], IP55, Straight Feeder 1325 mm</t>
  </si>
  <si>
    <t>017/2024/1166</t>
  </si>
  <si>
    <t>017/2024/1167</t>
  </si>
  <si>
    <t>ESHA632PS4F55SF1090</t>
  </si>
  <si>
    <t>3200A, AL, PET, Silver Contact, 3PH+N+PE [4-Wire], IP55, Straight Feeder 1090 mm</t>
  </si>
  <si>
    <t>017/2024/1168</t>
  </si>
  <si>
    <t>ESHA632PS4F55EFALA300B300</t>
  </si>
  <si>
    <t>3200A, AL, PET, Silver Contact, 3PH+N+PE [4-Wire], IP55, Elbow Flat  A300B300</t>
  </si>
  <si>
    <t>017/2024/1169</t>
  </si>
  <si>
    <t>ESHA632PS4F55ZFALA300B210C300</t>
  </si>
  <si>
    <t>3200A, AL, PET, Silver Contact, 3PH+N+PE [4-Wire], IP55, Z-Unit Flat A300B210C300</t>
  </si>
  <si>
    <t>017/2024/1170</t>
  </si>
  <si>
    <t>ESHA632PS4F55EFALA900B300</t>
  </si>
  <si>
    <t>3200A, AL, PET, Silver Contact, 3PH+N+PE [4-Wire], IP55, Elbow Flat A900B300</t>
  </si>
  <si>
    <t>017/2024/1171</t>
  </si>
  <si>
    <t>ESHA632PS4F55SF2055</t>
  </si>
  <si>
    <t>3200A, AL, PET, Silver Contact, 3PH+N+PE [4-Wire], IP55, Straight Feeder 2055 mm</t>
  </si>
  <si>
    <t>017/2024/1172</t>
  </si>
  <si>
    <t>ESHA632PS4F55EEALA1030B700</t>
  </si>
  <si>
    <t>3200A, AL, PET, Silver Contact, 3PH+N+PE [4-Wire], IP55, Elbow Edge A1030B700</t>
  </si>
  <si>
    <t>017/2024/1173</t>
  </si>
  <si>
    <t>ESHA632PS4F55SF1275</t>
  </si>
  <si>
    <t>3200A, AL, PET, Silver Contact, 3PH+N+PE [4-Wire], IP55, Straight Feeder 1275 mm</t>
  </si>
  <si>
    <t>017/2024/1174</t>
  </si>
  <si>
    <t>017/2024/1175</t>
  </si>
  <si>
    <t>ESHA640PS4F55EFALA450B300</t>
  </si>
  <si>
    <t>4000A, AL, PET, Silver Contact, 3PH+N+PE [4-Wire], IP55, Elbow Flat A450B300</t>
  </si>
  <si>
    <t>017/2024/1176</t>
  </si>
  <si>
    <t>ESHA640PS4F55EFALA420B300</t>
  </si>
  <si>
    <t>4000A, AL, PET, Silver Contact, 3PH+N+PE [4-Wire], IP55, Elbow Flat A420B300</t>
  </si>
  <si>
    <t>017/2024/1177</t>
  </si>
  <si>
    <t>ESHA640PS4F55ZFALA300B280C300</t>
  </si>
  <si>
    <t>4000A, AL, PET, Silver Contact, 3PH+N+PE [4-Wire], IP55, Z-UnitFlat A300B280C300</t>
  </si>
  <si>
    <t>017/2024/1178</t>
  </si>
  <si>
    <t>017/2025/1185</t>
  </si>
  <si>
    <t>ESHA632PS4F55CB-1SDA100363R1-L</t>
  </si>
  <si>
    <t>3200A, AL, PET, Silver Contact, 3PH+N+PE [4-Wire], IP55, Cable Box with C.B 630A 36KA (1SDA100363R1), Left Door</t>
  </si>
  <si>
    <t>v29</t>
  </si>
  <si>
    <t>017/2025/1184</t>
  </si>
  <si>
    <t>ESHA632PS4F55CB-1SDA100363R1-R</t>
  </si>
  <si>
    <t>3200A, AL, PET, Silver Contact, 3PH+N+PE [4-Wire], IP55, Cable Box with C.B 630A 36KA (1SDA100363R1), Right Door</t>
  </si>
  <si>
    <t>017/2024/1186</t>
  </si>
  <si>
    <t>ESHA640PS4F55SF1100</t>
  </si>
  <si>
    <t>4000A, AL, PET, Silver Contact, 3PH+N+PE [4-Wire], IP55, Straight Feeder 1100 mm</t>
  </si>
  <si>
    <t>v30</t>
  </si>
  <si>
    <t>017/2024/1187</t>
  </si>
  <si>
    <t>ESHA608PS5F55SF3000</t>
  </si>
  <si>
    <t>800A, AL, PET, Silver Contact, 3PH+N+PER [5-Wire], IP55, Straight Feeder 3000 mm</t>
  </si>
  <si>
    <t>017/2024/1188</t>
  </si>
  <si>
    <t>ESHA610PS5F55SF3000</t>
  </si>
  <si>
    <t>1000A, AL, PET, Silver Contact, 3PH+N+PER [5-Wire], IP55, Straight Feeder 3000 mm</t>
  </si>
  <si>
    <t>017/2024/1189</t>
  </si>
  <si>
    <t>ESHA610PS5F55SF2700</t>
  </si>
  <si>
    <t>1000A, AL, PET, Silver Contact, 3PH+N+PER [5-Wire], IP55, Straight Feeder 2700 mm</t>
  </si>
  <si>
    <t>017/2024/1190</t>
  </si>
  <si>
    <t>017/2024/1191</t>
  </si>
  <si>
    <t>ESHA616PS5F55SF2650</t>
  </si>
  <si>
    <t>1600A, AL, PET, Silver Contact, 3PH+N+PER [5-Wire], IP55, Straight Feeder 2650 mm</t>
  </si>
  <si>
    <t>017/2024/1192</t>
  </si>
  <si>
    <t>ESHA616PS5F55SF3000</t>
  </si>
  <si>
    <t>1600A, AL, PET, Silver Contact, 3PH+N+PER [5-Wire], IP55, Straight Feeder 3000 mm</t>
  </si>
  <si>
    <t>017/2024/1193</t>
  </si>
  <si>
    <t>017/2024/1194</t>
  </si>
  <si>
    <t>ESHA625PS5F55SF3000</t>
  </si>
  <si>
    <t>2500A, AL, PET, Silver Contact, 3PH+N+PER [5-Wire], IP55, Straight Feeder 3000 mm</t>
  </si>
  <si>
    <t>017/2024/1195</t>
  </si>
  <si>
    <t>ESHA625PS5F55SF2700</t>
  </si>
  <si>
    <t>2500A, AL, PET, Silver Contact, 3PH+N+PER [5-Wire], IP55, Straight Feeder 2700 mm</t>
  </si>
  <si>
    <t>017/2024/1196</t>
  </si>
  <si>
    <t>ESHA616PS5F55ZFOEALA520B550C620</t>
  </si>
  <si>
    <t>1600A, AL, PET, Silver Contact, 3PH+N+PER [5-Wire], IP55, Z-Unit Flat (OE) A520B550C620</t>
  </si>
  <si>
    <t>017/2024/1197</t>
  </si>
  <si>
    <t>ESHA632PS4F55SF775</t>
  </si>
  <si>
    <t>3200A, AL, PET, Silver Contact, 3PH+N+PE [4-Wire], IP55, Straight Feeder 775 mm</t>
  </si>
  <si>
    <t>v31</t>
  </si>
  <si>
    <t>017/2024/1198</t>
  </si>
  <si>
    <t>017/2024/1199</t>
  </si>
  <si>
    <t>ESHA632PS4F55SF2330</t>
  </si>
  <si>
    <t>3200A, AL, PET, Silver Contact, 3PH+N+PE [4-Wire], IP55, Straight Feeder 2330 mm</t>
  </si>
  <si>
    <t>017/2024/1200</t>
  </si>
  <si>
    <t>ESHA632PS4F55SF2110</t>
  </si>
  <si>
    <t>3200A, AL, PET, Silver Contact, 3PH+N+PE [4-Wire], IP55, Straight Feeder 2110 mm</t>
  </si>
  <si>
    <t>017/2024/1201</t>
  </si>
  <si>
    <t>ESHA632PS4F55SF1730</t>
  </si>
  <si>
    <t>3200A, AL, PET, Silver Contact, 3PH+N+PE [4-Wire], IP55, Straight Feeder 1730 mm</t>
  </si>
  <si>
    <t>017/2024/1202</t>
  </si>
  <si>
    <t>ESHA632PS4F55SF1140</t>
  </si>
  <si>
    <t>3200A, AL, PET, Silver Contact, 3PH+N+PE [4-Wire], IP55, Straight Feeder 1140 mm</t>
  </si>
  <si>
    <t>017/2024/1203</t>
  </si>
  <si>
    <t>ESHA632PS4F55SF1160</t>
  </si>
  <si>
    <t>3200A, AL, PET, Silver Contact, 3PH+N+PE [4-Wire], IP55, Straight Feeder 1160 mm</t>
  </si>
  <si>
    <t>017/2024/1204</t>
  </si>
  <si>
    <t>ESHA632PS4F55SF1500</t>
  </si>
  <si>
    <t>3200A, AL, PET, Silver Contact, 3PH+N+PE [4-Wire], IP55, Straight Feeder 1500 mm</t>
  </si>
  <si>
    <t>017/2024/1205</t>
  </si>
  <si>
    <t>ESHA632PS4F55SF930</t>
  </si>
  <si>
    <t>3200A, AL, PET, Silver Contact, 3PH+N+PE [4-Wire], IP55, Straight Feeder 930 mm</t>
  </si>
  <si>
    <t>017/2024/1206</t>
  </si>
  <si>
    <t>ESHA632PS4F55SF1450</t>
  </si>
  <si>
    <t>3200A, AL, PET, Silver Contact, 3PH+N+PE [4-Wire], IP55, Straight Feeder 1450 mm</t>
  </si>
  <si>
    <t>017/2024/1207</t>
  </si>
  <si>
    <t>ESHA632PS4F55SF630</t>
  </si>
  <si>
    <t>3200A, AL, PET, Silver Contact, 3PH+N+PE [4-Wire], IP55, Straight Feeder 630 mm</t>
  </si>
  <si>
    <t>017/2024/1208</t>
  </si>
  <si>
    <t>ESHA632PS4F55SF510</t>
  </si>
  <si>
    <t>3200A, AL, PET, Silver Contact, 3PH+N+PE [4-Wire], IP55, Straight Feeder 510 mm</t>
  </si>
  <si>
    <t>017/2024/1209</t>
  </si>
  <si>
    <t>ESHA632PS4F55SF1045</t>
  </si>
  <si>
    <t>3200A, AL, PET, Silver Contact, 3PH+N+PE [4-Wire], IP55, Straight Feeder1045 mm</t>
  </si>
  <si>
    <t>017/2024/1210</t>
  </si>
  <si>
    <t>017/2024/1211</t>
  </si>
  <si>
    <t>ESHA632PS4F55SF1340</t>
  </si>
  <si>
    <t>3200A, AL, PET, Silver Contact, 3PH+N+PE [4-Wire], IP55, Straight Feeder 1340 mm</t>
  </si>
  <si>
    <t>017/2024/1212</t>
  </si>
  <si>
    <t>017/2024/1213</t>
  </si>
  <si>
    <t>017/2024/1214</t>
  </si>
  <si>
    <t>ESHA632PS4F55SF1720</t>
  </si>
  <si>
    <t>3200A, AL, PET, Silver Contact, 3PH+N+PE [4-Wire], IP55, Straight Feeder 1720 mm</t>
  </si>
  <si>
    <t>017/2024/1215</t>
  </si>
  <si>
    <t>ESHA632PS4F55SF465</t>
  </si>
  <si>
    <t>3200A, AL, PET, Silver Contact, 3PH+N+PE [4-Wire], IP55, Straight Feeder 465 mm</t>
  </si>
  <si>
    <t>017/2024/1216</t>
  </si>
  <si>
    <t>017/2024/1217</t>
  </si>
  <si>
    <t>ESHA632PS4F55SF620</t>
  </si>
  <si>
    <t>3200A, AL, PET, Silver Contact, 3PH+N+PE [4-Wire], IP55, Straight Feeder 620 mm</t>
  </si>
  <si>
    <t>017/2024/1218</t>
  </si>
  <si>
    <t>017/2024/1219</t>
  </si>
  <si>
    <t>ESHA632PS4F55SF560</t>
  </si>
  <si>
    <t>3200A, AL, PET, Silver Contact, 3PH+N+PE [4-Wire], IP55, Straight Feeder 560 mm</t>
  </si>
  <si>
    <t>017/2024/1220</t>
  </si>
  <si>
    <t>ESHA632PS4F55SF1260</t>
  </si>
  <si>
    <t>3200A, AL, PET, Silver Contact, 3PH+N+PE [4-Wire], IP55, Straight Feeder 1260 mm</t>
  </si>
  <si>
    <t>017/2024/1221</t>
  </si>
  <si>
    <t>ESHA632PS4F55SF1060</t>
  </si>
  <si>
    <t>3200A, AL, PET, Silver Contact, 3PH+N+PE [4-Wire], IP55, Straight Feeder 1060 mm</t>
  </si>
  <si>
    <t>017/2024/1222</t>
  </si>
  <si>
    <t>ESHA632PS4F55SF1905</t>
  </si>
  <si>
    <t>3200A, AL, PET, Silver Contact, 3PH+N+PE [4-Wire], IP55, Straight Feeder 1905 mm</t>
  </si>
  <si>
    <t>017/2024/1223</t>
  </si>
  <si>
    <t>ESHA616PS5F55SF700</t>
  </si>
  <si>
    <t>1600A, AL, PET, Silver Contact, 3PH+N+PER [5-Wire], IP55, Straight Feeder 700 mm</t>
  </si>
  <si>
    <t>017/2024/1224</t>
  </si>
  <si>
    <t>BWJPA6S510IP55</t>
  </si>
  <si>
    <t>1000A, AL Joint Pack, 1S(80), 3Ph+N+PER [5-Wire], Silver Plated, IP55</t>
  </si>
  <si>
    <t>017/2024/1225</t>
  </si>
  <si>
    <t>017/2024/1226</t>
  </si>
  <si>
    <t>017/2024/1227</t>
  </si>
  <si>
    <t>017/2024/1228</t>
  </si>
  <si>
    <t>BWJPA6S508IP55</t>
  </si>
  <si>
    <t>800A, AL Joint Pack,1S(55), 3Ph+N+PER [5-Wire], Silver Plated, IP55</t>
  </si>
  <si>
    <t>017/2024/1229</t>
  </si>
  <si>
    <t>BWJPA6S525IP55</t>
  </si>
  <si>
    <t>2500A, AL Joint Pack, 2S(125), 3Ph+N+PER [5-Wire], Silver Plated, IP55</t>
  </si>
  <si>
    <t>017/2024/1230</t>
  </si>
  <si>
    <t>ESHA632PS4F55EFALA500B320</t>
  </si>
  <si>
    <t>3200A, AL, PET, Silver Contact, 3PH+N+PE [4-Wire], IP55, Elbow Flat A500B320</t>
  </si>
  <si>
    <t>017/2024/1231</t>
  </si>
  <si>
    <t>ESHA632PS4F55EEALA400B695</t>
  </si>
  <si>
    <t>3200A, AL, PET, Silver Contact, 3PH+N+PE [4-Wire], IP55, Elbow Edge A400B695</t>
  </si>
  <si>
    <t>017/2024/1232</t>
  </si>
  <si>
    <t>ESHA632PS4F55EFALA310B300</t>
  </si>
  <si>
    <t>3200A, AL, PET, Silver Contact, 3PH+N+PE [4-Wire], IP55, Elbow Flat A310B300</t>
  </si>
  <si>
    <t>017/2024/1233</t>
  </si>
  <si>
    <t>ESHA632PS4F55EFALA310B590</t>
  </si>
  <si>
    <t>3200A, AL, PET, Silver Contact, 3PH+N+PE [4-Wire], IP55, Elbow Flat A310B590</t>
  </si>
  <si>
    <t>017/2024/1234</t>
  </si>
  <si>
    <t>ESHA632PS4F55EFALA750B300</t>
  </si>
  <si>
    <t>3200A, AL, PET, Silver Contact, 3PH+N+PE [4-Wire], IP55, Elbow Flat A750B300</t>
  </si>
  <si>
    <t>017/2024/1235</t>
  </si>
  <si>
    <t>ESHA632PS4F55EFALA640B310</t>
  </si>
  <si>
    <t>3200A, AL, PET, Silver Contact, 3PH+N+PE [4-Wire], IP55, Elbow Flat A640B310</t>
  </si>
  <si>
    <t>017/2024/1236</t>
  </si>
  <si>
    <t>ESHA632PS4F55EFALA330B600</t>
  </si>
  <si>
    <t>3200A, AL, PET, Silver Contact, 3PH+N+PE [4-Wire], IP55, Elbow Flat A330B600</t>
  </si>
  <si>
    <t>017/2024/1237</t>
  </si>
  <si>
    <t>ESHA632PS4F55EFALA570B320</t>
  </si>
  <si>
    <t>3200A, AL, PET, Silver Contact, 3PH+N+PE [4-Wire], IP55, Elbow Flat A570B320</t>
  </si>
  <si>
    <t>017/2024/1238</t>
  </si>
  <si>
    <t>ESHA632PS4F55EFALA670B320</t>
  </si>
  <si>
    <t>3200A, AL, PET, Silver Contact, 3PH+N+PE [4-Wire], IP55, Elbow Flat A670B320</t>
  </si>
  <si>
    <t>017/2024/1239</t>
  </si>
  <si>
    <t>ESHA632PS4F55EFALA350B930</t>
  </si>
  <si>
    <t>3200A, AL, PET, Silver Contact, 3PH+N+PE [4-Wire], IP55, Elbow Flat A350B930</t>
  </si>
  <si>
    <t>017/2024/1240</t>
  </si>
  <si>
    <t>ESHA632PS4F55EEALA820B1070</t>
  </si>
  <si>
    <t>3200A, AL, PET, Silver Contact, 3PH+N+PE [4-Wire], IP55, Elbow Edge A820B1070</t>
  </si>
  <si>
    <t>017/2024/1241</t>
  </si>
  <si>
    <t>ESHA632PS4F55EFALA400B310</t>
  </si>
  <si>
    <t>3200A, AL, PET, Silver Contact, 3PH+N+PE [4-Wire], IP55, Elbow Flat A400B310</t>
  </si>
  <si>
    <t>017/2024/1242</t>
  </si>
  <si>
    <t>ESHA632PS4F55EFALA420B320</t>
  </si>
  <si>
    <t>3200A, AL, PET, Silver Contact, 3PH+N+PE [4-Wire], IP55, Elbow Flat A420B320</t>
  </si>
  <si>
    <t>017/2024/1243</t>
  </si>
  <si>
    <t>ESHA632PS4F55EEALA540B560</t>
  </si>
  <si>
    <t>3200A, AL, PET, Silver Contact, 3PH+N+PE [4-Wire], IP55, Elbow Edge A540B560</t>
  </si>
  <si>
    <t>017/2024/1244</t>
  </si>
  <si>
    <t>ESHA632PS4F55EFALA610B320</t>
  </si>
  <si>
    <t>3200A, AL, PET, Silver Contact, 3PH+N+PE [4-Wire], IP55, Elbow Flat A610B320</t>
  </si>
  <si>
    <t>017/2024/1245</t>
  </si>
  <si>
    <t>ESHA632PS4F55EEALA910B630</t>
  </si>
  <si>
    <t>3200A, AL, PET, Silver Contact, 3PH+N+PE [4-Wire], IP55, Elbow Edge A910B630</t>
  </si>
  <si>
    <t>017/2024/1246</t>
  </si>
  <si>
    <t>ESHA632PS4F55EEALA450B530</t>
  </si>
  <si>
    <t>3200A, AL, PET, Silver Contact, 3PH+N+PE [4-Wire], IP55, Elbow Edge A450B530</t>
  </si>
  <si>
    <t>017/2024/1247</t>
  </si>
  <si>
    <t>ESHA632PS4F55EFALA310B660</t>
  </si>
  <si>
    <t>3200A, AL, PET, Silver Contact, 3PH+N+PE [4-Wire], IP55, Elbow Flat A310B660</t>
  </si>
  <si>
    <t>017/2024/1248</t>
  </si>
  <si>
    <t>ESHA632PS4F55EEALA760B450</t>
  </si>
  <si>
    <t>3200A, AL, PET, Silver Contact, 3PH+N+PE [4-Wire], IP55, Elbow Edge A760B450</t>
  </si>
  <si>
    <t>017/2024/1249</t>
  </si>
  <si>
    <t>ESHA632PS4F55EFALA320B570</t>
  </si>
  <si>
    <t>3200A, AL, PET, Silver Contact, 3PH+N+PE [4-Wire], IP55, Elbow Flat A320B570</t>
  </si>
  <si>
    <t>017/2024/1250</t>
  </si>
  <si>
    <t>ESHA632PS4F55EEALA520B450</t>
  </si>
  <si>
    <t>3200A, AL, PET, Silver Contact, 3PH+N+PE [4-Wire], IP55, Elbow Edge A520B450</t>
  </si>
  <si>
    <t>017/2024/1251</t>
  </si>
  <si>
    <t>017/2024/1252</t>
  </si>
  <si>
    <t>ESHA632PS4F55EFALA300B760</t>
  </si>
  <si>
    <t>3200A, AL, PET, Silver Contact, 3PH+N+PE [4-Wire], IP55, Elbow Flat A300B760</t>
  </si>
  <si>
    <t>017/2024/1253</t>
  </si>
  <si>
    <t>ESHA632PS4F55EFALA320B660</t>
  </si>
  <si>
    <t>3200A, AL, PET, Silver Contact, 3PH+N+PE [4-Wire], IP55, Elbow Flat A320B660</t>
  </si>
  <si>
    <t>017/2024/1254</t>
  </si>
  <si>
    <t>ESHA632PS4F55EFALA650B310</t>
  </si>
  <si>
    <t>3200A, AL, PET, Silver Contact, 3PH+N+PE [4-Wire], IP55, Elbow Flat A650B310</t>
  </si>
  <si>
    <t>017/2024/1255</t>
  </si>
  <si>
    <t>ESHA632PS4F55EFALA300B780</t>
  </si>
  <si>
    <t>3200A, AL, PET, Silver Contact, 3PH+N+PE [4-Wire], IP55, Elbow Flat A300B780</t>
  </si>
  <si>
    <t>017/2024/1256</t>
  </si>
  <si>
    <t>ESHA610PS5F55EFIEALA500B610</t>
  </si>
  <si>
    <t>1000A, AL, PET, Silver Contact, 3PH+N+PER [5-Wire], IP55, Elbow Flat (IE) A500B610</t>
  </si>
  <si>
    <t>017/2024/1257</t>
  </si>
  <si>
    <t>ESHA616PS5F55EFOEALA510B930</t>
  </si>
  <si>
    <t>1600A, AL, PET, Silver Contact, 3PH+N+PER [5-Wire], IP55, Elbow Flat (OE) A510B930</t>
  </si>
  <si>
    <t>017/2024/1258</t>
  </si>
  <si>
    <t>ESHA616PS5F55EFIEALA410B790</t>
  </si>
  <si>
    <t>1600A, AL, PET, Silver Contact, 3PH+N+PER [5-Wire], IP55, Elbow Flat (IE) A410B790</t>
  </si>
  <si>
    <t>017/2024/1259</t>
  </si>
  <si>
    <t>ESHA616PS5F55EFOEALA660B300</t>
  </si>
  <si>
    <t>1600A, AL, PET, Silver Contact, 3PH+N+PER [5-Wire], IP55, Elbow Flat (OE) A660B300</t>
  </si>
  <si>
    <t>017/2024/1260</t>
  </si>
  <si>
    <t>ESHA616PS5F55EFOEALA680B635</t>
  </si>
  <si>
    <t>1600A, AL, PET, Silver Contact, 3PH+N+PER [5-Wire], IP55, Elbow Flat (OE) A680B635</t>
  </si>
  <si>
    <t>017/2024/1261</t>
  </si>
  <si>
    <t>ESHA616PS5F55EEUALA343B650</t>
  </si>
  <si>
    <t>1600A, AL, PET, Silver Contact, 3PH+N+PER [5-Wire], IP55, Elbow Edge (U) A343B650</t>
  </si>
  <si>
    <t>017/2024/1262</t>
  </si>
  <si>
    <t>ESHA616PS5F55EFOEALA467B425</t>
  </si>
  <si>
    <t>1600A, AL, PET, Silver Contact, 3PH+N+PER [5-Wire], IP55, Elbow Flat (OE) A467B425</t>
  </si>
  <si>
    <t>017/2024/1263</t>
  </si>
  <si>
    <t>017/2024/1264</t>
  </si>
  <si>
    <t>017/2024/1265</t>
  </si>
  <si>
    <t>ESHA632PS4F55ZEALA600B610C500</t>
  </si>
  <si>
    <t>3200A, AL, PET, Silver Contact, 3PH+N+PE [4-Wire], IP55, Z-Unit Edge A600B610C500</t>
  </si>
  <si>
    <t>017/2024/1266</t>
  </si>
  <si>
    <t>ESHA632PS4F55ZEALA400B730C400</t>
  </si>
  <si>
    <t>3200A, AL, PET, Silver Contact, 3PH+N+PE [4-Wire], IP55, Z-Unit Edge A400B730C400</t>
  </si>
  <si>
    <t>017/2024/1267</t>
  </si>
  <si>
    <t>ESHA616PS5F55EFIEALA460B880</t>
  </si>
  <si>
    <t>1600A, AL, PET, Silver Contact, 3PH+N+PER [5-Wire], IP55, Elbow Flat (IE) A460B880</t>
  </si>
  <si>
    <t>v32</t>
  </si>
  <si>
    <t>017/2024/1268</t>
  </si>
  <si>
    <t>ESHA610PS5F55EFOEALA490B620</t>
  </si>
  <si>
    <t>1000A, AL, PET, Silver Contact, 3PH+N+PER [5-Wire], IP55, Elbow Flat (OE) A490B620</t>
  </si>
  <si>
    <t>017/2024/1269</t>
  </si>
  <si>
    <t>ESHA616PS5F55EFOEALA460B780</t>
  </si>
  <si>
    <t>1600A, AL, PET, Silver Contact, 3PH+N+PER [5-Wire], IP55, Elbow Flat (OE) A460B780</t>
  </si>
  <si>
    <t>017/2024/1270</t>
  </si>
  <si>
    <t>ESHA612PS5F55EEUALA650B370</t>
  </si>
  <si>
    <t>1250A, AL, PET, Silver Contact,3PH+N+PER [5-Wire], IP55, Elbow Edge (U) A650B370</t>
  </si>
  <si>
    <t>017/2024/1271</t>
  </si>
  <si>
    <t>ESHA616PS5F55EFOEALA580B300</t>
  </si>
  <si>
    <t>1600A, AL, PET, Silver Contact, 3PH+N+PER [5-Wire], IP55, Elbow Flat (OE) A580B300</t>
  </si>
  <si>
    <t>017/2024/1272</t>
  </si>
  <si>
    <t>ESHA616PS5F55EEDALA640B470</t>
  </si>
  <si>
    <t>1600A, AL, PET, Silver Contact, 3PH+N+PER [5-Wire], IP55, Elbow Edge (D) A640B470</t>
  </si>
  <si>
    <t>017/2024/1273</t>
  </si>
  <si>
    <t>017/2024/1274</t>
  </si>
  <si>
    <t>017/2024/1275</t>
  </si>
  <si>
    <t>017/2024/1277</t>
  </si>
  <si>
    <t>ESHA612PS5F55EFOEALA660B300</t>
  </si>
  <si>
    <t>1250A, AL, PET, Silver Contact, 3PH+N+PER [5-Wire], IP55, Elbow Flat (OE) A660B300</t>
  </si>
  <si>
    <t>v33</t>
  </si>
  <si>
    <t>017/2024/1278</t>
  </si>
  <si>
    <t>ESHA612PS5F55SF1480</t>
  </si>
  <si>
    <t>1250A, AL, PET, Silver Contact, 3PH+N+PER [5-Wire], IP55, Straight Feeder 1480 mm</t>
  </si>
  <si>
    <t>017/2024/1279</t>
  </si>
  <si>
    <t>017/2024/1280</t>
  </si>
  <si>
    <t>ESHA616PS5F55EEUALA343B383</t>
  </si>
  <si>
    <t>1600A, AL, PET, Silver Contact, 3PH+N+PER [5-Wire], IP55, Elbow Edge (U) A343B383</t>
  </si>
  <si>
    <t>017/2024/1281</t>
  </si>
  <si>
    <t>017/2024/1282</t>
  </si>
  <si>
    <t>ESHA616PS5F55EEUALA383B343</t>
  </si>
  <si>
    <t>1600A, AL, PET, Silver Contact, 3PH+N+PER [5-Wire], IP55, Elbow Edge (U) A383B343</t>
  </si>
  <si>
    <t>017/2024/1283</t>
  </si>
  <si>
    <t>ESHA616PS5F55EFIEALA750B1000</t>
  </si>
  <si>
    <t>1600A, AL, PET, Silver Contact, 3PH+N+PER [5-Wire], IP55, Elbow Flat (IE) A750B1000</t>
  </si>
  <si>
    <t>017/2024/1284</t>
  </si>
  <si>
    <t>ESHA616PS5F55EEDALA343B657</t>
  </si>
  <si>
    <t>1600A, AL, PET, Silver Contact, 3PH+N+PER [5-Wire], IP55, Elbow Edge (D) A343B657</t>
  </si>
  <si>
    <t>017/2024/1285</t>
  </si>
  <si>
    <t>ESHA616PS5F55SF1000</t>
  </si>
  <si>
    <t>1600A, AL, PET, Silver Contact, 3PH+N+PER [5-Wire], IP55, Straight Feeder 1000 mm</t>
  </si>
  <si>
    <t>017/2024/1286</t>
  </si>
  <si>
    <t>ESHA616PS5F55SF1220</t>
  </si>
  <si>
    <t>1600A, AL, PET, Silver Contact, 3PH+N+PER [5-Wire], IP55, Straight Feeder 1220 mm</t>
  </si>
  <si>
    <t>017/2024/1287</t>
  </si>
  <si>
    <t>ESHA616PS5F55SF1370</t>
  </si>
  <si>
    <t>1600A, AL, PET, Silver Contact, 3PH+N+PER [5-Wire], IP55, Straight Feeder 1370 mm</t>
  </si>
  <si>
    <t>017/2024/1288</t>
  </si>
  <si>
    <t>ESHA616PS5F55OEUOEALA325B507C570</t>
  </si>
  <si>
    <t>1600A, AL, PET, Silver Contact, 3PH+N+PER [5-Wire], IP55, Offset Edge (UOE) A325B507C570</t>
  </si>
  <si>
    <t>017/2024/1289</t>
  </si>
  <si>
    <t>017/2024/1290</t>
  </si>
  <si>
    <t>ESHA625PS5F55EFIEALA780B595</t>
  </si>
  <si>
    <t>2500A, AL, PET, Silver Contact, 3PH+N+PER [5-WIRE], IP55, Elbow Flat (IE) A780B595</t>
  </si>
  <si>
    <t>017/2024/1291</t>
  </si>
  <si>
    <t>ESHA625PS5F55EEUALA430B630</t>
  </si>
  <si>
    <t>2500A, AL, PET, Silver Contact, 3PH+N+PER [5-WIRE], IP55, Elbow Edge (U) A430B630</t>
  </si>
  <si>
    <t>017/2024/1292</t>
  </si>
  <si>
    <t>ESHA625PS5F55SF1060</t>
  </si>
  <si>
    <t>2500A, AL, PET, Silver Contact, 3PH+N+PER [5-Wire], IP55, Straight Feeder 1060 mm</t>
  </si>
  <si>
    <t>017/2024/1293</t>
  </si>
  <si>
    <t>ESHA625PS5F55SF1125</t>
  </si>
  <si>
    <t>2500A, AL, PET, Silver Contact, 3PH+N+PER [5-Wire], IP55, Straight Feeder 1125 mm</t>
  </si>
  <si>
    <t>017/2024/1294</t>
  </si>
  <si>
    <t>ESHA625PS5F55EEDALA650B430</t>
  </si>
  <si>
    <t>2500A, AL, PET, Silver contact, 3PH+N+PER [5-WIRE], IP55, Elbow Edge (D) A650B430</t>
  </si>
  <si>
    <t>017/2024/1295</t>
  </si>
  <si>
    <t>017/2024/1296</t>
  </si>
  <si>
    <t>ESHA632PS4F55EFALA565B300</t>
  </si>
  <si>
    <t>3200A, AL, PET, Silver Contact, 3PH+N+PE [4-Wire], IP55, Elbow Flat A565B300</t>
  </si>
  <si>
    <t>017/2024/1297</t>
  </si>
  <si>
    <t>ESHA632PS4F55SF1155</t>
  </si>
  <si>
    <t>3200A, AL, PET, Silver Contact, 3PH+N+PE [4-Wire], IP55, Straight Feeder 1155 mm</t>
  </si>
  <si>
    <t>017/2024/1298</t>
  </si>
  <si>
    <t>ESHA632PS4F55SF1680</t>
  </si>
  <si>
    <t>3200A, AL, PET, Silver Contact, 3PH+N+PE [4-Wire], IP55, Straight Feeder 1680 mm</t>
  </si>
  <si>
    <t>017/2024/1299</t>
  </si>
  <si>
    <t>ESHA632PS4F55SF1030</t>
  </si>
  <si>
    <t>3200A, AL, PET, Silver Contact, 3PH+N+PE [4-Wire], IP55, Straight Feeder 1030 mm</t>
  </si>
  <si>
    <t>017/2024/1300</t>
  </si>
  <si>
    <t>ESHA632PS4F55EEALA450B450</t>
  </si>
  <si>
    <t>3200A, AL, PET, Silver Contact, 3PH+N+PE [4-Wire], IP55, Elbow Edge A450B450</t>
  </si>
  <si>
    <t>017/2024/1301</t>
  </si>
  <si>
    <t>ESHA632PS4F55EFALA555B320</t>
  </si>
  <si>
    <t>3200A, AL, PET, Silver Contact, 3PH+N+PE [4-Wire], IP55, Elbow Flat A555B320</t>
  </si>
  <si>
    <t>017/2024/1302</t>
  </si>
  <si>
    <t>017/2024/1303</t>
  </si>
  <si>
    <t>ESHA632PS4F55EFALA565B400</t>
  </si>
  <si>
    <t>3200A, AL, PET, Silver Contact, 3PH+N+PE [4-Wire], IP55, Elbow Flat A565B400</t>
  </si>
  <si>
    <t>017/2024/1304</t>
  </si>
  <si>
    <t>ESHA632PS4F55SF760</t>
  </si>
  <si>
    <t>3200A, AL, PET, Silver Contact, 3PH+N+PE [4-Wire], IP55, Straight Feeder 760 mm</t>
  </si>
  <si>
    <t>017/2024/1305</t>
  </si>
  <si>
    <t>ESHA632PS4F55EFALA555B300</t>
  </si>
  <si>
    <t>3200A, AL, PET, Silver Contact, 3PH+N+PE [4-Wire], IP55, Elbow Flat A555B300</t>
  </si>
  <si>
    <t>017/2024/1306</t>
  </si>
  <si>
    <t>017/2024/1307</t>
  </si>
  <si>
    <t>ESHA632PS4F55SF1270</t>
  </si>
  <si>
    <t>3200A, AL, PET, Silver Contact, 3PH+N+PE [4-Wire], IP55, Straight Feeder 1270 mm</t>
  </si>
  <si>
    <t>017/2024/1308</t>
  </si>
  <si>
    <t>017/2024/1309</t>
  </si>
  <si>
    <t>ESHA632PS4F55EFALA340B590</t>
  </si>
  <si>
    <t>3200A, AL, PET, Silver Contact, 3PH+N+PE [4-Wire], IP55, Elbow Flat A340B590</t>
  </si>
  <si>
    <t>017/2024/1310</t>
  </si>
  <si>
    <t>ESHA632PS4F55SF1990</t>
  </si>
  <si>
    <t>3200A, AL, PET, Silver Contact, 3PH+N+PE [4-Wire], IP55, Straight Feeder 1990 mm</t>
  </si>
  <si>
    <t>017/2024/1311</t>
  </si>
  <si>
    <t>ESHA632PS4F55EFALA370B565</t>
  </si>
  <si>
    <t>3200A, AL, PET, Silver Contact, 3PH+N+PE [4-Wire], IP55, Elbow Flat A370B565</t>
  </si>
  <si>
    <t>017/2024/1312</t>
  </si>
  <si>
    <t>ESHA632PS5F55EFIEALA795B780</t>
  </si>
  <si>
    <t>3200A, AL, PET, Silver Contact, 3PH+N+PER [5-Wire], IP55, Elbow Flat (IE) A795B780</t>
  </si>
  <si>
    <t>017/2024/1313</t>
  </si>
  <si>
    <t>ESHA632PS5F55SF1670</t>
  </si>
  <si>
    <t>3200A, AL, PET, Silver Contact, 3PH+N+PER [5-Wire], IP55, Straight Feeder 1670 mm</t>
  </si>
  <si>
    <t>017/2024/1314</t>
  </si>
  <si>
    <t>ESHA632PS5F55EEDALA680B450</t>
  </si>
  <si>
    <t>3200A, AL, PET, Silver Contact, 3PH+N+PER [5-Wire], IP55, Elbow Edge (D) A680B450</t>
  </si>
  <si>
    <t>017/2024/1315</t>
  </si>
  <si>
    <t>ESHA632PS5F55EFIEALA775B300</t>
  </si>
  <si>
    <t>3200A, AL, PET, Silver Contact, 3PH+N+PER [5-Wire], IP55, Elbow Flat (IE) A775B300</t>
  </si>
  <si>
    <t>017/2024/1316</t>
  </si>
  <si>
    <t>017/2024/1317</t>
  </si>
  <si>
    <t>BWJPA6S532IP55</t>
  </si>
  <si>
    <t>3200A, AL Joint Pack, 2S(145), 3Ph+N+PER [5-Wire], Silver Plated, IP55</t>
  </si>
  <si>
    <t>017/2024/1318</t>
  </si>
  <si>
    <t>ESHA612PS5F55SF1300</t>
  </si>
  <si>
    <t>1250A, AL, PET, Silver Contact, 3PH+N+PER [5-Wire], IP55, Straight Feeder 1300 mm</t>
  </si>
  <si>
    <t>017/2024/1355</t>
  </si>
  <si>
    <t>ESHA610PS5F55SF1080</t>
  </si>
  <si>
    <t>1000A, AL, PET, Silver Contact, 3PH+N+PER [5-Wire], IP55, Straight Feeder 1080 mm</t>
  </si>
  <si>
    <t>v34</t>
  </si>
  <si>
    <t>017/2024/1356</t>
  </si>
  <si>
    <t>ESHA610PS5F55ZFOEALA390B220C300</t>
  </si>
  <si>
    <t>1000A, AL, PET, Silver Contact, 3PH+N+PER [5-Wire], IP55, Z-Unit Flat (OE) A390B220C300</t>
  </si>
  <si>
    <t>017/2024/1357</t>
  </si>
  <si>
    <t>ESHA610PS5F55SF2510</t>
  </si>
  <si>
    <t>1000A, AL, PET, Silver Contact, 3PH+N+PER [5-Wire], IP55, Straight Feeder 2510 mm</t>
  </si>
  <si>
    <t>017/2024/1358</t>
  </si>
  <si>
    <t>ESHA610PS5F55ZFOEALA300B320C300</t>
  </si>
  <si>
    <t>1000A, AL, PET, Silver Contact, 3PH+N+PER [5-Wire], IP55, Z-Unit Flat (OE) A300B320C300</t>
  </si>
  <si>
    <t>017/2024/1359</t>
  </si>
  <si>
    <t>ESHA610PS5F55EEDALA300B330</t>
  </si>
  <si>
    <t>1000A, AL, PET, Silver Contact, 3PH+N+PER [5-Wire], IP55, Elbow Edge (D) A300B330</t>
  </si>
  <si>
    <t>017/2024/1360</t>
  </si>
  <si>
    <t>ESHA610PS5F55ZFIEALA300B390C300</t>
  </si>
  <si>
    <t>1000A, AL, PET, Silver Contact, 3PH+N+PER [5-Wire], IP55, Z-Unit Flat (IE) A300B390C300</t>
  </si>
  <si>
    <t>017/2024/1361</t>
  </si>
  <si>
    <t>ESHA610PS5F55SF770</t>
  </si>
  <si>
    <t>1000A, AL, PET, Silver Contact, 3PH+N+PER [5-Wire], IP55, Straight Feeder 770 mm</t>
  </si>
  <si>
    <t>017/2024/1378</t>
  </si>
  <si>
    <t>017/2024/1385</t>
  </si>
  <si>
    <t>ESHA610PS5F55EEDALA365B1040</t>
  </si>
  <si>
    <t>1000A, AL, PET, Silver Contact, 3PH+N+PER [5-Wire], IP55, Elbow Edge (D) A365B1040</t>
  </si>
  <si>
    <t>017/2024/1387</t>
  </si>
  <si>
    <t>ESHA610PS5F55EEDALA1020B830</t>
  </si>
  <si>
    <t>1000A, AL, PET, Silver Contact, 3PH+N+PER [5-Wire], IP55, Elbow Edge (D) A1020B830</t>
  </si>
  <si>
    <t>017/2024/1341</t>
  </si>
  <si>
    <t>ESHA612PS5F55EFIEALA605B300</t>
  </si>
  <si>
    <t>1250A, AL, PET, Silver Contact,3PH+N+PER [5-Wire], IP55, Elbow Flat (IE) A605B300</t>
  </si>
  <si>
    <t>017/2024/1342</t>
  </si>
  <si>
    <t>ESHA612PS5F55SF1190</t>
  </si>
  <si>
    <t>1250A, AL, PET, Silver Contact, 3PH+N+PER [5-Wire], IP55, Straight Feeder 1190 mm</t>
  </si>
  <si>
    <t>017/2024/1343</t>
  </si>
  <si>
    <t>ESHA612PS5F55OFIEALA300B320C325</t>
  </si>
  <si>
    <t>1250A, AL, PET, Silver Contact, 3PH+N+PER [5-Wire], IP55, Offset Flat (IE) A300B320C325</t>
  </si>
  <si>
    <t>017/2024/1344</t>
  </si>
  <si>
    <t>ESHA612PS5F55SF1505</t>
  </si>
  <si>
    <t>1250A, AL, PET, Silver Contact, 3PH+N+PER [5-Wire], IP55, Straight Feeder 1505 mm</t>
  </si>
  <si>
    <t>017/2024/1352</t>
  </si>
  <si>
    <t>ESHA612PS5F55EEUALA675B300</t>
  </si>
  <si>
    <t>1250A, AL, PET, Silver Contact, 3PH+N+PER [5-Wire], IP55, Elbow Edge (U) A675B300</t>
  </si>
  <si>
    <t>017/2024/1353</t>
  </si>
  <si>
    <t>ESHA612PS5F55SF2685</t>
  </si>
  <si>
    <t>1250A, AL, PET, Silver Contact, 3PH+N+PER [5-Wire], IP55, Straight Feeder 2685 mm</t>
  </si>
  <si>
    <t>017/2024/1354</t>
  </si>
  <si>
    <t>ESHA612PS5F55SF1715</t>
  </si>
  <si>
    <t>1250A, AL, PET, Silver Contact, 3PH+N+PER [5-Wire], IP55, Straight Feeder 1715 mm</t>
  </si>
  <si>
    <t>017/2024/1379</t>
  </si>
  <si>
    <t>017/2024/1332</t>
  </si>
  <si>
    <t>ESHA616PS5F55EEUALA695B390</t>
  </si>
  <si>
    <t>1600A, AL, PET, Silver Contact, 3PH+N+PER [5-Wire], IP55, Elbow Edge (U) A695B390</t>
  </si>
  <si>
    <t>017/2024/1333</t>
  </si>
  <si>
    <t>ESHA616PS5F55SF1430</t>
  </si>
  <si>
    <t>1600A, AL, PET, Silver Contact, 3PH+N+PER [5-Wire], IP55, Straight Feeder 1430 mm</t>
  </si>
  <si>
    <t>017/2024/1334</t>
  </si>
  <si>
    <t>ESHA616PS5F55SF1180</t>
  </si>
  <si>
    <t>1600A, AL, PET, Silver Contact, 3PH+N+PER [5-Wire], IP55, Straight Feeder 1180 mm</t>
  </si>
  <si>
    <t>017/2024/1345</t>
  </si>
  <si>
    <t>ESHA616PS5F55SF735</t>
  </si>
  <si>
    <t>1600A, AL, PET, Silver Contact, 3PH+N+PER [5-Wire], IP55, Straight Feeder 735 mm</t>
  </si>
  <si>
    <t>017/2024/1346</t>
  </si>
  <si>
    <t>ESHA616PS5F55SF1940</t>
  </si>
  <si>
    <t>1600A, AL, PET, Silver Contact, 3PH+N+PER [5-Wire], IP55, Straight Feeder 1940 mm</t>
  </si>
  <si>
    <t>017/2024/1347</t>
  </si>
  <si>
    <t>ESHA616PS5F55EEUALA460B590</t>
  </si>
  <si>
    <t>1600A, AL, PET, Silver Contact, 3PH+N+PER [5-Wire], IP55, Elbow Edge (U) A460B590</t>
  </si>
  <si>
    <t>017/2024/1348</t>
  </si>
  <si>
    <t>ESHA616PS5F55ZFIEALA300B150C537</t>
  </si>
  <si>
    <t>1600A, AL, PET, Silver Contact, 3PH+N+PER [5-Wire], IP55, Z-Unit Flat (IE) A300B150C537</t>
  </si>
  <si>
    <t>017/2024/1349</t>
  </si>
  <si>
    <t>ESHA616PS5F55SF1367</t>
  </si>
  <si>
    <t>1600A, AL, PET, Silver Contact, 3PH+N+PER [5-Wire], IP55, Straight Feeder 1367 mm</t>
  </si>
  <si>
    <t>017/2024/1350</t>
  </si>
  <si>
    <t>ESHA616PS5F55EFOEALA310B500</t>
  </si>
  <si>
    <t>1600A, AL, PET, Silver Contact, 3PH+N+PER [5-Wire], IP55, Elbow Flat (OE) A310B500</t>
  </si>
  <si>
    <t>017/2024/1351</t>
  </si>
  <si>
    <t>ESHA616PS5F55EEDALA630B630</t>
  </si>
  <si>
    <t>1600A, AL, PET, Silver Contact, 3PH+N+PER [5-Wire], IP55, Elbow Edge (D) A630B630</t>
  </si>
  <si>
    <t>017/2024/1362</t>
  </si>
  <si>
    <t>ESHA616PS5F55SF835</t>
  </si>
  <si>
    <t>1600A, AL, PET, Silver Contact, 3PH+N+PER [5-Wire], IP55, Straight Feeder 835 mm</t>
  </si>
  <si>
    <t>017/2024/1363</t>
  </si>
  <si>
    <t>ESHA616PS5F55EEUALA740B640</t>
  </si>
  <si>
    <t>1600A, AL, PET, Silver Contact, 3PH+N+PER [5-Wire], IP55, Elbow Edge (U) A740B640</t>
  </si>
  <si>
    <t>017/2024/1364</t>
  </si>
  <si>
    <t>ESHA616PS5F55EEUALA695B550</t>
  </si>
  <si>
    <t>1600A, AL, PET, Silver Contact, 3PH+N+PER [5-Wire], IP55, Elbow Edge (U) A695B550</t>
  </si>
  <si>
    <t>017/2024/1365</t>
  </si>
  <si>
    <t>ESHA616PS5F55EEUALA565B700</t>
  </si>
  <si>
    <t>1600A, AL, PET, Silver Contact, 3PH+N+PER [5-Wire], IP55, Elbow Edge (U) A565B700</t>
  </si>
  <si>
    <t>017/2024/1366</t>
  </si>
  <si>
    <t>ESHA616PS5F55EFIEALA480B300</t>
  </si>
  <si>
    <t>1600A, AL, PET, Silver Contact, 3PH+N+PER [5-Wire], IP55, Elbow Flat (IE) A480B300</t>
  </si>
  <si>
    <t>017/2024/1367</t>
  </si>
  <si>
    <t>ESHA616PS5F55EEDALA810B940</t>
  </si>
  <si>
    <t>1600A, AL, PET, Silver Contact, 3PH+N+PER [5-Wire], IP55, Elbow Edge (D) A810B940</t>
  </si>
  <si>
    <t>017/2024/1368</t>
  </si>
  <si>
    <t>ESHA616PS5F55SF550</t>
  </si>
  <si>
    <t>1600A, AL, PET, Silver Contact, 3PH+N+PER [5-Wire], IP55, Straight Feeder 550 mm</t>
  </si>
  <si>
    <t>017/2024/1369</t>
  </si>
  <si>
    <t>ESHA616PS5F55EFOEALA590B350</t>
  </si>
  <si>
    <t>1600A, AL, PET, Silver Contact, 3PH+N+PER [5-Wire], IP55, Elbow Flat (OE) A590B350</t>
  </si>
  <si>
    <t>017/2024/1370</t>
  </si>
  <si>
    <t>ESHA616PS5F55EFOEALA300B430</t>
  </si>
  <si>
    <t>1600A, AL, PET, Silver Contact, 3PH+N+PER [5-Wire], IP55, Elbow Flat (OE) A300B430</t>
  </si>
  <si>
    <t>017/2024/1371</t>
  </si>
  <si>
    <t>ESHA616PS5F55SF720</t>
  </si>
  <si>
    <t>1600A, AL, PET, Silver Contact, 3PH+N+PER [5-Wire], IP55, Straight Feeder 720 mm</t>
  </si>
  <si>
    <t>017/2024/1380</t>
  </si>
  <si>
    <t>017/2024/1319</t>
  </si>
  <si>
    <t>ESHA625PS5F55EFOEALA755B340</t>
  </si>
  <si>
    <t>2500A, AL,  PET,  Silver Contact, 3PH+N+PER [5-Wire], IP55, Elbow Flat (OE) A755B340</t>
  </si>
  <si>
    <t>017/2024/1320</t>
  </si>
  <si>
    <t>ESHA625PS5F55EEUALA775B695</t>
  </si>
  <si>
    <t>2500A, AL, PET, Silver Contact, 3PH+N+PER [5-WIRE], IP55, Elbow Edge (U) A775B695</t>
  </si>
  <si>
    <t>017/2024/1321</t>
  </si>
  <si>
    <t>ESHA625PS5F55SF940</t>
  </si>
  <si>
    <t>2500A, AL, PET, Silver Contact, 3PH+N+PER [5-Wire], IP55, Straight Feeder 940 mm</t>
  </si>
  <si>
    <t>017/2024/1322</t>
  </si>
  <si>
    <t>ESHA625PS5F55SF1923</t>
  </si>
  <si>
    <t>2500A, AL, PET, Silver Contact, 3PH+N+PER [5-Wire], IP55, Straight Feeder 1923 mm</t>
  </si>
  <si>
    <t>017/2024/1323</t>
  </si>
  <si>
    <t>ESHA625PS5F55OFIEALA300B620C430</t>
  </si>
  <si>
    <t>2500A, AL, PET, Silver Contact, 3PH+N+PER [5-Wire], IP55, Offset Flat (IE) A300B620C430</t>
  </si>
  <si>
    <t>017/2024/1324</t>
  </si>
  <si>
    <t>ESHA625PS5F55SF1480</t>
  </si>
  <si>
    <t>2500A, AL, PET, Silver Contact, 3PH+N+PER [5-Wire], IP55, Straight Feeder 1480 mm</t>
  </si>
  <si>
    <t>017/2024/1335</t>
  </si>
  <si>
    <t>ESHA625PS5F55EEDALA695B730</t>
  </si>
  <si>
    <t>2500A, AL, PET, Silver Contact, 3PH+N+PER [5-Wire], IP55, Elbow Edge (D) A695B730</t>
  </si>
  <si>
    <t>017/2024/1336</t>
  </si>
  <si>
    <t>ESHA625PS5F55ZFOEALA300B1100C610</t>
  </si>
  <si>
    <t>2500A, AL, PET, Silver Contact, 3PH+N+PER [5-Wire], IP55, Z-Unit  Flat (OE) A300B1100C610</t>
  </si>
  <si>
    <t>017/2024/1337</t>
  </si>
  <si>
    <t>ESHA625PS5F55ZFIEALA300B450C665</t>
  </si>
  <si>
    <t>2500A, AL, PET, Silver Contact, 3PH+N+PER [5-Wire], IP55, Z-Unit Flat (IE) A300B450C665</t>
  </si>
  <si>
    <t>017/2024/1338</t>
  </si>
  <si>
    <t>ESHA625PS5F55SF835</t>
  </si>
  <si>
    <t>2500A, AL, PET, Silver Contact, 3PH+N+PER [5-Wire], IP55, Straight Feeder 835 mm</t>
  </si>
  <si>
    <t>017/2024/1339</t>
  </si>
  <si>
    <t>ESHA625PS5F55SF720</t>
  </si>
  <si>
    <t>2500A, AL, PET, Silver Contact, 3PH+N+PER [5-Wire], IP55, Straight Feeder 720 mm</t>
  </si>
  <si>
    <t>017/2024/1340</t>
  </si>
  <si>
    <t>ESHA625PS5F55EEDALA640B830</t>
  </si>
  <si>
    <t>2500A, AL, PET, Silver Contact, 3PH+N+PER [5-Wire], IP55, Elbow Edge (D) A640B830</t>
  </si>
  <si>
    <t>017/2024/1381</t>
  </si>
  <si>
    <t>017/2024/1386</t>
  </si>
  <si>
    <t>ESHA625PS5F55SF725</t>
  </si>
  <si>
    <t>2500A, AL, PET, Silver Contact, 3PH+N+PER [5-Wire], IP55, Straight Feeder 725 mm</t>
  </si>
  <si>
    <t>017/2024/1325</t>
  </si>
  <si>
    <t>ESHA632PS5F55EFOEALA780B700</t>
  </si>
  <si>
    <t>3200A, AL,  PET,  Silver Contact, 3PH+N+PER [5-Wire], IP55, Elbow Flat (OE) A780B700</t>
  </si>
  <si>
    <t>017/2024/1326</t>
  </si>
  <si>
    <t>ESHA632PS5F55SF920</t>
  </si>
  <si>
    <t>3200A, AL, PET, Silver Contact, 3PH+N+PER [5-Wire], IP55, Straight Feeder 920 mm</t>
  </si>
  <si>
    <t>017/2024/1327</t>
  </si>
  <si>
    <t>ESHA632PS5F55EEDALA450B450</t>
  </si>
  <si>
    <t>3200A, AL, PET, Silver Contact, 3PH+N+PER [5-Wire], IP55, Elbow Edge (D) A450B450</t>
  </si>
  <si>
    <t>017/2024/1328</t>
  </si>
  <si>
    <t>ESHA632PS5F55EFOEALA740B300</t>
  </si>
  <si>
    <t>3200A, AL, PET, Silver Contact, 3PH+N+PER [5-Wire], IP55, Elbow Flat (OE) A740B300</t>
  </si>
  <si>
    <t>017/2024/1329</t>
  </si>
  <si>
    <t>ESHA632PS5F55SF1630</t>
  </si>
  <si>
    <t>3200A, AL, PET, Silver Contact, 3PH+N+PER [5-Wire], IP55, Straight Feeder 1630 mm</t>
  </si>
  <si>
    <t>017/2024/1330</t>
  </si>
  <si>
    <t>ESHA632PS5F55OFIEALA300B640C450</t>
  </si>
  <si>
    <t>3200A, AL, PET, Silver Contact, 3PH+N+PER [5-Wire], IP55, Offset Flat (IE) A300B640C450</t>
  </si>
  <si>
    <t>017/2024/1331</t>
  </si>
  <si>
    <t>ESHA632PS5F55SF1460</t>
  </si>
  <si>
    <t>3200A, AL, PET, Silver Contact, 3PH+N+PER [5-Wire], IP55, Straight Feeder 1460 mm</t>
  </si>
  <si>
    <t>017/2024/1372</t>
  </si>
  <si>
    <t>ESHA632PS4F55EEALA555B1050</t>
  </si>
  <si>
    <t>3200A, AL, PET, Silver Contact, 3PH+N+PE [4-Wire], IP55, Elbow Edge A555B1050</t>
  </si>
  <si>
    <t>017/2024/1373</t>
  </si>
  <si>
    <t>017/2024/1374</t>
  </si>
  <si>
    <t>ESHA632PS4F55EEALA920B450</t>
  </si>
  <si>
    <t>3200A, AL, PET, Silver Contact, 3PH+N+PE [4-Wire], IP55, Elbow Edge A920B450</t>
  </si>
  <si>
    <t>017/2024/1375</t>
  </si>
  <si>
    <t>ESHA632PS4F55EEALA520B825</t>
  </si>
  <si>
    <t>3200A, AL, PET, Silver Contact, 3PH+N+PE [4-Wire], IP55, Elbow Edge A520B825</t>
  </si>
  <si>
    <t>017/2024/1376</t>
  </si>
  <si>
    <t>ESHA632PS4F55SF960</t>
  </si>
  <si>
    <t>3200A, AL, PET, Silver Contact, 3PH+N+PE [4-Wire], IP55, Straight Feeder 960 mm</t>
  </si>
  <si>
    <t>017/2024/1377</t>
  </si>
  <si>
    <t>017/2024/1382</t>
  </si>
  <si>
    <t>017/2024/1388</t>
  </si>
  <si>
    <t>ESHA616PS5F55SF1120</t>
  </si>
  <si>
    <t>1600A, AL, PET, Silver Contact, 3PH+N+PER [5-Wire], IP55, Straight Feeder 1120 mm</t>
  </si>
  <si>
    <t>v35</t>
  </si>
  <si>
    <t>017/2024/1389</t>
  </si>
  <si>
    <t>ESHA616PS5F55EEDALA680B580</t>
  </si>
  <si>
    <t>1600A, AL, PET, Silver Contact, 3PH+N+PER [5-Wire], IP55, Elbow Edge (D) A680B580</t>
  </si>
  <si>
    <t>017/2024/1390</t>
  </si>
  <si>
    <t>ESHA616PS5F55EFOEALA940B445</t>
  </si>
  <si>
    <t>1600A, AL, PET, Silver Contact, 3PH+N+PER [5-Wire], IP55, Elbow Flat (OE) A940B445</t>
  </si>
  <si>
    <t>017/2024/1391</t>
  </si>
  <si>
    <t>ESHA616PS5F55SF1115</t>
  </si>
  <si>
    <t>1600A, AL, PET, Silver Contact, 3PH+N+PER [5-Wire], IP55, Straight Feeder 1115 mm</t>
  </si>
  <si>
    <t>017/2024/1392</t>
  </si>
  <si>
    <t>ESHA616PS5F55EEDALA590B690</t>
  </si>
  <si>
    <t>1600A, AL, PET, Silver Contact, 3PH+N+PER [5-Wire], IP55, Elbow Edge (D) A590B690</t>
  </si>
  <si>
    <t>017/2024/1393</t>
  </si>
  <si>
    <t>ESHA616PS5F55EFOEALA970B460</t>
  </si>
  <si>
    <t>1600A, AL, PET, Silver Contact, 3PH+N+PER [5-Wire], IP55, Elbow Flat (OE) A970B460</t>
  </si>
  <si>
    <t>017/2024/1394</t>
  </si>
  <si>
    <t>ESHA616PS5F55EFIEALA390B910</t>
  </si>
  <si>
    <t>1600A, AL, PET, Silver Contact, 3PH+N+PER [5-Wire], IP55, Elbow Flat (IE) A390B910</t>
  </si>
  <si>
    <t>017/2024/1395</t>
  </si>
  <si>
    <t>ESHA616PS5F55SF2170</t>
  </si>
  <si>
    <t>1600A, AL, PET, Silver Contact, 3PH+N+PER [5-Wire], IP55, Straight Feeder 2170 mm</t>
  </si>
  <si>
    <t>017/2024/1396</t>
  </si>
  <si>
    <t>ESHA616PS5F55EFOEALA930B480</t>
  </si>
  <si>
    <t>1600A, AL, PET, Silver Contact, 3PH+N+PER [5-Wire], IP55, Elbow Flat (OE) A930B480</t>
  </si>
  <si>
    <t>017/2024/1397</t>
  </si>
  <si>
    <t>ESHA616PS5F55SF1110</t>
  </si>
  <si>
    <t>1600A, AL, PET, Silver Contact, 3PH+N+PER [5-Wire], IP55, Straight Feeder 1110 mm</t>
  </si>
  <si>
    <t>017/2024/1398</t>
  </si>
  <si>
    <t>ESHA616PS5F55EEDALA640B700</t>
  </si>
  <si>
    <t>1600A, AL, PET, Silver Contact, 3PH+N+PER [5-Wire], IP55, Elbow Edge (D) A640B700</t>
  </si>
  <si>
    <t>017/2024/1399</t>
  </si>
  <si>
    <t>ESHA616PS5F55EFOEALA940B510</t>
  </si>
  <si>
    <t>1600A, AL, PET, Silver Contact, 3PH+N+PER [5-Wire], IP55, Elbow Flat (OE) A940B510</t>
  </si>
  <si>
    <t>017/2024/1400</t>
  </si>
  <si>
    <t>ESHA640PS4F55EEALA720B1180</t>
  </si>
  <si>
    <t>4000A, AL, PET, Silver Contact, 3PH+N+PE [4-Wire], IP55, Elbow Edge A720B1180</t>
  </si>
  <si>
    <t>017/2024/1401</t>
  </si>
  <si>
    <t>ESHA640PS4F55EFALA300B775</t>
  </si>
  <si>
    <t>4000A, AL, PET, Silver Contact, 3PH+N+PE [4-Wire], IP55, Elbow Flat A300B775</t>
  </si>
  <si>
    <t>017/2024/1402</t>
  </si>
  <si>
    <t>ESHA640PS4F55EFALA300B375</t>
  </si>
  <si>
    <t>4000A, AL, PET, Silver Contact, 3PH+N+PE [4-Wire], IP55, Elbow Flat A300B375</t>
  </si>
  <si>
    <t>017/2024/1403</t>
  </si>
  <si>
    <t>ESHA640PS4F55EEALA910B830</t>
  </si>
  <si>
    <t>4000A, AL, PET, Silver Contact, 3PH+N+PE [4-Wire], IP55, Elbow Edge A910B830</t>
  </si>
  <si>
    <t>017/2024/1404</t>
  </si>
  <si>
    <t>ESHA612PS5F55SF1100</t>
  </si>
  <si>
    <t>1250A, AL, PET, Silver Contact,3PH+N+PER [5-Wire], IP55, Straight Feeder 1100 mm</t>
  </si>
  <si>
    <t>017/2024/1405</t>
  </si>
  <si>
    <t>ESHA632PS5F55SF480</t>
  </si>
  <si>
    <t>3200A, AL, PET, Silver Contact, 3PH+N+PE [4-Wire], IP55, Straight Feeder 480 mm</t>
  </si>
  <si>
    <t>017/2024/1406</t>
  </si>
  <si>
    <t>017/2024/1407</t>
  </si>
  <si>
    <t>ESHA616PS5F55ZFIEALA465B400C750</t>
  </si>
  <si>
    <t>1600A, AL, PET, Silver Contact, 3PH+N+PER [5-Wire], IP55, Z-Unit Flat (IE) A465B400C750</t>
  </si>
  <si>
    <t>017/2024/1408</t>
  </si>
  <si>
    <t>ESHA616PS5F55SF2700</t>
  </si>
  <si>
    <t>1600A, AL, PET, Silver Contact, 3PH+N+PER [5-Wire], IP55, Straight Feeder 2700 mm</t>
  </si>
  <si>
    <t>017/2024/1409</t>
  </si>
  <si>
    <t>ESHA616PS5F55ZFOEALA825B400C880</t>
  </si>
  <si>
    <t>1600A, AL, PET, Silver Contact, 3PH+N+PER [5-Wire], IP55, Z-Unit Flat (OE) A825B400C880</t>
  </si>
  <si>
    <t>017/2024/1410</t>
  </si>
  <si>
    <t>017/2024/1411</t>
  </si>
  <si>
    <t>017/2024/1412</t>
  </si>
  <si>
    <t>017/2024/1413</t>
  </si>
  <si>
    <t>017/2024/1414</t>
  </si>
  <si>
    <t>017/2024/1415</t>
  </si>
  <si>
    <t>017/2024/1416</t>
  </si>
  <si>
    <t>017/2024/1417</t>
  </si>
  <si>
    <t>ESHA610PS5F55SF875</t>
  </si>
  <si>
    <t>1000A, AL, PET, Silver Contact, 3PH+N+PER [5-Wire], IP55, Straight Feeder 875 mm</t>
  </si>
  <si>
    <t>v36</t>
  </si>
  <si>
    <t>017/2024/1418</t>
  </si>
  <si>
    <t>ESHA610PS5F55SF2310</t>
  </si>
  <si>
    <t>1000A, AL, PET, Silver Contact, 3PH+N+PER [5-Wire], IP55, Straight Feeder 2310 mm</t>
  </si>
  <si>
    <t>017/2024/1419</t>
  </si>
  <si>
    <t>ESHA610PS5F55SF1090</t>
  </si>
  <si>
    <t>1000A, AL, PET, Silver Contact, 3PH+N+PER [5-Wire], IP55, Straight Feeder 1090 mm</t>
  </si>
  <si>
    <t>017/2024/1420</t>
  </si>
  <si>
    <t>ESHA610PS5F55ZFOEALA1030B550C820</t>
  </si>
  <si>
    <t>1000A, AL, PET, Silver Contact, 3PH+N+PER [5-Wire], IP55, Z-Unit Flat (OE) A1030B550C820</t>
  </si>
  <si>
    <t>017/2024/1421</t>
  </si>
  <si>
    <t>017/2024/1422</t>
  </si>
  <si>
    <t>ESHA610PS5F55SF1120</t>
  </si>
  <si>
    <t>1000A, AL, PET, Silver Contact, 3PH+N+PER [5-Wire], IP55, Straight Feeder 1120 mm</t>
  </si>
  <si>
    <t>017/2024/1423</t>
  </si>
  <si>
    <t>ESHA610PS5F55ZFIEALA300B255C300</t>
  </si>
  <si>
    <t>1000A, AL, PET, Silver Contact, 3PH+N+PER [5-Wire], IP55, Z-Unit Flat (IE) A300B255C300</t>
  </si>
  <si>
    <t>017/2024/1424</t>
  </si>
  <si>
    <t>ESHA610PS5F55EEDALA925B800</t>
  </si>
  <si>
    <t>1000A, AL, PET, Silver Contact, 3PH+N+PER [5-Wire], IP55, Elbow Edge (D) A925B800</t>
  </si>
  <si>
    <t>017/2024/1425</t>
  </si>
  <si>
    <t>ESHA610PS5F55ZFIEALA300B320C300</t>
  </si>
  <si>
    <t>1000A, AL, PET, Silver Contact, 3PH+N+PER [5-Wire], IP55, Z-Unit Flat (IE) A300B320C300</t>
  </si>
  <si>
    <t>017/2024/1426</t>
  </si>
  <si>
    <t>ESHA610PS5F55ZFOEALA470B380C560</t>
  </si>
  <si>
    <t>1000A, AL, PET, Silver Contact, 3PH+N+PER [5-Wire], IP55, Z-Unit Flat (OE) A470B380C560</t>
  </si>
  <si>
    <t>017/2024/1427</t>
  </si>
  <si>
    <t>ESHA610PS5F55EEDALA310B710</t>
  </si>
  <si>
    <t>1000A, AL, PET, Silver Contact, 3PH+N+PER [5-Wire], IP55, Elbow Edge (D) A310B710</t>
  </si>
  <si>
    <t>017/2024/1428</t>
  </si>
  <si>
    <t>ESHA610PS5F55EEDALA495B810</t>
  </si>
  <si>
    <t>1000A, AL, PET, Silver Contact, 3PH+N+PER [5-Wire], IP55, Elbow Edge (D) A495B810</t>
  </si>
  <si>
    <t>017/2024/1429</t>
  </si>
  <si>
    <t>ESHA610PS5F55SF780</t>
  </si>
  <si>
    <t>1000A, AL, PET, Silver Contact, 3PH+N+PER [5-Wire], IP55, Straight Feeder 780 mm</t>
  </si>
  <si>
    <t>017/2024/1430</t>
  </si>
  <si>
    <t>ESHA610PS5F55SF620</t>
  </si>
  <si>
    <t>1000A, AL, PET, Silver Contact, 3PH+N+PER [5-Wire], IP55, Straight Feeder 620 mm</t>
  </si>
  <si>
    <t>017/2024/1431</t>
  </si>
  <si>
    <t>017/2024/1432</t>
  </si>
  <si>
    <t>ESHA612PS5F55SF955</t>
  </si>
  <si>
    <t>1250A, AL, PET, Silver Contact,3PH+N+PER [5-Wire], IP55, Straight Feeder 955 mm</t>
  </si>
  <si>
    <t>017/2024/1433</t>
  </si>
  <si>
    <t>017/2024/1434</t>
  </si>
  <si>
    <t>ESHA616PS5F55SF715</t>
  </si>
  <si>
    <t>1600A, AL, PET, Silver Contact, 3PH+N+PER [5-Wire], IP55, Straight Feeder 715 mm</t>
  </si>
  <si>
    <t>017/2024/1435</t>
  </si>
  <si>
    <t>ESHA616PS5F55SF1845</t>
  </si>
  <si>
    <t>1600A, AL, PET, Silver Contact, 3PH+N+PER [5-Wire], IP55, Straight Feeder 1845  mm</t>
  </si>
  <si>
    <t>017/2024/1436</t>
  </si>
  <si>
    <t>ESHA616PS5F55EEUALA600B515</t>
  </si>
  <si>
    <t>1600A, AL, PET, Silver Contact, 3PH+N+PER [5-Wire], IP55, Elbow Edge (U) A600B515</t>
  </si>
  <si>
    <t>017/2024/1437</t>
  </si>
  <si>
    <t>ESHA616PS5F55ZFOEALA500B180C530</t>
  </si>
  <si>
    <t>1600A, AL, PET, Silver Contact, 3PH+N+PER [5-Wire], IP55, Z-Unit Flat (OE) A500B180C530</t>
  </si>
  <si>
    <t>017/2024/1438</t>
  </si>
  <si>
    <t>ESHA616PS5F55EEDALA430B570</t>
  </si>
  <si>
    <t>1600A, AL, PET, Silver Contact, 3PH+N+PER [5-Wire], IP55, Elbow Edge (D) A430B570</t>
  </si>
  <si>
    <t>017/2024/1439</t>
  </si>
  <si>
    <t>ESHA616PS5F55SF1400</t>
  </si>
  <si>
    <t>1600A, AL, PET, Silver Contact, 3PH+N+PER [5-Wire], IP55, Straight Feeder 1400 mm</t>
  </si>
  <si>
    <t>017/2024/1440</t>
  </si>
  <si>
    <t>ESHA616PS5F55EFIEALA365B425</t>
  </si>
  <si>
    <t>1600A, AL, PET, Silver Contact, 3PH+N+PER [5-Wire], IP55, Elbow Flat (IE) A365B425</t>
  </si>
  <si>
    <t>017/2024/1441</t>
  </si>
  <si>
    <t>017/2024/1442</t>
  </si>
  <si>
    <t>ESHA616PS5F55EFOEALA760B730</t>
  </si>
  <si>
    <t>1600A, AL, PET, Silver Contact, 3PH+N+PER [5-Wire], IP55, Elbow Flat (OE) A760B730</t>
  </si>
  <si>
    <t>017/2024/1443</t>
  </si>
  <si>
    <t>ESHA616PS5F55SF1900</t>
  </si>
  <si>
    <t>1600A, AL, PET, Silver Contact, 3PH+N+PER [5-Wire], IP55, Straight Feeder 1900 mm</t>
  </si>
  <si>
    <t>017/2024/1444</t>
  </si>
  <si>
    <t>ESHA616PS5F55SF1225</t>
  </si>
  <si>
    <t>1600A, AL, PET, Silver Contact, 3PH+N+PER [5-Wire], IP55, Straight Feeder 1225 mm</t>
  </si>
  <si>
    <t>017/2024/1445</t>
  </si>
  <si>
    <t>017/2024/1446</t>
  </si>
  <si>
    <t>ESHA616PS5F55EFOEALA760B455</t>
  </si>
  <si>
    <t>1600A, AL, PET, Silver Contact, 3PH+N+PER [5-Wire], IP55, Elbow Flat (OE) A760B455</t>
  </si>
  <si>
    <t>017/2024/1447</t>
  </si>
  <si>
    <t>ESHA616PS5F55EEUALA700B780</t>
  </si>
  <si>
    <t>1600A, AL, PET, Silver Contact, 3PH+N+PER [5-Wire], IP55, Elbow Edge (U) A700B780</t>
  </si>
  <si>
    <t>017/2024/1448</t>
  </si>
  <si>
    <t>ESHA616PS5F55SF640</t>
  </si>
  <si>
    <t>1600A, AL, PET, Silver Contact, 3PH+N+PER [5-Wire], IP55, Straight Feeder 640 mm</t>
  </si>
  <si>
    <t>017/2024/1449</t>
  </si>
  <si>
    <t>ESHA616PS5F55SF2695</t>
  </si>
  <si>
    <t>1600A, AL, PET, Silver Contact, 3PH+N+PER [5-Wire], IP55, Straight Feeder 2695 mm</t>
  </si>
  <si>
    <t>017/2024/1450</t>
  </si>
  <si>
    <t>ESHA616PS5F55SF400</t>
  </si>
  <si>
    <t>1600A, AL, PET, Silver Contact, 3PH+N+PER [5-Wire], IP55, Straight Feeder 400 mm</t>
  </si>
  <si>
    <t>017/2024/1451</t>
  </si>
  <si>
    <t>017/2024/1452</t>
  </si>
  <si>
    <t>ESHA616PS5F55EFOEALA300B320</t>
  </si>
  <si>
    <t>1600A, AL, PET, Silver Contact, 3PH+N+PER [5-Wire], IP55, Elbow Flat (OE) A300B320</t>
  </si>
  <si>
    <t>017/2024/1453</t>
  </si>
  <si>
    <t>017/2024/1454</t>
  </si>
  <si>
    <t>ESHA616PS5F55EFIEALA470B320</t>
  </si>
  <si>
    <t>1600A, AL, PET, Silver Contact, 3PH+N+PER [5-Wire], IP55, Elbow Flat (IE) A470B320</t>
  </si>
  <si>
    <t>017/2024/1455</t>
  </si>
  <si>
    <t>ESHA616PS5F55EEUALA730B630</t>
  </si>
  <si>
    <t>1600A, AL, PET, Silver Contact, 3PH+N+PER [5-Wire], IP55, Elbow Edge (U) A730B630</t>
  </si>
  <si>
    <t>017/2024/1456</t>
  </si>
  <si>
    <t>ESHA616PS5F55EFIEALA340B570</t>
  </si>
  <si>
    <t>1600A, AL, PET, Silver Contact, 3PH+N+PER [5-Wire], IP55, Elbow Flat (IE) A340B570</t>
  </si>
  <si>
    <t>017/2024/1457</t>
  </si>
  <si>
    <t>017/2024/1458</t>
  </si>
  <si>
    <t>017/2024/1459</t>
  </si>
  <si>
    <t>ESHA616PS5F55SF2000</t>
  </si>
  <si>
    <t>1600A, AL, PET, Silver Contact, 3PH+N+PER [5-Wire], IP55, Straight Feeder 2000 mm</t>
  </si>
  <si>
    <t>017/2024/1460</t>
  </si>
  <si>
    <t>ESHA616PS5F55SF1490</t>
  </si>
  <si>
    <t>1600A, AL, PET, Silver Contact, 3PH+N+PER [5-Wire], IP55, Straight Feeder 1490 mm</t>
  </si>
  <si>
    <t>017/2024/1461</t>
  </si>
  <si>
    <t>ESHA616PS5F55ZFOEALA300B200C300</t>
  </si>
  <si>
    <t>1600A, AL, PET, Silver Contact, 3PH+N+PER [5-Wire], IP55, Z-Unit Flat (OE) A300B200C300</t>
  </si>
  <si>
    <t>017/2024/1462</t>
  </si>
  <si>
    <t>017/2024/1463</t>
  </si>
  <si>
    <t>ESHA616PS5F55EFIEALA665B300</t>
  </si>
  <si>
    <t>1600A, AL, PET, Silver Contact, 3PH+N+PER [5-Wire], IP55, Elbow Flat (IE) A665B300</t>
  </si>
  <si>
    <t>017/2024/1464</t>
  </si>
  <si>
    <t>ESHA616PS5F55EEUALA343B343</t>
  </si>
  <si>
    <t>1600A, AL, PET, Silver Contact, 3PH+N+PER [5-Wire], IP55, Elbow Edge (U) A343B343</t>
  </si>
  <si>
    <t>017/2024/1465</t>
  </si>
  <si>
    <t>ESHA616PS5F55SF857</t>
  </si>
  <si>
    <t>1600A, AL, PET, Silver Contact, 3PH+N+PER [5-Wire], IP55, Straight Feeder 857 mm</t>
  </si>
  <si>
    <t>017/2024/1466</t>
  </si>
  <si>
    <t>ESHA616PS5F55SF1460</t>
  </si>
  <si>
    <t>1600A, AL, PET, Silver Contact, 3PH+N+PER [5-Wire], IP55, Straight Feeder 1460 mm</t>
  </si>
  <si>
    <t>017/2024/1467</t>
  </si>
  <si>
    <t>017/2024/1468</t>
  </si>
  <si>
    <t>ESHA616PS5F55OEDIEALA455B605C705</t>
  </si>
  <si>
    <t>1600A, AL, PET, Silver Contact, 3PH+N+PER [5-Wire], IP55, Offset Edge (D)(IE) A455B605C705</t>
  </si>
  <si>
    <t>017/2024/1469</t>
  </si>
  <si>
    <t>ESHA616PS5F55EEDALA840B945</t>
  </si>
  <si>
    <t>1600A, AL, PET, Silver Contact, 3PH+N+PER [5-Wire], IP55, Elbow Edge (D) A840B945</t>
  </si>
  <si>
    <t>017/2024/1470</t>
  </si>
  <si>
    <t>017/2024/1471</t>
  </si>
  <si>
    <t>ESHA616PS5F55SF1100</t>
  </si>
  <si>
    <t>1600A, AL, PET, Silver Contact, 3PH+N+PER [5-Wire], IP55, Straight Feeder 1100 mm</t>
  </si>
  <si>
    <t>017/2024/1472</t>
  </si>
  <si>
    <t>ESHA616PS5F55EEUALA635B610</t>
  </si>
  <si>
    <t>1600A, AL, PET, Silver Contact, 3PH+N+PER [5-Wire], IP55, Elbow Edge (U) A635B610</t>
  </si>
  <si>
    <t>017/2024/1473</t>
  </si>
  <si>
    <t>ESHA616PS5F55EFOEALA960B535</t>
  </si>
  <si>
    <t>1600A, AL, PET, Silver Contact, 3PH+N+PER [5-Wire], IP55, Elbow Flat (OE) A960B535</t>
  </si>
  <si>
    <t>017/2024/1474</t>
  </si>
  <si>
    <t>017/2024/1475</t>
  </si>
  <si>
    <t>017/2024/1476</t>
  </si>
  <si>
    <t>ESHA616PS5F55EEUALA650B565</t>
  </si>
  <si>
    <t>1600A, AL, PET, Silver Contact, 3PH+N+PER [5-Wire], IP55, Elbow Edge (U) A650B565</t>
  </si>
  <si>
    <t>017/2024/1477</t>
  </si>
  <si>
    <t>ESHA616PS5F55EFOEALA930B415</t>
  </si>
  <si>
    <t>1600A, AL, PET, Silver Contact, 3PH+N+PER [5-Wire], IP55, Elbow Flat (OE) A930B415</t>
  </si>
  <si>
    <t>017/2024/1478</t>
  </si>
  <si>
    <t>017/2024/1479</t>
  </si>
  <si>
    <t>ESHA616PS5F55EFIEALA390B665</t>
  </si>
  <si>
    <t>1600A, AL, PET, Silver Contact, 3PH+N+PER [5-Wire], IP55, Elbow Flat (IE) A390B665</t>
  </si>
  <si>
    <t>017/2024/1480</t>
  </si>
  <si>
    <t>ESHA616PS5F55SF2125</t>
  </si>
  <si>
    <t>1600A, AL, PET, Silver Contact, 3PH+N+PER [5-Wire], IP55, Straight Feeder 2125 mm</t>
  </si>
  <si>
    <t>017/2024/1481</t>
  </si>
  <si>
    <t>ESHA616PS5F55EFOEALA905B510</t>
  </si>
  <si>
    <t>1600A, AL, PET, Silver Contact, 3PH+N+PER [5-Wire], IP55, Elbow Flat (OE) A905B510</t>
  </si>
  <si>
    <t>017/2024/1482</t>
  </si>
  <si>
    <t>017/2024/1483</t>
  </si>
  <si>
    <t>ESHA616PS5F55SF1095</t>
  </si>
  <si>
    <t>1600A, AL, PET, Silver Contact, 3PH+N+PER [5-Wire], IP55, Straight Feeder 1095 mm</t>
  </si>
  <si>
    <t>017/2024/1484</t>
  </si>
  <si>
    <t>ESHA616PS5F55EEUALA710B760</t>
  </si>
  <si>
    <t>1600A, AL, PET, Silver Contact, 3PH+N+PER [5-Wire], IP55, Elbow Edge (U) A710B760</t>
  </si>
  <si>
    <t>017/2024/1485</t>
  </si>
  <si>
    <t>ESHA616PS5F55EFOEALA945B495</t>
  </si>
  <si>
    <t>1600A, AL, PET, Silver Contact, 3PH+N+PER [5-Wire], IP55, Elbow Flat (OE) A945B495</t>
  </si>
  <si>
    <t>017/2024/1486</t>
  </si>
  <si>
    <t>017/2024/1487</t>
  </si>
  <si>
    <t>ESHA616PS5F55SF850</t>
  </si>
  <si>
    <t>1600A, AL, PET, Silver Contact, 3PH+N+PER [5-Wire], IP55, Straight Feeder 850 mm</t>
  </si>
  <si>
    <t>017/2024/1488</t>
  </si>
  <si>
    <t>ESHA616PS5F55EEUALA925B590</t>
  </si>
  <si>
    <t>1600A, AL, PET, Silver Contact, 3PH+N+PER [5-Wire], IP55, Elbow Edge (U) A925B590</t>
  </si>
  <si>
    <t>017/2024/1489</t>
  </si>
  <si>
    <t>ESHA616PS5F55EEDALA790B730</t>
  </si>
  <si>
    <t>1600A, AL, PET, Silver Contact, 3PH+N+PER [5-Wire], IP55, Elbow Edge (D) A790B730</t>
  </si>
  <si>
    <t>017/2024/1490</t>
  </si>
  <si>
    <t>ESHA616PS5F55EEUALA660B500</t>
  </si>
  <si>
    <t>1600A, AL, PET, Silver Contact, 3PH+N+PER [5-Wire], IP55, Elbow Edge (U) A660B500</t>
  </si>
  <si>
    <t>017/2024/1491</t>
  </si>
  <si>
    <t>ESHA616PS5F55EFOEALA480B345</t>
  </si>
  <si>
    <t>1600A, AL, PET, Silver Contact, 3PH+N+PER [5-Wire], IP55, Elbow Flat (OE) A480B345</t>
  </si>
  <si>
    <t>017/2024/1492</t>
  </si>
  <si>
    <t>ESHA616PS5F55EEDALA750B950</t>
  </si>
  <si>
    <t>1600A, AL, PET, Silver Contact, 3PH+N+PER [5-Wire], IP55, Elbow Edge (D) A750B950</t>
  </si>
  <si>
    <t>017/2024/1493</t>
  </si>
  <si>
    <t>ESHA616PS5F55SF585</t>
  </si>
  <si>
    <t>1600A, AL, PET, Silver Contact, 3PH+N+PER [5-Wire], IP55, Straight Feeder 585 mm</t>
  </si>
  <si>
    <t>017/2024/1494</t>
  </si>
  <si>
    <t>017/2024/1495</t>
  </si>
  <si>
    <t>ESHA625PS5F55SF715</t>
  </si>
  <si>
    <t>2500A, AL, PET, Silver Contact, 3PH+N+PER [5-Wire], IP55, Straight Feeder 715 mm</t>
  </si>
  <si>
    <t>017/2024/1496</t>
  </si>
  <si>
    <t>ESHA625PS5F55EEDALA720B735</t>
  </si>
  <si>
    <t>2500A, AL, PET, Silver Contact, 3PH+N+PER [5-Wire], IP55, Elbow Edge (D) A720B735</t>
  </si>
  <si>
    <t>017/2024/1497</t>
  </si>
  <si>
    <t>ESHA625PS5F55SF605</t>
  </si>
  <si>
    <t>2500A, AL, PET, Silver Contact, 3PH+N+PER [5-Wire], IP55, Straight Feeder 605 mm</t>
  </si>
  <si>
    <t>017/2024/1498</t>
  </si>
  <si>
    <t>ESHA625PS5F55SF1120</t>
  </si>
  <si>
    <t>2500A, AL, PET, Silver Contact, 3PH+N+PER [5-Wire], IP55, Straight Feeder 1120 mm</t>
  </si>
  <si>
    <t>017/2024/1499</t>
  </si>
  <si>
    <t>ESHA625PS5F55ZFOEALA300B440C700</t>
  </si>
  <si>
    <t>2500A, AL, PET, Silver Contact, 3PH+N+PER [5-Wire], IP55, Z-Unit Flat (OE) A300B440C700</t>
  </si>
  <si>
    <t>017/2024/1500</t>
  </si>
  <si>
    <t>ESHA625PS5F55EFIEALA300B760</t>
  </si>
  <si>
    <t>2500A, AL, PET, Silver Contact, 3PH+N+PER [5-Wire], IP55, Elbow Flat (IE) A300B760</t>
  </si>
  <si>
    <t>017/2024/1501</t>
  </si>
  <si>
    <t>ESHA625PS5F55EEDALA615B845</t>
  </si>
  <si>
    <t>2500A, AL, PET, Silver Contact, 3PH+N+PER [5-Wire], IP55, Elbow Edge (D) A615B845</t>
  </si>
  <si>
    <t>017/2024/1502</t>
  </si>
  <si>
    <t>ESHA625PS5F55EFIEALA300B300</t>
  </si>
  <si>
    <t>2500A, AL, PET, Silver Contact, 3PH+N+PER [5-Wire], IP55, Elbow Flat (IE) A300B300</t>
  </si>
  <si>
    <t>017/2024/1503</t>
  </si>
  <si>
    <t>ESHA625PS5F55SF1495</t>
  </si>
  <si>
    <t>2500A, AL, PET, Silver Contact, 3PH+N+PER [5-Wire], IP55, Straight Feeder 1495 mm</t>
  </si>
  <si>
    <t>017/2024/1504</t>
  </si>
  <si>
    <t>ESHA625PS5F55OFOEUALA300B430C430</t>
  </si>
  <si>
    <t>2500A, AL, PET, Silver Contact, 3PH+N+PER [5-Wire], IP55, Offset Flat (OE)(U) A300B430C430</t>
  </si>
  <si>
    <t>017/2024/1505</t>
  </si>
  <si>
    <t>ESHA625PS5F55OEUOEALA430B430C300</t>
  </si>
  <si>
    <t>2500A, AL, PET, Silver Contact, 3PH+N+PER [5-Wire], IP55, Offset Edge (U)(OE) A430B430C300</t>
  </si>
  <si>
    <t>017/2024/1506</t>
  </si>
  <si>
    <t>017/2024/1507</t>
  </si>
  <si>
    <t>ESHA625PS5F55SF1370</t>
  </si>
  <si>
    <t>2500A, AL, PET, Silver Contact, 3PH+N+PER [5-Wire], IP55, Straight Feeder 1370 mm</t>
  </si>
  <si>
    <t>017/2024/1508</t>
  </si>
  <si>
    <t>ESHA625PS5F55OFOEDALA430B430C475</t>
  </si>
  <si>
    <t>2500A, AL, PET, Silver Contact, 3PH+N+PER [5-Wire], IP55, Offset Flat (OE)(D) A430B430C475</t>
  </si>
  <si>
    <t>017/2024/1509</t>
  </si>
  <si>
    <t>ESHA625PS5F55SF1280</t>
  </si>
  <si>
    <t>2500A, AL, PET, Silver Contact, 3PH+N+PER [5-Wire], IP55, Straight Feeder 1280 mm</t>
  </si>
  <si>
    <t>017/2024/1510</t>
  </si>
  <si>
    <t>017/2024/1511</t>
  </si>
  <si>
    <t>ESHA632PS5F55SF1215</t>
  </si>
  <si>
    <t>3200A, AL, PET, Silver Contact, 3PH+N+PER [5-Wire], IP55, Straight Feeder 1215 mm</t>
  </si>
  <si>
    <t>017/2024/1512</t>
  </si>
  <si>
    <t>ESHA632PS5F55SF1950</t>
  </si>
  <si>
    <t>3200A, AL, PET, Silver Contact, 3PH+N+PER [5-Wire], IP55, Straight Feeder 1950 mm</t>
  </si>
  <si>
    <t>017/2024/1513</t>
  </si>
  <si>
    <t>ESHA632PS5F55OFOEDALA450B450C455</t>
  </si>
  <si>
    <t>3200A, AL, PET, Silver Contact, 3PH+N+PER [5-Wire], IP55, Offset Flat (OE)(D) A450B450C455</t>
  </si>
  <si>
    <t>017/2024/1514</t>
  </si>
  <si>
    <t>017/2024/1515</t>
  </si>
  <si>
    <t>ESHA640PS4F55EEALA880B1185</t>
  </si>
  <si>
    <t>4000A, AL, PET, Silver Contact, 3PH+N+PE [4-Wire], IP55, Elbow Edge A880B1185</t>
  </si>
  <si>
    <t>017/2024/1516</t>
  </si>
  <si>
    <t>ESHA640PS4F55EFALA300B740</t>
  </si>
  <si>
    <t>4000A, AL, PET, Silver Contact, 3PH+N+PE [4-Wire], IP55, Elbow Flat A300B740</t>
  </si>
  <si>
    <t>017/2024/1517</t>
  </si>
  <si>
    <t>017/2024/1518</t>
  </si>
  <si>
    <t>ESHA640PS4F55EFALA300B390</t>
  </si>
  <si>
    <t>4000A, AL, PET, Silver Contact, 3PH+N+PE [4-Wire], IP55, Elbow Flat A300B390</t>
  </si>
  <si>
    <t>017/2024/1519</t>
  </si>
  <si>
    <t>ESHA640PS4F55EEALA860B865</t>
  </si>
  <si>
    <t>4000A, AL, PET, Silver Contact, 3PH+N+PE [4-Wire], IP55, Elbow Edge A860B865</t>
  </si>
  <si>
    <t>017/2024/1520</t>
  </si>
  <si>
    <t>017/2024/1551</t>
  </si>
  <si>
    <t>ESHA608PS5F55ZFIEALA300B705C300</t>
  </si>
  <si>
    <t>800A, AL, PET, Silver Contact, 3PH+N+PER [5-Wire], IP55, Z-Unit Flat (IE) A300B705C300</t>
  </si>
  <si>
    <t>v37</t>
  </si>
  <si>
    <t>017/2024/1552</t>
  </si>
  <si>
    <t>ESHA608PS5F55EEUALA650B650</t>
  </si>
  <si>
    <t>800A, AL, PET, Silver Contact, 3PH+N+PER [5-Wire], IP55, Elbow Edge (U) A650B650</t>
  </si>
  <si>
    <t>017/2024/1553</t>
  </si>
  <si>
    <t>ESHA608PS5F55SF960</t>
  </si>
  <si>
    <t>800A, AL, PET, Silver Contact, 3PH+N+PER [5-Wire], IP55, Straight Feeder 960 mm</t>
  </si>
  <si>
    <t>017/2024/1554</t>
  </si>
  <si>
    <t>ESHA608PS5F55ZFOEALA400B500C400</t>
  </si>
  <si>
    <t>800A, AL, PET, Silver Contact, 3PH+N+PER [5-Wire], IP55, Z-Unit Flat (OE) A400B500C400</t>
  </si>
  <si>
    <t>017/2024/1555</t>
  </si>
  <si>
    <t>ESHA608PS5F55ZFIEALA300B960C300</t>
  </si>
  <si>
    <t>800A, AL, PET, Silver Contact, 3PH+N+PER [5-Wire], IP55, Z-Unit Flat (IE) A300B960C300</t>
  </si>
  <si>
    <t>017/2024/1556</t>
  </si>
  <si>
    <t>ESHA608PS5F55ZFIEALA635B150C635</t>
  </si>
  <si>
    <t>800A, AL, PET, Silver Contact, 3PH+N+PER [5-Wire], IP55, Z-Unit Flat (IE) A635B150C635</t>
  </si>
  <si>
    <t>017/2024/1557</t>
  </si>
  <si>
    <t>ESHA608PS5F55SF1220</t>
  </si>
  <si>
    <t>800A, AL, PET, Silver Contact, 3PH+N+PER [5-Wire], IP55, Straight Feeder 1220 mm</t>
  </si>
  <si>
    <t>017/2024/1558</t>
  </si>
  <si>
    <t>ESHA608PS5F55ZFOEALA800B980C800</t>
  </si>
  <si>
    <t>800A, AL, PET, Silver Contact, 3PH+N+PER [5-Wire], IP55, Z-Unit Flat (OE) A800B980C800</t>
  </si>
  <si>
    <t>017/2024/1559</t>
  </si>
  <si>
    <t>017/2024/1534</t>
  </si>
  <si>
    <t>ESHA610PS5F55SF720</t>
  </si>
  <si>
    <t>1000A, AL, PET, Silver Contact, 3PH+N+PER [5-Wire], IP55, Straight Feeder 720 mm</t>
  </si>
  <si>
    <t>017/2024/1535</t>
  </si>
  <si>
    <t>ESHA610PS5F55EEDALA300B610</t>
  </si>
  <si>
    <t>1000A, AL, PET, Silver Contact, 3PH+N+PER [5-Wire], IP55, Elbow Edge (D) A300B610</t>
  </si>
  <si>
    <t>017/2024/1536</t>
  </si>
  <si>
    <t>ESHA610PS5F55ZFOEALA300B870C480</t>
  </si>
  <si>
    <t>1000A, AL, PET, Silver Contact, 3PH+N+PER [5-Wire], IP55, Z-Unit Flat (OE) A300B870C480</t>
  </si>
  <si>
    <t>017/2024/1537</t>
  </si>
  <si>
    <t>ESHA610PS5F55SF1650</t>
  </si>
  <si>
    <t>1000A, AL, PET, Silver Contact, 3PH+N+PER [5-Wire], IP55, Straight Feeder 1650 mm</t>
  </si>
  <si>
    <t>017/2024/1540</t>
  </si>
  <si>
    <t>ESHA610PS5F55SF880</t>
  </si>
  <si>
    <t>1000A, AL, PET, Silver Contact, 3PH+N+PER [5-Wire], IP55, Straight Feeder 880 mm</t>
  </si>
  <si>
    <t>017/2024/1541</t>
  </si>
  <si>
    <t>ESHA610PS5F55SF2400</t>
  </si>
  <si>
    <t>1000A, AL, PET, Silver Contact, 3PH+N+PER [5-Wire], IP55, Straight Feeder 2400 mm</t>
  </si>
  <si>
    <t>017/2024/1542</t>
  </si>
  <si>
    <t>ESHA610PS5F55SF1150</t>
  </si>
  <si>
    <t>1000A, AL, PET, Silver Contact, 3PH+N+PER [5-Wire], IP55, Straight Feeder 1150 mm</t>
  </si>
  <si>
    <t>017/2024/1543</t>
  </si>
  <si>
    <t>ESHA610PS5F55SF1040</t>
  </si>
  <si>
    <t>1000A, AL, PET, Silver Contact, 3PH+N+PER [5-Wire], IP55, Straight Feeder 1040 mm</t>
  </si>
  <si>
    <t>017/2024/1544</t>
  </si>
  <si>
    <t>ESHA610PS5F55ZFIEALA800B610C800</t>
  </si>
  <si>
    <t>1000A, AL, PET, Silver Contact, 3PH+N+PER [5-Wire], IP55, Z-Unit Flat (IE) A800B610C800</t>
  </si>
  <si>
    <t>017/2024/1560</t>
  </si>
  <si>
    <t>017/2024/1521</t>
  </si>
  <si>
    <t>ESHA616PS5F55EFOEALA770B700</t>
  </si>
  <si>
    <t>1600A, AL, PET, Silver Contact, 3PH+N+PER [5-Wire], IP55, Elbow Flat (OE) A770B700</t>
  </si>
  <si>
    <t>017/2024/1522</t>
  </si>
  <si>
    <t>ESHA616PS5F55SF1950</t>
  </si>
  <si>
    <t>1600A, AL, PET, Silver Contact, 3PH+N+PER [5-Wire], IP55, Straight Feeder 1950 mm</t>
  </si>
  <si>
    <t>017/2024/1523</t>
  </si>
  <si>
    <t>ESHA616PS5F55EEUALA400B400</t>
  </si>
  <si>
    <t>1600A, AL, PET, Silver Contact, 3PH+N+PER [5-Wire], IP55, Elbow Edge (U) A400B400</t>
  </si>
  <si>
    <t>017/2024/1524</t>
  </si>
  <si>
    <t>017/2024/1525</t>
  </si>
  <si>
    <t>ESHA616PS5F55SF1010</t>
  </si>
  <si>
    <t>1600A, AL, PET, Silver Contact, 3PH+N+PER [5-Wire], IP55, Straight Feeder 1010 mm</t>
  </si>
  <si>
    <t>017/2024/1526</t>
  </si>
  <si>
    <t>ESHA616PS5F55SF1380</t>
  </si>
  <si>
    <t>1600A, AL, PET, Silver Contact, 3PH+N+PER [5-Wire], IP55, Straight Feeder 1380 mm</t>
  </si>
  <si>
    <t>017/2024/1527</t>
  </si>
  <si>
    <t>ESHA616PS5F55SF1980</t>
  </si>
  <si>
    <t>1600A, AL, PET, Silver Contact, 3PH+N+PER [5-Wire], IP55, Straight Feeder 1980 mm</t>
  </si>
  <si>
    <t>017/2024/1528</t>
  </si>
  <si>
    <t>ESHA616PS5F55EFOEALA770B530</t>
  </si>
  <si>
    <t>1600A, AL, PET, Silver Contact, 3PH+N+PER [5-Wire], IP55, Elbow Flat (OE) A770B530</t>
  </si>
  <si>
    <t>017/2024/1529</t>
  </si>
  <si>
    <t>ESHA616PS5F55EEDALA600B800</t>
  </si>
  <si>
    <t>1600A, AL, PET, Silver Contact, 3PH+N+PER [5-Wire], IP55, Elbow Edge (D) A600B800</t>
  </si>
  <si>
    <t>017/2024/1530</t>
  </si>
  <si>
    <t>ESHA616PS5F55SF1270</t>
  </si>
  <si>
    <t>1600A, AL, PET, Silver Contact, 3PH+N+PER [5-Wire], IP55, Straight Feeder 1270 mm</t>
  </si>
  <si>
    <t>017/2024/1531</t>
  </si>
  <si>
    <t>ESHA616PS5F55SF2450</t>
  </si>
  <si>
    <t>1600A, AL, PET, Silver Contact, 3PH+N+PER [5-Wire], IP55, Straight Feeder 2450 mm</t>
  </si>
  <si>
    <t>017/2024/1532</t>
  </si>
  <si>
    <t>ESHA616PS5F55EEUALA343B755</t>
  </si>
  <si>
    <t>1600A, AL, PET, Silver Contact, 3PH+N+PER [5-Wire], IP55, Elbow Edge (U) A343B755</t>
  </si>
  <si>
    <t>017/2024/1533</t>
  </si>
  <si>
    <t>ESHA616PS5F55SF1327</t>
  </si>
  <si>
    <t>1600A, AL, PET, Silver Contact, 3PH+N+PER [5-Wire], IP55, Straight Feeder 1327 mm</t>
  </si>
  <si>
    <t>017/2024/1538</t>
  </si>
  <si>
    <t>ESHA616PS5F55EEUALA1110B350</t>
  </si>
  <si>
    <t>1600A, AL, PET, Silver Contact, 3PH+N+PER [5-Wire], IP55, Elbow Edge (U) A1110B350</t>
  </si>
  <si>
    <t>017/2024/1539</t>
  </si>
  <si>
    <t>ESHA616PS5F55SF1440</t>
  </si>
  <si>
    <t>1600A, AL, PET, Silver Contact, 3PH+N+PER [5-Wire], IP55, Straight Feeder 1440 mm</t>
  </si>
  <si>
    <t>017/2024/1545</t>
  </si>
  <si>
    <t>ESHA616PS5F55EEDALA490B340</t>
  </si>
  <si>
    <t>1600A, AL, PET, Silver Contact, 3PH+N+PER [5-Wire], IP55, Elbow Edge (D) A490B340</t>
  </si>
  <si>
    <t>017/2024/1546</t>
  </si>
  <si>
    <t>ESHA616PS5F55EFOEALA300B600</t>
  </si>
  <si>
    <t>1600A, AL, PET, Silver Contact, 3PH+N+PER [5-Wire], IP55, Elbow Flat (OE) A300B600</t>
  </si>
  <si>
    <t>017/2024/1547</t>
  </si>
  <si>
    <t>ESHA616PS5F55EEDALA550B1000</t>
  </si>
  <si>
    <t>1600A, AL, PET, Silver Contact, 3PH+N+PER [5-Wire], IP55, Elbow Edge (D) A550B1000</t>
  </si>
  <si>
    <t>017/2024/1548</t>
  </si>
  <si>
    <t>ESHA616PS5F55SF600</t>
  </si>
  <si>
    <t>1600A, AL, PET, Silver Contact, 3PH+N+PER [5-Wire], IP55, Straight Feeder 600 mm</t>
  </si>
  <si>
    <t>017/2024/1549</t>
  </si>
  <si>
    <t>ESHA616PS5F55SF2470</t>
  </si>
  <si>
    <t>1600A, AL, PET, Silver Contact, 3PH+N+PER [5-Wire], IP55, Straight Feeder 2470 mm</t>
  </si>
  <si>
    <t>017/2024/1550</t>
  </si>
  <si>
    <t>ESHA616PS5F55SF1330</t>
  </si>
  <si>
    <t>1600A, AL, PET, Silver Contact, 3PH+N+PER [5-Wire], IP55, Straight Feeder 1330 mm</t>
  </si>
  <si>
    <t>017/2024/1561</t>
  </si>
  <si>
    <t>017/2024/1562</t>
  </si>
  <si>
    <t>ESHA616PS5F55EEDALA565B700</t>
  </si>
  <si>
    <t>1600A, AL, PET, Silver Contact, 3PH+N+PER [5-Wire], IP55, Elbow Edge (D)565B700</t>
  </si>
  <si>
    <t>017/2024/1563</t>
  </si>
  <si>
    <t>ESHA616PS5F55SF1955</t>
  </si>
  <si>
    <t>1600A, AL, PET, Silver Contact, 3PH+N+PER [5-Wire], IP55, Straight Feeder 1955 mm</t>
  </si>
  <si>
    <t>V38</t>
  </si>
  <si>
    <t>017/2024/1564</t>
  </si>
  <si>
    <t>007/2026/10/01</t>
  </si>
  <si>
    <t>ESHA620PS5F55SF1800</t>
  </si>
  <si>
    <t>2000A, AL, PET, Silver Contact, 3PH+N+PER [5-Wire], IP55, Straight Feeder 1800 mm</t>
  </si>
  <si>
    <t>Andalusia</t>
  </si>
  <si>
    <t>007/2026/10/02</t>
  </si>
  <si>
    <t>ESHA620PS5P55O12SP2000</t>
  </si>
  <si>
    <t>2000A, AL, PET, Silver Contact, 3PH+N+PER [5-Wire], IP55, Straight Plug-In 2000 mm</t>
  </si>
  <si>
    <t>007/2026/10/03</t>
  </si>
  <si>
    <t>ESHA620PS5F55SF1500</t>
  </si>
  <si>
    <t>2000A, AL, PET, Silver Contact, 3PH+N+PER [5-Wire], IP55, Straight Feeder 1500 mm</t>
  </si>
  <si>
    <t>007/2026/10/04</t>
  </si>
  <si>
    <t>ESHA620PS5F55SF1700</t>
  </si>
  <si>
    <t>2000A, AL, PET, Silver Contact, 3PH+N+PER [5-Wire], IP55, Straight Feeder 1700 mm</t>
  </si>
  <si>
    <t>007/2026/10/05</t>
  </si>
  <si>
    <t>BWJPA6S520IP55</t>
  </si>
  <si>
    <t>2000A, AL Joint Pack, 1S(200), 3Ph+N+PER [5-Wire], Silver Plated, IP55</t>
  </si>
  <si>
    <t>007/2026/10/06</t>
  </si>
  <si>
    <t>HSVS21-100</t>
  </si>
  <si>
    <t>Spring Hanger Support Type 100 "A"</t>
  </si>
  <si>
    <t>007/2026/10/07</t>
  </si>
  <si>
    <t>ESHA620PS5F55TSA370B370C370</t>
  </si>
  <si>
    <t>2000A, AL, PET, Silver Contact, 3PH+N+PER [5-Wire], IP55, Tee Section A370B370C370 mm</t>
  </si>
  <si>
    <t>007/2026/10/08</t>
  </si>
  <si>
    <t>ESHA620PS5F55SF1040</t>
  </si>
  <si>
    <t>2000A, AL, PET, Silver Contact, 3PH+N+PER [5-Wire], IP55, Straight Feeder 1040 mm</t>
  </si>
  <si>
    <t>007/2026/10/09</t>
  </si>
  <si>
    <t>ESHA620PS5P55O123SP3000</t>
  </si>
  <si>
    <t>2000A, AL, PET, Silver Contact, 3PH+N+PER [5-Wire], IP55, Straight Plug-In 3000 mm</t>
  </si>
  <si>
    <t>007/2026/10/10</t>
  </si>
  <si>
    <t>ESHA620PS5F55SF1200</t>
  </si>
  <si>
    <t>2000A, AL, PET, Silver Contact, 3PH+N+PER [5-Wire], IP55, Straight Feeder 1200 mm</t>
  </si>
  <si>
    <t>007/2026/11/01</t>
  </si>
  <si>
    <t>007/2026/11/02</t>
  </si>
  <si>
    <t>ESHA608EC</t>
  </si>
  <si>
    <t>800A, Aluminum, End Cap</t>
  </si>
  <si>
    <t>007/2026/11/03</t>
  </si>
  <si>
    <t>ESHA608PS5P55O12SP2000</t>
  </si>
  <si>
    <t>800A, AL, PET, Silver Contact, 3PH+N+PER [5-Wire], IP55, Straight Plug-In 2000 mm</t>
  </si>
  <si>
    <t>007/2026/11/04</t>
  </si>
  <si>
    <t>ESHA608PS5F55TSA298B298C298</t>
  </si>
  <si>
    <t>800A, AL, PET, Silver Contact, 3PH+N+PER [5-Wire], IP55, Tee Section A298B298C298 mm</t>
  </si>
  <si>
    <t>007/2026/11/05</t>
  </si>
  <si>
    <t>ESHA608PS5F55SF1800</t>
  </si>
  <si>
    <t>800A, AL, PET, Silver Contact, 3PH+N+PER [5-Wire], IP55, Straight Feeder 1800 mm</t>
  </si>
  <si>
    <t>007/2026/11/06</t>
  </si>
  <si>
    <t>ESHA608PS5F55SF1040</t>
  </si>
  <si>
    <t>800A, AL, PET, Silver Contact, 3PH+N+PER [5-Wire], IP55, Straight Feeder 1040 mm</t>
  </si>
  <si>
    <t>007/2026/11/07</t>
  </si>
  <si>
    <t>ESHA608PS5P55O123SP3000</t>
  </si>
  <si>
    <t>800A, AL, PET, Silver Contact, 3PH+N+PER [5-Wire], IP55, Straight Plug-In 3000 mm</t>
  </si>
  <si>
    <t>007/2026/11/08</t>
  </si>
  <si>
    <t>ESHA608PS5F55SF1700</t>
  </si>
  <si>
    <t>800A, AL, PET, Silver Contact, 3PH+N+PER [5-Wire], IP55, Straight Feeder 1700 mm</t>
  </si>
  <si>
    <t>007/2026/11/09</t>
  </si>
  <si>
    <t>007/2026/11/10</t>
  </si>
  <si>
    <t>ESHA608PS5F55SF1500</t>
  </si>
  <si>
    <t>800A, AL, PET, Silver Contact, 3PH+N+PER [5-Wire], IP55, Straight Feeder 1500 mm</t>
  </si>
  <si>
    <t>007/2026/11/11</t>
  </si>
  <si>
    <t>ESHA608PS5F55SF1200</t>
  </si>
  <si>
    <t>800A, AL, PET, Silver Contact, 3PH+N+PER [5-Wire], IP55, Straight Feeder 1200 mm</t>
  </si>
  <si>
    <t>007/2026/9/01</t>
  </si>
  <si>
    <t>007/2026/9/02</t>
  </si>
  <si>
    <t>007/2026/9/03</t>
  </si>
  <si>
    <t>007/2026/9/04</t>
  </si>
  <si>
    <t>007/2026/9/05</t>
  </si>
  <si>
    <t>007/2026/9/06</t>
  </si>
  <si>
    <t>007/2026/9/07</t>
  </si>
  <si>
    <t>007/2026/9/08</t>
  </si>
  <si>
    <t>007/2026/9/09</t>
  </si>
  <si>
    <t>007/2026/9/10</t>
  </si>
  <si>
    <t>007/2026/22.2/01</t>
  </si>
  <si>
    <t>ES5P3LV525303R55</t>
  </si>
  <si>
    <t>Tap-Off Unit 250A, EasyPact CVS250B, 250A, 3P, TMD250A, 25kA @ 415V with Extended Rotary Handle</t>
  </si>
  <si>
    <t>v4</t>
  </si>
  <si>
    <t>007/2026/22.2/01T</t>
  </si>
  <si>
    <t>BW-TOU-250A</t>
  </si>
  <si>
    <t>Tap-Off unit Enclosure with Copper Connections, 250A</t>
  </si>
  <si>
    <t>007/2026/24/01</t>
  </si>
  <si>
    <t>ES5P1LV510305R55</t>
  </si>
  <si>
    <t>Tap-Off Unit 63A, EasyPact CVS100B, 63A, 3P, TMD63A, 25kA @ 415V with Extended Rotary Handle</t>
  </si>
  <si>
    <t>V5</t>
  </si>
  <si>
    <t>007/2026/25/01</t>
  </si>
  <si>
    <t>ES5P4LV563307R55</t>
  </si>
  <si>
    <t>Tap-Off Unit 630A, EasyPact CVS630F, 630A, 3P, TMD630A, 36kA @ 415V with Extended Rotary Handle</t>
  </si>
  <si>
    <t>007/2026/26/01</t>
  </si>
  <si>
    <t>ES5P1LV510303R55</t>
  </si>
  <si>
    <t>Tap-Off Unit 40A, EasyPact CVS100B, 40A, 3P, TMD40A, 25kA @ 415V with Extended Rotary Handle</t>
  </si>
  <si>
    <t>007/2026/34/01</t>
  </si>
  <si>
    <t>ESHA620PS5F55EEUALA370B370</t>
  </si>
  <si>
    <t>2000A, AL, PET, Silver Contact, 3PH+N+PER [5-Wire], IP55, Elbow Edge (U) A370B370</t>
  </si>
  <si>
    <t>v9</t>
  </si>
  <si>
    <t>007/2026/20.1/01</t>
  </si>
  <si>
    <t>ESHA620PS5F55FS425</t>
  </si>
  <si>
    <t>2000A, AL, PET, Silver Contact, 3PH+N+PER [5-Wire], IP55, Flange Straight 425 mm</t>
  </si>
  <si>
    <t>007/2026/21.1/01</t>
  </si>
  <si>
    <t>007/2026/22.1/01</t>
  </si>
  <si>
    <t>007/2026/23.1/01</t>
  </si>
  <si>
    <t>ESHA608PS5F55FS425</t>
  </si>
  <si>
    <t>800A, AL, PET, Silver Contact, 3PH+N+PER [5-Wire], IP55, Flange Straight 425 mm</t>
  </si>
  <si>
    <t>007/2026/18.1/01</t>
  </si>
  <si>
    <t>ESHA640PS5F55FEUA735B505</t>
  </si>
  <si>
    <t>4000A, AL, PET, Silver Contact, 3PH+N+PER [5-Wire], IP55, Flange Elbow Edge (U) A735B505</t>
  </si>
  <si>
    <t>007/2026/19.1/01</t>
  </si>
  <si>
    <t>007/2026/21.2/01</t>
  </si>
  <si>
    <t>ESHA620PS5F55SF500</t>
  </si>
  <si>
    <t>2000A, AL, PET, Silver Contact, 3PH+N+PER [5-Wire], IP55, Straight Feeder 500 mm</t>
  </si>
  <si>
    <t>007/2026/21.2/02</t>
  </si>
  <si>
    <t>ESHA620EC</t>
  </si>
  <si>
    <t>2000A, Aluminum, End Cap</t>
  </si>
  <si>
    <t>007/2026/21.2/03</t>
  </si>
  <si>
    <t>ESHA620PS5F55SF3000</t>
  </si>
  <si>
    <t>2000A, AL, PET, Silver Contact, 3PH+N+PER [5-Wire], IP55, Straight Feeder 3000 mm</t>
  </si>
  <si>
    <t>007/2026/21.2/04</t>
  </si>
  <si>
    <t>007/2026/21.2/05</t>
  </si>
  <si>
    <t>ESHA620PS5F55EEUALA475B370</t>
  </si>
  <si>
    <t>2000A, AL, PET, Silver Contact, 3PH+N+PER [5-Wire], IP55, Elbow Edge (U) A475B370</t>
  </si>
  <si>
    <t>007/2026/21.2/06</t>
  </si>
  <si>
    <t>007/2026/22.3/01</t>
  </si>
  <si>
    <t>007/2026/22.3/02</t>
  </si>
  <si>
    <t>ESHA620PS5F55SF2075</t>
  </si>
  <si>
    <t>2000A, AL, PET, Silver Contact, 3PH+N+PER [5-Wire], IP55, Straight Feeder 2075 mm</t>
  </si>
  <si>
    <t>007/2026/22.3/03</t>
  </si>
  <si>
    <t>007/2026/22.3/04</t>
  </si>
  <si>
    <t>007/2026/22.3/05</t>
  </si>
  <si>
    <t>007/2026/22.3/06</t>
  </si>
  <si>
    <t>007/2026/22.3/07</t>
  </si>
  <si>
    <t>ESHA620PS5F55SF1670</t>
  </si>
  <si>
    <t>2000A, AL, PET, Silver Contact, 3PH+N+PER [5-Wire], IP55, Straight Feeder 1670 mm</t>
  </si>
  <si>
    <t>007/2026/22.3/08</t>
  </si>
  <si>
    <t>ESHA620PS5F55EFIEALA300B300</t>
  </si>
  <si>
    <t>2000A, AL, PET, Silver Contact, 3PH+N+PER [5-Wire], IP55, Elbow Flat (IE) A300B300</t>
  </si>
  <si>
    <t>007/2026/23.2/01</t>
  </si>
  <si>
    <t>ESHA608PS5F55EEUALA298B298</t>
  </si>
  <si>
    <t>800A, AL, PET, Silver Contact, 3PH+N+PER [5-Wire], IP55, Elbow Edge (U) A298B298</t>
  </si>
  <si>
    <t>007/2026/23.2/02</t>
  </si>
  <si>
    <t>ESHA608PS5F55SF525</t>
  </si>
  <si>
    <t>800A, AL, PET, Silver Contact, 3PH+N+PER [5-Wire], IP55, Straight Feeder 525 mm</t>
  </si>
  <si>
    <t>007/2026/23.2/03</t>
  </si>
  <si>
    <t>ESHA608PS5F55SF1070</t>
  </si>
  <si>
    <t>800A, AL, PET, Silver Contact, 3PH+N+PER [5-Wire], IP55, Straight Feeder 1070 mm</t>
  </si>
  <si>
    <t>007/2026/23.2/04</t>
  </si>
  <si>
    <t>ESHA608PS5F55SF1765</t>
  </si>
  <si>
    <t>800A, AL, PET, Silver Contact, 3PH+N+PER [5-Wire], IP55, Straight Feeder 1765 mm</t>
  </si>
  <si>
    <t>007/2026/23.2/05</t>
  </si>
  <si>
    <t>007/2026/23.2/06</t>
  </si>
  <si>
    <t>007/2026/23.2/07</t>
  </si>
  <si>
    <t>007/2026/23.2/08</t>
  </si>
  <si>
    <t>ESHA608PS5F55EFIEALA300B300</t>
  </si>
  <si>
    <t>800A, AL, PET, Silver Contact, 3PH+N+PER [5-Wire], IP55, Elbow Flat (IE) A300B300</t>
  </si>
  <si>
    <t>007/2026/28/01</t>
  </si>
  <si>
    <t>ESHA620PS5F55EEDALA370B470</t>
  </si>
  <si>
    <t>2000A, AL, PET, Silver Contact, 3PH+N+PER [5-Wire], IP55, Elbow Edge (D) A370B470</t>
  </si>
  <si>
    <t>v7</t>
  </si>
  <si>
    <t>007/2026/28/02</t>
  </si>
  <si>
    <t>007/2026/28/03</t>
  </si>
  <si>
    <t>007/2026/28/04</t>
  </si>
  <si>
    <t>ESHA620PS5F55EEUALA370B750</t>
  </si>
  <si>
    <t>2000A, AL, PET, Silver Contact, 3PH+N+PER [5-Wire], IP55, Elbow Edge (U) A370B750</t>
  </si>
  <si>
    <t>007/2026/28/05</t>
  </si>
  <si>
    <t>ESHA620PS5F55OEUIEALA370B370C300</t>
  </si>
  <si>
    <t>2000A, AL, PET, Silver Contact, 3PH+N+PER [5-Wire], IP55, Offset Edge (U)(IE) A370B370C300</t>
  </si>
  <si>
    <t>007/2026/28/06</t>
  </si>
  <si>
    <t>ESHA620PS5F55SF1660</t>
  </si>
  <si>
    <t>2000A, AL, PET, Silver Contact, 3PH+N+PER [5-Wire], IP55, Straight Feeder 1660 mm</t>
  </si>
  <si>
    <t>007/2026/28/07</t>
  </si>
  <si>
    <t>007/2026/28/08</t>
  </si>
  <si>
    <t>ESHA620PS5F55SF2000</t>
  </si>
  <si>
    <t>2000A, AL, PET, Silver Contact, 3PH+N+PER [5-Wire], IP55, Straight Feeder 2000 mm</t>
  </si>
  <si>
    <t>007/2026/29/01</t>
  </si>
  <si>
    <t>007/2026/29/02</t>
  </si>
  <si>
    <t>ESHA620PS5F55EFIEALA400B340</t>
  </si>
  <si>
    <t>2000A, AL, PET, Silver Contact, 3PH+N+PER [5-Wire], IP55, Elbow Flat (IE) A400B340</t>
  </si>
  <si>
    <t>007/2026/29/03</t>
  </si>
  <si>
    <t>ESHA620PS5F55OEUIEALA470B370C300</t>
  </si>
  <si>
    <t>2000A, AL, PET, Silver Contact, 3PH+N+PER [5-Wire], IP55, Offset Edge (U)(IE) A470B370C300</t>
  </si>
  <si>
    <t>007/2026/29/04</t>
  </si>
  <si>
    <t>007/2026/29/05</t>
  </si>
  <si>
    <t>007/2026/29/06</t>
  </si>
  <si>
    <t>ESHA620PS5F55SF990</t>
  </si>
  <si>
    <t>2000A, AL, PET, Silver Contact, 3PH+N+PER [5-Wire], IP55, Straight Feeder 990 mm</t>
  </si>
  <si>
    <t>007/2026/30/01</t>
  </si>
  <si>
    <t>007/2026/30/02</t>
  </si>
  <si>
    <t>ESHA608PS5F55EFIEALA420B300</t>
  </si>
  <si>
    <t>800A, AL, PET, Silver Contact, 3PH+N+PER [5-Wire], IP55, Elbow Flat (IE) A420B300</t>
  </si>
  <si>
    <t>007/2026/30/03</t>
  </si>
  <si>
    <t>007/2026/30/05</t>
  </si>
  <si>
    <t>ESHA608PS5P55O103SP3000</t>
  </si>
  <si>
    <t>800A, AL, PET, Silver Contact, 3PH+N+PER [5-Wire], IP55, Straight Plug-in 3000 mm</t>
  </si>
  <si>
    <t>007/2026/31/01</t>
  </si>
  <si>
    <t>ESHA640PS5F55CB</t>
  </si>
  <si>
    <t>4000A, AL, PET, Silver Contact, 3PH+N+PER [5-Wire], IP55, Cable Box</t>
  </si>
  <si>
    <t>v8</t>
  </si>
  <si>
    <t>007/2026/31/03</t>
  </si>
  <si>
    <t>ESHA640PS5F55EFOEALA415B475</t>
  </si>
  <si>
    <t>4000A, AL, PET, Silver Contact, 3PH+N+PER [5-Wire], IP55, Elbow Flat (OE) A415B475</t>
  </si>
  <si>
    <t>007/2026/31/04</t>
  </si>
  <si>
    <t>ESHA640PS5F55EFIEALA300B300</t>
  </si>
  <si>
    <t>4000A, AL, PET, Silver Contact, 3PH+N+PER [5-Wire], IP55, Elbow Flat (IE) A300B300</t>
  </si>
  <si>
    <t>007/2026/31/05</t>
  </si>
  <si>
    <t>ESHA640PS5F55SF1365</t>
  </si>
  <si>
    <t>4000A, AL, PET, Silver Contact, 3PH+N+PER [5-Wire], IP55, Straight Feeder 1365 mm</t>
  </si>
  <si>
    <t>007/2026/31/06</t>
  </si>
  <si>
    <t>BWJPA6S540IP55</t>
  </si>
  <si>
    <t>4000A, AL Joint Pack, 2S(200), 3Ph+N+PER [5-Wire], Silver Plated, IP55</t>
  </si>
  <si>
    <t>007/2026/32/01</t>
  </si>
  <si>
    <t>ESHA640PS5F55ZFIEALA415B300C300</t>
  </si>
  <si>
    <t>4000A, AL, PET, Silver Contact, 3PH+N+PER [5-Wire], IP55, Z-Unit Flat (IE) A415B300C300</t>
  </si>
  <si>
    <t>007/2026/32/02</t>
  </si>
  <si>
    <t>007/2026/32/04</t>
  </si>
  <si>
    <t>007/2026/32/05</t>
  </si>
  <si>
    <t>007/2026/33/01</t>
  </si>
  <si>
    <t>ESHA620PS5F55CB</t>
  </si>
  <si>
    <t>2000A, AL, PET, Silver Contact, 3PH+N+PER [5-Wire], IP55, Cable Box</t>
  </si>
  <si>
    <t>007/2026/33/03</t>
  </si>
  <si>
    <t>007/2026/33/04</t>
  </si>
  <si>
    <t>ESHA620PS5F55OEDIEALA370B370C300</t>
  </si>
  <si>
    <t>2000A, AL, PET, Silver Contact, 3PH+N+PER [5-Wire], IP55, Offset Edge (D)(IE) A370B370C300</t>
  </si>
  <si>
    <t>007/2026/33/05</t>
  </si>
  <si>
    <t>ESHA620PS5F55SF1365</t>
  </si>
  <si>
    <t>2000A, AL, PET, Silver Contact, 3PH+N+PER [5-Wire], IP55, Straight Feeder 1365 mm</t>
  </si>
  <si>
    <t>007/2026/30/04</t>
  </si>
  <si>
    <t>ESHA608PS5F55TSA420B298C355</t>
  </si>
  <si>
    <t>800A, AL, PET, Silver Contact, 3PH+N+PER [5-Wire], IP55, Tee Section A420B298C355</t>
  </si>
  <si>
    <t>007/2026/35/01</t>
  </si>
  <si>
    <t>v10</t>
  </si>
  <si>
    <t>007/2026/35/02</t>
  </si>
  <si>
    <t>ESHA620PS5F55SF580</t>
  </si>
  <si>
    <t>2000A, AL, PET, Silver Contact, 3PH+N+PER [5-Wire], IP55, Straight Feeder 580 mm</t>
  </si>
  <si>
    <t>007/2026/35/03</t>
  </si>
  <si>
    <t>007/2026/36/01</t>
  </si>
  <si>
    <t>ESHA620PS5F55EEDALA540B340</t>
  </si>
  <si>
    <t>2000A, AL, PET, Silver Contact, 3PH+N+PER [5-Wire], IP55, Elbow Edge (D) A540B340</t>
  </si>
  <si>
    <t>007/2026/36/02</t>
  </si>
  <si>
    <t>007/2026/36/03</t>
  </si>
  <si>
    <t>v11</t>
  </si>
  <si>
    <t>007/2026/37</t>
  </si>
  <si>
    <t>ESHA620PS5F55OEUOEALA370B370C300</t>
  </si>
  <si>
    <t>2000A, AL, PET, Silver Contact, 3PH+N+PER [5-Wire], IP55, Offset Edge (U)(OE) A370B370C300</t>
  </si>
  <si>
    <t>V12</t>
  </si>
  <si>
    <t>069/2025/08</t>
  </si>
  <si>
    <t>ESHA610ES5F55CB</t>
  </si>
  <si>
    <t>1000A, AL, Epoxy, Silver Contact, 3PH+N+PER [5-Wire], IP55, Cable Box</t>
  </si>
  <si>
    <t>Arkan Additional Cable</t>
  </si>
  <si>
    <t>V2</t>
  </si>
  <si>
    <t>069/2025/09</t>
  </si>
  <si>
    <t>069/2025/10</t>
  </si>
  <si>
    <t>ESHA610ES5F55SF1400</t>
  </si>
  <si>
    <t>1000A, AL, Epoxy, Silver Contact, 3PH+N+PER [5-Wire], IP55, Straight Feeder 1400 mm</t>
  </si>
  <si>
    <t>069/2025/11</t>
  </si>
  <si>
    <t>069/2025/12</t>
  </si>
  <si>
    <t>069/2025/13</t>
  </si>
  <si>
    <t>BW-CB-A610EX110*130*6</t>
  </si>
  <si>
    <t>1000A, Cable Box AL Extension Plate, Silver, 110*130*6 mm</t>
  </si>
  <si>
    <t>069/2025/03</t>
  </si>
  <si>
    <t>ESHA612ES5F55SF1970</t>
  </si>
  <si>
    <t>1250A, AL, Epoxy, Silver Contact, 3PH+N+PER [5-Wire], IP55, Straight Feeder 1970 mm</t>
  </si>
  <si>
    <t>069/2025/04</t>
  </si>
  <si>
    <t>069/2025/05</t>
  </si>
  <si>
    <t>069/2025/06</t>
  </si>
  <si>
    <t>ESHA610ES5F55CB-C25B3TM250</t>
  </si>
  <si>
    <t>1000A, AL, Epoxy, Silver Contact, 3PH+N+PER [5-Wire], IP55, Cable Box with C.B 250A 25KA (C25B3TM250)</t>
  </si>
  <si>
    <t>069/2025/07</t>
  </si>
  <si>
    <t>ESHA612ES5F55CB-C25B3TM250</t>
  </si>
  <si>
    <t>1250A, AL, Epoxy, Silver Contact, 3PH+N+PER [5-Wire], IP55, Cable Box with C.B 250A 25KA (C25B3TM250)</t>
  </si>
  <si>
    <t>013/2026/30</t>
  </si>
  <si>
    <t>ES5P4C63N32D630R55</t>
  </si>
  <si>
    <t>Tap-Off Unit 630A, S.C 50kA, ComPacT NSX630N, 3 poles, MicroLogic 2.3, With Extended Rotary Handle.</t>
  </si>
  <si>
    <t>Banque Misr</t>
  </si>
  <si>
    <t>013/2026/30T</t>
  </si>
  <si>
    <t>BW-TOU-400A-630A</t>
  </si>
  <si>
    <t>Tap-Off unit Enclosure with Copper Connections, 400A To 630A</t>
  </si>
  <si>
    <t>032/2026/10.1/02</t>
  </si>
  <si>
    <t>BWJPC5S510125IP65</t>
  </si>
  <si>
    <t>1000A, CU Joint Pack, 1S(60), 3Ph+N+PER [5-Wire], Silver Plated, IP65</t>
  </si>
  <si>
    <t>Banque Misr (west- smart village)</t>
  </si>
  <si>
    <t>032/2026/11.1/02</t>
  </si>
  <si>
    <t>BWJPC5S540125IP65</t>
  </si>
  <si>
    <t>4000A, CU Joint Pack, 2S(160), 3Ph+N+PER [5-Wire], Silver Plated, IP65</t>
  </si>
  <si>
    <t>032/2026/12.1/02</t>
  </si>
  <si>
    <t>032/2026/13.1/02</t>
  </si>
  <si>
    <t>032/2026/14.1/02</t>
  </si>
  <si>
    <t>032/2026/8.1/02</t>
  </si>
  <si>
    <t>032/2026/9.1/02</t>
  </si>
  <si>
    <t>032/2026/10.1/01</t>
  </si>
  <si>
    <t>ESHC510ES5F65SF3000</t>
  </si>
  <si>
    <t>1000A, CU, Epoxy, Silver Contact, 3PH+N+PER [5-Wire], IP65, Straight Feeder 3000 mm</t>
  </si>
  <si>
    <t>032/2026/11.1/01</t>
  </si>
  <si>
    <t>ESHC540ES5F65SF3000</t>
  </si>
  <si>
    <t>4000A, CU, Epoxy, Silver Contact, 3PH+N+PER [5-Wire], IP65, Straight Feeder 3000 mm</t>
  </si>
  <si>
    <t>032/2026/12.1/01</t>
  </si>
  <si>
    <t>032/2026/13.1/01</t>
  </si>
  <si>
    <t>032/2026/14.1/01</t>
  </si>
  <si>
    <t>032/2026/8.1/01</t>
  </si>
  <si>
    <t>032/2026/9.1/01</t>
  </si>
  <si>
    <t>032/2026/18/01</t>
  </si>
  <si>
    <t>ESHC540ES5F65SF2225</t>
  </si>
  <si>
    <t>4000A, CU, Epoxy, Silver Contact, 3PH+N+PER [5-Wire], IP65, Straight Feeder 2225 mm</t>
  </si>
  <si>
    <t>032/2026/18/02</t>
  </si>
  <si>
    <t>032/2026/18/03</t>
  </si>
  <si>
    <t>032/2026/18/04</t>
  </si>
  <si>
    <t>ESHC540ES5F65EEDALA465B465</t>
  </si>
  <si>
    <t>4000A, CU, Epoxy, Silver Contact, 3PH+N+PER [5-Wire], IP65, Elbow Edge (D) A465B465</t>
  </si>
  <si>
    <t>032/2026/18/05</t>
  </si>
  <si>
    <t>ESHC540ES5F65FS425</t>
  </si>
  <si>
    <t>4000A, CU, Epoxy, Silver Contact, 3PH+N+PER [5-Wire], IP65, Flange Straight 425 mm</t>
  </si>
  <si>
    <t>032/2026/19/01</t>
  </si>
  <si>
    <t>032/2026/19/02</t>
  </si>
  <si>
    <t>032/2026/19/03</t>
  </si>
  <si>
    <t>032/2026/19/04</t>
  </si>
  <si>
    <t>ESHC540ES5F65SF2230</t>
  </si>
  <si>
    <t>4000A, CU, Epoxy, Silver Contact, 3PH+N+PER [5-Wire], IP65, Straight Feeder 2230 mm</t>
  </si>
  <si>
    <t>032/2026/19/05</t>
  </si>
  <si>
    <t>032/2026/20/01</t>
  </si>
  <si>
    <t>032/2026/20/02</t>
  </si>
  <si>
    <t>032/2026/20/03</t>
  </si>
  <si>
    <t>032/2026/20/04</t>
  </si>
  <si>
    <t>032/2026/21/01</t>
  </si>
  <si>
    <t>032/2026/21/02</t>
  </si>
  <si>
    <t>032/2026/21/03</t>
  </si>
  <si>
    <t>032/2026/21/04</t>
  </si>
  <si>
    <t>032/2026/22/01</t>
  </si>
  <si>
    <t>032/2026/22/02</t>
  </si>
  <si>
    <t>032/2026/22/03</t>
  </si>
  <si>
    <t>032/2026/22/04</t>
  </si>
  <si>
    <t>032/2026/23/01</t>
  </si>
  <si>
    <t>ESHC510ES5F65EEDALA300B300</t>
  </si>
  <si>
    <t>1000A, CU, Epoxy, Silver Contact, 3PH+N+PER [5-Wire], IP65, Elbow Edge (D) A300B300</t>
  </si>
  <si>
    <t>032/2026/23/02</t>
  </si>
  <si>
    <t>ESHC510ES5F65EEUALA300B300</t>
  </si>
  <si>
    <t>1000A, CU, Epoxy, Silver Contact, 3PH+N+PER [5-Wire], IP65, Elbow Edge (U) A300B300</t>
  </si>
  <si>
    <t>032/2026/23/03</t>
  </si>
  <si>
    <t>032/2026/23/04</t>
  </si>
  <si>
    <t>ESHC510ES5P55O123SP3000</t>
  </si>
  <si>
    <t>1000A, CU, Epoxy, Silver Contact, 3PH+N+PER [5-Wire], IP55, Straight Plug-in 3000 mm</t>
  </si>
  <si>
    <t>032/2026/23/05</t>
  </si>
  <si>
    <t>032/2026/24/01</t>
  </si>
  <si>
    <t>032/2026/24/02</t>
  </si>
  <si>
    <t>032/2026/24/03</t>
  </si>
  <si>
    <t>032/2026/24/04</t>
  </si>
  <si>
    <t>032/2026/24/05</t>
  </si>
  <si>
    <t>013/2026/2.1/01</t>
  </si>
  <si>
    <t>Banque Misr East</t>
  </si>
  <si>
    <t>013/2026/2.1/02</t>
  </si>
  <si>
    <t>ESHC540ES5F65SF1305</t>
  </si>
  <si>
    <t>4000A, CU, Epoxy, Silver Contact, 3PH+N+PER [5-Wire], IP65, Straight Feeder 1305 mm</t>
  </si>
  <si>
    <t>013/2026/2.1/03</t>
  </si>
  <si>
    <t>ESHC540ES5F65EJ</t>
  </si>
  <si>
    <t>4000A, CU, Epoxy, Silver Contact, 3PH+N+PER [5-Wire], IP65, Expansion Joint 1000 mm</t>
  </si>
  <si>
    <t>013/2026/2.1/04</t>
  </si>
  <si>
    <t>013/2026/2.1/05</t>
  </si>
  <si>
    <t>ESHC540ES5F65SF1500</t>
  </si>
  <si>
    <t>4000A, CU, Epoxy, Silver Contact, 3PH+N+PER [5-Wire], IP65, Straight Feeder 1500 mm</t>
  </si>
  <si>
    <t>013/2026/3.1/01</t>
  </si>
  <si>
    <t>013/2026/3.1/02</t>
  </si>
  <si>
    <t>013/2026/3.1/03</t>
  </si>
  <si>
    <t>013/2026/3.1/04</t>
  </si>
  <si>
    <t>ESHC540ES5F65SF2740</t>
  </si>
  <si>
    <t>4000A, CU, Epoxy, Silver Contact, 3PH+N+PER [5-Wire], IP65, Straight Feeder 2740 mm</t>
  </si>
  <si>
    <t>013/2026/3.1/05</t>
  </si>
  <si>
    <t>013/2026/4.1/01</t>
  </si>
  <si>
    <t>ESHC540ES5F65SF2700</t>
  </si>
  <si>
    <t>4000A, CU, Epoxy, Silver Contact, 3PH+N+PER [5-Wire], IP65, Straight Feeder 2700 mm</t>
  </si>
  <si>
    <t>013/2026/4.1/02</t>
  </si>
  <si>
    <t>013/2026/4.1/03</t>
  </si>
  <si>
    <t>013/2026/4.1/04</t>
  </si>
  <si>
    <t>013/2026/4.1/05</t>
  </si>
  <si>
    <t>013/2026/4.1/06</t>
  </si>
  <si>
    <t>ESHC540ES5F65EEUALA465B465</t>
  </si>
  <si>
    <t>4000A, CU, Epoxy, Silver Contact, 3PH+N+PER [5-Wire], IP65, Elbow Edge (U) A465B465</t>
  </si>
  <si>
    <t>013/2026/4.1/07</t>
  </si>
  <si>
    <t>013/2026/4.1/08</t>
  </si>
  <si>
    <t>013/2026/12/01</t>
  </si>
  <si>
    <t>013/2026/12/02</t>
  </si>
  <si>
    <t>013/2026/12/03</t>
  </si>
  <si>
    <t>013/2026/12/04</t>
  </si>
  <si>
    <t>ESHC540ES5F65SF1575</t>
  </si>
  <si>
    <t>4000A, CU, Epoxy, Silver Contact, 3PH+N+PER [5-Wire], IP65, Straight Feeder 1575 mm</t>
  </si>
  <si>
    <t>013/2026/12/05</t>
  </si>
  <si>
    <t>ESHC540ES5F65SF820</t>
  </si>
  <si>
    <t>4000A, CU, Epoxy, Silver Contact, 3PH+N+PER [5-Wire], IP65, Straight Feeder 820 mm</t>
  </si>
  <si>
    <t>013/2026/13/01</t>
  </si>
  <si>
    <t>013/2026/13/02</t>
  </si>
  <si>
    <t>ESHC540ES5F65SF2000</t>
  </si>
  <si>
    <t>4000A, CU, Epoxy, Silver Contact, 3PH+N+PER [5-Wire], IP65, Straight Feeder 2000 mm</t>
  </si>
  <si>
    <t>013/2026/13/03</t>
  </si>
  <si>
    <t>013/2026/20/01</t>
  </si>
  <si>
    <t>013/2026/20/02</t>
  </si>
  <si>
    <t>ESHC540ES5F65SF1235</t>
  </si>
  <si>
    <t>4000A, CU, Epoxy, Silver Contact, 3PH+N+PER [5-Wire], IP65, Straight Feeder 1235 mm</t>
  </si>
  <si>
    <t>013/2026/20/03</t>
  </si>
  <si>
    <t>ESHC540ES5F65SF1650</t>
  </si>
  <si>
    <t>4000A, CU, Epoxy, Silver Contact, 3PH+N+PER [5-Wire], IP65, Straight Feeder 1650 mm</t>
  </si>
  <si>
    <t>013/2026/20/04</t>
  </si>
  <si>
    <t>ESHC540ES5F65SF1850</t>
  </si>
  <si>
    <t>4000A, CU, Epoxy, Silver Contact, 3PH+N+PER [5-Wire], IP65, Straight Feeder 1850 mm</t>
  </si>
  <si>
    <t>013/2026/20/05</t>
  </si>
  <si>
    <t>013/2026/21/01</t>
  </si>
  <si>
    <t>ESHC540ES5F65SF1845</t>
  </si>
  <si>
    <t>4000A, CU, Epoxy, Silver Contact, 3PH+N+PER [5-Wire], IP65, Straight Feeder 1845 mm</t>
  </si>
  <si>
    <t>013/2026/21/02</t>
  </si>
  <si>
    <t>013/2026/21/03</t>
  </si>
  <si>
    <t>013/2026/21/04</t>
  </si>
  <si>
    <t>ESHC540ES5F65SF2355</t>
  </si>
  <si>
    <t>4000A, CU, Epoxy, Silver Contact, 3PH+N+PER [5-Wire], IP65, Straight Feeder 2355 mm</t>
  </si>
  <si>
    <t>013/2026/21/05</t>
  </si>
  <si>
    <t>ESHC540ES5F65SF657</t>
  </si>
  <si>
    <t>4000A, CU, Epoxy, Silver Contact, 3PH+N+PER [5-Wire], IP65, Straight Feeder 657 mm</t>
  </si>
  <si>
    <t>013/2026/22/01</t>
  </si>
  <si>
    <t>ESHC525ES5F65FS425</t>
  </si>
  <si>
    <t>2500A, CU, Epoxy, Silver Contact, 3PH+N+PER [5-Wire], IP65, Flange Straight 425 mm</t>
  </si>
  <si>
    <t>013/2026/23/01</t>
  </si>
  <si>
    <t>ESHC520ES5F65FS425</t>
  </si>
  <si>
    <t>2000A, CU, Epoxy, Silver Contact, 3PH+N+PER [5-Wire], IP65, Flange Straight 425 mm</t>
  </si>
  <si>
    <t>013/2026/12.1/01</t>
  </si>
  <si>
    <t>HSHF-C540</t>
  </si>
  <si>
    <t>4000A, CU, Hanger Support Flatwise</t>
  </si>
  <si>
    <t>013/2026/12.1/02</t>
  </si>
  <si>
    <t>HSHFC-C540</t>
  </si>
  <si>
    <t>4000A, CU, Hanger Support Flatwise Corner</t>
  </si>
  <si>
    <t>013/2026/12.1/03</t>
  </si>
  <si>
    <t>HSVS42-100</t>
  </si>
  <si>
    <t>Spring Hanger Support Type 100 "B"</t>
  </si>
  <si>
    <t>013/2026/13.1/01</t>
  </si>
  <si>
    <t>013/2026/20.1/01</t>
  </si>
  <si>
    <t>013/2026/20.1/02</t>
  </si>
  <si>
    <t>013/2026/20.1/03</t>
  </si>
  <si>
    <t>013/2026/21.1/01</t>
  </si>
  <si>
    <t>013/2026/21.1/02</t>
  </si>
  <si>
    <t>013/2026/21.1/03</t>
  </si>
  <si>
    <t>013/2026/21.1/04</t>
  </si>
  <si>
    <t>013/2026/2.2/01</t>
  </si>
  <si>
    <t>013/2026/2.2/02</t>
  </si>
  <si>
    <t>013/2026/3.2/01</t>
  </si>
  <si>
    <t>013/2026/3.2/02</t>
  </si>
  <si>
    <t>013/2026/4.2/01</t>
  </si>
  <si>
    <t>013/2026/4.2/02</t>
  </si>
  <si>
    <t>013/2026/11.1/01</t>
  </si>
  <si>
    <t>013/2026/11.1/02</t>
  </si>
  <si>
    <t>013/2026/25/01</t>
  </si>
  <si>
    <t>ESHC520ES5F65FFIEA440B300</t>
  </si>
  <si>
    <t>2000A, CU, Epoxy, Silver Contact, 3PH+N+PER [5-Wire], IP65, Flange Flat (IE) A440B300</t>
  </si>
  <si>
    <t>013/2026/25/02</t>
  </si>
  <si>
    <t>ESHC520ES5F65EEUALA395B350</t>
  </si>
  <si>
    <t>2000A, CU, Epoxy, Silver Contact, 3PH+N+PER [5-Wire], IP65, Elbow Edge (U) A395B350</t>
  </si>
  <si>
    <t>013/2026/25/03</t>
  </si>
  <si>
    <t>ESHC520ES5F65SF3000</t>
  </si>
  <si>
    <t>2000A, CU, Epoxy, Silver Contact, 3PH+N+PER [5-Wire], IP65, Straight Feeder 3000 mm</t>
  </si>
  <si>
    <t>013/2026/25/04</t>
  </si>
  <si>
    <t>013/2026/25/05</t>
  </si>
  <si>
    <t>BWJPC5S520125IP65</t>
  </si>
  <si>
    <t>2000A, CU Joint Pack, 1S(160), 3Ph+N+PER [5-Wire], Silver Plated, IP65</t>
  </si>
  <si>
    <t>013/2026/33.1/01</t>
  </si>
  <si>
    <t>HSHF-60C2C</t>
  </si>
  <si>
    <t>Hanger Support Flatwise, 60 cm. Center to Center Rod</t>
  </si>
  <si>
    <t>013/2026/33.1/02</t>
  </si>
  <si>
    <t>HSHFC-90C2C</t>
  </si>
  <si>
    <t>Hanger Support Flatwise Corner, 90 cm. Center to Center Rod</t>
  </si>
  <si>
    <t>013/2026/24/07</t>
  </si>
  <si>
    <t>ESHC520ES5F65FFOEA440B300</t>
  </si>
  <si>
    <t>2000A, CU, Epoxy, Silver Contact, 3PH+N+PER [5-Wire], IP65, Flange Flat (OE) A440B300</t>
  </si>
  <si>
    <t>013/2026/14/01</t>
  </si>
  <si>
    <t>013/2026/14/02</t>
  </si>
  <si>
    <t>ESHC525ES5F65EFOEALA300B410</t>
  </si>
  <si>
    <t>2500A, CU, Epoxy, Silver Contact, 3PH+N+PER [5-Wire], IP65, Elbow Flat (OE) A300B410</t>
  </si>
  <si>
    <t>013/2026/14/03</t>
  </si>
  <si>
    <t>ESHC525ES5F65SF3000</t>
  </si>
  <si>
    <t>2500A, CU, Epoxy, Silver Contact, 3PH+N+PER [5-Wire], IP65, Straight Feeder 3000 mm</t>
  </si>
  <si>
    <t>013/2026/14/04</t>
  </si>
  <si>
    <t>ESHC525ES5F65SF1937</t>
  </si>
  <si>
    <t>2500A, CU, Epoxy, Silver Contact, 3PH+N+PER [5-Wire], IP65, Straight Feeder 1937 mm</t>
  </si>
  <si>
    <t>013/2026/14/05</t>
  </si>
  <si>
    <t>ESHC525ES5F65EEDALA760B760</t>
  </si>
  <si>
    <t>2500A, CU, Epoxy, Silver Contact, 3PH+N+PER [5-Wire], IP65, Elbow Edge (D) A760B760</t>
  </si>
  <si>
    <t>013/2026/14/06</t>
  </si>
  <si>
    <t>BWJPC5S525125IP65</t>
  </si>
  <si>
    <t>2500A, CU Joint Pack, 1S(200), 3Ph+N+PER [5-Wire], Silver Plated, IP65</t>
  </si>
  <si>
    <t>013/2026/15/01</t>
  </si>
  <si>
    <t>ESHC520ES5F65EEUALA350B350</t>
  </si>
  <si>
    <t>2000A, CU, Epoxy, Silver Contact, 3PH+N+PER [5-Wire], IP65, Elbow Edge (U) A350B350</t>
  </si>
  <si>
    <t>013/2026/15/02</t>
  </si>
  <si>
    <t>ESHC520ES5F65EEDALA355B355</t>
  </si>
  <si>
    <t>2000A, CU, Epoxy, Silver Contact, 3PH+N+PER [5-Wire], IP65, Elbow Edge (D) A355B355</t>
  </si>
  <si>
    <t>013/2026/15/03</t>
  </si>
  <si>
    <t>ESHC520ES5F65SF2000</t>
  </si>
  <si>
    <t>2000A, CU, Epoxy, Silver Contact, 3PH+N+PER [5-Wire], IP65, Straight Feeder 2000 mm</t>
  </si>
  <si>
    <t>013/2026/15/04</t>
  </si>
  <si>
    <t>013/2026/15/05</t>
  </si>
  <si>
    <t>013/2026/15/06</t>
  </si>
  <si>
    <t>ESHC520ES5F65OEUIEALA450B350C900</t>
  </si>
  <si>
    <t>2000A, CU, Epoxy, Silver Contact, 3PH+N+PER [5-Wire], IP65, Offset Edge (U)(IE) A450B350C900</t>
  </si>
  <si>
    <t>013/2026/16/01</t>
  </si>
  <si>
    <t>ESHC520ES5F65ZEUALA720B370C350</t>
  </si>
  <si>
    <t>2000A, CU, Epoxy, Silver Contact, 3PH+N+PER [5-Wire], IP65, Z-Unit  Edge (U) A720B370C350</t>
  </si>
  <si>
    <t>013/2026/16/02</t>
  </si>
  <si>
    <t>ESHC520ES5F65SF2090</t>
  </si>
  <si>
    <t>2000A, CU, Epoxy, Silver Contact, 3PH+N+PER [5-Wire], IP65, Straight Feeder 2090 mm</t>
  </si>
  <si>
    <t>013/2026/16/03</t>
  </si>
  <si>
    <t>013/2026/16/04</t>
  </si>
  <si>
    <t>013/2026/16/05</t>
  </si>
  <si>
    <t>ESHC520ES5F65EEDALA350B350</t>
  </si>
  <si>
    <t>2000A, CU, Epoxy, Silver Contact, 3PH+N+PER [5-Wire], IP65, Elbow Edge (D) A350B350</t>
  </si>
  <si>
    <t>013/2026/16/06</t>
  </si>
  <si>
    <t>ESHC520ES5F65SF1510</t>
  </si>
  <si>
    <t>2000A, CU, Epoxy, Silver Contact, 3PH+N+PER [5-Wire], IP65, Straight Feeder 1510 mm</t>
  </si>
  <si>
    <t>013/2026/16/07</t>
  </si>
  <si>
    <t>013/2026/16/08</t>
  </si>
  <si>
    <t>ESHC520ES5F65SF865</t>
  </si>
  <si>
    <t>2000A, CU, Epoxy, Silver Contact, 3PH+N+PER [5-Wire], IP65, Straight Feeder 865 mm</t>
  </si>
  <si>
    <t>013/2026/16/09</t>
  </si>
  <si>
    <t>ESHC520ES5F65ZEDALA550B370C550</t>
  </si>
  <si>
    <t>2000A, CU, Epoxy, Silver Contact, 3PH+N+PER [5-Wire], IP65, Z-Unit  Edge (D) A550B370C550</t>
  </si>
  <si>
    <t>013/2026/17/01</t>
  </si>
  <si>
    <t>013/2026/17/02</t>
  </si>
  <si>
    <t>013/2026/17/03</t>
  </si>
  <si>
    <t>ESHC520ES5F65OEDIEALA500B540C500</t>
  </si>
  <si>
    <t>2000A, CU, Epoxy, Silver Contact, 3PH+N+PER [5-Wire], IP65, Offset Edge (D)(IE) A500B540C500</t>
  </si>
  <si>
    <t>013/2026/17/04</t>
  </si>
  <si>
    <t>013/2026/17/05</t>
  </si>
  <si>
    <t>013/2026/17/06</t>
  </si>
  <si>
    <t>013/2026/18/01</t>
  </si>
  <si>
    <t>ESHC510ES5F65FS425</t>
  </si>
  <si>
    <t>1000A, CU, Epoxy, Silver Contact, 3PH+N+PER [5-Wire], IP65, Flange Straight 425 mm</t>
  </si>
  <si>
    <t>013/2026/18/02</t>
  </si>
  <si>
    <t>ESHC510ES5F65SF835</t>
  </si>
  <si>
    <t>1000A, CU, Epoxy, Silver Contact, 3PH+N+PER [5-Wire], IP65, Straight Feeder 835 mm</t>
  </si>
  <si>
    <t>013/2026/18/03</t>
  </si>
  <si>
    <t>ESHC510ES5F65EEUALA300B740</t>
  </si>
  <si>
    <t>1000A, CU, Epoxy, Silver Contact, 3PH+N+PER [5-Wire], IP65, Elbow Edge (U) A300B740</t>
  </si>
  <si>
    <t>013/2026/18/04</t>
  </si>
  <si>
    <t>013/2026/18/05</t>
  </si>
  <si>
    <t>ESHC510ES5F65SF1525</t>
  </si>
  <si>
    <t>1000A, CU, Epoxy, Silver Contact, 3PH+N+PER [5-Wire], IP65, Straight Feeder 1525 mm</t>
  </si>
  <si>
    <t>013/2026/18/06</t>
  </si>
  <si>
    <t>ESHC510ES5P55O12SP2000</t>
  </si>
  <si>
    <t>1000A, CU, Epoxy, Silver Contact, 3PH+N+PER [5-Wire], IP55, Straight Plug-in 2000 mm</t>
  </si>
  <si>
    <t>013/2026/18/07</t>
  </si>
  <si>
    <t>013/2026/18/08</t>
  </si>
  <si>
    <t>013/2026/19/01</t>
  </si>
  <si>
    <t>ESHC510ES5F65SF2065</t>
  </si>
  <si>
    <t>1000A, CU, Epoxy, Silver Contact, 3PH+N+PER [5-Wire], IP65, Straight Feeder 2065 mm</t>
  </si>
  <si>
    <t>013/2026/19/02</t>
  </si>
  <si>
    <t>013/2026/19/03</t>
  </si>
  <si>
    <t>013/2026/19/04</t>
  </si>
  <si>
    <t>ESHC510ES5F65EEUALA425B300</t>
  </si>
  <si>
    <t>1000A, CU, Epoxy, Silver Contact, 3PH+N+PER [5-Wire], IP65, Elbow Edge (U) A425B300</t>
  </si>
  <si>
    <t>013/2026/19/05</t>
  </si>
  <si>
    <t>013/2026/19/06</t>
  </si>
  <si>
    <t>013/2026/19/07</t>
  </si>
  <si>
    <t>013/2026/19/08</t>
  </si>
  <si>
    <t>013/2026/19/09</t>
  </si>
  <si>
    <t>ESHC510ES5F65SF1150</t>
  </si>
  <si>
    <t>1000A, CU, Epoxy, Silver Contact, 3PH+N+PER [5-Wire], IP65, Straight Feeder 1150 mm</t>
  </si>
  <si>
    <t>013/2026/24/01</t>
  </si>
  <si>
    <t>013/2026/24/02</t>
  </si>
  <si>
    <t>013/2026/24/03</t>
  </si>
  <si>
    <t>ESHC520ES5F65SF560</t>
  </si>
  <si>
    <t>2000A, CU, Epoxy, Silver Contact, 3PH+N+PER [5-Wire], IP65, Straight Feeder 560 mm</t>
  </si>
  <si>
    <t>013/2026/24/04</t>
  </si>
  <si>
    <t>ESHC520ES5F65SF1230</t>
  </si>
  <si>
    <t>2000A, CU, Epoxy, Silver Contact, 3PH+N+PER [5-Wire], IP65, Straight Feeder 1230 mm</t>
  </si>
  <si>
    <t>013/2026/24/05</t>
  </si>
  <si>
    <t>ESHC520ES5F65EEUALA1000B395</t>
  </si>
  <si>
    <t>2000A, CU, Epoxy, Silver Contact, 3PH+N+PER [5-Wire], IP65, Elbow Edge (U) A1000B395</t>
  </si>
  <si>
    <t>013/2026/24/06</t>
  </si>
  <si>
    <t>ESHC520ES5F65SF1175</t>
  </si>
  <si>
    <t>2000A, CU, Epoxy, Silver Contact, 3PH+N+PER [5-Wire], IP65, Straight Feeder 1175 mm</t>
  </si>
  <si>
    <t>013/2026/24/08</t>
  </si>
  <si>
    <t>ESHC520ES5F65ZFOEALA300B580C300</t>
  </si>
  <si>
    <t>2000A, CU, Epoxy, Silver Contact, 3PH+N+PER [5-Wire], IP65, Z-Unit  Flat (OE) A300B580C300</t>
  </si>
  <si>
    <t>013/2026/24/09</t>
  </si>
  <si>
    <t>013/2026/24/10</t>
  </si>
  <si>
    <t>013/2026/24/11</t>
  </si>
  <si>
    <t>ESHC520ES5F65SF990</t>
  </si>
  <si>
    <t>2000A, CU, Epoxy, Silver Contact, 3PH+N+PER [5-Wire], IP65, Straight Feeder 990 mm</t>
  </si>
  <si>
    <t>013/2026/24/12</t>
  </si>
  <si>
    <t>013/2026/24/13</t>
  </si>
  <si>
    <t>ESHC520ES5F65SF1010</t>
  </si>
  <si>
    <t>2000A, CU, Epoxy, Silver Contact, 3PH+N+PER [5-Wire], IP65, Straight Feeder 1010 mm</t>
  </si>
  <si>
    <t>013/2026/26/01</t>
  </si>
  <si>
    <t>013/2026/26/02</t>
  </si>
  <si>
    <t>013/2026/26/03</t>
  </si>
  <si>
    <t>ESHC510ES5F65SF930</t>
  </si>
  <si>
    <t>1000A, CU, Epoxy, Silver Contact, 3PH+N+PER [5-Wire], IP65, Straight Feeder 930 mm</t>
  </si>
  <si>
    <t>013/2026/26/04</t>
  </si>
  <si>
    <t>ESHC510ES5F65ZFOEALA300B290C300</t>
  </si>
  <si>
    <t>1000A, CU, Epoxy, Silver Contact, 3PH+N+PER [5-Wire], IP65, Z-Unit Flat (OE) A300B290C300</t>
  </si>
  <si>
    <t>013/2026/26/05</t>
  </si>
  <si>
    <t>ESHC510ES5F65SF2090</t>
  </si>
  <si>
    <t>1000A, CU, Epoxy, Silver Contact, 3PH+N+PER [5-Wire], IP65, Straight Feeder 2090 mm</t>
  </si>
  <si>
    <t>013/2026/26/06</t>
  </si>
  <si>
    <t>013/2026/26/07</t>
  </si>
  <si>
    <t>ESHC510ES5F65SF2320</t>
  </si>
  <si>
    <t>1000A, CU, Epoxy, Silver Contact, 3PH+N+PER [5-Wire], IP65, Straight Feeder 2320 mm</t>
  </si>
  <si>
    <t>013/2026/26/08</t>
  </si>
  <si>
    <t>013/2026/26/09</t>
  </si>
  <si>
    <t>013/2026/27/01</t>
  </si>
  <si>
    <t>ESHC510ES5F65SF1700</t>
  </si>
  <si>
    <t>1000A, CU, Epoxy, Silver Contact, 3PH+N+PER [5-Wire], IP65, Straight Feeder 1700 mm</t>
  </si>
  <si>
    <t>013/2026/27/02</t>
  </si>
  <si>
    <t>013/2026/27/03</t>
  </si>
  <si>
    <t>ESHC510ES5F65SF660</t>
  </si>
  <si>
    <t>1000A, CU, Epoxy, Silver Contact, 3PH+N+PER [5-Wire], IP65, Straight Feeder 660 mm</t>
  </si>
  <si>
    <t>013/2026/27/04</t>
  </si>
  <si>
    <t>013/2026/27/05</t>
  </si>
  <si>
    <t>013/2026/27/06</t>
  </si>
  <si>
    <t>ESHC510ES5F65SF2195</t>
  </si>
  <si>
    <t>1000A, CU, Epoxy, Silver Contact, 3PH+N+PER [5-Wire], IP65, Straight Feeder 2195 mm</t>
  </si>
  <si>
    <t>013/2026/27/07</t>
  </si>
  <si>
    <t>013/2026/27/08</t>
  </si>
  <si>
    <t>013/2026/33/01</t>
  </si>
  <si>
    <t>ESHC540ES5F65SF625</t>
  </si>
  <si>
    <t>4000A, CU, Epoxy, Silver Contact, 3PH+N+PER [5-Wire], IP65, Straight Feeder 625 mm</t>
  </si>
  <si>
    <t>013/2026/33/02</t>
  </si>
  <si>
    <t>ESHC540ES5F65SF500</t>
  </si>
  <si>
    <t>4000A, CU, Epoxy, Silver Contact, 3PH+N+PER [5-Wire], IP65, Straight Feeder 500 mm</t>
  </si>
  <si>
    <t>013/2026/33/03</t>
  </si>
  <si>
    <t>ESHC540ES5F65SF1345</t>
  </si>
  <si>
    <t>4000A, CU, Epoxy, Silver Contact, 3PH+N+PER [5-Wire], IP65, Straight Feeder 1345 mm</t>
  </si>
  <si>
    <t>013/2026/33/04</t>
  </si>
  <si>
    <t>013/2026/33/05</t>
  </si>
  <si>
    <t>013/2026/33/06</t>
  </si>
  <si>
    <t>ESHC540ES5F65EEDALA465B1110</t>
  </si>
  <si>
    <t>4000A, CU, Epoxy, Silver Contact, 3PH+N+PER [5-Wire], IP65, Elbow Edge (D) A465B1110</t>
  </si>
  <si>
    <t>013/2026/33/07</t>
  </si>
  <si>
    <t>ESHC540ES5F65SF845</t>
  </si>
  <si>
    <t>4000A, CU, Epoxy, Silver Contact, 3PH+N+PER [5-Wire], IP65, Straight Feeder 845 mm</t>
  </si>
  <si>
    <t>013/2026/34/01</t>
  </si>
  <si>
    <t>013/2026/34/02</t>
  </si>
  <si>
    <t>013/2026/34/03</t>
  </si>
  <si>
    <t>ESHC540ES5F65ZFOEALA300B290C300</t>
  </si>
  <si>
    <t>4000A, CU, Epoxy, Silver Contact, 3PH+N+PER [5-Wire], IP65, Z-Unit Flat (OE) A300B290C300</t>
  </si>
  <si>
    <t>013/2026/34/04</t>
  </si>
  <si>
    <t>013/2026/34/05</t>
  </si>
  <si>
    <t>013/2026/34/06</t>
  </si>
  <si>
    <t>013/2026/35/01</t>
  </si>
  <si>
    <t>ESHC540ES5F65SF695</t>
  </si>
  <si>
    <t>4000A, CU, Epoxy, Silver Contact, 3PH+N+PER [5-Wire], IP65, Straight Feeder 695 mm</t>
  </si>
  <si>
    <t>013/2026/35/02</t>
  </si>
  <si>
    <t>013/2026/35/03</t>
  </si>
  <si>
    <t>013/2026/35/04</t>
  </si>
  <si>
    <t>ESHC540ES5F65EEUALA465B850</t>
  </si>
  <si>
    <t>4000A, CU, Epoxy, Silver Contact, 3PH+N+PER [5-Wire], IP65, Elbow Edge (U) A465B850</t>
  </si>
  <si>
    <t>013/2026/35/05</t>
  </si>
  <si>
    <t>ESHC540ES5F65ZFIEALA300B290C900</t>
  </si>
  <si>
    <t>4000A, CU, Epoxy, Silver Contact, 3PH+N+PER [5-Wire], IP65, Z-Unit  Flat (IE) A300B290C900</t>
  </si>
  <si>
    <t>013/2026/35/06</t>
  </si>
  <si>
    <t>013/2026/36/01</t>
  </si>
  <si>
    <t>ESHC540ES5F65SF1200</t>
  </si>
  <si>
    <t>4000A, CU, Epoxy, Silver Contact, 3PH+N+PER [5-Wire], IP65, Straight Feeder 1200 mm</t>
  </si>
  <si>
    <t>013/2026/36/02</t>
  </si>
  <si>
    <t>013/2026/36/03</t>
  </si>
  <si>
    <t>013/2026/36/04</t>
  </si>
  <si>
    <t>013/2026/36/05</t>
  </si>
  <si>
    <t>013/2026/36/06</t>
  </si>
  <si>
    <t>ESHC540ES5F65EEUALA465B865</t>
  </si>
  <si>
    <t>4000A, CU, Epoxy, Silver Contact, 3PH+N+PER [5-Wire], IP65, Elbow Edge (U) A465B865</t>
  </si>
  <si>
    <t>013/2026/37/01</t>
  </si>
  <si>
    <t>ESHC525ES5F65SF930</t>
  </si>
  <si>
    <t>2500A, CU, Epoxy, Silver Contact, 3PH+N+PER [5-Wire], IP65, Straight Feeder 930 mm</t>
  </si>
  <si>
    <t>013/2026/37/02</t>
  </si>
  <si>
    <t>ESHC525ES5F65EEDALA370B370</t>
  </si>
  <si>
    <t>2500A, CU, Epoxy, Silver Contact, 3PH+N+PER [5-Wire], IP65, Elbow Edge (D) A370B370</t>
  </si>
  <si>
    <t>013/2026/37/03</t>
  </si>
  <si>
    <t>ESHC525ES5F65ZFOEALA365B290C405</t>
  </si>
  <si>
    <t>2500A, CU, Epoxy, Silver Contact, 3PH+N+PER [5-Wire], IP65, Z-Unit  Flat (OE) A365B290C405</t>
  </si>
  <si>
    <t>013/2026/37/04</t>
  </si>
  <si>
    <t>ESHC525ES5F65EEUALA370B370</t>
  </si>
  <si>
    <t>2500A, CU, Epoxy, Silver Contact, 3PH+N+PER [5-Wire], IP65, Elbow Edge (U) A370B370</t>
  </si>
  <si>
    <t>013/2026/37/05</t>
  </si>
  <si>
    <t>ESHC525ES5F65SF1210</t>
  </si>
  <si>
    <t>2500A, CU, Epoxy, Silver Contact, 3PH+N+PER [5-Wire], IP65, Straight Feeder 1210 mm</t>
  </si>
  <si>
    <t>013/2026/37/06</t>
  </si>
  <si>
    <t>ESHC525ES5F65EEUALA1000B375</t>
  </si>
  <si>
    <t>2500A, CU, Epoxy, Silver Contact, 3PH+N+PER [5-Wire], IP65, Elbow Edge (U) A1000B375</t>
  </si>
  <si>
    <t>013/2026/37/07</t>
  </si>
  <si>
    <t>013/2026/37/08</t>
  </si>
  <si>
    <t>ESHC525ES5F65ZEDALA570B635C570</t>
  </si>
  <si>
    <t>2500A, CU, Epoxy, Silver Contact, 3PH+N+PER [5-Wire], IP65, Z-Unit  Edge (D) A570B635C570</t>
  </si>
  <si>
    <t>013/2026/37/09</t>
  </si>
  <si>
    <t>013/2026/38/01</t>
  </si>
  <si>
    <t>013/2026/38/02</t>
  </si>
  <si>
    <t>013/2026/38/03</t>
  </si>
  <si>
    <t>013/2026/38/04</t>
  </si>
  <si>
    <t>ESHC520ES5F65SF645</t>
  </si>
  <si>
    <t>2000A, CU, Epoxy, Silver Contact, 3PH+N+PER [5-Wire], IP65, Straight Feeder 645 mm</t>
  </si>
  <si>
    <t>013/2026/38/05</t>
  </si>
  <si>
    <t>ESHC520ES5F65SF840</t>
  </si>
  <si>
    <t>2000A, CU, Epoxy, Silver Contact, 3PH+N+PER [5-Wire], IP65, Straight Feeder 840 mm</t>
  </si>
  <si>
    <t>013/2026/38/06</t>
  </si>
  <si>
    <t>ESHC520ES5F65EEDALA1000B395</t>
  </si>
  <si>
    <t>2000A, CU, Epoxy, Silver Contact, 3PH+N+PER [5-Wire], IP65, Elbow Edge (D) A1000B395</t>
  </si>
  <si>
    <t>013/2026/38/07</t>
  </si>
  <si>
    <t>ESHC520ES5F65SF935</t>
  </si>
  <si>
    <t>2000A, CU, Epoxy, Silver Contact, 3PH+N+PER [5-Wire], IP65, Straight Feeder 935 mm</t>
  </si>
  <si>
    <t>013/2026/38/08</t>
  </si>
  <si>
    <t>ESHC520ES5F65ZEUALA570B635C570</t>
  </si>
  <si>
    <t>2000A, CU, Epoxy, Silver Contact, 3PH+N+PER [5-Wire], IP65, Z-Unit  Edge (U) A570B635C570</t>
  </si>
  <si>
    <t>013/2026/38/09</t>
  </si>
  <si>
    <t>ESHC520ES5F65SF730</t>
  </si>
  <si>
    <t>2000A, CU, Epoxy, Silver Contact, 3PH+N+PER [5-Wire], IP65, Straight Feeder 730 mm</t>
  </si>
  <si>
    <t>013/2026/38/10</t>
  </si>
  <si>
    <t>013/2026/38/11</t>
  </si>
  <si>
    <t>013/2026/38/12</t>
  </si>
  <si>
    <t>ESHC520ES5F65EEUALA350B375</t>
  </si>
  <si>
    <t>2000A, CU, Epoxy, Silver Contact, 3PH+N+PER [5-Wire], IP65, Elbow Edge (U) A350B375</t>
  </si>
  <si>
    <t>025/2026/3</t>
  </si>
  <si>
    <t>ES5P4LV540306R55</t>
  </si>
  <si>
    <t>Tap-Off Unit 400A, EasyPact CVS400F, 400A, 3P, TMD400, 36kA @ 415V with Extended Rotary Handle</t>
  </si>
  <si>
    <t>Beko</t>
  </si>
  <si>
    <t>025/2026/3T</t>
  </si>
  <si>
    <t>012/2026/3.1/01</t>
  </si>
  <si>
    <t>Belle vie</t>
  </si>
  <si>
    <t>012/2026/3.1/02</t>
  </si>
  <si>
    <t>012/2026/4.1/01</t>
  </si>
  <si>
    <t>012/2026/4.1/02</t>
  </si>
  <si>
    <t>012/2026/5.1/01</t>
  </si>
  <si>
    <t>012/2026/5.1/02</t>
  </si>
  <si>
    <t>ESHA620PS5F55SF675</t>
  </si>
  <si>
    <t>2000A, AL, PET, Silver Contact, 3PH+N+PER [5-Wire], IP55, Straight Feeder 675 mm</t>
  </si>
  <si>
    <t>012/2026/5.1/03</t>
  </si>
  <si>
    <t>012/2026/5.1/04</t>
  </si>
  <si>
    <t>ESHA620PS5F55SF900</t>
  </si>
  <si>
    <t>2000A, AL, PET, Silver Contact, 3PH+N+PER [5-Wire], IP55, Straight Feeder 900 mm</t>
  </si>
  <si>
    <t>012/2026/5.1/05</t>
  </si>
  <si>
    <t>HSHF-A620</t>
  </si>
  <si>
    <t>2000A, AL, Hanger Support Flatwise</t>
  </si>
  <si>
    <t>012/2026/5.1/06</t>
  </si>
  <si>
    <t>012/2026/5.1/07</t>
  </si>
  <si>
    <t>012/2026/5.1/08</t>
  </si>
  <si>
    <t>ESHA620PS5F55SF2255</t>
  </si>
  <si>
    <t>2000A, AL, PET, Silver Contact, 3PH+N+PER [5-Wire], IP55, Straight Feeder 2255 mm</t>
  </si>
  <si>
    <t>012/2026/5.1/09</t>
  </si>
  <si>
    <t>ESHA620PS5F55SF890</t>
  </si>
  <si>
    <t>2000A, AL, PET, Silver Contact, 3PH+N+PER [5-Wire], IP55, Straight Feeder 890 mm</t>
  </si>
  <si>
    <t>012/2026/5.1/10</t>
  </si>
  <si>
    <t>FLEX-A420</t>
  </si>
  <si>
    <t>Flexible Link, Complete Set [12-100], Busway AL-2000A, 3Ph+N+PE [4-BAR]</t>
  </si>
  <si>
    <t>012/2026/5.1/11</t>
  </si>
  <si>
    <t>HSHFC-A620</t>
  </si>
  <si>
    <t>2000A, AL, Hanger Support Flatwise Corner</t>
  </si>
  <si>
    <t>012/2026/6.1/01</t>
  </si>
  <si>
    <t>012/2026/6.1/02</t>
  </si>
  <si>
    <t>012/2026/6.1/03</t>
  </si>
  <si>
    <t>012/2026/6.1/04</t>
  </si>
  <si>
    <t>012/2026/6.1/05</t>
  </si>
  <si>
    <t>012/2026/6.1/06</t>
  </si>
  <si>
    <t>012/2026/6.1/07</t>
  </si>
  <si>
    <t>ESHA620PS5F55EFIEALA300B600</t>
  </si>
  <si>
    <t>2000A, AL, PET, Silver Contact, 3PH+N+PER [5-Wire], IP55, Elbow Flat (IE) A300B600</t>
  </si>
  <si>
    <t>012/2026/6.1/08</t>
  </si>
  <si>
    <t>029/2025/12.1/04</t>
  </si>
  <si>
    <t>ESHC540PS4F55SF2000</t>
  </si>
  <si>
    <t>4000A, CU, PET, Silver Contact, 3PH+N+PE [4-Wire], IP55, Straight Feeder 2000 mm</t>
  </si>
  <si>
    <t>Crystal Tower</t>
  </si>
  <si>
    <t>029/2025/12.1/06</t>
  </si>
  <si>
    <t>ESHC540PS4F55SF1500</t>
  </si>
  <si>
    <t>4000A, CU, PET, Silver Contact, 3PH+N+PE [4-Wire], IP55, Straight Feeder 1500 mm</t>
  </si>
  <si>
    <t>029/2025/12.1/07</t>
  </si>
  <si>
    <t>ESHC540PS4F55SF3000</t>
  </si>
  <si>
    <t>4000A, CU, PET, Silver Contact, 3PH+N+PE [4-Wire], IP55, Straight Feeder 3000 mm</t>
  </si>
  <si>
    <t>029/2025/12.1/08</t>
  </si>
  <si>
    <t>BWJPC5S440125IP55</t>
  </si>
  <si>
    <t>4000A, CU Joint Pack, 2S(160), 3Ph+N+PE [4-Wire], Silver Plated, IP55</t>
  </si>
  <si>
    <t>029/2025/12.1/09</t>
  </si>
  <si>
    <t>FLEX-C440</t>
  </si>
  <si>
    <t>Flexible Link, Complete Set [16-160], Busway CU-4000A, 3Ph+N+PE [4-BAR]</t>
  </si>
  <si>
    <t>029/2025/12.1/10</t>
  </si>
  <si>
    <t>029/2025/12.1/11</t>
  </si>
  <si>
    <t>029/2025/12.1/12</t>
  </si>
  <si>
    <t>029/2025/12.1/13</t>
  </si>
  <si>
    <t>BW-WF-C5E40</t>
  </si>
  <si>
    <t>4000A-Copper - Wall Flange - 160mm Bar Width</t>
  </si>
  <si>
    <t>029/2025/13.1/04</t>
  </si>
  <si>
    <t>029/2025/13.1/05</t>
  </si>
  <si>
    <t>ESHC540PS4F55SF1015</t>
  </si>
  <si>
    <t>4000A, CU, PET, Silver Contact, 3PH+N+PE [4-Wire], IP55, Straight Feeder 1015 mm</t>
  </si>
  <si>
    <t>029/2025/13.1/07</t>
  </si>
  <si>
    <t>029/2025/13.1/08</t>
  </si>
  <si>
    <t>029/2025/13.1/09</t>
  </si>
  <si>
    <t>029/2025/13.1/10</t>
  </si>
  <si>
    <t>029/2025/13.1/11</t>
  </si>
  <si>
    <t>029/2025/13.1/12</t>
  </si>
  <si>
    <t>029/2025/13.1/13</t>
  </si>
  <si>
    <t>029/2025/13.1/14</t>
  </si>
  <si>
    <t>029/2025/14.1/01</t>
  </si>
  <si>
    <t>ESHC525PS5F55SF3000</t>
  </si>
  <si>
    <t>2500A, CU, PET, Silver Contact, 3PH+N+PER [5-Wire], IP55, Straight Feeder 3000 mm</t>
  </si>
  <si>
    <t>029/2025/14.1/03</t>
  </si>
  <si>
    <t>BWJPC5S525125IP55</t>
  </si>
  <si>
    <t>2500A, CU Joint Pack, 1S(200), 3Ph+N+PER [5-Wire], Silver Plated, IP55</t>
  </si>
  <si>
    <t>029/2025/14.1/04</t>
  </si>
  <si>
    <t>029/2025/14.1/05</t>
  </si>
  <si>
    <t>029/2025/14.1/06</t>
  </si>
  <si>
    <t>029/2025/14.1/07</t>
  </si>
  <si>
    <t>ESHC525PS5F55EEUALA635B635</t>
  </si>
  <si>
    <t>2500A, CU, PET, Silver Contact, 3PH+N+PER [5-Wire], IP55, Elbow Edge (U) A635B635</t>
  </si>
  <si>
    <t>029/2025/14.1/08</t>
  </si>
  <si>
    <t>HSHFC-C525</t>
  </si>
  <si>
    <t>2500A, CU, Hanger Support Flatwise Corner</t>
  </si>
  <si>
    <t>029/2025/15.1/01</t>
  </si>
  <si>
    <t>ESHC525PS5P55O123SP3000</t>
  </si>
  <si>
    <t>2500A, CU, PET, Silver Contact, 3PH+N+PER [5-Wire], IP55, Straight Plug-in 3000 mm</t>
  </si>
  <si>
    <t>029/2025/15.1/02</t>
  </si>
  <si>
    <t>ESHC525PS5P55O12SP2000</t>
  </si>
  <si>
    <t>2500A, CU, PET, Silver Contact, 3PH+N+PER [5-Wire], IP55, Straight Plug-in 2000 mm</t>
  </si>
  <si>
    <t>029/2025/15.1/03</t>
  </si>
  <si>
    <t>ESHC525PS5F55SF1160</t>
  </si>
  <si>
    <t>2500A, CU, PET, Silver Contact, 3PH+N+PER [5-Wire], IP55, Straight Feeder 1160 mm</t>
  </si>
  <si>
    <t>029/2025/15.1/04</t>
  </si>
  <si>
    <t>ESHC525PS5F55SF670</t>
  </si>
  <si>
    <t>2500A, CU, PET, Silver Contact, 3PH+N+PER [5-Wire], IP55, Straight Feeder 670 mm</t>
  </si>
  <si>
    <t>029/2025/15.1/05</t>
  </si>
  <si>
    <t>ESHC525PS5F55SF1400</t>
  </si>
  <si>
    <t>2500A, CU, PET, Silver Contact, 3PH+N+PER [5-Wire], IP55, Straight Feeder 1400 mm</t>
  </si>
  <si>
    <t>029/2025/15.1/06</t>
  </si>
  <si>
    <t>ESHC525PS5F55SF450</t>
  </si>
  <si>
    <t>2500A, CU, PET, Silver Contact, 3PH+N+PER [5-Wire], IP55, Straight Feeder 450 mm</t>
  </si>
  <si>
    <t>029/2025/15.1/07</t>
  </si>
  <si>
    <t>ESHC525PS5F55EFIEALA300B300</t>
  </si>
  <si>
    <t>2500A, CU, PET, Silver Contact, 3PH+N+PER [5-Wire], IP55, Elbow Flat (IE) A300B300</t>
  </si>
  <si>
    <t>029/2025/15.1/08</t>
  </si>
  <si>
    <t>029/2025/15.1/09</t>
  </si>
  <si>
    <t>BWJPC5S525125IP55-BO</t>
  </si>
  <si>
    <t>2500A, CU Joint Pack, 1S(200), 3Ph+N+PER [5-Wire], Silver Plated, IP55, Bolt on</t>
  </si>
  <si>
    <t>029/2025/15.1/10</t>
  </si>
  <si>
    <t>ESHC525PS5F55SF1700</t>
  </si>
  <si>
    <t>2500A, CU, PET, Silver Contact, 3PH+N+PER [5-Wire], IP55, Straight Feeder 1700 mm</t>
  </si>
  <si>
    <t>029/2025/15.1/12</t>
  </si>
  <si>
    <t>029/2025/15.1/13</t>
  </si>
  <si>
    <t>BW-EC-C525</t>
  </si>
  <si>
    <t>2500A, Copper End Cover</t>
  </si>
  <si>
    <t>029/2025/16.1/01</t>
  </si>
  <si>
    <t>ESHC508PS5F55SF3000</t>
  </si>
  <si>
    <t>800A, CU, PET, Silver Contact, 3PH+N+PER [5-Wire], IP55, Straight Feeder 3000 mm</t>
  </si>
  <si>
    <t>029/2025/16.1/02</t>
  </si>
  <si>
    <t>ESHC508PS5F55EEUALA298B298</t>
  </si>
  <si>
    <t>800A, CU, PET, Silver Contact, 3PH+N+PER [5-Wire], IP55, Elbow Edge (U) A298B298</t>
  </si>
  <si>
    <t>029/2025/16.1/03</t>
  </si>
  <si>
    <t>HSHFC-C508</t>
  </si>
  <si>
    <t>800A, CU, Hanger Support Flatwise Corner</t>
  </si>
  <si>
    <t>029/2025/16.1/04</t>
  </si>
  <si>
    <t>029/2025/16.1/05</t>
  </si>
  <si>
    <t>BW-WF-C5E08</t>
  </si>
  <si>
    <t>800A-Copper - Wall Flange - 45mm Bar Width</t>
  </si>
  <si>
    <t>029/2025/16.1/07</t>
  </si>
  <si>
    <t>BWJPC5S508125IP55</t>
  </si>
  <si>
    <t>800A, CU Joint Pack, 1S(45), 3Ph+N+PER [5-Wire], Silver Plated, IP55</t>
  </si>
  <si>
    <t>029/2025/16.1/08</t>
  </si>
  <si>
    <t>HSHF-C508</t>
  </si>
  <si>
    <t>800A, CU, Hanger Support Flatwise</t>
  </si>
  <si>
    <t>029/2025/17.1/01</t>
  </si>
  <si>
    <t>029/2025/17.1/02</t>
  </si>
  <si>
    <t>BW-EC-C508</t>
  </si>
  <si>
    <t>800A, Copper End Cover</t>
  </si>
  <si>
    <t>029/2025/17.1/03</t>
  </si>
  <si>
    <t>ESHC508PS5P55O12SP2000</t>
  </si>
  <si>
    <t>800A, CU, PET, Silver Contact, 3PH+N+PER [5-Wire], IP55, Straight Plug-in 2000 mm</t>
  </si>
  <si>
    <t>029/2025/17.1/04</t>
  </si>
  <si>
    <t>ESHC508PS5F55SF1160</t>
  </si>
  <si>
    <t>800A, CU, PET, Silver Contact, 3PH+N+PER [5-Wire], IP55, Straight Feeder 1160 mm</t>
  </si>
  <si>
    <t>029/2025/17.1/06</t>
  </si>
  <si>
    <t>ESHC508PS5P55O123SP3000</t>
  </si>
  <si>
    <t>800A, CU, PET, Silver Contact, 3PH+N+PER [5-Wire], IP55, Straight Plug-in 3000 mm</t>
  </si>
  <si>
    <t>029/2025/17.1/07</t>
  </si>
  <si>
    <t>ESHC508PS5F55SF1400</t>
  </si>
  <si>
    <t>800A, CU, PET, Silver Contact, 3PH+N+PER [5-Wire], IP55, Straight Feeder 1400 mm</t>
  </si>
  <si>
    <t>029/2025/17.1/08</t>
  </si>
  <si>
    <t>ESHC508PS5F55SF1700</t>
  </si>
  <si>
    <t>800A, CU, PET, Silver Contact, 3PH+N+PER [5-Wire], IP55, Straight Feeder 1700 mm</t>
  </si>
  <si>
    <t>029/2025/17.1/09</t>
  </si>
  <si>
    <t>ESHC508PS5F55SF1200</t>
  </si>
  <si>
    <t>800A, CU, PET, Silver Contact, 3PH+N+PER [5-Wire], IP55, Straight Feeder 1200 mm</t>
  </si>
  <si>
    <t>029/2025/17.1/10</t>
  </si>
  <si>
    <t>029/2025/12.1/01</t>
  </si>
  <si>
    <t>ESHC540PS4F55FFA150B300</t>
  </si>
  <si>
    <t>4000A, CU, PET, Silver Contact, 3PH+N+PE [4-Wire], IP55, Flange Elbow Flat A150B300</t>
  </si>
  <si>
    <t>029/2025/12.1/02</t>
  </si>
  <si>
    <t>ESHC540PS4F55ZFALA450B580C300</t>
  </si>
  <si>
    <t>4000A, CU, PET, Silver Contact, 3PH+N+PE [4-Wire], IP55, Z-Unit Flat A450B580C300</t>
  </si>
  <si>
    <t>029/2025/12.1/03</t>
  </si>
  <si>
    <t>ESHC540PS4F55EEALA465B465</t>
  </si>
  <si>
    <t>4000A, CU, PET, Silver Contact, 3PH+N+PE [4-Wire], IP55, Elbow Edge A465B465</t>
  </si>
  <si>
    <t>029/2025/12.1/05</t>
  </si>
  <si>
    <t>ESHC540PS4F55EFALA590B540</t>
  </si>
  <si>
    <t>4000A, CU, PET, Silver Contact, 3PH+N+PE [4-Wire], IP55, Elbow Flat A590B540</t>
  </si>
  <si>
    <t>029/2025/13.1/01</t>
  </si>
  <si>
    <t>029/2025/13.1/02</t>
  </si>
  <si>
    <t>ESHC540PS4F55ZFALA450B290C300</t>
  </si>
  <si>
    <t>4000A, CU, PET, Silver Contact, 3PH+N+PE [4-Wire], IP55, Z-Unit Flat A450B290C300</t>
  </si>
  <si>
    <t>029/2025/13.1/03</t>
  </si>
  <si>
    <t>029/2025/13.1/06</t>
  </si>
  <si>
    <t>ESHC540PS4F55EFALA300B300</t>
  </si>
  <si>
    <t>4000A, CU, PET, Silver Contact, 3PH+N+PE [4-Wire], IP55, Elbow Flat A300B300</t>
  </si>
  <si>
    <t>029/2025/14.1/02</t>
  </si>
  <si>
    <t>ESHC525PS5F55OFOEALA300B250C370</t>
  </si>
  <si>
    <t>2500A, CU, PET, Silver Contact, 3PH+N+PER [5-Wire], IP55, Offset Flat (OE) A300B250C370</t>
  </si>
  <si>
    <t>029/2025/15.1/14</t>
  </si>
  <si>
    <t>ESHC525PS5F55TSA370B370C370</t>
  </si>
  <si>
    <t>2500A, CU, PET, Silver Contact, 3PH+N+PER [5-Wire], IP55, T-Section A370B370C370</t>
  </si>
  <si>
    <t>029/2025/15.1/11</t>
  </si>
  <si>
    <t>ESHC525PS5F55EFIEALA855B350</t>
  </si>
  <si>
    <t>2500A, CU, PET, Silver Contact, 3PH+N+PER [5-Wire], IP55, Elbow Flat (IE) A855B350</t>
  </si>
  <si>
    <t>029/2025/16.1/06</t>
  </si>
  <si>
    <t>ESHC508PS5F55OFOEALA300B220C298</t>
  </si>
  <si>
    <t>800A, CU, PET, Silver Contact, 3PH+N+PER [5-Wire], IP55, Offset Flat (OE) A300B220C298</t>
  </si>
  <si>
    <t>029/2025/17.1/05</t>
  </si>
  <si>
    <t>ESHC508PS5F55TSA1000B397C298</t>
  </si>
  <si>
    <t>800A, CU, PET, Silver Contact, 3PH+N+PER [5-Wire], IP55, Tee Section A1000B397C298</t>
  </si>
  <si>
    <t>036/2025/31</t>
  </si>
  <si>
    <t>FLEX-C42500</t>
  </si>
  <si>
    <t>Flexible Link, Complete Set, Busway CU-2500A, 3Ph+N+PE [4-BAR]</t>
  </si>
  <si>
    <t>EDECS project</t>
  </si>
  <si>
    <t>036/2025/18.3/01</t>
  </si>
  <si>
    <t>ESHC525PT4F55FFA525B350</t>
  </si>
  <si>
    <t>2500A, CU, PET, Tin Contact, 3PH+N+PE [4-Wire], IP55, Flange Flat A525B350</t>
  </si>
  <si>
    <t>036/2025/18.3/03</t>
  </si>
  <si>
    <t>BWJPC5T425IP55</t>
  </si>
  <si>
    <t>036/2025/20.2/01</t>
  </si>
  <si>
    <t>ESHC516PT4F55FFA485B300</t>
  </si>
  <si>
    <t>1600A, CU, PET, Tin Contact, 3PH+N+PE [4-Wire], IP55, Flange Flat A485B300</t>
  </si>
  <si>
    <t>036/2025/24.2/01</t>
  </si>
  <si>
    <t>036/2025/24.2/03</t>
  </si>
  <si>
    <t>036/2025/18.4/01</t>
  </si>
  <si>
    <t>036/2025/18.4/02</t>
  </si>
  <si>
    <t>ESHC525PT4F55SF1330</t>
  </si>
  <si>
    <t>2500A, CU, PET, Tin Contact, 3PH+N+PE [4-Wire], IP55, Straight Feeder 1330 mm</t>
  </si>
  <si>
    <t>036/2025/24.4/01</t>
  </si>
  <si>
    <t>036/2025/24.4/02</t>
  </si>
  <si>
    <t>036/2025/34</t>
  </si>
  <si>
    <t>FLEX-C41600</t>
  </si>
  <si>
    <t>Flexible Link, Complete Set, Busway CU-1600A, 3Ph+N+PE [4-BAR]</t>
  </si>
  <si>
    <t>036/2025/20.3/01</t>
  </si>
  <si>
    <t>ESHC516PT4F55EEALA320B510</t>
  </si>
  <si>
    <t>1600A, CU, PET, Tin Contact, 3PH+N+PE [4-Wire], IP55, Elbow Edge A320B510</t>
  </si>
  <si>
    <t>036/2025/20.3/02</t>
  </si>
  <si>
    <t>BWJPC5T416IP55</t>
  </si>
  <si>
    <t>1600A, CU Joint Pack, 1S(100), 3Ph+N+PE [4-Wire], Tin Plated, IP55</t>
  </si>
  <si>
    <t>036/2025/20.3/03</t>
  </si>
  <si>
    <t>ESHC516PT4F55SF2460</t>
  </si>
  <si>
    <t>1600A, CU, PET, Tin Contact, 3PH+N+PE [4-Wire], IP55, Straight Feeder 2460 mm</t>
  </si>
  <si>
    <t>036/2025/38</t>
  </si>
  <si>
    <t>036/2025/11.1/01</t>
  </si>
  <si>
    <t>036/2025/11.1/02</t>
  </si>
  <si>
    <t>036/2025/11.1/03</t>
  </si>
  <si>
    <t>015/2026/3.1/01</t>
  </si>
  <si>
    <t>ESHC525ET4F55FS425</t>
  </si>
  <si>
    <t>2500A, CU, Epoxy, Tin Contact, 3PH+N+PE [4-Wire], IP55, Flange Straight 425 mm</t>
  </si>
  <si>
    <t>El Rehab West Side</t>
  </si>
  <si>
    <t>015/2026/3.1/02</t>
  </si>
  <si>
    <t>ESHC525ET4F55EFALA300B300</t>
  </si>
  <si>
    <t>2500A, CU, Epoxy, Tin Contact, 3PH+N+PE [4-Wire], IP55, Elbow Flat  A300B300</t>
  </si>
  <si>
    <t>015/2026/3.1/03</t>
  </si>
  <si>
    <t>ESHC525ET4F55SF735</t>
  </si>
  <si>
    <t>2500A, CU, Epoxy, Tin Contact, 3PH+N+PE [4-Wire], IP55, Straight Feeder 735 mm</t>
  </si>
  <si>
    <t>015/2026/3.1/04</t>
  </si>
  <si>
    <t>ESHC525ET4F55OEALA500B595C625</t>
  </si>
  <si>
    <t>2500A, CU, Epoxy, Tin Contact, 3PH+N+PE [4-Wire], IP55, Offset Edge A500B595C625</t>
  </si>
  <si>
    <t>015/2026/3.1/05</t>
  </si>
  <si>
    <t>015/2026/3.1/06</t>
  </si>
  <si>
    <t>015/2026/3.1/07</t>
  </si>
  <si>
    <t>015/2026/3.1/08</t>
  </si>
  <si>
    <t>015/2026/4.1/01</t>
  </si>
  <si>
    <t>015/2026/4.1/02</t>
  </si>
  <si>
    <t>015/2026/4.1/03</t>
  </si>
  <si>
    <t>015/2026/4.1/04</t>
  </si>
  <si>
    <t>015/2026/4.1/05</t>
  </si>
  <si>
    <t>015/2026/4.1/06</t>
  </si>
  <si>
    <t>015/2026/4.1/07</t>
  </si>
  <si>
    <t>015/2026/4.1/08</t>
  </si>
  <si>
    <t>023/2026/28/01</t>
  </si>
  <si>
    <t>ESHA608PS4F55SF3000</t>
  </si>
  <si>
    <t>800A, AL, PET, Silver Contact, 3PH+N+PE [4-Wire], IP55, Straight Feeder 3000 mm</t>
  </si>
  <si>
    <t>Enameling Factory</t>
  </si>
  <si>
    <t>023/2026/28/02</t>
  </si>
  <si>
    <t>BWJPA6S408IP55</t>
  </si>
  <si>
    <t>800A, AL Joint Pack, 1S(55), 3Ph+N+PE [4-Wire], Silver Plated, IP55</t>
  </si>
  <si>
    <t>023/2026/29/01</t>
  </si>
  <si>
    <t>ESHA610PS4F55SF3000</t>
  </si>
  <si>
    <t>1000A, AL, PET, Silver Contact, 3PH+N+PE [4-Wire], IP55, Straight Feeder 3000 mm</t>
  </si>
  <si>
    <t>023/2026/29/02</t>
  </si>
  <si>
    <t>BWJPA6S410IP55</t>
  </si>
  <si>
    <t>1000A, AL Joint Pack, 1S(80), 3Ph+N+PE [4-Wire], Silver Plated, IP55</t>
  </si>
  <si>
    <t>023/2026/27/01</t>
  </si>
  <si>
    <t>ESHA616PS4F55SF3000</t>
  </si>
  <si>
    <t>1600A, AL, PET, Silver Contact, 3PH+N+PE [4-Wire], IP55, Straight Feeder 3000 mm</t>
  </si>
  <si>
    <t>023/2026/27/02</t>
  </si>
  <si>
    <t>BWJPA6S416IP55</t>
  </si>
  <si>
    <t>1600A, AL Joint Pack, 1S(145), 3Ph+N+PE [4-Wire], Silver Plated, IP55</t>
  </si>
  <si>
    <t>023/2026/30/01</t>
  </si>
  <si>
    <t>ESHA620PS4F55SF3000</t>
  </si>
  <si>
    <t>2000A, AL, PET, Silver Contact, 3PH+N+PE [4-Wire], IP55, Straight Feeder 3000 mm</t>
  </si>
  <si>
    <t>023/2026/30/02</t>
  </si>
  <si>
    <t>BWJPA6S420IP55</t>
  </si>
  <si>
    <t>2000A, AL Joint Pack, 1S(200), 3Ph+N+PE [4-Wire], Silver Plated, IP55</t>
  </si>
  <si>
    <t>023/2026/27.1/01</t>
  </si>
  <si>
    <t>ESHA616PS4F55FS425</t>
  </si>
  <si>
    <t>1600A, AL, PET, Silver Contact, 3PH+N+PE [4-Wire], IP55, Flange Straight 425 mm</t>
  </si>
  <si>
    <t>023/2026/28.1/01</t>
  </si>
  <si>
    <t>ESHA608PS4F55FS425</t>
  </si>
  <si>
    <t>800A, AL, PET, Silver Contact, 3PH+N+PE [4-Wire], IP55, Flange Straight 425 mm</t>
  </si>
  <si>
    <t>023/2026/29.1/01</t>
  </si>
  <si>
    <t>ESHA610PS4F55FS425</t>
  </si>
  <si>
    <t>1000A, AL, PET, Silver Contact, 3PH+N+PE [4-Wire], IP55, Flange Straight 425 mm</t>
  </si>
  <si>
    <t>023/2026/30.1/01</t>
  </si>
  <si>
    <t>ESHA620PS4F55FS425</t>
  </si>
  <si>
    <t>2000A, AL, PET, Silver Contact, 3PH+N+PE [4-Wire], IP55, Flange Straight 425 mm</t>
  </si>
  <si>
    <t>023/2026/31/01</t>
  </si>
  <si>
    <t>ESHA632PS4F55FS425</t>
  </si>
  <si>
    <t>3200A, AL, PET, Silver Contact, 3PH+N+PE [4-Wire], IP55, Flange Straight 425 mm</t>
  </si>
  <si>
    <t>023/2026/32/01</t>
  </si>
  <si>
    <t>023/2026/33/01</t>
  </si>
  <si>
    <t>023/2026/34/01</t>
  </si>
  <si>
    <t>023/2026/35/01</t>
  </si>
  <si>
    <t>023/2026/36/01</t>
  </si>
  <si>
    <t>023/2026/37/01</t>
  </si>
  <si>
    <t>ESHA612PS4F55FS425</t>
  </si>
  <si>
    <t>1250A, AL, PET, Silver Contact, 3PH+N+PE [4-Wire], IP55, Flange Straight 425 mm</t>
  </si>
  <si>
    <t>023/2026/38/01</t>
  </si>
  <si>
    <t>ESHA640PS4F55FS425</t>
  </si>
  <si>
    <t>4000A, AL, PET, Silver Contact, 3PH+N+PE [4-Wire], IP55, Flange Straight 425 mm</t>
  </si>
  <si>
    <t>023/2026/39/01</t>
  </si>
  <si>
    <t>023/2026/40/01</t>
  </si>
  <si>
    <t>023/2026/32.1/01</t>
  </si>
  <si>
    <t>ESHA616PS4P55O123SP3000</t>
  </si>
  <si>
    <t>1600A, AL, PET, Silver Contact, 3PH+N+PE [4-Wire], IP55, Straight Plug-In 3000 mm</t>
  </si>
  <si>
    <t>023/2026/32.1/02</t>
  </si>
  <si>
    <t>023/2026/36.2/01</t>
  </si>
  <si>
    <t>023/2026/36.2/02</t>
  </si>
  <si>
    <t>ESHA620PS4P55O123SP3000</t>
  </si>
  <si>
    <t>2000A, AL, PET, Silver Contact, 3PH+N+PE [4-Wire], IP55, Straight Plug-In 3000 mm</t>
  </si>
  <si>
    <t>023/2026/41/01</t>
  </si>
  <si>
    <t>023/2026/41/02</t>
  </si>
  <si>
    <t>ESHA608PS4P55O123SP3000</t>
  </si>
  <si>
    <t>800A, AL, PET, Silver Contact, 3PH+N+PE [4-Wire], IP55, Straight Plug-In 3000 mm</t>
  </si>
  <si>
    <t>023/2026/42/01</t>
  </si>
  <si>
    <t>023/2026/42/02</t>
  </si>
  <si>
    <t>023/2026/27.3/01</t>
  </si>
  <si>
    <t>023/2026/27.3/02</t>
  </si>
  <si>
    <t>023/2026/43/01</t>
  </si>
  <si>
    <t>023/2026/44/01</t>
  </si>
  <si>
    <t>023/2026/45/01</t>
  </si>
  <si>
    <t>023/2026/46/01</t>
  </si>
  <si>
    <t>023/2026/47/01</t>
  </si>
  <si>
    <t>ESHA632PS4F55SF3000</t>
  </si>
  <si>
    <t>3200A, AL, PET, Silver Contact, 3PH+N+PE [4-Wire], IP55, Straight Feeder 3000 mm</t>
  </si>
  <si>
    <t>023/2026/47/02</t>
  </si>
  <si>
    <t>023/2026/50/01</t>
  </si>
  <si>
    <t>ESHA610PS4P55O123SP3000</t>
  </si>
  <si>
    <t>1000A, AL, PET, Silver Contact, 3PH+N+PE [4-Wire], IP55, Straight Plug-In 3000 mm</t>
  </si>
  <si>
    <t>023/2026/50/02</t>
  </si>
  <si>
    <t>023/2026/50/03</t>
  </si>
  <si>
    <t>023/2026/51/01</t>
  </si>
  <si>
    <t>023/2026/51/02</t>
  </si>
  <si>
    <t>023/2026/53/01</t>
  </si>
  <si>
    <t>ESHA612PS4P55O123SP3000</t>
  </si>
  <si>
    <t>1250A, AL, PET, Silver Contact, 3PH+N+PE [4-Wire], IP55, Straight Plug-In 3000 mm</t>
  </si>
  <si>
    <t>023/2026/53/02</t>
  </si>
  <si>
    <t>ESHA612PS4F55SF3000</t>
  </si>
  <si>
    <t>1250A, AL, PET, Silver Contact, 3PH+N+PE [4-Wire], IP55, Straight Feeder 3000 mm</t>
  </si>
  <si>
    <t>023/2026/53/03</t>
  </si>
  <si>
    <t>BWJPA6S412IP55</t>
  </si>
  <si>
    <t>1250A, AL Joint Pack, 1S(110), 3Ph+N+PE [4-Wire], Silver Plated, IP55</t>
  </si>
  <si>
    <t>023/2026/54/01</t>
  </si>
  <si>
    <t>023/2026/54/02</t>
  </si>
  <si>
    <t>023/2026/54/03</t>
  </si>
  <si>
    <t>023/2026/55/01</t>
  </si>
  <si>
    <t>023/2026/55/02</t>
  </si>
  <si>
    <t>023/2026/55/03</t>
  </si>
  <si>
    <t>023/2026/48/01</t>
  </si>
  <si>
    <t>023/2026/48/02</t>
  </si>
  <si>
    <t>023/2026/49/01</t>
  </si>
  <si>
    <t>023/2026/49/02</t>
  </si>
  <si>
    <t>023/2026/52/01</t>
  </si>
  <si>
    <t>023/2026/52/02</t>
  </si>
  <si>
    <t>023/2026/47.1/01</t>
  </si>
  <si>
    <t>023/2026/47.1/02</t>
  </si>
  <si>
    <t>023/2026/51.1/01</t>
  </si>
  <si>
    <t>023/2026/51.1/02</t>
  </si>
  <si>
    <t>023/2026/51.1/03</t>
  </si>
  <si>
    <t>023/2026/52.1/01</t>
  </si>
  <si>
    <t>023/2026/52.1/02</t>
  </si>
  <si>
    <t>023/2026/52.1/03</t>
  </si>
  <si>
    <t>023/2026/54.1/01</t>
  </si>
  <si>
    <t>023/2026/54.1/02</t>
  </si>
  <si>
    <t>023/2026/54.1/03</t>
  </si>
  <si>
    <t>023/2026/56.1/01</t>
  </si>
  <si>
    <t>023/2026/56.1/02</t>
  </si>
  <si>
    <t>023/2026/56.1/03</t>
  </si>
  <si>
    <t>023/2026/20/01</t>
  </si>
  <si>
    <t>023/2026/20/02</t>
  </si>
  <si>
    <t>023/2026/21/01</t>
  </si>
  <si>
    <t>023/2026/21/02</t>
  </si>
  <si>
    <t>023/2026/22/01</t>
  </si>
  <si>
    <t>023/2026/22/02</t>
  </si>
  <si>
    <t>023/2026/23/01</t>
  </si>
  <si>
    <t>023/2026/23/02</t>
  </si>
  <si>
    <t>023/2026/24/01</t>
  </si>
  <si>
    <t>023/2026/24/02</t>
  </si>
  <si>
    <t>023/2026/25/01</t>
  </si>
  <si>
    <t>023/2026/25/02</t>
  </si>
  <si>
    <t>023/2026/26/01</t>
  </si>
  <si>
    <t>023/2026/26/02</t>
  </si>
  <si>
    <t>023/2026/27.2/01</t>
  </si>
  <si>
    <t>023/2026/27.2/02</t>
  </si>
  <si>
    <t>023/2026/29.2/01</t>
  </si>
  <si>
    <t>023/2026/29.2/02</t>
  </si>
  <si>
    <t>023/2026/31.1/01</t>
  </si>
  <si>
    <t>023/2026/31.1/02</t>
  </si>
  <si>
    <t>023/2026/35.1/01</t>
  </si>
  <si>
    <t>023/2026/35.1/02</t>
  </si>
  <si>
    <t>023/2026/36.1/01</t>
  </si>
  <si>
    <t>023/2026/36.1/02</t>
  </si>
  <si>
    <t>023/2026/37.1/01</t>
  </si>
  <si>
    <t>023/2026/37.1/02</t>
  </si>
  <si>
    <t>086/2024/4.2/01</t>
  </si>
  <si>
    <t>Enpro Factory</t>
  </si>
  <si>
    <t>086/2024/4.2/02</t>
  </si>
  <si>
    <t>ESHC540PS4F55EEALA550B455</t>
  </si>
  <si>
    <t>4000A, CU, PET, Silver Contact, 3PH+N+PE [4-Wire], IP55, Elbow Edge A550B455</t>
  </si>
  <si>
    <t>086/2024/4.2/03</t>
  </si>
  <si>
    <t>ESHC540PS4F55SF770</t>
  </si>
  <si>
    <t>4000A, CU, PET, Silver Contact, 3PH+N+PE [4-Wire], IP55, Straight Feeder 770 mm</t>
  </si>
  <si>
    <t>063/2025/06T</t>
  </si>
  <si>
    <t>BW-TOU-200A</t>
  </si>
  <si>
    <t>Tap-Off unit Enclosure with Copper Connections, up to 200A</t>
  </si>
  <si>
    <t>EV Charging Demo</t>
  </si>
  <si>
    <t>063/2025/07T</t>
  </si>
  <si>
    <t>BW-TOU-200A-EV</t>
  </si>
  <si>
    <t>Tap-Off unit Enclosure without Copper Connections,Up To 200A, for project EV CHARGING</t>
  </si>
  <si>
    <t>063/2025/4.1/01</t>
  </si>
  <si>
    <t>ESHA608ES4P55O123SP3000</t>
  </si>
  <si>
    <t>800A, AL, Epoxy, Silver Contact, 3PH+N+PE [4-Wire], IP55, Straight Plug-In 3000 mm</t>
  </si>
  <si>
    <t>063/2025/4.1/02</t>
  </si>
  <si>
    <t>063/2025/06</t>
  </si>
  <si>
    <t>ES5P2C10F3TM125R55-EV</t>
  </si>
  <si>
    <t>Tap-Off Unit 125A,36KA at 415VAC, ComPacT NSX, 3 poles, for project EV CHARGING</t>
  </si>
  <si>
    <t>002/2023/211</t>
  </si>
  <si>
    <t>Financial &amp; Administrative Affairs - Kuwait</t>
  </si>
  <si>
    <t>002/2023/212</t>
  </si>
  <si>
    <t>BW-CLAMP-EDGEWISE</t>
  </si>
  <si>
    <t>Hunger Support Edgewise Clamp</t>
  </si>
  <si>
    <t>002/2023/213</t>
  </si>
  <si>
    <t>002/2023/175</t>
  </si>
  <si>
    <t>ESHC510ET5F55SF1000</t>
  </si>
  <si>
    <t>1000A, CU, Epoxy, Tin Contact, 3PH+N+PER [5-Wire], IP55, Straight Feeder 1000 mm</t>
  </si>
  <si>
    <t>002/2023/176</t>
  </si>
  <si>
    <t>ESHC510ET5F55SF1045</t>
  </si>
  <si>
    <t>1000A, CU, Epoxy, Tin Contact, 3PH+N+PER [5-Wire], IP55, Straight Feeder 1045 mm</t>
  </si>
  <si>
    <t>002/2023/177</t>
  </si>
  <si>
    <t>ESHC510ET5F55SF1090</t>
  </si>
  <si>
    <t>1000A, CU, Epoxy, Tin Contact, 3PH+N+PER [5-Wire], IP55, Straight Feeder 1090 mm</t>
  </si>
  <si>
    <t>002/2023/178</t>
  </si>
  <si>
    <t>ESHC510ET5F55SF1110</t>
  </si>
  <si>
    <t>1000A, CU, Epoxy, Tin Contact, 3PH+N+PER [5-Wire], IP55, Straight Feeder 1110 mm</t>
  </si>
  <si>
    <t>002/2023/179</t>
  </si>
  <si>
    <t>ESHC510ET5F55SF1390</t>
  </si>
  <si>
    <t>1000A, CU, Epoxy, Tin Contact, 3PH+N+PER [5-Wire], IP55, Straight Feeder 1390 mm</t>
  </si>
  <si>
    <t>002/2023/180</t>
  </si>
  <si>
    <t>ESHC510ET5F55SF1555</t>
  </si>
  <si>
    <t>1000A, CU, Epoxy, Tin Contact, 3PH+N+PER [5-Wire], IP55, Straight Feeder 1555 mm</t>
  </si>
  <si>
    <t>002/2023/181</t>
  </si>
  <si>
    <t>ESHC510ET5F55SF1630</t>
  </si>
  <si>
    <t>1000A, CU, Epoxy, Tin Contact, 3PH+N+PER [5-Wire], IP55, Straight Feeder 1630 mm</t>
  </si>
  <si>
    <t>002/2023/182</t>
  </si>
  <si>
    <t>ESHC510ET5F55SF1710</t>
  </si>
  <si>
    <t>1000A, CU, Epoxy, Tin Contact, 3PH+N+PER [5-Wire], IP55, Straight Feeder 1710 mm</t>
  </si>
  <si>
    <t>002/2023/183</t>
  </si>
  <si>
    <t>ESHC510ET5F55SF1795</t>
  </si>
  <si>
    <t>1000A, CU, Epoxy, Tin Contact, 3PH+N+PER [5-Wire], IP55, Straight Feeder 1795 mm</t>
  </si>
  <si>
    <t>002/2023/184</t>
  </si>
  <si>
    <t>ESHC510ET5F55SF1870</t>
  </si>
  <si>
    <t>1000A, CU, Epoxy, Tin Contact, 3PH+N+PER [5-Wire], IP55, Straight Feeder 1870 mm</t>
  </si>
  <si>
    <t>002/2023/185</t>
  </si>
  <si>
    <t>ESHC510ET5F55SF2020</t>
  </si>
  <si>
    <t>1000A, CU, Epoxy, Tin Contact, 3PH+N+PER [5-Wire], IP55, Straight Feeder 2020 mm</t>
  </si>
  <si>
    <t>002/2023/186</t>
  </si>
  <si>
    <t>ESHC510ET5F55SF2035</t>
  </si>
  <si>
    <t>1000A, CU, Epoxy, Tin Contact, 3PH+N+PER [5-Wire], IP55, Straight Feeder 2035 mm</t>
  </si>
  <si>
    <t>002/2023/187</t>
  </si>
  <si>
    <t>ESHC510ET5F55SF2110</t>
  </si>
  <si>
    <t>1000A, CU, Epoxy, Tin Contact, 3PH+N+PER [5-Wire], IP55, Straight Feeder 2110 mm</t>
  </si>
  <si>
    <t>002/2023/188</t>
  </si>
  <si>
    <t>ESHC510ET5F55SF2275</t>
  </si>
  <si>
    <t>1000A, CU, Epoxy, Tin Contact, 3PH+N+PER [5-Wire], IP55, Straight Feeder 2275 mm</t>
  </si>
  <si>
    <t>002/2023/189</t>
  </si>
  <si>
    <t>ESHC510ET5F55SF2285</t>
  </si>
  <si>
    <t>1000A, CU, Epoxy, Tin Contact, 3PH+N+PER [5-Wire], IP55, Straight Feeder 2285 mm</t>
  </si>
  <si>
    <t>002/2023/190</t>
  </si>
  <si>
    <t>ESHC510ET5F55SF2310</t>
  </si>
  <si>
    <t>1000A, CU, Epoxy, Tin Contact, 3PH+N+PER [5-Wire], IP55, Straight Feeder 2310 mm</t>
  </si>
  <si>
    <t>002/2023/191</t>
  </si>
  <si>
    <t>ESHC510ET5F55SF2350</t>
  </si>
  <si>
    <t>1000A, CU, Epoxy, Tin Contact, 3PH+N+PER [5-Wire], IP55, Straight Feeder 2350 mm</t>
  </si>
  <si>
    <t>002/2023/192</t>
  </si>
  <si>
    <t>ESHC510ET5F55SF2504</t>
  </si>
  <si>
    <t>1000A, CU, Epoxy, Tin Contact, 3PH+N+PER [5-Wire], IP55, Straight Feeder 2504 mm</t>
  </si>
  <si>
    <t>002/2023/193</t>
  </si>
  <si>
    <t>ESHC510ET5F55SF2916</t>
  </si>
  <si>
    <t>1000A, CU, Epoxy, Tin Contact, 3PH+N+PER [5-Wire], IP55, Straight Feeder 2916 mm</t>
  </si>
  <si>
    <t>002/2023/194</t>
  </si>
  <si>
    <t>ESHC510ET5F55SF3000</t>
  </si>
  <si>
    <t>1000A, CU, Epoxy, Tin Contact, 3PH+N+PER [5-Wire], IP55, Straight Feeder 3000 mm</t>
  </si>
  <si>
    <t>002/2023/195</t>
  </si>
  <si>
    <t>ESHC510ET5F55SF440</t>
  </si>
  <si>
    <t>1000A, CU, Epoxy, Tin Contact, 3PH+N+PER [5-Wire], IP55, Straight Feeder 440 mm</t>
  </si>
  <si>
    <t>002/2023/196</t>
  </si>
  <si>
    <t>ESHC510ET5F55SF470</t>
  </si>
  <si>
    <t>1000A, CU, Epoxy, Tin Contact, 3PH+N+PER [5-Wire], IP55, Straight Feeder 470 mm</t>
  </si>
  <si>
    <t>002/2023/197</t>
  </si>
  <si>
    <t>ESHC510ET5F55SF536</t>
  </si>
  <si>
    <t>1000A, CU, Epoxy, Tin Contact, 3PH+N+PER [5-Wire], IP55, Straight Feeder 536 mm</t>
  </si>
  <si>
    <t>002/2023/198</t>
  </si>
  <si>
    <t>ESHC510ET5F55SF650</t>
  </si>
  <si>
    <t>1000A, CU, Epoxy, Tin Contact, 3PH+N+PER [5-Wire], IP55, Straight Feeder 650 mm</t>
  </si>
  <si>
    <t>002/2023/199</t>
  </si>
  <si>
    <t>ESHC510ET5F55SF700</t>
  </si>
  <si>
    <t>1000A, CU, Epoxy, Tin Contact, 3PH+N+PER [5-Wire], IP55, Straight Feeder 700 mm</t>
  </si>
  <si>
    <t>002/2023/200</t>
  </si>
  <si>
    <t>ESHC510ET5F55SF820</t>
  </si>
  <si>
    <t>1000A, CU, Epoxy, Tin Contact, 3PH+N+PER [5-Wire], IP55, Straight Feeder 820 mm</t>
  </si>
  <si>
    <t>002/2023/201</t>
  </si>
  <si>
    <t>ESHC510ET5F55ZEDALA300B210C300</t>
  </si>
  <si>
    <t>1000A, CU, Epoxy, Tin Contact, 3PH+N+PER [5-Wire], IP55, Z-Unit Edge (D) A300B210C300</t>
  </si>
  <si>
    <t>002/2023/202</t>
  </si>
  <si>
    <t>ESHC510ET5F55ZEDALA300B430C300</t>
  </si>
  <si>
    <t>1000A, CU, Epoxy, Tin Contact, 3PH+N+PER [5-Wire], IP55, Z-Unit Edge (D) A300B430C300</t>
  </si>
  <si>
    <t>002/2023/203</t>
  </si>
  <si>
    <t>ESHC510ET5F55ZFIEALA300B320C300</t>
  </si>
  <si>
    <t>1000A, CU, Epoxy, Tin Contact, 3PH+N+PER [5-Wire], IP55, Z-Unit Flat (IE) A300B320C300</t>
  </si>
  <si>
    <t>002/2023/204</t>
  </si>
  <si>
    <t>ESHC510ET5F55EEDALA300B350</t>
  </si>
  <si>
    <t>1000A, CU, Epoxy, Tin Contact, 3PH+N+PER [5-Wire], IP55, Elbow Edge (D) A300B350</t>
  </si>
  <si>
    <t>002/2023/205</t>
  </si>
  <si>
    <t>ESHC510ET5F55EEUALA300B300</t>
  </si>
  <si>
    <t>1000A, CU, Epoxy, Tin Contact, 3PH+N+PER [5-Wire], IP55, Elbow Edge (U) A300B300</t>
  </si>
  <si>
    <t>002/2023/206</t>
  </si>
  <si>
    <t>ESHC510ET5F55EEUALA520B300</t>
  </si>
  <si>
    <t>1000A, CU, Epoxy, Tin Contact, 3PH+N+PER [5-Wire], IP55, Elbow Edge (U) A520B300</t>
  </si>
  <si>
    <t>002/2023/207</t>
  </si>
  <si>
    <t>ESHC510ET5F55EFIEALA300B300</t>
  </si>
  <si>
    <t>1000A, CU, Epoxy, Tin Contact, 3PH+N+PER [5-Wire], IP55, Elbow Flat (IE) A300B300</t>
  </si>
  <si>
    <t>002/2023/208</t>
  </si>
  <si>
    <t>ESHC510ET5F55EFIEALA300B394</t>
  </si>
  <si>
    <t>1000A, CU, Epoxy, Tin Contact, 3PH+N+PER [5-Wire], IP55, Elbow Flat (IE) A300B394</t>
  </si>
  <si>
    <t>002/2023/209</t>
  </si>
  <si>
    <t>ESHC510ET5F55EFOEALA300B300</t>
  </si>
  <si>
    <t>1000A, CU, Epoxy, Tin Contact, 3PH+N+PER [5-Wire], IP55, Elbow Flat (OE) A300B300</t>
  </si>
  <si>
    <t>002/2023/210</t>
  </si>
  <si>
    <t>BWJPC5T510IP55</t>
  </si>
  <si>
    <t>1000A, CU Joint Pack, 1S(60), 3Ph+N+PER [5-Wire], Tin Plated, IP55</t>
  </si>
  <si>
    <t>002/2023/230</t>
  </si>
  <si>
    <t>ESHC510ET5F55SF680</t>
  </si>
  <si>
    <t>1000A, CU, Epoxy, Tin Contact, 3PH+N+PER [5-Wire], IP55, Straight Feeder 680 mm</t>
  </si>
  <si>
    <t>002/2023/231</t>
  </si>
  <si>
    <t>002/2023/232</t>
  </si>
  <si>
    <t>002/2023/233</t>
  </si>
  <si>
    <t>002/2023/234</t>
  </si>
  <si>
    <t>002/2023/235</t>
  </si>
  <si>
    <t>002/2023/236</t>
  </si>
  <si>
    <t>ESHC510ET5F55SF645</t>
  </si>
  <si>
    <t>1000A, CU, Epoxy, Tin Contact, 3PH+N+PER [5-Wire], IP55, Straight Feeder 645 mm</t>
  </si>
  <si>
    <t>002/2023/237</t>
  </si>
  <si>
    <t>002/2023/215</t>
  </si>
  <si>
    <t>ESHC516ET5F55FS425</t>
  </si>
  <si>
    <t>1600A, CU, Epoxy, Tin Contact, 3PH+N+PER [5-Wire], IP55, Flange Straight 425 mm</t>
  </si>
  <si>
    <t>002/2023/216</t>
  </si>
  <si>
    <t>ESHC516ET5F55EEDALA320B320</t>
  </si>
  <si>
    <t>1600A, CU, Epoxy, Tin Contact, 3PH+N+PER [5-Wire], IP55, Elbow Edge (D) A320B320</t>
  </si>
  <si>
    <t>002/2023/217</t>
  </si>
  <si>
    <t>ESHC516ET5F55SF3000</t>
  </si>
  <si>
    <t>1600A, CU, Epoxy, Tin Contact, 3PH+N+PER [5-Wire], IP55, Straight Feeder 3000 mm</t>
  </si>
  <si>
    <t>002/2023/218</t>
  </si>
  <si>
    <t>ESHC516ET5F55EJ</t>
  </si>
  <si>
    <t>1600A, CU, Epoxy, Tin Contact, 3PH+N+PER [5-Wire], IP55, Expansion Joint 1000 mm</t>
  </si>
  <si>
    <t>002/2023/218F</t>
  </si>
  <si>
    <t>ESHC516ET5F55FS425-EJ</t>
  </si>
  <si>
    <t>1600A, CU, Epoxy, Tin Contact, 3PH+N+PER [5-Wire], IP55, Flange Straight 425 mm, for Expansion Joint</t>
  </si>
  <si>
    <t>002/2023/219</t>
  </si>
  <si>
    <t>ESHC516ET5F55EEUALA670B320</t>
  </si>
  <si>
    <t>1600A, CU, Epoxy, Tin Contact, 3PH+N+PER [5-Wire], IP55, Elbow Edge (U) A670B320</t>
  </si>
  <si>
    <t>002/2023/220</t>
  </si>
  <si>
    <t>ESHC516ET5F55SF1000</t>
  </si>
  <si>
    <t>1600A, CU, Epoxy, Tin Contact, 3PH+N+PER [5-Wire], IP55, Straight Feeder 1000 mm</t>
  </si>
  <si>
    <t>002/2023/221</t>
  </si>
  <si>
    <t>ESHC516ET5F55SF1806</t>
  </si>
  <si>
    <t>1600A, CU, Epoxy, Tin Contact, 3PH+N+PER [5-Wire], IP55, Straight Feeder 1806 mm</t>
  </si>
  <si>
    <t>002/2023/222</t>
  </si>
  <si>
    <t>ESHC516ET5F55EEUALA320B320</t>
  </si>
  <si>
    <t>1600A, CU, Epoxy, Tin Contact, 3PH+N+PER [5-Wire], IP55, Elbow Edge (U) A320B320</t>
  </si>
  <si>
    <t>002/2023/223</t>
  </si>
  <si>
    <t>ESHC516ET5F55SF400</t>
  </si>
  <si>
    <t>1600A, CU, Epoxy, Tin Contact, 3PH+N+PER [5-Wire], IP55, Straight Feeder 400 mm</t>
  </si>
  <si>
    <t>002/2023/224</t>
  </si>
  <si>
    <t>ESHC516ET5F55EFIEALA300B300</t>
  </si>
  <si>
    <t>1600A, CU, Epoxy, Tin Contact, 3PH+N+PER [5-Wire], IP55, Elbow Flat (IE) A300B300</t>
  </si>
  <si>
    <t>002/2023/225</t>
  </si>
  <si>
    <t>ESHC516ET5F55SF2500</t>
  </si>
  <si>
    <t>1600A, CU, Epoxy, Tin Contact, 3PH+N+PER [5-Wire], IP55, Straight Feeder 2500 mm</t>
  </si>
  <si>
    <t>002/2023/226</t>
  </si>
  <si>
    <t>002/2023/227</t>
  </si>
  <si>
    <t>ESHC516ET5F55SF1223</t>
  </si>
  <si>
    <t>1600A, CU, Epoxy, Tin Contact, 3PH+N+PER [5-Wire], IP55, Straight Feeder 1223 mm</t>
  </si>
  <si>
    <t>002/2023/228</t>
  </si>
  <si>
    <t>BWJPC5T516IP55</t>
  </si>
  <si>
    <t>1600A, CU Joint Pack, 1S(100), 3Ph+N+PER [5-Wire], Tin Plated, IP55</t>
  </si>
  <si>
    <t>002/2023/229</t>
  </si>
  <si>
    <t>056/2025/3.1/01</t>
  </si>
  <si>
    <t>Financial Hub-New Capital</t>
  </si>
  <si>
    <t>056/2025/3.1/02</t>
  </si>
  <si>
    <t>ESHA640PS4F55OEALA610B505C300</t>
  </si>
  <si>
    <t>4000A, AL, PET, Silver Contact, 3PH+N+PE [4-Wire], IP55, Offset Edge A610B505C300</t>
  </si>
  <si>
    <t>056/2025/3.1/03</t>
  </si>
  <si>
    <t>056/2025/4.2/01</t>
  </si>
  <si>
    <t>056/2025/4.2/02</t>
  </si>
  <si>
    <t>ESHA640PS4F55ZEALA540B715C540</t>
  </si>
  <si>
    <t>4000A, AL, PET, Silver Contact, 3PH+N+PE [4-Wire], IP55, Z-Unit Edge A540B715C540</t>
  </si>
  <si>
    <t>056/2025/4.2/03</t>
  </si>
  <si>
    <t>ESHA640PS4F55OEALA505B790C720</t>
  </si>
  <si>
    <t>4000A, AL, PET, Silver Contact, 3PH+N+PE [4-Wire], IP55, Offset Edge A505B790C720</t>
  </si>
  <si>
    <t>056/2025/4.2/04</t>
  </si>
  <si>
    <t>ESHA640PS4F55SF750</t>
  </si>
  <si>
    <t>4000A, AL, PET, Silver Contact, 3PH+N+PE [4-Wire], IP55, Straight Feeder 750 mm</t>
  </si>
  <si>
    <t>056/2025/11</t>
  </si>
  <si>
    <t>BW-C CHAN-45X30X2</t>
  </si>
  <si>
    <t>C-Channel (45 x 30 x 2)mm, Galvanized Sheet Metal, Thickness 2mm</t>
  </si>
  <si>
    <t>056/2025/08</t>
  </si>
  <si>
    <t>HSHF-A640</t>
  </si>
  <si>
    <t>4000A, AL, Hanger Support Flatwise</t>
  </si>
  <si>
    <t>056/2025/09</t>
  </si>
  <si>
    <t>HSHFC-A640</t>
  </si>
  <si>
    <t>4000A, AL, Hanger Support Flatwise Corner</t>
  </si>
  <si>
    <t>060/2025/5/01</t>
  </si>
  <si>
    <t>ESHA632PT4F55EEALA450B460</t>
  </si>
  <si>
    <t>3200A, AL, PET, Tin Contact, 3PH+N+PE [4-Wire], IP55, Elbow Edge A450B460</t>
  </si>
  <si>
    <t>Go Heliopoli</t>
  </si>
  <si>
    <t>060/2025/5/02</t>
  </si>
  <si>
    <t>ESHA632PT4F55SF3000</t>
  </si>
  <si>
    <t>3200A, AL, PET, Tin Contact, 3PH+N+PE [4-Wire], IP55, Straight Feeder 3000 mm</t>
  </si>
  <si>
    <t>060/2025/5/03</t>
  </si>
  <si>
    <t>FLEX-A432</t>
  </si>
  <si>
    <t>Flexible Link, Complete Set [16-100], Busway AL-3200A, 3Ph+N+PE [4-BAR]</t>
  </si>
  <si>
    <t>060/2025/5/04</t>
  </si>
  <si>
    <t>ESHA632PT4F55FS425</t>
  </si>
  <si>
    <t>3200A, AL, PET, Tin Contact, 3PH+N+PE [4-Wire], IP55, Flange Straight 425 mm</t>
  </si>
  <si>
    <t>060/2025/5/05</t>
  </si>
  <si>
    <t>BWJPA6T432IP55</t>
  </si>
  <si>
    <t>3200A, AL Joint Pack, 2S(145), 3Ph+N+PE [4-Wire], Tin Plated, IP55</t>
  </si>
  <si>
    <t>060/2025/5/06</t>
  </si>
  <si>
    <t>ESHA632PT4F55EFALA300B925</t>
  </si>
  <si>
    <t>3200A, AL, PET, Tin Contact, 9PH+N+PE [4-Wire], IP55, Elbow Flat A300B925</t>
  </si>
  <si>
    <t>060/2025/6/01</t>
  </si>
  <si>
    <t>060/2025/6/02</t>
  </si>
  <si>
    <t>ESHA632PT4F55EEALA460B450</t>
  </si>
  <si>
    <t>3200A, AL, PET, Tin Contact, 3PH+N+PE [4-Wire], IP55, Elbow Edge A460B450</t>
  </si>
  <si>
    <t>060/2025/6/03</t>
  </si>
  <si>
    <t>ESHA632PT4F55EFALA830B300</t>
  </si>
  <si>
    <t>3200A, AL, PET, Tin Contact, 3PH+N+PE [4-Wire], IP55, Elbow Flat A830B300</t>
  </si>
  <si>
    <t>060/2025/6/04</t>
  </si>
  <si>
    <t>060/2025/6/05</t>
  </si>
  <si>
    <t>060/2025/6/06</t>
  </si>
  <si>
    <t>060/2025/7/01</t>
  </si>
  <si>
    <t>060/2025/7/02</t>
  </si>
  <si>
    <t>ESHA632PT4F55EEALA450B450</t>
  </si>
  <si>
    <t>3200A, AL, PET, Tin Contact, 3PH+N+PE [4-Wire], IP55, Elbow Edge A450B450</t>
  </si>
  <si>
    <t>060/2025/7/03</t>
  </si>
  <si>
    <t>ESHA632PT4F55EFALA300B300</t>
  </si>
  <si>
    <t>3200A, AL, PET, Tin Contact, 3PH+N+PE [4-Wire], IP55, Elbow Flat A300B300</t>
  </si>
  <si>
    <t>060/2025/7/04</t>
  </si>
  <si>
    <t>ESHA632PT4F55SF1485</t>
  </si>
  <si>
    <t>3200A, AL, PET, Tin Contact, 3PH+N+PE [4-Wire], IP55, Straight Feeder 1485 mm</t>
  </si>
  <si>
    <t>060/2025/7/05</t>
  </si>
  <si>
    <t>060/2025/7/06</t>
  </si>
  <si>
    <t>060/2025/8/01</t>
  </si>
  <si>
    <t>060/2025/8/02</t>
  </si>
  <si>
    <t>ESHA632PT4F55EFALA795B300</t>
  </si>
  <si>
    <t>3200A, AL, PET, Tin Contact, 3PH+N+PE [4-Wire], IP55, Elbow Flat A795B300</t>
  </si>
  <si>
    <t>060/2025/8/03</t>
  </si>
  <si>
    <t>ESHA632PT4F55EEALA450B800</t>
  </si>
  <si>
    <t>3200A, AL, PET, Tin Contact, 3PH+N+PE [4-Wire], IP55, Elbow Edge A450B800</t>
  </si>
  <si>
    <t>060/2025/8/04</t>
  </si>
  <si>
    <t>060/2025/8/05</t>
  </si>
  <si>
    <t>060/2025/9/01</t>
  </si>
  <si>
    <t>060/2025/9/02</t>
  </si>
  <si>
    <t>060/2025/9/03</t>
  </si>
  <si>
    <t>ESHA632PT4F55EEALA795B800</t>
  </si>
  <si>
    <t>3200A, AL, PET, Tin Contact, 3PH+N+PE [4-Wire], IP55, Elbow Edge A795B800</t>
  </si>
  <si>
    <t>060/2025/9/04</t>
  </si>
  <si>
    <t>060/2025/9/05</t>
  </si>
  <si>
    <t>060/2025/10/01</t>
  </si>
  <si>
    <t>060/2025/10/02</t>
  </si>
  <si>
    <t>ESHA632PT4F55EEALA450B980</t>
  </si>
  <si>
    <t>3200A, AL, PET, Tin Contact, 3PH+N+PE [4-Wire], IP55, Elbow Edge A450B980</t>
  </si>
  <si>
    <t>060/2025/10/03</t>
  </si>
  <si>
    <t>060/2025/10/04</t>
  </si>
  <si>
    <t>060/2025/11/01</t>
  </si>
  <si>
    <t>060/2025/11/02</t>
  </si>
  <si>
    <t>060/2025/11/03</t>
  </si>
  <si>
    <t>ESHA632PT4F55SF1500</t>
  </si>
  <si>
    <t>3200A, AL, PET, Tin Contact, 3PH+N+PE [4-Wire], IP55, Straight Feeder 1500 mm</t>
  </si>
  <si>
    <t>060/2025/11/04</t>
  </si>
  <si>
    <t>060/2025/11/05</t>
  </si>
  <si>
    <t>060/2025/12/01</t>
  </si>
  <si>
    <t>060/2025/12/02</t>
  </si>
  <si>
    <t>060/2025/12/03</t>
  </si>
  <si>
    <t>ESHA632PT4F55EFALA850B300</t>
  </si>
  <si>
    <t>3200A, AL, PET, Tin Contact, 3PH+N+PE [4-Wire], IP55, Elbow Flat A850B300</t>
  </si>
  <si>
    <t>060/2025/12/04</t>
  </si>
  <si>
    <t>060/2025/12/05</t>
  </si>
  <si>
    <t>028/2026/24/01</t>
  </si>
  <si>
    <t>ESHC332PS5F55SF2800</t>
  </si>
  <si>
    <t>3200A, CU3, PET, Silver Contact, 3PH+N+PER [5-Wire], IP55, Straight Feeder 2800 mm</t>
  </si>
  <si>
    <t>HSR- JV High Speed Rail</t>
  </si>
  <si>
    <t>028/2026/24/02</t>
  </si>
  <si>
    <t>ESHC332PS5F55SF2000</t>
  </si>
  <si>
    <t>3200A, CU3, PET, Silver Contact, 3PH+N+PER [5-Wire], IP55, Straight Feeder 2000 mm</t>
  </si>
  <si>
    <t>028/2026/24/03</t>
  </si>
  <si>
    <t>ESHC332PS5F55SF1320</t>
  </si>
  <si>
    <t>3200A, CU3, PET, Silver Contact, 3PH+N+PER [5-Wire], IP55, Straight Feeder 1320 mm</t>
  </si>
  <si>
    <t>028/2026/24/04</t>
  </si>
  <si>
    <t>BWJPC3S532125IP55</t>
  </si>
  <si>
    <t>3200A, CU3, Joint Pack, 2S(150), 3PH+N+PER [5-Wire], Silver Plated, IP55</t>
  </si>
  <si>
    <t>028/2026/24/05</t>
  </si>
  <si>
    <t>ESHC332PS5F55FS425</t>
  </si>
  <si>
    <t>3200A, CU3, PET, Silver Contact, 3PH+N+PER [5-Wire], IP55, Flange Straight 425 mm</t>
  </si>
  <si>
    <t>028/2026/25/01</t>
  </si>
  <si>
    <t>ESHC332PS5F55SF2990</t>
  </si>
  <si>
    <t>3200A, CU3, PET, Silver Contact, 3PH+N+PER [5-Wire], IP55, Straight Feeder 2990 mm</t>
  </si>
  <si>
    <t>028/2026/25/02</t>
  </si>
  <si>
    <t>028/2026/25/03</t>
  </si>
  <si>
    <t>028/2026/25/04</t>
  </si>
  <si>
    <t>028/2026/27/01</t>
  </si>
  <si>
    <t>028/2026/27/02</t>
  </si>
  <si>
    <t>ESHC332PS5F55SF1520</t>
  </si>
  <si>
    <t>3200A, CU3, PET, Silver Contact, 3PH+N+PER [5-Wire], IP55, Straight Feeder 1520 mm</t>
  </si>
  <si>
    <t>028/2026/27/03</t>
  </si>
  <si>
    <t>028/2026/27/04</t>
  </si>
  <si>
    <t>028/2026/27/05</t>
  </si>
  <si>
    <t>028/2026/28/01</t>
  </si>
  <si>
    <t>028/2026/28/02</t>
  </si>
  <si>
    <t>028/2026/28/03</t>
  </si>
  <si>
    <t>028/2026/28/04</t>
  </si>
  <si>
    <t>028/2026/28/05</t>
  </si>
  <si>
    <t>028/2026/28/06</t>
  </si>
  <si>
    <t>028/2026/29/01</t>
  </si>
  <si>
    <t>028/2026/29/02</t>
  </si>
  <si>
    <t>028/2026/29/03</t>
  </si>
  <si>
    <t>028/2026/29/04</t>
  </si>
  <si>
    <t>028/2026/30/01</t>
  </si>
  <si>
    <t>028/2026/30/02</t>
  </si>
  <si>
    <t>028/2026/30/03</t>
  </si>
  <si>
    <t>028/2026/30/04</t>
  </si>
  <si>
    <t>028/2026/30/05</t>
  </si>
  <si>
    <t>028/2026/31/01</t>
  </si>
  <si>
    <t>028/2026/31/02</t>
  </si>
  <si>
    <t>028/2026/31/03</t>
  </si>
  <si>
    <t>028/2026/31/04</t>
  </si>
  <si>
    <t>028/2026/31/05</t>
  </si>
  <si>
    <t>028/2026/31/06</t>
  </si>
  <si>
    <t>028/2026/32/01</t>
  </si>
  <si>
    <t>028/2026/32/02</t>
  </si>
  <si>
    <t>028/2026/32/03</t>
  </si>
  <si>
    <t>028/2026/32/04</t>
  </si>
  <si>
    <t>028/2026/33/01</t>
  </si>
  <si>
    <t>028/2026/33/02</t>
  </si>
  <si>
    <t>028/2026/33/03</t>
  </si>
  <si>
    <t>028/2026/33/04</t>
  </si>
  <si>
    <t>028/2026/33/05</t>
  </si>
  <si>
    <t>028/2026/34/01</t>
  </si>
  <si>
    <t>028/2026/34/02</t>
  </si>
  <si>
    <t>028/2026/34/03</t>
  </si>
  <si>
    <t>028/2026/34/04</t>
  </si>
  <si>
    <t>028/2026/34/05</t>
  </si>
  <si>
    <t>028/2026/34/06</t>
  </si>
  <si>
    <t>028/2026/35/01</t>
  </si>
  <si>
    <t>ESHC332PS5F55SF2890</t>
  </si>
  <si>
    <t>3200A, CU3, PET, Silver Contact, 3PH+N+PER [5-Wire], IP55, Straight Feeder 2890 mm</t>
  </si>
  <si>
    <t>028/2026/35/02</t>
  </si>
  <si>
    <t>028/2026/35/03</t>
  </si>
  <si>
    <t>028/2026/35/04</t>
  </si>
  <si>
    <t>028/2026/36/01</t>
  </si>
  <si>
    <t>028/2026/36/02</t>
  </si>
  <si>
    <t>028/2026/36/03</t>
  </si>
  <si>
    <t>028/2026/36/04</t>
  </si>
  <si>
    <t>028/2026/36/05</t>
  </si>
  <si>
    <t>028/2026/37/01</t>
  </si>
  <si>
    <t>028/2026/37/02</t>
  </si>
  <si>
    <t>028/2026/37/03</t>
  </si>
  <si>
    <t>028/2026/37/04</t>
  </si>
  <si>
    <t>028/2026/37/05</t>
  </si>
  <si>
    <t>028/2026/37/06</t>
  </si>
  <si>
    <t>028/2026/38/01</t>
  </si>
  <si>
    <t>028/2026/38/02</t>
  </si>
  <si>
    <t>028/2026/38/03</t>
  </si>
  <si>
    <t>028/2026/38/04</t>
  </si>
  <si>
    <t>028/2026/39/01</t>
  </si>
  <si>
    <t>028/2026/39/02</t>
  </si>
  <si>
    <t>028/2026/39/03</t>
  </si>
  <si>
    <t>028/2026/39/04</t>
  </si>
  <si>
    <t>028/2026/39/05</t>
  </si>
  <si>
    <t>028/2026/40/01</t>
  </si>
  <si>
    <t>ESHC340PS5F55SF2700</t>
  </si>
  <si>
    <t>4000A, CU3, PET, Silver Contact, 3PH+N+PER [5-Wire], IP55, Straight Feeder 2700 mm</t>
  </si>
  <si>
    <t>028/2026/40/02</t>
  </si>
  <si>
    <t>ESHC340PS5F55SF1520</t>
  </si>
  <si>
    <t>4000A, CU3, PET, Silver Contact, 3PH+N+PER [5-Wire], IP55, Straight Feeder 1520 mm</t>
  </si>
  <si>
    <t>028/2026/40/03</t>
  </si>
  <si>
    <t>ESHC340PS5F55SF2000</t>
  </si>
  <si>
    <t>4000A, CU3, PET, Silver Contact, 3PH+N+PER [5-Wire], IP55, Straight Feeder 2000 mm</t>
  </si>
  <si>
    <t>028/2026/40/04</t>
  </si>
  <si>
    <t>ESHC340PS5F55SF1320</t>
  </si>
  <si>
    <t>4000A, CU3, PET, Silver Contact, 3PH+N+PER [5-Wire], IP55, Straight Feeder 1320 mm</t>
  </si>
  <si>
    <t>028/2026/40/05</t>
  </si>
  <si>
    <t>BWJPC3S540125IP55</t>
  </si>
  <si>
    <t>4000A, CU3, Joint Pack, 2S(200), 3PH+N+PER [5-Wire], Silver Plated, IP55</t>
  </si>
  <si>
    <t>028/2026/40/06</t>
  </si>
  <si>
    <t>ESHC340PS5F55FS425</t>
  </si>
  <si>
    <t>4000A, CU3, PET, Silver Contact, 3PH+N+PER [5-Wire], IP55, Flange Straight 425 mm</t>
  </si>
  <si>
    <t>028/2026/41/01</t>
  </si>
  <si>
    <t>ESHC340PS5F55SF2890</t>
  </si>
  <si>
    <t>4000A, CU3, PET, Silver Contact, 3PH+N+PER [5-Wire], IP55, Straight Feeder 2890 mm</t>
  </si>
  <si>
    <t>028/2026/41/02</t>
  </si>
  <si>
    <t>028/2026/41/03</t>
  </si>
  <si>
    <t>028/2026/41/04</t>
  </si>
  <si>
    <t>028/2026/42/01</t>
  </si>
  <si>
    <t>028/2026/42/02</t>
  </si>
  <si>
    <t>028/2026/42/03</t>
  </si>
  <si>
    <t>028/2026/42/04</t>
  </si>
  <si>
    <t>028/2026/42/05</t>
  </si>
  <si>
    <t>028/2026/43/01</t>
  </si>
  <si>
    <t>028/2026/43/02</t>
  </si>
  <si>
    <t>028/2026/43/03</t>
  </si>
  <si>
    <t>028/2026/43/04</t>
  </si>
  <si>
    <t>028/2026/43/05</t>
  </si>
  <si>
    <t>028/2026/43/06</t>
  </si>
  <si>
    <t>028/2026/44/01</t>
  </si>
  <si>
    <t>028/2026/44/02</t>
  </si>
  <si>
    <t>028/2026/44/03</t>
  </si>
  <si>
    <t>028/2026/44/04</t>
  </si>
  <si>
    <t>028/2026/44/05</t>
  </si>
  <si>
    <t>028/2026/45/01</t>
  </si>
  <si>
    <t>ESHC340PS5F55SF2400</t>
  </si>
  <si>
    <t>4000A, CU3, PET, Silver Contact, 3PH+N+PER [5-Wire], IP55, Straight Feeder 2400 mm</t>
  </si>
  <si>
    <t>028/2026/45/02</t>
  </si>
  <si>
    <t>028/2026/45/03</t>
  </si>
  <si>
    <t>028/2026/45/04</t>
  </si>
  <si>
    <t>028/2026/46/01</t>
  </si>
  <si>
    <t>028/2026/46/02</t>
  </si>
  <si>
    <t>028/2026/46/03</t>
  </si>
  <si>
    <t>028/2026/46/04</t>
  </si>
  <si>
    <t>028/2026/47/01</t>
  </si>
  <si>
    <t>028/2026/47/02</t>
  </si>
  <si>
    <t>ESHC340PS5F55SF3000</t>
  </si>
  <si>
    <t>4000A, CU3, PET, Silver Contact, 3PH+N+PER [5-Wire], IP55, Straight Feeder 3000 mm</t>
  </si>
  <si>
    <t>028/2026/47/03</t>
  </si>
  <si>
    <t>028/2026/47/04</t>
  </si>
  <si>
    <t>028/2026/47/05</t>
  </si>
  <si>
    <t>028/2026/48/01</t>
  </si>
  <si>
    <t>028/2026/48/02</t>
  </si>
  <si>
    <t>ESHC340PS5F55SF2655</t>
  </si>
  <si>
    <t>4000A, CU3, PET, Silver Contact, 3PH+N+PER [5-Wire], IP55, Straight Feeder 2655 mm</t>
  </si>
  <si>
    <t>028/2026/48/03</t>
  </si>
  <si>
    <t>028/2026/48/04</t>
  </si>
  <si>
    <t>028/2026/48/05</t>
  </si>
  <si>
    <t>028/2026/49/01</t>
  </si>
  <si>
    <t>028/2026/49/02</t>
  </si>
  <si>
    <t>028/2026/49/03</t>
  </si>
  <si>
    <t>028/2026/50/01</t>
  </si>
  <si>
    <t>028/2026/50/02</t>
  </si>
  <si>
    <t>028/2026/50/03</t>
  </si>
  <si>
    <t>028/2026/50/04</t>
  </si>
  <si>
    <t>028/2026/50/05</t>
  </si>
  <si>
    <t>028/2026/50/06</t>
  </si>
  <si>
    <t>028/2026/51/01</t>
  </si>
  <si>
    <t>028/2026/51/02</t>
  </si>
  <si>
    <t>028/2026/51/03</t>
  </si>
  <si>
    <t>028/2026/51/04</t>
  </si>
  <si>
    <t>028/2026/24.1/01</t>
  </si>
  <si>
    <t>HSHF-C332</t>
  </si>
  <si>
    <t>3200A, CU3, Hanger Support Flatwise</t>
  </si>
  <si>
    <t>028/2026/24.1/02</t>
  </si>
  <si>
    <t>HSHFC-C332</t>
  </si>
  <si>
    <t>3200A, CU3, Hanger Support Flatwise Corner</t>
  </si>
  <si>
    <t>028/2026/24.1/03</t>
  </si>
  <si>
    <t>FLEX-C3432</t>
  </si>
  <si>
    <t>Flexible Link, Complete Set [16-150], Busway CU3-3200A, 3Ph+N+PE [4-BAR]</t>
  </si>
  <si>
    <t>028/2026/24.1/04</t>
  </si>
  <si>
    <t>028/2026/24.1/05</t>
  </si>
  <si>
    <t>028/2026/25.1/01</t>
  </si>
  <si>
    <t>028/2026/25.1/02</t>
  </si>
  <si>
    <t>028/2026/25.1/03</t>
  </si>
  <si>
    <t>028/2026/27.1/01</t>
  </si>
  <si>
    <t>028/2026/27.1/02</t>
  </si>
  <si>
    <t>028/2026/27.1/03</t>
  </si>
  <si>
    <t>028/2026/28.1/01</t>
  </si>
  <si>
    <t>028/2026/28.1/02</t>
  </si>
  <si>
    <t>028/2026/28.1/03</t>
  </si>
  <si>
    <t>028/2026/29.1/01</t>
  </si>
  <si>
    <t>028/2026/29.1/02</t>
  </si>
  <si>
    <t>028/2026/29.1/03</t>
  </si>
  <si>
    <t>028/2026/30.1/01</t>
  </si>
  <si>
    <t>028/2026/30.1/02</t>
  </si>
  <si>
    <t>028/2026/30.1/03</t>
  </si>
  <si>
    <t>028/2026/31.1/01</t>
  </si>
  <si>
    <t>028/2026/31.1/02</t>
  </si>
  <si>
    <t>028/2026/31.1/03</t>
  </si>
  <si>
    <t>028/2026/32.1/01</t>
  </si>
  <si>
    <t>028/2026/32.1/02</t>
  </si>
  <si>
    <t>028/2026/32.1/03</t>
  </si>
  <si>
    <t>028/2026/33.1/01</t>
  </si>
  <si>
    <t>028/2026/33.1/02</t>
  </si>
  <si>
    <t>028/2026/33.1/03</t>
  </si>
  <si>
    <t>028/2026/34.1/01</t>
  </si>
  <si>
    <t>028/2026/34.1/03</t>
  </si>
  <si>
    <t>028/2026/35.1/01</t>
  </si>
  <si>
    <t>028/2026/35.1/02</t>
  </si>
  <si>
    <t>028/2026/35.1/03</t>
  </si>
  <si>
    <t>028/2026/36.1/01</t>
  </si>
  <si>
    <t>028/2026/36.1/02</t>
  </si>
  <si>
    <t>028/2026/36.1/03</t>
  </si>
  <si>
    <t>028/2026/37.1/01</t>
  </si>
  <si>
    <t>028/2026/37.1/03</t>
  </si>
  <si>
    <t>028/2026/38.1/01</t>
  </si>
  <si>
    <t>028/2026/38.1/02</t>
  </si>
  <si>
    <t>028/2026/38.1/03</t>
  </si>
  <si>
    <t>028/2026/39.1/01</t>
  </si>
  <si>
    <t>028/2026/39.1/02</t>
  </si>
  <si>
    <t>028/2026/39.1/03</t>
  </si>
  <si>
    <t>028/2026/40.1/01</t>
  </si>
  <si>
    <t>HSHF-C340</t>
  </si>
  <si>
    <t>4000A, CU3, Hanger Support Flatwise</t>
  </si>
  <si>
    <t>028/2026/40.1/02</t>
  </si>
  <si>
    <t>HSHFC-C340</t>
  </si>
  <si>
    <t>4000A, CU3, Hanger Support Flatwise Corner</t>
  </si>
  <si>
    <t>028/2026/40.1/03</t>
  </si>
  <si>
    <t>FLEX-C3440</t>
  </si>
  <si>
    <t>Flexible Link, Complete Set [32-100], Busway CU3-4000A, 3Ph+N+PE [4-BAR]</t>
  </si>
  <si>
    <t>028/2026/41.1/01</t>
  </si>
  <si>
    <t>028/2026/41.1/02</t>
  </si>
  <si>
    <t>028/2026/41.1/03</t>
  </si>
  <si>
    <t>028/2026/42.1/01</t>
  </si>
  <si>
    <t>028/2026/42.1/02</t>
  </si>
  <si>
    <t>028/2026/42.1/03</t>
  </si>
  <si>
    <t>028/2026/43.1/01</t>
  </si>
  <si>
    <t>028/2026/43.1/02</t>
  </si>
  <si>
    <t>028/2026/43.1/03</t>
  </si>
  <si>
    <t>028/2026/44.1/01</t>
  </si>
  <si>
    <t>028/2026/44.1/02</t>
  </si>
  <si>
    <t>028/2026/44.1/03</t>
  </si>
  <si>
    <t>028/2026/45.1/01</t>
  </si>
  <si>
    <t>028/2026/45.1/02</t>
  </si>
  <si>
    <t>028/2026/45.1/03</t>
  </si>
  <si>
    <t>028/2026/46.1/01</t>
  </si>
  <si>
    <t>028/2026/46.1/02</t>
  </si>
  <si>
    <t>028/2026/46.1/03</t>
  </si>
  <si>
    <t>028/2026/47.1/01</t>
  </si>
  <si>
    <t>028/2026/47.1/02</t>
  </si>
  <si>
    <t>028/2026/47.1/03</t>
  </si>
  <si>
    <t>028/2026/48.1/01</t>
  </si>
  <si>
    <t>028/2026/48.1/02</t>
  </si>
  <si>
    <t>028/2026/48.1/03</t>
  </si>
  <si>
    <t>028/2026/49.1/01</t>
  </si>
  <si>
    <t>028/2026/49.1/02</t>
  </si>
  <si>
    <t>028/2026/49.1/03</t>
  </si>
  <si>
    <t>028/2026/50.1/01</t>
  </si>
  <si>
    <t>028/2026/50.1/02</t>
  </si>
  <si>
    <t>028/2026/50.1/03</t>
  </si>
  <si>
    <t>028/2026/51.1/01</t>
  </si>
  <si>
    <t>028/2026/51.1/02</t>
  </si>
  <si>
    <t>028/2026/51.1/03</t>
  </si>
  <si>
    <t>028/2026/61/01</t>
  </si>
  <si>
    <t>028/2026/61/02</t>
  </si>
  <si>
    <t>028/2026/61/03</t>
  </si>
  <si>
    <t>028/2026/61/04</t>
  </si>
  <si>
    <t>BW-WF-C3E40</t>
  </si>
  <si>
    <t>4000A-Copper - Wall Flange - 200mm Bar Width</t>
  </si>
  <si>
    <t>028/2026/61/05</t>
  </si>
  <si>
    <t>028/2026/61/06</t>
  </si>
  <si>
    <t>028/2026/61/07</t>
  </si>
  <si>
    <t>028/2026/61/08</t>
  </si>
  <si>
    <t>028/2026/61/09</t>
  </si>
  <si>
    <t>028/2026/62/01</t>
  </si>
  <si>
    <t>028/2026/62/02</t>
  </si>
  <si>
    <t>028/2026/62/03</t>
  </si>
  <si>
    <t>028/2026/62/04</t>
  </si>
  <si>
    <t>ESHC340PS5F55SF2600</t>
  </si>
  <si>
    <t>4000A, CU3, PET, Silver Contact, 3PH+N+PER [5-Wire], IP55, Straight Feeder 2600 mm</t>
  </si>
  <si>
    <t>028/2026/62/05</t>
  </si>
  <si>
    <t>028/2026/62/06</t>
  </si>
  <si>
    <t>028/2026/62/07</t>
  </si>
  <si>
    <t>028/2026/62/08</t>
  </si>
  <si>
    <t>028/2026/63/01</t>
  </si>
  <si>
    <t>028/2026/63/02</t>
  </si>
  <si>
    <t>028/2026/63/03</t>
  </si>
  <si>
    <t>ESHC340PS5F55SF580</t>
  </si>
  <si>
    <t>4000A, CU3, PET, Silver Contact, 3PH+N+PER [5-Wire], IP55, Straight Feeder 580 mm</t>
  </si>
  <si>
    <t>028/2026/63/04</t>
  </si>
  <si>
    <t>028/2026/63/05</t>
  </si>
  <si>
    <t>028/2026/63/06</t>
  </si>
  <si>
    <t>028/2026/63/07</t>
  </si>
  <si>
    <t>028/2026/63/08</t>
  </si>
  <si>
    <t>028/2026/63/09</t>
  </si>
  <si>
    <t>028/2026/63/10</t>
  </si>
  <si>
    <t>028/2026/64/01</t>
  </si>
  <si>
    <t>028/2026/64/02</t>
  </si>
  <si>
    <t>028/2026/64/03</t>
  </si>
  <si>
    <t>028/2026/64/04</t>
  </si>
  <si>
    <t>028/2026/64/05</t>
  </si>
  <si>
    <t>028/2026/64/06</t>
  </si>
  <si>
    <t>028/2026/64/07</t>
  </si>
  <si>
    <t>028/2026/64/08</t>
  </si>
  <si>
    <t>028/2026/64/09</t>
  </si>
  <si>
    <t>028/2026/64/10</t>
  </si>
  <si>
    <t>028/2026/65/01</t>
  </si>
  <si>
    <t>028/2026/65/02</t>
  </si>
  <si>
    <t>028/2026/65/03</t>
  </si>
  <si>
    <t>028/2026/65/04</t>
  </si>
  <si>
    <t>028/2026/65/05</t>
  </si>
  <si>
    <t>028/2026/65/06</t>
  </si>
  <si>
    <t>028/2026/65/07</t>
  </si>
  <si>
    <t>028/2026/65/08</t>
  </si>
  <si>
    <t>028/2026/66/01</t>
  </si>
  <si>
    <t>028/2026/66/02</t>
  </si>
  <si>
    <t>028/2026/66/03</t>
  </si>
  <si>
    <t>028/2026/66/04</t>
  </si>
  <si>
    <t>028/2026/66/05</t>
  </si>
  <si>
    <t>028/2026/66/06</t>
  </si>
  <si>
    <t>028/2026/66/07</t>
  </si>
  <si>
    <t>028/2026/66/08</t>
  </si>
  <si>
    <t>028/2026/66/09</t>
  </si>
  <si>
    <t>028/2026/61.1/01</t>
  </si>
  <si>
    <t>ESHC340PS5F55EEDALA505B505</t>
  </si>
  <si>
    <t>4000A, CU3, PET, Silver Contact, 3PH+N+PER [5-Wire], IP55, Elbow Edge (D) A505B505</t>
  </si>
  <si>
    <t>028/2026/61.1/02</t>
  </si>
  <si>
    <t>ESHC340PS5F55EFIEALA300B300</t>
  </si>
  <si>
    <t>4000A, CU3, PET, Silver Contact, 3PH+N+PER [5-Wire], IP55, Elbow Flat (IE) A300B300</t>
  </si>
  <si>
    <t>028/2026/61.1/03</t>
  </si>
  <si>
    <t>028/2026/62.1/01</t>
  </si>
  <si>
    <t>028/2026/62.1/02</t>
  </si>
  <si>
    <t>028/2026/62.1/03</t>
  </si>
  <si>
    <t>ESHC340PS5F55EEUALA505B505</t>
  </si>
  <si>
    <t>4000A, CU3, PET, Silver Contact, 3PH+N+PER [5-Wire], IP55, Elbow Edge (U) A505B505</t>
  </si>
  <si>
    <t>028/2026/62.1/04</t>
  </si>
  <si>
    <t>028/2026/63.1/01</t>
  </si>
  <si>
    <t>028/2026/63.1/02</t>
  </si>
  <si>
    <t>028/2026/63.1/03</t>
  </si>
  <si>
    <t>028/2026/63.1/04</t>
  </si>
  <si>
    <t>028/2026/64.1/01</t>
  </si>
  <si>
    <t>028/2026/64.1/02</t>
  </si>
  <si>
    <t>028/2026/64.1/03</t>
  </si>
  <si>
    <t>028/2026/65.1/01</t>
  </si>
  <si>
    <t>028/2026/65.1/02</t>
  </si>
  <si>
    <t>028/2026/65.1/03</t>
  </si>
  <si>
    <t>028/2026/65.1/04</t>
  </si>
  <si>
    <t>028/2026/66.1/01</t>
  </si>
  <si>
    <t>028/2026/66.1/02</t>
  </si>
  <si>
    <t>028/2026/66.1/03</t>
  </si>
  <si>
    <t>028/2026/24.2/01</t>
  </si>
  <si>
    <t>ESHC332PS5F55EFIEALA300B300</t>
  </si>
  <si>
    <t>3200A, CU3, PET, Silver Contact, 3PH+N+PER [5-Wire], IP55, Elbow Flat (IE) A300B300</t>
  </si>
  <si>
    <t>028/2026/24.2/02</t>
  </si>
  <si>
    <t>ESHC332PS5F55EEDALA455B455</t>
  </si>
  <si>
    <t>3200A, CU3, PET, Silver Contact, 3PH+N+PER [5-Wire], IP55, Elbow Edge (D) A455B455</t>
  </si>
  <si>
    <t>028/2026/24.2/03</t>
  </si>
  <si>
    <t>028/2026/25.2/01</t>
  </si>
  <si>
    <t>028/2026/25.2/02</t>
  </si>
  <si>
    <t>028/2026/25.2/03</t>
  </si>
  <si>
    <t>ESHC332PS5F55EEUALA455B455</t>
  </si>
  <si>
    <t>3200A, CU3, PET, Silver Contact, 3PH+N+PER [5-Wire], IP55, Elbow Edge (U) A455B455</t>
  </si>
  <si>
    <t>028/2026/25.2/04</t>
  </si>
  <si>
    <t>028/2026/27.2/01</t>
  </si>
  <si>
    <t>028/2026/27.2/02</t>
  </si>
  <si>
    <t>028/2026/27.2/03</t>
  </si>
  <si>
    <t>028/2026/28.2/01</t>
  </si>
  <si>
    <t>028/2026/28.2/02</t>
  </si>
  <si>
    <t>028/2026/28.2/03</t>
  </si>
  <si>
    <t>028/2026/29.2/01</t>
  </si>
  <si>
    <t>028/2026/29.2/02</t>
  </si>
  <si>
    <t>028/2026/29.2/03</t>
  </si>
  <si>
    <t>028/2026/29.2/04</t>
  </si>
  <si>
    <t>028/2026/30.2/01</t>
  </si>
  <si>
    <t>028/2026/30.2/02</t>
  </si>
  <si>
    <t>028/2026/30.2/03</t>
  </si>
  <si>
    <t>028/2026/31.2/01</t>
  </si>
  <si>
    <t>028/2026/31.2/02</t>
  </si>
  <si>
    <t>028/2026/31.2/03</t>
  </si>
  <si>
    <t>028/2026/32.2/01</t>
  </si>
  <si>
    <t>028/2026/32.2/02</t>
  </si>
  <si>
    <t>028/2026/32.2/03</t>
  </si>
  <si>
    <t>028/2026/32.2/04</t>
  </si>
  <si>
    <t>028/2026/33.2/01</t>
  </si>
  <si>
    <t>028/2026/33.2/02</t>
  </si>
  <si>
    <t>028/2026/33.2/03</t>
  </si>
  <si>
    <t>028/2026/34.2/01</t>
  </si>
  <si>
    <t>028/2026/34.2/02</t>
  </si>
  <si>
    <t>028/2026/34.2/03</t>
  </si>
  <si>
    <t>028/2026/35.2/01</t>
  </si>
  <si>
    <t>028/2026/35.2/02</t>
  </si>
  <si>
    <t>028/2026/35.2/03</t>
  </si>
  <si>
    <t>028/2026/35.2/04</t>
  </si>
  <si>
    <t>028/2026/36.2/01</t>
  </si>
  <si>
    <t>028/2026/36.2/02</t>
  </si>
  <si>
    <t>ESHC332PS5F55EFIEALA300B500</t>
  </si>
  <si>
    <t>3200A, CU3, PET, Silver Contact, 3PH+N+PER [5-Wire], IP55, Elbow Flat (IE) A300B500</t>
  </si>
  <si>
    <t>028/2026/36.2/03</t>
  </si>
  <si>
    <t>028/2026/37.2/01</t>
  </si>
  <si>
    <t>028/2026/37.2/02</t>
  </si>
  <si>
    <t>028/2026/37.2/03</t>
  </si>
  <si>
    <t>028/2026/38.2/01</t>
  </si>
  <si>
    <t>028/2026/38.2/02</t>
  </si>
  <si>
    <t>028/2026/38.2/03</t>
  </si>
  <si>
    <t>028/2026/38.2/04</t>
  </si>
  <si>
    <t>028/2026/39.2/01</t>
  </si>
  <si>
    <t>028/2026/39.2/02</t>
  </si>
  <si>
    <t>028/2026/39.2/03</t>
  </si>
  <si>
    <t>028/2026/40.2/01</t>
  </si>
  <si>
    <t>028/2026/40.2/02</t>
  </si>
  <si>
    <t>028/2026/40.2/03</t>
  </si>
  <si>
    <t>028/2026/41.2/01</t>
  </si>
  <si>
    <t>028/2026/41.2/02</t>
  </si>
  <si>
    <t>028/2026/41.2/03</t>
  </si>
  <si>
    <t>028/2026/41.2/04</t>
  </si>
  <si>
    <t>028/2026/42.2/01</t>
  </si>
  <si>
    <t>028/2026/42.2/02</t>
  </si>
  <si>
    <t>028/2026/42.2/03</t>
  </si>
  <si>
    <t>028/2026/43.2/01</t>
  </si>
  <si>
    <t>028/2026/43.2/02</t>
  </si>
  <si>
    <t>028/2026/43.2/03</t>
  </si>
  <si>
    <t>028/2026/44.2/01</t>
  </si>
  <si>
    <t>028/2026/44.2/02</t>
  </si>
  <si>
    <t>028/2026/44.2/03</t>
  </si>
  <si>
    <t>028/2026/45.2/01</t>
  </si>
  <si>
    <t>028/2026/45.2/02</t>
  </si>
  <si>
    <t>028/2026/45.2/03</t>
  </si>
  <si>
    <t>028/2026/46.2/01</t>
  </si>
  <si>
    <t>028/2026/46.2/02</t>
  </si>
  <si>
    <t>028/2026/46.2/03</t>
  </si>
  <si>
    <t>028/2026/46.2/04</t>
  </si>
  <si>
    <t>028/2026/47.2/01</t>
  </si>
  <si>
    <t>028/2026/47.2/02</t>
  </si>
  <si>
    <t>028/2026/47.2/03</t>
  </si>
  <si>
    <t>028/2026/47.2/04</t>
  </si>
  <si>
    <t>028/2026/48.2/01</t>
  </si>
  <si>
    <t>028/2026/48.2/02</t>
  </si>
  <si>
    <t>ESHC340PS5F55EEDALA535B505</t>
  </si>
  <si>
    <t>4000A, CU3, PET, Silver Contact, 3PH+N+PER [5-Wire], IP55, Elbow Edge (D) A535B505</t>
  </si>
  <si>
    <t>028/2026/48.2/03</t>
  </si>
  <si>
    <t>028/2026/48.2/04</t>
  </si>
  <si>
    <t>028/2026/49.2/01</t>
  </si>
  <si>
    <t>028/2026/49.2/02</t>
  </si>
  <si>
    <t>028/2026/49.2/03</t>
  </si>
  <si>
    <t>028/2026/49.2/04</t>
  </si>
  <si>
    <t>028/2026/50.2/01</t>
  </si>
  <si>
    <t>028/2026/50.2/02</t>
  </si>
  <si>
    <t>028/2026/50.2/03</t>
  </si>
  <si>
    <t>028/2026/50.2/04</t>
  </si>
  <si>
    <t>028/2026/51.2/01</t>
  </si>
  <si>
    <t>028/2026/51.2/02</t>
  </si>
  <si>
    <t>028/2026/51.2/03</t>
  </si>
  <si>
    <t>028/2026/51.2/04</t>
  </si>
  <si>
    <t>028/2026/58/01</t>
  </si>
  <si>
    <t>ESHC325PS5F55SF1320</t>
  </si>
  <si>
    <t>2500A, CU3, PET, Silver Contact, 3PH+N+PER [5-Wire], IP55, Straight Feeder 1320 mm</t>
  </si>
  <si>
    <t>028/2026/58/02</t>
  </si>
  <si>
    <t>BWJPC3S525125IP55</t>
  </si>
  <si>
    <t>2500A, CU3, Joint Pack, 1S(230), 3PH+N+PER [5-Wire], Silver Plated, IP55</t>
  </si>
  <si>
    <t>028/2026/58/03</t>
  </si>
  <si>
    <t>FLEX-C3425</t>
  </si>
  <si>
    <t>Flexible Link, Complete Set [20-100], Busway CU3-2500A, 3Ph+N+PE [4-BAR]</t>
  </si>
  <si>
    <t>028/2026/58/05</t>
  </si>
  <si>
    <t>HSHF-C325</t>
  </si>
  <si>
    <t>2500A, CU3, Hanger Support Flatwise</t>
  </si>
  <si>
    <t>028/2026/58/06</t>
  </si>
  <si>
    <t>HSHFC-C325</t>
  </si>
  <si>
    <t>2500A, CU3, Hanger Support Flatwise Corner</t>
  </si>
  <si>
    <t>028/2026/58/07</t>
  </si>
  <si>
    <t>ESHC325PS5F55FS425</t>
  </si>
  <si>
    <t>2500A, CU3, PET, Silver Contact, 3PH+N+PER [5-Wire], IP55, Flange Straight 425 mm</t>
  </si>
  <si>
    <t>028/2026/58/08</t>
  </si>
  <si>
    <t>ESHC325PS5F55SF2970</t>
  </si>
  <si>
    <t>2500A, CU3, PET, Silver Contact, 3PH+N+PER [5-Wire], IP55, Straight Feeder 2970 mm</t>
  </si>
  <si>
    <t>028/2026/58/09</t>
  </si>
  <si>
    <t>ESHC325PS5F55SF1520</t>
  </si>
  <si>
    <t>2500A, CU3, PET, Silver Contact, 3PH+N+PER [5-Wire], IP55, Straight Feeder 1520 mm</t>
  </si>
  <si>
    <t>028/2026/59/01</t>
  </si>
  <si>
    <t>028/2026/59/02</t>
  </si>
  <si>
    <t>ESHC325PS5F55SF3000</t>
  </si>
  <si>
    <t>2500A, CU3, PET, Silver Contact, 3PH+N+PER [5-Wire], IP55, Straight Feeder 3000 mm</t>
  </si>
  <si>
    <t>028/2026/59/03</t>
  </si>
  <si>
    <t>028/2026/59/05</t>
  </si>
  <si>
    <t>028/2026/59/06</t>
  </si>
  <si>
    <t>028/2026/59/07</t>
  </si>
  <si>
    <t>028/2026/60/01</t>
  </si>
  <si>
    <t>028/2026/60/02</t>
  </si>
  <si>
    <t>028/2026/60/03</t>
  </si>
  <si>
    <t>028/2026/60/04</t>
  </si>
  <si>
    <t>028/2026/60/05</t>
  </si>
  <si>
    <t>028/2026/60/06</t>
  </si>
  <si>
    <t>028/2026/60/07</t>
  </si>
  <si>
    <t>028/2026/60/09</t>
  </si>
  <si>
    <t>028/2026/58.1/01</t>
  </si>
  <si>
    <t>ESHC325PS5F55EFIEALA300B300</t>
  </si>
  <si>
    <t>2500A, CU3, PET, Silver Contact, 3PH+N+PER [5-Wire], IP55, Elbow Flat (IE) A300B300</t>
  </si>
  <si>
    <t>028/2026/58.1/02</t>
  </si>
  <si>
    <t>ESHC325PS5F55EEDALA385B385</t>
  </si>
  <si>
    <t>2500A, CU3, PET, Silver Contact, 3PH+N+PER [5-Wire], IP55, Elbow Edge (D) A385B385</t>
  </si>
  <si>
    <t>028/2026/58.1/03</t>
  </si>
  <si>
    <t>028/2026/59.1/01</t>
  </si>
  <si>
    <t>028/2026/59.1/02</t>
  </si>
  <si>
    <t>028/2026/60.1/01</t>
  </si>
  <si>
    <t>ESHC325PS5F55EEUALA385B385</t>
  </si>
  <si>
    <t>2500A, CU3, PET, Silver Contact, 3PH+N+PER [5-Wire], IP55, Elbow Edge (U) A385B385</t>
  </si>
  <si>
    <t>028/2026/60.1/02</t>
  </si>
  <si>
    <t>028/2026/60.1/03</t>
  </si>
  <si>
    <t>028/2026/67/01</t>
  </si>
  <si>
    <t>028/2026/67/02</t>
  </si>
  <si>
    <t>028/2026/67/03</t>
  </si>
  <si>
    <t>028/2026/67/04</t>
  </si>
  <si>
    <t>028/2026/67/05</t>
  </si>
  <si>
    <t>028/2026/67/06</t>
  </si>
  <si>
    <t>028/2026/67/07</t>
  </si>
  <si>
    <t>028/2026/67/08</t>
  </si>
  <si>
    <t>028/2026/67/09</t>
  </si>
  <si>
    <t>028/2026/67/10</t>
  </si>
  <si>
    <t>028/2026/67/11</t>
  </si>
  <si>
    <t>028/2026/67/12</t>
  </si>
  <si>
    <t>028/2026/68/01</t>
  </si>
  <si>
    <t>028/2026/68/02</t>
  </si>
  <si>
    <t>028/2026/68/03</t>
  </si>
  <si>
    <t>028/2026/68/04</t>
  </si>
  <si>
    <t>028/2026/68/05</t>
  </si>
  <si>
    <t>028/2026/68/06</t>
  </si>
  <si>
    <t>028/2026/68/07</t>
  </si>
  <si>
    <t>028/2026/68/08</t>
  </si>
  <si>
    <t>028/2026/68/09</t>
  </si>
  <si>
    <t>028/2026/68/10</t>
  </si>
  <si>
    <t>028/2026/68/11</t>
  </si>
  <si>
    <t>028/2026/69/01</t>
  </si>
  <si>
    <t>028/2026/69/02</t>
  </si>
  <si>
    <t>028/2026/69/03</t>
  </si>
  <si>
    <t>028/2026/69/04</t>
  </si>
  <si>
    <t>028/2026/69/05</t>
  </si>
  <si>
    <t>028/2026/69/06</t>
  </si>
  <si>
    <t>028/2026/69/07</t>
  </si>
  <si>
    <t>028/2026/69/08</t>
  </si>
  <si>
    <t>028/2026/69/09</t>
  </si>
  <si>
    <t>028/2026/69/10</t>
  </si>
  <si>
    <t>028/2026/69/11</t>
  </si>
  <si>
    <t>028/2026/67.1/01</t>
  </si>
  <si>
    <t>ESHC340PS5F55TSA505B505C505</t>
  </si>
  <si>
    <t>4000A, CU3, PET, Silver Contact, 3PH+N+PER [5-Wire], IP55, T-Section A505B505C505</t>
  </si>
  <si>
    <t>V7</t>
  </si>
  <si>
    <t>028/2026/67.1/02</t>
  </si>
  <si>
    <t>028/2026/69.1/01</t>
  </si>
  <si>
    <t>028/2026/69.1/02</t>
  </si>
  <si>
    <t>028/2026/70/01</t>
  </si>
  <si>
    <t>028/2026/70/02</t>
  </si>
  <si>
    <t>ESHC332PS5F55TSA455B455C455</t>
  </si>
  <si>
    <t>3200A, CU3, PET, Silver Contact, 3PH+N+PER [5-Wire], IP55, T-Section A455B455C455</t>
  </si>
  <si>
    <t>028/2026/71/01</t>
  </si>
  <si>
    <t>028/2026/71/02</t>
  </si>
  <si>
    <t>028/2026/72/01</t>
  </si>
  <si>
    <t>028/2026/72/02</t>
  </si>
  <si>
    <t>028/2026/73/01</t>
  </si>
  <si>
    <t>028/2026/73/02</t>
  </si>
  <si>
    <t>028/2026/74/01</t>
  </si>
  <si>
    <t>028/2026/74/02</t>
  </si>
  <si>
    <t>028/2026/75/01</t>
  </si>
  <si>
    <t>028/2026/75/02</t>
  </si>
  <si>
    <t>028/2026/76/01</t>
  </si>
  <si>
    <t>028/2026/76/02</t>
  </si>
  <si>
    <t>028/2026/77/01</t>
  </si>
  <si>
    <t>028/2026/77/02</t>
  </si>
  <si>
    <t>028/2026/78/01</t>
  </si>
  <si>
    <t>028/2026/78/02</t>
  </si>
  <si>
    <t>028/2026/79/01</t>
  </si>
  <si>
    <t>028/2026/79/02</t>
  </si>
  <si>
    <t>028/2026/80/01</t>
  </si>
  <si>
    <t>028/2026/80/02</t>
  </si>
  <si>
    <t>028/2026/81/01</t>
  </si>
  <si>
    <t>028/2026/81/02</t>
  </si>
  <si>
    <t>028/2026/82/01</t>
  </si>
  <si>
    <t>028/2026/82/02</t>
  </si>
  <si>
    <t>028/2026/83/01</t>
  </si>
  <si>
    <t>028/2026/83/02</t>
  </si>
  <si>
    <t>028/2026/84/01</t>
  </si>
  <si>
    <t>028/2026/84/02</t>
  </si>
  <si>
    <t>028/2026/85/01</t>
  </si>
  <si>
    <t>028/2026/85/02</t>
  </si>
  <si>
    <t>028/2026/86/01</t>
  </si>
  <si>
    <t>028/2026/86/02</t>
  </si>
  <si>
    <t>028/2026/87/01</t>
  </si>
  <si>
    <t>028/2026/87/02</t>
  </si>
  <si>
    <t>028/2026/88/01</t>
  </si>
  <si>
    <t>028/2026/88/02</t>
  </si>
  <si>
    <t>028/2026/89/01</t>
  </si>
  <si>
    <t>028/2026/89/02</t>
  </si>
  <si>
    <t>028/2026/58.2/01</t>
  </si>
  <si>
    <t>ESHC325PS5F55TSA385B385C385</t>
  </si>
  <si>
    <t>2500A, CU3, PET, Silver Contact, 3PH+N+PER [5-Wire], IP55, T-Section A385B385C385</t>
  </si>
  <si>
    <t>V8</t>
  </si>
  <si>
    <t>028/2026/58.2/02</t>
  </si>
  <si>
    <t>028/2026/60.2/01</t>
  </si>
  <si>
    <t>028/2026/60.2/02</t>
  </si>
  <si>
    <t>020/2025/06</t>
  </si>
  <si>
    <t>HSVS82-100</t>
  </si>
  <si>
    <t>Spring Hanger Support Type 100 "C"</t>
  </si>
  <si>
    <t>IFCG Factory</t>
  </si>
  <si>
    <t>020/2025/3.3/01</t>
  </si>
  <si>
    <t>ESHA650PS5F65SF1785</t>
  </si>
  <si>
    <t>5000A, AL, PET, Silver Contact, 3PH+N+PER [5-Wire], IP65, Straight Feeder 1785 mm</t>
  </si>
  <si>
    <t>020/2025/3.3/02</t>
  </si>
  <si>
    <t>ESHA650PS5F65SF2250</t>
  </si>
  <si>
    <t>5000A, AL, PET, Silver Contact, 3PH+N+PER [5-Wire], IP65, Straight Feeder 2250 mm</t>
  </si>
  <si>
    <t>020/2025/3.3/03</t>
  </si>
  <si>
    <t>ESHA650PS5F65EEUALA600B1050</t>
  </si>
  <si>
    <t>5000A, AL, PET, Silver Contact, 3PH+N+PER [5-Wire], IP65, Elbow Edge (U) A600B1050</t>
  </si>
  <si>
    <t>020/2025/3.3/04</t>
  </si>
  <si>
    <t>ESHA650PS5F65EFOEALA300B500</t>
  </si>
  <si>
    <t>5000A, AL, PET, Silver Contact, 3PH+N+PER [5-Wire], IP65, Elbow Flat (OE) A300B500</t>
  </si>
  <si>
    <t>020/2025/3.3/05</t>
  </si>
  <si>
    <t>BWJPA6S550IP65</t>
  </si>
  <si>
    <t>5000A, AL Joint Pack, 3S(160), 3Ph+N+PER [5-Wire], Silver Plated, IP65</t>
  </si>
  <si>
    <t>020/2025/3.3/06</t>
  </si>
  <si>
    <t>ESHA650PS5F65SF740</t>
  </si>
  <si>
    <t>5000A, AL, PET, Silver Contact, 3PH+N+PER [5-Wire], IP65, Straight Feeder 740 mm</t>
  </si>
  <si>
    <t>020/2025/4.2/01</t>
  </si>
  <si>
    <t>020/2025/4.2/02</t>
  </si>
  <si>
    <t>ESHA650PS5F65EEUALA600B820</t>
  </si>
  <si>
    <t>5000A, AL, PET, Silver Contact, 3PH+N+PER [5-Wire], IP65, Elbow Edge (U) A600B820</t>
  </si>
  <si>
    <t>020/2025/4.2/03</t>
  </si>
  <si>
    <t>ESHA650PS5F65EFOEALA300B610</t>
  </si>
  <si>
    <t>5000A, AL, PET, Silver Contact, 3PH+N+PER [5-Wire], IP65, Elbow Flat (OE) A300B610</t>
  </si>
  <si>
    <t>020/2025/4.2/04</t>
  </si>
  <si>
    <t>020/2025/4.2/05</t>
  </si>
  <si>
    <t>ESHA650PS5F65SF3000</t>
  </si>
  <si>
    <t>5000A, AL, PET, Silver Contact, 3PH+N+PER [5-Wire], IP65, Straight Feeder 3000 mm</t>
  </si>
  <si>
    <t>020/2025/4.2/06</t>
  </si>
  <si>
    <t>020/2025/4.2/07</t>
  </si>
  <si>
    <t>ESHA650PS5F65SF400</t>
  </si>
  <si>
    <t>5000A, AL, PET, Silver Contact, 3PH+N+PER [5-Wire], IP65, Straight Feeder 400 mm</t>
  </si>
  <si>
    <t>020/2025/3.2/01</t>
  </si>
  <si>
    <t>039/2025/79</t>
  </si>
  <si>
    <t>Iskraemeco</t>
  </si>
  <si>
    <t>v12</t>
  </si>
  <si>
    <t>039/2025/80</t>
  </si>
  <si>
    <t>039/2025/81</t>
  </si>
  <si>
    <t>039/2025/25.2/01</t>
  </si>
  <si>
    <t>ESHA650PS4F55OFALA500B590C880</t>
  </si>
  <si>
    <t>5000A, AL, PET, Silver Contact, 3PH+N+PE [4-Wire], IP55, Offset Flat A500B590C880</t>
  </si>
  <si>
    <t>039/2025/25.2/02</t>
  </si>
  <si>
    <t>BWJPA6S450IP55</t>
  </si>
  <si>
    <t>5000A, AL Joint Pack, 3S(160), 3Ph+N+PE [4-Wire], Silver Plated, IP55</t>
  </si>
  <si>
    <t>033/2024/87.4/01</t>
  </si>
  <si>
    <t>ESHA616ES5F55SF2450</t>
  </si>
  <si>
    <t>1600A, AL, Epoxy, Silver Contact, 3PH+N+PER [5-Wire], IP55, Straight Feeder 2450 mm</t>
  </si>
  <si>
    <t>Jawharet Al Ryadh</t>
  </si>
  <si>
    <t>v79</t>
  </si>
  <si>
    <t>033/2024/87.4/02</t>
  </si>
  <si>
    <t>033/2024/91.5/01</t>
  </si>
  <si>
    <t>ESHA625ES5F55SF700</t>
  </si>
  <si>
    <t>2500A, AL, Epoxy, Silver Contact, 3PH+N+PER [5-Wire], IP55, Straight Feeder 700 mm</t>
  </si>
  <si>
    <t>033/2024/91.5/02</t>
  </si>
  <si>
    <t>ESHA625ES5F55EFLOA680B550</t>
  </si>
  <si>
    <t>2500A, AL, Epoxy, Silver Contact, 3PH+N+PER [5-Wire], IP55, Elbow Flat (LO) A680B550</t>
  </si>
  <si>
    <t>033/2024/91.5/03</t>
  </si>
  <si>
    <t>ESHA625ES5F55OFLOA300B560C765</t>
  </si>
  <si>
    <t>2500A, AL, Epoxy, Silver Contact, 3PH+N+PER [5-Wire], IP55, Offset Flat (LO) A300B560C765</t>
  </si>
  <si>
    <t>033/2024/91.5/04</t>
  </si>
  <si>
    <t>033/2024/93.4/01</t>
  </si>
  <si>
    <t>ESHA612ES5F55SF2460</t>
  </si>
  <si>
    <t>1250A, AL, Epoxy, Silver Contact, 3PH+N+PER [5-Wire], IP55, Straight Feeder 2460 mm</t>
  </si>
  <si>
    <t>033/2024/93.4/02</t>
  </si>
  <si>
    <t>ESHA612ES5F55SF775</t>
  </si>
  <si>
    <t>1250A, AL, Epoxy, Silver Contact, 3PH+N+PER [5-Wire], IP55, Straight Feeder 775 mm</t>
  </si>
  <si>
    <t>033/2024/93.4/03</t>
  </si>
  <si>
    <t>033/2024/93.4/04</t>
  </si>
  <si>
    <t>ESHA612ES5F55SF1000</t>
  </si>
  <si>
    <t>1250A, AL, Epoxy, Silver Contact, 3PH+N+PER [5-Wire], IP55, Straight Feeder 1000 mm</t>
  </si>
  <si>
    <t>033/2024/94.4/01</t>
  </si>
  <si>
    <t>ESHA612ES5F55SF650</t>
  </si>
  <si>
    <t>1250A, AL, Epoxy, Silver Contact, 3PH+N+PER [5-Wire], IP55, Straight Feeder 650 mm</t>
  </si>
  <si>
    <t>033/2024/94.4/02</t>
  </si>
  <si>
    <t>ESHA612ES5F55SF1830</t>
  </si>
  <si>
    <t>1250A, AL, Epoxy, Silver Contact, 3PH+N+PER [5-Wire], IP55, Straight Feeder 1830 mm</t>
  </si>
  <si>
    <t>033/2024/94.4/03</t>
  </si>
  <si>
    <t>ESHA612ES5F55ZFLOA300B250C300</t>
  </si>
  <si>
    <t>1250A, AL, Epoxy, Silver Contact, 3PH+N+PER [5-Wire], IP55, Z-Unit Flat (LO) A300B250C300</t>
  </si>
  <si>
    <t>033/2024/94.4/04</t>
  </si>
  <si>
    <t>ESHA612ES5F55SF2150</t>
  </si>
  <si>
    <t>1250A, AL, Epoxy, Silver Contact, 3PH+N+PER [5-Wire], IP55, Straight Feeder 2150 mm</t>
  </si>
  <si>
    <t>033/2024/94.4/05</t>
  </si>
  <si>
    <t>033/2024/113.1/01</t>
  </si>
  <si>
    <t>v80</t>
  </si>
  <si>
    <t>033/2024/113.1/02</t>
  </si>
  <si>
    <t>033/2024/113.1/03</t>
  </si>
  <si>
    <t>ESHA608ES5P255SP3000</t>
  </si>
  <si>
    <t>800A, AL, Epoxy, Silver Contact, 3PH+N+PER [5-Wire], IP55, Straight Plug-In 3000 mm</t>
  </si>
  <si>
    <t>033/2024/114.6/01</t>
  </si>
  <si>
    <t>033/2024/114.6/02</t>
  </si>
  <si>
    <t>ESHA640ES5F55EEDA505B505</t>
  </si>
  <si>
    <t>4000A, AL, Epoxy, Silver Contact, 3PH+N+PER [5-Wire], IP55, Elbow Edge (D) A505B505</t>
  </si>
  <si>
    <t>033/2024/114.6/03</t>
  </si>
  <si>
    <t>ESHA640ES5F55SF700</t>
  </si>
  <si>
    <t>4000A, AL, Epoxy, Silver Contact, 3PH+N+PER [5-Wire], IP55, Straight Feeder 700 mm</t>
  </si>
  <si>
    <t>033/2024/119.3/01</t>
  </si>
  <si>
    <t>033/2024/119.3/02</t>
  </si>
  <si>
    <t>033/2024/122.2/01</t>
  </si>
  <si>
    <t>ESHA608ES5F55ZFRIA300B510C300</t>
  </si>
  <si>
    <t>800A, AL, Epoxy, Silver Contact, 3PH+N+PER [5-Wire], IP55, Z-Unit Flat (RI) A300B510C300</t>
  </si>
  <si>
    <t>033/2024/122.2/02</t>
  </si>
  <si>
    <t>ESHA608ES5F55SF435</t>
  </si>
  <si>
    <t>800A, AL, Epoxy, Silver Contact, 3PH+N+PER [5-Wire], IP55, Straight Feeder 435 mm</t>
  </si>
  <si>
    <t>033/2024/122.2/03</t>
  </si>
  <si>
    <t>ESHA608ES5F55EEDA298B298</t>
  </si>
  <si>
    <t>800A, AL, Epoxy, Silver Contact, 3PH+N+PER [5-Wire], IP55, Elbow Edge (D) A298B298</t>
  </si>
  <si>
    <t>033/2024/122.2/04</t>
  </si>
  <si>
    <t>ESHA608ES5F55SF665</t>
  </si>
  <si>
    <t>800A, AL, Epoxy, Silver Contact, 3PH+N+PER [5-Wire], IP55, Straight Feeder 665 mm</t>
  </si>
  <si>
    <t>033/2024/122.2/05</t>
  </si>
  <si>
    <t>ESHA608ES5F55EEUA748B298</t>
  </si>
  <si>
    <t>800A, AL, Epoxy, Silver Contact, 3PH+N+PER [5-Wire], IP55, Elbow Edge(U) A748B298</t>
  </si>
  <si>
    <t>033/2024/122.2/06</t>
  </si>
  <si>
    <t>ESHA608ES5F55SF1500</t>
  </si>
  <si>
    <t>800A, AL, Epoxy, Silver Contact, 3PH+N+PER [5-Wire], IP55, Straight Feeder 1500 mm</t>
  </si>
  <si>
    <t>033/2024/122.2/07</t>
  </si>
  <si>
    <t>033/2024/36.4/01</t>
  </si>
  <si>
    <t>v78</t>
  </si>
  <si>
    <t>033/2024/36.4/02</t>
  </si>
  <si>
    <t>ESHA616ES5F55SF3000</t>
  </si>
  <si>
    <t>1600A, AL, Epoxy, Silver Contact, 3PH+N+PER [5-Wire], IP55, Straight Feeder 3000 mm</t>
  </si>
  <si>
    <t>033/2024/66.4/01</t>
  </si>
  <si>
    <t>ESHA650ES5F55SF590</t>
  </si>
  <si>
    <t>5000A, AL, Epoxy, Silver Contact, 3PH+N+PER [5-Wire], IP55, Straight Feeder 590 mm</t>
  </si>
  <si>
    <t>033/2024/66.4/02</t>
  </si>
  <si>
    <t>ESHA650ES5F55SF770</t>
  </si>
  <si>
    <t>5000A, AL, Epoxy, Silver Contact, 3PH+N+PER [5-Wire], IP55, Straight Feeder 770 mm</t>
  </si>
  <si>
    <t>033/2024/66.4/03</t>
  </si>
  <si>
    <t>ESHA650ES5P155SP2000</t>
  </si>
  <si>
    <t>5000A, AL, Epoxy, Silver Contact, 3PH+N+PER [5-Wire], IP55, Straight Plug-In 2000 mm</t>
  </si>
  <si>
    <t>033/2024/66.4/04</t>
  </si>
  <si>
    <t>ESHA650ES5F55TSA580B580C580</t>
  </si>
  <si>
    <t>5000A, AL, Epoxy, Silver Contact, 3PH+N+PER [5-Wire], IP55, Tee Section A580B580C580 mm</t>
  </si>
  <si>
    <t>033/2024/66.4/05</t>
  </si>
  <si>
    <t>ESHA650ES5F55SF500</t>
  </si>
  <si>
    <t>5000A, AL, Epoxy, Silver Contact, 3PH+N+PER [5-Wire], IP55, Straight Feeder 500 mm</t>
  </si>
  <si>
    <t>033/2024/66.4/06</t>
  </si>
  <si>
    <t>ESHA650ES5F55SF1250</t>
  </si>
  <si>
    <t>5000A, AL, Epoxy, Silver Contact, 3PH+N+PER [5-Wire], IP55, Straight Feeder 1250 mm</t>
  </si>
  <si>
    <t>033/2024/66.4/07</t>
  </si>
  <si>
    <t>ESHA650EC</t>
  </si>
  <si>
    <t>5000A, Aluminum, End Cap</t>
  </si>
  <si>
    <t>033/2024/66.4/08</t>
  </si>
  <si>
    <t>BWJPA6S550IP55</t>
  </si>
  <si>
    <t>5000A, AL Joint Pack, 3S(160), 3Ph+N+PER [5-Wire], Silver Plated, IP55</t>
  </si>
  <si>
    <t>033/2024/66.4/09</t>
  </si>
  <si>
    <t>ESHA650ES5F55SF2000</t>
  </si>
  <si>
    <t>5000A, AL, Epoxy, Silver Contact, 3PH+N+PER [5-Wire], IP55, Straight Feeder 2000 mm</t>
  </si>
  <si>
    <t>033/2024/66.4/10</t>
  </si>
  <si>
    <t>ESHA650ES5F55EEUA580B580</t>
  </si>
  <si>
    <t>5000A, AL, Epoxy, Silver Contact, 3PH+N+PER [5-Wire], IP55, Elbow Edge (U) A580B580</t>
  </si>
  <si>
    <t>033/2024/67.4/01</t>
  </si>
  <si>
    <t>033/2024/67.4/02</t>
  </si>
  <si>
    <t>033/2024/67.4/03</t>
  </si>
  <si>
    <t>ESHA650ES5F55SF3000</t>
  </si>
  <si>
    <t>5000A, AL, Epoxy, Silver Contact, 3PH+N+PER [5-Wire], IP55, Straight Feeder 3000 mm</t>
  </si>
  <si>
    <t>033/2024/67.4/04</t>
  </si>
  <si>
    <t>ESHA650ES5F55EFLOA600B300</t>
  </si>
  <si>
    <t>5000A, AL, Epoxy, Silver Contact, 3PH+N+PER [5-Wire], IP55, Elbow Flat (LO) A600B300</t>
  </si>
  <si>
    <t>033/2024/67.4/05</t>
  </si>
  <si>
    <t>ESHA650ES5F55SF2620</t>
  </si>
  <si>
    <t>5000A, AL, Epoxy, Silver Contact, 3PH+N+PER [5-Wire], IP55, Straight Feeder 2620 mm</t>
  </si>
  <si>
    <t>033/2024/68.5/01</t>
  </si>
  <si>
    <t>033/2024/68.5/02</t>
  </si>
  <si>
    <t>ESHA650ES5F55EFLOA300B300</t>
  </si>
  <si>
    <t>5000A, AL, Epoxy, Silver Contact, 3PH+N+PER [5-Wire], IP55, Elbow Flat (LO) A300B300</t>
  </si>
  <si>
    <t>033/2024/68.5/03</t>
  </si>
  <si>
    <t>ESHA650ES5F55EEDA580B580</t>
  </si>
  <si>
    <t>5000A, AL, Epoxy, Silver Contact, 3PH+N+PER [5-Wire], IP55, Elbow Edge (D) A580B580</t>
  </si>
  <si>
    <t>033/2024/68.5/04</t>
  </si>
  <si>
    <t>ESHA650ES5F55EJ</t>
  </si>
  <si>
    <t>5000A, AL, Epoxy, Silver Contact, 3PH+N+PER [5-Wire], IP55, Expansion Joint, 1000 mm</t>
  </si>
  <si>
    <t>033/2024/68.5/05</t>
  </si>
  <si>
    <t>ESHA650ES5P255SP3000</t>
  </si>
  <si>
    <t>5000A, AL, Epoxy, Silver Contact, 3PH+N+PER [5-Wire], IP55, Straight Plug-In 3000 mm</t>
  </si>
  <si>
    <t>033/2024/68.5/06</t>
  </si>
  <si>
    <t>ESHA650ES5F55EEUA580B880</t>
  </si>
  <si>
    <t>5000A, AL, Epoxy, Silver Contact, 3PH+N+PER [5-Wire], IP55, Elbow Edge (U) A580B880</t>
  </si>
  <si>
    <t>033/2024/68.5/07</t>
  </si>
  <si>
    <t>ESHA650ES5F55SF2600</t>
  </si>
  <si>
    <t>5000A, AL, Epoxy, Silver Contact, 3PH+N+PER [5-Wire], IP55, Straight Feeder 2600 mm</t>
  </si>
  <si>
    <t>033/2024/68.5/08</t>
  </si>
  <si>
    <t>ESHA650ES5F55SF1100</t>
  </si>
  <si>
    <t>5000A, AL, Epoxy, Silver Contact, 3PH+N+PER [5-Wire], IP55, Straight Feeder 1100 mm</t>
  </si>
  <si>
    <t>033/2024/75.1/01</t>
  </si>
  <si>
    <t>033/2024/75.1/02</t>
  </si>
  <si>
    <t>ESHA608ES5F55SF1000</t>
  </si>
  <si>
    <t>800A, AL, Epoxy, Silver Contact, 3PH+N+PER [5-Wire], IP55, Straight Feeder 1000 mm</t>
  </si>
  <si>
    <t>033/2024/75.1/03</t>
  </si>
  <si>
    <t>033/2024/114.7/01</t>
  </si>
  <si>
    <t>ESHA640ES5F55TSA505B505C505</t>
  </si>
  <si>
    <t>4000A, AL, Epoxy, Silver Contact, 3PH+N+PER [5-Wire], IP55, Tee Section A505B505C505 mm</t>
  </si>
  <si>
    <t>v86</t>
  </si>
  <si>
    <t>033/2024/114.7/02</t>
  </si>
  <si>
    <t>ESHA640ES5F55EFLOA300B300</t>
  </si>
  <si>
    <t>4000A, AL, Epoxy, Silver Contact, 3PH+N+PER [5-Wire], IP55, Elbow Flat (LO) A300B300</t>
  </si>
  <si>
    <t>033/2024/114.7/03</t>
  </si>
  <si>
    <t>ESHA640ES5F55SF1300</t>
  </si>
  <si>
    <t>4000A, AL, Epoxy, Silver Contact, 3PH+N+PER [5-Wire], IP55, Straight Feeder 1300 mm</t>
  </si>
  <si>
    <t>033/2024/181.1/01</t>
  </si>
  <si>
    <t>ESHA650ES5F55SF2085</t>
  </si>
  <si>
    <t>5000A, AL, Epoxy, Silver Contact, 3PH+N+PER [5-Wire], IP55, Straight Feeder 2085 mm</t>
  </si>
  <si>
    <t>033/2024/181.1/02</t>
  </si>
  <si>
    <t>ESHA650ES5F55EFRIA300B560</t>
  </si>
  <si>
    <t>5000A, AL, Epoxy, Silver Contact, 3PH+N+PER [5-Wire], IP55, Elbow Flat (RI) A300B560</t>
  </si>
  <si>
    <t>033/2024/181.1/03</t>
  </si>
  <si>
    <t>ESHA650ES5F55SF520</t>
  </si>
  <si>
    <t>5000A, AL, Epoxy, Silver Contact, 3PH+N+PER [5-Wire], IP55, Straight Feeder 520 mm</t>
  </si>
  <si>
    <t>033/2024/181.1/04</t>
  </si>
  <si>
    <t>033/2024/182.1/01</t>
  </si>
  <si>
    <t>033/2024/182.1/02</t>
  </si>
  <si>
    <t>ESHA632ES5F55EEUA450B450</t>
  </si>
  <si>
    <t>3200A, AL, Epoxy, Silver Contact, 3PH+N+PER [5-Wire], IP55, Elbow Edge (U) A450B450</t>
  </si>
  <si>
    <t>033/2024/182.1/03</t>
  </si>
  <si>
    <t>ESHA632ES5F55SF1570</t>
  </si>
  <si>
    <t>3200A, AL, Epoxy, Silver Contact, 3PH+N+PER [5-Wire], IP55, Straight Feeder 1570 mm</t>
  </si>
  <si>
    <t>033/2024/182.1/04</t>
  </si>
  <si>
    <t>ESHA632ES5F55ZEDA450B920C820</t>
  </si>
  <si>
    <t>3200A, AL, Epoxy, Silver Contact, 3PH+N+PER [5-Wire], IP55, Z-Unit Edge (D) A450B920C820</t>
  </si>
  <si>
    <t>033/2024/183.1/01</t>
  </si>
  <si>
    <t>ESHA632ES5F55SF760</t>
  </si>
  <si>
    <t>3200A, AL, Epoxy, Silver Contact, 3PH+N+PER [5-Wire], IP55, Straight Feeder 760 mm</t>
  </si>
  <si>
    <t>033/2024/184.1/01</t>
  </si>
  <si>
    <t>ESHA640ES5F55EEDA505B550</t>
  </si>
  <si>
    <t>4000A, AL, Epoxy, Silver Contact, 3PH+N+PER [5-Wire], IP55, Elbow Edge (D) A505B550</t>
  </si>
  <si>
    <t>033/2024/184.1/02</t>
  </si>
  <si>
    <t>ESHA640ES5F55SF1250</t>
  </si>
  <si>
    <t>4000A, AL, Epoxy, Silver Contact, 3PH+N+PER [5-Wire], IP55, Straight Feeder 1250 mm</t>
  </si>
  <si>
    <t>033/2024/184.1/03</t>
  </si>
  <si>
    <t>033/2024/184.1/04</t>
  </si>
  <si>
    <t>033/2024/34.6/01</t>
  </si>
  <si>
    <t>ESHA650ES5F55EFLOA300B425</t>
  </si>
  <si>
    <t>5000A, AL, Epoxy, Silver Contact, 3PH+N+PER [5-Wire], IP55, Elbow Flat (LO) A300B425</t>
  </si>
  <si>
    <t>033/2024/34.6/02</t>
  </si>
  <si>
    <t>ESHA650ES5F55SF400</t>
  </si>
  <si>
    <t>5000A, AL, Epoxy, Silver Contact, 3PH+N+PER [5-Wire], IP55, Straight Feeder 400 mm</t>
  </si>
  <si>
    <t>033/2024/34.6/03</t>
  </si>
  <si>
    <t>033/2024/35.4/01</t>
  </si>
  <si>
    <t>ESHA632ES5F55EFLOA300B700</t>
  </si>
  <si>
    <t>3200A, AL, Epoxy, Silver Contact, 3PH+N+PER [5-Wire], IP55, Elbow Flat (LO) A300B700</t>
  </si>
  <si>
    <t>033/2024/35.4/02</t>
  </si>
  <si>
    <t>ESHA632ES5F55EEDA450B450</t>
  </si>
  <si>
    <t>3200A, AL, Epoxy, Silver Contact, 3PH+N+PER [5-Wire], IP55, Elbow Edge (D) A450B450</t>
  </si>
  <si>
    <t>033/2024/35.4/03</t>
  </si>
  <si>
    <t>ESHA632ES5F55SF1110</t>
  </si>
  <si>
    <t>3200A, AL, Epoxy, Silver Contact, 3PH+N+PER [5-Wire], IP55, Straight Feeder 1110 mm</t>
  </si>
  <si>
    <t>033/2024/35.4/04</t>
  </si>
  <si>
    <t>ESHA632ES5F55EEUA450B450G131.82</t>
  </si>
  <si>
    <t>3200A, AL,  Epoxy, Silver Contact, 3PH+N+PER [5-Wire], IP55, Elbow Edge (U) A450B450G131.82</t>
  </si>
  <si>
    <t>033/2024/35.4/05</t>
  </si>
  <si>
    <t>ESHA632ES5F55SF1280</t>
  </si>
  <si>
    <t>3200A, AL, Epoxy, Silver Contact, 3PH+N+PER [5-Wire], IP55, Straight Feeder 1280 mm</t>
  </si>
  <si>
    <t>033/2024/36.5/01</t>
  </si>
  <si>
    <t>ESHA616ES5F55SF1820</t>
  </si>
  <si>
    <t>1600A, AL, Epoxy, Silver Contact, 3PH+N+PER [5-Wire], IP55, Straight Feeder 1820 mm</t>
  </si>
  <si>
    <t>033/2024/36.5/02</t>
  </si>
  <si>
    <t>ESHA616ES5F55SF590</t>
  </si>
  <si>
    <t>1600A, AL, Epoxy, Silver Contact, 3PH+N+PER [5-Wire], IP55, Straight Feeder 590 mm</t>
  </si>
  <si>
    <t>033/2024/36.5/03</t>
  </si>
  <si>
    <t>ESHA616ES5F55SF2910</t>
  </si>
  <si>
    <t>1600A, AL, Epoxy, Silver Contact, 3PH+N+PER [5-Wire], IP55, Straight Feeder 2910 mm</t>
  </si>
  <si>
    <t>033/2024/36.5/04</t>
  </si>
  <si>
    <t>ESHA616ES5F55ZFLOA300B200C300</t>
  </si>
  <si>
    <t>1600A, AL, Epoxy, Silver Contact, 3PH+N+PER [5-Wire], IP55, Z-Unit Flat (LO) A300B200C300</t>
  </si>
  <si>
    <t>033/2024/47.5/01</t>
  </si>
  <si>
    <t>ESHA632ES5F55SF880</t>
  </si>
  <si>
    <t>3200A, AL, Epoxy, Silver Contact, 3PH+N+PER [5-Wire], IP55, Straight Feeder 880 mm</t>
  </si>
  <si>
    <t>033/2024/47.5/02</t>
  </si>
  <si>
    <t>ESHA632ES5F55EFLOA460B310</t>
  </si>
  <si>
    <t>3200A, AL, Epoxy, Silver Contact, 3PH+N+PER [5-Wire], IP55, Elbow Flat (LO) A460B310</t>
  </si>
  <si>
    <t>033/2024/47.5/03</t>
  </si>
  <si>
    <t>ESHA632ES5F55SF500</t>
  </si>
  <si>
    <t>3200A, AL, Epoxy, Silver Contact, 3PH+N+PER [5-Wire], IP55, Straight Feeder 500 mm</t>
  </si>
  <si>
    <t>033/2024/47.5/04</t>
  </si>
  <si>
    <t>033/2024/47.5/05</t>
  </si>
  <si>
    <t>033/2024/48.5/01</t>
  </si>
  <si>
    <t>ESHA640ES5F55EJ</t>
  </si>
  <si>
    <t>4000A, AL, Epoxy, Silver Contact, 3PH+N+PER [5-Wire], IP55, Expansion Joint, 1000 mm</t>
  </si>
  <si>
    <t>033/2024/48.5/02</t>
  </si>
  <si>
    <t>033/2024/91.8/01</t>
  </si>
  <si>
    <t>V87</t>
  </si>
  <si>
    <t>033/2024/91.8/02</t>
  </si>
  <si>
    <t>ESHA625ES5F55EEUA430B430</t>
  </si>
  <si>
    <t>2500A, AL, Epoxy, Silver Contact, 3PH+N+PER [5-Wire], IP55, Elbow Edge (U) A430B430</t>
  </si>
  <si>
    <t>033/2024/91.8/03</t>
  </si>
  <si>
    <t>ESHA625ES5F55SF2120</t>
  </si>
  <si>
    <t>2500A, AL, Epoxy, Silver Contact, 3PH+N+PER [5-Wire], IP55, Straight Feeder 2120 mm</t>
  </si>
  <si>
    <t>033/2024/91.8/04</t>
  </si>
  <si>
    <t>ESHA625ES5F55SF400</t>
  </si>
  <si>
    <t>2500A, AL, Epoxy, Silver Contact, 3PH+N+PER [5-Wire], IP55, Straight Feeder 400 mm</t>
  </si>
  <si>
    <t>033/2024/91.8/05</t>
  </si>
  <si>
    <t>ESHA625ES5F55SF1680</t>
  </si>
  <si>
    <t>2500A, AL, Epoxy, Silver Contact, 3PH+N+PER [5-Wire], IP55, Straight Feeder 1680 mm</t>
  </si>
  <si>
    <t>033/2024/91.8/06</t>
  </si>
  <si>
    <t>ESHA625ES5F55ZFRIA300B600C300</t>
  </si>
  <si>
    <t>2500A, AL, Epoxy, Silver Contact, 3PH+N+PER [5-Wire], IP55, Z-Unit Flat (RI) A300B600C300</t>
  </si>
  <si>
    <t>033/2024/91.9/01</t>
  </si>
  <si>
    <t>ESHA625ES5F55ZEUA430B280C430</t>
  </si>
  <si>
    <t>2500A, AL, Epoxy, Silver Contact, 3PH+N+PER [5-Wire], IP55, Z-Unit Edge (U) A430B280C430</t>
  </si>
  <si>
    <t>V90</t>
  </si>
  <si>
    <t>033/2024/202.3/01</t>
  </si>
  <si>
    <t>ESHA650ES5F55OEDLA580B500C300</t>
  </si>
  <si>
    <t>5000A, AL, Epoxy, Silver Contact, 3PH+N+PER [5-Wire], IP55, Offset Edge (DL) A580B500C300</t>
  </si>
  <si>
    <t>V91</t>
  </si>
  <si>
    <t>033/2024/202.3/02</t>
  </si>
  <si>
    <t>033/2024/88.3/01</t>
  </si>
  <si>
    <t>ESHA610ES5F55SF750</t>
  </si>
  <si>
    <t>1000A, AL, Epoxy, Silver Contact, 3PH+N+PER [5-Wire], IP55, Straight Feeder 750 mm</t>
  </si>
  <si>
    <t>v92</t>
  </si>
  <si>
    <t>033/2024/88.3/02</t>
  </si>
  <si>
    <t>033/2024/118.1/01</t>
  </si>
  <si>
    <t>ESHA608ES5F55SF1900</t>
  </si>
  <si>
    <t>800A, AL, Epoxy, Silver Contact, 3PH+N+PER [5-Wire], IP55, Straight Feeder 1900 mm</t>
  </si>
  <si>
    <t>v95</t>
  </si>
  <si>
    <t>033/2024/118.1/02</t>
  </si>
  <si>
    <t>033/2024/124.2/01</t>
  </si>
  <si>
    <t>033/2024/124.2/02</t>
  </si>
  <si>
    <t>ESHA608ES5F55EFRIA300B300</t>
  </si>
  <si>
    <t>800A, AL, Epoxy, Silver Contact, 3PH+N+PER [5-Wire], IP55, Elbow Flat (RI) A300B300</t>
  </si>
  <si>
    <t>033/2024/124.2/03</t>
  </si>
  <si>
    <t>ESHA608ES5F55SF900</t>
  </si>
  <si>
    <t>800A, AL, Epoxy, Silver Contact, 3PH+N+PER [5-Wire], IP55, Straight Feeder 900 mm</t>
  </si>
  <si>
    <t>033/2024/91.10/01</t>
  </si>
  <si>
    <t>ESHA625ES5F55SF1260</t>
  </si>
  <si>
    <t>2500A, AL, Epoxy, Silver Contact, 3PH+N+PER [5-Wire], IP55, Straight Feeder 1260 mm</t>
  </si>
  <si>
    <t>v96</t>
  </si>
  <si>
    <t>033/2024/91.10/02</t>
  </si>
  <si>
    <t>033/2024/251.4/01</t>
  </si>
  <si>
    <t>v97</t>
  </si>
  <si>
    <t>033/2024/251.4/02</t>
  </si>
  <si>
    <t>033/2024/251.4/03</t>
  </si>
  <si>
    <t>ESHA650ES5F55FS425</t>
  </si>
  <si>
    <t>5000A, AL, Epoxy, Silver Contact, 3PH+N+PER [5-Wire], IP55, Flange Straight 425 mm</t>
  </si>
  <si>
    <t>033/2024/251.4/04</t>
  </si>
  <si>
    <t>ESHA650ES5F55SF940</t>
  </si>
  <si>
    <t>5000A, AL, Epoxy, Silver Contact, 3PH+N+PER [5-Wire], IP55, Straight Feeder 940 mm</t>
  </si>
  <si>
    <t>033/2024/251.4/05</t>
  </si>
  <si>
    <t>033/2024/251.4/06</t>
  </si>
  <si>
    <t>ESHA650ES5F55SF650</t>
  </si>
  <si>
    <t>5000A, AL, Epoxy, Silver Contact, 3PH+N+PER [5-Wire], IP55, Straight feeder 650 mm</t>
  </si>
  <si>
    <t>033/2024/251.4/07</t>
  </si>
  <si>
    <t>ESHA650ES5F55EEDA765B720</t>
  </si>
  <si>
    <t>5000A, AL, Epoxy, Silver Contact, 3PH+N+PER [5-Wire], IP55, Elbow Edge (D) A765B720</t>
  </si>
  <si>
    <t>033/2024/251.4/08</t>
  </si>
  <si>
    <t>ESHA650ES5F55SF2665</t>
  </si>
  <si>
    <t>5000A, AL, Epoxy, Silver Contact, 3PH+N+PER [5-Wire], IP55, Straight Feeder 2665 mm</t>
  </si>
  <si>
    <t>033/2024/251.4/09</t>
  </si>
  <si>
    <t>033/2024/251.4/10</t>
  </si>
  <si>
    <t>033/2024/251.4/11</t>
  </si>
  <si>
    <t>ESHA650ES5F55EFRIA500B300</t>
  </si>
  <si>
    <t>5000A, AL, Epoxy, Silver Contact, 3PH+N+PER [5-Wire], IP55, Elbow Flat (RI) A500B300</t>
  </si>
  <si>
    <t>033/2024/251.4/12</t>
  </si>
  <si>
    <t>ESHA650ES5F55EFLOA300B800</t>
  </si>
  <si>
    <t>5000A, AL, Epoxy, Silver Contact, 3PH+N+PER [5-Wire], IP55, Elbow Flat (LO) A300B800</t>
  </si>
  <si>
    <t>033/2024/251.4/13</t>
  </si>
  <si>
    <t>ESHA650ES5F55EEDA580B580G96</t>
  </si>
  <si>
    <t>5000A, AL, Epoxy, Silver Contact, 3PH+N+PER [5-Wire], IP55, Elbow Edge (D) A580B580G96</t>
  </si>
  <si>
    <t>033/2024/251.4/14</t>
  </si>
  <si>
    <t>033/2024/251.4/15</t>
  </si>
  <si>
    <t>033/2024/251.6/03</t>
  </si>
  <si>
    <t>ESHA650ES5F55EEDA740B765G176</t>
  </si>
  <si>
    <t>5000A, AL, Epoxy, Silver Contact, 3PH+N+PER [5-Wire], IP55, Elbow Edge (D) A740B765G176</t>
  </si>
  <si>
    <t>033/2024/253.9/01</t>
  </si>
  <si>
    <t>ESHA650ES5F55SF1065</t>
  </si>
  <si>
    <t>5000A, AL, Epoxy, Silver Contact, 3PH+N+PER [5-Wire], IP55, Straight Feeder 1065 mm</t>
  </si>
  <si>
    <t>033/2024/253.9/02</t>
  </si>
  <si>
    <t>ESHA650ES5F55OEDA580B880C500</t>
  </si>
  <si>
    <t>5000A, AL, Epoxy, Silver Contact, 3PH+N+PER [5-Wire], IP55, Offset Edge (D) A580B880C500</t>
  </si>
  <si>
    <t>033/2024/257.7/01</t>
  </si>
  <si>
    <t>ESHA650ES5F55OEDA580B580C300</t>
  </si>
  <si>
    <t>5000A, AL, Epoxy, Silver Contact, 3PH+N+PER [5-Wire], IP55, Offset Edge (D) A580B580C300</t>
  </si>
  <si>
    <t>033/2024/252.5/01</t>
  </si>
  <si>
    <t>ESHA650ES5F55SF2220</t>
  </si>
  <si>
    <t>5000A, AL, Epoxy, Silver Contact, 3PH+N+PER [5-Wire], IP55, Straight Feeder 2220 mm</t>
  </si>
  <si>
    <t>033/2024/252.5/02</t>
  </si>
  <si>
    <t>033/2024/252.5/03</t>
  </si>
  <si>
    <t>033/2024/252.5/04</t>
  </si>
  <si>
    <t>ESHA650ES5F55EFRIA300B300</t>
  </si>
  <si>
    <t>5000A, AL, Epoxy, Silver Contact, 3PH+N+PER [5-Wire], IP55, Elbow Flat (RI) A300B300</t>
  </si>
  <si>
    <t>033/2024/252.5/05</t>
  </si>
  <si>
    <t>033/2024/252.5/06</t>
  </si>
  <si>
    <t>ESHA650ES5F55SF2790</t>
  </si>
  <si>
    <t>5000A, AL, Epoxy, Silver Contact, 3PH+N+PER [5-Wire], IP55, Straight Feeder 2790 mm</t>
  </si>
  <si>
    <t>033/2024/252.5/07</t>
  </si>
  <si>
    <t>ESHA650ES5F55EEUA580B580G176</t>
  </si>
  <si>
    <t>5000A, AL, Epoxy, Silver Contact, 3PH+N+PER [5-Wire], IP55, Elbow Edge (U) A580B580G176</t>
  </si>
  <si>
    <t>033/2024/252.5/08</t>
  </si>
  <si>
    <t>033/2024/252.5/09</t>
  </si>
  <si>
    <t>033/2024/253.5/01</t>
  </si>
  <si>
    <t>033/2024/253.5/02</t>
  </si>
  <si>
    <t>ESHA650ES5F55EFRIA570B300</t>
  </si>
  <si>
    <t>5000A, AL, Epoxy, Silver Contact, 3PH+N+PER [5-Wire], IP55, Elbow Flat (RI) A570B300</t>
  </si>
  <si>
    <t>033/2024/253.5/04</t>
  </si>
  <si>
    <t>033/2024/253.5/05</t>
  </si>
  <si>
    <t>ESHA650ES5F55SF1350</t>
  </si>
  <si>
    <t>5000A, AL, Epoxy, Silver Contact, 3PH+N+PER [5-Wire], IP55, Straight Feeder 1350 mm</t>
  </si>
  <si>
    <t>033/2024/253.5/07</t>
  </si>
  <si>
    <t>033/2024/253.5/08</t>
  </si>
  <si>
    <t>ESHA650ES5F55EEUA580B580G174</t>
  </si>
  <si>
    <t>5000A, AL, Epoxy, Silver Contact, 3PH+N+PER [5-Wire], IP55, Elbow Edge (U) A580B580G174</t>
  </si>
  <si>
    <t>033/2024/253.5/09</t>
  </si>
  <si>
    <t>ESHA650ES5F55EFLOA600B660</t>
  </si>
  <si>
    <t>5000A, AL, Epoxy, Silver Contact, 3PH+N+PER [5-Wire], IP55, Elbow Flat (LO) A600B660</t>
  </si>
  <si>
    <t>033/2024/253.5/10</t>
  </si>
  <si>
    <t>ESHA650ES5F55ZEDA580B800C580</t>
  </si>
  <si>
    <t>5000A, AL, Epoxy, Silver Contact, 3PH+N+PER [5-Wire], IP55, Z Edge (D) A580B800C580</t>
  </si>
  <si>
    <t>033/2024/253.5/11</t>
  </si>
  <si>
    <t>033/2024/253.5/12</t>
  </si>
  <si>
    <t>ESHA650ES5F55SF2200</t>
  </si>
  <si>
    <t>5000A, AL, Epoxy, Silver Contact, 3PH+N+PER [5-Wire], IP55, Straight Feeder 2200 mm</t>
  </si>
  <si>
    <t>033/2024/253.8/01</t>
  </si>
  <si>
    <t>ESHA650ES5F55SF1000</t>
  </si>
  <si>
    <t>5000A, AL, Epoxy, Silver Contact, 3PH+N+PER [5-Wire], IP55, Straight Feeder 1000 mm</t>
  </si>
  <si>
    <t>033/2024/253.6/01</t>
  </si>
  <si>
    <t>ESHA650ES5F55SF2400</t>
  </si>
  <si>
    <t>5000A, AL, Epoxy, Silver Contact, 3PH+N+PER [5-Wire], IP55, Straight Feeder 2400 mm</t>
  </si>
  <si>
    <t>033/2024/253.6/02</t>
  </si>
  <si>
    <t>ESHA650ES5F55ZFRIA300B500C300</t>
  </si>
  <si>
    <t>5000A, AL, Epoxy, Silver Contact, 3PH+N+PER [5-Wire], IP55, Z-Unit Flat (RI) A300B500C300</t>
  </si>
  <si>
    <t>033/2024/253.6/03</t>
  </si>
  <si>
    <t>033/2024/253.6/04</t>
  </si>
  <si>
    <t>033/2024/255.4/01</t>
  </si>
  <si>
    <t>033/2024/255.4/02</t>
  </si>
  <si>
    <t>033/2024/255.4/03</t>
  </si>
  <si>
    <t>033/2024/255.4/04</t>
  </si>
  <si>
    <t>033/2024/255.4/05</t>
  </si>
  <si>
    <t>033/2024/255.5/01</t>
  </si>
  <si>
    <t>033/2024/256.5/01</t>
  </si>
  <si>
    <t>033/2024/256.5/02</t>
  </si>
  <si>
    <t>033/2024/256.5/03</t>
  </si>
  <si>
    <t>033/2024/257.6/01</t>
  </si>
  <si>
    <t>033/2024/257.6/02</t>
  </si>
  <si>
    <t>ESHA650ES5F55SF936</t>
  </si>
  <si>
    <t>5000A, AL, Epoxy, Silver Contact, 3PH+N+PER [5-Wire], IP55, Straight Feeder 936 mm</t>
  </si>
  <si>
    <t>033/2024/257.6/03</t>
  </si>
  <si>
    <t>ESHA650ES5F55SF1890</t>
  </si>
  <si>
    <t>5000A, AL, Epoxy, Silver Contact, 3PH+N+PER [5-Wire], IP55, Straight Feeder 1890 mm</t>
  </si>
  <si>
    <t>033/2024/257.6/04</t>
  </si>
  <si>
    <t>033/2024/257.6/05</t>
  </si>
  <si>
    <t>033/2024/257.6/06</t>
  </si>
  <si>
    <t>033/2024/257.6/07</t>
  </si>
  <si>
    <t>033/2024/257.6/08</t>
  </si>
  <si>
    <t>ESHA650ES5F55EEDA580B580G94</t>
  </si>
  <si>
    <t>5000A, AL, Epoxy, Silver Contact, 3PH+N+PER [5-Wire], IP55, Elbow Edge (D) A580B580G94</t>
  </si>
  <si>
    <t>033/2024/257.6/09</t>
  </si>
  <si>
    <t>ESHA650ES5F55SF672</t>
  </si>
  <si>
    <t>5000A, AL, Epoxy, Silver Contact, 3PH+N+PER [5-Wire], IP55, Straight Feeder 672 mm</t>
  </si>
  <si>
    <t>033/2024/257.6/10</t>
  </si>
  <si>
    <t>ESHA650ES5F55ZFRIA300B300C300</t>
  </si>
  <si>
    <t>5000A, AL, Epoxy, Silver Contact, 3PH+N+PER [5-Wire], IP55, Z-Unit Flat (RI) A300B300C300</t>
  </si>
  <si>
    <t>033/2024/257.6/11</t>
  </si>
  <si>
    <t>ESHA650ES5F55ZFRIA300B214C300</t>
  </si>
  <si>
    <t>5000A, AL, Epoxy, Silver Contact, 3PH+N+PER [5-Wire], IP55, Z-Unit Flat (RI) A300B214C300</t>
  </si>
  <si>
    <t>033/2024/257.6/12</t>
  </si>
  <si>
    <t>033/2024/258.4/01</t>
  </si>
  <si>
    <t>ESHA620ES5F55EEUA370B370G103</t>
  </si>
  <si>
    <t>2000A, AL, Epoxy, Silver Contact, 3PH+N+PER [5-Wire], IP55, Elbow Edge (U) A370B370G103</t>
  </si>
  <si>
    <t>033/2024/258.4/02</t>
  </si>
  <si>
    <t>ESHA620ES5F55EEUA370B370G145</t>
  </si>
  <si>
    <t>2000A, AL, Epoxy, Silver Contact, 3PH+N+PER [5-Wire], IP55, Elbow Edge (U) A370B370G145</t>
  </si>
  <si>
    <t>033/2024/258.4/03</t>
  </si>
  <si>
    <t>ESHA620ES5F55SF1385</t>
  </si>
  <si>
    <t>2000A, AL, Epoxy, Silver Contact, 3PH+N+PER [5-Wire], IP55, Straight Feeder 1385 mm</t>
  </si>
  <si>
    <t>033/2024/258.4/04</t>
  </si>
  <si>
    <t>033/2024/258.4/05</t>
  </si>
  <si>
    <t>033/2024/258.4/06</t>
  </si>
  <si>
    <t>ESHA620ES5F55SF3000</t>
  </si>
  <si>
    <t>2000A, AL, Epoxy, Silver Contact, 3PH+N+PER [5-Wire], IP55, Straight Feeder 3000 mm</t>
  </si>
  <si>
    <t>033/2024/259.4/01</t>
  </si>
  <si>
    <t>ESHA620ES5F55EEDA370B370G105</t>
  </si>
  <si>
    <t>2000A, AL, Epoxy, Silver Contact, 3PH+N+PER [5-Wire], IP55, Elbow Edge (D) A370B370G105</t>
  </si>
  <si>
    <t>033/2024/259.4/02</t>
  </si>
  <si>
    <t>ESHA620ES5F55SF1500</t>
  </si>
  <si>
    <t>2000A, AL, Epoxy, Silver Contact, 3PH+N+PER [5-Wire], IP55, Straight Feeder 1500 mm</t>
  </si>
  <si>
    <t>033/2024/259.4/03</t>
  </si>
  <si>
    <t>ESHA620ES5F55EEDA370B370G147</t>
  </si>
  <si>
    <t>2000A, AL, Epoxy, Silver Contact, 3PH+N+PER [5-Wire], IP55, Elbow Edge (D) A370B370G147</t>
  </si>
  <si>
    <t>033/2024/259.4/04</t>
  </si>
  <si>
    <t>ESHA620ES5F55SF1800</t>
  </si>
  <si>
    <t>2000A, AL, Epoxy, Silver Contact, 3PH+N+PER [5-Wire], IP55, Straight Feeder 1800 mm</t>
  </si>
  <si>
    <t>033/2024/259.4/05</t>
  </si>
  <si>
    <t>ESHA620ES5F55SF1840</t>
  </si>
  <si>
    <t>2000A, AL, Epoxy, Silver Contact, 3PH+N+PER [5-Wire], IP55, Straight Feeder 1840 mm</t>
  </si>
  <si>
    <t>033/2024/259.4/06</t>
  </si>
  <si>
    <t>ESHA620ES5F55EEDA370B370G140</t>
  </si>
  <si>
    <t>2000A, AL, Epoxy, Silver Contact, 3PH+N+PER [5-Wire], IP55, Elbow Edge (D) A370B370G140</t>
  </si>
  <si>
    <t>033/2024/259.4/07</t>
  </si>
  <si>
    <t>033/2024/259.4/08</t>
  </si>
  <si>
    <t>033/2024/259.4/09</t>
  </si>
  <si>
    <t>033/2024/260.3/01</t>
  </si>
  <si>
    <t>ESHA620ES5F55EEUA370B370G155</t>
  </si>
  <si>
    <t>2000A, AL, Epoxy, Silver Contact, 3PH+N+PER [5-Wire], IP55, Elbow Edge (U) A370B370G155</t>
  </si>
  <si>
    <t>033/2024/260.3/02</t>
  </si>
  <si>
    <t>ESHA620ES5F55SF538</t>
  </si>
  <si>
    <t>2000A, AL, Epoxy, Silver Contact, 3PH+N+PER [5-Wire], IP55, Straight Feeder 538 mm</t>
  </si>
  <si>
    <t>033/2024/260.3/03</t>
  </si>
  <si>
    <t>ESHA620ES5F55EJ</t>
  </si>
  <si>
    <t>2000A, AL, Epoxy, Silver Contact, 3PH+N+PER [5-Wire], IP55, Expansion Joint, 1000 mm</t>
  </si>
  <si>
    <t>033/2024/260.3/04</t>
  </si>
  <si>
    <t>ESHA620ES5F55EEDA370B370G135</t>
  </si>
  <si>
    <t>2000A, AL, Epoxy, Silver Contact, 3PH+N+PER [5-Wire], IP55, Elbow Edge (D) A370B370G135</t>
  </si>
  <si>
    <t>033/2024/260.3/05</t>
  </si>
  <si>
    <t>ESHA620ES5F55EEDA370B370G106</t>
  </si>
  <si>
    <t>2000A, AL, Epoxy, Silver Contact, 3PH+N+PER [5-Wire], IP55, Elbow Edge (D) A370B370G106</t>
  </si>
  <si>
    <t>033/2024/260.3/06</t>
  </si>
  <si>
    <t>ESHA620ES5F55SF2000</t>
  </si>
  <si>
    <t>2000A, AL, Epoxy, Silver Contact, 3PH+N+PER [5-Wire], IP55, Straight Feeder 2000 mm</t>
  </si>
  <si>
    <t>033/2024/260.3/07</t>
  </si>
  <si>
    <t>033/2024/260.3/08</t>
  </si>
  <si>
    <t>033/2024/264.5/01</t>
  </si>
  <si>
    <t>033/2024/264.5/02</t>
  </si>
  <si>
    <t>ESHA650ES5F55SF1646</t>
  </si>
  <si>
    <t>5000A, AL, Epoxy, Silver Contact, 3PH+N+PER [5-Wire], IP55, Straight Feeder 1646 mm</t>
  </si>
  <si>
    <t>033/2024/264.5/03</t>
  </si>
  <si>
    <t>033/2024/264.5/04</t>
  </si>
  <si>
    <t>ESHA650ES5F55OFLOA300B800C580</t>
  </si>
  <si>
    <t>5000A, AL, Epoxy, Silver Contact, 3PH+N+PER [5-Wire], IP55, Offset Flat (LO) A300B800C580</t>
  </si>
  <si>
    <t>033/2024/264.5/05</t>
  </si>
  <si>
    <t>033/2024/264.5/06</t>
  </si>
  <si>
    <t>033/2024/264.5/07</t>
  </si>
  <si>
    <t>033/2024/264.5/08</t>
  </si>
  <si>
    <t>033/2024/264.5/09</t>
  </si>
  <si>
    <t>033/2024/264.5/10</t>
  </si>
  <si>
    <t>ESHA650ES5F55EEUA580B580G106</t>
  </si>
  <si>
    <t>5000A, AL, Epoxy, Silver Contact, 3PH+N+PER [5-Wire], IP55, Elbow Edge (U) A580B580G106</t>
  </si>
  <si>
    <t>033/2024/264.5/11</t>
  </si>
  <si>
    <t>033/2024/264.5/12</t>
  </si>
  <si>
    <t>033/2024/265.4/01</t>
  </si>
  <si>
    <t>033/2024/265.4/02</t>
  </si>
  <si>
    <t>ESHA620ES5F55EEUA370B370</t>
  </si>
  <si>
    <t>2000A, AL, Epoxy, Silver Contact, 3PH+N+PER [5-Wire], IP55, Elbow Edge (U) A370B370</t>
  </si>
  <si>
    <t>033/2024/265.4/03</t>
  </si>
  <si>
    <t>ESHA620ES5F55EEDA370B800G102</t>
  </si>
  <si>
    <t>2000A, AL, Epoxy, Silver Contact, 3PH+N+PER [5-Wire], IP55, Elbow Edge (D) A370B800G102</t>
  </si>
  <si>
    <t>033/2024/265.4/04</t>
  </si>
  <si>
    <t>033/2024/265.4/05</t>
  </si>
  <si>
    <t>033/2024/265.4/06</t>
  </si>
  <si>
    <t>033/2024/270.5/01</t>
  </si>
  <si>
    <t>ESHA650ES5F55SF1490</t>
  </si>
  <si>
    <t>5000A, AL, Epoxy, Silver Contact, 3PH+N+PER [5-Wire], IP55, Straight Feeder 1490 mm</t>
  </si>
  <si>
    <t>033/2024/270.5/02</t>
  </si>
  <si>
    <t>033/2024/270.5/03</t>
  </si>
  <si>
    <t>ESHA650ES5F55SF1280</t>
  </si>
  <si>
    <t>5000A, AL, Epoxy, Silver Contact, 3PH+N+PER [5-Wire], IP55, Straight Feeder 1280 mm</t>
  </si>
  <si>
    <t>033/2024/270.5/04</t>
  </si>
  <si>
    <t>ESHA650ES5F55EFRIA800B300</t>
  </si>
  <si>
    <t>5000A, AL, Epoxy, Silver Contact, 3PH+N+PER [5-Wire], IP55, Elbow Flat (RI) A800B300</t>
  </si>
  <si>
    <t>033/2024/270.5/05</t>
  </si>
  <si>
    <t>ESHA650ES5F55EFLOA300B650</t>
  </si>
  <si>
    <t>5000A, AL, Epoxy, Silver Contact, 3PH+N+PER [5-Wire], IP55, Elbow Flat (LO) A300B650</t>
  </si>
  <si>
    <t>033/2024/270.5/06</t>
  </si>
  <si>
    <t>033/2024/270.5/07</t>
  </si>
  <si>
    <t>ESHA650ES5F55SF975</t>
  </si>
  <si>
    <t>5000A, AL, Epoxy, Silver Contact, 3PH+N+PER [5-Wire], IP55, Straight Feeder 975 mm</t>
  </si>
  <si>
    <t>033/2024/270.5/08</t>
  </si>
  <si>
    <t>033/2024/270.5/09</t>
  </si>
  <si>
    <t>033/2024/271.5/01</t>
  </si>
  <si>
    <t>ESHA650ES5F55SF1430</t>
  </si>
  <si>
    <t>5000A, AL, Epoxy, Silver Contact, 3PH+N+PER [5-Wire], IP55, Straight Feeder 1430 mm</t>
  </si>
  <si>
    <t>033/2024/271.5/02</t>
  </si>
  <si>
    <t>033/2024/356.1/01</t>
  </si>
  <si>
    <t>033/2024/356.1/02</t>
  </si>
  <si>
    <t>033/2024/358.2/01</t>
  </si>
  <si>
    <t>ESHA650ES5F55SF1400</t>
  </si>
  <si>
    <t>5000A, AL, Epoxy, Silver Contact, 3PH+N+PER [5-Wire], IP55, Straight Feeder 1400 mm</t>
  </si>
  <si>
    <t>033/2024/358.2/02</t>
  </si>
  <si>
    <t>ESHA650ES5F55EFRIA813B700</t>
  </si>
  <si>
    <t>5000A, AL, Epoxy, Silver Contact, 3PH+N+PER [5-Wire], IP55, Elbow Flat (RI) A813B700</t>
  </si>
  <si>
    <t>033/2024/358.2/03</t>
  </si>
  <si>
    <t>ESHA650ES5F55SF1355</t>
  </si>
  <si>
    <t>5000A, AL, Epoxy, Silver Contact, 3PH+N+PER [5-Wire], IP55, Straight Feeder 1355 mm</t>
  </si>
  <si>
    <t>033/2024/358.2/04</t>
  </si>
  <si>
    <t>ESHA650ES5F55SF1745</t>
  </si>
  <si>
    <t>5000A, AL, Epoxy, Silver Contact, 3PH+N+PER [5-Wire], IP55, Straight Feeder 1745 mm</t>
  </si>
  <si>
    <t>033/2024/358.2/05</t>
  </si>
  <si>
    <t>033/2024/358.2/06</t>
  </si>
  <si>
    <t>033/2024/358.2/07</t>
  </si>
  <si>
    <t>033/2024/358.2/08</t>
  </si>
  <si>
    <t>033/2024/358.2/09</t>
  </si>
  <si>
    <t>033/2024/414.1/01</t>
  </si>
  <si>
    <t>033/2024/414.1/02</t>
  </si>
  <si>
    <t>ESHA620ES5F55SF1000</t>
  </si>
  <si>
    <t>2000A, AL, Epoxy, Silver Contact, 3PH+N+PER [5-Wire], IP55, Straight Feeder 1000 mm</t>
  </si>
  <si>
    <t>033/2024/414.1/03</t>
  </si>
  <si>
    <t>ESHA620ES5F55EEDA370B370</t>
  </si>
  <si>
    <t>2000A, AL, Epoxy, Silver Contact, 3PH+N+PER [5-Wire], IP55, Elbow Edge (D) A370B370</t>
  </si>
  <si>
    <t>033/2024/414.1/04</t>
  </si>
  <si>
    <t>ESHA620ES5F55EFRIA300B300</t>
  </si>
  <si>
    <t>2000A, AL, Epoxy, Silver Contact, 3PH+N+PER [5-Wire], IP55, Elbow Flat (RI) A300B300</t>
  </si>
  <si>
    <t>033/2024/414.1/05</t>
  </si>
  <si>
    <t>ESHA620ES5F55EFLOA300B300</t>
  </si>
  <si>
    <t>2000A, AL, Epoxy, Silver Contact, 3PH+N+PER [5-Wire], IP55, Elbow Flat (LO) A300B300</t>
  </si>
  <si>
    <t>033/2024/414.1/06</t>
  </si>
  <si>
    <t>ESHA620ES5F55SF1950</t>
  </si>
  <si>
    <t>2000A, AL, Epoxy, Silver Contact, 3PH+N+PER [5-Wire], IP55, Straight Feeder 1950 mm</t>
  </si>
  <si>
    <t>033/2024/414.1/07</t>
  </si>
  <si>
    <t>ESHA620ES5F55ZFLOA320B200C300</t>
  </si>
  <si>
    <t>2000A, AL, Epoxy, Silver Contact, 3PH+N+PER [5-Wire], IP55, Z-Unit Flat (LO) A320B200C300</t>
  </si>
  <si>
    <t>033/2024/414.1/08</t>
  </si>
  <si>
    <t>033/2024/414.1/09</t>
  </si>
  <si>
    <t>ESHA620ES5F55EEUA680B370G133</t>
  </si>
  <si>
    <t>2000A, AL, Epoxy, Silver Contact, 3PH+N+PER [5-Wire], IP55, Elbow Edge (U) A680B370G133</t>
  </si>
  <si>
    <t>033/2024/414.1/10</t>
  </si>
  <si>
    <t>033/2024/414.1/11</t>
  </si>
  <si>
    <t>ESHA620ES5F55EEUA370B450G133</t>
  </si>
  <si>
    <t>2000A, AL, Epoxy, Silver Contact, 3PH+N+PER [5-Wire], IP55, Elbow Edge (U) A370B450G133</t>
  </si>
  <si>
    <t>033/2024/414.1/12</t>
  </si>
  <si>
    <t>ESHA620ES5F55ZFLOA300B350C740</t>
  </si>
  <si>
    <t>2000A, AL, Epoxy, Silver Contact, 3PH+N+PER [5-Wire], IP55, Z-Unit Flat (LO) A300B350C740</t>
  </si>
  <si>
    <t>033/2024/414.1/13</t>
  </si>
  <si>
    <t>ESHA620ES5F55ZFRIA740B350C910</t>
  </si>
  <si>
    <t>2000A, AL, Epoxy, Silver Contact, 3PH+N+PER [5-Wire], IP55, Z-Unit Flat (RI) A740B350C910</t>
  </si>
  <si>
    <t>033/2024/414.1/14</t>
  </si>
  <si>
    <t>ESHA620ES5F55SF2500</t>
  </si>
  <si>
    <t>2000A, AL, Epoxy, Silver Contact, 3PH+N+PER [5-Wire], IP55, Straight Feeder 2500 mm</t>
  </si>
  <si>
    <t>033/2024/414.1/15</t>
  </si>
  <si>
    <t>ESHA620ES5F55SF1750</t>
  </si>
  <si>
    <t>2000A, AL, Epoxy, Silver Contact, 3PH+N+PER [5-Wire], IP55, Straight Feeder 1750 mm</t>
  </si>
  <si>
    <t>033/2024/414.1/16</t>
  </si>
  <si>
    <t>ESHA620ES5F55EFLOA505B445</t>
  </si>
  <si>
    <t>2000A, AL, Epoxy, Silver Contact, 3PH+N+PER [5-Wire], IP55, Elbow Flat (LO) A505B445</t>
  </si>
  <si>
    <t>033/2024/414.1/17</t>
  </si>
  <si>
    <t>ESHA620ES5F55SF1275</t>
  </si>
  <si>
    <t>2000A, AL, Epoxy, Silver Contact, 3PH+N+PER [5-Wire], IP55, Straight Feeder 1275 mm</t>
  </si>
  <si>
    <t>033/2024/414.1/18</t>
  </si>
  <si>
    <t>ESHA620ES5F55SF820</t>
  </si>
  <si>
    <t>2000A, AL, Epoxy, Silver Contact, 3PH+N+PER [5-Wire], IP55, Straight Feeder 820 mm</t>
  </si>
  <si>
    <t>033/2024/414.1/19</t>
  </si>
  <si>
    <t>ESHA620ES5P255SP3000</t>
  </si>
  <si>
    <t>2000A, AL, Epoxy, Silver Contact, 3PH+N+PER [5-Wire], IP55, Straight Plug-In 3000 mm</t>
  </si>
  <si>
    <t>033/2024/415.1/01</t>
  </si>
  <si>
    <t>033/2024/415.1/02</t>
  </si>
  <si>
    <t>033/2024/415.1/03</t>
  </si>
  <si>
    <t>033/2024/415.1/04</t>
  </si>
  <si>
    <t>033/2024/415.1/05</t>
  </si>
  <si>
    <t>ESHA620ES5F55OFRIA324B467C555</t>
  </si>
  <si>
    <t>2000A, AL, Epoxy, Silver Contact, 3PH+N+PER [5-Wire], IP55, Offset Flat (RI) A324B467C555</t>
  </si>
  <si>
    <t>033/2024/415.1/06</t>
  </si>
  <si>
    <t>033/2024/415.1/07</t>
  </si>
  <si>
    <t>ESHA620ES5F55SF1300</t>
  </si>
  <si>
    <t>2000A, AL, Epoxy, Silver Contact, 3PH+N+PER [5-Wire], IP55, Straight Feeder 1300 mm</t>
  </si>
  <si>
    <t>033/2024/415.1/08</t>
  </si>
  <si>
    <t>ESHA620ES5F55EEUA890B750</t>
  </si>
  <si>
    <t>2000A, AL, Epoxy, Silver Contact, 3PH+N+PER [5-Wire], IP55, Elbow Edge (U) A890B750</t>
  </si>
  <si>
    <t>033/2024/415.1/09</t>
  </si>
  <si>
    <t>ESHA620ES5F55SF1250</t>
  </si>
  <si>
    <t>2000A, AL, Epoxy, Silver Contact, 3PH+N+PER [5-Wire], IP55, Straight Feeder 1250 mm</t>
  </si>
  <si>
    <t>033/2024/415.1/10</t>
  </si>
  <si>
    <t>033/2024/35.5/01</t>
  </si>
  <si>
    <t>v98</t>
  </si>
  <si>
    <t>033/2024/35.5/02</t>
  </si>
  <si>
    <t>033/2024/41.1/01</t>
  </si>
  <si>
    <t>ESHA608ES5F55SF1195</t>
  </si>
  <si>
    <t>800A, AL, Epoxy, Silver Contact, 3PH+N+PER [5-Wire], IP55, Straight Feeder 1195 mm</t>
  </si>
  <si>
    <t>033/2024/41.1/02</t>
  </si>
  <si>
    <t>033/2024/44.1/01</t>
  </si>
  <si>
    <t>ESHA608ES5F55SF1435</t>
  </si>
  <si>
    <t>800A, AL, Epoxy, Silver Contact, 3PH+N+PER [5-Wire], IP55, Straight Feeder 1435 mm</t>
  </si>
  <si>
    <t>033/2024/44.1/02</t>
  </si>
  <si>
    <t>033/2024/46.1/01</t>
  </si>
  <si>
    <t>ESHA608ES5F55ZFRIA300B500C300</t>
  </si>
  <si>
    <t>800A, AL, Epoxy, Silver Contact, 3PH+N+PER [5-Wire], IP55, Z-Unit Flat (RI) A300B500C300</t>
  </si>
  <si>
    <t>033/2024/46.1/02</t>
  </si>
  <si>
    <t>ESHA608ES5F55EEUA298B298</t>
  </si>
  <si>
    <t>800A, AL, Epoxy, Silver Contact, 3PH+N+PER [5-Wire], IP55, Elbow Edge (U) A298B298</t>
  </si>
  <si>
    <t>033/2024/46.1/03</t>
  </si>
  <si>
    <t>033/2024/256.6/01</t>
  </si>
  <si>
    <t>ESHA650ES5F55SF1605</t>
  </si>
  <si>
    <t>5000A, AL, Epoxy, Silver Contact, 3PH+N+PER [5-Wire], IP55, Straight Feeder 1605 mm</t>
  </si>
  <si>
    <t>V100</t>
  </si>
  <si>
    <t>033/2024/256.6/02</t>
  </si>
  <si>
    <t>ESHA650ES5F55SF1267</t>
  </si>
  <si>
    <t>5000A, AL, Epoxy, Silver Contact, 3PH+N+PER [5-Wire], IP55, Straight Feeder 1267 mm</t>
  </si>
  <si>
    <t>033/2024/256.6/03</t>
  </si>
  <si>
    <t>ESHA650ES5F55SF2230</t>
  </si>
  <si>
    <t>5000A, AL, Epoxy, Silver Contact, 3PH+N+PER [5-Wire], IP55, Straight Feeder 2230 mm</t>
  </si>
  <si>
    <t>033/2024/256.6/04</t>
  </si>
  <si>
    <t>033/2024/265.5/01</t>
  </si>
  <si>
    <t>ESHA620ES5F55SF1685</t>
  </si>
  <si>
    <t>2000A, AL, Epoxy, Silver Contact, 3PH+N+PER [5-Wire], IP55, Straight Feeder 1685 mm</t>
  </si>
  <si>
    <t>033/2024/265.5/02</t>
  </si>
  <si>
    <t>ESHA620ES5F55SF1610</t>
  </si>
  <si>
    <t>2000A, AL, Epoxy, Silver Contact, 3PH+N+PER [5-Wire], IP55, Straight Feeder 1610 mm</t>
  </si>
  <si>
    <t>033/2024/265.5/03</t>
  </si>
  <si>
    <t>033/2024/266.5/01</t>
  </si>
  <si>
    <t>ESHA620ES5F55EFRIA500B500</t>
  </si>
  <si>
    <t>2000A, AL, Epoxy, Silver Contact, 3PH+N+PER [5-Wire], IP55, Elbow Flat (RI) A500B500</t>
  </si>
  <si>
    <t>033/2024/266.5/02</t>
  </si>
  <si>
    <t>ESHA620ES5F55SF1665</t>
  </si>
  <si>
    <t>2000A, AL, Epoxy, Silver Contact, 3PH+N+PER [5-Wire], IP55, Straight Feeder 1665 mm</t>
  </si>
  <si>
    <t>033/2024/266.5/03</t>
  </si>
  <si>
    <t>ESHA620ES5F55SF1672</t>
  </si>
  <si>
    <t>2000A, AL, Epoxy, Silver Contact, 3PH+N+PER [5-Wire], IP55, Straight Feeder 1672 mm</t>
  </si>
  <si>
    <t>033/2024/266.5/04</t>
  </si>
  <si>
    <t>033/2024/271.6/01</t>
  </si>
  <si>
    <t>ESHA650ES5F55SF2740</t>
  </si>
  <si>
    <t>5000A, AL, Epoxy, Silver Contact, 3PH+N+PER [5-Wire], IP55, Straight Feeder 2740 mm</t>
  </si>
  <si>
    <t>033/2024/271.6/02</t>
  </si>
  <si>
    <t>ESHA650ES5F55SF665</t>
  </si>
  <si>
    <t>5000A, AL, Epoxy, Silver Contact, 3PH+N+PER [5-Wire], IP55, Straight Feeder 665 mm</t>
  </si>
  <si>
    <t>033/2024/271.6/03</t>
  </si>
  <si>
    <t>ESHA650ES5F55SF950</t>
  </si>
  <si>
    <t>5000A, AL, Epoxy, Silver Contact, 3PH+N+PER [5-Wire], IP55, Straight Feeder 950 mm</t>
  </si>
  <si>
    <t>033/2024/271.6/04</t>
  </si>
  <si>
    <t>033/2024/251.7/01</t>
  </si>
  <si>
    <t>v102</t>
  </si>
  <si>
    <t>033/2024/251.7/02</t>
  </si>
  <si>
    <t>033/2024/270.6/01</t>
  </si>
  <si>
    <t>033/2024/270.6/02</t>
  </si>
  <si>
    <t>033/2024/356.2/01</t>
  </si>
  <si>
    <t>033/2024/356.2/02</t>
  </si>
  <si>
    <t>033/2024/424.1</t>
  </si>
  <si>
    <t>v103</t>
  </si>
  <si>
    <t>033/2024/397</t>
  </si>
  <si>
    <t>ES5P51SDA100763R1R55-JR</t>
  </si>
  <si>
    <t>Tap-Off Unit 800A, S.C 70kA, XT6H 800 Ekip Dip LS/I In=800 3p F F, for J.R Project</t>
  </si>
  <si>
    <t>v105</t>
  </si>
  <si>
    <t>033/2024/398</t>
  </si>
  <si>
    <t>ES5P11SDA067602R1R55-JR</t>
  </si>
  <si>
    <t>Tap-Off Unit 100A, S.C 70kA, XT2H 160 TMA 100-1000 3p F F, With Extended Rotary Handle for J.R Project</t>
  </si>
  <si>
    <t>033/2024/399</t>
  </si>
  <si>
    <t>ES5P11SDA067600R1R55-JR</t>
  </si>
  <si>
    <t>Tap-Off Unit 63A, S.C 70kA, XT2H 160 TMA 63-630 3p F F, With Extended Rotary Handle for J.R Project</t>
  </si>
  <si>
    <t>033/2024/400.1</t>
  </si>
  <si>
    <t>033/2024/401.1</t>
  </si>
  <si>
    <t>033/2024/402.1</t>
  </si>
  <si>
    <t>033/2024/403.1</t>
  </si>
  <si>
    <t>ES5P41SDA100488R1R55-JR</t>
  </si>
  <si>
    <t>Tap-Off Unit 250A, S.C 70kA, XT5H 400 Ekip Dip LS/I In=250 3p F F, With Extended Rotary Handle for J.R Project</t>
  </si>
  <si>
    <t>033/2024/404.1</t>
  </si>
  <si>
    <t>033/2024/405.1</t>
  </si>
  <si>
    <t>033/2024/406.1</t>
  </si>
  <si>
    <t>033/2024/407.1</t>
  </si>
  <si>
    <t>033/2024/408.1</t>
  </si>
  <si>
    <t>033/2024/409.1</t>
  </si>
  <si>
    <t>033/2024/410.1</t>
  </si>
  <si>
    <t>033/2024/419.1</t>
  </si>
  <si>
    <t>033/2024/420.1</t>
  </si>
  <si>
    <t>ESHA650ES5F55RE20-1SDA071042R1</t>
  </si>
  <si>
    <t>Reducer from 5000A to 2000A, AL, 3PH+N+PER [5-Wire], IP55</t>
  </si>
  <si>
    <t>033/2024/420.1F1</t>
  </si>
  <si>
    <t>033/2024/420.1F2</t>
  </si>
  <si>
    <t>ESHA620ES5F55FS425</t>
  </si>
  <si>
    <t>2000A, AL, Epoxy, Silver Contact, 3PH+N+PER [5-Wire], IP55, Flange Straight 425 mm</t>
  </si>
  <si>
    <t>033/2024/421.1</t>
  </si>
  <si>
    <t>ESHA650ES5F55RE20-1SDA071042R1-LD</t>
  </si>
  <si>
    <t>Reducer from 5000A to 2000A, AL, 3PH+N+PER [5-Wire], IP55, Left Door</t>
  </si>
  <si>
    <t>033/2024/421.1F1</t>
  </si>
  <si>
    <t>033/2024/421.1F2</t>
  </si>
  <si>
    <t>033/2024/350.2/01</t>
  </si>
  <si>
    <t>ESHA632ES5F55SF1830</t>
  </si>
  <si>
    <t>3200A, AL, Epoxy, Silver Contact, 3PH+N+PER [5-Wire], IP55, Straight Feeder 1830 mm</t>
  </si>
  <si>
    <t>v107</t>
  </si>
  <si>
    <t>033/2024/350.2/02</t>
  </si>
  <si>
    <t>ESHA632ES5F55SF1490</t>
  </si>
  <si>
    <t>3200A, AL, Epoxy, Silver Contact, 3PH+N+PER [5-Wire], IP55, Straight Feeder 1490 mm</t>
  </si>
  <si>
    <t>033/2024/350.2/03</t>
  </si>
  <si>
    <t>ESHA632ES5F55SF1980</t>
  </si>
  <si>
    <t>3200A, AL, Epoxy, Silver Contact, 3PH+N+PER [5-Wire], IP55, Straight Feeder 1980 mm</t>
  </si>
  <si>
    <t>033/2024/350.2/04</t>
  </si>
  <si>
    <t>ESHA632ES5F55SF2390</t>
  </si>
  <si>
    <t>3200A, AL, Epoxy, Silver Contact, 3PH+N+PER [5-Wire], IP55, Straight Feeder 2390 mm</t>
  </si>
  <si>
    <t>033/2024/350.2/05</t>
  </si>
  <si>
    <t>ESHA632ES5F55EFLOA300B670</t>
  </si>
  <si>
    <t>3200A, AL, Epoxy, Silver Contact, 3PH+N+PER [5-Wire], IP55, Elbow Flat (LO) A300B670</t>
  </si>
  <si>
    <t>033/2024/350.2/06</t>
  </si>
  <si>
    <t>033/2024/67.7/01</t>
  </si>
  <si>
    <t>ESHA650ES5F55ZFLOA400B150C400</t>
  </si>
  <si>
    <t>5000A, AL, Epoxy, Silver Contact, 3PH+N+PER [5-Wire], IP55, Z-Unit Flat (LO) A400B150C400</t>
  </si>
  <si>
    <t>033/2024/67.7/02</t>
  </si>
  <si>
    <t>033/2024/72.2/01</t>
  </si>
  <si>
    <t>ESHA640ES5F55SF1700</t>
  </si>
  <si>
    <t>4000A, AL, Epoxy, Silver Contact, 3PH+N+PER [5-Wire], IP55, Straight Feeder 1700 mm</t>
  </si>
  <si>
    <t>033/2024/72.2/02</t>
  </si>
  <si>
    <t>033/2024/74.2/01</t>
  </si>
  <si>
    <t>ESHA640ES5F55SF2630</t>
  </si>
  <si>
    <t>4000A, AL, Epoxy, Silver Contact, 3PH+N+PER [5-Wire], IP55, Straight Feeder 2630 mm</t>
  </si>
  <si>
    <t>033/2024/74.2/02</t>
  </si>
  <si>
    <t>ESHA640ES5F55SF2330</t>
  </si>
  <si>
    <t>4000A, AL, Epoxy, Silver Contact, 3PH+N+PER [5-Wire], IP55, Straight Feeder 2330 mm</t>
  </si>
  <si>
    <t>033/2024/74.2/03</t>
  </si>
  <si>
    <t>033/2024/441.1</t>
  </si>
  <si>
    <t>v116</t>
  </si>
  <si>
    <t>033/2024/441.1T</t>
  </si>
  <si>
    <t>BW-TOUJR-200A</t>
  </si>
  <si>
    <t>Tap-Off unit Enclosure with Copper Connections for Jawharet Al Ryadh project , up to 200A</t>
  </si>
  <si>
    <t>033/2024/102.2/01</t>
  </si>
  <si>
    <t>ESHA608ES5F55SF1560</t>
  </si>
  <si>
    <t>800A, AL, Epoxy, Silver Contact, 3PH+N+PER [5-Wire], IP55, Straight Feeder 1560 mm</t>
  </si>
  <si>
    <t>V81</t>
  </si>
  <si>
    <t>033/2024/102.2/02</t>
  </si>
  <si>
    <t>033/2024/102.2/03</t>
  </si>
  <si>
    <t>800A, AL, Epoxy, Silver Contact, 3PH+N+PER [5-Wire], IP55, Straight Feeder 1230 mm</t>
  </si>
  <si>
    <t>033/2024/102.2/04</t>
  </si>
  <si>
    <t>800A, AL, Epoxy, Silver Contact, 3PH+N+PER [5-Wire], IP55, Straight Feeder 2000 mm</t>
  </si>
  <si>
    <t>033/2024/102.2/05</t>
  </si>
  <si>
    <t>800A, AL, Epoxy, Silver Contact, 3PH+N+PER [5-Wire], IP55, Straight Feeder 845 mm</t>
  </si>
  <si>
    <t>033/2024/102.2/06</t>
  </si>
  <si>
    <t>033/2024/104.1/01</t>
  </si>
  <si>
    <t>033/2024/104.1/02</t>
  </si>
  <si>
    <t>800A, AL, Epoxy, Silver Contact, 3PH+N+PER [5-Wire], IP55, Straight Feeder 1300 mm</t>
  </si>
  <si>
    <t>033/2024/104.1/03</t>
  </si>
  <si>
    <t>033/2024/104.1/04</t>
  </si>
  <si>
    <t>033/2024/190.1/01</t>
  </si>
  <si>
    <t>033/2024/190.1/02</t>
  </si>
  <si>
    <t>4000A, AL, Epoxy, Silver Contact, 3PH+N+PER [5-Wire], IP55, Straight Feeder 540 mm</t>
  </si>
  <si>
    <t>033/2024/190.1/03</t>
  </si>
  <si>
    <t>4000A, AL, Epoxy, Silver Contact, 3PH+N+PER [5-Wire], IP55, Straight Feeder 770 mm</t>
  </si>
  <si>
    <t>033/2024/192.1/01</t>
  </si>
  <si>
    <t>033/2024/192.1/02</t>
  </si>
  <si>
    <t>033/2024/91.6/01</t>
  </si>
  <si>
    <t>2500A, AL, Epoxy, Silver Contact, 3PH+N+PER [5-Wire], IP55, Z-Unit Flat (RI) A385B700C300</t>
  </si>
  <si>
    <t>033/2024/91.6/02</t>
  </si>
  <si>
    <t>2500A, AL, Epoxy, Silver Contact, 3PH+N+PER [5-Wire], IP55, Straight Feeder 1225 mm</t>
  </si>
  <si>
    <t>033/2024/91.6/03</t>
  </si>
  <si>
    <t>2500A, AL, Epoxy, Silver Contact, 3PH+N+PER [5-Wire], IP55, Z-Unit Flat (RI) A300B240C300</t>
  </si>
  <si>
    <t>033/2024/91.6/04</t>
  </si>
  <si>
    <t>033/2024/95.5/01</t>
  </si>
  <si>
    <t>5000A, AL, Epoxy, Silver Contact, 3PH+N+PER [5-Wire], IP55, Straight Feeder 860 mm</t>
  </si>
  <si>
    <t>033/2024/95.5/02</t>
  </si>
  <si>
    <t>033/2024/95.5/03</t>
  </si>
  <si>
    <t>5000A, AL, Epoxy, Silver Contact, 3PH+N+PER [5-Wire], IP55, Straight Feeder 720 mm</t>
  </si>
  <si>
    <t>033/2024/95.5/04</t>
  </si>
  <si>
    <t>5000A, AL, Epoxy, Silver Contact, 3PH+N+PER [5-Wire], IP55, Elbow Flat (LO) A300B820</t>
  </si>
  <si>
    <t>033/2024/95.5/05</t>
  </si>
  <si>
    <t>5000A, AL, Epoxy, Silver Contact, 3PH+N+PER [5-Wire], IP55, Straight Feeder 1150 mm</t>
  </si>
  <si>
    <t>033/2024/95.5/06</t>
  </si>
  <si>
    <t>5000A, AL, Epoxy, Silver Contact, 3PH+N+PER [5-Wire], IP55, Straight Feeder 880 mm</t>
  </si>
  <si>
    <t>033/2024/95.5/07</t>
  </si>
  <si>
    <t>5000A, AL, Epoxy, Silver Contact, 3PH+N+PER [5-Wire], IP55, Straight Feeder 1730 mm</t>
  </si>
  <si>
    <t>033/2024/95.5/08</t>
  </si>
  <si>
    <t>5000A, AL, Epoxy, Silver Contact, 3PH+N+PER [5-Wire], IP55,straight feeder  490 mm</t>
  </si>
  <si>
    <t>033/2024/95.5/09</t>
  </si>
  <si>
    <t>5000A, AL, Epoxy, Silver Contact, 3PH+N+PER [5-Wire], IP55, Z-Unit Flat (RI) A300B220C300</t>
  </si>
  <si>
    <t>033/2024/95.5/10</t>
  </si>
  <si>
    <t>033/2024/95.5/11</t>
  </si>
  <si>
    <t>5000A, AL, Epoxy, Silver Contact, 3PH+N+PER [5-Wire], IP55, Straight feeder 885 mm</t>
  </si>
  <si>
    <t>033/2024/95.5/12</t>
  </si>
  <si>
    <t>5000A, AL, Epoxy, Silver Contact, 3PH+N+PER [5-Wire], IP55, Straight Feeder 635 mm</t>
  </si>
  <si>
    <t>033/2024/95.5/13</t>
  </si>
  <si>
    <t>033/2024/95.5/14</t>
  </si>
  <si>
    <t>033/2024/96.3/01</t>
  </si>
  <si>
    <t>033/2024/96.3/02</t>
  </si>
  <si>
    <t>1250A, AL, Epoxy, Silver Contact, 3PH+N+PER [5-Wire], IP55, Straight Feeder 3000 mm</t>
  </si>
  <si>
    <t>033/2024/96.3/03</t>
  </si>
  <si>
    <t>1250A, AL, Epoxy, Silver Contact, 3PH+N+PER [5-Wire], IP55, Straight Feeder 2000 mm</t>
  </si>
  <si>
    <t>033/2024/96.3/04</t>
  </si>
  <si>
    <t>1250A, AL, Epoxy, Silver Contact, 3PH+N+PER [5-Wire], IP55, Elbow Edge (D) A325B325</t>
  </si>
  <si>
    <t>033/2024/96.3/05</t>
  </si>
  <si>
    <t>1250A, AL, Epoxy, Silver Contact, 3PH+N+PER [5-Wire], IP55, Straight feeder 1160 mm</t>
  </si>
  <si>
    <t>033/2024/96.3/06</t>
  </si>
  <si>
    <t>1250A, AL, Epoxy, Silver Contact, 3PH+N+PER [5-Wire], IP55, Straight feeder 2390 mm</t>
  </si>
  <si>
    <t>033/2024/97.6/01</t>
  </si>
  <si>
    <t>5000A, AL, Epoxy, Silver Contact, 3PH+N+PER [5-Wire], IP55, Straight Feeder 750 mm</t>
  </si>
  <si>
    <t>033/2024/97.6/02</t>
  </si>
  <si>
    <t>5000A, AL, Epoxy, Silver Contact, 3PH+N+PER [5-Wire], IP55, Straight Feeder 1600 mm</t>
  </si>
  <si>
    <t>033/2024/97.6/03</t>
  </si>
  <si>
    <t>5000A, AL, Epoxy, Silver Contact, 3PH+N+PER [5-Wire], IP55, Straight Feeder 890 mm</t>
  </si>
  <si>
    <t>033/2024/97.6/04</t>
  </si>
  <si>
    <t>5000A, AL, Epoxy, Silver Contact, 3PH+N+PER [5-Wire], IP55, Straight Feeder 910 mm</t>
  </si>
  <si>
    <t>033/2024/97.6/05</t>
  </si>
  <si>
    <t>5000A, AL, Epoxy, Silver Contact, 3PH+N+PER [5-Wire], IP55, Elbow Edge (U) A580B715</t>
  </si>
  <si>
    <t>033/2024/97.6/06</t>
  </si>
  <si>
    <t>033/2024/98.4/01</t>
  </si>
  <si>
    <t>033/2024/98.4/02</t>
  </si>
  <si>
    <t>4000A, AL, Epoxy, Silver Contact, 3PH+N+PER [5-Wire], IP55, Straight Feeder 2000 mm</t>
  </si>
  <si>
    <t>033/2024/98.4/03</t>
  </si>
  <si>
    <t>4000A, AL, Epoxy, Silver Contact, 3PH+N+PER [5-Wire], IP55, Elbow Edge (D) A505B700</t>
  </si>
  <si>
    <t>033/2024/99.3/01</t>
  </si>
  <si>
    <t>800A, AL, Epoxy, Silver Contact, 3PH+N+PER [5-Wire], IP55, Straight Feeder 530 mm</t>
  </si>
  <si>
    <t>033/2024/99.3/02</t>
  </si>
  <si>
    <t>800A, AL, Epoxy, Silver Contact, 3PH+N+PER [5-Wire], IP55, Elbow Flat (LO) A300B670</t>
  </si>
  <si>
    <t>033/2024/99.3/03</t>
  </si>
  <si>
    <t>033/2024/117.3/01</t>
  </si>
  <si>
    <t>v77</t>
  </si>
  <si>
    <t>033/2024/117.3/02</t>
  </si>
  <si>
    <t>033/2024/117.3/03</t>
  </si>
  <si>
    <t>ESHA608ES5F55EFLOA300B300</t>
  </si>
  <si>
    <t>800A, AL, Epoxy, Silver Contact, 3PH+N+PER [5-Wire], IP55, Elbow Flat (LO) A300B300</t>
  </si>
  <si>
    <t>033/2024/117.3/04</t>
  </si>
  <si>
    <t>033/2024/119.2/01</t>
  </si>
  <si>
    <t>033/2024/119.2/02</t>
  </si>
  <si>
    <t>033/2024/120.2/01</t>
  </si>
  <si>
    <t>ESHA608ES5F55SF3000</t>
  </si>
  <si>
    <t>800A, AL, Epoxy, Silver Contact, 3PH+N+PER [5-Wire], IP55, Straight Feeder 3000 mm</t>
  </si>
  <si>
    <t>033/2024/120.2/02</t>
  </si>
  <si>
    <t>033/2024/120.2/03</t>
  </si>
  <si>
    <t>033/2024/120.2/04</t>
  </si>
  <si>
    <t>033/2024/120.2/05</t>
  </si>
  <si>
    <t>033/2024/120.2/06</t>
  </si>
  <si>
    <t>ESHA608ES5F55SF650</t>
  </si>
  <si>
    <t>800A, AL, Epoxy, Silver Contact, 3PH+N+PER [5-Wire], IP55, Straight Feeder 650 mm</t>
  </si>
  <si>
    <t>033/2024/120.2/07</t>
  </si>
  <si>
    <t>ESHA608ES5F55ZFRIA300B170C300</t>
  </si>
  <si>
    <t>800A, AL, Epoxy, Silver Contact, 3PH+N+PER [5-Wire], IP55, Z-Unit Flat (RI) A300B170C300</t>
  </si>
  <si>
    <t>033/2024/121.4/01</t>
  </si>
  <si>
    <t>033/2024/121.4/02</t>
  </si>
  <si>
    <t>ESHA640ES5P255SP3000</t>
  </si>
  <si>
    <t>4000A, AL, Epoxy, Silver Contact, 3PH+N+PER [5-Wire], IP55, Straight Plug-In 3000 mm</t>
  </si>
  <si>
    <t>033/2024/121.4/03</t>
  </si>
  <si>
    <t>ESHA640ES5F55SF2600</t>
  </si>
  <si>
    <t>4000A, AL, Epoxy, Silver Contact, 3PH+N+PER [5-Wire], IP55, Straight Feeder 2600 mm</t>
  </si>
  <si>
    <t>033/2024/121.4/04</t>
  </si>
  <si>
    <t>ESHA640ES5F55EEDA505B505G94</t>
  </si>
  <si>
    <t>4000A, AL, Epoxy, Silver Contact, 3PH+N+PER [5-Wire], IP55, Elbow Edge Angel (D) A505B505G94</t>
  </si>
  <si>
    <t>033/2024/122.1/01</t>
  </si>
  <si>
    <t>ESHA608ES5F55SF1160</t>
  </si>
  <si>
    <t>800A, AL, Epoxy, Silver Contact, 3PH+N+PER [5-Wire], IP55, Straight Feeder 1160 mm</t>
  </si>
  <si>
    <t>033/2024/122.1/02</t>
  </si>
  <si>
    <t>033/2024/34.5/01</t>
  </si>
  <si>
    <t>033/2024/34.5/02</t>
  </si>
  <si>
    <t>033/2024/34.5/03</t>
  </si>
  <si>
    <t>033/2024/34.5/04</t>
  </si>
  <si>
    <t>ESHA650ES5F55SF1840</t>
  </si>
  <si>
    <t>5000A, AL, Epoxy, Silver Contact, 3PH+N+PER [5-Wire], IP55, Straight Feeder 1840 mm</t>
  </si>
  <si>
    <t>033/2024/39.1/01</t>
  </si>
  <si>
    <t>033/2024/39.1/02</t>
  </si>
  <si>
    <t>033/2024/48.4/01</t>
  </si>
  <si>
    <t>033/2024/48.4/02</t>
  </si>
  <si>
    <t>ESHA640ES5F55SF1530</t>
  </si>
  <si>
    <t>4000A, AL, Epoxy, Silver Contact, 3PH+N+PER [5-Wire], IP55, Straight Feeder 1530 mm</t>
  </si>
  <si>
    <t>033/2024/48.4/03</t>
  </si>
  <si>
    <t>ESHA640ES5F55SF2410</t>
  </si>
  <si>
    <t>4000A, AL, Epoxy, Silver Contact, 3PH+N+PER [5-Wire], IP55, Straight Feeder 2410 mm</t>
  </si>
  <si>
    <t>033/2024/54.1/01</t>
  </si>
  <si>
    <t>033/2024/54.1/02</t>
  </si>
  <si>
    <t>ESHA608ES5F55SF1200</t>
  </si>
  <si>
    <t>800A, AL, Epoxy, Silver Contact, 3PH+N+PER [5-Wire], IP55, Straight Feeder 1200 mm</t>
  </si>
  <si>
    <t>033/2024/54.1/03</t>
  </si>
  <si>
    <t>ESHA608ES5F55SF660</t>
  </si>
  <si>
    <t>800A, AL, Epoxy, Silver Contact, 3PH+N+PER [5-Wire], IP55, Straight Feeder 660 mm</t>
  </si>
  <si>
    <t>033/2024/55.1/01</t>
  </si>
  <si>
    <t>ESHA608ES5F55SF2710</t>
  </si>
  <si>
    <t>800A, AL, Epoxy, Silver Contact, 3PH+N+PER [5-Wire], IP55, Straight Feeder 2710 mm</t>
  </si>
  <si>
    <t>033/2024/55.1/02</t>
  </si>
  <si>
    <t>033/2024/68.4/01</t>
  </si>
  <si>
    <t>033/2024/68.4/02</t>
  </si>
  <si>
    <t>033/2024/70.2/01</t>
  </si>
  <si>
    <t>033/2024/70.2/02</t>
  </si>
  <si>
    <t>033/2024/71.3/01</t>
  </si>
  <si>
    <t>ESHA640ES5F55SF3000</t>
  </si>
  <si>
    <t>4000A, AL, Epoxy, Silver Contact, 3PH+N+PER [5-Wire], IP55, Straight Feeder 3000 mm</t>
  </si>
  <si>
    <t>033/2024/71.3/02</t>
  </si>
  <si>
    <t>033/2024/85.1/01</t>
  </si>
  <si>
    <t>ESHA616ES5F55SF2700</t>
  </si>
  <si>
    <t>1600A, AL, Epoxy, Silver Contact, 3PH+N+PER [5-Wire], IP55, Straight Feeder 2700 mm</t>
  </si>
  <si>
    <t>033/2024/85.1/02</t>
  </si>
  <si>
    <t>033/2024/189.1/01</t>
  </si>
  <si>
    <t>v82</t>
  </si>
  <si>
    <t>033/2024/189.1/02</t>
  </si>
  <si>
    <t>ESHA632ES5F55SF820</t>
  </si>
  <si>
    <t>3200A, AL, Epoxy, Silver Contact, 3PH+N+PER [5-Wire], IP55, Straight Feeder 820 mm</t>
  </si>
  <si>
    <t>033/2024/189.1/03</t>
  </si>
  <si>
    <t>ESHA632ES5F55SF735</t>
  </si>
  <si>
    <t>3200A, AL, Epoxy, Silver Contact, 3PH+N+PER [5-Wire], IP55, Straight Feeder 735 mm</t>
  </si>
  <si>
    <t>033/2024/190.2/01</t>
  </si>
  <si>
    <t>ESHA640ES5F55SF1440</t>
  </si>
  <si>
    <t>4000A, AL, Epoxy, Silver Contact, 3PH+N+PER [5-Wire], IP55, Straight Feeder 1440 mm</t>
  </si>
  <si>
    <t>033/2024/190.2/02</t>
  </si>
  <si>
    <t>033/2024/191.1/01</t>
  </si>
  <si>
    <t>ESHA650ES5F55EFRIA720B300</t>
  </si>
  <si>
    <t>5000A, AL, Epoxy, Silver Contact, 3PH+N+PER [5-Wire], IP55, Elbow Flat (RI) A720B300</t>
  </si>
  <si>
    <t>033/2024/191.1/02</t>
  </si>
  <si>
    <t>ESHA650ES5F55SF1795</t>
  </si>
  <si>
    <t>5000A, AL, Epoxy, Silver Contact, 3PH+N+PER [5-Wire], IP55, Straight Feeder 1795 mm</t>
  </si>
  <si>
    <t>033/2024/191.1/03</t>
  </si>
  <si>
    <t>033/2024/191.1/04</t>
  </si>
  <si>
    <t>ESHA650ES5F55SF1150</t>
  </si>
  <si>
    <t>033/2024/191.1/05</t>
  </si>
  <si>
    <t>ESHA650ES5F55SF1860</t>
  </si>
  <si>
    <t>5000A, AL, Epoxy, Silver Contact, 3PH+N+PER [5-Wire], IP55, Straight Feeder 1860 mm</t>
  </si>
  <si>
    <t>033/2024/191.1/06</t>
  </si>
  <si>
    <t>033/2024/192.2/01</t>
  </si>
  <si>
    <t>ESHA650ES5F55EFRIA695B300</t>
  </si>
  <si>
    <t>5000A, AL, Epoxy, Silver Contact, 3PH+N+PER [5-Wire], IP55, Elbow Flat (RI) A695B300</t>
  </si>
  <si>
    <t>033/2024/192.2/02</t>
  </si>
  <si>
    <t>033/2024/192.2/03</t>
  </si>
  <si>
    <t>ESHA650ES5F55SF600</t>
  </si>
  <si>
    <t>5000A, AL, Epoxy, Silver Contact, 3PH+N+PER [5-Wire], IP55, Straight Feeder 600 mm</t>
  </si>
  <si>
    <t>033/2024/192.2/04</t>
  </si>
  <si>
    <t>033/2024/89.5/01</t>
  </si>
  <si>
    <t>033/2024/89.5/02</t>
  </si>
  <si>
    <t>ESHA610ES5F55EEDA310B310</t>
  </si>
  <si>
    <t>1000A, AL, Epoxy, Silver Contact, 3PH+N+PER [5-Wire], IP55, Elbow Edge (D) A310B310</t>
  </si>
  <si>
    <t>033/2024/89.5/03</t>
  </si>
  <si>
    <t>ESHA610ES5F55SF1820</t>
  </si>
  <si>
    <t>1000A, AL, Epoxy, Silver Contact, 3PH+N+PER [5-Wire], IP55, Straight Feeder 1820 mm</t>
  </si>
  <si>
    <t>033/2024/89.5/04</t>
  </si>
  <si>
    <t>ESHA610ES5F55SF2620</t>
  </si>
  <si>
    <t>1000A, AL, Epoxy, Silver Contact, 3PH+N+PER [5-Wire], IP55, Straight Feeder 2620 mm</t>
  </si>
  <si>
    <t>033/2024/91.7/01</t>
  </si>
  <si>
    <t>033/2024/91.7/02</t>
  </si>
  <si>
    <t>ESHA625ES5F55EFLOA915B900</t>
  </si>
  <si>
    <t>2500A, AL, Epoxy, Silver Contact, 3PH+N+PER [5-Wire], IP55, Elbow Flat (LO) A915B900</t>
  </si>
  <si>
    <t>033/2024/92.4/01</t>
  </si>
  <si>
    <t>ESHA616ES5F55SF1260</t>
  </si>
  <si>
    <t>1600A, AL, Epoxy, Silver Contact, 3PH+N+PER [5-Wire], IP55, Straight Feeder 1260 mm</t>
  </si>
  <si>
    <t>033/2024/92.4/02</t>
  </si>
  <si>
    <t>033/2024/98.5/01</t>
  </si>
  <si>
    <t>033/2024/98.5/02</t>
  </si>
  <si>
    <t>ESHA640ES5F55SF990</t>
  </si>
  <si>
    <t>4000A, AL, Epoxy, Silver Contact, 3PH+N+PER [5-Wire], IP55, Straight Feeder 990 mm</t>
  </si>
  <si>
    <t>033/2024/102.3/01</t>
  </si>
  <si>
    <t>033/2024/102.3/02</t>
  </si>
  <si>
    <t>ESHA608ES5F55SF1350</t>
  </si>
  <si>
    <t>800A, AL, Epoxy, Silver Contact, 3PH+N+PER [5-Wire], IP55, Straight Feeder 1350 mm</t>
  </si>
  <si>
    <t>033/2024/87.5/01</t>
  </si>
  <si>
    <t>ESHA616ES5F55SF2980</t>
  </si>
  <si>
    <t>1600A, AL, Epoxy, Silver Contact, 3PH+N+PER [5-Wire], IP55, Straight Feeder 2980 mm</t>
  </si>
  <si>
    <t>033/2024/87.5/02</t>
  </si>
  <si>
    <t>ESHA616ES5F55EFRIA700B300</t>
  </si>
  <si>
    <t>1600A, AL, Epoxy, Silver Contact, 3PH+N+PER [5-Wire], IP55, Elbow Flat (RI) A700B300</t>
  </si>
  <si>
    <t>033/2024/87.5/03</t>
  </si>
  <si>
    <t>033/2024/95.6/01</t>
  </si>
  <si>
    <t>033/2024/95.6/02</t>
  </si>
  <si>
    <t>ESHA650ES5F55SF1940</t>
  </si>
  <si>
    <t>5000A, AL, Epoxy, Silver Contact, 3PH+N+PER [5-Wire], IP55, Straight Feeder 1940 mm</t>
  </si>
  <si>
    <t>033/2024/95.6/03</t>
  </si>
  <si>
    <t>ESHA650ES5F55SF1600</t>
  </si>
  <si>
    <t>033/2024/97.7/01</t>
  </si>
  <si>
    <t>ESHA650ES5F55SF2270</t>
  </si>
  <si>
    <t>5000A, AL, Epoxy, Silver Contact, 3PH+N+PER [5-Wire], IP55, Straight Feeder 2270 mm</t>
  </si>
  <si>
    <t>033/2024/97.7/02</t>
  </si>
  <si>
    <t>033/2024/99.4/01</t>
  </si>
  <si>
    <t>ESHA608ES5F55EFRIA320B300</t>
  </si>
  <si>
    <t>800A, AL, Epoxy, Silver Contact, 3PH+N+PER [5-Wire], IP55, Elbow Flat (RI) A320B300</t>
  </si>
  <si>
    <t>033/2024/99.4/02</t>
  </si>
  <si>
    <t>033/2024/191.2/01</t>
  </si>
  <si>
    <t>033/2024/91.4/08</t>
  </si>
  <si>
    <t>ESHA625ES5F55OFLOA300B300C430</t>
  </si>
  <si>
    <t>2500A, AL, Epoxy, Silver Contact, 3PH+N+PER [5-Wire], IP55, Offset  Flat (LO) A300B300C430</t>
  </si>
  <si>
    <t>v83</t>
  </si>
  <si>
    <t>033/2024/91.4/01</t>
  </si>
  <si>
    <t>033/2024/95.7/01</t>
  </si>
  <si>
    <t>v84</t>
  </si>
  <si>
    <t>033/2024/67.5/01</t>
  </si>
  <si>
    <t>ESHA650ES5F55SF1570</t>
  </si>
  <si>
    <t>5000A, AL, Epoxy, Silver Contact, 3PH+N+PER [5-Wire], IP55, Straight Feeder 1570 mm</t>
  </si>
  <si>
    <t>v85</t>
  </si>
  <si>
    <t>033/2024/67.5/02</t>
  </si>
  <si>
    <t>ESHA650ES5F55SF1750</t>
  </si>
  <si>
    <t>5000A, AL, Epoxy, Silver Contact, 3PH+N+PER [5-Wire], IP55, Straight Feeder 1750 mm</t>
  </si>
  <si>
    <t>033/2024/67.5/03</t>
  </si>
  <si>
    <t>ESHA650ES5F55SF960</t>
  </si>
  <si>
    <t>5000A, AL, Epoxy, Silver Contact, 3PH+N+PER [5-Wire], IP55, Straight Feeder 960 mm</t>
  </si>
  <si>
    <t>033/2024/67.5/04</t>
  </si>
  <si>
    <t>033/2024/68.6/01</t>
  </si>
  <si>
    <t>ESHA650ES5F55SF1950</t>
  </si>
  <si>
    <t>5000A, AL, Epoxy, Silver Contact, 3PH+N+PER [5-Wire], IP55, Straight Feeder 1950 mm</t>
  </si>
  <si>
    <t>033/2024/68.6/02</t>
  </si>
  <si>
    <t>ESHA650ES5F55SF2660</t>
  </si>
  <si>
    <t>5000A, AL, Epoxy, Silver Contact, 3PH+N+PER [5-Wire], IP55, Straight Feeder 2660 mm</t>
  </si>
  <si>
    <t>033/2024/68.6/03</t>
  </si>
  <si>
    <t>033/2024/68.6/04</t>
  </si>
  <si>
    <t>ESHA650ES5F55SF1180</t>
  </si>
  <si>
    <t>5000A, AL, Epoxy, Silver Contact, 3PH+N+PER [5-Wire], IP55, Straight Feeder 1180 mm</t>
  </si>
  <si>
    <t>033/2024/83.1/01</t>
  </si>
  <si>
    <t>ESHA616ES5F55EFRIA300B300</t>
  </si>
  <si>
    <t>1600A, AL, Epoxy, Silver Contact, 3PH+N+PER [5-Wire], IP55, Elbow Flat (RI) A300B300</t>
  </si>
  <si>
    <t>033/2024/83.1/02</t>
  </si>
  <si>
    <t>ESHA616ES5F55SF1030</t>
  </si>
  <si>
    <t>1600A, AL, Epoxy, Silver Contact, 3PH+N+PER [5-Wire], IP55, Straight Feeder 1030 mm</t>
  </si>
  <si>
    <t>033/2024/83.1/03</t>
  </si>
  <si>
    <t>ESHA616ES5F55SF1110</t>
  </si>
  <si>
    <t>1600A, AL, Epoxy, Silver Contact, 3PH+N+PER [5-Wire], IP55, Straight Feeder 1110 mm</t>
  </si>
  <si>
    <t>033/2024/83.1/04</t>
  </si>
  <si>
    <t>ESHA616ES5F55SF2595</t>
  </si>
  <si>
    <t>1600A, AL, Epoxy, Silver Contact, 3PH+N+PER [5-Wire], IP55, Straight Feeder 2595 mm</t>
  </si>
  <si>
    <t>033/2024/83.1/05</t>
  </si>
  <si>
    <t>ESHA616ES5F55SF1745</t>
  </si>
  <si>
    <t>1600A, AL, Epoxy, Silver Contact, 3PH+N+PER [5-Wire], IP55, Straight Feeder 1745 mm</t>
  </si>
  <si>
    <t>033/2024/83.1/06</t>
  </si>
  <si>
    <t>ESHA616ES5F55EFLOA300B300</t>
  </si>
  <si>
    <t>1600A, AL, Epoxy, Silver Contact, 3PH+N+PER [5-Wire], IP55, Elbow Flat (LO) A300B300</t>
  </si>
  <si>
    <t>033/2024/83.1/07</t>
  </si>
  <si>
    <t>033/2024/412.1</t>
  </si>
  <si>
    <t>V88</t>
  </si>
  <si>
    <t>033/2024/202.2/01</t>
  </si>
  <si>
    <t>ESHA650ES5F55ZFLOA560B260C300</t>
  </si>
  <si>
    <t>5000A, AL, Epoxy, Silver Contact, 3PH+N+PER [5-Wire], IP55, Z-Unit Flat (LO) A560B260C300</t>
  </si>
  <si>
    <t>033/2024/202.2/02</t>
  </si>
  <si>
    <t>033/2024/201.1/01</t>
  </si>
  <si>
    <t>033/2024/201.1/02</t>
  </si>
  <si>
    <t>ESHA640ES5F55EFRIA400B580</t>
  </si>
  <si>
    <t>4000A, AL, Epoxy, Silver Contact, 3PH+N+PER [5-Wire], IP55, Elbow Flat (RI) A400B580</t>
  </si>
  <si>
    <t>033/2024/202.1/01</t>
  </si>
  <si>
    <t>033/2024/202.1/02</t>
  </si>
  <si>
    <t>033/2024/202.1/03</t>
  </si>
  <si>
    <t>033/2024/202.1/04</t>
  </si>
  <si>
    <t>ESHA650ES5F55EFLOA300B950</t>
  </si>
  <si>
    <t>5000A, AL, Epoxy, Silver Contact, 3PH+N+PER [5-Wire], IP55, Elbow Flat (LO) A300B950</t>
  </si>
  <si>
    <t>033/2024/203.1/01</t>
  </si>
  <si>
    <t>033/2024/203.1/02</t>
  </si>
  <si>
    <t>ESHA650ES5F55EFRIA553B572</t>
  </si>
  <si>
    <t>5000A, AL, Epoxy, Silver Contact, 3PH+N+PER [5-Wire], IP55, Elbow Flat (RI) A553B572</t>
  </si>
  <si>
    <t>033/2024/203.1/03</t>
  </si>
  <si>
    <t>ESHA650ES5F55SF2060</t>
  </si>
  <si>
    <t>5000A, AL, Epoxy, Silver Contact, 3PH+N+PER [5-Wire], IP55, Straight Feeder 2060 mm</t>
  </si>
  <si>
    <t>033/2024/66.5/01</t>
  </si>
  <si>
    <t>ESHA650ES5F55SF1520</t>
  </si>
  <si>
    <t>5000A, AL, Epoxy, Silver Contact, 3PH+N+PER [5-Wire], IP55, Straight Feeder 1520 mm</t>
  </si>
  <si>
    <t>033/2024/66.5/02</t>
  </si>
  <si>
    <t>033/2024/66.5/03</t>
  </si>
  <si>
    <t>ESHA650ES5F55ZFRIA590B400C590</t>
  </si>
  <si>
    <t>5000A, AL, Epoxy, Silver Contact, 3PH+N+PER [5-Wire], IP55, Z-Unit Flat (RI) A590B400C590</t>
  </si>
  <si>
    <t>033/2024/66.5/04</t>
  </si>
  <si>
    <t>033/2024/66.5/05</t>
  </si>
  <si>
    <t>033/2024/67.6/01</t>
  </si>
  <si>
    <t>033/2024/67.6/02</t>
  </si>
  <si>
    <t>ESHA650ES5F55ZFRIA300B300C360</t>
  </si>
  <si>
    <t>5000A, AL, Epoxy, Silver Contact, 3PH+N+PER [5-Wire], IP55, Z-Unit Flat (RI) A300B300C360</t>
  </si>
  <si>
    <t>033/2024/67.6/03</t>
  </si>
  <si>
    <t>ESHA650ES5F55SF630</t>
  </si>
  <si>
    <t>5000A, AL, Epoxy, Silver Contact, 3PH+N+PER [5-Wire], IP55, Straight Feeder 630 mm</t>
  </si>
  <si>
    <t>033/2024/67.6/04</t>
  </si>
  <si>
    <t>ESHA650ES5F55EEUA460B460G175</t>
  </si>
  <si>
    <t>5000A, AL, Epoxy, Silver Contact, 3PH+N+PER [5-Wire], IP55, Elbow Edge (U) A460B460G175</t>
  </si>
  <si>
    <t>033/2024/67.6/05</t>
  </si>
  <si>
    <t>033/2024/68.7/01</t>
  </si>
  <si>
    <t>033/2024/68.7/02</t>
  </si>
  <si>
    <t>ESHA650ES5F55SF2380</t>
  </si>
  <si>
    <t>5000A, AL, Epoxy, Silver Contact, 3PH+N+PER [5-Wire], IP55, Straight Feeder 2380 mm</t>
  </si>
  <si>
    <t>033/2024/68.7/03</t>
  </si>
  <si>
    <t>ESHA650ES5F55ZFRIA300B320C300</t>
  </si>
  <si>
    <t>5000A, AL, Epoxy, Silver Contact, 3PH+N+PER [5-Wire], IP55, Z-Unit Flat (RI) A300B320C300</t>
  </si>
  <si>
    <t>033/2024/68.7/04</t>
  </si>
  <si>
    <t>ESHA650ES5F55SF1070</t>
  </si>
  <si>
    <t>5000A, AL, Epoxy, Silver Contact, 3PH+N+PER [5-Wire], IP55, Straight Feeder 1070 mm</t>
  </si>
  <si>
    <t>033/2024/68.7/05</t>
  </si>
  <si>
    <t>ESHA650ES5F55EFLOA890B300</t>
  </si>
  <si>
    <t>5000A, AL, Epoxy, Silver Contact, 3PH+N+PER [5-Wire], IP55, Elbow Flat (LO) A890B300</t>
  </si>
  <si>
    <t>033/2024/68.7/06</t>
  </si>
  <si>
    <t>033/2024/68.7/07</t>
  </si>
  <si>
    <t>ESHA650ES5F55SF2460</t>
  </si>
  <si>
    <t>5000A, AL, Epoxy, Silver Contact, 3PH+N+PER [5-Wire], IP55, Straight Feeder 2460 mm</t>
  </si>
  <si>
    <t>033/2024/68.7/08</t>
  </si>
  <si>
    <t>033/2024/70.3/01</t>
  </si>
  <si>
    <t>033/2024/70.3/02</t>
  </si>
  <si>
    <t>ESHA640ES5F55ZFLOA300B250C520</t>
  </si>
  <si>
    <t>4000A, AL, Epoxy, Silver Contact, 3PH+N+PER [5-Wire], IP55, Z-Unit Flat (LO) A300B250C520</t>
  </si>
  <si>
    <t>033/2024/71.4/01</t>
  </si>
  <si>
    <t>ESHA640ES5F55SF1600</t>
  </si>
  <si>
    <t>4000A, AL, Epoxy, Silver Contact, 3PH+N+PER [5-Wire], IP55, Straight Feeder 1600 mm</t>
  </si>
  <si>
    <t>033/2024/71.4/02</t>
  </si>
  <si>
    <t>033/2024/77.1/01</t>
  </si>
  <si>
    <t>033/2024/77.1/02</t>
  </si>
  <si>
    <t>ESHA640ES5F55SF820</t>
  </si>
  <si>
    <t>4000A, AL, Epoxy, Silver Contact, 3PH+N+PER [5-Wire], IP55, Straight Feeder 820 mm</t>
  </si>
  <si>
    <t>033/2024/114.8/01</t>
  </si>
  <si>
    <t>V89</t>
  </si>
  <si>
    <t>033/2024/114.8/02</t>
  </si>
  <si>
    <t>033/2024/70.4/01</t>
  </si>
  <si>
    <t>033/2024/71.5/01</t>
  </si>
  <si>
    <t>033/2024/77.2/01</t>
  </si>
  <si>
    <t>033/2024/77.2/02</t>
  </si>
  <si>
    <t>033/2024/257.5/01</t>
  </si>
  <si>
    <t>v93</t>
  </si>
  <si>
    <t>033/2024/261.6/01</t>
  </si>
  <si>
    <t>ESHA616ES5F55SF840</t>
  </si>
  <si>
    <t>1600A, AL, Epoxy, Silver Contact, 3PH+N+PER [5-Wire], IP55, Straight Feeder 840 mm</t>
  </si>
  <si>
    <t>v94</t>
  </si>
  <si>
    <t>033/2024/261.6/02</t>
  </si>
  <si>
    <t>033/2024/262.5/01</t>
  </si>
  <si>
    <t>ESHA616ES5F55SF1320</t>
  </si>
  <si>
    <t>1600A, AL, Epoxy, Silver Contact, 3PH+N+PER [5-Wire], IP55, Straight Feeder 1320 mm</t>
  </si>
  <si>
    <t>033/2024/262.5/02</t>
  </si>
  <si>
    <t>ESHA616ES5F55ZFRIA300B150C300</t>
  </si>
  <si>
    <t>1600A, AL, Epoxy, Silver Contact, 3PH+N+PER [5-Wire], IP55, Z-Unit Flat (RI) A300B150C300</t>
  </si>
  <si>
    <t>033/2024/262.5/03</t>
  </si>
  <si>
    <t>033/2024/262.5/04</t>
  </si>
  <si>
    <t>ESHA616ES5F55SF2000</t>
  </si>
  <si>
    <t>1600A, AL, Epoxy, Silver Contact, 3PH+N+PER [5-Wire], IP55, Straight Feeder 2000 mm</t>
  </si>
  <si>
    <t>033/2024/39.2/01</t>
  </si>
  <si>
    <t>ESHA608ES5F55SF490</t>
  </si>
  <si>
    <t>800A, AL,  Epoxy, Silver Contact, 3PH+N+PER [5-Wire], IP55, Straight Feeder 490 mm</t>
  </si>
  <si>
    <t>033/2024/39.2/02</t>
  </si>
  <si>
    <t>033/2024/40.1/01</t>
  </si>
  <si>
    <t>ESHA608ES5F55SF2730</t>
  </si>
  <si>
    <t>800A, AL,  Epoxy, Silver Contact, 3PH+N+PER [5-Wire], IP55, Straight Feeder 2730 mm</t>
  </si>
  <si>
    <t>033/2024/40.1/02</t>
  </si>
  <si>
    <t>033/2024/84.1/01</t>
  </si>
  <si>
    <t>ESHA616ES5F55SF740</t>
  </si>
  <si>
    <t>1600A, AL,  Epoxy, Silver Contact, 3PH+N+PER [5-Wire], IP55, Straight Feeder 740 mm</t>
  </si>
  <si>
    <t>033/2024/84.1/02</t>
  </si>
  <si>
    <t>033/2024/77.3/01</t>
  </si>
  <si>
    <t>ESHA640ES5F55SF1275</t>
  </si>
  <si>
    <t>4000A, AL, Epoxy, Silver Contact, 3PH+N+PER [5-Wire], IP55, Straight Feeder 1275 mm</t>
  </si>
  <si>
    <t>V99</t>
  </si>
  <si>
    <t>033/2024/77.3/02</t>
  </si>
  <si>
    <t>ESHA640ES5F55EEDA780B505G104</t>
  </si>
  <si>
    <t>4000A, AL, Epoxy, Silver Contact, 3PH+N+PER [5-Wire], IP55, Elbow Edge Angel (D) A780B505G104</t>
  </si>
  <si>
    <t>033/2024/77.3/03</t>
  </si>
  <si>
    <t>033/2024/78.2/01</t>
  </si>
  <si>
    <t>ESHA640ES5F55SF2235</t>
  </si>
  <si>
    <t>4000A, AL,  Epoxy, Silver Contact, 3PH+N+PER [5-Wire], IP55, Straight Feeder 2235 mm</t>
  </si>
  <si>
    <t>033/2024/78.2/02</t>
  </si>
  <si>
    <t>ESHA640ES5F55EEUA505B810G109</t>
  </si>
  <si>
    <t>4000A, AL,  Epoxy, Silver Contact, 3PH+N+PER [5-Wire], IP55, Elbow Edge Angel (U) A505B810G109</t>
  </si>
  <si>
    <t>033/2024/78.2/03</t>
  </si>
  <si>
    <t>033/2024/423</t>
  </si>
  <si>
    <t>ESHA650ES5F55CB-1SDA071042R1-JR</t>
  </si>
  <si>
    <t>5000A, AL, Epoxy, Silver, 5W, IP55, Cable Box With C.B,2000A,85kA</t>
  </si>
  <si>
    <t>V101</t>
  </si>
  <si>
    <t>033/2024/423F</t>
  </si>
  <si>
    <t>033/2024/251.8/01</t>
  </si>
  <si>
    <t>v104</t>
  </si>
  <si>
    <t>033/2024/251.8/02</t>
  </si>
  <si>
    <t>033/2024/356.3/01</t>
  </si>
  <si>
    <t>033/2024/356.3/02</t>
  </si>
  <si>
    <t>033/2024/270.7/01</t>
  </si>
  <si>
    <t>v106</t>
  </si>
  <si>
    <t>033/2024/270.7/02</t>
  </si>
  <si>
    <t>033/2024/357.2/01</t>
  </si>
  <si>
    <t>ESHA650ES5F55EEDA530B1050</t>
  </si>
  <si>
    <t>5000A, AL, Epoxy, Silver Contact, 3PH+N+PER [5-Wire], IP55, Elbow Edge (D) A530B1050</t>
  </si>
  <si>
    <t>033/2024/357.2/02</t>
  </si>
  <si>
    <t>ESHA650ES5F55EFRIA300B820</t>
  </si>
  <si>
    <t>5000A, AL, Epoxy, Silver Contact, 3PH+N+PER [5-Wire], IP55, Elbow Flat (RI) A300B820</t>
  </si>
  <si>
    <t>033/2024/357.2/03</t>
  </si>
  <si>
    <t>033/2024/357.2/04</t>
  </si>
  <si>
    <t>ESHA650ES5F55SF800</t>
  </si>
  <si>
    <t>5000A, AL, Epoxy, Silver Contact, 3PH+N+PER [5-Wire], IP55, Straight Feeder 800 mm</t>
  </si>
  <si>
    <t>033/2024/358.3/01</t>
  </si>
  <si>
    <t>ESHA650ES5F55SF2280</t>
  </si>
  <si>
    <t>5000A, AL, Epoxy, Silver Contact, 3PH+N+PER [5-Wire], IP55, Straight Feeder 2280 mm</t>
  </si>
  <si>
    <t>033/2024/358.3/02</t>
  </si>
  <si>
    <t>033/2024/361.2/01</t>
  </si>
  <si>
    <t>ESHA632ES5F55SF1060</t>
  </si>
  <si>
    <t>3200A, AL, Epoxy, Silver Contact, 3PH+N+PER [5-Wire], IP55, Straight Feeder 1060 mm</t>
  </si>
  <si>
    <t>033/2024/361.2/02</t>
  </si>
  <si>
    <t>ESHA632ES5F55EFLOA737B840</t>
  </si>
  <si>
    <t>3200A, AL, Epoxy, Silver Contact, 3PH+N+PER [5-Wire], IP55, Elbow Flat (LO) A737B840</t>
  </si>
  <si>
    <t>033/2024/361.2/03</t>
  </si>
  <si>
    <t>033/2024/362.2/01</t>
  </si>
  <si>
    <t>ESHA632ES5F55SF1900</t>
  </si>
  <si>
    <t>3200A, AL, Epoxy, Silver Contact, 3PH+N+PER [5-Wire], IP55, Straight Feeder 1900 mm</t>
  </si>
  <si>
    <t>033/2024/362.2/02</t>
  </si>
  <si>
    <t>ESHA632ES5F55SF2370</t>
  </si>
  <si>
    <t>3200A, AL, Epoxy, Silver Contact, 3PH+N+PER [5-Wire], IP55, Straight Feeder 2370 mm</t>
  </si>
  <si>
    <t>033/2024/362.2/03</t>
  </si>
  <si>
    <t>ESHA632ES5F55SF710</t>
  </si>
  <si>
    <t>3200A, AL, Epoxy, Silver Contact, 3PH+N+PER [5-Wire], IP55, Straight Feeder 710 mm</t>
  </si>
  <si>
    <t>033/2024/362.2/04</t>
  </si>
  <si>
    <t>033/2024/36.6/01</t>
  </si>
  <si>
    <t>ESHA616ES5F55SF1385</t>
  </si>
  <si>
    <t>1600A, AL,  Epoxy, Silver Contact, 3PH+N+PER [5-Wire], IP55, Straight Feeder 1385 mm</t>
  </si>
  <si>
    <t>033/2024/36.6/02</t>
  </si>
  <si>
    <t>ESHA616ES5F55SF795</t>
  </si>
  <si>
    <t>1600A, AL,  Epoxy, Silver Contact, 3PH+N+PER [5-Wire], IP55, Straight Feeder 795 mm</t>
  </si>
  <si>
    <t>033/2024/36.6/03</t>
  </si>
  <si>
    <t>033/2024/36.6/04</t>
  </si>
  <si>
    <t>033/2024/48.6/01</t>
  </si>
  <si>
    <t>ESHA640ES5F55SF570</t>
  </si>
  <si>
    <t>4000A, AL,  Epoxy, Silver Contact, 3PH+N+PER [5-Wire], IP55, Straight Feeder 570 mm</t>
  </si>
  <si>
    <t>033/2024/48.6/02</t>
  </si>
  <si>
    <t>ESHA640ES5F55SF855</t>
  </si>
  <si>
    <t>4000A, AL,  Epoxy, Silver Contact, 3PH+N+PER [5-Wire], IP55, Straight Feeder 855 mm</t>
  </si>
  <si>
    <t>033/2024/48.6/03</t>
  </si>
  <si>
    <t>ESHA640ES5F55SF960</t>
  </si>
  <si>
    <t>4000A, AL,  Epoxy, Silver Contact, 3PH+N+PER [5-Wire], IP55, Straight Feeder 960 mm</t>
  </si>
  <si>
    <t>033/2024/48.6/04</t>
  </si>
  <si>
    <t>033/2024/51.1/01</t>
  </si>
  <si>
    <t>ESHA608ES5F55SF1820</t>
  </si>
  <si>
    <t>800A, AL,  Epoxy, Silver Contact, 3PH+N+PER [5-Wire], IP55, Straight Feeder 1820 mm</t>
  </si>
  <si>
    <t>033/2024/51.1/02</t>
  </si>
  <si>
    <t>033/2024/83.2/01</t>
  </si>
  <si>
    <t>ESHA616ES5F55SF1390</t>
  </si>
  <si>
    <t>1600A, AL,  Epoxy, Silver Contact, 3PH+N+PER [5-Wire], IP55, Straight Feeder 1390 mm</t>
  </si>
  <si>
    <t>033/2024/83.2/02</t>
  </si>
  <si>
    <t>ESHA616ES5F55SF865</t>
  </si>
  <si>
    <t>1600A, AL,  Epoxy, Silver Contact, 3PH+N+PER [5-Wire], IP55, Straight Feeder 865 mm</t>
  </si>
  <si>
    <t>033/2024/83.2/03</t>
  </si>
  <si>
    <t>033/2024/83.2/04</t>
  </si>
  <si>
    <t>ESHA616ES5F55SF1015</t>
  </si>
  <si>
    <t>1600A, AL,  Epoxy, Silver Contact, 3PH+N+PER [5-Wire], IP55, Straight Feeder 1015 mm</t>
  </si>
  <si>
    <t>033/2024/83.2/05</t>
  </si>
  <si>
    <t>ESHA616ES5F55SF975</t>
  </si>
  <si>
    <t>1600A, AL,  Epoxy, Silver Contact, 3PH+N+PER [5-Wire], IP55, Straight Feeder 975 mm</t>
  </si>
  <si>
    <t>033/2024/83.2/06</t>
  </si>
  <si>
    <t>ESHA616ES5F55EFLOA630B655</t>
  </si>
  <si>
    <t>1600A, AL,  Epoxy, Silver Contact, 3PH+N+PER [5-Wire], IP55, Elbow Flat (LO) A630B655</t>
  </si>
  <si>
    <t>033/2024/83.2/07</t>
  </si>
  <si>
    <t>ESHA616ES5F55EFLOA300B475</t>
  </si>
  <si>
    <t>1600A, AL,  Epoxy, Silver Contact, 3PH+N+PER [5-Wire], IP55, Elbow Flat (LO) A300B475</t>
  </si>
  <si>
    <t>033/2024/83.2/08</t>
  </si>
  <si>
    <t>ESHA616ES5F55SF470</t>
  </si>
  <si>
    <t>1600A, AL,  Epoxy, Silver Contact, 3PH+N+PER [5-Wire], IP55, Straight Feeder 470 mm</t>
  </si>
  <si>
    <t>033/2024/83.2/09</t>
  </si>
  <si>
    <t>033/2024/83.2/10</t>
  </si>
  <si>
    <t>033/2024/83.2/11</t>
  </si>
  <si>
    <t>033/2024/84.2/01</t>
  </si>
  <si>
    <t>033/2024/84.2/02</t>
  </si>
  <si>
    <t>033/2024/84.2/03</t>
  </si>
  <si>
    <t>ESHA616ES5F55SF800</t>
  </si>
  <si>
    <t>1600A, AL, Epoxy, Silver Contact, 3PH+N+PER [5-Wire], IP55, Straight Feeder 800 mm</t>
  </si>
  <si>
    <t>033/2024/84.2/04</t>
  </si>
  <si>
    <t>ESHA616ES5F55EFRIA335B500</t>
  </si>
  <si>
    <t>1600A, AL,  Epoxy, Silver Contact, 3PH+N+PER [5-Wire], IP55, Elbow Flat (RI) A335B500</t>
  </si>
  <si>
    <t>033/2024/428.1</t>
  </si>
  <si>
    <t>BWJPA6S550-BO</t>
  </si>
  <si>
    <t>5000A, AL Joint Pack,Silver 3Ph+N+PER [5-Wire], IP55, 680mm, Bolt-on</t>
  </si>
  <si>
    <t>v108</t>
  </si>
  <si>
    <t>033/2024/68.8/01</t>
  </si>
  <si>
    <t>ESHA650ES5F55SF945</t>
  </si>
  <si>
    <t>5000A, AL, Epoxy, Silver Contact, 3PH+N+PER [5-Wire], IP55, Straight Feeder 945 mm</t>
  </si>
  <si>
    <t>v109</t>
  </si>
  <si>
    <t>033/2024/68.8/02</t>
  </si>
  <si>
    <t>ESHA650ES5F55SF2520</t>
  </si>
  <si>
    <t>5000A, AL, Epoxy, Silver Contact, 3PH+N+PER [5-Wire], IP55, Straight Feeder 2520 mm</t>
  </si>
  <si>
    <t>033/2024/68.8/03</t>
  </si>
  <si>
    <t>ESHA650ES5F55SF1510</t>
  </si>
  <si>
    <t>5000A, AL, Epoxy, Silver Contact, 3PH+N+PER [5-Wire], IP55, Straight Feeder 1510 mm</t>
  </si>
  <si>
    <t>033/2024/68.8/04</t>
  </si>
  <si>
    <t>ESHA650ES5F55SF1690</t>
  </si>
  <si>
    <t>5000A, AL, Epoxy, Silver Contact, 3PH+N+PER [5-Wire], IP55, Straight Feeder 1690 mm</t>
  </si>
  <si>
    <t>033/2024/68.8/05</t>
  </si>
  <si>
    <t>ESHA650ES5F55SF430</t>
  </si>
  <si>
    <t>5000A, AL, Epoxy, Silver Contact, 3PH+N+PER [5-Wire], IP55, Straight Feeder 430 mm</t>
  </si>
  <si>
    <t>033/2024/68.8/06</t>
  </si>
  <si>
    <t>ESHA650ES5F55SF885</t>
  </si>
  <si>
    <t>033/2024/68.8/07</t>
  </si>
  <si>
    <t>ESHA650ES5F55SF1975</t>
  </si>
  <si>
    <t>5000A, AL, Epoxy, Silver Contact, 3PH+N+PER [5-Wire], IP55, Straight Feeder 1975 mm</t>
  </si>
  <si>
    <t>033/2024/68.8/08</t>
  </si>
  <si>
    <t>ESHA650ES5F55SF2170</t>
  </si>
  <si>
    <t>5000A, AL, Epoxy, Silver Contact, 3PH+N+PER [5-Wire], IP55, Straight Feeder 2170 mm</t>
  </si>
  <si>
    <t>033/2024/68.8/09</t>
  </si>
  <si>
    <t>ESHA650ES5F55ZFLOA300B400C300</t>
  </si>
  <si>
    <t>5000A, AL, Epoxy, Silver Contact, 3PH+N+PER [5-Wire], IP55, Z-Unit Flat (LO) A300B400C300</t>
  </si>
  <si>
    <t>033/2024/68.8/10</t>
  </si>
  <si>
    <t>033/2024/68.8/11</t>
  </si>
  <si>
    <t>033/2024/69.1/01</t>
  </si>
  <si>
    <t>033/2024/69.1/02</t>
  </si>
  <si>
    <t>033/2024/80.2/01</t>
  </si>
  <si>
    <t>ESHA640ES5F55SF1570</t>
  </si>
  <si>
    <t>4000A, AL, Epoxy, Silver Contact, 3PH+N+PER [5-Wire], IP55, Straight Feeder 1570 mm</t>
  </si>
  <si>
    <t>033/2024/80.2/02</t>
  </si>
  <si>
    <t>ESHA640ES5F55EEUA505B655G112</t>
  </si>
  <si>
    <t>4000A, AL, Epoxy, Silver Contact, 3PH+N+PER [5-Wire], IP55, Elbow Edge (U) A505B655G112</t>
  </si>
  <si>
    <t>033/2024/80.2/03</t>
  </si>
  <si>
    <t>033/2024/201.2/01</t>
  </si>
  <si>
    <t>ESHA640ES5F55SF800</t>
  </si>
  <si>
    <t>4000A, AL, Epoxy, Silver Contact, 3PH+N+PER [5-Wire], IP55, Straight Feeder 800 mm</t>
  </si>
  <si>
    <t>v111</t>
  </si>
  <si>
    <t>033/2024/202.4/01</t>
  </si>
  <si>
    <t>ESHA650ES5F55SF2090</t>
  </si>
  <si>
    <t>5000A, AL, Epoxy, Silver Contact, 3PH+N+PER [5-Wire], IP55, Straight Feeder 2090 mm</t>
  </si>
  <si>
    <t>033/2024/111.3/01</t>
  </si>
  <si>
    <t>ESHA610ES5P255SP3000</t>
  </si>
  <si>
    <t>1000A, AL, Epoxy, Silver Contact, 3PH+N+PER [5-Wire], IP55, Straight Plug-In 3000 mm</t>
  </si>
  <si>
    <t>v112</t>
  </si>
  <si>
    <t>033/2024/35.6/01</t>
  </si>
  <si>
    <t>ESHA632ES5F55SF1670</t>
  </si>
  <si>
    <t>3200A, AL, Epoxy, Silver Contact, 3PH+N+PER [5-Wire], IP55, Straight Feeder 1670 mm</t>
  </si>
  <si>
    <t>033/2024/35.6/02</t>
  </si>
  <si>
    <t>ESHA632ES5F55ZFLOA300B500C420</t>
  </si>
  <si>
    <t>3200A, AL, Epoxy, Silver Contact, 3PH+N+PER [5-Wire], IP55, Z-Unit Flat (LO) A300B500C420</t>
  </si>
  <si>
    <t>033/2024/252.6/01</t>
  </si>
  <si>
    <t>ESHA650ES5F55SF1590</t>
  </si>
  <si>
    <t>5000A, AL, Epoxy, Silver Contact, 3PH+N+PER [5-Wire], IP55, Straight Feeder 1590 mm</t>
  </si>
  <si>
    <t>v113</t>
  </si>
  <si>
    <t>033/2024/252.6/02</t>
  </si>
  <si>
    <t>ESHA650ES5F55SF1190</t>
  </si>
  <si>
    <t>5000A, AL, Epoxy, Silver Contact, 3PH+N+PER [5-Wire], IP55, Straight Feeder 1190 mm</t>
  </si>
  <si>
    <t>033/2024/252.6/03</t>
  </si>
  <si>
    <t>033/2024/253.10/01</t>
  </si>
  <si>
    <t>ESHA650ES5F55SF900</t>
  </si>
  <si>
    <t>5000A, AL, Epoxy, Silver Contact, 3PH+N+PER [5-Wire], IP55, Straight Feeder 900 mm</t>
  </si>
  <si>
    <t>033/2024/253.10/02</t>
  </si>
  <si>
    <t>033/2024/255.6/01</t>
  </si>
  <si>
    <t>ESHA650ES5F55SF1550</t>
  </si>
  <si>
    <t>5000A, AL, Epoxy, Silver Contact, 3PH+N+PER [5-Wire], IP55, Straight Feeder 1550 mm</t>
  </si>
  <si>
    <t>033/2024/255.6/02</t>
  </si>
  <si>
    <t>033/2024/258.5/01</t>
  </si>
  <si>
    <t>033/2024/258.5/02</t>
  </si>
  <si>
    <t>ESHA620ES5F55SF1430</t>
  </si>
  <si>
    <t>2000A, AL, Epoxy, Silver Contact, 3PH+N+PER [5-Wire], IP55, Straight Feeder 1430 mm</t>
  </si>
  <si>
    <t>033/2024/258.5/03</t>
  </si>
  <si>
    <t>033/2024/259.5/01</t>
  </si>
  <si>
    <t>ESHA620ES5F55SF830</t>
  </si>
  <si>
    <t>2000A, AL, Epoxy, Silver Contact, 3PH+N+PER [5-Wire], IP55, Straight Feeder 830 mm</t>
  </si>
  <si>
    <t>033/2024/259.5/02</t>
  </si>
  <si>
    <t>033/2024/260.4/01</t>
  </si>
  <si>
    <t>ESHA620ES5F55SF1740</t>
  </si>
  <si>
    <t>2000A, AL, Epoxy, Silver Contact, 3PH+N+PER [5-Wire], IP55, Straight Feeder 1740 mm</t>
  </si>
  <si>
    <t>033/2024/260.4/02</t>
  </si>
  <si>
    <t>033/2024/264.6/01</t>
  </si>
  <si>
    <t>ESHA650ES5F55SF1007</t>
  </si>
  <si>
    <t>5000A, AL, Epoxy, Silver Contact, 3PH+N+PER [5-Wire], IP55, Straight Feeder 1007 mm</t>
  </si>
  <si>
    <t>033/2024/264.6/02</t>
  </si>
  <si>
    <t>033/2024/264.6/03</t>
  </si>
  <si>
    <t>ESHA650ES5F55SF2580</t>
  </si>
  <si>
    <t>5000A, AL, Epoxy, Silver Contact, 3PH+N+PER [5-Wire], IP55, Straight Feeder 2580 mm</t>
  </si>
  <si>
    <t>033/2024/264.6/04</t>
  </si>
  <si>
    <t>ESHA650ES5F55SF1980</t>
  </si>
  <si>
    <t>5000A, AL, Epoxy, Silver Contact, 3PH+N+PER [5-Wire], IP55, Straight Feeder 1980 mm</t>
  </si>
  <si>
    <t>033/2024/264.6/05</t>
  </si>
  <si>
    <t>033/2024/264.6/06</t>
  </si>
  <si>
    <t>033/2024/270.8/01</t>
  </si>
  <si>
    <t>ESHA650ES5F55EFLOA300B480</t>
  </si>
  <si>
    <t>5000A, AL, Epoxy, Silver Contact, 3PH+N+PER [5-Wire], IP55, Elbow Flat (LO) A300B480</t>
  </si>
  <si>
    <t>033/2024/270.8/02</t>
  </si>
  <si>
    <t>ESHA650ES5F55SF930</t>
  </si>
  <si>
    <t>5000A, AL, Epoxy, Silver Contact, 3PH+N+PER [5-Wire], IP55, Straight Feeder 930 mm</t>
  </si>
  <si>
    <t>033/2024/270.8/03</t>
  </si>
  <si>
    <t>033/2024/360.2/01</t>
  </si>
  <si>
    <t>ESHA650ES5F55EFLOA560B525</t>
  </si>
  <si>
    <t>5000A, AL, Epoxy, Silver Contact, 3PH+N+PER [5-Wire], IP55, Elbow Flat (LO) A560B525</t>
  </si>
  <si>
    <t>033/2024/360.2/02</t>
  </si>
  <si>
    <t>033/2024/414.2/01</t>
  </si>
  <si>
    <t>ESHA620ES5F55SF760</t>
  </si>
  <si>
    <t>2000A, AL, Epoxy, Silver Contact, 3PH+N+PER [5-Wire], IP55, Straight Feeder 760 mm</t>
  </si>
  <si>
    <t>033/2024/414.2/02</t>
  </si>
  <si>
    <t>ESHA620ES5F55EEDA710B650</t>
  </si>
  <si>
    <t>2000A, AL, Epoxy, Silver Contact, 3PH+N+PER [5-Wire], IP55, Elbow Edge (D) A710B650</t>
  </si>
  <si>
    <t>033/2024/414.2/03</t>
  </si>
  <si>
    <t>ESHA620ES5F55SF1690</t>
  </si>
  <si>
    <t>2000A, AL, Epoxy, Silver Contact, 3PH+N+PER [5-Wire], IP55, Straight Feeder 1690 mm</t>
  </si>
  <si>
    <t>033/2024/414.2/04</t>
  </si>
  <si>
    <t>033/2024/369.2/01</t>
  </si>
  <si>
    <t>v114</t>
  </si>
  <si>
    <t>033/2024/369.2/02</t>
  </si>
  <si>
    <t>ESHA650ES5F55EEUA1030B690</t>
  </si>
  <si>
    <t>5000A, AL, Epoxy, Silver Contact, 3PH+N+PER [5-Wire], IP55, Elbow Edge (U) A1030B690</t>
  </si>
  <si>
    <t>033/2024/369.2/03</t>
  </si>
  <si>
    <t>ESHA650ES5F55EEDA690B1030</t>
  </si>
  <si>
    <t>5000A, AL, Epoxy, Silver Contact, 3PH+N+PER [5-Wire], IP55, Elbow Edge (D) A690B1030</t>
  </si>
  <si>
    <t>033/2024/369.2/04</t>
  </si>
  <si>
    <t>033/2024/369.2/05</t>
  </si>
  <si>
    <t>033/2024/436/01</t>
  </si>
  <si>
    <t>033/2024/436/02</t>
  </si>
  <si>
    <t>ESHA650ES5F55SF1800</t>
  </si>
  <si>
    <t>5000A, AL, Epoxy, Silver Contact, 3PH+N+PER [5-Wire], IP55, Straight Feeder 1800 mm</t>
  </si>
  <si>
    <t>033/2024/436/03</t>
  </si>
  <si>
    <t>ESHA650ES5F55SF965</t>
  </si>
  <si>
    <t>5000A, AL, Epoxy, Silver Contact, 3PH+N+PER [5-Wire], IP55, Straight Feeder 965 mm</t>
  </si>
  <si>
    <t>033/2024/436/04</t>
  </si>
  <si>
    <t>033/2024/436/05</t>
  </si>
  <si>
    <t>033/2024/437.1/01</t>
  </si>
  <si>
    <t>033/2024/437.1/02</t>
  </si>
  <si>
    <t>033/2024/437.1/03</t>
  </si>
  <si>
    <t>ESHA650ES5F55SF765</t>
  </si>
  <si>
    <t>5000A, AL, Epoxy, Silver Contact, 3PH+N+PER [5-Wire], IP55, Straight Feeder 765 mm</t>
  </si>
  <si>
    <t>033/2024/437.1/04</t>
  </si>
  <si>
    <t>033/2024/437.1/05</t>
  </si>
  <si>
    <t>ESHA650ES5F55SF535</t>
  </si>
  <si>
    <t>5000A, AL, Epoxy, Silver Contact, 3PH+N+PER [5-Wire], IP55, Straight Feeder 535 mm</t>
  </si>
  <si>
    <t>033/2024/437.1/06</t>
  </si>
  <si>
    <t>033/2024/438.1</t>
  </si>
  <si>
    <t>ESHA620ES5F55CB-1SDA071042R1-JR</t>
  </si>
  <si>
    <t>2000A, AL, Epoxy, Silver Contact, 3PH+N+FE [5-Wire], IP55, Cable Box With C.B,2000A,85kA</t>
  </si>
  <si>
    <t>v115</t>
  </si>
  <si>
    <t>033/2024/438.1F</t>
  </si>
  <si>
    <t>ESHA620ES5F55FS250-CB</t>
  </si>
  <si>
    <t>2000A-AL ,3Ph+N+PER [5-Wire] Flange End For Cable Box With C.B, IP55</t>
  </si>
  <si>
    <t>033/2024/439.1</t>
  </si>
  <si>
    <t>ESHA650ES5F55RE50-1SDA071042R1</t>
  </si>
  <si>
    <t>Disconnector 5000A with Breaker 2000A, AL, 3PH+N+PER [5-Wire], IP55</t>
  </si>
  <si>
    <t>033/2024/439.1F</t>
  </si>
  <si>
    <t>033/2024/114.9/01</t>
  </si>
  <si>
    <t>ESHA640ES5F55SF550</t>
  </si>
  <si>
    <t>4000A, AL, Epoxy, Silver Contact, 3PH+N+PER [5-Wire], IP55, Straight Feeder 550 mm</t>
  </si>
  <si>
    <t>V117</t>
  </si>
  <si>
    <t>033/2024/114.9/02</t>
  </si>
  <si>
    <t>033/2024/85.2/01</t>
  </si>
  <si>
    <t>033/2024/85.2/02</t>
  </si>
  <si>
    <t>033/2024/429.1</t>
  </si>
  <si>
    <t>078/2025/16/01</t>
  </si>
  <si>
    <t>ESHA616PT5P55O123SP3000</t>
  </si>
  <si>
    <t>1600A, AL, PET, Tin Contact, 3PH+N+PER [5-Wire], IP55, Straight Plug-In 3000 mm</t>
  </si>
  <si>
    <t>JEDDAH PORT</t>
  </si>
  <si>
    <t>078/2025/16/02</t>
  </si>
  <si>
    <t>ESHA616PT5F55EJ</t>
  </si>
  <si>
    <t>1600A, AL, PET, Tin Contact, 3PH+N+PER [5-Wire], IP55, Expansion Joint 1000 mm</t>
  </si>
  <si>
    <t>078/2025/16/04</t>
  </si>
  <si>
    <t>078/2025/16/05</t>
  </si>
  <si>
    <t>ESHA616PT5F55EFIEALA300B300</t>
  </si>
  <si>
    <t>1600A, AL, PET, Tin Contact, 3PH+N+PER [5-Wire], IP55, Elbow Flat (IE) A300B300</t>
  </si>
  <si>
    <t>078/2025/16/06</t>
  </si>
  <si>
    <t>BWJPA6T516IP55</t>
  </si>
  <si>
    <t>1600A, AL Joint Pack, 1S(145), 3Ph+N+PER [5-Wire], Tin Plated, IP55</t>
  </si>
  <si>
    <t>078/2025/16/07</t>
  </si>
  <si>
    <t>ESHA616PT5F55FS425</t>
  </si>
  <si>
    <t>1600A, AL, PET, Tin Contact, 3PH+N+PER [5-Wire], IP55, Flange Straight 425 mm</t>
  </si>
  <si>
    <t>078/2025/16/08</t>
  </si>
  <si>
    <t>ESHA616PT5F55SF3000</t>
  </si>
  <si>
    <t>1600A, AL, PET, Tin Contact, 3PH+N+PER [5-Wire], IP55, Straight Feeder 3000 mm</t>
  </si>
  <si>
    <t>078/2025/16/09</t>
  </si>
  <si>
    <t>ESHA616EC</t>
  </si>
  <si>
    <t>1600A, Aluminum, End Cap</t>
  </si>
  <si>
    <t>078/2025/17/01</t>
  </si>
  <si>
    <t>ESHA612PT5F55FS425</t>
  </si>
  <si>
    <t>1250A, AL, PET, Tin Contact, 3PH+N+PER [5-Wire], IP55, Flange Straight 425 mm</t>
  </si>
  <si>
    <t>078/2025/17/02</t>
  </si>
  <si>
    <t>ESHA612PT5F55SF3000</t>
  </si>
  <si>
    <t>1250A, AL, PET, Tin Contact, 3PH+N+PER [5-Wire], IP55, Straight Feeder 3000 mm</t>
  </si>
  <si>
    <t>078/2025/17/03</t>
  </si>
  <si>
    <t>ESHA612PT5F55EEUALA325B325</t>
  </si>
  <si>
    <t>1250A, AL, PET, Tin Contact, 3PH+N+PER [5-Wire], IP55, Elbow Edge (U) A325B325</t>
  </si>
  <si>
    <t>078/2025/17/04</t>
  </si>
  <si>
    <t>ESHA612PT5F55EEDALA325B325</t>
  </si>
  <si>
    <t>1250A, AL, PET, Tin Contact, 3PH+N+PER [5-Wire], IP55, Elbow Edge (D) A325B325</t>
  </si>
  <si>
    <t>078/2025/17/05</t>
  </si>
  <si>
    <t>ESHA612PT5P55O123SP3000</t>
  </si>
  <si>
    <t>1250A, AL, PET, Tin Contact, 3PH+N+PER [5-Wire], IP55, Straight Plug-In 3000 mm</t>
  </si>
  <si>
    <t>078/2025/17/06</t>
  </si>
  <si>
    <t>ESHA612PT5F55EFOEALA300B300</t>
  </si>
  <si>
    <t>1250A, AL, PET, Tin Contact, 3PH+N+PER [5-Wire], IP55, Elbow Flat (OE) A300B300</t>
  </si>
  <si>
    <t>078/2025/17/07</t>
  </si>
  <si>
    <t>ESHA612EC</t>
  </si>
  <si>
    <t>1250A, Aluminum, End Cap</t>
  </si>
  <si>
    <t>078/2025/17/08</t>
  </si>
  <si>
    <t>078/2025/17/09</t>
  </si>
  <si>
    <t>BWJPA6T512IP55</t>
  </si>
  <si>
    <t>1250A, AL Joint Pack, 1S(110), 3Ph+N+PER [5-Wire], Tin Plated, IP55</t>
  </si>
  <si>
    <t>078/2025/17.1/01</t>
  </si>
  <si>
    <t>ESHA612PT5F55EJ</t>
  </si>
  <si>
    <t>1250A, AL, PET, Tin Contact, 3PH+N+PER [5-Wire], IP55, Expansion Joint 1000 mm</t>
  </si>
  <si>
    <t>JEDDAH PORT-AMANA</t>
  </si>
  <si>
    <t>078/2025/18/01</t>
  </si>
  <si>
    <t>ESHA616PT5P55O5SP3000</t>
  </si>
  <si>
    <t>1600A, AL, PET, Tin Contact, 3PH+N+PER [5-Wire], IP55, Straight Plug-In [5PIO] 3000 mm</t>
  </si>
  <si>
    <t>078/2025/18/02</t>
  </si>
  <si>
    <t>078/2025/18/03</t>
  </si>
  <si>
    <t>078/2025/18/04</t>
  </si>
  <si>
    <t>078/2025/18/05</t>
  </si>
  <si>
    <t>078/2025/18/06</t>
  </si>
  <si>
    <t>078/2025/18/07</t>
  </si>
  <si>
    <t>ESHA616PT5F55EFOEALA300B300</t>
  </si>
  <si>
    <t>1600A, AL, PET, Tin Contact, 3PH+N+PER [5-Wire], IP55, Elbow Flat (OE) A300B300</t>
  </si>
  <si>
    <t>078/2025/18/08</t>
  </si>
  <si>
    <t>078/2025/18/09</t>
  </si>
  <si>
    <t>078/2025/19</t>
  </si>
  <si>
    <t>078/2025/22/01</t>
  </si>
  <si>
    <t>ESHA620PT5F55FS425</t>
  </si>
  <si>
    <t>2000A, AL, PET, Tin Contact, 3PH+N+PER [5-Wire], IP55, Flange Straight 425 mm</t>
  </si>
  <si>
    <t>078/2025/22/02</t>
  </si>
  <si>
    <t>ESHA620PT5F55SF3000</t>
  </si>
  <si>
    <t>2000A, AL, PET, Tin Contact, 3PH+N+PER [5-Wire], IP55, Straight Feeder 3000 mm</t>
  </si>
  <si>
    <t>078/2025/22/03</t>
  </si>
  <si>
    <t>ESHA620PT5F55EFIEALA300B300</t>
  </si>
  <si>
    <t>2000A, AL, PET, Tin Contact, 3PH+N+PER [5-Wire], IP55, Elbow Flat (IE) A300B300</t>
  </si>
  <si>
    <t>078/2025/22/04</t>
  </si>
  <si>
    <t>ESHA620PT5P55O123SP3000</t>
  </si>
  <si>
    <t>2000A, AL, PET, Tin Contact, 3PH+N+PER [5-Wire], IP55, Straight Plug-In 3000 mm</t>
  </si>
  <si>
    <t>078/2025/22/05</t>
  </si>
  <si>
    <t>ESHA620PT5P55O5SP3000</t>
  </si>
  <si>
    <t>2000A, AL, PET, Tin Contact, 3PH+N+PER [5-Wire], IP55, Straight Plug-In [5PIO] 3000 mm</t>
  </si>
  <si>
    <t>078/2025/22/06</t>
  </si>
  <si>
    <t>ESHA620PT5F55EJ</t>
  </si>
  <si>
    <t>2000A, AL, PET, Tin Contact, 3PH+N+PER [5-Wire], IP55, Expansion Joint 1000 mm</t>
  </si>
  <si>
    <t>078/2025/22/08</t>
  </si>
  <si>
    <t>078/2025/22/09</t>
  </si>
  <si>
    <t>078/2025/22/10</t>
  </si>
  <si>
    <t>BWJPA6T520IP55</t>
  </si>
  <si>
    <t>2000A, AL Joint Pack, 1S(200), 3Ph+N+PER [5-Wire], Tin Plated, IP55</t>
  </si>
  <si>
    <t>018/2025/29</t>
  </si>
  <si>
    <t>FLEX-C425-KFD</t>
  </si>
  <si>
    <t>Flexible Link, Complete Set [12-100], Busway CU-2500A, 3Ph+N+PE [4-BAR]-KFD</t>
  </si>
  <si>
    <t>KAFD</t>
  </si>
  <si>
    <t>018/2025/30</t>
  </si>
  <si>
    <t>FLEX-C432</t>
  </si>
  <si>
    <t>Flexible Link, Complete Set [16-100], Busway CU-3200A, 3Ph+N+PE [4-BAR]</t>
  </si>
  <si>
    <t>018/2025/24</t>
  </si>
  <si>
    <t>018/2025/5.1/01</t>
  </si>
  <si>
    <t>ESHC525ET5F55SF2500</t>
  </si>
  <si>
    <t>2500A, CU, Epoxy, Tin Contact, 3PH+N+PER [5-Wire], IP55, Straight Feeder 2500 mm</t>
  </si>
  <si>
    <t>018/2025/5.1/02</t>
  </si>
  <si>
    <t>ESHC525ET5F55SF780</t>
  </si>
  <si>
    <t>2500A, CU, Epoxy, Tin Contact, 3PH+N+PER [5-Wire], IP55, Straight Feeder 780 mm</t>
  </si>
  <si>
    <t>018/2025/5.1/03</t>
  </si>
  <si>
    <t>ESHC525ET5F55SF600</t>
  </si>
  <si>
    <t>2500A, CU, Epoxy, Tin Contact, 3PH+N+PER [5-Wire], IP55, Straight Feeder 600 mm</t>
  </si>
  <si>
    <t>018/2025/5.1/04</t>
  </si>
  <si>
    <t>ESHC525ET5F55SF1000</t>
  </si>
  <si>
    <t>2500A, CU, Epoxy, Tin Contact, 3PH+N+PER [5-Wire], IP55, Straight Feeder 1000 mm</t>
  </si>
  <si>
    <t>018/2025/5.1/05</t>
  </si>
  <si>
    <t>ESHC525ET5F55SF620</t>
  </si>
  <si>
    <t>2500A, CU, Epoxy, Tin Contact, 3PH+N+PER [5-Wire], IP55, Straight Feeder 620 mm</t>
  </si>
  <si>
    <t>018/2025/5.1/06</t>
  </si>
  <si>
    <t>ESHC525ET5F55EEDALA370B370G140</t>
  </si>
  <si>
    <t>2500A, CU, Epoxy, Tin Contact, 3PH+N+PER [5-Wire], IP55, Elbow Edge (D) A370B370G140</t>
  </si>
  <si>
    <t>018/2025/5.1/07</t>
  </si>
  <si>
    <t>ESHC525ET5F55SF2640</t>
  </si>
  <si>
    <t>2500A, CU, Epoxy, Tin Contact, 3PH+N+PER [5-Wire], IP55, Straight Feeder 2640 mm</t>
  </si>
  <si>
    <t>018/2025/5.1/08</t>
  </si>
  <si>
    <t>ESHC525ET5F55SF530</t>
  </si>
  <si>
    <t>2500A, CU, Epoxy, Tin Contact, 3PH+N+PER [5-Wire], IP55, Straight Feeder 530 mm</t>
  </si>
  <si>
    <t>018/2025/5.1/09</t>
  </si>
  <si>
    <t>ESHC525ET5F55EFOEALA600B410</t>
  </si>
  <si>
    <t>2500A, CU, Epoxy, Tin Contact, 3PH+N+PER [5-Wire], IP55, Elbow Flat (OE) A600B410</t>
  </si>
  <si>
    <t>018/2025/5.1/10</t>
  </si>
  <si>
    <t>ESHC525ET5F55EEDALA550B625</t>
  </si>
  <si>
    <t>2500A, CU, Epoxy, Tin Contact, 3PH+N+PER [5-Wire], IP55, Elbow Edge (D) A550B625</t>
  </si>
  <si>
    <t>018/2025/5.1/11</t>
  </si>
  <si>
    <t>ESHC525ET5F55SF498</t>
  </si>
  <si>
    <t>2500A, CU, Epoxy, Tin Contact, 3PH+N+PER [5-Wire], IP55, Straight Feeder 498 mm</t>
  </si>
  <si>
    <t>018/2025/5.1/12</t>
  </si>
  <si>
    <t>BWJPC5T525IP55</t>
  </si>
  <si>
    <t>2500A, CU Joint Pack, 1S(200), 3Ph+N+PER [5-Wire], Tin Plated, IP55</t>
  </si>
  <si>
    <t>018/2025/6.1/01</t>
  </si>
  <si>
    <t>ESHC525ET5F55EFOEALA300B620</t>
  </si>
  <si>
    <t>2500A, CU, Epoxy, Tin Contact, 3PH+N+PER [5-Wire], IP55, Elbow Flat (OE) A300B620</t>
  </si>
  <si>
    <t>018/2025/6.1/02</t>
  </si>
  <si>
    <t>ESHC525ET5F55SF800</t>
  </si>
  <si>
    <t>2500A, CU, Epoxy, Tin Contact, 3PH+N+PER [5-Wire], IP55, Straight Feeder 800 mm</t>
  </si>
  <si>
    <t>018/2025/6.1/03</t>
  </si>
  <si>
    <t>ESHC525ET5F55SF2040</t>
  </si>
  <si>
    <t>2500A, CU, Epoxy, Tin Contact, 3PH+N+PER [5-Wire], IP55, Straight Feeder 2040 mm</t>
  </si>
  <si>
    <t>018/2025/6.1/04</t>
  </si>
  <si>
    <t>018/2025/6.1/05</t>
  </si>
  <si>
    <t>ESHC525ET5F55SF1720</t>
  </si>
  <si>
    <t>2500A, CU, Epoxy, Tin Contact, 3PH+N+PER [5-Wire], IP55, Straight Feeder 1720 mm</t>
  </si>
  <si>
    <t>018/2025/6.1/06</t>
  </si>
  <si>
    <t>ESHC525ET5F55EEUALA370B370</t>
  </si>
  <si>
    <t>2500A, CU, Epoxy, Tin Contact, 3PH+N+PER [5-Wire], IP55, Elbow Edge (U) A370B370</t>
  </si>
  <si>
    <t>018/2025/6.1/07</t>
  </si>
  <si>
    <t>018/2025/6.1/08</t>
  </si>
  <si>
    <t>ESHC525ET5F55EEDALA370B370</t>
  </si>
  <si>
    <t>2500A, CU, Epoxy, Tin Contact, 3PH+N+PER [5-Wire], IP55, Elbow Edge (D) A370B370</t>
  </si>
  <si>
    <t>018/2025/7.1/01</t>
  </si>
  <si>
    <t>ESHC525ET5F55SF750</t>
  </si>
  <si>
    <t>2500A, CU, Epoxy, Tin Contact, 3PH+N+PER [5-Wire], IP55, Straight Feeder 750 mm</t>
  </si>
  <si>
    <t>018/2025/7.1/02</t>
  </si>
  <si>
    <t>018/2025/7.1/03</t>
  </si>
  <si>
    <t>018/2025/7.1/04</t>
  </si>
  <si>
    <t>018/2025/7.1/05</t>
  </si>
  <si>
    <t>018/2025/7.1/06</t>
  </si>
  <si>
    <t>018/2025/8.1/01</t>
  </si>
  <si>
    <t>ESHC525ET5F55EEUALA720B370</t>
  </si>
  <si>
    <t>2500A, CU, Epoxy, Tin Contact, 3PH+N+PER [5-Wire], IP55, Elbow Edge (U) A720B370</t>
  </si>
  <si>
    <t>018/2025/8.1/02</t>
  </si>
  <si>
    <t>ESHC525ET5F55SF1010</t>
  </si>
  <si>
    <t>2500A, CU, Epoxy, Tin Contact, 3PH+N+PER [5-Wire], IP55, Straight Feeder 1010 mm</t>
  </si>
  <si>
    <t>018/2025/8.1/03</t>
  </si>
  <si>
    <t>018/2025/8.1/04</t>
  </si>
  <si>
    <t>018/2025/9.2/01</t>
  </si>
  <si>
    <t>ESHC532ET5F55SF2500</t>
  </si>
  <si>
    <t>3200A, CU, Epoxy, Tin Contact, 3PH+N+PER [5-Wire], IP55, Straight Feeder 2500 mm</t>
  </si>
  <si>
    <t>018/2025/9.2/02</t>
  </si>
  <si>
    <t>ESHC532ET5F55SF630</t>
  </si>
  <si>
    <t>3200A, CU, Epoxy, Tin Contact, 3PH+N+PER [5-Wire], IP55, Straight Feeder 630 mm</t>
  </si>
  <si>
    <t>018/2025/9.2/03</t>
  </si>
  <si>
    <t>ESHC532ET5F55ZEUALA430B570C430</t>
  </si>
  <si>
    <t>3200A, CU, Epoxy, Tin Contact, 3PH+N+PER [5-Wire], IP55, Z-Unit Edge (U) A430B570C430</t>
  </si>
  <si>
    <t>018/2025/9.2/04</t>
  </si>
  <si>
    <t>ESHC532ET5F55SF1910</t>
  </si>
  <si>
    <t>3200A, CU, Epoxy, Tin Contact, 3PH+N+PER [5-Wire], IP55, Straight Feeder 1910 mm</t>
  </si>
  <si>
    <t>018/2025/9.2/05</t>
  </si>
  <si>
    <t>ESHC532ET5F55SF570</t>
  </si>
  <si>
    <t>3200A, CU, Epoxy, Tin Contact, 3PH+N+PER [5-Wire], IP55, Straight Feeder 570 mm</t>
  </si>
  <si>
    <t>018/2025/9.2/06</t>
  </si>
  <si>
    <t>ESHC532ET5F55EEDALA430B430G141</t>
  </si>
  <si>
    <t>3200A, CU, Epoxy, Tin Contact, 3PH+N+PER [5-Wire], IP55, Elbow Edge (D) A430B430G141</t>
  </si>
  <si>
    <t>018/2025/9.2/07</t>
  </si>
  <si>
    <t>ESHC532ET5F55SF410</t>
  </si>
  <si>
    <t>3200A, CU, Epoxy, Tin Contact, 3PH+N+PER [5-Wire], IP55, Straight Feeder 410 mm</t>
  </si>
  <si>
    <t>018/2025/9.2/08</t>
  </si>
  <si>
    <t>ESHC532ET5F55EFOEALA560B410</t>
  </si>
  <si>
    <t>3200A, CU, Epoxy, Tin Contact, 3PH+N+PER [5-Wire], IP55, Elbow Flat (OE) A560B410</t>
  </si>
  <si>
    <t>018/2025/9.2/09</t>
  </si>
  <si>
    <t>ESHC532ET5F55SF2505</t>
  </si>
  <si>
    <t>3200A, CU, Epoxy, Tin Contact, 3PH+N+PER [5-Wire], IP55, Straight Feeder 2505 mm</t>
  </si>
  <si>
    <t>018/2025/9.2/10</t>
  </si>
  <si>
    <t>ESHC532ET5F55SF1510</t>
  </si>
  <si>
    <t>3200A, CU, Epoxy, Tin Contact, 3PH+N+PER [5-Wire], IP55, Straight Feeder 1510 mm</t>
  </si>
  <si>
    <t>018/2025/9.2/11</t>
  </si>
  <si>
    <t>BWJPC5T532IP55</t>
  </si>
  <si>
    <t>3200A, CU Joint Pack,2S(125), 3Ph+N+PER [5-Wire],Tin Plated, IP55</t>
  </si>
  <si>
    <t>018/2025/9.2/12</t>
  </si>
  <si>
    <t>ESHC532ET5F55EEUALA430B430</t>
  </si>
  <si>
    <t>3200A, CU, Epoxy, Tin Contact, 3PH+N+PER [5-Wire], IP55, Elbow Edge (U) A430B430</t>
  </si>
  <si>
    <t>018/2025/10.1/01</t>
  </si>
  <si>
    <t>ESHC532ET5F55EFOEALA430B300</t>
  </si>
  <si>
    <t>3200A, CU, Epoxy, Tin Contact, 3PH+N+PER [5-Wire], IP55, Elbow Flat (OE) A430B300</t>
  </si>
  <si>
    <t>018/2025/10.1/02</t>
  </si>
  <si>
    <t>ESHC532ET5F55SF650</t>
  </si>
  <si>
    <t>3200A, CU, Epoxy, Tin Contact, 3PH+N+PER [5-Wire], IP55, Straight Feeder 650 mm</t>
  </si>
  <si>
    <t>018/2025/10.1/03</t>
  </si>
  <si>
    <t>ESHC532ET5F55SF550</t>
  </si>
  <si>
    <t>3200A, CU, Epoxy, Tin Contact, 3PH+N+PER [5-Wire], IP55, Straight Feeder 550 mm</t>
  </si>
  <si>
    <t>018/2025/10.1/04</t>
  </si>
  <si>
    <t>ESHC532ET5F55SF624</t>
  </si>
  <si>
    <t>3200A, CU, Epoxy, Tin Contact, 3PH+N+PER [5-Wire], IP55, Straight Feeder 624 mm</t>
  </si>
  <si>
    <t>018/2025/10.1/05</t>
  </si>
  <si>
    <t>ESHC532ET5F55EEDALA430B430G140</t>
  </si>
  <si>
    <t>3200A, CU, Epoxy, Tin Contact, 3PH+N+PER [5-Wire], IP55, Elbow Edge (D) A430B430G140</t>
  </si>
  <si>
    <t>018/2025/10.1/06</t>
  </si>
  <si>
    <t>ESHC532ET5F55SF2760</t>
  </si>
  <si>
    <t>3200A, CU, Epoxy, Tin Contact, 3PH+N+PER [5-Wire], IP55, Straight Feeder 2760 mm</t>
  </si>
  <si>
    <t>018/2025/10.1/07</t>
  </si>
  <si>
    <t>ESHC532ET5F55SF2015</t>
  </si>
  <si>
    <t>3200A, CU, Epoxy, Tin Contact, 3PH+N+PER [5-Wire], IP55, Straight Feeder 2015 mm</t>
  </si>
  <si>
    <t>018/2025/10.1/08</t>
  </si>
  <si>
    <t>ESHC532ET5F55SF610</t>
  </si>
  <si>
    <t>3200A, CU, Epoxy, Tin Contact, 3PH+N+PER [5-Wire], IP55, Straight Feeder 610 mm</t>
  </si>
  <si>
    <t>018/2025/10.1/09</t>
  </si>
  <si>
    <t>018/2025/10.1/10</t>
  </si>
  <si>
    <t>ESHC532ET5F55SF2530</t>
  </si>
  <si>
    <t>3200A, CU, Epoxy, Tin Contact, 3PH+N+PER [5-Wire], IP55, Straight Feeder 2530 mm</t>
  </si>
  <si>
    <t>018/2025/10.1/11</t>
  </si>
  <si>
    <t>ESHC532ET5F55SF1010</t>
  </si>
  <si>
    <t>3200A, CU, Epoxy, Tin Contact, 3PH+N+PER [5-Wire], IP55, Straight Feeder 1010 mm</t>
  </si>
  <si>
    <t>018/2025/10.1/12</t>
  </si>
  <si>
    <t>018/2025/10.1/13</t>
  </si>
  <si>
    <t>ESHC532ET5F55EEDALA430B430</t>
  </si>
  <si>
    <t>3200A, CU, Epoxy, Tin Contact, 3PH+N+PER [5-Wire], IP55, Elbow Edge (D) A430B430</t>
  </si>
  <si>
    <t>085/2024/41</t>
  </si>
  <si>
    <t>BWJPC5T425IP66-COV</t>
  </si>
  <si>
    <t>2500, CU, Joint Pack Cover IP66</t>
  </si>
  <si>
    <t>King Salman Park</t>
  </si>
  <si>
    <t>085/2024/42</t>
  </si>
  <si>
    <t>BWJPC5T432IP66-COV</t>
  </si>
  <si>
    <t>3200, CU, Joint Pack Cover IP66</t>
  </si>
  <si>
    <t>085/2024/43</t>
  </si>
  <si>
    <t>BWJPC5T440IP66-COV</t>
  </si>
  <si>
    <t>4000, CU, Joint Pack Cover IP66</t>
  </si>
  <si>
    <t>085/2024/44</t>
  </si>
  <si>
    <t>BWJPC5T450IP66-COV</t>
  </si>
  <si>
    <t>5000, CU, Joint Pack Cover IP66</t>
  </si>
  <si>
    <t>085/2024/20.1/01</t>
  </si>
  <si>
    <t>ESHC532PS5F55SF3000</t>
  </si>
  <si>
    <t>3200A, CU, PET, Silver Contact, 3PH+N+PER [5-Wire], IP55, Straight Feeder 3000 mm</t>
  </si>
  <si>
    <t>085/2024/20.1/02</t>
  </si>
  <si>
    <t>BWJPC5S532125IP55</t>
  </si>
  <si>
    <t>3200A, CU Joint Pack,2S(125), 3Ph+N+PER [5-Wire], Silver Plated, IP55</t>
  </si>
  <si>
    <t>085/2024/22.1/01</t>
  </si>
  <si>
    <t>ESHC525ES5F55FS425-FR</t>
  </si>
  <si>
    <t>2500A, CU, Epoxy, Silver Contact, 3PH+N+PER [5-Wire], IP55, Flange Straight [FR] 425  mm</t>
  </si>
  <si>
    <t>085/2024/22.1/02</t>
  </si>
  <si>
    <t>ESHC525ES5F66SF3000-FR</t>
  </si>
  <si>
    <t>2500A, CU, Epoxy, Silver Contact, 3PH+N+PER [5-Wire], IP66, Straight Feeder [FR] 3000 mm</t>
  </si>
  <si>
    <t>085/2024/22.1/03</t>
  </si>
  <si>
    <t>ESHC525ES5F66EEDALA370B370-FR</t>
  </si>
  <si>
    <t>2500A, CU, Epoxy, Silver Contact, 3PH+N+PER [5-Wire], IP66, Elbow Edge [D][FR] A370B370</t>
  </si>
  <si>
    <t>085/2024/22.1/04</t>
  </si>
  <si>
    <t>ESHC525ES5F66EFIEALA300B300-FR</t>
  </si>
  <si>
    <t>2500A, CU, Epoxy, Silver Contact, 3PH+N+PER [5-Wire], IP66, Elbow Flat [IE][FR] A300B300</t>
  </si>
  <si>
    <t>085/2024/22.1/05</t>
  </si>
  <si>
    <t>ESHC525ES5F66EFOEALA300B300-FR</t>
  </si>
  <si>
    <t>2500A, CU, Epoxy, Silver Contact, 3PH+N+PER [5-Wire], IP66, Elbow Flat [OE][FR] A300B300</t>
  </si>
  <si>
    <t>085/2024/22.1/06</t>
  </si>
  <si>
    <t>ESHC525ES5F66EEUALA370B370-FR</t>
  </si>
  <si>
    <t>2500A, CU, Epoxy, Silver Contact, 3PH+N+PER [5-Wire], IP66, Elbow Edge [U][FR] A370B370</t>
  </si>
  <si>
    <t>085/2024/22.1/07</t>
  </si>
  <si>
    <t>ESHC525ES5F66SF2360-FR</t>
  </si>
  <si>
    <t>2500A, CU, Epoxy, Silver Contact, 3PH+N+PER [5-Wire], IP66, Straight Feeder [FR] 2360  mm</t>
  </si>
  <si>
    <t>085/2024/22.1/08</t>
  </si>
  <si>
    <t>ESHC525ES5F66SF1400-FR</t>
  </si>
  <si>
    <t>2500A, CU, Epoxy, Silver Contact, 3PH+N+PER [5-Wire], IP66, Straight Feeder [FR] 1400  mm</t>
  </si>
  <si>
    <t>085/2024/22.1/09</t>
  </si>
  <si>
    <t>ESHC525ES5F66SF1000-FR</t>
  </si>
  <si>
    <t>2500A, CU, Epoxy, Silver Contact, 3PH+N+PER [5-Wire], IP66, Straight Feeder [FR] 1000  mm</t>
  </si>
  <si>
    <t>085/2024/22.1/10</t>
  </si>
  <si>
    <t>ESHC525ES5F66EJ-FR</t>
  </si>
  <si>
    <t>2500A, CU, Epoxy, Silver Contact, 3PH+N+PER [5-Wire], IP66, Expansion Joint [FR] 1000  mm</t>
  </si>
  <si>
    <t>085/2024/22.1/11</t>
  </si>
  <si>
    <t>ESHC525ES5F66EEUALA370B510-FR</t>
  </si>
  <si>
    <t>2500A, CU, Epoxy, Silver Contact, 3PH+N+PER [5-Wire], IP66, Elbow Edge [U][FR] A370B510</t>
  </si>
  <si>
    <t>085/2024/22.1/12</t>
  </si>
  <si>
    <t>ESHC525ES5F66ZEDALA370B565C370-FR</t>
  </si>
  <si>
    <t>2500A, CU, Epoxy, Silver Contact, 3PH+N+PER [5-Wire], IP66, Z-Unit Edge [D][FR] A370B565C370</t>
  </si>
  <si>
    <t>085/2024/22.1/13</t>
  </si>
  <si>
    <t>ESHC525ES5F66SF2260-FR</t>
  </si>
  <si>
    <t>2500A, CU, Epoxy, Silver Contact, 3PH+N+PER [5-Wire], IP66, Straight Feeder [FR] 2260  mm</t>
  </si>
  <si>
    <t>085/2024/22.1/14</t>
  </si>
  <si>
    <t>ESHC525ES5F66SF710-FR</t>
  </si>
  <si>
    <t>2500A, CU, Epoxy, Silver Contact, 3PH+N+PER [5-Wire], IP66, Straight Feeder [FR] 710  mm</t>
  </si>
  <si>
    <t>085/2024/22.1/15</t>
  </si>
  <si>
    <t>ESHC525ES5F66TSA370B370C370-FR</t>
  </si>
  <si>
    <t>2500A, CU, Epoxy, Silver Contact, 3PH+N+PER [5-Wire], IP66, Tee Section [FR] A370B370C370</t>
  </si>
  <si>
    <t>085/2024/22.1/16</t>
  </si>
  <si>
    <t>ESHC525ES5F66SF2000-FR</t>
  </si>
  <si>
    <t>2500A, CU, Epoxy, Silver Contact, 3PH+N+PER [5-Wire], IP66, Straight Feeder [FR] 2000  mm</t>
  </si>
  <si>
    <t>085/2024/22.1/17</t>
  </si>
  <si>
    <t>ESHC525ES5F66ZFOEALA300B600C300-FR</t>
  </si>
  <si>
    <t>2500A, CU, Epoxy, Silver Contact, 3PH+N+PER [5-Wire], IP66, Z-Unit Flat [OE][FR] A300B600C300</t>
  </si>
  <si>
    <t>085/2024/22.1/18</t>
  </si>
  <si>
    <t>ESHC525ES5F66SF1070-FR</t>
  </si>
  <si>
    <t>2500A, CU, Epoxy, Silver Contact, 3PH+N+PER [5-Wire], IP66, Straight Feeder [FR] 1070  mm</t>
  </si>
  <si>
    <t>085/2024/22.1/19</t>
  </si>
  <si>
    <t>ESHC525ES5F66ZFIEALA300B360C300-FR</t>
  </si>
  <si>
    <t>2500A, CU, Epoxy, Silver Contact, 3PH+N+PER [5-Wire], IP66, Z-Unit Flat [IE][FR] A300B360C300</t>
  </si>
  <si>
    <t>085/2024/22.1/20</t>
  </si>
  <si>
    <t>ESHC525ES5F66EEDALA370B370G154-FR</t>
  </si>
  <si>
    <t>2500A, CU, Epoxy, Silver Contact, 3PH+N+PER [5-Wire], IP66, Elbow Edge [D][FR] A370B370G154</t>
  </si>
  <si>
    <t>085/2024/22.1/21</t>
  </si>
  <si>
    <t>ESHC525ES5F66SF2940-FR</t>
  </si>
  <si>
    <t>2500A, CU, Epoxy, Silver Contact, 3PH+N+PER [5-Wire], IP66, Straight Feeder [FR] 2940  mm</t>
  </si>
  <si>
    <t>085/2024/22.1/22</t>
  </si>
  <si>
    <t>ESHC525ES5F66ZFOEALA300B595C300-FR</t>
  </si>
  <si>
    <t>2500A, CU, Epoxy, Silver Contact, 3PH+N+PER [5-Wire], IP66, Z-Unit Flat [OE][FR] A300B595C300</t>
  </si>
  <si>
    <t>085/2024/22.1/23</t>
  </si>
  <si>
    <t>ESHC525ES5P55O12SP2000-FR</t>
  </si>
  <si>
    <t>2500A, CU, Epoxy, Silver Contact, 3PH+N+PER [5-Wire], IP55, Straight Plug-In [FR] 2000  mm</t>
  </si>
  <si>
    <t>085/2024/22.1/24</t>
  </si>
  <si>
    <t>ESHC525ES5F66ZFIEALA360B550C360-FR</t>
  </si>
  <si>
    <t>2500A, CU, Epoxy, Silver Contact, 3PH+N+PER [5-Wire], IP66, Z-Unit Flat [IE][FR] A360B550C360</t>
  </si>
  <si>
    <t>085/2024/22.1/25</t>
  </si>
  <si>
    <t>ESHC525ES5F66ZEDALA370B425C370-FR</t>
  </si>
  <si>
    <t>2500A, CU, Epoxy, Silver Contact, 3PH+N+PER [5-Wire], IP66, Z-Unit Edge [D][FR] A370B425C370</t>
  </si>
  <si>
    <t>085/2024/22.1/26</t>
  </si>
  <si>
    <t>ESHC525ES5F66SF1105-FR</t>
  </si>
  <si>
    <t>2500A, CU, Epoxy, Silver Contact, 3PH+N+PER [5-Wire], IP66, Straight Feeder [FR] 1105  mm</t>
  </si>
  <si>
    <t>085/2024/22.1/27</t>
  </si>
  <si>
    <t>ESHC525ES5F66SF2670-FR</t>
  </si>
  <si>
    <t>2500A, CU, Epoxy, Silver Contact, 3PH+N+PER [5-Wire], IP66, Straight Feeder [FR] 2670  mm</t>
  </si>
  <si>
    <t>085/2024/22.1/28</t>
  </si>
  <si>
    <t>ESHC525ES5F55SF3000-FR</t>
  </si>
  <si>
    <t>2500A, CU, Epoxy, Silver Contact, 3PH+N+PER [5-Wire], IP55, Straight Feeder [FR] 3000 mm</t>
  </si>
  <si>
    <t>085/2024/22.1/29</t>
  </si>
  <si>
    <t>BWJPC5S525125IP55-FR</t>
  </si>
  <si>
    <t>2500A, CU Joint Pack, 1S(200), 3Ph+N+PER [5-Wire], Silver Plated, IP55, [FR]</t>
  </si>
  <si>
    <t>085/2024/24.1/01</t>
  </si>
  <si>
    <t>ESHC525PS5F55FS425</t>
  </si>
  <si>
    <t>2500A, CU, PET, Silver Contact, 3PH+N+PER [5-Wire], IP55, Flange Straight 425 mm</t>
  </si>
  <si>
    <t>085/2024/24.1/02</t>
  </si>
  <si>
    <t>ESHC525PS5F55EFOEALA300B300</t>
  </si>
  <si>
    <t>2500A, CU, PET, Silver Contact, 3PH+N+PER [5-Wire], IP55, Elbow Flat (OE) A300B300</t>
  </si>
  <si>
    <t>085/2024/24.1/03</t>
  </si>
  <si>
    <t>ESHC525PS5F55EEDALA370B370</t>
  </si>
  <si>
    <t>2500A, CU, PET, Silver Contact, 3PH+N+PER [5-Wire], IP55, Elbow Edge (D) A370B370</t>
  </si>
  <si>
    <t>085/2024/24.1/04</t>
  </si>
  <si>
    <t>ESHC525PS5F66EEDALA370B370</t>
  </si>
  <si>
    <t>2500A, CU, PET, Silver Contact, 3PH+N+PER [5-Wire], IP66, Elbow Edge (D) A370B370</t>
  </si>
  <si>
    <t>085/2024/24.1/05</t>
  </si>
  <si>
    <t>ESHC525PS5F66SF3000</t>
  </si>
  <si>
    <t>2500A, CU, PET, Silver Contact, 3PH+N+PER [5-Wire], IP66, Straight Feeder 3000 mm</t>
  </si>
  <si>
    <t>085/2024/24.1/06</t>
  </si>
  <si>
    <t>ESHC525PS5F66SF2010</t>
  </si>
  <si>
    <t>2500A, CU, PET, Silver Contact, 3PH+N+PER [5-Wire], IP66, Straight Feeder 2010 mm</t>
  </si>
  <si>
    <t>085/2024/24.1/07</t>
  </si>
  <si>
    <t>ESHC525PS5F66EEUALA370B370</t>
  </si>
  <si>
    <t>2500A, CU, PET, Silver Contact, 3PH+N+PER [5-Wire], IP66, Elbow Edge (U) A370B370</t>
  </si>
  <si>
    <t>085/2024/24.1/08</t>
  </si>
  <si>
    <t>ESHC525PS5F66EFOEALA300B360</t>
  </si>
  <si>
    <t>2500A, CU, PET, Silver Contact, 3PH+N+PER [5-Wire], IP66, Elbow Flat (OE) A300B360</t>
  </si>
  <si>
    <t>085/2024/24.1/09</t>
  </si>
  <si>
    <t>ESHC525PS5F66SF2500</t>
  </si>
  <si>
    <t>2500A, CU, PET, Silver Contact, 3PH+N+PER [5-Wire], IP66, Straight Feeder 2500 mm</t>
  </si>
  <si>
    <t>085/2024/24.1/10</t>
  </si>
  <si>
    <t>ESHC525PS5F66EEDALA370B370G99</t>
  </si>
  <si>
    <t>2500A, CU, PET, Silver Contact, 3PH+N+PER [5-Wire], IP66, Elbow Edge (D) A370B370G99</t>
  </si>
  <si>
    <t>085/2024/24.1/11</t>
  </si>
  <si>
    <t>085/2024/24.1/12</t>
  </si>
  <si>
    <t>ESHC525PS5F66SF1000</t>
  </si>
  <si>
    <t>2500A, CU, PET, Silver Contact, 3PH+N+PER [5-Wire], IP66, Straight Feeder 1000 mm</t>
  </si>
  <si>
    <t>085/2024/24.1/13</t>
  </si>
  <si>
    <t>ESHC525PS5F66EJ</t>
  </si>
  <si>
    <t>2500A, CU, PET, Silver Contact, 3PH+N+PER [5-Wire], IP66, Expansion Joint, 1000  mm</t>
  </si>
  <si>
    <t>085/2024/24.1/14</t>
  </si>
  <si>
    <t>ESHC525PS5F66EEDALA435B780</t>
  </si>
  <si>
    <t>2500A, CU, PET, Silver Contact, 3PH+N+PER [5-Wire], IP66, Elbow Edge (D) A435B780</t>
  </si>
  <si>
    <t>085/2024/24.1/15</t>
  </si>
  <si>
    <t>ESHC525PS5F66EFOEALA375B300</t>
  </si>
  <si>
    <t>2500A, CU, PET, Silver Contact, 3PH+N+PER [5-Wire], IP66, Elbow Flat (OE) A375B300</t>
  </si>
  <si>
    <t>085/2024/24.1/16</t>
  </si>
  <si>
    <t>085/2024/25.2/01</t>
  </si>
  <si>
    <t>085/2024/25.2/02</t>
  </si>
  <si>
    <t>085/2024/25.2/03</t>
  </si>
  <si>
    <t>ESHC525PS5F66EFIEALA300B300</t>
  </si>
  <si>
    <t>2500A, CU, PET, Silver Contact, 3PH+N+PER [5-Wire], IP66, Elbow Flat (IE) A300B300</t>
  </si>
  <si>
    <t>085/2024/25.2/04</t>
  </si>
  <si>
    <t>085/2024/25.2/05</t>
  </si>
  <si>
    <t>ESHC525PS5F55EEUALA685B570</t>
  </si>
  <si>
    <t>2500A, CU, PET, Silver Contact, 3PH+N+PER [5-Wire], IP55, Elbow Edge (U) A685B570</t>
  </si>
  <si>
    <t>085/2024/25.2/06</t>
  </si>
  <si>
    <t>ESHC525PS5F66EFOEALA670B300</t>
  </si>
  <si>
    <t>2500A, CU, PET, Silver Contact, 3PH+N+PER [5-Wire], IP66, Elbow Flat (OE) A670B300</t>
  </si>
  <si>
    <t>085/2024/25.2/07</t>
  </si>
  <si>
    <t>085/2024/25.2/08</t>
  </si>
  <si>
    <t>085/2024/25.2/09</t>
  </si>
  <si>
    <t>ESHC525PS5F66EEDALA370B370G141</t>
  </si>
  <si>
    <t>2500A, CU, PET, Silver Contact, 3PH+N+PER [5-Wire], IP66, Elbow Edge (D) A370B370G141</t>
  </si>
  <si>
    <t>085/2024/25.2/10</t>
  </si>
  <si>
    <t>085/2024/25.2/11</t>
  </si>
  <si>
    <t>085/2024/25.2/12</t>
  </si>
  <si>
    <t>ESHC525PS5F66EFOEALA300B300</t>
  </si>
  <si>
    <t>2500A, CU, PET, Silver Contact, 3PH+N+PER [5-Wire], IP66, Elbow Flat (OE) A300B300</t>
  </si>
  <si>
    <t>085/2024/25.2/13</t>
  </si>
  <si>
    <t>ESHC525PS5F66SF2435</t>
  </si>
  <si>
    <t>2500A, CU, PET, Silver Contact, 3PH+N+PER [5-Wire], IP66, Straight Feeder 2435 mm</t>
  </si>
  <si>
    <t>085/2024/25.2/14</t>
  </si>
  <si>
    <t>085/2024/25.2/15</t>
  </si>
  <si>
    <t>ESHC525PS5F66SF2000</t>
  </si>
  <si>
    <t>2500A, CU, PET, Silver Contact, 3PH+N+PER [5-Wire], IP66, Straight Feeder 2000 mm</t>
  </si>
  <si>
    <t>085/2024/25.2/16</t>
  </si>
  <si>
    <t>ESHC525PS5F66EEDALA370B370G92</t>
  </si>
  <si>
    <t>2500A, CU, PET, Silver Contact, 3PH+N+PER [5-Wire], IP66, Elbow Edge (D) A370B370G92</t>
  </si>
  <si>
    <t>085/2024/25.2/17</t>
  </si>
  <si>
    <t>ESHC525PS5F66EEUALA370B370G91</t>
  </si>
  <si>
    <t>2500A, CU, PET, Silver Contact, 3PH+N+PER [5-Wire], IP66, Elbow Edge (U) A370B370G91</t>
  </si>
  <si>
    <t>085/2024/25.2/18</t>
  </si>
  <si>
    <t>085/2024/25.2/19</t>
  </si>
  <si>
    <t>085/2024/26.2/01</t>
  </si>
  <si>
    <t>ESHC525PS5F55SF2500</t>
  </si>
  <si>
    <t>2500A, CU, PET, Silver Contact, 3PH+N+PER [5-Wire], IP55, Straight Feeder 2500 mm</t>
  </si>
  <si>
    <t>085/2024/26.2/02</t>
  </si>
  <si>
    <t>ESHC525PS5F55EEUALA370B370</t>
  </si>
  <si>
    <t>2500A, CU, PET, Silver Contact, 3PH+N+PER [5-Wire], IP55, Elbow Edge (U) A370B370</t>
  </si>
  <si>
    <t>085/2024/26.2/03</t>
  </si>
  <si>
    <t>085/2024/26.2/04</t>
  </si>
  <si>
    <t>085/2024/26.2/05</t>
  </si>
  <si>
    <t>ESHC525PS5F66EFOEALA365B600</t>
  </si>
  <si>
    <t>2500A, CU, PET, Silver Contact, 3PH+N+PER [5-Wire], IP66, Elbow Flat (OE) A365B600</t>
  </si>
  <si>
    <t>085/2024/26.2/06</t>
  </si>
  <si>
    <t>ESHC525PS5F66EEDALA370B370G110</t>
  </si>
  <si>
    <t>2500A, CU, PET, Silver Contact, 3PH+N+PER [5-Wire], IP66, Elbow Edge (D) A370B370G110</t>
  </si>
  <si>
    <t>085/2024/26.2/07</t>
  </si>
  <si>
    <t>085/2024/26.2/08</t>
  </si>
  <si>
    <t>085/2024/26.2/09</t>
  </si>
  <si>
    <t>ESHC525PS5F66EEUALA370B370G168</t>
  </si>
  <si>
    <t>2500A, CU, PET, Silver Contact, 3PH+N+PER [5-Wire], IP66, Elbow Edge (U) A370B370G168</t>
  </si>
  <si>
    <t>085/2024/26.2/10</t>
  </si>
  <si>
    <t>085/2024/26.2/11</t>
  </si>
  <si>
    <t>085/2024/26.2/12</t>
  </si>
  <si>
    <t>085/2024/26.2/13</t>
  </si>
  <si>
    <t>085/2024/26.2/14</t>
  </si>
  <si>
    <t>085/2024/26.2/15</t>
  </si>
  <si>
    <t>085/2024/26.2/16</t>
  </si>
  <si>
    <t>085/2024/29.2/01</t>
  </si>
  <si>
    <t>ESHC550PS5F55FS425</t>
  </si>
  <si>
    <t>5000A, CU, PET, Silver Contact, 3PH+N+PER [5-Wire], IP55, Flange Straight 425 mm</t>
  </si>
  <si>
    <t>085/2024/29.2/02</t>
  </si>
  <si>
    <t>ESHC550PS5F66SF3000</t>
  </si>
  <si>
    <t>5000A, CU, PET, Silver Contact, 3PH+N+PER [5-Wire], IP66, Straight Feeder 3000 mm</t>
  </si>
  <si>
    <t>085/2024/29.2/03</t>
  </si>
  <si>
    <t>ESHC550PS5F66EEDALA505B505</t>
  </si>
  <si>
    <t>5000A, CU, PET, Silver Contact, 3PH+N+PER [5-Wire], IP66, Elbow Edge (D) A505B505</t>
  </si>
  <si>
    <t>085/2024/29.2/04</t>
  </si>
  <si>
    <t>ESHC550PS5F55EEDALA505B505</t>
  </si>
  <si>
    <t>5000A, CU, PET, Silver Contact, 3PH+N+PER [5-Wire], IP55, Elbow Edge (D) A505B505</t>
  </si>
  <si>
    <t>085/2024/29.2/05</t>
  </si>
  <si>
    <t>ESHC550PS5F66EFOEALA300B300</t>
  </si>
  <si>
    <t>5000A, CU, PET, Silver Contact, 3PH+N+PER [5-Wire], IP66, Elbow Flat (OE) A300B300</t>
  </si>
  <si>
    <t>085/2024/29.2/06</t>
  </si>
  <si>
    <t>ESHC550PS5F66SF1000</t>
  </si>
  <si>
    <t>5000A, CU, PET, Silver Contact, 3PH+N+PER [5-Wire], IP66, Straight Feeder 1000 mm</t>
  </si>
  <si>
    <t>085/2024/29.2/07</t>
  </si>
  <si>
    <t>ESHC550PS5F66EJ</t>
  </si>
  <si>
    <t>5000A, CU, PET, Silver Contact, 3PH+N+PER [5-Wire], IP66, Expansion Joint, 1000  mm</t>
  </si>
  <si>
    <t>085/2024/29.2/08</t>
  </si>
  <si>
    <t>ESHC550PS5F66SF2000</t>
  </si>
  <si>
    <t>5000A, CU, PET, Silver Contact, 3PH+N+PER [5-Wire], IP66, Straight Feeder 2000 mm</t>
  </si>
  <si>
    <t>085/2024/29.2/09</t>
  </si>
  <si>
    <t>ESHC550PS5F66SF1500</t>
  </si>
  <si>
    <t>5000A, CU, PET, Silver Contact, 3PH+N+PER [5-Wire], IP66, Straight Feeder 1500 mm</t>
  </si>
  <si>
    <t>085/2024/29.2/10</t>
  </si>
  <si>
    <t>ESHC550PS5F66EFOEALA300B1000</t>
  </si>
  <si>
    <t>5000A, CU, PET, Silver Contact, 3PH+N+PER [5-Wire], IP66, Elbow Flat (OE) A300B1000</t>
  </si>
  <si>
    <t>085/2024/29.2/11</t>
  </si>
  <si>
    <t>ESHC550PS5F55EFIEALA300B300</t>
  </si>
  <si>
    <t>5000A, CU, PET, Silver Contact, 3PH+N+PER [5-Wire], IP55, Elbow Flat (IE) A300B300</t>
  </si>
  <si>
    <t>085/2024/29.2/12</t>
  </si>
  <si>
    <t>ESHC550PS5F55SF3000</t>
  </si>
  <si>
    <t>5000A, CU, PET, Silver Contact, 3PH+N+PER [5-Wire], IP55, Straight Feeder 3000 mm</t>
  </si>
  <si>
    <t>085/2024/29.2/13</t>
  </si>
  <si>
    <t>BWJPC5S550125IP55</t>
  </si>
  <si>
    <t>5000A, CU Joint Pack,2S(200), 3Ph+N+PER [5-Wire], Silver Plated, IP55</t>
  </si>
  <si>
    <t>085/2024/68.1/01</t>
  </si>
  <si>
    <t>ESHC532ES5F55FS425-FR</t>
  </si>
  <si>
    <t>3200A, CU, Epoxy, Silver Contact, 3PH+N+PER [5-Wire], IP55, Flange Straight [FR] 425  mm</t>
  </si>
  <si>
    <t>085/2024/68.1/02</t>
  </si>
  <si>
    <t>ESHC532ES5F55SF3000-FR</t>
  </si>
  <si>
    <t>3200A, CU, Epoxy, Silver Contact, 3PH+N+PER [5-Wire], IP55, Straight Feeder [FR] 3000 mm</t>
  </si>
  <si>
    <t>085/2024/68.1/03</t>
  </si>
  <si>
    <t>ESHC532ES5F55EEUALA430B430-FR</t>
  </si>
  <si>
    <t>3200A, CU, Epoxy, Silver Contact, 3PH+N+PER [5-Wire], IP55, Elbow Edge [U][FR] A430B430</t>
  </si>
  <si>
    <t>085/2024/68.1/04</t>
  </si>
  <si>
    <t>ESHC532ES5P55O1SP1200-FR</t>
  </si>
  <si>
    <t>3200A, CU, Epoxy, Silver Contact, 3PH+N+PER [5-Wire], IP55, Straight Plug-In [FR] 1200  mm</t>
  </si>
  <si>
    <t>085/2024/68.1/05</t>
  </si>
  <si>
    <t>BWJPC5S532125IP55-FR</t>
  </si>
  <si>
    <t>3200A, CU Joint Pack,2S(125), 3Ph+N+PER [5-Wire], Silver Plated, IP55, [FR]</t>
  </si>
  <si>
    <t>085/2024/69.1/01</t>
  </si>
  <si>
    <t>085/2024/69.1/02</t>
  </si>
  <si>
    <t>ESHC532ES5F55EFOEALA300B300-FR</t>
  </si>
  <si>
    <t>3200A, CU, Epoxy, Silver Contact, 3PH+N+PER [5-Wire], IP55, Elbow Flat [OE][FR] A300B300</t>
  </si>
  <si>
    <t>085/2024/69.1/03</t>
  </si>
  <si>
    <t>085/2024/69.1/04</t>
  </si>
  <si>
    <t>ESHC532ES5F55SF2000-FR</t>
  </si>
  <si>
    <t>3200A, CU, Epoxy, Silver Contact, 3PH+N+PER [5-Wire], IP55, Straight Feeder [FR] 2000 mm</t>
  </si>
  <si>
    <t>085/2024/69.1/05</t>
  </si>
  <si>
    <t>ESHC532ES5F55EEDALA430B430-FR</t>
  </si>
  <si>
    <t>3200A, CU, Epoxy, Silver Contact, 3PH+N+PER [5-Wire], IP55, Elbow Edge [D][FR] A430B430</t>
  </si>
  <si>
    <t>085/2024/69.1/06</t>
  </si>
  <si>
    <t>085/2024/19.1/01</t>
  </si>
  <si>
    <t>ESHC550ES5F55SF3000-FR</t>
  </si>
  <si>
    <t>5000A, CU, Epoxy, Silver Contact, 3PH+N+PER [5-Wire], IP55, Straight Feeder [FR] 3000 mm</t>
  </si>
  <si>
    <t>085/2024/19.1/02</t>
  </si>
  <si>
    <t>BWJPC5S550125IP55-FR</t>
  </si>
  <si>
    <t>5000A, CU Joint Pack,2S(200), 3Ph+N+PER [5-Wire], Silver Plated, IP55, [FR]</t>
  </si>
  <si>
    <t>085/2024/25.1/01</t>
  </si>
  <si>
    <t>085/2024/25.1/02</t>
  </si>
  <si>
    <t>085/2024/26.1/01</t>
  </si>
  <si>
    <t>085/2024/26.1/02</t>
  </si>
  <si>
    <t>085/2024/27.1/01</t>
  </si>
  <si>
    <t>085/2024/27.1/02</t>
  </si>
  <si>
    <t>085/2024/28.1/01</t>
  </si>
  <si>
    <t>085/2024/28.1/02</t>
  </si>
  <si>
    <t>085/2024/29.1/01</t>
  </si>
  <si>
    <t>085/2024/29.1/02</t>
  </si>
  <si>
    <t>085/2024/30.1/01</t>
  </si>
  <si>
    <t>085/2024/30.1/02</t>
  </si>
  <si>
    <t>085/2024/31.1/01</t>
  </si>
  <si>
    <t>ESHC540PS5F55SF3000</t>
  </si>
  <si>
    <t>4000A, CU, PET, Silver Contact, 3PH+N+PER [5-Wire], IP55, Straight Feeder 3000 mm</t>
  </si>
  <si>
    <t>085/2024/31.1/02</t>
  </si>
  <si>
    <t>BWJPC5S540125IP55</t>
  </si>
  <si>
    <t>4000A, CU Joint Pack, 2S(160), 3Ph+N+PER [5-Wire], Silver Plated, IP55</t>
  </si>
  <si>
    <t>085/2024/32.1/01</t>
  </si>
  <si>
    <t>085/2024/32.1/02</t>
  </si>
  <si>
    <t>085/2024/33.1/01</t>
  </si>
  <si>
    <t>085/2024/33.1/02</t>
  </si>
  <si>
    <t>085/2024/34.1/01</t>
  </si>
  <si>
    <t>085/2024/34.1/02</t>
  </si>
  <si>
    <t>085/2024/35.1/01</t>
  </si>
  <si>
    <t>085/2024/35.1/02</t>
  </si>
  <si>
    <t>085/2024/36.1/01</t>
  </si>
  <si>
    <t>085/2024/36.1/02</t>
  </si>
  <si>
    <t>085/2024/47</t>
  </si>
  <si>
    <t>FLEX-C450(396)</t>
  </si>
  <si>
    <t>Flexible Link, Complete Set [24-100], Busway CU-5000A, 3Ph+N+PE [4-BAR], Length 396.5 mm</t>
  </si>
  <si>
    <t>085/2024/53</t>
  </si>
  <si>
    <t>HSHF-C550</t>
  </si>
  <si>
    <t>5000A, CU, Hanger Support Flatwise</t>
  </si>
  <si>
    <t>085/2024/54</t>
  </si>
  <si>
    <t>HSHFC-C550</t>
  </si>
  <si>
    <t>5000A, CU, Hanger Support Flatwise Corner</t>
  </si>
  <si>
    <t>085/2024/55</t>
  </si>
  <si>
    <t>BW-WF-C5E50</t>
  </si>
  <si>
    <t>5000A-Copper - Wall Flange - 200mm Bar Width</t>
  </si>
  <si>
    <t>085/2024/56</t>
  </si>
  <si>
    <t>085/2024/57</t>
  </si>
  <si>
    <t>HSHF-C532</t>
  </si>
  <si>
    <t>3200A, CU, Hanger Support Flatwise</t>
  </si>
  <si>
    <t>085/2024/58</t>
  </si>
  <si>
    <t>HSHFC-C532</t>
  </si>
  <si>
    <t>3200A, CU, Hanger Support Flatwise Corner</t>
  </si>
  <si>
    <t>085/2024/59</t>
  </si>
  <si>
    <t>BW-WF-C5E32</t>
  </si>
  <si>
    <t>3200A-Copper - Wall Flange - 125mm Bar Width</t>
  </si>
  <si>
    <t>085/2024/60</t>
  </si>
  <si>
    <t>085/2024/61</t>
  </si>
  <si>
    <t>085/2024/19.2/01</t>
  </si>
  <si>
    <t>ESHC550ES5F66SF2000-FR</t>
  </si>
  <si>
    <t>5000A, CU, Epoxy, Silver Contact, 3PH+N+PER [5-Wire], IP66, Straight Feeder [FR] 2000 mm</t>
  </si>
  <si>
    <t>085/2024/19.2/02</t>
  </si>
  <si>
    <t>ESHC550ES5F66EJ-FR</t>
  </si>
  <si>
    <t>5000A, CU, Epoxy, Silver Contact, 3PH+N+PER [5-Wire], IP66, Expansion Joint [FR], 1000 mm</t>
  </si>
  <si>
    <t>085/2024/19.2/03</t>
  </si>
  <si>
    <t>ESHC550ES5F66EEDALA505B505-FR</t>
  </si>
  <si>
    <t>5000A, CU, Epoxy, Silver Contact, 3PH+N+PER [5-Wire], IP66, Elbow Edge [D][FR] A505B505</t>
  </si>
  <si>
    <t>085/2024/19.2/04</t>
  </si>
  <si>
    <t>ESHC550ES5F66EFIEALA300B300-FR</t>
  </si>
  <si>
    <t>5000A, CU, Epoxy, Silver Contact, 3PH+N+PER [5-Wire], IP66, Elbow Flat [IE][FR] A300B300</t>
  </si>
  <si>
    <t>085/2024/19.2/05</t>
  </si>
  <si>
    <t>085/2024/19.2/06</t>
  </si>
  <si>
    <t>ESHC550ES5F55FS425-FR</t>
  </si>
  <si>
    <t>5000A, CU, Epoxy, Silver Contact, 3PH+N+PER [5-Wire], IP55, Flange Straight [FR] 425 mm</t>
  </si>
  <si>
    <t>085/2024/19.2/07</t>
  </si>
  <si>
    <t>ESHC550ES5F55EFOEALA300B300-FR</t>
  </si>
  <si>
    <t>5000A, CU, Epoxy, Silver Contact, 3PH+N+PER [5-Wire], IP55, Elbow Flat [OE][FR] A300B300</t>
  </si>
  <si>
    <t>085/2024/19.2/08</t>
  </si>
  <si>
    <t>ESHC550ES5F55SF1000-FR</t>
  </si>
  <si>
    <t>5000A, CU, Epoxy, Silver Contact, 3PH+N+PER [5-Wire], IP55, Straight Feeder [FR] 1000 mm</t>
  </si>
  <si>
    <t>085/2024/19.2/09</t>
  </si>
  <si>
    <t>ESHC550ES5F66SF1000-FR</t>
  </si>
  <si>
    <t>5000A, CU, Epoxy, Silver Contact, 3PH+N+PER [5-Wire], IP66, Straight Feeder [FR] 1000 mm</t>
  </si>
  <si>
    <t>085/2024/19.2/10</t>
  </si>
  <si>
    <t>ESHC550ES5F66SF3000-FR</t>
  </si>
  <si>
    <t>5000A, CU, Epoxy, Silver Contact, 3PH+N+PER [5-Wire], IP66, Straight Feeder [FR] 3000 mm</t>
  </si>
  <si>
    <t>085/2024/19.2/11</t>
  </si>
  <si>
    <t>ESHC550ES5F66EEUALA505B505-FR</t>
  </si>
  <si>
    <t>5000A, CU, Epoxy, Silver Contact, 3PH+N+PER [5-Wire], IP66, Elbow Edge [U][FR] A505B505</t>
  </si>
  <si>
    <t>085/2024/19.2/12</t>
  </si>
  <si>
    <t>ESHC550ES5F66SF1500-FR</t>
  </si>
  <si>
    <t>5000A, CU, Epoxy, Silver Contact, 3PH+N+PER [5-Wire], IP66, Straight Feeder [FR] 1500 mm</t>
  </si>
  <si>
    <t>085/2024/19.2/13</t>
  </si>
  <si>
    <t>ESHC550ES5F66EFOEALA300B370-FR</t>
  </si>
  <si>
    <t>5000A, CU, Epoxy, Silver Contact, 3PH+N+PER [5-Wire], IP66, Elbow Flat [OE][FR] A300B370</t>
  </si>
  <si>
    <t>085/2024/20.2/01</t>
  </si>
  <si>
    <t>ESHC532PS5F55FS425</t>
  </si>
  <si>
    <t>3200A, CU, PET, Silver Contact, 3PH+N+PER [5-Wire], IP55, Flange Straight 425 mm</t>
  </si>
  <si>
    <t>085/2024/20.2/02</t>
  </si>
  <si>
    <t>ESHC532PS5F55EFOEALA300B300</t>
  </si>
  <si>
    <t>3200A, CU, PET, Silver Contact, 3PH+N+PER [5-Wire], IP55, Elbow Flat (OE) A300B300</t>
  </si>
  <si>
    <t>085/2024/20.2/03</t>
  </si>
  <si>
    <t>ESHC532PS5F66EEUALA430B430</t>
  </si>
  <si>
    <t>3200A, CU, PET, Silver Contact, 3PH+N+PER [5-Wire], IP66, Elbow Edge (U) A430B430</t>
  </si>
  <si>
    <t>085/2024/20.2/04</t>
  </si>
  <si>
    <t>ESHC532PS5F55SF2000</t>
  </si>
  <si>
    <t>3200A, CU, PET, Silver Contact, 3PH+N+PER [5-Wire], IP55, Straight Feeder 2000 mm</t>
  </si>
  <si>
    <t>085/2024/20.2/05</t>
  </si>
  <si>
    <t>ESHC532PS5F66SF2000</t>
  </si>
  <si>
    <t>3200A, CU, PET, Silver Contact, 3PH+N+PER [5-Wire], IP66, Straight Feeder 2000 mm</t>
  </si>
  <si>
    <t>085/2024/20.2/06</t>
  </si>
  <si>
    <t>ESHC532PS5F66EFIEALA300B400</t>
  </si>
  <si>
    <t>3200A, CU, PET, Silver Contact, 3PH+N+PER [5-Wire], IP66, Elbow Flat (IE) A300B400</t>
  </si>
  <si>
    <t>085/2024/20.2/07</t>
  </si>
  <si>
    <t>ESHC532PS5F66EFIEALA300B780</t>
  </si>
  <si>
    <t>3200A, CU, PET, Silver Contact, 3PH+N+PER [5-Wire], IP66, Elbow Flat (IE) A300B780</t>
  </si>
  <si>
    <t>085/2024/20.2/08</t>
  </si>
  <si>
    <t>ESHC532PS5F66EFOEALA300B890</t>
  </si>
  <si>
    <t>3200A, CU, PET, Silver Contact, 3PH+N+PER [5-Wire], IP66, Elbow Flat (OE) A300B890</t>
  </si>
  <si>
    <t>085/2024/20.2/09</t>
  </si>
  <si>
    <t>ESHC532PS5F66EFIEALA300B300</t>
  </si>
  <si>
    <t>3200A, CU, PET, Silver Contact, 3PH+N+PER [5-Wire], IP66, Elbow Flat (IE) A300B300</t>
  </si>
  <si>
    <t>085/2024/20.2/10</t>
  </si>
  <si>
    <t>ESHC532PS5F66EEDALA430B430</t>
  </si>
  <si>
    <t>3200A, CU, PET, Silver Contact, 3PH+N+PER [5-Wire], IP66, Elbow Edge (D) A430B430</t>
  </si>
  <si>
    <t>085/2024/20.2/11</t>
  </si>
  <si>
    <t>085/2024/20.2/12</t>
  </si>
  <si>
    <t>085/2024/45.1/01</t>
  </si>
  <si>
    <t>085/2024/45.1/02</t>
  </si>
  <si>
    <t>085/2024/45.1/03</t>
  </si>
  <si>
    <t>085/2024/45.1/04</t>
  </si>
  <si>
    <t>ESHC550ES5F55SF1275-FR</t>
  </si>
  <si>
    <t>5000A, CU, Epoxy, Silver Contact, 3PH+N+PER [5-Wire], IP55, Straight Feeder [FR] 1275 mm</t>
  </si>
  <si>
    <t>085/2024/45.1/05</t>
  </si>
  <si>
    <t>ESHC550ES5F55EEUALA505B505-FR</t>
  </si>
  <si>
    <t>5000A, CU, Epoxy, Silver Contact, 3PH+N+PER [5-Wire], IP55, Elbow Edge [U][FR] A505B505</t>
  </si>
  <si>
    <t>085/2024/45.1/06</t>
  </si>
  <si>
    <t>085/2024/46.1/01</t>
  </si>
  <si>
    <t>085/2024/46.1/02</t>
  </si>
  <si>
    <t>085/2024/46.1/03</t>
  </si>
  <si>
    <t>ESHC550ES5F55SF2260-FR</t>
  </si>
  <si>
    <t>5000A, CU, Epoxy, Silver Contact, 3PH+N+PER [5-Wire], IP55, Straight Feeder [FR] 2260 mm</t>
  </si>
  <si>
    <t>085/2024/46.1/04</t>
  </si>
  <si>
    <t>085/2024/46.1/05</t>
  </si>
  <si>
    <t>ESHC550ES5F55EFOEALA340B300-FR</t>
  </si>
  <si>
    <t>5000A, CU, Epoxy, Silver Contact, 3PH+N+PER [5-Wire], IP55, Elbow Flat [OE][FR] A340B300</t>
  </si>
  <si>
    <t>085/2024/46.1/06</t>
  </si>
  <si>
    <t>085/2024/62.1/01</t>
  </si>
  <si>
    <t>ESHC532ES5F66SF3000-FR</t>
  </si>
  <si>
    <t>3200A, CU, Epoxy, Silver Contact, 3PH+N+PER [5-Wire], IP66, Straight Feeder [FR] 3000 mm</t>
  </si>
  <si>
    <t>085/2024/62.1/02</t>
  </si>
  <si>
    <t>085/2024/64.1/01</t>
  </si>
  <si>
    <t>ESHC520PS5F66SF3000</t>
  </si>
  <si>
    <t>2000A, CU, PET, Silver Contact, 3PH+N+PER [5-Wire], IP66, Straight Feeder 3000 mm</t>
  </si>
  <si>
    <t>085/2024/64.1/02</t>
  </si>
  <si>
    <t>BWJPC5S520125IP55</t>
  </si>
  <si>
    <t>2000A, CU Joint Pack, 1S(160), 3Ph+N+PER [5-Wire], Silver Plated, IP55</t>
  </si>
  <si>
    <t>085/2024/23.1/01</t>
  </si>
  <si>
    <t>085/2024/23.1/02</t>
  </si>
  <si>
    <t>085/2024/23.1/03</t>
  </si>
  <si>
    <t>085/2024/23.1/04</t>
  </si>
  <si>
    <t>ESHC532PS5F55EEDALA430B430</t>
  </si>
  <si>
    <t>3200A, CU, PET, Silver Contact, 3PH+N+PER [5-Wire], IP55, Elbow Edge (D) A430B430</t>
  </si>
  <si>
    <t>085/2024/23.1/05</t>
  </si>
  <si>
    <t>ESHC532PS5F55TSA430B430C1000</t>
  </si>
  <si>
    <t>3200A, CU, PET, Silver Contact, 3PH+N+PER [5-Wire], IP55, Tee Section A430B430C1000</t>
  </si>
  <si>
    <t>085/2024/23.1/06</t>
  </si>
  <si>
    <t>ESHC532PS5P55O1SP1200</t>
  </si>
  <si>
    <t>3200A, CU, PET, Silver Contact, 3PH+N+PER [5-Wire], IP55, Straight Plug-in 1200 mm</t>
  </si>
  <si>
    <t>085/2024/31.2/01</t>
  </si>
  <si>
    <t>ESHC540PS5F55FS425</t>
  </si>
  <si>
    <t>4000A, CU, PET, Silver Contact, 3PH+N+PER [5-Wire], IP55, Flange Straight 425 mm</t>
  </si>
  <si>
    <t>085/2024/31.2/02</t>
  </si>
  <si>
    <t>ESHC540PS5F66SF3000</t>
  </si>
  <si>
    <t>4000A, CU, PET, Silver Contact, 3PH+N+PER [5-Wire], IP66, Straight Feeder 3000 mm</t>
  </si>
  <si>
    <t>085/2024/31.2/03</t>
  </si>
  <si>
    <t>ESHC540PS5F66EEDALA465B465</t>
  </si>
  <si>
    <t>4000A, CU, PET, Silver Contact, 3PH+N+PER [5-Wire], IP66, Elbow Edge (D) A465B465</t>
  </si>
  <si>
    <t>085/2024/31.2/04</t>
  </si>
  <si>
    <t>ESHC540PS5F66SF1000</t>
  </si>
  <si>
    <t>4000A, CU, PET, Silver Contact, 3PH+N+PER [5-Wire], IP66, Straight Feeder 1000 mm</t>
  </si>
  <si>
    <t>085/2024/31.2/05</t>
  </si>
  <si>
    <t>ESHC540PS5F66EJ</t>
  </si>
  <si>
    <t>4000A, CU, PET, Silver Contact, 3PH+N+PER [5-Wire], IP66, Expansion Joint, 1000  mm</t>
  </si>
  <si>
    <t>085/2024/31.2/06</t>
  </si>
  <si>
    <t>ESHC540PS5F55EFIEALA300B300</t>
  </si>
  <si>
    <t>4000A, CU, PET, Silver Contact, 3PH+N+PER [5-Wire], IP55, Elbow Flat (IE) A300B300</t>
  </si>
  <si>
    <t>085/2024/31.2/07</t>
  </si>
  <si>
    <t>085/2024/32.2/01</t>
  </si>
  <si>
    <t>085/2024/32.2/02</t>
  </si>
  <si>
    <t>ESHC540PS5F55EEUALA465B465</t>
  </si>
  <si>
    <t>4000A, CU, PET, Silver Contact, 3PH+N+PER [5-Wire], IP55, Elbow Edge (U) A465B465</t>
  </si>
  <si>
    <t>085/2024/32.2/03</t>
  </si>
  <si>
    <t>ESHC540PS5F66SF2500</t>
  </si>
  <si>
    <t>4000A, CU, PET, Silver Contact, 3PH+N+PER [5-Wire], IP66, Straight Feeder 2500 mm</t>
  </si>
  <si>
    <t>085/2024/32.2/04</t>
  </si>
  <si>
    <t>085/2024/32.2/05</t>
  </si>
  <si>
    <t>085/2024/32.2/06</t>
  </si>
  <si>
    <t>085/2024/32.2/07</t>
  </si>
  <si>
    <t>085/2024/32.2/08</t>
  </si>
  <si>
    <t>085/2024/32.2/09</t>
  </si>
  <si>
    <t>085/2024/33.2/01</t>
  </si>
  <si>
    <t>085/2024/33.2/02</t>
  </si>
  <si>
    <t>085/2024/33.2/03</t>
  </si>
  <si>
    <t>085/2024/33.2/04</t>
  </si>
  <si>
    <t>085/2024/33.2/05</t>
  </si>
  <si>
    <t>085/2024/33.2/06</t>
  </si>
  <si>
    <t>ESHC540PS5F66EFOEALA300B300</t>
  </si>
  <si>
    <t>4000A, CU, PET, Silver Contact, 3PH+N+PER [5-Wire], IP66, Elbow Flat (OE) A300B300</t>
  </si>
  <si>
    <t>085/2024/33.2/07</t>
  </si>
  <si>
    <t>085/2024/33.2/08</t>
  </si>
  <si>
    <t>085/2024/33.2/09</t>
  </si>
  <si>
    <t>ESHC540PS5F66SF2000</t>
  </si>
  <si>
    <t>4000A, CU, PET, Silver Contact, 3PH+N+PER [5-Wire], IP66, Straight Feeder 2000 mm</t>
  </si>
  <si>
    <t>085/2024/33.2/10</t>
  </si>
  <si>
    <t>ESHC540PS5F66ZFIEALA300B390C1000</t>
  </si>
  <si>
    <t>4000A, CU, PET, Silver Contact, 3PH+N+PER [5-Wire], IP66, Z-Unit Flat (IE) A300B390C1000</t>
  </si>
  <si>
    <t>085/2024/33.2/11</t>
  </si>
  <si>
    <t>085/2024/34.2/01</t>
  </si>
  <si>
    <t>085/2024/34.2/02</t>
  </si>
  <si>
    <t>ESHC540PS5F55EEDALA465B465</t>
  </si>
  <si>
    <t>4000A, CU, PET, Silver Contact, 3PH+N+PER [5-Wire], IP55, Elbow Edge (D) A465B465</t>
  </si>
  <si>
    <t>085/2024/34.2/03</t>
  </si>
  <si>
    <t>085/2024/34.2/04</t>
  </si>
  <si>
    <t>085/2024/34.2/05</t>
  </si>
  <si>
    <t>ESHC540PS5F55EFOEALA300B300</t>
  </si>
  <si>
    <t>4000A, CU, PET, Silver Contact, 3PH+N+PER [5-Wire], IP55, Elbow Flat (OE) A300B300</t>
  </si>
  <si>
    <t>085/2024/34.2/06</t>
  </si>
  <si>
    <t>085/2024/34.2/07</t>
  </si>
  <si>
    <t>085/2024/34.2/08</t>
  </si>
  <si>
    <t>085/2024/34.2/09</t>
  </si>
  <si>
    <t>ESHC540PS5F66ZFIEALA300B390C300</t>
  </si>
  <si>
    <t>4000A, CU, PET, Silver Contact, 3PH+N+PER [5-Wire], IP66, Z-Unit Flat (IE) A300B390C300</t>
  </si>
  <si>
    <t>085/2024/34.2/10</t>
  </si>
  <si>
    <t>085/2024/34.2/11</t>
  </si>
  <si>
    <t>085/2024/34.2/12</t>
  </si>
  <si>
    <t>085/2024/34.2/13</t>
  </si>
  <si>
    <t>085/2024/35.2/01</t>
  </si>
  <si>
    <t>085/2024/35.2/02</t>
  </si>
  <si>
    <t>085/2024/35.2/03</t>
  </si>
  <si>
    <t>085/2024/35.2/04</t>
  </si>
  <si>
    <t>085/2024/35.2/05</t>
  </si>
  <si>
    <t>ESHC540PS5F66SF1880</t>
  </si>
  <si>
    <t>4000A, CU, PET, Silver Contact, 3PH+N+PER [5-Wire], IP66, Straight Feeder 1880 mm</t>
  </si>
  <si>
    <t>085/2024/35.2/06</t>
  </si>
  <si>
    <t>085/2024/35.2/07</t>
  </si>
  <si>
    <t>085/2024/35.2/08</t>
  </si>
  <si>
    <t>085/2024/35.2/09</t>
  </si>
  <si>
    <t>085/2024/36.2/01</t>
  </si>
  <si>
    <t>085/2024/36.2/02</t>
  </si>
  <si>
    <t>085/2024/36.2/03</t>
  </si>
  <si>
    <t>085/2024/36.2/04</t>
  </si>
  <si>
    <t>ESHC540PS5F55SF2500</t>
  </si>
  <si>
    <t>4000A, CU, PET, Silver Contact, 3PH+N+PER [5-Wire], IP55, Straight Feeder 2500 mm</t>
  </si>
  <si>
    <t>085/2024/36.2/05</t>
  </si>
  <si>
    <t>085/2024/36.2/06</t>
  </si>
  <si>
    <t>085/2024/36.2/07</t>
  </si>
  <si>
    <t>ESHC540PS5F55SF2245</t>
  </si>
  <si>
    <t>4000A, CU, PET, Silver Contact, 3PH+N+PER [5-Wire], IP55, Straight Feeder 2245 mm</t>
  </si>
  <si>
    <t>085/2024/36.2/08</t>
  </si>
  <si>
    <t>ESHC540PS5F66EFIEALA700B300</t>
  </si>
  <si>
    <t>4000A, CU, PET, Silver Contact, 3PH+N+PER [5-Wire], IP66, Elbow Flat (IE) A700B300</t>
  </si>
  <si>
    <t>085/2024/36.2/09</t>
  </si>
  <si>
    <t>ESHC540PS5F66SF2665</t>
  </si>
  <si>
    <t>4000A, CU, PET, Silver Contact, 3PH+N+PER [5-Wire], IP66, Straight Feeder 2665 mm</t>
  </si>
  <si>
    <t>085/2024/36.2/10</t>
  </si>
  <si>
    <t>085/2024/36.2/11</t>
  </si>
  <si>
    <t>085/2024/36.2/12</t>
  </si>
  <si>
    <t>085/2024/36.2/13</t>
  </si>
  <si>
    <t>085/2024/36.2/14</t>
  </si>
  <si>
    <t>ESHC540PS5F66EFIEALA375B300</t>
  </si>
  <si>
    <t>4000A, CU, PET, Silver Contact, 3PH+N+PER [5-Wire], IP66, Elbow Flat (IE) A375B300</t>
  </si>
  <si>
    <t>085/2024/36.2/15</t>
  </si>
  <si>
    <t>085/2024/36.2/16</t>
  </si>
  <si>
    <t>085/2024/65.1/01</t>
  </si>
  <si>
    <t>085/2024/65.1/02</t>
  </si>
  <si>
    <t>ESHC532PS5F55ZFIEALA300B550C300</t>
  </si>
  <si>
    <t>3200A, CU, PET, Silver Contact, 3PH+N+PER [5-Wire], IP55, Z-Unit Flat (IE) A300B550C300</t>
  </si>
  <si>
    <t>085/2024/65.1/03</t>
  </si>
  <si>
    <t>ESHC532PS5F55SF1345</t>
  </si>
  <si>
    <t>3200A, CU, PET, Silver Contact, 3PH+N+PER [5-Wire], IP55, Straight Feeder 1345 mm</t>
  </si>
  <si>
    <t>085/2024/65.1/04</t>
  </si>
  <si>
    <t>085/2024/66.1/01</t>
  </si>
  <si>
    <t>085/2024/66.1/02</t>
  </si>
  <si>
    <t>ESHC532PS5F55EFOEALA665B305</t>
  </si>
  <si>
    <t>3200A, CU, PET, Silver Contact, 3PH+N+PER [5-Wire], IP55, Elbow Flat (OE) A665B305</t>
  </si>
  <si>
    <t>085/2024/66.1/03</t>
  </si>
  <si>
    <t>ESHC532PS5F55EFIEALA300B305</t>
  </si>
  <si>
    <t>3200A, CU, PET, Silver Contact, 3PH+N+PER [5-Wire], IP55, Elbow Flat (IE) A300B305</t>
  </si>
  <si>
    <t>085/2024/66.1/04</t>
  </si>
  <si>
    <t>ESHC532PS5F55SF1705</t>
  </si>
  <si>
    <t>3200A, CU, PET, Silver Contact, 3PH+N+PER [5-Wire], IP55, Straight Feeder 1705 mm</t>
  </si>
  <si>
    <t>085/2024/66.1/05</t>
  </si>
  <si>
    <t>085/2024/66.1/06</t>
  </si>
  <si>
    <t>085/2024/70</t>
  </si>
  <si>
    <t>FLEX-C432(410)</t>
  </si>
  <si>
    <t>Flexible Link, Complete Set [16-100], Busway CU-3200A, 3Ph+N+PE [4-BAR], Length 410 mm</t>
  </si>
  <si>
    <t>085/2024/71</t>
  </si>
  <si>
    <t>FLEX-C440(410)</t>
  </si>
  <si>
    <t>Flexible Link, Complete Set [16-160], Busway CU-4000A, 3Ph+N+PE [4-BAR], Length 410 mm</t>
  </si>
  <si>
    <t>085/2024/72</t>
  </si>
  <si>
    <t>085/2024/73</t>
  </si>
  <si>
    <t>085/2024/74</t>
  </si>
  <si>
    <t>085/2024/75</t>
  </si>
  <si>
    <t>085/2024/76</t>
  </si>
  <si>
    <t>085/2024/77</t>
  </si>
  <si>
    <t>085/2024/78</t>
  </si>
  <si>
    <t>085/2024/79</t>
  </si>
  <si>
    <t>085/2024/80</t>
  </si>
  <si>
    <t>085/2024/81</t>
  </si>
  <si>
    <t>085/2024/82</t>
  </si>
  <si>
    <t>085/2024/83</t>
  </si>
  <si>
    <t>085/2024/84</t>
  </si>
  <si>
    <t>085/2024/85</t>
  </si>
  <si>
    <t>085/2024/86</t>
  </si>
  <si>
    <t>085/2024/87</t>
  </si>
  <si>
    <t>085/2024/88</t>
  </si>
  <si>
    <t>085/2024/118</t>
  </si>
  <si>
    <t>FLEX-C425(410)</t>
  </si>
  <si>
    <t>Flexible Link, Complete Set [12-100], Busway CU-2500A, 3Ph+N+PE [4-BAR], Length 410 mm</t>
  </si>
  <si>
    <t>085/2024/119</t>
  </si>
  <si>
    <t>FLEX-C450(410)</t>
  </si>
  <si>
    <t>Flexible Link, Complete Set [24-100], Busway CU-5000A, 3Ph+N+PE [4-BAR], Length 410 mm</t>
  </si>
  <si>
    <t>085/2024/120</t>
  </si>
  <si>
    <t>085/2024/121</t>
  </si>
  <si>
    <t>BW-EC-C532</t>
  </si>
  <si>
    <t>3200A, Copper End Cover</t>
  </si>
  <si>
    <t>085/2024/21.1/01</t>
  </si>
  <si>
    <t>085/2024/21.1/02</t>
  </si>
  <si>
    <t>085/2024/21.1/03</t>
  </si>
  <si>
    <t>085/2024/21.1/04</t>
  </si>
  <si>
    <t>ESHC532ES5F66EFOEALA300B300-FR</t>
  </si>
  <si>
    <t>3200A, CU, Epoxy, Silver Contact, 3PH+N+PER [5-Wire], IP66, Elbow Flat [OE][FR] A300B300</t>
  </si>
  <si>
    <t>085/2024/21.1/05</t>
  </si>
  <si>
    <t>085/2024/21.1/06</t>
  </si>
  <si>
    <t>ESHC532ES5F66EEDALA430B430-FR</t>
  </si>
  <si>
    <t>3200A, CU, Epoxy, Silver Contact, 3PH+N+PER [5-Wire], IP66, Elbow Edge [D][FR] A430B430</t>
  </si>
  <si>
    <t>085/2024/21.1/07</t>
  </si>
  <si>
    <t>ESHC532ES5F55SF930-FR</t>
  </si>
  <si>
    <t>3200A, CU, Epoxy, Silver Contact, 3PH+N+PER [5-Wire], IP55, Straight Feeder [FR] 930 mm</t>
  </si>
  <si>
    <t>085/2024/21.1/08</t>
  </si>
  <si>
    <t>ESHC532ES5F66EFIEALA300B300-FR</t>
  </si>
  <si>
    <t>3200A, CU, Epoxy, Silver Contact, 3PH+N+PER [5-Wire], IP66, Elbow Flat [IE][FR] A300B300</t>
  </si>
  <si>
    <t>085/2024/21.1/09</t>
  </si>
  <si>
    <t>ESHC532ES5F66EEDALA430B430G103-FR</t>
  </si>
  <si>
    <t>3200A, CU, Epoxy, Silver Contact, 3PH+N+PER [5-Wire], IP66, Elbow Edge [D][FR] A430B430G103</t>
  </si>
  <si>
    <t>085/2024/21.1/10</t>
  </si>
  <si>
    <t>ESHC532ES5F66ZFIEALA300B320C300-FR</t>
  </si>
  <si>
    <t>3200A, CU, Epoxy, Silver Contact, 3PH+N+PER [5-Wire], IP66, Z-Unit Flat [IE][FR] A300B320C300</t>
  </si>
  <si>
    <t>085/2024/21.1/11</t>
  </si>
  <si>
    <t>ESHC532PS5F55CB-FR</t>
  </si>
  <si>
    <t>3200A, CU, PET, Silver Contact, 3PH+N+PER [5-Wire], IP55, Cable Box [FR]</t>
  </si>
  <si>
    <t>085/2024/21.1/12</t>
  </si>
  <si>
    <t>085/2024/27.2/01</t>
  </si>
  <si>
    <t>085/2024/27.2/02</t>
  </si>
  <si>
    <t>085/2024/27.2/03</t>
  </si>
  <si>
    <t>085/2024/27.2/04</t>
  </si>
  <si>
    <t>ESHC550PS5F55EEUALA505B505</t>
  </si>
  <si>
    <t>5000A, CU, PET, Silver Contact, 3PH+N+PER [5-Wire], IP55, Elbow Edge (U) A505B505</t>
  </si>
  <si>
    <t>085/2024/27.2/05</t>
  </si>
  <si>
    <t>ESHC550PS5F66EEUALA505B505</t>
  </si>
  <si>
    <t>5000A, CU, PET, Silver Contact, 3PH+N+PER [5-Wire], IP66, Elbow Edge (U) A505B505</t>
  </si>
  <si>
    <t>085/2024/27.2/06</t>
  </si>
  <si>
    <t>ESHC550PS5F55SF895</t>
  </si>
  <si>
    <t>5000A, CU, PET, Silver Contact, 3PH+N+PER [5-Wire], IP55, Straight Feeder 895 mm</t>
  </si>
  <si>
    <t>085/2024/27.2/07</t>
  </si>
  <si>
    <t>ESHC550PS5F55EFOEALA300B300</t>
  </si>
  <si>
    <t>5000A, CU, PET, Silver Contact, 3PH+N+PER [5-Wire], IP55, Elbow Flat (OE) A300B300</t>
  </si>
  <si>
    <t>085/2024/27.2/08</t>
  </si>
  <si>
    <t>085/2024/27.2/09</t>
  </si>
  <si>
    <t>ESHC550PS5F55SF800</t>
  </si>
  <si>
    <t>5000A, CU, PET, Silver Contact, 3PH+N+PER [5-Wire], IP55, Straight Feeder 800 mm</t>
  </si>
  <si>
    <t>085/2024/27.2/10</t>
  </si>
  <si>
    <t>085/2024/27.2/11</t>
  </si>
  <si>
    <t>085/2024/27.2/12</t>
  </si>
  <si>
    <t>ESHC550PS5F66EEUALA720B505</t>
  </si>
  <si>
    <t>5000A, CU, PET, Silver Contact, 3PH+N+PER [5-Wire], IP66, Elbow Edge (U) A720B505</t>
  </si>
  <si>
    <t>085/2024/27.2/13</t>
  </si>
  <si>
    <t>ESHC550PS5F66ZFOEALA300B225C300</t>
  </si>
  <si>
    <t>5000A, CU, PET, Silver Contact, 3PH+N+PER [5-Wire], IP66, Z-Unit Flat (OE) A300B225C300</t>
  </si>
  <si>
    <t>085/2024/27.2/14</t>
  </si>
  <si>
    <t>ESHC550PS5F66SF2395</t>
  </si>
  <si>
    <t>5000A, CU, PET, Silver Contact, 3PH+N+PER [5-Wire], IP66, Straight Feeder 2395 mm</t>
  </si>
  <si>
    <t>085/2024/27.2/15</t>
  </si>
  <si>
    <t>ESHC550PS5F66EFIEALA300B300</t>
  </si>
  <si>
    <t>5000A, CU, PET, Silver Contact, 3PH+N+PER [5-Wire], IP66, Elbow Flat (IE) A300B300</t>
  </si>
  <si>
    <t>085/2024/27.2/16</t>
  </si>
  <si>
    <t>ESHC550PS5F66SF2570</t>
  </si>
  <si>
    <t>5000A, CU, PET, Silver Contact, 3PH+N+PER [5-Wire], IP66, Straight Feeder 2570 mm</t>
  </si>
  <si>
    <t>085/2024/27.2/17</t>
  </si>
  <si>
    <t>085/2024/27.2/18</t>
  </si>
  <si>
    <t>ESHC550PS5F66EEDALA505B505G154</t>
  </si>
  <si>
    <t>5000A, CU, PET, Silver Contact, 3PH+N+PER [5-Wire], IP66, Elbow Edge (D) A505B505G154</t>
  </si>
  <si>
    <t>085/2024/27.2/19</t>
  </si>
  <si>
    <t>ESHC550PS5F66SF2040</t>
  </si>
  <si>
    <t>5000A, CU, PET, Silver Contact, 3PH+N+PER [5-Wire], IP66, Straight Feeder 2040 mm</t>
  </si>
  <si>
    <t>085/2024/27.2/20</t>
  </si>
  <si>
    <t>ESHC550PS5F66ZFOEALA300B215C660</t>
  </si>
  <si>
    <t>5000A, CU, PET, Silver Contact, 3PH+N+PER [5-Wire], IP66, Z-Unit Flat (OE) A300B215C660</t>
  </si>
  <si>
    <t>085/2024/27.2/21</t>
  </si>
  <si>
    <t>ESHC550PS5F66EFIEALA300B900</t>
  </si>
  <si>
    <t>5000A, CU, PET, Silver Contact, 3PH+N+PER [5-Wire], IP66, Elbow Flat (IE) A360B900</t>
  </si>
  <si>
    <t>085/2024/27.2/22</t>
  </si>
  <si>
    <t>ESHC550PS5F66EFIEALA900B300</t>
  </si>
  <si>
    <t>5000A, CU, PET, Silver Contact, 3PH+N+PER [5-Wire], IP66, Elbow Flat (IE) A900B300</t>
  </si>
  <si>
    <t>085/2024/27.2/23</t>
  </si>
  <si>
    <t>ESHC550PS5F66EFIEALA360B900</t>
  </si>
  <si>
    <t>085/2024/27.2/24</t>
  </si>
  <si>
    <t>085/2024/27.2/25</t>
  </si>
  <si>
    <t>ESHC550PS5F66EEDALA505B505G106</t>
  </si>
  <si>
    <t>5000A, CU, PET, Silver Contact, 3PH+N+PER [5-Wire], IP66, Elbow Edge (D) A505B505G106</t>
  </si>
  <si>
    <t>085/2024/27.2/26</t>
  </si>
  <si>
    <t>ESHC550PS5F66SF415</t>
  </si>
  <si>
    <t>5000A, CU, PET, Silver Contact, 3PH+N+PER [5-Wire], IP66, Straight Feeder 415 mm</t>
  </si>
  <si>
    <t>085/2024/27.2/27</t>
  </si>
  <si>
    <t>ESHC550PS5F66SF505</t>
  </si>
  <si>
    <t>5000A, CU, PET, Silver Contact, 3PH+N+PER [5-Wire], IP66, Straight Feeder 505 mm</t>
  </si>
  <si>
    <t>085/2024/27.2/28</t>
  </si>
  <si>
    <t>ESHC550PS5F66SF1585</t>
  </si>
  <si>
    <t>5000A, CU, PET, Silver Contact, 3PH+N+PER [5-Wire], IP66, Straight Feeder 1585 mm</t>
  </si>
  <si>
    <t>085/2024/28.2/01</t>
  </si>
  <si>
    <t>085/2024/28.2/02</t>
  </si>
  <si>
    <t>ESHC550PS5F55EEUALA670B505</t>
  </si>
  <si>
    <t>5000A, CU, PET, Silver Contact, 3PH+N+PER [5-Wire], IP55, Elbow Edge (U) A670B505</t>
  </si>
  <si>
    <t>085/2024/28.2/03</t>
  </si>
  <si>
    <t>085/2024/28.2/04</t>
  </si>
  <si>
    <t>ESHC550PS5F55SF1920</t>
  </si>
  <si>
    <t>5000A, CU, PET, Silver Contact, 3PH+N+PER [5-Wire], IP55, Straight Feeder 1920 mm</t>
  </si>
  <si>
    <t>085/2024/28.2/05</t>
  </si>
  <si>
    <t>085/2024/28.2/06</t>
  </si>
  <si>
    <t>085/2024/28.2/07</t>
  </si>
  <si>
    <t>085/2024/28.2/08</t>
  </si>
  <si>
    <t>085/2024/28.2/09</t>
  </si>
  <si>
    <t>ESHC550PS5F66SF800</t>
  </si>
  <si>
    <t>5000A, CU, PET, Silver Contact, 3PH+N+PER [5-Wire], IP66, Straight Feeder 800 mm</t>
  </si>
  <si>
    <t>085/2024/28.2/10</t>
  </si>
  <si>
    <t>ESHC550PS5F66SF2375</t>
  </si>
  <si>
    <t>5000A, CU, PET, Silver Contact, 3PH+N+PER [5-Wire], IP66, Straight Feeder 2375 mm</t>
  </si>
  <si>
    <t>085/2024/28.2/11</t>
  </si>
  <si>
    <t>ESHC550PS5F66EEUALA505B715</t>
  </si>
  <si>
    <t>5000A, CU, PET, Silver Contact, 3PH+N+PER [5-Wire], IP66, Elbow Edge (U) A505B715</t>
  </si>
  <si>
    <t>085/2024/28.2/12</t>
  </si>
  <si>
    <t>ESHC550PS5F66ZFIEALA300B220C300</t>
  </si>
  <si>
    <t>5000A, CU, PET, Silver Contact, 3PH+N+PER [5-Wire], IP66, Z-Unit Flat (IE) A300B220C300</t>
  </si>
  <si>
    <t>085/2024/28.2/13</t>
  </si>
  <si>
    <t>085/2024/28.2/14</t>
  </si>
  <si>
    <t>ESHC550PS5F66SF2400</t>
  </si>
  <si>
    <t>5000A, CU, PET, Silver Contact, 3PH+N+PER [5-Wire], IP66, Straight Feeder 2400 mm</t>
  </si>
  <si>
    <t>085/2024/28.2/15</t>
  </si>
  <si>
    <t>ESHC550PS5F66EEUALA775B505</t>
  </si>
  <si>
    <t>5000A, CU, PET, Silver Contact, 3PH+N+PER [5-Wire], IP66, Elbow Edge (U) A775B505</t>
  </si>
  <si>
    <t>085/2024/28.2/16</t>
  </si>
  <si>
    <t>ESHC550PS5F66ZEDALA505B750C935</t>
  </si>
  <si>
    <t>5000A, CU, PET, Silver Contact, 3PH+N+PER [5-Wire], IP66, Z-Unit Edge (D) A505B750C935</t>
  </si>
  <si>
    <t>085/2024/28.2/17</t>
  </si>
  <si>
    <t>ESHC550PS5F66SF940</t>
  </si>
  <si>
    <t>5000A, CU, PET, Silver Contact, 3PH+N+PER [5-Wire], IP66, Straight Feeder 940 mm</t>
  </si>
  <si>
    <t>085/2024/28.2/18</t>
  </si>
  <si>
    <t>ESHC550PS5F66ZFOEALA300B600C300</t>
  </si>
  <si>
    <t>5000A, CU, PET, Silver Contact, 3PH+N+PER [5-Wire], IP66, Z-Unit Flat (OE) A300B600C300</t>
  </si>
  <si>
    <t>085/2024/28.2/19</t>
  </si>
  <si>
    <t>ESHC550PS5F66SF2250</t>
  </si>
  <si>
    <t>5000A, CU, PET, Silver Contact, 3PH+N+PER [5-Wire], IP66, Straight Feeder 2250 mm</t>
  </si>
  <si>
    <t>085/2024/28.2/20</t>
  </si>
  <si>
    <t>ESHC550PS5F66SF1225</t>
  </si>
  <si>
    <t>5000A, CU, PET, Silver Contact, 3PH+N+PER [5-Wire], IP66, Straight Feeder 1225 mm</t>
  </si>
  <si>
    <t>085/2024/28.2/21</t>
  </si>
  <si>
    <t>ESHC550PS5F66SF600</t>
  </si>
  <si>
    <t>5000A, CU, PET, Silver Contact, 3PH+N+PER [5-Wire], IP66, Straight Feeder 600 mm</t>
  </si>
  <si>
    <t>085/2024/28.2/22</t>
  </si>
  <si>
    <t>085/2024/28.2/23</t>
  </si>
  <si>
    <t>085/2024/28.2/24</t>
  </si>
  <si>
    <t>ESHC550PS5F66ZFOEALA660B240C300</t>
  </si>
  <si>
    <t>5000A, CU, PET, Silver Contact, 3PH+N+PER [5-Wire], IP66, Z-Unit Flat (OE) A660B240C300</t>
  </si>
  <si>
    <t>085/2024/28.2/25</t>
  </si>
  <si>
    <t>ESHC550PS5F66EFOEALA600B300</t>
  </si>
  <si>
    <t>5000A, CU, PET, Silver Contact, 3PH+N+PER [5-Wire], IP66, Elbow Flat (OE) A600B300</t>
  </si>
  <si>
    <t>085/2024/28.2/26</t>
  </si>
  <si>
    <t>ESHC550PS5F66EFIEALA300B600</t>
  </si>
  <si>
    <t>5000A, CU, PET, Silver Contact, 3PH+N+PER [5-Wire], IP66, Elbow Flat (IE) A300B600</t>
  </si>
  <si>
    <t>085/2024/28.2/27</t>
  </si>
  <si>
    <t>ESHC550PS5F66EFIEALA600B300</t>
  </si>
  <si>
    <t>5000A, CU, PET, Silver Contact, 3PH+N+PER [5-Wire], IP66, Elbow Flat (IE) A600B300</t>
  </si>
  <si>
    <t>085/2024/28.2/28</t>
  </si>
  <si>
    <t>ESHC550PS5F66EFOEALA300B600</t>
  </si>
  <si>
    <t>5000A, CU, PET, Silver Contact, 3PH+N+PER [5-Wire], IP66, Elbow Flat (OE) A300B600</t>
  </si>
  <si>
    <t>085/2024/28.2/29</t>
  </si>
  <si>
    <t>ESHC550PS5F66EFIEALA360B600</t>
  </si>
  <si>
    <t>5000A, CU, PET, Silver Contact, 3PH+N+PER [5-Wire], IP66, Elbow Flat (IE) A360B600</t>
  </si>
  <si>
    <t>085/2024/28.2/30</t>
  </si>
  <si>
    <t>085/2024/28.2/31</t>
  </si>
  <si>
    <t>085/2024/28.2/32</t>
  </si>
  <si>
    <t>ESHC550PS5F66SF405</t>
  </si>
  <si>
    <t>5000A, CU, PET, Silver Contact, 3PH+N+PER [5-Wire], IP66, Straight Feeder 405 mm</t>
  </si>
  <si>
    <t>085/2024/28.2/33</t>
  </si>
  <si>
    <t>ESHC550PS5F66EFOEALA600B600</t>
  </si>
  <si>
    <t>5000A, CU, PET, Silver Contact, 3PH+N+PER [5-Wire], IP66, Elbow Flat (OE) A600B600</t>
  </si>
  <si>
    <t>085/2024/28.2/34</t>
  </si>
  <si>
    <t>085/2024/28.2/35</t>
  </si>
  <si>
    <t>ESHC550PS5F55EEUALA505B580</t>
  </si>
  <si>
    <t>5000A, CU, PET, Silver Contact, 3PH+N+PER [5-Wire], IP55, Elbow Edge (U) A505B580</t>
  </si>
  <si>
    <t>085/2024/28.2/36</t>
  </si>
  <si>
    <t>085/2024/28.2/37</t>
  </si>
  <si>
    <t>085/2024/30.2/01</t>
  </si>
  <si>
    <t>085/2024/30.2/02</t>
  </si>
  <si>
    <t>085/2024/30.2/03</t>
  </si>
  <si>
    <t>085/2024/30.2/04</t>
  </si>
  <si>
    <t>ESHC550PS5F55EEUALA615B505</t>
  </si>
  <si>
    <t>5000A, CU, PET, Silver Contact, 3PH+N+PER [5-Wire], IP55, Elbow Edge (U) A615B505</t>
  </si>
  <si>
    <t>085/2024/30.2/05</t>
  </si>
  <si>
    <t>085/2024/30.2/06</t>
  </si>
  <si>
    <t>085/2024/30.2/07</t>
  </si>
  <si>
    <t>085/2024/30.2/08</t>
  </si>
  <si>
    <t>ESHC550PS5F55EEDALA595B505</t>
  </si>
  <si>
    <t>5000A, CU, PET, Silver Contact, 3PH+N+PER [5-Wire], IP55, Elbow Edge (D) A595B505</t>
  </si>
  <si>
    <t>085/2024/30.2/09</t>
  </si>
  <si>
    <t>085/2024/30.2/10</t>
  </si>
  <si>
    <t>ESHC550PS5F66SF2500</t>
  </si>
  <si>
    <t>5000A, CU, PET, Silver Contact, 3PH+N+PER [5-Wire], IP66, Straight Feeder 2500 mm</t>
  </si>
  <si>
    <t>085/2024/30.2/11</t>
  </si>
  <si>
    <t>ESHC550PS5F66SF1010</t>
  </si>
  <si>
    <t>5000A, CU, PET, Silver Contact, 3PH+N+PER [5-Wire], IP66, Straight Feeder 1010 mm</t>
  </si>
  <si>
    <t>085/2024/30.2/12</t>
  </si>
  <si>
    <t>ESHC550PS5F66ZEUALA505B990C810</t>
  </si>
  <si>
    <t>5000A, CU, PET, Silver Contact, 3PH+N+PER [5-Wire], IP66, Z-Unit Edge (U) A505B990C810</t>
  </si>
  <si>
    <t>085/2024/30.2/13</t>
  </si>
  <si>
    <t>ESHC550PS5F66ZFIEALA300B590C300</t>
  </si>
  <si>
    <t>5000A, CU, PET, Silver Contact, 3PH+N+PER [5-Wire], IP66, Z-Unit Flat (IE) A300B590C300</t>
  </si>
  <si>
    <t>085/2024/30.2/14</t>
  </si>
  <si>
    <t>ESHC550PS5F66SF1400</t>
  </si>
  <si>
    <t>5000A, CU, PET, Silver Contact, 3PH+N+PER [5-Wire], IP66, Straight Feeder 1400 mm</t>
  </si>
  <si>
    <t>085/2024/30.2/15</t>
  </si>
  <si>
    <t>085/2024/30.2/16</t>
  </si>
  <si>
    <t>085/2024/30.2/17</t>
  </si>
  <si>
    <t>085/2024/30.2/18</t>
  </si>
  <si>
    <t>085/2024/30.2/19</t>
  </si>
  <si>
    <t>ESHC550PS5F66ZFOEALA310B260C465</t>
  </si>
  <si>
    <t>5000A, CU, PET, Silver Contact, 3PH+N+PER [5-Wire], IP66, Z-Unit Flat (OE) A310B260C465</t>
  </si>
  <si>
    <t>085/2024/30.2/20</t>
  </si>
  <si>
    <t>ESHC550PS5F66EEDALA505B505G148</t>
  </si>
  <si>
    <t>5000A, CU, PET, Silver Contact, 3PH+N+PER [5-Wire], IP66, Elbow Edge (D) A505B505G148</t>
  </si>
  <si>
    <t>085/2024/30.2/21</t>
  </si>
  <si>
    <t>ESHC550PS5F66SF610</t>
  </si>
  <si>
    <t>5000A, CU, PET, Silver Contact, 3PH+N+PER [5-Wire], IP66, Straight Feeder 610 mm</t>
  </si>
  <si>
    <t>085/2024/30.2/22</t>
  </si>
  <si>
    <t>085/2024/30.2/23</t>
  </si>
  <si>
    <t>085/2024/30.2/24</t>
  </si>
  <si>
    <t>085/2024/30.2/25</t>
  </si>
  <si>
    <t>ESHC550PS5F66SF1985</t>
  </si>
  <si>
    <t>5000A, CU, PET, Silver Contact, 3PH+N+PER [5-Wire], IP66, Straight Feeder 1985 mm</t>
  </si>
  <si>
    <t>085/2024/30.2/26</t>
  </si>
  <si>
    <t>ESHC550PS5F66EFOEALA900B300</t>
  </si>
  <si>
    <t>5000A, CU, PET, Silver Contact, 3PH+N+PER [5-Wire], IP66, Elbow Flat (OE) A900B300</t>
  </si>
  <si>
    <t>085/2024/30.2/27</t>
  </si>
  <si>
    <t>ESHC550PS5F66EFOEALA300B900</t>
  </si>
  <si>
    <t>5000A, CU, PET, Silver Contact, 3PH+N+PER [5-Wire], IP66, Elbow Flat (OE) A300B900</t>
  </si>
  <si>
    <t>085/2024/30.2/28</t>
  </si>
  <si>
    <t>ESHC550PS5F66EFOEALA900B360</t>
  </si>
  <si>
    <t>5000A, CU, PET, Silver Contact, 3PH+N+PER [5-Wire], IP66, Elbow Flat (OE) A900B360</t>
  </si>
  <si>
    <t>085/2024/30.2/29</t>
  </si>
  <si>
    <t>085/2024/30.2/30</t>
  </si>
  <si>
    <t>ESHC550PS5F66SF1250</t>
  </si>
  <si>
    <t>5000A, CU, PET, Silver Contact, 3PH+N+PER [5-Wire], IP66, Straight Feeder 1250 mm</t>
  </si>
  <si>
    <t>085/2024/30.2/31</t>
  </si>
  <si>
    <t>085/2024/30.2/32</t>
  </si>
  <si>
    <t>ESHC550PS5F55ZFIEALA300B570C300</t>
  </si>
  <si>
    <t>5000A, CU, PET, Silver Contact, 3PH+N+PER [5-Wire], IP55, Z-Unit Flat (IE) A300B570C300</t>
  </si>
  <si>
    <t>085/2024/30.2/33</t>
  </si>
  <si>
    <t>ESHC550PS5F55ZFOEALA300B500C300</t>
  </si>
  <si>
    <t>5000A, CU, PET, Silver Contact, 3PH+N+PER [5-Wire], IP55, Z-Unit Flat (OE) A300B500C300</t>
  </si>
  <si>
    <t>085/2024/63.1/01</t>
  </si>
  <si>
    <t>085/2024/63.1/02</t>
  </si>
  <si>
    <t>085/2024/125</t>
  </si>
  <si>
    <t>BW-WF-C5E20</t>
  </si>
  <si>
    <t>2000A-Copper - Wall Flange - 160mm Bar Width</t>
  </si>
  <si>
    <t>085/2024/126</t>
  </si>
  <si>
    <t>085/2024/127</t>
  </si>
  <si>
    <t>085/2024/128</t>
  </si>
  <si>
    <t>085/2024/129</t>
  </si>
  <si>
    <t>085/2024/130</t>
  </si>
  <si>
    <t>BWJPC5T420IP66-COV</t>
  </si>
  <si>
    <t>2000, CU, Joint Pack Cover IP66</t>
  </si>
  <si>
    <t>085/2024/131</t>
  </si>
  <si>
    <t>085/2024/132</t>
  </si>
  <si>
    <t>085/2024/122/01</t>
  </si>
  <si>
    <t>085/2024/122/02</t>
  </si>
  <si>
    <t>ESHC532ES5F55EFIEALA300B300-FR</t>
  </si>
  <si>
    <t>3200A, CU, Epoxy, Silver Contact, 3PH+N+PER [5-Wire], IP55, Elbow Flat [IE][FR] A300B300</t>
  </si>
  <si>
    <t>085/2024/122/03</t>
  </si>
  <si>
    <t>ESHC532ES5F55SF1420-FR</t>
  </si>
  <si>
    <t>3200A, CU, Epoxy, Silver Contact, 3PH+N+PER [5-Wire], IP55, Straight Feeder [FR] 1420 mm</t>
  </si>
  <si>
    <t>085/2024/122/04</t>
  </si>
  <si>
    <t>085/2024/122/05</t>
  </si>
  <si>
    <t>085/2024/122/06</t>
  </si>
  <si>
    <t>085/2024/122/07</t>
  </si>
  <si>
    <t>085/2024/123/01</t>
  </si>
  <si>
    <t>085/2024/123/02</t>
  </si>
  <si>
    <t>ESHC532ES5F55SF1900-FR</t>
  </si>
  <si>
    <t>3200A, CU, Epoxy, Silver Contact, 3PH+N+PER [5-Wire], IP55, Straight Feeder [FR] 1900 mm</t>
  </si>
  <si>
    <t>085/2024/123/03</t>
  </si>
  <si>
    <t>ESHC532ES5F55OEDALA430B460C300-FR</t>
  </si>
  <si>
    <t>3200A, CU, Epoxy, Silver Contact, 3PH+N+PER [5-Wire], IP55, Offset Edge [D][FR] A430B460C300</t>
  </si>
  <si>
    <t>085/2024/123/04</t>
  </si>
  <si>
    <t>ESHC532ES5F55OFIEALA300B560C430-FR</t>
  </si>
  <si>
    <t>3200A, CU, Epoxy, Silver Contact, 3PH+N+PER [5-Wire], IP55, Offset Flat [IE][FR] A300B560C430</t>
  </si>
  <si>
    <t>085/2024/123/05</t>
  </si>
  <si>
    <t>085/2024/124/01</t>
  </si>
  <si>
    <t>085/2024/124/02</t>
  </si>
  <si>
    <t>ESHC532PS5F55SF875</t>
  </si>
  <si>
    <t>3200A, CU, PET, Silver Contact, 3PH+N+PER [5-Wire], IP55, Straight Feeder 875 mm</t>
  </si>
  <si>
    <t>085/2024/124/03</t>
  </si>
  <si>
    <t>ESHC532PS5F55EFIEALA300B300</t>
  </si>
  <si>
    <t>3200A, CU, PET, Silver Contact, 3PH+N+PER [5-Wire], IP55, Elbow Flat (IE) A300B300</t>
  </si>
  <si>
    <t>085/2024/124/04</t>
  </si>
  <si>
    <t>085/2024/124/05</t>
  </si>
  <si>
    <t>085/2024/124/06</t>
  </si>
  <si>
    <t>085/2024/124/07</t>
  </si>
  <si>
    <t>085/2024/62.2/01</t>
  </si>
  <si>
    <t>085/2024/62.2/02</t>
  </si>
  <si>
    <t>085/2024/62.2/03</t>
  </si>
  <si>
    <t>085/2024/62.2/04</t>
  </si>
  <si>
    <t>085/2024/62.2/05</t>
  </si>
  <si>
    <t>ESHC532ES5F66EEUALA430B430-FR</t>
  </si>
  <si>
    <t>3200A, CU, Epoxy, Silver Contact, 3PH+N+PER [5-Wire], IP66, Elbow Edge [U][FR] A430B430</t>
  </si>
  <si>
    <t>085/2024/62.2/06</t>
  </si>
  <si>
    <t>085/2024/62.2/07</t>
  </si>
  <si>
    <t>085/2024/62.2/08</t>
  </si>
  <si>
    <t>085/2024/62.2/09</t>
  </si>
  <si>
    <t>ESHC532ES5F66SF2780-FR</t>
  </si>
  <si>
    <t>3200A, CU, Epoxy, Silver Contact, 3PH+N+PER [5-Wire], IP66, Straight Feeder [FR] 2780 mm</t>
  </si>
  <si>
    <t>085/2024/62.2/10</t>
  </si>
  <si>
    <t>085/2024/62.2/11</t>
  </si>
  <si>
    <t>ESHC532ES5F66SF1000-FR</t>
  </si>
  <si>
    <t>3200A, CU, Epoxy, Silver Contact, 3PH+N+PER [5-Wire], IP66, Straight Feeder [FR] 1000 mm</t>
  </si>
  <si>
    <t>085/2024/62.2/12</t>
  </si>
  <si>
    <t>ESHC532ES5F66EJ-FR</t>
  </si>
  <si>
    <t>3200A, CU, Epoxy, Silver Contact, 3PH+N+PER [5-Wire], IP66, Expansion Joint [FR] 1000 mm</t>
  </si>
  <si>
    <t>085/2024/62.2/13</t>
  </si>
  <si>
    <t>ESHC532ES5F66FS425-FR-EJ</t>
  </si>
  <si>
    <t>3200A, CU, Epoxy, Silver Contact, 3PH+N+PER [5-Wire], IP66, Flange Straight [FR] 425 mm, For Expansion Joint</t>
  </si>
  <si>
    <t>085/2024/62.2/14</t>
  </si>
  <si>
    <t>085/2024/62.2/15</t>
  </si>
  <si>
    <t>085/2024/63.2/01</t>
  </si>
  <si>
    <t>085/2024/63.2/02</t>
  </si>
  <si>
    <t>ESHC525ES5F55EFOEALA300B300-FR</t>
  </si>
  <si>
    <t>2500A, CU, Epoxy, Silver Contact, 3PH+N+PER [5-Wire], IP55, Elbow Flat [OE][FR] A300B300</t>
  </si>
  <si>
    <t>085/2024/63.2/03</t>
  </si>
  <si>
    <t>085/2024/63.2/04</t>
  </si>
  <si>
    <t>ESHC525ES5F55EEUALA370B370-FR</t>
  </si>
  <si>
    <t>2500A, CU, Epoxy, Silver Contact, 3PH+N+PER [5-Wire], IP55, Elbow Edge [U][FR] A370B370</t>
  </si>
  <si>
    <t>085/2024/63.2/05</t>
  </si>
  <si>
    <t>085/2024/63.2/06</t>
  </si>
  <si>
    <t>ESHC525ES5F55EEDALA370B370-FR</t>
  </si>
  <si>
    <t>2500A, CU, Epoxy, Silver Contact, 3PH+N+PER [5-Wire], IP55, Elbow Edge [D][FR] A370B370</t>
  </si>
  <si>
    <t>085/2024/63.2/07</t>
  </si>
  <si>
    <t>085/2024/63.2/08</t>
  </si>
  <si>
    <t>ESHC525ES5F66EFIEALA635B300-FR</t>
  </si>
  <si>
    <t>2500A, CU, Epoxy, Silver Contact, 3PH+N+PER [5-Wire], IP66, Elbow Flat [IE][FR] A635B300</t>
  </si>
  <si>
    <t>085/2024/63.2/09</t>
  </si>
  <si>
    <t>ESHC525ES5F66EEDALA910B910-FR</t>
  </si>
  <si>
    <t>2500A, CU, Epoxy, Silver Contact, 3PH+N+PER [5-Wire], IP66, Elbow Edge [D][FR] A910B910</t>
  </si>
  <si>
    <t>085/2024/63.2/10</t>
  </si>
  <si>
    <t>ESHC525ES5F66EFIEALA300B710-FR</t>
  </si>
  <si>
    <t>2500A, CU, Epoxy, Silver Contact, 3PH+N+PER [5-Wire], IP66, Elbow Flat [IE][FR] A300B710</t>
  </si>
  <si>
    <t>085/2024/63.2/11</t>
  </si>
  <si>
    <t>ESHC525ES5F66EEDALA790B890-FR</t>
  </si>
  <si>
    <t>2500A, CU, Epoxy, Silver Contact, 3PH+N+PER [5-Wire], IP66, Elbow Edge [D][FR] A790B890</t>
  </si>
  <si>
    <t>085/2024/63.2/12</t>
  </si>
  <si>
    <t>ESHC525ES5F66SF730-FR</t>
  </si>
  <si>
    <t>2500A, CU, Epoxy, Silver Contact, 3PH+N+PER [5-Wire], IP66, Straight Feeder [FR] 730 mm</t>
  </si>
  <si>
    <t>085/2024/63.2/13</t>
  </si>
  <si>
    <t>ESHC525ES5F66EFIEALA305B300-FR</t>
  </si>
  <si>
    <t>2500A, CU, Epoxy, Silver Contact, 3PH+N+PER [5-Wire], IP66, Elbow Flat [IE][FR] A305B300</t>
  </si>
  <si>
    <t>085/2024/63.2/14</t>
  </si>
  <si>
    <t>ESHC525ES5F66EEUALA765B370-FR</t>
  </si>
  <si>
    <t>2500A, CU, Epoxy, Silver Contact, 3PH+N+PER [5-Wire], IP66, Elbow Edge [U][FR] A765B370</t>
  </si>
  <si>
    <t>085/2024/63.2/15</t>
  </si>
  <si>
    <t>ESHC525ES5P55O123SP3000-FR</t>
  </si>
  <si>
    <t>2500A, CU, Epoxy, Silver Contact, 3PH+N+PER [5-Wire], IP55, Straight Plug-In [FR] 3000 mm</t>
  </si>
  <si>
    <t>085/2024/63.2/16</t>
  </si>
  <si>
    <t>ESHC525ES5F55SF1500-FR</t>
  </si>
  <si>
    <t>2500A, CU, Epoxy, Silver Contact, 3PH+N+PER [5-Wire], IP55, Straight Feeder [FR] 1500 mm</t>
  </si>
  <si>
    <t>085/2024/63.2/17</t>
  </si>
  <si>
    <t>ESHC525ES5F55TSA370B370C370-FR</t>
  </si>
  <si>
    <t>2500A, CU, Epoxy, Silver Contact, 3PH+N+PER [5-Wire], IP55, Tee Section [FR] A370B370C370</t>
  </si>
  <si>
    <t>085/2024/63.2/18</t>
  </si>
  <si>
    <t>085/2024/63.2/19</t>
  </si>
  <si>
    <t>085/2024/64.2/01</t>
  </si>
  <si>
    <t>085/2024/64.2/02</t>
  </si>
  <si>
    <t>085/2024/64.2/03</t>
  </si>
  <si>
    <t>ESHC520PS5F55FS425</t>
  </si>
  <si>
    <t>2000A, CU, PET, Silver Contact, 3PH+N+PER [5-Wire], IP55, Flange Straight 425 mm</t>
  </si>
  <si>
    <t>085/2024/64.2/04</t>
  </si>
  <si>
    <t>ESHC520PS5F55EFOEALA300B300</t>
  </si>
  <si>
    <t>2000A, CU, PET, Silver Contact, 3PH+N+PER [5-Wire], IP55, Elbow Flat (OE) A300B300</t>
  </si>
  <si>
    <t>085/2024/64.2/05</t>
  </si>
  <si>
    <t>ESHC520PS5F66EFOEALA300B300</t>
  </si>
  <si>
    <t>2000A, CU, PET, Silver Contact, 3PH+N+PER [5-Wire], IP66, Elbow Flat (OE) A300B300</t>
  </si>
  <si>
    <t>085/2024/64.2/06</t>
  </si>
  <si>
    <t>ESHC520PS5F55EEUALA350B350</t>
  </si>
  <si>
    <t>2000A, CU, PET, Silver Contact, 3PH+N+PER [5-Wire], IP55, Elbow Edge (U) A350B350</t>
  </si>
  <si>
    <t>085/2024/64.2/07</t>
  </si>
  <si>
    <t>ESHC520PS5F66EEUALA350B350</t>
  </si>
  <si>
    <t>2000A, CU, PET, Silver Contact, 3PH+N+PER [5-Wire], IP66, Elbow Edge (U) A350B350</t>
  </si>
  <si>
    <t>085/2024/64.2/08</t>
  </si>
  <si>
    <t>ESHC520PS5F55EEDALA350B350</t>
  </si>
  <si>
    <t>2000A, CU, PET, Silver Contact, 3PH+N+PER [5-Wire], IP55, Elbow Edge (D) A350B350</t>
  </si>
  <si>
    <t>085/2024/64.2/09</t>
  </si>
  <si>
    <t>ESHC520PS5F66EEDALA350B350</t>
  </si>
  <si>
    <t>2000A, CU, PET, Silver Contact, 3PH+N+PER [5-Wire], IP66, Elbow Edge (D) A350B350</t>
  </si>
  <si>
    <t>085/2024/64.2/10</t>
  </si>
  <si>
    <t>ESHC520PS5F66SF2000</t>
  </si>
  <si>
    <t>2000A, CU, PET, Silver Contact, 3PH+N+PER [5-Wire], IP66, Straight Feeder 2000 mm</t>
  </si>
  <si>
    <t>085/2024/64.2/11</t>
  </si>
  <si>
    <t>ESHC520PS5F66EFIEALA825B300</t>
  </si>
  <si>
    <t>2000A, CU, PET, Silver Contact, 3PH+N+PER [5-Wire], IP66, Elbow Flat (IE) A825B300</t>
  </si>
  <si>
    <t>085/2024/64.2/12</t>
  </si>
  <si>
    <t>ESHC520PS5F66EFIEALA300B405</t>
  </si>
  <si>
    <t>2000A, CU, PET, Silver Contact, 3PH+N+PER [5-Wire], IP66, Elbow Flat (IE) A300B405</t>
  </si>
  <si>
    <t>085/2024/64.2/13</t>
  </si>
  <si>
    <t>ESHC520PS5F66SF1390</t>
  </si>
  <si>
    <t>2000A, CU, PET, Silver Contact, 3PH+N+PER [5-Wire], IP66, Straight Feeder 1390 mm</t>
  </si>
  <si>
    <t>085/2024/64.2/14</t>
  </si>
  <si>
    <t>ESHC520PS5F66EFIEALA300B710</t>
  </si>
  <si>
    <t>2000A, CU, PET, Silver Contact, 3PH+N+PER [5-Wire], IP66, Elbow Flat (IE) A300B710</t>
  </si>
  <si>
    <t>085/2024/64.2/15</t>
  </si>
  <si>
    <t>ESHC520PS5F66EEUALA910B930</t>
  </si>
  <si>
    <t>2000A, CU, PET, Silver Contact, 3PH+N+PER [5-Wire], IP66, Elbow Edge (U) A910B930</t>
  </si>
  <si>
    <t>085/2024/64.2/16</t>
  </si>
  <si>
    <t>ESHC520PS5F66EFIEALA305B300</t>
  </si>
  <si>
    <t>2000A, CU, PET, Silver Contact, 3PH+N+PER [5-Wire], IP66, Elbow Flat (IE) A305B300</t>
  </si>
  <si>
    <t>085/2024/64.2/17</t>
  </si>
  <si>
    <t>ESHC520PS5P55O123SP3000</t>
  </si>
  <si>
    <t>2000A, CU, PET, Silver Contact, 3PH+N+PER [5-Wire], IP55, Straight Plug-in 3000 mm</t>
  </si>
  <si>
    <t>085/2024/64.2/18</t>
  </si>
  <si>
    <t>ESHC520PS5F55TSA350B350C350</t>
  </si>
  <si>
    <t>2000A, CU, PET, Silver Contact, 3PH+N+PER [5-Wire], IP55, Tee Section A350B350C350</t>
  </si>
  <si>
    <t>085/2024/64.2/19</t>
  </si>
  <si>
    <t>ESHC520PS5F55SF1540</t>
  </si>
  <si>
    <t>2000A, CU, PET, Silver Contact, 3PH+N+PER [5-Wire], IP55, Straight Feeder 1540 mm</t>
  </si>
  <si>
    <t>085/2024/24/02</t>
  </si>
  <si>
    <t>085/2024/25/02</t>
  </si>
  <si>
    <t>085/2024/26/02</t>
  </si>
  <si>
    <t>085/2024/22/02</t>
  </si>
  <si>
    <t>085/2024/20/02</t>
  </si>
  <si>
    <t>085/2024/23/02</t>
  </si>
  <si>
    <t>085/2024/21/02</t>
  </si>
  <si>
    <t>085/2024/31/02</t>
  </si>
  <si>
    <t>085/2024/32/02</t>
  </si>
  <si>
    <t>085/2024/33/02</t>
  </si>
  <si>
    <t>085/2024/34/02</t>
  </si>
  <si>
    <t>085/2024/35/02</t>
  </si>
  <si>
    <t>085/2024/36/02</t>
  </si>
  <si>
    <t>085/2024/27/02</t>
  </si>
  <si>
    <t>085/2024/28/01</t>
  </si>
  <si>
    <t>085/2024/29/02</t>
  </si>
  <si>
    <t>085/2024/30/02</t>
  </si>
  <si>
    <t>085/2024/19/02</t>
  </si>
  <si>
    <t>085/2024/22/01</t>
  </si>
  <si>
    <t>085/2024/24/01</t>
  </si>
  <si>
    <t>085/2024/25/01</t>
  </si>
  <si>
    <t>085/2024/26/01</t>
  </si>
  <si>
    <t>085/2024/21/01</t>
  </si>
  <si>
    <t>085/2024/20/01</t>
  </si>
  <si>
    <t>085/2024/23/01</t>
  </si>
  <si>
    <t>085/2024/31/01</t>
  </si>
  <si>
    <t>085/2024/32/01</t>
  </si>
  <si>
    <t>085/2024/33/01</t>
  </si>
  <si>
    <t>085/2024/34/01</t>
  </si>
  <si>
    <t>085/2024/35/01</t>
  </si>
  <si>
    <t>085/2024/36/01</t>
  </si>
  <si>
    <t>085/2024/19/01</t>
  </si>
  <si>
    <t>085/2024/27/01</t>
  </si>
  <si>
    <t>085/2024/28/02</t>
  </si>
  <si>
    <t>085/2024/29/01</t>
  </si>
  <si>
    <t>085/2024/30/01</t>
  </si>
  <si>
    <t>077/2025/24</t>
  </si>
  <si>
    <t>ES5P31SDA068092R1R55</t>
  </si>
  <si>
    <t>Tap-Off Unit 250A,ABB, S.C36kA, 3 poles, TMD With Extended Rotary Handle.</t>
  </si>
  <si>
    <t>LE MERIDIEN HOTEL-TABUK</t>
  </si>
  <si>
    <t>077/2025/25</t>
  </si>
  <si>
    <t>ES5P21SDA068089R1R55</t>
  </si>
  <si>
    <t>Tap-Off Unit 160A,ABB, S.C36kA, 3 poles, TMD With Extended Rotary Handle.</t>
  </si>
  <si>
    <t>077/2025/26</t>
  </si>
  <si>
    <t>ES5P21SDA068087R1R55</t>
  </si>
  <si>
    <t>077/2025/27</t>
  </si>
  <si>
    <t>ES5P21SDA068309R1R55</t>
  </si>
  <si>
    <t>Tap-Off Unit 160A,ABB, S.C50kA, 3 poles, TMD With Extended Rotary Handle.</t>
  </si>
  <si>
    <t>077/2025/28</t>
  </si>
  <si>
    <t>ES5P21SDA067019R1R55</t>
  </si>
  <si>
    <t>Tap-Off Unit 125A,ABB, S.C36kA, 3 poles, TMA With Extended Rotary Handle.</t>
  </si>
  <si>
    <t>077/2025/29</t>
  </si>
  <si>
    <t>ES5P41SDA100354R1R55</t>
  </si>
  <si>
    <t>Tap-Off Unit 400A,ABB, S.C36kA, 3 poles, TMD With Extended Rotary Handle.</t>
  </si>
  <si>
    <t>077/2025/30</t>
  </si>
  <si>
    <t>ES5P41SDA100355R1R55</t>
  </si>
  <si>
    <t>Tap-Off Unit 630A, 36kA at 415VAC, XT5N 630 Ekip, 3 poles, With Extended Rotary Handle</t>
  </si>
  <si>
    <t>077/2025/31</t>
  </si>
  <si>
    <t>ES5P51SDA100826R1R55</t>
  </si>
  <si>
    <t>Tap-Off Unit 800A,ABB, S.C50kA, 3 poles</t>
  </si>
  <si>
    <t>077/2025/32</t>
  </si>
  <si>
    <t>ES5P51SDA100827R1R55</t>
  </si>
  <si>
    <t>Tap-Off Unit 1000A,ABB, S.C50kA, 3 poles</t>
  </si>
  <si>
    <t>077/2025/33</t>
  </si>
  <si>
    <t>ESHC525ET5F55CB-1SDA100828R1</t>
  </si>
  <si>
    <t>2500A, CU, Epoxy, Tin Contact, 3PH+N+PER [5-Wire], IP55, Cable Box With C.B, 1250A,50kA</t>
  </si>
  <si>
    <t>077/2025/33F</t>
  </si>
  <si>
    <t>ESHC525ET5F55FS425-CB</t>
  </si>
  <si>
    <t>2500A, CU, Epoxy, Tin Contact, 3PH+N+PER [5-Wire], IP55, Flange Straight 425 mm, For Cable Box</t>
  </si>
  <si>
    <t>077/2025/10/01</t>
  </si>
  <si>
    <t>ESHC525ET5F66FS425</t>
  </si>
  <si>
    <t>2500A, CU, Epoxy, Tin Contact, 3PH+N+PER [5-Wire], IP66, Flange Straight 425 mm</t>
  </si>
  <si>
    <t>077/2025/10/02</t>
  </si>
  <si>
    <t>ESHC525ET5F66EEUALA370B370</t>
  </si>
  <si>
    <t>2500A, CU, Epoxy, Tin Contact, 3PH+N+PER [5-Wire], IP66, Elbow Edge (U) A370B370</t>
  </si>
  <si>
    <t>077/2025/10/03</t>
  </si>
  <si>
    <t>ESHC525ET5P55O123SP3000</t>
  </si>
  <si>
    <t>2500A, CU, Epoxy, Tin Contact, 3PH+N+PER [5-Wire], IP55, Straight Plug-in 3000 mm</t>
  </si>
  <si>
    <t>077/2025/10/04</t>
  </si>
  <si>
    <t>ESHC525ET5F66EFIEALA300B300</t>
  </si>
  <si>
    <t>2500A, CU, Epoxy, Tin Contact, 3PH+N+PER [5-Wire], IP66, Elbow Flat (IE) A300B300</t>
  </si>
  <si>
    <t>077/2025/10/05</t>
  </si>
  <si>
    <t>ESHC525ET5F66SF3000</t>
  </si>
  <si>
    <t>2500A, CU, Epoxy, Tin Contact, 3PH+N+PER [5-Wire], IP66, Straight Feeder 3000 mm</t>
  </si>
  <si>
    <t>077/2025/10/06</t>
  </si>
  <si>
    <t>ESHC525ET5F66EFOEALA300B300</t>
  </si>
  <si>
    <t>2500A, CU, Epoxy, Tin Contact, 3PH+N+PER [5-Wire], IP66, Elbow Flat (OE) A300B300</t>
  </si>
  <si>
    <t>077/2025/10/07</t>
  </si>
  <si>
    <t>ESHC525ET5F66SF1370</t>
  </si>
  <si>
    <t>2500A, CU, Epoxy, Tin Contact, 3PH+N+PER [5-Wire], IP66, Straight Feeder 1370 mm</t>
  </si>
  <si>
    <t>077/2025/10/08</t>
  </si>
  <si>
    <t>ESHC525ET5F66TSA370B370C370</t>
  </si>
  <si>
    <t>2500A, CU, Epoxy, Tin Contact, 3PH+N+PER [5-Wire], IP66, T-Section A370B370C370</t>
  </si>
  <si>
    <t>077/2025/10/09</t>
  </si>
  <si>
    <t>ESHC525ET5F55SF910</t>
  </si>
  <si>
    <t>2500A, CU, Epoxy, Tin Contact, 3PH+N+PER [5-Wire], IP55, Straight Feeder 910 mm</t>
  </si>
  <si>
    <t>077/2025/10/10</t>
  </si>
  <si>
    <t>ESHC525ET5P55O1SP1200</t>
  </si>
  <si>
    <t>2500A, CU, Epoxy, Tin Contact, 3PH+N+PER [5-Wire], IP55, Straight Plug-in 1200 mm</t>
  </si>
  <si>
    <t>077/2025/10/11</t>
  </si>
  <si>
    <t>ESHC525ET5F55SF1800</t>
  </si>
  <si>
    <t>2500A, CU, Epoxy, Tin Contact, 3PH+N+PER [5-Wire], IP55, Straight Feeder 1800 mm</t>
  </si>
  <si>
    <t>077/2025/10/12</t>
  </si>
  <si>
    <t>ESHC525ET5F55SF2000</t>
  </si>
  <si>
    <t>2500A, CU, Epoxy, Tin Contact, 3PH+N+PER [5-Wire], IP55, Straight Feeder 2000 mm</t>
  </si>
  <si>
    <t>077/2025/10/13</t>
  </si>
  <si>
    <t>ESHC525ET5F55SF1400</t>
  </si>
  <si>
    <t>2500A, CU, Epoxy, Tin Contact, 3PH+N+PER [5-Wire], IP55, Straight Feeder 1400 mm</t>
  </si>
  <si>
    <t>077/2025/10/14</t>
  </si>
  <si>
    <t>ESHC525ET5F55SF1100</t>
  </si>
  <si>
    <t>2500A, CU, Epoxy, Tin Contact, 3PH+N+PER [5-Wire], IP55, Straight Feeder 1100 mm</t>
  </si>
  <si>
    <t>077/2025/10/15</t>
  </si>
  <si>
    <t>ESHC525ET5F55SF1200</t>
  </si>
  <si>
    <t>2500A, CU, Epoxy, Tin Contact, 3PH+N+PER [5-Wire], IP55, Straight Feeder 1200 mm</t>
  </si>
  <si>
    <t>077/2025/10/16</t>
  </si>
  <si>
    <t>ESHC525ET5F55SF400</t>
  </si>
  <si>
    <t>2500A, CU, Epoxy, Tin Contact, 3PH+N+PER [5-Wire], IP55, Straight Feeder 400 mm</t>
  </si>
  <si>
    <t>077/2025/10/17</t>
  </si>
  <si>
    <t>077/2025/10/18</t>
  </si>
  <si>
    <t>ESHC525ET5F55EFIEALA300B300</t>
  </si>
  <si>
    <t>2500A, CU, Epoxy, Tin Contact, 3PH+N+PER [5-Wire], IP55, Elbow Flat (IE) A300B300</t>
  </si>
  <si>
    <t>077/2025/10/19</t>
  </si>
  <si>
    <t>ESHC525ET5F55TSA370B370C370</t>
  </si>
  <si>
    <t>2500A, CU, Epoxy, Tin Contact, 3PH+N+PER [5-Wire], IP55, T-Section A370B370C370</t>
  </si>
  <si>
    <t>077/2025/10/20</t>
  </si>
  <si>
    <t>ESHC525EC</t>
  </si>
  <si>
    <t>2500A, Copper, End Cap</t>
  </si>
  <si>
    <t>077/2025/10/21</t>
  </si>
  <si>
    <t>077/2025/10/22</t>
  </si>
  <si>
    <t>BWJPC5T525125IP55</t>
  </si>
  <si>
    <t>077/2025/10/23</t>
  </si>
  <si>
    <t>077/2025/11/01</t>
  </si>
  <si>
    <t>ESHC525ET5F55ZFOEALA300B300C300</t>
  </si>
  <si>
    <t>2500A, CU, Epoxy, Tin Contact, 3PH+N+PER [5-Wire], IP55, Z-Unit Flat (OE) A300B300C300</t>
  </si>
  <si>
    <t>077/2025/11/02</t>
  </si>
  <si>
    <t>077/2025/11/03</t>
  </si>
  <si>
    <t>ESHC525ET5P55O12SP2000</t>
  </si>
  <si>
    <t>2500A, CU, Epoxy, Tin Contact, 3PH+N+PER [5-Wire], IP55, Straight Plug-in 2000 mm</t>
  </si>
  <si>
    <t>077/2025/11/04</t>
  </si>
  <si>
    <t>077/2025/11/05</t>
  </si>
  <si>
    <t>077/2025/11/06</t>
  </si>
  <si>
    <t>ESHC525ET5F55SF3000</t>
  </si>
  <si>
    <t>2500A, CU, Epoxy, Tin Contact, 3PH+N+PER [5-Wire], IP55, Straight Feeder 3000 mm</t>
  </si>
  <si>
    <t>077/2025/11/07</t>
  </si>
  <si>
    <t>077/2025/11/08</t>
  </si>
  <si>
    <t>ESHC525ET5F55SF1250</t>
  </si>
  <si>
    <t>2500A, CU, Epoxy, Tin Contact, 3PH+N+PER [5-Wire], IP55, Straight Feeder 1250 mm</t>
  </si>
  <si>
    <t>077/2025/11/09</t>
  </si>
  <si>
    <t>077/2025/11/10</t>
  </si>
  <si>
    <t>077/2025/11/11</t>
  </si>
  <si>
    <t>077/2025/11/12</t>
  </si>
  <si>
    <t>ESHC525ET5F55SF2260</t>
  </si>
  <si>
    <t>2500A, CU, Epoxy, Tin Contact, 3PH+N+PER [5-Wire], IP55, Straight Feeder 2260 mm</t>
  </si>
  <si>
    <t>077/2025/11/13</t>
  </si>
  <si>
    <t>077/2025/11/14</t>
  </si>
  <si>
    <t>ESHC525ET5F55SF410</t>
  </si>
  <si>
    <t>2500A, CU, Epoxy, Tin Contact, 3PH+N+PER [5-Wire], IP55, Straight Feeder 410 mm</t>
  </si>
  <si>
    <t>077/2025/11/15</t>
  </si>
  <si>
    <t>077/2025/11/16</t>
  </si>
  <si>
    <t>077/2025/11/17</t>
  </si>
  <si>
    <t>077/2025/11/18</t>
  </si>
  <si>
    <t>077/2025/11/19</t>
  </si>
  <si>
    <t>077/2025/11/20</t>
  </si>
  <si>
    <t>077/2025/11/21</t>
  </si>
  <si>
    <t>077/2025/11/22</t>
  </si>
  <si>
    <t>077/2025/11/23</t>
  </si>
  <si>
    <t>ESHC525ET5F66SF1620</t>
  </si>
  <si>
    <t>2500A, CU, Epoxy, Tin Contact, 3PH+N+PER [5-Wire], IP66, Straight Feeder 1620 mm</t>
  </si>
  <si>
    <t>077/2025/11/24</t>
  </si>
  <si>
    <t>077/2025/11/25</t>
  </si>
  <si>
    <t>ESHC525ET5F66SF1710</t>
  </si>
  <si>
    <t>2500A, CU, Epoxy, Tin Contact, 3PH+N+PER [5-Wire], IP66, Straight Feeder 1710 mm</t>
  </si>
  <si>
    <t>077/2025/11/26</t>
  </si>
  <si>
    <t>077/2025/11/27</t>
  </si>
  <si>
    <t>077/2025/35</t>
  </si>
  <si>
    <t>BWJPC5T525125IP55-BO</t>
  </si>
  <si>
    <t>2500A, CU Joint Pack, 1S(200), 3Ph+N+PER [5-Wire], Tin Plated, IP55, Bolt on</t>
  </si>
  <si>
    <t>024/2025/195</t>
  </si>
  <si>
    <t>BWJPA6S412IP66-COV</t>
  </si>
  <si>
    <t>1250, AL, Joint Pack Cover IP66</t>
  </si>
  <si>
    <t>Lucid Motors</t>
  </si>
  <si>
    <t>024/2025/196</t>
  </si>
  <si>
    <t>BWJPA6S416IP66-COV</t>
  </si>
  <si>
    <t>1600, AL, Joint Pack Cover IP66</t>
  </si>
  <si>
    <t>024/2025/197</t>
  </si>
  <si>
    <t>BWJPC5T416IP66-COV</t>
  </si>
  <si>
    <t>1600, CU, Joint Pack Cover IP66</t>
  </si>
  <si>
    <t>024/2025/198</t>
  </si>
  <si>
    <t>024/2025/36.6/01</t>
  </si>
  <si>
    <t>BWJPC5T650IP66</t>
  </si>
  <si>
    <t>5000A, CU Joint Pack, 2S(200), 3Ph+22N+F.PER [6-Wire],Tin Plated, IP66</t>
  </si>
  <si>
    <t>024/2025/36.6/02</t>
  </si>
  <si>
    <t>ESHC550PT6F66SF400</t>
  </si>
  <si>
    <t>5000A, CU, PET, Tin Contact, 3PH+22N+F.PER [6-Wire], IP66, Straight Feeder 400 mm</t>
  </si>
  <si>
    <t>024/2025/47.3/01</t>
  </si>
  <si>
    <t>024/2025/47.3/02</t>
  </si>
  <si>
    <t>ESHC550PT6F66SF725</t>
  </si>
  <si>
    <t>5000A, CU, PET, Tin Contact, 3PH+22N+F.PER [6-Wire], IP66, Straight Feeder 725 mm</t>
  </si>
  <si>
    <t>024/2025/47.3/03</t>
  </si>
  <si>
    <t>ESHC550PT6F66EFOEALA393B300</t>
  </si>
  <si>
    <t>5000A, CU, PET, Tin Contact, 3PH+22N+F.PER [6-Wire], IP66, Elbow Flat (OE) A393B300</t>
  </si>
  <si>
    <t>024/2025/47.3/04</t>
  </si>
  <si>
    <t>ESHC550PT6F66SF515</t>
  </si>
  <si>
    <t>5000A, CU, PET, Tin Contact, 3PH+22N+F.PER [6-Wire], IP66, Straight Feeder 515 mm</t>
  </si>
  <si>
    <t>024/2025/48.3/01</t>
  </si>
  <si>
    <t>024/2025/48.3/02</t>
  </si>
  <si>
    <t>024/2025/48.3/03</t>
  </si>
  <si>
    <t>ESHC550PT6F66EEUALA760B757</t>
  </si>
  <si>
    <t>5000A, CU, PET, Tin Contact, 3PH+22N+F.PER [6-Wire], IP66, Elbow Edge (U) A760B757</t>
  </si>
  <si>
    <t>024/2025/48.3/04</t>
  </si>
  <si>
    <t>024/2025/49.3/01</t>
  </si>
  <si>
    <t>024/2025/49.3/02</t>
  </si>
  <si>
    <t>ESHC550PT6F66EEDALA689B505</t>
  </si>
  <si>
    <t>5000A, CU, PET, Tin Contact, 3PH+22N+F.PER [6-Wire], IP66, Elbow Edge (D) A689B505</t>
  </si>
  <si>
    <t>024/2025/49.3/03</t>
  </si>
  <si>
    <t>ESHC550PT6F66SF443</t>
  </si>
  <si>
    <t>5000A, CU, PET, Tin Contact, 3PH+22N+F.PER [6-Wire], IP66, Straight Feeder 443 mm</t>
  </si>
  <si>
    <t>024/2025/49.3/04</t>
  </si>
  <si>
    <t>024/2025/56.5/01</t>
  </si>
  <si>
    <t>ESHC550PT6F66SF890</t>
  </si>
  <si>
    <t>5000A, CU, PET, Tin Contact, 3PH+22N+F.PER [6-Wire], IP66, Straight Feeder 890 mm</t>
  </si>
  <si>
    <t>024/2025/56.5/02</t>
  </si>
  <si>
    <t>ESHC550PT6F66SF1000</t>
  </si>
  <si>
    <t>5000A, CU, PET, Tin Contact, 3PH+22N+F.PER [6-Wire], IP66, Straight Feeder 1000 mm</t>
  </si>
  <si>
    <t>024/2025/56.5/03</t>
  </si>
  <si>
    <t>024/2025/57.8/01</t>
  </si>
  <si>
    <t>ESHC550PT6F66SF695</t>
  </si>
  <si>
    <t>5000A, CU, PET, Tin Contact, 3PH+22N+F.PER [6-Wire], IP66, Straight Feeder 695 mm</t>
  </si>
  <si>
    <t>024/2025/57.8/02</t>
  </si>
  <si>
    <t>ESHC550PT6F66SF540</t>
  </si>
  <si>
    <t>5000A, CU, PET, Tin Contact, 3PH+22N+F.PER [6-Wire], IP66, Straight Feeder 540 mm</t>
  </si>
  <si>
    <t>024/2025/57.8/03</t>
  </si>
  <si>
    <t>024/2025/58.8/01</t>
  </si>
  <si>
    <t>024/2025/58.8/02</t>
  </si>
  <si>
    <t>ESHC550PT6F66SF655</t>
  </si>
  <si>
    <t>5000A, CU, PET, Tin Contact, 3PH+22N+F.PER [6-Wire], IP66, Straight Feeder 655 mm</t>
  </si>
  <si>
    <t>024/2025/58.8/03</t>
  </si>
  <si>
    <t>ESHC550PT6F66SF1710</t>
  </si>
  <si>
    <t>5000A, CU, PET, Tin Contact, 3PH+22N+F.PER [6-Wire], IP66, Straight Feeder 1710 mm</t>
  </si>
  <si>
    <t>024/2025/58.8/04</t>
  </si>
  <si>
    <t>024/2025/58.8/05</t>
  </si>
  <si>
    <t>ESHC550PT6F66EFIEALA300B300</t>
  </si>
  <si>
    <t>5000A, CU, PET, Tin Contact, 3PH+22N+F.PER [6-Wire], IP66, Elbow Flat (IE) A300B300</t>
  </si>
  <si>
    <t>024/2025/97.5/01</t>
  </si>
  <si>
    <t>ESHC516PT6F66SF2470</t>
  </si>
  <si>
    <t>1600A, CU, PET, Tin Contact, 3PH+22N+F.PER [6-Wire], IP66, Straight Feeder 2470 mm</t>
  </si>
  <si>
    <t>024/2025/97.5/02</t>
  </si>
  <si>
    <t>ESHC516PT6F66SF2270</t>
  </si>
  <si>
    <t>1600A, CU, PET, Tin Contact, 3PH+22N+F.PER [6-Wire], IP66, Straight Feeder 2270 mm</t>
  </si>
  <si>
    <t>024/2025/97.5/03</t>
  </si>
  <si>
    <t>ESHC516PT6F66OFIEDALA490B370C320</t>
  </si>
  <si>
    <t>1600A, CU, PET, Tin Contact, 3PH+22N+F.PER [6-Wire], IP66, Offset Flat (IED) A490B370C320 mm</t>
  </si>
  <si>
    <t>024/2025/97.5/04</t>
  </si>
  <si>
    <t>ESHC516PT6F66EEDALA490B320</t>
  </si>
  <si>
    <t>1600A, CU, PET, Tin Contact, 3PH+22N+F.PER [6-Wire], IP66, Elbow Edge (D) A490B320</t>
  </si>
  <si>
    <t>024/2025/97.5/05</t>
  </si>
  <si>
    <t>ESHC516PT6F66SF2368</t>
  </si>
  <si>
    <t>1600A, CU, PET, Tin Contact, 3PH+22N+F.PER [6-Wire], IP66, Straight Feeder 2368 mm</t>
  </si>
  <si>
    <t>024/2025/97.5/06</t>
  </si>
  <si>
    <t>BWJPC5T616IP66</t>
  </si>
  <si>
    <t>1600A, CU Joint Pack, 1S(100), 3Ph+22N+F.PER [6-Wire], Tin Plated, IP66</t>
  </si>
  <si>
    <t>024/2025/48.4/01</t>
  </si>
  <si>
    <t>ESHC550PT6F66SF1170</t>
  </si>
  <si>
    <t>5000A, CU, PET, Tin Contact, 3PH+22N+F.PER [6-Wire], IP66, Straight Feeder 1170 mm</t>
  </si>
  <si>
    <t>024/2025/48.5/01</t>
  </si>
  <si>
    <t>ESHC550PT6F66SF800</t>
  </si>
  <si>
    <t>5000A, CU, PET, Tin Contact, 3PH+22N+F.PER [6-Wire], IP66, Straight Feeder 800 mm</t>
  </si>
  <si>
    <t>024/2025/48.5/02</t>
  </si>
  <si>
    <t>024/2025/207</t>
  </si>
  <si>
    <t>024/2025/208</t>
  </si>
  <si>
    <t>024/2025/21.5/01</t>
  </si>
  <si>
    <t>024/2025/21.5/02</t>
  </si>
  <si>
    <t>ESHC550PT6F66SF610</t>
  </si>
  <si>
    <t>5000A, CU, PET, Tin Contact, 3PH+22N+F.PER [6-Wire], IP66, Straight Feeder 610 mm</t>
  </si>
  <si>
    <t>024/2025/22.6/01</t>
  </si>
  <si>
    <t>ESHC550PT6F66SF973</t>
  </si>
  <si>
    <t>5000A, CU, PET, Tin Contact, 3PH+22N+F.PER [6-Wire], IP66, Straight Feeder 973 mm</t>
  </si>
  <si>
    <t>024/2025/22.6/02</t>
  </si>
  <si>
    <t>024/2025/25.6/01</t>
  </si>
  <si>
    <t>024/2025/25.6/02</t>
  </si>
  <si>
    <t>ESHC550PT6F66SF620</t>
  </si>
  <si>
    <t>5000A, CU, PET, Tin Contact, 3PH+22N+F.PER [6-Wire], IP66, Straight Feeder 620 mm</t>
  </si>
  <si>
    <t>024/2025/26.5/01</t>
  </si>
  <si>
    <t>024/2025/26.5/02</t>
  </si>
  <si>
    <t>ESHC550PT6F66SF495</t>
  </si>
  <si>
    <t>5000A, CU, PET, Tin Contact, 3PH+22N+F.PER [6-Wire], IP66, Straight Feeder 495 mm</t>
  </si>
  <si>
    <t>024/2025/57.9/01</t>
  </si>
  <si>
    <t>ESHC550PT6F66SF1730</t>
  </si>
  <si>
    <t>5000A, CU, PET, Tin Contact, 3PH+22N+F.PER [6-Wire], IP66 Straight Feeder 1730 mm</t>
  </si>
  <si>
    <t>024/2025/57.9/02</t>
  </si>
  <si>
    <t>ESHC550PT6F66EFOEALA300B485</t>
  </si>
  <si>
    <t>5000A, CU, PET, Tin Contact, 3PH+22N+F.PER [6-Wire], IP66 Elbow Flat (OE) A300B485</t>
  </si>
  <si>
    <t>024/2025/57.9/03</t>
  </si>
  <si>
    <t>024/2025/58.9/01</t>
  </si>
  <si>
    <t>024/2025/58.9/02</t>
  </si>
  <si>
    <t>ESHC550PT6F66SF425</t>
  </si>
  <si>
    <t>5000A, CU, PET, Tin Contact, 3PH+22N+F.PER [6-Wire], IP66 Straight Feeder 425 mm</t>
  </si>
  <si>
    <t>024/2025/58.9/03</t>
  </si>
  <si>
    <t>ESHC550PT6F66EFOEALA300B430</t>
  </si>
  <si>
    <t>5000A, CU, PET, Tin Contact, 3PH+22N+F.PER [6-Wire], IP66 Elbow Flat (OE) A300B430</t>
  </si>
  <si>
    <t>024/2025/72.2/01</t>
  </si>
  <si>
    <t>ESHA616PS6P55O5SP3000</t>
  </si>
  <si>
    <t>1600A, AL, PET, Silver Contact, 3Ph+22N+F.PER [6-Wire], IP55, Straight Plug-In [5PIO] 3000 mm</t>
  </si>
  <si>
    <t>v38</t>
  </si>
  <si>
    <t>024/2025/72.2/02</t>
  </si>
  <si>
    <t>BWJPA6S616IP66</t>
  </si>
  <si>
    <t>1600A, AL Joint Pack, 1S(145), 3Ph+22N+F.PER [6-Wire], Silver Plated, IP66</t>
  </si>
  <si>
    <t>024/2025/73.2/01</t>
  </si>
  <si>
    <t>ESHA612PS6P55O5SP3000</t>
  </si>
  <si>
    <t>1250A, AL, PET, Silver Contact, 3Ph+22N+F.PER  [6-Wire], IP55, Straight Plug-In [5PIO] 3000 mm</t>
  </si>
  <si>
    <t>024/2025/73.2/02</t>
  </si>
  <si>
    <t>BWJPA6S612IP66</t>
  </si>
  <si>
    <t>1250A, AL Joint Pack, 1S(110), 3Ph+22N+F.PER [6-Wire], Silver Plated, IP66</t>
  </si>
  <si>
    <t>024/2025/214</t>
  </si>
  <si>
    <t>V39</t>
  </si>
  <si>
    <t>024/2025/215</t>
  </si>
  <si>
    <t>FLEX-C650</t>
  </si>
  <si>
    <t>Flexible Link, Complete Set, Busway CU-5000A, 3PH+22N+F.PER [6-Wire]</t>
  </si>
  <si>
    <t>v40</t>
  </si>
  <si>
    <t>024/2025/216</t>
  </si>
  <si>
    <t>BW-WF-C6E16</t>
  </si>
  <si>
    <t>1600A-Copper - Wall Flange - 100mm Bar Width</t>
  </si>
  <si>
    <t>024/2025/217</t>
  </si>
  <si>
    <t>BW-WF-C6E50</t>
  </si>
  <si>
    <t>024/2025/47.4/01</t>
  </si>
  <si>
    <t>ESHC550PT6F66EEUALA505B505</t>
  </si>
  <si>
    <t>5000A, CU, PET, Tin Contact, 3PH+22N+F.PER [6-Wire], IP66, Elbow Edge (U) A505B505</t>
  </si>
  <si>
    <t>v41</t>
  </si>
  <si>
    <t>024/2025/47.4/02</t>
  </si>
  <si>
    <t>024/2025/57.10/01</t>
  </si>
  <si>
    <t>ESHC550PT6F66EFOEALA345B300</t>
  </si>
  <si>
    <t>5000A, CU, PET, Tin Contact, 3PH+22N+F.PER [6-Wire], IP66, Elbow Flat (OE) A345B300</t>
  </si>
  <si>
    <t>024/2025/57.10/02</t>
  </si>
  <si>
    <t>ESHC550PT6F66EFIEALA300B370</t>
  </si>
  <si>
    <t>5000A, CU, PET, Tin Contact, 3PH+22N+F.PER [6-Wire], IP66, Elbow Flat (IE) A300B370</t>
  </si>
  <si>
    <t>024/2025/57.10/03</t>
  </si>
  <si>
    <t>ESHC550PT6F66EEUALA680B505</t>
  </si>
  <si>
    <t>5000A, CU, PET, Tin Contact, 3PH+22N+F.PER [6-Wire], IP66, Elbow Edge (U) A680B505</t>
  </si>
  <si>
    <t>024/2025/57.10/04</t>
  </si>
  <si>
    <t>024/2025/57.10/05</t>
  </si>
  <si>
    <t>ESHC550PT6F66EEDALA897B505</t>
  </si>
  <si>
    <t>5000A, CU, PET, Tin Contact, 3PH+22N+F.PER [6-Wire], IP66, Elbow Edge (D) A897B505</t>
  </si>
  <si>
    <t>024/2025/57.10/06</t>
  </si>
  <si>
    <t>ESHC550PT6F66ZFIEALA460B360C300</t>
  </si>
  <si>
    <t>5000A, CU, PET, Tin Contact, 3PH+22N+F.PER [6-Wire], IP66, Z-Unit Flat (IE) A460B360C300</t>
  </si>
  <si>
    <t>024/2025/57.10/07</t>
  </si>
  <si>
    <t>ESHC550PT6F66EFOEALA630B740</t>
  </si>
  <si>
    <t>5000A, CU, PET, Tin Contact, 3PH+22N+F.PER [6-Wire], IP66, Elbow Flat (OE) A630B740</t>
  </si>
  <si>
    <t>024/2025/57.10/08</t>
  </si>
  <si>
    <t>ESHC550PT6F66CB</t>
  </si>
  <si>
    <t>5000A, CU, PET, Tin Contact, 3PH+22N+F.PER [6-Wire], IP66, Cable Box</t>
  </si>
  <si>
    <t>024/2025/57.10/09</t>
  </si>
  <si>
    <t>024/2025/57.10/10</t>
  </si>
  <si>
    <t>ESHC550PT6F66EFOEALA300B300</t>
  </si>
  <si>
    <t>5000A, CU, PET, Tin Contact, 3PH+22N+F.PER [6-Wire], IP66, Elbow Flat (OE) A300B300</t>
  </si>
  <si>
    <t>024/2025/57.10/11</t>
  </si>
  <si>
    <t>ESHC550PT6F66EEDALA505B505</t>
  </si>
  <si>
    <t>5000A, CU, PET, Tin Contact, 3PH+22N+F.PER [6-Wire], IP66, Elbow Edge (D) A505B505</t>
  </si>
  <si>
    <t>024/2025/57.10/12</t>
  </si>
  <si>
    <t>024/2025/58.3/01</t>
  </si>
  <si>
    <t>024/2025/58.3/02</t>
  </si>
  <si>
    <t>024/2025/58.3/03</t>
  </si>
  <si>
    <t>024/2025/58.3/04</t>
  </si>
  <si>
    <t>ESHC550PT6F66EFIEALA300B465</t>
  </si>
  <si>
    <t>5000A, CU, PET, Tin Contact, 3PH+22N+F.PER [6-Wire], IP66, Elbow Flat (IE) A300B465</t>
  </si>
  <si>
    <t>024/2025/58.3/05</t>
  </si>
  <si>
    <t>ESHC550PT6F66EFIEALA300B555</t>
  </si>
  <si>
    <t>5000A, CU, PET, Tin Contact, 3PH+22N+F.PER [6-Wire], IP66, Elbow Flat (IE) A300B555</t>
  </si>
  <si>
    <t>024/2025/58.3/06</t>
  </si>
  <si>
    <t>024/2025/58.3/07</t>
  </si>
  <si>
    <t>ESHC550PT6F66EFIEALA440B300</t>
  </si>
  <si>
    <t>5000A, CU, PET, Tin Contact, 3PH+22N+F.PER [6-Wire], IP66, Elbow Flat (IE) A440B300</t>
  </si>
  <si>
    <t>024/2025/97.6/01</t>
  </si>
  <si>
    <t>ESHC516PT6F66ZFIEALA300B280C300</t>
  </si>
  <si>
    <t>1600A, CU, PET, Tin Contact, 3PH+22N+F.PER [6-Wire], IP66, Z-Unit Flat (IE) A300B280C300</t>
  </si>
  <si>
    <t>024/2025/97.6/02</t>
  </si>
  <si>
    <t>ESHC516PT6F66SF950</t>
  </si>
  <si>
    <t>1600A, CU, PET, Tin Contact, 3PH+22N+F.PER [6-Wire], IP66, Straight Feeder 950 mm</t>
  </si>
  <si>
    <t>024/2025/97.6/03</t>
  </si>
  <si>
    <t>ESHC516PT6F66SF1370</t>
  </si>
  <si>
    <t>1600A, CU, PET, Tin Contact, 3PH+22N+F.PER [6-Wire], IP66, Straight Feeder 1370 mm</t>
  </si>
  <si>
    <t>024/2025/97.6/04</t>
  </si>
  <si>
    <t>024/2025/31.6/01</t>
  </si>
  <si>
    <t>V43</t>
  </si>
  <si>
    <t>024/2025/31.6/02</t>
  </si>
  <si>
    <t>024/2025/32.6/01</t>
  </si>
  <si>
    <t>024/2025/32.6/02</t>
  </si>
  <si>
    <t>ESHC550PT6F66SF925</t>
  </si>
  <si>
    <t>5000A, CU, PET, Tin Contact, 3PH+22N+F.PER [6-Wire], IP66, Straight Feeder 925 mm</t>
  </si>
  <si>
    <t>024/2025/32.6/03</t>
  </si>
  <si>
    <t>ESHC550PT6F66SF420</t>
  </si>
  <si>
    <t>5000A, CU, PET, Tin Contact, 3PH+22N+F.PER [6-Wire], IP66, Straight Feeder 420 mm</t>
  </si>
  <si>
    <t>024/2025/32.6/04</t>
  </si>
  <si>
    <t>024/2025/32.6/05</t>
  </si>
  <si>
    <t>024/2025/57.11/01</t>
  </si>
  <si>
    <t>024/2025/57.11/02</t>
  </si>
  <si>
    <t>ESHC550PT6F66SF2000</t>
  </si>
  <si>
    <t>5000A, CU, PET, Tin Contact, 3PH+22N+F.PER [6-Wire], IP66, Straight Feeder 2000 mm</t>
  </si>
  <si>
    <t>024/2025/57.12/01</t>
  </si>
  <si>
    <t>ESHC550PT6F66EJ</t>
  </si>
  <si>
    <t>5000A, CU, PET, Tin Contact, 3PH+22N+F.PER [6-Wire], IP66, Expansion Joint, 1000 mm</t>
  </si>
  <si>
    <t>024/2025/58.10/01</t>
  </si>
  <si>
    <t>024/2025/58.10/02</t>
  </si>
  <si>
    <t>024/2025/58.11/01</t>
  </si>
  <si>
    <t>024/2025/97.7/01</t>
  </si>
  <si>
    <t>ESHC516PT6F66SF2000</t>
  </si>
  <si>
    <t>1600A, CU, PET, Tin Contact, 3PH+22N+F.PER [6-Wire], IP66, Straight Feeder 2000 mm</t>
  </si>
  <si>
    <t>024/2025/97.7/02</t>
  </si>
  <si>
    <t>024/2025/97.8/01</t>
  </si>
  <si>
    <t>ESHC516PT6F66EJ</t>
  </si>
  <si>
    <t>1600A, CU, PET, Tin Contact, 3PH+22N+F.PER [6-Wire], IP66, Expansion Joint 1000 mm</t>
  </si>
  <si>
    <t>024/2025/45.3/01</t>
  </si>
  <si>
    <t>ESHC550PT6F66SF685</t>
  </si>
  <si>
    <t>5000A, CU, PET, Tin Contact, 3PH+22N+F.PER [6-Wire], IP66, Straight Feeder 685 mm</t>
  </si>
  <si>
    <t>V33</t>
  </si>
  <si>
    <t>024/2025/45.3/02</t>
  </si>
  <si>
    <t>024/2025/45.3/03</t>
  </si>
  <si>
    <t>024/2025/45.3/04</t>
  </si>
  <si>
    <t>024/2025/46.3/01</t>
  </si>
  <si>
    <t>024/2025/46.3/02</t>
  </si>
  <si>
    <t>ESHC550PT6F66SF1090</t>
  </si>
  <si>
    <t>5000A, CU, PET, Tin Contact, 3PH+22N+F.PER [6-Wire], IP66, Straight Feeder 1090 mm</t>
  </si>
  <si>
    <t>024/2025/46.3/03</t>
  </si>
  <si>
    <t>024/2025/46.3/04</t>
  </si>
  <si>
    <t>024/2025/50.3/01</t>
  </si>
  <si>
    <t>ESHC550PT6F66SF820</t>
  </si>
  <si>
    <t>5000A, CU, PET, Tin Contact, 3PH+22N+F.PER [6-Wire], IP66, Straight Feeder 820 mm</t>
  </si>
  <si>
    <t>024/2025/50.3/02</t>
  </si>
  <si>
    <t>ESHC550PT6F66SF2935</t>
  </si>
  <si>
    <t>5000A, CU, PET, Tin Contact, 3PH+22N+F.PER [6-Wire], IP66, Straight Feeder 2935 mm</t>
  </si>
  <si>
    <t>024/2025/50.3/04</t>
  </si>
  <si>
    <t>ESHC550PT6F66SF1395</t>
  </si>
  <si>
    <t>5000A, CU, PET, Tin Contact, 3PH+22N+F.PER [6-Wire], IP66, Straight Feeder 1395 mm</t>
  </si>
  <si>
    <t>024/2025/50.3/05</t>
  </si>
  <si>
    <t>024/2025/50.3/06</t>
  </si>
  <si>
    <t>024/2025/19.4/01</t>
  </si>
  <si>
    <t>ESHC550PT6F66SF600</t>
  </si>
  <si>
    <t>5000A, CU, PET, Tin Contact, 3PH+22N+F.PER [6-Wire], IP66, Straight Feeder 600 mm</t>
  </si>
  <si>
    <t>V31</t>
  </si>
  <si>
    <t>024/2025/19.4/02</t>
  </si>
  <si>
    <t>ESHC550PT6F66SF760</t>
  </si>
  <si>
    <t>5000A, CU, PET, Tin Contact, 3PH+22N+F.PER [6-Wire], IP66, Straight Feeder 760 mm</t>
  </si>
  <si>
    <t>024/2025/19.4/03</t>
  </si>
  <si>
    <t>ESHC550PT6F66SF900</t>
  </si>
  <si>
    <t>5000A, CU, PET, Tin Contact, 3PH+22N+F.PER [6-Wire], IP66, Straight Feeder 900 mm</t>
  </si>
  <si>
    <t>024/2025/19.4/04</t>
  </si>
  <si>
    <t>ESHC550PT6F66SF1005</t>
  </si>
  <si>
    <t>5000A, CU, PET, Tin Contact, 3PH+22N+F.PER [6-Wire], IP66, Straight Feeder 1005 mm</t>
  </si>
  <si>
    <t>024/2025/19.4/05</t>
  </si>
  <si>
    <t>024/2025/20.4/01</t>
  </si>
  <si>
    <t>024/2025/20.4/02</t>
  </si>
  <si>
    <t>ESHC550PT6F66SF2715</t>
  </si>
  <si>
    <t>5000A, CU, PET, Tin Contact, 3PH+22N+F.PER [6-Wire], IP66, Straight Feeder 2715 mm</t>
  </si>
  <si>
    <t>024/2025/20.4/03</t>
  </si>
  <si>
    <t>ESHC550PT6F66SF415</t>
  </si>
  <si>
    <t>5000A, CU, PET, Tin Contact, 3PH+22N+F.PER [6-Wire], IP66, Straight Feeder 415 mm</t>
  </si>
  <si>
    <t>024/2025/20.4/04</t>
  </si>
  <si>
    <t>ESHC550PT6F66SF750</t>
  </si>
  <si>
    <t>5000A, CU, PET, Tin Contact, 3PH+22N+F.PER [6-Wire], IP66, Straight Feeder 750 mm</t>
  </si>
  <si>
    <t>024/2025/20.4/05</t>
  </si>
  <si>
    <t>ESHC550PT6F66SF480</t>
  </si>
  <si>
    <t>5000A, CU, PET, Tin Contact, 3PH+22N+F.PER [6-Wire], IP66, Straight Feeder 480 mm</t>
  </si>
  <si>
    <t>024/2025/20.4/06</t>
  </si>
  <si>
    <t>024/2025/21.4/01</t>
  </si>
  <si>
    <t>024/2025/21.4/02</t>
  </si>
  <si>
    <t>ESHC550PT6F66SF605</t>
  </si>
  <si>
    <t>5000A, CU, PET, Tin Contact, 3PH+22N+F.PER [6-Wire], IP66, Straight Feeder 605 mm</t>
  </si>
  <si>
    <t>024/2025/21.4/03</t>
  </si>
  <si>
    <t>024/2025/21.4/04</t>
  </si>
  <si>
    <t>ESHC550PT6F66EFIEALA505B300</t>
  </si>
  <si>
    <t>5000A, CU, PET, Tin Contact, 3PH+22N+F.PER [6-Wire], IP66, Elbow Flat (IE) A505B300</t>
  </si>
  <si>
    <t>024/2025/21.4/05</t>
  </si>
  <si>
    <t>ESHC550PT6F66SF980</t>
  </si>
  <si>
    <t>5000A, CU, PET, Tin Contact, 3PH+22N+F.PER [6-Wire], IP66, Straight Feeder 980 mm</t>
  </si>
  <si>
    <t>024/2025/21.4/06</t>
  </si>
  <si>
    <t>024/2025/22.5/01</t>
  </si>
  <si>
    <t>024/2025/22.5/02</t>
  </si>
  <si>
    <t>ESHC550PT6F66SF1655</t>
  </si>
  <si>
    <t>5000A, CU, PET, Tin Contact, 3PH+22N+F.PER [6-Wire], IP66, Straight Feeder 1655 mm</t>
  </si>
  <si>
    <t>024/2025/22.5/03</t>
  </si>
  <si>
    <t>ESHC550PT6F66EEUALA700B505</t>
  </si>
  <si>
    <t>5000A, CU, PET, Tin Contact, 3PH+22N+F.PER [6-Wire], IP66, Elbow Edge (U) A700B505</t>
  </si>
  <si>
    <t>024/2025/22.5/04</t>
  </si>
  <si>
    <t>ESHC550PT6F66SF1390</t>
  </si>
  <si>
    <t>5000A, CU, PET, Tin Contact, 3PH+22N+F.PER [6-Wire], IP66, Straight Feeder 1390 mm</t>
  </si>
  <si>
    <t>024/2025/23.4/01</t>
  </si>
  <si>
    <t>024/2025/23.4/02</t>
  </si>
  <si>
    <t>ESHC550PT6F66SF490</t>
  </si>
  <si>
    <t>5000A, CU, PET, Tin Contact, 3PH+22N+F.PER [6-Wire], IP66, Straight Feeder 490 mm</t>
  </si>
  <si>
    <t>024/2025/23.4/03</t>
  </si>
  <si>
    <t>ESHC550PT6F66SF1405</t>
  </si>
  <si>
    <t>5000A, CU, PET, Tin Contact, 3PH+22N+F.PER [6-Wire], IP66, Straight Feeder 1405 mm</t>
  </si>
  <si>
    <t>024/2025/23.4/04</t>
  </si>
  <si>
    <t>ESHC550PT6F66SF1135</t>
  </si>
  <si>
    <t>5000A, CU, PET, Tin Contact, 3PH+22N+F.PER [6-Wire], IP66, Straight Feeder 1135 mm</t>
  </si>
  <si>
    <t>024/2025/23.4/05</t>
  </si>
  <si>
    <t>ESHC550PT6F66SF860</t>
  </si>
  <si>
    <t>5000A, CU, PET, Tin Contact, 3PH+22N+F.PER [6-Wire], IP66, Straight Feeder 860 mm</t>
  </si>
  <si>
    <t>024/2025/24.4/01</t>
  </si>
  <si>
    <t>024/2025/24.4/02</t>
  </si>
  <si>
    <t>ESHC550PT6F66SF755</t>
  </si>
  <si>
    <t>5000A, CU, PET, Tin Contact, 3PH+22N+F.PER [6-Wire], IP66, Straight Feeder 755 mm</t>
  </si>
  <si>
    <t>024/2025/24.4/03</t>
  </si>
  <si>
    <t>024/2025/24.4/04</t>
  </si>
  <si>
    <t>024/2025/25.4/01</t>
  </si>
  <si>
    <t>024/2025/25.4/02</t>
  </si>
  <si>
    <t>ESHC550PT6F66SF2240</t>
  </si>
  <si>
    <t>5000A, CU, PET, Tin Contact, 3PH+22N+F.PER [6-Wire], IP66, Straight Feeder 2240 mm</t>
  </si>
  <si>
    <t>024/2025/25.4/03</t>
  </si>
  <si>
    <t>ESHC550PT6F66SF805</t>
  </si>
  <si>
    <t>5000A, CU, PET, Tin Contact, 3PH+22N+F.PER [6-Wire], IP66, Straight Feeder 805 mm</t>
  </si>
  <si>
    <t>024/2025/25.4/04</t>
  </si>
  <si>
    <t>024/2025/25.4/05</t>
  </si>
  <si>
    <t>024/2025/26.4/01</t>
  </si>
  <si>
    <t>024/2025/26.4/02</t>
  </si>
  <si>
    <t>ESHC550PT6F66SF460</t>
  </si>
  <si>
    <t>5000A, CU, PET, Tin Contact, 3PH+22N+F.PER [6-Wire], IP66, Straight Feeder 460 mm</t>
  </si>
  <si>
    <t>024/2025/26.4/03</t>
  </si>
  <si>
    <t>024/2025/26.4/04</t>
  </si>
  <si>
    <t>024/2025/26.4/05</t>
  </si>
  <si>
    <t>024/2025/26.4/06</t>
  </si>
  <si>
    <t>024/2025/28.6/01</t>
  </si>
  <si>
    <t>024/2025/28.6/02</t>
  </si>
  <si>
    <t>ESHC550PT6F66SF1805</t>
  </si>
  <si>
    <t>5000A, CU, PET, Tin Contact, 3PH+22N+F.PER [6-Wire], IP66, Straight Feeder 1805 mm</t>
  </si>
  <si>
    <t>024/2025/28.6/03</t>
  </si>
  <si>
    <t>ESHC550PT6F66SF1315</t>
  </si>
  <si>
    <t>5000A, CU, PET, Tin Contact, 3PH+22N+F.PER [6-Wire], IP66, Straight Feeder 1315 mm</t>
  </si>
  <si>
    <t>024/2025/29.6/01</t>
  </si>
  <si>
    <t>024/2025/29.6/02</t>
  </si>
  <si>
    <t>ESHC550PT6F66SF1785</t>
  </si>
  <si>
    <t>5000A, CU, PET, Tin Contact, 3PH+22N+F.PER [6-Wire], IP66, Straight Feeder 1785 mm</t>
  </si>
  <si>
    <t>024/2025/29.6/03</t>
  </si>
  <si>
    <t>024/2025/30.6/01</t>
  </si>
  <si>
    <t>024/2025/30.6/02</t>
  </si>
  <si>
    <t>024/2025/30.6/03</t>
  </si>
  <si>
    <t>ESHC550PT6F66SF785</t>
  </si>
  <si>
    <t>5000A, CU, PET, Tin Contact, 3PH+22N+F.PER [6-Wire], IP66, Straight Feeder 785 mm</t>
  </si>
  <si>
    <t>024/2025/20.5/01</t>
  </si>
  <si>
    <t>ESHC550PT6F66ZFIEALA300B540C300</t>
  </si>
  <si>
    <t>5000A, CU, PET, Tin Contact, 3PH+22N+F.PER [6-Wire], IP66, Z-Unit Flat (IE) A300B540C300</t>
  </si>
  <si>
    <t>024/2025/20.5/02</t>
  </si>
  <si>
    <t>024/2025/24.5/01</t>
  </si>
  <si>
    <t>ESHC550PT6F66ZFOEALA300B195C300</t>
  </si>
  <si>
    <t>5000A, CU, PET, Tin Contact, 3PH+22N+F.PER [6-Wire], IP66, Z-Unit Flat (OE) A300B195C300</t>
  </si>
  <si>
    <t>024/2025/24.5/02</t>
  </si>
  <si>
    <t>024/2025/25.5/01</t>
  </si>
  <si>
    <t>ESHC550PT6F66ZFIEALA300B170C300</t>
  </si>
  <si>
    <t>5000A, CU, PET, Tin Contact, 3PH+22N+F.PER [6-Wire], IP66, Z-Unit Flat (IE) A300B170C300</t>
  </si>
  <si>
    <t>024/2025/25.5/02</t>
  </si>
  <si>
    <t>024/2025/30.7/01</t>
  </si>
  <si>
    <t>024/2025/30.7/02</t>
  </si>
  <si>
    <t>ESHC550PT6F66SF2225</t>
  </si>
  <si>
    <t>5000A, CU, PET, Tin Contact, 3PH+22N+F.PER [6-Wire], IP66, Straight Feeder 2225 mm</t>
  </si>
  <si>
    <t>024/2025/27.5/01</t>
  </si>
  <si>
    <t>024/2025/27.5/02</t>
  </si>
  <si>
    <t>024/2025/27.5/03</t>
  </si>
  <si>
    <t>024/2025/27.5/04</t>
  </si>
  <si>
    <t>ESHC550PT6F66SF1620</t>
  </si>
  <si>
    <t>5000A, CU, PET, Tin Contact, 3PH+22N+F.PER [6-Wire], IP66, Straight Feeder 1620 mm</t>
  </si>
  <si>
    <t>024/2025/27.5/05</t>
  </si>
  <si>
    <t>ESHC550PT6F66SF2290</t>
  </si>
  <si>
    <t>5000A, CU, PET, Tin Contact, 3PH+22N+F.PER [6-Wire], IP66, Straight Feeder 2290 mm</t>
  </si>
  <si>
    <t>024/2025/52.3/01</t>
  </si>
  <si>
    <t>024/2025/52.3/02</t>
  </si>
  <si>
    <t>ESHC550PT6F66EFOEALA600B300</t>
  </si>
  <si>
    <t>5000A, CU, PET, Tin Contact, 3PH+22N+F.PER [6-Wire], IP66, Elbow Flat (OE) A600B300</t>
  </si>
  <si>
    <t>024/2025/52.3/03</t>
  </si>
  <si>
    <t>ESHC550PT6F66SF1600</t>
  </si>
  <si>
    <t>5000A, CU, PET, Tin Contact, 3PH+22N+F.PER [6-Wire], IP66, Straight Feeder 1600 mm</t>
  </si>
  <si>
    <t>024/2025/52.3/04</t>
  </si>
  <si>
    <t>ESHC550PT6F66SF2180</t>
  </si>
  <si>
    <t>5000A, CU, PET, Tin Contact, 3PH+22N+F.PER [6-Wire], IP66, Straight Feeder 2180 mm</t>
  </si>
  <si>
    <t>024/2025/52.3/05</t>
  </si>
  <si>
    <t>ESHC550PT6F66SF840</t>
  </si>
  <si>
    <t>5000A, CU, PET, Tin Contact, 3PH+22N+F.PER [6-Wire], IP66, Straight Feeder 840 mm</t>
  </si>
  <si>
    <t>024/2025/225</t>
  </si>
  <si>
    <t>ESHC5650EC</t>
  </si>
  <si>
    <t>5000A, Copper, End Cap [6-Wire]</t>
  </si>
  <si>
    <t>V42</t>
  </si>
  <si>
    <t>058/2025/5.2/01</t>
  </si>
  <si>
    <t>ESHC520PT5F65SF805</t>
  </si>
  <si>
    <t>2000A, CU, PET, Tin Contact, 3PH+N+PER [5-WIRE], IP65, Straight Feeder 805 mm</t>
  </si>
  <si>
    <t>Marina Marsa Dubai</t>
  </si>
  <si>
    <t>058/2025/5.2/02</t>
  </si>
  <si>
    <t>ESHC520PT5F65EFIEALA300B300</t>
  </si>
  <si>
    <t>2000A, CU, PET, Tin Contact, 3PH+N+PER [5-WIRE], IP65, Elbow Flat (IE) A300B300</t>
  </si>
  <si>
    <t>058/2025/5.2/03</t>
  </si>
  <si>
    <t>ESHC520PT5F65EEDALA350B350</t>
  </si>
  <si>
    <t>2000A, CU, PET, Tin Contact, 3PH+N+PER [5-WIRE], IP65, Elbow Edge (D) A350B350</t>
  </si>
  <si>
    <t>058/2025/5.2/04</t>
  </si>
  <si>
    <t>ESHC520PT5F65EEUALA350B350</t>
  </si>
  <si>
    <t>2000A, CU, PET, Tin Contact, 3PH+N+PER [5-WIRE], IP65, Elbow Edge (U) A350B350</t>
  </si>
  <si>
    <t>058/2025/5.2/05</t>
  </si>
  <si>
    <t>ESHC520PT5F65EFIEALA540B300</t>
  </si>
  <si>
    <t>2000A, CU, PET, Tin Contact, 3PH+N+PER [5-WIRE], IP65, Elbow Flat (IE) A540B300</t>
  </si>
  <si>
    <t>058/2025/5.2/06</t>
  </si>
  <si>
    <t>ESHC520PT5F65EFOEALA300B300</t>
  </si>
  <si>
    <t>2000A, CU, PET, Tin Contact, 3PH+N+PER [5-WIRE], IP65, Elbow Flat (OE) A300B300</t>
  </si>
  <si>
    <t>058/2025/5.2/07</t>
  </si>
  <si>
    <t>ESHC520PT5F65SF2677</t>
  </si>
  <si>
    <t>2000A, CU, PET, Tin Contact, 3PH+N+PER [5-WIRE], IP65, Straight Feeder 2677 mm</t>
  </si>
  <si>
    <t>058/2025/5.2/08</t>
  </si>
  <si>
    <t>BWJPC5T520125IP65</t>
  </si>
  <si>
    <t>2000A, CU Joint Pack, 1S(160), 3Ph+N+PER [5-Wire], Tin Plated, IP65</t>
  </si>
  <si>
    <t>058/2025/5.2/09</t>
  </si>
  <si>
    <t>ESHC520PT5F65SF3000</t>
  </si>
  <si>
    <t>2000A, CU, PET, Tin Contact, 3PH+N+PER [5-WIRE], IP65, Straight Feeder 3000 mm</t>
  </si>
  <si>
    <t>058/2025/5.2/10</t>
  </si>
  <si>
    <t>ESHC520PT5F65SF2000</t>
  </si>
  <si>
    <t>2000A, CU, PET, Tin Contact, 3PH+N+PER [5-WIRE], IP65, Straight Feeder 2000 mm</t>
  </si>
  <si>
    <t>058/2025/6.2/01</t>
  </si>
  <si>
    <t>058/2025/6.2/02</t>
  </si>
  <si>
    <t>058/2025/6.2/03</t>
  </si>
  <si>
    <t>ESHC520PT5F65SF1150</t>
  </si>
  <si>
    <t>2000A, CU, PET, Tin Contact, 3PH+N+PER [5-WIRE], IP65, Straight Feeder 1150 mm</t>
  </si>
  <si>
    <t>058/2025/6.2/04</t>
  </si>
  <si>
    <t>058/2025/6.2/05</t>
  </si>
  <si>
    <t>ESHC520PT5F65SF580</t>
  </si>
  <si>
    <t>2000A, CU, PET, Tin Contact, 3PH+N+PER [5-WIRE], IP65, Straight Feeder 580 mm</t>
  </si>
  <si>
    <t>058/2025/6.2/06</t>
  </si>
  <si>
    <t>058/2025/6.2/07</t>
  </si>
  <si>
    <t>058/2025/6.2/08</t>
  </si>
  <si>
    <t>043/2026/09</t>
  </si>
  <si>
    <t>ESHC516ET4F55ST400</t>
  </si>
  <si>
    <t>1600A, CU, Epoxy, Tin Contact, 3PH+N+PE [4-Wire], IP55, Straight Feeder 400 mm</t>
  </si>
  <si>
    <t>Marketing OFF</t>
  </si>
  <si>
    <t>043/2026/10</t>
  </si>
  <si>
    <t>ESHC525ET4F55ST400</t>
  </si>
  <si>
    <t>2500A, CU, Epoxy, Tin Contact, 3PH+N+PE [4-Wire], IP55, Straight Feeder 400 mm</t>
  </si>
  <si>
    <t>043/2026/11</t>
  </si>
  <si>
    <t>ESHC316PT4F55SF400</t>
  </si>
  <si>
    <t>1600A, CU3, PET, Tin Contact, 3PH+N+PE [4-Wire], IP55, Straight Feeder 400 mm</t>
  </si>
  <si>
    <t>043/2026/12</t>
  </si>
  <si>
    <t>ESHC325PT4F55SF400</t>
  </si>
  <si>
    <t>2500A, CU3, PET, Tin Contact, 3PH+N+PE [4-Wire], IP55, Straight Feeder 400 mm</t>
  </si>
  <si>
    <t>043/2026/13</t>
  </si>
  <si>
    <t>FLEX-C5-100</t>
  </si>
  <si>
    <t>Flexible Link, One Set, Busway CU</t>
  </si>
  <si>
    <t>043/2026/01</t>
  </si>
  <si>
    <t>ESHA608ES4F55FS425</t>
  </si>
  <si>
    <t>800A, AL, Epoxy, Silver Contact, 3PH+N+PE [4-Wire], IP55, Flange Straight 425 mm</t>
  </si>
  <si>
    <t>043/2026/02</t>
  </si>
  <si>
    <t>ESHA608ES4F55SF400</t>
  </si>
  <si>
    <t>800A, AL, Epoxy, Silver Contact, 3PH+N+PE [4-Wire], IP55, Straight Feeder 400 mm</t>
  </si>
  <si>
    <t>043/2026/03</t>
  </si>
  <si>
    <t>ESHA608ES4F55EFRA300B300</t>
  </si>
  <si>
    <t>800A, AL, Epoxy, Silver Contact, 3PH+N+PE [4-Wire], IP55, Elbow Flat (R) A300B300</t>
  </si>
  <si>
    <t>043/2026/04</t>
  </si>
  <si>
    <t>043/2026/05</t>
  </si>
  <si>
    <t>ESHC510ET4F55FS425</t>
  </si>
  <si>
    <t>1000A, CU, Epoxy, Tin Contact, 3PH+N+PE [4-Wire], IP55, Flange Straight 425 mm</t>
  </si>
  <si>
    <t>043/2026/06</t>
  </si>
  <si>
    <t>ESHC510ET4F55SF400</t>
  </si>
  <si>
    <t>1000A, CU, Epoxy, Tin Contact, 3PH+N+PE [4-Wire], IP55, Straight Feeder 400 mm</t>
  </si>
  <si>
    <t>043/2026/07</t>
  </si>
  <si>
    <t>ESHC510ET4F55EFRA300B300</t>
  </si>
  <si>
    <t>1000A, CU, Epoxy, Tin Contact, 3PH+N+PE [4-Wire], IP55, Elbow Flat (R) A300B300</t>
  </si>
  <si>
    <t>043/2026/08</t>
  </si>
  <si>
    <t>BWJPC5T410IP55</t>
  </si>
  <si>
    <t>1000A, CU Joint Pack, 1S(60), 3Ph+N+PE [4-Wire], Tin Plated, IP55</t>
  </si>
  <si>
    <t>030/2025/11</t>
  </si>
  <si>
    <t>FLEX-C440-45-S100</t>
  </si>
  <si>
    <t>Flexible Link, Complete Set [16-100], Busway CU-4000A, 3Ph+N+PE [4-BAR]</t>
  </si>
  <si>
    <t>Marquee Complex</t>
  </si>
  <si>
    <t>030/2025/12</t>
  </si>
  <si>
    <t>FLEX-C440-38-S100</t>
  </si>
  <si>
    <t>V3</t>
  </si>
  <si>
    <t>030/2025/08</t>
  </si>
  <si>
    <t>ESHC540ET4F55EFALA300B420-5X125</t>
  </si>
  <si>
    <t>4000A, CU(5X125), Epoxy, Tin Contact, 3PH+N+PE [4-Wire], IP55, Elbow Flat A300B420</t>
  </si>
  <si>
    <t>030/2025/09</t>
  </si>
  <si>
    <t>ESHC540ET4F55ZFALA360B590C360-5X125</t>
  </si>
  <si>
    <t>4000A, CU(5X125), Epoxy, Tin Contact, 3PH+N+PE [4-Wire], IP55, Z-Unit Flat A360B590C360</t>
  </si>
  <si>
    <t>030/2025/10</t>
  </si>
  <si>
    <t>BWJPC5T440IP55-5X125</t>
  </si>
  <si>
    <t>4000A, CU Joint Pack, 2S(125), 3Ph+N+PE [4-Wire], Tin Plated, IP55</t>
  </si>
  <si>
    <t>057/2025/34</t>
  </si>
  <si>
    <t>BW-WF-A6E32</t>
  </si>
  <si>
    <t>3200A,AL,Wall Flange [Set]</t>
  </si>
  <si>
    <t>Memphis University</t>
  </si>
  <si>
    <t>057/2025/35</t>
  </si>
  <si>
    <t>HSHF-A632</t>
  </si>
  <si>
    <t>3200A, AL, Hanger Support Flatwise</t>
  </si>
  <si>
    <t>057/2025/36</t>
  </si>
  <si>
    <t>HSHFC-A632</t>
  </si>
  <si>
    <t>3200A, AL, Hanger Support Flatwise Corner</t>
  </si>
  <si>
    <t>057/2025/30/01</t>
  </si>
  <si>
    <t>057/2025/30/02</t>
  </si>
  <si>
    <t>ESHA632PS4F55EFALA500B300</t>
  </si>
  <si>
    <t>3200A, AL, PET, Silver Contact, 3PH+N+PE [4-Wire], IP55, Elbow Flat A500B300</t>
  </si>
  <si>
    <t>057/2025/30/03</t>
  </si>
  <si>
    <t>ESHA632PS4F55SF2125</t>
  </si>
  <si>
    <t>3200A, AL, PET, Silver Contact, 3PH+N+PE [4-Wire], IP55, Straight Feeder 2125 mm</t>
  </si>
  <si>
    <t>057/2025/30/04</t>
  </si>
  <si>
    <t>057/2025/30/05</t>
  </si>
  <si>
    <t>ESHA632PS4F55SF2335</t>
  </si>
  <si>
    <t>3200A, AL, PET, Silver Contact, 3PH+N+PE [4-Wire], IP55, Straight Feeder 2335 mm</t>
  </si>
  <si>
    <t>057/2025/30/06</t>
  </si>
  <si>
    <t>ESHA632PS4F55SF875</t>
  </si>
  <si>
    <t>3200A, AL, PET, Silver Contact, 3PH+N+PE [4-Wire], IP55, Straight Feeder 875 mm</t>
  </si>
  <si>
    <t>057/2025/30/07</t>
  </si>
  <si>
    <t>057/2025/30/08</t>
  </si>
  <si>
    <t>ESHA632PS4F55SF1800</t>
  </si>
  <si>
    <t>3200A, AL, PET, Silver Contact, 3PH+N+PE [4-Wire], IP55, Straight Feeder 1800 mm</t>
  </si>
  <si>
    <t>057/2025/30/09</t>
  </si>
  <si>
    <t>057/2025/31/01</t>
  </si>
  <si>
    <t>057/2025/31/02</t>
  </si>
  <si>
    <t>057/2025/31/03</t>
  </si>
  <si>
    <t>057/2025/31/04</t>
  </si>
  <si>
    <t>057/2025/31/05</t>
  </si>
  <si>
    <t>057/2025/31/06</t>
  </si>
  <si>
    <t>ESHA632PS4F55SF1100</t>
  </si>
  <si>
    <t>3200A, AL, PET, Silver Contact, 3PH+N+PE [4-Wire], IP55, Straight Feeder 1100 mm</t>
  </si>
  <si>
    <t>057/2025/31/07</t>
  </si>
  <si>
    <t>057/2025/14</t>
  </si>
  <si>
    <t>BW-WF-A6E10</t>
  </si>
  <si>
    <t>1000A-Aluminum - Wall Flange - 80mm Bar Width</t>
  </si>
  <si>
    <t>057/2025/15</t>
  </si>
  <si>
    <t>BW-WF-A6E08</t>
  </si>
  <si>
    <t>800A-Aluminum - Wall Flange - 55mm Bar Width</t>
  </si>
  <si>
    <t>057/2025/16</t>
  </si>
  <si>
    <t>HSHF-A608</t>
  </si>
  <si>
    <t>800A, AL, Hanger Support Flatwise</t>
  </si>
  <si>
    <t>057/2025/17</t>
  </si>
  <si>
    <t>HSHFC-A608</t>
  </si>
  <si>
    <t>800A, AL, Hanger Support Flatwise Corner</t>
  </si>
  <si>
    <t>057/2025/18</t>
  </si>
  <si>
    <t>HSHF-A610</t>
  </si>
  <si>
    <t>1000A, AL, Hanger Support Flatwise</t>
  </si>
  <si>
    <t>057/2025/19</t>
  </si>
  <si>
    <t>HSHFC-A610</t>
  </si>
  <si>
    <t>1000A, AL, Hanger Support Flatwise Corner</t>
  </si>
  <si>
    <t>057/2025/20</t>
  </si>
  <si>
    <t>057/2025/11/01</t>
  </si>
  <si>
    <t>057/2025/11/02</t>
  </si>
  <si>
    <t>ESHA610PS4F55EEALA310B310</t>
  </si>
  <si>
    <t>1000A, AL, PET, Silver Contact, 3PH+N+PE [4-Wire], IP55, Elbow Edge A310B310</t>
  </si>
  <si>
    <t>057/2025/11/03</t>
  </si>
  <si>
    <t>ESHA610PS4F55SF760</t>
  </si>
  <si>
    <t>1000A, AL, PET, Silver Contact, 3PH+N+PE [4-Wire], IP55, Straight Feeder 760 mm</t>
  </si>
  <si>
    <t>057/2025/11/04</t>
  </si>
  <si>
    <t>057/2025/12/01</t>
  </si>
  <si>
    <t>057/2025/12/02</t>
  </si>
  <si>
    <t>ESHA608PS4F55EEALA298B298</t>
  </si>
  <si>
    <t>800A, AL, PET, Silver Contact, 3PH+N+PE [4-Wire], IP55, Elbow Edge A298B298</t>
  </si>
  <si>
    <t>057/2025/12/03</t>
  </si>
  <si>
    <t>ESHA608PS4F55SF958</t>
  </si>
  <si>
    <t>800A, AL, PET, Silver Contact, 3PH+N+PE [4-Wire], IP55, Straight Feeder 958 mm</t>
  </si>
  <si>
    <t>057/2025/12/04</t>
  </si>
  <si>
    <t>ESHA608PS4F55ZEALA298B340C298</t>
  </si>
  <si>
    <t>800A, AL, PET, Silver Contact, 3PH+N+PE [4-Wire], IP55, Z-Unit Edge A298B340C298</t>
  </si>
  <si>
    <t>057/2025/12/05</t>
  </si>
  <si>
    <t>057/2025/12/06</t>
  </si>
  <si>
    <t>ESHA608PS4F55SF2000</t>
  </si>
  <si>
    <t>800A, AL, PET, Silver Contact, 3PH+N+PE [4-Wire], IP55, Straight Feeder 2000 mm</t>
  </si>
  <si>
    <t>057/2025/12/07</t>
  </si>
  <si>
    <t>ESHA608PS4F55EJ</t>
  </si>
  <si>
    <t>800A, AL, PET, Silver Contact, 3PH+N+PE [4-Wire], IP55, Expansion Joint, 1000 mm</t>
  </si>
  <si>
    <t>057/2025/12/09</t>
  </si>
  <si>
    <t>ESHA608PS4F55SF1000</t>
  </si>
  <si>
    <t>800A, AL, PET, Silver Contact, 3PH+N+PE [4-Wire], IP55, Straight Feeder 1000 mm</t>
  </si>
  <si>
    <t>057/2025/12/10</t>
  </si>
  <si>
    <t>ESHA608PS4F55SF1400</t>
  </si>
  <si>
    <t>800A, AL, PET, Silver Contact, 3PH+N+PE [4-Wire], IP55, Straight Feeder 1400 mm</t>
  </si>
  <si>
    <t>057/2025/12/11</t>
  </si>
  <si>
    <t>ESHA608PS4F55EFALA300B300</t>
  </si>
  <si>
    <t>800A, AL, PET, Silver Contact, 3PH+N+PE [4-Wire], IP55, Elbow Flat A300B300</t>
  </si>
  <si>
    <t>057/2025/12/12</t>
  </si>
  <si>
    <t>ESHA608PS4F55SF1150</t>
  </si>
  <si>
    <t>800A, AL, PET, Silver Contact, 3PH+N+PE [4-Wire], IP55, Straight Feeder 1150 mm</t>
  </si>
  <si>
    <t>057/2025/12/13</t>
  </si>
  <si>
    <t>ESHA608PS4F55SF1465</t>
  </si>
  <si>
    <t>800A, AL, PET, Silver Contact, 3PH+N+PE [4-Wire], IP55, Straight Feeder 1465 mm</t>
  </si>
  <si>
    <t>057/2025/12/14</t>
  </si>
  <si>
    <t>ESHA608PS4F55SF2785</t>
  </si>
  <si>
    <t>800A, AL, PET, Silver Contact, 3PH+N+PE [4-Wire], IP55, Straight Feeder 2785 mm</t>
  </si>
  <si>
    <t>057/2025/12/15</t>
  </si>
  <si>
    <t>ESHA608PS4F55SF865</t>
  </si>
  <si>
    <t>800A, AL, PET, Silver Contact, 3PH+N+PE [4-Wire], IP55, Straight Feeder 865 mm</t>
  </si>
  <si>
    <t>057/2025/12/16</t>
  </si>
  <si>
    <t>ESHA608PS4F55SF690</t>
  </si>
  <si>
    <t>800A, AL, PET, Silver Contact, 3PH+N+PE [4-Wire], IP55, Straight Feeder 690 mm</t>
  </si>
  <si>
    <t>057/2025/12/17</t>
  </si>
  <si>
    <t>ESHA608PS4F55ZEALA298B218C298</t>
  </si>
  <si>
    <t>800A, AL, PET, Silver Contact, 3PH+N+PE [4-Wire], IP55, Z-Unit Edge A298B218C298</t>
  </si>
  <si>
    <t>057/2025/12/18</t>
  </si>
  <si>
    <t>ESHA608PS4F55SF1335</t>
  </si>
  <si>
    <t>800A, AL, PET, Silver Contact, 3PH+N+PE [4-Wire], IP55, Straight Feeder 1335 mm</t>
  </si>
  <si>
    <t>057/2025/12/19</t>
  </si>
  <si>
    <t>ESHA608PS4F55FEDA425B300</t>
  </si>
  <si>
    <t>800A, AL, PET, Silver Contact, 3PH+N+PE [4-Wire], IP55, Flange Edge (D) A425B300</t>
  </si>
  <si>
    <t>057/2025/13/01</t>
  </si>
  <si>
    <t>057/2025/13/02</t>
  </si>
  <si>
    <t>ESHA610PS4F55EFALA300B300</t>
  </si>
  <si>
    <t>1000A, AL, PET, Silver Contact, 3Ph+N+PE [4-WIRE], IP55, Elbow Flat A300B300</t>
  </si>
  <si>
    <t>057/2025/13/03</t>
  </si>
  <si>
    <t>ESHA610PS4F55SF1580</t>
  </si>
  <si>
    <t>1000A, AL, PET, Silver Contact, 3PH+N+PE [4-Wire], IP55, Straight Feeder 1580 mm</t>
  </si>
  <si>
    <t>057/2025/13/04</t>
  </si>
  <si>
    <t>057/2025/13/05</t>
  </si>
  <si>
    <t>057/2025/13/06</t>
  </si>
  <si>
    <t>ESHA610PS4F55SF2432</t>
  </si>
  <si>
    <t>1000A, AL, PET, Silver Contact, 3PH+N+PE [4-Wire], IP55, Straight Feeder 2432 mm</t>
  </si>
  <si>
    <t>057/2025/13/07</t>
  </si>
  <si>
    <t>ESHA610PS4F55ZFALA300B260C300</t>
  </si>
  <si>
    <t>1000A, AL, PET, Silver Contact, 3PH+N+PE [4-Wire], IP55, Z-Unit Flat A300B260C300</t>
  </si>
  <si>
    <t>057/2025/13/08</t>
  </si>
  <si>
    <t>ESHA610PS4F55SF1315</t>
  </si>
  <si>
    <t>1000A, AL, PET, Silver Contact, 3PH+N+PE [4-Wire], IP55, Straight Feeder 1315 mm</t>
  </si>
  <si>
    <t>057/2025/13/09</t>
  </si>
  <si>
    <t>ESHA610PS4F55EJ</t>
  </si>
  <si>
    <t>1000A, AL, PET, Silver Contact, 3PH+N+PE [4-Wire], IP55, Expansion Joint, 1000 mm</t>
  </si>
  <si>
    <t>057/2025/13/11</t>
  </si>
  <si>
    <t>ESHA610PS4F55SF795</t>
  </si>
  <si>
    <t>1000A, AL, PET, Silver Contact, 3PH+N+PE [4-Wire], IP55, Straight Feeder 795 mm</t>
  </si>
  <si>
    <t>057/2025/13/12</t>
  </si>
  <si>
    <t>ESHA610PS4F55SF2555</t>
  </si>
  <si>
    <t>1000A, AL, PET, Silver Contact, 3PH+N+PE [4-Wire], IP55, Straight Feeder 2555 mm</t>
  </si>
  <si>
    <t>057/2025/13/13</t>
  </si>
  <si>
    <t>ESHA610PS4F55SF2935</t>
  </si>
  <si>
    <t>1000A, AL, PET, Silver Contact, 3PH+N+PE [4-Wire], IP55, Straight Feeder 2935 mm</t>
  </si>
  <si>
    <t>057/2025/13/14</t>
  </si>
  <si>
    <t>ESHA610PS4F55SF2255</t>
  </si>
  <si>
    <t>1000A, AL, PET, Silver Contact, 3PH+N+PE [4-Wire], IP55, Straight Feeder 2255 mm</t>
  </si>
  <si>
    <t>057/2025/13/15</t>
  </si>
  <si>
    <t>ESHA610PS4F55SF2455</t>
  </si>
  <si>
    <t>1000A, AL, PET, Silver Contact, 3PH+N+PE [4-Wire], IP55, Straight Feeder 2455 mm</t>
  </si>
  <si>
    <t>057/2025/13/16</t>
  </si>
  <si>
    <t>ESHA610PS4F55OFALA300B325C310</t>
  </si>
  <si>
    <t>1000A, AL, PET, Silver Contact, 3PH+N+PE [4-Wire], IP55, Offset Flat A300B325C310</t>
  </si>
  <si>
    <t>057/2025/13/17</t>
  </si>
  <si>
    <t>ESHA610PS4F55SF2530</t>
  </si>
  <si>
    <t>1000A, AL, PET, Silver Contact, 3PH+N+PE [4-Wire], IP55, Straight Feeder 2530 mm</t>
  </si>
  <si>
    <t>057/2025/13/18</t>
  </si>
  <si>
    <t>ESHA610PS4F55SF2765</t>
  </si>
  <si>
    <t>1000A, AL, PET, Silver Contact, 3PH+N+PE [4-Wire], IP55, Straight Feeder 2765 mm</t>
  </si>
  <si>
    <t>057/2025/13/19</t>
  </si>
  <si>
    <t>ESHA610PS4F55FEUA375B310</t>
  </si>
  <si>
    <t>1000A, AL, PET, Silver Contact, 3PH+N+PE [4-Wire], IP55, Flange Edge (U) A375B310</t>
  </si>
  <si>
    <t>057/2025/41</t>
  </si>
  <si>
    <t>057/2025/12.2/01</t>
  </si>
  <si>
    <t>ESHA608PS4F55ZEALA300B480C300</t>
  </si>
  <si>
    <t>800A, AL, PET, Silver Contact, 3PH+N+PE [4-Wire], IP55, Z-Unit Edge A300B480C300</t>
  </si>
  <si>
    <t>057/2025/42</t>
  </si>
  <si>
    <t>057/2025/12.3/01</t>
  </si>
  <si>
    <t>ESHA608PS4F55EFALA550B490</t>
  </si>
  <si>
    <t>800A, AL, PET, Silver Contact, 3PH+N+PE [4-Wire], IP55, Elbow Flat A550B490</t>
  </si>
  <si>
    <t>057/2025/12.3/02</t>
  </si>
  <si>
    <t>057/2025/13.2/01</t>
  </si>
  <si>
    <t>057/2025/13.2/02</t>
  </si>
  <si>
    <t>ESHA610PS4F55EEALA540B360</t>
  </si>
  <si>
    <t>1000A, AL, PET, Silver Contact, 3PH+N+PE [4-Wire], IP55, Elbow Edge A540B360</t>
  </si>
  <si>
    <t>057/2025/13.2/03</t>
  </si>
  <si>
    <t>ESHA610PS4F55SF620</t>
  </si>
  <si>
    <t>1000A, AL, PET, Silver Contact, 3PH+N+PE [4-Wire], IP55, Straight Feeder 620 mm</t>
  </si>
  <si>
    <t>057/2025/13.2/04</t>
  </si>
  <si>
    <t>ESHA610PS4F55ZFALA300B400C300</t>
  </si>
  <si>
    <t>1000A, AL, PET, Silver Contact, 3PH+N+PE [4-Wire], IP55, Z-Unit Flat A300B400C300</t>
  </si>
  <si>
    <t>057/2025/13.2/05</t>
  </si>
  <si>
    <t>ESHA610PS4F55EFALA400B700</t>
  </si>
  <si>
    <t>1000A, AL, PET, Silver Contact, 3PH+N+PE [4-Wire], IP55, Elbow Flat A400B700</t>
  </si>
  <si>
    <t>057/2025/13.2/06</t>
  </si>
  <si>
    <t>ESHA610PS4F55EFALA840B1070</t>
  </si>
  <si>
    <t>1000A, AL, PET, Silver Contact, 3PH+N+PE [4-Wire], IP55, Elbow Flat A840B1070</t>
  </si>
  <si>
    <t>057/2025/13.2/07</t>
  </si>
  <si>
    <t>ESHA610PS4F55SF1040</t>
  </si>
  <si>
    <t>1000A, AL, PET, Silver Contact, 3PH+N+PE [4-Wire], IP55, Straight Feeder 1040 mm</t>
  </si>
  <si>
    <t>057/2025/30.1/01</t>
  </si>
  <si>
    <t>ESHA632PS4F55EEALA630B630</t>
  </si>
  <si>
    <t>3200A, AL, PET, Silver Contact, 3PH+N+PE [4-Wire], IP55, Elbow Edge A630B630</t>
  </si>
  <si>
    <t>057/2025/30.1/02</t>
  </si>
  <si>
    <t>ESHA632PS4F55ZFALA300B150C300</t>
  </si>
  <si>
    <t>3200A, AL, PET, Silver Contact, 3PH+N+PE [4-Wire], IP55, Z-Unit Flat A300B150C300</t>
  </si>
  <si>
    <t>057/2025/30.1/03</t>
  </si>
  <si>
    <t>057/2025/30.1/04</t>
  </si>
  <si>
    <t>057/2025/31.1/01</t>
  </si>
  <si>
    <t>057/2025/31.1/02</t>
  </si>
  <si>
    <t>057/2025/31.1/03</t>
  </si>
  <si>
    <t>ESHA632PS4F55EEALA750B630</t>
  </si>
  <si>
    <t>3200A, AL, PET, Silver Contact, 3PH+N+PE [4-Wire], IP55, Elbow Edge A750B630</t>
  </si>
  <si>
    <t>057/2025/31.1/04</t>
  </si>
  <si>
    <t>057/2025/11.1/01</t>
  </si>
  <si>
    <t>ESHA610PS4F55EFALA315B615</t>
  </si>
  <si>
    <t>1000A, AL, PET, Silver Contact, 3PH+N+PE [4-Wire], IP55, Elbow Flat A315B615</t>
  </si>
  <si>
    <t>057/2025/11.1/02</t>
  </si>
  <si>
    <t>057/2025/12.1/01</t>
  </si>
  <si>
    <t>ESHA608PS4F55EFALA380B570</t>
  </si>
  <si>
    <t>800A, AL, PET, Silver Contact, 3PH+N+PE [4-Wire], IP55, Elbow Flat A380B570</t>
  </si>
  <si>
    <t>057/2025/12.1/02</t>
  </si>
  <si>
    <t>ESHA608PS4F55EFALA320B380</t>
  </si>
  <si>
    <t>800A, AL, PET, Silver Contact, 3PH+N+PE [4-Wire], IP55, Elbow Flat A320B380</t>
  </si>
  <si>
    <t>057/2025/12.1/03</t>
  </si>
  <si>
    <t>057/2025/13.1/01</t>
  </si>
  <si>
    <t>ESHA610PS4F55ZFALA300B150C620</t>
  </si>
  <si>
    <t>1000A, AL, PET, Silver Contact, 3PH+N+PE [4-Wire], IP55, Z-Unit Flat A300B150C620</t>
  </si>
  <si>
    <t>057/2025/13.1/02</t>
  </si>
  <si>
    <t>057/2025/49</t>
  </si>
  <si>
    <t>057/2025/50</t>
  </si>
  <si>
    <t>057/2025/51</t>
  </si>
  <si>
    <t>057/2025/52</t>
  </si>
  <si>
    <t>057/2025/53</t>
  </si>
  <si>
    <t>057/2025/54</t>
  </si>
  <si>
    <t>057/2025/55</t>
  </si>
  <si>
    <t>034/2026/04</t>
  </si>
  <si>
    <t>ES5P41SDA100490R1R55-LCD</t>
  </si>
  <si>
    <t>Tap-Off Unit 400A, S.C 70kA, XT5H 400 Ekip Dip LS/I In=400 3p F F, With Extended Rotary Handle for Lucid Project</t>
  </si>
  <si>
    <t>MINO-Lucid Tap</t>
  </si>
  <si>
    <t>034/2026/05</t>
  </si>
  <si>
    <t>ES5P41SDA100491R1R55-LCD</t>
  </si>
  <si>
    <t>Tap-Off Unit 630A, S.C 70kA, XT5H 630 Ekip Dip LS/I In=630 3p F F, With Extended Rotary Handle for Lucid Project</t>
  </si>
  <si>
    <t>066/2025/1.5/01</t>
  </si>
  <si>
    <t>ESHC550PT5F65SF1144-3S</t>
  </si>
  <si>
    <t>5000A, CU(3S-160), PET, Tin Contact, 3PH+N+PER [5-Wire], IP65, Straight Feeder 1144 mm</t>
  </si>
  <si>
    <t>MIral Project</t>
  </si>
  <si>
    <t>066/2025/1.5/02</t>
  </si>
  <si>
    <t>ESHC550PT5F65SF1025-3S</t>
  </si>
  <si>
    <t>5000A, CU(3S-160), PET, Tin Contact, 3PH+N+PER [5-Wire], IP65, Straight Feeder 1025 mm</t>
  </si>
  <si>
    <t>066/2025/1.5/03</t>
  </si>
  <si>
    <t>BWJPC5T550125IP65-3S</t>
  </si>
  <si>
    <t>5000A, CU Joint Pack,3S(160), 3Ph+N+PER [5-Wire],Tin Plated, IP65</t>
  </si>
  <si>
    <t>066/2025/2.5/01</t>
  </si>
  <si>
    <t>066/2025/2.5/02</t>
  </si>
  <si>
    <t>ESHC550PT5F65SF2267-3S</t>
  </si>
  <si>
    <t>5000A, CU(3S-160), PET, Tin Contact, 3PH+N+PER [5-Wire], IP65, Straight Feeder 2267 mm</t>
  </si>
  <si>
    <t>066/2025/2.5/03</t>
  </si>
  <si>
    <t>066/2025/3.5/01</t>
  </si>
  <si>
    <t>ESHC550PT5F65SF1367-3S</t>
  </si>
  <si>
    <t>5000A, CU(3S-160), PET, Tin Contact, 3PH+N+PER [5-Wire], IP65, Straight Feeder 1367 mm</t>
  </si>
  <si>
    <t>066/2025/3.5/02</t>
  </si>
  <si>
    <t>ESHC550PT5F65SF1030-3S</t>
  </si>
  <si>
    <t>5000A, CU(3S-160), PET, Tin Contact, 3PH+N+PER [5-Wire], IP65, Straight Feeder 1030 mm</t>
  </si>
  <si>
    <t>066/2025/3.5/03</t>
  </si>
  <si>
    <t>066/2025/4.5/01</t>
  </si>
  <si>
    <t>066/2025/4.5/02</t>
  </si>
  <si>
    <t>ESHC550PT5F65SF1335-3S</t>
  </si>
  <si>
    <t>5000A, CU(3S-160), PET, Tin Contact, 3PH+N+PER [5-Wire], IP65, Straight Feeder 1335 mm</t>
  </si>
  <si>
    <t>066/2025/4.5/03</t>
  </si>
  <si>
    <t>ESHC550PT5F65SF1015-3S</t>
  </si>
  <si>
    <t>5000A, CU(3S-160), PET, Tin Contact, 3PH+N+PER [5-Wire], IP65, Straight Feeder 1015 mm</t>
  </si>
  <si>
    <t>066/2025/5.5/01</t>
  </si>
  <si>
    <t>ESHC550PT5F65SF2545-3S</t>
  </si>
  <si>
    <t>5000A, CU(3S-160), PET, Tin Contact, 3PH+N+PER [5-Wire], IP65, Straight Feeder 2545 mm</t>
  </si>
  <si>
    <t>066/2025/5.5/02</t>
  </si>
  <si>
    <t>066/2025/5.5/03</t>
  </si>
  <si>
    <t>066/2025/6.5/01</t>
  </si>
  <si>
    <t>ESHC550PT5F65SF1663-3S</t>
  </si>
  <si>
    <t>5000A, CU(3S-160), PET, Tin Contact, 3PH+N+PER [5-Wire], IP65, Straight Feeder 1663 mm</t>
  </si>
  <si>
    <t>066/2025/6.5/02</t>
  </si>
  <si>
    <t>ESHC550PT5F65SF1020-3S</t>
  </si>
  <si>
    <t>5000A, CU(3S-160), PET, Tin Contact, 3PH+N+PER [5-Wire], IP65, Straight Feeder 1020 mm</t>
  </si>
  <si>
    <t>066/2025/6.5/03</t>
  </si>
  <si>
    <t>066/2025/1.4/01</t>
  </si>
  <si>
    <t>066/2025/1.4/02</t>
  </si>
  <si>
    <t>ESHC550PT5F65EFIEALA300B300-3S</t>
  </si>
  <si>
    <t>5000A, CU(3S-160), PET, Tin Contact, 3PH+N+PER [5-Wire], IP65, Elbow Flat (IE) A300B300</t>
  </si>
  <si>
    <t>066/2025/1.4/03</t>
  </si>
  <si>
    <t>ESHC550PT5F65EFOEALA300B510-3S</t>
  </si>
  <si>
    <t>5000A, CU(3S-160), PET, Tin Contact, 3PH+N+PER [5-Wire], IP65, Elbow Flat (OE) A300B510</t>
  </si>
  <si>
    <t>066/2025/19.2/01</t>
  </si>
  <si>
    <t>ESHC550PT5F65CB-3S</t>
  </si>
  <si>
    <t>5000A, CU(3S-160), PET, Tin Contact, 3PH+N+PER [5-Wire], IP65, Cable Box</t>
  </si>
  <si>
    <t>066/2025/2.4/01</t>
  </si>
  <si>
    <t>ESHC550PT5F65SF550-3S</t>
  </si>
  <si>
    <t>5000A, CU(3S-160), PET, Tin Contact, 3PH+N+PER [5-Wire], IP65, Straight Feeder 550 mm</t>
  </si>
  <si>
    <t>066/2025/2.4/02</t>
  </si>
  <si>
    <t>066/2025/2.4/03</t>
  </si>
  <si>
    <t>ESHC550PT5F65EFOEALA300B300-3S</t>
  </si>
  <si>
    <t>5000A, CU(3S-160), PET, Tin Contact, 3PH+N+PER [5-Wire], IP65, Elbow Flat (OE) A300B300</t>
  </si>
  <si>
    <t>066/2025/2.4/04</t>
  </si>
  <si>
    <t>066/2025/20.2/01</t>
  </si>
  <si>
    <t>066/2025/3.4/01</t>
  </si>
  <si>
    <t>ESHC550PT5F65EFOEALA590B635-3S</t>
  </si>
  <si>
    <t>5000A, CU(3S-160), PET, Tin Contact, 3PH+N+PER [5-Wire], IP65, Elbow Flat (OE) A590B635</t>
  </si>
  <si>
    <t>066/2025/3.4/02</t>
  </si>
  <si>
    <t>066/2025/3.4/03</t>
  </si>
  <si>
    <t>ESHC550PT5F65SF1095-3S</t>
  </si>
  <si>
    <t>5000A, CU(3S-160), PET, Tin Contact, 3PH+N+PER [5-Wire], IP65, Straight Feeder 1095 mm</t>
  </si>
  <si>
    <t>066/2025/3.4/04</t>
  </si>
  <si>
    <t>066/2025/3.4/05</t>
  </si>
  <si>
    <t>066/2025/4.4/01</t>
  </si>
  <si>
    <t>ESHC550PT5F65SF1435-3S</t>
  </si>
  <si>
    <t>5000A, CU(3S-160), PET, Tin Contact, 3PH+N+PER [5-Wire], IP65, Straight Feeder 1435 mm</t>
  </si>
  <si>
    <t>066/2025/4.4/02</t>
  </si>
  <si>
    <t>066/2025/4.4/03</t>
  </si>
  <si>
    <t>066/2025/4.4/04</t>
  </si>
  <si>
    <t>066/2025/5.4/01</t>
  </si>
  <si>
    <t>066/2025/5.4/02</t>
  </si>
  <si>
    <t>ESHC550PT5F65EFOEALA590B640-3S</t>
  </si>
  <si>
    <t>5000A, CU(3S-160), PET, Tin Contact, 3PH+N+PER [5-Wire], IP65, Elbow Flat (OE) A590B640</t>
  </si>
  <si>
    <t>066/2025/5.4/03</t>
  </si>
  <si>
    <t>066/2025/5.4/04</t>
  </si>
  <si>
    <t>ESHC550PT5F65EFOEALA300B715-3S</t>
  </si>
  <si>
    <t>5000A, CU(3S-160), PET, Tin Contact, 3PH+N+PER [5-Wire], IP65, Elbow Flat (OE) A300B715</t>
  </si>
  <si>
    <t>066/2025/6.4/01</t>
  </si>
  <si>
    <t>066/2025/6.4/02</t>
  </si>
  <si>
    <t>066/2025/6.4/03</t>
  </si>
  <si>
    <t>066/2025/6.4/04</t>
  </si>
  <si>
    <t>ESHC550PT5F65SF755-3S</t>
  </si>
  <si>
    <t>5000A, CU(3S-160), PET, Tin Contact, 3PH+N+PER [5-Wire], IP65, Straight Feeder 755 mm</t>
  </si>
  <si>
    <t>066/2025/7.4/01</t>
  </si>
  <si>
    <t>066/2025/7.4/02</t>
  </si>
  <si>
    <t>ESHC550PT5F65SF3000-3S</t>
  </si>
  <si>
    <t>5000A, CU(3S-160), PET, Tin Contact, 3PH+N+PER [5-Wire], IP65, Straight Feeder 3000 mm</t>
  </si>
  <si>
    <t>066/2025/7.4/03</t>
  </si>
  <si>
    <t>066/2025/7.4/04</t>
  </si>
  <si>
    <t>066/2025/32</t>
  </si>
  <si>
    <t>066/2025/8.4/01</t>
  </si>
  <si>
    <t>ESHC550PT5F65ZEDALA580B830C580-3S</t>
  </si>
  <si>
    <t>5000A, CU(3S-160), PET, Tin Contact, 3PH+N+PER [5-Wire], IP65, Z-Unit Edge (D) A580B830C580</t>
  </si>
  <si>
    <t>066/2025/1.6/01</t>
  </si>
  <si>
    <t>ESHC550PT5F65SF1485-3S</t>
  </si>
  <si>
    <t>5000A, CU(3S-160), PET, Tin Contact, 3PH+N+PER [5-Wire], IP65, Straight Feeder 1485 mm</t>
  </si>
  <si>
    <t>v13</t>
  </si>
  <si>
    <t>066/2025/1.6/02</t>
  </si>
  <si>
    <t>ESHC550PT5F65SF2235-3S</t>
  </si>
  <si>
    <t>5000A, CU(3S-160), PET, Tin Contact, 3PH+N+PER [5-Wire], IP65, Straight Feeder 2235 mm</t>
  </si>
  <si>
    <t>066/2025/1.6/03</t>
  </si>
  <si>
    <t>066/2025/2.6/01</t>
  </si>
  <si>
    <t>ESHC550PT5F65SF2240-3S</t>
  </si>
  <si>
    <t>5000A, CU(3S-160), PET, Tin Contact, 3PH+N+PER [5-Wire], IP65, Straight Feeder 2240 mm</t>
  </si>
  <si>
    <t>066/2025/2.6/02</t>
  </si>
  <si>
    <t>066/2025/2.6/03</t>
  </si>
  <si>
    <t>ESHC550PT5F65SF880-3S</t>
  </si>
  <si>
    <t>5000A, CU(3S-160), PET, Tin Contact, 3PH+N+PER [5-Wire], IP65, Straight Feeder 880 mm</t>
  </si>
  <si>
    <t>066/2025/3.6/01</t>
  </si>
  <si>
    <t>ESHC550PT5F65SF900-3S</t>
  </si>
  <si>
    <t>5000A, CU(3S-160), PET, Tin Contact, 3PH+N+PER [5-Wire], IP65, Straight Feeder 900 mm</t>
  </si>
  <si>
    <t>066/2025/3.6/02</t>
  </si>
  <si>
    <t>066/2025/3.6/03</t>
  </si>
  <si>
    <t>066/2025/4.6/01</t>
  </si>
  <si>
    <t>ESHC550PT5F65SF2226-3S</t>
  </si>
  <si>
    <t>5000A, CU(3S-160), PET, Tin Contact, 3PH+N+PER [5-Wire], IP65, Straight Feeder 2226 mm</t>
  </si>
  <si>
    <t>066/2025/4.6/02</t>
  </si>
  <si>
    <t>066/2025/5.6/01</t>
  </si>
  <si>
    <t>ESHC550PT5F65SF850-3S</t>
  </si>
  <si>
    <t>5000A, CU(3S-160), PET, Tin Contact, 3PH+N+PER [5-Wire], IP65, Straight Feeder 850 mm</t>
  </si>
  <si>
    <t>066/2025/5.6/02</t>
  </si>
  <si>
    <t>ESHC550PT5F65SF2220-3S</t>
  </si>
  <si>
    <t>5000A, CU(3S-160), PET, Tin Contact, 3PH+N+PER [5-Wire], IP65, Straight Feeder 2220 mm</t>
  </si>
  <si>
    <t>066/2025/5.6/03</t>
  </si>
  <si>
    <t>066/2025/6.6/01</t>
  </si>
  <si>
    <t>ESHC550PT5F65SF860-3S</t>
  </si>
  <si>
    <t>5000A, CU(3S-160), PET, Tin Contact, 3PH+N+PER [5-Wire], IP65, Straight Feeder 860 mm</t>
  </si>
  <si>
    <t>066/2025/6.6/02</t>
  </si>
  <si>
    <t>066/2025/6.6/03</t>
  </si>
  <si>
    <t>066/2025/7.5/01</t>
  </si>
  <si>
    <t>ESHC550PT5F65SF2230-3S</t>
  </si>
  <si>
    <t>5000A, CU(3S-160), PET, Tin Contact, 3PH+N+PER [5-Wire], IP65, Straight Feeder 2230 mm</t>
  </si>
  <si>
    <t>066/2025/7.5/02</t>
  </si>
  <si>
    <t>066/2025/8.5/01</t>
  </si>
  <si>
    <t>066/2025/8.5/02</t>
  </si>
  <si>
    <t>036/2026/3/01</t>
  </si>
  <si>
    <t>BWJPC5S425125IP55</t>
  </si>
  <si>
    <t>2500A, CU Joint Pack, 1S(200), 3Ph+N+PE [4-Wire], Silver Plated, IP55</t>
  </si>
  <si>
    <t>Mithak Restaurant</t>
  </si>
  <si>
    <t>036/2026/3/02</t>
  </si>
  <si>
    <t>ESHC525ES4F55SF3000</t>
  </si>
  <si>
    <t>2500A, CU, Epoxy, Silver Contact, 3PH+N+PE [4-Wire], IP55, Straight Feeder 3000 mm</t>
  </si>
  <si>
    <t>036/2026/3/03</t>
  </si>
  <si>
    <t>ESHC525ES4F55SF2245</t>
  </si>
  <si>
    <t>2500A, CU, Epoxy, Silver Contact, 3PH+N+PE [4-Wire], IP55, Straight Feeder 2245 mm</t>
  </si>
  <si>
    <t>036/2026/3/04</t>
  </si>
  <si>
    <t>ESHC525ES4F55SF850</t>
  </si>
  <si>
    <t>2500A, CU, Epoxy, Silver Contact, 3PH+N+PE [4-Wire], IP55, Straight Feeder 850 mm</t>
  </si>
  <si>
    <t>036/2026/4/01</t>
  </si>
  <si>
    <t>ESHC525ES4F55SF2060</t>
  </si>
  <si>
    <t>2500A, CU, Epoxy, Silver Contact, 3PH+N+PE [4-Wire], IP55, Straight Feeder 2060 mm</t>
  </si>
  <si>
    <t>036/2026/4/02</t>
  </si>
  <si>
    <t>ESHC525ES4F55SF2630</t>
  </si>
  <si>
    <t>2500A, CU, Epoxy, Silver Contact, 3PH+N+PE [4-Wire], IP55, Straight Feeder 2630 mm</t>
  </si>
  <si>
    <t>036/2026/4/03</t>
  </si>
  <si>
    <t>ESHC525ES4F55SF2440</t>
  </si>
  <si>
    <t>2500A, CU, Epoxy, Silver Contact, 3PH+N+PE [4-Wire], IP55, Straight Feeder 2440 mm</t>
  </si>
  <si>
    <t>036/2026/4/04</t>
  </si>
  <si>
    <t>ESHC525ES4F55SF1840</t>
  </si>
  <si>
    <t>2500A, CU, Epoxy, Silver Contact, 3PH+N+PE [4-Wire], IP55, Straight Feeder 1840 mm</t>
  </si>
  <si>
    <t>036/2026/4/05</t>
  </si>
  <si>
    <t>ESHC525ES4F55SF1270</t>
  </si>
  <si>
    <t>2500A, CU, Epoxy, Silver Contact, 3PH+N+PE [4-Wire], IP55, Straight Feeder 1270 mm</t>
  </si>
  <si>
    <t>036/2026/4/06</t>
  </si>
  <si>
    <t>036/2026/5/01</t>
  </si>
  <si>
    <t>036/2026/5/02</t>
  </si>
  <si>
    <t>ESHC525ES4F55SF1500</t>
  </si>
  <si>
    <t>2500A, CU, Epoxy, Silver Contact, 3PH+N+PE [4-Wire], IP55, Straight Feeder 1500 mm</t>
  </si>
  <si>
    <t>036/2026/5/03</t>
  </si>
  <si>
    <t>ESHC525ES4F55SF970</t>
  </si>
  <si>
    <t>2500A, CU, Epoxy, Silver Contact, 3PH+N+PE [4-Wire], IP55, Straight Feeder 970 mm</t>
  </si>
  <si>
    <t>036/2026/5/04</t>
  </si>
  <si>
    <t>036/2026/5/05</t>
  </si>
  <si>
    <t>036/2026/6/01</t>
  </si>
  <si>
    <t>ESHC525ES4F55SF860</t>
  </si>
  <si>
    <t>2500A, CU, Epoxy, Silver Contact, 3PH+N+PE [4-Wire], IP55, Straight Feeder 860 mm</t>
  </si>
  <si>
    <t>036/2026/6/02</t>
  </si>
  <si>
    <t>ESHC525ES4F55SF900</t>
  </si>
  <si>
    <t>2500A, CU, Epoxy, Silver Contact, 3PH+N+PE [4-Wire], IP55, Straight Feeder 900 mm</t>
  </si>
  <si>
    <t>036/2026/6/03</t>
  </si>
  <si>
    <t>036/2026/6/04</t>
  </si>
  <si>
    <t>036/2026/7/01</t>
  </si>
  <si>
    <t>036/2026/7/02</t>
  </si>
  <si>
    <t>ESHC525ES4F55SF1850</t>
  </si>
  <si>
    <t>2500A, CU, Epoxy, Silver Contact, 3PH+N+PE [4-Wire], IP55, Straight Feeder 1850 mm</t>
  </si>
  <si>
    <t>029/2026/20/01</t>
  </si>
  <si>
    <t>ESHA610PS5F55SF2000</t>
  </si>
  <si>
    <t>1000A, AL, PET, Silver Contact, 3PH+N+PER [5-Wire], IP55, Straight Feeder 2000 mm</t>
  </si>
  <si>
    <t>Motor Sport Hotel</t>
  </si>
  <si>
    <t>029/2026/20/02</t>
  </si>
  <si>
    <t>ESHA610PS5P55O123SP3000</t>
  </si>
  <si>
    <t>1000A, AL, PET, Silver Contact, 3PH+N+PER [5-Wire], IP55, Straight Plug-In 3000 mm</t>
  </si>
  <si>
    <t>029/2026/20/03</t>
  </si>
  <si>
    <t>029/2026/21/01</t>
  </si>
  <si>
    <t>029/2026/21/02</t>
  </si>
  <si>
    <t>029/2026/21/03</t>
  </si>
  <si>
    <t>029/2026/21/04</t>
  </si>
  <si>
    <t>ESHA616PS5P55O123SP3000</t>
  </si>
  <si>
    <t>1600A, AL, PET, Silver Contact, 3PH+N+PER [5-Wire], IP55, Straight Plug-In 3000 mm</t>
  </si>
  <si>
    <t>029/2026/22/01</t>
  </si>
  <si>
    <t>029/2026/22/02</t>
  </si>
  <si>
    <t>ESHA610PS5P55O12SP2000</t>
  </si>
  <si>
    <t>1000A, AL, PET, Silver Contact, 3PH+N+PER [5-Wire], IP55, Straight Plug-In 2000 mm</t>
  </si>
  <si>
    <t>029/2026/22/03</t>
  </si>
  <si>
    <t>029/2026/22/04</t>
  </si>
  <si>
    <t>029/2026/23/01</t>
  </si>
  <si>
    <t>029/2026/23/02</t>
  </si>
  <si>
    <t>029/2026/23/03</t>
  </si>
  <si>
    <t>029/2026/24/01</t>
  </si>
  <si>
    <t>029/2026/24/02</t>
  </si>
  <si>
    <t>ESHA608PS5F55SF2000</t>
  </si>
  <si>
    <t>800A, AL, PET, Silver Contact, 3PH+N+PER [5-Wire], IP55, Straight Feeder 2000 mm</t>
  </si>
  <si>
    <t>029/2026/24/03</t>
  </si>
  <si>
    <t>029/2026/25/01</t>
  </si>
  <si>
    <t>029/2026/25/02</t>
  </si>
  <si>
    <t>029/2026/26/01</t>
  </si>
  <si>
    <t>ESHA610PS5F55SF1800</t>
  </si>
  <si>
    <t>1000A, AL, PET, Silver Contact, 3PH+N+PER [5-Wire], IP55, Straight Feeder 1800 mm</t>
  </si>
  <si>
    <t>029/2026/26/02</t>
  </si>
  <si>
    <t>ESHA610PS5F55SF1100</t>
  </si>
  <si>
    <t>1000A, AL, PET, Silver Contact, 3PH+N+PER [5-Wire], IP55, Straight Feeder 1100 mm</t>
  </si>
  <si>
    <t>029/2026/26/03</t>
  </si>
  <si>
    <t>ESHA610PS5F55SF1000</t>
  </si>
  <si>
    <t>1000A, AL, PET, Silver Contact, 3PH+N+PER [5-Wire], IP55, Straight Feeder 1000 mm</t>
  </si>
  <si>
    <t>029/2026/26/04</t>
  </si>
  <si>
    <t>ESHC510EC</t>
  </si>
  <si>
    <t>1000A, Copper, End Cap</t>
  </si>
  <si>
    <t>029/2026/26/05</t>
  </si>
  <si>
    <t>ESHA610PS5F55EEUALA310B310</t>
  </si>
  <si>
    <t>1000A, AL, PET, Silver Contact, 3PH+N+PER [5-Wire], IP55, Elbow Edge (U) A310B310</t>
  </si>
  <si>
    <t>029/2026/26/06</t>
  </si>
  <si>
    <t>029/2026/26/07</t>
  </si>
  <si>
    <t>029/2026/26/08</t>
  </si>
  <si>
    <t>ESHA610PS5F55SF1600</t>
  </si>
  <si>
    <t>1000A, AL, PET, Silver Contact, 3PH+N+PER [5-Wire], IP55, Straight Feeder 1600 mm</t>
  </si>
  <si>
    <t>029/2026/26/09</t>
  </si>
  <si>
    <t>029/2026/26/10</t>
  </si>
  <si>
    <t>ESHA610PS5F55SF1700</t>
  </si>
  <si>
    <t>1000A, AL, PET, Silver Contact, 3PH+N+PER [5-Wire], IP55, Straight Feeder 1700 mm</t>
  </si>
  <si>
    <t>029/2026/26/11</t>
  </si>
  <si>
    <t>ESHA610PS5F55EJ</t>
  </si>
  <si>
    <t>1000A, AL, PET, Silver Contact, 3PH+N+PER [5-Wire], IP55, Expansion Joint, 1000 mm</t>
  </si>
  <si>
    <t>029/2026/26/13</t>
  </si>
  <si>
    <t>029/2026/26/14</t>
  </si>
  <si>
    <t>029/2026/26/15</t>
  </si>
  <si>
    <t>029/2026/27/01</t>
  </si>
  <si>
    <t>ESHA616PS5F55SF1800</t>
  </si>
  <si>
    <t>1600A, AL, PET, Silver Contact, 3PH+N+PER [5-Wire], IP55, Straight Feeder 1800 mm</t>
  </si>
  <si>
    <t>029/2026/27/02</t>
  </si>
  <si>
    <t>029/2026/27/03</t>
  </si>
  <si>
    <t>029/2026/27/04</t>
  </si>
  <si>
    <t>029/2026/27/05</t>
  </si>
  <si>
    <t>ESHA616PS5P55O12SP2000</t>
  </si>
  <si>
    <t>1600A, AL, PET, Silver Contact, 3PH+N+PER [5-Wire], IP55, Straight Plug-In 2000 mm</t>
  </si>
  <si>
    <t>029/2026/27/06</t>
  </si>
  <si>
    <t>ESHC516EC</t>
  </si>
  <si>
    <t>1600A, Copper, End Cap</t>
  </si>
  <si>
    <t>029/2026/27/07</t>
  </si>
  <si>
    <t>ESHA616PS5F55EJ</t>
  </si>
  <si>
    <t>1600A, AL, PET, Silver Contact, 3PH+N+PER [5-Wire], IP55, Expansion Joint, 1000 mm</t>
  </si>
  <si>
    <t>029/2026/27/09</t>
  </si>
  <si>
    <t>029/2026/27/10</t>
  </si>
  <si>
    <t>029/2026/27/11</t>
  </si>
  <si>
    <t>ESHA616PS5F55SF1600</t>
  </si>
  <si>
    <t>1600A, AL, PET, Silver Contact, 3PH+N+PER [5-Wire], IP55, Straight Feeder 1600 mm</t>
  </si>
  <si>
    <t>029/2026/27/12</t>
  </si>
  <si>
    <t>029/2026/27/13</t>
  </si>
  <si>
    <t>029/2026/27/14</t>
  </si>
  <si>
    <t>029/2026/27/15</t>
  </si>
  <si>
    <t>ESHA616PS5F55SF1700</t>
  </si>
  <si>
    <t>1600A, AL, PET, Silver Contact, 3PH+N+PER [5-Wire], IP55, Straight Feeder 1700 mm</t>
  </si>
  <si>
    <t>029/2026/28/01</t>
  </si>
  <si>
    <t>029/2026/28/03</t>
  </si>
  <si>
    <t>029/2026/28/04</t>
  </si>
  <si>
    <t>029/2026/28/05</t>
  </si>
  <si>
    <t>029/2026/28/06</t>
  </si>
  <si>
    <t>029/2026/28/07</t>
  </si>
  <si>
    <t>029/2026/28/08</t>
  </si>
  <si>
    <t>029/2026/28/09</t>
  </si>
  <si>
    <t>029/2026/28/10</t>
  </si>
  <si>
    <t>029/2026/28/11</t>
  </si>
  <si>
    <t>029/2026/28/12</t>
  </si>
  <si>
    <t>029/2026/28/13</t>
  </si>
  <si>
    <t>029/2026/28/14</t>
  </si>
  <si>
    <t>029/2026/29/01</t>
  </si>
  <si>
    <t>029/2026/29/02</t>
  </si>
  <si>
    <t>029/2026/29/03</t>
  </si>
  <si>
    <t>029/2026/29/04</t>
  </si>
  <si>
    <t>029/2026/29/05</t>
  </si>
  <si>
    <t>029/2026/29/06</t>
  </si>
  <si>
    <t>ESHC508EC</t>
  </si>
  <si>
    <t>800A, Copper, End Cap</t>
  </si>
  <si>
    <t>029/2026/29/07</t>
  </si>
  <si>
    <t>029/2026/30/01</t>
  </si>
  <si>
    <t>029/2026/30/02</t>
  </si>
  <si>
    <t>029/2026/30/03</t>
  </si>
  <si>
    <t>029/2026/30/04</t>
  </si>
  <si>
    <t>029/2026/30/05</t>
  </si>
  <si>
    <t>ESHA608PS5F55SF1000</t>
  </si>
  <si>
    <t>800A, AL, PET, Silver Contact, 3PH+N+PER [5-Wire], IP55, Straight Feeder 1000 mm</t>
  </si>
  <si>
    <t>029/2026/30/06</t>
  </si>
  <si>
    <t>029/2026/30/07</t>
  </si>
  <si>
    <t>ESHA608PS5F55EEDALA298B298</t>
  </si>
  <si>
    <t>800A, AL, PET, Silver Contact, 3PH+N+PER [5-Wire], IP55, Elbow Edge (D) A298B298</t>
  </si>
  <si>
    <t>029/2026/31/01</t>
  </si>
  <si>
    <t>029/2026/31/02</t>
  </si>
  <si>
    <t>029/2026/31/03</t>
  </si>
  <si>
    <t>029/2026/31/04</t>
  </si>
  <si>
    <t>029/2026/31/05</t>
  </si>
  <si>
    <t>029/2026/31/06</t>
  </si>
  <si>
    <t>029/2026/31/07</t>
  </si>
  <si>
    <t>029/2026/31/08</t>
  </si>
  <si>
    <t>006/2024/218</t>
  </si>
  <si>
    <t>NBK Bank</t>
  </si>
  <si>
    <t>v27</t>
  </si>
  <si>
    <t>006/2025/260</t>
  </si>
  <si>
    <t>BWJPC5E520-SCU</t>
  </si>
  <si>
    <t>006/2024/265</t>
  </si>
  <si>
    <t>ESHC520ETS4F55ST2200</t>
  </si>
  <si>
    <t>2000A, Copper, EPOXY,TIN PLATED, SILVER CONTACT, 4-Wire, IP55, STRAIGHT FEEDER 2200 mm</t>
  </si>
  <si>
    <t>006/2024/266</t>
  </si>
  <si>
    <t>BWJPSC5E420</t>
  </si>
  <si>
    <t>2000A, CU Joint Pack, 1S(160), 3Ph+N+PE [4-Wire], Silver Plated, IP55</t>
  </si>
  <si>
    <t>006/2024/219</t>
  </si>
  <si>
    <t>ESHC510ETS5F55EEDA620B360</t>
  </si>
  <si>
    <t>1000A, Copper, EPOXY, TIN PLATED, SILVER CONTACT, 5-Wire, IP55, ELBOW EDGE (D) 620X360</t>
  </si>
  <si>
    <t>006/2024/220</t>
  </si>
  <si>
    <t>ESHC510ETS5F55EFIEA300B300</t>
  </si>
  <si>
    <t>1000A, Copper, EPOXY,TIN PLATED, SILVER CONTACT, 5-Wire, IP55, ELBOW FLAT 300X300, INNER EARTH</t>
  </si>
  <si>
    <t>006/2024/221</t>
  </si>
  <si>
    <t>ESHC510ETS5F55ST1025</t>
  </si>
  <si>
    <t>1000A, Copper, EPOXY, TIN PLATED, SILVER CONTACT, 5-Wire, IP55, STRAIGHT FEEDER 1025 mm</t>
  </si>
  <si>
    <t>006/2024/222</t>
  </si>
  <si>
    <t>ESHC510ETS5F55ZEUA490B360C490</t>
  </si>
  <si>
    <t>1000A, Copper, EPOXY, TIN PLATED, SILVER CONTACT, 5-Wire, IP55, Z-UNIT EDGE (U) 490X360X490</t>
  </si>
  <si>
    <t>006/2024/223</t>
  </si>
  <si>
    <t>ESHC510ETS5F55ZEDA465B355C465</t>
  </si>
  <si>
    <t>1000A, Copper, EPOXY, TIN PLATED, SILVER CONTACT, 5-Wire, IP55, Z-UNIT EDGE (D) 465X355X465</t>
  </si>
  <si>
    <t>006/2024/224</t>
  </si>
  <si>
    <t>BWJPC5E510-SCU</t>
  </si>
  <si>
    <t>1000A, CU Joint Pack, 1S(60), 3Ph+N+PER [5-Wire], Silver Plated, IP55</t>
  </si>
  <si>
    <t>006/2024/225</t>
  </si>
  <si>
    <t>ESHC508ETS5F55OEDA630B430C850</t>
  </si>
  <si>
    <t>800A, Copper, EPOXY, TIN PLATED, SILVER CONTACT, 5-Wire, IP55, Offset Edge (D) A630B430C850</t>
  </si>
  <si>
    <t>006/2024/226</t>
  </si>
  <si>
    <t>ESHC508ETS5F55ST1220</t>
  </si>
  <si>
    <t>800A, Copper, EPOXY, TIN PLATED, SILVER CONTACT, 5-Wire, IP55, STRAIGHT FEEDER 1220 mm</t>
  </si>
  <si>
    <t>006/2024/227</t>
  </si>
  <si>
    <t>BWJPC5E508-SCU</t>
  </si>
  <si>
    <t>006/2024/228</t>
  </si>
  <si>
    <t>ESHC520ETS5F55EEDA545B350</t>
  </si>
  <si>
    <t>2000A, Copper, EPOXY, TIN PLATED, SILVER CONTACT, 5-Wire, IP55, ELBOW EDGE (D) 545X350</t>
  </si>
  <si>
    <t>006/2024/229</t>
  </si>
  <si>
    <t>ESHC520ETS5F55EEDA690B545</t>
  </si>
  <si>
    <t>2000A, Copper, EPOXY, TIN PLATED, SILVER CONTACT, 5-Wire, IP55, ELBOW EDGE (D) 690X545</t>
  </si>
  <si>
    <t>006/2024/230</t>
  </si>
  <si>
    <t>ESHC520ETS5F55EFOEA910B300</t>
  </si>
  <si>
    <t>2000A, Copper, EPOXY, TIN PLATED, SILVER CONTACT, 5-Wire, IP55, ELBOW FLAT 910X300, OUTER EARTH</t>
  </si>
  <si>
    <t>006/2024/231</t>
  </si>
  <si>
    <t>ESHC520ETS5F55ST870</t>
  </si>
  <si>
    <t>2000A, Copper, EPOXY, TIN PLATED, SILVER CONTACT, 5-Wire, IP55, STARIGHT FEEDER 870 mm</t>
  </si>
  <si>
    <t>006/2024/232</t>
  </si>
  <si>
    <t>006/2024/233</t>
  </si>
  <si>
    <t>ESHC532ETS5F55EFOEA355B355</t>
  </si>
  <si>
    <t>3200A, Copper, EPOXY, TIN PLATED, SILVER CONTACT, 5-Wire, IP55, ELBOW FLAT 355X355, OUTER EARTH</t>
  </si>
  <si>
    <t>006/2024/234</t>
  </si>
  <si>
    <t>ESHC532ETS5F55EFIEA355B355</t>
  </si>
  <si>
    <t>3200A, Copper, EPOXY, TIN PLATED, SILVER CONTACT, 5-Wire, IP55, ELBOW FLAT 355X355, INNER EARTH</t>
  </si>
  <si>
    <t>006/2024/235</t>
  </si>
  <si>
    <t>ESHC532ETS5F55ST1200</t>
  </si>
  <si>
    <t>3200A, Copper, EPOXY, TIN PLATED, SILVER CONTACT, 5-Wire, IP55, STARIGHT FEEDER 1200 mm</t>
  </si>
  <si>
    <t>006/2024/236</t>
  </si>
  <si>
    <t>BWJPC5E532-SCU</t>
  </si>
  <si>
    <t>006/2024/237</t>
  </si>
  <si>
    <t>ESHC532ETS4F55ST510</t>
  </si>
  <si>
    <t>3200A, Copper, EPOXY,TIN PLATED, SILVER CONTACT, 4-Wire, IP55, STRAIGHT FEEDER 510 mm</t>
  </si>
  <si>
    <t>006/2024/238</t>
  </si>
  <si>
    <t>ESHC532ETS4F55ST1235</t>
  </si>
  <si>
    <t>3200A, Copper, EPOXY,TIN PLATED, SILVER CONTACT, 4-Wire, IP55, STRAIGHT FEEDER 1235 mm</t>
  </si>
  <si>
    <t>006/2024/239</t>
  </si>
  <si>
    <t>ESHC532ETS4F55ST1580</t>
  </si>
  <si>
    <t>3200A, Copper, EPOXY,TIN PLATED, SILVER CONTACT, 4-Wire, IP55, STRAIGHT FEEDER 1580 mm</t>
  </si>
  <si>
    <t>006/2024/240</t>
  </si>
  <si>
    <t>ESHC532ETS4F55ST910</t>
  </si>
  <si>
    <t>3200A, Copper, EPOXY,TIN PLATED, SILVER CONTACT, 4-Wire, IP55, STRAIGHT FEEDER 910 mm</t>
  </si>
  <si>
    <t>006/2024/241</t>
  </si>
  <si>
    <t>ESHC532ETS4F55ST2200</t>
  </si>
  <si>
    <t>3200A, Copper, EPOXY,TIN PLATED, SILVER CONTACT, 4-Wire, IP55, STRAIGHT FEEDER 2200 mm</t>
  </si>
  <si>
    <t>006/2024/242</t>
  </si>
  <si>
    <t>BWJPSC5E432</t>
  </si>
  <si>
    <t>3200A, CU Joint Pack, 2S(125), 3Ph+N+PE [4-Wire], Silver Plated, IP55</t>
  </si>
  <si>
    <t>006/2024/243</t>
  </si>
  <si>
    <t>ESHC520ETS4F55ST2470</t>
  </si>
  <si>
    <t>2000A, Copper, EPOXY,TIN PLATED, SILVER CONTACT, 4-Wire, IP55, STRAIGHT FEEDER 2470 mm</t>
  </si>
  <si>
    <t>006/2024/244</t>
  </si>
  <si>
    <t>ESHC520ETS4F55OEA440B290C970</t>
  </si>
  <si>
    <t>2000A, Copper, EPOXY,TIN PLATED, SILVER CONTACT, 4-Wire, IP55, OFFSET EDGE ELBOW 440X290X970</t>
  </si>
  <si>
    <t>006/2024/245</t>
  </si>
  <si>
    <t>ESHC520ETS4F55ST400</t>
  </si>
  <si>
    <t>2000A, Copper, EPOXY,TIN PLATED, SILVER CONTACT, 4-Wire, IP55, STRAIGHT FEEDER 400 mm</t>
  </si>
  <si>
    <t>006/2024/246</t>
  </si>
  <si>
    <t>ESHC520ETS4F55ST1430</t>
  </si>
  <si>
    <t>2000A, Copper, EPOXY,TIN PLATED, SILVER CONTACT, 4-Wire, IP55, STRAIGHT FEEDER 1430 mm</t>
  </si>
  <si>
    <t>006/2024/247</t>
  </si>
  <si>
    <t>ESHC520ETS4F55EEA420B400</t>
  </si>
  <si>
    <t>2000A, Copper, EPOXY,TIN PLATED, SILVER CONTACT, 4-Wire, IP55, ELBOW EDGEWISE 420X400</t>
  </si>
  <si>
    <t>006/2024/248</t>
  </si>
  <si>
    <t>006/2024/249</t>
  </si>
  <si>
    <t>ESHC532ETS4F55ST480</t>
  </si>
  <si>
    <t>3200A, Copper, EPOXY,TIN PLATED, SILVER CONTACT, 4-Wire, IP55, STRAIGHT FEEDER 480 mm</t>
  </si>
  <si>
    <t>006/2024/250</t>
  </si>
  <si>
    <t>ESHC532ETS4F55ST2805</t>
  </si>
  <si>
    <t>3200A, Copper, EPOXY,TIN PLATED, SILVER CONTACT, 4-Wire, IP55, STRAIGHT FEEDER 2805 mm</t>
  </si>
  <si>
    <t>006/2024/251</t>
  </si>
  <si>
    <t>ESHC532ETS4F55EFA380B580</t>
  </si>
  <si>
    <t>3200A, Copper, EPOXY,TIN PLATED, SILVER CONTACT, 4-Wire, IP55, ELBOW FLAT 380X580</t>
  </si>
  <si>
    <t>006/2024/252</t>
  </si>
  <si>
    <t>ESHC532ETS4F55ST1140</t>
  </si>
  <si>
    <t>3200A, Copper, EPOXY,TIN PLATED, SILVER CONTACT, 4-Wire, IP55, STRAIGHT FEEDER 1140 mm</t>
  </si>
  <si>
    <t>006/2024/253</t>
  </si>
  <si>
    <t>ESHC532ETS4F55ST660</t>
  </si>
  <si>
    <t>3200A, Copper, EPOXY,TIN PLATED, SILVER CONTACT, 4-Wire, IP55, STRAIGHT FEEDER 660 mm</t>
  </si>
  <si>
    <t>006/2024/254</t>
  </si>
  <si>
    <t>ESHC532ETS4F55ZFA300B560C300</t>
  </si>
  <si>
    <t>3200A, Copper, EPOXY,TIN PLATED, SILVER CONTACT, 4-Wire, IP55, Z-UNIT FLAT 300X560X300</t>
  </si>
  <si>
    <t>006/2024/255</t>
  </si>
  <si>
    <t>ESHC532ETS4F55ST1000</t>
  </si>
  <si>
    <t>3200A, Copper, EPOXY,TIN PLATED, SILVER CONTACT, 4-Wire, IP55, STRAIGHT FEEDER 1000 mm</t>
  </si>
  <si>
    <t>006/2024/256</t>
  </si>
  <si>
    <t>ESHC532ETS4F55ST470</t>
  </si>
  <si>
    <t>3200A, Copper, EPOXY,TIN PLATED, SILVER CONTACT, 4-Wire, IP55, STRAIGHT FEEDER 470 mm</t>
  </si>
  <si>
    <t>006/2024/257</t>
  </si>
  <si>
    <t>006/2024/258</t>
  </si>
  <si>
    <t>ESHC520ETS5F55EFIEA300B300</t>
  </si>
  <si>
    <t>2000A, Copper, EPOXY, TIN PLATED, SILVER CONTACT, 5-Wire, IP55, ELBOW FLAT 300X300, INNER EARTH</t>
  </si>
  <si>
    <t>006/2024/259</t>
  </si>
  <si>
    <t>BWJPSC5E532-IP65-5X125</t>
  </si>
  <si>
    <t>3200A, CU Joint Pack Silver, 3Ph+N+PER [5-Wire], IP65, 380mm</t>
  </si>
  <si>
    <t>006/2024/262</t>
  </si>
  <si>
    <t>006/2024/263</t>
  </si>
  <si>
    <t>006/2024/264</t>
  </si>
  <si>
    <t>ESHC508ETS5F55OFIEUA850B430C630</t>
  </si>
  <si>
    <t>800A, Copper, EPOXY, TIN PLATED, SILVER CONTACT, 5-Wire, IP55, Offset Flat (IE-UP) A850X430X630</t>
  </si>
  <si>
    <t>006/2024/268</t>
  </si>
  <si>
    <t>006/2024/269</t>
  </si>
  <si>
    <t>006/2024/270</t>
  </si>
  <si>
    <t>024/2026/4.2/01</t>
  </si>
  <si>
    <t>ESHC550ES5F55EFIEALA945B999</t>
  </si>
  <si>
    <t>5000A, CU, Epoxy, Silver Contact, 3PH+N+PER [5-Wire], IP55, Elbow Flat (IE) A945B999</t>
  </si>
  <si>
    <t>Plasma Extension</t>
  </si>
  <si>
    <t>024/2026/4.2/02</t>
  </si>
  <si>
    <t>ESHC550ES5F55EFOEALA300B300</t>
  </si>
  <si>
    <t>5000A, CU, Epoxy, Silver Contact, 3PH+N+PER [5-Wire], IP55, Elbow Flat (OE) A300B300</t>
  </si>
  <si>
    <t>024/2026/4.2/03</t>
  </si>
  <si>
    <t>ESHC550ES5F55SF2355</t>
  </si>
  <si>
    <t>5000A, CU, Epoxy, Silver Contact, 3PH+N+PER [5-Wire], IP55, Straight Feeder 2355 mm</t>
  </si>
  <si>
    <t>024/2026/4.2/04</t>
  </si>
  <si>
    <t>ESHC550ES5F55EFIEALA340B300</t>
  </si>
  <si>
    <t>5000A, CU, Epoxy, Silver Contact, 3PH+N+PER [5-Wire], IP55, Elbow Flat (IE) A340B300</t>
  </si>
  <si>
    <t>024/2026/4.2/05</t>
  </si>
  <si>
    <t>ESHC550ES5F55EEUALA580B580</t>
  </si>
  <si>
    <t>5000A, CU, Epoxy, Silver Contact, 3PH+N+PER [5-Wire], IP55, Elbow Edge (U) A580B580</t>
  </si>
  <si>
    <t>024/2026/4.2/06</t>
  </si>
  <si>
    <t>ESHC550ES5F55EFIEALA780B300</t>
  </si>
  <si>
    <t>5000A, CU, Epoxy, Silver Contact, 3PH+N+PER [5-Wire], IP55, Elbow Flat (IE) A780B300</t>
  </si>
  <si>
    <t>024/2026/4.2/07</t>
  </si>
  <si>
    <t>ESHC550ES5F55SF3000</t>
  </si>
  <si>
    <t>5000A, CU, Epoxy, Silver Contact, 3PH+N+PER [5-Wire], IP55, Straight Feeder 3000 mm</t>
  </si>
  <si>
    <t>024/2026/4.2/08</t>
  </si>
  <si>
    <t>024/2026/5.2/01</t>
  </si>
  <si>
    <t>ESHC550ES5F55EFIEALA300B300</t>
  </si>
  <si>
    <t>5000A, CU, Epoxy, Silver Contact, 3PH+N+PER [5-Wire], IP55, Elbow Flat (IE) A300B300</t>
  </si>
  <si>
    <t>024/2026/5.2/02</t>
  </si>
  <si>
    <t>ESHC550ES5F55EEDALA580B580</t>
  </si>
  <si>
    <t>5000A, CU, Epoxy, Silver Contact, 3PH+N+PER [5-Wire], IP55, Elbow Edge (D) A580B580</t>
  </si>
  <si>
    <t>024/2026/5.2/03</t>
  </si>
  <si>
    <t>ESHC550ES5F55EFIEALA300B810</t>
  </si>
  <si>
    <t>5000A, CU, Epoxy, Silver Contact, 3PH+N+PER [5-Wire], IP55, Elbow Flat (IE) A300B810</t>
  </si>
  <si>
    <t>024/2026/5.2/04</t>
  </si>
  <si>
    <t>ESHC550ES5F55EFIEALA815B300</t>
  </si>
  <si>
    <t>5000A, CU, Epoxy, Silver Contact, 3PH+N+PER [5-Wire], IP55, Elbow Flat (IE) A815B300</t>
  </si>
  <si>
    <t>024/2026/5.2/05</t>
  </si>
  <si>
    <t>024/2026/5.2/06</t>
  </si>
  <si>
    <t>024/2026/5.2/07</t>
  </si>
  <si>
    <t>024/2026/08</t>
  </si>
  <si>
    <t>BW-C550-TR-DRY-ADAPT-PLASMA</t>
  </si>
  <si>
    <t>5000A, Dry Transformer Adaptation Connection, For Plasma Project</t>
  </si>
  <si>
    <t>024/2026/3.1/01</t>
  </si>
  <si>
    <t>ESHC550ES5F55FS425</t>
  </si>
  <si>
    <t>5000A, CU, Epoxy, Silver Contact, 3PH+N+PER [5-Wire], IP55, Flange Straight 425 mm</t>
  </si>
  <si>
    <t>024/2026/3.1/02</t>
  </si>
  <si>
    <t>024/2026/3.1/03</t>
  </si>
  <si>
    <t>ESHC550ES5F55SF1835</t>
  </si>
  <si>
    <t>5000A, CU, Epoxy, Silver Contact, 3PH+N+PER [5-Wire], IP55, Straight Feeder 1835 mm</t>
  </si>
  <si>
    <t>024/2026/3.1/04</t>
  </si>
  <si>
    <t>ESHC550ES5F55SF875</t>
  </si>
  <si>
    <t>5000A, CU, Epoxy, Silver Contact, 3PH+N+PER [5-Wire], IP55, Straight Feeder 875 mm</t>
  </si>
  <si>
    <t>024/2026/3.1/05</t>
  </si>
  <si>
    <t>024/2026/3.1/06</t>
  </si>
  <si>
    <t>024/2026/3.1/07</t>
  </si>
  <si>
    <t>024/2026/3.1/08</t>
  </si>
  <si>
    <t>024/2026/3.1/09</t>
  </si>
  <si>
    <t>024/2026/4.1/01</t>
  </si>
  <si>
    <t>024/2026/4.1/02</t>
  </si>
  <si>
    <t>024/2026/4.1/03</t>
  </si>
  <si>
    <t>024/2026/4.1/04</t>
  </si>
  <si>
    <t>ESHC550ES5F55SF2625</t>
  </si>
  <si>
    <t>5000A, CU, Epoxy, Silver Contact, 3PH+N+PER [5-Wire], IP55, Straight Feeder 2625 mm</t>
  </si>
  <si>
    <t>024/2026/4.1/05</t>
  </si>
  <si>
    <t>024/2026/4.1/06</t>
  </si>
  <si>
    <t>024/2026/4.1/07</t>
  </si>
  <si>
    <t>024/2026/4.1/08</t>
  </si>
  <si>
    <t>024/2026/4.1/09</t>
  </si>
  <si>
    <t>FLEX-C450</t>
  </si>
  <si>
    <t>Flexible Link, Complete Set [24-100], Busway CU-5000A, 3Ph+N+PE [4-BAR]</t>
  </si>
  <si>
    <t>024/2026/5.1/01</t>
  </si>
  <si>
    <t>024/2026/5.1/02</t>
  </si>
  <si>
    <t>ESHC550ES5F55SF2730</t>
  </si>
  <si>
    <t>5000A, CU, Epoxy, Silver Contact, 3PH+N+PER [5-Wire], IP55, Straight Feeder 2730 mm</t>
  </si>
  <si>
    <t>024/2026/5.1/03</t>
  </si>
  <si>
    <t>024/2026/5.1/04</t>
  </si>
  <si>
    <t>024/2026/5.1/05</t>
  </si>
  <si>
    <t>024/2026/5.1/06</t>
  </si>
  <si>
    <t>024/2026/5.1/07</t>
  </si>
  <si>
    <t>024/2026/5.1/08</t>
  </si>
  <si>
    <t>024/2026/5.1/09</t>
  </si>
  <si>
    <t>006/2025/74</t>
  </si>
  <si>
    <t>ESHA608ES4F55SF750-FR</t>
  </si>
  <si>
    <t>800A, AL, Epoxy, Silver Contact, 3PH+N+PE [4-Wire], IP55, Straight Feeder [FR] 750 mm</t>
  </si>
  <si>
    <t>R&amp;D-Aluminium</t>
  </si>
  <si>
    <t>V17</t>
  </si>
  <si>
    <t>006/2025/75</t>
  </si>
  <si>
    <t>BWJPA6S408IP55-FR</t>
  </si>
  <si>
    <t>800A, AL Joint Pack, 1S(55), 3Ph+N+PE [4-Wire], Silver Plated, IP55, [FR]</t>
  </si>
  <si>
    <t>006/2025/58</t>
  </si>
  <si>
    <t>ESHA608ES4F55SF3000</t>
  </si>
  <si>
    <t>800A, AL, Epoxy, Silver Contact, 3PH+N+PE [4-Wire], IP55, Straight Feeder 3000 mm</t>
  </si>
  <si>
    <t>V16</t>
  </si>
  <si>
    <t>006/2025/59</t>
  </si>
  <si>
    <t>ESHA608ES4F55FS500</t>
  </si>
  <si>
    <t>800A, AL, Epoxy, Silver Contact, 3PH+N+PE [4-Wire], IP55, Flange Straight 500 mm</t>
  </si>
  <si>
    <t>006/2025/60</t>
  </si>
  <si>
    <t>ESHA608ES4F55FS1500</t>
  </si>
  <si>
    <t>800A, AL, Epoxy, Silver Contact, 3PH+N+PE [4-Wire], IP55, Flange Straight 1500 mm</t>
  </si>
  <si>
    <t>006/2025/61</t>
  </si>
  <si>
    <t>006/2025/62</t>
  </si>
  <si>
    <t>ESHA663ES4F55SF3000</t>
  </si>
  <si>
    <t>6300A, AL, Epoxy, Silver Contact, 3PH+N+PE [4-Wire], IP55, Straight Feeder 3000 mm</t>
  </si>
  <si>
    <t>006/2025/63</t>
  </si>
  <si>
    <t>ESHA663ES4F55FS500</t>
  </si>
  <si>
    <t>6300A, AL, Epoxy, Silver Contact, 3PH+N+PE [4-Wire], IP55, Flange Straight 500 mm</t>
  </si>
  <si>
    <t>006/2025/64</t>
  </si>
  <si>
    <t>ESHA663ES4F55FS1500</t>
  </si>
  <si>
    <t>6300A, AL, Epoxy, Silver Contact, 3PH+N+PE [4-Wire], IP55, Flange Straight 1500 mm</t>
  </si>
  <si>
    <t>006/2025/65</t>
  </si>
  <si>
    <t>BWJPA6S463IP55</t>
  </si>
  <si>
    <t>6300A, AL Joint Pack, 4S(160), 3Ph+N+PE [4-Wire], Silver Plated, IP55</t>
  </si>
  <si>
    <t>006/2025/66</t>
  </si>
  <si>
    <t>006/2025/67</t>
  </si>
  <si>
    <t>ESHA608ES5F55FS500</t>
  </si>
  <si>
    <t>800A, AL, Epoxy, Silver Contact, 3PH+N+PER [5-Wire], IP55, Flange Straight 500 mm</t>
  </si>
  <si>
    <t>006/2025/68</t>
  </si>
  <si>
    <t>ESHA608ES5F55FS1500</t>
  </si>
  <si>
    <t>800A, AL, Epoxy, Silver Contact, 3PH+N+PER [5-Wire], IP55, Flange Straight 1500 mm</t>
  </si>
  <si>
    <t>006/2025/69</t>
  </si>
  <si>
    <t>006/2025/70</t>
  </si>
  <si>
    <t>ESHA663ES5F55SF3000</t>
  </si>
  <si>
    <t>6300A, AL, Epoxy, Silver Contact, 3PH+N+PER [5-Wire], IP55, Straight Feeder 3000 mm</t>
  </si>
  <si>
    <t>006/2025/71</t>
  </si>
  <si>
    <t>ESHA663ES5F55FS500-160</t>
  </si>
  <si>
    <t>6300A, AL, Epoxy, Silver Contact, 3PH+N+PER [5-Wire], IP55, Flange Straight 500 mm</t>
  </si>
  <si>
    <t>006/2025/72</t>
  </si>
  <si>
    <t>ESHA663ES5F55FS1500-160</t>
  </si>
  <si>
    <t>6300A, AL, Epoxy, Silver Contact, 3PH+N+PER [5-Wire], IP55, Flange Straight 1500 mm</t>
  </si>
  <si>
    <t>006/2025/73</t>
  </si>
  <si>
    <t>BWJPA6S563IP55</t>
  </si>
  <si>
    <t>6300A, AL Joint Pack, 4S(160), 3Ph+N+PER [5-Wire], Silver Plated, IP55</t>
  </si>
  <si>
    <t>047/2026/16</t>
  </si>
  <si>
    <t>BW-RVT-TEST</t>
  </si>
  <si>
    <t>Busway Riveting Machine Inspection</t>
  </si>
  <si>
    <t>007/2025/81</t>
  </si>
  <si>
    <t>ESHC310PT4F55SF3000T</t>
  </si>
  <si>
    <t>1000A, CU3, PET, Tin Contact, 3PH+N+PE [4-Wire], IP55, Straight Feeder 3000 mm</t>
  </si>
  <si>
    <t>R&amp;D-Copper</t>
  </si>
  <si>
    <t>V21</t>
  </si>
  <si>
    <t>007/2025/82</t>
  </si>
  <si>
    <t>ESHC316PT4F55SF3000T</t>
  </si>
  <si>
    <t>1600A, CU3, PET, Tin Contact, 3PH+N+PE [4-Wire], IP55, Straight Feeder 3000 mm</t>
  </si>
  <si>
    <t>007/2025/83</t>
  </si>
  <si>
    <t>ESHC320PT4F55SF3000T</t>
  </si>
  <si>
    <t>2000A, CU3, PET, Tin Contact, 3PH+N+PE [4-Wire], IP55, Straight Feeder 3000 mm</t>
  </si>
  <si>
    <t>007/2025/84</t>
  </si>
  <si>
    <t>ESHC325PT4F55SF3000T</t>
  </si>
  <si>
    <t>2500A, CU3, PET, Tin Contact, 3PH+N+PE [4-Wire], IP55, Straight Feeder 3000 mm</t>
  </si>
  <si>
    <t>007/2025/85</t>
  </si>
  <si>
    <t>ESHC332PT4F55SF3000T</t>
  </si>
  <si>
    <t>3200A, CU3, PET, Tin Contact, 3PH+N+PE [4-Wire], IP55, Straight Feeder 3000 mm</t>
  </si>
  <si>
    <t>007/2025/86</t>
  </si>
  <si>
    <t>ESHC340PT4F55SF3000T</t>
  </si>
  <si>
    <t>4000A, CU3, PET, Tin Contact, 3PH+N+PE [4-Wire], IP55, Straight Feeder 3000 mm</t>
  </si>
  <si>
    <t>007/2025/87</t>
  </si>
  <si>
    <t>ESHC350PT4F55SF3000T</t>
  </si>
  <si>
    <t>5000A, CU3, PET, Tin Contact, 3PH+N+PE [4-Wire], IP55, Straight Feeder 3000 mm</t>
  </si>
  <si>
    <t>007/2025/88</t>
  </si>
  <si>
    <t>ESHC310PT4F55FS500</t>
  </si>
  <si>
    <t>1000A, CU3, PET, Tin Contact, 3PH+N+PE [4-Wire], IP55, Flange Straight 500 mm</t>
  </si>
  <si>
    <t>007/2025/89</t>
  </si>
  <si>
    <t>ESHC312PT4F55FS500</t>
  </si>
  <si>
    <t>1250A, CU3, PET, Tin Contact, 3PH+N+PE [4-Wire], IP55, Flange Straight 500 mm</t>
  </si>
  <si>
    <t>007/2025/90</t>
  </si>
  <si>
    <t>ESHC316PT4F55FS500</t>
  </si>
  <si>
    <t>1600A, CU3, PET, Tin Contact, 3PH+N+PE [4-Wire], IP55, Flange Straight 500 mm</t>
  </si>
  <si>
    <t>007/2025/91</t>
  </si>
  <si>
    <t>ESHC320PT4F55FS500</t>
  </si>
  <si>
    <t>2000A, CU3, PET, Tin Contact, 3PH+N+PE [4-Wire], IP55, Flange Straight 500 mm</t>
  </si>
  <si>
    <t>007/2025/92</t>
  </si>
  <si>
    <t>ESHC325PT4F55FS500</t>
  </si>
  <si>
    <t>2500A, CU3, PET, Tin Contact, 3PH+N+PE [4-Wire], IP55, Flange Straight 500 mm</t>
  </si>
  <si>
    <t>007/2025/93</t>
  </si>
  <si>
    <t>ESHC332PT4F55FS500</t>
  </si>
  <si>
    <t>3200A, CU3, PET, Tin Contact, 3PH+N+PE [4-Wire], IP55, Flange Straight 500 mm</t>
  </si>
  <si>
    <t>007/2025/94</t>
  </si>
  <si>
    <t>ESHC340PT4F55FS500</t>
  </si>
  <si>
    <t>4000A, CU3, PET, Tin Contact, 3PH+N+PE [4-Wire], IP55, Flange Straight 500 mm</t>
  </si>
  <si>
    <t>007/2025/95</t>
  </si>
  <si>
    <t>ESHC350PT4F55FS500</t>
  </si>
  <si>
    <t>5000A, CU3, PET, Tin Contact, 3PH+N+PE [4-Wire], IP55, Flange Straight 500 mm</t>
  </si>
  <si>
    <t>007/2025/96</t>
  </si>
  <si>
    <t>BWJPC3T410125IP55T</t>
  </si>
  <si>
    <t>1000A, CU3, Joint Pack, 1S(100), 3Ph+N+PE [4-Wire], Tin Plated, IP55</t>
  </si>
  <si>
    <t>007/2025/97</t>
  </si>
  <si>
    <t>BWJPC3T412125IP55T</t>
  </si>
  <si>
    <t>1250A, CU3, Joint Pack, 1S(125), 3Ph+N+PE [4-Wire], Tin Plated, IP55</t>
  </si>
  <si>
    <t>007/2025/98</t>
  </si>
  <si>
    <t>ESHC312PT4F55SF3000T</t>
  </si>
  <si>
    <t>1250A, CU3, PET, Tin Contact, 3PH+N+PE [4-Wire], IP55, Straight Feeder 3000 mm</t>
  </si>
  <si>
    <t>007/2025/99</t>
  </si>
  <si>
    <t>BWJPC3T416125IP55T</t>
  </si>
  <si>
    <t>1600A, CU3, Joint Pack, 1S(150), 3Ph+N+PE [4-Wire], Tin Plated, IP55</t>
  </si>
  <si>
    <t>007/2025/100</t>
  </si>
  <si>
    <t>BWJPC3T420125IP55T</t>
  </si>
  <si>
    <t>2000A, CU3, Joint Pack, 1S(200), 3Ph+N+PE [4-Wire], Tin Plated, IP55</t>
  </si>
  <si>
    <t>007/2025/101</t>
  </si>
  <si>
    <t>BWJPC3T425125IP55T</t>
  </si>
  <si>
    <t>2500A, CU3, Joint Pack, 1S(230), 3Ph+N+PE [4-Wire], Tin Plated, IP55</t>
  </si>
  <si>
    <t>007/2025/102</t>
  </si>
  <si>
    <t>BWJPC3T432125IP55T</t>
  </si>
  <si>
    <t>3200A, CU3, Joint Pack, 2S(150), 3Ph+N+PE [4-Wire],Tin Plated, IP55</t>
  </si>
  <si>
    <t>007/2025/103</t>
  </si>
  <si>
    <t>BWJPC3T440125IP55T</t>
  </si>
  <si>
    <t>4000A, CU3, Joint Pack, 2S(200), 3Ph+N+PE [4-Wire], Tin Plated, IP55</t>
  </si>
  <si>
    <t>007/2025/104</t>
  </si>
  <si>
    <t>BWJPC3T450125IP55T</t>
  </si>
  <si>
    <t>5000A, CU3, Joint Pack, 2S(230), 3Ph+N+PE [4-Wire],Tin Plated, IP55</t>
  </si>
  <si>
    <t>003/2026/05</t>
  </si>
  <si>
    <t>ESHC516ES4F55FS1500</t>
  </si>
  <si>
    <t>1600A, Copper Flange End,Epoxy, silver FS1500m, 3Ph+N [4-Wire], IP55</t>
  </si>
  <si>
    <t>003/2026/06</t>
  </si>
  <si>
    <t>ESHC516ET4F55FS500</t>
  </si>
  <si>
    <t>1600A, CU, Epoxy, Tin Contact, 3PH+N+PE [4-Wire], IP55, Flange Straight 500 mm</t>
  </si>
  <si>
    <t>003/2026/07</t>
  </si>
  <si>
    <t>ESHC516ET4F55ST3000</t>
  </si>
  <si>
    <t>1600A, CU, Epoxy, Tin Contact, 3PH+N+PE [4-Wire], IP55, Straight Feeder 3000 mm</t>
  </si>
  <si>
    <t>003/2026/10</t>
  </si>
  <si>
    <t>ESHC508ET4F55SF750-FR</t>
  </si>
  <si>
    <t>800A, CU, Epoxy, Tin Contact, 3PH+N+PE [4-Wire], IP55, Straight Feeder [FR] 750 mm</t>
  </si>
  <si>
    <t>003/2026/11</t>
  </si>
  <si>
    <t>BWJPC5T408IP55-FR</t>
  </si>
  <si>
    <t>800A, CU Joint Pack, 1S(45), 3Ph+N+PE [4-Wire], Tin Plated, IP55, [FR]</t>
  </si>
  <si>
    <t>003/2026/22</t>
  </si>
  <si>
    <t>ESHA620PS5F1E55SF3000-RAL5015</t>
  </si>
  <si>
    <t>2000A, AL, PET, Silver Contact, 3PH+N+FE [5-Wire][100%E], IP55, Straight Feeder 3000 mm, Sky Blue Color</t>
  </si>
  <si>
    <t>007/2025/121</t>
  </si>
  <si>
    <t>v23</t>
  </si>
  <si>
    <t>007/2025/122</t>
  </si>
  <si>
    <t>007/2025/123</t>
  </si>
  <si>
    <t>ESHC563ET4F55ST750</t>
  </si>
  <si>
    <t>6300A, CU, Epoxy, Tin Contact, 3PH+N+PE [4-Wire], IP55, Straight Feeder 750 mm</t>
  </si>
  <si>
    <t>007/2025/124</t>
  </si>
  <si>
    <t>ESHC563ET4F55ST500</t>
  </si>
  <si>
    <t>6300A, CU, Epoxy, Tin Contact, 3PH+N+PE [4-Wire], IP55, Straight Feeder 500 mm</t>
  </si>
  <si>
    <t>007/2025/125</t>
  </si>
  <si>
    <t>BWJPC5T463IP55</t>
  </si>
  <si>
    <t>6300A, CU Joint Pack, 3S(200), 3Ph+N+PE [4-Wire], Tin Plated, IP55</t>
  </si>
  <si>
    <t>007/2025/105</t>
  </si>
  <si>
    <t>ESHC508ET4F55SF3000</t>
  </si>
  <si>
    <t>800A, CU, Epoxy, Tin Contact, 3PH+N+PE [4-Wire], IP55, Straight Feeder 3000 mm</t>
  </si>
  <si>
    <t>V22</t>
  </si>
  <si>
    <t>007/2025/106</t>
  </si>
  <si>
    <t>ESHC508ET4F55FS500</t>
  </si>
  <si>
    <t>800A, CU, Epoxy, Tin Contact, 3PH+N+PE [4-Wire], IP55, Flange Straight 500 mm</t>
  </si>
  <si>
    <t>007/2025/107</t>
  </si>
  <si>
    <t>ESHC508ET4F55FS1500</t>
  </si>
  <si>
    <t>800A, CU, Epoxy, Tin Contact, 3PH+N+PE [4-Wire], IP55, Flange Straight 1500 mm</t>
  </si>
  <si>
    <t>007/2025/108</t>
  </si>
  <si>
    <t>BWJPC5T408IP55</t>
  </si>
  <si>
    <t>800A, CU Joint Pack, 1S(45), 3Ph+N+PE [4-Wire], Tin Plated, IP55</t>
  </si>
  <si>
    <t>007/2025/109</t>
  </si>
  <si>
    <t>ESHC563ET4F55SF3000</t>
  </si>
  <si>
    <t>6300A, CU, Epoxy, Tin Contact, 3PH+N+PE [4-Wire], IP55, Straight Feeder 3000 mm</t>
  </si>
  <si>
    <t>007/2025/110</t>
  </si>
  <si>
    <t>ESHC563ET4F55FS500-5X200</t>
  </si>
  <si>
    <t>6300A, CU, Epoxy, Tin Contact, 3PH+N+PE [4-Wire], IP55, Flange Straight 500 mm</t>
  </si>
  <si>
    <t>007/2025/111</t>
  </si>
  <si>
    <t>ESHC563ET4F55FS1500-5X200</t>
  </si>
  <si>
    <t>6300A, CU, Epoxy, Tin Contact, 3PH+N+PE [4-Wire], IP55, Flange Straight 1500 mm</t>
  </si>
  <si>
    <t>007/2025/112</t>
  </si>
  <si>
    <t>007/2025/113</t>
  </si>
  <si>
    <t>ESHC508ET5F55SF3000</t>
  </si>
  <si>
    <t>800A, CU, Epoxy, Tin Contact, 3PH+N+PER [5-Wire], IP55, Straight Feeder 3000 mm</t>
  </si>
  <si>
    <t>007/2025/114</t>
  </si>
  <si>
    <t>ESHC508ET5F55FS500</t>
  </si>
  <si>
    <t>800A, CU, Epoxy, Tin Contact, 3PH+N+PER [5-Wire], IP55, Flange Straight 500 mm</t>
  </si>
  <si>
    <t>007/2025/115</t>
  </si>
  <si>
    <t>ESHC508ET5F55FS1500</t>
  </si>
  <si>
    <t>800A, CU, Epoxy, Tin Contact, 3PH+N+PER [5-Wire], IP55, Flange Straight 1500 mm</t>
  </si>
  <si>
    <t>007/2025/116</t>
  </si>
  <si>
    <t>BWJPC5T508IP55</t>
  </si>
  <si>
    <t>800A, CU Joint Pack, 1S(45), 3Ph+N+PER [5-Wire], Tin Plated, IP55</t>
  </si>
  <si>
    <t>007/2025/117</t>
  </si>
  <si>
    <t>ESHC563ET5F55SF3000</t>
  </si>
  <si>
    <t>6300A, CU, Epoxy, Tin Contact, 3PH+N+PER [5-Wire], IP55, Straight Feeder 3000 mm</t>
  </si>
  <si>
    <t>007/2025/118</t>
  </si>
  <si>
    <t>ESHC563ET5F55FS500</t>
  </si>
  <si>
    <t>6300A, CU, Epoxy, Tin Contact, 3PH+N+PER [5-Wire], IP55, Flange Straight 500 mm</t>
  </si>
  <si>
    <t>007/2025/119</t>
  </si>
  <si>
    <t>ESHC563ET5F55FS1500</t>
  </si>
  <si>
    <t>6300A, CU, Epoxy, Tin Contact, 3PH+N+PER [5-Wire], IP55, Flange Straight 1500 mm</t>
  </si>
  <si>
    <t>007/2025/120</t>
  </si>
  <si>
    <t>BWJPC5T563IP55</t>
  </si>
  <si>
    <t>6300A, CU Joint Pack, 3S(200), 3Ph+N+PER [5-Wire], Tin Plated, IP55</t>
  </si>
  <si>
    <t>003/2026/01</t>
  </si>
  <si>
    <t>003/2026/02</t>
  </si>
  <si>
    <t>003/2026/03</t>
  </si>
  <si>
    <t>BW-RD-CD3-PI150</t>
  </si>
  <si>
    <t>Copper Conductor (25X3) (99.99), Half Hard, Full Round Edge</t>
  </si>
  <si>
    <t>003/2026/04</t>
  </si>
  <si>
    <t>BW-CD3-JP-ACCESSORIES</t>
  </si>
  <si>
    <t>BW, CU JOINT PACK,Tin, 5-Wire PHASE-END-EP-EPH</t>
  </si>
  <si>
    <t>003/2026/20</t>
  </si>
  <si>
    <t>ES5P4C63H32D630R55-Test</t>
  </si>
  <si>
    <t>Tap-Off Unit 630A, 70kA at 415VAC, ComPacT NSX, 3 poles, With Extended Rotary Handle. For ASTA Test.</t>
  </si>
  <si>
    <t>003/2026/12</t>
  </si>
  <si>
    <t>ESHC325PT4F55SF2000T</t>
  </si>
  <si>
    <t>2500A, CU3, PET, Tin Contact, 3PH+N+PE [4-Wire], IP55, Straight Feeder 2000 mm</t>
  </si>
  <si>
    <t>003/2026/13</t>
  </si>
  <si>
    <t>ESHC325PT4F55SF2000</t>
  </si>
  <si>
    <t>003/2026/14</t>
  </si>
  <si>
    <t>ESHC325PT4F55FS500T</t>
  </si>
  <si>
    <t>003/2026/15</t>
  </si>
  <si>
    <t>003/2026/16</t>
  </si>
  <si>
    <t>ESHC325PT4F55FS1500T</t>
  </si>
  <si>
    <t>2500A, CU3, PET, Tin Contact, 3PH+N+PE [4-Wire], IP55, Flange Straight 1500 mm</t>
  </si>
  <si>
    <t>003/2026/17</t>
  </si>
  <si>
    <t>ESHC325PT4F55FS1500</t>
  </si>
  <si>
    <t>003/2026/18</t>
  </si>
  <si>
    <t>003/2026/19</t>
  </si>
  <si>
    <t>BWJPC3T425125IP55</t>
  </si>
  <si>
    <t>003/2026/38</t>
  </si>
  <si>
    <t>ESHC525PFT5F65FS425-RAL3002-FR</t>
  </si>
  <si>
    <t>2500A, CU, PET, Fully Tinned, 3PH+N+PER [5-Wire], IP65, Flange Straight 425 mm, [FR], Carmine Red Color</t>
  </si>
  <si>
    <t>003/2026/39</t>
  </si>
  <si>
    <t>ESHC532PFT5F65FS425-RAL3002-FR</t>
  </si>
  <si>
    <t>3200A, CU(110), PET, Fully Tinned, 3PH+N+PER [5-Wire], IP65, Flange Straight 425 mm, [FR],  Carmine Red Color</t>
  </si>
  <si>
    <t>003/2026/40</t>
  </si>
  <si>
    <t>ESHC540PFT5F65FS425-RAL3002-FR</t>
  </si>
  <si>
    <t>4000A, CU, PET, Fully Tinned, 3PH+N+PER [5-Wire], IP65, Flange Straight 425 mm, [FR], Carmine Red Color</t>
  </si>
  <si>
    <t>040/2025/18</t>
  </si>
  <si>
    <t>BW-C5432-ATS-ADAPT-RH</t>
  </si>
  <si>
    <t>3200A, CU, ATS Adaptation Connection, 3PH+N+PE [4-Wire], IP55, Ras Elhekma</t>
  </si>
  <si>
    <t>RAS EL HEKMA</t>
  </si>
  <si>
    <t>040/2025/19</t>
  </si>
  <si>
    <t>BW-C5425-ATS-ADAPT-RH</t>
  </si>
  <si>
    <t>2500A, CU, ATS Adaptation Connection, 3PH+N+PE [4-Wire], IP55, Ras Elhekma</t>
  </si>
  <si>
    <t>040/2025/8.2/01</t>
  </si>
  <si>
    <t>ESHC532PT4F55EEALA430B430</t>
  </si>
  <si>
    <t>3200A, CU, PET, Tin Contact, 3PH+N+PE [4-Wire], IP55, Elbow Edge A430B430</t>
  </si>
  <si>
    <t>040/2025/8.2/02</t>
  </si>
  <si>
    <t>BWJPC5T432125IP55</t>
  </si>
  <si>
    <t>3200A, CU Joint Pack, 2S(125), 3Ph+N+PE [4-Wire],Tin Plated, IP55</t>
  </si>
  <si>
    <t>040/2025/10.1/01</t>
  </si>
  <si>
    <t>040/2025/10.1/02</t>
  </si>
  <si>
    <t>ESHC532PT4F55SF2110</t>
  </si>
  <si>
    <t>3200A, CU, PET, Tin Contact, 3PH+N+PE [4-Wire], IP55, Straight Feeder 2110 mm</t>
  </si>
  <si>
    <t>040/2025/10.1/03</t>
  </si>
  <si>
    <t>ESHC532PT4F55SF1340</t>
  </si>
  <si>
    <t>3200A, CU, PET, Tin Contact, 3PH+N+PE [4-Wire], IP55, Straight Feeder 1340 mm</t>
  </si>
  <si>
    <t>040/2025/10.1/04</t>
  </si>
  <si>
    <t>ESHC532PT4F55EFALA540B770</t>
  </si>
  <si>
    <t>3200A, CU, PET, Tin Contact, 3PH+N+PE [4-Wire], IP55, Elbow Flat A540B770</t>
  </si>
  <si>
    <t>040/2025/5.1/01</t>
  </si>
  <si>
    <t>ESHC525PT4F55OFALA810B720C520</t>
  </si>
  <si>
    <t>2500A, CU, PET, Tin Contact, 3PH+N+PE [4-Wire], IP55, Offset Flat A810B720C520</t>
  </si>
  <si>
    <t>040/2025/6.1/01</t>
  </si>
  <si>
    <t>ESHC525PT4F55OFALA750B515C535</t>
  </si>
  <si>
    <t>2500A, CU, PET, Tin Contact, 3PH+N+PE [4-Wire], IP55, Offset Flat A750B515C535</t>
  </si>
  <si>
    <t>040/2025/7.1/01</t>
  </si>
  <si>
    <t>ESHC532PT4F55OFALA825B520C540</t>
  </si>
  <si>
    <t>3200A, CU, PET, Tin Contact, 3PH+N+PE [4-Wire], IP55, Offset Flat A825B520C540</t>
  </si>
  <si>
    <t>040/2025/8.1/01</t>
  </si>
  <si>
    <t>ESHC532PT4F55SF2060</t>
  </si>
  <si>
    <t>3200A, CU, PET, Tin Contact, 3PH+N+PE [4-Wire], IP55, Straight Feeder 2060 mm</t>
  </si>
  <si>
    <t>040/2025/8.1/02</t>
  </si>
  <si>
    <t>ESHC532PT4F55SF2040</t>
  </si>
  <si>
    <t>3200A, CU, PET, Tin Contact, 3PH+N+PE [4-Wire], IP55, Straight Feeder 2040 mm</t>
  </si>
  <si>
    <t>040/2025/8.1/03</t>
  </si>
  <si>
    <t>ESHC532PT4F55EFALA330B760</t>
  </si>
  <si>
    <t>3200A, CU, PET, Tin Contact, 3PH+N+PE [4-Wire], IP55, Elbow Flat A330B760</t>
  </si>
  <si>
    <t>040/2025/8.1/04</t>
  </si>
  <si>
    <t>040/2025/9.1/01</t>
  </si>
  <si>
    <t>040/2025/9.1/02</t>
  </si>
  <si>
    <t>ESHC532PT4F55SF1710</t>
  </si>
  <si>
    <t>3200A, CU, PET, Tin Contact, 3PH+N+PE [4-Wire], IP55, Straight Feeder 1710 mm</t>
  </si>
  <si>
    <t>040/2025/9.1/03</t>
  </si>
  <si>
    <t>ESHC532PT4F55SF2135</t>
  </si>
  <si>
    <t>3200A, CU, PET, Tin Contact, 3PH+N+PE [4-Wire], IP55, Straight Feeder 2135 mm</t>
  </si>
  <si>
    <t>040/2025/9.1/04</t>
  </si>
  <si>
    <t>ESHC532PT4F55EFALA320B760</t>
  </si>
  <si>
    <t>3200A, CU, PET, Tin Contact, 3PH+N+PE [4-Wire], IP55, Elbow Flat A320B760</t>
  </si>
  <si>
    <t>040/2025/23</t>
  </si>
  <si>
    <t>BW-ATS-SUPPORT-SM3MM</t>
  </si>
  <si>
    <t>CU, Adaptation Main Steel Support 905mm</t>
  </si>
  <si>
    <t>003/2025/35.4/01</t>
  </si>
  <si>
    <t>ESHC510PT5F55SF1700</t>
  </si>
  <si>
    <t>1000A, CU, PET, Tin Contact, 3PH+N+PER [5-Wire], IP55, Straight Feeder 1700 mm</t>
  </si>
  <si>
    <t>Rixos Hotel- Baghdad - Iraq</t>
  </si>
  <si>
    <t>003/2025/35.4/02</t>
  </si>
  <si>
    <t>ESHC510PT5F55SF3000</t>
  </si>
  <si>
    <t>1000A, CU, PET, Tin Contact, 3PH+N+PER [5-Wire], IP55, Straight Feeder 3000 mm</t>
  </si>
  <si>
    <t>003/2025/35.4/03</t>
  </si>
  <si>
    <t>003/2025/28.4/01</t>
  </si>
  <si>
    <t>ESHC516PT5F55SF500</t>
  </si>
  <si>
    <t>1600A, CU, PET, Tin Contact, 3PH+N+PER [5-Wire], IP55, Straight Feeder 500 mm</t>
  </si>
  <si>
    <t>003/2025/28.4/02</t>
  </si>
  <si>
    <t>003/2025/24.4/01</t>
  </si>
  <si>
    <t>003/2025/24.4/02</t>
  </si>
  <si>
    <t>ESHC525PT5F55SF1500</t>
  </si>
  <si>
    <t>2500A, CU, PET, Tin Contact, 3PH+N+PER [5-Wire], IP55, Straight Feeder 1500 mm</t>
  </si>
  <si>
    <t>003/2025/26.4/01</t>
  </si>
  <si>
    <t>ESHC525PT5F55EFOEALA300B300</t>
  </si>
  <si>
    <t>2500A, CU, PET, Tin Contact, 3PH+N+PER [5-Wire], IP55, Elbow Flat (OE) A300B300</t>
  </si>
  <si>
    <t>003/2025/26.4/02</t>
  </si>
  <si>
    <t>003/2025/36.4/01</t>
  </si>
  <si>
    <t>ESHC525PT5F55SF1070</t>
  </si>
  <si>
    <t>2500A, CU, PET, Tin Contact, 3PH+N+PER [5-Wire], IP55, Straight Feeder 1070 mm</t>
  </si>
  <si>
    <t>003/2025/36.4/02</t>
  </si>
  <si>
    <t>028/2025/3.1/01</t>
  </si>
  <si>
    <t>ESHA650PS4F55SF660</t>
  </si>
  <si>
    <t>5000A, AL, PET, Silver Contact, 3PH+N+PE [4-Wire], IP55, Straight Feeder 660 mm</t>
  </si>
  <si>
    <t>Rowad School</t>
  </si>
  <si>
    <t>028/2025/3.1/02</t>
  </si>
  <si>
    <t>ESHA650PS4F55SF1480</t>
  </si>
  <si>
    <t>5000A, AL, PET, Silver Contact, 3PH+N+PE [4-Wire], IP55, Straight Feeder 1480 mm</t>
  </si>
  <si>
    <t>028/2025/3.1/03</t>
  </si>
  <si>
    <t>070/2025/45.1/01</t>
  </si>
  <si>
    <t>ESHA640PS3F65EEUALA610B620</t>
  </si>
  <si>
    <t>4000A, AL, PET, Silver Contact, 3PH+PE [3-Wire], IP65, Elbow Edge (U) A610B620</t>
  </si>
  <si>
    <t>Saint Gobai</t>
  </si>
  <si>
    <t>070/2025/45.1/02</t>
  </si>
  <si>
    <t>ESHA640PS3F65SFAL1170</t>
  </si>
  <si>
    <t>4000A, AL, PET, Silver Contact, 3PH+PE [3-Wire], IP65, Straight Feeder 1170 mm</t>
  </si>
  <si>
    <t>070/2025/45.1/03</t>
  </si>
  <si>
    <t>BWJPA6S340IP65</t>
  </si>
  <si>
    <t>4000A, AL Joint Pack, 2S(200), 3PH+PE [3-Wire], Silver Plated, IP65</t>
  </si>
  <si>
    <t>070/2025/50.1/01</t>
  </si>
  <si>
    <t>ESHA640PS3F65EEUALA700B615</t>
  </si>
  <si>
    <t>4000A, AL, PET, Silver Contact, 3PH+PE [3-Wire], IP65, Elbow Edge (U) A700B615</t>
  </si>
  <si>
    <t>070/2025/50.1/02</t>
  </si>
  <si>
    <t>070/2025/13/01</t>
  </si>
  <si>
    <t>ESHA632PS3F65FS425</t>
  </si>
  <si>
    <t>3200A, AL, PET, Silver Contact, 3PH+PE [3-Wire], IP65, Flange Straight 425 mm</t>
  </si>
  <si>
    <t>070/2025/14/01</t>
  </si>
  <si>
    <t>070/2025/27/01</t>
  </si>
  <si>
    <t>ESHA640PS3F65EFRALA300B300</t>
  </si>
  <si>
    <t>4000A, AL, PET, Silver Contact, 3PH+PE [3-Wire], IP65, Elbow Flat (R) A300B300</t>
  </si>
  <si>
    <t>070/2025/27/02</t>
  </si>
  <si>
    <t>ESHA640PS3F65EFLALA300B300</t>
  </si>
  <si>
    <t>4000A, AL, PET, Silver Contact, 3PH+PE [3-Wire], IP65, Elbow Flat (L) A300B300</t>
  </si>
  <si>
    <t>070/2025/27/03</t>
  </si>
  <si>
    <t>ESHA640PS3F65EEUALA505B563</t>
  </si>
  <si>
    <t>4000A, AL, PET, Silver Contact, 3PH+PE [3-Wire], IP65, Elbow Edge (U) A505B563</t>
  </si>
  <si>
    <t>070/2025/27/04</t>
  </si>
  <si>
    <t>ESHA640PS3F65FFLALA300B375</t>
  </si>
  <si>
    <t>4000A, AL, PET, Silver Contact, 3PH+PE [3-Wire], IP65, Flange Elbow Flat (L) A300B375</t>
  </si>
  <si>
    <t>070/2025/27/05</t>
  </si>
  <si>
    <t>ESHA640PS3F65EEDALA505B505</t>
  </si>
  <si>
    <t>4000A, AL, PET, Silver Contact, 3PH+PE [3-Wire], IP65, Elbow Edge (D) A505B505</t>
  </si>
  <si>
    <t>070/2025/27/06</t>
  </si>
  <si>
    <t>ESHA640PS3F65SFAL1300</t>
  </si>
  <si>
    <t>4000A, AL, PET, Silver Contact, 3PH+PE [3-Wire], IP65, Straight Feeder 1300 mm</t>
  </si>
  <si>
    <t>070/2025/27/07</t>
  </si>
  <si>
    <t>ESHA640PS3F65SFAL1435</t>
  </si>
  <si>
    <t>4000A, AL, PET, Silver Contact, 3PH+PE [3-Wire], IP65, Straight Feeder 1435 mm</t>
  </si>
  <si>
    <t>070/2025/27/08</t>
  </si>
  <si>
    <t>ESHA640PS3F65EFRALA740B300</t>
  </si>
  <si>
    <t>4000A, AL, PET, Silver Contact, 3PH+PE [3-Wire], IP65, Elbow Flat (R) A740B300</t>
  </si>
  <si>
    <t>070/2025/27/09</t>
  </si>
  <si>
    <t>ESHA640PS3F65SFAL725</t>
  </si>
  <si>
    <t>4000A, AL, PET, Silver Contact, 3PH+PE [3-Wire], IP65, Straight Feeder 725 mm</t>
  </si>
  <si>
    <t>070/2025/27/10</t>
  </si>
  <si>
    <t>FLEX-A340-SP</t>
  </si>
  <si>
    <t>Flexible Link, Complete Set, AL-4000A, 3PH+PE [3-Wire]</t>
  </si>
  <si>
    <t>070/2025/27/11</t>
  </si>
  <si>
    <t>070/2025/28/01</t>
  </si>
  <si>
    <t>ESHA640PS3F65EEUALA505B505</t>
  </si>
  <si>
    <t>4000A, AL, PET, Silver Contact, 3PH+PE [3-Wire], IP65, Elbow Edge (U) A505B505</t>
  </si>
  <si>
    <t>070/2025/28/02</t>
  </si>
  <si>
    <t>070/2025/28/03</t>
  </si>
  <si>
    <t>070/2025/28/04</t>
  </si>
  <si>
    <t>ESHA640PS3F65SFAL600</t>
  </si>
  <si>
    <t>4000A, AL, PET, Silver Contact, 3PH+PE [3-Wire], IP65, Straight Feeder 600 mm</t>
  </si>
  <si>
    <t>070/2025/28/05</t>
  </si>
  <si>
    <t>ESHA640PS3F65FFRALA300B375</t>
  </si>
  <si>
    <t>4000A, AL, PET, Silver Contact, 3PH+PE [3-Wire], IP65, Flange Elbow Flat (R) A300B375</t>
  </si>
  <si>
    <t>070/2025/28/06</t>
  </si>
  <si>
    <t>070/2025/28/07</t>
  </si>
  <si>
    <t>070/2025/28/08</t>
  </si>
  <si>
    <t>070/2025/28/09</t>
  </si>
  <si>
    <t>ESHA640PS3F65OFLALA300B510C505</t>
  </si>
  <si>
    <t>4000A, AL, PET, Silver Contact, 3PH+PE [3-Wire], IP65, Offset Flat (L) A300B510C505"</t>
  </si>
  <si>
    <t>070/2025/29/01</t>
  </si>
  <si>
    <t>ESHA640PS3F65SFAL540</t>
  </si>
  <si>
    <t>4000A, AL, PET, Silver Contact, 3PH+PE [3-Wire], IP65, Straight Feeder 540 mm</t>
  </si>
  <si>
    <t>070/2025/29/02</t>
  </si>
  <si>
    <t>070/2025/29/03</t>
  </si>
  <si>
    <t>070/2025/29/04</t>
  </si>
  <si>
    <t>ESHA640PS3F65EEUALA745B505</t>
  </si>
  <si>
    <t>4000A, AL, PET, Silver Contact, 3PH+PE [3-Wire], IP65, Elbow Edge (U) A745B505</t>
  </si>
  <si>
    <t>070/2025/29/05</t>
  </si>
  <si>
    <t>ESHA640PS3F65SFAL1035</t>
  </si>
  <si>
    <t>4000A, AL, PET, Silver Contact, 3PH+PE [3-Wire], IP65, Straight Feeder 1035 mm</t>
  </si>
  <si>
    <t>070/2025/29/06</t>
  </si>
  <si>
    <t>ESHA640PS3F65EFLALA740B300</t>
  </si>
  <si>
    <t>4000A, AL, PET, Silver Contact, 3PH+PE [3-Wire], IP65, Elbow Flat (L) A740B300</t>
  </si>
  <si>
    <t>070/2025/29/07</t>
  </si>
  <si>
    <t>070/2025/29/08</t>
  </si>
  <si>
    <t>ESHA640PS3F65FFRALA300B475</t>
  </si>
  <si>
    <t>4000A, AL, PET, Silver Contact, 3PH+PE [3-Wire], IP65, Flange Elbow Flat (R) A300B475</t>
  </si>
  <si>
    <t>070/2025/29/09</t>
  </si>
  <si>
    <t>FLEX-A340</t>
  </si>
  <si>
    <t>Flexible Link, Complete Set, Busway AL-4000A, 3Ph+PE [3-BAR]</t>
  </si>
  <si>
    <t>070/2025/29/10</t>
  </si>
  <si>
    <t>070/2025/29/11</t>
  </si>
  <si>
    <t>ESHA640PS3F65EEUALA505B730</t>
  </si>
  <si>
    <t>4000A, AL, PET, Silver Contact, 3PH+PE [3-Wire], IP65, Elbow Edge (U) A505B730</t>
  </si>
  <si>
    <t>070/2025/30/01</t>
  </si>
  <si>
    <t>070/2025/30/02</t>
  </si>
  <si>
    <t>070/2025/30/03</t>
  </si>
  <si>
    <t>070/2025/30/04</t>
  </si>
  <si>
    <t>ESHA640PS3F65EEUALA725B505</t>
  </si>
  <si>
    <t>4000A, AL, PET, Silver Contact, 3PH+PE [3-Wire], IP65, Elbow Edge (U) A725B505</t>
  </si>
  <si>
    <t>070/2025/30/05</t>
  </si>
  <si>
    <t>070/2025/30/06</t>
  </si>
  <si>
    <t>070/2025/30/07</t>
  </si>
  <si>
    <t>070/2025/30/08</t>
  </si>
  <si>
    <t>070/2025/30/09</t>
  </si>
  <si>
    <t>070/2025/30/10</t>
  </si>
  <si>
    <t>070/2025/30/11</t>
  </si>
  <si>
    <t>070/2025/31/01</t>
  </si>
  <si>
    <t>070/2025/31/02</t>
  </si>
  <si>
    <t>ESHA640PS3F65FFLALA300B475</t>
  </si>
  <si>
    <t>4000A, AL, PET, Silver Contact, 3PH+PE [3-Wire], IP65, Flange Elbow Flat (L) A300B475</t>
  </si>
  <si>
    <t>070/2025/31/03</t>
  </si>
  <si>
    <t>070/2025/31/04</t>
  </si>
  <si>
    <t>ESHA640PS3F65SFAL730</t>
  </si>
  <si>
    <t>4000A, AL, PET, Silver Contact, 3PH+PE [3-Wire], IP65, Straight Feeder 730 mm</t>
  </si>
  <si>
    <t>070/2025/31/05</t>
  </si>
  <si>
    <t>ESHA640PS3F65EEUALA505B780</t>
  </si>
  <si>
    <t>4000A, AL, PET, Silver Contact, 3PH+PE [3-Wire], IP65, Elbow Edge (U) A505B780</t>
  </si>
  <si>
    <t>070/2025/31/06</t>
  </si>
  <si>
    <t>070/2025/31/07</t>
  </si>
  <si>
    <t>070/2025/31/08</t>
  </si>
  <si>
    <t>070/2025/31/09</t>
  </si>
  <si>
    <t>070/2025/31/10</t>
  </si>
  <si>
    <t>ESHA640PS3F65SFAL1255</t>
  </si>
  <si>
    <t>4000A, AL, PET, Silver Contact, 3PH+PE [3-Wire], IP65, Straight Feeder 1255 mm</t>
  </si>
  <si>
    <t>070/2025/32/01</t>
  </si>
  <si>
    <t>070/2025/32/02</t>
  </si>
  <si>
    <t>070/2025/32/03</t>
  </si>
  <si>
    <t>070/2025/32/04</t>
  </si>
  <si>
    <t>ESHA640PS3F65SFAL700</t>
  </si>
  <si>
    <t>4000A, AL, PET, Silver Contact, 3PH+PE [3-Wire], IP65, Straight Feeder 700 mm</t>
  </si>
  <si>
    <t>070/2025/32/05</t>
  </si>
  <si>
    <t>070/2025/32/06</t>
  </si>
  <si>
    <t>070/2025/32/07</t>
  </si>
  <si>
    <t>ESHA640PS3F65EEUALA505B815</t>
  </si>
  <si>
    <t>4000A, AL, PET, Silver Contact, 3PH+PE [3-Wire], IP65, Elbow Edge (U) A505B815</t>
  </si>
  <si>
    <t>070/2025/32/08</t>
  </si>
  <si>
    <t>070/2025/32/09</t>
  </si>
  <si>
    <t>070/2025/32/10</t>
  </si>
  <si>
    <t>070/2025/33/01</t>
  </si>
  <si>
    <t>ESHA632PS3F65SFAL780</t>
  </si>
  <si>
    <t>3200A, AL, PET, Silver Contact, 3PH+PE [3-Wire], IP65, Straight Feeder 780 mm</t>
  </si>
  <si>
    <t>070/2025/33/02</t>
  </si>
  <si>
    <t>ESHA632PS3F65EFLALA300300</t>
  </si>
  <si>
    <t>3200A, AL, PET, Silver Contact, 3PH+PE [3-Wire], IP65, Elbow Flat (L) A300B300</t>
  </si>
  <si>
    <t>070/2025/33/03</t>
  </si>
  <si>
    <t>ESHA632PS3F65EFRALA300300</t>
  </si>
  <si>
    <t>3200A, AL, PET, Silver Contact, 3PH+PE [3-Wire], IP65, Elbow Flat (R) A300B300</t>
  </si>
  <si>
    <t>070/2025/33/04</t>
  </si>
  <si>
    <t>ESHA632PS3F65SFAL875</t>
  </si>
  <si>
    <t>3200A, AL, PET, Silver Contact, 3PH+PE [3-Wire], IP65, Straight Feeder 875 mm</t>
  </si>
  <si>
    <t>070/2025/33/05</t>
  </si>
  <si>
    <t>ESHA632PS3F65SFAL440</t>
  </si>
  <si>
    <t>3200A, AL, PET, Silver Contact, 3PH+PE [3-Wire], IP65, Straight Feeder 440 mm</t>
  </si>
  <si>
    <t>070/2025/33/06</t>
  </si>
  <si>
    <t>FLEX-A332</t>
  </si>
  <si>
    <t>Flexible Link, Complete Set, Busway AL-3200A, 3Ph+PE [3-BAR]</t>
  </si>
  <si>
    <t>070/2025/33/07</t>
  </si>
  <si>
    <t>ESHA632PS3F65EEUALA450B450</t>
  </si>
  <si>
    <t>3200A, AL, PET, Silver Contact, 3PH+PE [3-Wire], IP65, Elbow Edge (U) A450B450</t>
  </si>
  <si>
    <t>070/2025/33/08</t>
  </si>
  <si>
    <t>ESHA632PS3F65EFLALA740300</t>
  </si>
  <si>
    <t>3200A, AL, PET, Silver Contact, 3PH+PE [3-Wire], IP65, Elbow Flat (L) A740B300</t>
  </si>
  <si>
    <t>070/2025/33/09</t>
  </si>
  <si>
    <t>ESHA632PS3F65FFRALA300B475</t>
  </si>
  <si>
    <t>3200A, AL, PET, Silver Contact, 3PH+PE [3-Wire], IP65, Flange Elbow Flat (R) A300B475</t>
  </si>
  <si>
    <t>070/2025/33/10</t>
  </si>
  <si>
    <t>BWJPA6S332IP65</t>
  </si>
  <si>
    <t>3200A, AL Joint Pack, 2S(145), 3PH+PE [3-Wire], Silver Plated, IP65</t>
  </si>
  <si>
    <t>070/2025/34/01</t>
  </si>
  <si>
    <t>070/2025/34/02</t>
  </si>
  <si>
    <t>ESHA632PS3F65SFAL800</t>
  </si>
  <si>
    <t>3200A, AL, PET, Silver Contact, 3PH+PE [3-Wire], IP65, Straight Feeder 800 mm</t>
  </si>
  <si>
    <t>070/2025/34/03</t>
  </si>
  <si>
    <t>ESHA632PS3F65EFRALA740300</t>
  </si>
  <si>
    <t>3200A, AL, PET, Silver Contact, 3PH+PE [3-Wire], IP65, Elbow Flat (R) A740B300</t>
  </si>
  <si>
    <t>070/2025/34/04</t>
  </si>
  <si>
    <t>070/2025/34/05</t>
  </si>
  <si>
    <t>070/2025/34/06</t>
  </si>
  <si>
    <t>070/2025/34/07</t>
  </si>
  <si>
    <t>ESHA632PS3F65FFLALA300B475</t>
  </si>
  <si>
    <t>3200A, AL, PET, Silver Contact, 3PH+PE [3-Wire], IP65, Flange Elbow Flat (L) A300B475</t>
  </si>
  <si>
    <t>070/2025/34/08</t>
  </si>
  <si>
    <t>070/2025/34/09</t>
  </si>
  <si>
    <t>070/2025/34/10</t>
  </si>
  <si>
    <t>070/2025/35/01</t>
  </si>
  <si>
    <t>070/2025/35/02</t>
  </si>
  <si>
    <t>ESHA632PS3F65SFAL540</t>
  </si>
  <si>
    <t>3200A, AL, PET, Silver Contact, 3PH+PE [3-Wire], IP65, Straight Feeder 540 mm</t>
  </si>
  <si>
    <t>070/2025/35/03</t>
  </si>
  <si>
    <t>070/2025/35/04</t>
  </si>
  <si>
    <t>ESHA632PS3F65SFAL765</t>
  </si>
  <si>
    <t>3200A, AL, PET, Silver Contact, 3PH+PE [3-Wire], IP65, Straight Feeder 765 mm</t>
  </si>
  <si>
    <t>070/2025/35/05</t>
  </si>
  <si>
    <t>070/2025/35/06</t>
  </si>
  <si>
    <t>ESHA632PS3F65SFAL420</t>
  </si>
  <si>
    <t>3200A, AL, PET, Silver Contact, 3PH+PE [3-Wire], IP65, Straight Feeder 420 mm</t>
  </si>
  <si>
    <t>070/2025/35/07</t>
  </si>
  <si>
    <t>070/2025/35/08</t>
  </si>
  <si>
    <t>070/2025/35/09</t>
  </si>
  <si>
    <t>070/2025/35/10</t>
  </si>
  <si>
    <t>070/2025/36/01</t>
  </si>
  <si>
    <t>070/2025/36/02</t>
  </si>
  <si>
    <t>070/2025/36/03</t>
  </si>
  <si>
    <t>070/2025/36/04</t>
  </si>
  <si>
    <t>ESHA632PS3F65SFAL500</t>
  </si>
  <si>
    <t>3200A, AL, PET, Silver Contact, 3PH+PE [3-Wire], IP65, Straight Feeder 500 mm</t>
  </si>
  <si>
    <t>070/2025/36/05</t>
  </si>
  <si>
    <t>070/2025/36/06</t>
  </si>
  <si>
    <t>070/2025/36/07</t>
  </si>
  <si>
    <t>070/2025/36/08</t>
  </si>
  <si>
    <t>070/2025/36/09</t>
  </si>
  <si>
    <t>070/2025/36/10</t>
  </si>
  <si>
    <t>070/2025/36/11</t>
  </si>
  <si>
    <t>070/2025/44.1</t>
  </si>
  <si>
    <t>070/2025/38.1/01</t>
  </si>
  <si>
    <t>ESHA640PS3F65SFAL1150</t>
  </si>
  <si>
    <t>4000A, AL, PET, Silver Contact, 3PH+PE [3-Wire], IP65, Straight Feeder 1150 mm</t>
  </si>
  <si>
    <t>070/2025/38.1/02</t>
  </si>
  <si>
    <t>ESHA640PS3F65SFAL1190</t>
  </si>
  <si>
    <t>4000A, AL, PET, Silver Contact, 3PH+PE [3-Wire], IP65, Straight Feeder 1190 mm</t>
  </si>
  <si>
    <t>070/2025/38.1/03</t>
  </si>
  <si>
    <t>070/2025/38.1/04</t>
  </si>
  <si>
    <t>070/2025/39.1/01</t>
  </si>
  <si>
    <t>ESHA640PS3F65SFAL585</t>
  </si>
  <si>
    <t>4000A, AL, PET, Silver Contact, 3PH+PE [3-Wire], IP65, Straight Feeder 585 mm</t>
  </si>
  <si>
    <t>070/2025/39.1/02</t>
  </si>
  <si>
    <t>ESHA640PS3F65EEUALA615B760</t>
  </si>
  <si>
    <t>4000A, AL, PET, Silver Contact, 3PH+PE [3-Wire], IP65, Elbow Edge (U) A615B760</t>
  </si>
  <si>
    <t>070/2025/39.1/03</t>
  </si>
  <si>
    <t>070/2025/39.1/04</t>
  </si>
  <si>
    <t>ESHA640PS3F65SFAL1130</t>
  </si>
  <si>
    <t>4000A, AL, PET, Silver Contact, 3PH+PE [3-Wire], IP65, Straight Feeder 1130 mm</t>
  </si>
  <si>
    <t>070/2025/40.1/01</t>
  </si>
  <si>
    <t>ESHA632PS3F65SFAL490</t>
  </si>
  <si>
    <t>3200A, AL, PET, Silver Contact, 3PH+PE [3-Wire], IP65, Straight Feeder 490 mm</t>
  </si>
  <si>
    <t>070/2025/40.1/02</t>
  </si>
  <si>
    <t>ESHA632PS3F65EEDALA620B510</t>
  </si>
  <si>
    <t>3200A, AL, PET, Silver Contact, 3PH+PE [3-Wire], IP65, Elbow Edge (D) A620B510</t>
  </si>
  <si>
    <t>070/2025/40.1/03</t>
  </si>
  <si>
    <t>070/2025/41.1/01</t>
  </si>
  <si>
    <t>ESHA632PS3F65SFAL480</t>
  </si>
  <si>
    <t>3200A, AL, PET, Silver Contact, 3PH+PE [3-Wire], IP65, Straight Feeder 480 mm</t>
  </si>
  <si>
    <t>070/2025/41.1/02</t>
  </si>
  <si>
    <t>ESHA632PS3F65ZEUALA570B250C570</t>
  </si>
  <si>
    <t xml:space="preserve">   3200A, AL, PET, Silver Contact, 3PH+PE [3-Wire], IP65, Z-Unit Edge (U) A570B250C570</t>
  </si>
  <si>
    <t>070/2025/41.1/03</t>
  </si>
  <si>
    <t>070/2025/42.1/01</t>
  </si>
  <si>
    <t>070/2025/42.1/02</t>
  </si>
  <si>
    <t>ESHA640PS3F65EEDALA640B700</t>
  </si>
  <si>
    <t>4000A, AL, PET, Silver Contact, 3PH+PE [3-Wire], IP65, Elbow Edge (D) A640B700</t>
  </si>
  <si>
    <t>070/2025/42.1/03</t>
  </si>
  <si>
    <t>070/2025/43.1/01</t>
  </si>
  <si>
    <t>ESHA640PS3F65EEDALA660B700</t>
  </si>
  <si>
    <t>4000A, AL, PET, Silver Contact, 3PH+PE [3-Wire], IP65, Elbow Edge (D) A660B700</t>
  </si>
  <si>
    <t>070/2025/43.1/02</t>
  </si>
  <si>
    <t>070/2025/43.1/03</t>
  </si>
  <si>
    <t>070/2025/15/01</t>
  </si>
  <si>
    <t>ESHA640PS3F65FSAL425</t>
  </si>
  <si>
    <t>4000A, AL, PET, Silver Contact, 3PH+PE [3-Wire], IP65, Flange Straight 425 mm</t>
  </si>
  <si>
    <t>070/2025/16/01</t>
  </si>
  <si>
    <t>070/2025/17/01</t>
  </si>
  <si>
    <t>070/2025/18/01</t>
  </si>
  <si>
    <t>070/2025/19/01</t>
  </si>
  <si>
    <t>070/2025/20/01</t>
  </si>
  <si>
    <t>070/2025/21/01</t>
  </si>
  <si>
    <t>ESHA632PS3F65FSAL425</t>
  </si>
  <si>
    <t>070/2025/22/01</t>
  </si>
  <si>
    <t>070/2025/46/01</t>
  </si>
  <si>
    <t>ESHA632PS3F65EEUALA660B610</t>
  </si>
  <si>
    <t>3200A, AL, PET, Silver Contact, 3PH+PE [3-Wire], IP65, Elbow Edge (U) A660B610</t>
  </si>
  <si>
    <t>070/2025/46/02</t>
  </si>
  <si>
    <t>ESHA632PS3F65SFAL1070</t>
  </si>
  <si>
    <t>3200A, AL, PET, Silver Contact, 3PH+PE [3-Wire], IP65, Straight Feeder 1070 mm</t>
  </si>
  <si>
    <t>070/2025/46/03</t>
  </si>
  <si>
    <t>070/2025/47/01</t>
  </si>
  <si>
    <t>070/2025/47/02</t>
  </si>
  <si>
    <t>ESHA632PS3F65EEUALA500B660</t>
  </si>
  <si>
    <t>3200A, AL, PET, Silver Contact, 3PH+PE [3-Wire], IP65, Elbow Edge (U) A500B660</t>
  </si>
  <si>
    <t>070/2025/47/03</t>
  </si>
  <si>
    <t>013/2025/7.2/01</t>
  </si>
  <si>
    <t>ESHA640PS4F55EFALA300B300</t>
  </si>
  <si>
    <t>4000A, AL, PET, Silver Contact, 3PH+N+PE [4-Wire], IP55, Elbow Flat A300B300</t>
  </si>
  <si>
    <t>SCC Factory</t>
  </si>
  <si>
    <t>013/2025/7.2/02</t>
  </si>
  <si>
    <t>ESHA640PS4F55EEALA505B505</t>
  </si>
  <si>
    <t>4000A, AL, PET, Silver Contact, 3Ph+N+PE [4-WIRE], IP55, Elbow Edge A505B505</t>
  </si>
  <si>
    <t>013/2025/7.2/03</t>
  </si>
  <si>
    <t>ESHA640PS4F55SF1165</t>
  </si>
  <si>
    <t>4000A, AL, PET, Silver Contact, 3PH+N+PE [4-Wire], IP55, Straight Feeder 1165 mm</t>
  </si>
  <si>
    <t>013/2025/7.2/04</t>
  </si>
  <si>
    <t>FLEX-A440</t>
  </si>
  <si>
    <t>Flexible Link, Complete Set [24-100], Busway AL-4000A, 3Ph+N+PE [4-BAR]</t>
  </si>
  <si>
    <t>013/2025/7.2/05</t>
  </si>
  <si>
    <t>ESHA640PS4F55SF2653</t>
  </si>
  <si>
    <t>4000A, AL, PET, Silver Contact, 3PH+N+PE [4-Wire], IP55, Straight Feeder 2653 mm</t>
  </si>
  <si>
    <t>013/2025/7.2/06</t>
  </si>
  <si>
    <t>ESHA640PS4F55SF1057</t>
  </si>
  <si>
    <t>4000A, AL, PET, Silver Contact, 3PH+N+PE [4-Wire], IP55, Straight Feeder 1057 mm</t>
  </si>
  <si>
    <t>013/2025/7.2/07</t>
  </si>
  <si>
    <t>013/2025/8.2/01</t>
  </si>
  <si>
    <t>013/2025/8.2/02</t>
  </si>
  <si>
    <t>ESHA640PS4F55SF563</t>
  </si>
  <si>
    <t>4000A, AL, PET, Silver Contact, 3PH+N+PE [4-Wire], IP55, Straight Feeder 563 mm</t>
  </si>
  <si>
    <t>013/2025/8.2/03</t>
  </si>
  <si>
    <t>013/2025/8.2/04</t>
  </si>
  <si>
    <t>ESHA640PS4P55O12SP2000</t>
  </si>
  <si>
    <t>4000A, AL, PET, Silver Contact, 3PH+N+PE [4-Wire], IP55, Straight Plug-In 2000 mm</t>
  </si>
  <si>
    <t>013/2025/8.2/05</t>
  </si>
  <si>
    <t>ESHA640PS4F55SF1214</t>
  </si>
  <si>
    <t>4000A, AL, PET, Silver Contact, 3PH+N+PE [4-Wire], IP55, Straight Feeder 1214 mm</t>
  </si>
  <si>
    <t>013/2025/8.2/06</t>
  </si>
  <si>
    <t>ESHA640PS4F55SF1368</t>
  </si>
  <si>
    <t>4000A, AL, PET, Silver Contact, 3PH+N+PE [4-Wire], IP55, Straight Feeder 1368 mm</t>
  </si>
  <si>
    <t>013/2025/8.2/07</t>
  </si>
  <si>
    <t>013/2025/8.2/08</t>
  </si>
  <si>
    <t>013/2025/8.2/09</t>
  </si>
  <si>
    <t>013/2025/13</t>
  </si>
  <si>
    <t>ES5P41SDA100505R1R55</t>
  </si>
  <si>
    <t>Tap-Off Unit 630A,ABB, S.C70kA, 3 poles, TMD With Extended Rotary Handle.</t>
  </si>
  <si>
    <t>013/2025/14</t>
  </si>
  <si>
    <t>Bi-Metal-Flex-100-T1</t>
  </si>
  <si>
    <t>Bi-Metal sheet for 100 mm width flexible link - 1 mm thickness</t>
  </si>
  <si>
    <t>013/2025/7.1/01</t>
  </si>
  <si>
    <t>013/2025/7.1/02</t>
  </si>
  <si>
    <t>013/2025/8.1/01</t>
  </si>
  <si>
    <t>013/2025/8.1/02</t>
  </si>
  <si>
    <t>046/2025/30.2/01</t>
  </si>
  <si>
    <t>ESHA640ES5F55EEDALA1000B505</t>
  </si>
  <si>
    <t>4000A, AL, Epoxy, Silver Contact, 3PH+N+PER [5-Wire], IP55, Elbow Edge (D) A1000B505</t>
  </si>
  <si>
    <t>SUMOU Gate-Madina</t>
  </si>
  <si>
    <t>046/2025/30.2/02</t>
  </si>
  <si>
    <t>ESHA640ES5F55SF1500</t>
  </si>
  <si>
    <t>4000A, AL, Epoxy, Silver Contact, 3PH+N+PER [5-Wire], IP55, Straight Feeder 1500 mm</t>
  </si>
  <si>
    <t>046/2025/30.2/03</t>
  </si>
  <si>
    <t>ESHA640ES5F55SF430</t>
  </si>
  <si>
    <t>4000A, AL, Epoxy, Silver Contact, 3PH+N+PER [5-Wire], IP55, Straight Feeder 430 mm</t>
  </si>
  <si>
    <t>046/2025/30.2/04</t>
  </si>
  <si>
    <t>ESHA640ES5F55SF2000</t>
  </si>
  <si>
    <t>046/2025/30.2/05</t>
  </si>
  <si>
    <t>046/2025/30.2/06</t>
  </si>
  <si>
    <t>ESHA640ES5F55EFOEALA300B300</t>
  </si>
  <si>
    <t>4000A, AL, Epoxy, Silver Contact, 3PH+N+PER [5-Wire], IP55, Elbow Flat (OE) A300B300</t>
  </si>
  <si>
    <t>046/2025/30.2/07</t>
  </si>
  <si>
    <t>ESHA640ES5F55EFIEALA300B300</t>
  </si>
  <si>
    <t>4000A, AL, Epoxy, Silver Contact, 3PH+N+PER [5-Wire], IP55, Elbow Flat (IE) A300B300</t>
  </si>
  <si>
    <t>046/2025/30.2/08</t>
  </si>
  <si>
    <t>ESHA640ES5F55EEDALA505B505</t>
  </si>
  <si>
    <t>046/2025/62</t>
  </si>
  <si>
    <t>ES5P11SDA067017R1R55</t>
  </si>
  <si>
    <t>Tap-Off Unit 80A,ABB, S.C36kA, 3 poles, TMA With Extended Rotary Handle.</t>
  </si>
  <si>
    <t>046/2025/63</t>
  </si>
  <si>
    <t>ES5P11SDA067018R1R55</t>
  </si>
  <si>
    <t>Tap-Off Unit 100A,ABB, S.C36kA, 3 poles, TMA With Extended Rotary Handle.</t>
  </si>
  <si>
    <t>046/2025/64</t>
  </si>
  <si>
    <t>046/2025/65</t>
  </si>
  <si>
    <t>ES5P21SDA067020R1R55</t>
  </si>
  <si>
    <t>Tap-Off Unit 160A,ABB, S.C36kA, 3 poles, TMA With Extended Rotary Handle.</t>
  </si>
  <si>
    <t>046/2025/66</t>
  </si>
  <si>
    <t>ES5P31SDA068310R1R55</t>
  </si>
  <si>
    <t>Tap-Off Unit 200A,ABB, S.C50kA, 3 poles, TMA With Extended Rotary Handle.</t>
  </si>
  <si>
    <t>046/2025/67</t>
  </si>
  <si>
    <t>ES5P31SDA068312R1R55</t>
  </si>
  <si>
    <t>Tap-Off Unit 250A,ABB, S.C50kA, 3 poles, TMA With Extended Rotary Handle.</t>
  </si>
  <si>
    <t>046/2025/68</t>
  </si>
  <si>
    <t>ES5P41SDA100425R1R55</t>
  </si>
  <si>
    <t>Tap-Off Unit 630A,ABB, S.C50kA, 3 poles, TMA With Extended Rotary Handle.</t>
  </si>
  <si>
    <t>046/2025/86</t>
  </si>
  <si>
    <t>FLEX-A532-SG</t>
  </si>
  <si>
    <t>Flexible Link, Complete Set, AL-3200A, 3PH+N+PER [5-Wire]- SUMOU Gate</t>
  </si>
  <si>
    <t>046/2025/87</t>
  </si>
  <si>
    <t>FLEX-A540-SG</t>
  </si>
  <si>
    <t>Flexible Link, Complete Set, AL-4000A, 3PH+N+PER [5-Wire]- SUMOU Gate</t>
  </si>
  <si>
    <t>046/2025/89</t>
  </si>
  <si>
    <t>046/2025/90</t>
  </si>
  <si>
    <t>046/2025/30.5/01</t>
  </si>
  <si>
    <t>ESHA640ES5F55SF950</t>
  </si>
  <si>
    <t>4000A, AL, Epoxy, Silver Contact, 3PH+N+PER [5-Wire], IP55, Straight Feeder 950 mm</t>
  </si>
  <si>
    <t>V13</t>
  </si>
  <si>
    <t>046/2025/30.5/02</t>
  </si>
  <si>
    <t>046/2025/35/01</t>
  </si>
  <si>
    <t>ESHA620ES5F65SF740</t>
  </si>
  <si>
    <t>2000A, AL, Epoxy, Silver Contact, 3PH+N+PER [5-Wire], IP65, Straight Feeder 740 mm</t>
  </si>
  <si>
    <t>046/2025/35/02</t>
  </si>
  <si>
    <t>BWJPA6S520IP65</t>
  </si>
  <si>
    <t>2000A, AL Joint Pack, 1S(200), 3Ph+N+PER [5-Wire], Silver Plated, IP65</t>
  </si>
  <si>
    <t>046/2025/16.2/01</t>
  </si>
  <si>
    <t>ESHA625ES5F65SF1587</t>
  </si>
  <si>
    <t>2500A, AL, Epoxy, Silver Contact, 3PH+N+PER [5-Wire], IP65, Straight Feeder 1587 mm</t>
  </si>
  <si>
    <t>046/2025/16.2/02</t>
  </si>
  <si>
    <t>ESHA625ES5F65SF1247</t>
  </si>
  <si>
    <t>2500A, AL, Epoxy, Silver Contact, 3PH+N+PER [5-Wire], IP65, Straight Feeder 1247 mm</t>
  </si>
  <si>
    <t>046/2025/16.2/03</t>
  </si>
  <si>
    <t>ESHA625ES5F65SF2690</t>
  </si>
  <si>
    <t>2500A, AL, Epoxy, Silver Contact, 3PH+N+PER [5-Wire], IP65, Straight Feeder 2690 mm</t>
  </si>
  <si>
    <t>046/2025/16.2/04</t>
  </si>
  <si>
    <t>BWJPA6S525IP65</t>
  </si>
  <si>
    <t>2500A, AL Joint Pack, 2S(125), 3Ph+N+PER [5-Wire], Silver Plated, IP65</t>
  </si>
  <si>
    <t>046/2025/18.3/01</t>
  </si>
  <si>
    <t>ESHA620ES5F65SF1577</t>
  </si>
  <si>
    <t>2000A, AL, Epoxy, Silver Contact, 3PH+N+PER [5-Wire], IP65, Straight Feeder 1577 mm</t>
  </si>
  <si>
    <t>046/2025/18.3/02</t>
  </si>
  <si>
    <t>ESHA620ES5F65SF915</t>
  </si>
  <si>
    <t>2000A, AL, Epoxy, Silver Contact, 3PH+N+PER [5-Wire], IP65, Straight Feeder 915 mm</t>
  </si>
  <si>
    <t>046/2025/18.3/03</t>
  </si>
  <si>
    <t>ESHA620ES5F65SF1277</t>
  </si>
  <si>
    <t>2000A, AL, Epoxy, Silver Contact, 3PH+N+PER [5-Wire], IP65, Straight Feeder 1277 mm</t>
  </si>
  <si>
    <t>046/2025/18.3/04</t>
  </si>
  <si>
    <t>ESHA620ES5F65SF1990</t>
  </si>
  <si>
    <t>2000A, AL, Epoxy, Silver Contact, 3PH+N+PER [5-Wire], IP65, Straight Feeder 1990 mm</t>
  </si>
  <si>
    <t>046/2025/18.3/05</t>
  </si>
  <si>
    <t>ESHA620ES5F65SF962</t>
  </si>
  <si>
    <t>2000A, AL, Epoxy, Silver Contact, 3PH+N+PER [5-Wire], IP65, Straight Feeder 962 mm</t>
  </si>
  <si>
    <t>046/2025/18.3/06</t>
  </si>
  <si>
    <t>ESHA620ES5F65SF537</t>
  </si>
  <si>
    <t>2000A, AL, Epoxy, Silver Contact, 3PH+N+PER [5-Wire], IP65, Straight Feeder 537 mm</t>
  </si>
  <si>
    <t>046/2025/18.3/07</t>
  </si>
  <si>
    <t>ESHA620ES5F65SF797</t>
  </si>
  <si>
    <t>2000A, AL, Epoxy, Silver Contact, 3PH+N+PER [5-Wire], IP65, Straight Feeder 797 mm</t>
  </si>
  <si>
    <t>046/2025/18.3/08</t>
  </si>
  <si>
    <t>ESHA620ES5F65SF2407</t>
  </si>
  <si>
    <t>2000A, AL, Epoxy, Silver Contact, 3PH+N+PER [5-Wire], IP65, Straight Feeder 2407 mm</t>
  </si>
  <si>
    <t>046/2025/18.3/09</t>
  </si>
  <si>
    <t>ESHA620ES5F65SF2507</t>
  </si>
  <si>
    <t>2000A, AL, Epoxy, Silver Contact, 3PH+N+PER [5-Wire], IP65, Straight Feeder 2507 mm</t>
  </si>
  <si>
    <t>046/2025/18.3/10</t>
  </si>
  <si>
    <t>046/2025/28.2/01</t>
  </si>
  <si>
    <t>ESHA632ES5F55SF667</t>
  </si>
  <si>
    <t>3200A, AL, Epoxy, Silver Contact, 3PH+N+PER [5-Wire], IP55, Straight Feeder 667 mm</t>
  </si>
  <si>
    <t>046/2025/28.2/02</t>
  </si>
  <si>
    <t>ESHA632ES5F55SF2350</t>
  </si>
  <si>
    <t>3200A, AL, Epoxy, Silver Contact, 3PH+N+PER [5-Wire], IP55, Straight Feeder 2350 mm</t>
  </si>
  <si>
    <t>046/2025/28.2/03</t>
  </si>
  <si>
    <t>ESHA632ES5F55SF2467</t>
  </si>
  <si>
    <t>3200A, AL, Epoxy, Silver Contact, 3PH+N+PER [5-Wire], IP55, Straight Feeder 2467 mm</t>
  </si>
  <si>
    <t>046/2025/28.2/04</t>
  </si>
  <si>
    <t>046/2025/29.2/01</t>
  </si>
  <si>
    <t>ESHA640ES5F55SF457</t>
  </si>
  <si>
    <t>4000A, AL, Epoxy, Silver Contact, 3PH+N+PER [5-Wire], IP55, Straight Feeder 457 mm</t>
  </si>
  <si>
    <t>046/2025/29.2/02</t>
  </si>
  <si>
    <t>ESHA640ES5F55SF567</t>
  </si>
  <si>
    <t>4000A, AL, Epoxy, Silver Contact, 3PH+N+PER [5-Wire], IP55, Straight Feeder 567 mm</t>
  </si>
  <si>
    <t>046/2025/29.2/03</t>
  </si>
  <si>
    <t>ESHA640ES5F55SF400</t>
  </si>
  <si>
    <t>4000A, AL, Epoxy, Silver Contact, 3PH+N+PER [5-Wire], IP55, Straight Feeder 400 mm</t>
  </si>
  <si>
    <t>046/2025/29.2/04</t>
  </si>
  <si>
    <t>ESHA640ES5F55SF1057</t>
  </si>
  <si>
    <t>4000A, AL, Epoxy, Silver Contact, 3PH+N+PER [5-Wire], IP55, Straight Feeder 1057 mm</t>
  </si>
  <si>
    <t>046/2025/29.2/05</t>
  </si>
  <si>
    <t>046/2025/30.3/01</t>
  </si>
  <si>
    <t>ESHA640ES5F55SF935</t>
  </si>
  <si>
    <t>4000A, AL, Epoxy, Silver Contact, 3PH+N+PER [5-Wire], IP55, Straight Feeder 935 mm</t>
  </si>
  <si>
    <t>046/2025/30.3/02</t>
  </si>
  <si>
    <t>ESHA640ES5F55SF1090</t>
  </si>
  <si>
    <t>4000A, AL, Epoxy, Silver Contact, 3PH+N+PER [5-Wire], IP55, Straight Feeder 1090 mm</t>
  </si>
  <si>
    <t>046/2025/30.3/03</t>
  </si>
  <si>
    <t>ESHA640ES5F55SF627</t>
  </si>
  <si>
    <t>4000A, AL, Epoxy, Silver Contact, 3PH+N+PER [5-Wire], IP55, Straight Feeder 627 mm</t>
  </si>
  <si>
    <t>046/2025/30.3/04</t>
  </si>
  <si>
    <t>ESHA640ES5F55SF720</t>
  </si>
  <si>
    <t>4000A, AL, Epoxy, Silver Contact, 3PH+N+PER [5-Wire], IP55, Straight Feeder 720 mm</t>
  </si>
  <si>
    <t>046/2025/30.3/05</t>
  </si>
  <si>
    <t>ESHA640ES5F55SF740</t>
  </si>
  <si>
    <t>4000A, AL, Epoxy, Silver Contact, 3PH+N+PER [5-Wire], IP55, Straight Feeder 740 mm</t>
  </si>
  <si>
    <t>046/2025/30.3/06</t>
  </si>
  <si>
    <t>ESHA640ES5F55SF745</t>
  </si>
  <si>
    <t>4000A, AL, Epoxy, Silver Contact, 3PH+N+PER [5-Wire], IP55, Straight Feeder 745 mm</t>
  </si>
  <si>
    <t>046/2025/30.3/07</t>
  </si>
  <si>
    <t>046/2025/30.3/08</t>
  </si>
  <si>
    <t>046/2025/30.3/09</t>
  </si>
  <si>
    <t>ESHA640ES5F55SF1085</t>
  </si>
  <si>
    <t>4000A, AL, Epoxy, Silver Contact, 3PH+N+PER [5-Wire], IP55, Straight Feeder 1085 mm</t>
  </si>
  <si>
    <t>046/2025/31.2/01</t>
  </si>
  <si>
    <t>ESHA640ES5F55SF1177</t>
  </si>
  <si>
    <t>4000A, AL, Epoxy, Silver Contact, 3PH+N+PER [5-Wire], IP55, Straight Feeder 1177 mm</t>
  </si>
  <si>
    <t>046/2025/31.2/02</t>
  </si>
  <si>
    <t>ESHA640ES5F55SF807</t>
  </si>
  <si>
    <t>4000A, AL, Epoxy, Silver Contact, 3PH+N+PER [5-Wire], IP55, Straight Feeder 807 mm</t>
  </si>
  <si>
    <t>046/2025/31.2/03</t>
  </si>
  <si>
    <t>046/2025/32.2/01</t>
  </si>
  <si>
    <t>ESHA640ES5F55SF1067</t>
  </si>
  <si>
    <t>4000A, AL, Epoxy, Silver Contact, 3PH+N+PER [5-Wire], IP55, Straight Feeder 1067 mm</t>
  </si>
  <si>
    <t>046/2025/32.2/02</t>
  </si>
  <si>
    <t>ESHA640ES5F55SF2387</t>
  </si>
  <si>
    <t>4000A, AL, Epoxy, Silver Contact, 3PH+N+PER [5-Wire], IP55, Straight Feeder 2387 mm</t>
  </si>
  <si>
    <t>046/2025/32.2/03</t>
  </si>
  <si>
    <t>ESHA640ES5F55SF875</t>
  </si>
  <si>
    <t>4000A, AL, Epoxy, Silver Contact, 3PH+N+PER [5-Wire], IP55, Straight Feeder 875 mm</t>
  </si>
  <si>
    <t>046/2025/32.2/04</t>
  </si>
  <si>
    <t>046/2025/39.2/01</t>
  </si>
  <si>
    <t>046/2025/39.2/02</t>
  </si>
  <si>
    <t>ESHA625ES5F55SF1157</t>
  </si>
  <si>
    <t>2500A, AL, Epoxy, Silver Contact, 3PH+N+PER [5-Wire], IP55, Straight Feeder 1157 mm</t>
  </si>
  <si>
    <t>046/2025/47.3/01</t>
  </si>
  <si>
    <t>ESHA608ES5F55SF2400-FR</t>
  </si>
  <si>
    <t>800A, AL, Epoxy, Silver Contact, 3PH+N+PER [5-Wire], IP55, Straight Feeder [FR] 2400 mm</t>
  </si>
  <si>
    <t>046/2025/47.3/02</t>
  </si>
  <si>
    <t>ESHA608ES5F55SF400-FR</t>
  </si>
  <si>
    <t>800A, AL, Epoxy, Silver Contact, 3PH+N+PER [5-Wire], IP55, Straight Feeder [FR] 400 mm</t>
  </si>
  <si>
    <t>046/2025/47.3/03</t>
  </si>
  <si>
    <t>ESHA608ES5F55SF1900-FR</t>
  </si>
  <si>
    <t>800A, AL, Epoxy, Silver Contact, 3PH+N+PER [5-Wire], IP55, Straight Feeder [FR] 1900 mm</t>
  </si>
  <si>
    <t>046/2025/47.3/04</t>
  </si>
  <si>
    <t>ESHA608ES5F55SF2300-FR</t>
  </si>
  <si>
    <t>800A, AL, Epoxy, Silver Contact, 3PH+N+PER [5-Wire], IP55, Straight Feeder [FR] 2300 mm</t>
  </si>
  <si>
    <t>046/2025/47.3/05</t>
  </si>
  <si>
    <t>ESHA608ES5F55SF1274-FR</t>
  </si>
  <si>
    <t>800A, AL, Epoxy, Silver Contact, 3PH+N+PER [5-Wire], IP55, Straight Feeder [FR] 1274 mm</t>
  </si>
  <si>
    <t>046/2025/47.3/06</t>
  </si>
  <si>
    <t>ESHA608ES5F55SF986-FR</t>
  </si>
  <si>
    <t>800A, AL, Epoxy, Silver Contact, 3PH+N+PER [5-Wire], IP55, Straight Feeder [FR] 986 mm</t>
  </si>
  <si>
    <t>046/2025/47.3/07</t>
  </si>
  <si>
    <t>ESHA608ES5F55SF412-FR</t>
  </si>
  <si>
    <t>800A, AL, Epoxy, Silver Contact, 3PH+N+PER [5-Wire], IP55, Straight Feeder [FR] 412 mm</t>
  </si>
  <si>
    <t>046/2025/47.3/08</t>
  </si>
  <si>
    <t>ESHA608ES5F55SF460-FR</t>
  </si>
  <si>
    <t>800A, AL, Epoxy, Silver Contact, 3PH+N+PER [5-Wire], IP55, Straight Feeder [FR] 460 mm</t>
  </si>
  <si>
    <t>046/2025/47.3/09</t>
  </si>
  <si>
    <t>BWJPA6S508IP55-FR</t>
  </si>
  <si>
    <t>800A, AL Joint Pack,1S(55), 3Ph+N+PER [5-Wire], Silver Plated, IP55, [FR]</t>
  </si>
  <si>
    <t>046/2025/48.2/01</t>
  </si>
  <si>
    <t>ESHA608ES5F55SF1787-FR</t>
  </si>
  <si>
    <t>800A, AL, Epoxy, Silver Contact, 3PH+N+PER [5-Wire], IP55, Straight Feeder [FR] 1787 mm</t>
  </si>
  <si>
    <t>046/2025/48.2/02</t>
  </si>
  <si>
    <t>ESHA608ES5F55SF857-FR</t>
  </si>
  <si>
    <t>800A, AL, Epoxy, Silver Contact, 3PH+N+PER [5-Wire], IP55, Straight Feeder [FR] 857 mm</t>
  </si>
  <si>
    <t>046/2025/48.2/03</t>
  </si>
  <si>
    <t>046/2025/49.3/01</t>
  </si>
  <si>
    <t>046/2025/49.3/02</t>
  </si>
  <si>
    <t>046/2025/49.3/03</t>
  </si>
  <si>
    <t>ESHA608ES5F55SF2250-FR</t>
  </si>
  <si>
    <t>800A, AL, Epoxy, Silver Contact, 3PH+N+PER [5-Wire], IP55, Straight Feeder [FR] 2250 mm</t>
  </si>
  <si>
    <t>046/2025/49.3/04</t>
  </si>
  <si>
    <t>ESHA608ES5F55SF1800-FR</t>
  </si>
  <si>
    <t>800A, AL, Epoxy, Silver Contact, 3PH+N+PER [5-Wire], IP55, Straight Feeder [FR] 1800 mm</t>
  </si>
  <si>
    <t>046/2025/49.3/05</t>
  </si>
  <si>
    <t>ESHA608ES5F55SF2272-FR</t>
  </si>
  <si>
    <t>800A, AL, Epoxy, Silver Contact, 3PH+N+PER [5-Wire], IP55, Straight Feeder [FR] 2272 mm</t>
  </si>
  <si>
    <t>046/2025/49.3/06</t>
  </si>
  <si>
    <t>ESHA608ES5F55SF1250-FR</t>
  </si>
  <si>
    <t>800A, AL, Epoxy, Silver Contact, 3PH+N+PER [5-Wire], IP55, Straight Feeder [FR] 1250 mm</t>
  </si>
  <si>
    <t>046/2025/49.3/07</t>
  </si>
  <si>
    <t>ESHA608ES5F55SF840-FR</t>
  </si>
  <si>
    <t>800A, AL, Epoxy, Silver Contact, 3PH+N+PER [5-Wire], IP55, Straight Feeder [FR] 840 mm</t>
  </si>
  <si>
    <t>046/2025/49.3/08</t>
  </si>
  <si>
    <t>ESHA608ES5F55SF575-FR</t>
  </si>
  <si>
    <t>800A, AL, Epoxy, Silver Contact, 3PH+N+PER [5-Wire], IP55, Straight Feeder [FR] 575 mm</t>
  </si>
  <si>
    <t>046/2025/49.3/09</t>
  </si>
  <si>
    <t>046/2025/70.2/01</t>
  </si>
  <si>
    <t>ESHA625ES5F55SF430-FR</t>
  </si>
  <si>
    <t>2500A, AL, Epoxy, Silver Contact, 3PH+N+PER [5-Wire], IP55, Straight Feeder [FR] 430 mm</t>
  </si>
  <si>
    <t>046/2025/70.2/02</t>
  </si>
  <si>
    <t>BWJPA6S525IP55-FR</t>
  </si>
  <si>
    <t>2500A, AL Joint Pack, 2S(125), 3PH+N+PER [5-Wire], Silver Plated, IP55, [FR]</t>
  </si>
  <si>
    <t>046/2025/71.2/01</t>
  </si>
  <si>
    <t>ESHA625ES5F55SF1270-FR</t>
  </si>
  <si>
    <t>2500A, AL, Epoxy, Silver Contact, 3PH+N+PER [5-Wire], IP55, Straight Feeder [FR] 1270 mm</t>
  </si>
  <si>
    <t>046/2025/71.2/02</t>
  </si>
  <si>
    <t>ESHA625ES5F55SF2180-FR</t>
  </si>
  <si>
    <t>2500A, AL, Epoxy, Silver Contact, 3PH+N+PER [5-Wire], IP55, Straight Feeder [FR] 2180 mm</t>
  </si>
  <si>
    <t>046/2025/71.2/03</t>
  </si>
  <si>
    <t>ESHA625ES5F55SF2797-FR</t>
  </si>
  <si>
    <t>2500A, AL, Epoxy, Silver Contact, 3PH+N+PER [5-Wire], IP55, Straight Feeder [FR] 2797 mm</t>
  </si>
  <si>
    <t>046/2025/71.2/04</t>
  </si>
  <si>
    <t>ESHA625ES5F55SF755-FR</t>
  </si>
  <si>
    <t>2500A, AL, Epoxy, Silver Contact, 3PH+N+PER [5-Wire], IP55, Straight Feeder [FR] 755 mm</t>
  </si>
  <si>
    <t>046/2025/71.2/05</t>
  </si>
  <si>
    <t>046/2025/16.3/01</t>
  </si>
  <si>
    <t>ESHA625ES5F65ZEDALA430B450C430</t>
  </si>
  <si>
    <t>2500A, AL, Epoxy, Silver Contact, 3PH+N+PER [5-Wire], IP65, Z-Unit Edge (D) A430B450C430</t>
  </si>
  <si>
    <t>046/2025/28.3/01</t>
  </si>
  <si>
    <t>ESHA632ES5F55EFOEALA507B657</t>
  </si>
  <si>
    <t>3200A, AL, Epoxy, Silver Contact, 3PH+N+PER [5-Wire], IP55, Elbow Flat (OE) A507B657</t>
  </si>
  <si>
    <t>046/2025/29.3/01</t>
  </si>
  <si>
    <t>ESHA640ES5F55ZEDALA505B568C505</t>
  </si>
  <si>
    <t>4000A, AL, Epoxy, Silver Contact, 3PH+N+PER [5-Wire], IP55, Z-Unit Edge (D) A505B568C505</t>
  </si>
  <si>
    <t>046/2025/29.3/02</t>
  </si>
  <si>
    <t>046/2025/30.4/01</t>
  </si>
  <si>
    <t>ESHA640ES5F55ZEUALA505B450C505</t>
  </si>
  <si>
    <t>4000A, AL, Epoxy, Silver Contact, 3PH+N+PER [5-Wire], IP55, Z-Unit Edge (U) A505B450C505</t>
  </si>
  <si>
    <t>046/2025/30.4/02</t>
  </si>
  <si>
    <t>ESHA640ES5F55EEUALA505B505G123</t>
  </si>
  <si>
    <t>4000A, AL, Epoxy, Silver Contact, 3PH+N+PER [5-Wire], IP55, Elbow Edge (U) A505B505G123</t>
  </si>
  <si>
    <t>046/2025/32.3/01</t>
  </si>
  <si>
    <t>ESHA640ES5F55ZEDALA505B780C505</t>
  </si>
  <si>
    <t>4000A, AL, Epoxy, Silver Contact, 3PH+N+PER [5-Wire], IP55, Z-Unit Edge (D) A505B780C505</t>
  </si>
  <si>
    <t>046/2025/39.3/01</t>
  </si>
  <si>
    <t>ESHA625ES5F55EEDALA617B430</t>
  </si>
  <si>
    <t>2500A, AL, Epoxy, Silver Contact, 3PH+N+PER [5-Wire], IP55, Elbow Edge (D) A617B430</t>
  </si>
  <si>
    <t>046/2025/47.4/01</t>
  </si>
  <si>
    <t>ESHA608ES5F55EEDALA407B298G127-FR</t>
  </si>
  <si>
    <t>800A, AL, Epoxy, Silver Contact, 3PH+N+PER [5-Wire], IP55, Elbow Edge [D][FR] A407B298G127</t>
  </si>
  <si>
    <t>046/2025/47.4/02</t>
  </si>
  <si>
    <t>ESHA608ES5F55EEUALA377B298-FR</t>
  </si>
  <si>
    <t>800A, AL, Epoxy, Silver Contact, 3PH+N+PER [5-Wire], IP55, Elbow Edge [U][FR] A377B298</t>
  </si>
  <si>
    <t>046/2025/49.4/01</t>
  </si>
  <si>
    <t>ESHA608ES5F55EEDALA298B298G127-FR</t>
  </si>
  <si>
    <t>800A, AL, Epoxy, Silver Contact, 3PH+N+PER [5-Wire], IP55, Elbow Edge [D][FR] A298B298G127</t>
  </si>
  <si>
    <t>046/2025/70.3/01</t>
  </si>
  <si>
    <t>ESHA625ES5F55EEUALA430B688G123-FR</t>
  </si>
  <si>
    <t>2500A, AL, Epoxy, Silver Contact, 3PH+N+PER [5-Wire], IP55, Elbow Edge [U][FR] A430B688G123</t>
  </si>
  <si>
    <t>061/2025/5.1/01</t>
  </si>
  <si>
    <t>TAREK Building</t>
  </si>
  <si>
    <t>061/2025/5.1/02</t>
  </si>
  <si>
    <t>ESHA620PS4F55SF2575</t>
  </si>
  <si>
    <t>2000A, AL, PET, Silver Contact, 3PH+N+PE [4-Wire], IP55, Straight Feeder 2575 mm</t>
  </si>
  <si>
    <t>061/2025/5.1/03</t>
  </si>
  <si>
    <t>061/2025/5.1/04</t>
  </si>
  <si>
    <t>061/2025/5.1/05</t>
  </si>
  <si>
    <t>061/2025/5.1/06</t>
  </si>
  <si>
    <t>BW-WF-A6E20</t>
  </si>
  <si>
    <t>2000A-Aluminum - Wall Flange - 200mm Bar Width</t>
  </si>
  <si>
    <t>061/2025/5.1/07</t>
  </si>
  <si>
    <t>ESHA620PS4F55EFALA300B300</t>
  </si>
  <si>
    <t>2000A, AL, PET, Silver Contact, 3PH+N+PE [4-Wire], IP55, Elbow Flat A300B300</t>
  </si>
  <si>
    <t>030/2026/08/01</t>
  </si>
  <si>
    <t>ESHA650PS5F1E55SF1500-RAL7035</t>
  </si>
  <si>
    <t>5000A, AL, PET, Silver Contact, 3PH+N+FE [5-Wire][100%E], IP55, Straight Feeder 1500 mm, Light Gray Color</t>
  </si>
  <si>
    <t>TASHKENT</t>
  </si>
  <si>
    <t>030/2026/08/02</t>
  </si>
  <si>
    <t>ESHA650PS5F1E55SF3000-RAL7035</t>
  </si>
  <si>
    <t>5000A, AL, PET, Silver Contact, 3PH+N+FE [5-Wire][100%E], IP55, Straight Feeder 3000 mm, Light Gray Color</t>
  </si>
  <si>
    <t>030/2026/08/03</t>
  </si>
  <si>
    <t>BWJPA6S5501EIP55-RAL7035</t>
  </si>
  <si>
    <t>5000A, AL Joint Pack, 3S(160), 3PH+N+FE [5-Wire][100%E], Silver Plated, IP55, Light Gray Color</t>
  </si>
  <si>
    <t>030/2026/09/01</t>
  </si>
  <si>
    <t>030/2026/09/02</t>
  </si>
  <si>
    <t>030/2026/10/01</t>
  </si>
  <si>
    <t>030/2026/10/02</t>
  </si>
  <si>
    <t>030/2026/11/01</t>
  </si>
  <si>
    <t>ESHA650PS5F1E55SF1500-RAL2011</t>
  </si>
  <si>
    <t>5000A, AL, PET, Silver Contact, 3PH+N+FE [5-Wire][100%E], IP55, Straight Feeder 1500 mm, Deep Orange Color</t>
  </si>
  <si>
    <t>030/2026/11/02</t>
  </si>
  <si>
    <t>ESHA650PS5F1E55SF3000-RAL2011</t>
  </si>
  <si>
    <t>5000A, AL, PET, Silver Contact, 3PH+N+FE [5-Wire][100%E], IP55, Straight Feeder 3000 mm, Deep Orange Color</t>
  </si>
  <si>
    <t>030/2026/11/03</t>
  </si>
  <si>
    <t>BWJPA6S5501EIP55-RAL2011</t>
  </si>
  <si>
    <t>5000A, AL Joint Pack, 3S(160), 3PH+N+FE [5-Wire][100%E], Silver Plated, IP55, Deep Orange Color</t>
  </si>
  <si>
    <t>030/2026/12/01</t>
  </si>
  <si>
    <t>030/2026/12/02</t>
  </si>
  <si>
    <t>030/2026/12/03</t>
  </si>
  <si>
    <t>030/2026/13/01</t>
  </si>
  <si>
    <t>030/2026/13/02</t>
  </si>
  <si>
    <t>030/2026/14/01</t>
  </si>
  <si>
    <t>030/2026/14/02</t>
  </si>
  <si>
    <t>030/2026/15/01</t>
  </si>
  <si>
    <t>030/2026/15/02</t>
  </si>
  <si>
    <t>030/2026/16/01</t>
  </si>
  <si>
    <t>030/2026/16/02</t>
  </si>
  <si>
    <t>030/2026/17/01</t>
  </si>
  <si>
    <t>030/2026/17/02</t>
  </si>
  <si>
    <t>030/2026/18/01</t>
  </si>
  <si>
    <t>030/2026/18/02</t>
  </si>
  <si>
    <t>030/2026/18/03</t>
  </si>
  <si>
    <t>030/2026/19/01</t>
  </si>
  <si>
    <t>030/2026/19/02</t>
  </si>
  <si>
    <t>030/2026/19/03</t>
  </si>
  <si>
    <t>030/2026/20/01</t>
  </si>
  <si>
    <t>030/2026/20/02</t>
  </si>
  <si>
    <t>030/2026/20/03</t>
  </si>
  <si>
    <t>030/2026/21/01</t>
  </si>
  <si>
    <t>030/2026/21/02</t>
  </si>
  <si>
    <t>030/2026/21/03</t>
  </si>
  <si>
    <t>030/2026/22/01</t>
  </si>
  <si>
    <t>030/2026/22/02</t>
  </si>
  <si>
    <t>030/2026/22/03</t>
  </si>
  <si>
    <t>030/2026/23/01</t>
  </si>
  <si>
    <t>030/2026/23/02</t>
  </si>
  <si>
    <t>030/2026/23/03</t>
  </si>
  <si>
    <t>030/2026/24/01</t>
  </si>
  <si>
    <t>ESHA650PS5F1E55SF1500-RAL5015</t>
  </si>
  <si>
    <t>5000A, AL, PET, Silver Contact, 3PH+N+FE [5-Wire][100%E], IP55, Straight Feeder 1500 mm, Sky Blue Color</t>
  </si>
  <si>
    <t>030/2026/24/02</t>
  </si>
  <si>
    <t>ESHA650PS5F1E55SF3000-RAL5015</t>
  </si>
  <si>
    <t>5000A, AL, PET, Silver Contact, 3PH+N+FE [5-Wire][100%E], IP55, Straight Feeder 3000 mm, Sky Blue Color</t>
  </si>
  <si>
    <t>030/2026/24/03</t>
  </si>
  <si>
    <t>BWJPA6S5501EIP55-RAL5015</t>
  </si>
  <si>
    <t>5000A, AL Joint Pack, 3S(160), 3PH+N+FE [5-Wire][100%E], Silver Plated, IP55, Sky Blue Color</t>
  </si>
  <si>
    <t>030/2026/25/01</t>
  </si>
  <si>
    <t>030/2026/25/02</t>
  </si>
  <si>
    <t>030/2026/25/03</t>
  </si>
  <si>
    <t>030/2026/28/02</t>
  </si>
  <si>
    <t>ESHA650PS5F1E55SF1620-RAL2011</t>
  </si>
  <si>
    <t>5000A, AL, PET, Silver Contact, 3PH+N+FE [5-Wire][100%E], IP55, Straight Feeder 1620 mm, Deep Orange Color</t>
  </si>
  <si>
    <t>030/2026/28/03</t>
  </si>
  <si>
    <t>ESHA650PS5F1E55SF1770-RAL2011</t>
  </si>
  <si>
    <t>5000A, AL, PET, Silver Contact, 3PH+N+FE [5-Wire][100%E], IP55, Straight Feeder 1770 mm, Deep Orange Color</t>
  </si>
  <si>
    <t>030/2026/28/04</t>
  </si>
  <si>
    <t>ESHA650PS5F1E55SF1340-RAL2011</t>
  </si>
  <si>
    <t>5000A, AL, PET, Silver Contact, 3PH+N+FE [5-Wire][100%E], IP55, Straight Feeder 1340 mm, Deep Orange Color</t>
  </si>
  <si>
    <t>030/2026/28/05</t>
  </si>
  <si>
    <t>ESHA650PS5F1E55SF2930-RAL2011</t>
  </si>
  <si>
    <t>5000A, AL, PET, Silver Contact, 3PH+N+FE [5-Wire][100%E], IP55, Straight Feeder 2930 mm, Deep Orange Color</t>
  </si>
  <si>
    <t>030/2026/28/06</t>
  </si>
  <si>
    <t>ESHA650PS5F1E55SF2685-RAL2011</t>
  </si>
  <si>
    <t>5000A, AL, PET, Silver Contact, 3PH+N+FE [5-Wire][100%E], IP55, Straight Feeder 2685 mm, Deep Orange Color</t>
  </si>
  <si>
    <t>030/2026/28/07</t>
  </si>
  <si>
    <t>ESHA650PS5F1E55EFOEALA300B300-RAL2011</t>
  </si>
  <si>
    <t>5000A, AL, PET, Silver Contact, 3PH+N+FE [5-Wire][100%E], IP55, Elbow Flat (OE) A300B300, Deep Orange Color</t>
  </si>
  <si>
    <t>030/2026/28/08</t>
  </si>
  <si>
    <t>ESHA650PS5F1E55SF1120-RAL2011</t>
  </si>
  <si>
    <t>5000A, AL, PET, Silver Contact, 3PH+N+FE [5-Wire][100%E], IP55, Straight Feeder 1120 mm, Deep Orange Color</t>
  </si>
  <si>
    <t>030/2026/28/10</t>
  </si>
  <si>
    <t>030/2026/29/01</t>
  </si>
  <si>
    <t>ESHA650PS5F1E55SF750-RAL2011</t>
  </si>
  <si>
    <t>5000A, AL, PET, Silver Contact, 3PH+N+FE [5-Wire][100%E], IP55, Straight Feeder 750 mm, Deep Orange Color</t>
  </si>
  <si>
    <t>030/2026/29/04</t>
  </si>
  <si>
    <t>ESHA650PS5F1E55SF840-RAL2011</t>
  </si>
  <si>
    <t>5000A, AL, PET, Silver Contact, 3PH+N+FE [5-Wire][100%E], IP55, Straight Feeder 840 mm, Deep Orange Color</t>
  </si>
  <si>
    <t>030/2026/29/07</t>
  </si>
  <si>
    <t>030/2026/30/03</t>
  </si>
  <si>
    <t>ESHA650PS5F1E55EFIEALA300B300-RAL2011</t>
  </si>
  <si>
    <t>5000A, AL, PET, Silver Contact, 3PH+N+FE [5-Wire][100%E], IP55, Elbow Flat (IE) A300B300, Deep Orange Color</t>
  </si>
  <si>
    <t>030/2026/30/04</t>
  </si>
  <si>
    <t>030/2026/31/02</t>
  </si>
  <si>
    <t>030/2026/31/04</t>
  </si>
  <si>
    <t>030/2026/32/01</t>
  </si>
  <si>
    <t>030/2026/32/03</t>
  </si>
  <si>
    <t>030/2026/32/04</t>
  </si>
  <si>
    <t>ESHA650PS5F1E55SF990-RAL2011</t>
  </si>
  <si>
    <t>5000A, AL, PET, Silver Contact, 3PH+N+FE [5-Wire][100%E], IP55, Straight Feeder 990 mm, Deep Orange Color</t>
  </si>
  <si>
    <t>030/2026/35/02</t>
  </si>
  <si>
    <t>ESHA650PS5F1E55SF800-RAL5015</t>
  </si>
  <si>
    <t>5000A, AL, PET, Silver Contact, 3PH+N+FE [5-Wire][100%E], IP55, Straight Feeder 800 mm, Sky Blue Color</t>
  </si>
  <si>
    <t>030/2026/35/04</t>
  </si>
  <si>
    <t>030/2026/35/07</t>
  </si>
  <si>
    <t>ESHA650PS5F1E55EFOEALA300B300-RAL5015</t>
  </si>
  <si>
    <t>5000A, AL, PET, Silver Contact, 3PH+N+FE [5-Wire][100%E], IP55, Elbow Flat (OE) A300B300, Sky Blue Color</t>
  </si>
  <si>
    <t>030/2026/35/09</t>
  </si>
  <si>
    <t>ESHA650PS5F1E55SF600-RAL5015</t>
  </si>
  <si>
    <t>5000A, AL, PET, Silver Contact, 3PH+N+FE [5-Wire][100%E], IP55, Straight Feeder 600 mm, Sky Blue Color</t>
  </si>
  <si>
    <t>030/2026/39/02</t>
  </si>
  <si>
    <t>030/2026/39/04</t>
  </si>
  <si>
    <t>ESHA650PS5F1E55SF2000-RAL5015</t>
  </si>
  <si>
    <t>5000A, AL, PET, Silver Contact, 3PH+N+FE [5-Wire][100%E], IP55, Straight Feeder 2000 mm, Sky Blue Color</t>
  </si>
  <si>
    <t>030/2026/40/02</t>
  </si>
  <si>
    <t>030/2026/40/03</t>
  </si>
  <si>
    <t>ESHA650PS5F1E55SF1790-RAL5015</t>
  </si>
  <si>
    <t>5000A, AL, PET, Silver Contact, 3PH+N+FE [5-Wire][100%E], IP55, Straight Feeder 1790 mm, Sky Blue Color</t>
  </si>
  <si>
    <t>030/2026/40/04</t>
  </si>
  <si>
    <t>ESHA650PS5F1E55SF2200-RAL5015</t>
  </si>
  <si>
    <t>5000A, AL, PET, Silver Contact, 3PH+N+FE [5-Wire][100%E], IP55, Straight Feeder 2200 mm, Sky Blue Color</t>
  </si>
  <si>
    <t>030/2026/40/07</t>
  </si>
  <si>
    <t>ESHA650PS5F1E55SF1630-RAL5015</t>
  </si>
  <si>
    <t>5000A, AL, PET, Silver Contact, 3PH+N+FE [5-Wire][100%E], IP55, Straight Feeder 1630 mm, Sky Blue Color</t>
  </si>
  <si>
    <t>030/2026/40/09</t>
  </si>
  <si>
    <t>ESHA650PS5F1E55SF700-RAL5015</t>
  </si>
  <si>
    <t>5000A, AL, PET, Silver Contact, 3PH+N+FE [5-Wire][100%E], IP55, Straight Feeder 700 mm, Sky Blue Color</t>
  </si>
  <si>
    <t>030/2026/28/01</t>
  </si>
  <si>
    <t>ESHA650PS5F1E55EEUALA580B580-RAL2011</t>
  </si>
  <si>
    <t>5000A, AL, PET, Silver Contact, 3PH+N+FE [5-Wire][100%E], IP55, Elbow Edge (U) A580B580, Deep Orange Color</t>
  </si>
  <si>
    <t>030/2026/28/09</t>
  </si>
  <si>
    <t>ESHA650PS5F1E55TSA580B580C580-RAL2011</t>
  </si>
  <si>
    <t>5000A, AL, PET, Silver Contact, 3PH+N+FE [5-Wire][100%E], IP55, T-Section A580B580C580, Deep Orange Color</t>
  </si>
  <si>
    <t>030/2026/29/03</t>
  </si>
  <si>
    <t>030/2026/29/05</t>
  </si>
  <si>
    <t>030/2026/32/05</t>
  </si>
  <si>
    <t>030/2026/32/06</t>
  </si>
  <si>
    <t>030/2026/33/01</t>
  </si>
  <si>
    <t>030/2026/33/03</t>
  </si>
  <si>
    <t>030/2026/34/01</t>
  </si>
  <si>
    <t>030/2026/34/03</t>
  </si>
  <si>
    <t>030/2026/35/06</t>
  </si>
  <si>
    <t>ESHA650PS5F1E55EEDALA580B580-RAL5015</t>
  </si>
  <si>
    <t>5000A, AL, PET, Silver Contact, 3PH+N+FE [5-Wire][100%E], IP55, Elbow Edge (D) A580B580, Sky Blue Color</t>
  </si>
  <si>
    <t>030/2026/35/08</t>
  </si>
  <si>
    <t>ESHA650PS5F1E55TSA580B580C580-RAL5015</t>
  </si>
  <si>
    <t>5000A, AL, PET, Silver Contact, 3PH+N+FE [5-Wire][100%E], IP55, T-Section A580B580C580, Sky Blue Color</t>
  </si>
  <si>
    <t>030/2026/36/01</t>
  </si>
  <si>
    <t>030/2026/36/02</t>
  </si>
  <si>
    <t>030/2026/36/04</t>
  </si>
  <si>
    <t>ESHA650PS5F1E55EEUALA580B580-RAL5015</t>
  </si>
  <si>
    <t>5000A, AL, PET, Silver Contact, 3PH+N+FE [5-Wire][100%E], IP55, Elbow Edge (U) A580B580, Sky Blue Color</t>
  </si>
  <si>
    <t>030/2026/37/02</t>
  </si>
  <si>
    <t>030/2026/37/03</t>
  </si>
  <si>
    <t>030/2026/39/01</t>
  </si>
  <si>
    <t>030/2026/40/05</t>
  </si>
  <si>
    <t>030/2026/41/02</t>
  </si>
  <si>
    <t>ESHA650PS5F1E55EEUALA580B580-RAL7035</t>
  </si>
  <si>
    <t>5000A, AL, PET, Silver Contact, 3PH+N+FE [5-Wire][100%E], IP55, Elbow Edge (U) A580B580, Light Gray Color</t>
  </si>
  <si>
    <t>030/2026/41/06</t>
  </si>
  <si>
    <t>030/2026/42/02</t>
  </si>
  <si>
    <t>030/2026/42/06</t>
  </si>
  <si>
    <t>ESHA650PS5F1E55SF1025-RAL7035</t>
  </si>
  <si>
    <t>5000A, AL, PET, Silver Contact, 3PH+N+FE [5-Wire][100%E], IP55, Straight Feeder 1025 mm, Light Gray Color</t>
  </si>
  <si>
    <t>030/2026/42/07</t>
  </si>
  <si>
    <t>030/2026/43/02</t>
  </si>
  <si>
    <t>030/2026/43/06</t>
  </si>
  <si>
    <t>030/2026/44/01</t>
  </si>
  <si>
    <t>ESHA650PS5F1E55SF975-RAL7035</t>
  </si>
  <si>
    <t>5000A, AL, PET, Silver Contact, 3PH+N+FE [5-Wire][100%E], IP55, Straight Feeder 975 mm, Light Gray Color</t>
  </si>
  <si>
    <t>030/2026/44/03</t>
  </si>
  <si>
    <t>ESHA650PS5F1E55SF2240-RAL7035</t>
  </si>
  <si>
    <t>5000A, AL, PET, Silver Contact, 3PH+N+FE [5-Wire][100%E], IP55, Straight Feeder 2240 mm, Light Gray Color</t>
  </si>
  <si>
    <t>030/2026/44/05</t>
  </si>
  <si>
    <t>030/2026/44/07</t>
  </si>
  <si>
    <t>ESHA650PS5F1E55EFIEALA300B300-RAL7035</t>
  </si>
  <si>
    <t>5000A, AL, PET, Silver Contact, 3PH+N+FE [5-Wire][100%E], IP55, Elbow Flat (IE) A300B300, Light Gray Color</t>
  </si>
  <si>
    <t>030/2026/44/08</t>
  </si>
  <si>
    <t>ESHA650PS5F1E55SF2360-RAL7035</t>
  </si>
  <si>
    <t>5000A, AL, PET, Silver Contact, 3PH+N+FE [5-Wire][100%E], IP55, Straight Feeder 2360 mm, Light Gray Color</t>
  </si>
  <si>
    <t>030/2026/44/09</t>
  </si>
  <si>
    <t>030/2026/45/03</t>
  </si>
  <si>
    <t>030/2026/45/04</t>
  </si>
  <si>
    <t>030/2026/45/06</t>
  </si>
  <si>
    <t>ESHA650PS5F1E55SF875-RAL7035</t>
  </si>
  <si>
    <t>5000A, AL, PET, Silver Contact, 3PH+N+FE [5-Wire][100%E], IP55, Straight Feeder 875 mm, Light Gray Color</t>
  </si>
  <si>
    <t>030/2026/45/07</t>
  </si>
  <si>
    <t>ESHA650PS5F1E55EFOEALA300B300-RAL7035</t>
  </si>
  <si>
    <t>5000A, AL, PET, Silver Contact, 3PH+N+FE [5-Wire][100%E], IP55, Elbow Flat (OE) A300B300, Light Gray Color</t>
  </si>
  <si>
    <t>030/2026/45/08</t>
  </si>
  <si>
    <t>030/2026/46/02</t>
  </si>
  <si>
    <t>ESHA650PS5F1E55SF2340-RAL7035</t>
  </si>
  <si>
    <t>5000A, AL, PET, Silver Contact, 3PH+N+FE [5-Wire][100%E], IP55, Straight Feeder 2340 mm, Light Gray Color</t>
  </si>
  <si>
    <t>030/2026/46/03</t>
  </si>
  <si>
    <t>ESHA650PS5F1E55SF500-RAL7035</t>
  </si>
  <si>
    <t>5000A, AL, PET, Silver Contact, 3PH+N+FE [5-Wire][100%E], IP55, Straight Feeder 500 mm, Light Gray Color</t>
  </si>
  <si>
    <t>030/2026/46/04</t>
  </si>
  <si>
    <t>ESHA650PS5F1E55SF900-RAL7035</t>
  </si>
  <si>
    <t>5000A, AL, PET, Silver Contact, 3PH+N+FE [5-Wire][100%E], IP55, Straight Feeder 900 mm, Light Gray Color</t>
  </si>
  <si>
    <t>030/2026/46/06</t>
  </si>
  <si>
    <t>ESHA650PS5F1E55SF2500-RAL7035</t>
  </si>
  <si>
    <t>5000A, AL, PET, Silver Contact, 3PH+N+FE [5-Wire][100%E], IP55, Straight Feeder 2500 mm, Light Gray Color</t>
  </si>
  <si>
    <t>030/2026/46/07</t>
  </si>
  <si>
    <t>ESHA650PS5F1E55SF860-RAL7035</t>
  </si>
  <si>
    <t>5000A, AL, PET, Silver Contact, 3PH+N+FE [5-Wire][100%E], IP55, Straight Feeder 860 mm, Light Gray Color</t>
  </si>
  <si>
    <t>030/2026/46/08</t>
  </si>
  <si>
    <t>030/2026/47/02</t>
  </si>
  <si>
    <t>030/2026/47/03</t>
  </si>
  <si>
    <t>030/2026/47/04</t>
  </si>
  <si>
    <t>030/2026/47/05</t>
  </si>
  <si>
    <t>ESHA650PS5F1E55SF2675-RAL7035</t>
  </si>
  <si>
    <t>5000A, AL, PET, Silver Contact, 3PH+N+FE [5-Wire][100%E], IP55, Straight Feeder 2675 mm, Light Gray Color</t>
  </si>
  <si>
    <t>030/2026/47/06</t>
  </si>
  <si>
    <t>ESHA650PS5F1E55SF2000-RAL7035</t>
  </si>
  <si>
    <t>5000A, AL, PET, Silver Contact, 3PH+N+FE [5-Wire][100%E], IP55, Straight Feeder 2000 mm, Light Gray Color</t>
  </si>
  <si>
    <t>030/2026/47/07</t>
  </si>
  <si>
    <t>030/2026/48/02</t>
  </si>
  <si>
    <t>ESHA650PS5F1E55SF2905-RAL7035</t>
  </si>
  <si>
    <t>5000A, AL, PET, Silver Contact, 3PH+N+FE [5-Wire][100%E], IP55, Straight Feeder 2905 mm, Light Gray Color</t>
  </si>
  <si>
    <t>030/2026/48/03</t>
  </si>
  <si>
    <t>030/2026/48/04</t>
  </si>
  <si>
    <t>030/2026/48/05</t>
  </si>
  <si>
    <t>ESHA650PS5F1E55SF1355-RAL7035</t>
  </si>
  <si>
    <t>5000A, AL, PET, Silver Contact, 3PH+N+FE [5-Wire][100%E], IP55, Straight Feeder 1355 mm, Light Gray Color</t>
  </si>
  <si>
    <t>030/2026/49/02</t>
  </si>
  <si>
    <t>030/2026/49/03</t>
  </si>
  <si>
    <t>030/2026/49/04</t>
  </si>
  <si>
    <t>030/2026/49/05</t>
  </si>
  <si>
    <t>030/2026/50/02</t>
  </si>
  <si>
    <t>ESHA650PS5F1E55SF2250-RAL7035</t>
  </si>
  <si>
    <t>5000A, AL, PET, Silver Contact, 3PH+N+FE [5-Wire][100%E], IP55, Straight Feeder 2250 mm, Light Gray Color</t>
  </si>
  <si>
    <t>030/2026/50/05</t>
  </si>
  <si>
    <t>ESHA650PS5F1E55SF1000-RAL7035</t>
  </si>
  <si>
    <t>5000A, AL, PET, Silver Contact, 3PH+N+FE [5-Wire][100%E], IP55, Straight Feeder 1000 mm, Light Gray Color</t>
  </si>
  <si>
    <t>030/2026/50/08</t>
  </si>
  <si>
    <t>030/2026/50/09</t>
  </si>
  <si>
    <t>030/2026/51/02</t>
  </si>
  <si>
    <t>030/2026/51/05</t>
  </si>
  <si>
    <t>ESHA650PS5F1E55SF610-RAL7035</t>
  </si>
  <si>
    <t>5000A, AL, PET, Silver Contact, 3PH+N+FE [5-Wire][100%E], IP55, Straight Feeder 610 mm, Light Gray Color</t>
  </si>
  <si>
    <t>030/2026/51/06</t>
  </si>
  <si>
    <t>030/2026/51/07</t>
  </si>
  <si>
    <t>030/2026/51/08</t>
  </si>
  <si>
    <t>ESHA650PS5F1E55SF1030-RAL7035</t>
  </si>
  <si>
    <t>5000A, AL, PET, Silver Contact, 3PH+N+FE [5-Wire][100%E], IP55, Straight Feeder 1030 mm, Light Gray Color</t>
  </si>
  <si>
    <t>030/2026/51/11</t>
  </si>
  <si>
    <t>030/2026/52/03</t>
  </si>
  <si>
    <t>030/2026/52/04</t>
  </si>
  <si>
    <t>ESHA650PS5F1E55SF940-RAL7035</t>
  </si>
  <si>
    <t>5000A, AL, PET, Silver Contact, 3PH+N+FE [5-Wire][100%E], IP55, Straight Feeder 940 mm, Light Gray Color</t>
  </si>
  <si>
    <t>030/2026/52/06</t>
  </si>
  <si>
    <t>ESHA650PS5F1E55SF1910-RAL7035</t>
  </si>
  <si>
    <t>5000A, AL, PET, Silver Contact, 3PH+N+FE [5-Wire][100%E], IP55, Straight Feeder 1910 mm, Light Gray Color</t>
  </si>
  <si>
    <t>030/2026/52/08</t>
  </si>
  <si>
    <t>ESHA650PS5F1E55SF1315-RAL7035</t>
  </si>
  <si>
    <t>5000A, AL, PET, Silver Contact, 3PH+N+FE [5-Wire][100%E], IP55, Straight Feeder 1315 mm, Light Gray Color</t>
  </si>
  <si>
    <t>030/2026/52/09</t>
  </si>
  <si>
    <t>030/2026/52/10</t>
  </si>
  <si>
    <t>ESHA650PS5F1E55SF750-RAL7035</t>
  </si>
  <si>
    <t>5000A, AL, PET, Silver Contact, 3PH+N+FE [5-Wire][100%E], IP55, Straight Feeder 750 mm, Light Gray Color</t>
  </si>
  <si>
    <t>030/2026/52/11</t>
  </si>
  <si>
    <t>030/2026/52/12</t>
  </si>
  <si>
    <t>030/2026/52/13</t>
  </si>
  <si>
    <t>ESHA650PS5F1E55SF2100-RAL7035</t>
  </si>
  <si>
    <t>5000A, AL, PET, Silver Contact, 3PH+N+FE [5-Wire][100%E], IP55, Straight Feeder 2100 mm, Light Gray Color</t>
  </si>
  <si>
    <t>030/2026/52/15</t>
  </si>
  <si>
    <t>030/2026/53/01</t>
  </si>
  <si>
    <t>ESHA650PS5F1E55SF845-RAL7035</t>
  </si>
  <si>
    <t>5000A, AL, PET, Silver Contact, 3PH+N+FE [5-Wire][100%E], IP55, Straight Feeder 845 mm, Light Gray Color</t>
  </si>
  <si>
    <t>030/2026/53/02</t>
  </si>
  <si>
    <t>030/2026/53/03</t>
  </si>
  <si>
    <t>ESHA650PS5F1E55SF1145-RAL7035</t>
  </si>
  <si>
    <t>5000A, AL, PET, Silver Contact, 3PH+N+FE [5-Wire][100%E], IP55, Straight Feeder 1145 mm, Light Gray Color</t>
  </si>
  <si>
    <t>030/2026/53/04</t>
  </si>
  <si>
    <t>030/2026/53/05</t>
  </si>
  <si>
    <t>030/2026/53/08</t>
  </si>
  <si>
    <t>030/2026/53/09</t>
  </si>
  <si>
    <t>ESHA650PS5F1E55SF950-RAL7035</t>
  </si>
  <si>
    <t>5000A, AL, PET, Silver Contact, 3PH+N+FE [5-Wire][100%E], IP55, Straight Feeder 950 mm, Light Gray Color</t>
  </si>
  <si>
    <t>030/2026/53/12</t>
  </si>
  <si>
    <t>030/2026/54/03</t>
  </si>
  <si>
    <t>030/2026/54/04</t>
  </si>
  <si>
    <t>ESHA650PS5F1E55SF1805-RAL7035</t>
  </si>
  <si>
    <t>5000A, AL, PET, Silver Contact, 3PH+N+FE [5-Wire][100%E], IP55, Straight Feeder 1805 mm, Light Gray Color</t>
  </si>
  <si>
    <t>030/2026/54/06</t>
  </si>
  <si>
    <t>ESHA650PS5F1E55SF1550-RAL7035</t>
  </si>
  <si>
    <t>5000A, AL, PET, Silver Contact, 3PH+N+FE [5-Wire][100%E], IP55, Straight Feeder 1550 mm, Light Gray Color</t>
  </si>
  <si>
    <t>030/2026/54/07</t>
  </si>
  <si>
    <t>030/2026/54/09</t>
  </si>
  <si>
    <t>030/2026/54/10</t>
  </si>
  <si>
    <t>ESHA650PS5F1E55SF2140-RAL7035</t>
  </si>
  <si>
    <t>5000A, AL, PET, Silver Contact, 3PH+N+FE [5-Wire][100%E], IP55, Straight Feeder 2140 mm, Light Gray Color</t>
  </si>
  <si>
    <t>030/2026/54/12</t>
  </si>
  <si>
    <t>030/2026/54/13</t>
  </si>
  <si>
    <t>030/2026/54/15</t>
  </si>
  <si>
    <t>030/2026/54/16</t>
  </si>
  <si>
    <t>ESHA650PS5F1E55SF1900-RAL7035</t>
  </si>
  <si>
    <t>5000A, AL, PET, Silver Contact, 3PH+N+FE [5-Wire][100%E], IP55, Straight Feeder 1900 mm, Light Gray Color</t>
  </si>
  <si>
    <t>030/2026/56/02</t>
  </si>
  <si>
    <t>030/2026/56/03</t>
  </si>
  <si>
    <t>030/2026/56/04</t>
  </si>
  <si>
    <t>030/2026/58/02</t>
  </si>
  <si>
    <t>030/2026/58/03</t>
  </si>
  <si>
    <t>030/2026/58/04</t>
  </si>
  <si>
    <t>030/2026/60/02</t>
  </si>
  <si>
    <t>030/2026/60/03</t>
  </si>
  <si>
    <t>030/2026/60/04</t>
  </si>
  <si>
    <t>030/2026/61/02</t>
  </si>
  <si>
    <t>030/2026/61/04</t>
  </si>
  <si>
    <t>030/2026/62/01</t>
  </si>
  <si>
    <t>030/2026/62/02</t>
  </si>
  <si>
    <t>030/2026/62/03</t>
  </si>
  <si>
    <t>030/2026/63/01</t>
  </si>
  <si>
    <t>030/2026/63/02</t>
  </si>
  <si>
    <t>030/2026/64/02</t>
  </si>
  <si>
    <t>030/2026/64/03</t>
  </si>
  <si>
    <t>030/2026/64/04</t>
  </si>
  <si>
    <t>030/2026/28/11</t>
  </si>
  <si>
    <t>ESHA650PS5F1E55ZFOEALA300B325C300-2011</t>
  </si>
  <si>
    <t>5000A, AL, PET, Silver Contact, 3PH+N+FE [5-Wire][100%E], IP55, Z-Unit Flat (OE) A300B325C300, Deep Orange Color</t>
  </si>
  <si>
    <t>030/2026/28/12</t>
  </si>
  <si>
    <t>ESHA650PS5F1E55EEDALA580B580-RAL2011</t>
  </si>
  <si>
    <t>5000A, AL, PET, Silver Contact, 3PH+N+FE [5-Wire][100%E], IP55, Elbow Edge (D) A580B580, Deep Orange Color</t>
  </si>
  <si>
    <t>030/2026/29/02</t>
  </si>
  <si>
    <t>ESHA650PS5F1E55ZEUALA580B640C580-2011</t>
  </si>
  <si>
    <t>5000A, AL, PET, Silver Contact, 3PH+N+FE [5-Wire][100%E], IP55, Z-Unit Edge (U) A580B640C580, Deep Orange Color</t>
  </si>
  <si>
    <t>030/2026/29/06</t>
  </si>
  <si>
    <t>030/2026/30/01</t>
  </si>
  <si>
    <t>ESHA650PS5F1E55OEUIEALA580B580C800-2011</t>
  </si>
  <si>
    <t>5000A, AL, PET, Silver Contact, 3PH+N+FE [5-Wire][100%E], IP55, Offset Edge (U)(IE) A580B580C800, Deep Orange Color</t>
  </si>
  <si>
    <t>030/2026/30/02</t>
  </si>
  <si>
    <t>ESHA650PS5F1E55FS425-RAL2011</t>
  </si>
  <si>
    <t>5000A, AL, PET, Silver Contact, 3PH+N+FE [5-Wire][100%E], IP55, Flange Straight 425 mm, Deep Orange Color</t>
  </si>
  <si>
    <t>030/2026/31/01</t>
  </si>
  <si>
    <t>030/2026/31/03</t>
  </si>
  <si>
    <t>030/2026/32/02</t>
  </si>
  <si>
    <t>030/2026/33/02</t>
  </si>
  <si>
    <t>030/2026/34/02</t>
  </si>
  <si>
    <t>030/2026/35/01</t>
  </si>
  <si>
    <t>ESHA650PS5F1E55ZEUALA580B500C580-5015</t>
  </si>
  <si>
    <t>5000A, AL, PET, Silver Contact, 3PH+N+FE [5-Wire][100%E], IP55, Z-Unit Edge (U) A580B500C580, Sky Blue Color</t>
  </si>
  <si>
    <t>030/2026/35/03</t>
  </si>
  <si>
    <t>ESHA650PS5F1E55ZEDALA580B500C580-5015</t>
  </si>
  <si>
    <t>5000A, AL, PET, Silver Contact, 3PH+N+FE [5-Wire][100%E], IP55, Z-Unit Edge (D) A580B500C580, Sky Blue Color</t>
  </si>
  <si>
    <t>030/2026/35/05</t>
  </si>
  <si>
    <t>ESHA650PS5F1E55FS425-RAL5015</t>
  </si>
  <si>
    <t>5000A, AL, PET, Silver Contact, 3PH+N+FE [5-Wire][100%E], IP55, Flange Straight 425 mm, Sky Blue Color</t>
  </si>
  <si>
    <t>030/2026/36/03</t>
  </si>
  <si>
    <t>ESHA650PS5F1E55ZFOEALA300B460C300-5015</t>
  </si>
  <si>
    <t>5000A, AL, PET, Silver Contact, 3PH+N+FE [5-Wire][100%E], IP55, Z-Unit Flat (OE) A300B460C300, Sky Blue Color</t>
  </si>
  <si>
    <t>030/2026/36/05</t>
  </si>
  <si>
    <t>030/2026/37/01</t>
  </si>
  <si>
    <t>030/2026/38/01</t>
  </si>
  <si>
    <t>030/2026/38/02</t>
  </si>
  <si>
    <t>030/2026/38/03</t>
  </si>
  <si>
    <t>030/2026/39/03</t>
  </si>
  <si>
    <t>030/2026/40/01</t>
  </si>
  <si>
    <t>030/2026/40/06</t>
  </si>
  <si>
    <t>ESHA650PS5F1E55ZFOEALA300B745C300-5015</t>
  </si>
  <si>
    <t>5000A, AL, PET, Silver Contact, 3PH+N+FE [5-Wire][100%E], IP55, Z-Unit Flat (OE) A300B745C300, Sky Blue Color</t>
  </si>
  <si>
    <t>030/2026/40/08</t>
  </si>
  <si>
    <t>030/2026/41/01</t>
  </si>
  <si>
    <t>ESHA650PS5F1E55FS425-RAL7035</t>
  </si>
  <si>
    <t>5000A, AL, PET, Silver Contact, 3PH+N+FE [5-Wire][100%E], IP55, Flange Straight 425 mm, Light Gray Color</t>
  </si>
  <si>
    <t>030/2026/41/03</t>
  </si>
  <si>
    <t>ESHA650PS5F1E55EEDALA960B580-RAL7035</t>
  </si>
  <si>
    <t>5000A, AL, PET, Silver Contact, 3PH+N+FE [5-Wire][100%E], IP55, Elbow Edge (D) A960B580, Light Gray Color</t>
  </si>
  <si>
    <t>030/2026/41/04</t>
  </si>
  <si>
    <t>ESHA650PS5F1E55EEUALA770B580-RAL7035</t>
  </si>
  <si>
    <t>5000A, AL, PET, Silver Contact, 3PH+N+FE [5-Wire][100%E], IP55, Elbow Edge (U) A770B580, Light Gray Color</t>
  </si>
  <si>
    <t>030/2026/41/05</t>
  </si>
  <si>
    <t>ESHA650PS5F1E55EEDALA820B1000-RAL7035</t>
  </si>
  <si>
    <t>5000A, AL, PET, Silver Contact, 3PH+N+FE [5-Wire][100%E], IP55, Elbow Edge (D) A820B1000, Light Gray Color</t>
  </si>
  <si>
    <t>030/2026/42/01</t>
  </si>
  <si>
    <t>030/2026/42/03</t>
  </si>
  <si>
    <t>030/2026/42/04</t>
  </si>
  <si>
    <t>ESHA650PS5F1E55EEUALA770B855-RAL7035</t>
  </si>
  <si>
    <t>5000A, AL, PET, Silver Contact, 3PH+N+FE [5-Wire][100%E], IP55, Elbow Edge (U) A770B855, Light Gray Color</t>
  </si>
  <si>
    <t>030/2026/42/05</t>
  </si>
  <si>
    <t>ESHA650PS5F1E55EEDALA580B1000-RAL7035</t>
  </si>
  <si>
    <t>5000A, AL, PET, Silver Contact, 3PH+N+FE [5-Wire][100%E], IP55, Elbow Edge (D) A580B1000, Light Gray Color</t>
  </si>
  <si>
    <t>030/2026/43/01</t>
  </si>
  <si>
    <t>030/2026/43/03</t>
  </si>
  <si>
    <t>030/2026/43/04</t>
  </si>
  <si>
    <t>030/2026/43/05</t>
  </si>
  <si>
    <t>ESHA650PS5F1E55EEDALA855B1000-RAL7035</t>
  </si>
  <si>
    <t>5000A, AL, PET, Silver Contact, 3PH+N+FE [5-Wire][100%E], IP55, Elbow Edge (D) A855B1000, Light Gray Color</t>
  </si>
  <si>
    <t>030/2026/44/02</t>
  </si>
  <si>
    <t>ESHA650PS5F1E55EEDALA580B580-RAL7035</t>
  </si>
  <si>
    <t>5000A, AL, PET, Silver Contact, 3PH+N+FE [5-Wire][100%E], IP55, Elbow Edge (D) A580B580, Light Gray Color</t>
  </si>
  <si>
    <t>030/2026/44/04</t>
  </si>
  <si>
    <t>ESHA650PS5F1E55OEDOEALA580B505C300-7035</t>
  </si>
  <si>
    <t>5000A, AL, PET, Silver Contact, 3PH+N+FE [5-Wire][100%E], IP55, Offset Edge (D)(OE) A580B505C300, Light Gray Color</t>
  </si>
  <si>
    <t>030/2026/44/06</t>
  </si>
  <si>
    <t>ESHA650PS5F1E55OFOEUALA300B750C580-7035</t>
  </si>
  <si>
    <t>5000A, AL, PET, Silver Contact, 3PH+N+FE [5-Wire][100%E], IP55, Offset Flat (OE)(U) A300B750C580, Light Gray Color</t>
  </si>
  <si>
    <t>030/2026/44/10</t>
  </si>
  <si>
    <t>030/2026/45/01</t>
  </si>
  <si>
    <t>030/2026/45/02</t>
  </si>
  <si>
    <t>030/2026/45/05</t>
  </si>
  <si>
    <t>ESHA650PS5F1E55OEUOEALA700B505C300-7035</t>
  </si>
  <si>
    <t>5000A, AL, PET, Silver Contact, 3PH+N+FE [5-Wire][100%E], IP55, Offset Edge (U)(OE) A700B505C300, Light Gray Color</t>
  </si>
  <si>
    <t>030/2026/46/01</t>
  </si>
  <si>
    <t>030/2026/46/05</t>
  </si>
  <si>
    <t>030/2026/47/01</t>
  </si>
  <si>
    <t>030/2026/48/01</t>
  </si>
  <si>
    <t>030/2026/49/01</t>
  </si>
  <si>
    <t>030/2026/50/01</t>
  </si>
  <si>
    <t>030/2026/50/03</t>
  </si>
  <si>
    <t>ESHA650PS5F1E55EEUALA1000B580-RAL7035</t>
  </si>
  <si>
    <t>5000A, AL, PET, Silver Contact, 3PH+N+FE [5-Wire][100%E], IP55, Elbow Edge (U) A1000B580, Light Gray Color</t>
  </si>
  <si>
    <t>030/2026/50/04</t>
  </si>
  <si>
    <t>ESHA650PS5F1E55OFOEUALA300B500C580-7035</t>
  </si>
  <si>
    <t>5000A, AL, PET, Silver Contact, 3PH+N+FE [5-Wire][100%E], IP55, Offset Flat (OE)(U) A300B500C580, Light Gray Color</t>
  </si>
  <si>
    <t>030/2026/50/06</t>
  </si>
  <si>
    <t>030/2026/50/07</t>
  </si>
  <si>
    <t>ESHA650PS5F1E55EEUALA660B580-RAL7035</t>
  </si>
  <si>
    <t>5000A, AL, PET, Silver Contact, 3PH+N+FE [5-Wire][100%E], IP55, Elbow Edge (U) A660B580, Light Gray Color</t>
  </si>
  <si>
    <t>030/2026/51/01</t>
  </si>
  <si>
    <t>030/2026/51/03</t>
  </si>
  <si>
    <t>030/2026/51/04</t>
  </si>
  <si>
    <t>ESHA650PS5F1E55OEDOEALA580B610C300-7035</t>
  </si>
  <si>
    <t>5000A, AL, PET, Silver Contact, 3PH+N+FE [5-Wire][100%E], IP55, Offset Edge (D)(OE) A580B610C300, Light Gray Color</t>
  </si>
  <si>
    <t>030/2026/51/09</t>
  </si>
  <si>
    <t>030/2026/51/10</t>
  </si>
  <si>
    <t>030/2026/52/01</t>
  </si>
  <si>
    <t>030/2026/52/02</t>
  </si>
  <si>
    <t>ESHA650PS5F1E55OFOEUALA300B705C580-7035</t>
  </si>
  <si>
    <t>5000A, AL, PET, Silver Contact, 3PH+N+FE [5-Wire][100%E], IP55, Offset Flat (OE)(U) A300B705C580, Light Gray Color</t>
  </si>
  <si>
    <t>030/2026/52/05</t>
  </si>
  <si>
    <t>030/2026/52/07</t>
  </si>
  <si>
    <t>ESHA650PS5F1E55OEUIEALA580B915C300-7035</t>
  </si>
  <si>
    <t>5000A, AL, PET, Silver Contact, 3PH+N+FE [5-Wire][100%E], IP55, Offset Edge (U)(IE) A580B915C300, Light Gray Color</t>
  </si>
  <si>
    <t>030/2026/52/14</t>
  </si>
  <si>
    <t>ESHA650PS5F1E55ZFOEALA300B440C300-7035</t>
  </si>
  <si>
    <t>5000A, AL, PET, Silver Contact, 3PH+N+FE [5-Wire][100%E], IP55, Z-Unit Flat (OE) A300B440C300, Light Gray Color</t>
  </si>
  <si>
    <t>030/2026/53/06</t>
  </si>
  <si>
    <t>030/2026/53/07</t>
  </si>
  <si>
    <t>ESHA650PS5F1E55OFOEUALA300B505C580-7035</t>
  </si>
  <si>
    <t>5000A, AL, PET, Silver Contact, 3PH+N+FE [5-Wire][100%E], IP55, Offset Flat (OE)(U) A300B505C580, Light Gray Color</t>
  </si>
  <si>
    <t>030/2026/53/10</t>
  </si>
  <si>
    <t>030/2026/53/11</t>
  </si>
  <si>
    <t>030/2026/54/01</t>
  </si>
  <si>
    <t>030/2026/54/02</t>
  </si>
  <si>
    <t>ESHA650PS5F1E55EFOEALA300B420-RAL7035</t>
  </si>
  <si>
    <t>5000A, AL, PET, Silver Contact, 3PH+N+FE [5-Wire][100%E], IP55, Elbow Flat (OE) A300B420, Light Gray Color</t>
  </si>
  <si>
    <t>030/2026/54/05</t>
  </si>
  <si>
    <t>ESHA650PS5F1E55OFIEUALA635B815C580-7035</t>
  </si>
  <si>
    <t>5000A, AL, PET, Silver Contact, 3PH+N+FE [5-Wire][100%E], IP55, Offset Flat (IE)(U) A635B815C580, Light Gray Color</t>
  </si>
  <si>
    <t>030/2026/54/08</t>
  </si>
  <si>
    <t>030/2026/54/11</t>
  </si>
  <si>
    <t>ESHA650PS5F1E55OEUOEALA580B505C420-7035</t>
  </si>
  <si>
    <t>5000A, AL, PET, Silver Contact, 3PH+N+FE [5-Wire][100%E], IP55, Offset Edge (U)(OE) A580B505C420, Light Gray Color</t>
  </si>
  <si>
    <t>030/2026/54/14</t>
  </si>
  <si>
    <t>ESHA650PS5F1E55EEUALA580B1200-RAL7035</t>
  </si>
  <si>
    <t>5000A, AL, PET, Silver Contact, 3PH+N+FE [5-Wire][100%E], IP55, Elbow Edge (U) A580B1200, Light Gray Color</t>
  </si>
  <si>
    <t>030/2026/55/01</t>
  </si>
  <si>
    <t>030/2026/55/02</t>
  </si>
  <si>
    <t>030/2026/55/03</t>
  </si>
  <si>
    <t>030/2026/56/01</t>
  </si>
  <si>
    <t>030/2026/57/01</t>
  </si>
  <si>
    <t>030/2026/57/02</t>
  </si>
  <si>
    <t>030/2026/57/03</t>
  </si>
  <si>
    <t>030/2026/58/01</t>
  </si>
  <si>
    <t>030/2026/59/01</t>
  </si>
  <si>
    <t>030/2026/59/02</t>
  </si>
  <si>
    <t>030/2026/59/03</t>
  </si>
  <si>
    <t>030/2026/60/01</t>
  </si>
  <si>
    <t>030/2026/61/01</t>
  </si>
  <si>
    <t>030/2026/61/03</t>
  </si>
  <si>
    <t>030/2026/62/04</t>
  </si>
  <si>
    <t>030/2026/63/03</t>
  </si>
  <si>
    <t>030/2026/63/04</t>
  </si>
  <si>
    <t>030/2026/64/01</t>
  </si>
  <si>
    <t>030/2026/65/01</t>
  </si>
  <si>
    <t>ESHA620PS5F1E55FS425-RAL2011</t>
  </si>
  <si>
    <t>2000A, AL, PET, Silver Contact, 3PH+N+FE [5-Wire][100%E], IP55, Flange Straight 425 mm, Deep Orange Color</t>
  </si>
  <si>
    <t>030/2026/65/02</t>
  </si>
  <si>
    <t>BWJPA6S5201EIP55-RAL2011</t>
  </si>
  <si>
    <t>2000A, AL Joint Pack, 1S(200), 3PH+N+FE [5-Wire][100%E], Silver Plated, IP55, Deep Orange Color</t>
  </si>
  <si>
    <t>030/2026/65/03</t>
  </si>
  <si>
    <t>ESHA620PS5F1E55SF960-RAL2011</t>
  </si>
  <si>
    <t>2000A, AL, PET, Silver Contact, 3PH+N+FE [5-Wire][100%E], IP55, Straight Feeder 960 mm, Deep Orange Color</t>
  </si>
  <si>
    <t>030/2026/65/04</t>
  </si>
  <si>
    <t>ESHA620PS5F1E55EEUALA370B370-RAL2011</t>
  </si>
  <si>
    <t>2000A, AL, PET, Silver Contact, 3PH+N+FE [5-Wire][100%E], IP55, Elbow Edge (U) A370B370, Deep Orange Color</t>
  </si>
  <si>
    <t>030/2026/65/05</t>
  </si>
  <si>
    <t>ESHA620PS5F1E55SF3000-RAL2011</t>
  </si>
  <si>
    <t>2000A, AL, PET, Silver Contact, 3PH+N+FE [5-Wire][100%E], IP55, Straight Feeder 3000 mm, Deep Orange Color</t>
  </si>
  <si>
    <t>030/2026/65/06</t>
  </si>
  <si>
    <t>ESHA620PS5F1E55EEDALA370B370-RAL2011</t>
  </si>
  <si>
    <t>2000A, AL, PET, Silver Contact, 3PH+N+FE [5-Wire][100%E], IP55, Elbow Edge (D) A370B370, Deep Orange Color</t>
  </si>
  <si>
    <t>030/2026/66/01</t>
  </si>
  <si>
    <t>ESHA620PS5F1E55ZEUALA370B500C370-2011</t>
  </si>
  <si>
    <t>2000A, AL, PET, Silver Contact, 3PH+N+FE [5-Wire][100%E], IP55, Z-Unit Edge (U) A370B500C370, Deep Orange Color</t>
  </si>
  <si>
    <t>030/2026/66/02</t>
  </si>
  <si>
    <t>030/2026/66/03</t>
  </si>
  <si>
    <t>030/2026/66/04</t>
  </si>
  <si>
    <t>030/2026/66/05</t>
  </si>
  <si>
    <t>ESHA620PS5F1E55SF1410-RAL2011</t>
  </si>
  <si>
    <t>2000A, AL, PET, Silver Contact, 3PH+N+FE [5-Wire][100%E], IP55, Straight Feeder 1410 mm, Deep Orange Color</t>
  </si>
  <si>
    <t>030/2026/67/01</t>
  </si>
  <si>
    <t>030/2026/67/02</t>
  </si>
  <si>
    <t>030/2026/67/03</t>
  </si>
  <si>
    <t>030/2026/67/04</t>
  </si>
  <si>
    <t>030/2026/68/01</t>
  </si>
  <si>
    <t>030/2026/68/02</t>
  </si>
  <si>
    <t>030/2026/68/03</t>
  </si>
  <si>
    <t>030/2026/68/04</t>
  </si>
  <si>
    <t>030/2026/68/05</t>
  </si>
  <si>
    <t>ESHA620PS5F1E55SF1545-RAL2011</t>
  </si>
  <si>
    <t>2000A, AL, PET, Silver Contact, 3PH+N+FE [5-Wire][100%E], IP55, Straight Feeder 1545 mm, Deep Orange Color</t>
  </si>
  <si>
    <t>030/2026/68/06</t>
  </si>
  <si>
    <t>030/2026/68/07</t>
  </si>
  <si>
    <t>030/2026/69/01</t>
  </si>
  <si>
    <t>030/2026/69/02</t>
  </si>
  <si>
    <t>030/2026/69/03</t>
  </si>
  <si>
    <t>030/2026/69/04</t>
  </si>
  <si>
    <t>030/2026/69/05</t>
  </si>
  <si>
    <t>030/2026/69/06</t>
  </si>
  <si>
    <t>030/2026/70/01</t>
  </si>
  <si>
    <t>030/2026/70/02</t>
  </si>
  <si>
    <t>030/2026/70/03</t>
  </si>
  <si>
    <t>030/2026/70/04</t>
  </si>
  <si>
    <t>030/2026/70/05</t>
  </si>
  <si>
    <t>030/2026/71/01</t>
  </si>
  <si>
    <t>030/2026/71/02</t>
  </si>
  <si>
    <t>030/2026/71/03</t>
  </si>
  <si>
    <t>030/2026/71/04</t>
  </si>
  <si>
    <t>030/2026/72/01</t>
  </si>
  <si>
    <t>030/2026/72/02</t>
  </si>
  <si>
    <t>030/2026/72/03</t>
  </si>
  <si>
    <t>030/2026/72/04</t>
  </si>
  <si>
    <t>030/2026/72/05</t>
  </si>
  <si>
    <t>030/2026/72/06</t>
  </si>
  <si>
    <t>030/2026/72/07</t>
  </si>
  <si>
    <t>030/2026/73/01</t>
  </si>
  <si>
    <t>030/2026/73/02</t>
  </si>
  <si>
    <t>030/2026/73/03</t>
  </si>
  <si>
    <t>030/2026/73/04</t>
  </si>
  <si>
    <t>030/2026/73/05</t>
  </si>
  <si>
    <t>030/2026/73/06</t>
  </si>
  <si>
    <t>030/2026/74/01</t>
  </si>
  <si>
    <t>030/2026/74/02</t>
  </si>
  <si>
    <t>030/2026/74/03</t>
  </si>
  <si>
    <t>030/2026/74/04</t>
  </si>
  <si>
    <t>030/2026/74/05</t>
  </si>
  <si>
    <t>030/2026/75/01</t>
  </si>
  <si>
    <t>030/2026/75/02</t>
  </si>
  <si>
    <t>030/2026/75/03</t>
  </si>
  <si>
    <t>030/2026/75/04</t>
  </si>
  <si>
    <t>030/2026/76/01</t>
  </si>
  <si>
    <t>030/2026/76/02</t>
  </si>
  <si>
    <t>030/2026/76/03</t>
  </si>
  <si>
    <t>030/2026/76/04</t>
  </si>
  <si>
    <t>030/2026/76/05</t>
  </si>
  <si>
    <t>030/2026/76/06</t>
  </si>
  <si>
    <t>030/2026/76/07</t>
  </si>
  <si>
    <t>030/2026/77/01</t>
  </si>
  <si>
    <t>ESHA620PS5F1E55FS425-RAL5015</t>
  </si>
  <si>
    <t>2000A, AL, PET, Silver Contact, 3PH+N+FE [5-Wire][100%E], IP55, Flange Straight 425 mm, Sky Blue Color</t>
  </si>
  <si>
    <t>030/2026/77/02</t>
  </si>
  <si>
    <t>ESHA620PS5F1E55EEDALA370B370-RAL5015</t>
  </si>
  <si>
    <t>2000A, AL, PET, Silver Contact, 3PH+N+FE [5-Wire][100%E], IP55, Elbow Edge (D) A370B370, Sky Blue Color</t>
  </si>
  <si>
    <t>030/2026/77/03</t>
  </si>
  <si>
    <t>030/2026/77/04</t>
  </si>
  <si>
    <t>BWJPA6S5201EIP55-RAL5015</t>
  </si>
  <si>
    <t>2000A, AL Joint Pack, 1S(200), 3PH+N+FE [5-Wire][100%E], Silver Plated, IP55, Sky Blue Color</t>
  </si>
  <si>
    <t>030/2026/78/01</t>
  </si>
  <si>
    <t>030/2026/78/02</t>
  </si>
  <si>
    <t>030/2026/78/03</t>
  </si>
  <si>
    <t>030/2026/79/01</t>
  </si>
  <si>
    <t>ESHA620PS5F1E55EFOEALA300B300-RAL5015</t>
  </si>
  <si>
    <t>2000A, AL, PET, Silver Contact, 3PH+N+FE [5-Wire][100%E], IP55, Elbow Flat (OE) A300B300, Sky Blue Color</t>
  </si>
  <si>
    <t>030/2026/79/02</t>
  </si>
  <si>
    <t>030/2026/79/03</t>
  </si>
  <si>
    <t>030/2026/79/04</t>
  </si>
  <si>
    <t>ESHA620PS5F1E55OFIEDALA300B370C515-5015</t>
  </si>
  <si>
    <t>2000A, AL, PET, Silver Contact, 3PH+N+FE [5-Wire][100%E], IP55, Offset Flat (IE)(D) A300B370C515, Sky Blue Color</t>
  </si>
  <si>
    <t>030/2026/79/05</t>
  </si>
  <si>
    <t>ESHA620PS5F1E55ZFOEALA300B450C300-5015</t>
  </si>
  <si>
    <t>2000A, AL, PET, Silver Contact, 3PH+N+FE [5-Wire][100%E], IP55, Z-Unit Flat (OE) A300B450C300, Sky Blue Color</t>
  </si>
  <si>
    <t>030/2026/79/06</t>
  </si>
  <si>
    <t>ESHA620PS5F1E55SF755-RAL5015</t>
  </si>
  <si>
    <t>2000A, AL, PET, Silver Contact, 3PH+N+FE [5-Wire][100%E], IP55, Straight Feeder 755 mm, Sky Blue Color</t>
  </si>
  <si>
    <t>030/2026/79/07</t>
  </si>
  <si>
    <t>ESHA620PS5F1E55SF1335-RAL5015</t>
  </si>
  <si>
    <t>2000A, AL, PET, Silver Contact, 3PH+N+FE [5-Wire][100%E], IP55, Straight Feeder 1335 mm, Sky Blue Color</t>
  </si>
  <si>
    <t>030/2026/80/01</t>
  </si>
  <si>
    <t>030/2026/80/02</t>
  </si>
  <si>
    <t>030/2026/80/03</t>
  </si>
  <si>
    <t>ESHA620PS5F1E55EFIEALA300B300-RAL5015</t>
  </si>
  <si>
    <t>2000A, AL, PET, Silver Contact, 3PH+N+FE [5-Wire][100%E], IP55, Elbow Flat (IE) A300B300, Sky Blue Color</t>
  </si>
  <si>
    <t>030/2026/80/04</t>
  </si>
  <si>
    <t>030/2026/81/01</t>
  </si>
  <si>
    <t>030/2026/81/02</t>
  </si>
  <si>
    <t>030/2026/81/03</t>
  </si>
  <si>
    <t>030/2026/81/04</t>
  </si>
  <si>
    <t>030/2026/82/01</t>
  </si>
  <si>
    <t>030/2026/82/02</t>
  </si>
  <si>
    <t>030/2026/82/03</t>
  </si>
  <si>
    <t>030/2026/83/01</t>
  </si>
  <si>
    <t>030/2026/83/02</t>
  </si>
  <si>
    <t>030/2026/83/03</t>
  </si>
  <si>
    <t>030/2026/83/04</t>
  </si>
  <si>
    <t>030/2026/83/05</t>
  </si>
  <si>
    <t>030/2026/83/06</t>
  </si>
  <si>
    <t>030/2026/83/07</t>
  </si>
  <si>
    <t>030/2026/84/01</t>
  </si>
  <si>
    <t>030/2026/84/02</t>
  </si>
  <si>
    <t>030/2026/84/03</t>
  </si>
  <si>
    <t>030/2026/84/04</t>
  </si>
  <si>
    <t>030/2026/85/01</t>
  </si>
  <si>
    <t>030/2026/85/02</t>
  </si>
  <si>
    <t>030/2026/85/03</t>
  </si>
  <si>
    <t>030/2026/85/04</t>
  </si>
  <si>
    <t>030/2026/86/01</t>
  </si>
  <si>
    <t>030/2026/86/02</t>
  </si>
  <si>
    <t>030/2026/86/03</t>
  </si>
  <si>
    <t>030/2026/87/01</t>
  </si>
  <si>
    <t>030/2026/87/02</t>
  </si>
  <si>
    <t>030/2026/87/03</t>
  </si>
  <si>
    <t>030/2026/87/04</t>
  </si>
  <si>
    <t>030/2026/87/05</t>
  </si>
  <si>
    <t>030/2026/87/06</t>
  </si>
  <si>
    <t>030/2026/87/07</t>
  </si>
  <si>
    <t>030/2026/88/01</t>
  </si>
  <si>
    <t>030/2026/88/02</t>
  </si>
  <si>
    <t>030/2026/88/03</t>
  </si>
  <si>
    <t>030/2026/88/04</t>
  </si>
  <si>
    <t>076/2025/18.1/01</t>
  </si>
  <si>
    <t>BWJPC3T432125IP65</t>
  </si>
  <si>
    <t>3200A, CU3, Joint Pack, 2S(150), 3Ph+N+PE [4-Wire], Tin Plated, IP65</t>
  </si>
  <si>
    <t>Thabat Hospital</t>
  </si>
  <si>
    <t>076/2025/18.1/02</t>
  </si>
  <si>
    <t>ESHC332PT4F65FS425</t>
  </si>
  <si>
    <t>3200A, CU3, PET, Tin Contact, 3PH+N+PE [4-Wire], IP65, Flange Straight 425 mm</t>
  </si>
  <si>
    <t>076/2025/18.1/03</t>
  </si>
  <si>
    <t>076/2025/18.1/04</t>
  </si>
  <si>
    <t>076/2025/18.1/05</t>
  </si>
  <si>
    <t>ESHC332PT4F65EEALA455B455</t>
  </si>
  <si>
    <t>3200A, CU3, PET, Tin Contact, 3PH+N+PE [4-Wire], IP65, Elbow Edge A455B455</t>
  </si>
  <si>
    <t>076/2025/18.1/06</t>
  </si>
  <si>
    <t>ESHC332PT4F65SF2000</t>
  </si>
  <si>
    <t>3200A, CU3, PET, Tin Contact, 3PH+N+PE [4-Wire], IP65, Straight Feeder 2000 mm</t>
  </si>
  <si>
    <t>076/2025/18.1/07</t>
  </si>
  <si>
    <t>076/2025/18.1/08</t>
  </si>
  <si>
    <t>ESHC332PT4F65EFALA300B300</t>
  </si>
  <si>
    <t>3200A, CU3, PET, Tin Contact, 3PH+N+PE [4-Wire], IP65, Elbow Flat A300B300</t>
  </si>
  <si>
    <t>076/2025/18.1/09</t>
  </si>
  <si>
    <t>ESHC332PT4F65SF1500</t>
  </si>
  <si>
    <t>3200A, CU3, PET, Tin Contact, 3PH+N+PE [4-Wire], IP65, Straight Feeder 1500 mm</t>
  </si>
  <si>
    <t>076/2025/18.1/10</t>
  </si>
  <si>
    <t>ESHC332PT4P55O123SP3000</t>
  </si>
  <si>
    <t>3200A, CU3, PET, Tin Contact, 3PH+N+PE [4-Wire], IP55, Straight Plug-in 3000 mm</t>
  </si>
  <si>
    <t>076/2025/18.1/11</t>
  </si>
  <si>
    <t>BW-WF-C3E32</t>
  </si>
  <si>
    <t>3200A-Copper - Wall Flange - 150mm Bar Width</t>
  </si>
  <si>
    <t>076/2025/18.1/12</t>
  </si>
  <si>
    <t>ESHC332EC</t>
  </si>
  <si>
    <t>3200A, Copper, End Cap</t>
  </si>
  <si>
    <t>076/2025/19.1/01</t>
  </si>
  <si>
    <t>BWJPC3T416125IP65</t>
  </si>
  <si>
    <t>1600A, CU3, Joint Pack, 1S(150), 3Ph+N+PE [4-Wire], Tin Plated, IP65</t>
  </si>
  <si>
    <t>076/2025/19.1/02</t>
  </si>
  <si>
    <t>ESHC316PT4P55O123SP3000</t>
  </si>
  <si>
    <t>1600A, CU3, PET, Tin Contact, 3PH+N+PE [4-Wire], IP55, Straight Plug-in 3000 mm</t>
  </si>
  <si>
    <t>076/2025/19.1/03</t>
  </si>
  <si>
    <t>ESHC316EC</t>
  </si>
  <si>
    <t>076/2025/19.1/04</t>
  </si>
  <si>
    <t>076/2025/19.1/05</t>
  </si>
  <si>
    <t>ESHC316PT4F65EFALA300B300</t>
  </si>
  <si>
    <t>1600A, CU3, PET, Tin Contact, 3PH+N+PE [4-Wire], IP65, Elbow Flat A300B300</t>
  </si>
  <si>
    <t>076/2025/19.1/06</t>
  </si>
  <si>
    <t>ESHC316PT4F65SF680</t>
  </si>
  <si>
    <t>1600A, CU3, PET, Tin Contact, 3PH+N+PE [4-Wire], IP65, Straight Feeder 680 mm</t>
  </si>
  <si>
    <t>076/2025/19.1/07</t>
  </si>
  <si>
    <t>ESHC316PT4F65FS425</t>
  </si>
  <si>
    <t>1600A, CU3, PET, Tin Contact, 3PH+N+PE [4-Wire], IP65, Flange Straight 425 mm</t>
  </si>
  <si>
    <t>076/2025/19.1/08</t>
  </si>
  <si>
    <t>ESHC316PT4F65EEALA345B345</t>
  </si>
  <si>
    <t>1600A, CU3, PET, Tin Contact, 3PH+N+PE [4-Wire], IP65, Elbow Edge A345B345</t>
  </si>
  <si>
    <t>076/2025/19.1/09</t>
  </si>
  <si>
    <t>ESHC316PT4F65SF2000</t>
  </si>
  <si>
    <t>1600A, CU3, PET, Tin Contact, 3PH+N+PE [4-Wire], IP65, Straight Feeder 2000 mm</t>
  </si>
  <si>
    <t>076/2025/19.1/10</t>
  </si>
  <si>
    <t>ESHC316PT4F65SF2200</t>
  </si>
  <si>
    <t>1600A, CU3, PET, Tin Contact, 3PH+N+PE [4-Wire], IP65, Straight Feeder 2200 mm</t>
  </si>
  <si>
    <t>076/2025/19.1/11</t>
  </si>
  <si>
    <t>BW-WF-C3E16</t>
  </si>
  <si>
    <t>1600A-Copper - Wall Flange - 150mm Bar Width</t>
  </si>
  <si>
    <t>076/2025/19.1/12</t>
  </si>
  <si>
    <t>HSHF-C316</t>
  </si>
  <si>
    <t>1600A, CU3, Hanger Support Flatwise</t>
  </si>
  <si>
    <t>076/2025/19.1/13</t>
  </si>
  <si>
    <t>ESHC316PT4F65SF1500</t>
  </si>
  <si>
    <t>1600A, CU3, PET, Tin Contact, 3PH+N+PE [4-Wire], IP65, Straight Feeder 1500 mm</t>
  </si>
  <si>
    <t>076/2025/19.1/14</t>
  </si>
  <si>
    <t>HSHFC-C316</t>
  </si>
  <si>
    <t>1600A, CU3, Hanger Support Flatwise Corner</t>
  </si>
  <si>
    <t>076/2025/18/01</t>
  </si>
  <si>
    <t>ESHC332PT4F65SF3000</t>
  </si>
  <si>
    <t>3200A, CU3, PET, Tin Contact, 3PH+N+PE [4-Wire], IP65, Straight Feeder 3000 mm</t>
  </si>
  <si>
    <t>076/2025/18/02</t>
  </si>
  <si>
    <t>076/2025/19/01</t>
  </si>
  <si>
    <t>ESHC316PT4F65SF3000</t>
  </si>
  <si>
    <t>1600A, CU3, PET, Tin Contact, 3PH+N+PE [4-Wire], IP65, Straight Feeder 3000 mm</t>
  </si>
  <si>
    <t>076/2025/19/02</t>
  </si>
  <si>
    <t>076/2025/20/01</t>
  </si>
  <si>
    <t>ESHA663PT4F65FFA475B300</t>
  </si>
  <si>
    <t>6300A, AL, PET, Tin Contact, 3PH+N+PE [4-Wire], IP65, Flange Flat A475B300</t>
  </si>
  <si>
    <t>076/2025/20/02</t>
  </si>
  <si>
    <t>BW-WF-A6E63</t>
  </si>
  <si>
    <t>6300A-Aluminum - Wall Flange - 160mm Bar Width</t>
  </si>
  <si>
    <t>076/2025/20/03</t>
  </si>
  <si>
    <t>ESHA663PT4F65SF1200</t>
  </si>
  <si>
    <t>6300A, AL, PET, Tin Contact, 3PH+N+PE [4-Wire], IP65, Straight Feeder 1200 mm</t>
  </si>
  <si>
    <t>076/2025/20/04</t>
  </si>
  <si>
    <t>ESHA663PT4F65EJ</t>
  </si>
  <si>
    <t>6300A, AL, PET, Tin Contact, 3PH+N+PE [4-Wire], IP65, Expansion Joint 1000 mm</t>
  </si>
  <si>
    <t>076/2025/20/05</t>
  </si>
  <si>
    <t>BWJPA6T463IP65</t>
  </si>
  <si>
    <t>6300A, AL Joint Pack, 4S(160), 3PH+N+PE [4-Wire], Tin Plated, IP65</t>
  </si>
  <si>
    <t>076/2025/20/06</t>
  </si>
  <si>
    <t>ESHA663PT4F65EEALA695B695</t>
  </si>
  <si>
    <t>6300A, AL, PET, Tin Contact, 3PH+N+PE [4-Wire], IP65, Elbow Edge A695B695</t>
  </si>
  <si>
    <t>076/2025/20/07</t>
  </si>
  <si>
    <t>ESHA663PT4F65FS425</t>
  </si>
  <si>
    <t>6300A, AL, PET, Tin Contact, 3PH+N+PE [4-Wire], IP65, Flange Straight 425 mm</t>
  </si>
  <si>
    <t>076/2025/20/08</t>
  </si>
  <si>
    <t>HSHF-A663</t>
  </si>
  <si>
    <t>6300A,AL, Hanger Support Flatwise</t>
  </si>
  <si>
    <t>076/2025/20/09</t>
  </si>
  <si>
    <t>HSHFC-A663</t>
  </si>
  <si>
    <t>6300A,AL, Hanger Support Flatwise Corner</t>
  </si>
  <si>
    <t>076/2025/20/10</t>
  </si>
  <si>
    <t>ESHA663PT4F65EFALA300B300</t>
  </si>
  <si>
    <t>6300A, AL, PET, Tin Contact, 3PH+N+PE [4-Wire], IP65, Elbow Flat A300B300</t>
  </si>
  <si>
    <t>076/2025/20/11</t>
  </si>
  <si>
    <t>FLEX-A463</t>
  </si>
  <si>
    <t>Flexible Link, Complete Set [32-160], Busway AL-6300A, 3Ph+N+PE [4-BAR]</t>
  </si>
  <si>
    <t>076/2025/21/01</t>
  </si>
  <si>
    <t>076/2025/21/02</t>
  </si>
  <si>
    <t>076/2025/21/03</t>
  </si>
  <si>
    <t>076/2025/21/04</t>
  </si>
  <si>
    <t>076/2025/21/05</t>
  </si>
  <si>
    <t>ESHA663PT4F65SF2745</t>
  </si>
  <si>
    <t>6300A, AL, PET, Tin Contact, 3PH+N+PE [4-Wire], IP65, Straight Feeder 2745 mm</t>
  </si>
  <si>
    <t>076/2025/21/06</t>
  </si>
  <si>
    <t>ESHA663PT4F65ZFALA695B999C300</t>
  </si>
  <si>
    <t>6300A, AL, PET, Tin Contact, 3PH+N+PE [4-Wire], IP65, Z-Unit Flat A695B999C300</t>
  </si>
  <si>
    <t>076/2025/21/07</t>
  </si>
  <si>
    <t>076/2025/21/08</t>
  </si>
  <si>
    <t>076/2025/21/09</t>
  </si>
  <si>
    <t>076/2025/21/10</t>
  </si>
  <si>
    <t>076/2025/22/01</t>
  </si>
  <si>
    <t>076/2025/22/02</t>
  </si>
  <si>
    <t>076/2025/23/01</t>
  </si>
  <si>
    <t>076/2025/23/02</t>
  </si>
  <si>
    <t>080/2025/5.1/01</t>
  </si>
  <si>
    <t>ESHC525PS5F66SF400</t>
  </si>
  <si>
    <t>2500A, CU, PET, Silver Contact, 3PH+N+PER [5-Wire], IP66, Straight Feeder 400 mm</t>
  </si>
  <si>
    <t>Vodafone HQ Datacenter</t>
  </si>
  <si>
    <t>080/2025/5.1/02</t>
  </si>
  <si>
    <t>ESHC525PS5F66FS425</t>
  </si>
  <si>
    <t>2500A, CU, PET, Silver Contact, 3PH+N+PER [5-Wire], IP66, Flange Straight 425 mm</t>
  </si>
  <si>
    <t>080/2025/5.1/03</t>
  </si>
  <si>
    <t>080/2025/5.1/04</t>
  </si>
  <si>
    <t>080/2025/5.1/05</t>
  </si>
  <si>
    <t>ESHC525PS5F66SF2300</t>
  </si>
  <si>
    <t>2500A, CU, PET, Silver Contact, 3PH+N+PER [5-Wire], IP66, Straight Feeder 2300 mm</t>
  </si>
  <si>
    <t>080/2025/5.1/06</t>
  </si>
  <si>
    <t>ESHC525PS5F66SF1800</t>
  </si>
  <si>
    <t>2500A, CU, PET, Silver Contact, 3PH+N+PER [5-Wire], IP66, Straight Feeder 1800 mm</t>
  </si>
  <si>
    <t>080/2025/5.1/07</t>
  </si>
  <si>
    <t>ESHC525PS5F66TSA370B370C370</t>
  </si>
  <si>
    <t>2500A, CU, PET, Silver Contact, 3PH+N+PER [5-Wire], IP66, T-Section A370B370C370</t>
  </si>
  <si>
    <t>080/2025/5.1/08</t>
  </si>
  <si>
    <t>080/2025/5.1/09</t>
  </si>
  <si>
    <t>ESHC525PS5F66SF850</t>
  </si>
  <si>
    <t>2500A, CU, PET, Silver Contact, 3PH+N+PER [5-Wire], IP66, Straight Feeder 850 mm</t>
  </si>
  <si>
    <t>080/2025/5.1/10</t>
  </si>
  <si>
    <t>BWJPC5S525125IP66</t>
  </si>
  <si>
    <t>2500A, CU Joint Pack, 1S(200), 3PH+N+PER [5-Wire], Silver Plated, IP66</t>
  </si>
  <si>
    <t>080/2025/5.1/11</t>
  </si>
  <si>
    <t>080/2025/5.1/12</t>
  </si>
  <si>
    <t>080/2025/5.1/13</t>
  </si>
  <si>
    <t>080/2025/5.1/14</t>
  </si>
  <si>
    <t>080/2025/5.1/15</t>
  </si>
  <si>
    <t>ESHC525PS5F55ZEUALA490B500C370</t>
  </si>
  <si>
    <t>2500A, CU, PET, Silver Contact, 3PH+N+PER [5-Wire], IP55, Z-Unit Edge (U) A490B500C370</t>
  </si>
  <si>
    <t>080/2025/5.1/16</t>
  </si>
  <si>
    <t>080/2025/5.1/17</t>
  </si>
  <si>
    <t>080/2025/5.1/18</t>
  </si>
  <si>
    <t>080/2025/5.1/19</t>
  </si>
  <si>
    <t>ESHC525PS5F55SF420</t>
  </si>
  <si>
    <t>2500A, CU, PET, Silver Contact, 3PH+N+PER [5-Wire], IP55, Straight Feeder 420 mm</t>
  </si>
  <si>
    <t>080/2025/5.1/20</t>
  </si>
  <si>
    <t>080/2025/5.1/21</t>
  </si>
  <si>
    <t>ESHC525PS5F55SF1200</t>
  </si>
  <si>
    <t>2500A, CU, PET, Silver Contact, 3PH+N+PER [5-Wire], IP55, Straight Feeder 1200 mm</t>
  </si>
  <si>
    <t>080/2025/5.1/22</t>
  </si>
  <si>
    <t>ESHC525PS5F55SF600</t>
  </si>
  <si>
    <t>2500A, CU, PET, Silver Contact, 3PH+N+PER [5-Wire], IP55, Straight Feeder 600 mm</t>
  </si>
  <si>
    <t>080/2025/5.1/23</t>
  </si>
  <si>
    <t>ESHC525PS5F55ZFOEALA300B500C300</t>
  </si>
  <si>
    <t>2500A, CU, PET, Silver Contact, 3PH+N+PER [5-Wire], IP55, Z-Unit Flat (OE) A300B500C300</t>
  </si>
  <si>
    <t>080/2025/6.1/01</t>
  </si>
  <si>
    <t>ESHC525PS5F66EEDALA510B370</t>
  </si>
  <si>
    <t>2500A, CU, PET, Silver Contact, 3PH+N+PER [5-Wire], IP66, Elbow Edge (D) A510B370</t>
  </si>
  <si>
    <t>080/2025/6.1/02</t>
  </si>
  <si>
    <t>080/2025/6.1/03</t>
  </si>
  <si>
    <t>ESHC525PS5F66SF2055</t>
  </si>
  <si>
    <t>2500A, CU, PET, Silver Contact, 3PH+N+PER [5-Wire], IP66, Straight Feeder 2055 mm</t>
  </si>
  <si>
    <t>080/2025/6.1/04</t>
  </si>
  <si>
    <t>080/2025/6.1/05</t>
  </si>
  <si>
    <t>080/2025/6.1/06</t>
  </si>
  <si>
    <t>080/2025/6.1/07</t>
  </si>
  <si>
    <t>ESHC525PS5F66SF710</t>
  </si>
  <si>
    <t>2500A, CU, PET, Silver Contact, 3PH+N+PER [5-Wire], IP66, Straight Feeder 710 mm</t>
  </si>
  <si>
    <t>080/2025/6.1/08</t>
  </si>
  <si>
    <t>ESHC525PS5F66SF840</t>
  </si>
  <si>
    <t>2500A, CU, PET, Silver Contact, 3PH+N+PER [5-Wire], IP66, Straight Feeder 840 mm</t>
  </si>
  <si>
    <t>080/2025/6.1/09</t>
  </si>
  <si>
    <t>080/2025/6.1/10</t>
  </si>
  <si>
    <t>ESHC525PS5F55ZEUALA490B370C370</t>
  </si>
  <si>
    <t>2500A, CU, PET, Silver Contact, 3PH+N+PER [5-Wire], IP55, Z-Unit Edge (U) A490B370C370</t>
  </si>
  <si>
    <t>080/2025/6.1/11</t>
  </si>
  <si>
    <t>080/2025/6.1/12</t>
  </si>
  <si>
    <t>080/2025/6.1/13</t>
  </si>
  <si>
    <t>ESHC525PS5F55EFOEALA430B645</t>
  </si>
  <si>
    <t>2500A, CU, PET, Silver Contact, 3PH+N+PER [5-Wire], IP55, Elbow Flat (OE) A430B645</t>
  </si>
  <si>
    <t>080/2025/6.1/14</t>
  </si>
  <si>
    <t>080/2025/6.1/15</t>
  </si>
  <si>
    <t>ESHC525PS5F55SF1100</t>
  </si>
  <si>
    <t>2500A, CU, PET, Silver Contact, 3PH+N+PER [5-Wire], IP55, Straight Feeder 1100 mm</t>
  </si>
  <si>
    <t>080/2025/6.1/16</t>
  </si>
  <si>
    <t>080/2025/6.1/17</t>
  </si>
  <si>
    <t>ESHC525PS5F55SF455</t>
  </si>
  <si>
    <t>2500A, CU, PET, Silver Contact, 3PH+N+PER [5-Wire], IP55, Straight Feeder 455 mm</t>
  </si>
  <si>
    <t>080/2025/6.1/18</t>
  </si>
  <si>
    <t>080/2025/6.1/19</t>
  </si>
  <si>
    <t>080/2025/6.1/20</t>
  </si>
  <si>
    <t>080/2025/6.1/21</t>
  </si>
  <si>
    <t>080/2025/6.1/22</t>
  </si>
  <si>
    <t>080/2025/6.1/23</t>
  </si>
  <si>
    <t>ESHC525PS5F66SF1750</t>
  </si>
  <si>
    <t>2500A, CU, PET, Silver Contact, 3PH+N+PER [5-Wire], IP66, Straight Feeder 1750 mm</t>
  </si>
  <si>
    <t>054/2025/21</t>
  </si>
  <si>
    <t>BWJPC5T450IP66-COV-C53S</t>
  </si>
  <si>
    <t>5000(3S), CU, Joint Pack Cover IP66, C5 Coating</t>
  </si>
  <si>
    <t>WAVE C1 - Extension</t>
  </si>
  <si>
    <t>V6</t>
  </si>
  <si>
    <t>054/2025/22</t>
  </si>
  <si>
    <t>BWJPC5T463IP66-COV-C5</t>
  </si>
  <si>
    <t>6300, CU, Joint Pack Cover IP66, C5 Coating</t>
  </si>
  <si>
    <t>055/2025/27</t>
  </si>
  <si>
    <t>BW-C5450-C5-3S-GEN-ADAPT</t>
  </si>
  <si>
    <t>5000A, CU(3S), Generator Adaptation, 3PH+N+PE [4-Wire], IP65</t>
  </si>
  <si>
    <t>Wave C2</t>
  </si>
  <si>
    <t>055/2025/34</t>
  </si>
  <si>
    <t>BW-CAN-CU63-WC2-R01</t>
  </si>
  <si>
    <t>Canopy protection, CU-6300A, Wave-C2, (Run-01)</t>
  </si>
  <si>
    <t>055/2025/7.2/01</t>
  </si>
  <si>
    <t>ESHC563ES4F65SF1650-C5</t>
  </si>
  <si>
    <t>6300A, CU, Epoxy, Silver Contact, C5 Coated, 3PH+N+PE [4-Wire], IP65, Straight Feeder 1650 mm</t>
  </si>
  <si>
    <t>055/2025/8.2/01</t>
  </si>
  <si>
    <t>055/2025/37</t>
  </si>
  <si>
    <t>V10</t>
  </si>
  <si>
    <t>055/2025/35</t>
  </si>
  <si>
    <t>BW-CAN-CU63-WC2-R02</t>
  </si>
  <si>
    <t>Canopy protection, CU-6300A, Wave-C2, (Run-02)</t>
  </si>
  <si>
    <t>055/2025/36</t>
  </si>
  <si>
    <t>BW-CAN-CU503S-WC2-R03</t>
  </si>
  <si>
    <t>Canopy protection, CU-5000A(3S), Wave-C2, (Run-03)</t>
  </si>
  <si>
    <t>055/2025/30</t>
  </si>
  <si>
    <t>055/2025/31</t>
  </si>
  <si>
    <t>019/2025/81</t>
  </si>
  <si>
    <t>BW-CAN-CU25-INTAKE-R01</t>
  </si>
  <si>
    <t>Canopy protection, CU-2500A, Wave-C1, (Run-01)</t>
  </si>
  <si>
    <t>Wave-Development</t>
  </si>
  <si>
    <t>v16</t>
  </si>
  <si>
    <t>019/2025/82</t>
  </si>
  <si>
    <t>BW-CAN-CU25-INTAKE-R02</t>
  </si>
  <si>
    <t>Canopy protection, CU-2500A, Wave-C1, (Run-02)</t>
  </si>
  <si>
    <t>019/2025/83</t>
  </si>
  <si>
    <t>BW-CAN-CU63-NF-R01</t>
  </si>
  <si>
    <t>Canopy protection, CU-6300A, Wave-C1, (R01-NF)</t>
  </si>
  <si>
    <t>019/2025/84</t>
  </si>
  <si>
    <t>BW-CAN-CU63-NF-R02</t>
  </si>
  <si>
    <t>Canopy protection, CU-6300A, Wave-C1, (R02-NF)</t>
  </si>
  <si>
    <t>019/2025/85</t>
  </si>
  <si>
    <t>BW-CAN-CU63-NF-R03</t>
  </si>
  <si>
    <t>Canopy protection, CU-6300A, Wave-C1, (R03-NF)</t>
  </si>
  <si>
    <t>019/2025/86</t>
  </si>
  <si>
    <t>BW-CAN-CU63-NF-R04</t>
  </si>
  <si>
    <t>Canopy protection, CU-6300A, Wave-C1, (R04-NF)</t>
  </si>
  <si>
    <t>019/2025/79</t>
  </si>
  <si>
    <t>BW-CAN-CU50-DAF-R02</t>
  </si>
  <si>
    <t>Canopy protection, CU-5000A(3S), Wave-C1, (R02-DAF)</t>
  </si>
  <si>
    <t>v15</t>
  </si>
  <si>
    <t>019/2025/80</t>
  </si>
  <si>
    <t>BW-CAN-CU50-DAF-R01</t>
  </si>
  <si>
    <t>Canopy protection, CU-5000A(3S), Wave-C1, (R01-DAF)</t>
  </si>
  <si>
    <t>019/2025/25.3/01</t>
  </si>
  <si>
    <t>BWJPC5S450IP65-C53S</t>
  </si>
  <si>
    <t>5000A(3S), CU Joint Pack, 3Ph+N+PE [4-Wire], Silver Plated, IP65</t>
  </si>
  <si>
    <t>019/2025/25.3/02</t>
  </si>
  <si>
    <t>ESHC550ES4F65SF2380-C53S</t>
  </si>
  <si>
    <t>5000A(3S), CU, Epoxy, Silver Contact, C5 Coating, 3PH+N+PE [4-Wire], IP65, Straight Feeder 2380 mm</t>
  </si>
  <si>
    <t>019/2025/25.3/03</t>
  </si>
  <si>
    <t>ESHC550ES4F65SF550-C53S</t>
  </si>
  <si>
    <t>5000A(3S), CU, Epoxy, Silver Contact, C5 Coating, 3PH+N+PE [4-Wire], IP65, Straight Feeder 550 mm</t>
  </si>
  <si>
    <t>019/2025/26.3/01</t>
  </si>
  <si>
    <t>ESHC550ES4F65ZEALA580B790C580-C53S</t>
  </si>
  <si>
    <t>5000A(3S), CU, Epoxy, Silver Contact, C5 Coating, 3PH+N+PE [4-Wire], IP65, Z-Unit Edge A580B790C580</t>
  </si>
  <si>
    <t>019/2025/26.3/02</t>
  </si>
  <si>
    <t>019/2025/26.3/03</t>
  </si>
  <si>
    <t>019/2025/27.2/01</t>
  </si>
  <si>
    <t>ESHC563ES4F65SF640-C5</t>
  </si>
  <si>
    <t>6300A, CU, Epoxy, Silver Contact, C5 Coating, 3PH+N+PE [4-Wire], IP65, Straight Feeder 640 mm</t>
  </si>
  <si>
    <t>V18</t>
  </si>
  <si>
    <t>019/2025/27.2/02</t>
  </si>
  <si>
    <t>BWJPC5S463IP65-C5</t>
  </si>
  <si>
    <t>6300A, CU Joint Pack, 3S(200), 3Ph+N+PE [4-Wire], Silver Plated, IP65</t>
  </si>
  <si>
    <t>019/2025/28.2/01</t>
  </si>
  <si>
    <t>019/2025/28.2/02</t>
  </si>
  <si>
    <t>019/2025/28.2/03</t>
  </si>
  <si>
    <t>ESHC563ES4F65SF1860-C5</t>
  </si>
  <si>
    <t>6300A, CU, Epoxy, Silver Contact, C5 Coating, 3PH+N+PE [4-Wire], IP65, Straight Feeder 1860 mm</t>
  </si>
  <si>
    <t>019/2025/73</t>
  </si>
  <si>
    <t>BWJPC5T425IP66-COV-C5</t>
  </si>
  <si>
    <t>2500, CU, Joint Pack Cover IP66, C5 Coating</t>
  </si>
  <si>
    <t>V14</t>
  </si>
  <si>
    <t>019/2025/74</t>
  </si>
  <si>
    <t>019/2025/75</t>
  </si>
  <si>
    <t>020/2026/10.1/01</t>
  </si>
  <si>
    <t>ESHC525PT4F65EEALA370B370</t>
  </si>
  <si>
    <t>2500A, CU, PET, Tin Contact, 3PH+N+PE [4-Wire], IP65, Elbow Edge A370B370</t>
  </si>
  <si>
    <t>YAS bay</t>
  </si>
  <si>
    <t>020/2026/10.1/02</t>
  </si>
  <si>
    <t>ESHC525PT4F65EFALA300B300</t>
  </si>
  <si>
    <t>2500A, CU, PET, Tin Contact, 3PH+N+PE [4-Wire], IP65, Elbow Flat A300B300</t>
  </si>
  <si>
    <t>020/2026/10.1/03</t>
  </si>
  <si>
    <t>ESHC525PT4F65FEA370B475</t>
  </si>
  <si>
    <t>2500A, CU, PET, Tin Contact, 3PH+N+PE [4-Wire], IP65, Flange Edge A370B475</t>
  </si>
  <si>
    <t>020/2026/10.1/04</t>
  </si>
  <si>
    <t>ESHC525PT4F65SF1010</t>
  </si>
  <si>
    <t>2500A, CU, PET, Tin Contact, 3PH+N+PE [4-Wire], IP65, Straight Feeder 1010 mm</t>
  </si>
  <si>
    <t>020/2026/10.1/05</t>
  </si>
  <si>
    <t>020/2026/10.1/06</t>
  </si>
  <si>
    <t>ESHC525PT4F55SF2000</t>
  </si>
  <si>
    <t>2500A, CU, PET, Tin Contact, 3PH+N+PE [4-Wire], IP55, Straight Feeder 2000 mm</t>
  </si>
  <si>
    <t>020/2026/10.1/07</t>
  </si>
  <si>
    <t>ESHC525PT4F55SF1500</t>
  </si>
  <si>
    <t>2500A, CU, PET, Tin Contact, 3PH+N+PE [4-Wire], IP55, Straight Feeder 1500 mm</t>
  </si>
  <si>
    <t>020/2026/10.1/08</t>
  </si>
  <si>
    <t>ESHC525PT4F55SF1565</t>
  </si>
  <si>
    <t>2500A, CU, PET, Tin Contact, 3PH+N+PE [4-Wire], IP55, Straight Feeder 1565 mm</t>
  </si>
  <si>
    <t>020/2026/10.1/09</t>
  </si>
  <si>
    <t>ESHC525PT4F55SF1470</t>
  </si>
  <si>
    <t>2500A, CU, PET, Tin Contact, 3PH+N+PE [4-Wire], IP55, Straight Feeder 1470 mm</t>
  </si>
  <si>
    <t>020/2026/10.1/10</t>
  </si>
  <si>
    <t>020/2026/10.1/11</t>
  </si>
  <si>
    <t>ESHC525PT4F65SF3000</t>
  </si>
  <si>
    <t>2500A, CU, PET, Tin Contact, 3PH+N+PE [4-Wire], IP65, Straight Feeder 3000 mm</t>
  </si>
  <si>
    <t>020/2026/10.1/12</t>
  </si>
  <si>
    <t>BWJPC5T425125IP65</t>
  </si>
  <si>
    <t>2500A, CU Joint Pack, 1S(200), 3Ph+N+PE [4-Wire], Tin Plated, IP65</t>
  </si>
  <si>
    <t>020/2026/10.1/13</t>
  </si>
  <si>
    <t>ESHC525PT4F65FS425</t>
  </si>
  <si>
    <t>2500A, CU, PET, Tin Contact, 3PH+N+PE [4-Wire], IP65, Flange Straight 425 mm</t>
  </si>
  <si>
    <t>020/2026/7.1/01</t>
  </si>
  <si>
    <t>ESHC516PT4F65SF1470</t>
  </si>
  <si>
    <t>1600A, CU, PET, Tin Contact, 3PH+N+PE [4-Wire], IP65, Straight Feeder 1470 mm</t>
  </si>
  <si>
    <t>020/2026/7.1/02</t>
  </si>
  <si>
    <t>ESHC516PT4F55SF1565</t>
  </si>
  <si>
    <t>1600A, CU, PET, Tin Contact, 3PH+N+PE [4-Wire], IP55, Straight Feeder 1565 mm</t>
  </si>
  <si>
    <t>020/2026/7.1/03</t>
  </si>
  <si>
    <t>BWJPC5T416125IP55</t>
  </si>
  <si>
    <t>020/2026/7.1/04</t>
  </si>
  <si>
    <t>ESHC516PT4F65FS425</t>
  </si>
  <si>
    <t>1600A, CU, PET, Tin Contact, 3PH+N+PE [4-Wire], IP65, Flange Straight 425 mm</t>
  </si>
  <si>
    <t>020/2026/7.1/05</t>
  </si>
  <si>
    <t>ESHC516PT4F55SF1500</t>
  </si>
  <si>
    <t>1600A, CU, PET, Tin Contact, 3PH+N+PE [4-Wire], IP55, Straight Feeder 1500 mm</t>
  </si>
  <si>
    <t>020/2026/7.1/06</t>
  </si>
  <si>
    <t>ESHC516PT4F65EEALA320B320</t>
  </si>
  <si>
    <t>1600A, CU, PET, Tin Contact, 3PH+N+PE [4-Wire], IP65, Elbow Edge A320B320</t>
  </si>
  <si>
    <t>020/2026/7.1/07</t>
  </si>
  <si>
    <t>ESHC516PT4F65EFALA300B300</t>
  </si>
  <si>
    <t>1600A, CU, PET, Tin Contact, 3PH+N+PE [4-Wire], IP65, Elbow Flat A300B300</t>
  </si>
  <si>
    <t>020/2026/7.1/08</t>
  </si>
  <si>
    <t>ESHC516PT4F55SF2000</t>
  </si>
  <si>
    <t>1600A, CU, PET, Tin Contact, 3PH+N+PE [4-Wire], IP55, Straight Feeder 2000 mm</t>
  </si>
  <si>
    <t>020/2026/7.1/09</t>
  </si>
  <si>
    <t>ESHC516PT4P55O12SP2000</t>
  </si>
  <si>
    <t>1600A, CU, PET, Tin Contact, 3PH+N+PE [4-Wire], IP55, Straight Plug-in 2000 mm</t>
  </si>
  <si>
    <t>020/2026/7.1/10</t>
  </si>
  <si>
    <t>020/2026/7.1/11</t>
  </si>
  <si>
    <t>ESHC516PT4F65EFALA485B595</t>
  </si>
  <si>
    <t>1600A, CU, PET, Tin Contact, 3PH+N+PE [4-Wire], IP65, Elbow Flat A485B595</t>
  </si>
  <si>
    <t>020/2026/7.1/12</t>
  </si>
  <si>
    <t>ESHC516PT4F65SF3000</t>
  </si>
  <si>
    <t>1600A, CU, PET, Tin Contact, 3PH+N+PE [4-Wire], IP65, Straight Feeder 3000 mm</t>
  </si>
  <si>
    <t>020/2026/7.1/13</t>
  </si>
  <si>
    <t>ESHC516PT4F65SF900</t>
  </si>
  <si>
    <t>1600A, CU, PET, Tin Contact, 3PH+N+PE [4-Wire], IP65, Straight Feeder 900 mm</t>
  </si>
  <si>
    <t>020/2026/7.1/14</t>
  </si>
  <si>
    <t>BWJPC5T416125IP65</t>
  </si>
  <si>
    <t>1600A, CU Joint Pack, 1S(100), 3Ph+N+PE [4-Wire], Tin Plated, IP65</t>
  </si>
  <si>
    <t>020/2026/7.1/15</t>
  </si>
  <si>
    <t>020/2026/8.1/01</t>
  </si>
  <si>
    <t>020/2026/8.1/02</t>
  </si>
  <si>
    <t>ESHC516PT4F55SF1470</t>
  </si>
  <si>
    <t>1600A, CU, PET, Tin Contact, 3PH+N+PE [4-Wire], IP55, Straight Feeder 1470 mm</t>
  </si>
  <si>
    <t>020/2026/8.1/03</t>
  </si>
  <si>
    <t>020/2026/8.1/04</t>
  </si>
  <si>
    <t>020/2026/8.1/05</t>
  </si>
  <si>
    <t>020/2026/8.1/06</t>
  </si>
  <si>
    <t>020/2026/8.1/07</t>
  </si>
  <si>
    <t>020/2026/8.1/08</t>
  </si>
  <si>
    <t>020/2026/8.1/09</t>
  </si>
  <si>
    <t>ESHC516PT4F65SF675</t>
  </si>
  <si>
    <t>1600A, CU, PET, Tin Contact, 3PH+N+PE [4-Wire], IP65, Straight Feeder 675 mm</t>
  </si>
  <si>
    <t>020/2026/8.1/10</t>
  </si>
  <si>
    <t>020/2026/8.1/11</t>
  </si>
  <si>
    <t>ESHC516PT4F65SF615</t>
  </si>
  <si>
    <t>1600A, CU, PET, Tin Contact, 3PH+N+PE [4-Wire], IP65, Straight Feeder 615 mm</t>
  </si>
  <si>
    <t>020/2026/8.1/12</t>
  </si>
  <si>
    <t>ESHC516PT4F65SF2000</t>
  </si>
  <si>
    <t>1600A, CU, PET, Tin Contact, 3PH+N+PE [4-Wire], IP65, Straight Feeder 2000 mm</t>
  </si>
  <si>
    <t>020/2026/8.1/13</t>
  </si>
  <si>
    <t>020/2026/8.1/14</t>
  </si>
  <si>
    <t>020/2026/8.1/15</t>
  </si>
  <si>
    <t>020/2026/9.1/01</t>
  </si>
  <si>
    <t>020/2026/9.1/02</t>
  </si>
  <si>
    <t>020/2026/9.1/03</t>
  </si>
  <si>
    <t>020/2026/9.1/04</t>
  </si>
  <si>
    <t>020/2026/9.1/05</t>
  </si>
  <si>
    <t>020/2026/9.1/06</t>
  </si>
  <si>
    <t>020/2026/9.1/07</t>
  </si>
  <si>
    <t>ESHC516PT4F65EFALA300B620</t>
  </si>
  <si>
    <t>1600A, CU, PET, Tin Contact, 3PH+N+PE [4-Wire], IP65, Elbow Flat A300B620</t>
  </si>
  <si>
    <t>020/2026/9.1/08</t>
  </si>
  <si>
    <t>ESHC516PT4F65SF1500</t>
  </si>
  <si>
    <t>1600A, CU, PET, Tin Contact, 3PH+N+PE [4-Wire], IP65, Straight Feeder 1500 mm</t>
  </si>
  <si>
    <t>020/2026/9.1/09</t>
  </si>
  <si>
    <t>ESHC516PT4F65SF1565</t>
  </si>
  <si>
    <t>1600A, CU, PET, Tin Contact, 3PH+N+PE [4-Wire], IP65, Straight Feeder 1565 mm</t>
  </si>
  <si>
    <t>020/2026/9.1/10</t>
  </si>
  <si>
    <t>020/2026/9.1/11</t>
  </si>
  <si>
    <t>020/2026/9.1/12</t>
  </si>
  <si>
    <t>020/2026/9.1/13</t>
  </si>
  <si>
    <t>021/2025/9.1/01</t>
  </si>
  <si>
    <t>ESHA620PS4F55SF900</t>
  </si>
  <si>
    <t>2000A, AL, PET, Silver Contact, 3PH+N+PE [4-Wire], IP55, Straight Feeder 900 mm</t>
  </si>
  <si>
    <t>استصلاح 1000 فدان</t>
  </si>
  <si>
    <t>021/2025/9.1/02</t>
  </si>
  <si>
    <t>ESHA620PS4F55SF950</t>
  </si>
  <si>
    <t>2000A, AL, PET, Silver Contact, 3PH+N+PE [4-Wire], IP55, Straight Feeder 950 mm</t>
  </si>
  <si>
    <t>021/2025/9.1/03</t>
  </si>
  <si>
    <t>ESHA620PS4F55EEALA420B420</t>
  </si>
  <si>
    <t>2000A, AL, PET, Silver Contact, 3PH+N+PE [4-Wire], IP55,Elbow Edge A420B420</t>
  </si>
  <si>
    <t>021/2025/9.1/04</t>
  </si>
  <si>
    <t>ESHA620PS4F55SF740</t>
  </si>
  <si>
    <t>2000A, AL, PET, Silver Contact, 3PH+N+PE [4-Wire], IP55, Straight Feeder 740 mm</t>
  </si>
  <si>
    <t>021/2025/9.1/05</t>
  </si>
  <si>
    <t>079/2025/3.1/01</t>
  </si>
  <si>
    <t>ESHC520PT4F55SF1220</t>
  </si>
  <si>
    <t>2000A, CU, PET, Tin Contact, 3PH+N+PE [4-Wire], IP55, Straight Feeder 1220 mm</t>
  </si>
  <si>
    <t>مبني الرقابة علي الصادرات الاسكندرية</t>
  </si>
  <si>
    <t>079/2025/3.1/02</t>
  </si>
  <si>
    <t>ESHC520PT4F55EEALA350B540</t>
  </si>
  <si>
    <t>2000A, CU, PET, Tin Contact, 3PH+N+PE [4-Wire], IP55, Elbow Edge A350B540</t>
  </si>
  <si>
    <t>079/2025/3.1/03</t>
  </si>
  <si>
    <t>ESHC520PT4F55EFALA985B400</t>
  </si>
  <si>
    <t>2000A, CU, PET, Tin Contact, 3PH+N+ER [4-Wire], IP55, Elbow Flat A985B400</t>
  </si>
  <si>
    <t>079/2025/3.1/04</t>
  </si>
  <si>
    <t>079/2025/3.1/05</t>
  </si>
  <si>
    <t>FLEX-C420</t>
  </si>
  <si>
    <t>Flexible Link, Complete Set [8-160], Busway CU-2000A, 3Ph+N+PE [4-BAR]</t>
  </si>
  <si>
    <t>079/2025/3.1/06</t>
  </si>
  <si>
    <t>079/2025/3.1/07</t>
  </si>
  <si>
    <t>079/2025/3.1/08</t>
  </si>
  <si>
    <t>079/2025/3.2/01</t>
  </si>
  <si>
    <t>ESHC520PT4F55FS425</t>
  </si>
  <si>
    <t>2000A, CU, PET, Tin Contact, 3PH+N+PE [4-Wire], IP55, Flange Straight 425 mm</t>
  </si>
  <si>
    <t>079/2025/3.2/02</t>
  </si>
  <si>
    <t>ESHC520PT4F55EFALA750B305</t>
  </si>
  <si>
    <t>2000A, CU, PET, Tin Contact, 3PH+N+ER [4-Wire], IP55, Elbow Flat A750B305</t>
  </si>
  <si>
    <t>001/2026/02</t>
  </si>
  <si>
    <t>ESHC563ET4F55ZFA300B150C300-5X160</t>
  </si>
  <si>
    <t>6300A, CU Z-Unit Flatwise, Epoxy, Tin (300,150,300)mm, 3PH+N [4-Wire], IP55, 5X160</t>
  </si>
  <si>
    <t>مشروع توسعات محطة مياه ديروط المرشحة</t>
  </si>
  <si>
    <t>001/2026/03</t>
  </si>
  <si>
    <t>ESHC563ET4F55ST1368-5X160</t>
  </si>
  <si>
    <t>6300A, CU Straight Feeder 1368 mm,Epoxy,Tin 3PH+N [4-Wire], IP55, 5X160</t>
  </si>
  <si>
    <t>001/2026/04</t>
  </si>
  <si>
    <t>ESHC563ET4F55ST914-5X160</t>
  </si>
  <si>
    <t>6300A, CU Straight Feeder 914 mm,Epoxy, Tin 3PH+N [4-Wire], IP55, 5X160</t>
  </si>
  <si>
    <t>001/2026/05</t>
  </si>
  <si>
    <t>001/2026/06</t>
  </si>
  <si>
    <t>ESHC563ET4F55ZEA580B860C580-5X160</t>
  </si>
  <si>
    <t>6300A, CU Z-Unit Edgewise, Epoxy, Tin (580,860,580)mm, 3PH+N [4-Wire], IP55, 5X160</t>
  </si>
  <si>
    <t>001/2026/07</t>
  </si>
  <si>
    <t>ESHC563ET4F55ST1880-5X160</t>
  </si>
  <si>
    <t>6300A, CU Straight Feeder 1880 mm,Epoxy, Tin 3PH+N [4-Wire], IP55, 5X160</t>
  </si>
  <si>
    <t>001/2026/08</t>
  </si>
  <si>
    <t>ESHC563ET4F55ST897-5X160</t>
  </si>
  <si>
    <t>6300A, CU Straight Feeder 897 mm,Epoxy, Tin 3PH+N [4-Wire], IP55, 5X160</t>
  </si>
  <si>
    <t>001/2026/09</t>
  </si>
  <si>
    <t>BWJPC5E463-5X160</t>
  </si>
  <si>
    <t>6300A, CU Joint Pack,Tin  3Ph+N [4-Wire], IP55, 680mm, 5X160</t>
  </si>
  <si>
    <t>002/2026/3/01</t>
  </si>
  <si>
    <t>BWJPA6T440IP55</t>
  </si>
  <si>
    <t>4000A, AL Joint Pack, 2S(200), 3Ph+N+PE [4-Wire], Tin Plated, IP55</t>
  </si>
  <si>
    <t>مصنع الانسجه</t>
  </si>
  <si>
    <t>002/2026/3/02</t>
  </si>
  <si>
    <t>002/2026/3/03</t>
  </si>
  <si>
    <t>ESHA640PT4F55EFALA300B300</t>
  </si>
  <si>
    <t>4000A, AL, PET, Tin Contact, 3PH+N+PE [4-Wire], IP55, Elbow Flat A300B300</t>
  </si>
  <si>
    <t>002/2026/3/04</t>
  </si>
  <si>
    <t>ESHA640PT4F55EEALA505B505</t>
  </si>
  <si>
    <t>4000A, AL, PET, Tin Contact, 3PH+N+PE [4-Wire], IP55, Elbow Edge A505B505</t>
  </si>
  <si>
    <t>002/2026/3/05</t>
  </si>
  <si>
    <t>BW-WF-A6E40</t>
  </si>
  <si>
    <t>4000A-Aluminum - Wall Flange - 200mm Bar Width</t>
  </si>
  <si>
    <t>002/2026/3/06</t>
  </si>
  <si>
    <t>002/2026/3/07</t>
  </si>
  <si>
    <t>ESHA640PT4F55FS425</t>
  </si>
  <si>
    <t>4000A, AL, PET, Tin Contact, 3PH+N+PE [4-Wire], IP55, Flange Straight 425 mm</t>
  </si>
  <si>
    <t>002/2026/3/08</t>
  </si>
  <si>
    <t>002/2026/4/01</t>
  </si>
  <si>
    <t>002/2026/4/02</t>
  </si>
  <si>
    <t>002/2026/4/03</t>
  </si>
  <si>
    <t>002/2026/4/04</t>
  </si>
  <si>
    <t>002/2026/4/05</t>
  </si>
  <si>
    <t>002/2026/4/06</t>
  </si>
  <si>
    <t>002/2026/4/07</t>
  </si>
  <si>
    <t>002/2026/4/08</t>
  </si>
  <si>
    <t>002/2026/08</t>
  </si>
  <si>
    <t>002/2026/3.2/01</t>
  </si>
  <si>
    <t>ESHA640PT4F55SF2010</t>
  </si>
  <si>
    <t>4000A, AL, PET, Tin Contact, 3PH+N+PE [4-Wire], IP55, Straight Feeder 2010 mm</t>
  </si>
  <si>
    <t>002/2026/3.2/02</t>
  </si>
  <si>
    <t>002/2026/3.2/03</t>
  </si>
  <si>
    <t>002/2026/3.2/04</t>
  </si>
  <si>
    <t>ESHA640PT4F55SF1410</t>
  </si>
  <si>
    <t>4000A, AL, PET, Tin Contact, 3PH+N+PE [4-Wire], IP55, Straight Feeder 1410 mm</t>
  </si>
  <si>
    <t>002/2026/4.2/01</t>
  </si>
  <si>
    <t>ESHA640PT4F55SF1765</t>
  </si>
  <si>
    <t>4000A, AL, PET, Tin Contact, 3PH+N+PE [4-Wire], IP55, Straight Feeder 1765 mm</t>
  </si>
  <si>
    <t>002/2026/4.2/02</t>
  </si>
  <si>
    <t>002/2026/4.2/03</t>
  </si>
  <si>
    <t>002/2026/4.2/04</t>
  </si>
  <si>
    <t>ESHA640PT4F55SF1360</t>
  </si>
  <si>
    <t>4000A, AL, PET, Tin Contact, 3PH+N+PE [4-Wire], IP55, Straight Feeder 1360 mm</t>
  </si>
  <si>
    <t>002/2026/10.1/01</t>
  </si>
  <si>
    <t>ESHA640PT4F55SF800</t>
  </si>
  <si>
    <t>4000A, AL, PET, Tin Contact, 3PH+N+PE [4-Wire], IP55, Straight Feeder 800 mm</t>
  </si>
  <si>
    <t>002/2026/10.1/02</t>
  </si>
  <si>
    <t>002/2026/10.1/03</t>
  </si>
  <si>
    <t>ESHA640PT4F55SF1330</t>
  </si>
  <si>
    <t>4000A, AL, PET, Tin Contact, 3PH+N+PE [4-Wire], IP55, Straight Feeder 1330 mm</t>
  </si>
  <si>
    <t>002/2026/9.1/01</t>
  </si>
  <si>
    <t>ESHA640PT4F55SF1540</t>
  </si>
  <si>
    <t>4000A, AL, PET, Tin Contact, 3PH+N+PE [4-Wire], IP55, Straight Feeder 1540 mm</t>
  </si>
  <si>
    <t>002/2026/9.1/02</t>
  </si>
  <si>
    <t>ESHA640PT4F55SF830</t>
  </si>
  <si>
    <t>4000A, AL, PET, Tin Contact, 3PH+N+PE [4-Wire], IP55, Straight Feeder 830 mm</t>
  </si>
  <si>
    <t>002/2026/9.1/03</t>
  </si>
  <si>
    <t>005/2026/01</t>
  </si>
  <si>
    <t>BW-C540PT4F55FS425-FLEX</t>
  </si>
  <si>
    <t>4000A, CU, PET, Tin Contact, 3PH+N+PE [4-Wire], IP55, Flange Straight 425 mm, With Flexible Link</t>
  </si>
  <si>
    <t>مناقصة رقم 209 - شركة جنوب القاهرة لتوزيع الكهرباء</t>
  </si>
  <si>
    <t>005/2026/01FLEX</t>
  </si>
  <si>
    <t>047/2026/17</t>
  </si>
  <si>
    <t>ESHA610ES4F68SF400</t>
  </si>
  <si>
    <t>1000A, AL, Epoxy, Silver Contact, 3PH+N+PE [4-Wire], IP68, Straight Feeder 400 mm</t>
  </si>
  <si>
    <t>R&amp;D-Aluminium 2026</t>
  </si>
  <si>
    <t>047/2026/18</t>
  </si>
  <si>
    <t>BWJPA6S410IP68</t>
  </si>
  <si>
    <t>1000A, AL Joint Pack, 1S(80), 3Ph+N+PE [4-Wire], Silver Plated, IP68</t>
  </si>
  <si>
    <t>047/2026/20</t>
  </si>
  <si>
    <t>ESHA610EC-IP68</t>
  </si>
  <si>
    <t>1000A, Aluminum, End Cap, IP68</t>
  </si>
  <si>
    <t>013/2026/43</t>
  </si>
  <si>
    <t xml:space="preserve">Banque Misr East </t>
  </si>
  <si>
    <t>013/2026/44</t>
  </si>
  <si>
    <t>013/2026/45</t>
  </si>
  <si>
    <t>013/2026/46</t>
  </si>
  <si>
    <t>013/2026/47</t>
  </si>
  <si>
    <t>HSHF-C510</t>
  </si>
  <si>
    <t>1000A, CU, Hanger Support Flatwise</t>
  </si>
  <si>
    <t>013/2026/48</t>
  </si>
  <si>
    <t>HSHFC-C510</t>
  </si>
  <si>
    <t>1000A, CU, Hanger Support Flatwise Corner</t>
  </si>
  <si>
    <t>033/2024/442</t>
  </si>
  <si>
    <t>v118</t>
  </si>
  <si>
    <t>033/2024/443</t>
  </si>
  <si>
    <t>033/2024/435.1</t>
  </si>
  <si>
    <t>FLEX-A450</t>
  </si>
  <si>
    <t>Flexible Link, Complete Set [24-160], Busway AL-5000A, 3Ph+N+PE [4-BAR]</t>
  </si>
  <si>
    <t xml:space="preserve">Jawharet Al Ryadh </t>
  </si>
  <si>
    <t>v119</t>
  </si>
  <si>
    <t>033/2024/444</t>
  </si>
  <si>
    <t>033/2024/91.11/01</t>
  </si>
  <si>
    <t>ESHA625ES5F55EEDA430B430</t>
  </si>
  <si>
    <t>2500A, AL, Epoxy, Silver Contact, 3PH+N+PER [5-Wire], IP55, Elbow Edge (D) A430B430</t>
  </si>
  <si>
    <t>043/2026/14T</t>
  </si>
  <si>
    <t>033/2024/396</t>
  </si>
  <si>
    <t>awharet Al Ryadh</t>
  </si>
  <si>
    <t>v120</t>
  </si>
  <si>
    <t>033/2024/396T</t>
  </si>
  <si>
    <t>BW-TOUJR-400A-630A</t>
  </si>
  <si>
    <t>Tap-Off unit Enclosure with Copper Connections for Jawharet Al Ryadh project , 400A To 630A</t>
  </si>
  <si>
    <t>062/2025/3.3/01</t>
  </si>
  <si>
    <t>ESHC525PT4F55EEUALA685B415</t>
  </si>
  <si>
    <t>2500A, CU, PET, Tin Contact, 3PH+N+PE [4-Wire], IP55, Elbow Edge (U) A685B415</t>
  </si>
  <si>
    <t>013/2026/49/01</t>
  </si>
  <si>
    <t>013/2026/49/02</t>
  </si>
  <si>
    <t>ESHC540ES5F65EFIEALA800B500</t>
  </si>
  <si>
    <t>4000A, CU, Epoxy, Silver Contact, 3PH+N+PER [5-Wire], IP65, Elbow Flat (IE) A800B500</t>
  </si>
  <si>
    <t>013/2026/49/03</t>
  </si>
  <si>
    <t>013/2026/49/04</t>
  </si>
  <si>
    <t>013/2026/49/05</t>
  </si>
  <si>
    <t>ESHC540ES5F65EFIEALA300B300</t>
  </si>
  <si>
    <t>4000A, CU, Epoxy, Silver Contact, 3PH+N+PER [5-Wire], IP65, Elbow Flat (IE) A300B300</t>
  </si>
  <si>
    <t>013/2026/49/06</t>
  </si>
  <si>
    <t>013/2026/49/07</t>
  </si>
  <si>
    <t>013/2026/49/08</t>
  </si>
  <si>
    <t>013/2026/49/09</t>
  </si>
  <si>
    <t>013/2026/50/01</t>
  </si>
  <si>
    <t>013/2026/50/02</t>
  </si>
  <si>
    <t>013/2026/50/03</t>
  </si>
  <si>
    <t>013/2026/50/04</t>
  </si>
  <si>
    <t>013/2026/50/05</t>
  </si>
  <si>
    <t>013/2026/50/06</t>
  </si>
  <si>
    <t>013/2026/50/07</t>
  </si>
  <si>
    <t>013/2026/50/08</t>
  </si>
  <si>
    <t>013/2026/50/09</t>
  </si>
  <si>
    <t>018/2026/35/01</t>
  </si>
  <si>
    <t>UHI (Uganda Heart Institute</t>
  </si>
  <si>
    <t>018/2026/35/02</t>
  </si>
  <si>
    <t>ESHC516PT5F55SF1915</t>
  </si>
  <si>
    <t>1600A, CU, PET, Tin Contact, 3PH+N+PER [5-Wire], IP55, Straight Feeder 1915 mm</t>
  </si>
  <si>
    <t>018/2026/35/03</t>
  </si>
  <si>
    <t>ESHC516PT5P55O12SP2000</t>
  </si>
  <si>
    <t>1600A, CU, PET, Tin Contact, 3PH+N+PER [5-Wire], IP55, Straight Plug-in 2000 mm</t>
  </si>
  <si>
    <t>018/2026/35/04</t>
  </si>
  <si>
    <t>ESHC516PT5F55SF1000</t>
  </si>
  <si>
    <t>1600A, CU, PET, Tin Contact, 3PH+N+PER [5-Wire], IP55, Straight Feeder 1000 mm</t>
  </si>
  <si>
    <t>018/2026/35/05</t>
  </si>
  <si>
    <t>ESHC516PT5P55O123SP3000</t>
  </si>
  <si>
    <t>1600A, CU, PET, Tin Contact, 3PH+N+PER [5-Wire], IP55, Straight Plug-in 3000 mm</t>
  </si>
  <si>
    <t>018/2026/35/06</t>
  </si>
  <si>
    <t>ESHC516PT5F55SF1130</t>
  </si>
  <si>
    <t>1600A, CU, PET, Tin Contact, 3PH+N+PER [5-Wire], IP55, Straight Feeder 1130 mm</t>
  </si>
  <si>
    <t>018/2026/35/07</t>
  </si>
  <si>
    <t>ESHC516PT5F55EFIEALA900B500</t>
  </si>
  <si>
    <t>1600A, CU, PET, Tin Contact, 3PH+N+PER [5-Wire], IP55, Elbow Flat (IE) A900B500</t>
  </si>
  <si>
    <t>018/2026/35/08</t>
  </si>
  <si>
    <t>ESHC516PT5F55EFIEALA565B300</t>
  </si>
  <si>
    <t>1600A, CU, PET, Tin Contact, 3PH+N+PER [5-Wire], IP55, Elbow Flat (IE) A565B300</t>
  </si>
  <si>
    <t>018/2026/35/09</t>
  </si>
  <si>
    <t>ESHC516PT5F55SF805</t>
  </si>
  <si>
    <t>1600A, CU, PET, Tin Contact, 3PH+N+PER [5-Wire], IP55, Straight Feeder 805 mm</t>
  </si>
  <si>
    <t>018/2026/35/10</t>
  </si>
  <si>
    <t>ESHC516PT5F55SF960</t>
  </si>
  <si>
    <t>1600A, CU, PET, Tin Contact, 3PH+N+PER [5-Wire], IP55, Straight Feeder 960 mm</t>
  </si>
  <si>
    <t>018/2026/35/11</t>
  </si>
  <si>
    <t>ESHC516PT5F55TSA320B320C320</t>
  </si>
  <si>
    <t>1600A, CU, PET, Tin Contact, 3PH+N+PER [5-Wire], IP55, T-Section A320B320C320</t>
  </si>
  <si>
    <t>018/2026/35/12</t>
  </si>
  <si>
    <t>BWJPC5T516125IP55</t>
  </si>
  <si>
    <t>018/2026/35/13</t>
  </si>
  <si>
    <t>018/2026/35/14</t>
  </si>
  <si>
    <t>ESHC516PT5F55OEDIEALA320B320C300</t>
  </si>
  <si>
    <t>1600A, CU, PET, Tin Contact, 3PH+N+PER [5-Wire], IP55, Offset Edge (D)(IE) A320B320C300</t>
  </si>
  <si>
    <t>018/2026/36/01</t>
  </si>
  <si>
    <t>ESHC516PT5F55OEUIEALA320B320C300</t>
  </si>
  <si>
    <t>1600A, CU, PET, Tin Contact, 3PH+N+PER [5-Wire], IP55, Offset Edge (U)(IE) A320B320C300</t>
  </si>
  <si>
    <t>018/2026/36/02</t>
  </si>
  <si>
    <t>ESHC516PT5F55SF630</t>
  </si>
  <si>
    <t>1600A, CU, PET, Tin Contact, 3PH+N+PER [5-Wire], IP55, Straight Feeder 630 mm</t>
  </si>
  <si>
    <t>018/2026/36/03</t>
  </si>
  <si>
    <t>018/2026/36/04</t>
  </si>
  <si>
    <t>018/2026/36/05</t>
  </si>
  <si>
    <t>018/2026/36/06</t>
  </si>
  <si>
    <t>018/2026/36/07</t>
  </si>
  <si>
    <t>ESHC516PT5F55EEUALA320B320</t>
  </si>
  <si>
    <t>1600A, CU, PET, Tin Contact, 3PH+N+PER [5-Wire], IP55, Elbow Edge (U) A320B320</t>
  </si>
  <si>
    <t>018/2026/36/08</t>
  </si>
  <si>
    <t>ESHC516PT5F55SF790</t>
  </si>
  <si>
    <t>1600A, CU, PET, Tin Contact, 3PH+N+PER [5-Wire], IP55, Straight Feeder 790 mm</t>
  </si>
  <si>
    <t>018/2026/36/09</t>
  </si>
  <si>
    <t>ESHC516PT5F55ZFOEALA300B320C300</t>
  </si>
  <si>
    <t>1600A, CU, PET, Tin Contact, 3PH+N+PER [5-Wire], IP55, Z-Unit Flat (OE) A300B320C300</t>
  </si>
  <si>
    <t>018/2026/36/10</t>
  </si>
  <si>
    <t>ESHC516PT5F55SF1320</t>
  </si>
  <si>
    <t>1600A, CU, PET, Tin Contact, 3PH+N+PER [5-Wire], IP55, Straight Feeder 1320 mm</t>
  </si>
  <si>
    <t>018/2026/36/11</t>
  </si>
  <si>
    <t>ESHC516PT5F55SF970</t>
  </si>
  <si>
    <t>1600A, CU, PET, Tin Contact, 3PH+N+PER [5-Wire], IP55, Straight Feeder 970 mm</t>
  </si>
  <si>
    <t>018/2026/36/12</t>
  </si>
  <si>
    <t>018/2026/36/13</t>
  </si>
  <si>
    <t>018/2026/36/14</t>
  </si>
  <si>
    <t>ESHC516PT5F55SF1405</t>
  </si>
  <si>
    <t>1600A, CU, PET, Tin Contact, 3PH+N+PER [5-Wire], IP55, Straight Feeder 1405 mm</t>
  </si>
  <si>
    <t>018/2026/36/15</t>
  </si>
  <si>
    <t>HSHF-C516</t>
  </si>
  <si>
    <t>1600A, CU, Hanger Support Flatwise</t>
  </si>
  <si>
    <t>018/2026/36/16</t>
  </si>
  <si>
    <t>018/2026/36/17</t>
  </si>
  <si>
    <t>ESHC516PT5F55OEUOEALA320B320C300</t>
  </si>
  <si>
    <t>1600A, CU, PET, Tin Contact, 3PH+N+PER [5-Wire], IP55, Offset Edge (U)(OE) A320B320C300</t>
  </si>
  <si>
    <t>018/2026/37/01</t>
  </si>
  <si>
    <t>ESHC508PT5P55O1SP1200</t>
  </si>
  <si>
    <t>800A, CU, PET, Tin Contact, 3PH+N+PER [5-Wire], IP55, Straight Plug-in 1200 mm</t>
  </si>
  <si>
    <t>018/2026/37/02</t>
  </si>
  <si>
    <t>ESHC508PT5F55SF1300</t>
  </si>
  <si>
    <t>800A, CU, PET, Tin Contact, 3PH+N+PER [5-Wire], IP55, Straight Feeder 1300 mm</t>
  </si>
  <si>
    <t>018/2026/37/03</t>
  </si>
  <si>
    <t>018/2026/37/04</t>
  </si>
  <si>
    <t>BWJPC5T508125IP55</t>
  </si>
  <si>
    <t>018/2026/37/05</t>
  </si>
  <si>
    <t>ESHC508PT5F55SF910</t>
  </si>
  <si>
    <t>800A, CU, PET, Tin Contact, 3PH+N+PER [5-Wire], IP55, Straight Feeder 910 mm</t>
  </si>
  <si>
    <t>018/2026/37/06</t>
  </si>
  <si>
    <t>ESHC508PT5P55O12SP2000</t>
  </si>
  <si>
    <t>800A, CU, PET, Tin Contact, 3PH+N+PER [5-Wire], IP55, Straight Plug-in 2000 mm</t>
  </si>
  <si>
    <t>018/2026/37/07</t>
  </si>
  <si>
    <t>ESHC508PT5P55O123SP3000</t>
  </si>
  <si>
    <t>800A, CU, PET, Tin Contact, 3PH+N+PER [5-Wire], IP55, Straight Plug-in 3000 mm</t>
  </si>
  <si>
    <t>018/2026/37/08</t>
  </si>
  <si>
    <t>018/2026/38/01</t>
  </si>
  <si>
    <t>ESHC516PT5F55OEUOEALA320B320C505</t>
  </si>
  <si>
    <t>1600A, CU, PET, Tin Contact, 3PH+N+PER [5-Wire], IP55, Offset Edge (U)(OE)A320B320C505</t>
  </si>
  <si>
    <t>018/2026/38/02</t>
  </si>
  <si>
    <t>018/2026/38/03</t>
  </si>
  <si>
    <t>ESHC516PT5P55O1SP1200</t>
  </si>
  <si>
    <t>1600A, CU, PET, Tin Contact, 3PH+N+PER [5-Wire], IP55, Straight Plug-in 1200 mm</t>
  </si>
  <si>
    <t>018/2026/38/04</t>
  </si>
  <si>
    <t>ESHC516PT5F55SF1560</t>
  </si>
  <si>
    <t>1600A, CU, PET, Tin Contact, 3PH+N+PER [5-Wire], IP55, Straight Feeder 1560 mm</t>
  </si>
  <si>
    <t>018/2026/38/05</t>
  </si>
  <si>
    <t>ESHC516PT5F55SF1110</t>
  </si>
  <si>
    <t>1600A, CU, PET, Tin Contact, 3PH+N+PER [5-Wire], IP55, Straight Feeder 1110 mm</t>
  </si>
  <si>
    <t>018/2026/38/06</t>
  </si>
  <si>
    <t>018/2026/38/07</t>
  </si>
  <si>
    <t>018/2026/38/08</t>
  </si>
  <si>
    <t>018/2026/38/09</t>
  </si>
  <si>
    <t>BWJPC5T516125IP55-BO</t>
  </si>
  <si>
    <t>1600A, CU Joint Pack, 1S(100), 3Ph+N+PER [5-Wire], Tin Plated, IP55, Bolt on</t>
  </si>
  <si>
    <t>018/2026/38/10</t>
  </si>
  <si>
    <t>018/2026/38/11</t>
  </si>
  <si>
    <t>018/2026/39/01</t>
  </si>
  <si>
    <t>ESHC510PT5F55SF1210</t>
  </si>
  <si>
    <t>1000A, CU, PET, Tin Contact, 3PH+N+PER [5-Wire], IP55, Straight Feeder 1210 mm</t>
  </si>
  <si>
    <t>018/2026/39/02</t>
  </si>
  <si>
    <t>ESHC510PT5P55O123SP3000</t>
  </si>
  <si>
    <t>1000A, CU, PET, Tin Contact, 3PH+N+PER [5-Wire], IP55, Straight Plug-in 3000 mm</t>
  </si>
  <si>
    <t>018/2026/39/03</t>
  </si>
  <si>
    <t>ESHC510PT5F55SF910</t>
  </si>
  <si>
    <t>1000A, CU, PET, Tin Contact, 3PH+N+PER [5-Wire], IP55, Straight Feeder 910 mm</t>
  </si>
  <si>
    <t>018/2026/39/04</t>
  </si>
  <si>
    <t>018/2026/39/05</t>
  </si>
  <si>
    <t>BWJPC5T510125IP55</t>
  </si>
  <si>
    <t>018/2026/39/06</t>
  </si>
  <si>
    <t>018/2026/39/07</t>
  </si>
  <si>
    <t>ESHC510PT5F55EFIEALA310B405</t>
  </si>
  <si>
    <t>1000A, CU, PET, Tin Contact, 3PH+N+PER [5-Wire], IP55, Elbow Flat (IE) A310B405</t>
  </si>
  <si>
    <t>018/2026/39/08</t>
  </si>
  <si>
    <t>ESHC510PT5F55EFIEALA300B300</t>
  </si>
  <si>
    <t>1000A, CU, PET, Tin Contact, 3PH+N+PER [5-Wire], IP55, Elbow Flat (IE) A300B300</t>
  </si>
  <si>
    <t>018/2026/39/09</t>
  </si>
  <si>
    <t>ESHC510PT5F55SF1140</t>
  </si>
  <si>
    <t>1000A, CU, PET, Tin Contact, 3PH+N+PER [5-Wire], IP55, Straight Feeder 1140 mm</t>
  </si>
  <si>
    <t>018/2026/39/10</t>
  </si>
  <si>
    <t>ESHC510PT5P55O12SP2000</t>
  </si>
  <si>
    <t>1000A, CU, PET, Tin Contact, 3PH+N+PER [5-Wire], IP55, Straight Plug-in 2000 mm</t>
  </si>
  <si>
    <t>018/2026/39/11</t>
  </si>
  <si>
    <t>ESHC510PT5F55SF960</t>
  </si>
  <si>
    <t>1000A, CU, PET, Tin Contact, 3PH+N+PER [5-Wire], IP55, Straight Feeder 960 mm</t>
  </si>
  <si>
    <t>018/2026/39/12</t>
  </si>
  <si>
    <t>ESHC510PT5F55SF1300</t>
  </si>
  <si>
    <t>1000A, CU, PET, Tin Contact, 3PH+N+PER [5-Wire], IP55, Straight Feeder 1300 mm</t>
  </si>
  <si>
    <t>042/2026/19/01</t>
  </si>
  <si>
    <t>BWJPC5T540125IP65-RAL3002-FR</t>
  </si>
  <si>
    <t>4000A, CU Joint Pack, 2S(160), 3Ph+N+PER [5-Wire], Tin Plated, IP65, [FR], Carmine Red Color</t>
  </si>
  <si>
    <t>Ajman Khazna</t>
  </si>
  <si>
    <t>042/2026/19/02</t>
  </si>
  <si>
    <t>ESHC540PFT5F65FS425-3002FR</t>
  </si>
  <si>
    <t>042/2026/19/03</t>
  </si>
  <si>
    <t>ESHC540PFT5F65EEUALA465B465-3002FR</t>
  </si>
  <si>
    <t>4000A, CU, PET, Fully Tinned, 3PH+N+PER [5-Wire], IP65, Elbow Edge [U] A465B465, [FR], Carmine Red Color</t>
  </si>
  <si>
    <t>042/2026/19/04</t>
  </si>
  <si>
    <t>ESHC540PFT5F65SF2620-3002FR</t>
  </si>
  <si>
    <t>4000A, CU, PET, Fully Tinned, 3PH+N+PER [5-Wire], IP65, Straight Feeder 2620 mm, [FR], Carmine Red Color</t>
  </si>
  <si>
    <t>042/2026/19/05</t>
  </si>
  <si>
    <t>ESHC540PFT5F65OFOEDALA300B680C465-3002FR</t>
  </si>
  <si>
    <t>4000A, CU, PET, Fully Tinned, 3PH+N+PER [5-Wire], IP65, Offset Flat [OE][D] A300B680C465, [FR], Carmine Red Color</t>
  </si>
  <si>
    <t>042/2026/19/06</t>
  </si>
  <si>
    <t>ESHC540PFT5F65SF3000-3002FR</t>
  </si>
  <si>
    <t>4000A, CU, PET, Fully Tinned, 3PH+N+PER [5-Wire], IP65, Straight Feeder 3000 mm, [FR], Carmine Red Color</t>
  </si>
  <si>
    <t>042/2026/19/07</t>
  </si>
  <si>
    <t>ESHC540PFT5F65EFOEALA300B300-3002FR</t>
  </si>
  <si>
    <t>4000A, CU, PET, Fully Tinned, 3PH+N+PER [5-Wire], IP65, Elbow Flat [OE] A300B300, [FR], Carmine Red Color</t>
  </si>
  <si>
    <t>042/2026/19/08</t>
  </si>
  <si>
    <t>042/2026/19/09</t>
  </si>
  <si>
    <t>ESHC540PFT5F65SF2200-3002FR</t>
  </si>
  <si>
    <t>4000A, CU, PET, Fully Tinned, 3PH+N+PER [5-Wire], IP65, Straight Feeder 2200 mm, [FR], Carmine Red Color</t>
  </si>
  <si>
    <t>042/2026/19/10</t>
  </si>
  <si>
    <t>ESHC540PFT5F65SF600-3002FR</t>
  </si>
  <si>
    <t>4000A, CU, PET, Fully Tinned, 3PH+N+PER [5-Wire], IP65, Straight Feeder 600 mm, [FR], Carmine Red Color</t>
  </si>
  <si>
    <t>042/2026/19/11</t>
  </si>
  <si>
    <t>042/2026/20/01</t>
  </si>
  <si>
    <t>ESHC540PFT5F65FS425-1033FR</t>
  </si>
  <si>
    <t>4000A, CU, PET, Fully Tinned, 3PH+N+PER [5-Wire], IP65, Flange Straight 425 mm, [FR], Dahlia Yellow Color</t>
  </si>
  <si>
    <t>042/2026/20/02</t>
  </si>
  <si>
    <t>ESHC540PFT5F65OFOEDALA300B715C465-1033FR</t>
  </si>
  <si>
    <t>4000A, CU, PET, Fully Tinned, 3PH+N+PER [5-Wire], IP65, Offset Flat [OE][D] A300B715C465, [FR], Dahlia Yellow Color</t>
  </si>
  <si>
    <t>042/2026/20/03</t>
  </si>
  <si>
    <t>ESHC540PFT5F65SF3000-1033FR</t>
  </si>
  <si>
    <t>4000A, CU, PET, Fully Tinned, 3PH+N+PER [5-Wire], IP65, Straight Feeder 3000 mm, [FR], Dahlia Yellow Color</t>
  </si>
  <si>
    <t>042/2026/20/04</t>
  </si>
  <si>
    <t>ESHC540PFT5F65SF1400-1033FR</t>
  </si>
  <si>
    <t>4000A, CU, PET, Fully Tinned, 3PH+N+PER [5-Wire], IP65, Straight Feeder 1400 mm, [FR], Dahlia Yellow Color</t>
  </si>
  <si>
    <t>042/2026/20/05</t>
  </si>
  <si>
    <t>ESHC540PFT5F65EEUALA465B465-1033FR</t>
  </si>
  <si>
    <t>4000A, CU, PET, Fully Tinned, 3PH+N+PER [5-Wire], IP65, Elbow Edge [U] A465B465, [FR], Dahlia Yellow Color</t>
  </si>
  <si>
    <t>042/2026/20/06</t>
  </si>
  <si>
    <t>ESHC540PFT5F65SF2000-1033FR</t>
  </si>
  <si>
    <t>4000A, CU, PET, Fully Tinned, 3PH+N+PER [5-Wire], IP65, Straight Feeder 2000 mm, [FR], Dahlia Yellow Color</t>
  </si>
  <si>
    <t>042/2026/20/07</t>
  </si>
  <si>
    <t>ESHC540PFT5F65SF2300-1033FR</t>
  </si>
  <si>
    <t>4000A, CU, PET, Fully Tinned, 3PH+N+PER [5-Wire], IP65, Straight Feeder 2300 mm, [FR], Dahlia Yellow Color</t>
  </si>
  <si>
    <t>042/2026/20/08</t>
  </si>
  <si>
    <t>ESHC540PFT5F65SF2620-1033FR</t>
  </si>
  <si>
    <t>4000A, CU, PET, Fully Tinned, 3PH+N+PER [5-Wire], IP65, Straight Feeder 2620 mm, [FR], Dahlia Yellow Color</t>
  </si>
  <si>
    <t>042/2026/20/09</t>
  </si>
  <si>
    <t>042/2026/20/10</t>
  </si>
  <si>
    <t>BWJPC5T540125IP65-RAL1033-FR</t>
  </si>
  <si>
    <t>4000A, CU Joint Pack, 2S(160), 3Ph+N+PER [5-Wire], Tin Plated, IP65, [FR], Dahlia Yellow Color</t>
  </si>
  <si>
    <t>042/2026/20/11</t>
  </si>
  <si>
    <t>ESHC540PFT5F65EFOEALA300B300-1033FR</t>
  </si>
  <si>
    <t>4000A, CU, PET, Fully Tinned, 3PH+N+PER [5-Wire], IP65, Elbow Flat [OE] A300B300, [FR], Dahlia Yellow Color</t>
  </si>
  <si>
    <t>042/2026/20/12</t>
  </si>
  <si>
    <t>042/2026/21/01</t>
  </si>
  <si>
    <t>ESHC540PFT5F65SF3000-5015FR</t>
  </si>
  <si>
    <t>4000A, CU, PET, Fully Tinned, 3PH+N+PER [5-Wire], IP65, Straight Feeder 3000 mm, [FR], Sky Blue Color</t>
  </si>
  <si>
    <t>042/2026/21/02</t>
  </si>
  <si>
    <t>ESHC540PFT5F65SF2300-5015FR</t>
  </si>
  <si>
    <t>4000A, CU, PET, Fully Tinned, 3PH+N+PER [5-Wire], IP65, Straight Feeder 2300 mm, [FR], Sky Blue Color</t>
  </si>
  <si>
    <t>042/2026/21/03</t>
  </si>
  <si>
    <t>ESHC540PFT5F65SF2175-5015FR</t>
  </si>
  <si>
    <t>4000A, CU, PET, Fully Tinned, 3PH+N+PER [5-Wire], IP65, Straight Feeder 2175 mm, [FR], Sky Blue Color</t>
  </si>
  <si>
    <t>042/2026/21/04</t>
  </si>
  <si>
    <t>ESHC540PFT5F65EFOEALA300B300-5015FR</t>
  </si>
  <si>
    <t>4000A, CU, PET, Fully Tinned, 3PH+N+PER [5-Wire], IP65, Elbow Flat [OE] A300B300, [FR], Sky Blue Color</t>
  </si>
  <si>
    <t>042/2026/21/05</t>
  </si>
  <si>
    <t>042/2026/21/06</t>
  </si>
  <si>
    <t>BWJPC5T540125IP65-RAL5015-FR</t>
  </si>
  <si>
    <t>4000A, CU Joint Pack, 2S(160), 3Ph+N+PER [5-Wire], Tin Plated, IP65, [FR], Sky Blue Color</t>
  </si>
  <si>
    <t>042/2026/21/07</t>
  </si>
  <si>
    <t>ESHC540PFT5F65FS425-5015FR</t>
  </si>
  <si>
    <t>4000A, CU, PET, Fully Tinned, 3PH+N+PER [5-Wire], IP65, Flange Straight 425 mm, [FR], Sky Blue Color</t>
  </si>
  <si>
    <t>042/2026/21/08</t>
  </si>
  <si>
    <t>ESHC540PFT5F65OFOEDALA300B715C465-5015FR</t>
  </si>
  <si>
    <t>4000A, CU, PET, Fully Tinned, 3PH+N+PER [5-Wire], IP65, Offset Flat [OE][D] A300B715C465, [FR], Sky Blue Color</t>
  </si>
  <si>
    <t>042/2026/21/09</t>
  </si>
  <si>
    <t>ESHC540PFT5F65SF2620-5015FR</t>
  </si>
  <si>
    <t>4000A, CU, PET, Fully Tinned, 3PH+N+PER [5-Wire], IP65, Straight Feeder 2620 mm, [FR], Sky Blue Color</t>
  </si>
  <si>
    <t>042/2026/21/10</t>
  </si>
  <si>
    <t>042/2026/22/01</t>
  </si>
  <si>
    <t>ESHC540PFT5F65FS425-6032FR</t>
  </si>
  <si>
    <t>4000A, CU, PET, Fully Tinned, 3PH+N+PER [5-Wire], IP65, Flange Straight 425 mm, [FR], Signal Green Color</t>
  </si>
  <si>
    <t>042/2026/22/02</t>
  </si>
  <si>
    <t>ESHC540PFT5F65SF2200-6032FR</t>
  </si>
  <si>
    <t>4000A, CU, PET, Fully Tinned, 3PH+N+PER [5-Wire], IP65, Straight Feeder 2200 mm, [FR], Signal Green Color</t>
  </si>
  <si>
    <t>042/2026/22/03</t>
  </si>
  <si>
    <t>ESHC540PFT5F65EFOEALA300B300-6032FR</t>
  </si>
  <si>
    <t>4000A, CU, PET, Fully Tinned, 3PH+N+PER [5-Wire], IP65, Elbow Flat [OE] A300B300, [FR], Signal Green Color</t>
  </si>
  <si>
    <t>042/2026/22/04</t>
  </si>
  <si>
    <t>ESHC540PFT5F65OFOEDALA300B715C465-6032FR</t>
  </si>
  <si>
    <t>4000A, CU, PET, Fully Tinned, 3PH+N+PER [5-Wire], IP65, Offset Flat [OE][D] A300B715C465, [FR], Signal Green Color</t>
  </si>
  <si>
    <t>042/2026/22/05</t>
  </si>
  <si>
    <t>ESHC540PFT5F65EEUALA465B465-6032FR</t>
  </si>
  <si>
    <t>4000A, CU, PET, Fully Tinned, 3PH+N+PER [5-Wire], IP65, Elbow Edge [U] A465B465, [FR], Signal Green Color</t>
  </si>
  <si>
    <t>042/2026/22/06</t>
  </si>
  <si>
    <t>ESHC540PFT5F65SF3000-6032FR</t>
  </si>
  <si>
    <t>4000A, CU, PET, Fully Tinned, 3PH+N+PER [5-Wire], IP65, Straight Feeder 3000 mm, [FR], Signal Green Color</t>
  </si>
  <si>
    <t>042/2026/22/07</t>
  </si>
  <si>
    <t>ESHC540PFT5F65SF1000-6032FR</t>
  </si>
  <si>
    <t>4000A, CU, PET, Fully Tinned, 3PH+N+PER [5-Wire], IP65, Straight Feeder 1000 mm, [FR], Signal Green Color</t>
  </si>
  <si>
    <t>042/2026/22/08</t>
  </si>
  <si>
    <t>ESHC540PFT5F65SF2620-6032FR</t>
  </si>
  <si>
    <t>4000A, CU, PET, Fully Tinned, 3PH+N+PER [5-Wire], IP65, Straight Feeder 2620 mm, [FR], Signal Green Color</t>
  </si>
  <si>
    <t>042/2026/22/09</t>
  </si>
  <si>
    <t>042/2026/22/10</t>
  </si>
  <si>
    <t>042/2026/22/11</t>
  </si>
  <si>
    <t>BWJPC5T540125IP65-RAL6032-FR</t>
  </si>
  <si>
    <t>4000A, CU Joint Pack, 2S(160), 3Ph+N+PER [5-Wire], Tin Plated, IP65, [FR], Signal Green Color</t>
  </si>
  <si>
    <t>042/2026/23/01</t>
  </si>
  <si>
    <t>ESHC540PFT5F65SF2200-2004FR</t>
  </si>
  <si>
    <t>4000A, CU, PET, Fully Tinned, 3PH+N+PER [5-Wire], IP65, Straight Feeder 2200 mm, [FR], Pure Orange Color</t>
  </si>
  <si>
    <t>042/2026/23/02</t>
  </si>
  <si>
    <t>ESHC540PFT5F65FS425-2004FR</t>
  </si>
  <si>
    <t>4000A, CU, PET, Fully Tinned, 3PH+N+PER [5-Wire], IP65, Flange Straight 425 mm, [FR], Pure Orange Color</t>
  </si>
  <si>
    <t>042/2026/23/03</t>
  </si>
  <si>
    <t>ESHC540PFT5F65OFOEDALA300B715C465-2004FR</t>
  </si>
  <si>
    <t>4000A, CU, PET, Fully Tinned, 3PH+N+PER [5-Wire], IP65, Offset Flat [OE][D] A300B715C465, [FR], Pure Orange Color</t>
  </si>
  <si>
    <t>042/2026/23/04</t>
  </si>
  <si>
    <t>ESHC540PFT5F65SF3000-2004FR</t>
  </si>
  <si>
    <t>4000A, CU, PET, Fully Tinned, 3PH+N+PER [5-Wire], IP65, Straight Feeder 3000 mm, [FR], Pure Orange Color</t>
  </si>
  <si>
    <t>042/2026/23/05</t>
  </si>
  <si>
    <t>ESHC540PFT5F65SF2800-2004FR</t>
  </si>
  <si>
    <t>4000A, CU, PET, Fully Tinned, 3PH+N+PER [5-Wire], IP65, Straight Feeder 2800 mm, [FR], Pure Orange Color</t>
  </si>
  <si>
    <t>042/2026/23/06</t>
  </si>
  <si>
    <t>ESHC540PFT5F65EEUALA465B465-2004FR</t>
  </si>
  <si>
    <t>4000A, CU, PET, Fully Tinned, 3PH+N+PER [5-Wire], IP65, Elbow Edge [U] A465B465, [FR], Pure Orange Color</t>
  </si>
  <si>
    <t>042/2026/23/07</t>
  </si>
  <si>
    <t>ESHC540PFT5F65EFOEALA300B300-2004FR</t>
  </si>
  <si>
    <t>4000A, CU, PET, Fully Tinned, 3PH+N+PER [5-Wire], IP65, Elbow Flat [OE] A300B300, [FR], Pure Orange Color</t>
  </si>
  <si>
    <t>042/2026/23/08</t>
  </si>
  <si>
    <t>ESHC540PFT5F65SF2620-2004FR</t>
  </si>
  <si>
    <t>4000A, CU, PET, Fully Tinned, 3PH+N+PER [5-Wire], IP65, Straight Feeder 2620 mm, [FR], Pure Orange Color</t>
  </si>
  <si>
    <t>042/2026/23/09</t>
  </si>
  <si>
    <t>042/2026/23/10</t>
  </si>
  <si>
    <t>042/2026/23/11</t>
  </si>
  <si>
    <t>BWJPC5T540125IP65-RAL2004-FR</t>
  </si>
  <si>
    <t>4000A, CU Joint Pack, 2S(160), 3Ph+N+PER [5-Wire], Tin Plated, IP65, [FR], Pure Orange Color</t>
  </si>
  <si>
    <t>042/2026/24/01</t>
  </si>
  <si>
    <t>ESHC540PFT5F65SF1500-3002FR</t>
  </si>
  <si>
    <t>4000A, CU, PET, Fully Tinned, 3PH+N+PER [5-Wire], IP65, Straight Feeder 1500 mm, [FR], Carmine Red Color</t>
  </si>
  <si>
    <t>042/2026/24/02</t>
  </si>
  <si>
    <t>042/2026/24/03</t>
  </si>
  <si>
    <t>042/2026/24/04</t>
  </si>
  <si>
    <t>ESHC540PFT5F65OFOEDALA300B715C465-3002FR</t>
  </si>
  <si>
    <t>4000A, CU, PET, Fully Tinned, 3PH+N+PER [5-Wire], IP65, Offset Flat [OE][D] A300B715C465, [FR], Carmine Red Color</t>
  </si>
  <si>
    <t>042/2026/24/05</t>
  </si>
  <si>
    <t>042/2026/24/06</t>
  </si>
  <si>
    <t>ESHC540PFT5F65SF1990-3002FR</t>
  </si>
  <si>
    <t>4000A, CU, PET, Fully Tinned, 3PH+N+PER [5-Wire], IP65, Straight Feeder 1990 mm, [FR], Carmine Red Color</t>
  </si>
  <si>
    <t>042/2026/24/07</t>
  </si>
  <si>
    <t>042/2026/24/08</t>
  </si>
  <si>
    <t>042/2026/24/09</t>
  </si>
  <si>
    <t>042/2026/24/10</t>
  </si>
  <si>
    <t>042/2026/24/11</t>
  </si>
  <si>
    <t>042/2026/25/01</t>
  </si>
  <si>
    <t>042/2026/25/02</t>
  </si>
  <si>
    <t>042/2026/25/03</t>
  </si>
  <si>
    <t>ESHC540PFT5F65SF2400-1033FR</t>
  </si>
  <si>
    <t>4000A, CU, PET, Fully Tinned, 3PH+N+PER [5-Wire], IP65, Straight Feeder 2400 mm, [FR], Dahlia Yellow Color</t>
  </si>
  <si>
    <t>042/2026/25/04</t>
  </si>
  <si>
    <t>042/2026/25/05</t>
  </si>
  <si>
    <t>042/2026/25/06</t>
  </si>
  <si>
    <t>042/2026/25/07</t>
  </si>
  <si>
    <t>042/2026/26/01</t>
  </si>
  <si>
    <t>ESHC540PFT5F65SF1500-5015FR</t>
  </si>
  <si>
    <t>4000A, CU, PET, Fully Tinned, 3PH+N+PER [5-Wire], IP65, Straight Feeder 1500 mm, [FR], Sky Blue Color</t>
  </si>
  <si>
    <t>042/2026/26/02</t>
  </si>
  <si>
    <t>042/2026/26/03</t>
  </si>
  <si>
    <t>042/2026/26/04</t>
  </si>
  <si>
    <t>042/2026/26/05</t>
  </si>
  <si>
    <t>042/2026/26/06</t>
  </si>
  <si>
    <t>042/2026/26/07</t>
  </si>
  <si>
    <t>042/2026/26/08</t>
  </si>
  <si>
    <t>042/2026/26/09</t>
  </si>
  <si>
    <t>042/2026/26/10</t>
  </si>
  <si>
    <t>ESHC540PFT5F65SF2250-5015FR</t>
  </si>
  <si>
    <t>4000A, CU, PET, Fully Tinned, 3PH+N+PER [5-Wire], IP65, Straight Feeder 2250 mm, [FR], Sky Blue Color</t>
  </si>
  <si>
    <t>042/2026/26/11</t>
  </si>
  <si>
    <t>ESHC540PFT5F65EEUALA465B465-5015FR</t>
  </si>
  <si>
    <t>4000A, CU, PET, Fully Tinned, 3PH+N+PER [5-Wire], IP65, Elbow Edge [U] A465B465, [FR], Sky Blue Color</t>
  </si>
  <si>
    <t>042/2026/27/01</t>
  </si>
  <si>
    <t>042/2026/27/02</t>
  </si>
  <si>
    <t>042/2026/27/03</t>
  </si>
  <si>
    <t>042/2026/27/04</t>
  </si>
  <si>
    <t>042/2026/27/05</t>
  </si>
  <si>
    <t>ESHC540PFT5F65EEDALA465B465-6032FR</t>
  </si>
  <si>
    <t>4000A, CU, PET, Fully Tinned, 3PH+N+PER [5-Wire], IP65, Elbow Edge [D] A465B465, [FR], Signal Green Color</t>
  </si>
  <si>
    <t>042/2026/27/06</t>
  </si>
  <si>
    <t>ESHC540PFT5F65SF1500-6032FR</t>
  </si>
  <si>
    <t>4000A, CU, PET, Fully Tinned, 3PH+N+PER [5-Wire], IP65, Straight Feeder 1500 mm, [FR], Signal Green Color</t>
  </si>
  <si>
    <t>042/2026/27/07</t>
  </si>
  <si>
    <t>042/2026/27/08</t>
  </si>
  <si>
    <t>042/2026/27/09</t>
  </si>
  <si>
    <t>042/2026/27/10</t>
  </si>
  <si>
    <t>042/2026/27/11</t>
  </si>
  <si>
    <t>042/2026/28/01</t>
  </si>
  <si>
    <t>042/2026/28/02</t>
  </si>
  <si>
    <t>042/2026/28/03</t>
  </si>
  <si>
    <t>042/2026/28/04</t>
  </si>
  <si>
    <t>042/2026/28/05</t>
  </si>
  <si>
    <t>042/2026/28/06</t>
  </si>
  <si>
    <t>ESHC540PFT5F65SF1500-2004FR</t>
  </si>
  <si>
    <t>4000A, CU, PET, Fully Tinned, 3PH+N+PER [5-Wire], IP65, Straight Feeder 1500 mm, [FR], Pure Orange Color</t>
  </si>
  <si>
    <t>042/2026/28/07</t>
  </si>
  <si>
    <t>ESHC540PFT5F65EEDALA465B465-2004FR</t>
  </si>
  <si>
    <t>4000A, CU, PET, Fully Tinned, 3PH+N+PER [5-Wire], IP65, Elbow Edge [D] A465B465, [FR], Pure Orange Color</t>
  </si>
  <si>
    <t>042/2026/28/08</t>
  </si>
  <si>
    <t>042/2026/28/09</t>
  </si>
  <si>
    <t>042/2026/28/10</t>
  </si>
  <si>
    <t>042/2026/28/11</t>
  </si>
  <si>
    <t>042/2026/29/01</t>
  </si>
  <si>
    <t>042/2026/29/02</t>
  </si>
  <si>
    <t>042/2026/29/03</t>
  </si>
  <si>
    <t>042/2026/29/04</t>
  </si>
  <si>
    <t>042/2026/29/05</t>
  </si>
  <si>
    <t>ESHC540PFT5F65EEDALA465B465-3002FR</t>
  </si>
  <si>
    <t>4000A, CU, PET, Fully Tinned, 3PH+N+PER [5-Wire], IP65, Elbow Edge [D] A465B465, [FR], Carmine Red Color</t>
  </si>
  <si>
    <t>042/2026/29/06</t>
  </si>
  <si>
    <t>042/2026/29/07</t>
  </si>
  <si>
    <t>042/2026/29/08</t>
  </si>
  <si>
    <t>042/2026/29/09</t>
  </si>
  <si>
    <t>042/2026/29/10</t>
  </si>
  <si>
    <t>042/2026/30/01</t>
  </si>
  <si>
    <t>042/2026/30/02</t>
  </si>
  <si>
    <t>042/2026/30/03</t>
  </si>
  <si>
    <t>042/2026/30/04</t>
  </si>
  <si>
    <t>ESHC540PFT5F65SF1500-1033FR</t>
  </si>
  <si>
    <t>4000A, CU, PET, Fully Tinned, 3PH+N+PER [5-Wire], IP65, Straight Feeder 1500 mm, [FR], Dahlia Yellow Color</t>
  </si>
  <si>
    <t>042/2026/30/05</t>
  </si>
  <si>
    <t>ESHC540PFT5F65SF1900-1033FR</t>
  </si>
  <si>
    <t>4000A, CU, PET, Fully Tinned, 3PH+N+PER [5-Wire], IP65, Straight Feeder 1900 mm, [FR], Dahlia Yellow Color</t>
  </si>
  <si>
    <t>042/2026/30/06</t>
  </si>
  <si>
    <t>ESHC540PFT5F65SF2220-1033FR</t>
  </si>
  <si>
    <t>4000A, CU, PET, Fully Tinned, 3PH+N+PER [5-Wire], IP65, Straight Feeder 2220 mm, [FR], Dahlia Yellow Color</t>
  </si>
  <si>
    <t>042/2026/30/07</t>
  </si>
  <si>
    <t>042/2026/30/08</t>
  </si>
  <si>
    <t>042/2026/30/09</t>
  </si>
  <si>
    <t>042/2026/30/10</t>
  </si>
  <si>
    <t>042/2026/30/11</t>
  </si>
  <si>
    <t>ESHC540PFT5F65EEDALA465B465-1033FR</t>
  </si>
  <si>
    <t>4000A, CU, PET, Fully Tinned, 3PH+N+PER [5-Wire], IP65, Elbow Edge [D] A465B465, [FR], Dahlia Yellow Color</t>
  </si>
  <si>
    <t>042/2026/30/12</t>
  </si>
  <si>
    <t>042/2026/31/01</t>
  </si>
  <si>
    <t>ESHC540PFT5F65OFOEDALA300B460C465-5015FR</t>
  </si>
  <si>
    <t>4000A, CU, PET, Fully Tinned, 3PH+N+PER [5-Wire], IP65, Offset Flat [OE][D] A300B460C465, [FR], Sky Blue Color</t>
  </si>
  <si>
    <t>042/2026/31/02</t>
  </si>
  <si>
    <t>042/2026/31/03</t>
  </si>
  <si>
    <t>ESHC540PFT5F65SF2000-5015FR</t>
  </si>
  <si>
    <t>4000A, CU, PET, Fully Tinned, 3PH+N+PER [5-Wire], IP65, Straight Feeder 2000 mm, [FR], Sky Blue Color</t>
  </si>
  <si>
    <t>042/2026/31/04</t>
  </si>
  <si>
    <t>042/2026/31/05</t>
  </si>
  <si>
    <t>042/2026/31/06</t>
  </si>
  <si>
    <t>042/2026/31/07</t>
  </si>
  <si>
    <t>042/2026/31/08</t>
  </si>
  <si>
    <t>ESHC540PFT5F65SF2100-5015FR</t>
  </si>
  <si>
    <t>4000A, CU, PET, Fully Tinned, 3PH+N+PER [5-Wire], IP65, Straight Feeder 2100 mm, [FR], Sky Blue Color</t>
  </si>
  <si>
    <t>042/2026/31/09</t>
  </si>
  <si>
    <t>042/2026/31/10</t>
  </si>
  <si>
    <t>042/2026/32/01</t>
  </si>
  <si>
    <t>042/2026/32/02</t>
  </si>
  <si>
    <t>042/2026/32/03</t>
  </si>
  <si>
    <t>042/2026/32/04</t>
  </si>
  <si>
    <t>042/2026/32/05</t>
  </si>
  <si>
    <t>042/2026/32/06</t>
  </si>
  <si>
    <t>042/2026/32/07</t>
  </si>
  <si>
    <t>042/2026/32/08</t>
  </si>
  <si>
    <t>042/2026/32/09</t>
  </si>
  <si>
    <t>042/2026/32/10</t>
  </si>
  <si>
    <t>042/2026/33/01</t>
  </si>
  <si>
    <t>042/2026/33/02</t>
  </si>
  <si>
    <t>042/2026/33/03</t>
  </si>
  <si>
    <t>ESHC540PFT5F65SF2000-3002FR</t>
  </si>
  <si>
    <t>4000A, CU, PET, Fully Tinned, 3PH+N+PER [5-Wire], IP65, Straight Feeder 2000 mm, [FR], Carmine Red Color</t>
  </si>
  <si>
    <t>042/2026/33/04</t>
  </si>
  <si>
    <t>042/2026/33/05</t>
  </si>
  <si>
    <t>042/2026/33/06</t>
  </si>
  <si>
    <t>042/2026/33/07</t>
  </si>
  <si>
    <t>042/2026/33/08</t>
  </si>
  <si>
    <t>042/2026/33/09</t>
  </si>
  <si>
    <t>ESHC540PFT5F65SF910-3002FR</t>
  </si>
  <si>
    <t>4000A, CU, PET, Fully Tinned, 3PH+N+PER [5-Wire], IP65, Straight Feeder 910 mm, [FR], Carmine Red Color</t>
  </si>
  <si>
    <t>042/2026/33/10</t>
  </si>
  <si>
    <t>042/2026/33/11</t>
  </si>
  <si>
    <t>042/2026/33/12</t>
  </si>
  <si>
    <t>042/2026/34/01</t>
  </si>
  <si>
    <t>042/2026/34/02</t>
  </si>
  <si>
    <t>042/2026/34/03</t>
  </si>
  <si>
    <t>042/2026/34/04</t>
  </si>
  <si>
    <t>ESHC540PFT5F65SF2200-1033FR</t>
  </si>
  <si>
    <t>4000A, CU, PET, Fully Tinned, 3PH+N+PER [5-Wire], IP65, Straight Feeder 2200 mm, [FR], Dahlia Yellow Color</t>
  </si>
  <si>
    <t>042/2026/34/05</t>
  </si>
  <si>
    <t>042/2026/34/06</t>
  </si>
  <si>
    <t>042/2026/34/07</t>
  </si>
  <si>
    <t>042/2026/34/08</t>
  </si>
  <si>
    <t>042/2026/34/09</t>
  </si>
  <si>
    <t>042/2026/34/10</t>
  </si>
  <si>
    <t>042/2026/34/11</t>
  </si>
  <si>
    <t>042/2026/35/01</t>
  </si>
  <si>
    <t>042/2026/35/02</t>
  </si>
  <si>
    <t>ESHC540PFT5F65SF2600-5015FR</t>
  </si>
  <si>
    <t>4000A, CU, PET, Fully Tinned, 3PH+N+PER [5-Wire], IP65, Straight Feeder 2600 mm, [FR], Sky Blue Color</t>
  </si>
  <si>
    <t>042/2026/35/03</t>
  </si>
  <si>
    <t>042/2026/35/04</t>
  </si>
  <si>
    <t>042/2026/35/05</t>
  </si>
  <si>
    <t>042/2026/35/06</t>
  </si>
  <si>
    <t>042/2026/35/07</t>
  </si>
  <si>
    <t>042/2026/35/08</t>
  </si>
  <si>
    <t>042/2026/35/09</t>
  </si>
  <si>
    <t>042/2026/35/10</t>
  </si>
  <si>
    <t>042/2026/36/01</t>
  </si>
  <si>
    <t>042/2026/36/02</t>
  </si>
  <si>
    <t>042/2026/36/03</t>
  </si>
  <si>
    <t>042/2026/36/04</t>
  </si>
  <si>
    <t>042/2026/36/05</t>
  </si>
  <si>
    <t>042/2026/36/06</t>
  </si>
  <si>
    <t>042/2026/36/07</t>
  </si>
  <si>
    <t>042/2026/36/08</t>
  </si>
  <si>
    <t>042/2026/36/09</t>
  </si>
  <si>
    <t>042/2026/36/10</t>
  </si>
  <si>
    <t>042/2026/37/01</t>
  </si>
  <si>
    <t>042/2026/37/02</t>
  </si>
  <si>
    <t>042/2026/37/03</t>
  </si>
  <si>
    <t>042/2026/37/04</t>
  </si>
  <si>
    <t>042/2026/37/05</t>
  </si>
  <si>
    <t>042/2026/37/06</t>
  </si>
  <si>
    <t>042/2026/37/07</t>
  </si>
  <si>
    <t>042/2026/37/08</t>
  </si>
  <si>
    <t>042/2026/37/09</t>
  </si>
  <si>
    <t>ESHC540PFT5F65SF1900-2004FR</t>
  </si>
  <si>
    <t>4000A, CU, PET, Fully Tinned, 3PH+N+PER [5-Wire], IP65, Straight Feeder 1900 mm, [FR], Pure Orange Color</t>
  </si>
  <si>
    <t>042/2026/37/10</t>
  </si>
  <si>
    <t>042/2026/37/11</t>
  </si>
  <si>
    <t>042/2026/38/01</t>
  </si>
  <si>
    <t>042/2026/38/02</t>
  </si>
  <si>
    <t>042/2026/38/03</t>
  </si>
  <si>
    <t>042/2026/38/04</t>
  </si>
  <si>
    <t>042/2026/38/05</t>
  </si>
  <si>
    <t>ESHC540PFT5F65SF2400-2004FR</t>
  </si>
  <si>
    <t>4000A, CU, PET, Fully Tinned, 3PH+N+PER [5-Wire], IP65, Straight Feeder 2400 mm, [FR], Pure Orange Color</t>
  </si>
  <si>
    <t>042/2026/38/06</t>
  </si>
  <si>
    <t>042/2026/38/07</t>
  </si>
  <si>
    <t>042/2026/38/08</t>
  </si>
  <si>
    <t>042/2026/38/09</t>
  </si>
  <si>
    <t>042/2026/38/10</t>
  </si>
  <si>
    <t>042/2026/38/11</t>
  </si>
  <si>
    <t>042/2026/39/01</t>
  </si>
  <si>
    <t>ESHC532PFT5F65FS425-3002FR</t>
  </si>
  <si>
    <t>3200A, CU(110), PET, Fully Tinned, 3PH+N+PER [5-Wire], IP65, Flange Straight 425 mm, [FR], Carmine Red Color</t>
  </si>
  <si>
    <t>042/2026/39/02</t>
  </si>
  <si>
    <t>ESHC532PFT5F65SF1600-3002FR</t>
  </si>
  <si>
    <t>3200A, CU(110), PET, Fully Tinned, 3PH+N+PER [5-Wire], IP65, Straight Feeder 1600 mm, [FR], Carmine Red Color</t>
  </si>
  <si>
    <t>042/2026/39/03</t>
  </si>
  <si>
    <t>ESHC532PFT5F65SF3000-3002FR</t>
  </si>
  <si>
    <t>3200A, CU(110), PET, Fully Tinned, 3PH+N+PER [5-Wire], IP65, Straight Feeder 3000 mm, [FR], Carmine Red Color</t>
  </si>
  <si>
    <t>042/2026/39/04</t>
  </si>
  <si>
    <t>ESHC532PFT5F65EFIEALA300B300-3002FR</t>
  </si>
  <si>
    <t>3200A, CU(110), PET, Fully Tinned, 3PH+N+PER [5-Wire], IP65, Elbow Flat [IE] A300B300, [FR], Carmine Red Color</t>
  </si>
  <si>
    <t>042/2026/39/05</t>
  </si>
  <si>
    <t>ESHC532PFT5F65SF580-3002FR</t>
  </si>
  <si>
    <t>3200A, CU(110), PET, Fully Tinned, 3PH+N+PER [5-Wire], IP65, Straight Feeder 580 mm, [FR], Carmine Red Color</t>
  </si>
  <si>
    <t>042/2026/39/06</t>
  </si>
  <si>
    <t>ESHC532PFT5F65EEDALA430B430-3002FR</t>
  </si>
  <si>
    <t>3200A, CU(110), PET, Fully Tinned, 3PH+N+PER [5-Wire], IP65, Elbow Edge [D] A430B430, [FR], Carmine Red Color</t>
  </si>
  <si>
    <t>042/2026/39/07</t>
  </si>
  <si>
    <t>BWJPC5T532125IP65-RAL3002-FR</t>
  </si>
  <si>
    <t>3200A, CU Joint Pack, 2S(110), 3Ph+N+PER [5-Wire], Tin Plated, IP65, [FR], Carmine Red Color</t>
  </si>
  <si>
    <t>042/2026/40/01</t>
  </si>
  <si>
    <t>042/2026/40/02</t>
  </si>
  <si>
    <t>042/2026/40/03</t>
  </si>
  <si>
    <t>ESHC532PFT5F65EFOEALA300B300-3002FR</t>
  </si>
  <si>
    <t>3200A, CU(110), PET, Fully Tinned, 3PH+N+PER [5-Wire], IP65, Elbow Flat [OE] A300B300, [FR], Carmine Red Color</t>
  </si>
  <si>
    <t>042/2026/40/04</t>
  </si>
  <si>
    <t>ESHC532PFT5F65SF2350-3002FR</t>
  </si>
  <si>
    <t>3200A, CU(110), PET, Fully Tinned, 3PH+N+PER [5-Wire], IP65, Straight Feeder 2350 mm, [FR], Carmine Red Color</t>
  </si>
  <si>
    <t>042/2026/40/05</t>
  </si>
  <si>
    <t>042/2026/41/01</t>
  </si>
  <si>
    <t>042/2026/41/02</t>
  </si>
  <si>
    <t>ESHC532PFT5F65EEDALA635B430-3002FR</t>
  </si>
  <si>
    <t>3200A, CU(110), PET, Fully Tinned, 3PH+N+PER [5-Wire], IP65, Elbow Edge [D] A635B430, [FR], Carmine Red Color</t>
  </si>
  <si>
    <t>042/2026/41/03</t>
  </si>
  <si>
    <t>ESHC532PFT5F65EEDALA430B835-3002FR</t>
  </si>
  <si>
    <t>3200A, CU(110), PET, Fully Tinned, 3PH+N+PER [5-Wire], IP65, Elbow Edge [D] A430B835, [FR], Carmine Red Color</t>
  </si>
  <si>
    <t>042/2026/41/04</t>
  </si>
  <si>
    <t>042/2026/42/01</t>
  </si>
  <si>
    <t>ESHC532PFT5F65FS425-1033FR</t>
  </si>
  <si>
    <t>3200A, CU(110), PET, Fully Tinned, 3PH+N+PER [5-Wire], IP65, Flange Straight 425 mm, [FR], Dahlia Yellow Color</t>
  </si>
  <si>
    <t>042/2026/42/02</t>
  </si>
  <si>
    <t>ESHC532PFT5F65SF580-1033FR</t>
  </si>
  <si>
    <t>3200A, CU(110), PET, Fully Tinned, 3PH+N+PER [5-Wire], IP65, Straight Feeder 580 mm, [FR], Dahlia Yellow Color</t>
  </si>
  <si>
    <t>042/2026/42/03</t>
  </si>
  <si>
    <t>BWJPC5T532125IP65-RAL1033-FR</t>
  </si>
  <si>
    <t>3200A, CU Joint Pack, 2S(110), 3Ph+N+PER [5-Wire], Tin Plated, IP65, [FR], Dahlia Yellow Color</t>
  </si>
  <si>
    <t>042/2026/42/04</t>
  </si>
  <si>
    <t>ESHC532PFT5F65EEDALA430B430-1033FR</t>
  </si>
  <si>
    <t>3200A, CU(110), PET, Fully Tinned, 3PH+N+PER [5-Wire], IP65, Elbow Edge [D] A430B430, [FR], Dahlia Yellow Color</t>
  </si>
  <si>
    <t>042/2026/42/05</t>
  </si>
  <si>
    <t>ESHC532PFT5F65EFIEALA300B300-1033FR</t>
  </si>
  <si>
    <t>3200A, CU(110), PET, Fully Tinned, 3PH+N+PER [5-Wire], IP65, Elbow Flat [IE] A300B300, [FR], Dahlia Yellow Color</t>
  </si>
  <si>
    <t>042/2026/42/06</t>
  </si>
  <si>
    <t>ESHC532PFT5F65SF1600-1033FR</t>
  </si>
  <si>
    <t>3200A, CU(110), PET, Fully Tinned, 3PH+N+PER [5-Wire], IP65, Straight Feeder 1600 mm, [FR], Dahlia Yellow Color</t>
  </si>
  <si>
    <t>042/2026/42/07</t>
  </si>
  <si>
    <t>ESHC532PFT5F65SF3000-1033FR</t>
  </si>
  <si>
    <t>3200A, CU(110), PET, Fully Tinned, 3PH+N+PER [5-Wire], IP65, Straight Feeder 3000 mm, [FR], Dahlia Yellow Color</t>
  </si>
  <si>
    <t>042/2026/43/01</t>
  </si>
  <si>
    <t>042/2026/43/02</t>
  </si>
  <si>
    <t>042/2026/43/03</t>
  </si>
  <si>
    <t>042/2026/43/04</t>
  </si>
  <si>
    <t>ESHC532PFT5F65EFOEALA300B300-1033FR</t>
  </si>
  <si>
    <t>3200A, CU(110), PET, Fully Tinned, 3PH+N+PER [5-Wire], IP65, Elbow Flat [OE] A300B300, [FR], Dahlia Yellow Color</t>
  </si>
  <si>
    <t>042/2026/43/05</t>
  </si>
  <si>
    <t>ESHC532PFT5F65SF2350-1033FR</t>
  </si>
  <si>
    <t>3200A, CU(110), PET, Fully Tinned, 3PH+N+PER [5-Wire], IP65, Straight Feeder 2350 mm, [FR], Dahlia Yellow Color</t>
  </si>
  <si>
    <t>042/2026/44/01</t>
  </si>
  <si>
    <t>042/2026/44/02</t>
  </si>
  <si>
    <t>ESHC532PFT5F65EEDALA635B430-1033FR</t>
  </si>
  <si>
    <t>3200A, CU(110), PET, Fully Tinned, 3PH+N+PER [5-Wire], IP65, Elbow Edge [D] A635B430, [FR], Dahlia Yellow Color</t>
  </si>
  <si>
    <t>042/2026/44/03</t>
  </si>
  <si>
    <t>042/2026/44/04</t>
  </si>
  <si>
    <t>ESHC532PFT5F65EEDALA430B835-1033FR</t>
  </si>
  <si>
    <t>3200A, CU(110), PET, Fully Tinned, 3PH+N+PER [5-Wire], IP65, Elbow Edge [D] A430B835, [FR], Dahlia Yellow Color</t>
  </si>
  <si>
    <t>042/2026/45/01</t>
  </si>
  <si>
    <t>ESHC532PFT5F65SF3000-5015FR</t>
  </si>
  <si>
    <t>3200A, CU(110), PET, Fully Tinned, 3PH+N+PER [5-Wire], IP65, Straight Feeder 3000 mm, [FR], Sky Blue Color</t>
  </si>
  <si>
    <t>042/2026/45/02</t>
  </si>
  <si>
    <t>ESHC532PFT5F65SF580-5015FR</t>
  </si>
  <si>
    <t>3200A, CU(110), PET, Fully Tinned, 3PH+N+PER [5-Wire], IP65, Straight Feeder 580 mm, [FR], Sky Blue Color</t>
  </si>
  <si>
    <t>042/2026/45/03</t>
  </si>
  <si>
    <t>ESHC532PFT5F65SF1600-5015FR</t>
  </si>
  <si>
    <t>3200A, CU(110), PET, Fully Tinned, 3PH+N+PER [5-Wire], IP65, Straight Feeder 1600 mm, [FR], Sky Blue Color</t>
  </si>
  <si>
    <t>042/2026/45/04</t>
  </si>
  <si>
    <t>ESHC532PFT5F65EEDALA430B430-5015FR</t>
  </si>
  <si>
    <t>3200A, CU(110), PET, Fully Tinned, 3PH+N+PER [5-Wire], IP65, Elbow Edge [D] A430B430, [FR], Sky Blue Color</t>
  </si>
  <si>
    <t>042/2026/45/05</t>
  </si>
  <si>
    <t>ESHC532PFT5F65EFIEALA300B300-5015FR</t>
  </si>
  <si>
    <t>3200A, CU(110), PET, Fully Tinned, 3PH+N+PER [5-Wire], IP65, Elbow Flat [IE] A300B300, [FR], Sky Blue Color</t>
  </si>
  <si>
    <t>042/2026/45/06</t>
  </si>
  <si>
    <t>ESHC532PFT5F65FS425-5015FR</t>
  </si>
  <si>
    <t>3200A, CU(110), PET, Fully Tinned, 3PH+N+PER [5-Wire], IP65, Flange Straight 425 mm, [FR], Sky Blue Color</t>
  </si>
  <si>
    <t>042/2026/45/07</t>
  </si>
  <si>
    <t>BWJPC5T532125IP65-RAL5015-FR</t>
  </si>
  <si>
    <t>3200A, CU Joint Pack, 2S(110), 3Ph+N+PER [5-Wire], Tin Plated, IP65, [FR], Sky Blue Color</t>
  </si>
  <si>
    <t>042/2026/46/01</t>
  </si>
  <si>
    <t>042/2026/46/02</t>
  </si>
  <si>
    <t>ESHC532PFT5F65EFOEALA300B300-5015FR</t>
  </si>
  <si>
    <t>3200A, CU(110), PET, Fully Tinned, 3PH+N+PER [5-Wire], IP65, Elbow Flat [OE] A300B300, [FR], Sky Blue Color</t>
  </si>
  <si>
    <t>042/2026/46/03</t>
  </si>
  <si>
    <t>042/2026/46/04</t>
  </si>
  <si>
    <t>042/2026/46/05</t>
  </si>
  <si>
    <t>ESHC532PFT5F65SF2350-5015FR</t>
  </si>
  <si>
    <t>3200A, CU(110), PET, Fully Tinned, 3PH+N+PER [5-Wire], IP65, Straight Feeder 2350 mm, [FR], Sky Blue Color</t>
  </si>
  <si>
    <t>042/2026/47/01</t>
  </si>
  <si>
    <t>ESHC532PFT5F65EEDALA430B835-5015FR</t>
  </si>
  <si>
    <t>3200A, CU(110), PET, Fully Tinned, 3PH+N+PER [5-Wire], IP65, Elbow Edge [D] A430B835, [FR], Sky Blue Color</t>
  </si>
  <si>
    <t>042/2026/47/02</t>
  </si>
  <si>
    <t>ESHC532PFT5F65EEDALA635B430-5015FR</t>
  </si>
  <si>
    <t>3200A, CU(110), PET, Fully Tinned, 3PH+N+PER [5-Wire], IP65, Elbow Edge [D] A635B430, [FR], Sky Blue Color</t>
  </si>
  <si>
    <t>042/2026/47/03</t>
  </si>
  <si>
    <t>042/2026/47/04</t>
  </si>
  <si>
    <t>042/2026/48/01</t>
  </si>
  <si>
    <t>ESHC532PFT5F65SF1600-6032FR</t>
  </si>
  <si>
    <t>3200A, CU(110), PET, Fully Tinned, 3PH+N+PER [5-Wire], IP65, Straight Feeder 1600 mm, [FR], Signal Green Color</t>
  </si>
  <si>
    <t>042/2026/48/02</t>
  </si>
  <si>
    <t>ESHC532PFT5F65EEDALA430B430-6032FR</t>
  </si>
  <si>
    <t>3200A, CU(110), PET, Fully Tinned, 3PH+N+PER [5-Wire], IP65, Elbow Edge [D] A430B430, [FR], Signal Green Color</t>
  </si>
  <si>
    <t>042/2026/48/03</t>
  </si>
  <si>
    <t>ESHC532PFT5F65SF580-6032FR</t>
  </si>
  <si>
    <t>3200A, CU(110), PET, Fully Tinned, 3PH+N+PER [5-Wire], IP65, Straight Feeder 580 mm, [FR], Signal Green Color</t>
  </si>
  <si>
    <t>042/2026/48/04</t>
  </si>
  <si>
    <t>BWJPC5T532125IP65-RAL6032-FR</t>
  </si>
  <si>
    <t>3200A, CU Joint Pack, 2S(110), 3Ph+N+PER [5-Wire], Tin Plated, IP65, [FR], Signal Green Color</t>
  </si>
  <si>
    <t>042/2026/48/05</t>
  </si>
  <si>
    <t>ESHC532PFT5F65SF3000-6032FR</t>
  </si>
  <si>
    <t>3200A, CU(110), PET, Fully Tinned, 3PH+N+PER [5-Wire], IP65, Straight Feeder 3000 mm, [FR], Signal Green Color</t>
  </si>
  <si>
    <t>042/2026/48/06</t>
  </si>
  <si>
    <t>ESHC532PFT5F65EFIEALA300B300-6032FR</t>
  </si>
  <si>
    <t>3200A, CU(110), PET, Fully Tinned, 3PH+N+PER [5-Wire], IP65, Elbow Flat [IE] A300B300, [FR], Signal Green Color</t>
  </si>
  <si>
    <t>042/2026/48/07</t>
  </si>
  <si>
    <t>ESHC532PFT5F65FS425-6032FR</t>
  </si>
  <si>
    <t>3200A, CU(110), PET, Fully Tinned, 3PH+N+PER [5-Wire], IP65, Flange Straight 425 mm, [FR], Signal Green Color</t>
  </si>
  <si>
    <t>042/2026/49/01</t>
  </si>
  <si>
    <t>042/2026/49/02</t>
  </si>
  <si>
    <t>042/2026/49/03</t>
  </si>
  <si>
    <t>ESHC532PFT5F65EFOEALA300B300-6032FR</t>
  </si>
  <si>
    <t>3200A, CU(110), PET, Fully Tinned, 3PH+N+PER [5-Wire], IP65, Elbow Flat [OE] A300B300, [FR], Signal Green Color</t>
  </si>
  <si>
    <t>042/2026/49/04</t>
  </si>
  <si>
    <t>ESHC532PFT5F65SF2350-6032FR</t>
  </si>
  <si>
    <t>3200A, CU(110), PET, Fully Tinned, 3PH+N+PER [5-Wire], IP65, Straight Feeder 2350 mm, [FR], Signal Green Color</t>
  </si>
  <si>
    <t>042/2026/49/05</t>
  </si>
  <si>
    <t>042/2026/50/01</t>
  </si>
  <si>
    <t>042/2026/50/02</t>
  </si>
  <si>
    <t>ESHC532PFT5F65EEDALA635B430-6032FR</t>
  </si>
  <si>
    <t>3200A, CU(110), PET, Fully Tinned, 3PH+N+PER [5-Wire], IP65, Elbow Edge [D] A635B430, [FR], Signal Green Color</t>
  </si>
  <si>
    <t>042/2026/50/03</t>
  </si>
  <si>
    <t>042/2026/50/04</t>
  </si>
  <si>
    <t>ESHC532PFT5F65EEDALA430B835-6032FR</t>
  </si>
  <si>
    <t>3200A, CU(110), PET, Fully Tinned, 3PH+N+PER [5-Wire], IP65, Elbow Edge [D] A430B835, [FR], Signal Green Color</t>
  </si>
  <si>
    <t>042/2026/51/01</t>
  </si>
  <si>
    <t>ESHC532PFT5F65FS425-2004FR</t>
  </si>
  <si>
    <t>3200A, CU(110), PET, Fully Tinned, 3PH+N+PER [5-Wire], IP65, Flange Straight 425 mm, [FR], Pure Orange Color</t>
  </si>
  <si>
    <t>042/2026/51/02</t>
  </si>
  <si>
    <t>BWJPC5T532125IP65-RAL2004-FR</t>
  </si>
  <si>
    <t>3200A, CU Joint Pack, 2S(110), 3Ph+N+PER [5-Wire], Tin Plated, IP65, [FR], Pure Orange Color</t>
  </si>
  <si>
    <t>042/2026/51/03</t>
  </si>
  <si>
    <t>ESHC532PFT5F65SF3000-2004FR</t>
  </si>
  <si>
    <t>3200A, CU(110), PET, Fully Tinned, 3PH+N+PER [5-Wire], IP65, Straight Feeder 3000 mm, [FR], Pure Orange Color</t>
  </si>
  <si>
    <t>042/2026/51/04</t>
  </si>
  <si>
    <t>ESHC532PFT5F65EFIEALA300B300-2004FR</t>
  </si>
  <si>
    <t>3200A, CU(110), PET, Fully Tinned, 3PH+N+PER [5-Wire], IP65, Elbow Flat [IE] A300B300, [FR], Pure Orange Color</t>
  </si>
  <si>
    <t>042/2026/51/05</t>
  </si>
  <si>
    <t>ESHC532PFT5F65SF1600-2004FR</t>
  </si>
  <si>
    <t>3200A, CU(110), PET, Fully Tinned, 3PH+N+PER [5-Wire], IP65, Straight Feeder 1600 mm, [FR], Pure Orange Color</t>
  </si>
  <si>
    <t>042/2026/51/06</t>
  </si>
  <si>
    <t>ESHC532PFT5F65EEDALA430B430-2004FR</t>
  </si>
  <si>
    <t>3200A, CU(110), PET, Fully Tinned, 3PH+N+PER [5-Wire], IP65, Elbow Edge [D] A430B430, [FR], Pure Orange Color</t>
  </si>
  <si>
    <t>042/2026/51/07</t>
  </si>
  <si>
    <t>ESHC532PFT5F65SF580-2004FR</t>
  </si>
  <si>
    <t>3200A, CU(110), PET, Fully Tinned, 3PH+N+PER [5-Wire], IP65, Straight Feeder 580 mm, [FR], Pure Orange Color</t>
  </si>
  <si>
    <t>042/2026/52/01</t>
  </si>
  <si>
    <t>ESHC532PFT5F65SF2350-2004FR</t>
  </si>
  <si>
    <t>3200A, CU(110), PET, Fully Tinned, 3PH+N+PER [5-Wire], IP65, Straight Feeder 2350 mm, [FR], Pure Orange Color</t>
  </si>
  <si>
    <t>042/2026/52/02</t>
  </si>
  <si>
    <t>ESHC532PFT5F65EFOEALA300B300-2004FR</t>
  </si>
  <si>
    <t>3200A, CU(110), PET, Fully Tinned, 3PH+N+PER [5-Wire], IP65, Elbow Flat [OE] A300B300, [FR], Pure Orange Color</t>
  </si>
  <si>
    <t>042/2026/52/03</t>
  </si>
  <si>
    <t>042/2026/52/04</t>
  </si>
  <si>
    <t>042/2026/52/05</t>
  </si>
  <si>
    <t>042/2026/53/01</t>
  </si>
  <si>
    <t>ESHC532PFT5F65EEDALA430B835-2004FR</t>
  </si>
  <si>
    <t>3200A, CU(110), PET, Fully Tinned, 3PH+N+PER [5-Wire], IP65, Elbow Edge [D] A430B835, [FR], Pure Orange Color</t>
  </si>
  <si>
    <t>042/2026/53/02</t>
  </si>
  <si>
    <t>ESHC532PFT5F65EEDALA635B430-2004FR</t>
  </si>
  <si>
    <t>3200A, CU(110), PET, Fully Tinned, 3PH+N+PER [5-Wire], IP65, Elbow Edge [D] A635B430, [FR], Pure Orange Color</t>
  </si>
  <si>
    <t>042/2026/53/03</t>
  </si>
  <si>
    <t>042/2026/53/04</t>
  </si>
  <si>
    <t>042/2026/54/01</t>
  </si>
  <si>
    <t>042/2026/54/02</t>
  </si>
  <si>
    <t>042/2026/54/03</t>
  </si>
  <si>
    <t>042/2026/54/04</t>
  </si>
  <si>
    <t>042/2026/54/05</t>
  </si>
  <si>
    <t>042/2026/54/06</t>
  </si>
  <si>
    <t>042/2026/54/07</t>
  </si>
  <si>
    <t>042/2026/55/01</t>
  </si>
  <si>
    <t>042/2026/55/02</t>
  </si>
  <si>
    <t>042/2026/55/03</t>
  </si>
  <si>
    <t>042/2026/55/04</t>
  </si>
  <si>
    <t>042/2026/55/05</t>
  </si>
  <si>
    <t>042/2026/56/01</t>
  </si>
  <si>
    <t>042/2026/56/02</t>
  </si>
  <si>
    <t>042/2026/56/03</t>
  </si>
  <si>
    <t>042/2026/56/04</t>
  </si>
  <si>
    <t>042/2026/57/01</t>
  </si>
  <si>
    <t>042/2026/57/02</t>
  </si>
  <si>
    <t>042/2026/57/03</t>
  </si>
  <si>
    <t>042/2026/57/04</t>
  </si>
  <si>
    <t>042/2026/57/05</t>
  </si>
  <si>
    <t>042/2026/57/06</t>
  </si>
  <si>
    <t>042/2026/57/07</t>
  </si>
  <si>
    <t>042/2026/58/01</t>
  </si>
  <si>
    <t>042/2026/58/02</t>
  </si>
  <si>
    <t>042/2026/58/03</t>
  </si>
  <si>
    <t>042/2026/58/04</t>
  </si>
  <si>
    <t>042/2026/58/05</t>
  </si>
  <si>
    <t>042/2026/59/01</t>
  </si>
  <si>
    <t>042/2026/59/02</t>
  </si>
  <si>
    <t>042/2026/59/03</t>
  </si>
  <si>
    <t>042/2026/59/04</t>
  </si>
  <si>
    <t>042/2026/60/01</t>
  </si>
  <si>
    <t>042/2026/60/02</t>
  </si>
  <si>
    <t>042/2026/60/03</t>
  </si>
  <si>
    <t>042/2026/60/04</t>
  </si>
  <si>
    <t>042/2026/60/05</t>
  </si>
  <si>
    <t>042/2026/60/06</t>
  </si>
  <si>
    <t>042/2026/60/07</t>
  </si>
  <si>
    <t>042/2026/61/01</t>
  </si>
  <si>
    <t>042/2026/61/02</t>
  </si>
  <si>
    <t>042/2026/61/03</t>
  </si>
  <si>
    <t>042/2026/61/04</t>
  </si>
  <si>
    <t>042/2026/61/05</t>
  </si>
  <si>
    <t>042/2026/62/01</t>
  </si>
  <si>
    <t>042/2026/62/02</t>
  </si>
  <si>
    <t>042/2026/62/03</t>
  </si>
  <si>
    <t>042/2026/62/04</t>
  </si>
  <si>
    <t>042/2026/63/01</t>
  </si>
  <si>
    <t>042/2026/63/02</t>
  </si>
  <si>
    <t>042/2026/63/03</t>
  </si>
  <si>
    <t>042/2026/63/04</t>
  </si>
  <si>
    <t>042/2026/63/05</t>
  </si>
  <si>
    <t>042/2026/63/06</t>
  </si>
  <si>
    <t>042/2026/63/07</t>
  </si>
  <si>
    <t>042/2026/64/01</t>
  </si>
  <si>
    <t>042/2026/64/02</t>
  </si>
  <si>
    <t>042/2026/64/03</t>
  </si>
  <si>
    <t>042/2026/64/04</t>
  </si>
  <si>
    <t>042/2026/64/05</t>
  </si>
  <si>
    <t>042/2026/65/01</t>
  </si>
  <si>
    <t>042/2026/65/02</t>
  </si>
  <si>
    <t>042/2026/65/03</t>
  </si>
  <si>
    <t>042/2026/65/04</t>
  </si>
  <si>
    <t>042/2026/66/01</t>
  </si>
  <si>
    <t>042/2026/66/02</t>
  </si>
  <si>
    <t>042/2026/66/03</t>
  </si>
  <si>
    <t>042/2026/66/04</t>
  </si>
  <si>
    <t>042/2026/66/05</t>
  </si>
  <si>
    <t>042/2026/66/06</t>
  </si>
  <si>
    <t>042/2026/66/07</t>
  </si>
  <si>
    <t>042/2026/67/01</t>
  </si>
  <si>
    <t>042/2026/67/02</t>
  </si>
  <si>
    <t>042/2026/67/03</t>
  </si>
  <si>
    <t>042/2026/67/04</t>
  </si>
  <si>
    <t>042/2026/67/05</t>
  </si>
  <si>
    <t>042/2026/68/01</t>
  </si>
  <si>
    <t>042/2026/68/02</t>
  </si>
  <si>
    <t>042/2026/68/03</t>
  </si>
  <si>
    <t>042/2026/68/04</t>
  </si>
  <si>
    <t>042/2026/69/01</t>
  </si>
  <si>
    <t>042/2026/69/02</t>
  </si>
  <si>
    <t>ESHC532PFT5F65SF1500-3002FR</t>
  </si>
  <si>
    <t>3200A, CU(110), PET, Fully Tinned, 3PH+N+PER [5-Wire], IP65, Straight Feeder 1500 mm, [FR], Carmine Red Color</t>
  </si>
  <si>
    <t>042/2026/69/03</t>
  </si>
  <si>
    <t>042/2026/69/04</t>
  </si>
  <si>
    <t>042/2026/69/05</t>
  </si>
  <si>
    <t>042/2026/69/06</t>
  </si>
  <si>
    <t>042/2026/69/07</t>
  </si>
  <si>
    <t>042/2026/70/01</t>
  </si>
  <si>
    <t>042/2026/70/02</t>
  </si>
  <si>
    <t>042/2026/70/03</t>
  </si>
  <si>
    <t>042/2026/70/04</t>
  </si>
  <si>
    <t>ESHC532PFT5F65SF2300-3002FR</t>
  </si>
  <si>
    <t>3200A, CU(110), PET, Fully Tinned, 3PH+N+PER [5-Wire], IP65, Straight Feeder 2300 mm, [FR], Carmine Red Color</t>
  </si>
  <si>
    <t>042/2026/70/05</t>
  </si>
  <si>
    <t>042/2026/71/01</t>
  </si>
  <si>
    <t>042/2026/71/02</t>
  </si>
  <si>
    <t>ESHC532PFT5F65EEUALA635B430-3002FR</t>
  </si>
  <si>
    <t>3200A, CU(110), PET, Fully Tinned, 3PH+N+PER [5-Wire], IP65, Elbow Edge [U] A635B430, [FR], Carmine Red Color</t>
  </si>
  <si>
    <t>042/2026/71/03</t>
  </si>
  <si>
    <t>ESHC532PFT5F65EEUALA430B835-3002FR</t>
  </si>
  <si>
    <t>3200A, CU(110), PET, Fully Tinned, 3PH+N+PER [5-Wire], IP65, Elbow Edge [U] A430B835, [FR], Carmine Red Color</t>
  </si>
  <si>
    <t>042/2026/71/04</t>
  </si>
  <si>
    <t>042/2026/72/01</t>
  </si>
  <si>
    <t>042/2026/72/02</t>
  </si>
  <si>
    <t>042/2026/72/03</t>
  </si>
  <si>
    <t>042/2026/72/04</t>
  </si>
  <si>
    <t>042/2026/72/05</t>
  </si>
  <si>
    <t>ESHC532PFT5F65SF1500-1033FR</t>
  </si>
  <si>
    <t>3200A, CU(110), PET, Fully Tinned, 3PH+N+PER [5-Wire], IP65, Straight Feeder 1500 mm, [FR], Dahlia Yellow Color</t>
  </si>
  <si>
    <t>042/2026/72/06</t>
  </si>
  <si>
    <t>042/2026/72/07</t>
  </si>
  <si>
    <t>042/2026/73/01</t>
  </si>
  <si>
    <t>042/2026/73/02</t>
  </si>
  <si>
    <t>042/2026/73/03</t>
  </si>
  <si>
    <t>042/2026/73/04</t>
  </si>
  <si>
    <t>ESHC532PFT5F65SF2300-1033FR</t>
  </si>
  <si>
    <t>3200A, CU(110), PET, Fully Tinned, 3PH+N+PER [5-Wire], IP65, Straight Feeder 2300 mm, [FR], Dahlia Yellow Color</t>
  </si>
  <si>
    <t>042/2026/73/05</t>
  </si>
  <si>
    <t>042/2026/74/01</t>
  </si>
  <si>
    <t>042/2026/74/02</t>
  </si>
  <si>
    <t>ESHC532PFT5F65EEUALA635B430-1033FR</t>
  </si>
  <si>
    <t>3200A, CU(110), PET, Fully Tinned, 3PH+N+PER [5-Wire], IP65, Elbow Edge [U] A635B430, [FR], Dahlia Yellow Color</t>
  </si>
  <si>
    <t>042/2026/74/03</t>
  </si>
  <si>
    <t>ESHC532PFT5F65EEUALA430B835-1033FR</t>
  </si>
  <si>
    <t>3200A, CU(110), PET, Fully Tinned, 3PH+N+PER [5-Wire], IP65, Elbow Edge [U] A430B835, [FR], Dahlia Yellow Color</t>
  </si>
  <si>
    <t>042/2026/74/04</t>
  </si>
  <si>
    <t>042/2026/75/01</t>
  </si>
  <si>
    <t>042/2026/75/02</t>
  </si>
  <si>
    <t>ESHC532PFT5F65SF1500-5015FR</t>
  </si>
  <si>
    <t>3200A, CU(110), PET, Fully Tinned, 3PH+N+PER [5-Wire], IP65, Straight Feeder 1500 mm, [FR], Sky Blue Color</t>
  </si>
  <si>
    <t>042/2026/75/03</t>
  </si>
  <si>
    <t>042/2026/75/04</t>
  </si>
  <si>
    <t>042/2026/75/05</t>
  </si>
  <si>
    <t>042/2026/75/06</t>
  </si>
  <si>
    <t>042/2026/75/07</t>
  </si>
  <si>
    <t>042/2026/76/01</t>
  </si>
  <si>
    <t>042/2026/76/02</t>
  </si>
  <si>
    <t>042/2026/76/03</t>
  </si>
  <si>
    <t>042/2026/76/04</t>
  </si>
  <si>
    <t>ESHC532PFT5F65SF2300-5015FR</t>
  </si>
  <si>
    <t>3200A, CU(110), PET, Fully Tinned, 3PH+N+PER [5-Wire], IP65, Straight Feeder 2300 mm, [FR], Sky Blue Color</t>
  </si>
  <si>
    <t>042/2026/76/05</t>
  </si>
  <si>
    <t>042/2026/77/01</t>
  </si>
  <si>
    <t>042/2026/77/02</t>
  </si>
  <si>
    <t>ESHC532PFT5F65EEUALA635B430-5015FR</t>
  </si>
  <si>
    <t>3200A, CU(110), PET, Fully Tinned, 3PH+N+PER [5-Wire], IP65, Elbow Edge [U] A635B430, [FR], Sky Blue Color</t>
  </si>
  <si>
    <t>042/2026/77/03</t>
  </si>
  <si>
    <t>ESHC532PFT5F65EEUALA430B835-5015FR</t>
  </si>
  <si>
    <t>3200A, CU(110), PET, Fully Tinned, 3PH+N+PER [5-Wire], IP65, Elbow Edge [U] A430B835, [FR], Sky Blue Color</t>
  </si>
  <si>
    <t>042/2026/77/04</t>
  </si>
  <si>
    <t>042/2026/78/01</t>
  </si>
  <si>
    <t>042/2026/78/02</t>
  </si>
  <si>
    <t>042/2026/78/03</t>
  </si>
  <si>
    <t>042/2026/78/04</t>
  </si>
  <si>
    <t>ESHC532PFT5F65SF1500-6032FR</t>
  </si>
  <si>
    <t>3200A, CU(110), PET, Fully Tinned, 3PH+N+PER [5-Wire], IP65, Straight Feeder 1500 mm, [FR], Signal Green Color</t>
  </si>
  <si>
    <t>042/2026/78/05</t>
  </si>
  <si>
    <t>042/2026/78/06</t>
  </si>
  <si>
    <t>042/2026/78/07</t>
  </si>
  <si>
    <t>042/2026/79/01</t>
  </si>
  <si>
    <t>042/2026/79/02</t>
  </si>
  <si>
    <t>ESHC532PFT5F65SF2300-6032FR</t>
  </si>
  <si>
    <t>3200A, CU(110), PET, Fully Tinned, 3PH+N+PER [5-Wire], IP65, Straight Feeder 2300 mm, [FR], Signal Green Color</t>
  </si>
  <si>
    <t>042/2026/79/03</t>
  </si>
  <si>
    <t>042/2026/79/04</t>
  </si>
  <si>
    <t>042/2026/79/05</t>
  </si>
  <si>
    <t>042/2026/80/01</t>
  </si>
  <si>
    <t>ESHC532PFT5F65EEUALA635B430-6032FR</t>
  </si>
  <si>
    <t>3200A, CU(110), PET, Fully Tinned, 3PH+N+PER [5-Wire], IP65, Elbow Edge [U] A635B430, [FR], Signal Green Color</t>
  </si>
  <si>
    <t>042/2026/80/02</t>
  </si>
  <si>
    <t>ESHC532PFT5F65EEUALA430B835-6032FR</t>
  </si>
  <si>
    <t>3200A, CU(110), PET, Fully Tinned, 3PH+N+PER [5-Wire], IP65, Elbow Edge [U] A430B835, [FR], Signal Green Color</t>
  </si>
  <si>
    <t>042/2026/80/03</t>
  </si>
  <si>
    <t>042/2026/80/04</t>
  </si>
  <si>
    <t>042/2026/81/01</t>
  </si>
  <si>
    <t>ESHC532PFT5F65SF1500-2004FR</t>
  </si>
  <si>
    <t>3200A, CU(110), PET, Fully Tinned, 3PH+N+PER [5-Wire], IP65, Straight Feeder 1500 mm, [FR], Pure Orange Color</t>
  </si>
  <si>
    <t>042/2026/81/02</t>
  </si>
  <si>
    <t>042/2026/81/03</t>
  </si>
  <si>
    <t>042/2026/81/04</t>
  </si>
  <si>
    <t>042/2026/81/05</t>
  </si>
  <si>
    <t>042/2026/81/06</t>
  </si>
  <si>
    <t>042/2026/81/07</t>
  </si>
  <si>
    <t>042/2026/82/01</t>
  </si>
  <si>
    <t>042/2026/82/02</t>
  </si>
  <si>
    <t>ESHC532PFT5F65SF2200-2004FR</t>
  </si>
  <si>
    <t>3200A, CU(110), PET, Fully Tinned, 3PH+N+PER [5-Wire], IP65, Straight Feeder 2200 mm, [FR], Pure Orange Color</t>
  </si>
  <si>
    <t>042/2026/82/03</t>
  </si>
  <si>
    <t>042/2026/82/04</t>
  </si>
  <si>
    <t>042/2026/82/05</t>
  </si>
  <si>
    <t>042/2026/83/01</t>
  </si>
  <si>
    <t>042/2026/83/02</t>
  </si>
  <si>
    <t>ESHC532PFT5F65EEUALA635B430-2004FR</t>
  </si>
  <si>
    <t>3200A, CU(110), PET, Fully Tinned, 3PH+N+PER [5-Wire], IP65, Elbow Edge [U] A635B430, [FR], Pure Orange Color</t>
  </si>
  <si>
    <t>042/2026/83/03</t>
  </si>
  <si>
    <t>042/2026/83/04</t>
  </si>
  <si>
    <t>ESHC532PFT5F65EEUALA430B835-2004FR</t>
  </si>
  <si>
    <t>3200A, CU(110), PET, Fully Tinned, 3PH+N+PER [5-Wire], IP65, Elbow Edge [U] A430B835, [FR], Pure Orange Color</t>
  </si>
  <si>
    <t>042/2026/84/01</t>
  </si>
  <si>
    <t>042/2026/84/02</t>
  </si>
  <si>
    <t>042/2026/84/03</t>
  </si>
  <si>
    <t>042/2026/84/04</t>
  </si>
  <si>
    <t>042/2026/84/05</t>
  </si>
  <si>
    <t>042/2026/84/06</t>
  </si>
  <si>
    <t>042/2026/84/07</t>
  </si>
  <si>
    <t>042/2026/85/01</t>
  </si>
  <si>
    <t>042/2026/85/02</t>
  </si>
  <si>
    <t>042/2026/85/03</t>
  </si>
  <si>
    <t>042/2026/85/04</t>
  </si>
  <si>
    <t>042/2026/85/05</t>
  </si>
  <si>
    <t>ESHC532PFT5F65SF2200-3002FR</t>
  </si>
  <si>
    <t>3200A, CU(110), PET, Fully Tinned, 3PH+N+PER [5-Wire], IP65, Straight Feeder 2200 mm, [FR], Carmine Red Color</t>
  </si>
  <si>
    <t>042/2026/86/01</t>
  </si>
  <si>
    <t>042/2026/86/02</t>
  </si>
  <si>
    <t>042/2026/86/03</t>
  </si>
  <si>
    <t>042/2026/86/04</t>
  </si>
  <si>
    <t>042/2026/87/01</t>
  </si>
  <si>
    <t>042/2026/87/02</t>
  </si>
  <si>
    <t>042/2026/87/03</t>
  </si>
  <si>
    <t>042/2026/87/04</t>
  </si>
  <si>
    <t>042/2026/87/05</t>
  </si>
  <si>
    <t>042/2026/87/06</t>
  </si>
  <si>
    <t>042/2026/87/07</t>
  </si>
  <si>
    <t>042/2026/88/01</t>
  </si>
  <si>
    <t>042/2026/88/02</t>
  </si>
  <si>
    <t>042/2026/88/03</t>
  </si>
  <si>
    <t>042/2026/88/04</t>
  </si>
  <si>
    <t>042/2026/88/05</t>
  </si>
  <si>
    <t>042/2026/89/01</t>
  </si>
  <si>
    <t>042/2026/89/02</t>
  </si>
  <si>
    <t>042/2026/89/03</t>
  </si>
  <si>
    <t>042/2026/89/04</t>
  </si>
  <si>
    <t>042/2026/90/01</t>
  </si>
  <si>
    <t>042/2026/90/02</t>
  </si>
  <si>
    <t>042/2026/90/03</t>
  </si>
  <si>
    <t>042/2026/90/04</t>
  </si>
  <si>
    <t>042/2026/90/05</t>
  </si>
  <si>
    <t>042/2026/90/06</t>
  </si>
  <si>
    <t>042/2026/90/07</t>
  </si>
  <si>
    <t>042/2026/91/01</t>
  </si>
  <si>
    <t>042/2026/91/02</t>
  </si>
  <si>
    <t>042/2026/91/03</t>
  </si>
  <si>
    <t>042/2026/91/04</t>
  </si>
  <si>
    <t>042/2026/91/05</t>
  </si>
  <si>
    <t>042/2026/92/01</t>
  </si>
  <si>
    <t>042/2026/92/02</t>
  </si>
  <si>
    <t>042/2026/92/03</t>
  </si>
  <si>
    <t>042/2026/92/04</t>
  </si>
  <si>
    <t>042/2026/93/01</t>
  </si>
  <si>
    <t>042/2026/93/02</t>
  </si>
  <si>
    <t>042/2026/93/03</t>
  </si>
  <si>
    <t>042/2026/93/04</t>
  </si>
  <si>
    <t>042/2026/93/05</t>
  </si>
  <si>
    <t>042/2026/93/06</t>
  </si>
  <si>
    <t>042/2026/93/07</t>
  </si>
  <si>
    <t>042/2026/94/01</t>
  </si>
  <si>
    <t>042/2026/94/02</t>
  </si>
  <si>
    <t>042/2026/94/03</t>
  </si>
  <si>
    <t>042/2026/94/04</t>
  </si>
  <si>
    <t>042/2026/94/05</t>
  </si>
  <si>
    <t>042/2026/95/01</t>
  </si>
  <si>
    <t>042/2026/95/02</t>
  </si>
  <si>
    <t>042/2026/95/03</t>
  </si>
  <si>
    <t>042/2026/95/04</t>
  </si>
  <si>
    <t>042/2026/96/01</t>
  </si>
  <si>
    <t>042/2026/96/02</t>
  </si>
  <si>
    <t>042/2026/96/03</t>
  </si>
  <si>
    <t>042/2026/96/04</t>
  </si>
  <si>
    <t>042/2026/96/05</t>
  </si>
  <si>
    <t>042/2026/96/06</t>
  </si>
  <si>
    <t>042/2026/96/07</t>
  </si>
  <si>
    <t>042/2026/97/01</t>
  </si>
  <si>
    <t>042/2026/97/02</t>
  </si>
  <si>
    <t>042/2026/97/03</t>
  </si>
  <si>
    <t>042/2026/97/04</t>
  </si>
  <si>
    <t>ESHC532PFT5F65SF2300-2004FR</t>
  </si>
  <si>
    <t>3200A, CU(110), PET, Fully Tinned, 3PH+N+PER [5-Wire], IP65, Straight Feeder 2300 mm, [FR], Pure Orange Color</t>
  </si>
  <si>
    <t>042/2026/97/05</t>
  </si>
  <si>
    <t>042/2026/98/01</t>
  </si>
  <si>
    <t>042/2026/98/02</t>
  </si>
  <si>
    <t>042/2026/98/03</t>
  </si>
  <si>
    <t>042/2026/98/04</t>
  </si>
  <si>
    <t>042/2026/122/01</t>
  </si>
  <si>
    <t>ESHC525PFT5F65SF3000-3002FR</t>
  </si>
  <si>
    <t>2500A, CU, PET, Fully Tinned, 3PH+N+PER [5-Wire], IP65, Straight Feeder 3000 mm, [FR], Carmine Red Color</t>
  </si>
  <si>
    <t>042/2026/122/02</t>
  </si>
  <si>
    <t>ESHC525PFT5F65EEDALA370B370-3002FR</t>
  </si>
  <si>
    <t>2500A, CU, PET, Fully Tinned, 3PH+N+PER [5-Wire], IP65, Elbow Edge [D] A370B370, [FR], Carmine Red Color</t>
  </si>
  <si>
    <t>042/2026/122/03</t>
  </si>
  <si>
    <t>ESHC525PFT5F65SF1500-3002FR</t>
  </si>
  <si>
    <t>2500A, CU, PET, Fully Tinned, 3PH+N+PER [5-Wire], IP65, Straight Feeder 1500 mm, [FR], Carmine Red Color</t>
  </si>
  <si>
    <t>042/2026/122/04</t>
  </si>
  <si>
    <t>BWJPC5T525125IP65-RAL3002-FR</t>
  </si>
  <si>
    <t>2500A, CU Joint Pack, 1S(200), 3Ph+N+PER [5-Wire], Tin Plated, IP65, [FR], Carmine Red Color</t>
  </si>
  <si>
    <t>042/2026/122/05</t>
  </si>
  <si>
    <t>ESHC525PFT5F65FS425-3002FR</t>
  </si>
  <si>
    <t>042/2026/123/01</t>
  </si>
  <si>
    <t>ESHC525PFT5F65FS425-1033FR</t>
  </si>
  <si>
    <t>2500A, CU, PET, Fully Tinned, 3PH+N+PER [5-Wire], IP65, Flange Straight 425 mm, [FR], Dahlia Yellow Color</t>
  </si>
  <si>
    <t>042/2026/123/02</t>
  </si>
  <si>
    <t>ESHC525PFT5F65SF3000-1033FR</t>
  </si>
  <si>
    <t>2500A, CU, PET, Fully Tinned, 3PH+N+PER [5-Wire], IP65, Straight Feeder 3000 mm, [FR], Dahlia Yellow Color</t>
  </si>
  <si>
    <t>042/2026/123/03</t>
  </si>
  <si>
    <t>ESHC525PFT5F65EEDALA370B370-1033FR</t>
  </si>
  <si>
    <t>2500A, CU, PET, Fully Tinned, 3PH+N+PER [5-Wire], IP65, Elbow Edge [D] A370B370, [FR], Dahlia Yellow Color</t>
  </si>
  <si>
    <t>042/2026/123/04</t>
  </si>
  <si>
    <t>ESHC525PFT5F65SF2000-1033FR</t>
  </si>
  <si>
    <t>2500A, CU, PET, Fully Tinned, 3PH+N+PER [5-Wire], IP65, Straight Feeder 2000 mm, [FR], Dahlia Yellow Color</t>
  </si>
  <si>
    <t>042/2026/123/05</t>
  </si>
  <si>
    <t>BWJPC5T525125IP65-RAL1033-FR</t>
  </si>
  <si>
    <t>2500A, CU Joint Pack, 1S(200), 3Ph+N+PER [5-Wire], Tin Plated, IP65, [FR], Dahlia Yellow Color</t>
  </si>
  <si>
    <t>042/2026/124/01</t>
  </si>
  <si>
    <t>ESHC525PFT5F65EEUALA370B370-5015FR</t>
  </si>
  <si>
    <t>2500A, CU, PET, Fully Tinned, 3PH+N+PER [5-Wire], IP65, Elbow Edge [U] A370B370, [FR], Sky Blue Color</t>
  </si>
  <si>
    <t>042/2026/124/02</t>
  </si>
  <si>
    <t>ESHC525PFT5F65SF3000-5015FR</t>
  </si>
  <si>
    <t>2500A, CU, PET, Fully Tinned, 3PH+N+PER [5-Wire], IP65, Straight Feeder 3000 mm, [FR], Sky Blue Color</t>
  </si>
  <si>
    <t>042/2026/124/03</t>
  </si>
  <si>
    <t>BWJPC5T525125IP65-RAL5015-FR</t>
  </si>
  <si>
    <t>2500A, CU Joint Pack, 1S(200), 3Ph+N+PER [5-Wire], Tin Plated, IP65, [FR], Sky Blue Color</t>
  </si>
  <si>
    <t>042/2026/124/04</t>
  </si>
  <si>
    <t>ESHC525PFT5F65FS425-5015FR</t>
  </si>
  <si>
    <t>2500A, CU, PET, Fully Tinned, 3PH+N+PER [5-Wire], IP65, Flange Straight 425 mm, [FR], Sky Blue Color</t>
  </si>
  <si>
    <t>042/2026/125/01</t>
  </si>
  <si>
    <t>ESHC525PFT5F65FS425-6032FR</t>
  </si>
  <si>
    <t>2500A, CU, PET, Fully Tinned, 3PH+N+PER [5-Wire], IP65, Flange Straight 425 mm, [FR], Signal Green Color</t>
  </si>
  <si>
    <t>042/2026/125/02</t>
  </si>
  <si>
    <t>ESHC525PFT5F65SF2000-6032FR</t>
  </si>
  <si>
    <t>2500A, CU, PET, Fully Tinned, 3PH+N+PER [5-Wire], IP65, Straight Feeder 2000 mm, [FR], Signal Green Color</t>
  </si>
  <si>
    <t>042/2026/125/03</t>
  </si>
  <si>
    <t>ESHC525PFT5F65SF3000-6032FR</t>
  </si>
  <si>
    <t>2500A, CU, PET, Fully Tinned, 3PH+N+PER [5-Wire], IP65, Straight Feeder 3000 mm, [FR], Signal Green Color</t>
  </si>
  <si>
    <t>042/2026/125/04</t>
  </si>
  <si>
    <t>ESHC525PFT5F65EEDALA370B370-6032FR</t>
  </si>
  <si>
    <t>2500A, CU, PET, Fully Tinned, 3PH+N+PER [5-Wire], IP65, Elbow Edge [D] A370B370, [FR], Signal Green Color</t>
  </si>
  <si>
    <t>042/2026/125/05</t>
  </si>
  <si>
    <t>BWJPC5T525125IP65-RAL6032-FR</t>
  </si>
  <si>
    <t>2500A, CU Joint Pack, 1S(200), 3Ph+N+PER [5-Wire], Tin Plated, IP65, [FR], Signal Green Color</t>
  </si>
  <si>
    <t>042/2026/126/01</t>
  </si>
  <si>
    <t>ESHC525PFT5F65FS425-2004FR</t>
  </si>
  <si>
    <t>2500A, CU, PET, Fully Tinned, 3PH+N+PER [5-Wire], IP65, Flange Straight 425 mm, [FR], Pure Orange Color</t>
  </si>
  <si>
    <t>042/2026/126/02</t>
  </si>
  <si>
    <t>BWJPC5T525125IP65-RAL2004-FR</t>
  </si>
  <si>
    <t>2500A, CU Joint Pack, 1S(200), 3Ph+N+PER [5-Wire], Tin Plated, IP65, [FR], Pure Orange Color</t>
  </si>
  <si>
    <t>042/2026/126/03</t>
  </si>
  <si>
    <t>ESHC525PFT5F65SF2500-2004FR</t>
  </si>
  <si>
    <t>2500A, CU, PET, Fully Tinned, 3PH+N+PER [5-Wire], IP65, Straight Feeder 2500 mm, [FR], Pure Orange Color</t>
  </si>
  <si>
    <t>042/2026/126/04</t>
  </si>
  <si>
    <t>ESHC525PFT5F65SF3000-2004FR</t>
  </si>
  <si>
    <t>2500A, CU, PET, Fully Tinned, 3PH+N+PER [5-Wire], IP65, Straight Feeder 3000 mm, [FR], Pure Orange Color</t>
  </si>
  <si>
    <t>042/2026/127/01</t>
  </si>
  <si>
    <t>042/2026/127/02</t>
  </si>
  <si>
    <t>042/2026/127/03</t>
  </si>
  <si>
    <t>042/2026/127/04</t>
  </si>
  <si>
    <t>042/2026/128/01</t>
  </si>
  <si>
    <t>042/2026/128/02</t>
  </si>
  <si>
    <t>042/2026/128/03</t>
  </si>
  <si>
    <t>042/2026/128/04</t>
  </si>
  <si>
    <t>042/2026/128/05</t>
  </si>
  <si>
    <t>042/2026/129/01</t>
  </si>
  <si>
    <t>042/2026/129/02</t>
  </si>
  <si>
    <t>042/2026/129/03</t>
  </si>
  <si>
    <t>042/2026/129/04</t>
  </si>
  <si>
    <t>ESHC525PFT5F65EEDALA370B370-5015FR</t>
  </si>
  <si>
    <t>2500A, CU, PET, Fully Tinned, 3PH+N+PER [5-Wire], IP65, Elbow Edge [D] A370B370, [FR], Sky Blue Color</t>
  </si>
  <si>
    <t>042/2026/129/05</t>
  </si>
  <si>
    <t>042/2026/130/01</t>
  </si>
  <si>
    <t>042/2026/130/02</t>
  </si>
  <si>
    <t>042/2026/130/03</t>
  </si>
  <si>
    <t>042/2026/130/04</t>
  </si>
  <si>
    <t>042/2026/130/05</t>
  </si>
  <si>
    <t>ESHC525PFT5F65SF2500-6032FR</t>
  </si>
  <si>
    <t>2500A, CU, PET, Fully Tinned, 3PH+N+PER [5-Wire], IP65, Straight Feeder 2500 mm, [FR], Signal Green Color</t>
  </si>
  <si>
    <t>042/2026/131/01</t>
  </si>
  <si>
    <t>042/2026/131/02</t>
  </si>
  <si>
    <t>042/2026/131/03</t>
  </si>
  <si>
    <t>042/2026/131/04</t>
  </si>
  <si>
    <t>033/2024/201.3/01</t>
  </si>
  <si>
    <t>ESHA640ES5F55ZEDA505B558C505</t>
  </si>
  <si>
    <t>4000A, AL, Epoxy, Silver Contact, 3PH+N+PER [5-Wire], IP55, Z-Unit Edge (D) A505B558C505</t>
  </si>
  <si>
    <t>V121</t>
  </si>
  <si>
    <t>033/2024/201.3/02</t>
  </si>
  <si>
    <t>033/2024/201.3/03</t>
  </si>
  <si>
    <t>033/2024/36.7/01</t>
  </si>
  <si>
    <t>ESHA616ES5F55SF485</t>
  </si>
  <si>
    <t>1600A, AL,  Epoxy, Silver Contact, 3PH+N+PER [5-Wire], IP55, Straight Feeder 485 mm</t>
  </si>
  <si>
    <t>033/2024/36.7/02</t>
  </si>
  <si>
    <t>ESHA616ES5F55SF695</t>
  </si>
  <si>
    <t>1600A, AL, Epoxy, Silver Contact, 3PH+N+PER [5-Wire], IP55, Straight Feeder 695 mm</t>
  </si>
  <si>
    <t>033/2024/36.7/03</t>
  </si>
  <si>
    <t>033/2024/54.2/01</t>
  </si>
  <si>
    <t>033/2024/54.2/02</t>
  </si>
  <si>
    <t>033/2024/83.3/01</t>
  </si>
  <si>
    <t>033/2024/83.3/02</t>
  </si>
  <si>
    <t>ESHA616ES5F55EEDA343B343</t>
  </si>
  <si>
    <t>1600A, AL, Epoxy, Silver Contact, 3PH+N+PER [5-Wire], IP55, Elbow Edge (D) A343B343</t>
  </si>
  <si>
    <t>067/2025/1.1/01</t>
  </si>
  <si>
    <t>ESHC512ET5F65FS425</t>
  </si>
  <si>
    <t>1250A, CU, Epoxy, Tin Contact, 3PH+N+PER [5-Wire], IP65, Flange Straight 425 mm</t>
  </si>
  <si>
    <t>JVA58:D89C Project</t>
  </si>
  <si>
    <t>067/2025/1.1/02</t>
  </si>
  <si>
    <t>ESHC512ET5P55O123SP3000</t>
  </si>
  <si>
    <t>1250A, CU, Epoxy, Tin Contact, 3PH+N+PER [5-Wire], IP55, Straight Plug-in 3000 mm</t>
  </si>
  <si>
    <t>067/2025/1.1/03</t>
  </si>
  <si>
    <t>ESHC512ET5P55O12SP2000</t>
  </si>
  <si>
    <t>1250A, CU, Epoxy, Tin Contact, 3PH+N+PER [5-Wire], IP55, Straight Plug-in 2000 mm</t>
  </si>
  <si>
    <t>067/2025/1.1/04</t>
  </si>
  <si>
    <t>ESHC512ET5F55SF2000</t>
  </si>
  <si>
    <t>1250A, CU, Epoxy, Tin Contact, 3PH+N+PER [5-Wire], IP55, Straight Feeder 2000 mm</t>
  </si>
  <si>
    <t>067/2025/1.1/05</t>
  </si>
  <si>
    <t>BWJPC5T512125IP65</t>
  </si>
  <si>
    <t>1250A, CU Joint Pack, 1S(80), 3Ph+N+PER [5-Wire], Tin Plated, IP65</t>
  </si>
  <si>
    <t>067/2025/2.1/01</t>
  </si>
  <si>
    <t>ESHC512ET5F55SF3000</t>
  </si>
  <si>
    <t>1250A, CU, Epoxy, Tin Contact, 3PH+N+PER [5-Wire], IP55, Straight Feeder 3000 mm</t>
  </si>
  <si>
    <t>067/2025/2.1/02</t>
  </si>
  <si>
    <t>067/2025/2.1/03</t>
  </si>
  <si>
    <t>067/2025/2.1/04</t>
  </si>
  <si>
    <t>067/2025/2.1/05</t>
  </si>
  <si>
    <t>ESHC512ET5F65SF3000</t>
  </si>
  <si>
    <t>1250A, CU, Epoxy, Tin Contact, 3PH+N+PER [5-Wire], IP65, Straight Feeder 3000 mm</t>
  </si>
  <si>
    <t>067/2025/2.1/06</t>
  </si>
  <si>
    <t>067/2025/2.1/07</t>
  </si>
  <si>
    <t>067/2025/3.1/01</t>
  </si>
  <si>
    <t>067/2025/3.1/02</t>
  </si>
  <si>
    <t>067/2025/3.1/03</t>
  </si>
  <si>
    <t>067/2025/3.1/04</t>
  </si>
  <si>
    <t>067/2025/3.1/05</t>
  </si>
  <si>
    <t>045/2026/01</t>
  </si>
  <si>
    <t>Belong-Lucid</t>
  </si>
  <si>
    <t>045/2026/02</t>
  </si>
  <si>
    <t>029/2026/32/01</t>
  </si>
  <si>
    <t>ESHA620PS5F55SF1900</t>
  </si>
  <si>
    <t>2000A, AL, PET, Silver Contact, 3PH+N+PER [5-Wire], IP55, Straight Feeder 1900 mm</t>
  </si>
  <si>
    <t>029/2026/32/02</t>
  </si>
  <si>
    <t>ESHA620PS5F55SF1600</t>
  </si>
  <si>
    <t>2000A, AL, PET, Silver Contact, 3PH+N+PER [5-Wire], IP55, Straight Feeder 1600 mm</t>
  </si>
  <si>
    <t>029/2026/32/03</t>
  </si>
  <si>
    <t>029/2026/32/04</t>
  </si>
  <si>
    <t>029/2026/32/05</t>
  </si>
  <si>
    <t>ESHA620PS5F55SF2100</t>
  </si>
  <si>
    <t>2000A, AL, PET, Silver Contact, 3PH+N+PER [5-Wire], IP55, Straight Feeder 2100 mm</t>
  </si>
  <si>
    <t>029/2026/32/06</t>
  </si>
  <si>
    <t>029/2026/32/07</t>
  </si>
  <si>
    <t>029/2026/32/08</t>
  </si>
  <si>
    <t>029/2026/32/09</t>
  </si>
  <si>
    <t>029/2026/32/10</t>
  </si>
  <si>
    <t>029/2026/32/11</t>
  </si>
  <si>
    <t>003/2026/80</t>
  </si>
  <si>
    <t>ESMC504AT5P55SP3000</t>
  </si>
  <si>
    <t>400A, CU, Air Insulated, Tin Contact,PET , 3PH+N+PER [5-Wire], IP55, Straight Plug-In 3000 mm</t>
  </si>
  <si>
    <t>R&amp;D-Copper-2026</t>
  </si>
  <si>
    <t>023/2026/57/01</t>
  </si>
  <si>
    <t>ESHA632PS4F55SF1000</t>
  </si>
  <si>
    <t>3200A, AL, PET, Silver Contact, 3PH+N+PE [4-Wire], IP55, Straight Feeder 1000 mm</t>
  </si>
  <si>
    <t xml:space="preserve"> 16/06/2026 </t>
  </si>
  <si>
    <t>023/2026/57/02</t>
  </si>
  <si>
    <t>ESHA632PS4F55EJ</t>
  </si>
  <si>
    <t>3200A, AL, PET, Silver Contact, 3PH+N+PE [4-Wire], IP55, Expansion Joint, 1000 mm</t>
  </si>
  <si>
    <t>023/2026/57/02F</t>
  </si>
  <si>
    <t>ESHA632PS4F55FS425-EJ</t>
  </si>
  <si>
    <t>3200A, AL, PET, Silver Contact, 3PH+N+PE [4-Wire], IP55, Flange Straight 425 mm, For Expansion Joint</t>
  </si>
  <si>
    <t>023/2026/57/03</t>
  </si>
  <si>
    <t>ESHA632EC</t>
  </si>
  <si>
    <t>3200A, Aluminum, End Cap</t>
  </si>
  <si>
    <t>023/2026/57/04</t>
  </si>
  <si>
    <t>023/2026/58/01</t>
  </si>
  <si>
    <t>ESHA616PS4F55SF1000</t>
  </si>
  <si>
    <t>1600A, AL, PET, Silver Contact, 3PH+N+PE [4-Wire], IP55, Straight Feeder 1000 mm</t>
  </si>
  <si>
    <t>023/2026/58/02</t>
  </si>
  <si>
    <t>ESHA616PS4F55EJ</t>
  </si>
  <si>
    <t>1600A, AL, PET, Silver Contact, 3PH+N+PE [4-Wire], IP55, Expansion Joint, 1000 mm</t>
  </si>
  <si>
    <t>023/2026/58/02F</t>
  </si>
  <si>
    <t>ESHA616PS4F55FS425-EJ</t>
  </si>
  <si>
    <t>1600A, AL, PET, Silver Contact, 3PH+N+PE [4-Wire], IP55, Flange Straight 425mm For Expansion Joint</t>
  </si>
  <si>
    <t>023/2026/58/03</t>
  </si>
  <si>
    <t>023/2026/58/04</t>
  </si>
  <si>
    <t>023/2026/59/01</t>
  </si>
  <si>
    <t>ESHA620PS4F55SF1000</t>
  </si>
  <si>
    <t>2000A, AL, PET, Silver Contact, 3PH+N+PE [4-Wire], IP55, Straight Feeder 1000 mm</t>
  </si>
  <si>
    <t>023/2026/59/02</t>
  </si>
  <si>
    <t>ESHA620PS4F55EJ</t>
  </si>
  <si>
    <t>2000A, AL, PET, Silver Contact, 3PH+N+PE [4-Wire], IP55, Expansion Joint 1000 mm</t>
  </si>
  <si>
    <t>023/2026/59/02F</t>
  </si>
  <si>
    <t>ESHA620PS4F55FS425-EJ</t>
  </si>
  <si>
    <t>2000A, AL, PET, Silver Contact, 3PH+N+PE [4-Wire], IP55, Flange Straight 425 mm, For Expansion Joint</t>
  </si>
  <si>
    <t>023/2026/59/03</t>
  </si>
  <si>
    <t>023/2026/59/04</t>
  </si>
  <si>
    <t>023/2026/60/01</t>
  </si>
  <si>
    <t>023/2026/60/02</t>
  </si>
  <si>
    <t>023/2026/60/02F</t>
  </si>
  <si>
    <t>023/2026/60/03</t>
  </si>
  <si>
    <t>023/2026/60/04</t>
  </si>
  <si>
    <t>023/2026/61/01</t>
  </si>
  <si>
    <t>ESHA612PS4F55SF1000</t>
  </si>
  <si>
    <t>1250A, AL, PET, Silver Contact, 3PH+N+PE [4-Wire], IP55, Straight Feeder 1000 mm</t>
  </si>
  <si>
    <t>023/2026/61/02</t>
  </si>
  <si>
    <t>ESHA612PS4F55EJ</t>
  </si>
  <si>
    <t>1250A, AL, PET, Silver Contact, 3PH+N+PE [4-Wire], IP55, Expansion Joint, 1000 mm</t>
  </si>
  <si>
    <t>023/2026/61/02F</t>
  </si>
  <si>
    <t>ESHA612PS4F55FS425-EJ</t>
  </si>
  <si>
    <t>1250A, AL, PET, Silver Contact, 3PH+N+PE [4-Wire], IP55, Flange Straight 425 mm For Expansion Joint</t>
  </si>
  <si>
    <t>023/2026/61/03</t>
  </si>
  <si>
    <t>023/2026/61/04</t>
  </si>
  <si>
    <t>023/2026/62/01</t>
  </si>
  <si>
    <t>023/2026/62/02</t>
  </si>
  <si>
    <t>023/2026/62/02F</t>
  </si>
  <si>
    <t>ESHA608PS4F55FS425-EJ</t>
  </si>
  <si>
    <t>800A, AL, PET, Silver Contact, 3PH+N+PE [4-Wire], IP55, Flange Straight 425 mm, For Expansion Joint</t>
  </si>
  <si>
    <t>023/2026/62/03</t>
  </si>
  <si>
    <t>023/2026/62/04</t>
  </si>
  <si>
    <t>023/2026/63/01</t>
  </si>
  <si>
    <t>ESHA610PS4F55SF1000</t>
  </si>
  <si>
    <t>1000A, AL, PET, Silver Contact, 3PH+N+PE [4-Wire], IP55, Straight Feeder 1000 mm</t>
  </si>
  <si>
    <t>023/2026/63/02</t>
  </si>
  <si>
    <t>023/2026/63/02F</t>
  </si>
  <si>
    <t>ESHA610PS4F55FS425-EJ</t>
  </si>
  <si>
    <t>1000A, AL, PET, Silver Contact, 3PH+N+PE [4-Wire], IP55, Flange Straight 425 mm For Expansion Joint</t>
  </si>
  <si>
    <t>023/2026/63/03</t>
  </si>
  <si>
    <t>ESHA610EC</t>
  </si>
  <si>
    <t>1000A, Aluminum, End Cap</t>
  </si>
  <si>
    <t>023/2026/63/04</t>
  </si>
  <si>
    <t>023/2026/64/01</t>
  </si>
  <si>
    <t>023/2026/64/01F</t>
  </si>
  <si>
    <t>023/2026/64/02</t>
  </si>
  <si>
    <t>023/2026/64/03</t>
  </si>
  <si>
    <t>023/2026/64/04</t>
  </si>
  <si>
    <t>032/2026/25/01</t>
  </si>
  <si>
    <t>ESHC540ES5F65SF1133</t>
  </si>
  <si>
    <t>4000A, CU, Epoxy, Silver Contact, 3PH+N+PER [5-Wire], IP65, Straight Feeder 1133 mm</t>
  </si>
  <si>
    <t xml:space="preserve">Banque Misr (west- smart village) </t>
  </si>
  <si>
    <t>16/06/2026</t>
  </si>
  <si>
    <t>032/2026/25/02</t>
  </si>
  <si>
    <t>ESHC540ES5F65SF2358</t>
  </si>
  <si>
    <t>4000A, CU, Epoxy, Silver Contact, 3PH+N+PER [5-Wire], IP65, Straight Feeder 2358 mm</t>
  </si>
  <si>
    <t>032/2026/25/03</t>
  </si>
  <si>
    <t>032/2026/25/04</t>
  </si>
  <si>
    <t>ESHC540ES5F65EFOEALA300B300</t>
  </si>
  <si>
    <t>4000A, CU, Epoxy, Silver Contact, 3PH+N+PER [5-Wire], IP65, Elbow Flat (OE) A300B300</t>
  </si>
  <si>
    <t>032/2026/25/05</t>
  </si>
  <si>
    <t>ESHC540ES5F65SF1474</t>
  </si>
  <si>
    <t>4000A, CU, Epoxy, Silver Contact, 3PH+N+PER [5-Wire], IP65, Straight Feeder 1474 mm</t>
  </si>
  <si>
    <t>032/2026/25/06</t>
  </si>
  <si>
    <t>032/2026/25/07</t>
  </si>
  <si>
    <t>ESHC540ES5F65SF1625</t>
  </si>
  <si>
    <t>4000A, CU, Epoxy, Silver Contact, 3PH+N+PER [5-Wire], IP65, Straight Feeder 1625 mm</t>
  </si>
  <si>
    <t>032/2026/26/01</t>
  </si>
  <si>
    <t>032/2026/26/02</t>
  </si>
  <si>
    <t>032/2026/26/03</t>
  </si>
  <si>
    <t>ESHC540ES5F65SF1721</t>
  </si>
  <si>
    <t>4000A, CU, Epoxy, Silver Contact, 3PH+N+PER [5-Wire], IP65, Straight Feeder 1721mm</t>
  </si>
  <si>
    <t>032/2026/26/04</t>
  </si>
  <si>
    <t>ESHC540ES5F65SF2663</t>
  </si>
  <si>
    <t>4000A, CU, Epoxy, Silver Contact, 3PH+N+PER [5-Wire], IP65, Straight Feeder 2663 mm</t>
  </si>
  <si>
    <t>032/2026/26/05</t>
  </si>
  <si>
    <t>032/2026/26/06</t>
  </si>
  <si>
    <t>032/2026/27/01</t>
  </si>
  <si>
    <t>ESHC540ES5F65SF1675</t>
  </si>
  <si>
    <t>4000A, CU, Epoxy, Silver Contact, 3PH+N+PER [5-Wire], IP65, Straight Feeder 1675 mm</t>
  </si>
  <si>
    <t>032/2026/27/02</t>
  </si>
  <si>
    <t>032/2026/27/03</t>
  </si>
  <si>
    <t>032/2026/27/04</t>
  </si>
  <si>
    <t>ESHC540ES5F65SF2400</t>
  </si>
  <si>
    <t>4000A, CU, Epoxy, Silver Contact, 3PH+N+PER [5-Wire], IP65, Straight Feeder 2400 mm</t>
  </si>
  <si>
    <t>032/2026/27/05</t>
  </si>
  <si>
    <t>032/2026/27/06</t>
  </si>
  <si>
    <t>032/2026/28/01</t>
  </si>
  <si>
    <t>ESHC540ES5F65SF2790</t>
  </si>
  <si>
    <t>4000A, CU, Epoxy, Silver Contact, 3PH+N+PER [5-Wire], IP65, Straight Feeder 2790 mm</t>
  </si>
  <si>
    <t>032/2026/28/02</t>
  </si>
  <si>
    <t>032/2026/28/03</t>
  </si>
  <si>
    <t>032/2026/28/04</t>
  </si>
  <si>
    <t>032/2026/29/01</t>
  </si>
  <si>
    <t>ESHC540ES5F65SF1084</t>
  </si>
  <si>
    <t>4000A, CU, Epoxy, Silver Contact, 3PH+N+PER [5-Wire], IP65, Straight Feeder 1084 mm</t>
  </si>
  <si>
    <t>032/2026/29/02</t>
  </si>
  <si>
    <t>ESHC540ES5F65SF1975</t>
  </si>
  <si>
    <t>4000A, CU, Epoxy, Silver Contact, 3PH+N+PER [5-Wire], IP65, Straight Feeder 1975 mm</t>
  </si>
  <si>
    <t>032/2026/29/03</t>
  </si>
  <si>
    <t>ESHC540ES5F65SF1475</t>
  </si>
  <si>
    <t>4000A, CU, Epoxy, Silver Contact, 3PH+N+PER [5-Wire], IP65, Straight Feeder 1475 mm</t>
  </si>
  <si>
    <t>032/2026/29/04</t>
  </si>
  <si>
    <t>ESHC540ES5F65SF2229</t>
  </si>
  <si>
    <t>4000A, CU, Epoxy, Silver Contact, 3PH+N+PER [5-Wire], IP65, Straight Feeder 2229 mm</t>
  </si>
  <si>
    <t>032/2026/29/05</t>
  </si>
  <si>
    <t>032/2026/29/06</t>
  </si>
  <si>
    <t>032/2026/30/01</t>
  </si>
  <si>
    <t>ESHC510ES5F65SF1788</t>
  </si>
  <si>
    <t>1000A, CU, Epoxy, Silver Contact, 3PH+N+PER [5-Wire], IP65, Straight Feeder 1788 mm</t>
  </si>
  <si>
    <t>032/2026/30/02</t>
  </si>
  <si>
    <t>032/2026/30/03</t>
  </si>
  <si>
    <t>ESHC510ES5F65SF1935</t>
  </si>
  <si>
    <t>1000A, CU, Epoxy, Silver Contact, 3PH+N+PER [5-Wire], IP65, Straight Feeder 1935 mm</t>
  </si>
  <si>
    <t>032/2026/30/04</t>
  </si>
  <si>
    <t>ESHC510ES5F65SF1049</t>
  </si>
  <si>
    <t>1000A, CU, Epoxy, Silver Contact, 3PH+N+PER [5-Wire], IP65, Straight Feeder 1049 mm</t>
  </si>
  <si>
    <t>032/2026/31/01</t>
  </si>
  <si>
    <t>032/2026/31/02</t>
  </si>
  <si>
    <t>ESHC510ES5F65SF2027</t>
  </si>
  <si>
    <t>1000A, CU, Epoxy, Silver Contact, 3PH+N+PER [5-Wire], IP65, Straight Feeder 2027 mm</t>
  </si>
  <si>
    <t>032/2026/31/03</t>
  </si>
  <si>
    <t>ESHC510ES5F65SF1632</t>
  </si>
  <si>
    <t>1000A, CU, Epoxy, Silver Contact, 3PH+N+PER [5-Wire], IP65, Straight Feeder 1632 mm</t>
  </si>
  <si>
    <t>032/2026/31/04</t>
  </si>
  <si>
    <t>032/2026/32/01</t>
  </si>
  <si>
    <t>032/2026/32/02</t>
  </si>
  <si>
    <t>032/2026/32/03</t>
  </si>
  <si>
    <t>032/2026/33/01</t>
  </si>
  <si>
    <t>032/2026/33/02</t>
  </si>
  <si>
    <t>032/2026/33/03</t>
  </si>
  <si>
    <t>032/2026/33/04</t>
  </si>
  <si>
    <t>042/2026/112/01</t>
  </si>
  <si>
    <t xml:space="preserve">Ajman Khazna Project </t>
  </si>
  <si>
    <t>042/2026/112/02</t>
  </si>
  <si>
    <t>042/2026/112/03</t>
  </si>
  <si>
    <t>ESHC525PFT5F65EEUALA370B370-3002FR</t>
  </si>
  <si>
    <t>2500A, CU, PET, Fully Tinned, 3PH+N+PER [5-Wire], IP65, Elbow Edge [U] A370B370, [FR], Carmine Red Color</t>
  </si>
  <si>
    <t>042/2026/112/04</t>
  </si>
  <si>
    <t>042/2026/112/05</t>
  </si>
  <si>
    <t>ESHC525PFT5F65SF2500-3002FR</t>
  </si>
  <si>
    <t>2500A, CU, PET, Fully Tinned, 3PH+N+PER [5-Wire], IP65, Straight Feeder 2500 mm, [FR], Carmine Red Color</t>
  </si>
  <si>
    <t>042/2026/112/06</t>
  </si>
  <si>
    <t>042/2026/113/01</t>
  </si>
  <si>
    <t>042/2026/113/02</t>
  </si>
  <si>
    <t>042/2026/113/03</t>
  </si>
  <si>
    <t>042/2026/113/04</t>
  </si>
  <si>
    <t>ESHC525PFT5F65EEUALA370B370-1033FR</t>
  </si>
  <si>
    <t>2500A, CU, PET, Fully Tinned, 3PH+N+PER [5-Wire], IP65, Elbow Edge [U] A370B370, [FR], Dahlia Yellow Color</t>
  </si>
  <si>
    <t>042/2026/113/05</t>
  </si>
  <si>
    <t>ESHC525PFT5F65SF2500-1033FR</t>
  </si>
  <si>
    <t>2500A, CU, PET, Fully Tinned, 3PH+N+PER [5-Wire], IP65, Straight Feeder 2500 mm, [FR], Dahlia Yellow Color</t>
  </si>
  <si>
    <t>042/2026/114/01</t>
  </si>
  <si>
    <t>042/2026/114/02</t>
  </si>
  <si>
    <t>042/2026/114/03</t>
  </si>
  <si>
    <t>042/2026/114/04</t>
  </si>
  <si>
    <t>042/2026/114/05</t>
  </si>
  <si>
    <t>ESHC525PFT5F65SF2000-5015FR</t>
  </si>
  <si>
    <t>2500A, CU, PET, Fully Tinned, 3PH+N+PER [5-Wire], IP65, Straight Feeder 2000 mm, [FR], Sky Blue Color</t>
  </si>
  <si>
    <t>042/2026/115/01</t>
  </si>
  <si>
    <t>042/2026/115/02</t>
  </si>
  <si>
    <t>042/2026/115/03</t>
  </si>
  <si>
    <t>ESHC525PFT5F65EEUALA370B370-6032FR</t>
  </si>
  <si>
    <t>2500A, CU, PET, Fully Tinned, 3PH+N+PER [5-Wire], IP65, Elbow Edge [U] A370B370, [FR], Signal Green Color</t>
  </si>
  <si>
    <t>042/2026/115/04</t>
  </si>
  <si>
    <t>042/2026/115/05</t>
  </si>
  <si>
    <t>042/2026/115/06</t>
  </si>
  <si>
    <t>042/2026/116/01</t>
  </si>
  <si>
    <t>042/2026/116/02</t>
  </si>
  <si>
    <t>042/2026/116/03</t>
  </si>
  <si>
    <t>ESHC525PFT5F65SF2000-2004FR</t>
  </si>
  <si>
    <t>2500A, CU, PET, Fully Tinned, 3PH+N+PER [5-Wire], IP65, Straight Feeder 2000 mm, [FR], Pure Orange Color</t>
  </si>
  <si>
    <t>042/2026/116/04</t>
  </si>
  <si>
    <t>042/2026/116/05</t>
  </si>
  <si>
    <t>042/2026/117/01</t>
  </si>
  <si>
    <t>042/2026/117/02</t>
  </si>
  <si>
    <t>042/2026/117/03</t>
  </si>
  <si>
    <t>042/2026/117/04</t>
  </si>
  <si>
    <t>042/2026/118/01</t>
  </si>
  <si>
    <t>042/2026/118/02</t>
  </si>
  <si>
    <t>042/2026/118/03</t>
  </si>
  <si>
    <t>042/2026/118/04</t>
  </si>
  <si>
    <t>042/2026/118/05</t>
  </si>
  <si>
    <t>042/2026/118/06</t>
  </si>
  <si>
    <t>042/2026/119/01</t>
  </si>
  <si>
    <t>042/2026/119/02</t>
  </si>
  <si>
    <t>042/2026/119/03</t>
  </si>
  <si>
    <t>042/2026/119/04</t>
  </si>
  <si>
    <t>042/2026/119/05</t>
  </si>
  <si>
    <t>042/2026/120/01</t>
  </si>
  <si>
    <t>042/2026/120/02</t>
  </si>
  <si>
    <t>042/2026/120/03</t>
  </si>
  <si>
    <t>042/2026/120/04</t>
  </si>
  <si>
    <t>042/2026/120/05</t>
  </si>
  <si>
    <t>042/2026/120/06</t>
  </si>
  <si>
    <t>042/2026/121/01</t>
  </si>
  <si>
    <t>ESHC525PFT5F65EEUALA370B370-2004FR</t>
  </si>
  <si>
    <t>2500A, CU, PET, Fully Tinned, 3PH+N+PER [5-Wire], IP65, Elbow Edge [U] A370B370, [FR], Pure Orange Color</t>
  </si>
  <si>
    <t>042/2026/121/02</t>
  </si>
  <si>
    <t>042/2026/121/03</t>
  </si>
  <si>
    <t>042/2026/121/04</t>
  </si>
  <si>
    <t>042/2026/121/05</t>
  </si>
  <si>
    <t>042/2026/121/06</t>
  </si>
  <si>
    <t>055/2025/10.2/01</t>
  </si>
  <si>
    <t>ESHC550ES4F65SF1140-C53S</t>
  </si>
  <si>
    <t>5000A(3S), CU, Epoxy, Silver Contact, C5 Coating, 3PH+N+PE [4-Wire], IP65, Straight Feeder 1140 mm</t>
  </si>
  <si>
    <t>Wave C2.</t>
  </si>
  <si>
    <t>055/2025/11.2/01</t>
  </si>
  <si>
    <t>ESHC550ES4F65EEALA940B660-C53S</t>
  </si>
  <si>
    <t>5000A(3S), CU, Epoxy, Silver Contact, C5 Coating, 3PH+N+PE [4-Wire], IP65, Elbow Edge A940B660</t>
  </si>
  <si>
    <t>003/2026/81</t>
  </si>
  <si>
    <t>BW-TEST-SC-LNK-C325</t>
  </si>
  <si>
    <t>SHORT CIRCUIT- 3MM - TEST</t>
  </si>
  <si>
    <t>17/06/2026</t>
  </si>
  <si>
    <t>032/2026/34</t>
  </si>
  <si>
    <t>BW-C CHAN-40X25X2</t>
  </si>
  <si>
    <t>C-Channel (40 x 25 x 2)mm, Galvanized Sheet Metal, Size 2X1M, Thickness 2mm</t>
  </si>
  <si>
    <t>21/06/2026</t>
  </si>
  <si>
    <t>036/2026/8/01</t>
  </si>
  <si>
    <t>ESHC525ES4F55FFLA425B300</t>
  </si>
  <si>
    <t>2500A, CU, Epoxy, Silver Contact, 3PH+N+PE [4-Wire], IP55, Flange Flat (L) A425B300</t>
  </si>
  <si>
    <t xml:space="preserve">Mithak Restaurant- Algerie | V2 </t>
  </si>
  <si>
    <t>036/2026/8/02</t>
  </si>
  <si>
    <t>ESHC525ES4F55ZFRALA300B390C300</t>
  </si>
  <si>
    <t>2500A, CU, Epoxy, Silver Contact, 3PH+N+PE [4-Wire], IP55, Z-Unit Flat (R) A300B390C300</t>
  </si>
  <si>
    <t>036/2026/8/03</t>
  </si>
  <si>
    <t>ESHC525ES4F55EEUALA370B370</t>
  </si>
  <si>
    <t>2500A, CU, Epoxy, Silver Contact, 3PH+N+PE [4-Wire], IP55, Elbow Edge (U) A370B370</t>
  </si>
  <si>
    <t>036/2026/8/04</t>
  </si>
  <si>
    <t>ESHC525ES4F55EFLALA650B300</t>
  </si>
  <si>
    <t>2500A, CU, Epoxy, Silver Contact, 3PH+N+PE [4-Wire], IP55, Elbow Flat (L) A650B300</t>
  </si>
  <si>
    <t>036/2026/8/05</t>
  </si>
  <si>
    <t>ESHC525ES4F55FS425</t>
  </si>
  <si>
    <t>2500A, CU, Epoxy, Silver Contact, 3PH+N+PE [4-Wire], IP55, Flange Straight 425 mm</t>
  </si>
  <si>
    <t>036/2026/8/06</t>
  </si>
  <si>
    <t>036/2026/8/07</t>
  </si>
  <si>
    <t>036/2026/8/08</t>
  </si>
  <si>
    <t>036/2026/8/09</t>
  </si>
  <si>
    <t>036/2026/9/01</t>
  </si>
  <si>
    <t>036/2026/9/02</t>
  </si>
  <si>
    <t>036/2026/9/03</t>
  </si>
  <si>
    <t>ESHC525ES4F55TSA370B370C370</t>
  </si>
  <si>
    <t>2500A, CU, Epoxy, Silver Contact, 3PH+N+PE [4-Wire], IP55, T-Section A370B370C370</t>
  </si>
  <si>
    <t>036/2026/9/04</t>
  </si>
  <si>
    <t>ESHC525ES4F55EFLALA300B300</t>
  </si>
  <si>
    <t>2500A, CU, Epoxy, Silver Contact, 3PH+N+PE [4-Wire], IP55, Elbow Flat (L) A300B300</t>
  </si>
  <si>
    <t>036/2026/9/05</t>
  </si>
  <si>
    <t>036/2026/9/06</t>
  </si>
  <si>
    <t>036/2026/9/07</t>
  </si>
  <si>
    <t>ESHC525ES4F55EEDALA370B370</t>
  </si>
  <si>
    <t>2500A, CU, Epoxy, Silver Contact, 3PH+N+PE [4-Wire], IP55, Elbow Edge (D) A370B370</t>
  </si>
  <si>
    <t>036/2026/9/08</t>
  </si>
  <si>
    <t>036/2026/9/09</t>
  </si>
  <si>
    <t>036/2026/9/10</t>
  </si>
  <si>
    <t>036/2026/10/01</t>
  </si>
  <si>
    <t>ESHC525ES4F55OEULALA370B370C300</t>
  </si>
  <si>
    <t>2500A, CU, Epoxy, Silver Contact, 3PH+N+PE [4-Wire], IP55, Offset Edge (U)(L) A370B370C300</t>
  </si>
  <si>
    <t>036/2026/10/02</t>
  </si>
  <si>
    <t>036/2026/10/03</t>
  </si>
  <si>
    <t>036/2026/10/04</t>
  </si>
  <si>
    <t>036/2026/10/05</t>
  </si>
  <si>
    <t>ESHC525ES4F55FFLA525B300</t>
  </si>
  <si>
    <t>2500A, CU, Epoxy, Silver Contact, 3PH+N+PE [4-Wire], IP55, Flange Flat (L) A525B300</t>
  </si>
  <si>
    <t>036/2026/10/06</t>
  </si>
  <si>
    <t>036/2026/10/07</t>
  </si>
  <si>
    <t>036/2026/10/08</t>
  </si>
  <si>
    <t>036/2026/10/09</t>
  </si>
  <si>
    <t>036/2026/11/01</t>
  </si>
  <si>
    <t>036/2026/11/02</t>
  </si>
  <si>
    <t>ESHC525ES4F55FFRA635B300</t>
  </si>
  <si>
    <t>2500A, CU, Epoxy, Silver Contact, 3PH+N+PE [4-Wire], IP55, Flange Flat (R) A635B300</t>
  </si>
  <si>
    <t>036/2026/11/03</t>
  </si>
  <si>
    <t>036/2026/11/04</t>
  </si>
  <si>
    <t>036/2026/11/05</t>
  </si>
  <si>
    <t>036/2026/12/01</t>
  </si>
  <si>
    <t>ESHC525ES4F55FFLA635B300</t>
  </si>
  <si>
    <t>2500A, CU, Epoxy, Silver Contact, 3PH+N+PE [4-Wire], IP55, Flange Flat (L) A635B300</t>
  </si>
  <si>
    <t>036/2026/12/02</t>
  </si>
  <si>
    <t>036/2026/12/03</t>
  </si>
  <si>
    <t>036/2026/12/04</t>
  </si>
  <si>
    <t>036/2026/12/05</t>
  </si>
  <si>
    <t>041/2025/5.2/01</t>
  </si>
  <si>
    <t>ESHA640PT4F55EEALA680B505</t>
  </si>
  <si>
    <t>4000A, AL, PET, Tin Contact, 3PH+N+PE [4-Wire], IP55, Elbow Edge A680B505</t>
  </si>
  <si>
    <t>Wadi Degla</t>
  </si>
  <si>
    <t xml:space="preserve"> 22/06/2026 </t>
  </si>
  <si>
    <t>041/2025/5.2/02</t>
  </si>
  <si>
    <t>ESHA640PT4F55SF1110</t>
  </si>
  <si>
    <t>4000A, AL, PET, Tin Contact, 3PH+N+PE [4-Wire], IP55, Straight Feeder 1110 mm</t>
  </si>
  <si>
    <t>041/2025/5.2/03</t>
  </si>
  <si>
    <t>BWJPA6T440125IP55</t>
  </si>
  <si>
    <t>041/2025/6.2/01</t>
  </si>
  <si>
    <t>ESHA632PT4F55EEALA510B450</t>
  </si>
  <si>
    <t>3200A, AL, PET, Tin Contact, 3PH+N+PE [4-Wire], IP55, Elbow Edge A510B450</t>
  </si>
  <si>
    <t>041/2025/6.2/02</t>
  </si>
  <si>
    <t>ESHA632PT4F55SF1205</t>
  </si>
  <si>
    <t>3200A, AL, PET, Tin Contact, 3PH+N+PE [4-Wire], IP55, Straight Feeder 1205 mm</t>
  </si>
  <si>
    <t>041/2025/6.2/03</t>
  </si>
  <si>
    <t>BWJPA6T432125IP55</t>
  </si>
  <si>
    <t>003/2026/92</t>
  </si>
  <si>
    <t>BWMPJPCT504</t>
  </si>
  <si>
    <t>400A, CU Joint Pack, 1S(25), 3Ph+N+PER [5-Wire], Tin Plated, IP55</t>
  </si>
  <si>
    <t xml:space="preserve">R&amp;D-Copper-2026 </t>
  </si>
  <si>
    <t>066/2025/19.3/01</t>
  </si>
  <si>
    <t>v14</t>
  </si>
  <si>
    <t>066/2025/19.3/02</t>
  </si>
  <si>
    <t>066/2025/20.3/01</t>
  </si>
  <si>
    <t>066/2025/20.3/02</t>
  </si>
  <si>
    <t>ESHC550PT5F65SF2215-3S</t>
  </si>
  <si>
    <t>5000A, CU(3S-160), PET, Tin Contact, 3PH+N+PER [5-Wire], IP65, Straight Feeder 2215 mm</t>
  </si>
  <si>
    <t>066/2025/7.6/01</t>
  </si>
  <si>
    <t>ESHC550PT5F65SF1810-3S</t>
  </si>
  <si>
    <t>5000A, CU(3S-160), PET, Tin Contact, 3PH+N+PER [5-Wire], IP65, Straight Feeder 1810 mm</t>
  </si>
  <si>
    <t>066/2025/7.6/02</t>
  </si>
  <si>
    <t>ESHC550PT5F65SF1595-3S</t>
  </si>
  <si>
    <t>5000A, CU(3S-160), PET, Tin Contact, 3PH+N+PER [5-Wire], IP65, Straight Feeder 1595 mm</t>
  </si>
  <si>
    <t>066/2025/7.6/03</t>
  </si>
  <si>
    <t>066/2025/8.6/01</t>
  </si>
  <si>
    <t>ESHC550PT5F65SF1175-3S</t>
  </si>
  <si>
    <t>5000A, CU(3S-160), PET, Tin Contact, 3PH+N+PER [5-Wire], IP65, Straight Feeder 1175 mm</t>
  </si>
  <si>
    <t>066/2025/8.6/02</t>
  </si>
  <si>
    <t>ESHC550PT5F65SF1285-3S</t>
  </si>
  <si>
    <t>5000A, CU(3S-160), PET, Tin Contact, 3PH+N+PER [5-Wire], IP65, Straight Feeder 1285 mm</t>
  </si>
  <si>
    <t>066/2025/8.6/03</t>
  </si>
  <si>
    <t>003/2026/93</t>
  </si>
  <si>
    <t>400A, CU, Air Insulated, Tin Contact, 3PH+N+PER [5-Wire], IP55, Straight Plug-In 3000 mm</t>
  </si>
  <si>
    <t>23/06/2026</t>
  </si>
  <si>
    <t>051/2026/10/01</t>
  </si>
  <si>
    <t>ESHC525PT5P55O123SP3000</t>
  </si>
  <si>
    <t>2500A, CU, PET, Tin Contact, 3PH+N+PER [5-Wire], IP55, Straight Plug-in 3000 mm</t>
  </si>
  <si>
    <t xml:space="preserve">KFUPM - BUSWAY SYSTEM B26 </t>
  </si>
  <si>
    <t>051/2026/10/02</t>
  </si>
  <si>
    <t>051/2026/10/03</t>
  </si>
  <si>
    <t>ESHC525PT5F55SF3000</t>
  </si>
  <si>
    <t>2500A, CU, PET, Tin Contact, 3PH+N+PER [5-Wire], IP55, Straight Feeder 3000 mm</t>
  </si>
  <si>
    <t>051/2026/8/01</t>
  </si>
  <si>
    <t>051/2026/8/02</t>
  </si>
  <si>
    <t>051/2026/8/03</t>
  </si>
  <si>
    <t>ESHC516PT5F55SF3000</t>
  </si>
  <si>
    <t>1600A, CU, PET, Tin Contact, 3PH+N+PER [5-Wire], IP55, Straight Feeder 3000 mm</t>
  </si>
  <si>
    <t>051/2026/9/01</t>
  </si>
  <si>
    <t>ESHC532PT5F55SF3000-110</t>
  </si>
  <si>
    <t>3200A, CU(110), PET, Tin Contact, 3PH+N+PER [5-Wire], IP55, Straight Feeder 3000 mm</t>
  </si>
  <si>
    <t>051/2026/9/02</t>
  </si>
  <si>
    <t>ESHC532PT5P55O12SP2000-110</t>
  </si>
  <si>
    <t>3200A, CU(110), PET, Tin Contact, 3PH+N+PER [5-Wire], IP55, Straight Plug-in 2000 mm</t>
  </si>
  <si>
    <t>051/2026/9/03</t>
  </si>
  <si>
    <t>BWJPC5T532125IP55-110</t>
  </si>
  <si>
    <t>3200A, CU Joint Pack, 2S(110), 3Ph+N+PER [5-Wire],Tin Plated, IP55</t>
  </si>
  <si>
    <t>003/2025/101</t>
  </si>
  <si>
    <t xml:space="preserve">Rixos Hotel- Baghdad </t>
  </si>
  <si>
    <t>24/06/2026</t>
  </si>
  <si>
    <t>027/2026/3/01</t>
  </si>
  <si>
    <t>ESHC532PT4F55FS425</t>
  </si>
  <si>
    <t>3200A, CU, PET, Tin Contact, 3PH+N+PE [4-Wire], IP55, Flange Straight 425 mm</t>
  </si>
  <si>
    <t>Saint Fatima School - Mostakbal City</t>
  </si>
  <si>
    <t>010/2026/3/01</t>
  </si>
  <si>
    <t>ESHC520PS4F55FS425</t>
  </si>
  <si>
    <t>2000A, CU, PET, Silver Contact, 3PH+N+PE [4-Wire], IP55, Flange Straight 425 mm</t>
  </si>
  <si>
    <t xml:space="preserve"> IL Bosko Mostakbal City </t>
  </si>
  <si>
    <t>010/2026/3/02</t>
  </si>
  <si>
    <t>ESHC520PS4F55SF405</t>
  </si>
  <si>
    <t>2000A, CU, PET, Silver Contact, 3PH+N+PE [4-Wire], IP55, Straight Feeder 405 mm</t>
  </si>
  <si>
    <t>010/2026/3/03</t>
  </si>
  <si>
    <t>ESHC520PS4F55EFALA300B300</t>
  </si>
  <si>
    <t>2000A, CU, PET, Silver Contact, 3PH+N+PE [4-Wire], IP55, Elbow Flat A300B300</t>
  </si>
  <si>
    <t>010/2026/3/04</t>
  </si>
  <si>
    <t>ESHC520PS4F55EEALA405B690</t>
  </si>
  <si>
    <t>2000A, CU, PET, Silver Contact, 3PH+N+PE [4-Wire], IP55, Elbow Edge A405B690</t>
  </si>
  <si>
    <t>010/2026/3/05</t>
  </si>
  <si>
    <t>ESHC520PS4F55EEALA350B355</t>
  </si>
  <si>
    <t>2000A, CU, PET, Silver Contact, 3PH+N+PE [4-Wire], IP55, Elbow Edge A350B355</t>
  </si>
  <si>
    <t>010/2026/3/06</t>
  </si>
  <si>
    <t>ESHC520PS4F55EEALA350B955</t>
  </si>
  <si>
    <t>2000A, CU, PET, Silver Contact, 3PH+N+PE [4-Wire], IP55, Elbow Edge A350B955</t>
  </si>
  <si>
    <t>010/2026/3/07</t>
  </si>
  <si>
    <t>ESHC520PS4F55SF665</t>
  </si>
  <si>
    <t>2000A, CU, PET, Silver Contact, 3PH+N+PE [4-Wire], IP55, Straight Feeder 665 mm</t>
  </si>
  <si>
    <t>010/2026/3/08</t>
  </si>
  <si>
    <t>010/2026/3/09</t>
  </si>
  <si>
    <t>010/2026/3/10</t>
  </si>
  <si>
    <t>010/2026/3/11</t>
  </si>
  <si>
    <t>010/2026/3/12</t>
  </si>
  <si>
    <t>BWJPC5S420125IP55</t>
  </si>
  <si>
    <t>010/2026/4/01</t>
  </si>
  <si>
    <t>010/2026/4/02</t>
  </si>
  <si>
    <t>010/2026/4/03</t>
  </si>
  <si>
    <t>010/2026/4/04</t>
  </si>
  <si>
    <t>010/2026/4/05</t>
  </si>
  <si>
    <t>010/2026/4/06</t>
  </si>
  <si>
    <t>010/2026/4/07</t>
  </si>
  <si>
    <t>010/2026/4/08</t>
  </si>
  <si>
    <t>010/2026/4/09</t>
  </si>
  <si>
    <t>010/2026/4/10</t>
  </si>
  <si>
    <t>010/2026/4/11</t>
  </si>
  <si>
    <t>010/2026/4/12</t>
  </si>
  <si>
    <t>042/2026/39.1/01</t>
  </si>
  <si>
    <t>042/2026/39.1/02</t>
  </si>
  <si>
    <t>042/2026/40.1/01</t>
  </si>
  <si>
    <t>042/2026/40.1/02</t>
  </si>
  <si>
    <t>042/2026/41.1/01</t>
  </si>
  <si>
    <t>042/2026/42.1/01</t>
  </si>
  <si>
    <t>042/2026/42.1/02</t>
  </si>
  <si>
    <t>042/2026/43.1/01</t>
  </si>
  <si>
    <t>042/2026/43.1/02</t>
  </si>
  <si>
    <t>042/2026/44.1/01</t>
  </si>
  <si>
    <t>042/2026/45.1/01</t>
  </si>
  <si>
    <t>042/2026/45.1/02</t>
  </si>
  <si>
    <t>042/2026/46.1/01</t>
  </si>
  <si>
    <t>042/2026/46.1/02</t>
  </si>
  <si>
    <t>042/2026/47.1/01</t>
  </si>
  <si>
    <t>042/2026/48.1/01</t>
  </si>
  <si>
    <t>042/2026/48.1/02</t>
  </si>
  <si>
    <t>042/2026/49.1/01</t>
  </si>
  <si>
    <t>042/2026/49.1/02</t>
  </si>
  <si>
    <t>042/2026/50.1/01</t>
  </si>
  <si>
    <t>042/2026/51.1/01</t>
  </si>
  <si>
    <t>042/2026/51.1/02</t>
  </si>
  <si>
    <t>042/2026/52.1/01</t>
  </si>
  <si>
    <t>042/2026/52.1/02</t>
  </si>
  <si>
    <t>042/2026/53.1/01</t>
  </si>
  <si>
    <t>042/2026/54.1/01</t>
  </si>
  <si>
    <t>042/2026/54.1/02</t>
  </si>
  <si>
    <t>042/2026/55.1/01</t>
  </si>
  <si>
    <t>042/2026/55.1/02</t>
  </si>
  <si>
    <t>042/2026/56.1/01</t>
  </si>
  <si>
    <t>042/2026/57.1/01</t>
  </si>
  <si>
    <t>042/2026/57.1/02</t>
  </si>
  <si>
    <t>042/2026/58.1/01</t>
  </si>
  <si>
    <t>042/2026/58.1/02</t>
  </si>
  <si>
    <t>042/2026/59.1/01</t>
  </si>
  <si>
    <t>042/2026/60.1/01</t>
  </si>
  <si>
    <t>042/2026/60.1/02</t>
  </si>
  <si>
    <t>042/2026/61.1/01</t>
  </si>
  <si>
    <t>042/2026/61.1/02</t>
  </si>
  <si>
    <t>042/2026/62.1/01</t>
  </si>
  <si>
    <t>042/2026/63.1/01</t>
  </si>
  <si>
    <t>042/2026/63.1/02</t>
  </si>
  <si>
    <t>042/2026/64.1/01</t>
  </si>
  <si>
    <t>042/2026/64.1/02</t>
  </si>
  <si>
    <t>042/2026/65.1/01</t>
  </si>
  <si>
    <t>042/2026/66.1/01</t>
  </si>
  <si>
    <t>042/2026/66.1/02</t>
  </si>
  <si>
    <t>042/2026/67.1/01</t>
  </si>
  <si>
    <t>042/2026/67.1/02</t>
  </si>
  <si>
    <t>042/2026/68.1/01</t>
  </si>
  <si>
    <t>042/2026/69.1/01</t>
  </si>
  <si>
    <t>042/2026/69.1/02</t>
  </si>
  <si>
    <t>042/2026/70.1/01</t>
  </si>
  <si>
    <t>042/2026/70.1/02</t>
  </si>
  <si>
    <t>042/2026/71.1/01</t>
  </si>
  <si>
    <t>042/2026/72.1/01</t>
  </si>
  <si>
    <t>042/2026/72.1/02</t>
  </si>
  <si>
    <t>042/2026/73.1/01</t>
  </si>
  <si>
    <t>042/2026/73.1/02</t>
  </si>
  <si>
    <t>042/2026/74.1/01</t>
  </si>
  <si>
    <t>042/2026/75.1/01</t>
  </si>
  <si>
    <t>042/2026/75.1/02</t>
  </si>
  <si>
    <t>042/2026/76.1/01</t>
  </si>
  <si>
    <t>042/2026/76.1/02</t>
  </si>
  <si>
    <t>042/2026/77.1/01</t>
  </si>
  <si>
    <t>042/2026/78.1/01</t>
  </si>
  <si>
    <t>042/2026/78.1/02</t>
  </si>
  <si>
    <t>042/2026/79.1/01</t>
  </si>
  <si>
    <t>042/2026/79.1/02</t>
  </si>
  <si>
    <t>042/2026/80.1/01</t>
  </si>
  <si>
    <t>042/2026/81.1/01</t>
  </si>
  <si>
    <t>042/2026/81.1/02</t>
  </si>
  <si>
    <t>042/2026/82.1/01</t>
  </si>
  <si>
    <t>042/2026/82.1/02</t>
  </si>
  <si>
    <t>042/2026/83.1/01</t>
  </si>
  <si>
    <t>042/2026/84.1/01</t>
  </si>
  <si>
    <t>042/2026/84.1/02</t>
  </si>
  <si>
    <t>042/2026/85.1/01</t>
  </si>
  <si>
    <t>042/2026/85.1/02</t>
  </si>
  <si>
    <t>042/2026/86.1/01</t>
  </si>
  <si>
    <t>042/2026/87.1/01</t>
  </si>
  <si>
    <t>042/2026/87.1/02</t>
  </si>
  <si>
    <t>042/2026/88.1/01</t>
  </si>
  <si>
    <t>042/2026/88.1/02</t>
  </si>
  <si>
    <t>042/2026/89.1/01</t>
  </si>
  <si>
    <t>042/2026/90.1/01</t>
  </si>
  <si>
    <t>042/2026/90.1/02</t>
  </si>
  <si>
    <t>042/2026/91.1/01</t>
  </si>
  <si>
    <t>042/2026/91.1/02</t>
  </si>
  <si>
    <t>042/2026/92.1/01</t>
  </si>
  <si>
    <t>042/2026/93.1/01</t>
  </si>
  <si>
    <t>042/2026/93.1/02</t>
  </si>
  <si>
    <t>042/2026/94.1/01</t>
  </si>
  <si>
    <t>042/2026/94.1/02</t>
  </si>
  <si>
    <t>042/2026/95.1/01</t>
  </si>
  <si>
    <t>042/2026/96.1/01</t>
  </si>
  <si>
    <t>042/2026/96.1/02</t>
  </si>
  <si>
    <t>042/2026/97.1/01</t>
  </si>
  <si>
    <t>042/2026/97.1/02</t>
  </si>
  <si>
    <t>042/2026/98.1/01</t>
  </si>
  <si>
    <t>033/2024/257.8/01</t>
  </si>
  <si>
    <t>v122</t>
  </si>
  <si>
    <t xml:space="preserve"> 24/06/2026 </t>
  </si>
  <si>
    <t>033/2024/257.8/02</t>
  </si>
  <si>
    <t>033/2024/257.8/03</t>
  </si>
  <si>
    <t>033/2024/257.8/04</t>
  </si>
  <si>
    <t>033/2024/257.8/05</t>
  </si>
  <si>
    <t>ESHA650ES5F55SF785</t>
  </si>
  <si>
    <t>5000A, AL, Epoxy, Silver Contact, 3PH+N+PER [5-Wire], IP55, Straight Feeder 785 mm</t>
  </si>
  <si>
    <t>033/2024/257.8/06</t>
  </si>
  <si>
    <t>ESHA650ES5F55SF604</t>
  </si>
  <si>
    <t>5000A, AL, Epoxy, Silver Contact, 3PH+N+PER [5-Wire], IP55, Straight Feeder 604 mm</t>
  </si>
  <si>
    <t>033/2024/257.8/07</t>
  </si>
  <si>
    <t>ESHA650ES5F55SF763</t>
  </si>
  <si>
    <t>5000A, AL, Epoxy, Silver Contact, 3PH+N+PER [5-Wire], IP55, Straight Feeder 763 mm</t>
  </si>
  <si>
    <t>033/2024/257.8/08</t>
  </si>
  <si>
    <t>033/2024/257.8/09</t>
  </si>
  <si>
    <t>ESHA650ES5F55SF1110</t>
  </si>
  <si>
    <t>5000A, AL, Epoxy, Silver Contact, 3PH+N+PER [5-Wire], IP55, Straight Feeder 1110 mm</t>
  </si>
  <si>
    <t>033/2024/257.8/10</t>
  </si>
  <si>
    <t>ESHA650ES5F55SF550</t>
  </si>
  <si>
    <t>5000A, AL, Epoxy, Silver Contact, 3PH+N+PER [5-Wire], IP55, Straight Feeder 550 mm</t>
  </si>
  <si>
    <t>033/2024/257.8/11</t>
  </si>
  <si>
    <t>ESHA650ES5F55ZFLOA300B525C300</t>
  </si>
  <si>
    <t>5000A, AL, Epoxy, Silver Contact, 3PH+N+PER [5-Wire], IP55, Z-Unit Flat (LO) A300B525C300</t>
  </si>
  <si>
    <t>033/2024/257.8/12</t>
  </si>
  <si>
    <t>ESHA650ES5F55ZFLOA300B350C300</t>
  </si>
  <si>
    <t>5000A, AL, Epoxy, Silver Contact, 3PH+N+PER [5-Wire], IP55, Z-Unit Flat (LO) A300B350C300</t>
  </si>
  <si>
    <t>033/2024/257.8/13</t>
  </si>
  <si>
    <t>033/2024/264.7/01</t>
  </si>
  <si>
    <t>033/2024/264.7/02</t>
  </si>
  <si>
    <t>033/2024/264.7/03</t>
  </si>
  <si>
    <t>ESHA650ES5F55EFRIA300B420</t>
  </si>
  <si>
    <t>5000A, AL, Epoxy, Silver Contact, 3PH+N+PER [5-Wire], IP55, Elbow Flat (RI) A300B420</t>
  </si>
  <si>
    <t>033/2024/264.7/04</t>
  </si>
  <si>
    <t>ESHA650ES5F55EEUA645B965G95</t>
  </si>
  <si>
    <t>5000A, AL, Epoxy, Silver Contact, 3PH+N+PER [5-Wire], IP55, Elbow Edge (U) A645B965G95</t>
  </si>
  <si>
    <t>033/2024/265.6/01</t>
  </si>
  <si>
    <t>ESHA620ES5F55SF1200</t>
  </si>
  <si>
    <t>2000A, AL, Epoxy, Silver Contact, 3PH+N+PER [5-Wire], IP55, Straight Feeder 1200 mm</t>
  </si>
  <si>
    <t>033/2024/265.6/02</t>
  </si>
  <si>
    <t>ESHA620ES5F55SF1555</t>
  </si>
  <si>
    <t>2000A, AL, Epoxy, Silver Contact, 3PH+N+PER [5-Wire], IP55, Straight Feeder 1555 mm</t>
  </si>
  <si>
    <t>033/2024/265.6/03</t>
  </si>
  <si>
    <t>ESHA620ES5F55SF490</t>
  </si>
  <si>
    <t>2000A, AL, Epoxy, Silver Contact, 3PH+N+PER [5-Wire], IP55, Straight Feeder 490 mm</t>
  </si>
  <si>
    <t>033/2024/265.6/04</t>
  </si>
  <si>
    <t>033/2024/265.6/05</t>
  </si>
  <si>
    <t>033/2024/358.4/01</t>
  </si>
  <si>
    <t>033/2024/358.4/02</t>
  </si>
  <si>
    <t>033/2024/358.4/03</t>
  </si>
  <si>
    <t>033/2024/414.3/01</t>
  </si>
  <si>
    <t>ESHA620ES5F55SF1350</t>
  </si>
  <si>
    <t>2000A, AL, Epoxy, Silver Contact, 3PH+N+PER [5-Wire], IP55, Straight Feeder 1350 mm</t>
  </si>
  <si>
    <t>033/2024/414.3/02</t>
  </si>
  <si>
    <t>ESHA620ES5F55SF1537</t>
  </si>
  <si>
    <t>2000A, AL, Epoxy, Silver Contact, 3PH+N+PER [5-Wire], IP55, Straight Feeder 1537 mm</t>
  </si>
  <si>
    <t>033/2024/414.3/03</t>
  </si>
  <si>
    <t>ESHA620ES5F55EFRIA460B535</t>
  </si>
  <si>
    <t>2000A, AL, Epoxy, Silver Contact, 3PH+N+PER [5-Wire], IP55, Elbow Flat (RI) A460B535</t>
  </si>
  <si>
    <t>033/2024/414.3/04</t>
  </si>
  <si>
    <t>ESHA620ES5F55SF840</t>
  </si>
  <si>
    <t>2000A, AL, Epoxy, Silver Contact, 3PH+N+PER [5-Wire], IP55, Straight Feeder 840 mm</t>
  </si>
  <si>
    <t>033/2024/414.3/05</t>
  </si>
  <si>
    <t>033/2024/414.3/06</t>
  </si>
  <si>
    <t>033/2024/414.3/07</t>
  </si>
  <si>
    <t>033/2024/414.3/08</t>
  </si>
  <si>
    <t>033/2024/414.3/09</t>
  </si>
  <si>
    <t>033/2024/415.2/01</t>
  </si>
  <si>
    <t>033/2024/415.2/02</t>
  </si>
  <si>
    <t>ESHA620ES5F55SF700</t>
  </si>
  <si>
    <t>2000A, AL, Epoxy, Silver Contact, 3PH+N+PER [5-Wire], IP55, Straight Feeder 700 mm</t>
  </si>
  <si>
    <t>033/2024/415.2/03</t>
  </si>
  <si>
    <t>ESHA620ES5F55SF645</t>
  </si>
  <si>
    <t>2000A, AL, Epoxy, Silver Contact, 3PH+N+PER [5-Wire], IP55, Straight Feeder 645 mm</t>
  </si>
  <si>
    <t>033/2024/415.2/04</t>
  </si>
  <si>
    <t>066/2025/8.7/01</t>
  </si>
  <si>
    <t xml:space="preserve">MIral Project </t>
  </si>
  <si>
    <t>25/06/2026</t>
  </si>
  <si>
    <t>066/2025/8.7/02</t>
  </si>
  <si>
    <t>019/2025/31.4/01</t>
  </si>
  <si>
    <t>ESHC563ES4F65EEALA640B830-C5</t>
  </si>
  <si>
    <t>6300A, CU, Epoxy, Silver Contact, C5 Coating, 3PH+N+PE [4-Wire], IP65, Elbow Edge A640B830</t>
  </si>
  <si>
    <t xml:space="preserve">Wave-Development </t>
  </si>
  <si>
    <t>v20</t>
  </si>
  <si>
    <t>019/2025/31.4/02</t>
  </si>
  <si>
    <t>ESHC563ES4F65SF630-C5</t>
  </si>
  <si>
    <t>6300A, CU, Epoxy, Silver Contact, C5 Coating, 3PH+N+PE [4-Wire], IP65, Straight Feeder 630 mm</t>
  </si>
  <si>
    <t>019/2025/31.4/03</t>
  </si>
  <si>
    <t>019/2025/32.3/01</t>
  </si>
  <si>
    <t>ESHC563ES4F65SF1410-C5</t>
  </si>
  <si>
    <t>6300A, CU, Epoxy, Silver Contact, C5 Coating, 3PH+N+PE [4-Wire], IP65, Straight Feeder 1410 mm</t>
  </si>
  <si>
    <t>019/2025/32.3/02</t>
  </si>
  <si>
    <t>ESHC563ES4F65SF480-C5</t>
  </si>
  <si>
    <t>6300A, CU, Epoxy, Silver Contact, C5 Coating, 3PH+N+PE [4-Wire], IP65, Straight Feeder 480 mm</t>
  </si>
  <si>
    <t>019/2025/32.3/03</t>
  </si>
  <si>
    <t>019/2025/32.3/04</t>
  </si>
  <si>
    <t>019/2025/39.3/01</t>
  </si>
  <si>
    <t>019/2025/39.3/02</t>
  </si>
  <si>
    <t>ESHC563ES4F65SF950-C5</t>
  </si>
  <si>
    <t>6300A, CU, Epoxy, Silver Contact, C5 Coating, 3PH+N+PE [4-Wire], IP65, Straight Feeder 950 mm</t>
  </si>
  <si>
    <t>019/2025/39.3/03</t>
  </si>
  <si>
    <t>019/2025/40.2/01</t>
  </si>
  <si>
    <t>ESHC563ES4F65SF2500-C5</t>
  </si>
  <si>
    <t>6300A, CU, Epoxy, Silver Contact, C5 Coating, 3PH+N+PE [4-Wire], IP65, Straight Feeder 2500 mm</t>
  </si>
  <si>
    <t>019/2025/40.2/02</t>
  </si>
  <si>
    <t>019/2025/40.2/03</t>
  </si>
  <si>
    <t>019/2025/52.3/01</t>
  </si>
  <si>
    <t>019/2025/52.3/02</t>
  </si>
  <si>
    <t>019/2025/53.2/01</t>
  </si>
  <si>
    <t>019/2025/53.2/02</t>
  </si>
  <si>
    <t>019/2025/53.2/03</t>
  </si>
  <si>
    <t>076/2025/24/01</t>
  </si>
  <si>
    <t xml:space="preserve">Thabat Hospital </t>
  </si>
  <si>
    <t>076/2025/24/02</t>
  </si>
  <si>
    <t>ESHC332PT4F65EJ</t>
  </si>
  <si>
    <t>3200A, CU3, PET, Tin Contact, 3PH+N+PE [4-Wire], IP65, Expansion Joint 1000 mm</t>
  </si>
  <si>
    <t>076/2025/24/03</t>
  </si>
  <si>
    <t>ESHC332PT4F65TSA455B455C455</t>
  </si>
  <si>
    <t>3200A, CU3, PET, Tin Contact, 3PH+N+PE [4-Wire], IP65, T-Section A455B455C455</t>
  </si>
  <si>
    <t>076/2025/25/01</t>
  </si>
  <si>
    <t>ESHC316PT4F65EJ</t>
  </si>
  <si>
    <t>1600A, CU3, PET, Tin Contact, 3PH+N+PE [4-Wire], IP65, Expansion Joint 1000 mm</t>
  </si>
  <si>
    <t>076/2025/25/02</t>
  </si>
  <si>
    <t>ESHC316PT4F65TSA345B345C345</t>
  </si>
  <si>
    <t>1600A, CU3, PET, Tin Contact, 3PH+N+PE [4-Wire], IP65, T-Section A345B345C345</t>
  </si>
  <si>
    <t>076/2025/25/03</t>
  </si>
  <si>
    <t>019/2025/88</t>
  </si>
  <si>
    <t>BW-CAN-CU63-UF-R01</t>
  </si>
  <si>
    <t>Canopy protection, CU-6300A, Wave-C1, (R01-UF)</t>
  </si>
  <si>
    <t>v19</t>
  </si>
  <si>
    <t xml:space="preserve">24/06/2026 </t>
  </si>
  <si>
    <t>019/2025/89</t>
  </si>
  <si>
    <t>BW-CAN-CU63-UF-R02</t>
  </si>
  <si>
    <t>Canopy protection, CU-6300A, Wave-C1, (R02-UF)</t>
  </si>
  <si>
    <t>019/2025/90</t>
  </si>
  <si>
    <t>BW-CAN-CU63-UF-R03</t>
  </si>
  <si>
    <t>Canopy protection, CU-6300A, Wave-C1, (R03-UF)</t>
  </si>
  <si>
    <t>019/2025/91</t>
  </si>
  <si>
    <t>BW-CAN-CU63-UF-R04</t>
  </si>
  <si>
    <t>Canopy protection, CU-6300A, Wave-C1, (R04-UF)</t>
  </si>
  <si>
    <t>003/2026/97</t>
  </si>
  <si>
    <t>BW-MP-HSVS42-100</t>
  </si>
  <si>
    <t>Medium power, Spring Hanger Support Type 100 "B"</t>
  </si>
  <si>
    <t>28/06/2026</t>
  </si>
  <si>
    <t>003/2026/98</t>
  </si>
  <si>
    <t>BW-MP-HSHF-C504</t>
  </si>
  <si>
    <t>400A, CU, Medium power, Hanger Support Flatwise</t>
  </si>
  <si>
    <t>003/2026/99</t>
  </si>
  <si>
    <t>BW-MP-HSHE-C504</t>
  </si>
  <si>
    <t>400A, Medium power, Hanger Support, Horizontal Edge</t>
  </si>
  <si>
    <t>023/2026/65/01</t>
  </si>
  <si>
    <t xml:space="preserve">Enameling Factory </t>
  </si>
  <si>
    <t>30/06/2026</t>
  </si>
  <si>
    <t>023/2026/65/02</t>
  </si>
  <si>
    <t>ESHA640PS4F55EFALA655B300</t>
  </si>
  <si>
    <t>4000A, AL, PET, Silver Contact, 3PH+N+PE [4-Wire], IP55, Elbow Flat A655B300</t>
  </si>
  <si>
    <t>023/2026/65/03</t>
  </si>
  <si>
    <t>ESHA640PS4F55SF1850</t>
  </si>
  <si>
    <t>4000A, AL, PET, Silver Contact, 3PH+N+PE [4-Wire], IP55, Straight Feeder 1850 mm</t>
  </si>
  <si>
    <t>023/2026/65/04</t>
  </si>
  <si>
    <t>ESHA640PS4F55EEALA930B505</t>
  </si>
  <si>
    <t>4000A, AL, PET, Silver Contact, 3PH+N+PE [4-Wire], IP55, Elbow Edge A930B505</t>
  </si>
  <si>
    <t>023/2026/65/05</t>
  </si>
  <si>
    <t>ESHA640PS4F55SF900</t>
  </si>
  <si>
    <t>4000A, AL, PET, Silver Contact, 3PH+N+PE [4-Wire], IP55, Straight Feeder 900 mm</t>
  </si>
  <si>
    <t>023/2026/65/06</t>
  </si>
  <si>
    <t>023/2026/66/01</t>
  </si>
  <si>
    <t>023/2026/66/02</t>
  </si>
  <si>
    <t>023/2026/66/03</t>
  </si>
  <si>
    <t>ESHA640PS4F55EEALA910B505</t>
  </si>
  <si>
    <t>4000A, AL, PET, Silver Contact, 3PH+N+PE [4-Wire], IP55, Elbow Edge A910B505</t>
  </si>
  <si>
    <t>023/2026/66/04</t>
  </si>
  <si>
    <t>023/2026/66/05</t>
  </si>
  <si>
    <t>023/2026/66/06</t>
  </si>
  <si>
    <t>ESHA640PS4F55SF1630</t>
  </si>
  <si>
    <t>4000A, AL, PET, Silver Contact, 3PH+N+PE [4-Wire], IP55, Straight Feeder 1630 mm</t>
  </si>
  <si>
    <t>023/2026/67/01</t>
  </si>
  <si>
    <t>023/2026/67/02</t>
  </si>
  <si>
    <t>023/2026/67/03</t>
  </si>
  <si>
    <t>ESHA640PS4F55SF1770</t>
  </si>
  <si>
    <t>4000A, AL, PET, Silver Contact, 3PH+N+PE [4-Wire], IP55, Straight Feeder 1770 mm</t>
  </si>
  <si>
    <t>023/2026/67/04</t>
  </si>
  <si>
    <t>023/2026/67/05</t>
  </si>
  <si>
    <t>ESHA640PS4F55SF1500</t>
  </si>
  <si>
    <t>4000A, AL, PET, Silver Contact, 3PH+N+PE [4-Wire], IP55, Straight Feeder 1500 mm</t>
  </si>
  <si>
    <t>023/2026/67/06</t>
  </si>
  <si>
    <t>054/2025/8.4/01</t>
  </si>
  <si>
    <t>ESHC563ES4F65SF2300-C5</t>
  </si>
  <si>
    <t>6300A, CU, Epoxy, Silver Contact, C5 Coating, 3PH+N+PE [4-Wire], IP65, Straight Feeder 2300 mm</t>
  </si>
  <si>
    <t xml:space="preserve"> 30/06/2026</t>
  </si>
  <si>
    <t>054/2025/8.4/02</t>
  </si>
  <si>
    <t>ESHC563ES4F65ZFALA300B220C300-C5</t>
  </si>
  <si>
    <t>6300A, CU, Epoxy, Silver Contact, C5 Coating, 3PH+N+PE [4-Wire], IP65, Z-Unit Flat A300B220C300</t>
  </si>
  <si>
    <t>054/2025/8.4/03</t>
  </si>
  <si>
    <t>054/2025/8.4/04</t>
  </si>
  <si>
    <t>042/2026/112.1/01</t>
  </si>
  <si>
    <t>ES5P5C125N45AFMR55-RAL3002</t>
  </si>
  <si>
    <t>Tap-Off Unit Bolt-On 1250A, ComPacT NS1250N, 50kA at 415VAC, 4P,fixed, manually Operated, MicroLogic 5.0A Control Unit, Carmine Red Color</t>
  </si>
  <si>
    <t>Ajman Khazna Project</t>
  </si>
  <si>
    <t>042/2026/112.1/02</t>
  </si>
  <si>
    <t>BWJPC5T525125IP65-BO-RAL3002-FR</t>
  </si>
  <si>
    <t>2500A, CU Joint Pack, 1S(200), 3Ph+N+PER [5-Wire], Tin Plated, IP65, Bolt on, Carmine Red Color</t>
  </si>
  <si>
    <t>032/2026/36</t>
  </si>
  <si>
    <t xml:space="preserve">Banque Misr </t>
  </si>
  <si>
    <t>002/2025/29</t>
  </si>
  <si>
    <t xml:space="preserve">Livelli Mall </t>
  </si>
  <si>
    <t>033/2024/67.8/01</t>
  </si>
  <si>
    <t>v123</t>
  </si>
  <si>
    <t>033/2024/67.8/02</t>
  </si>
  <si>
    <t>033/2024/78.3/01</t>
  </si>
  <si>
    <t>033/2024/78.3/02</t>
  </si>
  <si>
    <t>ESHA640ES5F55SF620</t>
  </si>
  <si>
    <t>4000A, AL, Epoxy, Silver Contact, 3PH+N+PER [5-Wire], IP55, Straight Feeder 620 mm</t>
  </si>
  <si>
    <t>033/2024/445</t>
  </si>
  <si>
    <t>FLEX-100-JR</t>
  </si>
  <si>
    <t>Flexible Link, One Lot, Busway AL</t>
  </si>
  <si>
    <t>v124</t>
  </si>
  <si>
    <t>033/2024/446</t>
  </si>
  <si>
    <t>FLEX-160-JR</t>
  </si>
  <si>
    <t>Sr.</t>
  </si>
  <si>
    <t>Family</t>
  </si>
  <si>
    <t>Boschert-Cutting</t>
  </si>
  <si>
    <t>Joggling-Joggling</t>
  </si>
  <si>
    <t>Joggling-Finishing</t>
  </si>
  <si>
    <t>Stelie-C/Bending</t>
  </si>
  <si>
    <t>FishPlate-Cutting</t>
  </si>
  <si>
    <t>FishPlate-Finishing</t>
  </si>
  <si>
    <t>AngleCut-C/Cutting</t>
  </si>
  <si>
    <t>AngleCut-H/Cutting</t>
  </si>
  <si>
    <t>StraightCut-H/Cutting</t>
  </si>
  <si>
    <t>StraightCut-EP/Cutting</t>
  </si>
  <si>
    <t>StraightCut-EPH/Cutting</t>
  </si>
  <si>
    <t>StraightCut-JTSP/Cutting</t>
  </si>
  <si>
    <t>StraightCut-CVR/Cutting</t>
  </si>
  <si>
    <t>Milling-Housing</t>
  </si>
  <si>
    <t>Milling-H/PlugIn</t>
  </si>
  <si>
    <t>Milling-C/PlugIn</t>
  </si>
  <si>
    <t>Milling-EarthPlate</t>
  </si>
  <si>
    <t>Milling-JointSidePlate</t>
  </si>
  <si>
    <t>Milling-JointCover</t>
  </si>
  <si>
    <t>Laser-Cutting</t>
  </si>
  <si>
    <t>CNCBending-Housing</t>
  </si>
  <si>
    <t>CNCBending-Conductor</t>
  </si>
  <si>
    <t>CNCShear-Cutting</t>
  </si>
  <si>
    <t>TagPress-C/Press</t>
  </si>
  <si>
    <t>Welding-Champhering</t>
  </si>
  <si>
    <t>Welding-Housing</t>
  </si>
  <si>
    <t>Welding-Conductor</t>
  </si>
  <si>
    <t>Welding-C/Finishing</t>
  </si>
  <si>
    <t>Welding-H/Finishing</t>
  </si>
  <si>
    <t>Drilling-EPH</t>
  </si>
  <si>
    <t>E.P Holder Pressing</t>
  </si>
  <si>
    <t>Tag Plating</t>
  </si>
  <si>
    <t>Plating Prep.</t>
  </si>
  <si>
    <t>Terminal Plating</t>
  </si>
  <si>
    <t>Grinding after Plating</t>
  </si>
  <si>
    <t>Epoxy Prep.
Loading</t>
  </si>
  <si>
    <t>Epoxy 
Coating</t>
  </si>
  <si>
    <t>Epoxy Prep.
Unloading</t>
  </si>
  <si>
    <t>Grinding after epoxy</t>
  </si>
  <si>
    <t>Electrostatic Prep.
Loading</t>
  </si>
  <si>
    <t>Electrostatic Painting</t>
  </si>
  <si>
    <t>Electrostatic Prep.
Unloading</t>
  </si>
  <si>
    <t>Mylar Cut. &amp; Pack.</t>
  </si>
  <si>
    <t>Primary Assembly</t>
  </si>
  <si>
    <t>Automatic Riveting</t>
  </si>
  <si>
    <t>Manual Riveting</t>
  </si>
  <si>
    <t>Final Assembly</t>
  </si>
  <si>
    <t>Wood Workshop</t>
  </si>
  <si>
    <t>Packing</t>
  </si>
  <si>
    <t>Bolt Holder Drilling</t>
  </si>
  <si>
    <t>Fish Plate Plating</t>
  </si>
  <si>
    <t>Joint Pack Assembly</t>
  </si>
  <si>
    <t>Cover Assembly</t>
  </si>
  <si>
    <t>Straight Feeder</t>
  </si>
  <si>
    <t>Straight Feeder-CU-Tin-PET-3W-1</t>
  </si>
  <si>
    <t>Straight Feeder-CU-Tin-PET-4W-1</t>
  </si>
  <si>
    <t>Straight Feeder-CU-Tin-PET-5W-1</t>
  </si>
  <si>
    <t>Straight Feeder-CU-Tin-PET-6W-1</t>
  </si>
  <si>
    <t>Straight Feeder-CU-Tin-PET-3W-2</t>
  </si>
  <si>
    <t>Straight Feeder-CU-Tin-PET-4W-2</t>
  </si>
  <si>
    <t>Straight Feeder-CU-Tin-PET-5W-2</t>
  </si>
  <si>
    <t>Straight Feeder-CU-Tin-PET-6W-2</t>
  </si>
  <si>
    <t>Straight Feeder-CU-Tin-PET-3W-3</t>
  </si>
  <si>
    <t>Straight Feeder-CU-Tin-PET-4W-3</t>
  </si>
  <si>
    <t>Straight Feeder-CU-Tin-PET-5W-3</t>
  </si>
  <si>
    <t>Straight Feeder-CU-Tin-PET-6W-3</t>
  </si>
  <si>
    <t>Straight Feeder-CU-Tin-Epoxy-3W-1</t>
  </si>
  <si>
    <t>Straight Feeder-CU-Tin-Epoxy-4W-1</t>
  </si>
  <si>
    <t>Straight Feeder-CU-Tin-Epoxy-5W-1</t>
  </si>
  <si>
    <t>Straight Feeder-CU-Tin-Epoxy-6W-1</t>
  </si>
  <si>
    <t>Straight Feeder-CU-Tin-Epoxy-3W-2</t>
  </si>
  <si>
    <t>Straight Feeder-CU-Tin-Epoxy-4W-2</t>
  </si>
  <si>
    <t>Straight Feeder-CU-Tin-Epoxy-5W-2</t>
  </si>
  <si>
    <t>Straight Feeder-CU-Tin-Epoxy-6W-2</t>
  </si>
  <si>
    <t>Straight Feeder-CU-Tin-Epoxy-3W-3</t>
  </si>
  <si>
    <t>Straight Feeder-CU-Tin-Epoxy-4W-3</t>
  </si>
  <si>
    <t>Straight Feeder-CU-Tin-Epoxy-5W-3</t>
  </si>
  <si>
    <t>Straight Feeder-CU-Tin-Epoxy-6W-3</t>
  </si>
  <si>
    <t>Straight Feeder-CU-Silver-PET-3W-1</t>
  </si>
  <si>
    <t>Straight Feeder-CU-Silver-PET-4W-1</t>
  </si>
  <si>
    <t>Straight Feeder-CU-Silver-PET-5W-1</t>
  </si>
  <si>
    <t>Straight Feeder-CU-Silver-PET-6W-1</t>
  </si>
  <si>
    <t>Straight Feeder-CU-Silver-PET-3W-2</t>
  </si>
  <si>
    <t>Straight Feeder-CU-Silver-PET-4W-2</t>
  </si>
  <si>
    <t>Straight Feeder-CU-Silver-PET-5W-2</t>
  </si>
  <si>
    <t>Straight Feeder-CU-Silver-PET-6W-2</t>
  </si>
  <si>
    <t>Straight Feeder-CU-Silver-PET-3W-3</t>
  </si>
  <si>
    <t>Straight Feeder-CU-Silver-PET-4W-3</t>
  </si>
  <si>
    <t>Straight Feeder-CU-Silver-PET-5W-3</t>
  </si>
  <si>
    <t>Straight Feeder-CU-Silver-PET-6W-3</t>
  </si>
  <si>
    <t>Straight Feeder-CU-Silver-Epoxy-3W-1</t>
  </si>
  <si>
    <t>Straight Feeder-CU-Silver-Epoxy-4W-1</t>
  </si>
  <si>
    <t>Straight Feeder-CU-Silver-Epoxy-5W-1</t>
  </si>
  <si>
    <t>Straight Feeder-CU-Silver-Epoxy-6W-1</t>
  </si>
  <si>
    <t>Straight Feeder-CU-Silver-Epoxy-3W-2</t>
  </si>
  <si>
    <t>Straight Feeder-CU-Silver-Epoxy-4W-2</t>
  </si>
  <si>
    <t>Straight Feeder-CU-Silver-Epoxy-5W-2</t>
  </si>
  <si>
    <t>Straight Feeder-CU-Silver-Epoxy-6W-2</t>
  </si>
  <si>
    <t>Straight Feeder-CU-Silver-Epoxy-3W-3</t>
  </si>
  <si>
    <t>Straight Feeder-CU-Silver-Epoxy-4W-3</t>
  </si>
  <si>
    <t>Straight Feeder-CU-Silver-Epoxy-5W-3</t>
  </si>
  <si>
    <t>Straight Feeder-CU-Silver-Epoxy-6W-3</t>
  </si>
  <si>
    <t>Straight Feeder-AL-Tin-PET-3W-1</t>
  </si>
  <si>
    <t>Straight Feeder-AL-Tin-PET-4W-1</t>
  </si>
  <si>
    <t>Straight Feeder-AL-Tin-PET-5W-1</t>
  </si>
  <si>
    <t>Straight Feeder-AL-Tin-PET-6W-1</t>
  </si>
  <si>
    <t>Straight Feeder-AL-Tin-PET-3W-2</t>
  </si>
  <si>
    <t>Straight Feeder-AL-Tin-PET-4W-2</t>
  </si>
  <si>
    <t>Straight Feeder-AL-Tin-PET-5W-2</t>
  </si>
  <si>
    <t>Straight Feeder-AL-Tin-PET-6W-2</t>
  </si>
  <si>
    <t>Straight Feeder-AL-Tin-PET-3W-3</t>
  </si>
  <si>
    <t>Straight Feeder-AL-Tin-PET-4W-3</t>
  </si>
  <si>
    <t>Straight Feeder-AL-Tin-PET-5W-3</t>
  </si>
  <si>
    <t>Straight Feeder-AL-Tin-PET-6W-3</t>
  </si>
  <si>
    <t>Straight Feeder-AL-Tin-Epoxy-3W-1</t>
  </si>
  <si>
    <t>Straight Feeder-AL-Tin-Epoxy-4W-1</t>
  </si>
  <si>
    <t>Straight Feeder-AL-Tin-Epoxy-5W-1</t>
  </si>
  <si>
    <t>Straight Feeder-AL-Tin-Epoxy-6W-1</t>
  </si>
  <si>
    <t>Straight Feeder-AL-Tin-Epoxy-3W-2</t>
  </si>
  <si>
    <t>Straight Feeder-AL-Tin-Epoxy-4W-2</t>
  </si>
  <si>
    <t>Straight Feeder-AL-Tin-Epoxy-5W-2</t>
  </si>
  <si>
    <t>Straight Feeder-AL-Tin-Epoxy-6W-2</t>
  </si>
  <si>
    <t>Straight Feeder-AL-Tin-Epoxy-3W-3</t>
  </si>
  <si>
    <t>Straight Feeder-AL-Tin-Epoxy-4W-3</t>
  </si>
  <si>
    <t>Straight Feeder-AL-Tin-Epoxy-5W-3</t>
  </si>
  <si>
    <t>Straight Feeder-AL-Tin-Epoxy-6W-3</t>
  </si>
  <si>
    <t>Straight Feeder-AL-Silver-PET-3W-1</t>
  </si>
  <si>
    <t>Straight Feeder-AL-Silver-PET-4W-1</t>
  </si>
  <si>
    <t>Straight Feeder-AL-Silver-PET-5W-1</t>
  </si>
  <si>
    <t>Straight Feeder-AL-Silver-PET-6W-1</t>
  </si>
  <si>
    <t>Straight Feeder-AL-Silver-PET-3W-2</t>
  </si>
  <si>
    <t>Straight Feeder-AL-Silver-PET-4W-2</t>
  </si>
  <si>
    <t>Straight Feeder-AL-Silver-PET-5W-2</t>
  </si>
  <si>
    <t>Straight Feeder-AL-Silver-PET-6W-2</t>
  </si>
  <si>
    <t>Straight Feeder-AL-Silver-PET-3W-3</t>
  </si>
  <si>
    <t>Straight Feeder-AL-Silver-PET-4W-3</t>
  </si>
  <si>
    <t>Straight Feeder-AL-Silver-PET-5W-3</t>
  </si>
  <si>
    <t>Straight Feeder-AL-Silver-PET-6W-3</t>
  </si>
  <si>
    <t>Straight Feeder-AL-Silver-Epoxy-3W-1</t>
  </si>
  <si>
    <t>Straight Feeder-AL-Silver-Epoxy-4W-1</t>
  </si>
  <si>
    <t>Straight Feeder-AL-Silver-Epoxy-5W-1</t>
  </si>
  <si>
    <t>Straight Feeder-AL-Silver-Epoxy-6W-1</t>
  </si>
  <si>
    <t>Straight Feeder-AL-Silver-Epoxy-3W-2</t>
  </si>
  <si>
    <t>Straight Feeder-AL-Silver-Epoxy-4W-2</t>
  </si>
  <si>
    <t>Straight Feeder-AL-Silver-Epoxy-5W-2</t>
  </si>
  <si>
    <t>Straight Feeder-AL-Silver-Epoxy-6W-2</t>
  </si>
  <si>
    <t>Straight Feeder-AL-Silver-Epoxy-3W-3</t>
  </si>
  <si>
    <t>Straight Feeder-AL-Silver-Epoxy-4W-3</t>
  </si>
  <si>
    <t>Straight Feeder-AL-Silver-Epoxy-5W-3</t>
  </si>
  <si>
    <t>Straight Feeder-AL-Silver-Epoxy-6W-3</t>
  </si>
  <si>
    <t>Straight Plugin</t>
  </si>
  <si>
    <t>Straight Plug-In-1PL-CU-Tin-PET-3W-1</t>
  </si>
  <si>
    <t>Straight Plug-In-1PL-CU-Tin-PET-4W-1</t>
  </si>
  <si>
    <t>Straight Plug-In-1PL-CU-Tin-PET-5W-1</t>
  </si>
  <si>
    <t>Straight Plug-In-1PL-CU-Tin-PET-6W-1</t>
  </si>
  <si>
    <t>Straight Plug-In-1PL-CU-Tin-PET-3W-2</t>
  </si>
  <si>
    <t>Straight Plug-In-1PL-CU-Tin-PET-4W-2</t>
  </si>
  <si>
    <t>Straight Plug-In-1PL-CU-Tin-PET-5W-2</t>
  </si>
  <si>
    <t>Straight Plug-In-1PL-CU-Tin-PET-6W-2</t>
  </si>
  <si>
    <t>Straight Plug-In-1PL-CU-Tin-PET-3W-3</t>
  </si>
  <si>
    <t>Straight Plug-In-1PL-CU-Tin-PET-4W-3</t>
  </si>
  <si>
    <t>Straight Plug-In-1PL-CU-Tin-PET-5W-3</t>
  </si>
  <si>
    <t>Straight Plug-In-1PL-CU-Tin-PET-6W-3</t>
  </si>
  <si>
    <t>Straight Plug-In-2PL-CU-Tin-PET-3W-1</t>
  </si>
  <si>
    <t>Straight Plug-In-2PL-CU-Tin-PET-4W-1</t>
  </si>
  <si>
    <t>Straight Plug-In-2PL-CU-Tin-PET-5W-1</t>
  </si>
  <si>
    <t>Straight Plug-In-2PL-CU-Tin-PET-6W-1</t>
  </si>
  <si>
    <t>Straight Plug-In-2PL-CU-Tin-PET-3W-2</t>
  </si>
  <si>
    <t>Straight Plug-In-2PL-CU-Tin-PET-4W-2</t>
  </si>
  <si>
    <t>Straight Plug-In-2PL-CU-Tin-PET-5W-2</t>
  </si>
  <si>
    <t>Straight Plug-In-2PL-CU-Tin-PET-6W-2</t>
  </si>
  <si>
    <t>Straight Plug-In-2PL-CU-Tin-PET-3W-3</t>
  </si>
  <si>
    <t>Straight Plug-In-2PL-CU-Tin-PET-4W-3</t>
  </si>
  <si>
    <t>Straight Plug-In-2PL-CU-Tin-PET-5W-3</t>
  </si>
  <si>
    <t>Straight Plug-In-2PL-CU-Tin-PET-6W-3</t>
  </si>
  <si>
    <t>Straight Plug-In-3PL-CU-Tin-PET-3W-1</t>
  </si>
  <si>
    <t>Straight Plug-In-3PL-CU-Tin-PET-4W-1</t>
  </si>
  <si>
    <t>Straight Plug-In-3PL-CU-Tin-PET-5W-1</t>
  </si>
  <si>
    <t>Straight Plug-In-3PL-CU-Tin-PET-6W-1</t>
  </si>
  <si>
    <t>Straight Plug-In-3PL-CU-Tin-PET-3W-2</t>
  </si>
  <si>
    <t>Straight Plug-In-3PL-CU-Tin-PET-4W-2</t>
  </si>
  <si>
    <t>Straight Plug-In-3PL-CU-Tin-PET-5W-2</t>
  </si>
  <si>
    <t>Straight Plug-In-3PL-CU-Tin-PET-6W-2</t>
  </si>
  <si>
    <t>Straight Plug-In-3PL-CU-Tin-PET-3W-3</t>
  </si>
  <si>
    <t>Straight Plug-In-3PL-CU-Tin-PET-4W-3</t>
  </si>
  <si>
    <t>Straight Plug-In-3PL-CU-Tin-PET-5W-3</t>
  </si>
  <si>
    <t>Straight Plug-In-3PL-CU-Tin-PET-6W-3</t>
  </si>
  <si>
    <t>Straight Plug-In-5PL-CU-Tin-PET-3W-1</t>
  </si>
  <si>
    <t>Straight Plug-In-5PL-CU-Tin-PET-4W-1</t>
  </si>
  <si>
    <t>Straight Plug-In-5PL-CU-Tin-PET-5W-1</t>
  </si>
  <si>
    <t>Straight Plug-In-5PL-CU-Tin-PET-6W-1</t>
  </si>
  <si>
    <t>Straight Plug-In-5PL-CU-Tin-PET-3W-2</t>
  </si>
  <si>
    <t>Straight Plug-In-5PL-CU-Tin-PET-4W-2</t>
  </si>
  <si>
    <t>Straight Plug-In-5PL-CU-Tin-PET-5W-2</t>
  </si>
  <si>
    <t>Straight Plug-In-5PL-CU-Tin-PET-6W-2</t>
  </si>
  <si>
    <t>Straight Plug-In-5PL-CU-Tin-PET-3W-3</t>
  </si>
  <si>
    <t>Straight Plug-In-5PL-CU-Tin-PET-4W-3</t>
  </si>
  <si>
    <t>Straight Plug-In-5PL-CU-Tin-PET-5W-3</t>
  </si>
  <si>
    <t>Straight Plug-In-5PL-CU-Tin-PET-6W-3</t>
  </si>
  <si>
    <t>Straight Plug-In-1PL-CU-Tin-Epoxy-3W-1</t>
  </si>
  <si>
    <t>Straight Plug-In-1PL-CU-Tin-Epoxy-4W-1</t>
  </si>
  <si>
    <t>Straight Plug-In-1PL-CU-Tin-Epoxy-5W-1</t>
  </si>
  <si>
    <t>Straight Plug-In-1PL-CU-Tin-Epoxy-6W-1</t>
  </si>
  <si>
    <t>Straight Plug-In-1PL-CU-Tin-Epoxy-3W-2</t>
  </si>
  <si>
    <t>Straight Plug-In-1PL-CU-Tin-Epoxy-4W-2</t>
  </si>
  <si>
    <t>Straight Plug-In-1PL-CU-Tin-Epoxy-5W-2</t>
  </si>
  <si>
    <t>Straight Plug-In-1PL-CU-Tin-Epoxy-6W-2</t>
  </si>
  <si>
    <t>Straight Plug-In-1PL-CU-Tin-Epoxy-3W-3</t>
  </si>
  <si>
    <t>Straight Plug-In-1PL-CU-Tin-Epoxy-4W-3</t>
  </si>
  <si>
    <t>Straight Plug-In-1PL-CU-Tin-Epoxy-5W-3</t>
  </si>
  <si>
    <t>Straight Plug-In-1PL-CU-Tin-Epoxy-6W-3</t>
  </si>
  <si>
    <t>Straight Plug-In-2PL-CU-Tin-Epoxy-3W-1</t>
  </si>
  <si>
    <t>Straight Plug-In-2PL-CU-Tin-Epoxy-4W-1</t>
  </si>
  <si>
    <t>Straight Plug-In-2PL-CU-Tin-Epoxy-5W-1</t>
  </si>
  <si>
    <t>Straight Plug-In-2PL-CU-Tin-Epoxy-6W-1</t>
  </si>
  <si>
    <t>Straight Plug-In-2PL-CU-Tin-Epoxy-3W-2</t>
  </si>
  <si>
    <t>Straight Plug-In-2PL-CU-Tin-Epoxy-4W-2</t>
  </si>
  <si>
    <t>Straight Plug-In-2PL-CU-Tin-Epoxy-5W-2</t>
  </si>
  <si>
    <t>Straight Plug-In-2PL-CU-Tin-Epoxy-6W-2</t>
  </si>
  <si>
    <t>Straight Plug-In-2PL-CU-Tin-Epoxy-3W-3</t>
  </si>
  <si>
    <t>Straight Plug-In-2PL-CU-Tin-Epoxy-4W-3</t>
  </si>
  <si>
    <t>Straight Plug-In-2PL-CU-Tin-Epoxy-5W-3</t>
  </si>
  <si>
    <t>Straight Plug-In-2PL-CU-Tin-Epoxy-6W-3</t>
  </si>
  <si>
    <t>Straight Plug-In-3PL-CU-Tin-Epoxy-3W-1</t>
  </si>
  <si>
    <t>Straight Plug-In-3PL-CU-Tin-Epoxy-4W-1</t>
  </si>
  <si>
    <t>Straight Plug-In-3PL-CU-Tin-Epoxy-5W-1</t>
  </si>
  <si>
    <t>Straight Plug-In-3PL-CU-Tin-Epoxy-6W-1</t>
  </si>
  <si>
    <t>Straight Plug-In-3PL-CU-Tin-Epoxy-3W-2</t>
  </si>
  <si>
    <t>Straight Plug-In-3PL-CU-Tin-Epoxy-4W-2</t>
  </si>
  <si>
    <t>Straight Plug-In-3PL-CU-Tin-Epoxy-5W-2</t>
  </si>
  <si>
    <t>Straight Plug-In-3PL-CU-Tin-Epoxy-6W-2</t>
  </si>
  <si>
    <t>Straight Plug-In-3PL-CU-Tin-Epoxy-3W-3</t>
  </si>
  <si>
    <t>Straight Plug-In-3PL-CU-Tin-Epoxy-4W-3</t>
  </si>
  <si>
    <t>Straight Plug-In-3PL-CU-Tin-Epoxy-5W-3</t>
  </si>
  <si>
    <t>Straight Plug-In-3PL-CU-Tin-Epoxy-6W-3</t>
  </si>
  <si>
    <t>Straight Plug-In-5PL-CU-Tin-Epoxy-3W-1</t>
  </si>
  <si>
    <t>Straight Plug-In-5PL-CU-Tin-Epoxy-4W-1</t>
  </si>
  <si>
    <t>Straight Plug-In-5PL-CU-Tin-Epoxy-5W-1</t>
  </si>
  <si>
    <t>Straight Plug-In-5PL-CU-Tin-Epoxy-6W-1</t>
  </si>
  <si>
    <t>Straight Plug-In-5PL-CU-Tin-Epoxy-3W-2</t>
  </si>
  <si>
    <t>Straight Plug-In-5PL-CU-Tin-Epoxy-4W-2</t>
  </si>
  <si>
    <t>Straight Plug-In-5PL-CU-Tin-Epoxy-5W-2</t>
  </si>
  <si>
    <t>Straight Plug-In-5PL-CU-Tin-Epoxy-6W-2</t>
  </si>
  <si>
    <t>Straight Plug-In-5PL-CU-Tin-Epoxy-3W-3</t>
  </si>
  <si>
    <t>Straight Plug-In-5PL-CU-Tin-Epoxy-4W-3</t>
  </si>
  <si>
    <t>Straight Plug-In-5PL-CU-Tin-Epoxy-5W-3</t>
  </si>
  <si>
    <t>Straight Plug-In-5PL-CU-Tin-Epoxy-6W-3</t>
  </si>
  <si>
    <t>Straight Plug-In-1PL-CU-Silver-PET-3W-1</t>
  </si>
  <si>
    <t>Straight Plug-In-1PL-CU-Silver-PET-4W-1</t>
  </si>
  <si>
    <t>Straight Plug-In-1PL-CU-Silver-PET-5W-1</t>
  </si>
  <si>
    <t>Straight Plug-In-1PL-CU-Silver-PET-6W-1</t>
  </si>
  <si>
    <t>Straight Plug-In-1PL-CU-Silver-PET-3W-2</t>
  </si>
  <si>
    <t>Straight Plug-In-1PL-CU-Silver-PET-4W-2</t>
  </si>
  <si>
    <t>Straight Plug-In-1PL-CU-Silver-PET-5W-2</t>
  </si>
  <si>
    <t>Straight Plug-In-1PL-CU-Silver-PET-6W-2</t>
  </si>
  <si>
    <t>Straight Plug-In-1PL-CU-Silver-PET-3W-3</t>
  </si>
  <si>
    <t>Straight Plug-In-1PL-CU-Silver-PET-4W-3</t>
  </si>
  <si>
    <t>Straight Plug-In-1PL-CU-Silver-PET-5W-3</t>
  </si>
  <si>
    <t>Straight Plug-In-1PL-CU-Silver-PET-6W-3</t>
  </si>
  <si>
    <t>Straight Plug-In-2PL-CU-Silver-PET-3W-1</t>
  </si>
  <si>
    <t>Straight Plug-In-2PL-CU-Silver-PET-4W-1</t>
  </si>
  <si>
    <t>Straight Plug-In-2PL-CU-Silver-PET-5W-1</t>
  </si>
  <si>
    <t>Straight Plug-In-2PL-CU-Silver-PET-6W-1</t>
  </si>
  <si>
    <t>Straight Plug-In-2PL-CU-Silver-PET-3W-2</t>
  </si>
  <si>
    <t>Straight Plug-In-2PL-CU-Silver-PET-4W-2</t>
  </si>
  <si>
    <t>Straight Plug-In-2PL-CU-Silver-PET-5W-2</t>
  </si>
  <si>
    <t>Straight Plug-In-2PL-CU-Silver-PET-6W-2</t>
  </si>
  <si>
    <t>Straight Plug-In-2PL-CU-Silver-PET-3W-3</t>
  </si>
  <si>
    <t>Straight Plug-In-2PL-CU-Silver-PET-4W-3</t>
  </si>
  <si>
    <t>Straight Plug-In-2PL-CU-Silver-PET-5W-3</t>
  </si>
  <si>
    <t>Straight Plug-In-2PL-CU-Silver-PET-6W-3</t>
  </si>
  <si>
    <t>Straight Plug-In-3PL-CU-Silver-PET-3W-1</t>
  </si>
  <si>
    <t>Straight Plug-In-3PL-CU-Silver-PET-4W-1</t>
  </si>
  <si>
    <t>Straight Plug-In-3PL-CU-Silver-PET-5W-1</t>
  </si>
  <si>
    <t>Straight Plug-In-3PL-CU-Silver-PET-6W-1</t>
  </si>
  <si>
    <t>Straight Plug-In-3PL-CU-Silver-PET-3W-2</t>
  </si>
  <si>
    <t>Straight Plug-In-3PL-CU-Silver-PET-4W-2</t>
  </si>
  <si>
    <t>Straight Plug-In-3PL-CU-Silver-PET-5W-2</t>
  </si>
  <si>
    <t>Straight Plug-In-3PL-CU-Silver-PET-6W-2</t>
  </si>
  <si>
    <t>Straight Plug-In-3PL-CU-Silver-PET-3W-3</t>
  </si>
  <si>
    <t>Straight Plug-In-3PL-CU-Silver-PET-4W-3</t>
  </si>
  <si>
    <t>Straight Plug-In-3PL-CU-Silver-PET-5W-3</t>
  </si>
  <si>
    <t>Straight Plug-In-3PL-CU-Silver-PET-6W-3</t>
  </si>
  <si>
    <t>Straight Plug-In-5PL-CU-Silver-PET-3W-1</t>
  </si>
  <si>
    <t>Straight Plug-In-5PL-CU-Silver-PET-4W-1</t>
  </si>
  <si>
    <t>Straight Plug-In-5PL-CU-Silver-PET-5W-1</t>
  </si>
  <si>
    <t>Straight Plug-In-5PL-CU-Silver-PET-6W-1</t>
  </si>
  <si>
    <t>Straight Plug-In-5PL-CU-Silver-PET-3W-2</t>
  </si>
  <si>
    <t>Straight Plug-In-5PL-CU-Silver-PET-4W-2</t>
  </si>
  <si>
    <t>Straight Plug-In-5PL-CU-Silver-PET-5W-2</t>
  </si>
  <si>
    <t>Straight Plug-In-5PL-CU-Silver-PET-6W-2</t>
  </si>
  <si>
    <t>Straight Plug-In-5PL-CU-Silver-PET-3W-3</t>
  </si>
  <si>
    <t>Straight Plug-In-5PL-CU-Silver-PET-4W-3</t>
  </si>
  <si>
    <t>Straight Plug-In-5PL-CU-Silver-PET-5W-3</t>
  </si>
  <si>
    <t>Straight Plug-In-5PL-CU-Silver-PET-6W-3</t>
  </si>
  <si>
    <t>Straight Plug-In-1PL-CU-Silver-Epoxy-3W-1</t>
  </si>
  <si>
    <t>Straight Plug-In-1PL-CU-Silver-Epoxy-4W-1</t>
  </si>
  <si>
    <t>Straight Plug-In-1PL-CU-Silver-Epoxy-5W-1</t>
  </si>
  <si>
    <t>Straight Plug-In-1PL-CU-Silver-Epoxy-6W-1</t>
  </si>
  <si>
    <t>Straight Plug-In-1PL-CU-Silver-Epoxy-3W-2</t>
  </si>
  <si>
    <t>Straight Plug-In-1PL-CU-Silver-Epoxy-4W-2</t>
  </si>
  <si>
    <t>Straight Plug-In-1PL-CU-Silver-Epoxy-5W-2</t>
  </si>
  <si>
    <t>Straight Plug-In-1PL-CU-Silver-Epoxy-6W-2</t>
  </si>
  <si>
    <t>Straight Plug-In-1PL-CU-Silver-Epoxy-3W-3</t>
  </si>
  <si>
    <t>Straight Plug-In-1PL-CU-Silver-Epoxy-4W-3</t>
  </si>
  <si>
    <t>Straight Plug-In-1PL-CU-Silver-Epoxy-5W-3</t>
  </si>
  <si>
    <t>Straight Plug-In-1PL-CU-Silver-Epoxy-6W-3</t>
  </si>
  <si>
    <t>Straight Plug-In-2PL-CU-Silver-Epoxy-3W-1</t>
  </si>
  <si>
    <t>Straight Plug-In-2PL-CU-Silver-Epoxy-4W-1</t>
  </si>
  <si>
    <t>Straight Plug-In-2PL-CU-Silver-Epoxy-5W-1</t>
  </si>
  <si>
    <t>Straight Plug-In-2PL-CU-Silver-Epoxy-6W-1</t>
  </si>
  <si>
    <t>Straight Plug-In-2PL-CU-Silver-Epoxy-3W-2</t>
  </si>
  <si>
    <t>Straight Plug-In-2PL-CU-Silver-Epoxy-4W-2</t>
  </si>
  <si>
    <t>Straight Plug-In-2PL-CU-Silver-Epoxy-5W-2</t>
  </si>
  <si>
    <t>Straight Plug-In-2PL-CU-Silver-Epoxy-6W-2</t>
  </si>
  <si>
    <t>Straight Plug-In-2PL-CU-Silver-Epoxy-3W-3</t>
  </si>
  <si>
    <t>Straight Plug-In-2PL-CU-Silver-Epoxy-4W-3</t>
  </si>
  <si>
    <t>Straight Plug-In-2PL-CU-Silver-Epoxy-5W-3</t>
  </si>
  <si>
    <t>Straight Plug-In-2PL-CU-Silver-Epoxy-6W-3</t>
  </si>
  <si>
    <t>Straight Plug-In-3PL-CU-Silver-Epoxy-3W-1</t>
  </si>
  <si>
    <t>Straight Plug-In-3PL-CU-Silver-Epoxy-4W-1</t>
  </si>
  <si>
    <t>Straight Plug-In-3PL-CU-Silver-Epoxy-5W-1</t>
  </si>
  <si>
    <t>Straight Plug-In-3PL-CU-Silver-Epoxy-6W-1</t>
  </si>
  <si>
    <t>Straight Plug-In-3PL-CU-Silver-Epoxy-3W-2</t>
  </si>
  <si>
    <t>Straight Plug-In-3PL-CU-Silver-Epoxy-4W-2</t>
  </si>
  <si>
    <t>Straight Plug-In-3PL-CU-Silver-Epoxy-5W-2</t>
  </si>
  <si>
    <t>Straight Plug-In-3PL-CU-Silver-Epoxy-6W-2</t>
  </si>
  <si>
    <t>Straight Plug-In-3PL-CU-Silver-Epoxy-3W-3</t>
  </si>
  <si>
    <t>Straight Plug-In-3PL-CU-Silver-Epoxy-4W-3</t>
  </si>
  <si>
    <t>Straight Plug-In-3PL-CU-Silver-Epoxy-5W-3</t>
  </si>
  <si>
    <t>Straight Plug-In-3PL-CU-Silver-Epoxy-6W-3</t>
  </si>
  <si>
    <t>Straight Plug-In-5PL-CU-Silver-Epoxy-3W-1</t>
  </si>
  <si>
    <t>Straight Plug-In-5PL-CU-Silver-Epoxy-4W-1</t>
  </si>
  <si>
    <t>Straight Plug-In-5PL-CU-Silver-Epoxy-5W-1</t>
  </si>
  <si>
    <t>Straight Plug-In-5PL-CU-Silver-Epoxy-6W-1</t>
  </si>
  <si>
    <t>Straight Plug-In-5PL-CU-Silver-Epoxy-3W-2</t>
  </si>
  <si>
    <t>Straight Plug-In-5PL-CU-Silver-Epoxy-4W-2</t>
  </si>
  <si>
    <t>Straight Plug-In-5PL-CU-Silver-Epoxy-5W-2</t>
  </si>
  <si>
    <t>Straight Plug-In-5PL-CU-Silver-Epoxy-6W-2</t>
  </si>
  <si>
    <t>Straight Plug-In-5PL-CU-Silver-Epoxy-3W-3</t>
  </si>
  <si>
    <t>Straight Plug-In-5PL-CU-Silver-Epoxy-4W-3</t>
  </si>
  <si>
    <t>Straight Plug-In-5PL-CU-Silver-Epoxy-5W-3</t>
  </si>
  <si>
    <t>Straight Plug-In-5PL-CU-Silver-Epoxy-6W-3</t>
  </si>
  <si>
    <t>Straight Plug-In-1PL-AL-Tin-PET-3W-1</t>
  </si>
  <si>
    <t>Straight Plug-In-1PL-AL-Tin-PET-4W-1</t>
  </si>
  <si>
    <t>Straight Plug-In-1PL-AL-Tin-PET-5W-1</t>
  </si>
  <si>
    <t>Straight Plug-In-1PL-AL-Tin-PET-6W-1</t>
  </si>
  <si>
    <t>Straight Plug-In-1PL-AL-Tin-PET-3W-2</t>
  </si>
  <si>
    <t>Straight Plug-In-1PL-AL-Tin-PET-4W-2</t>
  </si>
  <si>
    <t>Straight Plug-In-1PL-AL-Tin-PET-5W-2</t>
  </si>
  <si>
    <t>Straight Plug-In-1PL-AL-Tin-PET-6W-2</t>
  </si>
  <si>
    <t>Straight Plug-In-1PL-AL-Tin-PET-3W-3</t>
  </si>
  <si>
    <t>Straight Plug-In-1PL-AL-Tin-PET-4W-3</t>
  </si>
  <si>
    <t>Straight Plug-In-1PL-AL-Tin-PET-5W-3</t>
  </si>
  <si>
    <t>Straight Plug-In-1PL-AL-Tin-PET-6W-3</t>
  </si>
  <si>
    <t>Straight Plug-In-2PL-AL-Tin-PET-3W-1</t>
  </si>
  <si>
    <t>Straight Plug-In-2PL-AL-Tin-PET-4W-1</t>
  </si>
  <si>
    <t>Straight Plug-In-2PL-AL-Tin-PET-5W-1</t>
  </si>
  <si>
    <t>Straight Plug-In-2PL-AL-Tin-PET-6W-1</t>
  </si>
  <si>
    <t>Straight Plug-In-2PL-AL-Tin-PET-3W-2</t>
  </si>
  <si>
    <t>Straight Plug-In-2PL-AL-Tin-PET-4W-2</t>
  </si>
  <si>
    <t>Straight Plug-In-2PL-AL-Tin-PET-5W-2</t>
  </si>
  <si>
    <t>Straight Plug-In-2PL-AL-Tin-PET-6W-2</t>
  </si>
  <si>
    <t>Straight Plug-In-2PL-AL-Tin-PET-3W-3</t>
  </si>
  <si>
    <t>Straight Plug-In-2PL-AL-Tin-PET-4W-3</t>
  </si>
  <si>
    <t>Straight Plug-In-2PL-AL-Tin-PET-5W-3</t>
  </si>
  <si>
    <t>Straight Plug-In-2PL-AL-Tin-PET-6W-3</t>
  </si>
  <si>
    <t>Straight Plug-In-3PL-AL-Tin-PET-3W-1</t>
  </si>
  <si>
    <t>Straight Plug-In-3PL-AL-Tin-PET-4W-1</t>
  </si>
  <si>
    <t>Straight Plug-In-3PL-AL-Tin-PET-5W-1</t>
  </si>
  <si>
    <t>Straight Plug-In-3PL-AL-Tin-PET-6W-1</t>
  </si>
  <si>
    <t>Straight Plug-In-3PL-AL-Tin-PET-3W-2</t>
  </si>
  <si>
    <t>Straight Plug-In-3PL-AL-Tin-PET-4W-2</t>
  </si>
  <si>
    <t>Straight Plug-In-3PL-AL-Tin-PET-5W-2</t>
  </si>
  <si>
    <t>Straight Plug-In-3PL-AL-Tin-PET-6W-2</t>
  </si>
  <si>
    <t>Straight Plug-In-3PL-AL-Tin-PET-3W-3</t>
  </si>
  <si>
    <t>Straight Plug-In-3PL-AL-Tin-PET-4W-3</t>
  </si>
  <si>
    <t>Straight Plug-In-3PL-AL-Tin-PET-5W-3</t>
  </si>
  <si>
    <t>Straight Plug-In-3PL-AL-Tin-PET-6W-3</t>
  </si>
  <si>
    <t>Straight Plug-In-5PL-AL-Tin-PET-3W-1</t>
  </si>
  <si>
    <t>Straight Plug-In-5PL-AL-Tin-PET-4W-1</t>
  </si>
  <si>
    <t>Straight Plug-In-5PL-AL-Tin-PET-5W-1</t>
  </si>
  <si>
    <t>Straight Plug-In-5PL-AL-Tin-PET-6W-1</t>
  </si>
  <si>
    <t>Straight Plug-In-5PL-AL-Tin-PET-3W-2</t>
  </si>
  <si>
    <t>Straight Plug-In-5PL-AL-Tin-PET-4W-2</t>
  </si>
  <si>
    <t>Straight Plug-In-5PL-AL-Tin-PET-5W-2</t>
  </si>
  <si>
    <t>Straight Plug-In-5PL-AL-Tin-PET-6W-2</t>
  </si>
  <si>
    <t>Straight Plug-In-5PL-AL-Tin-PET-3W-3</t>
  </si>
  <si>
    <t>Straight Plug-In-5PL-AL-Tin-PET-4W-3</t>
  </si>
  <si>
    <t>Straight Plug-In-5PL-AL-Tin-PET-5W-3</t>
  </si>
  <si>
    <t>Straight Plug-In-5PL-AL-Tin-PET-6W-3</t>
  </si>
  <si>
    <t>Straight Plug-In-1PL-AL-Tin-Epoxy-3W-1</t>
  </si>
  <si>
    <t>Straight Plug-In-1PL-AL-Tin-Epoxy-4W-1</t>
  </si>
  <si>
    <t>Straight Plug-In-1PL-AL-Tin-Epoxy-5W-1</t>
  </si>
  <si>
    <t>Straight Plug-In-1PL-AL-Tin-Epoxy-6W-1</t>
  </si>
  <si>
    <t>Straight Plug-In-1PL-AL-Tin-Epoxy-3W-2</t>
  </si>
  <si>
    <t>Straight Plug-In-1PL-AL-Tin-Epoxy-4W-2</t>
  </si>
  <si>
    <t>Straight Plug-In-1PL-AL-Tin-Epoxy-5W-2</t>
  </si>
  <si>
    <t>Straight Plug-In-1PL-AL-Tin-Epoxy-6W-2</t>
  </si>
  <si>
    <t>Straight Plug-In-1PL-AL-Tin-Epoxy-3W-3</t>
  </si>
  <si>
    <t>Straight Plug-In-1PL-AL-Tin-Epoxy-4W-3</t>
  </si>
  <si>
    <t>Straight Plug-In-1PL-AL-Tin-Epoxy-5W-3</t>
  </si>
  <si>
    <t>Straight Plug-In-1PL-AL-Tin-Epoxy-6W-3</t>
  </si>
  <si>
    <t>Straight Plug-In-2PL-AL-Tin-Epoxy-3W-1</t>
  </si>
  <si>
    <t>Straight Plug-In-2PL-AL-Tin-Epoxy-4W-1</t>
  </si>
  <si>
    <t>Straight Plug-In-2PL-AL-Tin-Epoxy-5W-1</t>
  </si>
  <si>
    <t>Straight Plug-In-2PL-AL-Tin-Epoxy-6W-1</t>
  </si>
  <si>
    <t>Straight Plug-In-2PL-AL-Tin-Epoxy-3W-2</t>
  </si>
  <si>
    <t>Straight Plug-In-2PL-AL-Tin-Epoxy-4W-2</t>
  </si>
  <si>
    <t>Straight Plug-In-2PL-AL-Tin-Epoxy-5W-2</t>
  </si>
  <si>
    <t>Straight Plug-In-2PL-AL-Tin-Epoxy-6W-2</t>
  </si>
  <si>
    <t>Straight Plug-In-2PL-AL-Tin-Epoxy-3W-3</t>
  </si>
  <si>
    <t>Straight Plug-In-2PL-AL-Tin-Epoxy-4W-3</t>
  </si>
  <si>
    <t>Straight Plug-In-2PL-AL-Tin-Epoxy-5W-3</t>
  </si>
  <si>
    <t>Straight Plug-In-2PL-AL-Tin-Epoxy-6W-3</t>
  </si>
  <si>
    <t>Straight Plug-In-3PL-AL-Tin-Epoxy-3W-1</t>
  </si>
  <si>
    <t>Straight Plug-In-3PL-AL-Tin-Epoxy-4W-1</t>
  </si>
  <si>
    <t>Straight Plug-In-3PL-AL-Tin-Epoxy-5W-1</t>
  </si>
  <si>
    <t>Straight Plug-In-3PL-AL-Tin-Epoxy-6W-1</t>
  </si>
  <si>
    <t>Straight Plug-In-3PL-AL-Tin-Epoxy-3W-2</t>
  </si>
  <si>
    <t>Straight Plug-In-3PL-AL-Tin-Epoxy-4W-2</t>
  </si>
  <si>
    <t>Straight Plug-In-3PL-AL-Tin-Epoxy-5W-2</t>
  </si>
  <si>
    <t>Straight Plug-In-3PL-AL-Tin-Epoxy-6W-2</t>
  </si>
  <si>
    <t>Straight Plug-In-3PL-AL-Tin-Epoxy-3W-3</t>
  </si>
  <si>
    <t>Straight Plug-In-3PL-AL-Tin-Epoxy-4W-3</t>
  </si>
  <si>
    <t>Straight Plug-In-3PL-AL-Tin-Epoxy-5W-3</t>
  </si>
  <si>
    <t>Straight Plug-In-3PL-AL-Tin-Epoxy-6W-3</t>
  </si>
  <si>
    <t>Straight Plug-In-5PL-AL-Tin-Epoxy-3W-1</t>
  </si>
  <si>
    <t>Straight Plug-In-5PL-AL-Tin-Epoxy-4W-1</t>
  </si>
  <si>
    <t>Straight Plug-In-5PL-AL-Tin-Epoxy-5W-1</t>
  </si>
  <si>
    <t>Straight Plug-In-5PL-AL-Tin-Epoxy-6W-1</t>
  </si>
  <si>
    <t>Straight Plug-In-5PL-AL-Tin-Epoxy-3W-2</t>
  </si>
  <si>
    <t>Straight Plug-In-5PL-AL-Tin-Epoxy-4W-2</t>
  </si>
  <si>
    <t>Straight Plug-In-5PL-AL-Tin-Epoxy-5W-2</t>
  </si>
  <si>
    <t>Straight Plug-In-5PL-AL-Tin-Epoxy-6W-2</t>
  </si>
  <si>
    <t>Straight Plug-In-5PL-AL-Tin-Epoxy-3W-3</t>
  </si>
  <si>
    <t>Straight Plug-In-5PL-AL-Tin-Epoxy-4W-3</t>
  </si>
  <si>
    <t>Straight Plug-In-5PL-AL-Tin-Epoxy-5W-3</t>
  </si>
  <si>
    <t>Straight Plug-In-5PL-AL-Tin-Epoxy-6W-3</t>
  </si>
  <si>
    <t>Straight Plug-In-1PL-AL-Silver-PET-3W-1</t>
  </si>
  <si>
    <t>Straight Plug-In-1PL-AL-Silver-PET-4W-1</t>
  </si>
  <si>
    <t>Straight Plug-In-1PL-AL-Silver-PET-5W-1</t>
  </si>
  <si>
    <t>Straight Plug-In-1PL-AL-Silver-PET-6W-1</t>
  </si>
  <si>
    <t>Straight Plug-In-1PL-AL-Silver-PET-3W-2</t>
  </si>
  <si>
    <t>Straight Plug-In-1PL-AL-Silver-PET-4W-2</t>
  </si>
  <si>
    <t>Straight Plug-In-1PL-AL-Silver-PET-5W-2</t>
  </si>
  <si>
    <t>Straight Plug-In-1PL-AL-Silver-PET-6W-2</t>
  </si>
  <si>
    <t>Straight Plug-In-1PL-AL-Silver-PET-3W-3</t>
  </si>
  <si>
    <t>Straight Plug-In-1PL-AL-Silver-PET-4W-3</t>
  </si>
  <si>
    <t>Straight Plug-In-1PL-AL-Silver-PET-5W-3</t>
  </si>
  <si>
    <t>Straight Plug-In-1PL-AL-Silver-PET-6W-3</t>
  </si>
  <si>
    <t>Straight Plug-In-2PL-AL-Silver-PET-3W-1</t>
  </si>
  <si>
    <t>Straight Plug-In-2PL-AL-Silver-PET-4W-1</t>
  </si>
  <si>
    <t>Straight Plug-In-2PL-AL-Silver-PET-5W-1</t>
  </si>
  <si>
    <t>Straight Plug-In-2PL-AL-Silver-PET-6W-1</t>
  </si>
  <si>
    <t>Straight Plug-In-2PL-AL-Silver-PET-3W-2</t>
  </si>
  <si>
    <t>Straight Plug-In-2PL-AL-Silver-PET-4W-2</t>
  </si>
  <si>
    <t>Straight Plug-In-2PL-AL-Silver-PET-5W-2</t>
  </si>
  <si>
    <t>Straight Plug-In-2PL-AL-Silver-PET-6W-2</t>
  </si>
  <si>
    <t>Straight Plug-In-2PL-AL-Silver-PET-3W-3</t>
  </si>
  <si>
    <t>Straight Plug-In-2PL-AL-Silver-PET-4W-3</t>
  </si>
  <si>
    <t>Straight Plug-In-2PL-AL-Silver-PET-5W-3</t>
  </si>
  <si>
    <t>Straight Plug-In-2PL-AL-Silver-PET-6W-3</t>
  </si>
  <si>
    <t>Straight Plug-In-3PL-AL-Silver-PET-3W-1</t>
  </si>
  <si>
    <t>Straight Plug-In-3PL-AL-Silver-PET-4W-1</t>
  </si>
  <si>
    <t>Straight Plug-In-3PL-AL-Silver-PET-5W-1</t>
  </si>
  <si>
    <t>Straight Plug-In-3PL-AL-Silver-PET-6W-1</t>
  </si>
  <si>
    <t>Straight Plug-In-3PL-AL-Silver-PET-3W-2</t>
  </si>
  <si>
    <t>Straight Plug-In-3PL-AL-Silver-PET-4W-2</t>
  </si>
  <si>
    <t>Straight Plug-In-3PL-AL-Silver-PET-5W-2</t>
  </si>
  <si>
    <t>Straight Plug-In-3PL-AL-Silver-PET-6W-2</t>
  </si>
  <si>
    <t>Straight Plug-In-3PL-AL-Silver-PET-3W-3</t>
  </si>
  <si>
    <t>Straight Plug-In-3PL-AL-Silver-PET-4W-3</t>
  </si>
  <si>
    <t>Straight Plug-In-3PL-AL-Silver-PET-5W-3</t>
  </si>
  <si>
    <t>Straight Plug-In-3PL-AL-Silver-PET-6W-3</t>
  </si>
  <si>
    <t>Straight Plug-In-5PL-AL-Silver-PET-3W-1</t>
  </si>
  <si>
    <t>Straight Plug-In-5PL-AL-Silver-PET-4W-1</t>
  </si>
  <si>
    <t>Straight Plug-In-5PL-AL-Silver-PET-5W-1</t>
  </si>
  <si>
    <t>Straight Plug-In-5PL-AL-Silver-PET-6W-1</t>
  </si>
  <si>
    <t>Straight Plug-In-5PL-AL-Silver-PET-3W-2</t>
  </si>
  <si>
    <t>Straight Plug-In-5PL-AL-Silver-PET-4W-2</t>
  </si>
  <si>
    <t>Straight Plug-In-5PL-AL-Silver-PET-5W-2</t>
  </si>
  <si>
    <t>Straight Plug-In-5PL-AL-Silver-PET-6W-2</t>
  </si>
  <si>
    <t>Straight Plug-In-5PL-AL-Silver-PET-3W-3</t>
  </si>
  <si>
    <t>Straight Plug-In-5PL-AL-Silver-PET-4W-3</t>
  </si>
  <si>
    <t>Straight Plug-In-5PL-AL-Silver-PET-5W-3</t>
  </si>
  <si>
    <t>Straight Plug-In-5PL-AL-Silver-PET-6W-3</t>
  </si>
  <si>
    <t>Straight Plug-In-1PL-AL-Silver-Epoxy-3W-1</t>
  </si>
  <si>
    <t>Straight Plug-In-1PL-AL-Silver-Epoxy-4W-1</t>
  </si>
  <si>
    <t>Straight Plug-In-1PL-AL-Silver-Epoxy-5W-1</t>
  </si>
  <si>
    <t>Straight Plug-In-1PL-AL-Silver-Epoxy-6W-1</t>
  </si>
  <si>
    <t>Straight Plug-In-1PL-AL-Silver-Epoxy-3W-2</t>
  </si>
  <si>
    <t>Straight Plug-In-1PL-AL-Silver-Epoxy-4W-2</t>
  </si>
  <si>
    <t>Straight Plug-In-1PL-AL-Silver-Epoxy-5W-2</t>
  </si>
  <si>
    <t>Straight Plug-In-1PL-AL-Silver-Epoxy-6W-2</t>
  </si>
  <si>
    <t>Straight Plug-In-1PL-AL-Silver-Epoxy-3W-3</t>
  </si>
  <si>
    <t>Straight Plug-In-1PL-AL-Silver-Epoxy-4W-3</t>
  </si>
  <si>
    <t>Straight Plug-In-1PL-AL-Silver-Epoxy-5W-3</t>
  </si>
  <si>
    <t>Straight Plug-In-1PL-AL-Silver-Epoxy-6W-3</t>
  </si>
  <si>
    <t>Straight Plug-In-2PL-AL-Silver-Epoxy-3W-1</t>
  </si>
  <si>
    <t>Straight Plug-In-2PL-AL-Silver-Epoxy-4W-1</t>
  </si>
  <si>
    <t>Straight Plug-In-2PL-AL-Silver-Epoxy-5W-1</t>
  </si>
  <si>
    <t>Straight Plug-In-2PL-AL-Silver-Epoxy-6W-1</t>
  </si>
  <si>
    <t>Straight Plug-In-2PL-AL-Silver-Epoxy-3W-2</t>
  </si>
  <si>
    <t>Straight Plug-In-2PL-AL-Silver-Epoxy-4W-2</t>
  </si>
  <si>
    <t>Straight Plug-In-2PL-AL-Silver-Epoxy-5W-2</t>
  </si>
  <si>
    <t>Straight Plug-In-2PL-AL-Silver-Epoxy-6W-2</t>
  </si>
  <si>
    <t>Straight Plug-In-2PL-AL-Silver-Epoxy-3W-3</t>
  </si>
  <si>
    <t>Straight Plug-In-2PL-AL-Silver-Epoxy-4W-3</t>
  </si>
  <si>
    <t>Straight Plug-In-2PL-AL-Silver-Epoxy-5W-3</t>
  </si>
  <si>
    <t>Straight Plug-In-2PL-AL-Silver-Epoxy-6W-3</t>
  </si>
  <si>
    <t>Straight Plug-In-3PL-AL-Silver-Epoxy-3W-1</t>
  </si>
  <si>
    <t>Straight Plug-In-3PL-AL-Silver-Epoxy-4W-1</t>
  </si>
  <si>
    <t>Straight Plug-In-3PL-AL-Silver-Epoxy-5W-1</t>
  </si>
  <si>
    <t>Straight Plug-In-3PL-AL-Silver-Epoxy-6W-1</t>
  </si>
  <si>
    <t>Straight Plug-In-3PL-AL-Silver-Epoxy-3W-2</t>
  </si>
  <si>
    <t>Straight Plug-In-3PL-AL-Silver-Epoxy-4W-2</t>
  </si>
  <si>
    <t>Straight Plug-In-3PL-AL-Silver-Epoxy-5W-2</t>
  </si>
  <si>
    <t>Straight Plug-In-3PL-AL-Silver-Epoxy-6W-2</t>
  </si>
  <si>
    <t>Straight Plug-In-3PL-AL-Silver-Epoxy-3W-3</t>
  </si>
  <si>
    <t>Straight Plug-In-3PL-AL-Silver-Epoxy-4W-3</t>
  </si>
  <si>
    <t>Straight Plug-In-3PL-AL-Silver-Epoxy-5W-3</t>
  </si>
  <si>
    <t>Straight Plug-In-3PL-AL-Silver-Epoxy-6W-3</t>
  </si>
  <si>
    <t>Straight Plug-In-5PL-AL-Silver-Epoxy-3W-1</t>
  </si>
  <si>
    <t>Straight Plug-In-5PL-AL-Silver-Epoxy-4W-1</t>
  </si>
  <si>
    <t>Straight Plug-In-5PL-AL-Silver-Epoxy-5W-1</t>
  </si>
  <si>
    <t>Straight Plug-In-5PL-AL-Silver-Epoxy-6W-1</t>
  </si>
  <si>
    <t>Straight Plug-In-5PL-AL-Silver-Epoxy-3W-2</t>
  </si>
  <si>
    <t>Straight Plug-In-5PL-AL-Silver-Epoxy-4W-2</t>
  </si>
  <si>
    <t>Straight Plug-In-5PL-AL-Silver-Epoxy-5W-2</t>
  </si>
  <si>
    <t>Straight Plug-In-5PL-AL-Silver-Epoxy-6W-2</t>
  </si>
  <si>
    <t>Straight Plug-In-5PL-AL-Silver-Epoxy-3W-3</t>
  </si>
  <si>
    <t>Straight Plug-In-5PL-AL-Silver-Epoxy-4W-3</t>
  </si>
  <si>
    <t>Straight Plug-In-5PL-AL-Silver-Epoxy-5W-3</t>
  </si>
  <si>
    <t>Straight Plug-In-5PL-AL-Silver-Epoxy-6W-3</t>
  </si>
  <si>
    <t>Flange Straight</t>
  </si>
  <si>
    <t>Flange Straight-CU-Tin-PET-3W-1</t>
  </si>
  <si>
    <t>Flange Straight-CU-Tin-PET-4W-1</t>
  </si>
  <si>
    <t>Flange Straight-CU-Tin-PET-5W-1</t>
  </si>
  <si>
    <t>Flange Straight-CU-Tin-PET-6W-1</t>
  </si>
  <si>
    <t>Flange Straight-CU-Tin-PET-3W-2</t>
  </si>
  <si>
    <t>Flange Straight-CU-Tin-PET-4W-2</t>
  </si>
  <si>
    <t>Flange Straight-CU-Tin-PET-5W-2</t>
  </si>
  <si>
    <t>Flange Straight-CU-Tin-PET-6W-2</t>
  </si>
  <si>
    <t>Flange Straight-CU-Tin-PET-3W-3</t>
  </si>
  <si>
    <t>Flange Straight-CU-Tin-PET-4W-3</t>
  </si>
  <si>
    <t>Flange Straight-CU-Tin-PET-5W-3</t>
  </si>
  <si>
    <t>Flange Straight-CU-Tin-PET-6W-3</t>
  </si>
  <si>
    <t>Flange Straight-CU-Tin-Epoxy-3W-1</t>
  </si>
  <si>
    <t>Flange Straight-CU-Tin-Epoxy-4W-1</t>
  </si>
  <si>
    <t>Flange Straight-CU-Tin-Epoxy-5W-1</t>
  </si>
  <si>
    <t>Flange Straight-CU-Tin-Epoxy-6W-1</t>
  </si>
  <si>
    <t>Flange Straight-CU-Tin-Epoxy-3W-2</t>
  </si>
  <si>
    <t>Flange Straight-CU-Tin-Epoxy-4W-2</t>
  </si>
  <si>
    <t>Flange Straight-CU-Tin-Epoxy-5W-2</t>
  </si>
  <si>
    <t>Flange Straight-CU-Tin-Epoxy-6W-2</t>
  </si>
  <si>
    <t>Flange Straight-CU-Tin-Epoxy-3W-3</t>
  </si>
  <si>
    <t>Flange Straight-CU-Tin-Epoxy-4W-3</t>
  </si>
  <si>
    <t>Flange Straight-CU-Tin-Epoxy-5W-3</t>
  </si>
  <si>
    <t>Flange Straight-CU-Tin-Epoxy-6W-3</t>
  </si>
  <si>
    <t>Flange Straight-CU-Silver-PET-3W-1</t>
  </si>
  <si>
    <t>Flange Straight-CU-Silver-PET-4W-1</t>
  </si>
  <si>
    <t>Flange Straight-CU-Silver-PET-5W-1</t>
  </si>
  <si>
    <t>Flange Straight-CU-Silver-PET-6W-1</t>
  </si>
  <si>
    <t>Flange Straight-CU-Silver-PET-3W-2</t>
  </si>
  <si>
    <t>Flange Straight-CU-Silver-PET-4W-2</t>
  </si>
  <si>
    <t>Flange Straight-CU-Silver-PET-5W-2</t>
  </si>
  <si>
    <t>Flange Straight-CU-Silver-PET-6W-2</t>
  </si>
  <si>
    <t>Flange Straight-CU-Silver-PET-3W-3</t>
  </si>
  <si>
    <t>Flange Straight-CU-Silver-PET-4W-3</t>
  </si>
  <si>
    <t>Flange Straight-CU-Silver-PET-5W-3</t>
  </si>
  <si>
    <t>Flange Straight-CU-Silver-PET-6W-3</t>
  </si>
  <si>
    <t>Flange Straight-CU-Silver-Epoxy-3W-1</t>
  </si>
  <si>
    <t>Flange Straight-CU-Silver-Epoxy-4W-1</t>
  </si>
  <si>
    <t>Flange Straight-CU-Silver-Epoxy-5W-1</t>
  </si>
  <si>
    <t>Flange Straight-CU-Silver-Epoxy-6W-1</t>
  </si>
  <si>
    <t>Flange Straight-CU-Silver-Epoxy-3W-2</t>
  </si>
  <si>
    <t>Flange Straight-CU-Silver-Epoxy-4W-2</t>
  </si>
  <si>
    <t>Flange Straight-CU-Silver-Epoxy-5W-2</t>
  </si>
  <si>
    <t>Flange Straight-CU-Silver-Epoxy-6W-2</t>
  </si>
  <si>
    <t>Flange Straight-CU-Silver-Epoxy-3W-3</t>
  </si>
  <si>
    <t>Flange Straight-CU-Silver-Epoxy-4W-3</t>
  </si>
  <si>
    <t>Flange Straight-CU-Silver-Epoxy-5W-3</t>
  </si>
  <si>
    <t>Flange Straight-CU-Silver-Epoxy-6W-3</t>
  </si>
  <si>
    <t>Flange Straight-AL-Tin-PET-3W-1</t>
  </si>
  <si>
    <t>Flange Straight-AL-Tin-PET-4W-1</t>
  </si>
  <si>
    <t>Flange Straight-AL-Tin-PET-5W-1</t>
  </si>
  <si>
    <t>Flange Straight-AL-Tin-PET-6W-1</t>
  </si>
  <si>
    <t>Flange Straight-AL-Tin-PET-3W-2</t>
  </si>
  <si>
    <t>Flange Straight-AL-Tin-PET-4W-2</t>
  </si>
  <si>
    <t>Flange Straight-AL-Tin-PET-5W-2</t>
  </si>
  <si>
    <t>Flange Straight-AL-Tin-PET-6W-2</t>
  </si>
  <si>
    <t>Flange Straight-AL-Tin-PET-3W-3</t>
  </si>
  <si>
    <t>Flange Straight-AL-Tin-PET-4W-3</t>
  </si>
  <si>
    <t>Flange Straight-AL-Tin-PET-5W-3</t>
  </si>
  <si>
    <t>Flange Straight-AL-Tin-PET-6W-3</t>
  </si>
  <si>
    <t>Flange Straight-AL-Tin-Epoxy-3W-1</t>
  </si>
  <si>
    <t>Flange Straight-AL-Tin-Epoxy-4W-1</t>
  </si>
  <si>
    <t>Flange Straight-AL-Tin-Epoxy-5W-1</t>
  </si>
  <si>
    <t>Flange Straight-AL-Tin-Epoxy-6W-1</t>
  </si>
  <si>
    <t>Flange Straight-AL-Tin-Epoxy-3W-2</t>
  </si>
  <si>
    <t>Flange Straight-AL-Tin-Epoxy-4W-2</t>
  </si>
  <si>
    <t>Flange Straight-AL-Tin-Epoxy-5W-2</t>
  </si>
  <si>
    <t>Flange Straight-AL-Tin-Epoxy-6W-2</t>
  </si>
  <si>
    <t>Flange Straight-AL-Tin-Epoxy-3W-3</t>
  </si>
  <si>
    <t>Flange Straight-AL-Tin-Epoxy-4W-3</t>
  </si>
  <si>
    <t>Flange Straight-AL-Tin-Epoxy-5W-3</t>
  </si>
  <si>
    <t>Flange Straight-AL-Tin-Epoxy-6W-3</t>
  </si>
  <si>
    <t>Flange Straight-AL-Silver-PET-3W-1</t>
  </si>
  <si>
    <t>Flange Straight-AL-Silver-PET-4W-1</t>
  </si>
  <si>
    <t>Flange Straight-AL-Silver-PET-5W-1</t>
  </si>
  <si>
    <t>Flange Straight-AL-Silver-PET-6W-1</t>
  </si>
  <si>
    <t>Flange Straight-AL-Silver-PET-3W-2</t>
  </si>
  <si>
    <t>Flange Straight-AL-Silver-PET-4W-2</t>
  </si>
  <si>
    <t>Flange Straight-AL-Silver-PET-5W-2</t>
  </si>
  <si>
    <t>Flange Straight-AL-Silver-PET-6W-2</t>
  </si>
  <si>
    <t>Flange Straight-AL-Silver-PET-3W-3</t>
  </si>
  <si>
    <t>Flange Straight-AL-Silver-PET-4W-3</t>
  </si>
  <si>
    <t>Flange Straight-AL-Silver-PET-5W-3</t>
  </si>
  <si>
    <t>Flange Straight-AL-Silver-PET-6W-3</t>
  </si>
  <si>
    <t>Flange Straight-AL-Silver-Epoxy-3W-1</t>
  </si>
  <si>
    <t>Flange Straight-AL-Silver-Epoxy-4W-1</t>
  </si>
  <si>
    <t>Flange Straight-AL-Silver-Epoxy-5W-1</t>
  </si>
  <si>
    <t>Flange Straight-AL-Silver-Epoxy-6W-1</t>
  </si>
  <si>
    <t>Flange Straight-AL-Silver-Epoxy-3W-2</t>
  </si>
  <si>
    <t>Flange Straight-AL-Silver-Epoxy-4W-2</t>
  </si>
  <si>
    <t>Flange Straight-AL-Silver-Epoxy-5W-2</t>
  </si>
  <si>
    <t>Flange Straight-AL-Silver-Epoxy-6W-2</t>
  </si>
  <si>
    <t>Flange Straight-AL-Silver-Epoxy-3W-3</t>
  </si>
  <si>
    <t>Flange Straight-AL-Silver-Epoxy-4W-3</t>
  </si>
  <si>
    <t>Flange Straight-AL-Silver-Epoxy-5W-3</t>
  </si>
  <si>
    <t>Flange Straight-AL-Silver-Epoxy-6W-3</t>
  </si>
  <si>
    <t>Flange Flat</t>
  </si>
  <si>
    <t>Flange Flat-CU-Tin-PET-3W-1</t>
  </si>
  <si>
    <t>Flange Flat-CU-Tin-PET-4W-1</t>
  </si>
  <si>
    <t>Flange Flat-CU-Tin-PET-5W-1</t>
  </si>
  <si>
    <t>Flange Flat-CU-Tin-PET-6W-1</t>
  </si>
  <si>
    <t>Flange Flat-CU-Tin-PET-3W-2</t>
  </si>
  <si>
    <t>Flange Flat-CU-Tin-PET-4W-2</t>
  </si>
  <si>
    <t>Flange Flat-CU-Tin-PET-5W-2</t>
  </si>
  <si>
    <t>Flange Flat-CU-Tin-PET-6W-2</t>
  </si>
  <si>
    <t>Flange Flat-CU-Tin-PET-3W-3</t>
  </si>
  <si>
    <t>Flange Flat-CU-Tin-PET-4W-3</t>
  </si>
  <si>
    <t>Flange Flat-CU-Tin-PET-5W-3</t>
  </si>
  <si>
    <t>Flange Flat-CU-Tin-PET-6W-3</t>
  </si>
  <si>
    <t>Flange Flat-CU-Tin-Epoxy-3W-1</t>
  </si>
  <si>
    <t>Flange Flat-CU-Tin-Epoxy-4W-1</t>
  </si>
  <si>
    <t>Flange Flat-CU-Tin-Epoxy-5W-1</t>
  </si>
  <si>
    <t>Flange Flat-CU-Tin-Epoxy-6W-1</t>
  </si>
  <si>
    <t>Flange Flat-CU-Tin-Epoxy-3W-2</t>
  </si>
  <si>
    <t>Flange Flat-CU-Tin-Epoxy-4W-2</t>
  </si>
  <si>
    <t>Flange Flat-CU-Tin-Epoxy-5W-2</t>
  </si>
  <si>
    <t>Flange Flat-CU-Tin-Epoxy-6W-2</t>
  </si>
  <si>
    <t>Flange Flat-CU-Tin-Epoxy-3W-3</t>
  </si>
  <si>
    <t>Flange Flat-CU-Tin-Epoxy-4W-3</t>
  </si>
  <si>
    <t>Flange Flat-CU-Tin-Epoxy-5W-3</t>
  </si>
  <si>
    <t>Flange Flat-CU-Tin-Epoxy-6W-3</t>
  </si>
  <si>
    <t>Flange Flat-CU-Silver-PET-3W-1</t>
  </si>
  <si>
    <t>Flange Flat-CU-Silver-PET-4W-1</t>
  </si>
  <si>
    <t>Flange Flat-CU-Silver-PET-5W-1</t>
  </si>
  <si>
    <t>Flange Flat-CU-Silver-PET-6W-1</t>
  </si>
  <si>
    <t>Flange Flat-CU-Silver-PET-3W-2</t>
  </si>
  <si>
    <t>Flange Flat-CU-Silver-PET-4W-2</t>
  </si>
  <si>
    <t>Flange Flat-CU-Silver-PET-5W-2</t>
  </si>
  <si>
    <t>Flange Flat-CU-Silver-PET-6W-2</t>
  </si>
  <si>
    <t>Flange Flat-CU-Silver-PET-3W-3</t>
  </si>
  <si>
    <t>Flange Flat-CU-Silver-PET-4W-3</t>
  </si>
  <si>
    <t>Flange Flat-CU-Silver-PET-5W-3</t>
  </si>
  <si>
    <t>Flange Flat-CU-Silver-PET-6W-3</t>
  </si>
  <si>
    <t>Flange Flat-CU-Silver-Epoxy-3W-1</t>
  </si>
  <si>
    <t>Flange Flat-CU-Silver-Epoxy-4W-1</t>
  </si>
  <si>
    <t>Flange Flat-CU-Silver-Epoxy-5W-1</t>
  </si>
  <si>
    <t>Flange Flat-CU-Silver-Epoxy-6W-1</t>
  </si>
  <si>
    <t>Flange Flat-CU-Silver-Epoxy-3W-2</t>
  </si>
  <si>
    <t>Flange Flat-CU-Silver-Epoxy-4W-2</t>
  </si>
  <si>
    <t>Flange Flat-CU-Silver-Epoxy-5W-2</t>
  </si>
  <si>
    <t>Flange Flat-CU-Silver-Epoxy-6W-2</t>
  </si>
  <si>
    <t>Flange Flat-CU-Silver-Epoxy-3W-3</t>
  </si>
  <si>
    <t>Flange Flat-CU-Silver-Epoxy-4W-3</t>
  </si>
  <si>
    <t>Flange Flat-CU-Silver-Epoxy-5W-3</t>
  </si>
  <si>
    <t>Flange Flat-CU-Silver-Epoxy-6W-3</t>
  </si>
  <si>
    <t>Flange Flat-AL-Tin-PET-3W-1</t>
  </si>
  <si>
    <t>Flange Flat-AL-Tin-PET-4W-1</t>
  </si>
  <si>
    <t>Flange Flat-AL-Tin-PET-5W-1</t>
  </si>
  <si>
    <t>Flange Flat-AL-Tin-PET-6W-1</t>
  </si>
  <si>
    <t>Flange Flat-AL-Tin-PET-3W-2</t>
  </si>
  <si>
    <t>Flange Flat-AL-Tin-PET-4W-2</t>
  </si>
  <si>
    <t>Flange Flat-AL-Tin-PET-5W-2</t>
  </si>
  <si>
    <t>Flange Flat-AL-Tin-PET-6W-2</t>
  </si>
  <si>
    <t>Flange Flat-AL-Tin-PET-3W-3</t>
  </si>
  <si>
    <t>Flange Flat-AL-Tin-PET-4W-3</t>
  </si>
  <si>
    <t>Flange Flat-AL-Tin-PET-5W-3</t>
  </si>
  <si>
    <t>Flange Flat-AL-Tin-PET-6W-3</t>
  </si>
  <si>
    <t>Flange Flat-AL-Tin-Epoxy-3W-1</t>
  </si>
  <si>
    <t>Flange Flat-AL-Tin-Epoxy-4W-1</t>
  </si>
  <si>
    <t>Flange Flat-AL-Tin-Epoxy-5W-1</t>
  </si>
  <si>
    <t>Flange Flat-AL-Tin-Epoxy-6W-1</t>
  </si>
  <si>
    <t>Flange Flat-AL-Tin-Epoxy-3W-2</t>
  </si>
  <si>
    <t>Flange Flat-AL-Tin-Epoxy-4W-2</t>
  </si>
  <si>
    <t>Flange Flat-AL-Tin-Epoxy-5W-2</t>
  </si>
  <si>
    <t>Flange Flat-AL-Tin-Epoxy-6W-2</t>
  </si>
  <si>
    <t>Flange Flat-AL-Tin-Epoxy-3W-3</t>
  </si>
  <si>
    <t>Flange Flat-AL-Tin-Epoxy-4W-3</t>
  </si>
  <si>
    <t>Flange Flat-AL-Tin-Epoxy-5W-3</t>
  </si>
  <si>
    <t>Flange Flat-AL-Tin-Epoxy-6W-3</t>
  </si>
  <si>
    <t>Flange Flat-AL-Silver-PET-3W-1</t>
  </si>
  <si>
    <t>Flange Flat-AL-Silver-PET-4W-1</t>
  </si>
  <si>
    <t>Flange Flat-AL-Silver-PET-5W-1</t>
  </si>
  <si>
    <t>Flange Flat-AL-Silver-PET-6W-1</t>
  </si>
  <si>
    <t>Flange Flat-AL-Silver-PET-3W-2</t>
  </si>
  <si>
    <t>Flange Flat-AL-Silver-PET-4W-2</t>
  </si>
  <si>
    <t>Flange Flat-AL-Silver-PET-5W-2</t>
  </si>
  <si>
    <t>Flange Flat-AL-Silver-PET-6W-2</t>
  </si>
  <si>
    <t>Flange Flat-AL-Silver-PET-3W-3</t>
  </si>
  <si>
    <t>Flange Flat-AL-Silver-PET-4W-3</t>
  </si>
  <si>
    <t>Flange Flat-AL-Silver-PET-5W-3</t>
  </si>
  <si>
    <t>Flange Flat-AL-Silver-PET-6W-3</t>
  </si>
  <si>
    <t>Flange Flat-AL-Silver-Epoxy-3W-1</t>
  </si>
  <si>
    <t>Flange Flat-AL-Silver-Epoxy-4W-1</t>
  </si>
  <si>
    <t>Flange Flat-AL-Silver-Epoxy-5W-1</t>
  </si>
  <si>
    <t>Flange Flat-AL-Silver-Epoxy-6W-1</t>
  </si>
  <si>
    <t>Flange Flat-AL-Silver-Epoxy-3W-2</t>
  </si>
  <si>
    <t>Flange Flat-AL-Silver-Epoxy-4W-2</t>
  </si>
  <si>
    <t>Flange Flat-AL-Silver-Epoxy-5W-2</t>
  </si>
  <si>
    <t>Flange Flat-AL-Silver-Epoxy-6W-2</t>
  </si>
  <si>
    <t>Flange Flat-AL-Silver-Epoxy-3W-3</t>
  </si>
  <si>
    <t>Flange Flat-AL-Silver-Epoxy-4W-3</t>
  </si>
  <si>
    <t>Flange Flat-AL-Silver-Epoxy-5W-3</t>
  </si>
  <si>
    <t>Flange Flat-AL-Silver-Epoxy-6W-3</t>
  </si>
  <si>
    <t>Flange Edge</t>
  </si>
  <si>
    <t>Flange Edge-CU-Tin-PET-3W-1</t>
  </si>
  <si>
    <t>Flange Edge-CU-Tin-PET-4W-1</t>
  </si>
  <si>
    <t>Flange Edge-CU-Tin-PET-5W-1</t>
  </si>
  <si>
    <t>Flange Edge-CU-Tin-PET-6W-1</t>
  </si>
  <si>
    <t>Flange Edge-CU-Tin-PET-3W-2</t>
  </si>
  <si>
    <t>Flange Edge-CU-Tin-PET-4W-2</t>
  </si>
  <si>
    <t>Flange Edge-CU-Tin-PET-5W-2</t>
  </si>
  <si>
    <t>Flange Edge-CU-Tin-PET-6W-2</t>
  </si>
  <si>
    <t>Flange Edge-CU-Tin-PET-3W-3</t>
  </si>
  <si>
    <t>Flange Edge-CU-Tin-PET-4W-3</t>
  </si>
  <si>
    <t>Flange Edge-CU-Tin-PET-5W-3</t>
  </si>
  <si>
    <t>Flange Edge-CU-Tin-PET-6W-3</t>
  </si>
  <si>
    <t>Flange Edge-CU-Tin-Epoxy-3W-1</t>
  </si>
  <si>
    <t>Flange Edge-CU-Tin-Epoxy-4W-1</t>
  </si>
  <si>
    <t>Flange Edge-CU-Tin-Epoxy-5W-1</t>
  </si>
  <si>
    <t>Flange Edge-CU-Tin-Epoxy-6W-1</t>
  </si>
  <si>
    <t>Flange Edge-CU-Tin-Epoxy-3W-2</t>
  </si>
  <si>
    <t>Flange Edge-CU-Tin-Epoxy-4W-2</t>
  </si>
  <si>
    <t>Flange Edge-CU-Tin-Epoxy-5W-2</t>
  </si>
  <si>
    <t>Flange Edge-CU-Tin-Epoxy-6W-2</t>
  </si>
  <si>
    <t>Flange Edge-CU-Tin-Epoxy-3W-3</t>
  </si>
  <si>
    <t>Flange Edge-CU-Tin-Epoxy-4W-3</t>
  </si>
  <si>
    <t>Flange Edge-CU-Tin-Epoxy-5W-3</t>
  </si>
  <si>
    <t>Flange Edge-CU-Tin-Epoxy-6W-3</t>
  </si>
  <si>
    <t>Flange Edge-CU-Silver-PET-3W-1</t>
  </si>
  <si>
    <t>Flange Edge-CU-Silver-PET-4W-1</t>
  </si>
  <si>
    <t>Flange Edge-CU-Silver-PET-5W-1</t>
  </si>
  <si>
    <t>Flange Edge-CU-Silver-PET-6W-1</t>
  </si>
  <si>
    <t>Flange Edge-CU-Silver-PET-3W-2</t>
  </si>
  <si>
    <t>Flange Edge-CU-Silver-PET-4W-2</t>
  </si>
  <si>
    <t>Flange Edge-CU-Silver-PET-5W-2</t>
  </si>
  <si>
    <t>Flange Edge-CU-Silver-PET-6W-2</t>
  </si>
  <si>
    <t>Flange Edge-CU-Silver-PET-3W-3</t>
  </si>
  <si>
    <t>Flange Edge-CU-Silver-PET-4W-3</t>
  </si>
  <si>
    <t>Flange Edge-CU-Silver-PET-5W-3</t>
  </si>
  <si>
    <t>Flange Edge-CU-Silver-PET-6W-3</t>
  </si>
  <si>
    <t>Flange Edge-CU-Silver-Epoxy-3W-1</t>
  </si>
  <si>
    <t>Flange Edge-CU-Silver-Epoxy-4W-1</t>
  </si>
  <si>
    <t>Flange Edge-CU-Silver-Epoxy-5W-1</t>
  </si>
  <si>
    <t>Flange Edge-CU-Silver-Epoxy-6W-1</t>
  </si>
  <si>
    <t>Flange Edge-CU-Silver-Epoxy-3W-2</t>
  </si>
  <si>
    <t>Flange Edge-CU-Silver-Epoxy-4W-2</t>
  </si>
  <si>
    <t>Flange Edge-CU-Silver-Epoxy-5W-2</t>
  </si>
  <si>
    <t>Flange Edge-CU-Silver-Epoxy-6W-2</t>
  </si>
  <si>
    <t>Flange Edge-CU-Silver-Epoxy-3W-3</t>
  </si>
  <si>
    <t>Flange Edge-CU-Silver-Epoxy-4W-3</t>
  </si>
  <si>
    <t>Flange Edge-CU-Silver-Epoxy-5W-3</t>
  </si>
  <si>
    <t>Flange Edge-CU-Silver-Epoxy-6W-3</t>
  </si>
  <si>
    <t>Flange Edge-AL-Tin-PET-3W-1</t>
  </si>
  <si>
    <t>Flange Edge-AL-Tin-PET-4W-1</t>
  </si>
  <si>
    <t>Flange Edge-AL-Tin-PET-5W-1</t>
  </si>
  <si>
    <t>Flange Edge-AL-Tin-PET-6W-1</t>
  </si>
  <si>
    <t>Flange Edge-AL-Tin-PET-3W-2</t>
  </si>
  <si>
    <t>Flange Edge-AL-Tin-PET-4W-2</t>
  </si>
  <si>
    <t>Flange Edge-AL-Tin-PET-5W-2</t>
  </si>
  <si>
    <t>Flange Edge-AL-Tin-PET-6W-2</t>
  </si>
  <si>
    <t>Flange Edge-AL-Tin-PET-3W-3</t>
  </si>
  <si>
    <t>Flange Edge-AL-Tin-PET-4W-3</t>
  </si>
  <si>
    <t>Flange Edge-AL-Tin-PET-5W-3</t>
  </si>
  <si>
    <t>Flange Edge-AL-Tin-PET-6W-3</t>
  </si>
  <si>
    <t>Flange Edge-AL-Tin-Epoxy-3W-1</t>
  </si>
  <si>
    <t>Flange Edge-AL-Tin-Epoxy-4W-1</t>
  </si>
  <si>
    <t>Flange Edge-AL-Tin-Epoxy-5W-1</t>
  </si>
  <si>
    <t>Flange Edge-AL-Tin-Epoxy-6W-1</t>
  </si>
  <si>
    <t>Flange Edge-AL-Tin-Epoxy-3W-2</t>
  </si>
  <si>
    <t>Flange Edge-AL-Tin-Epoxy-4W-2</t>
  </si>
  <si>
    <t>Flange Edge-AL-Tin-Epoxy-5W-2</t>
  </si>
  <si>
    <t>Flange Edge-AL-Tin-Epoxy-6W-2</t>
  </si>
  <si>
    <t>Flange Edge-AL-Tin-Epoxy-3W-3</t>
  </si>
  <si>
    <t>Flange Edge-AL-Tin-Epoxy-4W-3</t>
  </si>
  <si>
    <t>Flange Edge-AL-Tin-Epoxy-5W-3</t>
  </si>
  <si>
    <t>Flange Edge-AL-Tin-Epoxy-6W-3</t>
  </si>
  <si>
    <t>Flange Edge-AL-Silver-PET-3W-1</t>
  </si>
  <si>
    <t>Flange Edge-AL-Silver-PET-4W-1</t>
  </si>
  <si>
    <t>Flange Edge-AL-Silver-PET-5W-1</t>
  </si>
  <si>
    <t>Flange Edge-AL-Silver-PET-6W-1</t>
  </si>
  <si>
    <t>Flange Edge-AL-Silver-PET-3W-2</t>
  </si>
  <si>
    <t>Flange Edge-AL-Silver-PET-4W-2</t>
  </si>
  <si>
    <t>Flange Edge-AL-Silver-PET-5W-2</t>
  </si>
  <si>
    <t>Flange Edge-AL-Silver-PET-6W-2</t>
  </si>
  <si>
    <t>Flange Edge-AL-Silver-PET-3W-3</t>
  </si>
  <si>
    <t>Flange Edge-AL-Silver-PET-4W-3</t>
  </si>
  <si>
    <t>Flange Edge-AL-Silver-PET-5W-3</t>
  </si>
  <si>
    <t>Flange Edge-AL-Silver-PET-6W-3</t>
  </si>
  <si>
    <t>Flange Edge-AL-Silver-Epoxy-3W-1</t>
  </si>
  <si>
    <t>Flange Edge-AL-Silver-Epoxy-4W-1</t>
  </si>
  <si>
    <t>Flange Edge-AL-Silver-Epoxy-5W-1</t>
  </si>
  <si>
    <t>Flange Edge-AL-Silver-Epoxy-6W-1</t>
  </si>
  <si>
    <t>Flange Edge-AL-Silver-Epoxy-3W-2</t>
  </si>
  <si>
    <t>Flange Edge-AL-Silver-Epoxy-4W-2</t>
  </si>
  <si>
    <t>Flange Edge-AL-Silver-Epoxy-5W-2</t>
  </si>
  <si>
    <t>Flange Edge-AL-Silver-Epoxy-6W-2</t>
  </si>
  <si>
    <t>Flange Edge-AL-Silver-Epoxy-3W-3</t>
  </si>
  <si>
    <t>Flange Edge-AL-Silver-Epoxy-4W-3</t>
  </si>
  <si>
    <t>Flange Edge-AL-Silver-Epoxy-5W-3</t>
  </si>
  <si>
    <t>Flange Edge-AL-Silver-Epoxy-6W-3</t>
  </si>
  <si>
    <t>Elbow Flat</t>
  </si>
  <si>
    <t>Elbow Flat-CU-Tin-PET-3W-1</t>
  </si>
  <si>
    <t>Elbow Flat-CU-Tin-PET-4W-1</t>
  </si>
  <si>
    <t>Elbow Flat-CU-Tin-PET-5W-1</t>
  </si>
  <si>
    <t>Elbow Flat-CU-Tin-PET-6W-1</t>
  </si>
  <si>
    <t>Elbow Flat-CU-Tin-PET-3W-2</t>
  </si>
  <si>
    <t>Elbow Flat-CU-Tin-PET-4W-2</t>
  </si>
  <si>
    <t>Elbow Flat-CU-Tin-PET-5W-2</t>
  </si>
  <si>
    <t>Elbow Flat-CU-Tin-PET-6W-2</t>
  </si>
  <si>
    <t>Elbow Flat-CU-Tin-PET-3W-3</t>
  </si>
  <si>
    <t>Elbow Flat-CU-Tin-PET-4W-3</t>
  </si>
  <si>
    <t>Elbow Flat-CU-Tin-PET-5W-3</t>
  </si>
  <si>
    <t>Elbow Flat-CU-Tin-PET-6W-3</t>
  </si>
  <si>
    <t>Elbow Flat-CU-Tin-Epoxy-3W-1</t>
  </si>
  <si>
    <t>Elbow Flat-CU-Tin-Epoxy-4W-1</t>
  </si>
  <si>
    <t>Elbow Flat-CU-Tin-Epoxy-5W-1</t>
  </si>
  <si>
    <t>Elbow Flat-CU-Tin-Epoxy-6W-1</t>
  </si>
  <si>
    <t>Elbow Flat-CU-Tin-Epoxy-3W-2</t>
  </si>
  <si>
    <t>Elbow Flat-CU-Tin-Epoxy-4W-2</t>
  </si>
  <si>
    <t>Elbow Flat-CU-Tin-Epoxy-5W-2</t>
  </si>
  <si>
    <t>Elbow Flat-CU-Tin-Epoxy-6W-2</t>
  </si>
  <si>
    <t>Elbow Flat-CU-Tin-Epoxy-3W-3</t>
  </si>
  <si>
    <t>Elbow Flat-CU-Tin-Epoxy-4W-3</t>
  </si>
  <si>
    <t>Elbow Flat-CU-Tin-Epoxy-5W-3</t>
  </si>
  <si>
    <t>Elbow Flat-CU-Tin-Epoxy-6W-3</t>
  </si>
  <si>
    <t>Elbow Flat-CU-Silver-PET-3W-1</t>
  </si>
  <si>
    <t>Elbow Flat-CU-Silver-PET-4W-1</t>
  </si>
  <si>
    <t>Elbow Flat-CU-Silver-PET-5W-1</t>
  </si>
  <si>
    <t>Elbow Flat-CU-Silver-PET-6W-1</t>
  </si>
  <si>
    <t>Elbow Flat-CU-Silver-PET-3W-2</t>
  </si>
  <si>
    <t>Elbow Flat-CU-Silver-PET-4W-2</t>
  </si>
  <si>
    <t>Elbow Flat-CU-Silver-PET-5W-2</t>
  </si>
  <si>
    <t>Elbow Flat-CU-Silver-PET-6W-2</t>
  </si>
  <si>
    <t>Elbow Flat-CU-Silver-PET-3W-3</t>
  </si>
  <si>
    <t>Elbow Flat-CU-Silver-PET-4W-3</t>
  </si>
  <si>
    <t>Elbow Flat-CU-Silver-PET-5W-3</t>
  </si>
  <si>
    <t>Elbow Flat-CU-Silver-PET-6W-3</t>
  </si>
  <si>
    <t>Elbow Flat-CU-Silver-Epoxy-3W-1</t>
  </si>
  <si>
    <t>Elbow Flat-CU-Silver-Epoxy-4W-1</t>
  </si>
  <si>
    <t>Elbow Flat-CU-Silver-Epoxy-5W-1</t>
  </si>
  <si>
    <t>Elbow Flat-CU-Silver-Epoxy-6W-1</t>
  </si>
  <si>
    <t>Elbow Flat-CU-Silver-Epoxy-3W-2</t>
  </si>
  <si>
    <t>Elbow Flat-CU-Silver-Epoxy-4W-2</t>
  </si>
  <si>
    <t>Elbow Flat-CU-Silver-Epoxy-5W-2</t>
  </si>
  <si>
    <t>Elbow Flat-CU-Silver-Epoxy-6W-2</t>
  </si>
  <si>
    <t>Elbow Flat-CU-Silver-Epoxy-3W-3</t>
  </si>
  <si>
    <t>Elbow Flat-CU-Silver-Epoxy-4W-3</t>
  </si>
  <si>
    <t>Elbow Flat-CU-Silver-Epoxy-5W-3</t>
  </si>
  <si>
    <t>Elbow Flat-CU-Silver-Epoxy-6W-3</t>
  </si>
  <si>
    <t>Elbow Flat-AL-Tin-PET-3W-1</t>
  </si>
  <si>
    <t>Elbow Flat-AL-Tin-PET-4W-1</t>
  </si>
  <si>
    <t>Elbow Flat-AL-Tin-PET-5W-1</t>
  </si>
  <si>
    <t>Elbow Flat-AL-Tin-PET-6W-1</t>
  </si>
  <si>
    <t>Elbow Flat-AL-Tin-PET-3W-2</t>
  </si>
  <si>
    <t>Elbow Flat-AL-Tin-PET-4W-2</t>
  </si>
  <si>
    <t>Elbow Flat-AL-Tin-PET-5W-2</t>
  </si>
  <si>
    <t>Elbow Flat-AL-Tin-PET-6W-2</t>
  </si>
  <si>
    <t>Elbow Flat-AL-Tin-PET-3W-3</t>
  </si>
  <si>
    <t>Elbow Flat-AL-Tin-PET-4W-3</t>
  </si>
  <si>
    <t>Elbow Flat-AL-Tin-PET-5W-3</t>
  </si>
  <si>
    <t>Elbow Flat-AL-Tin-PET-6W-3</t>
  </si>
  <si>
    <t>Elbow Flat-AL-Tin-Epoxy-3W-1</t>
  </si>
  <si>
    <t>Elbow Flat-AL-Tin-Epoxy-4W-1</t>
  </si>
  <si>
    <t>Elbow Flat-AL-Tin-Epoxy-5W-1</t>
  </si>
  <si>
    <t>Elbow Flat-AL-Tin-Epoxy-6W-1</t>
  </si>
  <si>
    <t>Elbow Flat-AL-Tin-Epoxy-3W-2</t>
  </si>
  <si>
    <t>Elbow Flat-AL-Tin-Epoxy-4W-2</t>
  </si>
  <si>
    <t>Elbow Flat-AL-Tin-Epoxy-5W-2</t>
  </si>
  <si>
    <t>Elbow Flat-AL-Tin-Epoxy-6W-2</t>
  </si>
  <si>
    <t>Elbow Flat-AL-Tin-Epoxy-3W-3</t>
  </si>
  <si>
    <t>Elbow Flat-AL-Tin-Epoxy-4W-3</t>
  </si>
  <si>
    <t>Elbow Flat-AL-Tin-Epoxy-5W-3</t>
  </si>
  <si>
    <t>Elbow Flat-AL-Tin-Epoxy-6W-3</t>
  </si>
  <si>
    <t>Elbow Flat-AL-Silver-PET-3W-1</t>
  </si>
  <si>
    <t>Elbow Flat-AL-Silver-PET-4W-1</t>
  </si>
  <si>
    <t>Elbow Flat-AL-Silver-PET-5W-1</t>
  </si>
  <si>
    <t>Elbow Flat-AL-Silver-PET-6W-1</t>
  </si>
  <si>
    <t>Elbow Flat-AL-Silver-PET-3W-2</t>
  </si>
  <si>
    <t>Elbow Flat-AL-Silver-PET-4W-2</t>
  </si>
  <si>
    <t>Elbow Flat-AL-Silver-PET-5W-2</t>
  </si>
  <si>
    <t>Elbow Flat-AL-Silver-PET-6W-2</t>
  </si>
  <si>
    <t>Elbow Flat-AL-Silver-PET-3W-3</t>
  </si>
  <si>
    <t>Elbow Flat-AL-Silver-PET-4W-3</t>
  </si>
  <si>
    <t>Elbow Flat-AL-Silver-PET-5W-3</t>
  </si>
  <si>
    <t>Elbow Flat-AL-Silver-PET-6W-3</t>
  </si>
  <si>
    <t>Elbow Flat-AL-Silver-Epoxy-3W-1</t>
  </si>
  <si>
    <t>Elbow Flat-AL-Silver-Epoxy-4W-1</t>
  </si>
  <si>
    <t>Elbow Flat-AL-Silver-Epoxy-5W-1</t>
  </si>
  <si>
    <t>Elbow Flat-AL-Silver-Epoxy-6W-1</t>
  </si>
  <si>
    <t>Elbow Flat-AL-Silver-Epoxy-3W-2</t>
  </si>
  <si>
    <t>Elbow Flat-AL-Silver-Epoxy-4W-2</t>
  </si>
  <si>
    <t>Elbow Flat-AL-Silver-Epoxy-5W-2</t>
  </si>
  <si>
    <t>Elbow Flat-AL-Silver-Epoxy-6W-2</t>
  </si>
  <si>
    <t>Elbow Flat-AL-Silver-Epoxy-3W-3</t>
  </si>
  <si>
    <t>Elbow Flat-AL-Silver-Epoxy-4W-3</t>
  </si>
  <si>
    <t>Elbow Flat-AL-Silver-Epoxy-5W-3</t>
  </si>
  <si>
    <t>Elbow Flat-AL-Silver-Epoxy-6W-3</t>
  </si>
  <si>
    <t>Elbow Edge</t>
  </si>
  <si>
    <t>Elbow Edge-CU-Tin-PET-3W-1</t>
  </si>
  <si>
    <t>Elbow Edge-CU-Tin-PET-4W-1</t>
  </si>
  <si>
    <t>Elbow Edge-CU-Tin-PET-5W-1</t>
  </si>
  <si>
    <t>Elbow Edge-CU-Tin-PET-6W-1</t>
  </si>
  <si>
    <t>Elbow Edge-CU-Tin-PET-3W-2</t>
  </si>
  <si>
    <t>Elbow Edge-CU-Tin-PET-4W-2</t>
  </si>
  <si>
    <t>Elbow Edge-CU-Tin-PET-5W-2</t>
  </si>
  <si>
    <t>Elbow Edge-CU-Tin-PET-6W-2</t>
  </si>
  <si>
    <t>Elbow Edge-CU-Tin-PET-3W-3</t>
  </si>
  <si>
    <t>Elbow Edge-CU-Tin-PET-4W-3</t>
  </si>
  <si>
    <t>Elbow Edge-CU-Tin-PET-5W-3</t>
  </si>
  <si>
    <t>Elbow Edge-CU-Tin-PET-6W-3</t>
  </si>
  <si>
    <t>Elbow Edge-CU-Tin-Epoxy-3W-1</t>
  </si>
  <si>
    <t>Elbow Edge-CU-Tin-Epoxy-4W-1</t>
  </si>
  <si>
    <t>Elbow Edge-CU-Tin-Epoxy-5W-1</t>
  </si>
  <si>
    <t>Elbow Edge-CU-Tin-Epoxy-6W-1</t>
  </si>
  <si>
    <t>Elbow Edge-CU-Tin-Epoxy-3W-2</t>
  </si>
  <si>
    <t>Elbow Edge-CU-Tin-Epoxy-4W-2</t>
  </si>
  <si>
    <t>Elbow Edge-CU-Tin-Epoxy-5W-2</t>
  </si>
  <si>
    <t>Elbow Edge-CU-Tin-Epoxy-6W-2</t>
  </si>
  <si>
    <t>Elbow Edge-CU-Tin-Epoxy-3W-3</t>
  </si>
  <si>
    <t>Elbow Edge-CU-Tin-Epoxy-4W-3</t>
  </si>
  <si>
    <t>Elbow Edge-CU-Tin-Epoxy-5W-3</t>
  </si>
  <si>
    <t>Elbow Edge-CU-Tin-Epoxy-6W-3</t>
  </si>
  <si>
    <t>Elbow Edge-CU-Silver-PET-3W-1</t>
  </si>
  <si>
    <t>Elbow Edge-CU-Silver-PET-4W-1</t>
  </si>
  <si>
    <t>Elbow Edge-CU-Silver-PET-5W-1</t>
  </si>
  <si>
    <t>Elbow Edge-CU-Silver-PET-6W-1</t>
  </si>
  <si>
    <t>Elbow Edge-CU-Silver-PET-3W-2</t>
  </si>
  <si>
    <t>Elbow Edge-CU-Silver-PET-4W-2</t>
  </si>
  <si>
    <t>Elbow Edge-CU-Silver-PET-5W-2</t>
  </si>
  <si>
    <t>Elbow Edge-CU-Silver-PET-6W-2</t>
  </si>
  <si>
    <t>Elbow Edge-CU-Silver-PET-3W-3</t>
  </si>
  <si>
    <t>Elbow Edge-CU-Silver-PET-4W-3</t>
  </si>
  <si>
    <t>Elbow Edge-CU-Silver-PET-5W-3</t>
  </si>
  <si>
    <t>Elbow Edge-CU-Silver-PET-6W-3</t>
  </si>
  <si>
    <t>Elbow Edge-CU-Silver-Epoxy-3W-1</t>
  </si>
  <si>
    <t>Elbow Edge-CU-Silver-Epoxy-4W-1</t>
  </si>
  <si>
    <t>Elbow Edge-CU-Silver-Epoxy-5W-1</t>
  </si>
  <si>
    <t>Elbow Edge-CU-Silver-Epoxy-6W-1</t>
  </si>
  <si>
    <t>Elbow Edge-CU-Silver-Epoxy-3W-2</t>
  </si>
  <si>
    <t>Elbow Edge-CU-Silver-Epoxy-4W-2</t>
  </si>
  <si>
    <t>Elbow Edge-CU-Silver-Epoxy-5W-2</t>
  </si>
  <si>
    <t>Elbow Edge-CU-Silver-Epoxy-6W-2</t>
  </si>
  <si>
    <t>Elbow Edge-CU-Silver-Epoxy-3W-3</t>
  </si>
  <si>
    <t>Elbow Edge-CU-Silver-Epoxy-4W-3</t>
  </si>
  <si>
    <t>Elbow Edge-CU-Silver-Epoxy-5W-3</t>
  </si>
  <si>
    <t>Elbow Edge-CU-Silver-Epoxy-6W-3</t>
  </si>
  <si>
    <t>Elbow Edge-AL-Tin-PET-3W-1</t>
  </si>
  <si>
    <t>Elbow Edge-AL-Tin-PET-4W-1</t>
  </si>
  <si>
    <t>Elbow Edge-AL-Tin-PET-5W-1</t>
  </si>
  <si>
    <t>Elbow Edge-AL-Tin-PET-6W-1</t>
  </si>
  <si>
    <t>Elbow Edge-AL-Tin-PET-3W-2</t>
  </si>
  <si>
    <t>Elbow Edge-AL-Tin-PET-4W-2</t>
  </si>
  <si>
    <t>Elbow Edge-AL-Tin-PET-5W-2</t>
  </si>
  <si>
    <t>Elbow Edge-AL-Tin-PET-6W-2</t>
  </si>
  <si>
    <t>Elbow Edge-AL-Tin-PET-3W-3</t>
  </si>
  <si>
    <t>Elbow Edge-AL-Tin-PET-4W-3</t>
  </si>
  <si>
    <t>Elbow Edge-AL-Tin-PET-5W-3</t>
  </si>
  <si>
    <t>Elbow Edge-AL-Tin-PET-6W-3</t>
  </si>
  <si>
    <t>Elbow Edge-AL-Tin-Epoxy-3W-1</t>
  </si>
  <si>
    <t>Elbow Edge-AL-Tin-Epoxy-4W-1</t>
  </si>
  <si>
    <t>Elbow Edge-AL-Tin-Epoxy-5W-1</t>
  </si>
  <si>
    <t>Elbow Edge-AL-Tin-Epoxy-6W-1</t>
  </si>
  <si>
    <t>Elbow Edge-AL-Tin-Epoxy-3W-2</t>
  </si>
  <si>
    <t>Elbow Edge-AL-Tin-Epoxy-4W-2</t>
  </si>
  <si>
    <t>Elbow Edge-AL-Tin-Epoxy-5W-2</t>
  </si>
  <si>
    <t>Elbow Edge-AL-Tin-Epoxy-6W-2</t>
  </si>
  <si>
    <t>Elbow Edge-AL-Tin-Epoxy-3W-3</t>
  </si>
  <si>
    <t>Elbow Edge-AL-Tin-Epoxy-4W-3</t>
  </si>
  <si>
    <t>Elbow Edge-AL-Tin-Epoxy-5W-3</t>
  </si>
  <si>
    <t>Elbow Edge-AL-Tin-Epoxy-6W-3</t>
  </si>
  <si>
    <t>Elbow Edge-AL-Silver-PET-3W-1</t>
  </si>
  <si>
    <t>Elbow Edge-AL-Silver-PET-4W-1</t>
  </si>
  <si>
    <t>Elbow Edge-AL-Silver-PET-5W-1</t>
  </si>
  <si>
    <t>Elbow Edge-AL-Silver-PET-6W-1</t>
  </si>
  <si>
    <t>Elbow Edge-AL-Silver-PET-3W-2</t>
  </si>
  <si>
    <t>Elbow Edge-AL-Silver-PET-4W-2</t>
  </si>
  <si>
    <t>Elbow Edge-AL-Silver-PET-5W-2</t>
  </si>
  <si>
    <t>Elbow Edge-AL-Silver-PET-6W-2</t>
  </si>
  <si>
    <t>Elbow Edge-AL-Silver-PET-3W-3</t>
  </si>
  <si>
    <t>Elbow Edge-AL-Silver-PET-4W-3</t>
  </si>
  <si>
    <t>Elbow Edge-AL-Silver-PET-5W-3</t>
  </si>
  <si>
    <t>Elbow Edge-AL-Silver-PET-6W-3</t>
  </si>
  <si>
    <t>Elbow Edge-AL-Silver-Epoxy-3W-1</t>
  </si>
  <si>
    <t>Elbow Edge-AL-Silver-Epoxy-4W-1</t>
  </si>
  <si>
    <t>Elbow Edge-AL-Silver-Epoxy-5W-1</t>
  </si>
  <si>
    <t>Elbow Edge-AL-Silver-Epoxy-6W-1</t>
  </si>
  <si>
    <t>Elbow Edge-AL-Silver-Epoxy-3W-2</t>
  </si>
  <si>
    <t>Elbow Edge-AL-Silver-Epoxy-4W-2</t>
  </si>
  <si>
    <t>Elbow Edge-AL-Silver-Epoxy-5W-2</t>
  </si>
  <si>
    <t>Elbow Edge-AL-Silver-Epoxy-6W-2</t>
  </si>
  <si>
    <t>Elbow Edge-AL-Silver-Epoxy-3W-3</t>
  </si>
  <si>
    <t>Elbow Edge-AL-Silver-Epoxy-4W-3</t>
  </si>
  <si>
    <t>Elbow Edge-AL-Silver-Epoxy-5W-3</t>
  </si>
  <si>
    <t>Elbow Edge-AL-Silver-Epoxy-6W-3</t>
  </si>
  <si>
    <t>Z-Flat</t>
  </si>
  <si>
    <t>Z-Unit Flat-CU-Tin-PET-3W-1</t>
  </si>
  <si>
    <t>Z-Unit Flat-CU-Tin-PET-4W-1</t>
  </si>
  <si>
    <t>Z-Unit Flat-CU-Tin-PET-5W-1</t>
  </si>
  <si>
    <t>Z-Unit Flat-CU-Tin-PET-6W-1</t>
  </si>
  <si>
    <t>Z-Unit Flat-CU-Tin-PET-3W-2</t>
  </si>
  <si>
    <t>Z-Unit Flat-CU-Tin-PET-4W-2</t>
  </si>
  <si>
    <t>Z-Unit Flat-CU-Tin-PET-5W-2</t>
  </si>
  <si>
    <t>Z-Unit Flat-CU-Tin-PET-6W-2</t>
  </si>
  <si>
    <t>Z-Unit Flat-CU-Tin-PET-3W-3</t>
  </si>
  <si>
    <t>Z-Unit Flat-CU-Tin-PET-4W-3</t>
  </si>
  <si>
    <t>Z-Unit Flat-CU-Tin-PET-5W-3</t>
  </si>
  <si>
    <t>Z-Unit Flat-CU-Tin-PET-6W-3</t>
  </si>
  <si>
    <t>Z-Unit Flat-CU-Tin-Epoxy-3W-1</t>
  </si>
  <si>
    <t>Z-Unit Flat-CU-Tin-Epoxy-4W-1</t>
  </si>
  <si>
    <t>Z-Unit Flat-CU-Tin-Epoxy-5W-1</t>
  </si>
  <si>
    <t>Z-Unit Flat-CU-Tin-Epoxy-6W-1</t>
  </si>
  <si>
    <t>Z-Unit Flat-CU-Tin-Epoxy-3W-2</t>
  </si>
  <si>
    <t>Z-Unit Flat-CU-Tin-Epoxy-4W-2</t>
  </si>
  <si>
    <t>Z-Unit Flat-CU-Tin-Epoxy-5W-2</t>
  </si>
  <si>
    <t>Z-Unit Flat-CU-Tin-Epoxy-6W-2</t>
  </si>
  <si>
    <t>Z-Unit Flat-CU-Tin-Epoxy-3W-3</t>
  </si>
  <si>
    <t>Z-Unit Flat-CU-Tin-Epoxy-4W-3</t>
  </si>
  <si>
    <t>Z-Unit Flat-CU-Tin-Epoxy-5W-3</t>
  </si>
  <si>
    <t>Z-Unit Flat-CU-Tin-Epoxy-6W-3</t>
  </si>
  <si>
    <t>Z-Unit Flat-CU-Silver-PET-3W-1</t>
  </si>
  <si>
    <t>Z-Unit Flat-CU-Silver-PET-4W-1</t>
  </si>
  <si>
    <t>Z-Unit Flat-CU-Silver-PET-5W-1</t>
  </si>
  <si>
    <t>Z-Unit Flat-CU-Silver-PET-6W-1</t>
  </si>
  <si>
    <t>Z-Unit Flat-CU-Silver-PET-3W-2</t>
  </si>
  <si>
    <t>Z-Unit Flat-CU-Silver-PET-4W-2</t>
  </si>
  <si>
    <t>Z-Unit Flat-CU-Silver-PET-5W-2</t>
  </si>
  <si>
    <t>Z-Unit Flat-CU-Silver-PET-6W-2</t>
  </si>
  <si>
    <t>Z-Unit Flat-CU-Silver-PET-3W-3</t>
  </si>
  <si>
    <t>Z-Unit Flat-CU-Silver-PET-4W-3</t>
  </si>
  <si>
    <t>Z-Unit Flat-CU-Silver-PET-5W-3</t>
  </si>
  <si>
    <t>Z-Unit Flat-CU-Silver-PET-6W-3</t>
  </si>
  <si>
    <t>Z-Unit Flat-CU-Silver-Epoxy-3W-1</t>
  </si>
  <si>
    <t>Z-Unit Flat-CU-Silver-Epoxy-4W-1</t>
  </si>
  <si>
    <t>Z-Unit Flat-CU-Silver-Epoxy-5W-1</t>
  </si>
  <si>
    <t>Z-Unit Flat-CU-Silver-Epoxy-6W-1</t>
  </si>
  <si>
    <t>Z-Unit Flat-CU-Silver-Epoxy-3W-2</t>
  </si>
  <si>
    <t>Z-Unit Flat-CU-Silver-Epoxy-4W-2</t>
  </si>
  <si>
    <t>Z-Unit Flat-CU-Silver-Epoxy-5W-2</t>
  </si>
  <si>
    <t>Z-Unit Flat-CU-Silver-Epoxy-6W-2</t>
  </si>
  <si>
    <t>Z-Unit Flat-CU-Silver-Epoxy-3W-3</t>
  </si>
  <si>
    <t>Z-Unit Flat-CU-Silver-Epoxy-4W-3</t>
  </si>
  <si>
    <t>Z-Unit Flat-CU-Silver-Epoxy-5W-3</t>
  </si>
  <si>
    <t>Z-Unit Flat-CU-Silver-Epoxy-6W-3</t>
  </si>
  <si>
    <t>Z-Unit Flat-AL-Tin-PET-3W-1</t>
  </si>
  <si>
    <t>Z-Unit Flat-AL-Tin-PET-4W-1</t>
  </si>
  <si>
    <t>Z-Unit Flat-AL-Tin-PET-5W-1</t>
  </si>
  <si>
    <t>Z-Unit Flat-AL-Tin-PET-6W-1</t>
  </si>
  <si>
    <t>Z-Unit Flat-AL-Tin-PET-3W-2</t>
  </si>
  <si>
    <t>Z-Unit Flat-AL-Tin-PET-4W-2</t>
  </si>
  <si>
    <t>Z-Unit Flat-AL-Tin-PET-5W-2</t>
  </si>
  <si>
    <t>Z-Unit Flat-AL-Tin-PET-6W-2</t>
  </si>
  <si>
    <t>Z-Unit Flat-AL-Tin-PET-3W-3</t>
  </si>
  <si>
    <t>Z-Unit Flat-AL-Tin-PET-4W-3</t>
  </si>
  <si>
    <t>Z-Unit Flat-AL-Tin-PET-5W-3</t>
  </si>
  <si>
    <t>Z-Unit Flat-AL-Tin-PET-6W-3</t>
  </si>
  <si>
    <t>Z-Unit Flat-AL-Tin-Epoxy-3W-1</t>
  </si>
  <si>
    <t>Z-Unit Flat-AL-Tin-Epoxy-4W-1</t>
  </si>
  <si>
    <t>Z-Unit Flat-AL-Tin-Epoxy-5W-1</t>
  </si>
  <si>
    <t>Z-Unit Flat-AL-Tin-Epoxy-6W-1</t>
  </si>
  <si>
    <t>Z-Unit Flat-AL-Tin-Epoxy-3W-2</t>
  </si>
  <si>
    <t>Z-Unit Flat-AL-Tin-Epoxy-4W-2</t>
  </si>
  <si>
    <t>Z-Unit Flat-AL-Tin-Epoxy-5W-2</t>
  </si>
  <si>
    <t>Z-Unit Flat-AL-Tin-Epoxy-6W-2</t>
  </si>
  <si>
    <t>Z-Unit Flat-AL-Tin-Epoxy-3W-3</t>
  </si>
  <si>
    <t>Z-Unit Flat-AL-Tin-Epoxy-4W-3</t>
  </si>
  <si>
    <t>Z-Unit Flat-AL-Tin-Epoxy-5W-3</t>
  </si>
  <si>
    <t>Z-Unit Flat-AL-Tin-Epoxy-6W-3</t>
  </si>
  <si>
    <t>Z-Unit Flat-AL-Silver-PET-3W-1</t>
  </si>
  <si>
    <t>Z-Unit Flat-AL-Silver-PET-4W-1</t>
  </si>
  <si>
    <t>Z-Unit Flat-AL-Silver-PET-5W-1</t>
  </si>
  <si>
    <t>Z-Unit Flat-AL-Silver-PET-6W-1</t>
  </si>
  <si>
    <t>Z-Unit Flat-AL-Silver-PET-3W-2</t>
  </si>
  <si>
    <t>Z-Unit Flat-AL-Silver-PET-4W-2</t>
  </si>
  <si>
    <t>Z-Unit Flat-AL-Silver-PET-5W-2</t>
  </si>
  <si>
    <t>Z-Unit Flat-AL-Silver-PET-6W-2</t>
  </si>
  <si>
    <t>Z-Unit Flat-AL-Silver-PET-3W-3</t>
  </si>
  <si>
    <t>Z-Unit Flat-AL-Silver-PET-4W-3</t>
  </si>
  <si>
    <t>Z-Unit Flat-AL-Silver-PET-5W-3</t>
  </si>
  <si>
    <t>Z-Unit Flat-AL-Silver-PET-6W-3</t>
  </si>
  <si>
    <t>Z-Unit Flat-AL-Silver-Epoxy-3W-1</t>
  </si>
  <si>
    <t>Z-Unit Flat-AL-Silver-Epoxy-4W-1</t>
  </si>
  <si>
    <t>Z-Unit Flat-AL-Silver-Epoxy-5W-1</t>
  </si>
  <si>
    <t>Z-Unit Flat-AL-Silver-Epoxy-6W-1</t>
  </si>
  <si>
    <t>Z-Unit Flat-AL-Silver-Epoxy-3W-2</t>
  </si>
  <si>
    <t>Z-Unit Flat-AL-Silver-Epoxy-4W-2</t>
  </si>
  <si>
    <t>Z-Unit Flat-AL-Silver-Epoxy-5W-2</t>
  </si>
  <si>
    <t>Z-Unit Flat-AL-Silver-Epoxy-6W-2</t>
  </si>
  <si>
    <t>Z-Unit Flat-AL-Silver-Epoxy-3W-3</t>
  </si>
  <si>
    <t>Z-Unit Flat-AL-Silver-Epoxy-4W-3</t>
  </si>
  <si>
    <t>Z-Unit Flat-AL-Silver-Epoxy-5W-3</t>
  </si>
  <si>
    <t>Z-Unit Flat-AL-Silver-Epoxy-6W-3</t>
  </si>
  <si>
    <t>Z-Edge</t>
  </si>
  <si>
    <t>Z-Unit Edge-CU-Tin-PET-3W-1</t>
  </si>
  <si>
    <t>Z-Unit Edge-CU-Tin-PET-4W-1</t>
  </si>
  <si>
    <t>Z-Unit Edge-CU-Tin-PET-5W-1</t>
  </si>
  <si>
    <t>Z-Unit Edge-CU-Tin-PET-6W-1</t>
  </si>
  <si>
    <t>Z-Unit Edge-CU-Tin-PET-3W-2</t>
  </si>
  <si>
    <t>Z-Unit Edge-CU-Tin-PET-4W-2</t>
  </si>
  <si>
    <t>Z-Unit Edge-CU-Tin-PET-5W-2</t>
  </si>
  <si>
    <t>Z-Unit Edge-CU-Tin-PET-6W-2</t>
  </si>
  <si>
    <t>Z-Unit Edge-CU-Tin-PET-3W-3</t>
  </si>
  <si>
    <t>Z-Unit Edge-CU-Tin-PET-4W-3</t>
  </si>
  <si>
    <t>Z-Unit Edge-CU-Tin-PET-5W-3</t>
  </si>
  <si>
    <t>Z-Unit Edge-CU-Tin-PET-6W-3</t>
  </si>
  <si>
    <t>Z-Unit Edge-CU-Tin-Epoxy-3W-1</t>
  </si>
  <si>
    <t>Z-Unit Edge-CU-Tin-Epoxy-4W-1</t>
  </si>
  <si>
    <t>Z-Unit Edge-CU-Tin-Epoxy-5W-1</t>
  </si>
  <si>
    <t>Z-Unit Edge-CU-Tin-Epoxy-6W-1</t>
  </si>
  <si>
    <t>Z-Unit Edge-CU-Tin-Epoxy-3W-2</t>
  </si>
  <si>
    <t>Z-Unit Edge-CU-Tin-Epoxy-4W-2</t>
  </si>
  <si>
    <t>Z-Unit Edge-CU-Tin-Epoxy-5W-2</t>
  </si>
  <si>
    <t>Z-Unit Edge-CU-Tin-Epoxy-6W-2</t>
  </si>
  <si>
    <t>Z-Unit Edge-CU-Tin-Epoxy-3W-3</t>
  </si>
  <si>
    <t>Z-Unit Edge-CU-Tin-Epoxy-4W-3</t>
  </si>
  <si>
    <t>Z-Unit Edge-CU-Tin-Epoxy-5W-3</t>
  </si>
  <si>
    <t>Z-Unit Edge-CU-Tin-Epoxy-6W-3</t>
  </si>
  <si>
    <t>Z-Unit Edge-CU-Silver-PET-3W-1</t>
  </si>
  <si>
    <t>Z-Unit Edge-CU-Silver-PET-4W-1</t>
  </si>
  <si>
    <t>Z-Unit Edge-CU-Silver-PET-5W-1</t>
  </si>
  <si>
    <t>Z-Unit Edge-CU-Silver-PET-6W-1</t>
  </si>
  <si>
    <t>Z-Unit Edge-CU-Silver-PET-3W-2</t>
  </si>
  <si>
    <t>Z-Unit Edge-CU-Silver-PET-4W-2</t>
  </si>
  <si>
    <t>Z-Unit Edge-CU-Silver-PET-5W-2</t>
  </si>
  <si>
    <t>Z-Unit Edge-CU-Silver-PET-6W-2</t>
  </si>
  <si>
    <t>Z-Unit Edge-CU-Silver-PET-3W-3</t>
  </si>
  <si>
    <t>Z-Unit Edge-CU-Silver-PET-4W-3</t>
  </si>
  <si>
    <t>Z-Unit Edge-CU-Silver-PET-5W-3</t>
  </si>
  <si>
    <t>Z-Unit Edge-CU-Silver-PET-6W-3</t>
  </si>
  <si>
    <t>Z-Unit Edge-CU-Silver-Epoxy-3W-1</t>
  </si>
  <si>
    <t>Z-Unit Edge-CU-Silver-Epoxy-4W-1</t>
  </si>
  <si>
    <t>Z-Unit Edge-CU-Silver-Epoxy-5W-1</t>
  </si>
  <si>
    <t>Z-Unit Edge-CU-Silver-Epoxy-6W-1</t>
  </si>
  <si>
    <t>Z-Unit Edge-CU-Silver-Epoxy-3W-2</t>
  </si>
  <si>
    <t>Z-Unit Edge-CU-Silver-Epoxy-4W-2</t>
  </si>
  <si>
    <t>Z-Unit Edge-CU-Silver-Epoxy-5W-2</t>
  </si>
  <si>
    <t>Z-Unit Edge-CU-Silver-Epoxy-6W-2</t>
  </si>
  <si>
    <t>Z-Unit Edge-CU-Silver-Epoxy-3W-3</t>
  </si>
  <si>
    <t>Z-Unit Edge-CU-Silver-Epoxy-4W-3</t>
  </si>
  <si>
    <t>Z-Unit Edge-CU-Silver-Epoxy-5W-3</t>
  </si>
  <si>
    <t>Z-Unit Edge-CU-Silver-Epoxy-6W-3</t>
  </si>
  <si>
    <t>Z-Unit Edge-AL-Tin-PET-3W-1</t>
  </si>
  <si>
    <t>Z-Unit Edge-AL-Tin-PET-4W-1</t>
  </si>
  <si>
    <t>Z-Unit Edge-AL-Tin-PET-5W-1</t>
  </si>
  <si>
    <t>Z-Unit Edge-AL-Tin-PET-6W-1</t>
  </si>
  <si>
    <t>Z-Unit Edge-AL-Tin-PET-3W-2</t>
  </si>
  <si>
    <t>Z-Unit Edge-AL-Tin-PET-4W-2</t>
  </si>
  <si>
    <t>Z-Unit Edge-AL-Tin-PET-5W-2</t>
  </si>
  <si>
    <t>Z-Unit Edge-AL-Tin-PET-6W-2</t>
  </si>
  <si>
    <t>Z-Unit Edge-AL-Tin-PET-3W-3</t>
  </si>
  <si>
    <t>Z-Unit Edge-AL-Tin-PET-4W-3</t>
  </si>
  <si>
    <t>Z-Unit Edge-AL-Tin-PET-5W-3</t>
  </si>
  <si>
    <t>Z-Unit Edge-AL-Tin-PET-6W-3</t>
  </si>
  <si>
    <t>Z-Unit Edge-AL-Tin-Epoxy-3W-1</t>
  </si>
  <si>
    <t>Z-Unit Edge-AL-Tin-Epoxy-4W-1</t>
  </si>
  <si>
    <t>Z-Unit Edge-AL-Tin-Epoxy-5W-1</t>
  </si>
  <si>
    <t>Z-Unit Edge-AL-Tin-Epoxy-6W-1</t>
  </si>
  <si>
    <t>Z-Unit Edge-AL-Tin-Epoxy-3W-2</t>
  </si>
  <si>
    <t>Z-Unit Edge-AL-Tin-Epoxy-4W-2</t>
  </si>
  <si>
    <t>Z-Unit Edge-AL-Tin-Epoxy-5W-2</t>
  </si>
  <si>
    <t>Z-Unit Edge-AL-Tin-Epoxy-6W-2</t>
  </si>
  <si>
    <t>Z-Unit Edge-AL-Tin-Epoxy-3W-3</t>
  </si>
  <si>
    <t>Z-Unit Edge-AL-Tin-Epoxy-4W-3</t>
  </si>
  <si>
    <t>Z-Unit Edge-AL-Tin-Epoxy-5W-3</t>
  </si>
  <si>
    <t>Z-Unit Edge-AL-Tin-Epoxy-6W-3</t>
  </si>
  <si>
    <t>Z-Unit Edge-AL-Silver-PET-3W-1</t>
  </si>
  <si>
    <t>Z-Unit Edge-AL-Silver-PET-4W-1</t>
  </si>
  <si>
    <t>Z-Unit Edge-AL-Silver-PET-5W-1</t>
  </si>
  <si>
    <t>Z-Unit Edge-AL-Silver-PET-6W-1</t>
  </si>
  <si>
    <t>Z-Unit Edge-AL-Silver-PET-3W-2</t>
  </si>
  <si>
    <t>Z-Unit Edge-AL-Silver-PET-4W-2</t>
  </si>
  <si>
    <t>Z-Unit Edge-AL-Silver-PET-5W-2</t>
  </si>
  <si>
    <t>Z-Unit Edge-AL-Silver-PET-6W-2</t>
  </si>
  <si>
    <t>Z-Unit Edge-AL-Silver-PET-3W-3</t>
  </si>
  <si>
    <t>Z-Unit Edge-AL-Silver-PET-4W-3</t>
  </si>
  <si>
    <t>Z-Unit Edge-AL-Silver-PET-5W-3</t>
  </si>
  <si>
    <t>Z-Unit Edge-AL-Silver-PET-6W-3</t>
  </si>
  <si>
    <t>Z-Unit Edge-AL-Silver-Epoxy-3W-1</t>
  </si>
  <si>
    <t>Z-Unit Edge-AL-Silver-Epoxy-4W-1</t>
  </si>
  <si>
    <t>Z-Unit Edge-AL-Silver-Epoxy-5W-1</t>
  </si>
  <si>
    <t>Z-Unit Edge-AL-Silver-Epoxy-6W-1</t>
  </si>
  <si>
    <t>Z-Unit Edge-AL-Silver-Epoxy-3W-2</t>
  </si>
  <si>
    <t>Z-Unit Edge-AL-Silver-Epoxy-4W-2</t>
  </si>
  <si>
    <t>Z-Unit Edge-AL-Silver-Epoxy-5W-2</t>
  </si>
  <si>
    <t>Z-Unit Edge-AL-Silver-Epoxy-6W-2</t>
  </si>
  <si>
    <t>Z-Unit Edge-AL-Silver-Epoxy-3W-3</t>
  </si>
  <si>
    <t>Z-Unit Edge-AL-Silver-Epoxy-4W-3</t>
  </si>
  <si>
    <t>Z-Unit Edge-AL-Silver-Epoxy-5W-3</t>
  </si>
  <si>
    <t>Z-Unit Edge-AL-Silver-Epoxy-6W-3</t>
  </si>
  <si>
    <t>Offset Flat</t>
  </si>
  <si>
    <t>Offset Flat-CU-Tin-PET-3W-1</t>
  </si>
  <si>
    <t>Offset Flat-CU-Tin-PET-4W-1</t>
  </si>
  <si>
    <t>Offset Flat-CU-Tin-PET-5W-1</t>
  </si>
  <si>
    <t>Offset Flat-CU-Tin-PET-6W-1</t>
  </si>
  <si>
    <t>Offset Flat-CU-Tin-PET-3W-2</t>
  </si>
  <si>
    <t>Offset Flat-CU-Tin-PET-4W-2</t>
  </si>
  <si>
    <t>Offset Flat-CU-Tin-PET-5W-2</t>
  </si>
  <si>
    <t>Offset Flat-CU-Tin-PET-6W-2</t>
  </si>
  <si>
    <t>Offset Flat-CU-Tin-PET-3W-3</t>
  </si>
  <si>
    <t>Offset Flat-CU-Tin-PET-4W-3</t>
  </si>
  <si>
    <t>Offset Flat-CU-Tin-PET-5W-3</t>
  </si>
  <si>
    <t>Offset Flat-CU-Tin-PET-6W-3</t>
  </si>
  <si>
    <t>Offset Flat-CU-Tin-Epoxy-3W-1</t>
  </si>
  <si>
    <t>Offset Flat-CU-Tin-Epoxy-4W-1</t>
  </si>
  <si>
    <t>Offset Flat-CU-Tin-Epoxy-5W-1</t>
  </si>
  <si>
    <t>Offset Flat-CU-Tin-Epoxy-6W-1</t>
  </si>
  <si>
    <t>Offset Flat-CU-Tin-Epoxy-3W-2</t>
  </si>
  <si>
    <t>Offset Flat-CU-Tin-Epoxy-4W-2</t>
  </si>
  <si>
    <t>Offset Flat-CU-Tin-Epoxy-5W-2</t>
  </si>
  <si>
    <t>Offset Flat-CU-Tin-Epoxy-6W-2</t>
  </si>
  <si>
    <t>Offset Flat-CU-Tin-Epoxy-3W-3</t>
  </si>
  <si>
    <t>Offset Flat-CU-Tin-Epoxy-4W-3</t>
  </si>
  <si>
    <t>Offset Flat-CU-Tin-Epoxy-5W-3</t>
  </si>
  <si>
    <t>Offset Flat-CU-Tin-Epoxy-6W-3</t>
  </si>
  <si>
    <t>Offset Flat-CU-Silver-PET-3W-1</t>
  </si>
  <si>
    <t>Offset Flat-CU-Silver-PET-4W-1</t>
  </si>
  <si>
    <t>Offset Flat-CU-Silver-PET-5W-1</t>
  </si>
  <si>
    <t>Offset Flat-CU-Silver-PET-6W-1</t>
  </si>
  <si>
    <t>Offset Flat-CU-Silver-PET-3W-2</t>
  </si>
  <si>
    <t>Offset Flat-CU-Silver-PET-4W-2</t>
  </si>
  <si>
    <t>Offset Flat-CU-Silver-PET-5W-2</t>
  </si>
  <si>
    <t>Offset Flat-CU-Silver-PET-6W-2</t>
  </si>
  <si>
    <t>Offset Flat-CU-Silver-PET-3W-3</t>
  </si>
  <si>
    <t>Offset Flat-CU-Silver-PET-4W-3</t>
  </si>
  <si>
    <t>Offset Flat-CU-Silver-PET-5W-3</t>
  </si>
  <si>
    <t>Offset Flat-CU-Silver-PET-6W-3</t>
  </si>
  <si>
    <t>Offset Flat-CU-Silver-Epoxy-3W-1</t>
  </si>
  <si>
    <t>Offset Flat-CU-Silver-Epoxy-4W-1</t>
  </si>
  <si>
    <t>Offset Flat-CU-Silver-Epoxy-5W-1</t>
  </si>
  <si>
    <t>Offset Flat-CU-Silver-Epoxy-6W-1</t>
  </si>
  <si>
    <t>Offset Flat-CU-Silver-Epoxy-3W-2</t>
  </si>
  <si>
    <t>Offset Flat-CU-Silver-Epoxy-4W-2</t>
  </si>
  <si>
    <t>Offset Flat-CU-Silver-Epoxy-5W-2</t>
  </si>
  <si>
    <t>Offset Flat-CU-Silver-Epoxy-6W-2</t>
  </si>
  <si>
    <t>Offset Flat-CU-Silver-Epoxy-3W-3</t>
  </si>
  <si>
    <t>Offset Flat-CU-Silver-Epoxy-4W-3</t>
  </si>
  <si>
    <t>Offset Flat-CU-Silver-Epoxy-5W-3</t>
  </si>
  <si>
    <t>Offset Flat-CU-Silver-Epoxy-6W-3</t>
  </si>
  <si>
    <t>Offset Flat-AL-Tin-PET-3W-1</t>
  </si>
  <si>
    <t>Offset Flat-AL-Tin-PET-4W-1</t>
  </si>
  <si>
    <t>Offset Flat-AL-Tin-PET-5W-1</t>
  </si>
  <si>
    <t>Offset Flat-AL-Tin-PET-6W-1</t>
  </si>
  <si>
    <t>Offset Flat-AL-Tin-PET-3W-2</t>
  </si>
  <si>
    <t>Offset Flat-AL-Tin-PET-4W-2</t>
  </si>
  <si>
    <t>Offset Flat-AL-Tin-PET-5W-2</t>
  </si>
  <si>
    <t>Offset Flat-AL-Tin-PET-6W-2</t>
  </si>
  <si>
    <t>Offset Flat-AL-Tin-PET-3W-3</t>
  </si>
  <si>
    <t>Offset Flat-AL-Tin-PET-4W-3</t>
  </si>
  <si>
    <t>Offset Flat-AL-Tin-PET-5W-3</t>
  </si>
  <si>
    <t>Offset Flat-AL-Tin-PET-6W-3</t>
  </si>
  <si>
    <t>Offset Flat-AL-Tin-Epoxy-3W-1</t>
  </si>
  <si>
    <t>Offset Flat-AL-Tin-Epoxy-4W-1</t>
  </si>
  <si>
    <t>Offset Flat-AL-Tin-Epoxy-5W-1</t>
  </si>
  <si>
    <t>Offset Flat-AL-Tin-Epoxy-6W-1</t>
  </si>
  <si>
    <t>Offset Flat-AL-Tin-Epoxy-3W-2</t>
  </si>
  <si>
    <t>Offset Flat-AL-Tin-Epoxy-4W-2</t>
  </si>
  <si>
    <t>Offset Flat-AL-Tin-Epoxy-5W-2</t>
  </si>
  <si>
    <t>Offset Flat-AL-Tin-Epoxy-6W-2</t>
  </si>
  <si>
    <t>Offset Flat-AL-Tin-Epoxy-3W-3</t>
  </si>
  <si>
    <t>Offset Flat-AL-Tin-Epoxy-4W-3</t>
  </si>
  <si>
    <t>Offset Flat-AL-Tin-Epoxy-5W-3</t>
  </si>
  <si>
    <t>Offset Flat-AL-Tin-Epoxy-6W-3</t>
  </si>
  <si>
    <t>Offset Flat-AL-Silver-PET-3W-1</t>
  </si>
  <si>
    <t>Offset Flat-AL-Silver-PET-4W-1</t>
  </si>
  <si>
    <t>Offset Flat-AL-Silver-PET-5W-1</t>
  </si>
  <si>
    <t>Offset Flat-AL-Silver-PET-6W-1</t>
  </si>
  <si>
    <t>Offset Flat-AL-Silver-PET-3W-2</t>
  </si>
  <si>
    <t>Offset Flat-AL-Silver-PET-4W-2</t>
  </si>
  <si>
    <t>Offset Flat-AL-Silver-PET-5W-2</t>
  </si>
  <si>
    <t>Offset Flat-AL-Silver-PET-6W-2</t>
  </si>
  <si>
    <t>Offset Flat-AL-Silver-PET-3W-3</t>
  </si>
  <si>
    <t>Offset Flat-AL-Silver-PET-4W-3</t>
  </si>
  <si>
    <t>Offset Flat-AL-Silver-PET-5W-3</t>
  </si>
  <si>
    <t>Offset Flat-AL-Silver-PET-6W-3</t>
  </si>
  <si>
    <t>Offset Flat-AL-Silver-Epoxy-3W-1</t>
  </si>
  <si>
    <t>Offset Flat-AL-Silver-Epoxy-4W-1</t>
  </si>
  <si>
    <t>Offset Flat-AL-Silver-Epoxy-5W-1</t>
  </si>
  <si>
    <t>Offset Flat-AL-Silver-Epoxy-6W-1</t>
  </si>
  <si>
    <t>Offset Flat-AL-Silver-Epoxy-3W-2</t>
  </si>
  <si>
    <t>Offset Flat-AL-Silver-Epoxy-4W-2</t>
  </si>
  <si>
    <t>Offset Flat-AL-Silver-Epoxy-5W-2</t>
  </si>
  <si>
    <t>Offset Flat-AL-Silver-Epoxy-6W-2</t>
  </si>
  <si>
    <t>Offset Flat-AL-Silver-Epoxy-3W-3</t>
  </si>
  <si>
    <t>Offset Flat-AL-Silver-Epoxy-4W-3</t>
  </si>
  <si>
    <t>Offset Flat-AL-Silver-Epoxy-5W-3</t>
  </si>
  <si>
    <t>Offset Flat-AL-Silver-Epoxy-6W-3</t>
  </si>
  <si>
    <t>Offset Edge</t>
  </si>
  <si>
    <t>Offset Edge-CU-Tin-PET-3W-1</t>
  </si>
  <si>
    <t>Offset Edge-CU-Tin-PET-4W-1</t>
  </si>
  <si>
    <t>Offset Edge-CU-Tin-PET-5W-1</t>
  </si>
  <si>
    <t>Offset Edge-CU-Tin-PET-6W-1</t>
  </si>
  <si>
    <t>Offset Edge-CU-Tin-PET-3W-2</t>
  </si>
  <si>
    <t>Offset Edge-CU-Tin-PET-4W-2</t>
  </si>
  <si>
    <t>Offset Edge-CU-Tin-PET-5W-2</t>
  </si>
  <si>
    <t>Offset Edge-CU-Tin-PET-6W-2</t>
  </si>
  <si>
    <t>Offset Edge-CU-Tin-PET-3W-3</t>
  </si>
  <si>
    <t>Offset Edge-CU-Tin-PET-4W-3</t>
  </si>
  <si>
    <t>Offset Edge-CU-Tin-PET-5W-3</t>
  </si>
  <si>
    <t>Offset Edge-CU-Tin-PET-6W-3</t>
  </si>
  <si>
    <t>Offset Edge-CU-Tin-Epoxy-3W-1</t>
  </si>
  <si>
    <t>Offset Edge-CU-Tin-Epoxy-4W-1</t>
  </si>
  <si>
    <t>Offset Edge-CU-Tin-Epoxy-5W-1</t>
  </si>
  <si>
    <t>Offset Edge-CU-Tin-Epoxy-6W-1</t>
  </si>
  <si>
    <t>Offset Edge-CU-Tin-Epoxy-3W-2</t>
  </si>
  <si>
    <t>Offset Edge-CU-Tin-Epoxy-4W-2</t>
  </si>
  <si>
    <t>Offset Edge-CU-Tin-Epoxy-5W-2</t>
  </si>
  <si>
    <t>Offset Edge-CU-Tin-Epoxy-6W-2</t>
  </si>
  <si>
    <t>Offset Edge-CU-Tin-Epoxy-3W-3</t>
  </si>
  <si>
    <t>Offset Edge-CU-Tin-Epoxy-4W-3</t>
  </si>
  <si>
    <t>Offset Edge-CU-Tin-Epoxy-5W-3</t>
  </si>
  <si>
    <t>Offset Edge-CU-Tin-Epoxy-6W-3</t>
  </si>
  <si>
    <t>Offset Edge-CU-Silver-PET-3W-1</t>
  </si>
  <si>
    <t>Offset Edge-CU-Silver-PET-4W-1</t>
  </si>
  <si>
    <t>Offset Edge-CU-Silver-PET-5W-1</t>
  </si>
  <si>
    <t>Offset Edge-CU-Silver-PET-6W-1</t>
  </si>
  <si>
    <t>Offset Edge-CU-Silver-PET-3W-2</t>
  </si>
  <si>
    <t>Offset Edge-CU-Silver-PET-4W-2</t>
  </si>
  <si>
    <t>Offset Edge-CU-Silver-PET-5W-2</t>
  </si>
  <si>
    <t>Offset Edge-CU-Silver-PET-6W-2</t>
  </si>
  <si>
    <t>Offset Edge-CU-Silver-PET-3W-3</t>
  </si>
  <si>
    <t>Offset Edge-CU-Silver-PET-4W-3</t>
  </si>
  <si>
    <t>Offset Edge-CU-Silver-PET-5W-3</t>
  </si>
  <si>
    <t>Offset Edge-CU-Silver-PET-6W-3</t>
  </si>
  <si>
    <t>Offset Edge-CU-Silver-Epoxy-3W-1</t>
  </si>
  <si>
    <t>Offset Edge-CU-Silver-Epoxy-4W-1</t>
  </si>
  <si>
    <t>Offset Edge-CU-Silver-Epoxy-5W-1</t>
  </si>
  <si>
    <t>Offset Edge-CU-Silver-Epoxy-6W-1</t>
  </si>
  <si>
    <t>Offset Edge-CU-Silver-Epoxy-3W-2</t>
  </si>
  <si>
    <t>Offset Edge-CU-Silver-Epoxy-4W-2</t>
  </si>
  <si>
    <t>Offset Edge-CU-Silver-Epoxy-5W-2</t>
  </si>
  <si>
    <t>Offset Edge-CU-Silver-Epoxy-6W-2</t>
  </si>
  <si>
    <t>Offset Edge-CU-Silver-Epoxy-3W-3</t>
  </si>
  <si>
    <t>Offset Edge-CU-Silver-Epoxy-4W-3</t>
  </si>
  <si>
    <t>Offset Edge-CU-Silver-Epoxy-5W-3</t>
  </si>
  <si>
    <t>Offset Edge-CU-Silver-Epoxy-6W-3</t>
  </si>
  <si>
    <t>Offset Edge-AL-Tin-PET-3W-1</t>
  </si>
  <si>
    <t>Offset Edge-AL-Tin-PET-4W-1</t>
  </si>
  <si>
    <t>Offset Edge-AL-Tin-PET-5W-1</t>
  </si>
  <si>
    <t>Offset Edge-AL-Tin-PET-6W-1</t>
  </si>
  <si>
    <t>Offset Edge-AL-Tin-PET-3W-2</t>
  </si>
  <si>
    <t>Offset Edge-AL-Tin-PET-4W-2</t>
  </si>
  <si>
    <t>Offset Edge-AL-Tin-PET-5W-2</t>
  </si>
  <si>
    <t>Offset Edge-AL-Tin-PET-6W-2</t>
  </si>
  <si>
    <t>Offset Edge-AL-Tin-PET-3W-3</t>
  </si>
  <si>
    <t>Offset Edge-AL-Tin-PET-4W-3</t>
  </si>
  <si>
    <t>Offset Edge-AL-Tin-PET-5W-3</t>
  </si>
  <si>
    <t>Offset Edge-AL-Tin-PET-6W-3</t>
  </si>
  <si>
    <t>Offset Edge-AL-Tin-Epoxy-3W-1</t>
  </si>
  <si>
    <t>Offset Edge-AL-Tin-Epoxy-4W-1</t>
  </si>
  <si>
    <t>Offset Edge-AL-Tin-Epoxy-5W-1</t>
  </si>
  <si>
    <t>Offset Edge-AL-Tin-Epoxy-6W-1</t>
  </si>
  <si>
    <t>Offset Edge-AL-Tin-Epoxy-3W-2</t>
  </si>
  <si>
    <t>Offset Edge-AL-Tin-Epoxy-4W-2</t>
  </si>
  <si>
    <t>Offset Edge-AL-Tin-Epoxy-5W-2</t>
  </si>
  <si>
    <t>Offset Edge-AL-Tin-Epoxy-6W-2</t>
  </si>
  <si>
    <t>Offset Edge-AL-Tin-Epoxy-3W-3</t>
  </si>
  <si>
    <t>Offset Edge-AL-Tin-Epoxy-4W-3</t>
  </si>
  <si>
    <t>Offset Edge-AL-Tin-Epoxy-5W-3</t>
  </si>
  <si>
    <t>Offset Edge-AL-Tin-Epoxy-6W-3</t>
  </si>
  <si>
    <t>Offset Edge-AL-Silver-PET-3W-1</t>
  </si>
  <si>
    <t>Offset Edge-AL-Silver-PET-4W-1</t>
  </si>
  <si>
    <t>Offset Edge-AL-Silver-PET-5W-1</t>
  </si>
  <si>
    <t>Offset Edge-AL-Silver-PET-6W-1</t>
  </si>
  <si>
    <t>Offset Edge-AL-Silver-PET-3W-2</t>
  </si>
  <si>
    <t>Offset Edge-AL-Silver-PET-4W-2</t>
  </si>
  <si>
    <t>Offset Edge-AL-Silver-PET-5W-2</t>
  </si>
  <si>
    <t>Offset Edge-AL-Silver-PET-6W-2</t>
  </si>
  <si>
    <t>Offset Edge-AL-Silver-PET-3W-3</t>
  </si>
  <si>
    <t>Offset Edge-AL-Silver-PET-4W-3</t>
  </si>
  <si>
    <t>Offset Edge-AL-Silver-PET-5W-3</t>
  </si>
  <si>
    <t>Offset Edge-AL-Silver-PET-6W-3</t>
  </si>
  <si>
    <t>Offset Edge-AL-Silver-Epoxy-3W-1</t>
  </si>
  <si>
    <t>Offset Edge-AL-Silver-Epoxy-4W-1</t>
  </si>
  <si>
    <t>Offset Edge-AL-Silver-Epoxy-5W-1</t>
  </si>
  <si>
    <t>Offset Edge-AL-Silver-Epoxy-6W-1</t>
  </si>
  <si>
    <t>Offset Edge-AL-Silver-Epoxy-3W-2</t>
  </si>
  <si>
    <t>Offset Edge-AL-Silver-Epoxy-4W-2</t>
  </si>
  <si>
    <t>Offset Edge-AL-Silver-Epoxy-5W-2</t>
  </si>
  <si>
    <t>Offset Edge-AL-Silver-Epoxy-6W-2</t>
  </si>
  <si>
    <t>Offset Edge-AL-Silver-Epoxy-3W-3</t>
  </si>
  <si>
    <t>Offset Edge-AL-Silver-Epoxy-4W-3</t>
  </si>
  <si>
    <t>Offset Edge-AL-Silver-Epoxy-5W-3</t>
  </si>
  <si>
    <t>Offset Edge-AL-Silver-Epoxy-6W-3</t>
  </si>
  <si>
    <t>T-Section</t>
  </si>
  <si>
    <t>T-Section-CU-Tin-PET-3W-1</t>
  </si>
  <si>
    <t>T-Section-CU-Tin-PET-4W-1</t>
  </si>
  <si>
    <t>T-Section-CU-Tin-PET-5W-1</t>
  </si>
  <si>
    <t>T-Section-CU-Tin-PET-6W-1</t>
  </si>
  <si>
    <t>T-Section-CU-Tin-PET-3W-2</t>
  </si>
  <si>
    <t>T-Section-CU-Tin-PET-4W-2</t>
  </si>
  <si>
    <t>T-Section-CU-Tin-PET-5W-2</t>
  </si>
  <si>
    <t>T-Section-CU-Tin-PET-6W-2</t>
  </si>
  <si>
    <t>T-Section-CU-Tin-PET-3W-3</t>
  </si>
  <si>
    <t>T-Section-CU-Tin-PET-4W-3</t>
  </si>
  <si>
    <t>T-Section-CU-Tin-PET-5W-3</t>
  </si>
  <si>
    <t>T-Section-CU-Tin-PET-6W-3</t>
  </si>
  <si>
    <t>T-Section-CU-Tin-Epoxy-3W-1</t>
  </si>
  <si>
    <t>T-Section-CU-Tin-Epoxy-4W-1</t>
  </si>
  <si>
    <t>T-Section-CU-Tin-Epoxy-5W-1</t>
  </si>
  <si>
    <t>T-Section-CU-Tin-Epoxy-6W-1</t>
  </si>
  <si>
    <t>T-Section-CU-Tin-Epoxy-3W-2</t>
  </si>
  <si>
    <t>T-Section-CU-Tin-Epoxy-4W-2</t>
  </si>
  <si>
    <t>T-Section-CU-Tin-Epoxy-5W-2</t>
  </si>
  <si>
    <t>T-Section-CU-Tin-Epoxy-6W-2</t>
  </si>
  <si>
    <t>T-Section-CU-Tin-Epoxy-3W-3</t>
  </si>
  <si>
    <t>T-Section-CU-Tin-Epoxy-4W-3</t>
  </si>
  <si>
    <t>T-Section-CU-Tin-Epoxy-5W-3</t>
  </si>
  <si>
    <t>T-Section-CU-Tin-Epoxy-6W-3</t>
  </si>
  <si>
    <t>T-Section-CU-Silver-PET-3W-1</t>
  </si>
  <si>
    <t>T-Section-CU-Silver-PET-4W-1</t>
  </si>
  <si>
    <t>T-Section-CU-Silver-PET-5W-1</t>
  </si>
  <si>
    <t>T-Section-CU-Silver-PET-6W-1</t>
  </si>
  <si>
    <t>T-Section-CU-Silver-PET-3W-2</t>
  </si>
  <si>
    <t>T-Section-CU-Silver-PET-4W-2</t>
  </si>
  <si>
    <t>T-Section-CU-Silver-PET-5W-2</t>
  </si>
  <si>
    <t>T-Section-CU-Silver-PET-6W-2</t>
  </si>
  <si>
    <t>T-Section-CU-Silver-PET-3W-3</t>
  </si>
  <si>
    <t>T-Section-CU-Silver-PET-4W-3</t>
  </si>
  <si>
    <t>T-Section-CU-Silver-PET-5W-3</t>
  </si>
  <si>
    <t>T-Section-CU-Silver-PET-6W-3</t>
  </si>
  <si>
    <t>T-Section-CU-Silver-Epoxy-3W-1</t>
  </si>
  <si>
    <t>T-Section-CU-Silver-Epoxy-4W-1</t>
  </si>
  <si>
    <t>T-Section-CU-Silver-Epoxy-5W-1</t>
  </si>
  <si>
    <t>T-Section-CU-Silver-Epoxy-6W-1</t>
  </si>
  <si>
    <t>T-Section-CU-Silver-Epoxy-3W-2</t>
  </si>
  <si>
    <t>T-Section-CU-Silver-Epoxy-4W-2</t>
  </si>
  <si>
    <t>T-Section-CU-Silver-Epoxy-5W-2</t>
  </si>
  <si>
    <t>T-Section-CU-Silver-Epoxy-6W-2</t>
  </si>
  <si>
    <t>T-Section-CU-Silver-Epoxy-3W-3</t>
  </si>
  <si>
    <t>T-Section-CU-Silver-Epoxy-4W-3</t>
  </si>
  <si>
    <t>T-Section-CU-Silver-Epoxy-5W-3</t>
  </si>
  <si>
    <t>T-Section-CU-Silver-Epoxy-6W-3</t>
  </si>
  <si>
    <t>T-Section-AL-Tin-PET-3W-1</t>
  </si>
  <si>
    <t>T-Section-AL-Tin-PET-4W-1</t>
  </si>
  <si>
    <t>T-Section-AL-Tin-PET-5W-1</t>
  </si>
  <si>
    <t>T-Section-AL-Tin-PET-6W-1</t>
  </si>
  <si>
    <t>T-Section-AL-Tin-PET-3W-2</t>
  </si>
  <si>
    <t>T-Section-AL-Tin-PET-4W-2</t>
  </si>
  <si>
    <t>T-Section-AL-Tin-PET-5W-2</t>
  </si>
  <si>
    <t>T-Section-AL-Tin-PET-6W-2</t>
  </si>
  <si>
    <t>T-Section-AL-Tin-PET-3W-3</t>
  </si>
  <si>
    <t>T-Section-AL-Tin-PET-4W-3</t>
  </si>
  <si>
    <t>T-Section-AL-Tin-PET-5W-3</t>
  </si>
  <si>
    <t>T-Section-AL-Tin-PET-6W-3</t>
  </si>
  <si>
    <t>T-Section-AL-Tin-Epoxy-3W-1</t>
  </si>
  <si>
    <t>T-Section-AL-Tin-Epoxy-4W-1</t>
  </si>
  <si>
    <t>T-Section-AL-Tin-Epoxy-5W-1</t>
  </si>
  <si>
    <t>T-Section-AL-Tin-Epoxy-6W-1</t>
  </si>
  <si>
    <t>T-Section-AL-Tin-Epoxy-3W-2</t>
  </si>
  <si>
    <t>T-Section-AL-Tin-Epoxy-4W-2</t>
  </si>
  <si>
    <t>T-Section-AL-Tin-Epoxy-5W-2</t>
  </si>
  <si>
    <t>T-Section-AL-Tin-Epoxy-6W-2</t>
  </si>
  <si>
    <t>T-Section-AL-Tin-Epoxy-3W-3</t>
  </si>
  <si>
    <t>T-Section-AL-Tin-Epoxy-4W-3</t>
  </si>
  <si>
    <t>T-Section-AL-Tin-Epoxy-5W-3</t>
  </si>
  <si>
    <t>T-Section-AL-Tin-Epoxy-6W-3</t>
  </si>
  <si>
    <t>T-Section-AL-Silver-PET-3W-1</t>
  </si>
  <si>
    <t>T-Section-AL-Silver-PET-4W-1</t>
  </si>
  <si>
    <t>T-Section-AL-Silver-PET-5W-1</t>
  </si>
  <si>
    <t>T-Section-AL-Silver-PET-6W-1</t>
  </si>
  <si>
    <t>T-Section-AL-Silver-PET-3W-2</t>
  </si>
  <si>
    <t>T-Section-AL-Silver-PET-4W-2</t>
  </si>
  <si>
    <t>T-Section-AL-Silver-PET-5W-2</t>
  </si>
  <si>
    <t>T-Section-AL-Silver-PET-6W-2</t>
  </si>
  <si>
    <t>T-Section-AL-Silver-PET-3W-3</t>
  </si>
  <si>
    <t>T-Section-AL-Silver-PET-4W-3</t>
  </si>
  <si>
    <t>T-Section-AL-Silver-PET-5W-3</t>
  </si>
  <si>
    <t>T-Section-AL-Silver-PET-6W-3</t>
  </si>
  <si>
    <t>T-Section-AL-Silver-Epoxy-3W-1</t>
  </si>
  <si>
    <t>T-Section-AL-Silver-Epoxy-4W-1</t>
  </si>
  <si>
    <t>T-Section-AL-Silver-Epoxy-5W-1</t>
  </si>
  <si>
    <t>T-Section-AL-Silver-Epoxy-6W-1</t>
  </si>
  <si>
    <t>T-Section-AL-Silver-Epoxy-3W-2</t>
  </si>
  <si>
    <t>T-Section-AL-Silver-Epoxy-4W-2</t>
  </si>
  <si>
    <t>T-Section-AL-Silver-Epoxy-5W-2</t>
  </si>
  <si>
    <t>T-Section-AL-Silver-Epoxy-6W-2</t>
  </si>
  <si>
    <t>T-Section-AL-Silver-Epoxy-3W-3</t>
  </si>
  <si>
    <t>T-Section-AL-Silver-Epoxy-4W-3</t>
  </si>
  <si>
    <t>T-Section-AL-Silver-Epoxy-5W-3</t>
  </si>
  <si>
    <t>T-Section-AL-Silver-Epoxy-6W-3</t>
  </si>
  <si>
    <t>Joint Pack</t>
  </si>
  <si>
    <t>Joint Pack-CU-Tin-None-3W-1</t>
  </si>
  <si>
    <t>Joint Pack-CU-Tin-None-4W-1</t>
  </si>
  <si>
    <t>Joint Pack-CU-Tin-None-5W-1</t>
  </si>
  <si>
    <t>Joint Pack-CU-Tin-None-6W-1</t>
  </si>
  <si>
    <t>Joint Pack-CU-Tin-None-3W-2</t>
  </si>
  <si>
    <t>Joint Pack-CU-Tin-None-4W-2</t>
  </si>
  <si>
    <t>Joint Pack-CU-Tin-None-5W-2</t>
  </si>
  <si>
    <t>Joint Pack-CU-Tin-None-6W-2</t>
  </si>
  <si>
    <t>Joint Pack-CU-Tin-None-3W-3</t>
  </si>
  <si>
    <t>Joint Pack-CU-Tin-None-4W-3</t>
  </si>
  <si>
    <t>Joint Pack-CU-Tin-None-5W-3</t>
  </si>
  <si>
    <t>Joint Pack-CU-Tin-None-6W-3</t>
  </si>
  <si>
    <t>Joint Pack-CU-Silver-None-3W-1</t>
  </si>
  <si>
    <t>Joint Pack-CU-Silver-None-4W-1</t>
  </si>
  <si>
    <t>Joint Pack-CU-Silver-None-5W-1</t>
  </si>
  <si>
    <t>Joint Pack-CU-Silver-None-6W-1</t>
  </si>
  <si>
    <t>Joint Pack-CU-Silver-None-3W-2</t>
  </si>
  <si>
    <t>Joint Pack-CU-Silver-None-4W-2</t>
  </si>
  <si>
    <t>Joint Pack-CU-Silver-None-5W-2</t>
  </si>
  <si>
    <t>Joint Pack-CU-Silver-None-6W-2</t>
  </si>
  <si>
    <t>Joint Pack-CU-Silver-None-3W-3</t>
  </si>
  <si>
    <t>Joint Pack-CU-Silver-None-4W-3</t>
  </si>
  <si>
    <t>Joint Pack-CU-Silver-None-5W-3</t>
  </si>
  <si>
    <t>Joint Pack-CU-Silver-None-6W-3</t>
  </si>
  <si>
    <t>Joint Pack-AL-Tin-None-3W-1</t>
  </si>
  <si>
    <t>Joint Pack-AL-Tin-None-4W-1</t>
  </si>
  <si>
    <t>Joint Pack-AL-Tin-None-5W-1</t>
  </si>
  <si>
    <t>Joint Pack-AL-Tin-None-6W-1</t>
  </si>
  <si>
    <t>Joint Pack-AL-Tin-None-3W-2</t>
  </si>
  <si>
    <t>Joint Pack-AL-Tin-None-4W-2</t>
  </si>
  <si>
    <t>Joint Pack-AL-Tin-None-5W-2</t>
  </si>
  <si>
    <t>Joint Pack-AL-Tin-None-6W-2</t>
  </si>
  <si>
    <t>Joint Pack-AL-Tin-None-3W-3</t>
  </si>
  <si>
    <t>Joint Pack-AL-Tin-None-4W-3</t>
  </si>
  <si>
    <t>Joint Pack-AL-Tin-None-5W-3</t>
  </si>
  <si>
    <t>Joint Pack-AL-Tin-None-6W-3</t>
  </si>
  <si>
    <t>Joint Pack-AL-Silver-None-3W-1</t>
  </si>
  <si>
    <t>Joint Pack-AL-Silver-None-4W-1</t>
  </si>
  <si>
    <t>Joint Pack-AL-Silver-None-5W-1</t>
  </si>
  <si>
    <t>Joint Pack-AL-Silver-None-6W-1</t>
  </si>
  <si>
    <t>Joint Pack-AL-Silver-None-3W-2</t>
  </si>
  <si>
    <t>Joint Pack-AL-Silver-None-4W-2</t>
  </si>
  <si>
    <t>Joint Pack-AL-Silver-None-5W-2</t>
  </si>
  <si>
    <t>Joint Pack-AL-Silver-None-6W-2</t>
  </si>
  <si>
    <t>Joint Pack-AL-Silver-None-3W-3</t>
  </si>
  <si>
    <t>Joint Pack-AL-Silver-None-4W-3</t>
  </si>
  <si>
    <t>Joint Pack-AL-Silver-None-5W-3</t>
  </si>
  <si>
    <t>Joint Pack-AL-Silver-None-6W-3</t>
  </si>
  <si>
    <t>Hanger Support</t>
  </si>
  <si>
    <t>Hanger Support-CU-None-None-0W-1</t>
  </si>
  <si>
    <t>Adaptation</t>
  </si>
  <si>
    <t>Adaptation-SH-None-None-0W-0</t>
  </si>
  <si>
    <t>Adaptation-CU-None-None-0W-1</t>
  </si>
  <si>
    <t>ATS Adaptation Connection</t>
  </si>
  <si>
    <t>ATS Adaptation Connection-CU-None-None-4W-2</t>
  </si>
  <si>
    <t>ATS Adaptation Connection-CU-None-None-4W-1</t>
  </si>
  <si>
    <t>Busway Riveting</t>
  </si>
  <si>
    <t>Busway Riveting-SH-Tin-None-0W-0</t>
  </si>
  <si>
    <t>Cable Box</t>
  </si>
  <si>
    <t>Cable Box-CU-Tin-PET-4W-1</t>
  </si>
  <si>
    <t>Cable Box-AL-Silver-PET-4W-2</t>
  </si>
  <si>
    <t>Cable Box-AL-Silver-PET-5W-2</t>
  </si>
  <si>
    <t>Cable Box-AL-Silver-PET-5W-1</t>
  </si>
  <si>
    <t>Cable Box-AL-Silver-Epoxy-5W-1</t>
  </si>
  <si>
    <t>Cable Box-AL-Silver-None-0W-1</t>
  </si>
  <si>
    <t>Cable Box-AL-Silver-Epoxy-0W-3</t>
  </si>
  <si>
    <t>Cable Box-AL-None-None-5W-1</t>
  </si>
  <si>
    <t>Cable Box-CU-Silver-PET-5W-2</t>
  </si>
  <si>
    <t>Cable Box-CU-Tin-Epoxy-5W-1</t>
  </si>
  <si>
    <t>Cable Box-CU-Tin-PET-6W-2</t>
  </si>
  <si>
    <t>Cable Box-CU-Tin-PET-5W-2</t>
  </si>
  <si>
    <t>Canopy Protection</t>
  </si>
  <si>
    <t>Canopy Protection-CU-None-None-0W-3</t>
  </si>
  <si>
    <t>Canopy Protection-CU-None-None-0W-2</t>
  </si>
  <si>
    <t>Canopy Protection-CU-None-None-0W-1</t>
  </si>
  <si>
    <t>C-Channel</t>
  </si>
  <si>
    <t>C-Channel-AL-None-None-0W-1</t>
  </si>
  <si>
    <t>Copper Conductor</t>
  </si>
  <si>
    <t>Copper Conductor-AL-None-None-0W-1</t>
  </si>
  <si>
    <t>Disconnector</t>
  </si>
  <si>
    <t>Disconnector-AL-None-None-5W-3</t>
  </si>
  <si>
    <t>End Cap</t>
  </si>
  <si>
    <t>End Cap-AL-None-None-0W-1</t>
  </si>
  <si>
    <t>End Cap-AL-None-None-0W-3</t>
  </si>
  <si>
    <t>End Cap-AL-None-None-0W-2</t>
  </si>
  <si>
    <t>End Cap-CU-None-None-0W-1</t>
  </si>
  <si>
    <t>End Cap-CU-None-None-6W-2</t>
  </si>
  <si>
    <t>End Cap-CU-None-None-0W-2</t>
  </si>
  <si>
    <t>End Cover</t>
  </si>
  <si>
    <t>End Cover-CU-None-None-0W-1</t>
  </si>
  <si>
    <t>End Cover-CU-None-None-0W-2</t>
  </si>
  <si>
    <t>Expansion Joint</t>
  </si>
  <si>
    <t>Expansion Joint-CU-Silver-Epoxy-5W-2</t>
  </si>
  <si>
    <t>Expansion Joint-CU-Tin-Epoxy-5W-1</t>
  </si>
  <si>
    <t>Expansion Joint-AL-Silver-Epoxy-5W-3</t>
  </si>
  <si>
    <t>Expansion Joint-AL-Silver-Epoxy-5W-2</t>
  </si>
  <si>
    <t>Expansion Joint-AL-Silver-Epoxy-5W-1</t>
  </si>
  <si>
    <t>Expansion Joint-AL-Tin-PET-5W-1</t>
  </si>
  <si>
    <t>Expansion Joint-CU-Silver-Epoxy-5W-1</t>
  </si>
  <si>
    <t>Expansion Joint-CU-Silver-PET-5W-1</t>
  </si>
  <si>
    <t>Expansion Joint-CU-Silver-PET-5W-2</t>
  </si>
  <si>
    <t>Expansion Joint-CU-Tin-PET-6W-2</t>
  </si>
  <si>
    <t>Expansion Joint-CU-Tin-PET-6W-1</t>
  </si>
  <si>
    <t>Expansion Joint-AL-Silver-PET-4W-1</t>
  </si>
  <si>
    <t>Expansion Joint-AL-Silver-PET-5W-1</t>
  </si>
  <si>
    <t>Expansion Joint-AL-Tin-PET-4W-3</t>
  </si>
  <si>
    <t>Expansion Joint-AL-Silver-PET-4W-2</t>
  </si>
  <si>
    <t>Flexible Link</t>
  </si>
  <si>
    <t>Flexible Link-CU-None-None-0W-1</t>
  </si>
  <si>
    <t>Flexible Link-AL-None-None-0W-1</t>
  </si>
  <si>
    <t>Flexible Link-CU-None-None-0W-2</t>
  </si>
  <si>
    <t>Flexible Link-AL-None-None-0W-2</t>
  </si>
  <si>
    <t>Flexible Link-CU-None-None-6W-2</t>
  </si>
  <si>
    <t>Flexible Link-AL-None-None-3W-2</t>
  </si>
  <si>
    <t>Flexible Link-AL-None-None-5W-2</t>
  </si>
  <si>
    <t>Flexible Link-AL-None-None-0W-3</t>
  </si>
  <si>
    <t>Flexible Link-CU-Tin-PET-4W-2</t>
  </si>
  <si>
    <t>Generator Adaptation</t>
  </si>
  <si>
    <t>Generator Adaptation-CU-None-None-4W-2</t>
  </si>
  <si>
    <t>Hanger Support-SH-None-None-0W-0</t>
  </si>
  <si>
    <t>Hanger Support-AL-None-None-0W-1</t>
  </si>
  <si>
    <t>Hanger Support-CU-None-None-0W-2</t>
  </si>
  <si>
    <t>Hanger Support-AL-None-None-0W-2</t>
  </si>
  <si>
    <t>Hanger Support-AL-None-None-0W-3</t>
  </si>
  <si>
    <t>Joint Pack Cover</t>
  </si>
  <si>
    <t>Joint Pack Cover-CU-None-None-0W-1</t>
  </si>
  <si>
    <t>Joint Pack Cover-CU-None-None-0W-2</t>
  </si>
  <si>
    <t>Joint Pack Cover-AL-None-None-0W-1</t>
  </si>
  <si>
    <t>Joint Pack Cover-CU-Tin-None-0W-2</t>
  </si>
  <si>
    <t>Joint Pack Cover-CU-Tin-None-0W-3</t>
  </si>
  <si>
    <t>Joint Pack Cover-CU-Tin-None-0W-1</t>
  </si>
  <si>
    <t>Reducer</t>
  </si>
  <si>
    <t>Reducer-AL-None-None-5W-3</t>
  </si>
  <si>
    <t>Tap-Off Unit</t>
  </si>
  <si>
    <t>Tap-Off Unit-SH-None-None-0W-0</t>
  </si>
  <si>
    <t>Tap-Off Unit-CU-None-None-0W-1</t>
  </si>
  <si>
    <t>Tap-Off Unit-AL-None-None-0W-1</t>
  </si>
  <si>
    <t>Wall Flange</t>
  </si>
  <si>
    <t>Wall Flange-AL-None-None-0W-2</t>
  </si>
  <si>
    <t>Wall Flange-AL-None-None-0W-1</t>
  </si>
  <si>
    <t>Wall Flange-AL-None-None-0W-3</t>
  </si>
  <si>
    <t>033/2024/253.11/01</t>
  </si>
  <si>
    <t>033/2024/253.11/02</t>
  </si>
  <si>
    <t>033/2024/270.9/01</t>
  </si>
  <si>
    <t>033/2024/270.9/02</t>
  </si>
  <si>
    <t>033/2024/415.3/01</t>
  </si>
  <si>
    <t>033/2024/415.3/02</t>
  </si>
  <si>
    <t>ESHA620ES5F55SF1900</t>
  </si>
  <si>
    <t>2000A, AL, Epoxy, Silver Contact, 3PH+N+PER [5-Wire], IP55, Straight Feeder 1900 mm</t>
  </si>
  <si>
    <t>v125</t>
  </si>
  <si>
    <t xml:space="preserve"> 06/07/2026</t>
  </si>
  <si>
    <t>017/2024/1565</t>
  </si>
  <si>
    <t>ESHA608PS5F55SF890</t>
  </si>
  <si>
    <t>800A, AL, PET, Silver Contact, 3PH+N+PER [5-Wire], IP55, Straight Feeder 890 mm</t>
  </si>
  <si>
    <t>017/2024/1573</t>
  </si>
  <si>
    <t>017/2024/1569</t>
  </si>
  <si>
    <t>017/2024/1570</t>
  </si>
  <si>
    <t>ESHA616PS5F55EEDALA705B815</t>
  </si>
  <si>
    <t>1600A, AL, PET, Silver Contact, 3PH+N+PER [5-Wire], IP55, Elbow Edge (D) A705B815</t>
  </si>
  <si>
    <t>017/2024/1572</t>
  </si>
  <si>
    <t>017/2024/1574</t>
  </si>
  <si>
    <t>017/2024/1566</t>
  </si>
  <si>
    <t>017/2024/1567</t>
  </si>
  <si>
    <t>ESHA632PS4F55SF663</t>
  </si>
  <si>
    <t>3200A, AL, PET, Silver Contact, 3PH+N+PE [4-Wire], IP55, Straight Feeder 663 mm</t>
  </si>
  <si>
    <t>017/2024/1568</t>
  </si>
  <si>
    <t>017/2024/1571</t>
  </si>
  <si>
    <t>3200A, AL, PET, Silver Contact, 3PH+N+PER [5-Wire], IP55, Straight Feeder 480 mm</t>
  </si>
  <si>
    <t>017/2024/1575</t>
  </si>
  <si>
    <t>017/2024/1576</t>
  </si>
  <si>
    <t xml:space="preserve">Alamein Towers (D02-D02M) </t>
  </si>
  <si>
    <t>023/2026/68/01</t>
  </si>
  <si>
    <t>ESHA620PS4F55ZFALA300B600B785</t>
  </si>
  <si>
    <t>2000A, AL, PET, Silver Contact, 3PH+N+PE [4-Wire], IP55, Z-Unit Flat A300B600B785</t>
  </si>
  <si>
    <t>023/2026/68/02</t>
  </si>
  <si>
    <t>023/2026/68/03</t>
  </si>
  <si>
    <t>ESHA620PS4F55SF1765</t>
  </si>
  <si>
    <t>2000A, AL, PET, Silver Contact, 3PH+N+PE [4-Wire], IP55, Straight Feeder 1765 mm</t>
  </si>
  <si>
    <t>023/2026/68/04</t>
  </si>
  <si>
    <t>ESHA620PS4F55EEALA370B370</t>
  </si>
  <si>
    <t>2000A, AL, PET, Silver Contact, 3PH+N+PE [4-Wire], IP55, Elbow Edge A370B370</t>
  </si>
  <si>
    <t>023/2026/68/05</t>
  </si>
  <si>
    <t>ESHA620PS4F55EFALA760B300</t>
  </si>
  <si>
    <t>2000A, AL, PET, Silver Contact, 3PH+N+PE [4-Wire], IP55, Elbow Flat A760B300</t>
  </si>
  <si>
    <t>023/2026/68/06</t>
  </si>
  <si>
    <t>023/2026/68/07</t>
  </si>
  <si>
    <t>ESHA620PS4F55SF1500</t>
  </si>
  <si>
    <t>2000A, AL, PET, Silver Contact, 3PH+N+PE [4-Wire], IP55, Straight Feeder 1500 mm</t>
  </si>
  <si>
    <t>023/2026/69/01</t>
  </si>
  <si>
    <t>ESHA616PS4F55EFALA300B300</t>
  </si>
  <si>
    <t>1600A, AL, PET, Silver Contact, 3Ph+N+PE [4-WIRE], IP55, Elbow Flat A300B300</t>
  </si>
  <si>
    <t>023/2026/69/02</t>
  </si>
  <si>
    <t>ESHA616PS4F55SF2000</t>
  </si>
  <si>
    <t>1600A, AL, PET, Silver Contact, 3PH+N+PE [4-Wire], IP55, Straight Feeder 2000 mm</t>
  </si>
  <si>
    <t>023/2026/69/03</t>
  </si>
  <si>
    <t>ESHA616PS4F55SF1074</t>
  </si>
  <si>
    <t>1600A, AL, PET, Silver Contact, 3PH+N+PE [4-Wire], IP55, Straight Feeder 1074mm</t>
  </si>
  <si>
    <t>023/2026/69/04</t>
  </si>
  <si>
    <t>ESHA616PS4F55ZFALA300B600B436</t>
  </si>
  <si>
    <t>1600A, AL, PET, Silver Contact, 3PH+N+PE [4-Wire], IP55, Z-Unit Flat A300B600B436</t>
  </si>
  <si>
    <t>023/2026/69/05</t>
  </si>
  <si>
    <t>ESHA616PS4F55EEALA343B343</t>
  </si>
  <si>
    <t>1600A, AL, PET, Silver Contact, 3PH+N+PE [4-Wire], IP55, Elbow Edge A343B343</t>
  </si>
  <si>
    <t>023/2026/69/06</t>
  </si>
  <si>
    <t>ESHA616PS4F55SF2320</t>
  </si>
  <si>
    <t>1600A, AL, PET, Silver Contact, 3PH+N+PE [4-Wire], IP55, Straight Feeder 2320 mm</t>
  </si>
  <si>
    <t>023/2026/69/07</t>
  </si>
  <si>
    <t>ESHA616PS4F55ZEALA343B350B343</t>
  </si>
  <si>
    <t>1600A, AL, PET, Silver Contact, 3PH+N+PE [4-Wire], IP55, Z-Unit Edge A343B350B343</t>
  </si>
  <si>
    <t>023/2026/69/08</t>
  </si>
  <si>
    <t>023/2026/70/01</t>
  </si>
  <si>
    <t>ESHA612PS4F55EFALA300B550</t>
  </si>
  <si>
    <t>1250A, AL, PET, Silver Contact, 3Ph+N+PE [4-WIRE], IP55, Elbow Flat A300B550</t>
  </si>
  <si>
    <t>023/2026/70/02</t>
  </si>
  <si>
    <t>ESHA612PS4F55OFALA300B408B325</t>
  </si>
  <si>
    <t>1250A, AL, PET, Silver Contact, 3PH+N+PE [4-Wire], IP55, Offset Flat A300B408B325</t>
  </si>
  <si>
    <t>023/2026/70/03</t>
  </si>
  <si>
    <t>ESHA612PS4F55ZEALA325B700B325</t>
  </si>
  <si>
    <t>1250A, AL, PET, Silver Contact, 3PH+N+PE [4-Wire], IP55, Z-Unit Edge A325B700B325</t>
  </si>
  <si>
    <t>023/2026/70/04</t>
  </si>
  <si>
    <t>023/2026/70/05</t>
  </si>
  <si>
    <t>ESHA612PS4F55SF2440</t>
  </si>
  <si>
    <t>1250A, AL, PET, Silver Contact, 3PH+N+PE [4-Wire], IP55, Straight Feeder 2440 mm</t>
  </si>
  <si>
    <t>023/2026/70/06</t>
  </si>
  <si>
    <t>ESHA612PS4F55EFALA300B300</t>
  </si>
  <si>
    <t>1250A, AL, PET, Silver Contact, 3Ph+N+PE [4-WIRE], IP55, Elbow Flat A300B300</t>
  </si>
  <si>
    <t>023/2026/70/07</t>
  </si>
  <si>
    <t>ESHA612PS4F55SF980</t>
  </si>
  <si>
    <t>1250A, AL, PET, Silver Contact, 3PH+N+PE [4-Wire], IP55, Straight Feeder 980 mm</t>
  </si>
  <si>
    <t>023/2026/71/01</t>
  </si>
  <si>
    <t>023/2026/71/02</t>
  </si>
  <si>
    <t>ESHA610PS4F55EFALA320B460</t>
  </si>
  <si>
    <t>1000A, AL, PET, Silver Contact, 3PH+N+PE [4-Wire], IP55, Elbow Flat A320B460</t>
  </si>
  <si>
    <t>023/2026/71/03</t>
  </si>
  <si>
    <t>ESHA610PS4F55SF1085</t>
  </si>
  <si>
    <t>1000A, AL, PET, Silver Contact, 3PH+N+PE [4-Wire], IP55, Straight Feeder 1085 mm</t>
  </si>
  <si>
    <t>023/2026/71/04</t>
  </si>
  <si>
    <t>023/2026/71/05</t>
  </si>
  <si>
    <t>023/2026/72/01</t>
  </si>
  <si>
    <t>023/2026/72/02</t>
  </si>
  <si>
    <t>ESHA616PS4F55SF715</t>
  </si>
  <si>
    <t>1600A, AL, PET, Silver Contact, 3PH+N+PE [4-Wire], IP55, Straight Feeder 715 mm</t>
  </si>
  <si>
    <t>023/2026/72/03</t>
  </si>
  <si>
    <t>023/2026/72/04</t>
  </si>
  <si>
    <t>ESHA616PS4F55SF2075</t>
  </si>
  <si>
    <t>1600A, AL, PET, Silver Contact, 3PH+N+PE [4-Wire], IP55, Straight Feeder 2075 mm</t>
  </si>
  <si>
    <t>023/2026/72/05</t>
  </si>
  <si>
    <t>ESHA616PS4F55OFALA300B433C343</t>
  </si>
  <si>
    <t>1600A, AL, PET, Silver Contact, 3PH+N+PE [4-Wire], IP55, Offset Flat A300B433C343</t>
  </si>
  <si>
    <t>023/2026/72/06</t>
  </si>
  <si>
    <t>023/2026/73/01</t>
  </si>
  <si>
    <t>ESHA616PS4F55SF1775</t>
  </si>
  <si>
    <t>1600A, AL, PET, Silver Contact, 3PH+N+PE [4-Wire], IP55, Straight Feeder 1775 mm</t>
  </si>
  <si>
    <t>023/2026/73/02</t>
  </si>
  <si>
    <t>023/2026/73/03</t>
  </si>
  <si>
    <t>023/2026/73/04</t>
  </si>
  <si>
    <t>023/2026/73/05</t>
  </si>
  <si>
    <t>023/2026/73/06</t>
  </si>
  <si>
    <t>023/2026/74/01</t>
  </si>
  <si>
    <t>023/2026/74/02</t>
  </si>
  <si>
    <t>023/2026/74/03</t>
  </si>
  <si>
    <t>ESHA616PS4F55SF1455</t>
  </si>
  <si>
    <t>1600A, AL, PET, Silver Contact, 3PH+N+PE [4-Wire], IP55, Straight Feeder 1455 mm</t>
  </si>
  <si>
    <t>023/2026/74/04</t>
  </si>
  <si>
    <t>023/2026/74/05</t>
  </si>
  <si>
    <t>023/2026/74/06</t>
  </si>
  <si>
    <t>023/2026/75/01</t>
  </si>
  <si>
    <t>ESHA610PS4F55OFALA300B383C310</t>
  </si>
  <si>
    <t>1000A, AL, PET, Silver Contact, 3PH+N+PE [4-Wire], IP55, Offset Flat A300B383C310</t>
  </si>
  <si>
    <t>023/2026/75/02</t>
  </si>
  <si>
    <t>023/2026/75/03</t>
  </si>
  <si>
    <t>023/2026/75/04</t>
  </si>
  <si>
    <t>ESHA610PS4F55SF715</t>
  </si>
  <si>
    <t>1000A, AL, PET, Silver Contact, 3PH+N+PE [4-Wire], IP55, Straight Feeder 715 mm</t>
  </si>
  <si>
    <t>023/2026/75/05</t>
  </si>
  <si>
    <t>023/2026/75/06</t>
  </si>
  <si>
    <t>ESHA610PS4F55SF2407</t>
  </si>
  <si>
    <t>1000A, AL, PET, Silver Contact, 3PH+N+PE [4-Wire], IP55, Straight Feeder 2407 mm</t>
  </si>
  <si>
    <t>Project Name</t>
  </si>
  <si>
    <t>019/2025/92</t>
  </si>
  <si>
    <t>BW-CAN-CU63-UF-R05</t>
  </si>
  <si>
    <t>Canopy protection, CU-6300A, Wave-C1, (R05-UF-Extension)</t>
  </si>
  <si>
    <t xml:space="preserve"> 24/06/2026</t>
  </si>
  <si>
    <t>066/2025/1.7/02</t>
  </si>
  <si>
    <t>058/2025/21</t>
  </si>
  <si>
    <t>ESHC520EC</t>
  </si>
  <si>
    <t>2000A, Copper, End Cap</t>
  </si>
  <si>
    <t>058/2025/22</t>
  </si>
  <si>
    <t>058/2025/23</t>
  </si>
  <si>
    <t xml:space="preserve">Marina Marsa Dubai </t>
  </si>
  <si>
    <t>BISP/911814/WAVE/SP</t>
  </si>
  <si>
    <t>BW-JP-TBC-AL30-T34-NP</t>
  </si>
  <si>
    <t>Joint Pack, Top &amp; Bottom Cover, Extruded Aluminum (151X33) (6063-T6), Not Painted, Inside Process</t>
  </si>
  <si>
    <t>BOSP1/911815/WAVE/SP</t>
  </si>
  <si>
    <t>BW-JP-TBC-AL30-T-C534-OSP</t>
  </si>
  <si>
    <t>Joint Pack, Top &amp; Bottom Cover, Extruded Aluminum (151X33) (6063-T6), C5 Coating, Outside Process</t>
  </si>
  <si>
    <t>BOSP2/911816/WAVE/SP</t>
  </si>
  <si>
    <t>BW-JP-TBC-AL30-C534-OSP</t>
  </si>
  <si>
    <t>Joint Pack, Top &amp; Bottom Cover with Logo, Extruded Aluminum (151X33) (6063-T6), C5 Coating</t>
  </si>
  <si>
    <t xml:space="preserve">WAVE C1 - Extension </t>
  </si>
  <si>
    <t>052/2026/13/01</t>
  </si>
  <si>
    <t>ESHA650PT5F55SF3000</t>
  </si>
  <si>
    <t>5000A, AL, PET, Tin Contact, 3PH+N+PER [5-Wire], IP55, Straight Feeder 3000 mm</t>
  </si>
  <si>
    <t>052/2026/13/02</t>
  </si>
  <si>
    <t>ESHA650PT5F55FS425</t>
  </si>
  <si>
    <t>5000A, AL, PET, Tin Contact, 3PH+N+PER [5-Wire], IP55, Flange Straight 425 mm</t>
  </si>
  <si>
    <t>052/2026/13/03</t>
  </si>
  <si>
    <t>BWJPA6T550IP55</t>
  </si>
  <si>
    <t>5000A, AL Joint Pack, 3S(160), 3Ph+N+PER [5-Wire], Tin Plated, IP55</t>
  </si>
  <si>
    <t>052/2026/14/01</t>
  </si>
  <si>
    <t>052/2026/14/02</t>
  </si>
  <si>
    <t>052/2026/14/03</t>
  </si>
  <si>
    <t>052/2026/15/01</t>
  </si>
  <si>
    <t>052/2026/15/02</t>
  </si>
  <si>
    <t>052/2026/15/03</t>
  </si>
  <si>
    <t>052/2026/16/01</t>
  </si>
  <si>
    <t>052/2026/16/02</t>
  </si>
  <si>
    <t>052/2026/16/03</t>
  </si>
  <si>
    <t>052/2026/17/01</t>
  </si>
  <si>
    <t>052/2026/17/02</t>
  </si>
  <si>
    <t>052/2026/17/03</t>
  </si>
  <si>
    <t>052/2026/18/01</t>
  </si>
  <si>
    <t>052/2026/18/02</t>
  </si>
  <si>
    <t>052/2026/18/03</t>
  </si>
  <si>
    <t>052/2026/19/01</t>
  </si>
  <si>
    <t>052/2026/19/02</t>
  </si>
  <si>
    <t>052/2026/19/03</t>
  </si>
  <si>
    <t>052/2026/20/01</t>
  </si>
  <si>
    <t>052/2026/20/02</t>
  </si>
  <si>
    <t>052/2026/20/03</t>
  </si>
  <si>
    <t>052/2026/29/01</t>
  </si>
  <si>
    <t>052/2026/29/02</t>
  </si>
  <si>
    <t>052/2026/29/04</t>
  </si>
  <si>
    <t>052/2026/30/01</t>
  </si>
  <si>
    <t>052/2026/30/02</t>
  </si>
  <si>
    <t>052/2026/30/03</t>
  </si>
  <si>
    <t>052/2026/31/01</t>
  </si>
  <si>
    <t>052/2026/31/02</t>
  </si>
  <si>
    <t>052/2026/31/05</t>
  </si>
  <si>
    <t>052/2026/32/01</t>
  </si>
  <si>
    <t>052/2026/32/02</t>
  </si>
  <si>
    <t>052/2026/32/04</t>
  </si>
  <si>
    <t>052/2026/33/01</t>
  </si>
  <si>
    <t>052/2026/33/02</t>
  </si>
  <si>
    <t>052/2026/33/04</t>
  </si>
  <si>
    <t>052/2026/34/01</t>
  </si>
  <si>
    <t>052/2026/34/02</t>
  </si>
  <si>
    <t>052/2026/34/04</t>
  </si>
  <si>
    <t>052/2026/35/02</t>
  </si>
  <si>
    <t>052/2026/35/04</t>
  </si>
  <si>
    <t>052/2026/35/05</t>
  </si>
  <si>
    <t>052/2026/36/02</t>
  </si>
  <si>
    <t>052/2026/36/04</t>
  </si>
  <si>
    <t>052/2026/36/05</t>
  </si>
  <si>
    <t>KSA- DataVolt - Riyadh East</t>
  </si>
  <si>
    <t>066/2025/1.7/01</t>
  </si>
  <si>
    <t>066/2025/13.2/01</t>
  </si>
  <si>
    <t>066/2025/14.2/05</t>
  </si>
  <si>
    <t>066/2025/15.2/01</t>
  </si>
  <si>
    <t>066/2025/16.2/05</t>
  </si>
  <si>
    <t>066/2025/17.2/03</t>
  </si>
  <si>
    <t>066/2025/18.2/01</t>
  </si>
  <si>
    <t>066/2025/19.4/02</t>
  </si>
  <si>
    <t>066/2025/2.7/05</t>
  </si>
  <si>
    <t>066/2025/20.4/01</t>
  </si>
  <si>
    <t>066/2025/3.7/01</t>
  </si>
  <si>
    <t>066/2025/4.7/06</t>
  </si>
  <si>
    <t>066/2025/5.7/05</t>
  </si>
  <si>
    <t>066/2025/6.7/04</t>
  </si>
  <si>
    <t>ESHC550PT5F65EEUALA580B580-3S</t>
  </si>
  <si>
    <t>5000A, CU(3S-160), PET, Tin Contact, 3PH+N+PER [5-Wire], IP65, Elbow Edge (U) A580B580</t>
  </si>
  <si>
    <t>066/2025/14.2/03</t>
  </si>
  <si>
    <t>ESHC550PT5F65EEUALA600B755-3S</t>
  </si>
  <si>
    <t>5000A, CU(3S-160), PET, Tin Contact, 3PH+N+PER [5-Wire], IP65, Elbow Edge (U) A600B755</t>
  </si>
  <si>
    <t>066/2025/17.2/02</t>
  </si>
  <si>
    <t>ESHC550PT5F65EFIEALA570B760-3S</t>
  </si>
  <si>
    <t>5000A, CU(3S-160), PET, Tin Contact, 3PH+N+PER [5-Wire], IP65, Elbow Flat (IE) A570B760</t>
  </si>
  <si>
    <t>066/2025/15.2/04</t>
  </si>
  <si>
    <t>ESHC550PT5F65EFIEALA770B765-3S</t>
  </si>
  <si>
    <t>5000A, CU(3S-160), PET, Tin Contact, 3PH+N+PER [5-Wire], IP65, Elbow Flat (IE) A770B765</t>
  </si>
  <si>
    <t>066/2025/16.2/04</t>
  </si>
  <si>
    <t>066/2025/20.4/02</t>
  </si>
  <si>
    <t>066/2025/1.7/03</t>
  </si>
  <si>
    <t>ESHC550PT5F65SF1070-3S</t>
  </si>
  <si>
    <t>5000A, CU(3S-160), PET, Tin Contact, 3PH+N+PER [5-Wire], IP65, Straight Feeder 1070 mm</t>
  </si>
  <si>
    <t>066/2025/2.7/03</t>
  </si>
  <si>
    <t>ESHC550PT5F65SF1100-3S</t>
  </si>
  <si>
    <t>5000A, CU(3S-160), PET, Tin Contact, 3PH+N+PER [5-Wire], IP65, Straight Feeder 1100 mm</t>
  </si>
  <si>
    <t>066/2025/4.7/03</t>
  </si>
  <si>
    <t>066/2025/6.7/03</t>
  </si>
  <si>
    <t>066/2025/1.7/04</t>
  </si>
  <si>
    <t>ESHC550PT5F65SF1250-3S</t>
  </si>
  <si>
    <t>5000A, CU(3S-160), PET, Tin Contact, 3PH+N+PER [5-Wire], IP65, Straight Feeder 1250 mm</t>
  </si>
  <si>
    <t>066/2025/2.7/02</t>
  </si>
  <si>
    <t>066/2025/13.2/03</t>
  </si>
  <si>
    <t>ESHC550PT5F65SF1270-3S</t>
  </si>
  <si>
    <t>5000A, CU(3S-160), PET, Tin Contact, 3PH+N+PER [5-Wire], IP65, Straight Feeder 1270 mm</t>
  </si>
  <si>
    <t>066/2025/4.7/01</t>
  </si>
  <si>
    <t>ESHC550PT5F65SF1345-3S</t>
  </si>
  <si>
    <t>5000A, CU(3S-160), PET, Tin Contact, 3PH+N+PER [5-Wire], IP65, Straight Feeder 1345 mm</t>
  </si>
  <si>
    <t>066/2025/5.7/01</t>
  </si>
  <si>
    <t>ESHC550PT5F65SF1380-3S</t>
  </si>
  <si>
    <t>5000A, CU(3S-160), PET, Tin Contact, 3PH+N+PER [5-Wire], IP65, Straight Feeder 1380 mm</t>
  </si>
  <si>
    <t>066/2025/16.2/02</t>
  </si>
  <si>
    <t>ESHC550PT5F65SF1510-3S</t>
  </si>
  <si>
    <t>5000A, CU(3S-160), PET, Tin Contact, 3PH+N+PER [5-Wire], IP65, Straight Feeder 1510 mm</t>
  </si>
  <si>
    <t>066/2025/14.2/02</t>
  </si>
  <si>
    <t>ESHC550PT5F65SF1540-3S</t>
  </si>
  <si>
    <t>5000A, CU(3S-160), PET, Tin Contact, 3PH+N+PER [5-Wire], IP65, Straight Feeder 1540 mm</t>
  </si>
  <si>
    <t>066/2025/15.2/03</t>
  </si>
  <si>
    <t>ESHC550PT5F65SF1545-3S</t>
  </si>
  <si>
    <t>5000A, CU(3S-160), PET, Tin Contact, 3PH+N+PER [5-Wire], IP65, Straight Feeder 1545 mm</t>
  </si>
  <si>
    <t>066/2025/15.2/02</t>
  </si>
  <si>
    <t>ESHC550PT5F65SF1560-3S</t>
  </si>
  <si>
    <t>5000A, CU(3S-160), PET, Tin Contact, 3PH+N+PER [5-Wire], IP65, Straight Feeder 1560 mm</t>
  </si>
  <si>
    <t>066/2025/16.2/01</t>
  </si>
  <si>
    <t>ESHC550PT5F65SF1870-3S</t>
  </si>
  <si>
    <t>5000A, CU(3S-160), PET, Tin Contact, 3PH+N+PER [5-Wire], IP65, Straight Feeder 1870 mm</t>
  </si>
  <si>
    <t>066/2025/18.2/03</t>
  </si>
  <si>
    <t>ESHC550PT5F65SF1880-3S</t>
  </si>
  <si>
    <t>5000A, CU(3S-160), PET, Tin Contact, 3PH+N+PER [5-Wire], IP65, Straight Feeder 1880 mm</t>
  </si>
  <si>
    <t>066/2025/2.7/01</t>
  </si>
  <si>
    <t>ESHC550PT5F65SF1900-3S</t>
  </si>
  <si>
    <t>5000A, CU(3S-160), PET, Tin Contact, 3PH+N+PER [5-Wire], IP65, Straight Feeder 1900 mm</t>
  </si>
  <si>
    <t>066/2025/4.7/07</t>
  </si>
  <si>
    <t>ESHC550PT5F65SF2000-3S</t>
  </si>
  <si>
    <t>5000A, CU(3S-160), PET, Tin Contact, 3PH+N+PER [5-Wire], IP65, Straight Feeder 2000 mm</t>
  </si>
  <si>
    <t>066/2025/6.7/01</t>
  </si>
  <si>
    <t>ESHC550PT5F65SF2210-3S</t>
  </si>
  <si>
    <t>5000A, CU(3S-160), PET, Tin Contact, 3PH+N+PER [5-Wire], IP65, Straight Feeder 2210 mm</t>
  </si>
  <si>
    <t>066/2025/5.7/06</t>
  </si>
  <si>
    <t>066/2025/3.7/02</t>
  </si>
  <si>
    <t>ESHC550PT5F65SF2730-3S</t>
  </si>
  <si>
    <t>5000A, CU(3S-160), PET, Tin Contact, 3PH+N+PER [5-Wire], IP65, Straight Feeder 2730 mm</t>
  </si>
  <si>
    <t>066/2025/13.2/04</t>
  </si>
  <si>
    <t>ESHC550PT5F65SF470-3S</t>
  </si>
  <si>
    <t>5000A, CU(3S-160), PET, Tin Contact, 3PH+N+PER [5-Wire], IP65, Straight Feeder 470 mm</t>
  </si>
  <si>
    <t>066/2025/13.2/02</t>
  </si>
  <si>
    <t>ESHC550PT5F65SF520-3S</t>
  </si>
  <si>
    <t>5000A, CU(3S-160), PET, Tin Contact, 3PH+N+PER [5-Wire], IP65, Straight Feeder 520 mm</t>
  </si>
  <si>
    <t>066/2025/14.2/01</t>
  </si>
  <si>
    <t>ESHC550PT5F65SF530-3S</t>
  </si>
  <si>
    <t>5000A, CU(3S-160), PET, Tin Contact, 3PH+N+PER [5-Wire], IP65, Straight Feeder 530 mm</t>
  </si>
  <si>
    <t>066/2025/3.7/03</t>
  </si>
  <si>
    <t>ESHC550PT5F65SF650-3S</t>
  </si>
  <si>
    <t>5000A, CU(3S-160), PET, Tin Contact, 3PH+N+PER [5-Wire], IP65, Straight Feeder 650 mm</t>
  </si>
  <si>
    <t>066/2025/4.7/02</t>
  </si>
  <si>
    <t>066/2025/5.7/02</t>
  </si>
  <si>
    <t>066/2025/6.7/02</t>
  </si>
  <si>
    <t>066/2025/17.2/01</t>
  </si>
  <si>
    <t>ESHC550PT5F65SF685-3S</t>
  </si>
  <si>
    <t>5000A, CU(3S-160), PET, Tin Contact, 3PH+N+PER [5-Wire], IP65, Straight Feeder 685 mm</t>
  </si>
  <si>
    <t>066/2025/18.2/02</t>
  </si>
  <si>
    <t>066/2025/19.4/01</t>
  </si>
  <si>
    <t>ESHC550PT5F65SF720-3S</t>
  </si>
  <si>
    <t>5000A, CU(3S-160), PET, Tin Contact, 3PH+N+PER [5-Wire], IP65, Straight Feeder 720 mm</t>
  </si>
  <si>
    <t>066/2025/14.2/04</t>
  </si>
  <si>
    <t>ESHC550PT5F65SF735-3S</t>
  </si>
  <si>
    <t>5000A, CU(3S-160), PET, Tin Contact, 3PH+N+PER [5-Wire], IP65, Straight Feeder 735 mm</t>
  </si>
  <si>
    <t>066/2025/16.2/03</t>
  </si>
  <si>
    <t>066/2025/18.2/04</t>
  </si>
  <si>
    <t>ESHC550PT5F65SF750-3S</t>
  </si>
  <si>
    <t>5000A, CU(3S-160), PET, Tin Contact, 3PH+N+PER [5-Wire], IP65, Straight Feeder 750 mm</t>
  </si>
  <si>
    <t>066/2025/1.7/05</t>
  </si>
  <si>
    <t>ESHC550PT5F65SF840-3S</t>
  </si>
  <si>
    <t>5000A, CU(3S-160), PET, Tin Contact, 3PH+N+PER [5-Wire], IP65, Straight Feeder 840 mm</t>
  </si>
  <si>
    <t>066/2025/3.7/04</t>
  </si>
  <si>
    <t>066/2025/5.7/03</t>
  </si>
  <si>
    <t>066/2025/3.7/05</t>
  </si>
  <si>
    <t>ESHC550PT5F65ZEDALA550B455C820-3S</t>
  </si>
  <si>
    <t>5000A, CU(3S-160), PET, Tin Contact, 3PH+N+PER [5-Wire], IP65, Z-Unit Edge (D) A550B455C820</t>
  </si>
  <si>
    <t>066/2025/5.7/04</t>
  </si>
  <si>
    <t>ESHC550PT5F65ZEDALA550B870C815-3S</t>
  </si>
  <si>
    <t>5000A, CU(3S-160), PET, Tin Contact, 3PH+N+PER [5-Wire], IP65, Z-Unit Edge (D) A550B870C815</t>
  </si>
  <si>
    <t>066/2025/4.7/04</t>
  </si>
  <si>
    <t>ESHC550PT5F65ZEUALA550B425C550-3S</t>
  </si>
  <si>
    <t>5000A, CU(3S-160), PET, Tin Contact, 3PH+N+PER [5-Wire], IP65, Z-Unit Edge (U) A550B425C550</t>
  </si>
  <si>
    <t>066/2025/2.7/04</t>
  </si>
  <si>
    <t>ESHC550PT5F65ZEUALA550B880C550-3S</t>
  </si>
  <si>
    <t>5000A, CU(3S-160), PET, Tin Contact, 3PH+N+PER [5-Wire], IP65, Z-Unit Edge (U) A550B880C550</t>
  </si>
  <si>
    <t>066/2025/4.7/05</t>
  </si>
  <si>
    <t>ESHC550PT5F65ZFIEALA300B780C300-3S</t>
  </si>
  <si>
    <t>5000A, CU(3S-160), PET, Tin Contact, 3PH+N+PER [5-Wire], IP65, Z-Unit Flat (IE) A300B780C300</t>
  </si>
  <si>
    <t>052/2026/5/01</t>
  </si>
  <si>
    <t>052/2026/5/02</t>
  </si>
  <si>
    <t>052/2026/5/03</t>
  </si>
  <si>
    <t>052/2026/6/01</t>
  </si>
  <si>
    <t>052/2026/6/02</t>
  </si>
  <si>
    <t>052/2026/6/03</t>
  </si>
  <si>
    <t>052/2026/7/01</t>
  </si>
  <si>
    <t>052/2026/7/02</t>
  </si>
  <si>
    <t>052/2026/7/03</t>
  </si>
  <si>
    <t>052/2026/8/01</t>
  </si>
  <si>
    <t>052/2026/8/02</t>
  </si>
  <si>
    <t>052/2026/8/03</t>
  </si>
  <si>
    <t>052/2026/9/01</t>
  </si>
  <si>
    <t>052/2026/9/02</t>
  </si>
  <si>
    <t>052/2026/9/03</t>
  </si>
  <si>
    <t>052/2026/10/01</t>
  </si>
  <si>
    <t>052/2026/10/02</t>
  </si>
  <si>
    <t>052/2026/10/03</t>
  </si>
  <si>
    <t>052/2026/11/01</t>
  </si>
  <si>
    <t>052/2026/11/02</t>
  </si>
  <si>
    <t>052/2026/11/03</t>
  </si>
  <si>
    <t>052/2026/12/01</t>
  </si>
  <si>
    <t>052/2026/12/02</t>
  </si>
  <si>
    <t>052/2026/12/03</t>
  </si>
  <si>
    <t>052/2026/21/01</t>
  </si>
  <si>
    <t>052/2026/21/02</t>
  </si>
  <si>
    <t>052/2026/21/03</t>
  </si>
  <si>
    <t>052/2026/22/01</t>
  </si>
  <si>
    <t>052/2026/22/02</t>
  </si>
  <si>
    <t>052/2026/22/03</t>
  </si>
  <si>
    <t>052/2026/23/01</t>
  </si>
  <si>
    <t>052/2026/23/02</t>
  </si>
  <si>
    <t>052/2026/23/03</t>
  </si>
  <si>
    <t>052/2026/24/01</t>
  </si>
  <si>
    <t>052/2026/24/02</t>
  </si>
  <si>
    <t>052/2026/24/03</t>
  </si>
  <si>
    <t>052/2026/25/01</t>
  </si>
  <si>
    <t>052/2026/25/02</t>
  </si>
  <si>
    <t>052/2026/25/03</t>
  </si>
  <si>
    <t>052/2026/26/01</t>
  </si>
  <si>
    <t>052/2026/26/02</t>
  </si>
  <si>
    <t>052/2026/26/03</t>
  </si>
  <si>
    <t>052/2026/27/01</t>
  </si>
  <si>
    <t>052/2026/27/02</t>
  </si>
  <si>
    <t>052/2026/27/03</t>
  </si>
  <si>
    <t>052/2026/28/01</t>
  </si>
  <si>
    <t>052/2026/28/02</t>
  </si>
  <si>
    <t>052/2026/28/03</t>
  </si>
  <si>
    <t>DataVolt - Riyadh East</t>
  </si>
  <si>
    <t>033/2024/107.3/01</t>
  </si>
  <si>
    <t>033/2024/107.3/02</t>
  </si>
  <si>
    <t>033/2024/107.3/03</t>
  </si>
  <si>
    <t>033/2024/107.3/04</t>
  </si>
  <si>
    <t>033/2024/80.3/01</t>
  </si>
  <si>
    <t>033/2024/80.3/02</t>
  </si>
  <si>
    <t>v126</t>
  </si>
  <si>
    <t xml:space="preserve"> 12/07/2026</t>
  </si>
  <si>
    <t>003/2026/100/01</t>
  </si>
  <si>
    <t>ESHC563EC-IP68</t>
  </si>
  <si>
    <t>6300A, Copper, End Cap, IP68</t>
  </si>
  <si>
    <t>003/2026/100/02</t>
  </si>
  <si>
    <t>ESHC563ET4F68ST700</t>
  </si>
  <si>
    <t>6300A, CU, Epoxy, Tin Contact, 3PH+N+PE [4-Wire], IP68, Straight Feeder 700 mm</t>
  </si>
  <si>
    <t>003/2026/100/03</t>
  </si>
  <si>
    <t>BWJPC5T463IP68</t>
  </si>
  <si>
    <t>6300A, CU Joint Pack, 3S(200), 3Ph+N+PE [4-Wire], Tin Plated, IP68</t>
  </si>
  <si>
    <t>066/2025/1.8/01</t>
  </si>
  <si>
    <t>ESHC550PT5F65SF1330-3S</t>
  </si>
  <si>
    <t>5000A, CU(3S-160), PET, Tin Contact, 3PH+N+PER [5-Wire], IP65, Straight Feeder 1330 mm</t>
  </si>
  <si>
    <t>066/2025/1.8/02</t>
  </si>
  <si>
    <t>ESHC550PT5F65SF1040-3S</t>
  </si>
  <si>
    <t>5000A, CU(3S-160), PET, Tin Contact, 3PH+N+PER [5-Wire], IP65, Straight Feeder 1040 mm</t>
  </si>
  <si>
    <t>066/2025/1.8/03</t>
  </si>
  <si>
    <t>066/2025/6.8/01</t>
  </si>
  <si>
    <t>ESHC550PT5F65SF1080-3S</t>
  </si>
  <si>
    <t>5000A, CU(3S-160), PET, Tin Contact, 3PH+N+PER [5-Wire], IP65, Straight Feeder 1080 mm</t>
  </si>
  <si>
    <t>066/2025/6.8/02</t>
  </si>
  <si>
    <t>ESHC550PT5F65SF980-3S</t>
  </si>
  <si>
    <t>5000A, CU(3S-160), PET, Tin Contact, 3PH+N+PER [5-Wire], IP65, Straight Feeder 980 mm</t>
  </si>
  <si>
    <t>066/2025/6.8/03</t>
  </si>
  <si>
    <t>v17</t>
  </si>
  <si>
    <t xml:space="preserve">13/07/2026 </t>
  </si>
  <si>
    <t>052/2026/37/01</t>
  </si>
  <si>
    <t>BWJPA6T532IP55</t>
  </si>
  <si>
    <t>3200A, AL Joint Pack, 2S(145), 3Ph+N+PER [5-Wire], Tin Plated, IP55</t>
  </si>
  <si>
    <t>052/2026/37/02</t>
  </si>
  <si>
    <t>ESHA632PT5F55FS425</t>
  </si>
  <si>
    <t>3200A, AL, PET, Tin Contact, 3PH+N+PER [5-Wire], IP55, Flange Straight 425 mm</t>
  </si>
  <si>
    <t>052/2026/38/01</t>
  </si>
  <si>
    <t>052/2026/38/02</t>
  </si>
  <si>
    <t>052/2026/39/01</t>
  </si>
  <si>
    <t>052/2026/39/02</t>
  </si>
  <si>
    <t>052/2026/40/01</t>
  </si>
  <si>
    <t>052/2026/40/02</t>
  </si>
  <si>
    <t>052/2026/41/01</t>
  </si>
  <si>
    <t>052/2026/41/02</t>
  </si>
  <si>
    <t>052/2026/42/01</t>
  </si>
  <si>
    <t>052/2026/42/02</t>
  </si>
  <si>
    <t>052/2026/43/01</t>
  </si>
  <si>
    <t>052/2026/43/02</t>
  </si>
  <si>
    <t>052/2026/44/01</t>
  </si>
  <si>
    <t>052/2026/44/02</t>
  </si>
  <si>
    <t>052/2026/45/01</t>
  </si>
  <si>
    <t>052/2026/45/02</t>
  </si>
  <si>
    <t>052/2026/46/01</t>
  </si>
  <si>
    <t>052/2026/46/02</t>
  </si>
  <si>
    <t>052/2026/47/01</t>
  </si>
  <si>
    <t>052/2026/47/02</t>
  </si>
  <si>
    <t>052/2026/48/01</t>
  </si>
  <si>
    <t>052/2026/48/02</t>
  </si>
  <si>
    <t>052/2026/49/01</t>
  </si>
  <si>
    <t>052/2026/49/02</t>
  </si>
  <si>
    <t>052/2026/50/01</t>
  </si>
  <si>
    <t>052/2026/50/02</t>
  </si>
  <si>
    <t>052/2026/51/01</t>
  </si>
  <si>
    <t>052/2026/51/02</t>
  </si>
  <si>
    <t>052/2026/52/01</t>
  </si>
  <si>
    <t>052/2026/52/02</t>
  </si>
  <si>
    <t>033/2024/350.3/01</t>
  </si>
  <si>
    <t>ESHA632ES5F55SF400</t>
  </si>
  <si>
    <t>3200A, AL,  Epoxy, Silver Contact, 3PH+N+PER [5-Wire], IP55, Straight Feeder 400 mm</t>
  </si>
  <si>
    <t>033/2024/350.3/02</t>
  </si>
  <si>
    <t>ESHA632ES5F55EFLOA300B400</t>
  </si>
  <si>
    <t>3200A, AL, Epoxy, Silver Contact, 3PH+N+PER [5-Wire], IP55, Elbow Flat (LO) A300B400</t>
  </si>
  <si>
    <t>033/2024/350.3/03</t>
  </si>
  <si>
    <t>ESHA632ES5F55SF510</t>
  </si>
  <si>
    <t>3200A, AL, Epoxy, Silver Contact, 3PH+N+PER [5-Wire], IP55, Straight Feeder 510 mm</t>
  </si>
  <si>
    <t>033/2024/350.3/04</t>
  </si>
  <si>
    <t xml:space="preserve">14/07/2026 </t>
  </si>
  <si>
    <t>033/2024/251.5/01</t>
  </si>
  <si>
    <t>ESHA650ES5F55ZFLOA350B150C350</t>
  </si>
  <si>
    <t>5000A, AL, Epoxy, Silver Contact, 3PH+N+PER [5-Wire], IP55, Z-Unit Flat (LO) A350B150C350</t>
  </si>
  <si>
    <t>033/2024/251.5/02</t>
  </si>
  <si>
    <t>033/2024/253.12/01</t>
  </si>
  <si>
    <t>ESHA650ES5F55EEUA580B710</t>
  </si>
  <si>
    <t>5000A, AL, Epoxy, Silver Contact, 3PH+N+PER [5-Wire], IP55, Elbow Edge (U) A580B710</t>
  </si>
  <si>
    <t>033/2024/253.12/02</t>
  </si>
  <si>
    <t>ESHA650ES5F55SF830</t>
  </si>
  <si>
    <t>5000A, AL, Epoxy, Silver Contact, 3PH+N+PER [5-Wire], IP55, Straight Feeder 830 mm</t>
  </si>
  <si>
    <t>033/2024/253.12/03</t>
  </si>
  <si>
    <t>ESHA650ES5F55SF760</t>
  </si>
  <si>
    <t>5000A, AL, Epoxy, Silver Contact, 3PH+N+PER [5-Wire], IP55, Straight Feeder 760 mm</t>
  </si>
  <si>
    <t>033/2024/253.12/04</t>
  </si>
  <si>
    <t>033/2024/257.9/01</t>
  </si>
  <si>
    <t>ESHA650ES5F55SF1620</t>
  </si>
  <si>
    <t>5000A, AL, Epoxy, Silver Contact, 3PH+N+PER [5-Wire], IP55, Straight Feeder 1620 mm</t>
  </si>
  <si>
    <t>033/2024/257.9/02</t>
  </si>
  <si>
    <t>033/2024/257.9/03</t>
  </si>
  <si>
    <t>ESHA650ES5F55SF1540</t>
  </si>
  <si>
    <t>5000A, AL, Epoxy, Silver Contact, 3PH+N+PER [5-Wire], IP55, Straight Feeder 1540 mm</t>
  </si>
  <si>
    <t>033/2024/257.9/04</t>
  </si>
  <si>
    <t>ESHA650ES5F55SF2190</t>
  </si>
  <si>
    <t>5000A, AL, Epoxy, Silver Contact, 3PH+N+PER [5-Wire], IP55, Straight Feeder 2190 mm</t>
  </si>
  <si>
    <t>033/2024/257.9/05</t>
  </si>
  <si>
    <t>033/2024/260.5/01</t>
  </si>
  <si>
    <t>033/2024/260.5/02</t>
  </si>
  <si>
    <t>033/2024/260.5/03</t>
  </si>
  <si>
    <t>033/2024/260.5/04</t>
  </si>
  <si>
    <t>033/2024/260.5/05</t>
  </si>
  <si>
    <t>033/2024/261.7/01</t>
  </si>
  <si>
    <t>ESHA616ES5F55SF535</t>
  </si>
  <si>
    <t>1600A, AL, Epoxy, Silver Contact, 3PH+N+PER [5-Wire], IP55, Straight Feeder 535 mm</t>
  </si>
  <si>
    <t>033/2024/261.7/02</t>
  </si>
  <si>
    <t>033/2024/262.6/01</t>
  </si>
  <si>
    <t>ESHA616ES5F55SF2435</t>
  </si>
  <si>
    <t>1600A, AL, Epoxy, Silver Contact, 3PH+N+PER [5-Wire], IP55, Straight Feeder 2435 mm</t>
  </si>
  <si>
    <t>033/2024/262.6/02</t>
  </si>
  <si>
    <t>ESHA616ES5F55SF1800</t>
  </si>
  <si>
    <t>1600A, AL, Epoxy, Silver Contact, 3PH+N+PER [5-Wire], IP55, Straight Feeder 1800 mm</t>
  </si>
  <si>
    <t>033/2024/262.6/03</t>
  </si>
  <si>
    <t>033/2024/262.6/04</t>
  </si>
  <si>
    <t>ESHA616ES5F55TSA343B343C343</t>
  </si>
  <si>
    <t>1600A, AL, Epoxy, Silver Contact, 3PH+N+PER [5-Wire], IP55, Tee Section A343B343C343 mm</t>
  </si>
  <si>
    <t>033/2024/267.2/01</t>
  </si>
  <si>
    <t>ESHA620ES5F55SF450</t>
  </si>
  <si>
    <t>2000A, AL, Epoxy, Silver Contact, 3PH+N+PER [5-Wire], IP55, Straight Feeder 450 mm</t>
  </si>
  <si>
    <t>033/2024/267.2/02</t>
  </si>
  <si>
    <t>ESHA620ES5F55ZFLOA300B200C300</t>
  </si>
  <si>
    <t>2000A, AL, Epoxy, Silver Contact, 3PH+N+PER [5-Wire], IP55, Z-Unit Flat (LO) A300B200C300</t>
  </si>
  <si>
    <t>033/2024/267.2/03</t>
  </si>
  <si>
    <t>ESHA620ES5F55EFRIA500B400</t>
  </si>
  <si>
    <t>2000A, AL, Epoxy, Silver Contact, 3PH+N+PER [5-Wire], IP55, Elbow Flat (RI) A500B400</t>
  </si>
  <si>
    <t>033/2024/267.2/04</t>
  </si>
  <si>
    <t>033/2024/267.2/05</t>
  </si>
  <si>
    <t>033/2024/270.10/01</t>
  </si>
  <si>
    <t>033/2024/270.10/02</t>
  </si>
  <si>
    <t>033/2024/270.10/03</t>
  </si>
  <si>
    <t>033/2024/271.7/01</t>
  </si>
  <si>
    <t>033/2024/271.7/02</t>
  </si>
  <si>
    <t>033/2024/271.7/03</t>
  </si>
  <si>
    <t>033/2024/369.3/01</t>
  </si>
  <si>
    <t>033/2024/369.3/02</t>
  </si>
  <si>
    <t>033/2024/369.3/03</t>
  </si>
  <si>
    <t>033/2024/436.1/01</t>
  </si>
  <si>
    <t>ESHA650ES5F55EFLOA850B300</t>
  </si>
  <si>
    <t>5000A, AL, Epoxy, Silver Contact, 3PH+N+PER [5-Wire], IP55, Elbow Flat (LO) A850B300</t>
  </si>
  <si>
    <t>033/2024/436.1/02</t>
  </si>
  <si>
    <t>ESHA650ES5F55EEDA800B800</t>
  </si>
  <si>
    <t>5000A, AL, Epoxy, Silver Contact, 3PH+N+PER [5-Wire], IP55, Elbow Edge (D) A800B800</t>
  </si>
  <si>
    <t>033/2024/436.1/03</t>
  </si>
  <si>
    <t>033/2024/437.2/01</t>
  </si>
  <si>
    <t>ESHA650ES5F55EFLOA635B635</t>
  </si>
  <si>
    <t>5000A, AL, Epoxy, Silver Contact, 3PH+N+PER [5-Wire], IP55, Elbow Flat (LO) A635B635</t>
  </si>
  <si>
    <t>033/2024/437.2/02</t>
  </si>
  <si>
    <t>ESHA650ES5F55SF720</t>
  </si>
  <si>
    <t>033/2024/437.2/03</t>
  </si>
  <si>
    <t>v128</t>
  </si>
  <si>
    <t>14/07/2026</t>
  </si>
  <si>
    <t>047/2026/57</t>
  </si>
  <si>
    <t>BW-RD-CUT-PRES-TEST</t>
  </si>
  <si>
    <t>Busway Cutting Press Machine Verification</t>
  </si>
  <si>
    <t xml:space="preserve">R&amp;D-Aluminium 2026 </t>
  </si>
  <si>
    <t xml:space="preserve">15/07/2026 </t>
  </si>
  <si>
    <t>080/2025/23</t>
  </si>
  <si>
    <t>ES5P4C40F32D400R55-VF</t>
  </si>
  <si>
    <t>Tap-Off Unit 400A, NSX400F 36kA AC 3P3D 400A 2.3, With Extended Rotary Handle, For Vodafone Project</t>
  </si>
  <si>
    <t>080/2025/24</t>
  </si>
  <si>
    <t>ES5P3C25B3TM250R55-VF</t>
  </si>
  <si>
    <t>Tap-Off Unit 250A, ComPacT NSX250B, 25kA/415VAC,3 Poles TMD With Extended Rotary Handle, For Vodafone Project</t>
  </si>
  <si>
    <t>080/2025/25</t>
  </si>
  <si>
    <t>ES5P2C16B3TM160R55-VF</t>
  </si>
  <si>
    <t>Tap-Off Unit 160A, ComPacT NSX160B, 25kA/415VAC, 3 poles,TMD With Extended Rotary Handle, For Vodafone Project</t>
  </si>
  <si>
    <t xml:space="preserve">Vodafone HQ Datacenter </t>
  </si>
  <si>
    <t>16/07/2026</t>
  </si>
  <si>
    <t>078/2025/35</t>
  </si>
  <si>
    <t>ES5P2C10N3TM040CR55</t>
  </si>
  <si>
    <t>Tap-Off Unit 40A, ComPacT NSX100N, 50kA at 415VAC, TMD With Extended Rotary Handle.</t>
  </si>
  <si>
    <t>078/2025/36</t>
  </si>
  <si>
    <t>ES5P2C10N3TM040CR55-AUX</t>
  </si>
  <si>
    <t>Tap-Off Unit 40A, ComPacT NSX100N, 50kA at 415VAC, TMD With Extended Rotary Handle.W/AUX</t>
  </si>
  <si>
    <t>078/2025/37</t>
  </si>
  <si>
    <t>ES5P2C10N3TM063CR55</t>
  </si>
  <si>
    <t>Tap-Off Unit 63A, ComPacT NSX100N, 50kA at 415VAC, TMD With Extended Rotary Handle.</t>
  </si>
  <si>
    <t>078/2025/38</t>
  </si>
  <si>
    <t>ES5P2C10N3TM063CR55-AUX</t>
  </si>
  <si>
    <t>Tap-Off Unit 63A, ComPacT NSX100N, 50kA at 415VAC, TMD With Extended Rotary Handle.W/AUX</t>
  </si>
  <si>
    <t>078/2025/39</t>
  </si>
  <si>
    <t>ES5P2C10N3TM080CR55</t>
  </si>
  <si>
    <t>Tap-Off Unit 80A, ComPacT NSX100N, 50kA at 415VAC, TMD With Extended Rotary Handle.</t>
  </si>
  <si>
    <t>078/2025/40</t>
  </si>
  <si>
    <t>ES5P2C10N3TM080CR55-AUX</t>
  </si>
  <si>
    <t>Tap-Off Unit 80A, ComPacT NSX100N, 50kA at 415VAC, TMD With Extended Rotary Handle.W/AUX</t>
  </si>
  <si>
    <t>078/2025/41</t>
  </si>
  <si>
    <t>ES5P2C10N3TM100CR55</t>
  </si>
  <si>
    <t>Tap-Off Unit 100A, ComPacT NSX100N, 50kA at 415VAC, TMD With Extended Rotary Handle.</t>
  </si>
  <si>
    <t>078/2025/42</t>
  </si>
  <si>
    <t>ES5P2C10N3TM100CR55-AUX</t>
  </si>
  <si>
    <t>Tap-Off Unit 100A, ComPacT NSX100N, 50kA at 415VAC, TMD With Extended Rotary Handle.W/AUX</t>
  </si>
  <si>
    <t>078/2025/43</t>
  </si>
  <si>
    <t>ES5P2C16N3TM125CR55</t>
  </si>
  <si>
    <t>Tap-Off Unit 125A, ComPacT NSX160N, 50kA at 415VAC, TMD With Extended Rotary Handle.</t>
  </si>
  <si>
    <t>078/2025/44</t>
  </si>
  <si>
    <t>ES5P2C16N3TM125CR55-AUX</t>
  </si>
  <si>
    <t>Tap-Off Unit 125A, ComPacT NSX160N, 50kA at 415VAC, TMD With Extended Rotary Handle.W/AUX</t>
  </si>
  <si>
    <t>078/2025/45</t>
  </si>
  <si>
    <t>ES5P2C16N3TM160CR55</t>
  </si>
  <si>
    <t>Tap-Off Unit 160A, ComPacT NSX160N, 50kA at 415VAC, TMD With Extended Rotary Handle.</t>
  </si>
  <si>
    <t>078/2025/46</t>
  </si>
  <si>
    <t>ES5P2C25N3TM250CR55</t>
  </si>
  <si>
    <t>Tap-Off Unit 250A, ComPacT NSX250N, 50kA at 415VAC, TMD With Extended Rotary Handle.</t>
  </si>
  <si>
    <t>078/2025/47</t>
  </si>
  <si>
    <t>ES5P2C40N32D400R55</t>
  </si>
  <si>
    <t>Tap-Off Unit 400A, ComPacT NSX400N, 50kA at 415VAC, MicroLogic 2.3 With Extended Rotary Handle.</t>
  </si>
  <si>
    <t>078/2025/48</t>
  </si>
  <si>
    <t>ES5P2C63N32D630R55</t>
  </si>
  <si>
    <t>Tap-Off Unit 630A, ComPacT NSX630N, 50kA/415VAC, 3 poles, MicroLogic 2.3 With Extended Rotary Handle.</t>
  </si>
  <si>
    <t xml:space="preserve">16/07/2025 </t>
  </si>
  <si>
    <t>017/2024/1577</t>
  </si>
  <si>
    <t>017/2024/1578</t>
  </si>
  <si>
    <t>017/2024/1579</t>
  </si>
  <si>
    <t>017/2024/1580</t>
  </si>
  <si>
    <t>Alamein Towers (D02-D02M)</t>
  </si>
  <si>
    <t>042/2026/149/01</t>
  </si>
  <si>
    <t>042/2026/149/02</t>
  </si>
  <si>
    <t>042/2026/149/03</t>
  </si>
  <si>
    <t>042/2026/150/01</t>
  </si>
  <si>
    <t>042/2026/150/02</t>
  </si>
  <si>
    <t>042/2026/150/03</t>
  </si>
  <si>
    <t>042/2026/151/01</t>
  </si>
  <si>
    <t>042/2026/151/02</t>
  </si>
  <si>
    <t>042/2026/151/03</t>
  </si>
  <si>
    <t>042/2026/152/01</t>
  </si>
  <si>
    <t>042/2026/152/02</t>
  </si>
  <si>
    <t>042/2026/152/03</t>
  </si>
  <si>
    <t>042/2026/153/01</t>
  </si>
  <si>
    <t>042/2026/153/02</t>
  </si>
  <si>
    <t>042/2026/153/03</t>
  </si>
  <si>
    <t>042/2026/154/01</t>
  </si>
  <si>
    <t>042/2026/154/02</t>
  </si>
  <si>
    <t>042/2026/154/03</t>
  </si>
  <si>
    <t>042/2026/155/01</t>
  </si>
  <si>
    <t>042/2026/155/02</t>
  </si>
  <si>
    <t>042/2026/155/03</t>
  </si>
  <si>
    <t>042/2026/156/01</t>
  </si>
  <si>
    <t>042/2026/156/02</t>
  </si>
  <si>
    <t>042/2026/156/03</t>
  </si>
  <si>
    <t>042/2026/157/01</t>
  </si>
  <si>
    <t>042/2026/157/02</t>
  </si>
  <si>
    <t>042/2026/157/03</t>
  </si>
  <si>
    <t>042/2026/158/01</t>
  </si>
  <si>
    <t>042/2026/158/02</t>
  </si>
  <si>
    <t>042/2026/158/03</t>
  </si>
  <si>
    <t>042/2026/159/01</t>
  </si>
  <si>
    <t>042/2026/159/02</t>
  </si>
  <si>
    <t>042/2026/159/03</t>
  </si>
  <si>
    <t>042/2026/160/01</t>
  </si>
  <si>
    <t>042/2026/160/02</t>
  </si>
  <si>
    <t>042/2026/160/03</t>
  </si>
  <si>
    <t>042/2026/161/01</t>
  </si>
  <si>
    <t>042/2026/161/02</t>
  </si>
  <si>
    <t>042/2026/161/03</t>
  </si>
  <si>
    <t>042/2026/162/01</t>
  </si>
  <si>
    <t>042/2026/162/02</t>
  </si>
  <si>
    <t>042/2026/162/03</t>
  </si>
  <si>
    <t>042/2026/163/01</t>
  </si>
  <si>
    <t>042/2026/163/02</t>
  </si>
  <si>
    <t>042/2026/163/03</t>
  </si>
  <si>
    <t>042/2026/164/01</t>
  </si>
  <si>
    <t>042/2026/164/02</t>
  </si>
  <si>
    <t>042/2026/164/03</t>
  </si>
  <si>
    <t>042/2026/165/01</t>
  </si>
  <si>
    <t>042/2026/165/02</t>
  </si>
  <si>
    <t>042/2026/165/03</t>
  </si>
  <si>
    <t>042/2026/166/01</t>
  </si>
  <si>
    <t>042/2026/166/02</t>
  </si>
  <si>
    <t>042/2026/166/03</t>
  </si>
  <si>
    <t>042/2026/167/01</t>
  </si>
  <si>
    <t>042/2026/167/02</t>
  </si>
  <si>
    <t>042/2026/167/03</t>
  </si>
  <si>
    <t>042/2026/168/01</t>
  </si>
  <si>
    <t>042/2026/168/02</t>
  </si>
  <si>
    <t>042/2026/168/03</t>
  </si>
  <si>
    <t>042/2026/169/01</t>
  </si>
  <si>
    <t>042/2026/169/02</t>
  </si>
  <si>
    <t>042/2026/169/03</t>
  </si>
  <si>
    <t>042/2026/170/01</t>
  </si>
  <si>
    <t>042/2026/170/02</t>
  </si>
  <si>
    <t>042/2026/170/03</t>
  </si>
  <si>
    <t>042/2026/171/01</t>
  </si>
  <si>
    <t>042/2026/171/02</t>
  </si>
  <si>
    <t>042/2026/171/03</t>
  </si>
  <si>
    <t>042/2026/172/01</t>
  </si>
  <si>
    <t>042/2026/172/02</t>
  </si>
  <si>
    <t>042/2026/172/03</t>
  </si>
  <si>
    <t>042/2026/173/01</t>
  </si>
  <si>
    <t>042/2026/173/02</t>
  </si>
  <si>
    <t>042/2026/173/03</t>
  </si>
  <si>
    <t>042/2026/174/01</t>
  </si>
  <si>
    <t>042/2026/174/02</t>
  </si>
  <si>
    <t>042/2026/174/03</t>
  </si>
  <si>
    <t>042/2026/175/01</t>
  </si>
  <si>
    <t>042/2026/175/02</t>
  </si>
  <si>
    <t>042/2026/175/03</t>
  </si>
  <si>
    <t>042/2026/176/01</t>
  </si>
  <si>
    <t>042/2026/176/02</t>
  </si>
  <si>
    <t>042/2026/176/03</t>
  </si>
  <si>
    <t>042/2026/177/01</t>
  </si>
  <si>
    <t>042/2026/177/02</t>
  </si>
  <si>
    <t>042/2026/177/03</t>
  </si>
  <si>
    <t>042/2026/178/01</t>
  </si>
  <si>
    <t>042/2026/178/02</t>
  </si>
  <si>
    <t>042/2026/178/03</t>
  </si>
  <si>
    <t>042/2026/179/01</t>
  </si>
  <si>
    <t>042/2026/179/02</t>
  </si>
  <si>
    <t>042/2026/179/03</t>
  </si>
  <si>
    <t>042/2026/180/01</t>
  </si>
  <si>
    <t>042/2026/180/02</t>
  </si>
  <si>
    <t>042/2026/180/03</t>
  </si>
  <si>
    <t>042/2026/181/01</t>
  </si>
  <si>
    <t>042/2026/181/02</t>
  </si>
  <si>
    <t>042/2026/181/03</t>
  </si>
  <si>
    <t>042/2026/182/01</t>
  </si>
  <si>
    <t>042/2026/182/02</t>
  </si>
  <si>
    <t>042/2026/182/03</t>
  </si>
  <si>
    <t>042/2026/183/01</t>
  </si>
  <si>
    <t>042/2026/183/02</t>
  </si>
  <si>
    <t>042/2026/183/03</t>
  </si>
  <si>
    <t>042/2026/184/01</t>
  </si>
  <si>
    <t>042/2026/184/02</t>
  </si>
  <si>
    <t>042/2026/184/03</t>
  </si>
  <si>
    <t>042/2026/185/01</t>
  </si>
  <si>
    <t>042/2026/185/02</t>
  </si>
  <si>
    <t>042/2026/185/03</t>
  </si>
  <si>
    <t>042/2026/186/01</t>
  </si>
  <si>
    <t>042/2026/186/02</t>
  </si>
  <si>
    <t>042/2026/186/03</t>
  </si>
  <si>
    <t>042/2026/187/01</t>
  </si>
  <si>
    <t>042/2026/187/02</t>
  </si>
  <si>
    <t>042/2026/187/03</t>
  </si>
  <si>
    <t>042/2026/188/01</t>
  </si>
  <si>
    <t>042/2026/188/02</t>
  </si>
  <si>
    <t>042/2026/188/03</t>
  </si>
  <si>
    <t xml:space="preserve"> Ajman Khazna Project </t>
  </si>
  <si>
    <t xml:space="preserve"> 17-Jul-2026 </t>
  </si>
  <si>
    <t>081/2024/179</t>
  </si>
  <si>
    <t>ES5P1LV510307R55</t>
  </si>
  <si>
    <t>Tap-Off Unit 100A, EasyPact CVS100B, 100A, 3P, TMD100, 25kA @ 415V with Extended Rotary Handle</t>
  </si>
  <si>
    <t>081/2024/178</t>
  </si>
  <si>
    <t>ES5P3LV525333R55</t>
  </si>
  <si>
    <t>Tap-Off Unit 250A, EasyPact CVS250F, 250A, 3P, TMD250, 36kA @ 415V with Extended Rotary Handle</t>
  </si>
  <si>
    <t>مصنع النصر للسيارات</t>
  </si>
  <si>
    <t>047/2026/58</t>
  </si>
  <si>
    <t>ESHA640ES4F55ST3000-6X175</t>
  </si>
  <si>
    <t>4000A, AL, Epoxy, Silver Contact, 3PH+N+PE [4-Wire], IP55, Straight Feeder 3000 mm, (6X175)</t>
  </si>
  <si>
    <t>047/2026/59</t>
  </si>
  <si>
    <t>ESHA640ES4F55FS500-6X175</t>
  </si>
  <si>
    <t>4000A, AL, Epoxy, Silver Contact, 3PH+N+PE [4-Wire], IP55, Flange Straight 500 mm, (6X175)</t>
  </si>
  <si>
    <t>047/2026/60</t>
  </si>
  <si>
    <t>BWJPA6S440IP55-6X175</t>
  </si>
  <si>
    <t>4000A, AL Joint Pack, 2S(175), 3Ph+N+PE [4-Wire], Silver Plated, IP55</t>
  </si>
  <si>
    <t xml:space="preserve">19/07/2026 </t>
  </si>
  <si>
    <t>014/2026/3/01</t>
  </si>
  <si>
    <t>014/2026/3/02</t>
  </si>
  <si>
    <t>014/2026/4/01</t>
  </si>
  <si>
    <t>014/2026/4/02</t>
  </si>
  <si>
    <t>014/2026/5/01</t>
  </si>
  <si>
    <t>014/2026/5/02</t>
  </si>
  <si>
    <t>مشروع مدينة العداله بالعاصمة الادارية الجديدة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</si>
</sst>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&quot;W&quot;"/>
    <numFmt numFmtId="165" formatCode="d/m/yyyy"/>
    <numFmt numFmtId="166" formatCode="_(* #,##0.0_);_(* \(#,##0.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-0.499984740745262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86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2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1" fontId="2" fillId="0" borderId="2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2" borderId="5" xfId="0" applyFill="1" applyBorder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center"/>
    </xf>
    <xf numFmtId="14" fontId="0" fillId="0" borderId="8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165" fontId="0" fillId="0" borderId="8" xfId="0" applyNumberForma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2" fontId="3" fillId="0" borderId="5" xfId="1" applyNumberFormat="1" applyFont="1" applyFill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2" fontId="3" fillId="0" borderId="8" xfId="1" applyNumberFormat="1" applyFont="1" applyFill="1" applyBorder="1" applyAlignment="1">
      <alignment horizontal="center" vertical="center"/>
    </xf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166" fontId="0" fillId="0" borderId="10" xfId="1" applyNumberFormat="1" applyFont="1" applyFill="1" applyBorder="1" applyAlignment="1">
      <alignment horizontal="center" vertical="center"/>
    </xf>
    <xf numFmtId="166" fontId="0" fillId="0" borderId="5" xfId="1" applyNumberFormat="1" applyFont="1" applyFill="1" applyBorder="1" applyAlignment="1">
      <alignment horizontal="center" vertical="center"/>
    </xf>
    <xf numFmtId="166" fontId="0" fillId="0" borderId="11" xfId="1" applyNumberFormat="1" applyFont="1" applyFill="1" applyBorder="1" applyAlignment="1">
      <alignment horizontal="center" vertical="center"/>
    </xf>
    <xf numFmtId="166" fontId="0" fillId="0" borderId="6" xfId="1" applyNumberFormat="1" applyFont="1" applyFill="1" applyBorder="1" applyAlignment="1">
      <alignment horizontal="center" vertical="center"/>
    </xf>
    <xf numFmtId="166" fontId="0" fillId="2" borderId="10" xfId="1" applyNumberFormat="1" applyFont="1" applyFill="1" applyBorder="1" applyAlignment="1">
      <alignment horizontal="center" vertical="center"/>
    </xf>
    <xf numFmtId="166" fontId="0" fillId="2" borderId="6" xfId="1" applyNumberFormat="1" applyFont="1" applyFill="1" applyBorder="1" applyAlignment="1">
      <alignment horizontal="center" vertical="center"/>
    </xf>
    <xf numFmtId="166" fontId="0" fillId="2" borderId="5" xfId="1" applyNumberFormat="1" applyFont="1" applyFill="1" applyBorder="1" applyAlignment="1">
      <alignment horizontal="center" vertical="center"/>
    </xf>
    <xf numFmtId="166" fontId="5" fillId="0" borderId="5" xfId="1" applyNumberFormat="1" applyFont="1" applyFill="1" applyBorder="1" applyAlignment="1">
      <alignment horizontal="center" vertical="center"/>
    </xf>
    <xf numFmtId="43" fontId="5" fillId="0" borderId="5" xfId="2" applyFont="1" applyBorder="1" applyAlignment="1">
      <alignment horizontal="center"/>
    </xf>
    <xf numFmtId="166" fontId="0" fillId="0" borderId="14" xfId="1" applyNumberFormat="1" applyFont="1" applyFill="1" applyBorder="1" applyAlignment="1">
      <alignment horizontal="center" vertical="center"/>
    </xf>
    <xf numFmtId="166" fontId="0" fillId="0" borderId="8" xfId="1" applyNumberFormat="1" applyFont="1" applyFill="1" applyBorder="1" applyAlignment="1">
      <alignment horizontal="center" vertical="center"/>
    </xf>
    <xf numFmtId="166" fontId="0" fillId="0" borderId="15" xfId="1" applyNumberFormat="1" applyFont="1" applyFill="1" applyBorder="1" applyAlignment="1">
      <alignment horizontal="center" vertical="center"/>
    </xf>
    <xf numFmtId="166" fontId="0" fillId="0" borderId="9" xfId="1" applyNumberFormat="1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" fontId="0" fillId="0" borderId="5" xfId="0" applyNumberFormat="1" applyFill="1" applyBorder="1" applyAlignment="1">
      <alignment horizontal="center" vertical="center"/>
    </xf>
    <xf numFmtId="164" fontId="0" fillId="0" borderId="5" xfId="0" applyNumberForma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6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65" fontId="0" fillId="0" borderId="8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164" fontId="0" fillId="0" borderId="8" xfId="0" applyNumberFormat="1" applyFill="1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4" xfId="0" applyNumberFormat="1" applyFill="1" applyBorder="1" applyAlignment="1">
      <alignment horizontal="center" vertical="center"/>
    </xf>
    <xf numFmtId="2" fontId="0" fillId="0" borderId="5" xfId="0" applyNumberFormat="1" applyFill="1" applyBorder="1" applyAlignment="1">
      <alignment horizontal="center" vertical="center"/>
    </xf>
    <xf numFmtId="0" fontId="0" fillId="0" borderId="7" xfId="0" applyNumberFormat="1" applyFill="1" applyBorder="1" applyAlignment="1">
      <alignment horizontal="center" vertical="center"/>
    </xf>
    <xf numFmtId="2" fontId="0" fillId="0" borderId="8" xfId="0" applyNumberFormat="1" applyFill="1" applyBorder="1" applyAlignment="1">
      <alignment horizontal="center" vertical="center"/>
    </xf>
    <xf numFmtId="0" fontId="3" fillId="0" borderId="7" xfId="0" applyNumberFormat="1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2" fontId="3" fillId="0" borderId="8" xfId="2" applyNumberFormat="1" applyFont="1" applyFill="1" applyBorder="1" applyAlignment="1">
      <alignment horizontal="center" vertical="center"/>
    </xf>
  </cellXfs>
  <cellStyles count="3">
    <cellStyle name="Comma" xfId="1" builtinId="3"/>
    <cellStyle name="Comma 2" xfId="2" xr:uid="{AD6EB3D3-F506-44CC-80E3-A6D05E2F376C}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&quot;W&quot;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d/m/yyyy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medium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m_sheta_elsewedy_com/Documents/Busway%20Production/Production%20KPIs/Production%20DataBase-swd16061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.sheta/Downloads/Final-Core%20(2)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V"/>
      <sheetName val="Sheet2"/>
      <sheetName val="Entry Form"/>
      <sheetName val="Projects DB"/>
      <sheetName val="Tracker"/>
      <sheetName val="ProjectsPM"/>
      <sheetName val="Productivity"/>
      <sheetName val="Productivity DB"/>
      <sheetName val="Downtime"/>
      <sheetName val="Downtime DB"/>
      <sheetName val="Machines DB"/>
      <sheetName val="Straight Cutting"/>
      <sheetName val="Milling"/>
      <sheetName val="Drilling"/>
      <sheetName val="Sheet1"/>
      <sheetName val="Cycletime DB"/>
      <sheetName val="CycleTime DM"/>
      <sheetName val="Production DataBase-swd160612"/>
    </sheetNames>
    <sheetDataSet>
      <sheetData sheetId="0"/>
      <sheetData sheetId="1"/>
      <sheetData sheetId="2"/>
      <sheetData sheetId="3">
        <row r="2">
          <cell r="B2" t="str">
            <v>Job Order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ecord"/>
      <sheetName val="Sheet2"/>
      <sheetName val="Sheet3"/>
      <sheetName val="Sheet6"/>
      <sheetName val="Pivot Table"/>
      <sheetName val="Sheet1"/>
      <sheetName val="Dashboard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082067-B824-4921-88C6-D4C8A6F2B5E6}" name="ProjectsDB" displayName="ProjectsDB" ref="B2:T6307" totalsRowShown="0" headerRowDxfId="44" dataDxfId="43" headerRowBorderDxfId="41" tableBorderDxfId="42" totalsRowBorderDxfId="40">
  <autoFilter ref="B2:T6307" xr:uid="{1D296B8A-191E-477B-A672-C93C277E7B9E}"/>
  <tableColumns count="19">
    <tableColumn id="1" xr3:uid="{E946DFEF-A56B-4BDB-A01F-7FD5DEF63B85}" name="Job Order" dataDxfId="39"/>
    <tableColumn id="2" xr3:uid="{677E823D-B5C1-4837-973D-47D60E1EBBC5}" name="Assembly" dataDxfId="38"/>
    <tableColumn id="3" xr3:uid="{31B77F5A-63C5-4BBE-9F1F-230F7589C8AE}" name="Assembly Description" dataDxfId="37"/>
    <tableColumn id="4" xr3:uid="{2778461C-C87A-45E7-A3B3-9478E9BB6E29}" name="Planned QTY" dataDxfId="36"/>
    <tableColumn id="5" xr3:uid="{F1302A60-27F9-46E9-B4EA-5AD0E4208AB0}" name="Project Name" dataDxfId="35"/>
    <tableColumn id="6" xr3:uid="{AD893D7B-1E71-4569-9F78-6A5E0CE323B9}" name="Version" dataDxfId="34"/>
    <tableColumn id="7" xr3:uid="{8E5341BF-3EEE-4079-98BB-A1871AF9D838}" name="Issue Date" dataDxfId="33"/>
    <tableColumn id="9" xr3:uid="{D0641479-F3C3-489A-9867-62C1B9AE9E0B}" name="A" dataDxfId="32"/>
    <tableColumn id="10" xr3:uid="{08E44F50-702B-425B-BD7E-57E398EE4DAE}" name="B" dataDxfId="31"/>
    <tableColumn id="11" xr3:uid="{25A0FDFD-6325-4C7B-925A-A44541FB4546}" name="C" dataDxfId="30"/>
    <tableColumn id="19" xr3:uid="{4EA95355-8CBE-4842-BE79-14B527A28516}" name="Rate" dataDxfId="29">
      <calculatedColumnFormula array="1">IFERROR(LOOKUP(2^15,SEARCH({"40A","63A","80A","100A","125A","160A","200A","250A","400A","630A","800A","1000A","1250A","1600A","2000A","2500A","3200A","4000A","5000A","6300A"},UPPER(D3)),{40,63,80,100,125,160,200,250,400,630,800,1000,1250,1600,2000,2500,3200,4000,5000,6300}),0)</calculatedColumnFormula>
    </tableColumn>
    <tableColumn id="12" xr3:uid="{ECD2CA47-0DE4-4FD9-A1F0-9461E1ABEABB}" name="Item Type" dataDxfId="28">
      <calculatedColumnFormula>_xlfn.LET(_xlpm.d,UPPER(TRIM(SUBSTITUTE(SUBSTITUTE(D3,CHAR(160),"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calculatedColumnFormula>
    </tableColumn>
    <tableColumn id="13" xr3:uid="{D5588FF7-8345-493C-9FD7-34004B29C26C}" name="Cond. Material" dataDxfId="27">
      <calculatedColumnFormula>IF(ISNUMBER(SEARCH("CU",D3)),"CU",IF(ISNUMBER(SEARCH("AL",D3)),"AL",IF(ISNUMBER(SEARCH("Copper",D3)),"CU","SH")))</calculatedColumnFormula>
    </tableColumn>
    <tableColumn id="14" xr3:uid="{B1E9A1EF-5488-4A65-9EA0-477C38A068E3}" name="Plating" dataDxfId="26">
      <calculatedColumnFormula>IF(ISNUMBER(SEARCH("Silver",D3)),"Silver",IF(ISNUMBER(SEARCH("Tin",D3)),"Tin","None"))</calculatedColumnFormula>
    </tableColumn>
    <tableColumn id="15" xr3:uid="{0F922C0A-9973-4647-AC9D-E110E79DDA0D}" name="Insulation" dataDxfId="25">
      <calculatedColumnFormula>IF(ISNUMBER(SEARCH("Epoxy",D3)),"Epoxy",IF(ISNUMBER(SEARCH("PET",D3)),"PET","None"))</calculatedColumnFormula>
    </tableColumn>
    <tableColumn id="16" xr3:uid="{F1CAD612-462D-4601-92BD-269C79B918F4}" name="Wires" dataDxfId="24">
      <calculatedColumnFormula>IF(ISNUMBER(SEARCH("3-Wire",D3)),"3",IF(ISNUMBER(SEARCH("4-Wire",D3)),"4",IF(ISNUMBER(SEARCH("5-Wire",D3)),"5",IF(ISNUMBER(SEARCH("6-Wire",D3)),"6","0"))))</calculatedColumnFormula>
    </tableColumn>
    <tableColumn id="17" xr3:uid="{2BE3A1DB-0128-4216-8D68-2219E94A301A}" name="No. Stacks" dataDxfId="23">
      <calculatedColumnFormula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calculatedColumnFormula>
    </tableColumn>
    <tableColumn id="18" xr3:uid="{FA423D01-EB21-4626-A439-4E19A14DF543}" name="Element Desc." dataDxfId="22">
      <calculatedColumnFormula>IF(ProjectsDB[[#This Row],[Item Type]]="Straight Plug-In",_xlfn.TEXTJOIN("-",TRUE,M3&amp;"-"&amp;_xlfn.LET(_xlpm.txt,ProjectsDB[[#This Row],[Assembly]],_xlpm.pos,FIND("SP",_xlpm.txt),_xlpm.pre,LEFT(_xlpm.txt,_xlpm.pos-1),IF(RIGHT(_xlpm.pre,3)="123","3PL",IF(RIGHT(_xlpm.pre,2)="12","2PL",IF(RIGHT(_xlpm.pre,1)="1","1PL","3PL")))),N3,O3,P3,Q3&amp;"W",R3),_xlfn.TEXTJOIN("-",TRUE,M3,N3,O3,P3,Q3&amp;"W",R3))</calculatedColumnFormula>
    </tableColumn>
    <tableColumn id="21" xr3:uid="{17F57897-C313-4407-B554-50AE9C7E69C5}" name="Check" dataDxfId="21">
      <calculatedColumnFormula>IF(COUNTIF(Cycletime[Element Desc.],ProjectsDB[[#This Row],[Element Desc.]])&gt;0,"Found","Not Found")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0BB7C3-8691-47BC-A254-C89A21A1103F}" name="Cycletime" displayName="Cycletime" ref="B2:BE1565" totalsRowShown="0" headerRowDxfId="103" dataDxfId="102" tableBorderDxfId="101" dataCellStyle="Comma">
  <autoFilter ref="B2:BE1565" xr:uid="{9B557A32-558C-4D7A-89DC-E795C46BD4DB}"/>
  <tableColumns count="56">
    <tableColumn id="1" xr3:uid="{55229BB2-D022-4726-B05B-F50E49C0DA8C}" name="Sr." dataDxfId="100"/>
    <tableColumn id="2" xr3:uid="{A892D7AF-4E48-4B1B-8A67-5CB0028630C6}" name="Family" dataDxfId="99"/>
    <tableColumn id="3" xr3:uid="{CA135157-A447-4468-BAE8-4C5788246607}" name="Element Desc." dataDxfId="98"/>
    <tableColumn id="4" xr3:uid="{66B203F9-5981-445E-8F20-070B7CE387D8}" name="Boschert-Cutting" dataDxfId="97" dataCellStyle="Comma"/>
    <tableColumn id="5" xr3:uid="{7F220B7F-FA58-4A46-971E-CCA0E2841EFD}" name="Joggling-Joggling" dataDxfId="96" dataCellStyle="Comma"/>
    <tableColumn id="6" xr3:uid="{C75977D7-AFB2-48EB-9E69-F9527FDE44D4}" name="Joggling-Finishing" dataDxfId="95" dataCellStyle="Comma"/>
    <tableColumn id="11" xr3:uid="{3BE51811-088E-4C8E-9D27-F37D1A7D43CE}" name="Stelie-C/Bending" dataDxfId="94" dataCellStyle="Comma"/>
    <tableColumn id="43" xr3:uid="{F9D67552-9C49-4A95-8E87-7E6FC6E7B7A9}" name="FishPlate-Cutting" dataDxfId="93" dataCellStyle="Comma"/>
    <tableColumn id="52" xr3:uid="{87A070F4-57FF-45D2-879E-04288CE0CC94}" name="FishPlate-Finishing" dataDxfId="92" dataCellStyle="Comma"/>
    <tableColumn id="7" xr3:uid="{2532A7ED-14AA-4126-BD02-508BDE2F2597}" name="AngleCut-C/Cutting" dataDxfId="91" dataCellStyle="Comma"/>
    <tableColumn id="53" xr3:uid="{661A018D-D3FC-40E5-B55B-3D77B8D95794}" name="AngleCut-H/Cutting" dataDxfId="90" dataCellStyle="Comma"/>
    <tableColumn id="27" xr3:uid="{DD9D9D9B-3A84-4853-91C4-02527A94096B}" name="StraightCut-H/Cutting" dataDxfId="89" dataCellStyle="Comma"/>
    <tableColumn id="23" xr3:uid="{51052CBA-417F-4882-88C2-9D7B98A34E56}" name="StraightCut-EP/Cutting" dataDxfId="88" dataCellStyle="Comma"/>
    <tableColumn id="20" xr3:uid="{56BAD2F5-C5CD-4626-A886-53E8B760C877}" name="StraightCut-EPH/Cutting" dataDxfId="87" dataCellStyle="Comma"/>
    <tableColumn id="40" xr3:uid="{72EC8A96-56B6-43E5-886F-5D4920BBBBBC}" name="StraightCut-JTSP/Cutting" dataDxfId="86" dataCellStyle="Comma"/>
    <tableColumn id="46" xr3:uid="{6A1CD16D-24FB-46FE-A2F6-D7744A178BEC}" name="StraightCut-CVR/Cutting" dataDxfId="85" dataCellStyle="Comma"/>
    <tableColumn id="28" xr3:uid="{1D107552-3CF6-4E74-A83E-35109870EA49}" name="Milling-Housing" dataDxfId="84" dataCellStyle="Comma"/>
    <tableColumn id="29" xr3:uid="{FC7AC34E-6165-48BB-91D5-B99F8A278384}" name="Milling-H/PlugIn" dataDxfId="83" dataCellStyle="Comma"/>
    <tableColumn id="8" xr3:uid="{72D6E6B4-390A-49A1-911E-C95B8012B9C5}" name="Milling-C/PlugIn" dataDxfId="82" dataCellStyle="Comma"/>
    <tableColumn id="24" xr3:uid="{05C6CD25-F1F4-4FD1-A8EA-0DE186E55639}" name="Milling-EarthPlate" dataDxfId="81" dataCellStyle="Comma"/>
    <tableColumn id="41" xr3:uid="{9B41B44C-1DC5-4E65-AC2A-A65E960AB21B}" name="Milling-JointSidePlate" dataDxfId="80" dataCellStyle="Comma"/>
    <tableColumn id="47" xr3:uid="{B58EF044-113E-40D7-8303-F4D39A9DB76A}" name="Milling-JointCover" dataDxfId="79" dataCellStyle="Comma"/>
    <tableColumn id="25" xr3:uid="{99C4A93A-2D65-4100-A2C9-621F40818DFC}" name="Laser-Cutting" dataDxfId="78" dataCellStyle="Comma"/>
    <tableColumn id="26" xr3:uid="{E0579A01-1200-448B-998D-CF0340DFAC1A}" name="CNCBending-Housing" dataDxfId="77" dataCellStyle="Comma"/>
    <tableColumn id="54" xr3:uid="{95E8F609-F3F1-4BA2-9A0B-5B2D2A22248C}" name="CNCBending-Conductor" dataDxfId="76" dataCellStyle="Comma"/>
    <tableColumn id="55" xr3:uid="{C5BB94AA-184A-469A-BC67-3B5CD61C9A40}" name="CNCShear-Cutting" dataDxfId="75" dataCellStyle="Comma"/>
    <tableColumn id="56" xr3:uid="{33920560-6818-4E9D-881A-D3C35E2E7453}" name="TagPress-C/Press" dataDxfId="74" dataCellStyle="Comma"/>
    <tableColumn id="57" xr3:uid="{4569A1E4-6385-4C9C-8BFA-4AC8D5ECF209}" name="Welding-Champhering" dataDxfId="73" dataCellStyle="Comma"/>
    <tableColumn id="58" xr3:uid="{4A2BA0E2-5B70-46D3-9A03-22B2B3C05E1E}" name="Welding-Housing" dataDxfId="72" dataCellStyle="Comma"/>
    <tableColumn id="9" xr3:uid="{AE60CF95-B239-4A2D-B92F-F4286D28A05A}" name="Welding-Conductor" dataDxfId="71" dataCellStyle="Comma"/>
    <tableColumn id="10" xr3:uid="{238BF1D7-BC58-4612-B507-147AA294FBF8}" name="Welding-C/Finishing" dataDxfId="70" dataCellStyle="Comma"/>
    <tableColumn id="59" xr3:uid="{B19F7AB3-2CB1-4892-8BEE-A67A47E64B6C}" name="Welding-H/Finishing" dataDxfId="69" dataCellStyle="Comma"/>
    <tableColumn id="21" xr3:uid="{D32ABE8F-4508-437D-B165-E1369B35AE78}" name="Drilling-EPH" dataDxfId="68" dataCellStyle="Comma"/>
    <tableColumn id="22" xr3:uid="{7B5268B9-C13C-4AEB-A257-8E6C218F5723}" name="E.P Holder Pressing" dataDxfId="67" dataCellStyle="Comma"/>
    <tableColumn id="12" xr3:uid="{EEC84865-7F5A-48B2-8F69-C96CCE14F857}" name="Tag Plating" dataDxfId="66" dataCellStyle="Comma"/>
    <tableColumn id="13" xr3:uid="{03E76BFD-752C-48AB-99D3-D7B33F570864}" name="Plating Prep." dataDxfId="65" dataCellStyle="Comma"/>
    <tableColumn id="14" xr3:uid="{82C22235-0ADF-449B-912E-76535DB16BE6}" name="Terminal Plating" dataDxfId="64" dataCellStyle="Comma"/>
    <tableColumn id="15" xr3:uid="{656F6B7F-365F-4FA4-94A4-BCDB007905FA}" name="Grinding after Plating" dataDxfId="63" dataCellStyle="Comma"/>
    <tableColumn id="16" xr3:uid="{7E32DE21-7629-4B2B-8BEB-58929B9E1328}" name="Epoxy Prep._x000a_Loading" dataDxfId="62" dataCellStyle="Comma"/>
    <tableColumn id="17" xr3:uid="{D3C72BBA-8F3B-4A8F-90EC-CF1690518605}" name="Epoxy _x000a_Coating" dataDxfId="61" dataCellStyle="Comma"/>
    <tableColumn id="18" xr3:uid="{D5891A2E-5041-4055-BFE5-2ADDB018B3D5}" name="Epoxy Prep._x000a_Unloading" dataDxfId="60" dataCellStyle="Comma"/>
    <tableColumn id="19" xr3:uid="{56635AE6-A377-4BAA-917A-7F5CE9A94268}" name="Grinding after epoxy" dataDxfId="59" dataCellStyle="Comma"/>
    <tableColumn id="30" xr3:uid="{821C6ADA-DCDD-4C4B-BADD-5677B1AD9FB9}" name="Electrostatic Prep._x000a_Loading" dataDxfId="58" dataCellStyle="Comma"/>
    <tableColumn id="31" xr3:uid="{EE96A83E-8558-4123-8595-950541492E16}" name="Electrostatic Painting" dataDxfId="57" dataCellStyle="Comma"/>
    <tableColumn id="32" xr3:uid="{0EA5B683-26AA-4830-8345-A45CEE8054EC}" name="Electrostatic Prep._x000a_Unloading" dataDxfId="56" dataCellStyle="Comma"/>
    <tableColumn id="33" xr3:uid="{39273601-0C39-4FEC-80A5-411B57C081FE}" name="Mylar Cut. &amp; Pack." dataDxfId="55" dataCellStyle="Comma"/>
    <tableColumn id="34" xr3:uid="{5D1CAA3D-6E34-451A-BF2C-EB0DBB6028D1}" name="Primary Assembly" dataDxfId="54" dataCellStyle="Comma"/>
    <tableColumn id="35" xr3:uid="{9D0A5084-C9ED-43A2-900A-5340B8288E17}" name="Automatic Riveting" dataDxfId="53" dataCellStyle="Comma"/>
    <tableColumn id="36" xr3:uid="{868CA54A-9D67-4E42-8BB1-81665F0E0E77}" name="Manual Riveting" dataDxfId="52" dataCellStyle="Comma"/>
    <tableColumn id="37" xr3:uid="{48132928-B63D-4A2F-8F68-0F53B69271D3}" name="Final Assembly" dataDxfId="51" dataCellStyle="Comma"/>
    <tableColumn id="38" xr3:uid="{AA978DD6-54EC-4745-B4BF-0597F491EE9E}" name="Wood Workshop" dataDxfId="50" dataCellStyle="Comma"/>
    <tableColumn id="39" xr3:uid="{BB1ED44C-C5CD-498A-8E41-A89DEF21575B}" name="Packing" dataDxfId="49" dataCellStyle="Comma"/>
    <tableColumn id="42" xr3:uid="{A0DDBA5B-56C5-464A-8DE8-66E1C4FBF905}" name="Bolt Holder Drilling" dataDxfId="48" dataCellStyle="Comma"/>
    <tableColumn id="44" xr3:uid="{1AE2BA2B-FABC-4BB3-A614-9CAD9E598B27}" name="Fish Plate Plating" dataDxfId="47" dataCellStyle="Comma"/>
    <tableColumn id="45" xr3:uid="{0FC20837-E020-44DC-9585-AE7B43252FA4}" name="Joint Pack Assembly" dataDxfId="46" dataCellStyle="Comma"/>
    <tableColumn id="48" xr3:uid="{51D76EE1-AE35-44E9-9BE9-D80F4DB6B2F9}" name="Cover Assembly" dataDxfId="45" dataCellStyle="Comma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CD370-F746-4391-A01B-53257DCCC36B}">
  <sheetPr codeName="Sheet5">
    <tabColor rgb="FF0070C0"/>
  </sheetPr>
  <dimension ref="B2:T6307"/>
  <sheetViews>
    <sheetView showGridLines="0" tabSelected="1" zoomScale="60" zoomScaleNormal="60" workbookViewId="0">
      <pane ySplit="1" topLeftCell="A6295" activePane="bottomLeft" state="frozen"/>
      <selection activeCell="B1" sqref="B1"/>
      <selection pane="bottomLeft" activeCell="B6308" sqref="B6308"/>
    </sheetView>
  </sheetViews>
  <sheetFormatPr defaultColWidth="31.140625" defaultRowHeight="15" x14ac:dyDescent="0.25"/>
  <cols>
    <col min="1" max="1" width="3.28515625" customWidth="1"/>
    <col min="2" max="2" width="27.28515625" bestFit="1" customWidth="1"/>
    <col min="3" max="3" width="52.42578125" bestFit="1" customWidth="1"/>
    <col min="4" max="4" width="150.140625" bestFit="1" customWidth="1"/>
    <col min="5" max="5" width="24.7109375" style="35" bestFit="1" customWidth="1"/>
    <col min="6" max="6" width="40.28515625" bestFit="1" customWidth="1"/>
    <col min="7" max="7" width="18.28515625" bestFit="1" customWidth="1"/>
    <col min="8" max="8" width="21.5703125" style="36" bestFit="1" customWidth="1"/>
    <col min="9" max="11" width="11.42578125" style="37" bestFit="1" customWidth="1"/>
    <col min="12" max="12" width="15.140625" style="37" customWidth="1"/>
    <col min="16" max="16" width="20.5703125" bestFit="1" customWidth="1"/>
    <col min="17" max="17" width="26.28515625" bestFit="1" customWidth="1"/>
    <col min="18" max="18" width="17.7109375" bestFit="1" customWidth="1"/>
    <col min="19" max="19" width="50.42578125" bestFit="1" customWidth="1"/>
    <col min="20" max="20" width="15.85546875" bestFit="1" customWidth="1"/>
    <col min="21" max="21" width="21.85546875" bestFit="1" customWidth="1"/>
    <col min="22" max="22" width="39.5703125" bestFit="1" customWidth="1"/>
    <col min="23" max="23" width="11.28515625" bestFit="1" customWidth="1"/>
  </cols>
  <sheetData>
    <row r="2" spans="2:20" x14ac:dyDescent="0.25">
      <c r="B2" s="1" t="s">
        <v>0</v>
      </c>
      <c r="C2" s="2" t="s">
        <v>1</v>
      </c>
      <c r="D2" s="2" t="s">
        <v>2</v>
      </c>
      <c r="E2" s="3" t="s">
        <v>3</v>
      </c>
      <c r="F2" s="4" t="s">
        <v>13391</v>
      </c>
      <c r="G2" s="4" t="s">
        <v>4</v>
      </c>
      <c r="H2" s="5" t="s">
        <v>5</v>
      </c>
      <c r="I2" s="6" t="s">
        <v>6</v>
      </c>
      <c r="J2" s="6" t="s">
        <v>7</v>
      </c>
      <c r="K2" s="6" t="s">
        <v>8</v>
      </c>
      <c r="L2" s="6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7" t="s">
        <v>16</v>
      </c>
      <c r="T2" s="7" t="s">
        <v>17</v>
      </c>
    </row>
    <row r="3" spans="2:20" x14ac:dyDescent="0.25">
      <c r="B3" s="8" t="s">
        <v>18</v>
      </c>
      <c r="C3" s="9" t="s">
        <v>19</v>
      </c>
      <c r="D3" s="9" t="s">
        <v>20</v>
      </c>
      <c r="E3" s="10">
        <v>3</v>
      </c>
      <c r="F3" s="9" t="s">
        <v>21</v>
      </c>
      <c r="G3" s="9" t="s">
        <v>22</v>
      </c>
      <c r="H3" s="11"/>
      <c r="I3" s="12"/>
      <c r="J3" s="12"/>
      <c r="K3" s="12"/>
      <c r="L3" s="12">
        <f t="array" ref="L3">IFERROR(LOOKUP(2^15,SEARCH({"40A","63A","80A","100A","125A","160A","200A","250A","400A","630A","800A","1000A","1250A","1600A","2000A","2500A","3200A","4000A","5000A","6300A"},UPPER(D3)),{40,63,80,100,125,160,200,250,400,630,800,1000,1250,1600,2000,2500,3200,4000,5000,6300}),0)</f>
        <v>2000</v>
      </c>
      <c r="M3" s="9" t="str">
        <f t="shared" ref="M3" si="0">_xlfn.LET(_xlpm.d,UPPER(TRIM(SUBSTITUTE(SUBSTITUTE(D3,CHAR(160),"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3" s="9" t="str">
        <f>IF(ISNUMBER(SEARCH("CU",D3)),"CU",IF(ISNUMBER(SEARCH("AL",D3)),"AL",IF(ISNUMBER(SEARCH("Copper",D3)),"CU","SH")))</f>
        <v>CU</v>
      </c>
      <c r="O3" s="13" t="str">
        <f>IF(ISNUMBER(SEARCH("Silver",D3)),"Silver",IF(ISNUMBER(SEARCH("Tin",D3)),"Tin","None"))</f>
        <v>Tin</v>
      </c>
      <c r="P3" s="9" t="str">
        <f>IF(ISNUMBER(SEARCH("Epoxy",D3)),"Epoxy",IF(ISNUMBER(SEARCH("PET",D3)),"PET","None"))</f>
        <v>PET</v>
      </c>
      <c r="Q3" s="9" t="str">
        <f>IF(ISNUMBER(SEARCH("3-Wire",D3)),"3",IF(ISNUMBER(SEARCH("4-Wire",D3)),"4",IF(ISNUMBER(SEARCH("5-Wire",D3)),"5",IF(ISNUMBER(SEARCH("6-Wire",D3)),"6","0"))))</f>
        <v>4</v>
      </c>
      <c r="R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" s="14" t="str">
        <f>IF(ProjectsDB[[#This Row],[Item Type]]="Straight Plug-In",_xlfn.TEXTJOIN("-",TRUE,M3&amp;"-"&amp;_xlfn.LET(_xlpm.txt,ProjectsDB[[#This Row],[Assembly]],_xlpm.pos,FIND("SP",_xlpm.txt),_xlpm.pre,LEFT(_xlpm.txt,_xlpm.pos-1),IF(RIGHT(_xlpm.pre,3)="123","3PL",IF(RIGHT(_xlpm.pre,2)="12","2PL",IF(RIGHT(_xlpm.pre,1)="1","1PL","3PL")))),N3,O3,P3,Q3&amp;"W",R3),_xlfn.TEXTJOIN("-",TRUE,M3,N3,O3,P3,Q3&amp;"W",R3))</f>
        <v>Straight Feeder-CU-Tin-PET-4W-1</v>
      </c>
      <c r="T3" s="14" t="str">
        <f>IF(COUNTIF(Cycletime[Element Desc.],ProjectsDB[[#This Row],[Element Desc.]])&gt;0,"Found","Not Found")</f>
        <v>Found</v>
      </c>
    </row>
    <row r="4" spans="2:20" x14ac:dyDescent="0.25">
      <c r="B4" s="8" t="s">
        <v>23</v>
      </c>
      <c r="C4" s="15" t="s">
        <v>24</v>
      </c>
      <c r="D4" s="15" t="s">
        <v>25</v>
      </c>
      <c r="E4" s="16">
        <v>1</v>
      </c>
      <c r="F4" s="9" t="s">
        <v>21</v>
      </c>
      <c r="G4" s="9" t="s">
        <v>26</v>
      </c>
      <c r="H4" s="11"/>
      <c r="I4" s="12">
        <v>475</v>
      </c>
      <c r="J4" s="12">
        <v>300</v>
      </c>
      <c r="K4" s="12"/>
      <c r="L4" s="12">
        <f t="array" ref="L4">IFERROR(LOOKUP(2^15,SEARCH({"40A","63A","80A","100A","125A","160A","200A","250A","400A","630A","800A","1000A","1250A","1600A","2000A","2500A","3200A","4000A","5000A","6300A"},UPPER(D4)),{40,63,80,100,125,160,200,250,400,630,800,1000,1250,1600,2000,2500,3200,4000,5000,6300}),0)</f>
        <v>2000</v>
      </c>
      <c r="M4" s="9" t="str">
        <f t="shared" ref="M4:M67" si="1">_xlfn.LET(_xlpm.d,UPPER(TRIM(SUBSTITUTE(SUBSTITUTE(D4,CHAR(160),"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Flat</v>
      </c>
      <c r="N4" s="9" t="str">
        <f t="shared" ref="N4:N67" si="2">IF(ISNUMBER(SEARCH("CU",D4)),"CU",IF(ISNUMBER(SEARCH("AL",D4)),"AL",IF(ISNUMBER(SEARCH("Copper",D4)),"CU","SH")))</f>
        <v>CU</v>
      </c>
      <c r="O4" s="13" t="str">
        <f t="shared" ref="O4:O67" si="3">IF(ISNUMBER(SEARCH("Silver",D4)),"Silver",IF(ISNUMBER(SEARCH("Tin",D4)),"Tin","None"))</f>
        <v>Tin</v>
      </c>
      <c r="P4" s="9" t="str">
        <f t="shared" ref="P4:P67" si="4">IF(ISNUMBER(SEARCH("Epoxy",D4)),"Epoxy",IF(ISNUMBER(SEARCH("PET",D4)),"PET","None"))</f>
        <v>PET</v>
      </c>
      <c r="Q4" s="9" t="str">
        <f t="shared" ref="Q4:Q67" si="5">IF(ISNUMBER(SEARCH("3-Wire",D4)),"3",IF(ISNUMBER(SEARCH("4-Wire",D4)),"4",IF(ISNUMBER(SEARCH("5-Wire",D4)),"5",IF(ISNUMBER(SEARCH("6-Wire",D4)),"6","0"))))</f>
        <v>4</v>
      </c>
      <c r="R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" s="14" t="str">
        <f>IF(ProjectsDB[[#This Row],[Item Type]]="Straight Plug-In",_xlfn.TEXTJOIN("-",TRUE,M4&amp;"-"&amp;_xlfn.LET(_xlpm.txt,ProjectsDB[[#This Row],[Assembly]],_xlpm.pos,FIND("SP",_xlpm.txt),_xlpm.pre,LEFT(_xlpm.txt,_xlpm.pos-1),IF(RIGHT(_xlpm.pre,3)="123","3PL",IF(RIGHT(_xlpm.pre,2)="12","2PL",IF(RIGHT(_xlpm.pre,1)="1","1PL","3PL")))),N4,O4,P4,Q4&amp;"W",R4),_xlfn.TEXTJOIN("-",TRUE,M4,N4,O4,P4,Q4&amp;"W",R4))</f>
        <v>Elbow Flat-CU-Tin-PET-4W-1</v>
      </c>
      <c r="T4" s="14" t="str">
        <f>IF(COUNTIF(Cycletime[Element Desc.],ProjectsDB[[#This Row],[Element Desc.]])&gt;0,"Found","Not Found")</f>
        <v>Found</v>
      </c>
    </row>
    <row r="5" spans="2:20" x14ac:dyDescent="0.25">
      <c r="B5" s="8" t="s">
        <v>27</v>
      </c>
      <c r="C5" s="15" t="s">
        <v>28</v>
      </c>
      <c r="D5" s="15" t="s">
        <v>29</v>
      </c>
      <c r="E5" s="16">
        <v>2</v>
      </c>
      <c r="F5" s="9" t="s">
        <v>21</v>
      </c>
      <c r="G5" s="9" t="s">
        <v>26</v>
      </c>
      <c r="H5" s="11"/>
      <c r="I5" s="12">
        <v>350</v>
      </c>
      <c r="J5" s="12">
        <v>350</v>
      </c>
      <c r="K5" s="12"/>
      <c r="L5" s="12">
        <f t="array" ref="L5">IFERROR(LOOKUP(2^15,SEARCH({"40A","63A","80A","100A","125A","160A","200A","250A","400A","630A","800A","1000A","1250A","1600A","2000A","2500A","3200A","4000A","5000A","6300A"},UPPER(D5)),{40,63,80,100,125,160,200,250,400,630,800,1000,1250,1600,2000,2500,3200,4000,5000,6300}),0)</f>
        <v>2000</v>
      </c>
      <c r="M5" s="9" t="str">
        <f t="shared" si="1"/>
        <v>Elbow Edge</v>
      </c>
      <c r="N5" s="9" t="str">
        <f t="shared" si="2"/>
        <v>CU</v>
      </c>
      <c r="O5" s="13" t="str">
        <f t="shared" si="3"/>
        <v>Tin</v>
      </c>
      <c r="P5" s="9" t="str">
        <f t="shared" si="4"/>
        <v>PET</v>
      </c>
      <c r="Q5" s="9" t="str">
        <f t="shared" si="5"/>
        <v>4</v>
      </c>
      <c r="R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" s="14" t="str">
        <f>IF(ProjectsDB[[#This Row],[Item Type]]="Straight Plug-In",_xlfn.TEXTJOIN("-",TRUE,M5&amp;"-"&amp;_xlfn.LET(_xlpm.txt,ProjectsDB[[#This Row],[Assembly]],_xlpm.pos,FIND("SP",_xlpm.txt),_xlpm.pre,LEFT(_xlpm.txt,_xlpm.pos-1),IF(RIGHT(_xlpm.pre,3)="123","3PL",IF(RIGHT(_xlpm.pre,2)="12","2PL",IF(RIGHT(_xlpm.pre,1)="1","1PL","3PL")))),N5,O5,P5,Q5&amp;"W",R5),_xlfn.TEXTJOIN("-",TRUE,M5,N5,O5,P5,Q5&amp;"W",R5))</f>
        <v>Elbow Edge-CU-Tin-PET-4W-1</v>
      </c>
      <c r="T5" s="14" t="str">
        <f>IF(COUNTIF(Cycletime[Element Desc.],ProjectsDB[[#This Row],[Element Desc.]])&gt;0,"Found","Not Found")</f>
        <v>Found</v>
      </c>
    </row>
    <row r="6" spans="2:20" x14ac:dyDescent="0.25">
      <c r="B6" s="8" t="s">
        <v>30</v>
      </c>
      <c r="C6" s="15" t="s">
        <v>19</v>
      </c>
      <c r="D6" s="15" t="s">
        <v>20</v>
      </c>
      <c r="E6" s="16">
        <v>8</v>
      </c>
      <c r="F6" s="9" t="s">
        <v>21</v>
      </c>
      <c r="G6" s="9" t="s">
        <v>26</v>
      </c>
      <c r="H6" s="11"/>
      <c r="I6" s="12">
        <v>3000</v>
      </c>
      <c r="J6" s="12"/>
      <c r="K6" s="12"/>
      <c r="L6" s="12">
        <f t="array" ref="L6">IFERROR(LOOKUP(2^15,SEARCH({"40A","63A","80A","100A","125A","160A","200A","250A","400A","630A","800A","1000A","1250A","1600A","2000A","2500A","3200A","4000A","5000A","6300A"},UPPER(D6)),{40,63,80,100,125,160,200,250,400,630,800,1000,1250,1600,2000,2500,3200,4000,5000,6300}),0)</f>
        <v>2000</v>
      </c>
      <c r="M6" s="9" t="str">
        <f t="shared" si="1"/>
        <v>Straight Feeder</v>
      </c>
      <c r="N6" s="9" t="str">
        <f t="shared" si="2"/>
        <v>CU</v>
      </c>
      <c r="O6" s="13" t="str">
        <f t="shared" si="3"/>
        <v>Tin</v>
      </c>
      <c r="P6" s="9" t="str">
        <f t="shared" si="4"/>
        <v>PET</v>
      </c>
      <c r="Q6" s="9" t="str">
        <f t="shared" si="5"/>
        <v>4</v>
      </c>
      <c r="R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" s="14" t="str">
        <f>IF(ProjectsDB[[#This Row],[Item Type]]="Straight Plug-In",_xlfn.TEXTJOIN("-",TRUE,M6&amp;"-"&amp;_xlfn.LET(_xlpm.txt,ProjectsDB[[#This Row],[Assembly]],_xlpm.pos,FIND("SP",_xlpm.txt),_xlpm.pre,LEFT(_xlpm.txt,_xlpm.pos-1),IF(RIGHT(_xlpm.pre,3)="123","3PL",IF(RIGHT(_xlpm.pre,2)="12","2PL",IF(RIGHT(_xlpm.pre,1)="1","1PL","3PL")))),N6,O6,P6,Q6&amp;"W",R6),_xlfn.TEXTJOIN("-",TRUE,M6,N6,O6,P6,Q6&amp;"W",R6))</f>
        <v>Straight Feeder-CU-Tin-PET-4W-1</v>
      </c>
      <c r="T6" s="14" t="str">
        <f>IF(COUNTIF(Cycletime[Element Desc.],ProjectsDB[[#This Row],[Element Desc.]])&gt;0,"Found","Not Found")</f>
        <v>Found</v>
      </c>
    </row>
    <row r="7" spans="2:20" x14ac:dyDescent="0.25">
      <c r="B7" s="8" t="s">
        <v>31</v>
      </c>
      <c r="C7" s="15" t="s">
        <v>32</v>
      </c>
      <c r="D7" s="15" t="s">
        <v>33</v>
      </c>
      <c r="E7" s="16">
        <v>11</v>
      </c>
      <c r="F7" s="9" t="s">
        <v>21</v>
      </c>
      <c r="G7" s="9" t="s">
        <v>26</v>
      </c>
      <c r="H7" s="11"/>
      <c r="I7" s="12"/>
      <c r="J7" s="12"/>
      <c r="K7" s="12"/>
      <c r="L7" s="12">
        <f t="array" ref="L7">IFERROR(LOOKUP(2^15,SEARCH({"40A","63A","80A","100A","125A","160A","200A","250A","400A","630A","800A","1000A","1250A","1600A","2000A","2500A","3200A","4000A","5000A","6300A"},UPPER(D7)),{40,63,80,100,125,160,200,250,400,630,800,1000,1250,1600,2000,2500,3200,4000,5000,6300}),0)</f>
        <v>2000</v>
      </c>
      <c r="M7" s="9" t="str">
        <f t="shared" si="1"/>
        <v>Joint Pack</v>
      </c>
      <c r="N7" s="9" t="str">
        <f t="shared" si="2"/>
        <v>CU</v>
      </c>
      <c r="O7" s="13" t="str">
        <f t="shared" si="3"/>
        <v>Tin</v>
      </c>
      <c r="P7" s="9" t="str">
        <f t="shared" si="4"/>
        <v>None</v>
      </c>
      <c r="Q7" s="9" t="str">
        <f t="shared" si="5"/>
        <v>4</v>
      </c>
      <c r="R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" s="14" t="str">
        <f>IF(ProjectsDB[[#This Row],[Item Type]]="Straight Plug-In",_xlfn.TEXTJOIN("-",TRUE,M7&amp;"-"&amp;_xlfn.LET(_xlpm.txt,ProjectsDB[[#This Row],[Assembly]],_xlpm.pos,FIND("SP",_xlpm.txt),_xlpm.pre,LEFT(_xlpm.txt,_xlpm.pos-1),IF(RIGHT(_xlpm.pre,3)="123","3PL",IF(RIGHT(_xlpm.pre,2)="12","2PL",IF(RIGHT(_xlpm.pre,1)="1","1PL","3PL")))),N7,O7,P7,Q7&amp;"W",R7),_xlfn.TEXTJOIN("-",TRUE,M7,N7,O7,P7,Q7&amp;"W",R7))</f>
        <v>Joint Pack-CU-Tin-None-4W-1</v>
      </c>
      <c r="T7" s="14" t="str">
        <f>IF(COUNTIF(Cycletime[Element Desc.],ProjectsDB[[#This Row],[Element Desc.]])&gt;0,"Found","Not Found")</f>
        <v>Found</v>
      </c>
    </row>
    <row r="8" spans="2:20" x14ac:dyDescent="0.25">
      <c r="B8" s="8" t="s">
        <v>34</v>
      </c>
      <c r="C8" s="9" t="s">
        <v>35</v>
      </c>
      <c r="D8" s="9" t="s">
        <v>36</v>
      </c>
      <c r="E8" s="9">
        <v>21</v>
      </c>
      <c r="F8" s="9" t="s">
        <v>21</v>
      </c>
      <c r="G8" s="9" t="s">
        <v>37</v>
      </c>
      <c r="H8" s="11"/>
      <c r="I8" s="9"/>
      <c r="J8" s="9"/>
      <c r="K8" s="9"/>
      <c r="L8" s="12">
        <f t="array" ref="L8">IFERROR(LOOKUP(2^15,SEARCH({"40A","63A","80A","100A","125A","160A","200A","250A","400A","630A","800A","1000A","1250A","1600A","2000A","2500A","3200A","4000A","5000A","6300A"},UPPER(D8)),{40,63,80,100,125,160,200,250,400,630,800,1000,1250,1600,2000,2500,3200,4000,5000,6300}),0)</f>
        <v>2000</v>
      </c>
      <c r="M8" s="9" t="str">
        <f t="shared" si="1"/>
        <v>Hanger Support</v>
      </c>
      <c r="N8" s="9" t="str">
        <f t="shared" si="2"/>
        <v>CU</v>
      </c>
      <c r="O8" s="13" t="str">
        <f t="shared" si="3"/>
        <v>None</v>
      </c>
      <c r="P8" s="9" t="str">
        <f t="shared" si="4"/>
        <v>None</v>
      </c>
      <c r="Q8" s="9" t="str">
        <f t="shared" si="5"/>
        <v>0</v>
      </c>
      <c r="R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" s="14" t="str">
        <f>IF(ProjectsDB[[#This Row],[Item Type]]="Straight Plug-In",_xlfn.TEXTJOIN("-",TRUE,M8&amp;"-"&amp;_xlfn.LET(_xlpm.txt,ProjectsDB[[#This Row],[Assembly]],_xlpm.pos,FIND("SP",_xlpm.txt),_xlpm.pre,LEFT(_xlpm.txt,_xlpm.pos-1),IF(RIGHT(_xlpm.pre,3)="123","3PL",IF(RIGHT(_xlpm.pre,2)="12","2PL",IF(RIGHT(_xlpm.pre,1)="1","1PL","3PL")))),N8,O8,P8,Q8&amp;"W",R8),_xlfn.TEXTJOIN("-",TRUE,M8,N8,O8,P8,Q8&amp;"W",R8))</f>
        <v>Hanger Support-CU-None-None-0W-1</v>
      </c>
      <c r="T8" s="14" t="str">
        <f>IF(COUNTIF(Cycletime[Element Desc.],ProjectsDB[[#This Row],[Element Desc.]])&gt;0,"Found","Not Found")</f>
        <v>Found</v>
      </c>
    </row>
    <row r="9" spans="2:20" x14ac:dyDescent="0.25">
      <c r="B9" s="8" t="s">
        <v>38</v>
      </c>
      <c r="C9" s="9" t="s">
        <v>39</v>
      </c>
      <c r="D9" s="9" t="s">
        <v>40</v>
      </c>
      <c r="E9" s="9">
        <v>2</v>
      </c>
      <c r="F9" s="9" t="s">
        <v>21</v>
      </c>
      <c r="G9" s="9" t="s">
        <v>37</v>
      </c>
      <c r="H9" s="11"/>
      <c r="I9" s="9"/>
      <c r="J9" s="9"/>
      <c r="K9" s="9"/>
      <c r="L9" s="12">
        <f t="array" ref="L9">IFERROR(LOOKUP(2^15,SEARCH({"40A","63A","80A","100A","125A","160A","200A","250A","400A","630A","800A","1000A","1250A","1600A","2000A","2500A","3200A","4000A","5000A","6300A"},UPPER(D9)),{40,63,80,100,125,160,200,250,400,630,800,1000,1250,1600,2000,2500,3200,4000,5000,6300}),0)</f>
        <v>0</v>
      </c>
      <c r="M9" s="9" t="str">
        <f t="shared" si="1"/>
        <v>Hanger Support</v>
      </c>
      <c r="N9" s="9" t="str">
        <f t="shared" si="2"/>
        <v>SH</v>
      </c>
      <c r="O9" s="13" t="str">
        <f t="shared" si="3"/>
        <v>None</v>
      </c>
      <c r="P9" s="9" t="str">
        <f t="shared" si="4"/>
        <v>None</v>
      </c>
      <c r="Q9" s="9" t="str">
        <f t="shared" si="5"/>
        <v>0</v>
      </c>
      <c r="R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9" s="14" t="str">
        <f>IF(ProjectsDB[[#This Row],[Item Type]]="Straight Plug-In",_xlfn.TEXTJOIN("-",TRUE,M9&amp;"-"&amp;_xlfn.LET(_xlpm.txt,ProjectsDB[[#This Row],[Assembly]],_xlpm.pos,FIND("SP",_xlpm.txt),_xlpm.pre,LEFT(_xlpm.txt,_xlpm.pos-1),IF(RIGHT(_xlpm.pre,3)="123","3PL",IF(RIGHT(_xlpm.pre,2)="12","2PL",IF(RIGHT(_xlpm.pre,1)="1","1PL","3PL")))),N9,O9,P9,Q9&amp;"W",R9),_xlfn.TEXTJOIN("-",TRUE,M9,N9,O9,P9,Q9&amp;"W",R9))</f>
        <v>Hanger Support-SH-None-None-0W-0</v>
      </c>
      <c r="T9" s="14" t="str">
        <f>IF(COUNTIF(Cycletime[Element Desc.],ProjectsDB[[#This Row],[Element Desc.]])&gt;0,"Found","Not Found")</f>
        <v>Found</v>
      </c>
    </row>
    <row r="10" spans="2:20" x14ac:dyDescent="0.25">
      <c r="B10" s="8" t="s">
        <v>41</v>
      </c>
      <c r="C10" s="9" t="s">
        <v>42</v>
      </c>
      <c r="D10" s="9" t="s">
        <v>43</v>
      </c>
      <c r="E10" s="9">
        <v>2</v>
      </c>
      <c r="F10" s="9" t="s">
        <v>21</v>
      </c>
      <c r="G10" s="9" t="s">
        <v>37</v>
      </c>
      <c r="H10" s="11"/>
      <c r="I10" s="9"/>
      <c r="J10" s="9"/>
      <c r="K10" s="9"/>
      <c r="L10" s="12">
        <f t="array" ref="L10">IFERROR(LOOKUP(2^15,SEARCH({"40A","63A","80A","100A","125A","160A","200A","250A","400A","630A","800A","1000A","1250A","1600A","2000A","2500A","3200A","4000A","5000A","6300A"},UPPER(D10)),{40,63,80,100,125,160,200,250,400,630,800,1000,1250,1600,2000,2500,3200,4000,5000,6300}),0)</f>
        <v>2000</v>
      </c>
      <c r="M10" s="9" t="str">
        <f t="shared" si="1"/>
        <v>Hanger Support</v>
      </c>
      <c r="N10" s="9" t="str">
        <f t="shared" si="2"/>
        <v>CU</v>
      </c>
      <c r="O10" s="13" t="str">
        <f t="shared" si="3"/>
        <v>None</v>
      </c>
      <c r="P10" s="9" t="str">
        <f t="shared" si="4"/>
        <v>None</v>
      </c>
      <c r="Q10" s="9" t="str">
        <f t="shared" si="5"/>
        <v>0</v>
      </c>
      <c r="R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" s="14" t="str">
        <f>IF(ProjectsDB[[#This Row],[Item Type]]="Straight Plug-In",_xlfn.TEXTJOIN("-",TRUE,M10&amp;"-"&amp;_xlfn.LET(_xlpm.txt,ProjectsDB[[#This Row],[Assembly]],_xlpm.pos,FIND("SP",_xlpm.txt),_xlpm.pre,LEFT(_xlpm.txt,_xlpm.pos-1),IF(RIGHT(_xlpm.pre,3)="123","3PL",IF(RIGHT(_xlpm.pre,2)="12","2PL",IF(RIGHT(_xlpm.pre,1)="1","1PL","3PL")))),N10,O10,P10,Q10&amp;"W",R10),_xlfn.TEXTJOIN("-",TRUE,M10,N10,O10,P10,Q10&amp;"W",R10))</f>
        <v>Hanger Support-CU-None-None-0W-1</v>
      </c>
      <c r="T10" s="14" t="str">
        <f>IF(COUNTIF(Cycletime[Element Desc.],ProjectsDB[[#This Row],[Element Desc.]])&gt;0,"Found","Not Found")</f>
        <v>Found</v>
      </c>
    </row>
    <row r="11" spans="2:20" x14ac:dyDescent="0.25">
      <c r="B11" s="8" t="s">
        <v>44</v>
      </c>
      <c r="C11" s="9" t="s">
        <v>45</v>
      </c>
      <c r="D11" s="9" t="s">
        <v>46</v>
      </c>
      <c r="E11" s="10">
        <v>1</v>
      </c>
      <c r="F11" s="9" t="s">
        <v>21</v>
      </c>
      <c r="G11" s="9" t="s">
        <v>47</v>
      </c>
      <c r="H11" s="11"/>
      <c r="I11" s="12"/>
      <c r="J11" s="12"/>
      <c r="K11" s="12"/>
      <c r="L11" s="12">
        <f t="array" ref="L11">IFERROR(LOOKUP(2^15,SEARCH({"40A","63A","80A","100A","125A","160A","200A","250A","400A","630A","800A","1000A","1250A","1600A","2000A","2500A","3200A","4000A","5000A","6300A"},UPPER(D11)),{40,63,80,100,125,160,200,250,400,630,800,1000,1250,1600,2000,2500,3200,4000,5000,6300}),0)</f>
        <v>2000</v>
      </c>
      <c r="M11" s="9" t="str">
        <f t="shared" si="1"/>
        <v>Cable Box</v>
      </c>
      <c r="N11" s="9" t="str">
        <f t="shared" si="2"/>
        <v>CU</v>
      </c>
      <c r="O11" s="13" t="str">
        <f t="shared" si="3"/>
        <v>Tin</v>
      </c>
      <c r="P11" s="9" t="str">
        <f t="shared" si="4"/>
        <v>PET</v>
      </c>
      <c r="Q11" s="9" t="str">
        <f t="shared" si="5"/>
        <v>4</v>
      </c>
      <c r="R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" s="14" t="str">
        <f>IF(ProjectsDB[[#This Row],[Item Type]]="Straight Plug-In",_xlfn.TEXTJOIN("-",TRUE,M11&amp;"-"&amp;_xlfn.LET(_xlpm.txt,ProjectsDB[[#This Row],[Assembly]],_xlpm.pos,FIND("SP",_xlpm.txt),_xlpm.pre,LEFT(_xlpm.txt,_xlpm.pos-1),IF(RIGHT(_xlpm.pre,3)="123","3PL",IF(RIGHT(_xlpm.pre,2)="12","2PL",IF(RIGHT(_xlpm.pre,1)="1","1PL","3PL")))),N11,O11,P11,Q11&amp;"W",R11),_xlfn.TEXTJOIN("-",TRUE,M11,N11,O11,P11,Q11&amp;"W",R11))</f>
        <v>Cable Box-CU-Tin-PET-4W-1</v>
      </c>
      <c r="T11" s="14" t="str">
        <f>IF(COUNTIF(Cycletime[Element Desc.],ProjectsDB[[#This Row],[Element Desc.]])&gt;0,"Found","Not Found")</f>
        <v>Found</v>
      </c>
    </row>
    <row r="12" spans="2:20" x14ac:dyDescent="0.25">
      <c r="B12" s="8" t="s">
        <v>48</v>
      </c>
      <c r="C12" s="9" t="s">
        <v>32</v>
      </c>
      <c r="D12" s="9" t="s">
        <v>33</v>
      </c>
      <c r="E12" s="10">
        <v>1</v>
      </c>
      <c r="F12" s="9" t="s">
        <v>21</v>
      </c>
      <c r="G12" s="9" t="s">
        <v>47</v>
      </c>
      <c r="H12" s="11"/>
      <c r="I12" s="12"/>
      <c r="J12" s="12"/>
      <c r="K12" s="12"/>
      <c r="L12" s="12">
        <f t="array" ref="L12">IFERROR(LOOKUP(2^15,SEARCH({"40A","63A","80A","100A","125A","160A","200A","250A","400A","630A","800A","1000A","1250A","1600A","2000A","2500A","3200A","4000A","5000A","6300A"},UPPER(D12)),{40,63,80,100,125,160,200,250,400,630,800,1000,1250,1600,2000,2500,3200,4000,5000,6300}),0)</f>
        <v>2000</v>
      </c>
      <c r="M12" s="9" t="str">
        <f t="shared" si="1"/>
        <v>Joint Pack</v>
      </c>
      <c r="N12" s="9" t="str">
        <f t="shared" si="2"/>
        <v>CU</v>
      </c>
      <c r="O12" s="13" t="str">
        <f t="shared" si="3"/>
        <v>Tin</v>
      </c>
      <c r="P12" s="9" t="str">
        <f t="shared" si="4"/>
        <v>None</v>
      </c>
      <c r="Q12" s="9" t="str">
        <f t="shared" si="5"/>
        <v>4</v>
      </c>
      <c r="R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2" s="14" t="str">
        <f>IF(ProjectsDB[[#This Row],[Item Type]]="Straight Plug-In",_xlfn.TEXTJOIN("-",TRUE,M12&amp;"-"&amp;_xlfn.LET(_xlpm.txt,ProjectsDB[[#This Row],[Assembly]],_xlpm.pos,FIND("SP",_xlpm.txt),_xlpm.pre,LEFT(_xlpm.txt,_xlpm.pos-1),IF(RIGHT(_xlpm.pre,3)="123","3PL",IF(RIGHT(_xlpm.pre,2)="12","2PL",IF(RIGHT(_xlpm.pre,1)="1","1PL","3PL")))),N12,O12,P12,Q12&amp;"W",R12),_xlfn.TEXTJOIN("-",TRUE,M12,N12,O12,P12,Q12&amp;"W",R12))</f>
        <v>Joint Pack-CU-Tin-None-4W-1</v>
      </c>
      <c r="T12" s="14" t="str">
        <f>IF(COUNTIF(Cycletime[Element Desc.],ProjectsDB[[#This Row],[Element Desc.]])&gt;0,"Found","Not Found")</f>
        <v>Found</v>
      </c>
    </row>
    <row r="13" spans="2:20" x14ac:dyDescent="0.25">
      <c r="B13" s="8" t="s">
        <v>49</v>
      </c>
      <c r="C13" s="9" t="s">
        <v>50</v>
      </c>
      <c r="D13" s="9" t="s">
        <v>51</v>
      </c>
      <c r="E13" s="10">
        <v>1</v>
      </c>
      <c r="F13" s="9" t="s">
        <v>21</v>
      </c>
      <c r="G13" s="9" t="s">
        <v>52</v>
      </c>
      <c r="H13" s="11"/>
      <c r="I13" s="12">
        <v>1695</v>
      </c>
      <c r="J13" s="12"/>
      <c r="K13" s="12"/>
      <c r="L13" s="12">
        <f t="array" ref="L13">IFERROR(LOOKUP(2^15,SEARCH({"40A","63A","80A","100A","125A","160A","200A","250A","400A","630A","800A","1000A","1250A","1600A","2000A","2500A","3200A","4000A","5000A","6300A"},UPPER(D13)),{40,63,80,100,125,160,200,250,400,630,800,1000,1250,1600,2000,2500,3200,4000,5000,6300}),0)</f>
        <v>2000</v>
      </c>
      <c r="M13" s="9" t="str">
        <f t="shared" si="1"/>
        <v>Straight Feeder</v>
      </c>
      <c r="N13" s="9" t="str">
        <f t="shared" si="2"/>
        <v>CU</v>
      </c>
      <c r="O13" s="13" t="str">
        <f t="shared" si="3"/>
        <v>Tin</v>
      </c>
      <c r="P13" s="9" t="str">
        <f t="shared" si="4"/>
        <v>PET</v>
      </c>
      <c r="Q13" s="9" t="str">
        <f t="shared" si="5"/>
        <v>4</v>
      </c>
      <c r="R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3" s="14" t="str">
        <f>IF(ProjectsDB[[#This Row],[Item Type]]="Straight Plug-In",_xlfn.TEXTJOIN("-",TRUE,M13&amp;"-"&amp;_xlfn.LET(_xlpm.txt,ProjectsDB[[#This Row],[Assembly]],_xlpm.pos,FIND("SP",_xlpm.txt),_xlpm.pre,LEFT(_xlpm.txt,_xlpm.pos-1),IF(RIGHT(_xlpm.pre,3)="123","3PL",IF(RIGHT(_xlpm.pre,2)="12","2PL",IF(RIGHT(_xlpm.pre,1)="1","1PL","3PL")))),N13,O13,P13,Q13&amp;"W",R13),_xlfn.TEXTJOIN("-",TRUE,M13,N13,O13,P13,Q13&amp;"W",R13))</f>
        <v>Straight Feeder-CU-Tin-PET-4W-1</v>
      </c>
      <c r="T13" s="14" t="str">
        <f>IF(COUNTIF(Cycletime[Element Desc.],ProjectsDB[[#This Row],[Element Desc.]])&gt;0,"Found","Not Found")</f>
        <v>Found</v>
      </c>
    </row>
    <row r="14" spans="2:20" x14ac:dyDescent="0.25">
      <c r="B14" s="8" t="s">
        <v>53</v>
      </c>
      <c r="C14" s="9" t="s">
        <v>54</v>
      </c>
      <c r="D14" s="9" t="s">
        <v>55</v>
      </c>
      <c r="E14" s="10">
        <v>1</v>
      </c>
      <c r="F14" s="9" t="s">
        <v>21</v>
      </c>
      <c r="G14" s="9" t="s">
        <v>52</v>
      </c>
      <c r="H14" s="11"/>
      <c r="I14" s="12">
        <v>300</v>
      </c>
      <c r="J14" s="12">
        <v>890</v>
      </c>
      <c r="K14" s="12">
        <v>300</v>
      </c>
      <c r="L14" s="12">
        <f t="array" ref="L14">IFERROR(LOOKUP(2^15,SEARCH({"40A","63A","80A","100A","125A","160A","200A","250A","400A","630A","800A","1000A","1250A","1600A","2000A","2500A","3200A","4000A","5000A","6300A"},UPPER(D14)),{40,63,80,100,125,160,200,250,400,630,800,1000,1250,1600,2000,2500,3200,4000,5000,6300}),0)</f>
        <v>2000</v>
      </c>
      <c r="M14" s="9" t="str">
        <f t="shared" si="1"/>
        <v>Z-Unit Flat</v>
      </c>
      <c r="N14" s="9" t="str">
        <f t="shared" si="2"/>
        <v>CU</v>
      </c>
      <c r="O14" s="13" t="str">
        <f t="shared" si="3"/>
        <v>Tin</v>
      </c>
      <c r="P14" s="9" t="str">
        <f t="shared" si="4"/>
        <v>PET</v>
      </c>
      <c r="Q14" s="9" t="str">
        <f t="shared" si="5"/>
        <v>4</v>
      </c>
      <c r="R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4" s="14" t="str">
        <f>IF(ProjectsDB[[#This Row],[Item Type]]="Straight Plug-In",_xlfn.TEXTJOIN("-",TRUE,M14&amp;"-"&amp;_xlfn.LET(_xlpm.txt,ProjectsDB[[#This Row],[Assembly]],_xlpm.pos,FIND("SP",_xlpm.txt),_xlpm.pre,LEFT(_xlpm.txt,_xlpm.pos-1),IF(RIGHT(_xlpm.pre,3)="123","3PL",IF(RIGHT(_xlpm.pre,2)="12","2PL",IF(RIGHT(_xlpm.pre,1)="1","1PL","3PL")))),N14,O14,P14,Q14&amp;"W",R14),_xlfn.TEXTJOIN("-",TRUE,M14,N14,O14,P14,Q14&amp;"W",R14))</f>
        <v>Z-Unit Flat-CU-Tin-PET-4W-1</v>
      </c>
      <c r="T14" s="14" t="str">
        <f>IF(COUNTIF(Cycletime[Element Desc.],ProjectsDB[[#This Row],[Element Desc.]])&gt;0,"Found","Not Found")</f>
        <v>Found</v>
      </c>
    </row>
    <row r="15" spans="2:20" x14ac:dyDescent="0.25">
      <c r="B15" s="8" t="s">
        <v>56</v>
      </c>
      <c r="C15" s="9" t="s">
        <v>57</v>
      </c>
      <c r="D15" s="9" t="s">
        <v>58</v>
      </c>
      <c r="E15" s="10">
        <v>1</v>
      </c>
      <c r="F15" s="9" t="s">
        <v>21</v>
      </c>
      <c r="G15" s="9" t="s">
        <v>52</v>
      </c>
      <c r="H15" s="11"/>
      <c r="I15" s="12">
        <v>570</v>
      </c>
      <c r="J15" s="12"/>
      <c r="K15" s="12"/>
      <c r="L15" s="12">
        <f t="array" ref="L15">IFERROR(LOOKUP(2^15,SEARCH({"40A","63A","80A","100A","125A","160A","200A","250A","400A","630A","800A","1000A","1250A","1600A","2000A","2500A","3200A","4000A","5000A","6300A"},UPPER(D15)),{40,63,80,100,125,160,200,250,400,630,800,1000,1250,1600,2000,2500,3200,4000,5000,6300}),0)</f>
        <v>2000</v>
      </c>
      <c r="M15" s="9" t="str">
        <f t="shared" si="1"/>
        <v>Straight Feeder</v>
      </c>
      <c r="N15" s="9" t="str">
        <f t="shared" si="2"/>
        <v>CU</v>
      </c>
      <c r="O15" s="13" t="str">
        <f t="shared" si="3"/>
        <v>Tin</v>
      </c>
      <c r="P15" s="9" t="str">
        <f t="shared" si="4"/>
        <v>PET</v>
      </c>
      <c r="Q15" s="9" t="str">
        <f t="shared" si="5"/>
        <v>4</v>
      </c>
      <c r="R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" s="14" t="str">
        <f>IF(ProjectsDB[[#This Row],[Item Type]]="Straight Plug-In",_xlfn.TEXTJOIN("-",TRUE,M15&amp;"-"&amp;_xlfn.LET(_xlpm.txt,ProjectsDB[[#This Row],[Assembly]],_xlpm.pos,FIND("SP",_xlpm.txt),_xlpm.pre,LEFT(_xlpm.txt,_xlpm.pos-1),IF(RIGHT(_xlpm.pre,3)="123","3PL",IF(RIGHT(_xlpm.pre,2)="12","2PL",IF(RIGHT(_xlpm.pre,1)="1","1PL","3PL")))),N15,O15,P15,Q15&amp;"W",R15),_xlfn.TEXTJOIN("-",TRUE,M15,N15,O15,P15,Q15&amp;"W",R15))</f>
        <v>Straight Feeder-CU-Tin-PET-4W-1</v>
      </c>
      <c r="T15" s="14" t="str">
        <f>IF(COUNTIF(Cycletime[Element Desc.],ProjectsDB[[#This Row],[Element Desc.]])&gt;0,"Found","Not Found")</f>
        <v>Found</v>
      </c>
    </row>
    <row r="16" spans="2:20" x14ac:dyDescent="0.25">
      <c r="B16" s="8" t="s">
        <v>59</v>
      </c>
      <c r="C16" s="9" t="s">
        <v>60</v>
      </c>
      <c r="D16" s="9" t="s">
        <v>61</v>
      </c>
      <c r="E16" s="10">
        <v>1</v>
      </c>
      <c r="F16" s="9" t="s">
        <v>21</v>
      </c>
      <c r="G16" s="9" t="s">
        <v>52</v>
      </c>
      <c r="H16" s="11"/>
      <c r="I16" s="12">
        <v>1380</v>
      </c>
      <c r="J16" s="12"/>
      <c r="K16" s="12"/>
      <c r="L16" s="12">
        <f t="array" ref="L16">IFERROR(LOOKUP(2^15,SEARCH({"40A","63A","80A","100A","125A","160A","200A","250A","400A","630A","800A","1000A","1250A","1600A","2000A","2500A","3200A","4000A","5000A","6300A"},UPPER(D16)),{40,63,80,100,125,160,200,250,400,630,800,1000,1250,1600,2000,2500,3200,4000,5000,6300}),0)</f>
        <v>2000</v>
      </c>
      <c r="M16" s="9" t="str">
        <f t="shared" si="1"/>
        <v>Straight Feeder</v>
      </c>
      <c r="N16" s="9" t="str">
        <f t="shared" si="2"/>
        <v>CU</v>
      </c>
      <c r="O16" s="13" t="str">
        <f t="shared" si="3"/>
        <v>Tin</v>
      </c>
      <c r="P16" s="9" t="str">
        <f t="shared" si="4"/>
        <v>PET</v>
      </c>
      <c r="Q16" s="9" t="str">
        <f t="shared" si="5"/>
        <v>4</v>
      </c>
      <c r="R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6" s="14" t="str">
        <f>IF(ProjectsDB[[#This Row],[Item Type]]="Straight Plug-In",_xlfn.TEXTJOIN("-",TRUE,M16&amp;"-"&amp;_xlfn.LET(_xlpm.txt,ProjectsDB[[#This Row],[Assembly]],_xlpm.pos,FIND("SP",_xlpm.txt),_xlpm.pre,LEFT(_xlpm.txt,_xlpm.pos-1),IF(RIGHT(_xlpm.pre,3)="123","3PL",IF(RIGHT(_xlpm.pre,2)="12","2PL",IF(RIGHT(_xlpm.pre,1)="1","1PL","3PL")))),N16,O16,P16,Q16&amp;"W",R16),_xlfn.TEXTJOIN("-",TRUE,M16,N16,O16,P16,Q16&amp;"W",R16))</f>
        <v>Straight Feeder-CU-Tin-PET-4W-1</v>
      </c>
      <c r="T16" s="14" t="str">
        <f>IF(COUNTIF(Cycletime[Element Desc.],ProjectsDB[[#This Row],[Element Desc.]])&gt;0,"Found","Not Found")</f>
        <v>Found</v>
      </c>
    </row>
    <row r="17" spans="2:20" x14ac:dyDescent="0.25">
      <c r="B17" s="8" t="s">
        <v>62</v>
      </c>
      <c r="C17" s="9" t="s">
        <v>63</v>
      </c>
      <c r="D17" s="9" t="s">
        <v>64</v>
      </c>
      <c r="E17" s="10">
        <v>1</v>
      </c>
      <c r="F17" s="9" t="s">
        <v>21</v>
      </c>
      <c r="G17" s="9" t="s">
        <v>52</v>
      </c>
      <c r="H17" s="11"/>
      <c r="I17" s="12">
        <v>300</v>
      </c>
      <c r="J17" s="12">
        <v>480</v>
      </c>
      <c r="K17" s="12"/>
      <c r="L17" s="12">
        <f t="array" ref="L17">IFERROR(LOOKUP(2^15,SEARCH({"40A","63A","80A","100A","125A","160A","200A","250A","400A","630A","800A","1000A","1250A","1600A","2000A","2500A","3200A","4000A","5000A","6300A"},UPPER(D17)),{40,63,80,100,125,160,200,250,400,630,800,1000,1250,1600,2000,2500,3200,4000,5000,6300}),0)</f>
        <v>2000</v>
      </c>
      <c r="M17" s="9" t="str">
        <f t="shared" si="1"/>
        <v>Elbow Flat</v>
      </c>
      <c r="N17" s="9" t="str">
        <f t="shared" si="2"/>
        <v>CU</v>
      </c>
      <c r="O17" s="13" t="str">
        <f t="shared" si="3"/>
        <v>Tin</v>
      </c>
      <c r="P17" s="9" t="str">
        <f t="shared" si="4"/>
        <v>PET</v>
      </c>
      <c r="Q17" s="9" t="str">
        <f t="shared" si="5"/>
        <v>4</v>
      </c>
      <c r="R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" s="14" t="str">
        <f>IF(ProjectsDB[[#This Row],[Item Type]]="Straight Plug-In",_xlfn.TEXTJOIN("-",TRUE,M17&amp;"-"&amp;_xlfn.LET(_xlpm.txt,ProjectsDB[[#This Row],[Assembly]],_xlpm.pos,FIND("SP",_xlpm.txt),_xlpm.pre,LEFT(_xlpm.txt,_xlpm.pos-1),IF(RIGHT(_xlpm.pre,3)="123","3PL",IF(RIGHT(_xlpm.pre,2)="12","2PL",IF(RIGHT(_xlpm.pre,1)="1","1PL","3PL")))),N17,O17,P17,Q17&amp;"W",R17),_xlfn.TEXTJOIN("-",TRUE,M17,N17,O17,P17,Q17&amp;"W",R17))</f>
        <v>Elbow Flat-CU-Tin-PET-4W-1</v>
      </c>
      <c r="T17" s="14" t="str">
        <f>IF(COUNTIF(Cycletime[Element Desc.],ProjectsDB[[#This Row],[Element Desc.]])&gt;0,"Found","Not Found")</f>
        <v>Found</v>
      </c>
    </row>
    <row r="18" spans="2:20" x14ac:dyDescent="0.25">
      <c r="B18" s="8" t="s">
        <v>65</v>
      </c>
      <c r="C18" s="9" t="s">
        <v>32</v>
      </c>
      <c r="D18" s="9" t="s">
        <v>33</v>
      </c>
      <c r="E18" s="10">
        <v>4</v>
      </c>
      <c r="F18" s="9" t="s">
        <v>21</v>
      </c>
      <c r="G18" s="9" t="s">
        <v>52</v>
      </c>
      <c r="H18" s="11"/>
      <c r="I18" s="12"/>
      <c r="J18" s="12"/>
      <c r="K18" s="12"/>
      <c r="L18" s="12">
        <f t="array" ref="L18">IFERROR(LOOKUP(2^15,SEARCH({"40A","63A","80A","100A","125A","160A","200A","250A","400A","630A","800A","1000A","1250A","1600A","2000A","2500A","3200A","4000A","5000A","6300A"},UPPER(D18)),{40,63,80,100,125,160,200,250,400,630,800,1000,1250,1600,2000,2500,3200,4000,5000,6300}),0)</f>
        <v>2000</v>
      </c>
      <c r="M18" s="9" t="str">
        <f t="shared" si="1"/>
        <v>Joint Pack</v>
      </c>
      <c r="N18" s="9" t="str">
        <f t="shared" si="2"/>
        <v>CU</v>
      </c>
      <c r="O18" s="13" t="str">
        <f t="shared" si="3"/>
        <v>Tin</v>
      </c>
      <c r="P18" s="9" t="str">
        <f t="shared" si="4"/>
        <v>None</v>
      </c>
      <c r="Q18" s="9" t="str">
        <f t="shared" si="5"/>
        <v>4</v>
      </c>
      <c r="R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" s="14" t="str">
        <f>IF(ProjectsDB[[#This Row],[Item Type]]="Straight Plug-In",_xlfn.TEXTJOIN("-",TRUE,M18&amp;"-"&amp;_xlfn.LET(_xlpm.txt,ProjectsDB[[#This Row],[Assembly]],_xlpm.pos,FIND("SP",_xlpm.txt),_xlpm.pre,LEFT(_xlpm.txt,_xlpm.pos-1),IF(RIGHT(_xlpm.pre,3)="123","3PL",IF(RIGHT(_xlpm.pre,2)="12","2PL",IF(RIGHT(_xlpm.pre,1)="1","1PL","3PL")))),N18,O18,P18,Q18&amp;"W",R18),_xlfn.TEXTJOIN("-",TRUE,M18,N18,O18,P18,Q18&amp;"W",R18))</f>
        <v>Joint Pack-CU-Tin-None-4W-1</v>
      </c>
      <c r="T18" s="14" t="str">
        <f>IF(COUNTIF(Cycletime[Element Desc.],ProjectsDB[[#This Row],[Element Desc.]])&gt;0,"Found","Not Found")</f>
        <v>Found</v>
      </c>
    </row>
    <row r="19" spans="2:20" x14ac:dyDescent="0.25">
      <c r="B19" s="8" t="s">
        <v>66</v>
      </c>
      <c r="C19" s="9" t="s">
        <v>67</v>
      </c>
      <c r="D19" s="9" t="s">
        <v>68</v>
      </c>
      <c r="E19" s="9">
        <v>1</v>
      </c>
      <c r="F19" s="9" t="s">
        <v>69</v>
      </c>
      <c r="G19" s="9" t="s">
        <v>26</v>
      </c>
      <c r="H19" s="11"/>
      <c r="I19" s="9"/>
      <c r="J19" s="9"/>
      <c r="K19" s="9"/>
      <c r="L19" s="12">
        <f t="array" ref="L19">IFERROR(LOOKUP(2^15,SEARCH({"40A","63A","80A","100A","125A","160A","200A","250A","400A","630A","800A","1000A","1250A","1600A","2000A","2500A","3200A","4000A","5000A","6300A"},UPPER(D19)),{40,63,80,100,125,160,200,250,400,630,800,1000,1250,1600,2000,2500,3200,4000,5000,6300}),0)</f>
        <v>2500</v>
      </c>
      <c r="M19" s="9" t="str">
        <f t="shared" si="1"/>
        <v>Flexible Link</v>
      </c>
      <c r="N19" s="9" t="str">
        <f t="shared" si="2"/>
        <v>CU</v>
      </c>
      <c r="O19" s="13" t="str">
        <f t="shared" si="3"/>
        <v>None</v>
      </c>
      <c r="P19" s="9" t="str">
        <f t="shared" si="4"/>
        <v>None</v>
      </c>
      <c r="Q19" s="9" t="str">
        <f t="shared" si="5"/>
        <v>0</v>
      </c>
      <c r="R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" s="14" t="str">
        <f>IF(ProjectsDB[[#This Row],[Item Type]]="Straight Plug-In",_xlfn.TEXTJOIN("-",TRUE,M19&amp;"-"&amp;_xlfn.LET(_xlpm.txt,ProjectsDB[[#This Row],[Assembly]],_xlpm.pos,FIND("SP",_xlpm.txt),_xlpm.pre,LEFT(_xlpm.txt,_xlpm.pos-1),IF(RIGHT(_xlpm.pre,3)="123","3PL",IF(RIGHT(_xlpm.pre,2)="12","2PL",IF(RIGHT(_xlpm.pre,1)="1","1PL","3PL")))),N19,O19,P19,Q19&amp;"W",R19),_xlfn.TEXTJOIN("-",TRUE,M19,N19,O19,P19,Q19&amp;"W",R19))</f>
        <v>Flexible Link-CU-None-None-0W-1</v>
      </c>
      <c r="T19" s="14" t="str">
        <f>IF(COUNTIF(Cycletime[Element Desc.],ProjectsDB[[#This Row],[Element Desc.]])&gt;0,"Found","Not Found")</f>
        <v>Found</v>
      </c>
    </row>
    <row r="20" spans="2:20" x14ac:dyDescent="0.25">
      <c r="B20" s="8" t="s">
        <v>70</v>
      </c>
      <c r="C20" s="15" t="s">
        <v>71</v>
      </c>
      <c r="D20" s="15" t="s">
        <v>72</v>
      </c>
      <c r="E20" s="16">
        <v>3</v>
      </c>
      <c r="F20" s="9" t="s">
        <v>69</v>
      </c>
      <c r="G20" s="9" t="s">
        <v>73</v>
      </c>
      <c r="H20" s="11"/>
      <c r="I20" s="12"/>
      <c r="J20" s="12"/>
      <c r="K20" s="12"/>
      <c r="L20" s="12">
        <f t="array" ref="L20">IFERROR(LOOKUP(2^15,SEARCH({"40A","63A","80A","100A","125A","160A","200A","250A","400A","630A","800A","1000A","1250A","1600A","2000A","2500A","3200A","4000A","5000A","6300A"},UPPER(D20)),{40,63,80,100,125,160,200,250,400,630,800,1000,1250,1600,2000,2500,3200,4000,5000,6300}),0)</f>
        <v>0</v>
      </c>
      <c r="M20" s="9" t="str">
        <f t="shared" si="1"/>
        <v>Hanger Support</v>
      </c>
      <c r="N20" s="9" t="str">
        <f t="shared" si="2"/>
        <v>AL</v>
      </c>
      <c r="O20" s="13" t="str">
        <f t="shared" si="3"/>
        <v>None</v>
      </c>
      <c r="P20" s="9" t="str">
        <f t="shared" si="4"/>
        <v>None</v>
      </c>
      <c r="Q20" s="9" t="str">
        <f t="shared" si="5"/>
        <v>0</v>
      </c>
      <c r="R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" s="14" t="str">
        <f>IF(ProjectsDB[[#This Row],[Item Type]]="Straight Plug-In",_xlfn.TEXTJOIN("-",TRUE,M20&amp;"-"&amp;_xlfn.LET(_xlpm.txt,ProjectsDB[[#This Row],[Assembly]],_xlpm.pos,FIND("SP",_xlpm.txt),_xlpm.pre,LEFT(_xlpm.txt,_xlpm.pos-1),IF(RIGHT(_xlpm.pre,3)="123","3PL",IF(RIGHT(_xlpm.pre,2)="12","2PL",IF(RIGHT(_xlpm.pre,1)="1","1PL","3PL")))),N20,O20,P20,Q20&amp;"W",R20),_xlfn.TEXTJOIN("-",TRUE,M20,N20,O20,P20,Q20&amp;"W",R20))</f>
        <v>Hanger Support-AL-None-None-0W-1</v>
      </c>
      <c r="T20" s="14" t="str">
        <f>IF(COUNTIF(Cycletime[Element Desc.],ProjectsDB[[#This Row],[Element Desc.]])&gt;0,"Found","Not Found")</f>
        <v>Found</v>
      </c>
    </row>
    <row r="21" spans="2:20" x14ac:dyDescent="0.25">
      <c r="B21" s="8" t="s">
        <v>74</v>
      </c>
      <c r="C21" s="15" t="s">
        <v>75</v>
      </c>
      <c r="D21" s="15" t="s">
        <v>76</v>
      </c>
      <c r="E21" s="16">
        <v>1</v>
      </c>
      <c r="F21" s="9" t="s">
        <v>69</v>
      </c>
      <c r="G21" s="9" t="s">
        <v>73</v>
      </c>
      <c r="H21" s="11"/>
      <c r="I21" s="12"/>
      <c r="J21" s="12"/>
      <c r="K21" s="12"/>
      <c r="L21" s="12">
        <f t="array" ref="L21">IFERROR(LOOKUP(2^15,SEARCH({"40A","63A","80A","100A","125A","160A","200A","250A","400A","630A","800A","1000A","1250A","1600A","2000A","2500A","3200A","4000A","5000A","6300A"},UPPER(D21)),{40,63,80,100,125,160,200,250,400,630,800,1000,1250,1600,2000,2500,3200,4000,5000,6300}),0)</f>
        <v>2500</v>
      </c>
      <c r="M21" s="9" t="str">
        <f t="shared" si="1"/>
        <v>Wall Flange</v>
      </c>
      <c r="N21" s="9" t="str">
        <f t="shared" si="2"/>
        <v>AL</v>
      </c>
      <c r="O21" s="13" t="str">
        <f t="shared" si="3"/>
        <v>None</v>
      </c>
      <c r="P21" s="9" t="str">
        <f t="shared" si="4"/>
        <v>None</v>
      </c>
      <c r="Q21" s="9" t="str">
        <f t="shared" si="5"/>
        <v>0</v>
      </c>
      <c r="R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" s="14" t="str">
        <f>IF(ProjectsDB[[#This Row],[Item Type]]="Straight Plug-In",_xlfn.TEXTJOIN("-",TRUE,M21&amp;"-"&amp;_xlfn.LET(_xlpm.txt,ProjectsDB[[#This Row],[Assembly]],_xlpm.pos,FIND("SP",_xlpm.txt),_xlpm.pre,LEFT(_xlpm.txt,_xlpm.pos-1),IF(RIGHT(_xlpm.pre,3)="123","3PL",IF(RIGHT(_xlpm.pre,2)="12","2PL",IF(RIGHT(_xlpm.pre,1)="1","1PL","3PL")))),N21,O21,P21,Q21&amp;"W",R21),_xlfn.TEXTJOIN("-",TRUE,M21,N21,O21,P21,Q21&amp;"W",R21))</f>
        <v>Wall Flange-AL-None-None-0W-2</v>
      </c>
      <c r="T21" s="14" t="str">
        <f>IF(COUNTIF(Cycletime[Element Desc.],ProjectsDB[[#This Row],[Element Desc.]])&gt;0,"Found","Not Found")</f>
        <v>Found</v>
      </c>
    </row>
    <row r="22" spans="2:20" x14ac:dyDescent="0.25">
      <c r="B22" s="8" t="s">
        <v>77</v>
      </c>
      <c r="C22" s="15" t="s">
        <v>78</v>
      </c>
      <c r="D22" s="15" t="s">
        <v>79</v>
      </c>
      <c r="E22" s="16">
        <v>1</v>
      </c>
      <c r="F22" s="9" t="s">
        <v>69</v>
      </c>
      <c r="G22" s="9" t="s">
        <v>73</v>
      </c>
      <c r="H22" s="11"/>
      <c r="I22" s="12"/>
      <c r="J22" s="12"/>
      <c r="K22" s="12"/>
      <c r="L22" s="12">
        <f t="array" ref="L22">IFERROR(LOOKUP(2^15,SEARCH({"40A","63A","80A","100A","125A","160A","200A","250A","400A","630A","800A","1000A","1250A","1600A","2000A","2500A","3200A","4000A","5000A","6300A"},UPPER(D22)),{40,63,80,100,125,160,200,250,400,630,800,1000,1250,1600,2000,2500,3200,4000,5000,6300}),0)</f>
        <v>2500</v>
      </c>
      <c r="M22" s="9" t="str">
        <f t="shared" si="1"/>
        <v>Hanger Support</v>
      </c>
      <c r="N22" s="9" t="str">
        <f t="shared" si="2"/>
        <v>CU</v>
      </c>
      <c r="O22" s="13" t="str">
        <f t="shared" si="3"/>
        <v>None</v>
      </c>
      <c r="P22" s="9" t="str">
        <f t="shared" si="4"/>
        <v>None</v>
      </c>
      <c r="Q22" s="9" t="str">
        <f t="shared" si="5"/>
        <v>0</v>
      </c>
      <c r="R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" s="14" t="str">
        <f>IF(ProjectsDB[[#This Row],[Item Type]]="Straight Plug-In",_xlfn.TEXTJOIN("-",TRUE,M22&amp;"-"&amp;_xlfn.LET(_xlpm.txt,ProjectsDB[[#This Row],[Assembly]],_xlpm.pos,FIND("SP",_xlpm.txt),_xlpm.pre,LEFT(_xlpm.txt,_xlpm.pos-1),IF(RIGHT(_xlpm.pre,3)="123","3PL",IF(RIGHT(_xlpm.pre,2)="12","2PL",IF(RIGHT(_xlpm.pre,1)="1","1PL","3PL")))),N22,O22,P22,Q22&amp;"W",R22),_xlfn.TEXTJOIN("-",TRUE,M22,N22,O22,P22,Q22&amp;"W",R22))</f>
        <v>Hanger Support-CU-None-None-0W-1</v>
      </c>
      <c r="T22" s="14" t="str">
        <f>IF(COUNTIF(Cycletime[Element Desc.],ProjectsDB[[#This Row],[Element Desc.]])&gt;0,"Found","Not Found")</f>
        <v>Found</v>
      </c>
    </row>
    <row r="23" spans="2:20" x14ac:dyDescent="0.25">
      <c r="B23" s="8" t="s">
        <v>80</v>
      </c>
      <c r="C23" s="15" t="s">
        <v>81</v>
      </c>
      <c r="D23" s="15" t="s">
        <v>82</v>
      </c>
      <c r="E23" s="16">
        <v>1</v>
      </c>
      <c r="F23" s="9" t="s">
        <v>69</v>
      </c>
      <c r="G23" s="9" t="s">
        <v>73</v>
      </c>
      <c r="H23" s="11"/>
      <c r="I23" s="12">
        <v>425</v>
      </c>
      <c r="J23" s="12"/>
      <c r="K23" s="12"/>
      <c r="L23" s="12">
        <f t="array" ref="L23">IFERROR(LOOKUP(2^15,SEARCH({"40A","63A","80A","100A","125A","160A","200A","250A","400A","630A","800A","1000A","1250A","1600A","2000A","2500A","3200A","4000A","5000A","6300A"},UPPER(D23)),{40,63,80,100,125,160,200,250,400,630,800,1000,1250,1600,2000,2500,3200,4000,5000,6300}),0)</f>
        <v>2500</v>
      </c>
      <c r="M23" s="9" t="str">
        <f t="shared" si="1"/>
        <v>Flange Straight</v>
      </c>
      <c r="N23" s="9" t="str">
        <f t="shared" si="2"/>
        <v>CU</v>
      </c>
      <c r="O23" s="13" t="str">
        <f t="shared" si="3"/>
        <v>Tin</v>
      </c>
      <c r="P23" s="9" t="str">
        <f t="shared" si="4"/>
        <v>PET</v>
      </c>
      <c r="Q23" s="9" t="str">
        <f t="shared" si="5"/>
        <v>4</v>
      </c>
      <c r="R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" s="14" t="str">
        <f>IF(ProjectsDB[[#This Row],[Item Type]]="Straight Plug-In",_xlfn.TEXTJOIN("-",TRUE,M23&amp;"-"&amp;_xlfn.LET(_xlpm.txt,ProjectsDB[[#This Row],[Assembly]],_xlpm.pos,FIND("SP",_xlpm.txt),_xlpm.pre,LEFT(_xlpm.txt,_xlpm.pos-1),IF(RIGHT(_xlpm.pre,3)="123","3PL",IF(RIGHT(_xlpm.pre,2)="12","2PL",IF(RIGHT(_xlpm.pre,1)="1","1PL","3PL")))),N23,O23,P23,Q23&amp;"W",R23),_xlfn.TEXTJOIN("-",TRUE,M23,N23,O23,P23,Q23&amp;"W",R23))</f>
        <v>Flange Straight-CU-Tin-PET-4W-1</v>
      </c>
      <c r="T23" s="14" t="str">
        <f>IF(COUNTIF(Cycletime[Element Desc.],ProjectsDB[[#This Row],[Element Desc.]])&gt;0,"Found","Not Found")</f>
        <v>Found</v>
      </c>
    </row>
    <row r="24" spans="2:20" x14ac:dyDescent="0.25">
      <c r="B24" s="8" t="s">
        <v>83</v>
      </c>
      <c r="C24" s="15" t="s">
        <v>84</v>
      </c>
      <c r="D24" s="15" t="s">
        <v>85</v>
      </c>
      <c r="E24" s="16">
        <v>1</v>
      </c>
      <c r="F24" s="9" t="s">
        <v>69</v>
      </c>
      <c r="G24" s="9" t="s">
        <v>73</v>
      </c>
      <c r="H24" s="11"/>
      <c r="I24" s="12">
        <v>1785</v>
      </c>
      <c r="J24" s="12"/>
      <c r="K24" s="12"/>
      <c r="L24" s="12">
        <f t="array" ref="L24">IFERROR(LOOKUP(2^15,SEARCH({"40A","63A","80A","100A","125A","160A","200A","250A","400A","630A","800A","1000A","1250A","1600A","2000A","2500A","3200A","4000A","5000A","6300A"},UPPER(D24)),{40,63,80,100,125,160,200,250,400,630,800,1000,1250,1600,2000,2500,3200,4000,5000,6300}),0)</f>
        <v>2500</v>
      </c>
      <c r="M24" s="9" t="str">
        <f t="shared" si="1"/>
        <v>Straight Feeder</v>
      </c>
      <c r="N24" s="9" t="str">
        <f t="shared" si="2"/>
        <v>CU</v>
      </c>
      <c r="O24" s="13" t="str">
        <f t="shared" si="3"/>
        <v>Tin</v>
      </c>
      <c r="P24" s="9" t="str">
        <f t="shared" si="4"/>
        <v>PET</v>
      </c>
      <c r="Q24" s="9" t="str">
        <f t="shared" si="5"/>
        <v>4</v>
      </c>
      <c r="R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" s="14" t="str">
        <f>IF(ProjectsDB[[#This Row],[Item Type]]="Straight Plug-In",_xlfn.TEXTJOIN("-",TRUE,M24&amp;"-"&amp;_xlfn.LET(_xlpm.txt,ProjectsDB[[#This Row],[Assembly]],_xlpm.pos,FIND("SP",_xlpm.txt),_xlpm.pre,LEFT(_xlpm.txt,_xlpm.pos-1),IF(RIGHT(_xlpm.pre,3)="123","3PL",IF(RIGHT(_xlpm.pre,2)="12","2PL",IF(RIGHT(_xlpm.pre,1)="1","1PL","3PL")))),N24,O24,P24,Q24&amp;"W",R24),_xlfn.TEXTJOIN("-",TRUE,M24,N24,O24,P24,Q24&amp;"W",R24))</f>
        <v>Straight Feeder-CU-Tin-PET-4W-1</v>
      </c>
      <c r="T24" s="14" t="str">
        <f>IF(COUNTIF(Cycletime[Element Desc.],ProjectsDB[[#This Row],[Element Desc.]])&gt;0,"Found","Not Found")</f>
        <v>Found</v>
      </c>
    </row>
    <row r="25" spans="2:20" x14ac:dyDescent="0.25">
      <c r="B25" s="8" t="s">
        <v>86</v>
      </c>
      <c r="C25" s="15" t="s">
        <v>87</v>
      </c>
      <c r="D25" s="15" t="s">
        <v>88</v>
      </c>
      <c r="E25" s="16">
        <v>1</v>
      </c>
      <c r="F25" s="9" t="s">
        <v>69</v>
      </c>
      <c r="G25" s="9" t="s">
        <v>73</v>
      </c>
      <c r="H25" s="11"/>
      <c r="I25" s="12">
        <v>545</v>
      </c>
      <c r="J25" s="12">
        <v>370</v>
      </c>
      <c r="K25" s="12"/>
      <c r="L25" s="12">
        <f t="array" ref="L25">IFERROR(LOOKUP(2^15,SEARCH({"40A","63A","80A","100A","125A","160A","200A","250A","400A","630A","800A","1000A","1250A","1600A","2000A","2500A","3200A","4000A","5000A","6300A"},UPPER(D25)),{40,63,80,100,125,160,200,250,400,630,800,1000,1250,1600,2000,2500,3200,4000,5000,6300}),0)</f>
        <v>2500</v>
      </c>
      <c r="M25" s="9" t="str">
        <f t="shared" si="1"/>
        <v>Flange Edge</v>
      </c>
      <c r="N25" s="9" t="str">
        <f t="shared" si="2"/>
        <v>CU</v>
      </c>
      <c r="O25" s="13" t="str">
        <f t="shared" si="3"/>
        <v>Tin</v>
      </c>
      <c r="P25" s="9" t="str">
        <f t="shared" si="4"/>
        <v>PET</v>
      </c>
      <c r="Q25" s="9" t="str">
        <f t="shared" si="5"/>
        <v>4</v>
      </c>
      <c r="R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" s="14" t="str">
        <f>IF(ProjectsDB[[#This Row],[Item Type]]="Straight Plug-In",_xlfn.TEXTJOIN("-",TRUE,M25&amp;"-"&amp;_xlfn.LET(_xlpm.txt,ProjectsDB[[#This Row],[Assembly]],_xlpm.pos,FIND("SP",_xlpm.txt),_xlpm.pre,LEFT(_xlpm.txt,_xlpm.pos-1),IF(RIGHT(_xlpm.pre,3)="123","3PL",IF(RIGHT(_xlpm.pre,2)="12","2PL",IF(RIGHT(_xlpm.pre,1)="1","1PL","3PL")))),N25,O25,P25,Q25&amp;"W",R25),_xlfn.TEXTJOIN("-",TRUE,M25,N25,O25,P25,Q25&amp;"W",R25))</f>
        <v>Flange Edge-CU-Tin-PET-4W-1</v>
      </c>
      <c r="T25" s="14" t="str">
        <f>IF(COUNTIF(Cycletime[Element Desc.],ProjectsDB[[#This Row],[Element Desc.]])&gt;0,"Found","Not Found")</f>
        <v>Found</v>
      </c>
    </row>
    <row r="26" spans="2:20" x14ac:dyDescent="0.25">
      <c r="B26" s="8" t="s">
        <v>89</v>
      </c>
      <c r="C26" s="15" t="s">
        <v>90</v>
      </c>
      <c r="D26" s="15" t="s">
        <v>91</v>
      </c>
      <c r="E26" s="16">
        <v>3</v>
      </c>
      <c r="F26" s="9" t="s">
        <v>69</v>
      </c>
      <c r="G26" s="9" t="s">
        <v>73</v>
      </c>
      <c r="H26" s="11"/>
      <c r="I26" s="12"/>
      <c r="J26" s="12"/>
      <c r="K26" s="12"/>
      <c r="L26" s="12">
        <f t="array" ref="L26">IFERROR(LOOKUP(2^15,SEARCH({"40A","63A","80A","100A","125A","160A","200A","250A","400A","630A","800A","1000A","1250A","1600A","2000A","2500A","3200A","4000A","5000A","6300A"},UPPER(D26)),{40,63,80,100,125,160,200,250,400,630,800,1000,1250,1600,2000,2500,3200,4000,5000,6300}),0)</f>
        <v>2500</v>
      </c>
      <c r="M26" s="9" t="str">
        <f t="shared" si="1"/>
        <v>Joint Pack</v>
      </c>
      <c r="N26" s="9" t="str">
        <f t="shared" si="2"/>
        <v>CU</v>
      </c>
      <c r="O26" s="13" t="str">
        <f t="shared" si="3"/>
        <v>Tin</v>
      </c>
      <c r="P26" s="9" t="str">
        <f t="shared" si="4"/>
        <v>None</v>
      </c>
      <c r="Q26" s="9" t="str">
        <f t="shared" si="5"/>
        <v>4</v>
      </c>
      <c r="R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" s="14" t="str">
        <f>IF(ProjectsDB[[#This Row],[Item Type]]="Straight Plug-In",_xlfn.TEXTJOIN("-",TRUE,M26&amp;"-"&amp;_xlfn.LET(_xlpm.txt,ProjectsDB[[#This Row],[Assembly]],_xlpm.pos,FIND("SP",_xlpm.txt),_xlpm.pre,LEFT(_xlpm.txt,_xlpm.pos-1),IF(RIGHT(_xlpm.pre,3)="123","3PL",IF(RIGHT(_xlpm.pre,2)="12","2PL",IF(RIGHT(_xlpm.pre,1)="1","1PL","3PL")))),N26,O26,P26,Q26&amp;"W",R26),_xlfn.TEXTJOIN("-",TRUE,M26,N26,O26,P26,Q26&amp;"W",R26))</f>
        <v>Joint Pack-CU-Tin-None-4W-1</v>
      </c>
      <c r="T26" s="14" t="str">
        <f>IF(COUNTIF(Cycletime[Element Desc.],ProjectsDB[[#This Row],[Element Desc.]])&gt;0,"Found","Not Found")</f>
        <v>Found</v>
      </c>
    </row>
    <row r="27" spans="2:20" x14ac:dyDescent="0.25">
      <c r="B27" s="8" t="s">
        <v>92</v>
      </c>
      <c r="C27" s="9" t="s">
        <v>93</v>
      </c>
      <c r="D27" s="9" t="s">
        <v>94</v>
      </c>
      <c r="E27" s="10">
        <v>1</v>
      </c>
      <c r="F27" s="9" t="s">
        <v>95</v>
      </c>
      <c r="G27" s="9" t="s">
        <v>96</v>
      </c>
      <c r="H27" s="11"/>
      <c r="I27" s="12">
        <v>2035</v>
      </c>
      <c r="J27" s="12"/>
      <c r="K27" s="12"/>
      <c r="L27" s="12">
        <f t="array" ref="L27">IFERROR(LOOKUP(2^15,SEARCH({"40A","63A","80A","100A","125A","160A","200A","250A","400A","630A","800A","1000A","1250A","1600A","2000A","2500A","3200A","4000A","5000A","6300A"},UPPER(D27)),{40,63,80,100,125,160,200,250,400,630,800,1000,1250,1600,2000,2500,3200,4000,5000,6300}),0)</f>
        <v>1000</v>
      </c>
      <c r="M27" s="9" t="str">
        <f t="shared" si="1"/>
        <v>Straight Feeder</v>
      </c>
      <c r="N27" s="9" t="str">
        <f t="shared" si="2"/>
        <v>AL</v>
      </c>
      <c r="O27" s="13" t="str">
        <f t="shared" si="3"/>
        <v>Silver</v>
      </c>
      <c r="P27" s="9" t="str">
        <f t="shared" si="4"/>
        <v>Epoxy</v>
      </c>
      <c r="Q27" s="9" t="str">
        <f t="shared" si="5"/>
        <v>5</v>
      </c>
      <c r="R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" s="14" t="str">
        <f>IF(ProjectsDB[[#This Row],[Item Type]]="Straight Plug-In",_xlfn.TEXTJOIN("-",TRUE,M27&amp;"-"&amp;_xlfn.LET(_xlpm.txt,ProjectsDB[[#This Row],[Assembly]],_xlpm.pos,FIND("SP",_xlpm.txt),_xlpm.pre,LEFT(_xlpm.txt,_xlpm.pos-1),IF(RIGHT(_xlpm.pre,3)="123","3PL",IF(RIGHT(_xlpm.pre,2)="12","2PL",IF(RIGHT(_xlpm.pre,1)="1","1PL","3PL")))),N27,O27,P27,Q27&amp;"W",R27),_xlfn.TEXTJOIN("-",TRUE,M27,N27,O27,P27,Q27&amp;"W",R27))</f>
        <v>Straight Feeder-AL-Silver-Epoxy-5W-1</v>
      </c>
      <c r="T27" s="14" t="str">
        <f>IF(COUNTIF(Cycletime[Element Desc.],ProjectsDB[[#This Row],[Element Desc.]])&gt;0,"Found","Not Found")</f>
        <v>Found</v>
      </c>
    </row>
    <row r="28" spans="2:20" x14ac:dyDescent="0.25">
      <c r="B28" s="8" t="s">
        <v>97</v>
      </c>
      <c r="C28" s="9" t="s">
        <v>98</v>
      </c>
      <c r="D28" s="9" t="s">
        <v>99</v>
      </c>
      <c r="E28" s="10">
        <v>1</v>
      </c>
      <c r="F28" s="9" t="s">
        <v>95</v>
      </c>
      <c r="G28" s="9" t="s">
        <v>96</v>
      </c>
      <c r="H28" s="11"/>
      <c r="I28" s="12"/>
      <c r="J28" s="12"/>
      <c r="K28" s="12"/>
      <c r="L28" s="12">
        <f t="array" ref="L28">IFERROR(LOOKUP(2^15,SEARCH({"40A","63A","80A","100A","125A","160A","200A","250A","400A","630A","800A","1000A","1250A","1600A","2000A","2500A","3200A","4000A","5000A","6300A"},UPPER(D28)),{40,63,80,100,125,160,200,250,400,630,800,1000,1250,1600,2000,2500,3200,4000,5000,6300}),0)</f>
        <v>1000</v>
      </c>
      <c r="M28" s="9" t="str">
        <f t="shared" si="1"/>
        <v>Elbow Flat</v>
      </c>
      <c r="N28" s="9" t="str">
        <f t="shared" si="2"/>
        <v>AL</v>
      </c>
      <c r="O28" s="13" t="str">
        <f t="shared" si="3"/>
        <v>Silver</v>
      </c>
      <c r="P28" s="9" t="str">
        <f t="shared" si="4"/>
        <v>Epoxy</v>
      </c>
      <c r="Q28" s="9" t="str">
        <f t="shared" si="5"/>
        <v>5</v>
      </c>
      <c r="R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" s="14" t="str">
        <f>IF(ProjectsDB[[#This Row],[Item Type]]="Straight Plug-In",_xlfn.TEXTJOIN("-",TRUE,M28&amp;"-"&amp;_xlfn.LET(_xlpm.txt,ProjectsDB[[#This Row],[Assembly]],_xlpm.pos,FIND("SP",_xlpm.txt),_xlpm.pre,LEFT(_xlpm.txt,_xlpm.pos-1),IF(RIGHT(_xlpm.pre,3)="123","3PL",IF(RIGHT(_xlpm.pre,2)="12","2PL",IF(RIGHT(_xlpm.pre,1)="1","1PL","3PL")))),N28,O28,P28,Q28&amp;"W",R28),_xlfn.TEXTJOIN("-",TRUE,M28,N28,O28,P28,Q28&amp;"W",R28))</f>
        <v>Elbow Flat-AL-Silver-Epoxy-5W-1</v>
      </c>
      <c r="T28" s="14" t="str">
        <f>IF(COUNTIF(Cycletime[Element Desc.],ProjectsDB[[#This Row],[Element Desc.]])&gt;0,"Found","Not Found")</f>
        <v>Found</v>
      </c>
    </row>
    <row r="29" spans="2:20" x14ac:dyDescent="0.25">
      <c r="B29" s="8" t="s">
        <v>100</v>
      </c>
      <c r="C29" s="9" t="s">
        <v>101</v>
      </c>
      <c r="D29" s="9" t="s">
        <v>102</v>
      </c>
      <c r="E29" s="10">
        <v>2</v>
      </c>
      <c r="F29" s="9" t="s">
        <v>95</v>
      </c>
      <c r="G29" s="9" t="s">
        <v>96</v>
      </c>
      <c r="H29" s="11"/>
      <c r="I29" s="12"/>
      <c r="J29" s="12"/>
      <c r="K29" s="12"/>
      <c r="L29" s="12">
        <f t="array" ref="L29">IFERROR(LOOKUP(2^15,SEARCH({"40A","63A","80A","100A","125A","160A","200A","250A","400A","630A","800A","1000A","1250A","1600A","2000A","2500A","3200A","4000A","5000A","6300A"},UPPER(D29)),{40,63,80,100,125,160,200,250,400,630,800,1000,1250,1600,2000,2500,3200,4000,5000,6300}),0)</f>
        <v>1000</v>
      </c>
      <c r="M29" s="9" t="str">
        <f t="shared" si="1"/>
        <v>Joint Pack</v>
      </c>
      <c r="N29" s="9" t="str">
        <f t="shared" si="2"/>
        <v>AL</v>
      </c>
      <c r="O29" s="13" t="str">
        <f t="shared" si="3"/>
        <v>Silver</v>
      </c>
      <c r="P29" s="9" t="str">
        <f t="shared" si="4"/>
        <v>None</v>
      </c>
      <c r="Q29" s="9" t="str">
        <f t="shared" si="5"/>
        <v>5</v>
      </c>
      <c r="R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" s="14" t="str">
        <f>IF(ProjectsDB[[#This Row],[Item Type]]="Straight Plug-In",_xlfn.TEXTJOIN("-",TRUE,M29&amp;"-"&amp;_xlfn.LET(_xlpm.txt,ProjectsDB[[#This Row],[Assembly]],_xlpm.pos,FIND("SP",_xlpm.txt),_xlpm.pre,LEFT(_xlpm.txt,_xlpm.pos-1),IF(RIGHT(_xlpm.pre,3)="123","3PL",IF(RIGHT(_xlpm.pre,2)="12","2PL",IF(RIGHT(_xlpm.pre,1)="1","1PL","3PL")))),N29,O29,P29,Q29&amp;"W",R29),_xlfn.TEXTJOIN("-",TRUE,M29,N29,O29,P29,Q29&amp;"W",R29))</f>
        <v>Joint Pack-AL-Silver-None-5W-1</v>
      </c>
      <c r="T29" s="14" t="str">
        <f>IF(COUNTIF(Cycletime[Element Desc.],ProjectsDB[[#This Row],[Element Desc.]])&gt;0,"Found","Not Found")</f>
        <v>Found</v>
      </c>
    </row>
    <row r="30" spans="2:20" x14ac:dyDescent="0.25">
      <c r="B30" s="8" t="s">
        <v>103</v>
      </c>
      <c r="C30" s="9" t="s">
        <v>104</v>
      </c>
      <c r="D30" s="9" t="s">
        <v>105</v>
      </c>
      <c r="E30" s="10">
        <v>1</v>
      </c>
      <c r="F30" s="9" t="s">
        <v>95</v>
      </c>
      <c r="G30" s="9" t="s">
        <v>96</v>
      </c>
      <c r="H30" s="11"/>
      <c r="I30" s="12">
        <v>310</v>
      </c>
      <c r="J30" s="12">
        <v>310</v>
      </c>
      <c r="K30" s="12"/>
      <c r="L30" s="12">
        <f t="array" ref="L30">IFERROR(LOOKUP(2^15,SEARCH({"40A","63A","80A","100A","125A","160A","200A","250A","400A","630A","800A","1000A","1250A","1600A","2000A","2500A","3200A","4000A","5000A","6300A"},UPPER(D30)),{40,63,80,100,125,160,200,250,400,630,800,1000,1250,1600,2000,2500,3200,4000,5000,6300}),0)</f>
        <v>1000</v>
      </c>
      <c r="M30" s="9" t="str">
        <f t="shared" si="1"/>
        <v>Elbow Edge</v>
      </c>
      <c r="N30" s="9" t="str">
        <f t="shared" si="2"/>
        <v>AL</v>
      </c>
      <c r="O30" s="13" t="str">
        <f t="shared" si="3"/>
        <v>Silver</v>
      </c>
      <c r="P30" s="9" t="str">
        <f t="shared" si="4"/>
        <v>Epoxy</v>
      </c>
      <c r="Q30" s="9" t="str">
        <f t="shared" si="5"/>
        <v>5</v>
      </c>
      <c r="R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" s="14" t="str">
        <f>IF(ProjectsDB[[#This Row],[Item Type]]="Straight Plug-In",_xlfn.TEXTJOIN("-",TRUE,M30&amp;"-"&amp;_xlfn.LET(_xlpm.txt,ProjectsDB[[#This Row],[Assembly]],_xlpm.pos,FIND("SP",_xlpm.txt),_xlpm.pre,LEFT(_xlpm.txt,_xlpm.pos-1),IF(RIGHT(_xlpm.pre,3)="123","3PL",IF(RIGHT(_xlpm.pre,2)="12","2PL",IF(RIGHT(_xlpm.pre,1)="1","1PL","3PL")))),N30,O30,P30,Q30&amp;"W",R30),_xlfn.TEXTJOIN("-",TRUE,M30,N30,O30,P30,Q30&amp;"W",R30))</f>
        <v>Elbow Edge-AL-Silver-Epoxy-5W-1</v>
      </c>
      <c r="T30" s="14" t="str">
        <f>IF(COUNTIF(Cycletime[Element Desc.],ProjectsDB[[#This Row],[Element Desc.]])&gt;0,"Found","Not Found")</f>
        <v>Found</v>
      </c>
    </row>
    <row r="31" spans="2:20" x14ac:dyDescent="0.25">
      <c r="B31" s="8" t="s">
        <v>106</v>
      </c>
      <c r="C31" s="9" t="s">
        <v>101</v>
      </c>
      <c r="D31" s="9" t="s">
        <v>102</v>
      </c>
      <c r="E31" s="10">
        <v>1</v>
      </c>
      <c r="F31" s="9" t="s">
        <v>95</v>
      </c>
      <c r="G31" s="9" t="s">
        <v>96</v>
      </c>
      <c r="H31" s="11"/>
      <c r="I31" s="12"/>
      <c r="J31" s="12"/>
      <c r="K31" s="12"/>
      <c r="L31" s="12">
        <f t="array" ref="L31">IFERROR(LOOKUP(2^15,SEARCH({"40A","63A","80A","100A","125A","160A","200A","250A","400A","630A","800A","1000A","1250A","1600A","2000A","2500A","3200A","4000A","5000A","6300A"},UPPER(D31)),{40,63,80,100,125,160,200,250,400,630,800,1000,1250,1600,2000,2500,3200,4000,5000,6300}),0)</f>
        <v>1000</v>
      </c>
      <c r="M31" s="9" t="str">
        <f t="shared" si="1"/>
        <v>Joint Pack</v>
      </c>
      <c r="N31" s="9" t="str">
        <f t="shared" si="2"/>
        <v>AL</v>
      </c>
      <c r="O31" s="13" t="str">
        <f t="shared" si="3"/>
        <v>Silver</v>
      </c>
      <c r="P31" s="9" t="str">
        <f t="shared" si="4"/>
        <v>None</v>
      </c>
      <c r="Q31" s="9" t="str">
        <f t="shared" si="5"/>
        <v>5</v>
      </c>
      <c r="R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" s="14" t="str">
        <f>IF(ProjectsDB[[#This Row],[Item Type]]="Straight Plug-In",_xlfn.TEXTJOIN("-",TRUE,M31&amp;"-"&amp;_xlfn.LET(_xlpm.txt,ProjectsDB[[#This Row],[Assembly]],_xlpm.pos,FIND("SP",_xlpm.txt),_xlpm.pre,LEFT(_xlpm.txt,_xlpm.pos-1),IF(RIGHT(_xlpm.pre,3)="123","3PL",IF(RIGHT(_xlpm.pre,2)="12","2PL",IF(RIGHT(_xlpm.pre,1)="1","1PL","3PL")))),N31,O31,P31,Q31&amp;"W",R31),_xlfn.TEXTJOIN("-",TRUE,M31,N31,O31,P31,Q31&amp;"W",R31))</f>
        <v>Joint Pack-AL-Silver-None-5W-1</v>
      </c>
      <c r="T31" s="14" t="str">
        <f>IF(COUNTIF(Cycletime[Element Desc.],ProjectsDB[[#This Row],[Element Desc.]])&gt;0,"Found","Not Found")</f>
        <v>Found</v>
      </c>
    </row>
    <row r="32" spans="2:20" x14ac:dyDescent="0.25">
      <c r="B32" s="8" t="s">
        <v>107</v>
      </c>
      <c r="C32" s="15" t="s">
        <v>108</v>
      </c>
      <c r="D32" s="15" t="s">
        <v>109</v>
      </c>
      <c r="E32" s="16">
        <v>5000</v>
      </c>
      <c r="F32" s="9" t="s">
        <v>110</v>
      </c>
      <c r="G32" s="9" t="s">
        <v>111</v>
      </c>
      <c r="H32" s="11"/>
      <c r="I32" s="12"/>
      <c r="J32" s="12"/>
      <c r="K32" s="12"/>
      <c r="L32" s="12">
        <f t="array" ref="L32">IFERROR(LOOKUP(2^15,SEARCH({"40A","63A","80A","100A","125A","160A","200A","250A","400A","630A","800A","1000A","1250A","1600A","2000A","2500A","3200A","4000A","5000A","6300A"},UPPER(D32)),{40,63,80,100,125,160,200,250,400,630,800,1000,1250,1600,2000,2500,3200,4000,5000,6300}),0)</f>
        <v>0</v>
      </c>
      <c r="M32" s="9" t="str">
        <f t="shared" si="1"/>
        <v>Hanger Support</v>
      </c>
      <c r="N32" s="9" t="str">
        <f t="shared" si="2"/>
        <v>SH</v>
      </c>
      <c r="O32" s="13" t="str">
        <f t="shared" si="3"/>
        <v>None</v>
      </c>
      <c r="P32" s="9" t="str">
        <f t="shared" si="4"/>
        <v>None</v>
      </c>
      <c r="Q32" s="9" t="str">
        <f t="shared" si="5"/>
        <v>0</v>
      </c>
      <c r="R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2" s="14" t="str">
        <f>IF(ProjectsDB[[#This Row],[Item Type]]="Straight Plug-In",_xlfn.TEXTJOIN("-",TRUE,M32&amp;"-"&amp;_xlfn.LET(_xlpm.txt,ProjectsDB[[#This Row],[Assembly]],_xlpm.pos,FIND("SP",_xlpm.txt),_xlpm.pre,LEFT(_xlpm.txt,_xlpm.pos-1),IF(RIGHT(_xlpm.pre,3)="123","3PL",IF(RIGHT(_xlpm.pre,2)="12","2PL",IF(RIGHT(_xlpm.pre,1)="1","1PL","3PL")))),N32,O32,P32,Q32&amp;"W",R32),_xlfn.TEXTJOIN("-",TRUE,M32,N32,O32,P32,Q32&amp;"W",R32))</f>
        <v>Hanger Support-SH-None-None-0W-0</v>
      </c>
      <c r="T32" s="14" t="str">
        <f>IF(COUNTIF(Cycletime[Element Desc.],ProjectsDB[[#This Row],[Element Desc.]])&gt;0,"Found","Not Found")</f>
        <v>Found</v>
      </c>
    </row>
    <row r="33" spans="2:20" x14ac:dyDescent="0.25">
      <c r="B33" s="8" t="s">
        <v>112</v>
      </c>
      <c r="C33" s="9" t="s">
        <v>113</v>
      </c>
      <c r="D33" s="9" t="s">
        <v>114</v>
      </c>
      <c r="E33" s="10">
        <v>1</v>
      </c>
      <c r="F33" s="9" t="s">
        <v>110</v>
      </c>
      <c r="G33" s="9" t="s">
        <v>115</v>
      </c>
      <c r="H33" s="11"/>
      <c r="I33" s="12">
        <v>730</v>
      </c>
      <c r="J33" s="12">
        <v>400</v>
      </c>
      <c r="K33" s="12"/>
      <c r="L33" s="12">
        <f t="array" ref="L33">IFERROR(LOOKUP(2^15,SEARCH({"40A","63A","80A","100A","125A","160A","200A","250A","400A","630A","800A","1000A","1250A","1600A","2000A","2500A","3200A","4000A","5000A","6300A"},UPPER(D33)),{40,63,80,100,125,160,200,250,400,630,800,1000,1250,1600,2000,2500,3200,4000,5000,6300}),0)</f>
        <v>3200</v>
      </c>
      <c r="M33" s="9" t="str">
        <f t="shared" si="1"/>
        <v>Elbow Flat</v>
      </c>
      <c r="N33" s="9" t="str">
        <f t="shared" si="2"/>
        <v>AL</v>
      </c>
      <c r="O33" s="13" t="str">
        <f t="shared" si="3"/>
        <v>Silver</v>
      </c>
      <c r="P33" s="9" t="str">
        <f t="shared" si="4"/>
        <v>PET</v>
      </c>
      <c r="Q33" s="9" t="str">
        <f t="shared" si="5"/>
        <v>4</v>
      </c>
      <c r="R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" s="14" t="str">
        <f>IF(ProjectsDB[[#This Row],[Item Type]]="Straight Plug-In",_xlfn.TEXTJOIN("-",TRUE,M33&amp;"-"&amp;_xlfn.LET(_xlpm.txt,ProjectsDB[[#This Row],[Assembly]],_xlpm.pos,FIND("SP",_xlpm.txt),_xlpm.pre,LEFT(_xlpm.txt,_xlpm.pos-1),IF(RIGHT(_xlpm.pre,3)="123","3PL",IF(RIGHT(_xlpm.pre,2)="12","2PL",IF(RIGHT(_xlpm.pre,1)="1","1PL","3PL")))),N33,O33,P33,Q33&amp;"W",R33),_xlfn.TEXTJOIN("-",TRUE,M33,N33,O33,P33,Q33&amp;"W",R33))</f>
        <v>Elbow Flat-AL-Silver-PET-4W-2</v>
      </c>
      <c r="T33" s="14" t="str">
        <f>IF(COUNTIF(Cycletime[Element Desc.],ProjectsDB[[#This Row],[Element Desc.]])&gt;0,"Found","Not Found")</f>
        <v>Found</v>
      </c>
    </row>
    <row r="34" spans="2:20" x14ac:dyDescent="0.25">
      <c r="B34" s="8" t="s">
        <v>116</v>
      </c>
      <c r="C34" s="9" t="s">
        <v>117</v>
      </c>
      <c r="D34" s="9" t="s">
        <v>118</v>
      </c>
      <c r="E34" s="10">
        <v>1</v>
      </c>
      <c r="F34" s="9" t="s">
        <v>110</v>
      </c>
      <c r="G34" s="9" t="s">
        <v>115</v>
      </c>
      <c r="H34" s="11"/>
      <c r="I34" s="12">
        <v>1075</v>
      </c>
      <c r="J34" s="12"/>
      <c r="K34" s="12"/>
      <c r="L34" s="12">
        <f t="array" ref="L34">IFERROR(LOOKUP(2^15,SEARCH({"40A","63A","80A","100A","125A","160A","200A","250A","400A","630A","800A","1000A","1250A","1600A","2000A","2500A","3200A","4000A","5000A","6300A"},UPPER(D34)),{40,63,80,100,125,160,200,250,400,630,800,1000,1250,1600,2000,2500,3200,4000,5000,6300}),0)</f>
        <v>3200</v>
      </c>
      <c r="M34" s="9" t="str">
        <f t="shared" si="1"/>
        <v>Straight Feeder</v>
      </c>
      <c r="N34" s="9" t="str">
        <f t="shared" si="2"/>
        <v>AL</v>
      </c>
      <c r="O34" s="13" t="str">
        <f t="shared" si="3"/>
        <v>Silver</v>
      </c>
      <c r="P34" s="9" t="str">
        <f t="shared" si="4"/>
        <v>PET</v>
      </c>
      <c r="Q34" s="9" t="str">
        <f t="shared" si="5"/>
        <v>4</v>
      </c>
      <c r="R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" s="14" t="str">
        <f>IF(ProjectsDB[[#This Row],[Item Type]]="Straight Plug-In",_xlfn.TEXTJOIN("-",TRUE,M34&amp;"-"&amp;_xlfn.LET(_xlpm.txt,ProjectsDB[[#This Row],[Assembly]],_xlpm.pos,FIND("SP",_xlpm.txt),_xlpm.pre,LEFT(_xlpm.txt,_xlpm.pos-1),IF(RIGHT(_xlpm.pre,3)="123","3PL",IF(RIGHT(_xlpm.pre,2)="12","2PL",IF(RIGHT(_xlpm.pre,1)="1","1PL","3PL")))),N34,O34,P34,Q34&amp;"W",R34),_xlfn.TEXTJOIN("-",TRUE,M34,N34,O34,P34,Q34&amp;"W",R34))</f>
        <v>Straight Feeder-AL-Silver-PET-4W-2</v>
      </c>
      <c r="T34" s="14" t="str">
        <f>IF(COUNTIF(Cycletime[Element Desc.],ProjectsDB[[#This Row],[Element Desc.]])&gt;0,"Found","Not Found")</f>
        <v>Found</v>
      </c>
    </row>
    <row r="35" spans="2:20" x14ac:dyDescent="0.25">
      <c r="B35" s="8" t="s">
        <v>119</v>
      </c>
      <c r="C35" s="9" t="s">
        <v>120</v>
      </c>
      <c r="D35" s="9" t="s">
        <v>121</v>
      </c>
      <c r="E35" s="10">
        <v>1</v>
      </c>
      <c r="F35" s="9" t="s">
        <v>110</v>
      </c>
      <c r="G35" s="9" t="s">
        <v>115</v>
      </c>
      <c r="H35" s="11"/>
      <c r="I35" s="12">
        <v>400</v>
      </c>
      <c r="J35" s="12"/>
      <c r="K35" s="12"/>
      <c r="L35" s="12">
        <f t="array" ref="L35">IFERROR(LOOKUP(2^15,SEARCH({"40A","63A","80A","100A","125A","160A","200A","250A","400A","630A","800A","1000A","1250A","1600A","2000A","2500A","3200A","4000A","5000A","6300A"},UPPER(D35)),{40,63,80,100,125,160,200,250,400,630,800,1000,1250,1600,2000,2500,3200,4000,5000,6300}),0)</f>
        <v>3200</v>
      </c>
      <c r="M35" s="9" t="str">
        <f t="shared" si="1"/>
        <v>Straight Feeder</v>
      </c>
      <c r="N35" s="9" t="str">
        <f t="shared" si="2"/>
        <v>AL</v>
      </c>
      <c r="O35" s="13" t="str">
        <f t="shared" si="3"/>
        <v>Silver</v>
      </c>
      <c r="P35" s="9" t="str">
        <f t="shared" si="4"/>
        <v>PET</v>
      </c>
      <c r="Q35" s="9" t="str">
        <f t="shared" si="5"/>
        <v>4</v>
      </c>
      <c r="R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" s="14" t="str">
        <f>IF(ProjectsDB[[#This Row],[Item Type]]="Straight Plug-In",_xlfn.TEXTJOIN("-",TRUE,M35&amp;"-"&amp;_xlfn.LET(_xlpm.txt,ProjectsDB[[#This Row],[Assembly]],_xlpm.pos,FIND("SP",_xlpm.txt),_xlpm.pre,LEFT(_xlpm.txt,_xlpm.pos-1),IF(RIGHT(_xlpm.pre,3)="123","3PL",IF(RIGHT(_xlpm.pre,2)="12","2PL",IF(RIGHT(_xlpm.pre,1)="1","1PL","3PL")))),N35,O35,P35,Q35&amp;"W",R35),_xlfn.TEXTJOIN("-",TRUE,M35,N35,O35,P35,Q35&amp;"W",R35))</f>
        <v>Straight Feeder-AL-Silver-PET-4W-2</v>
      </c>
      <c r="T35" s="14" t="str">
        <f>IF(COUNTIF(Cycletime[Element Desc.],ProjectsDB[[#This Row],[Element Desc.]])&gt;0,"Found","Not Found")</f>
        <v>Found</v>
      </c>
    </row>
    <row r="36" spans="2:20" x14ac:dyDescent="0.25">
      <c r="B36" s="8" t="s">
        <v>122</v>
      </c>
      <c r="C36" s="9" t="s">
        <v>123</v>
      </c>
      <c r="D36" s="9" t="s">
        <v>124</v>
      </c>
      <c r="E36" s="10">
        <v>1</v>
      </c>
      <c r="F36" s="9" t="s">
        <v>110</v>
      </c>
      <c r="G36" s="9" t="s">
        <v>115</v>
      </c>
      <c r="H36" s="11"/>
      <c r="I36" s="12">
        <v>1345</v>
      </c>
      <c r="J36" s="12"/>
      <c r="K36" s="12"/>
      <c r="L36" s="12">
        <f t="array" ref="L36">IFERROR(LOOKUP(2^15,SEARCH({"40A","63A","80A","100A","125A","160A","200A","250A","400A","630A","800A","1000A","1250A","1600A","2000A","2500A","3200A","4000A","5000A","6300A"},UPPER(D36)),{40,63,80,100,125,160,200,250,400,630,800,1000,1250,1600,2000,2500,3200,4000,5000,6300}),0)</f>
        <v>3200</v>
      </c>
      <c r="M36" s="9" t="str">
        <f t="shared" si="1"/>
        <v>Straight Feeder</v>
      </c>
      <c r="N36" s="9" t="str">
        <f t="shared" si="2"/>
        <v>AL</v>
      </c>
      <c r="O36" s="13" t="str">
        <f t="shared" si="3"/>
        <v>Silver</v>
      </c>
      <c r="P36" s="9" t="str">
        <f t="shared" si="4"/>
        <v>PET</v>
      </c>
      <c r="Q36" s="9" t="str">
        <f t="shared" si="5"/>
        <v>4</v>
      </c>
      <c r="R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" s="14" t="str">
        <f>IF(ProjectsDB[[#This Row],[Item Type]]="Straight Plug-In",_xlfn.TEXTJOIN("-",TRUE,M36&amp;"-"&amp;_xlfn.LET(_xlpm.txt,ProjectsDB[[#This Row],[Assembly]],_xlpm.pos,FIND("SP",_xlpm.txt),_xlpm.pre,LEFT(_xlpm.txt,_xlpm.pos-1),IF(RIGHT(_xlpm.pre,3)="123","3PL",IF(RIGHT(_xlpm.pre,2)="12","2PL",IF(RIGHT(_xlpm.pre,1)="1","1PL","3PL")))),N36,O36,P36,Q36&amp;"W",R36),_xlfn.TEXTJOIN("-",TRUE,M36,N36,O36,P36,Q36&amp;"W",R36))</f>
        <v>Straight Feeder-AL-Silver-PET-4W-2</v>
      </c>
      <c r="T36" s="14" t="str">
        <f>IF(COUNTIF(Cycletime[Element Desc.],ProjectsDB[[#This Row],[Element Desc.]])&gt;0,"Found","Not Found")</f>
        <v>Found</v>
      </c>
    </row>
    <row r="37" spans="2:20" x14ac:dyDescent="0.25">
      <c r="B37" s="8" t="s">
        <v>125</v>
      </c>
      <c r="C37" s="9" t="s">
        <v>126</v>
      </c>
      <c r="D37" s="9" t="s">
        <v>127</v>
      </c>
      <c r="E37" s="10">
        <v>1</v>
      </c>
      <c r="F37" s="9" t="s">
        <v>110</v>
      </c>
      <c r="G37" s="9" t="s">
        <v>115</v>
      </c>
      <c r="H37" s="11"/>
      <c r="I37" s="12">
        <v>300</v>
      </c>
      <c r="J37" s="12">
        <v>250</v>
      </c>
      <c r="K37" s="12">
        <v>300</v>
      </c>
      <c r="L37" s="12">
        <f t="array" ref="L37">IFERROR(LOOKUP(2^15,SEARCH({"40A","63A","80A","100A","125A","160A","200A","250A","400A","630A","800A","1000A","1250A","1600A","2000A","2500A","3200A","4000A","5000A","6300A"},UPPER(D37)),{40,63,80,100,125,160,200,250,400,630,800,1000,1250,1600,2000,2500,3200,4000,5000,6300}),0)</f>
        <v>3200</v>
      </c>
      <c r="M37" s="9" t="str">
        <f t="shared" si="1"/>
        <v>Z-Unit Flat</v>
      </c>
      <c r="N37" s="9" t="str">
        <f t="shared" si="2"/>
        <v>AL</v>
      </c>
      <c r="O37" s="13" t="str">
        <f t="shared" si="3"/>
        <v>Silver</v>
      </c>
      <c r="P37" s="9" t="str">
        <f t="shared" si="4"/>
        <v>PET</v>
      </c>
      <c r="Q37" s="9" t="str">
        <f t="shared" si="5"/>
        <v>4</v>
      </c>
      <c r="R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" s="14" t="str">
        <f>IF(ProjectsDB[[#This Row],[Item Type]]="Straight Plug-In",_xlfn.TEXTJOIN("-",TRUE,M37&amp;"-"&amp;_xlfn.LET(_xlpm.txt,ProjectsDB[[#This Row],[Assembly]],_xlpm.pos,FIND("SP",_xlpm.txt),_xlpm.pre,LEFT(_xlpm.txt,_xlpm.pos-1),IF(RIGHT(_xlpm.pre,3)="123","3PL",IF(RIGHT(_xlpm.pre,2)="12","2PL",IF(RIGHT(_xlpm.pre,1)="1","1PL","3PL")))),N37,O37,P37,Q37&amp;"W",R37),_xlfn.TEXTJOIN("-",TRUE,M37,N37,O37,P37,Q37&amp;"W",R37))</f>
        <v>Z-Unit Flat-AL-Silver-PET-4W-2</v>
      </c>
      <c r="T37" s="14" t="str">
        <f>IF(COUNTIF(Cycletime[Element Desc.],ProjectsDB[[#This Row],[Element Desc.]])&gt;0,"Found","Not Found")</f>
        <v>Found</v>
      </c>
    </row>
    <row r="38" spans="2:20" x14ac:dyDescent="0.25">
      <c r="B38" s="8" t="s">
        <v>128</v>
      </c>
      <c r="C38" s="9" t="s">
        <v>129</v>
      </c>
      <c r="D38" s="9" t="s">
        <v>130</v>
      </c>
      <c r="E38" s="10">
        <v>1</v>
      </c>
      <c r="F38" s="9" t="s">
        <v>110</v>
      </c>
      <c r="G38" s="9" t="s">
        <v>115</v>
      </c>
      <c r="H38" s="11"/>
      <c r="I38" s="12">
        <v>410</v>
      </c>
      <c r="J38" s="12">
        <v>450</v>
      </c>
      <c r="K38" s="12"/>
      <c r="L38" s="12">
        <f t="array" ref="L38">IFERROR(LOOKUP(2^15,SEARCH({"40A","63A","80A","100A","125A","160A","200A","250A","400A","630A","800A","1000A","1250A","1600A","2000A","2500A","3200A","4000A","5000A","6300A"},UPPER(D38)),{40,63,80,100,125,160,200,250,400,630,800,1000,1250,1600,2000,2500,3200,4000,5000,6300}),0)</f>
        <v>3200</v>
      </c>
      <c r="M38" s="9" t="str">
        <f t="shared" si="1"/>
        <v>Elbow Flat</v>
      </c>
      <c r="N38" s="9" t="str">
        <f t="shared" si="2"/>
        <v>AL</v>
      </c>
      <c r="O38" s="13" t="str">
        <f t="shared" si="3"/>
        <v>Silver</v>
      </c>
      <c r="P38" s="9" t="str">
        <f t="shared" si="4"/>
        <v>PET</v>
      </c>
      <c r="Q38" s="9" t="str">
        <f t="shared" si="5"/>
        <v>4</v>
      </c>
      <c r="R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" s="14" t="str">
        <f>IF(ProjectsDB[[#This Row],[Item Type]]="Straight Plug-In",_xlfn.TEXTJOIN("-",TRUE,M38&amp;"-"&amp;_xlfn.LET(_xlpm.txt,ProjectsDB[[#This Row],[Assembly]],_xlpm.pos,FIND("SP",_xlpm.txt),_xlpm.pre,LEFT(_xlpm.txt,_xlpm.pos-1),IF(RIGHT(_xlpm.pre,3)="123","3PL",IF(RIGHT(_xlpm.pre,2)="12","2PL",IF(RIGHT(_xlpm.pre,1)="1","1PL","3PL")))),N38,O38,P38,Q38&amp;"W",R38),_xlfn.TEXTJOIN("-",TRUE,M38,N38,O38,P38,Q38&amp;"W",R38))</f>
        <v>Elbow Flat-AL-Silver-PET-4W-2</v>
      </c>
      <c r="T38" s="14" t="str">
        <f>IF(COUNTIF(Cycletime[Element Desc.],ProjectsDB[[#This Row],[Element Desc.]])&gt;0,"Found","Not Found")</f>
        <v>Found</v>
      </c>
    </row>
    <row r="39" spans="2:20" x14ac:dyDescent="0.25">
      <c r="B39" s="8" t="s">
        <v>131</v>
      </c>
      <c r="C39" s="9" t="s">
        <v>132</v>
      </c>
      <c r="D39" s="9" t="s">
        <v>133</v>
      </c>
      <c r="E39" s="10">
        <v>1</v>
      </c>
      <c r="F39" s="9" t="s">
        <v>110</v>
      </c>
      <c r="G39" s="9" t="s">
        <v>115</v>
      </c>
      <c r="H39" s="11"/>
      <c r="I39" s="12">
        <v>980</v>
      </c>
      <c r="J39" s="12">
        <v>400</v>
      </c>
      <c r="K39" s="12"/>
      <c r="L39" s="12">
        <f t="array" ref="L39">IFERROR(LOOKUP(2^15,SEARCH({"40A","63A","80A","100A","125A","160A","200A","250A","400A","630A","800A","1000A","1250A","1600A","2000A","2500A","3200A","4000A","5000A","6300A"},UPPER(D39)),{40,63,80,100,125,160,200,250,400,630,800,1000,1250,1600,2000,2500,3200,4000,5000,6300}),0)</f>
        <v>3200</v>
      </c>
      <c r="M39" s="9" t="str">
        <f t="shared" si="1"/>
        <v>Elbow Flat</v>
      </c>
      <c r="N39" s="9" t="str">
        <f t="shared" si="2"/>
        <v>AL</v>
      </c>
      <c r="O39" s="13" t="str">
        <f t="shared" si="3"/>
        <v>Silver</v>
      </c>
      <c r="P39" s="9" t="str">
        <f t="shared" si="4"/>
        <v>PET</v>
      </c>
      <c r="Q39" s="9" t="str">
        <f t="shared" si="5"/>
        <v>4</v>
      </c>
      <c r="R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" s="14" t="str">
        <f>IF(ProjectsDB[[#This Row],[Item Type]]="Straight Plug-In",_xlfn.TEXTJOIN("-",TRUE,M39&amp;"-"&amp;_xlfn.LET(_xlpm.txt,ProjectsDB[[#This Row],[Assembly]],_xlpm.pos,FIND("SP",_xlpm.txt),_xlpm.pre,LEFT(_xlpm.txt,_xlpm.pos-1),IF(RIGHT(_xlpm.pre,3)="123","3PL",IF(RIGHT(_xlpm.pre,2)="12","2PL",IF(RIGHT(_xlpm.pre,1)="1","1PL","3PL")))),N39,O39,P39,Q39&amp;"W",R39),_xlfn.TEXTJOIN("-",TRUE,M39,N39,O39,P39,Q39&amp;"W",R39))</f>
        <v>Elbow Flat-AL-Silver-PET-4W-2</v>
      </c>
      <c r="T39" s="14" t="str">
        <f>IF(COUNTIF(Cycletime[Element Desc.],ProjectsDB[[#This Row],[Element Desc.]])&gt;0,"Found","Not Found")</f>
        <v>Found</v>
      </c>
    </row>
    <row r="40" spans="2:20" x14ac:dyDescent="0.25">
      <c r="B40" s="8" t="s">
        <v>134</v>
      </c>
      <c r="C40" s="9" t="s">
        <v>135</v>
      </c>
      <c r="D40" s="9" t="s">
        <v>136</v>
      </c>
      <c r="E40" s="10">
        <v>1</v>
      </c>
      <c r="F40" s="9" t="s">
        <v>110</v>
      </c>
      <c r="G40" s="9" t="s">
        <v>115</v>
      </c>
      <c r="H40" s="11"/>
      <c r="I40" s="12">
        <v>2220</v>
      </c>
      <c r="J40" s="12"/>
      <c r="K40" s="12"/>
      <c r="L40" s="12">
        <f t="array" ref="L40">IFERROR(LOOKUP(2^15,SEARCH({"40A","63A","80A","100A","125A","160A","200A","250A","400A","630A","800A","1000A","1250A","1600A","2000A","2500A","3200A","4000A","5000A","6300A"},UPPER(D40)),{40,63,80,100,125,160,200,250,400,630,800,1000,1250,1600,2000,2500,3200,4000,5000,6300}),0)</f>
        <v>3200</v>
      </c>
      <c r="M40" s="9" t="str">
        <f t="shared" si="1"/>
        <v>Straight Feeder</v>
      </c>
      <c r="N40" s="9" t="str">
        <f t="shared" si="2"/>
        <v>AL</v>
      </c>
      <c r="O40" s="13" t="str">
        <f t="shared" si="3"/>
        <v>Silver</v>
      </c>
      <c r="P40" s="9" t="str">
        <f t="shared" si="4"/>
        <v>PET</v>
      </c>
      <c r="Q40" s="9" t="str">
        <f t="shared" si="5"/>
        <v>4</v>
      </c>
      <c r="R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" s="14" t="str">
        <f>IF(ProjectsDB[[#This Row],[Item Type]]="Straight Plug-In",_xlfn.TEXTJOIN("-",TRUE,M40&amp;"-"&amp;_xlfn.LET(_xlpm.txt,ProjectsDB[[#This Row],[Assembly]],_xlpm.pos,FIND("SP",_xlpm.txt),_xlpm.pre,LEFT(_xlpm.txt,_xlpm.pos-1),IF(RIGHT(_xlpm.pre,3)="123","3PL",IF(RIGHT(_xlpm.pre,2)="12","2PL",IF(RIGHT(_xlpm.pre,1)="1","1PL","3PL")))),N40,O40,P40,Q40&amp;"W",R40),_xlfn.TEXTJOIN("-",TRUE,M40,N40,O40,P40,Q40&amp;"W",R40))</f>
        <v>Straight Feeder-AL-Silver-PET-4W-2</v>
      </c>
      <c r="T40" s="14" t="str">
        <f>IF(COUNTIF(Cycletime[Element Desc.],ProjectsDB[[#This Row],[Element Desc.]])&gt;0,"Found","Not Found")</f>
        <v>Found</v>
      </c>
    </row>
    <row r="41" spans="2:20" x14ac:dyDescent="0.25">
      <c r="B41" s="8" t="s">
        <v>137</v>
      </c>
      <c r="C41" s="9" t="s">
        <v>138</v>
      </c>
      <c r="D41" s="9" t="s">
        <v>139</v>
      </c>
      <c r="E41" s="10">
        <v>1</v>
      </c>
      <c r="F41" s="9" t="s">
        <v>110</v>
      </c>
      <c r="G41" s="9" t="s">
        <v>115</v>
      </c>
      <c r="H41" s="11"/>
      <c r="I41" s="12">
        <v>940</v>
      </c>
      <c r="J41" s="12">
        <v>760</v>
      </c>
      <c r="K41" s="12"/>
      <c r="L41" s="12">
        <f t="array" ref="L41">IFERROR(LOOKUP(2^15,SEARCH({"40A","63A","80A","100A","125A","160A","200A","250A","400A","630A","800A","1000A","1250A","1600A","2000A","2500A","3200A","4000A","5000A","6300A"},UPPER(D41)),{40,63,80,100,125,160,200,250,400,630,800,1000,1250,1600,2000,2500,3200,4000,5000,6300}),0)</f>
        <v>3200</v>
      </c>
      <c r="M41" s="9" t="str">
        <f t="shared" si="1"/>
        <v>Elbow Edge</v>
      </c>
      <c r="N41" s="9" t="str">
        <f t="shared" si="2"/>
        <v>AL</v>
      </c>
      <c r="O41" s="13" t="str">
        <f t="shared" si="3"/>
        <v>Silver</v>
      </c>
      <c r="P41" s="9" t="str">
        <f t="shared" si="4"/>
        <v>PET</v>
      </c>
      <c r="Q41" s="9" t="str">
        <f t="shared" si="5"/>
        <v>4</v>
      </c>
      <c r="R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1" s="14" t="str">
        <f>IF(ProjectsDB[[#This Row],[Item Type]]="Straight Plug-In",_xlfn.TEXTJOIN("-",TRUE,M41&amp;"-"&amp;_xlfn.LET(_xlpm.txt,ProjectsDB[[#This Row],[Assembly]],_xlpm.pos,FIND("SP",_xlpm.txt),_xlpm.pre,LEFT(_xlpm.txt,_xlpm.pos-1),IF(RIGHT(_xlpm.pre,3)="123","3PL",IF(RIGHT(_xlpm.pre,2)="12","2PL",IF(RIGHT(_xlpm.pre,1)="1","1PL","3PL")))),N41,O41,P41,Q41&amp;"W",R41),_xlfn.TEXTJOIN("-",TRUE,M41,N41,O41,P41,Q41&amp;"W",R41))</f>
        <v>Elbow Edge-AL-Silver-PET-4W-2</v>
      </c>
      <c r="T41" s="14" t="str">
        <f>IF(COUNTIF(Cycletime[Element Desc.],ProjectsDB[[#This Row],[Element Desc.]])&gt;0,"Found","Not Found")</f>
        <v>Found</v>
      </c>
    </row>
    <row r="42" spans="2:20" x14ac:dyDescent="0.25">
      <c r="B42" s="8" t="s">
        <v>140</v>
      </c>
      <c r="C42" s="9" t="s">
        <v>141</v>
      </c>
      <c r="D42" s="9" t="s">
        <v>142</v>
      </c>
      <c r="E42" s="10">
        <v>1</v>
      </c>
      <c r="F42" s="9" t="s">
        <v>110</v>
      </c>
      <c r="G42" s="9" t="s">
        <v>115</v>
      </c>
      <c r="H42" s="11"/>
      <c r="I42" s="12">
        <v>1320</v>
      </c>
      <c r="J42" s="12"/>
      <c r="K42" s="12"/>
      <c r="L42" s="12">
        <f t="array" ref="L42">IFERROR(LOOKUP(2^15,SEARCH({"40A","63A","80A","100A","125A","160A","200A","250A","400A","630A","800A","1000A","1250A","1600A","2000A","2500A","3200A","4000A","5000A","6300A"},UPPER(D42)),{40,63,80,100,125,160,200,250,400,630,800,1000,1250,1600,2000,2500,3200,4000,5000,6300}),0)</f>
        <v>3200</v>
      </c>
      <c r="M42" s="9" t="str">
        <f t="shared" si="1"/>
        <v>Straight Feeder</v>
      </c>
      <c r="N42" s="9" t="str">
        <f t="shared" si="2"/>
        <v>AL</v>
      </c>
      <c r="O42" s="13" t="str">
        <f t="shared" si="3"/>
        <v>Silver</v>
      </c>
      <c r="P42" s="9" t="str">
        <f t="shared" si="4"/>
        <v>PET</v>
      </c>
      <c r="Q42" s="9" t="str">
        <f t="shared" si="5"/>
        <v>4</v>
      </c>
      <c r="R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2" s="14" t="str">
        <f>IF(ProjectsDB[[#This Row],[Item Type]]="Straight Plug-In",_xlfn.TEXTJOIN("-",TRUE,M42&amp;"-"&amp;_xlfn.LET(_xlpm.txt,ProjectsDB[[#This Row],[Assembly]],_xlpm.pos,FIND("SP",_xlpm.txt),_xlpm.pre,LEFT(_xlpm.txt,_xlpm.pos-1),IF(RIGHT(_xlpm.pre,3)="123","3PL",IF(RIGHT(_xlpm.pre,2)="12","2PL",IF(RIGHT(_xlpm.pre,1)="1","1PL","3PL")))),N42,O42,P42,Q42&amp;"W",R42),_xlfn.TEXTJOIN("-",TRUE,M42,N42,O42,P42,Q42&amp;"W",R42))</f>
        <v>Straight Feeder-AL-Silver-PET-4W-2</v>
      </c>
      <c r="T42" s="14" t="str">
        <f>IF(COUNTIF(Cycletime[Element Desc.],ProjectsDB[[#This Row],[Element Desc.]])&gt;0,"Found","Not Found")</f>
        <v>Found</v>
      </c>
    </row>
    <row r="43" spans="2:20" x14ac:dyDescent="0.25">
      <c r="B43" s="8" t="s">
        <v>143</v>
      </c>
      <c r="C43" s="9" t="s">
        <v>144</v>
      </c>
      <c r="D43" s="9" t="s">
        <v>145</v>
      </c>
      <c r="E43" s="10">
        <v>10</v>
      </c>
      <c r="F43" s="9" t="s">
        <v>110</v>
      </c>
      <c r="G43" s="9" t="s">
        <v>115</v>
      </c>
      <c r="H43" s="11"/>
      <c r="I43" s="12"/>
      <c r="J43" s="12"/>
      <c r="K43" s="12"/>
      <c r="L43" s="12">
        <f t="array" ref="L43">IFERROR(LOOKUP(2^15,SEARCH({"40A","63A","80A","100A","125A","160A","200A","250A","400A","630A","800A","1000A","1250A","1600A","2000A","2500A","3200A","4000A","5000A","6300A"},UPPER(D43)),{40,63,80,100,125,160,200,250,400,630,800,1000,1250,1600,2000,2500,3200,4000,5000,6300}),0)</f>
        <v>3200</v>
      </c>
      <c r="M43" s="9" t="str">
        <f t="shared" si="1"/>
        <v>Joint Pack</v>
      </c>
      <c r="N43" s="9" t="str">
        <f t="shared" si="2"/>
        <v>AL</v>
      </c>
      <c r="O43" s="13" t="str">
        <f t="shared" si="3"/>
        <v>Silver</v>
      </c>
      <c r="P43" s="9" t="str">
        <f t="shared" si="4"/>
        <v>None</v>
      </c>
      <c r="Q43" s="9" t="str">
        <f t="shared" si="5"/>
        <v>4</v>
      </c>
      <c r="R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3" s="14" t="str">
        <f>IF(ProjectsDB[[#This Row],[Item Type]]="Straight Plug-In",_xlfn.TEXTJOIN("-",TRUE,M43&amp;"-"&amp;_xlfn.LET(_xlpm.txt,ProjectsDB[[#This Row],[Assembly]],_xlpm.pos,FIND("SP",_xlpm.txt),_xlpm.pre,LEFT(_xlpm.txt,_xlpm.pos-1),IF(RIGHT(_xlpm.pre,3)="123","3PL",IF(RIGHT(_xlpm.pre,2)="12","2PL",IF(RIGHT(_xlpm.pre,1)="1","1PL","3PL")))),N43,O43,P43,Q43&amp;"W",R43),_xlfn.TEXTJOIN("-",TRUE,M43,N43,O43,P43,Q43&amp;"W",R43))</f>
        <v>Joint Pack-AL-Silver-None-4W-2</v>
      </c>
      <c r="T43" s="14" t="str">
        <f>IF(COUNTIF(Cycletime[Element Desc.],ProjectsDB[[#This Row],[Element Desc.]])&gt;0,"Found","Not Found")</f>
        <v>Found</v>
      </c>
    </row>
    <row r="44" spans="2:20" x14ac:dyDescent="0.25">
      <c r="B44" s="8" t="s">
        <v>146</v>
      </c>
      <c r="C44" s="9" t="s">
        <v>147</v>
      </c>
      <c r="D44" s="9" t="s">
        <v>148</v>
      </c>
      <c r="E44" s="10">
        <v>1</v>
      </c>
      <c r="F44" s="9" t="s">
        <v>110</v>
      </c>
      <c r="G44" s="9" t="s">
        <v>115</v>
      </c>
      <c r="H44" s="11"/>
      <c r="I44" s="12">
        <v>400</v>
      </c>
      <c r="J44" s="12">
        <v>330</v>
      </c>
      <c r="K44" s="12"/>
      <c r="L44" s="12">
        <f t="array" ref="L44">IFERROR(LOOKUP(2^15,SEARCH({"40A","63A","80A","100A","125A","160A","200A","250A","400A","630A","800A","1000A","1250A","1600A","2000A","2500A","3200A","4000A","5000A","6300A"},UPPER(D44)),{40,63,80,100,125,160,200,250,400,630,800,1000,1250,1600,2000,2500,3200,4000,5000,6300}),0)</f>
        <v>4000</v>
      </c>
      <c r="M44" s="9" t="str">
        <f t="shared" si="1"/>
        <v>Elbow Flat</v>
      </c>
      <c r="N44" s="9" t="str">
        <f t="shared" si="2"/>
        <v>AL</v>
      </c>
      <c r="O44" s="13" t="str">
        <f t="shared" si="3"/>
        <v>Silver</v>
      </c>
      <c r="P44" s="9" t="str">
        <f t="shared" si="4"/>
        <v>PET</v>
      </c>
      <c r="Q44" s="9" t="str">
        <f t="shared" si="5"/>
        <v>4</v>
      </c>
      <c r="R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" s="14" t="str">
        <f>IF(ProjectsDB[[#This Row],[Item Type]]="Straight Plug-In",_xlfn.TEXTJOIN("-",TRUE,M44&amp;"-"&amp;_xlfn.LET(_xlpm.txt,ProjectsDB[[#This Row],[Assembly]],_xlpm.pos,FIND("SP",_xlpm.txt),_xlpm.pre,LEFT(_xlpm.txt,_xlpm.pos-1),IF(RIGHT(_xlpm.pre,3)="123","3PL",IF(RIGHT(_xlpm.pre,2)="12","2PL",IF(RIGHT(_xlpm.pre,1)="1","1PL","3PL")))),N44,O44,P44,Q44&amp;"W",R44),_xlfn.TEXTJOIN("-",TRUE,M44,N44,O44,P44,Q44&amp;"W",R44))</f>
        <v>Elbow Flat-AL-Silver-PET-4W-2</v>
      </c>
      <c r="T44" s="14" t="str">
        <f>IF(COUNTIF(Cycletime[Element Desc.],ProjectsDB[[#This Row],[Element Desc.]])&gt;0,"Found","Not Found")</f>
        <v>Found</v>
      </c>
    </row>
    <row r="45" spans="2:20" x14ac:dyDescent="0.25">
      <c r="B45" s="8" t="s">
        <v>149</v>
      </c>
      <c r="C45" s="9" t="s">
        <v>147</v>
      </c>
      <c r="D45" s="9" t="s">
        <v>148</v>
      </c>
      <c r="E45" s="10">
        <v>1</v>
      </c>
      <c r="F45" s="9" t="s">
        <v>110</v>
      </c>
      <c r="G45" s="9" t="s">
        <v>115</v>
      </c>
      <c r="H45" s="11"/>
      <c r="I45" s="12">
        <v>400</v>
      </c>
      <c r="J45" s="12">
        <v>330</v>
      </c>
      <c r="K45" s="12"/>
      <c r="L45" s="12">
        <f t="array" ref="L45">IFERROR(LOOKUP(2^15,SEARCH({"40A","63A","80A","100A","125A","160A","200A","250A","400A","630A","800A","1000A","1250A","1600A","2000A","2500A","3200A","4000A","5000A","6300A"},UPPER(D45)),{40,63,80,100,125,160,200,250,400,630,800,1000,1250,1600,2000,2500,3200,4000,5000,6300}),0)</f>
        <v>4000</v>
      </c>
      <c r="M45" s="9" t="str">
        <f t="shared" si="1"/>
        <v>Elbow Flat</v>
      </c>
      <c r="N45" s="9" t="str">
        <f t="shared" si="2"/>
        <v>AL</v>
      </c>
      <c r="O45" s="13" t="str">
        <f t="shared" si="3"/>
        <v>Silver</v>
      </c>
      <c r="P45" s="9" t="str">
        <f t="shared" si="4"/>
        <v>PET</v>
      </c>
      <c r="Q45" s="9" t="str">
        <f t="shared" si="5"/>
        <v>4</v>
      </c>
      <c r="R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5" s="14" t="str">
        <f>IF(ProjectsDB[[#This Row],[Item Type]]="Straight Plug-In",_xlfn.TEXTJOIN("-",TRUE,M45&amp;"-"&amp;_xlfn.LET(_xlpm.txt,ProjectsDB[[#This Row],[Assembly]],_xlpm.pos,FIND("SP",_xlpm.txt),_xlpm.pre,LEFT(_xlpm.txt,_xlpm.pos-1),IF(RIGHT(_xlpm.pre,3)="123","3PL",IF(RIGHT(_xlpm.pre,2)="12","2PL",IF(RIGHT(_xlpm.pre,1)="1","1PL","3PL")))),N45,O45,P45,Q45&amp;"W",R45),_xlfn.TEXTJOIN("-",TRUE,M45,N45,O45,P45,Q45&amp;"W",R45))</f>
        <v>Elbow Flat-AL-Silver-PET-4W-2</v>
      </c>
      <c r="T45" s="14" t="str">
        <f>IF(COUNTIF(Cycletime[Element Desc.],ProjectsDB[[#This Row],[Element Desc.]])&gt;0,"Found","Not Found")</f>
        <v>Found</v>
      </c>
    </row>
    <row r="46" spans="2:20" x14ac:dyDescent="0.25">
      <c r="B46" s="8" t="s">
        <v>150</v>
      </c>
      <c r="C46" s="9" t="s">
        <v>151</v>
      </c>
      <c r="D46" s="9" t="s">
        <v>152</v>
      </c>
      <c r="E46" s="10">
        <v>1</v>
      </c>
      <c r="F46" s="9" t="s">
        <v>110</v>
      </c>
      <c r="G46" s="9" t="s">
        <v>115</v>
      </c>
      <c r="H46" s="11"/>
      <c r="I46" s="12">
        <v>700</v>
      </c>
      <c r="J46" s="12"/>
      <c r="K46" s="12"/>
      <c r="L46" s="12">
        <f t="array" ref="L46">IFERROR(LOOKUP(2^15,SEARCH({"40A","63A","80A","100A","125A","160A","200A","250A","400A","630A","800A","1000A","1250A","1600A","2000A","2500A","3200A","4000A","5000A","6300A"},UPPER(D46)),{40,63,80,100,125,160,200,250,400,630,800,1000,1250,1600,2000,2500,3200,4000,5000,6300}),0)</f>
        <v>4000</v>
      </c>
      <c r="M46" s="9" t="str">
        <f t="shared" si="1"/>
        <v>Straight Feeder</v>
      </c>
      <c r="N46" s="9" t="str">
        <f t="shared" si="2"/>
        <v>AL</v>
      </c>
      <c r="O46" s="13" t="str">
        <f t="shared" si="3"/>
        <v>Silver</v>
      </c>
      <c r="P46" s="9" t="str">
        <f t="shared" si="4"/>
        <v>PET</v>
      </c>
      <c r="Q46" s="9" t="str">
        <f t="shared" si="5"/>
        <v>4</v>
      </c>
      <c r="R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" s="14" t="str">
        <f>IF(ProjectsDB[[#This Row],[Item Type]]="Straight Plug-In",_xlfn.TEXTJOIN("-",TRUE,M46&amp;"-"&amp;_xlfn.LET(_xlpm.txt,ProjectsDB[[#This Row],[Assembly]],_xlpm.pos,FIND("SP",_xlpm.txt),_xlpm.pre,LEFT(_xlpm.txt,_xlpm.pos-1),IF(RIGHT(_xlpm.pre,3)="123","3PL",IF(RIGHT(_xlpm.pre,2)="12","2PL",IF(RIGHT(_xlpm.pre,1)="1","1PL","3PL")))),N46,O46,P46,Q46&amp;"W",R46),_xlfn.TEXTJOIN("-",TRUE,M46,N46,O46,P46,Q46&amp;"W",R46))</f>
        <v>Straight Feeder-AL-Silver-PET-4W-2</v>
      </c>
      <c r="T46" s="14" t="str">
        <f>IF(COUNTIF(Cycletime[Element Desc.],ProjectsDB[[#This Row],[Element Desc.]])&gt;0,"Found","Not Found")</f>
        <v>Found</v>
      </c>
    </row>
    <row r="47" spans="2:20" x14ac:dyDescent="0.25">
      <c r="B47" s="8" t="s">
        <v>153</v>
      </c>
      <c r="C47" s="9" t="s">
        <v>154</v>
      </c>
      <c r="D47" s="9" t="s">
        <v>155</v>
      </c>
      <c r="E47" s="10">
        <v>1</v>
      </c>
      <c r="F47" s="9" t="s">
        <v>110</v>
      </c>
      <c r="G47" s="9" t="s">
        <v>115</v>
      </c>
      <c r="H47" s="11"/>
      <c r="I47" s="12">
        <v>300</v>
      </c>
      <c r="J47" s="12">
        <v>280</v>
      </c>
      <c r="K47" s="12">
        <v>350</v>
      </c>
      <c r="L47" s="12">
        <f t="array" ref="L47">IFERROR(LOOKUP(2^15,SEARCH({"40A","63A","80A","100A","125A","160A","200A","250A","400A","630A","800A","1000A","1250A","1600A","2000A","2500A","3200A","4000A","5000A","6300A"},UPPER(D47)),{40,63,80,100,125,160,200,250,400,630,800,1000,1250,1600,2000,2500,3200,4000,5000,6300}),0)</f>
        <v>4000</v>
      </c>
      <c r="M47" s="9" t="str">
        <f t="shared" si="1"/>
        <v>Z-Unit Flat</v>
      </c>
      <c r="N47" s="9" t="str">
        <f t="shared" si="2"/>
        <v>AL</v>
      </c>
      <c r="O47" s="13" t="str">
        <f t="shared" si="3"/>
        <v>Silver</v>
      </c>
      <c r="P47" s="9" t="str">
        <f t="shared" si="4"/>
        <v>PET</v>
      </c>
      <c r="Q47" s="9" t="str">
        <f t="shared" si="5"/>
        <v>4</v>
      </c>
      <c r="R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" s="14" t="str">
        <f>IF(ProjectsDB[[#This Row],[Item Type]]="Straight Plug-In",_xlfn.TEXTJOIN("-",TRUE,M47&amp;"-"&amp;_xlfn.LET(_xlpm.txt,ProjectsDB[[#This Row],[Assembly]],_xlpm.pos,FIND("SP",_xlpm.txt),_xlpm.pre,LEFT(_xlpm.txt,_xlpm.pos-1),IF(RIGHT(_xlpm.pre,3)="123","3PL",IF(RIGHT(_xlpm.pre,2)="12","2PL",IF(RIGHT(_xlpm.pre,1)="1","1PL","3PL")))),N47,O47,P47,Q47&amp;"W",R47),_xlfn.TEXTJOIN("-",TRUE,M47,N47,O47,P47,Q47&amp;"W",R47))</f>
        <v>Z-Unit Flat-AL-Silver-PET-4W-2</v>
      </c>
      <c r="T47" s="14" t="str">
        <f>IF(COUNTIF(Cycletime[Element Desc.],ProjectsDB[[#This Row],[Element Desc.]])&gt;0,"Found","Not Found")</f>
        <v>Found</v>
      </c>
    </row>
    <row r="48" spans="2:20" x14ac:dyDescent="0.25">
      <c r="B48" s="8" t="s">
        <v>156</v>
      </c>
      <c r="C48" s="9" t="s">
        <v>157</v>
      </c>
      <c r="D48" s="9" t="s">
        <v>158</v>
      </c>
      <c r="E48" s="10">
        <v>4</v>
      </c>
      <c r="F48" s="9" t="s">
        <v>110</v>
      </c>
      <c r="G48" s="9" t="s">
        <v>115</v>
      </c>
      <c r="H48" s="11"/>
      <c r="I48" s="12"/>
      <c r="J48" s="12"/>
      <c r="K48" s="12"/>
      <c r="L48" s="12">
        <f t="array" ref="L48">IFERROR(LOOKUP(2^15,SEARCH({"40A","63A","80A","100A","125A","160A","200A","250A","400A","630A","800A","1000A","1250A","1600A","2000A","2500A","3200A","4000A","5000A","6300A"},UPPER(D48)),{40,63,80,100,125,160,200,250,400,630,800,1000,1250,1600,2000,2500,3200,4000,5000,6300}),0)</f>
        <v>4000</v>
      </c>
      <c r="M48" s="9" t="str">
        <f t="shared" si="1"/>
        <v>Joint Pack</v>
      </c>
      <c r="N48" s="9" t="str">
        <f t="shared" si="2"/>
        <v>AL</v>
      </c>
      <c r="O48" s="13" t="str">
        <f t="shared" si="3"/>
        <v>Silver</v>
      </c>
      <c r="P48" s="9" t="str">
        <f t="shared" si="4"/>
        <v>None</v>
      </c>
      <c r="Q48" s="9" t="str">
        <f t="shared" si="5"/>
        <v>4</v>
      </c>
      <c r="R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" s="14" t="str">
        <f>IF(ProjectsDB[[#This Row],[Item Type]]="Straight Plug-In",_xlfn.TEXTJOIN("-",TRUE,M48&amp;"-"&amp;_xlfn.LET(_xlpm.txt,ProjectsDB[[#This Row],[Assembly]],_xlpm.pos,FIND("SP",_xlpm.txt),_xlpm.pre,LEFT(_xlpm.txt,_xlpm.pos-1),IF(RIGHT(_xlpm.pre,3)="123","3PL",IF(RIGHT(_xlpm.pre,2)="12","2PL",IF(RIGHT(_xlpm.pre,1)="1","1PL","3PL")))),N48,O48,P48,Q48&amp;"W",R48),_xlfn.TEXTJOIN("-",TRUE,M48,N48,O48,P48,Q48&amp;"W",R48))</f>
        <v>Joint Pack-AL-Silver-None-4W-2</v>
      </c>
      <c r="T48" s="14" t="str">
        <f>IF(COUNTIF(Cycletime[Element Desc.],ProjectsDB[[#This Row],[Element Desc.]])&gt;0,"Found","Not Found")</f>
        <v>Found</v>
      </c>
    </row>
    <row r="49" spans="2:20" x14ac:dyDescent="0.25">
      <c r="B49" s="8" t="s">
        <v>159</v>
      </c>
      <c r="C49" s="9" t="s">
        <v>160</v>
      </c>
      <c r="D49" s="9" t="s">
        <v>161</v>
      </c>
      <c r="E49" s="10">
        <v>1</v>
      </c>
      <c r="F49" s="9" t="s">
        <v>110</v>
      </c>
      <c r="G49" s="9" t="s">
        <v>115</v>
      </c>
      <c r="H49" s="11"/>
      <c r="I49" s="12">
        <v>410</v>
      </c>
      <c r="J49" s="12">
        <v>300</v>
      </c>
      <c r="K49" s="12"/>
      <c r="L49" s="12">
        <f t="array" ref="L49">IFERROR(LOOKUP(2^15,SEARCH({"40A","63A","80A","100A","125A","160A","200A","250A","400A","630A","800A","1000A","1250A","1600A","2000A","2500A","3200A","4000A","5000A","6300A"},UPPER(D49)),{40,63,80,100,125,160,200,250,400,630,800,1000,1250,1600,2000,2500,3200,4000,5000,6300}),0)</f>
        <v>1600</v>
      </c>
      <c r="M49" s="9" t="str">
        <f t="shared" si="1"/>
        <v>Elbow Flat</v>
      </c>
      <c r="N49" s="9" t="str">
        <f t="shared" si="2"/>
        <v>AL</v>
      </c>
      <c r="O49" s="13" t="str">
        <f t="shared" si="3"/>
        <v>Silver</v>
      </c>
      <c r="P49" s="9" t="str">
        <f t="shared" si="4"/>
        <v>PET</v>
      </c>
      <c r="Q49" s="9" t="str">
        <f t="shared" si="5"/>
        <v>5</v>
      </c>
      <c r="R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9" s="14" t="str">
        <f>IF(ProjectsDB[[#This Row],[Item Type]]="Straight Plug-In",_xlfn.TEXTJOIN("-",TRUE,M49&amp;"-"&amp;_xlfn.LET(_xlpm.txt,ProjectsDB[[#This Row],[Assembly]],_xlpm.pos,FIND("SP",_xlpm.txt),_xlpm.pre,LEFT(_xlpm.txt,_xlpm.pos-1),IF(RIGHT(_xlpm.pre,3)="123","3PL",IF(RIGHT(_xlpm.pre,2)="12","2PL",IF(RIGHT(_xlpm.pre,1)="1","1PL","3PL")))),N49,O49,P49,Q49&amp;"W",R49),_xlfn.TEXTJOIN("-",TRUE,M49,N49,O49,P49,Q49&amp;"W",R49))</f>
        <v>Elbow Flat-AL-Silver-PET-5W-1</v>
      </c>
      <c r="T49" s="14" t="str">
        <f>IF(COUNTIF(Cycletime[Element Desc.],ProjectsDB[[#This Row],[Element Desc.]])&gt;0,"Found","Not Found")</f>
        <v>Found</v>
      </c>
    </row>
    <row r="50" spans="2:20" x14ac:dyDescent="0.25">
      <c r="B50" s="8" t="s">
        <v>162</v>
      </c>
      <c r="C50" s="9" t="s">
        <v>163</v>
      </c>
      <c r="D50" s="9" t="s">
        <v>164</v>
      </c>
      <c r="E50" s="10">
        <v>1</v>
      </c>
      <c r="F50" s="9" t="s">
        <v>110</v>
      </c>
      <c r="G50" s="9" t="s">
        <v>115</v>
      </c>
      <c r="H50" s="11"/>
      <c r="I50" s="12">
        <v>610</v>
      </c>
      <c r="J50" s="12">
        <v>600</v>
      </c>
      <c r="K50" s="12"/>
      <c r="L50" s="12">
        <f t="array" ref="L50">IFERROR(LOOKUP(2^15,SEARCH({"40A","63A","80A","100A","125A","160A","200A","250A","400A","630A","800A","1000A","1250A","1600A","2000A","2500A","3200A","4000A","5000A","6300A"},UPPER(D50)),{40,63,80,100,125,160,200,250,400,630,800,1000,1250,1600,2000,2500,3200,4000,5000,6300}),0)</f>
        <v>1600</v>
      </c>
      <c r="M50" s="9" t="str">
        <f t="shared" si="1"/>
        <v>Elbow Edge</v>
      </c>
      <c r="N50" s="9" t="str">
        <f t="shared" si="2"/>
        <v>AL</v>
      </c>
      <c r="O50" s="13" t="str">
        <f t="shared" si="3"/>
        <v>Silver</v>
      </c>
      <c r="P50" s="9" t="str">
        <f t="shared" si="4"/>
        <v>PET</v>
      </c>
      <c r="Q50" s="9" t="str">
        <f t="shared" si="5"/>
        <v>5</v>
      </c>
      <c r="R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0" s="14" t="str">
        <f>IF(ProjectsDB[[#This Row],[Item Type]]="Straight Plug-In",_xlfn.TEXTJOIN("-",TRUE,M50&amp;"-"&amp;_xlfn.LET(_xlpm.txt,ProjectsDB[[#This Row],[Assembly]],_xlpm.pos,FIND("SP",_xlpm.txt),_xlpm.pre,LEFT(_xlpm.txt,_xlpm.pos-1),IF(RIGHT(_xlpm.pre,3)="123","3PL",IF(RIGHT(_xlpm.pre,2)="12","2PL",IF(RIGHT(_xlpm.pre,1)="1","1PL","3PL")))),N50,O50,P50,Q50&amp;"W",R50),_xlfn.TEXTJOIN("-",TRUE,M50,N50,O50,P50,Q50&amp;"W",R50))</f>
        <v>Elbow Edge-AL-Silver-PET-5W-1</v>
      </c>
      <c r="T50" s="14" t="str">
        <f>IF(COUNTIF(Cycletime[Element Desc.],ProjectsDB[[#This Row],[Element Desc.]])&gt;0,"Found","Not Found")</f>
        <v>Found</v>
      </c>
    </row>
    <row r="51" spans="2:20" x14ac:dyDescent="0.25">
      <c r="B51" s="8" t="s">
        <v>165</v>
      </c>
      <c r="C51" s="9" t="s">
        <v>166</v>
      </c>
      <c r="D51" s="9" t="s">
        <v>167</v>
      </c>
      <c r="E51" s="10">
        <v>1</v>
      </c>
      <c r="F51" s="9" t="s">
        <v>110</v>
      </c>
      <c r="G51" s="9" t="s">
        <v>115</v>
      </c>
      <c r="H51" s="11"/>
      <c r="I51" s="12">
        <v>997</v>
      </c>
      <c r="J51" s="12"/>
      <c r="K51" s="12"/>
      <c r="L51" s="12">
        <f t="array" ref="L51">IFERROR(LOOKUP(2^15,SEARCH({"40A","63A","80A","100A","125A","160A","200A","250A","400A","630A","800A","1000A","1250A","1600A","2000A","2500A","3200A","4000A","5000A","6300A"},UPPER(D51)),{40,63,80,100,125,160,200,250,400,630,800,1000,1250,1600,2000,2500,3200,4000,5000,6300}),0)</f>
        <v>1600</v>
      </c>
      <c r="M51" s="9" t="str">
        <f t="shared" si="1"/>
        <v>Straight Feeder</v>
      </c>
      <c r="N51" s="9" t="str">
        <f t="shared" si="2"/>
        <v>AL</v>
      </c>
      <c r="O51" s="13" t="str">
        <f t="shared" si="3"/>
        <v>Silver</v>
      </c>
      <c r="P51" s="9" t="str">
        <f t="shared" si="4"/>
        <v>PET</v>
      </c>
      <c r="Q51" s="9" t="str">
        <f t="shared" si="5"/>
        <v>5</v>
      </c>
      <c r="R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1" s="14" t="str">
        <f>IF(ProjectsDB[[#This Row],[Item Type]]="Straight Plug-In",_xlfn.TEXTJOIN("-",TRUE,M51&amp;"-"&amp;_xlfn.LET(_xlpm.txt,ProjectsDB[[#This Row],[Assembly]],_xlpm.pos,FIND("SP",_xlpm.txt),_xlpm.pre,LEFT(_xlpm.txt,_xlpm.pos-1),IF(RIGHT(_xlpm.pre,3)="123","3PL",IF(RIGHT(_xlpm.pre,2)="12","2PL",IF(RIGHT(_xlpm.pre,1)="1","1PL","3PL")))),N51,O51,P51,Q51&amp;"W",R51),_xlfn.TEXTJOIN("-",TRUE,M51,N51,O51,P51,Q51&amp;"W",R51))</f>
        <v>Straight Feeder-AL-Silver-PET-5W-1</v>
      </c>
      <c r="T51" s="14" t="str">
        <f>IF(COUNTIF(Cycletime[Element Desc.],ProjectsDB[[#This Row],[Element Desc.]])&gt;0,"Found","Not Found")</f>
        <v>Found</v>
      </c>
    </row>
    <row r="52" spans="2:20" x14ac:dyDescent="0.25">
      <c r="B52" s="8" t="s">
        <v>168</v>
      </c>
      <c r="C52" s="9" t="s">
        <v>169</v>
      </c>
      <c r="D52" s="9" t="s">
        <v>170</v>
      </c>
      <c r="E52" s="10">
        <v>1</v>
      </c>
      <c r="F52" s="9" t="s">
        <v>110</v>
      </c>
      <c r="G52" s="9" t="s">
        <v>115</v>
      </c>
      <c r="H52" s="11"/>
      <c r="I52" s="12">
        <v>343</v>
      </c>
      <c r="J52" s="12">
        <v>320</v>
      </c>
      <c r="K52" s="12">
        <v>450</v>
      </c>
      <c r="L52" s="12">
        <f t="array" ref="L52">IFERROR(LOOKUP(2^15,SEARCH({"40A","63A","80A","100A","125A","160A","200A","250A","400A","630A","800A","1000A","1250A","1600A","2000A","2500A","3200A","4000A","5000A","6300A"},UPPER(D52)),{40,63,80,100,125,160,200,250,400,630,800,1000,1250,1600,2000,2500,3200,4000,5000,6300}),0)</f>
        <v>1600</v>
      </c>
      <c r="M52" s="9" t="str">
        <f t="shared" si="1"/>
        <v>Offset Edge</v>
      </c>
      <c r="N52" s="9" t="str">
        <f t="shared" si="2"/>
        <v>AL</v>
      </c>
      <c r="O52" s="13" t="str">
        <f t="shared" si="3"/>
        <v>Silver</v>
      </c>
      <c r="P52" s="9" t="str">
        <f t="shared" si="4"/>
        <v>PET</v>
      </c>
      <c r="Q52" s="9" t="str">
        <f t="shared" si="5"/>
        <v>5</v>
      </c>
      <c r="R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2" s="14" t="str">
        <f>IF(ProjectsDB[[#This Row],[Item Type]]="Straight Plug-In",_xlfn.TEXTJOIN("-",TRUE,M52&amp;"-"&amp;_xlfn.LET(_xlpm.txt,ProjectsDB[[#This Row],[Assembly]],_xlpm.pos,FIND("SP",_xlpm.txt),_xlpm.pre,LEFT(_xlpm.txt,_xlpm.pos-1),IF(RIGHT(_xlpm.pre,3)="123","3PL",IF(RIGHT(_xlpm.pre,2)="12","2PL",IF(RIGHT(_xlpm.pre,1)="1","1PL","3PL")))),N52,O52,P52,Q52&amp;"W",R52),_xlfn.TEXTJOIN("-",TRUE,M52,N52,O52,P52,Q52&amp;"W",R52))</f>
        <v>Offset Edge-AL-Silver-PET-5W-1</v>
      </c>
      <c r="T52" s="14" t="str">
        <f>IF(COUNTIF(Cycletime[Element Desc.],ProjectsDB[[#This Row],[Element Desc.]])&gt;0,"Found","Not Found")</f>
        <v>Found</v>
      </c>
    </row>
    <row r="53" spans="2:20" x14ac:dyDescent="0.25">
      <c r="B53" s="8" t="s">
        <v>171</v>
      </c>
      <c r="C53" s="9" t="s">
        <v>172</v>
      </c>
      <c r="D53" s="9" t="s">
        <v>173</v>
      </c>
      <c r="E53" s="10">
        <v>4</v>
      </c>
      <c r="F53" s="9" t="s">
        <v>110</v>
      </c>
      <c r="G53" s="9" t="s">
        <v>115</v>
      </c>
      <c r="H53" s="11"/>
      <c r="I53" s="12"/>
      <c r="J53" s="12"/>
      <c r="K53" s="12"/>
      <c r="L53" s="12">
        <f t="array" ref="L53">IFERROR(LOOKUP(2^15,SEARCH({"40A","63A","80A","100A","125A","160A","200A","250A","400A","630A","800A","1000A","1250A","1600A","2000A","2500A","3200A","4000A","5000A","6300A"},UPPER(D53)),{40,63,80,100,125,160,200,250,400,630,800,1000,1250,1600,2000,2500,3200,4000,5000,6300}),0)</f>
        <v>1600</v>
      </c>
      <c r="M53" s="9" t="str">
        <f t="shared" si="1"/>
        <v>Joint Pack</v>
      </c>
      <c r="N53" s="9" t="str">
        <f t="shared" si="2"/>
        <v>AL</v>
      </c>
      <c r="O53" s="13" t="str">
        <f t="shared" si="3"/>
        <v>Silver</v>
      </c>
      <c r="P53" s="9" t="str">
        <f t="shared" si="4"/>
        <v>None</v>
      </c>
      <c r="Q53" s="9" t="str">
        <f t="shared" si="5"/>
        <v>5</v>
      </c>
      <c r="R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" s="14" t="str">
        <f>IF(ProjectsDB[[#This Row],[Item Type]]="Straight Plug-In",_xlfn.TEXTJOIN("-",TRUE,M53&amp;"-"&amp;_xlfn.LET(_xlpm.txt,ProjectsDB[[#This Row],[Assembly]],_xlpm.pos,FIND("SP",_xlpm.txt),_xlpm.pre,LEFT(_xlpm.txt,_xlpm.pos-1),IF(RIGHT(_xlpm.pre,3)="123","3PL",IF(RIGHT(_xlpm.pre,2)="12","2PL",IF(RIGHT(_xlpm.pre,1)="1","1PL","3PL")))),N53,O53,P53,Q53&amp;"W",R53),_xlfn.TEXTJOIN("-",TRUE,M53,N53,O53,P53,Q53&amp;"W",R53))</f>
        <v>Joint Pack-AL-Silver-None-5W-1</v>
      </c>
      <c r="T53" s="14" t="str">
        <f>IF(COUNTIF(Cycletime[Element Desc.],ProjectsDB[[#This Row],[Element Desc.]])&gt;0,"Found","Not Found")</f>
        <v>Found</v>
      </c>
    </row>
    <row r="54" spans="2:20" x14ac:dyDescent="0.25">
      <c r="B54" s="8" t="s">
        <v>174</v>
      </c>
      <c r="C54" s="9" t="s">
        <v>175</v>
      </c>
      <c r="D54" s="9" t="s">
        <v>176</v>
      </c>
      <c r="E54" s="10">
        <v>1</v>
      </c>
      <c r="F54" s="9" t="s">
        <v>110</v>
      </c>
      <c r="G54" s="9" t="s">
        <v>177</v>
      </c>
      <c r="H54" s="11"/>
      <c r="I54" s="12">
        <v>1770</v>
      </c>
      <c r="J54" s="12"/>
      <c r="K54" s="12"/>
      <c r="L54" s="12">
        <f t="array" ref="L54">IFERROR(LOOKUP(2^15,SEARCH({"40A","63A","80A","100A","125A","160A","200A","250A","400A","630A","800A","1000A","1250A","1600A","2000A","2500A","3200A","4000A","5000A","6300A"},UPPER(D54)),{40,63,80,100,125,160,200,250,400,630,800,1000,1250,1600,2000,2500,3200,4000,5000,6300}),0)</f>
        <v>1250</v>
      </c>
      <c r="M54" s="9" t="str">
        <f t="shared" si="1"/>
        <v>Straight Feeder</v>
      </c>
      <c r="N54" s="9" t="str">
        <f t="shared" si="2"/>
        <v>AL</v>
      </c>
      <c r="O54" s="13" t="str">
        <f t="shared" si="3"/>
        <v>Silver</v>
      </c>
      <c r="P54" s="9" t="str">
        <f t="shared" si="4"/>
        <v>PET</v>
      </c>
      <c r="Q54" s="9" t="str">
        <f t="shared" si="5"/>
        <v>5</v>
      </c>
      <c r="R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" s="14" t="str">
        <f>IF(ProjectsDB[[#This Row],[Item Type]]="Straight Plug-In",_xlfn.TEXTJOIN("-",TRUE,M54&amp;"-"&amp;_xlfn.LET(_xlpm.txt,ProjectsDB[[#This Row],[Assembly]],_xlpm.pos,FIND("SP",_xlpm.txt),_xlpm.pre,LEFT(_xlpm.txt,_xlpm.pos-1),IF(RIGHT(_xlpm.pre,3)="123","3PL",IF(RIGHT(_xlpm.pre,2)="12","2PL",IF(RIGHT(_xlpm.pre,1)="1","1PL","3PL")))),N54,O54,P54,Q54&amp;"W",R54),_xlfn.TEXTJOIN("-",TRUE,M54,N54,O54,P54,Q54&amp;"W",R54))</f>
        <v>Straight Feeder-AL-Silver-PET-5W-1</v>
      </c>
      <c r="T54" s="14" t="str">
        <f>IF(COUNTIF(Cycletime[Element Desc.],ProjectsDB[[#This Row],[Element Desc.]])&gt;0,"Found","Not Found")</f>
        <v>Found</v>
      </c>
    </row>
    <row r="55" spans="2:20" x14ac:dyDescent="0.25">
      <c r="B55" s="8" t="s">
        <v>178</v>
      </c>
      <c r="C55" s="9" t="s">
        <v>179</v>
      </c>
      <c r="D55" s="9" t="s">
        <v>180</v>
      </c>
      <c r="E55" s="10">
        <v>1</v>
      </c>
      <c r="F55" s="9" t="s">
        <v>110</v>
      </c>
      <c r="G55" s="9" t="s">
        <v>177</v>
      </c>
      <c r="H55" s="11"/>
      <c r="I55" s="12">
        <v>2350</v>
      </c>
      <c r="J55" s="12"/>
      <c r="K55" s="12"/>
      <c r="L55" s="12">
        <f t="array" ref="L55">IFERROR(LOOKUP(2^15,SEARCH({"40A","63A","80A","100A","125A","160A","200A","250A","400A","630A","800A","1000A","1250A","1600A","2000A","2500A","3200A","4000A","5000A","6300A"},UPPER(D55)),{40,63,80,100,125,160,200,250,400,630,800,1000,1250,1600,2000,2500,3200,4000,5000,6300}),0)</f>
        <v>1250</v>
      </c>
      <c r="M55" s="9" t="str">
        <f t="shared" si="1"/>
        <v>Straight Feeder</v>
      </c>
      <c r="N55" s="9" t="str">
        <f t="shared" si="2"/>
        <v>AL</v>
      </c>
      <c r="O55" s="13" t="str">
        <f t="shared" si="3"/>
        <v>Silver</v>
      </c>
      <c r="P55" s="9" t="str">
        <f t="shared" si="4"/>
        <v>PET</v>
      </c>
      <c r="Q55" s="9" t="str">
        <f t="shared" si="5"/>
        <v>5</v>
      </c>
      <c r="R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" s="14" t="str">
        <f>IF(ProjectsDB[[#This Row],[Item Type]]="Straight Plug-In",_xlfn.TEXTJOIN("-",TRUE,M55&amp;"-"&amp;_xlfn.LET(_xlpm.txt,ProjectsDB[[#This Row],[Assembly]],_xlpm.pos,FIND("SP",_xlpm.txt),_xlpm.pre,LEFT(_xlpm.txt,_xlpm.pos-1),IF(RIGHT(_xlpm.pre,3)="123","3PL",IF(RIGHT(_xlpm.pre,2)="12","2PL",IF(RIGHT(_xlpm.pre,1)="1","1PL","3PL")))),N55,O55,P55,Q55&amp;"W",R55),_xlfn.TEXTJOIN("-",TRUE,M55,N55,O55,P55,Q55&amp;"W",R55))</f>
        <v>Straight Feeder-AL-Silver-PET-5W-1</v>
      </c>
      <c r="T55" s="14" t="str">
        <f>IF(COUNTIF(Cycletime[Element Desc.],ProjectsDB[[#This Row],[Element Desc.]])&gt;0,"Found","Not Found")</f>
        <v>Found</v>
      </c>
    </row>
    <row r="56" spans="2:20" x14ac:dyDescent="0.25">
      <c r="B56" s="8" t="s">
        <v>181</v>
      </c>
      <c r="C56" s="9" t="s">
        <v>182</v>
      </c>
      <c r="D56" s="9" t="s">
        <v>183</v>
      </c>
      <c r="E56" s="10">
        <v>2</v>
      </c>
      <c r="F56" s="9" t="s">
        <v>110</v>
      </c>
      <c r="G56" s="9" t="s">
        <v>177</v>
      </c>
      <c r="H56" s="11"/>
      <c r="I56" s="12"/>
      <c r="J56" s="12"/>
      <c r="K56" s="12"/>
      <c r="L56" s="12">
        <f t="array" ref="L56">IFERROR(LOOKUP(2^15,SEARCH({"40A","63A","80A","100A","125A","160A","200A","250A","400A","630A","800A","1000A","1250A","1600A","2000A","2500A","3200A","4000A","5000A","6300A"},UPPER(D56)),{40,63,80,100,125,160,200,250,400,630,800,1000,1250,1600,2000,2500,3200,4000,5000,6300}),0)</f>
        <v>1250</v>
      </c>
      <c r="M56" s="9" t="str">
        <f t="shared" si="1"/>
        <v>Joint Pack</v>
      </c>
      <c r="N56" s="9" t="str">
        <f t="shared" si="2"/>
        <v>AL</v>
      </c>
      <c r="O56" s="13" t="str">
        <f t="shared" si="3"/>
        <v>Silver</v>
      </c>
      <c r="P56" s="9" t="str">
        <f t="shared" si="4"/>
        <v>None</v>
      </c>
      <c r="Q56" s="9" t="str">
        <f t="shared" si="5"/>
        <v>5</v>
      </c>
      <c r="R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" s="14" t="str">
        <f>IF(ProjectsDB[[#This Row],[Item Type]]="Straight Plug-In",_xlfn.TEXTJOIN("-",TRUE,M56&amp;"-"&amp;_xlfn.LET(_xlpm.txt,ProjectsDB[[#This Row],[Assembly]],_xlpm.pos,FIND("SP",_xlpm.txt),_xlpm.pre,LEFT(_xlpm.txt,_xlpm.pos-1),IF(RIGHT(_xlpm.pre,3)="123","3PL",IF(RIGHT(_xlpm.pre,2)="12","2PL",IF(RIGHT(_xlpm.pre,1)="1","1PL","3PL")))),N56,O56,P56,Q56&amp;"W",R56),_xlfn.TEXTJOIN("-",TRUE,M56,N56,O56,P56,Q56&amp;"W",R56))</f>
        <v>Joint Pack-AL-Silver-None-5W-1</v>
      </c>
      <c r="T56" s="14" t="str">
        <f>IF(COUNTIF(Cycletime[Element Desc.],ProjectsDB[[#This Row],[Element Desc.]])&gt;0,"Found","Not Found")</f>
        <v>Found</v>
      </c>
    </row>
    <row r="57" spans="2:20" x14ac:dyDescent="0.25">
      <c r="B57" s="8" t="s">
        <v>184</v>
      </c>
      <c r="C57" s="9" t="s">
        <v>185</v>
      </c>
      <c r="D57" s="9" t="s">
        <v>186</v>
      </c>
      <c r="E57" s="10">
        <v>1</v>
      </c>
      <c r="F57" s="9" t="s">
        <v>110</v>
      </c>
      <c r="G57" s="9" t="s">
        <v>177</v>
      </c>
      <c r="H57" s="11"/>
      <c r="I57" s="12">
        <v>670</v>
      </c>
      <c r="J57" s="12"/>
      <c r="K57" s="12"/>
      <c r="L57" s="12">
        <f t="array" ref="L57">IFERROR(LOOKUP(2^15,SEARCH({"40A","63A","80A","100A","125A","160A","200A","250A","400A","630A","800A","1000A","1250A","1600A","2000A","2500A","3200A","4000A","5000A","6300A"},UPPER(D57)),{40,63,80,100,125,160,200,250,400,630,800,1000,1250,1600,2000,2500,3200,4000,5000,6300}),0)</f>
        <v>1600</v>
      </c>
      <c r="M57" s="9" t="str">
        <f t="shared" si="1"/>
        <v>Straight Feeder</v>
      </c>
      <c r="N57" s="9" t="str">
        <f t="shared" si="2"/>
        <v>AL</v>
      </c>
      <c r="O57" s="13" t="str">
        <f t="shared" si="3"/>
        <v>Silver</v>
      </c>
      <c r="P57" s="9" t="str">
        <f t="shared" si="4"/>
        <v>PET</v>
      </c>
      <c r="Q57" s="9" t="str">
        <f t="shared" si="5"/>
        <v>5</v>
      </c>
      <c r="R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" s="14" t="str">
        <f>IF(ProjectsDB[[#This Row],[Item Type]]="Straight Plug-In",_xlfn.TEXTJOIN("-",TRUE,M57&amp;"-"&amp;_xlfn.LET(_xlpm.txt,ProjectsDB[[#This Row],[Assembly]],_xlpm.pos,FIND("SP",_xlpm.txt),_xlpm.pre,LEFT(_xlpm.txt,_xlpm.pos-1),IF(RIGHT(_xlpm.pre,3)="123","3PL",IF(RIGHT(_xlpm.pre,2)="12","2PL",IF(RIGHT(_xlpm.pre,1)="1","1PL","3PL")))),N57,O57,P57,Q57&amp;"W",R57),_xlfn.TEXTJOIN("-",TRUE,M57,N57,O57,P57,Q57&amp;"W",R57))</f>
        <v>Straight Feeder-AL-Silver-PET-5W-1</v>
      </c>
      <c r="T57" s="14" t="str">
        <f>IF(COUNTIF(Cycletime[Element Desc.],ProjectsDB[[#This Row],[Element Desc.]])&gt;0,"Found","Not Found")</f>
        <v>Found</v>
      </c>
    </row>
    <row r="58" spans="2:20" x14ac:dyDescent="0.25">
      <c r="B58" s="8" t="s">
        <v>187</v>
      </c>
      <c r="C58" s="9" t="s">
        <v>172</v>
      </c>
      <c r="D58" s="9" t="s">
        <v>173</v>
      </c>
      <c r="E58" s="10">
        <v>1</v>
      </c>
      <c r="F58" s="9" t="s">
        <v>110</v>
      </c>
      <c r="G58" s="9" t="s">
        <v>177</v>
      </c>
      <c r="H58" s="11"/>
      <c r="I58" s="12"/>
      <c r="J58" s="12"/>
      <c r="K58" s="12"/>
      <c r="L58" s="12">
        <f t="array" ref="L58">IFERROR(LOOKUP(2^15,SEARCH({"40A","63A","80A","100A","125A","160A","200A","250A","400A","630A","800A","1000A","1250A","1600A","2000A","2500A","3200A","4000A","5000A","6300A"},UPPER(D58)),{40,63,80,100,125,160,200,250,400,630,800,1000,1250,1600,2000,2500,3200,4000,5000,6300}),0)</f>
        <v>1600</v>
      </c>
      <c r="M58" s="9" t="str">
        <f t="shared" si="1"/>
        <v>Joint Pack</v>
      </c>
      <c r="N58" s="9" t="str">
        <f t="shared" si="2"/>
        <v>AL</v>
      </c>
      <c r="O58" s="13" t="str">
        <f t="shared" si="3"/>
        <v>Silver</v>
      </c>
      <c r="P58" s="9" t="str">
        <f t="shared" si="4"/>
        <v>None</v>
      </c>
      <c r="Q58" s="9" t="str">
        <f t="shared" si="5"/>
        <v>5</v>
      </c>
      <c r="R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" s="14" t="str">
        <f>IF(ProjectsDB[[#This Row],[Item Type]]="Straight Plug-In",_xlfn.TEXTJOIN("-",TRUE,M58&amp;"-"&amp;_xlfn.LET(_xlpm.txt,ProjectsDB[[#This Row],[Assembly]],_xlpm.pos,FIND("SP",_xlpm.txt),_xlpm.pre,LEFT(_xlpm.txt,_xlpm.pos-1),IF(RIGHT(_xlpm.pre,3)="123","3PL",IF(RIGHT(_xlpm.pre,2)="12","2PL",IF(RIGHT(_xlpm.pre,1)="1","1PL","3PL")))),N58,O58,P58,Q58&amp;"W",R58),_xlfn.TEXTJOIN("-",TRUE,M58,N58,O58,P58,Q58&amp;"W",R58))</f>
        <v>Joint Pack-AL-Silver-None-5W-1</v>
      </c>
      <c r="T58" s="14" t="str">
        <f>IF(COUNTIF(Cycletime[Element Desc.],ProjectsDB[[#This Row],[Element Desc.]])&gt;0,"Found","Not Found")</f>
        <v>Found</v>
      </c>
    </row>
    <row r="59" spans="2:20" x14ac:dyDescent="0.25">
      <c r="B59" s="8" t="s">
        <v>188</v>
      </c>
      <c r="C59" s="9" t="s">
        <v>189</v>
      </c>
      <c r="D59" s="9" t="s">
        <v>190</v>
      </c>
      <c r="E59" s="10">
        <v>1</v>
      </c>
      <c r="F59" s="9" t="s">
        <v>110</v>
      </c>
      <c r="G59" s="9" t="s">
        <v>177</v>
      </c>
      <c r="H59" s="11"/>
      <c r="I59" s="12">
        <v>310</v>
      </c>
      <c r="J59" s="12">
        <v>310</v>
      </c>
      <c r="K59" s="12"/>
      <c r="L59" s="12">
        <f t="array" ref="L59">IFERROR(LOOKUP(2^15,SEARCH({"40A","63A","80A","100A","125A","160A","200A","250A","400A","630A","800A","1000A","1250A","1600A","2000A","2500A","3200A","4000A","5000A","6300A"},UPPER(D59)),{40,63,80,100,125,160,200,250,400,630,800,1000,1250,1600,2000,2500,3200,4000,5000,6300}),0)</f>
        <v>3200</v>
      </c>
      <c r="M59" s="9" t="str">
        <f t="shared" si="1"/>
        <v>Elbow Flat</v>
      </c>
      <c r="N59" s="9" t="str">
        <f t="shared" si="2"/>
        <v>AL</v>
      </c>
      <c r="O59" s="13" t="str">
        <f t="shared" si="3"/>
        <v>Silver</v>
      </c>
      <c r="P59" s="9" t="str">
        <f t="shared" si="4"/>
        <v>PET</v>
      </c>
      <c r="Q59" s="9" t="str">
        <f t="shared" si="5"/>
        <v>4</v>
      </c>
      <c r="R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" s="14" t="str">
        <f>IF(ProjectsDB[[#This Row],[Item Type]]="Straight Plug-In",_xlfn.TEXTJOIN("-",TRUE,M59&amp;"-"&amp;_xlfn.LET(_xlpm.txt,ProjectsDB[[#This Row],[Assembly]],_xlpm.pos,FIND("SP",_xlpm.txt),_xlpm.pre,LEFT(_xlpm.txt,_xlpm.pos-1),IF(RIGHT(_xlpm.pre,3)="123","3PL",IF(RIGHT(_xlpm.pre,2)="12","2PL",IF(RIGHT(_xlpm.pre,1)="1","1PL","3PL")))),N59,O59,P59,Q59&amp;"W",R59),_xlfn.TEXTJOIN("-",TRUE,M59,N59,O59,P59,Q59&amp;"W",R59))</f>
        <v>Elbow Flat-AL-Silver-PET-4W-2</v>
      </c>
      <c r="T59" s="14" t="str">
        <f>IF(COUNTIF(Cycletime[Element Desc.],ProjectsDB[[#This Row],[Element Desc.]])&gt;0,"Found","Not Found")</f>
        <v>Found</v>
      </c>
    </row>
    <row r="60" spans="2:20" x14ac:dyDescent="0.25">
      <c r="B60" s="8" t="s">
        <v>191</v>
      </c>
      <c r="C60" s="9" t="s">
        <v>192</v>
      </c>
      <c r="D60" s="9" t="s">
        <v>193</v>
      </c>
      <c r="E60" s="10">
        <v>1</v>
      </c>
      <c r="F60" s="9" t="s">
        <v>110</v>
      </c>
      <c r="G60" s="9" t="s">
        <v>177</v>
      </c>
      <c r="H60" s="11"/>
      <c r="I60" s="12">
        <v>1130</v>
      </c>
      <c r="J60" s="12"/>
      <c r="K60" s="12"/>
      <c r="L60" s="12">
        <f t="array" ref="L60">IFERROR(LOOKUP(2^15,SEARCH({"40A","63A","80A","100A","125A","160A","200A","250A","400A","630A","800A","1000A","1250A","1600A","2000A","2500A","3200A","4000A","5000A","6300A"},UPPER(D60)),{40,63,80,100,125,160,200,250,400,630,800,1000,1250,1600,2000,2500,3200,4000,5000,6300}),0)</f>
        <v>3200</v>
      </c>
      <c r="M60" s="9" t="str">
        <f t="shared" si="1"/>
        <v>Straight Feeder</v>
      </c>
      <c r="N60" s="9" t="str">
        <f t="shared" si="2"/>
        <v>AL</v>
      </c>
      <c r="O60" s="13" t="str">
        <f t="shared" si="3"/>
        <v>Silver</v>
      </c>
      <c r="P60" s="9" t="str">
        <f t="shared" si="4"/>
        <v>PET</v>
      </c>
      <c r="Q60" s="9" t="str">
        <f t="shared" si="5"/>
        <v>4</v>
      </c>
      <c r="R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" s="14" t="str">
        <f>IF(ProjectsDB[[#This Row],[Item Type]]="Straight Plug-In",_xlfn.TEXTJOIN("-",TRUE,M60&amp;"-"&amp;_xlfn.LET(_xlpm.txt,ProjectsDB[[#This Row],[Assembly]],_xlpm.pos,FIND("SP",_xlpm.txt),_xlpm.pre,LEFT(_xlpm.txt,_xlpm.pos-1),IF(RIGHT(_xlpm.pre,3)="123","3PL",IF(RIGHT(_xlpm.pre,2)="12","2PL",IF(RIGHT(_xlpm.pre,1)="1","1PL","3PL")))),N60,O60,P60,Q60&amp;"W",R60),_xlfn.TEXTJOIN("-",TRUE,M60,N60,O60,P60,Q60&amp;"W",R60))</f>
        <v>Straight Feeder-AL-Silver-PET-4W-2</v>
      </c>
      <c r="T60" s="14" t="str">
        <f>IF(COUNTIF(Cycletime[Element Desc.],ProjectsDB[[#This Row],[Element Desc.]])&gt;0,"Found","Not Found")</f>
        <v>Found</v>
      </c>
    </row>
    <row r="61" spans="2:20" x14ac:dyDescent="0.25">
      <c r="B61" s="8" t="s">
        <v>194</v>
      </c>
      <c r="C61" s="9" t="s">
        <v>195</v>
      </c>
      <c r="D61" s="9" t="s">
        <v>196</v>
      </c>
      <c r="E61" s="10">
        <v>1</v>
      </c>
      <c r="F61" s="9" t="s">
        <v>110</v>
      </c>
      <c r="G61" s="9" t="s">
        <v>177</v>
      </c>
      <c r="H61" s="11"/>
      <c r="I61" s="12">
        <v>1220</v>
      </c>
      <c r="J61" s="12"/>
      <c r="K61" s="12"/>
      <c r="L61" s="12">
        <f t="array" ref="L61">IFERROR(LOOKUP(2^15,SEARCH({"40A","63A","80A","100A","125A","160A","200A","250A","400A","630A","800A","1000A","1250A","1600A","2000A","2500A","3200A","4000A","5000A","6300A"},UPPER(D61)),{40,63,80,100,125,160,200,250,400,630,800,1000,1250,1600,2000,2500,3200,4000,5000,6300}),0)</f>
        <v>3200</v>
      </c>
      <c r="M61" s="9" t="str">
        <f t="shared" si="1"/>
        <v>Straight Feeder</v>
      </c>
      <c r="N61" s="9" t="str">
        <f t="shared" si="2"/>
        <v>AL</v>
      </c>
      <c r="O61" s="13" t="str">
        <f t="shared" si="3"/>
        <v>Silver</v>
      </c>
      <c r="P61" s="9" t="str">
        <f t="shared" si="4"/>
        <v>PET</v>
      </c>
      <c r="Q61" s="9" t="str">
        <f t="shared" si="5"/>
        <v>4</v>
      </c>
      <c r="R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" s="14" t="str">
        <f>IF(ProjectsDB[[#This Row],[Item Type]]="Straight Plug-In",_xlfn.TEXTJOIN("-",TRUE,M61&amp;"-"&amp;_xlfn.LET(_xlpm.txt,ProjectsDB[[#This Row],[Assembly]],_xlpm.pos,FIND("SP",_xlpm.txt),_xlpm.pre,LEFT(_xlpm.txt,_xlpm.pos-1),IF(RIGHT(_xlpm.pre,3)="123","3PL",IF(RIGHT(_xlpm.pre,2)="12","2PL",IF(RIGHT(_xlpm.pre,1)="1","1PL","3PL")))),N61,O61,P61,Q61&amp;"W",R61),_xlfn.TEXTJOIN("-",TRUE,M61,N61,O61,P61,Q61&amp;"W",R61))</f>
        <v>Straight Feeder-AL-Silver-PET-4W-2</v>
      </c>
      <c r="T61" s="14" t="str">
        <f>IF(COUNTIF(Cycletime[Element Desc.],ProjectsDB[[#This Row],[Element Desc.]])&gt;0,"Found","Not Found")</f>
        <v>Found</v>
      </c>
    </row>
    <row r="62" spans="2:20" x14ac:dyDescent="0.25">
      <c r="B62" s="8" t="s">
        <v>197</v>
      </c>
      <c r="C62" s="9" t="s">
        <v>198</v>
      </c>
      <c r="D62" s="9" t="s">
        <v>199</v>
      </c>
      <c r="E62" s="10">
        <v>1</v>
      </c>
      <c r="F62" s="9" t="s">
        <v>110</v>
      </c>
      <c r="G62" s="9" t="s">
        <v>177</v>
      </c>
      <c r="H62" s="11"/>
      <c r="I62" s="12">
        <v>1620</v>
      </c>
      <c r="J62" s="12"/>
      <c r="K62" s="12"/>
      <c r="L62" s="12">
        <f t="array" ref="L62">IFERROR(LOOKUP(2^15,SEARCH({"40A","63A","80A","100A","125A","160A","200A","250A","400A","630A","800A","1000A","1250A","1600A","2000A","2500A","3200A","4000A","5000A","6300A"},UPPER(D62)),{40,63,80,100,125,160,200,250,400,630,800,1000,1250,1600,2000,2500,3200,4000,5000,6300}),0)</f>
        <v>3200</v>
      </c>
      <c r="M62" s="9" t="str">
        <f t="shared" si="1"/>
        <v>Straight Feeder</v>
      </c>
      <c r="N62" s="9" t="str">
        <f t="shared" si="2"/>
        <v>AL</v>
      </c>
      <c r="O62" s="13" t="str">
        <f t="shared" si="3"/>
        <v>Silver</v>
      </c>
      <c r="P62" s="9" t="str">
        <f t="shared" si="4"/>
        <v>PET</v>
      </c>
      <c r="Q62" s="9" t="str">
        <f t="shared" si="5"/>
        <v>4</v>
      </c>
      <c r="R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" s="14" t="str">
        <f>IF(ProjectsDB[[#This Row],[Item Type]]="Straight Plug-In",_xlfn.TEXTJOIN("-",TRUE,M62&amp;"-"&amp;_xlfn.LET(_xlpm.txt,ProjectsDB[[#This Row],[Assembly]],_xlpm.pos,FIND("SP",_xlpm.txt),_xlpm.pre,LEFT(_xlpm.txt,_xlpm.pos-1),IF(RIGHT(_xlpm.pre,3)="123","3PL",IF(RIGHT(_xlpm.pre,2)="12","2PL",IF(RIGHT(_xlpm.pre,1)="1","1PL","3PL")))),N62,O62,P62,Q62&amp;"W",R62),_xlfn.TEXTJOIN("-",TRUE,M62,N62,O62,P62,Q62&amp;"W",R62))</f>
        <v>Straight Feeder-AL-Silver-PET-4W-2</v>
      </c>
      <c r="T62" s="14" t="str">
        <f>IF(COUNTIF(Cycletime[Element Desc.],ProjectsDB[[#This Row],[Element Desc.]])&gt;0,"Found","Not Found")</f>
        <v>Found</v>
      </c>
    </row>
    <row r="63" spans="2:20" x14ac:dyDescent="0.25">
      <c r="B63" s="8" t="s">
        <v>200</v>
      </c>
      <c r="C63" s="9" t="s">
        <v>201</v>
      </c>
      <c r="D63" s="9" t="s">
        <v>202</v>
      </c>
      <c r="E63" s="10">
        <v>1</v>
      </c>
      <c r="F63" s="9" t="s">
        <v>110</v>
      </c>
      <c r="G63" s="9" t="s">
        <v>177</v>
      </c>
      <c r="H63" s="11"/>
      <c r="I63" s="12">
        <v>920</v>
      </c>
      <c r="J63" s="12"/>
      <c r="K63" s="12"/>
      <c r="L63" s="12">
        <f t="array" ref="L63">IFERROR(LOOKUP(2^15,SEARCH({"40A","63A","80A","100A","125A","160A","200A","250A","400A","630A","800A","1000A","1250A","1600A","2000A","2500A","3200A","4000A","5000A","6300A"},UPPER(D63)),{40,63,80,100,125,160,200,250,400,630,800,1000,1250,1600,2000,2500,3200,4000,5000,6300}),0)</f>
        <v>3200</v>
      </c>
      <c r="M63" s="9" t="str">
        <f t="shared" si="1"/>
        <v>Straight Feeder</v>
      </c>
      <c r="N63" s="9" t="str">
        <f t="shared" si="2"/>
        <v>AL</v>
      </c>
      <c r="O63" s="13" t="str">
        <f t="shared" si="3"/>
        <v>Silver</v>
      </c>
      <c r="P63" s="9" t="str">
        <f t="shared" si="4"/>
        <v>PET</v>
      </c>
      <c r="Q63" s="9" t="str">
        <f t="shared" si="5"/>
        <v>4</v>
      </c>
      <c r="R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" s="14" t="str">
        <f>IF(ProjectsDB[[#This Row],[Item Type]]="Straight Plug-In",_xlfn.TEXTJOIN("-",TRUE,M63&amp;"-"&amp;_xlfn.LET(_xlpm.txt,ProjectsDB[[#This Row],[Assembly]],_xlpm.pos,FIND("SP",_xlpm.txt),_xlpm.pre,LEFT(_xlpm.txt,_xlpm.pos-1),IF(RIGHT(_xlpm.pre,3)="123","3PL",IF(RIGHT(_xlpm.pre,2)="12","2PL",IF(RIGHT(_xlpm.pre,1)="1","1PL","3PL")))),N63,O63,P63,Q63&amp;"W",R63),_xlfn.TEXTJOIN("-",TRUE,M63,N63,O63,P63,Q63&amp;"W",R63))</f>
        <v>Straight Feeder-AL-Silver-PET-4W-2</v>
      </c>
      <c r="T63" s="14" t="str">
        <f>IF(COUNTIF(Cycletime[Element Desc.],ProjectsDB[[#This Row],[Element Desc.]])&gt;0,"Found","Not Found")</f>
        <v>Found</v>
      </c>
    </row>
    <row r="64" spans="2:20" x14ac:dyDescent="0.25">
      <c r="B64" s="8" t="s">
        <v>203</v>
      </c>
      <c r="C64" s="9" t="s">
        <v>204</v>
      </c>
      <c r="D64" s="9" t="s">
        <v>205</v>
      </c>
      <c r="E64" s="10">
        <v>1</v>
      </c>
      <c r="F64" s="9" t="s">
        <v>110</v>
      </c>
      <c r="G64" s="9" t="s">
        <v>177</v>
      </c>
      <c r="H64" s="11"/>
      <c r="I64" s="12">
        <v>610</v>
      </c>
      <c r="J64" s="12">
        <v>300</v>
      </c>
      <c r="K64" s="12"/>
      <c r="L64" s="12">
        <f t="array" ref="L64">IFERROR(LOOKUP(2^15,SEARCH({"40A","63A","80A","100A","125A","160A","200A","250A","400A","630A","800A","1000A","1250A","1600A","2000A","2500A","3200A","4000A","5000A","6300A"},UPPER(D64)),{40,63,80,100,125,160,200,250,400,630,800,1000,1250,1600,2000,2500,3200,4000,5000,6300}),0)</f>
        <v>3200</v>
      </c>
      <c r="M64" s="9" t="str">
        <f t="shared" si="1"/>
        <v>Elbow Flat</v>
      </c>
      <c r="N64" s="9" t="str">
        <f t="shared" si="2"/>
        <v>AL</v>
      </c>
      <c r="O64" s="13" t="str">
        <f t="shared" si="3"/>
        <v>Silver</v>
      </c>
      <c r="P64" s="9" t="str">
        <f t="shared" si="4"/>
        <v>PET</v>
      </c>
      <c r="Q64" s="9" t="str">
        <f t="shared" si="5"/>
        <v>4</v>
      </c>
      <c r="R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4" s="14" t="str">
        <f>IF(ProjectsDB[[#This Row],[Item Type]]="Straight Plug-In",_xlfn.TEXTJOIN("-",TRUE,M64&amp;"-"&amp;_xlfn.LET(_xlpm.txt,ProjectsDB[[#This Row],[Assembly]],_xlpm.pos,FIND("SP",_xlpm.txt),_xlpm.pre,LEFT(_xlpm.txt,_xlpm.pos-1),IF(RIGHT(_xlpm.pre,3)="123","3PL",IF(RIGHT(_xlpm.pre,2)="12","2PL",IF(RIGHT(_xlpm.pre,1)="1","1PL","3PL")))),N64,O64,P64,Q64&amp;"W",R64),_xlfn.TEXTJOIN("-",TRUE,M64,N64,O64,P64,Q64&amp;"W",R64))</f>
        <v>Elbow Flat-AL-Silver-PET-4W-2</v>
      </c>
      <c r="T64" s="14" t="str">
        <f>IF(COUNTIF(Cycletime[Element Desc.],ProjectsDB[[#This Row],[Element Desc.]])&gt;0,"Found","Not Found")</f>
        <v>Found</v>
      </c>
    </row>
    <row r="65" spans="2:20" x14ac:dyDescent="0.25">
      <c r="B65" s="8" t="s">
        <v>206</v>
      </c>
      <c r="C65" s="9" t="s">
        <v>207</v>
      </c>
      <c r="D65" s="9" t="s">
        <v>208</v>
      </c>
      <c r="E65" s="10">
        <v>1</v>
      </c>
      <c r="F65" s="9" t="s">
        <v>110</v>
      </c>
      <c r="G65" s="9" t="s">
        <v>177</v>
      </c>
      <c r="H65" s="11"/>
      <c r="I65" s="12">
        <v>1150</v>
      </c>
      <c r="J65" s="12"/>
      <c r="K65" s="12"/>
      <c r="L65" s="12">
        <f t="array" ref="L65">IFERROR(LOOKUP(2^15,SEARCH({"40A","63A","80A","100A","125A","160A","200A","250A","400A","630A","800A","1000A","1250A","1600A","2000A","2500A","3200A","4000A","5000A","6300A"},UPPER(D65)),{40,63,80,100,125,160,200,250,400,630,800,1000,1250,1600,2000,2500,3200,4000,5000,6300}),0)</f>
        <v>3200</v>
      </c>
      <c r="M65" s="9" t="str">
        <f t="shared" si="1"/>
        <v>Straight Feeder</v>
      </c>
      <c r="N65" s="9" t="str">
        <f t="shared" si="2"/>
        <v>AL</v>
      </c>
      <c r="O65" s="13" t="str">
        <f t="shared" si="3"/>
        <v>Silver</v>
      </c>
      <c r="P65" s="9" t="str">
        <f t="shared" si="4"/>
        <v>PET</v>
      </c>
      <c r="Q65" s="9" t="str">
        <f t="shared" si="5"/>
        <v>4</v>
      </c>
      <c r="R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5" s="14" t="str">
        <f>IF(ProjectsDB[[#This Row],[Item Type]]="Straight Plug-In",_xlfn.TEXTJOIN("-",TRUE,M65&amp;"-"&amp;_xlfn.LET(_xlpm.txt,ProjectsDB[[#This Row],[Assembly]],_xlpm.pos,FIND("SP",_xlpm.txt),_xlpm.pre,LEFT(_xlpm.txt,_xlpm.pos-1),IF(RIGHT(_xlpm.pre,3)="123","3PL",IF(RIGHT(_xlpm.pre,2)="12","2PL",IF(RIGHT(_xlpm.pre,1)="1","1PL","3PL")))),N65,O65,P65,Q65&amp;"W",R65),_xlfn.TEXTJOIN("-",TRUE,M65,N65,O65,P65,Q65&amp;"W",R65))</f>
        <v>Straight Feeder-AL-Silver-PET-4W-2</v>
      </c>
      <c r="T65" s="14" t="str">
        <f>IF(COUNTIF(Cycletime[Element Desc.],ProjectsDB[[#This Row],[Element Desc.]])&gt;0,"Found","Not Found")</f>
        <v>Found</v>
      </c>
    </row>
    <row r="66" spans="2:20" x14ac:dyDescent="0.25">
      <c r="B66" s="8" t="s">
        <v>209</v>
      </c>
      <c r="C66" s="9" t="s">
        <v>210</v>
      </c>
      <c r="D66" s="9" t="s">
        <v>211</v>
      </c>
      <c r="E66" s="10">
        <v>1</v>
      </c>
      <c r="F66" s="9" t="s">
        <v>110</v>
      </c>
      <c r="G66" s="9" t="s">
        <v>177</v>
      </c>
      <c r="H66" s="11"/>
      <c r="I66" s="12">
        <v>450</v>
      </c>
      <c r="J66" s="12">
        <v>645</v>
      </c>
      <c r="K66" s="12"/>
      <c r="L66" s="12">
        <f t="array" ref="L66">IFERROR(LOOKUP(2^15,SEARCH({"40A","63A","80A","100A","125A","160A","200A","250A","400A","630A","800A","1000A","1250A","1600A","2000A","2500A","3200A","4000A","5000A","6300A"},UPPER(D66)),{40,63,80,100,125,160,200,250,400,630,800,1000,1250,1600,2000,2500,3200,4000,5000,6300}),0)</f>
        <v>3200</v>
      </c>
      <c r="M66" s="9" t="str">
        <f t="shared" si="1"/>
        <v>Z-Unit Edge</v>
      </c>
      <c r="N66" s="9" t="str">
        <f t="shared" si="2"/>
        <v>AL</v>
      </c>
      <c r="O66" s="13" t="str">
        <f t="shared" si="3"/>
        <v>Silver</v>
      </c>
      <c r="P66" s="9" t="str">
        <f t="shared" si="4"/>
        <v>PET</v>
      </c>
      <c r="Q66" s="9" t="str">
        <f t="shared" si="5"/>
        <v>4</v>
      </c>
      <c r="R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6" s="14" t="str">
        <f>IF(ProjectsDB[[#This Row],[Item Type]]="Straight Plug-In",_xlfn.TEXTJOIN("-",TRUE,M66&amp;"-"&amp;_xlfn.LET(_xlpm.txt,ProjectsDB[[#This Row],[Assembly]],_xlpm.pos,FIND("SP",_xlpm.txt),_xlpm.pre,LEFT(_xlpm.txt,_xlpm.pos-1),IF(RIGHT(_xlpm.pre,3)="123","3PL",IF(RIGHT(_xlpm.pre,2)="12","2PL",IF(RIGHT(_xlpm.pre,1)="1","1PL","3PL")))),N66,O66,P66,Q66&amp;"W",R66),_xlfn.TEXTJOIN("-",TRUE,M66,N66,O66,P66,Q66&amp;"W",R66))</f>
        <v>Z-Unit Edge-AL-Silver-PET-4W-2</v>
      </c>
      <c r="T66" s="14" t="str">
        <f>IF(COUNTIF(Cycletime[Element Desc.],ProjectsDB[[#This Row],[Element Desc.]])&gt;0,"Found","Not Found")</f>
        <v>Found</v>
      </c>
    </row>
    <row r="67" spans="2:20" x14ac:dyDescent="0.25">
      <c r="B67" s="8" t="s">
        <v>212</v>
      </c>
      <c r="C67" s="9" t="s">
        <v>213</v>
      </c>
      <c r="D67" s="9" t="s">
        <v>214</v>
      </c>
      <c r="E67" s="10">
        <v>1</v>
      </c>
      <c r="F67" s="9" t="s">
        <v>110</v>
      </c>
      <c r="G67" s="9" t="s">
        <v>177</v>
      </c>
      <c r="H67" s="11"/>
      <c r="I67" s="12">
        <v>710</v>
      </c>
      <c r="J67" s="12"/>
      <c r="K67" s="12"/>
      <c r="L67" s="12">
        <f t="array" ref="L67">IFERROR(LOOKUP(2^15,SEARCH({"40A","63A","80A","100A","125A","160A","200A","250A","400A","630A","800A","1000A","1250A","1600A","2000A","2500A","3200A","4000A","5000A","6300A"},UPPER(D67)),{40,63,80,100,125,160,200,250,400,630,800,1000,1250,1600,2000,2500,3200,4000,5000,6300}),0)</f>
        <v>3200</v>
      </c>
      <c r="M67" s="9" t="str">
        <f t="shared" si="1"/>
        <v>Straight Feeder</v>
      </c>
      <c r="N67" s="9" t="str">
        <f t="shared" si="2"/>
        <v>AL</v>
      </c>
      <c r="O67" s="13" t="str">
        <f t="shared" si="3"/>
        <v>Silver</v>
      </c>
      <c r="P67" s="9" t="str">
        <f t="shared" si="4"/>
        <v>PET</v>
      </c>
      <c r="Q67" s="9" t="str">
        <f t="shared" si="5"/>
        <v>4</v>
      </c>
      <c r="R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7" s="14" t="str">
        <f>IF(ProjectsDB[[#This Row],[Item Type]]="Straight Plug-In",_xlfn.TEXTJOIN("-",TRUE,M67&amp;"-"&amp;_xlfn.LET(_xlpm.txt,ProjectsDB[[#This Row],[Assembly]],_xlpm.pos,FIND("SP",_xlpm.txt),_xlpm.pre,LEFT(_xlpm.txt,_xlpm.pos-1),IF(RIGHT(_xlpm.pre,3)="123","3PL",IF(RIGHT(_xlpm.pre,2)="12","2PL",IF(RIGHT(_xlpm.pre,1)="1","1PL","3PL")))),N67,O67,P67,Q67&amp;"W",R67),_xlfn.TEXTJOIN("-",TRUE,M67,N67,O67,P67,Q67&amp;"W",R67))</f>
        <v>Straight Feeder-AL-Silver-PET-4W-2</v>
      </c>
      <c r="T67" s="14" t="str">
        <f>IF(COUNTIF(Cycletime[Element Desc.],ProjectsDB[[#This Row],[Element Desc.]])&gt;0,"Found","Not Found")</f>
        <v>Found</v>
      </c>
    </row>
    <row r="68" spans="2:20" x14ac:dyDescent="0.25">
      <c r="B68" s="8" t="s">
        <v>215</v>
      </c>
      <c r="C68" s="9" t="s">
        <v>216</v>
      </c>
      <c r="D68" s="9" t="s">
        <v>217</v>
      </c>
      <c r="E68" s="10">
        <v>1</v>
      </c>
      <c r="F68" s="9" t="s">
        <v>110</v>
      </c>
      <c r="G68" s="9" t="s">
        <v>177</v>
      </c>
      <c r="H68" s="11"/>
      <c r="I68" s="12">
        <v>530</v>
      </c>
      <c r="J68" s="12"/>
      <c r="K68" s="12"/>
      <c r="L68" s="12">
        <f t="array" ref="L68">IFERROR(LOOKUP(2^15,SEARCH({"40A","63A","80A","100A","125A","160A","200A","250A","400A","630A","800A","1000A","1250A","1600A","2000A","2500A","3200A","4000A","5000A","6300A"},UPPER(D68)),{40,63,80,100,125,160,200,250,400,630,800,1000,1250,1600,2000,2500,3200,4000,5000,6300}),0)</f>
        <v>3200</v>
      </c>
      <c r="M68" s="9" t="str">
        <f t="shared" ref="M68:M131" si="6">_xlfn.LET(_xlpm.d,UPPER(TRIM(SUBSTITUTE(SUBSTITUTE(D68,CHAR(160),"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8" s="9" t="str">
        <f t="shared" ref="N68:N131" si="7">IF(ISNUMBER(SEARCH("CU",D68)),"CU",IF(ISNUMBER(SEARCH("AL",D68)),"AL",IF(ISNUMBER(SEARCH("Copper",D68)),"CU","SH")))</f>
        <v>AL</v>
      </c>
      <c r="O68" s="13" t="str">
        <f t="shared" ref="O68:O131" si="8">IF(ISNUMBER(SEARCH("Silver",D68)),"Silver",IF(ISNUMBER(SEARCH("Tin",D68)),"Tin","None"))</f>
        <v>Silver</v>
      </c>
      <c r="P68" s="9" t="str">
        <f t="shared" ref="P68:P131" si="9">IF(ISNUMBER(SEARCH("Epoxy",D68)),"Epoxy",IF(ISNUMBER(SEARCH("PET",D68)),"PET","None"))</f>
        <v>PET</v>
      </c>
      <c r="Q68" s="9" t="str">
        <f t="shared" ref="Q68:Q131" si="10">IF(ISNUMBER(SEARCH("3-Wire",D68)),"3",IF(ISNUMBER(SEARCH("4-Wire",D68)),"4",IF(ISNUMBER(SEARCH("5-Wire",D68)),"5",IF(ISNUMBER(SEARCH("6-Wire",D68)),"6","0"))))</f>
        <v>4</v>
      </c>
      <c r="R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8" s="14" t="str">
        <f>IF(ProjectsDB[[#This Row],[Item Type]]="Straight Plug-In",_xlfn.TEXTJOIN("-",TRUE,M68&amp;"-"&amp;_xlfn.LET(_xlpm.txt,ProjectsDB[[#This Row],[Assembly]],_xlpm.pos,FIND("SP",_xlpm.txt),_xlpm.pre,LEFT(_xlpm.txt,_xlpm.pos-1),IF(RIGHT(_xlpm.pre,3)="123","3PL",IF(RIGHT(_xlpm.pre,2)="12","2PL",IF(RIGHT(_xlpm.pre,1)="1","1PL","3PL")))),N68,O68,P68,Q68&amp;"W",R68),_xlfn.TEXTJOIN("-",TRUE,M68,N68,O68,P68,Q68&amp;"W",R68))</f>
        <v>Straight Feeder-AL-Silver-PET-4W-2</v>
      </c>
      <c r="T68" s="14" t="str">
        <f>IF(COUNTIF(Cycletime[Element Desc.],ProjectsDB[[#This Row],[Element Desc.]])&gt;0,"Found","Not Found")</f>
        <v>Found</v>
      </c>
    </row>
    <row r="69" spans="2:20" x14ac:dyDescent="0.25">
      <c r="B69" s="8" t="s">
        <v>218</v>
      </c>
      <c r="C69" s="9" t="s">
        <v>219</v>
      </c>
      <c r="D69" s="9" t="s">
        <v>220</v>
      </c>
      <c r="E69" s="10">
        <v>1</v>
      </c>
      <c r="F69" s="9" t="s">
        <v>110</v>
      </c>
      <c r="G69" s="9" t="s">
        <v>177</v>
      </c>
      <c r="H69" s="11"/>
      <c r="I69" s="12">
        <v>450</v>
      </c>
      <c r="J69" s="12">
        <v>690</v>
      </c>
      <c r="K69" s="12"/>
      <c r="L69" s="12">
        <f t="array" ref="L69">IFERROR(LOOKUP(2^15,SEARCH({"40A","63A","80A","100A","125A","160A","200A","250A","400A","630A","800A","1000A","1250A","1600A","2000A","2500A","3200A","4000A","5000A","6300A"},UPPER(D69)),{40,63,80,100,125,160,200,250,400,630,800,1000,1250,1600,2000,2500,3200,4000,5000,6300}),0)</f>
        <v>3200</v>
      </c>
      <c r="M69" s="9" t="str">
        <f t="shared" si="6"/>
        <v>Elbow Edge</v>
      </c>
      <c r="N69" s="9" t="str">
        <f t="shared" si="7"/>
        <v>AL</v>
      </c>
      <c r="O69" s="13" t="str">
        <f t="shared" si="8"/>
        <v>Silver</v>
      </c>
      <c r="P69" s="9" t="str">
        <f t="shared" si="9"/>
        <v>PET</v>
      </c>
      <c r="Q69" s="9" t="str">
        <f t="shared" si="10"/>
        <v>4</v>
      </c>
      <c r="R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9" s="14" t="str">
        <f>IF(ProjectsDB[[#This Row],[Item Type]]="Straight Plug-In",_xlfn.TEXTJOIN("-",TRUE,M69&amp;"-"&amp;_xlfn.LET(_xlpm.txt,ProjectsDB[[#This Row],[Assembly]],_xlpm.pos,FIND("SP",_xlpm.txt),_xlpm.pre,LEFT(_xlpm.txt,_xlpm.pos-1),IF(RIGHT(_xlpm.pre,3)="123","3PL",IF(RIGHT(_xlpm.pre,2)="12","2PL",IF(RIGHT(_xlpm.pre,1)="1","1PL","3PL")))),N69,O69,P69,Q69&amp;"W",R69),_xlfn.TEXTJOIN("-",TRUE,M69,N69,O69,P69,Q69&amp;"W",R69))</f>
        <v>Elbow Edge-AL-Silver-PET-4W-2</v>
      </c>
      <c r="T69" s="14" t="str">
        <f>IF(COUNTIF(Cycletime[Element Desc.],ProjectsDB[[#This Row],[Element Desc.]])&gt;0,"Found","Not Found")</f>
        <v>Found</v>
      </c>
    </row>
    <row r="70" spans="2:20" x14ac:dyDescent="0.25">
      <c r="B70" s="8" t="s">
        <v>221</v>
      </c>
      <c r="C70" s="9" t="s">
        <v>222</v>
      </c>
      <c r="D70" s="9" t="s">
        <v>223</v>
      </c>
      <c r="E70" s="10">
        <v>1</v>
      </c>
      <c r="F70" s="9" t="s">
        <v>110</v>
      </c>
      <c r="G70" s="9" t="s">
        <v>177</v>
      </c>
      <c r="H70" s="11"/>
      <c r="I70" s="12">
        <v>1380</v>
      </c>
      <c r="J70" s="12"/>
      <c r="K70" s="12"/>
      <c r="L70" s="12">
        <f t="array" ref="L70">IFERROR(LOOKUP(2^15,SEARCH({"40A","63A","80A","100A","125A","160A","200A","250A","400A","630A","800A","1000A","1250A","1600A","2000A","2500A","3200A","4000A","5000A","6300A"},UPPER(D70)),{40,63,80,100,125,160,200,250,400,630,800,1000,1250,1600,2000,2500,3200,4000,5000,6300}),0)</f>
        <v>3200</v>
      </c>
      <c r="M70" s="9" t="str">
        <f t="shared" si="6"/>
        <v>Straight Feeder</v>
      </c>
      <c r="N70" s="9" t="str">
        <f t="shared" si="7"/>
        <v>AL</v>
      </c>
      <c r="O70" s="13" t="str">
        <f t="shared" si="8"/>
        <v>Silver</v>
      </c>
      <c r="P70" s="9" t="str">
        <f t="shared" si="9"/>
        <v>PET</v>
      </c>
      <c r="Q70" s="9" t="str">
        <f t="shared" si="10"/>
        <v>4</v>
      </c>
      <c r="R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0" s="14" t="str">
        <f>IF(ProjectsDB[[#This Row],[Item Type]]="Straight Plug-In",_xlfn.TEXTJOIN("-",TRUE,M70&amp;"-"&amp;_xlfn.LET(_xlpm.txt,ProjectsDB[[#This Row],[Assembly]],_xlpm.pos,FIND("SP",_xlpm.txt),_xlpm.pre,LEFT(_xlpm.txt,_xlpm.pos-1),IF(RIGHT(_xlpm.pre,3)="123","3PL",IF(RIGHT(_xlpm.pre,2)="12","2PL",IF(RIGHT(_xlpm.pre,1)="1","1PL","3PL")))),N70,O70,P70,Q70&amp;"W",R70),_xlfn.TEXTJOIN("-",TRUE,M70,N70,O70,P70,Q70&amp;"W",R70))</f>
        <v>Straight Feeder-AL-Silver-PET-4W-2</v>
      </c>
      <c r="T70" s="14" t="str">
        <f>IF(COUNTIF(Cycletime[Element Desc.],ProjectsDB[[#This Row],[Element Desc.]])&gt;0,"Found","Not Found")</f>
        <v>Found</v>
      </c>
    </row>
    <row r="71" spans="2:20" x14ac:dyDescent="0.25">
      <c r="B71" s="8" t="s">
        <v>224</v>
      </c>
      <c r="C71" s="9" t="s">
        <v>225</v>
      </c>
      <c r="D71" s="9" t="s">
        <v>226</v>
      </c>
      <c r="E71" s="10">
        <v>1</v>
      </c>
      <c r="F71" s="9" t="s">
        <v>110</v>
      </c>
      <c r="G71" s="9" t="s">
        <v>177</v>
      </c>
      <c r="H71" s="11"/>
      <c r="I71" s="12">
        <v>450</v>
      </c>
      <c r="J71" s="12">
        <v>450</v>
      </c>
      <c r="K71" s="12">
        <v>450</v>
      </c>
      <c r="L71" s="12">
        <f t="array" ref="L71">IFERROR(LOOKUP(2^15,SEARCH({"40A","63A","80A","100A","125A","160A","200A","250A","400A","630A","800A","1000A","1250A","1600A","2000A","2500A","3200A","4000A","5000A","6300A"},UPPER(D71)),{40,63,80,100,125,160,200,250,400,630,800,1000,1250,1600,2000,2500,3200,4000,5000,6300}),0)</f>
        <v>3200</v>
      </c>
      <c r="M71" s="9" t="str">
        <f t="shared" si="6"/>
        <v>T-Section</v>
      </c>
      <c r="N71" s="9" t="str">
        <f t="shared" si="7"/>
        <v>AL</v>
      </c>
      <c r="O71" s="13" t="str">
        <f t="shared" si="8"/>
        <v>Silver</v>
      </c>
      <c r="P71" s="9" t="str">
        <f t="shared" si="9"/>
        <v>PET</v>
      </c>
      <c r="Q71" s="9" t="str">
        <f t="shared" si="10"/>
        <v>4</v>
      </c>
      <c r="R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1" s="14" t="str">
        <f>IF(ProjectsDB[[#This Row],[Item Type]]="Straight Plug-In",_xlfn.TEXTJOIN("-",TRUE,M71&amp;"-"&amp;_xlfn.LET(_xlpm.txt,ProjectsDB[[#This Row],[Assembly]],_xlpm.pos,FIND("SP",_xlpm.txt),_xlpm.pre,LEFT(_xlpm.txt,_xlpm.pos-1),IF(RIGHT(_xlpm.pre,3)="123","3PL",IF(RIGHT(_xlpm.pre,2)="12","2PL",IF(RIGHT(_xlpm.pre,1)="1","1PL","3PL")))),N71,O71,P71,Q71&amp;"W",R71),_xlfn.TEXTJOIN("-",TRUE,M71,N71,O71,P71,Q71&amp;"W",R71))</f>
        <v>T-Section-AL-Silver-PET-4W-2</v>
      </c>
      <c r="T71" s="14" t="str">
        <f>IF(COUNTIF(Cycletime[Element Desc.],ProjectsDB[[#This Row],[Element Desc.]])&gt;0,"Found","Not Found")</f>
        <v>Found</v>
      </c>
    </row>
    <row r="72" spans="2:20" x14ac:dyDescent="0.25">
      <c r="B72" s="8" t="s">
        <v>227</v>
      </c>
      <c r="C72" s="9" t="s">
        <v>228</v>
      </c>
      <c r="D72" s="9" t="s">
        <v>229</v>
      </c>
      <c r="E72" s="10">
        <v>1</v>
      </c>
      <c r="F72" s="9" t="s">
        <v>110</v>
      </c>
      <c r="G72" s="9" t="s">
        <v>177</v>
      </c>
      <c r="H72" s="11"/>
      <c r="I72" s="12">
        <v>1010</v>
      </c>
      <c r="J72" s="12"/>
      <c r="K72" s="12"/>
      <c r="L72" s="12">
        <f t="array" ref="L72">IFERROR(LOOKUP(2^15,SEARCH({"40A","63A","80A","100A","125A","160A","200A","250A","400A","630A","800A","1000A","1250A","1600A","2000A","2500A","3200A","4000A","5000A","6300A"},UPPER(D72)),{40,63,80,100,125,160,200,250,400,630,800,1000,1250,1600,2000,2500,3200,4000,5000,6300}),0)</f>
        <v>3200</v>
      </c>
      <c r="M72" s="9" t="str">
        <f t="shared" si="6"/>
        <v>Straight Feeder</v>
      </c>
      <c r="N72" s="9" t="str">
        <f t="shared" si="7"/>
        <v>AL</v>
      </c>
      <c r="O72" s="13" t="str">
        <f t="shared" si="8"/>
        <v>Silver</v>
      </c>
      <c r="P72" s="9" t="str">
        <f t="shared" si="9"/>
        <v>PET</v>
      </c>
      <c r="Q72" s="9" t="str">
        <f t="shared" si="10"/>
        <v>4</v>
      </c>
      <c r="R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2" s="14" t="str">
        <f>IF(ProjectsDB[[#This Row],[Item Type]]="Straight Plug-In",_xlfn.TEXTJOIN("-",TRUE,M72&amp;"-"&amp;_xlfn.LET(_xlpm.txt,ProjectsDB[[#This Row],[Assembly]],_xlpm.pos,FIND("SP",_xlpm.txt),_xlpm.pre,LEFT(_xlpm.txt,_xlpm.pos-1),IF(RIGHT(_xlpm.pre,3)="123","3PL",IF(RIGHT(_xlpm.pre,2)="12","2PL",IF(RIGHT(_xlpm.pre,1)="1","1PL","3PL")))),N72,O72,P72,Q72&amp;"W",R72),_xlfn.TEXTJOIN("-",TRUE,M72,N72,O72,P72,Q72&amp;"W",R72))</f>
        <v>Straight Feeder-AL-Silver-PET-4W-2</v>
      </c>
      <c r="T72" s="14" t="str">
        <f>IF(COUNTIF(Cycletime[Element Desc.],ProjectsDB[[#This Row],[Element Desc.]])&gt;0,"Found","Not Found")</f>
        <v>Found</v>
      </c>
    </row>
    <row r="73" spans="2:20" x14ac:dyDescent="0.25">
      <c r="B73" s="8" t="s">
        <v>230</v>
      </c>
      <c r="C73" s="9" t="s">
        <v>231</v>
      </c>
      <c r="D73" s="9" t="s">
        <v>232</v>
      </c>
      <c r="E73" s="10">
        <v>1</v>
      </c>
      <c r="F73" s="9" t="s">
        <v>110</v>
      </c>
      <c r="G73" s="9" t="s">
        <v>177</v>
      </c>
      <c r="H73" s="11"/>
      <c r="I73" s="12">
        <v>450</v>
      </c>
      <c r="J73" s="12">
        <v>610</v>
      </c>
      <c r="K73" s="12"/>
      <c r="L73" s="12">
        <f t="array" ref="L73">IFERROR(LOOKUP(2^15,SEARCH({"40A","63A","80A","100A","125A","160A","200A","250A","400A","630A","800A","1000A","1250A","1600A","2000A","2500A","3200A","4000A","5000A","6300A"},UPPER(D73)),{40,63,80,100,125,160,200,250,400,630,800,1000,1250,1600,2000,2500,3200,4000,5000,6300}),0)</f>
        <v>3200</v>
      </c>
      <c r="M73" s="9" t="str">
        <f t="shared" si="6"/>
        <v>Elbow Edge</v>
      </c>
      <c r="N73" s="9" t="str">
        <f t="shared" si="7"/>
        <v>AL</v>
      </c>
      <c r="O73" s="13" t="str">
        <f t="shared" si="8"/>
        <v>Silver</v>
      </c>
      <c r="P73" s="9" t="str">
        <f t="shared" si="9"/>
        <v>PET</v>
      </c>
      <c r="Q73" s="9" t="str">
        <f t="shared" si="10"/>
        <v>4</v>
      </c>
      <c r="R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3" s="14" t="str">
        <f>IF(ProjectsDB[[#This Row],[Item Type]]="Straight Plug-In",_xlfn.TEXTJOIN("-",TRUE,M73&amp;"-"&amp;_xlfn.LET(_xlpm.txt,ProjectsDB[[#This Row],[Assembly]],_xlpm.pos,FIND("SP",_xlpm.txt),_xlpm.pre,LEFT(_xlpm.txt,_xlpm.pos-1),IF(RIGHT(_xlpm.pre,3)="123","3PL",IF(RIGHT(_xlpm.pre,2)="12","2PL",IF(RIGHT(_xlpm.pre,1)="1","1PL","3PL")))),N73,O73,P73,Q73&amp;"W",R73),_xlfn.TEXTJOIN("-",TRUE,M73,N73,O73,P73,Q73&amp;"W",R73))</f>
        <v>Elbow Edge-AL-Silver-PET-4W-2</v>
      </c>
      <c r="T73" s="14" t="str">
        <f>IF(COUNTIF(Cycletime[Element Desc.],ProjectsDB[[#This Row],[Element Desc.]])&gt;0,"Found","Not Found")</f>
        <v>Found</v>
      </c>
    </row>
    <row r="74" spans="2:20" x14ac:dyDescent="0.25">
      <c r="B74" s="8" t="s">
        <v>233</v>
      </c>
      <c r="C74" s="9" t="s">
        <v>234</v>
      </c>
      <c r="D74" s="9" t="s">
        <v>235</v>
      </c>
      <c r="E74" s="10">
        <v>1</v>
      </c>
      <c r="F74" s="9" t="s">
        <v>110</v>
      </c>
      <c r="G74" s="9" t="s">
        <v>177</v>
      </c>
      <c r="H74" s="11"/>
      <c r="I74" s="12">
        <v>890</v>
      </c>
      <c r="J74" s="12"/>
      <c r="K74" s="12"/>
      <c r="L74" s="12">
        <f t="array" ref="L74">IFERROR(LOOKUP(2^15,SEARCH({"40A","63A","80A","100A","125A","160A","200A","250A","400A","630A","800A","1000A","1250A","1600A","2000A","2500A","3200A","4000A","5000A","6300A"},UPPER(D74)),{40,63,80,100,125,160,200,250,400,630,800,1000,1250,1600,2000,2500,3200,4000,5000,6300}),0)</f>
        <v>3200</v>
      </c>
      <c r="M74" s="9" t="str">
        <f t="shared" si="6"/>
        <v>Straight Feeder</v>
      </c>
      <c r="N74" s="9" t="str">
        <f t="shared" si="7"/>
        <v>AL</v>
      </c>
      <c r="O74" s="13" t="str">
        <f t="shared" si="8"/>
        <v>Silver</v>
      </c>
      <c r="P74" s="9" t="str">
        <f t="shared" si="9"/>
        <v>PET</v>
      </c>
      <c r="Q74" s="9" t="str">
        <f t="shared" si="10"/>
        <v>4</v>
      </c>
      <c r="R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4" s="14" t="str">
        <f>IF(ProjectsDB[[#This Row],[Item Type]]="Straight Plug-In",_xlfn.TEXTJOIN("-",TRUE,M74&amp;"-"&amp;_xlfn.LET(_xlpm.txt,ProjectsDB[[#This Row],[Assembly]],_xlpm.pos,FIND("SP",_xlpm.txt),_xlpm.pre,LEFT(_xlpm.txt,_xlpm.pos-1),IF(RIGHT(_xlpm.pre,3)="123","3PL",IF(RIGHT(_xlpm.pre,2)="12","2PL",IF(RIGHT(_xlpm.pre,1)="1","1PL","3PL")))),N74,O74,P74,Q74&amp;"W",R74),_xlfn.TEXTJOIN("-",TRUE,M74,N74,O74,P74,Q74&amp;"W",R74))</f>
        <v>Straight Feeder-AL-Silver-PET-4W-2</v>
      </c>
      <c r="T74" s="14" t="str">
        <f>IF(COUNTIF(Cycletime[Element Desc.],ProjectsDB[[#This Row],[Element Desc.]])&gt;0,"Found","Not Found")</f>
        <v>Found</v>
      </c>
    </row>
    <row r="75" spans="2:20" x14ac:dyDescent="0.25">
      <c r="B75" s="8" t="s">
        <v>236</v>
      </c>
      <c r="C75" s="9" t="s">
        <v>237</v>
      </c>
      <c r="D75" s="9" t="s">
        <v>238</v>
      </c>
      <c r="E75" s="10">
        <v>1</v>
      </c>
      <c r="F75" s="9" t="s">
        <v>110</v>
      </c>
      <c r="G75" s="9" t="s">
        <v>177</v>
      </c>
      <c r="H75" s="11"/>
      <c r="I75" s="12">
        <v>615</v>
      </c>
      <c r="J75" s="12"/>
      <c r="K75" s="12"/>
      <c r="L75" s="12">
        <f t="array" ref="L75">IFERROR(LOOKUP(2^15,SEARCH({"40A","63A","80A","100A","125A","160A","200A","250A","400A","630A","800A","1000A","1250A","1600A","2000A","2500A","3200A","4000A","5000A","6300A"},UPPER(D75)),{40,63,80,100,125,160,200,250,400,630,800,1000,1250,1600,2000,2500,3200,4000,5000,6300}),0)</f>
        <v>3200</v>
      </c>
      <c r="M75" s="9" t="str">
        <f t="shared" si="6"/>
        <v>Straight Feeder</v>
      </c>
      <c r="N75" s="9" t="str">
        <f t="shared" si="7"/>
        <v>AL</v>
      </c>
      <c r="O75" s="13" t="str">
        <f t="shared" si="8"/>
        <v>Silver</v>
      </c>
      <c r="P75" s="9" t="str">
        <f t="shared" si="9"/>
        <v>PET</v>
      </c>
      <c r="Q75" s="9" t="str">
        <f t="shared" si="10"/>
        <v>4</v>
      </c>
      <c r="R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5" s="14" t="str">
        <f>IF(ProjectsDB[[#This Row],[Item Type]]="Straight Plug-In",_xlfn.TEXTJOIN("-",TRUE,M75&amp;"-"&amp;_xlfn.LET(_xlpm.txt,ProjectsDB[[#This Row],[Assembly]],_xlpm.pos,FIND("SP",_xlpm.txt),_xlpm.pre,LEFT(_xlpm.txt,_xlpm.pos-1),IF(RIGHT(_xlpm.pre,3)="123","3PL",IF(RIGHT(_xlpm.pre,2)="12","2PL",IF(RIGHT(_xlpm.pre,1)="1","1PL","3PL")))),N75,O75,P75,Q75&amp;"W",R75),_xlfn.TEXTJOIN("-",TRUE,M75,N75,O75,P75,Q75&amp;"W",R75))</f>
        <v>Straight Feeder-AL-Silver-PET-4W-2</v>
      </c>
      <c r="T75" s="14" t="str">
        <f>IF(COUNTIF(Cycletime[Element Desc.],ProjectsDB[[#This Row],[Element Desc.]])&gt;0,"Found","Not Found")</f>
        <v>Found</v>
      </c>
    </row>
    <row r="76" spans="2:20" x14ac:dyDescent="0.25">
      <c r="B76" s="8" t="s">
        <v>239</v>
      </c>
      <c r="C76" s="9" t="s">
        <v>240</v>
      </c>
      <c r="D76" s="9" t="s">
        <v>241</v>
      </c>
      <c r="E76" s="10">
        <v>1</v>
      </c>
      <c r="F76" s="9" t="s">
        <v>110</v>
      </c>
      <c r="G76" s="9" t="s">
        <v>177</v>
      </c>
      <c r="H76" s="11"/>
      <c r="I76" s="12">
        <v>1250</v>
      </c>
      <c r="J76" s="12"/>
      <c r="K76" s="12"/>
      <c r="L76" s="12">
        <f t="array" ref="L76">IFERROR(LOOKUP(2^15,SEARCH({"40A","63A","80A","100A","125A","160A","200A","250A","400A","630A","800A","1000A","1250A","1600A","2000A","2500A","3200A","4000A","5000A","6300A"},UPPER(D76)),{40,63,80,100,125,160,200,250,400,630,800,1000,1250,1600,2000,2500,3200,4000,5000,6300}),0)</f>
        <v>3200</v>
      </c>
      <c r="M76" s="9" t="str">
        <f t="shared" si="6"/>
        <v>Straight Feeder</v>
      </c>
      <c r="N76" s="9" t="str">
        <f t="shared" si="7"/>
        <v>AL</v>
      </c>
      <c r="O76" s="13" t="str">
        <f t="shared" si="8"/>
        <v>Silver</v>
      </c>
      <c r="P76" s="9" t="str">
        <f t="shared" si="9"/>
        <v>PET</v>
      </c>
      <c r="Q76" s="9" t="str">
        <f t="shared" si="10"/>
        <v>4</v>
      </c>
      <c r="R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6" s="14" t="str">
        <f>IF(ProjectsDB[[#This Row],[Item Type]]="Straight Plug-In",_xlfn.TEXTJOIN("-",TRUE,M76&amp;"-"&amp;_xlfn.LET(_xlpm.txt,ProjectsDB[[#This Row],[Assembly]],_xlpm.pos,FIND("SP",_xlpm.txt),_xlpm.pre,LEFT(_xlpm.txt,_xlpm.pos-1),IF(RIGHT(_xlpm.pre,3)="123","3PL",IF(RIGHT(_xlpm.pre,2)="12","2PL",IF(RIGHT(_xlpm.pre,1)="1","1PL","3PL")))),N76,O76,P76,Q76&amp;"W",R76),_xlfn.TEXTJOIN("-",TRUE,M76,N76,O76,P76,Q76&amp;"W",R76))</f>
        <v>Straight Feeder-AL-Silver-PET-4W-2</v>
      </c>
      <c r="T76" s="14" t="str">
        <f>IF(COUNTIF(Cycletime[Element Desc.],ProjectsDB[[#This Row],[Element Desc.]])&gt;0,"Found","Not Found")</f>
        <v>Found</v>
      </c>
    </row>
    <row r="77" spans="2:20" x14ac:dyDescent="0.25">
      <c r="B77" s="8" t="s">
        <v>242</v>
      </c>
      <c r="C77" s="9" t="s">
        <v>243</v>
      </c>
      <c r="D77" s="9" t="s">
        <v>244</v>
      </c>
      <c r="E77" s="10">
        <v>1</v>
      </c>
      <c r="F77" s="9" t="s">
        <v>110</v>
      </c>
      <c r="G77" s="9" t="s">
        <v>177</v>
      </c>
      <c r="H77" s="11"/>
      <c r="I77" s="12">
        <v>830</v>
      </c>
      <c r="J77" s="12">
        <v>520</v>
      </c>
      <c r="K77" s="12"/>
      <c r="L77" s="12">
        <f t="array" ref="L77">IFERROR(LOOKUP(2^15,SEARCH({"40A","63A","80A","100A","125A","160A","200A","250A","400A","630A","800A","1000A","1250A","1600A","2000A","2500A","3200A","4000A","5000A","6300A"},UPPER(D77)),{40,63,80,100,125,160,200,250,400,630,800,1000,1250,1600,2000,2500,3200,4000,5000,6300}),0)</f>
        <v>3200</v>
      </c>
      <c r="M77" s="9" t="str">
        <f t="shared" si="6"/>
        <v>Elbow Edge</v>
      </c>
      <c r="N77" s="9" t="str">
        <f t="shared" si="7"/>
        <v>AL</v>
      </c>
      <c r="O77" s="13" t="str">
        <f t="shared" si="8"/>
        <v>Silver</v>
      </c>
      <c r="P77" s="9" t="str">
        <f t="shared" si="9"/>
        <v>PET</v>
      </c>
      <c r="Q77" s="9" t="str">
        <f t="shared" si="10"/>
        <v>4</v>
      </c>
      <c r="R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7" s="14" t="str">
        <f>IF(ProjectsDB[[#This Row],[Item Type]]="Straight Plug-In",_xlfn.TEXTJOIN("-",TRUE,M77&amp;"-"&amp;_xlfn.LET(_xlpm.txt,ProjectsDB[[#This Row],[Assembly]],_xlpm.pos,FIND("SP",_xlpm.txt),_xlpm.pre,LEFT(_xlpm.txt,_xlpm.pos-1),IF(RIGHT(_xlpm.pre,3)="123","3PL",IF(RIGHT(_xlpm.pre,2)="12","2PL",IF(RIGHT(_xlpm.pre,1)="1","1PL","3PL")))),N77,O77,P77,Q77&amp;"W",R77),_xlfn.TEXTJOIN("-",TRUE,M77,N77,O77,P77,Q77&amp;"W",R77))</f>
        <v>Elbow Edge-AL-Silver-PET-4W-2</v>
      </c>
      <c r="T77" s="14" t="str">
        <f>IF(COUNTIF(Cycletime[Element Desc.],ProjectsDB[[#This Row],[Element Desc.]])&gt;0,"Found","Not Found")</f>
        <v>Found</v>
      </c>
    </row>
    <row r="78" spans="2:20" x14ac:dyDescent="0.25">
      <c r="B78" s="8" t="s">
        <v>245</v>
      </c>
      <c r="C78" s="9" t="s">
        <v>246</v>
      </c>
      <c r="D78" s="9" t="s">
        <v>247</v>
      </c>
      <c r="E78" s="10">
        <v>1</v>
      </c>
      <c r="F78" s="9" t="s">
        <v>110</v>
      </c>
      <c r="G78" s="9" t="s">
        <v>177</v>
      </c>
      <c r="H78" s="11"/>
      <c r="I78" s="12">
        <v>1020</v>
      </c>
      <c r="J78" s="12"/>
      <c r="K78" s="12"/>
      <c r="L78" s="12">
        <f t="array" ref="L78">IFERROR(LOOKUP(2^15,SEARCH({"40A","63A","80A","100A","125A","160A","200A","250A","400A","630A","800A","1000A","1250A","1600A","2000A","2500A","3200A","4000A","5000A","6300A"},UPPER(D78)),{40,63,80,100,125,160,200,250,400,630,800,1000,1250,1600,2000,2500,3200,4000,5000,6300}),0)</f>
        <v>3200</v>
      </c>
      <c r="M78" s="9" t="str">
        <f t="shared" si="6"/>
        <v>Straight Feeder</v>
      </c>
      <c r="N78" s="9" t="str">
        <f t="shared" si="7"/>
        <v>AL</v>
      </c>
      <c r="O78" s="13" t="str">
        <f t="shared" si="8"/>
        <v>Silver</v>
      </c>
      <c r="P78" s="9" t="str">
        <f t="shared" si="9"/>
        <v>PET</v>
      </c>
      <c r="Q78" s="9" t="str">
        <f t="shared" si="10"/>
        <v>4</v>
      </c>
      <c r="R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8" s="14" t="str">
        <f>IF(ProjectsDB[[#This Row],[Item Type]]="Straight Plug-In",_xlfn.TEXTJOIN("-",TRUE,M78&amp;"-"&amp;_xlfn.LET(_xlpm.txt,ProjectsDB[[#This Row],[Assembly]],_xlpm.pos,FIND("SP",_xlpm.txt),_xlpm.pre,LEFT(_xlpm.txt,_xlpm.pos-1),IF(RIGHT(_xlpm.pre,3)="123","3PL",IF(RIGHT(_xlpm.pre,2)="12","2PL",IF(RIGHT(_xlpm.pre,1)="1","1PL","3PL")))),N78,O78,P78,Q78&amp;"W",R78),_xlfn.TEXTJOIN("-",TRUE,M78,N78,O78,P78,Q78&amp;"W",R78))</f>
        <v>Straight Feeder-AL-Silver-PET-4W-2</v>
      </c>
      <c r="T78" s="14" t="str">
        <f>IF(COUNTIF(Cycletime[Element Desc.],ProjectsDB[[#This Row],[Element Desc.]])&gt;0,"Found","Not Found")</f>
        <v>Found</v>
      </c>
    </row>
    <row r="79" spans="2:20" x14ac:dyDescent="0.25">
      <c r="B79" s="8" t="s">
        <v>248</v>
      </c>
      <c r="C79" s="9" t="s">
        <v>249</v>
      </c>
      <c r="D79" s="9" t="s">
        <v>250</v>
      </c>
      <c r="E79" s="10">
        <v>1</v>
      </c>
      <c r="F79" s="9" t="s">
        <v>110</v>
      </c>
      <c r="G79" s="9" t="s">
        <v>177</v>
      </c>
      <c r="H79" s="11"/>
      <c r="I79" s="12">
        <v>560</v>
      </c>
      <c r="J79" s="12">
        <v>300</v>
      </c>
      <c r="K79" s="12"/>
      <c r="L79" s="12">
        <f t="array" ref="L79">IFERROR(LOOKUP(2^15,SEARCH({"40A","63A","80A","100A","125A","160A","200A","250A","400A","630A","800A","1000A","1250A","1600A","2000A","2500A","3200A","4000A","5000A","6300A"},UPPER(D79)),{40,63,80,100,125,160,200,250,400,630,800,1000,1250,1600,2000,2500,3200,4000,5000,6300}),0)</f>
        <v>3200</v>
      </c>
      <c r="M79" s="9" t="str">
        <f t="shared" si="6"/>
        <v>Elbow Flat</v>
      </c>
      <c r="N79" s="9" t="str">
        <f t="shared" si="7"/>
        <v>AL</v>
      </c>
      <c r="O79" s="13" t="str">
        <f t="shared" si="8"/>
        <v>Silver</v>
      </c>
      <c r="P79" s="9" t="str">
        <f t="shared" si="9"/>
        <v>PET</v>
      </c>
      <c r="Q79" s="9" t="str">
        <f t="shared" si="10"/>
        <v>4</v>
      </c>
      <c r="R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9" s="14" t="str">
        <f>IF(ProjectsDB[[#This Row],[Item Type]]="Straight Plug-In",_xlfn.TEXTJOIN("-",TRUE,M79&amp;"-"&amp;_xlfn.LET(_xlpm.txt,ProjectsDB[[#This Row],[Assembly]],_xlpm.pos,FIND("SP",_xlpm.txt),_xlpm.pre,LEFT(_xlpm.txt,_xlpm.pos-1),IF(RIGHT(_xlpm.pre,3)="123","3PL",IF(RIGHT(_xlpm.pre,2)="12","2PL",IF(RIGHT(_xlpm.pre,1)="1","1PL","3PL")))),N79,O79,P79,Q79&amp;"W",R79),_xlfn.TEXTJOIN("-",TRUE,M79,N79,O79,P79,Q79&amp;"W",R79))</f>
        <v>Elbow Flat-AL-Silver-PET-4W-2</v>
      </c>
      <c r="T79" s="14" t="str">
        <f>IF(COUNTIF(Cycletime[Element Desc.],ProjectsDB[[#This Row],[Element Desc.]])&gt;0,"Found","Not Found")</f>
        <v>Found</v>
      </c>
    </row>
    <row r="80" spans="2:20" x14ac:dyDescent="0.25">
      <c r="B80" s="8" t="s">
        <v>251</v>
      </c>
      <c r="C80" s="9" t="s">
        <v>252</v>
      </c>
      <c r="D80" s="9" t="s">
        <v>253</v>
      </c>
      <c r="E80" s="10">
        <v>1</v>
      </c>
      <c r="F80" s="9" t="s">
        <v>110</v>
      </c>
      <c r="G80" s="9" t="s">
        <v>177</v>
      </c>
      <c r="H80" s="11"/>
      <c r="I80" s="12">
        <v>620</v>
      </c>
      <c r="J80" s="12">
        <v>320</v>
      </c>
      <c r="K80" s="12"/>
      <c r="L80" s="12">
        <f t="array" ref="L80">IFERROR(LOOKUP(2^15,SEARCH({"40A","63A","80A","100A","125A","160A","200A","250A","400A","630A","800A","1000A","1250A","1600A","2000A","2500A","3200A","4000A","5000A","6300A"},UPPER(D80)),{40,63,80,100,125,160,200,250,400,630,800,1000,1250,1600,2000,2500,3200,4000,5000,6300}),0)</f>
        <v>3200</v>
      </c>
      <c r="M80" s="9" t="str">
        <f t="shared" si="6"/>
        <v>Elbow Flat</v>
      </c>
      <c r="N80" s="9" t="str">
        <f t="shared" si="7"/>
        <v>AL</v>
      </c>
      <c r="O80" s="13" t="str">
        <f t="shared" si="8"/>
        <v>Silver</v>
      </c>
      <c r="P80" s="9" t="str">
        <f t="shared" si="9"/>
        <v>PET</v>
      </c>
      <c r="Q80" s="9" t="str">
        <f t="shared" si="10"/>
        <v>4</v>
      </c>
      <c r="R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0" s="14" t="str">
        <f>IF(ProjectsDB[[#This Row],[Item Type]]="Straight Plug-In",_xlfn.TEXTJOIN("-",TRUE,M80&amp;"-"&amp;_xlfn.LET(_xlpm.txt,ProjectsDB[[#This Row],[Assembly]],_xlpm.pos,FIND("SP",_xlpm.txt),_xlpm.pre,LEFT(_xlpm.txt,_xlpm.pos-1),IF(RIGHT(_xlpm.pre,3)="123","3PL",IF(RIGHT(_xlpm.pre,2)="12","2PL",IF(RIGHT(_xlpm.pre,1)="1","1PL","3PL")))),N80,O80,P80,Q80&amp;"W",R80),_xlfn.TEXTJOIN("-",TRUE,M80,N80,O80,P80,Q80&amp;"W",R80))</f>
        <v>Elbow Flat-AL-Silver-PET-4W-2</v>
      </c>
      <c r="T80" s="14" t="str">
        <f>IF(COUNTIF(Cycletime[Element Desc.],ProjectsDB[[#This Row],[Element Desc.]])&gt;0,"Found","Not Found")</f>
        <v>Found</v>
      </c>
    </row>
    <row r="81" spans="2:20" x14ac:dyDescent="0.25">
      <c r="B81" s="8" t="s">
        <v>254</v>
      </c>
      <c r="C81" s="9" t="s">
        <v>255</v>
      </c>
      <c r="D81" s="9" t="s">
        <v>256</v>
      </c>
      <c r="E81" s="10">
        <v>1</v>
      </c>
      <c r="F81" s="9" t="s">
        <v>110</v>
      </c>
      <c r="G81" s="9" t="s">
        <v>177</v>
      </c>
      <c r="H81" s="11"/>
      <c r="I81" s="12">
        <v>620</v>
      </c>
      <c r="J81" s="12">
        <v>350</v>
      </c>
      <c r="K81" s="12"/>
      <c r="L81" s="12">
        <f t="array" ref="L81">IFERROR(LOOKUP(2^15,SEARCH({"40A","63A","80A","100A","125A","160A","200A","250A","400A","630A","800A","1000A","1250A","1600A","2000A","2500A","3200A","4000A","5000A","6300A"},UPPER(D81)),{40,63,80,100,125,160,200,250,400,630,800,1000,1250,1600,2000,2500,3200,4000,5000,6300}),0)</f>
        <v>3200</v>
      </c>
      <c r="M81" s="9" t="str">
        <f t="shared" si="6"/>
        <v>Elbow Flat</v>
      </c>
      <c r="N81" s="9" t="str">
        <f t="shared" si="7"/>
        <v>AL</v>
      </c>
      <c r="O81" s="13" t="str">
        <f t="shared" si="8"/>
        <v>Silver</v>
      </c>
      <c r="P81" s="9" t="str">
        <f t="shared" si="9"/>
        <v>PET</v>
      </c>
      <c r="Q81" s="9" t="str">
        <f t="shared" si="10"/>
        <v>4</v>
      </c>
      <c r="R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1" s="14" t="str">
        <f>IF(ProjectsDB[[#This Row],[Item Type]]="Straight Plug-In",_xlfn.TEXTJOIN("-",TRUE,M81&amp;"-"&amp;_xlfn.LET(_xlpm.txt,ProjectsDB[[#This Row],[Assembly]],_xlpm.pos,FIND("SP",_xlpm.txt),_xlpm.pre,LEFT(_xlpm.txt,_xlpm.pos-1),IF(RIGHT(_xlpm.pre,3)="123","3PL",IF(RIGHT(_xlpm.pre,2)="12","2PL",IF(RIGHT(_xlpm.pre,1)="1","1PL","3PL")))),N81,O81,P81,Q81&amp;"W",R81),_xlfn.TEXTJOIN("-",TRUE,M81,N81,O81,P81,Q81&amp;"W",R81))</f>
        <v>Elbow Flat-AL-Silver-PET-4W-2</v>
      </c>
      <c r="T81" s="14" t="str">
        <f>IF(COUNTIF(Cycletime[Element Desc.],ProjectsDB[[#This Row],[Element Desc.]])&gt;0,"Found","Not Found")</f>
        <v>Found</v>
      </c>
    </row>
    <row r="82" spans="2:20" x14ac:dyDescent="0.25">
      <c r="B82" s="8" t="s">
        <v>257</v>
      </c>
      <c r="C82" s="9" t="s">
        <v>258</v>
      </c>
      <c r="D82" s="9" t="s">
        <v>259</v>
      </c>
      <c r="E82" s="10">
        <v>1</v>
      </c>
      <c r="F82" s="9" t="s">
        <v>110</v>
      </c>
      <c r="G82" s="9" t="s">
        <v>177</v>
      </c>
      <c r="H82" s="11"/>
      <c r="I82" s="12">
        <v>610</v>
      </c>
      <c r="J82" s="12"/>
      <c r="K82" s="12"/>
      <c r="L82" s="12">
        <f t="array" ref="L82">IFERROR(LOOKUP(2^15,SEARCH({"40A","63A","80A","100A","125A","160A","200A","250A","400A","630A","800A","1000A","1250A","1600A","2000A","2500A","3200A","4000A","5000A","6300A"},UPPER(D82)),{40,63,80,100,125,160,200,250,400,630,800,1000,1250,1600,2000,2500,3200,4000,5000,6300}),0)</f>
        <v>3200</v>
      </c>
      <c r="M82" s="9" t="str">
        <f t="shared" si="6"/>
        <v>Straight Feeder</v>
      </c>
      <c r="N82" s="9" t="str">
        <f t="shared" si="7"/>
        <v>AL</v>
      </c>
      <c r="O82" s="13" t="str">
        <f t="shared" si="8"/>
        <v>Silver</v>
      </c>
      <c r="P82" s="9" t="str">
        <f t="shared" si="9"/>
        <v>PET</v>
      </c>
      <c r="Q82" s="9" t="str">
        <f t="shared" si="10"/>
        <v>4</v>
      </c>
      <c r="R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2" s="14" t="str">
        <f>IF(ProjectsDB[[#This Row],[Item Type]]="Straight Plug-In",_xlfn.TEXTJOIN("-",TRUE,M82&amp;"-"&amp;_xlfn.LET(_xlpm.txt,ProjectsDB[[#This Row],[Assembly]],_xlpm.pos,FIND("SP",_xlpm.txt),_xlpm.pre,LEFT(_xlpm.txt,_xlpm.pos-1),IF(RIGHT(_xlpm.pre,3)="123","3PL",IF(RIGHT(_xlpm.pre,2)="12","2PL",IF(RIGHT(_xlpm.pre,1)="1","1PL","3PL")))),N82,O82,P82,Q82&amp;"W",R82),_xlfn.TEXTJOIN("-",TRUE,M82,N82,O82,P82,Q82&amp;"W",R82))</f>
        <v>Straight Feeder-AL-Silver-PET-4W-2</v>
      </c>
      <c r="T82" s="14" t="str">
        <f>IF(COUNTIF(Cycletime[Element Desc.],ProjectsDB[[#This Row],[Element Desc.]])&gt;0,"Found","Not Found")</f>
        <v>Found</v>
      </c>
    </row>
    <row r="83" spans="2:20" x14ac:dyDescent="0.25">
      <c r="B83" s="8" t="s">
        <v>260</v>
      </c>
      <c r="C83" s="9" t="s">
        <v>261</v>
      </c>
      <c r="D83" s="9" t="s">
        <v>262</v>
      </c>
      <c r="E83" s="10">
        <v>1</v>
      </c>
      <c r="F83" s="9" t="s">
        <v>110</v>
      </c>
      <c r="G83" s="9" t="s">
        <v>177</v>
      </c>
      <c r="H83" s="11"/>
      <c r="I83" s="12">
        <v>520</v>
      </c>
      <c r="J83" s="12"/>
      <c r="K83" s="12"/>
      <c r="L83" s="12">
        <f t="array" ref="L83">IFERROR(LOOKUP(2^15,SEARCH({"40A","63A","80A","100A","125A","160A","200A","250A","400A","630A","800A","1000A","1250A","1600A","2000A","2500A","3200A","4000A","5000A","6300A"},UPPER(D83)),{40,63,80,100,125,160,200,250,400,630,800,1000,1250,1600,2000,2500,3200,4000,5000,6300}),0)</f>
        <v>3200</v>
      </c>
      <c r="M83" s="9" t="str">
        <f t="shared" si="6"/>
        <v>Straight Feeder</v>
      </c>
      <c r="N83" s="9" t="str">
        <f t="shared" si="7"/>
        <v>AL</v>
      </c>
      <c r="O83" s="13" t="str">
        <f t="shared" si="8"/>
        <v>Silver</v>
      </c>
      <c r="P83" s="9" t="str">
        <f t="shared" si="9"/>
        <v>PET</v>
      </c>
      <c r="Q83" s="9" t="str">
        <f t="shared" si="10"/>
        <v>4</v>
      </c>
      <c r="R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3" s="14" t="str">
        <f>IF(ProjectsDB[[#This Row],[Item Type]]="Straight Plug-In",_xlfn.TEXTJOIN("-",TRUE,M83&amp;"-"&amp;_xlfn.LET(_xlpm.txt,ProjectsDB[[#This Row],[Assembly]],_xlpm.pos,FIND("SP",_xlpm.txt),_xlpm.pre,LEFT(_xlpm.txt,_xlpm.pos-1),IF(RIGHT(_xlpm.pre,3)="123","3PL",IF(RIGHT(_xlpm.pre,2)="12","2PL",IF(RIGHT(_xlpm.pre,1)="1","1PL","3PL")))),N83,O83,P83,Q83&amp;"W",R83),_xlfn.TEXTJOIN("-",TRUE,M83,N83,O83,P83,Q83&amp;"W",R83))</f>
        <v>Straight Feeder-AL-Silver-PET-4W-2</v>
      </c>
      <c r="T83" s="14" t="str">
        <f>IF(COUNTIF(Cycletime[Element Desc.],ProjectsDB[[#This Row],[Element Desc.]])&gt;0,"Found","Not Found")</f>
        <v>Found</v>
      </c>
    </row>
    <row r="84" spans="2:20" x14ac:dyDescent="0.25">
      <c r="B84" s="8" t="s">
        <v>263</v>
      </c>
      <c r="C84" s="9" t="s">
        <v>264</v>
      </c>
      <c r="D84" s="9" t="s">
        <v>265</v>
      </c>
      <c r="E84" s="10">
        <v>1</v>
      </c>
      <c r="F84" s="9" t="s">
        <v>110</v>
      </c>
      <c r="G84" s="9" t="s">
        <v>177</v>
      </c>
      <c r="H84" s="11"/>
      <c r="I84" s="12">
        <v>570</v>
      </c>
      <c r="J84" s="12">
        <v>540</v>
      </c>
      <c r="K84" s="12"/>
      <c r="L84" s="12">
        <f t="array" ref="L84">IFERROR(LOOKUP(2^15,SEARCH({"40A","63A","80A","100A","125A","160A","200A","250A","400A","630A","800A","1000A","1250A","1600A","2000A","2500A","3200A","4000A","5000A","6300A"},UPPER(D84)),{40,63,80,100,125,160,200,250,400,630,800,1000,1250,1600,2000,2500,3200,4000,5000,6300}),0)</f>
        <v>3200</v>
      </c>
      <c r="M84" s="9" t="str">
        <f t="shared" si="6"/>
        <v>Elbow Edge</v>
      </c>
      <c r="N84" s="9" t="str">
        <f t="shared" si="7"/>
        <v>AL</v>
      </c>
      <c r="O84" s="13" t="str">
        <f t="shared" si="8"/>
        <v>Silver</v>
      </c>
      <c r="P84" s="9" t="str">
        <f t="shared" si="9"/>
        <v>PET</v>
      </c>
      <c r="Q84" s="9" t="str">
        <f t="shared" si="10"/>
        <v>4</v>
      </c>
      <c r="R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4" s="14" t="str">
        <f>IF(ProjectsDB[[#This Row],[Item Type]]="Straight Plug-In",_xlfn.TEXTJOIN("-",TRUE,M84&amp;"-"&amp;_xlfn.LET(_xlpm.txt,ProjectsDB[[#This Row],[Assembly]],_xlpm.pos,FIND("SP",_xlpm.txt),_xlpm.pre,LEFT(_xlpm.txt,_xlpm.pos-1),IF(RIGHT(_xlpm.pre,3)="123","3PL",IF(RIGHT(_xlpm.pre,2)="12","2PL",IF(RIGHT(_xlpm.pre,1)="1","1PL","3PL")))),N84,O84,P84,Q84&amp;"W",R84),_xlfn.TEXTJOIN("-",TRUE,M84,N84,O84,P84,Q84&amp;"W",R84))</f>
        <v>Elbow Edge-AL-Silver-PET-4W-2</v>
      </c>
      <c r="T84" s="14" t="str">
        <f>IF(COUNTIF(Cycletime[Element Desc.],ProjectsDB[[#This Row],[Element Desc.]])&gt;0,"Found","Not Found")</f>
        <v>Found</v>
      </c>
    </row>
    <row r="85" spans="2:20" x14ac:dyDescent="0.25">
      <c r="B85" s="8" t="s">
        <v>266</v>
      </c>
      <c r="C85" s="9" t="s">
        <v>267</v>
      </c>
      <c r="D85" s="9" t="s">
        <v>268</v>
      </c>
      <c r="E85" s="10">
        <v>1</v>
      </c>
      <c r="F85" s="9" t="s">
        <v>110</v>
      </c>
      <c r="G85" s="9" t="s">
        <v>177</v>
      </c>
      <c r="H85" s="11"/>
      <c r="I85" s="12">
        <v>640</v>
      </c>
      <c r="J85" s="12">
        <v>300</v>
      </c>
      <c r="K85" s="12"/>
      <c r="L85" s="12">
        <f t="array" ref="L85">IFERROR(LOOKUP(2^15,SEARCH({"40A","63A","80A","100A","125A","160A","200A","250A","400A","630A","800A","1000A","1250A","1600A","2000A","2500A","3200A","4000A","5000A","6300A"},UPPER(D85)),{40,63,80,100,125,160,200,250,400,630,800,1000,1250,1600,2000,2500,3200,4000,5000,6300}),0)</f>
        <v>3200</v>
      </c>
      <c r="M85" s="9" t="str">
        <f t="shared" si="6"/>
        <v>Elbow Flat</v>
      </c>
      <c r="N85" s="9" t="str">
        <f t="shared" si="7"/>
        <v>AL</v>
      </c>
      <c r="O85" s="13" t="str">
        <f t="shared" si="8"/>
        <v>Silver</v>
      </c>
      <c r="P85" s="9" t="str">
        <f t="shared" si="9"/>
        <v>PET</v>
      </c>
      <c r="Q85" s="9" t="str">
        <f t="shared" si="10"/>
        <v>4</v>
      </c>
      <c r="R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5" s="14" t="str">
        <f>IF(ProjectsDB[[#This Row],[Item Type]]="Straight Plug-In",_xlfn.TEXTJOIN("-",TRUE,M85&amp;"-"&amp;_xlfn.LET(_xlpm.txt,ProjectsDB[[#This Row],[Assembly]],_xlpm.pos,FIND("SP",_xlpm.txt),_xlpm.pre,LEFT(_xlpm.txt,_xlpm.pos-1),IF(RIGHT(_xlpm.pre,3)="123","3PL",IF(RIGHT(_xlpm.pre,2)="12","2PL",IF(RIGHT(_xlpm.pre,1)="1","1PL","3PL")))),N85,O85,P85,Q85&amp;"W",R85),_xlfn.TEXTJOIN("-",TRUE,M85,N85,O85,P85,Q85&amp;"W",R85))</f>
        <v>Elbow Flat-AL-Silver-PET-4W-2</v>
      </c>
      <c r="T85" s="14" t="str">
        <f>IF(COUNTIF(Cycletime[Element Desc.],ProjectsDB[[#This Row],[Element Desc.]])&gt;0,"Found","Not Found")</f>
        <v>Found</v>
      </c>
    </row>
    <row r="86" spans="2:20" x14ac:dyDescent="0.25">
      <c r="B86" s="8" t="s">
        <v>269</v>
      </c>
      <c r="C86" s="9" t="s">
        <v>270</v>
      </c>
      <c r="D86" s="9" t="s">
        <v>271</v>
      </c>
      <c r="E86" s="10">
        <v>1</v>
      </c>
      <c r="F86" s="9" t="s">
        <v>110</v>
      </c>
      <c r="G86" s="9" t="s">
        <v>177</v>
      </c>
      <c r="H86" s="11"/>
      <c r="I86" s="12">
        <v>1280</v>
      </c>
      <c r="J86" s="12"/>
      <c r="K86" s="12"/>
      <c r="L86" s="12">
        <f t="array" ref="L86">IFERROR(LOOKUP(2^15,SEARCH({"40A","63A","80A","100A","125A","160A","200A","250A","400A","630A","800A","1000A","1250A","1600A","2000A","2500A","3200A","4000A","5000A","6300A"},UPPER(D86)),{40,63,80,100,125,160,200,250,400,630,800,1000,1250,1600,2000,2500,3200,4000,5000,6300}),0)</f>
        <v>3200</v>
      </c>
      <c r="M86" s="9" t="str">
        <f t="shared" si="6"/>
        <v>Straight Feeder</v>
      </c>
      <c r="N86" s="9" t="str">
        <f t="shared" si="7"/>
        <v>AL</v>
      </c>
      <c r="O86" s="13" t="str">
        <f t="shared" si="8"/>
        <v>Silver</v>
      </c>
      <c r="P86" s="9" t="str">
        <f t="shared" si="9"/>
        <v>PET</v>
      </c>
      <c r="Q86" s="9" t="str">
        <f t="shared" si="10"/>
        <v>4</v>
      </c>
      <c r="R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6" s="14" t="str">
        <f>IF(ProjectsDB[[#This Row],[Item Type]]="Straight Plug-In",_xlfn.TEXTJOIN("-",TRUE,M86&amp;"-"&amp;_xlfn.LET(_xlpm.txt,ProjectsDB[[#This Row],[Assembly]],_xlpm.pos,FIND("SP",_xlpm.txt),_xlpm.pre,LEFT(_xlpm.txt,_xlpm.pos-1),IF(RIGHT(_xlpm.pre,3)="123","3PL",IF(RIGHT(_xlpm.pre,2)="12","2PL",IF(RIGHT(_xlpm.pre,1)="1","1PL","3PL")))),N86,O86,P86,Q86&amp;"W",R86),_xlfn.TEXTJOIN("-",TRUE,M86,N86,O86,P86,Q86&amp;"W",R86))</f>
        <v>Straight Feeder-AL-Silver-PET-4W-2</v>
      </c>
      <c r="T86" s="14" t="str">
        <f>IF(COUNTIF(Cycletime[Element Desc.],ProjectsDB[[#This Row],[Element Desc.]])&gt;0,"Found","Not Found")</f>
        <v>Found</v>
      </c>
    </row>
    <row r="87" spans="2:20" x14ac:dyDescent="0.25">
      <c r="B87" s="8" t="s">
        <v>272</v>
      </c>
      <c r="C87" s="9" t="s">
        <v>273</v>
      </c>
      <c r="D87" s="9" t="s">
        <v>274</v>
      </c>
      <c r="E87" s="10">
        <v>1</v>
      </c>
      <c r="F87" s="9" t="s">
        <v>110</v>
      </c>
      <c r="G87" s="9" t="s">
        <v>177</v>
      </c>
      <c r="H87" s="11"/>
      <c r="I87" s="12">
        <v>500</v>
      </c>
      <c r="J87" s="12">
        <v>870</v>
      </c>
      <c r="K87" s="12"/>
      <c r="L87" s="12">
        <f t="array" ref="L87">IFERROR(LOOKUP(2^15,SEARCH({"40A","63A","80A","100A","125A","160A","200A","250A","400A","630A","800A","1000A","1250A","1600A","2000A","2500A","3200A","4000A","5000A","6300A"},UPPER(D87)),{40,63,80,100,125,160,200,250,400,630,800,1000,1250,1600,2000,2500,3200,4000,5000,6300}),0)</f>
        <v>3200</v>
      </c>
      <c r="M87" s="9" t="str">
        <f t="shared" si="6"/>
        <v>Elbow Flat</v>
      </c>
      <c r="N87" s="9" t="str">
        <f t="shared" si="7"/>
        <v>AL</v>
      </c>
      <c r="O87" s="13" t="str">
        <f t="shared" si="8"/>
        <v>Silver</v>
      </c>
      <c r="P87" s="9" t="str">
        <f t="shared" si="9"/>
        <v>PET</v>
      </c>
      <c r="Q87" s="9" t="str">
        <f t="shared" si="10"/>
        <v>4</v>
      </c>
      <c r="R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7" s="14" t="str">
        <f>IF(ProjectsDB[[#This Row],[Item Type]]="Straight Plug-In",_xlfn.TEXTJOIN("-",TRUE,M87&amp;"-"&amp;_xlfn.LET(_xlpm.txt,ProjectsDB[[#This Row],[Assembly]],_xlpm.pos,FIND("SP",_xlpm.txt),_xlpm.pre,LEFT(_xlpm.txt,_xlpm.pos-1),IF(RIGHT(_xlpm.pre,3)="123","3PL",IF(RIGHT(_xlpm.pre,2)="12","2PL",IF(RIGHT(_xlpm.pre,1)="1","1PL","3PL")))),N87,O87,P87,Q87&amp;"W",R87),_xlfn.TEXTJOIN("-",TRUE,M87,N87,O87,P87,Q87&amp;"W",R87))</f>
        <v>Elbow Flat-AL-Silver-PET-4W-2</v>
      </c>
      <c r="T87" s="14" t="str">
        <f>IF(COUNTIF(Cycletime[Element Desc.],ProjectsDB[[#This Row],[Element Desc.]])&gt;0,"Found","Not Found")</f>
        <v>Found</v>
      </c>
    </row>
    <row r="88" spans="2:20" x14ac:dyDescent="0.25">
      <c r="B88" s="8" t="s">
        <v>275</v>
      </c>
      <c r="C88" s="9" t="s">
        <v>276</v>
      </c>
      <c r="D88" s="9" t="s">
        <v>277</v>
      </c>
      <c r="E88" s="10">
        <v>1</v>
      </c>
      <c r="F88" s="9" t="s">
        <v>110</v>
      </c>
      <c r="G88" s="9" t="s">
        <v>177</v>
      </c>
      <c r="H88" s="11"/>
      <c r="I88" s="12">
        <v>820</v>
      </c>
      <c r="J88" s="12">
        <v>970</v>
      </c>
      <c r="K88" s="12"/>
      <c r="L88" s="12">
        <f t="array" ref="L88">IFERROR(LOOKUP(2^15,SEARCH({"40A","63A","80A","100A","125A","160A","200A","250A","400A","630A","800A","1000A","1250A","1600A","2000A","2500A","3200A","4000A","5000A","6300A"},UPPER(D88)),{40,63,80,100,125,160,200,250,400,630,800,1000,1250,1600,2000,2500,3200,4000,5000,6300}),0)</f>
        <v>3200</v>
      </c>
      <c r="M88" s="9" t="str">
        <f t="shared" si="6"/>
        <v>Elbow Edge</v>
      </c>
      <c r="N88" s="9" t="str">
        <f t="shared" si="7"/>
        <v>AL</v>
      </c>
      <c r="O88" s="13" t="str">
        <f t="shared" si="8"/>
        <v>Silver</v>
      </c>
      <c r="P88" s="9" t="str">
        <f t="shared" si="9"/>
        <v>PET</v>
      </c>
      <c r="Q88" s="9" t="str">
        <f t="shared" si="10"/>
        <v>4</v>
      </c>
      <c r="R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8" s="14" t="str">
        <f>IF(ProjectsDB[[#This Row],[Item Type]]="Straight Plug-In",_xlfn.TEXTJOIN("-",TRUE,M88&amp;"-"&amp;_xlfn.LET(_xlpm.txt,ProjectsDB[[#This Row],[Assembly]],_xlpm.pos,FIND("SP",_xlpm.txt),_xlpm.pre,LEFT(_xlpm.txt,_xlpm.pos-1),IF(RIGHT(_xlpm.pre,3)="123","3PL",IF(RIGHT(_xlpm.pre,2)="12","2PL",IF(RIGHT(_xlpm.pre,1)="1","1PL","3PL")))),N88,O88,P88,Q88&amp;"W",R88),_xlfn.TEXTJOIN("-",TRUE,M88,N88,O88,P88,Q88&amp;"W",R88))</f>
        <v>Elbow Edge-AL-Silver-PET-4W-2</v>
      </c>
      <c r="T88" s="14" t="str">
        <f>IF(COUNTIF(Cycletime[Element Desc.],ProjectsDB[[#This Row],[Element Desc.]])&gt;0,"Found","Not Found")</f>
        <v>Found</v>
      </c>
    </row>
    <row r="89" spans="2:20" x14ac:dyDescent="0.25">
      <c r="B89" s="8" t="s">
        <v>278</v>
      </c>
      <c r="C89" s="9" t="s">
        <v>279</v>
      </c>
      <c r="D89" s="9" t="s">
        <v>280</v>
      </c>
      <c r="E89" s="10">
        <v>1</v>
      </c>
      <c r="F89" s="9" t="s">
        <v>110</v>
      </c>
      <c r="G89" s="9" t="s">
        <v>177</v>
      </c>
      <c r="H89" s="11"/>
      <c r="I89" s="12">
        <v>910</v>
      </c>
      <c r="J89" s="12"/>
      <c r="K89" s="12"/>
      <c r="L89" s="12">
        <f t="array" ref="L89">IFERROR(LOOKUP(2^15,SEARCH({"40A","63A","80A","100A","125A","160A","200A","250A","400A","630A","800A","1000A","1250A","1600A","2000A","2500A","3200A","4000A","5000A","6300A"},UPPER(D89)),{40,63,80,100,125,160,200,250,400,630,800,1000,1250,1600,2000,2500,3200,4000,5000,6300}),0)</f>
        <v>3200</v>
      </c>
      <c r="M89" s="9" t="str">
        <f t="shared" si="6"/>
        <v>Straight Feeder</v>
      </c>
      <c r="N89" s="9" t="str">
        <f t="shared" si="7"/>
        <v>AL</v>
      </c>
      <c r="O89" s="13" t="str">
        <f t="shared" si="8"/>
        <v>Silver</v>
      </c>
      <c r="P89" s="9" t="str">
        <f t="shared" si="9"/>
        <v>PET</v>
      </c>
      <c r="Q89" s="9" t="str">
        <f t="shared" si="10"/>
        <v>4</v>
      </c>
      <c r="R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9" s="14" t="str">
        <f>IF(ProjectsDB[[#This Row],[Item Type]]="Straight Plug-In",_xlfn.TEXTJOIN("-",TRUE,M89&amp;"-"&amp;_xlfn.LET(_xlpm.txt,ProjectsDB[[#This Row],[Assembly]],_xlpm.pos,FIND("SP",_xlpm.txt),_xlpm.pre,LEFT(_xlpm.txt,_xlpm.pos-1),IF(RIGHT(_xlpm.pre,3)="123","3PL",IF(RIGHT(_xlpm.pre,2)="12","2PL",IF(RIGHT(_xlpm.pre,1)="1","1PL","3PL")))),N89,O89,P89,Q89&amp;"W",R89),_xlfn.TEXTJOIN("-",TRUE,M89,N89,O89,P89,Q89&amp;"W",R89))</f>
        <v>Straight Feeder-AL-Silver-PET-4W-2</v>
      </c>
      <c r="T89" s="14" t="str">
        <f>IF(COUNTIF(Cycletime[Element Desc.],ProjectsDB[[#This Row],[Element Desc.]])&gt;0,"Found","Not Found")</f>
        <v>Found</v>
      </c>
    </row>
    <row r="90" spans="2:20" x14ac:dyDescent="0.25">
      <c r="B90" s="8" t="s">
        <v>281</v>
      </c>
      <c r="C90" s="9" t="s">
        <v>282</v>
      </c>
      <c r="D90" s="9" t="s">
        <v>283</v>
      </c>
      <c r="E90" s="10">
        <v>1</v>
      </c>
      <c r="F90" s="9" t="s">
        <v>110</v>
      </c>
      <c r="G90" s="9" t="s">
        <v>177</v>
      </c>
      <c r="H90" s="11"/>
      <c r="I90" s="12">
        <v>1540</v>
      </c>
      <c r="J90" s="12"/>
      <c r="K90" s="12"/>
      <c r="L90" s="12">
        <f t="array" ref="L90">IFERROR(LOOKUP(2^15,SEARCH({"40A","63A","80A","100A","125A","160A","200A","250A","400A","630A","800A","1000A","1250A","1600A","2000A","2500A","3200A","4000A","5000A","6300A"},UPPER(D90)),{40,63,80,100,125,160,200,250,400,630,800,1000,1250,1600,2000,2500,3200,4000,5000,6300}),0)</f>
        <v>3200</v>
      </c>
      <c r="M90" s="9" t="str">
        <f t="shared" si="6"/>
        <v>Straight Feeder</v>
      </c>
      <c r="N90" s="9" t="str">
        <f t="shared" si="7"/>
        <v>AL</v>
      </c>
      <c r="O90" s="13" t="str">
        <f t="shared" si="8"/>
        <v>Silver</v>
      </c>
      <c r="P90" s="9" t="str">
        <f t="shared" si="9"/>
        <v>PET</v>
      </c>
      <c r="Q90" s="9" t="str">
        <f t="shared" si="10"/>
        <v>4</v>
      </c>
      <c r="R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0" s="14" t="str">
        <f>IF(ProjectsDB[[#This Row],[Item Type]]="Straight Plug-In",_xlfn.TEXTJOIN("-",TRUE,M90&amp;"-"&amp;_xlfn.LET(_xlpm.txt,ProjectsDB[[#This Row],[Assembly]],_xlpm.pos,FIND("SP",_xlpm.txt),_xlpm.pre,LEFT(_xlpm.txt,_xlpm.pos-1),IF(RIGHT(_xlpm.pre,3)="123","3PL",IF(RIGHT(_xlpm.pre,2)="12","2PL",IF(RIGHT(_xlpm.pre,1)="1","1PL","3PL")))),N90,O90,P90,Q90&amp;"W",R90),_xlfn.TEXTJOIN("-",TRUE,M90,N90,O90,P90,Q90&amp;"W",R90))</f>
        <v>Straight Feeder-AL-Silver-PET-4W-2</v>
      </c>
      <c r="T90" s="14" t="str">
        <f>IF(COUNTIF(Cycletime[Element Desc.],ProjectsDB[[#This Row],[Element Desc.]])&gt;0,"Found","Not Found")</f>
        <v>Found</v>
      </c>
    </row>
    <row r="91" spans="2:20" x14ac:dyDescent="0.25">
      <c r="B91" s="8" t="s">
        <v>284</v>
      </c>
      <c r="C91" s="9" t="s">
        <v>285</v>
      </c>
      <c r="D91" s="9" t="s">
        <v>286</v>
      </c>
      <c r="E91" s="10">
        <v>1</v>
      </c>
      <c r="F91" s="9" t="s">
        <v>110</v>
      </c>
      <c r="G91" s="9" t="s">
        <v>177</v>
      </c>
      <c r="H91" s="11"/>
      <c r="I91" s="12">
        <v>450</v>
      </c>
      <c r="J91" s="12">
        <v>780</v>
      </c>
      <c r="K91" s="12">
        <v>450</v>
      </c>
      <c r="L91" s="12">
        <f t="array" ref="L91">IFERROR(LOOKUP(2^15,SEARCH({"40A","63A","80A","100A","125A","160A","200A","250A","400A","630A","800A","1000A","1250A","1600A","2000A","2500A","3200A","4000A","5000A","6300A"},UPPER(D91)),{40,63,80,100,125,160,200,250,400,630,800,1000,1250,1600,2000,2500,3200,4000,5000,6300}),0)</f>
        <v>3200</v>
      </c>
      <c r="M91" s="9" t="str">
        <f t="shared" si="6"/>
        <v>Z-Unit Edge</v>
      </c>
      <c r="N91" s="9" t="str">
        <f t="shared" si="7"/>
        <v>AL</v>
      </c>
      <c r="O91" s="13" t="str">
        <f t="shared" si="8"/>
        <v>Silver</v>
      </c>
      <c r="P91" s="9" t="str">
        <f t="shared" si="9"/>
        <v>PET</v>
      </c>
      <c r="Q91" s="9" t="str">
        <f t="shared" si="10"/>
        <v>4</v>
      </c>
      <c r="R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1" s="14" t="str">
        <f>IF(ProjectsDB[[#This Row],[Item Type]]="Straight Plug-In",_xlfn.TEXTJOIN("-",TRUE,M91&amp;"-"&amp;_xlfn.LET(_xlpm.txt,ProjectsDB[[#This Row],[Assembly]],_xlpm.pos,FIND("SP",_xlpm.txt),_xlpm.pre,LEFT(_xlpm.txt,_xlpm.pos-1),IF(RIGHT(_xlpm.pre,3)="123","3PL",IF(RIGHT(_xlpm.pre,2)="12","2PL",IF(RIGHT(_xlpm.pre,1)="1","1PL","3PL")))),N91,O91,P91,Q91&amp;"W",R91),_xlfn.TEXTJOIN("-",TRUE,M91,N91,O91,P91,Q91&amp;"W",R91))</f>
        <v>Z-Unit Edge-AL-Silver-PET-4W-2</v>
      </c>
      <c r="T91" s="14" t="str">
        <f>IF(COUNTIF(Cycletime[Element Desc.],ProjectsDB[[#This Row],[Element Desc.]])&gt;0,"Found","Not Found")</f>
        <v>Found</v>
      </c>
    </row>
    <row r="92" spans="2:20" x14ac:dyDescent="0.25">
      <c r="B92" s="8" t="s">
        <v>287</v>
      </c>
      <c r="C92" s="9" t="s">
        <v>288</v>
      </c>
      <c r="D92" s="9" t="s">
        <v>289</v>
      </c>
      <c r="E92" s="10">
        <v>1</v>
      </c>
      <c r="F92" s="9" t="s">
        <v>110</v>
      </c>
      <c r="G92" s="9" t="s">
        <v>177</v>
      </c>
      <c r="H92" s="11"/>
      <c r="I92" s="12">
        <v>470</v>
      </c>
      <c r="J92" s="12"/>
      <c r="K92" s="12"/>
      <c r="L92" s="12">
        <f t="array" ref="L92">IFERROR(LOOKUP(2^15,SEARCH({"40A","63A","80A","100A","125A","160A","200A","250A","400A","630A","800A","1000A","1250A","1600A","2000A","2500A","3200A","4000A","5000A","6300A"},UPPER(D92)),{40,63,80,100,125,160,200,250,400,630,800,1000,1250,1600,2000,2500,3200,4000,5000,6300}),0)</f>
        <v>3200</v>
      </c>
      <c r="M92" s="9" t="str">
        <f t="shared" si="6"/>
        <v>Straight Feeder</v>
      </c>
      <c r="N92" s="9" t="str">
        <f t="shared" si="7"/>
        <v>AL</v>
      </c>
      <c r="O92" s="13" t="str">
        <f t="shared" si="8"/>
        <v>Silver</v>
      </c>
      <c r="P92" s="9" t="str">
        <f t="shared" si="9"/>
        <v>PET</v>
      </c>
      <c r="Q92" s="9" t="str">
        <f t="shared" si="10"/>
        <v>4</v>
      </c>
      <c r="R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2" s="14" t="str">
        <f>IF(ProjectsDB[[#This Row],[Item Type]]="Straight Plug-In",_xlfn.TEXTJOIN("-",TRUE,M92&amp;"-"&amp;_xlfn.LET(_xlpm.txt,ProjectsDB[[#This Row],[Assembly]],_xlpm.pos,FIND("SP",_xlpm.txt),_xlpm.pre,LEFT(_xlpm.txt,_xlpm.pos-1),IF(RIGHT(_xlpm.pre,3)="123","3PL",IF(RIGHT(_xlpm.pre,2)="12","2PL",IF(RIGHT(_xlpm.pre,1)="1","1PL","3PL")))),N92,O92,P92,Q92&amp;"W",R92),_xlfn.TEXTJOIN("-",TRUE,M92,N92,O92,P92,Q92&amp;"W",R92))</f>
        <v>Straight Feeder-AL-Silver-PET-4W-2</v>
      </c>
      <c r="T92" s="14" t="str">
        <f>IF(COUNTIF(Cycletime[Element Desc.],ProjectsDB[[#This Row],[Element Desc.]])&gt;0,"Found","Not Found")</f>
        <v>Found</v>
      </c>
    </row>
    <row r="93" spans="2:20" x14ac:dyDescent="0.25">
      <c r="B93" s="8" t="s">
        <v>290</v>
      </c>
      <c r="C93" s="9" t="s">
        <v>291</v>
      </c>
      <c r="D93" s="9" t="s">
        <v>292</v>
      </c>
      <c r="E93" s="10">
        <v>1</v>
      </c>
      <c r="F93" s="9" t="s">
        <v>110</v>
      </c>
      <c r="G93" s="9" t="s">
        <v>177</v>
      </c>
      <c r="H93" s="11"/>
      <c r="I93" s="12">
        <v>670</v>
      </c>
      <c r="J93" s="12">
        <v>310</v>
      </c>
      <c r="K93" s="12"/>
      <c r="L93" s="12">
        <f t="array" ref="L93">IFERROR(LOOKUP(2^15,SEARCH({"40A","63A","80A","100A","125A","160A","200A","250A","400A","630A","800A","1000A","1250A","1600A","2000A","2500A","3200A","4000A","5000A","6300A"},UPPER(D93)),{40,63,80,100,125,160,200,250,400,630,800,1000,1250,1600,2000,2500,3200,4000,5000,6300}),0)</f>
        <v>3200</v>
      </c>
      <c r="M93" s="9" t="str">
        <f t="shared" si="6"/>
        <v>Elbow Flat</v>
      </c>
      <c r="N93" s="9" t="str">
        <f t="shared" si="7"/>
        <v>AL</v>
      </c>
      <c r="O93" s="13" t="str">
        <f t="shared" si="8"/>
        <v>Silver</v>
      </c>
      <c r="P93" s="9" t="str">
        <f t="shared" si="9"/>
        <v>PET</v>
      </c>
      <c r="Q93" s="9" t="str">
        <f t="shared" si="10"/>
        <v>4</v>
      </c>
      <c r="R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3" s="14" t="str">
        <f>IF(ProjectsDB[[#This Row],[Item Type]]="Straight Plug-In",_xlfn.TEXTJOIN("-",TRUE,M93&amp;"-"&amp;_xlfn.LET(_xlpm.txt,ProjectsDB[[#This Row],[Assembly]],_xlpm.pos,FIND("SP",_xlpm.txt),_xlpm.pre,LEFT(_xlpm.txt,_xlpm.pos-1),IF(RIGHT(_xlpm.pre,3)="123","3PL",IF(RIGHT(_xlpm.pre,2)="12","2PL",IF(RIGHT(_xlpm.pre,1)="1","1PL","3PL")))),N93,O93,P93,Q93&amp;"W",R93),_xlfn.TEXTJOIN("-",TRUE,M93,N93,O93,P93,Q93&amp;"W",R93))</f>
        <v>Elbow Flat-AL-Silver-PET-4W-2</v>
      </c>
      <c r="T93" s="14" t="str">
        <f>IF(COUNTIF(Cycletime[Element Desc.],ProjectsDB[[#This Row],[Element Desc.]])&gt;0,"Found","Not Found")</f>
        <v>Found</v>
      </c>
    </row>
    <row r="94" spans="2:20" x14ac:dyDescent="0.25">
      <c r="B94" s="8" t="s">
        <v>293</v>
      </c>
      <c r="C94" s="9" t="s">
        <v>294</v>
      </c>
      <c r="D94" s="9" t="s">
        <v>295</v>
      </c>
      <c r="E94" s="10">
        <v>1</v>
      </c>
      <c r="F94" s="9" t="s">
        <v>110</v>
      </c>
      <c r="G94" s="9" t="s">
        <v>177</v>
      </c>
      <c r="H94" s="11"/>
      <c r="I94" s="12">
        <v>900</v>
      </c>
      <c r="J94" s="12"/>
      <c r="K94" s="12"/>
      <c r="L94" s="12">
        <f t="array" ref="L94">IFERROR(LOOKUP(2^15,SEARCH({"40A","63A","80A","100A","125A","160A","200A","250A","400A","630A","800A","1000A","1250A","1600A","2000A","2500A","3200A","4000A","5000A","6300A"},UPPER(D94)),{40,63,80,100,125,160,200,250,400,630,800,1000,1250,1600,2000,2500,3200,4000,5000,6300}),0)</f>
        <v>3200</v>
      </c>
      <c r="M94" s="9" t="str">
        <f t="shared" si="6"/>
        <v>Straight Feeder</v>
      </c>
      <c r="N94" s="9" t="str">
        <f t="shared" si="7"/>
        <v>AL</v>
      </c>
      <c r="O94" s="13" t="str">
        <f t="shared" si="8"/>
        <v>Silver</v>
      </c>
      <c r="P94" s="9" t="str">
        <f t="shared" si="9"/>
        <v>PET</v>
      </c>
      <c r="Q94" s="9" t="str">
        <f t="shared" si="10"/>
        <v>4</v>
      </c>
      <c r="R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4" s="14" t="str">
        <f>IF(ProjectsDB[[#This Row],[Item Type]]="Straight Plug-In",_xlfn.TEXTJOIN("-",TRUE,M94&amp;"-"&amp;_xlfn.LET(_xlpm.txt,ProjectsDB[[#This Row],[Assembly]],_xlpm.pos,FIND("SP",_xlpm.txt),_xlpm.pre,LEFT(_xlpm.txt,_xlpm.pos-1),IF(RIGHT(_xlpm.pre,3)="123","3PL",IF(RIGHT(_xlpm.pre,2)="12","2PL",IF(RIGHT(_xlpm.pre,1)="1","1PL","3PL")))),N94,O94,P94,Q94&amp;"W",R94),_xlfn.TEXTJOIN("-",TRUE,M94,N94,O94,P94,Q94&amp;"W",R94))</f>
        <v>Straight Feeder-AL-Silver-PET-4W-2</v>
      </c>
      <c r="T94" s="14" t="str">
        <f>IF(COUNTIF(Cycletime[Element Desc.],ProjectsDB[[#This Row],[Element Desc.]])&gt;0,"Found","Not Found")</f>
        <v>Found</v>
      </c>
    </row>
    <row r="95" spans="2:20" x14ac:dyDescent="0.25">
      <c r="B95" s="8" t="s">
        <v>296</v>
      </c>
      <c r="C95" s="9" t="s">
        <v>297</v>
      </c>
      <c r="D95" s="9" t="s">
        <v>298</v>
      </c>
      <c r="E95" s="10">
        <v>1</v>
      </c>
      <c r="F95" s="9" t="s">
        <v>110</v>
      </c>
      <c r="G95" s="9" t="s">
        <v>177</v>
      </c>
      <c r="H95" s="11"/>
      <c r="I95" s="12">
        <v>1670</v>
      </c>
      <c r="J95" s="12"/>
      <c r="K95" s="12"/>
      <c r="L95" s="12">
        <f t="array" ref="L95">IFERROR(LOOKUP(2^15,SEARCH({"40A","63A","80A","100A","125A","160A","200A","250A","400A","630A","800A","1000A","1250A","1600A","2000A","2500A","3200A","4000A","5000A","6300A"},UPPER(D95)),{40,63,80,100,125,160,200,250,400,630,800,1000,1250,1600,2000,2500,3200,4000,5000,6300}),0)</f>
        <v>3200</v>
      </c>
      <c r="M95" s="9" t="str">
        <f t="shared" si="6"/>
        <v>Straight Feeder</v>
      </c>
      <c r="N95" s="9" t="str">
        <f t="shared" si="7"/>
        <v>AL</v>
      </c>
      <c r="O95" s="13" t="str">
        <f t="shared" si="8"/>
        <v>Silver</v>
      </c>
      <c r="P95" s="9" t="str">
        <f t="shared" si="9"/>
        <v>PET</v>
      </c>
      <c r="Q95" s="9" t="str">
        <f t="shared" si="10"/>
        <v>4</v>
      </c>
      <c r="R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5" s="14" t="str">
        <f>IF(ProjectsDB[[#This Row],[Item Type]]="Straight Plug-In",_xlfn.TEXTJOIN("-",TRUE,M95&amp;"-"&amp;_xlfn.LET(_xlpm.txt,ProjectsDB[[#This Row],[Assembly]],_xlpm.pos,FIND("SP",_xlpm.txt),_xlpm.pre,LEFT(_xlpm.txt,_xlpm.pos-1),IF(RIGHT(_xlpm.pre,3)="123","3PL",IF(RIGHT(_xlpm.pre,2)="12","2PL",IF(RIGHT(_xlpm.pre,1)="1","1PL","3PL")))),N95,O95,P95,Q95&amp;"W",R95),_xlfn.TEXTJOIN("-",TRUE,M95,N95,O95,P95,Q95&amp;"W",R95))</f>
        <v>Straight Feeder-AL-Silver-PET-4W-2</v>
      </c>
      <c r="T95" s="14" t="str">
        <f>IF(COUNTIF(Cycletime[Element Desc.],ProjectsDB[[#This Row],[Element Desc.]])&gt;0,"Found","Not Found")</f>
        <v>Found</v>
      </c>
    </row>
    <row r="96" spans="2:20" x14ac:dyDescent="0.25">
      <c r="B96" s="8" t="s">
        <v>299</v>
      </c>
      <c r="C96" s="9" t="s">
        <v>300</v>
      </c>
      <c r="D96" s="9" t="s">
        <v>301</v>
      </c>
      <c r="E96" s="10">
        <v>1</v>
      </c>
      <c r="F96" s="9" t="s">
        <v>110</v>
      </c>
      <c r="G96" s="9" t="s">
        <v>177</v>
      </c>
      <c r="H96" s="11"/>
      <c r="I96" s="12">
        <v>820</v>
      </c>
      <c r="J96" s="12"/>
      <c r="K96" s="12"/>
      <c r="L96" s="12">
        <f t="array" ref="L96">IFERROR(LOOKUP(2^15,SEARCH({"40A","63A","80A","100A","125A","160A","200A","250A","400A","630A","800A","1000A","1250A","1600A","2000A","2500A","3200A","4000A","5000A","6300A"},UPPER(D96)),{40,63,80,100,125,160,200,250,400,630,800,1000,1250,1600,2000,2500,3200,4000,5000,6300}),0)</f>
        <v>3200</v>
      </c>
      <c r="M96" s="9" t="str">
        <f t="shared" si="6"/>
        <v>Straight Feeder</v>
      </c>
      <c r="N96" s="9" t="str">
        <f t="shared" si="7"/>
        <v>AL</v>
      </c>
      <c r="O96" s="13" t="str">
        <f t="shared" si="8"/>
        <v>Silver</v>
      </c>
      <c r="P96" s="9" t="str">
        <f t="shared" si="9"/>
        <v>PET</v>
      </c>
      <c r="Q96" s="9" t="str">
        <f t="shared" si="10"/>
        <v>4</v>
      </c>
      <c r="R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6" s="14" t="str">
        <f>IF(ProjectsDB[[#This Row],[Item Type]]="Straight Plug-In",_xlfn.TEXTJOIN("-",TRUE,M96&amp;"-"&amp;_xlfn.LET(_xlpm.txt,ProjectsDB[[#This Row],[Assembly]],_xlpm.pos,FIND("SP",_xlpm.txt),_xlpm.pre,LEFT(_xlpm.txt,_xlpm.pos-1),IF(RIGHT(_xlpm.pre,3)="123","3PL",IF(RIGHT(_xlpm.pre,2)="12","2PL",IF(RIGHT(_xlpm.pre,1)="1","1PL","3PL")))),N96,O96,P96,Q96&amp;"W",R96),_xlfn.TEXTJOIN("-",TRUE,M96,N96,O96,P96,Q96&amp;"W",R96))</f>
        <v>Straight Feeder-AL-Silver-PET-4W-2</v>
      </c>
      <c r="T96" s="14" t="str">
        <f>IF(COUNTIF(Cycletime[Element Desc.],ProjectsDB[[#This Row],[Element Desc.]])&gt;0,"Found","Not Found")</f>
        <v>Found</v>
      </c>
    </row>
    <row r="97" spans="2:20" x14ac:dyDescent="0.25">
      <c r="B97" s="8" t="s">
        <v>302</v>
      </c>
      <c r="C97" s="9" t="s">
        <v>303</v>
      </c>
      <c r="D97" s="9" t="s">
        <v>304</v>
      </c>
      <c r="E97" s="10">
        <v>1</v>
      </c>
      <c r="F97" s="9" t="s">
        <v>110</v>
      </c>
      <c r="G97" s="9" t="s">
        <v>177</v>
      </c>
      <c r="H97" s="11"/>
      <c r="I97" s="12">
        <v>450</v>
      </c>
      <c r="J97" s="12">
        <v>630</v>
      </c>
      <c r="K97" s="12"/>
      <c r="L97" s="12">
        <f t="array" ref="L97">IFERROR(LOOKUP(2^15,SEARCH({"40A","63A","80A","100A","125A","160A","200A","250A","400A","630A","800A","1000A","1250A","1600A","2000A","2500A","3200A","4000A","5000A","6300A"},UPPER(D97)),{40,63,80,100,125,160,200,250,400,630,800,1000,1250,1600,2000,2500,3200,4000,5000,6300}),0)</f>
        <v>3200</v>
      </c>
      <c r="M97" s="9" t="str">
        <f t="shared" si="6"/>
        <v>Elbow Edge</v>
      </c>
      <c r="N97" s="9" t="str">
        <f t="shared" si="7"/>
        <v>AL</v>
      </c>
      <c r="O97" s="13" t="str">
        <f t="shared" si="8"/>
        <v>Silver</v>
      </c>
      <c r="P97" s="9" t="str">
        <f t="shared" si="9"/>
        <v>PET</v>
      </c>
      <c r="Q97" s="9" t="str">
        <f t="shared" si="10"/>
        <v>4</v>
      </c>
      <c r="R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7" s="14" t="str">
        <f>IF(ProjectsDB[[#This Row],[Item Type]]="Straight Plug-In",_xlfn.TEXTJOIN("-",TRUE,M97&amp;"-"&amp;_xlfn.LET(_xlpm.txt,ProjectsDB[[#This Row],[Assembly]],_xlpm.pos,FIND("SP",_xlpm.txt),_xlpm.pre,LEFT(_xlpm.txt,_xlpm.pos-1),IF(RIGHT(_xlpm.pre,3)="123","3PL",IF(RIGHT(_xlpm.pre,2)="12","2PL",IF(RIGHT(_xlpm.pre,1)="1","1PL","3PL")))),N97,O97,P97,Q97&amp;"W",R97),_xlfn.TEXTJOIN("-",TRUE,M97,N97,O97,P97,Q97&amp;"W",R97))</f>
        <v>Elbow Edge-AL-Silver-PET-4W-2</v>
      </c>
      <c r="T97" s="14" t="str">
        <f>IF(COUNTIF(Cycletime[Element Desc.],ProjectsDB[[#This Row],[Element Desc.]])&gt;0,"Found","Not Found")</f>
        <v>Found</v>
      </c>
    </row>
    <row r="98" spans="2:20" x14ac:dyDescent="0.25">
      <c r="B98" s="8" t="s">
        <v>305</v>
      </c>
      <c r="C98" s="9" t="s">
        <v>306</v>
      </c>
      <c r="D98" s="9" t="s">
        <v>307</v>
      </c>
      <c r="E98" s="10">
        <v>1</v>
      </c>
      <c r="F98" s="9" t="s">
        <v>110</v>
      </c>
      <c r="G98" s="9" t="s">
        <v>177</v>
      </c>
      <c r="H98" s="11"/>
      <c r="I98" s="12">
        <v>560</v>
      </c>
      <c r="J98" s="12">
        <v>320</v>
      </c>
      <c r="K98" s="12"/>
      <c r="L98" s="12">
        <f t="array" ref="L98">IFERROR(LOOKUP(2^15,SEARCH({"40A","63A","80A","100A","125A","160A","200A","250A","400A","630A","800A","1000A","1250A","1600A","2000A","2500A","3200A","4000A","5000A","6300A"},UPPER(D98)),{40,63,80,100,125,160,200,250,400,630,800,1000,1250,1600,2000,2500,3200,4000,5000,6300}),0)</f>
        <v>3200</v>
      </c>
      <c r="M98" s="9" t="str">
        <f t="shared" si="6"/>
        <v>Elbow Flat</v>
      </c>
      <c r="N98" s="9" t="str">
        <f t="shared" si="7"/>
        <v>AL</v>
      </c>
      <c r="O98" s="13" t="str">
        <f t="shared" si="8"/>
        <v>Silver</v>
      </c>
      <c r="P98" s="9" t="str">
        <f t="shared" si="9"/>
        <v>PET</v>
      </c>
      <c r="Q98" s="9" t="str">
        <f t="shared" si="10"/>
        <v>4</v>
      </c>
      <c r="R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8" s="14" t="str">
        <f>IF(ProjectsDB[[#This Row],[Item Type]]="Straight Plug-In",_xlfn.TEXTJOIN("-",TRUE,M98&amp;"-"&amp;_xlfn.LET(_xlpm.txt,ProjectsDB[[#This Row],[Assembly]],_xlpm.pos,FIND("SP",_xlpm.txt),_xlpm.pre,LEFT(_xlpm.txt,_xlpm.pos-1),IF(RIGHT(_xlpm.pre,3)="123","3PL",IF(RIGHT(_xlpm.pre,2)="12","2PL",IF(RIGHT(_xlpm.pre,1)="1","1PL","3PL")))),N98,O98,P98,Q98&amp;"W",R98),_xlfn.TEXTJOIN("-",TRUE,M98,N98,O98,P98,Q98&amp;"W",R98))</f>
        <v>Elbow Flat-AL-Silver-PET-4W-2</v>
      </c>
      <c r="T98" s="14" t="str">
        <f>IF(COUNTIF(Cycletime[Element Desc.],ProjectsDB[[#This Row],[Element Desc.]])&gt;0,"Found","Not Found")</f>
        <v>Found</v>
      </c>
    </row>
    <row r="99" spans="2:20" x14ac:dyDescent="0.25">
      <c r="B99" s="8" t="s">
        <v>308</v>
      </c>
      <c r="C99" s="9" t="s">
        <v>204</v>
      </c>
      <c r="D99" s="9" t="s">
        <v>205</v>
      </c>
      <c r="E99" s="10">
        <v>1</v>
      </c>
      <c r="F99" s="9" t="s">
        <v>110</v>
      </c>
      <c r="G99" s="9" t="s">
        <v>177</v>
      </c>
      <c r="H99" s="11"/>
      <c r="I99" s="12">
        <v>610</v>
      </c>
      <c r="J99" s="12">
        <v>300</v>
      </c>
      <c r="K99" s="12"/>
      <c r="L99" s="12">
        <f t="array" ref="L99">IFERROR(LOOKUP(2^15,SEARCH({"40A","63A","80A","100A","125A","160A","200A","250A","400A","630A","800A","1000A","1250A","1600A","2000A","2500A","3200A","4000A","5000A","6300A"},UPPER(D99)),{40,63,80,100,125,160,200,250,400,630,800,1000,1250,1600,2000,2500,3200,4000,5000,6300}),0)</f>
        <v>3200</v>
      </c>
      <c r="M99" s="9" t="str">
        <f t="shared" si="6"/>
        <v>Elbow Flat</v>
      </c>
      <c r="N99" s="9" t="str">
        <f t="shared" si="7"/>
        <v>AL</v>
      </c>
      <c r="O99" s="13" t="str">
        <f t="shared" si="8"/>
        <v>Silver</v>
      </c>
      <c r="P99" s="9" t="str">
        <f t="shared" si="9"/>
        <v>PET</v>
      </c>
      <c r="Q99" s="9" t="str">
        <f t="shared" si="10"/>
        <v>4</v>
      </c>
      <c r="R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9" s="14" t="str">
        <f>IF(ProjectsDB[[#This Row],[Item Type]]="Straight Plug-In",_xlfn.TEXTJOIN("-",TRUE,M99&amp;"-"&amp;_xlfn.LET(_xlpm.txt,ProjectsDB[[#This Row],[Assembly]],_xlpm.pos,FIND("SP",_xlpm.txt),_xlpm.pre,LEFT(_xlpm.txt,_xlpm.pos-1),IF(RIGHT(_xlpm.pre,3)="123","3PL",IF(RIGHT(_xlpm.pre,2)="12","2PL",IF(RIGHT(_xlpm.pre,1)="1","1PL","3PL")))),N99,O99,P99,Q99&amp;"W",R99),_xlfn.TEXTJOIN("-",TRUE,M99,N99,O99,P99,Q99&amp;"W",R99))</f>
        <v>Elbow Flat-AL-Silver-PET-4W-2</v>
      </c>
      <c r="T99" s="14" t="str">
        <f>IF(COUNTIF(Cycletime[Element Desc.],ProjectsDB[[#This Row],[Element Desc.]])&gt;0,"Found","Not Found")</f>
        <v>Found</v>
      </c>
    </row>
    <row r="100" spans="2:20" x14ac:dyDescent="0.25">
      <c r="B100" s="8" t="s">
        <v>309</v>
      </c>
      <c r="C100" s="9" t="s">
        <v>310</v>
      </c>
      <c r="D100" s="9" t="s">
        <v>311</v>
      </c>
      <c r="E100" s="10">
        <v>1</v>
      </c>
      <c r="F100" s="9" t="s">
        <v>110</v>
      </c>
      <c r="G100" s="9" t="s">
        <v>177</v>
      </c>
      <c r="H100" s="11"/>
      <c r="I100" s="12">
        <v>1325</v>
      </c>
      <c r="J100" s="12"/>
      <c r="K100" s="12"/>
      <c r="L100" s="12">
        <f t="array" ref="L100">IFERROR(LOOKUP(2^15,SEARCH({"40A","63A","80A","100A","125A","160A","200A","250A","400A","630A","800A","1000A","1250A","1600A","2000A","2500A","3200A","4000A","5000A","6300A"},UPPER(D100)),{40,63,80,100,125,160,200,250,400,630,800,1000,1250,1600,2000,2500,3200,4000,5000,6300}),0)</f>
        <v>3200</v>
      </c>
      <c r="M100" s="9" t="str">
        <f t="shared" si="6"/>
        <v>Straight Feeder</v>
      </c>
      <c r="N100" s="9" t="str">
        <f t="shared" si="7"/>
        <v>AL</v>
      </c>
      <c r="O100" s="13" t="str">
        <f t="shared" si="8"/>
        <v>Silver</v>
      </c>
      <c r="P100" s="9" t="str">
        <f t="shared" si="9"/>
        <v>PET</v>
      </c>
      <c r="Q100" s="9" t="str">
        <f t="shared" si="10"/>
        <v>4</v>
      </c>
      <c r="R1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0" s="14" t="str">
        <f>IF(ProjectsDB[[#This Row],[Item Type]]="Straight Plug-In",_xlfn.TEXTJOIN("-",TRUE,M100&amp;"-"&amp;_xlfn.LET(_xlpm.txt,ProjectsDB[[#This Row],[Assembly]],_xlpm.pos,FIND("SP",_xlpm.txt),_xlpm.pre,LEFT(_xlpm.txt,_xlpm.pos-1),IF(RIGHT(_xlpm.pre,3)="123","3PL",IF(RIGHT(_xlpm.pre,2)="12","2PL",IF(RIGHT(_xlpm.pre,1)="1","1PL","3PL")))),N100,O100,P100,Q100&amp;"W",R100),_xlfn.TEXTJOIN("-",TRUE,M100,N100,O100,P100,Q100&amp;"W",R100))</f>
        <v>Straight Feeder-AL-Silver-PET-4W-2</v>
      </c>
      <c r="T100" s="14" t="str">
        <f>IF(COUNTIF(Cycletime[Element Desc.],ProjectsDB[[#This Row],[Element Desc.]])&gt;0,"Found","Not Found")</f>
        <v>Found</v>
      </c>
    </row>
    <row r="101" spans="2:20" x14ac:dyDescent="0.25">
      <c r="B101" s="8" t="s">
        <v>312</v>
      </c>
      <c r="C101" s="9" t="s">
        <v>120</v>
      </c>
      <c r="D101" s="9" t="s">
        <v>121</v>
      </c>
      <c r="E101" s="10">
        <v>1</v>
      </c>
      <c r="F101" s="9" t="s">
        <v>110</v>
      </c>
      <c r="G101" s="9" t="s">
        <v>177</v>
      </c>
      <c r="H101" s="11"/>
      <c r="I101" s="12">
        <v>400</v>
      </c>
      <c r="J101" s="12"/>
      <c r="K101" s="12"/>
      <c r="L101" s="12">
        <f t="array" ref="L101">IFERROR(LOOKUP(2^15,SEARCH({"40A","63A","80A","100A","125A","160A","200A","250A","400A","630A","800A","1000A","1250A","1600A","2000A","2500A","3200A","4000A","5000A","6300A"},UPPER(D101)),{40,63,80,100,125,160,200,250,400,630,800,1000,1250,1600,2000,2500,3200,4000,5000,6300}),0)</f>
        <v>3200</v>
      </c>
      <c r="M101" s="9" t="str">
        <f t="shared" si="6"/>
        <v>Straight Feeder</v>
      </c>
      <c r="N101" s="9" t="str">
        <f t="shared" si="7"/>
        <v>AL</v>
      </c>
      <c r="O101" s="13" t="str">
        <f t="shared" si="8"/>
        <v>Silver</v>
      </c>
      <c r="P101" s="9" t="str">
        <f t="shared" si="9"/>
        <v>PET</v>
      </c>
      <c r="Q101" s="9" t="str">
        <f t="shared" si="10"/>
        <v>4</v>
      </c>
      <c r="R1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1" s="14" t="str">
        <f>IF(ProjectsDB[[#This Row],[Item Type]]="Straight Plug-In",_xlfn.TEXTJOIN("-",TRUE,M101&amp;"-"&amp;_xlfn.LET(_xlpm.txt,ProjectsDB[[#This Row],[Assembly]],_xlpm.pos,FIND("SP",_xlpm.txt),_xlpm.pre,LEFT(_xlpm.txt,_xlpm.pos-1),IF(RIGHT(_xlpm.pre,3)="123","3PL",IF(RIGHT(_xlpm.pre,2)="12","2PL",IF(RIGHT(_xlpm.pre,1)="1","1PL","3PL")))),N101,O101,P101,Q101&amp;"W",R101),_xlfn.TEXTJOIN("-",TRUE,M101,N101,O101,P101,Q101&amp;"W",R101))</f>
        <v>Straight Feeder-AL-Silver-PET-4W-2</v>
      </c>
      <c r="T101" s="14" t="str">
        <f>IF(COUNTIF(Cycletime[Element Desc.],ProjectsDB[[#This Row],[Element Desc.]])&gt;0,"Found","Not Found")</f>
        <v>Found</v>
      </c>
    </row>
    <row r="102" spans="2:20" x14ac:dyDescent="0.25">
      <c r="B102" s="8" t="s">
        <v>313</v>
      </c>
      <c r="C102" s="9" t="s">
        <v>314</v>
      </c>
      <c r="D102" s="9" t="s">
        <v>315</v>
      </c>
      <c r="E102" s="10">
        <v>1</v>
      </c>
      <c r="F102" s="9" t="s">
        <v>110</v>
      </c>
      <c r="G102" s="9" t="s">
        <v>177</v>
      </c>
      <c r="H102" s="11"/>
      <c r="I102" s="12">
        <v>1090</v>
      </c>
      <c r="J102" s="12"/>
      <c r="K102" s="12"/>
      <c r="L102" s="12">
        <f t="array" ref="L102">IFERROR(LOOKUP(2^15,SEARCH({"40A","63A","80A","100A","125A","160A","200A","250A","400A","630A","800A","1000A","1250A","1600A","2000A","2500A","3200A","4000A","5000A","6300A"},UPPER(D102)),{40,63,80,100,125,160,200,250,400,630,800,1000,1250,1600,2000,2500,3200,4000,5000,6300}),0)</f>
        <v>3200</v>
      </c>
      <c r="M102" s="9" t="str">
        <f t="shared" si="6"/>
        <v>Straight Feeder</v>
      </c>
      <c r="N102" s="9" t="str">
        <f t="shared" si="7"/>
        <v>AL</v>
      </c>
      <c r="O102" s="13" t="str">
        <f t="shared" si="8"/>
        <v>Silver</v>
      </c>
      <c r="P102" s="9" t="str">
        <f t="shared" si="9"/>
        <v>PET</v>
      </c>
      <c r="Q102" s="9" t="str">
        <f t="shared" si="10"/>
        <v>4</v>
      </c>
      <c r="R1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2" s="14" t="str">
        <f>IF(ProjectsDB[[#This Row],[Item Type]]="Straight Plug-In",_xlfn.TEXTJOIN("-",TRUE,M102&amp;"-"&amp;_xlfn.LET(_xlpm.txt,ProjectsDB[[#This Row],[Assembly]],_xlpm.pos,FIND("SP",_xlpm.txt),_xlpm.pre,LEFT(_xlpm.txt,_xlpm.pos-1),IF(RIGHT(_xlpm.pre,3)="123","3PL",IF(RIGHT(_xlpm.pre,2)="12","2PL",IF(RIGHT(_xlpm.pre,1)="1","1PL","3PL")))),N102,O102,P102,Q102&amp;"W",R102),_xlfn.TEXTJOIN("-",TRUE,M102,N102,O102,P102,Q102&amp;"W",R102))</f>
        <v>Straight Feeder-AL-Silver-PET-4W-2</v>
      </c>
      <c r="T102" s="14" t="str">
        <f>IF(COUNTIF(Cycletime[Element Desc.],ProjectsDB[[#This Row],[Element Desc.]])&gt;0,"Found","Not Found")</f>
        <v>Found</v>
      </c>
    </row>
    <row r="103" spans="2:20" x14ac:dyDescent="0.25">
      <c r="B103" s="8" t="s">
        <v>316</v>
      </c>
      <c r="C103" s="9" t="s">
        <v>317</v>
      </c>
      <c r="D103" s="9" t="s">
        <v>318</v>
      </c>
      <c r="E103" s="10">
        <v>1</v>
      </c>
      <c r="F103" s="9" t="s">
        <v>110</v>
      </c>
      <c r="G103" s="9" t="s">
        <v>177</v>
      </c>
      <c r="H103" s="11"/>
      <c r="I103" s="12">
        <v>300</v>
      </c>
      <c r="J103" s="12">
        <v>300</v>
      </c>
      <c r="K103" s="12"/>
      <c r="L103" s="12">
        <f t="array" ref="L103">IFERROR(LOOKUP(2^15,SEARCH({"40A","63A","80A","100A","125A","160A","200A","250A","400A","630A","800A","1000A","1250A","1600A","2000A","2500A","3200A","4000A","5000A","6300A"},UPPER(D103)),{40,63,80,100,125,160,200,250,400,630,800,1000,1250,1600,2000,2500,3200,4000,5000,6300}),0)</f>
        <v>3200</v>
      </c>
      <c r="M103" s="9" t="str">
        <f t="shared" si="6"/>
        <v>Elbow Flat</v>
      </c>
      <c r="N103" s="9" t="str">
        <f t="shared" si="7"/>
        <v>AL</v>
      </c>
      <c r="O103" s="13" t="str">
        <f t="shared" si="8"/>
        <v>Silver</v>
      </c>
      <c r="P103" s="9" t="str">
        <f t="shared" si="9"/>
        <v>PET</v>
      </c>
      <c r="Q103" s="9" t="str">
        <f t="shared" si="10"/>
        <v>4</v>
      </c>
      <c r="R1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3" s="14" t="str">
        <f>IF(ProjectsDB[[#This Row],[Item Type]]="Straight Plug-In",_xlfn.TEXTJOIN("-",TRUE,M103&amp;"-"&amp;_xlfn.LET(_xlpm.txt,ProjectsDB[[#This Row],[Assembly]],_xlpm.pos,FIND("SP",_xlpm.txt),_xlpm.pre,LEFT(_xlpm.txt,_xlpm.pos-1),IF(RIGHT(_xlpm.pre,3)="123","3PL",IF(RIGHT(_xlpm.pre,2)="12","2PL",IF(RIGHT(_xlpm.pre,1)="1","1PL","3PL")))),N103,O103,P103,Q103&amp;"W",R103),_xlfn.TEXTJOIN("-",TRUE,M103,N103,O103,P103,Q103&amp;"W",R103))</f>
        <v>Elbow Flat-AL-Silver-PET-4W-2</v>
      </c>
      <c r="T103" s="14" t="str">
        <f>IF(COUNTIF(Cycletime[Element Desc.],ProjectsDB[[#This Row],[Element Desc.]])&gt;0,"Found","Not Found")</f>
        <v>Found</v>
      </c>
    </row>
    <row r="104" spans="2:20" x14ac:dyDescent="0.25">
      <c r="B104" s="8" t="s">
        <v>319</v>
      </c>
      <c r="C104" s="9" t="s">
        <v>320</v>
      </c>
      <c r="D104" s="9" t="s">
        <v>321</v>
      </c>
      <c r="E104" s="10">
        <v>1</v>
      </c>
      <c r="F104" s="9" t="s">
        <v>110</v>
      </c>
      <c r="G104" s="9" t="s">
        <v>177</v>
      </c>
      <c r="H104" s="11"/>
      <c r="I104" s="12">
        <v>300</v>
      </c>
      <c r="J104" s="12">
        <v>210</v>
      </c>
      <c r="K104" s="12">
        <v>300</v>
      </c>
      <c r="L104" s="12">
        <f t="array" ref="L104">IFERROR(LOOKUP(2^15,SEARCH({"40A","63A","80A","100A","125A","160A","200A","250A","400A","630A","800A","1000A","1250A","1600A","2000A","2500A","3200A","4000A","5000A","6300A"},UPPER(D104)),{40,63,80,100,125,160,200,250,400,630,800,1000,1250,1600,2000,2500,3200,4000,5000,6300}),0)</f>
        <v>3200</v>
      </c>
      <c r="M104" s="9" t="str">
        <f t="shared" si="6"/>
        <v>Z-Unit Flat</v>
      </c>
      <c r="N104" s="9" t="str">
        <f t="shared" si="7"/>
        <v>AL</v>
      </c>
      <c r="O104" s="13" t="str">
        <f t="shared" si="8"/>
        <v>Silver</v>
      </c>
      <c r="P104" s="9" t="str">
        <f t="shared" si="9"/>
        <v>PET</v>
      </c>
      <c r="Q104" s="9" t="str">
        <f t="shared" si="10"/>
        <v>4</v>
      </c>
      <c r="R1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4" s="14" t="str">
        <f>IF(ProjectsDB[[#This Row],[Item Type]]="Straight Plug-In",_xlfn.TEXTJOIN("-",TRUE,M104&amp;"-"&amp;_xlfn.LET(_xlpm.txt,ProjectsDB[[#This Row],[Assembly]],_xlpm.pos,FIND("SP",_xlpm.txt),_xlpm.pre,LEFT(_xlpm.txt,_xlpm.pos-1),IF(RIGHT(_xlpm.pre,3)="123","3PL",IF(RIGHT(_xlpm.pre,2)="12","2PL",IF(RIGHT(_xlpm.pre,1)="1","1PL","3PL")))),N104,O104,P104,Q104&amp;"W",R104),_xlfn.TEXTJOIN("-",TRUE,M104,N104,O104,P104,Q104&amp;"W",R104))</f>
        <v>Z-Unit Flat-AL-Silver-PET-4W-2</v>
      </c>
      <c r="T104" s="14" t="str">
        <f>IF(COUNTIF(Cycletime[Element Desc.],ProjectsDB[[#This Row],[Element Desc.]])&gt;0,"Found","Not Found")</f>
        <v>Found</v>
      </c>
    </row>
    <row r="105" spans="2:20" x14ac:dyDescent="0.25">
      <c r="B105" s="8" t="s">
        <v>322</v>
      </c>
      <c r="C105" s="9" t="s">
        <v>323</v>
      </c>
      <c r="D105" s="9" t="s">
        <v>324</v>
      </c>
      <c r="E105" s="10">
        <v>1</v>
      </c>
      <c r="F105" s="9" t="s">
        <v>110</v>
      </c>
      <c r="G105" s="9" t="s">
        <v>177</v>
      </c>
      <c r="H105" s="11"/>
      <c r="I105" s="12">
        <v>900</v>
      </c>
      <c r="J105" s="12">
        <v>300</v>
      </c>
      <c r="K105" s="12"/>
      <c r="L105" s="12">
        <f t="array" ref="L105">IFERROR(LOOKUP(2^15,SEARCH({"40A","63A","80A","100A","125A","160A","200A","250A","400A","630A","800A","1000A","1250A","1600A","2000A","2500A","3200A","4000A","5000A","6300A"},UPPER(D105)),{40,63,80,100,125,160,200,250,400,630,800,1000,1250,1600,2000,2500,3200,4000,5000,6300}),0)</f>
        <v>3200</v>
      </c>
      <c r="M105" s="9" t="str">
        <f t="shared" si="6"/>
        <v>Elbow Flat</v>
      </c>
      <c r="N105" s="9" t="str">
        <f t="shared" si="7"/>
        <v>AL</v>
      </c>
      <c r="O105" s="13" t="str">
        <f t="shared" si="8"/>
        <v>Silver</v>
      </c>
      <c r="P105" s="9" t="str">
        <f t="shared" si="9"/>
        <v>PET</v>
      </c>
      <c r="Q105" s="9" t="str">
        <f t="shared" si="10"/>
        <v>4</v>
      </c>
      <c r="R1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5" s="14" t="str">
        <f>IF(ProjectsDB[[#This Row],[Item Type]]="Straight Plug-In",_xlfn.TEXTJOIN("-",TRUE,M105&amp;"-"&amp;_xlfn.LET(_xlpm.txt,ProjectsDB[[#This Row],[Assembly]],_xlpm.pos,FIND("SP",_xlpm.txt),_xlpm.pre,LEFT(_xlpm.txt,_xlpm.pos-1),IF(RIGHT(_xlpm.pre,3)="123","3PL",IF(RIGHT(_xlpm.pre,2)="12","2PL",IF(RIGHT(_xlpm.pre,1)="1","1PL","3PL")))),N105,O105,P105,Q105&amp;"W",R105),_xlfn.TEXTJOIN("-",TRUE,M105,N105,O105,P105,Q105&amp;"W",R105))</f>
        <v>Elbow Flat-AL-Silver-PET-4W-2</v>
      </c>
      <c r="T105" s="14" t="str">
        <f>IF(COUNTIF(Cycletime[Element Desc.],ProjectsDB[[#This Row],[Element Desc.]])&gt;0,"Found","Not Found")</f>
        <v>Found</v>
      </c>
    </row>
    <row r="106" spans="2:20" x14ac:dyDescent="0.25">
      <c r="B106" s="8" t="s">
        <v>325</v>
      </c>
      <c r="C106" s="9" t="s">
        <v>326</v>
      </c>
      <c r="D106" s="9" t="s">
        <v>327</v>
      </c>
      <c r="E106" s="10">
        <v>1</v>
      </c>
      <c r="F106" s="9" t="s">
        <v>110</v>
      </c>
      <c r="G106" s="9" t="s">
        <v>177</v>
      </c>
      <c r="H106" s="11"/>
      <c r="I106" s="12">
        <v>2055</v>
      </c>
      <c r="J106" s="12"/>
      <c r="K106" s="12"/>
      <c r="L106" s="12">
        <f t="array" ref="L106">IFERROR(LOOKUP(2^15,SEARCH({"40A","63A","80A","100A","125A","160A","200A","250A","400A","630A","800A","1000A","1250A","1600A","2000A","2500A","3200A","4000A","5000A","6300A"},UPPER(D106)),{40,63,80,100,125,160,200,250,400,630,800,1000,1250,1600,2000,2500,3200,4000,5000,6300}),0)</f>
        <v>3200</v>
      </c>
      <c r="M106" s="9" t="str">
        <f t="shared" si="6"/>
        <v>Straight Feeder</v>
      </c>
      <c r="N106" s="9" t="str">
        <f t="shared" si="7"/>
        <v>AL</v>
      </c>
      <c r="O106" s="13" t="str">
        <f t="shared" si="8"/>
        <v>Silver</v>
      </c>
      <c r="P106" s="9" t="str">
        <f t="shared" si="9"/>
        <v>PET</v>
      </c>
      <c r="Q106" s="9" t="str">
        <f t="shared" si="10"/>
        <v>4</v>
      </c>
      <c r="R1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6" s="14" t="str">
        <f>IF(ProjectsDB[[#This Row],[Item Type]]="Straight Plug-In",_xlfn.TEXTJOIN("-",TRUE,M106&amp;"-"&amp;_xlfn.LET(_xlpm.txt,ProjectsDB[[#This Row],[Assembly]],_xlpm.pos,FIND("SP",_xlpm.txt),_xlpm.pre,LEFT(_xlpm.txt,_xlpm.pos-1),IF(RIGHT(_xlpm.pre,3)="123","3PL",IF(RIGHT(_xlpm.pre,2)="12","2PL",IF(RIGHT(_xlpm.pre,1)="1","1PL","3PL")))),N106,O106,P106,Q106&amp;"W",R106),_xlfn.TEXTJOIN("-",TRUE,M106,N106,O106,P106,Q106&amp;"W",R106))</f>
        <v>Straight Feeder-AL-Silver-PET-4W-2</v>
      </c>
      <c r="T106" s="14" t="str">
        <f>IF(COUNTIF(Cycletime[Element Desc.],ProjectsDB[[#This Row],[Element Desc.]])&gt;0,"Found","Not Found")</f>
        <v>Found</v>
      </c>
    </row>
    <row r="107" spans="2:20" x14ac:dyDescent="0.25">
      <c r="B107" s="8" t="s">
        <v>328</v>
      </c>
      <c r="C107" s="9" t="s">
        <v>329</v>
      </c>
      <c r="D107" s="9" t="s">
        <v>330</v>
      </c>
      <c r="E107" s="10">
        <v>1</v>
      </c>
      <c r="F107" s="9" t="s">
        <v>110</v>
      </c>
      <c r="G107" s="9" t="s">
        <v>177</v>
      </c>
      <c r="H107" s="11"/>
      <c r="I107" s="12">
        <v>1030</v>
      </c>
      <c r="J107" s="12">
        <v>700</v>
      </c>
      <c r="K107" s="12"/>
      <c r="L107" s="12">
        <f t="array" ref="L107">IFERROR(LOOKUP(2^15,SEARCH({"40A","63A","80A","100A","125A","160A","200A","250A","400A","630A","800A","1000A","1250A","1600A","2000A","2500A","3200A","4000A","5000A","6300A"},UPPER(D107)),{40,63,80,100,125,160,200,250,400,630,800,1000,1250,1600,2000,2500,3200,4000,5000,6300}),0)</f>
        <v>3200</v>
      </c>
      <c r="M107" s="9" t="str">
        <f t="shared" si="6"/>
        <v>Elbow Edge</v>
      </c>
      <c r="N107" s="9" t="str">
        <f t="shared" si="7"/>
        <v>AL</v>
      </c>
      <c r="O107" s="13" t="str">
        <f t="shared" si="8"/>
        <v>Silver</v>
      </c>
      <c r="P107" s="9" t="str">
        <f t="shared" si="9"/>
        <v>PET</v>
      </c>
      <c r="Q107" s="9" t="str">
        <f t="shared" si="10"/>
        <v>4</v>
      </c>
      <c r="R1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7" s="14" t="str">
        <f>IF(ProjectsDB[[#This Row],[Item Type]]="Straight Plug-In",_xlfn.TEXTJOIN("-",TRUE,M107&amp;"-"&amp;_xlfn.LET(_xlpm.txt,ProjectsDB[[#This Row],[Assembly]],_xlpm.pos,FIND("SP",_xlpm.txt),_xlpm.pre,LEFT(_xlpm.txt,_xlpm.pos-1),IF(RIGHT(_xlpm.pre,3)="123","3PL",IF(RIGHT(_xlpm.pre,2)="12","2PL",IF(RIGHT(_xlpm.pre,1)="1","1PL","3PL")))),N107,O107,P107,Q107&amp;"W",R107),_xlfn.TEXTJOIN("-",TRUE,M107,N107,O107,P107,Q107&amp;"W",R107))</f>
        <v>Elbow Edge-AL-Silver-PET-4W-2</v>
      </c>
      <c r="T107" s="14" t="str">
        <f>IF(COUNTIF(Cycletime[Element Desc.],ProjectsDB[[#This Row],[Element Desc.]])&gt;0,"Found","Not Found")</f>
        <v>Found</v>
      </c>
    </row>
    <row r="108" spans="2:20" x14ac:dyDescent="0.25">
      <c r="B108" s="8" t="s">
        <v>331</v>
      </c>
      <c r="C108" s="9" t="s">
        <v>332</v>
      </c>
      <c r="D108" s="9" t="s">
        <v>333</v>
      </c>
      <c r="E108" s="10">
        <v>1</v>
      </c>
      <c r="F108" s="9" t="s">
        <v>110</v>
      </c>
      <c r="G108" s="9" t="s">
        <v>177</v>
      </c>
      <c r="H108" s="11"/>
      <c r="I108" s="12">
        <v>1275</v>
      </c>
      <c r="J108" s="12"/>
      <c r="K108" s="12"/>
      <c r="L108" s="12">
        <f t="array" ref="L108">IFERROR(LOOKUP(2^15,SEARCH({"40A","63A","80A","100A","125A","160A","200A","250A","400A","630A","800A","1000A","1250A","1600A","2000A","2500A","3200A","4000A","5000A","6300A"},UPPER(D108)),{40,63,80,100,125,160,200,250,400,630,800,1000,1250,1600,2000,2500,3200,4000,5000,6300}),0)</f>
        <v>3200</v>
      </c>
      <c r="M108" s="9" t="str">
        <f t="shared" si="6"/>
        <v>Straight Feeder</v>
      </c>
      <c r="N108" s="9" t="str">
        <f t="shared" si="7"/>
        <v>AL</v>
      </c>
      <c r="O108" s="13" t="str">
        <f t="shared" si="8"/>
        <v>Silver</v>
      </c>
      <c r="P108" s="9" t="str">
        <f t="shared" si="9"/>
        <v>PET</v>
      </c>
      <c r="Q108" s="9" t="str">
        <f t="shared" si="10"/>
        <v>4</v>
      </c>
      <c r="R1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8" s="14" t="str">
        <f>IF(ProjectsDB[[#This Row],[Item Type]]="Straight Plug-In",_xlfn.TEXTJOIN("-",TRUE,M108&amp;"-"&amp;_xlfn.LET(_xlpm.txt,ProjectsDB[[#This Row],[Assembly]],_xlpm.pos,FIND("SP",_xlpm.txt),_xlpm.pre,LEFT(_xlpm.txt,_xlpm.pos-1),IF(RIGHT(_xlpm.pre,3)="123","3PL",IF(RIGHT(_xlpm.pre,2)="12","2PL",IF(RIGHT(_xlpm.pre,1)="1","1PL","3PL")))),N108,O108,P108,Q108&amp;"W",R108),_xlfn.TEXTJOIN("-",TRUE,M108,N108,O108,P108,Q108&amp;"W",R108))</f>
        <v>Straight Feeder-AL-Silver-PET-4W-2</v>
      </c>
      <c r="T108" s="14" t="str">
        <f>IF(COUNTIF(Cycletime[Element Desc.],ProjectsDB[[#This Row],[Element Desc.]])&gt;0,"Found","Not Found")</f>
        <v>Found</v>
      </c>
    </row>
    <row r="109" spans="2:20" x14ac:dyDescent="0.25">
      <c r="B109" s="8" t="s">
        <v>334</v>
      </c>
      <c r="C109" s="9" t="s">
        <v>144</v>
      </c>
      <c r="D109" s="9" t="s">
        <v>145</v>
      </c>
      <c r="E109" s="10">
        <v>50</v>
      </c>
      <c r="F109" s="9" t="s">
        <v>110</v>
      </c>
      <c r="G109" s="9" t="s">
        <v>177</v>
      </c>
      <c r="H109" s="11"/>
      <c r="I109" s="12"/>
      <c r="J109" s="12"/>
      <c r="K109" s="12"/>
      <c r="L109" s="12">
        <f t="array" ref="L109">IFERROR(LOOKUP(2^15,SEARCH({"40A","63A","80A","100A","125A","160A","200A","250A","400A","630A","800A","1000A","1250A","1600A","2000A","2500A","3200A","4000A","5000A","6300A"},UPPER(D109)),{40,63,80,100,125,160,200,250,400,630,800,1000,1250,1600,2000,2500,3200,4000,5000,6300}),0)</f>
        <v>3200</v>
      </c>
      <c r="M109" s="9" t="str">
        <f t="shared" si="6"/>
        <v>Joint Pack</v>
      </c>
      <c r="N109" s="9" t="str">
        <f t="shared" si="7"/>
        <v>AL</v>
      </c>
      <c r="O109" s="13" t="str">
        <f t="shared" si="8"/>
        <v>Silver</v>
      </c>
      <c r="P109" s="9" t="str">
        <f t="shared" si="9"/>
        <v>None</v>
      </c>
      <c r="Q109" s="9" t="str">
        <f t="shared" si="10"/>
        <v>4</v>
      </c>
      <c r="R1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9" s="14" t="str">
        <f>IF(ProjectsDB[[#This Row],[Item Type]]="Straight Plug-In",_xlfn.TEXTJOIN("-",TRUE,M109&amp;"-"&amp;_xlfn.LET(_xlpm.txt,ProjectsDB[[#This Row],[Assembly]],_xlpm.pos,FIND("SP",_xlpm.txt),_xlpm.pre,LEFT(_xlpm.txt,_xlpm.pos-1),IF(RIGHT(_xlpm.pre,3)="123","3PL",IF(RIGHT(_xlpm.pre,2)="12","2PL",IF(RIGHT(_xlpm.pre,1)="1","1PL","3PL")))),N109,O109,P109,Q109&amp;"W",R109),_xlfn.TEXTJOIN("-",TRUE,M109,N109,O109,P109,Q109&amp;"W",R109))</f>
        <v>Joint Pack-AL-Silver-None-4W-2</v>
      </c>
      <c r="T109" s="14" t="str">
        <f>IF(COUNTIF(Cycletime[Element Desc.],ProjectsDB[[#This Row],[Element Desc.]])&gt;0,"Found","Not Found")</f>
        <v>Found</v>
      </c>
    </row>
    <row r="110" spans="2:20" x14ac:dyDescent="0.25">
      <c r="B110" s="8" t="s">
        <v>335</v>
      </c>
      <c r="C110" s="9" t="s">
        <v>336</v>
      </c>
      <c r="D110" s="9" t="s">
        <v>337</v>
      </c>
      <c r="E110" s="10">
        <v>1</v>
      </c>
      <c r="F110" s="9" t="s">
        <v>110</v>
      </c>
      <c r="G110" s="9" t="s">
        <v>177</v>
      </c>
      <c r="H110" s="11"/>
      <c r="I110" s="12">
        <v>450</v>
      </c>
      <c r="J110" s="12">
        <v>300</v>
      </c>
      <c r="K110" s="12"/>
      <c r="L110" s="12">
        <f t="array" ref="L110">IFERROR(LOOKUP(2^15,SEARCH({"40A","63A","80A","100A","125A","160A","200A","250A","400A","630A","800A","1000A","1250A","1600A","2000A","2500A","3200A","4000A","5000A","6300A"},UPPER(D110)),{40,63,80,100,125,160,200,250,400,630,800,1000,1250,1600,2000,2500,3200,4000,5000,6300}),0)</f>
        <v>4000</v>
      </c>
      <c r="M110" s="9" t="str">
        <f t="shared" si="6"/>
        <v>Elbow Flat</v>
      </c>
      <c r="N110" s="9" t="str">
        <f t="shared" si="7"/>
        <v>AL</v>
      </c>
      <c r="O110" s="13" t="str">
        <f t="shared" si="8"/>
        <v>Silver</v>
      </c>
      <c r="P110" s="9" t="str">
        <f t="shared" si="9"/>
        <v>PET</v>
      </c>
      <c r="Q110" s="9" t="str">
        <f t="shared" si="10"/>
        <v>4</v>
      </c>
      <c r="R1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0" s="14" t="str">
        <f>IF(ProjectsDB[[#This Row],[Item Type]]="Straight Plug-In",_xlfn.TEXTJOIN("-",TRUE,M110&amp;"-"&amp;_xlfn.LET(_xlpm.txt,ProjectsDB[[#This Row],[Assembly]],_xlpm.pos,FIND("SP",_xlpm.txt),_xlpm.pre,LEFT(_xlpm.txt,_xlpm.pos-1),IF(RIGHT(_xlpm.pre,3)="123","3PL",IF(RIGHT(_xlpm.pre,2)="12","2PL",IF(RIGHT(_xlpm.pre,1)="1","1PL","3PL")))),N110,O110,P110,Q110&amp;"W",R110),_xlfn.TEXTJOIN("-",TRUE,M110,N110,O110,P110,Q110&amp;"W",R110))</f>
        <v>Elbow Flat-AL-Silver-PET-4W-2</v>
      </c>
      <c r="T110" s="14" t="str">
        <f>IF(COUNTIF(Cycletime[Element Desc.],ProjectsDB[[#This Row],[Element Desc.]])&gt;0,"Found","Not Found")</f>
        <v>Found</v>
      </c>
    </row>
    <row r="111" spans="2:20" x14ac:dyDescent="0.25">
      <c r="B111" s="8" t="s">
        <v>338</v>
      </c>
      <c r="C111" s="9" t="s">
        <v>339</v>
      </c>
      <c r="D111" s="9" t="s">
        <v>340</v>
      </c>
      <c r="E111" s="10">
        <v>1</v>
      </c>
      <c r="F111" s="9" t="s">
        <v>110</v>
      </c>
      <c r="G111" s="9" t="s">
        <v>177</v>
      </c>
      <c r="H111" s="11"/>
      <c r="I111" s="12">
        <v>420</v>
      </c>
      <c r="J111" s="12">
        <v>300</v>
      </c>
      <c r="K111" s="12"/>
      <c r="L111" s="12">
        <f t="array" ref="L111">IFERROR(LOOKUP(2^15,SEARCH({"40A","63A","80A","100A","125A","160A","200A","250A","400A","630A","800A","1000A","1250A","1600A","2000A","2500A","3200A","4000A","5000A","6300A"},UPPER(D111)),{40,63,80,100,125,160,200,250,400,630,800,1000,1250,1600,2000,2500,3200,4000,5000,6300}),0)</f>
        <v>4000</v>
      </c>
      <c r="M111" s="9" t="str">
        <f t="shared" si="6"/>
        <v>Elbow Flat</v>
      </c>
      <c r="N111" s="9" t="str">
        <f t="shared" si="7"/>
        <v>AL</v>
      </c>
      <c r="O111" s="13" t="str">
        <f t="shared" si="8"/>
        <v>Silver</v>
      </c>
      <c r="P111" s="9" t="str">
        <f t="shared" si="9"/>
        <v>PET</v>
      </c>
      <c r="Q111" s="9" t="str">
        <f t="shared" si="10"/>
        <v>4</v>
      </c>
      <c r="R1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1" s="14" t="str">
        <f>IF(ProjectsDB[[#This Row],[Item Type]]="Straight Plug-In",_xlfn.TEXTJOIN("-",TRUE,M111&amp;"-"&amp;_xlfn.LET(_xlpm.txt,ProjectsDB[[#This Row],[Assembly]],_xlpm.pos,FIND("SP",_xlpm.txt),_xlpm.pre,LEFT(_xlpm.txt,_xlpm.pos-1),IF(RIGHT(_xlpm.pre,3)="123","3PL",IF(RIGHT(_xlpm.pre,2)="12","2PL",IF(RIGHT(_xlpm.pre,1)="1","1PL","3PL")))),N111,O111,P111,Q111&amp;"W",R111),_xlfn.TEXTJOIN("-",TRUE,M111,N111,O111,P111,Q111&amp;"W",R111))</f>
        <v>Elbow Flat-AL-Silver-PET-4W-2</v>
      </c>
      <c r="T111" s="14" t="str">
        <f>IF(COUNTIF(Cycletime[Element Desc.],ProjectsDB[[#This Row],[Element Desc.]])&gt;0,"Found","Not Found")</f>
        <v>Found</v>
      </c>
    </row>
    <row r="112" spans="2:20" x14ac:dyDescent="0.25">
      <c r="B112" s="8" t="s">
        <v>341</v>
      </c>
      <c r="C112" s="9" t="s">
        <v>342</v>
      </c>
      <c r="D112" s="9" t="s">
        <v>343</v>
      </c>
      <c r="E112" s="10">
        <v>1</v>
      </c>
      <c r="F112" s="9" t="s">
        <v>110</v>
      </c>
      <c r="G112" s="9" t="s">
        <v>177</v>
      </c>
      <c r="H112" s="11"/>
      <c r="I112" s="12">
        <v>300</v>
      </c>
      <c r="J112" s="12">
        <v>280</v>
      </c>
      <c r="K112" s="12">
        <v>300</v>
      </c>
      <c r="L112" s="12">
        <f t="array" ref="L112">IFERROR(LOOKUP(2^15,SEARCH({"40A","63A","80A","100A","125A","160A","200A","250A","400A","630A","800A","1000A","1250A","1600A","2000A","2500A","3200A","4000A","5000A","6300A"},UPPER(D112)),{40,63,80,100,125,160,200,250,400,630,800,1000,1250,1600,2000,2500,3200,4000,5000,6300}),0)</f>
        <v>4000</v>
      </c>
      <c r="M112" s="9" t="str">
        <f t="shared" si="6"/>
        <v>Z-Unit Flat</v>
      </c>
      <c r="N112" s="9" t="str">
        <f t="shared" si="7"/>
        <v>AL</v>
      </c>
      <c r="O112" s="13" t="str">
        <f t="shared" si="8"/>
        <v>Silver</v>
      </c>
      <c r="P112" s="9" t="str">
        <f t="shared" si="9"/>
        <v>PET</v>
      </c>
      <c r="Q112" s="9" t="str">
        <f t="shared" si="10"/>
        <v>4</v>
      </c>
      <c r="R1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2" s="14" t="str">
        <f>IF(ProjectsDB[[#This Row],[Item Type]]="Straight Plug-In",_xlfn.TEXTJOIN("-",TRUE,M112&amp;"-"&amp;_xlfn.LET(_xlpm.txt,ProjectsDB[[#This Row],[Assembly]],_xlpm.pos,FIND("SP",_xlpm.txt),_xlpm.pre,LEFT(_xlpm.txt,_xlpm.pos-1),IF(RIGHT(_xlpm.pre,3)="123","3PL",IF(RIGHT(_xlpm.pre,2)="12","2PL",IF(RIGHT(_xlpm.pre,1)="1","1PL","3PL")))),N112,O112,P112,Q112&amp;"W",R112),_xlfn.TEXTJOIN("-",TRUE,M112,N112,O112,P112,Q112&amp;"W",R112))</f>
        <v>Z-Unit Flat-AL-Silver-PET-4W-2</v>
      </c>
      <c r="T112" s="14" t="str">
        <f>IF(COUNTIF(Cycletime[Element Desc.],ProjectsDB[[#This Row],[Element Desc.]])&gt;0,"Found","Not Found")</f>
        <v>Found</v>
      </c>
    </row>
    <row r="113" spans="2:20" x14ac:dyDescent="0.25">
      <c r="B113" s="8" t="s">
        <v>344</v>
      </c>
      <c r="C113" s="9" t="s">
        <v>157</v>
      </c>
      <c r="D113" s="9" t="s">
        <v>158</v>
      </c>
      <c r="E113" s="10">
        <v>3</v>
      </c>
      <c r="F113" s="9" t="s">
        <v>110</v>
      </c>
      <c r="G113" s="9" t="s">
        <v>177</v>
      </c>
      <c r="H113" s="11"/>
      <c r="I113" s="12"/>
      <c r="J113" s="12"/>
      <c r="K113" s="12"/>
      <c r="L113" s="12">
        <f t="array" ref="L113">IFERROR(LOOKUP(2^15,SEARCH({"40A","63A","80A","100A","125A","160A","200A","250A","400A","630A","800A","1000A","1250A","1600A","2000A","2500A","3200A","4000A","5000A","6300A"},UPPER(D113)),{40,63,80,100,125,160,200,250,400,630,800,1000,1250,1600,2000,2500,3200,4000,5000,6300}),0)</f>
        <v>4000</v>
      </c>
      <c r="M113" s="9" t="str">
        <f t="shared" si="6"/>
        <v>Joint Pack</v>
      </c>
      <c r="N113" s="9" t="str">
        <f t="shared" si="7"/>
        <v>AL</v>
      </c>
      <c r="O113" s="13" t="str">
        <f t="shared" si="8"/>
        <v>Silver</v>
      </c>
      <c r="P113" s="9" t="str">
        <f t="shared" si="9"/>
        <v>None</v>
      </c>
      <c r="Q113" s="9" t="str">
        <f t="shared" si="10"/>
        <v>4</v>
      </c>
      <c r="R1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3" s="14" t="str">
        <f>IF(ProjectsDB[[#This Row],[Item Type]]="Straight Plug-In",_xlfn.TEXTJOIN("-",TRUE,M113&amp;"-"&amp;_xlfn.LET(_xlpm.txt,ProjectsDB[[#This Row],[Assembly]],_xlpm.pos,FIND("SP",_xlpm.txt),_xlpm.pre,LEFT(_xlpm.txt,_xlpm.pos-1),IF(RIGHT(_xlpm.pre,3)="123","3PL",IF(RIGHT(_xlpm.pre,2)="12","2PL",IF(RIGHT(_xlpm.pre,1)="1","1PL","3PL")))),N113,O113,P113,Q113&amp;"W",R113),_xlfn.TEXTJOIN("-",TRUE,M113,N113,O113,P113,Q113&amp;"W",R113))</f>
        <v>Joint Pack-AL-Silver-None-4W-2</v>
      </c>
      <c r="T113" s="14" t="str">
        <f>IF(COUNTIF(Cycletime[Element Desc.],ProjectsDB[[#This Row],[Element Desc.]])&gt;0,"Found","Not Found")</f>
        <v>Found</v>
      </c>
    </row>
    <row r="114" spans="2:20" x14ac:dyDescent="0.25">
      <c r="B114" s="8" t="s">
        <v>345</v>
      </c>
      <c r="C114" s="9" t="s">
        <v>346</v>
      </c>
      <c r="D114" s="9" t="s">
        <v>347</v>
      </c>
      <c r="E114" s="10">
        <v>4</v>
      </c>
      <c r="F114" s="9" t="s">
        <v>110</v>
      </c>
      <c r="G114" s="9" t="s">
        <v>348</v>
      </c>
      <c r="H114" s="11"/>
      <c r="I114" s="12"/>
      <c r="J114" s="12"/>
      <c r="K114" s="12"/>
      <c r="L114" s="12">
        <f t="array" ref="L114">IFERROR(LOOKUP(2^15,SEARCH({"40A","63A","80A","100A","125A","160A","200A","250A","400A","630A","800A","1000A","1250A","1600A","2000A","2500A","3200A","4000A","5000A","6300A"},UPPER(D114)),{40,63,80,100,125,160,200,250,400,630,800,1000,1250,1600,2000,2500,3200,4000,5000,6300}),0)</f>
        <v>3200</v>
      </c>
      <c r="M114" s="9" t="str">
        <f t="shared" si="6"/>
        <v>Cable Box</v>
      </c>
      <c r="N114" s="9" t="str">
        <f t="shared" si="7"/>
        <v>AL</v>
      </c>
      <c r="O114" s="13" t="str">
        <f t="shared" si="8"/>
        <v>Silver</v>
      </c>
      <c r="P114" s="9" t="str">
        <f t="shared" si="9"/>
        <v>PET</v>
      </c>
      <c r="Q114" s="9" t="str">
        <f t="shared" si="10"/>
        <v>4</v>
      </c>
      <c r="R1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4" s="14" t="str">
        <f>IF(ProjectsDB[[#This Row],[Item Type]]="Straight Plug-In",_xlfn.TEXTJOIN("-",TRUE,M114&amp;"-"&amp;_xlfn.LET(_xlpm.txt,ProjectsDB[[#This Row],[Assembly]],_xlpm.pos,FIND("SP",_xlpm.txt),_xlpm.pre,LEFT(_xlpm.txt,_xlpm.pos-1),IF(RIGHT(_xlpm.pre,3)="123","3PL",IF(RIGHT(_xlpm.pre,2)="12","2PL",IF(RIGHT(_xlpm.pre,1)="1","1PL","3PL")))),N114,O114,P114,Q114&amp;"W",R114),_xlfn.TEXTJOIN("-",TRUE,M114,N114,O114,P114,Q114&amp;"W",R114))</f>
        <v>Cable Box-AL-Silver-PET-4W-2</v>
      </c>
      <c r="T114" s="14" t="str">
        <f>IF(COUNTIF(Cycletime[Element Desc.],ProjectsDB[[#This Row],[Element Desc.]])&gt;0,"Found","Not Found")</f>
        <v>Found</v>
      </c>
    </row>
    <row r="115" spans="2:20" x14ac:dyDescent="0.25">
      <c r="B115" s="8" t="s">
        <v>349</v>
      </c>
      <c r="C115" s="9" t="s">
        <v>350</v>
      </c>
      <c r="D115" s="9" t="s">
        <v>351</v>
      </c>
      <c r="E115" s="10">
        <v>4</v>
      </c>
      <c r="F115" s="9" t="s">
        <v>110</v>
      </c>
      <c r="G115" s="9" t="s">
        <v>348</v>
      </c>
      <c r="H115" s="11"/>
      <c r="I115" s="12"/>
      <c r="J115" s="12"/>
      <c r="K115" s="12"/>
      <c r="L115" s="12">
        <f t="array" ref="L115">IFERROR(LOOKUP(2^15,SEARCH({"40A","63A","80A","100A","125A","160A","200A","250A","400A","630A","800A","1000A","1250A","1600A","2000A","2500A","3200A","4000A","5000A","6300A"},UPPER(D115)),{40,63,80,100,125,160,200,250,400,630,800,1000,1250,1600,2000,2500,3200,4000,5000,6300}),0)</f>
        <v>3200</v>
      </c>
      <c r="M115" s="9" t="str">
        <f t="shared" si="6"/>
        <v>Cable Box</v>
      </c>
      <c r="N115" s="9" t="str">
        <f t="shared" si="7"/>
        <v>AL</v>
      </c>
      <c r="O115" s="13" t="str">
        <f t="shared" si="8"/>
        <v>Silver</v>
      </c>
      <c r="P115" s="9" t="str">
        <f t="shared" si="9"/>
        <v>PET</v>
      </c>
      <c r="Q115" s="9" t="str">
        <f t="shared" si="10"/>
        <v>4</v>
      </c>
      <c r="R1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5" s="14" t="str">
        <f>IF(ProjectsDB[[#This Row],[Item Type]]="Straight Plug-In",_xlfn.TEXTJOIN("-",TRUE,M115&amp;"-"&amp;_xlfn.LET(_xlpm.txt,ProjectsDB[[#This Row],[Assembly]],_xlpm.pos,FIND("SP",_xlpm.txt),_xlpm.pre,LEFT(_xlpm.txt,_xlpm.pos-1),IF(RIGHT(_xlpm.pre,3)="123","3PL",IF(RIGHT(_xlpm.pre,2)="12","2PL",IF(RIGHT(_xlpm.pre,1)="1","1PL","3PL")))),N115,O115,P115,Q115&amp;"W",R115),_xlfn.TEXTJOIN("-",TRUE,M115,N115,O115,P115,Q115&amp;"W",R115))</f>
        <v>Cable Box-AL-Silver-PET-4W-2</v>
      </c>
      <c r="T115" s="14" t="str">
        <f>IF(COUNTIF(Cycletime[Element Desc.],ProjectsDB[[#This Row],[Element Desc.]])&gt;0,"Found","Not Found")</f>
        <v>Found</v>
      </c>
    </row>
    <row r="116" spans="2:20" x14ac:dyDescent="0.25">
      <c r="B116" s="8" t="s">
        <v>352</v>
      </c>
      <c r="C116" s="9" t="s">
        <v>353</v>
      </c>
      <c r="D116" s="9" t="s">
        <v>354</v>
      </c>
      <c r="E116" s="10">
        <v>1</v>
      </c>
      <c r="F116" s="9" t="s">
        <v>110</v>
      </c>
      <c r="G116" s="9" t="s">
        <v>355</v>
      </c>
      <c r="H116" s="11"/>
      <c r="I116" s="12">
        <v>1100</v>
      </c>
      <c r="J116" s="12"/>
      <c r="K116" s="12"/>
      <c r="L116" s="12">
        <f t="array" ref="L116">IFERROR(LOOKUP(2^15,SEARCH({"40A","63A","80A","100A","125A","160A","200A","250A","400A","630A","800A","1000A","1250A","1600A","2000A","2500A","3200A","4000A","5000A","6300A"},UPPER(D116)),{40,63,80,100,125,160,200,250,400,630,800,1000,1250,1600,2000,2500,3200,4000,5000,6300}),0)</f>
        <v>4000</v>
      </c>
      <c r="M116" s="9" t="str">
        <f t="shared" si="6"/>
        <v>Straight Feeder</v>
      </c>
      <c r="N116" s="9" t="str">
        <f t="shared" si="7"/>
        <v>AL</v>
      </c>
      <c r="O116" s="13" t="str">
        <f t="shared" si="8"/>
        <v>Silver</v>
      </c>
      <c r="P116" s="9" t="str">
        <f t="shared" si="9"/>
        <v>PET</v>
      </c>
      <c r="Q116" s="9" t="str">
        <f t="shared" si="10"/>
        <v>4</v>
      </c>
      <c r="R1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6" s="14" t="str">
        <f>IF(ProjectsDB[[#This Row],[Item Type]]="Straight Plug-In",_xlfn.TEXTJOIN("-",TRUE,M116&amp;"-"&amp;_xlfn.LET(_xlpm.txt,ProjectsDB[[#This Row],[Assembly]],_xlpm.pos,FIND("SP",_xlpm.txt),_xlpm.pre,LEFT(_xlpm.txt,_xlpm.pos-1),IF(RIGHT(_xlpm.pre,3)="123","3PL",IF(RIGHT(_xlpm.pre,2)="12","2PL",IF(RIGHT(_xlpm.pre,1)="1","1PL","3PL")))),N116,O116,P116,Q116&amp;"W",R116),_xlfn.TEXTJOIN("-",TRUE,M116,N116,O116,P116,Q116&amp;"W",R116))</f>
        <v>Straight Feeder-AL-Silver-PET-4W-2</v>
      </c>
      <c r="T116" s="14" t="str">
        <f>IF(COUNTIF(Cycletime[Element Desc.],ProjectsDB[[#This Row],[Element Desc.]])&gt;0,"Found","Not Found")</f>
        <v>Found</v>
      </c>
    </row>
    <row r="117" spans="2:20" x14ac:dyDescent="0.25">
      <c r="B117" s="8" t="s">
        <v>356</v>
      </c>
      <c r="C117" s="9" t="s">
        <v>357</v>
      </c>
      <c r="D117" s="9" t="s">
        <v>358</v>
      </c>
      <c r="E117" s="10">
        <v>1</v>
      </c>
      <c r="F117" s="9" t="s">
        <v>110</v>
      </c>
      <c r="G117" s="9" t="s">
        <v>355</v>
      </c>
      <c r="H117" s="11"/>
      <c r="I117" s="12">
        <v>3000</v>
      </c>
      <c r="J117" s="12"/>
      <c r="K117" s="12"/>
      <c r="L117" s="12">
        <f t="array" ref="L117">IFERROR(LOOKUP(2^15,SEARCH({"40A","63A","80A","100A","125A","160A","200A","250A","400A","630A","800A","1000A","1250A","1600A","2000A","2500A","3200A","4000A","5000A","6300A"},UPPER(D117)),{40,63,80,100,125,160,200,250,400,630,800,1000,1250,1600,2000,2500,3200,4000,5000,6300}),0)</f>
        <v>800</v>
      </c>
      <c r="M117" s="9" t="str">
        <f t="shared" si="6"/>
        <v>Straight Feeder</v>
      </c>
      <c r="N117" s="9" t="str">
        <f t="shared" si="7"/>
        <v>AL</v>
      </c>
      <c r="O117" s="13" t="str">
        <f t="shared" si="8"/>
        <v>Silver</v>
      </c>
      <c r="P117" s="9" t="str">
        <f t="shared" si="9"/>
        <v>PET</v>
      </c>
      <c r="Q117" s="9" t="str">
        <f t="shared" si="10"/>
        <v>5</v>
      </c>
      <c r="R1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7" s="14" t="str">
        <f>IF(ProjectsDB[[#This Row],[Item Type]]="Straight Plug-In",_xlfn.TEXTJOIN("-",TRUE,M117&amp;"-"&amp;_xlfn.LET(_xlpm.txt,ProjectsDB[[#This Row],[Assembly]],_xlpm.pos,FIND("SP",_xlpm.txt),_xlpm.pre,LEFT(_xlpm.txt,_xlpm.pos-1),IF(RIGHT(_xlpm.pre,3)="123","3PL",IF(RIGHT(_xlpm.pre,2)="12","2PL",IF(RIGHT(_xlpm.pre,1)="1","1PL","3PL")))),N117,O117,P117,Q117&amp;"W",R117),_xlfn.TEXTJOIN("-",TRUE,M117,N117,O117,P117,Q117&amp;"W",R117))</f>
        <v>Straight Feeder-AL-Silver-PET-5W-1</v>
      </c>
      <c r="T117" s="14" t="str">
        <f>IF(COUNTIF(Cycletime[Element Desc.],ProjectsDB[[#This Row],[Element Desc.]])&gt;0,"Found","Not Found")</f>
        <v>Found</v>
      </c>
    </row>
    <row r="118" spans="2:20" x14ac:dyDescent="0.25">
      <c r="B118" s="8" t="s">
        <v>359</v>
      </c>
      <c r="C118" s="9" t="s">
        <v>360</v>
      </c>
      <c r="D118" s="9" t="s">
        <v>361</v>
      </c>
      <c r="E118" s="10">
        <v>1</v>
      </c>
      <c r="F118" s="9" t="s">
        <v>110</v>
      </c>
      <c r="G118" s="9" t="s">
        <v>355</v>
      </c>
      <c r="H118" s="11"/>
      <c r="I118" s="12">
        <v>3000</v>
      </c>
      <c r="J118" s="12"/>
      <c r="K118" s="12"/>
      <c r="L118" s="12">
        <f t="array" ref="L118">IFERROR(LOOKUP(2^15,SEARCH({"40A","63A","80A","100A","125A","160A","200A","250A","400A","630A","800A","1000A","1250A","1600A","2000A","2500A","3200A","4000A","5000A","6300A"},UPPER(D118)),{40,63,80,100,125,160,200,250,400,630,800,1000,1250,1600,2000,2500,3200,4000,5000,6300}),0)</f>
        <v>1000</v>
      </c>
      <c r="M118" s="9" t="str">
        <f t="shared" si="6"/>
        <v>Straight Feeder</v>
      </c>
      <c r="N118" s="9" t="str">
        <f t="shared" si="7"/>
        <v>AL</v>
      </c>
      <c r="O118" s="13" t="str">
        <f t="shared" si="8"/>
        <v>Silver</v>
      </c>
      <c r="P118" s="9" t="str">
        <f t="shared" si="9"/>
        <v>PET</v>
      </c>
      <c r="Q118" s="9" t="str">
        <f t="shared" si="10"/>
        <v>5</v>
      </c>
      <c r="R1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8" s="14" t="str">
        <f>IF(ProjectsDB[[#This Row],[Item Type]]="Straight Plug-In",_xlfn.TEXTJOIN("-",TRUE,M118&amp;"-"&amp;_xlfn.LET(_xlpm.txt,ProjectsDB[[#This Row],[Assembly]],_xlpm.pos,FIND("SP",_xlpm.txt),_xlpm.pre,LEFT(_xlpm.txt,_xlpm.pos-1),IF(RIGHT(_xlpm.pre,3)="123","3PL",IF(RIGHT(_xlpm.pre,2)="12","2PL",IF(RIGHT(_xlpm.pre,1)="1","1PL","3PL")))),N118,O118,P118,Q118&amp;"W",R118),_xlfn.TEXTJOIN("-",TRUE,M118,N118,O118,P118,Q118&amp;"W",R118))</f>
        <v>Straight Feeder-AL-Silver-PET-5W-1</v>
      </c>
      <c r="T118" s="14" t="str">
        <f>IF(COUNTIF(Cycletime[Element Desc.],ProjectsDB[[#This Row],[Element Desc.]])&gt;0,"Found","Not Found")</f>
        <v>Found</v>
      </c>
    </row>
    <row r="119" spans="2:20" x14ac:dyDescent="0.25">
      <c r="B119" s="8" t="s">
        <v>362</v>
      </c>
      <c r="C119" s="9" t="s">
        <v>363</v>
      </c>
      <c r="D119" s="9" t="s">
        <v>364</v>
      </c>
      <c r="E119" s="10">
        <v>1</v>
      </c>
      <c r="F119" s="9" t="s">
        <v>110</v>
      </c>
      <c r="G119" s="9" t="s">
        <v>355</v>
      </c>
      <c r="H119" s="11"/>
      <c r="I119" s="12">
        <v>2700</v>
      </c>
      <c r="J119" s="12"/>
      <c r="K119" s="12"/>
      <c r="L119" s="12">
        <f t="array" ref="L119">IFERROR(LOOKUP(2^15,SEARCH({"40A","63A","80A","100A","125A","160A","200A","250A","400A","630A","800A","1000A","1250A","1600A","2000A","2500A","3200A","4000A","5000A","6300A"},UPPER(D119)),{40,63,80,100,125,160,200,250,400,630,800,1000,1250,1600,2000,2500,3200,4000,5000,6300}),0)</f>
        <v>1000</v>
      </c>
      <c r="M119" s="9" t="str">
        <f t="shared" si="6"/>
        <v>Straight Feeder</v>
      </c>
      <c r="N119" s="9" t="str">
        <f t="shared" si="7"/>
        <v>AL</v>
      </c>
      <c r="O119" s="13" t="str">
        <f t="shared" si="8"/>
        <v>Silver</v>
      </c>
      <c r="P119" s="9" t="str">
        <f t="shared" si="9"/>
        <v>PET</v>
      </c>
      <c r="Q119" s="9" t="str">
        <f t="shared" si="10"/>
        <v>5</v>
      </c>
      <c r="R1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9" s="14" t="str">
        <f>IF(ProjectsDB[[#This Row],[Item Type]]="Straight Plug-In",_xlfn.TEXTJOIN("-",TRUE,M119&amp;"-"&amp;_xlfn.LET(_xlpm.txt,ProjectsDB[[#This Row],[Assembly]],_xlpm.pos,FIND("SP",_xlpm.txt),_xlpm.pre,LEFT(_xlpm.txt,_xlpm.pos-1),IF(RIGHT(_xlpm.pre,3)="123","3PL",IF(RIGHT(_xlpm.pre,2)="12","2PL",IF(RIGHT(_xlpm.pre,1)="1","1PL","3PL")))),N119,O119,P119,Q119&amp;"W",R119),_xlfn.TEXTJOIN("-",TRUE,M119,N119,O119,P119,Q119&amp;"W",R119))</f>
        <v>Straight Feeder-AL-Silver-PET-5W-1</v>
      </c>
      <c r="T119" s="14" t="str">
        <f>IF(COUNTIF(Cycletime[Element Desc.],ProjectsDB[[#This Row],[Element Desc.]])&gt;0,"Found","Not Found")</f>
        <v>Found</v>
      </c>
    </row>
    <row r="120" spans="2:20" x14ac:dyDescent="0.25">
      <c r="B120" s="8" t="s">
        <v>365</v>
      </c>
      <c r="C120" s="9" t="s">
        <v>363</v>
      </c>
      <c r="D120" s="9" t="s">
        <v>364</v>
      </c>
      <c r="E120" s="10">
        <v>1</v>
      </c>
      <c r="F120" s="9" t="s">
        <v>110</v>
      </c>
      <c r="G120" s="9" t="s">
        <v>355</v>
      </c>
      <c r="H120" s="11"/>
      <c r="I120" s="12">
        <v>2700</v>
      </c>
      <c r="J120" s="12"/>
      <c r="K120" s="12"/>
      <c r="L120" s="12">
        <f t="array" ref="L120">IFERROR(LOOKUP(2^15,SEARCH({"40A","63A","80A","100A","125A","160A","200A","250A","400A","630A","800A","1000A","1250A","1600A","2000A","2500A","3200A","4000A","5000A","6300A"},UPPER(D120)),{40,63,80,100,125,160,200,250,400,630,800,1000,1250,1600,2000,2500,3200,4000,5000,6300}),0)</f>
        <v>1000</v>
      </c>
      <c r="M120" s="9" t="str">
        <f t="shared" si="6"/>
        <v>Straight Feeder</v>
      </c>
      <c r="N120" s="9" t="str">
        <f t="shared" si="7"/>
        <v>AL</v>
      </c>
      <c r="O120" s="13" t="str">
        <f t="shared" si="8"/>
        <v>Silver</v>
      </c>
      <c r="P120" s="9" t="str">
        <f t="shared" si="9"/>
        <v>PET</v>
      </c>
      <c r="Q120" s="9" t="str">
        <f t="shared" si="10"/>
        <v>5</v>
      </c>
      <c r="R1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20" s="14" t="str">
        <f>IF(ProjectsDB[[#This Row],[Item Type]]="Straight Plug-In",_xlfn.TEXTJOIN("-",TRUE,M120&amp;"-"&amp;_xlfn.LET(_xlpm.txt,ProjectsDB[[#This Row],[Assembly]],_xlpm.pos,FIND("SP",_xlpm.txt),_xlpm.pre,LEFT(_xlpm.txt,_xlpm.pos-1),IF(RIGHT(_xlpm.pre,3)="123","3PL",IF(RIGHT(_xlpm.pre,2)="12","2PL",IF(RIGHT(_xlpm.pre,1)="1","1PL","3PL")))),N120,O120,P120,Q120&amp;"W",R120),_xlfn.TEXTJOIN("-",TRUE,M120,N120,O120,P120,Q120&amp;"W",R120))</f>
        <v>Straight Feeder-AL-Silver-PET-5W-1</v>
      </c>
      <c r="T120" s="14" t="str">
        <f>IF(COUNTIF(Cycletime[Element Desc.],ProjectsDB[[#This Row],[Element Desc.]])&gt;0,"Found","Not Found")</f>
        <v>Found</v>
      </c>
    </row>
    <row r="121" spans="2:20" x14ac:dyDescent="0.25">
      <c r="B121" s="8" t="s">
        <v>366</v>
      </c>
      <c r="C121" s="9" t="s">
        <v>367</v>
      </c>
      <c r="D121" s="9" t="s">
        <v>368</v>
      </c>
      <c r="E121" s="10">
        <v>1</v>
      </c>
      <c r="F121" s="9" t="s">
        <v>110</v>
      </c>
      <c r="G121" s="9" t="s">
        <v>355</v>
      </c>
      <c r="H121" s="11"/>
      <c r="I121" s="12">
        <v>2650</v>
      </c>
      <c r="J121" s="12"/>
      <c r="K121" s="12"/>
      <c r="L121" s="12">
        <f t="array" ref="L121">IFERROR(LOOKUP(2^15,SEARCH({"40A","63A","80A","100A","125A","160A","200A","250A","400A","630A","800A","1000A","1250A","1600A","2000A","2500A","3200A","4000A","5000A","6300A"},UPPER(D121)),{40,63,80,100,125,160,200,250,400,630,800,1000,1250,1600,2000,2500,3200,4000,5000,6300}),0)</f>
        <v>1600</v>
      </c>
      <c r="M121" s="9" t="str">
        <f t="shared" si="6"/>
        <v>Straight Feeder</v>
      </c>
      <c r="N121" s="9" t="str">
        <f t="shared" si="7"/>
        <v>AL</v>
      </c>
      <c r="O121" s="13" t="str">
        <f t="shared" si="8"/>
        <v>Silver</v>
      </c>
      <c r="P121" s="9" t="str">
        <f t="shared" si="9"/>
        <v>PET</v>
      </c>
      <c r="Q121" s="9" t="str">
        <f t="shared" si="10"/>
        <v>5</v>
      </c>
      <c r="R1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21" s="14" t="str">
        <f>IF(ProjectsDB[[#This Row],[Item Type]]="Straight Plug-In",_xlfn.TEXTJOIN("-",TRUE,M121&amp;"-"&amp;_xlfn.LET(_xlpm.txt,ProjectsDB[[#This Row],[Assembly]],_xlpm.pos,FIND("SP",_xlpm.txt),_xlpm.pre,LEFT(_xlpm.txt,_xlpm.pos-1),IF(RIGHT(_xlpm.pre,3)="123","3PL",IF(RIGHT(_xlpm.pre,2)="12","2PL",IF(RIGHT(_xlpm.pre,1)="1","1PL","3PL")))),N121,O121,P121,Q121&amp;"W",R121),_xlfn.TEXTJOIN("-",TRUE,M121,N121,O121,P121,Q121&amp;"W",R121))</f>
        <v>Straight Feeder-AL-Silver-PET-5W-1</v>
      </c>
      <c r="T121" s="14" t="str">
        <f>IF(COUNTIF(Cycletime[Element Desc.],ProjectsDB[[#This Row],[Element Desc.]])&gt;0,"Found","Not Found")</f>
        <v>Found</v>
      </c>
    </row>
    <row r="122" spans="2:20" x14ac:dyDescent="0.25">
      <c r="B122" s="8" t="s">
        <v>369</v>
      </c>
      <c r="C122" s="9" t="s">
        <v>370</v>
      </c>
      <c r="D122" s="9" t="s">
        <v>371</v>
      </c>
      <c r="E122" s="10">
        <v>2</v>
      </c>
      <c r="F122" s="9" t="s">
        <v>110</v>
      </c>
      <c r="G122" s="9" t="s">
        <v>355</v>
      </c>
      <c r="H122" s="11"/>
      <c r="I122" s="12">
        <v>3000</v>
      </c>
      <c r="J122" s="12"/>
      <c r="K122" s="12"/>
      <c r="L122" s="12">
        <f t="array" ref="L122">IFERROR(LOOKUP(2^15,SEARCH({"40A","63A","80A","100A","125A","160A","200A","250A","400A","630A","800A","1000A","1250A","1600A","2000A","2500A","3200A","4000A","5000A","6300A"},UPPER(D122)),{40,63,80,100,125,160,200,250,400,630,800,1000,1250,1600,2000,2500,3200,4000,5000,6300}),0)</f>
        <v>1600</v>
      </c>
      <c r="M122" s="9" t="str">
        <f t="shared" si="6"/>
        <v>Straight Feeder</v>
      </c>
      <c r="N122" s="9" t="str">
        <f t="shared" si="7"/>
        <v>AL</v>
      </c>
      <c r="O122" s="13" t="str">
        <f t="shared" si="8"/>
        <v>Silver</v>
      </c>
      <c r="P122" s="9" t="str">
        <f t="shared" si="9"/>
        <v>PET</v>
      </c>
      <c r="Q122" s="9" t="str">
        <f t="shared" si="10"/>
        <v>5</v>
      </c>
      <c r="R1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22" s="14" t="str">
        <f>IF(ProjectsDB[[#This Row],[Item Type]]="Straight Plug-In",_xlfn.TEXTJOIN("-",TRUE,M122&amp;"-"&amp;_xlfn.LET(_xlpm.txt,ProjectsDB[[#This Row],[Assembly]],_xlpm.pos,FIND("SP",_xlpm.txt),_xlpm.pre,LEFT(_xlpm.txt,_xlpm.pos-1),IF(RIGHT(_xlpm.pre,3)="123","3PL",IF(RIGHT(_xlpm.pre,2)="12","2PL",IF(RIGHT(_xlpm.pre,1)="1","1PL","3PL")))),N122,O122,P122,Q122&amp;"W",R122),_xlfn.TEXTJOIN("-",TRUE,M122,N122,O122,P122,Q122&amp;"W",R122))</f>
        <v>Straight Feeder-AL-Silver-PET-5W-1</v>
      </c>
      <c r="T122" s="14" t="str">
        <f>IF(COUNTIF(Cycletime[Element Desc.],ProjectsDB[[#This Row],[Element Desc.]])&gt;0,"Found","Not Found")</f>
        <v>Found</v>
      </c>
    </row>
    <row r="123" spans="2:20" x14ac:dyDescent="0.25">
      <c r="B123" s="8" t="s">
        <v>372</v>
      </c>
      <c r="C123" s="9" t="s">
        <v>370</v>
      </c>
      <c r="D123" s="9" t="s">
        <v>371</v>
      </c>
      <c r="E123" s="10">
        <v>1</v>
      </c>
      <c r="F123" s="9" t="s">
        <v>110</v>
      </c>
      <c r="G123" s="9" t="s">
        <v>355</v>
      </c>
      <c r="H123" s="11"/>
      <c r="I123" s="12">
        <v>3000</v>
      </c>
      <c r="J123" s="12"/>
      <c r="K123" s="12"/>
      <c r="L123" s="12">
        <f t="array" ref="L123">IFERROR(LOOKUP(2^15,SEARCH({"40A","63A","80A","100A","125A","160A","200A","250A","400A","630A","800A","1000A","1250A","1600A","2000A","2500A","3200A","4000A","5000A","6300A"},UPPER(D123)),{40,63,80,100,125,160,200,250,400,630,800,1000,1250,1600,2000,2500,3200,4000,5000,6300}),0)</f>
        <v>1600</v>
      </c>
      <c r="M123" s="9" t="str">
        <f t="shared" si="6"/>
        <v>Straight Feeder</v>
      </c>
      <c r="N123" s="9" t="str">
        <f t="shared" si="7"/>
        <v>AL</v>
      </c>
      <c r="O123" s="13" t="str">
        <f t="shared" si="8"/>
        <v>Silver</v>
      </c>
      <c r="P123" s="9" t="str">
        <f t="shared" si="9"/>
        <v>PET</v>
      </c>
      <c r="Q123" s="9" t="str">
        <f t="shared" si="10"/>
        <v>5</v>
      </c>
      <c r="R1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23" s="14" t="str">
        <f>IF(ProjectsDB[[#This Row],[Item Type]]="Straight Plug-In",_xlfn.TEXTJOIN("-",TRUE,M123&amp;"-"&amp;_xlfn.LET(_xlpm.txt,ProjectsDB[[#This Row],[Assembly]],_xlpm.pos,FIND("SP",_xlpm.txt),_xlpm.pre,LEFT(_xlpm.txt,_xlpm.pos-1),IF(RIGHT(_xlpm.pre,3)="123","3PL",IF(RIGHT(_xlpm.pre,2)="12","2PL",IF(RIGHT(_xlpm.pre,1)="1","1PL","3PL")))),N123,O123,P123,Q123&amp;"W",R123),_xlfn.TEXTJOIN("-",TRUE,M123,N123,O123,P123,Q123&amp;"W",R123))</f>
        <v>Straight Feeder-AL-Silver-PET-5W-1</v>
      </c>
      <c r="T123" s="14" t="str">
        <f>IF(COUNTIF(Cycletime[Element Desc.],ProjectsDB[[#This Row],[Element Desc.]])&gt;0,"Found","Not Found")</f>
        <v>Found</v>
      </c>
    </row>
    <row r="124" spans="2:20" x14ac:dyDescent="0.25">
      <c r="B124" s="8" t="s">
        <v>373</v>
      </c>
      <c r="C124" s="9" t="s">
        <v>374</v>
      </c>
      <c r="D124" s="9" t="s">
        <v>375</v>
      </c>
      <c r="E124" s="10">
        <v>1</v>
      </c>
      <c r="F124" s="9" t="s">
        <v>110</v>
      </c>
      <c r="G124" s="9" t="s">
        <v>355</v>
      </c>
      <c r="H124" s="11"/>
      <c r="I124" s="12">
        <v>3000</v>
      </c>
      <c r="J124" s="12"/>
      <c r="K124" s="12"/>
      <c r="L124" s="12">
        <f t="array" ref="L124">IFERROR(LOOKUP(2^15,SEARCH({"40A","63A","80A","100A","125A","160A","200A","250A","400A","630A","800A","1000A","1250A","1600A","2000A","2500A","3200A","4000A","5000A","6300A"},UPPER(D124)),{40,63,80,100,125,160,200,250,400,630,800,1000,1250,1600,2000,2500,3200,4000,5000,6300}),0)</f>
        <v>2500</v>
      </c>
      <c r="M124" s="9" t="str">
        <f t="shared" si="6"/>
        <v>Straight Feeder</v>
      </c>
      <c r="N124" s="9" t="str">
        <f t="shared" si="7"/>
        <v>AL</v>
      </c>
      <c r="O124" s="13" t="str">
        <f t="shared" si="8"/>
        <v>Silver</v>
      </c>
      <c r="P124" s="9" t="str">
        <f t="shared" si="9"/>
        <v>PET</v>
      </c>
      <c r="Q124" s="9" t="str">
        <f t="shared" si="10"/>
        <v>5</v>
      </c>
      <c r="R1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4" s="14" t="str">
        <f>IF(ProjectsDB[[#This Row],[Item Type]]="Straight Plug-In",_xlfn.TEXTJOIN("-",TRUE,M124&amp;"-"&amp;_xlfn.LET(_xlpm.txt,ProjectsDB[[#This Row],[Assembly]],_xlpm.pos,FIND("SP",_xlpm.txt),_xlpm.pre,LEFT(_xlpm.txt,_xlpm.pos-1),IF(RIGHT(_xlpm.pre,3)="123","3PL",IF(RIGHT(_xlpm.pre,2)="12","2PL",IF(RIGHT(_xlpm.pre,1)="1","1PL","3PL")))),N124,O124,P124,Q124&amp;"W",R124),_xlfn.TEXTJOIN("-",TRUE,M124,N124,O124,P124,Q124&amp;"W",R124))</f>
        <v>Straight Feeder-AL-Silver-PET-5W-2</v>
      </c>
      <c r="T124" s="14" t="str">
        <f>IF(COUNTIF(Cycletime[Element Desc.],ProjectsDB[[#This Row],[Element Desc.]])&gt;0,"Found","Not Found")</f>
        <v>Found</v>
      </c>
    </row>
    <row r="125" spans="2:20" x14ac:dyDescent="0.25">
      <c r="B125" s="8" t="s">
        <v>376</v>
      </c>
      <c r="C125" s="9" t="s">
        <v>377</v>
      </c>
      <c r="D125" s="9" t="s">
        <v>378</v>
      </c>
      <c r="E125" s="10">
        <v>1</v>
      </c>
      <c r="F125" s="9" t="s">
        <v>110</v>
      </c>
      <c r="G125" s="9" t="s">
        <v>355</v>
      </c>
      <c r="H125" s="11"/>
      <c r="I125" s="12">
        <v>2700</v>
      </c>
      <c r="J125" s="12"/>
      <c r="K125" s="12"/>
      <c r="L125" s="12">
        <f t="array" ref="L125">IFERROR(LOOKUP(2^15,SEARCH({"40A","63A","80A","100A","125A","160A","200A","250A","400A","630A","800A","1000A","1250A","1600A","2000A","2500A","3200A","4000A","5000A","6300A"},UPPER(D125)),{40,63,80,100,125,160,200,250,400,630,800,1000,1250,1600,2000,2500,3200,4000,5000,6300}),0)</f>
        <v>2500</v>
      </c>
      <c r="M125" s="9" t="str">
        <f t="shared" si="6"/>
        <v>Straight Feeder</v>
      </c>
      <c r="N125" s="9" t="str">
        <f t="shared" si="7"/>
        <v>AL</v>
      </c>
      <c r="O125" s="13" t="str">
        <f t="shared" si="8"/>
        <v>Silver</v>
      </c>
      <c r="P125" s="9" t="str">
        <f t="shared" si="9"/>
        <v>PET</v>
      </c>
      <c r="Q125" s="9" t="str">
        <f t="shared" si="10"/>
        <v>5</v>
      </c>
      <c r="R1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5" s="14" t="str">
        <f>IF(ProjectsDB[[#This Row],[Item Type]]="Straight Plug-In",_xlfn.TEXTJOIN("-",TRUE,M125&amp;"-"&amp;_xlfn.LET(_xlpm.txt,ProjectsDB[[#This Row],[Assembly]],_xlpm.pos,FIND("SP",_xlpm.txt),_xlpm.pre,LEFT(_xlpm.txt,_xlpm.pos-1),IF(RIGHT(_xlpm.pre,3)="123","3PL",IF(RIGHT(_xlpm.pre,2)="12","2PL",IF(RIGHT(_xlpm.pre,1)="1","1PL","3PL")))),N125,O125,P125,Q125&amp;"W",R125),_xlfn.TEXTJOIN("-",TRUE,M125,N125,O125,P125,Q125&amp;"W",R125))</f>
        <v>Straight Feeder-AL-Silver-PET-5W-2</v>
      </c>
      <c r="T125" s="14" t="str">
        <f>IF(COUNTIF(Cycletime[Element Desc.],ProjectsDB[[#This Row],[Element Desc.]])&gt;0,"Found","Not Found")</f>
        <v>Found</v>
      </c>
    </row>
    <row r="126" spans="2:20" x14ac:dyDescent="0.25">
      <c r="B126" s="8" t="s">
        <v>379</v>
      </c>
      <c r="C126" s="9" t="s">
        <v>380</v>
      </c>
      <c r="D126" s="9" t="s">
        <v>381</v>
      </c>
      <c r="E126" s="10">
        <v>1</v>
      </c>
      <c r="F126" s="9" t="s">
        <v>110</v>
      </c>
      <c r="G126" s="9" t="s">
        <v>355</v>
      </c>
      <c r="H126" s="11"/>
      <c r="I126" s="12">
        <v>520</v>
      </c>
      <c r="J126" s="12">
        <v>550</v>
      </c>
      <c r="K126" s="12">
        <v>620</v>
      </c>
      <c r="L126" s="12">
        <f t="array" ref="L126">IFERROR(LOOKUP(2^15,SEARCH({"40A","63A","80A","100A","125A","160A","200A","250A","400A","630A","800A","1000A","1250A","1600A","2000A","2500A","3200A","4000A","5000A","6300A"},UPPER(D126)),{40,63,80,100,125,160,200,250,400,630,800,1000,1250,1600,2000,2500,3200,4000,5000,6300}),0)</f>
        <v>1600</v>
      </c>
      <c r="M126" s="9" t="str">
        <f t="shared" si="6"/>
        <v>Z-Unit Flat</v>
      </c>
      <c r="N126" s="9" t="str">
        <f t="shared" si="7"/>
        <v>AL</v>
      </c>
      <c r="O126" s="13" t="str">
        <f t="shared" si="8"/>
        <v>Silver</v>
      </c>
      <c r="P126" s="9" t="str">
        <f t="shared" si="9"/>
        <v>PET</v>
      </c>
      <c r="Q126" s="9" t="str">
        <f t="shared" si="10"/>
        <v>5</v>
      </c>
      <c r="R1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26" s="14" t="str">
        <f>IF(ProjectsDB[[#This Row],[Item Type]]="Straight Plug-In",_xlfn.TEXTJOIN("-",TRUE,M126&amp;"-"&amp;_xlfn.LET(_xlpm.txt,ProjectsDB[[#This Row],[Assembly]],_xlpm.pos,FIND("SP",_xlpm.txt),_xlpm.pre,LEFT(_xlpm.txt,_xlpm.pos-1),IF(RIGHT(_xlpm.pre,3)="123","3PL",IF(RIGHT(_xlpm.pre,2)="12","2PL",IF(RIGHT(_xlpm.pre,1)="1","1PL","3PL")))),N126,O126,P126,Q126&amp;"W",R126),_xlfn.TEXTJOIN("-",TRUE,M126,N126,O126,P126,Q126&amp;"W",R126))</f>
        <v>Z-Unit Flat-AL-Silver-PET-5W-1</v>
      </c>
      <c r="T126" s="14" t="str">
        <f>IF(COUNTIF(Cycletime[Element Desc.],ProjectsDB[[#This Row],[Element Desc.]])&gt;0,"Found","Not Found")</f>
        <v>Found</v>
      </c>
    </row>
    <row r="127" spans="2:20" x14ac:dyDescent="0.25">
      <c r="B127" s="8" t="s">
        <v>382</v>
      </c>
      <c r="C127" s="9" t="s">
        <v>383</v>
      </c>
      <c r="D127" s="9" t="s">
        <v>384</v>
      </c>
      <c r="E127" s="10">
        <v>1</v>
      </c>
      <c r="F127" s="9" t="s">
        <v>110</v>
      </c>
      <c r="G127" s="9" t="s">
        <v>385</v>
      </c>
      <c r="H127" s="11"/>
      <c r="I127" s="12">
        <v>775</v>
      </c>
      <c r="J127" s="12"/>
      <c r="K127" s="12"/>
      <c r="L127" s="12">
        <f t="array" ref="L127">IFERROR(LOOKUP(2^15,SEARCH({"40A","63A","80A","100A","125A","160A","200A","250A","400A","630A","800A","1000A","1250A","1600A","2000A","2500A","3200A","4000A","5000A","6300A"},UPPER(D127)),{40,63,80,100,125,160,200,250,400,630,800,1000,1250,1600,2000,2500,3200,4000,5000,6300}),0)</f>
        <v>3200</v>
      </c>
      <c r="M127" s="9" t="str">
        <f t="shared" si="6"/>
        <v>Straight Feeder</v>
      </c>
      <c r="N127" s="9" t="str">
        <f t="shared" si="7"/>
        <v>AL</v>
      </c>
      <c r="O127" s="13" t="str">
        <f t="shared" si="8"/>
        <v>Silver</v>
      </c>
      <c r="P127" s="9" t="str">
        <f t="shared" si="9"/>
        <v>PET</v>
      </c>
      <c r="Q127" s="9" t="str">
        <f t="shared" si="10"/>
        <v>4</v>
      </c>
      <c r="R1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7" s="14" t="str">
        <f>IF(ProjectsDB[[#This Row],[Item Type]]="Straight Plug-In",_xlfn.TEXTJOIN("-",TRUE,M127&amp;"-"&amp;_xlfn.LET(_xlpm.txt,ProjectsDB[[#This Row],[Assembly]],_xlpm.pos,FIND("SP",_xlpm.txt),_xlpm.pre,LEFT(_xlpm.txt,_xlpm.pos-1),IF(RIGHT(_xlpm.pre,3)="123","3PL",IF(RIGHT(_xlpm.pre,2)="12","2PL",IF(RIGHT(_xlpm.pre,1)="1","1PL","3PL")))),N127,O127,P127,Q127&amp;"W",R127),_xlfn.TEXTJOIN("-",TRUE,M127,N127,O127,P127,Q127&amp;"W",R127))</f>
        <v>Straight Feeder-AL-Silver-PET-4W-2</v>
      </c>
      <c r="T127" s="14" t="str">
        <f>IF(COUNTIF(Cycletime[Element Desc.],ProjectsDB[[#This Row],[Element Desc.]])&gt;0,"Found","Not Found")</f>
        <v>Found</v>
      </c>
    </row>
    <row r="128" spans="2:20" x14ac:dyDescent="0.25">
      <c r="B128" s="8" t="s">
        <v>386</v>
      </c>
      <c r="C128" s="9" t="s">
        <v>261</v>
      </c>
      <c r="D128" s="9" t="s">
        <v>262</v>
      </c>
      <c r="E128" s="10">
        <v>1</v>
      </c>
      <c r="F128" s="9" t="s">
        <v>110</v>
      </c>
      <c r="G128" s="9" t="s">
        <v>385</v>
      </c>
      <c r="H128" s="11"/>
      <c r="I128" s="12">
        <v>520</v>
      </c>
      <c r="J128" s="12"/>
      <c r="K128" s="12"/>
      <c r="L128" s="12">
        <f t="array" ref="L128">IFERROR(LOOKUP(2^15,SEARCH({"40A","63A","80A","100A","125A","160A","200A","250A","400A","630A","800A","1000A","1250A","1600A","2000A","2500A","3200A","4000A","5000A","6300A"},UPPER(D128)),{40,63,80,100,125,160,200,250,400,630,800,1000,1250,1600,2000,2500,3200,4000,5000,6300}),0)</f>
        <v>3200</v>
      </c>
      <c r="M128" s="9" t="str">
        <f t="shared" si="6"/>
        <v>Straight Feeder</v>
      </c>
      <c r="N128" s="9" t="str">
        <f t="shared" si="7"/>
        <v>AL</v>
      </c>
      <c r="O128" s="13" t="str">
        <f t="shared" si="8"/>
        <v>Silver</v>
      </c>
      <c r="P128" s="9" t="str">
        <f t="shared" si="9"/>
        <v>PET</v>
      </c>
      <c r="Q128" s="9" t="str">
        <f t="shared" si="10"/>
        <v>4</v>
      </c>
      <c r="R1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8" s="14" t="str">
        <f>IF(ProjectsDB[[#This Row],[Item Type]]="Straight Plug-In",_xlfn.TEXTJOIN("-",TRUE,M128&amp;"-"&amp;_xlfn.LET(_xlpm.txt,ProjectsDB[[#This Row],[Assembly]],_xlpm.pos,FIND("SP",_xlpm.txt),_xlpm.pre,LEFT(_xlpm.txt,_xlpm.pos-1),IF(RIGHT(_xlpm.pre,3)="123","3PL",IF(RIGHT(_xlpm.pre,2)="12","2PL",IF(RIGHT(_xlpm.pre,1)="1","1PL","3PL")))),N128,O128,P128,Q128&amp;"W",R128),_xlfn.TEXTJOIN("-",TRUE,M128,N128,O128,P128,Q128&amp;"W",R128))</f>
        <v>Straight Feeder-AL-Silver-PET-4W-2</v>
      </c>
      <c r="T128" s="14" t="str">
        <f>IF(COUNTIF(Cycletime[Element Desc.],ProjectsDB[[#This Row],[Element Desc.]])&gt;0,"Found","Not Found")</f>
        <v>Found</v>
      </c>
    </row>
    <row r="129" spans="2:20" x14ac:dyDescent="0.25">
      <c r="B129" s="8" t="s">
        <v>387</v>
      </c>
      <c r="C129" s="9" t="s">
        <v>388</v>
      </c>
      <c r="D129" s="9" t="s">
        <v>389</v>
      </c>
      <c r="E129" s="10">
        <v>1</v>
      </c>
      <c r="F129" s="9" t="s">
        <v>110</v>
      </c>
      <c r="G129" s="9" t="s">
        <v>385</v>
      </c>
      <c r="H129" s="11"/>
      <c r="I129" s="12">
        <v>2330</v>
      </c>
      <c r="J129" s="12"/>
      <c r="K129" s="12"/>
      <c r="L129" s="12">
        <f t="array" ref="L129">IFERROR(LOOKUP(2^15,SEARCH({"40A","63A","80A","100A","125A","160A","200A","250A","400A","630A","800A","1000A","1250A","1600A","2000A","2500A","3200A","4000A","5000A","6300A"},UPPER(D129)),{40,63,80,100,125,160,200,250,400,630,800,1000,1250,1600,2000,2500,3200,4000,5000,6300}),0)</f>
        <v>3200</v>
      </c>
      <c r="M129" s="9" t="str">
        <f t="shared" si="6"/>
        <v>Straight Feeder</v>
      </c>
      <c r="N129" s="9" t="str">
        <f t="shared" si="7"/>
        <v>AL</v>
      </c>
      <c r="O129" s="13" t="str">
        <f t="shared" si="8"/>
        <v>Silver</v>
      </c>
      <c r="P129" s="9" t="str">
        <f t="shared" si="9"/>
        <v>PET</v>
      </c>
      <c r="Q129" s="9" t="str">
        <f t="shared" si="10"/>
        <v>4</v>
      </c>
      <c r="R1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9" s="14" t="str">
        <f>IF(ProjectsDB[[#This Row],[Item Type]]="Straight Plug-In",_xlfn.TEXTJOIN("-",TRUE,M129&amp;"-"&amp;_xlfn.LET(_xlpm.txt,ProjectsDB[[#This Row],[Assembly]],_xlpm.pos,FIND("SP",_xlpm.txt),_xlpm.pre,LEFT(_xlpm.txt,_xlpm.pos-1),IF(RIGHT(_xlpm.pre,3)="123","3PL",IF(RIGHT(_xlpm.pre,2)="12","2PL",IF(RIGHT(_xlpm.pre,1)="1","1PL","3PL")))),N129,O129,P129,Q129&amp;"W",R129),_xlfn.TEXTJOIN("-",TRUE,M129,N129,O129,P129,Q129&amp;"W",R129))</f>
        <v>Straight Feeder-AL-Silver-PET-4W-2</v>
      </c>
      <c r="T129" s="14" t="str">
        <f>IF(COUNTIF(Cycletime[Element Desc.],ProjectsDB[[#This Row],[Element Desc.]])&gt;0,"Found","Not Found")</f>
        <v>Found</v>
      </c>
    </row>
    <row r="130" spans="2:20" x14ac:dyDescent="0.25">
      <c r="B130" s="8" t="s">
        <v>390</v>
      </c>
      <c r="C130" s="9" t="s">
        <v>391</v>
      </c>
      <c r="D130" s="9" t="s">
        <v>392</v>
      </c>
      <c r="E130" s="10">
        <v>1</v>
      </c>
      <c r="F130" s="9" t="s">
        <v>110</v>
      </c>
      <c r="G130" s="9" t="s">
        <v>385</v>
      </c>
      <c r="H130" s="11"/>
      <c r="I130" s="12">
        <v>2110</v>
      </c>
      <c r="J130" s="12"/>
      <c r="K130" s="12"/>
      <c r="L130" s="12">
        <f t="array" ref="L130">IFERROR(LOOKUP(2^15,SEARCH({"40A","63A","80A","100A","125A","160A","200A","250A","400A","630A","800A","1000A","1250A","1600A","2000A","2500A","3200A","4000A","5000A","6300A"},UPPER(D130)),{40,63,80,100,125,160,200,250,400,630,800,1000,1250,1600,2000,2500,3200,4000,5000,6300}),0)</f>
        <v>3200</v>
      </c>
      <c r="M130" s="9" t="str">
        <f t="shared" si="6"/>
        <v>Straight Feeder</v>
      </c>
      <c r="N130" s="9" t="str">
        <f t="shared" si="7"/>
        <v>AL</v>
      </c>
      <c r="O130" s="13" t="str">
        <f t="shared" si="8"/>
        <v>Silver</v>
      </c>
      <c r="P130" s="9" t="str">
        <f t="shared" si="9"/>
        <v>PET</v>
      </c>
      <c r="Q130" s="9" t="str">
        <f t="shared" si="10"/>
        <v>4</v>
      </c>
      <c r="R1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0" s="14" t="str">
        <f>IF(ProjectsDB[[#This Row],[Item Type]]="Straight Plug-In",_xlfn.TEXTJOIN("-",TRUE,M130&amp;"-"&amp;_xlfn.LET(_xlpm.txt,ProjectsDB[[#This Row],[Assembly]],_xlpm.pos,FIND("SP",_xlpm.txt),_xlpm.pre,LEFT(_xlpm.txt,_xlpm.pos-1),IF(RIGHT(_xlpm.pre,3)="123","3PL",IF(RIGHT(_xlpm.pre,2)="12","2PL",IF(RIGHT(_xlpm.pre,1)="1","1PL","3PL")))),N130,O130,P130,Q130&amp;"W",R130),_xlfn.TEXTJOIN("-",TRUE,M130,N130,O130,P130,Q130&amp;"W",R130))</f>
        <v>Straight Feeder-AL-Silver-PET-4W-2</v>
      </c>
      <c r="T130" s="14" t="str">
        <f>IF(COUNTIF(Cycletime[Element Desc.],ProjectsDB[[#This Row],[Element Desc.]])&gt;0,"Found","Not Found")</f>
        <v>Found</v>
      </c>
    </row>
    <row r="131" spans="2:20" x14ac:dyDescent="0.25">
      <c r="B131" s="8" t="s">
        <v>393</v>
      </c>
      <c r="C131" s="9" t="s">
        <v>394</v>
      </c>
      <c r="D131" s="9" t="s">
        <v>395</v>
      </c>
      <c r="E131" s="10">
        <v>1</v>
      </c>
      <c r="F131" s="9" t="s">
        <v>110</v>
      </c>
      <c r="G131" s="9" t="s">
        <v>385</v>
      </c>
      <c r="H131" s="11"/>
      <c r="I131" s="12">
        <v>1730</v>
      </c>
      <c r="J131" s="12"/>
      <c r="K131" s="12"/>
      <c r="L131" s="12">
        <f t="array" ref="L131">IFERROR(LOOKUP(2^15,SEARCH({"40A","63A","80A","100A","125A","160A","200A","250A","400A","630A","800A","1000A","1250A","1600A","2000A","2500A","3200A","4000A","5000A","6300A"},UPPER(D131)),{40,63,80,100,125,160,200,250,400,630,800,1000,1250,1600,2000,2500,3200,4000,5000,6300}),0)</f>
        <v>3200</v>
      </c>
      <c r="M131" s="9" t="str">
        <f t="shared" si="6"/>
        <v>Straight Feeder</v>
      </c>
      <c r="N131" s="9" t="str">
        <f t="shared" si="7"/>
        <v>AL</v>
      </c>
      <c r="O131" s="13" t="str">
        <f t="shared" si="8"/>
        <v>Silver</v>
      </c>
      <c r="P131" s="9" t="str">
        <f t="shared" si="9"/>
        <v>PET</v>
      </c>
      <c r="Q131" s="9" t="str">
        <f t="shared" si="10"/>
        <v>4</v>
      </c>
      <c r="R1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1" s="14" t="str">
        <f>IF(ProjectsDB[[#This Row],[Item Type]]="Straight Plug-In",_xlfn.TEXTJOIN("-",TRUE,M131&amp;"-"&amp;_xlfn.LET(_xlpm.txt,ProjectsDB[[#This Row],[Assembly]],_xlpm.pos,FIND("SP",_xlpm.txt),_xlpm.pre,LEFT(_xlpm.txt,_xlpm.pos-1),IF(RIGHT(_xlpm.pre,3)="123","3PL",IF(RIGHT(_xlpm.pre,2)="12","2PL",IF(RIGHT(_xlpm.pre,1)="1","1PL","3PL")))),N131,O131,P131,Q131&amp;"W",R131),_xlfn.TEXTJOIN("-",TRUE,M131,N131,O131,P131,Q131&amp;"W",R131))</f>
        <v>Straight Feeder-AL-Silver-PET-4W-2</v>
      </c>
      <c r="T131" s="14" t="str">
        <f>IF(COUNTIF(Cycletime[Element Desc.],ProjectsDB[[#This Row],[Element Desc.]])&gt;0,"Found","Not Found")</f>
        <v>Found</v>
      </c>
    </row>
    <row r="132" spans="2:20" x14ac:dyDescent="0.25">
      <c r="B132" s="8" t="s">
        <v>396</v>
      </c>
      <c r="C132" s="9" t="s">
        <v>397</v>
      </c>
      <c r="D132" s="9" t="s">
        <v>398</v>
      </c>
      <c r="E132" s="10">
        <v>1</v>
      </c>
      <c r="F132" s="9" t="s">
        <v>110</v>
      </c>
      <c r="G132" s="9" t="s">
        <v>385</v>
      </c>
      <c r="H132" s="11"/>
      <c r="I132" s="12">
        <v>1140</v>
      </c>
      <c r="J132" s="12"/>
      <c r="K132" s="12"/>
      <c r="L132" s="12">
        <f t="array" ref="L132">IFERROR(LOOKUP(2^15,SEARCH({"40A","63A","80A","100A","125A","160A","200A","250A","400A","630A","800A","1000A","1250A","1600A","2000A","2500A","3200A","4000A","5000A","6300A"},UPPER(D132)),{40,63,80,100,125,160,200,250,400,630,800,1000,1250,1600,2000,2500,3200,4000,5000,6300}),0)</f>
        <v>3200</v>
      </c>
      <c r="M132" s="9" t="str">
        <f t="shared" ref="M132:M195" si="11">_xlfn.LET(_xlpm.d,UPPER(TRIM(SUBSTITUTE(SUBSTITUTE(D132,CHAR(160),"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132" s="9" t="str">
        <f t="shared" ref="N132:N195" si="12">IF(ISNUMBER(SEARCH("CU",D132)),"CU",IF(ISNUMBER(SEARCH("AL",D132)),"AL",IF(ISNUMBER(SEARCH("Copper",D132)),"CU","SH")))</f>
        <v>AL</v>
      </c>
      <c r="O132" s="13" t="str">
        <f t="shared" ref="O132:O195" si="13">IF(ISNUMBER(SEARCH("Silver",D132)),"Silver",IF(ISNUMBER(SEARCH("Tin",D132)),"Tin","None"))</f>
        <v>Silver</v>
      </c>
      <c r="P132" s="9" t="str">
        <f t="shared" ref="P132:P195" si="14">IF(ISNUMBER(SEARCH("Epoxy",D132)),"Epoxy",IF(ISNUMBER(SEARCH("PET",D132)),"PET","None"))</f>
        <v>PET</v>
      </c>
      <c r="Q132" s="9" t="str">
        <f t="shared" ref="Q132:Q195" si="15">IF(ISNUMBER(SEARCH("3-Wire",D132)),"3",IF(ISNUMBER(SEARCH("4-Wire",D132)),"4",IF(ISNUMBER(SEARCH("5-Wire",D132)),"5",IF(ISNUMBER(SEARCH("6-Wire",D132)),"6","0"))))</f>
        <v>4</v>
      </c>
      <c r="R1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2" s="14" t="str">
        <f>IF(ProjectsDB[[#This Row],[Item Type]]="Straight Plug-In",_xlfn.TEXTJOIN("-",TRUE,M132&amp;"-"&amp;_xlfn.LET(_xlpm.txt,ProjectsDB[[#This Row],[Assembly]],_xlpm.pos,FIND("SP",_xlpm.txt),_xlpm.pre,LEFT(_xlpm.txt,_xlpm.pos-1),IF(RIGHT(_xlpm.pre,3)="123","3PL",IF(RIGHT(_xlpm.pre,2)="12","2PL",IF(RIGHT(_xlpm.pre,1)="1","1PL","3PL")))),N132,O132,P132,Q132&amp;"W",R132),_xlfn.TEXTJOIN("-",TRUE,M132,N132,O132,P132,Q132&amp;"W",R132))</f>
        <v>Straight Feeder-AL-Silver-PET-4W-2</v>
      </c>
      <c r="T132" s="14" t="str">
        <f>IF(COUNTIF(Cycletime[Element Desc.],ProjectsDB[[#This Row],[Element Desc.]])&gt;0,"Found","Not Found")</f>
        <v>Found</v>
      </c>
    </row>
    <row r="133" spans="2:20" x14ac:dyDescent="0.25">
      <c r="B133" s="8" t="s">
        <v>399</v>
      </c>
      <c r="C133" s="9" t="s">
        <v>400</v>
      </c>
      <c r="D133" s="9" t="s">
        <v>401</v>
      </c>
      <c r="E133" s="10">
        <v>1</v>
      </c>
      <c r="F133" s="9" t="s">
        <v>110</v>
      </c>
      <c r="G133" s="9" t="s">
        <v>385</v>
      </c>
      <c r="H133" s="11"/>
      <c r="I133" s="12">
        <v>1160</v>
      </c>
      <c r="J133" s="12"/>
      <c r="K133" s="12"/>
      <c r="L133" s="12">
        <f t="array" ref="L133">IFERROR(LOOKUP(2^15,SEARCH({"40A","63A","80A","100A","125A","160A","200A","250A","400A","630A","800A","1000A","1250A","1600A","2000A","2500A","3200A","4000A","5000A","6300A"},UPPER(D133)),{40,63,80,100,125,160,200,250,400,630,800,1000,1250,1600,2000,2500,3200,4000,5000,6300}),0)</f>
        <v>3200</v>
      </c>
      <c r="M133" s="9" t="str">
        <f t="shared" si="11"/>
        <v>Straight Feeder</v>
      </c>
      <c r="N133" s="9" t="str">
        <f t="shared" si="12"/>
        <v>AL</v>
      </c>
      <c r="O133" s="13" t="str">
        <f t="shared" si="13"/>
        <v>Silver</v>
      </c>
      <c r="P133" s="9" t="str">
        <f t="shared" si="14"/>
        <v>PET</v>
      </c>
      <c r="Q133" s="9" t="str">
        <f t="shared" si="15"/>
        <v>4</v>
      </c>
      <c r="R1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3" s="14" t="str">
        <f>IF(ProjectsDB[[#This Row],[Item Type]]="Straight Plug-In",_xlfn.TEXTJOIN("-",TRUE,M133&amp;"-"&amp;_xlfn.LET(_xlpm.txt,ProjectsDB[[#This Row],[Assembly]],_xlpm.pos,FIND("SP",_xlpm.txt),_xlpm.pre,LEFT(_xlpm.txt,_xlpm.pos-1),IF(RIGHT(_xlpm.pre,3)="123","3PL",IF(RIGHT(_xlpm.pre,2)="12","2PL",IF(RIGHT(_xlpm.pre,1)="1","1PL","3PL")))),N133,O133,P133,Q133&amp;"W",R133),_xlfn.TEXTJOIN("-",TRUE,M133,N133,O133,P133,Q133&amp;"W",R133))</f>
        <v>Straight Feeder-AL-Silver-PET-4W-2</v>
      </c>
      <c r="T133" s="14" t="str">
        <f>IF(COUNTIF(Cycletime[Element Desc.],ProjectsDB[[#This Row],[Element Desc.]])&gt;0,"Found","Not Found")</f>
        <v>Found</v>
      </c>
    </row>
    <row r="134" spans="2:20" x14ac:dyDescent="0.25">
      <c r="B134" s="8" t="s">
        <v>402</v>
      </c>
      <c r="C134" s="9" t="s">
        <v>403</v>
      </c>
      <c r="D134" s="9" t="s">
        <v>404</v>
      </c>
      <c r="E134" s="10">
        <v>1</v>
      </c>
      <c r="F134" s="9" t="s">
        <v>110</v>
      </c>
      <c r="G134" s="9" t="s">
        <v>385</v>
      </c>
      <c r="H134" s="11"/>
      <c r="I134" s="12">
        <v>1500</v>
      </c>
      <c r="J134" s="12"/>
      <c r="K134" s="12"/>
      <c r="L134" s="12">
        <f t="array" ref="L134">IFERROR(LOOKUP(2^15,SEARCH({"40A","63A","80A","100A","125A","160A","200A","250A","400A","630A","800A","1000A","1250A","1600A","2000A","2500A","3200A","4000A","5000A","6300A"},UPPER(D134)),{40,63,80,100,125,160,200,250,400,630,800,1000,1250,1600,2000,2500,3200,4000,5000,6300}),0)</f>
        <v>3200</v>
      </c>
      <c r="M134" s="9" t="str">
        <f t="shared" si="11"/>
        <v>Straight Feeder</v>
      </c>
      <c r="N134" s="9" t="str">
        <f t="shared" si="12"/>
        <v>AL</v>
      </c>
      <c r="O134" s="13" t="str">
        <f t="shared" si="13"/>
        <v>Silver</v>
      </c>
      <c r="P134" s="9" t="str">
        <f t="shared" si="14"/>
        <v>PET</v>
      </c>
      <c r="Q134" s="9" t="str">
        <f t="shared" si="15"/>
        <v>4</v>
      </c>
      <c r="R1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4" s="14" t="str">
        <f>IF(ProjectsDB[[#This Row],[Item Type]]="Straight Plug-In",_xlfn.TEXTJOIN("-",TRUE,M134&amp;"-"&amp;_xlfn.LET(_xlpm.txt,ProjectsDB[[#This Row],[Assembly]],_xlpm.pos,FIND("SP",_xlpm.txt),_xlpm.pre,LEFT(_xlpm.txt,_xlpm.pos-1),IF(RIGHT(_xlpm.pre,3)="123","3PL",IF(RIGHT(_xlpm.pre,2)="12","2PL",IF(RIGHT(_xlpm.pre,1)="1","1PL","3PL")))),N134,O134,P134,Q134&amp;"W",R134),_xlfn.TEXTJOIN("-",TRUE,M134,N134,O134,P134,Q134&amp;"W",R134))</f>
        <v>Straight Feeder-AL-Silver-PET-4W-2</v>
      </c>
      <c r="T134" s="14" t="str">
        <f>IF(COUNTIF(Cycletime[Element Desc.],ProjectsDB[[#This Row],[Element Desc.]])&gt;0,"Found","Not Found")</f>
        <v>Found</v>
      </c>
    </row>
    <row r="135" spans="2:20" x14ac:dyDescent="0.25">
      <c r="B135" s="8" t="s">
        <v>405</v>
      </c>
      <c r="C135" s="9" t="s">
        <v>406</v>
      </c>
      <c r="D135" s="9" t="s">
        <v>407</v>
      </c>
      <c r="E135" s="10">
        <v>1</v>
      </c>
      <c r="F135" s="9" t="s">
        <v>110</v>
      </c>
      <c r="G135" s="9" t="s">
        <v>385</v>
      </c>
      <c r="H135" s="11"/>
      <c r="I135" s="12">
        <v>930</v>
      </c>
      <c r="J135" s="12"/>
      <c r="K135" s="12"/>
      <c r="L135" s="12">
        <f t="array" ref="L135">IFERROR(LOOKUP(2^15,SEARCH({"40A","63A","80A","100A","125A","160A","200A","250A","400A","630A","800A","1000A","1250A","1600A","2000A","2500A","3200A","4000A","5000A","6300A"},UPPER(D135)),{40,63,80,100,125,160,200,250,400,630,800,1000,1250,1600,2000,2500,3200,4000,5000,6300}),0)</f>
        <v>3200</v>
      </c>
      <c r="M135" s="9" t="str">
        <f t="shared" si="11"/>
        <v>Straight Feeder</v>
      </c>
      <c r="N135" s="9" t="str">
        <f t="shared" si="12"/>
        <v>AL</v>
      </c>
      <c r="O135" s="13" t="str">
        <f t="shared" si="13"/>
        <v>Silver</v>
      </c>
      <c r="P135" s="9" t="str">
        <f t="shared" si="14"/>
        <v>PET</v>
      </c>
      <c r="Q135" s="9" t="str">
        <f t="shared" si="15"/>
        <v>4</v>
      </c>
      <c r="R1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5" s="14" t="str">
        <f>IF(ProjectsDB[[#This Row],[Item Type]]="Straight Plug-In",_xlfn.TEXTJOIN("-",TRUE,M135&amp;"-"&amp;_xlfn.LET(_xlpm.txt,ProjectsDB[[#This Row],[Assembly]],_xlpm.pos,FIND("SP",_xlpm.txt),_xlpm.pre,LEFT(_xlpm.txt,_xlpm.pos-1),IF(RIGHT(_xlpm.pre,3)="123","3PL",IF(RIGHT(_xlpm.pre,2)="12","2PL",IF(RIGHT(_xlpm.pre,1)="1","1PL","3PL")))),N135,O135,P135,Q135&amp;"W",R135),_xlfn.TEXTJOIN("-",TRUE,M135,N135,O135,P135,Q135&amp;"W",R135))</f>
        <v>Straight Feeder-AL-Silver-PET-4W-2</v>
      </c>
      <c r="T135" s="14" t="str">
        <f>IF(COUNTIF(Cycletime[Element Desc.],ProjectsDB[[#This Row],[Element Desc.]])&gt;0,"Found","Not Found")</f>
        <v>Found</v>
      </c>
    </row>
    <row r="136" spans="2:20" x14ac:dyDescent="0.25">
      <c r="B136" s="8" t="s">
        <v>408</v>
      </c>
      <c r="C136" s="9" t="s">
        <v>409</v>
      </c>
      <c r="D136" s="9" t="s">
        <v>410</v>
      </c>
      <c r="E136" s="10">
        <v>1</v>
      </c>
      <c r="F136" s="9" t="s">
        <v>110</v>
      </c>
      <c r="G136" s="9" t="s">
        <v>385</v>
      </c>
      <c r="H136" s="11"/>
      <c r="I136" s="12">
        <v>1450</v>
      </c>
      <c r="J136" s="12"/>
      <c r="K136" s="12"/>
      <c r="L136" s="12">
        <f t="array" ref="L136">IFERROR(LOOKUP(2^15,SEARCH({"40A","63A","80A","100A","125A","160A","200A","250A","400A","630A","800A","1000A","1250A","1600A","2000A","2500A","3200A","4000A","5000A","6300A"},UPPER(D136)),{40,63,80,100,125,160,200,250,400,630,800,1000,1250,1600,2000,2500,3200,4000,5000,6300}),0)</f>
        <v>3200</v>
      </c>
      <c r="M136" s="9" t="str">
        <f t="shared" si="11"/>
        <v>Straight Feeder</v>
      </c>
      <c r="N136" s="9" t="str">
        <f t="shared" si="12"/>
        <v>AL</v>
      </c>
      <c r="O136" s="13" t="str">
        <f t="shared" si="13"/>
        <v>Silver</v>
      </c>
      <c r="P136" s="9" t="str">
        <f t="shared" si="14"/>
        <v>PET</v>
      </c>
      <c r="Q136" s="9" t="str">
        <f t="shared" si="15"/>
        <v>4</v>
      </c>
      <c r="R1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6" s="14" t="str">
        <f>IF(ProjectsDB[[#This Row],[Item Type]]="Straight Plug-In",_xlfn.TEXTJOIN("-",TRUE,M136&amp;"-"&amp;_xlfn.LET(_xlpm.txt,ProjectsDB[[#This Row],[Assembly]],_xlpm.pos,FIND("SP",_xlpm.txt),_xlpm.pre,LEFT(_xlpm.txt,_xlpm.pos-1),IF(RIGHT(_xlpm.pre,3)="123","3PL",IF(RIGHT(_xlpm.pre,2)="12","2PL",IF(RIGHT(_xlpm.pre,1)="1","1PL","3PL")))),N136,O136,P136,Q136&amp;"W",R136),_xlfn.TEXTJOIN("-",TRUE,M136,N136,O136,P136,Q136&amp;"W",R136))</f>
        <v>Straight Feeder-AL-Silver-PET-4W-2</v>
      </c>
      <c r="T136" s="14" t="str">
        <f>IF(COUNTIF(Cycletime[Element Desc.],ProjectsDB[[#This Row],[Element Desc.]])&gt;0,"Found","Not Found")</f>
        <v>Found</v>
      </c>
    </row>
    <row r="137" spans="2:20" x14ac:dyDescent="0.25">
      <c r="B137" s="8" t="s">
        <v>411</v>
      </c>
      <c r="C137" s="9" t="s">
        <v>412</v>
      </c>
      <c r="D137" s="9" t="s">
        <v>413</v>
      </c>
      <c r="E137" s="10">
        <v>1</v>
      </c>
      <c r="F137" s="9" t="s">
        <v>110</v>
      </c>
      <c r="G137" s="9" t="s">
        <v>385</v>
      </c>
      <c r="H137" s="11"/>
      <c r="I137" s="12">
        <v>630</v>
      </c>
      <c r="J137" s="12"/>
      <c r="K137" s="12"/>
      <c r="L137" s="12">
        <f t="array" ref="L137">IFERROR(LOOKUP(2^15,SEARCH({"40A","63A","80A","100A","125A","160A","200A","250A","400A","630A","800A","1000A","1250A","1600A","2000A","2500A","3200A","4000A","5000A","6300A"},UPPER(D137)),{40,63,80,100,125,160,200,250,400,630,800,1000,1250,1600,2000,2500,3200,4000,5000,6300}),0)</f>
        <v>3200</v>
      </c>
      <c r="M137" s="9" t="str">
        <f t="shared" si="11"/>
        <v>Straight Feeder</v>
      </c>
      <c r="N137" s="9" t="str">
        <f t="shared" si="12"/>
        <v>AL</v>
      </c>
      <c r="O137" s="13" t="str">
        <f t="shared" si="13"/>
        <v>Silver</v>
      </c>
      <c r="P137" s="9" t="str">
        <f t="shared" si="14"/>
        <v>PET</v>
      </c>
      <c r="Q137" s="9" t="str">
        <f t="shared" si="15"/>
        <v>4</v>
      </c>
      <c r="R1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7" s="14" t="str">
        <f>IF(ProjectsDB[[#This Row],[Item Type]]="Straight Plug-In",_xlfn.TEXTJOIN("-",TRUE,M137&amp;"-"&amp;_xlfn.LET(_xlpm.txt,ProjectsDB[[#This Row],[Assembly]],_xlpm.pos,FIND("SP",_xlpm.txt),_xlpm.pre,LEFT(_xlpm.txt,_xlpm.pos-1),IF(RIGHT(_xlpm.pre,3)="123","3PL",IF(RIGHT(_xlpm.pre,2)="12","2PL",IF(RIGHT(_xlpm.pre,1)="1","1PL","3PL")))),N137,O137,P137,Q137&amp;"W",R137),_xlfn.TEXTJOIN("-",TRUE,M137,N137,O137,P137,Q137&amp;"W",R137))</f>
        <v>Straight Feeder-AL-Silver-PET-4W-2</v>
      </c>
      <c r="T137" s="14" t="str">
        <f>IF(COUNTIF(Cycletime[Element Desc.],ProjectsDB[[#This Row],[Element Desc.]])&gt;0,"Found","Not Found")</f>
        <v>Found</v>
      </c>
    </row>
    <row r="138" spans="2:20" x14ac:dyDescent="0.25">
      <c r="B138" s="8" t="s">
        <v>414</v>
      </c>
      <c r="C138" s="9" t="s">
        <v>415</v>
      </c>
      <c r="D138" s="9" t="s">
        <v>416</v>
      </c>
      <c r="E138" s="10">
        <v>1</v>
      </c>
      <c r="F138" s="9" t="s">
        <v>110</v>
      </c>
      <c r="G138" s="9" t="s">
        <v>385</v>
      </c>
      <c r="H138" s="11"/>
      <c r="I138" s="12">
        <v>510</v>
      </c>
      <c r="J138" s="12"/>
      <c r="K138" s="12"/>
      <c r="L138" s="12">
        <f t="array" ref="L138">IFERROR(LOOKUP(2^15,SEARCH({"40A","63A","80A","100A","125A","160A","200A","250A","400A","630A","800A","1000A","1250A","1600A","2000A","2500A","3200A","4000A","5000A","6300A"},UPPER(D138)),{40,63,80,100,125,160,200,250,400,630,800,1000,1250,1600,2000,2500,3200,4000,5000,6300}),0)</f>
        <v>3200</v>
      </c>
      <c r="M138" s="9" t="str">
        <f t="shared" si="11"/>
        <v>Straight Feeder</v>
      </c>
      <c r="N138" s="9" t="str">
        <f t="shared" si="12"/>
        <v>AL</v>
      </c>
      <c r="O138" s="13" t="str">
        <f t="shared" si="13"/>
        <v>Silver</v>
      </c>
      <c r="P138" s="9" t="str">
        <f t="shared" si="14"/>
        <v>PET</v>
      </c>
      <c r="Q138" s="9" t="str">
        <f t="shared" si="15"/>
        <v>4</v>
      </c>
      <c r="R1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8" s="14" t="str">
        <f>IF(ProjectsDB[[#This Row],[Item Type]]="Straight Plug-In",_xlfn.TEXTJOIN("-",TRUE,M138&amp;"-"&amp;_xlfn.LET(_xlpm.txt,ProjectsDB[[#This Row],[Assembly]],_xlpm.pos,FIND("SP",_xlpm.txt),_xlpm.pre,LEFT(_xlpm.txt,_xlpm.pos-1),IF(RIGHT(_xlpm.pre,3)="123","3PL",IF(RIGHT(_xlpm.pre,2)="12","2PL",IF(RIGHT(_xlpm.pre,1)="1","1PL","3PL")))),N138,O138,P138,Q138&amp;"W",R138),_xlfn.TEXTJOIN("-",TRUE,M138,N138,O138,P138,Q138&amp;"W",R138))</f>
        <v>Straight Feeder-AL-Silver-PET-4W-2</v>
      </c>
      <c r="T138" s="14" t="str">
        <f>IF(COUNTIF(Cycletime[Element Desc.],ProjectsDB[[#This Row],[Element Desc.]])&gt;0,"Found","Not Found")</f>
        <v>Found</v>
      </c>
    </row>
    <row r="139" spans="2:20" x14ac:dyDescent="0.25">
      <c r="B139" s="8" t="s">
        <v>417</v>
      </c>
      <c r="C139" s="9" t="s">
        <v>418</v>
      </c>
      <c r="D139" s="9" t="s">
        <v>419</v>
      </c>
      <c r="E139" s="10">
        <v>1</v>
      </c>
      <c r="F139" s="9" t="s">
        <v>110</v>
      </c>
      <c r="G139" s="9" t="s">
        <v>385</v>
      </c>
      <c r="H139" s="11"/>
      <c r="I139" s="12">
        <v>1045</v>
      </c>
      <c r="J139" s="12"/>
      <c r="K139" s="12"/>
      <c r="L139" s="12">
        <f t="array" ref="L139">IFERROR(LOOKUP(2^15,SEARCH({"40A","63A","80A","100A","125A","160A","200A","250A","400A","630A","800A","1000A","1250A","1600A","2000A","2500A","3200A","4000A","5000A","6300A"},UPPER(D139)),{40,63,80,100,125,160,200,250,400,630,800,1000,1250,1600,2000,2500,3200,4000,5000,6300}),0)</f>
        <v>3200</v>
      </c>
      <c r="M139" s="9" t="str">
        <f t="shared" si="11"/>
        <v>Straight Feeder</v>
      </c>
      <c r="N139" s="9" t="str">
        <f t="shared" si="12"/>
        <v>AL</v>
      </c>
      <c r="O139" s="13" t="str">
        <f t="shared" si="13"/>
        <v>Silver</v>
      </c>
      <c r="P139" s="9" t="str">
        <f t="shared" si="14"/>
        <v>PET</v>
      </c>
      <c r="Q139" s="9" t="str">
        <f t="shared" si="15"/>
        <v>4</v>
      </c>
      <c r="R1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9" s="14" t="str">
        <f>IF(ProjectsDB[[#This Row],[Item Type]]="Straight Plug-In",_xlfn.TEXTJOIN("-",TRUE,M139&amp;"-"&amp;_xlfn.LET(_xlpm.txt,ProjectsDB[[#This Row],[Assembly]],_xlpm.pos,FIND("SP",_xlpm.txt),_xlpm.pre,LEFT(_xlpm.txt,_xlpm.pos-1),IF(RIGHT(_xlpm.pre,3)="123","3PL",IF(RIGHT(_xlpm.pre,2)="12","2PL",IF(RIGHT(_xlpm.pre,1)="1","1PL","3PL")))),N139,O139,P139,Q139&amp;"W",R139),_xlfn.TEXTJOIN("-",TRUE,M139,N139,O139,P139,Q139&amp;"W",R139))</f>
        <v>Straight Feeder-AL-Silver-PET-4W-2</v>
      </c>
      <c r="T139" s="14" t="str">
        <f>IF(COUNTIF(Cycletime[Element Desc.],ProjectsDB[[#This Row],[Element Desc.]])&gt;0,"Found","Not Found")</f>
        <v>Found</v>
      </c>
    </row>
    <row r="140" spans="2:20" x14ac:dyDescent="0.25">
      <c r="B140" s="8" t="s">
        <v>420</v>
      </c>
      <c r="C140" s="9" t="s">
        <v>415</v>
      </c>
      <c r="D140" s="9" t="s">
        <v>416</v>
      </c>
      <c r="E140" s="10">
        <v>1</v>
      </c>
      <c r="F140" s="9" t="s">
        <v>110</v>
      </c>
      <c r="G140" s="9" t="s">
        <v>385</v>
      </c>
      <c r="H140" s="11"/>
      <c r="I140" s="12">
        <v>510</v>
      </c>
      <c r="J140" s="12"/>
      <c r="K140" s="12"/>
      <c r="L140" s="12">
        <f t="array" ref="L140">IFERROR(LOOKUP(2^15,SEARCH({"40A","63A","80A","100A","125A","160A","200A","250A","400A","630A","800A","1000A","1250A","1600A","2000A","2500A","3200A","4000A","5000A","6300A"},UPPER(D140)),{40,63,80,100,125,160,200,250,400,630,800,1000,1250,1600,2000,2500,3200,4000,5000,6300}),0)</f>
        <v>3200</v>
      </c>
      <c r="M140" s="9" t="str">
        <f t="shared" si="11"/>
        <v>Straight Feeder</v>
      </c>
      <c r="N140" s="9" t="str">
        <f t="shared" si="12"/>
        <v>AL</v>
      </c>
      <c r="O140" s="13" t="str">
        <f t="shared" si="13"/>
        <v>Silver</v>
      </c>
      <c r="P140" s="9" t="str">
        <f t="shared" si="14"/>
        <v>PET</v>
      </c>
      <c r="Q140" s="9" t="str">
        <f t="shared" si="15"/>
        <v>4</v>
      </c>
      <c r="R1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0" s="14" t="str">
        <f>IF(ProjectsDB[[#This Row],[Item Type]]="Straight Plug-In",_xlfn.TEXTJOIN("-",TRUE,M140&amp;"-"&amp;_xlfn.LET(_xlpm.txt,ProjectsDB[[#This Row],[Assembly]],_xlpm.pos,FIND("SP",_xlpm.txt),_xlpm.pre,LEFT(_xlpm.txt,_xlpm.pos-1),IF(RIGHT(_xlpm.pre,3)="123","3PL",IF(RIGHT(_xlpm.pre,2)="12","2PL",IF(RIGHT(_xlpm.pre,1)="1","1PL","3PL")))),N140,O140,P140,Q140&amp;"W",R140),_xlfn.TEXTJOIN("-",TRUE,M140,N140,O140,P140,Q140&amp;"W",R140))</f>
        <v>Straight Feeder-AL-Silver-PET-4W-2</v>
      </c>
      <c r="T140" s="14" t="str">
        <f>IF(COUNTIF(Cycletime[Element Desc.],ProjectsDB[[#This Row],[Element Desc.]])&gt;0,"Found","Not Found")</f>
        <v>Found</v>
      </c>
    </row>
    <row r="141" spans="2:20" x14ac:dyDescent="0.25">
      <c r="B141" s="8" t="s">
        <v>421</v>
      </c>
      <c r="C141" s="9" t="s">
        <v>422</v>
      </c>
      <c r="D141" s="9" t="s">
        <v>423</v>
      </c>
      <c r="E141" s="10">
        <v>1</v>
      </c>
      <c r="F141" s="9" t="s">
        <v>110</v>
      </c>
      <c r="G141" s="9" t="s">
        <v>385</v>
      </c>
      <c r="H141" s="11"/>
      <c r="I141" s="12">
        <v>1340</v>
      </c>
      <c r="J141" s="12"/>
      <c r="K141" s="12"/>
      <c r="L141" s="12">
        <f t="array" ref="L141">IFERROR(LOOKUP(2^15,SEARCH({"40A","63A","80A","100A","125A","160A","200A","250A","400A","630A","800A","1000A","1250A","1600A","2000A","2500A","3200A","4000A","5000A","6300A"},UPPER(D141)),{40,63,80,100,125,160,200,250,400,630,800,1000,1250,1600,2000,2500,3200,4000,5000,6300}),0)</f>
        <v>3200</v>
      </c>
      <c r="M141" s="9" t="str">
        <f t="shared" si="11"/>
        <v>Straight Feeder</v>
      </c>
      <c r="N141" s="9" t="str">
        <f t="shared" si="12"/>
        <v>AL</v>
      </c>
      <c r="O141" s="13" t="str">
        <f t="shared" si="13"/>
        <v>Silver</v>
      </c>
      <c r="P141" s="9" t="str">
        <f t="shared" si="14"/>
        <v>PET</v>
      </c>
      <c r="Q141" s="9" t="str">
        <f t="shared" si="15"/>
        <v>4</v>
      </c>
      <c r="R1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1" s="14" t="str">
        <f>IF(ProjectsDB[[#This Row],[Item Type]]="Straight Plug-In",_xlfn.TEXTJOIN("-",TRUE,M141&amp;"-"&amp;_xlfn.LET(_xlpm.txt,ProjectsDB[[#This Row],[Assembly]],_xlpm.pos,FIND("SP",_xlpm.txt),_xlpm.pre,LEFT(_xlpm.txt,_xlpm.pos-1),IF(RIGHT(_xlpm.pre,3)="123","3PL",IF(RIGHT(_xlpm.pre,2)="12","2PL",IF(RIGHT(_xlpm.pre,1)="1","1PL","3PL")))),N141,O141,P141,Q141&amp;"W",R141),_xlfn.TEXTJOIN("-",TRUE,M141,N141,O141,P141,Q141&amp;"W",R141))</f>
        <v>Straight Feeder-AL-Silver-PET-4W-2</v>
      </c>
      <c r="T141" s="14" t="str">
        <f>IF(COUNTIF(Cycletime[Element Desc.],ProjectsDB[[#This Row],[Element Desc.]])&gt;0,"Found","Not Found")</f>
        <v>Found</v>
      </c>
    </row>
    <row r="142" spans="2:20" x14ac:dyDescent="0.25">
      <c r="B142" s="8" t="s">
        <v>424</v>
      </c>
      <c r="C142" s="9" t="s">
        <v>314</v>
      </c>
      <c r="D142" s="9" t="s">
        <v>315</v>
      </c>
      <c r="E142" s="10">
        <v>1</v>
      </c>
      <c r="F142" s="9" t="s">
        <v>110</v>
      </c>
      <c r="G142" s="9" t="s">
        <v>385</v>
      </c>
      <c r="H142" s="11"/>
      <c r="I142" s="12">
        <v>1090</v>
      </c>
      <c r="J142" s="12"/>
      <c r="K142" s="12"/>
      <c r="L142" s="12">
        <f t="array" ref="L142">IFERROR(LOOKUP(2^15,SEARCH({"40A","63A","80A","100A","125A","160A","200A","250A","400A","630A","800A","1000A","1250A","1600A","2000A","2500A","3200A","4000A","5000A","6300A"},UPPER(D142)),{40,63,80,100,125,160,200,250,400,630,800,1000,1250,1600,2000,2500,3200,4000,5000,6300}),0)</f>
        <v>3200</v>
      </c>
      <c r="M142" s="9" t="str">
        <f t="shared" si="11"/>
        <v>Straight Feeder</v>
      </c>
      <c r="N142" s="9" t="str">
        <f t="shared" si="12"/>
        <v>AL</v>
      </c>
      <c r="O142" s="13" t="str">
        <f t="shared" si="13"/>
        <v>Silver</v>
      </c>
      <c r="P142" s="9" t="str">
        <f t="shared" si="14"/>
        <v>PET</v>
      </c>
      <c r="Q142" s="9" t="str">
        <f t="shared" si="15"/>
        <v>4</v>
      </c>
      <c r="R1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2" s="14" t="str">
        <f>IF(ProjectsDB[[#This Row],[Item Type]]="Straight Plug-In",_xlfn.TEXTJOIN("-",TRUE,M142&amp;"-"&amp;_xlfn.LET(_xlpm.txt,ProjectsDB[[#This Row],[Assembly]],_xlpm.pos,FIND("SP",_xlpm.txt),_xlpm.pre,LEFT(_xlpm.txt,_xlpm.pos-1),IF(RIGHT(_xlpm.pre,3)="123","3PL",IF(RIGHT(_xlpm.pre,2)="12","2PL",IF(RIGHT(_xlpm.pre,1)="1","1PL","3PL")))),N142,O142,P142,Q142&amp;"W",R142),_xlfn.TEXTJOIN("-",TRUE,M142,N142,O142,P142,Q142&amp;"W",R142))</f>
        <v>Straight Feeder-AL-Silver-PET-4W-2</v>
      </c>
      <c r="T142" s="14" t="str">
        <f>IF(COUNTIF(Cycletime[Element Desc.],ProjectsDB[[#This Row],[Element Desc.]])&gt;0,"Found","Not Found")</f>
        <v>Found</v>
      </c>
    </row>
    <row r="143" spans="2:20" x14ac:dyDescent="0.25">
      <c r="B143" s="8" t="s">
        <v>425</v>
      </c>
      <c r="C143" s="9" t="s">
        <v>201</v>
      </c>
      <c r="D143" s="9" t="s">
        <v>202</v>
      </c>
      <c r="E143" s="10">
        <v>1</v>
      </c>
      <c r="F143" s="9" t="s">
        <v>110</v>
      </c>
      <c r="G143" s="9" t="s">
        <v>385</v>
      </c>
      <c r="H143" s="11"/>
      <c r="I143" s="12">
        <v>920</v>
      </c>
      <c r="J143" s="12"/>
      <c r="K143" s="12"/>
      <c r="L143" s="12">
        <f t="array" ref="L143">IFERROR(LOOKUP(2^15,SEARCH({"40A","63A","80A","100A","125A","160A","200A","250A","400A","630A","800A","1000A","1250A","1600A","2000A","2500A","3200A","4000A","5000A","6300A"},UPPER(D143)),{40,63,80,100,125,160,200,250,400,630,800,1000,1250,1600,2000,2500,3200,4000,5000,6300}),0)</f>
        <v>3200</v>
      </c>
      <c r="M143" s="9" t="str">
        <f t="shared" si="11"/>
        <v>Straight Feeder</v>
      </c>
      <c r="N143" s="9" t="str">
        <f t="shared" si="12"/>
        <v>AL</v>
      </c>
      <c r="O143" s="13" t="str">
        <f t="shared" si="13"/>
        <v>Silver</v>
      </c>
      <c r="P143" s="9" t="str">
        <f t="shared" si="14"/>
        <v>PET</v>
      </c>
      <c r="Q143" s="9" t="str">
        <f t="shared" si="15"/>
        <v>4</v>
      </c>
      <c r="R1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3" s="14" t="str">
        <f>IF(ProjectsDB[[#This Row],[Item Type]]="Straight Plug-In",_xlfn.TEXTJOIN("-",TRUE,M143&amp;"-"&amp;_xlfn.LET(_xlpm.txt,ProjectsDB[[#This Row],[Assembly]],_xlpm.pos,FIND("SP",_xlpm.txt),_xlpm.pre,LEFT(_xlpm.txt,_xlpm.pos-1),IF(RIGHT(_xlpm.pre,3)="123","3PL",IF(RIGHT(_xlpm.pre,2)="12","2PL",IF(RIGHT(_xlpm.pre,1)="1","1PL","3PL")))),N143,O143,P143,Q143&amp;"W",R143),_xlfn.TEXTJOIN("-",TRUE,M143,N143,O143,P143,Q143&amp;"W",R143))</f>
        <v>Straight Feeder-AL-Silver-PET-4W-2</v>
      </c>
      <c r="T143" s="14" t="str">
        <f>IF(COUNTIF(Cycletime[Element Desc.],ProjectsDB[[#This Row],[Element Desc.]])&gt;0,"Found","Not Found")</f>
        <v>Found</v>
      </c>
    </row>
    <row r="144" spans="2:20" x14ac:dyDescent="0.25">
      <c r="B144" s="8" t="s">
        <v>426</v>
      </c>
      <c r="C144" s="9" t="s">
        <v>427</v>
      </c>
      <c r="D144" s="9" t="s">
        <v>428</v>
      </c>
      <c r="E144" s="10">
        <v>1</v>
      </c>
      <c r="F144" s="9" t="s">
        <v>110</v>
      </c>
      <c r="G144" s="9" t="s">
        <v>385</v>
      </c>
      <c r="H144" s="11"/>
      <c r="I144" s="12">
        <v>1720</v>
      </c>
      <c r="J144" s="12"/>
      <c r="K144" s="12"/>
      <c r="L144" s="12">
        <f t="array" ref="L144">IFERROR(LOOKUP(2^15,SEARCH({"40A","63A","80A","100A","125A","160A","200A","250A","400A","630A","800A","1000A","1250A","1600A","2000A","2500A","3200A","4000A","5000A","6300A"},UPPER(D144)),{40,63,80,100,125,160,200,250,400,630,800,1000,1250,1600,2000,2500,3200,4000,5000,6300}),0)</f>
        <v>3200</v>
      </c>
      <c r="M144" s="9" t="str">
        <f t="shared" si="11"/>
        <v>Straight Feeder</v>
      </c>
      <c r="N144" s="9" t="str">
        <f t="shared" si="12"/>
        <v>AL</v>
      </c>
      <c r="O144" s="13" t="str">
        <f t="shared" si="13"/>
        <v>Silver</v>
      </c>
      <c r="P144" s="9" t="str">
        <f t="shared" si="14"/>
        <v>PET</v>
      </c>
      <c r="Q144" s="9" t="str">
        <f t="shared" si="15"/>
        <v>4</v>
      </c>
      <c r="R1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4" s="14" t="str">
        <f>IF(ProjectsDB[[#This Row],[Item Type]]="Straight Plug-In",_xlfn.TEXTJOIN("-",TRUE,M144&amp;"-"&amp;_xlfn.LET(_xlpm.txt,ProjectsDB[[#This Row],[Assembly]],_xlpm.pos,FIND("SP",_xlpm.txt),_xlpm.pre,LEFT(_xlpm.txt,_xlpm.pos-1),IF(RIGHT(_xlpm.pre,3)="123","3PL",IF(RIGHT(_xlpm.pre,2)="12","2PL",IF(RIGHT(_xlpm.pre,1)="1","1PL","3PL")))),N144,O144,P144,Q144&amp;"W",R144),_xlfn.TEXTJOIN("-",TRUE,M144,N144,O144,P144,Q144&amp;"W",R144))</f>
        <v>Straight Feeder-AL-Silver-PET-4W-2</v>
      </c>
      <c r="T144" s="14" t="str">
        <f>IF(COUNTIF(Cycletime[Element Desc.],ProjectsDB[[#This Row],[Element Desc.]])&gt;0,"Found","Not Found")</f>
        <v>Found</v>
      </c>
    </row>
    <row r="145" spans="2:20" x14ac:dyDescent="0.25">
      <c r="B145" s="8" t="s">
        <v>429</v>
      </c>
      <c r="C145" s="9" t="s">
        <v>430</v>
      </c>
      <c r="D145" s="9" t="s">
        <v>431</v>
      </c>
      <c r="E145" s="10">
        <v>1</v>
      </c>
      <c r="F145" s="9" t="s">
        <v>110</v>
      </c>
      <c r="G145" s="9" t="s">
        <v>385</v>
      </c>
      <c r="H145" s="11"/>
      <c r="I145" s="12">
        <v>465</v>
      </c>
      <c r="J145" s="12"/>
      <c r="K145" s="12"/>
      <c r="L145" s="12">
        <f t="array" ref="L145">IFERROR(LOOKUP(2^15,SEARCH({"40A","63A","80A","100A","125A","160A","200A","250A","400A","630A","800A","1000A","1250A","1600A","2000A","2500A","3200A","4000A","5000A","6300A"},UPPER(D145)),{40,63,80,100,125,160,200,250,400,630,800,1000,1250,1600,2000,2500,3200,4000,5000,6300}),0)</f>
        <v>3200</v>
      </c>
      <c r="M145" s="9" t="str">
        <f t="shared" si="11"/>
        <v>Straight Feeder</v>
      </c>
      <c r="N145" s="9" t="str">
        <f t="shared" si="12"/>
        <v>AL</v>
      </c>
      <c r="O145" s="13" t="str">
        <f t="shared" si="13"/>
        <v>Silver</v>
      </c>
      <c r="P145" s="9" t="str">
        <f t="shared" si="14"/>
        <v>PET</v>
      </c>
      <c r="Q145" s="9" t="str">
        <f t="shared" si="15"/>
        <v>4</v>
      </c>
      <c r="R1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5" s="14" t="str">
        <f>IF(ProjectsDB[[#This Row],[Item Type]]="Straight Plug-In",_xlfn.TEXTJOIN("-",TRUE,M145&amp;"-"&amp;_xlfn.LET(_xlpm.txt,ProjectsDB[[#This Row],[Assembly]],_xlpm.pos,FIND("SP",_xlpm.txt),_xlpm.pre,LEFT(_xlpm.txt,_xlpm.pos-1),IF(RIGHT(_xlpm.pre,3)="123","3PL",IF(RIGHT(_xlpm.pre,2)="12","2PL",IF(RIGHT(_xlpm.pre,1)="1","1PL","3PL")))),N145,O145,P145,Q145&amp;"W",R145),_xlfn.TEXTJOIN("-",TRUE,M145,N145,O145,P145,Q145&amp;"W",R145))</f>
        <v>Straight Feeder-AL-Silver-PET-4W-2</v>
      </c>
      <c r="T145" s="14" t="str">
        <f>IF(COUNTIF(Cycletime[Element Desc.],ProjectsDB[[#This Row],[Element Desc.]])&gt;0,"Found","Not Found")</f>
        <v>Found</v>
      </c>
    </row>
    <row r="146" spans="2:20" x14ac:dyDescent="0.25">
      <c r="B146" s="8" t="s">
        <v>432</v>
      </c>
      <c r="C146" s="9" t="s">
        <v>279</v>
      </c>
      <c r="D146" s="9" t="s">
        <v>280</v>
      </c>
      <c r="E146" s="10">
        <v>1</v>
      </c>
      <c r="F146" s="9" t="s">
        <v>110</v>
      </c>
      <c r="G146" s="9" t="s">
        <v>385</v>
      </c>
      <c r="H146" s="11"/>
      <c r="I146" s="12">
        <v>910</v>
      </c>
      <c r="J146" s="12"/>
      <c r="K146" s="12"/>
      <c r="L146" s="12">
        <f t="array" ref="L146">IFERROR(LOOKUP(2^15,SEARCH({"40A","63A","80A","100A","125A","160A","200A","250A","400A","630A","800A","1000A","1250A","1600A","2000A","2500A","3200A","4000A","5000A","6300A"},UPPER(D146)),{40,63,80,100,125,160,200,250,400,630,800,1000,1250,1600,2000,2500,3200,4000,5000,6300}),0)</f>
        <v>3200</v>
      </c>
      <c r="M146" s="9" t="str">
        <f t="shared" si="11"/>
        <v>Straight Feeder</v>
      </c>
      <c r="N146" s="9" t="str">
        <f t="shared" si="12"/>
        <v>AL</v>
      </c>
      <c r="O146" s="13" t="str">
        <f t="shared" si="13"/>
        <v>Silver</v>
      </c>
      <c r="P146" s="9" t="str">
        <f t="shared" si="14"/>
        <v>PET</v>
      </c>
      <c r="Q146" s="9" t="str">
        <f t="shared" si="15"/>
        <v>4</v>
      </c>
      <c r="R1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6" s="14" t="str">
        <f>IF(ProjectsDB[[#This Row],[Item Type]]="Straight Plug-In",_xlfn.TEXTJOIN("-",TRUE,M146&amp;"-"&amp;_xlfn.LET(_xlpm.txt,ProjectsDB[[#This Row],[Assembly]],_xlpm.pos,FIND("SP",_xlpm.txt),_xlpm.pre,LEFT(_xlpm.txt,_xlpm.pos-1),IF(RIGHT(_xlpm.pre,3)="123","3PL",IF(RIGHT(_xlpm.pre,2)="12","2PL",IF(RIGHT(_xlpm.pre,1)="1","1PL","3PL")))),N146,O146,P146,Q146&amp;"W",R146),_xlfn.TEXTJOIN("-",TRUE,M146,N146,O146,P146,Q146&amp;"W",R146))</f>
        <v>Straight Feeder-AL-Silver-PET-4W-2</v>
      </c>
      <c r="T146" s="14" t="str">
        <f>IF(COUNTIF(Cycletime[Element Desc.],ProjectsDB[[#This Row],[Element Desc.]])&gt;0,"Found","Not Found")</f>
        <v>Found</v>
      </c>
    </row>
    <row r="147" spans="2:20" x14ac:dyDescent="0.25">
      <c r="B147" s="8" t="s">
        <v>433</v>
      </c>
      <c r="C147" s="9" t="s">
        <v>434</v>
      </c>
      <c r="D147" s="9" t="s">
        <v>435</v>
      </c>
      <c r="E147" s="10">
        <v>1</v>
      </c>
      <c r="F147" s="9" t="s">
        <v>110</v>
      </c>
      <c r="G147" s="9" t="s">
        <v>385</v>
      </c>
      <c r="H147" s="11"/>
      <c r="I147" s="12">
        <v>620</v>
      </c>
      <c r="J147" s="12"/>
      <c r="K147" s="12"/>
      <c r="L147" s="12">
        <f t="array" ref="L147">IFERROR(LOOKUP(2^15,SEARCH({"40A","63A","80A","100A","125A","160A","200A","250A","400A","630A","800A","1000A","1250A","1600A","2000A","2500A","3200A","4000A","5000A","6300A"},UPPER(D147)),{40,63,80,100,125,160,200,250,400,630,800,1000,1250,1600,2000,2500,3200,4000,5000,6300}),0)</f>
        <v>3200</v>
      </c>
      <c r="M147" s="9" t="str">
        <f t="shared" si="11"/>
        <v>Straight Feeder</v>
      </c>
      <c r="N147" s="9" t="str">
        <f t="shared" si="12"/>
        <v>AL</v>
      </c>
      <c r="O147" s="13" t="str">
        <f t="shared" si="13"/>
        <v>Silver</v>
      </c>
      <c r="P147" s="9" t="str">
        <f t="shared" si="14"/>
        <v>PET</v>
      </c>
      <c r="Q147" s="9" t="str">
        <f t="shared" si="15"/>
        <v>4</v>
      </c>
      <c r="R1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7" s="14" t="str">
        <f>IF(ProjectsDB[[#This Row],[Item Type]]="Straight Plug-In",_xlfn.TEXTJOIN("-",TRUE,M147&amp;"-"&amp;_xlfn.LET(_xlpm.txt,ProjectsDB[[#This Row],[Assembly]],_xlpm.pos,FIND("SP",_xlpm.txt),_xlpm.pre,LEFT(_xlpm.txt,_xlpm.pos-1),IF(RIGHT(_xlpm.pre,3)="123","3PL",IF(RIGHT(_xlpm.pre,2)="12","2PL",IF(RIGHT(_xlpm.pre,1)="1","1PL","3PL")))),N147,O147,P147,Q147&amp;"W",R147),_xlfn.TEXTJOIN("-",TRUE,M147,N147,O147,P147,Q147&amp;"W",R147))</f>
        <v>Straight Feeder-AL-Silver-PET-4W-2</v>
      </c>
      <c r="T147" s="14" t="str">
        <f>IF(COUNTIF(Cycletime[Element Desc.],ProjectsDB[[#This Row],[Element Desc.]])&gt;0,"Found","Not Found")</f>
        <v>Found</v>
      </c>
    </row>
    <row r="148" spans="2:20" x14ac:dyDescent="0.25">
      <c r="B148" s="8" t="s">
        <v>436</v>
      </c>
      <c r="C148" s="9" t="s">
        <v>279</v>
      </c>
      <c r="D148" s="9" t="s">
        <v>280</v>
      </c>
      <c r="E148" s="10">
        <v>1</v>
      </c>
      <c r="F148" s="9" t="s">
        <v>110</v>
      </c>
      <c r="G148" s="9" t="s">
        <v>385</v>
      </c>
      <c r="H148" s="11"/>
      <c r="I148" s="12">
        <v>910</v>
      </c>
      <c r="J148" s="12"/>
      <c r="K148" s="12"/>
      <c r="L148" s="12">
        <f t="array" ref="L148">IFERROR(LOOKUP(2^15,SEARCH({"40A","63A","80A","100A","125A","160A","200A","250A","400A","630A","800A","1000A","1250A","1600A","2000A","2500A","3200A","4000A","5000A","6300A"},UPPER(D148)),{40,63,80,100,125,160,200,250,400,630,800,1000,1250,1600,2000,2500,3200,4000,5000,6300}),0)</f>
        <v>3200</v>
      </c>
      <c r="M148" s="9" t="str">
        <f t="shared" si="11"/>
        <v>Straight Feeder</v>
      </c>
      <c r="N148" s="9" t="str">
        <f t="shared" si="12"/>
        <v>AL</v>
      </c>
      <c r="O148" s="13" t="str">
        <f t="shared" si="13"/>
        <v>Silver</v>
      </c>
      <c r="P148" s="9" t="str">
        <f t="shared" si="14"/>
        <v>PET</v>
      </c>
      <c r="Q148" s="9" t="str">
        <f t="shared" si="15"/>
        <v>4</v>
      </c>
      <c r="R1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8" s="14" t="str">
        <f>IF(ProjectsDB[[#This Row],[Item Type]]="Straight Plug-In",_xlfn.TEXTJOIN("-",TRUE,M148&amp;"-"&amp;_xlfn.LET(_xlpm.txt,ProjectsDB[[#This Row],[Assembly]],_xlpm.pos,FIND("SP",_xlpm.txt),_xlpm.pre,LEFT(_xlpm.txt,_xlpm.pos-1),IF(RIGHT(_xlpm.pre,3)="123","3PL",IF(RIGHT(_xlpm.pre,2)="12","2PL",IF(RIGHT(_xlpm.pre,1)="1","1PL","3PL")))),N148,O148,P148,Q148&amp;"W",R148),_xlfn.TEXTJOIN("-",TRUE,M148,N148,O148,P148,Q148&amp;"W",R148))</f>
        <v>Straight Feeder-AL-Silver-PET-4W-2</v>
      </c>
      <c r="T148" s="14" t="str">
        <f>IF(COUNTIF(Cycletime[Element Desc.],ProjectsDB[[#This Row],[Element Desc.]])&gt;0,"Found","Not Found")</f>
        <v>Found</v>
      </c>
    </row>
    <row r="149" spans="2:20" x14ac:dyDescent="0.25">
      <c r="B149" s="8" t="s">
        <v>437</v>
      </c>
      <c r="C149" s="9" t="s">
        <v>438</v>
      </c>
      <c r="D149" s="9" t="s">
        <v>439</v>
      </c>
      <c r="E149" s="10">
        <v>1</v>
      </c>
      <c r="F149" s="9" t="s">
        <v>110</v>
      </c>
      <c r="G149" s="9" t="s">
        <v>385</v>
      </c>
      <c r="H149" s="11"/>
      <c r="I149" s="12">
        <v>560</v>
      </c>
      <c r="J149" s="12"/>
      <c r="K149" s="12"/>
      <c r="L149" s="12">
        <f t="array" ref="L149">IFERROR(LOOKUP(2^15,SEARCH({"40A","63A","80A","100A","125A","160A","200A","250A","400A","630A","800A","1000A","1250A","1600A","2000A","2500A","3200A","4000A","5000A","6300A"},UPPER(D149)),{40,63,80,100,125,160,200,250,400,630,800,1000,1250,1600,2000,2500,3200,4000,5000,6300}),0)</f>
        <v>3200</v>
      </c>
      <c r="M149" s="9" t="str">
        <f t="shared" si="11"/>
        <v>Straight Feeder</v>
      </c>
      <c r="N149" s="9" t="str">
        <f t="shared" si="12"/>
        <v>AL</v>
      </c>
      <c r="O149" s="13" t="str">
        <f t="shared" si="13"/>
        <v>Silver</v>
      </c>
      <c r="P149" s="9" t="str">
        <f t="shared" si="14"/>
        <v>PET</v>
      </c>
      <c r="Q149" s="9" t="str">
        <f t="shared" si="15"/>
        <v>4</v>
      </c>
      <c r="R1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9" s="14" t="str">
        <f>IF(ProjectsDB[[#This Row],[Item Type]]="Straight Plug-In",_xlfn.TEXTJOIN("-",TRUE,M149&amp;"-"&amp;_xlfn.LET(_xlpm.txt,ProjectsDB[[#This Row],[Assembly]],_xlpm.pos,FIND("SP",_xlpm.txt),_xlpm.pre,LEFT(_xlpm.txt,_xlpm.pos-1),IF(RIGHT(_xlpm.pre,3)="123","3PL",IF(RIGHT(_xlpm.pre,2)="12","2PL",IF(RIGHT(_xlpm.pre,1)="1","1PL","3PL")))),N149,O149,P149,Q149&amp;"W",R149),_xlfn.TEXTJOIN("-",TRUE,M149,N149,O149,P149,Q149&amp;"W",R149))</f>
        <v>Straight Feeder-AL-Silver-PET-4W-2</v>
      </c>
      <c r="T149" s="14" t="str">
        <f>IF(COUNTIF(Cycletime[Element Desc.],ProjectsDB[[#This Row],[Element Desc.]])&gt;0,"Found","Not Found")</f>
        <v>Found</v>
      </c>
    </row>
    <row r="150" spans="2:20" x14ac:dyDescent="0.25">
      <c r="B150" s="8" t="s">
        <v>440</v>
      </c>
      <c r="C150" s="9" t="s">
        <v>441</v>
      </c>
      <c r="D150" s="9" t="s">
        <v>442</v>
      </c>
      <c r="E150" s="10">
        <v>1</v>
      </c>
      <c r="F150" s="9" t="s">
        <v>110</v>
      </c>
      <c r="G150" s="9" t="s">
        <v>385</v>
      </c>
      <c r="H150" s="11"/>
      <c r="I150" s="12">
        <v>1260</v>
      </c>
      <c r="J150" s="12"/>
      <c r="K150" s="12"/>
      <c r="L150" s="12">
        <f t="array" ref="L150">IFERROR(LOOKUP(2^15,SEARCH({"40A","63A","80A","100A","125A","160A","200A","250A","400A","630A","800A","1000A","1250A","1600A","2000A","2500A","3200A","4000A","5000A","6300A"},UPPER(D150)),{40,63,80,100,125,160,200,250,400,630,800,1000,1250,1600,2000,2500,3200,4000,5000,6300}),0)</f>
        <v>3200</v>
      </c>
      <c r="M150" s="9" t="str">
        <f t="shared" si="11"/>
        <v>Straight Feeder</v>
      </c>
      <c r="N150" s="9" t="str">
        <f t="shared" si="12"/>
        <v>AL</v>
      </c>
      <c r="O150" s="13" t="str">
        <f t="shared" si="13"/>
        <v>Silver</v>
      </c>
      <c r="P150" s="9" t="str">
        <f t="shared" si="14"/>
        <v>PET</v>
      </c>
      <c r="Q150" s="9" t="str">
        <f t="shared" si="15"/>
        <v>4</v>
      </c>
      <c r="R1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0" s="14" t="str">
        <f>IF(ProjectsDB[[#This Row],[Item Type]]="Straight Plug-In",_xlfn.TEXTJOIN("-",TRUE,M150&amp;"-"&amp;_xlfn.LET(_xlpm.txt,ProjectsDB[[#This Row],[Assembly]],_xlpm.pos,FIND("SP",_xlpm.txt),_xlpm.pre,LEFT(_xlpm.txt,_xlpm.pos-1),IF(RIGHT(_xlpm.pre,3)="123","3PL",IF(RIGHT(_xlpm.pre,2)="12","2PL",IF(RIGHT(_xlpm.pre,1)="1","1PL","3PL")))),N150,O150,P150,Q150&amp;"W",R150),_xlfn.TEXTJOIN("-",TRUE,M150,N150,O150,P150,Q150&amp;"W",R150))</f>
        <v>Straight Feeder-AL-Silver-PET-4W-2</v>
      </c>
      <c r="T150" s="14" t="str">
        <f>IF(COUNTIF(Cycletime[Element Desc.],ProjectsDB[[#This Row],[Element Desc.]])&gt;0,"Found","Not Found")</f>
        <v>Found</v>
      </c>
    </row>
    <row r="151" spans="2:20" x14ac:dyDescent="0.25">
      <c r="B151" s="8" t="s">
        <v>443</v>
      </c>
      <c r="C151" s="9" t="s">
        <v>444</v>
      </c>
      <c r="D151" s="9" t="s">
        <v>445</v>
      </c>
      <c r="E151" s="10">
        <v>1</v>
      </c>
      <c r="F151" s="9" t="s">
        <v>110</v>
      </c>
      <c r="G151" s="9" t="s">
        <v>385</v>
      </c>
      <c r="H151" s="11"/>
      <c r="I151" s="12">
        <v>1060</v>
      </c>
      <c r="J151" s="12"/>
      <c r="K151" s="12"/>
      <c r="L151" s="12">
        <f t="array" ref="L151">IFERROR(LOOKUP(2^15,SEARCH({"40A","63A","80A","100A","125A","160A","200A","250A","400A","630A","800A","1000A","1250A","1600A","2000A","2500A","3200A","4000A","5000A","6300A"},UPPER(D151)),{40,63,80,100,125,160,200,250,400,630,800,1000,1250,1600,2000,2500,3200,4000,5000,6300}),0)</f>
        <v>3200</v>
      </c>
      <c r="M151" s="9" t="str">
        <f t="shared" si="11"/>
        <v>Straight Feeder</v>
      </c>
      <c r="N151" s="9" t="str">
        <f t="shared" si="12"/>
        <v>AL</v>
      </c>
      <c r="O151" s="13" t="str">
        <f t="shared" si="13"/>
        <v>Silver</v>
      </c>
      <c r="P151" s="9" t="str">
        <f t="shared" si="14"/>
        <v>PET</v>
      </c>
      <c r="Q151" s="9" t="str">
        <f t="shared" si="15"/>
        <v>4</v>
      </c>
      <c r="R1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1" s="14" t="str">
        <f>IF(ProjectsDB[[#This Row],[Item Type]]="Straight Plug-In",_xlfn.TEXTJOIN("-",TRUE,M151&amp;"-"&amp;_xlfn.LET(_xlpm.txt,ProjectsDB[[#This Row],[Assembly]],_xlpm.pos,FIND("SP",_xlpm.txt),_xlpm.pre,LEFT(_xlpm.txt,_xlpm.pos-1),IF(RIGHT(_xlpm.pre,3)="123","3PL",IF(RIGHT(_xlpm.pre,2)="12","2PL",IF(RIGHT(_xlpm.pre,1)="1","1PL","3PL")))),N151,O151,P151,Q151&amp;"W",R151),_xlfn.TEXTJOIN("-",TRUE,M151,N151,O151,P151,Q151&amp;"W",R151))</f>
        <v>Straight Feeder-AL-Silver-PET-4W-2</v>
      </c>
      <c r="T151" s="14" t="str">
        <f>IF(COUNTIF(Cycletime[Element Desc.],ProjectsDB[[#This Row],[Element Desc.]])&gt;0,"Found","Not Found")</f>
        <v>Found</v>
      </c>
    </row>
    <row r="152" spans="2:20" x14ac:dyDescent="0.25">
      <c r="B152" s="8" t="s">
        <v>446</v>
      </c>
      <c r="C152" s="9" t="s">
        <v>447</v>
      </c>
      <c r="D152" s="9" t="s">
        <v>448</v>
      </c>
      <c r="E152" s="10">
        <v>1</v>
      </c>
      <c r="F152" s="9" t="s">
        <v>110</v>
      </c>
      <c r="G152" s="9" t="s">
        <v>385</v>
      </c>
      <c r="H152" s="11"/>
      <c r="I152" s="12">
        <v>1905</v>
      </c>
      <c r="J152" s="12"/>
      <c r="K152" s="12"/>
      <c r="L152" s="12">
        <f t="array" ref="L152">IFERROR(LOOKUP(2^15,SEARCH({"40A","63A","80A","100A","125A","160A","200A","250A","400A","630A","800A","1000A","1250A","1600A","2000A","2500A","3200A","4000A","5000A","6300A"},UPPER(D152)),{40,63,80,100,125,160,200,250,400,630,800,1000,1250,1600,2000,2500,3200,4000,5000,6300}),0)</f>
        <v>3200</v>
      </c>
      <c r="M152" s="9" t="str">
        <f t="shared" si="11"/>
        <v>Straight Feeder</v>
      </c>
      <c r="N152" s="9" t="str">
        <f t="shared" si="12"/>
        <v>AL</v>
      </c>
      <c r="O152" s="13" t="str">
        <f t="shared" si="13"/>
        <v>Silver</v>
      </c>
      <c r="P152" s="9" t="str">
        <f t="shared" si="14"/>
        <v>PET</v>
      </c>
      <c r="Q152" s="9" t="str">
        <f t="shared" si="15"/>
        <v>4</v>
      </c>
      <c r="R1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2" s="14" t="str">
        <f>IF(ProjectsDB[[#This Row],[Item Type]]="Straight Plug-In",_xlfn.TEXTJOIN("-",TRUE,M152&amp;"-"&amp;_xlfn.LET(_xlpm.txt,ProjectsDB[[#This Row],[Assembly]],_xlpm.pos,FIND("SP",_xlpm.txt),_xlpm.pre,LEFT(_xlpm.txt,_xlpm.pos-1),IF(RIGHT(_xlpm.pre,3)="123","3PL",IF(RIGHT(_xlpm.pre,2)="12","2PL",IF(RIGHT(_xlpm.pre,1)="1","1PL","3PL")))),N152,O152,P152,Q152&amp;"W",R152),_xlfn.TEXTJOIN("-",TRUE,M152,N152,O152,P152,Q152&amp;"W",R152))</f>
        <v>Straight Feeder-AL-Silver-PET-4W-2</v>
      </c>
      <c r="T152" s="14" t="str">
        <f>IF(COUNTIF(Cycletime[Element Desc.],ProjectsDB[[#This Row],[Element Desc.]])&gt;0,"Found","Not Found")</f>
        <v>Found</v>
      </c>
    </row>
    <row r="153" spans="2:20" x14ac:dyDescent="0.25">
      <c r="B153" s="8" t="s">
        <v>449</v>
      </c>
      <c r="C153" s="9" t="s">
        <v>450</v>
      </c>
      <c r="D153" s="9" t="s">
        <v>451</v>
      </c>
      <c r="E153" s="10">
        <v>1</v>
      </c>
      <c r="F153" s="9" t="s">
        <v>110</v>
      </c>
      <c r="G153" s="9" t="s">
        <v>385</v>
      </c>
      <c r="H153" s="11"/>
      <c r="I153" s="12">
        <v>700</v>
      </c>
      <c r="J153" s="12"/>
      <c r="K153" s="12"/>
      <c r="L153" s="12">
        <f t="array" ref="L153">IFERROR(LOOKUP(2^15,SEARCH({"40A","63A","80A","100A","125A","160A","200A","250A","400A","630A","800A","1000A","1250A","1600A","2000A","2500A","3200A","4000A","5000A","6300A"},UPPER(D153)),{40,63,80,100,125,160,200,250,400,630,800,1000,1250,1600,2000,2500,3200,4000,5000,6300}),0)</f>
        <v>1600</v>
      </c>
      <c r="M153" s="9" t="str">
        <f t="shared" si="11"/>
        <v>Straight Feeder</v>
      </c>
      <c r="N153" s="9" t="str">
        <f t="shared" si="12"/>
        <v>AL</v>
      </c>
      <c r="O153" s="13" t="str">
        <f t="shared" si="13"/>
        <v>Silver</v>
      </c>
      <c r="P153" s="9" t="str">
        <f t="shared" si="14"/>
        <v>PET</v>
      </c>
      <c r="Q153" s="9" t="str">
        <f t="shared" si="15"/>
        <v>5</v>
      </c>
      <c r="R1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3" s="14" t="str">
        <f>IF(ProjectsDB[[#This Row],[Item Type]]="Straight Plug-In",_xlfn.TEXTJOIN("-",TRUE,M153&amp;"-"&amp;_xlfn.LET(_xlpm.txt,ProjectsDB[[#This Row],[Assembly]],_xlpm.pos,FIND("SP",_xlpm.txt),_xlpm.pre,LEFT(_xlpm.txt,_xlpm.pos-1),IF(RIGHT(_xlpm.pre,3)="123","3PL",IF(RIGHT(_xlpm.pre,2)="12","2PL",IF(RIGHT(_xlpm.pre,1)="1","1PL","3PL")))),N153,O153,P153,Q153&amp;"W",R153),_xlfn.TEXTJOIN("-",TRUE,M153,N153,O153,P153,Q153&amp;"W",R153))</f>
        <v>Straight Feeder-AL-Silver-PET-5W-1</v>
      </c>
      <c r="T153" s="14" t="str">
        <f>IF(COUNTIF(Cycletime[Element Desc.],ProjectsDB[[#This Row],[Element Desc.]])&gt;0,"Found","Not Found")</f>
        <v>Found</v>
      </c>
    </row>
    <row r="154" spans="2:20" x14ac:dyDescent="0.25">
      <c r="B154" s="8" t="s">
        <v>452</v>
      </c>
      <c r="C154" s="9" t="s">
        <v>453</v>
      </c>
      <c r="D154" s="9" t="s">
        <v>454</v>
      </c>
      <c r="E154" s="10">
        <v>4</v>
      </c>
      <c r="F154" s="9" t="s">
        <v>110</v>
      </c>
      <c r="G154" s="9" t="s">
        <v>385</v>
      </c>
      <c r="H154" s="11"/>
      <c r="I154" s="12"/>
      <c r="J154" s="12"/>
      <c r="K154" s="12"/>
      <c r="L154" s="12">
        <f t="array" ref="L154">IFERROR(LOOKUP(2^15,SEARCH({"40A","63A","80A","100A","125A","160A","200A","250A","400A","630A","800A","1000A","1250A","1600A","2000A","2500A","3200A","4000A","5000A","6300A"},UPPER(D154)),{40,63,80,100,125,160,200,250,400,630,800,1000,1250,1600,2000,2500,3200,4000,5000,6300}),0)</f>
        <v>1000</v>
      </c>
      <c r="M154" s="9" t="str">
        <f t="shared" si="11"/>
        <v>Joint Pack</v>
      </c>
      <c r="N154" s="9" t="str">
        <f t="shared" si="12"/>
        <v>AL</v>
      </c>
      <c r="O154" s="13" t="str">
        <f t="shared" si="13"/>
        <v>Silver</v>
      </c>
      <c r="P154" s="9" t="str">
        <f t="shared" si="14"/>
        <v>None</v>
      </c>
      <c r="Q154" s="9" t="str">
        <f t="shared" si="15"/>
        <v>5</v>
      </c>
      <c r="R1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4" s="14" t="str">
        <f>IF(ProjectsDB[[#This Row],[Item Type]]="Straight Plug-In",_xlfn.TEXTJOIN("-",TRUE,M154&amp;"-"&amp;_xlfn.LET(_xlpm.txt,ProjectsDB[[#This Row],[Assembly]],_xlpm.pos,FIND("SP",_xlpm.txt),_xlpm.pre,LEFT(_xlpm.txt,_xlpm.pos-1),IF(RIGHT(_xlpm.pre,3)="123","3PL",IF(RIGHT(_xlpm.pre,2)="12","2PL",IF(RIGHT(_xlpm.pre,1)="1","1PL","3PL")))),N154,O154,P154,Q154&amp;"W",R154),_xlfn.TEXTJOIN("-",TRUE,M154,N154,O154,P154,Q154&amp;"W",R154))</f>
        <v>Joint Pack-AL-Silver-None-5W-1</v>
      </c>
      <c r="T154" s="14" t="str">
        <f>IF(COUNTIF(Cycletime[Element Desc.],ProjectsDB[[#This Row],[Element Desc.]])&gt;0,"Found","Not Found")</f>
        <v>Found</v>
      </c>
    </row>
    <row r="155" spans="2:20" x14ac:dyDescent="0.25">
      <c r="B155" s="8" t="s">
        <v>455</v>
      </c>
      <c r="C155" s="9" t="s">
        <v>172</v>
      </c>
      <c r="D155" s="9" t="s">
        <v>173</v>
      </c>
      <c r="E155" s="10">
        <v>12</v>
      </c>
      <c r="F155" s="9" t="s">
        <v>110</v>
      </c>
      <c r="G155" s="9" t="s">
        <v>385</v>
      </c>
      <c r="H155" s="11"/>
      <c r="I155" s="12"/>
      <c r="J155" s="12"/>
      <c r="K155" s="12"/>
      <c r="L155" s="12">
        <f t="array" ref="L155">IFERROR(LOOKUP(2^15,SEARCH({"40A","63A","80A","100A","125A","160A","200A","250A","400A","630A","800A","1000A","1250A","1600A","2000A","2500A","3200A","4000A","5000A","6300A"},UPPER(D155)),{40,63,80,100,125,160,200,250,400,630,800,1000,1250,1600,2000,2500,3200,4000,5000,6300}),0)</f>
        <v>1600</v>
      </c>
      <c r="M155" s="9" t="str">
        <f t="shared" si="11"/>
        <v>Joint Pack</v>
      </c>
      <c r="N155" s="9" t="str">
        <f t="shared" si="12"/>
        <v>AL</v>
      </c>
      <c r="O155" s="13" t="str">
        <f t="shared" si="13"/>
        <v>Silver</v>
      </c>
      <c r="P155" s="9" t="str">
        <f t="shared" si="14"/>
        <v>None</v>
      </c>
      <c r="Q155" s="9" t="str">
        <f t="shared" si="15"/>
        <v>5</v>
      </c>
      <c r="R1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5" s="14" t="str">
        <f>IF(ProjectsDB[[#This Row],[Item Type]]="Straight Plug-In",_xlfn.TEXTJOIN("-",TRUE,M155&amp;"-"&amp;_xlfn.LET(_xlpm.txt,ProjectsDB[[#This Row],[Assembly]],_xlpm.pos,FIND("SP",_xlpm.txt),_xlpm.pre,LEFT(_xlpm.txt,_xlpm.pos-1),IF(RIGHT(_xlpm.pre,3)="123","3PL",IF(RIGHT(_xlpm.pre,2)="12","2PL",IF(RIGHT(_xlpm.pre,1)="1","1PL","3PL")))),N155,O155,P155,Q155&amp;"W",R155),_xlfn.TEXTJOIN("-",TRUE,M155,N155,O155,P155,Q155&amp;"W",R155))</f>
        <v>Joint Pack-AL-Silver-None-5W-1</v>
      </c>
      <c r="T155" s="14" t="str">
        <f>IF(COUNTIF(Cycletime[Element Desc.],ProjectsDB[[#This Row],[Element Desc.]])&gt;0,"Found","Not Found")</f>
        <v>Found</v>
      </c>
    </row>
    <row r="156" spans="2:20" x14ac:dyDescent="0.25">
      <c r="B156" s="8" t="s">
        <v>456</v>
      </c>
      <c r="C156" s="9" t="s">
        <v>144</v>
      </c>
      <c r="D156" s="9" t="s">
        <v>145</v>
      </c>
      <c r="E156" s="10">
        <v>56</v>
      </c>
      <c r="F156" s="9" t="s">
        <v>110</v>
      </c>
      <c r="G156" s="9" t="s">
        <v>385</v>
      </c>
      <c r="H156" s="11"/>
      <c r="I156" s="12"/>
      <c r="J156" s="12"/>
      <c r="K156" s="12"/>
      <c r="L156" s="12">
        <f t="array" ref="L156">IFERROR(LOOKUP(2^15,SEARCH({"40A","63A","80A","100A","125A","160A","200A","250A","400A","630A","800A","1000A","1250A","1600A","2000A","2500A","3200A","4000A","5000A","6300A"},UPPER(D156)),{40,63,80,100,125,160,200,250,400,630,800,1000,1250,1600,2000,2500,3200,4000,5000,6300}),0)</f>
        <v>3200</v>
      </c>
      <c r="M156" s="9" t="str">
        <f t="shared" si="11"/>
        <v>Joint Pack</v>
      </c>
      <c r="N156" s="9" t="str">
        <f t="shared" si="12"/>
        <v>AL</v>
      </c>
      <c r="O156" s="13" t="str">
        <f t="shared" si="13"/>
        <v>Silver</v>
      </c>
      <c r="P156" s="9" t="str">
        <f t="shared" si="14"/>
        <v>None</v>
      </c>
      <c r="Q156" s="9" t="str">
        <f t="shared" si="15"/>
        <v>4</v>
      </c>
      <c r="R1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6" s="14" t="str">
        <f>IF(ProjectsDB[[#This Row],[Item Type]]="Straight Plug-In",_xlfn.TEXTJOIN("-",TRUE,M156&amp;"-"&amp;_xlfn.LET(_xlpm.txt,ProjectsDB[[#This Row],[Assembly]],_xlpm.pos,FIND("SP",_xlpm.txt),_xlpm.pre,LEFT(_xlpm.txt,_xlpm.pos-1),IF(RIGHT(_xlpm.pre,3)="123","3PL",IF(RIGHT(_xlpm.pre,2)="12","2PL",IF(RIGHT(_xlpm.pre,1)="1","1PL","3PL")))),N156,O156,P156,Q156&amp;"W",R156),_xlfn.TEXTJOIN("-",TRUE,M156,N156,O156,P156,Q156&amp;"W",R156))</f>
        <v>Joint Pack-AL-Silver-None-4W-2</v>
      </c>
      <c r="T156" s="14" t="str">
        <f>IF(COUNTIF(Cycletime[Element Desc.],ProjectsDB[[#This Row],[Element Desc.]])&gt;0,"Found","Not Found")</f>
        <v>Found</v>
      </c>
    </row>
    <row r="157" spans="2:20" x14ac:dyDescent="0.25">
      <c r="B157" s="8" t="s">
        <v>457</v>
      </c>
      <c r="C157" s="9" t="s">
        <v>157</v>
      </c>
      <c r="D157" s="9" t="s">
        <v>158</v>
      </c>
      <c r="E157" s="10">
        <v>1</v>
      </c>
      <c r="F157" s="9" t="s">
        <v>110</v>
      </c>
      <c r="G157" s="9" t="s">
        <v>385</v>
      </c>
      <c r="H157" s="11"/>
      <c r="I157" s="12"/>
      <c r="J157" s="12"/>
      <c r="K157" s="12"/>
      <c r="L157" s="12">
        <f t="array" ref="L157">IFERROR(LOOKUP(2^15,SEARCH({"40A","63A","80A","100A","125A","160A","200A","250A","400A","630A","800A","1000A","1250A","1600A","2000A","2500A","3200A","4000A","5000A","6300A"},UPPER(D157)),{40,63,80,100,125,160,200,250,400,630,800,1000,1250,1600,2000,2500,3200,4000,5000,6300}),0)</f>
        <v>4000</v>
      </c>
      <c r="M157" s="9" t="str">
        <f t="shared" si="11"/>
        <v>Joint Pack</v>
      </c>
      <c r="N157" s="9" t="str">
        <f t="shared" si="12"/>
        <v>AL</v>
      </c>
      <c r="O157" s="13" t="str">
        <f t="shared" si="13"/>
        <v>Silver</v>
      </c>
      <c r="P157" s="9" t="str">
        <f t="shared" si="14"/>
        <v>None</v>
      </c>
      <c r="Q157" s="9" t="str">
        <f t="shared" si="15"/>
        <v>4</v>
      </c>
      <c r="R1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7" s="14" t="str">
        <f>IF(ProjectsDB[[#This Row],[Item Type]]="Straight Plug-In",_xlfn.TEXTJOIN("-",TRUE,M157&amp;"-"&amp;_xlfn.LET(_xlpm.txt,ProjectsDB[[#This Row],[Assembly]],_xlpm.pos,FIND("SP",_xlpm.txt),_xlpm.pre,LEFT(_xlpm.txt,_xlpm.pos-1),IF(RIGHT(_xlpm.pre,3)="123","3PL",IF(RIGHT(_xlpm.pre,2)="12","2PL",IF(RIGHT(_xlpm.pre,1)="1","1PL","3PL")))),N157,O157,P157,Q157&amp;"W",R157),_xlfn.TEXTJOIN("-",TRUE,M157,N157,O157,P157,Q157&amp;"W",R157))</f>
        <v>Joint Pack-AL-Silver-None-4W-2</v>
      </c>
      <c r="T157" s="14" t="str">
        <f>IF(COUNTIF(Cycletime[Element Desc.],ProjectsDB[[#This Row],[Element Desc.]])&gt;0,"Found","Not Found")</f>
        <v>Found</v>
      </c>
    </row>
    <row r="158" spans="2:20" x14ac:dyDescent="0.25">
      <c r="B158" s="8" t="s">
        <v>458</v>
      </c>
      <c r="C158" s="9" t="s">
        <v>459</v>
      </c>
      <c r="D158" s="9" t="s">
        <v>460</v>
      </c>
      <c r="E158" s="10">
        <v>1</v>
      </c>
      <c r="F158" s="9" t="s">
        <v>110</v>
      </c>
      <c r="G158" s="9" t="s">
        <v>385</v>
      </c>
      <c r="H158" s="11"/>
      <c r="I158" s="12"/>
      <c r="J158" s="12"/>
      <c r="K158" s="12"/>
      <c r="L158" s="12">
        <f t="array" ref="L158">IFERROR(LOOKUP(2^15,SEARCH({"40A","63A","80A","100A","125A","160A","200A","250A","400A","630A","800A","1000A","1250A","1600A","2000A","2500A","3200A","4000A","5000A","6300A"},UPPER(D158)),{40,63,80,100,125,160,200,250,400,630,800,1000,1250,1600,2000,2500,3200,4000,5000,6300}),0)</f>
        <v>800</v>
      </c>
      <c r="M158" s="9" t="str">
        <f t="shared" si="11"/>
        <v>Joint Pack</v>
      </c>
      <c r="N158" s="9" t="str">
        <f t="shared" si="12"/>
        <v>AL</v>
      </c>
      <c r="O158" s="13" t="str">
        <f t="shared" si="13"/>
        <v>Silver</v>
      </c>
      <c r="P158" s="9" t="str">
        <f t="shared" si="14"/>
        <v>None</v>
      </c>
      <c r="Q158" s="9" t="str">
        <f t="shared" si="15"/>
        <v>5</v>
      </c>
      <c r="R1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8" s="14" t="str">
        <f>IF(ProjectsDB[[#This Row],[Item Type]]="Straight Plug-In",_xlfn.TEXTJOIN("-",TRUE,M158&amp;"-"&amp;_xlfn.LET(_xlpm.txt,ProjectsDB[[#This Row],[Assembly]],_xlpm.pos,FIND("SP",_xlpm.txt),_xlpm.pre,LEFT(_xlpm.txt,_xlpm.pos-1),IF(RIGHT(_xlpm.pre,3)="123","3PL",IF(RIGHT(_xlpm.pre,2)="12","2PL",IF(RIGHT(_xlpm.pre,1)="1","1PL","3PL")))),N158,O158,P158,Q158&amp;"W",R158),_xlfn.TEXTJOIN("-",TRUE,M158,N158,O158,P158,Q158&amp;"W",R158))</f>
        <v>Joint Pack-AL-Silver-None-5W-1</v>
      </c>
      <c r="T158" s="14" t="str">
        <f>IF(COUNTIF(Cycletime[Element Desc.],ProjectsDB[[#This Row],[Element Desc.]])&gt;0,"Found","Not Found")</f>
        <v>Found</v>
      </c>
    </row>
    <row r="159" spans="2:20" x14ac:dyDescent="0.25">
      <c r="B159" s="8" t="s">
        <v>461</v>
      </c>
      <c r="C159" s="9" t="s">
        <v>462</v>
      </c>
      <c r="D159" s="9" t="s">
        <v>463</v>
      </c>
      <c r="E159" s="10">
        <v>2</v>
      </c>
      <c r="F159" s="9" t="s">
        <v>110</v>
      </c>
      <c r="G159" s="9" t="s">
        <v>385</v>
      </c>
      <c r="H159" s="11"/>
      <c r="I159" s="12"/>
      <c r="J159" s="12"/>
      <c r="K159" s="12"/>
      <c r="L159" s="12">
        <f t="array" ref="L159">IFERROR(LOOKUP(2^15,SEARCH({"40A","63A","80A","100A","125A","160A","200A","250A","400A","630A","800A","1000A","1250A","1600A","2000A","2500A","3200A","4000A","5000A","6300A"},UPPER(D159)),{40,63,80,100,125,160,200,250,400,630,800,1000,1250,1600,2000,2500,3200,4000,5000,6300}),0)</f>
        <v>2500</v>
      </c>
      <c r="M159" s="9" t="str">
        <f t="shared" si="11"/>
        <v>Joint Pack</v>
      </c>
      <c r="N159" s="9" t="str">
        <f t="shared" si="12"/>
        <v>AL</v>
      </c>
      <c r="O159" s="13" t="str">
        <f t="shared" si="13"/>
        <v>Silver</v>
      </c>
      <c r="P159" s="9" t="str">
        <f t="shared" si="14"/>
        <v>None</v>
      </c>
      <c r="Q159" s="9" t="str">
        <f t="shared" si="15"/>
        <v>5</v>
      </c>
      <c r="R1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9" s="14" t="str">
        <f>IF(ProjectsDB[[#This Row],[Item Type]]="Straight Plug-In",_xlfn.TEXTJOIN("-",TRUE,M159&amp;"-"&amp;_xlfn.LET(_xlpm.txt,ProjectsDB[[#This Row],[Assembly]],_xlpm.pos,FIND("SP",_xlpm.txt),_xlpm.pre,LEFT(_xlpm.txt,_xlpm.pos-1),IF(RIGHT(_xlpm.pre,3)="123","3PL",IF(RIGHT(_xlpm.pre,2)="12","2PL",IF(RIGHT(_xlpm.pre,1)="1","1PL","3PL")))),N159,O159,P159,Q159&amp;"W",R159),_xlfn.TEXTJOIN("-",TRUE,M159,N159,O159,P159,Q159&amp;"W",R159))</f>
        <v>Joint Pack-AL-Silver-None-5W-2</v>
      </c>
      <c r="T159" s="14" t="str">
        <f>IF(COUNTIF(Cycletime[Element Desc.],ProjectsDB[[#This Row],[Element Desc.]])&gt;0,"Found","Not Found")</f>
        <v>Found</v>
      </c>
    </row>
    <row r="160" spans="2:20" x14ac:dyDescent="0.25">
      <c r="B160" s="8" t="s">
        <v>464</v>
      </c>
      <c r="C160" s="9" t="s">
        <v>465</v>
      </c>
      <c r="D160" s="9" t="s">
        <v>466</v>
      </c>
      <c r="E160" s="10">
        <v>1</v>
      </c>
      <c r="F160" s="9" t="s">
        <v>110</v>
      </c>
      <c r="G160" s="9" t="s">
        <v>385</v>
      </c>
      <c r="H160" s="11"/>
      <c r="I160" s="12">
        <v>500</v>
      </c>
      <c r="J160" s="12">
        <v>320</v>
      </c>
      <c r="K160" s="12"/>
      <c r="L160" s="12">
        <f t="array" ref="L160">IFERROR(LOOKUP(2^15,SEARCH({"40A","63A","80A","100A","125A","160A","200A","250A","400A","630A","800A","1000A","1250A","1600A","2000A","2500A","3200A","4000A","5000A","6300A"},UPPER(D160)),{40,63,80,100,125,160,200,250,400,630,800,1000,1250,1600,2000,2500,3200,4000,5000,6300}),0)</f>
        <v>3200</v>
      </c>
      <c r="M160" s="9" t="str">
        <f t="shared" si="11"/>
        <v>Elbow Flat</v>
      </c>
      <c r="N160" s="9" t="str">
        <f t="shared" si="12"/>
        <v>AL</v>
      </c>
      <c r="O160" s="13" t="str">
        <f t="shared" si="13"/>
        <v>Silver</v>
      </c>
      <c r="P160" s="9" t="str">
        <f t="shared" si="14"/>
        <v>PET</v>
      </c>
      <c r="Q160" s="9" t="str">
        <f t="shared" si="15"/>
        <v>4</v>
      </c>
      <c r="R1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0" s="14" t="str">
        <f>IF(ProjectsDB[[#This Row],[Item Type]]="Straight Plug-In",_xlfn.TEXTJOIN("-",TRUE,M160&amp;"-"&amp;_xlfn.LET(_xlpm.txt,ProjectsDB[[#This Row],[Assembly]],_xlpm.pos,FIND("SP",_xlpm.txt),_xlpm.pre,LEFT(_xlpm.txt,_xlpm.pos-1),IF(RIGHT(_xlpm.pre,3)="123","3PL",IF(RIGHT(_xlpm.pre,2)="12","2PL",IF(RIGHT(_xlpm.pre,1)="1","1PL","3PL")))),N160,O160,P160,Q160&amp;"W",R160),_xlfn.TEXTJOIN("-",TRUE,M160,N160,O160,P160,Q160&amp;"W",R160))</f>
        <v>Elbow Flat-AL-Silver-PET-4W-2</v>
      </c>
      <c r="T160" s="14" t="str">
        <f>IF(COUNTIF(Cycletime[Element Desc.],ProjectsDB[[#This Row],[Element Desc.]])&gt;0,"Found","Not Found")</f>
        <v>Found</v>
      </c>
    </row>
    <row r="161" spans="2:20" x14ac:dyDescent="0.25">
      <c r="B161" s="8" t="s">
        <v>467</v>
      </c>
      <c r="C161" s="9" t="s">
        <v>468</v>
      </c>
      <c r="D161" s="9" t="s">
        <v>469</v>
      </c>
      <c r="E161" s="10">
        <v>1</v>
      </c>
      <c r="F161" s="9" t="s">
        <v>110</v>
      </c>
      <c r="G161" s="9" t="s">
        <v>385</v>
      </c>
      <c r="H161" s="11"/>
      <c r="I161" s="12">
        <v>400</v>
      </c>
      <c r="J161" s="12">
        <v>695</v>
      </c>
      <c r="K161" s="12"/>
      <c r="L161" s="12">
        <f t="array" ref="L161">IFERROR(LOOKUP(2^15,SEARCH({"40A","63A","80A","100A","125A","160A","200A","250A","400A","630A","800A","1000A","1250A","1600A","2000A","2500A","3200A","4000A","5000A","6300A"},UPPER(D161)),{40,63,80,100,125,160,200,250,400,630,800,1000,1250,1600,2000,2500,3200,4000,5000,6300}),0)</f>
        <v>3200</v>
      </c>
      <c r="M161" s="9" t="str">
        <f t="shared" si="11"/>
        <v>Elbow Edge</v>
      </c>
      <c r="N161" s="9" t="str">
        <f t="shared" si="12"/>
        <v>AL</v>
      </c>
      <c r="O161" s="13" t="str">
        <f t="shared" si="13"/>
        <v>Silver</v>
      </c>
      <c r="P161" s="9" t="str">
        <f t="shared" si="14"/>
        <v>PET</v>
      </c>
      <c r="Q161" s="9" t="str">
        <f t="shared" si="15"/>
        <v>4</v>
      </c>
      <c r="R1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1" s="14" t="str">
        <f>IF(ProjectsDB[[#This Row],[Item Type]]="Straight Plug-In",_xlfn.TEXTJOIN("-",TRUE,M161&amp;"-"&amp;_xlfn.LET(_xlpm.txt,ProjectsDB[[#This Row],[Assembly]],_xlpm.pos,FIND("SP",_xlpm.txt),_xlpm.pre,LEFT(_xlpm.txt,_xlpm.pos-1),IF(RIGHT(_xlpm.pre,3)="123","3PL",IF(RIGHT(_xlpm.pre,2)="12","2PL",IF(RIGHT(_xlpm.pre,1)="1","1PL","3PL")))),N161,O161,P161,Q161&amp;"W",R161),_xlfn.TEXTJOIN("-",TRUE,M161,N161,O161,P161,Q161&amp;"W",R161))</f>
        <v>Elbow Edge-AL-Silver-PET-4W-2</v>
      </c>
      <c r="T161" s="14" t="str">
        <f>IF(COUNTIF(Cycletime[Element Desc.],ProjectsDB[[#This Row],[Element Desc.]])&gt;0,"Found","Not Found")</f>
        <v>Found</v>
      </c>
    </row>
    <row r="162" spans="2:20" x14ac:dyDescent="0.25">
      <c r="B162" s="8" t="s">
        <v>470</v>
      </c>
      <c r="C162" s="9" t="s">
        <v>471</v>
      </c>
      <c r="D162" s="9" t="s">
        <v>472</v>
      </c>
      <c r="E162" s="10">
        <v>1</v>
      </c>
      <c r="F162" s="9" t="s">
        <v>110</v>
      </c>
      <c r="G162" s="9" t="s">
        <v>385</v>
      </c>
      <c r="H162" s="11"/>
      <c r="I162" s="12">
        <v>310</v>
      </c>
      <c r="J162" s="12">
        <v>300</v>
      </c>
      <c r="K162" s="12"/>
      <c r="L162" s="12">
        <f t="array" ref="L162">IFERROR(LOOKUP(2^15,SEARCH({"40A","63A","80A","100A","125A","160A","200A","250A","400A","630A","800A","1000A","1250A","1600A","2000A","2500A","3200A","4000A","5000A","6300A"},UPPER(D162)),{40,63,80,100,125,160,200,250,400,630,800,1000,1250,1600,2000,2500,3200,4000,5000,6300}),0)</f>
        <v>3200</v>
      </c>
      <c r="M162" s="9" t="str">
        <f t="shared" si="11"/>
        <v>Elbow Flat</v>
      </c>
      <c r="N162" s="9" t="str">
        <f t="shared" si="12"/>
        <v>AL</v>
      </c>
      <c r="O162" s="13" t="str">
        <f t="shared" si="13"/>
        <v>Silver</v>
      </c>
      <c r="P162" s="9" t="str">
        <f t="shared" si="14"/>
        <v>PET</v>
      </c>
      <c r="Q162" s="9" t="str">
        <f t="shared" si="15"/>
        <v>4</v>
      </c>
      <c r="R1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2" s="14" t="str">
        <f>IF(ProjectsDB[[#This Row],[Item Type]]="Straight Plug-In",_xlfn.TEXTJOIN("-",TRUE,M162&amp;"-"&amp;_xlfn.LET(_xlpm.txt,ProjectsDB[[#This Row],[Assembly]],_xlpm.pos,FIND("SP",_xlpm.txt),_xlpm.pre,LEFT(_xlpm.txt,_xlpm.pos-1),IF(RIGHT(_xlpm.pre,3)="123","3PL",IF(RIGHT(_xlpm.pre,2)="12","2PL",IF(RIGHT(_xlpm.pre,1)="1","1PL","3PL")))),N162,O162,P162,Q162&amp;"W",R162),_xlfn.TEXTJOIN("-",TRUE,M162,N162,O162,P162,Q162&amp;"W",R162))</f>
        <v>Elbow Flat-AL-Silver-PET-4W-2</v>
      </c>
      <c r="T162" s="14" t="str">
        <f>IF(COUNTIF(Cycletime[Element Desc.],ProjectsDB[[#This Row],[Element Desc.]])&gt;0,"Found","Not Found")</f>
        <v>Found</v>
      </c>
    </row>
    <row r="163" spans="2:20" x14ac:dyDescent="0.25">
      <c r="B163" s="8" t="s">
        <v>473</v>
      </c>
      <c r="C163" s="9" t="s">
        <v>474</v>
      </c>
      <c r="D163" s="9" t="s">
        <v>475</v>
      </c>
      <c r="E163" s="10">
        <v>1</v>
      </c>
      <c r="F163" s="9" t="s">
        <v>110</v>
      </c>
      <c r="G163" s="9" t="s">
        <v>385</v>
      </c>
      <c r="H163" s="11"/>
      <c r="I163" s="12">
        <v>310</v>
      </c>
      <c r="J163" s="12">
        <v>590</v>
      </c>
      <c r="K163" s="12"/>
      <c r="L163" s="12">
        <f t="array" ref="L163">IFERROR(LOOKUP(2^15,SEARCH({"40A","63A","80A","100A","125A","160A","200A","250A","400A","630A","800A","1000A","1250A","1600A","2000A","2500A","3200A","4000A","5000A","6300A"},UPPER(D163)),{40,63,80,100,125,160,200,250,400,630,800,1000,1250,1600,2000,2500,3200,4000,5000,6300}),0)</f>
        <v>3200</v>
      </c>
      <c r="M163" s="9" t="str">
        <f t="shared" si="11"/>
        <v>Elbow Flat</v>
      </c>
      <c r="N163" s="9" t="str">
        <f t="shared" si="12"/>
        <v>AL</v>
      </c>
      <c r="O163" s="13" t="str">
        <f t="shared" si="13"/>
        <v>Silver</v>
      </c>
      <c r="P163" s="9" t="str">
        <f t="shared" si="14"/>
        <v>PET</v>
      </c>
      <c r="Q163" s="9" t="str">
        <f t="shared" si="15"/>
        <v>4</v>
      </c>
      <c r="R1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3" s="14" t="str">
        <f>IF(ProjectsDB[[#This Row],[Item Type]]="Straight Plug-In",_xlfn.TEXTJOIN("-",TRUE,M163&amp;"-"&amp;_xlfn.LET(_xlpm.txt,ProjectsDB[[#This Row],[Assembly]],_xlpm.pos,FIND("SP",_xlpm.txt),_xlpm.pre,LEFT(_xlpm.txt,_xlpm.pos-1),IF(RIGHT(_xlpm.pre,3)="123","3PL",IF(RIGHT(_xlpm.pre,2)="12","2PL",IF(RIGHT(_xlpm.pre,1)="1","1PL","3PL")))),N163,O163,P163,Q163&amp;"W",R163),_xlfn.TEXTJOIN("-",TRUE,M163,N163,O163,P163,Q163&amp;"W",R163))</f>
        <v>Elbow Flat-AL-Silver-PET-4W-2</v>
      </c>
      <c r="T163" s="14" t="str">
        <f>IF(COUNTIF(Cycletime[Element Desc.],ProjectsDB[[#This Row],[Element Desc.]])&gt;0,"Found","Not Found")</f>
        <v>Found</v>
      </c>
    </row>
    <row r="164" spans="2:20" x14ac:dyDescent="0.25">
      <c r="B164" s="8" t="s">
        <v>476</v>
      </c>
      <c r="C164" s="9" t="s">
        <v>477</v>
      </c>
      <c r="D164" s="9" t="s">
        <v>478</v>
      </c>
      <c r="E164" s="10">
        <v>1</v>
      </c>
      <c r="F164" s="9" t="s">
        <v>110</v>
      </c>
      <c r="G164" s="9" t="s">
        <v>385</v>
      </c>
      <c r="H164" s="11"/>
      <c r="I164" s="12">
        <v>750</v>
      </c>
      <c r="J164" s="12">
        <v>300</v>
      </c>
      <c r="K164" s="12"/>
      <c r="L164" s="12">
        <f t="array" ref="L164">IFERROR(LOOKUP(2^15,SEARCH({"40A","63A","80A","100A","125A","160A","200A","250A","400A","630A","800A","1000A","1250A","1600A","2000A","2500A","3200A","4000A","5000A","6300A"},UPPER(D164)),{40,63,80,100,125,160,200,250,400,630,800,1000,1250,1600,2000,2500,3200,4000,5000,6300}),0)</f>
        <v>3200</v>
      </c>
      <c r="M164" s="9" t="str">
        <f t="shared" si="11"/>
        <v>Elbow Flat</v>
      </c>
      <c r="N164" s="9" t="str">
        <f t="shared" si="12"/>
        <v>AL</v>
      </c>
      <c r="O164" s="13" t="str">
        <f t="shared" si="13"/>
        <v>Silver</v>
      </c>
      <c r="P164" s="9" t="str">
        <f t="shared" si="14"/>
        <v>PET</v>
      </c>
      <c r="Q164" s="9" t="str">
        <f t="shared" si="15"/>
        <v>4</v>
      </c>
      <c r="R1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4" s="14" t="str">
        <f>IF(ProjectsDB[[#This Row],[Item Type]]="Straight Plug-In",_xlfn.TEXTJOIN("-",TRUE,M164&amp;"-"&amp;_xlfn.LET(_xlpm.txt,ProjectsDB[[#This Row],[Assembly]],_xlpm.pos,FIND("SP",_xlpm.txt),_xlpm.pre,LEFT(_xlpm.txt,_xlpm.pos-1),IF(RIGHT(_xlpm.pre,3)="123","3PL",IF(RIGHT(_xlpm.pre,2)="12","2PL",IF(RIGHT(_xlpm.pre,1)="1","1PL","3PL")))),N164,O164,P164,Q164&amp;"W",R164),_xlfn.TEXTJOIN("-",TRUE,M164,N164,O164,P164,Q164&amp;"W",R164))</f>
        <v>Elbow Flat-AL-Silver-PET-4W-2</v>
      </c>
      <c r="T164" s="14" t="str">
        <f>IF(COUNTIF(Cycletime[Element Desc.],ProjectsDB[[#This Row],[Element Desc.]])&gt;0,"Found","Not Found")</f>
        <v>Found</v>
      </c>
    </row>
    <row r="165" spans="2:20" x14ac:dyDescent="0.25">
      <c r="B165" s="8" t="s">
        <v>479</v>
      </c>
      <c r="C165" s="9" t="s">
        <v>480</v>
      </c>
      <c r="D165" s="9" t="s">
        <v>481</v>
      </c>
      <c r="E165" s="10">
        <v>1</v>
      </c>
      <c r="F165" s="9" t="s">
        <v>110</v>
      </c>
      <c r="G165" s="9" t="s">
        <v>385</v>
      </c>
      <c r="H165" s="11"/>
      <c r="I165" s="12">
        <v>640</v>
      </c>
      <c r="J165" s="12">
        <v>310</v>
      </c>
      <c r="K165" s="12"/>
      <c r="L165" s="12">
        <f t="array" ref="L165">IFERROR(LOOKUP(2^15,SEARCH({"40A","63A","80A","100A","125A","160A","200A","250A","400A","630A","800A","1000A","1250A","1600A","2000A","2500A","3200A","4000A","5000A","6300A"},UPPER(D165)),{40,63,80,100,125,160,200,250,400,630,800,1000,1250,1600,2000,2500,3200,4000,5000,6300}),0)</f>
        <v>3200</v>
      </c>
      <c r="M165" s="9" t="str">
        <f t="shared" si="11"/>
        <v>Elbow Flat</v>
      </c>
      <c r="N165" s="9" t="str">
        <f t="shared" si="12"/>
        <v>AL</v>
      </c>
      <c r="O165" s="13" t="str">
        <f t="shared" si="13"/>
        <v>Silver</v>
      </c>
      <c r="P165" s="9" t="str">
        <f t="shared" si="14"/>
        <v>PET</v>
      </c>
      <c r="Q165" s="9" t="str">
        <f t="shared" si="15"/>
        <v>4</v>
      </c>
      <c r="R1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5" s="14" t="str">
        <f>IF(ProjectsDB[[#This Row],[Item Type]]="Straight Plug-In",_xlfn.TEXTJOIN("-",TRUE,M165&amp;"-"&amp;_xlfn.LET(_xlpm.txt,ProjectsDB[[#This Row],[Assembly]],_xlpm.pos,FIND("SP",_xlpm.txt),_xlpm.pre,LEFT(_xlpm.txt,_xlpm.pos-1),IF(RIGHT(_xlpm.pre,3)="123","3PL",IF(RIGHT(_xlpm.pre,2)="12","2PL",IF(RIGHT(_xlpm.pre,1)="1","1PL","3PL")))),N165,O165,P165,Q165&amp;"W",R165),_xlfn.TEXTJOIN("-",TRUE,M165,N165,O165,P165,Q165&amp;"W",R165))</f>
        <v>Elbow Flat-AL-Silver-PET-4W-2</v>
      </c>
      <c r="T165" s="14" t="str">
        <f>IF(COUNTIF(Cycletime[Element Desc.],ProjectsDB[[#This Row],[Element Desc.]])&gt;0,"Found","Not Found")</f>
        <v>Found</v>
      </c>
    </row>
    <row r="166" spans="2:20" x14ac:dyDescent="0.25">
      <c r="B166" s="8" t="s">
        <v>482</v>
      </c>
      <c r="C166" s="9" t="s">
        <v>483</v>
      </c>
      <c r="D166" s="9" t="s">
        <v>484</v>
      </c>
      <c r="E166" s="10">
        <v>1</v>
      </c>
      <c r="F166" s="9" t="s">
        <v>110</v>
      </c>
      <c r="G166" s="9" t="s">
        <v>385</v>
      </c>
      <c r="H166" s="11"/>
      <c r="I166" s="12">
        <v>330</v>
      </c>
      <c r="J166" s="12">
        <v>600</v>
      </c>
      <c r="K166" s="12"/>
      <c r="L166" s="12">
        <f t="array" ref="L166">IFERROR(LOOKUP(2^15,SEARCH({"40A","63A","80A","100A","125A","160A","200A","250A","400A","630A","800A","1000A","1250A","1600A","2000A","2500A","3200A","4000A","5000A","6300A"},UPPER(D166)),{40,63,80,100,125,160,200,250,400,630,800,1000,1250,1600,2000,2500,3200,4000,5000,6300}),0)</f>
        <v>3200</v>
      </c>
      <c r="M166" s="9" t="str">
        <f t="shared" si="11"/>
        <v>Elbow Flat</v>
      </c>
      <c r="N166" s="9" t="str">
        <f t="shared" si="12"/>
        <v>AL</v>
      </c>
      <c r="O166" s="13" t="str">
        <f t="shared" si="13"/>
        <v>Silver</v>
      </c>
      <c r="P166" s="9" t="str">
        <f t="shared" si="14"/>
        <v>PET</v>
      </c>
      <c r="Q166" s="9" t="str">
        <f t="shared" si="15"/>
        <v>4</v>
      </c>
      <c r="R1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6" s="14" t="str">
        <f>IF(ProjectsDB[[#This Row],[Item Type]]="Straight Plug-In",_xlfn.TEXTJOIN("-",TRUE,M166&amp;"-"&amp;_xlfn.LET(_xlpm.txt,ProjectsDB[[#This Row],[Assembly]],_xlpm.pos,FIND("SP",_xlpm.txt),_xlpm.pre,LEFT(_xlpm.txt,_xlpm.pos-1),IF(RIGHT(_xlpm.pre,3)="123","3PL",IF(RIGHT(_xlpm.pre,2)="12","2PL",IF(RIGHT(_xlpm.pre,1)="1","1PL","3PL")))),N166,O166,P166,Q166&amp;"W",R166),_xlfn.TEXTJOIN("-",TRUE,M166,N166,O166,P166,Q166&amp;"W",R166))</f>
        <v>Elbow Flat-AL-Silver-PET-4W-2</v>
      </c>
      <c r="T166" s="14" t="str">
        <f>IF(COUNTIF(Cycletime[Element Desc.],ProjectsDB[[#This Row],[Element Desc.]])&gt;0,"Found","Not Found")</f>
        <v>Found</v>
      </c>
    </row>
    <row r="167" spans="2:20" x14ac:dyDescent="0.25">
      <c r="B167" s="8" t="s">
        <v>485</v>
      </c>
      <c r="C167" s="9" t="s">
        <v>486</v>
      </c>
      <c r="D167" s="9" t="s">
        <v>487</v>
      </c>
      <c r="E167" s="10">
        <v>1</v>
      </c>
      <c r="F167" s="9" t="s">
        <v>110</v>
      </c>
      <c r="G167" s="9" t="s">
        <v>385</v>
      </c>
      <c r="H167" s="11"/>
      <c r="I167" s="12">
        <v>570</v>
      </c>
      <c r="J167" s="12">
        <v>320</v>
      </c>
      <c r="K167" s="12"/>
      <c r="L167" s="12">
        <f t="array" ref="L167">IFERROR(LOOKUP(2^15,SEARCH({"40A","63A","80A","100A","125A","160A","200A","250A","400A","630A","800A","1000A","1250A","1600A","2000A","2500A","3200A","4000A","5000A","6300A"},UPPER(D167)),{40,63,80,100,125,160,200,250,400,630,800,1000,1250,1600,2000,2500,3200,4000,5000,6300}),0)</f>
        <v>3200</v>
      </c>
      <c r="M167" s="9" t="str">
        <f t="shared" si="11"/>
        <v>Elbow Flat</v>
      </c>
      <c r="N167" s="9" t="str">
        <f t="shared" si="12"/>
        <v>AL</v>
      </c>
      <c r="O167" s="13" t="str">
        <f t="shared" si="13"/>
        <v>Silver</v>
      </c>
      <c r="P167" s="9" t="str">
        <f t="shared" si="14"/>
        <v>PET</v>
      </c>
      <c r="Q167" s="9" t="str">
        <f t="shared" si="15"/>
        <v>4</v>
      </c>
      <c r="R1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7" s="14" t="str">
        <f>IF(ProjectsDB[[#This Row],[Item Type]]="Straight Plug-In",_xlfn.TEXTJOIN("-",TRUE,M167&amp;"-"&amp;_xlfn.LET(_xlpm.txt,ProjectsDB[[#This Row],[Assembly]],_xlpm.pos,FIND("SP",_xlpm.txt),_xlpm.pre,LEFT(_xlpm.txt,_xlpm.pos-1),IF(RIGHT(_xlpm.pre,3)="123","3PL",IF(RIGHT(_xlpm.pre,2)="12","2PL",IF(RIGHT(_xlpm.pre,1)="1","1PL","3PL")))),N167,O167,P167,Q167&amp;"W",R167),_xlfn.TEXTJOIN("-",TRUE,M167,N167,O167,P167,Q167&amp;"W",R167))</f>
        <v>Elbow Flat-AL-Silver-PET-4W-2</v>
      </c>
      <c r="T167" s="14" t="str">
        <f>IF(COUNTIF(Cycletime[Element Desc.],ProjectsDB[[#This Row],[Element Desc.]])&gt;0,"Found","Not Found")</f>
        <v>Found</v>
      </c>
    </row>
    <row r="168" spans="2:20" x14ac:dyDescent="0.25">
      <c r="B168" s="8" t="s">
        <v>488</v>
      </c>
      <c r="C168" s="9" t="s">
        <v>489</v>
      </c>
      <c r="D168" s="9" t="s">
        <v>490</v>
      </c>
      <c r="E168" s="10">
        <v>1</v>
      </c>
      <c r="F168" s="9" t="s">
        <v>110</v>
      </c>
      <c r="G168" s="9" t="s">
        <v>385</v>
      </c>
      <c r="H168" s="11"/>
      <c r="I168" s="12">
        <v>670</v>
      </c>
      <c r="J168" s="12">
        <v>320</v>
      </c>
      <c r="K168" s="12"/>
      <c r="L168" s="12">
        <f t="array" ref="L168">IFERROR(LOOKUP(2^15,SEARCH({"40A","63A","80A","100A","125A","160A","200A","250A","400A","630A","800A","1000A","1250A","1600A","2000A","2500A","3200A","4000A","5000A","6300A"},UPPER(D168)),{40,63,80,100,125,160,200,250,400,630,800,1000,1250,1600,2000,2500,3200,4000,5000,6300}),0)</f>
        <v>3200</v>
      </c>
      <c r="M168" s="9" t="str">
        <f t="shared" si="11"/>
        <v>Elbow Flat</v>
      </c>
      <c r="N168" s="9" t="str">
        <f t="shared" si="12"/>
        <v>AL</v>
      </c>
      <c r="O168" s="13" t="str">
        <f t="shared" si="13"/>
        <v>Silver</v>
      </c>
      <c r="P168" s="9" t="str">
        <f t="shared" si="14"/>
        <v>PET</v>
      </c>
      <c r="Q168" s="9" t="str">
        <f t="shared" si="15"/>
        <v>4</v>
      </c>
      <c r="R1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8" s="14" t="str">
        <f>IF(ProjectsDB[[#This Row],[Item Type]]="Straight Plug-In",_xlfn.TEXTJOIN("-",TRUE,M168&amp;"-"&amp;_xlfn.LET(_xlpm.txt,ProjectsDB[[#This Row],[Assembly]],_xlpm.pos,FIND("SP",_xlpm.txt),_xlpm.pre,LEFT(_xlpm.txt,_xlpm.pos-1),IF(RIGHT(_xlpm.pre,3)="123","3PL",IF(RIGHT(_xlpm.pre,2)="12","2PL",IF(RIGHT(_xlpm.pre,1)="1","1PL","3PL")))),N168,O168,P168,Q168&amp;"W",R168),_xlfn.TEXTJOIN("-",TRUE,M168,N168,O168,P168,Q168&amp;"W",R168))</f>
        <v>Elbow Flat-AL-Silver-PET-4W-2</v>
      </c>
      <c r="T168" s="14" t="str">
        <f>IF(COUNTIF(Cycletime[Element Desc.],ProjectsDB[[#This Row],[Element Desc.]])&gt;0,"Found","Not Found")</f>
        <v>Found</v>
      </c>
    </row>
    <row r="169" spans="2:20" x14ac:dyDescent="0.25">
      <c r="B169" s="8" t="s">
        <v>491</v>
      </c>
      <c r="C169" s="9" t="s">
        <v>492</v>
      </c>
      <c r="D169" s="9" t="s">
        <v>493</v>
      </c>
      <c r="E169" s="10">
        <v>1</v>
      </c>
      <c r="F169" s="9" t="s">
        <v>110</v>
      </c>
      <c r="G169" s="9" t="s">
        <v>385</v>
      </c>
      <c r="H169" s="11"/>
      <c r="I169" s="12">
        <v>350</v>
      </c>
      <c r="J169" s="12">
        <v>930</v>
      </c>
      <c r="K169" s="12"/>
      <c r="L169" s="12">
        <f t="array" ref="L169">IFERROR(LOOKUP(2^15,SEARCH({"40A","63A","80A","100A","125A","160A","200A","250A","400A","630A","800A","1000A","1250A","1600A","2000A","2500A","3200A","4000A","5000A","6300A"},UPPER(D169)),{40,63,80,100,125,160,200,250,400,630,800,1000,1250,1600,2000,2500,3200,4000,5000,6300}),0)</f>
        <v>3200</v>
      </c>
      <c r="M169" s="9" t="str">
        <f t="shared" si="11"/>
        <v>Elbow Flat</v>
      </c>
      <c r="N169" s="9" t="str">
        <f t="shared" si="12"/>
        <v>AL</v>
      </c>
      <c r="O169" s="13" t="str">
        <f t="shared" si="13"/>
        <v>Silver</v>
      </c>
      <c r="P169" s="9" t="str">
        <f t="shared" si="14"/>
        <v>PET</v>
      </c>
      <c r="Q169" s="9" t="str">
        <f t="shared" si="15"/>
        <v>4</v>
      </c>
      <c r="R1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9" s="14" t="str">
        <f>IF(ProjectsDB[[#This Row],[Item Type]]="Straight Plug-In",_xlfn.TEXTJOIN("-",TRUE,M169&amp;"-"&amp;_xlfn.LET(_xlpm.txt,ProjectsDB[[#This Row],[Assembly]],_xlpm.pos,FIND("SP",_xlpm.txt),_xlpm.pre,LEFT(_xlpm.txt,_xlpm.pos-1),IF(RIGHT(_xlpm.pre,3)="123","3PL",IF(RIGHT(_xlpm.pre,2)="12","2PL",IF(RIGHT(_xlpm.pre,1)="1","1PL","3PL")))),N169,O169,P169,Q169&amp;"W",R169),_xlfn.TEXTJOIN("-",TRUE,M169,N169,O169,P169,Q169&amp;"W",R169))</f>
        <v>Elbow Flat-AL-Silver-PET-4W-2</v>
      </c>
      <c r="T169" s="14" t="str">
        <f>IF(COUNTIF(Cycletime[Element Desc.],ProjectsDB[[#This Row],[Element Desc.]])&gt;0,"Found","Not Found")</f>
        <v>Found</v>
      </c>
    </row>
    <row r="170" spans="2:20" x14ac:dyDescent="0.25">
      <c r="B170" s="8" t="s">
        <v>494</v>
      </c>
      <c r="C170" s="9" t="s">
        <v>495</v>
      </c>
      <c r="D170" s="9" t="s">
        <v>496</v>
      </c>
      <c r="E170" s="10">
        <v>1</v>
      </c>
      <c r="F170" s="9" t="s">
        <v>110</v>
      </c>
      <c r="G170" s="9" t="s">
        <v>385</v>
      </c>
      <c r="H170" s="11"/>
      <c r="I170" s="12">
        <v>820</v>
      </c>
      <c r="J170" s="12">
        <v>1070</v>
      </c>
      <c r="K170" s="12"/>
      <c r="L170" s="12">
        <f t="array" ref="L170">IFERROR(LOOKUP(2^15,SEARCH({"40A","63A","80A","100A","125A","160A","200A","250A","400A","630A","800A","1000A","1250A","1600A","2000A","2500A","3200A","4000A","5000A","6300A"},UPPER(D170)),{40,63,80,100,125,160,200,250,400,630,800,1000,1250,1600,2000,2500,3200,4000,5000,6300}),0)</f>
        <v>3200</v>
      </c>
      <c r="M170" s="9" t="str">
        <f t="shared" si="11"/>
        <v>Elbow Edge</v>
      </c>
      <c r="N170" s="9" t="str">
        <f t="shared" si="12"/>
        <v>AL</v>
      </c>
      <c r="O170" s="13" t="str">
        <f t="shared" si="13"/>
        <v>Silver</v>
      </c>
      <c r="P170" s="9" t="str">
        <f t="shared" si="14"/>
        <v>PET</v>
      </c>
      <c r="Q170" s="9" t="str">
        <f t="shared" si="15"/>
        <v>4</v>
      </c>
      <c r="R1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0" s="14" t="str">
        <f>IF(ProjectsDB[[#This Row],[Item Type]]="Straight Plug-In",_xlfn.TEXTJOIN("-",TRUE,M170&amp;"-"&amp;_xlfn.LET(_xlpm.txt,ProjectsDB[[#This Row],[Assembly]],_xlpm.pos,FIND("SP",_xlpm.txt),_xlpm.pre,LEFT(_xlpm.txt,_xlpm.pos-1),IF(RIGHT(_xlpm.pre,3)="123","3PL",IF(RIGHT(_xlpm.pre,2)="12","2PL",IF(RIGHT(_xlpm.pre,1)="1","1PL","3PL")))),N170,O170,P170,Q170&amp;"W",R170),_xlfn.TEXTJOIN("-",TRUE,M170,N170,O170,P170,Q170&amp;"W",R170))</f>
        <v>Elbow Edge-AL-Silver-PET-4W-2</v>
      </c>
      <c r="T170" s="14" t="str">
        <f>IF(COUNTIF(Cycletime[Element Desc.],ProjectsDB[[#This Row],[Element Desc.]])&gt;0,"Found","Not Found")</f>
        <v>Found</v>
      </c>
    </row>
    <row r="171" spans="2:20" x14ac:dyDescent="0.25">
      <c r="B171" s="8" t="s">
        <v>497</v>
      </c>
      <c r="C171" s="9" t="s">
        <v>498</v>
      </c>
      <c r="D171" s="9" t="s">
        <v>499</v>
      </c>
      <c r="E171" s="10">
        <v>1</v>
      </c>
      <c r="F171" s="9" t="s">
        <v>110</v>
      </c>
      <c r="G171" s="9" t="s">
        <v>385</v>
      </c>
      <c r="H171" s="11"/>
      <c r="I171" s="12">
        <v>400</v>
      </c>
      <c r="J171" s="12">
        <v>310</v>
      </c>
      <c r="K171" s="12"/>
      <c r="L171" s="12">
        <f t="array" ref="L171">IFERROR(LOOKUP(2^15,SEARCH({"40A","63A","80A","100A","125A","160A","200A","250A","400A","630A","800A","1000A","1250A","1600A","2000A","2500A","3200A","4000A","5000A","6300A"},UPPER(D171)),{40,63,80,100,125,160,200,250,400,630,800,1000,1250,1600,2000,2500,3200,4000,5000,6300}),0)</f>
        <v>3200</v>
      </c>
      <c r="M171" s="9" t="str">
        <f t="shared" si="11"/>
        <v>Elbow Flat</v>
      </c>
      <c r="N171" s="9" t="str">
        <f t="shared" si="12"/>
        <v>AL</v>
      </c>
      <c r="O171" s="13" t="str">
        <f t="shared" si="13"/>
        <v>Silver</v>
      </c>
      <c r="P171" s="9" t="str">
        <f t="shared" si="14"/>
        <v>PET</v>
      </c>
      <c r="Q171" s="9" t="str">
        <f t="shared" si="15"/>
        <v>4</v>
      </c>
      <c r="R1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1" s="14" t="str">
        <f>IF(ProjectsDB[[#This Row],[Item Type]]="Straight Plug-In",_xlfn.TEXTJOIN("-",TRUE,M171&amp;"-"&amp;_xlfn.LET(_xlpm.txt,ProjectsDB[[#This Row],[Assembly]],_xlpm.pos,FIND("SP",_xlpm.txt),_xlpm.pre,LEFT(_xlpm.txt,_xlpm.pos-1),IF(RIGHT(_xlpm.pre,3)="123","3PL",IF(RIGHT(_xlpm.pre,2)="12","2PL",IF(RIGHT(_xlpm.pre,1)="1","1PL","3PL")))),N171,O171,P171,Q171&amp;"W",R171),_xlfn.TEXTJOIN("-",TRUE,M171,N171,O171,P171,Q171&amp;"W",R171))</f>
        <v>Elbow Flat-AL-Silver-PET-4W-2</v>
      </c>
      <c r="T171" s="14" t="str">
        <f>IF(COUNTIF(Cycletime[Element Desc.],ProjectsDB[[#This Row],[Element Desc.]])&gt;0,"Found","Not Found")</f>
        <v>Found</v>
      </c>
    </row>
    <row r="172" spans="2:20" x14ac:dyDescent="0.25">
      <c r="B172" s="8" t="s">
        <v>500</v>
      </c>
      <c r="C172" s="9" t="s">
        <v>501</v>
      </c>
      <c r="D172" s="9" t="s">
        <v>502</v>
      </c>
      <c r="E172" s="10">
        <v>1</v>
      </c>
      <c r="F172" s="9" t="s">
        <v>110</v>
      </c>
      <c r="G172" s="9" t="s">
        <v>385</v>
      </c>
      <c r="H172" s="11"/>
      <c r="I172" s="12">
        <v>420</v>
      </c>
      <c r="J172" s="12">
        <v>320</v>
      </c>
      <c r="K172" s="12"/>
      <c r="L172" s="12">
        <f t="array" ref="L172">IFERROR(LOOKUP(2^15,SEARCH({"40A","63A","80A","100A","125A","160A","200A","250A","400A","630A","800A","1000A","1250A","1600A","2000A","2500A","3200A","4000A","5000A","6300A"},UPPER(D172)),{40,63,80,100,125,160,200,250,400,630,800,1000,1250,1600,2000,2500,3200,4000,5000,6300}),0)</f>
        <v>3200</v>
      </c>
      <c r="M172" s="9" t="str">
        <f t="shared" si="11"/>
        <v>Elbow Flat</v>
      </c>
      <c r="N172" s="9" t="str">
        <f t="shared" si="12"/>
        <v>AL</v>
      </c>
      <c r="O172" s="13" t="str">
        <f t="shared" si="13"/>
        <v>Silver</v>
      </c>
      <c r="P172" s="9" t="str">
        <f t="shared" si="14"/>
        <v>PET</v>
      </c>
      <c r="Q172" s="9" t="str">
        <f t="shared" si="15"/>
        <v>4</v>
      </c>
      <c r="R1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2" s="14" t="str">
        <f>IF(ProjectsDB[[#This Row],[Item Type]]="Straight Plug-In",_xlfn.TEXTJOIN("-",TRUE,M172&amp;"-"&amp;_xlfn.LET(_xlpm.txt,ProjectsDB[[#This Row],[Assembly]],_xlpm.pos,FIND("SP",_xlpm.txt),_xlpm.pre,LEFT(_xlpm.txt,_xlpm.pos-1),IF(RIGHT(_xlpm.pre,3)="123","3PL",IF(RIGHT(_xlpm.pre,2)="12","2PL",IF(RIGHT(_xlpm.pre,1)="1","1PL","3PL")))),N172,O172,P172,Q172&amp;"W",R172),_xlfn.TEXTJOIN("-",TRUE,M172,N172,O172,P172,Q172&amp;"W",R172))</f>
        <v>Elbow Flat-AL-Silver-PET-4W-2</v>
      </c>
      <c r="T172" s="14" t="str">
        <f>IF(COUNTIF(Cycletime[Element Desc.],ProjectsDB[[#This Row],[Element Desc.]])&gt;0,"Found","Not Found")</f>
        <v>Found</v>
      </c>
    </row>
    <row r="173" spans="2:20" x14ac:dyDescent="0.25">
      <c r="B173" s="8" t="s">
        <v>503</v>
      </c>
      <c r="C173" s="9" t="s">
        <v>504</v>
      </c>
      <c r="D173" s="9" t="s">
        <v>505</v>
      </c>
      <c r="E173" s="10">
        <v>1</v>
      </c>
      <c r="F173" s="9" t="s">
        <v>110</v>
      </c>
      <c r="G173" s="9" t="s">
        <v>385</v>
      </c>
      <c r="H173" s="11"/>
      <c r="I173" s="12">
        <v>540</v>
      </c>
      <c r="J173" s="12">
        <v>560</v>
      </c>
      <c r="K173" s="12"/>
      <c r="L173" s="12">
        <f t="array" ref="L173">IFERROR(LOOKUP(2^15,SEARCH({"40A","63A","80A","100A","125A","160A","200A","250A","400A","630A","800A","1000A","1250A","1600A","2000A","2500A","3200A","4000A","5000A","6300A"},UPPER(D173)),{40,63,80,100,125,160,200,250,400,630,800,1000,1250,1600,2000,2500,3200,4000,5000,6300}),0)</f>
        <v>3200</v>
      </c>
      <c r="M173" s="9" t="str">
        <f t="shared" si="11"/>
        <v>Elbow Edge</v>
      </c>
      <c r="N173" s="9" t="str">
        <f t="shared" si="12"/>
        <v>AL</v>
      </c>
      <c r="O173" s="13" t="str">
        <f t="shared" si="13"/>
        <v>Silver</v>
      </c>
      <c r="P173" s="9" t="str">
        <f t="shared" si="14"/>
        <v>PET</v>
      </c>
      <c r="Q173" s="9" t="str">
        <f t="shared" si="15"/>
        <v>4</v>
      </c>
      <c r="R1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3" s="14" t="str">
        <f>IF(ProjectsDB[[#This Row],[Item Type]]="Straight Plug-In",_xlfn.TEXTJOIN("-",TRUE,M173&amp;"-"&amp;_xlfn.LET(_xlpm.txt,ProjectsDB[[#This Row],[Assembly]],_xlpm.pos,FIND("SP",_xlpm.txt),_xlpm.pre,LEFT(_xlpm.txt,_xlpm.pos-1),IF(RIGHT(_xlpm.pre,3)="123","3PL",IF(RIGHT(_xlpm.pre,2)="12","2PL",IF(RIGHT(_xlpm.pre,1)="1","1PL","3PL")))),N173,O173,P173,Q173&amp;"W",R173),_xlfn.TEXTJOIN("-",TRUE,M173,N173,O173,P173,Q173&amp;"W",R173))</f>
        <v>Elbow Edge-AL-Silver-PET-4W-2</v>
      </c>
      <c r="T173" s="14" t="str">
        <f>IF(COUNTIF(Cycletime[Element Desc.],ProjectsDB[[#This Row],[Element Desc.]])&gt;0,"Found","Not Found")</f>
        <v>Found</v>
      </c>
    </row>
    <row r="174" spans="2:20" x14ac:dyDescent="0.25">
      <c r="B174" s="8" t="s">
        <v>506</v>
      </c>
      <c r="C174" s="9" t="s">
        <v>507</v>
      </c>
      <c r="D174" s="9" t="s">
        <v>508</v>
      </c>
      <c r="E174" s="10">
        <v>1</v>
      </c>
      <c r="F174" s="9" t="s">
        <v>110</v>
      </c>
      <c r="G174" s="9" t="s">
        <v>385</v>
      </c>
      <c r="H174" s="11"/>
      <c r="I174" s="12">
        <v>610</v>
      </c>
      <c r="J174" s="12">
        <v>320</v>
      </c>
      <c r="K174" s="12"/>
      <c r="L174" s="12">
        <f t="array" ref="L174">IFERROR(LOOKUP(2^15,SEARCH({"40A","63A","80A","100A","125A","160A","200A","250A","400A","630A","800A","1000A","1250A","1600A","2000A","2500A","3200A","4000A","5000A","6300A"},UPPER(D174)),{40,63,80,100,125,160,200,250,400,630,800,1000,1250,1600,2000,2500,3200,4000,5000,6300}),0)</f>
        <v>3200</v>
      </c>
      <c r="M174" s="9" t="str">
        <f t="shared" si="11"/>
        <v>Elbow Flat</v>
      </c>
      <c r="N174" s="9" t="str">
        <f t="shared" si="12"/>
        <v>AL</v>
      </c>
      <c r="O174" s="13" t="str">
        <f t="shared" si="13"/>
        <v>Silver</v>
      </c>
      <c r="P174" s="9" t="str">
        <f t="shared" si="14"/>
        <v>PET</v>
      </c>
      <c r="Q174" s="9" t="str">
        <f t="shared" si="15"/>
        <v>4</v>
      </c>
      <c r="R1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4" s="14" t="str">
        <f>IF(ProjectsDB[[#This Row],[Item Type]]="Straight Plug-In",_xlfn.TEXTJOIN("-",TRUE,M174&amp;"-"&amp;_xlfn.LET(_xlpm.txt,ProjectsDB[[#This Row],[Assembly]],_xlpm.pos,FIND("SP",_xlpm.txt),_xlpm.pre,LEFT(_xlpm.txt,_xlpm.pos-1),IF(RIGHT(_xlpm.pre,3)="123","3PL",IF(RIGHT(_xlpm.pre,2)="12","2PL",IF(RIGHT(_xlpm.pre,1)="1","1PL","3PL")))),N174,O174,P174,Q174&amp;"W",R174),_xlfn.TEXTJOIN("-",TRUE,M174,N174,O174,P174,Q174&amp;"W",R174))</f>
        <v>Elbow Flat-AL-Silver-PET-4W-2</v>
      </c>
      <c r="T174" s="14" t="str">
        <f>IF(COUNTIF(Cycletime[Element Desc.],ProjectsDB[[#This Row],[Element Desc.]])&gt;0,"Found","Not Found")</f>
        <v>Found</v>
      </c>
    </row>
    <row r="175" spans="2:20" x14ac:dyDescent="0.25">
      <c r="B175" s="8" t="s">
        <v>509</v>
      </c>
      <c r="C175" s="9" t="s">
        <v>510</v>
      </c>
      <c r="D175" s="9" t="s">
        <v>511</v>
      </c>
      <c r="E175" s="10">
        <v>1</v>
      </c>
      <c r="F175" s="9" t="s">
        <v>110</v>
      </c>
      <c r="G175" s="9" t="s">
        <v>385</v>
      </c>
      <c r="H175" s="11"/>
      <c r="I175" s="12">
        <v>910</v>
      </c>
      <c r="J175" s="12">
        <v>630</v>
      </c>
      <c r="K175" s="12"/>
      <c r="L175" s="12">
        <f t="array" ref="L175">IFERROR(LOOKUP(2^15,SEARCH({"40A","63A","80A","100A","125A","160A","200A","250A","400A","630A","800A","1000A","1250A","1600A","2000A","2500A","3200A","4000A","5000A","6300A"},UPPER(D175)),{40,63,80,100,125,160,200,250,400,630,800,1000,1250,1600,2000,2500,3200,4000,5000,6300}),0)</f>
        <v>3200</v>
      </c>
      <c r="M175" s="9" t="str">
        <f t="shared" si="11"/>
        <v>Elbow Edge</v>
      </c>
      <c r="N175" s="9" t="str">
        <f t="shared" si="12"/>
        <v>AL</v>
      </c>
      <c r="O175" s="13" t="str">
        <f t="shared" si="13"/>
        <v>Silver</v>
      </c>
      <c r="P175" s="9" t="str">
        <f t="shared" si="14"/>
        <v>PET</v>
      </c>
      <c r="Q175" s="9" t="str">
        <f t="shared" si="15"/>
        <v>4</v>
      </c>
      <c r="R1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5" s="14" t="str">
        <f>IF(ProjectsDB[[#This Row],[Item Type]]="Straight Plug-In",_xlfn.TEXTJOIN("-",TRUE,M175&amp;"-"&amp;_xlfn.LET(_xlpm.txt,ProjectsDB[[#This Row],[Assembly]],_xlpm.pos,FIND("SP",_xlpm.txt),_xlpm.pre,LEFT(_xlpm.txt,_xlpm.pos-1),IF(RIGHT(_xlpm.pre,3)="123","3PL",IF(RIGHT(_xlpm.pre,2)="12","2PL",IF(RIGHT(_xlpm.pre,1)="1","1PL","3PL")))),N175,O175,P175,Q175&amp;"W",R175),_xlfn.TEXTJOIN("-",TRUE,M175,N175,O175,P175,Q175&amp;"W",R175))</f>
        <v>Elbow Edge-AL-Silver-PET-4W-2</v>
      </c>
      <c r="T175" s="14" t="str">
        <f>IF(COUNTIF(Cycletime[Element Desc.],ProjectsDB[[#This Row],[Element Desc.]])&gt;0,"Found","Not Found")</f>
        <v>Found</v>
      </c>
    </row>
    <row r="176" spans="2:20" x14ac:dyDescent="0.25">
      <c r="B176" s="8" t="s">
        <v>512</v>
      </c>
      <c r="C176" s="9" t="s">
        <v>513</v>
      </c>
      <c r="D176" s="9" t="s">
        <v>514</v>
      </c>
      <c r="E176" s="10">
        <v>1</v>
      </c>
      <c r="F176" s="9" t="s">
        <v>110</v>
      </c>
      <c r="G176" s="9" t="s">
        <v>385</v>
      </c>
      <c r="H176" s="11"/>
      <c r="I176" s="12">
        <v>450</v>
      </c>
      <c r="J176" s="12">
        <v>530</v>
      </c>
      <c r="K176" s="12"/>
      <c r="L176" s="12">
        <f t="array" ref="L176">IFERROR(LOOKUP(2^15,SEARCH({"40A","63A","80A","100A","125A","160A","200A","250A","400A","630A","800A","1000A","1250A","1600A","2000A","2500A","3200A","4000A","5000A","6300A"},UPPER(D176)),{40,63,80,100,125,160,200,250,400,630,800,1000,1250,1600,2000,2500,3200,4000,5000,6300}),0)</f>
        <v>3200</v>
      </c>
      <c r="M176" s="9" t="str">
        <f t="shared" si="11"/>
        <v>Elbow Edge</v>
      </c>
      <c r="N176" s="9" t="str">
        <f t="shared" si="12"/>
        <v>AL</v>
      </c>
      <c r="O176" s="13" t="str">
        <f t="shared" si="13"/>
        <v>Silver</v>
      </c>
      <c r="P176" s="9" t="str">
        <f t="shared" si="14"/>
        <v>PET</v>
      </c>
      <c r="Q176" s="9" t="str">
        <f t="shared" si="15"/>
        <v>4</v>
      </c>
      <c r="R1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6" s="14" t="str">
        <f>IF(ProjectsDB[[#This Row],[Item Type]]="Straight Plug-In",_xlfn.TEXTJOIN("-",TRUE,M176&amp;"-"&amp;_xlfn.LET(_xlpm.txt,ProjectsDB[[#This Row],[Assembly]],_xlpm.pos,FIND("SP",_xlpm.txt),_xlpm.pre,LEFT(_xlpm.txt,_xlpm.pos-1),IF(RIGHT(_xlpm.pre,3)="123","3PL",IF(RIGHT(_xlpm.pre,2)="12","2PL",IF(RIGHT(_xlpm.pre,1)="1","1PL","3PL")))),N176,O176,P176,Q176&amp;"W",R176),_xlfn.TEXTJOIN("-",TRUE,M176,N176,O176,P176,Q176&amp;"W",R176))</f>
        <v>Elbow Edge-AL-Silver-PET-4W-2</v>
      </c>
      <c r="T176" s="14" t="str">
        <f>IF(COUNTIF(Cycletime[Element Desc.],ProjectsDB[[#This Row],[Element Desc.]])&gt;0,"Found","Not Found")</f>
        <v>Found</v>
      </c>
    </row>
    <row r="177" spans="2:20" x14ac:dyDescent="0.25">
      <c r="B177" s="8" t="s">
        <v>515</v>
      </c>
      <c r="C177" s="9" t="s">
        <v>516</v>
      </c>
      <c r="D177" s="9" t="s">
        <v>517</v>
      </c>
      <c r="E177" s="10">
        <v>1</v>
      </c>
      <c r="F177" s="9" t="s">
        <v>110</v>
      </c>
      <c r="G177" s="9" t="s">
        <v>385</v>
      </c>
      <c r="H177" s="11"/>
      <c r="I177" s="12">
        <v>310</v>
      </c>
      <c r="J177" s="12">
        <v>660</v>
      </c>
      <c r="K177" s="12"/>
      <c r="L177" s="12">
        <f t="array" ref="L177">IFERROR(LOOKUP(2^15,SEARCH({"40A","63A","80A","100A","125A","160A","200A","250A","400A","630A","800A","1000A","1250A","1600A","2000A","2500A","3200A","4000A","5000A","6300A"},UPPER(D177)),{40,63,80,100,125,160,200,250,400,630,800,1000,1250,1600,2000,2500,3200,4000,5000,6300}),0)</f>
        <v>3200</v>
      </c>
      <c r="M177" s="9" t="str">
        <f t="shared" si="11"/>
        <v>Elbow Flat</v>
      </c>
      <c r="N177" s="9" t="str">
        <f t="shared" si="12"/>
        <v>AL</v>
      </c>
      <c r="O177" s="13" t="str">
        <f t="shared" si="13"/>
        <v>Silver</v>
      </c>
      <c r="P177" s="9" t="str">
        <f t="shared" si="14"/>
        <v>PET</v>
      </c>
      <c r="Q177" s="9" t="str">
        <f t="shared" si="15"/>
        <v>4</v>
      </c>
      <c r="R1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7" s="14" t="str">
        <f>IF(ProjectsDB[[#This Row],[Item Type]]="Straight Plug-In",_xlfn.TEXTJOIN("-",TRUE,M177&amp;"-"&amp;_xlfn.LET(_xlpm.txt,ProjectsDB[[#This Row],[Assembly]],_xlpm.pos,FIND("SP",_xlpm.txt),_xlpm.pre,LEFT(_xlpm.txt,_xlpm.pos-1),IF(RIGHT(_xlpm.pre,3)="123","3PL",IF(RIGHT(_xlpm.pre,2)="12","2PL",IF(RIGHT(_xlpm.pre,1)="1","1PL","3PL")))),N177,O177,P177,Q177&amp;"W",R177),_xlfn.TEXTJOIN("-",TRUE,M177,N177,O177,P177,Q177&amp;"W",R177))</f>
        <v>Elbow Flat-AL-Silver-PET-4W-2</v>
      </c>
      <c r="T177" s="14" t="str">
        <f>IF(COUNTIF(Cycletime[Element Desc.],ProjectsDB[[#This Row],[Element Desc.]])&gt;0,"Found","Not Found")</f>
        <v>Found</v>
      </c>
    </row>
    <row r="178" spans="2:20" x14ac:dyDescent="0.25">
      <c r="B178" s="8" t="s">
        <v>518</v>
      </c>
      <c r="C178" s="9" t="s">
        <v>519</v>
      </c>
      <c r="D178" s="9" t="s">
        <v>520</v>
      </c>
      <c r="E178" s="10">
        <v>1</v>
      </c>
      <c r="F178" s="9" t="s">
        <v>110</v>
      </c>
      <c r="G178" s="9" t="s">
        <v>385</v>
      </c>
      <c r="H178" s="11"/>
      <c r="I178" s="12">
        <v>760</v>
      </c>
      <c r="J178" s="12">
        <v>450</v>
      </c>
      <c r="K178" s="12"/>
      <c r="L178" s="12">
        <f t="array" ref="L178">IFERROR(LOOKUP(2^15,SEARCH({"40A","63A","80A","100A","125A","160A","200A","250A","400A","630A","800A","1000A","1250A","1600A","2000A","2500A","3200A","4000A","5000A","6300A"},UPPER(D178)),{40,63,80,100,125,160,200,250,400,630,800,1000,1250,1600,2000,2500,3200,4000,5000,6300}),0)</f>
        <v>3200</v>
      </c>
      <c r="M178" s="9" t="str">
        <f t="shared" si="11"/>
        <v>Elbow Edge</v>
      </c>
      <c r="N178" s="9" t="str">
        <f t="shared" si="12"/>
        <v>AL</v>
      </c>
      <c r="O178" s="13" t="str">
        <f t="shared" si="13"/>
        <v>Silver</v>
      </c>
      <c r="P178" s="9" t="str">
        <f t="shared" si="14"/>
        <v>PET</v>
      </c>
      <c r="Q178" s="9" t="str">
        <f t="shared" si="15"/>
        <v>4</v>
      </c>
      <c r="R1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8" s="14" t="str">
        <f>IF(ProjectsDB[[#This Row],[Item Type]]="Straight Plug-In",_xlfn.TEXTJOIN("-",TRUE,M178&amp;"-"&amp;_xlfn.LET(_xlpm.txt,ProjectsDB[[#This Row],[Assembly]],_xlpm.pos,FIND("SP",_xlpm.txt),_xlpm.pre,LEFT(_xlpm.txt,_xlpm.pos-1),IF(RIGHT(_xlpm.pre,3)="123","3PL",IF(RIGHT(_xlpm.pre,2)="12","2PL",IF(RIGHT(_xlpm.pre,1)="1","1PL","3PL")))),N178,O178,P178,Q178&amp;"W",R178),_xlfn.TEXTJOIN("-",TRUE,M178,N178,O178,P178,Q178&amp;"W",R178))</f>
        <v>Elbow Edge-AL-Silver-PET-4W-2</v>
      </c>
      <c r="T178" s="14" t="str">
        <f>IF(COUNTIF(Cycletime[Element Desc.],ProjectsDB[[#This Row],[Element Desc.]])&gt;0,"Found","Not Found")</f>
        <v>Found</v>
      </c>
    </row>
    <row r="179" spans="2:20" x14ac:dyDescent="0.25">
      <c r="B179" s="8" t="s">
        <v>521</v>
      </c>
      <c r="C179" s="9" t="s">
        <v>522</v>
      </c>
      <c r="D179" s="9" t="s">
        <v>523</v>
      </c>
      <c r="E179" s="10">
        <v>1</v>
      </c>
      <c r="F179" s="9" t="s">
        <v>110</v>
      </c>
      <c r="G179" s="9" t="s">
        <v>385</v>
      </c>
      <c r="H179" s="11"/>
      <c r="I179" s="12">
        <v>320</v>
      </c>
      <c r="J179" s="12">
        <v>570</v>
      </c>
      <c r="K179" s="12"/>
      <c r="L179" s="12">
        <f t="array" ref="L179">IFERROR(LOOKUP(2^15,SEARCH({"40A","63A","80A","100A","125A","160A","200A","250A","400A","630A","800A","1000A","1250A","1600A","2000A","2500A","3200A","4000A","5000A","6300A"},UPPER(D179)),{40,63,80,100,125,160,200,250,400,630,800,1000,1250,1600,2000,2500,3200,4000,5000,6300}),0)</f>
        <v>3200</v>
      </c>
      <c r="M179" s="9" t="str">
        <f t="shared" si="11"/>
        <v>Elbow Flat</v>
      </c>
      <c r="N179" s="9" t="str">
        <f t="shared" si="12"/>
        <v>AL</v>
      </c>
      <c r="O179" s="13" t="str">
        <f t="shared" si="13"/>
        <v>Silver</v>
      </c>
      <c r="P179" s="9" t="str">
        <f t="shared" si="14"/>
        <v>PET</v>
      </c>
      <c r="Q179" s="9" t="str">
        <f t="shared" si="15"/>
        <v>4</v>
      </c>
      <c r="R1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9" s="14" t="str">
        <f>IF(ProjectsDB[[#This Row],[Item Type]]="Straight Plug-In",_xlfn.TEXTJOIN("-",TRUE,M179&amp;"-"&amp;_xlfn.LET(_xlpm.txt,ProjectsDB[[#This Row],[Assembly]],_xlpm.pos,FIND("SP",_xlpm.txt),_xlpm.pre,LEFT(_xlpm.txt,_xlpm.pos-1),IF(RIGHT(_xlpm.pre,3)="123","3PL",IF(RIGHT(_xlpm.pre,2)="12","2PL",IF(RIGHT(_xlpm.pre,1)="1","1PL","3PL")))),N179,O179,P179,Q179&amp;"W",R179),_xlfn.TEXTJOIN("-",TRUE,M179,N179,O179,P179,Q179&amp;"W",R179))</f>
        <v>Elbow Flat-AL-Silver-PET-4W-2</v>
      </c>
      <c r="T179" s="14" t="str">
        <f>IF(COUNTIF(Cycletime[Element Desc.],ProjectsDB[[#This Row],[Element Desc.]])&gt;0,"Found","Not Found")</f>
        <v>Found</v>
      </c>
    </row>
    <row r="180" spans="2:20" x14ac:dyDescent="0.25">
      <c r="B180" s="8" t="s">
        <v>524</v>
      </c>
      <c r="C180" s="9" t="s">
        <v>525</v>
      </c>
      <c r="D180" s="9" t="s">
        <v>526</v>
      </c>
      <c r="E180" s="10">
        <v>1</v>
      </c>
      <c r="F180" s="9" t="s">
        <v>110</v>
      </c>
      <c r="G180" s="9" t="s">
        <v>385</v>
      </c>
      <c r="H180" s="11"/>
      <c r="I180" s="12">
        <v>520</v>
      </c>
      <c r="J180" s="12">
        <v>450</v>
      </c>
      <c r="K180" s="12"/>
      <c r="L180" s="12">
        <f t="array" ref="L180">IFERROR(LOOKUP(2^15,SEARCH({"40A","63A","80A","100A","125A","160A","200A","250A","400A","630A","800A","1000A","1250A","1600A","2000A","2500A","3200A","4000A","5000A","6300A"},UPPER(D180)),{40,63,80,100,125,160,200,250,400,630,800,1000,1250,1600,2000,2500,3200,4000,5000,6300}),0)</f>
        <v>3200</v>
      </c>
      <c r="M180" s="9" t="str">
        <f t="shared" si="11"/>
        <v>Elbow Edge</v>
      </c>
      <c r="N180" s="9" t="str">
        <f t="shared" si="12"/>
        <v>AL</v>
      </c>
      <c r="O180" s="13" t="str">
        <f t="shared" si="13"/>
        <v>Silver</v>
      </c>
      <c r="P180" s="9" t="str">
        <f t="shared" si="14"/>
        <v>PET</v>
      </c>
      <c r="Q180" s="9" t="str">
        <f t="shared" si="15"/>
        <v>4</v>
      </c>
      <c r="R1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80" s="14" t="str">
        <f>IF(ProjectsDB[[#This Row],[Item Type]]="Straight Plug-In",_xlfn.TEXTJOIN("-",TRUE,M180&amp;"-"&amp;_xlfn.LET(_xlpm.txt,ProjectsDB[[#This Row],[Assembly]],_xlpm.pos,FIND("SP",_xlpm.txt),_xlpm.pre,LEFT(_xlpm.txt,_xlpm.pos-1),IF(RIGHT(_xlpm.pre,3)="123","3PL",IF(RIGHT(_xlpm.pre,2)="12","2PL",IF(RIGHT(_xlpm.pre,1)="1","1PL","3PL")))),N180,O180,P180,Q180&amp;"W",R180),_xlfn.TEXTJOIN("-",TRUE,M180,N180,O180,P180,Q180&amp;"W",R180))</f>
        <v>Elbow Edge-AL-Silver-PET-4W-2</v>
      </c>
      <c r="T180" s="14" t="str">
        <f>IF(COUNTIF(Cycletime[Element Desc.],ProjectsDB[[#This Row],[Element Desc.]])&gt;0,"Found","Not Found")</f>
        <v>Found</v>
      </c>
    </row>
    <row r="181" spans="2:20" x14ac:dyDescent="0.25">
      <c r="B181" s="8" t="s">
        <v>527</v>
      </c>
      <c r="C181" s="9" t="s">
        <v>522</v>
      </c>
      <c r="D181" s="9" t="s">
        <v>523</v>
      </c>
      <c r="E181" s="10">
        <v>1</v>
      </c>
      <c r="F181" s="9" t="s">
        <v>110</v>
      </c>
      <c r="G181" s="9" t="s">
        <v>385</v>
      </c>
      <c r="H181" s="11"/>
      <c r="I181" s="12">
        <v>320</v>
      </c>
      <c r="J181" s="12">
        <v>570</v>
      </c>
      <c r="K181" s="12"/>
      <c r="L181" s="12">
        <f t="array" ref="L181">IFERROR(LOOKUP(2^15,SEARCH({"40A","63A","80A","100A","125A","160A","200A","250A","400A","630A","800A","1000A","1250A","1600A","2000A","2500A","3200A","4000A","5000A","6300A"},UPPER(D181)),{40,63,80,100,125,160,200,250,400,630,800,1000,1250,1600,2000,2500,3200,4000,5000,6300}),0)</f>
        <v>3200</v>
      </c>
      <c r="M181" s="9" t="str">
        <f t="shared" si="11"/>
        <v>Elbow Flat</v>
      </c>
      <c r="N181" s="9" t="str">
        <f t="shared" si="12"/>
        <v>AL</v>
      </c>
      <c r="O181" s="13" t="str">
        <f t="shared" si="13"/>
        <v>Silver</v>
      </c>
      <c r="P181" s="9" t="str">
        <f t="shared" si="14"/>
        <v>PET</v>
      </c>
      <c r="Q181" s="9" t="str">
        <f t="shared" si="15"/>
        <v>4</v>
      </c>
      <c r="R1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81" s="14" t="str">
        <f>IF(ProjectsDB[[#This Row],[Item Type]]="Straight Plug-In",_xlfn.TEXTJOIN("-",TRUE,M181&amp;"-"&amp;_xlfn.LET(_xlpm.txt,ProjectsDB[[#This Row],[Assembly]],_xlpm.pos,FIND("SP",_xlpm.txt),_xlpm.pre,LEFT(_xlpm.txt,_xlpm.pos-1),IF(RIGHT(_xlpm.pre,3)="123","3PL",IF(RIGHT(_xlpm.pre,2)="12","2PL",IF(RIGHT(_xlpm.pre,1)="1","1PL","3PL")))),N181,O181,P181,Q181&amp;"W",R181),_xlfn.TEXTJOIN("-",TRUE,M181,N181,O181,P181,Q181&amp;"W",R181))</f>
        <v>Elbow Flat-AL-Silver-PET-4W-2</v>
      </c>
      <c r="T181" s="14" t="str">
        <f>IF(COUNTIF(Cycletime[Element Desc.],ProjectsDB[[#This Row],[Element Desc.]])&gt;0,"Found","Not Found")</f>
        <v>Found</v>
      </c>
    </row>
    <row r="182" spans="2:20" x14ac:dyDescent="0.25">
      <c r="B182" s="8" t="s">
        <v>528</v>
      </c>
      <c r="C182" s="9" t="s">
        <v>529</v>
      </c>
      <c r="D182" s="9" t="s">
        <v>530</v>
      </c>
      <c r="E182" s="10">
        <v>1</v>
      </c>
      <c r="F182" s="9" t="s">
        <v>110</v>
      </c>
      <c r="G182" s="9" t="s">
        <v>385</v>
      </c>
      <c r="H182" s="11"/>
      <c r="I182" s="12">
        <v>300</v>
      </c>
      <c r="J182" s="12">
        <v>760</v>
      </c>
      <c r="K182" s="12"/>
      <c r="L182" s="12">
        <f t="array" ref="L182">IFERROR(LOOKUP(2^15,SEARCH({"40A","63A","80A","100A","125A","160A","200A","250A","400A","630A","800A","1000A","1250A","1600A","2000A","2500A","3200A","4000A","5000A","6300A"},UPPER(D182)),{40,63,80,100,125,160,200,250,400,630,800,1000,1250,1600,2000,2500,3200,4000,5000,6300}),0)</f>
        <v>3200</v>
      </c>
      <c r="M182" s="9" t="str">
        <f t="shared" si="11"/>
        <v>Elbow Flat</v>
      </c>
      <c r="N182" s="9" t="str">
        <f t="shared" si="12"/>
        <v>AL</v>
      </c>
      <c r="O182" s="13" t="str">
        <f t="shared" si="13"/>
        <v>Silver</v>
      </c>
      <c r="P182" s="9" t="str">
        <f t="shared" si="14"/>
        <v>PET</v>
      </c>
      <c r="Q182" s="9" t="str">
        <f t="shared" si="15"/>
        <v>4</v>
      </c>
      <c r="R1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82" s="14" t="str">
        <f>IF(ProjectsDB[[#This Row],[Item Type]]="Straight Plug-In",_xlfn.TEXTJOIN("-",TRUE,M182&amp;"-"&amp;_xlfn.LET(_xlpm.txt,ProjectsDB[[#This Row],[Assembly]],_xlpm.pos,FIND("SP",_xlpm.txt),_xlpm.pre,LEFT(_xlpm.txt,_xlpm.pos-1),IF(RIGHT(_xlpm.pre,3)="123","3PL",IF(RIGHT(_xlpm.pre,2)="12","2PL",IF(RIGHT(_xlpm.pre,1)="1","1PL","3PL")))),N182,O182,P182,Q182&amp;"W",R182),_xlfn.TEXTJOIN("-",TRUE,M182,N182,O182,P182,Q182&amp;"W",R182))</f>
        <v>Elbow Flat-AL-Silver-PET-4W-2</v>
      </c>
      <c r="T182" s="14" t="str">
        <f>IF(COUNTIF(Cycletime[Element Desc.],ProjectsDB[[#This Row],[Element Desc.]])&gt;0,"Found","Not Found")</f>
        <v>Found</v>
      </c>
    </row>
    <row r="183" spans="2:20" x14ac:dyDescent="0.25">
      <c r="B183" s="8" t="s">
        <v>531</v>
      </c>
      <c r="C183" s="9" t="s">
        <v>532</v>
      </c>
      <c r="D183" s="9" t="s">
        <v>533</v>
      </c>
      <c r="E183" s="10">
        <v>1</v>
      </c>
      <c r="F183" s="9" t="s">
        <v>110</v>
      </c>
      <c r="G183" s="9" t="s">
        <v>385</v>
      </c>
      <c r="H183" s="11"/>
      <c r="I183" s="12">
        <v>320</v>
      </c>
      <c r="J183" s="12">
        <v>660</v>
      </c>
      <c r="K183" s="12"/>
      <c r="L183" s="12">
        <f t="array" ref="L183">IFERROR(LOOKUP(2^15,SEARCH({"40A","63A","80A","100A","125A","160A","200A","250A","400A","630A","800A","1000A","1250A","1600A","2000A","2500A","3200A","4000A","5000A","6300A"},UPPER(D183)),{40,63,80,100,125,160,200,250,400,630,800,1000,1250,1600,2000,2500,3200,4000,5000,6300}),0)</f>
        <v>3200</v>
      </c>
      <c r="M183" s="9" t="str">
        <f t="shared" si="11"/>
        <v>Elbow Flat</v>
      </c>
      <c r="N183" s="9" t="str">
        <f t="shared" si="12"/>
        <v>AL</v>
      </c>
      <c r="O183" s="13" t="str">
        <f t="shared" si="13"/>
        <v>Silver</v>
      </c>
      <c r="P183" s="9" t="str">
        <f t="shared" si="14"/>
        <v>PET</v>
      </c>
      <c r="Q183" s="9" t="str">
        <f t="shared" si="15"/>
        <v>4</v>
      </c>
      <c r="R1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83" s="14" t="str">
        <f>IF(ProjectsDB[[#This Row],[Item Type]]="Straight Plug-In",_xlfn.TEXTJOIN("-",TRUE,M183&amp;"-"&amp;_xlfn.LET(_xlpm.txt,ProjectsDB[[#This Row],[Assembly]],_xlpm.pos,FIND("SP",_xlpm.txt),_xlpm.pre,LEFT(_xlpm.txt,_xlpm.pos-1),IF(RIGHT(_xlpm.pre,3)="123","3PL",IF(RIGHT(_xlpm.pre,2)="12","2PL",IF(RIGHT(_xlpm.pre,1)="1","1PL","3PL")))),N183,O183,P183,Q183&amp;"W",R183),_xlfn.TEXTJOIN("-",TRUE,M183,N183,O183,P183,Q183&amp;"W",R183))</f>
        <v>Elbow Flat-AL-Silver-PET-4W-2</v>
      </c>
      <c r="T183" s="14" t="str">
        <f>IF(COUNTIF(Cycletime[Element Desc.],ProjectsDB[[#This Row],[Element Desc.]])&gt;0,"Found","Not Found")</f>
        <v>Found</v>
      </c>
    </row>
    <row r="184" spans="2:20" x14ac:dyDescent="0.25">
      <c r="B184" s="8" t="s">
        <v>534</v>
      </c>
      <c r="C184" s="9" t="s">
        <v>535</v>
      </c>
      <c r="D184" s="9" t="s">
        <v>536</v>
      </c>
      <c r="E184" s="10">
        <v>1</v>
      </c>
      <c r="F184" s="9" t="s">
        <v>110</v>
      </c>
      <c r="G184" s="9" t="s">
        <v>385</v>
      </c>
      <c r="H184" s="11"/>
      <c r="I184" s="12">
        <v>650</v>
      </c>
      <c r="J184" s="12">
        <v>310</v>
      </c>
      <c r="K184" s="12"/>
      <c r="L184" s="12">
        <f t="array" ref="L184">IFERROR(LOOKUP(2^15,SEARCH({"40A","63A","80A","100A","125A","160A","200A","250A","400A","630A","800A","1000A","1250A","1600A","2000A","2500A","3200A","4000A","5000A","6300A"},UPPER(D184)),{40,63,80,100,125,160,200,250,400,630,800,1000,1250,1600,2000,2500,3200,4000,5000,6300}),0)</f>
        <v>3200</v>
      </c>
      <c r="M184" s="9" t="str">
        <f t="shared" si="11"/>
        <v>Elbow Flat</v>
      </c>
      <c r="N184" s="9" t="str">
        <f t="shared" si="12"/>
        <v>AL</v>
      </c>
      <c r="O184" s="13" t="str">
        <f t="shared" si="13"/>
        <v>Silver</v>
      </c>
      <c r="P184" s="9" t="str">
        <f t="shared" si="14"/>
        <v>PET</v>
      </c>
      <c r="Q184" s="9" t="str">
        <f t="shared" si="15"/>
        <v>4</v>
      </c>
      <c r="R1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84" s="14" t="str">
        <f>IF(ProjectsDB[[#This Row],[Item Type]]="Straight Plug-In",_xlfn.TEXTJOIN("-",TRUE,M184&amp;"-"&amp;_xlfn.LET(_xlpm.txt,ProjectsDB[[#This Row],[Assembly]],_xlpm.pos,FIND("SP",_xlpm.txt),_xlpm.pre,LEFT(_xlpm.txt,_xlpm.pos-1),IF(RIGHT(_xlpm.pre,3)="123","3PL",IF(RIGHT(_xlpm.pre,2)="12","2PL",IF(RIGHT(_xlpm.pre,1)="1","1PL","3PL")))),N184,O184,P184,Q184&amp;"W",R184),_xlfn.TEXTJOIN("-",TRUE,M184,N184,O184,P184,Q184&amp;"W",R184))</f>
        <v>Elbow Flat-AL-Silver-PET-4W-2</v>
      </c>
      <c r="T184" s="14" t="str">
        <f>IF(COUNTIF(Cycletime[Element Desc.],ProjectsDB[[#This Row],[Element Desc.]])&gt;0,"Found","Not Found")</f>
        <v>Found</v>
      </c>
    </row>
    <row r="185" spans="2:20" x14ac:dyDescent="0.25">
      <c r="B185" s="8" t="s">
        <v>537</v>
      </c>
      <c r="C185" s="9" t="s">
        <v>538</v>
      </c>
      <c r="D185" s="9" t="s">
        <v>539</v>
      </c>
      <c r="E185" s="10">
        <v>1</v>
      </c>
      <c r="F185" s="9" t="s">
        <v>110</v>
      </c>
      <c r="G185" s="9" t="s">
        <v>385</v>
      </c>
      <c r="H185" s="11"/>
      <c r="I185" s="12">
        <v>300</v>
      </c>
      <c r="J185" s="12">
        <v>780</v>
      </c>
      <c r="K185" s="12"/>
      <c r="L185" s="12">
        <f t="array" ref="L185">IFERROR(LOOKUP(2^15,SEARCH({"40A","63A","80A","100A","125A","160A","200A","250A","400A","630A","800A","1000A","1250A","1600A","2000A","2500A","3200A","4000A","5000A","6300A"},UPPER(D185)),{40,63,80,100,125,160,200,250,400,630,800,1000,1250,1600,2000,2500,3200,4000,5000,6300}),0)</f>
        <v>3200</v>
      </c>
      <c r="M185" s="9" t="str">
        <f t="shared" si="11"/>
        <v>Elbow Flat</v>
      </c>
      <c r="N185" s="9" t="str">
        <f t="shared" si="12"/>
        <v>AL</v>
      </c>
      <c r="O185" s="13" t="str">
        <f t="shared" si="13"/>
        <v>Silver</v>
      </c>
      <c r="P185" s="9" t="str">
        <f t="shared" si="14"/>
        <v>PET</v>
      </c>
      <c r="Q185" s="9" t="str">
        <f t="shared" si="15"/>
        <v>4</v>
      </c>
      <c r="R1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85" s="14" t="str">
        <f>IF(ProjectsDB[[#This Row],[Item Type]]="Straight Plug-In",_xlfn.TEXTJOIN("-",TRUE,M185&amp;"-"&amp;_xlfn.LET(_xlpm.txt,ProjectsDB[[#This Row],[Assembly]],_xlpm.pos,FIND("SP",_xlpm.txt),_xlpm.pre,LEFT(_xlpm.txt,_xlpm.pos-1),IF(RIGHT(_xlpm.pre,3)="123","3PL",IF(RIGHT(_xlpm.pre,2)="12","2PL",IF(RIGHT(_xlpm.pre,1)="1","1PL","3PL")))),N185,O185,P185,Q185&amp;"W",R185),_xlfn.TEXTJOIN("-",TRUE,M185,N185,O185,P185,Q185&amp;"W",R185))</f>
        <v>Elbow Flat-AL-Silver-PET-4W-2</v>
      </c>
      <c r="T185" s="14" t="str">
        <f>IF(COUNTIF(Cycletime[Element Desc.],ProjectsDB[[#This Row],[Element Desc.]])&gt;0,"Found","Not Found")</f>
        <v>Found</v>
      </c>
    </row>
    <row r="186" spans="2:20" x14ac:dyDescent="0.25">
      <c r="B186" s="8" t="s">
        <v>540</v>
      </c>
      <c r="C186" s="9" t="s">
        <v>541</v>
      </c>
      <c r="D186" s="9" t="s">
        <v>542</v>
      </c>
      <c r="E186" s="10">
        <v>1</v>
      </c>
      <c r="F186" s="9" t="s">
        <v>110</v>
      </c>
      <c r="G186" s="9" t="s">
        <v>385</v>
      </c>
      <c r="H186" s="11"/>
      <c r="I186" s="12">
        <v>500</v>
      </c>
      <c r="J186" s="12">
        <v>610</v>
      </c>
      <c r="K186" s="12"/>
      <c r="L186" s="12">
        <f t="array" ref="L186">IFERROR(LOOKUP(2^15,SEARCH({"40A","63A","80A","100A","125A","160A","200A","250A","400A","630A","800A","1000A","1250A","1600A","2000A","2500A","3200A","4000A","5000A","6300A"},UPPER(D186)),{40,63,80,100,125,160,200,250,400,630,800,1000,1250,1600,2000,2500,3200,4000,5000,6300}),0)</f>
        <v>1000</v>
      </c>
      <c r="M186" s="9" t="str">
        <f t="shared" si="11"/>
        <v>Elbow Flat</v>
      </c>
      <c r="N186" s="9" t="str">
        <f t="shared" si="12"/>
        <v>AL</v>
      </c>
      <c r="O186" s="13" t="str">
        <f t="shared" si="13"/>
        <v>Silver</v>
      </c>
      <c r="P186" s="9" t="str">
        <f t="shared" si="14"/>
        <v>PET</v>
      </c>
      <c r="Q186" s="9" t="str">
        <f t="shared" si="15"/>
        <v>5</v>
      </c>
      <c r="R1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6" s="14" t="str">
        <f>IF(ProjectsDB[[#This Row],[Item Type]]="Straight Plug-In",_xlfn.TEXTJOIN("-",TRUE,M186&amp;"-"&amp;_xlfn.LET(_xlpm.txt,ProjectsDB[[#This Row],[Assembly]],_xlpm.pos,FIND("SP",_xlpm.txt),_xlpm.pre,LEFT(_xlpm.txt,_xlpm.pos-1),IF(RIGHT(_xlpm.pre,3)="123","3PL",IF(RIGHT(_xlpm.pre,2)="12","2PL",IF(RIGHT(_xlpm.pre,1)="1","1PL","3PL")))),N186,O186,P186,Q186&amp;"W",R186),_xlfn.TEXTJOIN("-",TRUE,M186,N186,O186,P186,Q186&amp;"W",R186))</f>
        <v>Elbow Flat-AL-Silver-PET-5W-1</v>
      </c>
      <c r="T186" s="14" t="str">
        <f>IF(COUNTIF(Cycletime[Element Desc.],ProjectsDB[[#This Row],[Element Desc.]])&gt;0,"Found","Not Found")</f>
        <v>Found</v>
      </c>
    </row>
    <row r="187" spans="2:20" x14ac:dyDescent="0.25">
      <c r="B187" s="8" t="s">
        <v>543</v>
      </c>
      <c r="C187" s="9" t="s">
        <v>544</v>
      </c>
      <c r="D187" s="9" t="s">
        <v>545</v>
      </c>
      <c r="E187" s="10">
        <v>1</v>
      </c>
      <c r="F187" s="9" t="s">
        <v>110</v>
      </c>
      <c r="G187" s="9" t="s">
        <v>385</v>
      </c>
      <c r="H187" s="11"/>
      <c r="I187" s="12">
        <v>510</v>
      </c>
      <c r="J187" s="12">
        <v>930</v>
      </c>
      <c r="K187" s="12"/>
      <c r="L187" s="12">
        <f t="array" ref="L187">IFERROR(LOOKUP(2^15,SEARCH({"40A","63A","80A","100A","125A","160A","200A","250A","400A","630A","800A","1000A","1250A","1600A","2000A","2500A","3200A","4000A","5000A","6300A"},UPPER(D187)),{40,63,80,100,125,160,200,250,400,630,800,1000,1250,1600,2000,2500,3200,4000,5000,6300}),0)</f>
        <v>1600</v>
      </c>
      <c r="M187" s="9" t="str">
        <f t="shared" si="11"/>
        <v>Elbow Flat</v>
      </c>
      <c r="N187" s="9" t="str">
        <f t="shared" si="12"/>
        <v>AL</v>
      </c>
      <c r="O187" s="13" t="str">
        <f t="shared" si="13"/>
        <v>Silver</v>
      </c>
      <c r="P187" s="9" t="str">
        <f t="shared" si="14"/>
        <v>PET</v>
      </c>
      <c r="Q187" s="9" t="str">
        <f t="shared" si="15"/>
        <v>5</v>
      </c>
      <c r="R1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7" s="14" t="str">
        <f>IF(ProjectsDB[[#This Row],[Item Type]]="Straight Plug-In",_xlfn.TEXTJOIN("-",TRUE,M187&amp;"-"&amp;_xlfn.LET(_xlpm.txt,ProjectsDB[[#This Row],[Assembly]],_xlpm.pos,FIND("SP",_xlpm.txt),_xlpm.pre,LEFT(_xlpm.txt,_xlpm.pos-1),IF(RIGHT(_xlpm.pre,3)="123","3PL",IF(RIGHT(_xlpm.pre,2)="12","2PL",IF(RIGHT(_xlpm.pre,1)="1","1PL","3PL")))),N187,O187,P187,Q187&amp;"W",R187),_xlfn.TEXTJOIN("-",TRUE,M187,N187,O187,P187,Q187&amp;"W",R187))</f>
        <v>Elbow Flat-AL-Silver-PET-5W-1</v>
      </c>
      <c r="T187" s="14" t="str">
        <f>IF(COUNTIF(Cycletime[Element Desc.],ProjectsDB[[#This Row],[Element Desc.]])&gt;0,"Found","Not Found")</f>
        <v>Found</v>
      </c>
    </row>
    <row r="188" spans="2:20" x14ac:dyDescent="0.25">
      <c r="B188" s="8" t="s">
        <v>546</v>
      </c>
      <c r="C188" s="9" t="s">
        <v>547</v>
      </c>
      <c r="D188" s="9" t="s">
        <v>548</v>
      </c>
      <c r="E188" s="10">
        <v>1</v>
      </c>
      <c r="F188" s="9" t="s">
        <v>110</v>
      </c>
      <c r="G188" s="9" t="s">
        <v>385</v>
      </c>
      <c r="H188" s="11"/>
      <c r="I188" s="12">
        <v>410</v>
      </c>
      <c r="J188" s="12">
        <v>790</v>
      </c>
      <c r="K188" s="12"/>
      <c r="L188" s="12">
        <f t="array" ref="L188">IFERROR(LOOKUP(2^15,SEARCH({"40A","63A","80A","100A","125A","160A","200A","250A","400A","630A","800A","1000A","1250A","1600A","2000A","2500A","3200A","4000A","5000A","6300A"},UPPER(D188)),{40,63,80,100,125,160,200,250,400,630,800,1000,1250,1600,2000,2500,3200,4000,5000,6300}),0)</f>
        <v>1600</v>
      </c>
      <c r="M188" s="9" t="str">
        <f t="shared" si="11"/>
        <v>Elbow Flat</v>
      </c>
      <c r="N188" s="9" t="str">
        <f t="shared" si="12"/>
        <v>AL</v>
      </c>
      <c r="O188" s="13" t="str">
        <f t="shared" si="13"/>
        <v>Silver</v>
      </c>
      <c r="P188" s="9" t="str">
        <f t="shared" si="14"/>
        <v>PET</v>
      </c>
      <c r="Q188" s="9" t="str">
        <f t="shared" si="15"/>
        <v>5</v>
      </c>
      <c r="R1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8" s="14" t="str">
        <f>IF(ProjectsDB[[#This Row],[Item Type]]="Straight Plug-In",_xlfn.TEXTJOIN("-",TRUE,M188&amp;"-"&amp;_xlfn.LET(_xlpm.txt,ProjectsDB[[#This Row],[Assembly]],_xlpm.pos,FIND("SP",_xlpm.txt),_xlpm.pre,LEFT(_xlpm.txt,_xlpm.pos-1),IF(RIGHT(_xlpm.pre,3)="123","3PL",IF(RIGHT(_xlpm.pre,2)="12","2PL",IF(RIGHT(_xlpm.pre,1)="1","1PL","3PL")))),N188,O188,P188,Q188&amp;"W",R188),_xlfn.TEXTJOIN("-",TRUE,M188,N188,O188,P188,Q188&amp;"W",R188))</f>
        <v>Elbow Flat-AL-Silver-PET-5W-1</v>
      </c>
      <c r="T188" s="14" t="str">
        <f>IF(COUNTIF(Cycletime[Element Desc.],ProjectsDB[[#This Row],[Element Desc.]])&gt;0,"Found","Not Found")</f>
        <v>Found</v>
      </c>
    </row>
    <row r="189" spans="2:20" x14ac:dyDescent="0.25">
      <c r="B189" s="8" t="s">
        <v>549</v>
      </c>
      <c r="C189" s="9" t="s">
        <v>550</v>
      </c>
      <c r="D189" s="9" t="s">
        <v>551</v>
      </c>
      <c r="E189" s="10">
        <v>1</v>
      </c>
      <c r="F189" s="9" t="s">
        <v>110</v>
      </c>
      <c r="G189" s="9" t="s">
        <v>385</v>
      </c>
      <c r="H189" s="11"/>
      <c r="I189" s="12">
        <v>660</v>
      </c>
      <c r="J189" s="12">
        <v>300</v>
      </c>
      <c r="K189" s="12"/>
      <c r="L189" s="12">
        <f t="array" ref="L189">IFERROR(LOOKUP(2^15,SEARCH({"40A","63A","80A","100A","125A","160A","200A","250A","400A","630A","800A","1000A","1250A","1600A","2000A","2500A","3200A","4000A","5000A","6300A"},UPPER(D189)),{40,63,80,100,125,160,200,250,400,630,800,1000,1250,1600,2000,2500,3200,4000,5000,6300}),0)</f>
        <v>1600</v>
      </c>
      <c r="M189" s="9" t="str">
        <f t="shared" si="11"/>
        <v>Elbow Flat</v>
      </c>
      <c r="N189" s="9" t="str">
        <f t="shared" si="12"/>
        <v>AL</v>
      </c>
      <c r="O189" s="13" t="str">
        <f t="shared" si="13"/>
        <v>Silver</v>
      </c>
      <c r="P189" s="9" t="str">
        <f t="shared" si="14"/>
        <v>PET</v>
      </c>
      <c r="Q189" s="9" t="str">
        <f t="shared" si="15"/>
        <v>5</v>
      </c>
      <c r="R1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9" s="14" t="str">
        <f>IF(ProjectsDB[[#This Row],[Item Type]]="Straight Plug-In",_xlfn.TEXTJOIN("-",TRUE,M189&amp;"-"&amp;_xlfn.LET(_xlpm.txt,ProjectsDB[[#This Row],[Assembly]],_xlpm.pos,FIND("SP",_xlpm.txt),_xlpm.pre,LEFT(_xlpm.txt,_xlpm.pos-1),IF(RIGHT(_xlpm.pre,3)="123","3PL",IF(RIGHT(_xlpm.pre,2)="12","2PL",IF(RIGHT(_xlpm.pre,1)="1","1PL","3PL")))),N189,O189,P189,Q189&amp;"W",R189),_xlfn.TEXTJOIN("-",TRUE,M189,N189,O189,P189,Q189&amp;"W",R189))</f>
        <v>Elbow Flat-AL-Silver-PET-5W-1</v>
      </c>
      <c r="T189" s="14" t="str">
        <f>IF(COUNTIF(Cycletime[Element Desc.],ProjectsDB[[#This Row],[Element Desc.]])&gt;0,"Found","Not Found")</f>
        <v>Found</v>
      </c>
    </row>
    <row r="190" spans="2:20" x14ac:dyDescent="0.25">
      <c r="B190" s="8" t="s">
        <v>552</v>
      </c>
      <c r="C190" s="9" t="s">
        <v>553</v>
      </c>
      <c r="D190" s="9" t="s">
        <v>554</v>
      </c>
      <c r="E190" s="10">
        <v>1</v>
      </c>
      <c r="F190" s="9" t="s">
        <v>110</v>
      </c>
      <c r="G190" s="9" t="s">
        <v>385</v>
      </c>
      <c r="H190" s="11"/>
      <c r="I190" s="12">
        <v>680</v>
      </c>
      <c r="J190" s="12">
        <v>635</v>
      </c>
      <c r="K190" s="12"/>
      <c r="L190" s="12">
        <f t="array" ref="L190">IFERROR(LOOKUP(2^15,SEARCH({"40A","63A","80A","100A","125A","160A","200A","250A","400A","630A","800A","1000A","1250A","1600A","2000A","2500A","3200A","4000A","5000A","6300A"},UPPER(D190)),{40,63,80,100,125,160,200,250,400,630,800,1000,1250,1600,2000,2500,3200,4000,5000,6300}),0)</f>
        <v>1600</v>
      </c>
      <c r="M190" s="9" t="str">
        <f t="shared" si="11"/>
        <v>Elbow Flat</v>
      </c>
      <c r="N190" s="9" t="str">
        <f t="shared" si="12"/>
        <v>AL</v>
      </c>
      <c r="O190" s="13" t="str">
        <f t="shared" si="13"/>
        <v>Silver</v>
      </c>
      <c r="P190" s="9" t="str">
        <f t="shared" si="14"/>
        <v>PET</v>
      </c>
      <c r="Q190" s="9" t="str">
        <f t="shared" si="15"/>
        <v>5</v>
      </c>
      <c r="R1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0" s="14" t="str">
        <f>IF(ProjectsDB[[#This Row],[Item Type]]="Straight Plug-In",_xlfn.TEXTJOIN("-",TRUE,M190&amp;"-"&amp;_xlfn.LET(_xlpm.txt,ProjectsDB[[#This Row],[Assembly]],_xlpm.pos,FIND("SP",_xlpm.txt),_xlpm.pre,LEFT(_xlpm.txt,_xlpm.pos-1),IF(RIGHT(_xlpm.pre,3)="123","3PL",IF(RIGHT(_xlpm.pre,2)="12","2PL",IF(RIGHT(_xlpm.pre,1)="1","1PL","3PL")))),N190,O190,P190,Q190&amp;"W",R190),_xlfn.TEXTJOIN("-",TRUE,M190,N190,O190,P190,Q190&amp;"W",R190))</f>
        <v>Elbow Flat-AL-Silver-PET-5W-1</v>
      </c>
      <c r="T190" s="14" t="str">
        <f>IF(COUNTIF(Cycletime[Element Desc.],ProjectsDB[[#This Row],[Element Desc.]])&gt;0,"Found","Not Found")</f>
        <v>Found</v>
      </c>
    </row>
    <row r="191" spans="2:20" x14ac:dyDescent="0.25">
      <c r="B191" s="8" t="s">
        <v>555</v>
      </c>
      <c r="C191" s="9" t="s">
        <v>556</v>
      </c>
      <c r="D191" s="9" t="s">
        <v>557</v>
      </c>
      <c r="E191" s="10">
        <v>1</v>
      </c>
      <c r="F191" s="9" t="s">
        <v>110</v>
      </c>
      <c r="G191" s="9" t="s">
        <v>385</v>
      </c>
      <c r="H191" s="11"/>
      <c r="I191" s="12">
        <v>343</v>
      </c>
      <c r="J191" s="12">
        <v>650</v>
      </c>
      <c r="K191" s="12"/>
      <c r="L191" s="12">
        <f t="array" ref="L191">IFERROR(LOOKUP(2^15,SEARCH({"40A","63A","80A","100A","125A","160A","200A","250A","400A","630A","800A","1000A","1250A","1600A","2000A","2500A","3200A","4000A","5000A","6300A"},UPPER(D191)),{40,63,80,100,125,160,200,250,400,630,800,1000,1250,1600,2000,2500,3200,4000,5000,6300}),0)</f>
        <v>1600</v>
      </c>
      <c r="M191" s="9" t="str">
        <f t="shared" si="11"/>
        <v>Elbow Edge</v>
      </c>
      <c r="N191" s="9" t="str">
        <f t="shared" si="12"/>
        <v>AL</v>
      </c>
      <c r="O191" s="13" t="str">
        <f t="shared" si="13"/>
        <v>Silver</v>
      </c>
      <c r="P191" s="9" t="str">
        <f t="shared" si="14"/>
        <v>PET</v>
      </c>
      <c r="Q191" s="9" t="str">
        <f t="shared" si="15"/>
        <v>5</v>
      </c>
      <c r="R1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1" s="14" t="str">
        <f>IF(ProjectsDB[[#This Row],[Item Type]]="Straight Plug-In",_xlfn.TEXTJOIN("-",TRUE,M191&amp;"-"&amp;_xlfn.LET(_xlpm.txt,ProjectsDB[[#This Row],[Assembly]],_xlpm.pos,FIND("SP",_xlpm.txt),_xlpm.pre,LEFT(_xlpm.txt,_xlpm.pos-1),IF(RIGHT(_xlpm.pre,3)="123","3PL",IF(RIGHT(_xlpm.pre,2)="12","2PL",IF(RIGHT(_xlpm.pre,1)="1","1PL","3PL")))),N191,O191,P191,Q191&amp;"W",R191),_xlfn.TEXTJOIN("-",TRUE,M191,N191,O191,P191,Q191&amp;"W",R191))</f>
        <v>Elbow Edge-AL-Silver-PET-5W-1</v>
      </c>
      <c r="T191" s="14" t="str">
        <f>IF(COUNTIF(Cycletime[Element Desc.],ProjectsDB[[#This Row],[Element Desc.]])&gt;0,"Found","Not Found")</f>
        <v>Found</v>
      </c>
    </row>
    <row r="192" spans="2:20" x14ac:dyDescent="0.25">
      <c r="B192" s="8" t="s">
        <v>558</v>
      </c>
      <c r="C192" s="9" t="s">
        <v>559</v>
      </c>
      <c r="D192" s="9" t="s">
        <v>560</v>
      </c>
      <c r="E192" s="10">
        <v>1</v>
      </c>
      <c r="F192" s="9" t="s">
        <v>110</v>
      </c>
      <c r="G192" s="9" t="s">
        <v>385</v>
      </c>
      <c r="H192" s="11"/>
      <c r="I192" s="12">
        <v>467</v>
      </c>
      <c r="J192" s="12">
        <v>425</v>
      </c>
      <c r="K192" s="12"/>
      <c r="L192" s="12">
        <f t="array" ref="L192">IFERROR(LOOKUP(2^15,SEARCH({"40A","63A","80A","100A","125A","160A","200A","250A","400A","630A","800A","1000A","1250A","1600A","2000A","2500A","3200A","4000A","5000A","6300A"},UPPER(D192)),{40,63,80,100,125,160,200,250,400,630,800,1000,1250,1600,2000,2500,3200,4000,5000,6300}),0)</f>
        <v>1600</v>
      </c>
      <c r="M192" s="9" t="str">
        <f t="shared" si="11"/>
        <v>Elbow Flat</v>
      </c>
      <c r="N192" s="9" t="str">
        <f t="shared" si="12"/>
        <v>AL</v>
      </c>
      <c r="O192" s="13" t="str">
        <f t="shared" si="13"/>
        <v>Silver</v>
      </c>
      <c r="P192" s="9" t="str">
        <f t="shared" si="14"/>
        <v>PET</v>
      </c>
      <c r="Q192" s="9" t="str">
        <f t="shared" si="15"/>
        <v>5</v>
      </c>
      <c r="R1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2" s="14" t="str">
        <f>IF(ProjectsDB[[#This Row],[Item Type]]="Straight Plug-In",_xlfn.TEXTJOIN("-",TRUE,M192&amp;"-"&amp;_xlfn.LET(_xlpm.txt,ProjectsDB[[#This Row],[Assembly]],_xlpm.pos,FIND("SP",_xlpm.txt),_xlpm.pre,LEFT(_xlpm.txt,_xlpm.pos-1),IF(RIGHT(_xlpm.pre,3)="123","3PL",IF(RIGHT(_xlpm.pre,2)="12","2PL",IF(RIGHT(_xlpm.pre,1)="1","1PL","3PL")))),N192,O192,P192,Q192&amp;"W",R192),_xlfn.TEXTJOIN("-",TRUE,M192,N192,O192,P192,Q192&amp;"W",R192))</f>
        <v>Elbow Flat-AL-Silver-PET-5W-1</v>
      </c>
      <c r="T192" s="14" t="str">
        <f>IF(COUNTIF(Cycletime[Element Desc.],ProjectsDB[[#This Row],[Element Desc.]])&gt;0,"Found","Not Found")</f>
        <v>Found</v>
      </c>
    </row>
    <row r="193" spans="2:20" x14ac:dyDescent="0.25">
      <c r="B193" s="8" t="s">
        <v>561</v>
      </c>
      <c r="C193" s="9" t="s">
        <v>225</v>
      </c>
      <c r="D193" s="9" t="s">
        <v>226</v>
      </c>
      <c r="E193" s="10">
        <v>1</v>
      </c>
      <c r="F193" s="9" t="s">
        <v>110</v>
      </c>
      <c r="G193" s="9" t="s">
        <v>385</v>
      </c>
      <c r="H193" s="11"/>
      <c r="I193" s="12">
        <v>450</v>
      </c>
      <c r="J193" s="12"/>
      <c r="K193" s="12"/>
      <c r="L193" s="12">
        <f t="array" ref="L193">IFERROR(LOOKUP(2^15,SEARCH({"40A","63A","80A","100A","125A","160A","200A","250A","400A","630A","800A","1000A","1250A","1600A","2000A","2500A","3200A","4000A","5000A","6300A"},UPPER(D193)),{40,63,80,100,125,160,200,250,400,630,800,1000,1250,1600,2000,2500,3200,4000,5000,6300}),0)</f>
        <v>3200</v>
      </c>
      <c r="M193" s="9" t="str">
        <f t="shared" si="11"/>
        <v>T-Section</v>
      </c>
      <c r="N193" s="9" t="str">
        <f t="shared" si="12"/>
        <v>AL</v>
      </c>
      <c r="O193" s="13" t="str">
        <f t="shared" si="13"/>
        <v>Silver</v>
      </c>
      <c r="P193" s="9" t="str">
        <f t="shared" si="14"/>
        <v>PET</v>
      </c>
      <c r="Q193" s="9" t="str">
        <f t="shared" si="15"/>
        <v>4</v>
      </c>
      <c r="R1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93" s="14" t="str">
        <f>IF(ProjectsDB[[#This Row],[Item Type]]="Straight Plug-In",_xlfn.TEXTJOIN("-",TRUE,M193&amp;"-"&amp;_xlfn.LET(_xlpm.txt,ProjectsDB[[#This Row],[Assembly]],_xlpm.pos,FIND("SP",_xlpm.txt),_xlpm.pre,LEFT(_xlpm.txt,_xlpm.pos-1),IF(RIGHT(_xlpm.pre,3)="123","3PL",IF(RIGHT(_xlpm.pre,2)="12","2PL",IF(RIGHT(_xlpm.pre,1)="1","1PL","3PL")))),N193,O193,P193,Q193&amp;"W",R193),_xlfn.TEXTJOIN("-",TRUE,M193,N193,O193,P193,Q193&amp;"W",R193))</f>
        <v>T-Section-AL-Silver-PET-4W-2</v>
      </c>
      <c r="T193" s="14" t="str">
        <f>IF(COUNTIF(Cycletime[Element Desc.],ProjectsDB[[#This Row],[Element Desc.]])&gt;0,"Found","Not Found")</f>
        <v>Found</v>
      </c>
    </row>
    <row r="194" spans="2:20" x14ac:dyDescent="0.25">
      <c r="B194" s="8" t="s">
        <v>562</v>
      </c>
      <c r="C194" s="9" t="s">
        <v>126</v>
      </c>
      <c r="D194" s="9" t="s">
        <v>127</v>
      </c>
      <c r="E194" s="10">
        <v>1</v>
      </c>
      <c r="F194" s="9" t="s">
        <v>110</v>
      </c>
      <c r="G194" s="9" t="s">
        <v>385</v>
      </c>
      <c r="H194" s="11"/>
      <c r="I194" s="12">
        <v>300</v>
      </c>
      <c r="J194" s="12">
        <v>250</v>
      </c>
      <c r="K194" s="12">
        <v>300</v>
      </c>
      <c r="L194" s="12">
        <f t="array" ref="L194">IFERROR(LOOKUP(2^15,SEARCH({"40A","63A","80A","100A","125A","160A","200A","250A","400A","630A","800A","1000A","1250A","1600A","2000A","2500A","3200A","4000A","5000A","6300A"},UPPER(D194)),{40,63,80,100,125,160,200,250,400,630,800,1000,1250,1600,2000,2500,3200,4000,5000,6300}),0)</f>
        <v>3200</v>
      </c>
      <c r="M194" s="9" t="str">
        <f t="shared" si="11"/>
        <v>Z-Unit Flat</v>
      </c>
      <c r="N194" s="9" t="str">
        <f t="shared" si="12"/>
        <v>AL</v>
      </c>
      <c r="O194" s="13" t="str">
        <f t="shared" si="13"/>
        <v>Silver</v>
      </c>
      <c r="P194" s="9" t="str">
        <f t="shared" si="14"/>
        <v>PET</v>
      </c>
      <c r="Q194" s="9" t="str">
        <f t="shared" si="15"/>
        <v>4</v>
      </c>
      <c r="R1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94" s="14" t="str">
        <f>IF(ProjectsDB[[#This Row],[Item Type]]="Straight Plug-In",_xlfn.TEXTJOIN("-",TRUE,M194&amp;"-"&amp;_xlfn.LET(_xlpm.txt,ProjectsDB[[#This Row],[Assembly]],_xlpm.pos,FIND("SP",_xlpm.txt),_xlpm.pre,LEFT(_xlpm.txt,_xlpm.pos-1),IF(RIGHT(_xlpm.pre,3)="123","3PL",IF(RIGHT(_xlpm.pre,2)="12","2PL",IF(RIGHT(_xlpm.pre,1)="1","1PL","3PL")))),N194,O194,P194,Q194&amp;"W",R194),_xlfn.TEXTJOIN("-",TRUE,M194,N194,O194,P194,Q194&amp;"W",R194))</f>
        <v>Z-Unit Flat-AL-Silver-PET-4W-2</v>
      </c>
      <c r="T194" s="14" t="str">
        <f>IF(COUNTIF(Cycletime[Element Desc.],ProjectsDB[[#This Row],[Element Desc.]])&gt;0,"Found","Not Found")</f>
        <v>Found</v>
      </c>
    </row>
    <row r="195" spans="2:20" x14ac:dyDescent="0.25">
      <c r="B195" s="8" t="s">
        <v>563</v>
      </c>
      <c r="C195" s="9" t="s">
        <v>564</v>
      </c>
      <c r="D195" s="9" t="s">
        <v>565</v>
      </c>
      <c r="E195" s="10">
        <v>1</v>
      </c>
      <c r="F195" s="9" t="s">
        <v>110</v>
      </c>
      <c r="G195" s="9" t="s">
        <v>385</v>
      </c>
      <c r="H195" s="11"/>
      <c r="I195" s="12">
        <v>600</v>
      </c>
      <c r="J195" s="12">
        <v>610</v>
      </c>
      <c r="K195" s="12">
        <v>500</v>
      </c>
      <c r="L195" s="12">
        <f t="array" ref="L195">IFERROR(LOOKUP(2^15,SEARCH({"40A","63A","80A","100A","125A","160A","200A","250A","400A","630A","800A","1000A","1250A","1600A","2000A","2500A","3200A","4000A","5000A","6300A"},UPPER(D195)),{40,63,80,100,125,160,200,250,400,630,800,1000,1250,1600,2000,2500,3200,4000,5000,6300}),0)</f>
        <v>3200</v>
      </c>
      <c r="M195" s="9" t="str">
        <f t="shared" si="11"/>
        <v>Z-Unit Edge</v>
      </c>
      <c r="N195" s="9" t="str">
        <f t="shared" si="12"/>
        <v>AL</v>
      </c>
      <c r="O195" s="13" t="str">
        <f t="shared" si="13"/>
        <v>Silver</v>
      </c>
      <c r="P195" s="9" t="str">
        <f t="shared" si="14"/>
        <v>PET</v>
      </c>
      <c r="Q195" s="9" t="str">
        <f t="shared" si="15"/>
        <v>4</v>
      </c>
      <c r="R1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95" s="14" t="str">
        <f>IF(ProjectsDB[[#This Row],[Item Type]]="Straight Plug-In",_xlfn.TEXTJOIN("-",TRUE,M195&amp;"-"&amp;_xlfn.LET(_xlpm.txt,ProjectsDB[[#This Row],[Assembly]],_xlpm.pos,FIND("SP",_xlpm.txt),_xlpm.pre,LEFT(_xlpm.txt,_xlpm.pos-1),IF(RIGHT(_xlpm.pre,3)="123","3PL",IF(RIGHT(_xlpm.pre,2)="12","2PL",IF(RIGHT(_xlpm.pre,1)="1","1PL","3PL")))),N195,O195,P195,Q195&amp;"W",R195),_xlfn.TEXTJOIN("-",TRUE,M195,N195,O195,P195,Q195&amp;"W",R195))</f>
        <v>Z-Unit Edge-AL-Silver-PET-4W-2</v>
      </c>
      <c r="T195" s="14" t="str">
        <f>IF(COUNTIF(Cycletime[Element Desc.],ProjectsDB[[#This Row],[Element Desc.]])&gt;0,"Found","Not Found")</f>
        <v>Found</v>
      </c>
    </row>
    <row r="196" spans="2:20" x14ac:dyDescent="0.25">
      <c r="B196" s="8" t="s">
        <v>566</v>
      </c>
      <c r="C196" s="9" t="s">
        <v>567</v>
      </c>
      <c r="D196" s="9" t="s">
        <v>568</v>
      </c>
      <c r="E196" s="10">
        <v>1</v>
      </c>
      <c r="F196" s="9" t="s">
        <v>110</v>
      </c>
      <c r="G196" s="9" t="s">
        <v>385</v>
      </c>
      <c r="H196" s="11"/>
      <c r="I196" s="12">
        <v>400</v>
      </c>
      <c r="J196" s="12">
        <v>730</v>
      </c>
      <c r="K196" s="12">
        <v>400</v>
      </c>
      <c r="L196" s="12">
        <f t="array" ref="L196">IFERROR(LOOKUP(2^15,SEARCH({"40A","63A","80A","100A","125A","160A","200A","250A","400A","630A","800A","1000A","1250A","1600A","2000A","2500A","3200A","4000A","5000A","6300A"},UPPER(D196)),{40,63,80,100,125,160,200,250,400,630,800,1000,1250,1600,2000,2500,3200,4000,5000,6300}),0)</f>
        <v>3200</v>
      </c>
      <c r="M196" s="9" t="str">
        <f t="shared" ref="M196:M259" si="16">_xlfn.LET(_xlpm.d,UPPER(TRIM(SUBSTITUTE(SUBSTITUTE(D196,CHAR(160),"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Z-Unit Edge</v>
      </c>
      <c r="N196" s="9" t="str">
        <f t="shared" ref="N196:N259" si="17">IF(ISNUMBER(SEARCH("CU",D196)),"CU",IF(ISNUMBER(SEARCH("AL",D196)),"AL",IF(ISNUMBER(SEARCH("Copper",D196)),"CU","SH")))</f>
        <v>AL</v>
      </c>
      <c r="O196" s="13" t="str">
        <f t="shared" ref="O196:O259" si="18">IF(ISNUMBER(SEARCH("Silver",D196)),"Silver",IF(ISNUMBER(SEARCH("Tin",D196)),"Tin","None"))</f>
        <v>Silver</v>
      </c>
      <c r="P196" s="9" t="str">
        <f t="shared" ref="P196:P259" si="19">IF(ISNUMBER(SEARCH("Epoxy",D196)),"Epoxy",IF(ISNUMBER(SEARCH("PET",D196)),"PET","None"))</f>
        <v>PET</v>
      </c>
      <c r="Q196" s="9" t="str">
        <f t="shared" ref="Q196:Q259" si="20">IF(ISNUMBER(SEARCH("3-Wire",D196)),"3",IF(ISNUMBER(SEARCH("4-Wire",D196)),"4",IF(ISNUMBER(SEARCH("5-Wire",D196)),"5",IF(ISNUMBER(SEARCH("6-Wire",D196)),"6","0"))))</f>
        <v>4</v>
      </c>
      <c r="R1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96" s="14" t="str">
        <f>IF(ProjectsDB[[#This Row],[Item Type]]="Straight Plug-In",_xlfn.TEXTJOIN("-",TRUE,M196&amp;"-"&amp;_xlfn.LET(_xlpm.txt,ProjectsDB[[#This Row],[Assembly]],_xlpm.pos,FIND("SP",_xlpm.txt),_xlpm.pre,LEFT(_xlpm.txt,_xlpm.pos-1),IF(RIGHT(_xlpm.pre,3)="123","3PL",IF(RIGHT(_xlpm.pre,2)="12","2PL",IF(RIGHT(_xlpm.pre,1)="1","1PL","3PL")))),N196,O196,P196,Q196&amp;"W",R196),_xlfn.TEXTJOIN("-",TRUE,M196,N196,O196,P196,Q196&amp;"W",R196))</f>
        <v>Z-Unit Edge-AL-Silver-PET-4W-2</v>
      </c>
      <c r="T196" s="14" t="str">
        <f>IF(COUNTIF(Cycletime[Element Desc.],ProjectsDB[[#This Row],[Element Desc.]])&gt;0,"Found","Not Found")</f>
        <v>Found</v>
      </c>
    </row>
    <row r="197" spans="2:20" x14ac:dyDescent="0.25">
      <c r="B197" s="8" t="s">
        <v>569</v>
      </c>
      <c r="C197" s="9" t="s">
        <v>570</v>
      </c>
      <c r="D197" s="9" t="s">
        <v>571</v>
      </c>
      <c r="E197" s="10">
        <v>1</v>
      </c>
      <c r="F197" s="9" t="s">
        <v>110</v>
      </c>
      <c r="G197" s="9" t="s">
        <v>572</v>
      </c>
      <c r="H197" s="11"/>
      <c r="I197" s="12">
        <v>460</v>
      </c>
      <c r="J197" s="12">
        <v>880</v>
      </c>
      <c r="K197" s="12"/>
      <c r="L197" s="12">
        <f t="array" ref="L197">IFERROR(LOOKUP(2^15,SEARCH({"40A","63A","80A","100A","125A","160A","200A","250A","400A","630A","800A","1000A","1250A","1600A","2000A","2500A","3200A","4000A","5000A","6300A"},UPPER(D197)),{40,63,80,100,125,160,200,250,400,630,800,1000,1250,1600,2000,2500,3200,4000,5000,6300}),0)</f>
        <v>1600</v>
      </c>
      <c r="M197" s="9" t="str">
        <f t="shared" si="16"/>
        <v>Elbow Flat</v>
      </c>
      <c r="N197" s="9" t="str">
        <f t="shared" si="17"/>
        <v>AL</v>
      </c>
      <c r="O197" s="13" t="str">
        <f t="shared" si="18"/>
        <v>Silver</v>
      </c>
      <c r="P197" s="9" t="str">
        <f t="shared" si="19"/>
        <v>PET</v>
      </c>
      <c r="Q197" s="9" t="str">
        <f t="shared" si="20"/>
        <v>5</v>
      </c>
      <c r="R1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7" s="14" t="str">
        <f>IF(ProjectsDB[[#This Row],[Item Type]]="Straight Plug-In",_xlfn.TEXTJOIN("-",TRUE,M197&amp;"-"&amp;_xlfn.LET(_xlpm.txt,ProjectsDB[[#This Row],[Assembly]],_xlpm.pos,FIND("SP",_xlpm.txt),_xlpm.pre,LEFT(_xlpm.txt,_xlpm.pos-1),IF(RIGHT(_xlpm.pre,3)="123","3PL",IF(RIGHT(_xlpm.pre,2)="12","2PL",IF(RIGHT(_xlpm.pre,1)="1","1PL","3PL")))),N197,O197,P197,Q197&amp;"W",R197),_xlfn.TEXTJOIN("-",TRUE,M197,N197,O197,P197,Q197&amp;"W",R197))</f>
        <v>Elbow Flat-AL-Silver-PET-5W-1</v>
      </c>
      <c r="T197" s="14" t="str">
        <f>IF(COUNTIF(Cycletime[Element Desc.],ProjectsDB[[#This Row],[Element Desc.]])&gt;0,"Found","Not Found")</f>
        <v>Found</v>
      </c>
    </row>
    <row r="198" spans="2:20" x14ac:dyDescent="0.25">
      <c r="B198" s="8" t="s">
        <v>573</v>
      </c>
      <c r="C198" s="9" t="s">
        <v>574</v>
      </c>
      <c r="D198" s="9" t="s">
        <v>575</v>
      </c>
      <c r="E198" s="10">
        <v>1</v>
      </c>
      <c r="F198" s="9" t="s">
        <v>110</v>
      </c>
      <c r="G198" s="9" t="s">
        <v>572</v>
      </c>
      <c r="H198" s="11"/>
      <c r="I198" s="12">
        <v>490</v>
      </c>
      <c r="J198" s="12">
        <v>620</v>
      </c>
      <c r="K198" s="12"/>
      <c r="L198" s="12">
        <f t="array" ref="L198">IFERROR(LOOKUP(2^15,SEARCH({"40A","63A","80A","100A","125A","160A","200A","250A","400A","630A","800A","1000A","1250A","1600A","2000A","2500A","3200A","4000A","5000A","6300A"},UPPER(D198)),{40,63,80,100,125,160,200,250,400,630,800,1000,1250,1600,2000,2500,3200,4000,5000,6300}),0)</f>
        <v>1000</v>
      </c>
      <c r="M198" s="9" t="str">
        <f t="shared" si="16"/>
        <v>Elbow Flat</v>
      </c>
      <c r="N198" s="9" t="str">
        <f t="shared" si="17"/>
        <v>AL</v>
      </c>
      <c r="O198" s="13" t="str">
        <f t="shared" si="18"/>
        <v>Silver</v>
      </c>
      <c r="P198" s="9" t="str">
        <f t="shared" si="19"/>
        <v>PET</v>
      </c>
      <c r="Q198" s="9" t="str">
        <f t="shared" si="20"/>
        <v>5</v>
      </c>
      <c r="R1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8" s="14" t="str">
        <f>IF(ProjectsDB[[#This Row],[Item Type]]="Straight Plug-In",_xlfn.TEXTJOIN("-",TRUE,M198&amp;"-"&amp;_xlfn.LET(_xlpm.txt,ProjectsDB[[#This Row],[Assembly]],_xlpm.pos,FIND("SP",_xlpm.txt),_xlpm.pre,LEFT(_xlpm.txt,_xlpm.pos-1),IF(RIGHT(_xlpm.pre,3)="123","3PL",IF(RIGHT(_xlpm.pre,2)="12","2PL",IF(RIGHT(_xlpm.pre,1)="1","1PL","3PL")))),N198,O198,P198,Q198&amp;"W",R198),_xlfn.TEXTJOIN("-",TRUE,M198,N198,O198,P198,Q198&amp;"W",R198))</f>
        <v>Elbow Flat-AL-Silver-PET-5W-1</v>
      </c>
      <c r="T198" s="14" t="str">
        <f>IF(COUNTIF(Cycletime[Element Desc.],ProjectsDB[[#This Row],[Element Desc.]])&gt;0,"Found","Not Found")</f>
        <v>Found</v>
      </c>
    </row>
    <row r="199" spans="2:20" x14ac:dyDescent="0.25">
      <c r="B199" s="8" t="s">
        <v>576</v>
      </c>
      <c r="C199" s="9" t="s">
        <v>577</v>
      </c>
      <c r="D199" s="9" t="s">
        <v>578</v>
      </c>
      <c r="E199" s="10">
        <v>1</v>
      </c>
      <c r="F199" s="9" t="s">
        <v>110</v>
      </c>
      <c r="G199" s="9" t="s">
        <v>572</v>
      </c>
      <c r="H199" s="11"/>
      <c r="I199" s="12">
        <v>460</v>
      </c>
      <c r="J199" s="12">
        <v>780</v>
      </c>
      <c r="K199" s="12"/>
      <c r="L199" s="12">
        <f t="array" ref="L199">IFERROR(LOOKUP(2^15,SEARCH({"40A","63A","80A","100A","125A","160A","200A","250A","400A","630A","800A","1000A","1250A","1600A","2000A","2500A","3200A","4000A","5000A","6300A"},UPPER(D199)),{40,63,80,100,125,160,200,250,400,630,800,1000,1250,1600,2000,2500,3200,4000,5000,6300}),0)</f>
        <v>1600</v>
      </c>
      <c r="M199" s="9" t="str">
        <f t="shared" si="16"/>
        <v>Elbow Flat</v>
      </c>
      <c r="N199" s="9" t="str">
        <f t="shared" si="17"/>
        <v>AL</v>
      </c>
      <c r="O199" s="13" t="str">
        <f t="shared" si="18"/>
        <v>Silver</v>
      </c>
      <c r="P199" s="9" t="str">
        <f t="shared" si="19"/>
        <v>PET</v>
      </c>
      <c r="Q199" s="9" t="str">
        <f t="shared" si="20"/>
        <v>5</v>
      </c>
      <c r="R1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9" s="14" t="str">
        <f>IF(ProjectsDB[[#This Row],[Item Type]]="Straight Plug-In",_xlfn.TEXTJOIN("-",TRUE,M199&amp;"-"&amp;_xlfn.LET(_xlpm.txt,ProjectsDB[[#This Row],[Assembly]],_xlpm.pos,FIND("SP",_xlpm.txt),_xlpm.pre,LEFT(_xlpm.txt,_xlpm.pos-1),IF(RIGHT(_xlpm.pre,3)="123","3PL",IF(RIGHT(_xlpm.pre,2)="12","2PL",IF(RIGHT(_xlpm.pre,1)="1","1PL","3PL")))),N199,O199,P199,Q199&amp;"W",R199),_xlfn.TEXTJOIN("-",TRUE,M199,N199,O199,P199,Q199&amp;"W",R199))</f>
        <v>Elbow Flat-AL-Silver-PET-5W-1</v>
      </c>
      <c r="T199" s="14" t="str">
        <f>IF(COUNTIF(Cycletime[Element Desc.],ProjectsDB[[#This Row],[Element Desc.]])&gt;0,"Found","Not Found")</f>
        <v>Found</v>
      </c>
    </row>
    <row r="200" spans="2:20" x14ac:dyDescent="0.25">
      <c r="B200" s="8" t="s">
        <v>579</v>
      </c>
      <c r="C200" s="9" t="s">
        <v>580</v>
      </c>
      <c r="D200" s="9" t="s">
        <v>581</v>
      </c>
      <c r="E200" s="10">
        <v>1</v>
      </c>
      <c r="F200" s="9" t="s">
        <v>110</v>
      </c>
      <c r="G200" s="9" t="s">
        <v>572</v>
      </c>
      <c r="H200" s="11"/>
      <c r="I200" s="12">
        <v>650</v>
      </c>
      <c r="J200" s="12">
        <v>370</v>
      </c>
      <c r="K200" s="12"/>
      <c r="L200" s="12">
        <f t="array" ref="L200">IFERROR(LOOKUP(2^15,SEARCH({"40A","63A","80A","100A","125A","160A","200A","250A","400A","630A","800A","1000A","1250A","1600A","2000A","2500A","3200A","4000A","5000A","6300A"},UPPER(D200)),{40,63,80,100,125,160,200,250,400,630,800,1000,1250,1600,2000,2500,3200,4000,5000,6300}),0)</f>
        <v>1250</v>
      </c>
      <c r="M200" s="9" t="str">
        <f t="shared" si="16"/>
        <v>Elbow Edge</v>
      </c>
      <c r="N200" s="9" t="str">
        <f t="shared" si="17"/>
        <v>AL</v>
      </c>
      <c r="O200" s="13" t="str">
        <f t="shared" si="18"/>
        <v>Silver</v>
      </c>
      <c r="P200" s="9" t="str">
        <f t="shared" si="19"/>
        <v>PET</v>
      </c>
      <c r="Q200" s="9" t="str">
        <f t="shared" si="20"/>
        <v>5</v>
      </c>
      <c r="R2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0" s="14" t="str">
        <f>IF(ProjectsDB[[#This Row],[Item Type]]="Straight Plug-In",_xlfn.TEXTJOIN("-",TRUE,M200&amp;"-"&amp;_xlfn.LET(_xlpm.txt,ProjectsDB[[#This Row],[Assembly]],_xlpm.pos,FIND("SP",_xlpm.txt),_xlpm.pre,LEFT(_xlpm.txt,_xlpm.pos-1),IF(RIGHT(_xlpm.pre,3)="123","3PL",IF(RIGHT(_xlpm.pre,2)="12","2PL",IF(RIGHT(_xlpm.pre,1)="1","1PL","3PL")))),N200,O200,P200,Q200&amp;"W",R200),_xlfn.TEXTJOIN("-",TRUE,M200,N200,O200,P200,Q200&amp;"W",R200))</f>
        <v>Elbow Edge-AL-Silver-PET-5W-1</v>
      </c>
      <c r="T200" s="14" t="str">
        <f>IF(COUNTIF(Cycletime[Element Desc.],ProjectsDB[[#This Row],[Element Desc.]])&gt;0,"Found","Not Found")</f>
        <v>Found</v>
      </c>
    </row>
    <row r="201" spans="2:20" x14ac:dyDescent="0.25">
      <c r="B201" s="8" t="s">
        <v>582</v>
      </c>
      <c r="C201" s="9" t="s">
        <v>583</v>
      </c>
      <c r="D201" s="9" t="s">
        <v>584</v>
      </c>
      <c r="E201" s="10">
        <v>1</v>
      </c>
      <c r="F201" s="9" t="s">
        <v>110</v>
      </c>
      <c r="G201" s="9" t="s">
        <v>572</v>
      </c>
      <c r="H201" s="11"/>
      <c r="I201" s="12">
        <v>580</v>
      </c>
      <c r="J201" s="12">
        <v>300</v>
      </c>
      <c r="K201" s="12"/>
      <c r="L201" s="12">
        <f t="array" ref="L201">IFERROR(LOOKUP(2^15,SEARCH({"40A","63A","80A","100A","125A","160A","200A","250A","400A","630A","800A","1000A","1250A","1600A","2000A","2500A","3200A","4000A","5000A","6300A"},UPPER(D201)),{40,63,80,100,125,160,200,250,400,630,800,1000,1250,1600,2000,2500,3200,4000,5000,6300}),0)</f>
        <v>1600</v>
      </c>
      <c r="M201" s="9" t="str">
        <f t="shared" si="16"/>
        <v>Elbow Flat</v>
      </c>
      <c r="N201" s="9" t="str">
        <f t="shared" si="17"/>
        <v>AL</v>
      </c>
      <c r="O201" s="13" t="str">
        <f t="shared" si="18"/>
        <v>Silver</v>
      </c>
      <c r="P201" s="9" t="str">
        <f t="shared" si="19"/>
        <v>PET</v>
      </c>
      <c r="Q201" s="9" t="str">
        <f t="shared" si="20"/>
        <v>5</v>
      </c>
      <c r="R2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1" s="14" t="str">
        <f>IF(ProjectsDB[[#This Row],[Item Type]]="Straight Plug-In",_xlfn.TEXTJOIN("-",TRUE,M201&amp;"-"&amp;_xlfn.LET(_xlpm.txt,ProjectsDB[[#This Row],[Assembly]],_xlpm.pos,FIND("SP",_xlpm.txt),_xlpm.pre,LEFT(_xlpm.txt,_xlpm.pos-1),IF(RIGHT(_xlpm.pre,3)="123","3PL",IF(RIGHT(_xlpm.pre,2)="12","2PL",IF(RIGHT(_xlpm.pre,1)="1","1PL","3PL")))),N201,O201,P201,Q201&amp;"W",R201),_xlfn.TEXTJOIN("-",TRUE,M201,N201,O201,P201,Q201&amp;"W",R201))</f>
        <v>Elbow Flat-AL-Silver-PET-5W-1</v>
      </c>
      <c r="T201" s="14" t="str">
        <f>IF(COUNTIF(Cycletime[Element Desc.],ProjectsDB[[#This Row],[Element Desc.]])&gt;0,"Found","Not Found")</f>
        <v>Found</v>
      </c>
    </row>
    <row r="202" spans="2:20" x14ac:dyDescent="0.25">
      <c r="B202" s="8" t="s">
        <v>585</v>
      </c>
      <c r="C202" s="9" t="s">
        <v>586</v>
      </c>
      <c r="D202" s="9" t="s">
        <v>587</v>
      </c>
      <c r="E202" s="10">
        <v>1</v>
      </c>
      <c r="F202" s="9" t="s">
        <v>110</v>
      </c>
      <c r="G202" s="9" t="s">
        <v>572</v>
      </c>
      <c r="H202" s="11"/>
      <c r="I202" s="12">
        <v>640</v>
      </c>
      <c r="J202" s="12">
        <v>470</v>
      </c>
      <c r="K202" s="12"/>
      <c r="L202" s="12">
        <f t="array" ref="L202">IFERROR(LOOKUP(2^15,SEARCH({"40A","63A","80A","100A","125A","160A","200A","250A","400A","630A","800A","1000A","1250A","1600A","2000A","2500A","3200A","4000A","5000A","6300A"},UPPER(D202)),{40,63,80,100,125,160,200,250,400,630,800,1000,1250,1600,2000,2500,3200,4000,5000,6300}),0)</f>
        <v>1600</v>
      </c>
      <c r="M202" s="9" t="str">
        <f t="shared" si="16"/>
        <v>Elbow Edge</v>
      </c>
      <c r="N202" s="9" t="str">
        <f t="shared" si="17"/>
        <v>AL</v>
      </c>
      <c r="O202" s="13" t="str">
        <f t="shared" si="18"/>
        <v>Silver</v>
      </c>
      <c r="P202" s="9" t="str">
        <f t="shared" si="19"/>
        <v>PET</v>
      </c>
      <c r="Q202" s="9" t="str">
        <f t="shared" si="20"/>
        <v>5</v>
      </c>
      <c r="R2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2" s="14" t="str">
        <f>IF(ProjectsDB[[#This Row],[Item Type]]="Straight Plug-In",_xlfn.TEXTJOIN("-",TRUE,M202&amp;"-"&amp;_xlfn.LET(_xlpm.txt,ProjectsDB[[#This Row],[Assembly]],_xlpm.pos,FIND("SP",_xlpm.txt),_xlpm.pre,LEFT(_xlpm.txt,_xlpm.pos-1),IF(RIGHT(_xlpm.pre,3)="123","3PL",IF(RIGHT(_xlpm.pre,2)="12","2PL",IF(RIGHT(_xlpm.pre,1)="1","1PL","3PL")))),N202,O202,P202,Q202&amp;"W",R202),_xlfn.TEXTJOIN("-",TRUE,M202,N202,O202,P202,Q202&amp;"W",R202))</f>
        <v>Elbow Edge-AL-Silver-PET-5W-1</v>
      </c>
      <c r="T202" s="14" t="str">
        <f>IF(COUNTIF(Cycletime[Element Desc.],ProjectsDB[[#This Row],[Element Desc.]])&gt;0,"Found","Not Found")</f>
        <v>Found</v>
      </c>
    </row>
    <row r="203" spans="2:20" x14ac:dyDescent="0.25">
      <c r="B203" s="8" t="s">
        <v>588</v>
      </c>
      <c r="C203" s="9" t="s">
        <v>453</v>
      </c>
      <c r="D203" s="9" t="s">
        <v>454</v>
      </c>
      <c r="E203" s="10">
        <v>1</v>
      </c>
      <c r="F203" s="9" t="s">
        <v>110</v>
      </c>
      <c r="G203" s="9" t="s">
        <v>572</v>
      </c>
      <c r="H203" s="11"/>
      <c r="I203" s="12"/>
      <c r="J203" s="12"/>
      <c r="K203" s="12"/>
      <c r="L203" s="12">
        <f t="array" ref="L203">IFERROR(LOOKUP(2^15,SEARCH({"40A","63A","80A","100A","125A","160A","200A","250A","400A","630A","800A","1000A","1250A","1600A","2000A","2500A","3200A","4000A","5000A","6300A"},UPPER(D203)),{40,63,80,100,125,160,200,250,400,630,800,1000,1250,1600,2000,2500,3200,4000,5000,6300}),0)</f>
        <v>1000</v>
      </c>
      <c r="M203" s="9" t="str">
        <f t="shared" si="16"/>
        <v>Joint Pack</v>
      </c>
      <c r="N203" s="9" t="str">
        <f t="shared" si="17"/>
        <v>AL</v>
      </c>
      <c r="O203" s="13" t="str">
        <f t="shared" si="18"/>
        <v>Silver</v>
      </c>
      <c r="P203" s="9" t="str">
        <f t="shared" si="19"/>
        <v>None</v>
      </c>
      <c r="Q203" s="9" t="str">
        <f t="shared" si="20"/>
        <v>5</v>
      </c>
      <c r="R2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3" s="14" t="str">
        <f>IF(ProjectsDB[[#This Row],[Item Type]]="Straight Plug-In",_xlfn.TEXTJOIN("-",TRUE,M203&amp;"-"&amp;_xlfn.LET(_xlpm.txt,ProjectsDB[[#This Row],[Assembly]],_xlpm.pos,FIND("SP",_xlpm.txt),_xlpm.pre,LEFT(_xlpm.txt,_xlpm.pos-1),IF(RIGHT(_xlpm.pre,3)="123","3PL",IF(RIGHT(_xlpm.pre,2)="12","2PL",IF(RIGHT(_xlpm.pre,1)="1","1PL","3PL")))),N203,O203,P203,Q203&amp;"W",R203),_xlfn.TEXTJOIN("-",TRUE,M203,N203,O203,P203,Q203&amp;"W",R203))</f>
        <v>Joint Pack-AL-Silver-None-5W-1</v>
      </c>
      <c r="T203" s="14" t="str">
        <f>IF(COUNTIF(Cycletime[Element Desc.],ProjectsDB[[#This Row],[Element Desc.]])&gt;0,"Found","Not Found")</f>
        <v>Found</v>
      </c>
    </row>
    <row r="204" spans="2:20" x14ac:dyDescent="0.25">
      <c r="B204" s="8" t="s">
        <v>589</v>
      </c>
      <c r="C204" s="9" t="s">
        <v>172</v>
      </c>
      <c r="D204" s="9" t="s">
        <v>173</v>
      </c>
      <c r="E204" s="10">
        <v>4</v>
      </c>
      <c r="F204" s="9" t="s">
        <v>110</v>
      </c>
      <c r="G204" s="9" t="s">
        <v>572</v>
      </c>
      <c r="H204" s="11"/>
      <c r="I204" s="12"/>
      <c r="J204" s="12"/>
      <c r="K204" s="12"/>
      <c r="L204" s="12">
        <f t="array" ref="L204">IFERROR(LOOKUP(2^15,SEARCH({"40A","63A","80A","100A","125A","160A","200A","250A","400A","630A","800A","1000A","1250A","1600A","2000A","2500A","3200A","4000A","5000A","6300A"},UPPER(D204)),{40,63,80,100,125,160,200,250,400,630,800,1000,1250,1600,2000,2500,3200,4000,5000,6300}),0)</f>
        <v>1600</v>
      </c>
      <c r="M204" s="9" t="str">
        <f t="shared" si="16"/>
        <v>Joint Pack</v>
      </c>
      <c r="N204" s="9" t="str">
        <f t="shared" si="17"/>
        <v>AL</v>
      </c>
      <c r="O204" s="13" t="str">
        <f t="shared" si="18"/>
        <v>Silver</v>
      </c>
      <c r="P204" s="9" t="str">
        <f t="shared" si="19"/>
        <v>None</v>
      </c>
      <c r="Q204" s="9" t="str">
        <f t="shared" si="20"/>
        <v>5</v>
      </c>
      <c r="R2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4" s="14" t="str">
        <f>IF(ProjectsDB[[#This Row],[Item Type]]="Straight Plug-In",_xlfn.TEXTJOIN("-",TRUE,M204&amp;"-"&amp;_xlfn.LET(_xlpm.txt,ProjectsDB[[#This Row],[Assembly]],_xlpm.pos,FIND("SP",_xlpm.txt),_xlpm.pre,LEFT(_xlpm.txt,_xlpm.pos-1),IF(RIGHT(_xlpm.pre,3)="123","3PL",IF(RIGHT(_xlpm.pre,2)="12","2PL",IF(RIGHT(_xlpm.pre,1)="1","1PL","3PL")))),N204,O204,P204,Q204&amp;"W",R204),_xlfn.TEXTJOIN("-",TRUE,M204,N204,O204,P204,Q204&amp;"W",R204))</f>
        <v>Joint Pack-AL-Silver-None-5W-1</v>
      </c>
      <c r="T204" s="14" t="str">
        <f>IF(COUNTIF(Cycletime[Element Desc.],ProjectsDB[[#This Row],[Element Desc.]])&gt;0,"Found","Not Found")</f>
        <v>Found</v>
      </c>
    </row>
    <row r="205" spans="2:20" x14ac:dyDescent="0.25">
      <c r="B205" s="8" t="s">
        <v>590</v>
      </c>
      <c r="C205" s="9" t="s">
        <v>182</v>
      </c>
      <c r="D205" s="9" t="s">
        <v>183</v>
      </c>
      <c r="E205" s="10">
        <v>1</v>
      </c>
      <c r="F205" s="9" t="s">
        <v>110</v>
      </c>
      <c r="G205" s="9" t="s">
        <v>572</v>
      </c>
      <c r="H205" s="11"/>
      <c r="I205" s="12"/>
      <c r="J205" s="12"/>
      <c r="K205" s="12"/>
      <c r="L205" s="12">
        <f t="array" ref="L205">IFERROR(LOOKUP(2^15,SEARCH({"40A","63A","80A","100A","125A","160A","200A","250A","400A","630A","800A","1000A","1250A","1600A","2000A","2500A","3200A","4000A","5000A","6300A"},UPPER(D205)),{40,63,80,100,125,160,200,250,400,630,800,1000,1250,1600,2000,2500,3200,4000,5000,6300}),0)</f>
        <v>1250</v>
      </c>
      <c r="M205" s="9" t="str">
        <f t="shared" si="16"/>
        <v>Joint Pack</v>
      </c>
      <c r="N205" s="9" t="str">
        <f t="shared" si="17"/>
        <v>AL</v>
      </c>
      <c r="O205" s="13" t="str">
        <f t="shared" si="18"/>
        <v>Silver</v>
      </c>
      <c r="P205" s="9" t="str">
        <f t="shared" si="19"/>
        <v>None</v>
      </c>
      <c r="Q205" s="9" t="str">
        <f t="shared" si="20"/>
        <v>5</v>
      </c>
      <c r="R2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5" s="14" t="str">
        <f>IF(ProjectsDB[[#This Row],[Item Type]]="Straight Plug-In",_xlfn.TEXTJOIN("-",TRUE,M205&amp;"-"&amp;_xlfn.LET(_xlpm.txt,ProjectsDB[[#This Row],[Assembly]],_xlpm.pos,FIND("SP",_xlpm.txt),_xlpm.pre,LEFT(_xlpm.txt,_xlpm.pos-1),IF(RIGHT(_xlpm.pre,3)="123","3PL",IF(RIGHT(_xlpm.pre,2)="12","2PL",IF(RIGHT(_xlpm.pre,1)="1","1PL","3PL")))),N205,O205,P205,Q205&amp;"W",R205),_xlfn.TEXTJOIN("-",TRUE,M205,N205,O205,P205,Q205&amp;"W",R205))</f>
        <v>Joint Pack-AL-Silver-None-5W-1</v>
      </c>
      <c r="T205" s="14" t="str">
        <f>IF(COUNTIF(Cycletime[Element Desc.],ProjectsDB[[#This Row],[Element Desc.]])&gt;0,"Found","Not Found")</f>
        <v>Found</v>
      </c>
    </row>
    <row r="206" spans="2:20" x14ac:dyDescent="0.25">
      <c r="B206" s="8" t="s">
        <v>591</v>
      </c>
      <c r="C206" s="9" t="s">
        <v>592</v>
      </c>
      <c r="D206" s="9" t="s">
        <v>593</v>
      </c>
      <c r="E206" s="10">
        <v>1</v>
      </c>
      <c r="F206" s="9" t="s">
        <v>110</v>
      </c>
      <c r="G206" s="9" t="s">
        <v>594</v>
      </c>
      <c r="H206" s="11"/>
      <c r="I206" s="12">
        <v>660</v>
      </c>
      <c r="J206" s="12">
        <v>300</v>
      </c>
      <c r="K206" s="12"/>
      <c r="L206" s="12">
        <f t="array" ref="L206">IFERROR(LOOKUP(2^15,SEARCH({"40A","63A","80A","100A","125A","160A","200A","250A","400A","630A","800A","1000A","1250A","1600A","2000A","2500A","3200A","4000A","5000A","6300A"},UPPER(D206)),{40,63,80,100,125,160,200,250,400,630,800,1000,1250,1600,2000,2500,3200,4000,5000,6300}),0)</f>
        <v>1250</v>
      </c>
      <c r="M206" s="9" t="str">
        <f t="shared" si="16"/>
        <v>Elbow Flat</v>
      </c>
      <c r="N206" s="9" t="str">
        <f t="shared" si="17"/>
        <v>AL</v>
      </c>
      <c r="O206" s="13" t="str">
        <f t="shared" si="18"/>
        <v>Silver</v>
      </c>
      <c r="P206" s="9" t="str">
        <f t="shared" si="19"/>
        <v>PET</v>
      </c>
      <c r="Q206" s="9" t="str">
        <f t="shared" si="20"/>
        <v>5</v>
      </c>
      <c r="R2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6" s="14" t="str">
        <f>IF(ProjectsDB[[#This Row],[Item Type]]="Straight Plug-In",_xlfn.TEXTJOIN("-",TRUE,M206&amp;"-"&amp;_xlfn.LET(_xlpm.txt,ProjectsDB[[#This Row],[Assembly]],_xlpm.pos,FIND("SP",_xlpm.txt),_xlpm.pre,LEFT(_xlpm.txt,_xlpm.pos-1),IF(RIGHT(_xlpm.pre,3)="123","3PL",IF(RIGHT(_xlpm.pre,2)="12","2PL",IF(RIGHT(_xlpm.pre,1)="1","1PL","3PL")))),N206,O206,P206,Q206&amp;"W",R206),_xlfn.TEXTJOIN("-",TRUE,M206,N206,O206,P206,Q206&amp;"W",R206))</f>
        <v>Elbow Flat-AL-Silver-PET-5W-1</v>
      </c>
      <c r="T206" s="14" t="str">
        <f>IF(COUNTIF(Cycletime[Element Desc.],ProjectsDB[[#This Row],[Element Desc.]])&gt;0,"Found","Not Found")</f>
        <v>Found</v>
      </c>
    </row>
    <row r="207" spans="2:20" x14ac:dyDescent="0.25">
      <c r="B207" s="8" t="s">
        <v>595</v>
      </c>
      <c r="C207" s="9" t="s">
        <v>596</v>
      </c>
      <c r="D207" s="9" t="s">
        <v>597</v>
      </c>
      <c r="E207" s="10">
        <v>1</v>
      </c>
      <c r="F207" s="9" t="s">
        <v>110</v>
      </c>
      <c r="G207" s="9" t="s">
        <v>594</v>
      </c>
      <c r="H207" s="11"/>
      <c r="I207" s="12">
        <v>1480</v>
      </c>
      <c r="J207" s="12"/>
      <c r="K207" s="12"/>
      <c r="L207" s="12">
        <f t="array" ref="L207">IFERROR(LOOKUP(2^15,SEARCH({"40A","63A","80A","100A","125A","160A","200A","250A","400A","630A","800A","1000A","1250A","1600A","2000A","2500A","3200A","4000A","5000A","6300A"},UPPER(D207)),{40,63,80,100,125,160,200,250,400,630,800,1000,1250,1600,2000,2500,3200,4000,5000,6300}),0)</f>
        <v>1250</v>
      </c>
      <c r="M207" s="9" t="str">
        <f t="shared" si="16"/>
        <v>Straight Feeder</v>
      </c>
      <c r="N207" s="9" t="str">
        <f t="shared" si="17"/>
        <v>AL</v>
      </c>
      <c r="O207" s="13" t="str">
        <f t="shared" si="18"/>
        <v>Silver</v>
      </c>
      <c r="P207" s="9" t="str">
        <f t="shared" si="19"/>
        <v>PET</v>
      </c>
      <c r="Q207" s="9" t="str">
        <f t="shared" si="20"/>
        <v>5</v>
      </c>
      <c r="R2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7" s="14" t="str">
        <f>IF(ProjectsDB[[#This Row],[Item Type]]="Straight Plug-In",_xlfn.TEXTJOIN("-",TRUE,M207&amp;"-"&amp;_xlfn.LET(_xlpm.txt,ProjectsDB[[#This Row],[Assembly]],_xlpm.pos,FIND("SP",_xlpm.txt),_xlpm.pre,LEFT(_xlpm.txt,_xlpm.pos-1),IF(RIGHT(_xlpm.pre,3)="123","3PL",IF(RIGHT(_xlpm.pre,2)="12","2PL",IF(RIGHT(_xlpm.pre,1)="1","1PL","3PL")))),N207,O207,P207,Q207&amp;"W",R207),_xlfn.TEXTJOIN("-",TRUE,M207,N207,O207,P207,Q207&amp;"W",R207))</f>
        <v>Straight Feeder-AL-Silver-PET-5W-1</v>
      </c>
      <c r="T207" s="14" t="str">
        <f>IF(COUNTIF(Cycletime[Element Desc.],ProjectsDB[[#This Row],[Element Desc.]])&gt;0,"Found","Not Found")</f>
        <v>Found</v>
      </c>
    </row>
    <row r="208" spans="2:20" x14ac:dyDescent="0.25">
      <c r="B208" s="8" t="s">
        <v>598</v>
      </c>
      <c r="C208" s="9" t="s">
        <v>182</v>
      </c>
      <c r="D208" s="9" t="s">
        <v>183</v>
      </c>
      <c r="E208" s="10">
        <v>3</v>
      </c>
      <c r="F208" s="9" t="s">
        <v>110</v>
      </c>
      <c r="G208" s="9" t="s">
        <v>594</v>
      </c>
      <c r="H208" s="11"/>
      <c r="I208" s="12"/>
      <c r="J208" s="12"/>
      <c r="K208" s="12"/>
      <c r="L208" s="12">
        <f t="array" ref="L208">IFERROR(LOOKUP(2^15,SEARCH({"40A","63A","80A","100A","125A","160A","200A","250A","400A","630A","800A","1000A","1250A","1600A","2000A","2500A","3200A","4000A","5000A","6300A"},UPPER(D208)),{40,63,80,100,125,160,200,250,400,630,800,1000,1250,1600,2000,2500,3200,4000,5000,6300}),0)</f>
        <v>1250</v>
      </c>
      <c r="M208" s="9" t="str">
        <f t="shared" si="16"/>
        <v>Joint Pack</v>
      </c>
      <c r="N208" s="9" t="str">
        <f t="shared" si="17"/>
        <v>AL</v>
      </c>
      <c r="O208" s="13" t="str">
        <f t="shared" si="18"/>
        <v>Silver</v>
      </c>
      <c r="P208" s="9" t="str">
        <f t="shared" si="19"/>
        <v>None</v>
      </c>
      <c r="Q208" s="9" t="str">
        <f t="shared" si="20"/>
        <v>5</v>
      </c>
      <c r="R2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8" s="14" t="str">
        <f>IF(ProjectsDB[[#This Row],[Item Type]]="Straight Plug-In",_xlfn.TEXTJOIN("-",TRUE,M208&amp;"-"&amp;_xlfn.LET(_xlpm.txt,ProjectsDB[[#This Row],[Assembly]],_xlpm.pos,FIND("SP",_xlpm.txt),_xlpm.pre,LEFT(_xlpm.txt,_xlpm.pos-1),IF(RIGHT(_xlpm.pre,3)="123","3PL",IF(RIGHT(_xlpm.pre,2)="12","2PL",IF(RIGHT(_xlpm.pre,1)="1","1PL","3PL")))),N208,O208,P208,Q208&amp;"W",R208),_xlfn.TEXTJOIN("-",TRUE,M208,N208,O208,P208,Q208&amp;"W",R208))</f>
        <v>Joint Pack-AL-Silver-None-5W-1</v>
      </c>
      <c r="T208" s="14" t="str">
        <f>IF(COUNTIF(Cycletime[Element Desc.],ProjectsDB[[#This Row],[Element Desc.]])&gt;0,"Found","Not Found")</f>
        <v>Found</v>
      </c>
    </row>
    <row r="209" spans="2:20" x14ac:dyDescent="0.25">
      <c r="B209" s="8" t="s">
        <v>599</v>
      </c>
      <c r="C209" s="9" t="s">
        <v>600</v>
      </c>
      <c r="D209" s="9" t="s">
        <v>601</v>
      </c>
      <c r="E209" s="10">
        <v>1</v>
      </c>
      <c r="F209" s="9" t="s">
        <v>110</v>
      </c>
      <c r="G209" s="9" t="s">
        <v>594</v>
      </c>
      <c r="H209" s="11"/>
      <c r="I209" s="12">
        <v>343</v>
      </c>
      <c r="J209" s="12">
        <v>383</v>
      </c>
      <c r="K209" s="12"/>
      <c r="L209" s="12">
        <f t="array" ref="L209">IFERROR(LOOKUP(2^15,SEARCH({"40A","63A","80A","100A","125A","160A","200A","250A","400A","630A","800A","1000A","1250A","1600A","2000A","2500A","3200A","4000A","5000A","6300A"},UPPER(D209)),{40,63,80,100,125,160,200,250,400,630,800,1000,1250,1600,2000,2500,3200,4000,5000,6300}),0)</f>
        <v>1600</v>
      </c>
      <c r="M209" s="9" t="str">
        <f t="shared" si="16"/>
        <v>Elbow Edge</v>
      </c>
      <c r="N209" s="9" t="str">
        <f t="shared" si="17"/>
        <v>AL</v>
      </c>
      <c r="O209" s="13" t="str">
        <f t="shared" si="18"/>
        <v>Silver</v>
      </c>
      <c r="P209" s="9" t="str">
        <f t="shared" si="19"/>
        <v>PET</v>
      </c>
      <c r="Q209" s="9" t="str">
        <f t="shared" si="20"/>
        <v>5</v>
      </c>
      <c r="R2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9" s="14" t="str">
        <f>IF(ProjectsDB[[#This Row],[Item Type]]="Straight Plug-In",_xlfn.TEXTJOIN("-",TRUE,M209&amp;"-"&amp;_xlfn.LET(_xlpm.txt,ProjectsDB[[#This Row],[Assembly]],_xlpm.pos,FIND("SP",_xlpm.txt),_xlpm.pre,LEFT(_xlpm.txt,_xlpm.pos-1),IF(RIGHT(_xlpm.pre,3)="123","3PL",IF(RIGHT(_xlpm.pre,2)="12","2PL",IF(RIGHT(_xlpm.pre,1)="1","1PL","3PL")))),N209,O209,P209,Q209&amp;"W",R209),_xlfn.TEXTJOIN("-",TRUE,M209,N209,O209,P209,Q209&amp;"W",R209))</f>
        <v>Elbow Edge-AL-Silver-PET-5W-1</v>
      </c>
      <c r="T209" s="14" t="str">
        <f>IF(COUNTIF(Cycletime[Element Desc.],ProjectsDB[[#This Row],[Element Desc.]])&gt;0,"Found","Not Found")</f>
        <v>Found</v>
      </c>
    </row>
    <row r="210" spans="2:20" x14ac:dyDescent="0.25">
      <c r="B210" s="8" t="s">
        <v>602</v>
      </c>
      <c r="C210" s="9" t="s">
        <v>450</v>
      </c>
      <c r="D210" s="9" t="s">
        <v>451</v>
      </c>
      <c r="E210" s="10">
        <v>1</v>
      </c>
      <c r="F210" s="9" t="s">
        <v>110</v>
      </c>
      <c r="G210" s="9" t="s">
        <v>594</v>
      </c>
      <c r="H210" s="11"/>
      <c r="I210" s="12">
        <v>700</v>
      </c>
      <c r="J210" s="12"/>
      <c r="K210" s="12"/>
      <c r="L210" s="12">
        <f t="array" ref="L210">IFERROR(LOOKUP(2^15,SEARCH({"40A","63A","80A","100A","125A","160A","200A","250A","400A","630A","800A","1000A","1250A","1600A","2000A","2500A","3200A","4000A","5000A","6300A"},UPPER(D210)),{40,63,80,100,125,160,200,250,400,630,800,1000,1250,1600,2000,2500,3200,4000,5000,6300}),0)</f>
        <v>1600</v>
      </c>
      <c r="M210" s="9" t="str">
        <f t="shared" si="16"/>
        <v>Straight Feeder</v>
      </c>
      <c r="N210" s="9" t="str">
        <f t="shared" si="17"/>
        <v>AL</v>
      </c>
      <c r="O210" s="13" t="str">
        <f t="shared" si="18"/>
        <v>Silver</v>
      </c>
      <c r="P210" s="9" t="str">
        <f t="shared" si="19"/>
        <v>PET</v>
      </c>
      <c r="Q210" s="9" t="str">
        <f t="shared" si="20"/>
        <v>5</v>
      </c>
      <c r="R2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0" s="14" t="str">
        <f>IF(ProjectsDB[[#This Row],[Item Type]]="Straight Plug-In",_xlfn.TEXTJOIN("-",TRUE,M210&amp;"-"&amp;_xlfn.LET(_xlpm.txt,ProjectsDB[[#This Row],[Assembly]],_xlpm.pos,FIND("SP",_xlpm.txt),_xlpm.pre,LEFT(_xlpm.txt,_xlpm.pos-1),IF(RIGHT(_xlpm.pre,3)="123","3PL",IF(RIGHT(_xlpm.pre,2)="12","2PL",IF(RIGHT(_xlpm.pre,1)="1","1PL","3PL")))),N210,O210,P210,Q210&amp;"W",R210),_xlfn.TEXTJOIN("-",TRUE,M210,N210,O210,P210,Q210&amp;"W",R210))</f>
        <v>Straight Feeder-AL-Silver-PET-5W-1</v>
      </c>
      <c r="T210" s="14" t="str">
        <f>IF(COUNTIF(Cycletime[Element Desc.],ProjectsDB[[#This Row],[Element Desc.]])&gt;0,"Found","Not Found")</f>
        <v>Found</v>
      </c>
    </row>
    <row r="211" spans="2:20" x14ac:dyDescent="0.25">
      <c r="B211" s="8" t="s">
        <v>603</v>
      </c>
      <c r="C211" s="9" t="s">
        <v>604</v>
      </c>
      <c r="D211" s="9" t="s">
        <v>605</v>
      </c>
      <c r="E211" s="10">
        <v>1</v>
      </c>
      <c r="F211" s="9" t="s">
        <v>110</v>
      </c>
      <c r="G211" s="9" t="s">
        <v>594</v>
      </c>
      <c r="H211" s="11"/>
      <c r="I211" s="12">
        <v>383</v>
      </c>
      <c r="J211" s="12">
        <v>343</v>
      </c>
      <c r="K211" s="12"/>
      <c r="L211" s="12">
        <f t="array" ref="L211">IFERROR(LOOKUP(2^15,SEARCH({"40A","63A","80A","100A","125A","160A","200A","250A","400A","630A","800A","1000A","1250A","1600A","2000A","2500A","3200A","4000A","5000A","6300A"},UPPER(D211)),{40,63,80,100,125,160,200,250,400,630,800,1000,1250,1600,2000,2500,3200,4000,5000,6300}),0)</f>
        <v>1600</v>
      </c>
      <c r="M211" s="9" t="str">
        <f t="shared" si="16"/>
        <v>Elbow Edge</v>
      </c>
      <c r="N211" s="9" t="str">
        <f t="shared" si="17"/>
        <v>AL</v>
      </c>
      <c r="O211" s="13" t="str">
        <f t="shared" si="18"/>
        <v>Silver</v>
      </c>
      <c r="P211" s="9" t="str">
        <f t="shared" si="19"/>
        <v>PET</v>
      </c>
      <c r="Q211" s="9" t="str">
        <f t="shared" si="20"/>
        <v>5</v>
      </c>
      <c r="R2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1" s="14" t="str">
        <f>IF(ProjectsDB[[#This Row],[Item Type]]="Straight Plug-In",_xlfn.TEXTJOIN("-",TRUE,M211&amp;"-"&amp;_xlfn.LET(_xlpm.txt,ProjectsDB[[#This Row],[Assembly]],_xlpm.pos,FIND("SP",_xlpm.txt),_xlpm.pre,LEFT(_xlpm.txt,_xlpm.pos-1),IF(RIGHT(_xlpm.pre,3)="123","3PL",IF(RIGHT(_xlpm.pre,2)="12","2PL",IF(RIGHT(_xlpm.pre,1)="1","1PL","3PL")))),N211,O211,P211,Q211&amp;"W",R211),_xlfn.TEXTJOIN("-",TRUE,M211,N211,O211,P211,Q211&amp;"W",R211))</f>
        <v>Elbow Edge-AL-Silver-PET-5W-1</v>
      </c>
      <c r="T211" s="14" t="str">
        <f>IF(COUNTIF(Cycletime[Element Desc.],ProjectsDB[[#This Row],[Element Desc.]])&gt;0,"Found","Not Found")</f>
        <v>Found</v>
      </c>
    </row>
    <row r="212" spans="2:20" x14ac:dyDescent="0.25">
      <c r="B212" s="8" t="s">
        <v>606</v>
      </c>
      <c r="C212" s="9" t="s">
        <v>607</v>
      </c>
      <c r="D212" s="9" t="s">
        <v>608</v>
      </c>
      <c r="E212" s="10">
        <v>1</v>
      </c>
      <c r="F212" s="9" t="s">
        <v>110</v>
      </c>
      <c r="G212" s="9" t="s">
        <v>594</v>
      </c>
      <c r="H212" s="11"/>
      <c r="I212" s="12">
        <v>750</v>
      </c>
      <c r="J212" s="12">
        <v>1000</v>
      </c>
      <c r="K212" s="12"/>
      <c r="L212" s="12">
        <f t="array" ref="L212">IFERROR(LOOKUP(2^15,SEARCH({"40A","63A","80A","100A","125A","160A","200A","250A","400A","630A","800A","1000A","1250A","1600A","2000A","2500A","3200A","4000A","5000A","6300A"},UPPER(D212)),{40,63,80,100,125,160,200,250,400,630,800,1000,1250,1600,2000,2500,3200,4000,5000,6300}),0)</f>
        <v>1600</v>
      </c>
      <c r="M212" s="9" t="str">
        <f t="shared" si="16"/>
        <v>Elbow Flat</v>
      </c>
      <c r="N212" s="9" t="str">
        <f t="shared" si="17"/>
        <v>AL</v>
      </c>
      <c r="O212" s="13" t="str">
        <f t="shared" si="18"/>
        <v>Silver</v>
      </c>
      <c r="P212" s="9" t="str">
        <f t="shared" si="19"/>
        <v>PET</v>
      </c>
      <c r="Q212" s="9" t="str">
        <f t="shared" si="20"/>
        <v>5</v>
      </c>
      <c r="R2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2" s="14" t="str">
        <f>IF(ProjectsDB[[#This Row],[Item Type]]="Straight Plug-In",_xlfn.TEXTJOIN("-",TRUE,M212&amp;"-"&amp;_xlfn.LET(_xlpm.txt,ProjectsDB[[#This Row],[Assembly]],_xlpm.pos,FIND("SP",_xlpm.txt),_xlpm.pre,LEFT(_xlpm.txt,_xlpm.pos-1),IF(RIGHT(_xlpm.pre,3)="123","3PL",IF(RIGHT(_xlpm.pre,2)="12","2PL",IF(RIGHT(_xlpm.pre,1)="1","1PL","3PL")))),N212,O212,P212,Q212&amp;"W",R212),_xlfn.TEXTJOIN("-",TRUE,M212,N212,O212,P212,Q212&amp;"W",R212))</f>
        <v>Elbow Flat-AL-Silver-PET-5W-1</v>
      </c>
      <c r="T212" s="14" t="str">
        <f>IF(COUNTIF(Cycletime[Element Desc.],ProjectsDB[[#This Row],[Element Desc.]])&gt;0,"Found","Not Found")</f>
        <v>Found</v>
      </c>
    </row>
    <row r="213" spans="2:20" x14ac:dyDescent="0.25">
      <c r="B213" s="8" t="s">
        <v>609</v>
      </c>
      <c r="C213" s="9" t="s">
        <v>610</v>
      </c>
      <c r="D213" s="9" t="s">
        <v>611</v>
      </c>
      <c r="E213" s="10">
        <v>1</v>
      </c>
      <c r="F213" s="9" t="s">
        <v>110</v>
      </c>
      <c r="G213" s="9" t="s">
        <v>594</v>
      </c>
      <c r="H213" s="11"/>
      <c r="I213" s="12">
        <v>343</v>
      </c>
      <c r="J213" s="12">
        <v>657</v>
      </c>
      <c r="K213" s="12"/>
      <c r="L213" s="12">
        <f t="array" ref="L213">IFERROR(LOOKUP(2^15,SEARCH({"40A","63A","80A","100A","125A","160A","200A","250A","400A","630A","800A","1000A","1250A","1600A","2000A","2500A","3200A","4000A","5000A","6300A"},UPPER(D213)),{40,63,80,100,125,160,200,250,400,630,800,1000,1250,1600,2000,2500,3200,4000,5000,6300}),0)</f>
        <v>1600</v>
      </c>
      <c r="M213" s="9" t="str">
        <f t="shared" si="16"/>
        <v>Elbow Edge</v>
      </c>
      <c r="N213" s="9" t="str">
        <f t="shared" si="17"/>
        <v>AL</v>
      </c>
      <c r="O213" s="13" t="str">
        <f t="shared" si="18"/>
        <v>Silver</v>
      </c>
      <c r="P213" s="9" t="str">
        <f t="shared" si="19"/>
        <v>PET</v>
      </c>
      <c r="Q213" s="9" t="str">
        <f t="shared" si="20"/>
        <v>5</v>
      </c>
      <c r="R2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3" s="14" t="str">
        <f>IF(ProjectsDB[[#This Row],[Item Type]]="Straight Plug-In",_xlfn.TEXTJOIN("-",TRUE,M213&amp;"-"&amp;_xlfn.LET(_xlpm.txt,ProjectsDB[[#This Row],[Assembly]],_xlpm.pos,FIND("SP",_xlpm.txt),_xlpm.pre,LEFT(_xlpm.txt,_xlpm.pos-1),IF(RIGHT(_xlpm.pre,3)="123","3PL",IF(RIGHT(_xlpm.pre,2)="12","2PL",IF(RIGHT(_xlpm.pre,1)="1","1PL","3PL")))),N213,O213,P213,Q213&amp;"W",R213),_xlfn.TEXTJOIN("-",TRUE,M213,N213,O213,P213,Q213&amp;"W",R213))</f>
        <v>Elbow Edge-AL-Silver-PET-5W-1</v>
      </c>
      <c r="T213" s="14" t="str">
        <f>IF(COUNTIF(Cycletime[Element Desc.],ProjectsDB[[#This Row],[Element Desc.]])&gt;0,"Found","Not Found")</f>
        <v>Found</v>
      </c>
    </row>
    <row r="214" spans="2:20" x14ac:dyDescent="0.25">
      <c r="B214" s="8" t="s">
        <v>612</v>
      </c>
      <c r="C214" s="9" t="s">
        <v>613</v>
      </c>
      <c r="D214" s="9" t="s">
        <v>614</v>
      </c>
      <c r="E214" s="10">
        <v>1</v>
      </c>
      <c r="F214" s="9" t="s">
        <v>110</v>
      </c>
      <c r="G214" s="9" t="s">
        <v>594</v>
      </c>
      <c r="H214" s="11"/>
      <c r="I214" s="12">
        <v>1000</v>
      </c>
      <c r="J214" s="12"/>
      <c r="K214" s="12"/>
      <c r="L214" s="12">
        <f t="array" ref="L214">IFERROR(LOOKUP(2^15,SEARCH({"40A","63A","80A","100A","125A","160A","200A","250A","400A","630A","800A","1000A","1250A","1600A","2000A","2500A","3200A","4000A","5000A","6300A"},UPPER(D214)),{40,63,80,100,125,160,200,250,400,630,800,1000,1250,1600,2000,2500,3200,4000,5000,6300}),0)</f>
        <v>1600</v>
      </c>
      <c r="M214" s="9" t="str">
        <f t="shared" si="16"/>
        <v>Straight Feeder</v>
      </c>
      <c r="N214" s="9" t="str">
        <f t="shared" si="17"/>
        <v>AL</v>
      </c>
      <c r="O214" s="13" t="str">
        <f t="shared" si="18"/>
        <v>Silver</v>
      </c>
      <c r="P214" s="9" t="str">
        <f t="shared" si="19"/>
        <v>PET</v>
      </c>
      <c r="Q214" s="9" t="str">
        <f t="shared" si="20"/>
        <v>5</v>
      </c>
      <c r="R2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4" s="14" t="str">
        <f>IF(ProjectsDB[[#This Row],[Item Type]]="Straight Plug-In",_xlfn.TEXTJOIN("-",TRUE,M214&amp;"-"&amp;_xlfn.LET(_xlpm.txt,ProjectsDB[[#This Row],[Assembly]],_xlpm.pos,FIND("SP",_xlpm.txt),_xlpm.pre,LEFT(_xlpm.txt,_xlpm.pos-1),IF(RIGHT(_xlpm.pre,3)="123","3PL",IF(RIGHT(_xlpm.pre,2)="12","2PL",IF(RIGHT(_xlpm.pre,1)="1","1PL","3PL")))),N214,O214,P214,Q214&amp;"W",R214),_xlfn.TEXTJOIN("-",TRUE,M214,N214,O214,P214,Q214&amp;"W",R214))</f>
        <v>Straight Feeder-AL-Silver-PET-5W-1</v>
      </c>
      <c r="T214" s="14" t="str">
        <f>IF(COUNTIF(Cycletime[Element Desc.],ProjectsDB[[#This Row],[Element Desc.]])&gt;0,"Found","Not Found")</f>
        <v>Found</v>
      </c>
    </row>
    <row r="215" spans="2:20" x14ac:dyDescent="0.25">
      <c r="B215" s="8" t="s">
        <v>615</v>
      </c>
      <c r="C215" s="9" t="s">
        <v>616</v>
      </c>
      <c r="D215" s="9" t="s">
        <v>617</v>
      </c>
      <c r="E215" s="10">
        <v>1</v>
      </c>
      <c r="F215" s="9" t="s">
        <v>110</v>
      </c>
      <c r="G215" s="9" t="s">
        <v>594</v>
      </c>
      <c r="H215" s="11"/>
      <c r="I215" s="12">
        <v>1220</v>
      </c>
      <c r="J215" s="12"/>
      <c r="K215" s="12"/>
      <c r="L215" s="12">
        <f t="array" ref="L215">IFERROR(LOOKUP(2^15,SEARCH({"40A","63A","80A","100A","125A","160A","200A","250A","400A","630A","800A","1000A","1250A","1600A","2000A","2500A","3200A","4000A","5000A","6300A"},UPPER(D215)),{40,63,80,100,125,160,200,250,400,630,800,1000,1250,1600,2000,2500,3200,4000,5000,6300}),0)</f>
        <v>1600</v>
      </c>
      <c r="M215" s="9" t="str">
        <f t="shared" si="16"/>
        <v>Straight Feeder</v>
      </c>
      <c r="N215" s="9" t="str">
        <f t="shared" si="17"/>
        <v>AL</v>
      </c>
      <c r="O215" s="13" t="str">
        <f t="shared" si="18"/>
        <v>Silver</v>
      </c>
      <c r="P215" s="9" t="str">
        <f t="shared" si="19"/>
        <v>PET</v>
      </c>
      <c r="Q215" s="9" t="str">
        <f t="shared" si="20"/>
        <v>5</v>
      </c>
      <c r="R2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5" s="14" t="str">
        <f>IF(ProjectsDB[[#This Row],[Item Type]]="Straight Plug-In",_xlfn.TEXTJOIN("-",TRUE,M215&amp;"-"&amp;_xlfn.LET(_xlpm.txt,ProjectsDB[[#This Row],[Assembly]],_xlpm.pos,FIND("SP",_xlpm.txt),_xlpm.pre,LEFT(_xlpm.txt,_xlpm.pos-1),IF(RIGHT(_xlpm.pre,3)="123","3PL",IF(RIGHT(_xlpm.pre,2)="12","2PL",IF(RIGHT(_xlpm.pre,1)="1","1PL","3PL")))),N215,O215,P215,Q215&amp;"W",R215),_xlfn.TEXTJOIN("-",TRUE,M215,N215,O215,P215,Q215&amp;"W",R215))</f>
        <v>Straight Feeder-AL-Silver-PET-5W-1</v>
      </c>
      <c r="T215" s="14" t="str">
        <f>IF(COUNTIF(Cycletime[Element Desc.],ProjectsDB[[#This Row],[Element Desc.]])&gt;0,"Found","Not Found")</f>
        <v>Found</v>
      </c>
    </row>
    <row r="216" spans="2:20" x14ac:dyDescent="0.25">
      <c r="B216" s="8" t="s">
        <v>618</v>
      </c>
      <c r="C216" s="9" t="s">
        <v>619</v>
      </c>
      <c r="D216" s="9" t="s">
        <v>620</v>
      </c>
      <c r="E216" s="10">
        <v>1</v>
      </c>
      <c r="F216" s="9" t="s">
        <v>110</v>
      </c>
      <c r="G216" s="9" t="s">
        <v>594</v>
      </c>
      <c r="H216" s="11"/>
      <c r="I216" s="12">
        <v>1370</v>
      </c>
      <c r="J216" s="12"/>
      <c r="K216" s="12"/>
      <c r="L216" s="12">
        <f t="array" ref="L216">IFERROR(LOOKUP(2^15,SEARCH({"40A","63A","80A","100A","125A","160A","200A","250A","400A","630A","800A","1000A","1250A","1600A","2000A","2500A","3200A","4000A","5000A","6300A"},UPPER(D216)),{40,63,80,100,125,160,200,250,400,630,800,1000,1250,1600,2000,2500,3200,4000,5000,6300}),0)</f>
        <v>1600</v>
      </c>
      <c r="M216" s="9" t="str">
        <f t="shared" si="16"/>
        <v>Straight Feeder</v>
      </c>
      <c r="N216" s="9" t="str">
        <f t="shared" si="17"/>
        <v>AL</v>
      </c>
      <c r="O216" s="13" t="str">
        <f t="shared" si="18"/>
        <v>Silver</v>
      </c>
      <c r="P216" s="9" t="str">
        <f t="shared" si="19"/>
        <v>PET</v>
      </c>
      <c r="Q216" s="9" t="str">
        <f t="shared" si="20"/>
        <v>5</v>
      </c>
      <c r="R2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6" s="14" t="str">
        <f>IF(ProjectsDB[[#This Row],[Item Type]]="Straight Plug-In",_xlfn.TEXTJOIN("-",TRUE,M216&amp;"-"&amp;_xlfn.LET(_xlpm.txt,ProjectsDB[[#This Row],[Assembly]],_xlpm.pos,FIND("SP",_xlpm.txt),_xlpm.pre,LEFT(_xlpm.txt,_xlpm.pos-1),IF(RIGHT(_xlpm.pre,3)="123","3PL",IF(RIGHT(_xlpm.pre,2)="12","2PL",IF(RIGHT(_xlpm.pre,1)="1","1PL","3PL")))),N216,O216,P216,Q216&amp;"W",R216),_xlfn.TEXTJOIN("-",TRUE,M216,N216,O216,P216,Q216&amp;"W",R216))</f>
        <v>Straight Feeder-AL-Silver-PET-5W-1</v>
      </c>
      <c r="T216" s="14" t="str">
        <f>IF(COUNTIF(Cycletime[Element Desc.],ProjectsDB[[#This Row],[Element Desc.]])&gt;0,"Found","Not Found")</f>
        <v>Found</v>
      </c>
    </row>
    <row r="217" spans="2:20" x14ac:dyDescent="0.25">
      <c r="B217" s="8" t="s">
        <v>621</v>
      </c>
      <c r="C217" s="9" t="s">
        <v>622</v>
      </c>
      <c r="D217" s="9" t="s">
        <v>623</v>
      </c>
      <c r="E217" s="10">
        <v>1</v>
      </c>
      <c r="F217" s="9" t="s">
        <v>110</v>
      </c>
      <c r="G217" s="9" t="s">
        <v>594</v>
      </c>
      <c r="H217" s="11"/>
      <c r="I217" s="12">
        <v>325</v>
      </c>
      <c r="J217" s="12">
        <v>507</v>
      </c>
      <c r="K217" s="12">
        <v>570</v>
      </c>
      <c r="L217" s="12">
        <f t="array" ref="L217">IFERROR(LOOKUP(2^15,SEARCH({"40A","63A","80A","100A","125A","160A","200A","250A","400A","630A","800A","1000A","1250A","1600A","2000A","2500A","3200A","4000A","5000A","6300A"},UPPER(D217)),{40,63,80,100,125,160,200,250,400,630,800,1000,1250,1600,2000,2500,3200,4000,5000,6300}),0)</f>
        <v>1600</v>
      </c>
      <c r="M217" s="9" t="str">
        <f t="shared" si="16"/>
        <v>Offset Edge</v>
      </c>
      <c r="N217" s="9" t="str">
        <f t="shared" si="17"/>
        <v>AL</v>
      </c>
      <c r="O217" s="13" t="str">
        <f t="shared" si="18"/>
        <v>Silver</v>
      </c>
      <c r="P217" s="9" t="str">
        <f t="shared" si="19"/>
        <v>PET</v>
      </c>
      <c r="Q217" s="9" t="str">
        <f t="shared" si="20"/>
        <v>5</v>
      </c>
      <c r="R2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7" s="14" t="str">
        <f>IF(ProjectsDB[[#This Row],[Item Type]]="Straight Plug-In",_xlfn.TEXTJOIN("-",TRUE,M217&amp;"-"&amp;_xlfn.LET(_xlpm.txt,ProjectsDB[[#This Row],[Assembly]],_xlpm.pos,FIND("SP",_xlpm.txt),_xlpm.pre,LEFT(_xlpm.txt,_xlpm.pos-1),IF(RIGHT(_xlpm.pre,3)="123","3PL",IF(RIGHT(_xlpm.pre,2)="12","2PL",IF(RIGHT(_xlpm.pre,1)="1","1PL","3PL")))),N217,O217,P217,Q217&amp;"W",R217),_xlfn.TEXTJOIN("-",TRUE,M217,N217,O217,P217,Q217&amp;"W",R217))</f>
        <v>Offset Edge-AL-Silver-PET-5W-1</v>
      </c>
      <c r="T217" s="14" t="str">
        <f>IF(COUNTIF(Cycletime[Element Desc.],ProjectsDB[[#This Row],[Element Desc.]])&gt;0,"Found","Not Found")</f>
        <v>Found</v>
      </c>
    </row>
    <row r="218" spans="2:20" x14ac:dyDescent="0.25">
      <c r="B218" s="8" t="s">
        <v>624</v>
      </c>
      <c r="C218" s="9" t="s">
        <v>172</v>
      </c>
      <c r="D218" s="9" t="s">
        <v>173</v>
      </c>
      <c r="E218" s="10">
        <v>9</v>
      </c>
      <c r="F218" s="9" t="s">
        <v>110</v>
      </c>
      <c r="G218" s="9" t="s">
        <v>594</v>
      </c>
      <c r="H218" s="11"/>
      <c r="I218" s="12"/>
      <c r="J218" s="12"/>
      <c r="K218" s="12"/>
      <c r="L218" s="12">
        <f t="array" ref="L218">IFERROR(LOOKUP(2^15,SEARCH({"40A","63A","80A","100A","125A","160A","200A","250A","400A","630A","800A","1000A","1250A","1600A","2000A","2500A","3200A","4000A","5000A","6300A"},UPPER(D218)),{40,63,80,100,125,160,200,250,400,630,800,1000,1250,1600,2000,2500,3200,4000,5000,6300}),0)</f>
        <v>1600</v>
      </c>
      <c r="M218" s="9" t="str">
        <f t="shared" si="16"/>
        <v>Joint Pack</v>
      </c>
      <c r="N218" s="9" t="str">
        <f t="shared" si="17"/>
        <v>AL</v>
      </c>
      <c r="O218" s="13" t="str">
        <f t="shared" si="18"/>
        <v>Silver</v>
      </c>
      <c r="P218" s="9" t="str">
        <f t="shared" si="19"/>
        <v>None</v>
      </c>
      <c r="Q218" s="9" t="str">
        <f t="shared" si="20"/>
        <v>5</v>
      </c>
      <c r="R2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8" s="14" t="str">
        <f>IF(ProjectsDB[[#This Row],[Item Type]]="Straight Plug-In",_xlfn.TEXTJOIN("-",TRUE,M218&amp;"-"&amp;_xlfn.LET(_xlpm.txt,ProjectsDB[[#This Row],[Assembly]],_xlpm.pos,FIND("SP",_xlpm.txt),_xlpm.pre,LEFT(_xlpm.txt,_xlpm.pos-1),IF(RIGHT(_xlpm.pre,3)="123","3PL",IF(RIGHT(_xlpm.pre,2)="12","2PL",IF(RIGHT(_xlpm.pre,1)="1","1PL","3PL")))),N218,O218,P218,Q218&amp;"W",R218),_xlfn.TEXTJOIN("-",TRUE,M218,N218,O218,P218,Q218&amp;"W",R218))</f>
        <v>Joint Pack-AL-Silver-None-5W-1</v>
      </c>
      <c r="T218" s="14" t="str">
        <f>IF(COUNTIF(Cycletime[Element Desc.],ProjectsDB[[#This Row],[Element Desc.]])&gt;0,"Found","Not Found")</f>
        <v>Found</v>
      </c>
    </row>
    <row r="219" spans="2:20" x14ac:dyDescent="0.25">
      <c r="B219" s="8" t="s">
        <v>625</v>
      </c>
      <c r="C219" s="9" t="s">
        <v>626</v>
      </c>
      <c r="D219" s="9" t="s">
        <v>627</v>
      </c>
      <c r="E219" s="10">
        <v>1</v>
      </c>
      <c r="F219" s="9" t="s">
        <v>110</v>
      </c>
      <c r="G219" s="9" t="s">
        <v>594</v>
      </c>
      <c r="H219" s="11"/>
      <c r="I219" s="12">
        <v>780</v>
      </c>
      <c r="J219" s="12">
        <v>595</v>
      </c>
      <c r="K219" s="12"/>
      <c r="L219" s="12">
        <f t="array" ref="L219">IFERROR(LOOKUP(2^15,SEARCH({"40A","63A","80A","100A","125A","160A","200A","250A","400A","630A","800A","1000A","1250A","1600A","2000A","2500A","3200A","4000A","5000A","6300A"},UPPER(D219)),{40,63,80,100,125,160,200,250,400,630,800,1000,1250,1600,2000,2500,3200,4000,5000,6300}),0)</f>
        <v>2500</v>
      </c>
      <c r="M219" s="9" t="str">
        <f t="shared" si="16"/>
        <v>Elbow Flat</v>
      </c>
      <c r="N219" s="9" t="str">
        <f t="shared" si="17"/>
        <v>AL</v>
      </c>
      <c r="O219" s="13" t="str">
        <f t="shared" si="18"/>
        <v>Silver</v>
      </c>
      <c r="P219" s="9" t="str">
        <f t="shared" si="19"/>
        <v>PET</v>
      </c>
      <c r="Q219" s="9" t="str">
        <f t="shared" si="20"/>
        <v>5</v>
      </c>
      <c r="R2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9" s="14" t="str">
        <f>IF(ProjectsDB[[#This Row],[Item Type]]="Straight Plug-In",_xlfn.TEXTJOIN("-",TRUE,M219&amp;"-"&amp;_xlfn.LET(_xlpm.txt,ProjectsDB[[#This Row],[Assembly]],_xlpm.pos,FIND("SP",_xlpm.txt),_xlpm.pre,LEFT(_xlpm.txt,_xlpm.pos-1),IF(RIGHT(_xlpm.pre,3)="123","3PL",IF(RIGHT(_xlpm.pre,2)="12","2PL",IF(RIGHT(_xlpm.pre,1)="1","1PL","3PL")))),N219,O219,P219,Q219&amp;"W",R219),_xlfn.TEXTJOIN("-",TRUE,M219,N219,O219,P219,Q219&amp;"W",R219))</f>
        <v>Elbow Flat-AL-Silver-PET-5W-2</v>
      </c>
      <c r="T219" s="14" t="str">
        <f>IF(COUNTIF(Cycletime[Element Desc.],ProjectsDB[[#This Row],[Element Desc.]])&gt;0,"Found","Not Found")</f>
        <v>Found</v>
      </c>
    </row>
    <row r="220" spans="2:20" x14ac:dyDescent="0.25">
      <c r="B220" s="8" t="s">
        <v>628</v>
      </c>
      <c r="C220" s="9" t="s">
        <v>629</v>
      </c>
      <c r="D220" s="9" t="s">
        <v>630</v>
      </c>
      <c r="E220" s="10">
        <v>1</v>
      </c>
      <c r="F220" s="9" t="s">
        <v>110</v>
      </c>
      <c r="G220" s="9" t="s">
        <v>594</v>
      </c>
      <c r="H220" s="11"/>
      <c r="I220" s="12">
        <v>430</v>
      </c>
      <c r="J220" s="12">
        <v>630</v>
      </c>
      <c r="K220" s="12"/>
      <c r="L220" s="12">
        <f t="array" ref="L220">IFERROR(LOOKUP(2^15,SEARCH({"40A","63A","80A","100A","125A","160A","200A","250A","400A","630A","800A","1000A","1250A","1600A","2000A","2500A","3200A","4000A","5000A","6300A"},UPPER(D220)),{40,63,80,100,125,160,200,250,400,630,800,1000,1250,1600,2000,2500,3200,4000,5000,6300}),0)</f>
        <v>2500</v>
      </c>
      <c r="M220" s="9" t="str">
        <f t="shared" si="16"/>
        <v>Elbow Edge</v>
      </c>
      <c r="N220" s="9" t="str">
        <f t="shared" si="17"/>
        <v>AL</v>
      </c>
      <c r="O220" s="13" t="str">
        <f t="shared" si="18"/>
        <v>Silver</v>
      </c>
      <c r="P220" s="9" t="str">
        <f t="shared" si="19"/>
        <v>PET</v>
      </c>
      <c r="Q220" s="9" t="str">
        <f t="shared" si="20"/>
        <v>5</v>
      </c>
      <c r="R2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0" s="14" t="str">
        <f>IF(ProjectsDB[[#This Row],[Item Type]]="Straight Plug-In",_xlfn.TEXTJOIN("-",TRUE,M220&amp;"-"&amp;_xlfn.LET(_xlpm.txt,ProjectsDB[[#This Row],[Assembly]],_xlpm.pos,FIND("SP",_xlpm.txt),_xlpm.pre,LEFT(_xlpm.txt,_xlpm.pos-1),IF(RIGHT(_xlpm.pre,3)="123","3PL",IF(RIGHT(_xlpm.pre,2)="12","2PL",IF(RIGHT(_xlpm.pre,1)="1","1PL","3PL")))),N220,O220,P220,Q220&amp;"W",R220),_xlfn.TEXTJOIN("-",TRUE,M220,N220,O220,P220,Q220&amp;"W",R220))</f>
        <v>Elbow Edge-AL-Silver-PET-5W-2</v>
      </c>
      <c r="T220" s="14" t="str">
        <f>IF(COUNTIF(Cycletime[Element Desc.],ProjectsDB[[#This Row],[Element Desc.]])&gt;0,"Found","Not Found")</f>
        <v>Found</v>
      </c>
    </row>
    <row r="221" spans="2:20" x14ac:dyDescent="0.25">
      <c r="B221" s="8" t="s">
        <v>631</v>
      </c>
      <c r="C221" s="9" t="s">
        <v>632</v>
      </c>
      <c r="D221" s="9" t="s">
        <v>633</v>
      </c>
      <c r="E221" s="10">
        <v>1</v>
      </c>
      <c r="F221" s="9" t="s">
        <v>110</v>
      </c>
      <c r="G221" s="9" t="s">
        <v>594</v>
      </c>
      <c r="H221" s="11"/>
      <c r="I221" s="12">
        <v>1060</v>
      </c>
      <c r="J221" s="12"/>
      <c r="K221" s="12"/>
      <c r="L221" s="12">
        <f t="array" ref="L221">IFERROR(LOOKUP(2^15,SEARCH({"40A","63A","80A","100A","125A","160A","200A","250A","400A","630A","800A","1000A","1250A","1600A","2000A","2500A","3200A","4000A","5000A","6300A"},UPPER(D221)),{40,63,80,100,125,160,200,250,400,630,800,1000,1250,1600,2000,2500,3200,4000,5000,6300}),0)</f>
        <v>2500</v>
      </c>
      <c r="M221" s="9" t="str">
        <f t="shared" si="16"/>
        <v>Straight Feeder</v>
      </c>
      <c r="N221" s="9" t="str">
        <f t="shared" si="17"/>
        <v>AL</v>
      </c>
      <c r="O221" s="13" t="str">
        <f t="shared" si="18"/>
        <v>Silver</v>
      </c>
      <c r="P221" s="9" t="str">
        <f t="shared" si="19"/>
        <v>PET</v>
      </c>
      <c r="Q221" s="9" t="str">
        <f t="shared" si="20"/>
        <v>5</v>
      </c>
      <c r="R2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1" s="14" t="str">
        <f>IF(ProjectsDB[[#This Row],[Item Type]]="Straight Plug-In",_xlfn.TEXTJOIN("-",TRUE,M221&amp;"-"&amp;_xlfn.LET(_xlpm.txt,ProjectsDB[[#This Row],[Assembly]],_xlpm.pos,FIND("SP",_xlpm.txt),_xlpm.pre,LEFT(_xlpm.txt,_xlpm.pos-1),IF(RIGHT(_xlpm.pre,3)="123","3PL",IF(RIGHT(_xlpm.pre,2)="12","2PL",IF(RIGHT(_xlpm.pre,1)="1","1PL","3PL")))),N221,O221,P221,Q221&amp;"W",R221),_xlfn.TEXTJOIN("-",TRUE,M221,N221,O221,P221,Q221&amp;"W",R221))</f>
        <v>Straight Feeder-AL-Silver-PET-5W-2</v>
      </c>
      <c r="T221" s="14" t="str">
        <f>IF(COUNTIF(Cycletime[Element Desc.],ProjectsDB[[#This Row],[Element Desc.]])&gt;0,"Found","Not Found")</f>
        <v>Found</v>
      </c>
    </row>
    <row r="222" spans="2:20" x14ac:dyDescent="0.25">
      <c r="B222" s="8" t="s">
        <v>634</v>
      </c>
      <c r="C222" s="9" t="s">
        <v>635</v>
      </c>
      <c r="D222" s="9" t="s">
        <v>636</v>
      </c>
      <c r="E222" s="10">
        <v>1</v>
      </c>
      <c r="F222" s="9" t="s">
        <v>110</v>
      </c>
      <c r="G222" s="9" t="s">
        <v>594</v>
      </c>
      <c r="H222" s="11"/>
      <c r="I222" s="12">
        <v>1125</v>
      </c>
      <c r="J222" s="12"/>
      <c r="K222" s="12"/>
      <c r="L222" s="12">
        <f t="array" ref="L222">IFERROR(LOOKUP(2^15,SEARCH({"40A","63A","80A","100A","125A","160A","200A","250A","400A","630A","800A","1000A","1250A","1600A","2000A","2500A","3200A","4000A","5000A","6300A"},UPPER(D222)),{40,63,80,100,125,160,200,250,400,630,800,1000,1250,1600,2000,2500,3200,4000,5000,6300}),0)</f>
        <v>2500</v>
      </c>
      <c r="M222" s="9" t="str">
        <f t="shared" si="16"/>
        <v>Straight Feeder</v>
      </c>
      <c r="N222" s="9" t="str">
        <f t="shared" si="17"/>
        <v>AL</v>
      </c>
      <c r="O222" s="13" t="str">
        <f t="shared" si="18"/>
        <v>Silver</v>
      </c>
      <c r="P222" s="9" t="str">
        <f t="shared" si="19"/>
        <v>PET</v>
      </c>
      <c r="Q222" s="9" t="str">
        <f t="shared" si="20"/>
        <v>5</v>
      </c>
      <c r="R2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2" s="14" t="str">
        <f>IF(ProjectsDB[[#This Row],[Item Type]]="Straight Plug-In",_xlfn.TEXTJOIN("-",TRUE,M222&amp;"-"&amp;_xlfn.LET(_xlpm.txt,ProjectsDB[[#This Row],[Assembly]],_xlpm.pos,FIND("SP",_xlpm.txt),_xlpm.pre,LEFT(_xlpm.txt,_xlpm.pos-1),IF(RIGHT(_xlpm.pre,3)="123","3PL",IF(RIGHT(_xlpm.pre,2)="12","2PL",IF(RIGHT(_xlpm.pre,1)="1","1PL","3PL")))),N222,O222,P222,Q222&amp;"W",R222),_xlfn.TEXTJOIN("-",TRUE,M222,N222,O222,P222,Q222&amp;"W",R222))</f>
        <v>Straight Feeder-AL-Silver-PET-5W-2</v>
      </c>
      <c r="T222" s="14" t="str">
        <f>IF(COUNTIF(Cycletime[Element Desc.],ProjectsDB[[#This Row],[Element Desc.]])&gt;0,"Found","Not Found")</f>
        <v>Found</v>
      </c>
    </row>
    <row r="223" spans="2:20" x14ac:dyDescent="0.25">
      <c r="B223" s="8" t="s">
        <v>637</v>
      </c>
      <c r="C223" s="9" t="s">
        <v>638</v>
      </c>
      <c r="D223" s="9" t="s">
        <v>639</v>
      </c>
      <c r="E223" s="10">
        <v>1</v>
      </c>
      <c r="F223" s="9" t="s">
        <v>110</v>
      </c>
      <c r="G223" s="9" t="s">
        <v>594</v>
      </c>
      <c r="H223" s="11"/>
      <c r="I223" s="12">
        <v>650</v>
      </c>
      <c r="J223" s="12">
        <v>430</v>
      </c>
      <c r="K223" s="12"/>
      <c r="L223" s="12">
        <f t="array" ref="L223">IFERROR(LOOKUP(2^15,SEARCH({"40A","63A","80A","100A","125A","160A","200A","250A","400A","630A","800A","1000A","1250A","1600A","2000A","2500A","3200A","4000A","5000A","6300A"},UPPER(D223)),{40,63,80,100,125,160,200,250,400,630,800,1000,1250,1600,2000,2500,3200,4000,5000,6300}),0)</f>
        <v>2500</v>
      </c>
      <c r="M223" s="9" t="str">
        <f t="shared" si="16"/>
        <v>Elbow Edge</v>
      </c>
      <c r="N223" s="9" t="str">
        <f t="shared" si="17"/>
        <v>AL</v>
      </c>
      <c r="O223" s="13" t="str">
        <f t="shared" si="18"/>
        <v>Silver</v>
      </c>
      <c r="P223" s="9" t="str">
        <f t="shared" si="19"/>
        <v>PET</v>
      </c>
      <c r="Q223" s="9" t="str">
        <f t="shared" si="20"/>
        <v>5</v>
      </c>
      <c r="R2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3" s="14" t="str">
        <f>IF(ProjectsDB[[#This Row],[Item Type]]="Straight Plug-In",_xlfn.TEXTJOIN("-",TRUE,M223&amp;"-"&amp;_xlfn.LET(_xlpm.txt,ProjectsDB[[#This Row],[Assembly]],_xlpm.pos,FIND("SP",_xlpm.txt),_xlpm.pre,LEFT(_xlpm.txt,_xlpm.pos-1),IF(RIGHT(_xlpm.pre,3)="123","3PL",IF(RIGHT(_xlpm.pre,2)="12","2PL",IF(RIGHT(_xlpm.pre,1)="1","1PL","3PL")))),N223,O223,P223,Q223&amp;"W",R223),_xlfn.TEXTJOIN("-",TRUE,M223,N223,O223,P223,Q223&amp;"W",R223))</f>
        <v>Elbow Edge-AL-Silver-PET-5W-2</v>
      </c>
      <c r="T223" s="14" t="str">
        <f>IF(COUNTIF(Cycletime[Element Desc.],ProjectsDB[[#This Row],[Element Desc.]])&gt;0,"Found","Not Found")</f>
        <v>Found</v>
      </c>
    </row>
    <row r="224" spans="2:20" x14ac:dyDescent="0.25">
      <c r="B224" s="8" t="s">
        <v>640</v>
      </c>
      <c r="C224" s="9" t="s">
        <v>462</v>
      </c>
      <c r="D224" s="9" t="s">
        <v>463</v>
      </c>
      <c r="E224" s="10">
        <v>5</v>
      </c>
      <c r="F224" s="9" t="s">
        <v>110</v>
      </c>
      <c r="G224" s="9" t="s">
        <v>594</v>
      </c>
      <c r="H224" s="11"/>
      <c r="I224" s="12"/>
      <c r="J224" s="12"/>
      <c r="K224" s="12"/>
      <c r="L224" s="12">
        <f t="array" ref="L224">IFERROR(LOOKUP(2^15,SEARCH({"40A","63A","80A","100A","125A","160A","200A","250A","400A","630A","800A","1000A","1250A","1600A","2000A","2500A","3200A","4000A","5000A","6300A"},UPPER(D224)),{40,63,80,100,125,160,200,250,400,630,800,1000,1250,1600,2000,2500,3200,4000,5000,6300}),0)</f>
        <v>2500</v>
      </c>
      <c r="M224" s="9" t="str">
        <f t="shared" si="16"/>
        <v>Joint Pack</v>
      </c>
      <c r="N224" s="9" t="str">
        <f t="shared" si="17"/>
        <v>AL</v>
      </c>
      <c r="O224" s="13" t="str">
        <f t="shared" si="18"/>
        <v>Silver</v>
      </c>
      <c r="P224" s="9" t="str">
        <f t="shared" si="19"/>
        <v>None</v>
      </c>
      <c r="Q224" s="9" t="str">
        <f t="shared" si="20"/>
        <v>5</v>
      </c>
      <c r="R2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4" s="14" t="str">
        <f>IF(ProjectsDB[[#This Row],[Item Type]]="Straight Plug-In",_xlfn.TEXTJOIN("-",TRUE,M224&amp;"-"&amp;_xlfn.LET(_xlpm.txt,ProjectsDB[[#This Row],[Assembly]],_xlpm.pos,FIND("SP",_xlpm.txt),_xlpm.pre,LEFT(_xlpm.txt,_xlpm.pos-1),IF(RIGHT(_xlpm.pre,3)="123","3PL",IF(RIGHT(_xlpm.pre,2)="12","2PL",IF(RIGHT(_xlpm.pre,1)="1","1PL","3PL")))),N224,O224,P224,Q224&amp;"W",R224),_xlfn.TEXTJOIN("-",TRUE,M224,N224,O224,P224,Q224&amp;"W",R224))</f>
        <v>Joint Pack-AL-Silver-None-5W-2</v>
      </c>
      <c r="T224" s="14" t="str">
        <f>IF(COUNTIF(Cycletime[Element Desc.],ProjectsDB[[#This Row],[Element Desc.]])&gt;0,"Found","Not Found")</f>
        <v>Found</v>
      </c>
    </row>
    <row r="225" spans="2:20" x14ac:dyDescent="0.25">
      <c r="B225" s="8" t="s">
        <v>641</v>
      </c>
      <c r="C225" s="9" t="s">
        <v>642</v>
      </c>
      <c r="D225" s="9" t="s">
        <v>643</v>
      </c>
      <c r="E225" s="10">
        <v>1</v>
      </c>
      <c r="F225" s="9" t="s">
        <v>110</v>
      </c>
      <c r="G225" s="9" t="s">
        <v>594</v>
      </c>
      <c r="H225" s="11"/>
      <c r="I225" s="12">
        <v>565</v>
      </c>
      <c r="J225" s="12">
        <v>300</v>
      </c>
      <c r="K225" s="12"/>
      <c r="L225" s="12">
        <f t="array" ref="L225">IFERROR(LOOKUP(2^15,SEARCH({"40A","63A","80A","100A","125A","160A","200A","250A","400A","630A","800A","1000A","1250A","1600A","2000A","2500A","3200A","4000A","5000A","6300A"},UPPER(D225)),{40,63,80,100,125,160,200,250,400,630,800,1000,1250,1600,2000,2500,3200,4000,5000,6300}),0)</f>
        <v>3200</v>
      </c>
      <c r="M225" s="9" t="str">
        <f t="shared" si="16"/>
        <v>Elbow Flat</v>
      </c>
      <c r="N225" s="9" t="str">
        <f t="shared" si="17"/>
        <v>AL</v>
      </c>
      <c r="O225" s="13" t="str">
        <f t="shared" si="18"/>
        <v>Silver</v>
      </c>
      <c r="P225" s="9" t="str">
        <f t="shared" si="19"/>
        <v>PET</v>
      </c>
      <c r="Q225" s="9" t="str">
        <f t="shared" si="20"/>
        <v>4</v>
      </c>
      <c r="R2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5" s="14" t="str">
        <f>IF(ProjectsDB[[#This Row],[Item Type]]="Straight Plug-In",_xlfn.TEXTJOIN("-",TRUE,M225&amp;"-"&amp;_xlfn.LET(_xlpm.txt,ProjectsDB[[#This Row],[Assembly]],_xlpm.pos,FIND("SP",_xlpm.txt),_xlpm.pre,LEFT(_xlpm.txt,_xlpm.pos-1),IF(RIGHT(_xlpm.pre,3)="123","3PL",IF(RIGHT(_xlpm.pre,2)="12","2PL",IF(RIGHT(_xlpm.pre,1)="1","1PL","3PL")))),N225,O225,P225,Q225&amp;"W",R225),_xlfn.TEXTJOIN("-",TRUE,M225,N225,O225,P225,Q225&amp;"W",R225))</f>
        <v>Elbow Flat-AL-Silver-PET-4W-2</v>
      </c>
      <c r="T225" s="14" t="str">
        <f>IF(COUNTIF(Cycletime[Element Desc.],ProjectsDB[[#This Row],[Element Desc.]])&gt;0,"Found","Not Found")</f>
        <v>Found</v>
      </c>
    </row>
    <row r="226" spans="2:20" x14ac:dyDescent="0.25">
      <c r="B226" s="8" t="s">
        <v>644</v>
      </c>
      <c r="C226" s="9" t="s">
        <v>645</v>
      </c>
      <c r="D226" s="9" t="s">
        <v>646</v>
      </c>
      <c r="E226" s="10">
        <v>1</v>
      </c>
      <c r="F226" s="9" t="s">
        <v>110</v>
      </c>
      <c r="G226" s="9" t="s">
        <v>594</v>
      </c>
      <c r="H226" s="11"/>
      <c r="I226" s="12">
        <v>1155</v>
      </c>
      <c r="J226" s="12"/>
      <c r="K226" s="12"/>
      <c r="L226" s="12">
        <f t="array" ref="L226">IFERROR(LOOKUP(2^15,SEARCH({"40A","63A","80A","100A","125A","160A","200A","250A","400A","630A","800A","1000A","1250A","1600A","2000A","2500A","3200A","4000A","5000A","6300A"},UPPER(D226)),{40,63,80,100,125,160,200,250,400,630,800,1000,1250,1600,2000,2500,3200,4000,5000,6300}),0)</f>
        <v>3200</v>
      </c>
      <c r="M226" s="9" t="str">
        <f t="shared" si="16"/>
        <v>Straight Feeder</v>
      </c>
      <c r="N226" s="9" t="str">
        <f t="shared" si="17"/>
        <v>AL</v>
      </c>
      <c r="O226" s="13" t="str">
        <f t="shared" si="18"/>
        <v>Silver</v>
      </c>
      <c r="P226" s="9" t="str">
        <f t="shared" si="19"/>
        <v>PET</v>
      </c>
      <c r="Q226" s="9" t="str">
        <f t="shared" si="20"/>
        <v>4</v>
      </c>
      <c r="R2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6" s="14" t="str">
        <f>IF(ProjectsDB[[#This Row],[Item Type]]="Straight Plug-In",_xlfn.TEXTJOIN("-",TRUE,M226&amp;"-"&amp;_xlfn.LET(_xlpm.txt,ProjectsDB[[#This Row],[Assembly]],_xlpm.pos,FIND("SP",_xlpm.txt),_xlpm.pre,LEFT(_xlpm.txt,_xlpm.pos-1),IF(RIGHT(_xlpm.pre,3)="123","3PL",IF(RIGHT(_xlpm.pre,2)="12","2PL",IF(RIGHT(_xlpm.pre,1)="1","1PL","3PL")))),N226,O226,P226,Q226&amp;"W",R226),_xlfn.TEXTJOIN("-",TRUE,M226,N226,O226,P226,Q226&amp;"W",R226))</f>
        <v>Straight Feeder-AL-Silver-PET-4W-2</v>
      </c>
      <c r="T226" s="14" t="str">
        <f>IF(COUNTIF(Cycletime[Element Desc.],ProjectsDB[[#This Row],[Element Desc.]])&gt;0,"Found","Not Found")</f>
        <v>Found</v>
      </c>
    </row>
    <row r="227" spans="2:20" x14ac:dyDescent="0.25">
      <c r="B227" s="8" t="s">
        <v>647</v>
      </c>
      <c r="C227" s="9" t="s">
        <v>648</v>
      </c>
      <c r="D227" s="9" t="s">
        <v>649</v>
      </c>
      <c r="E227" s="10">
        <v>1</v>
      </c>
      <c r="F227" s="9" t="s">
        <v>110</v>
      </c>
      <c r="G227" s="9" t="s">
        <v>594</v>
      </c>
      <c r="H227" s="11"/>
      <c r="I227" s="12">
        <v>1680</v>
      </c>
      <c r="J227" s="12"/>
      <c r="K227" s="12"/>
      <c r="L227" s="12">
        <f t="array" ref="L227">IFERROR(LOOKUP(2^15,SEARCH({"40A","63A","80A","100A","125A","160A","200A","250A","400A","630A","800A","1000A","1250A","1600A","2000A","2500A","3200A","4000A","5000A","6300A"},UPPER(D227)),{40,63,80,100,125,160,200,250,400,630,800,1000,1250,1600,2000,2500,3200,4000,5000,6300}),0)</f>
        <v>3200</v>
      </c>
      <c r="M227" s="9" t="str">
        <f t="shared" si="16"/>
        <v>Straight Feeder</v>
      </c>
      <c r="N227" s="9" t="str">
        <f t="shared" si="17"/>
        <v>AL</v>
      </c>
      <c r="O227" s="13" t="str">
        <f t="shared" si="18"/>
        <v>Silver</v>
      </c>
      <c r="P227" s="9" t="str">
        <f t="shared" si="19"/>
        <v>PET</v>
      </c>
      <c r="Q227" s="9" t="str">
        <f t="shared" si="20"/>
        <v>4</v>
      </c>
      <c r="R2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7" s="14" t="str">
        <f>IF(ProjectsDB[[#This Row],[Item Type]]="Straight Plug-In",_xlfn.TEXTJOIN("-",TRUE,M227&amp;"-"&amp;_xlfn.LET(_xlpm.txt,ProjectsDB[[#This Row],[Assembly]],_xlpm.pos,FIND("SP",_xlpm.txt),_xlpm.pre,LEFT(_xlpm.txt,_xlpm.pos-1),IF(RIGHT(_xlpm.pre,3)="123","3PL",IF(RIGHT(_xlpm.pre,2)="12","2PL",IF(RIGHT(_xlpm.pre,1)="1","1PL","3PL")))),N227,O227,P227,Q227&amp;"W",R227),_xlfn.TEXTJOIN("-",TRUE,M227,N227,O227,P227,Q227&amp;"W",R227))</f>
        <v>Straight Feeder-AL-Silver-PET-4W-2</v>
      </c>
      <c r="T227" s="14" t="str">
        <f>IF(COUNTIF(Cycletime[Element Desc.],ProjectsDB[[#This Row],[Element Desc.]])&gt;0,"Found","Not Found")</f>
        <v>Found</v>
      </c>
    </row>
    <row r="228" spans="2:20" x14ac:dyDescent="0.25">
      <c r="B228" s="8" t="s">
        <v>650</v>
      </c>
      <c r="C228" s="9" t="s">
        <v>651</v>
      </c>
      <c r="D228" s="9" t="s">
        <v>652</v>
      </c>
      <c r="E228" s="10">
        <v>1</v>
      </c>
      <c r="F228" s="9" t="s">
        <v>110</v>
      </c>
      <c r="G228" s="9" t="s">
        <v>594</v>
      </c>
      <c r="H228" s="11"/>
      <c r="I228" s="12">
        <v>1030</v>
      </c>
      <c r="J228" s="12"/>
      <c r="K228" s="12"/>
      <c r="L228" s="12">
        <f t="array" ref="L228">IFERROR(LOOKUP(2^15,SEARCH({"40A","63A","80A","100A","125A","160A","200A","250A","400A","630A","800A","1000A","1250A","1600A","2000A","2500A","3200A","4000A","5000A","6300A"},UPPER(D228)),{40,63,80,100,125,160,200,250,400,630,800,1000,1250,1600,2000,2500,3200,4000,5000,6300}),0)</f>
        <v>3200</v>
      </c>
      <c r="M228" s="9" t="str">
        <f t="shared" si="16"/>
        <v>Straight Feeder</v>
      </c>
      <c r="N228" s="9" t="str">
        <f t="shared" si="17"/>
        <v>AL</v>
      </c>
      <c r="O228" s="13" t="str">
        <f t="shared" si="18"/>
        <v>Silver</v>
      </c>
      <c r="P228" s="9" t="str">
        <f t="shared" si="19"/>
        <v>PET</v>
      </c>
      <c r="Q228" s="9" t="str">
        <f t="shared" si="20"/>
        <v>4</v>
      </c>
      <c r="R2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8" s="14" t="str">
        <f>IF(ProjectsDB[[#This Row],[Item Type]]="Straight Plug-In",_xlfn.TEXTJOIN("-",TRUE,M228&amp;"-"&amp;_xlfn.LET(_xlpm.txt,ProjectsDB[[#This Row],[Assembly]],_xlpm.pos,FIND("SP",_xlpm.txt),_xlpm.pre,LEFT(_xlpm.txt,_xlpm.pos-1),IF(RIGHT(_xlpm.pre,3)="123","3PL",IF(RIGHT(_xlpm.pre,2)="12","2PL",IF(RIGHT(_xlpm.pre,1)="1","1PL","3PL")))),N228,O228,P228,Q228&amp;"W",R228),_xlfn.TEXTJOIN("-",TRUE,M228,N228,O228,P228,Q228&amp;"W",R228))</f>
        <v>Straight Feeder-AL-Silver-PET-4W-2</v>
      </c>
      <c r="T228" s="14" t="str">
        <f>IF(COUNTIF(Cycletime[Element Desc.],ProjectsDB[[#This Row],[Element Desc.]])&gt;0,"Found","Not Found")</f>
        <v>Found</v>
      </c>
    </row>
    <row r="229" spans="2:20" x14ac:dyDescent="0.25">
      <c r="B229" s="8" t="s">
        <v>653</v>
      </c>
      <c r="C229" s="9" t="s">
        <v>654</v>
      </c>
      <c r="D229" s="9" t="s">
        <v>655</v>
      </c>
      <c r="E229" s="10">
        <v>2</v>
      </c>
      <c r="F229" s="9" t="s">
        <v>110</v>
      </c>
      <c r="G229" s="9" t="s">
        <v>594</v>
      </c>
      <c r="H229" s="11"/>
      <c r="I229" s="12">
        <v>450</v>
      </c>
      <c r="J229" s="12">
        <v>450</v>
      </c>
      <c r="K229" s="12"/>
      <c r="L229" s="12">
        <f t="array" ref="L229">IFERROR(LOOKUP(2^15,SEARCH({"40A","63A","80A","100A","125A","160A","200A","250A","400A","630A","800A","1000A","1250A","1600A","2000A","2500A","3200A","4000A","5000A","6300A"},UPPER(D229)),{40,63,80,100,125,160,200,250,400,630,800,1000,1250,1600,2000,2500,3200,4000,5000,6300}),0)</f>
        <v>3200</v>
      </c>
      <c r="M229" s="9" t="str">
        <f t="shared" si="16"/>
        <v>Elbow Edge</v>
      </c>
      <c r="N229" s="9" t="str">
        <f t="shared" si="17"/>
        <v>AL</v>
      </c>
      <c r="O229" s="13" t="str">
        <f t="shared" si="18"/>
        <v>Silver</v>
      </c>
      <c r="P229" s="9" t="str">
        <f t="shared" si="19"/>
        <v>PET</v>
      </c>
      <c r="Q229" s="9" t="str">
        <f t="shared" si="20"/>
        <v>4</v>
      </c>
      <c r="R2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9" s="14" t="str">
        <f>IF(ProjectsDB[[#This Row],[Item Type]]="Straight Plug-In",_xlfn.TEXTJOIN("-",TRUE,M229&amp;"-"&amp;_xlfn.LET(_xlpm.txt,ProjectsDB[[#This Row],[Assembly]],_xlpm.pos,FIND("SP",_xlpm.txt),_xlpm.pre,LEFT(_xlpm.txt,_xlpm.pos-1),IF(RIGHT(_xlpm.pre,3)="123","3PL",IF(RIGHT(_xlpm.pre,2)="12","2PL",IF(RIGHT(_xlpm.pre,1)="1","1PL","3PL")))),N229,O229,P229,Q229&amp;"W",R229),_xlfn.TEXTJOIN("-",TRUE,M229,N229,O229,P229,Q229&amp;"W",R229))</f>
        <v>Elbow Edge-AL-Silver-PET-4W-2</v>
      </c>
      <c r="T229" s="14" t="str">
        <f>IF(COUNTIF(Cycletime[Element Desc.],ProjectsDB[[#This Row],[Element Desc.]])&gt;0,"Found","Not Found")</f>
        <v>Found</v>
      </c>
    </row>
    <row r="230" spans="2:20" x14ac:dyDescent="0.25">
      <c r="B230" s="8" t="s">
        <v>656</v>
      </c>
      <c r="C230" s="9" t="s">
        <v>657</v>
      </c>
      <c r="D230" s="9" t="s">
        <v>658</v>
      </c>
      <c r="E230" s="10">
        <v>1</v>
      </c>
      <c r="F230" s="9" t="s">
        <v>110</v>
      </c>
      <c r="G230" s="9" t="s">
        <v>594</v>
      </c>
      <c r="H230" s="11"/>
      <c r="I230" s="12">
        <v>555</v>
      </c>
      <c r="J230" s="12">
        <v>320</v>
      </c>
      <c r="K230" s="12"/>
      <c r="L230" s="12">
        <f t="array" ref="L230">IFERROR(LOOKUP(2^15,SEARCH({"40A","63A","80A","100A","125A","160A","200A","250A","400A","630A","800A","1000A","1250A","1600A","2000A","2500A","3200A","4000A","5000A","6300A"},UPPER(D230)),{40,63,80,100,125,160,200,250,400,630,800,1000,1250,1600,2000,2500,3200,4000,5000,6300}),0)</f>
        <v>3200</v>
      </c>
      <c r="M230" s="9" t="str">
        <f t="shared" si="16"/>
        <v>Elbow Flat</v>
      </c>
      <c r="N230" s="9" t="str">
        <f t="shared" si="17"/>
        <v>AL</v>
      </c>
      <c r="O230" s="13" t="str">
        <f t="shared" si="18"/>
        <v>Silver</v>
      </c>
      <c r="P230" s="9" t="str">
        <f t="shared" si="19"/>
        <v>PET</v>
      </c>
      <c r="Q230" s="9" t="str">
        <f t="shared" si="20"/>
        <v>4</v>
      </c>
      <c r="R2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0" s="14" t="str">
        <f>IF(ProjectsDB[[#This Row],[Item Type]]="Straight Plug-In",_xlfn.TEXTJOIN("-",TRUE,M230&amp;"-"&amp;_xlfn.LET(_xlpm.txt,ProjectsDB[[#This Row],[Assembly]],_xlpm.pos,FIND("SP",_xlpm.txt),_xlpm.pre,LEFT(_xlpm.txt,_xlpm.pos-1),IF(RIGHT(_xlpm.pre,3)="123","3PL",IF(RIGHT(_xlpm.pre,2)="12","2PL",IF(RIGHT(_xlpm.pre,1)="1","1PL","3PL")))),N230,O230,P230,Q230&amp;"W",R230),_xlfn.TEXTJOIN("-",TRUE,M230,N230,O230,P230,Q230&amp;"W",R230))</f>
        <v>Elbow Flat-AL-Silver-PET-4W-2</v>
      </c>
      <c r="T230" s="14" t="str">
        <f>IF(COUNTIF(Cycletime[Element Desc.],ProjectsDB[[#This Row],[Element Desc.]])&gt;0,"Found","Not Found")</f>
        <v>Found</v>
      </c>
    </row>
    <row r="231" spans="2:20" x14ac:dyDescent="0.25">
      <c r="B231" s="8" t="s">
        <v>659</v>
      </c>
      <c r="C231" s="9" t="s">
        <v>117</v>
      </c>
      <c r="D231" s="9" t="s">
        <v>118</v>
      </c>
      <c r="E231" s="10">
        <v>1</v>
      </c>
      <c r="F231" s="9" t="s">
        <v>110</v>
      </c>
      <c r="G231" s="9" t="s">
        <v>594</v>
      </c>
      <c r="H231" s="11"/>
      <c r="I231" s="12">
        <v>1075</v>
      </c>
      <c r="J231" s="12"/>
      <c r="K231" s="12"/>
      <c r="L231" s="12">
        <f t="array" ref="L231">IFERROR(LOOKUP(2^15,SEARCH({"40A","63A","80A","100A","125A","160A","200A","250A","400A","630A","800A","1000A","1250A","1600A","2000A","2500A","3200A","4000A","5000A","6300A"},UPPER(D231)),{40,63,80,100,125,160,200,250,400,630,800,1000,1250,1600,2000,2500,3200,4000,5000,6300}),0)</f>
        <v>3200</v>
      </c>
      <c r="M231" s="9" t="str">
        <f t="shared" si="16"/>
        <v>Straight Feeder</v>
      </c>
      <c r="N231" s="9" t="str">
        <f t="shared" si="17"/>
        <v>AL</v>
      </c>
      <c r="O231" s="13" t="str">
        <f t="shared" si="18"/>
        <v>Silver</v>
      </c>
      <c r="P231" s="9" t="str">
        <f t="shared" si="19"/>
        <v>PET</v>
      </c>
      <c r="Q231" s="9" t="str">
        <f t="shared" si="20"/>
        <v>4</v>
      </c>
      <c r="R2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1" s="14" t="str">
        <f>IF(ProjectsDB[[#This Row],[Item Type]]="Straight Plug-In",_xlfn.TEXTJOIN("-",TRUE,M231&amp;"-"&amp;_xlfn.LET(_xlpm.txt,ProjectsDB[[#This Row],[Assembly]],_xlpm.pos,FIND("SP",_xlpm.txt),_xlpm.pre,LEFT(_xlpm.txt,_xlpm.pos-1),IF(RIGHT(_xlpm.pre,3)="123","3PL",IF(RIGHT(_xlpm.pre,2)="12","2PL",IF(RIGHT(_xlpm.pre,1)="1","1PL","3PL")))),N231,O231,P231,Q231&amp;"W",R231),_xlfn.TEXTJOIN("-",TRUE,M231,N231,O231,P231,Q231&amp;"W",R231))</f>
        <v>Straight Feeder-AL-Silver-PET-4W-2</v>
      </c>
      <c r="T231" s="14" t="str">
        <f>IF(COUNTIF(Cycletime[Element Desc.],ProjectsDB[[#This Row],[Element Desc.]])&gt;0,"Found","Not Found")</f>
        <v>Found</v>
      </c>
    </row>
    <row r="232" spans="2:20" x14ac:dyDescent="0.25">
      <c r="B232" s="8" t="s">
        <v>660</v>
      </c>
      <c r="C232" s="9" t="s">
        <v>661</v>
      </c>
      <c r="D232" s="9" t="s">
        <v>662</v>
      </c>
      <c r="E232" s="10">
        <v>1</v>
      </c>
      <c r="F232" s="9" t="s">
        <v>110</v>
      </c>
      <c r="G232" s="9" t="s">
        <v>594</v>
      </c>
      <c r="H232" s="11"/>
      <c r="I232" s="12">
        <v>565</v>
      </c>
      <c r="J232" s="12">
        <v>400</v>
      </c>
      <c r="K232" s="12"/>
      <c r="L232" s="12">
        <f t="array" ref="L232">IFERROR(LOOKUP(2^15,SEARCH({"40A","63A","80A","100A","125A","160A","200A","250A","400A","630A","800A","1000A","1250A","1600A","2000A","2500A","3200A","4000A","5000A","6300A"},UPPER(D232)),{40,63,80,100,125,160,200,250,400,630,800,1000,1250,1600,2000,2500,3200,4000,5000,6300}),0)</f>
        <v>3200</v>
      </c>
      <c r="M232" s="9" t="str">
        <f t="shared" si="16"/>
        <v>Elbow Flat</v>
      </c>
      <c r="N232" s="9" t="str">
        <f t="shared" si="17"/>
        <v>AL</v>
      </c>
      <c r="O232" s="13" t="str">
        <f t="shared" si="18"/>
        <v>Silver</v>
      </c>
      <c r="P232" s="9" t="str">
        <f t="shared" si="19"/>
        <v>PET</v>
      </c>
      <c r="Q232" s="9" t="str">
        <f t="shared" si="20"/>
        <v>4</v>
      </c>
      <c r="R2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2" s="14" t="str">
        <f>IF(ProjectsDB[[#This Row],[Item Type]]="Straight Plug-In",_xlfn.TEXTJOIN("-",TRUE,M232&amp;"-"&amp;_xlfn.LET(_xlpm.txt,ProjectsDB[[#This Row],[Assembly]],_xlpm.pos,FIND("SP",_xlpm.txt),_xlpm.pre,LEFT(_xlpm.txt,_xlpm.pos-1),IF(RIGHT(_xlpm.pre,3)="123","3PL",IF(RIGHT(_xlpm.pre,2)="12","2PL",IF(RIGHT(_xlpm.pre,1)="1","1PL","3PL")))),N232,O232,P232,Q232&amp;"W",R232),_xlfn.TEXTJOIN("-",TRUE,M232,N232,O232,P232,Q232&amp;"W",R232))</f>
        <v>Elbow Flat-AL-Silver-PET-4W-2</v>
      </c>
      <c r="T232" s="14" t="str">
        <f>IF(COUNTIF(Cycletime[Element Desc.],ProjectsDB[[#This Row],[Element Desc.]])&gt;0,"Found","Not Found")</f>
        <v>Found</v>
      </c>
    </row>
    <row r="233" spans="2:20" x14ac:dyDescent="0.25">
      <c r="B233" s="8" t="s">
        <v>663</v>
      </c>
      <c r="C233" s="9" t="s">
        <v>664</v>
      </c>
      <c r="D233" s="9" t="s">
        <v>665</v>
      </c>
      <c r="E233" s="10">
        <v>1</v>
      </c>
      <c r="F233" s="9" t="s">
        <v>110</v>
      </c>
      <c r="G233" s="9" t="s">
        <v>594</v>
      </c>
      <c r="H233" s="11"/>
      <c r="I233" s="12">
        <v>760</v>
      </c>
      <c r="J233" s="12"/>
      <c r="K233" s="12"/>
      <c r="L233" s="12">
        <f t="array" ref="L233">IFERROR(LOOKUP(2^15,SEARCH({"40A","63A","80A","100A","125A","160A","200A","250A","400A","630A","800A","1000A","1250A","1600A","2000A","2500A","3200A","4000A","5000A","6300A"},UPPER(D233)),{40,63,80,100,125,160,200,250,400,630,800,1000,1250,1600,2000,2500,3200,4000,5000,6300}),0)</f>
        <v>3200</v>
      </c>
      <c r="M233" s="9" t="str">
        <f t="shared" si="16"/>
        <v>Straight Feeder</v>
      </c>
      <c r="N233" s="9" t="str">
        <f t="shared" si="17"/>
        <v>AL</v>
      </c>
      <c r="O233" s="13" t="str">
        <f t="shared" si="18"/>
        <v>Silver</v>
      </c>
      <c r="P233" s="9" t="str">
        <f t="shared" si="19"/>
        <v>PET</v>
      </c>
      <c r="Q233" s="9" t="str">
        <f t="shared" si="20"/>
        <v>4</v>
      </c>
      <c r="R2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3" s="14" t="str">
        <f>IF(ProjectsDB[[#This Row],[Item Type]]="Straight Plug-In",_xlfn.TEXTJOIN("-",TRUE,M233&amp;"-"&amp;_xlfn.LET(_xlpm.txt,ProjectsDB[[#This Row],[Assembly]],_xlpm.pos,FIND("SP",_xlpm.txt),_xlpm.pre,LEFT(_xlpm.txt,_xlpm.pos-1),IF(RIGHT(_xlpm.pre,3)="123","3PL",IF(RIGHT(_xlpm.pre,2)="12","2PL",IF(RIGHT(_xlpm.pre,1)="1","1PL","3PL")))),N233,O233,P233,Q233&amp;"W",R233),_xlfn.TEXTJOIN("-",TRUE,M233,N233,O233,P233,Q233&amp;"W",R233))</f>
        <v>Straight Feeder-AL-Silver-PET-4W-2</v>
      </c>
      <c r="T233" s="14" t="str">
        <f>IF(COUNTIF(Cycletime[Element Desc.],ProjectsDB[[#This Row],[Element Desc.]])&gt;0,"Found","Not Found")</f>
        <v>Found</v>
      </c>
    </row>
    <row r="234" spans="2:20" x14ac:dyDescent="0.25">
      <c r="B234" s="8" t="s">
        <v>666</v>
      </c>
      <c r="C234" s="9" t="s">
        <v>667</v>
      </c>
      <c r="D234" s="9" t="s">
        <v>668</v>
      </c>
      <c r="E234" s="10">
        <v>1</v>
      </c>
      <c r="F234" s="9" t="s">
        <v>110</v>
      </c>
      <c r="G234" s="9" t="s">
        <v>594</v>
      </c>
      <c r="H234" s="11"/>
      <c r="I234" s="12">
        <v>555</v>
      </c>
      <c r="J234" s="12">
        <v>300</v>
      </c>
      <c r="K234" s="12"/>
      <c r="L234" s="12">
        <f t="array" ref="L234">IFERROR(LOOKUP(2^15,SEARCH({"40A","63A","80A","100A","125A","160A","200A","250A","400A","630A","800A","1000A","1250A","1600A","2000A","2500A","3200A","4000A","5000A","6300A"},UPPER(D234)),{40,63,80,100,125,160,200,250,400,630,800,1000,1250,1600,2000,2500,3200,4000,5000,6300}),0)</f>
        <v>3200</v>
      </c>
      <c r="M234" s="9" t="str">
        <f t="shared" si="16"/>
        <v>Elbow Flat</v>
      </c>
      <c r="N234" s="9" t="str">
        <f t="shared" si="17"/>
        <v>AL</v>
      </c>
      <c r="O234" s="13" t="str">
        <f t="shared" si="18"/>
        <v>Silver</v>
      </c>
      <c r="P234" s="9" t="str">
        <f t="shared" si="19"/>
        <v>PET</v>
      </c>
      <c r="Q234" s="9" t="str">
        <f t="shared" si="20"/>
        <v>4</v>
      </c>
      <c r="R2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4" s="14" t="str">
        <f>IF(ProjectsDB[[#This Row],[Item Type]]="Straight Plug-In",_xlfn.TEXTJOIN("-",TRUE,M234&amp;"-"&amp;_xlfn.LET(_xlpm.txt,ProjectsDB[[#This Row],[Assembly]],_xlpm.pos,FIND("SP",_xlpm.txt),_xlpm.pre,LEFT(_xlpm.txt,_xlpm.pos-1),IF(RIGHT(_xlpm.pre,3)="123","3PL",IF(RIGHT(_xlpm.pre,2)="12","2PL",IF(RIGHT(_xlpm.pre,1)="1","1PL","3PL")))),N234,O234,P234,Q234&amp;"W",R234),_xlfn.TEXTJOIN("-",TRUE,M234,N234,O234,P234,Q234&amp;"W",R234))</f>
        <v>Elbow Flat-AL-Silver-PET-4W-2</v>
      </c>
      <c r="T234" s="14" t="str">
        <f>IF(COUNTIF(Cycletime[Element Desc.],ProjectsDB[[#This Row],[Element Desc.]])&gt;0,"Found","Not Found")</f>
        <v>Found</v>
      </c>
    </row>
    <row r="235" spans="2:20" x14ac:dyDescent="0.25">
      <c r="B235" s="8" t="s">
        <v>669</v>
      </c>
      <c r="C235" s="9" t="s">
        <v>213</v>
      </c>
      <c r="D235" s="9" t="s">
        <v>214</v>
      </c>
      <c r="E235" s="10">
        <v>1</v>
      </c>
      <c r="F235" s="9" t="s">
        <v>110</v>
      </c>
      <c r="G235" s="9" t="s">
        <v>594</v>
      </c>
      <c r="H235" s="11"/>
      <c r="I235" s="12">
        <v>710</v>
      </c>
      <c r="J235" s="12"/>
      <c r="K235" s="12"/>
      <c r="L235" s="12">
        <f t="array" ref="L235">IFERROR(LOOKUP(2^15,SEARCH({"40A","63A","80A","100A","125A","160A","200A","250A","400A","630A","800A","1000A","1250A","1600A","2000A","2500A","3200A","4000A","5000A","6300A"},UPPER(D235)),{40,63,80,100,125,160,200,250,400,630,800,1000,1250,1600,2000,2500,3200,4000,5000,6300}),0)</f>
        <v>3200</v>
      </c>
      <c r="M235" s="9" t="str">
        <f t="shared" si="16"/>
        <v>Straight Feeder</v>
      </c>
      <c r="N235" s="9" t="str">
        <f t="shared" si="17"/>
        <v>AL</v>
      </c>
      <c r="O235" s="13" t="str">
        <f t="shared" si="18"/>
        <v>Silver</v>
      </c>
      <c r="P235" s="9" t="str">
        <f t="shared" si="19"/>
        <v>PET</v>
      </c>
      <c r="Q235" s="9" t="str">
        <f t="shared" si="20"/>
        <v>4</v>
      </c>
      <c r="R2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5" s="14" t="str">
        <f>IF(ProjectsDB[[#This Row],[Item Type]]="Straight Plug-In",_xlfn.TEXTJOIN("-",TRUE,M235&amp;"-"&amp;_xlfn.LET(_xlpm.txt,ProjectsDB[[#This Row],[Assembly]],_xlpm.pos,FIND("SP",_xlpm.txt),_xlpm.pre,LEFT(_xlpm.txt,_xlpm.pos-1),IF(RIGHT(_xlpm.pre,3)="123","3PL",IF(RIGHT(_xlpm.pre,2)="12","2PL",IF(RIGHT(_xlpm.pre,1)="1","1PL","3PL")))),N235,O235,P235,Q235&amp;"W",R235),_xlfn.TEXTJOIN("-",TRUE,M235,N235,O235,P235,Q235&amp;"W",R235))</f>
        <v>Straight Feeder-AL-Silver-PET-4W-2</v>
      </c>
      <c r="T235" s="14" t="str">
        <f>IF(COUNTIF(Cycletime[Element Desc.],ProjectsDB[[#This Row],[Element Desc.]])&gt;0,"Found","Not Found")</f>
        <v>Found</v>
      </c>
    </row>
    <row r="236" spans="2:20" x14ac:dyDescent="0.25">
      <c r="B236" s="8" t="s">
        <v>670</v>
      </c>
      <c r="C236" s="9" t="s">
        <v>671</v>
      </c>
      <c r="D236" s="9" t="s">
        <v>672</v>
      </c>
      <c r="E236" s="10">
        <v>1</v>
      </c>
      <c r="F236" s="9" t="s">
        <v>110</v>
      </c>
      <c r="G236" s="9" t="s">
        <v>594</v>
      </c>
      <c r="H236" s="11"/>
      <c r="I236" s="12">
        <v>1270</v>
      </c>
      <c r="J236" s="12"/>
      <c r="K236" s="12"/>
      <c r="L236" s="12">
        <f t="array" ref="L236">IFERROR(LOOKUP(2^15,SEARCH({"40A","63A","80A","100A","125A","160A","200A","250A","400A","630A","800A","1000A","1250A","1600A","2000A","2500A","3200A","4000A","5000A","6300A"},UPPER(D236)),{40,63,80,100,125,160,200,250,400,630,800,1000,1250,1600,2000,2500,3200,4000,5000,6300}),0)</f>
        <v>3200</v>
      </c>
      <c r="M236" s="9" t="str">
        <f t="shared" si="16"/>
        <v>Straight Feeder</v>
      </c>
      <c r="N236" s="9" t="str">
        <f t="shared" si="17"/>
        <v>AL</v>
      </c>
      <c r="O236" s="13" t="str">
        <f t="shared" si="18"/>
        <v>Silver</v>
      </c>
      <c r="P236" s="9" t="str">
        <f t="shared" si="19"/>
        <v>PET</v>
      </c>
      <c r="Q236" s="9" t="str">
        <f t="shared" si="20"/>
        <v>4</v>
      </c>
      <c r="R2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6" s="14" t="str">
        <f>IF(ProjectsDB[[#This Row],[Item Type]]="Straight Plug-In",_xlfn.TEXTJOIN("-",TRUE,M236&amp;"-"&amp;_xlfn.LET(_xlpm.txt,ProjectsDB[[#This Row],[Assembly]],_xlpm.pos,FIND("SP",_xlpm.txt),_xlpm.pre,LEFT(_xlpm.txt,_xlpm.pos-1),IF(RIGHT(_xlpm.pre,3)="123","3PL",IF(RIGHT(_xlpm.pre,2)="12","2PL",IF(RIGHT(_xlpm.pre,1)="1","1PL","3PL")))),N236,O236,P236,Q236&amp;"W",R236),_xlfn.TEXTJOIN("-",TRUE,M236,N236,O236,P236,Q236&amp;"W",R236))</f>
        <v>Straight Feeder-AL-Silver-PET-4W-2</v>
      </c>
      <c r="T236" s="14" t="str">
        <f>IF(COUNTIF(Cycletime[Element Desc.],ProjectsDB[[#This Row],[Element Desc.]])&gt;0,"Found","Not Found")</f>
        <v>Found</v>
      </c>
    </row>
    <row r="237" spans="2:20" x14ac:dyDescent="0.25">
      <c r="B237" s="8" t="s">
        <v>673</v>
      </c>
      <c r="C237" s="9" t="s">
        <v>654</v>
      </c>
      <c r="D237" s="9" t="s">
        <v>655</v>
      </c>
      <c r="E237" s="10">
        <v>2</v>
      </c>
      <c r="F237" s="9" t="s">
        <v>110</v>
      </c>
      <c r="G237" s="9" t="s">
        <v>594</v>
      </c>
      <c r="H237" s="11"/>
      <c r="I237" s="12">
        <v>450</v>
      </c>
      <c r="J237" s="12">
        <v>450</v>
      </c>
      <c r="K237" s="12"/>
      <c r="L237" s="12">
        <f t="array" ref="L237">IFERROR(LOOKUP(2^15,SEARCH({"40A","63A","80A","100A","125A","160A","200A","250A","400A","630A","800A","1000A","1250A","1600A","2000A","2500A","3200A","4000A","5000A","6300A"},UPPER(D237)),{40,63,80,100,125,160,200,250,400,630,800,1000,1250,1600,2000,2500,3200,4000,5000,6300}),0)</f>
        <v>3200</v>
      </c>
      <c r="M237" s="9" t="str">
        <f t="shared" si="16"/>
        <v>Elbow Edge</v>
      </c>
      <c r="N237" s="9" t="str">
        <f t="shared" si="17"/>
        <v>AL</v>
      </c>
      <c r="O237" s="13" t="str">
        <f t="shared" si="18"/>
        <v>Silver</v>
      </c>
      <c r="P237" s="9" t="str">
        <f t="shared" si="19"/>
        <v>PET</v>
      </c>
      <c r="Q237" s="9" t="str">
        <f t="shared" si="20"/>
        <v>4</v>
      </c>
      <c r="R2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7" s="14" t="str">
        <f>IF(ProjectsDB[[#This Row],[Item Type]]="Straight Plug-In",_xlfn.TEXTJOIN("-",TRUE,M237&amp;"-"&amp;_xlfn.LET(_xlpm.txt,ProjectsDB[[#This Row],[Assembly]],_xlpm.pos,FIND("SP",_xlpm.txt),_xlpm.pre,LEFT(_xlpm.txt,_xlpm.pos-1),IF(RIGHT(_xlpm.pre,3)="123","3PL",IF(RIGHT(_xlpm.pre,2)="12","2PL",IF(RIGHT(_xlpm.pre,1)="1","1PL","3PL")))),N237,O237,P237,Q237&amp;"W",R237),_xlfn.TEXTJOIN("-",TRUE,M237,N237,O237,P237,Q237&amp;"W",R237))</f>
        <v>Elbow Edge-AL-Silver-PET-4W-2</v>
      </c>
      <c r="T237" s="14" t="str">
        <f>IF(COUNTIF(Cycletime[Element Desc.],ProjectsDB[[#This Row],[Element Desc.]])&gt;0,"Found","Not Found")</f>
        <v>Found</v>
      </c>
    </row>
    <row r="238" spans="2:20" x14ac:dyDescent="0.25">
      <c r="B238" s="8" t="s">
        <v>674</v>
      </c>
      <c r="C238" s="9" t="s">
        <v>675</v>
      </c>
      <c r="D238" s="9" t="s">
        <v>676</v>
      </c>
      <c r="E238" s="10">
        <v>1</v>
      </c>
      <c r="F238" s="9" t="s">
        <v>110</v>
      </c>
      <c r="G238" s="9" t="s">
        <v>594</v>
      </c>
      <c r="H238" s="11"/>
      <c r="I238" s="12">
        <v>340</v>
      </c>
      <c r="J238" s="12">
        <v>590</v>
      </c>
      <c r="K238" s="12"/>
      <c r="L238" s="12">
        <f t="array" ref="L238">IFERROR(LOOKUP(2^15,SEARCH({"40A","63A","80A","100A","125A","160A","200A","250A","400A","630A","800A","1000A","1250A","1600A","2000A","2500A","3200A","4000A","5000A","6300A"},UPPER(D238)),{40,63,80,100,125,160,200,250,400,630,800,1000,1250,1600,2000,2500,3200,4000,5000,6300}),0)</f>
        <v>3200</v>
      </c>
      <c r="M238" s="9" t="str">
        <f t="shared" si="16"/>
        <v>Elbow Flat</v>
      </c>
      <c r="N238" s="9" t="str">
        <f t="shared" si="17"/>
        <v>AL</v>
      </c>
      <c r="O238" s="13" t="str">
        <f t="shared" si="18"/>
        <v>Silver</v>
      </c>
      <c r="P238" s="9" t="str">
        <f t="shared" si="19"/>
        <v>PET</v>
      </c>
      <c r="Q238" s="9" t="str">
        <f t="shared" si="20"/>
        <v>4</v>
      </c>
      <c r="R2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8" s="14" t="str">
        <f>IF(ProjectsDB[[#This Row],[Item Type]]="Straight Plug-In",_xlfn.TEXTJOIN("-",TRUE,M238&amp;"-"&amp;_xlfn.LET(_xlpm.txt,ProjectsDB[[#This Row],[Assembly]],_xlpm.pos,FIND("SP",_xlpm.txt),_xlpm.pre,LEFT(_xlpm.txt,_xlpm.pos-1),IF(RIGHT(_xlpm.pre,3)="123","3PL",IF(RIGHT(_xlpm.pre,2)="12","2PL",IF(RIGHT(_xlpm.pre,1)="1","1PL","3PL")))),N238,O238,P238,Q238&amp;"W",R238),_xlfn.TEXTJOIN("-",TRUE,M238,N238,O238,P238,Q238&amp;"W",R238))</f>
        <v>Elbow Flat-AL-Silver-PET-4W-2</v>
      </c>
      <c r="T238" s="14" t="str">
        <f>IF(COUNTIF(Cycletime[Element Desc.],ProjectsDB[[#This Row],[Element Desc.]])&gt;0,"Found","Not Found")</f>
        <v>Found</v>
      </c>
    </row>
    <row r="239" spans="2:20" x14ac:dyDescent="0.25">
      <c r="B239" s="8" t="s">
        <v>677</v>
      </c>
      <c r="C239" s="9" t="s">
        <v>678</v>
      </c>
      <c r="D239" s="9" t="s">
        <v>679</v>
      </c>
      <c r="E239" s="10">
        <v>1</v>
      </c>
      <c r="F239" s="9" t="s">
        <v>110</v>
      </c>
      <c r="G239" s="9" t="s">
        <v>594</v>
      </c>
      <c r="H239" s="11"/>
      <c r="I239" s="12">
        <v>1990</v>
      </c>
      <c r="J239" s="12"/>
      <c r="K239" s="12"/>
      <c r="L239" s="12">
        <f t="array" ref="L239">IFERROR(LOOKUP(2^15,SEARCH({"40A","63A","80A","100A","125A","160A","200A","250A","400A","630A","800A","1000A","1250A","1600A","2000A","2500A","3200A","4000A","5000A","6300A"},UPPER(D239)),{40,63,80,100,125,160,200,250,400,630,800,1000,1250,1600,2000,2500,3200,4000,5000,6300}),0)</f>
        <v>3200</v>
      </c>
      <c r="M239" s="9" t="str">
        <f t="shared" si="16"/>
        <v>Straight Feeder</v>
      </c>
      <c r="N239" s="9" t="str">
        <f t="shared" si="17"/>
        <v>AL</v>
      </c>
      <c r="O239" s="13" t="str">
        <f t="shared" si="18"/>
        <v>Silver</v>
      </c>
      <c r="P239" s="9" t="str">
        <f t="shared" si="19"/>
        <v>PET</v>
      </c>
      <c r="Q239" s="9" t="str">
        <f t="shared" si="20"/>
        <v>4</v>
      </c>
      <c r="R2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9" s="14" t="str">
        <f>IF(ProjectsDB[[#This Row],[Item Type]]="Straight Plug-In",_xlfn.TEXTJOIN("-",TRUE,M239&amp;"-"&amp;_xlfn.LET(_xlpm.txt,ProjectsDB[[#This Row],[Assembly]],_xlpm.pos,FIND("SP",_xlpm.txt),_xlpm.pre,LEFT(_xlpm.txt,_xlpm.pos-1),IF(RIGHT(_xlpm.pre,3)="123","3PL",IF(RIGHT(_xlpm.pre,2)="12","2PL",IF(RIGHT(_xlpm.pre,1)="1","1PL","3PL")))),N239,O239,P239,Q239&amp;"W",R239),_xlfn.TEXTJOIN("-",TRUE,M239,N239,O239,P239,Q239&amp;"W",R239))</f>
        <v>Straight Feeder-AL-Silver-PET-4W-2</v>
      </c>
      <c r="T239" s="14" t="str">
        <f>IF(COUNTIF(Cycletime[Element Desc.],ProjectsDB[[#This Row],[Element Desc.]])&gt;0,"Found","Not Found")</f>
        <v>Found</v>
      </c>
    </row>
    <row r="240" spans="2:20" x14ac:dyDescent="0.25">
      <c r="B240" s="8" t="s">
        <v>680</v>
      </c>
      <c r="C240" s="9" t="s">
        <v>681</v>
      </c>
      <c r="D240" s="9" t="s">
        <v>682</v>
      </c>
      <c r="E240" s="10">
        <v>1</v>
      </c>
      <c r="F240" s="9" t="s">
        <v>110</v>
      </c>
      <c r="G240" s="9" t="s">
        <v>594</v>
      </c>
      <c r="H240" s="11"/>
      <c r="I240" s="12">
        <v>370</v>
      </c>
      <c r="J240" s="12">
        <v>565</v>
      </c>
      <c r="K240" s="12"/>
      <c r="L240" s="12">
        <f t="array" ref="L240">IFERROR(LOOKUP(2^15,SEARCH({"40A","63A","80A","100A","125A","160A","200A","250A","400A","630A","800A","1000A","1250A","1600A","2000A","2500A","3200A","4000A","5000A","6300A"},UPPER(D240)),{40,63,80,100,125,160,200,250,400,630,800,1000,1250,1600,2000,2500,3200,4000,5000,6300}),0)</f>
        <v>3200</v>
      </c>
      <c r="M240" s="9" t="str">
        <f t="shared" si="16"/>
        <v>Elbow Flat</v>
      </c>
      <c r="N240" s="9" t="str">
        <f t="shared" si="17"/>
        <v>AL</v>
      </c>
      <c r="O240" s="13" t="str">
        <f t="shared" si="18"/>
        <v>Silver</v>
      </c>
      <c r="P240" s="9" t="str">
        <f t="shared" si="19"/>
        <v>PET</v>
      </c>
      <c r="Q240" s="9" t="str">
        <f t="shared" si="20"/>
        <v>4</v>
      </c>
      <c r="R2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0" s="14" t="str">
        <f>IF(ProjectsDB[[#This Row],[Item Type]]="Straight Plug-In",_xlfn.TEXTJOIN("-",TRUE,M240&amp;"-"&amp;_xlfn.LET(_xlpm.txt,ProjectsDB[[#This Row],[Assembly]],_xlpm.pos,FIND("SP",_xlpm.txt),_xlpm.pre,LEFT(_xlpm.txt,_xlpm.pos-1),IF(RIGHT(_xlpm.pre,3)="123","3PL",IF(RIGHT(_xlpm.pre,2)="12","2PL",IF(RIGHT(_xlpm.pre,1)="1","1PL","3PL")))),N240,O240,P240,Q240&amp;"W",R240),_xlfn.TEXTJOIN("-",TRUE,M240,N240,O240,P240,Q240&amp;"W",R240))</f>
        <v>Elbow Flat-AL-Silver-PET-4W-2</v>
      </c>
      <c r="T240" s="14" t="str">
        <f>IF(COUNTIF(Cycletime[Element Desc.],ProjectsDB[[#This Row],[Element Desc.]])&gt;0,"Found","Not Found")</f>
        <v>Found</v>
      </c>
    </row>
    <row r="241" spans="2:20" x14ac:dyDescent="0.25">
      <c r="B241" s="8" t="s">
        <v>683</v>
      </c>
      <c r="C241" s="9" t="s">
        <v>684</v>
      </c>
      <c r="D241" s="9" t="s">
        <v>685</v>
      </c>
      <c r="E241" s="10">
        <v>1</v>
      </c>
      <c r="F241" s="9" t="s">
        <v>110</v>
      </c>
      <c r="G241" s="9" t="s">
        <v>594</v>
      </c>
      <c r="H241" s="11"/>
      <c r="I241" s="12">
        <v>795</v>
      </c>
      <c r="J241" s="12">
        <v>780</v>
      </c>
      <c r="K241" s="12"/>
      <c r="L241" s="12">
        <f t="array" ref="L241">IFERROR(LOOKUP(2^15,SEARCH({"40A","63A","80A","100A","125A","160A","200A","250A","400A","630A","800A","1000A","1250A","1600A","2000A","2500A","3200A","4000A","5000A","6300A"},UPPER(D241)),{40,63,80,100,125,160,200,250,400,630,800,1000,1250,1600,2000,2500,3200,4000,5000,6300}),0)</f>
        <v>3200</v>
      </c>
      <c r="M241" s="9" t="str">
        <f t="shared" si="16"/>
        <v>Elbow Flat</v>
      </c>
      <c r="N241" s="9" t="str">
        <f t="shared" si="17"/>
        <v>AL</v>
      </c>
      <c r="O241" s="13" t="str">
        <f t="shared" si="18"/>
        <v>Silver</v>
      </c>
      <c r="P241" s="9" t="str">
        <f t="shared" si="19"/>
        <v>PET</v>
      </c>
      <c r="Q241" s="9" t="str">
        <f t="shared" si="20"/>
        <v>5</v>
      </c>
      <c r="R2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1" s="14" t="str">
        <f>IF(ProjectsDB[[#This Row],[Item Type]]="Straight Plug-In",_xlfn.TEXTJOIN("-",TRUE,M241&amp;"-"&amp;_xlfn.LET(_xlpm.txt,ProjectsDB[[#This Row],[Assembly]],_xlpm.pos,FIND("SP",_xlpm.txt),_xlpm.pre,LEFT(_xlpm.txt,_xlpm.pos-1),IF(RIGHT(_xlpm.pre,3)="123","3PL",IF(RIGHT(_xlpm.pre,2)="12","2PL",IF(RIGHT(_xlpm.pre,1)="1","1PL","3PL")))),N241,O241,P241,Q241&amp;"W",R241),_xlfn.TEXTJOIN("-",TRUE,M241,N241,O241,P241,Q241&amp;"W",R241))</f>
        <v>Elbow Flat-AL-Silver-PET-5W-2</v>
      </c>
      <c r="T241" s="14" t="str">
        <f>IF(COUNTIF(Cycletime[Element Desc.],ProjectsDB[[#This Row],[Element Desc.]])&gt;0,"Found","Not Found")</f>
        <v>Found</v>
      </c>
    </row>
    <row r="242" spans="2:20" x14ac:dyDescent="0.25">
      <c r="B242" s="8" t="s">
        <v>686</v>
      </c>
      <c r="C242" s="9" t="s">
        <v>687</v>
      </c>
      <c r="D242" s="9" t="s">
        <v>688</v>
      </c>
      <c r="E242" s="10">
        <v>1</v>
      </c>
      <c r="F242" s="9" t="s">
        <v>110</v>
      </c>
      <c r="G242" s="9" t="s">
        <v>594</v>
      </c>
      <c r="H242" s="11"/>
      <c r="I242" s="12">
        <v>1670</v>
      </c>
      <c r="J242" s="12"/>
      <c r="K242" s="12"/>
      <c r="L242" s="12">
        <f t="array" ref="L242">IFERROR(LOOKUP(2^15,SEARCH({"40A","63A","80A","100A","125A","160A","200A","250A","400A","630A","800A","1000A","1250A","1600A","2000A","2500A","3200A","4000A","5000A","6300A"},UPPER(D242)),{40,63,80,100,125,160,200,250,400,630,800,1000,1250,1600,2000,2500,3200,4000,5000,6300}),0)</f>
        <v>3200</v>
      </c>
      <c r="M242" s="9" t="str">
        <f t="shared" si="16"/>
        <v>Straight Feeder</v>
      </c>
      <c r="N242" s="9" t="str">
        <f t="shared" si="17"/>
        <v>AL</v>
      </c>
      <c r="O242" s="13" t="str">
        <f t="shared" si="18"/>
        <v>Silver</v>
      </c>
      <c r="P242" s="9" t="str">
        <f t="shared" si="19"/>
        <v>PET</v>
      </c>
      <c r="Q242" s="9" t="str">
        <f t="shared" si="20"/>
        <v>5</v>
      </c>
      <c r="R2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2" s="14" t="str">
        <f>IF(ProjectsDB[[#This Row],[Item Type]]="Straight Plug-In",_xlfn.TEXTJOIN("-",TRUE,M242&amp;"-"&amp;_xlfn.LET(_xlpm.txt,ProjectsDB[[#This Row],[Assembly]],_xlpm.pos,FIND("SP",_xlpm.txt),_xlpm.pre,LEFT(_xlpm.txt,_xlpm.pos-1),IF(RIGHT(_xlpm.pre,3)="123","3PL",IF(RIGHT(_xlpm.pre,2)="12","2PL",IF(RIGHT(_xlpm.pre,1)="1","1PL","3PL")))),N242,O242,P242,Q242&amp;"W",R242),_xlfn.TEXTJOIN("-",TRUE,M242,N242,O242,P242,Q242&amp;"W",R242))</f>
        <v>Straight Feeder-AL-Silver-PET-5W-2</v>
      </c>
      <c r="T242" s="14" t="str">
        <f>IF(COUNTIF(Cycletime[Element Desc.],ProjectsDB[[#This Row],[Element Desc.]])&gt;0,"Found","Not Found")</f>
        <v>Found</v>
      </c>
    </row>
    <row r="243" spans="2:20" x14ac:dyDescent="0.25">
      <c r="B243" s="8" t="s">
        <v>689</v>
      </c>
      <c r="C243" s="9" t="s">
        <v>690</v>
      </c>
      <c r="D243" s="9" t="s">
        <v>691</v>
      </c>
      <c r="E243" s="10">
        <v>1</v>
      </c>
      <c r="F243" s="9" t="s">
        <v>110</v>
      </c>
      <c r="G243" s="9" t="s">
        <v>594</v>
      </c>
      <c r="H243" s="11"/>
      <c r="I243" s="12">
        <v>680</v>
      </c>
      <c r="J243" s="12">
        <v>450</v>
      </c>
      <c r="K243" s="12"/>
      <c r="L243" s="12">
        <f t="array" ref="L243">IFERROR(LOOKUP(2^15,SEARCH({"40A","63A","80A","100A","125A","160A","200A","250A","400A","630A","800A","1000A","1250A","1600A","2000A","2500A","3200A","4000A","5000A","6300A"},UPPER(D243)),{40,63,80,100,125,160,200,250,400,630,800,1000,1250,1600,2000,2500,3200,4000,5000,6300}),0)</f>
        <v>3200</v>
      </c>
      <c r="M243" s="9" t="str">
        <f t="shared" si="16"/>
        <v>Elbow Edge</v>
      </c>
      <c r="N243" s="9" t="str">
        <f t="shared" si="17"/>
        <v>AL</v>
      </c>
      <c r="O243" s="13" t="str">
        <f t="shared" si="18"/>
        <v>Silver</v>
      </c>
      <c r="P243" s="9" t="str">
        <f t="shared" si="19"/>
        <v>PET</v>
      </c>
      <c r="Q243" s="9" t="str">
        <f t="shared" si="20"/>
        <v>5</v>
      </c>
      <c r="R2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3" s="14" t="str">
        <f>IF(ProjectsDB[[#This Row],[Item Type]]="Straight Plug-In",_xlfn.TEXTJOIN("-",TRUE,M243&amp;"-"&amp;_xlfn.LET(_xlpm.txt,ProjectsDB[[#This Row],[Assembly]],_xlpm.pos,FIND("SP",_xlpm.txt),_xlpm.pre,LEFT(_xlpm.txt,_xlpm.pos-1),IF(RIGHT(_xlpm.pre,3)="123","3PL",IF(RIGHT(_xlpm.pre,2)="12","2PL",IF(RIGHT(_xlpm.pre,1)="1","1PL","3PL")))),N243,O243,P243,Q243&amp;"W",R243),_xlfn.TEXTJOIN("-",TRUE,M243,N243,O243,P243,Q243&amp;"W",R243))</f>
        <v>Elbow Edge-AL-Silver-PET-5W-2</v>
      </c>
      <c r="T243" s="14" t="str">
        <f>IF(COUNTIF(Cycletime[Element Desc.],ProjectsDB[[#This Row],[Element Desc.]])&gt;0,"Found","Not Found")</f>
        <v>Found</v>
      </c>
    </row>
    <row r="244" spans="2:20" x14ac:dyDescent="0.25">
      <c r="B244" s="8" t="s">
        <v>692</v>
      </c>
      <c r="C244" s="9" t="s">
        <v>693</v>
      </c>
      <c r="D244" s="9" t="s">
        <v>694</v>
      </c>
      <c r="E244" s="10">
        <v>1</v>
      </c>
      <c r="F244" s="9" t="s">
        <v>110</v>
      </c>
      <c r="G244" s="9" t="s">
        <v>594</v>
      </c>
      <c r="H244" s="11"/>
      <c r="I244" s="12">
        <v>775</v>
      </c>
      <c r="J244" s="12">
        <v>300</v>
      </c>
      <c r="K244" s="12"/>
      <c r="L244" s="12">
        <f t="array" ref="L244">IFERROR(LOOKUP(2^15,SEARCH({"40A","63A","80A","100A","125A","160A","200A","250A","400A","630A","800A","1000A","1250A","1600A","2000A","2500A","3200A","4000A","5000A","6300A"},UPPER(D244)),{40,63,80,100,125,160,200,250,400,630,800,1000,1250,1600,2000,2500,3200,4000,5000,6300}),0)</f>
        <v>3200</v>
      </c>
      <c r="M244" s="9" t="str">
        <f t="shared" si="16"/>
        <v>Elbow Flat</v>
      </c>
      <c r="N244" s="9" t="str">
        <f t="shared" si="17"/>
        <v>AL</v>
      </c>
      <c r="O244" s="13" t="str">
        <f t="shared" si="18"/>
        <v>Silver</v>
      </c>
      <c r="P244" s="9" t="str">
        <f t="shared" si="19"/>
        <v>PET</v>
      </c>
      <c r="Q244" s="9" t="str">
        <f t="shared" si="20"/>
        <v>5</v>
      </c>
      <c r="R2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4" s="14" t="str">
        <f>IF(ProjectsDB[[#This Row],[Item Type]]="Straight Plug-In",_xlfn.TEXTJOIN("-",TRUE,M244&amp;"-"&amp;_xlfn.LET(_xlpm.txt,ProjectsDB[[#This Row],[Assembly]],_xlpm.pos,FIND("SP",_xlpm.txt),_xlpm.pre,LEFT(_xlpm.txt,_xlpm.pos-1),IF(RIGHT(_xlpm.pre,3)="123","3PL",IF(RIGHT(_xlpm.pre,2)="12","2PL",IF(RIGHT(_xlpm.pre,1)="1","1PL","3PL")))),N244,O244,P244,Q244&amp;"W",R244),_xlfn.TEXTJOIN("-",TRUE,M244,N244,O244,P244,Q244&amp;"W",R244))</f>
        <v>Elbow Flat-AL-Silver-PET-5W-2</v>
      </c>
      <c r="T244" s="14" t="str">
        <f>IF(COUNTIF(Cycletime[Element Desc.],ProjectsDB[[#This Row],[Element Desc.]])&gt;0,"Found","Not Found")</f>
        <v>Found</v>
      </c>
    </row>
    <row r="245" spans="2:20" x14ac:dyDescent="0.25">
      <c r="B245" s="8" t="s">
        <v>695</v>
      </c>
      <c r="C245" s="9" t="s">
        <v>144</v>
      </c>
      <c r="D245" s="9" t="s">
        <v>145</v>
      </c>
      <c r="E245" s="10">
        <v>18</v>
      </c>
      <c r="F245" s="9" t="s">
        <v>110</v>
      </c>
      <c r="G245" s="9" t="s">
        <v>594</v>
      </c>
      <c r="H245" s="11"/>
      <c r="I245" s="12"/>
      <c r="J245" s="12"/>
      <c r="K245" s="12"/>
      <c r="L245" s="12">
        <f t="array" ref="L245">IFERROR(LOOKUP(2^15,SEARCH({"40A","63A","80A","100A","125A","160A","200A","250A","400A","630A","800A","1000A","1250A","1600A","2000A","2500A","3200A","4000A","5000A","6300A"},UPPER(D245)),{40,63,80,100,125,160,200,250,400,630,800,1000,1250,1600,2000,2500,3200,4000,5000,6300}),0)</f>
        <v>3200</v>
      </c>
      <c r="M245" s="9" t="str">
        <f t="shared" si="16"/>
        <v>Joint Pack</v>
      </c>
      <c r="N245" s="9" t="str">
        <f t="shared" si="17"/>
        <v>AL</v>
      </c>
      <c r="O245" s="13" t="str">
        <f t="shared" si="18"/>
        <v>Silver</v>
      </c>
      <c r="P245" s="9" t="str">
        <f t="shared" si="19"/>
        <v>None</v>
      </c>
      <c r="Q245" s="9" t="str">
        <f t="shared" si="20"/>
        <v>4</v>
      </c>
      <c r="R2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5" s="14" t="str">
        <f>IF(ProjectsDB[[#This Row],[Item Type]]="Straight Plug-In",_xlfn.TEXTJOIN("-",TRUE,M245&amp;"-"&amp;_xlfn.LET(_xlpm.txt,ProjectsDB[[#This Row],[Assembly]],_xlpm.pos,FIND("SP",_xlpm.txt),_xlpm.pre,LEFT(_xlpm.txt,_xlpm.pos-1),IF(RIGHT(_xlpm.pre,3)="123","3PL",IF(RIGHT(_xlpm.pre,2)="12","2PL",IF(RIGHT(_xlpm.pre,1)="1","1PL","3PL")))),N245,O245,P245,Q245&amp;"W",R245),_xlfn.TEXTJOIN("-",TRUE,M245,N245,O245,P245,Q245&amp;"W",R245))</f>
        <v>Joint Pack-AL-Silver-None-4W-2</v>
      </c>
      <c r="T245" s="14" t="str">
        <f>IF(COUNTIF(Cycletime[Element Desc.],ProjectsDB[[#This Row],[Element Desc.]])&gt;0,"Found","Not Found")</f>
        <v>Found</v>
      </c>
    </row>
    <row r="246" spans="2:20" x14ac:dyDescent="0.25">
      <c r="B246" s="8" t="s">
        <v>696</v>
      </c>
      <c r="C246" s="9" t="s">
        <v>697</v>
      </c>
      <c r="D246" s="9" t="s">
        <v>698</v>
      </c>
      <c r="E246" s="10">
        <v>4</v>
      </c>
      <c r="F246" s="9" t="s">
        <v>110</v>
      </c>
      <c r="G246" s="9" t="s">
        <v>594</v>
      </c>
      <c r="H246" s="11"/>
      <c r="I246" s="12"/>
      <c r="J246" s="12"/>
      <c r="K246" s="12"/>
      <c r="L246" s="12">
        <f t="array" ref="L246">IFERROR(LOOKUP(2^15,SEARCH({"40A","63A","80A","100A","125A","160A","200A","250A","400A","630A","800A","1000A","1250A","1600A","2000A","2500A","3200A","4000A","5000A","6300A"},UPPER(D246)),{40,63,80,100,125,160,200,250,400,630,800,1000,1250,1600,2000,2500,3200,4000,5000,6300}),0)</f>
        <v>3200</v>
      </c>
      <c r="M246" s="9" t="str">
        <f t="shared" si="16"/>
        <v>Joint Pack</v>
      </c>
      <c r="N246" s="9" t="str">
        <f t="shared" si="17"/>
        <v>AL</v>
      </c>
      <c r="O246" s="13" t="str">
        <f t="shared" si="18"/>
        <v>Silver</v>
      </c>
      <c r="P246" s="9" t="str">
        <f t="shared" si="19"/>
        <v>None</v>
      </c>
      <c r="Q246" s="9" t="str">
        <f t="shared" si="20"/>
        <v>5</v>
      </c>
      <c r="R2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6" s="14" t="str">
        <f>IF(ProjectsDB[[#This Row],[Item Type]]="Straight Plug-In",_xlfn.TEXTJOIN("-",TRUE,M246&amp;"-"&amp;_xlfn.LET(_xlpm.txt,ProjectsDB[[#This Row],[Assembly]],_xlpm.pos,FIND("SP",_xlpm.txt),_xlpm.pre,LEFT(_xlpm.txt,_xlpm.pos-1),IF(RIGHT(_xlpm.pre,3)="123","3PL",IF(RIGHT(_xlpm.pre,2)="12","2PL",IF(RIGHT(_xlpm.pre,1)="1","1PL","3PL")))),N246,O246,P246,Q246&amp;"W",R246),_xlfn.TEXTJOIN("-",TRUE,M246,N246,O246,P246,Q246&amp;"W",R246))</f>
        <v>Joint Pack-AL-Silver-None-5W-2</v>
      </c>
      <c r="T246" s="14" t="str">
        <f>IF(COUNTIF(Cycletime[Element Desc.],ProjectsDB[[#This Row],[Element Desc.]])&gt;0,"Found","Not Found")</f>
        <v>Found</v>
      </c>
    </row>
    <row r="247" spans="2:20" x14ac:dyDescent="0.25">
      <c r="B247" s="8" t="s">
        <v>699</v>
      </c>
      <c r="C247" s="9" t="s">
        <v>700</v>
      </c>
      <c r="D247" s="9" t="s">
        <v>701</v>
      </c>
      <c r="E247" s="10">
        <v>1</v>
      </c>
      <c r="F247" s="9" t="s">
        <v>110</v>
      </c>
      <c r="G247" s="9" t="s">
        <v>594</v>
      </c>
      <c r="H247" s="11"/>
      <c r="I247" s="12">
        <v>1300</v>
      </c>
      <c r="J247" s="12"/>
      <c r="K247" s="12"/>
      <c r="L247" s="12">
        <f t="array" ref="L247">IFERROR(LOOKUP(2^15,SEARCH({"40A","63A","80A","100A","125A","160A","200A","250A","400A","630A","800A","1000A","1250A","1600A","2000A","2500A","3200A","4000A","5000A","6300A"},UPPER(D247)),{40,63,80,100,125,160,200,250,400,630,800,1000,1250,1600,2000,2500,3200,4000,5000,6300}),0)</f>
        <v>1250</v>
      </c>
      <c r="M247" s="9" t="str">
        <f t="shared" si="16"/>
        <v>Straight Feeder</v>
      </c>
      <c r="N247" s="9" t="str">
        <f t="shared" si="17"/>
        <v>AL</v>
      </c>
      <c r="O247" s="13" t="str">
        <f t="shared" si="18"/>
        <v>Silver</v>
      </c>
      <c r="P247" s="9" t="str">
        <f t="shared" si="19"/>
        <v>PET</v>
      </c>
      <c r="Q247" s="9" t="str">
        <f t="shared" si="20"/>
        <v>5</v>
      </c>
      <c r="R2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7" s="14" t="str">
        <f>IF(ProjectsDB[[#This Row],[Item Type]]="Straight Plug-In",_xlfn.TEXTJOIN("-",TRUE,M247&amp;"-"&amp;_xlfn.LET(_xlpm.txt,ProjectsDB[[#This Row],[Assembly]],_xlpm.pos,FIND("SP",_xlpm.txt),_xlpm.pre,LEFT(_xlpm.txt,_xlpm.pos-1),IF(RIGHT(_xlpm.pre,3)="123","3PL",IF(RIGHT(_xlpm.pre,2)="12","2PL",IF(RIGHT(_xlpm.pre,1)="1","1PL","3PL")))),N247,O247,P247,Q247&amp;"W",R247),_xlfn.TEXTJOIN("-",TRUE,M247,N247,O247,P247,Q247&amp;"W",R247))</f>
        <v>Straight Feeder-AL-Silver-PET-5W-1</v>
      </c>
      <c r="T247" s="14" t="str">
        <f>IF(COUNTIF(Cycletime[Element Desc.],ProjectsDB[[#This Row],[Element Desc.]])&gt;0,"Found","Not Found")</f>
        <v>Found</v>
      </c>
    </row>
    <row r="248" spans="2:20" x14ac:dyDescent="0.25">
      <c r="B248" s="8" t="s">
        <v>702</v>
      </c>
      <c r="C248" s="9" t="s">
        <v>703</v>
      </c>
      <c r="D248" s="9" t="s">
        <v>704</v>
      </c>
      <c r="E248" s="10">
        <v>1</v>
      </c>
      <c r="F248" s="9" t="s">
        <v>110</v>
      </c>
      <c r="G248" s="9" t="s">
        <v>705</v>
      </c>
      <c r="H248" s="11"/>
      <c r="I248" s="12">
        <v>1080</v>
      </c>
      <c r="J248" s="12"/>
      <c r="K248" s="12"/>
      <c r="L248" s="12">
        <f t="array" ref="L248">IFERROR(LOOKUP(2^15,SEARCH({"40A","63A","80A","100A","125A","160A","200A","250A","400A","630A","800A","1000A","1250A","1600A","2000A","2500A","3200A","4000A","5000A","6300A"},UPPER(D248)),{40,63,80,100,125,160,200,250,400,630,800,1000,1250,1600,2000,2500,3200,4000,5000,6300}),0)</f>
        <v>1000</v>
      </c>
      <c r="M248" s="9" t="str">
        <f t="shared" si="16"/>
        <v>Straight Feeder</v>
      </c>
      <c r="N248" s="9" t="str">
        <f t="shared" si="17"/>
        <v>AL</v>
      </c>
      <c r="O248" s="13" t="str">
        <f t="shared" si="18"/>
        <v>Silver</v>
      </c>
      <c r="P248" s="9" t="str">
        <f t="shared" si="19"/>
        <v>PET</v>
      </c>
      <c r="Q248" s="9" t="str">
        <f t="shared" si="20"/>
        <v>5</v>
      </c>
      <c r="R2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8" s="14" t="str">
        <f>IF(ProjectsDB[[#This Row],[Item Type]]="Straight Plug-In",_xlfn.TEXTJOIN("-",TRUE,M248&amp;"-"&amp;_xlfn.LET(_xlpm.txt,ProjectsDB[[#This Row],[Assembly]],_xlpm.pos,FIND("SP",_xlpm.txt),_xlpm.pre,LEFT(_xlpm.txt,_xlpm.pos-1),IF(RIGHT(_xlpm.pre,3)="123","3PL",IF(RIGHT(_xlpm.pre,2)="12","2PL",IF(RIGHT(_xlpm.pre,1)="1","1PL","3PL")))),N248,O248,P248,Q248&amp;"W",R248),_xlfn.TEXTJOIN("-",TRUE,M248,N248,O248,P248,Q248&amp;"W",R248))</f>
        <v>Straight Feeder-AL-Silver-PET-5W-1</v>
      </c>
      <c r="T248" s="14" t="str">
        <f>IF(COUNTIF(Cycletime[Element Desc.],ProjectsDB[[#This Row],[Element Desc.]])&gt;0,"Found","Not Found")</f>
        <v>Found</v>
      </c>
    </row>
    <row r="249" spans="2:20" x14ac:dyDescent="0.25">
      <c r="B249" s="8" t="s">
        <v>706</v>
      </c>
      <c r="C249" s="9" t="s">
        <v>707</v>
      </c>
      <c r="D249" s="9" t="s">
        <v>708</v>
      </c>
      <c r="E249" s="10">
        <v>1</v>
      </c>
      <c r="F249" s="9" t="s">
        <v>110</v>
      </c>
      <c r="G249" s="9" t="s">
        <v>705</v>
      </c>
      <c r="H249" s="11"/>
      <c r="I249" s="12">
        <v>390</v>
      </c>
      <c r="J249" s="12">
        <v>220</v>
      </c>
      <c r="K249" s="12">
        <v>300</v>
      </c>
      <c r="L249" s="12">
        <f t="array" ref="L249">IFERROR(LOOKUP(2^15,SEARCH({"40A","63A","80A","100A","125A","160A","200A","250A","400A","630A","800A","1000A","1250A","1600A","2000A","2500A","3200A","4000A","5000A","6300A"},UPPER(D249)),{40,63,80,100,125,160,200,250,400,630,800,1000,1250,1600,2000,2500,3200,4000,5000,6300}),0)</f>
        <v>1000</v>
      </c>
      <c r="M249" s="9" t="str">
        <f t="shared" si="16"/>
        <v>Z-Unit Flat</v>
      </c>
      <c r="N249" s="9" t="str">
        <f t="shared" si="17"/>
        <v>AL</v>
      </c>
      <c r="O249" s="13" t="str">
        <f t="shared" si="18"/>
        <v>Silver</v>
      </c>
      <c r="P249" s="9" t="str">
        <f t="shared" si="19"/>
        <v>PET</v>
      </c>
      <c r="Q249" s="9" t="str">
        <f t="shared" si="20"/>
        <v>5</v>
      </c>
      <c r="R2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9" s="14" t="str">
        <f>IF(ProjectsDB[[#This Row],[Item Type]]="Straight Plug-In",_xlfn.TEXTJOIN("-",TRUE,M249&amp;"-"&amp;_xlfn.LET(_xlpm.txt,ProjectsDB[[#This Row],[Assembly]],_xlpm.pos,FIND("SP",_xlpm.txt),_xlpm.pre,LEFT(_xlpm.txt,_xlpm.pos-1),IF(RIGHT(_xlpm.pre,3)="123","3PL",IF(RIGHT(_xlpm.pre,2)="12","2PL",IF(RIGHT(_xlpm.pre,1)="1","1PL","3PL")))),N249,O249,P249,Q249&amp;"W",R249),_xlfn.TEXTJOIN("-",TRUE,M249,N249,O249,P249,Q249&amp;"W",R249))</f>
        <v>Z-Unit Flat-AL-Silver-PET-5W-1</v>
      </c>
      <c r="T249" s="14" t="str">
        <f>IF(COUNTIF(Cycletime[Element Desc.],ProjectsDB[[#This Row],[Element Desc.]])&gt;0,"Found","Not Found")</f>
        <v>Found</v>
      </c>
    </row>
    <row r="250" spans="2:20" x14ac:dyDescent="0.25">
      <c r="B250" s="8" t="s">
        <v>709</v>
      </c>
      <c r="C250" s="9" t="s">
        <v>710</v>
      </c>
      <c r="D250" s="9" t="s">
        <v>711</v>
      </c>
      <c r="E250" s="10">
        <v>1</v>
      </c>
      <c r="F250" s="9" t="s">
        <v>110</v>
      </c>
      <c r="G250" s="9" t="s">
        <v>705</v>
      </c>
      <c r="H250" s="11"/>
      <c r="I250" s="12">
        <v>2510</v>
      </c>
      <c r="J250" s="12"/>
      <c r="K250" s="12"/>
      <c r="L250" s="12">
        <f t="array" ref="L250">IFERROR(LOOKUP(2^15,SEARCH({"40A","63A","80A","100A","125A","160A","200A","250A","400A","630A","800A","1000A","1250A","1600A","2000A","2500A","3200A","4000A","5000A","6300A"},UPPER(D250)),{40,63,80,100,125,160,200,250,400,630,800,1000,1250,1600,2000,2500,3200,4000,5000,6300}),0)</f>
        <v>1000</v>
      </c>
      <c r="M250" s="9" t="str">
        <f t="shared" si="16"/>
        <v>Straight Feeder</v>
      </c>
      <c r="N250" s="9" t="str">
        <f t="shared" si="17"/>
        <v>AL</v>
      </c>
      <c r="O250" s="13" t="str">
        <f t="shared" si="18"/>
        <v>Silver</v>
      </c>
      <c r="P250" s="9" t="str">
        <f t="shared" si="19"/>
        <v>PET</v>
      </c>
      <c r="Q250" s="9" t="str">
        <f t="shared" si="20"/>
        <v>5</v>
      </c>
      <c r="R2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0" s="14" t="str">
        <f>IF(ProjectsDB[[#This Row],[Item Type]]="Straight Plug-In",_xlfn.TEXTJOIN("-",TRUE,M250&amp;"-"&amp;_xlfn.LET(_xlpm.txt,ProjectsDB[[#This Row],[Assembly]],_xlpm.pos,FIND("SP",_xlpm.txt),_xlpm.pre,LEFT(_xlpm.txt,_xlpm.pos-1),IF(RIGHT(_xlpm.pre,3)="123","3PL",IF(RIGHT(_xlpm.pre,2)="12","2PL",IF(RIGHT(_xlpm.pre,1)="1","1PL","3PL")))),N250,O250,P250,Q250&amp;"W",R250),_xlfn.TEXTJOIN("-",TRUE,M250,N250,O250,P250,Q250&amp;"W",R250))</f>
        <v>Straight Feeder-AL-Silver-PET-5W-1</v>
      </c>
      <c r="T250" s="14" t="str">
        <f>IF(COUNTIF(Cycletime[Element Desc.],ProjectsDB[[#This Row],[Element Desc.]])&gt;0,"Found","Not Found")</f>
        <v>Found</v>
      </c>
    </row>
    <row r="251" spans="2:20" x14ac:dyDescent="0.25">
      <c r="B251" s="8" t="s">
        <v>712</v>
      </c>
      <c r="C251" s="9" t="s">
        <v>713</v>
      </c>
      <c r="D251" s="9" t="s">
        <v>714</v>
      </c>
      <c r="E251" s="10">
        <v>1</v>
      </c>
      <c r="F251" s="9" t="s">
        <v>110</v>
      </c>
      <c r="G251" s="9" t="s">
        <v>705</v>
      </c>
      <c r="H251" s="11"/>
      <c r="I251" s="12">
        <v>300</v>
      </c>
      <c r="J251" s="12">
        <v>320</v>
      </c>
      <c r="K251" s="12">
        <v>300</v>
      </c>
      <c r="L251" s="12">
        <f t="array" ref="L251">IFERROR(LOOKUP(2^15,SEARCH({"40A","63A","80A","100A","125A","160A","200A","250A","400A","630A","800A","1000A","1250A","1600A","2000A","2500A","3200A","4000A","5000A","6300A"},UPPER(D251)),{40,63,80,100,125,160,200,250,400,630,800,1000,1250,1600,2000,2500,3200,4000,5000,6300}),0)</f>
        <v>1000</v>
      </c>
      <c r="M251" s="9" t="str">
        <f t="shared" si="16"/>
        <v>Z-Unit Flat</v>
      </c>
      <c r="N251" s="9" t="str">
        <f t="shared" si="17"/>
        <v>AL</v>
      </c>
      <c r="O251" s="13" t="str">
        <f t="shared" si="18"/>
        <v>Silver</v>
      </c>
      <c r="P251" s="9" t="str">
        <f t="shared" si="19"/>
        <v>PET</v>
      </c>
      <c r="Q251" s="9" t="str">
        <f t="shared" si="20"/>
        <v>5</v>
      </c>
      <c r="R2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1" s="14" t="str">
        <f>IF(ProjectsDB[[#This Row],[Item Type]]="Straight Plug-In",_xlfn.TEXTJOIN("-",TRUE,M251&amp;"-"&amp;_xlfn.LET(_xlpm.txt,ProjectsDB[[#This Row],[Assembly]],_xlpm.pos,FIND("SP",_xlpm.txt),_xlpm.pre,LEFT(_xlpm.txt,_xlpm.pos-1),IF(RIGHT(_xlpm.pre,3)="123","3PL",IF(RIGHT(_xlpm.pre,2)="12","2PL",IF(RIGHT(_xlpm.pre,1)="1","1PL","3PL")))),N251,O251,P251,Q251&amp;"W",R251),_xlfn.TEXTJOIN("-",TRUE,M251,N251,O251,P251,Q251&amp;"W",R251))</f>
        <v>Z-Unit Flat-AL-Silver-PET-5W-1</v>
      </c>
      <c r="T251" s="14" t="str">
        <f>IF(COUNTIF(Cycletime[Element Desc.],ProjectsDB[[#This Row],[Element Desc.]])&gt;0,"Found","Not Found")</f>
        <v>Found</v>
      </c>
    </row>
    <row r="252" spans="2:20" x14ac:dyDescent="0.25">
      <c r="B252" s="8" t="s">
        <v>715</v>
      </c>
      <c r="C252" s="9" t="s">
        <v>716</v>
      </c>
      <c r="D252" s="9" t="s">
        <v>717</v>
      </c>
      <c r="E252" s="10">
        <v>1</v>
      </c>
      <c r="F252" s="9" t="s">
        <v>110</v>
      </c>
      <c r="G252" s="9" t="s">
        <v>705</v>
      </c>
      <c r="H252" s="11"/>
      <c r="I252" s="12">
        <v>300</v>
      </c>
      <c r="J252" s="12">
        <v>300</v>
      </c>
      <c r="K252" s="12"/>
      <c r="L252" s="12">
        <f t="array" ref="L252">IFERROR(LOOKUP(2^15,SEARCH({"40A","63A","80A","100A","125A","160A","200A","250A","400A","630A","800A","1000A","1250A","1600A","2000A","2500A","3200A","4000A","5000A","6300A"},UPPER(D252)),{40,63,80,100,125,160,200,250,400,630,800,1000,1250,1600,2000,2500,3200,4000,5000,6300}),0)</f>
        <v>1000</v>
      </c>
      <c r="M252" s="9" t="str">
        <f t="shared" si="16"/>
        <v>Elbow Edge</v>
      </c>
      <c r="N252" s="9" t="str">
        <f t="shared" si="17"/>
        <v>AL</v>
      </c>
      <c r="O252" s="13" t="str">
        <f t="shared" si="18"/>
        <v>Silver</v>
      </c>
      <c r="P252" s="9" t="str">
        <f t="shared" si="19"/>
        <v>PET</v>
      </c>
      <c r="Q252" s="9" t="str">
        <f t="shared" si="20"/>
        <v>5</v>
      </c>
      <c r="R2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2" s="14" t="str">
        <f>IF(ProjectsDB[[#This Row],[Item Type]]="Straight Plug-In",_xlfn.TEXTJOIN("-",TRUE,M252&amp;"-"&amp;_xlfn.LET(_xlpm.txt,ProjectsDB[[#This Row],[Assembly]],_xlpm.pos,FIND("SP",_xlpm.txt),_xlpm.pre,LEFT(_xlpm.txt,_xlpm.pos-1),IF(RIGHT(_xlpm.pre,3)="123","3PL",IF(RIGHT(_xlpm.pre,2)="12","2PL",IF(RIGHT(_xlpm.pre,1)="1","1PL","3PL")))),N252,O252,P252,Q252&amp;"W",R252),_xlfn.TEXTJOIN("-",TRUE,M252,N252,O252,P252,Q252&amp;"W",R252))</f>
        <v>Elbow Edge-AL-Silver-PET-5W-1</v>
      </c>
      <c r="T252" s="14" t="str">
        <f>IF(COUNTIF(Cycletime[Element Desc.],ProjectsDB[[#This Row],[Element Desc.]])&gt;0,"Found","Not Found")</f>
        <v>Found</v>
      </c>
    </row>
    <row r="253" spans="2:20" x14ac:dyDescent="0.25">
      <c r="B253" s="8" t="s">
        <v>718</v>
      </c>
      <c r="C253" s="9" t="s">
        <v>719</v>
      </c>
      <c r="D253" s="9" t="s">
        <v>720</v>
      </c>
      <c r="E253" s="10">
        <v>1</v>
      </c>
      <c r="F253" s="9" t="s">
        <v>110</v>
      </c>
      <c r="G253" s="9" t="s">
        <v>705</v>
      </c>
      <c r="H253" s="11"/>
      <c r="I253" s="12">
        <v>300</v>
      </c>
      <c r="J253" s="12">
        <v>390</v>
      </c>
      <c r="K253" s="12">
        <v>300</v>
      </c>
      <c r="L253" s="12">
        <f t="array" ref="L253">IFERROR(LOOKUP(2^15,SEARCH({"40A","63A","80A","100A","125A","160A","200A","250A","400A","630A","800A","1000A","1250A","1600A","2000A","2500A","3200A","4000A","5000A","6300A"},UPPER(D253)),{40,63,80,100,125,160,200,250,400,630,800,1000,1250,1600,2000,2500,3200,4000,5000,6300}),0)</f>
        <v>1000</v>
      </c>
      <c r="M253" s="9" t="str">
        <f t="shared" si="16"/>
        <v>Z-Unit Flat</v>
      </c>
      <c r="N253" s="9" t="str">
        <f t="shared" si="17"/>
        <v>AL</v>
      </c>
      <c r="O253" s="13" t="str">
        <f t="shared" si="18"/>
        <v>Silver</v>
      </c>
      <c r="P253" s="9" t="str">
        <f t="shared" si="19"/>
        <v>PET</v>
      </c>
      <c r="Q253" s="9" t="str">
        <f t="shared" si="20"/>
        <v>5</v>
      </c>
      <c r="R2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3" s="14" t="str">
        <f>IF(ProjectsDB[[#This Row],[Item Type]]="Straight Plug-In",_xlfn.TEXTJOIN("-",TRUE,M253&amp;"-"&amp;_xlfn.LET(_xlpm.txt,ProjectsDB[[#This Row],[Assembly]],_xlpm.pos,FIND("SP",_xlpm.txt),_xlpm.pre,LEFT(_xlpm.txt,_xlpm.pos-1),IF(RIGHT(_xlpm.pre,3)="123","3PL",IF(RIGHT(_xlpm.pre,2)="12","2PL",IF(RIGHT(_xlpm.pre,1)="1","1PL","3PL")))),N253,O253,P253,Q253&amp;"W",R253),_xlfn.TEXTJOIN("-",TRUE,M253,N253,O253,P253,Q253&amp;"W",R253))</f>
        <v>Z-Unit Flat-AL-Silver-PET-5W-1</v>
      </c>
      <c r="T253" s="14" t="str">
        <f>IF(COUNTIF(Cycletime[Element Desc.],ProjectsDB[[#This Row],[Element Desc.]])&gt;0,"Found","Not Found")</f>
        <v>Found</v>
      </c>
    </row>
    <row r="254" spans="2:20" x14ac:dyDescent="0.25">
      <c r="B254" s="8" t="s">
        <v>721</v>
      </c>
      <c r="C254" s="9" t="s">
        <v>722</v>
      </c>
      <c r="D254" s="9" t="s">
        <v>723</v>
      </c>
      <c r="E254" s="10">
        <v>1</v>
      </c>
      <c r="F254" s="9" t="s">
        <v>110</v>
      </c>
      <c r="G254" s="9" t="s">
        <v>705</v>
      </c>
      <c r="H254" s="11"/>
      <c r="I254" s="12">
        <v>770</v>
      </c>
      <c r="J254" s="12"/>
      <c r="K254" s="12"/>
      <c r="L254" s="12">
        <f t="array" ref="L254">IFERROR(LOOKUP(2^15,SEARCH({"40A","63A","80A","100A","125A","160A","200A","250A","400A","630A","800A","1000A","1250A","1600A","2000A","2500A","3200A","4000A","5000A","6300A"},UPPER(D254)),{40,63,80,100,125,160,200,250,400,630,800,1000,1250,1600,2000,2500,3200,4000,5000,6300}),0)</f>
        <v>1000</v>
      </c>
      <c r="M254" s="9" t="str">
        <f t="shared" si="16"/>
        <v>Straight Feeder</v>
      </c>
      <c r="N254" s="9" t="str">
        <f t="shared" si="17"/>
        <v>AL</v>
      </c>
      <c r="O254" s="13" t="str">
        <f t="shared" si="18"/>
        <v>Silver</v>
      </c>
      <c r="P254" s="9" t="str">
        <f t="shared" si="19"/>
        <v>PET</v>
      </c>
      <c r="Q254" s="9" t="str">
        <f t="shared" si="20"/>
        <v>5</v>
      </c>
      <c r="R2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4" s="14" t="str">
        <f>IF(ProjectsDB[[#This Row],[Item Type]]="Straight Plug-In",_xlfn.TEXTJOIN("-",TRUE,M254&amp;"-"&amp;_xlfn.LET(_xlpm.txt,ProjectsDB[[#This Row],[Assembly]],_xlpm.pos,FIND("SP",_xlpm.txt),_xlpm.pre,LEFT(_xlpm.txt,_xlpm.pos-1),IF(RIGHT(_xlpm.pre,3)="123","3PL",IF(RIGHT(_xlpm.pre,2)="12","2PL",IF(RIGHT(_xlpm.pre,1)="1","1PL","3PL")))),N254,O254,P254,Q254&amp;"W",R254),_xlfn.TEXTJOIN("-",TRUE,M254,N254,O254,P254,Q254&amp;"W",R254))</f>
        <v>Straight Feeder-AL-Silver-PET-5W-1</v>
      </c>
      <c r="T254" s="14" t="str">
        <f>IF(COUNTIF(Cycletime[Element Desc.],ProjectsDB[[#This Row],[Element Desc.]])&gt;0,"Found","Not Found")</f>
        <v>Found</v>
      </c>
    </row>
    <row r="255" spans="2:20" x14ac:dyDescent="0.25">
      <c r="B255" s="8" t="s">
        <v>724</v>
      </c>
      <c r="C255" s="9" t="s">
        <v>453</v>
      </c>
      <c r="D255" s="9" t="s">
        <v>454</v>
      </c>
      <c r="E255" s="10">
        <v>9</v>
      </c>
      <c r="F255" s="9" t="s">
        <v>110</v>
      </c>
      <c r="G255" s="9" t="s">
        <v>705</v>
      </c>
      <c r="H255" s="11"/>
      <c r="I255" s="12"/>
      <c r="J255" s="12"/>
      <c r="K255" s="12"/>
      <c r="L255" s="12">
        <f t="array" ref="L255">IFERROR(LOOKUP(2^15,SEARCH({"40A","63A","80A","100A","125A","160A","200A","250A","400A","630A","800A","1000A","1250A","1600A","2000A","2500A","3200A","4000A","5000A","6300A"},UPPER(D255)),{40,63,80,100,125,160,200,250,400,630,800,1000,1250,1600,2000,2500,3200,4000,5000,6300}),0)</f>
        <v>1000</v>
      </c>
      <c r="M255" s="9" t="str">
        <f t="shared" si="16"/>
        <v>Joint Pack</v>
      </c>
      <c r="N255" s="9" t="str">
        <f t="shared" si="17"/>
        <v>AL</v>
      </c>
      <c r="O255" s="13" t="str">
        <f t="shared" si="18"/>
        <v>Silver</v>
      </c>
      <c r="P255" s="9" t="str">
        <f t="shared" si="19"/>
        <v>None</v>
      </c>
      <c r="Q255" s="9" t="str">
        <f t="shared" si="20"/>
        <v>5</v>
      </c>
      <c r="R2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5" s="14" t="str">
        <f>IF(ProjectsDB[[#This Row],[Item Type]]="Straight Plug-In",_xlfn.TEXTJOIN("-",TRUE,M255&amp;"-"&amp;_xlfn.LET(_xlpm.txt,ProjectsDB[[#This Row],[Assembly]],_xlpm.pos,FIND("SP",_xlpm.txt),_xlpm.pre,LEFT(_xlpm.txt,_xlpm.pos-1),IF(RIGHT(_xlpm.pre,3)="123","3PL",IF(RIGHT(_xlpm.pre,2)="12","2PL",IF(RIGHT(_xlpm.pre,1)="1","1PL","3PL")))),N255,O255,P255,Q255&amp;"W",R255),_xlfn.TEXTJOIN("-",TRUE,M255,N255,O255,P255,Q255&amp;"W",R255))</f>
        <v>Joint Pack-AL-Silver-None-5W-1</v>
      </c>
      <c r="T255" s="14" t="str">
        <f>IF(COUNTIF(Cycletime[Element Desc.],ProjectsDB[[#This Row],[Element Desc.]])&gt;0,"Found","Not Found")</f>
        <v>Found</v>
      </c>
    </row>
    <row r="256" spans="2:20" x14ac:dyDescent="0.25">
      <c r="B256" s="8" t="s">
        <v>725</v>
      </c>
      <c r="C256" s="9" t="s">
        <v>726</v>
      </c>
      <c r="D256" s="9" t="s">
        <v>727</v>
      </c>
      <c r="E256" s="10">
        <v>1</v>
      </c>
      <c r="F256" s="9" t="s">
        <v>110</v>
      </c>
      <c r="G256" s="9" t="s">
        <v>705</v>
      </c>
      <c r="H256" s="11"/>
      <c r="I256" s="12">
        <v>365</v>
      </c>
      <c r="J256" s="12">
        <v>1040</v>
      </c>
      <c r="K256" s="12"/>
      <c r="L256" s="12">
        <f t="array" ref="L256">IFERROR(LOOKUP(2^15,SEARCH({"40A","63A","80A","100A","125A","160A","200A","250A","400A","630A","800A","1000A","1250A","1600A","2000A","2500A","3200A","4000A","5000A","6300A"},UPPER(D256)),{40,63,80,100,125,160,200,250,400,630,800,1000,1250,1600,2000,2500,3200,4000,5000,6300}),0)</f>
        <v>1000</v>
      </c>
      <c r="M256" s="9" t="str">
        <f t="shared" si="16"/>
        <v>Elbow Edge</v>
      </c>
      <c r="N256" s="9" t="str">
        <f t="shared" si="17"/>
        <v>AL</v>
      </c>
      <c r="O256" s="13" t="str">
        <f t="shared" si="18"/>
        <v>Silver</v>
      </c>
      <c r="P256" s="9" t="str">
        <f t="shared" si="19"/>
        <v>PET</v>
      </c>
      <c r="Q256" s="9" t="str">
        <f t="shared" si="20"/>
        <v>5</v>
      </c>
      <c r="R2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6" s="14" t="str">
        <f>IF(ProjectsDB[[#This Row],[Item Type]]="Straight Plug-In",_xlfn.TEXTJOIN("-",TRUE,M256&amp;"-"&amp;_xlfn.LET(_xlpm.txt,ProjectsDB[[#This Row],[Assembly]],_xlpm.pos,FIND("SP",_xlpm.txt),_xlpm.pre,LEFT(_xlpm.txt,_xlpm.pos-1),IF(RIGHT(_xlpm.pre,3)="123","3PL",IF(RIGHT(_xlpm.pre,2)="12","2PL",IF(RIGHT(_xlpm.pre,1)="1","1PL","3PL")))),N256,O256,P256,Q256&amp;"W",R256),_xlfn.TEXTJOIN("-",TRUE,M256,N256,O256,P256,Q256&amp;"W",R256))</f>
        <v>Elbow Edge-AL-Silver-PET-5W-1</v>
      </c>
      <c r="T256" s="14" t="str">
        <f>IF(COUNTIF(Cycletime[Element Desc.],ProjectsDB[[#This Row],[Element Desc.]])&gt;0,"Found","Not Found")</f>
        <v>Found</v>
      </c>
    </row>
    <row r="257" spans="2:20" x14ac:dyDescent="0.25">
      <c r="B257" s="8" t="s">
        <v>728</v>
      </c>
      <c r="C257" s="9" t="s">
        <v>729</v>
      </c>
      <c r="D257" s="9" t="s">
        <v>730</v>
      </c>
      <c r="E257" s="10">
        <v>1</v>
      </c>
      <c r="F257" s="9" t="s">
        <v>110</v>
      </c>
      <c r="G257" s="9" t="s">
        <v>705</v>
      </c>
      <c r="H257" s="11"/>
      <c r="I257" s="12">
        <v>1020</v>
      </c>
      <c r="J257" s="12">
        <v>830</v>
      </c>
      <c r="K257" s="12"/>
      <c r="L257" s="12">
        <f t="array" ref="L257">IFERROR(LOOKUP(2^15,SEARCH({"40A","63A","80A","100A","125A","160A","200A","250A","400A","630A","800A","1000A","1250A","1600A","2000A","2500A","3200A","4000A","5000A","6300A"},UPPER(D257)),{40,63,80,100,125,160,200,250,400,630,800,1000,1250,1600,2000,2500,3200,4000,5000,6300}),0)</f>
        <v>1000</v>
      </c>
      <c r="M257" s="9" t="str">
        <f t="shared" si="16"/>
        <v>Elbow Edge</v>
      </c>
      <c r="N257" s="9" t="str">
        <f t="shared" si="17"/>
        <v>AL</v>
      </c>
      <c r="O257" s="13" t="str">
        <f t="shared" si="18"/>
        <v>Silver</v>
      </c>
      <c r="P257" s="9" t="str">
        <f t="shared" si="19"/>
        <v>PET</v>
      </c>
      <c r="Q257" s="9" t="str">
        <f t="shared" si="20"/>
        <v>5</v>
      </c>
      <c r="R2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7" s="14" t="str">
        <f>IF(ProjectsDB[[#This Row],[Item Type]]="Straight Plug-In",_xlfn.TEXTJOIN("-",TRUE,M257&amp;"-"&amp;_xlfn.LET(_xlpm.txt,ProjectsDB[[#This Row],[Assembly]],_xlpm.pos,FIND("SP",_xlpm.txt),_xlpm.pre,LEFT(_xlpm.txt,_xlpm.pos-1),IF(RIGHT(_xlpm.pre,3)="123","3PL",IF(RIGHT(_xlpm.pre,2)="12","2PL",IF(RIGHT(_xlpm.pre,1)="1","1PL","3PL")))),N257,O257,P257,Q257&amp;"W",R257),_xlfn.TEXTJOIN("-",TRUE,M257,N257,O257,P257,Q257&amp;"W",R257))</f>
        <v>Elbow Edge-AL-Silver-PET-5W-1</v>
      </c>
      <c r="T257" s="14" t="str">
        <f>IF(COUNTIF(Cycletime[Element Desc.],ProjectsDB[[#This Row],[Element Desc.]])&gt;0,"Found","Not Found")</f>
        <v>Found</v>
      </c>
    </row>
    <row r="258" spans="2:20" x14ac:dyDescent="0.25">
      <c r="B258" s="8" t="s">
        <v>731</v>
      </c>
      <c r="C258" s="9" t="s">
        <v>732</v>
      </c>
      <c r="D258" s="9" t="s">
        <v>733</v>
      </c>
      <c r="E258" s="10">
        <v>1</v>
      </c>
      <c r="F258" s="9" t="s">
        <v>110</v>
      </c>
      <c r="G258" s="9" t="s">
        <v>705</v>
      </c>
      <c r="H258" s="11"/>
      <c r="I258" s="12">
        <v>605</v>
      </c>
      <c r="J258" s="12">
        <v>300</v>
      </c>
      <c r="K258" s="12"/>
      <c r="L258" s="12">
        <f t="array" ref="L258">IFERROR(LOOKUP(2^15,SEARCH({"40A","63A","80A","100A","125A","160A","200A","250A","400A","630A","800A","1000A","1250A","1600A","2000A","2500A","3200A","4000A","5000A","6300A"},UPPER(D258)),{40,63,80,100,125,160,200,250,400,630,800,1000,1250,1600,2000,2500,3200,4000,5000,6300}),0)</f>
        <v>1250</v>
      </c>
      <c r="M258" s="9" t="str">
        <f t="shared" si="16"/>
        <v>Elbow Flat</v>
      </c>
      <c r="N258" s="9" t="str">
        <f t="shared" si="17"/>
        <v>AL</v>
      </c>
      <c r="O258" s="13" t="str">
        <f t="shared" si="18"/>
        <v>Silver</v>
      </c>
      <c r="P258" s="9" t="str">
        <f t="shared" si="19"/>
        <v>PET</v>
      </c>
      <c r="Q258" s="9" t="str">
        <f t="shared" si="20"/>
        <v>5</v>
      </c>
      <c r="R2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8" s="14" t="str">
        <f>IF(ProjectsDB[[#This Row],[Item Type]]="Straight Plug-In",_xlfn.TEXTJOIN("-",TRUE,M258&amp;"-"&amp;_xlfn.LET(_xlpm.txt,ProjectsDB[[#This Row],[Assembly]],_xlpm.pos,FIND("SP",_xlpm.txt),_xlpm.pre,LEFT(_xlpm.txt,_xlpm.pos-1),IF(RIGHT(_xlpm.pre,3)="123","3PL",IF(RIGHT(_xlpm.pre,2)="12","2PL",IF(RIGHT(_xlpm.pre,1)="1","1PL","3PL")))),N258,O258,P258,Q258&amp;"W",R258),_xlfn.TEXTJOIN("-",TRUE,M258,N258,O258,P258,Q258&amp;"W",R258))</f>
        <v>Elbow Flat-AL-Silver-PET-5W-1</v>
      </c>
      <c r="T258" s="14" t="str">
        <f>IF(COUNTIF(Cycletime[Element Desc.],ProjectsDB[[#This Row],[Element Desc.]])&gt;0,"Found","Not Found")</f>
        <v>Found</v>
      </c>
    </row>
    <row r="259" spans="2:20" x14ac:dyDescent="0.25">
      <c r="B259" s="8" t="s">
        <v>734</v>
      </c>
      <c r="C259" s="9" t="s">
        <v>735</v>
      </c>
      <c r="D259" s="9" t="s">
        <v>736</v>
      </c>
      <c r="E259" s="10">
        <v>1</v>
      </c>
      <c r="F259" s="9" t="s">
        <v>110</v>
      </c>
      <c r="G259" s="9" t="s">
        <v>705</v>
      </c>
      <c r="H259" s="11"/>
      <c r="I259" s="12">
        <v>1190</v>
      </c>
      <c r="J259" s="12"/>
      <c r="K259" s="12"/>
      <c r="L259" s="12">
        <f t="array" ref="L259">IFERROR(LOOKUP(2^15,SEARCH({"40A","63A","80A","100A","125A","160A","200A","250A","400A","630A","800A","1000A","1250A","1600A","2000A","2500A","3200A","4000A","5000A","6300A"},UPPER(D259)),{40,63,80,100,125,160,200,250,400,630,800,1000,1250,1600,2000,2500,3200,4000,5000,6300}),0)</f>
        <v>1250</v>
      </c>
      <c r="M259" s="9" t="str">
        <f t="shared" si="16"/>
        <v>Straight Feeder</v>
      </c>
      <c r="N259" s="9" t="str">
        <f t="shared" si="17"/>
        <v>AL</v>
      </c>
      <c r="O259" s="13" t="str">
        <f t="shared" si="18"/>
        <v>Silver</v>
      </c>
      <c r="P259" s="9" t="str">
        <f t="shared" si="19"/>
        <v>PET</v>
      </c>
      <c r="Q259" s="9" t="str">
        <f t="shared" si="20"/>
        <v>5</v>
      </c>
      <c r="R2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9" s="14" t="str">
        <f>IF(ProjectsDB[[#This Row],[Item Type]]="Straight Plug-In",_xlfn.TEXTJOIN("-",TRUE,M259&amp;"-"&amp;_xlfn.LET(_xlpm.txt,ProjectsDB[[#This Row],[Assembly]],_xlpm.pos,FIND("SP",_xlpm.txt),_xlpm.pre,LEFT(_xlpm.txt,_xlpm.pos-1),IF(RIGHT(_xlpm.pre,3)="123","3PL",IF(RIGHT(_xlpm.pre,2)="12","2PL",IF(RIGHT(_xlpm.pre,1)="1","1PL","3PL")))),N259,O259,P259,Q259&amp;"W",R259),_xlfn.TEXTJOIN("-",TRUE,M259,N259,O259,P259,Q259&amp;"W",R259))</f>
        <v>Straight Feeder-AL-Silver-PET-5W-1</v>
      </c>
      <c r="T259" s="14" t="str">
        <f>IF(COUNTIF(Cycletime[Element Desc.],ProjectsDB[[#This Row],[Element Desc.]])&gt;0,"Found","Not Found")</f>
        <v>Found</v>
      </c>
    </row>
    <row r="260" spans="2:20" x14ac:dyDescent="0.25">
      <c r="B260" s="8" t="s">
        <v>737</v>
      </c>
      <c r="C260" s="9" t="s">
        <v>738</v>
      </c>
      <c r="D260" s="9" t="s">
        <v>739</v>
      </c>
      <c r="E260" s="10">
        <v>1</v>
      </c>
      <c r="F260" s="9" t="s">
        <v>110</v>
      </c>
      <c r="G260" s="9" t="s">
        <v>705</v>
      </c>
      <c r="H260" s="11"/>
      <c r="I260" s="12">
        <v>300</v>
      </c>
      <c r="J260" s="12">
        <v>320</v>
      </c>
      <c r="K260" s="12">
        <v>325</v>
      </c>
      <c r="L260" s="12">
        <f t="array" ref="L260">IFERROR(LOOKUP(2^15,SEARCH({"40A","63A","80A","100A","125A","160A","200A","250A","400A","630A","800A","1000A","1250A","1600A","2000A","2500A","3200A","4000A","5000A","6300A"},UPPER(D260)),{40,63,80,100,125,160,200,250,400,630,800,1000,1250,1600,2000,2500,3200,4000,5000,6300}),0)</f>
        <v>1250</v>
      </c>
      <c r="M260" s="9" t="str">
        <f t="shared" ref="M260:M323" si="21">_xlfn.LET(_xlpm.d,UPPER(TRIM(SUBSTITUTE(SUBSTITUTE(D260,CHAR(160),"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Offset Flat</v>
      </c>
      <c r="N260" s="9" t="str">
        <f t="shared" ref="N260:N323" si="22">IF(ISNUMBER(SEARCH("CU",D260)),"CU",IF(ISNUMBER(SEARCH("AL",D260)),"AL",IF(ISNUMBER(SEARCH("Copper",D260)),"CU","SH")))</f>
        <v>AL</v>
      </c>
      <c r="O260" s="13" t="str">
        <f t="shared" ref="O260:O323" si="23">IF(ISNUMBER(SEARCH("Silver",D260)),"Silver",IF(ISNUMBER(SEARCH("Tin",D260)),"Tin","None"))</f>
        <v>Silver</v>
      </c>
      <c r="P260" s="9" t="str">
        <f t="shared" ref="P260:P323" si="24">IF(ISNUMBER(SEARCH("Epoxy",D260)),"Epoxy",IF(ISNUMBER(SEARCH("PET",D260)),"PET","None"))</f>
        <v>PET</v>
      </c>
      <c r="Q260" s="9" t="str">
        <f t="shared" ref="Q260:Q323" si="25">IF(ISNUMBER(SEARCH("3-Wire",D260)),"3",IF(ISNUMBER(SEARCH("4-Wire",D260)),"4",IF(ISNUMBER(SEARCH("5-Wire",D260)),"5",IF(ISNUMBER(SEARCH("6-Wire",D260)),"6","0"))))</f>
        <v>5</v>
      </c>
      <c r="R2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0" s="14" t="str">
        <f>IF(ProjectsDB[[#This Row],[Item Type]]="Straight Plug-In",_xlfn.TEXTJOIN("-",TRUE,M260&amp;"-"&amp;_xlfn.LET(_xlpm.txt,ProjectsDB[[#This Row],[Assembly]],_xlpm.pos,FIND("SP",_xlpm.txt),_xlpm.pre,LEFT(_xlpm.txt,_xlpm.pos-1),IF(RIGHT(_xlpm.pre,3)="123","3PL",IF(RIGHT(_xlpm.pre,2)="12","2PL",IF(RIGHT(_xlpm.pre,1)="1","1PL","3PL")))),N260,O260,P260,Q260&amp;"W",R260),_xlfn.TEXTJOIN("-",TRUE,M260,N260,O260,P260,Q260&amp;"W",R260))</f>
        <v>Offset Flat-AL-Silver-PET-5W-1</v>
      </c>
      <c r="T260" s="14" t="str">
        <f>IF(COUNTIF(Cycletime[Element Desc.],ProjectsDB[[#This Row],[Element Desc.]])&gt;0,"Found","Not Found")</f>
        <v>Found</v>
      </c>
    </row>
    <row r="261" spans="2:20" x14ac:dyDescent="0.25">
      <c r="B261" s="8" t="s">
        <v>740</v>
      </c>
      <c r="C261" s="9" t="s">
        <v>741</v>
      </c>
      <c r="D261" s="9" t="s">
        <v>742</v>
      </c>
      <c r="E261" s="10">
        <v>1</v>
      </c>
      <c r="F261" s="9" t="s">
        <v>110</v>
      </c>
      <c r="G261" s="9" t="s">
        <v>705</v>
      </c>
      <c r="H261" s="11"/>
      <c r="I261" s="12">
        <v>1505</v>
      </c>
      <c r="J261" s="12"/>
      <c r="K261" s="12"/>
      <c r="L261" s="12">
        <f t="array" ref="L261">IFERROR(LOOKUP(2^15,SEARCH({"40A","63A","80A","100A","125A","160A","200A","250A","400A","630A","800A","1000A","1250A","1600A","2000A","2500A","3200A","4000A","5000A","6300A"},UPPER(D261)),{40,63,80,100,125,160,200,250,400,630,800,1000,1250,1600,2000,2500,3200,4000,5000,6300}),0)</f>
        <v>1250</v>
      </c>
      <c r="M261" s="9" t="str">
        <f t="shared" si="21"/>
        <v>Straight Feeder</v>
      </c>
      <c r="N261" s="9" t="str">
        <f t="shared" si="22"/>
        <v>AL</v>
      </c>
      <c r="O261" s="13" t="str">
        <f t="shared" si="23"/>
        <v>Silver</v>
      </c>
      <c r="P261" s="9" t="str">
        <f t="shared" si="24"/>
        <v>PET</v>
      </c>
      <c r="Q261" s="9" t="str">
        <f t="shared" si="25"/>
        <v>5</v>
      </c>
      <c r="R2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1" s="14" t="str">
        <f>IF(ProjectsDB[[#This Row],[Item Type]]="Straight Plug-In",_xlfn.TEXTJOIN("-",TRUE,M261&amp;"-"&amp;_xlfn.LET(_xlpm.txt,ProjectsDB[[#This Row],[Assembly]],_xlpm.pos,FIND("SP",_xlpm.txt),_xlpm.pre,LEFT(_xlpm.txt,_xlpm.pos-1),IF(RIGHT(_xlpm.pre,3)="123","3PL",IF(RIGHT(_xlpm.pre,2)="12","2PL",IF(RIGHT(_xlpm.pre,1)="1","1PL","3PL")))),N261,O261,P261,Q261&amp;"W",R261),_xlfn.TEXTJOIN("-",TRUE,M261,N261,O261,P261,Q261&amp;"W",R261))</f>
        <v>Straight Feeder-AL-Silver-PET-5W-1</v>
      </c>
      <c r="T261" s="14" t="str">
        <f>IF(COUNTIF(Cycletime[Element Desc.],ProjectsDB[[#This Row],[Element Desc.]])&gt;0,"Found","Not Found")</f>
        <v>Found</v>
      </c>
    </row>
    <row r="262" spans="2:20" x14ac:dyDescent="0.25">
      <c r="B262" s="8" t="s">
        <v>743</v>
      </c>
      <c r="C262" s="9" t="s">
        <v>744</v>
      </c>
      <c r="D262" s="9" t="s">
        <v>745</v>
      </c>
      <c r="E262" s="10">
        <v>1</v>
      </c>
      <c r="F262" s="9" t="s">
        <v>110</v>
      </c>
      <c r="G262" s="9" t="s">
        <v>705</v>
      </c>
      <c r="H262" s="11"/>
      <c r="I262" s="12">
        <v>675</v>
      </c>
      <c r="J262" s="12">
        <v>300</v>
      </c>
      <c r="K262" s="12"/>
      <c r="L262" s="12">
        <f t="array" ref="L262">IFERROR(LOOKUP(2^15,SEARCH({"40A","63A","80A","100A","125A","160A","200A","250A","400A","630A","800A","1000A","1250A","1600A","2000A","2500A","3200A","4000A","5000A","6300A"},UPPER(D262)),{40,63,80,100,125,160,200,250,400,630,800,1000,1250,1600,2000,2500,3200,4000,5000,6300}),0)</f>
        <v>1250</v>
      </c>
      <c r="M262" s="9" t="str">
        <f t="shared" si="21"/>
        <v>Elbow Edge</v>
      </c>
      <c r="N262" s="9" t="str">
        <f t="shared" si="22"/>
        <v>AL</v>
      </c>
      <c r="O262" s="13" t="str">
        <f t="shared" si="23"/>
        <v>Silver</v>
      </c>
      <c r="P262" s="9" t="str">
        <f t="shared" si="24"/>
        <v>PET</v>
      </c>
      <c r="Q262" s="9" t="str">
        <f t="shared" si="25"/>
        <v>5</v>
      </c>
      <c r="R2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2" s="14" t="str">
        <f>IF(ProjectsDB[[#This Row],[Item Type]]="Straight Plug-In",_xlfn.TEXTJOIN("-",TRUE,M262&amp;"-"&amp;_xlfn.LET(_xlpm.txt,ProjectsDB[[#This Row],[Assembly]],_xlpm.pos,FIND("SP",_xlpm.txt),_xlpm.pre,LEFT(_xlpm.txt,_xlpm.pos-1),IF(RIGHT(_xlpm.pre,3)="123","3PL",IF(RIGHT(_xlpm.pre,2)="12","2PL",IF(RIGHT(_xlpm.pre,1)="1","1PL","3PL")))),N262,O262,P262,Q262&amp;"W",R262),_xlfn.TEXTJOIN("-",TRUE,M262,N262,O262,P262,Q262&amp;"W",R262))</f>
        <v>Elbow Edge-AL-Silver-PET-5W-1</v>
      </c>
      <c r="T262" s="14" t="str">
        <f>IF(COUNTIF(Cycletime[Element Desc.],ProjectsDB[[#This Row],[Element Desc.]])&gt;0,"Found","Not Found")</f>
        <v>Found</v>
      </c>
    </row>
    <row r="263" spans="2:20" x14ac:dyDescent="0.25">
      <c r="B263" s="8" t="s">
        <v>746</v>
      </c>
      <c r="C263" s="9" t="s">
        <v>747</v>
      </c>
      <c r="D263" s="9" t="s">
        <v>748</v>
      </c>
      <c r="E263" s="10">
        <v>1</v>
      </c>
      <c r="F263" s="9" t="s">
        <v>110</v>
      </c>
      <c r="G263" s="9" t="s">
        <v>705</v>
      </c>
      <c r="H263" s="11"/>
      <c r="I263" s="12">
        <v>2685</v>
      </c>
      <c r="J263" s="12"/>
      <c r="K263" s="12"/>
      <c r="L263" s="12">
        <f t="array" ref="L263">IFERROR(LOOKUP(2^15,SEARCH({"40A","63A","80A","100A","125A","160A","200A","250A","400A","630A","800A","1000A","1250A","1600A","2000A","2500A","3200A","4000A","5000A","6300A"},UPPER(D263)),{40,63,80,100,125,160,200,250,400,630,800,1000,1250,1600,2000,2500,3200,4000,5000,6300}),0)</f>
        <v>1250</v>
      </c>
      <c r="M263" s="9" t="str">
        <f t="shared" si="21"/>
        <v>Straight Feeder</v>
      </c>
      <c r="N263" s="9" t="str">
        <f t="shared" si="22"/>
        <v>AL</v>
      </c>
      <c r="O263" s="13" t="str">
        <f t="shared" si="23"/>
        <v>Silver</v>
      </c>
      <c r="P263" s="9" t="str">
        <f t="shared" si="24"/>
        <v>PET</v>
      </c>
      <c r="Q263" s="9" t="str">
        <f t="shared" si="25"/>
        <v>5</v>
      </c>
      <c r="R2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3" s="14" t="str">
        <f>IF(ProjectsDB[[#This Row],[Item Type]]="Straight Plug-In",_xlfn.TEXTJOIN("-",TRUE,M263&amp;"-"&amp;_xlfn.LET(_xlpm.txt,ProjectsDB[[#This Row],[Assembly]],_xlpm.pos,FIND("SP",_xlpm.txt),_xlpm.pre,LEFT(_xlpm.txt,_xlpm.pos-1),IF(RIGHT(_xlpm.pre,3)="123","3PL",IF(RIGHT(_xlpm.pre,2)="12","2PL",IF(RIGHT(_xlpm.pre,1)="1","1PL","3PL")))),N263,O263,P263,Q263&amp;"W",R263),_xlfn.TEXTJOIN("-",TRUE,M263,N263,O263,P263,Q263&amp;"W",R263))</f>
        <v>Straight Feeder-AL-Silver-PET-5W-1</v>
      </c>
      <c r="T263" s="14" t="str">
        <f>IF(COUNTIF(Cycletime[Element Desc.],ProjectsDB[[#This Row],[Element Desc.]])&gt;0,"Found","Not Found")</f>
        <v>Found</v>
      </c>
    </row>
    <row r="264" spans="2:20" x14ac:dyDescent="0.25">
      <c r="B264" s="8" t="s">
        <v>749</v>
      </c>
      <c r="C264" s="9" t="s">
        <v>750</v>
      </c>
      <c r="D264" s="9" t="s">
        <v>751</v>
      </c>
      <c r="E264" s="10">
        <v>1</v>
      </c>
      <c r="F264" s="9" t="s">
        <v>110</v>
      </c>
      <c r="G264" s="9" t="s">
        <v>705</v>
      </c>
      <c r="H264" s="11"/>
      <c r="I264" s="12">
        <v>1715</v>
      </c>
      <c r="J264" s="12"/>
      <c r="K264" s="12"/>
      <c r="L264" s="12">
        <f t="array" ref="L264">IFERROR(LOOKUP(2^15,SEARCH({"40A","63A","80A","100A","125A","160A","200A","250A","400A","630A","800A","1000A","1250A","1600A","2000A","2500A","3200A","4000A","5000A","6300A"},UPPER(D264)),{40,63,80,100,125,160,200,250,400,630,800,1000,1250,1600,2000,2500,3200,4000,5000,6300}),0)</f>
        <v>1250</v>
      </c>
      <c r="M264" s="9" t="str">
        <f t="shared" si="21"/>
        <v>Straight Feeder</v>
      </c>
      <c r="N264" s="9" t="str">
        <f t="shared" si="22"/>
        <v>AL</v>
      </c>
      <c r="O264" s="13" t="str">
        <f t="shared" si="23"/>
        <v>Silver</v>
      </c>
      <c r="P264" s="9" t="str">
        <f t="shared" si="24"/>
        <v>PET</v>
      </c>
      <c r="Q264" s="9" t="str">
        <f t="shared" si="25"/>
        <v>5</v>
      </c>
      <c r="R2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4" s="14" t="str">
        <f>IF(ProjectsDB[[#This Row],[Item Type]]="Straight Plug-In",_xlfn.TEXTJOIN("-",TRUE,M264&amp;"-"&amp;_xlfn.LET(_xlpm.txt,ProjectsDB[[#This Row],[Assembly]],_xlpm.pos,FIND("SP",_xlpm.txt),_xlpm.pre,LEFT(_xlpm.txt,_xlpm.pos-1),IF(RIGHT(_xlpm.pre,3)="123","3PL",IF(RIGHT(_xlpm.pre,2)="12","2PL",IF(RIGHT(_xlpm.pre,1)="1","1PL","3PL")))),N264,O264,P264,Q264&amp;"W",R264),_xlfn.TEXTJOIN("-",TRUE,M264,N264,O264,P264,Q264&amp;"W",R264))</f>
        <v>Straight Feeder-AL-Silver-PET-5W-1</v>
      </c>
      <c r="T264" s="14" t="str">
        <f>IF(COUNTIF(Cycletime[Element Desc.],ProjectsDB[[#This Row],[Element Desc.]])&gt;0,"Found","Not Found")</f>
        <v>Found</v>
      </c>
    </row>
    <row r="265" spans="2:20" x14ac:dyDescent="0.25">
      <c r="B265" s="8" t="s">
        <v>752</v>
      </c>
      <c r="C265" s="9" t="s">
        <v>182</v>
      </c>
      <c r="D265" s="9" t="s">
        <v>183</v>
      </c>
      <c r="E265" s="10">
        <v>7</v>
      </c>
      <c r="F265" s="9" t="s">
        <v>110</v>
      </c>
      <c r="G265" s="9" t="s">
        <v>705</v>
      </c>
      <c r="H265" s="11"/>
      <c r="I265" s="12"/>
      <c r="J265" s="12"/>
      <c r="K265" s="12"/>
      <c r="L265" s="12">
        <f t="array" ref="L265">IFERROR(LOOKUP(2^15,SEARCH({"40A","63A","80A","100A","125A","160A","200A","250A","400A","630A","800A","1000A","1250A","1600A","2000A","2500A","3200A","4000A","5000A","6300A"},UPPER(D265)),{40,63,80,100,125,160,200,250,400,630,800,1000,1250,1600,2000,2500,3200,4000,5000,6300}),0)</f>
        <v>1250</v>
      </c>
      <c r="M265" s="9" t="str">
        <f t="shared" si="21"/>
        <v>Joint Pack</v>
      </c>
      <c r="N265" s="9" t="str">
        <f t="shared" si="22"/>
        <v>AL</v>
      </c>
      <c r="O265" s="13" t="str">
        <f t="shared" si="23"/>
        <v>Silver</v>
      </c>
      <c r="P265" s="9" t="str">
        <f t="shared" si="24"/>
        <v>None</v>
      </c>
      <c r="Q265" s="9" t="str">
        <f t="shared" si="25"/>
        <v>5</v>
      </c>
      <c r="R2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5" s="14" t="str">
        <f>IF(ProjectsDB[[#This Row],[Item Type]]="Straight Plug-In",_xlfn.TEXTJOIN("-",TRUE,M265&amp;"-"&amp;_xlfn.LET(_xlpm.txt,ProjectsDB[[#This Row],[Assembly]],_xlpm.pos,FIND("SP",_xlpm.txt),_xlpm.pre,LEFT(_xlpm.txt,_xlpm.pos-1),IF(RIGHT(_xlpm.pre,3)="123","3PL",IF(RIGHT(_xlpm.pre,2)="12","2PL",IF(RIGHT(_xlpm.pre,1)="1","1PL","3PL")))),N265,O265,P265,Q265&amp;"W",R265),_xlfn.TEXTJOIN("-",TRUE,M265,N265,O265,P265,Q265&amp;"W",R265))</f>
        <v>Joint Pack-AL-Silver-None-5W-1</v>
      </c>
      <c r="T265" s="14" t="str">
        <f>IF(COUNTIF(Cycletime[Element Desc.],ProjectsDB[[#This Row],[Element Desc.]])&gt;0,"Found","Not Found")</f>
        <v>Found</v>
      </c>
    </row>
    <row r="266" spans="2:20" x14ac:dyDescent="0.25">
      <c r="B266" s="8" t="s">
        <v>753</v>
      </c>
      <c r="C266" s="9" t="s">
        <v>754</v>
      </c>
      <c r="D266" s="9" t="s">
        <v>755</v>
      </c>
      <c r="E266" s="10">
        <v>1</v>
      </c>
      <c r="F266" s="9" t="s">
        <v>110</v>
      </c>
      <c r="G266" s="9" t="s">
        <v>705</v>
      </c>
      <c r="H266" s="11"/>
      <c r="I266" s="12">
        <v>695</v>
      </c>
      <c r="J266" s="12">
        <v>390</v>
      </c>
      <c r="K266" s="12"/>
      <c r="L266" s="12">
        <f t="array" ref="L266">IFERROR(LOOKUP(2^15,SEARCH({"40A","63A","80A","100A","125A","160A","200A","250A","400A","630A","800A","1000A","1250A","1600A","2000A","2500A","3200A","4000A","5000A","6300A"},UPPER(D266)),{40,63,80,100,125,160,200,250,400,630,800,1000,1250,1600,2000,2500,3200,4000,5000,6300}),0)</f>
        <v>1600</v>
      </c>
      <c r="M266" s="9" t="str">
        <f t="shared" si="21"/>
        <v>Elbow Edge</v>
      </c>
      <c r="N266" s="9" t="str">
        <f t="shared" si="22"/>
        <v>AL</v>
      </c>
      <c r="O266" s="13" t="str">
        <f t="shared" si="23"/>
        <v>Silver</v>
      </c>
      <c r="P266" s="9" t="str">
        <f t="shared" si="24"/>
        <v>PET</v>
      </c>
      <c r="Q266" s="9" t="str">
        <f t="shared" si="25"/>
        <v>5</v>
      </c>
      <c r="R2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6" s="14" t="str">
        <f>IF(ProjectsDB[[#This Row],[Item Type]]="Straight Plug-In",_xlfn.TEXTJOIN("-",TRUE,M266&amp;"-"&amp;_xlfn.LET(_xlpm.txt,ProjectsDB[[#This Row],[Assembly]],_xlpm.pos,FIND("SP",_xlpm.txt),_xlpm.pre,LEFT(_xlpm.txt,_xlpm.pos-1),IF(RIGHT(_xlpm.pre,3)="123","3PL",IF(RIGHT(_xlpm.pre,2)="12","2PL",IF(RIGHT(_xlpm.pre,1)="1","1PL","3PL")))),N266,O266,P266,Q266&amp;"W",R266),_xlfn.TEXTJOIN("-",TRUE,M266,N266,O266,P266,Q266&amp;"W",R266))</f>
        <v>Elbow Edge-AL-Silver-PET-5W-1</v>
      </c>
      <c r="T266" s="14" t="str">
        <f>IF(COUNTIF(Cycletime[Element Desc.],ProjectsDB[[#This Row],[Element Desc.]])&gt;0,"Found","Not Found")</f>
        <v>Found</v>
      </c>
    </row>
    <row r="267" spans="2:20" x14ac:dyDescent="0.25">
      <c r="B267" s="8" t="s">
        <v>756</v>
      </c>
      <c r="C267" s="9" t="s">
        <v>757</v>
      </c>
      <c r="D267" s="9" t="s">
        <v>758</v>
      </c>
      <c r="E267" s="10">
        <v>1</v>
      </c>
      <c r="F267" s="9" t="s">
        <v>110</v>
      </c>
      <c r="G267" s="9" t="s">
        <v>705</v>
      </c>
      <c r="H267" s="11"/>
      <c r="I267" s="12">
        <v>1430</v>
      </c>
      <c r="J267" s="12"/>
      <c r="K267" s="12"/>
      <c r="L267" s="12">
        <f t="array" ref="L267">IFERROR(LOOKUP(2^15,SEARCH({"40A","63A","80A","100A","125A","160A","200A","250A","400A","630A","800A","1000A","1250A","1600A","2000A","2500A","3200A","4000A","5000A","6300A"},UPPER(D267)),{40,63,80,100,125,160,200,250,400,630,800,1000,1250,1600,2000,2500,3200,4000,5000,6300}),0)</f>
        <v>1600</v>
      </c>
      <c r="M267" s="9" t="str">
        <f t="shared" si="21"/>
        <v>Straight Feeder</v>
      </c>
      <c r="N267" s="9" t="str">
        <f t="shared" si="22"/>
        <v>AL</v>
      </c>
      <c r="O267" s="13" t="str">
        <f t="shared" si="23"/>
        <v>Silver</v>
      </c>
      <c r="P267" s="9" t="str">
        <f t="shared" si="24"/>
        <v>PET</v>
      </c>
      <c r="Q267" s="9" t="str">
        <f t="shared" si="25"/>
        <v>5</v>
      </c>
      <c r="R2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7" s="14" t="str">
        <f>IF(ProjectsDB[[#This Row],[Item Type]]="Straight Plug-In",_xlfn.TEXTJOIN("-",TRUE,M267&amp;"-"&amp;_xlfn.LET(_xlpm.txt,ProjectsDB[[#This Row],[Assembly]],_xlpm.pos,FIND("SP",_xlpm.txt),_xlpm.pre,LEFT(_xlpm.txt,_xlpm.pos-1),IF(RIGHT(_xlpm.pre,3)="123","3PL",IF(RIGHT(_xlpm.pre,2)="12","2PL",IF(RIGHT(_xlpm.pre,1)="1","1PL","3PL")))),N267,O267,P267,Q267&amp;"W",R267),_xlfn.TEXTJOIN("-",TRUE,M267,N267,O267,P267,Q267&amp;"W",R267))</f>
        <v>Straight Feeder-AL-Silver-PET-5W-1</v>
      </c>
      <c r="T267" s="14" t="str">
        <f>IF(COUNTIF(Cycletime[Element Desc.],ProjectsDB[[#This Row],[Element Desc.]])&gt;0,"Found","Not Found")</f>
        <v>Found</v>
      </c>
    </row>
    <row r="268" spans="2:20" x14ac:dyDescent="0.25">
      <c r="B268" s="8" t="s">
        <v>759</v>
      </c>
      <c r="C268" s="9" t="s">
        <v>760</v>
      </c>
      <c r="D268" s="9" t="s">
        <v>761</v>
      </c>
      <c r="E268" s="10">
        <v>1</v>
      </c>
      <c r="F268" s="9" t="s">
        <v>110</v>
      </c>
      <c r="G268" s="9" t="s">
        <v>705</v>
      </c>
      <c r="H268" s="11"/>
      <c r="I268" s="12">
        <v>1180</v>
      </c>
      <c r="J268" s="12"/>
      <c r="K268" s="12"/>
      <c r="L268" s="12">
        <f t="array" ref="L268">IFERROR(LOOKUP(2^15,SEARCH({"40A","63A","80A","100A","125A","160A","200A","250A","400A","630A","800A","1000A","1250A","1600A","2000A","2500A","3200A","4000A","5000A","6300A"},UPPER(D268)),{40,63,80,100,125,160,200,250,400,630,800,1000,1250,1600,2000,2500,3200,4000,5000,6300}),0)</f>
        <v>1600</v>
      </c>
      <c r="M268" s="9" t="str">
        <f t="shared" si="21"/>
        <v>Straight Feeder</v>
      </c>
      <c r="N268" s="9" t="str">
        <f t="shared" si="22"/>
        <v>AL</v>
      </c>
      <c r="O268" s="13" t="str">
        <f t="shared" si="23"/>
        <v>Silver</v>
      </c>
      <c r="P268" s="9" t="str">
        <f t="shared" si="24"/>
        <v>PET</v>
      </c>
      <c r="Q268" s="9" t="str">
        <f t="shared" si="25"/>
        <v>5</v>
      </c>
      <c r="R2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8" s="14" t="str">
        <f>IF(ProjectsDB[[#This Row],[Item Type]]="Straight Plug-In",_xlfn.TEXTJOIN("-",TRUE,M268&amp;"-"&amp;_xlfn.LET(_xlpm.txt,ProjectsDB[[#This Row],[Assembly]],_xlpm.pos,FIND("SP",_xlpm.txt),_xlpm.pre,LEFT(_xlpm.txt,_xlpm.pos-1),IF(RIGHT(_xlpm.pre,3)="123","3PL",IF(RIGHT(_xlpm.pre,2)="12","2PL",IF(RIGHT(_xlpm.pre,1)="1","1PL","3PL")))),N268,O268,P268,Q268&amp;"W",R268),_xlfn.TEXTJOIN("-",TRUE,M268,N268,O268,P268,Q268&amp;"W",R268))</f>
        <v>Straight Feeder-AL-Silver-PET-5W-1</v>
      </c>
      <c r="T268" s="14" t="str">
        <f>IF(COUNTIF(Cycletime[Element Desc.],ProjectsDB[[#This Row],[Element Desc.]])&gt;0,"Found","Not Found")</f>
        <v>Found</v>
      </c>
    </row>
    <row r="269" spans="2:20" x14ac:dyDescent="0.25">
      <c r="B269" s="8" t="s">
        <v>762</v>
      </c>
      <c r="C269" s="9" t="s">
        <v>763</v>
      </c>
      <c r="D269" s="9" t="s">
        <v>764</v>
      </c>
      <c r="E269" s="10">
        <v>1</v>
      </c>
      <c r="F269" s="9" t="s">
        <v>110</v>
      </c>
      <c r="G269" s="9" t="s">
        <v>705</v>
      </c>
      <c r="H269" s="11"/>
      <c r="I269" s="12">
        <v>735</v>
      </c>
      <c r="J269" s="12"/>
      <c r="K269" s="12"/>
      <c r="L269" s="12">
        <f t="array" ref="L269">IFERROR(LOOKUP(2^15,SEARCH({"40A","63A","80A","100A","125A","160A","200A","250A","400A","630A","800A","1000A","1250A","1600A","2000A","2500A","3200A","4000A","5000A","6300A"},UPPER(D269)),{40,63,80,100,125,160,200,250,400,630,800,1000,1250,1600,2000,2500,3200,4000,5000,6300}),0)</f>
        <v>1600</v>
      </c>
      <c r="M269" s="9" t="str">
        <f t="shared" si="21"/>
        <v>Straight Feeder</v>
      </c>
      <c r="N269" s="9" t="str">
        <f t="shared" si="22"/>
        <v>AL</v>
      </c>
      <c r="O269" s="13" t="str">
        <f t="shared" si="23"/>
        <v>Silver</v>
      </c>
      <c r="P269" s="9" t="str">
        <f t="shared" si="24"/>
        <v>PET</v>
      </c>
      <c r="Q269" s="9" t="str">
        <f t="shared" si="25"/>
        <v>5</v>
      </c>
      <c r="R2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9" s="14" t="str">
        <f>IF(ProjectsDB[[#This Row],[Item Type]]="Straight Plug-In",_xlfn.TEXTJOIN("-",TRUE,M269&amp;"-"&amp;_xlfn.LET(_xlpm.txt,ProjectsDB[[#This Row],[Assembly]],_xlpm.pos,FIND("SP",_xlpm.txt),_xlpm.pre,LEFT(_xlpm.txt,_xlpm.pos-1),IF(RIGHT(_xlpm.pre,3)="123","3PL",IF(RIGHT(_xlpm.pre,2)="12","2PL",IF(RIGHT(_xlpm.pre,1)="1","1PL","3PL")))),N269,O269,P269,Q269&amp;"W",R269),_xlfn.TEXTJOIN("-",TRUE,M269,N269,O269,P269,Q269&amp;"W",R269))</f>
        <v>Straight Feeder-AL-Silver-PET-5W-1</v>
      </c>
      <c r="T269" s="14" t="str">
        <f>IF(COUNTIF(Cycletime[Element Desc.],ProjectsDB[[#This Row],[Element Desc.]])&gt;0,"Found","Not Found")</f>
        <v>Found</v>
      </c>
    </row>
    <row r="270" spans="2:20" x14ac:dyDescent="0.25">
      <c r="B270" s="8" t="s">
        <v>765</v>
      </c>
      <c r="C270" s="9" t="s">
        <v>766</v>
      </c>
      <c r="D270" s="9" t="s">
        <v>767</v>
      </c>
      <c r="E270" s="10">
        <v>1</v>
      </c>
      <c r="F270" s="9" t="s">
        <v>110</v>
      </c>
      <c r="G270" s="9" t="s">
        <v>705</v>
      </c>
      <c r="H270" s="11"/>
      <c r="I270" s="12">
        <v>1940</v>
      </c>
      <c r="J270" s="12"/>
      <c r="K270" s="12"/>
      <c r="L270" s="12">
        <f t="array" ref="L270">IFERROR(LOOKUP(2^15,SEARCH({"40A","63A","80A","100A","125A","160A","200A","250A","400A","630A","800A","1000A","1250A","1600A","2000A","2500A","3200A","4000A","5000A","6300A"},UPPER(D270)),{40,63,80,100,125,160,200,250,400,630,800,1000,1250,1600,2000,2500,3200,4000,5000,6300}),0)</f>
        <v>1600</v>
      </c>
      <c r="M270" s="9" t="str">
        <f t="shared" si="21"/>
        <v>Straight Feeder</v>
      </c>
      <c r="N270" s="9" t="str">
        <f t="shared" si="22"/>
        <v>AL</v>
      </c>
      <c r="O270" s="13" t="str">
        <f t="shared" si="23"/>
        <v>Silver</v>
      </c>
      <c r="P270" s="9" t="str">
        <f t="shared" si="24"/>
        <v>PET</v>
      </c>
      <c r="Q270" s="9" t="str">
        <f t="shared" si="25"/>
        <v>5</v>
      </c>
      <c r="R2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0" s="14" t="str">
        <f>IF(ProjectsDB[[#This Row],[Item Type]]="Straight Plug-In",_xlfn.TEXTJOIN("-",TRUE,M270&amp;"-"&amp;_xlfn.LET(_xlpm.txt,ProjectsDB[[#This Row],[Assembly]],_xlpm.pos,FIND("SP",_xlpm.txt),_xlpm.pre,LEFT(_xlpm.txt,_xlpm.pos-1),IF(RIGHT(_xlpm.pre,3)="123","3PL",IF(RIGHT(_xlpm.pre,2)="12","2PL",IF(RIGHT(_xlpm.pre,1)="1","1PL","3PL")))),N270,O270,P270,Q270&amp;"W",R270),_xlfn.TEXTJOIN("-",TRUE,M270,N270,O270,P270,Q270&amp;"W",R270))</f>
        <v>Straight Feeder-AL-Silver-PET-5W-1</v>
      </c>
      <c r="T270" s="14" t="str">
        <f>IF(COUNTIF(Cycletime[Element Desc.],ProjectsDB[[#This Row],[Element Desc.]])&gt;0,"Found","Not Found")</f>
        <v>Found</v>
      </c>
    </row>
    <row r="271" spans="2:20" x14ac:dyDescent="0.25">
      <c r="B271" s="8" t="s">
        <v>768</v>
      </c>
      <c r="C271" s="9" t="s">
        <v>769</v>
      </c>
      <c r="D271" s="9" t="s">
        <v>770</v>
      </c>
      <c r="E271" s="10">
        <v>1</v>
      </c>
      <c r="F271" s="9" t="s">
        <v>110</v>
      </c>
      <c r="G271" s="9" t="s">
        <v>705</v>
      </c>
      <c r="H271" s="11"/>
      <c r="I271" s="12">
        <v>460</v>
      </c>
      <c r="J271" s="12">
        <v>590</v>
      </c>
      <c r="K271" s="12"/>
      <c r="L271" s="12">
        <f t="array" ref="L271">IFERROR(LOOKUP(2^15,SEARCH({"40A","63A","80A","100A","125A","160A","200A","250A","400A","630A","800A","1000A","1250A","1600A","2000A","2500A","3200A","4000A","5000A","6300A"},UPPER(D271)),{40,63,80,100,125,160,200,250,400,630,800,1000,1250,1600,2000,2500,3200,4000,5000,6300}),0)</f>
        <v>1600</v>
      </c>
      <c r="M271" s="9" t="str">
        <f t="shared" si="21"/>
        <v>Elbow Edge</v>
      </c>
      <c r="N271" s="9" t="str">
        <f t="shared" si="22"/>
        <v>AL</v>
      </c>
      <c r="O271" s="13" t="str">
        <f t="shared" si="23"/>
        <v>Silver</v>
      </c>
      <c r="P271" s="9" t="str">
        <f t="shared" si="24"/>
        <v>PET</v>
      </c>
      <c r="Q271" s="9" t="str">
        <f t="shared" si="25"/>
        <v>5</v>
      </c>
      <c r="R2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1" s="14" t="str">
        <f>IF(ProjectsDB[[#This Row],[Item Type]]="Straight Plug-In",_xlfn.TEXTJOIN("-",TRUE,M271&amp;"-"&amp;_xlfn.LET(_xlpm.txt,ProjectsDB[[#This Row],[Assembly]],_xlpm.pos,FIND("SP",_xlpm.txt),_xlpm.pre,LEFT(_xlpm.txt,_xlpm.pos-1),IF(RIGHT(_xlpm.pre,3)="123","3PL",IF(RIGHT(_xlpm.pre,2)="12","2PL",IF(RIGHT(_xlpm.pre,1)="1","1PL","3PL")))),N271,O271,P271,Q271&amp;"W",R271),_xlfn.TEXTJOIN("-",TRUE,M271,N271,O271,P271,Q271&amp;"W",R271))</f>
        <v>Elbow Edge-AL-Silver-PET-5W-1</v>
      </c>
      <c r="T271" s="14" t="str">
        <f>IF(COUNTIF(Cycletime[Element Desc.],ProjectsDB[[#This Row],[Element Desc.]])&gt;0,"Found","Not Found")</f>
        <v>Found</v>
      </c>
    </row>
    <row r="272" spans="2:20" x14ac:dyDescent="0.25">
      <c r="B272" s="8" t="s">
        <v>771</v>
      </c>
      <c r="C272" s="9" t="s">
        <v>772</v>
      </c>
      <c r="D272" s="9" t="s">
        <v>773</v>
      </c>
      <c r="E272" s="10">
        <v>1</v>
      </c>
      <c r="F272" s="9" t="s">
        <v>110</v>
      </c>
      <c r="G272" s="9" t="s">
        <v>705</v>
      </c>
      <c r="H272" s="11"/>
      <c r="I272" s="12">
        <v>300</v>
      </c>
      <c r="J272" s="12">
        <v>150</v>
      </c>
      <c r="K272" s="12">
        <v>537</v>
      </c>
      <c r="L272" s="12">
        <f t="array" ref="L272">IFERROR(LOOKUP(2^15,SEARCH({"40A","63A","80A","100A","125A","160A","200A","250A","400A","630A","800A","1000A","1250A","1600A","2000A","2500A","3200A","4000A","5000A","6300A"},UPPER(D272)),{40,63,80,100,125,160,200,250,400,630,800,1000,1250,1600,2000,2500,3200,4000,5000,6300}),0)</f>
        <v>1600</v>
      </c>
      <c r="M272" s="9" t="str">
        <f t="shared" si="21"/>
        <v>Z-Unit Flat</v>
      </c>
      <c r="N272" s="9" t="str">
        <f t="shared" si="22"/>
        <v>AL</v>
      </c>
      <c r="O272" s="13" t="str">
        <f t="shared" si="23"/>
        <v>Silver</v>
      </c>
      <c r="P272" s="9" t="str">
        <f t="shared" si="24"/>
        <v>PET</v>
      </c>
      <c r="Q272" s="9" t="str">
        <f t="shared" si="25"/>
        <v>5</v>
      </c>
      <c r="R2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2" s="14" t="str">
        <f>IF(ProjectsDB[[#This Row],[Item Type]]="Straight Plug-In",_xlfn.TEXTJOIN("-",TRUE,M272&amp;"-"&amp;_xlfn.LET(_xlpm.txt,ProjectsDB[[#This Row],[Assembly]],_xlpm.pos,FIND("SP",_xlpm.txt),_xlpm.pre,LEFT(_xlpm.txt,_xlpm.pos-1),IF(RIGHT(_xlpm.pre,3)="123","3PL",IF(RIGHT(_xlpm.pre,2)="12","2PL",IF(RIGHT(_xlpm.pre,1)="1","1PL","3PL")))),N272,O272,P272,Q272&amp;"W",R272),_xlfn.TEXTJOIN("-",TRUE,M272,N272,O272,P272,Q272&amp;"W",R272))</f>
        <v>Z-Unit Flat-AL-Silver-PET-5W-1</v>
      </c>
      <c r="T272" s="14" t="str">
        <f>IF(COUNTIF(Cycletime[Element Desc.],ProjectsDB[[#This Row],[Element Desc.]])&gt;0,"Found","Not Found")</f>
        <v>Found</v>
      </c>
    </row>
    <row r="273" spans="2:20" x14ac:dyDescent="0.25">
      <c r="B273" s="8" t="s">
        <v>774</v>
      </c>
      <c r="C273" s="9" t="s">
        <v>775</v>
      </c>
      <c r="D273" s="9" t="s">
        <v>776</v>
      </c>
      <c r="E273" s="10">
        <v>1</v>
      </c>
      <c r="F273" s="9" t="s">
        <v>110</v>
      </c>
      <c r="G273" s="9" t="s">
        <v>705</v>
      </c>
      <c r="H273" s="11"/>
      <c r="I273" s="12">
        <v>1367</v>
      </c>
      <c r="J273" s="12"/>
      <c r="K273" s="12"/>
      <c r="L273" s="12">
        <f t="array" ref="L273">IFERROR(LOOKUP(2^15,SEARCH({"40A","63A","80A","100A","125A","160A","200A","250A","400A","630A","800A","1000A","1250A","1600A","2000A","2500A","3200A","4000A","5000A","6300A"},UPPER(D273)),{40,63,80,100,125,160,200,250,400,630,800,1000,1250,1600,2000,2500,3200,4000,5000,6300}),0)</f>
        <v>1600</v>
      </c>
      <c r="M273" s="9" t="str">
        <f t="shared" si="21"/>
        <v>Straight Feeder</v>
      </c>
      <c r="N273" s="9" t="str">
        <f t="shared" si="22"/>
        <v>AL</v>
      </c>
      <c r="O273" s="13" t="str">
        <f t="shared" si="23"/>
        <v>Silver</v>
      </c>
      <c r="P273" s="9" t="str">
        <f t="shared" si="24"/>
        <v>PET</v>
      </c>
      <c r="Q273" s="9" t="str">
        <f t="shared" si="25"/>
        <v>5</v>
      </c>
      <c r="R2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3" s="14" t="str">
        <f>IF(ProjectsDB[[#This Row],[Item Type]]="Straight Plug-In",_xlfn.TEXTJOIN("-",TRUE,M273&amp;"-"&amp;_xlfn.LET(_xlpm.txt,ProjectsDB[[#This Row],[Assembly]],_xlpm.pos,FIND("SP",_xlpm.txt),_xlpm.pre,LEFT(_xlpm.txt,_xlpm.pos-1),IF(RIGHT(_xlpm.pre,3)="123","3PL",IF(RIGHT(_xlpm.pre,2)="12","2PL",IF(RIGHT(_xlpm.pre,1)="1","1PL","3PL")))),N273,O273,P273,Q273&amp;"W",R273),_xlfn.TEXTJOIN("-",TRUE,M273,N273,O273,P273,Q273&amp;"W",R273))</f>
        <v>Straight Feeder-AL-Silver-PET-5W-1</v>
      </c>
      <c r="T273" s="14" t="str">
        <f>IF(COUNTIF(Cycletime[Element Desc.],ProjectsDB[[#This Row],[Element Desc.]])&gt;0,"Found","Not Found")</f>
        <v>Found</v>
      </c>
    </row>
    <row r="274" spans="2:20" x14ac:dyDescent="0.25">
      <c r="B274" s="8" t="s">
        <v>777</v>
      </c>
      <c r="C274" s="9" t="s">
        <v>778</v>
      </c>
      <c r="D274" s="9" t="s">
        <v>779</v>
      </c>
      <c r="E274" s="10">
        <v>1</v>
      </c>
      <c r="F274" s="9" t="s">
        <v>110</v>
      </c>
      <c r="G274" s="9" t="s">
        <v>705</v>
      </c>
      <c r="H274" s="11"/>
      <c r="I274" s="12">
        <v>310</v>
      </c>
      <c r="J274" s="12">
        <v>500</v>
      </c>
      <c r="K274" s="12"/>
      <c r="L274" s="12">
        <f t="array" ref="L274">IFERROR(LOOKUP(2^15,SEARCH({"40A","63A","80A","100A","125A","160A","200A","250A","400A","630A","800A","1000A","1250A","1600A","2000A","2500A","3200A","4000A","5000A","6300A"},UPPER(D274)),{40,63,80,100,125,160,200,250,400,630,800,1000,1250,1600,2000,2500,3200,4000,5000,6300}),0)</f>
        <v>1600</v>
      </c>
      <c r="M274" s="9" t="str">
        <f t="shared" si="21"/>
        <v>Elbow Flat</v>
      </c>
      <c r="N274" s="9" t="str">
        <f t="shared" si="22"/>
        <v>AL</v>
      </c>
      <c r="O274" s="13" t="str">
        <f t="shared" si="23"/>
        <v>Silver</v>
      </c>
      <c r="P274" s="9" t="str">
        <f t="shared" si="24"/>
        <v>PET</v>
      </c>
      <c r="Q274" s="9" t="str">
        <f t="shared" si="25"/>
        <v>5</v>
      </c>
      <c r="R2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4" s="14" t="str">
        <f>IF(ProjectsDB[[#This Row],[Item Type]]="Straight Plug-In",_xlfn.TEXTJOIN("-",TRUE,M274&amp;"-"&amp;_xlfn.LET(_xlpm.txt,ProjectsDB[[#This Row],[Assembly]],_xlpm.pos,FIND("SP",_xlpm.txt),_xlpm.pre,LEFT(_xlpm.txt,_xlpm.pos-1),IF(RIGHT(_xlpm.pre,3)="123","3PL",IF(RIGHT(_xlpm.pre,2)="12","2PL",IF(RIGHT(_xlpm.pre,1)="1","1PL","3PL")))),N274,O274,P274,Q274&amp;"W",R274),_xlfn.TEXTJOIN("-",TRUE,M274,N274,O274,P274,Q274&amp;"W",R274))</f>
        <v>Elbow Flat-AL-Silver-PET-5W-1</v>
      </c>
      <c r="T274" s="14" t="str">
        <f>IF(COUNTIF(Cycletime[Element Desc.],ProjectsDB[[#This Row],[Element Desc.]])&gt;0,"Found","Not Found")</f>
        <v>Found</v>
      </c>
    </row>
    <row r="275" spans="2:20" x14ac:dyDescent="0.25">
      <c r="B275" s="8" t="s">
        <v>780</v>
      </c>
      <c r="C275" s="9" t="s">
        <v>781</v>
      </c>
      <c r="D275" s="9" t="s">
        <v>782</v>
      </c>
      <c r="E275" s="10">
        <v>1</v>
      </c>
      <c r="F275" s="9" t="s">
        <v>110</v>
      </c>
      <c r="G275" s="9" t="s">
        <v>705</v>
      </c>
      <c r="H275" s="11"/>
      <c r="I275" s="12">
        <v>630</v>
      </c>
      <c r="J275" s="12">
        <v>630</v>
      </c>
      <c r="K275" s="12"/>
      <c r="L275" s="12">
        <f t="array" ref="L275">IFERROR(LOOKUP(2^15,SEARCH({"40A","63A","80A","100A","125A","160A","200A","250A","400A","630A","800A","1000A","1250A","1600A","2000A","2500A","3200A","4000A","5000A","6300A"},UPPER(D275)),{40,63,80,100,125,160,200,250,400,630,800,1000,1250,1600,2000,2500,3200,4000,5000,6300}),0)</f>
        <v>1600</v>
      </c>
      <c r="M275" s="9" t="str">
        <f t="shared" si="21"/>
        <v>Elbow Edge</v>
      </c>
      <c r="N275" s="9" t="str">
        <f t="shared" si="22"/>
        <v>AL</v>
      </c>
      <c r="O275" s="13" t="str">
        <f t="shared" si="23"/>
        <v>Silver</v>
      </c>
      <c r="P275" s="9" t="str">
        <f t="shared" si="24"/>
        <v>PET</v>
      </c>
      <c r="Q275" s="9" t="str">
        <f t="shared" si="25"/>
        <v>5</v>
      </c>
      <c r="R2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5" s="14" t="str">
        <f>IF(ProjectsDB[[#This Row],[Item Type]]="Straight Plug-In",_xlfn.TEXTJOIN("-",TRUE,M275&amp;"-"&amp;_xlfn.LET(_xlpm.txt,ProjectsDB[[#This Row],[Assembly]],_xlpm.pos,FIND("SP",_xlpm.txt),_xlpm.pre,LEFT(_xlpm.txt,_xlpm.pos-1),IF(RIGHT(_xlpm.pre,3)="123","3PL",IF(RIGHT(_xlpm.pre,2)="12","2PL",IF(RIGHT(_xlpm.pre,1)="1","1PL","3PL")))),N275,O275,P275,Q275&amp;"W",R275),_xlfn.TEXTJOIN("-",TRUE,M275,N275,O275,P275,Q275&amp;"W",R275))</f>
        <v>Elbow Edge-AL-Silver-PET-5W-1</v>
      </c>
      <c r="T275" s="14" t="str">
        <f>IF(COUNTIF(Cycletime[Element Desc.],ProjectsDB[[#This Row],[Element Desc.]])&gt;0,"Found","Not Found")</f>
        <v>Found</v>
      </c>
    </row>
    <row r="276" spans="2:20" x14ac:dyDescent="0.25">
      <c r="B276" s="8" t="s">
        <v>783</v>
      </c>
      <c r="C276" s="9" t="s">
        <v>784</v>
      </c>
      <c r="D276" s="9" t="s">
        <v>785</v>
      </c>
      <c r="E276" s="10">
        <v>1</v>
      </c>
      <c r="F276" s="9" t="s">
        <v>110</v>
      </c>
      <c r="G276" s="9" t="s">
        <v>705</v>
      </c>
      <c r="H276" s="11"/>
      <c r="I276" s="12">
        <v>835</v>
      </c>
      <c r="J276" s="12"/>
      <c r="K276" s="12"/>
      <c r="L276" s="12">
        <f t="array" ref="L276">IFERROR(LOOKUP(2^15,SEARCH({"40A","63A","80A","100A","125A","160A","200A","250A","400A","630A","800A","1000A","1250A","1600A","2000A","2500A","3200A","4000A","5000A","6300A"},UPPER(D276)),{40,63,80,100,125,160,200,250,400,630,800,1000,1250,1600,2000,2500,3200,4000,5000,6300}),0)</f>
        <v>1600</v>
      </c>
      <c r="M276" s="9" t="str">
        <f t="shared" si="21"/>
        <v>Straight Feeder</v>
      </c>
      <c r="N276" s="9" t="str">
        <f t="shared" si="22"/>
        <v>AL</v>
      </c>
      <c r="O276" s="13" t="str">
        <f t="shared" si="23"/>
        <v>Silver</v>
      </c>
      <c r="P276" s="9" t="str">
        <f t="shared" si="24"/>
        <v>PET</v>
      </c>
      <c r="Q276" s="9" t="str">
        <f t="shared" si="25"/>
        <v>5</v>
      </c>
      <c r="R2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6" s="14" t="str">
        <f>IF(ProjectsDB[[#This Row],[Item Type]]="Straight Plug-In",_xlfn.TEXTJOIN("-",TRUE,M276&amp;"-"&amp;_xlfn.LET(_xlpm.txt,ProjectsDB[[#This Row],[Assembly]],_xlpm.pos,FIND("SP",_xlpm.txt),_xlpm.pre,LEFT(_xlpm.txt,_xlpm.pos-1),IF(RIGHT(_xlpm.pre,3)="123","3PL",IF(RIGHT(_xlpm.pre,2)="12","2PL",IF(RIGHT(_xlpm.pre,1)="1","1PL","3PL")))),N276,O276,P276,Q276&amp;"W",R276),_xlfn.TEXTJOIN("-",TRUE,M276,N276,O276,P276,Q276&amp;"W",R276))</f>
        <v>Straight Feeder-AL-Silver-PET-5W-1</v>
      </c>
      <c r="T276" s="14" t="str">
        <f>IF(COUNTIF(Cycletime[Element Desc.],ProjectsDB[[#This Row],[Element Desc.]])&gt;0,"Found","Not Found")</f>
        <v>Found</v>
      </c>
    </row>
    <row r="277" spans="2:20" x14ac:dyDescent="0.25">
      <c r="B277" s="8" t="s">
        <v>786</v>
      </c>
      <c r="C277" s="9" t="s">
        <v>787</v>
      </c>
      <c r="D277" s="9" t="s">
        <v>788</v>
      </c>
      <c r="E277" s="10">
        <v>1</v>
      </c>
      <c r="F277" s="9" t="s">
        <v>110</v>
      </c>
      <c r="G277" s="9" t="s">
        <v>705</v>
      </c>
      <c r="H277" s="11"/>
      <c r="I277" s="12">
        <v>740</v>
      </c>
      <c r="J277" s="12">
        <v>640</v>
      </c>
      <c r="K277" s="12"/>
      <c r="L277" s="12">
        <f t="array" ref="L277">IFERROR(LOOKUP(2^15,SEARCH({"40A","63A","80A","100A","125A","160A","200A","250A","400A","630A","800A","1000A","1250A","1600A","2000A","2500A","3200A","4000A","5000A","6300A"},UPPER(D277)),{40,63,80,100,125,160,200,250,400,630,800,1000,1250,1600,2000,2500,3200,4000,5000,6300}),0)</f>
        <v>1600</v>
      </c>
      <c r="M277" s="9" t="str">
        <f t="shared" si="21"/>
        <v>Elbow Edge</v>
      </c>
      <c r="N277" s="9" t="str">
        <f t="shared" si="22"/>
        <v>AL</v>
      </c>
      <c r="O277" s="13" t="str">
        <f t="shared" si="23"/>
        <v>Silver</v>
      </c>
      <c r="P277" s="9" t="str">
        <f t="shared" si="24"/>
        <v>PET</v>
      </c>
      <c r="Q277" s="9" t="str">
        <f t="shared" si="25"/>
        <v>5</v>
      </c>
      <c r="R2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7" s="14" t="str">
        <f>IF(ProjectsDB[[#This Row],[Item Type]]="Straight Plug-In",_xlfn.TEXTJOIN("-",TRUE,M277&amp;"-"&amp;_xlfn.LET(_xlpm.txt,ProjectsDB[[#This Row],[Assembly]],_xlpm.pos,FIND("SP",_xlpm.txt),_xlpm.pre,LEFT(_xlpm.txt,_xlpm.pos-1),IF(RIGHT(_xlpm.pre,3)="123","3PL",IF(RIGHT(_xlpm.pre,2)="12","2PL",IF(RIGHT(_xlpm.pre,1)="1","1PL","3PL")))),N277,O277,P277,Q277&amp;"W",R277),_xlfn.TEXTJOIN("-",TRUE,M277,N277,O277,P277,Q277&amp;"W",R277))</f>
        <v>Elbow Edge-AL-Silver-PET-5W-1</v>
      </c>
      <c r="T277" s="14" t="str">
        <f>IF(COUNTIF(Cycletime[Element Desc.],ProjectsDB[[#This Row],[Element Desc.]])&gt;0,"Found","Not Found")</f>
        <v>Found</v>
      </c>
    </row>
    <row r="278" spans="2:20" x14ac:dyDescent="0.25">
      <c r="B278" s="8" t="s">
        <v>789</v>
      </c>
      <c r="C278" s="9" t="s">
        <v>790</v>
      </c>
      <c r="D278" s="9" t="s">
        <v>791</v>
      </c>
      <c r="E278" s="10">
        <v>1</v>
      </c>
      <c r="F278" s="9" t="s">
        <v>110</v>
      </c>
      <c r="G278" s="9" t="s">
        <v>705</v>
      </c>
      <c r="H278" s="11"/>
      <c r="I278" s="12">
        <v>695</v>
      </c>
      <c r="J278" s="12">
        <v>550</v>
      </c>
      <c r="K278" s="12"/>
      <c r="L278" s="12">
        <f t="array" ref="L278">IFERROR(LOOKUP(2^15,SEARCH({"40A","63A","80A","100A","125A","160A","200A","250A","400A","630A","800A","1000A","1250A","1600A","2000A","2500A","3200A","4000A","5000A","6300A"},UPPER(D278)),{40,63,80,100,125,160,200,250,400,630,800,1000,1250,1600,2000,2500,3200,4000,5000,6300}),0)</f>
        <v>1600</v>
      </c>
      <c r="M278" s="9" t="str">
        <f t="shared" si="21"/>
        <v>Elbow Edge</v>
      </c>
      <c r="N278" s="9" t="str">
        <f t="shared" si="22"/>
        <v>AL</v>
      </c>
      <c r="O278" s="13" t="str">
        <f t="shared" si="23"/>
        <v>Silver</v>
      </c>
      <c r="P278" s="9" t="str">
        <f t="shared" si="24"/>
        <v>PET</v>
      </c>
      <c r="Q278" s="9" t="str">
        <f t="shared" si="25"/>
        <v>5</v>
      </c>
      <c r="R2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8" s="14" t="str">
        <f>IF(ProjectsDB[[#This Row],[Item Type]]="Straight Plug-In",_xlfn.TEXTJOIN("-",TRUE,M278&amp;"-"&amp;_xlfn.LET(_xlpm.txt,ProjectsDB[[#This Row],[Assembly]],_xlpm.pos,FIND("SP",_xlpm.txt),_xlpm.pre,LEFT(_xlpm.txt,_xlpm.pos-1),IF(RIGHT(_xlpm.pre,3)="123","3PL",IF(RIGHT(_xlpm.pre,2)="12","2PL",IF(RIGHT(_xlpm.pre,1)="1","1PL","3PL")))),N278,O278,P278,Q278&amp;"W",R278),_xlfn.TEXTJOIN("-",TRUE,M278,N278,O278,P278,Q278&amp;"W",R278))</f>
        <v>Elbow Edge-AL-Silver-PET-5W-1</v>
      </c>
      <c r="T278" s="14" t="str">
        <f>IF(COUNTIF(Cycletime[Element Desc.],ProjectsDB[[#This Row],[Element Desc.]])&gt;0,"Found","Not Found")</f>
        <v>Found</v>
      </c>
    </row>
    <row r="279" spans="2:20" x14ac:dyDescent="0.25">
      <c r="B279" s="8" t="s">
        <v>792</v>
      </c>
      <c r="C279" s="9" t="s">
        <v>793</v>
      </c>
      <c r="D279" s="9" t="s">
        <v>794</v>
      </c>
      <c r="E279" s="10">
        <v>1</v>
      </c>
      <c r="F279" s="9" t="s">
        <v>110</v>
      </c>
      <c r="G279" s="9" t="s">
        <v>705</v>
      </c>
      <c r="H279" s="11"/>
      <c r="I279" s="12">
        <v>565</v>
      </c>
      <c r="J279" s="12">
        <v>700</v>
      </c>
      <c r="K279" s="12"/>
      <c r="L279" s="12">
        <f t="array" ref="L279">IFERROR(LOOKUP(2^15,SEARCH({"40A","63A","80A","100A","125A","160A","200A","250A","400A","630A","800A","1000A","1250A","1600A","2000A","2500A","3200A","4000A","5000A","6300A"},UPPER(D279)),{40,63,80,100,125,160,200,250,400,630,800,1000,1250,1600,2000,2500,3200,4000,5000,6300}),0)</f>
        <v>1600</v>
      </c>
      <c r="M279" s="9" t="str">
        <f t="shared" si="21"/>
        <v>Elbow Edge</v>
      </c>
      <c r="N279" s="9" t="str">
        <f t="shared" si="22"/>
        <v>AL</v>
      </c>
      <c r="O279" s="13" t="str">
        <f t="shared" si="23"/>
        <v>Silver</v>
      </c>
      <c r="P279" s="9" t="str">
        <f t="shared" si="24"/>
        <v>PET</v>
      </c>
      <c r="Q279" s="9" t="str">
        <f t="shared" si="25"/>
        <v>5</v>
      </c>
      <c r="R2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9" s="14" t="str">
        <f>IF(ProjectsDB[[#This Row],[Item Type]]="Straight Plug-In",_xlfn.TEXTJOIN("-",TRUE,M279&amp;"-"&amp;_xlfn.LET(_xlpm.txt,ProjectsDB[[#This Row],[Assembly]],_xlpm.pos,FIND("SP",_xlpm.txt),_xlpm.pre,LEFT(_xlpm.txt,_xlpm.pos-1),IF(RIGHT(_xlpm.pre,3)="123","3PL",IF(RIGHT(_xlpm.pre,2)="12","2PL",IF(RIGHT(_xlpm.pre,1)="1","1PL","3PL")))),N279,O279,P279,Q279&amp;"W",R279),_xlfn.TEXTJOIN("-",TRUE,M279,N279,O279,P279,Q279&amp;"W",R279))</f>
        <v>Elbow Edge-AL-Silver-PET-5W-1</v>
      </c>
      <c r="T279" s="14" t="str">
        <f>IF(COUNTIF(Cycletime[Element Desc.],ProjectsDB[[#This Row],[Element Desc.]])&gt;0,"Found","Not Found")</f>
        <v>Found</v>
      </c>
    </row>
    <row r="280" spans="2:20" x14ac:dyDescent="0.25">
      <c r="B280" s="8" t="s">
        <v>795</v>
      </c>
      <c r="C280" s="9" t="s">
        <v>796</v>
      </c>
      <c r="D280" s="9" t="s">
        <v>797</v>
      </c>
      <c r="E280" s="10">
        <v>1</v>
      </c>
      <c r="F280" s="9" t="s">
        <v>110</v>
      </c>
      <c r="G280" s="9" t="s">
        <v>705</v>
      </c>
      <c r="H280" s="11"/>
      <c r="I280" s="12">
        <v>480</v>
      </c>
      <c r="J280" s="12">
        <v>300</v>
      </c>
      <c r="K280" s="12"/>
      <c r="L280" s="12">
        <f t="array" ref="L280">IFERROR(LOOKUP(2^15,SEARCH({"40A","63A","80A","100A","125A","160A","200A","250A","400A","630A","800A","1000A","1250A","1600A","2000A","2500A","3200A","4000A","5000A","6300A"},UPPER(D280)),{40,63,80,100,125,160,200,250,400,630,800,1000,1250,1600,2000,2500,3200,4000,5000,6300}),0)</f>
        <v>1600</v>
      </c>
      <c r="M280" s="9" t="str">
        <f t="shared" si="21"/>
        <v>Elbow Flat</v>
      </c>
      <c r="N280" s="9" t="str">
        <f t="shared" si="22"/>
        <v>AL</v>
      </c>
      <c r="O280" s="13" t="str">
        <f t="shared" si="23"/>
        <v>Silver</v>
      </c>
      <c r="P280" s="9" t="str">
        <f t="shared" si="24"/>
        <v>PET</v>
      </c>
      <c r="Q280" s="9" t="str">
        <f t="shared" si="25"/>
        <v>5</v>
      </c>
      <c r="R2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0" s="14" t="str">
        <f>IF(ProjectsDB[[#This Row],[Item Type]]="Straight Plug-In",_xlfn.TEXTJOIN("-",TRUE,M280&amp;"-"&amp;_xlfn.LET(_xlpm.txt,ProjectsDB[[#This Row],[Assembly]],_xlpm.pos,FIND("SP",_xlpm.txt),_xlpm.pre,LEFT(_xlpm.txt,_xlpm.pos-1),IF(RIGHT(_xlpm.pre,3)="123","3PL",IF(RIGHT(_xlpm.pre,2)="12","2PL",IF(RIGHT(_xlpm.pre,1)="1","1PL","3PL")))),N280,O280,P280,Q280&amp;"W",R280),_xlfn.TEXTJOIN("-",TRUE,M280,N280,O280,P280,Q280&amp;"W",R280))</f>
        <v>Elbow Flat-AL-Silver-PET-5W-1</v>
      </c>
      <c r="T280" s="14" t="str">
        <f>IF(COUNTIF(Cycletime[Element Desc.],ProjectsDB[[#This Row],[Element Desc.]])&gt;0,"Found","Not Found")</f>
        <v>Found</v>
      </c>
    </row>
    <row r="281" spans="2:20" x14ac:dyDescent="0.25">
      <c r="B281" s="8" t="s">
        <v>798</v>
      </c>
      <c r="C281" s="9" t="s">
        <v>799</v>
      </c>
      <c r="D281" s="9" t="s">
        <v>800</v>
      </c>
      <c r="E281" s="10">
        <v>1</v>
      </c>
      <c r="F281" s="9" t="s">
        <v>110</v>
      </c>
      <c r="G281" s="9" t="s">
        <v>705</v>
      </c>
      <c r="H281" s="11"/>
      <c r="I281" s="12">
        <v>810</v>
      </c>
      <c r="J281" s="12">
        <v>940</v>
      </c>
      <c r="K281" s="12"/>
      <c r="L281" s="12">
        <f t="array" ref="L281">IFERROR(LOOKUP(2^15,SEARCH({"40A","63A","80A","100A","125A","160A","200A","250A","400A","630A","800A","1000A","1250A","1600A","2000A","2500A","3200A","4000A","5000A","6300A"},UPPER(D281)),{40,63,80,100,125,160,200,250,400,630,800,1000,1250,1600,2000,2500,3200,4000,5000,6300}),0)</f>
        <v>1600</v>
      </c>
      <c r="M281" s="9" t="str">
        <f t="shared" si="21"/>
        <v>Elbow Edge</v>
      </c>
      <c r="N281" s="9" t="str">
        <f t="shared" si="22"/>
        <v>AL</v>
      </c>
      <c r="O281" s="13" t="str">
        <f t="shared" si="23"/>
        <v>Silver</v>
      </c>
      <c r="P281" s="9" t="str">
        <f t="shared" si="24"/>
        <v>PET</v>
      </c>
      <c r="Q281" s="9" t="str">
        <f t="shared" si="25"/>
        <v>5</v>
      </c>
      <c r="R2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1" s="14" t="str">
        <f>IF(ProjectsDB[[#This Row],[Item Type]]="Straight Plug-In",_xlfn.TEXTJOIN("-",TRUE,M281&amp;"-"&amp;_xlfn.LET(_xlpm.txt,ProjectsDB[[#This Row],[Assembly]],_xlpm.pos,FIND("SP",_xlpm.txt),_xlpm.pre,LEFT(_xlpm.txt,_xlpm.pos-1),IF(RIGHT(_xlpm.pre,3)="123","3PL",IF(RIGHT(_xlpm.pre,2)="12","2PL",IF(RIGHT(_xlpm.pre,1)="1","1PL","3PL")))),N281,O281,P281,Q281&amp;"W",R281),_xlfn.TEXTJOIN("-",TRUE,M281,N281,O281,P281,Q281&amp;"W",R281))</f>
        <v>Elbow Edge-AL-Silver-PET-5W-1</v>
      </c>
      <c r="T281" s="14" t="str">
        <f>IF(COUNTIF(Cycletime[Element Desc.],ProjectsDB[[#This Row],[Element Desc.]])&gt;0,"Found","Not Found")</f>
        <v>Found</v>
      </c>
    </row>
    <row r="282" spans="2:20" x14ac:dyDescent="0.25">
      <c r="B282" s="8" t="s">
        <v>801</v>
      </c>
      <c r="C282" s="9" t="s">
        <v>802</v>
      </c>
      <c r="D282" s="9" t="s">
        <v>803</v>
      </c>
      <c r="E282" s="10">
        <v>1</v>
      </c>
      <c r="F282" s="9" t="s">
        <v>110</v>
      </c>
      <c r="G282" s="9" t="s">
        <v>705</v>
      </c>
      <c r="H282" s="11"/>
      <c r="I282" s="12">
        <v>550</v>
      </c>
      <c r="J282" s="12"/>
      <c r="K282" s="12"/>
      <c r="L282" s="12">
        <f t="array" ref="L282">IFERROR(LOOKUP(2^15,SEARCH({"40A","63A","80A","100A","125A","160A","200A","250A","400A","630A","800A","1000A","1250A","1600A","2000A","2500A","3200A","4000A","5000A","6300A"},UPPER(D282)),{40,63,80,100,125,160,200,250,400,630,800,1000,1250,1600,2000,2500,3200,4000,5000,6300}),0)</f>
        <v>1600</v>
      </c>
      <c r="M282" s="9" t="str">
        <f t="shared" si="21"/>
        <v>Straight Feeder</v>
      </c>
      <c r="N282" s="9" t="str">
        <f t="shared" si="22"/>
        <v>AL</v>
      </c>
      <c r="O282" s="13" t="str">
        <f t="shared" si="23"/>
        <v>Silver</v>
      </c>
      <c r="P282" s="9" t="str">
        <f t="shared" si="24"/>
        <v>PET</v>
      </c>
      <c r="Q282" s="9" t="str">
        <f t="shared" si="25"/>
        <v>5</v>
      </c>
      <c r="R2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2" s="14" t="str">
        <f>IF(ProjectsDB[[#This Row],[Item Type]]="Straight Plug-In",_xlfn.TEXTJOIN("-",TRUE,M282&amp;"-"&amp;_xlfn.LET(_xlpm.txt,ProjectsDB[[#This Row],[Assembly]],_xlpm.pos,FIND("SP",_xlpm.txt),_xlpm.pre,LEFT(_xlpm.txt,_xlpm.pos-1),IF(RIGHT(_xlpm.pre,3)="123","3PL",IF(RIGHT(_xlpm.pre,2)="12","2PL",IF(RIGHT(_xlpm.pre,1)="1","1PL","3PL")))),N282,O282,P282,Q282&amp;"W",R282),_xlfn.TEXTJOIN("-",TRUE,M282,N282,O282,P282,Q282&amp;"W",R282))</f>
        <v>Straight Feeder-AL-Silver-PET-5W-1</v>
      </c>
      <c r="T282" s="14" t="str">
        <f>IF(COUNTIF(Cycletime[Element Desc.],ProjectsDB[[#This Row],[Element Desc.]])&gt;0,"Found","Not Found")</f>
        <v>Found</v>
      </c>
    </row>
    <row r="283" spans="2:20" x14ac:dyDescent="0.25">
      <c r="B283" s="8" t="s">
        <v>804</v>
      </c>
      <c r="C283" s="9" t="s">
        <v>805</v>
      </c>
      <c r="D283" s="9" t="s">
        <v>806</v>
      </c>
      <c r="E283" s="10">
        <v>1</v>
      </c>
      <c r="F283" s="9" t="s">
        <v>110</v>
      </c>
      <c r="G283" s="9" t="s">
        <v>705</v>
      </c>
      <c r="H283" s="11"/>
      <c r="I283" s="12">
        <v>590</v>
      </c>
      <c r="J283" s="12">
        <v>350</v>
      </c>
      <c r="K283" s="12"/>
      <c r="L283" s="12">
        <f t="array" ref="L283">IFERROR(LOOKUP(2^15,SEARCH({"40A","63A","80A","100A","125A","160A","200A","250A","400A","630A","800A","1000A","1250A","1600A","2000A","2500A","3200A","4000A","5000A","6300A"},UPPER(D283)),{40,63,80,100,125,160,200,250,400,630,800,1000,1250,1600,2000,2500,3200,4000,5000,6300}),0)</f>
        <v>1600</v>
      </c>
      <c r="M283" s="9" t="str">
        <f t="shared" si="21"/>
        <v>Elbow Flat</v>
      </c>
      <c r="N283" s="9" t="str">
        <f t="shared" si="22"/>
        <v>AL</v>
      </c>
      <c r="O283" s="13" t="str">
        <f t="shared" si="23"/>
        <v>Silver</v>
      </c>
      <c r="P283" s="9" t="str">
        <f t="shared" si="24"/>
        <v>PET</v>
      </c>
      <c r="Q283" s="9" t="str">
        <f t="shared" si="25"/>
        <v>5</v>
      </c>
      <c r="R2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3" s="14" t="str">
        <f>IF(ProjectsDB[[#This Row],[Item Type]]="Straight Plug-In",_xlfn.TEXTJOIN("-",TRUE,M283&amp;"-"&amp;_xlfn.LET(_xlpm.txt,ProjectsDB[[#This Row],[Assembly]],_xlpm.pos,FIND("SP",_xlpm.txt),_xlpm.pre,LEFT(_xlpm.txt,_xlpm.pos-1),IF(RIGHT(_xlpm.pre,3)="123","3PL",IF(RIGHT(_xlpm.pre,2)="12","2PL",IF(RIGHT(_xlpm.pre,1)="1","1PL","3PL")))),N283,O283,P283,Q283&amp;"W",R283),_xlfn.TEXTJOIN("-",TRUE,M283,N283,O283,P283,Q283&amp;"W",R283))</f>
        <v>Elbow Flat-AL-Silver-PET-5W-1</v>
      </c>
      <c r="T283" s="14" t="str">
        <f>IF(COUNTIF(Cycletime[Element Desc.],ProjectsDB[[#This Row],[Element Desc.]])&gt;0,"Found","Not Found")</f>
        <v>Found</v>
      </c>
    </row>
    <row r="284" spans="2:20" x14ac:dyDescent="0.25">
      <c r="B284" s="8" t="s">
        <v>807</v>
      </c>
      <c r="C284" s="9" t="s">
        <v>808</v>
      </c>
      <c r="D284" s="9" t="s">
        <v>809</v>
      </c>
      <c r="E284" s="10">
        <v>1</v>
      </c>
      <c r="F284" s="9" t="s">
        <v>110</v>
      </c>
      <c r="G284" s="9" t="s">
        <v>705</v>
      </c>
      <c r="H284" s="11"/>
      <c r="I284" s="12">
        <v>300</v>
      </c>
      <c r="J284" s="12">
        <v>430</v>
      </c>
      <c r="K284" s="12"/>
      <c r="L284" s="12">
        <f t="array" ref="L284">IFERROR(LOOKUP(2^15,SEARCH({"40A","63A","80A","100A","125A","160A","200A","250A","400A","630A","800A","1000A","1250A","1600A","2000A","2500A","3200A","4000A","5000A","6300A"},UPPER(D284)),{40,63,80,100,125,160,200,250,400,630,800,1000,1250,1600,2000,2500,3200,4000,5000,6300}),0)</f>
        <v>1600</v>
      </c>
      <c r="M284" s="9" t="str">
        <f t="shared" si="21"/>
        <v>Elbow Flat</v>
      </c>
      <c r="N284" s="9" t="str">
        <f t="shared" si="22"/>
        <v>AL</v>
      </c>
      <c r="O284" s="13" t="str">
        <f t="shared" si="23"/>
        <v>Silver</v>
      </c>
      <c r="P284" s="9" t="str">
        <f t="shared" si="24"/>
        <v>PET</v>
      </c>
      <c r="Q284" s="9" t="str">
        <f t="shared" si="25"/>
        <v>5</v>
      </c>
      <c r="R2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4" s="14" t="str">
        <f>IF(ProjectsDB[[#This Row],[Item Type]]="Straight Plug-In",_xlfn.TEXTJOIN("-",TRUE,M284&amp;"-"&amp;_xlfn.LET(_xlpm.txt,ProjectsDB[[#This Row],[Assembly]],_xlpm.pos,FIND("SP",_xlpm.txt),_xlpm.pre,LEFT(_xlpm.txt,_xlpm.pos-1),IF(RIGHT(_xlpm.pre,3)="123","3PL",IF(RIGHT(_xlpm.pre,2)="12","2PL",IF(RIGHT(_xlpm.pre,1)="1","1PL","3PL")))),N284,O284,P284,Q284&amp;"W",R284),_xlfn.TEXTJOIN("-",TRUE,M284,N284,O284,P284,Q284&amp;"W",R284))</f>
        <v>Elbow Flat-AL-Silver-PET-5W-1</v>
      </c>
      <c r="T284" s="14" t="str">
        <f>IF(COUNTIF(Cycletime[Element Desc.],ProjectsDB[[#This Row],[Element Desc.]])&gt;0,"Found","Not Found")</f>
        <v>Found</v>
      </c>
    </row>
    <row r="285" spans="2:20" x14ac:dyDescent="0.25">
      <c r="B285" s="8" t="s">
        <v>810</v>
      </c>
      <c r="C285" s="9" t="s">
        <v>811</v>
      </c>
      <c r="D285" s="9" t="s">
        <v>812</v>
      </c>
      <c r="E285" s="10">
        <v>1</v>
      </c>
      <c r="F285" s="9" t="s">
        <v>110</v>
      </c>
      <c r="G285" s="9" t="s">
        <v>705</v>
      </c>
      <c r="H285" s="11"/>
      <c r="I285" s="12">
        <v>720</v>
      </c>
      <c r="J285" s="12"/>
      <c r="K285" s="12"/>
      <c r="L285" s="12">
        <f t="array" ref="L285">IFERROR(LOOKUP(2^15,SEARCH({"40A","63A","80A","100A","125A","160A","200A","250A","400A","630A","800A","1000A","1250A","1600A","2000A","2500A","3200A","4000A","5000A","6300A"},UPPER(D285)),{40,63,80,100,125,160,200,250,400,630,800,1000,1250,1600,2000,2500,3200,4000,5000,6300}),0)</f>
        <v>1600</v>
      </c>
      <c r="M285" s="9" t="str">
        <f t="shared" si="21"/>
        <v>Straight Feeder</v>
      </c>
      <c r="N285" s="9" t="str">
        <f t="shared" si="22"/>
        <v>AL</v>
      </c>
      <c r="O285" s="13" t="str">
        <f t="shared" si="23"/>
        <v>Silver</v>
      </c>
      <c r="P285" s="9" t="str">
        <f t="shared" si="24"/>
        <v>PET</v>
      </c>
      <c r="Q285" s="9" t="str">
        <f t="shared" si="25"/>
        <v>5</v>
      </c>
      <c r="R2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5" s="14" t="str">
        <f>IF(ProjectsDB[[#This Row],[Item Type]]="Straight Plug-In",_xlfn.TEXTJOIN("-",TRUE,M285&amp;"-"&amp;_xlfn.LET(_xlpm.txt,ProjectsDB[[#This Row],[Assembly]],_xlpm.pos,FIND("SP",_xlpm.txt),_xlpm.pre,LEFT(_xlpm.txt,_xlpm.pos-1),IF(RIGHT(_xlpm.pre,3)="123","3PL",IF(RIGHT(_xlpm.pre,2)="12","2PL",IF(RIGHT(_xlpm.pre,1)="1","1PL","3PL")))),N285,O285,P285,Q285&amp;"W",R285),_xlfn.TEXTJOIN("-",TRUE,M285,N285,O285,P285,Q285&amp;"W",R285))</f>
        <v>Straight Feeder-AL-Silver-PET-5W-1</v>
      </c>
      <c r="T285" s="14" t="str">
        <f>IF(COUNTIF(Cycletime[Element Desc.],ProjectsDB[[#This Row],[Element Desc.]])&gt;0,"Found","Not Found")</f>
        <v>Found</v>
      </c>
    </row>
    <row r="286" spans="2:20" x14ac:dyDescent="0.25">
      <c r="B286" s="8" t="s">
        <v>813</v>
      </c>
      <c r="C286" s="9" t="s">
        <v>172</v>
      </c>
      <c r="D286" s="9" t="s">
        <v>173</v>
      </c>
      <c r="E286" s="10">
        <v>20</v>
      </c>
      <c r="F286" s="9" t="s">
        <v>110</v>
      </c>
      <c r="G286" s="9" t="s">
        <v>705</v>
      </c>
      <c r="H286" s="11"/>
      <c r="I286" s="12"/>
      <c r="J286" s="12"/>
      <c r="K286" s="12"/>
      <c r="L286" s="12">
        <f t="array" ref="L286">IFERROR(LOOKUP(2^15,SEARCH({"40A","63A","80A","100A","125A","160A","200A","250A","400A","630A","800A","1000A","1250A","1600A","2000A","2500A","3200A","4000A","5000A","6300A"},UPPER(D286)),{40,63,80,100,125,160,200,250,400,630,800,1000,1250,1600,2000,2500,3200,4000,5000,6300}),0)</f>
        <v>1600</v>
      </c>
      <c r="M286" s="9" t="str">
        <f t="shared" si="21"/>
        <v>Joint Pack</v>
      </c>
      <c r="N286" s="9" t="str">
        <f t="shared" si="22"/>
        <v>AL</v>
      </c>
      <c r="O286" s="13" t="str">
        <f t="shared" si="23"/>
        <v>Silver</v>
      </c>
      <c r="P286" s="9" t="str">
        <f t="shared" si="24"/>
        <v>None</v>
      </c>
      <c r="Q286" s="9" t="str">
        <f t="shared" si="25"/>
        <v>5</v>
      </c>
      <c r="R2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6" s="14" t="str">
        <f>IF(ProjectsDB[[#This Row],[Item Type]]="Straight Plug-In",_xlfn.TEXTJOIN("-",TRUE,M286&amp;"-"&amp;_xlfn.LET(_xlpm.txt,ProjectsDB[[#This Row],[Assembly]],_xlpm.pos,FIND("SP",_xlpm.txt),_xlpm.pre,LEFT(_xlpm.txt,_xlpm.pos-1),IF(RIGHT(_xlpm.pre,3)="123","3PL",IF(RIGHT(_xlpm.pre,2)="12","2PL",IF(RIGHT(_xlpm.pre,1)="1","1PL","3PL")))),N286,O286,P286,Q286&amp;"W",R286),_xlfn.TEXTJOIN("-",TRUE,M286,N286,O286,P286,Q286&amp;"W",R286))</f>
        <v>Joint Pack-AL-Silver-None-5W-1</v>
      </c>
      <c r="T286" s="14" t="str">
        <f>IF(COUNTIF(Cycletime[Element Desc.],ProjectsDB[[#This Row],[Element Desc.]])&gt;0,"Found","Not Found")</f>
        <v>Found</v>
      </c>
    </row>
    <row r="287" spans="2:20" x14ac:dyDescent="0.25">
      <c r="B287" s="8" t="s">
        <v>814</v>
      </c>
      <c r="C287" s="9" t="s">
        <v>815</v>
      </c>
      <c r="D287" s="9" t="s">
        <v>816</v>
      </c>
      <c r="E287" s="10">
        <v>1</v>
      </c>
      <c r="F287" s="9" t="s">
        <v>110</v>
      </c>
      <c r="G287" s="9" t="s">
        <v>705</v>
      </c>
      <c r="H287" s="11"/>
      <c r="I287" s="12">
        <v>755</v>
      </c>
      <c r="J287" s="12">
        <v>340</v>
      </c>
      <c r="K287" s="12"/>
      <c r="L287" s="12">
        <f t="array" ref="L287">IFERROR(LOOKUP(2^15,SEARCH({"40A","63A","80A","100A","125A","160A","200A","250A","400A","630A","800A","1000A","1250A","1600A","2000A","2500A","3200A","4000A","5000A","6300A"},UPPER(D287)),{40,63,80,100,125,160,200,250,400,630,800,1000,1250,1600,2000,2500,3200,4000,5000,6300}),0)</f>
        <v>2500</v>
      </c>
      <c r="M287" s="9" t="str">
        <f t="shared" si="21"/>
        <v>Elbow Flat</v>
      </c>
      <c r="N287" s="9" t="str">
        <f t="shared" si="22"/>
        <v>AL</v>
      </c>
      <c r="O287" s="13" t="str">
        <f t="shared" si="23"/>
        <v>Silver</v>
      </c>
      <c r="P287" s="9" t="str">
        <f t="shared" si="24"/>
        <v>PET</v>
      </c>
      <c r="Q287" s="9" t="str">
        <f t="shared" si="25"/>
        <v>5</v>
      </c>
      <c r="R2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7" s="14" t="str">
        <f>IF(ProjectsDB[[#This Row],[Item Type]]="Straight Plug-In",_xlfn.TEXTJOIN("-",TRUE,M287&amp;"-"&amp;_xlfn.LET(_xlpm.txt,ProjectsDB[[#This Row],[Assembly]],_xlpm.pos,FIND("SP",_xlpm.txt),_xlpm.pre,LEFT(_xlpm.txt,_xlpm.pos-1),IF(RIGHT(_xlpm.pre,3)="123","3PL",IF(RIGHT(_xlpm.pre,2)="12","2PL",IF(RIGHT(_xlpm.pre,1)="1","1PL","3PL")))),N287,O287,P287,Q287&amp;"W",R287),_xlfn.TEXTJOIN("-",TRUE,M287,N287,O287,P287,Q287&amp;"W",R287))</f>
        <v>Elbow Flat-AL-Silver-PET-5W-2</v>
      </c>
      <c r="T287" s="14" t="str">
        <f>IF(COUNTIF(Cycletime[Element Desc.],ProjectsDB[[#This Row],[Element Desc.]])&gt;0,"Found","Not Found")</f>
        <v>Found</v>
      </c>
    </row>
    <row r="288" spans="2:20" x14ac:dyDescent="0.25">
      <c r="B288" s="8" t="s">
        <v>817</v>
      </c>
      <c r="C288" s="9" t="s">
        <v>818</v>
      </c>
      <c r="D288" s="9" t="s">
        <v>819</v>
      </c>
      <c r="E288" s="10">
        <v>1</v>
      </c>
      <c r="F288" s="9" t="s">
        <v>110</v>
      </c>
      <c r="G288" s="9" t="s">
        <v>705</v>
      </c>
      <c r="H288" s="11"/>
      <c r="I288" s="12">
        <v>775</v>
      </c>
      <c r="J288" s="12">
        <v>695</v>
      </c>
      <c r="K288" s="12"/>
      <c r="L288" s="12">
        <f t="array" ref="L288">IFERROR(LOOKUP(2^15,SEARCH({"40A","63A","80A","100A","125A","160A","200A","250A","400A","630A","800A","1000A","1250A","1600A","2000A","2500A","3200A","4000A","5000A","6300A"},UPPER(D288)),{40,63,80,100,125,160,200,250,400,630,800,1000,1250,1600,2000,2500,3200,4000,5000,6300}),0)</f>
        <v>2500</v>
      </c>
      <c r="M288" s="9" t="str">
        <f t="shared" si="21"/>
        <v>Elbow Edge</v>
      </c>
      <c r="N288" s="9" t="str">
        <f t="shared" si="22"/>
        <v>AL</v>
      </c>
      <c r="O288" s="13" t="str">
        <f t="shared" si="23"/>
        <v>Silver</v>
      </c>
      <c r="P288" s="9" t="str">
        <f t="shared" si="24"/>
        <v>PET</v>
      </c>
      <c r="Q288" s="9" t="str">
        <f t="shared" si="25"/>
        <v>5</v>
      </c>
      <c r="R2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8" s="14" t="str">
        <f>IF(ProjectsDB[[#This Row],[Item Type]]="Straight Plug-In",_xlfn.TEXTJOIN("-",TRUE,M288&amp;"-"&amp;_xlfn.LET(_xlpm.txt,ProjectsDB[[#This Row],[Assembly]],_xlpm.pos,FIND("SP",_xlpm.txt),_xlpm.pre,LEFT(_xlpm.txt,_xlpm.pos-1),IF(RIGHT(_xlpm.pre,3)="123","3PL",IF(RIGHT(_xlpm.pre,2)="12","2PL",IF(RIGHT(_xlpm.pre,1)="1","1PL","3PL")))),N288,O288,P288,Q288&amp;"W",R288),_xlfn.TEXTJOIN("-",TRUE,M288,N288,O288,P288,Q288&amp;"W",R288))</f>
        <v>Elbow Edge-AL-Silver-PET-5W-2</v>
      </c>
      <c r="T288" s="14" t="str">
        <f>IF(COUNTIF(Cycletime[Element Desc.],ProjectsDB[[#This Row],[Element Desc.]])&gt;0,"Found","Not Found")</f>
        <v>Found</v>
      </c>
    </row>
    <row r="289" spans="2:20" x14ac:dyDescent="0.25">
      <c r="B289" s="8" t="s">
        <v>820</v>
      </c>
      <c r="C289" s="9" t="s">
        <v>821</v>
      </c>
      <c r="D289" s="9" t="s">
        <v>822</v>
      </c>
      <c r="E289" s="10">
        <v>1</v>
      </c>
      <c r="F289" s="9" t="s">
        <v>110</v>
      </c>
      <c r="G289" s="9" t="s">
        <v>705</v>
      </c>
      <c r="H289" s="11"/>
      <c r="I289" s="12">
        <v>940</v>
      </c>
      <c r="J289" s="12"/>
      <c r="K289" s="12"/>
      <c r="L289" s="12">
        <f t="array" ref="L289">IFERROR(LOOKUP(2^15,SEARCH({"40A","63A","80A","100A","125A","160A","200A","250A","400A","630A","800A","1000A","1250A","1600A","2000A","2500A","3200A","4000A","5000A","6300A"},UPPER(D289)),{40,63,80,100,125,160,200,250,400,630,800,1000,1250,1600,2000,2500,3200,4000,5000,6300}),0)</f>
        <v>2500</v>
      </c>
      <c r="M289" s="9" t="str">
        <f t="shared" si="21"/>
        <v>Straight Feeder</v>
      </c>
      <c r="N289" s="9" t="str">
        <f t="shared" si="22"/>
        <v>AL</v>
      </c>
      <c r="O289" s="13" t="str">
        <f t="shared" si="23"/>
        <v>Silver</v>
      </c>
      <c r="P289" s="9" t="str">
        <f t="shared" si="24"/>
        <v>PET</v>
      </c>
      <c r="Q289" s="9" t="str">
        <f t="shared" si="25"/>
        <v>5</v>
      </c>
      <c r="R2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9" s="14" t="str">
        <f>IF(ProjectsDB[[#This Row],[Item Type]]="Straight Plug-In",_xlfn.TEXTJOIN("-",TRUE,M289&amp;"-"&amp;_xlfn.LET(_xlpm.txt,ProjectsDB[[#This Row],[Assembly]],_xlpm.pos,FIND("SP",_xlpm.txt),_xlpm.pre,LEFT(_xlpm.txt,_xlpm.pos-1),IF(RIGHT(_xlpm.pre,3)="123","3PL",IF(RIGHT(_xlpm.pre,2)="12","2PL",IF(RIGHT(_xlpm.pre,1)="1","1PL","3PL")))),N289,O289,P289,Q289&amp;"W",R289),_xlfn.TEXTJOIN("-",TRUE,M289,N289,O289,P289,Q289&amp;"W",R289))</f>
        <v>Straight Feeder-AL-Silver-PET-5W-2</v>
      </c>
      <c r="T289" s="14" t="str">
        <f>IF(COUNTIF(Cycletime[Element Desc.],ProjectsDB[[#This Row],[Element Desc.]])&gt;0,"Found","Not Found")</f>
        <v>Found</v>
      </c>
    </row>
    <row r="290" spans="2:20" x14ac:dyDescent="0.25">
      <c r="B290" s="8" t="s">
        <v>823</v>
      </c>
      <c r="C290" s="9" t="s">
        <v>824</v>
      </c>
      <c r="D290" s="9" t="s">
        <v>825</v>
      </c>
      <c r="E290" s="10">
        <v>1</v>
      </c>
      <c r="F290" s="9" t="s">
        <v>110</v>
      </c>
      <c r="G290" s="9" t="s">
        <v>705</v>
      </c>
      <c r="H290" s="11"/>
      <c r="I290" s="12">
        <v>1923</v>
      </c>
      <c r="J290" s="12"/>
      <c r="K290" s="12"/>
      <c r="L290" s="12">
        <f t="array" ref="L290">IFERROR(LOOKUP(2^15,SEARCH({"40A","63A","80A","100A","125A","160A","200A","250A","400A","630A","800A","1000A","1250A","1600A","2000A","2500A","3200A","4000A","5000A","6300A"},UPPER(D290)),{40,63,80,100,125,160,200,250,400,630,800,1000,1250,1600,2000,2500,3200,4000,5000,6300}),0)</f>
        <v>2500</v>
      </c>
      <c r="M290" s="9" t="str">
        <f t="shared" si="21"/>
        <v>Straight Feeder</v>
      </c>
      <c r="N290" s="9" t="str">
        <f t="shared" si="22"/>
        <v>AL</v>
      </c>
      <c r="O290" s="13" t="str">
        <f t="shared" si="23"/>
        <v>Silver</v>
      </c>
      <c r="P290" s="9" t="str">
        <f t="shared" si="24"/>
        <v>PET</v>
      </c>
      <c r="Q290" s="9" t="str">
        <f t="shared" si="25"/>
        <v>5</v>
      </c>
      <c r="R2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0" s="14" t="str">
        <f>IF(ProjectsDB[[#This Row],[Item Type]]="Straight Plug-In",_xlfn.TEXTJOIN("-",TRUE,M290&amp;"-"&amp;_xlfn.LET(_xlpm.txt,ProjectsDB[[#This Row],[Assembly]],_xlpm.pos,FIND("SP",_xlpm.txt),_xlpm.pre,LEFT(_xlpm.txt,_xlpm.pos-1),IF(RIGHT(_xlpm.pre,3)="123","3PL",IF(RIGHT(_xlpm.pre,2)="12","2PL",IF(RIGHT(_xlpm.pre,1)="1","1PL","3PL")))),N290,O290,P290,Q290&amp;"W",R290),_xlfn.TEXTJOIN("-",TRUE,M290,N290,O290,P290,Q290&amp;"W",R290))</f>
        <v>Straight Feeder-AL-Silver-PET-5W-2</v>
      </c>
      <c r="T290" s="14" t="str">
        <f>IF(COUNTIF(Cycletime[Element Desc.],ProjectsDB[[#This Row],[Element Desc.]])&gt;0,"Found","Not Found")</f>
        <v>Found</v>
      </c>
    </row>
    <row r="291" spans="2:20" x14ac:dyDescent="0.25">
      <c r="B291" s="8" t="s">
        <v>826</v>
      </c>
      <c r="C291" s="9" t="s">
        <v>827</v>
      </c>
      <c r="D291" s="9" t="s">
        <v>828</v>
      </c>
      <c r="E291" s="10">
        <v>1</v>
      </c>
      <c r="F291" s="9" t="s">
        <v>110</v>
      </c>
      <c r="G291" s="9" t="s">
        <v>705</v>
      </c>
      <c r="H291" s="11"/>
      <c r="I291" s="12">
        <v>300</v>
      </c>
      <c r="J291" s="12">
        <v>620</v>
      </c>
      <c r="K291" s="12">
        <v>430</v>
      </c>
      <c r="L291" s="12">
        <f t="array" ref="L291">IFERROR(LOOKUP(2^15,SEARCH({"40A","63A","80A","100A","125A","160A","200A","250A","400A","630A","800A","1000A","1250A","1600A","2000A","2500A","3200A","4000A","5000A","6300A"},UPPER(D291)),{40,63,80,100,125,160,200,250,400,630,800,1000,1250,1600,2000,2500,3200,4000,5000,6300}),0)</f>
        <v>2500</v>
      </c>
      <c r="M291" s="9" t="str">
        <f t="shared" si="21"/>
        <v>Offset Flat</v>
      </c>
      <c r="N291" s="9" t="str">
        <f t="shared" si="22"/>
        <v>AL</v>
      </c>
      <c r="O291" s="13" t="str">
        <f t="shared" si="23"/>
        <v>Silver</v>
      </c>
      <c r="P291" s="9" t="str">
        <f t="shared" si="24"/>
        <v>PET</v>
      </c>
      <c r="Q291" s="9" t="str">
        <f t="shared" si="25"/>
        <v>5</v>
      </c>
      <c r="R2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1" s="14" t="str">
        <f>IF(ProjectsDB[[#This Row],[Item Type]]="Straight Plug-In",_xlfn.TEXTJOIN("-",TRUE,M291&amp;"-"&amp;_xlfn.LET(_xlpm.txt,ProjectsDB[[#This Row],[Assembly]],_xlpm.pos,FIND("SP",_xlpm.txt),_xlpm.pre,LEFT(_xlpm.txt,_xlpm.pos-1),IF(RIGHT(_xlpm.pre,3)="123","3PL",IF(RIGHT(_xlpm.pre,2)="12","2PL",IF(RIGHT(_xlpm.pre,1)="1","1PL","3PL")))),N291,O291,P291,Q291&amp;"W",R291),_xlfn.TEXTJOIN("-",TRUE,M291,N291,O291,P291,Q291&amp;"W",R291))</f>
        <v>Offset Flat-AL-Silver-PET-5W-2</v>
      </c>
      <c r="T291" s="14" t="str">
        <f>IF(COUNTIF(Cycletime[Element Desc.],ProjectsDB[[#This Row],[Element Desc.]])&gt;0,"Found","Not Found")</f>
        <v>Found</v>
      </c>
    </row>
    <row r="292" spans="2:20" x14ac:dyDescent="0.25">
      <c r="B292" s="8" t="s">
        <v>829</v>
      </c>
      <c r="C292" s="9" t="s">
        <v>830</v>
      </c>
      <c r="D292" s="9" t="s">
        <v>831</v>
      </c>
      <c r="E292" s="10">
        <v>1</v>
      </c>
      <c r="F292" s="9" t="s">
        <v>110</v>
      </c>
      <c r="G292" s="9" t="s">
        <v>705</v>
      </c>
      <c r="H292" s="11"/>
      <c r="I292" s="12">
        <v>1480</v>
      </c>
      <c r="J292" s="12"/>
      <c r="K292" s="12"/>
      <c r="L292" s="12">
        <f t="array" ref="L292">IFERROR(LOOKUP(2^15,SEARCH({"40A","63A","80A","100A","125A","160A","200A","250A","400A","630A","800A","1000A","1250A","1600A","2000A","2500A","3200A","4000A","5000A","6300A"},UPPER(D292)),{40,63,80,100,125,160,200,250,400,630,800,1000,1250,1600,2000,2500,3200,4000,5000,6300}),0)</f>
        <v>2500</v>
      </c>
      <c r="M292" s="9" t="str">
        <f t="shared" si="21"/>
        <v>Straight Feeder</v>
      </c>
      <c r="N292" s="9" t="str">
        <f t="shared" si="22"/>
        <v>AL</v>
      </c>
      <c r="O292" s="13" t="str">
        <f t="shared" si="23"/>
        <v>Silver</v>
      </c>
      <c r="P292" s="9" t="str">
        <f t="shared" si="24"/>
        <v>PET</v>
      </c>
      <c r="Q292" s="9" t="str">
        <f t="shared" si="25"/>
        <v>5</v>
      </c>
      <c r="R2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2" s="14" t="str">
        <f>IF(ProjectsDB[[#This Row],[Item Type]]="Straight Plug-In",_xlfn.TEXTJOIN("-",TRUE,M292&amp;"-"&amp;_xlfn.LET(_xlpm.txt,ProjectsDB[[#This Row],[Assembly]],_xlpm.pos,FIND("SP",_xlpm.txt),_xlpm.pre,LEFT(_xlpm.txt,_xlpm.pos-1),IF(RIGHT(_xlpm.pre,3)="123","3PL",IF(RIGHT(_xlpm.pre,2)="12","2PL",IF(RIGHT(_xlpm.pre,1)="1","1PL","3PL")))),N292,O292,P292,Q292&amp;"W",R292),_xlfn.TEXTJOIN("-",TRUE,M292,N292,O292,P292,Q292&amp;"W",R292))</f>
        <v>Straight Feeder-AL-Silver-PET-5W-2</v>
      </c>
      <c r="T292" s="14" t="str">
        <f>IF(COUNTIF(Cycletime[Element Desc.],ProjectsDB[[#This Row],[Element Desc.]])&gt;0,"Found","Not Found")</f>
        <v>Found</v>
      </c>
    </row>
    <row r="293" spans="2:20" x14ac:dyDescent="0.25">
      <c r="B293" s="8" t="s">
        <v>832</v>
      </c>
      <c r="C293" s="9" t="s">
        <v>833</v>
      </c>
      <c r="D293" s="9" t="s">
        <v>834</v>
      </c>
      <c r="E293" s="10">
        <v>1</v>
      </c>
      <c r="F293" s="9" t="s">
        <v>110</v>
      </c>
      <c r="G293" s="9" t="s">
        <v>705</v>
      </c>
      <c r="H293" s="11"/>
      <c r="I293" s="12">
        <v>695</v>
      </c>
      <c r="J293" s="12">
        <v>730</v>
      </c>
      <c r="K293" s="12"/>
      <c r="L293" s="12">
        <f t="array" ref="L293">IFERROR(LOOKUP(2^15,SEARCH({"40A","63A","80A","100A","125A","160A","200A","250A","400A","630A","800A","1000A","1250A","1600A","2000A","2500A","3200A","4000A","5000A","6300A"},UPPER(D293)),{40,63,80,100,125,160,200,250,400,630,800,1000,1250,1600,2000,2500,3200,4000,5000,6300}),0)</f>
        <v>2500</v>
      </c>
      <c r="M293" s="9" t="str">
        <f t="shared" si="21"/>
        <v>Elbow Edge</v>
      </c>
      <c r="N293" s="9" t="str">
        <f t="shared" si="22"/>
        <v>AL</v>
      </c>
      <c r="O293" s="13" t="str">
        <f t="shared" si="23"/>
        <v>Silver</v>
      </c>
      <c r="P293" s="9" t="str">
        <f t="shared" si="24"/>
        <v>PET</v>
      </c>
      <c r="Q293" s="9" t="str">
        <f t="shared" si="25"/>
        <v>5</v>
      </c>
      <c r="R2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3" s="14" t="str">
        <f>IF(ProjectsDB[[#This Row],[Item Type]]="Straight Plug-In",_xlfn.TEXTJOIN("-",TRUE,M293&amp;"-"&amp;_xlfn.LET(_xlpm.txt,ProjectsDB[[#This Row],[Assembly]],_xlpm.pos,FIND("SP",_xlpm.txt),_xlpm.pre,LEFT(_xlpm.txt,_xlpm.pos-1),IF(RIGHT(_xlpm.pre,3)="123","3PL",IF(RIGHT(_xlpm.pre,2)="12","2PL",IF(RIGHT(_xlpm.pre,1)="1","1PL","3PL")))),N293,O293,P293,Q293&amp;"W",R293),_xlfn.TEXTJOIN("-",TRUE,M293,N293,O293,P293,Q293&amp;"W",R293))</f>
        <v>Elbow Edge-AL-Silver-PET-5W-2</v>
      </c>
      <c r="T293" s="14" t="str">
        <f>IF(COUNTIF(Cycletime[Element Desc.],ProjectsDB[[#This Row],[Element Desc.]])&gt;0,"Found","Not Found")</f>
        <v>Found</v>
      </c>
    </row>
    <row r="294" spans="2:20" x14ac:dyDescent="0.25">
      <c r="B294" s="8" t="s">
        <v>835</v>
      </c>
      <c r="C294" s="9" t="s">
        <v>836</v>
      </c>
      <c r="D294" s="9" t="s">
        <v>837</v>
      </c>
      <c r="E294" s="10">
        <v>1</v>
      </c>
      <c r="F294" s="9" t="s">
        <v>110</v>
      </c>
      <c r="G294" s="9" t="s">
        <v>705</v>
      </c>
      <c r="H294" s="11"/>
      <c r="I294" s="12">
        <v>300</v>
      </c>
      <c r="J294" s="12">
        <v>1100</v>
      </c>
      <c r="K294" s="12">
        <v>610</v>
      </c>
      <c r="L294" s="12">
        <f t="array" ref="L294">IFERROR(LOOKUP(2^15,SEARCH({"40A","63A","80A","100A","125A","160A","200A","250A","400A","630A","800A","1000A","1250A","1600A","2000A","2500A","3200A","4000A","5000A","6300A"},UPPER(D294)),{40,63,80,100,125,160,200,250,400,630,800,1000,1250,1600,2000,2500,3200,4000,5000,6300}),0)</f>
        <v>2500</v>
      </c>
      <c r="M294" s="9" t="str">
        <f t="shared" si="21"/>
        <v>Z-Unit Flat</v>
      </c>
      <c r="N294" s="9" t="str">
        <f t="shared" si="22"/>
        <v>AL</v>
      </c>
      <c r="O294" s="13" t="str">
        <f t="shared" si="23"/>
        <v>Silver</v>
      </c>
      <c r="P294" s="9" t="str">
        <f t="shared" si="24"/>
        <v>PET</v>
      </c>
      <c r="Q294" s="9" t="str">
        <f t="shared" si="25"/>
        <v>5</v>
      </c>
      <c r="R2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4" s="14" t="str">
        <f>IF(ProjectsDB[[#This Row],[Item Type]]="Straight Plug-In",_xlfn.TEXTJOIN("-",TRUE,M294&amp;"-"&amp;_xlfn.LET(_xlpm.txt,ProjectsDB[[#This Row],[Assembly]],_xlpm.pos,FIND("SP",_xlpm.txt),_xlpm.pre,LEFT(_xlpm.txt,_xlpm.pos-1),IF(RIGHT(_xlpm.pre,3)="123","3PL",IF(RIGHT(_xlpm.pre,2)="12","2PL",IF(RIGHT(_xlpm.pre,1)="1","1PL","3PL")))),N294,O294,P294,Q294&amp;"W",R294),_xlfn.TEXTJOIN("-",TRUE,M294,N294,O294,P294,Q294&amp;"W",R294))</f>
        <v>Z-Unit Flat-AL-Silver-PET-5W-2</v>
      </c>
      <c r="T294" s="14" t="str">
        <f>IF(COUNTIF(Cycletime[Element Desc.],ProjectsDB[[#This Row],[Element Desc.]])&gt;0,"Found","Not Found")</f>
        <v>Found</v>
      </c>
    </row>
    <row r="295" spans="2:20" x14ac:dyDescent="0.25">
      <c r="B295" s="8" t="s">
        <v>838</v>
      </c>
      <c r="C295" s="9" t="s">
        <v>839</v>
      </c>
      <c r="D295" s="9" t="s">
        <v>840</v>
      </c>
      <c r="E295" s="10">
        <v>1</v>
      </c>
      <c r="F295" s="9" t="s">
        <v>110</v>
      </c>
      <c r="G295" s="9" t="s">
        <v>705</v>
      </c>
      <c r="H295" s="11"/>
      <c r="I295" s="12">
        <v>300</v>
      </c>
      <c r="J295" s="12">
        <v>450</v>
      </c>
      <c r="K295" s="12">
        <v>665</v>
      </c>
      <c r="L295" s="12">
        <f t="array" ref="L295">IFERROR(LOOKUP(2^15,SEARCH({"40A","63A","80A","100A","125A","160A","200A","250A","400A","630A","800A","1000A","1250A","1600A","2000A","2500A","3200A","4000A","5000A","6300A"},UPPER(D295)),{40,63,80,100,125,160,200,250,400,630,800,1000,1250,1600,2000,2500,3200,4000,5000,6300}),0)</f>
        <v>2500</v>
      </c>
      <c r="M295" s="9" t="str">
        <f t="shared" si="21"/>
        <v>Z-Unit Flat</v>
      </c>
      <c r="N295" s="9" t="str">
        <f t="shared" si="22"/>
        <v>AL</v>
      </c>
      <c r="O295" s="13" t="str">
        <f t="shared" si="23"/>
        <v>Silver</v>
      </c>
      <c r="P295" s="9" t="str">
        <f t="shared" si="24"/>
        <v>PET</v>
      </c>
      <c r="Q295" s="9" t="str">
        <f t="shared" si="25"/>
        <v>5</v>
      </c>
      <c r="R2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5" s="14" t="str">
        <f>IF(ProjectsDB[[#This Row],[Item Type]]="Straight Plug-In",_xlfn.TEXTJOIN("-",TRUE,M295&amp;"-"&amp;_xlfn.LET(_xlpm.txt,ProjectsDB[[#This Row],[Assembly]],_xlpm.pos,FIND("SP",_xlpm.txt),_xlpm.pre,LEFT(_xlpm.txt,_xlpm.pos-1),IF(RIGHT(_xlpm.pre,3)="123","3PL",IF(RIGHT(_xlpm.pre,2)="12","2PL",IF(RIGHT(_xlpm.pre,1)="1","1PL","3PL")))),N295,O295,P295,Q295&amp;"W",R295),_xlfn.TEXTJOIN("-",TRUE,M295,N295,O295,P295,Q295&amp;"W",R295))</f>
        <v>Z-Unit Flat-AL-Silver-PET-5W-2</v>
      </c>
      <c r="T295" s="14" t="str">
        <f>IF(COUNTIF(Cycletime[Element Desc.],ProjectsDB[[#This Row],[Element Desc.]])&gt;0,"Found","Not Found")</f>
        <v>Found</v>
      </c>
    </row>
    <row r="296" spans="2:20" x14ac:dyDescent="0.25">
      <c r="B296" s="8" t="s">
        <v>841</v>
      </c>
      <c r="C296" s="9" t="s">
        <v>842</v>
      </c>
      <c r="D296" s="9" t="s">
        <v>843</v>
      </c>
      <c r="E296" s="10">
        <v>1</v>
      </c>
      <c r="F296" s="9" t="s">
        <v>110</v>
      </c>
      <c r="G296" s="9" t="s">
        <v>705</v>
      </c>
      <c r="H296" s="11"/>
      <c r="I296" s="12">
        <v>835</v>
      </c>
      <c r="J296" s="12"/>
      <c r="K296" s="12"/>
      <c r="L296" s="12">
        <f t="array" ref="L296">IFERROR(LOOKUP(2^15,SEARCH({"40A","63A","80A","100A","125A","160A","200A","250A","400A","630A","800A","1000A","1250A","1600A","2000A","2500A","3200A","4000A","5000A","6300A"},UPPER(D296)),{40,63,80,100,125,160,200,250,400,630,800,1000,1250,1600,2000,2500,3200,4000,5000,6300}),0)</f>
        <v>2500</v>
      </c>
      <c r="M296" s="9" t="str">
        <f t="shared" si="21"/>
        <v>Straight Feeder</v>
      </c>
      <c r="N296" s="9" t="str">
        <f t="shared" si="22"/>
        <v>AL</v>
      </c>
      <c r="O296" s="13" t="str">
        <f t="shared" si="23"/>
        <v>Silver</v>
      </c>
      <c r="P296" s="9" t="str">
        <f t="shared" si="24"/>
        <v>PET</v>
      </c>
      <c r="Q296" s="9" t="str">
        <f t="shared" si="25"/>
        <v>5</v>
      </c>
      <c r="R2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6" s="14" t="str">
        <f>IF(ProjectsDB[[#This Row],[Item Type]]="Straight Plug-In",_xlfn.TEXTJOIN("-",TRUE,M296&amp;"-"&amp;_xlfn.LET(_xlpm.txt,ProjectsDB[[#This Row],[Assembly]],_xlpm.pos,FIND("SP",_xlpm.txt),_xlpm.pre,LEFT(_xlpm.txt,_xlpm.pos-1),IF(RIGHT(_xlpm.pre,3)="123","3PL",IF(RIGHT(_xlpm.pre,2)="12","2PL",IF(RIGHT(_xlpm.pre,1)="1","1PL","3PL")))),N296,O296,P296,Q296&amp;"W",R296),_xlfn.TEXTJOIN("-",TRUE,M296,N296,O296,P296,Q296&amp;"W",R296))</f>
        <v>Straight Feeder-AL-Silver-PET-5W-2</v>
      </c>
      <c r="T296" s="14" t="str">
        <f>IF(COUNTIF(Cycletime[Element Desc.],ProjectsDB[[#This Row],[Element Desc.]])&gt;0,"Found","Not Found")</f>
        <v>Found</v>
      </c>
    </row>
    <row r="297" spans="2:20" x14ac:dyDescent="0.25">
      <c r="B297" s="8" t="s">
        <v>844</v>
      </c>
      <c r="C297" s="9" t="s">
        <v>845</v>
      </c>
      <c r="D297" s="9" t="s">
        <v>846</v>
      </c>
      <c r="E297" s="10">
        <v>1</v>
      </c>
      <c r="F297" s="9" t="s">
        <v>110</v>
      </c>
      <c r="G297" s="9" t="s">
        <v>705</v>
      </c>
      <c r="H297" s="11"/>
      <c r="I297" s="12">
        <v>720</v>
      </c>
      <c r="J297" s="12"/>
      <c r="K297" s="12"/>
      <c r="L297" s="12">
        <f t="array" ref="L297">IFERROR(LOOKUP(2^15,SEARCH({"40A","63A","80A","100A","125A","160A","200A","250A","400A","630A","800A","1000A","1250A","1600A","2000A","2500A","3200A","4000A","5000A","6300A"},UPPER(D297)),{40,63,80,100,125,160,200,250,400,630,800,1000,1250,1600,2000,2500,3200,4000,5000,6300}),0)</f>
        <v>2500</v>
      </c>
      <c r="M297" s="9" t="str">
        <f t="shared" si="21"/>
        <v>Straight Feeder</v>
      </c>
      <c r="N297" s="9" t="str">
        <f t="shared" si="22"/>
        <v>AL</v>
      </c>
      <c r="O297" s="13" t="str">
        <f t="shared" si="23"/>
        <v>Silver</v>
      </c>
      <c r="P297" s="9" t="str">
        <f t="shared" si="24"/>
        <v>PET</v>
      </c>
      <c r="Q297" s="9" t="str">
        <f t="shared" si="25"/>
        <v>5</v>
      </c>
      <c r="R2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7" s="14" t="str">
        <f>IF(ProjectsDB[[#This Row],[Item Type]]="Straight Plug-In",_xlfn.TEXTJOIN("-",TRUE,M297&amp;"-"&amp;_xlfn.LET(_xlpm.txt,ProjectsDB[[#This Row],[Assembly]],_xlpm.pos,FIND("SP",_xlpm.txt),_xlpm.pre,LEFT(_xlpm.txt,_xlpm.pos-1),IF(RIGHT(_xlpm.pre,3)="123","3PL",IF(RIGHT(_xlpm.pre,2)="12","2PL",IF(RIGHT(_xlpm.pre,1)="1","1PL","3PL")))),N297,O297,P297,Q297&amp;"W",R297),_xlfn.TEXTJOIN("-",TRUE,M297,N297,O297,P297,Q297&amp;"W",R297))</f>
        <v>Straight Feeder-AL-Silver-PET-5W-2</v>
      </c>
      <c r="T297" s="14" t="str">
        <f>IF(COUNTIF(Cycletime[Element Desc.],ProjectsDB[[#This Row],[Element Desc.]])&gt;0,"Found","Not Found")</f>
        <v>Found</v>
      </c>
    </row>
    <row r="298" spans="2:20" x14ac:dyDescent="0.25">
      <c r="B298" s="8" t="s">
        <v>847</v>
      </c>
      <c r="C298" s="9" t="s">
        <v>848</v>
      </c>
      <c r="D298" s="9" t="s">
        <v>849</v>
      </c>
      <c r="E298" s="10">
        <v>1</v>
      </c>
      <c r="F298" s="9" t="s">
        <v>110</v>
      </c>
      <c r="G298" s="9" t="s">
        <v>705</v>
      </c>
      <c r="H298" s="11"/>
      <c r="I298" s="12">
        <v>640</v>
      </c>
      <c r="J298" s="12">
        <v>830</v>
      </c>
      <c r="K298" s="12"/>
      <c r="L298" s="12">
        <f t="array" ref="L298">IFERROR(LOOKUP(2^15,SEARCH({"40A","63A","80A","100A","125A","160A","200A","250A","400A","630A","800A","1000A","1250A","1600A","2000A","2500A","3200A","4000A","5000A","6300A"},UPPER(D298)),{40,63,80,100,125,160,200,250,400,630,800,1000,1250,1600,2000,2500,3200,4000,5000,6300}),0)</f>
        <v>2500</v>
      </c>
      <c r="M298" s="9" t="str">
        <f t="shared" si="21"/>
        <v>Elbow Edge</v>
      </c>
      <c r="N298" s="9" t="str">
        <f t="shared" si="22"/>
        <v>AL</v>
      </c>
      <c r="O298" s="13" t="str">
        <f t="shared" si="23"/>
        <v>Silver</v>
      </c>
      <c r="P298" s="9" t="str">
        <f t="shared" si="24"/>
        <v>PET</v>
      </c>
      <c r="Q298" s="9" t="str">
        <f t="shared" si="25"/>
        <v>5</v>
      </c>
      <c r="R2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8" s="14" t="str">
        <f>IF(ProjectsDB[[#This Row],[Item Type]]="Straight Plug-In",_xlfn.TEXTJOIN("-",TRUE,M298&amp;"-"&amp;_xlfn.LET(_xlpm.txt,ProjectsDB[[#This Row],[Assembly]],_xlpm.pos,FIND("SP",_xlpm.txt),_xlpm.pre,LEFT(_xlpm.txt,_xlpm.pos-1),IF(RIGHT(_xlpm.pre,3)="123","3PL",IF(RIGHT(_xlpm.pre,2)="12","2PL",IF(RIGHT(_xlpm.pre,1)="1","1PL","3PL")))),N298,O298,P298,Q298&amp;"W",R298),_xlfn.TEXTJOIN("-",TRUE,M298,N298,O298,P298,Q298&amp;"W",R298))</f>
        <v>Elbow Edge-AL-Silver-PET-5W-2</v>
      </c>
      <c r="T298" s="14" t="str">
        <f>IF(COUNTIF(Cycletime[Element Desc.],ProjectsDB[[#This Row],[Element Desc.]])&gt;0,"Found","Not Found")</f>
        <v>Found</v>
      </c>
    </row>
    <row r="299" spans="2:20" x14ac:dyDescent="0.25">
      <c r="B299" s="8" t="s">
        <v>850</v>
      </c>
      <c r="C299" s="9" t="s">
        <v>462</v>
      </c>
      <c r="D299" s="9" t="s">
        <v>463</v>
      </c>
      <c r="E299" s="10">
        <v>13</v>
      </c>
      <c r="F299" s="9" t="s">
        <v>110</v>
      </c>
      <c r="G299" s="9" t="s">
        <v>705</v>
      </c>
      <c r="H299" s="11"/>
      <c r="I299" s="12"/>
      <c r="J299" s="12"/>
      <c r="K299" s="12"/>
      <c r="L299" s="12">
        <f t="array" ref="L299">IFERROR(LOOKUP(2^15,SEARCH({"40A","63A","80A","100A","125A","160A","200A","250A","400A","630A","800A","1000A","1250A","1600A","2000A","2500A","3200A","4000A","5000A","6300A"},UPPER(D299)),{40,63,80,100,125,160,200,250,400,630,800,1000,1250,1600,2000,2500,3200,4000,5000,6300}),0)</f>
        <v>2500</v>
      </c>
      <c r="M299" s="9" t="str">
        <f t="shared" si="21"/>
        <v>Joint Pack</v>
      </c>
      <c r="N299" s="9" t="str">
        <f t="shared" si="22"/>
        <v>AL</v>
      </c>
      <c r="O299" s="13" t="str">
        <f t="shared" si="23"/>
        <v>Silver</v>
      </c>
      <c r="P299" s="9" t="str">
        <f t="shared" si="24"/>
        <v>None</v>
      </c>
      <c r="Q299" s="9" t="str">
        <f t="shared" si="25"/>
        <v>5</v>
      </c>
      <c r="R2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9" s="14" t="str">
        <f>IF(ProjectsDB[[#This Row],[Item Type]]="Straight Plug-In",_xlfn.TEXTJOIN("-",TRUE,M299&amp;"-"&amp;_xlfn.LET(_xlpm.txt,ProjectsDB[[#This Row],[Assembly]],_xlpm.pos,FIND("SP",_xlpm.txt),_xlpm.pre,LEFT(_xlpm.txt,_xlpm.pos-1),IF(RIGHT(_xlpm.pre,3)="123","3PL",IF(RIGHT(_xlpm.pre,2)="12","2PL",IF(RIGHT(_xlpm.pre,1)="1","1PL","3PL")))),N299,O299,P299,Q299&amp;"W",R299),_xlfn.TEXTJOIN("-",TRUE,M299,N299,O299,P299,Q299&amp;"W",R299))</f>
        <v>Joint Pack-AL-Silver-None-5W-2</v>
      </c>
      <c r="T299" s="14" t="str">
        <f>IF(COUNTIF(Cycletime[Element Desc.],ProjectsDB[[#This Row],[Element Desc.]])&gt;0,"Found","Not Found")</f>
        <v>Found</v>
      </c>
    </row>
    <row r="300" spans="2:20" x14ac:dyDescent="0.25">
      <c r="B300" s="8" t="s">
        <v>851</v>
      </c>
      <c r="C300" s="9" t="s">
        <v>852</v>
      </c>
      <c r="D300" s="9" t="s">
        <v>853</v>
      </c>
      <c r="E300" s="10">
        <v>1</v>
      </c>
      <c r="F300" s="9" t="s">
        <v>110</v>
      </c>
      <c r="G300" s="9" t="s">
        <v>705</v>
      </c>
      <c r="H300" s="11"/>
      <c r="I300" s="12">
        <v>725</v>
      </c>
      <c r="J300" s="12"/>
      <c r="K300" s="12"/>
      <c r="L300" s="12">
        <f t="array" ref="L300">IFERROR(LOOKUP(2^15,SEARCH({"40A","63A","80A","100A","125A","160A","200A","250A","400A","630A","800A","1000A","1250A","1600A","2000A","2500A","3200A","4000A","5000A","6300A"},UPPER(D300)),{40,63,80,100,125,160,200,250,400,630,800,1000,1250,1600,2000,2500,3200,4000,5000,6300}),0)</f>
        <v>2500</v>
      </c>
      <c r="M300" s="9" t="str">
        <f t="shared" si="21"/>
        <v>Straight Feeder</v>
      </c>
      <c r="N300" s="9" t="str">
        <f t="shared" si="22"/>
        <v>AL</v>
      </c>
      <c r="O300" s="13" t="str">
        <f t="shared" si="23"/>
        <v>Silver</v>
      </c>
      <c r="P300" s="9" t="str">
        <f t="shared" si="24"/>
        <v>PET</v>
      </c>
      <c r="Q300" s="9" t="str">
        <f t="shared" si="25"/>
        <v>5</v>
      </c>
      <c r="R3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0" s="14" t="str">
        <f>IF(ProjectsDB[[#This Row],[Item Type]]="Straight Plug-In",_xlfn.TEXTJOIN("-",TRUE,M300&amp;"-"&amp;_xlfn.LET(_xlpm.txt,ProjectsDB[[#This Row],[Assembly]],_xlpm.pos,FIND("SP",_xlpm.txt),_xlpm.pre,LEFT(_xlpm.txt,_xlpm.pos-1),IF(RIGHT(_xlpm.pre,3)="123","3PL",IF(RIGHT(_xlpm.pre,2)="12","2PL",IF(RIGHT(_xlpm.pre,1)="1","1PL","3PL")))),N300,O300,P300,Q300&amp;"W",R300),_xlfn.TEXTJOIN("-",TRUE,M300,N300,O300,P300,Q300&amp;"W",R300))</f>
        <v>Straight Feeder-AL-Silver-PET-5W-2</v>
      </c>
      <c r="T300" s="14" t="str">
        <f>IF(COUNTIF(Cycletime[Element Desc.],ProjectsDB[[#This Row],[Element Desc.]])&gt;0,"Found","Not Found")</f>
        <v>Found</v>
      </c>
    </row>
    <row r="301" spans="2:20" x14ac:dyDescent="0.25">
      <c r="B301" s="8" t="s">
        <v>854</v>
      </c>
      <c r="C301" s="9" t="s">
        <v>855</v>
      </c>
      <c r="D301" s="9" t="s">
        <v>856</v>
      </c>
      <c r="E301" s="10">
        <v>1</v>
      </c>
      <c r="F301" s="9" t="s">
        <v>110</v>
      </c>
      <c r="G301" s="9" t="s">
        <v>705</v>
      </c>
      <c r="H301" s="11"/>
      <c r="I301" s="12">
        <v>780</v>
      </c>
      <c r="J301" s="12">
        <v>700</v>
      </c>
      <c r="K301" s="12"/>
      <c r="L301" s="12">
        <f t="array" ref="L301">IFERROR(LOOKUP(2^15,SEARCH({"40A","63A","80A","100A","125A","160A","200A","250A","400A","630A","800A","1000A","1250A","1600A","2000A","2500A","3200A","4000A","5000A","6300A"},UPPER(D301)),{40,63,80,100,125,160,200,250,400,630,800,1000,1250,1600,2000,2500,3200,4000,5000,6300}),0)</f>
        <v>3200</v>
      </c>
      <c r="M301" s="9" t="str">
        <f t="shared" si="21"/>
        <v>Elbow Flat</v>
      </c>
      <c r="N301" s="9" t="str">
        <f t="shared" si="22"/>
        <v>AL</v>
      </c>
      <c r="O301" s="13" t="str">
        <f t="shared" si="23"/>
        <v>Silver</v>
      </c>
      <c r="P301" s="9" t="str">
        <f t="shared" si="24"/>
        <v>PET</v>
      </c>
      <c r="Q301" s="9" t="str">
        <f t="shared" si="25"/>
        <v>5</v>
      </c>
      <c r="R3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1" s="14" t="str">
        <f>IF(ProjectsDB[[#This Row],[Item Type]]="Straight Plug-In",_xlfn.TEXTJOIN("-",TRUE,M301&amp;"-"&amp;_xlfn.LET(_xlpm.txt,ProjectsDB[[#This Row],[Assembly]],_xlpm.pos,FIND("SP",_xlpm.txt),_xlpm.pre,LEFT(_xlpm.txt,_xlpm.pos-1),IF(RIGHT(_xlpm.pre,3)="123","3PL",IF(RIGHT(_xlpm.pre,2)="12","2PL",IF(RIGHT(_xlpm.pre,1)="1","1PL","3PL")))),N301,O301,P301,Q301&amp;"W",R301),_xlfn.TEXTJOIN("-",TRUE,M301,N301,O301,P301,Q301&amp;"W",R301))</f>
        <v>Elbow Flat-AL-Silver-PET-5W-2</v>
      </c>
      <c r="T301" s="14" t="str">
        <f>IF(COUNTIF(Cycletime[Element Desc.],ProjectsDB[[#This Row],[Element Desc.]])&gt;0,"Found","Not Found")</f>
        <v>Found</v>
      </c>
    </row>
    <row r="302" spans="2:20" x14ac:dyDescent="0.25">
      <c r="B302" s="8" t="s">
        <v>857</v>
      </c>
      <c r="C302" s="9" t="s">
        <v>858</v>
      </c>
      <c r="D302" s="9" t="s">
        <v>859</v>
      </c>
      <c r="E302" s="10">
        <v>1</v>
      </c>
      <c r="F302" s="9" t="s">
        <v>110</v>
      </c>
      <c r="G302" s="9" t="s">
        <v>705</v>
      </c>
      <c r="H302" s="11"/>
      <c r="I302" s="12">
        <v>920</v>
      </c>
      <c r="J302" s="12"/>
      <c r="K302" s="12"/>
      <c r="L302" s="12">
        <f t="array" ref="L302">IFERROR(LOOKUP(2^15,SEARCH({"40A","63A","80A","100A","125A","160A","200A","250A","400A","630A","800A","1000A","1250A","1600A","2000A","2500A","3200A","4000A","5000A","6300A"},UPPER(D302)),{40,63,80,100,125,160,200,250,400,630,800,1000,1250,1600,2000,2500,3200,4000,5000,6300}),0)</f>
        <v>3200</v>
      </c>
      <c r="M302" s="9" t="str">
        <f t="shared" si="21"/>
        <v>Straight Feeder</v>
      </c>
      <c r="N302" s="9" t="str">
        <f t="shared" si="22"/>
        <v>AL</v>
      </c>
      <c r="O302" s="13" t="str">
        <f t="shared" si="23"/>
        <v>Silver</v>
      </c>
      <c r="P302" s="9" t="str">
        <f t="shared" si="24"/>
        <v>PET</v>
      </c>
      <c r="Q302" s="9" t="str">
        <f t="shared" si="25"/>
        <v>5</v>
      </c>
      <c r="R3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2" s="14" t="str">
        <f>IF(ProjectsDB[[#This Row],[Item Type]]="Straight Plug-In",_xlfn.TEXTJOIN("-",TRUE,M302&amp;"-"&amp;_xlfn.LET(_xlpm.txt,ProjectsDB[[#This Row],[Assembly]],_xlpm.pos,FIND("SP",_xlpm.txt),_xlpm.pre,LEFT(_xlpm.txt,_xlpm.pos-1),IF(RIGHT(_xlpm.pre,3)="123","3PL",IF(RIGHT(_xlpm.pre,2)="12","2PL",IF(RIGHT(_xlpm.pre,1)="1","1PL","3PL")))),N302,O302,P302,Q302&amp;"W",R302),_xlfn.TEXTJOIN("-",TRUE,M302,N302,O302,P302,Q302&amp;"W",R302))</f>
        <v>Straight Feeder-AL-Silver-PET-5W-2</v>
      </c>
      <c r="T302" s="14" t="str">
        <f>IF(COUNTIF(Cycletime[Element Desc.],ProjectsDB[[#This Row],[Element Desc.]])&gt;0,"Found","Not Found")</f>
        <v>Found</v>
      </c>
    </row>
    <row r="303" spans="2:20" x14ac:dyDescent="0.25">
      <c r="B303" s="8" t="s">
        <v>860</v>
      </c>
      <c r="C303" s="9" t="s">
        <v>861</v>
      </c>
      <c r="D303" s="9" t="s">
        <v>862</v>
      </c>
      <c r="E303" s="10">
        <v>1</v>
      </c>
      <c r="F303" s="9" t="s">
        <v>110</v>
      </c>
      <c r="G303" s="9" t="s">
        <v>705</v>
      </c>
      <c r="H303" s="11"/>
      <c r="I303" s="12">
        <v>450</v>
      </c>
      <c r="J303" s="12">
        <v>450</v>
      </c>
      <c r="K303" s="12"/>
      <c r="L303" s="12">
        <f t="array" ref="L303">IFERROR(LOOKUP(2^15,SEARCH({"40A","63A","80A","100A","125A","160A","200A","250A","400A","630A","800A","1000A","1250A","1600A","2000A","2500A","3200A","4000A","5000A","6300A"},UPPER(D303)),{40,63,80,100,125,160,200,250,400,630,800,1000,1250,1600,2000,2500,3200,4000,5000,6300}),0)</f>
        <v>3200</v>
      </c>
      <c r="M303" s="9" t="str">
        <f t="shared" si="21"/>
        <v>Elbow Edge</v>
      </c>
      <c r="N303" s="9" t="str">
        <f t="shared" si="22"/>
        <v>AL</v>
      </c>
      <c r="O303" s="13" t="str">
        <f t="shared" si="23"/>
        <v>Silver</v>
      </c>
      <c r="P303" s="9" t="str">
        <f t="shared" si="24"/>
        <v>PET</v>
      </c>
      <c r="Q303" s="9" t="str">
        <f t="shared" si="25"/>
        <v>5</v>
      </c>
      <c r="R3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3" s="14" t="str">
        <f>IF(ProjectsDB[[#This Row],[Item Type]]="Straight Plug-In",_xlfn.TEXTJOIN("-",TRUE,M303&amp;"-"&amp;_xlfn.LET(_xlpm.txt,ProjectsDB[[#This Row],[Assembly]],_xlpm.pos,FIND("SP",_xlpm.txt),_xlpm.pre,LEFT(_xlpm.txt,_xlpm.pos-1),IF(RIGHT(_xlpm.pre,3)="123","3PL",IF(RIGHT(_xlpm.pre,2)="12","2PL",IF(RIGHT(_xlpm.pre,1)="1","1PL","3PL")))),N303,O303,P303,Q303&amp;"W",R303),_xlfn.TEXTJOIN("-",TRUE,M303,N303,O303,P303,Q303&amp;"W",R303))</f>
        <v>Elbow Edge-AL-Silver-PET-5W-2</v>
      </c>
      <c r="T303" s="14" t="str">
        <f>IF(COUNTIF(Cycletime[Element Desc.],ProjectsDB[[#This Row],[Element Desc.]])&gt;0,"Found","Not Found")</f>
        <v>Found</v>
      </c>
    </row>
    <row r="304" spans="2:20" x14ac:dyDescent="0.25">
      <c r="B304" s="8" t="s">
        <v>863</v>
      </c>
      <c r="C304" s="9" t="s">
        <v>864</v>
      </c>
      <c r="D304" s="9" t="s">
        <v>865</v>
      </c>
      <c r="E304" s="10">
        <v>1</v>
      </c>
      <c r="F304" s="9" t="s">
        <v>110</v>
      </c>
      <c r="G304" s="9" t="s">
        <v>705</v>
      </c>
      <c r="H304" s="11"/>
      <c r="I304" s="12">
        <v>740</v>
      </c>
      <c r="J304" s="12">
        <v>300</v>
      </c>
      <c r="K304" s="12"/>
      <c r="L304" s="12">
        <f t="array" ref="L304">IFERROR(LOOKUP(2^15,SEARCH({"40A","63A","80A","100A","125A","160A","200A","250A","400A","630A","800A","1000A","1250A","1600A","2000A","2500A","3200A","4000A","5000A","6300A"},UPPER(D304)),{40,63,80,100,125,160,200,250,400,630,800,1000,1250,1600,2000,2500,3200,4000,5000,6300}),0)</f>
        <v>3200</v>
      </c>
      <c r="M304" s="9" t="str">
        <f t="shared" si="21"/>
        <v>Elbow Flat</v>
      </c>
      <c r="N304" s="9" t="str">
        <f t="shared" si="22"/>
        <v>AL</v>
      </c>
      <c r="O304" s="13" t="str">
        <f t="shared" si="23"/>
        <v>Silver</v>
      </c>
      <c r="P304" s="9" t="str">
        <f t="shared" si="24"/>
        <v>PET</v>
      </c>
      <c r="Q304" s="9" t="str">
        <f t="shared" si="25"/>
        <v>5</v>
      </c>
      <c r="R3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4" s="14" t="str">
        <f>IF(ProjectsDB[[#This Row],[Item Type]]="Straight Plug-In",_xlfn.TEXTJOIN("-",TRUE,M304&amp;"-"&amp;_xlfn.LET(_xlpm.txt,ProjectsDB[[#This Row],[Assembly]],_xlpm.pos,FIND("SP",_xlpm.txt),_xlpm.pre,LEFT(_xlpm.txt,_xlpm.pos-1),IF(RIGHT(_xlpm.pre,3)="123","3PL",IF(RIGHT(_xlpm.pre,2)="12","2PL",IF(RIGHT(_xlpm.pre,1)="1","1PL","3PL")))),N304,O304,P304,Q304&amp;"W",R304),_xlfn.TEXTJOIN("-",TRUE,M304,N304,O304,P304,Q304&amp;"W",R304))</f>
        <v>Elbow Flat-AL-Silver-PET-5W-2</v>
      </c>
      <c r="T304" s="14" t="str">
        <f>IF(COUNTIF(Cycletime[Element Desc.],ProjectsDB[[#This Row],[Element Desc.]])&gt;0,"Found","Not Found")</f>
        <v>Found</v>
      </c>
    </row>
    <row r="305" spans="2:20" x14ac:dyDescent="0.25">
      <c r="B305" s="8" t="s">
        <v>866</v>
      </c>
      <c r="C305" s="9" t="s">
        <v>867</v>
      </c>
      <c r="D305" s="9" t="s">
        <v>868</v>
      </c>
      <c r="E305" s="10">
        <v>1</v>
      </c>
      <c r="F305" s="9" t="s">
        <v>110</v>
      </c>
      <c r="G305" s="9" t="s">
        <v>705</v>
      </c>
      <c r="H305" s="11"/>
      <c r="I305" s="12">
        <v>1630</v>
      </c>
      <c r="J305" s="12"/>
      <c r="K305" s="12"/>
      <c r="L305" s="12">
        <f t="array" ref="L305">IFERROR(LOOKUP(2^15,SEARCH({"40A","63A","80A","100A","125A","160A","200A","250A","400A","630A","800A","1000A","1250A","1600A","2000A","2500A","3200A","4000A","5000A","6300A"},UPPER(D305)),{40,63,80,100,125,160,200,250,400,630,800,1000,1250,1600,2000,2500,3200,4000,5000,6300}),0)</f>
        <v>3200</v>
      </c>
      <c r="M305" s="9" t="str">
        <f t="shared" si="21"/>
        <v>Straight Feeder</v>
      </c>
      <c r="N305" s="9" t="str">
        <f t="shared" si="22"/>
        <v>AL</v>
      </c>
      <c r="O305" s="13" t="str">
        <f t="shared" si="23"/>
        <v>Silver</v>
      </c>
      <c r="P305" s="9" t="str">
        <f t="shared" si="24"/>
        <v>PET</v>
      </c>
      <c r="Q305" s="9" t="str">
        <f t="shared" si="25"/>
        <v>5</v>
      </c>
      <c r="R3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5" s="14" t="str">
        <f>IF(ProjectsDB[[#This Row],[Item Type]]="Straight Plug-In",_xlfn.TEXTJOIN("-",TRUE,M305&amp;"-"&amp;_xlfn.LET(_xlpm.txt,ProjectsDB[[#This Row],[Assembly]],_xlpm.pos,FIND("SP",_xlpm.txt),_xlpm.pre,LEFT(_xlpm.txt,_xlpm.pos-1),IF(RIGHT(_xlpm.pre,3)="123","3PL",IF(RIGHT(_xlpm.pre,2)="12","2PL",IF(RIGHT(_xlpm.pre,1)="1","1PL","3PL")))),N305,O305,P305,Q305&amp;"W",R305),_xlfn.TEXTJOIN("-",TRUE,M305,N305,O305,P305,Q305&amp;"W",R305))</f>
        <v>Straight Feeder-AL-Silver-PET-5W-2</v>
      </c>
      <c r="T305" s="14" t="str">
        <f>IF(COUNTIF(Cycletime[Element Desc.],ProjectsDB[[#This Row],[Element Desc.]])&gt;0,"Found","Not Found")</f>
        <v>Found</v>
      </c>
    </row>
    <row r="306" spans="2:20" x14ac:dyDescent="0.25">
      <c r="B306" s="8" t="s">
        <v>869</v>
      </c>
      <c r="C306" s="9" t="s">
        <v>870</v>
      </c>
      <c r="D306" s="9" t="s">
        <v>871</v>
      </c>
      <c r="E306" s="10">
        <v>1</v>
      </c>
      <c r="F306" s="9" t="s">
        <v>110</v>
      </c>
      <c r="G306" s="9" t="s">
        <v>705</v>
      </c>
      <c r="H306" s="11"/>
      <c r="I306" s="12">
        <v>300</v>
      </c>
      <c r="J306" s="12">
        <v>640</v>
      </c>
      <c r="K306" s="12">
        <v>450</v>
      </c>
      <c r="L306" s="12">
        <f t="array" ref="L306">IFERROR(LOOKUP(2^15,SEARCH({"40A","63A","80A","100A","125A","160A","200A","250A","400A","630A","800A","1000A","1250A","1600A","2000A","2500A","3200A","4000A","5000A","6300A"},UPPER(D306)),{40,63,80,100,125,160,200,250,400,630,800,1000,1250,1600,2000,2500,3200,4000,5000,6300}),0)</f>
        <v>3200</v>
      </c>
      <c r="M306" s="9" t="str">
        <f t="shared" si="21"/>
        <v>Offset Flat</v>
      </c>
      <c r="N306" s="9" t="str">
        <f t="shared" si="22"/>
        <v>AL</v>
      </c>
      <c r="O306" s="13" t="str">
        <f t="shared" si="23"/>
        <v>Silver</v>
      </c>
      <c r="P306" s="9" t="str">
        <f t="shared" si="24"/>
        <v>PET</v>
      </c>
      <c r="Q306" s="9" t="str">
        <f t="shared" si="25"/>
        <v>5</v>
      </c>
      <c r="R3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6" s="14" t="str">
        <f>IF(ProjectsDB[[#This Row],[Item Type]]="Straight Plug-In",_xlfn.TEXTJOIN("-",TRUE,M306&amp;"-"&amp;_xlfn.LET(_xlpm.txt,ProjectsDB[[#This Row],[Assembly]],_xlpm.pos,FIND("SP",_xlpm.txt),_xlpm.pre,LEFT(_xlpm.txt,_xlpm.pos-1),IF(RIGHT(_xlpm.pre,3)="123","3PL",IF(RIGHT(_xlpm.pre,2)="12","2PL",IF(RIGHT(_xlpm.pre,1)="1","1PL","3PL")))),N306,O306,P306,Q306&amp;"W",R306),_xlfn.TEXTJOIN("-",TRUE,M306,N306,O306,P306,Q306&amp;"W",R306))</f>
        <v>Offset Flat-AL-Silver-PET-5W-2</v>
      </c>
      <c r="T306" s="14" t="str">
        <f>IF(COUNTIF(Cycletime[Element Desc.],ProjectsDB[[#This Row],[Element Desc.]])&gt;0,"Found","Not Found")</f>
        <v>Found</v>
      </c>
    </row>
    <row r="307" spans="2:20" x14ac:dyDescent="0.25">
      <c r="B307" s="8" t="s">
        <v>872</v>
      </c>
      <c r="C307" s="9" t="s">
        <v>873</v>
      </c>
      <c r="D307" s="9" t="s">
        <v>874</v>
      </c>
      <c r="E307" s="10">
        <v>1</v>
      </c>
      <c r="F307" s="9" t="s">
        <v>110</v>
      </c>
      <c r="G307" s="9" t="s">
        <v>705</v>
      </c>
      <c r="H307" s="11"/>
      <c r="I307" s="12">
        <v>1460</v>
      </c>
      <c r="J307" s="12"/>
      <c r="K307" s="12"/>
      <c r="L307" s="12">
        <f t="array" ref="L307">IFERROR(LOOKUP(2^15,SEARCH({"40A","63A","80A","100A","125A","160A","200A","250A","400A","630A","800A","1000A","1250A","1600A","2000A","2500A","3200A","4000A","5000A","6300A"},UPPER(D307)),{40,63,80,100,125,160,200,250,400,630,800,1000,1250,1600,2000,2500,3200,4000,5000,6300}),0)</f>
        <v>3200</v>
      </c>
      <c r="M307" s="9" t="str">
        <f t="shared" si="21"/>
        <v>Straight Feeder</v>
      </c>
      <c r="N307" s="9" t="str">
        <f t="shared" si="22"/>
        <v>AL</v>
      </c>
      <c r="O307" s="13" t="str">
        <f t="shared" si="23"/>
        <v>Silver</v>
      </c>
      <c r="P307" s="9" t="str">
        <f t="shared" si="24"/>
        <v>PET</v>
      </c>
      <c r="Q307" s="9" t="str">
        <f t="shared" si="25"/>
        <v>5</v>
      </c>
      <c r="R3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7" s="14" t="str">
        <f>IF(ProjectsDB[[#This Row],[Item Type]]="Straight Plug-In",_xlfn.TEXTJOIN("-",TRUE,M307&amp;"-"&amp;_xlfn.LET(_xlpm.txt,ProjectsDB[[#This Row],[Assembly]],_xlpm.pos,FIND("SP",_xlpm.txt),_xlpm.pre,LEFT(_xlpm.txt,_xlpm.pos-1),IF(RIGHT(_xlpm.pre,3)="123","3PL",IF(RIGHT(_xlpm.pre,2)="12","2PL",IF(RIGHT(_xlpm.pre,1)="1","1PL","3PL")))),N307,O307,P307,Q307&amp;"W",R307),_xlfn.TEXTJOIN("-",TRUE,M307,N307,O307,P307,Q307&amp;"W",R307))</f>
        <v>Straight Feeder-AL-Silver-PET-5W-2</v>
      </c>
      <c r="T307" s="14" t="str">
        <f>IF(COUNTIF(Cycletime[Element Desc.],ProjectsDB[[#This Row],[Element Desc.]])&gt;0,"Found","Not Found")</f>
        <v>Found</v>
      </c>
    </row>
    <row r="308" spans="2:20" x14ac:dyDescent="0.25">
      <c r="B308" s="8" t="s">
        <v>875</v>
      </c>
      <c r="C308" s="9" t="s">
        <v>876</v>
      </c>
      <c r="D308" s="9" t="s">
        <v>877</v>
      </c>
      <c r="E308" s="10">
        <v>1</v>
      </c>
      <c r="F308" s="9" t="s">
        <v>110</v>
      </c>
      <c r="G308" s="9" t="s">
        <v>705</v>
      </c>
      <c r="H308" s="11"/>
      <c r="I308" s="12">
        <v>555</v>
      </c>
      <c r="J308" s="12">
        <v>1050</v>
      </c>
      <c r="K308" s="12"/>
      <c r="L308" s="12">
        <f t="array" ref="L308">IFERROR(LOOKUP(2^15,SEARCH({"40A","63A","80A","100A","125A","160A","200A","250A","400A","630A","800A","1000A","1250A","1600A","2000A","2500A","3200A","4000A","5000A","6300A"},UPPER(D308)),{40,63,80,100,125,160,200,250,400,630,800,1000,1250,1600,2000,2500,3200,4000,5000,6300}),0)</f>
        <v>3200</v>
      </c>
      <c r="M308" s="9" t="str">
        <f t="shared" si="21"/>
        <v>Elbow Edge</v>
      </c>
      <c r="N308" s="9" t="str">
        <f t="shared" si="22"/>
        <v>AL</v>
      </c>
      <c r="O308" s="13" t="str">
        <f t="shared" si="23"/>
        <v>Silver</v>
      </c>
      <c r="P308" s="9" t="str">
        <f t="shared" si="24"/>
        <v>PET</v>
      </c>
      <c r="Q308" s="9" t="str">
        <f t="shared" si="25"/>
        <v>4</v>
      </c>
      <c r="R3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8" s="14" t="str">
        <f>IF(ProjectsDB[[#This Row],[Item Type]]="Straight Plug-In",_xlfn.TEXTJOIN("-",TRUE,M308&amp;"-"&amp;_xlfn.LET(_xlpm.txt,ProjectsDB[[#This Row],[Assembly]],_xlpm.pos,FIND("SP",_xlpm.txt),_xlpm.pre,LEFT(_xlpm.txt,_xlpm.pos-1),IF(RIGHT(_xlpm.pre,3)="123","3PL",IF(RIGHT(_xlpm.pre,2)="12","2PL",IF(RIGHT(_xlpm.pre,1)="1","1PL","3PL")))),N308,O308,P308,Q308&amp;"W",R308),_xlfn.TEXTJOIN("-",TRUE,M308,N308,O308,P308,Q308&amp;"W",R308))</f>
        <v>Elbow Edge-AL-Silver-PET-4W-2</v>
      </c>
      <c r="T308" s="14" t="str">
        <f>IF(COUNTIF(Cycletime[Element Desc.],ProjectsDB[[#This Row],[Element Desc.]])&gt;0,"Found","Not Found")</f>
        <v>Found</v>
      </c>
    </row>
    <row r="309" spans="2:20" x14ac:dyDescent="0.25">
      <c r="B309" s="8" t="s">
        <v>878</v>
      </c>
      <c r="C309" s="9" t="s">
        <v>648</v>
      </c>
      <c r="D309" s="9" t="s">
        <v>649</v>
      </c>
      <c r="E309" s="10">
        <v>1</v>
      </c>
      <c r="F309" s="9" t="s">
        <v>110</v>
      </c>
      <c r="G309" s="9" t="s">
        <v>705</v>
      </c>
      <c r="H309" s="11"/>
      <c r="I309" s="12">
        <v>1680</v>
      </c>
      <c r="J309" s="12"/>
      <c r="K309" s="12"/>
      <c r="L309" s="12">
        <f t="array" ref="L309">IFERROR(LOOKUP(2^15,SEARCH({"40A","63A","80A","100A","125A","160A","200A","250A","400A","630A","800A","1000A","1250A","1600A","2000A","2500A","3200A","4000A","5000A","6300A"},UPPER(D309)),{40,63,80,100,125,160,200,250,400,630,800,1000,1250,1600,2000,2500,3200,4000,5000,6300}),0)</f>
        <v>3200</v>
      </c>
      <c r="M309" s="9" t="str">
        <f t="shared" si="21"/>
        <v>Straight Feeder</v>
      </c>
      <c r="N309" s="9" t="str">
        <f t="shared" si="22"/>
        <v>AL</v>
      </c>
      <c r="O309" s="13" t="str">
        <f t="shared" si="23"/>
        <v>Silver</v>
      </c>
      <c r="P309" s="9" t="str">
        <f t="shared" si="24"/>
        <v>PET</v>
      </c>
      <c r="Q309" s="9" t="str">
        <f t="shared" si="25"/>
        <v>4</v>
      </c>
      <c r="R3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9" s="14" t="str">
        <f>IF(ProjectsDB[[#This Row],[Item Type]]="Straight Plug-In",_xlfn.TEXTJOIN("-",TRUE,M309&amp;"-"&amp;_xlfn.LET(_xlpm.txt,ProjectsDB[[#This Row],[Assembly]],_xlpm.pos,FIND("SP",_xlpm.txt),_xlpm.pre,LEFT(_xlpm.txt,_xlpm.pos-1),IF(RIGHT(_xlpm.pre,3)="123","3PL",IF(RIGHT(_xlpm.pre,2)="12","2PL",IF(RIGHT(_xlpm.pre,1)="1","1PL","3PL")))),N309,O309,P309,Q309&amp;"W",R309),_xlfn.TEXTJOIN("-",TRUE,M309,N309,O309,P309,Q309&amp;"W",R309))</f>
        <v>Straight Feeder-AL-Silver-PET-4W-2</v>
      </c>
      <c r="T309" s="14" t="str">
        <f>IF(COUNTIF(Cycletime[Element Desc.],ProjectsDB[[#This Row],[Element Desc.]])&gt;0,"Found","Not Found")</f>
        <v>Found</v>
      </c>
    </row>
    <row r="310" spans="2:20" x14ac:dyDescent="0.25">
      <c r="B310" s="8" t="s">
        <v>879</v>
      </c>
      <c r="C310" s="9" t="s">
        <v>880</v>
      </c>
      <c r="D310" s="9" t="s">
        <v>881</v>
      </c>
      <c r="E310" s="10">
        <v>1</v>
      </c>
      <c r="F310" s="9" t="s">
        <v>110</v>
      </c>
      <c r="G310" s="9" t="s">
        <v>705</v>
      </c>
      <c r="H310" s="11"/>
      <c r="I310" s="12">
        <v>920</v>
      </c>
      <c r="J310" s="12">
        <v>450</v>
      </c>
      <c r="K310" s="12"/>
      <c r="L310" s="12">
        <f t="array" ref="L310">IFERROR(LOOKUP(2^15,SEARCH({"40A","63A","80A","100A","125A","160A","200A","250A","400A","630A","800A","1000A","1250A","1600A","2000A","2500A","3200A","4000A","5000A","6300A"},UPPER(D310)),{40,63,80,100,125,160,200,250,400,630,800,1000,1250,1600,2000,2500,3200,4000,5000,6300}),0)</f>
        <v>3200</v>
      </c>
      <c r="M310" s="9" t="str">
        <f t="shared" si="21"/>
        <v>Elbow Edge</v>
      </c>
      <c r="N310" s="9" t="str">
        <f t="shared" si="22"/>
        <v>AL</v>
      </c>
      <c r="O310" s="13" t="str">
        <f t="shared" si="23"/>
        <v>Silver</v>
      </c>
      <c r="P310" s="9" t="str">
        <f t="shared" si="24"/>
        <v>PET</v>
      </c>
      <c r="Q310" s="9" t="str">
        <f t="shared" si="25"/>
        <v>4</v>
      </c>
      <c r="R3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0" s="14" t="str">
        <f>IF(ProjectsDB[[#This Row],[Item Type]]="Straight Plug-In",_xlfn.TEXTJOIN("-",TRUE,M310&amp;"-"&amp;_xlfn.LET(_xlpm.txt,ProjectsDB[[#This Row],[Assembly]],_xlpm.pos,FIND("SP",_xlpm.txt),_xlpm.pre,LEFT(_xlpm.txt,_xlpm.pos-1),IF(RIGHT(_xlpm.pre,3)="123","3PL",IF(RIGHT(_xlpm.pre,2)="12","2PL",IF(RIGHT(_xlpm.pre,1)="1","1PL","3PL")))),N310,O310,P310,Q310&amp;"W",R310),_xlfn.TEXTJOIN("-",TRUE,M310,N310,O310,P310,Q310&amp;"W",R310))</f>
        <v>Elbow Edge-AL-Silver-PET-4W-2</v>
      </c>
      <c r="T310" s="14" t="str">
        <f>IF(COUNTIF(Cycletime[Element Desc.],ProjectsDB[[#This Row],[Element Desc.]])&gt;0,"Found","Not Found")</f>
        <v>Found</v>
      </c>
    </row>
    <row r="311" spans="2:20" x14ac:dyDescent="0.25">
      <c r="B311" s="8" t="s">
        <v>882</v>
      </c>
      <c r="C311" s="9" t="s">
        <v>883</v>
      </c>
      <c r="D311" s="9" t="s">
        <v>884</v>
      </c>
      <c r="E311" s="10">
        <v>1</v>
      </c>
      <c r="F311" s="9" t="s">
        <v>110</v>
      </c>
      <c r="G311" s="9" t="s">
        <v>705</v>
      </c>
      <c r="H311" s="11"/>
      <c r="I311" s="12">
        <v>520</v>
      </c>
      <c r="J311" s="12">
        <v>825</v>
      </c>
      <c r="K311" s="12"/>
      <c r="L311" s="12">
        <f t="array" ref="L311">IFERROR(LOOKUP(2^15,SEARCH({"40A","63A","80A","100A","125A","160A","200A","250A","400A","630A","800A","1000A","1250A","1600A","2000A","2500A","3200A","4000A","5000A","6300A"},UPPER(D311)),{40,63,80,100,125,160,200,250,400,630,800,1000,1250,1600,2000,2500,3200,4000,5000,6300}),0)</f>
        <v>3200</v>
      </c>
      <c r="M311" s="9" t="str">
        <f t="shared" si="21"/>
        <v>Elbow Edge</v>
      </c>
      <c r="N311" s="9" t="str">
        <f t="shared" si="22"/>
        <v>AL</v>
      </c>
      <c r="O311" s="13" t="str">
        <f t="shared" si="23"/>
        <v>Silver</v>
      </c>
      <c r="P311" s="9" t="str">
        <f t="shared" si="24"/>
        <v>PET</v>
      </c>
      <c r="Q311" s="9" t="str">
        <f t="shared" si="25"/>
        <v>4</v>
      </c>
      <c r="R3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1" s="14" t="str">
        <f>IF(ProjectsDB[[#This Row],[Item Type]]="Straight Plug-In",_xlfn.TEXTJOIN("-",TRUE,M311&amp;"-"&amp;_xlfn.LET(_xlpm.txt,ProjectsDB[[#This Row],[Assembly]],_xlpm.pos,FIND("SP",_xlpm.txt),_xlpm.pre,LEFT(_xlpm.txt,_xlpm.pos-1),IF(RIGHT(_xlpm.pre,3)="123","3PL",IF(RIGHT(_xlpm.pre,2)="12","2PL",IF(RIGHT(_xlpm.pre,1)="1","1PL","3PL")))),N311,O311,P311,Q311&amp;"W",R311),_xlfn.TEXTJOIN("-",TRUE,M311,N311,O311,P311,Q311&amp;"W",R311))</f>
        <v>Elbow Edge-AL-Silver-PET-4W-2</v>
      </c>
      <c r="T311" s="14" t="str">
        <f>IF(COUNTIF(Cycletime[Element Desc.],ProjectsDB[[#This Row],[Element Desc.]])&gt;0,"Found","Not Found")</f>
        <v>Found</v>
      </c>
    </row>
    <row r="312" spans="2:20" x14ac:dyDescent="0.25">
      <c r="B312" s="8" t="s">
        <v>885</v>
      </c>
      <c r="C312" s="9" t="s">
        <v>886</v>
      </c>
      <c r="D312" s="9" t="s">
        <v>887</v>
      </c>
      <c r="E312" s="10">
        <v>1</v>
      </c>
      <c r="F312" s="9" t="s">
        <v>110</v>
      </c>
      <c r="G312" s="9" t="s">
        <v>705</v>
      </c>
      <c r="H312" s="11"/>
      <c r="I312" s="12">
        <v>960</v>
      </c>
      <c r="J312" s="12"/>
      <c r="K312" s="12"/>
      <c r="L312" s="12">
        <f t="array" ref="L312">IFERROR(LOOKUP(2^15,SEARCH({"40A","63A","80A","100A","125A","160A","200A","250A","400A","630A","800A","1000A","1250A","1600A","2000A","2500A","3200A","4000A","5000A","6300A"},UPPER(D312)),{40,63,80,100,125,160,200,250,400,630,800,1000,1250,1600,2000,2500,3200,4000,5000,6300}),0)</f>
        <v>3200</v>
      </c>
      <c r="M312" s="9" t="str">
        <f t="shared" si="21"/>
        <v>Straight Feeder</v>
      </c>
      <c r="N312" s="9" t="str">
        <f t="shared" si="22"/>
        <v>AL</v>
      </c>
      <c r="O312" s="13" t="str">
        <f t="shared" si="23"/>
        <v>Silver</v>
      </c>
      <c r="P312" s="9" t="str">
        <f t="shared" si="24"/>
        <v>PET</v>
      </c>
      <c r="Q312" s="9" t="str">
        <f t="shared" si="25"/>
        <v>4</v>
      </c>
      <c r="R3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2" s="14" t="str">
        <f>IF(ProjectsDB[[#This Row],[Item Type]]="Straight Plug-In",_xlfn.TEXTJOIN("-",TRUE,M312&amp;"-"&amp;_xlfn.LET(_xlpm.txt,ProjectsDB[[#This Row],[Assembly]],_xlpm.pos,FIND("SP",_xlpm.txt),_xlpm.pre,LEFT(_xlpm.txt,_xlpm.pos-1),IF(RIGHT(_xlpm.pre,3)="123","3PL",IF(RIGHT(_xlpm.pre,2)="12","2PL",IF(RIGHT(_xlpm.pre,1)="1","1PL","3PL")))),N312,O312,P312,Q312&amp;"W",R312),_xlfn.TEXTJOIN("-",TRUE,M312,N312,O312,P312,Q312&amp;"W",R312))</f>
        <v>Straight Feeder-AL-Silver-PET-4W-2</v>
      </c>
      <c r="T312" s="14" t="str">
        <f>IF(COUNTIF(Cycletime[Element Desc.],ProjectsDB[[#This Row],[Element Desc.]])&gt;0,"Found","Not Found")</f>
        <v>Found</v>
      </c>
    </row>
    <row r="313" spans="2:20" x14ac:dyDescent="0.25">
      <c r="B313" s="8" t="s">
        <v>888</v>
      </c>
      <c r="C313" s="9" t="s">
        <v>144</v>
      </c>
      <c r="D313" s="9" t="s">
        <v>145</v>
      </c>
      <c r="E313" s="10">
        <v>5</v>
      </c>
      <c r="F313" s="9" t="s">
        <v>110</v>
      </c>
      <c r="G313" s="9" t="s">
        <v>705</v>
      </c>
      <c r="H313" s="11"/>
      <c r="I313" s="12"/>
      <c r="J313" s="12"/>
      <c r="K313" s="12"/>
      <c r="L313" s="12">
        <f t="array" ref="L313">IFERROR(LOOKUP(2^15,SEARCH({"40A","63A","80A","100A","125A","160A","200A","250A","400A","630A","800A","1000A","1250A","1600A","2000A","2500A","3200A","4000A","5000A","6300A"},UPPER(D313)),{40,63,80,100,125,160,200,250,400,630,800,1000,1250,1600,2000,2500,3200,4000,5000,6300}),0)</f>
        <v>3200</v>
      </c>
      <c r="M313" s="9" t="str">
        <f t="shared" si="21"/>
        <v>Joint Pack</v>
      </c>
      <c r="N313" s="9" t="str">
        <f t="shared" si="22"/>
        <v>AL</v>
      </c>
      <c r="O313" s="13" t="str">
        <f t="shared" si="23"/>
        <v>Silver</v>
      </c>
      <c r="P313" s="9" t="str">
        <f t="shared" si="24"/>
        <v>None</v>
      </c>
      <c r="Q313" s="9" t="str">
        <f t="shared" si="25"/>
        <v>4</v>
      </c>
      <c r="R3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3" s="14" t="str">
        <f>IF(ProjectsDB[[#This Row],[Item Type]]="Straight Plug-In",_xlfn.TEXTJOIN("-",TRUE,M313&amp;"-"&amp;_xlfn.LET(_xlpm.txt,ProjectsDB[[#This Row],[Assembly]],_xlpm.pos,FIND("SP",_xlpm.txt),_xlpm.pre,LEFT(_xlpm.txt,_xlpm.pos-1),IF(RIGHT(_xlpm.pre,3)="123","3PL",IF(RIGHT(_xlpm.pre,2)="12","2PL",IF(RIGHT(_xlpm.pre,1)="1","1PL","3PL")))),N313,O313,P313,Q313&amp;"W",R313),_xlfn.TEXTJOIN("-",TRUE,M313,N313,O313,P313,Q313&amp;"W",R313))</f>
        <v>Joint Pack-AL-Silver-None-4W-2</v>
      </c>
      <c r="T313" s="14" t="str">
        <f>IF(COUNTIF(Cycletime[Element Desc.],ProjectsDB[[#This Row],[Element Desc.]])&gt;0,"Found","Not Found")</f>
        <v>Found</v>
      </c>
    </row>
    <row r="314" spans="2:20" x14ac:dyDescent="0.25">
      <c r="B314" s="8" t="s">
        <v>889</v>
      </c>
      <c r="C314" s="9" t="s">
        <v>697</v>
      </c>
      <c r="D314" s="9" t="s">
        <v>698</v>
      </c>
      <c r="E314" s="10">
        <v>7</v>
      </c>
      <c r="F314" s="9" t="s">
        <v>110</v>
      </c>
      <c r="G314" s="9" t="s">
        <v>705</v>
      </c>
      <c r="H314" s="11"/>
      <c r="I314" s="12"/>
      <c r="J314" s="12"/>
      <c r="K314" s="12"/>
      <c r="L314" s="12">
        <f t="array" ref="L314">IFERROR(LOOKUP(2^15,SEARCH({"40A","63A","80A","100A","125A","160A","200A","250A","400A","630A","800A","1000A","1250A","1600A","2000A","2500A","3200A","4000A","5000A","6300A"},UPPER(D314)),{40,63,80,100,125,160,200,250,400,630,800,1000,1250,1600,2000,2500,3200,4000,5000,6300}),0)</f>
        <v>3200</v>
      </c>
      <c r="M314" s="9" t="str">
        <f t="shared" si="21"/>
        <v>Joint Pack</v>
      </c>
      <c r="N314" s="9" t="str">
        <f t="shared" si="22"/>
        <v>AL</v>
      </c>
      <c r="O314" s="13" t="str">
        <f t="shared" si="23"/>
        <v>Silver</v>
      </c>
      <c r="P314" s="9" t="str">
        <f t="shared" si="24"/>
        <v>None</v>
      </c>
      <c r="Q314" s="9" t="str">
        <f t="shared" si="25"/>
        <v>5</v>
      </c>
      <c r="R3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4" s="14" t="str">
        <f>IF(ProjectsDB[[#This Row],[Item Type]]="Straight Plug-In",_xlfn.TEXTJOIN("-",TRUE,M314&amp;"-"&amp;_xlfn.LET(_xlpm.txt,ProjectsDB[[#This Row],[Assembly]],_xlpm.pos,FIND("SP",_xlpm.txt),_xlpm.pre,LEFT(_xlpm.txt,_xlpm.pos-1),IF(RIGHT(_xlpm.pre,3)="123","3PL",IF(RIGHT(_xlpm.pre,2)="12","2PL",IF(RIGHT(_xlpm.pre,1)="1","1PL","3PL")))),N314,O314,P314,Q314&amp;"W",R314),_xlfn.TEXTJOIN("-",TRUE,M314,N314,O314,P314,Q314&amp;"W",R314))</f>
        <v>Joint Pack-AL-Silver-None-5W-2</v>
      </c>
      <c r="T314" s="14" t="str">
        <f>IF(COUNTIF(Cycletime[Element Desc.],ProjectsDB[[#This Row],[Element Desc.]])&gt;0,"Found","Not Found")</f>
        <v>Found</v>
      </c>
    </row>
    <row r="315" spans="2:20" x14ac:dyDescent="0.25">
      <c r="B315" s="8" t="s">
        <v>890</v>
      </c>
      <c r="C315" s="9" t="s">
        <v>891</v>
      </c>
      <c r="D315" s="9" t="s">
        <v>892</v>
      </c>
      <c r="E315" s="10">
        <v>1</v>
      </c>
      <c r="F315" s="9" t="s">
        <v>110</v>
      </c>
      <c r="G315" s="9" t="s">
        <v>893</v>
      </c>
      <c r="H315" s="11"/>
      <c r="I315" s="12">
        <v>1120</v>
      </c>
      <c r="J315" s="12"/>
      <c r="K315" s="12"/>
      <c r="L315" s="12">
        <f t="array" ref="L315">IFERROR(LOOKUP(2^15,SEARCH({"40A","63A","80A","100A","125A","160A","200A","250A","400A","630A","800A","1000A","1250A","1600A","2000A","2500A","3200A","4000A","5000A","6300A"},UPPER(D315)),{40,63,80,100,125,160,200,250,400,630,800,1000,1250,1600,2000,2500,3200,4000,5000,6300}),0)</f>
        <v>1600</v>
      </c>
      <c r="M315" s="9" t="str">
        <f t="shared" si="21"/>
        <v>Straight Feeder</v>
      </c>
      <c r="N315" s="9" t="str">
        <f t="shared" si="22"/>
        <v>AL</v>
      </c>
      <c r="O315" s="13" t="str">
        <f t="shared" si="23"/>
        <v>Silver</v>
      </c>
      <c r="P315" s="9" t="str">
        <f t="shared" si="24"/>
        <v>PET</v>
      </c>
      <c r="Q315" s="9" t="str">
        <f t="shared" si="25"/>
        <v>5</v>
      </c>
      <c r="R3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5" s="14" t="str">
        <f>IF(ProjectsDB[[#This Row],[Item Type]]="Straight Plug-In",_xlfn.TEXTJOIN("-",TRUE,M315&amp;"-"&amp;_xlfn.LET(_xlpm.txt,ProjectsDB[[#This Row],[Assembly]],_xlpm.pos,FIND("SP",_xlpm.txt),_xlpm.pre,LEFT(_xlpm.txt,_xlpm.pos-1),IF(RIGHT(_xlpm.pre,3)="123","3PL",IF(RIGHT(_xlpm.pre,2)="12","2PL",IF(RIGHT(_xlpm.pre,1)="1","1PL","3PL")))),N315,O315,P315,Q315&amp;"W",R315),_xlfn.TEXTJOIN("-",TRUE,M315,N315,O315,P315,Q315&amp;"W",R315))</f>
        <v>Straight Feeder-AL-Silver-PET-5W-1</v>
      </c>
      <c r="T315" s="14" t="str">
        <f>IF(COUNTIF(Cycletime[Element Desc.],ProjectsDB[[#This Row],[Element Desc.]])&gt;0,"Found","Not Found")</f>
        <v>Found</v>
      </c>
    </row>
    <row r="316" spans="2:20" x14ac:dyDescent="0.25">
      <c r="B316" s="8" t="s">
        <v>894</v>
      </c>
      <c r="C316" s="9" t="s">
        <v>895</v>
      </c>
      <c r="D316" s="9" t="s">
        <v>896</v>
      </c>
      <c r="E316" s="10">
        <v>1</v>
      </c>
      <c r="F316" s="9" t="s">
        <v>110</v>
      </c>
      <c r="G316" s="9" t="s">
        <v>893</v>
      </c>
      <c r="H316" s="11"/>
      <c r="I316" s="12">
        <v>680</v>
      </c>
      <c r="J316" s="12">
        <v>580</v>
      </c>
      <c r="K316" s="12"/>
      <c r="L316" s="12">
        <f t="array" ref="L316">IFERROR(LOOKUP(2^15,SEARCH({"40A","63A","80A","100A","125A","160A","200A","250A","400A","630A","800A","1000A","1250A","1600A","2000A","2500A","3200A","4000A","5000A","6300A"},UPPER(D316)),{40,63,80,100,125,160,200,250,400,630,800,1000,1250,1600,2000,2500,3200,4000,5000,6300}),0)</f>
        <v>1600</v>
      </c>
      <c r="M316" s="9" t="str">
        <f t="shared" si="21"/>
        <v>Elbow Edge</v>
      </c>
      <c r="N316" s="9" t="str">
        <f t="shared" si="22"/>
        <v>AL</v>
      </c>
      <c r="O316" s="13" t="str">
        <f t="shared" si="23"/>
        <v>Silver</v>
      </c>
      <c r="P316" s="9" t="str">
        <f t="shared" si="24"/>
        <v>PET</v>
      </c>
      <c r="Q316" s="9" t="str">
        <f t="shared" si="25"/>
        <v>5</v>
      </c>
      <c r="R3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6" s="14" t="str">
        <f>IF(ProjectsDB[[#This Row],[Item Type]]="Straight Plug-In",_xlfn.TEXTJOIN("-",TRUE,M316&amp;"-"&amp;_xlfn.LET(_xlpm.txt,ProjectsDB[[#This Row],[Assembly]],_xlpm.pos,FIND("SP",_xlpm.txt),_xlpm.pre,LEFT(_xlpm.txt,_xlpm.pos-1),IF(RIGHT(_xlpm.pre,3)="123","3PL",IF(RIGHT(_xlpm.pre,2)="12","2PL",IF(RIGHT(_xlpm.pre,1)="1","1PL","3PL")))),N316,O316,P316,Q316&amp;"W",R316),_xlfn.TEXTJOIN("-",TRUE,M316,N316,O316,P316,Q316&amp;"W",R316))</f>
        <v>Elbow Edge-AL-Silver-PET-5W-1</v>
      </c>
      <c r="T316" s="14" t="str">
        <f>IF(COUNTIF(Cycletime[Element Desc.],ProjectsDB[[#This Row],[Element Desc.]])&gt;0,"Found","Not Found")</f>
        <v>Found</v>
      </c>
    </row>
    <row r="317" spans="2:20" x14ac:dyDescent="0.25">
      <c r="B317" s="8" t="s">
        <v>897</v>
      </c>
      <c r="C317" s="9" t="s">
        <v>898</v>
      </c>
      <c r="D317" s="9" t="s">
        <v>899</v>
      </c>
      <c r="E317" s="10">
        <v>1</v>
      </c>
      <c r="F317" s="9" t="s">
        <v>110</v>
      </c>
      <c r="G317" s="9" t="s">
        <v>893</v>
      </c>
      <c r="H317" s="11"/>
      <c r="I317" s="12">
        <v>940</v>
      </c>
      <c r="J317" s="12">
        <v>445</v>
      </c>
      <c r="K317" s="12"/>
      <c r="L317" s="12">
        <f t="array" ref="L317">IFERROR(LOOKUP(2^15,SEARCH({"40A","63A","80A","100A","125A","160A","200A","250A","400A","630A","800A","1000A","1250A","1600A","2000A","2500A","3200A","4000A","5000A","6300A"},UPPER(D317)),{40,63,80,100,125,160,200,250,400,630,800,1000,1250,1600,2000,2500,3200,4000,5000,6300}),0)</f>
        <v>1600</v>
      </c>
      <c r="M317" s="9" t="str">
        <f t="shared" si="21"/>
        <v>Elbow Flat</v>
      </c>
      <c r="N317" s="9" t="str">
        <f t="shared" si="22"/>
        <v>AL</v>
      </c>
      <c r="O317" s="13" t="str">
        <f t="shared" si="23"/>
        <v>Silver</v>
      </c>
      <c r="P317" s="9" t="str">
        <f t="shared" si="24"/>
        <v>PET</v>
      </c>
      <c r="Q317" s="9" t="str">
        <f t="shared" si="25"/>
        <v>5</v>
      </c>
      <c r="R3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7" s="14" t="str">
        <f>IF(ProjectsDB[[#This Row],[Item Type]]="Straight Plug-In",_xlfn.TEXTJOIN("-",TRUE,M317&amp;"-"&amp;_xlfn.LET(_xlpm.txt,ProjectsDB[[#This Row],[Assembly]],_xlpm.pos,FIND("SP",_xlpm.txt),_xlpm.pre,LEFT(_xlpm.txt,_xlpm.pos-1),IF(RIGHT(_xlpm.pre,3)="123","3PL",IF(RIGHT(_xlpm.pre,2)="12","2PL",IF(RIGHT(_xlpm.pre,1)="1","1PL","3PL")))),N317,O317,P317,Q317&amp;"W",R317),_xlfn.TEXTJOIN("-",TRUE,M317,N317,O317,P317,Q317&amp;"W",R317))</f>
        <v>Elbow Flat-AL-Silver-PET-5W-1</v>
      </c>
      <c r="T317" s="14" t="str">
        <f>IF(COUNTIF(Cycletime[Element Desc.],ProjectsDB[[#This Row],[Element Desc.]])&gt;0,"Found","Not Found")</f>
        <v>Found</v>
      </c>
    </row>
    <row r="318" spans="2:20" x14ac:dyDescent="0.25">
      <c r="B318" s="8" t="s">
        <v>900</v>
      </c>
      <c r="C318" s="9" t="s">
        <v>901</v>
      </c>
      <c r="D318" s="9" t="s">
        <v>902</v>
      </c>
      <c r="E318" s="10">
        <v>1</v>
      </c>
      <c r="F318" s="9" t="s">
        <v>110</v>
      </c>
      <c r="G318" s="9" t="s">
        <v>893</v>
      </c>
      <c r="H318" s="11"/>
      <c r="I318" s="12">
        <v>1115</v>
      </c>
      <c r="J318" s="12"/>
      <c r="K318" s="12"/>
      <c r="L318" s="12">
        <f t="array" ref="L318">IFERROR(LOOKUP(2^15,SEARCH({"40A","63A","80A","100A","125A","160A","200A","250A","400A","630A","800A","1000A","1250A","1600A","2000A","2500A","3200A","4000A","5000A","6300A"},UPPER(D318)),{40,63,80,100,125,160,200,250,400,630,800,1000,1250,1600,2000,2500,3200,4000,5000,6300}),0)</f>
        <v>1600</v>
      </c>
      <c r="M318" s="9" t="str">
        <f t="shared" si="21"/>
        <v>Straight Feeder</v>
      </c>
      <c r="N318" s="9" t="str">
        <f t="shared" si="22"/>
        <v>AL</v>
      </c>
      <c r="O318" s="13" t="str">
        <f t="shared" si="23"/>
        <v>Silver</v>
      </c>
      <c r="P318" s="9" t="str">
        <f t="shared" si="24"/>
        <v>PET</v>
      </c>
      <c r="Q318" s="9" t="str">
        <f t="shared" si="25"/>
        <v>5</v>
      </c>
      <c r="R3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8" s="14" t="str">
        <f>IF(ProjectsDB[[#This Row],[Item Type]]="Straight Plug-In",_xlfn.TEXTJOIN("-",TRUE,M318&amp;"-"&amp;_xlfn.LET(_xlpm.txt,ProjectsDB[[#This Row],[Assembly]],_xlpm.pos,FIND("SP",_xlpm.txt),_xlpm.pre,LEFT(_xlpm.txt,_xlpm.pos-1),IF(RIGHT(_xlpm.pre,3)="123","3PL",IF(RIGHT(_xlpm.pre,2)="12","2PL",IF(RIGHT(_xlpm.pre,1)="1","1PL","3PL")))),N318,O318,P318,Q318&amp;"W",R318),_xlfn.TEXTJOIN("-",TRUE,M318,N318,O318,P318,Q318&amp;"W",R318))</f>
        <v>Straight Feeder-AL-Silver-PET-5W-1</v>
      </c>
      <c r="T318" s="14" t="str">
        <f>IF(COUNTIF(Cycletime[Element Desc.],ProjectsDB[[#This Row],[Element Desc.]])&gt;0,"Found","Not Found")</f>
        <v>Found</v>
      </c>
    </row>
    <row r="319" spans="2:20" x14ac:dyDescent="0.25">
      <c r="B319" s="8" t="s">
        <v>903</v>
      </c>
      <c r="C319" s="9" t="s">
        <v>904</v>
      </c>
      <c r="D319" s="9" t="s">
        <v>905</v>
      </c>
      <c r="E319" s="10">
        <v>1</v>
      </c>
      <c r="F319" s="9" t="s">
        <v>110</v>
      </c>
      <c r="G319" s="9" t="s">
        <v>893</v>
      </c>
      <c r="H319" s="11"/>
      <c r="I319" s="12">
        <v>590</v>
      </c>
      <c r="J319" s="12">
        <v>690</v>
      </c>
      <c r="K319" s="12"/>
      <c r="L319" s="12">
        <f t="array" ref="L319">IFERROR(LOOKUP(2^15,SEARCH({"40A","63A","80A","100A","125A","160A","200A","250A","400A","630A","800A","1000A","1250A","1600A","2000A","2500A","3200A","4000A","5000A","6300A"},UPPER(D319)),{40,63,80,100,125,160,200,250,400,630,800,1000,1250,1600,2000,2500,3200,4000,5000,6300}),0)</f>
        <v>1600</v>
      </c>
      <c r="M319" s="9" t="str">
        <f t="shared" si="21"/>
        <v>Elbow Edge</v>
      </c>
      <c r="N319" s="9" t="str">
        <f t="shared" si="22"/>
        <v>AL</v>
      </c>
      <c r="O319" s="13" t="str">
        <f t="shared" si="23"/>
        <v>Silver</v>
      </c>
      <c r="P319" s="9" t="str">
        <f t="shared" si="24"/>
        <v>PET</v>
      </c>
      <c r="Q319" s="9" t="str">
        <f t="shared" si="25"/>
        <v>5</v>
      </c>
      <c r="R3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9" s="14" t="str">
        <f>IF(ProjectsDB[[#This Row],[Item Type]]="Straight Plug-In",_xlfn.TEXTJOIN("-",TRUE,M319&amp;"-"&amp;_xlfn.LET(_xlpm.txt,ProjectsDB[[#This Row],[Assembly]],_xlpm.pos,FIND("SP",_xlpm.txt),_xlpm.pre,LEFT(_xlpm.txt,_xlpm.pos-1),IF(RIGHT(_xlpm.pre,3)="123","3PL",IF(RIGHT(_xlpm.pre,2)="12","2PL",IF(RIGHT(_xlpm.pre,1)="1","1PL","3PL")))),N319,O319,P319,Q319&amp;"W",R319),_xlfn.TEXTJOIN("-",TRUE,M319,N319,O319,P319,Q319&amp;"W",R319))</f>
        <v>Elbow Edge-AL-Silver-PET-5W-1</v>
      </c>
      <c r="T319" s="14" t="str">
        <f>IF(COUNTIF(Cycletime[Element Desc.],ProjectsDB[[#This Row],[Element Desc.]])&gt;0,"Found","Not Found")</f>
        <v>Found</v>
      </c>
    </row>
    <row r="320" spans="2:20" x14ac:dyDescent="0.25">
      <c r="B320" s="8" t="s">
        <v>906</v>
      </c>
      <c r="C320" s="9" t="s">
        <v>907</v>
      </c>
      <c r="D320" s="9" t="s">
        <v>908</v>
      </c>
      <c r="E320" s="10">
        <v>1</v>
      </c>
      <c r="F320" s="9" t="s">
        <v>110</v>
      </c>
      <c r="G320" s="9" t="s">
        <v>893</v>
      </c>
      <c r="H320" s="11"/>
      <c r="I320" s="12">
        <v>970</v>
      </c>
      <c r="J320" s="12">
        <v>460</v>
      </c>
      <c r="K320" s="12"/>
      <c r="L320" s="12">
        <f t="array" ref="L320">IFERROR(LOOKUP(2^15,SEARCH({"40A","63A","80A","100A","125A","160A","200A","250A","400A","630A","800A","1000A","1250A","1600A","2000A","2500A","3200A","4000A","5000A","6300A"},UPPER(D320)),{40,63,80,100,125,160,200,250,400,630,800,1000,1250,1600,2000,2500,3200,4000,5000,6300}),0)</f>
        <v>1600</v>
      </c>
      <c r="M320" s="9" t="str">
        <f t="shared" si="21"/>
        <v>Elbow Flat</v>
      </c>
      <c r="N320" s="9" t="str">
        <f t="shared" si="22"/>
        <v>AL</v>
      </c>
      <c r="O320" s="13" t="str">
        <f t="shared" si="23"/>
        <v>Silver</v>
      </c>
      <c r="P320" s="9" t="str">
        <f t="shared" si="24"/>
        <v>PET</v>
      </c>
      <c r="Q320" s="9" t="str">
        <f t="shared" si="25"/>
        <v>5</v>
      </c>
      <c r="R3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0" s="14" t="str">
        <f>IF(ProjectsDB[[#This Row],[Item Type]]="Straight Plug-In",_xlfn.TEXTJOIN("-",TRUE,M320&amp;"-"&amp;_xlfn.LET(_xlpm.txt,ProjectsDB[[#This Row],[Assembly]],_xlpm.pos,FIND("SP",_xlpm.txt),_xlpm.pre,LEFT(_xlpm.txt,_xlpm.pos-1),IF(RIGHT(_xlpm.pre,3)="123","3PL",IF(RIGHT(_xlpm.pre,2)="12","2PL",IF(RIGHT(_xlpm.pre,1)="1","1PL","3PL")))),N320,O320,P320,Q320&amp;"W",R320),_xlfn.TEXTJOIN("-",TRUE,M320,N320,O320,P320,Q320&amp;"W",R320))</f>
        <v>Elbow Flat-AL-Silver-PET-5W-1</v>
      </c>
      <c r="T320" s="14" t="str">
        <f>IF(COUNTIF(Cycletime[Element Desc.],ProjectsDB[[#This Row],[Element Desc.]])&gt;0,"Found","Not Found")</f>
        <v>Found</v>
      </c>
    </row>
    <row r="321" spans="2:20" x14ac:dyDescent="0.25">
      <c r="B321" s="8" t="s">
        <v>909</v>
      </c>
      <c r="C321" s="9" t="s">
        <v>910</v>
      </c>
      <c r="D321" s="9" t="s">
        <v>911</v>
      </c>
      <c r="E321" s="10">
        <v>1</v>
      </c>
      <c r="F321" s="9" t="s">
        <v>110</v>
      </c>
      <c r="G321" s="9" t="s">
        <v>893</v>
      </c>
      <c r="H321" s="11"/>
      <c r="I321" s="12">
        <v>390</v>
      </c>
      <c r="J321" s="12">
        <v>910</v>
      </c>
      <c r="K321" s="12"/>
      <c r="L321" s="12">
        <f t="array" ref="L321">IFERROR(LOOKUP(2^15,SEARCH({"40A","63A","80A","100A","125A","160A","200A","250A","400A","630A","800A","1000A","1250A","1600A","2000A","2500A","3200A","4000A","5000A","6300A"},UPPER(D321)),{40,63,80,100,125,160,200,250,400,630,800,1000,1250,1600,2000,2500,3200,4000,5000,6300}),0)</f>
        <v>1600</v>
      </c>
      <c r="M321" s="9" t="str">
        <f t="shared" si="21"/>
        <v>Elbow Flat</v>
      </c>
      <c r="N321" s="9" t="str">
        <f t="shared" si="22"/>
        <v>AL</v>
      </c>
      <c r="O321" s="13" t="str">
        <f t="shared" si="23"/>
        <v>Silver</v>
      </c>
      <c r="P321" s="9" t="str">
        <f t="shared" si="24"/>
        <v>PET</v>
      </c>
      <c r="Q321" s="9" t="str">
        <f t="shared" si="25"/>
        <v>5</v>
      </c>
      <c r="R3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1" s="14" t="str">
        <f>IF(ProjectsDB[[#This Row],[Item Type]]="Straight Plug-In",_xlfn.TEXTJOIN("-",TRUE,M321&amp;"-"&amp;_xlfn.LET(_xlpm.txt,ProjectsDB[[#This Row],[Assembly]],_xlpm.pos,FIND("SP",_xlpm.txt),_xlpm.pre,LEFT(_xlpm.txt,_xlpm.pos-1),IF(RIGHT(_xlpm.pre,3)="123","3PL",IF(RIGHT(_xlpm.pre,2)="12","2PL",IF(RIGHT(_xlpm.pre,1)="1","1PL","3PL")))),N321,O321,P321,Q321&amp;"W",R321),_xlfn.TEXTJOIN("-",TRUE,M321,N321,O321,P321,Q321&amp;"W",R321))</f>
        <v>Elbow Flat-AL-Silver-PET-5W-1</v>
      </c>
      <c r="T321" s="14" t="str">
        <f>IF(COUNTIF(Cycletime[Element Desc.],ProjectsDB[[#This Row],[Element Desc.]])&gt;0,"Found","Not Found")</f>
        <v>Found</v>
      </c>
    </row>
    <row r="322" spans="2:20" x14ac:dyDescent="0.25">
      <c r="B322" s="8" t="s">
        <v>912</v>
      </c>
      <c r="C322" s="9" t="s">
        <v>913</v>
      </c>
      <c r="D322" s="9" t="s">
        <v>914</v>
      </c>
      <c r="E322" s="10">
        <v>1</v>
      </c>
      <c r="F322" s="9" t="s">
        <v>110</v>
      </c>
      <c r="G322" s="9" t="s">
        <v>893</v>
      </c>
      <c r="H322" s="11"/>
      <c r="I322" s="12">
        <v>2170</v>
      </c>
      <c r="J322" s="12"/>
      <c r="K322" s="12"/>
      <c r="L322" s="12">
        <f t="array" ref="L322">IFERROR(LOOKUP(2^15,SEARCH({"40A","63A","80A","100A","125A","160A","200A","250A","400A","630A","800A","1000A","1250A","1600A","2000A","2500A","3200A","4000A","5000A","6300A"},UPPER(D322)),{40,63,80,100,125,160,200,250,400,630,800,1000,1250,1600,2000,2500,3200,4000,5000,6300}),0)</f>
        <v>1600</v>
      </c>
      <c r="M322" s="9" t="str">
        <f t="shared" si="21"/>
        <v>Straight Feeder</v>
      </c>
      <c r="N322" s="9" t="str">
        <f t="shared" si="22"/>
        <v>AL</v>
      </c>
      <c r="O322" s="13" t="str">
        <f t="shared" si="23"/>
        <v>Silver</v>
      </c>
      <c r="P322" s="9" t="str">
        <f t="shared" si="24"/>
        <v>PET</v>
      </c>
      <c r="Q322" s="9" t="str">
        <f t="shared" si="25"/>
        <v>5</v>
      </c>
      <c r="R3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2" s="14" t="str">
        <f>IF(ProjectsDB[[#This Row],[Item Type]]="Straight Plug-In",_xlfn.TEXTJOIN("-",TRUE,M322&amp;"-"&amp;_xlfn.LET(_xlpm.txt,ProjectsDB[[#This Row],[Assembly]],_xlpm.pos,FIND("SP",_xlpm.txt),_xlpm.pre,LEFT(_xlpm.txt,_xlpm.pos-1),IF(RIGHT(_xlpm.pre,3)="123","3PL",IF(RIGHT(_xlpm.pre,2)="12","2PL",IF(RIGHT(_xlpm.pre,1)="1","1PL","3PL")))),N322,O322,P322,Q322&amp;"W",R322),_xlfn.TEXTJOIN("-",TRUE,M322,N322,O322,P322,Q322&amp;"W",R322))</f>
        <v>Straight Feeder-AL-Silver-PET-5W-1</v>
      </c>
      <c r="T322" s="14" t="str">
        <f>IF(COUNTIF(Cycletime[Element Desc.],ProjectsDB[[#This Row],[Element Desc.]])&gt;0,"Found","Not Found")</f>
        <v>Found</v>
      </c>
    </row>
    <row r="323" spans="2:20" x14ac:dyDescent="0.25">
      <c r="B323" s="8" t="s">
        <v>915</v>
      </c>
      <c r="C323" s="9" t="s">
        <v>916</v>
      </c>
      <c r="D323" s="9" t="s">
        <v>917</v>
      </c>
      <c r="E323" s="10">
        <v>1</v>
      </c>
      <c r="F323" s="9" t="s">
        <v>110</v>
      </c>
      <c r="G323" s="9" t="s">
        <v>893</v>
      </c>
      <c r="H323" s="11"/>
      <c r="I323" s="12">
        <v>930</v>
      </c>
      <c r="J323" s="12">
        <v>480</v>
      </c>
      <c r="K323" s="12"/>
      <c r="L323" s="12">
        <f t="array" ref="L323">IFERROR(LOOKUP(2^15,SEARCH({"40A","63A","80A","100A","125A","160A","200A","250A","400A","630A","800A","1000A","1250A","1600A","2000A","2500A","3200A","4000A","5000A","6300A"},UPPER(D323)),{40,63,80,100,125,160,200,250,400,630,800,1000,1250,1600,2000,2500,3200,4000,5000,6300}),0)</f>
        <v>1600</v>
      </c>
      <c r="M323" s="9" t="str">
        <f t="shared" si="21"/>
        <v>Elbow Flat</v>
      </c>
      <c r="N323" s="9" t="str">
        <f t="shared" si="22"/>
        <v>AL</v>
      </c>
      <c r="O323" s="13" t="str">
        <f t="shared" si="23"/>
        <v>Silver</v>
      </c>
      <c r="P323" s="9" t="str">
        <f t="shared" si="24"/>
        <v>PET</v>
      </c>
      <c r="Q323" s="9" t="str">
        <f t="shared" si="25"/>
        <v>5</v>
      </c>
      <c r="R3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3" s="14" t="str">
        <f>IF(ProjectsDB[[#This Row],[Item Type]]="Straight Plug-In",_xlfn.TEXTJOIN("-",TRUE,M323&amp;"-"&amp;_xlfn.LET(_xlpm.txt,ProjectsDB[[#This Row],[Assembly]],_xlpm.pos,FIND("SP",_xlpm.txt),_xlpm.pre,LEFT(_xlpm.txt,_xlpm.pos-1),IF(RIGHT(_xlpm.pre,3)="123","3PL",IF(RIGHT(_xlpm.pre,2)="12","2PL",IF(RIGHT(_xlpm.pre,1)="1","1PL","3PL")))),N323,O323,P323,Q323&amp;"W",R323),_xlfn.TEXTJOIN("-",TRUE,M323,N323,O323,P323,Q323&amp;"W",R323))</f>
        <v>Elbow Flat-AL-Silver-PET-5W-1</v>
      </c>
      <c r="T323" s="14" t="str">
        <f>IF(COUNTIF(Cycletime[Element Desc.],ProjectsDB[[#This Row],[Element Desc.]])&gt;0,"Found","Not Found")</f>
        <v>Found</v>
      </c>
    </row>
    <row r="324" spans="2:20" x14ac:dyDescent="0.25">
      <c r="B324" s="8" t="s">
        <v>918</v>
      </c>
      <c r="C324" s="9" t="s">
        <v>919</v>
      </c>
      <c r="D324" s="9" t="s">
        <v>920</v>
      </c>
      <c r="E324" s="10">
        <v>1</v>
      </c>
      <c r="F324" s="9" t="s">
        <v>110</v>
      </c>
      <c r="G324" s="9" t="s">
        <v>893</v>
      </c>
      <c r="H324" s="11"/>
      <c r="I324" s="12">
        <v>1110</v>
      </c>
      <c r="J324" s="12"/>
      <c r="K324" s="12"/>
      <c r="L324" s="12">
        <f t="array" ref="L324">IFERROR(LOOKUP(2^15,SEARCH({"40A","63A","80A","100A","125A","160A","200A","250A","400A","630A","800A","1000A","1250A","1600A","2000A","2500A","3200A","4000A","5000A","6300A"},UPPER(D324)),{40,63,80,100,125,160,200,250,400,630,800,1000,1250,1600,2000,2500,3200,4000,5000,6300}),0)</f>
        <v>1600</v>
      </c>
      <c r="M324" s="9" t="str">
        <f t="shared" ref="M324:M387" si="26">_xlfn.LET(_xlpm.d,UPPER(TRIM(SUBSTITUTE(SUBSTITUTE(D324,CHAR(160),"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324" s="9" t="str">
        <f t="shared" ref="N324:N387" si="27">IF(ISNUMBER(SEARCH("CU",D324)),"CU",IF(ISNUMBER(SEARCH("AL",D324)),"AL",IF(ISNUMBER(SEARCH("Copper",D324)),"CU","SH")))</f>
        <v>AL</v>
      </c>
      <c r="O324" s="13" t="str">
        <f t="shared" ref="O324:O387" si="28">IF(ISNUMBER(SEARCH("Silver",D324)),"Silver",IF(ISNUMBER(SEARCH("Tin",D324)),"Tin","None"))</f>
        <v>Silver</v>
      </c>
      <c r="P324" s="9" t="str">
        <f t="shared" ref="P324:P387" si="29">IF(ISNUMBER(SEARCH("Epoxy",D324)),"Epoxy",IF(ISNUMBER(SEARCH("PET",D324)),"PET","None"))</f>
        <v>PET</v>
      </c>
      <c r="Q324" s="9" t="str">
        <f t="shared" ref="Q324:Q387" si="30">IF(ISNUMBER(SEARCH("3-Wire",D324)),"3",IF(ISNUMBER(SEARCH("4-Wire",D324)),"4",IF(ISNUMBER(SEARCH("5-Wire",D324)),"5",IF(ISNUMBER(SEARCH("6-Wire",D324)),"6","0"))))</f>
        <v>5</v>
      </c>
      <c r="R3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4" s="14" t="str">
        <f>IF(ProjectsDB[[#This Row],[Item Type]]="Straight Plug-In",_xlfn.TEXTJOIN("-",TRUE,M324&amp;"-"&amp;_xlfn.LET(_xlpm.txt,ProjectsDB[[#This Row],[Assembly]],_xlpm.pos,FIND("SP",_xlpm.txt),_xlpm.pre,LEFT(_xlpm.txt,_xlpm.pos-1),IF(RIGHT(_xlpm.pre,3)="123","3PL",IF(RIGHT(_xlpm.pre,2)="12","2PL",IF(RIGHT(_xlpm.pre,1)="1","1PL","3PL")))),N324,O324,P324,Q324&amp;"W",R324),_xlfn.TEXTJOIN("-",TRUE,M324,N324,O324,P324,Q324&amp;"W",R324))</f>
        <v>Straight Feeder-AL-Silver-PET-5W-1</v>
      </c>
      <c r="T324" s="14" t="str">
        <f>IF(COUNTIF(Cycletime[Element Desc.],ProjectsDB[[#This Row],[Element Desc.]])&gt;0,"Found","Not Found")</f>
        <v>Found</v>
      </c>
    </row>
    <row r="325" spans="2:20" x14ac:dyDescent="0.25">
      <c r="B325" s="8" t="s">
        <v>921</v>
      </c>
      <c r="C325" s="9" t="s">
        <v>922</v>
      </c>
      <c r="D325" s="9" t="s">
        <v>923</v>
      </c>
      <c r="E325" s="10">
        <v>1</v>
      </c>
      <c r="F325" s="9" t="s">
        <v>110</v>
      </c>
      <c r="G325" s="9" t="s">
        <v>893</v>
      </c>
      <c r="H325" s="11"/>
      <c r="I325" s="12">
        <v>640</v>
      </c>
      <c r="J325" s="12">
        <v>700</v>
      </c>
      <c r="K325" s="12"/>
      <c r="L325" s="12">
        <f t="array" ref="L325">IFERROR(LOOKUP(2^15,SEARCH({"40A","63A","80A","100A","125A","160A","200A","250A","400A","630A","800A","1000A","1250A","1600A","2000A","2500A","3200A","4000A","5000A","6300A"},UPPER(D325)),{40,63,80,100,125,160,200,250,400,630,800,1000,1250,1600,2000,2500,3200,4000,5000,6300}),0)</f>
        <v>1600</v>
      </c>
      <c r="M325" s="9" t="str">
        <f t="shared" si="26"/>
        <v>Elbow Edge</v>
      </c>
      <c r="N325" s="9" t="str">
        <f t="shared" si="27"/>
        <v>AL</v>
      </c>
      <c r="O325" s="13" t="str">
        <f t="shared" si="28"/>
        <v>Silver</v>
      </c>
      <c r="P325" s="9" t="str">
        <f t="shared" si="29"/>
        <v>PET</v>
      </c>
      <c r="Q325" s="9" t="str">
        <f t="shared" si="30"/>
        <v>5</v>
      </c>
      <c r="R3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5" s="14" t="str">
        <f>IF(ProjectsDB[[#This Row],[Item Type]]="Straight Plug-In",_xlfn.TEXTJOIN("-",TRUE,M325&amp;"-"&amp;_xlfn.LET(_xlpm.txt,ProjectsDB[[#This Row],[Assembly]],_xlpm.pos,FIND("SP",_xlpm.txt),_xlpm.pre,LEFT(_xlpm.txt,_xlpm.pos-1),IF(RIGHT(_xlpm.pre,3)="123","3PL",IF(RIGHT(_xlpm.pre,2)="12","2PL",IF(RIGHT(_xlpm.pre,1)="1","1PL","3PL")))),N325,O325,P325,Q325&amp;"W",R325),_xlfn.TEXTJOIN("-",TRUE,M325,N325,O325,P325,Q325&amp;"W",R325))</f>
        <v>Elbow Edge-AL-Silver-PET-5W-1</v>
      </c>
      <c r="T325" s="14" t="str">
        <f>IF(COUNTIF(Cycletime[Element Desc.],ProjectsDB[[#This Row],[Element Desc.]])&gt;0,"Found","Not Found")</f>
        <v>Found</v>
      </c>
    </row>
    <row r="326" spans="2:20" x14ac:dyDescent="0.25">
      <c r="B326" s="8" t="s">
        <v>924</v>
      </c>
      <c r="C326" s="9" t="s">
        <v>925</v>
      </c>
      <c r="D326" s="9" t="s">
        <v>926</v>
      </c>
      <c r="E326" s="10">
        <v>1</v>
      </c>
      <c r="F326" s="9" t="s">
        <v>110</v>
      </c>
      <c r="G326" s="9" t="s">
        <v>893</v>
      </c>
      <c r="H326" s="11"/>
      <c r="I326" s="12">
        <v>940</v>
      </c>
      <c r="J326" s="12">
        <v>510</v>
      </c>
      <c r="K326" s="12"/>
      <c r="L326" s="12">
        <f t="array" ref="L326">IFERROR(LOOKUP(2^15,SEARCH({"40A","63A","80A","100A","125A","160A","200A","250A","400A","630A","800A","1000A","1250A","1600A","2000A","2500A","3200A","4000A","5000A","6300A"},UPPER(D326)),{40,63,80,100,125,160,200,250,400,630,800,1000,1250,1600,2000,2500,3200,4000,5000,6300}),0)</f>
        <v>1600</v>
      </c>
      <c r="M326" s="9" t="str">
        <f t="shared" si="26"/>
        <v>Elbow Flat</v>
      </c>
      <c r="N326" s="9" t="str">
        <f t="shared" si="27"/>
        <v>AL</v>
      </c>
      <c r="O326" s="13" t="str">
        <f t="shared" si="28"/>
        <v>Silver</v>
      </c>
      <c r="P326" s="9" t="str">
        <f t="shared" si="29"/>
        <v>PET</v>
      </c>
      <c r="Q326" s="9" t="str">
        <f t="shared" si="30"/>
        <v>5</v>
      </c>
      <c r="R3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6" s="14" t="str">
        <f>IF(ProjectsDB[[#This Row],[Item Type]]="Straight Plug-In",_xlfn.TEXTJOIN("-",TRUE,M326&amp;"-"&amp;_xlfn.LET(_xlpm.txt,ProjectsDB[[#This Row],[Assembly]],_xlpm.pos,FIND("SP",_xlpm.txt),_xlpm.pre,LEFT(_xlpm.txt,_xlpm.pos-1),IF(RIGHT(_xlpm.pre,3)="123","3PL",IF(RIGHT(_xlpm.pre,2)="12","2PL",IF(RIGHT(_xlpm.pre,1)="1","1PL","3PL")))),N326,O326,P326,Q326&amp;"W",R326),_xlfn.TEXTJOIN("-",TRUE,M326,N326,O326,P326,Q326&amp;"W",R326))</f>
        <v>Elbow Flat-AL-Silver-PET-5W-1</v>
      </c>
      <c r="T326" s="14" t="str">
        <f>IF(COUNTIF(Cycletime[Element Desc.],ProjectsDB[[#This Row],[Element Desc.]])&gt;0,"Found","Not Found")</f>
        <v>Found</v>
      </c>
    </row>
    <row r="327" spans="2:20" x14ac:dyDescent="0.25">
      <c r="B327" s="8" t="s">
        <v>927</v>
      </c>
      <c r="C327" s="9" t="s">
        <v>928</v>
      </c>
      <c r="D327" s="9" t="s">
        <v>929</v>
      </c>
      <c r="E327" s="10">
        <v>1</v>
      </c>
      <c r="F327" s="9" t="s">
        <v>110</v>
      </c>
      <c r="G327" s="9" t="s">
        <v>893</v>
      </c>
      <c r="H327" s="11"/>
      <c r="I327" s="12">
        <v>720</v>
      </c>
      <c r="J327" s="12">
        <v>1180</v>
      </c>
      <c r="K327" s="12"/>
      <c r="L327" s="12">
        <f t="array" ref="L327">IFERROR(LOOKUP(2^15,SEARCH({"40A","63A","80A","100A","125A","160A","200A","250A","400A","630A","800A","1000A","1250A","1600A","2000A","2500A","3200A","4000A","5000A","6300A"},UPPER(D327)),{40,63,80,100,125,160,200,250,400,630,800,1000,1250,1600,2000,2500,3200,4000,5000,6300}),0)</f>
        <v>4000</v>
      </c>
      <c r="M327" s="9" t="str">
        <f t="shared" si="26"/>
        <v>Elbow Edge</v>
      </c>
      <c r="N327" s="9" t="str">
        <f t="shared" si="27"/>
        <v>AL</v>
      </c>
      <c r="O327" s="13" t="str">
        <f t="shared" si="28"/>
        <v>Silver</v>
      </c>
      <c r="P327" s="9" t="str">
        <f t="shared" si="29"/>
        <v>PET</v>
      </c>
      <c r="Q327" s="9" t="str">
        <f t="shared" si="30"/>
        <v>4</v>
      </c>
      <c r="R3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7" s="14" t="str">
        <f>IF(ProjectsDB[[#This Row],[Item Type]]="Straight Plug-In",_xlfn.TEXTJOIN("-",TRUE,M327&amp;"-"&amp;_xlfn.LET(_xlpm.txt,ProjectsDB[[#This Row],[Assembly]],_xlpm.pos,FIND("SP",_xlpm.txt),_xlpm.pre,LEFT(_xlpm.txt,_xlpm.pos-1),IF(RIGHT(_xlpm.pre,3)="123","3PL",IF(RIGHT(_xlpm.pre,2)="12","2PL",IF(RIGHT(_xlpm.pre,1)="1","1PL","3PL")))),N327,O327,P327,Q327&amp;"W",R327),_xlfn.TEXTJOIN("-",TRUE,M327,N327,O327,P327,Q327&amp;"W",R327))</f>
        <v>Elbow Edge-AL-Silver-PET-4W-2</v>
      </c>
      <c r="T327" s="14" t="str">
        <f>IF(COUNTIF(Cycletime[Element Desc.],ProjectsDB[[#This Row],[Element Desc.]])&gt;0,"Found","Not Found")</f>
        <v>Found</v>
      </c>
    </row>
    <row r="328" spans="2:20" x14ac:dyDescent="0.25">
      <c r="B328" s="8" t="s">
        <v>930</v>
      </c>
      <c r="C328" s="9" t="s">
        <v>931</v>
      </c>
      <c r="D328" s="9" t="s">
        <v>932</v>
      </c>
      <c r="E328" s="10">
        <v>1</v>
      </c>
      <c r="F328" s="9" t="s">
        <v>110</v>
      </c>
      <c r="G328" s="9" t="s">
        <v>893</v>
      </c>
      <c r="H328" s="11"/>
      <c r="I328" s="12">
        <v>300</v>
      </c>
      <c r="J328" s="12">
        <v>775</v>
      </c>
      <c r="K328" s="12"/>
      <c r="L328" s="12">
        <f t="array" ref="L328">IFERROR(LOOKUP(2^15,SEARCH({"40A","63A","80A","100A","125A","160A","200A","250A","400A","630A","800A","1000A","1250A","1600A","2000A","2500A","3200A","4000A","5000A","6300A"},UPPER(D328)),{40,63,80,100,125,160,200,250,400,630,800,1000,1250,1600,2000,2500,3200,4000,5000,6300}),0)</f>
        <v>4000</v>
      </c>
      <c r="M328" s="9" t="str">
        <f t="shared" si="26"/>
        <v>Elbow Flat</v>
      </c>
      <c r="N328" s="9" t="str">
        <f t="shared" si="27"/>
        <v>AL</v>
      </c>
      <c r="O328" s="13" t="str">
        <f t="shared" si="28"/>
        <v>Silver</v>
      </c>
      <c r="P328" s="9" t="str">
        <f t="shared" si="29"/>
        <v>PET</v>
      </c>
      <c r="Q328" s="9" t="str">
        <f t="shared" si="30"/>
        <v>4</v>
      </c>
      <c r="R3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8" s="14" t="str">
        <f>IF(ProjectsDB[[#This Row],[Item Type]]="Straight Plug-In",_xlfn.TEXTJOIN("-",TRUE,M328&amp;"-"&amp;_xlfn.LET(_xlpm.txt,ProjectsDB[[#This Row],[Assembly]],_xlpm.pos,FIND("SP",_xlpm.txt),_xlpm.pre,LEFT(_xlpm.txt,_xlpm.pos-1),IF(RIGHT(_xlpm.pre,3)="123","3PL",IF(RIGHT(_xlpm.pre,2)="12","2PL",IF(RIGHT(_xlpm.pre,1)="1","1PL","3PL")))),N328,O328,P328,Q328&amp;"W",R328),_xlfn.TEXTJOIN("-",TRUE,M328,N328,O328,P328,Q328&amp;"W",R328))</f>
        <v>Elbow Flat-AL-Silver-PET-4W-2</v>
      </c>
      <c r="T328" s="14" t="str">
        <f>IF(COUNTIF(Cycletime[Element Desc.],ProjectsDB[[#This Row],[Element Desc.]])&gt;0,"Found","Not Found")</f>
        <v>Found</v>
      </c>
    </row>
    <row r="329" spans="2:20" x14ac:dyDescent="0.25">
      <c r="B329" s="8" t="s">
        <v>933</v>
      </c>
      <c r="C329" s="9" t="s">
        <v>934</v>
      </c>
      <c r="D329" s="9" t="s">
        <v>935</v>
      </c>
      <c r="E329" s="10">
        <v>1</v>
      </c>
      <c r="F329" s="9" t="s">
        <v>110</v>
      </c>
      <c r="G329" s="9" t="s">
        <v>893</v>
      </c>
      <c r="H329" s="11"/>
      <c r="I329" s="12">
        <v>300</v>
      </c>
      <c r="J329" s="12">
        <v>375</v>
      </c>
      <c r="K329" s="12"/>
      <c r="L329" s="12">
        <f t="array" ref="L329">IFERROR(LOOKUP(2^15,SEARCH({"40A","63A","80A","100A","125A","160A","200A","250A","400A","630A","800A","1000A","1250A","1600A","2000A","2500A","3200A","4000A","5000A","6300A"},UPPER(D329)),{40,63,80,100,125,160,200,250,400,630,800,1000,1250,1600,2000,2500,3200,4000,5000,6300}),0)</f>
        <v>4000</v>
      </c>
      <c r="M329" s="9" t="str">
        <f t="shared" si="26"/>
        <v>Elbow Flat</v>
      </c>
      <c r="N329" s="9" t="str">
        <f t="shared" si="27"/>
        <v>AL</v>
      </c>
      <c r="O329" s="13" t="str">
        <f t="shared" si="28"/>
        <v>Silver</v>
      </c>
      <c r="P329" s="9" t="str">
        <f t="shared" si="29"/>
        <v>PET</v>
      </c>
      <c r="Q329" s="9" t="str">
        <f t="shared" si="30"/>
        <v>4</v>
      </c>
      <c r="R3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9" s="14" t="str">
        <f>IF(ProjectsDB[[#This Row],[Item Type]]="Straight Plug-In",_xlfn.TEXTJOIN("-",TRUE,M329&amp;"-"&amp;_xlfn.LET(_xlpm.txt,ProjectsDB[[#This Row],[Assembly]],_xlpm.pos,FIND("SP",_xlpm.txt),_xlpm.pre,LEFT(_xlpm.txt,_xlpm.pos-1),IF(RIGHT(_xlpm.pre,3)="123","3PL",IF(RIGHT(_xlpm.pre,2)="12","2PL",IF(RIGHT(_xlpm.pre,1)="1","1PL","3PL")))),N329,O329,P329,Q329&amp;"W",R329),_xlfn.TEXTJOIN("-",TRUE,M329,N329,O329,P329,Q329&amp;"W",R329))</f>
        <v>Elbow Flat-AL-Silver-PET-4W-2</v>
      </c>
      <c r="T329" s="14" t="str">
        <f>IF(COUNTIF(Cycletime[Element Desc.],ProjectsDB[[#This Row],[Element Desc.]])&gt;0,"Found","Not Found")</f>
        <v>Found</v>
      </c>
    </row>
    <row r="330" spans="2:20" x14ac:dyDescent="0.25">
      <c r="B330" s="8" t="s">
        <v>936</v>
      </c>
      <c r="C330" s="9" t="s">
        <v>937</v>
      </c>
      <c r="D330" s="9" t="s">
        <v>938</v>
      </c>
      <c r="E330" s="10">
        <v>1</v>
      </c>
      <c r="F330" s="9" t="s">
        <v>110</v>
      </c>
      <c r="G330" s="9" t="s">
        <v>893</v>
      </c>
      <c r="H330" s="11"/>
      <c r="I330" s="12">
        <v>910</v>
      </c>
      <c r="J330" s="12">
        <v>830</v>
      </c>
      <c r="K330" s="12"/>
      <c r="L330" s="12">
        <f t="array" ref="L330">IFERROR(LOOKUP(2^15,SEARCH({"40A","63A","80A","100A","125A","160A","200A","250A","400A","630A","800A","1000A","1250A","1600A","2000A","2500A","3200A","4000A","5000A","6300A"},UPPER(D330)),{40,63,80,100,125,160,200,250,400,630,800,1000,1250,1600,2000,2500,3200,4000,5000,6300}),0)</f>
        <v>4000</v>
      </c>
      <c r="M330" s="9" t="str">
        <f t="shared" si="26"/>
        <v>Elbow Edge</v>
      </c>
      <c r="N330" s="9" t="str">
        <f t="shared" si="27"/>
        <v>AL</v>
      </c>
      <c r="O330" s="13" t="str">
        <f t="shared" si="28"/>
        <v>Silver</v>
      </c>
      <c r="P330" s="9" t="str">
        <f t="shared" si="29"/>
        <v>PET</v>
      </c>
      <c r="Q330" s="9" t="str">
        <f t="shared" si="30"/>
        <v>4</v>
      </c>
      <c r="R3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0" s="14" t="str">
        <f>IF(ProjectsDB[[#This Row],[Item Type]]="Straight Plug-In",_xlfn.TEXTJOIN("-",TRUE,M330&amp;"-"&amp;_xlfn.LET(_xlpm.txt,ProjectsDB[[#This Row],[Assembly]],_xlpm.pos,FIND("SP",_xlpm.txt),_xlpm.pre,LEFT(_xlpm.txt,_xlpm.pos-1),IF(RIGHT(_xlpm.pre,3)="123","3PL",IF(RIGHT(_xlpm.pre,2)="12","2PL",IF(RIGHT(_xlpm.pre,1)="1","1PL","3PL")))),N330,O330,P330,Q330&amp;"W",R330),_xlfn.TEXTJOIN("-",TRUE,M330,N330,O330,P330,Q330&amp;"W",R330))</f>
        <v>Elbow Edge-AL-Silver-PET-4W-2</v>
      </c>
      <c r="T330" s="14" t="str">
        <f>IF(COUNTIF(Cycletime[Element Desc.],ProjectsDB[[#This Row],[Element Desc.]])&gt;0,"Found","Not Found")</f>
        <v>Found</v>
      </c>
    </row>
    <row r="331" spans="2:20" x14ac:dyDescent="0.25">
      <c r="B331" s="8" t="s">
        <v>939</v>
      </c>
      <c r="C331" s="9" t="s">
        <v>940</v>
      </c>
      <c r="D331" s="9" t="s">
        <v>941</v>
      </c>
      <c r="E331" s="10">
        <v>1</v>
      </c>
      <c r="F331" s="9" t="s">
        <v>110</v>
      </c>
      <c r="G331" s="9" t="s">
        <v>893</v>
      </c>
      <c r="H331" s="11"/>
      <c r="I331" s="12">
        <v>1100</v>
      </c>
      <c r="J331" s="12"/>
      <c r="K331" s="12"/>
      <c r="L331" s="12">
        <f t="array" ref="L331">IFERROR(LOOKUP(2^15,SEARCH({"40A","63A","80A","100A","125A","160A","200A","250A","400A","630A","800A","1000A","1250A","1600A","2000A","2500A","3200A","4000A","5000A","6300A"},UPPER(D331)),{40,63,80,100,125,160,200,250,400,630,800,1000,1250,1600,2000,2500,3200,4000,5000,6300}),0)</f>
        <v>1250</v>
      </c>
      <c r="M331" s="9" t="str">
        <f t="shared" si="26"/>
        <v>Straight Feeder</v>
      </c>
      <c r="N331" s="9" t="str">
        <f t="shared" si="27"/>
        <v>AL</v>
      </c>
      <c r="O331" s="13" t="str">
        <f t="shared" si="28"/>
        <v>Silver</v>
      </c>
      <c r="P331" s="9" t="str">
        <f t="shared" si="29"/>
        <v>PET</v>
      </c>
      <c r="Q331" s="9" t="str">
        <f t="shared" si="30"/>
        <v>5</v>
      </c>
      <c r="R3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1" s="14" t="str">
        <f>IF(ProjectsDB[[#This Row],[Item Type]]="Straight Plug-In",_xlfn.TEXTJOIN("-",TRUE,M331&amp;"-"&amp;_xlfn.LET(_xlpm.txt,ProjectsDB[[#This Row],[Assembly]],_xlpm.pos,FIND("SP",_xlpm.txt),_xlpm.pre,LEFT(_xlpm.txt,_xlpm.pos-1),IF(RIGHT(_xlpm.pre,3)="123","3PL",IF(RIGHT(_xlpm.pre,2)="12","2PL",IF(RIGHT(_xlpm.pre,1)="1","1PL","3PL")))),N331,O331,P331,Q331&amp;"W",R331),_xlfn.TEXTJOIN("-",TRUE,M331,N331,O331,P331,Q331&amp;"W",R331))</f>
        <v>Straight Feeder-AL-Silver-PET-5W-1</v>
      </c>
      <c r="T331" s="14" t="str">
        <f>IF(COUNTIF(Cycletime[Element Desc.],ProjectsDB[[#This Row],[Element Desc.]])&gt;0,"Found","Not Found")</f>
        <v>Found</v>
      </c>
    </row>
    <row r="332" spans="2:20" x14ac:dyDescent="0.25">
      <c r="B332" s="8" t="s">
        <v>942</v>
      </c>
      <c r="C332" s="9" t="s">
        <v>943</v>
      </c>
      <c r="D332" s="9" t="s">
        <v>944</v>
      </c>
      <c r="E332" s="10">
        <v>1</v>
      </c>
      <c r="F332" s="9" t="s">
        <v>110</v>
      </c>
      <c r="G332" s="9" t="s">
        <v>893</v>
      </c>
      <c r="H332" s="11"/>
      <c r="I332" s="12">
        <v>480</v>
      </c>
      <c r="J332" s="12"/>
      <c r="K332" s="12"/>
      <c r="L332" s="12">
        <f t="array" ref="L332">IFERROR(LOOKUP(2^15,SEARCH({"40A","63A","80A","100A","125A","160A","200A","250A","400A","630A","800A","1000A","1250A","1600A","2000A","2500A","3200A","4000A","5000A","6300A"},UPPER(D332)),{40,63,80,100,125,160,200,250,400,630,800,1000,1250,1600,2000,2500,3200,4000,5000,6300}),0)</f>
        <v>3200</v>
      </c>
      <c r="M332" s="9" t="str">
        <f t="shared" si="26"/>
        <v>Straight Feeder</v>
      </c>
      <c r="N332" s="9" t="str">
        <f t="shared" si="27"/>
        <v>AL</v>
      </c>
      <c r="O332" s="13" t="str">
        <f t="shared" si="28"/>
        <v>Silver</v>
      </c>
      <c r="P332" s="9" t="str">
        <f t="shared" si="29"/>
        <v>PET</v>
      </c>
      <c r="Q332" s="9" t="str">
        <f t="shared" si="30"/>
        <v>4</v>
      </c>
      <c r="R3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2" s="14" t="str">
        <f>IF(ProjectsDB[[#This Row],[Item Type]]="Straight Plug-In",_xlfn.TEXTJOIN("-",TRUE,M332&amp;"-"&amp;_xlfn.LET(_xlpm.txt,ProjectsDB[[#This Row],[Assembly]],_xlpm.pos,FIND("SP",_xlpm.txt),_xlpm.pre,LEFT(_xlpm.txt,_xlpm.pos-1),IF(RIGHT(_xlpm.pre,3)="123","3PL",IF(RIGHT(_xlpm.pre,2)="12","2PL",IF(RIGHT(_xlpm.pre,1)="1","1PL","3PL")))),N332,O332,P332,Q332&amp;"W",R332),_xlfn.TEXTJOIN("-",TRUE,M332,N332,O332,P332,Q332&amp;"W",R332))</f>
        <v>Straight Feeder-AL-Silver-PET-4W-2</v>
      </c>
      <c r="T332" s="14" t="str">
        <f>IF(COUNTIF(Cycletime[Element Desc.],ProjectsDB[[#This Row],[Element Desc.]])&gt;0,"Found","Not Found")</f>
        <v>Found</v>
      </c>
    </row>
    <row r="333" spans="2:20" x14ac:dyDescent="0.25">
      <c r="B333" s="8" t="s">
        <v>945</v>
      </c>
      <c r="C333" s="9" t="s">
        <v>367</v>
      </c>
      <c r="D333" s="9" t="s">
        <v>368</v>
      </c>
      <c r="E333" s="10">
        <v>1</v>
      </c>
      <c r="F333" s="9" t="s">
        <v>110</v>
      </c>
      <c r="G333" s="9" t="s">
        <v>893</v>
      </c>
      <c r="H333" s="11"/>
      <c r="I333" s="12">
        <v>2650</v>
      </c>
      <c r="J333" s="12"/>
      <c r="K333" s="12"/>
      <c r="L333" s="12">
        <f t="array" ref="L333">IFERROR(LOOKUP(2^15,SEARCH({"40A","63A","80A","100A","125A","160A","200A","250A","400A","630A","800A","1000A","1250A","1600A","2000A","2500A","3200A","4000A","5000A","6300A"},UPPER(D333)),{40,63,80,100,125,160,200,250,400,630,800,1000,1250,1600,2000,2500,3200,4000,5000,6300}),0)</f>
        <v>1600</v>
      </c>
      <c r="M333" s="9" t="str">
        <f t="shared" si="26"/>
        <v>Straight Feeder</v>
      </c>
      <c r="N333" s="9" t="str">
        <f t="shared" si="27"/>
        <v>AL</v>
      </c>
      <c r="O333" s="13" t="str">
        <f t="shared" si="28"/>
        <v>Silver</v>
      </c>
      <c r="P333" s="9" t="str">
        <f t="shared" si="29"/>
        <v>PET</v>
      </c>
      <c r="Q333" s="9" t="str">
        <f t="shared" si="30"/>
        <v>5</v>
      </c>
      <c r="R3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3" s="14" t="str">
        <f>IF(ProjectsDB[[#This Row],[Item Type]]="Straight Plug-In",_xlfn.TEXTJOIN("-",TRUE,M333&amp;"-"&amp;_xlfn.LET(_xlpm.txt,ProjectsDB[[#This Row],[Assembly]],_xlpm.pos,FIND("SP",_xlpm.txt),_xlpm.pre,LEFT(_xlpm.txt,_xlpm.pos-1),IF(RIGHT(_xlpm.pre,3)="123","3PL",IF(RIGHT(_xlpm.pre,2)="12","2PL",IF(RIGHT(_xlpm.pre,1)="1","1PL","3PL")))),N333,O333,P333,Q333&amp;"W",R333),_xlfn.TEXTJOIN("-",TRUE,M333,N333,O333,P333,Q333&amp;"W",R333))</f>
        <v>Straight Feeder-AL-Silver-PET-5W-1</v>
      </c>
      <c r="T333" s="14" t="str">
        <f>IF(COUNTIF(Cycletime[Element Desc.],ProjectsDB[[#This Row],[Element Desc.]])&gt;0,"Found","Not Found")</f>
        <v>Found</v>
      </c>
    </row>
    <row r="334" spans="2:20" x14ac:dyDescent="0.25">
      <c r="B334" s="8" t="s">
        <v>946</v>
      </c>
      <c r="C334" s="9" t="s">
        <v>947</v>
      </c>
      <c r="D334" s="9" t="s">
        <v>948</v>
      </c>
      <c r="E334" s="10">
        <v>1</v>
      </c>
      <c r="F334" s="9" t="s">
        <v>110</v>
      </c>
      <c r="G334" s="9" t="s">
        <v>893</v>
      </c>
      <c r="H334" s="11"/>
      <c r="I334" s="12">
        <v>465</v>
      </c>
      <c r="J334" s="12">
        <v>400</v>
      </c>
      <c r="K334" s="12">
        <v>750</v>
      </c>
      <c r="L334" s="12">
        <f t="array" ref="L334">IFERROR(LOOKUP(2^15,SEARCH({"40A","63A","80A","100A","125A","160A","200A","250A","400A","630A","800A","1000A","1250A","1600A","2000A","2500A","3200A","4000A","5000A","6300A"},UPPER(D334)),{40,63,80,100,125,160,200,250,400,630,800,1000,1250,1600,2000,2500,3200,4000,5000,6300}),0)</f>
        <v>1600</v>
      </c>
      <c r="M334" s="9" t="str">
        <f t="shared" si="26"/>
        <v>Z-Unit Flat</v>
      </c>
      <c r="N334" s="9" t="str">
        <f t="shared" si="27"/>
        <v>AL</v>
      </c>
      <c r="O334" s="13" t="str">
        <f t="shared" si="28"/>
        <v>Silver</v>
      </c>
      <c r="P334" s="9" t="str">
        <f t="shared" si="29"/>
        <v>PET</v>
      </c>
      <c r="Q334" s="9" t="str">
        <f t="shared" si="30"/>
        <v>5</v>
      </c>
      <c r="R3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4" s="14" t="str">
        <f>IF(ProjectsDB[[#This Row],[Item Type]]="Straight Plug-In",_xlfn.TEXTJOIN("-",TRUE,M334&amp;"-"&amp;_xlfn.LET(_xlpm.txt,ProjectsDB[[#This Row],[Assembly]],_xlpm.pos,FIND("SP",_xlpm.txt),_xlpm.pre,LEFT(_xlpm.txt,_xlpm.pos-1),IF(RIGHT(_xlpm.pre,3)="123","3PL",IF(RIGHT(_xlpm.pre,2)="12","2PL",IF(RIGHT(_xlpm.pre,1)="1","1PL","3PL")))),N334,O334,P334,Q334&amp;"W",R334),_xlfn.TEXTJOIN("-",TRUE,M334,N334,O334,P334,Q334&amp;"W",R334))</f>
        <v>Z-Unit Flat-AL-Silver-PET-5W-1</v>
      </c>
      <c r="T334" s="14" t="str">
        <f>IF(COUNTIF(Cycletime[Element Desc.],ProjectsDB[[#This Row],[Element Desc.]])&gt;0,"Found","Not Found")</f>
        <v>Found</v>
      </c>
    </row>
    <row r="335" spans="2:20" x14ac:dyDescent="0.25">
      <c r="B335" s="8" t="s">
        <v>949</v>
      </c>
      <c r="C335" s="9" t="s">
        <v>950</v>
      </c>
      <c r="D335" s="9" t="s">
        <v>951</v>
      </c>
      <c r="E335" s="10">
        <v>1</v>
      </c>
      <c r="F335" s="9" t="s">
        <v>110</v>
      </c>
      <c r="G335" s="9" t="s">
        <v>893</v>
      </c>
      <c r="H335" s="11"/>
      <c r="I335" s="12">
        <v>2700</v>
      </c>
      <c r="J335" s="12"/>
      <c r="K335" s="12"/>
      <c r="L335" s="12">
        <f t="array" ref="L335">IFERROR(LOOKUP(2^15,SEARCH({"40A","63A","80A","100A","125A","160A","200A","250A","400A","630A","800A","1000A","1250A","1600A","2000A","2500A","3200A","4000A","5000A","6300A"},UPPER(D335)),{40,63,80,100,125,160,200,250,400,630,800,1000,1250,1600,2000,2500,3200,4000,5000,6300}),0)</f>
        <v>1600</v>
      </c>
      <c r="M335" s="9" t="str">
        <f t="shared" si="26"/>
        <v>Straight Feeder</v>
      </c>
      <c r="N335" s="9" t="str">
        <f t="shared" si="27"/>
        <v>AL</v>
      </c>
      <c r="O335" s="13" t="str">
        <f t="shared" si="28"/>
        <v>Silver</v>
      </c>
      <c r="P335" s="9" t="str">
        <f t="shared" si="29"/>
        <v>PET</v>
      </c>
      <c r="Q335" s="9" t="str">
        <f t="shared" si="30"/>
        <v>5</v>
      </c>
      <c r="R3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5" s="14" t="str">
        <f>IF(ProjectsDB[[#This Row],[Item Type]]="Straight Plug-In",_xlfn.TEXTJOIN("-",TRUE,M335&amp;"-"&amp;_xlfn.LET(_xlpm.txt,ProjectsDB[[#This Row],[Assembly]],_xlpm.pos,FIND("SP",_xlpm.txt),_xlpm.pre,LEFT(_xlpm.txt,_xlpm.pos-1),IF(RIGHT(_xlpm.pre,3)="123","3PL",IF(RIGHT(_xlpm.pre,2)="12","2PL",IF(RIGHT(_xlpm.pre,1)="1","1PL","3PL")))),N335,O335,P335,Q335&amp;"W",R335),_xlfn.TEXTJOIN("-",TRUE,M335,N335,O335,P335,Q335&amp;"W",R335))</f>
        <v>Straight Feeder-AL-Silver-PET-5W-1</v>
      </c>
      <c r="T335" s="14" t="str">
        <f>IF(COUNTIF(Cycletime[Element Desc.],ProjectsDB[[#This Row],[Element Desc.]])&gt;0,"Found","Not Found")</f>
        <v>Found</v>
      </c>
    </row>
    <row r="336" spans="2:20" x14ac:dyDescent="0.25">
      <c r="B336" s="8" t="s">
        <v>952</v>
      </c>
      <c r="C336" s="9" t="s">
        <v>953</v>
      </c>
      <c r="D336" s="9" t="s">
        <v>954</v>
      </c>
      <c r="E336" s="10">
        <v>1</v>
      </c>
      <c r="F336" s="9" t="s">
        <v>110</v>
      </c>
      <c r="G336" s="9" t="s">
        <v>893</v>
      </c>
      <c r="H336" s="11"/>
      <c r="I336" s="12">
        <v>825</v>
      </c>
      <c r="J336" s="12">
        <v>400</v>
      </c>
      <c r="K336" s="12">
        <v>880</v>
      </c>
      <c r="L336" s="12">
        <f t="array" ref="L336">IFERROR(LOOKUP(2^15,SEARCH({"40A","63A","80A","100A","125A","160A","200A","250A","400A","630A","800A","1000A","1250A","1600A","2000A","2500A","3200A","4000A","5000A","6300A"},UPPER(D336)),{40,63,80,100,125,160,200,250,400,630,800,1000,1250,1600,2000,2500,3200,4000,5000,6300}),0)</f>
        <v>1600</v>
      </c>
      <c r="M336" s="9" t="str">
        <f t="shared" si="26"/>
        <v>Z-Unit Flat</v>
      </c>
      <c r="N336" s="9" t="str">
        <f t="shared" si="27"/>
        <v>AL</v>
      </c>
      <c r="O336" s="13" t="str">
        <f t="shared" si="28"/>
        <v>Silver</v>
      </c>
      <c r="P336" s="9" t="str">
        <f t="shared" si="29"/>
        <v>PET</v>
      </c>
      <c r="Q336" s="9" t="str">
        <f t="shared" si="30"/>
        <v>5</v>
      </c>
      <c r="R3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6" s="14" t="str">
        <f>IF(ProjectsDB[[#This Row],[Item Type]]="Straight Plug-In",_xlfn.TEXTJOIN("-",TRUE,M336&amp;"-"&amp;_xlfn.LET(_xlpm.txt,ProjectsDB[[#This Row],[Assembly]],_xlpm.pos,FIND("SP",_xlpm.txt),_xlpm.pre,LEFT(_xlpm.txt,_xlpm.pos-1),IF(RIGHT(_xlpm.pre,3)="123","3PL",IF(RIGHT(_xlpm.pre,2)="12","2PL",IF(RIGHT(_xlpm.pre,1)="1","1PL","3PL")))),N336,O336,P336,Q336&amp;"W",R336),_xlfn.TEXTJOIN("-",TRUE,M336,N336,O336,P336,Q336&amp;"W",R336))</f>
        <v>Z-Unit Flat-AL-Silver-PET-5W-1</v>
      </c>
      <c r="T336" s="14" t="str">
        <f>IF(COUNTIF(Cycletime[Element Desc.],ProjectsDB[[#This Row],[Element Desc.]])&gt;0,"Found","Not Found")</f>
        <v>Found</v>
      </c>
    </row>
    <row r="337" spans="2:20" x14ac:dyDescent="0.25">
      <c r="B337" s="8" t="s">
        <v>955</v>
      </c>
      <c r="C337" s="9" t="s">
        <v>648</v>
      </c>
      <c r="D337" s="9" t="s">
        <v>649</v>
      </c>
      <c r="E337" s="10">
        <v>1</v>
      </c>
      <c r="F337" s="9" t="s">
        <v>110</v>
      </c>
      <c r="G337" s="9" t="s">
        <v>893</v>
      </c>
      <c r="H337" s="11"/>
      <c r="I337" s="12">
        <v>1680</v>
      </c>
      <c r="J337" s="12"/>
      <c r="K337" s="12"/>
      <c r="L337" s="12">
        <f t="array" ref="L337">IFERROR(LOOKUP(2^15,SEARCH({"40A","63A","80A","100A","125A","160A","200A","250A","400A","630A","800A","1000A","1250A","1600A","2000A","2500A","3200A","4000A","5000A","6300A"},UPPER(D337)),{40,63,80,100,125,160,200,250,400,630,800,1000,1250,1600,2000,2500,3200,4000,5000,6300}),0)</f>
        <v>3200</v>
      </c>
      <c r="M337" s="9" t="str">
        <f t="shared" si="26"/>
        <v>Straight Feeder</v>
      </c>
      <c r="N337" s="9" t="str">
        <f t="shared" si="27"/>
        <v>AL</v>
      </c>
      <c r="O337" s="13" t="str">
        <f t="shared" si="28"/>
        <v>Silver</v>
      </c>
      <c r="P337" s="9" t="str">
        <f t="shared" si="29"/>
        <v>PET</v>
      </c>
      <c r="Q337" s="9" t="str">
        <f t="shared" si="30"/>
        <v>4</v>
      </c>
      <c r="R3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7" s="14" t="str">
        <f>IF(ProjectsDB[[#This Row],[Item Type]]="Straight Plug-In",_xlfn.TEXTJOIN("-",TRUE,M337&amp;"-"&amp;_xlfn.LET(_xlpm.txt,ProjectsDB[[#This Row],[Assembly]],_xlpm.pos,FIND("SP",_xlpm.txt),_xlpm.pre,LEFT(_xlpm.txt,_xlpm.pos-1),IF(RIGHT(_xlpm.pre,3)="123","3PL",IF(RIGHT(_xlpm.pre,2)="12","2PL",IF(RIGHT(_xlpm.pre,1)="1","1PL","3PL")))),N337,O337,P337,Q337&amp;"W",R337),_xlfn.TEXTJOIN("-",TRUE,M337,N337,O337,P337,Q337&amp;"W",R337))</f>
        <v>Straight Feeder-AL-Silver-PET-4W-2</v>
      </c>
      <c r="T337" s="14" t="str">
        <f>IF(COUNTIF(Cycletime[Element Desc.],ProjectsDB[[#This Row],[Element Desc.]])&gt;0,"Found","Not Found")</f>
        <v>Found</v>
      </c>
    </row>
    <row r="338" spans="2:20" x14ac:dyDescent="0.25">
      <c r="B338" s="8" t="s">
        <v>956</v>
      </c>
      <c r="C338" s="9" t="s">
        <v>886</v>
      </c>
      <c r="D338" s="9" t="s">
        <v>887</v>
      </c>
      <c r="E338" s="10">
        <v>1</v>
      </c>
      <c r="F338" s="9" t="s">
        <v>110</v>
      </c>
      <c r="G338" s="9" t="s">
        <v>893</v>
      </c>
      <c r="H338" s="11"/>
      <c r="I338" s="12">
        <v>960</v>
      </c>
      <c r="J338" s="12"/>
      <c r="K338" s="12"/>
      <c r="L338" s="12">
        <f t="array" ref="L338">IFERROR(LOOKUP(2^15,SEARCH({"40A","63A","80A","100A","125A","160A","200A","250A","400A","630A","800A","1000A","1250A","1600A","2000A","2500A","3200A","4000A","5000A","6300A"},UPPER(D338)),{40,63,80,100,125,160,200,250,400,630,800,1000,1250,1600,2000,2500,3200,4000,5000,6300}),0)</f>
        <v>3200</v>
      </c>
      <c r="M338" s="9" t="str">
        <f t="shared" si="26"/>
        <v>Straight Feeder</v>
      </c>
      <c r="N338" s="9" t="str">
        <f t="shared" si="27"/>
        <v>AL</v>
      </c>
      <c r="O338" s="13" t="str">
        <f t="shared" si="28"/>
        <v>Silver</v>
      </c>
      <c r="P338" s="9" t="str">
        <f t="shared" si="29"/>
        <v>PET</v>
      </c>
      <c r="Q338" s="9" t="str">
        <f t="shared" si="30"/>
        <v>4</v>
      </c>
      <c r="R3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8" s="14" t="str">
        <f>IF(ProjectsDB[[#This Row],[Item Type]]="Straight Plug-In",_xlfn.TEXTJOIN("-",TRUE,M338&amp;"-"&amp;_xlfn.LET(_xlpm.txt,ProjectsDB[[#This Row],[Assembly]],_xlpm.pos,FIND("SP",_xlpm.txt),_xlpm.pre,LEFT(_xlpm.txt,_xlpm.pos-1),IF(RIGHT(_xlpm.pre,3)="123","3PL",IF(RIGHT(_xlpm.pre,2)="12","2PL",IF(RIGHT(_xlpm.pre,1)="1","1PL","3PL")))),N338,O338,P338,Q338&amp;"W",R338),_xlfn.TEXTJOIN("-",TRUE,M338,N338,O338,P338,Q338&amp;"W",R338))</f>
        <v>Straight Feeder-AL-Silver-PET-4W-2</v>
      </c>
      <c r="T338" s="14" t="str">
        <f>IF(COUNTIF(Cycletime[Element Desc.],ProjectsDB[[#This Row],[Element Desc.]])&gt;0,"Found","Not Found")</f>
        <v>Found</v>
      </c>
    </row>
    <row r="339" spans="2:20" x14ac:dyDescent="0.25">
      <c r="B339" s="8" t="s">
        <v>957</v>
      </c>
      <c r="C339" s="9" t="s">
        <v>182</v>
      </c>
      <c r="D339" s="9" t="s">
        <v>183</v>
      </c>
      <c r="E339" s="10">
        <v>1</v>
      </c>
      <c r="F339" s="9" t="s">
        <v>110</v>
      </c>
      <c r="G339" s="9" t="s">
        <v>893</v>
      </c>
      <c r="H339" s="11"/>
      <c r="I339" s="12"/>
      <c r="J339" s="12"/>
      <c r="K339" s="12"/>
      <c r="L339" s="12">
        <f t="array" ref="L339">IFERROR(LOOKUP(2^15,SEARCH({"40A","63A","80A","100A","125A","160A","200A","250A","400A","630A","800A","1000A","1250A","1600A","2000A","2500A","3200A","4000A","5000A","6300A"},UPPER(D339)),{40,63,80,100,125,160,200,250,400,630,800,1000,1250,1600,2000,2500,3200,4000,5000,6300}),0)</f>
        <v>1250</v>
      </c>
      <c r="M339" s="9" t="str">
        <f t="shared" si="26"/>
        <v>Joint Pack</v>
      </c>
      <c r="N339" s="9" t="str">
        <f t="shared" si="27"/>
        <v>AL</v>
      </c>
      <c r="O339" s="13" t="str">
        <f t="shared" si="28"/>
        <v>Silver</v>
      </c>
      <c r="P339" s="9" t="str">
        <f t="shared" si="29"/>
        <v>None</v>
      </c>
      <c r="Q339" s="9" t="str">
        <f t="shared" si="30"/>
        <v>5</v>
      </c>
      <c r="R3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9" s="14" t="str">
        <f>IF(ProjectsDB[[#This Row],[Item Type]]="Straight Plug-In",_xlfn.TEXTJOIN("-",TRUE,M339&amp;"-"&amp;_xlfn.LET(_xlpm.txt,ProjectsDB[[#This Row],[Assembly]],_xlpm.pos,FIND("SP",_xlpm.txt),_xlpm.pre,LEFT(_xlpm.txt,_xlpm.pos-1),IF(RIGHT(_xlpm.pre,3)="123","3PL",IF(RIGHT(_xlpm.pre,2)="12","2PL",IF(RIGHT(_xlpm.pre,1)="1","1PL","3PL")))),N339,O339,P339,Q339&amp;"W",R339),_xlfn.TEXTJOIN("-",TRUE,M339,N339,O339,P339,Q339&amp;"W",R339))</f>
        <v>Joint Pack-AL-Silver-None-5W-1</v>
      </c>
      <c r="T339" s="14" t="str">
        <f>IF(COUNTIF(Cycletime[Element Desc.],ProjectsDB[[#This Row],[Element Desc.]])&gt;0,"Found","Not Found")</f>
        <v>Found</v>
      </c>
    </row>
    <row r="340" spans="2:20" x14ac:dyDescent="0.25">
      <c r="B340" s="8" t="s">
        <v>958</v>
      </c>
      <c r="C340" s="9" t="s">
        <v>172</v>
      </c>
      <c r="D340" s="9" t="s">
        <v>173</v>
      </c>
      <c r="E340" s="10">
        <v>16</v>
      </c>
      <c r="F340" s="9" t="s">
        <v>110</v>
      </c>
      <c r="G340" s="9" t="s">
        <v>893</v>
      </c>
      <c r="H340" s="11"/>
      <c r="I340" s="12"/>
      <c r="J340" s="12"/>
      <c r="K340" s="12"/>
      <c r="L340" s="12">
        <f t="array" ref="L340">IFERROR(LOOKUP(2^15,SEARCH({"40A","63A","80A","100A","125A","160A","200A","250A","400A","630A","800A","1000A","1250A","1600A","2000A","2500A","3200A","4000A","5000A","6300A"},UPPER(D340)),{40,63,80,100,125,160,200,250,400,630,800,1000,1250,1600,2000,2500,3200,4000,5000,6300}),0)</f>
        <v>1600</v>
      </c>
      <c r="M340" s="9" t="str">
        <f t="shared" si="26"/>
        <v>Joint Pack</v>
      </c>
      <c r="N340" s="9" t="str">
        <f t="shared" si="27"/>
        <v>AL</v>
      </c>
      <c r="O340" s="13" t="str">
        <f t="shared" si="28"/>
        <v>Silver</v>
      </c>
      <c r="P340" s="9" t="str">
        <f t="shared" si="29"/>
        <v>None</v>
      </c>
      <c r="Q340" s="9" t="str">
        <f t="shared" si="30"/>
        <v>5</v>
      </c>
      <c r="R3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0" s="14" t="str">
        <f>IF(ProjectsDB[[#This Row],[Item Type]]="Straight Plug-In",_xlfn.TEXTJOIN("-",TRUE,M340&amp;"-"&amp;_xlfn.LET(_xlpm.txt,ProjectsDB[[#This Row],[Assembly]],_xlpm.pos,FIND("SP",_xlpm.txt),_xlpm.pre,LEFT(_xlpm.txt,_xlpm.pos-1),IF(RIGHT(_xlpm.pre,3)="123","3PL",IF(RIGHT(_xlpm.pre,2)="12","2PL",IF(RIGHT(_xlpm.pre,1)="1","1PL","3PL")))),N340,O340,P340,Q340&amp;"W",R340),_xlfn.TEXTJOIN("-",TRUE,M340,N340,O340,P340,Q340&amp;"W",R340))</f>
        <v>Joint Pack-AL-Silver-None-5W-1</v>
      </c>
      <c r="T340" s="14" t="str">
        <f>IF(COUNTIF(Cycletime[Element Desc.],ProjectsDB[[#This Row],[Element Desc.]])&gt;0,"Found","Not Found")</f>
        <v>Found</v>
      </c>
    </row>
    <row r="341" spans="2:20" x14ac:dyDescent="0.25">
      <c r="B341" s="8" t="s">
        <v>959</v>
      </c>
      <c r="C341" s="9" t="s">
        <v>697</v>
      </c>
      <c r="D341" s="9" t="s">
        <v>698</v>
      </c>
      <c r="E341" s="10">
        <v>1</v>
      </c>
      <c r="F341" s="9" t="s">
        <v>110</v>
      </c>
      <c r="G341" s="9" t="s">
        <v>893</v>
      </c>
      <c r="H341" s="11"/>
      <c r="I341" s="12"/>
      <c r="J341" s="12"/>
      <c r="K341" s="12"/>
      <c r="L341" s="12">
        <f t="array" ref="L341">IFERROR(LOOKUP(2^15,SEARCH({"40A","63A","80A","100A","125A","160A","200A","250A","400A","630A","800A","1000A","1250A","1600A","2000A","2500A","3200A","4000A","5000A","6300A"},UPPER(D341)),{40,63,80,100,125,160,200,250,400,630,800,1000,1250,1600,2000,2500,3200,4000,5000,6300}),0)</f>
        <v>3200</v>
      </c>
      <c r="M341" s="9" t="str">
        <f t="shared" si="26"/>
        <v>Joint Pack</v>
      </c>
      <c r="N341" s="9" t="str">
        <f t="shared" si="27"/>
        <v>AL</v>
      </c>
      <c r="O341" s="13" t="str">
        <f t="shared" si="28"/>
        <v>Silver</v>
      </c>
      <c r="P341" s="9" t="str">
        <f t="shared" si="29"/>
        <v>None</v>
      </c>
      <c r="Q341" s="9" t="str">
        <f t="shared" si="30"/>
        <v>5</v>
      </c>
      <c r="R3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1" s="14" t="str">
        <f>IF(ProjectsDB[[#This Row],[Item Type]]="Straight Plug-In",_xlfn.TEXTJOIN("-",TRUE,M341&amp;"-"&amp;_xlfn.LET(_xlpm.txt,ProjectsDB[[#This Row],[Assembly]],_xlpm.pos,FIND("SP",_xlpm.txt),_xlpm.pre,LEFT(_xlpm.txt,_xlpm.pos-1),IF(RIGHT(_xlpm.pre,3)="123","3PL",IF(RIGHT(_xlpm.pre,2)="12","2PL",IF(RIGHT(_xlpm.pre,1)="1","1PL","3PL")))),N341,O341,P341,Q341&amp;"W",R341),_xlfn.TEXTJOIN("-",TRUE,M341,N341,O341,P341,Q341&amp;"W",R341))</f>
        <v>Joint Pack-AL-Silver-None-5W-2</v>
      </c>
      <c r="T341" s="14" t="str">
        <f>IF(COUNTIF(Cycletime[Element Desc.],ProjectsDB[[#This Row],[Element Desc.]])&gt;0,"Found","Not Found")</f>
        <v>Found</v>
      </c>
    </row>
    <row r="342" spans="2:20" x14ac:dyDescent="0.25">
      <c r="B342" s="8" t="s">
        <v>960</v>
      </c>
      <c r="C342" s="9" t="s">
        <v>157</v>
      </c>
      <c r="D342" s="9" t="s">
        <v>158</v>
      </c>
      <c r="E342" s="10">
        <v>4</v>
      </c>
      <c r="F342" s="9" t="s">
        <v>110</v>
      </c>
      <c r="G342" s="9" t="s">
        <v>893</v>
      </c>
      <c r="H342" s="11"/>
      <c r="I342" s="12"/>
      <c r="J342" s="12"/>
      <c r="K342" s="12"/>
      <c r="L342" s="12">
        <f t="array" ref="L342">IFERROR(LOOKUP(2^15,SEARCH({"40A","63A","80A","100A","125A","160A","200A","250A","400A","630A","800A","1000A","1250A","1600A","2000A","2500A","3200A","4000A","5000A","6300A"},UPPER(D342)),{40,63,80,100,125,160,200,250,400,630,800,1000,1250,1600,2000,2500,3200,4000,5000,6300}),0)</f>
        <v>4000</v>
      </c>
      <c r="M342" s="9" t="str">
        <f t="shared" si="26"/>
        <v>Joint Pack</v>
      </c>
      <c r="N342" s="9" t="str">
        <f t="shared" si="27"/>
        <v>AL</v>
      </c>
      <c r="O342" s="13" t="str">
        <f t="shared" si="28"/>
        <v>Silver</v>
      </c>
      <c r="P342" s="9" t="str">
        <f t="shared" si="29"/>
        <v>None</v>
      </c>
      <c r="Q342" s="9" t="str">
        <f t="shared" si="30"/>
        <v>4</v>
      </c>
      <c r="R3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2" s="14" t="str">
        <f>IF(ProjectsDB[[#This Row],[Item Type]]="Straight Plug-In",_xlfn.TEXTJOIN("-",TRUE,M342&amp;"-"&amp;_xlfn.LET(_xlpm.txt,ProjectsDB[[#This Row],[Assembly]],_xlpm.pos,FIND("SP",_xlpm.txt),_xlpm.pre,LEFT(_xlpm.txt,_xlpm.pos-1),IF(RIGHT(_xlpm.pre,3)="123","3PL",IF(RIGHT(_xlpm.pre,2)="12","2PL",IF(RIGHT(_xlpm.pre,1)="1","1PL","3PL")))),N342,O342,P342,Q342&amp;"W",R342),_xlfn.TEXTJOIN("-",TRUE,M342,N342,O342,P342,Q342&amp;"W",R342))</f>
        <v>Joint Pack-AL-Silver-None-4W-2</v>
      </c>
      <c r="T342" s="14" t="str">
        <f>IF(COUNTIF(Cycletime[Element Desc.],ProjectsDB[[#This Row],[Element Desc.]])&gt;0,"Found","Not Found")</f>
        <v>Found</v>
      </c>
    </row>
    <row r="343" spans="2:20" x14ac:dyDescent="0.25">
      <c r="B343" s="8" t="s">
        <v>961</v>
      </c>
      <c r="C343" s="9" t="s">
        <v>144</v>
      </c>
      <c r="D343" s="9" t="s">
        <v>145</v>
      </c>
      <c r="E343" s="10">
        <v>2</v>
      </c>
      <c r="F343" s="9" t="s">
        <v>110</v>
      </c>
      <c r="G343" s="9" t="s">
        <v>893</v>
      </c>
      <c r="H343" s="11"/>
      <c r="I343" s="12"/>
      <c r="J343" s="12"/>
      <c r="K343" s="12"/>
      <c r="L343" s="12">
        <f t="array" ref="L343">IFERROR(LOOKUP(2^15,SEARCH({"40A","63A","80A","100A","125A","160A","200A","250A","400A","630A","800A","1000A","1250A","1600A","2000A","2500A","3200A","4000A","5000A","6300A"},UPPER(D343)),{40,63,80,100,125,160,200,250,400,630,800,1000,1250,1600,2000,2500,3200,4000,5000,6300}),0)</f>
        <v>3200</v>
      </c>
      <c r="M343" s="9" t="str">
        <f t="shared" si="26"/>
        <v>Joint Pack</v>
      </c>
      <c r="N343" s="9" t="str">
        <f t="shared" si="27"/>
        <v>AL</v>
      </c>
      <c r="O343" s="13" t="str">
        <f t="shared" si="28"/>
        <v>Silver</v>
      </c>
      <c r="P343" s="9" t="str">
        <f t="shared" si="29"/>
        <v>None</v>
      </c>
      <c r="Q343" s="9" t="str">
        <f t="shared" si="30"/>
        <v>4</v>
      </c>
      <c r="R3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3" s="14" t="str">
        <f>IF(ProjectsDB[[#This Row],[Item Type]]="Straight Plug-In",_xlfn.TEXTJOIN("-",TRUE,M343&amp;"-"&amp;_xlfn.LET(_xlpm.txt,ProjectsDB[[#This Row],[Assembly]],_xlpm.pos,FIND("SP",_xlpm.txt),_xlpm.pre,LEFT(_xlpm.txt,_xlpm.pos-1),IF(RIGHT(_xlpm.pre,3)="123","3PL",IF(RIGHT(_xlpm.pre,2)="12","2PL",IF(RIGHT(_xlpm.pre,1)="1","1PL","3PL")))),N343,O343,P343,Q343&amp;"W",R343),_xlfn.TEXTJOIN("-",TRUE,M343,N343,O343,P343,Q343&amp;"W",R343))</f>
        <v>Joint Pack-AL-Silver-None-4W-2</v>
      </c>
      <c r="T343" s="14" t="str">
        <f>IF(COUNTIF(Cycletime[Element Desc.],ProjectsDB[[#This Row],[Element Desc.]])&gt;0,"Found","Not Found")</f>
        <v>Found</v>
      </c>
    </row>
    <row r="344" spans="2:20" x14ac:dyDescent="0.25">
      <c r="B344" s="8" t="s">
        <v>962</v>
      </c>
      <c r="C344" s="9" t="s">
        <v>963</v>
      </c>
      <c r="D344" s="9" t="s">
        <v>964</v>
      </c>
      <c r="E344" s="10">
        <v>1</v>
      </c>
      <c r="F344" s="9" t="s">
        <v>110</v>
      </c>
      <c r="G344" s="9" t="s">
        <v>965</v>
      </c>
      <c r="H344" s="11"/>
      <c r="I344" s="12">
        <v>875</v>
      </c>
      <c r="J344" s="12"/>
      <c r="K344" s="12"/>
      <c r="L344" s="12">
        <f t="array" ref="L344">IFERROR(LOOKUP(2^15,SEARCH({"40A","63A","80A","100A","125A","160A","200A","250A","400A","630A","800A","1000A","1250A","1600A","2000A","2500A","3200A","4000A","5000A","6300A"},UPPER(D344)),{40,63,80,100,125,160,200,250,400,630,800,1000,1250,1600,2000,2500,3200,4000,5000,6300}),0)</f>
        <v>1000</v>
      </c>
      <c r="M344" s="9" t="str">
        <f t="shared" si="26"/>
        <v>Straight Feeder</v>
      </c>
      <c r="N344" s="9" t="str">
        <f t="shared" si="27"/>
        <v>AL</v>
      </c>
      <c r="O344" s="13" t="str">
        <f t="shared" si="28"/>
        <v>Silver</v>
      </c>
      <c r="P344" s="9" t="str">
        <f t="shared" si="29"/>
        <v>PET</v>
      </c>
      <c r="Q344" s="9" t="str">
        <f t="shared" si="30"/>
        <v>5</v>
      </c>
      <c r="R3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4" s="14" t="str">
        <f>IF(ProjectsDB[[#This Row],[Item Type]]="Straight Plug-In",_xlfn.TEXTJOIN("-",TRUE,M344&amp;"-"&amp;_xlfn.LET(_xlpm.txt,ProjectsDB[[#This Row],[Assembly]],_xlpm.pos,FIND("SP",_xlpm.txt),_xlpm.pre,LEFT(_xlpm.txt,_xlpm.pos-1),IF(RIGHT(_xlpm.pre,3)="123","3PL",IF(RIGHT(_xlpm.pre,2)="12","2PL",IF(RIGHT(_xlpm.pre,1)="1","1PL","3PL")))),N344,O344,P344,Q344&amp;"W",R344),_xlfn.TEXTJOIN("-",TRUE,M344,N344,O344,P344,Q344&amp;"W",R344))</f>
        <v>Straight Feeder-AL-Silver-PET-5W-1</v>
      </c>
      <c r="T344" s="14" t="str">
        <f>IF(COUNTIF(Cycletime[Element Desc.],ProjectsDB[[#This Row],[Element Desc.]])&gt;0,"Found","Not Found")</f>
        <v>Found</v>
      </c>
    </row>
    <row r="345" spans="2:20" x14ac:dyDescent="0.25">
      <c r="B345" s="8" t="s">
        <v>966</v>
      </c>
      <c r="C345" s="9" t="s">
        <v>967</v>
      </c>
      <c r="D345" s="9" t="s">
        <v>968</v>
      </c>
      <c r="E345" s="10">
        <v>1</v>
      </c>
      <c r="F345" s="9" t="s">
        <v>110</v>
      </c>
      <c r="G345" s="9" t="s">
        <v>965</v>
      </c>
      <c r="H345" s="11"/>
      <c r="I345" s="12">
        <v>2310</v>
      </c>
      <c r="J345" s="12"/>
      <c r="K345" s="12"/>
      <c r="L345" s="12">
        <f t="array" ref="L345">IFERROR(LOOKUP(2^15,SEARCH({"40A","63A","80A","100A","125A","160A","200A","250A","400A","630A","800A","1000A","1250A","1600A","2000A","2500A","3200A","4000A","5000A","6300A"},UPPER(D345)),{40,63,80,100,125,160,200,250,400,630,800,1000,1250,1600,2000,2500,3200,4000,5000,6300}),0)</f>
        <v>1000</v>
      </c>
      <c r="M345" s="9" t="str">
        <f t="shared" si="26"/>
        <v>Straight Feeder</v>
      </c>
      <c r="N345" s="9" t="str">
        <f t="shared" si="27"/>
        <v>AL</v>
      </c>
      <c r="O345" s="13" t="str">
        <f t="shared" si="28"/>
        <v>Silver</v>
      </c>
      <c r="P345" s="9" t="str">
        <f t="shared" si="29"/>
        <v>PET</v>
      </c>
      <c r="Q345" s="9" t="str">
        <f t="shared" si="30"/>
        <v>5</v>
      </c>
      <c r="R3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5" s="14" t="str">
        <f>IF(ProjectsDB[[#This Row],[Item Type]]="Straight Plug-In",_xlfn.TEXTJOIN("-",TRUE,M345&amp;"-"&amp;_xlfn.LET(_xlpm.txt,ProjectsDB[[#This Row],[Assembly]],_xlpm.pos,FIND("SP",_xlpm.txt),_xlpm.pre,LEFT(_xlpm.txt,_xlpm.pos-1),IF(RIGHT(_xlpm.pre,3)="123","3PL",IF(RIGHT(_xlpm.pre,2)="12","2PL",IF(RIGHT(_xlpm.pre,1)="1","1PL","3PL")))),N345,O345,P345,Q345&amp;"W",R345),_xlfn.TEXTJOIN("-",TRUE,M345,N345,O345,P345,Q345&amp;"W",R345))</f>
        <v>Straight Feeder-AL-Silver-PET-5W-1</v>
      </c>
      <c r="T345" s="14" t="str">
        <f>IF(COUNTIF(Cycletime[Element Desc.],ProjectsDB[[#This Row],[Element Desc.]])&gt;0,"Found","Not Found")</f>
        <v>Found</v>
      </c>
    </row>
    <row r="346" spans="2:20" x14ac:dyDescent="0.25">
      <c r="B346" s="8" t="s">
        <v>969</v>
      </c>
      <c r="C346" s="9" t="s">
        <v>970</v>
      </c>
      <c r="D346" s="9" t="s">
        <v>971</v>
      </c>
      <c r="E346" s="10">
        <v>1</v>
      </c>
      <c r="F346" s="9" t="s">
        <v>110</v>
      </c>
      <c r="G346" s="9" t="s">
        <v>965</v>
      </c>
      <c r="H346" s="11"/>
      <c r="I346" s="12">
        <v>1090</v>
      </c>
      <c r="J346" s="12"/>
      <c r="K346" s="12"/>
      <c r="L346" s="12">
        <f t="array" ref="L346">IFERROR(LOOKUP(2^15,SEARCH({"40A","63A","80A","100A","125A","160A","200A","250A","400A","630A","800A","1000A","1250A","1600A","2000A","2500A","3200A","4000A","5000A","6300A"},UPPER(D346)),{40,63,80,100,125,160,200,250,400,630,800,1000,1250,1600,2000,2500,3200,4000,5000,6300}),0)</f>
        <v>1000</v>
      </c>
      <c r="M346" s="9" t="str">
        <f t="shared" si="26"/>
        <v>Straight Feeder</v>
      </c>
      <c r="N346" s="9" t="str">
        <f t="shared" si="27"/>
        <v>AL</v>
      </c>
      <c r="O346" s="13" t="str">
        <f t="shared" si="28"/>
        <v>Silver</v>
      </c>
      <c r="P346" s="9" t="str">
        <f t="shared" si="29"/>
        <v>PET</v>
      </c>
      <c r="Q346" s="9" t="str">
        <f t="shared" si="30"/>
        <v>5</v>
      </c>
      <c r="R3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6" s="14" t="str">
        <f>IF(ProjectsDB[[#This Row],[Item Type]]="Straight Plug-In",_xlfn.TEXTJOIN("-",TRUE,M346&amp;"-"&amp;_xlfn.LET(_xlpm.txt,ProjectsDB[[#This Row],[Assembly]],_xlpm.pos,FIND("SP",_xlpm.txt),_xlpm.pre,LEFT(_xlpm.txt,_xlpm.pos-1),IF(RIGHT(_xlpm.pre,3)="123","3PL",IF(RIGHT(_xlpm.pre,2)="12","2PL",IF(RIGHT(_xlpm.pre,1)="1","1PL","3PL")))),N346,O346,P346,Q346&amp;"W",R346),_xlfn.TEXTJOIN("-",TRUE,M346,N346,O346,P346,Q346&amp;"W",R346))</f>
        <v>Straight Feeder-AL-Silver-PET-5W-1</v>
      </c>
      <c r="T346" s="14" t="str">
        <f>IF(COUNTIF(Cycletime[Element Desc.],ProjectsDB[[#This Row],[Element Desc.]])&gt;0,"Found","Not Found")</f>
        <v>Found</v>
      </c>
    </row>
    <row r="347" spans="2:20" x14ac:dyDescent="0.25">
      <c r="B347" s="8" t="s">
        <v>972</v>
      </c>
      <c r="C347" s="9" t="s">
        <v>973</v>
      </c>
      <c r="D347" s="9" t="s">
        <v>974</v>
      </c>
      <c r="E347" s="10">
        <v>1</v>
      </c>
      <c r="F347" s="9" t="s">
        <v>110</v>
      </c>
      <c r="G347" s="9" t="s">
        <v>965</v>
      </c>
      <c r="H347" s="11"/>
      <c r="I347" s="12">
        <v>1030</v>
      </c>
      <c r="J347" s="12">
        <v>550</v>
      </c>
      <c r="K347" s="12">
        <v>820</v>
      </c>
      <c r="L347" s="12">
        <f t="array" ref="L347">IFERROR(LOOKUP(2^15,SEARCH({"40A","63A","80A","100A","125A","160A","200A","250A","400A","630A","800A","1000A","1250A","1600A","2000A","2500A","3200A","4000A","5000A","6300A"},UPPER(D347)),{40,63,80,100,125,160,200,250,400,630,800,1000,1250,1600,2000,2500,3200,4000,5000,6300}),0)</f>
        <v>1000</v>
      </c>
      <c r="M347" s="9" t="str">
        <f t="shared" si="26"/>
        <v>Z-Unit Flat</v>
      </c>
      <c r="N347" s="9" t="str">
        <f t="shared" si="27"/>
        <v>AL</v>
      </c>
      <c r="O347" s="13" t="str">
        <f t="shared" si="28"/>
        <v>Silver</v>
      </c>
      <c r="P347" s="9" t="str">
        <f t="shared" si="29"/>
        <v>PET</v>
      </c>
      <c r="Q347" s="9" t="str">
        <f t="shared" si="30"/>
        <v>5</v>
      </c>
      <c r="R3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7" s="14" t="str">
        <f>IF(ProjectsDB[[#This Row],[Item Type]]="Straight Plug-In",_xlfn.TEXTJOIN("-",TRUE,M347&amp;"-"&amp;_xlfn.LET(_xlpm.txt,ProjectsDB[[#This Row],[Assembly]],_xlpm.pos,FIND("SP",_xlpm.txt),_xlpm.pre,LEFT(_xlpm.txt,_xlpm.pos-1),IF(RIGHT(_xlpm.pre,3)="123","3PL",IF(RIGHT(_xlpm.pre,2)="12","2PL",IF(RIGHT(_xlpm.pre,1)="1","1PL","3PL")))),N347,O347,P347,Q347&amp;"W",R347),_xlfn.TEXTJOIN("-",TRUE,M347,N347,O347,P347,Q347&amp;"W",R347))</f>
        <v>Z-Unit Flat-AL-Silver-PET-5W-1</v>
      </c>
      <c r="T347" s="14" t="str">
        <f>IF(COUNTIF(Cycletime[Element Desc.],ProjectsDB[[#This Row],[Element Desc.]])&gt;0,"Found","Not Found")</f>
        <v>Found</v>
      </c>
    </row>
    <row r="348" spans="2:20" x14ac:dyDescent="0.25">
      <c r="B348" s="8" t="s">
        <v>975</v>
      </c>
      <c r="C348" s="9" t="s">
        <v>453</v>
      </c>
      <c r="D348" s="9" t="s">
        <v>454</v>
      </c>
      <c r="E348" s="10">
        <v>4</v>
      </c>
      <c r="F348" s="9" t="s">
        <v>110</v>
      </c>
      <c r="G348" s="9" t="s">
        <v>965</v>
      </c>
      <c r="H348" s="11"/>
      <c r="I348" s="12"/>
      <c r="J348" s="12"/>
      <c r="K348" s="12"/>
      <c r="L348" s="12">
        <f t="array" ref="L348">IFERROR(LOOKUP(2^15,SEARCH({"40A","63A","80A","100A","125A","160A","200A","250A","400A","630A","800A","1000A","1250A","1600A","2000A","2500A","3200A","4000A","5000A","6300A"},UPPER(D348)),{40,63,80,100,125,160,200,250,400,630,800,1000,1250,1600,2000,2500,3200,4000,5000,6300}),0)</f>
        <v>1000</v>
      </c>
      <c r="M348" s="9" t="str">
        <f t="shared" si="26"/>
        <v>Joint Pack</v>
      </c>
      <c r="N348" s="9" t="str">
        <f t="shared" si="27"/>
        <v>AL</v>
      </c>
      <c r="O348" s="13" t="str">
        <f t="shared" si="28"/>
        <v>Silver</v>
      </c>
      <c r="P348" s="9" t="str">
        <f t="shared" si="29"/>
        <v>None</v>
      </c>
      <c r="Q348" s="9" t="str">
        <f t="shared" si="30"/>
        <v>5</v>
      </c>
      <c r="R3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8" s="14" t="str">
        <f>IF(ProjectsDB[[#This Row],[Item Type]]="Straight Plug-In",_xlfn.TEXTJOIN("-",TRUE,M348&amp;"-"&amp;_xlfn.LET(_xlpm.txt,ProjectsDB[[#This Row],[Assembly]],_xlpm.pos,FIND("SP",_xlpm.txt),_xlpm.pre,LEFT(_xlpm.txt,_xlpm.pos-1),IF(RIGHT(_xlpm.pre,3)="123","3PL",IF(RIGHT(_xlpm.pre,2)="12","2PL",IF(RIGHT(_xlpm.pre,1)="1","1PL","3PL")))),N348,O348,P348,Q348&amp;"W",R348),_xlfn.TEXTJOIN("-",TRUE,M348,N348,O348,P348,Q348&amp;"W",R348))</f>
        <v>Joint Pack-AL-Silver-None-5W-1</v>
      </c>
      <c r="T348" s="14" t="str">
        <f>IF(COUNTIF(Cycletime[Element Desc.],ProjectsDB[[#This Row],[Element Desc.]])&gt;0,"Found","Not Found")</f>
        <v>Found</v>
      </c>
    </row>
    <row r="349" spans="2:20" x14ac:dyDescent="0.25">
      <c r="B349" s="8" t="s">
        <v>976</v>
      </c>
      <c r="C349" s="9" t="s">
        <v>977</v>
      </c>
      <c r="D349" s="9" t="s">
        <v>978</v>
      </c>
      <c r="E349" s="10">
        <v>1</v>
      </c>
      <c r="F349" s="9" t="s">
        <v>110</v>
      </c>
      <c r="G349" s="9" t="s">
        <v>965</v>
      </c>
      <c r="H349" s="11"/>
      <c r="I349" s="12">
        <v>1120</v>
      </c>
      <c r="J349" s="12"/>
      <c r="K349" s="12"/>
      <c r="L349" s="12">
        <f t="array" ref="L349">IFERROR(LOOKUP(2^15,SEARCH({"40A","63A","80A","100A","125A","160A","200A","250A","400A","630A","800A","1000A","1250A","1600A","2000A","2500A","3200A","4000A","5000A","6300A"},UPPER(D349)),{40,63,80,100,125,160,200,250,400,630,800,1000,1250,1600,2000,2500,3200,4000,5000,6300}),0)</f>
        <v>1000</v>
      </c>
      <c r="M349" s="9" t="str">
        <f t="shared" si="26"/>
        <v>Straight Feeder</v>
      </c>
      <c r="N349" s="9" t="str">
        <f t="shared" si="27"/>
        <v>AL</v>
      </c>
      <c r="O349" s="13" t="str">
        <f t="shared" si="28"/>
        <v>Silver</v>
      </c>
      <c r="P349" s="9" t="str">
        <f t="shared" si="29"/>
        <v>PET</v>
      </c>
      <c r="Q349" s="9" t="str">
        <f t="shared" si="30"/>
        <v>5</v>
      </c>
      <c r="R3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9" s="14" t="str">
        <f>IF(ProjectsDB[[#This Row],[Item Type]]="Straight Plug-In",_xlfn.TEXTJOIN("-",TRUE,M349&amp;"-"&amp;_xlfn.LET(_xlpm.txt,ProjectsDB[[#This Row],[Assembly]],_xlpm.pos,FIND("SP",_xlpm.txt),_xlpm.pre,LEFT(_xlpm.txt,_xlpm.pos-1),IF(RIGHT(_xlpm.pre,3)="123","3PL",IF(RIGHT(_xlpm.pre,2)="12","2PL",IF(RIGHT(_xlpm.pre,1)="1","1PL","3PL")))),N349,O349,P349,Q349&amp;"W",R349),_xlfn.TEXTJOIN("-",TRUE,M349,N349,O349,P349,Q349&amp;"W",R349))</f>
        <v>Straight Feeder-AL-Silver-PET-5W-1</v>
      </c>
      <c r="T349" s="14" t="str">
        <f>IF(COUNTIF(Cycletime[Element Desc.],ProjectsDB[[#This Row],[Element Desc.]])&gt;0,"Found","Not Found")</f>
        <v>Found</v>
      </c>
    </row>
    <row r="350" spans="2:20" x14ac:dyDescent="0.25">
      <c r="B350" s="8" t="s">
        <v>979</v>
      </c>
      <c r="C350" s="9" t="s">
        <v>980</v>
      </c>
      <c r="D350" s="9" t="s">
        <v>981</v>
      </c>
      <c r="E350" s="10">
        <v>1</v>
      </c>
      <c r="F350" s="9" t="s">
        <v>110</v>
      </c>
      <c r="G350" s="9" t="s">
        <v>965</v>
      </c>
      <c r="H350" s="11"/>
      <c r="I350" s="12">
        <v>300</v>
      </c>
      <c r="J350" s="12">
        <v>255</v>
      </c>
      <c r="K350" s="12">
        <v>300</v>
      </c>
      <c r="L350" s="12">
        <f t="array" ref="L350">IFERROR(LOOKUP(2^15,SEARCH({"40A","63A","80A","100A","125A","160A","200A","250A","400A","630A","800A","1000A","1250A","1600A","2000A","2500A","3200A","4000A","5000A","6300A"},UPPER(D350)),{40,63,80,100,125,160,200,250,400,630,800,1000,1250,1600,2000,2500,3200,4000,5000,6300}),0)</f>
        <v>1000</v>
      </c>
      <c r="M350" s="9" t="str">
        <f t="shared" si="26"/>
        <v>Z-Unit Flat</v>
      </c>
      <c r="N350" s="9" t="str">
        <f t="shared" si="27"/>
        <v>AL</v>
      </c>
      <c r="O350" s="13" t="str">
        <f t="shared" si="28"/>
        <v>Silver</v>
      </c>
      <c r="P350" s="9" t="str">
        <f t="shared" si="29"/>
        <v>PET</v>
      </c>
      <c r="Q350" s="9" t="str">
        <f t="shared" si="30"/>
        <v>5</v>
      </c>
      <c r="R3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0" s="14" t="str">
        <f>IF(ProjectsDB[[#This Row],[Item Type]]="Straight Plug-In",_xlfn.TEXTJOIN("-",TRUE,M350&amp;"-"&amp;_xlfn.LET(_xlpm.txt,ProjectsDB[[#This Row],[Assembly]],_xlpm.pos,FIND("SP",_xlpm.txt),_xlpm.pre,LEFT(_xlpm.txt,_xlpm.pos-1),IF(RIGHT(_xlpm.pre,3)="123","3PL",IF(RIGHT(_xlpm.pre,2)="12","2PL",IF(RIGHT(_xlpm.pre,1)="1","1PL","3PL")))),N350,O350,P350,Q350&amp;"W",R350),_xlfn.TEXTJOIN("-",TRUE,M350,N350,O350,P350,Q350&amp;"W",R350))</f>
        <v>Z-Unit Flat-AL-Silver-PET-5W-1</v>
      </c>
      <c r="T350" s="14" t="str">
        <f>IF(COUNTIF(Cycletime[Element Desc.],ProjectsDB[[#This Row],[Element Desc.]])&gt;0,"Found","Not Found")</f>
        <v>Found</v>
      </c>
    </row>
    <row r="351" spans="2:20" x14ac:dyDescent="0.25">
      <c r="B351" s="8" t="s">
        <v>982</v>
      </c>
      <c r="C351" s="9" t="s">
        <v>983</v>
      </c>
      <c r="D351" s="9" t="s">
        <v>984</v>
      </c>
      <c r="E351" s="10">
        <v>1</v>
      </c>
      <c r="F351" s="9" t="s">
        <v>110</v>
      </c>
      <c r="G351" s="9" t="s">
        <v>965</v>
      </c>
      <c r="H351" s="11"/>
      <c r="I351" s="12">
        <v>925</v>
      </c>
      <c r="J351" s="12">
        <v>800</v>
      </c>
      <c r="K351" s="12"/>
      <c r="L351" s="12">
        <f t="array" ref="L351">IFERROR(LOOKUP(2^15,SEARCH({"40A","63A","80A","100A","125A","160A","200A","250A","400A","630A","800A","1000A","1250A","1600A","2000A","2500A","3200A","4000A","5000A","6300A"},UPPER(D351)),{40,63,80,100,125,160,200,250,400,630,800,1000,1250,1600,2000,2500,3200,4000,5000,6300}),0)</f>
        <v>1000</v>
      </c>
      <c r="M351" s="9" t="str">
        <f t="shared" si="26"/>
        <v>Elbow Edge</v>
      </c>
      <c r="N351" s="9" t="str">
        <f t="shared" si="27"/>
        <v>AL</v>
      </c>
      <c r="O351" s="13" t="str">
        <f t="shared" si="28"/>
        <v>Silver</v>
      </c>
      <c r="P351" s="9" t="str">
        <f t="shared" si="29"/>
        <v>PET</v>
      </c>
      <c r="Q351" s="9" t="str">
        <f t="shared" si="30"/>
        <v>5</v>
      </c>
      <c r="R3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1" s="14" t="str">
        <f>IF(ProjectsDB[[#This Row],[Item Type]]="Straight Plug-In",_xlfn.TEXTJOIN("-",TRUE,M351&amp;"-"&amp;_xlfn.LET(_xlpm.txt,ProjectsDB[[#This Row],[Assembly]],_xlpm.pos,FIND("SP",_xlpm.txt),_xlpm.pre,LEFT(_xlpm.txt,_xlpm.pos-1),IF(RIGHT(_xlpm.pre,3)="123","3PL",IF(RIGHT(_xlpm.pre,2)="12","2PL",IF(RIGHT(_xlpm.pre,1)="1","1PL","3PL")))),N351,O351,P351,Q351&amp;"W",R351),_xlfn.TEXTJOIN("-",TRUE,M351,N351,O351,P351,Q351&amp;"W",R351))</f>
        <v>Elbow Edge-AL-Silver-PET-5W-1</v>
      </c>
      <c r="T351" s="14" t="str">
        <f>IF(COUNTIF(Cycletime[Element Desc.],ProjectsDB[[#This Row],[Element Desc.]])&gt;0,"Found","Not Found")</f>
        <v>Found</v>
      </c>
    </row>
    <row r="352" spans="2:20" x14ac:dyDescent="0.25">
      <c r="B352" s="8" t="s">
        <v>985</v>
      </c>
      <c r="C352" s="9" t="s">
        <v>986</v>
      </c>
      <c r="D352" s="9" t="s">
        <v>987</v>
      </c>
      <c r="E352" s="10">
        <v>1</v>
      </c>
      <c r="F352" s="9" t="s">
        <v>110</v>
      </c>
      <c r="G352" s="9" t="s">
        <v>965</v>
      </c>
      <c r="H352" s="11"/>
      <c r="I352" s="12">
        <v>300</v>
      </c>
      <c r="J352" s="12">
        <v>320</v>
      </c>
      <c r="K352" s="12">
        <v>300</v>
      </c>
      <c r="L352" s="12">
        <f t="array" ref="L352">IFERROR(LOOKUP(2^15,SEARCH({"40A","63A","80A","100A","125A","160A","200A","250A","400A","630A","800A","1000A","1250A","1600A","2000A","2500A","3200A","4000A","5000A","6300A"},UPPER(D352)),{40,63,80,100,125,160,200,250,400,630,800,1000,1250,1600,2000,2500,3200,4000,5000,6300}),0)</f>
        <v>1000</v>
      </c>
      <c r="M352" s="9" t="str">
        <f t="shared" si="26"/>
        <v>Z-Unit Flat</v>
      </c>
      <c r="N352" s="9" t="str">
        <f t="shared" si="27"/>
        <v>AL</v>
      </c>
      <c r="O352" s="13" t="str">
        <f t="shared" si="28"/>
        <v>Silver</v>
      </c>
      <c r="P352" s="9" t="str">
        <f t="shared" si="29"/>
        <v>PET</v>
      </c>
      <c r="Q352" s="9" t="str">
        <f t="shared" si="30"/>
        <v>5</v>
      </c>
      <c r="R3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2" s="14" t="str">
        <f>IF(ProjectsDB[[#This Row],[Item Type]]="Straight Plug-In",_xlfn.TEXTJOIN("-",TRUE,M352&amp;"-"&amp;_xlfn.LET(_xlpm.txt,ProjectsDB[[#This Row],[Assembly]],_xlpm.pos,FIND("SP",_xlpm.txt),_xlpm.pre,LEFT(_xlpm.txt,_xlpm.pos-1),IF(RIGHT(_xlpm.pre,3)="123","3PL",IF(RIGHT(_xlpm.pre,2)="12","2PL",IF(RIGHT(_xlpm.pre,1)="1","1PL","3PL")))),N352,O352,P352,Q352&amp;"W",R352),_xlfn.TEXTJOIN("-",TRUE,M352,N352,O352,P352,Q352&amp;"W",R352))</f>
        <v>Z-Unit Flat-AL-Silver-PET-5W-1</v>
      </c>
      <c r="T352" s="14" t="str">
        <f>IF(COUNTIF(Cycletime[Element Desc.],ProjectsDB[[#This Row],[Element Desc.]])&gt;0,"Found","Not Found")</f>
        <v>Found</v>
      </c>
    </row>
    <row r="353" spans="2:20" x14ac:dyDescent="0.25">
      <c r="B353" s="8" t="s">
        <v>988</v>
      </c>
      <c r="C353" s="9" t="s">
        <v>989</v>
      </c>
      <c r="D353" s="9" t="s">
        <v>990</v>
      </c>
      <c r="E353" s="10">
        <v>1</v>
      </c>
      <c r="F353" s="9" t="s">
        <v>110</v>
      </c>
      <c r="G353" s="9" t="s">
        <v>965</v>
      </c>
      <c r="H353" s="11"/>
      <c r="I353" s="12">
        <v>470</v>
      </c>
      <c r="J353" s="12">
        <v>380</v>
      </c>
      <c r="K353" s="12">
        <v>560</v>
      </c>
      <c r="L353" s="12">
        <f t="array" ref="L353">IFERROR(LOOKUP(2^15,SEARCH({"40A","63A","80A","100A","125A","160A","200A","250A","400A","630A","800A","1000A","1250A","1600A","2000A","2500A","3200A","4000A","5000A","6300A"},UPPER(D353)),{40,63,80,100,125,160,200,250,400,630,800,1000,1250,1600,2000,2500,3200,4000,5000,6300}),0)</f>
        <v>1000</v>
      </c>
      <c r="M353" s="9" t="str">
        <f t="shared" si="26"/>
        <v>Z-Unit Flat</v>
      </c>
      <c r="N353" s="9" t="str">
        <f t="shared" si="27"/>
        <v>AL</v>
      </c>
      <c r="O353" s="13" t="str">
        <f t="shared" si="28"/>
        <v>Silver</v>
      </c>
      <c r="P353" s="9" t="str">
        <f t="shared" si="29"/>
        <v>PET</v>
      </c>
      <c r="Q353" s="9" t="str">
        <f t="shared" si="30"/>
        <v>5</v>
      </c>
      <c r="R3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3" s="14" t="str">
        <f>IF(ProjectsDB[[#This Row],[Item Type]]="Straight Plug-In",_xlfn.TEXTJOIN("-",TRUE,M353&amp;"-"&amp;_xlfn.LET(_xlpm.txt,ProjectsDB[[#This Row],[Assembly]],_xlpm.pos,FIND("SP",_xlpm.txt),_xlpm.pre,LEFT(_xlpm.txt,_xlpm.pos-1),IF(RIGHT(_xlpm.pre,3)="123","3PL",IF(RIGHT(_xlpm.pre,2)="12","2PL",IF(RIGHT(_xlpm.pre,1)="1","1PL","3PL")))),N353,O353,P353,Q353&amp;"W",R353),_xlfn.TEXTJOIN("-",TRUE,M353,N353,O353,P353,Q353&amp;"W",R353))</f>
        <v>Z-Unit Flat-AL-Silver-PET-5W-1</v>
      </c>
      <c r="T353" s="14" t="str">
        <f>IF(COUNTIF(Cycletime[Element Desc.],ProjectsDB[[#This Row],[Element Desc.]])&gt;0,"Found","Not Found")</f>
        <v>Found</v>
      </c>
    </row>
    <row r="354" spans="2:20" x14ac:dyDescent="0.25">
      <c r="B354" s="8" t="s">
        <v>991</v>
      </c>
      <c r="C354" s="9" t="s">
        <v>992</v>
      </c>
      <c r="D354" s="9" t="s">
        <v>993</v>
      </c>
      <c r="E354" s="10">
        <v>1</v>
      </c>
      <c r="F354" s="9" t="s">
        <v>110</v>
      </c>
      <c r="G354" s="9" t="s">
        <v>965</v>
      </c>
      <c r="H354" s="11"/>
      <c r="I354" s="12">
        <v>310</v>
      </c>
      <c r="J354" s="12">
        <v>710</v>
      </c>
      <c r="K354" s="12"/>
      <c r="L354" s="12">
        <f t="array" ref="L354">IFERROR(LOOKUP(2^15,SEARCH({"40A","63A","80A","100A","125A","160A","200A","250A","400A","630A","800A","1000A","1250A","1600A","2000A","2500A","3200A","4000A","5000A","6300A"},UPPER(D354)),{40,63,80,100,125,160,200,250,400,630,800,1000,1250,1600,2000,2500,3200,4000,5000,6300}),0)</f>
        <v>1000</v>
      </c>
      <c r="M354" s="9" t="str">
        <f t="shared" si="26"/>
        <v>Elbow Edge</v>
      </c>
      <c r="N354" s="9" t="str">
        <f t="shared" si="27"/>
        <v>AL</v>
      </c>
      <c r="O354" s="13" t="str">
        <f t="shared" si="28"/>
        <v>Silver</v>
      </c>
      <c r="P354" s="9" t="str">
        <f t="shared" si="29"/>
        <v>PET</v>
      </c>
      <c r="Q354" s="9" t="str">
        <f t="shared" si="30"/>
        <v>5</v>
      </c>
      <c r="R3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4" s="14" t="str">
        <f>IF(ProjectsDB[[#This Row],[Item Type]]="Straight Plug-In",_xlfn.TEXTJOIN("-",TRUE,M354&amp;"-"&amp;_xlfn.LET(_xlpm.txt,ProjectsDB[[#This Row],[Assembly]],_xlpm.pos,FIND("SP",_xlpm.txt),_xlpm.pre,LEFT(_xlpm.txt,_xlpm.pos-1),IF(RIGHT(_xlpm.pre,3)="123","3PL",IF(RIGHT(_xlpm.pre,2)="12","2PL",IF(RIGHT(_xlpm.pre,1)="1","1PL","3PL")))),N354,O354,P354,Q354&amp;"W",R354),_xlfn.TEXTJOIN("-",TRUE,M354,N354,O354,P354,Q354&amp;"W",R354))</f>
        <v>Elbow Edge-AL-Silver-PET-5W-1</v>
      </c>
      <c r="T354" s="14" t="str">
        <f>IF(COUNTIF(Cycletime[Element Desc.],ProjectsDB[[#This Row],[Element Desc.]])&gt;0,"Found","Not Found")</f>
        <v>Found</v>
      </c>
    </row>
    <row r="355" spans="2:20" x14ac:dyDescent="0.25">
      <c r="B355" s="8" t="s">
        <v>994</v>
      </c>
      <c r="C355" s="9" t="s">
        <v>995</v>
      </c>
      <c r="D355" s="9" t="s">
        <v>996</v>
      </c>
      <c r="E355" s="10">
        <v>1</v>
      </c>
      <c r="F355" s="9" t="s">
        <v>110</v>
      </c>
      <c r="G355" s="9" t="s">
        <v>965</v>
      </c>
      <c r="H355" s="11"/>
      <c r="I355" s="12">
        <v>495</v>
      </c>
      <c r="J355" s="12">
        <v>810</v>
      </c>
      <c r="K355" s="12"/>
      <c r="L355" s="12">
        <f t="array" ref="L355">IFERROR(LOOKUP(2^15,SEARCH({"40A","63A","80A","100A","125A","160A","200A","250A","400A","630A","800A","1000A","1250A","1600A","2000A","2500A","3200A","4000A","5000A","6300A"},UPPER(D355)),{40,63,80,100,125,160,200,250,400,630,800,1000,1250,1600,2000,2500,3200,4000,5000,6300}),0)</f>
        <v>1000</v>
      </c>
      <c r="M355" s="9" t="str">
        <f t="shared" si="26"/>
        <v>Elbow Edge</v>
      </c>
      <c r="N355" s="9" t="str">
        <f t="shared" si="27"/>
        <v>AL</v>
      </c>
      <c r="O355" s="13" t="str">
        <f t="shared" si="28"/>
        <v>Silver</v>
      </c>
      <c r="P355" s="9" t="str">
        <f t="shared" si="29"/>
        <v>PET</v>
      </c>
      <c r="Q355" s="9" t="str">
        <f t="shared" si="30"/>
        <v>5</v>
      </c>
      <c r="R3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5" s="14" t="str">
        <f>IF(ProjectsDB[[#This Row],[Item Type]]="Straight Plug-In",_xlfn.TEXTJOIN("-",TRUE,M355&amp;"-"&amp;_xlfn.LET(_xlpm.txt,ProjectsDB[[#This Row],[Assembly]],_xlpm.pos,FIND("SP",_xlpm.txt),_xlpm.pre,LEFT(_xlpm.txt,_xlpm.pos-1),IF(RIGHT(_xlpm.pre,3)="123","3PL",IF(RIGHT(_xlpm.pre,2)="12","2PL",IF(RIGHT(_xlpm.pre,1)="1","1PL","3PL")))),N355,O355,P355,Q355&amp;"W",R355),_xlfn.TEXTJOIN("-",TRUE,M355,N355,O355,P355,Q355&amp;"W",R355))</f>
        <v>Elbow Edge-AL-Silver-PET-5W-1</v>
      </c>
      <c r="T355" s="14" t="str">
        <f>IF(COUNTIF(Cycletime[Element Desc.],ProjectsDB[[#This Row],[Element Desc.]])&gt;0,"Found","Not Found")</f>
        <v>Found</v>
      </c>
    </row>
    <row r="356" spans="2:20" x14ac:dyDescent="0.25">
      <c r="B356" s="8" t="s">
        <v>997</v>
      </c>
      <c r="C356" s="9" t="s">
        <v>998</v>
      </c>
      <c r="D356" s="9" t="s">
        <v>999</v>
      </c>
      <c r="E356" s="10">
        <v>1</v>
      </c>
      <c r="F356" s="9" t="s">
        <v>110</v>
      </c>
      <c r="G356" s="9" t="s">
        <v>965</v>
      </c>
      <c r="H356" s="11"/>
      <c r="I356" s="12">
        <v>780</v>
      </c>
      <c r="J356" s="12"/>
      <c r="K356" s="12"/>
      <c r="L356" s="12">
        <f t="array" ref="L356">IFERROR(LOOKUP(2^15,SEARCH({"40A","63A","80A","100A","125A","160A","200A","250A","400A","630A","800A","1000A","1250A","1600A","2000A","2500A","3200A","4000A","5000A","6300A"},UPPER(D356)),{40,63,80,100,125,160,200,250,400,630,800,1000,1250,1600,2000,2500,3200,4000,5000,6300}),0)</f>
        <v>1000</v>
      </c>
      <c r="M356" s="9" t="str">
        <f t="shared" si="26"/>
        <v>Straight Feeder</v>
      </c>
      <c r="N356" s="9" t="str">
        <f t="shared" si="27"/>
        <v>AL</v>
      </c>
      <c r="O356" s="13" t="str">
        <f t="shared" si="28"/>
        <v>Silver</v>
      </c>
      <c r="P356" s="9" t="str">
        <f t="shared" si="29"/>
        <v>PET</v>
      </c>
      <c r="Q356" s="9" t="str">
        <f t="shared" si="30"/>
        <v>5</v>
      </c>
      <c r="R3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6" s="14" t="str">
        <f>IF(ProjectsDB[[#This Row],[Item Type]]="Straight Plug-In",_xlfn.TEXTJOIN("-",TRUE,M356&amp;"-"&amp;_xlfn.LET(_xlpm.txt,ProjectsDB[[#This Row],[Assembly]],_xlpm.pos,FIND("SP",_xlpm.txt),_xlpm.pre,LEFT(_xlpm.txt,_xlpm.pos-1),IF(RIGHT(_xlpm.pre,3)="123","3PL",IF(RIGHT(_xlpm.pre,2)="12","2PL",IF(RIGHT(_xlpm.pre,1)="1","1PL","3PL")))),N356,O356,P356,Q356&amp;"W",R356),_xlfn.TEXTJOIN("-",TRUE,M356,N356,O356,P356,Q356&amp;"W",R356))</f>
        <v>Straight Feeder-AL-Silver-PET-5W-1</v>
      </c>
      <c r="T356" s="14" t="str">
        <f>IF(COUNTIF(Cycletime[Element Desc.],ProjectsDB[[#This Row],[Element Desc.]])&gt;0,"Found","Not Found")</f>
        <v>Found</v>
      </c>
    </row>
    <row r="357" spans="2:20" x14ac:dyDescent="0.25">
      <c r="B357" s="8" t="s">
        <v>1000</v>
      </c>
      <c r="C357" s="9" t="s">
        <v>1001</v>
      </c>
      <c r="D357" s="9" t="s">
        <v>1002</v>
      </c>
      <c r="E357" s="10">
        <v>1</v>
      </c>
      <c r="F357" s="9" t="s">
        <v>110</v>
      </c>
      <c r="G357" s="9" t="s">
        <v>965</v>
      </c>
      <c r="H357" s="11"/>
      <c r="I357" s="12">
        <v>620</v>
      </c>
      <c r="J357" s="12"/>
      <c r="K357" s="12"/>
      <c r="L357" s="12">
        <f t="array" ref="L357">IFERROR(LOOKUP(2^15,SEARCH({"40A","63A","80A","100A","125A","160A","200A","250A","400A","630A","800A","1000A","1250A","1600A","2000A","2500A","3200A","4000A","5000A","6300A"},UPPER(D357)),{40,63,80,100,125,160,200,250,400,630,800,1000,1250,1600,2000,2500,3200,4000,5000,6300}),0)</f>
        <v>1000</v>
      </c>
      <c r="M357" s="9" t="str">
        <f t="shared" si="26"/>
        <v>Straight Feeder</v>
      </c>
      <c r="N357" s="9" t="str">
        <f t="shared" si="27"/>
        <v>AL</v>
      </c>
      <c r="O357" s="13" t="str">
        <f t="shared" si="28"/>
        <v>Silver</v>
      </c>
      <c r="P357" s="9" t="str">
        <f t="shared" si="29"/>
        <v>PET</v>
      </c>
      <c r="Q357" s="9" t="str">
        <f t="shared" si="30"/>
        <v>5</v>
      </c>
      <c r="R3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7" s="14" t="str">
        <f>IF(ProjectsDB[[#This Row],[Item Type]]="Straight Plug-In",_xlfn.TEXTJOIN("-",TRUE,M357&amp;"-"&amp;_xlfn.LET(_xlpm.txt,ProjectsDB[[#This Row],[Assembly]],_xlpm.pos,FIND("SP",_xlpm.txt),_xlpm.pre,LEFT(_xlpm.txt,_xlpm.pos-1),IF(RIGHT(_xlpm.pre,3)="123","3PL",IF(RIGHT(_xlpm.pre,2)="12","2PL",IF(RIGHT(_xlpm.pre,1)="1","1PL","3PL")))),N357,O357,P357,Q357&amp;"W",R357),_xlfn.TEXTJOIN("-",TRUE,M357,N357,O357,P357,Q357&amp;"W",R357))</f>
        <v>Straight Feeder-AL-Silver-PET-5W-1</v>
      </c>
      <c r="T357" s="14" t="str">
        <f>IF(COUNTIF(Cycletime[Element Desc.],ProjectsDB[[#This Row],[Element Desc.]])&gt;0,"Found","Not Found")</f>
        <v>Found</v>
      </c>
    </row>
    <row r="358" spans="2:20" x14ac:dyDescent="0.25">
      <c r="B358" s="8" t="s">
        <v>1003</v>
      </c>
      <c r="C358" s="9" t="s">
        <v>453</v>
      </c>
      <c r="D358" s="9" t="s">
        <v>454</v>
      </c>
      <c r="E358" s="10">
        <v>9</v>
      </c>
      <c r="F358" s="9" t="s">
        <v>110</v>
      </c>
      <c r="G358" s="9" t="s">
        <v>965</v>
      </c>
      <c r="H358" s="11"/>
      <c r="I358" s="12"/>
      <c r="J358" s="12"/>
      <c r="K358" s="12"/>
      <c r="L358" s="12">
        <f t="array" ref="L358">IFERROR(LOOKUP(2^15,SEARCH({"40A","63A","80A","100A","125A","160A","200A","250A","400A","630A","800A","1000A","1250A","1600A","2000A","2500A","3200A","4000A","5000A","6300A"},UPPER(D358)),{40,63,80,100,125,160,200,250,400,630,800,1000,1250,1600,2000,2500,3200,4000,5000,6300}),0)</f>
        <v>1000</v>
      </c>
      <c r="M358" s="9" t="str">
        <f t="shared" si="26"/>
        <v>Joint Pack</v>
      </c>
      <c r="N358" s="9" t="str">
        <f t="shared" si="27"/>
        <v>AL</v>
      </c>
      <c r="O358" s="13" t="str">
        <f t="shared" si="28"/>
        <v>Silver</v>
      </c>
      <c r="P358" s="9" t="str">
        <f t="shared" si="29"/>
        <v>None</v>
      </c>
      <c r="Q358" s="9" t="str">
        <f t="shared" si="30"/>
        <v>5</v>
      </c>
      <c r="R3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8" s="14" t="str">
        <f>IF(ProjectsDB[[#This Row],[Item Type]]="Straight Plug-In",_xlfn.TEXTJOIN("-",TRUE,M358&amp;"-"&amp;_xlfn.LET(_xlpm.txt,ProjectsDB[[#This Row],[Assembly]],_xlpm.pos,FIND("SP",_xlpm.txt),_xlpm.pre,LEFT(_xlpm.txt,_xlpm.pos-1),IF(RIGHT(_xlpm.pre,3)="123","3PL",IF(RIGHT(_xlpm.pre,2)="12","2PL",IF(RIGHT(_xlpm.pre,1)="1","1PL","3PL")))),N358,O358,P358,Q358&amp;"W",R358),_xlfn.TEXTJOIN("-",TRUE,M358,N358,O358,P358,Q358&amp;"W",R358))</f>
        <v>Joint Pack-AL-Silver-None-5W-1</v>
      </c>
      <c r="T358" s="14" t="str">
        <f>IF(COUNTIF(Cycletime[Element Desc.],ProjectsDB[[#This Row],[Element Desc.]])&gt;0,"Found","Not Found")</f>
        <v>Found</v>
      </c>
    </row>
    <row r="359" spans="2:20" x14ac:dyDescent="0.25">
      <c r="B359" s="8" t="s">
        <v>1004</v>
      </c>
      <c r="C359" s="9" t="s">
        <v>1005</v>
      </c>
      <c r="D359" s="9" t="s">
        <v>1006</v>
      </c>
      <c r="E359" s="10">
        <v>1</v>
      </c>
      <c r="F359" s="9" t="s">
        <v>110</v>
      </c>
      <c r="G359" s="9" t="s">
        <v>965</v>
      </c>
      <c r="H359" s="11"/>
      <c r="I359" s="12">
        <v>955</v>
      </c>
      <c r="J359" s="12"/>
      <c r="K359" s="12"/>
      <c r="L359" s="12">
        <f t="array" ref="L359">IFERROR(LOOKUP(2^15,SEARCH({"40A","63A","80A","100A","125A","160A","200A","250A","400A","630A","800A","1000A","1250A","1600A","2000A","2500A","3200A","4000A","5000A","6300A"},UPPER(D359)),{40,63,80,100,125,160,200,250,400,630,800,1000,1250,1600,2000,2500,3200,4000,5000,6300}),0)</f>
        <v>1250</v>
      </c>
      <c r="M359" s="9" t="str">
        <f t="shared" si="26"/>
        <v>Straight Feeder</v>
      </c>
      <c r="N359" s="9" t="str">
        <f t="shared" si="27"/>
        <v>AL</v>
      </c>
      <c r="O359" s="13" t="str">
        <f t="shared" si="28"/>
        <v>Silver</v>
      </c>
      <c r="P359" s="9" t="str">
        <f t="shared" si="29"/>
        <v>PET</v>
      </c>
      <c r="Q359" s="9" t="str">
        <f t="shared" si="30"/>
        <v>5</v>
      </c>
      <c r="R3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9" s="14" t="str">
        <f>IF(ProjectsDB[[#This Row],[Item Type]]="Straight Plug-In",_xlfn.TEXTJOIN("-",TRUE,M359&amp;"-"&amp;_xlfn.LET(_xlpm.txt,ProjectsDB[[#This Row],[Assembly]],_xlpm.pos,FIND("SP",_xlpm.txt),_xlpm.pre,LEFT(_xlpm.txt,_xlpm.pos-1),IF(RIGHT(_xlpm.pre,3)="123","3PL",IF(RIGHT(_xlpm.pre,2)="12","2PL",IF(RIGHT(_xlpm.pre,1)="1","1PL","3PL")))),N359,O359,P359,Q359&amp;"W",R359),_xlfn.TEXTJOIN("-",TRUE,M359,N359,O359,P359,Q359&amp;"W",R359))</f>
        <v>Straight Feeder-AL-Silver-PET-5W-1</v>
      </c>
      <c r="T359" s="14" t="str">
        <f>IF(COUNTIF(Cycletime[Element Desc.],ProjectsDB[[#This Row],[Element Desc.]])&gt;0,"Found","Not Found")</f>
        <v>Found</v>
      </c>
    </row>
    <row r="360" spans="2:20" x14ac:dyDescent="0.25">
      <c r="B360" s="8" t="s">
        <v>1007</v>
      </c>
      <c r="C360" s="9" t="s">
        <v>182</v>
      </c>
      <c r="D360" s="9" t="s">
        <v>183</v>
      </c>
      <c r="E360" s="10">
        <v>1</v>
      </c>
      <c r="F360" s="9" t="s">
        <v>110</v>
      </c>
      <c r="G360" s="9" t="s">
        <v>965</v>
      </c>
      <c r="H360" s="11"/>
      <c r="I360" s="12"/>
      <c r="J360" s="12"/>
      <c r="K360" s="12"/>
      <c r="L360" s="12">
        <f t="array" ref="L360">IFERROR(LOOKUP(2^15,SEARCH({"40A","63A","80A","100A","125A","160A","200A","250A","400A","630A","800A","1000A","1250A","1600A","2000A","2500A","3200A","4000A","5000A","6300A"},UPPER(D360)),{40,63,80,100,125,160,200,250,400,630,800,1000,1250,1600,2000,2500,3200,4000,5000,6300}),0)</f>
        <v>1250</v>
      </c>
      <c r="M360" s="9" t="str">
        <f t="shared" si="26"/>
        <v>Joint Pack</v>
      </c>
      <c r="N360" s="9" t="str">
        <f t="shared" si="27"/>
        <v>AL</v>
      </c>
      <c r="O360" s="13" t="str">
        <f t="shared" si="28"/>
        <v>Silver</v>
      </c>
      <c r="P360" s="9" t="str">
        <f t="shared" si="29"/>
        <v>None</v>
      </c>
      <c r="Q360" s="9" t="str">
        <f t="shared" si="30"/>
        <v>5</v>
      </c>
      <c r="R3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0" s="14" t="str">
        <f>IF(ProjectsDB[[#This Row],[Item Type]]="Straight Plug-In",_xlfn.TEXTJOIN("-",TRUE,M360&amp;"-"&amp;_xlfn.LET(_xlpm.txt,ProjectsDB[[#This Row],[Assembly]],_xlpm.pos,FIND("SP",_xlpm.txt),_xlpm.pre,LEFT(_xlpm.txt,_xlpm.pos-1),IF(RIGHT(_xlpm.pre,3)="123","3PL",IF(RIGHT(_xlpm.pre,2)="12","2PL",IF(RIGHT(_xlpm.pre,1)="1","1PL","3PL")))),N360,O360,P360,Q360&amp;"W",R360),_xlfn.TEXTJOIN("-",TRUE,M360,N360,O360,P360,Q360&amp;"W",R360))</f>
        <v>Joint Pack-AL-Silver-None-5W-1</v>
      </c>
      <c r="T360" s="14" t="str">
        <f>IF(COUNTIF(Cycletime[Element Desc.],ProjectsDB[[#This Row],[Element Desc.]])&gt;0,"Found","Not Found")</f>
        <v>Found</v>
      </c>
    </row>
    <row r="361" spans="2:20" x14ac:dyDescent="0.25">
      <c r="B361" s="8" t="s">
        <v>1008</v>
      </c>
      <c r="C361" s="9" t="s">
        <v>1009</v>
      </c>
      <c r="D361" s="9" t="s">
        <v>1010</v>
      </c>
      <c r="E361" s="10">
        <v>1</v>
      </c>
      <c r="F361" s="9" t="s">
        <v>110</v>
      </c>
      <c r="G361" s="9" t="s">
        <v>965</v>
      </c>
      <c r="H361" s="11"/>
      <c r="I361" s="12">
        <v>715</v>
      </c>
      <c r="J361" s="12"/>
      <c r="K361" s="12"/>
      <c r="L361" s="12">
        <f t="array" ref="L361">IFERROR(LOOKUP(2^15,SEARCH({"40A","63A","80A","100A","125A","160A","200A","250A","400A","630A","800A","1000A","1250A","1600A","2000A","2500A","3200A","4000A","5000A","6300A"},UPPER(D361)),{40,63,80,100,125,160,200,250,400,630,800,1000,1250,1600,2000,2500,3200,4000,5000,6300}),0)</f>
        <v>1600</v>
      </c>
      <c r="M361" s="9" t="str">
        <f t="shared" si="26"/>
        <v>Straight Feeder</v>
      </c>
      <c r="N361" s="9" t="str">
        <f t="shared" si="27"/>
        <v>AL</v>
      </c>
      <c r="O361" s="13" t="str">
        <f t="shared" si="28"/>
        <v>Silver</v>
      </c>
      <c r="P361" s="9" t="str">
        <f t="shared" si="29"/>
        <v>PET</v>
      </c>
      <c r="Q361" s="9" t="str">
        <f t="shared" si="30"/>
        <v>5</v>
      </c>
      <c r="R3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1" s="14" t="str">
        <f>IF(ProjectsDB[[#This Row],[Item Type]]="Straight Plug-In",_xlfn.TEXTJOIN("-",TRUE,M361&amp;"-"&amp;_xlfn.LET(_xlpm.txt,ProjectsDB[[#This Row],[Assembly]],_xlpm.pos,FIND("SP",_xlpm.txt),_xlpm.pre,LEFT(_xlpm.txt,_xlpm.pos-1),IF(RIGHT(_xlpm.pre,3)="123","3PL",IF(RIGHT(_xlpm.pre,2)="12","2PL",IF(RIGHT(_xlpm.pre,1)="1","1PL","3PL")))),N361,O361,P361,Q361&amp;"W",R361),_xlfn.TEXTJOIN("-",TRUE,M361,N361,O361,P361,Q361&amp;"W",R361))</f>
        <v>Straight Feeder-AL-Silver-PET-5W-1</v>
      </c>
      <c r="T361" s="14" t="str">
        <f>IF(COUNTIF(Cycletime[Element Desc.],ProjectsDB[[#This Row],[Element Desc.]])&gt;0,"Found","Not Found")</f>
        <v>Found</v>
      </c>
    </row>
    <row r="362" spans="2:20" x14ac:dyDescent="0.25">
      <c r="B362" s="8" t="s">
        <v>1011</v>
      </c>
      <c r="C362" s="9" t="s">
        <v>1012</v>
      </c>
      <c r="D362" s="9" t="s">
        <v>1013</v>
      </c>
      <c r="E362" s="10">
        <v>1</v>
      </c>
      <c r="F362" s="9" t="s">
        <v>110</v>
      </c>
      <c r="G362" s="9" t="s">
        <v>965</v>
      </c>
      <c r="H362" s="11"/>
      <c r="I362" s="12">
        <v>1845</v>
      </c>
      <c r="J362" s="12"/>
      <c r="K362" s="12"/>
      <c r="L362" s="12">
        <f t="array" ref="L362">IFERROR(LOOKUP(2^15,SEARCH({"40A","63A","80A","100A","125A","160A","200A","250A","400A","630A","800A","1000A","1250A","1600A","2000A","2500A","3200A","4000A","5000A","6300A"},UPPER(D362)),{40,63,80,100,125,160,200,250,400,630,800,1000,1250,1600,2000,2500,3200,4000,5000,6300}),0)</f>
        <v>1600</v>
      </c>
      <c r="M362" s="9" t="str">
        <f t="shared" si="26"/>
        <v>Straight Feeder</v>
      </c>
      <c r="N362" s="9" t="str">
        <f t="shared" si="27"/>
        <v>AL</v>
      </c>
      <c r="O362" s="13" t="str">
        <f t="shared" si="28"/>
        <v>Silver</v>
      </c>
      <c r="P362" s="9" t="str">
        <f t="shared" si="29"/>
        <v>PET</v>
      </c>
      <c r="Q362" s="9" t="str">
        <f t="shared" si="30"/>
        <v>5</v>
      </c>
      <c r="R3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2" s="14" t="str">
        <f>IF(ProjectsDB[[#This Row],[Item Type]]="Straight Plug-In",_xlfn.TEXTJOIN("-",TRUE,M362&amp;"-"&amp;_xlfn.LET(_xlpm.txt,ProjectsDB[[#This Row],[Assembly]],_xlpm.pos,FIND("SP",_xlpm.txt),_xlpm.pre,LEFT(_xlpm.txt,_xlpm.pos-1),IF(RIGHT(_xlpm.pre,3)="123","3PL",IF(RIGHT(_xlpm.pre,2)="12","2PL",IF(RIGHT(_xlpm.pre,1)="1","1PL","3PL")))),N362,O362,P362,Q362&amp;"W",R362),_xlfn.TEXTJOIN("-",TRUE,M362,N362,O362,P362,Q362&amp;"W",R362))</f>
        <v>Straight Feeder-AL-Silver-PET-5W-1</v>
      </c>
      <c r="T362" s="14" t="str">
        <f>IF(COUNTIF(Cycletime[Element Desc.],ProjectsDB[[#This Row],[Element Desc.]])&gt;0,"Found","Not Found")</f>
        <v>Found</v>
      </c>
    </row>
    <row r="363" spans="2:20" x14ac:dyDescent="0.25">
      <c r="B363" s="8" t="s">
        <v>1014</v>
      </c>
      <c r="C363" s="9" t="s">
        <v>1015</v>
      </c>
      <c r="D363" s="9" t="s">
        <v>1016</v>
      </c>
      <c r="E363" s="10">
        <v>1</v>
      </c>
      <c r="F363" s="9" t="s">
        <v>110</v>
      </c>
      <c r="G363" s="9" t="s">
        <v>965</v>
      </c>
      <c r="H363" s="11"/>
      <c r="I363" s="12">
        <v>600</v>
      </c>
      <c r="J363" s="12">
        <v>515</v>
      </c>
      <c r="K363" s="12"/>
      <c r="L363" s="12">
        <f t="array" ref="L363">IFERROR(LOOKUP(2^15,SEARCH({"40A","63A","80A","100A","125A","160A","200A","250A","400A","630A","800A","1000A","1250A","1600A","2000A","2500A","3200A","4000A","5000A","6300A"},UPPER(D363)),{40,63,80,100,125,160,200,250,400,630,800,1000,1250,1600,2000,2500,3200,4000,5000,6300}),0)</f>
        <v>1600</v>
      </c>
      <c r="M363" s="9" t="str">
        <f t="shared" si="26"/>
        <v>Elbow Edge</v>
      </c>
      <c r="N363" s="9" t="str">
        <f t="shared" si="27"/>
        <v>AL</v>
      </c>
      <c r="O363" s="13" t="str">
        <f t="shared" si="28"/>
        <v>Silver</v>
      </c>
      <c r="P363" s="9" t="str">
        <f t="shared" si="29"/>
        <v>PET</v>
      </c>
      <c r="Q363" s="9" t="str">
        <f t="shared" si="30"/>
        <v>5</v>
      </c>
      <c r="R3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3" s="14" t="str">
        <f>IF(ProjectsDB[[#This Row],[Item Type]]="Straight Plug-In",_xlfn.TEXTJOIN("-",TRUE,M363&amp;"-"&amp;_xlfn.LET(_xlpm.txt,ProjectsDB[[#This Row],[Assembly]],_xlpm.pos,FIND("SP",_xlpm.txt),_xlpm.pre,LEFT(_xlpm.txt,_xlpm.pos-1),IF(RIGHT(_xlpm.pre,3)="123","3PL",IF(RIGHT(_xlpm.pre,2)="12","2PL",IF(RIGHT(_xlpm.pre,1)="1","1PL","3PL")))),N363,O363,P363,Q363&amp;"W",R363),_xlfn.TEXTJOIN("-",TRUE,M363,N363,O363,P363,Q363&amp;"W",R363))</f>
        <v>Elbow Edge-AL-Silver-PET-5W-1</v>
      </c>
      <c r="T363" s="14" t="str">
        <f>IF(COUNTIF(Cycletime[Element Desc.],ProjectsDB[[#This Row],[Element Desc.]])&gt;0,"Found","Not Found")</f>
        <v>Found</v>
      </c>
    </row>
    <row r="364" spans="2:20" x14ac:dyDescent="0.25">
      <c r="B364" s="8" t="s">
        <v>1017</v>
      </c>
      <c r="C364" s="9" t="s">
        <v>1018</v>
      </c>
      <c r="D364" s="9" t="s">
        <v>1019</v>
      </c>
      <c r="E364" s="10">
        <v>1</v>
      </c>
      <c r="F364" s="9" t="s">
        <v>110</v>
      </c>
      <c r="G364" s="9" t="s">
        <v>965</v>
      </c>
      <c r="H364" s="11"/>
      <c r="I364" s="12">
        <v>500</v>
      </c>
      <c r="J364" s="12">
        <v>180</v>
      </c>
      <c r="K364" s="12">
        <v>530</v>
      </c>
      <c r="L364" s="12">
        <f t="array" ref="L364">IFERROR(LOOKUP(2^15,SEARCH({"40A","63A","80A","100A","125A","160A","200A","250A","400A","630A","800A","1000A","1250A","1600A","2000A","2500A","3200A","4000A","5000A","6300A"},UPPER(D364)),{40,63,80,100,125,160,200,250,400,630,800,1000,1250,1600,2000,2500,3200,4000,5000,6300}),0)</f>
        <v>1600</v>
      </c>
      <c r="M364" s="9" t="str">
        <f t="shared" si="26"/>
        <v>Z-Unit Flat</v>
      </c>
      <c r="N364" s="9" t="str">
        <f t="shared" si="27"/>
        <v>AL</v>
      </c>
      <c r="O364" s="13" t="str">
        <f t="shared" si="28"/>
        <v>Silver</v>
      </c>
      <c r="P364" s="9" t="str">
        <f t="shared" si="29"/>
        <v>PET</v>
      </c>
      <c r="Q364" s="9" t="str">
        <f t="shared" si="30"/>
        <v>5</v>
      </c>
      <c r="R3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4" s="14" t="str">
        <f>IF(ProjectsDB[[#This Row],[Item Type]]="Straight Plug-In",_xlfn.TEXTJOIN("-",TRUE,M364&amp;"-"&amp;_xlfn.LET(_xlpm.txt,ProjectsDB[[#This Row],[Assembly]],_xlpm.pos,FIND("SP",_xlpm.txt),_xlpm.pre,LEFT(_xlpm.txt,_xlpm.pos-1),IF(RIGHT(_xlpm.pre,3)="123","3PL",IF(RIGHT(_xlpm.pre,2)="12","2PL",IF(RIGHT(_xlpm.pre,1)="1","1PL","3PL")))),N364,O364,P364,Q364&amp;"W",R364),_xlfn.TEXTJOIN("-",TRUE,M364,N364,O364,P364,Q364&amp;"W",R364))</f>
        <v>Z-Unit Flat-AL-Silver-PET-5W-1</v>
      </c>
      <c r="T364" s="14" t="str">
        <f>IF(COUNTIF(Cycletime[Element Desc.],ProjectsDB[[#This Row],[Element Desc.]])&gt;0,"Found","Not Found")</f>
        <v>Found</v>
      </c>
    </row>
    <row r="365" spans="2:20" x14ac:dyDescent="0.25">
      <c r="B365" s="8" t="s">
        <v>1020</v>
      </c>
      <c r="C365" s="9" t="s">
        <v>1021</v>
      </c>
      <c r="D365" s="9" t="s">
        <v>1022</v>
      </c>
      <c r="E365" s="10">
        <v>1</v>
      </c>
      <c r="F365" s="9" t="s">
        <v>110</v>
      </c>
      <c r="G365" s="9" t="s">
        <v>965</v>
      </c>
      <c r="H365" s="11"/>
      <c r="I365" s="12">
        <v>430</v>
      </c>
      <c r="J365" s="12">
        <v>570</v>
      </c>
      <c r="K365" s="12"/>
      <c r="L365" s="12">
        <f t="array" ref="L365">IFERROR(LOOKUP(2^15,SEARCH({"40A","63A","80A","100A","125A","160A","200A","250A","400A","630A","800A","1000A","1250A","1600A","2000A","2500A","3200A","4000A","5000A","6300A"},UPPER(D365)),{40,63,80,100,125,160,200,250,400,630,800,1000,1250,1600,2000,2500,3200,4000,5000,6300}),0)</f>
        <v>1600</v>
      </c>
      <c r="M365" s="9" t="str">
        <f t="shared" si="26"/>
        <v>Elbow Edge</v>
      </c>
      <c r="N365" s="9" t="str">
        <f t="shared" si="27"/>
        <v>AL</v>
      </c>
      <c r="O365" s="13" t="str">
        <f t="shared" si="28"/>
        <v>Silver</v>
      </c>
      <c r="P365" s="9" t="str">
        <f t="shared" si="29"/>
        <v>PET</v>
      </c>
      <c r="Q365" s="9" t="str">
        <f t="shared" si="30"/>
        <v>5</v>
      </c>
      <c r="R3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5" s="14" t="str">
        <f>IF(ProjectsDB[[#This Row],[Item Type]]="Straight Plug-In",_xlfn.TEXTJOIN("-",TRUE,M365&amp;"-"&amp;_xlfn.LET(_xlpm.txt,ProjectsDB[[#This Row],[Assembly]],_xlpm.pos,FIND("SP",_xlpm.txt),_xlpm.pre,LEFT(_xlpm.txt,_xlpm.pos-1),IF(RIGHT(_xlpm.pre,3)="123","3PL",IF(RIGHT(_xlpm.pre,2)="12","2PL",IF(RIGHT(_xlpm.pre,1)="1","1PL","3PL")))),N365,O365,P365,Q365&amp;"W",R365),_xlfn.TEXTJOIN("-",TRUE,M365,N365,O365,P365,Q365&amp;"W",R365))</f>
        <v>Elbow Edge-AL-Silver-PET-5W-1</v>
      </c>
      <c r="T365" s="14" t="str">
        <f>IF(COUNTIF(Cycletime[Element Desc.],ProjectsDB[[#This Row],[Element Desc.]])&gt;0,"Found","Not Found")</f>
        <v>Found</v>
      </c>
    </row>
    <row r="366" spans="2:20" x14ac:dyDescent="0.25">
      <c r="B366" s="8" t="s">
        <v>1023</v>
      </c>
      <c r="C366" s="9" t="s">
        <v>1024</v>
      </c>
      <c r="D366" s="9" t="s">
        <v>1025</v>
      </c>
      <c r="E366" s="10">
        <v>1</v>
      </c>
      <c r="F366" s="9" t="s">
        <v>110</v>
      </c>
      <c r="G366" s="9" t="s">
        <v>965</v>
      </c>
      <c r="H366" s="11"/>
      <c r="I366" s="12">
        <v>1400</v>
      </c>
      <c r="J366" s="12"/>
      <c r="K366" s="12"/>
      <c r="L366" s="12">
        <f t="array" ref="L366">IFERROR(LOOKUP(2^15,SEARCH({"40A","63A","80A","100A","125A","160A","200A","250A","400A","630A","800A","1000A","1250A","1600A","2000A","2500A","3200A","4000A","5000A","6300A"},UPPER(D366)),{40,63,80,100,125,160,200,250,400,630,800,1000,1250,1600,2000,2500,3200,4000,5000,6300}),0)</f>
        <v>1600</v>
      </c>
      <c r="M366" s="9" t="str">
        <f t="shared" si="26"/>
        <v>Straight Feeder</v>
      </c>
      <c r="N366" s="9" t="str">
        <f t="shared" si="27"/>
        <v>AL</v>
      </c>
      <c r="O366" s="13" t="str">
        <f t="shared" si="28"/>
        <v>Silver</v>
      </c>
      <c r="P366" s="9" t="str">
        <f t="shared" si="29"/>
        <v>PET</v>
      </c>
      <c r="Q366" s="9" t="str">
        <f t="shared" si="30"/>
        <v>5</v>
      </c>
      <c r="R3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6" s="14" t="str">
        <f>IF(ProjectsDB[[#This Row],[Item Type]]="Straight Plug-In",_xlfn.TEXTJOIN("-",TRUE,M366&amp;"-"&amp;_xlfn.LET(_xlpm.txt,ProjectsDB[[#This Row],[Assembly]],_xlpm.pos,FIND("SP",_xlpm.txt),_xlpm.pre,LEFT(_xlpm.txt,_xlpm.pos-1),IF(RIGHT(_xlpm.pre,3)="123","3PL",IF(RIGHT(_xlpm.pre,2)="12","2PL",IF(RIGHT(_xlpm.pre,1)="1","1PL","3PL")))),N366,O366,P366,Q366&amp;"W",R366),_xlfn.TEXTJOIN("-",TRUE,M366,N366,O366,P366,Q366&amp;"W",R366))</f>
        <v>Straight Feeder-AL-Silver-PET-5W-1</v>
      </c>
      <c r="T366" s="14" t="str">
        <f>IF(COUNTIF(Cycletime[Element Desc.],ProjectsDB[[#This Row],[Element Desc.]])&gt;0,"Found","Not Found")</f>
        <v>Found</v>
      </c>
    </row>
    <row r="367" spans="2:20" x14ac:dyDescent="0.25">
      <c r="B367" s="8" t="s">
        <v>1026</v>
      </c>
      <c r="C367" s="9" t="s">
        <v>1027</v>
      </c>
      <c r="D367" s="9" t="s">
        <v>1028</v>
      </c>
      <c r="E367" s="10">
        <v>1</v>
      </c>
      <c r="F367" s="9" t="s">
        <v>110</v>
      </c>
      <c r="G367" s="9" t="s">
        <v>965</v>
      </c>
      <c r="H367" s="11"/>
      <c r="I367" s="12">
        <v>365</v>
      </c>
      <c r="J367" s="12">
        <v>425</v>
      </c>
      <c r="K367" s="12"/>
      <c r="L367" s="12">
        <f t="array" ref="L367">IFERROR(LOOKUP(2^15,SEARCH({"40A","63A","80A","100A","125A","160A","200A","250A","400A","630A","800A","1000A","1250A","1600A","2000A","2500A","3200A","4000A","5000A","6300A"},UPPER(D367)),{40,63,80,100,125,160,200,250,400,630,800,1000,1250,1600,2000,2500,3200,4000,5000,6300}),0)</f>
        <v>1600</v>
      </c>
      <c r="M367" s="9" t="str">
        <f t="shared" si="26"/>
        <v>Elbow Flat</v>
      </c>
      <c r="N367" s="9" t="str">
        <f t="shared" si="27"/>
        <v>AL</v>
      </c>
      <c r="O367" s="13" t="str">
        <f t="shared" si="28"/>
        <v>Silver</v>
      </c>
      <c r="P367" s="9" t="str">
        <f t="shared" si="29"/>
        <v>PET</v>
      </c>
      <c r="Q367" s="9" t="str">
        <f t="shared" si="30"/>
        <v>5</v>
      </c>
      <c r="R3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7" s="14" t="str">
        <f>IF(ProjectsDB[[#This Row],[Item Type]]="Straight Plug-In",_xlfn.TEXTJOIN("-",TRUE,M367&amp;"-"&amp;_xlfn.LET(_xlpm.txt,ProjectsDB[[#This Row],[Assembly]],_xlpm.pos,FIND("SP",_xlpm.txt),_xlpm.pre,LEFT(_xlpm.txt,_xlpm.pos-1),IF(RIGHT(_xlpm.pre,3)="123","3PL",IF(RIGHT(_xlpm.pre,2)="12","2PL",IF(RIGHT(_xlpm.pre,1)="1","1PL","3PL")))),N367,O367,P367,Q367&amp;"W",R367),_xlfn.TEXTJOIN("-",TRUE,M367,N367,O367,P367,Q367&amp;"W",R367))</f>
        <v>Elbow Flat-AL-Silver-PET-5W-1</v>
      </c>
      <c r="T367" s="14" t="str">
        <f>IF(COUNTIF(Cycletime[Element Desc.],ProjectsDB[[#This Row],[Element Desc.]])&gt;0,"Found","Not Found")</f>
        <v>Found</v>
      </c>
    </row>
    <row r="368" spans="2:20" x14ac:dyDescent="0.25">
      <c r="B368" s="8" t="s">
        <v>1029</v>
      </c>
      <c r="C368" s="9" t="s">
        <v>172</v>
      </c>
      <c r="D368" s="9" t="s">
        <v>173</v>
      </c>
      <c r="E368" s="10">
        <v>7</v>
      </c>
      <c r="F368" s="9" t="s">
        <v>110</v>
      </c>
      <c r="G368" s="9" t="s">
        <v>965</v>
      </c>
      <c r="H368" s="11"/>
      <c r="I368" s="12"/>
      <c r="J368" s="12"/>
      <c r="K368" s="12"/>
      <c r="L368" s="12">
        <f t="array" ref="L368">IFERROR(LOOKUP(2^15,SEARCH({"40A","63A","80A","100A","125A","160A","200A","250A","400A","630A","800A","1000A","1250A","1600A","2000A","2500A","3200A","4000A","5000A","6300A"},UPPER(D368)),{40,63,80,100,125,160,200,250,400,630,800,1000,1250,1600,2000,2500,3200,4000,5000,6300}),0)</f>
        <v>1600</v>
      </c>
      <c r="M368" s="9" t="str">
        <f t="shared" si="26"/>
        <v>Joint Pack</v>
      </c>
      <c r="N368" s="9" t="str">
        <f t="shared" si="27"/>
        <v>AL</v>
      </c>
      <c r="O368" s="13" t="str">
        <f t="shared" si="28"/>
        <v>Silver</v>
      </c>
      <c r="P368" s="9" t="str">
        <f t="shared" si="29"/>
        <v>None</v>
      </c>
      <c r="Q368" s="9" t="str">
        <f t="shared" si="30"/>
        <v>5</v>
      </c>
      <c r="R3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8" s="14" t="str">
        <f>IF(ProjectsDB[[#This Row],[Item Type]]="Straight Plug-In",_xlfn.TEXTJOIN("-",TRUE,M368&amp;"-"&amp;_xlfn.LET(_xlpm.txt,ProjectsDB[[#This Row],[Assembly]],_xlpm.pos,FIND("SP",_xlpm.txt),_xlpm.pre,LEFT(_xlpm.txt,_xlpm.pos-1),IF(RIGHT(_xlpm.pre,3)="123","3PL",IF(RIGHT(_xlpm.pre,2)="12","2PL",IF(RIGHT(_xlpm.pre,1)="1","1PL","3PL")))),N368,O368,P368,Q368&amp;"W",R368),_xlfn.TEXTJOIN("-",TRUE,M368,N368,O368,P368,Q368&amp;"W",R368))</f>
        <v>Joint Pack-AL-Silver-None-5W-1</v>
      </c>
      <c r="T368" s="14" t="str">
        <f>IF(COUNTIF(Cycletime[Element Desc.],ProjectsDB[[#This Row],[Element Desc.]])&gt;0,"Found","Not Found")</f>
        <v>Found</v>
      </c>
    </row>
    <row r="369" spans="2:20" x14ac:dyDescent="0.25">
      <c r="B369" s="8" t="s">
        <v>1030</v>
      </c>
      <c r="C369" s="9" t="s">
        <v>1031</v>
      </c>
      <c r="D369" s="9" t="s">
        <v>1032</v>
      </c>
      <c r="E369" s="10">
        <v>1</v>
      </c>
      <c r="F369" s="9" t="s">
        <v>110</v>
      </c>
      <c r="G369" s="9" t="s">
        <v>965</v>
      </c>
      <c r="H369" s="11"/>
      <c r="I369" s="12">
        <v>760</v>
      </c>
      <c r="J369" s="12">
        <v>730</v>
      </c>
      <c r="K369" s="12"/>
      <c r="L369" s="12">
        <f t="array" ref="L369">IFERROR(LOOKUP(2^15,SEARCH({"40A","63A","80A","100A","125A","160A","200A","250A","400A","630A","800A","1000A","1250A","1600A","2000A","2500A","3200A","4000A","5000A","6300A"},UPPER(D369)),{40,63,80,100,125,160,200,250,400,630,800,1000,1250,1600,2000,2500,3200,4000,5000,6300}),0)</f>
        <v>1600</v>
      </c>
      <c r="M369" s="9" t="str">
        <f t="shared" si="26"/>
        <v>Elbow Flat</v>
      </c>
      <c r="N369" s="9" t="str">
        <f t="shared" si="27"/>
        <v>AL</v>
      </c>
      <c r="O369" s="13" t="str">
        <f t="shared" si="28"/>
        <v>Silver</v>
      </c>
      <c r="P369" s="9" t="str">
        <f t="shared" si="29"/>
        <v>PET</v>
      </c>
      <c r="Q369" s="9" t="str">
        <f t="shared" si="30"/>
        <v>5</v>
      </c>
      <c r="R3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9" s="14" t="str">
        <f>IF(ProjectsDB[[#This Row],[Item Type]]="Straight Plug-In",_xlfn.TEXTJOIN("-",TRUE,M369&amp;"-"&amp;_xlfn.LET(_xlpm.txt,ProjectsDB[[#This Row],[Assembly]],_xlpm.pos,FIND("SP",_xlpm.txt),_xlpm.pre,LEFT(_xlpm.txt,_xlpm.pos-1),IF(RIGHT(_xlpm.pre,3)="123","3PL",IF(RIGHT(_xlpm.pre,2)="12","2PL",IF(RIGHT(_xlpm.pre,1)="1","1PL","3PL")))),N369,O369,P369,Q369&amp;"W",R369),_xlfn.TEXTJOIN("-",TRUE,M369,N369,O369,P369,Q369&amp;"W",R369))</f>
        <v>Elbow Flat-AL-Silver-PET-5W-1</v>
      </c>
      <c r="T369" s="14" t="str">
        <f>IF(COUNTIF(Cycletime[Element Desc.],ProjectsDB[[#This Row],[Element Desc.]])&gt;0,"Found","Not Found")</f>
        <v>Found</v>
      </c>
    </row>
    <row r="370" spans="2:20" x14ac:dyDescent="0.25">
      <c r="B370" s="8" t="s">
        <v>1033</v>
      </c>
      <c r="C370" s="9" t="s">
        <v>1034</v>
      </c>
      <c r="D370" s="9" t="s">
        <v>1035</v>
      </c>
      <c r="E370" s="10">
        <v>1</v>
      </c>
      <c r="F370" s="9" t="s">
        <v>110</v>
      </c>
      <c r="G370" s="9" t="s">
        <v>965</v>
      </c>
      <c r="H370" s="11"/>
      <c r="I370" s="12">
        <v>1900</v>
      </c>
      <c r="J370" s="12"/>
      <c r="K370" s="12"/>
      <c r="L370" s="12">
        <f t="array" ref="L370">IFERROR(LOOKUP(2^15,SEARCH({"40A","63A","80A","100A","125A","160A","200A","250A","400A","630A","800A","1000A","1250A","1600A","2000A","2500A","3200A","4000A","5000A","6300A"},UPPER(D370)),{40,63,80,100,125,160,200,250,400,630,800,1000,1250,1600,2000,2500,3200,4000,5000,6300}),0)</f>
        <v>1600</v>
      </c>
      <c r="M370" s="9" t="str">
        <f t="shared" si="26"/>
        <v>Straight Feeder</v>
      </c>
      <c r="N370" s="9" t="str">
        <f t="shared" si="27"/>
        <v>AL</v>
      </c>
      <c r="O370" s="13" t="str">
        <f t="shared" si="28"/>
        <v>Silver</v>
      </c>
      <c r="P370" s="9" t="str">
        <f t="shared" si="29"/>
        <v>PET</v>
      </c>
      <c r="Q370" s="9" t="str">
        <f t="shared" si="30"/>
        <v>5</v>
      </c>
      <c r="R3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0" s="14" t="str">
        <f>IF(ProjectsDB[[#This Row],[Item Type]]="Straight Plug-In",_xlfn.TEXTJOIN("-",TRUE,M370&amp;"-"&amp;_xlfn.LET(_xlpm.txt,ProjectsDB[[#This Row],[Assembly]],_xlpm.pos,FIND("SP",_xlpm.txt),_xlpm.pre,LEFT(_xlpm.txt,_xlpm.pos-1),IF(RIGHT(_xlpm.pre,3)="123","3PL",IF(RIGHT(_xlpm.pre,2)="12","2PL",IF(RIGHT(_xlpm.pre,1)="1","1PL","3PL")))),N370,O370,P370,Q370&amp;"W",R370),_xlfn.TEXTJOIN("-",TRUE,M370,N370,O370,P370,Q370&amp;"W",R370))</f>
        <v>Straight Feeder-AL-Silver-PET-5W-1</v>
      </c>
      <c r="T370" s="14" t="str">
        <f>IF(COUNTIF(Cycletime[Element Desc.],ProjectsDB[[#This Row],[Element Desc.]])&gt;0,"Found","Not Found")</f>
        <v>Found</v>
      </c>
    </row>
    <row r="371" spans="2:20" x14ac:dyDescent="0.25">
      <c r="B371" s="8" t="s">
        <v>1036</v>
      </c>
      <c r="C371" s="9" t="s">
        <v>1037</v>
      </c>
      <c r="D371" s="9" t="s">
        <v>1038</v>
      </c>
      <c r="E371" s="10">
        <v>1</v>
      </c>
      <c r="F371" s="9" t="s">
        <v>110</v>
      </c>
      <c r="G371" s="9" t="s">
        <v>965</v>
      </c>
      <c r="H371" s="11"/>
      <c r="I371" s="12">
        <v>1225</v>
      </c>
      <c r="J371" s="12"/>
      <c r="K371" s="12"/>
      <c r="L371" s="12">
        <f t="array" ref="L371">IFERROR(LOOKUP(2^15,SEARCH({"40A","63A","80A","100A","125A","160A","200A","250A","400A","630A","800A","1000A","1250A","1600A","2000A","2500A","3200A","4000A","5000A","6300A"},UPPER(D371)),{40,63,80,100,125,160,200,250,400,630,800,1000,1250,1600,2000,2500,3200,4000,5000,6300}),0)</f>
        <v>1600</v>
      </c>
      <c r="M371" s="9" t="str">
        <f t="shared" si="26"/>
        <v>Straight Feeder</v>
      </c>
      <c r="N371" s="9" t="str">
        <f t="shared" si="27"/>
        <v>AL</v>
      </c>
      <c r="O371" s="13" t="str">
        <f t="shared" si="28"/>
        <v>Silver</v>
      </c>
      <c r="P371" s="9" t="str">
        <f t="shared" si="29"/>
        <v>PET</v>
      </c>
      <c r="Q371" s="9" t="str">
        <f t="shared" si="30"/>
        <v>5</v>
      </c>
      <c r="R3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1" s="14" t="str">
        <f>IF(ProjectsDB[[#This Row],[Item Type]]="Straight Plug-In",_xlfn.TEXTJOIN("-",TRUE,M371&amp;"-"&amp;_xlfn.LET(_xlpm.txt,ProjectsDB[[#This Row],[Assembly]],_xlpm.pos,FIND("SP",_xlpm.txt),_xlpm.pre,LEFT(_xlpm.txt,_xlpm.pos-1),IF(RIGHT(_xlpm.pre,3)="123","3PL",IF(RIGHT(_xlpm.pre,2)="12","2PL",IF(RIGHT(_xlpm.pre,1)="1","1PL","3PL")))),N371,O371,P371,Q371&amp;"W",R371),_xlfn.TEXTJOIN("-",TRUE,M371,N371,O371,P371,Q371&amp;"W",R371))</f>
        <v>Straight Feeder-AL-Silver-PET-5W-1</v>
      </c>
      <c r="T371" s="14" t="str">
        <f>IF(COUNTIF(Cycletime[Element Desc.],ProjectsDB[[#This Row],[Element Desc.]])&gt;0,"Found","Not Found")</f>
        <v>Found</v>
      </c>
    </row>
    <row r="372" spans="2:20" x14ac:dyDescent="0.25">
      <c r="B372" s="8" t="s">
        <v>1039</v>
      </c>
      <c r="C372" s="9" t="s">
        <v>172</v>
      </c>
      <c r="D372" s="9" t="s">
        <v>173</v>
      </c>
      <c r="E372" s="10">
        <v>3</v>
      </c>
      <c r="F372" s="9" t="s">
        <v>110</v>
      </c>
      <c r="G372" s="9" t="s">
        <v>965</v>
      </c>
      <c r="H372" s="11"/>
      <c r="I372" s="12"/>
      <c r="J372" s="12"/>
      <c r="K372" s="12"/>
      <c r="L372" s="12">
        <f t="array" ref="L372">IFERROR(LOOKUP(2^15,SEARCH({"40A","63A","80A","100A","125A","160A","200A","250A","400A","630A","800A","1000A","1250A","1600A","2000A","2500A","3200A","4000A","5000A","6300A"},UPPER(D372)),{40,63,80,100,125,160,200,250,400,630,800,1000,1250,1600,2000,2500,3200,4000,5000,6300}),0)</f>
        <v>1600</v>
      </c>
      <c r="M372" s="9" t="str">
        <f t="shared" si="26"/>
        <v>Joint Pack</v>
      </c>
      <c r="N372" s="9" t="str">
        <f t="shared" si="27"/>
        <v>AL</v>
      </c>
      <c r="O372" s="13" t="str">
        <f t="shared" si="28"/>
        <v>Silver</v>
      </c>
      <c r="P372" s="9" t="str">
        <f t="shared" si="29"/>
        <v>None</v>
      </c>
      <c r="Q372" s="9" t="str">
        <f t="shared" si="30"/>
        <v>5</v>
      </c>
      <c r="R3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2" s="14" t="str">
        <f>IF(ProjectsDB[[#This Row],[Item Type]]="Straight Plug-In",_xlfn.TEXTJOIN("-",TRUE,M372&amp;"-"&amp;_xlfn.LET(_xlpm.txt,ProjectsDB[[#This Row],[Assembly]],_xlpm.pos,FIND("SP",_xlpm.txt),_xlpm.pre,LEFT(_xlpm.txt,_xlpm.pos-1),IF(RIGHT(_xlpm.pre,3)="123","3PL",IF(RIGHT(_xlpm.pre,2)="12","2PL",IF(RIGHT(_xlpm.pre,1)="1","1PL","3PL")))),N372,O372,P372,Q372&amp;"W",R372),_xlfn.TEXTJOIN("-",TRUE,M372,N372,O372,P372,Q372&amp;"W",R372))</f>
        <v>Joint Pack-AL-Silver-None-5W-1</v>
      </c>
      <c r="T372" s="14" t="str">
        <f>IF(COUNTIF(Cycletime[Element Desc.],ProjectsDB[[#This Row],[Element Desc.]])&gt;0,"Found","Not Found")</f>
        <v>Found</v>
      </c>
    </row>
    <row r="373" spans="2:20" x14ac:dyDescent="0.25">
      <c r="B373" s="8" t="s">
        <v>1040</v>
      </c>
      <c r="C373" s="9" t="s">
        <v>1041</v>
      </c>
      <c r="D373" s="9" t="s">
        <v>1042</v>
      </c>
      <c r="E373" s="10">
        <v>1</v>
      </c>
      <c r="F373" s="9" t="s">
        <v>110</v>
      </c>
      <c r="G373" s="9" t="s">
        <v>965</v>
      </c>
      <c r="H373" s="11"/>
      <c r="I373" s="12">
        <v>760</v>
      </c>
      <c r="J373" s="12">
        <v>455</v>
      </c>
      <c r="K373" s="12"/>
      <c r="L373" s="12">
        <f t="array" ref="L373">IFERROR(LOOKUP(2^15,SEARCH({"40A","63A","80A","100A","125A","160A","200A","250A","400A","630A","800A","1000A","1250A","1600A","2000A","2500A","3200A","4000A","5000A","6300A"},UPPER(D373)),{40,63,80,100,125,160,200,250,400,630,800,1000,1250,1600,2000,2500,3200,4000,5000,6300}),0)</f>
        <v>1600</v>
      </c>
      <c r="M373" s="9" t="str">
        <f t="shared" si="26"/>
        <v>Elbow Flat</v>
      </c>
      <c r="N373" s="9" t="str">
        <f t="shared" si="27"/>
        <v>AL</v>
      </c>
      <c r="O373" s="13" t="str">
        <f t="shared" si="28"/>
        <v>Silver</v>
      </c>
      <c r="P373" s="9" t="str">
        <f t="shared" si="29"/>
        <v>PET</v>
      </c>
      <c r="Q373" s="9" t="str">
        <f t="shared" si="30"/>
        <v>5</v>
      </c>
      <c r="R3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3" s="14" t="str">
        <f>IF(ProjectsDB[[#This Row],[Item Type]]="Straight Plug-In",_xlfn.TEXTJOIN("-",TRUE,M373&amp;"-"&amp;_xlfn.LET(_xlpm.txt,ProjectsDB[[#This Row],[Assembly]],_xlpm.pos,FIND("SP",_xlpm.txt),_xlpm.pre,LEFT(_xlpm.txt,_xlpm.pos-1),IF(RIGHT(_xlpm.pre,3)="123","3PL",IF(RIGHT(_xlpm.pre,2)="12","2PL",IF(RIGHT(_xlpm.pre,1)="1","1PL","3PL")))),N373,O373,P373,Q373&amp;"W",R373),_xlfn.TEXTJOIN("-",TRUE,M373,N373,O373,P373,Q373&amp;"W",R373))</f>
        <v>Elbow Flat-AL-Silver-PET-5W-1</v>
      </c>
      <c r="T373" s="14" t="str">
        <f>IF(COUNTIF(Cycletime[Element Desc.],ProjectsDB[[#This Row],[Element Desc.]])&gt;0,"Found","Not Found")</f>
        <v>Found</v>
      </c>
    </row>
    <row r="374" spans="2:20" x14ac:dyDescent="0.25">
      <c r="B374" s="8" t="s">
        <v>1043</v>
      </c>
      <c r="C374" s="9" t="s">
        <v>1044</v>
      </c>
      <c r="D374" s="9" t="s">
        <v>1045</v>
      </c>
      <c r="E374" s="10">
        <v>1</v>
      </c>
      <c r="F374" s="9" t="s">
        <v>110</v>
      </c>
      <c r="G374" s="9" t="s">
        <v>965</v>
      </c>
      <c r="H374" s="11"/>
      <c r="I374" s="12">
        <v>700</v>
      </c>
      <c r="J374" s="12">
        <v>780</v>
      </c>
      <c r="K374" s="12"/>
      <c r="L374" s="12">
        <f t="array" ref="L374">IFERROR(LOOKUP(2^15,SEARCH({"40A","63A","80A","100A","125A","160A","200A","250A","400A","630A","800A","1000A","1250A","1600A","2000A","2500A","3200A","4000A","5000A","6300A"},UPPER(D374)),{40,63,80,100,125,160,200,250,400,630,800,1000,1250,1600,2000,2500,3200,4000,5000,6300}),0)</f>
        <v>1600</v>
      </c>
      <c r="M374" s="9" t="str">
        <f t="shared" si="26"/>
        <v>Elbow Edge</v>
      </c>
      <c r="N374" s="9" t="str">
        <f t="shared" si="27"/>
        <v>AL</v>
      </c>
      <c r="O374" s="13" t="str">
        <f t="shared" si="28"/>
        <v>Silver</v>
      </c>
      <c r="P374" s="9" t="str">
        <f t="shared" si="29"/>
        <v>PET</v>
      </c>
      <c r="Q374" s="9" t="str">
        <f t="shared" si="30"/>
        <v>5</v>
      </c>
      <c r="R3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4" s="14" t="str">
        <f>IF(ProjectsDB[[#This Row],[Item Type]]="Straight Plug-In",_xlfn.TEXTJOIN("-",TRUE,M374&amp;"-"&amp;_xlfn.LET(_xlpm.txt,ProjectsDB[[#This Row],[Assembly]],_xlpm.pos,FIND("SP",_xlpm.txt),_xlpm.pre,LEFT(_xlpm.txt,_xlpm.pos-1),IF(RIGHT(_xlpm.pre,3)="123","3PL",IF(RIGHT(_xlpm.pre,2)="12","2PL",IF(RIGHT(_xlpm.pre,1)="1","1PL","3PL")))),N374,O374,P374,Q374&amp;"W",R374),_xlfn.TEXTJOIN("-",TRUE,M374,N374,O374,P374,Q374&amp;"W",R374))</f>
        <v>Elbow Edge-AL-Silver-PET-5W-1</v>
      </c>
      <c r="T374" s="14" t="str">
        <f>IF(COUNTIF(Cycletime[Element Desc.],ProjectsDB[[#This Row],[Element Desc.]])&gt;0,"Found","Not Found")</f>
        <v>Found</v>
      </c>
    </row>
    <row r="375" spans="2:20" x14ac:dyDescent="0.25">
      <c r="B375" s="8" t="s">
        <v>1046</v>
      </c>
      <c r="C375" s="9" t="s">
        <v>1047</v>
      </c>
      <c r="D375" s="9" t="s">
        <v>1048</v>
      </c>
      <c r="E375" s="10">
        <v>1</v>
      </c>
      <c r="F375" s="9" t="s">
        <v>110</v>
      </c>
      <c r="G375" s="9" t="s">
        <v>965</v>
      </c>
      <c r="H375" s="11"/>
      <c r="I375" s="12">
        <v>640</v>
      </c>
      <c r="J375" s="12"/>
      <c r="K375" s="12"/>
      <c r="L375" s="12">
        <f t="array" ref="L375">IFERROR(LOOKUP(2^15,SEARCH({"40A","63A","80A","100A","125A","160A","200A","250A","400A","630A","800A","1000A","1250A","1600A","2000A","2500A","3200A","4000A","5000A","6300A"},UPPER(D375)),{40,63,80,100,125,160,200,250,400,630,800,1000,1250,1600,2000,2500,3200,4000,5000,6300}),0)</f>
        <v>1600</v>
      </c>
      <c r="M375" s="9" t="str">
        <f t="shared" si="26"/>
        <v>Straight Feeder</v>
      </c>
      <c r="N375" s="9" t="str">
        <f t="shared" si="27"/>
        <v>AL</v>
      </c>
      <c r="O375" s="13" t="str">
        <f t="shared" si="28"/>
        <v>Silver</v>
      </c>
      <c r="P375" s="9" t="str">
        <f t="shared" si="29"/>
        <v>PET</v>
      </c>
      <c r="Q375" s="9" t="str">
        <f t="shared" si="30"/>
        <v>5</v>
      </c>
      <c r="R3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5" s="14" t="str">
        <f>IF(ProjectsDB[[#This Row],[Item Type]]="Straight Plug-In",_xlfn.TEXTJOIN("-",TRUE,M375&amp;"-"&amp;_xlfn.LET(_xlpm.txt,ProjectsDB[[#This Row],[Assembly]],_xlpm.pos,FIND("SP",_xlpm.txt),_xlpm.pre,LEFT(_xlpm.txt,_xlpm.pos-1),IF(RIGHT(_xlpm.pre,3)="123","3PL",IF(RIGHT(_xlpm.pre,2)="12","2PL",IF(RIGHT(_xlpm.pre,1)="1","1PL","3PL")))),N375,O375,P375,Q375&amp;"W",R375),_xlfn.TEXTJOIN("-",TRUE,M375,N375,O375,P375,Q375&amp;"W",R375))</f>
        <v>Straight Feeder-AL-Silver-PET-5W-1</v>
      </c>
      <c r="T375" s="14" t="str">
        <f>IF(COUNTIF(Cycletime[Element Desc.],ProjectsDB[[#This Row],[Element Desc.]])&gt;0,"Found","Not Found")</f>
        <v>Found</v>
      </c>
    </row>
    <row r="376" spans="2:20" x14ac:dyDescent="0.25">
      <c r="B376" s="8" t="s">
        <v>1049</v>
      </c>
      <c r="C376" s="9" t="s">
        <v>1050</v>
      </c>
      <c r="D376" s="9" t="s">
        <v>1051</v>
      </c>
      <c r="E376" s="10">
        <v>1</v>
      </c>
      <c r="F376" s="9" t="s">
        <v>110</v>
      </c>
      <c r="G376" s="9" t="s">
        <v>965</v>
      </c>
      <c r="H376" s="11"/>
      <c r="I376" s="12">
        <v>2695</v>
      </c>
      <c r="J376" s="12"/>
      <c r="K376" s="12"/>
      <c r="L376" s="12">
        <f t="array" ref="L376">IFERROR(LOOKUP(2^15,SEARCH({"40A","63A","80A","100A","125A","160A","200A","250A","400A","630A","800A","1000A","1250A","1600A","2000A","2500A","3200A","4000A","5000A","6300A"},UPPER(D376)),{40,63,80,100,125,160,200,250,400,630,800,1000,1250,1600,2000,2500,3200,4000,5000,6300}),0)</f>
        <v>1600</v>
      </c>
      <c r="M376" s="9" t="str">
        <f t="shared" si="26"/>
        <v>Straight Feeder</v>
      </c>
      <c r="N376" s="9" t="str">
        <f t="shared" si="27"/>
        <v>AL</v>
      </c>
      <c r="O376" s="13" t="str">
        <f t="shared" si="28"/>
        <v>Silver</v>
      </c>
      <c r="P376" s="9" t="str">
        <f t="shared" si="29"/>
        <v>PET</v>
      </c>
      <c r="Q376" s="9" t="str">
        <f t="shared" si="30"/>
        <v>5</v>
      </c>
      <c r="R3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6" s="14" t="str">
        <f>IF(ProjectsDB[[#This Row],[Item Type]]="Straight Plug-In",_xlfn.TEXTJOIN("-",TRUE,M376&amp;"-"&amp;_xlfn.LET(_xlpm.txt,ProjectsDB[[#This Row],[Assembly]],_xlpm.pos,FIND("SP",_xlpm.txt),_xlpm.pre,LEFT(_xlpm.txt,_xlpm.pos-1),IF(RIGHT(_xlpm.pre,3)="123","3PL",IF(RIGHT(_xlpm.pre,2)="12","2PL",IF(RIGHT(_xlpm.pre,1)="1","1PL","3PL")))),N376,O376,P376,Q376&amp;"W",R376),_xlfn.TEXTJOIN("-",TRUE,M376,N376,O376,P376,Q376&amp;"W",R376))</f>
        <v>Straight Feeder-AL-Silver-PET-5W-1</v>
      </c>
      <c r="T376" s="14" t="str">
        <f>IF(COUNTIF(Cycletime[Element Desc.],ProjectsDB[[#This Row],[Element Desc.]])&gt;0,"Found","Not Found")</f>
        <v>Found</v>
      </c>
    </row>
    <row r="377" spans="2:20" x14ac:dyDescent="0.25">
      <c r="B377" s="8" t="s">
        <v>1052</v>
      </c>
      <c r="C377" s="9" t="s">
        <v>1053</v>
      </c>
      <c r="D377" s="9" t="s">
        <v>1054</v>
      </c>
      <c r="E377" s="10">
        <v>1</v>
      </c>
      <c r="F377" s="9" t="s">
        <v>110</v>
      </c>
      <c r="G377" s="9" t="s">
        <v>965</v>
      </c>
      <c r="H377" s="11"/>
      <c r="I377" s="12">
        <v>400</v>
      </c>
      <c r="J377" s="12"/>
      <c r="K377" s="12"/>
      <c r="L377" s="12">
        <f t="array" ref="L377">IFERROR(LOOKUP(2^15,SEARCH({"40A","63A","80A","100A","125A","160A","200A","250A","400A","630A","800A","1000A","1250A","1600A","2000A","2500A","3200A","4000A","5000A","6300A"},UPPER(D377)),{40,63,80,100,125,160,200,250,400,630,800,1000,1250,1600,2000,2500,3200,4000,5000,6300}),0)</f>
        <v>1600</v>
      </c>
      <c r="M377" s="9" t="str">
        <f t="shared" si="26"/>
        <v>Straight Feeder</v>
      </c>
      <c r="N377" s="9" t="str">
        <f t="shared" si="27"/>
        <v>AL</v>
      </c>
      <c r="O377" s="13" t="str">
        <f t="shared" si="28"/>
        <v>Silver</v>
      </c>
      <c r="P377" s="9" t="str">
        <f t="shared" si="29"/>
        <v>PET</v>
      </c>
      <c r="Q377" s="9" t="str">
        <f t="shared" si="30"/>
        <v>5</v>
      </c>
      <c r="R3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7" s="14" t="str">
        <f>IF(ProjectsDB[[#This Row],[Item Type]]="Straight Plug-In",_xlfn.TEXTJOIN("-",TRUE,M377&amp;"-"&amp;_xlfn.LET(_xlpm.txt,ProjectsDB[[#This Row],[Assembly]],_xlpm.pos,FIND("SP",_xlpm.txt),_xlpm.pre,LEFT(_xlpm.txt,_xlpm.pos-1),IF(RIGHT(_xlpm.pre,3)="123","3PL",IF(RIGHT(_xlpm.pre,2)="12","2PL",IF(RIGHT(_xlpm.pre,1)="1","1PL","3PL")))),N377,O377,P377,Q377&amp;"W",R377),_xlfn.TEXTJOIN("-",TRUE,M377,N377,O377,P377,Q377&amp;"W",R377))</f>
        <v>Straight Feeder-AL-Silver-PET-5W-1</v>
      </c>
      <c r="T377" s="14" t="str">
        <f>IF(COUNTIF(Cycletime[Element Desc.],ProjectsDB[[#This Row],[Element Desc.]])&gt;0,"Found","Not Found")</f>
        <v>Found</v>
      </c>
    </row>
    <row r="378" spans="2:20" x14ac:dyDescent="0.25">
      <c r="B378" s="8" t="s">
        <v>1055</v>
      </c>
      <c r="C378" s="9" t="s">
        <v>172</v>
      </c>
      <c r="D378" s="9" t="s">
        <v>173</v>
      </c>
      <c r="E378" s="10">
        <v>5</v>
      </c>
      <c r="F378" s="9" t="s">
        <v>110</v>
      </c>
      <c r="G378" s="9" t="s">
        <v>965</v>
      </c>
      <c r="H378" s="11"/>
      <c r="I378" s="12"/>
      <c r="J378" s="12"/>
      <c r="K378" s="12"/>
      <c r="L378" s="12">
        <f t="array" ref="L378">IFERROR(LOOKUP(2^15,SEARCH({"40A","63A","80A","100A","125A","160A","200A","250A","400A","630A","800A","1000A","1250A","1600A","2000A","2500A","3200A","4000A","5000A","6300A"},UPPER(D378)),{40,63,80,100,125,160,200,250,400,630,800,1000,1250,1600,2000,2500,3200,4000,5000,6300}),0)</f>
        <v>1600</v>
      </c>
      <c r="M378" s="9" t="str">
        <f t="shared" si="26"/>
        <v>Joint Pack</v>
      </c>
      <c r="N378" s="9" t="str">
        <f t="shared" si="27"/>
        <v>AL</v>
      </c>
      <c r="O378" s="13" t="str">
        <f t="shared" si="28"/>
        <v>Silver</v>
      </c>
      <c r="P378" s="9" t="str">
        <f t="shared" si="29"/>
        <v>None</v>
      </c>
      <c r="Q378" s="9" t="str">
        <f t="shared" si="30"/>
        <v>5</v>
      </c>
      <c r="R3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8" s="14" t="str">
        <f>IF(ProjectsDB[[#This Row],[Item Type]]="Straight Plug-In",_xlfn.TEXTJOIN("-",TRUE,M378&amp;"-"&amp;_xlfn.LET(_xlpm.txt,ProjectsDB[[#This Row],[Assembly]],_xlpm.pos,FIND("SP",_xlpm.txt),_xlpm.pre,LEFT(_xlpm.txt,_xlpm.pos-1),IF(RIGHT(_xlpm.pre,3)="123","3PL",IF(RIGHT(_xlpm.pre,2)="12","2PL",IF(RIGHT(_xlpm.pre,1)="1","1PL","3PL")))),N378,O378,P378,Q378&amp;"W",R378),_xlfn.TEXTJOIN("-",TRUE,M378,N378,O378,P378,Q378&amp;"W",R378))</f>
        <v>Joint Pack-AL-Silver-None-5W-1</v>
      </c>
      <c r="T378" s="14" t="str">
        <f>IF(COUNTIF(Cycletime[Element Desc.],ProjectsDB[[#This Row],[Element Desc.]])&gt;0,"Found","Not Found")</f>
        <v>Found</v>
      </c>
    </row>
    <row r="379" spans="2:20" x14ac:dyDescent="0.25">
      <c r="B379" s="8" t="s">
        <v>1056</v>
      </c>
      <c r="C379" s="9" t="s">
        <v>1057</v>
      </c>
      <c r="D379" s="9" t="s">
        <v>1058</v>
      </c>
      <c r="E379" s="10">
        <v>1</v>
      </c>
      <c r="F379" s="9" t="s">
        <v>110</v>
      </c>
      <c r="G379" s="9" t="s">
        <v>965</v>
      </c>
      <c r="H379" s="11"/>
      <c r="I379" s="12">
        <v>300</v>
      </c>
      <c r="J379" s="12">
        <v>320</v>
      </c>
      <c r="K379" s="12"/>
      <c r="L379" s="12">
        <f t="array" ref="L379">IFERROR(LOOKUP(2^15,SEARCH({"40A","63A","80A","100A","125A","160A","200A","250A","400A","630A","800A","1000A","1250A","1600A","2000A","2500A","3200A","4000A","5000A","6300A"},UPPER(D379)),{40,63,80,100,125,160,200,250,400,630,800,1000,1250,1600,2000,2500,3200,4000,5000,6300}),0)</f>
        <v>1600</v>
      </c>
      <c r="M379" s="9" t="str">
        <f t="shared" si="26"/>
        <v>Elbow Flat</v>
      </c>
      <c r="N379" s="9" t="str">
        <f t="shared" si="27"/>
        <v>AL</v>
      </c>
      <c r="O379" s="13" t="str">
        <f t="shared" si="28"/>
        <v>Silver</v>
      </c>
      <c r="P379" s="9" t="str">
        <f t="shared" si="29"/>
        <v>PET</v>
      </c>
      <c r="Q379" s="9" t="str">
        <f t="shared" si="30"/>
        <v>5</v>
      </c>
      <c r="R3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9" s="14" t="str">
        <f>IF(ProjectsDB[[#This Row],[Item Type]]="Straight Plug-In",_xlfn.TEXTJOIN("-",TRUE,M379&amp;"-"&amp;_xlfn.LET(_xlpm.txt,ProjectsDB[[#This Row],[Assembly]],_xlpm.pos,FIND("SP",_xlpm.txt),_xlpm.pre,LEFT(_xlpm.txt,_xlpm.pos-1),IF(RIGHT(_xlpm.pre,3)="123","3PL",IF(RIGHT(_xlpm.pre,2)="12","2PL",IF(RIGHT(_xlpm.pre,1)="1","1PL","3PL")))),N379,O379,P379,Q379&amp;"W",R379),_xlfn.TEXTJOIN("-",TRUE,M379,N379,O379,P379,Q379&amp;"W",R379))</f>
        <v>Elbow Flat-AL-Silver-PET-5W-1</v>
      </c>
      <c r="T379" s="14" t="str">
        <f>IF(COUNTIF(Cycletime[Element Desc.],ProjectsDB[[#This Row],[Element Desc.]])&gt;0,"Found","Not Found")</f>
        <v>Found</v>
      </c>
    </row>
    <row r="380" spans="2:20" x14ac:dyDescent="0.25">
      <c r="B380" s="8" t="s">
        <v>1059</v>
      </c>
      <c r="C380" s="9" t="s">
        <v>172</v>
      </c>
      <c r="D380" s="9" t="s">
        <v>173</v>
      </c>
      <c r="E380" s="10">
        <v>1</v>
      </c>
      <c r="F380" s="9" t="s">
        <v>110</v>
      </c>
      <c r="G380" s="9" t="s">
        <v>965</v>
      </c>
      <c r="H380" s="11"/>
      <c r="I380" s="12"/>
      <c r="J380" s="12"/>
      <c r="K380" s="12"/>
      <c r="L380" s="12">
        <f t="array" ref="L380">IFERROR(LOOKUP(2^15,SEARCH({"40A","63A","80A","100A","125A","160A","200A","250A","400A","630A","800A","1000A","1250A","1600A","2000A","2500A","3200A","4000A","5000A","6300A"},UPPER(D380)),{40,63,80,100,125,160,200,250,400,630,800,1000,1250,1600,2000,2500,3200,4000,5000,6300}),0)</f>
        <v>1600</v>
      </c>
      <c r="M380" s="9" t="str">
        <f t="shared" si="26"/>
        <v>Joint Pack</v>
      </c>
      <c r="N380" s="9" t="str">
        <f t="shared" si="27"/>
        <v>AL</v>
      </c>
      <c r="O380" s="13" t="str">
        <f t="shared" si="28"/>
        <v>Silver</v>
      </c>
      <c r="P380" s="9" t="str">
        <f t="shared" si="29"/>
        <v>None</v>
      </c>
      <c r="Q380" s="9" t="str">
        <f t="shared" si="30"/>
        <v>5</v>
      </c>
      <c r="R3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80" s="14" t="str">
        <f>IF(ProjectsDB[[#This Row],[Item Type]]="Straight Plug-In",_xlfn.TEXTJOIN("-",TRUE,M380&amp;"-"&amp;_xlfn.LET(_xlpm.txt,ProjectsDB[[#This Row],[Assembly]],_xlpm.pos,FIND("SP",_xlpm.txt),_xlpm.pre,LEFT(_xlpm.txt,_xlpm.pos-1),IF(RIGHT(_xlpm.pre,3)="123","3PL",IF(RIGHT(_xlpm.pre,2)="12","2PL",IF(RIGHT(_xlpm.pre,1)="1","1PL","3PL")))),N380,O380,P380,Q380&amp;"W",R380),_xlfn.TEXTJOIN("-",TRUE,M380,N380,O380,P380,Q380&amp;"W",R380))</f>
        <v>Joint Pack-AL-Silver-None-5W-1</v>
      </c>
      <c r="T380" s="14" t="str">
        <f>IF(COUNTIF(Cycletime[Element Desc.],ProjectsDB[[#This Row],[Element Desc.]])&gt;0,"Found","Not Found")</f>
        <v>Found</v>
      </c>
    </row>
    <row r="381" spans="2:20" x14ac:dyDescent="0.25">
      <c r="B381" s="8" t="s">
        <v>1060</v>
      </c>
      <c r="C381" s="9" t="s">
        <v>1061</v>
      </c>
      <c r="D381" s="9" t="s">
        <v>1062</v>
      </c>
      <c r="E381" s="10">
        <v>1</v>
      </c>
      <c r="F381" s="9" t="s">
        <v>110</v>
      </c>
      <c r="G381" s="9" t="s">
        <v>965</v>
      </c>
      <c r="H381" s="11"/>
      <c r="I381" s="12">
        <v>470</v>
      </c>
      <c r="J381" s="12">
        <v>320</v>
      </c>
      <c r="K381" s="12"/>
      <c r="L381" s="12">
        <f t="array" ref="L381">IFERROR(LOOKUP(2^15,SEARCH({"40A","63A","80A","100A","125A","160A","200A","250A","400A","630A","800A","1000A","1250A","1600A","2000A","2500A","3200A","4000A","5000A","6300A"},UPPER(D381)),{40,63,80,100,125,160,200,250,400,630,800,1000,1250,1600,2000,2500,3200,4000,5000,6300}),0)</f>
        <v>1600</v>
      </c>
      <c r="M381" s="9" t="str">
        <f t="shared" si="26"/>
        <v>Elbow Flat</v>
      </c>
      <c r="N381" s="9" t="str">
        <f t="shared" si="27"/>
        <v>AL</v>
      </c>
      <c r="O381" s="13" t="str">
        <f t="shared" si="28"/>
        <v>Silver</v>
      </c>
      <c r="P381" s="9" t="str">
        <f t="shared" si="29"/>
        <v>PET</v>
      </c>
      <c r="Q381" s="9" t="str">
        <f t="shared" si="30"/>
        <v>5</v>
      </c>
      <c r="R3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81" s="14" t="str">
        <f>IF(ProjectsDB[[#This Row],[Item Type]]="Straight Plug-In",_xlfn.TEXTJOIN("-",TRUE,M381&amp;"-"&amp;_xlfn.LET(_xlpm.txt,ProjectsDB[[#This Row],[Assembly]],_xlpm.pos,FIND("SP",_xlpm.txt),_xlpm.pre,LEFT(_xlpm.txt,_xlpm.pos-1),IF(RIGHT(_xlpm.pre,3)="123","3PL",IF(RIGHT(_xlpm.pre,2)="12","2PL",IF(RIGHT(_xlpm.pre,1)="1","1PL","3PL")))),N381,O381,P381,Q381&amp;"W",R381),_xlfn.TEXTJOIN("-",TRUE,M381,N381,O381,P381,Q381&amp;"W",R381))</f>
        <v>Elbow Flat-AL-Silver-PET-5W-1</v>
      </c>
      <c r="T381" s="14" t="str">
        <f>IF(COUNTIF(Cycletime[Element Desc.],ProjectsDB[[#This Row],[Element Desc.]])&gt;0,"Found","Not Found")</f>
        <v>Found</v>
      </c>
    </row>
    <row r="382" spans="2:20" x14ac:dyDescent="0.25">
      <c r="B382" s="8" t="s">
        <v>1063</v>
      </c>
      <c r="C382" s="9" t="s">
        <v>1064</v>
      </c>
      <c r="D382" s="9" t="s">
        <v>1065</v>
      </c>
      <c r="E382" s="10">
        <v>1</v>
      </c>
      <c r="F382" s="9" t="s">
        <v>110</v>
      </c>
      <c r="G382" s="9" t="s">
        <v>965</v>
      </c>
      <c r="H382" s="11"/>
      <c r="I382" s="12">
        <v>730</v>
      </c>
      <c r="J382" s="12">
        <v>630</v>
      </c>
      <c r="K382" s="12"/>
      <c r="L382" s="12">
        <f t="array" ref="L382">IFERROR(LOOKUP(2^15,SEARCH({"40A","63A","80A","100A","125A","160A","200A","250A","400A","630A","800A","1000A","1250A","1600A","2000A","2500A","3200A","4000A","5000A","6300A"},UPPER(D382)),{40,63,80,100,125,160,200,250,400,630,800,1000,1250,1600,2000,2500,3200,4000,5000,6300}),0)</f>
        <v>1600</v>
      </c>
      <c r="M382" s="9" t="str">
        <f t="shared" si="26"/>
        <v>Elbow Edge</v>
      </c>
      <c r="N382" s="9" t="str">
        <f t="shared" si="27"/>
        <v>AL</v>
      </c>
      <c r="O382" s="13" t="str">
        <f t="shared" si="28"/>
        <v>Silver</v>
      </c>
      <c r="P382" s="9" t="str">
        <f t="shared" si="29"/>
        <v>PET</v>
      </c>
      <c r="Q382" s="9" t="str">
        <f t="shared" si="30"/>
        <v>5</v>
      </c>
      <c r="R3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82" s="14" t="str">
        <f>IF(ProjectsDB[[#This Row],[Item Type]]="Straight Plug-In",_xlfn.TEXTJOIN("-",TRUE,M382&amp;"-"&amp;_xlfn.LET(_xlpm.txt,ProjectsDB[[#This Row],[Assembly]],_xlpm.pos,FIND("SP",_xlpm.txt),_xlpm.pre,LEFT(_xlpm.txt,_xlpm.pos-1),IF(RIGHT(_xlpm.pre,3)="123","3PL",IF(RIGHT(_xlpm.pre,2)="12","2PL",IF(RIGHT(_xlpm.pre,1)="1","1PL","3PL")))),N382,O382,P382,Q382&amp;"W",R382),_xlfn.TEXTJOIN("-",TRUE,M382,N382,O382,P382,Q382&amp;"W",R382))</f>
        <v>Elbow Edge-AL-Silver-PET-5W-1</v>
      </c>
      <c r="T382" s="14" t="str">
        <f>IF(COUNTIF(Cycletime[Element Desc.],ProjectsDB[[#This Row],[Element Desc.]])&gt;0,"Found","Not Found")</f>
        <v>Found</v>
      </c>
    </row>
    <row r="383" spans="2:20" x14ac:dyDescent="0.25">
      <c r="B383" s="8" t="s">
        <v>1066</v>
      </c>
      <c r="C383" s="9" t="s">
        <v>1067</v>
      </c>
      <c r="D383" s="9" t="s">
        <v>1068</v>
      </c>
      <c r="E383" s="10">
        <v>1</v>
      </c>
      <c r="F383" s="9" t="s">
        <v>110</v>
      </c>
      <c r="G383" s="9" t="s">
        <v>965</v>
      </c>
      <c r="H383" s="11"/>
      <c r="I383" s="12">
        <v>340</v>
      </c>
      <c r="J383" s="12">
        <v>570</v>
      </c>
      <c r="K383" s="12"/>
      <c r="L383" s="12">
        <f t="array" ref="L383">IFERROR(LOOKUP(2^15,SEARCH({"40A","63A","80A","100A","125A","160A","200A","250A","400A","630A","800A","1000A","1250A","1600A","2000A","2500A","3200A","4000A","5000A","6300A"},UPPER(D383)),{40,63,80,100,125,160,200,250,400,630,800,1000,1250,1600,2000,2500,3200,4000,5000,6300}),0)</f>
        <v>1600</v>
      </c>
      <c r="M383" s="9" t="str">
        <f t="shared" si="26"/>
        <v>Elbow Flat</v>
      </c>
      <c r="N383" s="9" t="str">
        <f t="shared" si="27"/>
        <v>AL</v>
      </c>
      <c r="O383" s="13" t="str">
        <f t="shared" si="28"/>
        <v>Silver</v>
      </c>
      <c r="P383" s="9" t="str">
        <f t="shared" si="29"/>
        <v>PET</v>
      </c>
      <c r="Q383" s="9" t="str">
        <f t="shared" si="30"/>
        <v>5</v>
      </c>
      <c r="R3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83" s="14" t="str">
        <f>IF(ProjectsDB[[#This Row],[Item Type]]="Straight Plug-In",_xlfn.TEXTJOIN("-",TRUE,M383&amp;"-"&amp;_xlfn.LET(_xlpm.txt,ProjectsDB[[#This Row],[Assembly]],_xlpm.pos,FIND("SP",_xlpm.txt),_xlpm.pre,LEFT(_xlpm.txt,_xlpm.pos-1),IF(RIGHT(_xlpm.pre,3)="123","3PL",IF(RIGHT(_xlpm.pre,2)="12","2PL",IF(RIGHT(_xlpm.pre,1)="1","1PL","3PL")))),N383,O383,P383,Q383&amp;"W",R383),_xlfn.TEXTJOIN("-",TRUE,M383,N383,O383,P383,Q383&amp;"W",R383))</f>
        <v>Elbow Flat-AL-Silver-PET-5W-1</v>
      </c>
      <c r="T383" s="14" t="str">
        <f>IF(COUNTIF(Cycletime[Element Desc.],ProjectsDB[[#This Row],[Element Desc.]])&gt;0,"Found","Not Found")</f>
        <v>Found</v>
      </c>
    </row>
    <row r="384" spans="2:20" x14ac:dyDescent="0.25">
      <c r="B384" s="8" t="s">
        <v>1069</v>
      </c>
      <c r="C384" s="9" t="s">
        <v>172</v>
      </c>
      <c r="D384" s="9" t="s">
        <v>173</v>
      </c>
      <c r="E384" s="10">
        <v>3</v>
      </c>
      <c r="F384" s="9" t="s">
        <v>110</v>
      </c>
      <c r="G384" s="9" t="s">
        <v>965</v>
      </c>
      <c r="H384" s="11"/>
      <c r="I384" s="12"/>
      <c r="J384" s="12"/>
      <c r="K384" s="12"/>
      <c r="L384" s="12">
        <f t="array" ref="L384">IFERROR(LOOKUP(2^15,SEARCH({"40A","63A","80A","100A","125A","160A","200A","250A","400A","630A","800A","1000A","1250A","1600A","2000A","2500A","3200A","4000A","5000A","6300A"},UPPER(D384)),{40,63,80,100,125,160,200,250,400,630,800,1000,1250,1600,2000,2500,3200,4000,5000,6300}),0)</f>
        <v>1600</v>
      </c>
      <c r="M384" s="9" t="str">
        <f t="shared" si="26"/>
        <v>Joint Pack</v>
      </c>
      <c r="N384" s="9" t="str">
        <f t="shared" si="27"/>
        <v>AL</v>
      </c>
      <c r="O384" s="13" t="str">
        <f t="shared" si="28"/>
        <v>Silver</v>
      </c>
      <c r="P384" s="9" t="str">
        <f t="shared" si="29"/>
        <v>None</v>
      </c>
      <c r="Q384" s="9" t="str">
        <f t="shared" si="30"/>
        <v>5</v>
      </c>
      <c r="R3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84" s="14" t="str">
        <f>IF(ProjectsDB[[#This Row],[Item Type]]="Straight Plug-In",_xlfn.TEXTJOIN("-",TRUE,M384&amp;"-"&amp;_xlfn.LET(_xlpm.txt,ProjectsDB[[#This Row],[Assembly]],_xlpm.pos,FIND("SP",_xlpm.txt),_xlpm.pre,LEFT(_xlpm.txt,_xlpm.pos-1),IF(RIGHT(_xlpm.pre,3)="123","3PL",IF(RIGHT(_xlpm.pre,2)="12","2PL",IF(RIGHT(_xlpm.pre,1)="1","1PL","3PL")))),N384,O384,P384,Q384&amp;"W",R384),_xlfn.TEXTJOIN("-",TRUE,M384,N384,O384,P384,Q384&amp;"W",R384))</f>
        <v>Joint Pack-AL-Silver-None-5W-1</v>
      </c>
      <c r="T384" s="14" t="str">
        <f>IF(COUNTIF(Cycletime[Element Desc.],ProjectsDB[[#This Row],[Element Desc.]])&gt;0,"Found","Not Found")</f>
        <v>Found</v>
      </c>
    </row>
    <row r="385" spans="2:20" x14ac:dyDescent="0.25">
      <c r="B385" s="8" t="s">
        <v>1070</v>
      </c>
      <c r="C385" s="9" t="s">
        <v>1053</v>
      </c>
      <c r="D385" s="9" t="s">
        <v>1054</v>
      </c>
      <c r="E385" s="10">
        <v>1</v>
      </c>
      <c r="F385" s="9" t="s">
        <v>110</v>
      </c>
      <c r="G385" s="9" t="s">
        <v>965</v>
      </c>
      <c r="H385" s="11"/>
      <c r="I385" s="12">
        <v>400</v>
      </c>
      <c r="J385" s="12"/>
      <c r="K385" s="12"/>
      <c r="L385" s="12">
        <f t="array" ref="L385">IFERROR(LOOKUP(2^15,SEARCH({"40A","63A","80A","100A","125A","160A","200A","250A","400A","630A","800A","1000A","1250A","1600A","2000A","2500A","3200A","4000A","5000A","6300A"},UPPER(D385)),{40,63,80,100,125,160,200,250,400,630,800,1000,1250,1600,2000,2500,3200,4000,5000,6300}),0)</f>
        <v>1600</v>
      </c>
      <c r="M385" s="9" t="str">
        <f t="shared" si="26"/>
        <v>Straight Feeder</v>
      </c>
      <c r="N385" s="9" t="str">
        <f t="shared" si="27"/>
        <v>AL</v>
      </c>
      <c r="O385" s="13" t="str">
        <f t="shared" si="28"/>
        <v>Silver</v>
      </c>
      <c r="P385" s="9" t="str">
        <f t="shared" si="29"/>
        <v>PET</v>
      </c>
      <c r="Q385" s="9" t="str">
        <f t="shared" si="30"/>
        <v>5</v>
      </c>
      <c r="R3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85" s="14" t="str">
        <f>IF(ProjectsDB[[#This Row],[Item Type]]="Straight Plug-In",_xlfn.TEXTJOIN("-",TRUE,M385&amp;"-"&amp;_xlfn.LET(_xlpm.txt,ProjectsDB[[#This Row],[Assembly]],_xlpm.pos,FIND("SP",_xlpm.txt),_xlpm.pre,LEFT(_xlpm.txt,_xlpm.pos-1),IF(RIGHT(_xlpm.pre,3)="123","3PL",IF(RIGHT(_xlpm.pre,2)="12","2PL",IF(RIGHT(_xlpm.pre,1)="1","1PL","3PL")))),N385,O385,P385,Q385&amp;"W",R385),_xlfn.TEXTJOIN("-",TRUE,M385,N385,O385,P385,Q385&amp;"W",R385))</f>
        <v>Straight Feeder-AL-Silver-PET-5W-1</v>
      </c>
      <c r="T385" s="14" t="str">
        <f>IF(COUNTIF(Cycletime[Element Desc.],ProjectsDB[[#This Row],[Element Desc.]])&gt;0,"Found","Not Found")</f>
        <v>Found</v>
      </c>
    </row>
    <row r="386" spans="2:20" x14ac:dyDescent="0.25">
      <c r="B386" s="8" t="s">
        <v>1071</v>
      </c>
      <c r="C386" s="9" t="s">
        <v>1072</v>
      </c>
      <c r="D386" s="9" t="s">
        <v>1073</v>
      </c>
      <c r="E386" s="10">
        <v>1</v>
      </c>
      <c r="F386" s="9" t="s">
        <v>110</v>
      </c>
      <c r="G386" s="9" t="s">
        <v>965</v>
      </c>
      <c r="H386" s="11"/>
      <c r="I386" s="12">
        <v>2000</v>
      </c>
      <c r="J386" s="12"/>
      <c r="K386" s="12"/>
      <c r="L386" s="12">
        <f t="array" ref="L386">IFERROR(LOOKUP(2^15,SEARCH({"40A","63A","80A","100A","125A","160A","200A","250A","400A","630A","800A","1000A","1250A","1600A","2000A","2500A","3200A","4000A","5000A","6300A"},UPPER(D386)),{40,63,80,100,125,160,200,250,400,630,800,1000,1250,1600,2000,2500,3200,4000,5000,6300}),0)</f>
        <v>1600</v>
      </c>
      <c r="M386" s="9" t="str">
        <f t="shared" si="26"/>
        <v>Straight Feeder</v>
      </c>
      <c r="N386" s="9" t="str">
        <f t="shared" si="27"/>
        <v>AL</v>
      </c>
      <c r="O386" s="13" t="str">
        <f t="shared" si="28"/>
        <v>Silver</v>
      </c>
      <c r="P386" s="9" t="str">
        <f t="shared" si="29"/>
        <v>PET</v>
      </c>
      <c r="Q386" s="9" t="str">
        <f t="shared" si="30"/>
        <v>5</v>
      </c>
      <c r="R3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86" s="14" t="str">
        <f>IF(ProjectsDB[[#This Row],[Item Type]]="Straight Plug-In",_xlfn.TEXTJOIN("-",TRUE,M386&amp;"-"&amp;_xlfn.LET(_xlpm.txt,ProjectsDB[[#This Row],[Assembly]],_xlpm.pos,FIND("SP",_xlpm.txt),_xlpm.pre,LEFT(_xlpm.txt,_xlpm.pos-1),IF(RIGHT(_xlpm.pre,3)="123","3PL",IF(RIGHT(_xlpm.pre,2)="12","2PL",IF(RIGHT(_xlpm.pre,1)="1","1PL","3PL")))),N386,O386,P386,Q386&amp;"W",R386),_xlfn.TEXTJOIN("-",TRUE,M386,N386,O386,P386,Q386&amp;"W",R386))</f>
        <v>Straight Feeder-AL-Silver-PET-5W-1</v>
      </c>
      <c r="T386" s="14" t="str">
        <f>IF(COUNTIF(Cycletime[Element Desc.],ProjectsDB[[#This Row],[Element Desc.]])&gt;0,"Found","Not Found")</f>
        <v>Found</v>
      </c>
    </row>
    <row r="387" spans="2:20" x14ac:dyDescent="0.25">
      <c r="B387" s="8" t="s">
        <v>1074</v>
      </c>
      <c r="C387" s="9" t="s">
        <v>1075</v>
      </c>
      <c r="D387" s="9" t="s">
        <v>1076</v>
      </c>
      <c r="E387" s="10">
        <v>1</v>
      </c>
      <c r="F387" s="9" t="s">
        <v>110</v>
      </c>
      <c r="G387" s="9" t="s">
        <v>965</v>
      </c>
      <c r="H387" s="11"/>
      <c r="I387" s="12">
        <v>1490</v>
      </c>
      <c r="J387" s="12"/>
      <c r="K387" s="12"/>
      <c r="L387" s="12">
        <f t="array" ref="L387">IFERROR(LOOKUP(2^15,SEARCH({"40A","63A","80A","100A","125A","160A","200A","250A","400A","630A","800A","1000A","1250A","1600A","2000A","2500A","3200A","4000A","5000A","6300A"},UPPER(D387)),{40,63,80,100,125,160,200,250,400,630,800,1000,1250,1600,2000,2500,3200,4000,5000,6300}),0)</f>
        <v>1600</v>
      </c>
      <c r="M387" s="9" t="str">
        <f t="shared" si="26"/>
        <v>Straight Feeder</v>
      </c>
      <c r="N387" s="9" t="str">
        <f t="shared" si="27"/>
        <v>AL</v>
      </c>
      <c r="O387" s="13" t="str">
        <f t="shared" si="28"/>
        <v>Silver</v>
      </c>
      <c r="P387" s="9" t="str">
        <f t="shared" si="29"/>
        <v>PET</v>
      </c>
      <c r="Q387" s="9" t="str">
        <f t="shared" si="30"/>
        <v>5</v>
      </c>
      <c r="R3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87" s="14" t="str">
        <f>IF(ProjectsDB[[#This Row],[Item Type]]="Straight Plug-In",_xlfn.TEXTJOIN("-",TRUE,M387&amp;"-"&amp;_xlfn.LET(_xlpm.txt,ProjectsDB[[#This Row],[Assembly]],_xlpm.pos,FIND("SP",_xlpm.txt),_xlpm.pre,LEFT(_xlpm.txt,_xlpm.pos-1),IF(RIGHT(_xlpm.pre,3)="123","3PL",IF(RIGHT(_xlpm.pre,2)="12","2PL",IF(RIGHT(_xlpm.pre,1)="1","1PL","3PL")))),N387,O387,P387,Q387&amp;"W",R387),_xlfn.TEXTJOIN("-",TRUE,M387,N387,O387,P387,Q387&amp;"W",R387))</f>
        <v>Straight Feeder-AL-Silver-PET-5W-1</v>
      </c>
      <c r="T387" s="14" t="str">
        <f>IF(COUNTIF(Cycletime[Element Desc.],ProjectsDB[[#This Row],[Element Desc.]])&gt;0,"Found","Not Found")</f>
        <v>Found</v>
      </c>
    </row>
    <row r="388" spans="2:20" x14ac:dyDescent="0.25">
      <c r="B388" s="8" t="s">
        <v>1077</v>
      </c>
      <c r="C388" s="9" t="s">
        <v>1078</v>
      </c>
      <c r="D388" s="9" t="s">
        <v>1079</v>
      </c>
      <c r="E388" s="10">
        <v>1</v>
      </c>
      <c r="F388" s="9" t="s">
        <v>110</v>
      </c>
      <c r="G388" s="9" t="s">
        <v>965</v>
      </c>
      <c r="H388" s="11"/>
      <c r="I388" s="12">
        <v>300</v>
      </c>
      <c r="J388" s="12">
        <v>200</v>
      </c>
      <c r="K388" s="12">
        <v>300</v>
      </c>
      <c r="L388" s="12">
        <f t="array" ref="L388">IFERROR(LOOKUP(2^15,SEARCH({"40A","63A","80A","100A","125A","160A","200A","250A","400A","630A","800A","1000A","1250A","1600A","2000A","2500A","3200A","4000A","5000A","6300A"},UPPER(D388)),{40,63,80,100,125,160,200,250,400,630,800,1000,1250,1600,2000,2500,3200,4000,5000,6300}),0)</f>
        <v>1600</v>
      </c>
      <c r="M388" s="9" t="str">
        <f t="shared" ref="M388:M451" si="31">_xlfn.LET(_xlpm.d,UPPER(TRIM(SUBSTITUTE(SUBSTITUTE(D388,CHAR(160),"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Z-Unit Flat</v>
      </c>
      <c r="N388" s="9" t="str">
        <f t="shared" ref="N388:N451" si="32">IF(ISNUMBER(SEARCH("CU",D388)),"CU",IF(ISNUMBER(SEARCH("AL",D388)),"AL",IF(ISNUMBER(SEARCH("Copper",D388)),"CU","SH")))</f>
        <v>AL</v>
      </c>
      <c r="O388" s="13" t="str">
        <f t="shared" ref="O388:O451" si="33">IF(ISNUMBER(SEARCH("Silver",D388)),"Silver",IF(ISNUMBER(SEARCH("Tin",D388)),"Tin","None"))</f>
        <v>Silver</v>
      </c>
      <c r="P388" s="9" t="str">
        <f t="shared" ref="P388:P451" si="34">IF(ISNUMBER(SEARCH("Epoxy",D388)),"Epoxy",IF(ISNUMBER(SEARCH("PET",D388)),"PET","None"))</f>
        <v>PET</v>
      </c>
      <c r="Q388" s="9" t="str">
        <f t="shared" ref="Q388:Q451" si="35">IF(ISNUMBER(SEARCH("3-Wire",D388)),"3",IF(ISNUMBER(SEARCH("4-Wire",D388)),"4",IF(ISNUMBER(SEARCH("5-Wire",D388)),"5",IF(ISNUMBER(SEARCH("6-Wire",D388)),"6","0"))))</f>
        <v>5</v>
      </c>
      <c r="R3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88" s="14" t="str">
        <f>IF(ProjectsDB[[#This Row],[Item Type]]="Straight Plug-In",_xlfn.TEXTJOIN("-",TRUE,M388&amp;"-"&amp;_xlfn.LET(_xlpm.txt,ProjectsDB[[#This Row],[Assembly]],_xlpm.pos,FIND("SP",_xlpm.txt),_xlpm.pre,LEFT(_xlpm.txt,_xlpm.pos-1),IF(RIGHT(_xlpm.pre,3)="123","3PL",IF(RIGHT(_xlpm.pre,2)="12","2PL",IF(RIGHT(_xlpm.pre,1)="1","1PL","3PL")))),N388,O388,P388,Q388&amp;"W",R388),_xlfn.TEXTJOIN("-",TRUE,M388,N388,O388,P388,Q388&amp;"W",R388))</f>
        <v>Z-Unit Flat-AL-Silver-PET-5W-1</v>
      </c>
      <c r="T388" s="14" t="str">
        <f>IF(COUNTIF(Cycletime[Element Desc.],ProjectsDB[[#This Row],[Element Desc.]])&gt;0,"Found","Not Found")</f>
        <v>Found</v>
      </c>
    </row>
    <row r="389" spans="2:20" x14ac:dyDescent="0.25">
      <c r="B389" s="8" t="s">
        <v>1080</v>
      </c>
      <c r="C389" s="9" t="s">
        <v>172</v>
      </c>
      <c r="D389" s="9" t="s">
        <v>173</v>
      </c>
      <c r="E389" s="10">
        <v>4</v>
      </c>
      <c r="F389" s="9" t="s">
        <v>110</v>
      </c>
      <c r="G389" s="9" t="s">
        <v>965</v>
      </c>
      <c r="H389" s="11"/>
      <c r="I389" s="12"/>
      <c r="J389" s="12"/>
      <c r="K389" s="12"/>
      <c r="L389" s="12">
        <f t="array" ref="L389">IFERROR(LOOKUP(2^15,SEARCH({"40A","63A","80A","100A","125A","160A","200A","250A","400A","630A","800A","1000A","1250A","1600A","2000A","2500A","3200A","4000A","5000A","6300A"},UPPER(D389)),{40,63,80,100,125,160,200,250,400,630,800,1000,1250,1600,2000,2500,3200,4000,5000,6300}),0)</f>
        <v>1600</v>
      </c>
      <c r="M389" s="9" t="str">
        <f t="shared" si="31"/>
        <v>Joint Pack</v>
      </c>
      <c r="N389" s="9" t="str">
        <f t="shared" si="32"/>
        <v>AL</v>
      </c>
      <c r="O389" s="13" t="str">
        <f t="shared" si="33"/>
        <v>Silver</v>
      </c>
      <c r="P389" s="9" t="str">
        <f t="shared" si="34"/>
        <v>None</v>
      </c>
      <c r="Q389" s="9" t="str">
        <f t="shared" si="35"/>
        <v>5</v>
      </c>
      <c r="R3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89" s="14" t="str">
        <f>IF(ProjectsDB[[#This Row],[Item Type]]="Straight Plug-In",_xlfn.TEXTJOIN("-",TRUE,M389&amp;"-"&amp;_xlfn.LET(_xlpm.txt,ProjectsDB[[#This Row],[Assembly]],_xlpm.pos,FIND("SP",_xlpm.txt),_xlpm.pre,LEFT(_xlpm.txt,_xlpm.pos-1),IF(RIGHT(_xlpm.pre,3)="123","3PL",IF(RIGHT(_xlpm.pre,2)="12","2PL",IF(RIGHT(_xlpm.pre,1)="1","1PL","3PL")))),N389,O389,P389,Q389&amp;"W",R389),_xlfn.TEXTJOIN("-",TRUE,M389,N389,O389,P389,Q389&amp;"W",R389))</f>
        <v>Joint Pack-AL-Silver-None-5W-1</v>
      </c>
      <c r="T389" s="14" t="str">
        <f>IF(COUNTIF(Cycletime[Element Desc.],ProjectsDB[[#This Row],[Element Desc.]])&gt;0,"Found","Not Found")</f>
        <v>Found</v>
      </c>
    </row>
    <row r="390" spans="2:20" x14ac:dyDescent="0.25">
      <c r="B390" s="8" t="s">
        <v>1081</v>
      </c>
      <c r="C390" s="9" t="s">
        <v>1082</v>
      </c>
      <c r="D390" s="9" t="s">
        <v>1083</v>
      </c>
      <c r="E390" s="10">
        <v>1</v>
      </c>
      <c r="F390" s="9" t="s">
        <v>110</v>
      </c>
      <c r="G390" s="9" t="s">
        <v>965</v>
      </c>
      <c r="H390" s="11"/>
      <c r="I390" s="12">
        <v>665</v>
      </c>
      <c r="J390" s="12">
        <v>300</v>
      </c>
      <c r="K390" s="12"/>
      <c r="L390" s="12">
        <f t="array" ref="L390">IFERROR(LOOKUP(2^15,SEARCH({"40A","63A","80A","100A","125A","160A","200A","250A","400A","630A","800A","1000A","1250A","1600A","2000A","2500A","3200A","4000A","5000A","6300A"},UPPER(D390)),{40,63,80,100,125,160,200,250,400,630,800,1000,1250,1600,2000,2500,3200,4000,5000,6300}),0)</f>
        <v>1600</v>
      </c>
      <c r="M390" s="9" t="str">
        <f t="shared" si="31"/>
        <v>Elbow Flat</v>
      </c>
      <c r="N390" s="9" t="str">
        <f t="shared" si="32"/>
        <v>AL</v>
      </c>
      <c r="O390" s="13" t="str">
        <f t="shared" si="33"/>
        <v>Silver</v>
      </c>
      <c r="P390" s="9" t="str">
        <f t="shared" si="34"/>
        <v>PET</v>
      </c>
      <c r="Q390" s="9" t="str">
        <f t="shared" si="35"/>
        <v>5</v>
      </c>
      <c r="R3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0" s="14" t="str">
        <f>IF(ProjectsDB[[#This Row],[Item Type]]="Straight Plug-In",_xlfn.TEXTJOIN("-",TRUE,M390&amp;"-"&amp;_xlfn.LET(_xlpm.txt,ProjectsDB[[#This Row],[Assembly]],_xlpm.pos,FIND("SP",_xlpm.txt),_xlpm.pre,LEFT(_xlpm.txt,_xlpm.pos-1),IF(RIGHT(_xlpm.pre,3)="123","3PL",IF(RIGHT(_xlpm.pre,2)="12","2PL",IF(RIGHT(_xlpm.pre,1)="1","1PL","3PL")))),N390,O390,P390,Q390&amp;"W",R390),_xlfn.TEXTJOIN("-",TRUE,M390,N390,O390,P390,Q390&amp;"W",R390))</f>
        <v>Elbow Flat-AL-Silver-PET-5W-1</v>
      </c>
      <c r="T390" s="14" t="str">
        <f>IF(COUNTIF(Cycletime[Element Desc.],ProjectsDB[[#This Row],[Element Desc.]])&gt;0,"Found","Not Found")</f>
        <v>Found</v>
      </c>
    </row>
    <row r="391" spans="2:20" x14ac:dyDescent="0.25">
      <c r="B391" s="8" t="s">
        <v>1084</v>
      </c>
      <c r="C391" s="9" t="s">
        <v>1085</v>
      </c>
      <c r="D391" s="9" t="s">
        <v>1086</v>
      </c>
      <c r="E391" s="10">
        <v>1</v>
      </c>
      <c r="F391" s="9" t="s">
        <v>110</v>
      </c>
      <c r="G391" s="9" t="s">
        <v>965</v>
      </c>
      <c r="H391" s="11"/>
      <c r="I391" s="12">
        <v>343</v>
      </c>
      <c r="J391" s="12">
        <v>343</v>
      </c>
      <c r="K391" s="12"/>
      <c r="L391" s="12">
        <f t="array" ref="L391">IFERROR(LOOKUP(2^15,SEARCH({"40A","63A","80A","100A","125A","160A","200A","250A","400A","630A","800A","1000A","1250A","1600A","2000A","2500A","3200A","4000A","5000A","6300A"},UPPER(D391)),{40,63,80,100,125,160,200,250,400,630,800,1000,1250,1600,2000,2500,3200,4000,5000,6300}),0)</f>
        <v>1600</v>
      </c>
      <c r="M391" s="9" t="str">
        <f t="shared" si="31"/>
        <v>Elbow Edge</v>
      </c>
      <c r="N391" s="9" t="str">
        <f t="shared" si="32"/>
        <v>AL</v>
      </c>
      <c r="O391" s="13" t="str">
        <f t="shared" si="33"/>
        <v>Silver</v>
      </c>
      <c r="P391" s="9" t="str">
        <f t="shared" si="34"/>
        <v>PET</v>
      </c>
      <c r="Q391" s="9" t="str">
        <f t="shared" si="35"/>
        <v>5</v>
      </c>
      <c r="R3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1" s="14" t="str">
        <f>IF(ProjectsDB[[#This Row],[Item Type]]="Straight Plug-In",_xlfn.TEXTJOIN("-",TRUE,M391&amp;"-"&amp;_xlfn.LET(_xlpm.txt,ProjectsDB[[#This Row],[Assembly]],_xlpm.pos,FIND("SP",_xlpm.txt),_xlpm.pre,LEFT(_xlpm.txt,_xlpm.pos-1),IF(RIGHT(_xlpm.pre,3)="123","3PL",IF(RIGHT(_xlpm.pre,2)="12","2PL",IF(RIGHT(_xlpm.pre,1)="1","1PL","3PL")))),N391,O391,P391,Q391&amp;"W",R391),_xlfn.TEXTJOIN("-",TRUE,M391,N391,O391,P391,Q391&amp;"W",R391))</f>
        <v>Elbow Edge-AL-Silver-PET-5W-1</v>
      </c>
      <c r="T391" s="14" t="str">
        <f>IF(COUNTIF(Cycletime[Element Desc.],ProjectsDB[[#This Row],[Element Desc.]])&gt;0,"Found","Not Found")</f>
        <v>Found</v>
      </c>
    </row>
    <row r="392" spans="2:20" x14ac:dyDescent="0.25">
      <c r="B392" s="8" t="s">
        <v>1087</v>
      </c>
      <c r="C392" s="9" t="s">
        <v>1088</v>
      </c>
      <c r="D392" s="9" t="s">
        <v>1089</v>
      </c>
      <c r="E392" s="10">
        <v>1</v>
      </c>
      <c r="F392" s="9" t="s">
        <v>110</v>
      </c>
      <c r="G392" s="9" t="s">
        <v>965</v>
      </c>
      <c r="H392" s="11"/>
      <c r="I392" s="12">
        <v>857</v>
      </c>
      <c r="J392" s="12"/>
      <c r="K392" s="12"/>
      <c r="L392" s="12">
        <f t="array" ref="L392">IFERROR(LOOKUP(2^15,SEARCH({"40A","63A","80A","100A","125A","160A","200A","250A","400A","630A","800A","1000A","1250A","1600A","2000A","2500A","3200A","4000A","5000A","6300A"},UPPER(D392)),{40,63,80,100,125,160,200,250,400,630,800,1000,1250,1600,2000,2500,3200,4000,5000,6300}),0)</f>
        <v>1600</v>
      </c>
      <c r="M392" s="9" t="str">
        <f t="shared" si="31"/>
        <v>Straight Feeder</v>
      </c>
      <c r="N392" s="9" t="str">
        <f t="shared" si="32"/>
        <v>AL</v>
      </c>
      <c r="O392" s="13" t="str">
        <f t="shared" si="33"/>
        <v>Silver</v>
      </c>
      <c r="P392" s="9" t="str">
        <f t="shared" si="34"/>
        <v>PET</v>
      </c>
      <c r="Q392" s="9" t="str">
        <f t="shared" si="35"/>
        <v>5</v>
      </c>
      <c r="R3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2" s="14" t="str">
        <f>IF(ProjectsDB[[#This Row],[Item Type]]="Straight Plug-In",_xlfn.TEXTJOIN("-",TRUE,M392&amp;"-"&amp;_xlfn.LET(_xlpm.txt,ProjectsDB[[#This Row],[Assembly]],_xlpm.pos,FIND("SP",_xlpm.txt),_xlpm.pre,LEFT(_xlpm.txt,_xlpm.pos-1),IF(RIGHT(_xlpm.pre,3)="123","3PL",IF(RIGHT(_xlpm.pre,2)="12","2PL",IF(RIGHT(_xlpm.pre,1)="1","1PL","3PL")))),N392,O392,P392,Q392&amp;"W",R392),_xlfn.TEXTJOIN("-",TRUE,M392,N392,O392,P392,Q392&amp;"W",R392))</f>
        <v>Straight Feeder-AL-Silver-PET-5W-1</v>
      </c>
      <c r="T392" s="14" t="str">
        <f>IF(COUNTIF(Cycletime[Element Desc.],ProjectsDB[[#This Row],[Element Desc.]])&gt;0,"Found","Not Found")</f>
        <v>Found</v>
      </c>
    </row>
    <row r="393" spans="2:20" x14ac:dyDescent="0.25">
      <c r="B393" s="8" t="s">
        <v>1090</v>
      </c>
      <c r="C393" s="9" t="s">
        <v>1091</v>
      </c>
      <c r="D393" s="9" t="s">
        <v>1092</v>
      </c>
      <c r="E393" s="10">
        <v>1</v>
      </c>
      <c r="F393" s="9" t="s">
        <v>110</v>
      </c>
      <c r="G393" s="9" t="s">
        <v>965</v>
      </c>
      <c r="H393" s="11"/>
      <c r="I393" s="12">
        <v>1460</v>
      </c>
      <c r="J393" s="12"/>
      <c r="K393" s="12"/>
      <c r="L393" s="12">
        <f t="array" ref="L393">IFERROR(LOOKUP(2^15,SEARCH({"40A","63A","80A","100A","125A","160A","200A","250A","400A","630A","800A","1000A","1250A","1600A","2000A","2500A","3200A","4000A","5000A","6300A"},UPPER(D393)),{40,63,80,100,125,160,200,250,400,630,800,1000,1250,1600,2000,2500,3200,4000,5000,6300}),0)</f>
        <v>1600</v>
      </c>
      <c r="M393" s="9" t="str">
        <f t="shared" si="31"/>
        <v>Straight Feeder</v>
      </c>
      <c r="N393" s="9" t="str">
        <f t="shared" si="32"/>
        <v>AL</v>
      </c>
      <c r="O393" s="13" t="str">
        <f t="shared" si="33"/>
        <v>Silver</v>
      </c>
      <c r="P393" s="9" t="str">
        <f t="shared" si="34"/>
        <v>PET</v>
      </c>
      <c r="Q393" s="9" t="str">
        <f t="shared" si="35"/>
        <v>5</v>
      </c>
      <c r="R3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3" s="14" t="str">
        <f>IF(ProjectsDB[[#This Row],[Item Type]]="Straight Plug-In",_xlfn.TEXTJOIN("-",TRUE,M393&amp;"-"&amp;_xlfn.LET(_xlpm.txt,ProjectsDB[[#This Row],[Assembly]],_xlpm.pos,FIND("SP",_xlpm.txt),_xlpm.pre,LEFT(_xlpm.txt,_xlpm.pos-1),IF(RIGHT(_xlpm.pre,3)="123","3PL",IF(RIGHT(_xlpm.pre,2)="12","2PL",IF(RIGHT(_xlpm.pre,1)="1","1PL","3PL")))),N393,O393,P393,Q393&amp;"W",R393),_xlfn.TEXTJOIN("-",TRUE,M393,N393,O393,P393,Q393&amp;"W",R393))</f>
        <v>Straight Feeder-AL-Silver-PET-5W-1</v>
      </c>
      <c r="T393" s="14" t="str">
        <f>IF(COUNTIF(Cycletime[Element Desc.],ProjectsDB[[#This Row],[Element Desc.]])&gt;0,"Found","Not Found")</f>
        <v>Found</v>
      </c>
    </row>
    <row r="394" spans="2:20" x14ac:dyDescent="0.25">
      <c r="B394" s="8" t="s">
        <v>1093</v>
      </c>
      <c r="C394" s="9" t="s">
        <v>172</v>
      </c>
      <c r="D394" s="9" t="s">
        <v>173</v>
      </c>
      <c r="E394" s="10">
        <v>4</v>
      </c>
      <c r="F394" s="9" t="s">
        <v>110</v>
      </c>
      <c r="G394" s="9" t="s">
        <v>965</v>
      </c>
      <c r="H394" s="11"/>
      <c r="I394" s="12"/>
      <c r="J394" s="12"/>
      <c r="K394" s="12"/>
      <c r="L394" s="12">
        <f t="array" ref="L394">IFERROR(LOOKUP(2^15,SEARCH({"40A","63A","80A","100A","125A","160A","200A","250A","400A","630A","800A","1000A","1250A","1600A","2000A","2500A","3200A","4000A","5000A","6300A"},UPPER(D394)),{40,63,80,100,125,160,200,250,400,630,800,1000,1250,1600,2000,2500,3200,4000,5000,6300}),0)</f>
        <v>1600</v>
      </c>
      <c r="M394" s="9" t="str">
        <f t="shared" si="31"/>
        <v>Joint Pack</v>
      </c>
      <c r="N394" s="9" t="str">
        <f t="shared" si="32"/>
        <v>AL</v>
      </c>
      <c r="O394" s="13" t="str">
        <f t="shared" si="33"/>
        <v>Silver</v>
      </c>
      <c r="P394" s="9" t="str">
        <f t="shared" si="34"/>
        <v>None</v>
      </c>
      <c r="Q394" s="9" t="str">
        <f t="shared" si="35"/>
        <v>5</v>
      </c>
      <c r="R3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4" s="14" t="str">
        <f>IF(ProjectsDB[[#This Row],[Item Type]]="Straight Plug-In",_xlfn.TEXTJOIN("-",TRUE,M394&amp;"-"&amp;_xlfn.LET(_xlpm.txt,ProjectsDB[[#This Row],[Assembly]],_xlpm.pos,FIND("SP",_xlpm.txt),_xlpm.pre,LEFT(_xlpm.txt,_xlpm.pos-1),IF(RIGHT(_xlpm.pre,3)="123","3PL",IF(RIGHT(_xlpm.pre,2)="12","2PL",IF(RIGHT(_xlpm.pre,1)="1","1PL","3PL")))),N394,O394,P394,Q394&amp;"W",R394),_xlfn.TEXTJOIN("-",TRUE,M394,N394,O394,P394,Q394&amp;"W",R394))</f>
        <v>Joint Pack-AL-Silver-None-5W-1</v>
      </c>
      <c r="T394" s="14" t="str">
        <f>IF(COUNTIF(Cycletime[Element Desc.],ProjectsDB[[#This Row],[Element Desc.]])&gt;0,"Found","Not Found")</f>
        <v>Found</v>
      </c>
    </row>
    <row r="395" spans="2:20" x14ac:dyDescent="0.25">
      <c r="B395" s="8" t="s">
        <v>1094</v>
      </c>
      <c r="C395" s="9" t="s">
        <v>1095</v>
      </c>
      <c r="D395" s="9" t="s">
        <v>1096</v>
      </c>
      <c r="E395" s="10">
        <v>1</v>
      </c>
      <c r="F395" s="9" t="s">
        <v>110</v>
      </c>
      <c r="G395" s="9" t="s">
        <v>965</v>
      </c>
      <c r="H395" s="11"/>
      <c r="I395" s="12">
        <v>455</v>
      </c>
      <c r="J395" s="12">
        <v>605</v>
      </c>
      <c r="K395" s="12">
        <v>705</v>
      </c>
      <c r="L395" s="12">
        <f t="array" ref="L395">IFERROR(LOOKUP(2^15,SEARCH({"40A","63A","80A","100A","125A","160A","200A","250A","400A","630A","800A","1000A","1250A","1600A","2000A","2500A","3200A","4000A","5000A","6300A"},UPPER(D395)),{40,63,80,100,125,160,200,250,400,630,800,1000,1250,1600,2000,2500,3200,4000,5000,6300}),0)</f>
        <v>1600</v>
      </c>
      <c r="M395" s="9" t="str">
        <f t="shared" si="31"/>
        <v>Offset Edge</v>
      </c>
      <c r="N395" s="9" t="str">
        <f t="shared" si="32"/>
        <v>AL</v>
      </c>
      <c r="O395" s="13" t="str">
        <f t="shared" si="33"/>
        <v>Silver</v>
      </c>
      <c r="P395" s="9" t="str">
        <f t="shared" si="34"/>
        <v>PET</v>
      </c>
      <c r="Q395" s="9" t="str">
        <f t="shared" si="35"/>
        <v>5</v>
      </c>
      <c r="R3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5" s="14" t="str">
        <f>IF(ProjectsDB[[#This Row],[Item Type]]="Straight Plug-In",_xlfn.TEXTJOIN("-",TRUE,M395&amp;"-"&amp;_xlfn.LET(_xlpm.txt,ProjectsDB[[#This Row],[Assembly]],_xlpm.pos,FIND("SP",_xlpm.txt),_xlpm.pre,LEFT(_xlpm.txt,_xlpm.pos-1),IF(RIGHT(_xlpm.pre,3)="123","3PL",IF(RIGHT(_xlpm.pre,2)="12","2PL",IF(RIGHT(_xlpm.pre,1)="1","1PL","3PL")))),N395,O395,P395,Q395&amp;"W",R395),_xlfn.TEXTJOIN("-",TRUE,M395,N395,O395,P395,Q395&amp;"W",R395))</f>
        <v>Offset Edge-AL-Silver-PET-5W-1</v>
      </c>
      <c r="T395" s="14" t="str">
        <f>IF(COUNTIF(Cycletime[Element Desc.],ProjectsDB[[#This Row],[Element Desc.]])&gt;0,"Found","Not Found")</f>
        <v>Found</v>
      </c>
    </row>
    <row r="396" spans="2:20" x14ac:dyDescent="0.25">
      <c r="B396" s="8" t="s">
        <v>1097</v>
      </c>
      <c r="C396" s="9" t="s">
        <v>1098</v>
      </c>
      <c r="D396" s="9" t="s">
        <v>1099</v>
      </c>
      <c r="E396" s="10">
        <v>1</v>
      </c>
      <c r="F396" s="9" t="s">
        <v>110</v>
      </c>
      <c r="G396" s="9" t="s">
        <v>965</v>
      </c>
      <c r="H396" s="11"/>
      <c r="I396" s="12">
        <v>840</v>
      </c>
      <c r="J396" s="12">
        <v>945</v>
      </c>
      <c r="K396" s="12"/>
      <c r="L396" s="12">
        <f t="array" ref="L396">IFERROR(LOOKUP(2^15,SEARCH({"40A","63A","80A","100A","125A","160A","200A","250A","400A","630A","800A","1000A","1250A","1600A","2000A","2500A","3200A","4000A","5000A","6300A"},UPPER(D396)),{40,63,80,100,125,160,200,250,400,630,800,1000,1250,1600,2000,2500,3200,4000,5000,6300}),0)</f>
        <v>1600</v>
      </c>
      <c r="M396" s="9" t="str">
        <f t="shared" si="31"/>
        <v>Elbow Edge</v>
      </c>
      <c r="N396" s="9" t="str">
        <f t="shared" si="32"/>
        <v>AL</v>
      </c>
      <c r="O396" s="13" t="str">
        <f t="shared" si="33"/>
        <v>Silver</v>
      </c>
      <c r="P396" s="9" t="str">
        <f t="shared" si="34"/>
        <v>PET</v>
      </c>
      <c r="Q396" s="9" t="str">
        <f t="shared" si="35"/>
        <v>5</v>
      </c>
      <c r="R3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6" s="14" t="str">
        <f>IF(ProjectsDB[[#This Row],[Item Type]]="Straight Plug-In",_xlfn.TEXTJOIN("-",TRUE,M396&amp;"-"&amp;_xlfn.LET(_xlpm.txt,ProjectsDB[[#This Row],[Assembly]],_xlpm.pos,FIND("SP",_xlpm.txt),_xlpm.pre,LEFT(_xlpm.txt,_xlpm.pos-1),IF(RIGHT(_xlpm.pre,3)="123","3PL",IF(RIGHT(_xlpm.pre,2)="12","2PL",IF(RIGHT(_xlpm.pre,1)="1","1PL","3PL")))),N396,O396,P396,Q396&amp;"W",R396),_xlfn.TEXTJOIN("-",TRUE,M396,N396,O396,P396,Q396&amp;"W",R396))</f>
        <v>Elbow Edge-AL-Silver-PET-5W-1</v>
      </c>
      <c r="T396" s="14" t="str">
        <f>IF(COUNTIF(Cycletime[Element Desc.],ProjectsDB[[#This Row],[Element Desc.]])&gt;0,"Found","Not Found")</f>
        <v>Found</v>
      </c>
    </row>
    <row r="397" spans="2:20" x14ac:dyDescent="0.25">
      <c r="B397" s="8" t="s">
        <v>1100</v>
      </c>
      <c r="C397" s="9" t="s">
        <v>172</v>
      </c>
      <c r="D397" s="9" t="s">
        <v>173</v>
      </c>
      <c r="E397" s="10">
        <v>2</v>
      </c>
      <c r="F397" s="9" t="s">
        <v>110</v>
      </c>
      <c r="G397" s="9" t="s">
        <v>965</v>
      </c>
      <c r="H397" s="11"/>
      <c r="I397" s="12"/>
      <c r="J397" s="12"/>
      <c r="K397" s="12"/>
      <c r="L397" s="12">
        <f t="array" ref="L397">IFERROR(LOOKUP(2^15,SEARCH({"40A","63A","80A","100A","125A","160A","200A","250A","400A","630A","800A","1000A","1250A","1600A","2000A","2500A","3200A","4000A","5000A","6300A"},UPPER(D397)),{40,63,80,100,125,160,200,250,400,630,800,1000,1250,1600,2000,2500,3200,4000,5000,6300}),0)</f>
        <v>1600</v>
      </c>
      <c r="M397" s="9" t="str">
        <f t="shared" si="31"/>
        <v>Joint Pack</v>
      </c>
      <c r="N397" s="9" t="str">
        <f t="shared" si="32"/>
        <v>AL</v>
      </c>
      <c r="O397" s="13" t="str">
        <f t="shared" si="33"/>
        <v>Silver</v>
      </c>
      <c r="P397" s="9" t="str">
        <f t="shared" si="34"/>
        <v>None</v>
      </c>
      <c r="Q397" s="9" t="str">
        <f t="shared" si="35"/>
        <v>5</v>
      </c>
      <c r="R3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7" s="14" t="str">
        <f>IF(ProjectsDB[[#This Row],[Item Type]]="Straight Plug-In",_xlfn.TEXTJOIN("-",TRUE,M397&amp;"-"&amp;_xlfn.LET(_xlpm.txt,ProjectsDB[[#This Row],[Assembly]],_xlpm.pos,FIND("SP",_xlpm.txt),_xlpm.pre,LEFT(_xlpm.txt,_xlpm.pos-1),IF(RIGHT(_xlpm.pre,3)="123","3PL",IF(RIGHT(_xlpm.pre,2)="12","2PL",IF(RIGHT(_xlpm.pre,1)="1","1PL","3PL")))),N397,O397,P397,Q397&amp;"W",R397),_xlfn.TEXTJOIN("-",TRUE,M397,N397,O397,P397,Q397&amp;"W",R397))</f>
        <v>Joint Pack-AL-Silver-None-5W-1</v>
      </c>
      <c r="T397" s="14" t="str">
        <f>IF(COUNTIF(Cycletime[Element Desc.],ProjectsDB[[#This Row],[Element Desc.]])&gt;0,"Found","Not Found")</f>
        <v>Found</v>
      </c>
    </row>
    <row r="398" spans="2:20" x14ac:dyDescent="0.25">
      <c r="B398" s="8" t="s">
        <v>1101</v>
      </c>
      <c r="C398" s="9" t="s">
        <v>1102</v>
      </c>
      <c r="D398" s="9" t="s">
        <v>1103</v>
      </c>
      <c r="E398" s="10">
        <v>1</v>
      </c>
      <c r="F398" s="9" t="s">
        <v>110</v>
      </c>
      <c r="G398" s="9" t="s">
        <v>965</v>
      </c>
      <c r="H398" s="11"/>
      <c r="I398" s="12">
        <v>1100</v>
      </c>
      <c r="J398" s="12"/>
      <c r="K398" s="12"/>
      <c r="L398" s="12">
        <f t="array" ref="L398">IFERROR(LOOKUP(2^15,SEARCH({"40A","63A","80A","100A","125A","160A","200A","250A","400A","630A","800A","1000A","1250A","1600A","2000A","2500A","3200A","4000A","5000A","6300A"},UPPER(D398)),{40,63,80,100,125,160,200,250,400,630,800,1000,1250,1600,2000,2500,3200,4000,5000,6300}),0)</f>
        <v>1600</v>
      </c>
      <c r="M398" s="9" t="str">
        <f t="shared" si="31"/>
        <v>Straight Feeder</v>
      </c>
      <c r="N398" s="9" t="str">
        <f t="shared" si="32"/>
        <v>AL</v>
      </c>
      <c r="O398" s="13" t="str">
        <f t="shared" si="33"/>
        <v>Silver</v>
      </c>
      <c r="P398" s="9" t="str">
        <f t="shared" si="34"/>
        <v>PET</v>
      </c>
      <c r="Q398" s="9" t="str">
        <f t="shared" si="35"/>
        <v>5</v>
      </c>
      <c r="R3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8" s="14" t="str">
        <f>IF(ProjectsDB[[#This Row],[Item Type]]="Straight Plug-In",_xlfn.TEXTJOIN("-",TRUE,M398&amp;"-"&amp;_xlfn.LET(_xlpm.txt,ProjectsDB[[#This Row],[Assembly]],_xlpm.pos,FIND("SP",_xlpm.txt),_xlpm.pre,LEFT(_xlpm.txt,_xlpm.pos-1),IF(RIGHT(_xlpm.pre,3)="123","3PL",IF(RIGHT(_xlpm.pre,2)="12","2PL",IF(RIGHT(_xlpm.pre,1)="1","1PL","3PL")))),N398,O398,P398,Q398&amp;"W",R398),_xlfn.TEXTJOIN("-",TRUE,M398,N398,O398,P398,Q398&amp;"W",R398))</f>
        <v>Straight Feeder-AL-Silver-PET-5W-1</v>
      </c>
      <c r="T398" s="14" t="str">
        <f>IF(COUNTIF(Cycletime[Element Desc.],ProjectsDB[[#This Row],[Element Desc.]])&gt;0,"Found","Not Found")</f>
        <v>Found</v>
      </c>
    </row>
    <row r="399" spans="2:20" x14ac:dyDescent="0.25">
      <c r="B399" s="8" t="s">
        <v>1104</v>
      </c>
      <c r="C399" s="9" t="s">
        <v>1105</v>
      </c>
      <c r="D399" s="9" t="s">
        <v>1106</v>
      </c>
      <c r="E399" s="10">
        <v>1</v>
      </c>
      <c r="F399" s="9" t="s">
        <v>110</v>
      </c>
      <c r="G399" s="9" t="s">
        <v>965</v>
      </c>
      <c r="H399" s="11"/>
      <c r="I399" s="12">
        <v>635</v>
      </c>
      <c r="J399" s="12">
        <v>610</v>
      </c>
      <c r="K399" s="12"/>
      <c r="L399" s="12">
        <f t="array" ref="L399">IFERROR(LOOKUP(2^15,SEARCH({"40A","63A","80A","100A","125A","160A","200A","250A","400A","630A","800A","1000A","1250A","1600A","2000A","2500A","3200A","4000A","5000A","6300A"},UPPER(D399)),{40,63,80,100,125,160,200,250,400,630,800,1000,1250,1600,2000,2500,3200,4000,5000,6300}),0)</f>
        <v>1600</v>
      </c>
      <c r="M399" s="9" t="str">
        <f t="shared" si="31"/>
        <v>Elbow Edge</v>
      </c>
      <c r="N399" s="9" t="str">
        <f t="shared" si="32"/>
        <v>AL</v>
      </c>
      <c r="O399" s="13" t="str">
        <f t="shared" si="33"/>
        <v>Silver</v>
      </c>
      <c r="P399" s="9" t="str">
        <f t="shared" si="34"/>
        <v>PET</v>
      </c>
      <c r="Q399" s="9" t="str">
        <f t="shared" si="35"/>
        <v>5</v>
      </c>
      <c r="R3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9" s="14" t="str">
        <f>IF(ProjectsDB[[#This Row],[Item Type]]="Straight Plug-In",_xlfn.TEXTJOIN("-",TRUE,M399&amp;"-"&amp;_xlfn.LET(_xlpm.txt,ProjectsDB[[#This Row],[Assembly]],_xlpm.pos,FIND("SP",_xlpm.txt),_xlpm.pre,LEFT(_xlpm.txt,_xlpm.pos-1),IF(RIGHT(_xlpm.pre,3)="123","3PL",IF(RIGHT(_xlpm.pre,2)="12","2PL",IF(RIGHT(_xlpm.pre,1)="1","1PL","3PL")))),N399,O399,P399,Q399&amp;"W",R399),_xlfn.TEXTJOIN("-",TRUE,M399,N399,O399,P399,Q399&amp;"W",R399))</f>
        <v>Elbow Edge-AL-Silver-PET-5W-1</v>
      </c>
      <c r="T399" s="14" t="str">
        <f>IF(COUNTIF(Cycletime[Element Desc.],ProjectsDB[[#This Row],[Element Desc.]])&gt;0,"Found","Not Found")</f>
        <v>Found</v>
      </c>
    </row>
    <row r="400" spans="2:20" x14ac:dyDescent="0.25">
      <c r="B400" s="8" t="s">
        <v>1107</v>
      </c>
      <c r="C400" s="9" t="s">
        <v>1108</v>
      </c>
      <c r="D400" s="9" t="s">
        <v>1109</v>
      </c>
      <c r="E400" s="10">
        <v>1</v>
      </c>
      <c r="F400" s="9" t="s">
        <v>110</v>
      </c>
      <c r="G400" s="9" t="s">
        <v>965</v>
      </c>
      <c r="H400" s="11"/>
      <c r="I400" s="12">
        <v>960</v>
      </c>
      <c r="J400" s="12">
        <v>535</v>
      </c>
      <c r="K400" s="12"/>
      <c r="L400" s="12">
        <f t="array" ref="L400">IFERROR(LOOKUP(2^15,SEARCH({"40A","63A","80A","100A","125A","160A","200A","250A","400A","630A","800A","1000A","1250A","1600A","2000A","2500A","3200A","4000A","5000A","6300A"},UPPER(D400)),{40,63,80,100,125,160,200,250,400,630,800,1000,1250,1600,2000,2500,3200,4000,5000,6300}),0)</f>
        <v>1600</v>
      </c>
      <c r="M400" s="9" t="str">
        <f t="shared" si="31"/>
        <v>Elbow Flat</v>
      </c>
      <c r="N400" s="9" t="str">
        <f t="shared" si="32"/>
        <v>AL</v>
      </c>
      <c r="O400" s="13" t="str">
        <f t="shared" si="33"/>
        <v>Silver</v>
      </c>
      <c r="P400" s="9" t="str">
        <f t="shared" si="34"/>
        <v>PET</v>
      </c>
      <c r="Q400" s="9" t="str">
        <f t="shared" si="35"/>
        <v>5</v>
      </c>
      <c r="R4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0" s="14" t="str">
        <f>IF(ProjectsDB[[#This Row],[Item Type]]="Straight Plug-In",_xlfn.TEXTJOIN("-",TRUE,M400&amp;"-"&amp;_xlfn.LET(_xlpm.txt,ProjectsDB[[#This Row],[Assembly]],_xlpm.pos,FIND("SP",_xlpm.txt),_xlpm.pre,LEFT(_xlpm.txt,_xlpm.pos-1),IF(RIGHT(_xlpm.pre,3)="123","3PL",IF(RIGHT(_xlpm.pre,2)="12","2PL",IF(RIGHT(_xlpm.pre,1)="1","1PL","3PL")))),N400,O400,P400,Q400&amp;"W",R400),_xlfn.TEXTJOIN("-",TRUE,M400,N400,O400,P400,Q400&amp;"W",R400))</f>
        <v>Elbow Flat-AL-Silver-PET-5W-1</v>
      </c>
      <c r="T400" s="14" t="str">
        <f>IF(COUNTIF(Cycletime[Element Desc.],ProjectsDB[[#This Row],[Element Desc.]])&gt;0,"Found","Not Found")</f>
        <v>Found</v>
      </c>
    </row>
    <row r="401" spans="2:20" x14ac:dyDescent="0.25">
      <c r="B401" s="8" t="s">
        <v>1110</v>
      </c>
      <c r="C401" s="9" t="s">
        <v>172</v>
      </c>
      <c r="D401" s="9" t="s">
        <v>173</v>
      </c>
      <c r="E401" s="10">
        <v>3</v>
      </c>
      <c r="F401" s="9" t="s">
        <v>110</v>
      </c>
      <c r="G401" s="9" t="s">
        <v>965</v>
      </c>
      <c r="H401" s="11"/>
      <c r="I401" s="12"/>
      <c r="J401" s="12"/>
      <c r="K401" s="12"/>
      <c r="L401" s="12">
        <f t="array" ref="L401">IFERROR(LOOKUP(2^15,SEARCH({"40A","63A","80A","100A","125A","160A","200A","250A","400A","630A","800A","1000A","1250A","1600A","2000A","2500A","3200A","4000A","5000A","6300A"},UPPER(D401)),{40,63,80,100,125,160,200,250,400,630,800,1000,1250,1600,2000,2500,3200,4000,5000,6300}),0)</f>
        <v>1600</v>
      </c>
      <c r="M401" s="9" t="str">
        <f t="shared" si="31"/>
        <v>Joint Pack</v>
      </c>
      <c r="N401" s="9" t="str">
        <f t="shared" si="32"/>
        <v>AL</v>
      </c>
      <c r="O401" s="13" t="str">
        <f t="shared" si="33"/>
        <v>Silver</v>
      </c>
      <c r="P401" s="9" t="str">
        <f t="shared" si="34"/>
        <v>None</v>
      </c>
      <c r="Q401" s="9" t="str">
        <f t="shared" si="35"/>
        <v>5</v>
      </c>
      <c r="R4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1" s="14" t="str">
        <f>IF(ProjectsDB[[#This Row],[Item Type]]="Straight Plug-In",_xlfn.TEXTJOIN("-",TRUE,M401&amp;"-"&amp;_xlfn.LET(_xlpm.txt,ProjectsDB[[#This Row],[Assembly]],_xlpm.pos,FIND("SP",_xlpm.txt),_xlpm.pre,LEFT(_xlpm.txt,_xlpm.pos-1),IF(RIGHT(_xlpm.pre,3)="123","3PL",IF(RIGHT(_xlpm.pre,2)="12","2PL",IF(RIGHT(_xlpm.pre,1)="1","1PL","3PL")))),N401,O401,P401,Q401&amp;"W",R401),_xlfn.TEXTJOIN("-",TRUE,M401,N401,O401,P401,Q401&amp;"W",R401))</f>
        <v>Joint Pack-AL-Silver-None-5W-1</v>
      </c>
      <c r="T401" s="14" t="str">
        <f>IF(COUNTIF(Cycletime[Element Desc.],ProjectsDB[[#This Row],[Element Desc.]])&gt;0,"Found","Not Found")</f>
        <v>Found</v>
      </c>
    </row>
    <row r="402" spans="2:20" x14ac:dyDescent="0.25">
      <c r="B402" s="8" t="s">
        <v>1111</v>
      </c>
      <c r="C402" s="9" t="s">
        <v>919</v>
      </c>
      <c r="D402" s="9" t="s">
        <v>920</v>
      </c>
      <c r="E402" s="10">
        <v>1</v>
      </c>
      <c r="F402" s="9" t="s">
        <v>110</v>
      </c>
      <c r="G402" s="9" t="s">
        <v>965</v>
      </c>
      <c r="H402" s="11"/>
      <c r="I402" s="12">
        <v>1110</v>
      </c>
      <c r="J402" s="12"/>
      <c r="K402" s="12"/>
      <c r="L402" s="12">
        <f t="array" ref="L402">IFERROR(LOOKUP(2^15,SEARCH({"40A","63A","80A","100A","125A","160A","200A","250A","400A","630A","800A","1000A","1250A","1600A","2000A","2500A","3200A","4000A","5000A","6300A"},UPPER(D402)),{40,63,80,100,125,160,200,250,400,630,800,1000,1250,1600,2000,2500,3200,4000,5000,6300}),0)</f>
        <v>1600</v>
      </c>
      <c r="M402" s="9" t="str">
        <f t="shared" si="31"/>
        <v>Straight Feeder</v>
      </c>
      <c r="N402" s="9" t="str">
        <f t="shared" si="32"/>
        <v>AL</v>
      </c>
      <c r="O402" s="13" t="str">
        <f t="shared" si="33"/>
        <v>Silver</v>
      </c>
      <c r="P402" s="9" t="str">
        <f t="shared" si="34"/>
        <v>PET</v>
      </c>
      <c r="Q402" s="9" t="str">
        <f t="shared" si="35"/>
        <v>5</v>
      </c>
      <c r="R4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2" s="14" t="str">
        <f>IF(ProjectsDB[[#This Row],[Item Type]]="Straight Plug-In",_xlfn.TEXTJOIN("-",TRUE,M402&amp;"-"&amp;_xlfn.LET(_xlpm.txt,ProjectsDB[[#This Row],[Assembly]],_xlpm.pos,FIND("SP",_xlpm.txt),_xlpm.pre,LEFT(_xlpm.txt,_xlpm.pos-1),IF(RIGHT(_xlpm.pre,3)="123","3PL",IF(RIGHT(_xlpm.pre,2)="12","2PL",IF(RIGHT(_xlpm.pre,1)="1","1PL","3PL")))),N402,O402,P402,Q402&amp;"W",R402),_xlfn.TEXTJOIN("-",TRUE,M402,N402,O402,P402,Q402&amp;"W",R402))</f>
        <v>Straight Feeder-AL-Silver-PET-5W-1</v>
      </c>
      <c r="T402" s="14" t="str">
        <f>IF(COUNTIF(Cycletime[Element Desc.],ProjectsDB[[#This Row],[Element Desc.]])&gt;0,"Found","Not Found")</f>
        <v>Found</v>
      </c>
    </row>
    <row r="403" spans="2:20" x14ac:dyDescent="0.25">
      <c r="B403" s="8" t="s">
        <v>1112</v>
      </c>
      <c r="C403" s="9" t="s">
        <v>1113</v>
      </c>
      <c r="D403" s="9" t="s">
        <v>1114</v>
      </c>
      <c r="E403" s="10">
        <v>1</v>
      </c>
      <c r="F403" s="9" t="s">
        <v>110</v>
      </c>
      <c r="G403" s="9" t="s">
        <v>965</v>
      </c>
      <c r="H403" s="11"/>
      <c r="I403" s="12">
        <v>650</v>
      </c>
      <c r="J403" s="12">
        <v>565</v>
      </c>
      <c r="K403" s="12"/>
      <c r="L403" s="12">
        <f t="array" ref="L403">IFERROR(LOOKUP(2^15,SEARCH({"40A","63A","80A","100A","125A","160A","200A","250A","400A","630A","800A","1000A","1250A","1600A","2000A","2500A","3200A","4000A","5000A","6300A"},UPPER(D403)),{40,63,80,100,125,160,200,250,400,630,800,1000,1250,1600,2000,2500,3200,4000,5000,6300}),0)</f>
        <v>1600</v>
      </c>
      <c r="M403" s="9" t="str">
        <f t="shared" si="31"/>
        <v>Elbow Edge</v>
      </c>
      <c r="N403" s="9" t="str">
        <f t="shared" si="32"/>
        <v>AL</v>
      </c>
      <c r="O403" s="13" t="str">
        <f t="shared" si="33"/>
        <v>Silver</v>
      </c>
      <c r="P403" s="9" t="str">
        <f t="shared" si="34"/>
        <v>PET</v>
      </c>
      <c r="Q403" s="9" t="str">
        <f t="shared" si="35"/>
        <v>5</v>
      </c>
      <c r="R4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3" s="14" t="str">
        <f>IF(ProjectsDB[[#This Row],[Item Type]]="Straight Plug-In",_xlfn.TEXTJOIN("-",TRUE,M403&amp;"-"&amp;_xlfn.LET(_xlpm.txt,ProjectsDB[[#This Row],[Assembly]],_xlpm.pos,FIND("SP",_xlpm.txt),_xlpm.pre,LEFT(_xlpm.txt,_xlpm.pos-1),IF(RIGHT(_xlpm.pre,3)="123","3PL",IF(RIGHT(_xlpm.pre,2)="12","2PL",IF(RIGHT(_xlpm.pre,1)="1","1PL","3PL")))),N403,O403,P403,Q403&amp;"W",R403),_xlfn.TEXTJOIN("-",TRUE,M403,N403,O403,P403,Q403&amp;"W",R403))</f>
        <v>Elbow Edge-AL-Silver-PET-5W-1</v>
      </c>
      <c r="T403" s="14" t="str">
        <f>IF(COUNTIF(Cycletime[Element Desc.],ProjectsDB[[#This Row],[Element Desc.]])&gt;0,"Found","Not Found")</f>
        <v>Found</v>
      </c>
    </row>
    <row r="404" spans="2:20" x14ac:dyDescent="0.25">
      <c r="B404" s="8" t="s">
        <v>1115</v>
      </c>
      <c r="C404" s="9" t="s">
        <v>1116</v>
      </c>
      <c r="D404" s="9" t="s">
        <v>1117</v>
      </c>
      <c r="E404" s="10">
        <v>1</v>
      </c>
      <c r="F404" s="9" t="s">
        <v>110</v>
      </c>
      <c r="G404" s="9" t="s">
        <v>965</v>
      </c>
      <c r="H404" s="11"/>
      <c r="I404" s="12">
        <v>930</v>
      </c>
      <c r="J404" s="12">
        <v>415</v>
      </c>
      <c r="K404" s="12"/>
      <c r="L404" s="12">
        <f t="array" ref="L404">IFERROR(LOOKUP(2^15,SEARCH({"40A","63A","80A","100A","125A","160A","200A","250A","400A","630A","800A","1000A","1250A","1600A","2000A","2500A","3200A","4000A","5000A","6300A"},UPPER(D404)),{40,63,80,100,125,160,200,250,400,630,800,1000,1250,1600,2000,2500,3200,4000,5000,6300}),0)</f>
        <v>1600</v>
      </c>
      <c r="M404" s="9" t="str">
        <f t="shared" si="31"/>
        <v>Elbow Flat</v>
      </c>
      <c r="N404" s="9" t="str">
        <f t="shared" si="32"/>
        <v>AL</v>
      </c>
      <c r="O404" s="13" t="str">
        <f t="shared" si="33"/>
        <v>Silver</v>
      </c>
      <c r="P404" s="9" t="str">
        <f t="shared" si="34"/>
        <v>PET</v>
      </c>
      <c r="Q404" s="9" t="str">
        <f t="shared" si="35"/>
        <v>5</v>
      </c>
      <c r="R4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4" s="14" t="str">
        <f>IF(ProjectsDB[[#This Row],[Item Type]]="Straight Plug-In",_xlfn.TEXTJOIN("-",TRUE,M404&amp;"-"&amp;_xlfn.LET(_xlpm.txt,ProjectsDB[[#This Row],[Assembly]],_xlpm.pos,FIND("SP",_xlpm.txt),_xlpm.pre,LEFT(_xlpm.txt,_xlpm.pos-1),IF(RIGHT(_xlpm.pre,3)="123","3PL",IF(RIGHT(_xlpm.pre,2)="12","2PL",IF(RIGHT(_xlpm.pre,1)="1","1PL","3PL")))),N404,O404,P404,Q404&amp;"W",R404),_xlfn.TEXTJOIN("-",TRUE,M404,N404,O404,P404,Q404&amp;"W",R404))</f>
        <v>Elbow Flat-AL-Silver-PET-5W-1</v>
      </c>
      <c r="T404" s="14" t="str">
        <f>IF(COUNTIF(Cycletime[Element Desc.],ProjectsDB[[#This Row],[Element Desc.]])&gt;0,"Found","Not Found")</f>
        <v>Found</v>
      </c>
    </row>
    <row r="405" spans="2:20" x14ac:dyDescent="0.25">
      <c r="B405" s="8" t="s">
        <v>1118</v>
      </c>
      <c r="C405" s="9" t="s">
        <v>172</v>
      </c>
      <c r="D405" s="9" t="s">
        <v>173</v>
      </c>
      <c r="E405" s="10">
        <v>3</v>
      </c>
      <c r="F405" s="9" t="s">
        <v>110</v>
      </c>
      <c r="G405" s="9" t="s">
        <v>965</v>
      </c>
      <c r="H405" s="11"/>
      <c r="I405" s="12"/>
      <c r="J405" s="12"/>
      <c r="K405" s="12"/>
      <c r="L405" s="12">
        <f t="array" ref="L405">IFERROR(LOOKUP(2^15,SEARCH({"40A","63A","80A","100A","125A","160A","200A","250A","400A","630A","800A","1000A","1250A","1600A","2000A","2500A","3200A","4000A","5000A","6300A"},UPPER(D405)),{40,63,80,100,125,160,200,250,400,630,800,1000,1250,1600,2000,2500,3200,4000,5000,6300}),0)</f>
        <v>1600</v>
      </c>
      <c r="M405" s="9" t="str">
        <f t="shared" si="31"/>
        <v>Joint Pack</v>
      </c>
      <c r="N405" s="9" t="str">
        <f t="shared" si="32"/>
        <v>AL</v>
      </c>
      <c r="O405" s="13" t="str">
        <f t="shared" si="33"/>
        <v>Silver</v>
      </c>
      <c r="P405" s="9" t="str">
        <f t="shared" si="34"/>
        <v>None</v>
      </c>
      <c r="Q405" s="9" t="str">
        <f t="shared" si="35"/>
        <v>5</v>
      </c>
      <c r="R4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5" s="14" t="str">
        <f>IF(ProjectsDB[[#This Row],[Item Type]]="Straight Plug-In",_xlfn.TEXTJOIN("-",TRUE,M405&amp;"-"&amp;_xlfn.LET(_xlpm.txt,ProjectsDB[[#This Row],[Assembly]],_xlpm.pos,FIND("SP",_xlpm.txt),_xlpm.pre,LEFT(_xlpm.txt,_xlpm.pos-1),IF(RIGHT(_xlpm.pre,3)="123","3PL",IF(RIGHT(_xlpm.pre,2)="12","2PL",IF(RIGHT(_xlpm.pre,1)="1","1PL","3PL")))),N405,O405,P405,Q405&amp;"W",R405),_xlfn.TEXTJOIN("-",TRUE,M405,N405,O405,P405,Q405&amp;"W",R405))</f>
        <v>Joint Pack-AL-Silver-None-5W-1</v>
      </c>
      <c r="T405" s="14" t="str">
        <f>IF(COUNTIF(Cycletime[Element Desc.],ProjectsDB[[#This Row],[Element Desc.]])&gt;0,"Found","Not Found")</f>
        <v>Found</v>
      </c>
    </row>
    <row r="406" spans="2:20" x14ac:dyDescent="0.25">
      <c r="B406" s="8" t="s">
        <v>1119</v>
      </c>
      <c r="C406" s="9" t="s">
        <v>1120</v>
      </c>
      <c r="D406" s="9" t="s">
        <v>1121</v>
      </c>
      <c r="E406" s="10">
        <v>1</v>
      </c>
      <c r="F406" s="9" t="s">
        <v>110</v>
      </c>
      <c r="G406" s="9" t="s">
        <v>965</v>
      </c>
      <c r="H406" s="11"/>
      <c r="I406" s="12">
        <v>390</v>
      </c>
      <c r="J406" s="12">
        <v>665</v>
      </c>
      <c r="K406" s="12"/>
      <c r="L406" s="12">
        <f t="array" ref="L406">IFERROR(LOOKUP(2^15,SEARCH({"40A","63A","80A","100A","125A","160A","200A","250A","400A","630A","800A","1000A","1250A","1600A","2000A","2500A","3200A","4000A","5000A","6300A"},UPPER(D406)),{40,63,80,100,125,160,200,250,400,630,800,1000,1250,1600,2000,2500,3200,4000,5000,6300}),0)</f>
        <v>1600</v>
      </c>
      <c r="M406" s="9" t="str">
        <f t="shared" si="31"/>
        <v>Elbow Flat</v>
      </c>
      <c r="N406" s="9" t="str">
        <f t="shared" si="32"/>
        <v>AL</v>
      </c>
      <c r="O406" s="13" t="str">
        <f t="shared" si="33"/>
        <v>Silver</v>
      </c>
      <c r="P406" s="9" t="str">
        <f t="shared" si="34"/>
        <v>PET</v>
      </c>
      <c r="Q406" s="9" t="str">
        <f t="shared" si="35"/>
        <v>5</v>
      </c>
      <c r="R4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6" s="14" t="str">
        <f>IF(ProjectsDB[[#This Row],[Item Type]]="Straight Plug-In",_xlfn.TEXTJOIN("-",TRUE,M406&amp;"-"&amp;_xlfn.LET(_xlpm.txt,ProjectsDB[[#This Row],[Assembly]],_xlpm.pos,FIND("SP",_xlpm.txt),_xlpm.pre,LEFT(_xlpm.txt,_xlpm.pos-1),IF(RIGHT(_xlpm.pre,3)="123","3PL",IF(RIGHT(_xlpm.pre,2)="12","2PL",IF(RIGHT(_xlpm.pre,1)="1","1PL","3PL")))),N406,O406,P406,Q406&amp;"W",R406),_xlfn.TEXTJOIN("-",TRUE,M406,N406,O406,P406,Q406&amp;"W",R406))</f>
        <v>Elbow Flat-AL-Silver-PET-5W-1</v>
      </c>
      <c r="T406" s="14" t="str">
        <f>IF(COUNTIF(Cycletime[Element Desc.],ProjectsDB[[#This Row],[Element Desc.]])&gt;0,"Found","Not Found")</f>
        <v>Found</v>
      </c>
    </row>
    <row r="407" spans="2:20" x14ac:dyDescent="0.25">
      <c r="B407" s="8" t="s">
        <v>1122</v>
      </c>
      <c r="C407" s="9" t="s">
        <v>1123</v>
      </c>
      <c r="D407" s="9" t="s">
        <v>1124</v>
      </c>
      <c r="E407" s="10">
        <v>1</v>
      </c>
      <c r="F407" s="9" t="s">
        <v>110</v>
      </c>
      <c r="G407" s="9" t="s">
        <v>965</v>
      </c>
      <c r="H407" s="11"/>
      <c r="I407" s="12">
        <v>2125</v>
      </c>
      <c r="J407" s="12"/>
      <c r="K407" s="12"/>
      <c r="L407" s="12">
        <f t="array" ref="L407">IFERROR(LOOKUP(2^15,SEARCH({"40A","63A","80A","100A","125A","160A","200A","250A","400A","630A","800A","1000A","1250A","1600A","2000A","2500A","3200A","4000A","5000A","6300A"},UPPER(D407)),{40,63,80,100,125,160,200,250,400,630,800,1000,1250,1600,2000,2500,3200,4000,5000,6300}),0)</f>
        <v>1600</v>
      </c>
      <c r="M407" s="9" t="str">
        <f t="shared" si="31"/>
        <v>Straight Feeder</v>
      </c>
      <c r="N407" s="9" t="str">
        <f t="shared" si="32"/>
        <v>AL</v>
      </c>
      <c r="O407" s="13" t="str">
        <f t="shared" si="33"/>
        <v>Silver</v>
      </c>
      <c r="P407" s="9" t="str">
        <f t="shared" si="34"/>
        <v>PET</v>
      </c>
      <c r="Q407" s="9" t="str">
        <f t="shared" si="35"/>
        <v>5</v>
      </c>
      <c r="R4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7" s="14" t="str">
        <f>IF(ProjectsDB[[#This Row],[Item Type]]="Straight Plug-In",_xlfn.TEXTJOIN("-",TRUE,M407&amp;"-"&amp;_xlfn.LET(_xlpm.txt,ProjectsDB[[#This Row],[Assembly]],_xlpm.pos,FIND("SP",_xlpm.txt),_xlpm.pre,LEFT(_xlpm.txt,_xlpm.pos-1),IF(RIGHT(_xlpm.pre,3)="123","3PL",IF(RIGHT(_xlpm.pre,2)="12","2PL",IF(RIGHT(_xlpm.pre,1)="1","1PL","3PL")))),N407,O407,P407,Q407&amp;"W",R407),_xlfn.TEXTJOIN("-",TRUE,M407,N407,O407,P407,Q407&amp;"W",R407))</f>
        <v>Straight Feeder-AL-Silver-PET-5W-1</v>
      </c>
      <c r="T407" s="14" t="str">
        <f>IF(COUNTIF(Cycletime[Element Desc.],ProjectsDB[[#This Row],[Element Desc.]])&gt;0,"Found","Not Found")</f>
        <v>Found</v>
      </c>
    </row>
    <row r="408" spans="2:20" x14ac:dyDescent="0.25">
      <c r="B408" s="8" t="s">
        <v>1125</v>
      </c>
      <c r="C408" s="9" t="s">
        <v>1126</v>
      </c>
      <c r="D408" s="9" t="s">
        <v>1127</v>
      </c>
      <c r="E408" s="10">
        <v>1</v>
      </c>
      <c r="F408" s="9" t="s">
        <v>110</v>
      </c>
      <c r="G408" s="9" t="s">
        <v>965</v>
      </c>
      <c r="H408" s="11"/>
      <c r="I408" s="12">
        <v>905</v>
      </c>
      <c r="J408" s="12">
        <v>510</v>
      </c>
      <c r="K408" s="12"/>
      <c r="L408" s="12">
        <f t="array" ref="L408">IFERROR(LOOKUP(2^15,SEARCH({"40A","63A","80A","100A","125A","160A","200A","250A","400A","630A","800A","1000A","1250A","1600A","2000A","2500A","3200A","4000A","5000A","6300A"},UPPER(D408)),{40,63,80,100,125,160,200,250,400,630,800,1000,1250,1600,2000,2500,3200,4000,5000,6300}),0)</f>
        <v>1600</v>
      </c>
      <c r="M408" s="9" t="str">
        <f t="shared" si="31"/>
        <v>Elbow Flat</v>
      </c>
      <c r="N408" s="9" t="str">
        <f t="shared" si="32"/>
        <v>AL</v>
      </c>
      <c r="O408" s="13" t="str">
        <f t="shared" si="33"/>
        <v>Silver</v>
      </c>
      <c r="P408" s="9" t="str">
        <f t="shared" si="34"/>
        <v>PET</v>
      </c>
      <c r="Q408" s="9" t="str">
        <f t="shared" si="35"/>
        <v>5</v>
      </c>
      <c r="R4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8" s="14" t="str">
        <f>IF(ProjectsDB[[#This Row],[Item Type]]="Straight Plug-In",_xlfn.TEXTJOIN("-",TRUE,M408&amp;"-"&amp;_xlfn.LET(_xlpm.txt,ProjectsDB[[#This Row],[Assembly]],_xlpm.pos,FIND("SP",_xlpm.txt),_xlpm.pre,LEFT(_xlpm.txt,_xlpm.pos-1),IF(RIGHT(_xlpm.pre,3)="123","3PL",IF(RIGHT(_xlpm.pre,2)="12","2PL",IF(RIGHT(_xlpm.pre,1)="1","1PL","3PL")))),N408,O408,P408,Q408&amp;"W",R408),_xlfn.TEXTJOIN("-",TRUE,M408,N408,O408,P408,Q408&amp;"W",R408))</f>
        <v>Elbow Flat-AL-Silver-PET-5W-1</v>
      </c>
      <c r="T408" s="14" t="str">
        <f>IF(COUNTIF(Cycletime[Element Desc.],ProjectsDB[[#This Row],[Element Desc.]])&gt;0,"Found","Not Found")</f>
        <v>Found</v>
      </c>
    </row>
    <row r="409" spans="2:20" x14ac:dyDescent="0.25">
      <c r="B409" s="8" t="s">
        <v>1128</v>
      </c>
      <c r="C409" s="9" t="s">
        <v>172</v>
      </c>
      <c r="D409" s="9" t="s">
        <v>173</v>
      </c>
      <c r="E409" s="10">
        <v>3</v>
      </c>
      <c r="F409" s="9" t="s">
        <v>110</v>
      </c>
      <c r="G409" s="9" t="s">
        <v>965</v>
      </c>
      <c r="H409" s="11"/>
      <c r="I409" s="12"/>
      <c r="J409" s="12"/>
      <c r="K409" s="12"/>
      <c r="L409" s="12">
        <f t="array" ref="L409">IFERROR(LOOKUP(2^15,SEARCH({"40A","63A","80A","100A","125A","160A","200A","250A","400A","630A","800A","1000A","1250A","1600A","2000A","2500A","3200A","4000A","5000A","6300A"},UPPER(D409)),{40,63,80,100,125,160,200,250,400,630,800,1000,1250,1600,2000,2500,3200,4000,5000,6300}),0)</f>
        <v>1600</v>
      </c>
      <c r="M409" s="9" t="str">
        <f t="shared" si="31"/>
        <v>Joint Pack</v>
      </c>
      <c r="N409" s="9" t="str">
        <f t="shared" si="32"/>
        <v>AL</v>
      </c>
      <c r="O409" s="13" t="str">
        <f t="shared" si="33"/>
        <v>Silver</v>
      </c>
      <c r="P409" s="9" t="str">
        <f t="shared" si="34"/>
        <v>None</v>
      </c>
      <c r="Q409" s="9" t="str">
        <f t="shared" si="35"/>
        <v>5</v>
      </c>
      <c r="R4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9" s="14" t="str">
        <f>IF(ProjectsDB[[#This Row],[Item Type]]="Straight Plug-In",_xlfn.TEXTJOIN("-",TRUE,M409&amp;"-"&amp;_xlfn.LET(_xlpm.txt,ProjectsDB[[#This Row],[Assembly]],_xlpm.pos,FIND("SP",_xlpm.txt),_xlpm.pre,LEFT(_xlpm.txt,_xlpm.pos-1),IF(RIGHT(_xlpm.pre,3)="123","3PL",IF(RIGHT(_xlpm.pre,2)="12","2PL",IF(RIGHT(_xlpm.pre,1)="1","1PL","3PL")))),N409,O409,P409,Q409&amp;"W",R409),_xlfn.TEXTJOIN("-",TRUE,M409,N409,O409,P409,Q409&amp;"W",R409))</f>
        <v>Joint Pack-AL-Silver-None-5W-1</v>
      </c>
      <c r="T409" s="14" t="str">
        <f>IF(COUNTIF(Cycletime[Element Desc.],ProjectsDB[[#This Row],[Element Desc.]])&gt;0,"Found","Not Found")</f>
        <v>Found</v>
      </c>
    </row>
    <row r="410" spans="2:20" x14ac:dyDescent="0.25">
      <c r="B410" s="8" t="s">
        <v>1129</v>
      </c>
      <c r="C410" s="9" t="s">
        <v>1130</v>
      </c>
      <c r="D410" s="9" t="s">
        <v>1131</v>
      </c>
      <c r="E410" s="10">
        <v>1</v>
      </c>
      <c r="F410" s="9" t="s">
        <v>110</v>
      </c>
      <c r="G410" s="9" t="s">
        <v>965</v>
      </c>
      <c r="H410" s="11"/>
      <c r="I410" s="12">
        <v>1095</v>
      </c>
      <c r="J410" s="12"/>
      <c r="K410" s="12"/>
      <c r="L410" s="12">
        <f t="array" ref="L410">IFERROR(LOOKUP(2^15,SEARCH({"40A","63A","80A","100A","125A","160A","200A","250A","400A","630A","800A","1000A","1250A","1600A","2000A","2500A","3200A","4000A","5000A","6300A"},UPPER(D410)),{40,63,80,100,125,160,200,250,400,630,800,1000,1250,1600,2000,2500,3200,4000,5000,6300}),0)</f>
        <v>1600</v>
      </c>
      <c r="M410" s="9" t="str">
        <f t="shared" si="31"/>
        <v>Straight Feeder</v>
      </c>
      <c r="N410" s="9" t="str">
        <f t="shared" si="32"/>
        <v>AL</v>
      </c>
      <c r="O410" s="13" t="str">
        <f t="shared" si="33"/>
        <v>Silver</v>
      </c>
      <c r="P410" s="9" t="str">
        <f t="shared" si="34"/>
        <v>PET</v>
      </c>
      <c r="Q410" s="9" t="str">
        <f t="shared" si="35"/>
        <v>5</v>
      </c>
      <c r="R4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10" s="14" t="str">
        <f>IF(ProjectsDB[[#This Row],[Item Type]]="Straight Plug-In",_xlfn.TEXTJOIN("-",TRUE,M410&amp;"-"&amp;_xlfn.LET(_xlpm.txt,ProjectsDB[[#This Row],[Assembly]],_xlpm.pos,FIND("SP",_xlpm.txt),_xlpm.pre,LEFT(_xlpm.txt,_xlpm.pos-1),IF(RIGHT(_xlpm.pre,3)="123","3PL",IF(RIGHT(_xlpm.pre,2)="12","2PL",IF(RIGHT(_xlpm.pre,1)="1","1PL","3PL")))),N410,O410,P410,Q410&amp;"W",R410),_xlfn.TEXTJOIN("-",TRUE,M410,N410,O410,P410,Q410&amp;"W",R410))</f>
        <v>Straight Feeder-AL-Silver-PET-5W-1</v>
      </c>
      <c r="T410" s="14" t="str">
        <f>IF(COUNTIF(Cycletime[Element Desc.],ProjectsDB[[#This Row],[Element Desc.]])&gt;0,"Found","Not Found")</f>
        <v>Found</v>
      </c>
    </row>
    <row r="411" spans="2:20" x14ac:dyDescent="0.25">
      <c r="B411" s="8" t="s">
        <v>1132</v>
      </c>
      <c r="C411" s="9" t="s">
        <v>1133</v>
      </c>
      <c r="D411" s="9" t="s">
        <v>1134</v>
      </c>
      <c r="E411" s="10">
        <v>1</v>
      </c>
      <c r="F411" s="9" t="s">
        <v>110</v>
      </c>
      <c r="G411" s="9" t="s">
        <v>965</v>
      </c>
      <c r="H411" s="11"/>
      <c r="I411" s="12">
        <v>710</v>
      </c>
      <c r="J411" s="12">
        <v>760</v>
      </c>
      <c r="K411" s="12"/>
      <c r="L411" s="12">
        <f t="array" ref="L411">IFERROR(LOOKUP(2^15,SEARCH({"40A","63A","80A","100A","125A","160A","200A","250A","400A","630A","800A","1000A","1250A","1600A","2000A","2500A","3200A","4000A","5000A","6300A"},UPPER(D411)),{40,63,80,100,125,160,200,250,400,630,800,1000,1250,1600,2000,2500,3200,4000,5000,6300}),0)</f>
        <v>1600</v>
      </c>
      <c r="M411" s="9" t="str">
        <f t="shared" si="31"/>
        <v>Elbow Edge</v>
      </c>
      <c r="N411" s="9" t="str">
        <f t="shared" si="32"/>
        <v>AL</v>
      </c>
      <c r="O411" s="13" t="str">
        <f t="shared" si="33"/>
        <v>Silver</v>
      </c>
      <c r="P411" s="9" t="str">
        <f t="shared" si="34"/>
        <v>PET</v>
      </c>
      <c r="Q411" s="9" t="str">
        <f t="shared" si="35"/>
        <v>5</v>
      </c>
      <c r="R4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11" s="14" t="str">
        <f>IF(ProjectsDB[[#This Row],[Item Type]]="Straight Plug-In",_xlfn.TEXTJOIN("-",TRUE,M411&amp;"-"&amp;_xlfn.LET(_xlpm.txt,ProjectsDB[[#This Row],[Assembly]],_xlpm.pos,FIND("SP",_xlpm.txt),_xlpm.pre,LEFT(_xlpm.txt,_xlpm.pos-1),IF(RIGHT(_xlpm.pre,3)="123","3PL",IF(RIGHT(_xlpm.pre,2)="12","2PL",IF(RIGHT(_xlpm.pre,1)="1","1PL","3PL")))),N411,O411,P411,Q411&amp;"W",R411),_xlfn.TEXTJOIN("-",TRUE,M411,N411,O411,P411,Q411&amp;"W",R411))</f>
        <v>Elbow Edge-AL-Silver-PET-5W-1</v>
      </c>
      <c r="T411" s="14" t="str">
        <f>IF(COUNTIF(Cycletime[Element Desc.],ProjectsDB[[#This Row],[Element Desc.]])&gt;0,"Found","Not Found")</f>
        <v>Found</v>
      </c>
    </row>
    <row r="412" spans="2:20" x14ac:dyDescent="0.25">
      <c r="B412" s="8" t="s">
        <v>1135</v>
      </c>
      <c r="C412" s="9" t="s">
        <v>1136</v>
      </c>
      <c r="D412" s="9" t="s">
        <v>1137</v>
      </c>
      <c r="E412" s="10">
        <v>1</v>
      </c>
      <c r="F412" s="9" t="s">
        <v>110</v>
      </c>
      <c r="G412" s="9" t="s">
        <v>965</v>
      </c>
      <c r="H412" s="11"/>
      <c r="I412" s="12">
        <v>945</v>
      </c>
      <c r="J412" s="12">
        <v>495</v>
      </c>
      <c r="K412" s="12"/>
      <c r="L412" s="12">
        <f t="array" ref="L412">IFERROR(LOOKUP(2^15,SEARCH({"40A","63A","80A","100A","125A","160A","200A","250A","400A","630A","800A","1000A","1250A","1600A","2000A","2500A","3200A","4000A","5000A","6300A"},UPPER(D412)),{40,63,80,100,125,160,200,250,400,630,800,1000,1250,1600,2000,2500,3200,4000,5000,6300}),0)</f>
        <v>1600</v>
      </c>
      <c r="M412" s="9" t="str">
        <f t="shared" si="31"/>
        <v>Elbow Flat</v>
      </c>
      <c r="N412" s="9" t="str">
        <f t="shared" si="32"/>
        <v>AL</v>
      </c>
      <c r="O412" s="13" t="str">
        <f t="shared" si="33"/>
        <v>Silver</v>
      </c>
      <c r="P412" s="9" t="str">
        <f t="shared" si="34"/>
        <v>PET</v>
      </c>
      <c r="Q412" s="9" t="str">
        <f t="shared" si="35"/>
        <v>5</v>
      </c>
      <c r="R4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12" s="14" t="str">
        <f>IF(ProjectsDB[[#This Row],[Item Type]]="Straight Plug-In",_xlfn.TEXTJOIN("-",TRUE,M412&amp;"-"&amp;_xlfn.LET(_xlpm.txt,ProjectsDB[[#This Row],[Assembly]],_xlpm.pos,FIND("SP",_xlpm.txt),_xlpm.pre,LEFT(_xlpm.txt,_xlpm.pos-1),IF(RIGHT(_xlpm.pre,3)="123","3PL",IF(RIGHT(_xlpm.pre,2)="12","2PL",IF(RIGHT(_xlpm.pre,1)="1","1PL","3PL")))),N412,O412,P412,Q412&amp;"W",R412),_xlfn.TEXTJOIN("-",TRUE,M412,N412,O412,P412,Q412&amp;"W",R412))</f>
        <v>Elbow Flat-AL-Silver-PET-5W-1</v>
      </c>
      <c r="T412" s="14" t="str">
        <f>IF(COUNTIF(Cycletime[Element Desc.],ProjectsDB[[#This Row],[Element Desc.]])&gt;0,"Found","Not Found")</f>
        <v>Found</v>
      </c>
    </row>
    <row r="413" spans="2:20" x14ac:dyDescent="0.25">
      <c r="B413" s="8" t="s">
        <v>1138</v>
      </c>
      <c r="C413" s="9" t="s">
        <v>172</v>
      </c>
      <c r="D413" s="9" t="s">
        <v>173</v>
      </c>
      <c r="E413" s="10">
        <v>3</v>
      </c>
      <c r="F413" s="9" t="s">
        <v>110</v>
      </c>
      <c r="G413" s="9" t="s">
        <v>965</v>
      </c>
      <c r="H413" s="11"/>
      <c r="I413" s="12"/>
      <c r="J413" s="12"/>
      <c r="K413" s="12"/>
      <c r="L413" s="12">
        <f t="array" ref="L413">IFERROR(LOOKUP(2^15,SEARCH({"40A","63A","80A","100A","125A","160A","200A","250A","400A","630A","800A","1000A","1250A","1600A","2000A","2500A","3200A","4000A","5000A","6300A"},UPPER(D413)),{40,63,80,100,125,160,200,250,400,630,800,1000,1250,1600,2000,2500,3200,4000,5000,6300}),0)</f>
        <v>1600</v>
      </c>
      <c r="M413" s="9" t="str">
        <f t="shared" si="31"/>
        <v>Joint Pack</v>
      </c>
      <c r="N413" s="9" t="str">
        <f t="shared" si="32"/>
        <v>AL</v>
      </c>
      <c r="O413" s="13" t="str">
        <f t="shared" si="33"/>
        <v>Silver</v>
      </c>
      <c r="P413" s="9" t="str">
        <f t="shared" si="34"/>
        <v>None</v>
      </c>
      <c r="Q413" s="9" t="str">
        <f t="shared" si="35"/>
        <v>5</v>
      </c>
      <c r="R4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13" s="14" t="str">
        <f>IF(ProjectsDB[[#This Row],[Item Type]]="Straight Plug-In",_xlfn.TEXTJOIN("-",TRUE,M413&amp;"-"&amp;_xlfn.LET(_xlpm.txt,ProjectsDB[[#This Row],[Assembly]],_xlpm.pos,FIND("SP",_xlpm.txt),_xlpm.pre,LEFT(_xlpm.txt,_xlpm.pos-1),IF(RIGHT(_xlpm.pre,3)="123","3PL",IF(RIGHT(_xlpm.pre,2)="12","2PL",IF(RIGHT(_xlpm.pre,1)="1","1PL","3PL")))),N413,O413,P413,Q413&amp;"W",R413),_xlfn.TEXTJOIN("-",TRUE,M413,N413,O413,P413,Q413&amp;"W",R413))</f>
        <v>Joint Pack-AL-Silver-None-5W-1</v>
      </c>
      <c r="T413" s="14" t="str">
        <f>IF(COUNTIF(Cycletime[Element Desc.],ProjectsDB[[#This Row],[Element Desc.]])&gt;0,"Found","Not Found")</f>
        <v>Found</v>
      </c>
    </row>
    <row r="414" spans="2:20" x14ac:dyDescent="0.25">
      <c r="B414" s="8" t="s">
        <v>1139</v>
      </c>
      <c r="C414" s="9" t="s">
        <v>1140</v>
      </c>
      <c r="D414" s="9" t="s">
        <v>1141</v>
      </c>
      <c r="E414" s="10">
        <v>1</v>
      </c>
      <c r="F414" s="9" t="s">
        <v>110</v>
      </c>
      <c r="G414" s="9" t="s">
        <v>965</v>
      </c>
      <c r="H414" s="11"/>
      <c r="I414" s="12">
        <v>850</v>
      </c>
      <c r="J414" s="12"/>
      <c r="K414" s="12"/>
      <c r="L414" s="12">
        <f t="array" ref="L414">IFERROR(LOOKUP(2^15,SEARCH({"40A","63A","80A","100A","125A","160A","200A","250A","400A","630A","800A","1000A","1250A","1600A","2000A","2500A","3200A","4000A","5000A","6300A"},UPPER(D414)),{40,63,80,100,125,160,200,250,400,630,800,1000,1250,1600,2000,2500,3200,4000,5000,6300}),0)</f>
        <v>1600</v>
      </c>
      <c r="M414" s="9" t="str">
        <f t="shared" si="31"/>
        <v>Straight Feeder</v>
      </c>
      <c r="N414" s="9" t="str">
        <f t="shared" si="32"/>
        <v>AL</v>
      </c>
      <c r="O414" s="13" t="str">
        <f t="shared" si="33"/>
        <v>Silver</v>
      </c>
      <c r="P414" s="9" t="str">
        <f t="shared" si="34"/>
        <v>PET</v>
      </c>
      <c r="Q414" s="9" t="str">
        <f t="shared" si="35"/>
        <v>5</v>
      </c>
      <c r="R4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14" s="14" t="str">
        <f>IF(ProjectsDB[[#This Row],[Item Type]]="Straight Plug-In",_xlfn.TEXTJOIN("-",TRUE,M414&amp;"-"&amp;_xlfn.LET(_xlpm.txt,ProjectsDB[[#This Row],[Assembly]],_xlpm.pos,FIND("SP",_xlpm.txt),_xlpm.pre,LEFT(_xlpm.txt,_xlpm.pos-1),IF(RIGHT(_xlpm.pre,3)="123","3PL",IF(RIGHT(_xlpm.pre,2)="12","2PL",IF(RIGHT(_xlpm.pre,1)="1","1PL","3PL")))),N414,O414,P414,Q414&amp;"W",R414),_xlfn.TEXTJOIN("-",TRUE,M414,N414,O414,P414,Q414&amp;"W",R414))</f>
        <v>Straight Feeder-AL-Silver-PET-5W-1</v>
      </c>
      <c r="T414" s="14" t="str">
        <f>IF(COUNTIF(Cycletime[Element Desc.],ProjectsDB[[#This Row],[Element Desc.]])&gt;0,"Found","Not Found")</f>
        <v>Found</v>
      </c>
    </row>
    <row r="415" spans="2:20" x14ac:dyDescent="0.25">
      <c r="B415" s="8" t="s">
        <v>1142</v>
      </c>
      <c r="C415" s="9" t="s">
        <v>1143</v>
      </c>
      <c r="D415" s="9" t="s">
        <v>1144</v>
      </c>
      <c r="E415" s="10">
        <v>1</v>
      </c>
      <c r="F415" s="9" t="s">
        <v>110</v>
      </c>
      <c r="G415" s="9" t="s">
        <v>965</v>
      </c>
      <c r="H415" s="11"/>
      <c r="I415" s="12">
        <v>925</v>
      </c>
      <c r="J415" s="12">
        <v>590</v>
      </c>
      <c r="K415" s="12"/>
      <c r="L415" s="12">
        <f t="array" ref="L415">IFERROR(LOOKUP(2^15,SEARCH({"40A","63A","80A","100A","125A","160A","200A","250A","400A","630A","800A","1000A","1250A","1600A","2000A","2500A","3200A","4000A","5000A","6300A"},UPPER(D415)),{40,63,80,100,125,160,200,250,400,630,800,1000,1250,1600,2000,2500,3200,4000,5000,6300}),0)</f>
        <v>1600</v>
      </c>
      <c r="M415" s="9" t="str">
        <f t="shared" si="31"/>
        <v>Elbow Edge</v>
      </c>
      <c r="N415" s="9" t="str">
        <f t="shared" si="32"/>
        <v>AL</v>
      </c>
      <c r="O415" s="13" t="str">
        <f t="shared" si="33"/>
        <v>Silver</v>
      </c>
      <c r="P415" s="9" t="str">
        <f t="shared" si="34"/>
        <v>PET</v>
      </c>
      <c r="Q415" s="9" t="str">
        <f t="shared" si="35"/>
        <v>5</v>
      </c>
      <c r="R4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15" s="14" t="str">
        <f>IF(ProjectsDB[[#This Row],[Item Type]]="Straight Plug-In",_xlfn.TEXTJOIN("-",TRUE,M415&amp;"-"&amp;_xlfn.LET(_xlpm.txt,ProjectsDB[[#This Row],[Assembly]],_xlpm.pos,FIND("SP",_xlpm.txt),_xlpm.pre,LEFT(_xlpm.txt,_xlpm.pos-1),IF(RIGHT(_xlpm.pre,3)="123","3PL",IF(RIGHT(_xlpm.pre,2)="12","2PL",IF(RIGHT(_xlpm.pre,1)="1","1PL","3PL")))),N415,O415,P415,Q415&amp;"W",R415),_xlfn.TEXTJOIN("-",TRUE,M415,N415,O415,P415,Q415&amp;"W",R415))</f>
        <v>Elbow Edge-AL-Silver-PET-5W-1</v>
      </c>
      <c r="T415" s="14" t="str">
        <f>IF(COUNTIF(Cycletime[Element Desc.],ProjectsDB[[#This Row],[Element Desc.]])&gt;0,"Found","Not Found")</f>
        <v>Found</v>
      </c>
    </row>
    <row r="416" spans="2:20" x14ac:dyDescent="0.25">
      <c r="B416" s="8" t="s">
        <v>1145</v>
      </c>
      <c r="C416" s="9" t="s">
        <v>1146</v>
      </c>
      <c r="D416" s="9" t="s">
        <v>1147</v>
      </c>
      <c r="E416" s="10">
        <v>1</v>
      </c>
      <c r="F416" s="9" t="s">
        <v>110</v>
      </c>
      <c r="G416" s="9" t="s">
        <v>965</v>
      </c>
      <c r="H416" s="11"/>
      <c r="I416" s="12">
        <v>790</v>
      </c>
      <c r="J416" s="12">
        <v>730</v>
      </c>
      <c r="K416" s="12"/>
      <c r="L416" s="12">
        <f t="array" ref="L416">IFERROR(LOOKUP(2^15,SEARCH({"40A","63A","80A","100A","125A","160A","200A","250A","400A","630A","800A","1000A","1250A","1600A","2000A","2500A","3200A","4000A","5000A","6300A"},UPPER(D416)),{40,63,80,100,125,160,200,250,400,630,800,1000,1250,1600,2000,2500,3200,4000,5000,6300}),0)</f>
        <v>1600</v>
      </c>
      <c r="M416" s="9" t="str">
        <f t="shared" si="31"/>
        <v>Elbow Edge</v>
      </c>
      <c r="N416" s="9" t="str">
        <f t="shared" si="32"/>
        <v>AL</v>
      </c>
      <c r="O416" s="13" t="str">
        <f t="shared" si="33"/>
        <v>Silver</v>
      </c>
      <c r="P416" s="9" t="str">
        <f t="shared" si="34"/>
        <v>PET</v>
      </c>
      <c r="Q416" s="9" t="str">
        <f t="shared" si="35"/>
        <v>5</v>
      </c>
      <c r="R4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16" s="14" t="str">
        <f>IF(ProjectsDB[[#This Row],[Item Type]]="Straight Plug-In",_xlfn.TEXTJOIN("-",TRUE,M416&amp;"-"&amp;_xlfn.LET(_xlpm.txt,ProjectsDB[[#This Row],[Assembly]],_xlpm.pos,FIND("SP",_xlpm.txt),_xlpm.pre,LEFT(_xlpm.txt,_xlpm.pos-1),IF(RIGHT(_xlpm.pre,3)="123","3PL",IF(RIGHT(_xlpm.pre,2)="12","2PL",IF(RIGHT(_xlpm.pre,1)="1","1PL","3PL")))),N416,O416,P416,Q416&amp;"W",R416),_xlfn.TEXTJOIN("-",TRUE,M416,N416,O416,P416,Q416&amp;"W",R416))</f>
        <v>Elbow Edge-AL-Silver-PET-5W-1</v>
      </c>
      <c r="T416" s="14" t="str">
        <f>IF(COUNTIF(Cycletime[Element Desc.],ProjectsDB[[#This Row],[Element Desc.]])&gt;0,"Found","Not Found")</f>
        <v>Found</v>
      </c>
    </row>
    <row r="417" spans="2:20" x14ac:dyDescent="0.25">
      <c r="B417" s="8" t="s">
        <v>1148</v>
      </c>
      <c r="C417" s="9" t="s">
        <v>1149</v>
      </c>
      <c r="D417" s="9" t="s">
        <v>1150</v>
      </c>
      <c r="E417" s="10">
        <v>1</v>
      </c>
      <c r="F417" s="9" t="s">
        <v>110</v>
      </c>
      <c r="G417" s="9" t="s">
        <v>965</v>
      </c>
      <c r="H417" s="11"/>
      <c r="I417" s="12">
        <v>660</v>
      </c>
      <c r="J417" s="12">
        <v>500</v>
      </c>
      <c r="K417" s="12"/>
      <c r="L417" s="12">
        <f t="array" ref="L417">IFERROR(LOOKUP(2^15,SEARCH({"40A","63A","80A","100A","125A","160A","200A","250A","400A","630A","800A","1000A","1250A","1600A","2000A","2500A","3200A","4000A","5000A","6300A"},UPPER(D417)),{40,63,80,100,125,160,200,250,400,630,800,1000,1250,1600,2000,2500,3200,4000,5000,6300}),0)</f>
        <v>1600</v>
      </c>
      <c r="M417" s="9" t="str">
        <f t="shared" si="31"/>
        <v>Elbow Edge</v>
      </c>
      <c r="N417" s="9" t="str">
        <f t="shared" si="32"/>
        <v>AL</v>
      </c>
      <c r="O417" s="13" t="str">
        <f t="shared" si="33"/>
        <v>Silver</v>
      </c>
      <c r="P417" s="9" t="str">
        <f t="shared" si="34"/>
        <v>PET</v>
      </c>
      <c r="Q417" s="9" t="str">
        <f t="shared" si="35"/>
        <v>5</v>
      </c>
      <c r="R4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17" s="14" t="str">
        <f>IF(ProjectsDB[[#This Row],[Item Type]]="Straight Plug-In",_xlfn.TEXTJOIN("-",TRUE,M417&amp;"-"&amp;_xlfn.LET(_xlpm.txt,ProjectsDB[[#This Row],[Assembly]],_xlpm.pos,FIND("SP",_xlpm.txt),_xlpm.pre,LEFT(_xlpm.txt,_xlpm.pos-1),IF(RIGHT(_xlpm.pre,3)="123","3PL",IF(RIGHT(_xlpm.pre,2)="12","2PL",IF(RIGHT(_xlpm.pre,1)="1","1PL","3PL")))),N417,O417,P417,Q417&amp;"W",R417),_xlfn.TEXTJOIN("-",TRUE,M417,N417,O417,P417,Q417&amp;"W",R417))</f>
        <v>Elbow Edge-AL-Silver-PET-5W-1</v>
      </c>
      <c r="T417" s="14" t="str">
        <f>IF(COUNTIF(Cycletime[Element Desc.],ProjectsDB[[#This Row],[Element Desc.]])&gt;0,"Found","Not Found")</f>
        <v>Found</v>
      </c>
    </row>
    <row r="418" spans="2:20" x14ac:dyDescent="0.25">
      <c r="B418" s="8" t="s">
        <v>1151</v>
      </c>
      <c r="C418" s="9" t="s">
        <v>1152</v>
      </c>
      <c r="D418" s="9" t="s">
        <v>1153</v>
      </c>
      <c r="E418" s="10">
        <v>1</v>
      </c>
      <c r="F418" s="9" t="s">
        <v>110</v>
      </c>
      <c r="G418" s="9" t="s">
        <v>965</v>
      </c>
      <c r="H418" s="11"/>
      <c r="I418" s="12">
        <v>480</v>
      </c>
      <c r="J418" s="12">
        <v>345</v>
      </c>
      <c r="K418" s="12"/>
      <c r="L418" s="12">
        <f t="array" ref="L418">IFERROR(LOOKUP(2^15,SEARCH({"40A","63A","80A","100A","125A","160A","200A","250A","400A","630A","800A","1000A","1250A","1600A","2000A","2500A","3200A","4000A","5000A","6300A"},UPPER(D418)),{40,63,80,100,125,160,200,250,400,630,800,1000,1250,1600,2000,2500,3200,4000,5000,6300}),0)</f>
        <v>1600</v>
      </c>
      <c r="M418" s="9" t="str">
        <f t="shared" si="31"/>
        <v>Elbow Flat</v>
      </c>
      <c r="N418" s="9" t="str">
        <f t="shared" si="32"/>
        <v>AL</v>
      </c>
      <c r="O418" s="13" t="str">
        <f t="shared" si="33"/>
        <v>Silver</v>
      </c>
      <c r="P418" s="9" t="str">
        <f t="shared" si="34"/>
        <v>PET</v>
      </c>
      <c r="Q418" s="9" t="str">
        <f t="shared" si="35"/>
        <v>5</v>
      </c>
      <c r="R4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18" s="14" t="str">
        <f>IF(ProjectsDB[[#This Row],[Item Type]]="Straight Plug-In",_xlfn.TEXTJOIN("-",TRUE,M418&amp;"-"&amp;_xlfn.LET(_xlpm.txt,ProjectsDB[[#This Row],[Assembly]],_xlpm.pos,FIND("SP",_xlpm.txt),_xlpm.pre,LEFT(_xlpm.txt,_xlpm.pos-1),IF(RIGHT(_xlpm.pre,3)="123","3PL",IF(RIGHT(_xlpm.pre,2)="12","2PL",IF(RIGHT(_xlpm.pre,1)="1","1PL","3PL")))),N418,O418,P418,Q418&amp;"W",R418),_xlfn.TEXTJOIN("-",TRUE,M418,N418,O418,P418,Q418&amp;"W",R418))</f>
        <v>Elbow Flat-AL-Silver-PET-5W-1</v>
      </c>
      <c r="T418" s="14" t="str">
        <f>IF(COUNTIF(Cycletime[Element Desc.],ProjectsDB[[#This Row],[Element Desc.]])&gt;0,"Found","Not Found")</f>
        <v>Found</v>
      </c>
    </row>
    <row r="419" spans="2:20" x14ac:dyDescent="0.25">
      <c r="B419" s="8" t="s">
        <v>1154</v>
      </c>
      <c r="C419" s="9" t="s">
        <v>1155</v>
      </c>
      <c r="D419" s="9" t="s">
        <v>1156</v>
      </c>
      <c r="E419" s="10">
        <v>1</v>
      </c>
      <c r="F419" s="9" t="s">
        <v>110</v>
      </c>
      <c r="G419" s="9" t="s">
        <v>965</v>
      </c>
      <c r="H419" s="11"/>
      <c r="I419" s="12">
        <v>750</v>
      </c>
      <c r="J419" s="12">
        <v>950</v>
      </c>
      <c r="K419" s="12"/>
      <c r="L419" s="12">
        <f t="array" ref="L419">IFERROR(LOOKUP(2^15,SEARCH({"40A","63A","80A","100A","125A","160A","200A","250A","400A","630A","800A","1000A","1250A","1600A","2000A","2500A","3200A","4000A","5000A","6300A"},UPPER(D419)),{40,63,80,100,125,160,200,250,400,630,800,1000,1250,1600,2000,2500,3200,4000,5000,6300}),0)</f>
        <v>1600</v>
      </c>
      <c r="M419" s="9" t="str">
        <f t="shared" si="31"/>
        <v>Elbow Edge</v>
      </c>
      <c r="N419" s="9" t="str">
        <f t="shared" si="32"/>
        <v>AL</v>
      </c>
      <c r="O419" s="13" t="str">
        <f t="shared" si="33"/>
        <v>Silver</v>
      </c>
      <c r="P419" s="9" t="str">
        <f t="shared" si="34"/>
        <v>PET</v>
      </c>
      <c r="Q419" s="9" t="str">
        <f t="shared" si="35"/>
        <v>5</v>
      </c>
      <c r="R4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19" s="14" t="str">
        <f>IF(ProjectsDB[[#This Row],[Item Type]]="Straight Plug-In",_xlfn.TEXTJOIN("-",TRUE,M419&amp;"-"&amp;_xlfn.LET(_xlpm.txt,ProjectsDB[[#This Row],[Assembly]],_xlpm.pos,FIND("SP",_xlpm.txt),_xlpm.pre,LEFT(_xlpm.txt,_xlpm.pos-1),IF(RIGHT(_xlpm.pre,3)="123","3PL",IF(RIGHT(_xlpm.pre,2)="12","2PL",IF(RIGHT(_xlpm.pre,1)="1","1PL","3PL")))),N419,O419,P419,Q419&amp;"W",R419),_xlfn.TEXTJOIN("-",TRUE,M419,N419,O419,P419,Q419&amp;"W",R419))</f>
        <v>Elbow Edge-AL-Silver-PET-5W-1</v>
      </c>
      <c r="T419" s="14" t="str">
        <f>IF(COUNTIF(Cycletime[Element Desc.],ProjectsDB[[#This Row],[Element Desc.]])&gt;0,"Found","Not Found")</f>
        <v>Found</v>
      </c>
    </row>
    <row r="420" spans="2:20" x14ac:dyDescent="0.25">
      <c r="B420" s="8" t="s">
        <v>1157</v>
      </c>
      <c r="C420" s="9" t="s">
        <v>1158</v>
      </c>
      <c r="D420" s="9" t="s">
        <v>1159</v>
      </c>
      <c r="E420" s="10">
        <v>1</v>
      </c>
      <c r="F420" s="9" t="s">
        <v>110</v>
      </c>
      <c r="G420" s="9" t="s">
        <v>965</v>
      </c>
      <c r="H420" s="11"/>
      <c r="I420" s="12">
        <v>585</v>
      </c>
      <c r="J420" s="12"/>
      <c r="K420" s="12"/>
      <c r="L420" s="12">
        <f t="array" ref="L420">IFERROR(LOOKUP(2^15,SEARCH({"40A","63A","80A","100A","125A","160A","200A","250A","400A","630A","800A","1000A","1250A","1600A","2000A","2500A","3200A","4000A","5000A","6300A"},UPPER(D420)),{40,63,80,100,125,160,200,250,400,630,800,1000,1250,1600,2000,2500,3200,4000,5000,6300}),0)</f>
        <v>1600</v>
      </c>
      <c r="M420" s="9" t="str">
        <f t="shared" si="31"/>
        <v>Straight Feeder</v>
      </c>
      <c r="N420" s="9" t="str">
        <f t="shared" si="32"/>
        <v>AL</v>
      </c>
      <c r="O420" s="13" t="str">
        <f t="shared" si="33"/>
        <v>Silver</v>
      </c>
      <c r="P420" s="9" t="str">
        <f t="shared" si="34"/>
        <v>PET</v>
      </c>
      <c r="Q420" s="9" t="str">
        <f t="shared" si="35"/>
        <v>5</v>
      </c>
      <c r="R4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20" s="14" t="str">
        <f>IF(ProjectsDB[[#This Row],[Item Type]]="Straight Plug-In",_xlfn.TEXTJOIN("-",TRUE,M420&amp;"-"&amp;_xlfn.LET(_xlpm.txt,ProjectsDB[[#This Row],[Assembly]],_xlpm.pos,FIND("SP",_xlpm.txt),_xlpm.pre,LEFT(_xlpm.txt,_xlpm.pos-1),IF(RIGHT(_xlpm.pre,3)="123","3PL",IF(RIGHT(_xlpm.pre,2)="12","2PL",IF(RIGHT(_xlpm.pre,1)="1","1PL","3PL")))),N420,O420,P420,Q420&amp;"W",R420),_xlfn.TEXTJOIN("-",TRUE,M420,N420,O420,P420,Q420&amp;"W",R420))</f>
        <v>Straight Feeder-AL-Silver-PET-5W-1</v>
      </c>
      <c r="T420" s="14" t="str">
        <f>IF(COUNTIF(Cycletime[Element Desc.],ProjectsDB[[#This Row],[Element Desc.]])&gt;0,"Found","Not Found")</f>
        <v>Found</v>
      </c>
    </row>
    <row r="421" spans="2:20" x14ac:dyDescent="0.25">
      <c r="B421" s="8" t="s">
        <v>1160</v>
      </c>
      <c r="C421" s="9" t="s">
        <v>172</v>
      </c>
      <c r="D421" s="9" t="s">
        <v>173</v>
      </c>
      <c r="E421" s="10">
        <v>7</v>
      </c>
      <c r="F421" s="9" t="s">
        <v>110</v>
      </c>
      <c r="G421" s="9" t="s">
        <v>965</v>
      </c>
      <c r="H421" s="11"/>
      <c r="I421" s="12"/>
      <c r="J421" s="12"/>
      <c r="K421" s="12"/>
      <c r="L421" s="12">
        <f t="array" ref="L421">IFERROR(LOOKUP(2^15,SEARCH({"40A","63A","80A","100A","125A","160A","200A","250A","400A","630A","800A","1000A","1250A","1600A","2000A","2500A","3200A","4000A","5000A","6300A"},UPPER(D421)),{40,63,80,100,125,160,200,250,400,630,800,1000,1250,1600,2000,2500,3200,4000,5000,6300}),0)</f>
        <v>1600</v>
      </c>
      <c r="M421" s="9" t="str">
        <f t="shared" si="31"/>
        <v>Joint Pack</v>
      </c>
      <c r="N421" s="9" t="str">
        <f t="shared" si="32"/>
        <v>AL</v>
      </c>
      <c r="O421" s="13" t="str">
        <f t="shared" si="33"/>
        <v>Silver</v>
      </c>
      <c r="P421" s="9" t="str">
        <f t="shared" si="34"/>
        <v>None</v>
      </c>
      <c r="Q421" s="9" t="str">
        <f t="shared" si="35"/>
        <v>5</v>
      </c>
      <c r="R4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21" s="14" t="str">
        <f>IF(ProjectsDB[[#This Row],[Item Type]]="Straight Plug-In",_xlfn.TEXTJOIN("-",TRUE,M421&amp;"-"&amp;_xlfn.LET(_xlpm.txt,ProjectsDB[[#This Row],[Assembly]],_xlpm.pos,FIND("SP",_xlpm.txt),_xlpm.pre,LEFT(_xlpm.txt,_xlpm.pos-1),IF(RIGHT(_xlpm.pre,3)="123","3PL",IF(RIGHT(_xlpm.pre,2)="12","2PL",IF(RIGHT(_xlpm.pre,1)="1","1PL","3PL")))),N421,O421,P421,Q421&amp;"W",R421),_xlfn.TEXTJOIN("-",TRUE,M421,N421,O421,P421,Q421&amp;"W",R421))</f>
        <v>Joint Pack-AL-Silver-None-5W-1</v>
      </c>
      <c r="T421" s="14" t="str">
        <f>IF(COUNTIF(Cycletime[Element Desc.],ProjectsDB[[#This Row],[Element Desc.]])&gt;0,"Found","Not Found")</f>
        <v>Found</v>
      </c>
    </row>
    <row r="422" spans="2:20" x14ac:dyDescent="0.25">
      <c r="B422" s="8" t="s">
        <v>1161</v>
      </c>
      <c r="C422" s="9" t="s">
        <v>1162</v>
      </c>
      <c r="D422" s="9" t="s">
        <v>1163</v>
      </c>
      <c r="E422" s="10">
        <v>1</v>
      </c>
      <c r="F422" s="9" t="s">
        <v>110</v>
      </c>
      <c r="G422" s="9" t="s">
        <v>965</v>
      </c>
      <c r="H422" s="11"/>
      <c r="I422" s="12">
        <v>715</v>
      </c>
      <c r="J422" s="12"/>
      <c r="K422" s="12"/>
      <c r="L422" s="12">
        <f t="array" ref="L422">IFERROR(LOOKUP(2^15,SEARCH({"40A","63A","80A","100A","125A","160A","200A","250A","400A","630A","800A","1000A","1250A","1600A","2000A","2500A","3200A","4000A","5000A","6300A"},UPPER(D422)),{40,63,80,100,125,160,200,250,400,630,800,1000,1250,1600,2000,2500,3200,4000,5000,6300}),0)</f>
        <v>2500</v>
      </c>
      <c r="M422" s="9" t="str">
        <f t="shared" si="31"/>
        <v>Straight Feeder</v>
      </c>
      <c r="N422" s="9" t="str">
        <f t="shared" si="32"/>
        <v>AL</v>
      </c>
      <c r="O422" s="13" t="str">
        <f t="shared" si="33"/>
        <v>Silver</v>
      </c>
      <c r="P422" s="9" t="str">
        <f t="shared" si="34"/>
        <v>PET</v>
      </c>
      <c r="Q422" s="9" t="str">
        <f t="shared" si="35"/>
        <v>5</v>
      </c>
      <c r="R4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22" s="14" t="str">
        <f>IF(ProjectsDB[[#This Row],[Item Type]]="Straight Plug-In",_xlfn.TEXTJOIN("-",TRUE,M422&amp;"-"&amp;_xlfn.LET(_xlpm.txt,ProjectsDB[[#This Row],[Assembly]],_xlpm.pos,FIND("SP",_xlpm.txt),_xlpm.pre,LEFT(_xlpm.txt,_xlpm.pos-1),IF(RIGHT(_xlpm.pre,3)="123","3PL",IF(RIGHT(_xlpm.pre,2)="12","2PL",IF(RIGHT(_xlpm.pre,1)="1","1PL","3PL")))),N422,O422,P422,Q422&amp;"W",R422),_xlfn.TEXTJOIN("-",TRUE,M422,N422,O422,P422,Q422&amp;"W",R422))</f>
        <v>Straight Feeder-AL-Silver-PET-5W-2</v>
      </c>
      <c r="T422" s="14" t="str">
        <f>IF(COUNTIF(Cycletime[Element Desc.],ProjectsDB[[#This Row],[Element Desc.]])&gt;0,"Found","Not Found")</f>
        <v>Found</v>
      </c>
    </row>
    <row r="423" spans="2:20" x14ac:dyDescent="0.25">
      <c r="B423" s="8" t="s">
        <v>1164</v>
      </c>
      <c r="C423" s="9" t="s">
        <v>1165</v>
      </c>
      <c r="D423" s="9" t="s">
        <v>1166</v>
      </c>
      <c r="E423" s="10">
        <v>1</v>
      </c>
      <c r="F423" s="9" t="s">
        <v>110</v>
      </c>
      <c r="G423" s="9" t="s">
        <v>965</v>
      </c>
      <c r="H423" s="11"/>
      <c r="I423" s="12">
        <v>720</v>
      </c>
      <c r="J423" s="12">
        <v>735</v>
      </c>
      <c r="K423" s="12"/>
      <c r="L423" s="12">
        <f t="array" ref="L423">IFERROR(LOOKUP(2^15,SEARCH({"40A","63A","80A","100A","125A","160A","200A","250A","400A","630A","800A","1000A","1250A","1600A","2000A","2500A","3200A","4000A","5000A","6300A"},UPPER(D423)),{40,63,80,100,125,160,200,250,400,630,800,1000,1250,1600,2000,2500,3200,4000,5000,6300}),0)</f>
        <v>2500</v>
      </c>
      <c r="M423" s="9" t="str">
        <f t="shared" si="31"/>
        <v>Elbow Edge</v>
      </c>
      <c r="N423" s="9" t="str">
        <f t="shared" si="32"/>
        <v>AL</v>
      </c>
      <c r="O423" s="13" t="str">
        <f t="shared" si="33"/>
        <v>Silver</v>
      </c>
      <c r="P423" s="9" t="str">
        <f t="shared" si="34"/>
        <v>PET</v>
      </c>
      <c r="Q423" s="9" t="str">
        <f t="shared" si="35"/>
        <v>5</v>
      </c>
      <c r="R4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23" s="14" t="str">
        <f>IF(ProjectsDB[[#This Row],[Item Type]]="Straight Plug-In",_xlfn.TEXTJOIN("-",TRUE,M423&amp;"-"&amp;_xlfn.LET(_xlpm.txt,ProjectsDB[[#This Row],[Assembly]],_xlpm.pos,FIND("SP",_xlpm.txt),_xlpm.pre,LEFT(_xlpm.txt,_xlpm.pos-1),IF(RIGHT(_xlpm.pre,3)="123","3PL",IF(RIGHT(_xlpm.pre,2)="12","2PL",IF(RIGHT(_xlpm.pre,1)="1","1PL","3PL")))),N423,O423,P423,Q423&amp;"W",R423),_xlfn.TEXTJOIN("-",TRUE,M423,N423,O423,P423,Q423&amp;"W",R423))</f>
        <v>Elbow Edge-AL-Silver-PET-5W-2</v>
      </c>
      <c r="T423" s="14" t="str">
        <f>IF(COUNTIF(Cycletime[Element Desc.],ProjectsDB[[#This Row],[Element Desc.]])&gt;0,"Found","Not Found")</f>
        <v>Found</v>
      </c>
    </row>
    <row r="424" spans="2:20" x14ac:dyDescent="0.25">
      <c r="B424" s="8" t="s">
        <v>1167</v>
      </c>
      <c r="C424" s="9" t="s">
        <v>1168</v>
      </c>
      <c r="D424" s="9" t="s">
        <v>1169</v>
      </c>
      <c r="E424" s="10">
        <v>1</v>
      </c>
      <c r="F424" s="9" t="s">
        <v>110</v>
      </c>
      <c r="G424" s="9" t="s">
        <v>965</v>
      </c>
      <c r="H424" s="11"/>
      <c r="I424" s="12">
        <v>605</v>
      </c>
      <c r="J424" s="12"/>
      <c r="K424" s="12"/>
      <c r="L424" s="12">
        <f t="array" ref="L424">IFERROR(LOOKUP(2^15,SEARCH({"40A","63A","80A","100A","125A","160A","200A","250A","400A","630A","800A","1000A","1250A","1600A","2000A","2500A","3200A","4000A","5000A","6300A"},UPPER(D424)),{40,63,80,100,125,160,200,250,400,630,800,1000,1250,1600,2000,2500,3200,4000,5000,6300}),0)</f>
        <v>2500</v>
      </c>
      <c r="M424" s="9" t="str">
        <f t="shared" si="31"/>
        <v>Straight Feeder</v>
      </c>
      <c r="N424" s="9" t="str">
        <f t="shared" si="32"/>
        <v>AL</v>
      </c>
      <c r="O424" s="13" t="str">
        <f t="shared" si="33"/>
        <v>Silver</v>
      </c>
      <c r="P424" s="9" t="str">
        <f t="shared" si="34"/>
        <v>PET</v>
      </c>
      <c r="Q424" s="9" t="str">
        <f t="shared" si="35"/>
        <v>5</v>
      </c>
      <c r="R4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24" s="14" t="str">
        <f>IF(ProjectsDB[[#This Row],[Item Type]]="Straight Plug-In",_xlfn.TEXTJOIN("-",TRUE,M424&amp;"-"&amp;_xlfn.LET(_xlpm.txt,ProjectsDB[[#This Row],[Assembly]],_xlpm.pos,FIND("SP",_xlpm.txt),_xlpm.pre,LEFT(_xlpm.txt,_xlpm.pos-1),IF(RIGHT(_xlpm.pre,3)="123","3PL",IF(RIGHT(_xlpm.pre,2)="12","2PL",IF(RIGHT(_xlpm.pre,1)="1","1PL","3PL")))),N424,O424,P424,Q424&amp;"W",R424),_xlfn.TEXTJOIN("-",TRUE,M424,N424,O424,P424,Q424&amp;"W",R424))</f>
        <v>Straight Feeder-AL-Silver-PET-5W-2</v>
      </c>
      <c r="T424" s="14" t="str">
        <f>IF(COUNTIF(Cycletime[Element Desc.],ProjectsDB[[#This Row],[Element Desc.]])&gt;0,"Found","Not Found")</f>
        <v>Found</v>
      </c>
    </row>
    <row r="425" spans="2:20" x14ac:dyDescent="0.25">
      <c r="B425" s="8" t="s">
        <v>1170</v>
      </c>
      <c r="C425" s="9" t="s">
        <v>1171</v>
      </c>
      <c r="D425" s="9" t="s">
        <v>1172</v>
      </c>
      <c r="E425" s="10">
        <v>1</v>
      </c>
      <c r="F425" s="9" t="s">
        <v>110</v>
      </c>
      <c r="G425" s="9" t="s">
        <v>965</v>
      </c>
      <c r="H425" s="11"/>
      <c r="I425" s="12">
        <v>1120</v>
      </c>
      <c r="J425" s="12"/>
      <c r="K425" s="12"/>
      <c r="L425" s="12">
        <f t="array" ref="L425">IFERROR(LOOKUP(2^15,SEARCH({"40A","63A","80A","100A","125A","160A","200A","250A","400A","630A","800A","1000A","1250A","1600A","2000A","2500A","3200A","4000A","5000A","6300A"},UPPER(D425)),{40,63,80,100,125,160,200,250,400,630,800,1000,1250,1600,2000,2500,3200,4000,5000,6300}),0)</f>
        <v>2500</v>
      </c>
      <c r="M425" s="9" t="str">
        <f t="shared" si="31"/>
        <v>Straight Feeder</v>
      </c>
      <c r="N425" s="9" t="str">
        <f t="shared" si="32"/>
        <v>AL</v>
      </c>
      <c r="O425" s="13" t="str">
        <f t="shared" si="33"/>
        <v>Silver</v>
      </c>
      <c r="P425" s="9" t="str">
        <f t="shared" si="34"/>
        <v>PET</v>
      </c>
      <c r="Q425" s="9" t="str">
        <f t="shared" si="35"/>
        <v>5</v>
      </c>
      <c r="R4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25" s="14" t="str">
        <f>IF(ProjectsDB[[#This Row],[Item Type]]="Straight Plug-In",_xlfn.TEXTJOIN("-",TRUE,M425&amp;"-"&amp;_xlfn.LET(_xlpm.txt,ProjectsDB[[#This Row],[Assembly]],_xlpm.pos,FIND("SP",_xlpm.txt),_xlpm.pre,LEFT(_xlpm.txt,_xlpm.pos-1),IF(RIGHT(_xlpm.pre,3)="123","3PL",IF(RIGHT(_xlpm.pre,2)="12","2PL",IF(RIGHT(_xlpm.pre,1)="1","1PL","3PL")))),N425,O425,P425,Q425&amp;"W",R425),_xlfn.TEXTJOIN("-",TRUE,M425,N425,O425,P425,Q425&amp;"W",R425))</f>
        <v>Straight Feeder-AL-Silver-PET-5W-2</v>
      </c>
      <c r="T425" s="14" t="str">
        <f>IF(COUNTIF(Cycletime[Element Desc.],ProjectsDB[[#This Row],[Element Desc.]])&gt;0,"Found","Not Found")</f>
        <v>Found</v>
      </c>
    </row>
    <row r="426" spans="2:20" x14ac:dyDescent="0.25">
      <c r="B426" s="8" t="s">
        <v>1173</v>
      </c>
      <c r="C426" s="9" t="s">
        <v>1174</v>
      </c>
      <c r="D426" s="9" t="s">
        <v>1175</v>
      </c>
      <c r="E426" s="10">
        <v>1</v>
      </c>
      <c r="F426" s="9" t="s">
        <v>110</v>
      </c>
      <c r="G426" s="9" t="s">
        <v>965</v>
      </c>
      <c r="H426" s="11"/>
      <c r="I426" s="12">
        <v>300</v>
      </c>
      <c r="J426" s="12">
        <v>440</v>
      </c>
      <c r="K426" s="12">
        <v>700</v>
      </c>
      <c r="L426" s="12">
        <f t="array" ref="L426">IFERROR(LOOKUP(2^15,SEARCH({"40A","63A","80A","100A","125A","160A","200A","250A","400A","630A","800A","1000A","1250A","1600A","2000A","2500A","3200A","4000A","5000A","6300A"},UPPER(D426)),{40,63,80,100,125,160,200,250,400,630,800,1000,1250,1600,2000,2500,3200,4000,5000,6300}),0)</f>
        <v>2500</v>
      </c>
      <c r="M426" s="9" t="str">
        <f t="shared" si="31"/>
        <v>Z-Unit Flat</v>
      </c>
      <c r="N426" s="9" t="str">
        <f t="shared" si="32"/>
        <v>AL</v>
      </c>
      <c r="O426" s="13" t="str">
        <f t="shared" si="33"/>
        <v>Silver</v>
      </c>
      <c r="P426" s="9" t="str">
        <f t="shared" si="34"/>
        <v>PET</v>
      </c>
      <c r="Q426" s="9" t="str">
        <f t="shared" si="35"/>
        <v>5</v>
      </c>
      <c r="R4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26" s="14" t="str">
        <f>IF(ProjectsDB[[#This Row],[Item Type]]="Straight Plug-In",_xlfn.TEXTJOIN("-",TRUE,M426&amp;"-"&amp;_xlfn.LET(_xlpm.txt,ProjectsDB[[#This Row],[Assembly]],_xlpm.pos,FIND("SP",_xlpm.txt),_xlpm.pre,LEFT(_xlpm.txt,_xlpm.pos-1),IF(RIGHT(_xlpm.pre,3)="123","3PL",IF(RIGHT(_xlpm.pre,2)="12","2PL",IF(RIGHT(_xlpm.pre,1)="1","1PL","3PL")))),N426,O426,P426,Q426&amp;"W",R426),_xlfn.TEXTJOIN("-",TRUE,M426,N426,O426,P426,Q426&amp;"W",R426))</f>
        <v>Z-Unit Flat-AL-Silver-PET-5W-2</v>
      </c>
      <c r="T426" s="14" t="str">
        <f>IF(COUNTIF(Cycletime[Element Desc.],ProjectsDB[[#This Row],[Element Desc.]])&gt;0,"Found","Not Found")</f>
        <v>Found</v>
      </c>
    </row>
    <row r="427" spans="2:20" x14ac:dyDescent="0.25">
      <c r="B427" s="8" t="s">
        <v>1176</v>
      </c>
      <c r="C427" s="9" t="s">
        <v>1177</v>
      </c>
      <c r="D427" s="9" t="s">
        <v>1178</v>
      </c>
      <c r="E427" s="10">
        <v>1</v>
      </c>
      <c r="F427" s="9" t="s">
        <v>110</v>
      </c>
      <c r="G427" s="9" t="s">
        <v>965</v>
      </c>
      <c r="H427" s="11"/>
      <c r="I427" s="12">
        <v>300</v>
      </c>
      <c r="J427" s="12">
        <v>760</v>
      </c>
      <c r="K427" s="12"/>
      <c r="L427" s="12">
        <f t="array" ref="L427">IFERROR(LOOKUP(2^15,SEARCH({"40A","63A","80A","100A","125A","160A","200A","250A","400A","630A","800A","1000A","1250A","1600A","2000A","2500A","3200A","4000A","5000A","6300A"},UPPER(D427)),{40,63,80,100,125,160,200,250,400,630,800,1000,1250,1600,2000,2500,3200,4000,5000,6300}),0)</f>
        <v>2500</v>
      </c>
      <c r="M427" s="9" t="str">
        <f t="shared" si="31"/>
        <v>Elbow Flat</v>
      </c>
      <c r="N427" s="9" t="str">
        <f t="shared" si="32"/>
        <v>AL</v>
      </c>
      <c r="O427" s="13" t="str">
        <f t="shared" si="33"/>
        <v>Silver</v>
      </c>
      <c r="P427" s="9" t="str">
        <f t="shared" si="34"/>
        <v>PET</v>
      </c>
      <c r="Q427" s="9" t="str">
        <f t="shared" si="35"/>
        <v>5</v>
      </c>
      <c r="R4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27" s="14" t="str">
        <f>IF(ProjectsDB[[#This Row],[Item Type]]="Straight Plug-In",_xlfn.TEXTJOIN("-",TRUE,M427&amp;"-"&amp;_xlfn.LET(_xlpm.txt,ProjectsDB[[#This Row],[Assembly]],_xlpm.pos,FIND("SP",_xlpm.txt),_xlpm.pre,LEFT(_xlpm.txt,_xlpm.pos-1),IF(RIGHT(_xlpm.pre,3)="123","3PL",IF(RIGHT(_xlpm.pre,2)="12","2PL",IF(RIGHT(_xlpm.pre,1)="1","1PL","3PL")))),N427,O427,P427,Q427&amp;"W",R427),_xlfn.TEXTJOIN("-",TRUE,M427,N427,O427,P427,Q427&amp;"W",R427))</f>
        <v>Elbow Flat-AL-Silver-PET-5W-2</v>
      </c>
      <c r="T427" s="14" t="str">
        <f>IF(COUNTIF(Cycletime[Element Desc.],ProjectsDB[[#This Row],[Element Desc.]])&gt;0,"Found","Not Found")</f>
        <v>Found</v>
      </c>
    </row>
    <row r="428" spans="2:20" x14ac:dyDescent="0.25">
      <c r="B428" s="8" t="s">
        <v>1179</v>
      </c>
      <c r="C428" s="9" t="s">
        <v>1180</v>
      </c>
      <c r="D428" s="9" t="s">
        <v>1181</v>
      </c>
      <c r="E428" s="10">
        <v>1</v>
      </c>
      <c r="F428" s="9" t="s">
        <v>110</v>
      </c>
      <c r="G428" s="9" t="s">
        <v>965</v>
      </c>
      <c r="H428" s="11"/>
      <c r="I428" s="12">
        <v>615</v>
      </c>
      <c r="J428" s="12">
        <v>845</v>
      </c>
      <c r="K428" s="12"/>
      <c r="L428" s="12">
        <f t="array" ref="L428">IFERROR(LOOKUP(2^15,SEARCH({"40A","63A","80A","100A","125A","160A","200A","250A","400A","630A","800A","1000A","1250A","1600A","2000A","2500A","3200A","4000A","5000A","6300A"},UPPER(D428)),{40,63,80,100,125,160,200,250,400,630,800,1000,1250,1600,2000,2500,3200,4000,5000,6300}),0)</f>
        <v>2500</v>
      </c>
      <c r="M428" s="9" t="str">
        <f t="shared" si="31"/>
        <v>Elbow Edge</v>
      </c>
      <c r="N428" s="9" t="str">
        <f t="shared" si="32"/>
        <v>AL</v>
      </c>
      <c r="O428" s="13" t="str">
        <f t="shared" si="33"/>
        <v>Silver</v>
      </c>
      <c r="P428" s="9" t="str">
        <f t="shared" si="34"/>
        <v>PET</v>
      </c>
      <c r="Q428" s="9" t="str">
        <f t="shared" si="35"/>
        <v>5</v>
      </c>
      <c r="R4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28" s="14" t="str">
        <f>IF(ProjectsDB[[#This Row],[Item Type]]="Straight Plug-In",_xlfn.TEXTJOIN("-",TRUE,M428&amp;"-"&amp;_xlfn.LET(_xlpm.txt,ProjectsDB[[#This Row],[Assembly]],_xlpm.pos,FIND("SP",_xlpm.txt),_xlpm.pre,LEFT(_xlpm.txt,_xlpm.pos-1),IF(RIGHT(_xlpm.pre,3)="123","3PL",IF(RIGHT(_xlpm.pre,2)="12","2PL",IF(RIGHT(_xlpm.pre,1)="1","1PL","3PL")))),N428,O428,P428,Q428&amp;"W",R428),_xlfn.TEXTJOIN("-",TRUE,M428,N428,O428,P428,Q428&amp;"W",R428))</f>
        <v>Elbow Edge-AL-Silver-PET-5W-2</v>
      </c>
      <c r="T428" s="14" t="str">
        <f>IF(COUNTIF(Cycletime[Element Desc.],ProjectsDB[[#This Row],[Element Desc.]])&gt;0,"Found","Not Found")</f>
        <v>Found</v>
      </c>
    </row>
    <row r="429" spans="2:20" x14ac:dyDescent="0.25">
      <c r="B429" s="8" t="s">
        <v>1182</v>
      </c>
      <c r="C429" s="9" t="s">
        <v>1183</v>
      </c>
      <c r="D429" s="9" t="s">
        <v>1184</v>
      </c>
      <c r="E429" s="10">
        <v>2</v>
      </c>
      <c r="F429" s="9" t="s">
        <v>110</v>
      </c>
      <c r="G429" s="9" t="s">
        <v>965</v>
      </c>
      <c r="H429" s="11"/>
      <c r="I429" s="12">
        <v>300</v>
      </c>
      <c r="J429" s="12">
        <v>300</v>
      </c>
      <c r="K429" s="12"/>
      <c r="L429" s="12">
        <f t="array" ref="L429">IFERROR(LOOKUP(2^15,SEARCH({"40A","63A","80A","100A","125A","160A","200A","250A","400A","630A","800A","1000A","1250A","1600A","2000A","2500A","3200A","4000A","5000A","6300A"},UPPER(D429)),{40,63,80,100,125,160,200,250,400,630,800,1000,1250,1600,2000,2500,3200,4000,5000,6300}),0)</f>
        <v>2500</v>
      </c>
      <c r="M429" s="9" t="str">
        <f t="shared" si="31"/>
        <v>Elbow Flat</v>
      </c>
      <c r="N429" s="9" t="str">
        <f t="shared" si="32"/>
        <v>AL</v>
      </c>
      <c r="O429" s="13" t="str">
        <f t="shared" si="33"/>
        <v>Silver</v>
      </c>
      <c r="P429" s="9" t="str">
        <f t="shared" si="34"/>
        <v>PET</v>
      </c>
      <c r="Q429" s="9" t="str">
        <f t="shared" si="35"/>
        <v>5</v>
      </c>
      <c r="R4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29" s="14" t="str">
        <f>IF(ProjectsDB[[#This Row],[Item Type]]="Straight Plug-In",_xlfn.TEXTJOIN("-",TRUE,M429&amp;"-"&amp;_xlfn.LET(_xlpm.txt,ProjectsDB[[#This Row],[Assembly]],_xlpm.pos,FIND("SP",_xlpm.txt),_xlpm.pre,LEFT(_xlpm.txt,_xlpm.pos-1),IF(RIGHT(_xlpm.pre,3)="123","3PL",IF(RIGHT(_xlpm.pre,2)="12","2PL",IF(RIGHT(_xlpm.pre,1)="1","1PL","3PL")))),N429,O429,P429,Q429&amp;"W",R429),_xlfn.TEXTJOIN("-",TRUE,M429,N429,O429,P429,Q429&amp;"W",R429))</f>
        <v>Elbow Flat-AL-Silver-PET-5W-2</v>
      </c>
      <c r="T429" s="14" t="str">
        <f>IF(COUNTIF(Cycletime[Element Desc.],ProjectsDB[[#This Row],[Element Desc.]])&gt;0,"Found","Not Found")</f>
        <v>Found</v>
      </c>
    </row>
    <row r="430" spans="2:20" x14ac:dyDescent="0.25">
      <c r="B430" s="8" t="s">
        <v>1185</v>
      </c>
      <c r="C430" s="9" t="s">
        <v>1186</v>
      </c>
      <c r="D430" s="9" t="s">
        <v>1187</v>
      </c>
      <c r="E430" s="10">
        <v>1</v>
      </c>
      <c r="F430" s="9" t="s">
        <v>110</v>
      </c>
      <c r="G430" s="9" t="s">
        <v>965</v>
      </c>
      <c r="H430" s="11"/>
      <c r="I430" s="12">
        <v>1495</v>
      </c>
      <c r="J430" s="12"/>
      <c r="K430" s="12"/>
      <c r="L430" s="12">
        <f t="array" ref="L430">IFERROR(LOOKUP(2^15,SEARCH({"40A","63A","80A","100A","125A","160A","200A","250A","400A","630A","800A","1000A","1250A","1600A","2000A","2500A","3200A","4000A","5000A","6300A"},UPPER(D430)),{40,63,80,100,125,160,200,250,400,630,800,1000,1250,1600,2000,2500,3200,4000,5000,6300}),0)</f>
        <v>2500</v>
      </c>
      <c r="M430" s="9" t="str">
        <f t="shared" si="31"/>
        <v>Straight Feeder</v>
      </c>
      <c r="N430" s="9" t="str">
        <f t="shared" si="32"/>
        <v>AL</v>
      </c>
      <c r="O430" s="13" t="str">
        <f t="shared" si="33"/>
        <v>Silver</v>
      </c>
      <c r="P430" s="9" t="str">
        <f t="shared" si="34"/>
        <v>PET</v>
      </c>
      <c r="Q430" s="9" t="str">
        <f t="shared" si="35"/>
        <v>5</v>
      </c>
      <c r="R4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30" s="14" t="str">
        <f>IF(ProjectsDB[[#This Row],[Item Type]]="Straight Plug-In",_xlfn.TEXTJOIN("-",TRUE,M430&amp;"-"&amp;_xlfn.LET(_xlpm.txt,ProjectsDB[[#This Row],[Assembly]],_xlpm.pos,FIND("SP",_xlpm.txt),_xlpm.pre,LEFT(_xlpm.txt,_xlpm.pos-1),IF(RIGHT(_xlpm.pre,3)="123","3PL",IF(RIGHT(_xlpm.pre,2)="12","2PL",IF(RIGHT(_xlpm.pre,1)="1","1PL","3PL")))),N430,O430,P430,Q430&amp;"W",R430),_xlfn.TEXTJOIN("-",TRUE,M430,N430,O430,P430,Q430&amp;"W",R430))</f>
        <v>Straight Feeder-AL-Silver-PET-5W-2</v>
      </c>
      <c r="T430" s="14" t="str">
        <f>IF(COUNTIF(Cycletime[Element Desc.],ProjectsDB[[#This Row],[Element Desc.]])&gt;0,"Found","Not Found")</f>
        <v>Found</v>
      </c>
    </row>
    <row r="431" spans="2:20" x14ac:dyDescent="0.25">
      <c r="B431" s="8" t="s">
        <v>1188</v>
      </c>
      <c r="C431" s="9" t="s">
        <v>1189</v>
      </c>
      <c r="D431" s="9" t="s">
        <v>1190</v>
      </c>
      <c r="E431" s="10">
        <v>1</v>
      </c>
      <c r="F431" s="9" t="s">
        <v>110</v>
      </c>
      <c r="G431" s="9" t="s">
        <v>965</v>
      </c>
      <c r="H431" s="11"/>
      <c r="I431" s="12">
        <v>300</v>
      </c>
      <c r="J431" s="12">
        <v>430</v>
      </c>
      <c r="K431" s="12">
        <v>430</v>
      </c>
      <c r="L431" s="12">
        <f t="array" ref="L431">IFERROR(LOOKUP(2^15,SEARCH({"40A","63A","80A","100A","125A","160A","200A","250A","400A","630A","800A","1000A","1250A","1600A","2000A","2500A","3200A","4000A","5000A","6300A"},UPPER(D431)),{40,63,80,100,125,160,200,250,400,630,800,1000,1250,1600,2000,2500,3200,4000,5000,6300}),0)</f>
        <v>2500</v>
      </c>
      <c r="M431" s="9" t="str">
        <f t="shared" si="31"/>
        <v>Offset Flat</v>
      </c>
      <c r="N431" s="9" t="str">
        <f t="shared" si="32"/>
        <v>AL</v>
      </c>
      <c r="O431" s="13" t="str">
        <f t="shared" si="33"/>
        <v>Silver</v>
      </c>
      <c r="P431" s="9" t="str">
        <f t="shared" si="34"/>
        <v>PET</v>
      </c>
      <c r="Q431" s="9" t="str">
        <f t="shared" si="35"/>
        <v>5</v>
      </c>
      <c r="R4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31" s="14" t="str">
        <f>IF(ProjectsDB[[#This Row],[Item Type]]="Straight Plug-In",_xlfn.TEXTJOIN("-",TRUE,M431&amp;"-"&amp;_xlfn.LET(_xlpm.txt,ProjectsDB[[#This Row],[Assembly]],_xlpm.pos,FIND("SP",_xlpm.txt),_xlpm.pre,LEFT(_xlpm.txt,_xlpm.pos-1),IF(RIGHT(_xlpm.pre,3)="123","3PL",IF(RIGHT(_xlpm.pre,2)="12","2PL",IF(RIGHT(_xlpm.pre,1)="1","1PL","3PL")))),N431,O431,P431,Q431&amp;"W",R431),_xlfn.TEXTJOIN("-",TRUE,M431,N431,O431,P431,Q431&amp;"W",R431))</f>
        <v>Offset Flat-AL-Silver-PET-5W-2</v>
      </c>
      <c r="T431" s="14" t="str">
        <f>IF(COUNTIF(Cycletime[Element Desc.],ProjectsDB[[#This Row],[Element Desc.]])&gt;0,"Found","Not Found")</f>
        <v>Found</v>
      </c>
    </row>
    <row r="432" spans="2:20" x14ac:dyDescent="0.25">
      <c r="B432" s="8" t="s">
        <v>1191</v>
      </c>
      <c r="C432" s="9" t="s">
        <v>1192</v>
      </c>
      <c r="D432" s="9" t="s">
        <v>1193</v>
      </c>
      <c r="E432" s="10">
        <v>1</v>
      </c>
      <c r="F432" s="9" t="s">
        <v>110</v>
      </c>
      <c r="G432" s="9" t="s">
        <v>965</v>
      </c>
      <c r="H432" s="11"/>
      <c r="I432" s="12">
        <v>430</v>
      </c>
      <c r="J432" s="12">
        <v>430</v>
      </c>
      <c r="K432" s="12">
        <v>300</v>
      </c>
      <c r="L432" s="12">
        <f t="array" ref="L432">IFERROR(LOOKUP(2^15,SEARCH({"40A","63A","80A","100A","125A","160A","200A","250A","400A","630A","800A","1000A","1250A","1600A","2000A","2500A","3200A","4000A","5000A","6300A"},UPPER(D432)),{40,63,80,100,125,160,200,250,400,630,800,1000,1250,1600,2000,2500,3200,4000,5000,6300}),0)</f>
        <v>2500</v>
      </c>
      <c r="M432" s="9" t="str">
        <f t="shared" si="31"/>
        <v>Offset Edge</v>
      </c>
      <c r="N432" s="9" t="str">
        <f t="shared" si="32"/>
        <v>AL</v>
      </c>
      <c r="O432" s="13" t="str">
        <f t="shared" si="33"/>
        <v>Silver</v>
      </c>
      <c r="P432" s="9" t="str">
        <f t="shared" si="34"/>
        <v>PET</v>
      </c>
      <c r="Q432" s="9" t="str">
        <f t="shared" si="35"/>
        <v>5</v>
      </c>
      <c r="R4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32" s="14" t="str">
        <f>IF(ProjectsDB[[#This Row],[Item Type]]="Straight Plug-In",_xlfn.TEXTJOIN("-",TRUE,M432&amp;"-"&amp;_xlfn.LET(_xlpm.txt,ProjectsDB[[#This Row],[Assembly]],_xlpm.pos,FIND("SP",_xlpm.txt),_xlpm.pre,LEFT(_xlpm.txt,_xlpm.pos-1),IF(RIGHT(_xlpm.pre,3)="123","3PL",IF(RIGHT(_xlpm.pre,2)="12","2PL",IF(RIGHT(_xlpm.pre,1)="1","1PL","3PL")))),N432,O432,P432,Q432&amp;"W",R432),_xlfn.TEXTJOIN("-",TRUE,M432,N432,O432,P432,Q432&amp;"W",R432))</f>
        <v>Offset Edge-AL-Silver-PET-5W-2</v>
      </c>
      <c r="T432" s="14" t="str">
        <f>IF(COUNTIF(Cycletime[Element Desc.],ProjectsDB[[#This Row],[Element Desc.]])&gt;0,"Found","Not Found")</f>
        <v>Found</v>
      </c>
    </row>
    <row r="433" spans="2:20" x14ac:dyDescent="0.25">
      <c r="B433" s="8" t="s">
        <v>1194</v>
      </c>
      <c r="C433" s="9" t="s">
        <v>462</v>
      </c>
      <c r="D433" s="9" t="s">
        <v>463</v>
      </c>
      <c r="E433" s="10">
        <v>12</v>
      </c>
      <c r="F433" s="9" t="s">
        <v>110</v>
      </c>
      <c r="G433" s="9" t="s">
        <v>965</v>
      </c>
      <c r="H433" s="11"/>
      <c r="I433" s="12"/>
      <c r="J433" s="12"/>
      <c r="K433" s="12"/>
      <c r="L433" s="12">
        <f t="array" ref="L433">IFERROR(LOOKUP(2^15,SEARCH({"40A","63A","80A","100A","125A","160A","200A","250A","400A","630A","800A","1000A","1250A","1600A","2000A","2500A","3200A","4000A","5000A","6300A"},UPPER(D433)),{40,63,80,100,125,160,200,250,400,630,800,1000,1250,1600,2000,2500,3200,4000,5000,6300}),0)</f>
        <v>2500</v>
      </c>
      <c r="M433" s="9" t="str">
        <f t="shared" si="31"/>
        <v>Joint Pack</v>
      </c>
      <c r="N433" s="9" t="str">
        <f t="shared" si="32"/>
        <v>AL</v>
      </c>
      <c r="O433" s="13" t="str">
        <f t="shared" si="33"/>
        <v>Silver</v>
      </c>
      <c r="P433" s="9" t="str">
        <f t="shared" si="34"/>
        <v>None</v>
      </c>
      <c r="Q433" s="9" t="str">
        <f t="shared" si="35"/>
        <v>5</v>
      </c>
      <c r="R4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33" s="14" t="str">
        <f>IF(ProjectsDB[[#This Row],[Item Type]]="Straight Plug-In",_xlfn.TEXTJOIN("-",TRUE,M433&amp;"-"&amp;_xlfn.LET(_xlpm.txt,ProjectsDB[[#This Row],[Assembly]],_xlpm.pos,FIND("SP",_xlpm.txt),_xlpm.pre,LEFT(_xlpm.txt,_xlpm.pos-1),IF(RIGHT(_xlpm.pre,3)="123","3PL",IF(RIGHT(_xlpm.pre,2)="12","2PL",IF(RIGHT(_xlpm.pre,1)="1","1PL","3PL")))),N433,O433,P433,Q433&amp;"W",R433),_xlfn.TEXTJOIN("-",TRUE,M433,N433,O433,P433,Q433&amp;"W",R433))</f>
        <v>Joint Pack-AL-Silver-None-5W-2</v>
      </c>
      <c r="T433" s="14" t="str">
        <f>IF(COUNTIF(Cycletime[Element Desc.],ProjectsDB[[#This Row],[Element Desc.]])&gt;0,"Found","Not Found")</f>
        <v>Found</v>
      </c>
    </row>
    <row r="434" spans="2:20" x14ac:dyDescent="0.25">
      <c r="B434" s="8" t="s">
        <v>1195</v>
      </c>
      <c r="C434" s="9" t="s">
        <v>1196</v>
      </c>
      <c r="D434" s="9" t="s">
        <v>1197</v>
      </c>
      <c r="E434" s="10">
        <v>1</v>
      </c>
      <c r="F434" s="9" t="s">
        <v>110</v>
      </c>
      <c r="G434" s="9" t="s">
        <v>965</v>
      </c>
      <c r="H434" s="11"/>
      <c r="I434" s="12">
        <v>1370</v>
      </c>
      <c r="J434" s="12"/>
      <c r="K434" s="12"/>
      <c r="L434" s="12">
        <f t="array" ref="L434">IFERROR(LOOKUP(2^15,SEARCH({"40A","63A","80A","100A","125A","160A","200A","250A","400A","630A","800A","1000A","1250A","1600A","2000A","2500A","3200A","4000A","5000A","6300A"},UPPER(D434)),{40,63,80,100,125,160,200,250,400,630,800,1000,1250,1600,2000,2500,3200,4000,5000,6300}),0)</f>
        <v>2500</v>
      </c>
      <c r="M434" s="9" t="str">
        <f t="shared" si="31"/>
        <v>Straight Feeder</v>
      </c>
      <c r="N434" s="9" t="str">
        <f t="shared" si="32"/>
        <v>AL</v>
      </c>
      <c r="O434" s="13" t="str">
        <f t="shared" si="33"/>
        <v>Silver</v>
      </c>
      <c r="P434" s="9" t="str">
        <f t="shared" si="34"/>
        <v>PET</v>
      </c>
      <c r="Q434" s="9" t="str">
        <f t="shared" si="35"/>
        <v>5</v>
      </c>
      <c r="R4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34" s="14" t="str">
        <f>IF(ProjectsDB[[#This Row],[Item Type]]="Straight Plug-In",_xlfn.TEXTJOIN("-",TRUE,M434&amp;"-"&amp;_xlfn.LET(_xlpm.txt,ProjectsDB[[#This Row],[Assembly]],_xlpm.pos,FIND("SP",_xlpm.txt),_xlpm.pre,LEFT(_xlpm.txt,_xlpm.pos-1),IF(RIGHT(_xlpm.pre,3)="123","3PL",IF(RIGHT(_xlpm.pre,2)="12","2PL",IF(RIGHT(_xlpm.pre,1)="1","1PL","3PL")))),N434,O434,P434,Q434&amp;"W",R434),_xlfn.TEXTJOIN("-",TRUE,M434,N434,O434,P434,Q434&amp;"W",R434))</f>
        <v>Straight Feeder-AL-Silver-PET-5W-2</v>
      </c>
      <c r="T434" s="14" t="str">
        <f>IF(COUNTIF(Cycletime[Element Desc.],ProjectsDB[[#This Row],[Element Desc.]])&gt;0,"Found","Not Found")</f>
        <v>Found</v>
      </c>
    </row>
    <row r="435" spans="2:20" x14ac:dyDescent="0.25">
      <c r="B435" s="8" t="s">
        <v>1198</v>
      </c>
      <c r="C435" s="9" t="s">
        <v>1199</v>
      </c>
      <c r="D435" s="9" t="s">
        <v>1200</v>
      </c>
      <c r="E435" s="10">
        <v>1</v>
      </c>
      <c r="F435" s="9" t="s">
        <v>110</v>
      </c>
      <c r="G435" s="9" t="s">
        <v>965</v>
      </c>
      <c r="H435" s="11"/>
      <c r="I435" s="12">
        <v>430</v>
      </c>
      <c r="J435" s="12">
        <v>430</v>
      </c>
      <c r="K435" s="12">
        <v>475</v>
      </c>
      <c r="L435" s="12">
        <f t="array" ref="L435">IFERROR(LOOKUP(2^15,SEARCH({"40A","63A","80A","100A","125A","160A","200A","250A","400A","630A","800A","1000A","1250A","1600A","2000A","2500A","3200A","4000A","5000A","6300A"},UPPER(D435)),{40,63,80,100,125,160,200,250,400,630,800,1000,1250,1600,2000,2500,3200,4000,5000,6300}),0)</f>
        <v>2500</v>
      </c>
      <c r="M435" s="9" t="str">
        <f t="shared" si="31"/>
        <v>Offset Flat</v>
      </c>
      <c r="N435" s="9" t="str">
        <f t="shared" si="32"/>
        <v>AL</v>
      </c>
      <c r="O435" s="13" t="str">
        <f t="shared" si="33"/>
        <v>Silver</v>
      </c>
      <c r="P435" s="9" t="str">
        <f t="shared" si="34"/>
        <v>PET</v>
      </c>
      <c r="Q435" s="9" t="str">
        <f t="shared" si="35"/>
        <v>5</v>
      </c>
      <c r="R4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35" s="14" t="str">
        <f>IF(ProjectsDB[[#This Row],[Item Type]]="Straight Plug-In",_xlfn.TEXTJOIN("-",TRUE,M435&amp;"-"&amp;_xlfn.LET(_xlpm.txt,ProjectsDB[[#This Row],[Assembly]],_xlpm.pos,FIND("SP",_xlpm.txt),_xlpm.pre,LEFT(_xlpm.txt,_xlpm.pos-1),IF(RIGHT(_xlpm.pre,3)="123","3PL",IF(RIGHT(_xlpm.pre,2)="12","2PL",IF(RIGHT(_xlpm.pre,1)="1","1PL","3PL")))),N435,O435,P435,Q435&amp;"W",R435),_xlfn.TEXTJOIN("-",TRUE,M435,N435,O435,P435,Q435&amp;"W",R435))</f>
        <v>Offset Flat-AL-Silver-PET-5W-2</v>
      </c>
      <c r="T435" s="14" t="str">
        <f>IF(COUNTIF(Cycletime[Element Desc.],ProjectsDB[[#This Row],[Element Desc.]])&gt;0,"Found","Not Found")</f>
        <v>Found</v>
      </c>
    </row>
    <row r="436" spans="2:20" x14ac:dyDescent="0.25">
      <c r="B436" s="8" t="s">
        <v>1201</v>
      </c>
      <c r="C436" s="9" t="s">
        <v>1202</v>
      </c>
      <c r="D436" s="9" t="s">
        <v>1203</v>
      </c>
      <c r="E436" s="10">
        <v>1</v>
      </c>
      <c r="F436" s="9" t="s">
        <v>110</v>
      </c>
      <c r="G436" s="9" t="s">
        <v>965</v>
      </c>
      <c r="H436" s="11"/>
      <c r="I436" s="12">
        <v>1280</v>
      </c>
      <c r="J436" s="12"/>
      <c r="K436" s="12"/>
      <c r="L436" s="12">
        <f t="array" ref="L436">IFERROR(LOOKUP(2^15,SEARCH({"40A","63A","80A","100A","125A","160A","200A","250A","400A","630A","800A","1000A","1250A","1600A","2000A","2500A","3200A","4000A","5000A","6300A"},UPPER(D436)),{40,63,80,100,125,160,200,250,400,630,800,1000,1250,1600,2000,2500,3200,4000,5000,6300}),0)</f>
        <v>2500</v>
      </c>
      <c r="M436" s="9" t="str">
        <f t="shared" si="31"/>
        <v>Straight Feeder</v>
      </c>
      <c r="N436" s="9" t="str">
        <f t="shared" si="32"/>
        <v>AL</v>
      </c>
      <c r="O436" s="13" t="str">
        <f t="shared" si="33"/>
        <v>Silver</v>
      </c>
      <c r="P436" s="9" t="str">
        <f t="shared" si="34"/>
        <v>PET</v>
      </c>
      <c r="Q436" s="9" t="str">
        <f t="shared" si="35"/>
        <v>5</v>
      </c>
      <c r="R4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36" s="14" t="str">
        <f>IF(ProjectsDB[[#This Row],[Item Type]]="Straight Plug-In",_xlfn.TEXTJOIN("-",TRUE,M436&amp;"-"&amp;_xlfn.LET(_xlpm.txt,ProjectsDB[[#This Row],[Assembly]],_xlpm.pos,FIND("SP",_xlpm.txt),_xlpm.pre,LEFT(_xlpm.txt,_xlpm.pos-1),IF(RIGHT(_xlpm.pre,3)="123","3PL",IF(RIGHT(_xlpm.pre,2)="12","2PL",IF(RIGHT(_xlpm.pre,1)="1","1PL","3PL")))),N436,O436,P436,Q436&amp;"W",R436),_xlfn.TEXTJOIN("-",TRUE,M436,N436,O436,P436,Q436&amp;"W",R436))</f>
        <v>Straight Feeder-AL-Silver-PET-5W-2</v>
      </c>
      <c r="T436" s="14" t="str">
        <f>IF(COUNTIF(Cycletime[Element Desc.],ProjectsDB[[#This Row],[Element Desc.]])&gt;0,"Found","Not Found")</f>
        <v>Found</v>
      </c>
    </row>
    <row r="437" spans="2:20" x14ac:dyDescent="0.25">
      <c r="B437" s="8" t="s">
        <v>1204</v>
      </c>
      <c r="C437" s="9" t="s">
        <v>462</v>
      </c>
      <c r="D437" s="9" t="s">
        <v>463</v>
      </c>
      <c r="E437" s="10">
        <v>3</v>
      </c>
      <c r="F437" s="9" t="s">
        <v>110</v>
      </c>
      <c r="G437" s="9" t="s">
        <v>965</v>
      </c>
      <c r="H437" s="11"/>
      <c r="I437" s="12"/>
      <c r="J437" s="12"/>
      <c r="K437" s="12"/>
      <c r="L437" s="12">
        <f t="array" ref="L437">IFERROR(LOOKUP(2^15,SEARCH({"40A","63A","80A","100A","125A","160A","200A","250A","400A","630A","800A","1000A","1250A","1600A","2000A","2500A","3200A","4000A","5000A","6300A"},UPPER(D437)),{40,63,80,100,125,160,200,250,400,630,800,1000,1250,1600,2000,2500,3200,4000,5000,6300}),0)</f>
        <v>2500</v>
      </c>
      <c r="M437" s="9" t="str">
        <f t="shared" si="31"/>
        <v>Joint Pack</v>
      </c>
      <c r="N437" s="9" t="str">
        <f t="shared" si="32"/>
        <v>AL</v>
      </c>
      <c r="O437" s="13" t="str">
        <f t="shared" si="33"/>
        <v>Silver</v>
      </c>
      <c r="P437" s="9" t="str">
        <f t="shared" si="34"/>
        <v>None</v>
      </c>
      <c r="Q437" s="9" t="str">
        <f t="shared" si="35"/>
        <v>5</v>
      </c>
      <c r="R4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37" s="14" t="str">
        <f>IF(ProjectsDB[[#This Row],[Item Type]]="Straight Plug-In",_xlfn.TEXTJOIN("-",TRUE,M437&amp;"-"&amp;_xlfn.LET(_xlpm.txt,ProjectsDB[[#This Row],[Assembly]],_xlpm.pos,FIND("SP",_xlpm.txt),_xlpm.pre,LEFT(_xlpm.txt,_xlpm.pos-1),IF(RIGHT(_xlpm.pre,3)="123","3PL",IF(RIGHT(_xlpm.pre,2)="12","2PL",IF(RIGHT(_xlpm.pre,1)="1","1PL","3PL")))),N437,O437,P437,Q437&amp;"W",R437),_xlfn.TEXTJOIN("-",TRUE,M437,N437,O437,P437,Q437&amp;"W",R437))</f>
        <v>Joint Pack-AL-Silver-None-5W-2</v>
      </c>
      <c r="T437" s="14" t="str">
        <f>IF(COUNTIF(Cycletime[Element Desc.],ProjectsDB[[#This Row],[Element Desc.]])&gt;0,"Found","Not Found")</f>
        <v>Found</v>
      </c>
    </row>
    <row r="438" spans="2:20" x14ac:dyDescent="0.25">
      <c r="B438" s="8" t="s">
        <v>1205</v>
      </c>
      <c r="C438" s="9" t="s">
        <v>1206</v>
      </c>
      <c r="D438" s="9" t="s">
        <v>1207</v>
      </c>
      <c r="E438" s="10">
        <v>1</v>
      </c>
      <c r="F438" s="9" t="s">
        <v>110</v>
      </c>
      <c r="G438" s="9" t="s">
        <v>965</v>
      </c>
      <c r="H438" s="11"/>
      <c r="I438" s="12">
        <v>1215</v>
      </c>
      <c r="J438" s="12"/>
      <c r="K438" s="12"/>
      <c r="L438" s="12">
        <f t="array" ref="L438">IFERROR(LOOKUP(2^15,SEARCH({"40A","63A","80A","100A","125A","160A","200A","250A","400A","630A","800A","1000A","1250A","1600A","2000A","2500A","3200A","4000A","5000A","6300A"},UPPER(D438)),{40,63,80,100,125,160,200,250,400,630,800,1000,1250,1600,2000,2500,3200,4000,5000,6300}),0)</f>
        <v>3200</v>
      </c>
      <c r="M438" s="9" t="str">
        <f t="shared" si="31"/>
        <v>Straight Feeder</v>
      </c>
      <c r="N438" s="9" t="str">
        <f t="shared" si="32"/>
        <v>AL</v>
      </c>
      <c r="O438" s="13" t="str">
        <f t="shared" si="33"/>
        <v>Silver</v>
      </c>
      <c r="P438" s="9" t="str">
        <f t="shared" si="34"/>
        <v>PET</v>
      </c>
      <c r="Q438" s="9" t="str">
        <f t="shared" si="35"/>
        <v>5</v>
      </c>
      <c r="R4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38" s="14" t="str">
        <f>IF(ProjectsDB[[#This Row],[Item Type]]="Straight Plug-In",_xlfn.TEXTJOIN("-",TRUE,M438&amp;"-"&amp;_xlfn.LET(_xlpm.txt,ProjectsDB[[#This Row],[Assembly]],_xlpm.pos,FIND("SP",_xlpm.txt),_xlpm.pre,LEFT(_xlpm.txt,_xlpm.pos-1),IF(RIGHT(_xlpm.pre,3)="123","3PL",IF(RIGHT(_xlpm.pre,2)="12","2PL",IF(RIGHT(_xlpm.pre,1)="1","1PL","3PL")))),N438,O438,P438,Q438&amp;"W",R438),_xlfn.TEXTJOIN("-",TRUE,M438,N438,O438,P438,Q438&amp;"W",R438))</f>
        <v>Straight Feeder-AL-Silver-PET-5W-2</v>
      </c>
      <c r="T438" s="14" t="str">
        <f>IF(COUNTIF(Cycletime[Element Desc.],ProjectsDB[[#This Row],[Element Desc.]])&gt;0,"Found","Not Found")</f>
        <v>Found</v>
      </c>
    </row>
    <row r="439" spans="2:20" x14ac:dyDescent="0.25">
      <c r="B439" s="8" t="s">
        <v>1208</v>
      </c>
      <c r="C439" s="9" t="s">
        <v>1209</v>
      </c>
      <c r="D439" s="9" t="s">
        <v>1210</v>
      </c>
      <c r="E439" s="10">
        <v>1</v>
      </c>
      <c r="F439" s="9" t="s">
        <v>110</v>
      </c>
      <c r="G439" s="9" t="s">
        <v>965</v>
      </c>
      <c r="H439" s="11"/>
      <c r="I439" s="12">
        <v>1950</v>
      </c>
      <c r="J439" s="12"/>
      <c r="K439" s="12"/>
      <c r="L439" s="12">
        <f t="array" ref="L439">IFERROR(LOOKUP(2^15,SEARCH({"40A","63A","80A","100A","125A","160A","200A","250A","400A","630A","800A","1000A","1250A","1600A","2000A","2500A","3200A","4000A","5000A","6300A"},UPPER(D439)),{40,63,80,100,125,160,200,250,400,630,800,1000,1250,1600,2000,2500,3200,4000,5000,6300}),0)</f>
        <v>3200</v>
      </c>
      <c r="M439" s="9" t="str">
        <f t="shared" si="31"/>
        <v>Straight Feeder</v>
      </c>
      <c r="N439" s="9" t="str">
        <f t="shared" si="32"/>
        <v>AL</v>
      </c>
      <c r="O439" s="13" t="str">
        <f t="shared" si="33"/>
        <v>Silver</v>
      </c>
      <c r="P439" s="9" t="str">
        <f t="shared" si="34"/>
        <v>PET</v>
      </c>
      <c r="Q439" s="9" t="str">
        <f t="shared" si="35"/>
        <v>5</v>
      </c>
      <c r="R4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39" s="14" t="str">
        <f>IF(ProjectsDB[[#This Row],[Item Type]]="Straight Plug-In",_xlfn.TEXTJOIN("-",TRUE,M439&amp;"-"&amp;_xlfn.LET(_xlpm.txt,ProjectsDB[[#This Row],[Assembly]],_xlpm.pos,FIND("SP",_xlpm.txt),_xlpm.pre,LEFT(_xlpm.txt,_xlpm.pos-1),IF(RIGHT(_xlpm.pre,3)="123","3PL",IF(RIGHT(_xlpm.pre,2)="12","2PL",IF(RIGHT(_xlpm.pre,1)="1","1PL","3PL")))),N439,O439,P439,Q439&amp;"W",R439),_xlfn.TEXTJOIN("-",TRUE,M439,N439,O439,P439,Q439&amp;"W",R439))</f>
        <v>Straight Feeder-AL-Silver-PET-5W-2</v>
      </c>
      <c r="T439" s="14" t="str">
        <f>IF(COUNTIF(Cycletime[Element Desc.],ProjectsDB[[#This Row],[Element Desc.]])&gt;0,"Found","Not Found")</f>
        <v>Found</v>
      </c>
    </row>
    <row r="440" spans="2:20" x14ac:dyDescent="0.25">
      <c r="B440" s="8" t="s">
        <v>1211</v>
      </c>
      <c r="C440" s="9" t="s">
        <v>1212</v>
      </c>
      <c r="D440" s="9" t="s">
        <v>1213</v>
      </c>
      <c r="E440" s="10">
        <v>1</v>
      </c>
      <c r="F440" s="9" t="s">
        <v>110</v>
      </c>
      <c r="G440" s="9" t="s">
        <v>965</v>
      </c>
      <c r="H440" s="11"/>
      <c r="I440" s="12">
        <v>450</v>
      </c>
      <c r="J440" s="12">
        <v>450</v>
      </c>
      <c r="K440" s="12">
        <v>455</v>
      </c>
      <c r="L440" s="12">
        <f t="array" ref="L440">IFERROR(LOOKUP(2^15,SEARCH({"40A","63A","80A","100A","125A","160A","200A","250A","400A","630A","800A","1000A","1250A","1600A","2000A","2500A","3200A","4000A","5000A","6300A"},UPPER(D440)),{40,63,80,100,125,160,200,250,400,630,800,1000,1250,1600,2000,2500,3200,4000,5000,6300}),0)</f>
        <v>3200</v>
      </c>
      <c r="M440" s="9" t="str">
        <f t="shared" si="31"/>
        <v>Offset Flat</v>
      </c>
      <c r="N440" s="9" t="str">
        <f t="shared" si="32"/>
        <v>AL</v>
      </c>
      <c r="O440" s="13" t="str">
        <f t="shared" si="33"/>
        <v>Silver</v>
      </c>
      <c r="P440" s="9" t="str">
        <f t="shared" si="34"/>
        <v>PET</v>
      </c>
      <c r="Q440" s="9" t="str">
        <f t="shared" si="35"/>
        <v>5</v>
      </c>
      <c r="R4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0" s="14" t="str">
        <f>IF(ProjectsDB[[#This Row],[Item Type]]="Straight Plug-In",_xlfn.TEXTJOIN("-",TRUE,M440&amp;"-"&amp;_xlfn.LET(_xlpm.txt,ProjectsDB[[#This Row],[Assembly]],_xlpm.pos,FIND("SP",_xlpm.txt),_xlpm.pre,LEFT(_xlpm.txt,_xlpm.pos-1),IF(RIGHT(_xlpm.pre,3)="123","3PL",IF(RIGHT(_xlpm.pre,2)="12","2PL",IF(RIGHT(_xlpm.pre,1)="1","1PL","3PL")))),N440,O440,P440,Q440&amp;"W",R440),_xlfn.TEXTJOIN("-",TRUE,M440,N440,O440,P440,Q440&amp;"W",R440))</f>
        <v>Offset Flat-AL-Silver-PET-5W-2</v>
      </c>
      <c r="T440" s="14" t="str">
        <f>IF(COUNTIF(Cycletime[Element Desc.],ProjectsDB[[#This Row],[Element Desc.]])&gt;0,"Found","Not Found")</f>
        <v>Found</v>
      </c>
    </row>
    <row r="441" spans="2:20" x14ac:dyDescent="0.25">
      <c r="B441" s="8" t="s">
        <v>1214</v>
      </c>
      <c r="C441" s="9" t="s">
        <v>697</v>
      </c>
      <c r="D441" s="9" t="s">
        <v>698</v>
      </c>
      <c r="E441" s="10">
        <v>3</v>
      </c>
      <c r="F441" s="9" t="s">
        <v>110</v>
      </c>
      <c r="G441" s="9" t="s">
        <v>965</v>
      </c>
      <c r="H441" s="11"/>
      <c r="I441" s="12"/>
      <c r="J441" s="12"/>
      <c r="K441" s="12"/>
      <c r="L441" s="12">
        <f t="array" ref="L441">IFERROR(LOOKUP(2^15,SEARCH({"40A","63A","80A","100A","125A","160A","200A","250A","400A","630A","800A","1000A","1250A","1600A","2000A","2500A","3200A","4000A","5000A","6300A"},UPPER(D441)),{40,63,80,100,125,160,200,250,400,630,800,1000,1250,1600,2000,2500,3200,4000,5000,6300}),0)</f>
        <v>3200</v>
      </c>
      <c r="M441" s="9" t="str">
        <f t="shared" si="31"/>
        <v>Joint Pack</v>
      </c>
      <c r="N441" s="9" t="str">
        <f t="shared" si="32"/>
        <v>AL</v>
      </c>
      <c r="O441" s="13" t="str">
        <f t="shared" si="33"/>
        <v>Silver</v>
      </c>
      <c r="P441" s="9" t="str">
        <f t="shared" si="34"/>
        <v>None</v>
      </c>
      <c r="Q441" s="9" t="str">
        <f t="shared" si="35"/>
        <v>5</v>
      </c>
      <c r="R4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1" s="14" t="str">
        <f>IF(ProjectsDB[[#This Row],[Item Type]]="Straight Plug-In",_xlfn.TEXTJOIN("-",TRUE,M441&amp;"-"&amp;_xlfn.LET(_xlpm.txt,ProjectsDB[[#This Row],[Assembly]],_xlpm.pos,FIND("SP",_xlpm.txt),_xlpm.pre,LEFT(_xlpm.txt,_xlpm.pos-1),IF(RIGHT(_xlpm.pre,3)="123","3PL",IF(RIGHT(_xlpm.pre,2)="12","2PL",IF(RIGHT(_xlpm.pre,1)="1","1PL","3PL")))),N441,O441,P441,Q441&amp;"W",R441),_xlfn.TEXTJOIN("-",TRUE,M441,N441,O441,P441,Q441&amp;"W",R441))</f>
        <v>Joint Pack-AL-Silver-None-5W-2</v>
      </c>
      <c r="T441" s="14" t="str">
        <f>IF(COUNTIF(Cycletime[Element Desc.],ProjectsDB[[#This Row],[Element Desc.]])&gt;0,"Found","Not Found")</f>
        <v>Found</v>
      </c>
    </row>
    <row r="442" spans="2:20" x14ac:dyDescent="0.25">
      <c r="B442" s="8" t="s">
        <v>1215</v>
      </c>
      <c r="C442" s="9" t="s">
        <v>1216</v>
      </c>
      <c r="D442" s="9" t="s">
        <v>1217</v>
      </c>
      <c r="E442" s="10">
        <v>1</v>
      </c>
      <c r="F442" s="9" t="s">
        <v>110</v>
      </c>
      <c r="G442" s="9" t="s">
        <v>965</v>
      </c>
      <c r="H442" s="11"/>
      <c r="I442" s="12">
        <v>880</v>
      </c>
      <c r="J442" s="12">
        <v>1185</v>
      </c>
      <c r="K442" s="12"/>
      <c r="L442" s="12">
        <f t="array" ref="L442">IFERROR(LOOKUP(2^15,SEARCH({"40A","63A","80A","100A","125A","160A","200A","250A","400A","630A","800A","1000A","1250A","1600A","2000A","2500A","3200A","4000A","5000A","6300A"},UPPER(D442)),{40,63,80,100,125,160,200,250,400,630,800,1000,1250,1600,2000,2500,3200,4000,5000,6300}),0)</f>
        <v>4000</v>
      </c>
      <c r="M442" s="9" t="str">
        <f t="shared" si="31"/>
        <v>Elbow Edge</v>
      </c>
      <c r="N442" s="9" t="str">
        <f t="shared" si="32"/>
        <v>AL</v>
      </c>
      <c r="O442" s="13" t="str">
        <f t="shared" si="33"/>
        <v>Silver</v>
      </c>
      <c r="P442" s="9" t="str">
        <f t="shared" si="34"/>
        <v>PET</v>
      </c>
      <c r="Q442" s="9" t="str">
        <f t="shared" si="35"/>
        <v>4</v>
      </c>
      <c r="R4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2" s="14" t="str">
        <f>IF(ProjectsDB[[#This Row],[Item Type]]="Straight Plug-In",_xlfn.TEXTJOIN("-",TRUE,M442&amp;"-"&amp;_xlfn.LET(_xlpm.txt,ProjectsDB[[#This Row],[Assembly]],_xlpm.pos,FIND("SP",_xlpm.txt),_xlpm.pre,LEFT(_xlpm.txt,_xlpm.pos-1),IF(RIGHT(_xlpm.pre,3)="123","3PL",IF(RIGHT(_xlpm.pre,2)="12","2PL",IF(RIGHT(_xlpm.pre,1)="1","1PL","3PL")))),N442,O442,P442,Q442&amp;"W",R442),_xlfn.TEXTJOIN("-",TRUE,M442,N442,O442,P442,Q442&amp;"W",R442))</f>
        <v>Elbow Edge-AL-Silver-PET-4W-2</v>
      </c>
      <c r="T442" s="14" t="str">
        <f>IF(COUNTIF(Cycletime[Element Desc.],ProjectsDB[[#This Row],[Element Desc.]])&gt;0,"Found","Not Found")</f>
        <v>Found</v>
      </c>
    </row>
    <row r="443" spans="2:20" x14ac:dyDescent="0.25">
      <c r="B443" s="8" t="s">
        <v>1218</v>
      </c>
      <c r="C443" s="9" t="s">
        <v>1219</v>
      </c>
      <c r="D443" s="9" t="s">
        <v>1220</v>
      </c>
      <c r="E443" s="10">
        <v>1</v>
      </c>
      <c r="F443" s="9" t="s">
        <v>110</v>
      </c>
      <c r="G443" s="9" t="s">
        <v>965</v>
      </c>
      <c r="H443" s="11"/>
      <c r="I443" s="12">
        <v>300</v>
      </c>
      <c r="J443" s="12">
        <v>740</v>
      </c>
      <c r="K443" s="12"/>
      <c r="L443" s="12">
        <f t="array" ref="L443">IFERROR(LOOKUP(2^15,SEARCH({"40A","63A","80A","100A","125A","160A","200A","250A","400A","630A","800A","1000A","1250A","1600A","2000A","2500A","3200A","4000A","5000A","6300A"},UPPER(D443)),{40,63,80,100,125,160,200,250,400,630,800,1000,1250,1600,2000,2500,3200,4000,5000,6300}),0)</f>
        <v>4000</v>
      </c>
      <c r="M443" s="9" t="str">
        <f t="shared" si="31"/>
        <v>Elbow Flat</v>
      </c>
      <c r="N443" s="9" t="str">
        <f t="shared" si="32"/>
        <v>AL</v>
      </c>
      <c r="O443" s="13" t="str">
        <f t="shared" si="33"/>
        <v>Silver</v>
      </c>
      <c r="P443" s="9" t="str">
        <f t="shared" si="34"/>
        <v>PET</v>
      </c>
      <c r="Q443" s="9" t="str">
        <f t="shared" si="35"/>
        <v>4</v>
      </c>
      <c r="R4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3" s="14" t="str">
        <f>IF(ProjectsDB[[#This Row],[Item Type]]="Straight Plug-In",_xlfn.TEXTJOIN("-",TRUE,M443&amp;"-"&amp;_xlfn.LET(_xlpm.txt,ProjectsDB[[#This Row],[Assembly]],_xlpm.pos,FIND("SP",_xlpm.txt),_xlpm.pre,LEFT(_xlpm.txt,_xlpm.pos-1),IF(RIGHT(_xlpm.pre,3)="123","3PL",IF(RIGHT(_xlpm.pre,2)="12","2PL",IF(RIGHT(_xlpm.pre,1)="1","1PL","3PL")))),N443,O443,P443,Q443&amp;"W",R443),_xlfn.TEXTJOIN("-",TRUE,M443,N443,O443,P443,Q443&amp;"W",R443))</f>
        <v>Elbow Flat-AL-Silver-PET-4W-2</v>
      </c>
      <c r="T443" s="14" t="str">
        <f>IF(COUNTIF(Cycletime[Element Desc.],ProjectsDB[[#This Row],[Element Desc.]])&gt;0,"Found","Not Found")</f>
        <v>Found</v>
      </c>
    </row>
    <row r="444" spans="2:20" x14ac:dyDescent="0.25">
      <c r="B444" s="8" t="s">
        <v>1221</v>
      </c>
      <c r="C444" s="9" t="s">
        <v>157</v>
      </c>
      <c r="D444" s="9" t="s">
        <v>158</v>
      </c>
      <c r="E444" s="10">
        <v>2</v>
      </c>
      <c r="F444" s="9" t="s">
        <v>110</v>
      </c>
      <c r="G444" s="9" t="s">
        <v>965</v>
      </c>
      <c r="H444" s="11"/>
      <c r="I444" s="12"/>
      <c r="J444" s="12"/>
      <c r="K444" s="12"/>
      <c r="L444" s="12">
        <f t="array" ref="L444">IFERROR(LOOKUP(2^15,SEARCH({"40A","63A","80A","100A","125A","160A","200A","250A","400A","630A","800A","1000A","1250A","1600A","2000A","2500A","3200A","4000A","5000A","6300A"},UPPER(D444)),{40,63,80,100,125,160,200,250,400,630,800,1000,1250,1600,2000,2500,3200,4000,5000,6300}),0)</f>
        <v>4000</v>
      </c>
      <c r="M444" s="9" t="str">
        <f t="shared" si="31"/>
        <v>Joint Pack</v>
      </c>
      <c r="N444" s="9" t="str">
        <f t="shared" si="32"/>
        <v>AL</v>
      </c>
      <c r="O444" s="13" t="str">
        <f t="shared" si="33"/>
        <v>Silver</v>
      </c>
      <c r="P444" s="9" t="str">
        <f t="shared" si="34"/>
        <v>None</v>
      </c>
      <c r="Q444" s="9" t="str">
        <f t="shared" si="35"/>
        <v>4</v>
      </c>
      <c r="R4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4" s="14" t="str">
        <f>IF(ProjectsDB[[#This Row],[Item Type]]="Straight Plug-In",_xlfn.TEXTJOIN("-",TRUE,M444&amp;"-"&amp;_xlfn.LET(_xlpm.txt,ProjectsDB[[#This Row],[Assembly]],_xlpm.pos,FIND("SP",_xlpm.txt),_xlpm.pre,LEFT(_xlpm.txt,_xlpm.pos-1),IF(RIGHT(_xlpm.pre,3)="123","3PL",IF(RIGHT(_xlpm.pre,2)="12","2PL",IF(RIGHT(_xlpm.pre,1)="1","1PL","3PL")))),N444,O444,P444,Q444&amp;"W",R444),_xlfn.TEXTJOIN("-",TRUE,M444,N444,O444,P444,Q444&amp;"W",R444))</f>
        <v>Joint Pack-AL-Silver-None-4W-2</v>
      </c>
      <c r="T444" s="14" t="str">
        <f>IF(COUNTIF(Cycletime[Element Desc.],ProjectsDB[[#This Row],[Element Desc.]])&gt;0,"Found","Not Found")</f>
        <v>Found</v>
      </c>
    </row>
    <row r="445" spans="2:20" x14ac:dyDescent="0.25">
      <c r="B445" s="8" t="s">
        <v>1222</v>
      </c>
      <c r="C445" s="9" t="s">
        <v>1223</v>
      </c>
      <c r="D445" s="9" t="s">
        <v>1224</v>
      </c>
      <c r="E445" s="10">
        <v>1</v>
      </c>
      <c r="F445" s="9" t="s">
        <v>110</v>
      </c>
      <c r="G445" s="9" t="s">
        <v>965</v>
      </c>
      <c r="H445" s="11"/>
      <c r="I445" s="12">
        <v>300</v>
      </c>
      <c r="J445" s="12">
        <v>390</v>
      </c>
      <c r="K445" s="12"/>
      <c r="L445" s="12">
        <f t="array" ref="L445">IFERROR(LOOKUP(2^15,SEARCH({"40A","63A","80A","100A","125A","160A","200A","250A","400A","630A","800A","1000A","1250A","1600A","2000A","2500A","3200A","4000A","5000A","6300A"},UPPER(D445)),{40,63,80,100,125,160,200,250,400,630,800,1000,1250,1600,2000,2500,3200,4000,5000,6300}),0)</f>
        <v>4000</v>
      </c>
      <c r="M445" s="9" t="str">
        <f t="shared" si="31"/>
        <v>Elbow Flat</v>
      </c>
      <c r="N445" s="9" t="str">
        <f t="shared" si="32"/>
        <v>AL</v>
      </c>
      <c r="O445" s="13" t="str">
        <f t="shared" si="33"/>
        <v>Silver</v>
      </c>
      <c r="P445" s="9" t="str">
        <f t="shared" si="34"/>
        <v>PET</v>
      </c>
      <c r="Q445" s="9" t="str">
        <f t="shared" si="35"/>
        <v>4</v>
      </c>
      <c r="R4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5" s="14" t="str">
        <f>IF(ProjectsDB[[#This Row],[Item Type]]="Straight Plug-In",_xlfn.TEXTJOIN("-",TRUE,M445&amp;"-"&amp;_xlfn.LET(_xlpm.txt,ProjectsDB[[#This Row],[Assembly]],_xlpm.pos,FIND("SP",_xlpm.txt),_xlpm.pre,LEFT(_xlpm.txt,_xlpm.pos-1),IF(RIGHT(_xlpm.pre,3)="123","3PL",IF(RIGHT(_xlpm.pre,2)="12","2PL",IF(RIGHT(_xlpm.pre,1)="1","1PL","3PL")))),N445,O445,P445,Q445&amp;"W",R445),_xlfn.TEXTJOIN("-",TRUE,M445,N445,O445,P445,Q445&amp;"W",R445))</f>
        <v>Elbow Flat-AL-Silver-PET-4W-2</v>
      </c>
      <c r="T445" s="14" t="str">
        <f>IF(COUNTIF(Cycletime[Element Desc.],ProjectsDB[[#This Row],[Element Desc.]])&gt;0,"Found","Not Found")</f>
        <v>Found</v>
      </c>
    </row>
    <row r="446" spans="2:20" x14ac:dyDescent="0.25">
      <c r="B446" s="8" t="s">
        <v>1225</v>
      </c>
      <c r="C446" s="9" t="s">
        <v>1226</v>
      </c>
      <c r="D446" s="9" t="s">
        <v>1227</v>
      </c>
      <c r="E446" s="10">
        <v>1</v>
      </c>
      <c r="F446" s="9" t="s">
        <v>110</v>
      </c>
      <c r="G446" s="9" t="s">
        <v>965</v>
      </c>
      <c r="H446" s="11"/>
      <c r="I446" s="12">
        <v>860</v>
      </c>
      <c r="J446" s="12">
        <v>865</v>
      </c>
      <c r="K446" s="12"/>
      <c r="L446" s="12">
        <f t="array" ref="L446">IFERROR(LOOKUP(2^15,SEARCH({"40A","63A","80A","100A","125A","160A","200A","250A","400A","630A","800A","1000A","1250A","1600A","2000A","2500A","3200A","4000A","5000A","6300A"},UPPER(D446)),{40,63,80,100,125,160,200,250,400,630,800,1000,1250,1600,2000,2500,3200,4000,5000,6300}),0)</f>
        <v>4000</v>
      </c>
      <c r="M446" s="9" t="str">
        <f t="shared" si="31"/>
        <v>Elbow Edge</v>
      </c>
      <c r="N446" s="9" t="str">
        <f t="shared" si="32"/>
        <v>AL</v>
      </c>
      <c r="O446" s="13" t="str">
        <f t="shared" si="33"/>
        <v>Silver</v>
      </c>
      <c r="P446" s="9" t="str">
        <f t="shared" si="34"/>
        <v>PET</v>
      </c>
      <c r="Q446" s="9" t="str">
        <f t="shared" si="35"/>
        <v>4</v>
      </c>
      <c r="R4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6" s="14" t="str">
        <f>IF(ProjectsDB[[#This Row],[Item Type]]="Straight Plug-In",_xlfn.TEXTJOIN("-",TRUE,M446&amp;"-"&amp;_xlfn.LET(_xlpm.txt,ProjectsDB[[#This Row],[Assembly]],_xlpm.pos,FIND("SP",_xlpm.txt),_xlpm.pre,LEFT(_xlpm.txt,_xlpm.pos-1),IF(RIGHT(_xlpm.pre,3)="123","3PL",IF(RIGHT(_xlpm.pre,2)="12","2PL",IF(RIGHT(_xlpm.pre,1)="1","1PL","3PL")))),N446,O446,P446,Q446&amp;"W",R446),_xlfn.TEXTJOIN("-",TRUE,M446,N446,O446,P446,Q446&amp;"W",R446))</f>
        <v>Elbow Edge-AL-Silver-PET-4W-2</v>
      </c>
      <c r="T446" s="14" t="str">
        <f>IF(COUNTIF(Cycletime[Element Desc.],ProjectsDB[[#This Row],[Element Desc.]])&gt;0,"Found","Not Found")</f>
        <v>Found</v>
      </c>
    </row>
    <row r="447" spans="2:20" x14ac:dyDescent="0.25">
      <c r="B447" s="8" t="s">
        <v>1228</v>
      </c>
      <c r="C447" s="9" t="s">
        <v>157</v>
      </c>
      <c r="D447" s="9" t="s">
        <v>158</v>
      </c>
      <c r="E447" s="10">
        <v>2</v>
      </c>
      <c r="F447" s="9" t="s">
        <v>110</v>
      </c>
      <c r="G447" s="9" t="s">
        <v>965</v>
      </c>
      <c r="H447" s="11"/>
      <c r="I447" s="12"/>
      <c r="J447" s="12"/>
      <c r="K447" s="12"/>
      <c r="L447" s="12">
        <f t="array" ref="L447">IFERROR(LOOKUP(2^15,SEARCH({"40A","63A","80A","100A","125A","160A","200A","250A","400A","630A","800A","1000A","1250A","1600A","2000A","2500A","3200A","4000A","5000A","6300A"},UPPER(D447)),{40,63,80,100,125,160,200,250,400,630,800,1000,1250,1600,2000,2500,3200,4000,5000,6300}),0)</f>
        <v>4000</v>
      </c>
      <c r="M447" s="9" t="str">
        <f t="shared" si="31"/>
        <v>Joint Pack</v>
      </c>
      <c r="N447" s="9" t="str">
        <f t="shared" si="32"/>
        <v>AL</v>
      </c>
      <c r="O447" s="13" t="str">
        <f t="shared" si="33"/>
        <v>Silver</v>
      </c>
      <c r="P447" s="9" t="str">
        <f t="shared" si="34"/>
        <v>None</v>
      </c>
      <c r="Q447" s="9" t="str">
        <f t="shared" si="35"/>
        <v>4</v>
      </c>
      <c r="R4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7" s="14" t="str">
        <f>IF(ProjectsDB[[#This Row],[Item Type]]="Straight Plug-In",_xlfn.TEXTJOIN("-",TRUE,M447&amp;"-"&amp;_xlfn.LET(_xlpm.txt,ProjectsDB[[#This Row],[Assembly]],_xlpm.pos,FIND("SP",_xlpm.txt),_xlpm.pre,LEFT(_xlpm.txt,_xlpm.pos-1),IF(RIGHT(_xlpm.pre,3)="123","3PL",IF(RIGHT(_xlpm.pre,2)="12","2PL",IF(RIGHT(_xlpm.pre,1)="1","1PL","3PL")))),N447,O447,P447,Q447&amp;"W",R447),_xlfn.TEXTJOIN("-",TRUE,M447,N447,O447,P447,Q447&amp;"W",R447))</f>
        <v>Joint Pack-AL-Silver-None-4W-2</v>
      </c>
      <c r="T447" s="14" t="str">
        <f>IF(COUNTIF(Cycletime[Element Desc.],ProjectsDB[[#This Row],[Element Desc.]])&gt;0,"Found","Not Found")</f>
        <v>Found</v>
      </c>
    </row>
    <row r="448" spans="2:20" x14ac:dyDescent="0.25">
      <c r="B448" s="8" t="s">
        <v>1229</v>
      </c>
      <c r="C448" s="9" t="s">
        <v>1230</v>
      </c>
      <c r="D448" s="9" t="s">
        <v>1231</v>
      </c>
      <c r="E448" s="10">
        <v>1</v>
      </c>
      <c r="F448" s="9" t="s">
        <v>110</v>
      </c>
      <c r="G448" s="9" t="s">
        <v>1232</v>
      </c>
      <c r="H448" s="11"/>
      <c r="I448" s="12">
        <v>300</v>
      </c>
      <c r="J448" s="12">
        <v>705</v>
      </c>
      <c r="K448" s="12">
        <v>300</v>
      </c>
      <c r="L448" s="12">
        <f t="array" ref="L448">IFERROR(LOOKUP(2^15,SEARCH({"40A","63A","80A","100A","125A","160A","200A","250A","400A","630A","800A","1000A","1250A","1600A","2000A","2500A","3200A","4000A","5000A","6300A"},UPPER(D448)),{40,63,80,100,125,160,200,250,400,630,800,1000,1250,1600,2000,2500,3200,4000,5000,6300}),0)</f>
        <v>800</v>
      </c>
      <c r="M448" s="9" t="str">
        <f t="shared" si="31"/>
        <v>Z-Unit Flat</v>
      </c>
      <c r="N448" s="9" t="str">
        <f t="shared" si="32"/>
        <v>AL</v>
      </c>
      <c r="O448" s="13" t="str">
        <f t="shared" si="33"/>
        <v>Silver</v>
      </c>
      <c r="P448" s="9" t="str">
        <f t="shared" si="34"/>
        <v>PET</v>
      </c>
      <c r="Q448" s="9" t="str">
        <f t="shared" si="35"/>
        <v>5</v>
      </c>
      <c r="R4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8" s="14" t="str">
        <f>IF(ProjectsDB[[#This Row],[Item Type]]="Straight Plug-In",_xlfn.TEXTJOIN("-",TRUE,M448&amp;"-"&amp;_xlfn.LET(_xlpm.txt,ProjectsDB[[#This Row],[Assembly]],_xlpm.pos,FIND("SP",_xlpm.txt),_xlpm.pre,LEFT(_xlpm.txt,_xlpm.pos-1),IF(RIGHT(_xlpm.pre,3)="123","3PL",IF(RIGHT(_xlpm.pre,2)="12","2PL",IF(RIGHT(_xlpm.pre,1)="1","1PL","3PL")))),N448,O448,P448,Q448&amp;"W",R448),_xlfn.TEXTJOIN("-",TRUE,M448,N448,O448,P448,Q448&amp;"W",R448))</f>
        <v>Z-Unit Flat-AL-Silver-PET-5W-1</v>
      </c>
      <c r="T448" s="14" t="str">
        <f>IF(COUNTIF(Cycletime[Element Desc.],ProjectsDB[[#This Row],[Element Desc.]])&gt;0,"Found","Not Found")</f>
        <v>Found</v>
      </c>
    </row>
    <row r="449" spans="2:20" x14ac:dyDescent="0.25">
      <c r="B449" s="8" t="s">
        <v>1233</v>
      </c>
      <c r="C449" s="9" t="s">
        <v>1234</v>
      </c>
      <c r="D449" s="9" t="s">
        <v>1235</v>
      </c>
      <c r="E449" s="10">
        <v>1</v>
      </c>
      <c r="F449" s="9" t="s">
        <v>110</v>
      </c>
      <c r="G449" s="9" t="s">
        <v>1232</v>
      </c>
      <c r="H449" s="11"/>
      <c r="I449" s="12">
        <v>650</v>
      </c>
      <c r="J449" s="12">
        <v>650</v>
      </c>
      <c r="K449" s="12"/>
      <c r="L449" s="12">
        <f t="array" ref="L449">IFERROR(LOOKUP(2^15,SEARCH({"40A","63A","80A","100A","125A","160A","200A","250A","400A","630A","800A","1000A","1250A","1600A","2000A","2500A","3200A","4000A","5000A","6300A"},UPPER(D449)),{40,63,80,100,125,160,200,250,400,630,800,1000,1250,1600,2000,2500,3200,4000,5000,6300}),0)</f>
        <v>800</v>
      </c>
      <c r="M449" s="9" t="str">
        <f t="shared" si="31"/>
        <v>Elbow Edge</v>
      </c>
      <c r="N449" s="9" t="str">
        <f t="shared" si="32"/>
        <v>AL</v>
      </c>
      <c r="O449" s="13" t="str">
        <f t="shared" si="33"/>
        <v>Silver</v>
      </c>
      <c r="P449" s="9" t="str">
        <f t="shared" si="34"/>
        <v>PET</v>
      </c>
      <c r="Q449" s="9" t="str">
        <f t="shared" si="35"/>
        <v>5</v>
      </c>
      <c r="R4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9" s="14" t="str">
        <f>IF(ProjectsDB[[#This Row],[Item Type]]="Straight Plug-In",_xlfn.TEXTJOIN("-",TRUE,M449&amp;"-"&amp;_xlfn.LET(_xlpm.txt,ProjectsDB[[#This Row],[Assembly]],_xlpm.pos,FIND("SP",_xlpm.txt),_xlpm.pre,LEFT(_xlpm.txt,_xlpm.pos-1),IF(RIGHT(_xlpm.pre,3)="123","3PL",IF(RIGHT(_xlpm.pre,2)="12","2PL",IF(RIGHT(_xlpm.pre,1)="1","1PL","3PL")))),N449,O449,P449,Q449&amp;"W",R449),_xlfn.TEXTJOIN("-",TRUE,M449,N449,O449,P449,Q449&amp;"W",R449))</f>
        <v>Elbow Edge-AL-Silver-PET-5W-1</v>
      </c>
      <c r="T449" s="14" t="str">
        <f>IF(COUNTIF(Cycletime[Element Desc.],ProjectsDB[[#This Row],[Element Desc.]])&gt;0,"Found","Not Found")</f>
        <v>Found</v>
      </c>
    </row>
    <row r="450" spans="2:20" x14ac:dyDescent="0.25">
      <c r="B450" s="8" t="s">
        <v>1236</v>
      </c>
      <c r="C450" s="9" t="s">
        <v>1237</v>
      </c>
      <c r="D450" s="9" t="s">
        <v>1238</v>
      </c>
      <c r="E450" s="10">
        <v>1</v>
      </c>
      <c r="F450" s="9" t="s">
        <v>110</v>
      </c>
      <c r="G450" s="9" t="s">
        <v>1232</v>
      </c>
      <c r="H450" s="11"/>
      <c r="I450" s="12">
        <v>960</v>
      </c>
      <c r="J450" s="12"/>
      <c r="K450" s="12"/>
      <c r="L450" s="12">
        <f t="array" ref="L450">IFERROR(LOOKUP(2^15,SEARCH({"40A","63A","80A","100A","125A","160A","200A","250A","400A","630A","800A","1000A","1250A","1600A","2000A","2500A","3200A","4000A","5000A","6300A"},UPPER(D450)),{40,63,80,100,125,160,200,250,400,630,800,1000,1250,1600,2000,2500,3200,4000,5000,6300}),0)</f>
        <v>800</v>
      </c>
      <c r="M450" s="9" t="str">
        <f t="shared" si="31"/>
        <v>Straight Feeder</v>
      </c>
      <c r="N450" s="9" t="str">
        <f t="shared" si="32"/>
        <v>AL</v>
      </c>
      <c r="O450" s="13" t="str">
        <f t="shared" si="33"/>
        <v>Silver</v>
      </c>
      <c r="P450" s="9" t="str">
        <f t="shared" si="34"/>
        <v>PET</v>
      </c>
      <c r="Q450" s="9" t="str">
        <f t="shared" si="35"/>
        <v>5</v>
      </c>
      <c r="R4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0" s="14" t="str">
        <f>IF(ProjectsDB[[#This Row],[Item Type]]="Straight Plug-In",_xlfn.TEXTJOIN("-",TRUE,M450&amp;"-"&amp;_xlfn.LET(_xlpm.txt,ProjectsDB[[#This Row],[Assembly]],_xlpm.pos,FIND("SP",_xlpm.txt),_xlpm.pre,LEFT(_xlpm.txt,_xlpm.pos-1),IF(RIGHT(_xlpm.pre,3)="123","3PL",IF(RIGHT(_xlpm.pre,2)="12","2PL",IF(RIGHT(_xlpm.pre,1)="1","1PL","3PL")))),N450,O450,P450,Q450&amp;"W",R450),_xlfn.TEXTJOIN("-",TRUE,M450,N450,O450,P450,Q450&amp;"W",R450))</f>
        <v>Straight Feeder-AL-Silver-PET-5W-1</v>
      </c>
      <c r="T450" s="14" t="str">
        <f>IF(COUNTIF(Cycletime[Element Desc.],ProjectsDB[[#This Row],[Element Desc.]])&gt;0,"Found","Not Found")</f>
        <v>Found</v>
      </c>
    </row>
    <row r="451" spans="2:20" x14ac:dyDescent="0.25">
      <c r="B451" s="8" t="s">
        <v>1239</v>
      </c>
      <c r="C451" s="9" t="s">
        <v>1240</v>
      </c>
      <c r="D451" s="9" t="s">
        <v>1241</v>
      </c>
      <c r="E451" s="10">
        <v>1</v>
      </c>
      <c r="F451" s="9" t="s">
        <v>110</v>
      </c>
      <c r="G451" s="9" t="s">
        <v>1232</v>
      </c>
      <c r="H451" s="11"/>
      <c r="I451" s="12">
        <v>400</v>
      </c>
      <c r="J451" s="12">
        <v>500</v>
      </c>
      <c r="K451" s="12">
        <v>400</v>
      </c>
      <c r="L451" s="12">
        <f t="array" ref="L451">IFERROR(LOOKUP(2^15,SEARCH({"40A","63A","80A","100A","125A","160A","200A","250A","400A","630A","800A","1000A","1250A","1600A","2000A","2500A","3200A","4000A","5000A","6300A"},UPPER(D451)),{40,63,80,100,125,160,200,250,400,630,800,1000,1250,1600,2000,2500,3200,4000,5000,6300}),0)</f>
        <v>800</v>
      </c>
      <c r="M451" s="9" t="str">
        <f t="shared" si="31"/>
        <v>Z-Unit Flat</v>
      </c>
      <c r="N451" s="9" t="str">
        <f t="shared" si="32"/>
        <v>AL</v>
      </c>
      <c r="O451" s="13" t="str">
        <f t="shared" si="33"/>
        <v>Silver</v>
      </c>
      <c r="P451" s="9" t="str">
        <f t="shared" si="34"/>
        <v>PET</v>
      </c>
      <c r="Q451" s="9" t="str">
        <f t="shared" si="35"/>
        <v>5</v>
      </c>
      <c r="R4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1" s="14" t="str">
        <f>IF(ProjectsDB[[#This Row],[Item Type]]="Straight Plug-In",_xlfn.TEXTJOIN("-",TRUE,M451&amp;"-"&amp;_xlfn.LET(_xlpm.txt,ProjectsDB[[#This Row],[Assembly]],_xlpm.pos,FIND("SP",_xlpm.txt),_xlpm.pre,LEFT(_xlpm.txt,_xlpm.pos-1),IF(RIGHT(_xlpm.pre,3)="123","3PL",IF(RIGHT(_xlpm.pre,2)="12","2PL",IF(RIGHT(_xlpm.pre,1)="1","1PL","3PL")))),N451,O451,P451,Q451&amp;"W",R451),_xlfn.TEXTJOIN("-",TRUE,M451,N451,O451,P451,Q451&amp;"W",R451))</f>
        <v>Z-Unit Flat-AL-Silver-PET-5W-1</v>
      </c>
      <c r="T451" s="14" t="str">
        <f>IF(COUNTIF(Cycletime[Element Desc.],ProjectsDB[[#This Row],[Element Desc.]])&gt;0,"Found","Not Found")</f>
        <v>Found</v>
      </c>
    </row>
    <row r="452" spans="2:20" x14ac:dyDescent="0.25">
      <c r="B452" s="8" t="s">
        <v>1242</v>
      </c>
      <c r="C452" s="9" t="s">
        <v>1243</v>
      </c>
      <c r="D452" s="9" t="s">
        <v>1244</v>
      </c>
      <c r="E452" s="10">
        <v>1</v>
      </c>
      <c r="F452" s="9" t="s">
        <v>110</v>
      </c>
      <c r="G452" s="9" t="s">
        <v>1232</v>
      </c>
      <c r="H452" s="11"/>
      <c r="I452" s="12">
        <v>300</v>
      </c>
      <c r="J452" s="12">
        <v>960</v>
      </c>
      <c r="K452" s="12">
        <v>300</v>
      </c>
      <c r="L452" s="12">
        <f t="array" ref="L452">IFERROR(LOOKUP(2^15,SEARCH({"40A","63A","80A","100A","125A","160A","200A","250A","400A","630A","800A","1000A","1250A","1600A","2000A","2500A","3200A","4000A","5000A","6300A"},UPPER(D452)),{40,63,80,100,125,160,200,250,400,630,800,1000,1250,1600,2000,2500,3200,4000,5000,6300}),0)</f>
        <v>800</v>
      </c>
      <c r="M452" s="9" t="str">
        <f t="shared" ref="M452:M515" si="36">_xlfn.LET(_xlpm.d,UPPER(TRIM(SUBSTITUTE(SUBSTITUTE(D452,CHAR(160),"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Z-Unit Flat</v>
      </c>
      <c r="N452" s="9" t="str">
        <f t="shared" ref="N452:N515" si="37">IF(ISNUMBER(SEARCH("CU",D452)),"CU",IF(ISNUMBER(SEARCH("AL",D452)),"AL",IF(ISNUMBER(SEARCH("Copper",D452)),"CU","SH")))</f>
        <v>AL</v>
      </c>
      <c r="O452" s="13" t="str">
        <f t="shared" ref="O452:O515" si="38">IF(ISNUMBER(SEARCH("Silver",D452)),"Silver",IF(ISNUMBER(SEARCH("Tin",D452)),"Tin","None"))</f>
        <v>Silver</v>
      </c>
      <c r="P452" s="9" t="str">
        <f t="shared" ref="P452:P515" si="39">IF(ISNUMBER(SEARCH("Epoxy",D452)),"Epoxy",IF(ISNUMBER(SEARCH("PET",D452)),"PET","None"))</f>
        <v>PET</v>
      </c>
      <c r="Q452" s="9" t="str">
        <f t="shared" ref="Q452:Q515" si="40">IF(ISNUMBER(SEARCH("3-Wire",D452)),"3",IF(ISNUMBER(SEARCH("4-Wire",D452)),"4",IF(ISNUMBER(SEARCH("5-Wire",D452)),"5",IF(ISNUMBER(SEARCH("6-Wire",D452)),"6","0"))))</f>
        <v>5</v>
      </c>
      <c r="R4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2" s="14" t="str">
        <f>IF(ProjectsDB[[#This Row],[Item Type]]="Straight Plug-In",_xlfn.TEXTJOIN("-",TRUE,M452&amp;"-"&amp;_xlfn.LET(_xlpm.txt,ProjectsDB[[#This Row],[Assembly]],_xlpm.pos,FIND("SP",_xlpm.txt),_xlpm.pre,LEFT(_xlpm.txt,_xlpm.pos-1),IF(RIGHT(_xlpm.pre,3)="123","3PL",IF(RIGHT(_xlpm.pre,2)="12","2PL",IF(RIGHT(_xlpm.pre,1)="1","1PL","3PL")))),N452,O452,P452,Q452&amp;"W",R452),_xlfn.TEXTJOIN("-",TRUE,M452,N452,O452,P452,Q452&amp;"W",R452))</f>
        <v>Z-Unit Flat-AL-Silver-PET-5W-1</v>
      </c>
      <c r="T452" s="14" t="str">
        <f>IF(COUNTIF(Cycletime[Element Desc.],ProjectsDB[[#This Row],[Element Desc.]])&gt;0,"Found","Not Found")</f>
        <v>Found</v>
      </c>
    </row>
    <row r="453" spans="2:20" x14ac:dyDescent="0.25">
      <c r="B453" s="8" t="s">
        <v>1245</v>
      </c>
      <c r="C453" s="9" t="s">
        <v>1246</v>
      </c>
      <c r="D453" s="9" t="s">
        <v>1247</v>
      </c>
      <c r="E453" s="10">
        <v>1</v>
      </c>
      <c r="F453" s="9" t="s">
        <v>110</v>
      </c>
      <c r="G453" s="9" t="s">
        <v>1232</v>
      </c>
      <c r="H453" s="11"/>
      <c r="I453" s="12">
        <v>635</v>
      </c>
      <c r="J453" s="12">
        <v>150</v>
      </c>
      <c r="K453" s="12">
        <v>635</v>
      </c>
      <c r="L453" s="12">
        <f t="array" ref="L453">IFERROR(LOOKUP(2^15,SEARCH({"40A","63A","80A","100A","125A","160A","200A","250A","400A","630A","800A","1000A","1250A","1600A","2000A","2500A","3200A","4000A","5000A","6300A"},UPPER(D453)),{40,63,80,100,125,160,200,250,400,630,800,1000,1250,1600,2000,2500,3200,4000,5000,6300}),0)</f>
        <v>800</v>
      </c>
      <c r="M453" s="9" t="str">
        <f t="shared" si="36"/>
        <v>Z-Unit Flat</v>
      </c>
      <c r="N453" s="9" t="str">
        <f t="shared" si="37"/>
        <v>AL</v>
      </c>
      <c r="O453" s="13" t="str">
        <f t="shared" si="38"/>
        <v>Silver</v>
      </c>
      <c r="P453" s="9" t="str">
        <f t="shared" si="39"/>
        <v>PET</v>
      </c>
      <c r="Q453" s="9" t="str">
        <f t="shared" si="40"/>
        <v>5</v>
      </c>
      <c r="R4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3" s="14" t="str">
        <f>IF(ProjectsDB[[#This Row],[Item Type]]="Straight Plug-In",_xlfn.TEXTJOIN("-",TRUE,M453&amp;"-"&amp;_xlfn.LET(_xlpm.txt,ProjectsDB[[#This Row],[Assembly]],_xlpm.pos,FIND("SP",_xlpm.txt),_xlpm.pre,LEFT(_xlpm.txt,_xlpm.pos-1),IF(RIGHT(_xlpm.pre,3)="123","3PL",IF(RIGHT(_xlpm.pre,2)="12","2PL",IF(RIGHT(_xlpm.pre,1)="1","1PL","3PL")))),N453,O453,P453,Q453&amp;"W",R453),_xlfn.TEXTJOIN("-",TRUE,M453,N453,O453,P453,Q453&amp;"W",R453))</f>
        <v>Z-Unit Flat-AL-Silver-PET-5W-1</v>
      </c>
      <c r="T453" s="14" t="str">
        <f>IF(COUNTIF(Cycletime[Element Desc.],ProjectsDB[[#This Row],[Element Desc.]])&gt;0,"Found","Not Found")</f>
        <v>Found</v>
      </c>
    </row>
    <row r="454" spans="2:20" x14ac:dyDescent="0.25">
      <c r="B454" s="8" t="s">
        <v>1248</v>
      </c>
      <c r="C454" s="9" t="s">
        <v>1249</v>
      </c>
      <c r="D454" s="9" t="s">
        <v>1250</v>
      </c>
      <c r="E454" s="10">
        <v>1</v>
      </c>
      <c r="F454" s="9" t="s">
        <v>110</v>
      </c>
      <c r="G454" s="9" t="s">
        <v>1232</v>
      </c>
      <c r="H454" s="11"/>
      <c r="I454" s="12">
        <v>1220</v>
      </c>
      <c r="J454" s="12"/>
      <c r="K454" s="12"/>
      <c r="L454" s="12">
        <f t="array" ref="L454">IFERROR(LOOKUP(2^15,SEARCH({"40A","63A","80A","100A","125A","160A","200A","250A","400A","630A","800A","1000A","1250A","1600A","2000A","2500A","3200A","4000A","5000A","6300A"},UPPER(D454)),{40,63,80,100,125,160,200,250,400,630,800,1000,1250,1600,2000,2500,3200,4000,5000,6300}),0)</f>
        <v>800</v>
      </c>
      <c r="M454" s="9" t="str">
        <f t="shared" si="36"/>
        <v>Straight Feeder</v>
      </c>
      <c r="N454" s="9" t="str">
        <f t="shared" si="37"/>
        <v>AL</v>
      </c>
      <c r="O454" s="13" t="str">
        <f t="shared" si="38"/>
        <v>Silver</v>
      </c>
      <c r="P454" s="9" t="str">
        <f t="shared" si="39"/>
        <v>PET</v>
      </c>
      <c r="Q454" s="9" t="str">
        <f t="shared" si="40"/>
        <v>5</v>
      </c>
      <c r="R4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4" s="14" t="str">
        <f>IF(ProjectsDB[[#This Row],[Item Type]]="Straight Plug-In",_xlfn.TEXTJOIN("-",TRUE,M454&amp;"-"&amp;_xlfn.LET(_xlpm.txt,ProjectsDB[[#This Row],[Assembly]],_xlpm.pos,FIND("SP",_xlpm.txt),_xlpm.pre,LEFT(_xlpm.txt,_xlpm.pos-1),IF(RIGHT(_xlpm.pre,3)="123","3PL",IF(RIGHT(_xlpm.pre,2)="12","2PL",IF(RIGHT(_xlpm.pre,1)="1","1PL","3PL")))),N454,O454,P454,Q454&amp;"W",R454),_xlfn.TEXTJOIN("-",TRUE,M454,N454,O454,P454,Q454&amp;"W",R454))</f>
        <v>Straight Feeder-AL-Silver-PET-5W-1</v>
      </c>
      <c r="T454" s="14" t="str">
        <f>IF(COUNTIF(Cycletime[Element Desc.],ProjectsDB[[#This Row],[Element Desc.]])&gt;0,"Found","Not Found")</f>
        <v>Found</v>
      </c>
    </row>
    <row r="455" spans="2:20" x14ac:dyDescent="0.25">
      <c r="B455" s="8" t="s">
        <v>1251</v>
      </c>
      <c r="C455" s="9" t="s">
        <v>1252</v>
      </c>
      <c r="D455" s="9" t="s">
        <v>1253</v>
      </c>
      <c r="E455" s="10">
        <v>1</v>
      </c>
      <c r="F455" s="9" t="s">
        <v>110</v>
      </c>
      <c r="G455" s="9" t="s">
        <v>1232</v>
      </c>
      <c r="H455" s="11"/>
      <c r="I455" s="12">
        <v>800</v>
      </c>
      <c r="J455" s="12">
        <v>980</v>
      </c>
      <c r="K455" s="12">
        <v>800</v>
      </c>
      <c r="L455" s="12">
        <f t="array" ref="L455">IFERROR(LOOKUP(2^15,SEARCH({"40A","63A","80A","100A","125A","160A","200A","250A","400A","630A","800A","1000A","1250A","1600A","2000A","2500A","3200A","4000A","5000A","6300A"},UPPER(D455)),{40,63,80,100,125,160,200,250,400,630,800,1000,1250,1600,2000,2500,3200,4000,5000,6300}),0)</f>
        <v>800</v>
      </c>
      <c r="M455" s="9" t="str">
        <f t="shared" si="36"/>
        <v>Z-Unit Flat</v>
      </c>
      <c r="N455" s="9" t="str">
        <f t="shared" si="37"/>
        <v>AL</v>
      </c>
      <c r="O455" s="13" t="str">
        <f t="shared" si="38"/>
        <v>Silver</v>
      </c>
      <c r="P455" s="9" t="str">
        <f t="shared" si="39"/>
        <v>PET</v>
      </c>
      <c r="Q455" s="9" t="str">
        <f t="shared" si="40"/>
        <v>5</v>
      </c>
      <c r="R4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5" s="14" t="str">
        <f>IF(ProjectsDB[[#This Row],[Item Type]]="Straight Plug-In",_xlfn.TEXTJOIN("-",TRUE,M455&amp;"-"&amp;_xlfn.LET(_xlpm.txt,ProjectsDB[[#This Row],[Assembly]],_xlpm.pos,FIND("SP",_xlpm.txt),_xlpm.pre,LEFT(_xlpm.txt,_xlpm.pos-1),IF(RIGHT(_xlpm.pre,3)="123","3PL",IF(RIGHT(_xlpm.pre,2)="12","2PL",IF(RIGHT(_xlpm.pre,1)="1","1PL","3PL")))),N455,O455,P455,Q455&amp;"W",R455),_xlfn.TEXTJOIN("-",TRUE,M455,N455,O455,P455,Q455&amp;"W",R455))</f>
        <v>Z-Unit Flat-AL-Silver-PET-5W-1</v>
      </c>
      <c r="T455" s="14" t="str">
        <f>IF(COUNTIF(Cycletime[Element Desc.],ProjectsDB[[#This Row],[Element Desc.]])&gt;0,"Found","Not Found")</f>
        <v>Found</v>
      </c>
    </row>
    <row r="456" spans="2:20" x14ac:dyDescent="0.25">
      <c r="B456" s="8" t="s">
        <v>1254</v>
      </c>
      <c r="C456" s="9" t="s">
        <v>459</v>
      </c>
      <c r="D456" s="9" t="s">
        <v>460</v>
      </c>
      <c r="E456" s="10">
        <v>8</v>
      </c>
      <c r="F456" s="9" t="s">
        <v>110</v>
      </c>
      <c r="G456" s="9" t="s">
        <v>1232</v>
      </c>
      <c r="H456" s="11"/>
      <c r="I456" s="12"/>
      <c r="J456" s="12"/>
      <c r="K456" s="12"/>
      <c r="L456" s="12">
        <f t="array" ref="L456">IFERROR(LOOKUP(2^15,SEARCH({"40A","63A","80A","100A","125A","160A","200A","250A","400A","630A","800A","1000A","1250A","1600A","2000A","2500A","3200A","4000A","5000A","6300A"},UPPER(D456)),{40,63,80,100,125,160,200,250,400,630,800,1000,1250,1600,2000,2500,3200,4000,5000,6300}),0)</f>
        <v>800</v>
      </c>
      <c r="M456" s="9" t="str">
        <f t="shared" si="36"/>
        <v>Joint Pack</v>
      </c>
      <c r="N456" s="9" t="str">
        <f t="shared" si="37"/>
        <v>AL</v>
      </c>
      <c r="O456" s="13" t="str">
        <f t="shared" si="38"/>
        <v>Silver</v>
      </c>
      <c r="P456" s="9" t="str">
        <f t="shared" si="39"/>
        <v>None</v>
      </c>
      <c r="Q456" s="9" t="str">
        <f t="shared" si="40"/>
        <v>5</v>
      </c>
      <c r="R4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6" s="14" t="str">
        <f>IF(ProjectsDB[[#This Row],[Item Type]]="Straight Plug-In",_xlfn.TEXTJOIN("-",TRUE,M456&amp;"-"&amp;_xlfn.LET(_xlpm.txt,ProjectsDB[[#This Row],[Assembly]],_xlpm.pos,FIND("SP",_xlpm.txt),_xlpm.pre,LEFT(_xlpm.txt,_xlpm.pos-1),IF(RIGHT(_xlpm.pre,3)="123","3PL",IF(RIGHT(_xlpm.pre,2)="12","2PL",IF(RIGHT(_xlpm.pre,1)="1","1PL","3PL")))),N456,O456,P456,Q456&amp;"W",R456),_xlfn.TEXTJOIN("-",TRUE,M456,N456,O456,P456,Q456&amp;"W",R456))</f>
        <v>Joint Pack-AL-Silver-None-5W-1</v>
      </c>
      <c r="T456" s="14" t="str">
        <f>IF(COUNTIF(Cycletime[Element Desc.],ProjectsDB[[#This Row],[Element Desc.]])&gt;0,"Found","Not Found")</f>
        <v>Found</v>
      </c>
    </row>
    <row r="457" spans="2:20" x14ac:dyDescent="0.25">
      <c r="B457" s="8" t="s">
        <v>1255</v>
      </c>
      <c r="C457" s="9" t="s">
        <v>1256</v>
      </c>
      <c r="D457" s="9" t="s">
        <v>1257</v>
      </c>
      <c r="E457" s="10">
        <v>1</v>
      </c>
      <c r="F457" s="9" t="s">
        <v>110</v>
      </c>
      <c r="G457" s="9" t="s">
        <v>1232</v>
      </c>
      <c r="H457" s="11"/>
      <c r="I457" s="12">
        <v>720</v>
      </c>
      <c r="J457" s="12"/>
      <c r="K457" s="12"/>
      <c r="L457" s="12">
        <f t="array" ref="L457">IFERROR(LOOKUP(2^15,SEARCH({"40A","63A","80A","100A","125A","160A","200A","250A","400A","630A","800A","1000A","1250A","1600A","2000A","2500A","3200A","4000A","5000A","6300A"},UPPER(D457)),{40,63,80,100,125,160,200,250,400,630,800,1000,1250,1600,2000,2500,3200,4000,5000,6300}),0)</f>
        <v>1000</v>
      </c>
      <c r="M457" s="9" t="str">
        <f t="shared" si="36"/>
        <v>Straight Feeder</v>
      </c>
      <c r="N457" s="9" t="str">
        <f t="shared" si="37"/>
        <v>AL</v>
      </c>
      <c r="O457" s="13" t="str">
        <f t="shared" si="38"/>
        <v>Silver</v>
      </c>
      <c r="P457" s="9" t="str">
        <f t="shared" si="39"/>
        <v>PET</v>
      </c>
      <c r="Q457" s="9" t="str">
        <f t="shared" si="40"/>
        <v>5</v>
      </c>
      <c r="R4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7" s="14" t="str">
        <f>IF(ProjectsDB[[#This Row],[Item Type]]="Straight Plug-In",_xlfn.TEXTJOIN("-",TRUE,M457&amp;"-"&amp;_xlfn.LET(_xlpm.txt,ProjectsDB[[#This Row],[Assembly]],_xlpm.pos,FIND("SP",_xlpm.txt),_xlpm.pre,LEFT(_xlpm.txt,_xlpm.pos-1),IF(RIGHT(_xlpm.pre,3)="123","3PL",IF(RIGHT(_xlpm.pre,2)="12","2PL",IF(RIGHT(_xlpm.pre,1)="1","1PL","3PL")))),N457,O457,P457,Q457&amp;"W",R457),_xlfn.TEXTJOIN("-",TRUE,M457,N457,O457,P457,Q457&amp;"W",R457))</f>
        <v>Straight Feeder-AL-Silver-PET-5W-1</v>
      </c>
      <c r="T457" s="14" t="str">
        <f>IF(COUNTIF(Cycletime[Element Desc.],ProjectsDB[[#This Row],[Element Desc.]])&gt;0,"Found","Not Found")</f>
        <v>Found</v>
      </c>
    </row>
    <row r="458" spans="2:20" x14ac:dyDescent="0.25">
      <c r="B458" s="8" t="s">
        <v>1258</v>
      </c>
      <c r="C458" s="9" t="s">
        <v>1259</v>
      </c>
      <c r="D458" s="9" t="s">
        <v>1260</v>
      </c>
      <c r="E458" s="10">
        <v>1</v>
      </c>
      <c r="F458" s="9" t="s">
        <v>110</v>
      </c>
      <c r="G458" s="9" t="s">
        <v>1232</v>
      </c>
      <c r="H458" s="11"/>
      <c r="I458" s="12">
        <v>300</v>
      </c>
      <c r="J458" s="12">
        <v>610</v>
      </c>
      <c r="K458" s="12"/>
      <c r="L458" s="12">
        <f t="array" ref="L458">IFERROR(LOOKUP(2^15,SEARCH({"40A","63A","80A","100A","125A","160A","200A","250A","400A","630A","800A","1000A","1250A","1600A","2000A","2500A","3200A","4000A","5000A","6300A"},UPPER(D458)),{40,63,80,100,125,160,200,250,400,630,800,1000,1250,1600,2000,2500,3200,4000,5000,6300}),0)</f>
        <v>1000</v>
      </c>
      <c r="M458" s="9" t="str">
        <f t="shared" si="36"/>
        <v>Elbow Edge</v>
      </c>
      <c r="N458" s="9" t="str">
        <f t="shared" si="37"/>
        <v>AL</v>
      </c>
      <c r="O458" s="13" t="str">
        <f t="shared" si="38"/>
        <v>Silver</v>
      </c>
      <c r="P458" s="9" t="str">
        <f t="shared" si="39"/>
        <v>PET</v>
      </c>
      <c r="Q458" s="9" t="str">
        <f t="shared" si="40"/>
        <v>5</v>
      </c>
      <c r="R4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8" s="14" t="str">
        <f>IF(ProjectsDB[[#This Row],[Item Type]]="Straight Plug-In",_xlfn.TEXTJOIN("-",TRUE,M458&amp;"-"&amp;_xlfn.LET(_xlpm.txt,ProjectsDB[[#This Row],[Assembly]],_xlpm.pos,FIND("SP",_xlpm.txt),_xlpm.pre,LEFT(_xlpm.txt,_xlpm.pos-1),IF(RIGHT(_xlpm.pre,3)="123","3PL",IF(RIGHT(_xlpm.pre,2)="12","2PL",IF(RIGHT(_xlpm.pre,1)="1","1PL","3PL")))),N458,O458,P458,Q458&amp;"W",R458),_xlfn.TEXTJOIN("-",TRUE,M458,N458,O458,P458,Q458&amp;"W",R458))</f>
        <v>Elbow Edge-AL-Silver-PET-5W-1</v>
      </c>
      <c r="T458" s="14" t="str">
        <f>IF(COUNTIF(Cycletime[Element Desc.],ProjectsDB[[#This Row],[Element Desc.]])&gt;0,"Found","Not Found")</f>
        <v>Found</v>
      </c>
    </row>
    <row r="459" spans="2:20" x14ac:dyDescent="0.25">
      <c r="B459" s="8" t="s">
        <v>1261</v>
      </c>
      <c r="C459" s="9" t="s">
        <v>1262</v>
      </c>
      <c r="D459" s="9" t="s">
        <v>1263</v>
      </c>
      <c r="E459" s="10">
        <v>1</v>
      </c>
      <c r="F459" s="9" t="s">
        <v>110</v>
      </c>
      <c r="G459" s="9" t="s">
        <v>1232</v>
      </c>
      <c r="H459" s="11"/>
      <c r="I459" s="12">
        <v>300</v>
      </c>
      <c r="J459" s="12">
        <v>870</v>
      </c>
      <c r="K459" s="12">
        <v>480</v>
      </c>
      <c r="L459" s="12">
        <f t="array" ref="L459">IFERROR(LOOKUP(2^15,SEARCH({"40A","63A","80A","100A","125A","160A","200A","250A","400A","630A","800A","1000A","1250A","1600A","2000A","2500A","3200A","4000A","5000A","6300A"},UPPER(D459)),{40,63,80,100,125,160,200,250,400,630,800,1000,1250,1600,2000,2500,3200,4000,5000,6300}),0)</f>
        <v>1000</v>
      </c>
      <c r="M459" s="9" t="str">
        <f t="shared" si="36"/>
        <v>Z-Unit Flat</v>
      </c>
      <c r="N459" s="9" t="str">
        <f t="shared" si="37"/>
        <v>AL</v>
      </c>
      <c r="O459" s="13" t="str">
        <f t="shared" si="38"/>
        <v>Silver</v>
      </c>
      <c r="P459" s="9" t="str">
        <f t="shared" si="39"/>
        <v>PET</v>
      </c>
      <c r="Q459" s="9" t="str">
        <f t="shared" si="40"/>
        <v>5</v>
      </c>
      <c r="R4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9" s="14" t="str">
        <f>IF(ProjectsDB[[#This Row],[Item Type]]="Straight Plug-In",_xlfn.TEXTJOIN("-",TRUE,M459&amp;"-"&amp;_xlfn.LET(_xlpm.txt,ProjectsDB[[#This Row],[Assembly]],_xlpm.pos,FIND("SP",_xlpm.txt),_xlpm.pre,LEFT(_xlpm.txt,_xlpm.pos-1),IF(RIGHT(_xlpm.pre,3)="123","3PL",IF(RIGHT(_xlpm.pre,2)="12","2PL",IF(RIGHT(_xlpm.pre,1)="1","1PL","3PL")))),N459,O459,P459,Q459&amp;"W",R459),_xlfn.TEXTJOIN("-",TRUE,M459,N459,O459,P459,Q459&amp;"W",R459))</f>
        <v>Z-Unit Flat-AL-Silver-PET-5W-1</v>
      </c>
      <c r="T459" s="14" t="str">
        <f>IF(COUNTIF(Cycletime[Element Desc.],ProjectsDB[[#This Row],[Element Desc.]])&gt;0,"Found","Not Found")</f>
        <v>Found</v>
      </c>
    </row>
    <row r="460" spans="2:20" x14ac:dyDescent="0.25">
      <c r="B460" s="8" t="s">
        <v>1264</v>
      </c>
      <c r="C460" s="9" t="s">
        <v>1265</v>
      </c>
      <c r="D460" s="9" t="s">
        <v>1266</v>
      </c>
      <c r="E460" s="10">
        <v>1</v>
      </c>
      <c r="F460" s="9" t="s">
        <v>110</v>
      </c>
      <c r="G460" s="9" t="s">
        <v>1232</v>
      </c>
      <c r="H460" s="11"/>
      <c r="I460" s="12">
        <v>1650</v>
      </c>
      <c r="J460" s="12"/>
      <c r="K460" s="12"/>
      <c r="L460" s="12">
        <f t="array" ref="L460">IFERROR(LOOKUP(2^15,SEARCH({"40A","63A","80A","100A","125A","160A","200A","250A","400A","630A","800A","1000A","1250A","1600A","2000A","2500A","3200A","4000A","5000A","6300A"},UPPER(D460)),{40,63,80,100,125,160,200,250,400,630,800,1000,1250,1600,2000,2500,3200,4000,5000,6300}),0)</f>
        <v>1000</v>
      </c>
      <c r="M460" s="9" t="str">
        <f t="shared" si="36"/>
        <v>Straight Feeder</v>
      </c>
      <c r="N460" s="9" t="str">
        <f t="shared" si="37"/>
        <v>AL</v>
      </c>
      <c r="O460" s="13" t="str">
        <f t="shared" si="38"/>
        <v>Silver</v>
      </c>
      <c r="P460" s="9" t="str">
        <f t="shared" si="39"/>
        <v>PET</v>
      </c>
      <c r="Q460" s="9" t="str">
        <f t="shared" si="40"/>
        <v>5</v>
      </c>
      <c r="R4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0" s="14" t="str">
        <f>IF(ProjectsDB[[#This Row],[Item Type]]="Straight Plug-In",_xlfn.TEXTJOIN("-",TRUE,M460&amp;"-"&amp;_xlfn.LET(_xlpm.txt,ProjectsDB[[#This Row],[Assembly]],_xlpm.pos,FIND("SP",_xlpm.txt),_xlpm.pre,LEFT(_xlpm.txt,_xlpm.pos-1),IF(RIGHT(_xlpm.pre,3)="123","3PL",IF(RIGHT(_xlpm.pre,2)="12","2PL",IF(RIGHT(_xlpm.pre,1)="1","1PL","3PL")))),N460,O460,P460,Q460&amp;"W",R460),_xlfn.TEXTJOIN("-",TRUE,M460,N460,O460,P460,Q460&amp;"W",R460))</f>
        <v>Straight Feeder-AL-Silver-PET-5W-1</v>
      </c>
      <c r="T460" s="14" t="str">
        <f>IF(COUNTIF(Cycletime[Element Desc.],ProjectsDB[[#This Row],[Element Desc.]])&gt;0,"Found","Not Found")</f>
        <v>Found</v>
      </c>
    </row>
    <row r="461" spans="2:20" x14ac:dyDescent="0.25">
      <c r="B461" s="8" t="s">
        <v>1267</v>
      </c>
      <c r="C461" s="9" t="s">
        <v>1268</v>
      </c>
      <c r="D461" s="9" t="s">
        <v>1269</v>
      </c>
      <c r="E461" s="10">
        <v>1</v>
      </c>
      <c r="F461" s="9" t="s">
        <v>110</v>
      </c>
      <c r="G461" s="9" t="s">
        <v>1232</v>
      </c>
      <c r="H461" s="11"/>
      <c r="I461" s="12">
        <v>880</v>
      </c>
      <c r="J461" s="12"/>
      <c r="K461" s="12"/>
      <c r="L461" s="12">
        <f t="array" ref="L461">IFERROR(LOOKUP(2^15,SEARCH({"40A","63A","80A","100A","125A","160A","200A","250A","400A","630A","800A","1000A","1250A","1600A","2000A","2500A","3200A","4000A","5000A","6300A"},UPPER(D461)),{40,63,80,100,125,160,200,250,400,630,800,1000,1250,1600,2000,2500,3200,4000,5000,6300}),0)</f>
        <v>1000</v>
      </c>
      <c r="M461" s="9" t="str">
        <f t="shared" si="36"/>
        <v>Straight Feeder</v>
      </c>
      <c r="N461" s="9" t="str">
        <f t="shared" si="37"/>
        <v>AL</v>
      </c>
      <c r="O461" s="13" t="str">
        <f t="shared" si="38"/>
        <v>Silver</v>
      </c>
      <c r="P461" s="9" t="str">
        <f t="shared" si="39"/>
        <v>PET</v>
      </c>
      <c r="Q461" s="9" t="str">
        <f t="shared" si="40"/>
        <v>5</v>
      </c>
      <c r="R4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1" s="14" t="str">
        <f>IF(ProjectsDB[[#This Row],[Item Type]]="Straight Plug-In",_xlfn.TEXTJOIN("-",TRUE,M461&amp;"-"&amp;_xlfn.LET(_xlpm.txt,ProjectsDB[[#This Row],[Assembly]],_xlpm.pos,FIND("SP",_xlpm.txt),_xlpm.pre,LEFT(_xlpm.txt,_xlpm.pos-1),IF(RIGHT(_xlpm.pre,3)="123","3PL",IF(RIGHT(_xlpm.pre,2)="12","2PL",IF(RIGHT(_xlpm.pre,1)="1","1PL","3PL")))),N461,O461,P461,Q461&amp;"W",R461),_xlfn.TEXTJOIN("-",TRUE,M461,N461,O461,P461,Q461&amp;"W",R461))</f>
        <v>Straight Feeder-AL-Silver-PET-5W-1</v>
      </c>
      <c r="T461" s="14" t="str">
        <f>IF(COUNTIF(Cycletime[Element Desc.],ProjectsDB[[#This Row],[Element Desc.]])&gt;0,"Found","Not Found")</f>
        <v>Found</v>
      </c>
    </row>
    <row r="462" spans="2:20" x14ac:dyDescent="0.25">
      <c r="B462" s="8" t="s">
        <v>1270</v>
      </c>
      <c r="C462" s="9" t="s">
        <v>1271</v>
      </c>
      <c r="D462" s="9" t="s">
        <v>1272</v>
      </c>
      <c r="E462" s="10">
        <v>1</v>
      </c>
      <c r="F462" s="9" t="s">
        <v>110</v>
      </c>
      <c r="G462" s="9" t="s">
        <v>1232</v>
      </c>
      <c r="H462" s="11"/>
      <c r="I462" s="12">
        <v>2400</v>
      </c>
      <c r="J462" s="12"/>
      <c r="K462" s="12"/>
      <c r="L462" s="12">
        <f t="array" ref="L462">IFERROR(LOOKUP(2^15,SEARCH({"40A","63A","80A","100A","125A","160A","200A","250A","400A","630A","800A","1000A","1250A","1600A","2000A","2500A","3200A","4000A","5000A","6300A"},UPPER(D462)),{40,63,80,100,125,160,200,250,400,630,800,1000,1250,1600,2000,2500,3200,4000,5000,6300}),0)</f>
        <v>1000</v>
      </c>
      <c r="M462" s="9" t="str">
        <f t="shared" si="36"/>
        <v>Straight Feeder</v>
      </c>
      <c r="N462" s="9" t="str">
        <f t="shared" si="37"/>
        <v>AL</v>
      </c>
      <c r="O462" s="13" t="str">
        <f t="shared" si="38"/>
        <v>Silver</v>
      </c>
      <c r="P462" s="9" t="str">
        <f t="shared" si="39"/>
        <v>PET</v>
      </c>
      <c r="Q462" s="9" t="str">
        <f t="shared" si="40"/>
        <v>5</v>
      </c>
      <c r="R4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2" s="14" t="str">
        <f>IF(ProjectsDB[[#This Row],[Item Type]]="Straight Plug-In",_xlfn.TEXTJOIN("-",TRUE,M462&amp;"-"&amp;_xlfn.LET(_xlpm.txt,ProjectsDB[[#This Row],[Assembly]],_xlpm.pos,FIND("SP",_xlpm.txt),_xlpm.pre,LEFT(_xlpm.txt,_xlpm.pos-1),IF(RIGHT(_xlpm.pre,3)="123","3PL",IF(RIGHT(_xlpm.pre,2)="12","2PL",IF(RIGHT(_xlpm.pre,1)="1","1PL","3PL")))),N462,O462,P462,Q462&amp;"W",R462),_xlfn.TEXTJOIN("-",TRUE,M462,N462,O462,P462,Q462&amp;"W",R462))</f>
        <v>Straight Feeder-AL-Silver-PET-5W-1</v>
      </c>
      <c r="T462" s="14" t="str">
        <f>IF(COUNTIF(Cycletime[Element Desc.],ProjectsDB[[#This Row],[Element Desc.]])&gt;0,"Found","Not Found")</f>
        <v>Found</v>
      </c>
    </row>
    <row r="463" spans="2:20" x14ac:dyDescent="0.25">
      <c r="B463" s="8" t="s">
        <v>1273</v>
      </c>
      <c r="C463" s="9" t="s">
        <v>1274</v>
      </c>
      <c r="D463" s="9" t="s">
        <v>1275</v>
      </c>
      <c r="E463" s="10">
        <v>1</v>
      </c>
      <c r="F463" s="9" t="s">
        <v>110</v>
      </c>
      <c r="G463" s="9" t="s">
        <v>1232</v>
      </c>
      <c r="H463" s="11"/>
      <c r="I463" s="12">
        <v>1150</v>
      </c>
      <c r="J463" s="12"/>
      <c r="K463" s="12"/>
      <c r="L463" s="12">
        <f t="array" ref="L463">IFERROR(LOOKUP(2^15,SEARCH({"40A","63A","80A","100A","125A","160A","200A","250A","400A","630A","800A","1000A","1250A","1600A","2000A","2500A","3200A","4000A","5000A","6300A"},UPPER(D463)),{40,63,80,100,125,160,200,250,400,630,800,1000,1250,1600,2000,2500,3200,4000,5000,6300}),0)</f>
        <v>1000</v>
      </c>
      <c r="M463" s="9" t="str">
        <f t="shared" si="36"/>
        <v>Straight Feeder</v>
      </c>
      <c r="N463" s="9" t="str">
        <f t="shared" si="37"/>
        <v>AL</v>
      </c>
      <c r="O463" s="13" t="str">
        <f t="shared" si="38"/>
        <v>Silver</v>
      </c>
      <c r="P463" s="9" t="str">
        <f t="shared" si="39"/>
        <v>PET</v>
      </c>
      <c r="Q463" s="9" t="str">
        <f t="shared" si="40"/>
        <v>5</v>
      </c>
      <c r="R4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3" s="14" t="str">
        <f>IF(ProjectsDB[[#This Row],[Item Type]]="Straight Plug-In",_xlfn.TEXTJOIN("-",TRUE,M463&amp;"-"&amp;_xlfn.LET(_xlpm.txt,ProjectsDB[[#This Row],[Assembly]],_xlpm.pos,FIND("SP",_xlpm.txt),_xlpm.pre,LEFT(_xlpm.txt,_xlpm.pos-1),IF(RIGHT(_xlpm.pre,3)="123","3PL",IF(RIGHT(_xlpm.pre,2)="12","2PL",IF(RIGHT(_xlpm.pre,1)="1","1PL","3PL")))),N463,O463,P463,Q463&amp;"W",R463),_xlfn.TEXTJOIN("-",TRUE,M463,N463,O463,P463,Q463&amp;"W",R463))</f>
        <v>Straight Feeder-AL-Silver-PET-5W-1</v>
      </c>
      <c r="T463" s="14" t="str">
        <f>IF(COUNTIF(Cycletime[Element Desc.],ProjectsDB[[#This Row],[Element Desc.]])&gt;0,"Found","Not Found")</f>
        <v>Found</v>
      </c>
    </row>
    <row r="464" spans="2:20" x14ac:dyDescent="0.25">
      <c r="B464" s="8" t="s">
        <v>1276</v>
      </c>
      <c r="C464" s="9" t="s">
        <v>1277</v>
      </c>
      <c r="D464" s="9" t="s">
        <v>1278</v>
      </c>
      <c r="E464" s="10">
        <v>1</v>
      </c>
      <c r="F464" s="9" t="s">
        <v>110</v>
      </c>
      <c r="G464" s="9" t="s">
        <v>1232</v>
      </c>
      <c r="H464" s="11"/>
      <c r="I464" s="12">
        <v>1040</v>
      </c>
      <c r="J464" s="12"/>
      <c r="K464" s="12"/>
      <c r="L464" s="12">
        <f t="array" ref="L464">IFERROR(LOOKUP(2^15,SEARCH({"40A","63A","80A","100A","125A","160A","200A","250A","400A","630A","800A","1000A","1250A","1600A","2000A","2500A","3200A","4000A","5000A","6300A"},UPPER(D464)),{40,63,80,100,125,160,200,250,400,630,800,1000,1250,1600,2000,2500,3200,4000,5000,6300}),0)</f>
        <v>1000</v>
      </c>
      <c r="M464" s="9" t="str">
        <f t="shared" si="36"/>
        <v>Straight Feeder</v>
      </c>
      <c r="N464" s="9" t="str">
        <f t="shared" si="37"/>
        <v>AL</v>
      </c>
      <c r="O464" s="13" t="str">
        <f t="shared" si="38"/>
        <v>Silver</v>
      </c>
      <c r="P464" s="9" t="str">
        <f t="shared" si="39"/>
        <v>PET</v>
      </c>
      <c r="Q464" s="9" t="str">
        <f t="shared" si="40"/>
        <v>5</v>
      </c>
      <c r="R4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4" s="14" t="str">
        <f>IF(ProjectsDB[[#This Row],[Item Type]]="Straight Plug-In",_xlfn.TEXTJOIN("-",TRUE,M464&amp;"-"&amp;_xlfn.LET(_xlpm.txt,ProjectsDB[[#This Row],[Assembly]],_xlpm.pos,FIND("SP",_xlpm.txt),_xlpm.pre,LEFT(_xlpm.txt,_xlpm.pos-1),IF(RIGHT(_xlpm.pre,3)="123","3PL",IF(RIGHT(_xlpm.pre,2)="12","2PL",IF(RIGHT(_xlpm.pre,1)="1","1PL","3PL")))),N464,O464,P464,Q464&amp;"W",R464),_xlfn.TEXTJOIN("-",TRUE,M464,N464,O464,P464,Q464&amp;"W",R464))</f>
        <v>Straight Feeder-AL-Silver-PET-5W-1</v>
      </c>
      <c r="T464" s="14" t="str">
        <f>IF(COUNTIF(Cycletime[Element Desc.],ProjectsDB[[#This Row],[Element Desc.]])&gt;0,"Found","Not Found")</f>
        <v>Found</v>
      </c>
    </row>
    <row r="465" spans="2:20" x14ac:dyDescent="0.25">
      <c r="B465" s="8" t="s">
        <v>1279</v>
      </c>
      <c r="C465" s="9" t="s">
        <v>1280</v>
      </c>
      <c r="D465" s="9" t="s">
        <v>1281</v>
      </c>
      <c r="E465" s="10">
        <v>1</v>
      </c>
      <c r="F465" s="9" t="s">
        <v>110</v>
      </c>
      <c r="G465" s="9" t="s">
        <v>1232</v>
      </c>
      <c r="H465" s="11"/>
      <c r="I465" s="12">
        <v>800</v>
      </c>
      <c r="J465" s="12">
        <v>610</v>
      </c>
      <c r="K465" s="12">
        <v>800</v>
      </c>
      <c r="L465" s="12">
        <f t="array" ref="L465">IFERROR(LOOKUP(2^15,SEARCH({"40A","63A","80A","100A","125A","160A","200A","250A","400A","630A","800A","1000A","1250A","1600A","2000A","2500A","3200A","4000A","5000A","6300A"},UPPER(D465)),{40,63,80,100,125,160,200,250,400,630,800,1000,1250,1600,2000,2500,3200,4000,5000,6300}),0)</f>
        <v>1000</v>
      </c>
      <c r="M465" s="9" t="str">
        <f t="shared" si="36"/>
        <v>Z-Unit Flat</v>
      </c>
      <c r="N465" s="9" t="str">
        <f t="shared" si="37"/>
        <v>AL</v>
      </c>
      <c r="O465" s="13" t="str">
        <f t="shared" si="38"/>
        <v>Silver</v>
      </c>
      <c r="P465" s="9" t="str">
        <f t="shared" si="39"/>
        <v>PET</v>
      </c>
      <c r="Q465" s="9" t="str">
        <f t="shared" si="40"/>
        <v>5</v>
      </c>
      <c r="R4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5" s="14" t="str">
        <f>IF(ProjectsDB[[#This Row],[Item Type]]="Straight Plug-In",_xlfn.TEXTJOIN("-",TRUE,M465&amp;"-"&amp;_xlfn.LET(_xlpm.txt,ProjectsDB[[#This Row],[Assembly]],_xlpm.pos,FIND("SP",_xlpm.txt),_xlpm.pre,LEFT(_xlpm.txt,_xlpm.pos-1),IF(RIGHT(_xlpm.pre,3)="123","3PL",IF(RIGHT(_xlpm.pre,2)="12","2PL",IF(RIGHT(_xlpm.pre,1)="1","1PL","3PL")))),N465,O465,P465,Q465&amp;"W",R465),_xlfn.TEXTJOIN("-",TRUE,M465,N465,O465,P465,Q465&amp;"W",R465))</f>
        <v>Z-Unit Flat-AL-Silver-PET-5W-1</v>
      </c>
      <c r="T465" s="14" t="str">
        <f>IF(COUNTIF(Cycletime[Element Desc.],ProjectsDB[[#This Row],[Element Desc.]])&gt;0,"Found","Not Found")</f>
        <v>Found</v>
      </c>
    </row>
    <row r="466" spans="2:20" x14ac:dyDescent="0.25">
      <c r="B466" s="8" t="s">
        <v>1282</v>
      </c>
      <c r="C466" s="9" t="s">
        <v>453</v>
      </c>
      <c r="D466" s="9" t="s">
        <v>454</v>
      </c>
      <c r="E466" s="10">
        <v>9</v>
      </c>
      <c r="F466" s="9" t="s">
        <v>110</v>
      </c>
      <c r="G466" s="9" t="s">
        <v>1232</v>
      </c>
      <c r="H466" s="11"/>
      <c r="I466" s="12"/>
      <c r="J466" s="12"/>
      <c r="K466" s="12"/>
      <c r="L466" s="12">
        <f t="array" ref="L466">IFERROR(LOOKUP(2^15,SEARCH({"40A","63A","80A","100A","125A","160A","200A","250A","400A","630A","800A","1000A","1250A","1600A","2000A","2500A","3200A","4000A","5000A","6300A"},UPPER(D466)),{40,63,80,100,125,160,200,250,400,630,800,1000,1250,1600,2000,2500,3200,4000,5000,6300}),0)</f>
        <v>1000</v>
      </c>
      <c r="M466" s="9" t="str">
        <f t="shared" si="36"/>
        <v>Joint Pack</v>
      </c>
      <c r="N466" s="9" t="str">
        <f t="shared" si="37"/>
        <v>AL</v>
      </c>
      <c r="O466" s="13" t="str">
        <f t="shared" si="38"/>
        <v>Silver</v>
      </c>
      <c r="P466" s="9" t="str">
        <f t="shared" si="39"/>
        <v>None</v>
      </c>
      <c r="Q466" s="9" t="str">
        <f t="shared" si="40"/>
        <v>5</v>
      </c>
      <c r="R4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6" s="14" t="str">
        <f>IF(ProjectsDB[[#This Row],[Item Type]]="Straight Plug-In",_xlfn.TEXTJOIN("-",TRUE,M466&amp;"-"&amp;_xlfn.LET(_xlpm.txt,ProjectsDB[[#This Row],[Assembly]],_xlpm.pos,FIND("SP",_xlpm.txt),_xlpm.pre,LEFT(_xlpm.txt,_xlpm.pos-1),IF(RIGHT(_xlpm.pre,3)="123","3PL",IF(RIGHT(_xlpm.pre,2)="12","2PL",IF(RIGHT(_xlpm.pre,1)="1","1PL","3PL")))),N466,O466,P466,Q466&amp;"W",R466),_xlfn.TEXTJOIN("-",TRUE,M466,N466,O466,P466,Q466&amp;"W",R466))</f>
        <v>Joint Pack-AL-Silver-None-5W-1</v>
      </c>
      <c r="T466" s="14" t="str">
        <f>IF(COUNTIF(Cycletime[Element Desc.],ProjectsDB[[#This Row],[Element Desc.]])&gt;0,"Found","Not Found")</f>
        <v>Found</v>
      </c>
    </row>
    <row r="467" spans="2:20" x14ac:dyDescent="0.25">
      <c r="B467" s="8" t="s">
        <v>1283</v>
      </c>
      <c r="C467" s="9" t="s">
        <v>1284</v>
      </c>
      <c r="D467" s="9" t="s">
        <v>1285</v>
      </c>
      <c r="E467" s="10">
        <v>1</v>
      </c>
      <c r="F467" s="9" t="s">
        <v>110</v>
      </c>
      <c r="G467" s="9" t="s">
        <v>1232</v>
      </c>
      <c r="H467" s="11"/>
      <c r="I467" s="12">
        <v>770</v>
      </c>
      <c r="J467" s="12">
        <v>700</v>
      </c>
      <c r="K467" s="12"/>
      <c r="L467" s="12">
        <f t="array" ref="L467">IFERROR(LOOKUP(2^15,SEARCH({"40A","63A","80A","100A","125A","160A","200A","250A","400A","630A","800A","1000A","1250A","1600A","2000A","2500A","3200A","4000A","5000A","6300A"},UPPER(D467)),{40,63,80,100,125,160,200,250,400,630,800,1000,1250,1600,2000,2500,3200,4000,5000,6300}),0)</f>
        <v>1600</v>
      </c>
      <c r="M467" s="9" t="str">
        <f t="shared" si="36"/>
        <v>Elbow Flat</v>
      </c>
      <c r="N467" s="9" t="str">
        <f t="shared" si="37"/>
        <v>AL</v>
      </c>
      <c r="O467" s="13" t="str">
        <f t="shared" si="38"/>
        <v>Silver</v>
      </c>
      <c r="P467" s="9" t="str">
        <f t="shared" si="39"/>
        <v>PET</v>
      </c>
      <c r="Q467" s="9" t="str">
        <f t="shared" si="40"/>
        <v>5</v>
      </c>
      <c r="R4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7" s="14" t="str">
        <f>IF(ProjectsDB[[#This Row],[Item Type]]="Straight Plug-In",_xlfn.TEXTJOIN("-",TRUE,M467&amp;"-"&amp;_xlfn.LET(_xlpm.txt,ProjectsDB[[#This Row],[Assembly]],_xlpm.pos,FIND("SP",_xlpm.txt),_xlpm.pre,LEFT(_xlpm.txt,_xlpm.pos-1),IF(RIGHT(_xlpm.pre,3)="123","3PL",IF(RIGHT(_xlpm.pre,2)="12","2PL",IF(RIGHT(_xlpm.pre,1)="1","1PL","3PL")))),N467,O467,P467,Q467&amp;"W",R467),_xlfn.TEXTJOIN("-",TRUE,M467,N467,O467,P467,Q467&amp;"W",R467))</f>
        <v>Elbow Flat-AL-Silver-PET-5W-1</v>
      </c>
      <c r="T467" s="14" t="str">
        <f>IF(COUNTIF(Cycletime[Element Desc.],ProjectsDB[[#This Row],[Element Desc.]])&gt;0,"Found","Not Found")</f>
        <v>Found</v>
      </c>
    </row>
    <row r="468" spans="2:20" x14ac:dyDescent="0.25">
      <c r="B468" s="8" t="s">
        <v>1286</v>
      </c>
      <c r="C468" s="9" t="s">
        <v>1287</v>
      </c>
      <c r="D468" s="9" t="s">
        <v>1288</v>
      </c>
      <c r="E468" s="10">
        <v>1</v>
      </c>
      <c r="F468" s="9" t="s">
        <v>110</v>
      </c>
      <c r="G468" s="9" t="s">
        <v>1232</v>
      </c>
      <c r="H468" s="11"/>
      <c r="I468" s="12">
        <v>1950</v>
      </c>
      <c r="J468" s="12"/>
      <c r="K468" s="12"/>
      <c r="L468" s="12">
        <f t="array" ref="L468">IFERROR(LOOKUP(2^15,SEARCH({"40A","63A","80A","100A","125A","160A","200A","250A","400A","630A","800A","1000A","1250A","1600A","2000A","2500A","3200A","4000A","5000A","6300A"},UPPER(D468)),{40,63,80,100,125,160,200,250,400,630,800,1000,1250,1600,2000,2500,3200,4000,5000,6300}),0)</f>
        <v>1600</v>
      </c>
      <c r="M468" s="9" t="str">
        <f t="shared" si="36"/>
        <v>Straight Feeder</v>
      </c>
      <c r="N468" s="9" t="str">
        <f t="shared" si="37"/>
        <v>AL</v>
      </c>
      <c r="O468" s="13" t="str">
        <f t="shared" si="38"/>
        <v>Silver</v>
      </c>
      <c r="P468" s="9" t="str">
        <f t="shared" si="39"/>
        <v>PET</v>
      </c>
      <c r="Q468" s="9" t="str">
        <f t="shared" si="40"/>
        <v>5</v>
      </c>
      <c r="R4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8" s="14" t="str">
        <f>IF(ProjectsDB[[#This Row],[Item Type]]="Straight Plug-In",_xlfn.TEXTJOIN("-",TRUE,M468&amp;"-"&amp;_xlfn.LET(_xlpm.txt,ProjectsDB[[#This Row],[Assembly]],_xlpm.pos,FIND("SP",_xlpm.txt),_xlpm.pre,LEFT(_xlpm.txt,_xlpm.pos-1),IF(RIGHT(_xlpm.pre,3)="123","3PL",IF(RIGHT(_xlpm.pre,2)="12","2PL",IF(RIGHT(_xlpm.pre,1)="1","1PL","3PL")))),N468,O468,P468,Q468&amp;"W",R468),_xlfn.TEXTJOIN("-",TRUE,M468,N468,O468,P468,Q468&amp;"W",R468))</f>
        <v>Straight Feeder-AL-Silver-PET-5W-1</v>
      </c>
      <c r="T468" s="14" t="str">
        <f>IF(COUNTIF(Cycletime[Element Desc.],ProjectsDB[[#This Row],[Element Desc.]])&gt;0,"Found","Not Found")</f>
        <v>Found</v>
      </c>
    </row>
    <row r="469" spans="2:20" x14ac:dyDescent="0.25">
      <c r="B469" s="8" t="s">
        <v>1289</v>
      </c>
      <c r="C469" s="9" t="s">
        <v>1290</v>
      </c>
      <c r="D469" s="9" t="s">
        <v>1291</v>
      </c>
      <c r="E469" s="10">
        <v>1</v>
      </c>
      <c r="F469" s="9" t="s">
        <v>110</v>
      </c>
      <c r="G469" s="9" t="s">
        <v>1232</v>
      </c>
      <c r="H469" s="11"/>
      <c r="I469" s="12">
        <v>400</v>
      </c>
      <c r="J469" s="12">
        <v>400</v>
      </c>
      <c r="K469" s="12"/>
      <c r="L469" s="12">
        <f t="array" ref="L469">IFERROR(LOOKUP(2^15,SEARCH({"40A","63A","80A","100A","125A","160A","200A","250A","400A","630A","800A","1000A","1250A","1600A","2000A","2500A","3200A","4000A","5000A","6300A"},UPPER(D469)),{40,63,80,100,125,160,200,250,400,630,800,1000,1250,1600,2000,2500,3200,4000,5000,6300}),0)</f>
        <v>1600</v>
      </c>
      <c r="M469" s="9" t="str">
        <f t="shared" si="36"/>
        <v>Elbow Edge</v>
      </c>
      <c r="N469" s="9" t="str">
        <f t="shared" si="37"/>
        <v>AL</v>
      </c>
      <c r="O469" s="13" t="str">
        <f t="shared" si="38"/>
        <v>Silver</v>
      </c>
      <c r="P469" s="9" t="str">
        <f t="shared" si="39"/>
        <v>PET</v>
      </c>
      <c r="Q469" s="9" t="str">
        <f t="shared" si="40"/>
        <v>5</v>
      </c>
      <c r="R4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9" s="14" t="str">
        <f>IF(ProjectsDB[[#This Row],[Item Type]]="Straight Plug-In",_xlfn.TEXTJOIN("-",TRUE,M469&amp;"-"&amp;_xlfn.LET(_xlpm.txt,ProjectsDB[[#This Row],[Assembly]],_xlpm.pos,FIND("SP",_xlpm.txt),_xlpm.pre,LEFT(_xlpm.txt,_xlpm.pos-1),IF(RIGHT(_xlpm.pre,3)="123","3PL",IF(RIGHT(_xlpm.pre,2)="12","2PL",IF(RIGHT(_xlpm.pre,1)="1","1PL","3PL")))),N469,O469,P469,Q469&amp;"W",R469),_xlfn.TEXTJOIN("-",TRUE,M469,N469,O469,P469,Q469&amp;"W",R469))</f>
        <v>Elbow Edge-AL-Silver-PET-5W-1</v>
      </c>
      <c r="T469" s="14" t="str">
        <f>IF(COUNTIF(Cycletime[Element Desc.],ProjectsDB[[#This Row],[Element Desc.]])&gt;0,"Found","Not Found")</f>
        <v>Found</v>
      </c>
    </row>
    <row r="470" spans="2:20" x14ac:dyDescent="0.25">
      <c r="B470" s="8" t="s">
        <v>1292</v>
      </c>
      <c r="C470" s="9" t="s">
        <v>613</v>
      </c>
      <c r="D470" s="9" t="s">
        <v>614</v>
      </c>
      <c r="E470" s="10">
        <v>1</v>
      </c>
      <c r="F470" s="9" t="s">
        <v>110</v>
      </c>
      <c r="G470" s="9" t="s">
        <v>1232</v>
      </c>
      <c r="H470" s="11"/>
      <c r="I470" s="12">
        <v>1000</v>
      </c>
      <c r="J470" s="12"/>
      <c r="K470" s="12"/>
      <c r="L470" s="12">
        <f t="array" ref="L470">IFERROR(LOOKUP(2^15,SEARCH({"40A","63A","80A","100A","125A","160A","200A","250A","400A","630A","800A","1000A","1250A","1600A","2000A","2500A","3200A","4000A","5000A","6300A"},UPPER(D470)),{40,63,80,100,125,160,200,250,400,630,800,1000,1250,1600,2000,2500,3200,4000,5000,6300}),0)</f>
        <v>1600</v>
      </c>
      <c r="M470" s="9" t="str">
        <f t="shared" si="36"/>
        <v>Straight Feeder</v>
      </c>
      <c r="N470" s="9" t="str">
        <f t="shared" si="37"/>
        <v>AL</v>
      </c>
      <c r="O470" s="13" t="str">
        <f t="shared" si="38"/>
        <v>Silver</v>
      </c>
      <c r="P470" s="9" t="str">
        <f t="shared" si="39"/>
        <v>PET</v>
      </c>
      <c r="Q470" s="9" t="str">
        <f t="shared" si="40"/>
        <v>5</v>
      </c>
      <c r="R4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0" s="14" t="str">
        <f>IF(ProjectsDB[[#This Row],[Item Type]]="Straight Plug-In",_xlfn.TEXTJOIN("-",TRUE,M470&amp;"-"&amp;_xlfn.LET(_xlpm.txt,ProjectsDB[[#This Row],[Assembly]],_xlpm.pos,FIND("SP",_xlpm.txt),_xlpm.pre,LEFT(_xlpm.txt,_xlpm.pos-1),IF(RIGHT(_xlpm.pre,3)="123","3PL",IF(RIGHT(_xlpm.pre,2)="12","2PL",IF(RIGHT(_xlpm.pre,1)="1","1PL","3PL")))),N470,O470,P470,Q470&amp;"W",R470),_xlfn.TEXTJOIN("-",TRUE,M470,N470,O470,P470,Q470&amp;"W",R470))</f>
        <v>Straight Feeder-AL-Silver-PET-5W-1</v>
      </c>
      <c r="T470" s="14" t="str">
        <f>IF(COUNTIF(Cycletime[Element Desc.],ProjectsDB[[#This Row],[Element Desc.]])&gt;0,"Found","Not Found")</f>
        <v>Found</v>
      </c>
    </row>
    <row r="471" spans="2:20" x14ac:dyDescent="0.25">
      <c r="B471" s="8" t="s">
        <v>1293</v>
      </c>
      <c r="C471" s="9" t="s">
        <v>1294</v>
      </c>
      <c r="D471" s="9" t="s">
        <v>1295</v>
      </c>
      <c r="E471" s="10">
        <v>1</v>
      </c>
      <c r="F471" s="9" t="s">
        <v>110</v>
      </c>
      <c r="G471" s="9" t="s">
        <v>1232</v>
      </c>
      <c r="H471" s="11"/>
      <c r="I471" s="12">
        <v>1010</v>
      </c>
      <c r="J471" s="12"/>
      <c r="K471" s="12"/>
      <c r="L471" s="12">
        <f t="array" ref="L471">IFERROR(LOOKUP(2^15,SEARCH({"40A","63A","80A","100A","125A","160A","200A","250A","400A","630A","800A","1000A","1250A","1600A","2000A","2500A","3200A","4000A","5000A","6300A"},UPPER(D471)),{40,63,80,100,125,160,200,250,400,630,800,1000,1250,1600,2000,2500,3200,4000,5000,6300}),0)</f>
        <v>1600</v>
      </c>
      <c r="M471" s="9" t="str">
        <f t="shared" si="36"/>
        <v>Straight Feeder</v>
      </c>
      <c r="N471" s="9" t="str">
        <f t="shared" si="37"/>
        <v>AL</v>
      </c>
      <c r="O471" s="13" t="str">
        <f t="shared" si="38"/>
        <v>Silver</v>
      </c>
      <c r="P471" s="9" t="str">
        <f t="shared" si="39"/>
        <v>PET</v>
      </c>
      <c r="Q471" s="9" t="str">
        <f t="shared" si="40"/>
        <v>5</v>
      </c>
      <c r="R4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1" s="14" t="str">
        <f>IF(ProjectsDB[[#This Row],[Item Type]]="Straight Plug-In",_xlfn.TEXTJOIN("-",TRUE,M471&amp;"-"&amp;_xlfn.LET(_xlpm.txt,ProjectsDB[[#This Row],[Assembly]],_xlpm.pos,FIND("SP",_xlpm.txt),_xlpm.pre,LEFT(_xlpm.txt,_xlpm.pos-1),IF(RIGHT(_xlpm.pre,3)="123","3PL",IF(RIGHT(_xlpm.pre,2)="12","2PL",IF(RIGHT(_xlpm.pre,1)="1","1PL","3PL")))),N471,O471,P471,Q471&amp;"W",R471),_xlfn.TEXTJOIN("-",TRUE,M471,N471,O471,P471,Q471&amp;"W",R471))</f>
        <v>Straight Feeder-AL-Silver-PET-5W-1</v>
      </c>
      <c r="T471" s="14" t="str">
        <f>IF(COUNTIF(Cycletime[Element Desc.],ProjectsDB[[#This Row],[Element Desc.]])&gt;0,"Found","Not Found")</f>
        <v>Found</v>
      </c>
    </row>
    <row r="472" spans="2:20" x14ac:dyDescent="0.25">
      <c r="B472" s="8" t="s">
        <v>1296</v>
      </c>
      <c r="C472" s="9" t="s">
        <v>1297</v>
      </c>
      <c r="D472" s="9" t="s">
        <v>1298</v>
      </c>
      <c r="E472" s="10">
        <v>1</v>
      </c>
      <c r="F472" s="9" t="s">
        <v>110</v>
      </c>
      <c r="G472" s="9" t="s">
        <v>1232</v>
      </c>
      <c r="H472" s="11"/>
      <c r="I472" s="12">
        <v>1380</v>
      </c>
      <c r="J472" s="12"/>
      <c r="K472" s="12"/>
      <c r="L472" s="12">
        <f t="array" ref="L472">IFERROR(LOOKUP(2^15,SEARCH({"40A","63A","80A","100A","125A","160A","200A","250A","400A","630A","800A","1000A","1250A","1600A","2000A","2500A","3200A","4000A","5000A","6300A"},UPPER(D472)),{40,63,80,100,125,160,200,250,400,630,800,1000,1250,1600,2000,2500,3200,4000,5000,6300}),0)</f>
        <v>1600</v>
      </c>
      <c r="M472" s="9" t="str">
        <f t="shared" si="36"/>
        <v>Straight Feeder</v>
      </c>
      <c r="N472" s="9" t="str">
        <f t="shared" si="37"/>
        <v>AL</v>
      </c>
      <c r="O472" s="13" t="str">
        <f t="shared" si="38"/>
        <v>Silver</v>
      </c>
      <c r="P472" s="9" t="str">
        <f t="shared" si="39"/>
        <v>PET</v>
      </c>
      <c r="Q472" s="9" t="str">
        <f t="shared" si="40"/>
        <v>5</v>
      </c>
      <c r="R4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2" s="14" t="str">
        <f>IF(ProjectsDB[[#This Row],[Item Type]]="Straight Plug-In",_xlfn.TEXTJOIN("-",TRUE,M472&amp;"-"&amp;_xlfn.LET(_xlpm.txt,ProjectsDB[[#This Row],[Assembly]],_xlpm.pos,FIND("SP",_xlpm.txt),_xlpm.pre,LEFT(_xlpm.txt,_xlpm.pos-1),IF(RIGHT(_xlpm.pre,3)="123","3PL",IF(RIGHT(_xlpm.pre,2)="12","2PL",IF(RIGHT(_xlpm.pre,1)="1","1PL","3PL")))),N472,O472,P472,Q472&amp;"W",R472),_xlfn.TEXTJOIN("-",TRUE,M472,N472,O472,P472,Q472&amp;"W",R472))</f>
        <v>Straight Feeder-AL-Silver-PET-5W-1</v>
      </c>
      <c r="T472" s="14" t="str">
        <f>IF(COUNTIF(Cycletime[Element Desc.],ProjectsDB[[#This Row],[Element Desc.]])&gt;0,"Found","Not Found")</f>
        <v>Found</v>
      </c>
    </row>
    <row r="473" spans="2:20" x14ac:dyDescent="0.25">
      <c r="B473" s="8" t="s">
        <v>1299</v>
      </c>
      <c r="C473" s="9" t="s">
        <v>1300</v>
      </c>
      <c r="D473" s="9" t="s">
        <v>1301</v>
      </c>
      <c r="E473" s="10">
        <v>1</v>
      </c>
      <c r="F473" s="9" t="s">
        <v>110</v>
      </c>
      <c r="G473" s="9" t="s">
        <v>1232</v>
      </c>
      <c r="H473" s="11"/>
      <c r="I473" s="12">
        <v>1980</v>
      </c>
      <c r="J473" s="12"/>
      <c r="K473" s="12"/>
      <c r="L473" s="12">
        <f t="array" ref="L473">IFERROR(LOOKUP(2^15,SEARCH({"40A","63A","80A","100A","125A","160A","200A","250A","400A","630A","800A","1000A","1250A","1600A","2000A","2500A","3200A","4000A","5000A","6300A"},UPPER(D473)),{40,63,80,100,125,160,200,250,400,630,800,1000,1250,1600,2000,2500,3200,4000,5000,6300}),0)</f>
        <v>1600</v>
      </c>
      <c r="M473" s="9" t="str">
        <f t="shared" si="36"/>
        <v>Straight Feeder</v>
      </c>
      <c r="N473" s="9" t="str">
        <f t="shared" si="37"/>
        <v>AL</v>
      </c>
      <c r="O473" s="13" t="str">
        <f t="shared" si="38"/>
        <v>Silver</v>
      </c>
      <c r="P473" s="9" t="str">
        <f t="shared" si="39"/>
        <v>PET</v>
      </c>
      <c r="Q473" s="9" t="str">
        <f t="shared" si="40"/>
        <v>5</v>
      </c>
      <c r="R4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3" s="14" t="str">
        <f>IF(ProjectsDB[[#This Row],[Item Type]]="Straight Plug-In",_xlfn.TEXTJOIN("-",TRUE,M473&amp;"-"&amp;_xlfn.LET(_xlpm.txt,ProjectsDB[[#This Row],[Assembly]],_xlpm.pos,FIND("SP",_xlpm.txt),_xlpm.pre,LEFT(_xlpm.txt,_xlpm.pos-1),IF(RIGHT(_xlpm.pre,3)="123","3PL",IF(RIGHT(_xlpm.pre,2)="12","2PL",IF(RIGHT(_xlpm.pre,1)="1","1PL","3PL")))),N473,O473,P473,Q473&amp;"W",R473),_xlfn.TEXTJOIN("-",TRUE,M473,N473,O473,P473,Q473&amp;"W",R473))</f>
        <v>Straight Feeder-AL-Silver-PET-5W-1</v>
      </c>
      <c r="T473" s="14" t="str">
        <f>IF(COUNTIF(Cycletime[Element Desc.],ProjectsDB[[#This Row],[Element Desc.]])&gt;0,"Found","Not Found")</f>
        <v>Found</v>
      </c>
    </row>
    <row r="474" spans="2:20" x14ac:dyDescent="0.25">
      <c r="B474" s="8" t="s">
        <v>1302</v>
      </c>
      <c r="C474" s="9" t="s">
        <v>1303</v>
      </c>
      <c r="D474" s="9" t="s">
        <v>1304</v>
      </c>
      <c r="E474" s="10">
        <v>1</v>
      </c>
      <c r="F474" s="9" t="s">
        <v>110</v>
      </c>
      <c r="G474" s="9" t="s">
        <v>1232</v>
      </c>
      <c r="H474" s="11"/>
      <c r="I474" s="12">
        <v>770</v>
      </c>
      <c r="J474" s="12">
        <v>530</v>
      </c>
      <c r="K474" s="12"/>
      <c r="L474" s="12">
        <f t="array" ref="L474">IFERROR(LOOKUP(2^15,SEARCH({"40A","63A","80A","100A","125A","160A","200A","250A","400A","630A","800A","1000A","1250A","1600A","2000A","2500A","3200A","4000A","5000A","6300A"},UPPER(D474)),{40,63,80,100,125,160,200,250,400,630,800,1000,1250,1600,2000,2500,3200,4000,5000,6300}),0)</f>
        <v>1600</v>
      </c>
      <c r="M474" s="9" t="str">
        <f t="shared" si="36"/>
        <v>Elbow Flat</v>
      </c>
      <c r="N474" s="9" t="str">
        <f t="shared" si="37"/>
        <v>AL</v>
      </c>
      <c r="O474" s="13" t="str">
        <f t="shared" si="38"/>
        <v>Silver</v>
      </c>
      <c r="P474" s="9" t="str">
        <f t="shared" si="39"/>
        <v>PET</v>
      </c>
      <c r="Q474" s="9" t="str">
        <f t="shared" si="40"/>
        <v>5</v>
      </c>
      <c r="R4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4" s="14" t="str">
        <f>IF(ProjectsDB[[#This Row],[Item Type]]="Straight Plug-In",_xlfn.TEXTJOIN("-",TRUE,M474&amp;"-"&amp;_xlfn.LET(_xlpm.txt,ProjectsDB[[#This Row],[Assembly]],_xlpm.pos,FIND("SP",_xlpm.txt),_xlpm.pre,LEFT(_xlpm.txt,_xlpm.pos-1),IF(RIGHT(_xlpm.pre,3)="123","3PL",IF(RIGHT(_xlpm.pre,2)="12","2PL",IF(RIGHT(_xlpm.pre,1)="1","1PL","3PL")))),N474,O474,P474,Q474&amp;"W",R474),_xlfn.TEXTJOIN("-",TRUE,M474,N474,O474,P474,Q474&amp;"W",R474))</f>
        <v>Elbow Flat-AL-Silver-PET-5W-1</v>
      </c>
      <c r="T474" s="14" t="str">
        <f>IF(COUNTIF(Cycletime[Element Desc.],ProjectsDB[[#This Row],[Element Desc.]])&gt;0,"Found","Not Found")</f>
        <v>Found</v>
      </c>
    </row>
    <row r="475" spans="2:20" x14ac:dyDescent="0.25">
      <c r="B475" s="8" t="s">
        <v>1305</v>
      </c>
      <c r="C475" s="9" t="s">
        <v>1306</v>
      </c>
      <c r="D475" s="9" t="s">
        <v>1307</v>
      </c>
      <c r="E475" s="10">
        <v>1</v>
      </c>
      <c r="F475" s="9" t="s">
        <v>110</v>
      </c>
      <c r="G475" s="9" t="s">
        <v>1232</v>
      </c>
      <c r="H475" s="11"/>
      <c r="I475" s="12">
        <v>600</v>
      </c>
      <c r="J475" s="12">
        <v>800</v>
      </c>
      <c r="K475" s="12"/>
      <c r="L475" s="12">
        <f t="array" ref="L475">IFERROR(LOOKUP(2^15,SEARCH({"40A","63A","80A","100A","125A","160A","200A","250A","400A","630A","800A","1000A","1250A","1600A","2000A","2500A","3200A","4000A","5000A","6300A"},UPPER(D475)),{40,63,80,100,125,160,200,250,400,630,800,1000,1250,1600,2000,2500,3200,4000,5000,6300}),0)</f>
        <v>1600</v>
      </c>
      <c r="M475" s="9" t="str">
        <f t="shared" si="36"/>
        <v>Elbow Edge</v>
      </c>
      <c r="N475" s="9" t="str">
        <f t="shared" si="37"/>
        <v>AL</v>
      </c>
      <c r="O475" s="13" t="str">
        <f t="shared" si="38"/>
        <v>Silver</v>
      </c>
      <c r="P475" s="9" t="str">
        <f t="shared" si="39"/>
        <v>PET</v>
      </c>
      <c r="Q475" s="9" t="str">
        <f t="shared" si="40"/>
        <v>5</v>
      </c>
      <c r="R4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5" s="14" t="str">
        <f>IF(ProjectsDB[[#This Row],[Item Type]]="Straight Plug-In",_xlfn.TEXTJOIN("-",TRUE,M475&amp;"-"&amp;_xlfn.LET(_xlpm.txt,ProjectsDB[[#This Row],[Assembly]],_xlpm.pos,FIND("SP",_xlpm.txt),_xlpm.pre,LEFT(_xlpm.txt,_xlpm.pos-1),IF(RIGHT(_xlpm.pre,3)="123","3PL",IF(RIGHT(_xlpm.pre,2)="12","2PL",IF(RIGHT(_xlpm.pre,1)="1","1PL","3PL")))),N475,O475,P475,Q475&amp;"W",R475),_xlfn.TEXTJOIN("-",TRUE,M475,N475,O475,P475,Q475&amp;"W",R475))</f>
        <v>Elbow Edge-AL-Silver-PET-5W-1</v>
      </c>
      <c r="T475" s="14" t="str">
        <f>IF(COUNTIF(Cycletime[Element Desc.],ProjectsDB[[#This Row],[Element Desc.]])&gt;0,"Found","Not Found")</f>
        <v>Found</v>
      </c>
    </row>
    <row r="476" spans="2:20" x14ac:dyDescent="0.25">
      <c r="B476" s="8" t="s">
        <v>1308</v>
      </c>
      <c r="C476" s="9" t="s">
        <v>1309</v>
      </c>
      <c r="D476" s="9" t="s">
        <v>1310</v>
      </c>
      <c r="E476" s="10">
        <v>1</v>
      </c>
      <c r="F476" s="9" t="s">
        <v>110</v>
      </c>
      <c r="G476" s="9" t="s">
        <v>1232</v>
      </c>
      <c r="H476" s="11"/>
      <c r="I476" s="12">
        <v>1270</v>
      </c>
      <c r="J476" s="12"/>
      <c r="K476" s="12"/>
      <c r="L476" s="12">
        <f t="array" ref="L476">IFERROR(LOOKUP(2^15,SEARCH({"40A","63A","80A","100A","125A","160A","200A","250A","400A","630A","800A","1000A","1250A","1600A","2000A","2500A","3200A","4000A","5000A","6300A"},UPPER(D476)),{40,63,80,100,125,160,200,250,400,630,800,1000,1250,1600,2000,2500,3200,4000,5000,6300}),0)</f>
        <v>1600</v>
      </c>
      <c r="M476" s="9" t="str">
        <f t="shared" si="36"/>
        <v>Straight Feeder</v>
      </c>
      <c r="N476" s="9" t="str">
        <f t="shared" si="37"/>
        <v>AL</v>
      </c>
      <c r="O476" s="13" t="str">
        <f t="shared" si="38"/>
        <v>Silver</v>
      </c>
      <c r="P476" s="9" t="str">
        <f t="shared" si="39"/>
        <v>PET</v>
      </c>
      <c r="Q476" s="9" t="str">
        <f t="shared" si="40"/>
        <v>5</v>
      </c>
      <c r="R4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6" s="14" t="str">
        <f>IF(ProjectsDB[[#This Row],[Item Type]]="Straight Plug-In",_xlfn.TEXTJOIN("-",TRUE,M476&amp;"-"&amp;_xlfn.LET(_xlpm.txt,ProjectsDB[[#This Row],[Assembly]],_xlpm.pos,FIND("SP",_xlpm.txt),_xlpm.pre,LEFT(_xlpm.txt,_xlpm.pos-1),IF(RIGHT(_xlpm.pre,3)="123","3PL",IF(RIGHT(_xlpm.pre,2)="12","2PL",IF(RIGHT(_xlpm.pre,1)="1","1PL","3PL")))),N476,O476,P476,Q476&amp;"W",R476),_xlfn.TEXTJOIN("-",TRUE,M476,N476,O476,P476,Q476&amp;"W",R476))</f>
        <v>Straight Feeder-AL-Silver-PET-5W-1</v>
      </c>
      <c r="T476" s="14" t="str">
        <f>IF(COUNTIF(Cycletime[Element Desc.],ProjectsDB[[#This Row],[Element Desc.]])&gt;0,"Found","Not Found")</f>
        <v>Found</v>
      </c>
    </row>
    <row r="477" spans="2:20" x14ac:dyDescent="0.25">
      <c r="B477" s="8" t="s">
        <v>1311</v>
      </c>
      <c r="C477" s="9" t="s">
        <v>1312</v>
      </c>
      <c r="D477" s="9" t="s">
        <v>1313</v>
      </c>
      <c r="E477" s="10">
        <v>1</v>
      </c>
      <c r="F477" s="9" t="s">
        <v>110</v>
      </c>
      <c r="G477" s="9" t="s">
        <v>1232</v>
      </c>
      <c r="H477" s="11"/>
      <c r="I477" s="12">
        <v>2450</v>
      </c>
      <c r="J477" s="12"/>
      <c r="K477" s="12"/>
      <c r="L477" s="12">
        <f t="array" ref="L477">IFERROR(LOOKUP(2^15,SEARCH({"40A","63A","80A","100A","125A","160A","200A","250A","400A","630A","800A","1000A","1250A","1600A","2000A","2500A","3200A","4000A","5000A","6300A"},UPPER(D477)),{40,63,80,100,125,160,200,250,400,630,800,1000,1250,1600,2000,2500,3200,4000,5000,6300}),0)</f>
        <v>1600</v>
      </c>
      <c r="M477" s="9" t="str">
        <f t="shared" si="36"/>
        <v>Straight Feeder</v>
      </c>
      <c r="N477" s="9" t="str">
        <f t="shared" si="37"/>
        <v>AL</v>
      </c>
      <c r="O477" s="13" t="str">
        <f t="shared" si="38"/>
        <v>Silver</v>
      </c>
      <c r="P477" s="9" t="str">
        <f t="shared" si="39"/>
        <v>PET</v>
      </c>
      <c r="Q477" s="9" t="str">
        <f t="shared" si="40"/>
        <v>5</v>
      </c>
      <c r="R4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7" s="14" t="str">
        <f>IF(ProjectsDB[[#This Row],[Item Type]]="Straight Plug-In",_xlfn.TEXTJOIN("-",TRUE,M477&amp;"-"&amp;_xlfn.LET(_xlpm.txt,ProjectsDB[[#This Row],[Assembly]],_xlpm.pos,FIND("SP",_xlpm.txt),_xlpm.pre,LEFT(_xlpm.txt,_xlpm.pos-1),IF(RIGHT(_xlpm.pre,3)="123","3PL",IF(RIGHT(_xlpm.pre,2)="12","2PL",IF(RIGHT(_xlpm.pre,1)="1","1PL","3PL")))),N477,O477,P477,Q477&amp;"W",R477),_xlfn.TEXTJOIN("-",TRUE,M477,N477,O477,P477,Q477&amp;"W",R477))</f>
        <v>Straight Feeder-AL-Silver-PET-5W-1</v>
      </c>
      <c r="T477" s="14" t="str">
        <f>IF(COUNTIF(Cycletime[Element Desc.],ProjectsDB[[#This Row],[Element Desc.]])&gt;0,"Found","Not Found")</f>
        <v>Found</v>
      </c>
    </row>
    <row r="478" spans="2:20" x14ac:dyDescent="0.25">
      <c r="B478" s="8" t="s">
        <v>1314</v>
      </c>
      <c r="C478" s="9" t="s">
        <v>1315</v>
      </c>
      <c r="D478" s="9" t="s">
        <v>1316</v>
      </c>
      <c r="E478" s="10">
        <v>1</v>
      </c>
      <c r="F478" s="9" t="s">
        <v>110</v>
      </c>
      <c r="G478" s="9" t="s">
        <v>1232</v>
      </c>
      <c r="H478" s="11"/>
      <c r="I478" s="12">
        <v>343</v>
      </c>
      <c r="J478" s="12">
        <v>755</v>
      </c>
      <c r="K478" s="12"/>
      <c r="L478" s="12">
        <f t="array" ref="L478">IFERROR(LOOKUP(2^15,SEARCH({"40A","63A","80A","100A","125A","160A","200A","250A","400A","630A","800A","1000A","1250A","1600A","2000A","2500A","3200A","4000A","5000A","6300A"},UPPER(D478)),{40,63,80,100,125,160,200,250,400,630,800,1000,1250,1600,2000,2500,3200,4000,5000,6300}),0)</f>
        <v>1600</v>
      </c>
      <c r="M478" s="9" t="str">
        <f t="shared" si="36"/>
        <v>Elbow Edge</v>
      </c>
      <c r="N478" s="9" t="str">
        <f t="shared" si="37"/>
        <v>AL</v>
      </c>
      <c r="O478" s="13" t="str">
        <f t="shared" si="38"/>
        <v>Silver</v>
      </c>
      <c r="P478" s="9" t="str">
        <f t="shared" si="39"/>
        <v>PET</v>
      </c>
      <c r="Q478" s="9" t="str">
        <f t="shared" si="40"/>
        <v>5</v>
      </c>
      <c r="R4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8" s="14" t="str">
        <f>IF(ProjectsDB[[#This Row],[Item Type]]="Straight Plug-In",_xlfn.TEXTJOIN("-",TRUE,M478&amp;"-"&amp;_xlfn.LET(_xlpm.txt,ProjectsDB[[#This Row],[Assembly]],_xlpm.pos,FIND("SP",_xlpm.txt),_xlpm.pre,LEFT(_xlpm.txt,_xlpm.pos-1),IF(RIGHT(_xlpm.pre,3)="123","3PL",IF(RIGHT(_xlpm.pre,2)="12","2PL",IF(RIGHT(_xlpm.pre,1)="1","1PL","3PL")))),N478,O478,P478,Q478&amp;"W",R478),_xlfn.TEXTJOIN("-",TRUE,M478,N478,O478,P478,Q478&amp;"W",R478))</f>
        <v>Elbow Edge-AL-Silver-PET-5W-1</v>
      </c>
      <c r="T478" s="14" t="str">
        <f>IF(COUNTIF(Cycletime[Element Desc.],ProjectsDB[[#This Row],[Element Desc.]])&gt;0,"Found","Not Found")</f>
        <v>Found</v>
      </c>
    </row>
    <row r="479" spans="2:20" x14ac:dyDescent="0.25">
      <c r="B479" s="8" t="s">
        <v>1317</v>
      </c>
      <c r="C479" s="9" t="s">
        <v>1318</v>
      </c>
      <c r="D479" s="9" t="s">
        <v>1319</v>
      </c>
      <c r="E479" s="10">
        <v>1</v>
      </c>
      <c r="F479" s="9" t="s">
        <v>110</v>
      </c>
      <c r="G479" s="9" t="s">
        <v>1232</v>
      </c>
      <c r="H479" s="11"/>
      <c r="I479" s="12">
        <v>1327</v>
      </c>
      <c r="J479" s="12"/>
      <c r="K479" s="12"/>
      <c r="L479" s="12">
        <f t="array" ref="L479">IFERROR(LOOKUP(2^15,SEARCH({"40A","63A","80A","100A","125A","160A","200A","250A","400A","630A","800A","1000A","1250A","1600A","2000A","2500A","3200A","4000A","5000A","6300A"},UPPER(D479)),{40,63,80,100,125,160,200,250,400,630,800,1000,1250,1600,2000,2500,3200,4000,5000,6300}),0)</f>
        <v>1600</v>
      </c>
      <c r="M479" s="9" t="str">
        <f t="shared" si="36"/>
        <v>Straight Feeder</v>
      </c>
      <c r="N479" s="9" t="str">
        <f t="shared" si="37"/>
        <v>AL</v>
      </c>
      <c r="O479" s="13" t="str">
        <f t="shared" si="38"/>
        <v>Silver</v>
      </c>
      <c r="P479" s="9" t="str">
        <f t="shared" si="39"/>
        <v>PET</v>
      </c>
      <c r="Q479" s="9" t="str">
        <f t="shared" si="40"/>
        <v>5</v>
      </c>
      <c r="R4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9" s="14" t="str">
        <f>IF(ProjectsDB[[#This Row],[Item Type]]="Straight Plug-In",_xlfn.TEXTJOIN("-",TRUE,M479&amp;"-"&amp;_xlfn.LET(_xlpm.txt,ProjectsDB[[#This Row],[Assembly]],_xlpm.pos,FIND("SP",_xlpm.txt),_xlpm.pre,LEFT(_xlpm.txt,_xlpm.pos-1),IF(RIGHT(_xlpm.pre,3)="123","3PL",IF(RIGHT(_xlpm.pre,2)="12","2PL",IF(RIGHT(_xlpm.pre,1)="1","1PL","3PL")))),N479,O479,P479,Q479&amp;"W",R479),_xlfn.TEXTJOIN("-",TRUE,M479,N479,O479,P479,Q479&amp;"W",R479))</f>
        <v>Straight Feeder-AL-Silver-PET-5W-1</v>
      </c>
      <c r="T479" s="14" t="str">
        <f>IF(COUNTIF(Cycletime[Element Desc.],ProjectsDB[[#This Row],[Element Desc.]])&gt;0,"Found","Not Found")</f>
        <v>Found</v>
      </c>
    </row>
    <row r="480" spans="2:20" x14ac:dyDescent="0.25">
      <c r="B480" s="8" t="s">
        <v>1320</v>
      </c>
      <c r="C480" s="9" t="s">
        <v>1321</v>
      </c>
      <c r="D480" s="9" t="s">
        <v>1322</v>
      </c>
      <c r="E480" s="10">
        <v>1</v>
      </c>
      <c r="F480" s="9" t="s">
        <v>110</v>
      </c>
      <c r="G480" s="9" t="s">
        <v>1232</v>
      </c>
      <c r="H480" s="11"/>
      <c r="I480" s="12">
        <v>1110</v>
      </c>
      <c r="J480" s="12">
        <v>350</v>
      </c>
      <c r="K480" s="12"/>
      <c r="L480" s="12">
        <f t="array" ref="L480">IFERROR(LOOKUP(2^15,SEARCH({"40A","63A","80A","100A","125A","160A","200A","250A","400A","630A","800A","1000A","1250A","1600A","2000A","2500A","3200A","4000A","5000A","6300A"},UPPER(D480)),{40,63,80,100,125,160,200,250,400,630,800,1000,1250,1600,2000,2500,3200,4000,5000,6300}),0)</f>
        <v>1600</v>
      </c>
      <c r="M480" s="9" t="str">
        <f t="shared" si="36"/>
        <v>Elbow Edge</v>
      </c>
      <c r="N480" s="9" t="str">
        <f t="shared" si="37"/>
        <v>AL</v>
      </c>
      <c r="O480" s="13" t="str">
        <f t="shared" si="38"/>
        <v>Silver</v>
      </c>
      <c r="P480" s="9" t="str">
        <f t="shared" si="39"/>
        <v>PET</v>
      </c>
      <c r="Q480" s="9" t="str">
        <f t="shared" si="40"/>
        <v>5</v>
      </c>
      <c r="R4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80" s="14" t="str">
        <f>IF(ProjectsDB[[#This Row],[Item Type]]="Straight Plug-In",_xlfn.TEXTJOIN("-",TRUE,M480&amp;"-"&amp;_xlfn.LET(_xlpm.txt,ProjectsDB[[#This Row],[Assembly]],_xlpm.pos,FIND("SP",_xlpm.txt),_xlpm.pre,LEFT(_xlpm.txt,_xlpm.pos-1),IF(RIGHT(_xlpm.pre,3)="123","3PL",IF(RIGHT(_xlpm.pre,2)="12","2PL",IF(RIGHT(_xlpm.pre,1)="1","1PL","3PL")))),N480,O480,P480,Q480&amp;"W",R480),_xlfn.TEXTJOIN("-",TRUE,M480,N480,O480,P480,Q480&amp;"W",R480))</f>
        <v>Elbow Edge-AL-Silver-PET-5W-1</v>
      </c>
      <c r="T480" s="14" t="str">
        <f>IF(COUNTIF(Cycletime[Element Desc.],ProjectsDB[[#This Row],[Element Desc.]])&gt;0,"Found","Not Found")</f>
        <v>Found</v>
      </c>
    </row>
    <row r="481" spans="2:20" x14ac:dyDescent="0.25">
      <c r="B481" s="8" t="s">
        <v>1323</v>
      </c>
      <c r="C481" s="9" t="s">
        <v>1324</v>
      </c>
      <c r="D481" s="9" t="s">
        <v>1325</v>
      </c>
      <c r="E481" s="10">
        <v>1</v>
      </c>
      <c r="F481" s="9" t="s">
        <v>110</v>
      </c>
      <c r="G481" s="9" t="s">
        <v>1232</v>
      </c>
      <c r="H481" s="11"/>
      <c r="I481" s="12">
        <v>1440</v>
      </c>
      <c r="J481" s="12"/>
      <c r="K481" s="12"/>
      <c r="L481" s="12">
        <f t="array" ref="L481">IFERROR(LOOKUP(2^15,SEARCH({"40A","63A","80A","100A","125A","160A","200A","250A","400A","630A","800A","1000A","1250A","1600A","2000A","2500A","3200A","4000A","5000A","6300A"},UPPER(D481)),{40,63,80,100,125,160,200,250,400,630,800,1000,1250,1600,2000,2500,3200,4000,5000,6300}),0)</f>
        <v>1600</v>
      </c>
      <c r="M481" s="9" t="str">
        <f t="shared" si="36"/>
        <v>Straight Feeder</v>
      </c>
      <c r="N481" s="9" t="str">
        <f t="shared" si="37"/>
        <v>AL</v>
      </c>
      <c r="O481" s="13" t="str">
        <f t="shared" si="38"/>
        <v>Silver</v>
      </c>
      <c r="P481" s="9" t="str">
        <f t="shared" si="39"/>
        <v>PET</v>
      </c>
      <c r="Q481" s="9" t="str">
        <f t="shared" si="40"/>
        <v>5</v>
      </c>
      <c r="R4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81" s="14" t="str">
        <f>IF(ProjectsDB[[#This Row],[Item Type]]="Straight Plug-In",_xlfn.TEXTJOIN("-",TRUE,M481&amp;"-"&amp;_xlfn.LET(_xlpm.txt,ProjectsDB[[#This Row],[Assembly]],_xlpm.pos,FIND("SP",_xlpm.txt),_xlpm.pre,LEFT(_xlpm.txt,_xlpm.pos-1),IF(RIGHT(_xlpm.pre,3)="123","3PL",IF(RIGHT(_xlpm.pre,2)="12","2PL",IF(RIGHT(_xlpm.pre,1)="1","1PL","3PL")))),N481,O481,P481,Q481&amp;"W",R481),_xlfn.TEXTJOIN("-",TRUE,M481,N481,O481,P481,Q481&amp;"W",R481))</f>
        <v>Straight Feeder-AL-Silver-PET-5W-1</v>
      </c>
      <c r="T481" s="14" t="str">
        <f>IF(COUNTIF(Cycletime[Element Desc.],ProjectsDB[[#This Row],[Element Desc.]])&gt;0,"Found","Not Found")</f>
        <v>Found</v>
      </c>
    </row>
    <row r="482" spans="2:20" x14ac:dyDescent="0.25">
      <c r="B482" s="8" t="s">
        <v>1326</v>
      </c>
      <c r="C482" s="9" t="s">
        <v>1327</v>
      </c>
      <c r="D482" s="9" t="s">
        <v>1328</v>
      </c>
      <c r="E482" s="10">
        <v>1</v>
      </c>
      <c r="F482" s="9" t="s">
        <v>110</v>
      </c>
      <c r="G482" s="9" t="s">
        <v>1232</v>
      </c>
      <c r="H482" s="11"/>
      <c r="I482" s="12">
        <v>490</v>
      </c>
      <c r="J482" s="12">
        <v>340</v>
      </c>
      <c r="K482" s="12"/>
      <c r="L482" s="12">
        <f t="array" ref="L482">IFERROR(LOOKUP(2^15,SEARCH({"40A","63A","80A","100A","125A","160A","200A","250A","400A","630A","800A","1000A","1250A","1600A","2000A","2500A","3200A","4000A","5000A","6300A"},UPPER(D482)),{40,63,80,100,125,160,200,250,400,630,800,1000,1250,1600,2000,2500,3200,4000,5000,6300}),0)</f>
        <v>1600</v>
      </c>
      <c r="M482" s="9" t="str">
        <f t="shared" si="36"/>
        <v>Elbow Edge</v>
      </c>
      <c r="N482" s="9" t="str">
        <f t="shared" si="37"/>
        <v>AL</v>
      </c>
      <c r="O482" s="13" t="str">
        <f t="shared" si="38"/>
        <v>Silver</v>
      </c>
      <c r="P482" s="9" t="str">
        <f t="shared" si="39"/>
        <v>PET</v>
      </c>
      <c r="Q482" s="9" t="str">
        <f t="shared" si="40"/>
        <v>5</v>
      </c>
      <c r="R4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82" s="14" t="str">
        <f>IF(ProjectsDB[[#This Row],[Item Type]]="Straight Plug-In",_xlfn.TEXTJOIN("-",TRUE,M482&amp;"-"&amp;_xlfn.LET(_xlpm.txt,ProjectsDB[[#This Row],[Assembly]],_xlpm.pos,FIND("SP",_xlpm.txt),_xlpm.pre,LEFT(_xlpm.txt,_xlpm.pos-1),IF(RIGHT(_xlpm.pre,3)="123","3PL",IF(RIGHT(_xlpm.pre,2)="12","2PL",IF(RIGHT(_xlpm.pre,1)="1","1PL","3PL")))),N482,O482,P482,Q482&amp;"W",R482),_xlfn.TEXTJOIN("-",TRUE,M482,N482,O482,P482,Q482&amp;"W",R482))</f>
        <v>Elbow Edge-AL-Silver-PET-5W-1</v>
      </c>
      <c r="T482" s="14" t="str">
        <f>IF(COUNTIF(Cycletime[Element Desc.],ProjectsDB[[#This Row],[Element Desc.]])&gt;0,"Found","Not Found")</f>
        <v>Found</v>
      </c>
    </row>
    <row r="483" spans="2:20" x14ac:dyDescent="0.25">
      <c r="B483" s="8" t="s">
        <v>1329</v>
      </c>
      <c r="C483" s="9" t="s">
        <v>1330</v>
      </c>
      <c r="D483" s="9" t="s">
        <v>1331</v>
      </c>
      <c r="E483" s="10">
        <v>1</v>
      </c>
      <c r="F483" s="9" t="s">
        <v>110</v>
      </c>
      <c r="G483" s="9" t="s">
        <v>1232</v>
      </c>
      <c r="H483" s="11"/>
      <c r="I483" s="12">
        <v>300</v>
      </c>
      <c r="J483" s="12">
        <v>600</v>
      </c>
      <c r="K483" s="12"/>
      <c r="L483" s="12">
        <f t="array" ref="L483">IFERROR(LOOKUP(2^15,SEARCH({"40A","63A","80A","100A","125A","160A","200A","250A","400A","630A","800A","1000A","1250A","1600A","2000A","2500A","3200A","4000A","5000A","6300A"},UPPER(D483)),{40,63,80,100,125,160,200,250,400,630,800,1000,1250,1600,2000,2500,3200,4000,5000,6300}),0)</f>
        <v>1600</v>
      </c>
      <c r="M483" s="9" t="str">
        <f t="shared" si="36"/>
        <v>Elbow Flat</v>
      </c>
      <c r="N483" s="9" t="str">
        <f t="shared" si="37"/>
        <v>AL</v>
      </c>
      <c r="O483" s="13" t="str">
        <f t="shared" si="38"/>
        <v>Silver</v>
      </c>
      <c r="P483" s="9" t="str">
        <f t="shared" si="39"/>
        <v>PET</v>
      </c>
      <c r="Q483" s="9" t="str">
        <f t="shared" si="40"/>
        <v>5</v>
      </c>
      <c r="R4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83" s="14" t="str">
        <f>IF(ProjectsDB[[#This Row],[Item Type]]="Straight Plug-In",_xlfn.TEXTJOIN("-",TRUE,M483&amp;"-"&amp;_xlfn.LET(_xlpm.txt,ProjectsDB[[#This Row],[Assembly]],_xlpm.pos,FIND("SP",_xlpm.txt),_xlpm.pre,LEFT(_xlpm.txt,_xlpm.pos-1),IF(RIGHT(_xlpm.pre,3)="123","3PL",IF(RIGHT(_xlpm.pre,2)="12","2PL",IF(RIGHT(_xlpm.pre,1)="1","1PL","3PL")))),N483,O483,P483,Q483&amp;"W",R483),_xlfn.TEXTJOIN("-",TRUE,M483,N483,O483,P483,Q483&amp;"W",R483))</f>
        <v>Elbow Flat-AL-Silver-PET-5W-1</v>
      </c>
      <c r="T483" s="14" t="str">
        <f>IF(COUNTIF(Cycletime[Element Desc.],ProjectsDB[[#This Row],[Element Desc.]])&gt;0,"Found","Not Found")</f>
        <v>Found</v>
      </c>
    </row>
    <row r="484" spans="2:20" x14ac:dyDescent="0.25">
      <c r="B484" s="8" t="s">
        <v>1332</v>
      </c>
      <c r="C484" s="9" t="s">
        <v>1333</v>
      </c>
      <c r="D484" s="9" t="s">
        <v>1334</v>
      </c>
      <c r="E484" s="10">
        <v>1</v>
      </c>
      <c r="F484" s="9" t="s">
        <v>110</v>
      </c>
      <c r="G484" s="9" t="s">
        <v>1232</v>
      </c>
      <c r="H484" s="11"/>
      <c r="I484" s="12">
        <v>550</v>
      </c>
      <c r="J484" s="12">
        <v>1000</v>
      </c>
      <c r="K484" s="12"/>
      <c r="L484" s="12">
        <f t="array" ref="L484">IFERROR(LOOKUP(2^15,SEARCH({"40A","63A","80A","100A","125A","160A","200A","250A","400A","630A","800A","1000A","1250A","1600A","2000A","2500A","3200A","4000A","5000A","6300A"},UPPER(D484)),{40,63,80,100,125,160,200,250,400,630,800,1000,1250,1600,2000,2500,3200,4000,5000,6300}),0)</f>
        <v>1600</v>
      </c>
      <c r="M484" s="9" t="str">
        <f t="shared" si="36"/>
        <v>Elbow Edge</v>
      </c>
      <c r="N484" s="9" t="str">
        <f t="shared" si="37"/>
        <v>AL</v>
      </c>
      <c r="O484" s="13" t="str">
        <f t="shared" si="38"/>
        <v>Silver</v>
      </c>
      <c r="P484" s="9" t="str">
        <f t="shared" si="39"/>
        <v>PET</v>
      </c>
      <c r="Q484" s="9" t="str">
        <f t="shared" si="40"/>
        <v>5</v>
      </c>
      <c r="R4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84" s="14" t="str">
        <f>IF(ProjectsDB[[#This Row],[Item Type]]="Straight Plug-In",_xlfn.TEXTJOIN("-",TRUE,M484&amp;"-"&amp;_xlfn.LET(_xlpm.txt,ProjectsDB[[#This Row],[Assembly]],_xlpm.pos,FIND("SP",_xlpm.txt),_xlpm.pre,LEFT(_xlpm.txt,_xlpm.pos-1),IF(RIGHT(_xlpm.pre,3)="123","3PL",IF(RIGHT(_xlpm.pre,2)="12","2PL",IF(RIGHT(_xlpm.pre,1)="1","1PL","3PL")))),N484,O484,P484,Q484&amp;"W",R484),_xlfn.TEXTJOIN("-",TRUE,M484,N484,O484,P484,Q484&amp;"W",R484))</f>
        <v>Elbow Edge-AL-Silver-PET-5W-1</v>
      </c>
      <c r="T484" s="14" t="str">
        <f>IF(COUNTIF(Cycletime[Element Desc.],ProjectsDB[[#This Row],[Element Desc.]])&gt;0,"Found","Not Found")</f>
        <v>Found</v>
      </c>
    </row>
    <row r="485" spans="2:20" x14ac:dyDescent="0.25">
      <c r="B485" s="8" t="s">
        <v>1335</v>
      </c>
      <c r="C485" s="9" t="s">
        <v>1336</v>
      </c>
      <c r="D485" s="9" t="s">
        <v>1337</v>
      </c>
      <c r="E485" s="10">
        <v>1</v>
      </c>
      <c r="F485" s="9" t="s">
        <v>110</v>
      </c>
      <c r="G485" s="9" t="s">
        <v>1232</v>
      </c>
      <c r="H485" s="11"/>
      <c r="I485" s="12">
        <v>600</v>
      </c>
      <c r="J485" s="12"/>
      <c r="K485" s="12"/>
      <c r="L485" s="12">
        <f t="array" ref="L485">IFERROR(LOOKUP(2^15,SEARCH({"40A","63A","80A","100A","125A","160A","200A","250A","400A","630A","800A","1000A","1250A","1600A","2000A","2500A","3200A","4000A","5000A","6300A"},UPPER(D485)),{40,63,80,100,125,160,200,250,400,630,800,1000,1250,1600,2000,2500,3200,4000,5000,6300}),0)</f>
        <v>1600</v>
      </c>
      <c r="M485" s="9" t="str">
        <f t="shared" si="36"/>
        <v>Straight Feeder</v>
      </c>
      <c r="N485" s="9" t="str">
        <f t="shared" si="37"/>
        <v>AL</v>
      </c>
      <c r="O485" s="13" t="str">
        <f t="shared" si="38"/>
        <v>Silver</v>
      </c>
      <c r="P485" s="9" t="str">
        <f t="shared" si="39"/>
        <v>PET</v>
      </c>
      <c r="Q485" s="9" t="str">
        <f t="shared" si="40"/>
        <v>5</v>
      </c>
      <c r="R4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85" s="14" t="str">
        <f>IF(ProjectsDB[[#This Row],[Item Type]]="Straight Plug-In",_xlfn.TEXTJOIN("-",TRUE,M485&amp;"-"&amp;_xlfn.LET(_xlpm.txt,ProjectsDB[[#This Row],[Assembly]],_xlpm.pos,FIND("SP",_xlpm.txt),_xlpm.pre,LEFT(_xlpm.txt,_xlpm.pos-1),IF(RIGHT(_xlpm.pre,3)="123","3PL",IF(RIGHT(_xlpm.pre,2)="12","2PL",IF(RIGHT(_xlpm.pre,1)="1","1PL","3PL")))),N485,O485,P485,Q485&amp;"W",R485),_xlfn.TEXTJOIN("-",TRUE,M485,N485,O485,P485,Q485&amp;"W",R485))</f>
        <v>Straight Feeder-AL-Silver-PET-5W-1</v>
      </c>
      <c r="T485" s="14" t="str">
        <f>IF(COUNTIF(Cycletime[Element Desc.],ProjectsDB[[#This Row],[Element Desc.]])&gt;0,"Found","Not Found")</f>
        <v>Found</v>
      </c>
    </row>
    <row r="486" spans="2:20" x14ac:dyDescent="0.25">
      <c r="B486" s="8" t="s">
        <v>1338</v>
      </c>
      <c r="C486" s="9" t="s">
        <v>1339</v>
      </c>
      <c r="D486" s="9" t="s">
        <v>1340</v>
      </c>
      <c r="E486" s="10">
        <v>1</v>
      </c>
      <c r="F486" s="9" t="s">
        <v>110</v>
      </c>
      <c r="G486" s="9" t="s">
        <v>1232</v>
      </c>
      <c r="H486" s="11"/>
      <c r="I486" s="12">
        <v>2470</v>
      </c>
      <c r="J486" s="12"/>
      <c r="K486" s="12"/>
      <c r="L486" s="12">
        <f t="array" ref="L486">IFERROR(LOOKUP(2^15,SEARCH({"40A","63A","80A","100A","125A","160A","200A","250A","400A","630A","800A","1000A","1250A","1600A","2000A","2500A","3200A","4000A","5000A","6300A"},UPPER(D486)),{40,63,80,100,125,160,200,250,400,630,800,1000,1250,1600,2000,2500,3200,4000,5000,6300}),0)</f>
        <v>1600</v>
      </c>
      <c r="M486" s="9" t="str">
        <f t="shared" si="36"/>
        <v>Straight Feeder</v>
      </c>
      <c r="N486" s="9" t="str">
        <f t="shared" si="37"/>
        <v>AL</v>
      </c>
      <c r="O486" s="13" t="str">
        <f t="shared" si="38"/>
        <v>Silver</v>
      </c>
      <c r="P486" s="9" t="str">
        <f t="shared" si="39"/>
        <v>PET</v>
      </c>
      <c r="Q486" s="9" t="str">
        <f t="shared" si="40"/>
        <v>5</v>
      </c>
      <c r="R4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86" s="14" t="str">
        <f>IF(ProjectsDB[[#This Row],[Item Type]]="Straight Plug-In",_xlfn.TEXTJOIN("-",TRUE,M486&amp;"-"&amp;_xlfn.LET(_xlpm.txt,ProjectsDB[[#This Row],[Assembly]],_xlpm.pos,FIND("SP",_xlpm.txt),_xlpm.pre,LEFT(_xlpm.txt,_xlpm.pos-1),IF(RIGHT(_xlpm.pre,3)="123","3PL",IF(RIGHT(_xlpm.pre,2)="12","2PL",IF(RIGHT(_xlpm.pre,1)="1","1PL","3PL")))),N486,O486,P486,Q486&amp;"W",R486),_xlfn.TEXTJOIN("-",TRUE,M486,N486,O486,P486,Q486&amp;"W",R486))</f>
        <v>Straight Feeder-AL-Silver-PET-5W-1</v>
      </c>
      <c r="T486" s="14" t="str">
        <f>IF(COUNTIF(Cycletime[Element Desc.],ProjectsDB[[#This Row],[Element Desc.]])&gt;0,"Found","Not Found")</f>
        <v>Found</v>
      </c>
    </row>
    <row r="487" spans="2:20" x14ac:dyDescent="0.25">
      <c r="B487" s="8" t="s">
        <v>1341</v>
      </c>
      <c r="C487" s="9" t="s">
        <v>1342</v>
      </c>
      <c r="D487" s="9" t="s">
        <v>1343</v>
      </c>
      <c r="E487" s="10">
        <v>1</v>
      </c>
      <c r="F487" s="9" t="s">
        <v>110</v>
      </c>
      <c r="G487" s="9" t="s">
        <v>1232</v>
      </c>
      <c r="H487" s="11"/>
      <c r="I487" s="12">
        <v>1330</v>
      </c>
      <c r="J487" s="12"/>
      <c r="K487" s="12"/>
      <c r="L487" s="12">
        <f t="array" ref="L487">IFERROR(LOOKUP(2^15,SEARCH({"40A","63A","80A","100A","125A","160A","200A","250A","400A","630A","800A","1000A","1250A","1600A","2000A","2500A","3200A","4000A","5000A","6300A"},UPPER(D487)),{40,63,80,100,125,160,200,250,400,630,800,1000,1250,1600,2000,2500,3200,4000,5000,6300}),0)</f>
        <v>1600</v>
      </c>
      <c r="M487" s="9" t="str">
        <f t="shared" si="36"/>
        <v>Straight Feeder</v>
      </c>
      <c r="N487" s="9" t="str">
        <f t="shared" si="37"/>
        <v>AL</v>
      </c>
      <c r="O487" s="13" t="str">
        <f t="shared" si="38"/>
        <v>Silver</v>
      </c>
      <c r="P487" s="9" t="str">
        <f t="shared" si="39"/>
        <v>PET</v>
      </c>
      <c r="Q487" s="9" t="str">
        <f t="shared" si="40"/>
        <v>5</v>
      </c>
      <c r="R4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87" s="14" t="str">
        <f>IF(ProjectsDB[[#This Row],[Item Type]]="Straight Plug-In",_xlfn.TEXTJOIN("-",TRUE,M487&amp;"-"&amp;_xlfn.LET(_xlpm.txt,ProjectsDB[[#This Row],[Assembly]],_xlpm.pos,FIND("SP",_xlpm.txt),_xlpm.pre,LEFT(_xlpm.txt,_xlpm.pos-1),IF(RIGHT(_xlpm.pre,3)="123","3PL",IF(RIGHT(_xlpm.pre,2)="12","2PL",IF(RIGHT(_xlpm.pre,1)="1","1PL","3PL")))),N487,O487,P487,Q487&amp;"W",R487),_xlfn.TEXTJOIN("-",TRUE,M487,N487,O487,P487,Q487&amp;"W",R487))</f>
        <v>Straight Feeder-AL-Silver-PET-5W-1</v>
      </c>
      <c r="T487" s="14" t="str">
        <f>IF(COUNTIF(Cycletime[Element Desc.],ProjectsDB[[#This Row],[Element Desc.]])&gt;0,"Found","Not Found")</f>
        <v>Found</v>
      </c>
    </row>
    <row r="488" spans="2:20" x14ac:dyDescent="0.25">
      <c r="B488" s="8" t="s">
        <v>1344</v>
      </c>
      <c r="C488" s="9" t="s">
        <v>172</v>
      </c>
      <c r="D488" s="9" t="s">
        <v>173</v>
      </c>
      <c r="E488" s="10">
        <v>21</v>
      </c>
      <c r="F488" s="9" t="s">
        <v>110</v>
      </c>
      <c r="G488" s="9" t="s">
        <v>1232</v>
      </c>
      <c r="H488" s="11"/>
      <c r="I488" s="12"/>
      <c r="J488" s="12"/>
      <c r="K488" s="12"/>
      <c r="L488" s="12">
        <f t="array" ref="L488">IFERROR(LOOKUP(2^15,SEARCH({"40A","63A","80A","100A","125A","160A","200A","250A","400A","630A","800A","1000A","1250A","1600A","2000A","2500A","3200A","4000A","5000A","6300A"},UPPER(D488)),{40,63,80,100,125,160,200,250,400,630,800,1000,1250,1600,2000,2500,3200,4000,5000,6300}),0)</f>
        <v>1600</v>
      </c>
      <c r="M488" s="9" t="str">
        <f t="shared" si="36"/>
        <v>Joint Pack</v>
      </c>
      <c r="N488" s="9" t="str">
        <f t="shared" si="37"/>
        <v>AL</v>
      </c>
      <c r="O488" s="13" t="str">
        <f t="shared" si="38"/>
        <v>Silver</v>
      </c>
      <c r="P488" s="9" t="str">
        <f t="shared" si="39"/>
        <v>None</v>
      </c>
      <c r="Q488" s="9" t="str">
        <f t="shared" si="40"/>
        <v>5</v>
      </c>
      <c r="R4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88" s="14" t="str">
        <f>IF(ProjectsDB[[#This Row],[Item Type]]="Straight Plug-In",_xlfn.TEXTJOIN("-",TRUE,M488&amp;"-"&amp;_xlfn.LET(_xlpm.txt,ProjectsDB[[#This Row],[Assembly]],_xlpm.pos,FIND("SP",_xlpm.txt),_xlpm.pre,LEFT(_xlpm.txt,_xlpm.pos-1),IF(RIGHT(_xlpm.pre,3)="123","3PL",IF(RIGHT(_xlpm.pre,2)="12","2PL",IF(RIGHT(_xlpm.pre,1)="1","1PL","3PL")))),N488,O488,P488,Q488&amp;"W",R488),_xlfn.TEXTJOIN("-",TRUE,M488,N488,O488,P488,Q488&amp;"W",R488))</f>
        <v>Joint Pack-AL-Silver-None-5W-1</v>
      </c>
      <c r="T488" s="14" t="str">
        <f>IF(COUNTIF(Cycletime[Element Desc.],ProjectsDB[[#This Row],[Element Desc.]])&gt;0,"Found","Not Found")</f>
        <v>Found</v>
      </c>
    </row>
    <row r="489" spans="2:20" x14ac:dyDescent="0.25">
      <c r="B489" s="8" t="s">
        <v>1345</v>
      </c>
      <c r="C489" s="9" t="s">
        <v>1346</v>
      </c>
      <c r="D489" s="9" t="s">
        <v>1347</v>
      </c>
      <c r="E489" s="10">
        <v>1</v>
      </c>
      <c r="F489" s="9" t="s">
        <v>110</v>
      </c>
      <c r="G489" s="9" t="s">
        <v>1232</v>
      </c>
      <c r="H489" s="11"/>
      <c r="I489" s="12">
        <v>565</v>
      </c>
      <c r="J489" s="12">
        <v>700</v>
      </c>
      <c r="K489" s="12"/>
      <c r="L489" s="12">
        <f t="array" ref="L489">IFERROR(LOOKUP(2^15,SEARCH({"40A","63A","80A","100A","125A","160A","200A","250A","400A","630A","800A","1000A","1250A","1600A","2000A","2500A","3200A","4000A","5000A","6300A"},UPPER(D489)),{40,63,80,100,125,160,200,250,400,630,800,1000,1250,1600,2000,2500,3200,4000,5000,6300}),0)</f>
        <v>1600</v>
      </c>
      <c r="M489" s="9" t="str">
        <f t="shared" si="36"/>
        <v>Elbow Edge</v>
      </c>
      <c r="N489" s="9" t="str">
        <f t="shared" si="37"/>
        <v>AL</v>
      </c>
      <c r="O489" s="13" t="str">
        <f t="shared" si="38"/>
        <v>Silver</v>
      </c>
      <c r="P489" s="9" t="str">
        <f t="shared" si="39"/>
        <v>PET</v>
      </c>
      <c r="Q489" s="9" t="str">
        <f t="shared" si="40"/>
        <v>5</v>
      </c>
      <c r="R4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89" s="14" t="str">
        <f>IF(ProjectsDB[[#This Row],[Item Type]]="Straight Plug-In",_xlfn.TEXTJOIN("-",TRUE,M489&amp;"-"&amp;_xlfn.LET(_xlpm.txt,ProjectsDB[[#This Row],[Assembly]],_xlpm.pos,FIND("SP",_xlpm.txt),_xlpm.pre,LEFT(_xlpm.txt,_xlpm.pos-1),IF(RIGHT(_xlpm.pre,3)="123","3PL",IF(RIGHT(_xlpm.pre,2)="12","2PL",IF(RIGHT(_xlpm.pre,1)="1","1PL","3PL")))),N489,O489,P489,Q489&amp;"W",R489),_xlfn.TEXTJOIN("-",TRUE,M489,N489,O489,P489,Q489&amp;"W",R489))</f>
        <v>Elbow Edge-AL-Silver-PET-5W-1</v>
      </c>
      <c r="T489" s="14" t="str">
        <f>IF(COUNTIF(Cycletime[Element Desc.],ProjectsDB[[#This Row],[Element Desc.]])&gt;0,"Found","Not Found")</f>
        <v>Found</v>
      </c>
    </row>
    <row r="490" spans="2:20" x14ac:dyDescent="0.25">
      <c r="B490" s="8" t="s">
        <v>1348</v>
      </c>
      <c r="C490" s="9" t="s">
        <v>1349</v>
      </c>
      <c r="D490" s="9" t="s">
        <v>1350</v>
      </c>
      <c r="E490" s="10">
        <v>1</v>
      </c>
      <c r="F490" s="9" t="s">
        <v>110</v>
      </c>
      <c r="G490" s="9" t="s">
        <v>1351</v>
      </c>
      <c r="H490" s="11"/>
      <c r="I490" s="12">
        <v>1955</v>
      </c>
      <c r="J490" s="12"/>
      <c r="K490" s="12"/>
      <c r="L490" s="12">
        <f t="array" ref="L490">IFERROR(LOOKUP(2^15,SEARCH({"40A","63A","80A","100A","125A","160A","200A","250A","400A","630A","800A","1000A","1250A","1600A","2000A","2500A","3200A","4000A","5000A","6300A"},UPPER(D490)),{40,63,80,100,125,160,200,250,400,630,800,1000,1250,1600,2000,2500,3200,4000,5000,6300}),0)</f>
        <v>1600</v>
      </c>
      <c r="M490" s="9" t="str">
        <f t="shared" si="36"/>
        <v>Straight Feeder</v>
      </c>
      <c r="N490" s="9" t="str">
        <f t="shared" si="37"/>
        <v>AL</v>
      </c>
      <c r="O490" s="13" t="str">
        <f t="shared" si="38"/>
        <v>Silver</v>
      </c>
      <c r="P490" s="9" t="str">
        <f t="shared" si="39"/>
        <v>PET</v>
      </c>
      <c r="Q490" s="9" t="str">
        <f t="shared" si="40"/>
        <v>5</v>
      </c>
      <c r="R4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90" s="14" t="str">
        <f>IF(ProjectsDB[[#This Row],[Item Type]]="Straight Plug-In",_xlfn.TEXTJOIN("-",TRUE,M490&amp;"-"&amp;_xlfn.LET(_xlpm.txt,ProjectsDB[[#This Row],[Assembly]],_xlpm.pos,FIND("SP",_xlpm.txt),_xlpm.pre,LEFT(_xlpm.txt,_xlpm.pos-1),IF(RIGHT(_xlpm.pre,3)="123","3PL",IF(RIGHT(_xlpm.pre,2)="12","2PL",IF(RIGHT(_xlpm.pre,1)="1","1PL","3PL")))),N490,O490,P490,Q490&amp;"W",R490),_xlfn.TEXTJOIN("-",TRUE,M490,N490,O490,P490,Q490&amp;"W",R490))</f>
        <v>Straight Feeder-AL-Silver-PET-5W-1</v>
      </c>
      <c r="T490" s="14" t="str">
        <f>IF(COUNTIF(Cycletime[Element Desc.],ProjectsDB[[#This Row],[Element Desc.]])&gt;0,"Found","Not Found")</f>
        <v>Found</v>
      </c>
    </row>
    <row r="491" spans="2:20" x14ac:dyDescent="0.25">
      <c r="B491" s="8" t="s">
        <v>1352</v>
      </c>
      <c r="C491" s="9" t="s">
        <v>370</v>
      </c>
      <c r="D491" s="9" t="s">
        <v>371</v>
      </c>
      <c r="E491" s="10">
        <v>1</v>
      </c>
      <c r="F491" s="9" t="s">
        <v>110</v>
      </c>
      <c r="G491" s="9" t="s">
        <v>1351</v>
      </c>
      <c r="H491" s="11"/>
      <c r="I491" s="12">
        <v>3000</v>
      </c>
      <c r="J491" s="12"/>
      <c r="K491" s="12"/>
      <c r="L491" s="12">
        <f t="array" ref="L491">IFERROR(LOOKUP(2^15,SEARCH({"40A","63A","80A","100A","125A","160A","200A","250A","400A","630A","800A","1000A","1250A","1600A","2000A","2500A","3200A","4000A","5000A","6300A"},UPPER(D491)),{40,63,80,100,125,160,200,250,400,630,800,1000,1250,1600,2000,2500,3200,4000,5000,6300}),0)</f>
        <v>1600</v>
      </c>
      <c r="M491" s="9" t="str">
        <f t="shared" si="36"/>
        <v>Straight Feeder</v>
      </c>
      <c r="N491" s="9" t="str">
        <f t="shared" si="37"/>
        <v>AL</v>
      </c>
      <c r="O491" s="13" t="str">
        <f t="shared" si="38"/>
        <v>Silver</v>
      </c>
      <c r="P491" s="9" t="str">
        <f t="shared" si="39"/>
        <v>PET</v>
      </c>
      <c r="Q491" s="9" t="str">
        <f t="shared" si="40"/>
        <v>5</v>
      </c>
      <c r="R4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91" s="14" t="str">
        <f>IF(ProjectsDB[[#This Row],[Item Type]]="Straight Plug-In",_xlfn.TEXTJOIN("-",TRUE,M491&amp;"-"&amp;_xlfn.LET(_xlpm.txt,ProjectsDB[[#This Row],[Assembly]],_xlpm.pos,FIND("SP",_xlpm.txt),_xlpm.pre,LEFT(_xlpm.txt,_xlpm.pos-1),IF(RIGHT(_xlpm.pre,3)="123","3PL",IF(RIGHT(_xlpm.pre,2)="12","2PL",IF(RIGHT(_xlpm.pre,1)="1","1PL","3PL")))),N491,O491,P491,Q491&amp;"W",R491),_xlfn.TEXTJOIN("-",TRUE,M491,N491,O491,P491,Q491&amp;"W",R491))</f>
        <v>Straight Feeder-AL-Silver-PET-5W-1</v>
      </c>
      <c r="T491" s="14" t="str">
        <f>IF(COUNTIF(Cycletime[Element Desc.],ProjectsDB[[#This Row],[Element Desc.]])&gt;0,"Found","Not Found")</f>
        <v>Found</v>
      </c>
    </row>
    <row r="492" spans="2:20" x14ac:dyDescent="0.25">
      <c r="B492" s="8" t="s">
        <v>1353</v>
      </c>
      <c r="C492" s="9" t="s">
        <v>1354</v>
      </c>
      <c r="D492" s="9" t="s">
        <v>1355</v>
      </c>
      <c r="E492" s="10">
        <v>1</v>
      </c>
      <c r="F492" s="9" t="s">
        <v>1356</v>
      </c>
      <c r="G492" s="9" t="s">
        <v>96</v>
      </c>
      <c r="H492" s="11"/>
      <c r="I492" s="12">
        <v>1800</v>
      </c>
      <c r="J492" s="12"/>
      <c r="K492" s="12"/>
      <c r="L492" s="12">
        <f t="array" ref="L492">IFERROR(LOOKUP(2^15,SEARCH({"40A","63A","80A","100A","125A","160A","200A","250A","400A","630A","800A","1000A","1250A","1600A","2000A","2500A","3200A","4000A","5000A","6300A"},UPPER(D492)),{40,63,80,100,125,160,200,250,400,630,800,1000,1250,1600,2000,2500,3200,4000,5000,6300}),0)</f>
        <v>2000</v>
      </c>
      <c r="M492" s="9" t="str">
        <f t="shared" si="36"/>
        <v>Straight Feeder</v>
      </c>
      <c r="N492" s="9" t="str">
        <f t="shared" si="37"/>
        <v>AL</v>
      </c>
      <c r="O492" s="13" t="str">
        <f t="shared" si="38"/>
        <v>Silver</v>
      </c>
      <c r="P492" s="9" t="str">
        <f t="shared" si="39"/>
        <v>PET</v>
      </c>
      <c r="Q492" s="9" t="str">
        <f t="shared" si="40"/>
        <v>5</v>
      </c>
      <c r="R4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92" s="14" t="str">
        <f>IF(ProjectsDB[[#This Row],[Item Type]]="Straight Plug-In",_xlfn.TEXTJOIN("-",TRUE,M492&amp;"-"&amp;_xlfn.LET(_xlpm.txt,ProjectsDB[[#This Row],[Assembly]],_xlpm.pos,FIND("SP",_xlpm.txt),_xlpm.pre,LEFT(_xlpm.txt,_xlpm.pos-1),IF(RIGHT(_xlpm.pre,3)="123","3PL",IF(RIGHT(_xlpm.pre,2)="12","2PL",IF(RIGHT(_xlpm.pre,1)="1","1PL","3PL")))),N492,O492,P492,Q492&amp;"W",R492),_xlfn.TEXTJOIN("-",TRUE,M492,N492,O492,P492,Q492&amp;"W",R492))</f>
        <v>Straight Feeder-AL-Silver-PET-5W-1</v>
      </c>
      <c r="T492" s="14" t="str">
        <f>IF(COUNTIF(Cycletime[Element Desc.],ProjectsDB[[#This Row],[Element Desc.]])&gt;0,"Found","Not Found")</f>
        <v>Found</v>
      </c>
    </row>
    <row r="493" spans="2:20" x14ac:dyDescent="0.25">
      <c r="B493" s="8" t="s">
        <v>1357</v>
      </c>
      <c r="C493" s="9" t="s">
        <v>1358</v>
      </c>
      <c r="D493" s="9" t="s">
        <v>1359</v>
      </c>
      <c r="E493" s="10">
        <v>9</v>
      </c>
      <c r="F493" s="9" t="s">
        <v>1356</v>
      </c>
      <c r="G493" s="9" t="s">
        <v>96</v>
      </c>
      <c r="H493" s="11"/>
      <c r="I493" s="12">
        <v>2000</v>
      </c>
      <c r="J493" s="12"/>
      <c r="K493" s="12"/>
      <c r="L493" s="12">
        <f t="array" ref="L493">IFERROR(LOOKUP(2^15,SEARCH({"40A","63A","80A","100A","125A","160A","200A","250A","400A","630A","800A","1000A","1250A","1600A","2000A","2500A","3200A","4000A","5000A","6300A"},UPPER(D493)),{40,63,80,100,125,160,200,250,400,630,800,1000,1250,1600,2000,2500,3200,4000,5000,6300}),0)</f>
        <v>2000</v>
      </c>
      <c r="M493" s="9" t="str">
        <f t="shared" si="36"/>
        <v>Straight Plug-In</v>
      </c>
      <c r="N493" s="9" t="str">
        <f t="shared" si="37"/>
        <v>AL</v>
      </c>
      <c r="O493" s="13" t="str">
        <f t="shared" si="38"/>
        <v>Silver</v>
      </c>
      <c r="P493" s="9" t="str">
        <f t="shared" si="39"/>
        <v>PET</v>
      </c>
      <c r="Q493" s="9" t="str">
        <f t="shared" si="40"/>
        <v>5</v>
      </c>
      <c r="R4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93" s="14" t="str">
        <f>IF(ProjectsDB[[#This Row],[Item Type]]="Straight Plug-In",_xlfn.TEXTJOIN("-",TRUE,M493&amp;"-"&amp;_xlfn.LET(_xlpm.txt,ProjectsDB[[#This Row],[Assembly]],_xlpm.pos,FIND("SP",_xlpm.txt),_xlpm.pre,LEFT(_xlpm.txt,_xlpm.pos-1),IF(RIGHT(_xlpm.pre,3)="123","3PL",IF(RIGHT(_xlpm.pre,2)="12","2PL",IF(RIGHT(_xlpm.pre,1)="1","1PL","3PL")))),N493,O493,P493,Q493&amp;"W",R493),_xlfn.TEXTJOIN("-",TRUE,M493,N493,O493,P493,Q493&amp;"W",R493))</f>
        <v>Straight Plug-In-2PL-AL-Silver-PET-5W-1</v>
      </c>
      <c r="T493" s="14" t="str">
        <f>IF(COUNTIF(Cycletime[Element Desc.],ProjectsDB[[#This Row],[Element Desc.]])&gt;0,"Found","Not Found")</f>
        <v>Found</v>
      </c>
    </row>
    <row r="494" spans="2:20" x14ac:dyDescent="0.25">
      <c r="B494" s="8" t="s">
        <v>1360</v>
      </c>
      <c r="C494" s="9" t="s">
        <v>1361</v>
      </c>
      <c r="D494" s="9" t="s">
        <v>1362</v>
      </c>
      <c r="E494" s="10">
        <v>4</v>
      </c>
      <c r="F494" s="9" t="s">
        <v>1356</v>
      </c>
      <c r="G494" s="9" t="s">
        <v>96</v>
      </c>
      <c r="H494" s="11"/>
      <c r="I494" s="12">
        <v>1500</v>
      </c>
      <c r="J494" s="12"/>
      <c r="K494" s="12"/>
      <c r="L494" s="12">
        <f t="array" ref="L494">IFERROR(LOOKUP(2^15,SEARCH({"40A","63A","80A","100A","125A","160A","200A","250A","400A","630A","800A","1000A","1250A","1600A","2000A","2500A","3200A","4000A","5000A","6300A"},UPPER(D494)),{40,63,80,100,125,160,200,250,400,630,800,1000,1250,1600,2000,2500,3200,4000,5000,6300}),0)</f>
        <v>2000</v>
      </c>
      <c r="M494" s="9" t="str">
        <f t="shared" si="36"/>
        <v>Straight Feeder</v>
      </c>
      <c r="N494" s="9" t="str">
        <f t="shared" si="37"/>
        <v>AL</v>
      </c>
      <c r="O494" s="13" t="str">
        <f t="shared" si="38"/>
        <v>Silver</v>
      </c>
      <c r="P494" s="9" t="str">
        <f t="shared" si="39"/>
        <v>PET</v>
      </c>
      <c r="Q494" s="9" t="str">
        <f t="shared" si="40"/>
        <v>5</v>
      </c>
      <c r="R4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94" s="14" t="str">
        <f>IF(ProjectsDB[[#This Row],[Item Type]]="Straight Plug-In",_xlfn.TEXTJOIN("-",TRUE,M494&amp;"-"&amp;_xlfn.LET(_xlpm.txt,ProjectsDB[[#This Row],[Assembly]],_xlpm.pos,FIND("SP",_xlpm.txt),_xlpm.pre,LEFT(_xlpm.txt,_xlpm.pos-1),IF(RIGHT(_xlpm.pre,3)="123","3PL",IF(RIGHT(_xlpm.pre,2)="12","2PL",IF(RIGHT(_xlpm.pre,1)="1","1PL","3PL")))),N494,O494,P494,Q494&amp;"W",R494),_xlfn.TEXTJOIN("-",TRUE,M494,N494,O494,P494,Q494&amp;"W",R494))</f>
        <v>Straight Feeder-AL-Silver-PET-5W-1</v>
      </c>
      <c r="T494" s="14" t="str">
        <f>IF(COUNTIF(Cycletime[Element Desc.],ProjectsDB[[#This Row],[Element Desc.]])&gt;0,"Found","Not Found")</f>
        <v>Found</v>
      </c>
    </row>
    <row r="495" spans="2:20" x14ac:dyDescent="0.25">
      <c r="B495" s="8" t="s">
        <v>1363</v>
      </c>
      <c r="C495" s="9" t="s">
        <v>1364</v>
      </c>
      <c r="D495" s="9" t="s">
        <v>1365</v>
      </c>
      <c r="E495" s="10">
        <v>2</v>
      </c>
      <c r="F495" s="9" t="s">
        <v>1356</v>
      </c>
      <c r="G495" s="9" t="s">
        <v>96</v>
      </c>
      <c r="H495" s="11"/>
      <c r="I495" s="12">
        <v>1700</v>
      </c>
      <c r="J495" s="12"/>
      <c r="K495" s="12"/>
      <c r="L495" s="12">
        <f t="array" ref="L495">IFERROR(LOOKUP(2^15,SEARCH({"40A","63A","80A","100A","125A","160A","200A","250A","400A","630A","800A","1000A","1250A","1600A","2000A","2500A","3200A","4000A","5000A","6300A"},UPPER(D495)),{40,63,80,100,125,160,200,250,400,630,800,1000,1250,1600,2000,2500,3200,4000,5000,6300}),0)</f>
        <v>2000</v>
      </c>
      <c r="M495" s="9" t="str">
        <f t="shared" si="36"/>
        <v>Straight Feeder</v>
      </c>
      <c r="N495" s="9" t="str">
        <f t="shared" si="37"/>
        <v>AL</v>
      </c>
      <c r="O495" s="13" t="str">
        <f t="shared" si="38"/>
        <v>Silver</v>
      </c>
      <c r="P495" s="9" t="str">
        <f t="shared" si="39"/>
        <v>PET</v>
      </c>
      <c r="Q495" s="9" t="str">
        <f t="shared" si="40"/>
        <v>5</v>
      </c>
      <c r="R4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95" s="14" t="str">
        <f>IF(ProjectsDB[[#This Row],[Item Type]]="Straight Plug-In",_xlfn.TEXTJOIN("-",TRUE,M495&amp;"-"&amp;_xlfn.LET(_xlpm.txt,ProjectsDB[[#This Row],[Assembly]],_xlpm.pos,FIND("SP",_xlpm.txt),_xlpm.pre,LEFT(_xlpm.txt,_xlpm.pos-1),IF(RIGHT(_xlpm.pre,3)="123","3PL",IF(RIGHT(_xlpm.pre,2)="12","2PL",IF(RIGHT(_xlpm.pre,1)="1","1PL","3PL")))),N495,O495,P495,Q495&amp;"W",R495),_xlfn.TEXTJOIN("-",TRUE,M495,N495,O495,P495,Q495&amp;"W",R495))</f>
        <v>Straight Feeder-AL-Silver-PET-5W-1</v>
      </c>
      <c r="T495" s="14" t="str">
        <f>IF(COUNTIF(Cycletime[Element Desc.],ProjectsDB[[#This Row],[Element Desc.]])&gt;0,"Found","Not Found")</f>
        <v>Found</v>
      </c>
    </row>
    <row r="496" spans="2:20" x14ac:dyDescent="0.25">
      <c r="B496" s="8" t="s">
        <v>1366</v>
      </c>
      <c r="C496" s="9" t="s">
        <v>1367</v>
      </c>
      <c r="D496" s="9" t="s">
        <v>1368</v>
      </c>
      <c r="E496" s="10">
        <v>19</v>
      </c>
      <c r="F496" s="9" t="s">
        <v>1356</v>
      </c>
      <c r="G496" s="9" t="s">
        <v>96</v>
      </c>
      <c r="H496" s="11"/>
      <c r="I496" s="12"/>
      <c r="J496" s="12"/>
      <c r="K496" s="12"/>
      <c r="L496" s="12">
        <f t="array" ref="L496">IFERROR(LOOKUP(2^15,SEARCH({"40A","63A","80A","100A","125A","160A","200A","250A","400A","630A","800A","1000A","1250A","1600A","2000A","2500A","3200A","4000A","5000A","6300A"},UPPER(D496)),{40,63,80,100,125,160,200,250,400,630,800,1000,1250,1600,2000,2500,3200,4000,5000,6300}),0)</f>
        <v>2000</v>
      </c>
      <c r="M496" s="9" t="str">
        <f t="shared" si="36"/>
        <v>Joint Pack</v>
      </c>
      <c r="N496" s="9" t="str">
        <f t="shared" si="37"/>
        <v>AL</v>
      </c>
      <c r="O496" s="13" t="str">
        <f t="shared" si="38"/>
        <v>Silver</v>
      </c>
      <c r="P496" s="9" t="str">
        <f t="shared" si="39"/>
        <v>None</v>
      </c>
      <c r="Q496" s="9" t="str">
        <f t="shared" si="40"/>
        <v>5</v>
      </c>
      <c r="R4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96" s="14" t="str">
        <f>IF(ProjectsDB[[#This Row],[Item Type]]="Straight Plug-In",_xlfn.TEXTJOIN("-",TRUE,M496&amp;"-"&amp;_xlfn.LET(_xlpm.txt,ProjectsDB[[#This Row],[Assembly]],_xlpm.pos,FIND("SP",_xlpm.txt),_xlpm.pre,LEFT(_xlpm.txt,_xlpm.pos-1),IF(RIGHT(_xlpm.pre,3)="123","3PL",IF(RIGHT(_xlpm.pre,2)="12","2PL",IF(RIGHT(_xlpm.pre,1)="1","1PL","3PL")))),N496,O496,P496,Q496&amp;"W",R496),_xlfn.TEXTJOIN("-",TRUE,M496,N496,O496,P496,Q496&amp;"W",R496))</f>
        <v>Joint Pack-AL-Silver-None-5W-1</v>
      </c>
      <c r="T496" s="14" t="str">
        <f>IF(COUNTIF(Cycletime[Element Desc.],ProjectsDB[[#This Row],[Element Desc.]])&gt;0,"Found","Not Found")</f>
        <v>Found</v>
      </c>
    </row>
    <row r="497" spans="2:20" x14ac:dyDescent="0.25">
      <c r="B497" s="8" t="s">
        <v>1369</v>
      </c>
      <c r="C497" s="9" t="s">
        <v>1370</v>
      </c>
      <c r="D497" s="9" t="s">
        <v>1371</v>
      </c>
      <c r="E497" s="10">
        <v>19</v>
      </c>
      <c r="F497" s="9" t="s">
        <v>1356</v>
      </c>
      <c r="G497" s="9" t="s">
        <v>96</v>
      </c>
      <c r="H497" s="11"/>
      <c r="I497" s="12"/>
      <c r="J497" s="12"/>
      <c r="K497" s="12"/>
      <c r="L497" s="12">
        <f t="array" ref="L497">IFERROR(LOOKUP(2^15,SEARCH({"40A","63A","80A","100A","125A","160A","200A","250A","400A","630A","800A","1000A","1250A","1600A","2000A","2500A","3200A","4000A","5000A","6300A"},UPPER(D497)),{40,63,80,100,125,160,200,250,400,630,800,1000,1250,1600,2000,2500,3200,4000,5000,6300}),0)</f>
        <v>0</v>
      </c>
      <c r="M497" s="9" t="str">
        <f t="shared" si="36"/>
        <v>Hanger Support</v>
      </c>
      <c r="N497" s="9" t="str">
        <f t="shared" si="37"/>
        <v>SH</v>
      </c>
      <c r="O497" s="13" t="str">
        <f t="shared" si="38"/>
        <v>None</v>
      </c>
      <c r="P497" s="9" t="str">
        <f t="shared" si="39"/>
        <v>None</v>
      </c>
      <c r="Q497" s="9" t="str">
        <f t="shared" si="40"/>
        <v>0</v>
      </c>
      <c r="R4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97" s="14" t="str">
        <f>IF(ProjectsDB[[#This Row],[Item Type]]="Straight Plug-In",_xlfn.TEXTJOIN("-",TRUE,M497&amp;"-"&amp;_xlfn.LET(_xlpm.txt,ProjectsDB[[#This Row],[Assembly]],_xlpm.pos,FIND("SP",_xlpm.txt),_xlpm.pre,LEFT(_xlpm.txt,_xlpm.pos-1),IF(RIGHT(_xlpm.pre,3)="123","3PL",IF(RIGHT(_xlpm.pre,2)="12","2PL",IF(RIGHT(_xlpm.pre,1)="1","1PL","3PL")))),N497,O497,P497,Q497&amp;"W",R497),_xlfn.TEXTJOIN("-",TRUE,M497,N497,O497,P497,Q497&amp;"W",R497))</f>
        <v>Hanger Support-SH-None-None-0W-0</v>
      </c>
      <c r="T497" s="14" t="str">
        <f>IF(COUNTIF(Cycletime[Element Desc.],ProjectsDB[[#This Row],[Element Desc.]])&gt;0,"Found","Not Found")</f>
        <v>Found</v>
      </c>
    </row>
    <row r="498" spans="2:20" x14ac:dyDescent="0.25">
      <c r="B498" s="8" t="s">
        <v>1372</v>
      </c>
      <c r="C498" s="9" t="s">
        <v>1373</v>
      </c>
      <c r="D498" s="9" t="s">
        <v>1374</v>
      </c>
      <c r="E498" s="10">
        <v>1</v>
      </c>
      <c r="F498" s="9" t="s">
        <v>1356</v>
      </c>
      <c r="G498" s="9" t="s">
        <v>96</v>
      </c>
      <c r="H498" s="11"/>
      <c r="I498" s="12">
        <v>370</v>
      </c>
      <c r="J498" s="12">
        <v>370</v>
      </c>
      <c r="K498" s="12">
        <v>370</v>
      </c>
      <c r="L498" s="12">
        <f t="array" ref="L498">IFERROR(LOOKUP(2^15,SEARCH({"40A","63A","80A","100A","125A","160A","200A","250A","400A","630A","800A","1000A","1250A","1600A","2000A","2500A","3200A","4000A","5000A","6300A"},UPPER(D498)),{40,63,80,100,125,160,200,250,400,630,800,1000,1250,1600,2000,2500,3200,4000,5000,6300}),0)</f>
        <v>2000</v>
      </c>
      <c r="M498" s="9" t="str">
        <f t="shared" si="36"/>
        <v>T-Section</v>
      </c>
      <c r="N498" s="9" t="str">
        <f t="shared" si="37"/>
        <v>AL</v>
      </c>
      <c r="O498" s="13" t="str">
        <f t="shared" si="38"/>
        <v>Silver</v>
      </c>
      <c r="P498" s="9" t="str">
        <f t="shared" si="39"/>
        <v>PET</v>
      </c>
      <c r="Q498" s="9" t="str">
        <f t="shared" si="40"/>
        <v>5</v>
      </c>
      <c r="R4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98" s="14" t="str">
        <f>IF(ProjectsDB[[#This Row],[Item Type]]="Straight Plug-In",_xlfn.TEXTJOIN("-",TRUE,M498&amp;"-"&amp;_xlfn.LET(_xlpm.txt,ProjectsDB[[#This Row],[Assembly]],_xlpm.pos,FIND("SP",_xlpm.txt),_xlpm.pre,LEFT(_xlpm.txt,_xlpm.pos-1),IF(RIGHT(_xlpm.pre,3)="123","3PL",IF(RIGHT(_xlpm.pre,2)="12","2PL",IF(RIGHT(_xlpm.pre,1)="1","1PL","3PL")))),N498,O498,P498,Q498&amp;"W",R498),_xlfn.TEXTJOIN("-",TRUE,M498,N498,O498,P498,Q498&amp;"W",R498))</f>
        <v>T-Section-AL-Silver-PET-5W-1</v>
      </c>
      <c r="T498" s="14" t="str">
        <f>IF(COUNTIF(Cycletime[Element Desc.],ProjectsDB[[#This Row],[Element Desc.]])&gt;0,"Found","Not Found")</f>
        <v>Found</v>
      </c>
    </row>
    <row r="499" spans="2:20" x14ac:dyDescent="0.25">
      <c r="B499" s="8" t="s">
        <v>1375</v>
      </c>
      <c r="C499" s="9" t="s">
        <v>1376</v>
      </c>
      <c r="D499" s="9" t="s">
        <v>1377</v>
      </c>
      <c r="E499" s="10">
        <v>1</v>
      </c>
      <c r="F499" s="9" t="s">
        <v>1356</v>
      </c>
      <c r="G499" s="9" t="s">
        <v>96</v>
      </c>
      <c r="H499" s="11"/>
      <c r="I499" s="12">
        <v>1040</v>
      </c>
      <c r="J499" s="12"/>
      <c r="K499" s="12"/>
      <c r="L499" s="12">
        <f t="array" ref="L499">IFERROR(LOOKUP(2^15,SEARCH({"40A","63A","80A","100A","125A","160A","200A","250A","400A","630A","800A","1000A","1250A","1600A","2000A","2500A","3200A","4000A","5000A","6300A"},UPPER(D499)),{40,63,80,100,125,160,200,250,400,630,800,1000,1250,1600,2000,2500,3200,4000,5000,6300}),0)</f>
        <v>2000</v>
      </c>
      <c r="M499" s="9" t="str">
        <f t="shared" si="36"/>
        <v>Straight Feeder</v>
      </c>
      <c r="N499" s="9" t="str">
        <f t="shared" si="37"/>
        <v>AL</v>
      </c>
      <c r="O499" s="13" t="str">
        <f t="shared" si="38"/>
        <v>Silver</v>
      </c>
      <c r="P499" s="9" t="str">
        <f t="shared" si="39"/>
        <v>PET</v>
      </c>
      <c r="Q499" s="9" t="str">
        <f t="shared" si="40"/>
        <v>5</v>
      </c>
      <c r="R4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99" s="14" t="str">
        <f>IF(ProjectsDB[[#This Row],[Item Type]]="Straight Plug-In",_xlfn.TEXTJOIN("-",TRUE,M499&amp;"-"&amp;_xlfn.LET(_xlpm.txt,ProjectsDB[[#This Row],[Assembly]],_xlpm.pos,FIND("SP",_xlpm.txt),_xlpm.pre,LEFT(_xlpm.txt,_xlpm.pos-1),IF(RIGHT(_xlpm.pre,3)="123","3PL",IF(RIGHT(_xlpm.pre,2)="12","2PL",IF(RIGHT(_xlpm.pre,1)="1","1PL","3PL")))),N499,O499,P499,Q499&amp;"W",R499),_xlfn.TEXTJOIN("-",TRUE,M499,N499,O499,P499,Q499&amp;"W",R499))</f>
        <v>Straight Feeder-AL-Silver-PET-5W-1</v>
      </c>
      <c r="T499" s="14" t="str">
        <f>IF(COUNTIF(Cycletime[Element Desc.],ProjectsDB[[#This Row],[Element Desc.]])&gt;0,"Found","Not Found")</f>
        <v>Found</v>
      </c>
    </row>
    <row r="500" spans="2:20" x14ac:dyDescent="0.25">
      <c r="B500" s="8" t="s">
        <v>1378</v>
      </c>
      <c r="C500" s="9" t="s">
        <v>1379</v>
      </c>
      <c r="D500" s="9" t="s">
        <v>1380</v>
      </c>
      <c r="E500" s="10">
        <v>1</v>
      </c>
      <c r="F500" s="9" t="s">
        <v>1356</v>
      </c>
      <c r="G500" s="9" t="s">
        <v>96</v>
      </c>
      <c r="H500" s="11"/>
      <c r="I500" s="12">
        <v>3000</v>
      </c>
      <c r="J500" s="12"/>
      <c r="K500" s="12"/>
      <c r="L500" s="12">
        <f t="array" ref="L500">IFERROR(LOOKUP(2^15,SEARCH({"40A","63A","80A","100A","125A","160A","200A","250A","400A","630A","800A","1000A","1250A","1600A","2000A","2500A","3200A","4000A","5000A","6300A"},UPPER(D500)),{40,63,80,100,125,160,200,250,400,630,800,1000,1250,1600,2000,2500,3200,4000,5000,6300}),0)</f>
        <v>2000</v>
      </c>
      <c r="M500" s="9" t="str">
        <f t="shared" si="36"/>
        <v>Straight Plug-In</v>
      </c>
      <c r="N500" s="9" t="str">
        <f t="shared" si="37"/>
        <v>AL</v>
      </c>
      <c r="O500" s="13" t="str">
        <f t="shared" si="38"/>
        <v>Silver</v>
      </c>
      <c r="P500" s="9" t="str">
        <f t="shared" si="39"/>
        <v>PET</v>
      </c>
      <c r="Q500" s="9" t="str">
        <f t="shared" si="40"/>
        <v>5</v>
      </c>
      <c r="R5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00" s="14" t="str">
        <f>IF(ProjectsDB[[#This Row],[Item Type]]="Straight Plug-In",_xlfn.TEXTJOIN("-",TRUE,M500&amp;"-"&amp;_xlfn.LET(_xlpm.txt,ProjectsDB[[#This Row],[Assembly]],_xlpm.pos,FIND("SP",_xlpm.txt),_xlpm.pre,LEFT(_xlpm.txt,_xlpm.pos-1),IF(RIGHT(_xlpm.pre,3)="123","3PL",IF(RIGHT(_xlpm.pre,2)="12","2PL",IF(RIGHT(_xlpm.pre,1)="1","1PL","3PL")))),N500,O500,P500,Q500&amp;"W",R500),_xlfn.TEXTJOIN("-",TRUE,M500,N500,O500,P500,Q500&amp;"W",R500))</f>
        <v>Straight Plug-In-3PL-AL-Silver-PET-5W-1</v>
      </c>
      <c r="T500" s="14" t="str">
        <f>IF(COUNTIF(Cycletime[Element Desc.],ProjectsDB[[#This Row],[Element Desc.]])&gt;0,"Found","Not Found")</f>
        <v>Found</v>
      </c>
    </row>
    <row r="501" spans="2:20" x14ac:dyDescent="0.25">
      <c r="B501" s="8" t="s">
        <v>1381</v>
      </c>
      <c r="C501" s="9" t="s">
        <v>1382</v>
      </c>
      <c r="D501" s="9" t="s">
        <v>1383</v>
      </c>
      <c r="E501" s="10">
        <v>1</v>
      </c>
      <c r="F501" s="9" t="s">
        <v>1356</v>
      </c>
      <c r="G501" s="9" t="s">
        <v>96</v>
      </c>
      <c r="H501" s="11"/>
      <c r="I501" s="12">
        <v>1200</v>
      </c>
      <c r="J501" s="12"/>
      <c r="K501" s="12"/>
      <c r="L501" s="12">
        <f t="array" ref="L501">IFERROR(LOOKUP(2^15,SEARCH({"40A","63A","80A","100A","125A","160A","200A","250A","400A","630A","800A","1000A","1250A","1600A","2000A","2500A","3200A","4000A","5000A","6300A"},UPPER(D501)),{40,63,80,100,125,160,200,250,400,630,800,1000,1250,1600,2000,2500,3200,4000,5000,6300}),0)</f>
        <v>2000</v>
      </c>
      <c r="M501" s="9" t="str">
        <f t="shared" si="36"/>
        <v>Straight Feeder</v>
      </c>
      <c r="N501" s="9" t="str">
        <f t="shared" si="37"/>
        <v>AL</v>
      </c>
      <c r="O501" s="13" t="str">
        <f t="shared" si="38"/>
        <v>Silver</v>
      </c>
      <c r="P501" s="9" t="str">
        <f t="shared" si="39"/>
        <v>PET</v>
      </c>
      <c r="Q501" s="9" t="str">
        <f t="shared" si="40"/>
        <v>5</v>
      </c>
      <c r="R5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01" s="14" t="str">
        <f>IF(ProjectsDB[[#This Row],[Item Type]]="Straight Plug-In",_xlfn.TEXTJOIN("-",TRUE,M501&amp;"-"&amp;_xlfn.LET(_xlpm.txt,ProjectsDB[[#This Row],[Assembly]],_xlpm.pos,FIND("SP",_xlpm.txt),_xlpm.pre,LEFT(_xlpm.txt,_xlpm.pos-1),IF(RIGHT(_xlpm.pre,3)="123","3PL",IF(RIGHT(_xlpm.pre,2)="12","2PL",IF(RIGHT(_xlpm.pre,1)="1","1PL","3PL")))),N501,O501,P501,Q501&amp;"W",R501),_xlfn.TEXTJOIN("-",TRUE,M501,N501,O501,P501,Q501&amp;"W",R501))</f>
        <v>Straight Feeder-AL-Silver-PET-5W-1</v>
      </c>
      <c r="T501" s="14" t="str">
        <f>IF(COUNTIF(Cycletime[Element Desc.],ProjectsDB[[#This Row],[Element Desc.]])&gt;0,"Found","Not Found")</f>
        <v>Found</v>
      </c>
    </row>
    <row r="502" spans="2:20" x14ac:dyDescent="0.25">
      <c r="B502" s="8" t="s">
        <v>1384</v>
      </c>
      <c r="C502" s="9" t="s">
        <v>1370</v>
      </c>
      <c r="D502" s="9" t="s">
        <v>1371</v>
      </c>
      <c r="E502" s="10">
        <v>18</v>
      </c>
      <c r="F502" s="9" t="s">
        <v>1356</v>
      </c>
      <c r="G502" s="9" t="s">
        <v>96</v>
      </c>
      <c r="H502" s="11"/>
      <c r="I502" s="12">
        <v>100</v>
      </c>
      <c r="J502" s="12"/>
      <c r="K502" s="12"/>
      <c r="L502" s="12">
        <f t="array" ref="L502">IFERROR(LOOKUP(2^15,SEARCH({"40A","63A","80A","100A","125A","160A","200A","250A","400A","630A","800A","1000A","1250A","1600A","2000A","2500A","3200A","4000A","5000A","6300A"},UPPER(D502)),{40,63,80,100,125,160,200,250,400,630,800,1000,1250,1600,2000,2500,3200,4000,5000,6300}),0)</f>
        <v>0</v>
      </c>
      <c r="M502" s="9" t="str">
        <f t="shared" si="36"/>
        <v>Hanger Support</v>
      </c>
      <c r="N502" s="9" t="str">
        <f t="shared" si="37"/>
        <v>SH</v>
      </c>
      <c r="O502" s="13" t="str">
        <f t="shared" si="38"/>
        <v>None</v>
      </c>
      <c r="P502" s="9" t="str">
        <f t="shared" si="39"/>
        <v>None</v>
      </c>
      <c r="Q502" s="9" t="str">
        <f t="shared" si="40"/>
        <v>0</v>
      </c>
      <c r="R5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02" s="14" t="str">
        <f>IF(ProjectsDB[[#This Row],[Item Type]]="Straight Plug-In",_xlfn.TEXTJOIN("-",TRUE,M502&amp;"-"&amp;_xlfn.LET(_xlpm.txt,ProjectsDB[[#This Row],[Assembly]],_xlpm.pos,FIND("SP",_xlpm.txt),_xlpm.pre,LEFT(_xlpm.txt,_xlpm.pos-1),IF(RIGHT(_xlpm.pre,3)="123","3PL",IF(RIGHT(_xlpm.pre,2)="12","2PL",IF(RIGHT(_xlpm.pre,1)="1","1PL","3PL")))),N502,O502,P502,Q502&amp;"W",R502),_xlfn.TEXTJOIN("-",TRUE,M502,N502,O502,P502,Q502&amp;"W",R502))</f>
        <v>Hanger Support-SH-None-None-0W-0</v>
      </c>
      <c r="T502" s="14" t="str">
        <f>IF(COUNTIF(Cycletime[Element Desc.],ProjectsDB[[#This Row],[Element Desc.]])&gt;0,"Found","Not Found")</f>
        <v>Found</v>
      </c>
    </row>
    <row r="503" spans="2:20" x14ac:dyDescent="0.25">
      <c r="B503" s="8" t="s">
        <v>1385</v>
      </c>
      <c r="C503" s="9" t="s">
        <v>1386</v>
      </c>
      <c r="D503" s="9" t="s">
        <v>1387</v>
      </c>
      <c r="E503" s="10">
        <v>1</v>
      </c>
      <c r="F503" s="9" t="s">
        <v>1356</v>
      </c>
      <c r="G503" s="9" t="s">
        <v>96</v>
      </c>
      <c r="H503" s="11"/>
      <c r="I503" s="12"/>
      <c r="J503" s="12"/>
      <c r="K503" s="12"/>
      <c r="L503" s="12">
        <f t="array" ref="L503">IFERROR(LOOKUP(2^15,SEARCH({"40A","63A","80A","100A","125A","160A","200A","250A","400A","630A","800A","1000A","1250A","1600A","2000A","2500A","3200A","4000A","5000A","6300A"},UPPER(D503)),{40,63,80,100,125,160,200,250,400,630,800,1000,1250,1600,2000,2500,3200,4000,5000,6300}),0)</f>
        <v>800</v>
      </c>
      <c r="M503" s="9" t="str">
        <f t="shared" si="36"/>
        <v>End Cap</v>
      </c>
      <c r="N503" s="9" t="str">
        <f t="shared" si="37"/>
        <v>AL</v>
      </c>
      <c r="O503" s="13" t="str">
        <f t="shared" si="38"/>
        <v>None</v>
      </c>
      <c r="P503" s="9" t="str">
        <f t="shared" si="39"/>
        <v>None</v>
      </c>
      <c r="Q503" s="9" t="str">
        <f t="shared" si="40"/>
        <v>0</v>
      </c>
      <c r="R5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03" s="14" t="str">
        <f>IF(ProjectsDB[[#This Row],[Item Type]]="Straight Plug-In",_xlfn.TEXTJOIN("-",TRUE,M503&amp;"-"&amp;_xlfn.LET(_xlpm.txt,ProjectsDB[[#This Row],[Assembly]],_xlpm.pos,FIND("SP",_xlpm.txt),_xlpm.pre,LEFT(_xlpm.txt,_xlpm.pos-1),IF(RIGHT(_xlpm.pre,3)="123","3PL",IF(RIGHT(_xlpm.pre,2)="12","2PL",IF(RIGHT(_xlpm.pre,1)="1","1PL","3PL")))),N503,O503,P503,Q503&amp;"W",R503),_xlfn.TEXTJOIN("-",TRUE,M503,N503,O503,P503,Q503&amp;"W",R503))</f>
        <v>End Cap-AL-None-None-0W-1</v>
      </c>
      <c r="T503" s="14" t="str">
        <f>IF(COUNTIF(Cycletime[Element Desc.],ProjectsDB[[#This Row],[Element Desc.]])&gt;0,"Found","Not Found")</f>
        <v>Found</v>
      </c>
    </row>
    <row r="504" spans="2:20" x14ac:dyDescent="0.25">
      <c r="B504" s="8" t="s">
        <v>1388</v>
      </c>
      <c r="C504" s="9" t="s">
        <v>1389</v>
      </c>
      <c r="D504" s="9" t="s">
        <v>1390</v>
      </c>
      <c r="E504" s="10">
        <v>9</v>
      </c>
      <c r="F504" s="9" t="s">
        <v>1356</v>
      </c>
      <c r="G504" s="9" t="s">
        <v>96</v>
      </c>
      <c r="H504" s="11"/>
      <c r="I504" s="12">
        <v>2000</v>
      </c>
      <c r="J504" s="12"/>
      <c r="K504" s="12"/>
      <c r="L504" s="12">
        <f t="array" ref="L504">IFERROR(LOOKUP(2^15,SEARCH({"40A","63A","80A","100A","125A","160A","200A","250A","400A","630A","800A","1000A","1250A","1600A","2000A","2500A","3200A","4000A","5000A","6300A"},UPPER(D504)),{40,63,80,100,125,160,200,250,400,630,800,1000,1250,1600,2000,2500,3200,4000,5000,6300}),0)</f>
        <v>800</v>
      </c>
      <c r="M504" s="9" t="str">
        <f t="shared" si="36"/>
        <v>Straight Plug-In</v>
      </c>
      <c r="N504" s="9" t="str">
        <f t="shared" si="37"/>
        <v>AL</v>
      </c>
      <c r="O504" s="13" t="str">
        <f t="shared" si="38"/>
        <v>Silver</v>
      </c>
      <c r="P504" s="9" t="str">
        <f t="shared" si="39"/>
        <v>PET</v>
      </c>
      <c r="Q504" s="9" t="str">
        <f t="shared" si="40"/>
        <v>5</v>
      </c>
      <c r="R5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04" s="14" t="str">
        <f>IF(ProjectsDB[[#This Row],[Item Type]]="Straight Plug-In",_xlfn.TEXTJOIN("-",TRUE,M504&amp;"-"&amp;_xlfn.LET(_xlpm.txt,ProjectsDB[[#This Row],[Assembly]],_xlpm.pos,FIND("SP",_xlpm.txt),_xlpm.pre,LEFT(_xlpm.txt,_xlpm.pos-1),IF(RIGHT(_xlpm.pre,3)="123","3PL",IF(RIGHT(_xlpm.pre,2)="12","2PL",IF(RIGHT(_xlpm.pre,1)="1","1PL","3PL")))),N504,O504,P504,Q504&amp;"W",R504),_xlfn.TEXTJOIN("-",TRUE,M504,N504,O504,P504,Q504&amp;"W",R504))</f>
        <v>Straight Plug-In-2PL-AL-Silver-PET-5W-1</v>
      </c>
      <c r="T504" s="14" t="str">
        <f>IF(COUNTIF(Cycletime[Element Desc.],ProjectsDB[[#This Row],[Element Desc.]])&gt;0,"Found","Not Found")</f>
        <v>Found</v>
      </c>
    </row>
    <row r="505" spans="2:20" x14ac:dyDescent="0.25">
      <c r="B505" s="8" t="s">
        <v>1391</v>
      </c>
      <c r="C505" s="9" t="s">
        <v>1392</v>
      </c>
      <c r="D505" s="9" t="s">
        <v>1393</v>
      </c>
      <c r="E505" s="10">
        <v>1</v>
      </c>
      <c r="F505" s="9" t="s">
        <v>1356</v>
      </c>
      <c r="G505" s="9" t="s">
        <v>96</v>
      </c>
      <c r="H505" s="11"/>
      <c r="I505" s="12">
        <v>298</v>
      </c>
      <c r="J505" s="12">
        <v>298</v>
      </c>
      <c r="K505" s="12">
        <v>298</v>
      </c>
      <c r="L505" s="12">
        <f t="array" ref="L505">IFERROR(LOOKUP(2^15,SEARCH({"40A","63A","80A","100A","125A","160A","200A","250A","400A","630A","800A","1000A","1250A","1600A","2000A","2500A","3200A","4000A","5000A","6300A"},UPPER(D505)),{40,63,80,100,125,160,200,250,400,630,800,1000,1250,1600,2000,2500,3200,4000,5000,6300}),0)</f>
        <v>800</v>
      </c>
      <c r="M505" s="9" t="str">
        <f t="shared" si="36"/>
        <v>T-Section</v>
      </c>
      <c r="N505" s="9" t="str">
        <f t="shared" si="37"/>
        <v>AL</v>
      </c>
      <c r="O505" s="13" t="str">
        <f t="shared" si="38"/>
        <v>Silver</v>
      </c>
      <c r="P505" s="9" t="str">
        <f t="shared" si="39"/>
        <v>PET</v>
      </c>
      <c r="Q505" s="9" t="str">
        <f t="shared" si="40"/>
        <v>5</v>
      </c>
      <c r="R5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05" s="14" t="str">
        <f>IF(ProjectsDB[[#This Row],[Item Type]]="Straight Plug-In",_xlfn.TEXTJOIN("-",TRUE,M505&amp;"-"&amp;_xlfn.LET(_xlpm.txt,ProjectsDB[[#This Row],[Assembly]],_xlpm.pos,FIND("SP",_xlpm.txt),_xlpm.pre,LEFT(_xlpm.txt,_xlpm.pos-1),IF(RIGHT(_xlpm.pre,3)="123","3PL",IF(RIGHT(_xlpm.pre,2)="12","2PL",IF(RIGHT(_xlpm.pre,1)="1","1PL","3PL")))),N505,O505,P505,Q505&amp;"W",R505),_xlfn.TEXTJOIN("-",TRUE,M505,N505,O505,P505,Q505&amp;"W",R505))</f>
        <v>T-Section-AL-Silver-PET-5W-1</v>
      </c>
      <c r="T505" s="14" t="str">
        <f>IF(COUNTIF(Cycletime[Element Desc.],ProjectsDB[[#This Row],[Element Desc.]])&gt;0,"Found","Not Found")</f>
        <v>Found</v>
      </c>
    </row>
    <row r="506" spans="2:20" x14ac:dyDescent="0.25">
      <c r="B506" s="8" t="s">
        <v>1394</v>
      </c>
      <c r="C506" s="9" t="s">
        <v>1395</v>
      </c>
      <c r="D506" s="9" t="s">
        <v>1396</v>
      </c>
      <c r="E506" s="10">
        <v>1</v>
      </c>
      <c r="F506" s="9" t="s">
        <v>1356</v>
      </c>
      <c r="G506" s="9" t="s">
        <v>96</v>
      </c>
      <c r="H506" s="11"/>
      <c r="I506" s="12">
        <v>1800</v>
      </c>
      <c r="J506" s="12"/>
      <c r="K506" s="12"/>
      <c r="L506" s="12">
        <f t="array" ref="L506">IFERROR(LOOKUP(2^15,SEARCH({"40A","63A","80A","100A","125A","160A","200A","250A","400A","630A","800A","1000A","1250A","1600A","2000A","2500A","3200A","4000A","5000A","6300A"},UPPER(D506)),{40,63,80,100,125,160,200,250,400,630,800,1000,1250,1600,2000,2500,3200,4000,5000,6300}),0)</f>
        <v>800</v>
      </c>
      <c r="M506" s="9" t="str">
        <f t="shared" si="36"/>
        <v>Straight Feeder</v>
      </c>
      <c r="N506" s="9" t="str">
        <f t="shared" si="37"/>
        <v>AL</v>
      </c>
      <c r="O506" s="13" t="str">
        <f t="shared" si="38"/>
        <v>Silver</v>
      </c>
      <c r="P506" s="9" t="str">
        <f t="shared" si="39"/>
        <v>PET</v>
      </c>
      <c r="Q506" s="9" t="str">
        <f t="shared" si="40"/>
        <v>5</v>
      </c>
      <c r="R5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06" s="14" t="str">
        <f>IF(ProjectsDB[[#This Row],[Item Type]]="Straight Plug-In",_xlfn.TEXTJOIN("-",TRUE,M506&amp;"-"&amp;_xlfn.LET(_xlpm.txt,ProjectsDB[[#This Row],[Assembly]],_xlpm.pos,FIND("SP",_xlpm.txt),_xlpm.pre,LEFT(_xlpm.txt,_xlpm.pos-1),IF(RIGHT(_xlpm.pre,3)="123","3PL",IF(RIGHT(_xlpm.pre,2)="12","2PL",IF(RIGHT(_xlpm.pre,1)="1","1PL","3PL")))),N506,O506,P506,Q506&amp;"W",R506),_xlfn.TEXTJOIN("-",TRUE,M506,N506,O506,P506,Q506&amp;"W",R506))</f>
        <v>Straight Feeder-AL-Silver-PET-5W-1</v>
      </c>
      <c r="T506" s="14" t="str">
        <f>IF(COUNTIF(Cycletime[Element Desc.],ProjectsDB[[#This Row],[Element Desc.]])&gt;0,"Found","Not Found")</f>
        <v>Found</v>
      </c>
    </row>
    <row r="507" spans="2:20" x14ac:dyDescent="0.25">
      <c r="B507" s="8" t="s">
        <v>1397</v>
      </c>
      <c r="C507" s="9" t="s">
        <v>1398</v>
      </c>
      <c r="D507" s="9" t="s">
        <v>1399</v>
      </c>
      <c r="E507" s="10">
        <v>1</v>
      </c>
      <c r="F507" s="9" t="s">
        <v>1356</v>
      </c>
      <c r="G507" s="9" t="s">
        <v>96</v>
      </c>
      <c r="H507" s="11"/>
      <c r="I507" s="12">
        <v>1040</v>
      </c>
      <c r="J507" s="12"/>
      <c r="K507" s="12"/>
      <c r="L507" s="12">
        <f t="array" ref="L507">IFERROR(LOOKUP(2^15,SEARCH({"40A","63A","80A","100A","125A","160A","200A","250A","400A","630A","800A","1000A","1250A","1600A","2000A","2500A","3200A","4000A","5000A","6300A"},UPPER(D507)),{40,63,80,100,125,160,200,250,400,630,800,1000,1250,1600,2000,2500,3200,4000,5000,6300}),0)</f>
        <v>800</v>
      </c>
      <c r="M507" s="9" t="str">
        <f t="shared" si="36"/>
        <v>Straight Feeder</v>
      </c>
      <c r="N507" s="9" t="str">
        <f t="shared" si="37"/>
        <v>AL</v>
      </c>
      <c r="O507" s="13" t="str">
        <f t="shared" si="38"/>
        <v>Silver</v>
      </c>
      <c r="P507" s="9" t="str">
        <f t="shared" si="39"/>
        <v>PET</v>
      </c>
      <c r="Q507" s="9" t="str">
        <f t="shared" si="40"/>
        <v>5</v>
      </c>
      <c r="R5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07" s="14" t="str">
        <f>IF(ProjectsDB[[#This Row],[Item Type]]="Straight Plug-In",_xlfn.TEXTJOIN("-",TRUE,M507&amp;"-"&amp;_xlfn.LET(_xlpm.txt,ProjectsDB[[#This Row],[Assembly]],_xlpm.pos,FIND("SP",_xlpm.txt),_xlpm.pre,LEFT(_xlpm.txt,_xlpm.pos-1),IF(RIGHT(_xlpm.pre,3)="123","3PL",IF(RIGHT(_xlpm.pre,2)="12","2PL",IF(RIGHT(_xlpm.pre,1)="1","1PL","3PL")))),N507,O507,P507,Q507&amp;"W",R507),_xlfn.TEXTJOIN("-",TRUE,M507,N507,O507,P507,Q507&amp;"W",R507))</f>
        <v>Straight Feeder-AL-Silver-PET-5W-1</v>
      </c>
      <c r="T507" s="14" t="str">
        <f>IF(COUNTIF(Cycletime[Element Desc.],ProjectsDB[[#This Row],[Element Desc.]])&gt;0,"Found","Not Found")</f>
        <v>Found</v>
      </c>
    </row>
    <row r="508" spans="2:20" x14ac:dyDescent="0.25">
      <c r="B508" s="8" t="s">
        <v>1400</v>
      </c>
      <c r="C508" s="9" t="s">
        <v>1401</v>
      </c>
      <c r="D508" s="9" t="s">
        <v>1402</v>
      </c>
      <c r="E508" s="10">
        <v>1</v>
      </c>
      <c r="F508" s="9" t="s">
        <v>1356</v>
      </c>
      <c r="G508" s="9" t="s">
        <v>96</v>
      </c>
      <c r="H508" s="11"/>
      <c r="I508" s="12">
        <v>3000</v>
      </c>
      <c r="J508" s="12"/>
      <c r="K508" s="12"/>
      <c r="L508" s="12">
        <f t="array" ref="L508">IFERROR(LOOKUP(2^15,SEARCH({"40A","63A","80A","100A","125A","160A","200A","250A","400A","630A","800A","1000A","1250A","1600A","2000A","2500A","3200A","4000A","5000A","6300A"},UPPER(D508)),{40,63,80,100,125,160,200,250,400,630,800,1000,1250,1600,2000,2500,3200,4000,5000,6300}),0)</f>
        <v>800</v>
      </c>
      <c r="M508" s="9" t="str">
        <f t="shared" si="36"/>
        <v>Straight Plug-In</v>
      </c>
      <c r="N508" s="9" t="str">
        <f t="shared" si="37"/>
        <v>AL</v>
      </c>
      <c r="O508" s="13" t="str">
        <f t="shared" si="38"/>
        <v>Silver</v>
      </c>
      <c r="P508" s="9" t="str">
        <f t="shared" si="39"/>
        <v>PET</v>
      </c>
      <c r="Q508" s="9" t="str">
        <f t="shared" si="40"/>
        <v>5</v>
      </c>
      <c r="R5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08" s="14" t="str">
        <f>IF(ProjectsDB[[#This Row],[Item Type]]="Straight Plug-In",_xlfn.TEXTJOIN("-",TRUE,M508&amp;"-"&amp;_xlfn.LET(_xlpm.txt,ProjectsDB[[#This Row],[Assembly]],_xlpm.pos,FIND("SP",_xlpm.txt),_xlpm.pre,LEFT(_xlpm.txt,_xlpm.pos-1),IF(RIGHT(_xlpm.pre,3)="123","3PL",IF(RIGHT(_xlpm.pre,2)="12","2PL",IF(RIGHT(_xlpm.pre,1)="1","1PL","3PL")))),N508,O508,P508,Q508&amp;"W",R508),_xlfn.TEXTJOIN("-",TRUE,M508,N508,O508,P508,Q508&amp;"W",R508))</f>
        <v>Straight Plug-In-3PL-AL-Silver-PET-5W-1</v>
      </c>
      <c r="T508" s="14" t="str">
        <f>IF(COUNTIF(Cycletime[Element Desc.],ProjectsDB[[#This Row],[Element Desc.]])&gt;0,"Found","Not Found")</f>
        <v>Found</v>
      </c>
    </row>
    <row r="509" spans="2:20" x14ac:dyDescent="0.25">
      <c r="B509" s="8" t="s">
        <v>1403</v>
      </c>
      <c r="C509" s="9" t="s">
        <v>1404</v>
      </c>
      <c r="D509" s="9" t="s">
        <v>1405</v>
      </c>
      <c r="E509" s="10">
        <v>2</v>
      </c>
      <c r="F509" s="9" t="s">
        <v>1356</v>
      </c>
      <c r="G509" s="9" t="s">
        <v>96</v>
      </c>
      <c r="H509" s="11"/>
      <c r="I509" s="12">
        <v>1700</v>
      </c>
      <c r="J509" s="12"/>
      <c r="K509" s="12"/>
      <c r="L509" s="12">
        <f t="array" ref="L509">IFERROR(LOOKUP(2^15,SEARCH({"40A","63A","80A","100A","125A","160A","200A","250A","400A","630A","800A","1000A","1250A","1600A","2000A","2500A","3200A","4000A","5000A","6300A"},UPPER(D509)),{40,63,80,100,125,160,200,250,400,630,800,1000,1250,1600,2000,2500,3200,4000,5000,6300}),0)</f>
        <v>800</v>
      </c>
      <c r="M509" s="9" t="str">
        <f t="shared" si="36"/>
        <v>Straight Feeder</v>
      </c>
      <c r="N509" s="9" t="str">
        <f t="shared" si="37"/>
        <v>AL</v>
      </c>
      <c r="O509" s="13" t="str">
        <f t="shared" si="38"/>
        <v>Silver</v>
      </c>
      <c r="P509" s="9" t="str">
        <f t="shared" si="39"/>
        <v>PET</v>
      </c>
      <c r="Q509" s="9" t="str">
        <f t="shared" si="40"/>
        <v>5</v>
      </c>
      <c r="R5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09" s="14" t="str">
        <f>IF(ProjectsDB[[#This Row],[Item Type]]="Straight Plug-In",_xlfn.TEXTJOIN("-",TRUE,M509&amp;"-"&amp;_xlfn.LET(_xlpm.txt,ProjectsDB[[#This Row],[Assembly]],_xlpm.pos,FIND("SP",_xlpm.txt),_xlpm.pre,LEFT(_xlpm.txt,_xlpm.pos-1),IF(RIGHT(_xlpm.pre,3)="123","3PL",IF(RIGHT(_xlpm.pre,2)="12","2PL",IF(RIGHT(_xlpm.pre,1)="1","1PL","3PL")))),N509,O509,P509,Q509&amp;"W",R509),_xlfn.TEXTJOIN("-",TRUE,M509,N509,O509,P509,Q509&amp;"W",R509))</f>
        <v>Straight Feeder-AL-Silver-PET-5W-1</v>
      </c>
      <c r="T509" s="14" t="str">
        <f>IF(COUNTIF(Cycletime[Element Desc.],ProjectsDB[[#This Row],[Element Desc.]])&gt;0,"Found","Not Found")</f>
        <v>Found</v>
      </c>
    </row>
    <row r="510" spans="2:20" x14ac:dyDescent="0.25">
      <c r="B510" s="8" t="s">
        <v>1406</v>
      </c>
      <c r="C510" s="9" t="s">
        <v>459</v>
      </c>
      <c r="D510" s="9" t="s">
        <v>460</v>
      </c>
      <c r="E510" s="10">
        <v>19</v>
      </c>
      <c r="F510" s="9" t="s">
        <v>1356</v>
      </c>
      <c r="G510" s="9" t="s">
        <v>96</v>
      </c>
      <c r="H510" s="11"/>
      <c r="I510" s="12"/>
      <c r="J510" s="12"/>
      <c r="K510" s="12"/>
      <c r="L510" s="12">
        <f t="array" ref="L510">IFERROR(LOOKUP(2^15,SEARCH({"40A","63A","80A","100A","125A","160A","200A","250A","400A","630A","800A","1000A","1250A","1600A","2000A","2500A","3200A","4000A","5000A","6300A"},UPPER(D510)),{40,63,80,100,125,160,200,250,400,630,800,1000,1250,1600,2000,2500,3200,4000,5000,6300}),0)</f>
        <v>800</v>
      </c>
      <c r="M510" s="9" t="str">
        <f t="shared" si="36"/>
        <v>Joint Pack</v>
      </c>
      <c r="N510" s="9" t="str">
        <f t="shared" si="37"/>
        <v>AL</v>
      </c>
      <c r="O510" s="13" t="str">
        <f t="shared" si="38"/>
        <v>Silver</v>
      </c>
      <c r="P510" s="9" t="str">
        <f t="shared" si="39"/>
        <v>None</v>
      </c>
      <c r="Q510" s="9" t="str">
        <f t="shared" si="40"/>
        <v>5</v>
      </c>
      <c r="R5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10" s="14" t="str">
        <f>IF(ProjectsDB[[#This Row],[Item Type]]="Straight Plug-In",_xlfn.TEXTJOIN("-",TRUE,M510&amp;"-"&amp;_xlfn.LET(_xlpm.txt,ProjectsDB[[#This Row],[Assembly]],_xlpm.pos,FIND("SP",_xlpm.txt),_xlpm.pre,LEFT(_xlpm.txt,_xlpm.pos-1),IF(RIGHT(_xlpm.pre,3)="123","3PL",IF(RIGHT(_xlpm.pre,2)="12","2PL",IF(RIGHT(_xlpm.pre,1)="1","1PL","3PL")))),N510,O510,P510,Q510&amp;"W",R510),_xlfn.TEXTJOIN("-",TRUE,M510,N510,O510,P510,Q510&amp;"W",R510))</f>
        <v>Joint Pack-AL-Silver-None-5W-1</v>
      </c>
      <c r="T510" s="14" t="str">
        <f>IF(COUNTIF(Cycletime[Element Desc.],ProjectsDB[[#This Row],[Element Desc.]])&gt;0,"Found","Not Found")</f>
        <v>Found</v>
      </c>
    </row>
    <row r="511" spans="2:20" x14ac:dyDescent="0.25">
      <c r="B511" s="8" t="s">
        <v>1407</v>
      </c>
      <c r="C511" s="9" t="s">
        <v>1408</v>
      </c>
      <c r="D511" s="9" t="s">
        <v>1409</v>
      </c>
      <c r="E511" s="10">
        <v>4</v>
      </c>
      <c r="F511" s="9" t="s">
        <v>1356</v>
      </c>
      <c r="G511" s="9" t="s">
        <v>96</v>
      </c>
      <c r="H511" s="11"/>
      <c r="I511" s="12">
        <v>1500</v>
      </c>
      <c r="J511" s="12"/>
      <c r="K511" s="12"/>
      <c r="L511" s="12">
        <f t="array" ref="L511">IFERROR(LOOKUP(2^15,SEARCH({"40A","63A","80A","100A","125A","160A","200A","250A","400A","630A","800A","1000A","1250A","1600A","2000A","2500A","3200A","4000A","5000A","6300A"},UPPER(D511)),{40,63,80,100,125,160,200,250,400,630,800,1000,1250,1600,2000,2500,3200,4000,5000,6300}),0)</f>
        <v>800</v>
      </c>
      <c r="M511" s="9" t="str">
        <f t="shared" si="36"/>
        <v>Straight Feeder</v>
      </c>
      <c r="N511" s="9" t="str">
        <f t="shared" si="37"/>
        <v>AL</v>
      </c>
      <c r="O511" s="13" t="str">
        <f t="shared" si="38"/>
        <v>Silver</v>
      </c>
      <c r="P511" s="9" t="str">
        <f t="shared" si="39"/>
        <v>PET</v>
      </c>
      <c r="Q511" s="9" t="str">
        <f t="shared" si="40"/>
        <v>5</v>
      </c>
      <c r="R5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11" s="14" t="str">
        <f>IF(ProjectsDB[[#This Row],[Item Type]]="Straight Plug-In",_xlfn.TEXTJOIN("-",TRUE,M511&amp;"-"&amp;_xlfn.LET(_xlpm.txt,ProjectsDB[[#This Row],[Assembly]],_xlpm.pos,FIND("SP",_xlpm.txt),_xlpm.pre,LEFT(_xlpm.txt,_xlpm.pos-1),IF(RIGHT(_xlpm.pre,3)="123","3PL",IF(RIGHT(_xlpm.pre,2)="12","2PL",IF(RIGHT(_xlpm.pre,1)="1","1PL","3PL")))),N511,O511,P511,Q511&amp;"W",R511),_xlfn.TEXTJOIN("-",TRUE,M511,N511,O511,P511,Q511&amp;"W",R511))</f>
        <v>Straight Feeder-AL-Silver-PET-5W-1</v>
      </c>
      <c r="T511" s="14" t="str">
        <f>IF(COUNTIF(Cycletime[Element Desc.],ProjectsDB[[#This Row],[Element Desc.]])&gt;0,"Found","Not Found")</f>
        <v>Found</v>
      </c>
    </row>
    <row r="512" spans="2:20" x14ac:dyDescent="0.25">
      <c r="B512" s="8" t="s">
        <v>1410</v>
      </c>
      <c r="C512" s="9" t="s">
        <v>1411</v>
      </c>
      <c r="D512" s="9" t="s">
        <v>1412</v>
      </c>
      <c r="E512" s="10">
        <v>1</v>
      </c>
      <c r="F512" s="9" t="s">
        <v>1356</v>
      </c>
      <c r="G512" s="9" t="s">
        <v>96</v>
      </c>
      <c r="H512" s="11"/>
      <c r="I512" s="12">
        <v>1200</v>
      </c>
      <c r="J512" s="12"/>
      <c r="K512" s="12"/>
      <c r="L512" s="12">
        <f t="array" ref="L512">IFERROR(LOOKUP(2^15,SEARCH({"40A","63A","80A","100A","125A","160A","200A","250A","400A","630A","800A","1000A","1250A","1600A","2000A","2500A","3200A","4000A","5000A","6300A"},UPPER(D512)),{40,63,80,100,125,160,200,250,400,630,800,1000,1250,1600,2000,2500,3200,4000,5000,6300}),0)</f>
        <v>800</v>
      </c>
      <c r="M512" s="9" t="str">
        <f t="shared" si="36"/>
        <v>Straight Feeder</v>
      </c>
      <c r="N512" s="9" t="str">
        <f t="shared" si="37"/>
        <v>AL</v>
      </c>
      <c r="O512" s="13" t="str">
        <f t="shared" si="38"/>
        <v>Silver</v>
      </c>
      <c r="P512" s="9" t="str">
        <f t="shared" si="39"/>
        <v>PET</v>
      </c>
      <c r="Q512" s="9" t="str">
        <f t="shared" si="40"/>
        <v>5</v>
      </c>
      <c r="R5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12" s="14" t="str">
        <f>IF(ProjectsDB[[#This Row],[Item Type]]="Straight Plug-In",_xlfn.TEXTJOIN("-",TRUE,M512&amp;"-"&amp;_xlfn.LET(_xlpm.txt,ProjectsDB[[#This Row],[Assembly]],_xlpm.pos,FIND("SP",_xlpm.txt),_xlpm.pre,LEFT(_xlpm.txt,_xlpm.pos-1),IF(RIGHT(_xlpm.pre,3)="123","3PL",IF(RIGHT(_xlpm.pre,2)="12","2PL",IF(RIGHT(_xlpm.pre,1)="1","1PL","3PL")))),N512,O512,P512,Q512&amp;"W",R512),_xlfn.TEXTJOIN("-",TRUE,M512,N512,O512,P512,Q512&amp;"W",R512))</f>
        <v>Straight Feeder-AL-Silver-PET-5W-1</v>
      </c>
      <c r="T512" s="14" t="str">
        <f>IF(COUNTIF(Cycletime[Element Desc.],ProjectsDB[[#This Row],[Element Desc.]])&gt;0,"Found","Not Found")</f>
        <v>Found</v>
      </c>
    </row>
    <row r="513" spans="2:20" x14ac:dyDescent="0.25">
      <c r="B513" s="8" t="s">
        <v>1413</v>
      </c>
      <c r="C513" s="9" t="s">
        <v>1354</v>
      </c>
      <c r="D513" s="9" t="s">
        <v>1355</v>
      </c>
      <c r="E513" s="10">
        <v>1</v>
      </c>
      <c r="F513" s="9" t="s">
        <v>1356</v>
      </c>
      <c r="G513" s="9" t="s">
        <v>96</v>
      </c>
      <c r="H513" s="11"/>
      <c r="I513" s="12">
        <v>1800</v>
      </c>
      <c r="J513" s="12"/>
      <c r="K513" s="12"/>
      <c r="L513" s="12">
        <f t="array" ref="L513">IFERROR(LOOKUP(2^15,SEARCH({"40A","63A","80A","100A","125A","160A","200A","250A","400A","630A","800A","1000A","1250A","1600A","2000A","2500A","3200A","4000A","5000A","6300A"},UPPER(D513)),{40,63,80,100,125,160,200,250,400,630,800,1000,1250,1600,2000,2500,3200,4000,5000,6300}),0)</f>
        <v>2000</v>
      </c>
      <c r="M513" s="9" t="str">
        <f t="shared" si="36"/>
        <v>Straight Feeder</v>
      </c>
      <c r="N513" s="9" t="str">
        <f t="shared" si="37"/>
        <v>AL</v>
      </c>
      <c r="O513" s="13" t="str">
        <f t="shared" si="38"/>
        <v>Silver</v>
      </c>
      <c r="P513" s="9" t="str">
        <f t="shared" si="39"/>
        <v>PET</v>
      </c>
      <c r="Q513" s="9" t="str">
        <f t="shared" si="40"/>
        <v>5</v>
      </c>
      <c r="R5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13" s="14" t="str">
        <f>IF(ProjectsDB[[#This Row],[Item Type]]="Straight Plug-In",_xlfn.TEXTJOIN("-",TRUE,M513&amp;"-"&amp;_xlfn.LET(_xlpm.txt,ProjectsDB[[#This Row],[Assembly]],_xlpm.pos,FIND("SP",_xlpm.txt),_xlpm.pre,LEFT(_xlpm.txt,_xlpm.pos-1),IF(RIGHT(_xlpm.pre,3)="123","3PL",IF(RIGHT(_xlpm.pre,2)="12","2PL",IF(RIGHT(_xlpm.pre,1)="1","1PL","3PL")))),N513,O513,P513,Q513&amp;"W",R513),_xlfn.TEXTJOIN("-",TRUE,M513,N513,O513,P513,Q513&amp;"W",R513))</f>
        <v>Straight Feeder-AL-Silver-PET-5W-1</v>
      </c>
      <c r="T513" s="14" t="str">
        <f>IF(COUNTIF(Cycletime[Element Desc.],ProjectsDB[[#This Row],[Element Desc.]])&gt;0,"Found","Not Found")</f>
        <v>Found</v>
      </c>
    </row>
    <row r="514" spans="2:20" x14ac:dyDescent="0.25">
      <c r="B514" s="8" t="s">
        <v>1414</v>
      </c>
      <c r="C514" s="9" t="s">
        <v>1358</v>
      </c>
      <c r="D514" s="9" t="s">
        <v>1359</v>
      </c>
      <c r="E514" s="10">
        <v>9</v>
      </c>
      <c r="F514" s="9" t="s">
        <v>1356</v>
      </c>
      <c r="G514" s="9" t="s">
        <v>96</v>
      </c>
      <c r="H514" s="11"/>
      <c r="I514" s="12">
        <v>2000</v>
      </c>
      <c r="J514" s="12"/>
      <c r="K514" s="12"/>
      <c r="L514" s="12">
        <f t="array" ref="L514">IFERROR(LOOKUP(2^15,SEARCH({"40A","63A","80A","100A","125A","160A","200A","250A","400A","630A","800A","1000A","1250A","1600A","2000A","2500A","3200A","4000A","5000A","6300A"},UPPER(D514)),{40,63,80,100,125,160,200,250,400,630,800,1000,1250,1600,2000,2500,3200,4000,5000,6300}),0)</f>
        <v>2000</v>
      </c>
      <c r="M514" s="9" t="str">
        <f t="shared" si="36"/>
        <v>Straight Plug-In</v>
      </c>
      <c r="N514" s="9" t="str">
        <f t="shared" si="37"/>
        <v>AL</v>
      </c>
      <c r="O514" s="13" t="str">
        <f t="shared" si="38"/>
        <v>Silver</v>
      </c>
      <c r="P514" s="9" t="str">
        <f t="shared" si="39"/>
        <v>PET</v>
      </c>
      <c r="Q514" s="9" t="str">
        <f t="shared" si="40"/>
        <v>5</v>
      </c>
      <c r="R5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14" s="14" t="str">
        <f>IF(ProjectsDB[[#This Row],[Item Type]]="Straight Plug-In",_xlfn.TEXTJOIN("-",TRUE,M514&amp;"-"&amp;_xlfn.LET(_xlpm.txt,ProjectsDB[[#This Row],[Assembly]],_xlpm.pos,FIND("SP",_xlpm.txt),_xlpm.pre,LEFT(_xlpm.txt,_xlpm.pos-1),IF(RIGHT(_xlpm.pre,3)="123","3PL",IF(RIGHT(_xlpm.pre,2)="12","2PL",IF(RIGHT(_xlpm.pre,1)="1","1PL","3PL")))),N514,O514,P514,Q514&amp;"W",R514),_xlfn.TEXTJOIN("-",TRUE,M514,N514,O514,P514,Q514&amp;"W",R514))</f>
        <v>Straight Plug-In-2PL-AL-Silver-PET-5W-1</v>
      </c>
      <c r="T514" s="14" t="str">
        <f>IF(COUNTIF(Cycletime[Element Desc.],ProjectsDB[[#This Row],[Element Desc.]])&gt;0,"Found","Not Found")</f>
        <v>Found</v>
      </c>
    </row>
    <row r="515" spans="2:20" x14ac:dyDescent="0.25">
      <c r="B515" s="8" t="s">
        <v>1415</v>
      </c>
      <c r="C515" s="9" t="s">
        <v>1361</v>
      </c>
      <c r="D515" s="9" t="s">
        <v>1362</v>
      </c>
      <c r="E515" s="10">
        <v>4</v>
      </c>
      <c r="F515" s="9" t="s">
        <v>1356</v>
      </c>
      <c r="G515" s="9" t="s">
        <v>96</v>
      </c>
      <c r="H515" s="11"/>
      <c r="I515" s="12">
        <v>1500</v>
      </c>
      <c r="J515" s="12"/>
      <c r="K515" s="12"/>
      <c r="L515" s="12">
        <f t="array" ref="L515">IFERROR(LOOKUP(2^15,SEARCH({"40A","63A","80A","100A","125A","160A","200A","250A","400A","630A","800A","1000A","1250A","1600A","2000A","2500A","3200A","4000A","5000A","6300A"},UPPER(D515)),{40,63,80,100,125,160,200,250,400,630,800,1000,1250,1600,2000,2500,3200,4000,5000,6300}),0)</f>
        <v>2000</v>
      </c>
      <c r="M515" s="9" t="str">
        <f t="shared" si="36"/>
        <v>Straight Feeder</v>
      </c>
      <c r="N515" s="9" t="str">
        <f t="shared" si="37"/>
        <v>AL</v>
      </c>
      <c r="O515" s="13" t="str">
        <f t="shared" si="38"/>
        <v>Silver</v>
      </c>
      <c r="P515" s="9" t="str">
        <f t="shared" si="39"/>
        <v>PET</v>
      </c>
      <c r="Q515" s="9" t="str">
        <f t="shared" si="40"/>
        <v>5</v>
      </c>
      <c r="R5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15" s="14" t="str">
        <f>IF(ProjectsDB[[#This Row],[Item Type]]="Straight Plug-In",_xlfn.TEXTJOIN("-",TRUE,M515&amp;"-"&amp;_xlfn.LET(_xlpm.txt,ProjectsDB[[#This Row],[Assembly]],_xlpm.pos,FIND("SP",_xlpm.txt),_xlpm.pre,LEFT(_xlpm.txt,_xlpm.pos-1),IF(RIGHT(_xlpm.pre,3)="123","3PL",IF(RIGHT(_xlpm.pre,2)="12","2PL",IF(RIGHT(_xlpm.pre,1)="1","1PL","3PL")))),N515,O515,P515,Q515&amp;"W",R515),_xlfn.TEXTJOIN("-",TRUE,M515,N515,O515,P515,Q515&amp;"W",R515))</f>
        <v>Straight Feeder-AL-Silver-PET-5W-1</v>
      </c>
      <c r="T515" s="14" t="str">
        <f>IF(COUNTIF(Cycletime[Element Desc.],ProjectsDB[[#This Row],[Element Desc.]])&gt;0,"Found","Not Found")</f>
        <v>Found</v>
      </c>
    </row>
    <row r="516" spans="2:20" x14ac:dyDescent="0.25">
      <c r="B516" s="8" t="s">
        <v>1416</v>
      </c>
      <c r="C516" s="9" t="s">
        <v>1364</v>
      </c>
      <c r="D516" s="9" t="s">
        <v>1365</v>
      </c>
      <c r="E516" s="10">
        <v>2</v>
      </c>
      <c r="F516" s="9" t="s">
        <v>1356</v>
      </c>
      <c r="G516" s="9" t="s">
        <v>96</v>
      </c>
      <c r="H516" s="11"/>
      <c r="I516" s="12">
        <v>1700</v>
      </c>
      <c r="J516" s="12"/>
      <c r="K516" s="12"/>
      <c r="L516" s="12">
        <f t="array" ref="L516">IFERROR(LOOKUP(2^15,SEARCH({"40A","63A","80A","100A","125A","160A","200A","250A","400A","630A","800A","1000A","1250A","1600A","2000A","2500A","3200A","4000A","5000A","6300A"},UPPER(D516)),{40,63,80,100,125,160,200,250,400,630,800,1000,1250,1600,2000,2500,3200,4000,5000,6300}),0)</f>
        <v>2000</v>
      </c>
      <c r="M516" s="9" t="str">
        <f t="shared" ref="M516:M579" si="41">_xlfn.LET(_xlpm.d,UPPER(TRIM(SUBSTITUTE(SUBSTITUTE(D516,CHAR(160),"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16" s="9" t="str">
        <f t="shared" ref="N516:N579" si="42">IF(ISNUMBER(SEARCH("CU",D516)),"CU",IF(ISNUMBER(SEARCH("AL",D516)),"AL",IF(ISNUMBER(SEARCH("Copper",D516)),"CU","SH")))</f>
        <v>AL</v>
      </c>
      <c r="O516" s="13" t="str">
        <f t="shared" ref="O516:O579" si="43">IF(ISNUMBER(SEARCH("Silver",D516)),"Silver",IF(ISNUMBER(SEARCH("Tin",D516)),"Tin","None"))</f>
        <v>Silver</v>
      </c>
      <c r="P516" s="9" t="str">
        <f t="shared" ref="P516:P579" si="44">IF(ISNUMBER(SEARCH("Epoxy",D516)),"Epoxy",IF(ISNUMBER(SEARCH("PET",D516)),"PET","None"))</f>
        <v>PET</v>
      </c>
      <c r="Q516" s="9" t="str">
        <f t="shared" ref="Q516:Q579" si="45">IF(ISNUMBER(SEARCH("3-Wire",D516)),"3",IF(ISNUMBER(SEARCH("4-Wire",D516)),"4",IF(ISNUMBER(SEARCH("5-Wire",D516)),"5",IF(ISNUMBER(SEARCH("6-Wire",D516)),"6","0"))))</f>
        <v>5</v>
      </c>
      <c r="R5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16" s="14" t="str">
        <f>IF(ProjectsDB[[#This Row],[Item Type]]="Straight Plug-In",_xlfn.TEXTJOIN("-",TRUE,M516&amp;"-"&amp;_xlfn.LET(_xlpm.txt,ProjectsDB[[#This Row],[Assembly]],_xlpm.pos,FIND("SP",_xlpm.txt),_xlpm.pre,LEFT(_xlpm.txt,_xlpm.pos-1),IF(RIGHT(_xlpm.pre,3)="123","3PL",IF(RIGHT(_xlpm.pre,2)="12","2PL",IF(RIGHT(_xlpm.pre,1)="1","1PL","3PL")))),N516,O516,P516,Q516&amp;"W",R516),_xlfn.TEXTJOIN("-",TRUE,M516,N516,O516,P516,Q516&amp;"W",R516))</f>
        <v>Straight Feeder-AL-Silver-PET-5W-1</v>
      </c>
      <c r="T516" s="14" t="str">
        <f>IF(COUNTIF(Cycletime[Element Desc.],ProjectsDB[[#This Row],[Element Desc.]])&gt;0,"Found","Not Found")</f>
        <v>Found</v>
      </c>
    </row>
    <row r="517" spans="2:20" x14ac:dyDescent="0.25">
      <c r="B517" s="8" t="s">
        <v>1417</v>
      </c>
      <c r="C517" s="9" t="s">
        <v>1367</v>
      </c>
      <c r="D517" s="9" t="s">
        <v>1368</v>
      </c>
      <c r="E517" s="10">
        <v>19</v>
      </c>
      <c r="F517" s="9" t="s">
        <v>1356</v>
      </c>
      <c r="G517" s="9" t="s">
        <v>96</v>
      </c>
      <c r="H517" s="11"/>
      <c r="I517" s="12"/>
      <c r="J517" s="12"/>
      <c r="K517" s="12"/>
      <c r="L517" s="12">
        <f t="array" ref="L517">IFERROR(LOOKUP(2^15,SEARCH({"40A","63A","80A","100A","125A","160A","200A","250A","400A","630A","800A","1000A","1250A","1600A","2000A","2500A","3200A","4000A","5000A","6300A"},UPPER(D517)),{40,63,80,100,125,160,200,250,400,630,800,1000,1250,1600,2000,2500,3200,4000,5000,6300}),0)</f>
        <v>2000</v>
      </c>
      <c r="M517" s="9" t="str">
        <f t="shared" si="41"/>
        <v>Joint Pack</v>
      </c>
      <c r="N517" s="9" t="str">
        <f t="shared" si="42"/>
        <v>AL</v>
      </c>
      <c r="O517" s="13" t="str">
        <f t="shared" si="43"/>
        <v>Silver</v>
      </c>
      <c r="P517" s="9" t="str">
        <f t="shared" si="44"/>
        <v>None</v>
      </c>
      <c r="Q517" s="9" t="str">
        <f t="shared" si="45"/>
        <v>5</v>
      </c>
      <c r="R5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17" s="14" t="str">
        <f>IF(ProjectsDB[[#This Row],[Item Type]]="Straight Plug-In",_xlfn.TEXTJOIN("-",TRUE,M517&amp;"-"&amp;_xlfn.LET(_xlpm.txt,ProjectsDB[[#This Row],[Assembly]],_xlpm.pos,FIND("SP",_xlpm.txt),_xlpm.pre,LEFT(_xlpm.txt,_xlpm.pos-1),IF(RIGHT(_xlpm.pre,3)="123","3PL",IF(RIGHT(_xlpm.pre,2)="12","2PL",IF(RIGHT(_xlpm.pre,1)="1","1PL","3PL")))),N517,O517,P517,Q517&amp;"W",R517),_xlfn.TEXTJOIN("-",TRUE,M517,N517,O517,P517,Q517&amp;"W",R517))</f>
        <v>Joint Pack-AL-Silver-None-5W-1</v>
      </c>
      <c r="T517" s="14" t="str">
        <f>IF(COUNTIF(Cycletime[Element Desc.],ProjectsDB[[#This Row],[Element Desc.]])&gt;0,"Found","Not Found")</f>
        <v>Found</v>
      </c>
    </row>
    <row r="518" spans="2:20" x14ac:dyDescent="0.25">
      <c r="B518" s="8" t="s">
        <v>1418</v>
      </c>
      <c r="C518" s="9" t="s">
        <v>1370</v>
      </c>
      <c r="D518" s="9" t="s">
        <v>1371</v>
      </c>
      <c r="E518" s="10">
        <v>19</v>
      </c>
      <c r="F518" s="9" t="s">
        <v>1356</v>
      </c>
      <c r="G518" s="9" t="s">
        <v>96</v>
      </c>
      <c r="H518" s="11"/>
      <c r="I518" s="12">
        <v>100</v>
      </c>
      <c r="J518" s="12"/>
      <c r="K518" s="12"/>
      <c r="L518" s="12">
        <f t="array" ref="L518">IFERROR(LOOKUP(2^15,SEARCH({"40A","63A","80A","100A","125A","160A","200A","250A","400A","630A","800A","1000A","1250A","1600A","2000A","2500A","3200A","4000A","5000A","6300A"},UPPER(D518)),{40,63,80,100,125,160,200,250,400,630,800,1000,1250,1600,2000,2500,3200,4000,5000,6300}),0)</f>
        <v>0</v>
      </c>
      <c r="M518" s="9" t="str">
        <f t="shared" si="41"/>
        <v>Hanger Support</v>
      </c>
      <c r="N518" s="9" t="str">
        <f t="shared" si="42"/>
        <v>SH</v>
      </c>
      <c r="O518" s="13" t="str">
        <f t="shared" si="43"/>
        <v>None</v>
      </c>
      <c r="P518" s="9" t="str">
        <f t="shared" si="44"/>
        <v>None</v>
      </c>
      <c r="Q518" s="9" t="str">
        <f t="shared" si="45"/>
        <v>0</v>
      </c>
      <c r="R5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18" s="14" t="str">
        <f>IF(ProjectsDB[[#This Row],[Item Type]]="Straight Plug-In",_xlfn.TEXTJOIN("-",TRUE,M518&amp;"-"&amp;_xlfn.LET(_xlpm.txt,ProjectsDB[[#This Row],[Assembly]],_xlpm.pos,FIND("SP",_xlpm.txt),_xlpm.pre,LEFT(_xlpm.txt,_xlpm.pos-1),IF(RIGHT(_xlpm.pre,3)="123","3PL",IF(RIGHT(_xlpm.pre,2)="12","2PL",IF(RIGHT(_xlpm.pre,1)="1","1PL","3PL")))),N518,O518,P518,Q518&amp;"W",R518),_xlfn.TEXTJOIN("-",TRUE,M518,N518,O518,P518,Q518&amp;"W",R518))</f>
        <v>Hanger Support-SH-None-None-0W-0</v>
      </c>
      <c r="T518" s="14" t="str">
        <f>IF(COUNTIF(Cycletime[Element Desc.],ProjectsDB[[#This Row],[Element Desc.]])&gt;0,"Found","Not Found")</f>
        <v>Found</v>
      </c>
    </row>
    <row r="519" spans="2:20" x14ac:dyDescent="0.25">
      <c r="B519" s="8" t="s">
        <v>1419</v>
      </c>
      <c r="C519" s="9" t="s">
        <v>1373</v>
      </c>
      <c r="D519" s="9" t="s">
        <v>1374</v>
      </c>
      <c r="E519" s="10">
        <v>1</v>
      </c>
      <c r="F519" s="9" t="s">
        <v>1356</v>
      </c>
      <c r="G519" s="9" t="s">
        <v>96</v>
      </c>
      <c r="H519" s="11"/>
      <c r="I519" s="12">
        <v>370</v>
      </c>
      <c r="J519" s="12">
        <v>370</v>
      </c>
      <c r="K519" s="12">
        <v>370</v>
      </c>
      <c r="L519" s="12">
        <f t="array" ref="L519">IFERROR(LOOKUP(2^15,SEARCH({"40A","63A","80A","100A","125A","160A","200A","250A","400A","630A","800A","1000A","1250A","1600A","2000A","2500A","3200A","4000A","5000A","6300A"},UPPER(D519)),{40,63,80,100,125,160,200,250,400,630,800,1000,1250,1600,2000,2500,3200,4000,5000,6300}),0)</f>
        <v>2000</v>
      </c>
      <c r="M519" s="9" t="str">
        <f t="shared" si="41"/>
        <v>T-Section</v>
      </c>
      <c r="N519" s="9" t="str">
        <f t="shared" si="42"/>
        <v>AL</v>
      </c>
      <c r="O519" s="13" t="str">
        <f t="shared" si="43"/>
        <v>Silver</v>
      </c>
      <c r="P519" s="9" t="str">
        <f t="shared" si="44"/>
        <v>PET</v>
      </c>
      <c r="Q519" s="9" t="str">
        <f t="shared" si="45"/>
        <v>5</v>
      </c>
      <c r="R5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19" s="14" t="str">
        <f>IF(ProjectsDB[[#This Row],[Item Type]]="Straight Plug-In",_xlfn.TEXTJOIN("-",TRUE,M519&amp;"-"&amp;_xlfn.LET(_xlpm.txt,ProjectsDB[[#This Row],[Assembly]],_xlpm.pos,FIND("SP",_xlpm.txt),_xlpm.pre,LEFT(_xlpm.txt,_xlpm.pos-1),IF(RIGHT(_xlpm.pre,3)="123","3PL",IF(RIGHT(_xlpm.pre,2)="12","2PL",IF(RIGHT(_xlpm.pre,1)="1","1PL","3PL")))),N519,O519,P519,Q519&amp;"W",R519),_xlfn.TEXTJOIN("-",TRUE,M519,N519,O519,P519,Q519&amp;"W",R519))</f>
        <v>T-Section-AL-Silver-PET-5W-1</v>
      </c>
      <c r="T519" s="14" t="str">
        <f>IF(COUNTIF(Cycletime[Element Desc.],ProjectsDB[[#This Row],[Element Desc.]])&gt;0,"Found","Not Found")</f>
        <v>Found</v>
      </c>
    </row>
    <row r="520" spans="2:20" x14ac:dyDescent="0.25">
      <c r="B520" s="8" t="s">
        <v>1420</v>
      </c>
      <c r="C520" s="9" t="s">
        <v>1376</v>
      </c>
      <c r="D520" s="9" t="s">
        <v>1377</v>
      </c>
      <c r="E520" s="10">
        <v>1</v>
      </c>
      <c r="F520" s="9" t="s">
        <v>1356</v>
      </c>
      <c r="G520" s="9" t="s">
        <v>96</v>
      </c>
      <c r="H520" s="11"/>
      <c r="I520" s="12">
        <v>1040</v>
      </c>
      <c r="J520" s="12"/>
      <c r="K520" s="12"/>
      <c r="L520" s="12">
        <f t="array" ref="L520">IFERROR(LOOKUP(2^15,SEARCH({"40A","63A","80A","100A","125A","160A","200A","250A","400A","630A","800A","1000A","1250A","1600A","2000A","2500A","3200A","4000A","5000A","6300A"},UPPER(D520)),{40,63,80,100,125,160,200,250,400,630,800,1000,1250,1600,2000,2500,3200,4000,5000,6300}),0)</f>
        <v>2000</v>
      </c>
      <c r="M520" s="9" t="str">
        <f t="shared" si="41"/>
        <v>Straight Feeder</v>
      </c>
      <c r="N520" s="9" t="str">
        <f t="shared" si="42"/>
        <v>AL</v>
      </c>
      <c r="O520" s="13" t="str">
        <f t="shared" si="43"/>
        <v>Silver</v>
      </c>
      <c r="P520" s="9" t="str">
        <f t="shared" si="44"/>
        <v>PET</v>
      </c>
      <c r="Q520" s="9" t="str">
        <f t="shared" si="45"/>
        <v>5</v>
      </c>
      <c r="R5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20" s="14" t="str">
        <f>IF(ProjectsDB[[#This Row],[Item Type]]="Straight Plug-In",_xlfn.TEXTJOIN("-",TRUE,M520&amp;"-"&amp;_xlfn.LET(_xlpm.txt,ProjectsDB[[#This Row],[Assembly]],_xlpm.pos,FIND("SP",_xlpm.txt),_xlpm.pre,LEFT(_xlpm.txt,_xlpm.pos-1),IF(RIGHT(_xlpm.pre,3)="123","3PL",IF(RIGHT(_xlpm.pre,2)="12","2PL",IF(RIGHT(_xlpm.pre,1)="1","1PL","3PL")))),N520,O520,P520,Q520&amp;"W",R520),_xlfn.TEXTJOIN("-",TRUE,M520,N520,O520,P520,Q520&amp;"W",R520))</f>
        <v>Straight Feeder-AL-Silver-PET-5W-1</v>
      </c>
      <c r="T520" s="14" t="str">
        <f>IF(COUNTIF(Cycletime[Element Desc.],ProjectsDB[[#This Row],[Element Desc.]])&gt;0,"Found","Not Found")</f>
        <v>Found</v>
      </c>
    </row>
    <row r="521" spans="2:20" x14ac:dyDescent="0.25">
      <c r="B521" s="8" t="s">
        <v>1421</v>
      </c>
      <c r="C521" s="9" t="s">
        <v>1379</v>
      </c>
      <c r="D521" s="9" t="s">
        <v>1380</v>
      </c>
      <c r="E521" s="10">
        <v>1</v>
      </c>
      <c r="F521" s="9" t="s">
        <v>1356</v>
      </c>
      <c r="G521" s="9" t="s">
        <v>96</v>
      </c>
      <c r="H521" s="11"/>
      <c r="I521" s="12">
        <v>3000</v>
      </c>
      <c r="J521" s="12"/>
      <c r="K521" s="12"/>
      <c r="L521" s="12">
        <f t="array" ref="L521">IFERROR(LOOKUP(2^15,SEARCH({"40A","63A","80A","100A","125A","160A","200A","250A","400A","630A","800A","1000A","1250A","1600A","2000A","2500A","3200A","4000A","5000A","6300A"},UPPER(D521)),{40,63,80,100,125,160,200,250,400,630,800,1000,1250,1600,2000,2500,3200,4000,5000,6300}),0)</f>
        <v>2000</v>
      </c>
      <c r="M521" s="9" t="str">
        <f t="shared" si="41"/>
        <v>Straight Plug-In</v>
      </c>
      <c r="N521" s="9" t="str">
        <f t="shared" si="42"/>
        <v>AL</v>
      </c>
      <c r="O521" s="13" t="str">
        <f t="shared" si="43"/>
        <v>Silver</v>
      </c>
      <c r="P521" s="9" t="str">
        <f t="shared" si="44"/>
        <v>PET</v>
      </c>
      <c r="Q521" s="9" t="str">
        <f t="shared" si="45"/>
        <v>5</v>
      </c>
      <c r="R5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21" s="14" t="str">
        <f>IF(ProjectsDB[[#This Row],[Item Type]]="Straight Plug-In",_xlfn.TEXTJOIN("-",TRUE,M521&amp;"-"&amp;_xlfn.LET(_xlpm.txt,ProjectsDB[[#This Row],[Assembly]],_xlpm.pos,FIND("SP",_xlpm.txt),_xlpm.pre,LEFT(_xlpm.txt,_xlpm.pos-1),IF(RIGHT(_xlpm.pre,3)="123","3PL",IF(RIGHT(_xlpm.pre,2)="12","2PL",IF(RIGHT(_xlpm.pre,1)="1","1PL","3PL")))),N521,O521,P521,Q521&amp;"W",R521),_xlfn.TEXTJOIN("-",TRUE,M521,N521,O521,P521,Q521&amp;"W",R521))</f>
        <v>Straight Plug-In-3PL-AL-Silver-PET-5W-1</v>
      </c>
      <c r="T521" s="14" t="str">
        <f>IF(COUNTIF(Cycletime[Element Desc.],ProjectsDB[[#This Row],[Element Desc.]])&gt;0,"Found","Not Found")</f>
        <v>Found</v>
      </c>
    </row>
    <row r="522" spans="2:20" x14ac:dyDescent="0.25">
      <c r="B522" s="8" t="s">
        <v>1422</v>
      </c>
      <c r="C522" s="9" t="s">
        <v>1382</v>
      </c>
      <c r="D522" s="9" t="s">
        <v>1383</v>
      </c>
      <c r="E522" s="10">
        <v>1</v>
      </c>
      <c r="F522" s="9" t="s">
        <v>1356</v>
      </c>
      <c r="G522" s="9" t="s">
        <v>96</v>
      </c>
      <c r="H522" s="11"/>
      <c r="I522" s="12">
        <v>1200</v>
      </c>
      <c r="J522" s="12"/>
      <c r="K522" s="12"/>
      <c r="L522" s="12">
        <f t="array" ref="L522">IFERROR(LOOKUP(2^15,SEARCH({"40A","63A","80A","100A","125A","160A","200A","250A","400A","630A","800A","1000A","1250A","1600A","2000A","2500A","3200A","4000A","5000A","6300A"},UPPER(D522)),{40,63,80,100,125,160,200,250,400,630,800,1000,1250,1600,2000,2500,3200,4000,5000,6300}),0)</f>
        <v>2000</v>
      </c>
      <c r="M522" s="9" t="str">
        <f t="shared" si="41"/>
        <v>Straight Feeder</v>
      </c>
      <c r="N522" s="9" t="str">
        <f t="shared" si="42"/>
        <v>AL</v>
      </c>
      <c r="O522" s="13" t="str">
        <f t="shared" si="43"/>
        <v>Silver</v>
      </c>
      <c r="P522" s="9" t="str">
        <f t="shared" si="44"/>
        <v>PET</v>
      </c>
      <c r="Q522" s="9" t="str">
        <f t="shared" si="45"/>
        <v>5</v>
      </c>
      <c r="R5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22" s="14" t="str">
        <f>IF(ProjectsDB[[#This Row],[Item Type]]="Straight Plug-In",_xlfn.TEXTJOIN("-",TRUE,M522&amp;"-"&amp;_xlfn.LET(_xlpm.txt,ProjectsDB[[#This Row],[Assembly]],_xlpm.pos,FIND("SP",_xlpm.txt),_xlpm.pre,LEFT(_xlpm.txt,_xlpm.pos-1),IF(RIGHT(_xlpm.pre,3)="123","3PL",IF(RIGHT(_xlpm.pre,2)="12","2PL",IF(RIGHT(_xlpm.pre,1)="1","1PL","3PL")))),N522,O522,P522,Q522&amp;"W",R522),_xlfn.TEXTJOIN("-",TRUE,M522,N522,O522,P522,Q522&amp;"W",R522))</f>
        <v>Straight Feeder-AL-Silver-PET-5W-1</v>
      </c>
      <c r="T522" s="14" t="str">
        <f>IF(COUNTIF(Cycletime[Element Desc.],ProjectsDB[[#This Row],[Element Desc.]])&gt;0,"Found","Not Found")</f>
        <v>Found</v>
      </c>
    </row>
    <row r="523" spans="2:20" x14ac:dyDescent="0.25">
      <c r="B523" s="8" t="s">
        <v>1423</v>
      </c>
      <c r="C523" s="9" t="s">
        <v>1424</v>
      </c>
      <c r="D523" s="9" t="s">
        <v>1425</v>
      </c>
      <c r="E523" s="10">
        <v>3</v>
      </c>
      <c r="F523" s="9" t="s">
        <v>1356</v>
      </c>
      <c r="G523" s="9" t="s">
        <v>1426</v>
      </c>
      <c r="H523" s="11"/>
      <c r="I523" s="12"/>
      <c r="J523" s="12"/>
      <c r="K523" s="12"/>
      <c r="L523" s="12">
        <f t="array" ref="L523">IFERROR(LOOKUP(2^15,SEARCH({"40A","63A","80A","100A","125A","160A","200A","250A","400A","630A","800A","1000A","1250A","1600A","2000A","2500A","3200A","4000A","5000A","6300A"},UPPER(D523)),{40,63,80,100,125,160,200,250,400,630,800,1000,1250,1600,2000,2500,3200,4000,5000,6300}),0)</f>
        <v>250</v>
      </c>
      <c r="M523" s="9" t="str">
        <f t="shared" si="41"/>
        <v>Tap-Off Unit</v>
      </c>
      <c r="N523" s="9" t="str">
        <f t="shared" si="42"/>
        <v>SH</v>
      </c>
      <c r="O523" s="13" t="str">
        <f t="shared" si="43"/>
        <v>None</v>
      </c>
      <c r="P523" s="9" t="str">
        <f t="shared" si="44"/>
        <v>None</v>
      </c>
      <c r="Q523" s="9" t="str">
        <f t="shared" si="45"/>
        <v>0</v>
      </c>
      <c r="R5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23" s="14" t="str">
        <f>IF(ProjectsDB[[#This Row],[Item Type]]="Straight Plug-In",_xlfn.TEXTJOIN("-",TRUE,M523&amp;"-"&amp;_xlfn.LET(_xlpm.txt,ProjectsDB[[#This Row],[Assembly]],_xlpm.pos,FIND("SP",_xlpm.txt),_xlpm.pre,LEFT(_xlpm.txt,_xlpm.pos-1),IF(RIGHT(_xlpm.pre,3)="123","3PL",IF(RIGHT(_xlpm.pre,2)="12","2PL",IF(RIGHT(_xlpm.pre,1)="1","1PL","3PL")))),N523,O523,P523,Q523&amp;"W",R523),_xlfn.TEXTJOIN("-",TRUE,M523,N523,O523,P523,Q523&amp;"W",R523))</f>
        <v>Tap-Off Unit-SH-None-None-0W-0</v>
      </c>
      <c r="T523" s="14" t="str">
        <f>IF(COUNTIF(Cycletime[Element Desc.],ProjectsDB[[#This Row],[Element Desc.]])&gt;0,"Found","Not Found")</f>
        <v>Found</v>
      </c>
    </row>
    <row r="524" spans="2:20" x14ac:dyDescent="0.25">
      <c r="B524" s="8" t="s">
        <v>1427</v>
      </c>
      <c r="C524" s="9" t="s">
        <v>1428</v>
      </c>
      <c r="D524" s="9" t="s">
        <v>1429</v>
      </c>
      <c r="E524" s="10">
        <v>3</v>
      </c>
      <c r="F524" s="9" t="s">
        <v>1356</v>
      </c>
      <c r="G524" s="9" t="s">
        <v>1426</v>
      </c>
      <c r="H524" s="11"/>
      <c r="I524" s="12"/>
      <c r="J524" s="12"/>
      <c r="K524" s="12"/>
      <c r="L524" s="12">
        <f t="array" ref="L524">IFERROR(LOOKUP(2^15,SEARCH({"40A","63A","80A","100A","125A","160A","200A","250A","400A","630A","800A","1000A","1250A","1600A","2000A","2500A","3200A","4000A","5000A","6300A"},UPPER(D524)),{40,63,80,100,125,160,200,250,400,630,800,1000,1250,1600,2000,2500,3200,4000,5000,6300}),0)</f>
        <v>250</v>
      </c>
      <c r="M524" s="9" t="str">
        <f t="shared" si="41"/>
        <v>Tap-Off Unit</v>
      </c>
      <c r="N524" s="9" t="str">
        <f t="shared" si="42"/>
        <v>CU</v>
      </c>
      <c r="O524" s="13" t="str">
        <f t="shared" si="43"/>
        <v>None</v>
      </c>
      <c r="P524" s="9" t="str">
        <f t="shared" si="44"/>
        <v>None</v>
      </c>
      <c r="Q524" s="9" t="str">
        <f t="shared" si="45"/>
        <v>0</v>
      </c>
      <c r="R5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24" s="14" t="str">
        <f>IF(ProjectsDB[[#This Row],[Item Type]]="Straight Plug-In",_xlfn.TEXTJOIN("-",TRUE,M524&amp;"-"&amp;_xlfn.LET(_xlpm.txt,ProjectsDB[[#This Row],[Assembly]],_xlpm.pos,FIND("SP",_xlpm.txt),_xlpm.pre,LEFT(_xlpm.txt,_xlpm.pos-1),IF(RIGHT(_xlpm.pre,3)="123","3PL",IF(RIGHT(_xlpm.pre,2)="12","2PL",IF(RIGHT(_xlpm.pre,1)="1","1PL","3PL")))),N524,O524,P524,Q524&amp;"W",R524),_xlfn.TEXTJOIN("-",TRUE,M524,N524,O524,P524,Q524&amp;"W",R524))</f>
        <v>Tap-Off Unit-CU-None-None-0W-1</v>
      </c>
      <c r="T524" s="14" t="str">
        <f>IF(COUNTIF(Cycletime[Element Desc.],ProjectsDB[[#This Row],[Element Desc.]])&gt;0,"Found","Not Found")</f>
        <v>Found</v>
      </c>
    </row>
    <row r="525" spans="2:20" x14ac:dyDescent="0.25">
      <c r="B525" s="8" t="s">
        <v>1430</v>
      </c>
      <c r="C525" s="9" t="s">
        <v>1431</v>
      </c>
      <c r="D525" s="9" t="s">
        <v>1432</v>
      </c>
      <c r="E525" s="10">
        <v>18</v>
      </c>
      <c r="F525" s="9" t="s">
        <v>1356</v>
      </c>
      <c r="G525" s="9" t="s">
        <v>1433</v>
      </c>
      <c r="H525" s="11"/>
      <c r="I525" s="12"/>
      <c r="J525" s="12"/>
      <c r="K525" s="12"/>
      <c r="L525" s="12">
        <f t="array" ref="L525">IFERROR(LOOKUP(2^15,SEARCH({"40A","63A","80A","100A","125A","160A","200A","250A","400A","630A","800A","1000A","1250A","1600A","2000A","2500A","3200A","4000A","5000A","6300A"},UPPER(D525)),{40,63,80,100,125,160,200,250,400,630,800,1000,1250,1600,2000,2500,3200,4000,5000,6300}),0)</f>
        <v>63</v>
      </c>
      <c r="M525" s="9" t="str">
        <f t="shared" si="41"/>
        <v>Tap-Off Unit</v>
      </c>
      <c r="N525" s="9" t="str">
        <f t="shared" si="42"/>
        <v>SH</v>
      </c>
      <c r="O525" s="13" t="str">
        <f t="shared" si="43"/>
        <v>None</v>
      </c>
      <c r="P525" s="9" t="str">
        <f t="shared" si="44"/>
        <v>None</v>
      </c>
      <c r="Q525" s="9" t="str">
        <f t="shared" si="45"/>
        <v>0</v>
      </c>
      <c r="R5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25" s="14" t="str">
        <f>IF(ProjectsDB[[#This Row],[Item Type]]="Straight Plug-In",_xlfn.TEXTJOIN("-",TRUE,M525&amp;"-"&amp;_xlfn.LET(_xlpm.txt,ProjectsDB[[#This Row],[Assembly]],_xlpm.pos,FIND("SP",_xlpm.txt),_xlpm.pre,LEFT(_xlpm.txt,_xlpm.pos-1),IF(RIGHT(_xlpm.pre,3)="123","3PL",IF(RIGHT(_xlpm.pre,2)="12","2PL",IF(RIGHT(_xlpm.pre,1)="1","1PL","3PL")))),N525,O525,P525,Q525&amp;"W",R525),_xlfn.TEXTJOIN("-",TRUE,M525,N525,O525,P525,Q525&amp;"W",R525))</f>
        <v>Tap-Off Unit-SH-None-None-0W-0</v>
      </c>
      <c r="T525" s="14" t="str">
        <f>IF(COUNTIF(Cycletime[Element Desc.],ProjectsDB[[#This Row],[Element Desc.]])&gt;0,"Found","Not Found")</f>
        <v>Found</v>
      </c>
    </row>
    <row r="526" spans="2:20" x14ac:dyDescent="0.25">
      <c r="B526" s="8" t="s">
        <v>1434</v>
      </c>
      <c r="C526" s="9" t="s">
        <v>1435</v>
      </c>
      <c r="D526" s="9" t="s">
        <v>1436</v>
      </c>
      <c r="E526" s="10">
        <v>2</v>
      </c>
      <c r="F526" s="9" t="s">
        <v>1356</v>
      </c>
      <c r="G526" s="9" t="s">
        <v>1433</v>
      </c>
      <c r="H526" s="11"/>
      <c r="I526" s="12"/>
      <c r="J526" s="12"/>
      <c r="K526" s="12"/>
      <c r="L526" s="12">
        <f t="array" ref="L526">IFERROR(LOOKUP(2^15,SEARCH({"40A","63A","80A","100A","125A","160A","200A","250A","400A","630A","800A","1000A","1250A","1600A","2000A","2500A","3200A","4000A","5000A","6300A"},UPPER(D526)),{40,63,80,100,125,160,200,250,400,630,800,1000,1250,1600,2000,2500,3200,4000,5000,6300}),0)</f>
        <v>630</v>
      </c>
      <c r="M526" s="9" t="str">
        <f t="shared" si="41"/>
        <v>Tap-Off Unit</v>
      </c>
      <c r="N526" s="9" t="str">
        <f t="shared" si="42"/>
        <v>SH</v>
      </c>
      <c r="O526" s="13" t="str">
        <f t="shared" si="43"/>
        <v>None</v>
      </c>
      <c r="P526" s="9" t="str">
        <f t="shared" si="44"/>
        <v>None</v>
      </c>
      <c r="Q526" s="9" t="str">
        <f t="shared" si="45"/>
        <v>0</v>
      </c>
      <c r="R5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26" s="14" t="str">
        <f>IF(ProjectsDB[[#This Row],[Item Type]]="Straight Plug-In",_xlfn.TEXTJOIN("-",TRUE,M526&amp;"-"&amp;_xlfn.LET(_xlpm.txt,ProjectsDB[[#This Row],[Assembly]],_xlpm.pos,FIND("SP",_xlpm.txt),_xlpm.pre,LEFT(_xlpm.txt,_xlpm.pos-1),IF(RIGHT(_xlpm.pre,3)="123","3PL",IF(RIGHT(_xlpm.pre,2)="12","2PL",IF(RIGHT(_xlpm.pre,1)="1","1PL","3PL")))),N526,O526,P526,Q526&amp;"W",R526),_xlfn.TEXTJOIN("-",TRUE,M526,N526,O526,P526,Q526&amp;"W",R526))</f>
        <v>Tap-Off Unit-SH-None-None-0W-0</v>
      </c>
      <c r="T526" s="14" t="str">
        <f>IF(COUNTIF(Cycletime[Element Desc.],ProjectsDB[[#This Row],[Element Desc.]])&gt;0,"Found","Not Found")</f>
        <v>Found</v>
      </c>
    </row>
    <row r="527" spans="2:20" x14ac:dyDescent="0.25">
      <c r="B527" s="8" t="s">
        <v>1437</v>
      </c>
      <c r="C527" s="9" t="s">
        <v>1438</v>
      </c>
      <c r="D527" s="9" t="s">
        <v>1439</v>
      </c>
      <c r="E527" s="10">
        <v>26</v>
      </c>
      <c r="F527" s="9" t="s">
        <v>1356</v>
      </c>
      <c r="G527" s="9" t="s">
        <v>1433</v>
      </c>
      <c r="H527" s="11"/>
      <c r="I527" s="12"/>
      <c r="J527" s="12"/>
      <c r="K527" s="12"/>
      <c r="L527" s="12">
        <f t="array" ref="L527">IFERROR(LOOKUP(2^15,SEARCH({"40A","63A","80A","100A","125A","160A","200A","250A","400A","630A","800A","1000A","1250A","1600A","2000A","2500A","3200A","4000A","5000A","6300A"},UPPER(D527)),{40,63,80,100,125,160,200,250,400,630,800,1000,1250,1600,2000,2500,3200,4000,5000,6300}),0)</f>
        <v>40</v>
      </c>
      <c r="M527" s="9" t="str">
        <f t="shared" si="41"/>
        <v>Tap-Off Unit</v>
      </c>
      <c r="N527" s="9" t="str">
        <f t="shared" si="42"/>
        <v>SH</v>
      </c>
      <c r="O527" s="13" t="str">
        <f t="shared" si="43"/>
        <v>None</v>
      </c>
      <c r="P527" s="9" t="str">
        <f t="shared" si="44"/>
        <v>None</v>
      </c>
      <c r="Q527" s="9" t="str">
        <f t="shared" si="45"/>
        <v>0</v>
      </c>
      <c r="R5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27" s="14" t="str">
        <f>IF(ProjectsDB[[#This Row],[Item Type]]="Straight Plug-In",_xlfn.TEXTJOIN("-",TRUE,M527&amp;"-"&amp;_xlfn.LET(_xlpm.txt,ProjectsDB[[#This Row],[Assembly]],_xlpm.pos,FIND("SP",_xlpm.txt),_xlpm.pre,LEFT(_xlpm.txt,_xlpm.pos-1),IF(RIGHT(_xlpm.pre,3)="123","3PL",IF(RIGHT(_xlpm.pre,2)="12","2PL",IF(RIGHT(_xlpm.pre,1)="1","1PL","3PL")))),N527,O527,P527,Q527&amp;"W",R527),_xlfn.TEXTJOIN("-",TRUE,M527,N527,O527,P527,Q527&amp;"W",R527))</f>
        <v>Tap-Off Unit-SH-None-None-0W-0</v>
      </c>
      <c r="T527" s="14" t="str">
        <f>IF(COUNTIF(Cycletime[Element Desc.],ProjectsDB[[#This Row],[Element Desc.]])&gt;0,"Found","Not Found")</f>
        <v>Found</v>
      </c>
    </row>
    <row r="528" spans="2:20" x14ac:dyDescent="0.25">
      <c r="B528" s="8" t="s">
        <v>1440</v>
      </c>
      <c r="C528" s="9" t="s">
        <v>1441</v>
      </c>
      <c r="D528" s="9" t="s">
        <v>1442</v>
      </c>
      <c r="E528" s="10">
        <v>2</v>
      </c>
      <c r="F528" s="9" t="s">
        <v>1356</v>
      </c>
      <c r="G528" s="9" t="s">
        <v>1443</v>
      </c>
      <c r="H528" s="11"/>
      <c r="I528" s="12">
        <v>370</v>
      </c>
      <c r="J528" s="12">
        <v>370</v>
      </c>
      <c r="K528" s="12"/>
      <c r="L528" s="12">
        <f t="array" ref="L528">IFERROR(LOOKUP(2^15,SEARCH({"40A","63A","80A","100A","125A","160A","200A","250A","400A","630A","800A","1000A","1250A","1600A","2000A","2500A","3200A","4000A","5000A","6300A"},UPPER(D528)),{40,63,80,100,125,160,200,250,400,630,800,1000,1250,1600,2000,2500,3200,4000,5000,6300}),0)</f>
        <v>2000</v>
      </c>
      <c r="M528" s="9" t="str">
        <f t="shared" si="41"/>
        <v>Elbow Edge</v>
      </c>
      <c r="N528" s="9" t="str">
        <f t="shared" si="42"/>
        <v>AL</v>
      </c>
      <c r="O528" s="13" t="str">
        <f t="shared" si="43"/>
        <v>Silver</v>
      </c>
      <c r="P528" s="9" t="str">
        <f t="shared" si="44"/>
        <v>PET</v>
      </c>
      <c r="Q528" s="9" t="str">
        <f t="shared" si="45"/>
        <v>5</v>
      </c>
      <c r="R5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28" s="14" t="str">
        <f>IF(ProjectsDB[[#This Row],[Item Type]]="Straight Plug-In",_xlfn.TEXTJOIN("-",TRUE,M528&amp;"-"&amp;_xlfn.LET(_xlpm.txt,ProjectsDB[[#This Row],[Assembly]],_xlpm.pos,FIND("SP",_xlpm.txt),_xlpm.pre,LEFT(_xlpm.txt,_xlpm.pos-1),IF(RIGHT(_xlpm.pre,3)="123","3PL",IF(RIGHT(_xlpm.pre,2)="12","2PL",IF(RIGHT(_xlpm.pre,1)="1","1PL","3PL")))),N528,O528,P528,Q528&amp;"W",R528),_xlfn.TEXTJOIN("-",TRUE,M528,N528,O528,P528,Q528&amp;"W",R528))</f>
        <v>Elbow Edge-AL-Silver-PET-5W-1</v>
      </c>
      <c r="T528" s="14" t="str">
        <f>IF(COUNTIF(Cycletime[Element Desc.],ProjectsDB[[#This Row],[Element Desc.]])&gt;0,"Found","Not Found")</f>
        <v>Found</v>
      </c>
    </row>
    <row r="529" spans="2:20" x14ac:dyDescent="0.25">
      <c r="B529" s="8" t="s">
        <v>1444</v>
      </c>
      <c r="C529" s="9" t="s">
        <v>1445</v>
      </c>
      <c r="D529" s="9" t="s">
        <v>1446</v>
      </c>
      <c r="E529" s="10">
        <v>1</v>
      </c>
      <c r="F529" s="9" t="s">
        <v>1356</v>
      </c>
      <c r="G529" s="9" t="s">
        <v>26</v>
      </c>
      <c r="H529" s="11"/>
      <c r="I529" s="12">
        <v>425</v>
      </c>
      <c r="J529" s="12"/>
      <c r="K529" s="12"/>
      <c r="L529" s="12">
        <f t="array" ref="L529">IFERROR(LOOKUP(2^15,SEARCH({"40A","63A","80A","100A","125A","160A","200A","250A","400A","630A","800A","1000A","1250A","1600A","2000A","2500A","3200A","4000A","5000A","6300A"},UPPER(D529)),{40,63,80,100,125,160,200,250,400,630,800,1000,1250,1600,2000,2500,3200,4000,5000,6300}),0)</f>
        <v>2000</v>
      </c>
      <c r="M529" s="9" t="str">
        <f t="shared" si="41"/>
        <v>Flange Straight</v>
      </c>
      <c r="N529" s="9" t="str">
        <f t="shared" si="42"/>
        <v>AL</v>
      </c>
      <c r="O529" s="13" t="str">
        <f t="shared" si="43"/>
        <v>Silver</v>
      </c>
      <c r="P529" s="9" t="str">
        <f t="shared" si="44"/>
        <v>PET</v>
      </c>
      <c r="Q529" s="9" t="str">
        <f t="shared" si="45"/>
        <v>5</v>
      </c>
      <c r="R5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29" s="14" t="str">
        <f>IF(ProjectsDB[[#This Row],[Item Type]]="Straight Plug-In",_xlfn.TEXTJOIN("-",TRUE,M529&amp;"-"&amp;_xlfn.LET(_xlpm.txt,ProjectsDB[[#This Row],[Assembly]],_xlpm.pos,FIND("SP",_xlpm.txt),_xlpm.pre,LEFT(_xlpm.txt,_xlpm.pos-1),IF(RIGHT(_xlpm.pre,3)="123","3PL",IF(RIGHT(_xlpm.pre,2)="12","2PL",IF(RIGHT(_xlpm.pre,1)="1","1PL","3PL")))),N529,O529,P529,Q529&amp;"W",R529),_xlfn.TEXTJOIN("-",TRUE,M529,N529,O529,P529,Q529&amp;"W",R529))</f>
        <v>Flange Straight-AL-Silver-PET-5W-1</v>
      </c>
      <c r="T529" s="14" t="str">
        <f>IF(COUNTIF(Cycletime[Element Desc.],ProjectsDB[[#This Row],[Element Desc.]])&gt;0,"Found","Not Found")</f>
        <v>Found</v>
      </c>
    </row>
    <row r="530" spans="2:20" x14ac:dyDescent="0.25">
      <c r="B530" s="8" t="s">
        <v>1447</v>
      </c>
      <c r="C530" s="9" t="s">
        <v>1445</v>
      </c>
      <c r="D530" s="9" t="s">
        <v>1446</v>
      </c>
      <c r="E530" s="10">
        <v>2</v>
      </c>
      <c r="F530" s="9" t="s">
        <v>1356</v>
      </c>
      <c r="G530" s="9" t="s">
        <v>26</v>
      </c>
      <c r="H530" s="11"/>
      <c r="I530" s="12">
        <v>425</v>
      </c>
      <c r="J530" s="12"/>
      <c r="K530" s="12"/>
      <c r="L530" s="12">
        <f t="array" ref="L530">IFERROR(LOOKUP(2^15,SEARCH({"40A","63A","80A","100A","125A","160A","200A","250A","400A","630A","800A","1000A","1250A","1600A","2000A","2500A","3200A","4000A","5000A","6300A"},UPPER(D530)),{40,63,80,100,125,160,200,250,400,630,800,1000,1250,1600,2000,2500,3200,4000,5000,6300}),0)</f>
        <v>2000</v>
      </c>
      <c r="M530" s="9" t="str">
        <f t="shared" si="41"/>
        <v>Flange Straight</v>
      </c>
      <c r="N530" s="9" t="str">
        <f t="shared" si="42"/>
        <v>AL</v>
      </c>
      <c r="O530" s="13" t="str">
        <f t="shared" si="43"/>
        <v>Silver</v>
      </c>
      <c r="P530" s="9" t="str">
        <f t="shared" si="44"/>
        <v>PET</v>
      </c>
      <c r="Q530" s="9" t="str">
        <f t="shared" si="45"/>
        <v>5</v>
      </c>
      <c r="R5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0" s="14" t="str">
        <f>IF(ProjectsDB[[#This Row],[Item Type]]="Straight Plug-In",_xlfn.TEXTJOIN("-",TRUE,M530&amp;"-"&amp;_xlfn.LET(_xlpm.txt,ProjectsDB[[#This Row],[Assembly]],_xlpm.pos,FIND("SP",_xlpm.txt),_xlpm.pre,LEFT(_xlpm.txt,_xlpm.pos-1),IF(RIGHT(_xlpm.pre,3)="123","3PL",IF(RIGHT(_xlpm.pre,2)="12","2PL",IF(RIGHT(_xlpm.pre,1)="1","1PL","3PL")))),N530,O530,P530,Q530&amp;"W",R530),_xlfn.TEXTJOIN("-",TRUE,M530,N530,O530,P530,Q530&amp;"W",R530))</f>
        <v>Flange Straight-AL-Silver-PET-5W-1</v>
      </c>
      <c r="T530" s="14" t="str">
        <f>IF(COUNTIF(Cycletime[Element Desc.],ProjectsDB[[#This Row],[Element Desc.]])&gt;0,"Found","Not Found")</f>
        <v>Found</v>
      </c>
    </row>
    <row r="531" spans="2:20" x14ac:dyDescent="0.25">
      <c r="B531" s="8" t="s">
        <v>1448</v>
      </c>
      <c r="C531" s="9" t="s">
        <v>1445</v>
      </c>
      <c r="D531" s="9" t="s">
        <v>1446</v>
      </c>
      <c r="E531" s="10">
        <v>2</v>
      </c>
      <c r="F531" s="9" t="s">
        <v>1356</v>
      </c>
      <c r="G531" s="9" t="s">
        <v>26</v>
      </c>
      <c r="H531" s="11"/>
      <c r="I531" s="12">
        <v>425</v>
      </c>
      <c r="J531" s="12"/>
      <c r="K531" s="12"/>
      <c r="L531" s="12">
        <f t="array" ref="L531">IFERROR(LOOKUP(2^15,SEARCH({"40A","63A","80A","100A","125A","160A","200A","250A","400A","630A","800A","1000A","1250A","1600A","2000A","2500A","3200A","4000A","5000A","6300A"},UPPER(D531)),{40,63,80,100,125,160,200,250,400,630,800,1000,1250,1600,2000,2500,3200,4000,5000,6300}),0)</f>
        <v>2000</v>
      </c>
      <c r="M531" s="9" t="str">
        <f t="shared" si="41"/>
        <v>Flange Straight</v>
      </c>
      <c r="N531" s="9" t="str">
        <f t="shared" si="42"/>
        <v>AL</v>
      </c>
      <c r="O531" s="13" t="str">
        <f t="shared" si="43"/>
        <v>Silver</v>
      </c>
      <c r="P531" s="9" t="str">
        <f t="shared" si="44"/>
        <v>PET</v>
      </c>
      <c r="Q531" s="9" t="str">
        <f t="shared" si="45"/>
        <v>5</v>
      </c>
      <c r="R5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1" s="14" t="str">
        <f>IF(ProjectsDB[[#This Row],[Item Type]]="Straight Plug-In",_xlfn.TEXTJOIN("-",TRUE,M531&amp;"-"&amp;_xlfn.LET(_xlpm.txt,ProjectsDB[[#This Row],[Assembly]],_xlpm.pos,FIND("SP",_xlpm.txt),_xlpm.pre,LEFT(_xlpm.txt,_xlpm.pos-1),IF(RIGHT(_xlpm.pre,3)="123","3PL",IF(RIGHT(_xlpm.pre,2)="12","2PL",IF(RIGHT(_xlpm.pre,1)="1","1PL","3PL")))),N531,O531,P531,Q531&amp;"W",R531),_xlfn.TEXTJOIN("-",TRUE,M531,N531,O531,P531,Q531&amp;"W",R531))</f>
        <v>Flange Straight-AL-Silver-PET-5W-1</v>
      </c>
      <c r="T531" s="14" t="str">
        <f>IF(COUNTIF(Cycletime[Element Desc.],ProjectsDB[[#This Row],[Element Desc.]])&gt;0,"Found","Not Found")</f>
        <v>Found</v>
      </c>
    </row>
    <row r="532" spans="2:20" x14ac:dyDescent="0.25">
      <c r="B532" s="8" t="s">
        <v>1449</v>
      </c>
      <c r="C532" s="9" t="s">
        <v>1450</v>
      </c>
      <c r="D532" s="9" t="s">
        <v>1451</v>
      </c>
      <c r="E532" s="10">
        <v>1</v>
      </c>
      <c r="F532" s="9" t="s">
        <v>1356</v>
      </c>
      <c r="G532" s="9" t="s">
        <v>26</v>
      </c>
      <c r="H532" s="11"/>
      <c r="I532" s="12">
        <v>425</v>
      </c>
      <c r="J532" s="12"/>
      <c r="K532" s="12"/>
      <c r="L532" s="12">
        <f t="array" ref="L532">IFERROR(LOOKUP(2^15,SEARCH({"40A","63A","80A","100A","125A","160A","200A","250A","400A","630A","800A","1000A","1250A","1600A","2000A","2500A","3200A","4000A","5000A","6300A"},UPPER(D532)),{40,63,80,100,125,160,200,250,400,630,800,1000,1250,1600,2000,2500,3200,4000,5000,6300}),0)</f>
        <v>800</v>
      </c>
      <c r="M532" s="9" t="str">
        <f t="shared" si="41"/>
        <v>Flange Straight</v>
      </c>
      <c r="N532" s="9" t="str">
        <f t="shared" si="42"/>
        <v>AL</v>
      </c>
      <c r="O532" s="13" t="str">
        <f t="shared" si="43"/>
        <v>Silver</v>
      </c>
      <c r="P532" s="9" t="str">
        <f t="shared" si="44"/>
        <v>PET</v>
      </c>
      <c r="Q532" s="9" t="str">
        <f t="shared" si="45"/>
        <v>5</v>
      </c>
      <c r="R5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2" s="14" t="str">
        <f>IF(ProjectsDB[[#This Row],[Item Type]]="Straight Plug-In",_xlfn.TEXTJOIN("-",TRUE,M532&amp;"-"&amp;_xlfn.LET(_xlpm.txt,ProjectsDB[[#This Row],[Assembly]],_xlpm.pos,FIND("SP",_xlpm.txt),_xlpm.pre,LEFT(_xlpm.txt,_xlpm.pos-1),IF(RIGHT(_xlpm.pre,3)="123","3PL",IF(RIGHT(_xlpm.pre,2)="12","2PL",IF(RIGHT(_xlpm.pre,1)="1","1PL","3PL")))),N532,O532,P532,Q532&amp;"W",R532),_xlfn.TEXTJOIN("-",TRUE,M532,N532,O532,P532,Q532&amp;"W",R532))</f>
        <v>Flange Straight-AL-Silver-PET-5W-1</v>
      </c>
      <c r="T532" s="14" t="str">
        <f>IF(COUNTIF(Cycletime[Element Desc.],ProjectsDB[[#This Row],[Element Desc.]])&gt;0,"Found","Not Found")</f>
        <v>Found</v>
      </c>
    </row>
    <row r="533" spans="2:20" x14ac:dyDescent="0.25">
      <c r="B533" s="8" t="s">
        <v>1452</v>
      </c>
      <c r="C533" s="9" t="s">
        <v>1453</v>
      </c>
      <c r="D533" s="9" t="s">
        <v>1454</v>
      </c>
      <c r="E533" s="10">
        <v>1</v>
      </c>
      <c r="F533" s="9" t="s">
        <v>1356</v>
      </c>
      <c r="G533" s="9" t="s">
        <v>37</v>
      </c>
      <c r="H533" s="11"/>
      <c r="I533" s="12">
        <v>735</v>
      </c>
      <c r="J533" s="12">
        <v>505</v>
      </c>
      <c r="K533" s="12"/>
      <c r="L533" s="12">
        <f t="array" ref="L533">IFERROR(LOOKUP(2^15,SEARCH({"40A","63A","80A","100A","125A","160A","200A","250A","400A","630A","800A","1000A","1250A","1600A","2000A","2500A","3200A","4000A","5000A","6300A"},UPPER(D533)),{40,63,80,100,125,160,200,250,400,630,800,1000,1250,1600,2000,2500,3200,4000,5000,6300}),0)</f>
        <v>4000</v>
      </c>
      <c r="M533" s="9" t="str">
        <f t="shared" si="41"/>
        <v>Elbow Edge</v>
      </c>
      <c r="N533" s="9" t="str">
        <f t="shared" si="42"/>
        <v>AL</v>
      </c>
      <c r="O533" s="13" t="str">
        <f t="shared" si="43"/>
        <v>Silver</v>
      </c>
      <c r="P533" s="9" t="str">
        <f t="shared" si="44"/>
        <v>PET</v>
      </c>
      <c r="Q533" s="9" t="str">
        <f t="shared" si="45"/>
        <v>5</v>
      </c>
      <c r="R5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3" s="14" t="str">
        <f>IF(ProjectsDB[[#This Row],[Item Type]]="Straight Plug-In",_xlfn.TEXTJOIN("-",TRUE,M533&amp;"-"&amp;_xlfn.LET(_xlpm.txt,ProjectsDB[[#This Row],[Assembly]],_xlpm.pos,FIND("SP",_xlpm.txt),_xlpm.pre,LEFT(_xlpm.txt,_xlpm.pos-1),IF(RIGHT(_xlpm.pre,3)="123","3PL",IF(RIGHT(_xlpm.pre,2)="12","2PL",IF(RIGHT(_xlpm.pre,1)="1","1PL","3PL")))),N533,O533,P533,Q533&amp;"W",R533),_xlfn.TEXTJOIN("-",TRUE,M533,N533,O533,P533,Q533&amp;"W",R533))</f>
        <v>Elbow Edge-AL-Silver-PET-5W-2</v>
      </c>
      <c r="T533" s="14" t="str">
        <f>IF(COUNTIF(Cycletime[Element Desc.],ProjectsDB[[#This Row],[Element Desc.]])&gt;0,"Found","Not Found")</f>
        <v>Found</v>
      </c>
    </row>
    <row r="534" spans="2:20" x14ac:dyDescent="0.25">
      <c r="B534" s="8" t="s">
        <v>1455</v>
      </c>
      <c r="C534" s="9" t="s">
        <v>1453</v>
      </c>
      <c r="D534" s="9" t="s">
        <v>1454</v>
      </c>
      <c r="E534" s="10">
        <v>1</v>
      </c>
      <c r="F534" s="9" t="s">
        <v>1356</v>
      </c>
      <c r="G534" s="9" t="s">
        <v>37</v>
      </c>
      <c r="H534" s="11"/>
      <c r="I534" s="12">
        <v>735</v>
      </c>
      <c r="J534" s="12">
        <v>505</v>
      </c>
      <c r="K534" s="12"/>
      <c r="L534" s="12">
        <f t="array" ref="L534">IFERROR(LOOKUP(2^15,SEARCH({"40A","63A","80A","100A","125A","160A","200A","250A","400A","630A","800A","1000A","1250A","1600A","2000A","2500A","3200A","4000A","5000A","6300A"},UPPER(D534)),{40,63,80,100,125,160,200,250,400,630,800,1000,1250,1600,2000,2500,3200,4000,5000,6300}),0)</f>
        <v>4000</v>
      </c>
      <c r="M534" s="9" t="str">
        <f t="shared" si="41"/>
        <v>Elbow Edge</v>
      </c>
      <c r="N534" s="9" t="str">
        <f t="shared" si="42"/>
        <v>AL</v>
      </c>
      <c r="O534" s="13" t="str">
        <f t="shared" si="43"/>
        <v>Silver</v>
      </c>
      <c r="P534" s="9" t="str">
        <f t="shared" si="44"/>
        <v>PET</v>
      </c>
      <c r="Q534" s="9" t="str">
        <f t="shared" si="45"/>
        <v>5</v>
      </c>
      <c r="R5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4" s="14" t="str">
        <f>IF(ProjectsDB[[#This Row],[Item Type]]="Straight Plug-In",_xlfn.TEXTJOIN("-",TRUE,M534&amp;"-"&amp;_xlfn.LET(_xlpm.txt,ProjectsDB[[#This Row],[Assembly]],_xlpm.pos,FIND("SP",_xlpm.txt),_xlpm.pre,LEFT(_xlpm.txt,_xlpm.pos-1),IF(RIGHT(_xlpm.pre,3)="123","3PL",IF(RIGHT(_xlpm.pre,2)="12","2PL",IF(RIGHT(_xlpm.pre,1)="1","1PL","3PL")))),N534,O534,P534,Q534&amp;"W",R534),_xlfn.TEXTJOIN("-",TRUE,M534,N534,O534,P534,Q534&amp;"W",R534))</f>
        <v>Elbow Edge-AL-Silver-PET-5W-2</v>
      </c>
      <c r="T534" s="14" t="str">
        <f>IF(COUNTIF(Cycletime[Element Desc.],ProjectsDB[[#This Row],[Element Desc.]])&gt;0,"Found","Not Found")</f>
        <v>Found</v>
      </c>
    </row>
    <row r="535" spans="2:20" x14ac:dyDescent="0.25">
      <c r="B535" s="8" t="s">
        <v>1456</v>
      </c>
      <c r="C535" s="9" t="s">
        <v>1457</v>
      </c>
      <c r="D535" s="9" t="s">
        <v>1458</v>
      </c>
      <c r="E535" s="10">
        <v>1</v>
      </c>
      <c r="F535" s="9" t="s">
        <v>1356</v>
      </c>
      <c r="G535" s="9" t="s">
        <v>52</v>
      </c>
      <c r="H535" s="11"/>
      <c r="I535" s="12">
        <v>500</v>
      </c>
      <c r="J535" s="12"/>
      <c r="K535" s="12"/>
      <c r="L535" s="12">
        <f t="array" ref="L535">IFERROR(LOOKUP(2^15,SEARCH({"40A","63A","80A","100A","125A","160A","200A","250A","400A","630A","800A","1000A","1250A","1600A","2000A","2500A","3200A","4000A","5000A","6300A"},UPPER(D535)),{40,63,80,100,125,160,200,250,400,630,800,1000,1250,1600,2000,2500,3200,4000,5000,6300}),0)</f>
        <v>2000</v>
      </c>
      <c r="M535" s="9" t="str">
        <f t="shared" si="41"/>
        <v>Straight Feeder</v>
      </c>
      <c r="N535" s="9" t="str">
        <f t="shared" si="42"/>
        <v>AL</v>
      </c>
      <c r="O535" s="13" t="str">
        <f t="shared" si="43"/>
        <v>Silver</v>
      </c>
      <c r="P535" s="9" t="str">
        <f t="shared" si="44"/>
        <v>PET</v>
      </c>
      <c r="Q535" s="9" t="str">
        <f t="shared" si="45"/>
        <v>5</v>
      </c>
      <c r="R5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5" s="14" t="str">
        <f>IF(ProjectsDB[[#This Row],[Item Type]]="Straight Plug-In",_xlfn.TEXTJOIN("-",TRUE,M535&amp;"-"&amp;_xlfn.LET(_xlpm.txt,ProjectsDB[[#This Row],[Assembly]],_xlpm.pos,FIND("SP",_xlpm.txt),_xlpm.pre,LEFT(_xlpm.txt,_xlpm.pos-1),IF(RIGHT(_xlpm.pre,3)="123","3PL",IF(RIGHT(_xlpm.pre,2)="12","2PL",IF(RIGHT(_xlpm.pre,1)="1","1PL","3PL")))),N535,O535,P535,Q535&amp;"W",R535),_xlfn.TEXTJOIN("-",TRUE,M535,N535,O535,P535,Q535&amp;"W",R535))</f>
        <v>Straight Feeder-AL-Silver-PET-5W-1</v>
      </c>
      <c r="T535" s="14" t="str">
        <f>IF(COUNTIF(Cycletime[Element Desc.],ProjectsDB[[#This Row],[Element Desc.]])&gt;0,"Found","Not Found")</f>
        <v>Found</v>
      </c>
    </row>
    <row r="536" spans="2:20" x14ac:dyDescent="0.25">
      <c r="B536" s="8" t="s">
        <v>1459</v>
      </c>
      <c r="C536" s="9" t="s">
        <v>1460</v>
      </c>
      <c r="D536" s="9" t="s">
        <v>1461</v>
      </c>
      <c r="E536" s="10">
        <v>1</v>
      </c>
      <c r="F536" s="9" t="s">
        <v>1356</v>
      </c>
      <c r="G536" s="9" t="s">
        <v>52</v>
      </c>
      <c r="H536" s="11"/>
      <c r="I536" s="12"/>
      <c r="J536" s="12"/>
      <c r="K536" s="12"/>
      <c r="L536" s="12">
        <f t="array" ref="L536">IFERROR(LOOKUP(2^15,SEARCH({"40A","63A","80A","100A","125A","160A","200A","250A","400A","630A","800A","1000A","1250A","1600A","2000A","2500A","3200A","4000A","5000A","6300A"},UPPER(D536)),{40,63,80,100,125,160,200,250,400,630,800,1000,1250,1600,2000,2500,3200,4000,5000,6300}),0)</f>
        <v>2000</v>
      </c>
      <c r="M536" s="9" t="str">
        <f t="shared" si="41"/>
        <v>End Cap</v>
      </c>
      <c r="N536" s="9" t="str">
        <f t="shared" si="42"/>
        <v>AL</v>
      </c>
      <c r="O536" s="13" t="str">
        <f t="shared" si="43"/>
        <v>None</v>
      </c>
      <c r="P536" s="9" t="str">
        <f t="shared" si="44"/>
        <v>None</v>
      </c>
      <c r="Q536" s="9" t="str">
        <f t="shared" si="45"/>
        <v>0</v>
      </c>
      <c r="R5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6" s="14" t="str">
        <f>IF(ProjectsDB[[#This Row],[Item Type]]="Straight Plug-In",_xlfn.TEXTJOIN("-",TRUE,M536&amp;"-"&amp;_xlfn.LET(_xlpm.txt,ProjectsDB[[#This Row],[Assembly]],_xlpm.pos,FIND("SP",_xlpm.txt),_xlpm.pre,LEFT(_xlpm.txt,_xlpm.pos-1),IF(RIGHT(_xlpm.pre,3)="123","3PL",IF(RIGHT(_xlpm.pre,2)="12","2PL",IF(RIGHT(_xlpm.pre,1)="1","1PL","3PL")))),N536,O536,P536,Q536&amp;"W",R536),_xlfn.TEXTJOIN("-",TRUE,M536,N536,O536,P536,Q536&amp;"W",R536))</f>
        <v>End Cap-AL-None-None-0W-1</v>
      </c>
      <c r="T536" s="14" t="str">
        <f>IF(COUNTIF(Cycletime[Element Desc.],ProjectsDB[[#This Row],[Element Desc.]])&gt;0,"Found","Not Found")</f>
        <v>Found</v>
      </c>
    </row>
    <row r="537" spans="2:20" x14ac:dyDescent="0.25">
      <c r="B537" s="8" t="s">
        <v>1462</v>
      </c>
      <c r="C537" s="9" t="s">
        <v>1463</v>
      </c>
      <c r="D537" s="9" t="s">
        <v>1464</v>
      </c>
      <c r="E537" s="10">
        <v>1</v>
      </c>
      <c r="F537" s="9" t="s">
        <v>1356</v>
      </c>
      <c r="G537" s="9" t="s">
        <v>52</v>
      </c>
      <c r="H537" s="11"/>
      <c r="I537" s="12">
        <v>3000</v>
      </c>
      <c r="J537" s="12"/>
      <c r="K537" s="12"/>
      <c r="L537" s="12">
        <f t="array" ref="L537">IFERROR(LOOKUP(2^15,SEARCH({"40A","63A","80A","100A","125A","160A","200A","250A","400A","630A","800A","1000A","1250A","1600A","2000A","2500A","3200A","4000A","5000A","6300A"},UPPER(D537)),{40,63,80,100,125,160,200,250,400,630,800,1000,1250,1600,2000,2500,3200,4000,5000,6300}),0)</f>
        <v>2000</v>
      </c>
      <c r="M537" s="9" t="str">
        <f t="shared" si="41"/>
        <v>Straight Feeder</v>
      </c>
      <c r="N537" s="9" t="str">
        <f t="shared" si="42"/>
        <v>AL</v>
      </c>
      <c r="O537" s="13" t="str">
        <f t="shared" si="43"/>
        <v>Silver</v>
      </c>
      <c r="P537" s="9" t="str">
        <f t="shared" si="44"/>
        <v>PET</v>
      </c>
      <c r="Q537" s="9" t="str">
        <f t="shared" si="45"/>
        <v>5</v>
      </c>
      <c r="R5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7" s="14" t="str">
        <f>IF(ProjectsDB[[#This Row],[Item Type]]="Straight Plug-In",_xlfn.TEXTJOIN("-",TRUE,M537&amp;"-"&amp;_xlfn.LET(_xlpm.txt,ProjectsDB[[#This Row],[Assembly]],_xlpm.pos,FIND("SP",_xlpm.txt),_xlpm.pre,LEFT(_xlpm.txt,_xlpm.pos-1),IF(RIGHT(_xlpm.pre,3)="123","3PL",IF(RIGHT(_xlpm.pre,2)="12","2PL",IF(RIGHT(_xlpm.pre,1)="1","1PL","3PL")))),N537,O537,P537,Q537&amp;"W",R537),_xlfn.TEXTJOIN("-",TRUE,M537,N537,O537,P537,Q537&amp;"W",R537))</f>
        <v>Straight Feeder-AL-Silver-PET-5W-1</v>
      </c>
      <c r="T537" s="14" t="str">
        <f>IF(COUNTIF(Cycletime[Element Desc.],ProjectsDB[[#This Row],[Element Desc.]])&gt;0,"Found","Not Found")</f>
        <v>Found</v>
      </c>
    </row>
    <row r="538" spans="2:20" x14ac:dyDescent="0.25">
      <c r="B538" s="8" t="s">
        <v>1465</v>
      </c>
      <c r="C538" s="9" t="s">
        <v>71</v>
      </c>
      <c r="D538" s="9" t="s">
        <v>72</v>
      </c>
      <c r="E538" s="10">
        <v>5</v>
      </c>
      <c r="F538" s="9" t="s">
        <v>1356</v>
      </c>
      <c r="G538" s="9" t="s">
        <v>52</v>
      </c>
      <c r="H538" s="11"/>
      <c r="I538" s="12"/>
      <c r="J538" s="12"/>
      <c r="K538" s="12"/>
      <c r="L538" s="12">
        <f t="array" ref="L538">IFERROR(LOOKUP(2^15,SEARCH({"40A","63A","80A","100A","125A","160A","200A","250A","400A","630A","800A","1000A","1250A","1600A","2000A","2500A","3200A","4000A","5000A","6300A"},UPPER(D538)),{40,63,80,100,125,160,200,250,400,630,800,1000,1250,1600,2000,2500,3200,4000,5000,6300}),0)</f>
        <v>0</v>
      </c>
      <c r="M538" s="9" t="str">
        <f t="shared" si="41"/>
        <v>Hanger Support</v>
      </c>
      <c r="N538" s="9" t="str">
        <f t="shared" si="42"/>
        <v>AL</v>
      </c>
      <c r="O538" s="13" t="str">
        <f t="shared" si="43"/>
        <v>None</v>
      </c>
      <c r="P538" s="9" t="str">
        <f t="shared" si="44"/>
        <v>None</v>
      </c>
      <c r="Q538" s="9" t="str">
        <f t="shared" si="45"/>
        <v>0</v>
      </c>
      <c r="R5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8" s="14" t="str">
        <f>IF(ProjectsDB[[#This Row],[Item Type]]="Straight Plug-In",_xlfn.TEXTJOIN("-",TRUE,M538&amp;"-"&amp;_xlfn.LET(_xlpm.txt,ProjectsDB[[#This Row],[Assembly]],_xlpm.pos,FIND("SP",_xlpm.txt),_xlpm.pre,LEFT(_xlpm.txt,_xlpm.pos-1),IF(RIGHT(_xlpm.pre,3)="123","3PL",IF(RIGHT(_xlpm.pre,2)="12","2PL",IF(RIGHT(_xlpm.pre,1)="1","1PL","3PL")))),N538,O538,P538,Q538&amp;"W",R538),_xlfn.TEXTJOIN("-",TRUE,M538,N538,O538,P538,Q538&amp;"W",R538))</f>
        <v>Hanger Support-AL-None-None-0W-1</v>
      </c>
      <c r="T538" s="14" t="str">
        <f>IF(COUNTIF(Cycletime[Element Desc.],ProjectsDB[[#This Row],[Element Desc.]])&gt;0,"Found","Not Found")</f>
        <v>Found</v>
      </c>
    </row>
    <row r="539" spans="2:20" x14ac:dyDescent="0.25">
      <c r="B539" s="8" t="s">
        <v>1466</v>
      </c>
      <c r="C539" s="9" t="s">
        <v>1467</v>
      </c>
      <c r="D539" s="9" t="s">
        <v>1468</v>
      </c>
      <c r="E539" s="10">
        <v>1</v>
      </c>
      <c r="F539" s="9" t="s">
        <v>1356</v>
      </c>
      <c r="G539" s="9" t="s">
        <v>52</v>
      </c>
      <c r="H539" s="11"/>
      <c r="I539" s="12">
        <v>370</v>
      </c>
      <c r="J539" s="12">
        <v>370</v>
      </c>
      <c r="K539" s="12"/>
      <c r="L539" s="12">
        <f t="array" ref="L539">IFERROR(LOOKUP(2^15,SEARCH({"40A","63A","80A","100A","125A","160A","200A","250A","400A","630A","800A","1000A","1250A","1600A","2000A","2500A","3200A","4000A","5000A","6300A"},UPPER(D539)),{40,63,80,100,125,160,200,250,400,630,800,1000,1250,1600,2000,2500,3200,4000,5000,6300}),0)</f>
        <v>2000</v>
      </c>
      <c r="M539" s="9" t="str">
        <f t="shared" si="41"/>
        <v>Elbow Edge</v>
      </c>
      <c r="N539" s="9" t="str">
        <f t="shared" si="42"/>
        <v>AL</v>
      </c>
      <c r="O539" s="13" t="str">
        <f t="shared" si="43"/>
        <v>Silver</v>
      </c>
      <c r="P539" s="9" t="str">
        <f t="shared" si="44"/>
        <v>PET</v>
      </c>
      <c r="Q539" s="9" t="str">
        <f t="shared" si="45"/>
        <v>5</v>
      </c>
      <c r="R5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9" s="14" t="str">
        <f>IF(ProjectsDB[[#This Row],[Item Type]]="Straight Plug-In",_xlfn.TEXTJOIN("-",TRUE,M539&amp;"-"&amp;_xlfn.LET(_xlpm.txt,ProjectsDB[[#This Row],[Assembly]],_xlpm.pos,FIND("SP",_xlpm.txt),_xlpm.pre,LEFT(_xlpm.txt,_xlpm.pos-1),IF(RIGHT(_xlpm.pre,3)="123","3PL",IF(RIGHT(_xlpm.pre,2)="12","2PL",IF(RIGHT(_xlpm.pre,1)="1","1PL","3PL")))),N539,O539,P539,Q539&amp;"W",R539),_xlfn.TEXTJOIN("-",TRUE,M539,N539,O539,P539,Q539&amp;"W",R539))</f>
        <v>Elbow Edge-AL-Silver-PET-5W-1</v>
      </c>
      <c r="T539" s="14" t="str">
        <f>IF(COUNTIF(Cycletime[Element Desc.],ProjectsDB[[#This Row],[Element Desc.]])&gt;0,"Found","Not Found")</f>
        <v>Found</v>
      </c>
    </row>
    <row r="540" spans="2:20" x14ac:dyDescent="0.25">
      <c r="B540" s="8" t="s">
        <v>1469</v>
      </c>
      <c r="C540" s="9" t="s">
        <v>1367</v>
      </c>
      <c r="D540" s="9" t="s">
        <v>1368</v>
      </c>
      <c r="E540" s="10">
        <v>5</v>
      </c>
      <c r="F540" s="9" t="s">
        <v>1356</v>
      </c>
      <c r="G540" s="9" t="s">
        <v>52</v>
      </c>
      <c r="H540" s="11"/>
      <c r="I540" s="12"/>
      <c r="J540" s="12"/>
      <c r="K540" s="12"/>
      <c r="L540" s="12">
        <f t="array" ref="L540">IFERROR(LOOKUP(2^15,SEARCH({"40A","63A","80A","100A","125A","160A","200A","250A","400A","630A","800A","1000A","1250A","1600A","2000A","2500A","3200A","4000A","5000A","6300A"},UPPER(D540)),{40,63,80,100,125,160,200,250,400,630,800,1000,1250,1600,2000,2500,3200,4000,5000,6300}),0)</f>
        <v>2000</v>
      </c>
      <c r="M540" s="9" t="str">
        <f t="shared" si="41"/>
        <v>Joint Pack</v>
      </c>
      <c r="N540" s="9" t="str">
        <f t="shared" si="42"/>
        <v>AL</v>
      </c>
      <c r="O540" s="13" t="str">
        <f t="shared" si="43"/>
        <v>Silver</v>
      </c>
      <c r="P540" s="9" t="str">
        <f t="shared" si="44"/>
        <v>None</v>
      </c>
      <c r="Q540" s="9" t="str">
        <f t="shared" si="45"/>
        <v>5</v>
      </c>
      <c r="R5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0" s="14" t="str">
        <f>IF(ProjectsDB[[#This Row],[Item Type]]="Straight Plug-In",_xlfn.TEXTJOIN("-",TRUE,M540&amp;"-"&amp;_xlfn.LET(_xlpm.txt,ProjectsDB[[#This Row],[Assembly]],_xlpm.pos,FIND("SP",_xlpm.txt),_xlpm.pre,LEFT(_xlpm.txt,_xlpm.pos-1),IF(RIGHT(_xlpm.pre,3)="123","3PL",IF(RIGHT(_xlpm.pre,2)="12","2PL",IF(RIGHT(_xlpm.pre,1)="1","1PL","3PL")))),N540,O540,P540,Q540&amp;"W",R540),_xlfn.TEXTJOIN("-",TRUE,M540,N540,O540,P540,Q540&amp;"W",R540))</f>
        <v>Joint Pack-AL-Silver-None-5W-1</v>
      </c>
      <c r="T540" s="14" t="str">
        <f>IF(COUNTIF(Cycletime[Element Desc.],ProjectsDB[[#This Row],[Element Desc.]])&gt;0,"Found","Not Found")</f>
        <v>Found</v>
      </c>
    </row>
    <row r="541" spans="2:20" x14ac:dyDescent="0.25">
      <c r="B541" s="8" t="s">
        <v>1470</v>
      </c>
      <c r="C541" s="9" t="s">
        <v>1441</v>
      </c>
      <c r="D541" s="9" t="s">
        <v>1442</v>
      </c>
      <c r="E541" s="10">
        <v>1</v>
      </c>
      <c r="F541" s="9" t="s">
        <v>1356</v>
      </c>
      <c r="G541" s="9" t="s">
        <v>52</v>
      </c>
      <c r="H541" s="11"/>
      <c r="I541" s="12">
        <v>370</v>
      </c>
      <c r="J541" s="12">
        <v>370</v>
      </c>
      <c r="K541" s="12"/>
      <c r="L541" s="12">
        <f t="array" ref="L541">IFERROR(LOOKUP(2^15,SEARCH({"40A","63A","80A","100A","125A","160A","200A","250A","400A","630A","800A","1000A","1250A","1600A","2000A","2500A","3200A","4000A","5000A","6300A"},UPPER(D541)),{40,63,80,100,125,160,200,250,400,630,800,1000,1250,1600,2000,2500,3200,4000,5000,6300}),0)</f>
        <v>2000</v>
      </c>
      <c r="M541" s="9" t="str">
        <f t="shared" si="41"/>
        <v>Elbow Edge</v>
      </c>
      <c r="N541" s="9" t="str">
        <f t="shared" si="42"/>
        <v>AL</v>
      </c>
      <c r="O541" s="13" t="str">
        <f t="shared" si="43"/>
        <v>Silver</v>
      </c>
      <c r="P541" s="9" t="str">
        <f t="shared" si="44"/>
        <v>PET</v>
      </c>
      <c r="Q541" s="9" t="str">
        <f t="shared" si="45"/>
        <v>5</v>
      </c>
      <c r="R5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1" s="14" t="str">
        <f>IF(ProjectsDB[[#This Row],[Item Type]]="Straight Plug-In",_xlfn.TEXTJOIN("-",TRUE,M541&amp;"-"&amp;_xlfn.LET(_xlpm.txt,ProjectsDB[[#This Row],[Assembly]],_xlpm.pos,FIND("SP",_xlpm.txt),_xlpm.pre,LEFT(_xlpm.txt,_xlpm.pos-1),IF(RIGHT(_xlpm.pre,3)="123","3PL",IF(RIGHT(_xlpm.pre,2)="12","2PL",IF(RIGHT(_xlpm.pre,1)="1","1PL","3PL")))),N541,O541,P541,Q541&amp;"W",R541),_xlfn.TEXTJOIN("-",TRUE,M541,N541,O541,P541,Q541&amp;"W",R541))</f>
        <v>Elbow Edge-AL-Silver-PET-5W-1</v>
      </c>
      <c r="T541" s="14" t="str">
        <f>IF(COUNTIF(Cycletime[Element Desc.],ProjectsDB[[#This Row],[Element Desc.]])&gt;0,"Found","Not Found")</f>
        <v>Found</v>
      </c>
    </row>
    <row r="542" spans="2:20" x14ac:dyDescent="0.25">
      <c r="B542" s="8" t="s">
        <v>1471</v>
      </c>
      <c r="C542" s="9" t="s">
        <v>1472</v>
      </c>
      <c r="D542" s="9" t="s">
        <v>1473</v>
      </c>
      <c r="E542" s="10">
        <v>1</v>
      </c>
      <c r="F542" s="9" t="s">
        <v>1356</v>
      </c>
      <c r="G542" s="9" t="s">
        <v>52</v>
      </c>
      <c r="H542" s="11"/>
      <c r="I542" s="12">
        <v>2075</v>
      </c>
      <c r="J542" s="12"/>
      <c r="K542" s="12"/>
      <c r="L542" s="12">
        <f t="array" ref="L542">IFERROR(LOOKUP(2^15,SEARCH({"40A","63A","80A","100A","125A","160A","200A","250A","400A","630A","800A","1000A","1250A","1600A","2000A","2500A","3200A","4000A","5000A","6300A"},UPPER(D542)),{40,63,80,100,125,160,200,250,400,630,800,1000,1250,1600,2000,2500,3200,4000,5000,6300}),0)</f>
        <v>2000</v>
      </c>
      <c r="M542" s="9" t="str">
        <f t="shared" si="41"/>
        <v>Straight Feeder</v>
      </c>
      <c r="N542" s="9" t="str">
        <f t="shared" si="42"/>
        <v>AL</v>
      </c>
      <c r="O542" s="13" t="str">
        <f t="shared" si="43"/>
        <v>Silver</v>
      </c>
      <c r="P542" s="9" t="str">
        <f t="shared" si="44"/>
        <v>PET</v>
      </c>
      <c r="Q542" s="9" t="str">
        <f t="shared" si="45"/>
        <v>5</v>
      </c>
      <c r="R5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2" s="14" t="str">
        <f>IF(ProjectsDB[[#This Row],[Item Type]]="Straight Plug-In",_xlfn.TEXTJOIN("-",TRUE,M542&amp;"-"&amp;_xlfn.LET(_xlpm.txt,ProjectsDB[[#This Row],[Assembly]],_xlpm.pos,FIND("SP",_xlpm.txt),_xlpm.pre,LEFT(_xlpm.txt,_xlpm.pos-1),IF(RIGHT(_xlpm.pre,3)="123","3PL",IF(RIGHT(_xlpm.pre,2)="12","2PL",IF(RIGHT(_xlpm.pre,1)="1","1PL","3PL")))),N542,O542,P542,Q542&amp;"W",R542),_xlfn.TEXTJOIN("-",TRUE,M542,N542,O542,P542,Q542&amp;"W",R542))</f>
        <v>Straight Feeder-AL-Silver-PET-5W-1</v>
      </c>
      <c r="T542" s="14" t="str">
        <f>IF(COUNTIF(Cycletime[Element Desc.],ProjectsDB[[#This Row],[Element Desc.]])&gt;0,"Found","Not Found")</f>
        <v>Found</v>
      </c>
    </row>
    <row r="543" spans="2:20" x14ac:dyDescent="0.25">
      <c r="B543" s="8" t="s">
        <v>1474</v>
      </c>
      <c r="C543" s="9" t="s">
        <v>1457</v>
      </c>
      <c r="D543" s="9" t="s">
        <v>1458</v>
      </c>
      <c r="E543" s="10">
        <v>1</v>
      </c>
      <c r="F543" s="9" t="s">
        <v>1356</v>
      </c>
      <c r="G543" s="9" t="s">
        <v>52</v>
      </c>
      <c r="H543" s="11"/>
      <c r="I543" s="12">
        <v>500</v>
      </c>
      <c r="J543" s="12"/>
      <c r="K543" s="12"/>
      <c r="L543" s="12">
        <f t="array" ref="L543">IFERROR(LOOKUP(2^15,SEARCH({"40A","63A","80A","100A","125A","160A","200A","250A","400A","630A","800A","1000A","1250A","1600A","2000A","2500A","3200A","4000A","5000A","6300A"},UPPER(D543)),{40,63,80,100,125,160,200,250,400,630,800,1000,1250,1600,2000,2500,3200,4000,5000,6300}),0)</f>
        <v>2000</v>
      </c>
      <c r="M543" s="9" t="str">
        <f t="shared" si="41"/>
        <v>Straight Feeder</v>
      </c>
      <c r="N543" s="9" t="str">
        <f t="shared" si="42"/>
        <v>AL</v>
      </c>
      <c r="O543" s="13" t="str">
        <f t="shared" si="43"/>
        <v>Silver</v>
      </c>
      <c r="P543" s="9" t="str">
        <f t="shared" si="44"/>
        <v>PET</v>
      </c>
      <c r="Q543" s="9" t="str">
        <f t="shared" si="45"/>
        <v>5</v>
      </c>
      <c r="R5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3" s="14" t="str">
        <f>IF(ProjectsDB[[#This Row],[Item Type]]="Straight Plug-In",_xlfn.TEXTJOIN("-",TRUE,M543&amp;"-"&amp;_xlfn.LET(_xlpm.txt,ProjectsDB[[#This Row],[Assembly]],_xlpm.pos,FIND("SP",_xlpm.txt),_xlpm.pre,LEFT(_xlpm.txt,_xlpm.pos-1),IF(RIGHT(_xlpm.pre,3)="123","3PL",IF(RIGHT(_xlpm.pre,2)="12","2PL",IF(RIGHT(_xlpm.pre,1)="1","1PL","3PL")))),N543,O543,P543,Q543&amp;"W",R543),_xlfn.TEXTJOIN("-",TRUE,M543,N543,O543,P543,Q543&amp;"W",R543))</f>
        <v>Straight Feeder-AL-Silver-PET-5W-1</v>
      </c>
      <c r="T543" s="14" t="str">
        <f>IF(COUNTIF(Cycletime[Element Desc.],ProjectsDB[[#This Row],[Element Desc.]])&gt;0,"Found","Not Found")</f>
        <v>Found</v>
      </c>
    </row>
    <row r="544" spans="2:20" x14ac:dyDescent="0.25">
      <c r="B544" s="8" t="s">
        <v>1475</v>
      </c>
      <c r="C544" s="9" t="s">
        <v>1460</v>
      </c>
      <c r="D544" s="9" t="s">
        <v>1461</v>
      </c>
      <c r="E544" s="10">
        <v>1</v>
      </c>
      <c r="F544" s="9" t="s">
        <v>1356</v>
      </c>
      <c r="G544" s="9" t="s">
        <v>52</v>
      </c>
      <c r="H544" s="11"/>
      <c r="I544" s="12"/>
      <c r="J544" s="12"/>
      <c r="K544" s="12"/>
      <c r="L544" s="12">
        <f t="array" ref="L544">IFERROR(LOOKUP(2^15,SEARCH({"40A","63A","80A","100A","125A","160A","200A","250A","400A","630A","800A","1000A","1250A","1600A","2000A","2500A","3200A","4000A","5000A","6300A"},UPPER(D544)),{40,63,80,100,125,160,200,250,400,630,800,1000,1250,1600,2000,2500,3200,4000,5000,6300}),0)</f>
        <v>2000</v>
      </c>
      <c r="M544" s="9" t="str">
        <f t="shared" si="41"/>
        <v>End Cap</v>
      </c>
      <c r="N544" s="9" t="str">
        <f t="shared" si="42"/>
        <v>AL</v>
      </c>
      <c r="O544" s="13" t="str">
        <f t="shared" si="43"/>
        <v>None</v>
      </c>
      <c r="P544" s="9" t="str">
        <f t="shared" si="44"/>
        <v>None</v>
      </c>
      <c r="Q544" s="9" t="str">
        <f t="shared" si="45"/>
        <v>0</v>
      </c>
      <c r="R5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4" s="14" t="str">
        <f>IF(ProjectsDB[[#This Row],[Item Type]]="Straight Plug-In",_xlfn.TEXTJOIN("-",TRUE,M544&amp;"-"&amp;_xlfn.LET(_xlpm.txt,ProjectsDB[[#This Row],[Assembly]],_xlpm.pos,FIND("SP",_xlpm.txt),_xlpm.pre,LEFT(_xlpm.txt,_xlpm.pos-1),IF(RIGHT(_xlpm.pre,3)="123","3PL",IF(RIGHT(_xlpm.pre,2)="12","2PL",IF(RIGHT(_xlpm.pre,1)="1","1PL","3PL")))),N544,O544,P544,Q544&amp;"W",R544),_xlfn.TEXTJOIN("-",TRUE,M544,N544,O544,P544,Q544&amp;"W",R544))</f>
        <v>End Cap-AL-None-None-0W-1</v>
      </c>
      <c r="T544" s="14" t="str">
        <f>IF(COUNTIF(Cycletime[Element Desc.],ProjectsDB[[#This Row],[Element Desc.]])&gt;0,"Found","Not Found")</f>
        <v>Found</v>
      </c>
    </row>
    <row r="545" spans="2:20" x14ac:dyDescent="0.25">
      <c r="B545" s="8" t="s">
        <v>1476</v>
      </c>
      <c r="C545" s="9" t="s">
        <v>1367</v>
      </c>
      <c r="D545" s="9" t="s">
        <v>1368</v>
      </c>
      <c r="E545" s="10">
        <v>7</v>
      </c>
      <c r="F545" s="9" t="s">
        <v>1356</v>
      </c>
      <c r="G545" s="9" t="s">
        <v>52</v>
      </c>
      <c r="H545" s="11"/>
      <c r="I545" s="12"/>
      <c r="J545" s="12"/>
      <c r="K545" s="12"/>
      <c r="L545" s="12">
        <f t="array" ref="L545">IFERROR(LOOKUP(2^15,SEARCH({"40A","63A","80A","100A","125A","160A","200A","250A","400A","630A","800A","1000A","1250A","1600A","2000A","2500A","3200A","4000A","5000A","6300A"},UPPER(D545)),{40,63,80,100,125,160,200,250,400,630,800,1000,1250,1600,2000,2500,3200,4000,5000,6300}),0)</f>
        <v>2000</v>
      </c>
      <c r="M545" s="9" t="str">
        <f t="shared" si="41"/>
        <v>Joint Pack</v>
      </c>
      <c r="N545" s="9" t="str">
        <f t="shared" si="42"/>
        <v>AL</v>
      </c>
      <c r="O545" s="13" t="str">
        <f t="shared" si="43"/>
        <v>Silver</v>
      </c>
      <c r="P545" s="9" t="str">
        <f t="shared" si="44"/>
        <v>None</v>
      </c>
      <c r="Q545" s="9" t="str">
        <f t="shared" si="45"/>
        <v>5</v>
      </c>
      <c r="R5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5" s="14" t="str">
        <f>IF(ProjectsDB[[#This Row],[Item Type]]="Straight Plug-In",_xlfn.TEXTJOIN("-",TRUE,M545&amp;"-"&amp;_xlfn.LET(_xlpm.txt,ProjectsDB[[#This Row],[Assembly]],_xlpm.pos,FIND("SP",_xlpm.txt),_xlpm.pre,LEFT(_xlpm.txt,_xlpm.pos-1),IF(RIGHT(_xlpm.pre,3)="123","3PL",IF(RIGHT(_xlpm.pre,2)="12","2PL",IF(RIGHT(_xlpm.pre,1)="1","1PL","3PL")))),N545,O545,P545,Q545&amp;"W",R545),_xlfn.TEXTJOIN("-",TRUE,M545,N545,O545,P545,Q545&amp;"W",R545))</f>
        <v>Joint Pack-AL-Silver-None-5W-1</v>
      </c>
      <c r="T545" s="14" t="str">
        <f>IF(COUNTIF(Cycletime[Element Desc.],ProjectsDB[[#This Row],[Element Desc.]])&gt;0,"Found","Not Found")</f>
        <v>Found</v>
      </c>
    </row>
    <row r="546" spans="2:20" x14ac:dyDescent="0.25">
      <c r="B546" s="8" t="s">
        <v>1477</v>
      </c>
      <c r="C546" s="9" t="s">
        <v>71</v>
      </c>
      <c r="D546" s="9" t="s">
        <v>72</v>
      </c>
      <c r="E546" s="10">
        <v>8</v>
      </c>
      <c r="F546" s="9" t="s">
        <v>1356</v>
      </c>
      <c r="G546" s="9" t="s">
        <v>52</v>
      </c>
      <c r="H546" s="11"/>
      <c r="I546" s="12"/>
      <c r="J546" s="12"/>
      <c r="K546" s="12"/>
      <c r="L546" s="12">
        <f t="array" ref="L546">IFERROR(LOOKUP(2^15,SEARCH({"40A","63A","80A","100A","125A","160A","200A","250A","400A","630A","800A","1000A","1250A","1600A","2000A","2500A","3200A","4000A","5000A","6300A"},UPPER(D546)),{40,63,80,100,125,160,200,250,400,630,800,1000,1250,1600,2000,2500,3200,4000,5000,6300}),0)</f>
        <v>0</v>
      </c>
      <c r="M546" s="9" t="str">
        <f t="shared" si="41"/>
        <v>Hanger Support</v>
      </c>
      <c r="N546" s="9" t="str">
        <f t="shared" si="42"/>
        <v>AL</v>
      </c>
      <c r="O546" s="13" t="str">
        <f t="shared" si="43"/>
        <v>None</v>
      </c>
      <c r="P546" s="9" t="str">
        <f t="shared" si="44"/>
        <v>None</v>
      </c>
      <c r="Q546" s="9" t="str">
        <f t="shared" si="45"/>
        <v>0</v>
      </c>
      <c r="R5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6" s="14" t="str">
        <f>IF(ProjectsDB[[#This Row],[Item Type]]="Straight Plug-In",_xlfn.TEXTJOIN("-",TRUE,M546&amp;"-"&amp;_xlfn.LET(_xlpm.txt,ProjectsDB[[#This Row],[Assembly]],_xlpm.pos,FIND("SP",_xlpm.txt),_xlpm.pre,LEFT(_xlpm.txt,_xlpm.pos-1),IF(RIGHT(_xlpm.pre,3)="123","3PL",IF(RIGHT(_xlpm.pre,2)="12","2PL",IF(RIGHT(_xlpm.pre,1)="1","1PL","3PL")))),N546,O546,P546,Q546&amp;"W",R546),_xlfn.TEXTJOIN("-",TRUE,M546,N546,O546,P546,Q546&amp;"W",R546))</f>
        <v>Hanger Support-AL-None-None-0W-1</v>
      </c>
      <c r="T546" s="14" t="str">
        <f>IF(COUNTIF(Cycletime[Element Desc.],ProjectsDB[[#This Row],[Element Desc.]])&gt;0,"Found","Not Found")</f>
        <v>Found</v>
      </c>
    </row>
    <row r="547" spans="2:20" x14ac:dyDescent="0.25">
      <c r="B547" s="8" t="s">
        <v>1478</v>
      </c>
      <c r="C547" s="9" t="s">
        <v>1479</v>
      </c>
      <c r="D547" s="9" t="s">
        <v>1480</v>
      </c>
      <c r="E547" s="10">
        <v>1</v>
      </c>
      <c r="F547" s="9" t="s">
        <v>1356</v>
      </c>
      <c r="G547" s="9" t="s">
        <v>52</v>
      </c>
      <c r="H547" s="11"/>
      <c r="I547" s="12">
        <v>1670</v>
      </c>
      <c r="J547" s="12"/>
      <c r="K547" s="12"/>
      <c r="L547" s="12">
        <f t="array" ref="L547">IFERROR(LOOKUP(2^15,SEARCH({"40A","63A","80A","100A","125A","160A","200A","250A","400A","630A","800A","1000A","1250A","1600A","2000A","2500A","3200A","4000A","5000A","6300A"},UPPER(D547)),{40,63,80,100,125,160,200,250,400,630,800,1000,1250,1600,2000,2500,3200,4000,5000,6300}),0)</f>
        <v>2000</v>
      </c>
      <c r="M547" s="9" t="str">
        <f t="shared" si="41"/>
        <v>Straight Feeder</v>
      </c>
      <c r="N547" s="9" t="str">
        <f t="shared" si="42"/>
        <v>AL</v>
      </c>
      <c r="O547" s="13" t="str">
        <f t="shared" si="43"/>
        <v>Silver</v>
      </c>
      <c r="P547" s="9" t="str">
        <f t="shared" si="44"/>
        <v>PET</v>
      </c>
      <c r="Q547" s="9" t="str">
        <f t="shared" si="45"/>
        <v>5</v>
      </c>
      <c r="R5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7" s="14" t="str">
        <f>IF(ProjectsDB[[#This Row],[Item Type]]="Straight Plug-In",_xlfn.TEXTJOIN("-",TRUE,M547&amp;"-"&amp;_xlfn.LET(_xlpm.txt,ProjectsDB[[#This Row],[Assembly]],_xlpm.pos,FIND("SP",_xlpm.txt),_xlpm.pre,LEFT(_xlpm.txt,_xlpm.pos-1),IF(RIGHT(_xlpm.pre,3)="123","3PL",IF(RIGHT(_xlpm.pre,2)="12","2PL",IF(RIGHT(_xlpm.pre,1)="1","1PL","3PL")))),N547,O547,P547,Q547&amp;"W",R547),_xlfn.TEXTJOIN("-",TRUE,M547,N547,O547,P547,Q547&amp;"W",R547))</f>
        <v>Straight Feeder-AL-Silver-PET-5W-1</v>
      </c>
      <c r="T547" s="14" t="str">
        <f>IF(COUNTIF(Cycletime[Element Desc.],ProjectsDB[[#This Row],[Element Desc.]])&gt;0,"Found","Not Found")</f>
        <v>Found</v>
      </c>
    </row>
    <row r="548" spans="2:20" x14ac:dyDescent="0.25">
      <c r="B548" s="8" t="s">
        <v>1481</v>
      </c>
      <c r="C548" s="9" t="s">
        <v>1482</v>
      </c>
      <c r="D548" s="9" t="s">
        <v>1483</v>
      </c>
      <c r="E548" s="10">
        <v>1</v>
      </c>
      <c r="F548" s="9" t="s">
        <v>1356</v>
      </c>
      <c r="G548" s="9" t="s">
        <v>52</v>
      </c>
      <c r="H548" s="11"/>
      <c r="I548" s="12">
        <v>300</v>
      </c>
      <c r="J548" s="12">
        <v>300</v>
      </c>
      <c r="K548" s="12"/>
      <c r="L548" s="12">
        <f t="array" ref="L548">IFERROR(LOOKUP(2^15,SEARCH({"40A","63A","80A","100A","125A","160A","200A","250A","400A","630A","800A","1000A","1250A","1600A","2000A","2500A","3200A","4000A","5000A","6300A"},UPPER(D548)),{40,63,80,100,125,160,200,250,400,630,800,1000,1250,1600,2000,2500,3200,4000,5000,6300}),0)</f>
        <v>2000</v>
      </c>
      <c r="M548" s="9" t="str">
        <f t="shared" si="41"/>
        <v>Elbow Flat</v>
      </c>
      <c r="N548" s="9" t="str">
        <f t="shared" si="42"/>
        <v>AL</v>
      </c>
      <c r="O548" s="13" t="str">
        <f t="shared" si="43"/>
        <v>Silver</v>
      </c>
      <c r="P548" s="9" t="str">
        <f t="shared" si="44"/>
        <v>PET</v>
      </c>
      <c r="Q548" s="9" t="str">
        <f t="shared" si="45"/>
        <v>5</v>
      </c>
      <c r="R5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8" s="14" t="str">
        <f>IF(ProjectsDB[[#This Row],[Item Type]]="Straight Plug-In",_xlfn.TEXTJOIN("-",TRUE,M548&amp;"-"&amp;_xlfn.LET(_xlpm.txt,ProjectsDB[[#This Row],[Assembly]],_xlpm.pos,FIND("SP",_xlpm.txt),_xlpm.pre,LEFT(_xlpm.txt,_xlpm.pos-1),IF(RIGHT(_xlpm.pre,3)="123","3PL",IF(RIGHT(_xlpm.pre,2)="12","2PL",IF(RIGHT(_xlpm.pre,1)="1","1PL","3PL")))),N548,O548,P548,Q548&amp;"W",R548),_xlfn.TEXTJOIN("-",TRUE,M548,N548,O548,P548,Q548&amp;"W",R548))</f>
        <v>Elbow Flat-AL-Silver-PET-5W-1</v>
      </c>
      <c r="T548" s="14" t="str">
        <f>IF(COUNTIF(Cycletime[Element Desc.],ProjectsDB[[#This Row],[Element Desc.]])&gt;0,"Found","Not Found")</f>
        <v>Found</v>
      </c>
    </row>
    <row r="549" spans="2:20" x14ac:dyDescent="0.25">
      <c r="B549" s="8" t="s">
        <v>1484</v>
      </c>
      <c r="C549" s="9" t="s">
        <v>1485</v>
      </c>
      <c r="D549" s="9" t="s">
        <v>1486</v>
      </c>
      <c r="E549" s="10">
        <v>1</v>
      </c>
      <c r="F549" s="9" t="s">
        <v>1356</v>
      </c>
      <c r="G549" s="9" t="s">
        <v>52</v>
      </c>
      <c r="H549" s="11"/>
      <c r="I549" s="12">
        <v>298</v>
      </c>
      <c r="J549" s="12">
        <v>298</v>
      </c>
      <c r="K549" s="12"/>
      <c r="L549" s="12">
        <f t="array" ref="L549">IFERROR(LOOKUP(2^15,SEARCH({"40A","63A","80A","100A","125A","160A","200A","250A","400A","630A","800A","1000A","1250A","1600A","2000A","2500A","3200A","4000A","5000A","6300A"},UPPER(D549)),{40,63,80,100,125,160,200,250,400,630,800,1000,1250,1600,2000,2500,3200,4000,5000,6300}),0)</f>
        <v>800</v>
      </c>
      <c r="M549" s="9" t="str">
        <f t="shared" si="41"/>
        <v>Elbow Edge</v>
      </c>
      <c r="N549" s="9" t="str">
        <f t="shared" si="42"/>
        <v>AL</v>
      </c>
      <c r="O549" s="13" t="str">
        <f t="shared" si="43"/>
        <v>Silver</v>
      </c>
      <c r="P549" s="9" t="str">
        <f t="shared" si="44"/>
        <v>PET</v>
      </c>
      <c r="Q549" s="9" t="str">
        <f t="shared" si="45"/>
        <v>5</v>
      </c>
      <c r="R5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9" s="14" t="str">
        <f>IF(ProjectsDB[[#This Row],[Item Type]]="Straight Plug-In",_xlfn.TEXTJOIN("-",TRUE,M549&amp;"-"&amp;_xlfn.LET(_xlpm.txt,ProjectsDB[[#This Row],[Assembly]],_xlpm.pos,FIND("SP",_xlpm.txt),_xlpm.pre,LEFT(_xlpm.txt,_xlpm.pos-1),IF(RIGHT(_xlpm.pre,3)="123","3PL",IF(RIGHT(_xlpm.pre,2)="12","2PL",IF(RIGHT(_xlpm.pre,1)="1","1PL","3PL")))),N549,O549,P549,Q549&amp;"W",R549),_xlfn.TEXTJOIN("-",TRUE,M549,N549,O549,P549,Q549&amp;"W",R549))</f>
        <v>Elbow Edge-AL-Silver-PET-5W-1</v>
      </c>
      <c r="T549" s="14" t="str">
        <f>IF(COUNTIF(Cycletime[Element Desc.],ProjectsDB[[#This Row],[Element Desc.]])&gt;0,"Found","Not Found")</f>
        <v>Found</v>
      </c>
    </row>
    <row r="550" spans="2:20" x14ac:dyDescent="0.25">
      <c r="B550" s="8" t="s">
        <v>1487</v>
      </c>
      <c r="C550" s="9" t="s">
        <v>1488</v>
      </c>
      <c r="D550" s="9" t="s">
        <v>1489</v>
      </c>
      <c r="E550" s="10">
        <v>1</v>
      </c>
      <c r="F550" s="9" t="s">
        <v>1356</v>
      </c>
      <c r="G550" s="9" t="s">
        <v>52</v>
      </c>
      <c r="H550" s="11"/>
      <c r="I550" s="12">
        <v>525</v>
      </c>
      <c r="J550" s="12"/>
      <c r="K550" s="12"/>
      <c r="L550" s="12">
        <f t="array" ref="L550">IFERROR(LOOKUP(2^15,SEARCH({"40A","63A","80A","100A","125A","160A","200A","250A","400A","630A","800A","1000A","1250A","1600A","2000A","2500A","3200A","4000A","5000A","6300A"},UPPER(D550)),{40,63,80,100,125,160,200,250,400,630,800,1000,1250,1600,2000,2500,3200,4000,5000,6300}),0)</f>
        <v>800</v>
      </c>
      <c r="M550" s="9" t="str">
        <f t="shared" si="41"/>
        <v>Straight Feeder</v>
      </c>
      <c r="N550" s="9" t="str">
        <f t="shared" si="42"/>
        <v>AL</v>
      </c>
      <c r="O550" s="13" t="str">
        <f t="shared" si="43"/>
        <v>Silver</v>
      </c>
      <c r="P550" s="9" t="str">
        <f t="shared" si="44"/>
        <v>PET</v>
      </c>
      <c r="Q550" s="9" t="str">
        <f t="shared" si="45"/>
        <v>5</v>
      </c>
      <c r="R5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0" s="14" t="str">
        <f>IF(ProjectsDB[[#This Row],[Item Type]]="Straight Plug-In",_xlfn.TEXTJOIN("-",TRUE,M550&amp;"-"&amp;_xlfn.LET(_xlpm.txt,ProjectsDB[[#This Row],[Assembly]],_xlpm.pos,FIND("SP",_xlpm.txt),_xlpm.pre,LEFT(_xlpm.txt,_xlpm.pos-1),IF(RIGHT(_xlpm.pre,3)="123","3PL",IF(RIGHT(_xlpm.pre,2)="12","2PL",IF(RIGHT(_xlpm.pre,1)="1","1PL","3PL")))),N550,O550,P550,Q550&amp;"W",R550),_xlfn.TEXTJOIN("-",TRUE,M550,N550,O550,P550,Q550&amp;"W",R550))</f>
        <v>Straight Feeder-AL-Silver-PET-5W-1</v>
      </c>
      <c r="T550" s="14" t="str">
        <f>IF(COUNTIF(Cycletime[Element Desc.],ProjectsDB[[#This Row],[Element Desc.]])&gt;0,"Found","Not Found")</f>
        <v>Found</v>
      </c>
    </row>
    <row r="551" spans="2:20" x14ac:dyDescent="0.25">
      <c r="B551" s="8" t="s">
        <v>1490</v>
      </c>
      <c r="C551" s="9" t="s">
        <v>1491</v>
      </c>
      <c r="D551" s="9" t="s">
        <v>1492</v>
      </c>
      <c r="E551" s="10">
        <v>1</v>
      </c>
      <c r="F551" s="9" t="s">
        <v>1356</v>
      </c>
      <c r="G551" s="9" t="s">
        <v>52</v>
      </c>
      <c r="H551" s="11"/>
      <c r="I551" s="12">
        <v>1070</v>
      </c>
      <c r="J551" s="12"/>
      <c r="K551" s="12"/>
      <c r="L551" s="12">
        <f t="array" ref="L551">IFERROR(LOOKUP(2^15,SEARCH({"40A","63A","80A","100A","125A","160A","200A","250A","400A","630A","800A","1000A","1250A","1600A","2000A","2500A","3200A","4000A","5000A","6300A"},UPPER(D551)),{40,63,80,100,125,160,200,250,400,630,800,1000,1250,1600,2000,2500,3200,4000,5000,6300}),0)</f>
        <v>800</v>
      </c>
      <c r="M551" s="9" t="str">
        <f t="shared" si="41"/>
        <v>Straight Feeder</v>
      </c>
      <c r="N551" s="9" t="str">
        <f t="shared" si="42"/>
        <v>AL</v>
      </c>
      <c r="O551" s="13" t="str">
        <f t="shared" si="43"/>
        <v>Silver</v>
      </c>
      <c r="P551" s="9" t="str">
        <f t="shared" si="44"/>
        <v>PET</v>
      </c>
      <c r="Q551" s="9" t="str">
        <f t="shared" si="45"/>
        <v>5</v>
      </c>
      <c r="R5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1" s="14" t="str">
        <f>IF(ProjectsDB[[#This Row],[Item Type]]="Straight Plug-In",_xlfn.TEXTJOIN("-",TRUE,M551&amp;"-"&amp;_xlfn.LET(_xlpm.txt,ProjectsDB[[#This Row],[Assembly]],_xlpm.pos,FIND("SP",_xlpm.txt),_xlpm.pre,LEFT(_xlpm.txt,_xlpm.pos-1),IF(RIGHT(_xlpm.pre,3)="123","3PL",IF(RIGHT(_xlpm.pre,2)="12","2PL",IF(RIGHT(_xlpm.pre,1)="1","1PL","3PL")))),N551,O551,P551,Q551&amp;"W",R551),_xlfn.TEXTJOIN("-",TRUE,M551,N551,O551,P551,Q551&amp;"W",R551))</f>
        <v>Straight Feeder-AL-Silver-PET-5W-1</v>
      </c>
      <c r="T551" s="14" t="str">
        <f>IF(COUNTIF(Cycletime[Element Desc.],ProjectsDB[[#This Row],[Element Desc.]])&gt;0,"Found","Not Found")</f>
        <v>Found</v>
      </c>
    </row>
    <row r="552" spans="2:20" x14ac:dyDescent="0.25">
      <c r="B552" s="8" t="s">
        <v>1493</v>
      </c>
      <c r="C552" s="9" t="s">
        <v>1494</v>
      </c>
      <c r="D552" s="9" t="s">
        <v>1495</v>
      </c>
      <c r="E552" s="10">
        <v>1</v>
      </c>
      <c r="F552" s="9" t="s">
        <v>1356</v>
      </c>
      <c r="G552" s="9" t="s">
        <v>52</v>
      </c>
      <c r="H552" s="11"/>
      <c r="I552" s="12">
        <v>1765</v>
      </c>
      <c r="J552" s="12"/>
      <c r="K552" s="12"/>
      <c r="L552" s="12">
        <f t="array" ref="L552">IFERROR(LOOKUP(2^15,SEARCH({"40A","63A","80A","100A","125A","160A","200A","250A","400A","630A","800A","1000A","1250A","1600A","2000A","2500A","3200A","4000A","5000A","6300A"},UPPER(D552)),{40,63,80,100,125,160,200,250,400,630,800,1000,1250,1600,2000,2500,3200,4000,5000,6300}),0)</f>
        <v>800</v>
      </c>
      <c r="M552" s="9" t="str">
        <f t="shared" si="41"/>
        <v>Straight Feeder</v>
      </c>
      <c r="N552" s="9" t="str">
        <f t="shared" si="42"/>
        <v>AL</v>
      </c>
      <c r="O552" s="13" t="str">
        <f t="shared" si="43"/>
        <v>Silver</v>
      </c>
      <c r="P552" s="9" t="str">
        <f t="shared" si="44"/>
        <v>PET</v>
      </c>
      <c r="Q552" s="9" t="str">
        <f t="shared" si="45"/>
        <v>5</v>
      </c>
      <c r="R5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2" s="14" t="str">
        <f>IF(ProjectsDB[[#This Row],[Item Type]]="Straight Plug-In",_xlfn.TEXTJOIN("-",TRUE,M552&amp;"-"&amp;_xlfn.LET(_xlpm.txt,ProjectsDB[[#This Row],[Assembly]],_xlpm.pos,FIND("SP",_xlpm.txt),_xlpm.pre,LEFT(_xlpm.txt,_xlpm.pos-1),IF(RIGHT(_xlpm.pre,3)="123","3PL",IF(RIGHT(_xlpm.pre,2)="12","2PL",IF(RIGHT(_xlpm.pre,1)="1","1PL","3PL")))),N552,O552,P552,Q552&amp;"W",R552),_xlfn.TEXTJOIN("-",TRUE,M552,N552,O552,P552,Q552&amp;"W",R552))</f>
        <v>Straight Feeder-AL-Silver-PET-5W-1</v>
      </c>
      <c r="T552" s="14" t="str">
        <f>IF(COUNTIF(Cycletime[Element Desc.],ProjectsDB[[#This Row],[Element Desc.]])&gt;0,"Found","Not Found")</f>
        <v>Found</v>
      </c>
    </row>
    <row r="553" spans="2:20" x14ac:dyDescent="0.25">
      <c r="B553" s="8" t="s">
        <v>1496</v>
      </c>
      <c r="C553" s="9" t="s">
        <v>1386</v>
      </c>
      <c r="D553" s="9" t="s">
        <v>1387</v>
      </c>
      <c r="E553" s="10">
        <v>1</v>
      </c>
      <c r="F553" s="9" t="s">
        <v>1356</v>
      </c>
      <c r="G553" s="9" t="s">
        <v>52</v>
      </c>
      <c r="H553" s="11"/>
      <c r="I553" s="12"/>
      <c r="J553" s="12"/>
      <c r="K553" s="12"/>
      <c r="L553" s="12">
        <f t="array" ref="L553">IFERROR(LOOKUP(2^15,SEARCH({"40A","63A","80A","100A","125A","160A","200A","250A","400A","630A","800A","1000A","1250A","1600A","2000A","2500A","3200A","4000A","5000A","6300A"},UPPER(D553)),{40,63,80,100,125,160,200,250,400,630,800,1000,1250,1600,2000,2500,3200,4000,5000,6300}),0)</f>
        <v>800</v>
      </c>
      <c r="M553" s="9" t="str">
        <f t="shared" si="41"/>
        <v>End Cap</v>
      </c>
      <c r="N553" s="9" t="str">
        <f t="shared" si="42"/>
        <v>AL</v>
      </c>
      <c r="O553" s="13" t="str">
        <f t="shared" si="43"/>
        <v>None</v>
      </c>
      <c r="P553" s="9" t="str">
        <f t="shared" si="44"/>
        <v>None</v>
      </c>
      <c r="Q553" s="9" t="str">
        <f t="shared" si="45"/>
        <v>0</v>
      </c>
      <c r="R5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3" s="14" t="str">
        <f>IF(ProjectsDB[[#This Row],[Item Type]]="Straight Plug-In",_xlfn.TEXTJOIN("-",TRUE,M553&amp;"-"&amp;_xlfn.LET(_xlpm.txt,ProjectsDB[[#This Row],[Assembly]],_xlpm.pos,FIND("SP",_xlpm.txt),_xlpm.pre,LEFT(_xlpm.txt,_xlpm.pos-1),IF(RIGHT(_xlpm.pre,3)="123","3PL",IF(RIGHT(_xlpm.pre,2)="12","2PL",IF(RIGHT(_xlpm.pre,1)="1","1PL","3PL")))),N553,O553,P553,Q553&amp;"W",R553),_xlfn.TEXTJOIN("-",TRUE,M553,N553,O553,P553,Q553&amp;"W",R553))</f>
        <v>End Cap-AL-None-None-0W-1</v>
      </c>
      <c r="T553" s="14" t="str">
        <f>IF(COUNTIF(Cycletime[Element Desc.],ProjectsDB[[#This Row],[Element Desc.]])&gt;0,"Found","Not Found")</f>
        <v>Found</v>
      </c>
    </row>
    <row r="554" spans="2:20" x14ac:dyDescent="0.25">
      <c r="B554" s="8" t="s">
        <v>1497</v>
      </c>
      <c r="C554" s="9" t="s">
        <v>459</v>
      </c>
      <c r="D554" s="9" t="s">
        <v>460</v>
      </c>
      <c r="E554" s="10">
        <v>6</v>
      </c>
      <c r="F554" s="9" t="s">
        <v>1356</v>
      </c>
      <c r="G554" s="9" t="s">
        <v>52</v>
      </c>
      <c r="H554" s="11"/>
      <c r="I554" s="12"/>
      <c r="J554" s="12"/>
      <c r="K554" s="12"/>
      <c r="L554" s="12">
        <f t="array" ref="L554">IFERROR(LOOKUP(2^15,SEARCH({"40A","63A","80A","100A","125A","160A","200A","250A","400A","630A","800A","1000A","1250A","1600A","2000A","2500A","3200A","4000A","5000A","6300A"},UPPER(D554)),{40,63,80,100,125,160,200,250,400,630,800,1000,1250,1600,2000,2500,3200,4000,5000,6300}),0)</f>
        <v>800</v>
      </c>
      <c r="M554" s="9" t="str">
        <f t="shared" si="41"/>
        <v>Joint Pack</v>
      </c>
      <c r="N554" s="9" t="str">
        <f t="shared" si="42"/>
        <v>AL</v>
      </c>
      <c r="O554" s="13" t="str">
        <f t="shared" si="43"/>
        <v>Silver</v>
      </c>
      <c r="P554" s="9" t="str">
        <f t="shared" si="44"/>
        <v>None</v>
      </c>
      <c r="Q554" s="9" t="str">
        <f t="shared" si="45"/>
        <v>5</v>
      </c>
      <c r="R5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4" s="14" t="str">
        <f>IF(ProjectsDB[[#This Row],[Item Type]]="Straight Plug-In",_xlfn.TEXTJOIN("-",TRUE,M554&amp;"-"&amp;_xlfn.LET(_xlpm.txt,ProjectsDB[[#This Row],[Assembly]],_xlpm.pos,FIND("SP",_xlpm.txt),_xlpm.pre,LEFT(_xlpm.txt,_xlpm.pos-1),IF(RIGHT(_xlpm.pre,3)="123","3PL",IF(RIGHT(_xlpm.pre,2)="12","2PL",IF(RIGHT(_xlpm.pre,1)="1","1PL","3PL")))),N554,O554,P554,Q554&amp;"W",R554),_xlfn.TEXTJOIN("-",TRUE,M554,N554,O554,P554,Q554&amp;"W",R554))</f>
        <v>Joint Pack-AL-Silver-None-5W-1</v>
      </c>
      <c r="T554" s="14" t="str">
        <f>IF(COUNTIF(Cycletime[Element Desc.],ProjectsDB[[#This Row],[Element Desc.]])&gt;0,"Found","Not Found")</f>
        <v>Found</v>
      </c>
    </row>
    <row r="555" spans="2:20" x14ac:dyDescent="0.25">
      <c r="B555" s="8" t="s">
        <v>1498</v>
      </c>
      <c r="C555" s="9" t="s">
        <v>71</v>
      </c>
      <c r="D555" s="9" t="s">
        <v>72</v>
      </c>
      <c r="E555" s="10">
        <v>5</v>
      </c>
      <c r="F555" s="9" t="s">
        <v>1356</v>
      </c>
      <c r="G555" s="9" t="s">
        <v>52</v>
      </c>
      <c r="H555" s="11"/>
      <c r="I555" s="12"/>
      <c r="J555" s="12"/>
      <c r="K555" s="12"/>
      <c r="L555" s="12">
        <f t="array" ref="L555">IFERROR(LOOKUP(2^15,SEARCH({"40A","63A","80A","100A","125A","160A","200A","250A","400A","630A","800A","1000A","1250A","1600A","2000A","2500A","3200A","4000A","5000A","6300A"},UPPER(D555)),{40,63,80,100,125,160,200,250,400,630,800,1000,1250,1600,2000,2500,3200,4000,5000,6300}),0)</f>
        <v>0</v>
      </c>
      <c r="M555" s="9" t="str">
        <f t="shared" si="41"/>
        <v>Hanger Support</v>
      </c>
      <c r="N555" s="9" t="str">
        <f t="shared" si="42"/>
        <v>AL</v>
      </c>
      <c r="O555" s="13" t="str">
        <f t="shared" si="43"/>
        <v>None</v>
      </c>
      <c r="P555" s="9" t="str">
        <f t="shared" si="44"/>
        <v>None</v>
      </c>
      <c r="Q555" s="9" t="str">
        <f t="shared" si="45"/>
        <v>0</v>
      </c>
      <c r="R5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5" s="14" t="str">
        <f>IF(ProjectsDB[[#This Row],[Item Type]]="Straight Plug-In",_xlfn.TEXTJOIN("-",TRUE,M555&amp;"-"&amp;_xlfn.LET(_xlpm.txt,ProjectsDB[[#This Row],[Assembly]],_xlpm.pos,FIND("SP",_xlpm.txt),_xlpm.pre,LEFT(_xlpm.txt,_xlpm.pos-1),IF(RIGHT(_xlpm.pre,3)="123","3PL",IF(RIGHT(_xlpm.pre,2)="12","2PL",IF(RIGHT(_xlpm.pre,1)="1","1PL","3PL")))),N555,O555,P555,Q555&amp;"W",R555),_xlfn.TEXTJOIN("-",TRUE,M555,N555,O555,P555,Q555&amp;"W",R555))</f>
        <v>Hanger Support-AL-None-None-0W-1</v>
      </c>
      <c r="T555" s="14" t="str">
        <f>IF(COUNTIF(Cycletime[Element Desc.],ProjectsDB[[#This Row],[Element Desc.]])&gt;0,"Found","Not Found")</f>
        <v>Found</v>
      </c>
    </row>
    <row r="556" spans="2:20" x14ac:dyDescent="0.25">
      <c r="B556" s="8" t="s">
        <v>1499</v>
      </c>
      <c r="C556" s="9" t="s">
        <v>1500</v>
      </c>
      <c r="D556" s="9" t="s">
        <v>1501</v>
      </c>
      <c r="E556" s="10">
        <v>1</v>
      </c>
      <c r="F556" s="9" t="s">
        <v>1356</v>
      </c>
      <c r="G556" s="9" t="s">
        <v>52</v>
      </c>
      <c r="H556" s="11"/>
      <c r="I556" s="12">
        <v>300</v>
      </c>
      <c r="J556" s="12">
        <v>300</v>
      </c>
      <c r="K556" s="12"/>
      <c r="L556" s="12">
        <f t="array" ref="L556">IFERROR(LOOKUP(2^15,SEARCH({"40A","63A","80A","100A","125A","160A","200A","250A","400A","630A","800A","1000A","1250A","1600A","2000A","2500A","3200A","4000A","5000A","6300A"},UPPER(D556)),{40,63,80,100,125,160,200,250,400,630,800,1000,1250,1600,2000,2500,3200,4000,5000,6300}),0)</f>
        <v>800</v>
      </c>
      <c r="M556" s="9" t="str">
        <f t="shared" si="41"/>
        <v>Elbow Flat</v>
      </c>
      <c r="N556" s="9" t="str">
        <f t="shared" si="42"/>
        <v>AL</v>
      </c>
      <c r="O556" s="13" t="str">
        <f t="shared" si="43"/>
        <v>Silver</v>
      </c>
      <c r="P556" s="9" t="str">
        <f t="shared" si="44"/>
        <v>PET</v>
      </c>
      <c r="Q556" s="9" t="str">
        <f t="shared" si="45"/>
        <v>5</v>
      </c>
      <c r="R5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6" s="14" t="str">
        <f>IF(ProjectsDB[[#This Row],[Item Type]]="Straight Plug-In",_xlfn.TEXTJOIN("-",TRUE,M556&amp;"-"&amp;_xlfn.LET(_xlpm.txt,ProjectsDB[[#This Row],[Assembly]],_xlpm.pos,FIND("SP",_xlpm.txt),_xlpm.pre,LEFT(_xlpm.txt,_xlpm.pos-1),IF(RIGHT(_xlpm.pre,3)="123","3PL",IF(RIGHT(_xlpm.pre,2)="12","2PL",IF(RIGHT(_xlpm.pre,1)="1","1PL","3PL")))),N556,O556,P556,Q556&amp;"W",R556),_xlfn.TEXTJOIN("-",TRUE,M556,N556,O556,P556,Q556&amp;"W",R556))</f>
        <v>Elbow Flat-AL-Silver-PET-5W-1</v>
      </c>
      <c r="T556" s="14" t="str">
        <f>IF(COUNTIF(Cycletime[Element Desc.],ProjectsDB[[#This Row],[Element Desc.]])&gt;0,"Found","Not Found")</f>
        <v>Found</v>
      </c>
    </row>
    <row r="557" spans="2:20" x14ac:dyDescent="0.25">
      <c r="B557" s="8" t="s">
        <v>1502</v>
      </c>
      <c r="C557" s="9" t="s">
        <v>1503</v>
      </c>
      <c r="D557" s="9" t="s">
        <v>1504</v>
      </c>
      <c r="E557" s="10">
        <v>1</v>
      </c>
      <c r="F557" s="9" t="s">
        <v>1356</v>
      </c>
      <c r="G557" s="9" t="s">
        <v>1505</v>
      </c>
      <c r="H557" s="11"/>
      <c r="I557" s="12">
        <v>370</v>
      </c>
      <c r="J557" s="12">
        <v>470</v>
      </c>
      <c r="K557" s="12"/>
      <c r="L557" s="12">
        <f t="array" ref="L557">IFERROR(LOOKUP(2^15,SEARCH({"40A","63A","80A","100A","125A","160A","200A","250A","400A","630A","800A","1000A","1250A","1600A","2000A","2500A","3200A","4000A","5000A","6300A"},UPPER(D557)),{40,63,80,100,125,160,200,250,400,630,800,1000,1250,1600,2000,2500,3200,4000,5000,6300}),0)</f>
        <v>2000</v>
      </c>
      <c r="M557" s="9" t="str">
        <f t="shared" si="41"/>
        <v>Elbow Edge</v>
      </c>
      <c r="N557" s="9" t="str">
        <f t="shared" si="42"/>
        <v>AL</v>
      </c>
      <c r="O557" s="13" t="str">
        <f t="shared" si="43"/>
        <v>Silver</v>
      </c>
      <c r="P557" s="9" t="str">
        <f t="shared" si="44"/>
        <v>PET</v>
      </c>
      <c r="Q557" s="9" t="str">
        <f t="shared" si="45"/>
        <v>5</v>
      </c>
      <c r="R5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7" s="14" t="str">
        <f>IF(ProjectsDB[[#This Row],[Item Type]]="Straight Plug-In",_xlfn.TEXTJOIN("-",TRUE,M557&amp;"-"&amp;_xlfn.LET(_xlpm.txt,ProjectsDB[[#This Row],[Assembly]],_xlpm.pos,FIND("SP",_xlpm.txt),_xlpm.pre,LEFT(_xlpm.txt,_xlpm.pos-1),IF(RIGHT(_xlpm.pre,3)="123","3PL",IF(RIGHT(_xlpm.pre,2)="12","2PL",IF(RIGHT(_xlpm.pre,1)="1","1PL","3PL")))),N557,O557,P557,Q557&amp;"W",R557),_xlfn.TEXTJOIN("-",TRUE,M557,N557,O557,P557,Q557&amp;"W",R557))</f>
        <v>Elbow Edge-AL-Silver-PET-5W-1</v>
      </c>
      <c r="T557" s="14" t="str">
        <f>IF(COUNTIF(Cycletime[Element Desc.],ProjectsDB[[#This Row],[Element Desc.]])&gt;0,"Found","Not Found")</f>
        <v>Found</v>
      </c>
    </row>
    <row r="558" spans="2:20" x14ac:dyDescent="0.25">
      <c r="B558" s="8" t="s">
        <v>1506</v>
      </c>
      <c r="C558" s="9" t="s">
        <v>1361</v>
      </c>
      <c r="D558" s="9" t="s">
        <v>1362</v>
      </c>
      <c r="E558" s="10">
        <v>1</v>
      </c>
      <c r="F558" s="9" t="s">
        <v>1356</v>
      </c>
      <c r="G558" s="9" t="s">
        <v>1505</v>
      </c>
      <c r="H558" s="11"/>
      <c r="I558" s="12">
        <v>1500</v>
      </c>
      <c r="J558" s="12"/>
      <c r="K558" s="12"/>
      <c r="L558" s="12">
        <f t="array" ref="L558">IFERROR(LOOKUP(2^15,SEARCH({"40A","63A","80A","100A","125A","160A","200A","250A","400A","630A","800A","1000A","1250A","1600A","2000A","2500A","3200A","4000A","5000A","6300A"},UPPER(D558)),{40,63,80,100,125,160,200,250,400,630,800,1000,1250,1600,2000,2500,3200,4000,5000,6300}),0)</f>
        <v>2000</v>
      </c>
      <c r="M558" s="9" t="str">
        <f t="shared" si="41"/>
        <v>Straight Feeder</v>
      </c>
      <c r="N558" s="9" t="str">
        <f t="shared" si="42"/>
        <v>AL</v>
      </c>
      <c r="O558" s="13" t="str">
        <f t="shared" si="43"/>
        <v>Silver</v>
      </c>
      <c r="P558" s="9" t="str">
        <f t="shared" si="44"/>
        <v>PET</v>
      </c>
      <c r="Q558" s="9" t="str">
        <f t="shared" si="45"/>
        <v>5</v>
      </c>
      <c r="R5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8" s="14" t="str">
        <f>IF(ProjectsDB[[#This Row],[Item Type]]="Straight Plug-In",_xlfn.TEXTJOIN("-",TRUE,M558&amp;"-"&amp;_xlfn.LET(_xlpm.txt,ProjectsDB[[#This Row],[Assembly]],_xlpm.pos,FIND("SP",_xlpm.txt),_xlpm.pre,LEFT(_xlpm.txt,_xlpm.pos-1),IF(RIGHT(_xlpm.pre,3)="123","3PL",IF(RIGHT(_xlpm.pre,2)="12","2PL",IF(RIGHT(_xlpm.pre,1)="1","1PL","3PL")))),N558,O558,P558,Q558&amp;"W",R558),_xlfn.TEXTJOIN("-",TRUE,M558,N558,O558,P558,Q558&amp;"W",R558))</f>
        <v>Straight Feeder-AL-Silver-PET-5W-1</v>
      </c>
      <c r="T558" s="14" t="str">
        <f>IF(COUNTIF(Cycletime[Element Desc.],ProjectsDB[[#This Row],[Element Desc.]])&gt;0,"Found","Not Found")</f>
        <v>Found</v>
      </c>
    </row>
    <row r="559" spans="2:20" x14ac:dyDescent="0.25">
      <c r="B559" s="8" t="s">
        <v>1507</v>
      </c>
      <c r="C559" s="9" t="s">
        <v>1367</v>
      </c>
      <c r="D559" s="9" t="s">
        <v>1368</v>
      </c>
      <c r="E559" s="10">
        <v>8</v>
      </c>
      <c r="F559" s="9" t="s">
        <v>1356</v>
      </c>
      <c r="G559" s="9" t="s">
        <v>1505</v>
      </c>
      <c r="H559" s="11"/>
      <c r="I559" s="12"/>
      <c r="J559" s="12"/>
      <c r="K559" s="12"/>
      <c r="L559" s="12">
        <f t="array" ref="L559">IFERROR(LOOKUP(2^15,SEARCH({"40A","63A","80A","100A","125A","160A","200A","250A","400A","630A","800A","1000A","1250A","1600A","2000A","2500A","3200A","4000A","5000A","6300A"},UPPER(D559)),{40,63,80,100,125,160,200,250,400,630,800,1000,1250,1600,2000,2500,3200,4000,5000,6300}),0)</f>
        <v>2000</v>
      </c>
      <c r="M559" s="9" t="str">
        <f t="shared" si="41"/>
        <v>Joint Pack</v>
      </c>
      <c r="N559" s="9" t="str">
        <f t="shared" si="42"/>
        <v>AL</v>
      </c>
      <c r="O559" s="13" t="str">
        <f t="shared" si="43"/>
        <v>Silver</v>
      </c>
      <c r="P559" s="9" t="str">
        <f t="shared" si="44"/>
        <v>None</v>
      </c>
      <c r="Q559" s="9" t="str">
        <f t="shared" si="45"/>
        <v>5</v>
      </c>
      <c r="R5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9" s="14" t="str">
        <f>IF(ProjectsDB[[#This Row],[Item Type]]="Straight Plug-In",_xlfn.TEXTJOIN("-",TRUE,M559&amp;"-"&amp;_xlfn.LET(_xlpm.txt,ProjectsDB[[#This Row],[Assembly]],_xlpm.pos,FIND("SP",_xlpm.txt),_xlpm.pre,LEFT(_xlpm.txt,_xlpm.pos-1),IF(RIGHT(_xlpm.pre,3)="123","3PL",IF(RIGHT(_xlpm.pre,2)="12","2PL",IF(RIGHT(_xlpm.pre,1)="1","1PL","3PL")))),N559,O559,P559,Q559&amp;"W",R559),_xlfn.TEXTJOIN("-",TRUE,M559,N559,O559,P559,Q559&amp;"W",R559))</f>
        <v>Joint Pack-AL-Silver-None-5W-1</v>
      </c>
      <c r="T559" s="14" t="str">
        <f>IF(COUNTIF(Cycletime[Element Desc.],ProjectsDB[[#This Row],[Element Desc.]])&gt;0,"Found","Not Found")</f>
        <v>Found</v>
      </c>
    </row>
    <row r="560" spans="2:20" x14ac:dyDescent="0.25">
      <c r="B560" s="8" t="s">
        <v>1508</v>
      </c>
      <c r="C560" s="9" t="s">
        <v>1509</v>
      </c>
      <c r="D560" s="9" t="s">
        <v>1510</v>
      </c>
      <c r="E560" s="10">
        <v>1</v>
      </c>
      <c r="F560" s="9" t="s">
        <v>1356</v>
      </c>
      <c r="G560" s="9" t="s">
        <v>1505</v>
      </c>
      <c r="H560" s="11"/>
      <c r="I560" s="12">
        <v>370</v>
      </c>
      <c r="J560" s="12">
        <v>750</v>
      </c>
      <c r="K560" s="12"/>
      <c r="L560" s="12">
        <f t="array" ref="L560">IFERROR(LOOKUP(2^15,SEARCH({"40A","63A","80A","100A","125A","160A","200A","250A","400A","630A","800A","1000A","1250A","1600A","2000A","2500A","3200A","4000A","5000A","6300A"},UPPER(D560)),{40,63,80,100,125,160,200,250,400,630,800,1000,1250,1600,2000,2500,3200,4000,5000,6300}),0)</f>
        <v>2000</v>
      </c>
      <c r="M560" s="9" t="str">
        <f t="shared" si="41"/>
        <v>Elbow Edge</v>
      </c>
      <c r="N560" s="9" t="str">
        <f t="shared" si="42"/>
        <v>AL</v>
      </c>
      <c r="O560" s="13" t="str">
        <f t="shared" si="43"/>
        <v>Silver</v>
      </c>
      <c r="P560" s="9" t="str">
        <f t="shared" si="44"/>
        <v>PET</v>
      </c>
      <c r="Q560" s="9" t="str">
        <f t="shared" si="45"/>
        <v>5</v>
      </c>
      <c r="R5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0" s="14" t="str">
        <f>IF(ProjectsDB[[#This Row],[Item Type]]="Straight Plug-In",_xlfn.TEXTJOIN("-",TRUE,M560&amp;"-"&amp;_xlfn.LET(_xlpm.txt,ProjectsDB[[#This Row],[Assembly]],_xlpm.pos,FIND("SP",_xlpm.txt),_xlpm.pre,LEFT(_xlpm.txt,_xlpm.pos-1),IF(RIGHT(_xlpm.pre,3)="123","3PL",IF(RIGHT(_xlpm.pre,2)="12","2PL",IF(RIGHT(_xlpm.pre,1)="1","1PL","3PL")))),N560,O560,P560,Q560&amp;"W",R560),_xlfn.TEXTJOIN("-",TRUE,M560,N560,O560,P560,Q560&amp;"W",R560))</f>
        <v>Elbow Edge-AL-Silver-PET-5W-1</v>
      </c>
      <c r="T560" s="14" t="str">
        <f>IF(COUNTIF(Cycletime[Element Desc.],ProjectsDB[[#This Row],[Element Desc.]])&gt;0,"Found","Not Found")</f>
        <v>Found</v>
      </c>
    </row>
    <row r="561" spans="2:20" x14ac:dyDescent="0.25">
      <c r="B561" s="8" t="s">
        <v>1511</v>
      </c>
      <c r="C561" s="9" t="s">
        <v>1512</v>
      </c>
      <c r="D561" s="9" t="s">
        <v>1513</v>
      </c>
      <c r="E561" s="10">
        <v>1</v>
      </c>
      <c r="F561" s="9" t="s">
        <v>1356</v>
      </c>
      <c r="G561" s="9" t="s">
        <v>1505</v>
      </c>
      <c r="H561" s="11"/>
      <c r="I561" s="12">
        <v>370</v>
      </c>
      <c r="J561" s="12">
        <v>370</v>
      </c>
      <c r="K561" s="12">
        <v>300</v>
      </c>
      <c r="L561" s="12">
        <f t="array" ref="L561">IFERROR(LOOKUP(2^15,SEARCH({"40A","63A","80A","100A","125A","160A","200A","250A","400A","630A","800A","1000A","1250A","1600A","2000A","2500A","3200A","4000A","5000A","6300A"},UPPER(D561)),{40,63,80,100,125,160,200,250,400,630,800,1000,1250,1600,2000,2500,3200,4000,5000,6300}),0)</f>
        <v>2000</v>
      </c>
      <c r="M561" s="9" t="str">
        <f t="shared" si="41"/>
        <v>Offset Edge</v>
      </c>
      <c r="N561" s="9" t="str">
        <f t="shared" si="42"/>
        <v>AL</v>
      </c>
      <c r="O561" s="13" t="str">
        <f t="shared" si="43"/>
        <v>Silver</v>
      </c>
      <c r="P561" s="9" t="str">
        <f t="shared" si="44"/>
        <v>PET</v>
      </c>
      <c r="Q561" s="9" t="str">
        <f t="shared" si="45"/>
        <v>5</v>
      </c>
      <c r="R5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1" s="14" t="str">
        <f>IF(ProjectsDB[[#This Row],[Item Type]]="Straight Plug-In",_xlfn.TEXTJOIN("-",TRUE,M561&amp;"-"&amp;_xlfn.LET(_xlpm.txt,ProjectsDB[[#This Row],[Assembly]],_xlpm.pos,FIND("SP",_xlpm.txt),_xlpm.pre,LEFT(_xlpm.txt,_xlpm.pos-1),IF(RIGHT(_xlpm.pre,3)="123","3PL",IF(RIGHT(_xlpm.pre,2)="12","2PL",IF(RIGHT(_xlpm.pre,1)="1","1PL","3PL")))),N561,O561,P561,Q561&amp;"W",R561),_xlfn.TEXTJOIN("-",TRUE,M561,N561,O561,P561,Q561&amp;"W",R561))</f>
        <v>Offset Edge-AL-Silver-PET-5W-1</v>
      </c>
      <c r="T561" s="14" t="str">
        <f>IF(COUNTIF(Cycletime[Element Desc.],ProjectsDB[[#This Row],[Element Desc.]])&gt;0,"Found","Not Found")</f>
        <v>Found</v>
      </c>
    </row>
    <row r="562" spans="2:20" x14ac:dyDescent="0.25">
      <c r="B562" s="8" t="s">
        <v>1514</v>
      </c>
      <c r="C562" s="9" t="s">
        <v>1515</v>
      </c>
      <c r="D562" s="9" t="s">
        <v>1516</v>
      </c>
      <c r="E562" s="10">
        <v>1</v>
      </c>
      <c r="F562" s="9" t="s">
        <v>1356</v>
      </c>
      <c r="G562" s="9" t="s">
        <v>1505</v>
      </c>
      <c r="H562" s="11"/>
      <c r="I562" s="12">
        <v>1660</v>
      </c>
      <c r="J562" s="12"/>
      <c r="K562" s="12"/>
      <c r="L562" s="12">
        <f t="array" ref="L562">IFERROR(LOOKUP(2^15,SEARCH({"40A","63A","80A","100A","125A","160A","200A","250A","400A","630A","800A","1000A","1250A","1600A","2000A","2500A","3200A","4000A","5000A","6300A"},UPPER(D562)),{40,63,80,100,125,160,200,250,400,630,800,1000,1250,1600,2000,2500,3200,4000,5000,6300}),0)</f>
        <v>2000</v>
      </c>
      <c r="M562" s="9" t="str">
        <f t="shared" si="41"/>
        <v>Straight Feeder</v>
      </c>
      <c r="N562" s="9" t="str">
        <f t="shared" si="42"/>
        <v>AL</v>
      </c>
      <c r="O562" s="13" t="str">
        <f t="shared" si="43"/>
        <v>Silver</v>
      </c>
      <c r="P562" s="9" t="str">
        <f t="shared" si="44"/>
        <v>PET</v>
      </c>
      <c r="Q562" s="9" t="str">
        <f t="shared" si="45"/>
        <v>5</v>
      </c>
      <c r="R5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2" s="14" t="str">
        <f>IF(ProjectsDB[[#This Row],[Item Type]]="Straight Plug-In",_xlfn.TEXTJOIN("-",TRUE,M562&amp;"-"&amp;_xlfn.LET(_xlpm.txt,ProjectsDB[[#This Row],[Assembly]],_xlpm.pos,FIND("SP",_xlpm.txt),_xlpm.pre,LEFT(_xlpm.txt,_xlpm.pos-1),IF(RIGHT(_xlpm.pre,3)="123","3PL",IF(RIGHT(_xlpm.pre,2)="12","2PL",IF(RIGHT(_xlpm.pre,1)="1","1PL","3PL")))),N562,O562,P562,Q562&amp;"W",R562),_xlfn.TEXTJOIN("-",TRUE,M562,N562,O562,P562,Q562&amp;"W",R562))</f>
        <v>Straight Feeder-AL-Silver-PET-5W-1</v>
      </c>
      <c r="T562" s="14" t="str">
        <f>IF(COUNTIF(Cycletime[Element Desc.],ProjectsDB[[#This Row],[Element Desc.]])&gt;0,"Found","Not Found")</f>
        <v>Found</v>
      </c>
    </row>
    <row r="563" spans="2:20" x14ac:dyDescent="0.25">
      <c r="B563" s="8" t="s">
        <v>1517</v>
      </c>
      <c r="C563" s="9" t="s">
        <v>1482</v>
      </c>
      <c r="D563" s="9" t="s">
        <v>1483</v>
      </c>
      <c r="E563" s="10">
        <v>2</v>
      </c>
      <c r="F563" s="9" t="s">
        <v>1356</v>
      </c>
      <c r="G563" s="9" t="s">
        <v>1505</v>
      </c>
      <c r="H563" s="11"/>
      <c r="I563" s="12">
        <v>300</v>
      </c>
      <c r="J563" s="12">
        <v>300</v>
      </c>
      <c r="K563" s="12"/>
      <c r="L563" s="12">
        <f t="array" ref="L563">IFERROR(LOOKUP(2^15,SEARCH({"40A","63A","80A","100A","125A","160A","200A","250A","400A","630A","800A","1000A","1250A","1600A","2000A","2500A","3200A","4000A","5000A","6300A"},UPPER(D563)),{40,63,80,100,125,160,200,250,400,630,800,1000,1250,1600,2000,2500,3200,4000,5000,6300}),0)</f>
        <v>2000</v>
      </c>
      <c r="M563" s="9" t="str">
        <f t="shared" si="41"/>
        <v>Elbow Flat</v>
      </c>
      <c r="N563" s="9" t="str">
        <f t="shared" si="42"/>
        <v>AL</v>
      </c>
      <c r="O563" s="13" t="str">
        <f t="shared" si="43"/>
        <v>Silver</v>
      </c>
      <c r="P563" s="9" t="str">
        <f t="shared" si="44"/>
        <v>PET</v>
      </c>
      <c r="Q563" s="9" t="str">
        <f t="shared" si="45"/>
        <v>5</v>
      </c>
      <c r="R5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3" s="14" t="str">
        <f>IF(ProjectsDB[[#This Row],[Item Type]]="Straight Plug-In",_xlfn.TEXTJOIN("-",TRUE,M563&amp;"-"&amp;_xlfn.LET(_xlpm.txt,ProjectsDB[[#This Row],[Assembly]],_xlpm.pos,FIND("SP",_xlpm.txt),_xlpm.pre,LEFT(_xlpm.txt,_xlpm.pos-1),IF(RIGHT(_xlpm.pre,3)="123","3PL",IF(RIGHT(_xlpm.pre,2)="12","2PL",IF(RIGHT(_xlpm.pre,1)="1","1PL","3PL")))),N563,O563,P563,Q563&amp;"W",R563),_xlfn.TEXTJOIN("-",TRUE,M563,N563,O563,P563,Q563&amp;"W",R563))</f>
        <v>Elbow Flat-AL-Silver-PET-5W-1</v>
      </c>
      <c r="T563" s="14" t="str">
        <f>IF(COUNTIF(Cycletime[Element Desc.],ProjectsDB[[#This Row],[Element Desc.]])&gt;0,"Found","Not Found")</f>
        <v>Found</v>
      </c>
    </row>
    <row r="564" spans="2:20" x14ac:dyDescent="0.25">
      <c r="B564" s="8" t="s">
        <v>1518</v>
      </c>
      <c r="C564" s="9" t="s">
        <v>1519</v>
      </c>
      <c r="D564" s="9" t="s">
        <v>1520</v>
      </c>
      <c r="E564" s="10">
        <v>1</v>
      </c>
      <c r="F564" s="9" t="s">
        <v>1356</v>
      </c>
      <c r="G564" s="9" t="s">
        <v>1505</v>
      </c>
      <c r="H564" s="11"/>
      <c r="I564" s="12">
        <v>2000</v>
      </c>
      <c r="J564" s="12"/>
      <c r="K564" s="12"/>
      <c r="L564" s="12">
        <f t="array" ref="L564">IFERROR(LOOKUP(2^15,SEARCH({"40A","63A","80A","100A","125A","160A","200A","250A","400A","630A","800A","1000A","1250A","1600A","2000A","2500A","3200A","4000A","5000A","6300A"},UPPER(D564)),{40,63,80,100,125,160,200,250,400,630,800,1000,1250,1600,2000,2500,3200,4000,5000,6300}),0)</f>
        <v>2000</v>
      </c>
      <c r="M564" s="9" t="str">
        <f t="shared" si="41"/>
        <v>Straight Feeder</v>
      </c>
      <c r="N564" s="9" t="str">
        <f t="shared" si="42"/>
        <v>AL</v>
      </c>
      <c r="O564" s="13" t="str">
        <f t="shared" si="43"/>
        <v>Silver</v>
      </c>
      <c r="P564" s="9" t="str">
        <f t="shared" si="44"/>
        <v>PET</v>
      </c>
      <c r="Q564" s="9" t="str">
        <f t="shared" si="45"/>
        <v>5</v>
      </c>
      <c r="R5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4" s="14" t="str">
        <f>IF(ProjectsDB[[#This Row],[Item Type]]="Straight Plug-In",_xlfn.TEXTJOIN("-",TRUE,M564&amp;"-"&amp;_xlfn.LET(_xlpm.txt,ProjectsDB[[#This Row],[Assembly]],_xlpm.pos,FIND("SP",_xlpm.txt),_xlpm.pre,LEFT(_xlpm.txt,_xlpm.pos-1),IF(RIGHT(_xlpm.pre,3)="123","3PL",IF(RIGHT(_xlpm.pre,2)="12","2PL",IF(RIGHT(_xlpm.pre,1)="1","1PL","3PL")))),N564,O564,P564,Q564&amp;"W",R564),_xlfn.TEXTJOIN("-",TRUE,M564,N564,O564,P564,Q564&amp;"W",R564))</f>
        <v>Straight Feeder-AL-Silver-PET-5W-1</v>
      </c>
      <c r="T564" s="14" t="str">
        <f>IF(COUNTIF(Cycletime[Element Desc.],ProjectsDB[[#This Row],[Element Desc.]])&gt;0,"Found","Not Found")</f>
        <v>Found</v>
      </c>
    </row>
    <row r="565" spans="2:20" x14ac:dyDescent="0.25">
      <c r="B565" s="8" t="s">
        <v>1521</v>
      </c>
      <c r="C565" s="9" t="s">
        <v>1512</v>
      </c>
      <c r="D565" s="9" t="s">
        <v>1513</v>
      </c>
      <c r="E565" s="10">
        <v>1</v>
      </c>
      <c r="F565" s="9" t="s">
        <v>1356</v>
      </c>
      <c r="G565" s="9" t="s">
        <v>1505</v>
      </c>
      <c r="H565" s="11"/>
      <c r="I565" s="12">
        <v>370</v>
      </c>
      <c r="J565" s="12">
        <v>370</v>
      </c>
      <c r="K565" s="12">
        <v>300</v>
      </c>
      <c r="L565" s="12">
        <f t="array" ref="L565">IFERROR(LOOKUP(2^15,SEARCH({"40A","63A","80A","100A","125A","160A","200A","250A","400A","630A","800A","1000A","1250A","1600A","2000A","2500A","3200A","4000A","5000A","6300A"},UPPER(D565)),{40,63,80,100,125,160,200,250,400,630,800,1000,1250,1600,2000,2500,3200,4000,5000,6300}),0)</f>
        <v>2000</v>
      </c>
      <c r="M565" s="9" t="str">
        <f t="shared" si="41"/>
        <v>Offset Edge</v>
      </c>
      <c r="N565" s="9" t="str">
        <f t="shared" si="42"/>
        <v>AL</v>
      </c>
      <c r="O565" s="13" t="str">
        <f t="shared" si="43"/>
        <v>Silver</v>
      </c>
      <c r="P565" s="9" t="str">
        <f t="shared" si="44"/>
        <v>PET</v>
      </c>
      <c r="Q565" s="9" t="str">
        <f t="shared" si="45"/>
        <v>5</v>
      </c>
      <c r="R5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5" s="14" t="str">
        <f>IF(ProjectsDB[[#This Row],[Item Type]]="Straight Plug-In",_xlfn.TEXTJOIN("-",TRUE,M565&amp;"-"&amp;_xlfn.LET(_xlpm.txt,ProjectsDB[[#This Row],[Assembly]],_xlpm.pos,FIND("SP",_xlpm.txt),_xlpm.pre,LEFT(_xlpm.txt,_xlpm.pos-1),IF(RIGHT(_xlpm.pre,3)="123","3PL",IF(RIGHT(_xlpm.pre,2)="12","2PL",IF(RIGHT(_xlpm.pre,1)="1","1PL","3PL")))),N565,O565,P565,Q565&amp;"W",R565),_xlfn.TEXTJOIN("-",TRUE,M565,N565,O565,P565,Q565&amp;"W",R565))</f>
        <v>Offset Edge-AL-Silver-PET-5W-1</v>
      </c>
      <c r="T565" s="14" t="str">
        <f>IF(COUNTIF(Cycletime[Element Desc.],ProjectsDB[[#This Row],[Element Desc.]])&gt;0,"Found","Not Found")</f>
        <v>Found</v>
      </c>
    </row>
    <row r="566" spans="2:20" x14ac:dyDescent="0.25">
      <c r="B566" s="8" t="s">
        <v>1522</v>
      </c>
      <c r="C566" s="9" t="s">
        <v>1523</v>
      </c>
      <c r="D566" s="9" t="s">
        <v>1524</v>
      </c>
      <c r="E566" s="10">
        <v>1</v>
      </c>
      <c r="F566" s="9" t="s">
        <v>1356</v>
      </c>
      <c r="G566" s="9" t="s">
        <v>1505</v>
      </c>
      <c r="H566" s="11"/>
      <c r="I566" s="12">
        <v>400</v>
      </c>
      <c r="J566" s="12">
        <v>340</v>
      </c>
      <c r="K566" s="12"/>
      <c r="L566" s="12">
        <f t="array" ref="L566">IFERROR(LOOKUP(2^15,SEARCH({"40A","63A","80A","100A","125A","160A","200A","250A","400A","630A","800A","1000A","1250A","1600A","2000A","2500A","3200A","4000A","5000A","6300A"},UPPER(D566)),{40,63,80,100,125,160,200,250,400,630,800,1000,1250,1600,2000,2500,3200,4000,5000,6300}),0)</f>
        <v>2000</v>
      </c>
      <c r="M566" s="9" t="str">
        <f t="shared" si="41"/>
        <v>Elbow Flat</v>
      </c>
      <c r="N566" s="9" t="str">
        <f t="shared" si="42"/>
        <v>AL</v>
      </c>
      <c r="O566" s="13" t="str">
        <f t="shared" si="43"/>
        <v>Silver</v>
      </c>
      <c r="P566" s="9" t="str">
        <f t="shared" si="44"/>
        <v>PET</v>
      </c>
      <c r="Q566" s="9" t="str">
        <f t="shared" si="45"/>
        <v>5</v>
      </c>
      <c r="R5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6" s="14" t="str">
        <f>IF(ProjectsDB[[#This Row],[Item Type]]="Straight Plug-In",_xlfn.TEXTJOIN("-",TRUE,M566&amp;"-"&amp;_xlfn.LET(_xlpm.txt,ProjectsDB[[#This Row],[Assembly]],_xlpm.pos,FIND("SP",_xlpm.txt),_xlpm.pre,LEFT(_xlpm.txt,_xlpm.pos-1),IF(RIGHT(_xlpm.pre,3)="123","3PL",IF(RIGHT(_xlpm.pre,2)="12","2PL",IF(RIGHT(_xlpm.pre,1)="1","1PL","3PL")))),N566,O566,P566,Q566&amp;"W",R566),_xlfn.TEXTJOIN("-",TRUE,M566,N566,O566,P566,Q566&amp;"W",R566))</f>
        <v>Elbow Flat-AL-Silver-PET-5W-1</v>
      </c>
      <c r="T566" s="14" t="str">
        <f>IF(COUNTIF(Cycletime[Element Desc.],ProjectsDB[[#This Row],[Element Desc.]])&gt;0,"Found","Not Found")</f>
        <v>Found</v>
      </c>
    </row>
    <row r="567" spans="2:20" x14ac:dyDescent="0.25">
      <c r="B567" s="8" t="s">
        <v>1525</v>
      </c>
      <c r="C567" s="9" t="s">
        <v>1526</v>
      </c>
      <c r="D567" s="9" t="s">
        <v>1527</v>
      </c>
      <c r="E567" s="10">
        <v>1</v>
      </c>
      <c r="F567" s="9" t="s">
        <v>1356</v>
      </c>
      <c r="G567" s="9" t="s">
        <v>1505</v>
      </c>
      <c r="H567" s="11"/>
      <c r="I567" s="12">
        <v>470</v>
      </c>
      <c r="J567" s="12">
        <v>370</v>
      </c>
      <c r="K567" s="12">
        <v>300</v>
      </c>
      <c r="L567" s="12">
        <f t="array" ref="L567">IFERROR(LOOKUP(2^15,SEARCH({"40A","63A","80A","100A","125A","160A","200A","250A","400A","630A","800A","1000A","1250A","1600A","2000A","2500A","3200A","4000A","5000A","6300A"},UPPER(D567)),{40,63,80,100,125,160,200,250,400,630,800,1000,1250,1600,2000,2500,3200,4000,5000,6300}),0)</f>
        <v>2000</v>
      </c>
      <c r="M567" s="9" t="str">
        <f t="shared" si="41"/>
        <v>Offset Edge</v>
      </c>
      <c r="N567" s="9" t="str">
        <f t="shared" si="42"/>
        <v>AL</v>
      </c>
      <c r="O567" s="13" t="str">
        <f t="shared" si="43"/>
        <v>Silver</v>
      </c>
      <c r="P567" s="9" t="str">
        <f t="shared" si="44"/>
        <v>PET</v>
      </c>
      <c r="Q567" s="9" t="str">
        <f t="shared" si="45"/>
        <v>5</v>
      </c>
      <c r="R5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7" s="14" t="str">
        <f>IF(ProjectsDB[[#This Row],[Item Type]]="Straight Plug-In",_xlfn.TEXTJOIN("-",TRUE,M567&amp;"-"&amp;_xlfn.LET(_xlpm.txt,ProjectsDB[[#This Row],[Assembly]],_xlpm.pos,FIND("SP",_xlpm.txt),_xlpm.pre,LEFT(_xlpm.txt,_xlpm.pos-1),IF(RIGHT(_xlpm.pre,3)="123","3PL",IF(RIGHT(_xlpm.pre,2)="12","2PL",IF(RIGHT(_xlpm.pre,1)="1","1PL","3PL")))),N567,O567,P567,Q567&amp;"W",R567),_xlfn.TEXTJOIN("-",TRUE,M567,N567,O567,P567,Q567&amp;"W",R567))</f>
        <v>Offset Edge-AL-Silver-PET-5W-1</v>
      </c>
      <c r="T567" s="14" t="str">
        <f>IF(COUNTIF(Cycletime[Element Desc.],ProjectsDB[[#This Row],[Element Desc.]])&gt;0,"Found","Not Found")</f>
        <v>Found</v>
      </c>
    </row>
    <row r="568" spans="2:20" x14ac:dyDescent="0.25">
      <c r="B568" s="8" t="s">
        <v>1528</v>
      </c>
      <c r="C568" s="9" t="s">
        <v>1367</v>
      </c>
      <c r="D568" s="9" t="s">
        <v>1368</v>
      </c>
      <c r="E568" s="10">
        <v>6</v>
      </c>
      <c r="F568" s="9" t="s">
        <v>1356</v>
      </c>
      <c r="G568" s="9" t="s">
        <v>1505</v>
      </c>
      <c r="H568" s="11"/>
      <c r="I568" s="12"/>
      <c r="J568" s="12"/>
      <c r="K568" s="12"/>
      <c r="L568" s="12">
        <f t="array" ref="L568">IFERROR(LOOKUP(2^15,SEARCH({"40A","63A","80A","100A","125A","160A","200A","250A","400A","630A","800A","1000A","1250A","1600A","2000A","2500A","3200A","4000A","5000A","6300A"},UPPER(D568)),{40,63,80,100,125,160,200,250,400,630,800,1000,1250,1600,2000,2500,3200,4000,5000,6300}),0)</f>
        <v>2000</v>
      </c>
      <c r="M568" s="9" t="str">
        <f t="shared" si="41"/>
        <v>Joint Pack</v>
      </c>
      <c r="N568" s="9" t="str">
        <f t="shared" si="42"/>
        <v>AL</v>
      </c>
      <c r="O568" s="13" t="str">
        <f t="shared" si="43"/>
        <v>Silver</v>
      </c>
      <c r="P568" s="9" t="str">
        <f t="shared" si="44"/>
        <v>None</v>
      </c>
      <c r="Q568" s="9" t="str">
        <f t="shared" si="45"/>
        <v>5</v>
      </c>
      <c r="R5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8" s="14" t="str">
        <f>IF(ProjectsDB[[#This Row],[Item Type]]="Straight Plug-In",_xlfn.TEXTJOIN("-",TRUE,M568&amp;"-"&amp;_xlfn.LET(_xlpm.txt,ProjectsDB[[#This Row],[Assembly]],_xlpm.pos,FIND("SP",_xlpm.txt),_xlpm.pre,LEFT(_xlpm.txt,_xlpm.pos-1),IF(RIGHT(_xlpm.pre,3)="123","3PL",IF(RIGHT(_xlpm.pre,2)="12","2PL",IF(RIGHT(_xlpm.pre,1)="1","1PL","3PL")))),N568,O568,P568,Q568&amp;"W",R568),_xlfn.TEXTJOIN("-",TRUE,M568,N568,O568,P568,Q568&amp;"W",R568))</f>
        <v>Joint Pack-AL-Silver-None-5W-1</v>
      </c>
      <c r="T568" s="14" t="str">
        <f>IF(COUNTIF(Cycletime[Element Desc.],ProjectsDB[[#This Row],[Element Desc.]])&gt;0,"Found","Not Found")</f>
        <v>Found</v>
      </c>
    </row>
    <row r="569" spans="2:20" x14ac:dyDescent="0.25">
      <c r="B569" s="8" t="s">
        <v>1529</v>
      </c>
      <c r="C569" s="9" t="s">
        <v>1509</v>
      </c>
      <c r="D569" s="9" t="s">
        <v>1510</v>
      </c>
      <c r="E569" s="10">
        <v>1</v>
      </c>
      <c r="F569" s="9" t="s">
        <v>1356</v>
      </c>
      <c r="G569" s="9" t="s">
        <v>1505</v>
      </c>
      <c r="H569" s="11"/>
      <c r="I569" s="12">
        <v>370</v>
      </c>
      <c r="J569" s="12">
        <v>750</v>
      </c>
      <c r="K569" s="12"/>
      <c r="L569" s="12">
        <f t="array" ref="L569">IFERROR(LOOKUP(2^15,SEARCH({"40A","63A","80A","100A","125A","160A","200A","250A","400A","630A","800A","1000A","1250A","1600A","2000A","2500A","3200A","4000A","5000A","6300A"},UPPER(D569)),{40,63,80,100,125,160,200,250,400,630,800,1000,1250,1600,2000,2500,3200,4000,5000,6300}),0)</f>
        <v>2000</v>
      </c>
      <c r="M569" s="9" t="str">
        <f t="shared" si="41"/>
        <v>Elbow Edge</v>
      </c>
      <c r="N569" s="9" t="str">
        <f t="shared" si="42"/>
        <v>AL</v>
      </c>
      <c r="O569" s="13" t="str">
        <f t="shared" si="43"/>
        <v>Silver</v>
      </c>
      <c r="P569" s="9" t="str">
        <f t="shared" si="44"/>
        <v>PET</v>
      </c>
      <c r="Q569" s="9" t="str">
        <f t="shared" si="45"/>
        <v>5</v>
      </c>
      <c r="R5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9" s="14" t="str">
        <f>IF(ProjectsDB[[#This Row],[Item Type]]="Straight Plug-In",_xlfn.TEXTJOIN("-",TRUE,M569&amp;"-"&amp;_xlfn.LET(_xlpm.txt,ProjectsDB[[#This Row],[Assembly]],_xlpm.pos,FIND("SP",_xlpm.txt),_xlpm.pre,LEFT(_xlpm.txt,_xlpm.pos-1),IF(RIGHT(_xlpm.pre,3)="123","3PL",IF(RIGHT(_xlpm.pre,2)="12","2PL",IF(RIGHT(_xlpm.pre,1)="1","1PL","3PL")))),N569,O569,P569,Q569&amp;"W",R569),_xlfn.TEXTJOIN("-",TRUE,M569,N569,O569,P569,Q569&amp;"W",R569))</f>
        <v>Elbow Edge-AL-Silver-PET-5W-1</v>
      </c>
      <c r="T569" s="14" t="str">
        <f>IF(COUNTIF(Cycletime[Element Desc.],ProjectsDB[[#This Row],[Element Desc.]])&gt;0,"Found","Not Found")</f>
        <v>Found</v>
      </c>
    </row>
    <row r="570" spans="2:20" x14ac:dyDescent="0.25">
      <c r="B570" s="8" t="s">
        <v>1530</v>
      </c>
      <c r="C570" s="9" t="s">
        <v>1531</v>
      </c>
      <c r="D570" s="9" t="s">
        <v>1532</v>
      </c>
      <c r="E570" s="10">
        <v>2</v>
      </c>
      <c r="F570" s="9" t="s">
        <v>1356</v>
      </c>
      <c r="G570" s="9" t="s">
        <v>1505</v>
      </c>
      <c r="H570" s="11"/>
      <c r="I570" s="12">
        <v>990</v>
      </c>
      <c r="J570" s="12"/>
      <c r="K570" s="12"/>
      <c r="L570" s="12">
        <f t="array" ref="L570">IFERROR(LOOKUP(2^15,SEARCH({"40A","63A","80A","100A","125A","160A","200A","250A","400A","630A","800A","1000A","1250A","1600A","2000A","2500A","3200A","4000A","5000A","6300A"},UPPER(D570)),{40,63,80,100,125,160,200,250,400,630,800,1000,1250,1600,2000,2500,3200,4000,5000,6300}),0)</f>
        <v>2000</v>
      </c>
      <c r="M570" s="9" t="str">
        <f t="shared" si="41"/>
        <v>Straight Feeder</v>
      </c>
      <c r="N570" s="9" t="str">
        <f t="shared" si="42"/>
        <v>AL</v>
      </c>
      <c r="O570" s="13" t="str">
        <f t="shared" si="43"/>
        <v>Silver</v>
      </c>
      <c r="P570" s="9" t="str">
        <f t="shared" si="44"/>
        <v>PET</v>
      </c>
      <c r="Q570" s="9" t="str">
        <f t="shared" si="45"/>
        <v>5</v>
      </c>
      <c r="R5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0" s="14" t="str">
        <f>IF(ProjectsDB[[#This Row],[Item Type]]="Straight Plug-In",_xlfn.TEXTJOIN("-",TRUE,M570&amp;"-"&amp;_xlfn.LET(_xlpm.txt,ProjectsDB[[#This Row],[Assembly]],_xlpm.pos,FIND("SP",_xlpm.txt),_xlpm.pre,LEFT(_xlpm.txt,_xlpm.pos-1),IF(RIGHT(_xlpm.pre,3)="123","3PL",IF(RIGHT(_xlpm.pre,2)="12","2PL",IF(RIGHT(_xlpm.pre,1)="1","1PL","3PL")))),N570,O570,P570,Q570&amp;"W",R570),_xlfn.TEXTJOIN("-",TRUE,M570,N570,O570,P570,Q570&amp;"W",R570))</f>
        <v>Straight Feeder-AL-Silver-PET-5W-1</v>
      </c>
      <c r="T570" s="14" t="str">
        <f>IF(COUNTIF(Cycletime[Element Desc.],ProjectsDB[[#This Row],[Element Desc.]])&gt;0,"Found","Not Found")</f>
        <v>Found</v>
      </c>
    </row>
    <row r="571" spans="2:20" x14ac:dyDescent="0.25">
      <c r="B571" s="8" t="s">
        <v>1533</v>
      </c>
      <c r="C571" s="9" t="s">
        <v>1408</v>
      </c>
      <c r="D571" s="9" t="s">
        <v>1409</v>
      </c>
      <c r="E571" s="10">
        <v>1</v>
      </c>
      <c r="F571" s="9" t="s">
        <v>1356</v>
      </c>
      <c r="G571" s="9" t="s">
        <v>1505</v>
      </c>
      <c r="H571" s="11"/>
      <c r="I571" s="12">
        <v>1500</v>
      </c>
      <c r="J571" s="12"/>
      <c r="K571" s="12"/>
      <c r="L571" s="12">
        <f t="array" ref="L571">IFERROR(LOOKUP(2^15,SEARCH({"40A","63A","80A","100A","125A","160A","200A","250A","400A","630A","800A","1000A","1250A","1600A","2000A","2500A","3200A","4000A","5000A","6300A"},UPPER(D571)),{40,63,80,100,125,160,200,250,400,630,800,1000,1250,1600,2000,2500,3200,4000,5000,6300}),0)</f>
        <v>800</v>
      </c>
      <c r="M571" s="9" t="str">
        <f t="shared" si="41"/>
        <v>Straight Feeder</v>
      </c>
      <c r="N571" s="9" t="str">
        <f t="shared" si="42"/>
        <v>AL</v>
      </c>
      <c r="O571" s="13" t="str">
        <f t="shared" si="43"/>
        <v>Silver</v>
      </c>
      <c r="P571" s="9" t="str">
        <f t="shared" si="44"/>
        <v>PET</v>
      </c>
      <c r="Q571" s="9" t="str">
        <f t="shared" si="45"/>
        <v>5</v>
      </c>
      <c r="R5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1" s="14" t="str">
        <f>IF(ProjectsDB[[#This Row],[Item Type]]="Straight Plug-In",_xlfn.TEXTJOIN("-",TRUE,M571&amp;"-"&amp;_xlfn.LET(_xlpm.txt,ProjectsDB[[#This Row],[Assembly]],_xlpm.pos,FIND("SP",_xlpm.txt),_xlpm.pre,LEFT(_xlpm.txt,_xlpm.pos-1),IF(RIGHT(_xlpm.pre,3)="123","3PL",IF(RIGHT(_xlpm.pre,2)="12","2PL",IF(RIGHT(_xlpm.pre,1)="1","1PL","3PL")))),N571,O571,P571,Q571&amp;"W",R571),_xlfn.TEXTJOIN("-",TRUE,M571,N571,O571,P571,Q571&amp;"W",R571))</f>
        <v>Straight Feeder-AL-Silver-PET-5W-1</v>
      </c>
      <c r="T571" s="14" t="str">
        <f>IF(COUNTIF(Cycletime[Element Desc.],ProjectsDB[[#This Row],[Element Desc.]])&gt;0,"Found","Not Found")</f>
        <v>Found</v>
      </c>
    </row>
    <row r="572" spans="2:20" x14ac:dyDescent="0.25">
      <c r="B572" s="8" t="s">
        <v>1534</v>
      </c>
      <c r="C572" s="9" t="s">
        <v>1535</v>
      </c>
      <c r="D572" s="9" t="s">
        <v>1536</v>
      </c>
      <c r="E572" s="10">
        <v>1</v>
      </c>
      <c r="F572" s="9" t="s">
        <v>1356</v>
      </c>
      <c r="G572" s="9" t="s">
        <v>1505</v>
      </c>
      <c r="H572" s="11"/>
      <c r="I572" s="12">
        <v>420</v>
      </c>
      <c r="J572" s="12">
        <v>300</v>
      </c>
      <c r="K572" s="12"/>
      <c r="L572" s="12">
        <f t="array" ref="L572">IFERROR(LOOKUP(2^15,SEARCH({"40A","63A","80A","100A","125A","160A","200A","250A","400A","630A","800A","1000A","1250A","1600A","2000A","2500A","3200A","4000A","5000A","6300A"},UPPER(D572)),{40,63,80,100,125,160,200,250,400,630,800,1000,1250,1600,2000,2500,3200,4000,5000,6300}),0)</f>
        <v>800</v>
      </c>
      <c r="M572" s="9" t="str">
        <f t="shared" si="41"/>
        <v>Elbow Flat</v>
      </c>
      <c r="N572" s="9" t="str">
        <f t="shared" si="42"/>
        <v>AL</v>
      </c>
      <c r="O572" s="13" t="str">
        <f t="shared" si="43"/>
        <v>Silver</v>
      </c>
      <c r="P572" s="9" t="str">
        <f t="shared" si="44"/>
        <v>PET</v>
      </c>
      <c r="Q572" s="9" t="str">
        <f t="shared" si="45"/>
        <v>5</v>
      </c>
      <c r="R5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2" s="14" t="str">
        <f>IF(ProjectsDB[[#This Row],[Item Type]]="Straight Plug-In",_xlfn.TEXTJOIN("-",TRUE,M572&amp;"-"&amp;_xlfn.LET(_xlpm.txt,ProjectsDB[[#This Row],[Assembly]],_xlpm.pos,FIND("SP",_xlpm.txt),_xlpm.pre,LEFT(_xlpm.txt,_xlpm.pos-1),IF(RIGHT(_xlpm.pre,3)="123","3PL",IF(RIGHT(_xlpm.pre,2)="12","2PL",IF(RIGHT(_xlpm.pre,1)="1","1PL","3PL")))),N572,O572,P572,Q572&amp;"W",R572),_xlfn.TEXTJOIN("-",TRUE,M572,N572,O572,P572,Q572&amp;"W",R572))</f>
        <v>Elbow Flat-AL-Silver-PET-5W-1</v>
      </c>
      <c r="T572" s="14" t="str">
        <f>IF(COUNTIF(Cycletime[Element Desc.],ProjectsDB[[#This Row],[Element Desc.]])&gt;0,"Found","Not Found")</f>
        <v>Found</v>
      </c>
    </row>
    <row r="573" spans="2:20" x14ac:dyDescent="0.25">
      <c r="B573" s="8" t="s">
        <v>1537</v>
      </c>
      <c r="C573" s="9" t="s">
        <v>459</v>
      </c>
      <c r="D573" s="9" t="s">
        <v>460</v>
      </c>
      <c r="E573" s="10">
        <v>4</v>
      </c>
      <c r="F573" s="9" t="s">
        <v>1356</v>
      </c>
      <c r="G573" s="9" t="s">
        <v>1505</v>
      </c>
      <c r="H573" s="11"/>
      <c r="I573" s="12"/>
      <c r="J573" s="12"/>
      <c r="K573" s="12"/>
      <c r="L573" s="12">
        <f t="array" ref="L573">IFERROR(LOOKUP(2^15,SEARCH({"40A","63A","80A","100A","125A","160A","200A","250A","400A","630A","800A","1000A","1250A","1600A","2000A","2500A","3200A","4000A","5000A","6300A"},UPPER(D573)),{40,63,80,100,125,160,200,250,400,630,800,1000,1250,1600,2000,2500,3200,4000,5000,6300}),0)</f>
        <v>800</v>
      </c>
      <c r="M573" s="9" t="str">
        <f t="shared" si="41"/>
        <v>Joint Pack</v>
      </c>
      <c r="N573" s="9" t="str">
        <f t="shared" si="42"/>
        <v>AL</v>
      </c>
      <c r="O573" s="13" t="str">
        <f t="shared" si="43"/>
        <v>Silver</v>
      </c>
      <c r="P573" s="9" t="str">
        <f t="shared" si="44"/>
        <v>None</v>
      </c>
      <c r="Q573" s="9" t="str">
        <f t="shared" si="45"/>
        <v>5</v>
      </c>
      <c r="R5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3" s="14" t="str">
        <f>IF(ProjectsDB[[#This Row],[Item Type]]="Straight Plug-In",_xlfn.TEXTJOIN("-",TRUE,M573&amp;"-"&amp;_xlfn.LET(_xlpm.txt,ProjectsDB[[#This Row],[Assembly]],_xlpm.pos,FIND("SP",_xlpm.txt),_xlpm.pre,LEFT(_xlpm.txt,_xlpm.pos-1),IF(RIGHT(_xlpm.pre,3)="123","3PL",IF(RIGHT(_xlpm.pre,2)="12","2PL",IF(RIGHT(_xlpm.pre,1)="1","1PL","3PL")))),N573,O573,P573,Q573&amp;"W",R573),_xlfn.TEXTJOIN("-",TRUE,M573,N573,O573,P573,Q573&amp;"W",R573))</f>
        <v>Joint Pack-AL-Silver-None-5W-1</v>
      </c>
      <c r="T573" s="14" t="str">
        <f>IF(COUNTIF(Cycletime[Element Desc.],ProjectsDB[[#This Row],[Element Desc.]])&gt;0,"Found","Not Found")</f>
        <v>Found</v>
      </c>
    </row>
    <row r="574" spans="2:20" x14ac:dyDescent="0.25">
      <c r="B574" s="8" t="s">
        <v>1538</v>
      </c>
      <c r="C574" s="9" t="s">
        <v>1539</v>
      </c>
      <c r="D574" s="9" t="s">
        <v>1540</v>
      </c>
      <c r="E574" s="10">
        <v>1</v>
      </c>
      <c r="F574" s="9" t="s">
        <v>1356</v>
      </c>
      <c r="G574" s="9" t="s">
        <v>1505</v>
      </c>
      <c r="H574" s="11"/>
      <c r="I574" s="12">
        <v>3000</v>
      </c>
      <c r="J574" s="12"/>
      <c r="K574" s="12"/>
      <c r="L574" s="12">
        <f t="array" ref="L574">IFERROR(LOOKUP(2^15,SEARCH({"40A","63A","80A","100A","125A","160A","200A","250A","400A","630A","800A","1000A","1250A","1600A","2000A","2500A","3200A","4000A","5000A","6300A"},UPPER(D574)),{40,63,80,100,125,160,200,250,400,630,800,1000,1250,1600,2000,2500,3200,4000,5000,6300}),0)</f>
        <v>800</v>
      </c>
      <c r="M574" s="9" t="str">
        <f t="shared" si="41"/>
        <v>Straight Plug-In</v>
      </c>
      <c r="N574" s="9" t="str">
        <f t="shared" si="42"/>
        <v>AL</v>
      </c>
      <c r="O574" s="13" t="str">
        <f t="shared" si="43"/>
        <v>Silver</v>
      </c>
      <c r="P574" s="9" t="str">
        <f t="shared" si="44"/>
        <v>PET</v>
      </c>
      <c r="Q574" s="9" t="str">
        <f t="shared" si="45"/>
        <v>5</v>
      </c>
      <c r="R5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4" s="14" t="str">
        <f>IF(ProjectsDB[[#This Row],[Item Type]]="Straight Plug-In",_xlfn.TEXTJOIN("-",TRUE,M574&amp;"-"&amp;_xlfn.LET(_xlpm.txt,ProjectsDB[[#This Row],[Assembly]],_xlpm.pos,FIND("SP",_xlpm.txt),_xlpm.pre,LEFT(_xlpm.txt,_xlpm.pos-1),IF(RIGHT(_xlpm.pre,3)="123","3PL",IF(RIGHT(_xlpm.pre,2)="12","2PL",IF(RIGHT(_xlpm.pre,1)="1","1PL","3PL")))),N574,O574,P574,Q574&amp;"W",R574),_xlfn.TEXTJOIN("-",TRUE,M574,N574,O574,P574,Q574&amp;"W",R574))</f>
        <v>Straight Plug-In-3PL-AL-Silver-PET-5W-1</v>
      </c>
      <c r="T574" s="14" t="str">
        <f>IF(COUNTIF(Cycletime[Element Desc.],ProjectsDB[[#This Row],[Element Desc.]])&gt;0,"Found","Not Found")</f>
        <v>Found</v>
      </c>
    </row>
    <row r="575" spans="2:20" x14ac:dyDescent="0.25">
      <c r="B575" s="8" t="s">
        <v>1541</v>
      </c>
      <c r="C575" s="9" t="s">
        <v>1542</v>
      </c>
      <c r="D575" s="9" t="s">
        <v>1543</v>
      </c>
      <c r="E575" s="10">
        <v>1</v>
      </c>
      <c r="F575" s="9" t="s">
        <v>1356</v>
      </c>
      <c r="G575" s="9" t="s">
        <v>1544</v>
      </c>
      <c r="H575" s="11"/>
      <c r="I575" s="12"/>
      <c r="J575" s="12"/>
      <c r="K575" s="12"/>
      <c r="L575" s="12">
        <f t="array" ref="L575">IFERROR(LOOKUP(2^15,SEARCH({"40A","63A","80A","100A","125A","160A","200A","250A","400A","630A","800A","1000A","1250A","1600A","2000A","2500A","3200A","4000A","5000A","6300A"},UPPER(D575)),{40,63,80,100,125,160,200,250,400,630,800,1000,1250,1600,2000,2500,3200,4000,5000,6300}),0)</f>
        <v>4000</v>
      </c>
      <c r="M575" s="9" t="str">
        <f t="shared" si="41"/>
        <v>Cable Box</v>
      </c>
      <c r="N575" s="9" t="str">
        <f t="shared" si="42"/>
        <v>AL</v>
      </c>
      <c r="O575" s="13" t="str">
        <f t="shared" si="43"/>
        <v>Silver</v>
      </c>
      <c r="P575" s="9" t="str">
        <f t="shared" si="44"/>
        <v>PET</v>
      </c>
      <c r="Q575" s="9" t="str">
        <f t="shared" si="45"/>
        <v>5</v>
      </c>
      <c r="R5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5" s="14" t="str">
        <f>IF(ProjectsDB[[#This Row],[Item Type]]="Straight Plug-In",_xlfn.TEXTJOIN("-",TRUE,M575&amp;"-"&amp;_xlfn.LET(_xlpm.txt,ProjectsDB[[#This Row],[Assembly]],_xlpm.pos,FIND("SP",_xlpm.txt),_xlpm.pre,LEFT(_xlpm.txt,_xlpm.pos-1),IF(RIGHT(_xlpm.pre,3)="123","3PL",IF(RIGHT(_xlpm.pre,2)="12","2PL",IF(RIGHT(_xlpm.pre,1)="1","1PL","3PL")))),N575,O575,P575,Q575&amp;"W",R575),_xlfn.TEXTJOIN("-",TRUE,M575,N575,O575,P575,Q575&amp;"W",R575))</f>
        <v>Cable Box-AL-Silver-PET-5W-2</v>
      </c>
      <c r="T575" s="14" t="str">
        <f>IF(COUNTIF(Cycletime[Element Desc.],ProjectsDB[[#This Row],[Element Desc.]])&gt;0,"Found","Not Found")</f>
        <v>Found</v>
      </c>
    </row>
    <row r="576" spans="2:20" x14ac:dyDescent="0.25">
      <c r="B576" s="8" t="s">
        <v>1545</v>
      </c>
      <c r="C576" s="9" t="s">
        <v>1546</v>
      </c>
      <c r="D576" s="9" t="s">
        <v>1547</v>
      </c>
      <c r="E576" s="10">
        <v>1</v>
      </c>
      <c r="F576" s="9" t="s">
        <v>1356</v>
      </c>
      <c r="G576" s="9" t="s">
        <v>1544</v>
      </c>
      <c r="H576" s="11"/>
      <c r="I576" s="12">
        <v>415</v>
      </c>
      <c r="J576" s="12">
        <v>475</v>
      </c>
      <c r="K576" s="12"/>
      <c r="L576" s="12">
        <f t="array" ref="L576">IFERROR(LOOKUP(2^15,SEARCH({"40A","63A","80A","100A","125A","160A","200A","250A","400A","630A","800A","1000A","1250A","1600A","2000A","2500A","3200A","4000A","5000A","6300A"},UPPER(D576)),{40,63,80,100,125,160,200,250,400,630,800,1000,1250,1600,2000,2500,3200,4000,5000,6300}),0)</f>
        <v>4000</v>
      </c>
      <c r="M576" s="9" t="str">
        <f t="shared" si="41"/>
        <v>Elbow Flat</v>
      </c>
      <c r="N576" s="9" t="str">
        <f t="shared" si="42"/>
        <v>AL</v>
      </c>
      <c r="O576" s="13" t="str">
        <f t="shared" si="43"/>
        <v>Silver</v>
      </c>
      <c r="P576" s="9" t="str">
        <f t="shared" si="44"/>
        <v>PET</v>
      </c>
      <c r="Q576" s="9" t="str">
        <f t="shared" si="45"/>
        <v>5</v>
      </c>
      <c r="R5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6" s="14" t="str">
        <f>IF(ProjectsDB[[#This Row],[Item Type]]="Straight Plug-In",_xlfn.TEXTJOIN("-",TRUE,M576&amp;"-"&amp;_xlfn.LET(_xlpm.txt,ProjectsDB[[#This Row],[Assembly]],_xlpm.pos,FIND("SP",_xlpm.txt),_xlpm.pre,LEFT(_xlpm.txt,_xlpm.pos-1),IF(RIGHT(_xlpm.pre,3)="123","3PL",IF(RIGHT(_xlpm.pre,2)="12","2PL",IF(RIGHT(_xlpm.pre,1)="1","1PL","3PL")))),N576,O576,P576,Q576&amp;"W",R576),_xlfn.TEXTJOIN("-",TRUE,M576,N576,O576,P576,Q576&amp;"W",R576))</f>
        <v>Elbow Flat-AL-Silver-PET-5W-2</v>
      </c>
      <c r="T576" s="14" t="str">
        <f>IF(COUNTIF(Cycletime[Element Desc.],ProjectsDB[[#This Row],[Element Desc.]])&gt;0,"Found","Not Found")</f>
        <v>Found</v>
      </c>
    </row>
    <row r="577" spans="2:20" x14ac:dyDescent="0.25">
      <c r="B577" s="8" t="s">
        <v>1548</v>
      </c>
      <c r="C577" s="9" t="s">
        <v>1549</v>
      </c>
      <c r="D577" s="9" t="s">
        <v>1550</v>
      </c>
      <c r="E577" s="10">
        <v>1</v>
      </c>
      <c r="F577" s="9" t="s">
        <v>1356</v>
      </c>
      <c r="G577" s="9" t="s">
        <v>1544</v>
      </c>
      <c r="H577" s="11"/>
      <c r="I577" s="12">
        <v>300</v>
      </c>
      <c r="J577" s="12">
        <v>300</v>
      </c>
      <c r="K577" s="12"/>
      <c r="L577" s="12">
        <f t="array" ref="L577">IFERROR(LOOKUP(2^15,SEARCH({"40A","63A","80A","100A","125A","160A","200A","250A","400A","630A","800A","1000A","1250A","1600A","2000A","2500A","3200A","4000A","5000A","6300A"},UPPER(D577)),{40,63,80,100,125,160,200,250,400,630,800,1000,1250,1600,2000,2500,3200,4000,5000,6300}),0)</f>
        <v>4000</v>
      </c>
      <c r="M577" s="9" t="str">
        <f t="shared" si="41"/>
        <v>Elbow Flat</v>
      </c>
      <c r="N577" s="9" t="str">
        <f t="shared" si="42"/>
        <v>AL</v>
      </c>
      <c r="O577" s="13" t="str">
        <f t="shared" si="43"/>
        <v>Silver</v>
      </c>
      <c r="P577" s="9" t="str">
        <f t="shared" si="44"/>
        <v>PET</v>
      </c>
      <c r="Q577" s="9" t="str">
        <f t="shared" si="45"/>
        <v>5</v>
      </c>
      <c r="R5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7" s="14" t="str">
        <f>IF(ProjectsDB[[#This Row],[Item Type]]="Straight Plug-In",_xlfn.TEXTJOIN("-",TRUE,M577&amp;"-"&amp;_xlfn.LET(_xlpm.txt,ProjectsDB[[#This Row],[Assembly]],_xlpm.pos,FIND("SP",_xlpm.txt),_xlpm.pre,LEFT(_xlpm.txt,_xlpm.pos-1),IF(RIGHT(_xlpm.pre,3)="123","3PL",IF(RIGHT(_xlpm.pre,2)="12","2PL",IF(RIGHT(_xlpm.pre,1)="1","1PL","3PL")))),N577,O577,P577,Q577&amp;"W",R577),_xlfn.TEXTJOIN("-",TRUE,M577,N577,O577,P577,Q577&amp;"W",R577))</f>
        <v>Elbow Flat-AL-Silver-PET-5W-2</v>
      </c>
      <c r="T577" s="14" t="str">
        <f>IF(COUNTIF(Cycletime[Element Desc.],ProjectsDB[[#This Row],[Element Desc.]])&gt;0,"Found","Not Found")</f>
        <v>Found</v>
      </c>
    </row>
    <row r="578" spans="2:20" x14ac:dyDescent="0.25">
      <c r="B578" s="8" t="s">
        <v>1551</v>
      </c>
      <c r="C578" s="9" t="s">
        <v>1552</v>
      </c>
      <c r="D578" s="9" t="s">
        <v>1553</v>
      </c>
      <c r="E578" s="10">
        <v>1</v>
      </c>
      <c r="F578" s="9" t="s">
        <v>1356</v>
      </c>
      <c r="G578" s="9" t="s">
        <v>1544</v>
      </c>
      <c r="H578" s="11"/>
      <c r="I578" s="12">
        <v>1365</v>
      </c>
      <c r="J578" s="12"/>
      <c r="K578" s="12"/>
      <c r="L578" s="12">
        <f t="array" ref="L578">IFERROR(LOOKUP(2^15,SEARCH({"40A","63A","80A","100A","125A","160A","200A","250A","400A","630A","800A","1000A","1250A","1600A","2000A","2500A","3200A","4000A","5000A","6300A"},UPPER(D578)),{40,63,80,100,125,160,200,250,400,630,800,1000,1250,1600,2000,2500,3200,4000,5000,6300}),0)</f>
        <v>4000</v>
      </c>
      <c r="M578" s="9" t="str">
        <f t="shared" si="41"/>
        <v>Straight Feeder</v>
      </c>
      <c r="N578" s="9" t="str">
        <f t="shared" si="42"/>
        <v>AL</v>
      </c>
      <c r="O578" s="13" t="str">
        <f t="shared" si="43"/>
        <v>Silver</v>
      </c>
      <c r="P578" s="9" t="str">
        <f t="shared" si="44"/>
        <v>PET</v>
      </c>
      <c r="Q578" s="9" t="str">
        <f t="shared" si="45"/>
        <v>5</v>
      </c>
      <c r="R5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8" s="14" t="str">
        <f>IF(ProjectsDB[[#This Row],[Item Type]]="Straight Plug-In",_xlfn.TEXTJOIN("-",TRUE,M578&amp;"-"&amp;_xlfn.LET(_xlpm.txt,ProjectsDB[[#This Row],[Assembly]],_xlpm.pos,FIND("SP",_xlpm.txt),_xlpm.pre,LEFT(_xlpm.txt,_xlpm.pos-1),IF(RIGHT(_xlpm.pre,3)="123","3PL",IF(RIGHT(_xlpm.pre,2)="12","2PL",IF(RIGHT(_xlpm.pre,1)="1","1PL","3PL")))),N578,O578,P578,Q578&amp;"W",R578),_xlfn.TEXTJOIN("-",TRUE,M578,N578,O578,P578,Q578&amp;"W",R578))</f>
        <v>Straight Feeder-AL-Silver-PET-5W-2</v>
      </c>
      <c r="T578" s="14" t="str">
        <f>IF(COUNTIF(Cycletime[Element Desc.],ProjectsDB[[#This Row],[Element Desc.]])&gt;0,"Found","Not Found")</f>
        <v>Found</v>
      </c>
    </row>
    <row r="579" spans="2:20" x14ac:dyDescent="0.25">
      <c r="B579" s="8" t="s">
        <v>1554</v>
      </c>
      <c r="C579" s="9" t="s">
        <v>1555</v>
      </c>
      <c r="D579" s="9" t="s">
        <v>1556</v>
      </c>
      <c r="E579" s="10">
        <v>4</v>
      </c>
      <c r="F579" s="9" t="s">
        <v>1356</v>
      </c>
      <c r="G579" s="9" t="s">
        <v>1544</v>
      </c>
      <c r="H579" s="11"/>
      <c r="I579" s="12"/>
      <c r="J579" s="12"/>
      <c r="K579" s="12"/>
      <c r="L579" s="12">
        <f t="array" ref="L579">IFERROR(LOOKUP(2^15,SEARCH({"40A","63A","80A","100A","125A","160A","200A","250A","400A","630A","800A","1000A","1250A","1600A","2000A","2500A","3200A","4000A","5000A","6300A"},UPPER(D579)),{40,63,80,100,125,160,200,250,400,630,800,1000,1250,1600,2000,2500,3200,4000,5000,6300}),0)</f>
        <v>4000</v>
      </c>
      <c r="M579" s="9" t="str">
        <f t="shared" si="41"/>
        <v>Joint Pack</v>
      </c>
      <c r="N579" s="9" t="str">
        <f t="shared" si="42"/>
        <v>AL</v>
      </c>
      <c r="O579" s="13" t="str">
        <f t="shared" si="43"/>
        <v>Silver</v>
      </c>
      <c r="P579" s="9" t="str">
        <f t="shared" si="44"/>
        <v>None</v>
      </c>
      <c r="Q579" s="9" t="str">
        <f t="shared" si="45"/>
        <v>5</v>
      </c>
      <c r="R5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9" s="14" t="str">
        <f>IF(ProjectsDB[[#This Row],[Item Type]]="Straight Plug-In",_xlfn.TEXTJOIN("-",TRUE,M579&amp;"-"&amp;_xlfn.LET(_xlpm.txt,ProjectsDB[[#This Row],[Assembly]],_xlpm.pos,FIND("SP",_xlpm.txt),_xlpm.pre,LEFT(_xlpm.txt,_xlpm.pos-1),IF(RIGHT(_xlpm.pre,3)="123","3PL",IF(RIGHT(_xlpm.pre,2)="12","2PL",IF(RIGHT(_xlpm.pre,1)="1","1PL","3PL")))),N579,O579,P579,Q579&amp;"W",R579),_xlfn.TEXTJOIN("-",TRUE,M579,N579,O579,P579,Q579&amp;"W",R579))</f>
        <v>Joint Pack-AL-Silver-None-5W-2</v>
      </c>
      <c r="T579" s="14" t="str">
        <f>IF(COUNTIF(Cycletime[Element Desc.],ProjectsDB[[#This Row],[Element Desc.]])&gt;0,"Found","Not Found")</f>
        <v>Found</v>
      </c>
    </row>
    <row r="580" spans="2:20" x14ac:dyDescent="0.25">
      <c r="B580" s="8" t="s">
        <v>1557</v>
      </c>
      <c r="C580" s="9" t="s">
        <v>1558</v>
      </c>
      <c r="D580" s="9" t="s">
        <v>1559</v>
      </c>
      <c r="E580" s="10">
        <v>1</v>
      </c>
      <c r="F580" s="9" t="s">
        <v>1356</v>
      </c>
      <c r="G580" s="9" t="s">
        <v>1544</v>
      </c>
      <c r="H580" s="11"/>
      <c r="I580" s="12">
        <v>415</v>
      </c>
      <c r="J580" s="12">
        <v>300</v>
      </c>
      <c r="K580" s="12">
        <v>300</v>
      </c>
      <c r="L580" s="12">
        <f t="array" ref="L580">IFERROR(LOOKUP(2^15,SEARCH({"40A","63A","80A","100A","125A","160A","200A","250A","400A","630A","800A","1000A","1250A","1600A","2000A","2500A","3200A","4000A","5000A","6300A"},UPPER(D580)),{40,63,80,100,125,160,200,250,400,630,800,1000,1250,1600,2000,2500,3200,4000,5000,6300}),0)</f>
        <v>4000</v>
      </c>
      <c r="M580" s="9" t="str">
        <f t="shared" ref="M580:M643" si="46">_xlfn.LET(_xlpm.d,UPPER(TRIM(SUBSTITUTE(SUBSTITUTE(D580,CHAR(160),"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Z-Unit Flat</v>
      </c>
      <c r="N580" s="9" t="str">
        <f t="shared" ref="N580:N643" si="47">IF(ISNUMBER(SEARCH("CU",D580)),"CU",IF(ISNUMBER(SEARCH("AL",D580)),"AL",IF(ISNUMBER(SEARCH("Copper",D580)),"CU","SH")))</f>
        <v>AL</v>
      </c>
      <c r="O580" s="13" t="str">
        <f t="shared" ref="O580:O643" si="48">IF(ISNUMBER(SEARCH("Silver",D580)),"Silver",IF(ISNUMBER(SEARCH("Tin",D580)),"Tin","None"))</f>
        <v>Silver</v>
      </c>
      <c r="P580" s="9" t="str">
        <f t="shared" ref="P580:P643" si="49">IF(ISNUMBER(SEARCH("Epoxy",D580)),"Epoxy",IF(ISNUMBER(SEARCH("PET",D580)),"PET","None"))</f>
        <v>PET</v>
      </c>
      <c r="Q580" s="9" t="str">
        <f t="shared" ref="Q580:Q643" si="50">IF(ISNUMBER(SEARCH("3-Wire",D580)),"3",IF(ISNUMBER(SEARCH("4-Wire",D580)),"4",IF(ISNUMBER(SEARCH("5-Wire",D580)),"5",IF(ISNUMBER(SEARCH("6-Wire",D580)),"6","0"))))</f>
        <v>5</v>
      </c>
      <c r="R5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0" s="14" t="str">
        <f>IF(ProjectsDB[[#This Row],[Item Type]]="Straight Plug-In",_xlfn.TEXTJOIN("-",TRUE,M580&amp;"-"&amp;_xlfn.LET(_xlpm.txt,ProjectsDB[[#This Row],[Assembly]],_xlpm.pos,FIND("SP",_xlpm.txt),_xlpm.pre,LEFT(_xlpm.txt,_xlpm.pos-1),IF(RIGHT(_xlpm.pre,3)="123","3PL",IF(RIGHT(_xlpm.pre,2)="12","2PL",IF(RIGHT(_xlpm.pre,1)="1","1PL","3PL")))),N580,O580,P580,Q580&amp;"W",R580),_xlfn.TEXTJOIN("-",TRUE,M580,N580,O580,P580,Q580&amp;"W",R580))</f>
        <v>Z-Unit Flat-AL-Silver-PET-5W-2</v>
      </c>
      <c r="T580" s="14" t="str">
        <f>IF(COUNTIF(Cycletime[Element Desc.],ProjectsDB[[#This Row],[Element Desc.]])&gt;0,"Found","Not Found")</f>
        <v>Found</v>
      </c>
    </row>
    <row r="581" spans="2:20" x14ac:dyDescent="0.25">
      <c r="B581" s="8" t="s">
        <v>1560</v>
      </c>
      <c r="C581" s="9" t="s">
        <v>1542</v>
      </c>
      <c r="D581" s="9" t="s">
        <v>1543</v>
      </c>
      <c r="E581" s="10">
        <v>1</v>
      </c>
      <c r="F581" s="9" t="s">
        <v>1356</v>
      </c>
      <c r="G581" s="9" t="s">
        <v>1544</v>
      </c>
      <c r="H581" s="11"/>
      <c r="I581" s="12"/>
      <c r="J581" s="12"/>
      <c r="K581" s="12"/>
      <c r="L581" s="12">
        <f t="array" ref="L581">IFERROR(LOOKUP(2^15,SEARCH({"40A","63A","80A","100A","125A","160A","200A","250A","400A","630A","800A","1000A","1250A","1600A","2000A","2500A","3200A","4000A","5000A","6300A"},UPPER(D581)),{40,63,80,100,125,160,200,250,400,630,800,1000,1250,1600,2000,2500,3200,4000,5000,6300}),0)</f>
        <v>4000</v>
      </c>
      <c r="M581" s="9" t="str">
        <f t="shared" si="46"/>
        <v>Cable Box</v>
      </c>
      <c r="N581" s="9" t="str">
        <f t="shared" si="47"/>
        <v>AL</v>
      </c>
      <c r="O581" s="13" t="str">
        <f t="shared" si="48"/>
        <v>Silver</v>
      </c>
      <c r="P581" s="9" t="str">
        <f t="shared" si="49"/>
        <v>PET</v>
      </c>
      <c r="Q581" s="9" t="str">
        <f t="shared" si="50"/>
        <v>5</v>
      </c>
      <c r="R5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1" s="14" t="str">
        <f>IF(ProjectsDB[[#This Row],[Item Type]]="Straight Plug-In",_xlfn.TEXTJOIN("-",TRUE,M581&amp;"-"&amp;_xlfn.LET(_xlpm.txt,ProjectsDB[[#This Row],[Assembly]],_xlpm.pos,FIND("SP",_xlpm.txt),_xlpm.pre,LEFT(_xlpm.txt,_xlpm.pos-1),IF(RIGHT(_xlpm.pre,3)="123","3PL",IF(RIGHT(_xlpm.pre,2)="12","2PL",IF(RIGHT(_xlpm.pre,1)="1","1PL","3PL")))),N581,O581,P581,Q581&amp;"W",R581),_xlfn.TEXTJOIN("-",TRUE,M581,N581,O581,P581,Q581&amp;"W",R581))</f>
        <v>Cable Box-AL-Silver-PET-5W-2</v>
      </c>
      <c r="T581" s="14" t="str">
        <f>IF(COUNTIF(Cycletime[Element Desc.],ProjectsDB[[#This Row],[Element Desc.]])&gt;0,"Found","Not Found")</f>
        <v>Found</v>
      </c>
    </row>
    <row r="582" spans="2:20" x14ac:dyDescent="0.25">
      <c r="B582" s="8" t="s">
        <v>1561</v>
      </c>
      <c r="C582" s="9" t="s">
        <v>1552</v>
      </c>
      <c r="D582" s="9" t="s">
        <v>1553</v>
      </c>
      <c r="E582" s="10">
        <v>1</v>
      </c>
      <c r="F582" s="9" t="s">
        <v>1356</v>
      </c>
      <c r="G582" s="9" t="s">
        <v>1544</v>
      </c>
      <c r="H582" s="11"/>
      <c r="I582" s="12">
        <v>1365</v>
      </c>
      <c r="J582" s="12"/>
      <c r="K582" s="12"/>
      <c r="L582" s="12">
        <f t="array" ref="L582">IFERROR(LOOKUP(2^15,SEARCH({"40A","63A","80A","100A","125A","160A","200A","250A","400A","630A","800A","1000A","1250A","1600A","2000A","2500A","3200A","4000A","5000A","6300A"},UPPER(D582)),{40,63,80,100,125,160,200,250,400,630,800,1000,1250,1600,2000,2500,3200,4000,5000,6300}),0)</f>
        <v>4000</v>
      </c>
      <c r="M582" s="9" t="str">
        <f t="shared" si="46"/>
        <v>Straight Feeder</v>
      </c>
      <c r="N582" s="9" t="str">
        <f t="shared" si="47"/>
        <v>AL</v>
      </c>
      <c r="O582" s="13" t="str">
        <f t="shared" si="48"/>
        <v>Silver</v>
      </c>
      <c r="P582" s="9" t="str">
        <f t="shared" si="49"/>
        <v>PET</v>
      </c>
      <c r="Q582" s="9" t="str">
        <f t="shared" si="50"/>
        <v>5</v>
      </c>
      <c r="R5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2" s="14" t="str">
        <f>IF(ProjectsDB[[#This Row],[Item Type]]="Straight Plug-In",_xlfn.TEXTJOIN("-",TRUE,M582&amp;"-"&amp;_xlfn.LET(_xlpm.txt,ProjectsDB[[#This Row],[Assembly]],_xlpm.pos,FIND("SP",_xlpm.txt),_xlpm.pre,LEFT(_xlpm.txt,_xlpm.pos-1),IF(RIGHT(_xlpm.pre,3)="123","3PL",IF(RIGHT(_xlpm.pre,2)="12","2PL",IF(RIGHT(_xlpm.pre,1)="1","1PL","3PL")))),N582,O582,P582,Q582&amp;"W",R582),_xlfn.TEXTJOIN("-",TRUE,M582,N582,O582,P582,Q582&amp;"W",R582))</f>
        <v>Straight Feeder-AL-Silver-PET-5W-2</v>
      </c>
      <c r="T582" s="14" t="str">
        <f>IF(COUNTIF(Cycletime[Element Desc.],ProjectsDB[[#This Row],[Element Desc.]])&gt;0,"Found","Not Found")</f>
        <v>Found</v>
      </c>
    </row>
    <row r="583" spans="2:20" x14ac:dyDescent="0.25">
      <c r="B583" s="8" t="s">
        <v>1562</v>
      </c>
      <c r="C583" s="9" t="s">
        <v>1555</v>
      </c>
      <c r="D583" s="9" t="s">
        <v>1556</v>
      </c>
      <c r="E583" s="10">
        <v>3</v>
      </c>
      <c r="F583" s="9" t="s">
        <v>1356</v>
      </c>
      <c r="G583" s="9" t="s">
        <v>1544</v>
      </c>
      <c r="H583" s="11"/>
      <c r="I583" s="12"/>
      <c r="J583" s="12"/>
      <c r="K583" s="12"/>
      <c r="L583" s="12">
        <f t="array" ref="L583">IFERROR(LOOKUP(2^15,SEARCH({"40A","63A","80A","100A","125A","160A","200A","250A","400A","630A","800A","1000A","1250A","1600A","2000A","2500A","3200A","4000A","5000A","6300A"},UPPER(D583)),{40,63,80,100,125,160,200,250,400,630,800,1000,1250,1600,2000,2500,3200,4000,5000,6300}),0)</f>
        <v>4000</v>
      </c>
      <c r="M583" s="9" t="str">
        <f t="shared" si="46"/>
        <v>Joint Pack</v>
      </c>
      <c r="N583" s="9" t="str">
        <f t="shared" si="47"/>
        <v>AL</v>
      </c>
      <c r="O583" s="13" t="str">
        <f t="shared" si="48"/>
        <v>Silver</v>
      </c>
      <c r="P583" s="9" t="str">
        <f t="shared" si="49"/>
        <v>None</v>
      </c>
      <c r="Q583" s="9" t="str">
        <f t="shared" si="50"/>
        <v>5</v>
      </c>
      <c r="R5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3" s="14" t="str">
        <f>IF(ProjectsDB[[#This Row],[Item Type]]="Straight Plug-In",_xlfn.TEXTJOIN("-",TRUE,M583&amp;"-"&amp;_xlfn.LET(_xlpm.txt,ProjectsDB[[#This Row],[Assembly]],_xlpm.pos,FIND("SP",_xlpm.txt),_xlpm.pre,LEFT(_xlpm.txt,_xlpm.pos-1),IF(RIGHT(_xlpm.pre,3)="123","3PL",IF(RIGHT(_xlpm.pre,2)="12","2PL",IF(RIGHT(_xlpm.pre,1)="1","1PL","3PL")))),N583,O583,P583,Q583&amp;"W",R583),_xlfn.TEXTJOIN("-",TRUE,M583,N583,O583,P583,Q583&amp;"W",R583))</f>
        <v>Joint Pack-AL-Silver-None-5W-2</v>
      </c>
      <c r="T583" s="14" t="str">
        <f>IF(COUNTIF(Cycletime[Element Desc.],ProjectsDB[[#This Row],[Element Desc.]])&gt;0,"Found","Not Found")</f>
        <v>Found</v>
      </c>
    </row>
    <row r="584" spans="2:20" x14ac:dyDescent="0.25">
      <c r="B584" s="8" t="s">
        <v>1563</v>
      </c>
      <c r="C584" s="9" t="s">
        <v>1564</v>
      </c>
      <c r="D584" s="9" t="s">
        <v>1565</v>
      </c>
      <c r="E584" s="10">
        <v>1</v>
      </c>
      <c r="F584" s="9" t="s">
        <v>1356</v>
      </c>
      <c r="G584" s="9" t="s">
        <v>1544</v>
      </c>
      <c r="H584" s="11"/>
      <c r="I584" s="12"/>
      <c r="J584" s="12"/>
      <c r="K584" s="12"/>
      <c r="L584" s="12">
        <f t="array" ref="L584">IFERROR(LOOKUP(2^15,SEARCH({"40A","63A","80A","100A","125A","160A","200A","250A","400A","630A","800A","1000A","1250A","1600A","2000A","2500A","3200A","4000A","5000A","6300A"},UPPER(D584)),{40,63,80,100,125,160,200,250,400,630,800,1000,1250,1600,2000,2500,3200,4000,5000,6300}),0)</f>
        <v>2000</v>
      </c>
      <c r="M584" s="9" t="str">
        <f t="shared" si="46"/>
        <v>Cable Box</v>
      </c>
      <c r="N584" s="9" t="str">
        <f t="shared" si="47"/>
        <v>AL</v>
      </c>
      <c r="O584" s="13" t="str">
        <f t="shared" si="48"/>
        <v>Silver</v>
      </c>
      <c r="P584" s="9" t="str">
        <f t="shared" si="49"/>
        <v>PET</v>
      </c>
      <c r="Q584" s="9" t="str">
        <f t="shared" si="50"/>
        <v>5</v>
      </c>
      <c r="R5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4" s="14" t="str">
        <f>IF(ProjectsDB[[#This Row],[Item Type]]="Straight Plug-In",_xlfn.TEXTJOIN("-",TRUE,M584&amp;"-"&amp;_xlfn.LET(_xlpm.txt,ProjectsDB[[#This Row],[Assembly]],_xlpm.pos,FIND("SP",_xlpm.txt),_xlpm.pre,LEFT(_xlpm.txt,_xlpm.pos-1),IF(RIGHT(_xlpm.pre,3)="123","3PL",IF(RIGHT(_xlpm.pre,2)="12","2PL",IF(RIGHT(_xlpm.pre,1)="1","1PL","3PL")))),N584,O584,P584,Q584&amp;"W",R584),_xlfn.TEXTJOIN("-",TRUE,M584,N584,O584,P584,Q584&amp;"W",R584))</f>
        <v>Cable Box-AL-Silver-PET-5W-1</v>
      </c>
      <c r="T584" s="14" t="str">
        <f>IF(COUNTIF(Cycletime[Element Desc.],ProjectsDB[[#This Row],[Element Desc.]])&gt;0,"Found","Not Found")</f>
        <v>Found</v>
      </c>
    </row>
    <row r="585" spans="2:20" x14ac:dyDescent="0.25">
      <c r="B585" s="8" t="s">
        <v>1566</v>
      </c>
      <c r="C585" s="9" t="s">
        <v>1367</v>
      </c>
      <c r="D585" s="9" t="s">
        <v>1368</v>
      </c>
      <c r="E585" s="10">
        <v>3</v>
      </c>
      <c r="F585" s="9" t="s">
        <v>1356</v>
      </c>
      <c r="G585" s="9" t="s">
        <v>1544</v>
      </c>
      <c r="H585" s="11"/>
      <c r="I585" s="12"/>
      <c r="J585" s="12"/>
      <c r="K585" s="12"/>
      <c r="L585" s="12">
        <f t="array" ref="L585">IFERROR(LOOKUP(2^15,SEARCH({"40A","63A","80A","100A","125A","160A","200A","250A","400A","630A","800A","1000A","1250A","1600A","2000A","2500A","3200A","4000A","5000A","6300A"},UPPER(D585)),{40,63,80,100,125,160,200,250,400,630,800,1000,1250,1600,2000,2500,3200,4000,5000,6300}),0)</f>
        <v>2000</v>
      </c>
      <c r="M585" s="9" t="str">
        <f t="shared" si="46"/>
        <v>Joint Pack</v>
      </c>
      <c r="N585" s="9" t="str">
        <f t="shared" si="47"/>
        <v>AL</v>
      </c>
      <c r="O585" s="13" t="str">
        <f t="shared" si="48"/>
        <v>Silver</v>
      </c>
      <c r="P585" s="9" t="str">
        <f t="shared" si="49"/>
        <v>None</v>
      </c>
      <c r="Q585" s="9" t="str">
        <f t="shared" si="50"/>
        <v>5</v>
      </c>
      <c r="R5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5" s="14" t="str">
        <f>IF(ProjectsDB[[#This Row],[Item Type]]="Straight Plug-In",_xlfn.TEXTJOIN("-",TRUE,M585&amp;"-"&amp;_xlfn.LET(_xlpm.txt,ProjectsDB[[#This Row],[Assembly]],_xlpm.pos,FIND("SP",_xlpm.txt),_xlpm.pre,LEFT(_xlpm.txt,_xlpm.pos-1),IF(RIGHT(_xlpm.pre,3)="123","3PL",IF(RIGHT(_xlpm.pre,2)="12","2PL",IF(RIGHT(_xlpm.pre,1)="1","1PL","3PL")))),N585,O585,P585,Q585&amp;"W",R585),_xlfn.TEXTJOIN("-",TRUE,M585,N585,O585,P585,Q585&amp;"W",R585))</f>
        <v>Joint Pack-AL-Silver-None-5W-1</v>
      </c>
      <c r="T585" s="14" t="str">
        <f>IF(COUNTIF(Cycletime[Element Desc.],ProjectsDB[[#This Row],[Element Desc.]])&gt;0,"Found","Not Found")</f>
        <v>Found</v>
      </c>
    </row>
    <row r="586" spans="2:20" x14ac:dyDescent="0.25">
      <c r="B586" s="8" t="s">
        <v>1567</v>
      </c>
      <c r="C586" s="9" t="s">
        <v>1568</v>
      </c>
      <c r="D586" s="9" t="s">
        <v>1569</v>
      </c>
      <c r="E586" s="10">
        <v>1</v>
      </c>
      <c r="F586" s="9" t="s">
        <v>1356</v>
      </c>
      <c r="G586" s="9" t="s">
        <v>1544</v>
      </c>
      <c r="H586" s="11"/>
      <c r="I586" s="12">
        <v>370</v>
      </c>
      <c r="J586" s="12">
        <v>370</v>
      </c>
      <c r="K586" s="12">
        <v>300</v>
      </c>
      <c r="L586" s="12">
        <f t="array" ref="L586">IFERROR(LOOKUP(2^15,SEARCH({"40A","63A","80A","100A","125A","160A","200A","250A","400A","630A","800A","1000A","1250A","1600A","2000A","2500A","3200A","4000A","5000A","6300A"},UPPER(D586)),{40,63,80,100,125,160,200,250,400,630,800,1000,1250,1600,2000,2500,3200,4000,5000,6300}),0)</f>
        <v>2000</v>
      </c>
      <c r="M586" s="9" t="str">
        <f t="shared" si="46"/>
        <v>Offset Edge</v>
      </c>
      <c r="N586" s="9" t="str">
        <f t="shared" si="47"/>
        <v>AL</v>
      </c>
      <c r="O586" s="13" t="str">
        <f t="shared" si="48"/>
        <v>Silver</v>
      </c>
      <c r="P586" s="9" t="str">
        <f t="shared" si="49"/>
        <v>PET</v>
      </c>
      <c r="Q586" s="9" t="str">
        <f t="shared" si="50"/>
        <v>5</v>
      </c>
      <c r="R5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6" s="14" t="str">
        <f>IF(ProjectsDB[[#This Row],[Item Type]]="Straight Plug-In",_xlfn.TEXTJOIN("-",TRUE,M586&amp;"-"&amp;_xlfn.LET(_xlpm.txt,ProjectsDB[[#This Row],[Assembly]],_xlpm.pos,FIND("SP",_xlpm.txt),_xlpm.pre,LEFT(_xlpm.txt,_xlpm.pos-1),IF(RIGHT(_xlpm.pre,3)="123","3PL",IF(RIGHT(_xlpm.pre,2)="12","2PL",IF(RIGHT(_xlpm.pre,1)="1","1PL","3PL")))),N586,O586,P586,Q586&amp;"W",R586),_xlfn.TEXTJOIN("-",TRUE,M586,N586,O586,P586,Q586&amp;"W",R586))</f>
        <v>Offset Edge-AL-Silver-PET-5W-1</v>
      </c>
      <c r="T586" s="14" t="str">
        <f>IF(COUNTIF(Cycletime[Element Desc.],ProjectsDB[[#This Row],[Element Desc.]])&gt;0,"Found","Not Found")</f>
        <v>Found</v>
      </c>
    </row>
    <row r="587" spans="2:20" x14ac:dyDescent="0.25">
      <c r="B587" s="8" t="s">
        <v>1570</v>
      </c>
      <c r="C587" s="9" t="s">
        <v>1571</v>
      </c>
      <c r="D587" s="9" t="s">
        <v>1572</v>
      </c>
      <c r="E587" s="10">
        <v>1</v>
      </c>
      <c r="F587" s="9" t="s">
        <v>1356</v>
      </c>
      <c r="G587" s="9" t="s">
        <v>1544</v>
      </c>
      <c r="H587" s="11"/>
      <c r="I587" s="12">
        <v>1365</v>
      </c>
      <c r="J587" s="12"/>
      <c r="K587" s="12"/>
      <c r="L587" s="12">
        <f t="array" ref="L587">IFERROR(LOOKUP(2^15,SEARCH({"40A","63A","80A","100A","125A","160A","200A","250A","400A","630A","800A","1000A","1250A","1600A","2000A","2500A","3200A","4000A","5000A","6300A"},UPPER(D587)),{40,63,80,100,125,160,200,250,400,630,800,1000,1250,1600,2000,2500,3200,4000,5000,6300}),0)</f>
        <v>2000</v>
      </c>
      <c r="M587" s="9" t="str">
        <f t="shared" si="46"/>
        <v>Straight Feeder</v>
      </c>
      <c r="N587" s="9" t="str">
        <f t="shared" si="47"/>
        <v>AL</v>
      </c>
      <c r="O587" s="13" t="str">
        <f t="shared" si="48"/>
        <v>Silver</v>
      </c>
      <c r="P587" s="9" t="str">
        <f t="shared" si="49"/>
        <v>PET</v>
      </c>
      <c r="Q587" s="9" t="str">
        <f t="shared" si="50"/>
        <v>5</v>
      </c>
      <c r="R5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7" s="14" t="str">
        <f>IF(ProjectsDB[[#This Row],[Item Type]]="Straight Plug-In",_xlfn.TEXTJOIN("-",TRUE,M587&amp;"-"&amp;_xlfn.LET(_xlpm.txt,ProjectsDB[[#This Row],[Assembly]],_xlpm.pos,FIND("SP",_xlpm.txt),_xlpm.pre,LEFT(_xlpm.txt,_xlpm.pos-1),IF(RIGHT(_xlpm.pre,3)="123","3PL",IF(RIGHT(_xlpm.pre,2)="12","2PL",IF(RIGHT(_xlpm.pre,1)="1","1PL","3PL")))),N587,O587,P587,Q587&amp;"W",R587),_xlfn.TEXTJOIN("-",TRUE,M587,N587,O587,P587,Q587&amp;"W",R587))</f>
        <v>Straight Feeder-AL-Silver-PET-5W-1</v>
      </c>
      <c r="T587" s="14" t="str">
        <f>IF(COUNTIF(Cycletime[Element Desc.],ProjectsDB[[#This Row],[Element Desc.]])&gt;0,"Found","Not Found")</f>
        <v>Found</v>
      </c>
    </row>
    <row r="588" spans="2:20" x14ac:dyDescent="0.25">
      <c r="B588" s="8" t="s">
        <v>1573</v>
      </c>
      <c r="C588" s="9" t="s">
        <v>1574</v>
      </c>
      <c r="D588" s="9" t="s">
        <v>1575</v>
      </c>
      <c r="E588" s="10">
        <v>1</v>
      </c>
      <c r="F588" s="9" t="s">
        <v>1356</v>
      </c>
      <c r="G588" s="9" t="s">
        <v>1505</v>
      </c>
      <c r="H588" s="11"/>
      <c r="I588" s="12">
        <v>420</v>
      </c>
      <c r="J588" s="12">
        <v>298</v>
      </c>
      <c r="K588" s="12">
        <v>355</v>
      </c>
      <c r="L588" s="12">
        <f t="array" ref="L588">IFERROR(LOOKUP(2^15,SEARCH({"40A","63A","80A","100A","125A","160A","200A","250A","400A","630A","800A","1000A","1250A","1600A","2000A","2500A","3200A","4000A","5000A","6300A"},UPPER(D588)),{40,63,80,100,125,160,200,250,400,630,800,1000,1250,1600,2000,2500,3200,4000,5000,6300}),0)</f>
        <v>800</v>
      </c>
      <c r="M588" s="9" t="str">
        <f t="shared" si="46"/>
        <v>T-Section</v>
      </c>
      <c r="N588" s="9" t="str">
        <f t="shared" si="47"/>
        <v>AL</v>
      </c>
      <c r="O588" s="13" t="str">
        <f t="shared" si="48"/>
        <v>Silver</v>
      </c>
      <c r="P588" s="9" t="str">
        <f t="shared" si="49"/>
        <v>PET</v>
      </c>
      <c r="Q588" s="9" t="str">
        <f t="shared" si="50"/>
        <v>5</v>
      </c>
      <c r="R5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8" s="14" t="str">
        <f>IF(ProjectsDB[[#This Row],[Item Type]]="Straight Plug-In",_xlfn.TEXTJOIN("-",TRUE,M588&amp;"-"&amp;_xlfn.LET(_xlpm.txt,ProjectsDB[[#This Row],[Assembly]],_xlpm.pos,FIND("SP",_xlpm.txt),_xlpm.pre,LEFT(_xlpm.txt,_xlpm.pos-1),IF(RIGHT(_xlpm.pre,3)="123","3PL",IF(RIGHT(_xlpm.pre,2)="12","2PL",IF(RIGHT(_xlpm.pre,1)="1","1PL","3PL")))),N588,O588,P588,Q588&amp;"W",R588),_xlfn.TEXTJOIN("-",TRUE,M588,N588,O588,P588,Q588&amp;"W",R588))</f>
        <v>T-Section-AL-Silver-PET-5W-1</v>
      </c>
      <c r="T588" s="14" t="str">
        <f>IF(COUNTIF(Cycletime[Element Desc.],ProjectsDB[[#This Row],[Element Desc.]])&gt;0,"Found","Not Found")</f>
        <v>Found</v>
      </c>
    </row>
    <row r="589" spans="2:20" x14ac:dyDescent="0.25">
      <c r="B589" s="8" t="s">
        <v>1576</v>
      </c>
      <c r="C589" s="9" t="s">
        <v>1441</v>
      </c>
      <c r="D589" s="9" t="s">
        <v>1442</v>
      </c>
      <c r="E589" s="10">
        <v>1</v>
      </c>
      <c r="F589" s="9" t="s">
        <v>1356</v>
      </c>
      <c r="G589" s="9" t="s">
        <v>1577</v>
      </c>
      <c r="H589" s="11"/>
      <c r="I589" s="12">
        <v>370</v>
      </c>
      <c r="J589" s="12">
        <v>370</v>
      </c>
      <c r="K589" s="12"/>
      <c r="L589" s="12">
        <f t="array" ref="L589">IFERROR(LOOKUP(2^15,SEARCH({"40A","63A","80A","100A","125A","160A","200A","250A","400A","630A","800A","1000A","1250A","1600A","2000A","2500A","3200A","4000A","5000A","6300A"},UPPER(D589)),{40,63,80,100,125,160,200,250,400,630,800,1000,1250,1600,2000,2500,3200,4000,5000,6300}),0)</f>
        <v>2000</v>
      </c>
      <c r="M589" s="9" t="str">
        <f t="shared" si="46"/>
        <v>Elbow Edge</v>
      </c>
      <c r="N589" s="9" t="str">
        <f t="shared" si="47"/>
        <v>AL</v>
      </c>
      <c r="O589" s="13" t="str">
        <f t="shared" si="48"/>
        <v>Silver</v>
      </c>
      <c r="P589" s="9" t="str">
        <f t="shared" si="49"/>
        <v>PET</v>
      </c>
      <c r="Q589" s="9" t="str">
        <f t="shared" si="50"/>
        <v>5</v>
      </c>
      <c r="R5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9" s="14" t="str">
        <f>IF(ProjectsDB[[#This Row],[Item Type]]="Straight Plug-In",_xlfn.TEXTJOIN("-",TRUE,M589&amp;"-"&amp;_xlfn.LET(_xlpm.txt,ProjectsDB[[#This Row],[Assembly]],_xlpm.pos,FIND("SP",_xlpm.txt),_xlpm.pre,LEFT(_xlpm.txt,_xlpm.pos-1),IF(RIGHT(_xlpm.pre,3)="123","3PL",IF(RIGHT(_xlpm.pre,2)="12","2PL",IF(RIGHT(_xlpm.pre,1)="1","1PL","3PL")))),N589,O589,P589,Q589&amp;"W",R589),_xlfn.TEXTJOIN("-",TRUE,M589,N589,O589,P589,Q589&amp;"W",R589))</f>
        <v>Elbow Edge-AL-Silver-PET-5W-1</v>
      </c>
      <c r="T589" s="14" t="str">
        <f>IF(COUNTIF(Cycletime[Element Desc.],ProjectsDB[[#This Row],[Element Desc.]])&gt;0,"Found","Not Found")</f>
        <v>Found</v>
      </c>
    </row>
    <row r="590" spans="2:20" x14ac:dyDescent="0.25">
      <c r="B590" s="8" t="s">
        <v>1578</v>
      </c>
      <c r="C590" s="9" t="s">
        <v>1579</v>
      </c>
      <c r="D590" s="9" t="s">
        <v>1580</v>
      </c>
      <c r="E590" s="10">
        <v>1</v>
      </c>
      <c r="F590" s="9" t="s">
        <v>1356</v>
      </c>
      <c r="G590" s="9" t="s">
        <v>1577</v>
      </c>
      <c r="H590" s="11"/>
      <c r="I590" s="12">
        <v>580</v>
      </c>
      <c r="J590" s="12"/>
      <c r="K590" s="12"/>
      <c r="L590" s="12">
        <f t="array" ref="L590">IFERROR(LOOKUP(2^15,SEARCH({"40A","63A","80A","100A","125A","160A","200A","250A","400A","630A","800A","1000A","1250A","1600A","2000A","2500A","3200A","4000A","5000A","6300A"},UPPER(D590)),{40,63,80,100,125,160,200,250,400,630,800,1000,1250,1600,2000,2500,3200,4000,5000,6300}),0)</f>
        <v>2000</v>
      </c>
      <c r="M590" s="9" t="str">
        <f t="shared" si="46"/>
        <v>Straight Feeder</v>
      </c>
      <c r="N590" s="9" t="str">
        <f t="shared" si="47"/>
        <v>AL</v>
      </c>
      <c r="O590" s="13" t="str">
        <f t="shared" si="48"/>
        <v>Silver</v>
      </c>
      <c r="P590" s="9" t="str">
        <f t="shared" si="49"/>
        <v>PET</v>
      </c>
      <c r="Q590" s="9" t="str">
        <f t="shared" si="50"/>
        <v>5</v>
      </c>
      <c r="R5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0" s="14" t="str">
        <f>IF(ProjectsDB[[#This Row],[Item Type]]="Straight Plug-In",_xlfn.TEXTJOIN("-",TRUE,M590&amp;"-"&amp;_xlfn.LET(_xlpm.txt,ProjectsDB[[#This Row],[Assembly]],_xlpm.pos,FIND("SP",_xlpm.txt),_xlpm.pre,LEFT(_xlpm.txt,_xlpm.pos-1),IF(RIGHT(_xlpm.pre,3)="123","3PL",IF(RIGHT(_xlpm.pre,2)="12","2PL",IF(RIGHT(_xlpm.pre,1)="1","1PL","3PL")))),N590,O590,P590,Q590&amp;"W",R590),_xlfn.TEXTJOIN("-",TRUE,M590,N590,O590,P590,Q590&amp;"W",R590))</f>
        <v>Straight Feeder-AL-Silver-PET-5W-1</v>
      </c>
      <c r="T590" s="14" t="str">
        <f>IF(COUNTIF(Cycletime[Element Desc.],ProjectsDB[[#This Row],[Element Desc.]])&gt;0,"Found","Not Found")</f>
        <v>Found</v>
      </c>
    </row>
    <row r="591" spans="2:20" x14ac:dyDescent="0.25">
      <c r="B591" s="8" t="s">
        <v>1581</v>
      </c>
      <c r="C591" s="9" t="s">
        <v>1367</v>
      </c>
      <c r="D591" s="9" t="s">
        <v>1368</v>
      </c>
      <c r="E591" s="10">
        <v>2</v>
      </c>
      <c r="F591" s="9" t="s">
        <v>1356</v>
      </c>
      <c r="G591" s="9" t="s">
        <v>1577</v>
      </c>
      <c r="H591" s="11"/>
      <c r="I591" s="12"/>
      <c r="J591" s="12"/>
      <c r="K591" s="12"/>
      <c r="L591" s="12">
        <f t="array" ref="L591">IFERROR(LOOKUP(2^15,SEARCH({"40A","63A","80A","100A","125A","160A","200A","250A","400A","630A","800A","1000A","1250A","1600A","2000A","2500A","3200A","4000A","5000A","6300A"},UPPER(D591)),{40,63,80,100,125,160,200,250,400,630,800,1000,1250,1600,2000,2500,3200,4000,5000,6300}),0)</f>
        <v>2000</v>
      </c>
      <c r="M591" s="9" t="str">
        <f t="shared" si="46"/>
        <v>Joint Pack</v>
      </c>
      <c r="N591" s="9" t="str">
        <f t="shared" si="47"/>
        <v>AL</v>
      </c>
      <c r="O591" s="13" t="str">
        <f t="shared" si="48"/>
        <v>Silver</v>
      </c>
      <c r="P591" s="9" t="str">
        <f t="shared" si="49"/>
        <v>None</v>
      </c>
      <c r="Q591" s="9" t="str">
        <f t="shared" si="50"/>
        <v>5</v>
      </c>
      <c r="R5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1" s="14" t="str">
        <f>IF(ProjectsDB[[#This Row],[Item Type]]="Straight Plug-In",_xlfn.TEXTJOIN("-",TRUE,M591&amp;"-"&amp;_xlfn.LET(_xlpm.txt,ProjectsDB[[#This Row],[Assembly]],_xlpm.pos,FIND("SP",_xlpm.txt),_xlpm.pre,LEFT(_xlpm.txt,_xlpm.pos-1),IF(RIGHT(_xlpm.pre,3)="123","3PL",IF(RIGHT(_xlpm.pre,2)="12","2PL",IF(RIGHT(_xlpm.pre,1)="1","1PL","3PL")))),N591,O591,P591,Q591&amp;"W",R591),_xlfn.TEXTJOIN("-",TRUE,M591,N591,O591,P591,Q591&amp;"W",R591))</f>
        <v>Joint Pack-AL-Silver-None-5W-1</v>
      </c>
      <c r="T591" s="14" t="str">
        <f>IF(COUNTIF(Cycletime[Element Desc.],ProjectsDB[[#This Row],[Element Desc.]])&gt;0,"Found","Not Found")</f>
        <v>Found</v>
      </c>
    </row>
    <row r="592" spans="2:20" x14ac:dyDescent="0.25">
      <c r="B592" s="8" t="s">
        <v>1582</v>
      </c>
      <c r="C592" s="9" t="s">
        <v>1583</v>
      </c>
      <c r="D592" s="9" t="s">
        <v>1584</v>
      </c>
      <c r="E592" s="10">
        <v>1</v>
      </c>
      <c r="F592" s="9" t="s">
        <v>1356</v>
      </c>
      <c r="G592" s="9" t="s">
        <v>1577</v>
      </c>
      <c r="H592" s="11"/>
      <c r="I592" s="12">
        <v>540</v>
      </c>
      <c r="J592" s="12">
        <v>340</v>
      </c>
      <c r="K592" s="12"/>
      <c r="L592" s="12">
        <f t="array" ref="L592">IFERROR(LOOKUP(2^15,SEARCH({"40A","63A","80A","100A","125A","160A","200A","250A","400A","630A","800A","1000A","1250A","1600A","2000A","2500A","3200A","4000A","5000A","6300A"},UPPER(D592)),{40,63,80,100,125,160,200,250,400,630,800,1000,1250,1600,2000,2500,3200,4000,5000,6300}),0)</f>
        <v>2000</v>
      </c>
      <c r="M592" s="9" t="str">
        <f t="shared" si="46"/>
        <v>Elbow Edge</v>
      </c>
      <c r="N592" s="9" t="str">
        <f t="shared" si="47"/>
        <v>AL</v>
      </c>
      <c r="O592" s="13" t="str">
        <f t="shared" si="48"/>
        <v>Silver</v>
      </c>
      <c r="P592" s="9" t="str">
        <f t="shared" si="49"/>
        <v>PET</v>
      </c>
      <c r="Q592" s="9" t="str">
        <f t="shared" si="50"/>
        <v>5</v>
      </c>
      <c r="R5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2" s="14" t="str">
        <f>IF(ProjectsDB[[#This Row],[Item Type]]="Straight Plug-In",_xlfn.TEXTJOIN("-",TRUE,M592&amp;"-"&amp;_xlfn.LET(_xlpm.txt,ProjectsDB[[#This Row],[Assembly]],_xlpm.pos,FIND("SP",_xlpm.txt),_xlpm.pre,LEFT(_xlpm.txt,_xlpm.pos-1),IF(RIGHT(_xlpm.pre,3)="123","3PL",IF(RIGHT(_xlpm.pre,2)="12","2PL",IF(RIGHT(_xlpm.pre,1)="1","1PL","3PL")))),N592,O592,P592,Q592&amp;"W",R592),_xlfn.TEXTJOIN("-",TRUE,M592,N592,O592,P592,Q592&amp;"W",R592))</f>
        <v>Elbow Edge-AL-Silver-PET-5W-1</v>
      </c>
      <c r="T592" s="14" t="str">
        <f>IF(COUNTIF(Cycletime[Element Desc.],ProjectsDB[[#This Row],[Element Desc.]])&gt;0,"Found","Not Found")</f>
        <v>Found</v>
      </c>
    </row>
    <row r="593" spans="2:20" x14ac:dyDescent="0.25">
      <c r="B593" s="8" t="s">
        <v>1585</v>
      </c>
      <c r="C593" s="9" t="s">
        <v>1367</v>
      </c>
      <c r="D593" s="9" t="s">
        <v>1368</v>
      </c>
      <c r="E593" s="10">
        <v>1</v>
      </c>
      <c r="F593" s="9" t="s">
        <v>1356</v>
      </c>
      <c r="G593" s="9" t="s">
        <v>1577</v>
      </c>
      <c r="H593" s="11"/>
      <c r="I593" s="12"/>
      <c r="J593" s="12"/>
      <c r="K593" s="12"/>
      <c r="L593" s="12">
        <f t="array" ref="L593">IFERROR(LOOKUP(2^15,SEARCH({"40A","63A","80A","100A","125A","160A","200A","250A","400A","630A","800A","1000A","1250A","1600A","2000A","2500A","3200A","4000A","5000A","6300A"},UPPER(D593)),{40,63,80,100,125,160,200,250,400,630,800,1000,1250,1600,2000,2500,3200,4000,5000,6300}),0)</f>
        <v>2000</v>
      </c>
      <c r="M593" s="9" t="str">
        <f t="shared" si="46"/>
        <v>Joint Pack</v>
      </c>
      <c r="N593" s="9" t="str">
        <f t="shared" si="47"/>
        <v>AL</v>
      </c>
      <c r="O593" s="13" t="str">
        <f t="shared" si="48"/>
        <v>Silver</v>
      </c>
      <c r="P593" s="9" t="str">
        <f t="shared" si="49"/>
        <v>None</v>
      </c>
      <c r="Q593" s="9" t="str">
        <f t="shared" si="50"/>
        <v>5</v>
      </c>
      <c r="R5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3" s="14" t="str">
        <f>IF(ProjectsDB[[#This Row],[Item Type]]="Straight Plug-In",_xlfn.TEXTJOIN("-",TRUE,M593&amp;"-"&amp;_xlfn.LET(_xlpm.txt,ProjectsDB[[#This Row],[Assembly]],_xlpm.pos,FIND("SP",_xlpm.txt),_xlpm.pre,LEFT(_xlpm.txt,_xlpm.pos-1),IF(RIGHT(_xlpm.pre,3)="123","3PL",IF(RIGHT(_xlpm.pre,2)="12","2PL",IF(RIGHT(_xlpm.pre,1)="1","1PL","3PL")))),N593,O593,P593,Q593&amp;"W",R593),_xlfn.TEXTJOIN("-",TRUE,M593,N593,O593,P593,Q593&amp;"W",R593))</f>
        <v>Joint Pack-AL-Silver-None-5W-1</v>
      </c>
      <c r="T593" s="14" t="str">
        <f>IF(COUNTIF(Cycletime[Element Desc.],ProjectsDB[[#This Row],[Element Desc.]])&gt;0,"Found","Not Found")</f>
        <v>Found</v>
      </c>
    </row>
    <row r="594" spans="2:20" x14ac:dyDescent="0.25">
      <c r="B594" s="8" t="s">
        <v>1586</v>
      </c>
      <c r="C594" s="9" t="s">
        <v>1367</v>
      </c>
      <c r="D594" s="9" t="s">
        <v>1368</v>
      </c>
      <c r="E594" s="10">
        <v>3</v>
      </c>
      <c r="F594" s="9" t="s">
        <v>1356</v>
      </c>
      <c r="G594" s="9" t="s">
        <v>1587</v>
      </c>
      <c r="H594" s="11"/>
      <c r="I594" s="12"/>
      <c r="J594" s="12"/>
      <c r="K594" s="12"/>
      <c r="L594" s="12">
        <f t="array" ref="L594">IFERROR(LOOKUP(2^15,SEARCH({"40A","63A","80A","100A","125A","160A","200A","250A","400A","630A","800A","1000A","1250A","1600A","2000A","2500A","3200A","4000A","5000A","6300A"},UPPER(D594)),{40,63,80,100,125,160,200,250,400,630,800,1000,1250,1600,2000,2500,3200,4000,5000,6300}),0)</f>
        <v>2000</v>
      </c>
      <c r="M594" s="9" t="str">
        <f t="shared" si="46"/>
        <v>Joint Pack</v>
      </c>
      <c r="N594" s="9" t="str">
        <f t="shared" si="47"/>
        <v>AL</v>
      </c>
      <c r="O594" s="13" t="str">
        <f t="shared" si="48"/>
        <v>Silver</v>
      </c>
      <c r="P594" s="9" t="str">
        <f t="shared" si="49"/>
        <v>None</v>
      </c>
      <c r="Q594" s="9" t="str">
        <f t="shared" si="50"/>
        <v>5</v>
      </c>
      <c r="R5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4" s="14" t="str">
        <f>IF(ProjectsDB[[#This Row],[Item Type]]="Straight Plug-In",_xlfn.TEXTJOIN("-",TRUE,M594&amp;"-"&amp;_xlfn.LET(_xlpm.txt,ProjectsDB[[#This Row],[Assembly]],_xlpm.pos,FIND("SP",_xlpm.txt),_xlpm.pre,LEFT(_xlpm.txt,_xlpm.pos-1),IF(RIGHT(_xlpm.pre,3)="123","3PL",IF(RIGHT(_xlpm.pre,2)="12","2PL",IF(RIGHT(_xlpm.pre,1)="1","1PL","3PL")))),N594,O594,P594,Q594&amp;"W",R594),_xlfn.TEXTJOIN("-",TRUE,M594,N594,O594,P594,Q594&amp;"W",R594))</f>
        <v>Joint Pack-AL-Silver-None-5W-1</v>
      </c>
      <c r="T594" s="14" t="str">
        <f>IF(COUNTIF(Cycletime[Element Desc.],ProjectsDB[[#This Row],[Element Desc.]])&gt;0,"Found","Not Found")</f>
        <v>Found</v>
      </c>
    </row>
    <row r="595" spans="2:20" x14ac:dyDescent="0.25">
      <c r="B595" s="8" t="s">
        <v>1588</v>
      </c>
      <c r="C595" s="9" t="s">
        <v>1589</v>
      </c>
      <c r="D595" s="9" t="s">
        <v>1590</v>
      </c>
      <c r="E595" s="10">
        <v>1</v>
      </c>
      <c r="F595" s="9" t="s">
        <v>1356</v>
      </c>
      <c r="G595" s="9" t="s">
        <v>1591</v>
      </c>
      <c r="H595" s="11"/>
      <c r="I595" s="12"/>
      <c r="J595" s="12"/>
      <c r="K595" s="12"/>
      <c r="L595" s="12">
        <f t="array" ref="L595">IFERROR(LOOKUP(2^15,SEARCH({"40A","63A","80A","100A","125A","160A","200A","250A","400A","630A","800A","1000A","1250A","1600A","2000A","2500A","3200A","4000A","5000A","6300A"},UPPER(D595)),{40,63,80,100,125,160,200,250,400,630,800,1000,1250,1600,2000,2500,3200,4000,5000,6300}),0)</f>
        <v>2000</v>
      </c>
      <c r="M595" s="9" t="str">
        <f t="shared" si="46"/>
        <v>Offset Edge</v>
      </c>
      <c r="N595" s="9" t="str">
        <f t="shared" si="47"/>
        <v>AL</v>
      </c>
      <c r="O595" s="13" t="str">
        <f t="shared" si="48"/>
        <v>Silver</v>
      </c>
      <c r="P595" s="9" t="str">
        <f t="shared" si="49"/>
        <v>PET</v>
      </c>
      <c r="Q595" s="9" t="str">
        <f t="shared" si="50"/>
        <v>5</v>
      </c>
      <c r="R5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5" s="14" t="str">
        <f>IF(ProjectsDB[[#This Row],[Item Type]]="Straight Plug-In",_xlfn.TEXTJOIN("-",TRUE,M595&amp;"-"&amp;_xlfn.LET(_xlpm.txt,ProjectsDB[[#This Row],[Assembly]],_xlpm.pos,FIND("SP",_xlpm.txt),_xlpm.pre,LEFT(_xlpm.txt,_xlpm.pos-1),IF(RIGHT(_xlpm.pre,3)="123","3PL",IF(RIGHT(_xlpm.pre,2)="12","2PL",IF(RIGHT(_xlpm.pre,1)="1","1PL","3PL")))),N595,O595,P595,Q595&amp;"W",R595),_xlfn.TEXTJOIN("-",TRUE,M595,N595,O595,P595,Q595&amp;"W",R595))</f>
        <v>Offset Edge-AL-Silver-PET-5W-1</v>
      </c>
      <c r="T595" s="14" t="str">
        <f>IF(COUNTIF(Cycletime[Element Desc.],ProjectsDB[[#This Row],[Element Desc.]])&gt;0,"Found","Not Found")</f>
        <v>Found</v>
      </c>
    </row>
    <row r="596" spans="2:20" x14ac:dyDescent="0.25">
      <c r="B596" s="8" t="s">
        <v>1592</v>
      </c>
      <c r="C596" s="9" t="s">
        <v>1593</v>
      </c>
      <c r="D596" s="9" t="s">
        <v>1594</v>
      </c>
      <c r="E596" s="10">
        <v>1</v>
      </c>
      <c r="F596" s="9" t="s">
        <v>1595</v>
      </c>
      <c r="G596" s="9" t="s">
        <v>1596</v>
      </c>
      <c r="H596" s="11"/>
      <c r="I596" s="12"/>
      <c r="J596" s="12"/>
      <c r="K596" s="12"/>
      <c r="L596" s="12">
        <f t="array" ref="L596">IFERROR(LOOKUP(2^15,SEARCH({"40A","63A","80A","100A","125A","160A","200A","250A","400A","630A","800A","1000A","1250A","1600A","2000A","2500A","3200A","4000A","5000A","6300A"},UPPER(D596)),{40,63,80,100,125,160,200,250,400,630,800,1000,1250,1600,2000,2500,3200,4000,5000,6300}),0)</f>
        <v>1000</v>
      </c>
      <c r="M596" s="9" t="str">
        <f t="shared" si="46"/>
        <v>Cable Box</v>
      </c>
      <c r="N596" s="9" t="str">
        <f t="shared" si="47"/>
        <v>AL</v>
      </c>
      <c r="O596" s="13" t="str">
        <f t="shared" si="48"/>
        <v>Silver</v>
      </c>
      <c r="P596" s="9" t="str">
        <f t="shared" si="49"/>
        <v>Epoxy</v>
      </c>
      <c r="Q596" s="9" t="str">
        <f t="shared" si="50"/>
        <v>5</v>
      </c>
      <c r="R5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6" s="14" t="str">
        <f>IF(ProjectsDB[[#This Row],[Item Type]]="Straight Plug-In",_xlfn.TEXTJOIN("-",TRUE,M596&amp;"-"&amp;_xlfn.LET(_xlpm.txt,ProjectsDB[[#This Row],[Assembly]],_xlpm.pos,FIND("SP",_xlpm.txt),_xlpm.pre,LEFT(_xlpm.txt,_xlpm.pos-1),IF(RIGHT(_xlpm.pre,3)="123","3PL",IF(RIGHT(_xlpm.pre,2)="12","2PL",IF(RIGHT(_xlpm.pre,1)="1","1PL","3PL")))),N596,O596,P596,Q596&amp;"W",R596),_xlfn.TEXTJOIN("-",TRUE,M596,N596,O596,P596,Q596&amp;"W",R596))</f>
        <v>Cable Box-AL-Silver-Epoxy-5W-1</v>
      </c>
      <c r="T596" s="14" t="str">
        <f>IF(COUNTIF(Cycletime[Element Desc.],ProjectsDB[[#This Row],[Element Desc.]])&gt;0,"Found","Not Found")</f>
        <v>Found</v>
      </c>
    </row>
    <row r="597" spans="2:20" x14ac:dyDescent="0.25">
      <c r="B597" s="8" t="s">
        <v>1597</v>
      </c>
      <c r="C597" s="9" t="s">
        <v>1593</v>
      </c>
      <c r="D597" s="9" t="s">
        <v>1594</v>
      </c>
      <c r="E597" s="10">
        <v>1</v>
      </c>
      <c r="F597" s="9" t="s">
        <v>1595</v>
      </c>
      <c r="G597" s="9" t="s">
        <v>1596</v>
      </c>
      <c r="H597" s="11"/>
      <c r="I597" s="12"/>
      <c r="J597" s="12"/>
      <c r="K597" s="12"/>
      <c r="L597" s="12">
        <f t="array" ref="L597">IFERROR(LOOKUP(2^15,SEARCH({"40A","63A","80A","100A","125A","160A","200A","250A","400A","630A","800A","1000A","1250A","1600A","2000A","2500A","3200A","4000A","5000A","6300A"},UPPER(D597)),{40,63,80,100,125,160,200,250,400,630,800,1000,1250,1600,2000,2500,3200,4000,5000,6300}),0)</f>
        <v>1000</v>
      </c>
      <c r="M597" s="9" t="str">
        <f t="shared" si="46"/>
        <v>Cable Box</v>
      </c>
      <c r="N597" s="9" t="str">
        <f t="shared" si="47"/>
        <v>AL</v>
      </c>
      <c r="O597" s="13" t="str">
        <f t="shared" si="48"/>
        <v>Silver</v>
      </c>
      <c r="P597" s="9" t="str">
        <f t="shared" si="49"/>
        <v>Epoxy</v>
      </c>
      <c r="Q597" s="9" t="str">
        <f t="shared" si="50"/>
        <v>5</v>
      </c>
      <c r="R5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7" s="14" t="str">
        <f>IF(ProjectsDB[[#This Row],[Item Type]]="Straight Plug-In",_xlfn.TEXTJOIN("-",TRUE,M597&amp;"-"&amp;_xlfn.LET(_xlpm.txt,ProjectsDB[[#This Row],[Assembly]],_xlpm.pos,FIND("SP",_xlpm.txt),_xlpm.pre,LEFT(_xlpm.txt,_xlpm.pos-1),IF(RIGHT(_xlpm.pre,3)="123","3PL",IF(RIGHT(_xlpm.pre,2)="12","2PL",IF(RIGHT(_xlpm.pre,1)="1","1PL","3PL")))),N597,O597,P597,Q597&amp;"W",R597),_xlfn.TEXTJOIN("-",TRUE,M597,N597,O597,P597,Q597&amp;"W",R597))</f>
        <v>Cable Box-AL-Silver-Epoxy-5W-1</v>
      </c>
      <c r="T597" s="14" t="str">
        <f>IF(COUNTIF(Cycletime[Element Desc.],ProjectsDB[[#This Row],[Element Desc.]])&gt;0,"Found","Not Found")</f>
        <v>Found</v>
      </c>
    </row>
    <row r="598" spans="2:20" x14ac:dyDescent="0.25">
      <c r="B598" s="8" t="s">
        <v>1598</v>
      </c>
      <c r="C598" s="9" t="s">
        <v>1599</v>
      </c>
      <c r="D598" s="9" t="s">
        <v>1600</v>
      </c>
      <c r="E598" s="10">
        <v>1</v>
      </c>
      <c r="F598" s="9" t="s">
        <v>1595</v>
      </c>
      <c r="G598" s="9" t="s">
        <v>1596</v>
      </c>
      <c r="H598" s="11"/>
      <c r="I598" s="12">
        <v>1400</v>
      </c>
      <c r="J598" s="12"/>
      <c r="K598" s="12"/>
      <c r="L598" s="12">
        <f t="array" ref="L598">IFERROR(LOOKUP(2^15,SEARCH({"40A","63A","80A","100A","125A","160A","200A","250A","400A","630A","800A","1000A","1250A","1600A","2000A","2500A","3200A","4000A","5000A","6300A"},UPPER(D598)),{40,63,80,100,125,160,200,250,400,630,800,1000,1250,1600,2000,2500,3200,4000,5000,6300}),0)</f>
        <v>1000</v>
      </c>
      <c r="M598" s="9" t="str">
        <f t="shared" si="46"/>
        <v>Straight Feeder</v>
      </c>
      <c r="N598" s="9" t="str">
        <f t="shared" si="47"/>
        <v>AL</v>
      </c>
      <c r="O598" s="13" t="str">
        <f t="shared" si="48"/>
        <v>Silver</v>
      </c>
      <c r="P598" s="9" t="str">
        <f t="shared" si="49"/>
        <v>Epoxy</v>
      </c>
      <c r="Q598" s="9" t="str">
        <f t="shared" si="50"/>
        <v>5</v>
      </c>
      <c r="R5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8" s="14" t="str">
        <f>IF(ProjectsDB[[#This Row],[Item Type]]="Straight Plug-In",_xlfn.TEXTJOIN("-",TRUE,M598&amp;"-"&amp;_xlfn.LET(_xlpm.txt,ProjectsDB[[#This Row],[Assembly]],_xlpm.pos,FIND("SP",_xlpm.txt),_xlpm.pre,LEFT(_xlpm.txt,_xlpm.pos-1),IF(RIGHT(_xlpm.pre,3)="123","3PL",IF(RIGHT(_xlpm.pre,2)="12","2PL",IF(RIGHT(_xlpm.pre,1)="1","1PL","3PL")))),N598,O598,P598,Q598&amp;"W",R598),_xlfn.TEXTJOIN("-",TRUE,M598,N598,O598,P598,Q598&amp;"W",R598))</f>
        <v>Straight Feeder-AL-Silver-Epoxy-5W-1</v>
      </c>
      <c r="T598" s="14" t="str">
        <f>IF(COUNTIF(Cycletime[Element Desc.],ProjectsDB[[#This Row],[Element Desc.]])&gt;0,"Found","Not Found")</f>
        <v>Found</v>
      </c>
    </row>
    <row r="599" spans="2:20" x14ac:dyDescent="0.25">
      <c r="B599" s="8" t="s">
        <v>1601</v>
      </c>
      <c r="C599" s="9" t="s">
        <v>1599</v>
      </c>
      <c r="D599" s="9" t="s">
        <v>1600</v>
      </c>
      <c r="E599" s="10">
        <v>1</v>
      </c>
      <c r="F599" s="9" t="s">
        <v>1595</v>
      </c>
      <c r="G599" s="9" t="s">
        <v>1596</v>
      </c>
      <c r="H599" s="11"/>
      <c r="I599" s="12">
        <v>1400</v>
      </c>
      <c r="J599" s="12"/>
      <c r="K599" s="12"/>
      <c r="L599" s="12">
        <f t="array" ref="L599">IFERROR(LOOKUP(2^15,SEARCH({"40A","63A","80A","100A","125A","160A","200A","250A","400A","630A","800A","1000A","1250A","1600A","2000A","2500A","3200A","4000A","5000A","6300A"},UPPER(D599)),{40,63,80,100,125,160,200,250,400,630,800,1000,1250,1600,2000,2500,3200,4000,5000,6300}),0)</f>
        <v>1000</v>
      </c>
      <c r="M599" s="9" t="str">
        <f t="shared" si="46"/>
        <v>Straight Feeder</v>
      </c>
      <c r="N599" s="9" t="str">
        <f t="shared" si="47"/>
        <v>AL</v>
      </c>
      <c r="O599" s="13" t="str">
        <f t="shared" si="48"/>
        <v>Silver</v>
      </c>
      <c r="P599" s="9" t="str">
        <f t="shared" si="49"/>
        <v>Epoxy</v>
      </c>
      <c r="Q599" s="9" t="str">
        <f t="shared" si="50"/>
        <v>5</v>
      </c>
      <c r="R5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9" s="14" t="str">
        <f>IF(ProjectsDB[[#This Row],[Item Type]]="Straight Plug-In",_xlfn.TEXTJOIN("-",TRUE,M599&amp;"-"&amp;_xlfn.LET(_xlpm.txt,ProjectsDB[[#This Row],[Assembly]],_xlpm.pos,FIND("SP",_xlpm.txt),_xlpm.pre,LEFT(_xlpm.txt,_xlpm.pos-1),IF(RIGHT(_xlpm.pre,3)="123","3PL",IF(RIGHT(_xlpm.pre,2)="12","2PL",IF(RIGHT(_xlpm.pre,1)="1","1PL","3PL")))),N599,O599,P599,Q599&amp;"W",R599),_xlfn.TEXTJOIN("-",TRUE,M599,N599,O599,P599,Q599&amp;"W",R599))</f>
        <v>Straight Feeder-AL-Silver-Epoxy-5W-1</v>
      </c>
      <c r="T599" s="14" t="str">
        <f>IF(COUNTIF(Cycletime[Element Desc.],ProjectsDB[[#This Row],[Element Desc.]])&gt;0,"Found","Not Found")</f>
        <v>Found</v>
      </c>
    </row>
    <row r="600" spans="2:20" x14ac:dyDescent="0.25">
      <c r="B600" s="8" t="s">
        <v>1602</v>
      </c>
      <c r="C600" s="9" t="s">
        <v>453</v>
      </c>
      <c r="D600" s="9" t="s">
        <v>454</v>
      </c>
      <c r="E600" s="10">
        <v>4</v>
      </c>
      <c r="F600" s="9" t="s">
        <v>1595</v>
      </c>
      <c r="G600" s="9" t="s">
        <v>1596</v>
      </c>
      <c r="H600" s="11"/>
      <c r="I600" s="12"/>
      <c r="J600" s="12"/>
      <c r="K600" s="12"/>
      <c r="L600" s="12">
        <f t="array" ref="L600">IFERROR(LOOKUP(2^15,SEARCH({"40A","63A","80A","100A","125A","160A","200A","250A","400A","630A","800A","1000A","1250A","1600A","2000A","2500A","3200A","4000A","5000A","6300A"},UPPER(D600)),{40,63,80,100,125,160,200,250,400,630,800,1000,1250,1600,2000,2500,3200,4000,5000,6300}),0)</f>
        <v>1000</v>
      </c>
      <c r="M600" s="9" t="str">
        <f t="shared" si="46"/>
        <v>Joint Pack</v>
      </c>
      <c r="N600" s="9" t="str">
        <f t="shared" si="47"/>
        <v>AL</v>
      </c>
      <c r="O600" s="13" t="str">
        <f t="shared" si="48"/>
        <v>Silver</v>
      </c>
      <c r="P600" s="9" t="str">
        <f t="shared" si="49"/>
        <v>None</v>
      </c>
      <c r="Q600" s="9" t="str">
        <f t="shared" si="50"/>
        <v>5</v>
      </c>
      <c r="R6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0" s="14" t="str">
        <f>IF(ProjectsDB[[#This Row],[Item Type]]="Straight Plug-In",_xlfn.TEXTJOIN("-",TRUE,M600&amp;"-"&amp;_xlfn.LET(_xlpm.txt,ProjectsDB[[#This Row],[Assembly]],_xlpm.pos,FIND("SP",_xlpm.txt),_xlpm.pre,LEFT(_xlpm.txt,_xlpm.pos-1),IF(RIGHT(_xlpm.pre,3)="123","3PL",IF(RIGHT(_xlpm.pre,2)="12","2PL",IF(RIGHT(_xlpm.pre,1)="1","1PL","3PL")))),N600,O600,P600,Q600&amp;"W",R600),_xlfn.TEXTJOIN("-",TRUE,M600,N600,O600,P600,Q600&amp;"W",R600))</f>
        <v>Joint Pack-AL-Silver-None-5W-1</v>
      </c>
      <c r="T600" s="14" t="str">
        <f>IF(COUNTIF(Cycletime[Element Desc.],ProjectsDB[[#This Row],[Element Desc.]])&gt;0,"Found","Not Found")</f>
        <v>Found</v>
      </c>
    </row>
    <row r="601" spans="2:20" x14ac:dyDescent="0.25">
      <c r="B601" s="8" t="s">
        <v>1603</v>
      </c>
      <c r="C601" s="9" t="s">
        <v>1604</v>
      </c>
      <c r="D601" s="9" t="s">
        <v>1605</v>
      </c>
      <c r="E601" s="10">
        <v>8</v>
      </c>
      <c r="F601" s="9" t="s">
        <v>1595</v>
      </c>
      <c r="G601" s="9" t="s">
        <v>1596</v>
      </c>
      <c r="H601" s="11"/>
      <c r="I601" s="12"/>
      <c r="J601" s="12"/>
      <c r="K601" s="12"/>
      <c r="L601" s="12">
        <f t="array" ref="L601">IFERROR(LOOKUP(2^15,SEARCH({"40A","63A","80A","100A","125A","160A","200A","250A","400A","630A","800A","1000A","1250A","1600A","2000A","2500A","3200A","4000A","5000A","6300A"},UPPER(D601)),{40,63,80,100,125,160,200,250,400,630,800,1000,1250,1600,2000,2500,3200,4000,5000,6300}),0)</f>
        <v>1000</v>
      </c>
      <c r="M601" s="9" t="str">
        <f t="shared" si="46"/>
        <v>Cable Box</v>
      </c>
      <c r="N601" s="9" t="str">
        <f t="shared" si="47"/>
        <v>AL</v>
      </c>
      <c r="O601" s="13" t="str">
        <f t="shared" si="48"/>
        <v>Silver</v>
      </c>
      <c r="P601" s="9" t="str">
        <f t="shared" si="49"/>
        <v>None</v>
      </c>
      <c r="Q601" s="9" t="str">
        <f t="shared" si="50"/>
        <v>0</v>
      </c>
      <c r="R6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1" s="14" t="str">
        <f>IF(ProjectsDB[[#This Row],[Item Type]]="Straight Plug-In",_xlfn.TEXTJOIN("-",TRUE,M601&amp;"-"&amp;_xlfn.LET(_xlpm.txt,ProjectsDB[[#This Row],[Assembly]],_xlpm.pos,FIND("SP",_xlpm.txt),_xlpm.pre,LEFT(_xlpm.txt,_xlpm.pos-1),IF(RIGHT(_xlpm.pre,3)="123","3PL",IF(RIGHT(_xlpm.pre,2)="12","2PL",IF(RIGHT(_xlpm.pre,1)="1","1PL","3PL")))),N601,O601,P601,Q601&amp;"W",R601),_xlfn.TEXTJOIN("-",TRUE,M601,N601,O601,P601,Q601&amp;"W",R601))</f>
        <v>Cable Box-AL-Silver-None-0W-1</v>
      </c>
      <c r="T601" s="14" t="str">
        <f>IF(COUNTIF(Cycletime[Element Desc.],ProjectsDB[[#This Row],[Element Desc.]])&gt;0,"Found","Not Found")</f>
        <v>Found</v>
      </c>
    </row>
    <row r="602" spans="2:20" x14ac:dyDescent="0.25">
      <c r="B602" s="8" t="s">
        <v>1606</v>
      </c>
      <c r="C602" s="9" t="s">
        <v>1607</v>
      </c>
      <c r="D602" s="9" t="s">
        <v>1608</v>
      </c>
      <c r="E602" s="10">
        <v>1</v>
      </c>
      <c r="F602" s="9" t="s">
        <v>1595</v>
      </c>
      <c r="G602" s="9" t="s">
        <v>96</v>
      </c>
      <c r="H602" s="11"/>
      <c r="I602" s="12">
        <v>1970</v>
      </c>
      <c r="J602" s="12"/>
      <c r="K602" s="12"/>
      <c r="L602" s="12">
        <f t="array" ref="L602">IFERROR(LOOKUP(2^15,SEARCH({"40A","63A","80A","100A","125A","160A","200A","250A","400A","630A","800A","1000A","1250A","1600A","2000A","2500A","3200A","4000A","5000A","6300A"},UPPER(D602)),{40,63,80,100,125,160,200,250,400,630,800,1000,1250,1600,2000,2500,3200,4000,5000,6300}),0)</f>
        <v>1250</v>
      </c>
      <c r="M602" s="9" t="str">
        <f t="shared" si="46"/>
        <v>Straight Feeder</v>
      </c>
      <c r="N602" s="9" t="str">
        <f t="shared" si="47"/>
        <v>AL</v>
      </c>
      <c r="O602" s="13" t="str">
        <f t="shared" si="48"/>
        <v>Silver</v>
      </c>
      <c r="P602" s="9" t="str">
        <f t="shared" si="49"/>
        <v>Epoxy</v>
      </c>
      <c r="Q602" s="9" t="str">
        <f t="shared" si="50"/>
        <v>5</v>
      </c>
      <c r="R6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2" s="14" t="str">
        <f>IF(ProjectsDB[[#This Row],[Item Type]]="Straight Plug-In",_xlfn.TEXTJOIN("-",TRUE,M602&amp;"-"&amp;_xlfn.LET(_xlpm.txt,ProjectsDB[[#This Row],[Assembly]],_xlpm.pos,FIND("SP",_xlpm.txt),_xlpm.pre,LEFT(_xlpm.txt,_xlpm.pos-1),IF(RIGHT(_xlpm.pre,3)="123","3PL",IF(RIGHT(_xlpm.pre,2)="12","2PL",IF(RIGHT(_xlpm.pre,1)="1","1PL","3PL")))),N602,O602,P602,Q602&amp;"W",R602),_xlfn.TEXTJOIN("-",TRUE,M602,N602,O602,P602,Q602&amp;"W",R602))</f>
        <v>Straight Feeder-AL-Silver-Epoxy-5W-1</v>
      </c>
      <c r="T602" s="14" t="str">
        <f>IF(COUNTIF(Cycletime[Element Desc.],ProjectsDB[[#This Row],[Element Desc.]])&gt;0,"Found","Not Found")</f>
        <v>Found</v>
      </c>
    </row>
    <row r="603" spans="2:20" x14ac:dyDescent="0.25">
      <c r="B603" s="8" t="s">
        <v>1609</v>
      </c>
      <c r="C603" s="9" t="s">
        <v>182</v>
      </c>
      <c r="D603" s="9" t="s">
        <v>183</v>
      </c>
      <c r="E603" s="10">
        <v>2</v>
      </c>
      <c r="F603" s="9" t="s">
        <v>1595</v>
      </c>
      <c r="G603" s="9" t="s">
        <v>96</v>
      </c>
      <c r="H603" s="11"/>
      <c r="I603" s="12"/>
      <c r="J603" s="12"/>
      <c r="K603" s="12"/>
      <c r="L603" s="12">
        <f t="array" ref="L603">IFERROR(LOOKUP(2^15,SEARCH({"40A","63A","80A","100A","125A","160A","200A","250A","400A","630A","800A","1000A","1250A","1600A","2000A","2500A","3200A","4000A","5000A","6300A"},UPPER(D603)),{40,63,80,100,125,160,200,250,400,630,800,1000,1250,1600,2000,2500,3200,4000,5000,6300}),0)</f>
        <v>1250</v>
      </c>
      <c r="M603" s="9" t="str">
        <f t="shared" si="46"/>
        <v>Joint Pack</v>
      </c>
      <c r="N603" s="9" t="str">
        <f t="shared" si="47"/>
        <v>AL</v>
      </c>
      <c r="O603" s="13" t="str">
        <f t="shared" si="48"/>
        <v>Silver</v>
      </c>
      <c r="P603" s="9" t="str">
        <f t="shared" si="49"/>
        <v>None</v>
      </c>
      <c r="Q603" s="9" t="str">
        <f t="shared" si="50"/>
        <v>5</v>
      </c>
      <c r="R6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3" s="14" t="str">
        <f>IF(ProjectsDB[[#This Row],[Item Type]]="Straight Plug-In",_xlfn.TEXTJOIN("-",TRUE,M603&amp;"-"&amp;_xlfn.LET(_xlpm.txt,ProjectsDB[[#This Row],[Assembly]],_xlpm.pos,FIND("SP",_xlpm.txt),_xlpm.pre,LEFT(_xlpm.txt,_xlpm.pos-1),IF(RIGHT(_xlpm.pre,3)="123","3PL",IF(RIGHT(_xlpm.pre,2)="12","2PL",IF(RIGHT(_xlpm.pre,1)="1","1PL","3PL")))),N603,O603,P603,Q603&amp;"W",R603),_xlfn.TEXTJOIN("-",TRUE,M603,N603,O603,P603,Q603&amp;"W",R603))</f>
        <v>Joint Pack-AL-Silver-None-5W-1</v>
      </c>
      <c r="T603" s="14" t="str">
        <f>IF(COUNTIF(Cycletime[Element Desc.],ProjectsDB[[#This Row],[Element Desc.]])&gt;0,"Found","Not Found")</f>
        <v>Found</v>
      </c>
    </row>
    <row r="604" spans="2:20" x14ac:dyDescent="0.25">
      <c r="B604" s="8" t="s">
        <v>1610</v>
      </c>
      <c r="C604" s="9" t="s">
        <v>453</v>
      </c>
      <c r="D604" s="9" t="s">
        <v>454</v>
      </c>
      <c r="E604" s="10">
        <v>2</v>
      </c>
      <c r="F604" s="9" t="s">
        <v>1595</v>
      </c>
      <c r="G604" s="9" t="s">
        <v>96</v>
      </c>
      <c r="H604" s="11"/>
      <c r="I604" s="12"/>
      <c r="J604" s="12"/>
      <c r="K604" s="12"/>
      <c r="L604" s="12">
        <f t="array" ref="L604">IFERROR(LOOKUP(2^15,SEARCH({"40A","63A","80A","100A","125A","160A","200A","250A","400A","630A","800A","1000A","1250A","1600A","2000A","2500A","3200A","4000A","5000A","6300A"},UPPER(D604)),{40,63,80,100,125,160,200,250,400,630,800,1000,1250,1600,2000,2500,3200,4000,5000,6300}),0)</f>
        <v>1000</v>
      </c>
      <c r="M604" s="9" t="str">
        <f t="shared" si="46"/>
        <v>Joint Pack</v>
      </c>
      <c r="N604" s="9" t="str">
        <f t="shared" si="47"/>
        <v>AL</v>
      </c>
      <c r="O604" s="13" t="str">
        <f t="shared" si="48"/>
        <v>Silver</v>
      </c>
      <c r="P604" s="9" t="str">
        <f t="shared" si="49"/>
        <v>None</v>
      </c>
      <c r="Q604" s="9" t="str">
        <f t="shared" si="50"/>
        <v>5</v>
      </c>
      <c r="R6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4" s="14" t="str">
        <f>IF(ProjectsDB[[#This Row],[Item Type]]="Straight Plug-In",_xlfn.TEXTJOIN("-",TRUE,M604&amp;"-"&amp;_xlfn.LET(_xlpm.txt,ProjectsDB[[#This Row],[Assembly]],_xlpm.pos,FIND("SP",_xlpm.txt),_xlpm.pre,LEFT(_xlpm.txt,_xlpm.pos-1),IF(RIGHT(_xlpm.pre,3)="123","3PL",IF(RIGHT(_xlpm.pre,2)="12","2PL",IF(RIGHT(_xlpm.pre,1)="1","1PL","3PL")))),N604,O604,P604,Q604&amp;"W",R604),_xlfn.TEXTJOIN("-",TRUE,M604,N604,O604,P604,Q604&amp;"W",R604))</f>
        <v>Joint Pack-AL-Silver-None-5W-1</v>
      </c>
      <c r="T604" s="14" t="str">
        <f>IF(COUNTIF(Cycletime[Element Desc.],ProjectsDB[[#This Row],[Element Desc.]])&gt;0,"Found","Not Found")</f>
        <v>Found</v>
      </c>
    </row>
    <row r="605" spans="2:20" x14ac:dyDescent="0.25">
      <c r="B605" s="8" t="s">
        <v>1611</v>
      </c>
      <c r="C605" s="9" t="s">
        <v>1612</v>
      </c>
      <c r="D605" s="9" t="s">
        <v>1613</v>
      </c>
      <c r="E605" s="10">
        <v>2</v>
      </c>
      <c r="F605" s="9" t="s">
        <v>1595</v>
      </c>
      <c r="G605" s="9" t="s">
        <v>96</v>
      </c>
      <c r="H605" s="11"/>
      <c r="I605" s="12"/>
      <c r="J605" s="12"/>
      <c r="K605" s="12"/>
      <c r="L605" s="12">
        <f t="array" ref="L605">IFERROR(LOOKUP(2^15,SEARCH({"40A","63A","80A","100A","125A","160A","200A","250A","400A","630A","800A","1000A","1250A","1600A","2000A","2500A","3200A","4000A","5000A","6300A"},UPPER(D605)),{40,63,80,100,125,160,200,250,400,630,800,1000,1250,1600,2000,2500,3200,4000,5000,6300}),0)</f>
        <v>1000</v>
      </c>
      <c r="M605" s="9" t="str">
        <f t="shared" si="46"/>
        <v>Cable Box</v>
      </c>
      <c r="N605" s="9" t="str">
        <f t="shared" si="47"/>
        <v>AL</v>
      </c>
      <c r="O605" s="13" t="str">
        <f t="shared" si="48"/>
        <v>Silver</v>
      </c>
      <c r="P605" s="9" t="str">
        <f t="shared" si="49"/>
        <v>Epoxy</v>
      </c>
      <c r="Q605" s="9" t="str">
        <f t="shared" si="50"/>
        <v>5</v>
      </c>
      <c r="R6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5" s="14" t="str">
        <f>IF(ProjectsDB[[#This Row],[Item Type]]="Straight Plug-In",_xlfn.TEXTJOIN("-",TRUE,M605&amp;"-"&amp;_xlfn.LET(_xlpm.txt,ProjectsDB[[#This Row],[Assembly]],_xlpm.pos,FIND("SP",_xlpm.txt),_xlpm.pre,LEFT(_xlpm.txt,_xlpm.pos-1),IF(RIGHT(_xlpm.pre,3)="123","3PL",IF(RIGHT(_xlpm.pre,2)="12","2PL",IF(RIGHT(_xlpm.pre,1)="1","1PL","3PL")))),N605,O605,P605,Q605&amp;"W",R605),_xlfn.TEXTJOIN("-",TRUE,M605,N605,O605,P605,Q605&amp;"W",R605))</f>
        <v>Cable Box-AL-Silver-Epoxy-5W-1</v>
      </c>
      <c r="T605" s="14" t="str">
        <f>IF(COUNTIF(Cycletime[Element Desc.],ProjectsDB[[#This Row],[Element Desc.]])&gt;0,"Found","Not Found")</f>
        <v>Found</v>
      </c>
    </row>
    <row r="606" spans="2:20" x14ac:dyDescent="0.25">
      <c r="B606" s="8" t="s">
        <v>1614</v>
      </c>
      <c r="C606" s="9" t="s">
        <v>1615</v>
      </c>
      <c r="D606" s="9" t="s">
        <v>1616</v>
      </c>
      <c r="E606" s="10">
        <v>1</v>
      </c>
      <c r="F606" s="9" t="s">
        <v>1595</v>
      </c>
      <c r="G606" s="9" t="s">
        <v>96</v>
      </c>
      <c r="H606" s="11"/>
      <c r="I606" s="12"/>
      <c r="J606" s="12"/>
      <c r="K606" s="12"/>
      <c r="L606" s="12">
        <f t="array" ref="L606">IFERROR(LOOKUP(2^15,SEARCH({"40A","63A","80A","100A","125A","160A","200A","250A","400A","630A","800A","1000A","1250A","1600A","2000A","2500A","3200A","4000A","5000A","6300A"},UPPER(D606)),{40,63,80,100,125,160,200,250,400,630,800,1000,1250,1600,2000,2500,3200,4000,5000,6300}),0)</f>
        <v>1250</v>
      </c>
      <c r="M606" s="9" t="str">
        <f t="shared" si="46"/>
        <v>Cable Box</v>
      </c>
      <c r="N606" s="9" t="str">
        <f t="shared" si="47"/>
        <v>AL</v>
      </c>
      <c r="O606" s="13" t="str">
        <f t="shared" si="48"/>
        <v>Silver</v>
      </c>
      <c r="P606" s="9" t="str">
        <f t="shared" si="49"/>
        <v>Epoxy</v>
      </c>
      <c r="Q606" s="9" t="str">
        <f t="shared" si="50"/>
        <v>5</v>
      </c>
      <c r="R6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6" s="14" t="str">
        <f>IF(ProjectsDB[[#This Row],[Item Type]]="Straight Plug-In",_xlfn.TEXTJOIN("-",TRUE,M606&amp;"-"&amp;_xlfn.LET(_xlpm.txt,ProjectsDB[[#This Row],[Assembly]],_xlpm.pos,FIND("SP",_xlpm.txt),_xlpm.pre,LEFT(_xlpm.txt,_xlpm.pos-1),IF(RIGHT(_xlpm.pre,3)="123","3PL",IF(RIGHT(_xlpm.pre,2)="12","2PL",IF(RIGHT(_xlpm.pre,1)="1","1PL","3PL")))),N606,O606,P606,Q606&amp;"W",R606),_xlfn.TEXTJOIN("-",TRUE,M606,N606,O606,P606,Q606&amp;"W",R606))</f>
        <v>Cable Box-AL-Silver-Epoxy-5W-1</v>
      </c>
      <c r="T606" s="14" t="str">
        <f>IF(COUNTIF(Cycletime[Element Desc.],ProjectsDB[[#This Row],[Element Desc.]])&gt;0,"Found","Not Found")</f>
        <v>Found</v>
      </c>
    </row>
    <row r="607" spans="2:20" x14ac:dyDescent="0.25">
      <c r="B607" s="8" t="s">
        <v>1617</v>
      </c>
      <c r="C607" s="9" t="s">
        <v>1618</v>
      </c>
      <c r="D607" s="9" t="s">
        <v>1619</v>
      </c>
      <c r="E607" s="10">
        <v>8</v>
      </c>
      <c r="F607" s="9" t="s">
        <v>1620</v>
      </c>
      <c r="G607" s="9" t="s">
        <v>47</v>
      </c>
      <c r="H607" s="11"/>
      <c r="I607" s="12"/>
      <c r="J607" s="12"/>
      <c r="K607" s="12"/>
      <c r="L607" s="12">
        <f t="array" ref="L607">IFERROR(LOOKUP(2^15,SEARCH({"40A","63A","80A","100A","125A","160A","200A","250A","400A","630A","800A","1000A","1250A","1600A","2000A","2500A","3200A","4000A","5000A","6300A"},UPPER(D607)),{40,63,80,100,125,160,200,250,400,630,800,1000,1250,1600,2000,2500,3200,4000,5000,6300}),0)</f>
        <v>630</v>
      </c>
      <c r="M607" s="9" t="str">
        <f t="shared" si="46"/>
        <v>Tap-Off Unit</v>
      </c>
      <c r="N607" s="9" t="str">
        <f t="shared" si="47"/>
        <v>SH</v>
      </c>
      <c r="O607" s="13" t="str">
        <f t="shared" si="48"/>
        <v>None</v>
      </c>
      <c r="P607" s="9" t="str">
        <f t="shared" si="49"/>
        <v>None</v>
      </c>
      <c r="Q607" s="9" t="str">
        <f t="shared" si="50"/>
        <v>0</v>
      </c>
      <c r="R6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07" s="14" t="str">
        <f>IF(ProjectsDB[[#This Row],[Item Type]]="Straight Plug-In",_xlfn.TEXTJOIN("-",TRUE,M607&amp;"-"&amp;_xlfn.LET(_xlpm.txt,ProjectsDB[[#This Row],[Assembly]],_xlpm.pos,FIND("SP",_xlpm.txt),_xlpm.pre,LEFT(_xlpm.txt,_xlpm.pos-1),IF(RIGHT(_xlpm.pre,3)="123","3PL",IF(RIGHT(_xlpm.pre,2)="12","2PL",IF(RIGHT(_xlpm.pre,1)="1","1PL","3PL")))),N607,O607,P607,Q607&amp;"W",R607),_xlfn.TEXTJOIN("-",TRUE,M607,N607,O607,P607,Q607&amp;"W",R607))</f>
        <v>Tap-Off Unit-SH-None-None-0W-0</v>
      </c>
      <c r="T607" s="14" t="str">
        <f>IF(COUNTIF(Cycletime[Element Desc.],ProjectsDB[[#This Row],[Element Desc.]])&gt;0,"Found","Not Found")</f>
        <v>Found</v>
      </c>
    </row>
    <row r="608" spans="2:20" x14ac:dyDescent="0.25">
      <c r="B608" s="8" t="s">
        <v>1621</v>
      </c>
      <c r="C608" s="9" t="s">
        <v>1622</v>
      </c>
      <c r="D608" s="9" t="s">
        <v>1623</v>
      </c>
      <c r="E608" s="10">
        <v>8</v>
      </c>
      <c r="F608" s="9" t="s">
        <v>1620</v>
      </c>
      <c r="G608" s="9" t="s">
        <v>47</v>
      </c>
      <c r="H608" s="11"/>
      <c r="I608" s="12"/>
      <c r="J608" s="12"/>
      <c r="K608" s="12"/>
      <c r="L608" s="12">
        <f t="array" ref="L608">IFERROR(LOOKUP(2^15,SEARCH({"40A","63A","80A","100A","125A","160A","200A","250A","400A","630A","800A","1000A","1250A","1600A","2000A","2500A","3200A","4000A","5000A","6300A"},UPPER(D608)),{40,63,80,100,125,160,200,250,400,630,800,1000,1250,1600,2000,2500,3200,4000,5000,6300}),0)</f>
        <v>630</v>
      </c>
      <c r="M608" s="9" t="str">
        <f t="shared" si="46"/>
        <v>Tap-Off Unit</v>
      </c>
      <c r="N608" s="9" t="str">
        <f t="shared" si="47"/>
        <v>CU</v>
      </c>
      <c r="O608" s="13" t="str">
        <f t="shared" si="48"/>
        <v>None</v>
      </c>
      <c r="P608" s="9" t="str">
        <f t="shared" si="49"/>
        <v>None</v>
      </c>
      <c r="Q608" s="9" t="str">
        <f t="shared" si="50"/>
        <v>0</v>
      </c>
      <c r="R6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8" s="14" t="str">
        <f>IF(ProjectsDB[[#This Row],[Item Type]]="Straight Plug-In",_xlfn.TEXTJOIN("-",TRUE,M608&amp;"-"&amp;_xlfn.LET(_xlpm.txt,ProjectsDB[[#This Row],[Assembly]],_xlpm.pos,FIND("SP",_xlpm.txt),_xlpm.pre,LEFT(_xlpm.txt,_xlpm.pos-1),IF(RIGHT(_xlpm.pre,3)="123","3PL",IF(RIGHT(_xlpm.pre,2)="12","2PL",IF(RIGHT(_xlpm.pre,1)="1","1PL","3PL")))),N608,O608,P608,Q608&amp;"W",R608),_xlfn.TEXTJOIN("-",TRUE,M608,N608,O608,P608,Q608&amp;"W",R608))</f>
        <v>Tap-Off Unit-CU-None-None-0W-1</v>
      </c>
      <c r="T608" s="14" t="str">
        <f>IF(COUNTIF(Cycletime[Element Desc.],ProjectsDB[[#This Row],[Element Desc.]])&gt;0,"Found","Not Found")</f>
        <v>Found</v>
      </c>
    </row>
    <row r="609" spans="2:20" x14ac:dyDescent="0.25">
      <c r="B609" s="8" t="s">
        <v>1624</v>
      </c>
      <c r="C609" s="9" t="s">
        <v>1625</v>
      </c>
      <c r="D609" s="9" t="s">
        <v>1626</v>
      </c>
      <c r="E609" s="10">
        <v>12</v>
      </c>
      <c r="F609" s="9" t="s">
        <v>1627</v>
      </c>
      <c r="G609" s="9" t="s">
        <v>96</v>
      </c>
      <c r="H609" s="11"/>
      <c r="I609" s="12"/>
      <c r="J609" s="12"/>
      <c r="K609" s="12"/>
      <c r="L609" s="12">
        <f t="array" ref="L609">IFERROR(LOOKUP(2^15,SEARCH({"40A","63A","80A","100A","125A","160A","200A","250A","400A","630A","800A","1000A","1250A","1600A","2000A","2500A","3200A","4000A","5000A","6300A"},UPPER(D609)),{40,63,80,100,125,160,200,250,400,630,800,1000,1250,1600,2000,2500,3200,4000,5000,6300}),0)</f>
        <v>1000</v>
      </c>
      <c r="M609" s="9" t="str">
        <f t="shared" si="46"/>
        <v>Joint Pack</v>
      </c>
      <c r="N609" s="9" t="str">
        <f t="shared" si="47"/>
        <v>CU</v>
      </c>
      <c r="O609" s="13" t="str">
        <f t="shared" si="48"/>
        <v>Silver</v>
      </c>
      <c r="P609" s="9" t="str">
        <f t="shared" si="49"/>
        <v>None</v>
      </c>
      <c r="Q609" s="9" t="str">
        <f t="shared" si="50"/>
        <v>5</v>
      </c>
      <c r="R6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9" s="14" t="str">
        <f>IF(ProjectsDB[[#This Row],[Item Type]]="Straight Plug-In",_xlfn.TEXTJOIN("-",TRUE,M609&amp;"-"&amp;_xlfn.LET(_xlpm.txt,ProjectsDB[[#This Row],[Assembly]],_xlpm.pos,FIND("SP",_xlpm.txt),_xlpm.pre,LEFT(_xlpm.txt,_xlpm.pos-1),IF(RIGHT(_xlpm.pre,3)="123","3PL",IF(RIGHT(_xlpm.pre,2)="12","2PL",IF(RIGHT(_xlpm.pre,1)="1","1PL","3PL")))),N609,O609,P609,Q609&amp;"W",R609),_xlfn.TEXTJOIN("-",TRUE,M609,N609,O609,P609,Q609&amp;"W",R609))</f>
        <v>Joint Pack-CU-Silver-None-5W-1</v>
      </c>
      <c r="T609" s="14" t="str">
        <f>IF(COUNTIF(Cycletime[Element Desc.],ProjectsDB[[#This Row],[Element Desc.]])&gt;0,"Found","Not Found")</f>
        <v>Found</v>
      </c>
    </row>
    <row r="610" spans="2:20" x14ac:dyDescent="0.25">
      <c r="B610" s="8" t="s">
        <v>1628</v>
      </c>
      <c r="C610" s="9" t="s">
        <v>1629</v>
      </c>
      <c r="D610" s="9" t="s">
        <v>1630</v>
      </c>
      <c r="E610" s="10">
        <v>14</v>
      </c>
      <c r="F610" s="9" t="s">
        <v>1627</v>
      </c>
      <c r="G610" s="9" t="s">
        <v>96</v>
      </c>
      <c r="H610" s="11"/>
      <c r="I610" s="12"/>
      <c r="J610" s="12"/>
      <c r="K610" s="12"/>
      <c r="L610" s="12">
        <f t="array" ref="L610">IFERROR(LOOKUP(2^15,SEARCH({"40A","63A","80A","100A","125A","160A","200A","250A","400A","630A","800A","1000A","1250A","1600A","2000A","2500A","3200A","4000A","5000A","6300A"},UPPER(D610)),{40,63,80,100,125,160,200,250,400,630,800,1000,1250,1600,2000,2500,3200,4000,5000,6300}),0)</f>
        <v>4000</v>
      </c>
      <c r="M610" s="9" t="str">
        <f t="shared" si="46"/>
        <v>Joint Pack</v>
      </c>
      <c r="N610" s="9" t="str">
        <f t="shared" si="47"/>
        <v>CU</v>
      </c>
      <c r="O610" s="13" t="str">
        <f t="shared" si="48"/>
        <v>Silver</v>
      </c>
      <c r="P610" s="9" t="str">
        <f t="shared" si="49"/>
        <v>None</v>
      </c>
      <c r="Q610" s="9" t="str">
        <f t="shared" si="50"/>
        <v>5</v>
      </c>
      <c r="R6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0" s="14" t="str">
        <f>IF(ProjectsDB[[#This Row],[Item Type]]="Straight Plug-In",_xlfn.TEXTJOIN("-",TRUE,M610&amp;"-"&amp;_xlfn.LET(_xlpm.txt,ProjectsDB[[#This Row],[Assembly]],_xlpm.pos,FIND("SP",_xlpm.txt),_xlpm.pre,LEFT(_xlpm.txt,_xlpm.pos-1),IF(RIGHT(_xlpm.pre,3)="123","3PL",IF(RIGHT(_xlpm.pre,2)="12","2PL",IF(RIGHT(_xlpm.pre,1)="1","1PL","3PL")))),N610,O610,P610,Q610&amp;"W",R610),_xlfn.TEXTJOIN("-",TRUE,M610,N610,O610,P610,Q610&amp;"W",R610))</f>
        <v>Joint Pack-CU-Silver-None-5W-2</v>
      </c>
      <c r="T610" s="14" t="str">
        <f>IF(COUNTIF(Cycletime[Element Desc.],ProjectsDB[[#This Row],[Element Desc.]])&gt;0,"Found","Not Found")</f>
        <v>Found</v>
      </c>
    </row>
    <row r="611" spans="2:20" x14ac:dyDescent="0.25">
      <c r="B611" s="8" t="s">
        <v>1631</v>
      </c>
      <c r="C611" s="9" t="s">
        <v>1629</v>
      </c>
      <c r="D611" s="9" t="s">
        <v>1630</v>
      </c>
      <c r="E611" s="10">
        <v>12</v>
      </c>
      <c r="F611" s="9" t="s">
        <v>1627</v>
      </c>
      <c r="G611" s="9" t="s">
        <v>96</v>
      </c>
      <c r="H611" s="11"/>
      <c r="I611" s="12"/>
      <c r="J611" s="12"/>
      <c r="K611" s="12"/>
      <c r="L611" s="12">
        <f t="array" ref="L611">IFERROR(LOOKUP(2^15,SEARCH({"40A","63A","80A","100A","125A","160A","200A","250A","400A","630A","800A","1000A","1250A","1600A","2000A","2500A","3200A","4000A","5000A","6300A"},UPPER(D611)),{40,63,80,100,125,160,200,250,400,630,800,1000,1250,1600,2000,2500,3200,4000,5000,6300}),0)</f>
        <v>4000</v>
      </c>
      <c r="M611" s="9" t="str">
        <f t="shared" si="46"/>
        <v>Joint Pack</v>
      </c>
      <c r="N611" s="9" t="str">
        <f t="shared" si="47"/>
        <v>CU</v>
      </c>
      <c r="O611" s="13" t="str">
        <f t="shared" si="48"/>
        <v>Silver</v>
      </c>
      <c r="P611" s="9" t="str">
        <f t="shared" si="49"/>
        <v>None</v>
      </c>
      <c r="Q611" s="9" t="str">
        <f t="shared" si="50"/>
        <v>5</v>
      </c>
      <c r="R6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1" s="14" t="str">
        <f>IF(ProjectsDB[[#This Row],[Item Type]]="Straight Plug-In",_xlfn.TEXTJOIN("-",TRUE,M611&amp;"-"&amp;_xlfn.LET(_xlpm.txt,ProjectsDB[[#This Row],[Assembly]],_xlpm.pos,FIND("SP",_xlpm.txt),_xlpm.pre,LEFT(_xlpm.txt,_xlpm.pos-1),IF(RIGHT(_xlpm.pre,3)="123","3PL",IF(RIGHT(_xlpm.pre,2)="12","2PL",IF(RIGHT(_xlpm.pre,1)="1","1PL","3PL")))),N611,O611,P611,Q611&amp;"W",R611),_xlfn.TEXTJOIN("-",TRUE,M611,N611,O611,P611,Q611&amp;"W",R611))</f>
        <v>Joint Pack-CU-Silver-None-5W-2</v>
      </c>
      <c r="T611" s="14" t="str">
        <f>IF(COUNTIF(Cycletime[Element Desc.],ProjectsDB[[#This Row],[Element Desc.]])&gt;0,"Found","Not Found")</f>
        <v>Found</v>
      </c>
    </row>
    <row r="612" spans="2:20" x14ac:dyDescent="0.25">
      <c r="B612" s="8" t="s">
        <v>1632</v>
      </c>
      <c r="C612" s="9" t="s">
        <v>1625</v>
      </c>
      <c r="D612" s="9" t="s">
        <v>1626</v>
      </c>
      <c r="E612" s="10">
        <v>12</v>
      </c>
      <c r="F612" s="9" t="s">
        <v>1627</v>
      </c>
      <c r="G612" s="9" t="s">
        <v>96</v>
      </c>
      <c r="H612" s="11"/>
      <c r="I612" s="12"/>
      <c r="J612" s="12"/>
      <c r="K612" s="12"/>
      <c r="L612" s="12">
        <f t="array" ref="L612">IFERROR(LOOKUP(2^15,SEARCH({"40A","63A","80A","100A","125A","160A","200A","250A","400A","630A","800A","1000A","1250A","1600A","2000A","2500A","3200A","4000A","5000A","6300A"},UPPER(D612)),{40,63,80,100,125,160,200,250,400,630,800,1000,1250,1600,2000,2500,3200,4000,5000,6300}),0)</f>
        <v>1000</v>
      </c>
      <c r="M612" s="9" t="str">
        <f t="shared" si="46"/>
        <v>Joint Pack</v>
      </c>
      <c r="N612" s="9" t="str">
        <f t="shared" si="47"/>
        <v>CU</v>
      </c>
      <c r="O612" s="13" t="str">
        <f t="shared" si="48"/>
        <v>Silver</v>
      </c>
      <c r="P612" s="9" t="str">
        <f t="shared" si="49"/>
        <v>None</v>
      </c>
      <c r="Q612" s="9" t="str">
        <f t="shared" si="50"/>
        <v>5</v>
      </c>
      <c r="R6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2" s="14" t="str">
        <f>IF(ProjectsDB[[#This Row],[Item Type]]="Straight Plug-In",_xlfn.TEXTJOIN("-",TRUE,M612&amp;"-"&amp;_xlfn.LET(_xlpm.txt,ProjectsDB[[#This Row],[Assembly]],_xlpm.pos,FIND("SP",_xlpm.txt),_xlpm.pre,LEFT(_xlpm.txt,_xlpm.pos-1),IF(RIGHT(_xlpm.pre,3)="123","3PL",IF(RIGHT(_xlpm.pre,2)="12","2PL",IF(RIGHT(_xlpm.pre,1)="1","1PL","3PL")))),N612,O612,P612,Q612&amp;"W",R612),_xlfn.TEXTJOIN("-",TRUE,M612,N612,O612,P612,Q612&amp;"W",R612))</f>
        <v>Joint Pack-CU-Silver-None-5W-1</v>
      </c>
      <c r="T612" s="14" t="str">
        <f>IF(COUNTIF(Cycletime[Element Desc.],ProjectsDB[[#This Row],[Element Desc.]])&gt;0,"Found","Not Found")</f>
        <v>Found</v>
      </c>
    </row>
    <row r="613" spans="2:20" x14ac:dyDescent="0.25">
      <c r="B613" s="8" t="s">
        <v>1633</v>
      </c>
      <c r="C613" s="9" t="s">
        <v>1629</v>
      </c>
      <c r="D613" s="9" t="s">
        <v>1630</v>
      </c>
      <c r="E613" s="10">
        <v>14</v>
      </c>
      <c r="F613" s="9" t="s">
        <v>1627</v>
      </c>
      <c r="G613" s="9" t="s">
        <v>96</v>
      </c>
      <c r="H613" s="11"/>
      <c r="I613" s="12"/>
      <c r="J613" s="12"/>
      <c r="K613" s="12"/>
      <c r="L613" s="12">
        <f t="array" ref="L613">IFERROR(LOOKUP(2^15,SEARCH({"40A","63A","80A","100A","125A","160A","200A","250A","400A","630A","800A","1000A","1250A","1600A","2000A","2500A","3200A","4000A","5000A","6300A"},UPPER(D613)),{40,63,80,100,125,160,200,250,400,630,800,1000,1250,1600,2000,2500,3200,4000,5000,6300}),0)</f>
        <v>4000</v>
      </c>
      <c r="M613" s="9" t="str">
        <f t="shared" si="46"/>
        <v>Joint Pack</v>
      </c>
      <c r="N613" s="9" t="str">
        <f t="shared" si="47"/>
        <v>CU</v>
      </c>
      <c r="O613" s="13" t="str">
        <f t="shared" si="48"/>
        <v>Silver</v>
      </c>
      <c r="P613" s="9" t="str">
        <f t="shared" si="49"/>
        <v>None</v>
      </c>
      <c r="Q613" s="9" t="str">
        <f t="shared" si="50"/>
        <v>5</v>
      </c>
      <c r="R6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3" s="14" t="str">
        <f>IF(ProjectsDB[[#This Row],[Item Type]]="Straight Plug-In",_xlfn.TEXTJOIN("-",TRUE,M613&amp;"-"&amp;_xlfn.LET(_xlpm.txt,ProjectsDB[[#This Row],[Assembly]],_xlpm.pos,FIND("SP",_xlpm.txt),_xlpm.pre,LEFT(_xlpm.txt,_xlpm.pos-1),IF(RIGHT(_xlpm.pre,3)="123","3PL",IF(RIGHT(_xlpm.pre,2)="12","2PL",IF(RIGHT(_xlpm.pre,1)="1","1PL","3PL")))),N613,O613,P613,Q613&amp;"W",R613),_xlfn.TEXTJOIN("-",TRUE,M613,N613,O613,P613,Q613&amp;"W",R613))</f>
        <v>Joint Pack-CU-Silver-None-5W-2</v>
      </c>
      <c r="T613" s="14" t="str">
        <f>IF(COUNTIF(Cycletime[Element Desc.],ProjectsDB[[#This Row],[Element Desc.]])&gt;0,"Found","Not Found")</f>
        <v>Found</v>
      </c>
    </row>
    <row r="614" spans="2:20" x14ac:dyDescent="0.25">
      <c r="B614" s="8" t="s">
        <v>1634</v>
      </c>
      <c r="C614" s="9" t="s">
        <v>1629</v>
      </c>
      <c r="D614" s="9" t="s">
        <v>1630</v>
      </c>
      <c r="E614" s="10">
        <v>14</v>
      </c>
      <c r="F614" s="9" t="s">
        <v>1627</v>
      </c>
      <c r="G614" s="9" t="s">
        <v>96</v>
      </c>
      <c r="H614" s="11"/>
      <c r="I614" s="12"/>
      <c r="J614" s="12"/>
      <c r="K614" s="12"/>
      <c r="L614" s="12">
        <f t="array" ref="L614">IFERROR(LOOKUP(2^15,SEARCH({"40A","63A","80A","100A","125A","160A","200A","250A","400A","630A","800A","1000A","1250A","1600A","2000A","2500A","3200A","4000A","5000A","6300A"},UPPER(D614)),{40,63,80,100,125,160,200,250,400,630,800,1000,1250,1600,2000,2500,3200,4000,5000,6300}),0)</f>
        <v>4000</v>
      </c>
      <c r="M614" s="9" t="str">
        <f t="shared" si="46"/>
        <v>Joint Pack</v>
      </c>
      <c r="N614" s="9" t="str">
        <f t="shared" si="47"/>
        <v>CU</v>
      </c>
      <c r="O614" s="13" t="str">
        <f t="shared" si="48"/>
        <v>Silver</v>
      </c>
      <c r="P614" s="9" t="str">
        <f t="shared" si="49"/>
        <v>None</v>
      </c>
      <c r="Q614" s="9" t="str">
        <f t="shared" si="50"/>
        <v>5</v>
      </c>
      <c r="R6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4" s="14" t="str">
        <f>IF(ProjectsDB[[#This Row],[Item Type]]="Straight Plug-In",_xlfn.TEXTJOIN("-",TRUE,M614&amp;"-"&amp;_xlfn.LET(_xlpm.txt,ProjectsDB[[#This Row],[Assembly]],_xlpm.pos,FIND("SP",_xlpm.txt),_xlpm.pre,LEFT(_xlpm.txt,_xlpm.pos-1),IF(RIGHT(_xlpm.pre,3)="123","3PL",IF(RIGHT(_xlpm.pre,2)="12","2PL",IF(RIGHT(_xlpm.pre,1)="1","1PL","3PL")))),N614,O614,P614,Q614&amp;"W",R614),_xlfn.TEXTJOIN("-",TRUE,M614,N614,O614,P614,Q614&amp;"W",R614))</f>
        <v>Joint Pack-CU-Silver-None-5W-2</v>
      </c>
      <c r="T614" s="14" t="str">
        <f>IF(COUNTIF(Cycletime[Element Desc.],ProjectsDB[[#This Row],[Element Desc.]])&gt;0,"Found","Not Found")</f>
        <v>Found</v>
      </c>
    </row>
    <row r="615" spans="2:20" x14ac:dyDescent="0.25">
      <c r="B615" s="8" t="s">
        <v>1635</v>
      </c>
      <c r="C615" s="9" t="s">
        <v>1629</v>
      </c>
      <c r="D615" s="9" t="s">
        <v>1630</v>
      </c>
      <c r="E615" s="10">
        <v>2</v>
      </c>
      <c r="F615" s="9" t="s">
        <v>1627</v>
      </c>
      <c r="G615" s="9" t="s">
        <v>96</v>
      </c>
      <c r="H615" s="11"/>
      <c r="I615" s="12"/>
      <c r="J615" s="12"/>
      <c r="K615" s="12"/>
      <c r="L615" s="12">
        <f t="array" ref="L615">IFERROR(LOOKUP(2^15,SEARCH({"40A","63A","80A","100A","125A","160A","200A","250A","400A","630A","800A","1000A","1250A","1600A","2000A","2500A","3200A","4000A","5000A","6300A"},UPPER(D615)),{40,63,80,100,125,160,200,250,400,630,800,1000,1250,1600,2000,2500,3200,4000,5000,6300}),0)</f>
        <v>4000</v>
      </c>
      <c r="M615" s="9" t="str">
        <f t="shared" si="46"/>
        <v>Joint Pack</v>
      </c>
      <c r="N615" s="9" t="str">
        <f t="shared" si="47"/>
        <v>CU</v>
      </c>
      <c r="O615" s="13" t="str">
        <f t="shared" si="48"/>
        <v>Silver</v>
      </c>
      <c r="P615" s="9" t="str">
        <f t="shared" si="49"/>
        <v>None</v>
      </c>
      <c r="Q615" s="9" t="str">
        <f t="shared" si="50"/>
        <v>5</v>
      </c>
      <c r="R6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5" s="14" t="str">
        <f>IF(ProjectsDB[[#This Row],[Item Type]]="Straight Plug-In",_xlfn.TEXTJOIN("-",TRUE,M615&amp;"-"&amp;_xlfn.LET(_xlpm.txt,ProjectsDB[[#This Row],[Assembly]],_xlpm.pos,FIND("SP",_xlpm.txt),_xlpm.pre,LEFT(_xlpm.txt,_xlpm.pos-1),IF(RIGHT(_xlpm.pre,3)="123","3PL",IF(RIGHT(_xlpm.pre,2)="12","2PL",IF(RIGHT(_xlpm.pre,1)="1","1PL","3PL")))),N615,O615,P615,Q615&amp;"W",R615),_xlfn.TEXTJOIN("-",TRUE,M615,N615,O615,P615,Q615&amp;"W",R615))</f>
        <v>Joint Pack-CU-Silver-None-5W-2</v>
      </c>
      <c r="T615" s="14" t="str">
        <f>IF(COUNTIF(Cycletime[Element Desc.],ProjectsDB[[#This Row],[Element Desc.]])&gt;0,"Found","Not Found")</f>
        <v>Found</v>
      </c>
    </row>
    <row r="616" spans="2:20" x14ac:dyDescent="0.25">
      <c r="B616" s="8" t="s">
        <v>1636</v>
      </c>
      <c r="C616" s="9" t="s">
        <v>1637</v>
      </c>
      <c r="D616" s="9" t="s">
        <v>1638</v>
      </c>
      <c r="E616" s="10">
        <v>12</v>
      </c>
      <c r="F616" s="9" t="s">
        <v>1627</v>
      </c>
      <c r="G616" s="9" t="s">
        <v>96</v>
      </c>
      <c r="H616" s="11"/>
      <c r="I616" s="12">
        <v>3000</v>
      </c>
      <c r="J616" s="12"/>
      <c r="K616" s="12"/>
      <c r="L616" s="12">
        <f t="array" ref="L616">IFERROR(LOOKUP(2^15,SEARCH({"40A","63A","80A","100A","125A","160A","200A","250A","400A","630A","800A","1000A","1250A","1600A","2000A","2500A","3200A","4000A","5000A","6300A"},UPPER(D616)),{40,63,80,100,125,160,200,250,400,630,800,1000,1250,1600,2000,2500,3200,4000,5000,6300}),0)</f>
        <v>1000</v>
      </c>
      <c r="M616" s="9" t="str">
        <f t="shared" si="46"/>
        <v>Straight Feeder</v>
      </c>
      <c r="N616" s="9" t="str">
        <f t="shared" si="47"/>
        <v>CU</v>
      </c>
      <c r="O616" s="13" t="str">
        <f t="shared" si="48"/>
        <v>Silver</v>
      </c>
      <c r="P616" s="9" t="str">
        <f t="shared" si="49"/>
        <v>Epoxy</v>
      </c>
      <c r="Q616" s="9" t="str">
        <f t="shared" si="50"/>
        <v>5</v>
      </c>
      <c r="R6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6" s="14" t="str">
        <f>IF(ProjectsDB[[#This Row],[Item Type]]="Straight Plug-In",_xlfn.TEXTJOIN("-",TRUE,M616&amp;"-"&amp;_xlfn.LET(_xlpm.txt,ProjectsDB[[#This Row],[Assembly]],_xlpm.pos,FIND("SP",_xlpm.txt),_xlpm.pre,LEFT(_xlpm.txt,_xlpm.pos-1),IF(RIGHT(_xlpm.pre,3)="123","3PL",IF(RIGHT(_xlpm.pre,2)="12","2PL",IF(RIGHT(_xlpm.pre,1)="1","1PL","3PL")))),N616,O616,P616,Q616&amp;"W",R616),_xlfn.TEXTJOIN("-",TRUE,M616,N616,O616,P616,Q616&amp;"W",R616))</f>
        <v>Straight Feeder-CU-Silver-Epoxy-5W-1</v>
      </c>
      <c r="T616" s="14" t="str">
        <f>IF(COUNTIF(Cycletime[Element Desc.],ProjectsDB[[#This Row],[Element Desc.]])&gt;0,"Found","Not Found")</f>
        <v>Found</v>
      </c>
    </row>
    <row r="617" spans="2:20" x14ac:dyDescent="0.25">
      <c r="B617" s="8" t="s">
        <v>1639</v>
      </c>
      <c r="C617" s="9" t="s">
        <v>1640</v>
      </c>
      <c r="D617" s="9" t="s">
        <v>1641</v>
      </c>
      <c r="E617" s="10">
        <v>14</v>
      </c>
      <c r="F617" s="9" t="s">
        <v>1627</v>
      </c>
      <c r="G617" s="9" t="s">
        <v>96</v>
      </c>
      <c r="H617" s="11"/>
      <c r="I617" s="12">
        <v>3000</v>
      </c>
      <c r="J617" s="12"/>
      <c r="K617" s="12"/>
      <c r="L617" s="12">
        <f t="array" ref="L617">IFERROR(LOOKUP(2^15,SEARCH({"40A","63A","80A","100A","125A","160A","200A","250A","400A","630A","800A","1000A","1250A","1600A","2000A","2500A","3200A","4000A","5000A","6300A"},UPPER(D617)),{40,63,80,100,125,160,200,250,400,630,800,1000,1250,1600,2000,2500,3200,4000,5000,6300}),0)</f>
        <v>4000</v>
      </c>
      <c r="M617" s="9" t="str">
        <f t="shared" si="46"/>
        <v>Straight Feeder</v>
      </c>
      <c r="N617" s="9" t="str">
        <f t="shared" si="47"/>
        <v>CU</v>
      </c>
      <c r="O617" s="13" t="str">
        <f t="shared" si="48"/>
        <v>Silver</v>
      </c>
      <c r="P617" s="9" t="str">
        <f t="shared" si="49"/>
        <v>Epoxy</v>
      </c>
      <c r="Q617" s="9" t="str">
        <f t="shared" si="50"/>
        <v>5</v>
      </c>
      <c r="R6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7" s="14" t="str">
        <f>IF(ProjectsDB[[#This Row],[Item Type]]="Straight Plug-In",_xlfn.TEXTJOIN("-",TRUE,M617&amp;"-"&amp;_xlfn.LET(_xlpm.txt,ProjectsDB[[#This Row],[Assembly]],_xlpm.pos,FIND("SP",_xlpm.txt),_xlpm.pre,LEFT(_xlpm.txt,_xlpm.pos-1),IF(RIGHT(_xlpm.pre,3)="123","3PL",IF(RIGHT(_xlpm.pre,2)="12","2PL",IF(RIGHT(_xlpm.pre,1)="1","1PL","3PL")))),N617,O617,P617,Q617&amp;"W",R617),_xlfn.TEXTJOIN("-",TRUE,M617,N617,O617,P617,Q617&amp;"W",R617))</f>
        <v>Straight Feeder-CU-Silver-Epoxy-5W-2</v>
      </c>
      <c r="T617" s="14" t="str">
        <f>IF(COUNTIF(Cycletime[Element Desc.],ProjectsDB[[#This Row],[Element Desc.]])&gt;0,"Found","Not Found")</f>
        <v>Found</v>
      </c>
    </row>
    <row r="618" spans="2:20" x14ac:dyDescent="0.25">
      <c r="B618" s="8" t="s">
        <v>1642</v>
      </c>
      <c r="C618" s="9" t="s">
        <v>1640</v>
      </c>
      <c r="D618" s="9" t="s">
        <v>1641</v>
      </c>
      <c r="E618" s="10">
        <v>12</v>
      </c>
      <c r="F618" s="9" t="s">
        <v>1627</v>
      </c>
      <c r="G618" s="9" t="s">
        <v>96</v>
      </c>
      <c r="H618" s="11"/>
      <c r="I618" s="12">
        <v>3000</v>
      </c>
      <c r="J618" s="12"/>
      <c r="K618" s="12"/>
      <c r="L618" s="12">
        <f t="array" ref="L618">IFERROR(LOOKUP(2^15,SEARCH({"40A","63A","80A","100A","125A","160A","200A","250A","400A","630A","800A","1000A","1250A","1600A","2000A","2500A","3200A","4000A","5000A","6300A"},UPPER(D618)),{40,63,80,100,125,160,200,250,400,630,800,1000,1250,1600,2000,2500,3200,4000,5000,6300}),0)</f>
        <v>4000</v>
      </c>
      <c r="M618" s="9" t="str">
        <f t="shared" si="46"/>
        <v>Straight Feeder</v>
      </c>
      <c r="N618" s="9" t="str">
        <f t="shared" si="47"/>
        <v>CU</v>
      </c>
      <c r="O618" s="13" t="str">
        <f t="shared" si="48"/>
        <v>Silver</v>
      </c>
      <c r="P618" s="9" t="str">
        <f t="shared" si="49"/>
        <v>Epoxy</v>
      </c>
      <c r="Q618" s="9" t="str">
        <f t="shared" si="50"/>
        <v>5</v>
      </c>
      <c r="R6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8" s="14" t="str">
        <f>IF(ProjectsDB[[#This Row],[Item Type]]="Straight Plug-In",_xlfn.TEXTJOIN("-",TRUE,M618&amp;"-"&amp;_xlfn.LET(_xlpm.txt,ProjectsDB[[#This Row],[Assembly]],_xlpm.pos,FIND("SP",_xlpm.txt),_xlpm.pre,LEFT(_xlpm.txt,_xlpm.pos-1),IF(RIGHT(_xlpm.pre,3)="123","3PL",IF(RIGHT(_xlpm.pre,2)="12","2PL",IF(RIGHT(_xlpm.pre,1)="1","1PL","3PL")))),N618,O618,P618,Q618&amp;"W",R618),_xlfn.TEXTJOIN("-",TRUE,M618,N618,O618,P618,Q618&amp;"W",R618))</f>
        <v>Straight Feeder-CU-Silver-Epoxy-5W-2</v>
      </c>
      <c r="T618" s="14" t="str">
        <f>IF(COUNTIF(Cycletime[Element Desc.],ProjectsDB[[#This Row],[Element Desc.]])&gt;0,"Found","Not Found")</f>
        <v>Found</v>
      </c>
    </row>
    <row r="619" spans="2:20" x14ac:dyDescent="0.25">
      <c r="B619" s="8" t="s">
        <v>1643</v>
      </c>
      <c r="C619" s="9" t="s">
        <v>1637</v>
      </c>
      <c r="D619" s="9" t="s">
        <v>1638</v>
      </c>
      <c r="E619" s="10">
        <v>12</v>
      </c>
      <c r="F619" s="9" t="s">
        <v>1627</v>
      </c>
      <c r="G619" s="9" t="s">
        <v>96</v>
      </c>
      <c r="H619" s="11"/>
      <c r="I619" s="12">
        <v>3000</v>
      </c>
      <c r="J619" s="12"/>
      <c r="K619" s="12"/>
      <c r="L619" s="12">
        <f t="array" ref="L619">IFERROR(LOOKUP(2^15,SEARCH({"40A","63A","80A","100A","125A","160A","200A","250A","400A","630A","800A","1000A","1250A","1600A","2000A","2500A","3200A","4000A","5000A","6300A"},UPPER(D619)),{40,63,80,100,125,160,200,250,400,630,800,1000,1250,1600,2000,2500,3200,4000,5000,6300}),0)</f>
        <v>1000</v>
      </c>
      <c r="M619" s="9" t="str">
        <f t="shared" si="46"/>
        <v>Straight Feeder</v>
      </c>
      <c r="N619" s="9" t="str">
        <f t="shared" si="47"/>
        <v>CU</v>
      </c>
      <c r="O619" s="13" t="str">
        <f t="shared" si="48"/>
        <v>Silver</v>
      </c>
      <c r="P619" s="9" t="str">
        <f t="shared" si="49"/>
        <v>Epoxy</v>
      </c>
      <c r="Q619" s="9" t="str">
        <f t="shared" si="50"/>
        <v>5</v>
      </c>
      <c r="R6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9" s="14" t="str">
        <f>IF(ProjectsDB[[#This Row],[Item Type]]="Straight Plug-In",_xlfn.TEXTJOIN("-",TRUE,M619&amp;"-"&amp;_xlfn.LET(_xlpm.txt,ProjectsDB[[#This Row],[Assembly]],_xlpm.pos,FIND("SP",_xlpm.txt),_xlpm.pre,LEFT(_xlpm.txt,_xlpm.pos-1),IF(RIGHT(_xlpm.pre,3)="123","3PL",IF(RIGHT(_xlpm.pre,2)="12","2PL",IF(RIGHT(_xlpm.pre,1)="1","1PL","3PL")))),N619,O619,P619,Q619&amp;"W",R619),_xlfn.TEXTJOIN("-",TRUE,M619,N619,O619,P619,Q619&amp;"W",R619))</f>
        <v>Straight Feeder-CU-Silver-Epoxy-5W-1</v>
      </c>
      <c r="T619" s="14" t="str">
        <f>IF(COUNTIF(Cycletime[Element Desc.],ProjectsDB[[#This Row],[Element Desc.]])&gt;0,"Found","Not Found")</f>
        <v>Found</v>
      </c>
    </row>
    <row r="620" spans="2:20" x14ac:dyDescent="0.25">
      <c r="B620" s="8" t="s">
        <v>1644</v>
      </c>
      <c r="C620" s="9" t="s">
        <v>1640</v>
      </c>
      <c r="D620" s="9" t="s">
        <v>1641</v>
      </c>
      <c r="E620" s="10">
        <v>14</v>
      </c>
      <c r="F620" s="9" t="s">
        <v>1627</v>
      </c>
      <c r="G620" s="9" t="s">
        <v>96</v>
      </c>
      <c r="H620" s="11"/>
      <c r="I620" s="12">
        <v>3000</v>
      </c>
      <c r="J620" s="12"/>
      <c r="K620" s="12"/>
      <c r="L620" s="12">
        <f t="array" ref="L620">IFERROR(LOOKUP(2^15,SEARCH({"40A","63A","80A","100A","125A","160A","200A","250A","400A","630A","800A","1000A","1250A","1600A","2000A","2500A","3200A","4000A","5000A","6300A"},UPPER(D620)),{40,63,80,100,125,160,200,250,400,630,800,1000,1250,1600,2000,2500,3200,4000,5000,6300}),0)</f>
        <v>4000</v>
      </c>
      <c r="M620" s="9" t="str">
        <f t="shared" si="46"/>
        <v>Straight Feeder</v>
      </c>
      <c r="N620" s="9" t="str">
        <f t="shared" si="47"/>
        <v>CU</v>
      </c>
      <c r="O620" s="13" t="str">
        <f t="shared" si="48"/>
        <v>Silver</v>
      </c>
      <c r="P620" s="9" t="str">
        <f t="shared" si="49"/>
        <v>Epoxy</v>
      </c>
      <c r="Q620" s="9" t="str">
        <f t="shared" si="50"/>
        <v>5</v>
      </c>
      <c r="R6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0" s="14" t="str">
        <f>IF(ProjectsDB[[#This Row],[Item Type]]="Straight Plug-In",_xlfn.TEXTJOIN("-",TRUE,M620&amp;"-"&amp;_xlfn.LET(_xlpm.txt,ProjectsDB[[#This Row],[Assembly]],_xlpm.pos,FIND("SP",_xlpm.txt),_xlpm.pre,LEFT(_xlpm.txt,_xlpm.pos-1),IF(RIGHT(_xlpm.pre,3)="123","3PL",IF(RIGHT(_xlpm.pre,2)="12","2PL",IF(RIGHT(_xlpm.pre,1)="1","1PL","3PL")))),N620,O620,P620,Q620&amp;"W",R620),_xlfn.TEXTJOIN("-",TRUE,M620,N620,O620,P620,Q620&amp;"W",R620))</f>
        <v>Straight Feeder-CU-Silver-Epoxy-5W-2</v>
      </c>
      <c r="T620" s="14" t="str">
        <f>IF(COUNTIF(Cycletime[Element Desc.],ProjectsDB[[#This Row],[Element Desc.]])&gt;0,"Found","Not Found")</f>
        <v>Found</v>
      </c>
    </row>
    <row r="621" spans="2:20" x14ac:dyDescent="0.25">
      <c r="B621" s="8" t="s">
        <v>1645</v>
      </c>
      <c r="C621" s="9" t="s">
        <v>1640</v>
      </c>
      <c r="D621" s="9" t="s">
        <v>1641</v>
      </c>
      <c r="E621" s="10">
        <v>14</v>
      </c>
      <c r="F621" s="9" t="s">
        <v>1627</v>
      </c>
      <c r="G621" s="9" t="s">
        <v>96</v>
      </c>
      <c r="H621" s="11"/>
      <c r="I621" s="12">
        <v>3000</v>
      </c>
      <c r="J621" s="12"/>
      <c r="K621" s="12"/>
      <c r="L621" s="12">
        <f t="array" ref="L621">IFERROR(LOOKUP(2^15,SEARCH({"40A","63A","80A","100A","125A","160A","200A","250A","400A","630A","800A","1000A","1250A","1600A","2000A","2500A","3200A","4000A","5000A","6300A"},UPPER(D621)),{40,63,80,100,125,160,200,250,400,630,800,1000,1250,1600,2000,2500,3200,4000,5000,6300}),0)</f>
        <v>4000</v>
      </c>
      <c r="M621" s="9" t="str">
        <f t="shared" si="46"/>
        <v>Straight Feeder</v>
      </c>
      <c r="N621" s="9" t="str">
        <f t="shared" si="47"/>
        <v>CU</v>
      </c>
      <c r="O621" s="13" t="str">
        <f t="shared" si="48"/>
        <v>Silver</v>
      </c>
      <c r="P621" s="9" t="str">
        <f t="shared" si="49"/>
        <v>Epoxy</v>
      </c>
      <c r="Q621" s="9" t="str">
        <f t="shared" si="50"/>
        <v>5</v>
      </c>
      <c r="R6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1" s="14" t="str">
        <f>IF(ProjectsDB[[#This Row],[Item Type]]="Straight Plug-In",_xlfn.TEXTJOIN("-",TRUE,M621&amp;"-"&amp;_xlfn.LET(_xlpm.txt,ProjectsDB[[#This Row],[Assembly]],_xlpm.pos,FIND("SP",_xlpm.txt),_xlpm.pre,LEFT(_xlpm.txt,_xlpm.pos-1),IF(RIGHT(_xlpm.pre,3)="123","3PL",IF(RIGHT(_xlpm.pre,2)="12","2PL",IF(RIGHT(_xlpm.pre,1)="1","1PL","3PL")))),N621,O621,P621,Q621&amp;"W",R621),_xlfn.TEXTJOIN("-",TRUE,M621,N621,O621,P621,Q621&amp;"W",R621))</f>
        <v>Straight Feeder-CU-Silver-Epoxy-5W-2</v>
      </c>
      <c r="T621" s="14" t="str">
        <f>IF(COUNTIF(Cycletime[Element Desc.],ProjectsDB[[#This Row],[Element Desc.]])&gt;0,"Found","Not Found")</f>
        <v>Found</v>
      </c>
    </row>
    <row r="622" spans="2:20" x14ac:dyDescent="0.25">
      <c r="B622" s="8" t="s">
        <v>1646</v>
      </c>
      <c r="C622" s="9" t="s">
        <v>1640</v>
      </c>
      <c r="D622" s="9" t="s">
        <v>1641</v>
      </c>
      <c r="E622" s="10">
        <v>2</v>
      </c>
      <c r="F622" s="9" t="s">
        <v>1627</v>
      </c>
      <c r="G622" s="9" t="s">
        <v>96</v>
      </c>
      <c r="H622" s="11"/>
      <c r="I622" s="12">
        <v>3000</v>
      </c>
      <c r="J622" s="12"/>
      <c r="K622" s="12"/>
      <c r="L622" s="12">
        <f t="array" ref="L622">IFERROR(LOOKUP(2^15,SEARCH({"40A","63A","80A","100A","125A","160A","200A","250A","400A","630A","800A","1000A","1250A","1600A","2000A","2500A","3200A","4000A","5000A","6300A"},UPPER(D622)),{40,63,80,100,125,160,200,250,400,630,800,1000,1250,1600,2000,2500,3200,4000,5000,6300}),0)</f>
        <v>4000</v>
      </c>
      <c r="M622" s="9" t="str">
        <f t="shared" si="46"/>
        <v>Straight Feeder</v>
      </c>
      <c r="N622" s="9" t="str">
        <f t="shared" si="47"/>
        <v>CU</v>
      </c>
      <c r="O622" s="13" t="str">
        <f t="shared" si="48"/>
        <v>Silver</v>
      </c>
      <c r="P622" s="9" t="str">
        <f t="shared" si="49"/>
        <v>Epoxy</v>
      </c>
      <c r="Q622" s="9" t="str">
        <f t="shared" si="50"/>
        <v>5</v>
      </c>
      <c r="R6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2" s="14" t="str">
        <f>IF(ProjectsDB[[#This Row],[Item Type]]="Straight Plug-In",_xlfn.TEXTJOIN("-",TRUE,M622&amp;"-"&amp;_xlfn.LET(_xlpm.txt,ProjectsDB[[#This Row],[Assembly]],_xlpm.pos,FIND("SP",_xlpm.txt),_xlpm.pre,LEFT(_xlpm.txt,_xlpm.pos-1),IF(RIGHT(_xlpm.pre,3)="123","3PL",IF(RIGHT(_xlpm.pre,2)="12","2PL",IF(RIGHT(_xlpm.pre,1)="1","1PL","3PL")))),N622,O622,P622,Q622&amp;"W",R622),_xlfn.TEXTJOIN("-",TRUE,M622,N622,O622,P622,Q622&amp;"W",R622))</f>
        <v>Straight Feeder-CU-Silver-Epoxy-5W-2</v>
      </c>
      <c r="T622" s="14" t="str">
        <f>IF(COUNTIF(Cycletime[Element Desc.],ProjectsDB[[#This Row],[Element Desc.]])&gt;0,"Found","Not Found")</f>
        <v>Found</v>
      </c>
    </row>
    <row r="623" spans="2:20" x14ac:dyDescent="0.25">
      <c r="B623" s="8" t="s">
        <v>1647</v>
      </c>
      <c r="C623" s="9" t="s">
        <v>1648</v>
      </c>
      <c r="D623" s="9" t="s">
        <v>1649</v>
      </c>
      <c r="E623" s="10">
        <v>1</v>
      </c>
      <c r="F623" s="9" t="s">
        <v>1627</v>
      </c>
      <c r="G623" s="9" t="s">
        <v>26</v>
      </c>
      <c r="H623" s="11"/>
      <c r="I623" s="12">
        <v>2225</v>
      </c>
      <c r="J623" s="12"/>
      <c r="K623" s="12"/>
      <c r="L623" s="12">
        <f t="array" ref="L623">IFERROR(LOOKUP(2^15,SEARCH({"40A","63A","80A","100A","125A","160A","200A","250A","400A","630A","800A","1000A","1250A","1600A","2000A","2500A","3200A","4000A","5000A","6300A"},UPPER(D623)),{40,63,80,100,125,160,200,250,400,630,800,1000,1250,1600,2000,2500,3200,4000,5000,6300}),0)</f>
        <v>4000</v>
      </c>
      <c r="M623" s="9" t="str">
        <f t="shared" si="46"/>
        <v>Straight Feeder</v>
      </c>
      <c r="N623" s="9" t="str">
        <f t="shared" si="47"/>
        <v>CU</v>
      </c>
      <c r="O623" s="13" t="str">
        <f t="shared" si="48"/>
        <v>Silver</v>
      </c>
      <c r="P623" s="9" t="str">
        <f t="shared" si="49"/>
        <v>Epoxy</v>
      </c>
      <c r="Q623" s="9" t="str">
        <f t="shared" si="50"/>
        <v>5</v>
      </c>
      <c r="R6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3" s="14" t="str">
        <f>IF(ProjectsDB[[#This Row],[Item Type]]="Straight Plug-In",_xlfn.TEXTJOIN("-",TRUE,M623&amp;"-"&amp;_xlfn.LET(_xlpm.txt,ProjectsDB[[#This Row],[Assembly]],_xlpm.pos,FIND("SP",_xlpm.txt),_xlpm.pre,LEFT(_xlpm.txt,_xlpm.pos-1),IF(RIGHT(_xlpm.pre,3)="123","3PL",IF(RIGHT(_xlpm.pre,2)="12","2PL",IF(RIGHT(_xlpm.pre,1)="1","1PL","3PL")))),N623,O623,P623,Q623&amp;"W",R623),_xlfn.TEXTJOIN("-",TRUE,M623,N623,O623,P623,Q623&amp;"W",R623))</f>
        <v>Straight Feeder-CU-Silver-Epoxy-5W-2</v>
      </c>
      <c r="T623" s="14" t="str">
        <f>IF(COUNTIF(Cycletime[Element Desc.],ProjectsDB[[#This Row],[Element Desc.]])&gt;0,"Found","Not Found")</f>
        <v>Found</v>
      </c>
    </row>
    <row r="624" spans="2:20" x14ac:dyDescent="0.25">
      <c r="B624" s="8" t="s">
        <v>1650</v>
      </c>
      <c r="C624" s="9" t="s">
        <v>1629</v>
      </c>
      <c r="D624" s="9" t="s">
        <v>1630</v>
      </c>
      <c r="E624" s="10">
        <v>13</v>
      </c>
      <c r="F624" s="9" t="s">
        <v>1627</v>
      </c>
      <c r="G624" s="9" t="s">
        <v>26</v>
      </c>
      <c r="H624" s="11"/>
      <c r="I624" s="12">
        <v>65</v>
      </c>
      <c r="J624" s="12"/>
      <c r="K624" s="12"/>
      <c r="L624" s="12">
        <f t="array" ref="L624">IFERROR(LOOKUP(2^15,SEARCH({"40A","63A","80A","100A","125A","160A","200A","250A","400A","630A","800A","1000A","1250A","1600A","2000A","2500A","3200A","4000A","5000A","6300A"},UPPER(D624)),{40,63,80,100,125,160,200,250,400,630,800,1000,1250,1600,2000,2500,3200,4000,5000,6300}),0)</f>
        <v>4000</v>
      </c>
      <c r="M624" s="9" t="str">
        <f t="shared" si="46"/>
        <v>Joint Pack</v>
      </c>
      <c r="N624" s="9" t="str">
        <f t="shared" si="47"/>
        <v>CU</v>
      </c>
      <c r="O624" s="13" t="str">
        <f t="shared" si="48"/>
        <v>Silver</v>
      </c>
      <c r="P624" s="9" t="str">
        <f t="shared" si="49"/>
        <v>None</v>
      </c>
      <c r="Q624" s="9" t="str">
        <f t="shared" si="50"/>
        <v>5</v>
      </c>
      <c r="R6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4" s="14" t="str">
        <f>IF(ProjectsDB[[#This Row],[Item Type]]="Straight Plug-In",_xlfn.TEXTJOIN("-",TRUE,M624&amp;"-"&amp;_xlfn.LET(_xlpm.txt,ProjectsDB[[#This Row],[Assembly]],_xlpm.pos,FIND("SP",_xlpm.txt),_xlpm.pre,LEFT(_xlpm.txt,_xlpm.pos-1),IF(RIGHT(_xlpm.pre,3)="123","3PL",IF(RIGHT(_xlpm.pre,2)="12","2PL",IF(RIGHT(_xlpm.pre,1)="1","1PL","3PL")))),N624,O624,P624,Q624&amp;"W",R624),_xlfn.TEXTJOIN("-",TRUE,M624,N624,O624,P624,Q624&amp;"W",R624))</f>
        <v>Joint Pack-CU-Silver-None-5W-2</v>
      </c>
      <c r="T624" s="14" t="str">
        <f>IF(COUNTIF(Cycletime[Element Desc.],ProjectsDB[[#This Row],[Element Desc.]])&gt;0,"Found","Not Found")</f>
        <v>Found</v>
      </c>
    </row>
    <row r="625" spans="2:20" x14ac:dyDescent="0.25">
      <c r="B625" s="8" t="s">
        <v>1651</v>
      </c>
      <c r="C625" s="9" t="s">
        <v>1640</v>
      </c>
      <c r="D625" s="9" t="s">
        <v>1641</v>
      </c>
      <c r="E625" s="10">
        <v>5</v>
      </c>
      <c r="F625" s="9" t="s">
        <v>1627</v>
      </c>
      <c r="G625" s="9" t="s">
        <v>26</v>
      </c>
      <c r="H625" s="11"/>
      <c r="I625" s="12">
        <v>3000</v>
      </c>
      <c r="J625" s="12"/>
      <c r="K625" s="12"/>
      <c r="L625" s="12">
        <f t="array" ref="L625">IFERROR(LOOKUP(2^15,SEARCH({"40A","63A","80A","100A","125A","160A","200A","250A","400A","630A","800A","1000A","1250A","1600A","2000A","2500A","3200A","4000A","5000A","6300A"},UPPER(D625)),{40,63,80,100,125,160,200,250,400,630,800,1000,1250,1600,2000,2500,3200,4000,5000,6300}),0)</f>
        <v>4000</v>
      </c>
      <c r="M625" s="9" t="str">
        <f t="shared" si="46"/>
        <v>Straight Feeder</v>
      </c>
      <c r="N625" s="9" t="str">
        <f t="shared" si="47"/>
        <v>CU</v>
      </c>
      <c r="O625" s="13" t="str">
        <f t="shared" si="48"/>
        <v>Silver</v>
      </c>
      <c r="P625" s="9" t="str">
        <f t="shared" si="49"/>
        <v>Epoxy</v>
      </c>
      <c r="Q625" s="9" t="str">
        <f t="shared" si="50"/>
        <v>5</v>
      </c>
      <c r="R6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5" s="14" t="str">
        <f>IF(ProjectsDB[[#This Row],[Item Type]]="Straight Plug-In",_xlfn.TEXTJOIN("-",TRUE,M625&amp;"-"&amp;_xlfn.LET(_xlpm.txt,ProjectsDB[[#This Row],[Assembly]],_xlpm.pos,FIND("SP",_xlpm.txt),_xlpm.pre,LEFT(_xlpm.txt,_xlpm.pos-1),IF(RIGHT(_xlpm.pre,3)="123","3PL",IF(RIGHT(_xlpm.pre,2)="12","2PL",IF(RIGHT(_xlpm.pre,1)="1","1PL","3PL")))),N625,O625,P625,Q625&amp;"W",R625),_xlfn.TEXTJOIN("-",TRUE,M625,N625,O625,P625,Q625&amp;"W",R625))</f>
        <v>Straight Feeder-CU-Silver-Epoxy-5W-2</v>
      </c>
      <c r="T625" s="14" t="str">
        <f>IF(COUNTIF(Cycletime[Element Desc.],ProjectsDB[[#This Row],[Element Desc.]])&gt;0,"Found","Not Found")</f>
        <v>Found</v>
      </c>
    </row>
    <row r="626" spans="2:20" x14ac:dyDescent="0.25">
      <c r="B626" s="8" t="s">
        <v>1652</v>
      </c>
      <c r="C626" s="9" t="s">
        <v>1653</v>
      </c>
      <c r="D626" s="9" t="s">
        <v>1654</v>
      </c>
      <c r="E626" s="10">
        <v>5</v>
      </c>
      <c r="F626" s="9" t="s">
        <v>1627</v>
      </c>
      <c r="G626" s="9" t="s">
        <v>26</v>
      </c>
      <c r="H626" s="11"/>
      <c r="I626" s="12">
        <v>465</v>
      </c>
      <c r="J626" s="12">
        <v>465</v>
      </c>
      <c r="K626" s="12"/>
      <c r="L626" s="12">
        <f t="array" ref="L626">IFERROR(LOOKUP(2^15,SEARCH({"40A","63A","80A","100A","125A","160A","200A","250A","400A","630A","800A","1000A","1250A","1600A","2000A","2500A","3200A","4000A","5000A","6300A"},UPPER(D626)),{40,63,80,100,125,160,200,250,400,630,800,1000,1250,1600,2000,2500,3200,4000,5000,6300}),0)</f>
        <v>4000</v>
      </c>
      <c r="M626" s="9" t="str">
        <f t="shared" si="46"/>
        <v>Elbow Edge</v>
      </c>
      <c r="N626" s="9" t="str">
        <f t="shared" si="47"/>
        <v>CU</v>
      </c>
      <c r="O626" s="13" t="str">
        <f t="shared" si="48"/>
        <v>Silver</v>
      </c>
      <c r="P626" s="9" t="str">
        <f t="shared" si="49"/>
        <v>Epoxy</v>
      </c>
      <c r="Q626" s="9" t="str">
        <f t="shared" si="50"/>
        <v>5</v>
      </c>
      <c r="R6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6" s="14" t="str">
        <f>IF(ProjectsDB[[#This Row],[Item Type]]="Straight Plug-In",_xlfn.TEXTJOIN("-",TRUE,M626&amp;"-"&amp;_xlfn.LET(_xlpm.txt,ProjectsDB[[#This Row],[Assembly]],_xlpm.pos,FIND("SP",_xlpm.txt),_xlpm.pre,LEFT(_xlpm.txt,_xlpm.pos-1),IF(RIGHT(_xlpm.pre,3)="123","3PL",IF(RIGHT(_xlpm.pre,2)="12","2PL",IF(RIGHT(_xlpm.pre,1)="1","1PL","3PL")))),N626,O626,P626,Q626&amp;"W",R626),_xlfn.TEXTJOIN("-",TRUE,M626,N626,O626,P626,Q626&amp;"W",R626))</f>
        <v>Elbow Edge-CU-Silver-Epoxy-5W-2</v>
      </c>
      <c r="T626" s="14" t="str">
        <f>IF(COUNTIF(Cycletime[Element Desc.],ProjectsDB[[#This Row],[Element Desc.]])&gt;0,"Found","Not Found")</f>
        <v>Found</v>
      </c>
    </row>
    <row r="627" spans="2:20" x14ac:dyDescent="0.25">
      <c r="B627" s="8" t="s">
        <v>1655</v>
      </c>
      <c r="C627" s="9" t="s">
        <v>1656</v>
      </c>
      <c r="D627" s="9" t="s">
        <v>1657</v>
      </c>
      <c r="E627" s="10">
        <v>2</v>
      </c>
      <c r="F627" s="9" t="s">
        <v>1627</v>
      </c>
      <c r="G627" s="9" t="s">
        <v>26</v>
      </c>
      <c r="H627" s="11"/>
      <c r="I627" s="12">
        <v>425</v>
      </c>
      <c r="J627" s="12"/>
      <c r="K627" s="12"/>
      <c r="L627" s="12">
        <f t="array" ref="L627">IFERROR(LOOKUP(2^15,SEARCH({"40A","63A","80A","100A","125A","160A","200A","250A","400A","630A","800A","1000A","1250A","1600A","2000A","2500A","3200A","4000A","5000A","6300A"},UPPER(D627)),{40,63,80,100,125,160,200,250,400,630,800,1000,1250,1600,2000,2500,3200,4000,5000,6300}),0)</f>
        <v>4000</v>
      </c>
      <c r="M627" s="9" t="str">
        <f t="shared" si="46"/>
        <v>Flange Straight</v>
      </c>
      <c r="N627" s="9" t="str">
        <f t="shared" si="47"/>
        <v>CU</v>
      </c>
      <c r="O627" s="13" t="str">
        <f t="shared" si="48"/>
        <v>Silver</v>
      </c>
      <c r="P627" s="9" t="str">
        <f t="shared" si="49"/>
        <v>Epoxy</v>
      </c>
      <c r="Q627" s="9" t="str">
        <f t="shared" si="50"/>
        <v>5</v>
      </c>
      <c r="R6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7" s="14" t="str">
        <f>IF(ProjectsDB[[#This Row],[Item Type]]="Straight Plug-In",_xlfn.TEXTJOIN("-",TRUE,M627&amp;"-"&amp;_xlfn.LET(_xlpm.txt,ProjectsDB[[#This Row],[Assembly]],_xlpm.pos,FIND("SP",_xlpm.txt),_xlpm.pre,LEFT(_xlpm.txt,_xlpm.pos-1),IF(RIGHT(_xlpm.pre,3)="123","3PL",IF(RIGHT(_xlpm.pre,2)="12","2PL",IF(RIGHT(_xlpm.pre,1)="1","1PL","3PL")))),N627,O627,P627,Q627&amp;"W",R627),_xlfn.TEXTJOIN("-",TRUE,M627,N627,O627,P627,Q627&amp;"W",R627))</f>
        <v>Flange Straight-CU-Silver-Epoxy-5W-2</v>
      </c>
      <c r="T627" s="14" t="str">
        <f>IF(COUNTIF(Cycletime[Element Desc.],ProjectsDB[[#This Row],[Element Desc.]])&gt;0,"Found","Not Found")</f>
        <v>Found</v>
      </c>
    </row>
    <row r="628" spans="2:20" x14ac:dyDescent="0.25">
      <c r="B628" s="8" t="s">
        <v>1658</v>
      </c>
      <c r="C628" s="9" t="s">
        <v>1640</v>
      </c>
      <c r="D628" s="9" t="s">
        <v>1641</v>
      </c>
      <c r="E628" s="10">
        <v>3</v>
      </c>
      <c r="F628" s="9" t="s">
        <v>1627</v>
      </c>
      <c r="G628" s="9" t="s">
        <v>26</v>
      </c>
      <c r="H628" s="11"/>
      <c r="I628" s="12">
        <v>3000</v>
      </c>
      <c r="J628" s="12"/>
      <c r="K628" s="12"/>
      <c r="L628" s="12">
        <f t="array" ref="L628">IFERROR(LOOKUP(2^15,SEARCH({"40A","63A","80A","100A","125A","160A","200A","250A","400A","630A","800A","1000A","1250A","1600A","2000A","2500A","3200A","4000A","5000A","6300A"},UPPER(D628)),{40,63,80,100,125,160,200,250,400,630,800,1000,1250,1600,2000,2500,3200,4000,5000,6300}),0)</f>
        <v>4000</v>
      </c>
      <c r="M628" s="9" t="str">
        <f t="shared" si="46"/>
        <v>Straight Feeder</v>
      </c>
      <c r="N628" s="9" t="str">
        <f t="shared" si="47"/>
        <v>CU</v>
      </c>
      <c r="O628" s="13" t="str">
        <f t="shared" si="48"/>
        <v>Silver</v>
      </c>
      <c r="P628" s="9" t="str">
        <f t="shared" si="49"/>
        <v>Epoxy</v>
      </c>
      <c r="Q628" s="9" t="str">
        <f t="shared" si="50"/>
        <v>5</v>
      </c>
      <c r="R6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8" s="14" t="str">
        <f>IF(ProjectsDB[[#This Row],[Item Type]]="Straight Plug-In",_xlfn.TEXTJOIN("-",TRUE,M628&amp;"-"&amp;_xlfn.LET(_xlpm.txt,ProjectsDB[[#This Row],[Assembly]],_xlpm.pos,FIND("SP",_xlpm.txt),_xlpm.pre,LEFT(_xlpm.txt,_xlpm.pos-1),IF(RIGHT(_xlpm.pre,3)="123","3PL",IF(RIGHT(_xlpm.pre,2)="12","2PL",IF(RIGHT(_xlpm.pre,1)="1","1PL","3PL")))),N628,O628,P628,Q628&amp;"W",R628),_xlfn.TEXTJOIN("-",TRUE,M628,N628,O628,P628,Q628&amp;"W",R628))</f>
        <v>Straight Feeder-CU-Silver-Epoxy-5W-2</v>
      </c>
      <c r="T628" s="14" t="str">
        <f>IF(COUNTIF(Cycletime[Element Desc.],ProjectsDB[[#This Row],[Element Desc.]])&gt;0,"Found","Not Found")</f>
        <v>Found</v>
      </c>
    </row>
    <row r="629" spans="2:20" x14ac:dyDescent="0.25">
      <c r="B629" s="8" t="s">
        <v>1659</v>
      </c>
      <c r="C629" s="9" t="s">
        <v>1653</v>
      </c>
      <c r="D629" s="9" t="s">
        <v>1654</v>
      </c>
      <c r="E629" s="10">
        <v>7</v>
      </c>
      <c r="F629" s="9" t="s">
        <v>1627</v>
      </c>
      <c r="G629" s="9" t="s">
        <v>26</v>
      </c>
      <c r="H629" s="11"/>
      <c r="I629" s="12">
        <v>465</v>
      </c>
      <c r="J629" s="12">
        <v>465</v>
      </c>
      <c r="K629" s="12"/>
      <c r="L629" s="12">
        <f t="array" ref="L629">IFERROR(LOOKUP(2^15,SEARCH({"40A","63A","80A","100A","125A","160A","200A","250A","400A","630A","800A","1000A","1250A","1600A","2000A","2500A","3200A","4000A","5000A","6300A"},UPPER(D629)),{40,63,80,100,125,160,200,250,400,630,800,1000,1250,1600,2000,2500,3200,4000,5000,6300}),0)</f>
        <v>4000</v>
      </c>
      <c r="M629" s="9" t="str">
        <f t="shared" si="46"/>
        <v>Elbow Edge</v>
      </c>
      <c r="N629" s="9" t="str">
        <f t="shared" si="47"/>
        <v>CU</v>
      </c>
      <c r="O629" s="13" t="str">
        <f t="shared" si="48"/>
        <v>Silver</v>
      </c>
      <c r="P629" s="9" t="str">
        <f t="shared" si="49"/>
        <v>Epoxy</v>
      </c>
      <c r="Q629" s="9" t="str">
        <f t="shared" si="50"/>
        <v>5</v>
      </c>
      <c r="R6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9" s="14" t="str">
        <f>IF(ProjectsDB[[#This Row],[Item Type]]="Straight Plug-In",_xlfn.TEXTJOIN("-",TRUE,M629&amp;"-"&amp;_xlfn.LET(_xlpm.txt,ProjectsDB[[#This Row],[Assembly]],_xlpm.pos,FIND("SP",_xlpm.txt),_xlpm.pre,LEFT(_xlpm.txt,_xlpm.pos-1),IF(RIGHT(_xlpm.pre,3)="123","3PL",IF(RIGHT(_xlpm.pre,2)="12","2PL",IF(RIGHT(_xlpm.pre,1)="1","1PL","3PL")))),N629,O629,P629,Q629&amp;"W",R629),_xlfn.TEXTJOIN("-",TRUE,M629,N629,O629,P629,Q629&amp;"W",R629))</f>
        <v>Elbow Edge-CU-Silver-Epoxy-5W-2</v>
      </c>
      <c r="T629" s="14" t="str">
        <f>IF(COUNTIF(Cycletime[Element Desc.],ProjectsDB[[#This Row],[Element Desc.]])&gt;0,"Found","Not Found")</f>
        <v>Found</v>
      </c>
    </row>
    <row r="630" spans="2:20" x14ac:dyDescent="0.25">
      <c r="B630" s="8" t="s">
        <v>1660</v>
      </c>
      <c r="C630" s="9" t="s">
        <v>1656</v>
      </c>
      <c r="D630" s="9" t="s">
        <v>1657</v>
      </c>
      <c r="E630" s="10">
        <v>2</v>
      </c>
      <c r="F630" s="9" t="s">
        <v>1627</v>
      </c>
      <c r="G630" s="9" t="s">
        <v>26</v>
      </c>
      <c r="H630" s="11"/>
      <c r="I630" s="12">
        <v>425</v>
      </c>
      <c r="J630" s="12"/>
      <c r="K630" s="12"/>
      <c r="L630" s="12">
        <f t="array" ref="L630">IFERROR(LOOKUP(2^15,SEARCH({"40A","63A","80A","100A","125A","160A","200A","250A","400A","630A","800A","1000A","1250A","1600A","2000A","2500A","3200A","4000A","5000A","6300A"},UPPER(D630)),{40,63,80,100,125,160,200,250,400,630,800,1000,1250,1600,2000,2500,3200,4000,5000,6300}),0)</f>
        <v>4000</v>
      </c>
      <c r="M630" s="9" t="str">
        <f t="shared" si="46"/>
        <v>Flange Straight</v>
      </c>
      <c r="N630" s="9" t="str">
        <f t="shared" si="47"/>
        <v>CU</v>
      </c>
      <c r="O630" s="13" t="str">
        <f t="shared" si="48"/>
        <v>Silver</v>
      </c>
      <c r="P630" s="9" t="str">
        <f t="shared" si="49"/>
        <v>Epoxy</v>
      </c>
      <c r="Q630" s="9" t="str">
        <f t="shared" si="50"/>
        <v>5</v>
      </c>
      <c r="R6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0" s="14" t="str">
        <f>IF(ProjectsDB[[#This Row],[Item Type]]="Straight Plug-In",_xlfn.TEXTJOIN("-",TRUE,M630&amp;"-"&amp;_xlfn.LET(_xlpm.txt,ProjectsDB[[#This Row],[Assembly]],_xlpm.pos,FIND("SP",_xlpm.txt),_xlpm.pre,LEFT(_xlpm.txt,_xlpm.pos-1),IF(RIGHT(_xlpm.pre,3)="123","3PL",IF(RIGHT(_xlpm.pre,2)="12","2PL",IF(RIGHT(_xlpm.pre,1)="1","1PL","3PL")))),N630,O630,P630,Q630&amp;"W",R630),_xlfn.TEXTJOIN("-",TRUE,M630,N630,O630,P630,Q630&amp;"W",R630))</f>
        <v>Flange Straight-CU-Silver-Epoxy-5W-2</v>
      </c>
      <c r="T630" s="14" t="str">
        <f>IF(COUNTIF(Cycletime[Element Desc.],ProjectsDB[[#This Row],[Element Desc.]])&gt;0,"Found","Not Found")</f>
        <v>Found</v>
      </c>
    </row>
    <row r="631" spans="2:20" x14ac:dyDescent="0.25">
      <c r="B631" s="8" t="s">
        <v>1661</v>
      </c>
      <c r="C631" s="9" t="s">
        <v>1662</v>
      </c>
      <c r="D631" s="9" t="s">
        <v>1663</v>
      </c>
      <c r="E631" s="10">
        <v>1</v>
      </c>
      <c r="F631" s="9" t="s">
        <v>1627</v>
      </c>
      <c r="G631" s="9" t="s">
        <v>26</v>
      </c>
      <c r="H631" s="11"/>
      <c r="I631" s="12">
        <v>2230</v>
      </c>
      <c r="J631" s="12"/>
      <c r="K631" s="12"/>
      <c r="L631" s="12">
        <f t="array" ref="L631">IFERROR(LOOKUP(2^15,SEARCH({"40A","63A","80A","100A","125A","160A","200A","250A","400A","630A","800A","1000A","1250A","1600A","2000A","2500A","3200A","4000A","5000A","6300A"},UPPER(D631)),{40,63,80,100,125,160,200,250,400,630,800,1000,1250,1600,2000,2500,3200,4000,5000,6300}),0)</f>
        <v>4000</v>
      </c>
      <c r="M631" s="9" t="str">
        <f t="shared" si="46"/>
        <v>Straight Feeder</v>
      </c>
      <c r="N631" s="9" t="str">
        <f t="shared" si="47"/>
        <v>CU</v>
      </c>
      <c r="O631" s="13" t="str">
        <f t="shared" si="48"/>
        <v>Silver</v>
      </c>
      <c r="P631" s="9" t="str">
        <f t="shared" si="49"/>
        <v>Epoxy</v>
      </c>
      <c r="Q631" s="9" t="str">
        <f t="shared" si="50"/>
        <v>5</v>
      </c>
      <c r="R6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1" s="14" t="str">
        <f>IF(ProjectsDB[[#This Row],[Item Type]]="Straight Plug-In",_xlfn.TEXTJOIN("-",TRUE,M631&amp;"-"&amp;_xlfn.LET(_xlpm.txt,ProjectsDB[[#This Row],[Assembly]],_xlpm.pos,FIND("SP",_xlpm.txt),_xlpm.pre,LEFT(_xlpm.txt,_xlpm.pos-1),IF(RIGHT(_xlpm.pre,3)="123","3PL",IF(RIGHT(_xlpm.pre,2)="12","2PL",IF(RIGHT(_xlpm.pre,1)="1","1PL","3PL")))),N631,O631,P631,Q631&amp;"W",R631),_xlfn.TEXTJOIN("-",TRUE,M631,N631,O631,P631,Q631&amp;"W",R631))</f>
        <v>Straight Feeder-CU-Silver-Epoxy-5W-2</v>
      </c>
      <c r="T631" s="14" t="str">
        <f>IF(COUNTIF(Cycletime[Element Desc.],ProjectsDB[[#This Row],[Element Desc.]])&gt;0,"Found","Not Found")</f>
        <v>Found</v>
      </c>
    </row>
    <row r="632" spans="2:20" x14ac:dyDescent="0.25">
      <c r="B632" s="8" t="s">
        <v>1664</v>
      </c>
      <c r="C632" s="9" t="s">
        <v>1629</v>
      </c>
      <c r="D632" s="9" t="s">
        <v>1630</v>
      </c>
      <c r="E632" s="10">
        <v>13</v>
      </c>
      <c r="F632" s="9" t="s">
        <v>1627</v>
      </c>
      <c r="G632" s="9" t="s">
        <v>26</v>
      </c>
      <c r="H632" s="11"/>
      <c r="I632" s="12"/>
      <c r="J632" s="12"/>
      <c r="K632" s="12"/>
      <c r="L632" s="12">
        <f t="array" ref="L632">IFERROR(LOOKUP(2^15,SEARCH({"40A","63A","80A","100A","125A","160A","200A","250A","400A","630A","800A","1000A","1250A","1600A","2000A","2500A","3200A","4000A","5000A","6300A"},UPPER(D632)),{40,63,80,100,125,160,200,250,400,630,800,1000,1250,1600,2000,2500,3200,4000,5000,6300}),0)</f>
        <v>4000</v>
      </c>
      <c r="M632" s="9" t="str">
        <f t="shared" si="46"/>
        <v>Joint Pack</v>
      </c>
      <c r="N632" s="9" t="str">
        <f t="shared" si="47"/>
        <v>CU</v>
      </c>
      <c r="O632" s="13" t="str">
        <f t="shared" si="48"/>
        <v>Silver</v>
      </c>
      <c r="P632" s="9" t="str">
        <f t="shared" si="49"/>
        <v>None</v>
      </c>
      <c r="Q632" s="9" t="str">
        <f t="shared" si="50"/>
        <v>5</v>
      </c>
      <c r="R6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2" s="14" t="str">
        <f>IF(ProjectsDB[[#This Row],[Item Type]]="Straight Plug-In",_xlfn.TEXTJOIN("-",TRUE,M632&amp;"-"&amp;_xlfn.LET(_xlpm.txt,ProjectsDB[[#This Row],[Assembly]],_xlpm.pos,FIND("SP",_xlpm.txt),_xlpm.pre,LEFT(_xlpm.txt,_xlpm.pos-1),IF(RIGHT(_xlpm.pre,3)="123","3PL",IF(RIGHT(_xlpm.pre,2)="12","2PL",IF(RIGHT(_xlpm.pre,1)="1","1PL","3PL")))),N632,O632,P632,Q632&amp;"W",R632),_xlfn.TEXTJOIN("-",TRUE,M632,N632,O632,P632,Q632&amp;"W",R632))</f>
        <v>Joint Pack-CU-Silver-None-5W-2</v>
      </c>
      <c r="T632" s="14" t="str">
        <f>IF(COUNTIF(Cycletime[Element Desc.],ProjectsDB[[#This Row],[Element Desc.]])&gt;0,"Found","Not Found")</f>
        <v>Found</v>
      </c>
    </row>
    <row r="633" spans="2:20" x14ac:dyDescent="0.25">
      <c r="B633" s="8" t="s">
        <v>1665</v>
      </c>
      <c r="C633" s="9" t="s">
        <v>1640</v>
      </c>
      <c r="D633" s="9" t="s">
        <v>1641</v>
      </c>
      <c r="E633" s="10">
        <v>3</v>
      </c>
      <c r="F633" s="9" t="s">
        <v>1627</v>
      </c>
      <c r="G633" s="9" t="s">
        <v>26</v>
      </c>
      <c r="H633" s="11"/>
      <c r="I633" s="12">
        <v>3000</v>
      </c>
      <c r="J633" s="12"/>
      <c r="K633" s="12"/>
      <c r="L633" s="12">
        <f t="array" ref="L633">IFERROR(LOOKUP(2^15,SEARCH({"40A","63A","80A","100A","125A","160A","200A","250A","400A","630A","800A","1000A","1250A","1600A","2000A","2500A","3200A","4000A","5000A","6300A"},UPPER(D633)),{40,63,80,100,125,160,200,250,400,630,800,1000,1250,1600,2000,2500,3200,4000,5000,6300}),0)</f>
        <v>4000</v>
      </c>
      <c r="M633" s="9" t="str">
        <f t="shared" si="46"/>
        <v>Straight Feeder</v>
      </c>
      <c r="N633" s="9" t="str">
        <f t="shared" si="47"/>
        <v>CU</v>
      </c>
      <c r="O633" s="13" t="str">
        <f t="shared" si="48"/>
        <v>Silver</v>
      </c>
      <c r="P633" s="9" t="str">
        <f t="shared" si="49"/>
        <v>Epoxy</v>
      </c>
      <c r="Q633" s="9" t="str">
        <f t="shared" si="50"/>
        <v>5</v>
      </c>
      <c r="R6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3" s="14" t="str">
        <f>IF(ProjectsDB[[#This Row],[Item Type]]="Straight Plug-In",_xlfn.TEXTJOIN("-",TRUE,M633&amp;"-"&amp;_xlfn.LET(_xlpm.txt,ProjectsDB[[#This Row],[Assembly]],_xlpm.pos,FIND("SP",_xlpm.txt),_xlpm.pre,LEFT(_xlpm.txt,_xlpm.pos-1),IF(RIGHT(_xlpm.pre,3)="123","3PL",IF(RIGHT(_xlpm.pre,2)="12","2PL",IF(RIGHT(_xlpm.pre,1)="1","1PL","3PL")))),N633,O633,P633,Q633&amp;"W",R633),_xlfn.TEXTJOIN("-",TRUE,M633,N633,O633,P633,Q633&amp;"W",R633))</f>
        <v>Straight Feeder-CU-Silver-Epoxy-5W-2</v>
      </c>
      <c r="T633" s="14" t="str">
        <f>IF(COUNTIF(Cycletime[Element Desc.],ProjectsDB[[#This Row],[Element Desc.]])&gt;0,"Found","Not Found")</f>
        <v>Found</v>
      </c>
    </row>
    <row r="634" spans="2:20" x14ac:dyDescent="0.25">
      <c r="B634" s="8" t="s">
        <v>1666</v>
      </c>
      <c r="C634" s="9" t="s">
        <v>1653</v>
      </c>
      <c r="D634" s="9" t="s">
        <v>1654</v>
      </c>
      <c r="E634" s="10">
        <v>4</v>
      </c>
      <c r="F634" s="9" t="s">
        <v>1627</v>
      </c>
      <c r="G634" s="9" t="s">
        <v>26</v>
      </c>
      <c r="H634" s="11"/>
      <c r="I634" s="12">
        <v>465</v>
      </c>
      <c r="J634" s="12">
        <v>465</v>
      </c>
      <c r="K634" s="12"/>
      <c r="L634" s="12">
        <f t="array" ref="L634">IFERROR(LOOKUP(2^15,SEARCH({"40A","63A","80A","100A","125A","160A","200A","250A","400A","630A","800A","1000A","1250A","1600A","2000A","2500A","3200A","4000A","5000A","6300A"},UPPER(D634)),{40,63,80,100,125,160,200,250,400,630,800,1000,1250,1600,2000,2500,3200,4000,5000,6300}),0)</f>
        <v>4000</v>
      </c>
      <c r="M634" s="9" t="str">
        <f t="shared" si="46"/>
        <v>Elbow Edge</v>
      </c>
      <c r="N634" s="9" t="str">
        <f t="shared" si="47"/>
        <v>CU</v>
      </c>
      <c r="O634" s="13" t="str">
        <f t="shared" si="48"/>
        <v>Silver</v>
      </c>
      <c r="P634" s="9" t="str">
        <f t="shared" si="49"/>
        <v>Epoxy</v>
      </c>
      <c r="Q634" s="9" t="str">
        <f t="shared" si="50"/>
        <v>5</v>
      </c>
      <c r="R6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4" s="14" t="str">
        <f>IF(ProjectsDB[[#This Row],[Item Type]]="Straight Plug-In",_xlfn.TEXTJOIN("-",TRUE,M634&amp;"-"&amp;_xlfn.LET(_xlpm.txt,ProjectsDB[[#This Row],[Assembly]],_xlpm.pos,FIND("SP",_xlpm.txt),_xlpm.pre,LEFT(_xlpm.txt,_xlpm.pos-1),IF(RIGHT(_xlpm.pre,3)="123","3PL",IF(RIGHT(_xlpm.pre,2)="12","2PL",IF(RIGHT(_xlpm.pre,1)="1","1PL","3PL")))),N634,O634,P634,Q634&amp;"W",R634),_xlfn.TEXTJOIN("-",TRUE,M634,N634,O634,P634,Q634&amp;"W",R634))</f>
        <v>Elbow Edge-CU-Silver-Epoxy-5W-2</v>
      </c>
      <c r="T634" s="14" t="str">
        <f>IF(COUNTIF(Cycletime[Element Desc.],ProjectsDB[[#This Row],[Element Desc.]])&gt;0,"Found","Not Found")</f>
        <v>Found</v>
      </c>
    </row>
    <row r="635" spans="2:20" x14ac:dyDescent="0.25">
      <c r="B635" s="8" t="s">
        <v>1667</v>
      </c>
      <c r="C635" s="9" t="s">
        <v>1656</v>
      </c>
      <c r="D635" s="9" t="s">
        <v>1657</v>
      </c>
      <c r="E635" s="10">
        <v>1</v>
      </c>
      <c r="F635" s="9" t="s">
        <v>1627</v>
      </c>
      <c r="G635" s="9" t="s">
        <v>26</v>
      </c>
      <c r="H635" s="11"/>
      <c r="I635" s="12">
        <v>425</v>
      </c>
      <c r="J635" s="12"/>
      <c r="K635" s="12"/>
      <c r="L635" s="12">
        <f t="array" ref="L635">IFERROR(LOOKUP(2^15,SEARCH({"40A","63A","80A","100A","125A","160A","200A","250A","400A","630A","800A","1000A","1250A","1600A","2000A","2500A","3200A","4000A","5000A","6300A"},UPPER(D635)),{40,63,80,100,125,160,200,250,400,630,800,1000,1250,1600,2000,2500,3200,4000,5000,6300}),0)</f>
        <v>4000</v>
      </c>
      <c r="M635" s="9" t="str">
        <f t="shared" si="46"/>
        <v>Flange Straight</v>
      </c>
      <c r="N635" s="9" t="str">
        <f t="shared" si="47"/>
        <v>CU</v>
      </c>
      <c r="O635" s="13" t="str">
        <f t="shared" si="48"/>
        <v>Silver</v>
      </c>
      <c r="P635" s="9" t="str">
        <f t="shared" si="49"/>
        <v>Epoxy</v>
      </c>
      <c r="Q635" s="9" t="str">
        <f t="shared" si="50"/>
        <v>5</v>
      </c>
      <c r="R6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5" s="14" t="str">
        <f>IF(ProjectsDB[[#This Row],[Item Type]]="Straight Plug-In",_xlfn.TEXTJOIN("-",TRUE,M635&amp;"-"&amp;_xlfn.LET(_xlpm.txt,ProjectsDB[[#This Row],[Assembly]],_xlpm.pos,FIND("SP",_xlpm.txt),_xlpm.pre,LEFT(_xlpm.txt,_xlpm.pos-1),IF(RIGHT(_xlpm.pre,3)="123","3PL",IF(RIGHT(_xlpm.pre,2)="12","2PL",IF(RIGHT(_xlpm.pre,1)="1","1PL","3PL")))),N635,O635,P635,Q635&amp;"W",R635),_xlfn.TEXTJOIN("-",TRUE,M635,N635,O635,P635,Q635&amp;"W",R635))</f>
        <v>Flange Straight-CU-Silver-Epoxy-5W-2</v>
      </c>
      <c r="T635" s="14" t="str">
        <f>IF(COUNTIF(Cycletime[Element Desc.],ProjectsDB[[#This Row],[Element Desc.]])&gt;0,"Found","Not Found")</f>
        <v>Found</v>
      </c>
    </row>
    <row r="636" spans="2:20" x14ac:dyDescent="0.25">
      <c r="B636" s="8" t="s">
        <v>1668</v>
      </c>
      <c r="C636" s="9" t="s">
        <v>1629</v>
      </c>
      <c r="D636" s="9" t="s">
        <v>1630</v>
      </c>
      <c r="E636" s="10">
        <v>8</v>
      </c>
      <c r="F636" s="9" t="s">
        <v>1627</v>
      </c>
      <c r="G636" s="9" t="s">
        <v>26</v>
      </c>
      <c r="H636" s="11"/>
      <c r="I636" s="12"/>
      <c r="J636" s="12"/>
      <c r="K636" s="12"/>
      <c r="L636" s="12">
        <f t="array" ref="L636">IFERROR(LOOKUP(2^15,SEARCH({"40A","63A","80A","100A","125A","160A","200A","250A","400A","630A","800A","1000A","1250A","1600A","2000A","2500A","3200A","4000A","5000A","6300A"},UPPER(D636)),{40,63,80,100,125,160,200,250,400,630,800,1000,1250,1600,2000,2500,3200,4000,5000,6300}),0)</f>
        <v>4000</v>
      </c>
      <c r="M636" s="9" t="str">
        <f t="shared" si="46"/>
        <v>Joint Pack</v>
      </c>
      <c r="N636" s="9" t="str">
        <f t="shared" si="47"/>
        <v>CU</v>
      </c>
      <c r="O636" s="13" t="str">
        <f t="shared" si="48"/>
        <v>Silver</v>
      </c>
      <c r="P636" s="9" t="str">
        <f t="shared" si="49"/>
        <v>None</v>
      </c>
      <c r="Q636" s="9" t="str">
        <f t="shared" si="50"/>
        <v>5</v>
      </c>
      <c r="R6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6" s="14" t="str">
        <f>IF(ProjectsDB[[#This Row],[Item Type]]="Straight Plug-In",_xlfn.TEXTJOIN("-",TRUE,M636&amp;"-"&amp;_xlfn.LET(_xlpm.txt,ProjectsDB[[#This Row],[Assembly]],_xlpm.pos,FIND("SP",_xlpm.txt),_xlpm.pre,LEFT(_xlpm.txt,_xlpm.pos-1),IF(RIGHT(_xlpm.pre,3)="123","3PL",IF(RIGHT(_xlpm.pre,2)="12","2PL",IF(RIGHT(_xlpm.pre,1)="1","1PL","3PL")))),N636,O636,P636,Q636&amp;"W",R636),_xlfn.TEXTJOIN("-",TRUE,M636,N636,O636,P636,Q636&amp;"W",R636))</f>
        <v>Joint Pack-CU-Silver-None-5W-2</v>
      </c>
      <c r="T636" s="14" t="str">
        <f>IF(COUNTIF(Cycletime[Element Desc.],ProjectsDB[[#This Row],[Element Desc.]])&gt;0,"Found","Not Found")</f>
        <v>Found</v>
      </c>
    </row>
    <row r="637" spans="2:20" x14ac:dyDescent="0.25">
      <c r="B637" s="8" t="s">
        <v>1669</v>
      </c>
      <c r="C637" s="9" t="s">
        <v>1656</v>
      </c>
      <c r="D637" s="9" t="s">
        <v>1657</v>
      </c>
      <c r="E637" s="10">
        <v>1</v>
      </c>
      <c r="F637" s="9" t="s">
        <v>1627</v>
      </c>
      <c r="G637" s="9" t="s">
        <v>26</v>
      </c>
      <c r="H637" s="11"/>
      <c r="I637" s="12">
        <v>425</v>
      </c>
      <c r="J637" s="12"/>
      <c r="K637" s="12"/>
      <c r="L637" s="12">
        <f t="array" ref="L637">IFERROR(LOOKUP(2^15,SEARCH({"40A","63A","80A","100A","125A","160A","200A","250A","400A","630A","800A","1000A","1250A","1600A","2000A","2500A","3200A","4000A","5000A","6300A"},UPPER(D637)),{40,63,80,100,125,160,200,250,400,630,800,1000,1250,1600,2000,2500,3200,4000,5000,6300}),0)</f>
        <v>4000</v>
      </c>
      <c r="M637" s="9" t="str">
        <f t="shared" si="46"/>
        <v>Flange Straight</v>
      </c>
      <c r="N637" s="9" t="str">
        <f t="shared" si="47"/>
        <v>CU</v>
      </c>
      <c r="O637" s="13" t="str">
        <f t="shared" si="48"/>
        <v>Silver</v>
      </c>
      <c r="P637" s="9" t="str">
        <f t="shared" si="49"/>
        <v>Epoxy</v>
      </c>
      <c r="Q637" s="9" t="str">
        <f t="shared" si="50"/>
        <v>5</v>
      </c>
      <c r="R6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7" s="14" t="str">
        <f>IF(ProjectsDB[[#This Row],[Item Type]]="Straight Plug-In",_xlfn.TEXTJOIN("-",TRUE,M637&amp;"-"&amp;_xlfn.LET(_xlpm.txt,ProjectsDB[[#This Row],[Assembly]],_xlpm.pos,FIND("SP",_xlpm.txt),_xlpm.pre,LEFT(_xlpm.txt,_xlpm.pos-1),IF(RIGHT(_xlpm.pre,3)="123","3PL",IF(RIGHT(_xlpm.pre,2)="12","2PL",IF(RIGHT(_xlpm.pre,1)="1","1PL","3PL")))),N637,O637,P637,Q637&amp;"W",R637),_xlfn.TEXTJOIN("-",TRUE,M637,N637,O637,P637,Q637&amp;"W",R637))</f>
        <v>Flange Straight-CU-Silver-Epoxy-5W-2</v>
      </c>
      <c r="T637" s="14" t="str">
        <f>IF(COUNTIF(Cycletime[Element Desc.],ProjectsDB[[#This Row],[Element Desc.]])&gt;0,"Found","Not Found")</f>
        <v>Found</v>
      </c>
    </row>
    <row r="638" spans="2:20" x14ac:dyDescent="0.25">
      <c r="B638" s="8" t="s">
        <v>1670</v>
      </c>
      <c r="C638" s="9" t="s">
        <v>1653</v>
      </c>
      <c r="D638" s="9" t="s">
        <v>1654</v>
      </c>
      <c r="E638" s="10">
        <v>7</v>
      </c>
      <c r="F638" s="9" t="s">
        <v>1627</v>
      </c>
      <c r="G638" s="9" t="s">
        <v>26</v>
      </c>
      <c r="H638" s="11"/>
      <c r="I638" s="12">
        <v>465</v>
      </c>
      <c r="J638" s="12">
        <v>465</v>
      </c>
      <c r="K638" s="12"/>
      <c r="L638" s="12">
        <f t="array" ref="L638">IFERROR(LOOKUP(2^15,SEARCH({"40A","63A","80A","100A","125A","160A","200A","250A","400A","630A","800A","1000A","1250A","1600A","2000A","2500A","3200A","4000A","5000A","6300A"},UPPER(D638)),{40,63,80,100,125,160,200,250,400,630,800,1000,1250,1600,2000,2500,3200,4000,5000,6300}),0)</f>
        <v>4000</v>
      </c>
      <c r="M638" s="9" t="str">
        <f t="shared" si="46"/>
        <v>Elbow Edge</v>
      </c>
      <c r="N638" s="9" t="str">
        <f t="shared" si="47"/>
        <v>CU</v>
      </c>
      <c r="O638" s="13" t="str">
        <f t="shared" si="48"/>
        <v>Silver</v>
      </c>
      <c r="P638" s="9" t="str">
        <f t="shared" si="49"/>
        <v>Epoxy</v>
      </c>
      <c r="Q638" s="9" t="str">
        <f t="shared" si="50"/>
        <v>5</v>
      </c>
      <c r="R6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8" s="14" t="str">
        <f>IF(ProjectsDB[[#This Row],[Item Type]]="Straight Plug-In",_xlfn.TEXTJOIN("-",TRUE,M638&amp;"-"&amp;_xlfn.LET(_xlpm.txt,ProjectsDB[[#This Row],[Assembly]],_xlpm.pos,FIND("SP",_xlpm.txt),_xlpm.pre,LEFT(_xlpm.txt,_xlpm.pos-1),IF(RIGHT(_xlpm.pre,3)="123","3PL",IF(RIGHT(_xlpm.pre,2)="12","2PL",IF(RIGHT(_xlpm.pre,1)="1","1PL","3PL")))),N638,O638,P638,Q638&amp;"W",R638),_xlfn.TEXTJOIN("-",TRUE,M638,N638,O638,P638,Q638&amp;"W",R638))</f>
        <v>Elbow Edge-CU-Silver-Epoxy-5W-2</v>
      </c>
      <c r="T638" s="14" t="str">
        <f>IF(COUNTIF(Cycletime[Element Desc.],ProjectsDB[[#This Row],[Element Desc.]])&gt;0,"Found","Not Found")</f>
        <v>Found</v>
      </c>
    </row>
    <row r="639" spans="2:20" x14ac:dyDescent="0.25">
      <c r="B639" s="8" t="s">
        <v>1671</v>
      </c>
      <c r="C639" s="9" t="s">
        <v>1629</v>
      </c>
      <c r="D639" s="9" t="s">
        <v>1630</v>
      </c>
      <c r="E639" s="10">
        <v>12</v>
      </c>
      <c r="F639" s="9" t="s">
        <v>1627</v>
      </c>
      <c r="G639" s="9" t="s">
        <v>26</v>
      </c>
      <c r="H639" s="11"/>
      <c r="I639" s="12"/>
      <c r="J639" s="12"/>
      <c r="K639" s="12"/>
      <c r="L639" s="12">
        <f t="array" ref="L639">IFERROR(LOOKUP(2^15,SEARCH({"40A","63A","80A","100A","125A","160A","200A","250A","400A","630A","800A","1000A","1250A","1600A","2000A","2500A","3200A","4000A","5000A","6300A"},UPPER(D639)),{40,63,80,100,125,160,200,250,400,630,800,1000,1250,1600,2000,2500,3200,4000,5000,6300}),0)</f>
        <v>4000</v>
      </c>
      <c r="M639" s="9" t="str">
        <f t="shared" si="46"/>
        <v>Joint Pack</v>
      </c>
      <c r="N639" s="9" t="str">
        <f t="shared" si="47"/>
        <v>CU</v>
      </c>
      <c r="O639" s="13" t="str">
        <f t="shared" si="48"/>
        <v>Silver</v>
      </c>
      <c r="P639" s="9" t="str">
        <f t="shared" si="49"/>
        <v>None</v>
      </c>
      <c r="Q639" s="9" t="str">
        <f t="shared" si="50"/>
        <v>5</v>
      </c>
      <c r="R6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9" s="14" t="str">
        <f>IF(ProjectsDB[[#This Row],[Item Type]]="Straight Plug-In",_xlfn.TEXTJOIN("-",TRUE,M639&amp;"-"&amp;_xlfn.LET(_xlpm.txt,ProjectsDB[[#This Row],[Assembly]],_xlpm.pos,FIND("SP",_xlpm.txt),_xlpm.pre,LEFT(_xlpm.txt,_xlpm.pos-1),IF(RIGHT(_xlpm.pre,3)="123","3PL",IF(RIGHT(_xlpm.pre,2)="12","2PL",IF(RIGHT(_xlpm.pre,1)="1","1PL","3PL")))),N639,O639,P639,Q639&amp;"W",R639),_xlfn.TEXTJOIN("-",TRUE,M639,N639,O639,P639,Q639&amp;"W",R639))</f>
        <v>Joint Pack-CU-Silver-None-5W-2</v>
      </c>
      <c r="T639" s="14" t="str">
        <f>IF(COUNTIF(Cycletime[Element Desc.],ProjectsDB[[#This Row],[Element Desc.]])&gt;0,"Found","Not Found")</f>
        <v>Found</v>
      </c>
    </row>
    <row r="640" spans="2:20" x14ac:dyDescent="0.25">
      <c r="B640" s="8" t="s">
        <v>1672</v>
      </c>
      <c r="C640" s="9" t="s">
        <v>1640</v>
      </c>
      <c r="D640" s="9" t="s">
        <v>1641</v>
      </c>
      <c r="E640" s="10">
        <v>4</v>
      </c>
      <c r="F640" s="9" t="s">
        <v>1627</v>
      </c>
      <c r="G640" s="9" t="s">
        <v>26</v>
      </c>
      <c r="H640" s="11"/>
      <c r="I640" s="12">
        <v>3000</v>
      </c>
      <c r="J640" s="12"/>
      <c r="K640" s="12"/>
      <c r="L640" s="12">
        <f t="array" ref="L640">IFERROR(LOOKUP(2^15,SEARCH({"40A","63A","80A","100A","125A","160A","200A","250A","400A","630A","800A","1000A","1250A","1600A","2000A","2500A","3200A","4000A","5000A","6300A"},UPPER(D640)),{40,63,80,100,125,160,200,250,400,630,800,1000,1250,1600,2000,2500,3200,4000,5000,6300}),0)</f>
        <v>4000</v>
      </c>
      <c r="M640" s="9" t="str">
        <f t="shared" si="46"/>
        <v>Straight Feeder</v>
      </c>
      <c r="N640" s="9" t="str">
        <f t="shared" si="47"/>
        <v>CU</v>
      </c>
      <c r="O640" s="13" t="str">
        <f t="shared" si="48"/>
        <v>Silver</v>
      </c>
      <c r="P640" s="9" t="str">
        <f t="shared" si="49"/>
        <v>Epoxy</v>
      </c>
      <c r="Q640" s="9" t="str">
        <f t="shared" si="50"/>
        <v>5</v>
      </c>
      <c r="R6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40" s="14" t="str">
        <f>IF(ProjectsDB[[#This Row],[Item Type]]="Straight Plug-In",_xlfn.TEXTJOIN("-",TRUE,M640&amp;"-"&amp;_xlfn.LET(_xlpm.txt,ProjectsDB[[#This Row],[Assembly]],_xlpm.pos,FIND("SP",_xlpm.txt),_xlpm.pre,LEFT(_xlpm.txt,_xlpm.pos-1),IF(RIGHT(_xlpm.pre,3)="123","3PL",IF(RIGHT(_xlpm.pre,2)="12","2PL",IF(RIGHT(_xlpm.pre,1)="1","1PL","3PL")))),N640,O640,P640,Q640&amp;"W",R640),_xlfn.TEXTJOIN("-",TRUE,M640,N640,O640,P640,Q640&amp;"W",R640))</f>
        <v>Straight Feeder-CU-Silver-Epoxy-5W-2</v>
      </c>
      <c r="T640" s="14" t="str">
        <f>IF(COUNTIF(Cycletime[Element Desc.],ProjectsDB[[#This Row],[Element Desc.]])&gt;0,"Found","Not Found")</f>
        <v>Found</v>
      </c>
    </row>
    <row r="641" spans="2:20" x14ac:dyDescent="0.25">
      <c r="B641" s="8" t="s">
        <v>1673</v>
      </c>
      <c r="C641" s="9" t="s">
        <v>1640</v>
      </c>
      <c r="D641" s="9" t="s">
        <v>1641</v>
      </c>
      <c r="E641" s="10">
        <v>4</v>
      </c>
      <c r="F641" s="9" t="s">
        <v>1627</v>
      </c>
      <c r="G641" s="9" t="s">
        <v>26</v>
      </c>
      <c r="H641" s="11"/>
      <c r="I641" s="12">
        <v>3000</v>
      </c>
      <c r="J641" s="12"/>
      <c r="K641" s="12"/>
      <c r="L641" s="12">
        <f t="array" ref="L641">IFERROR(LOOKUP(2^15,SEARCH({"40A","63A","80A","100A","125A","160A","200A","250A","400A","630A","800A","1000A","1250A","1600A","2000A","2500A","3200A","4000A","5000A","6300A"},UPPER(D641)),{40,63,80,100,125,160,200,250,400,630,800,1000,1250,1600,2000,2500,3200,4000,5000,6300}),0)</f>
        <v>4000</v>
      </c>
      <c r="M641" s="9" t="str">
        <f t="shared" si="46"/>
        <v>Straight Feeder</v>
      </c>
      <c r="N641" s="9" t="str">
        <f t="shared" si="47"/>
        <v>CU</v>
      </c>
      <c r="O641" s="13" t="str">
        <f t="shared" si="48"/>
        <v>Silver</v>
      </c>
      <c r="P641" s="9" t="str">
        <f t="shared" si="49"/>
        <v>Epoxy</v>
      </c>
      <c r="Q641" s="9" t="str">
        <f t="shared" si="50"/>
        <v>5</v>
      </c>
      <c r="R6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41" s="14" t="str">
        <f>IF(ProjectsDB[[#This Row],[Item Type]]="Straight Plug-In",_xlfn.TEXTJOIN("-",TRUE,M641&amp;"-"&amp;_xlfn.LET(_xlpm.txt,ProjectsDB[[#This Row],[Assembly]],_xlpm.pos,FIND("SP",_xlpm.txt),_xlpm.pre,LEFT(_xlpm.txt,_xlpm.pos-1),IF(RIGHT(_xlpm.pre,3)="123","3PL",IF(RIGHT(_xlpm.pre,2)="12","2PL",IF(RIGHT(_xlpm.pre,1)="1","1PL","3PL")))),N641,O641,P641,Q641&amp;"W",R641),_xlfn.TEXTJOIN("-",TRUE,M641,N641,O641,P641,Q641&amp;"W",R641))</f>
        <v>Straight Feeder-CU-Silver-Epoxy-5W-2</v>
      </c>
      <c r="T641" s="14" t="str">
        <f>IF(COUNTIF(Cycletime[Element Desc.],ProjectsDB[[#This Row],[Element Desc.]])&gt;0,"Found","Not Found")</f>
        <v>Found</v>
      </c>
    </row>
    <row r="642" spans="2:20" x14ac:dyDescent="0.25">
      <c r="B642" s="8" t="s">
        <v>1674</v>
      </c>
      <c r="C642" s="9" t="s">
        <v>1653</v>
      </c>
      <c r="D642" s="9" t="s">
        <v>1654</v>
      </c>
      <c r="E642" s="10">
        <v>6</v>
      </c>
      <c r="F642" s="9" t="s">
        <v>1627</v>
      </c>
      <c r="G642" s="9" t="s">
        <v>26</v>
      </c>
      <c r="H642" s="11"/>
      <c r="I642" s="12">
        <v>465</v>
      </c>
      <c r="J642" s="12">
        <v>465</v>
      </c>
      <c r="K642" s="12"/>
      <c r="L642" s="12">
        <f t="array" ref="L642">IFERROR(LOOKUP(2^15,SEARCH({"40A","63A","80A","100A","125A","160A","200A","250A","400A","630A","800A","1000A","1250A","1600A","2000A","2500A","3200A","4000A","5000A","6300A"},UPPER(D642)),{40,63,80,100,125,160,200,250,400,630,800,1000,1250,1600,2000,2500,3200,4000,5000,6300}),0)</f>
        <v>4000</v>
      </c>
      <c r="M642" s="9" t="str">
        <f t="shared" si="46"/>
        <v>Elbow Edge</v>
      </c>
      <c r="N642" s="9" t="str">
        <f t="shared" si="47"/>
        <v>CU</v>
      </c>
      <c r="O642" s="13" t="str">
        <f t="shared" si="48"/>
        <v>Silver</v>
      </c>
      <c r="P642" s="9" t="str">
        <f t="shared" si="49"/>
        <v>Epoxy</v>
      </c>
      <c r="Q642" s="9" t="str">
        <f t="shared" si="50"/>
        <v>5</v>
      </c>
      <c r="R6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42" s="14" t="str">
        <f>IF(ProjectsDB[[#This Row],[Item Type]]="Straight Plug-In",_xlfn.TEXTJOIN("-",TRUE,M642&amp;"-"&amp;_xlfn.LET(_xlpm.txt,ProjectsDB[[#This Row],[Assembly]],_xlpm.pos,FIND("SP",_xlpm.txt),_xlpm.pre,LEFT(_xlpm.txt,_xlpm.pos-1),IF(RIGHT(_xlpm.pre,3)="123","3PL",IF(RIGHT(_xlpm.pre,2)="12","2PL",IF(RIGHT(_xlpm.pre,1)="1","1PL","3PL")))),N642,O642,P642,Q642&amp;"W",R642),_xlfn.TEXTJOIN("-",TRUE,M642,N642,O642,P642,Q642&amp;"W",R642))</f>
        <v>Elbow Edge-CU-Silver-Epoxy-5W-2</v>
      </c>
      <c r="T642" s="14" t="str">
        <f>IF(COUNTIF(Cycletime[Element Desc.],ProjectsDB[[#This Row],[Element Desc.]])&gt;0,"Found","Not Found")</f>
        <v>Found</v>
      </c>
    </row>
    <row r="643" spans="2:20" x14ac:dyDescent="0.25">
      <c r="B643" s="8" t="s">
        <v>1675</v>
      </c>
      <c r="C643" s="9" t="s">
        <v>1656</v>
      </c>
      <c r="D643" s="9" t="s">
        <v>1657</v>
      </c>
      <c r="E643" s="10">
        <v>1</v>
      </c>
      <c r="F643" s="9" t="s">
        <v>1627</v>
      </c>
      <c r="G643" s="9" t="s">
        <v>26</v>
      </c>
      <c r="H643" s="11"/>
      <c r="I643" s="12">
        <v>425</v>
      </c>
      <c r="J643" s="12"/>
      <c r="K643" s="12"/>
      <c r="L643" s="12">
        <f t="array" ref="L643">IFERROR(LOOKUP(2^15,SEARCH({"40A","63A","80A","100A","125A","160A","200A","250A","400A","630A","800A","1000A","1250A","1600A","2000A","2500A","3200A","4000A","5000A","6300A"},UPPER(D643)),{40,63,80,100,125,160,200,250,400,630,800,1000,1250,1600,2000,2500,3200,4000,5000,6300}),0)</f>
        <v>4000</v>
      </c>
      <c r="M643" s="9" t="str">
        <f t="shared" si="46"/>
        <v>Flange Straight</v>
      </c>
      <c r="N643" s="9" t="str">
        <f t="shared" si="47"/>
        <v>CU</v>
      </c>
      <c r="O643" s="13" t="str">
        <f t="shared" si="48"/>
        <v>Silver</v>
      </c>
      <c r="P643" s="9" t="str">
        <f t="shared" si="49"/>
        <v>Epoxy</v>
      </c>
      <c r="Q643" s="9" t="str">
        <f t="shared" si="50"/>
        <v>5</v>
      </c>
      <c r="R6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43" s="14" t="str">
        <f>IF(ProjectsDB[[#This Row],[Item Type]]="Straight Plug-In",_xlfn.TEXTJOIN("-",TRUE,M643&amp;"-"&amp;_xlfn.LET(_xlpm.txt,ProjectsDB[[#This Row],[Assembly]],_xlpm.pos,FIND("SP",_xlpm.txt),_xlpm.pre,LEFT(_xlpm.txt,_xlpm.pos-1),IF(RIGHT(_xlpm.pre,3)="123","3PL",IF(RIGHT(_xlpm.pre,2)="12","2PL",IF(RIGHT(_xlpm.pre,1)="1","1PL","3PL")))),N643,O643,P643,Q643&amp;"W",R643),_xlfn.TEXTJOIN("-",TRUE,M643,N643,O643,P643,Q643&amp;"W",R643))</f>
        <v>Flange Straight-CU-Silver-Epoxy-5W-2</v>
      </c>
      <c r="T643" s="14" t="str">
        <f>IF(COUNTIF(Cycletime[Element Desc.],ProjectsDB[[#This Row],[Element Desc.]])&gt;0,"Found","Not Found")</f>
        <v>Found</v>
      </c>
    </row>
    <row r="644" spans="2:20" x14ac:dyDescent="0.25">
      <c r="B644" s="8" t="s">
        <v>1676</v>
      </c>
      <c r="C644" s="9" t="s">
        <v>1629</v>
      </c>
      <c r="D644" s="9" t="s">
        <v>1630</v>
      </c>
      <c r="E644" s="10">
        <v>11</v>
      </c>
      <c r="F644" s="9" t="s">
        <v>1627</v>
      </c>
      <c r="G644" s="9" t="s">
        <v>26</v>
      </c>
      <c r="H644" s="11"/>
      <c r="I644" s="12"/>
      <c r="J644" s="12"/>
      <c r="K644" s="12"/>
      <c r="L644" s="12">
        <f t="array" ref="L644">IFERROR(LOOKUP(2^15,SEARCH({"40A","63A","80A","100A","125A","160A","200A","250A","400A","630A","800A","1000A","1250A","1600A","2000A","2500A","3200A","4000A","5000A","6300A"},UPPER(D644)),{40,63,80,100,125,160,200,250,400,630,800,1000,1250,1600,2000,2500,3200,4000,5000,6300}),0)</f>
        <v>4000</v>
      </c>
      <c r="M644" s="9" t="str">
        <f t="shared" ref="M644:M707" si="51">_xlfn.LET(_xlpm.d,UPPER(TRIM(SUBSTITUTE(SUBSTITUTE(D644,CHAR(160),"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644" s="9" t="str">
        <f t="shared" ref="N644:N707" si="52">IF(ISNUMBER(SEARCH("CU",D644)),"CU",IF(ISNUMBER(SEARCH("AL",D644)),"AL",IF(ISNUMBER(SEARCH("Copper",D644)),"CU","SH")))</f>
        <v>CU</v>
      </c>
      <c r="O644" s="13" t="str">
        <f t="shared" ref="O644:O707" si="53">IF(ISNUMBER(SEARCH("Silver",D644)),"Silver",IF(ISNUMBER(SEARCH("Tin",D644)),"Tin","None"))</f>
        <v>Silver</v>
      </c>
      <c r="P644" s="9" t="str">
        <f t="shared" ref="P644:P707" si="54">IF(ISNUMBER(SEARCH("Epoxy",D644)),"Epoxy",IF(ISNUMBER(SEARCH("PET",D644)),"PET","None"))</f>
        <v>None</v>
      </c>
      <c r="Q644" s="9" t="str">
        <f t="shared" ref="Q644:Q707" si="55">IF(ISNUMBER(SEARCH("3-Wire",D644)),"3",IF(ISNUMBER(SEARCH("4-Wire",D644)),"4",IF(ISNUMBER(SEARCH("5-Wire",D644)),"5",IF(ISNUMBER(SEARCH("6-Wire",D644)),"6","0"))))</f>
        <v>5</v>
      </c>
      <c r="R6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44" s="14" t="str">
        <f>IF(ProjectsDB[[#This Row],[Item Type]]="Straight Plug-In",_xlfn.TEXTJOIN("-",TRUE,M644&amp;"-"&amp;_xlfn.LET(_xlpm.txt,ProjectsDB[[#This Row],[Assembly]],_xlpm.pos,FIND("SP",_xlpm.txt),_xlpm.pre,LEFT(_xlpm.txt,_xlpm.pos-1),IF(RIGHT(_xlpm.pre,3)="123","3PL",IF(RIGHT(_xlpm.pre,2)="12","2PL",IF(RIGHT(_xlpm.pre,1)="1","1PL","3PL")))),N644,O644,P644,Q644&amp;"W",R644),_xlfn.TEXTJOIN("-",TRUE,M644,N644,O644,P644,Q644&amp;"W",R644))</f>
        <v>Joint Pack-CU-Silver-None-5W-2</v>
      </c>
      <c r="T644" s="14" t="str">
        <f>IF(COUNTIF(Cycletime[Element Desc.],ProjectsDB[[#This Row],[Element Desc.]])&gt;0,"Found","Not Found")</f>
        <v>Found</v>
      </c>
    </row>
    <row r="645" spans="2:20" x14ac:dyDescent="0.25">
      <c r="B645" s="8" t="s">
        <v>1677</v>
      </c>
      <c r="C645" s="9" t="s">
        <v>1678</v>
      </c>
      <c r="D645" s="9" t="s">
        <v>1679</v>
      </c>
      <c r="E645" s="10">
        <v>2</v>
      </c>
      <c r="F645" s="9" t="s">
        <v>1627</v>
      </c>
      <c r="G645" s="9" t="s">
        <v>37</v>
      </c>
      <c r="H645" s="11"/>
      <c r="I645" s="12">
        <v>300</v>
      </c>
      <c r="J645" s="12">
        <v>300</v>
      </c>
      <c r="K645" s="12"/>
      <c r="L645" s="12">
        <f t="array" ref="L645">IFERROR(LOOKUP(2^15,SEARCH({"40A","63A","80A","100A","125A","160A","200A","250A","400A","630A","800A","1000A","1250A","1600A","2000A","2500A","3200A","4000A","5000A","6300A"},UPPER(D645)),{40,63,80,100,125,160,200,250,400,630,800,1000,1250,1600,2000,2500,3200,4000,5000,6300}),0)</f>
        <v>1000</v>
      </c>
      <c r="M645" s="9" t="str">
        <f t="shared" si="51"/>
        <v>Elbow Edge</v>
      </c>
      <c r="N645" s="9" t="str">
        <f t="shared" si="52"/>
        <v>CU</v>
      </c>
      <c r="O645" s="13" t="str">
        <f t="shared" si="53"/>
        <v>Silver</v>
      </c>
      <c r="P645" s="9" t="str">
        <f t="shared" si="54"/>
        <v>Epoxy</v>
      </c>
      <c r="Q645" s="9" t="str">
        <f t="shared" si="55"/>
        <v>5</v>
      </c>
      <c r="R6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45" s="14" t="str">
        <f>IF(ProjectsDB[[#This Row],[Item Type]]="Straight Plug-In",_xlfn.TEXTJOIN("-",TRUE,M645&amp;"-"&amp;_xlfn.LET(_xlpm.txt,ProjectsDB[[#This Row],[Assembly]],_xlpm.pos,FIND("SP",_xlpm.txt),_xlpm.pre,LEFT(_xlpm.txt,_xlpm.pos-1),IF(RIGHT(_xlpm.pre,3)="123","3PL",IF(RIGHT(_xlpm.pre,2)="12","2PL",IF(RIGHT(_xlpm.pre,1)="1","1PL","3PL")))),N645,O645,P645,Q645&amp;"W",R645),_xlfn.TEXTJOIN("-",TRUE,M645,N645,O645,P645,Q645&amp;"W",R645))</f>
        <v>Elbow Edge-CU-Silver-Epoxy-5W-1</v>
      </c>
      <c r="T645" s="14" t="str">
        <f>IF(COUNTIF(Cycletime[Element Desc.],ProjectsDB[[#This Row],[Element Desc.]])&gt;0,"Found","Not Found")</f>
        <v>Found</v>
      </c>
    </row>
    <row r="646" spans="2:20" x14ac:dyDescent="0.25">
      <c r="B646" s="8" t="s">
        <v>1680</v>
      </c>
      <c r="C646" s="9" t="s">
        <v>1681</v>
      </c>
      <c r="D646" s="9" t="s">
        <v>1682</v>
      </c>
      <c r="E646" s="10">
        <v>3</v>
      </c>
      <c r="F646" s="9" t="s">
        <v>1627</v>
      </c>
      <c r="G646" s="9" t="s">
        <v>37</v>
      </c>
      <c r="H646" s="11"/>
      <c r="I646" s="12">
        <v>300</v>
      </c>
      <c r="J646" s="12">
        <v>300</v>
      </c>
      <c r="K646" s="12"/>
      <c r="L646" s="12">
        <f t="array" ref="L646">IFERROR(LOOKUP(2^15,SEARCH({"40A","63A","80A","100A","125A","160A","200A","250A","400A","630A","800A","1000A","1250A","1600A","2000A","2500A","3200A","4000A","5000A","6300A"},UPPER(D646)),{40,63,80,100,125,160,200,250,400,630,800,1000,1250,1600,2000,2500,3200,4000,5000,6300}),0)</f>
        <v>1000</v>
      </c>
      <c r="M646" s="9" t="str">
        <f t="shared" si="51"/>
        <v>Elbow Edge</v>
      </c>
      <c r="N646" s="9" t="str">
        <f t="shared" si="52"/>
        <v>CU</v>
      </c>
      <c r="O646" s="13" t="str">
        <f t="shared" si="53"/>
        <v>Silver</v>
      </c>
      <c r="P646" s="9" t="str">
        <f t="shared" si="54"/>
        <v>Epoxy</v>
      </c>
      <c r="Q646" s="9" t="str">
        <f t="shared" si="55"/>
        <v>5</v>
      </c>
      <c r="R6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46" s="14" t="str">
        <f>IF(ProjectsDB[[#This Row],[Item Type]]="Straight Plug-In",_xlfn.TEXTJOIN("-",TRUE,M646&amp;"-"&amp;_xlfn.LET(_xlpm.txt,ProjectsDB[[#This Row],[Assembly]],_xlpm.pos,FIND("SP",_xlpm.txt),_xlpm.pre,LEFT(_xlpm.txt,_xlpm.pos-1),IF(RIGHT(_xlpm.pre,3)="123","3PL",IF(RIGHT(_xlpm.pre,2)="12","2PL",IF(RIGHT(_xlpm.pre,1)="1","1PL","3PL")))),N646,O646,P646,Q646&amp;"W",R646),_xlfn.TEXTJOIN("-",TRUE,M646,N646,O646,P646,Q646&amp;"W",R646))</f>
        <v>Elbow Edge-CU-Silver-Epoxy-5W-1</v>
      </c>
      <c r="T646" s="14" t="str">
        <f>IF(COUNTIF(Cycletime[Element Desc.],ProjectsDB[[#This Row],[Element Desc.]])&gt;0,"Found","Not Found")</f>
        <v>Found</v>
      </c>
    </row>
    <row r="647" spans="2:20" x14ac:dyDescent="0.25">
      <c r="B647" s="8" t="s">
        <v>1683</v>
      </c>
      <c r="C647" s="9" t="s">
        <v>1637</v>
      </c>
      <c r="D647" s="9" t="s">
        <v>1638</v>
      </c>
      <c r="E647" s="10">
        <v>2</v>
      </c>
      <c r="F647" s="9" t="s">
        <v>1627</v>
      </c>
      <c r="G647" s="9" t="s">
        <v>37</v>
      </c>
      <c r="H647" s="11"/>
      <c r="I647" s="12">
        <v>3000</v>
      </c>
      <c r="J647" s="12"/>
      <c r="K647" s="12"/>
      <c r="L647" s="12">
        <f t="array" ref="L647">IFERROR(LOOKUP(2^15,SEARCH({"40A","63A","80A","100A","125A","160A","200A","250A","400A","630A","800A","1000A","1250A","1600A","2000A","2500A","3200A","4000A","5000A","6300A"},UPPER(D647)),{40,63,80,100,125,160,200,250,400,630,800,1000,1250,1600,2000,2500,3200,4000,5000,6300}),0)</f>
        <v>1000</v>
      </c>
      <c r="M647" s="9" t="str">
        <f t="shared" si="51"/>
        <v>Straight Feeder</v>
      </c>
      <c r="N647" s="9" t="str">
        <f t="shared" si="52"/>
        <v>CU</v>
      </c>
      <c r="O647" s="13" t="str">
        <f t="shared" si="53"/>
        <v>Silver</v>
      </c>
      <c r="P647" s="9" t="str">
        <f t="shared" si="54"/>
        <v>Epoxy</v>
      </c>
      <c r="Q647" s="9" t="str">
        <f t="shared" si="55"/>
        <v>5</v>
      </c>
      <c r="R6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47" s="14" t="str">
        <f>IF(ProjectsDB[[#This Row],[Item Type]]="Straight Plug-In",_xlfn.TEXTJOIN("-",TRUE,M647&amp;"-"&amp;_xlfn.LET(_xlpm.txt,ProjectsDB[[#This Row],[Assembly]],_xlpm.pos,FIND("SP",_xlpm.txt),_xlpm.pre,LEFT(_xlpm.txt,_xlpm.pos-1),IF(RIGHT(_xlpm.pre,3)="123","3PL",IF(RIGHT(_xlpm.pre,2)="12","2PL",IF(RIGHT(_xlpm.pre,1)="1","1PL","3PL")))),N647,O647,P647,Q647&amp;"W",R647),_xlfn.TEXTJOIN("-",TRUE,M647,N647,O647,P647,Q647&amp;"W",R647))</f>
        <v>Straight Feeder-CU-Silver-Epoxy-5W-1</v>
      </c>
      <c r="T647" s="14" t="str">
        <f>IF(COUNTIF(Cycletime[Element Desc.],ProjectsDB[[#This Row],[Element Desc.]])&gt;0,"Found","Not Found")</f>
        <v>Found</v>
      </c>
    </row>
    <row r="648" spans="2:20" x14ac:dyDescent="0.25">
      <c r="B648" s="8" t="s">
        <v>1684</v>
      </c>
      <c r="C648" s="9" t="s">
        <v>1685</v>
      </c>
      <c r="D648" s="9" t="s">
        <v>1686</v>
      </c>
      <c r="E648" s="10">
        <v>2</v>
      </c>
      <c r="F648" s="9" t="s">
        <v>1627</v>
      </c>
      <c r="G648" s="9" t="s">
        <v>37</v>
      </c>
      <c r="H648" s="11"/>
      <c r="I648" s="12">
        <v>3000</v>
      </c>
      <c r="J648" s="12"/>
      <c r="K648" s="12"/>
      <c r="L648" s="12">
        <f t="array" ref="L648">IFERROR(LOOKUP(2^15,SEARCH({"40A","63A","80A","100A","125A","160A","200A","250A","400A","630A","800A","1000A","1250A","1600A","2000A","2500A","3200A","4000A","5000A","6300A"},UPPER(D648)),{40,63,80,100,125,160,200,250,400,630,800,1000,1250,1600,2000,2500,3200,4000,5000,6300}),0)</f>
        <v>1000</v>
      </c>
      <c r="M648" s="9" t="str">
        <f t="shared" si="51"/>
        <v>Straight Plug-In</v>
      </c>
      <c r="N648" s="9" t="str">
        <f t="shared" si="52"/>
        <v>CU</v>
      </c>
      <c r="O648" s="13" t="str">
        <f t="shared" si="53"/>
        <v>Silver</v>
      </c>
      <c r="P648" s="9" t="str">
        <f t="shared" si="54"/>
        <v>Epoxy</v>
      </c>
      <c r="Q648" s="9" t="str">
        <f t="shared" si="55"/>
        <v>5</v>
      </c>
      <c r="R6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48" s="14" t="str">
        <f>IF(ProjectsDB[[#This Row],[Item Type]]="Straight Plug-In",_xlfn.TEXTJOIN("-",TRUE,M648&amp;"-"&amp;_xlfn.LET(_xlpm.txt,ProjectsDB[[#This Row],[Assembly]],_xlpm.pos,FIND("SP",_xlpm.txt),_xlpm.pre,LEFT(_xlpm.txt,_xlpm.pos-1),IF(RIGHT(_xlpm.pre,3)="123","3PL",IF(RIGHT(_xlpm.pre,2)="12","2PL",IF(RIGHT(_xlpm.pre,1)="1","1PL","3PL")))),N648,O648,P648,Q648&amp;"W",R648),_xlfn.TEXTJOIN("-",TRUE,M648,N648,O648,P648,Q648&amp;"W",R648))</f>
        <v>Straight Plug-In-3PL-CU-Silver-Epoxy-5W-1</v>
      </c>
      <c r="T648" s="14" t="str">
        <f>IF(COUNTIF(Cycletime[Element Desc.],ProjectsDB[[#This Row],[Element Desc.]])&gt;0,"Found","Not Found")</f>
        <v>Found</v>
      </c>
    </row>
    <row r="649" spans="2:20" x14ac:dyDescent="0.25">
      <c r="B649" s="8" t="s">
        <v>1687</v>
      </c>
      <c r="C649" s="9" t="s">
        <v>1625</v>
      </c>
      <c r="D649" s="9" t="s">
        <v>1626</v>
      </c>
      <c r="E649" s="10">
        <v>9</v>
      </c>
      <c r="F649" s="9" t="s">
        <v>1627</v>
      </c>
      <c r="G649" s="9" t="s">
        <v>37</v>
      </c>
      <c r="H649" s="11"/>
      <c r="I649" s="12"/>
      <c r="J649" s="12"/>
      <c r="K649" s="12"/>
      <c r="L649" s="12">
        <f t="array" ref="L649">IFERROR(LOOKUP(2^15,SEARCH({"40A","63A","80A","100A","125A","160A","200A","250A","400A","630A","800A","1000A","1250A","1600A","2000A","2500A","3200A","4000A","5000A","6300A"},UPPER(D649)),{40,63,80,100,125,160,200,250,400,630,800,1000,1250,1600,2000,2500,3200,4000,5000,6300}),0)</f>
        <v>1000</v>
      </c>
      <c r="M649" s="9" t="str">
        <f t="shared" si="51"/>
        <v>Joint Pack</v>
      </c>
      <c r="N649" s="9" t="str">
        <f t="shared" si="52"/>
        <v>CU</v>
      </c>
      <c r="O649" s="13" t="str">
        <f t="shared" si="53"/>
        <v>Silver</v>
      </c>
      <c r="P649" s="9" t="str">
        <f t="shared" si="54"/>
        <v>None</v>
      </c>
      <c r="Q649" s="9" t="str">
        <f t="shared" si="55"/>
        <v>5</v>
      </c>
      <c r="R6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49" s="14" t="str">
        <f>IF(ProjectsDB[[#This Row],[Item Type]]="Straight Plug-In",_xlfn.TEXTJOIN("-",TRUE,M649&amp;"-"&amp;_xlfn.LET(_xlpm.txt,ProjectsDB[[#This Row],[Assembly]],_xlpm.pos,FIND("SP",_xlpm.txt),_xlpm.pre,LEFT(_xlpm.txt,_xlpm.pos-1),IF(RIGHT(_xlpm.pre,3)="123","3PL",IF(RIGHT(_xlpm.pre,2)="12","2PL",IF(RIGHT(_xlpm.pre,1)="1","1PL","3PL")))),N649,O649,P649,Q649&amp;"W",R649),_xlfn.TEXTJOIN("-",TRUE,M649,N649,O649,P649,Q649&amp;"W",R649))</f>
        <v>Joint Pack-CU-Silver-None-5W-1</v>
      </c>
      <c r="T649" s="14" t="str">
        <f>IF(COUNTIF(Cycletime[Element Desc.],ProjectsDB[[#This Row],[Element Desc.]])&gt;0,"Found","Not Found")</f>
        <v>Found</v>
      </c>
    </row>
    <row r="650" spans="2:20" x14ac:dyDescent="0.25">
      <c r="B650" s="8" t="s">
        <v>1688</v>
      </c>
      <c r="C650" s="9" t="s">
        <v>1678</v>
      </c>
      <c r="D650" s="9" t="s">
        <v>1679</v>
      </c>
      <c r="E650" s="10">
        <v>2</v>
      </c>
      <c r="F650" s="9" t="s">
        <v>1627</v>
      </c>
      <c r="G650" s="9" t="s">
        <v>37</v>
      </c>
      <c r="H650" s="11"/>
      <c r="I650" s="12">
        <v>300</v>
      </c>
      <c r="J650" s="12">
        <v>300</v>
      </c>
      <c r="K650" s="12"/>
      <c r="L650" s="12">
        <f t="array" ref="L650">IFERROR(LOOKUP(2^15,SEARCH({"40A","63A","80A","100A","125A","160A","200A","250A","400A","630A","800A","1000A","1250A","1600A","2000A","2500A","3200A","4000A","5000A","6300A"},UPPER(D650)),{40,63,80,100,125,160,200,250,400,630,800,1000,1250,1600,2000,2500,3200,4000,5000,6300}),0)</f>
        <v>1000</v>
      </c>
      <c r="M650" s="9" t="str">
        <f t="shared" si="51"/>
        <v>Elbow Edge</v>
      </c>
      <c r="N650" s="9" t="str">
        <f t="shared" si="52"/>
        <v>CU</v>
      </c>
      <c r="O650" s="13" t="str">
        <f t="shared" si="53"/>
        <v>Silver</v>
      </c>
      <c r="P650" s="9" t="str">
        <f t="shared" si="54"/>
        <v>Epoxy</v>
      </c>
      <c r="Q650" s="9" t="str">
        <f t="shared" si="55"/>
        <v>5</v>
      </c>
      <c r="R6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50" s="14" t="str">
        <f>IF(ProjectsDB[[#This Row],[Item Type]]="Straight Plug-In",_xlfn.TEXTJOIN("-",TRUE,M650&amp;"-"&amp;_xlfn.LET(_xlpm.txt,ProjectsDB[[#This Row],[Assembly]],_xlpm.pos,FIND("SP",_xlpm.txt),_xlpm.pre,LEFT(_xlpm.txt,_xlpm.pos-1),IF(RIGHT(_xlpm.pre,3)="123","3PL",IF(RIGHT(_xlpm.pre,2)="12","2PL",IF(RIGHT(_xlpm.pre,1)="1","1PL","3PL")))),N650,O650,P650,Q650&amp;"W",R650),_xlfn.TEXTJOIN("-",TRUE,M650,N650,O650,P650,Q650&amp;"W",R650))</f>
        <v>Elbow Edge-CU-Silver-Epoxy-5W-1</v>
      </c>
      <c r="T650" s="14" t="str">
        <f>IF(COUNTIF(Cycletime[Element Desc.],ProjectsDB[[#This Row],[Element Desc.]])&gt;0,"Found","Not Found")</f>
        <v>Found</v>
      </c>
    </row>
    <row r="651" spans="2:20" x14ac:dyDescent="0.25">
      <c r="B651" s="8" t="s">
        <v>1689</v>
      </c>
      <c r="C651" s="9" t="s">
        <v>1637</v>
      </c>
      <c r="D651" s="9" t="s">
        <v>1638</v>
      </c>
      <c r="E651" s="10">
        <v>5</v>
      </c>
      <c r="F651" s="9" t="s">
        <v>1627</v>
      </c>
      <c r="G651" s="9" t="s">
        <v>37</v>
      </c>
      <c r="H651" s="11"/>
      <c r="I651" s="12">
        <v>3000</v>
      </c>
      <c r="J651" s="12"/>
      <c r="K651" s="12"/>
      <c r="L651" s="12">
        <f t="array" ref="L651">IFERROR(LOOKUP(2^15,SEARCH({"40A","63A","80A","100A","125A","160A","200A","250A","400A","630A","800A","1000A","1250A","1600A","2000A","2500A","3200A","4000A","5000A","6300A"},UPPER(D651)),{40,63,80,100,125,160,200,250,400,630,800,1000,1250,1600,2000,2500,3200,4000,5000,6300}),0)</f>
        <v>1000</v>
      </c>
      <c r="M651" s="9" t="str">
        <f t="shared" si="51"/>
        <v>Straight Feeder</v>
      </c>
      <c r="N651" s="9" t="str">
        <f t="shared" si="52"/>
        <v>CU</v>
      </c>
      <c r="O651" s="13" t="str">
        <f t="shared" si="53"/>
        <v>Silver</v>
      </c>
      <c r="P651" s="9" t="str">
        <f t="shared" si="54"/>
        <v>Epoxy</v>
      </c>
      <c r="Q651" s="9" t="str">
        <f t="shared" si="55"/>
        <v>5</v>
      </c>
      <c r="R6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51" s="14" t="str">
        <f>IF(ProjectsDB[[#This Row],[Item Type]]="Straight Plug-In",_xlfn.TEXTJOIN("-",TRUE,M651&amp;"-"&amp;_xlfn.LET(_xlpm.txt,ProjectsDB[[#This Row],[Assembly]],_xlpm.pos,FIND("SP",_xlpm.txt),_xlpm.pre,LEFT(_xlpm.txt,_xlpm.pos-1),IF(RIGHT(_xlpm.pre,3)="123","3PL",IF(RIGHT(_xlpm.pre,2)="12","2PL",IF(RIGHT(_xlpm.pre,1)="1","1PL","3PL")))),N651,O651,P651,Q651&amp;"W",R651),_xlfn.TEXTJOIN("-",TRUE,M651,N651,O651,P651,Q651&amp;"W",R651))</f>
        <v>Straight Feeder-CU-Silver-Epoxy-5W-1</v>
      </c>
      <c r="T651" s="14" t="str">
        <f>IF(COUNTIF(Cycletime[Element Desc.],ProjectsDB[[#This Row],[Element Desc.]])&gt;0,"Found","Not Found")</f>
        <v>Found</v>
      </c>
    </row>
    <row r="652" spans="2:20" x14ac:dyDescent="0.25">
      <c r="B652" s="8" t="s">
        <v>1690</v>
      </c>
      <c r="C652" s="9" t="s">
        <v>1681</v>
      </c>
      <c r="D652" s="9" t="s">
        <v>1682</v>
      </c>
      <c r="E652" s="10">
        <v>2</v>
      </c>
      <c r="F652" s="9" t="s">
        <v>1627</v>
      </c>
      <c r="G652" s="9" t="s">
        <v>37</v>
      </c>
      <c r="H652" s="11"/>
      <c r="I652" s="12">
        <v>300</v>
      </c>
      <c r="J652" s="12">
        <v>300</v>
      </c>
      <c r="K652" s="12"/>
      <c r="L652" s="12">
        <f t="array" ref="L652">IFERROR(LOOKUP(2^15,SEARCH({"40A","63A","80A","100A","125A","160A","200A","250A","400A","630A","800A","1000A","1250A","1600A","2000A","2500A","3200A","4000A","5000A","6300A"},UPPER(D652)),{40,63,80,100,125,160,200,250,400,630,800,1000,1250,1600,2000,2500,3200,4000,5000,6300}),0)</f>
        <v>1000</v>
      </c>
      <c r="M652" s="9" t="str">
        <f t="shared" si="51"/>
        <v>Elbow Edge</v>
      </c>
      <c r="N652" s="9" t="str">
        <f t="shared" si="52"/>
        <v>CU</v>
      </c>
      <c r="O652" s="13" t="str">
        <f t="shared" si="53"/>
        <v>Silver</v>
      </c>
      <c r="P652" s="9" t="str">
        <f t="shared" si="54"/>
        <v>Epoxy</v>
      </c>
      <c r="Q652" s="9" t="str">
        <f t="shared" si="55"/>
        <v>5</v>
      </c>
      <c r="R6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52" s="14" t="str">
        <f>IF(ProjectsDB[[#This Row],[Item Type]]="Straight Plug-In",_xlfn.TEXTJOIN("-",TRUE,M652&amp;"-"&amp;_xlfn.LET(_xlpm.txt,ProjectsDB[[#This Row],[Assembly]],_xlpm.pos,FIND("SP",_xlpm.txt),_xlpm.pre,LEFT(_xlpm.txt,_xlpm.pos-1),IF(RIGHT(_xlpm.pre,3)="123","3PL",IF(RIGHT(_xlpm.pre,2)="12","2PL",IF(RIGHT(_xlpm.pre,1)="1","1PL","3PL")))),N652,O652,P652,Q652&amp;"W",R652),_xlfn.TEXTJOIN("-",TRUE,M652,N652,O652,P652,Q652&amp;"W",R652))</f>
        <v>Elbow Edge-CU-Silver-Epoxy-5W-1</v>
      </c>
      <c r="T652" s="14" t="str">
        <f>IF(COUNTIF(Cycletime[Element Desc.],ProjectsDB[[#This Row],[Element Desc.]])&gt;0,"Found","Not Found")</f>
        <v>Found</v>
      </c>
    </row>
    <row r="653" spans="2:20" x14ac:dyDescent="0.25">
      <c r="B653" s="8" t="s">
        <v>1691</v>
      </c>
      <c r="C653" s="9" t="s">
        <v>1685</v>
      </c>
      <c r="D653" s="9" t="s">
        <v>1686</v>
      </c>
      <c r="E653" s="10">
        <v>1</v>
      </c>
      <c r="F653" s="9" t="s">
        <v>1627</v>
      </c>
      <c r="G653" s="9" t="s">
        <v>37</v>
      </c>
      <c r="H653" s="11"/>
      <c r="I653" s="12">
        <v>3000</v>
      </c>
      <c r="J653" s="12"/>
      <c r="K653" s="12"/>
      <c r="L653" s="12">
        <f t="array" ref="L653">IFERROR(LOOKUP(2^15,SEARCH({"40A","63A","80A","100A","125A","160A","200A","250A","400A","630A","800A","1000A","1250A","1600A","2000A","2500A","3200A","4000A","5000A","6300A"},UPPER(D653)),{40,63,80,100,125,160,200,250,400,630,800,1000,1250,1600,2000,2500,3200,4000,5000,6300}),0)</f>
        <v>1000</v>
      </c>
      <c r="M653" s="9" t="str">
        <f t="shared" si="51"/>
        <v>Straight Plug-In</v>
      </c>
      <c r="N653" s="9" t="str">
        <f t="shared" si="52"/>
        <v>CU</v>
      </c>
      <c r="O653" s="13" t="str">
        <f t="shared" si="53"/>
        <v>Silver</v>
      </c>
      <c r="P653" s="9" t="str">
        <f t="shared" si="54"/>
        <v>Epoxy</v>
      </c>
      <c r="Q653" s="9" t="str">
        <f t="shared" si="55"/>
        <v>5</v>
      </c>
      <c r="R6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53" s="14" t="str">
        <f>IF(ProjectsDB[[#This Row],[Item Type]]="Straight Plug-In",_xlfn.TEXTJOIN("-",TRUE,M653&amp;"-"&amp;_xlfn.LET(_xlpm.txt,ProjectsDB[[#This Row],[Assembly]],_xlpm.pos,FIND("SP",_xlpm.txt),_xlpm.pre,LEFT(_xlpm.txt,_xlpm.pos-1),IF(RIGHT(_xlpm.pre,3)="123","3PL",IF(RIGHT(_xlpm.pre,2)="12","2PL",IF(RIGHT(_xlpm.pre,1)="1","1PL","3PL")))),N653,O653,P653,Q653&amp;"W",R653),_xlfn.TEXTJOIN("-",TRUE,M653,N653,O653,P653,Q653&amp;"W",R653))</f>
        <v>Straight Plug-In-3PL-CU-Silver-Epoxy-5W-1</v>
      </c>
      <c r="T653" s="14" t="str">
        <f>IF(COUNTIF(Cycletime[Element Desc.],ProjectsDB[[#This Row],[Element Desc.]])&gt;0,"Found","Not Found")</f>
        <v>Found</v>
      </c>
    </row>
    <row r="654" spans="2:20" x14ac:dyDescent="0.25">
      <c r="B654" s="8" t="s">
        <v>1692</v>
      </c>
      <c r="C654" s="9" t="s">
        <v>1625</v>
      </c>
      <c r="D654" s="9" t="s">
        <v>1626</v>
      </c>
      <c r="E654" s="10">
        <v>10</v>
      </c>
      <c r="F654" s="9" t="s">
        <v>1627</v>
      </c>
      <c r="G654" s="9" t="s">
        <v>37</v>
      </c>
      <c r="H654" s="11"/>
      <c r="I654" s="12"/>
      <c r="J654" s="12"/>
      <c r="K654" s="12"/>
      <c r="L654" s="12">
        <f t="array" ref="L654">IFERROR(LOOKUP(2^15,SEARCH({"40A","63A","80A","100A","125A","160A","200A","250A","400A","630A","800A","1000A","1250A","1600A","2000A","2500A","3200A","4000A","5000A","6300A"},UPPER(D654)),{40,63,80,100,125,160,200,250,400,630,800,1000,1250,1600,2000,2500,3200,4000,5000,6300}),0)</f>
        <v>1000</v>
      </c>
      <c r="M654" s="9" t="str">
        <f t="shared" si="51"/>
        <v>Joint Pack</v>
      </c>
      <c r="N654" s="9" t="str">
        <f t="shared" si="52"/>
        <v>CU</v>
      </c>
      <c r="O654" s="13" t="str">
        <f t="shared" si="53"/>
        <v>Silver</v>
      </c>
      <c r="P654" s="9" t="str">
        <f t="shared" si="54"/>
        <v>None</v>
      </c>
      <c r="Q654" s="9" t="str">
        <f t="shared" si="55"/>
        <v>5</v>
      </c>
      <c r="R6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54" s="14" t="str">
        <f>IF(ProjectsDB[[#This Row],[Item Type]]="Straight Plug-In",_xlfn.TEXTJOIN("-",TRUE,M654&amp;"-"&amp;_xlfn.LET(_xlpm.txt,ProjectsDB[[#This Row],[Assembly]],_xlpm.pos,FIND("SP",_xlpm.txt),_xlpm.pre,LEFT(_xlpm.txt,_xlpm.pos-1),IF(RIGHT(_xlpm.pre,3)="123","3PL",IF(RIGHT(_xlpm.pre,2)="12","2PL",IF(RIGHT(_xlpm.pre,1)="1","1PL","3PL")))),N654,O654,P654,Q654&amp;"W",R654),_xlfn.TEXTJOIN("-",TRUE,M654,N654,O654,P654,Q654&amp;"W",R654))</f>
        <v>Joint Pack-CU-Silver-None-5W-1</v>
      </c>
      <c r="T654" s="14" t="str">
        <f>IF(COUNTIF(Cycletime[Element Desc.],ProjectsDB[[#This Row],[Element Desc.]])&gt;0,"Found","Not Found")</f>
        <v>Found</v>
      </c>
    </row>
    <row r="655" spans="2:20" x14ac:dyDescent="0.25">
      <c r="B655" s="8" t="s">
        <v>1693</v>
      </c>
      <c r="C655" s="9" t="s">
        <v>1640</v>
      </c>
      <c r="D655" s="9" t="s">
        <v>1641</v>
      </c>
      <c r="E655" s="10">
        <v>6</v>
      </c>
      <c r="F655" s="9" t="s">
        <v>1694</v>
      </c>
      <c r="G655" s="9" t="s">
        <v>96</v>
      </c>
      <c r="H655" s="11"/>
      <c r="I655" s="12">
        <v>300</v>
      </c>
      <c r="J655" s="12"/>
      <c r="K655" s="12"/>
      <c r="L655" s="12">
        <f t="array" ref="L655">IFERROR(LOOKUP(2^15,SEARCH({"40A","63A","80A","100A","125A","160A","200A","250A","400A","630A","800A","1000A","1250A","1600A","2000A","2500A","3200A","4000A","5000A","6300A"},UPPER(D655)),{40,63,80,100,125,160,200,250,400,630,800,1000,1250,1600,2000,2500,3200,4000,5000,6300}),0)</f>
        <v>4000</v>
      </c>
      <c r="M655" s="9" t="str">
        <f t="shared" si="51"/>
        <v>Straight Feeder</v>
      </c>
      <c r="N655" s="9" t="str">
        <f t="shared" si="52"/>
        <v>CU</v>
      </c>
      <c r="O655" s="13" t="str">
        <f t="shared" si="53"/>
        <v>Silver</v>
      </c>
      <c r="P655" s="9" t="str">
        <f t="shared" si="54"/>
        <v>Epoxy</v>
      </c>
      <c r="Q655" s="9" t="str">
        <f t="shared" si="55"/>
        <v>5</v>
      </c>
      <c r="R6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55" s="14" t="str">
        <f>IF(ProjectsDB[[#This Row],[Item Type]]="Straight Plug-In",_xlfn.TEXTJOIN("-",TRUE,M655&amp;"-"&amp;_xlfn.LET(_xlpm.txt,ProjectsDB[[#This Row],[Assembly]],_xlpm.pos,FIND("SP",_xlpm.txt),_xlpm.pre,LEFT(_xlpm.txt,_xlpm.pos-1),IF(RIGHT(_xlpm.pre,3)="123","3PL",IF(RIGHT(_xlpm.pre,2)="12","2PL",IF(RIGHT(_xlpm.pre,1)="1","1PL","3PL")))),N655,O655,P655,Q655&amp;"W",R655),_xlfn.TEXTJOIN("-",TRUE,M655,N655,O655,P655,Q655&amp;"W",R655))</f>
        <v>Straight Feeder-CU-Silver-Epoxy-5W-2</v>
      </c>
      <c r="T655" s="14" t="str">
        <f>IF(COUNTIF(Cycletime[Element Desc.],ProjectsDB[[#This Row],[Element Desc.]])&gt;0,"Found","Not Found")</f>
        <v>Found</v>
      </c>
    </row>
    <row r="656" spans="2:20" x14ac:dyDescent="0.25">
      <c r="B656" s="8" t="s">
        <v>1695</v>
      </c>
      <c r="C656" s="9" t="s">
        <v>1696</v>
      </c>
      <c r="D656" s="9" t="s">
        <v>1697</v>
      </c>
      <c r="E656" s="10">
        <v>1</v>
      </c>
      <c r="F656" s="9" t="s">
        <v>1694</v>
      </c>
      <c r="G656" s="9" t="s">
        <v>96</v>
      </c>
      <c r="H656" s="11"/>
      <c r="I656" s="12">
        <v>130</v>
      </c>
      <c r="J656" s="12"/>
      <c r="K656" s="12"/>
      <c r="L656" s="12">
        <f t="array" ref="L656">IFERROR(LOOKUP(2^15,SEARCH({"40A","63A","80A","100A","125A","160A","200A","250A","400A","630A","800A","1000A","1250A","1600A","2000A","2500A","3200A","4000A","5000A","6300A"},UPPER(D656)),{40,63,80,100,125,160,200,250,400,630,800,1000,1250,1600,2000,2500,3200,4000,5000,6300}),0)</f>
        <v>4000</v>
      </c>
      <c r="M656" s="9" t="str">
        <f t="shared" si="51"/>
        <v>Straight Feeder</v>
      </c>
      <c r="N656" s="9" t="str">
        <f t="shared" si="52"/>
        <v>CU</v>
      </c>
      <c r="O656" s="13" t="str">
        <f t="shared" si="53"/>
        <v>Silver</v>
      </c>
      <c r="P656" s="9" t="str">
        <f t="shared" si="54"/>
        <v>Epoxy</v>
      </c>
      <c r="Q656" s="9" t="str">
        <f t="shared" si="55"/>
        <v>5</v>
      </c>
      <c r="R6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56" s="14" t="str">
        <f>IF(ProjectsDB[[#This Row],[Item Type]]="Straight Plug-In",_xlfn.TEXTJOIN("-",TRUE,M656&amp;"-"&amp;_xlfn.LET(_xlpm.txt,ProjectsDB[[#This Row],[Assembly]],_xlpm.pos,FIND("SP",_xlpm.txt),_xlpm.pre,LEFT(_xlpm.txt,_xlpm.pos-1),IF(RIGHT(_xlpm.pre,3)="123","3PL",IF(RIGHT(_xlpm.pre,2)="12","2PL",IF(RIGHT(_xlpm.pre,1)="1","1PL","3PL")))),N656,O656,P656,Q656&amp;"W",R656),_xlfn.TEXTJOIN("-",TRUE,M656,N656,O656,P656,Q656&amp;"W",R656))</f>
        <v>Straight Feeder-CU-Silver-Epoxy-5W-2</v>
      </c>
      <c r="T656" s="14" t="str">
        <f>IF(COUNTIF(Cycletime[Element Desc.],ProjectsDB[[#This Row],[Element Desc.]])&gt;0,"Found","Not Found")</f>
        <v>Found</v>
      </c>
    </row>
    <row r="657" spans="2:20" x14ac:dyDescent="0.25">
      <c r="B657" s="8" t="s">
        <v>1698</v>
      </c>
      <c r="C657" s="9" t="s">
        <v>1699</v>
      </c>
      <c r="D657" s="9" t="s">
        <v>1700</v>
      </c>
      <c r="E657" s="10">
        <v>1</v>
      </c>
      <c r="F657" s="9" t="s">
        <v>1694</v>
      </c>
      <c r="G657" s="9" t="s">
        <v>96</v>
      </c>
      <c r="H657" s="11"/>
      <c r="I657" s="12">
        <v>1000</v>
      </c>
      <c r="J657" s="12"/>
      <c r="K657" s="12"/>
      <c r="L657" s="12">
        <f t="array" ref="L657">IFERROR(LOOKUP(2^15,SEARCH({"40A","63A","80A","100A","125A","160A","200A","250A","400A","630A","800A","1000A","1250A","1600A","2000A","2500A","3200A","4000A","5000A","6300A"},UPPER(D657)),{40,63,80,100,125,160,200,250,400,630,800,1000,1250,1600,2000,2500,3200,4000,5000,6300}),0)</f>
        <v>4000</v>
      </c>
      <c r="M657" s="9" t="str">
        <f t="shared" si="51"/>
        <v>Expansion Joint</v>
      </c>
      <c r="N657" s="9" t="str">
        <f t="shared" si="52"/>
        <v>CU</v>
      </c>
      <c r="O657" s="13" t="str">
        <f t="shared" si="53"/>
        <v>Silver</v>
      </c>
      <c r="P657" s="9" t="str">
        <f t="shared" si="54"/>
        <v>Epoxy</v>
      </c>
      <c r="Q657" s="9" t="str">
        <f t="shared" si="55"/>
        <v>5</v>
      </c>
      <c r="R6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57" s="14" t="str">
        <f>IF(ProjectsDB[[#This Row],[Item Type]]="Straight Plug-In",_xlfn.TEXTJOIN("-",TRUE,M657&amp;"-"&amp;_xlfn.LET(_xlpm.txt,ProjectsDB[[#This Row],[Assembly]],_xlpm.pos,FIND("SP",_xlpm.txt),_xlpm.pre,LEFT(_xlpm.txt,_xlpm.pos-1),IF(RIGHT(_xlpm.pre,3)="123","3PL",IF(RIGHT(_xlpm.pre,2)="12","2PL",IF(RIGHT(_xlpm.pre,1)="1","1PL","3PL")))),N657,O657,P657,Q657&amp;"W",R657),_xlfn.TEXTJOIN("-",TRUE,M657,N657,O657,P657,Q657&amp;"W",R657))</f>
        <v>Expansion Joint-CU-Silver-Epoxy-5W-2</v>
      </c>
      <c r="T657" s="14" t="str">
        <f>IF(COUNTIF(Cycletime[Element Desc.],ProjectsDB[[#This Row],[Element Desc.]])&gt;0,"Found","Not Found")</f>
        <v>Found</v>
      </c>
    </row>
    <row r="658" spans="2:20" x14ac:dyDescent="0.25">
      <c r="B658" s="8" t="s">
        <v>1701</v>
      </c>
      <c r="C658" s="9" t="s">
        <v>1629</v>
      </c>
      <c r="D658" s="9" t="s">
        <v>1630</v>
      </c>
      <c r="E658" s="10">
        <v>9</v>
      </c>
      <c r="F658" s="9" t="s">
        <v>1694</v>
      </c>
      <c r="G658" s="9" t="s">
        <v>96</v>
      </c>
      <c r="H658" s="11"/>
      <c r="I658" s="12"/>
      <c r="J658" s="12"/>
      <c r="K658" s="12"/>
      <c r="L658" s="12">
        <f t="array" ref="L658">IFERROR(LOOKUP(2^15,SEARCH({"40A","63A","80A","100A","125A","160A","200A","250A","400A","630A","800A","1000A","1250A","1600A","2000A","2500A","3200A","4000A","5000A","6300A"},UPPER(D658)),{40,63,80,100,125,160,200,250,400,630,800,1000,1250,1600,2000,2500,3200,4000,5000,6300}),0)</f>
        <v>4000</v>
      </c>
      <c r="M658" s="9" t="str">
        <f t="shared" si="51"/>
        <v>Joint Pack</v>
      </c>
      <c r="N658" s="9" t="str">
        <f t="shared" si="52"/>
        <v>CU</v>
      </c>
      <c r="O658" s="13" t="str">
        <f t="shared" si="53"/>
        <v>Silver</v>
      </c>
      <c r="P658" s="9" t="str">
        <f t="shared" si="54"/>
        <v>None</v>
      </c>
      <c r="Q658" s="9" t="str">
        <f t="shared" si="55"/>
        <v>5</v>
      </c>
      <c r="R6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58" s="14" t="str">
        <f>IF(ProjectsDB[[#This Row],[Item Type]]="Straight Plug-In",_xlfn.TEXTJOIN("-",TRUE,M658&amp;"-"&amp;_xlfn.LET(_xlpm.txt,ProjectsDB[[#This Row],[Assembly]],_xlpm.pos,FIND("SP",_xlpm.txt),_xlpm.pre,LEFT(_xlpm.txt,_xlpm.pos-1),IF(RIGHT(_xlpm.pre,3)="123","3PL",IF(RIGHT(_xlpm.pre,2)="12","2PL",IF(RIGHT(_xlpm.pre,1)="1","1PL","3PL")))),N658,O658,P658,Q658&amp;"W",R658),_xlfn.TEXTJOIN("-",TRUE,M658,N658,O658,P658,Q658&amp;"W",R658))</f>
        <v>Joint Pack-CU-Silver-None-5W-2</v>
      </c>
      <c r="T658" s="14" t="str">
        <f>IF(COUNTIF(Cycletime[Element Desc.],ProjectsDB[[#This Row],[Element Desc.]])&gt;0,"Found","Not Found")</f>
        <v>Found</v>
      </c>
    </row>
    <row r="659" spans="2:20" x14ac:dyDescent="0.25">
      <c r="B659" s="8" t="s">
        <v>1702</v>
      </c>
      <c r="C659" s="9" t="s">
        <v>1703</v>
      </c>
      <c r="D659" s="9" t="s">
        <v>1704</v>
      </c>
      <c r="E659" s="10">
        <v>1</v>
      </c>
      <c r="F659" s="9" t="s">
        <v>1694</v>
      </c>
      <c r="G659" s="9" t="s">
        <v>96</v>
      </c>
      <c r="H659" s="11"/>
      <c r="I659" s="12">
        <v>150</v>
      </c>
      <c r="J659" s="12"/>
      <c r="K659" s="12"/>
      <c r="L659" s="12">
        <f t="array" ref="L659">IFERROR(LOOKUP(2^15,SEARCH({"40A","63A","80A","100A","125A","160A","200A","250A","400A","630A","800A","1000A","1250A","1600A","2000A","2500A","3200A","4000A","5000A","6300A"},UPPER(D659)),{40,63,80,100,125,160,200,250,400,630,800,1000,1250,1600,2000,2500,3200,4000,5000,6300}),0)</f>
        <v>4000</v>
      </c>
      <c r="M659" s="9" t="str">
        <f t="shared" si="51"/>
        <v>Straight Feeder</v>
      </c>
      <c r="N659" s="9" t="str">
        <f t="shared" si="52"/>
        <v>CU</v>
      </c>
      <c r="O659" s="13" t="str">
        <f t="shared" si="53"/>
        <v>Silver</v>
      </c>
      <c r="P659" s="9" t="str">
        <f t="shared" si="54"/>
        <v>Epoxy</v>
      </c>
      <c r="Q659" s="9" t="str">
        <f t="shared" si="55"/>
        <v>5</v>
      </c>
      <c r="R6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59" s="14" t="str">
        <f>IF(ProjectsDB[[#This Row],[Item Type]]="Straight Plug-In",_xlfn.TEXTJOIN("-",TRUE,M659&amp;"-"&amp;_xlfn.LET(_xlpm.txt,ProjectsDB[[#This Row],[Assembly]],_xlpm.pos,FIND("SP",_xlpm.txt),_xlpm.pre,LEFT(_xlpm.txt,_xlpm.pos-1),IF(RIGHT(_xlpm.pre,3)="123","3PL",IF(RIGHT(_xlpm.pre,2)="12","2PL",IF(RIGHT(_xlpm.pre,1)="1","1PL","3PL")))),N659,O659,P659,Q659&amp;"W",R659),_xlfn.TEXTJOIN("-",TRUE,M659,N659,O659,P659,Q659&amp;"W",R659))</f>
        <v>Straight Feeder-CU-Silver-Epoxy-5W-2</v>
      </c>
      <c r="T659" s="14" t="str">
        <f>IF(COUNTIF(Cycletime[Element Desc.],ProjectsDB[[#This Row],[Element Desc.]])&gt;0,"Found","Not Found")</f>
        <v>Found</v>
      </c>
    </row>
    <row r="660" spans="2:20" x14ac:dyDescent="0.25">
      <c r="B660" s="8" t="s">
        <v>1705</v>
      </c>
      <c r="C660" s="9" t="s">
        <v>1640</v>
      </c>
      <c r="D660" s="9" t="s">
        <v>1641</v>
      </c>
      <c r="E660" s="10">
        <v>5</v>
      </c>
      <c r="F660" s="9" t="s">
        <v>1694</v>
      </c>
      <c r="G660" s="9" t="s">
        <v>96</v>
      </c>
      <c r="H660" s="11"/>
      <c r="I660" s="12">
        <v>300</v>
      </c>
      <c r="J660" s="12"/>
      <c r="K660" s="12"/>
      <c r="L660" s="12">
        <f t="array" ref="L660">IFERROR(LOOKUP(2^15,SEARCH({"40A","63A","80A","100A","125A","160A","200A","250A","400A","630A","800A","1000A","1250A","1600A","2000A","2500A","3200A","4000A","5000A","6300A"},UPPER(D660)),{40,63,80,100,125,160,200,250,400,630,800,1000,1250,1600,2000,2500,3200,4000,5000,6300}),0)</f>
        <v>4000</v>
      </c>
      <c r="M660" s="9" t="str">
        <f t="shared" si="51"/>
        <v>Straight Feeder</v>
      </c>
      <c r="N660" s="9" t="str">
        <f t="shared" si="52"/>
        <v>CU</v>
      </c>
      <c r="O660" s="13" t="str">
        <f t="shared" si="53"/>
        <v>Silver</v>
      </c>
      <c r="P660" s="9" t="str">
        <f t="shared" si="54"/>
        <v>Epoxy</v>
      </c>
      <c r="Q660" s="9" t="str">
        <f t="shared" si="55"/>
        <v>5</v>
      </c>
      <c r="R6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60" s="14" t="str">
        <f>IF(ProjectsDB[[#This Row],[Item Type]]="Straight Plug-In",_xlfn.TEXTJOIN("-",TRUE,M660&amp;"-"&amp;_xlfn.LET(_xlpm.txt,ProjectsDB[[#This Row],[Assembly]],_xlpm.pos,FIND("SP",_xlpm.txt),_xlpm.pre,LEFT(_xlpm.txt,_xlpm.pos-1),IF(RIGHT(_xlpm.pre,3)="123","3PL",IF(RIGHT(_xlpm.pre,2)="12","2PL",IF(RIGHT(_xlpm.pre,1)="1","1PL","3PL")))),N660,O660,P660,Q660&amp;"W",R660),_xlfn.TEXTJOIN("-",TRUE,M660,N660,O660,P660,Q660&amp;"W",R660))</f>
        <v>Straight Feeder-CU-Silver-Epoxy-5W-2</v>
      </c>
      <c r="T660" s="14" t="str">
        <f>IF(COUNTIF(Cycletime[Element Desc.],ProjectsDB[[#This Row],[Element Desc.]])&gt;0,"Found","Not Found")</f>
        <v>Found</v>
      </c>
    </row>
    <row r="661" spans="2:20" x14ac:dyDescent="0.25">
      <c r="B661" s="8" t="s">
        <v>1706</v>
      </c>
      <c r="C661" s="9" t="s">
        <v>1699</v>
      </c>
      <c r="D661" s="9" t="s">
        <v>1700</v>
      </c>
      <c r="E661" s="10">
        <v>1</v>
      </c>
      <c r="F661" s="9" t="s">
        <v>1694</v>
      </c>
      <c r="G661" s="9" t="s">
        <v>96</v>
      </c>
      <c r="H661" s="11"/>
      <c r="I661" s="12">
        <v>1000</v>
      </c>
      <c r="J661" s="12"/>
      <c r="K661" s="12"/>
      <c r="L661" s="12">
        <f t="array" ref="L661">IFERROR(LOOKUP(2^15,SEARCH({"40A","63A","80A","100A","125A","160A","200A","250A","400A","630A","800A","1000A","1250A","1600A","2000A","2500A","3200A","4000A","5000A","6300A"},UPPER(D661)),{40,63,80,100,125,160,200,250,400,630,800,1000,1250,1600,2000,2500,3200,4000,5000,6300}),0)</f>
        <v>4000</v>
      </c>
      <c r="M661" s="9" t="str">
        <f t="shared" si="51"/>
        <v>Expansion Joint</v>
      </c>
      <c r="N661" s="9" t="str">
        <f t="shared" si="52"/>
        <v>CU</v>
      </c>
      <c r="O661" s="13" t="str">
        <f t="shared" si="53"/>
        <v>Silver</v>
      </c>
      <c r="P661" s="9" t="str">
        <f t="shared" si="54"/>
        <v>Epoxy</v>
      </c>
      <c r="Q661" s="9" t="str">
        <f t="shared" si="55"/>
        <v>5</v>
      </c>
      <c r="R6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61" s="14" t="str">
        <f>IF(ProjectsDB[[#This Row],[Item Type]]="Straight Plug-In",_xlfn.TEXTJOIN("-",TRUE,M661&amp;"-"&amp;_xlfn.LET(_xlpm.txt,ProjectsDB[[#This Row],[Assembly]],_xlpm.pos,FIND("SP",_xlpm.txt),_xlpm.pre,LEFT(_xlpm.txt,_xlpm.pos-1),IF(RIGHT(_xlpm.pre,3)="123","3PL",IF(RIGHT(_xlpm.pre,2)="12","2PL",IF(RIGHT(_xlpm.pre,1)="1","1PL","3PL")))),N661,O661,P661,Q661&amp;"W",R661),_xlfn.TEXTJOIN("-",TRUE,M661,N661,O661,P661,Q661&amp;"W",R661))</f>
        <v>Expansion Joint-CU-Silver-Epoxy-5W-2</v>
      </c>
      <c r="T661" s="14" t="str">
        <f>IF(COUNTIF(Cycletime[Element Desc.],ProjectsDB[[#This Row],[Element Desc.]])&gt;0,"Found","Not Found")</f>
        <v>Found</v>
      </c>
    </row>
    <row r="662" spans="2:20" x14ac:dyDescent="0.25">
      <c r="B662" s="8" t="s">
        <v>1707</v>
      </c>
      <c r="C662" s="9" t="s">
        <v>1703</v>
      </c>
      <c r="D662" s="9" t="s">
        <v>1704</v>
      </c>
      <c r="E662" s="10">
        <v>1</v>
      </c>
      <c r="F662" s="9" t="s">
        <v>1694</v>
      </c>
      <c r="G662" s="9" t="s">
        <v>96</v>
      </c>
      <c r="H662" s="11"/>
      <c r="I662" s="12">
        <v>150</v>
      </c>
      <c r="J662" s="12"/>
      <c r="K662" s="12"/>
      <c r="L662" s="12">
        <f t="array" ref="L662">IFERROR(LOOKUP(2^15,SEARCH({"40A","63A","80A","100A","125A","160A","200A","250A","400A","630A","800A","1000A","1250A","1600A","2000A","2500A","3200A","4000A","5000A","6300A"},UPPER(D662)),{40,63,80,100,125,160,200,250,400,630,800,1000,1250,1600,2000,2500,3200,4000,5000,6300}),0)</f>
        <v>4000</v>
      </c>
      <c r="M662" s="9" t="str">
        <f t="shared" si="51"/>
        <v>Straight Feeder</v>
      </c>
      <c r="N662" s="9" t="str">
        <f t="shared" si="52"/>
        <v>CU</v>
      </c>
      <c r="O662" s="13" t="str">
        <f t="shared" si="53"/>
        <v>Silver</v>
      </c>
      <c r="P662" s="9" t="str">
        <f t="shared" si="54"/>
        <v>Epoxy</v>
      </c>
      <c r="Q662" s="9" t="str">
        <f t="shared" si="55"/>
        <v>5</v>
      </c>
      <c r="R6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62" s="14" t="str">
        <f>IF(ProjectsDB[[#This Row],[Item Type]]="Straight Plug-In",_xlfn.TEXTJOIN("-",TRUE,M662&amp;"-"&amp;_xlfn.LET(_xlpm.txt,ProjectsDB[[#This Row],[Assembly]],_xlpm.pos,FIND("SP",_xlpm.txt),_xlpm.pre,LEFT(_xlpm.txt,_xlpm.pos-1),IF(RIGHT(_xlpm.pre,3)="123","3PL",IF(RIGHT(_xlpm.pre,2)="12","2PL",IF(RIGHT(_xlpm.pre,1)="1","1PL","3PL")))),N662,O662,P662,Q662&amp;"W",R662),_xlfn.TEXTJOIN("-",TRUE,M662,N662,O662,P662,Q662&amp;"W",R662))</f>
        <v>Straight Feeder-CU-Silver-Epoxy-5W-2</v>
      </c>
      <c r="T662" s="14" t="str">
        <f>IF(COUNTIF(Cycletime[Element Desc.],ProjectsDB[[#This Row],[Element Desc.]])&gt;0,"Found","Not Found")</f>
        <v>Found</v>
      </c>
    </row>
    <row r="663" spans="2:20" x14ac:dyDescent="0.25">
      <c r="B663" s="8" t="s">
        <v>1708</v>
      </c>
      <c r="C663" s="9" t="s">
        <v>1709</v>
      </c>
      <c r="D663" s="9" t="s">
        <v>1710</v>
      </c>
      <c r="E663" s="10">
        <v>1</v>
      </c>
      <c r="F663" s="9" t="s">
        <v>1694</v>
      </c>
      <c r="G663" s="9" t="s">
        <v>96</v>
      </c>
      <c r="H663" s="11"/>
      <c r="I663" s="12">
        <v>274</v>
      </c>
      <c r="J663" s="12"/>
      <c r="K663" s="12"/>
      <c r="L663" s="12">
        <f t="array" ref="L663">IFERROR(LOOKUP(2^15,SEARCH({"40A","63A","80A","100A","125A","160A","200A","250A","400A","630A","800A","1000A","1250A","1600A","2000A","2500A","3200A","4000A","5000A","6300A"},UPPER(D663)),{40,63,80,100,125,160,200,250,400,630,800,1000,1250,1600,2000,2500,3200,4000,5000,6300}),0)</f>
        <v>4000</v>
      </c>
      <c r="M663" s="9" t="str">
        <f t="shared" si="51"/>
        <v>Straight Feeder</v>
      </c>
      <c r="N663" s="9" t="str">
        <f t="shared" si="52"/>
        <v>CU</v>
      </c>
      <c r="O663" s="13" t="str">
        <f t="shared" si="53"/>
        <v>Silver</v>
      </c>
      <c r="P663" s="9" t="str">
        <f t="shared" si="54"/>
        <v>Epoxy</v>
      </c>
      <c r="Q663" s="9" t="str">
        <f t="shared" si="55"/>
        <v>5</v>
      </c>
      <c r="R6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63" s="14" t="str">
        <f>IF(ProjectsDB[[#This Row],[Item Type]]="Straight Plug-In",_xlfn.TEXTJOIN("-",TRUE,M663&amp;"-"&amp;_xlfn.LET(_xlpm.txt,ProjectsDB[[#This Row],[Assembly]],_xlpm.pos,FIND("SP",_xlpm.txt),_xlpm.pre,LEFT(_xlpm.txt,_xlpm.pos-1),IF(RIGHT(_xlpm.pre,3)="123","3PL",IF(RIGHT(_xlpm.pre,2)="12","2PL",IF(RIGHT(_xlpm.pre,1)="1","1PL","3PL")))),N663,O663,P663,Q663&amp;"W",R663),_xlfn.TEXTJOIN("-",TRUE,M663,N663,O663,P663,Q663&amp;"W",R663))</f>
        <v>Straight Feeder-CU-Silver-Epoxy-5W-2</v>
      </c>
      <c r="T663" s="14" t="str">
        <f>IF(COUNTIF(Cycletime[Element Desc.],ProjectsDB[[#This Row],[Element Desc.]])&gt;0,"Found","Not Found")</f>
        <v>Found</v>
      </c>
    </row>
    <row r="664" spans="2:20" x14ac:dyDescent="0.25">
      <c r="B664" s="8" t="s">
        <v>1711</v>
      </c>
      <c r="C664" s="9" t="s">
        <v>1629</v>
      </c>
      <c r="D664" s="9" t="s">
        <v>1630</v>
      </c>
      <c r="E664" s="10">
        <v>8</v>
      </c>
      <c r="F664" s="9" t="s">
        <v>1694</v>
      </c>
      <c r="G664" s="9" t="s">
        <v>96</v>
      </c>
      <c r="H664" s="11"/>
      <c r="I664" s="12"/>
      <c r="J664" s="12"/>
      <c r="K664" s="12"/>
      <c r="L664" s="12">
        <f t="array" ref="L664">IFERROR(LOOKUP(2^15,SEARCH({"40A","63A","80A","100A","125A","160A","200A","250A","400A","630A","800A","1000A","1250A","1600A","2000A","2500A","3200A","4000A","5000A","6300A"},UPPER(D664)),{40,63,80,100,125,160,200,250,400,630,800,1000,1250,1600,2000,2500,3200,4000,5000,6300}),0)</f>
        <v>4000</v>
      </c>
      <c r="M664" s="9" t="str">
        <f t="shared" si="51"/>
        <v>Joint Pack</v>
      </c>
      <c r="N664" s="9" t="str">
        <f t="shared" si="52"/>
        <v>CU</v>
      </c>
      <c r="O664" s="13" t="str">
        <f t="shared" si="53"/>
        <v>Silver</v>
      </c>
      <c r="P664" s="9" t="str">
        <f t="shared" si="54"/>
        <v>None</v>
      </c>
      <c r="Q664" s="9" t="str">
        <f t="shared" si="55"/>
        <v>5</v>
      </c>
      <c r="R6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64" s="14" t="str">
        <f>IF(ProjectsDB[[#This Row],[Item Type]]="Straight Plug-In",_xlfn.TEXTJOIN("-",TRUE,M664&amp;"-"&amp;_xlfn.LET(_xlpm.txt,ProjectsDB[[#This Row],[Assembly]],_xlpm.pos,FIND("SP",_xlpm.txt),_xlpm.pre,LEFT(_xlpm.txt,_xlpm.pos-1),IF(RIGHT(_xlpm.pre,3)="123","3PL",IF(RIGHT(_xlpm.pre,2)="12","2PL",IF(RIGHT(_xlpm.pre,1)="1","1PL","3PL")))),N664,O664,P664,Q664&amp;"W",R664),_xlfn.TEXTJOIN("-",TRUE,M664,N664,O664,P664,Q664&amp;"W",R664))</f>
        <v>Joint Pack-CU-Silver-None-5W-2</v>
      </c>
      <c r="T664" s="14" t="str">
        <f>IF(COUNTIF(Cycletime[Element Desc.],ProjectsDB[[#This Row],[Element Desc.]])&gt;0,"Found","Not Found")</f>
        <v>Found</v>
      </c>
    </row>
    <row r="665" spans="2:20" x14ac:dyDescent="0.25">
      <c r="B665" s="8" t="s">
        <v>1712</v>
      </c>
      <c r="C665" s="9" t="s">
        <v>1713</v>
      </c>
      <c r="D665" s="9" t="s">
        <v>1714</v>
      </c>
      <c r="E665" s="10">
        <v>1</v>
      </c>
      <c r="F665" s="9" t="s">
        <v>1694</v>
      </c>
      <c r="G665" s="9" t="s">
        <v>96</v>
      </c>
      <c r="H665" s="11"/>
      <c r="I665" s="12">
        <v>270</v>
      </c>
      <c r="J665" s="12"/>
      <c r="K665" s="12"/>
      <c r="L665" s="12">
        <f t="array" ref="L665">IFERROR(LOOKUP(2^15,SEARCH({"40A","63A","80A","100A","125A","160A","200A","250A","400A","630A","800A","1000A","1250A","1600A","2000A","2500A","3200A","4000A","5000A","6300A"},UPPER(D665)),{40,63,80,100,125,160,200,250,400,630,800,1000,1250,1600,2000,2500,3200,4000,5000,6300}),0)</f>
        <v>4000</v>
      </c>
      <c r="M665" s="9" t="str">
        <f t="shared" si="51"/>
        <v>Straight Feeder</v>
      </c>
      <c r="N665" s="9" t="str">
        <f t="shared" si="52"/>
        <v>CU</v>
      </c>
      <c r="O665" s="13" t="str">
        <f t="shared" si="53"/>
        <v>Silver</v>
      </c>
      <c r="P665" s="9" t="str">
        <f t="shared" si="54"/>
        <v>Epoxy</v>
      </c>
      <c r="Q665" s="9" t="str">
        <f t="shared" si="55"/>
        <v>5</v>
      </c>
      <c r="R6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65" s="14" t="str">
        <f>IF(ProjectsDB[[#This Row],[Item Type]]="Straight Plug-In",_xlfn.TEXTJOIN("-",TRUE,M665&amp;"-"&amp;_xlfn.LET(_xlpm.txt,ProjectsDB[[#This Row],[Assembly]],_xlpm.pos,FIND("SP",_xlpm.txt),_xlpm.pre,LEFT(_xlpm.txt,_xlpm.pos-1),IF(RIGHT(_xlpm.pre,3)="123","3PL",IF(RIGHT(_xlpm.pre,2)="12","2PL",IF(RIGHT(_xlpm.pre,1)="1","1PL","3PL")))),N665,O665,P665,Q665&amp;"W",R665),_xlfn.TEXTJOIN("-",TRUE,M665,N665,O665,P665,Q665&amp;"W",R665))</f>
        <v>Straight Feeder-CU-Silver-Epoxy-5W-2</v>
      </c>
      <c r="T665" s="14" t="str">
        <f>IF(COUNTIF(Cycletime[Element Desc.],ProjectsDB[[#This Row],[Element Desc.]])&gt;0,"Found","Not Found")</f>
        <v>Found</v>
      </c>
    </row>
    <row r="666" spans="2:20" x14ac:dyDescent="0.25">
      <c r="B666" s="8" t="s">
        <v>1715</v>
      </c>
      <c r="C666" s="9" t="s">
        <v>1703</v>
      </c>
      <c r="D666" s="9" t="s">
        <v>1704</v>
      </c>
      <c r="E666" s="10">
        <v>1</v>
      </c>
      <c r="F666" s="9" t="s">
        <v>1694</v>
      </c>
      <c r="G666" s="9" t="s">
        <v>96</v>
      </c>
      <c r="H666" s="11"/>
      <c r="I666" s="12">
        <v>150</v>
      </c>
      <c r="J666" s="12"/>
      <c r="K666" s="12"/>
      <c r="L666" s="12">
        <f t="array" ref="L666">IFERROR(LOOKUP(2^15,SEARCH({"40A","63A","80A","100A","125A","160A","200A","250A","400A","630A","800A","1000A","1250A","1600A","2000A","2500A","3200A","4000A","5000A","6300A"},UPPER(D666)),{40,63,80,100,125,160,200,250,400,630,800,1000,1250,1600,2000,2500,3200,4000,5000,6300}),0)</f>
        <v>4000</v>
      </c>
      <c r="M666" s="9" t="str">
        <f t="shared" si="51"/>
        <v>Straight Feeder</v>
      </c>
      <c r="N666" s="9" t="str">
        <f t="shared" si="52"/>
        <v>CU</v>
      </c>
      <c r="O666" s="13" t="str">
        <f t="shared" si="53"/>
        <v>Silver</v>
      </c>
      <c r="P666" s="9" t="str">
        <f t="shared" si="54"/>
        <v>Epoxy</v>
      </c>
      <c r="Q666" s="9" t="str">
        <f t="shared" si="55"/>
        <v>5</v>
      </c>
      <c r="R6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66" s="14" t="str">
        <f>IF(ProjectsDB[[#This Row],[Item Type]]="Straight Plug-In",_xlfn.TEXTJOIN("-",TRUE,M666&amp;"-"&amp;_xlfn.LET(_xlpm.txt,ProjectsDB[[#This Row],[Assembly]],_xlpm.pos,FIND("SP",_xlpm.txt),_xlpm.pre,LEFT(_xlpm.txt,_xlpm.pos-1),IF(RIGHT(_xlpm.pre,3)="123","3PL",IF(RIGHT(_xlpm.pre,2)="12","2PL",IF(RIGHT(_xlpm.pre,1)="1","1PL","3PL")))),N666,O666,P666,Q666&amp;"W",R666),_xlfn.TEXTJOIN("-",TRUE,M666,N666,O666,P666,Q666&amp;"W",R666))</f>
        <v>Straight Feeder-CU-Silver-Epoxy-5W-2</v>
      </c>
      <c r="T666" s="14" t="str">
        <f>IF(COUNTIF(Cycletime[Element Desc.],ProjectsDB[[#This Row],[Element Desc.]])&gt;0,"Found","Not Found")</f>
        <v>Found</v>
      </c>
    </row>
    <row r="667" spans="2:20" x14ac:dyDescent="0.25">
      <c r="B667" s="8" t="s">
        <v>1716</v>
      </c>
      <c r="C667" s="9" t="s">
        <v>1709</v>
      </c>
      <c r="D667" s="9" t="s">
        <v>1710</v>
      </c>
      <c r="E667" s="10">
        <v>1</v>
      </c>
      <c r="F667" s="9" t="s">
        <v>1694</v>
      </c>
      <c r="G667" s="9" t="s">
        <v>96</v>
      </c>
      <c r="H667" s="11"/>
      <c r="I667" s="12">
        <v>274</v>
      </c>
      <c r="J667" s="12"/>
      <c r="K667" s="12"/>
      <c r="L667" s="12">
        <f t="array" ref="L667">IFERROR(LOOKUP(2^15,SEARCH({"40A","63A","80A","100A","125A","160A","200A","250A","400A","630A","800A","1000A","1250A","1600A","2000A","2500A","3200A","4000A","5000A","6300A"},UPPER(D667)),{40,63,80,100,125,160,200,250,400,630,800,1000,1250,1600,2000,2500,3200,4000,5000,6300}),0)</f>
        <v>4000</v>
      </c>
      <c r="M667" s="9" t="str">
        <f t="shared" si="51"/>
        <v>Straight Feeder</v>
      </c>
      <c r="N667" s="9" t="str">
        <f t="shared" si="52"/>
        <v>CU</v>
      </c>
      <c r="O667" s="13" t="str">
        <f t="shared" si="53"/>
        <v>Silver</v>
      </c>
      <c r="P667" s="9" t="str">
        <f t="shared" si="54"/>
        <v>Epoxy</v>
      </c>
      <c r="Q667" s="9" t="str">
        <f t="shared" si="55"/>
        <v>5</v>
      </c>
      <c r="R6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67" s="14" t="str">
        <f>IF(ProjectsDB[[#This Row],[Item Type]]="Straight Plug-In",_xlfn.TEXTJOIN("-",TRUE,M667&amp;"-"&amp;_xlfn.LET(_xlpm.txt,ProjectsDB[[#This Row],[Assembly]],_xlpm.pos,FIND("SP",_xlpm.txt),_xlpm.pre,LEFT(_xlpm.txt,_xlpm.pos-1),IF(RIGHT(_xlpm.pre,3)="123","3PL",IF(RIGHT(_xlpm.pre,2)="12","2PL",IF(RIGHT(_xlpm.pre,1)="1","1PL","3PL")))),N667,O667,P667,Q667&amp;"W",R667),_xlfn.TEXTJOIN("-",TRUE,M667,N667,O667,P667,Q667&amp;"W",R667))</f>
        <v>Straight Feeder-CU-Silver-Epoxy-5W-2</v>
      </c>
      <c r="T667" s="14" t="str">
        <f>IF(COUNTIF(Cycletime[Element Desc.],ProjectsDB[[#This Row],[Element Desc.]])&gt;0,"Found","Not Found")</f>
        <v>Found</v>
      </c>
    </row>
    <row r="668" spans="2:20" x14ac:dyDescent="0.25">
      <c r="B668" s="8" t="s">
        <v>1717</v>
      </c>
      <c r="C668" s="9" t="s">
        <v>1653</v>
      </c>
      <c r="D668" s="9" t="s">
        <v>1654</v>
      </c>
      <c r="E668" s="10">
        <v>2</v>
      </c>
      <c r="F668" s="9" t="s">
        <v>1694</v>
      </c>
      <c r="G668" s="9" t="s">
        <v>96</v>
      </c>
      <c r="H668" s="11"/>
      <c r="I668" s="12">
        <v>465</v>
      </c>
      <c r="J668" s="12">
        <v>465</v>
      </c>
      <c r="K668" s="12"/>
      <c r="L668" s="12">
        <f t="array" ref="L668">IFERROR(LOOKUP(2^15,SEARCH({"40A","63A","80A","100A","125A","160A","200A","250A","400A","630A","800A","1000A","1250A","1600A","2000A","2500A","3200A","4000A","5000A","6300A"},UPPER(D668)),{40,63,80,100,125,160,200,250,400,630,800,1000,1250,1600,2000,2500,3200,4000,5000,6300}),0)</f>
        <v>4000</v>
      </c>
      <c r="M668" s="9" t="str">
        <f t="shared" si="51"/>
        <v>Elbow Edge</v>
      </c>
      <c r="N668" s="9" t="str">
        <f t="shared" si="52"/>
        <v>CU</v>
      </c>
      <c r="O668" s="13" t="str">
        <f t="shared" si="53"/>
        <v>Silver</v>
      </c>
      <c r="P668" s="9" t="str">
        <f t="shared" si="54"/>
        <v>Epoxy</v>
      </c>
      <c r="Q668" s="9" t="str">
        <f t="shared" si="55"/>
        <v>5</v>
      </c>
      <c r="R6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68" s="14" t="str">
        <f>IF(ProjectsDB[[#This Row],[Item Type]]="Straight Plug-In",_xlfn.TEXTJOIN("-",TRUE,M668&amp;"-"&amp;_xlfn.LET(_xlpm.txt,ProjectsDB[[#This Row],[Assembly]],_xlpm.pos,FIND("SP",_xlpm.txt),_xlpm.pre,LEFT(_xlpm.txt,_xlpm.pos-1),IF(RIGHT(_xlpm.pre,3)="123","3PL",IF(RIGHT(_xlpm.pre,2)="12","2PL",IF(RIGHT(_xlpm.pre,1)="1","1PL","3PL")))),N668,O668,P668,Q668&amp;"W",R668),_xlfn.TEXTJOIN("-",TRUE,M668,N668,O668,P668,Q668&amp;"W",R668))</f>
        <v>Elbow Edge-CU-Silver-Epoxy-5W-2</v>
      </c>
      <c r="T668" s="14" t="str">
        <f>IF(COUNTIF(Cycletime[Element Desc.],ProjectsDB[[#This Row],[Element Desc.]])&gt;0,"Found","Not Found")</f>
        <v>Found</v>
      </c>
    </row>
    <row r="669" spans="2:20" x14ac:dyDescent="0.25">
      <c r="B669" s="8" t="s">
        <v>1718</v>
      </c>
      <c r="C669" s="9" t="s">
        <v>1640</v>
      </c>
      <c r="D669" s="9" t="s">
        <v>1641</v>
      </c>
      <c r="E669" s="10">
        <v>22</v>
      </c>
      <c r="F669" s="9" t="s">
        <v>1694</v>
      </c>
      <c r="G669" s="9" t="s">
        <v>96</v>
      </c>
      <c r="H669" s="11"/>
      <c r="I669" s="12">
        <v>300</v>
      </c>
      <c r="J669" s="12"/>
      <c r="K669" s="12"/>
      <c r="L669" s="12">
        <f t="array" ref="L669">IFERROR(LOOKUP(2^15,SEARCH({"40A","63A","80A","100A","125A","160A","200A","250A","400A","630A","800A","1000A","1250A","1600A","2000A","2500A","3200A","4000A","5000A","6300A"},UPPER(D669)),{40,63,80,100,125,160,200,250,400,630,800,1000,1250,1600,2000,2500,3200,4000,5000,6300}),0)</f>
        <v>4000</v>
      </c>
      <c r="M669" s="9" t="str">
        <f t="shared" si="51"/>
        <v>Straight Feeder</v>
      </c>
      <c r="N669" s="9" t="str">
        <f t="shared" si="52"/>
        <v>CU</v>
      </c>
      <c r="O669" s="13" t="str">
        <f t="shared" si="53"/>
        <v>Silver</v>
      </c>
      <c r="P669" s="9" t="str">
        <f t="shared" si="54"/>
        <v>Epoxy</v>
      </c>
      <c r="Q669" s="9" t="str">
        <f t="shared" si="55"/>
        <v>5</v>
      </c>
      <c r="R6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69" s="14" t="str">
        <f>IF(ProjectsDB[[#This Row],[Item Type]]="Straight Plug-In",_xlfn.TEXTJOIN("-",TRUE,M669&amp;"-"&amp;_xlfn.LET(_xlpm.txt,ProjectsDB[[#This Row],[Assembly]],_xlpm.pos,FIND("SP",_xlpm.txt),_xlpm.pre,LEFT(_xlpm.txt,_xlpm.pos-1),IF(RIGHT(_xlpm.pre,3)="123","3PL",IF(RIGHT(_xlpm.pre,2)="12","2PL",IF(RIGHT(_xlpm.pre,1)="1","1PL","3PL")))),N669,O669,P669,Q669&amp;"W",R669),_xlfn.TEXTJOIN("-",TRUE,M669,N669,O669,P669,Q669&amp;"W",R669))</f>
        <v>Straight Feeder-CU-Silver-Epoxy-5W-2</v>
      </c>
      <c r="T669" s="14" t="str">
        <f>IF(COUNTIF(Cycletime[Element Desc.],ProjectsDB[[#This Row],[Element Desc.]])&gt;0,"Found","Not Found")</f>
        <v>Found</v>
      </c>
    </row>
    <row r="670" spans="2:20" x14ac:dyDescent="0.25">
      <c r="B670" s="8" t="s">
        <v>1719</v>
      </c>
      <c r="C670" s="9" t="s">
        <v>1720</v>
      </c>
      <c r="D670" s="9" t="s">
        <v>1721</v>
      </c>
      <c r="E670" s="10">
        <v>2</v>
      </c>
      <c r="F670" s="9" t="s">
        <v>1694</v>
      </c>
      <c r="G670" s="9" t="s">
        <v>96</v>
      </c>
      <c r="H670" s="11"/>
      <c r="I670" s="12">
        <v>465</v>
      </c>
      <c r="J670" s="12">
        <v>465</v>
      </c>
      <c r="K670" s="12"/>
      <c r="L670" s="12">
        <f t="array" ref="L670">IFERROR(LOOKUP(2^15,SEARCH({"40A","63A","80A","100A","125A","160A","200A","250A","400A","630A","800A","1000A","1250A","1600A","2000A","2500A","3200A","4000A","5000A","6300A"},UPPER(D670)),{40,63,80,100,125,160,200,250,400,630,800,1000,1250,1600,2000,2500,3200,4000,5000,6300}),0)</f>
        <v>4000</v>
      </c>
      <c r="M670" s="9" t="str">
        <f t="shared" si="51"/>
        <v>Elbow Edge</v>
      </c>
      <c r="N670" s="9" t="str">
        <f t="shared" si="52"/>
        <v>CU</v>
      </c>
      <c r="O670" s="13" t="str">
        <f t="shared" si="53"/>
        <v>Silver</v>
      </c>
      <c r="P670" s="9" t="str">
        <f t="shared" si="54"/>
        <v>Epoxy</v>
      </c>
      <c r="Q670" s="9" t="str">
        <f t="shared" si="55"/>
        <v>5</v>
      </c>
      <c r="R6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70" s="14" t="str">
        <f>IF(ProjectsDB[[#This Row],[Item Type]]="Straight Plug-In",_xlfn.TEXTJOIN("-",TRUE,M670&amp;"-"&amp;_xlfn.LET(_xlpm.txt,ProjectsDB[[#This Row],[Assembly]],_xlpm.pos,FIND("SP",_xlpm.txt),_xlpm.pre,LEFT(_xlpm.txt,_xlpm.pos-1),IF(RIGHT(_xlpm.pre,3)="123","3PL",IF(RIGHT(_xlpm.pre,2)="12","2PL",IF(RIGHT(_xlpm.pre,1)="1","1PL","3PL")))),N670,O670,P670,Q670&amp;"W",R670),_xlfn.TEXTJOIN("-",TRUE,M670,N670,O670,P670,Q670&amp;"W",R670))</f>
        <v>Elbow Edge-CU-Silver-Epoxy-5W-2</v>
      </c>
      <c r="T670" s="14" t="str">
        <f>IF(COUNTIF(Cycletime[Element Desc.],ProjectsDB[[#This Row],[Element Desc.]])&gt;0,"Found","Not Found")</f>
        <v>Found</v>
      </c>
    </row>
    <row r="671" spans="2:20" x14ac:dyDescent="0.25">
      <c r="B671" s="8" t="s">
        <v>1722</v>
      </c>
      <c r="C671" s="9" t="s">
        <v>1699</v>
      </c>
      <c r="D671" s="9" t="s">
        <v>1700</v>
      </c>
      <c r="E671" s="10">
        <v>2</v>
      </c>
      <c r="F671" s="9" t="s">
        <v>1694</v>
      </c>
      <c r="G671" s="9" t="s">
        <v>96</v>
      </c>
      <c r="H671" s="11"/>
      <c r="I671" s="12">
        <v>1000</v>
      </c>
      <c r="J671" s="12"/>
      <c r="K671" s="12"/>
      <c r="L671" s="12">
        <f t="array" ref="L671">IFERROR(LOOKUP(2^15,SEARCH({"40A","63A","80A","100A","125A","160A","200A","250A","400A","630A","800A","1000A","1250A","1600A","2000A","2500A","3200A","4000A","5000A","6300A"},UPPER(D671)),{40,63,80,100,125,160,200,250,400,630,800,1000,1250,1600,2000,2500,3200,4000,5000,6300}),0)</f>
        <v>4000</v>
      </c>
      <c r="M671" s="9" t="str">
        <f t="shared" si="51"/>
        <v>Expansion Joint</v>
      </c>
      <c r="N671" s="9" t="str">
        <f t="shared" si="52"/>
        <v>CU</v>
      </c>
      <c r="O671" s="13" t="str">
        <f t="shared" si="53"/>
        <v>Silver</v>
      </c>
      <c r="P671" s="9" t="str">
        <f t="shared" si="54"/>
        <v>Epoxy</v>
      </c>
      <c r="Q671" s="9" t="str">
        <f t="shared" si="55"/>
        <v>5</v>
      </c>
      <c r="R6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71" s="14" t="str">
        <f>IF(ProjectsDB[[#This Row],[Item Type]]="Straight Plug-In",_xlfn.TEXTJOIN("-",TRUE,M671&amp;"-"&amp;_xlfn.LET(_xlpm.txt,ProjectsDB[[#This Row],[Assembly]],_xlpm.pos,FIND("SP",_xlpm.txt),_xlpm.pre,LEFT(_xlpm.txt,_xlpm.pos-1),IF(RIGHT(_xlpm.pre,3)="123","3PL",IF(RIGHT(_xlpm.pre,2)="12","2PL",IF(RIGHT(_xlpm.pre,1)="1","1PL","3PL")))),N671,O671,P671,Q671&amp;"W",R671),_xlfn.TEXTJOIN("-",TRUE,M671,N671,O671,P671,Q671&amp;"W",R671))</f>
        <v>Expansion Joint-CU-Silver-Epoxy-5W-2</v>
      </c>
      <c r="T671" s="14" t="str">
        <f>IF(COUNTIF(Cycletime[Element Desc.],ProjectsDB[[#This Row],[Element Desc.]])&gt;0,"Found","Not Found")</f>
        <v>Found</v>
      </c>
    </row>
    <row r="672" spans="2:20" x14ac:dyDescent="0.25">
      <c r="B672" s="8" t="s">
        <v>1723</v>
      </c>
      <c r="C672" s="9" t="s">
        <v>1629</v>
      </c>
      <c r="D672" s="9" t="s">
        <v>1630</v>
      </c>
      <c r="E672" s="10">
        <v>31</v>
      </c>
      <c r="F672" s="9" t="s">
        <v>1694</v>
      </c>
      <c r="G672" s="9" t="s">
        <v>96</v>
      </c>
      <c r="H672" s="11"/>
      <c r="I672" s="12"/>
      <c r="J672" s="12"/>
      <c r="K672" s="12"/>
      <c r="L672" s="12">
        <f t="array" ref="L672">IFERROR(LOOKUP(2^15,SEARCH({"40A","63A","80A","100A","125A","160A","200A","250A","400A","630A","800A","1000A","1250A","1600A","2000A","2500A","3200A","4000A","5000A","6300A"},UPPER(D672)),{40,63,80,100,125,160,200,250,400,630,800,1000,1250,1600,2000,2500,3200,4000,5000,6300}),0)</f>
        <v>4000</v>
      </c>
      <c r="M672" s="9" t="str">
        <f t="shared" si="51"/>
        <v>Joint Pack</v>
      </c>
      <c r="N672" s="9" t="str">
        <f t="shared" si="52"/>
        <v>CU</v>
      </c>
      <c r="O672" s="13" t="str">
        <f t="shared" si="53"/>
        <v>Silver</v>
      </c>
      <c r="P672" s="9" t="str">
        <f t="shared" si="54"/>
        <v>None</v>
      </c>
      <c r="Q672" s="9" t="str">
        <f t="shared" si="55"/>
        <v>5</v>
      </c>
      <c r="R6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72" s="14" t="str">
        <f>IF(ProjectsDB[[#This Row],[Item Type]]="Straight Plug-In",_xlfn.TEXTJOIN("-",TRUE,M672&amp;"-"&amp;_xlfn.LET(_xlpm.txt,ProjectsDB[[#This Row],[Assembly]],_xlpm.pos,FIND("SP",_xlpm.txt),_xlpm.pre,LEFT(_xlpm.txt,_xlpm.pos-1),IF(RIGHT(_xlpm.pre,3)="123","3PL",IF(RIGHT(_xlpm.pre,2)="12","2PL",IF(RIGHT(_xlpm.pre,1)="1","1PL","3PL")))),N672,O672,P672,Q672&amp;"W",R672),_xlfn.TEXTJOIN("-",TRUE,M672,N672,O672,P672,Q672&amp;"W",R672))</f>
        <v>Joint Pack-CU-Silver-None-5W-2</v>
      </c>
      <c r="T672" s="14" t="str">
        <f>IF(COUNTIF(Cycletime[Element Desc.],ProjectsDB[[#This Row],[Element Desc.]])&gt;0,"Found","Not Found")</f>
        <v>Found</v>
      </c>
    </row>
    <row r="673" spans="2:20" x14ac:dyDescent="0.25">
      <c r="B673" s="8" t="s">
        <v>1724</v>
      </c>
      <c r="C673" s="9" t="s">
        <v>1629</v>
      </c>
      <c r="D673" s="9" t="s">
        <v>1630</v>
      </c>
      <c r="E673" s="10">
        <v>7</v>
      </c>
      <c r="F673" s="9" t="s">
        <v>1694</v>
      </c>
      <c r="G673" s="9" t="s">
        <v>37</v>
      </c>
      <c r="H673" s="11"/>
      <c r="I673" s="12"/>
      <c r="J673" s="12"/>
      <c r="K673" s="12"/>
      <c r="L673" s="12">
        <f t="array" ref="L673">IFERROR(LOOKUP(2^15,SEARCH({"40A","63A","80A","100A","125A","160A","200A","250A","400A","630A","800A","1000A","1250A","1600A","2000A","2500A","3200A","4000A","5000A","6300A"},UPPER(D673)),{40,63,80,100,125,160,200,250,400,630,800,1000,1250,1600,2000,2500,3200,4000,5000,6300}),0)</f>
        <v>4000</v>
      </c>
      <c r="M673" s="9" t="str">
        <f t="shared" si="51"/>
        <v>Joint Pack</v>
      </c>
      <c r="N673" s="9" t="str">
        <f t="shared" si="52"/>
        <v>CU</v>
      </c>
      <c r="O673" s="13" t="str">
        <f t="shared" si="53"/>
        <v>Silver</v>
      </c>
      <c r="P673" s="9" t="str">
        <f t="shared" si="54"/>
        <v>None</v>
      </c>
      <c r="Q673" s="9" t="str">
        <f t="shared" si="55"/>
        <v>5</v>
      </c>
      <c r="R6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73" s="14" t="str">
        <f>IF(ProjectsDB[[#This Row],[Item Type]]="Straight Plug-In",_xlfn.TEXTJOIN("-",TRUE,M673&amp;"-"&amp;_xlfn.LET(_xlpm.txt,ProjectsDB[[#This Row],[Assembly]],_xlpm.pos,FIND("SP",_xlpm.txt),_xlpm.pre,LEFT(_xlpm.txt,_xlpm.pos-1),IF(RIGHT(_xlpm.pre,3)="123","3PL",IF(RIGHT(_xlpm.pre,2)="12","2PL",IF(RIGHT(_xlpm.pre,1)="1","1PL","3PL")))),N673,O673,P673,Q673&amp;"W",R673),_xlfn.TEXTJOIN("-",TRUE,M673,N673,O673,P673,Q673&amp;"W",R673))</f>
        <v>Joint Pack-CU-Silver-None-5W-2</v>
      </c>
      <c r="T673" s="14" t="str">
        <f>IF(COUNTIF(Cycletime[Element Desc.],ProjectsDB[[#This Row],[Element Desc.]])&gt;0,"Found","Not Found")</f>
        <v>Found</v>
      </c>
    </row>
    <row r="674" spans="2:20" x14ac:dyDescent="0.25">
      <c r="B674" s="8" t="s">
        <v>1725</v>
      </c>
      <c r="C674" s="9" t="s">
        <v>1640</v>
      </c>
      <c r="D674" s="9" t="s">
        <v>1641</v>
      </c>
      <c r="E674" s="10">
        <v>4</v>
      </c>
      <c r="F674" s="9" t="s">
        <v>1694</v>
      </c>
      <c r="G674" s="9" t="s">
        <v>37</v>
      </c>
      <c r="H674" s="11"/>
      <c r="I674" s="12">
        <v>3000</v>
      </c>
      <c r="J674" s="12"/>
      <c r="K674" s="12"/>
      <c r="L674" s="12">
        <f t="array" ref="L674">IFERROR(LOOKUP(2^15,SEARCH({"40A","63A","80A","100A","125A","160A","200A","250A","400A","630A","800A","1000A","1250A","1600A","2000A","2500A","3200A","4000A","5000A","6300A"},UPPER(D674)),{40,63,80,100,125,160,200,250,400,630,800,1000,1250,1600,2000,2500,3200,4000,5000,6300}),0)</f>
        <v>4000</v>
      </c>
      <c r="M674" s="9" t="str">
        <f t="shared" si="51"/>
        <v>Straight Feeder</v>
      </c>
      <c r="N674" s="9" t="str">
        <f t="shared" si="52"/>
        <v>CU</v>
      </c>
      <c r="O674" s="13" t="str">
        <f t="shared" si="53"/>
        <v>Silver</v>
      </c>
      <c r="P674" s="9" t="str">
        <f t="shared" si="54"/>
        <v>Epoxy</v>
      </c>
      <c r="Q674" s="9" t="str">
        <f t="shared" si="55"/>
        <v>5</v>
      </c>
      <c r="R6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74" s="14" t="str">
        <f>IF(ProjectsDB[[#This Row],[Item Type]]="Straight Plug-In",_xlfn.TEXTJOIN("-",TRUE,M674&amp;"-"&amp;_xlfn.LET(_xlpm.txt,ProjectsDB[[#This Row],[Assembly]],_xlpm.pos,FIND("SP",_xlpm.txt),_xlpm.pre,LEFT(_xlpm.txt,_xlpm.pos-1),IF(RIGHT(_xlpm.pre,3)="123","3PL",IF(RIGHT(_xlpm.pre,2)="12","2PL",IF(RIGHT(_xlpm.pre,1)="1","1PL","3PL")))),N674,O674,P674,Q674&amp;"W",R674),_xlfn.TEXTJOIN("-",TRUE,M674,N674,O674,P674,Q674&amp;"W",R674))</f>
        <v>Straight Feeder-CU-Silver-Epoxy-5W-2</v>
      </c>
      <c r="T674" s="14" t="str">
        <f>IF(COUNTIF(Cycletime[Element Desc.],ProjectsDB[[#This Row],[Element Desc.]])&gt;0,"Found","Not Found")</f>
        <v>Found</v>
      </c>
    </row>
    <row r="675" spans="2:20" x14ac:dyDescent="0.25">
      <c r="B675" s="8" t="s">
        <v>1726</v>
      </c>
      <c r="C675" s="9" t="s">
        <v>1703</v>
      </c>
      <c r="D675" s="9" t="s">
        <v>1704</v>
      </c>
      <c r="E675" s="10">
        <v>1</v>
      </c>
      <c r="F675" s="9" t="s">
        <v>1694</v>
      </c>
      <c r="G675" s="9" t="s">
        <v>37</v>
      </c>
      <c r="H675" s="11"/>
      <c r="I675" s="12">
        <v>1500</v>
      </c>
      <c r="J675" s="12"/>
      <c r="K675" s="12"/>
      <c r="L675" s="12">
        <f t="array" ref="L675">IFERROR(LOOKUP(2^15,SEARCH({"40A","63A","80A","100A","125A","160A","200A","250A","400A","630A","800A","1000A","1250A","1600A","2000A","2500A","3200A","4000A","5000A","6300A"},UPPER(D675)),{40,63,80,100,125,160,200,250,400,630,800,1000,1250,1600,2000,2500,3200,4000,5000,6300}),0)</f>
        <v>4000</v>
      </c>
      <c r="M675" s="9" t="str">
        <f t="shared" si="51"/>
        <v>Straight Feeder</v>
      </c>
      <c r="N675" s="9" t="str">
        <f t="shared" si="52"/>
        <v>CU</v>
      </c>
      <c r="O675" s="13" t="str">
        <f t="shared" si="53"/>
        <v>Silver</v>
      </c>
      <c r="P675" s="9" t="str">
        <f t="shared" si="54"/>
        <v>Epoxy</v>
      </c>
      <c r="Q675" s="9" t="str">
        <f t="shared" si="55"/>
        <v>5</v>
      </c>
      <c r="R6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75" s="14" t="str">
        <f>IF(ProjectsDB[[#This Row],[Item Type]]="Straight Plug-In",_xlfn.TEXTJOIN("-",TRUE,M675&amp;"-"&amp;_xlfn.LET(_xlpm.txt,ProjectsDB[[#This Row],[Assembly]],_xlpm.pos,FIND("SP",_xlpm.txt),_xlpm.pre,LEFT(_xlpm.txt,_xlpm.pos-1),IF(RIGHT(_xlpm.pre,3)="123","3PL",IF(RIGHT(_xlpm.pre,2)="12","2PL",IF(RIGHT(_xlpm.pre,1)="1","1PL","3PL")))),N675,O675,P675,Q675&amp;"W",R675),_xlfn.TEXTJOIN("-",TRUE,M675,N675,O675,P675,Q675&amp;"W",R675))</f>
        <v>Straight Feeder-CU-Silver-Epoxy-5W-2</v>
      </c>
      <c r="T675" s="14" t="str">
        <f>IF(COUNTIF(Cycletime[Element Desc.],ProjectsDB[[#This Row],[Element Desc.]])&gt;0,"Found","Not Found")</f>
        <v>Found</v>
      </c>
    </row>
    <row r="676" spans="2:20" x14ac:dyDescent="0.25">
      <c r="B676" s="8" t="s">
        <v>1727</v>
      </c>
      <c r="C676" s="9" t="s">
        <v>1728</v>
      </c>
      <c r="D676" s="9" t="s">
        <v>1729</v>
      </c>
      <c r="E676" s="10">
        <v>1</v>
      </c>
      <c r="F676" s="9" t="s">
        <v>1694</v>
      </c>
      <c r="G676" s="9" t="s">
        <v>37</v>
      </c>
      <c r="H676" s="11"/>
      <c r="I676" s="12">
        <v>1575</v>
      </c>
      <c r="J676" s="12"/>
      <c r="K676" s="12"/>
      <c r="L676" s="12">
        <f t="array" ref="L676">IFERROR(LOOKUP(2^15,SEARCH({"40A","63A","80A","100A","125A","160A","200A","250A","400A","630A","800A","1000A","1250A","1600A","2000A","2500A","3200A","4000A","5000A","6300A"},UPPER(D676)),{40,63,80,100,125,160,200,250,400,630,800,1000,1250,1600,2000,2500,3200,4000,5000,6300}),0)</f>
        <v>4000</v>
      </c>
      <c r="M676" s="9" t="str">
        <f t="shared" si="51"/>
        <v>Straight Feeder</v>
      </c>
      <c r="N676" s="9" t="str">
        <f t="shared" si="52"/>
        <v>CU</v>
      </c>
      <c r="O676" s="13" t="str">
        <f t="shared" si="53"/>
        <v>Silver</v>
      </c>
      <c r="P676" s="9" t="str">
        <f t="shared" si="54"/>
        <v>Epoxy</v>
      </c>
      <c r="Q676" s="9" t="str">
        <f t="shared" si="55"/>
        <v>5</v>
      </c>
      <c r="R6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76" s="14" t="str">
        <f>IF(ProjectsDB[[#This Row],[Item Type]]="Straight Plug-In",_xlfn.TEXTJOIN("-",TRUE,M676&amp;"-"&amp;_xlfn.LET(_xlpm.txt,ProjectsDB[[#This Row],[Assembly]],_xlpm.pos,FIND("SP",_xlpm.txt),_xlpm.pre,LEFT(_xlpm.txt,_xlpm.pos-1),IF(RIGHT(_xlpm.pre,3)="123","3PL",IF(RIGHT(_xlpm.pre,2)="12","2PL",IF(RIGHT(_xlpm.pre,1)="1","1PL","3PL")))),N676,O676,P676,Q676&amp;"W",R676),_xlfn.TEXTJOIN("-",TRUE,M676,N676,O676,P676,Q676&amp;"W",R676))</f>
        <v>Straight Feeder-CU-Silver-Epoxy-5W-2</v>
      </c>
      <c r="T676" s="14" t="str">
        <f>IF(COUNTIF(Cycletime[Element Desc.],ProjectsDB[[#This Row],[Element Desc.]])&gt;0,"Found","Not Found")</f>
        <v>Found</v>
      </c>
    </row>
    <row r="677" spans="2:20" x14ac:dyDescent="0.25">
      <c r="B677" s="8" t="s">
        <v>1730</v>
      </c>
      <c r="C677" s="9" t="s">
        <v>1731</v>
      </c>
      <c r="D677" s="9" t="s">
        <v>1732</v>
      </c>
      <c r="E677" s="10">
        <v>1</v>
      </c>
      <c r="F677" s="9" t="s">
        <v>1694</v>
      </c>
      <c r="G677" s="9" t="s">
        <v>37</v>
      </c>
      <c r="H677" s="11"/>
      <c r="I677" s="12">
        <v>820</v>
      </c>
      <c r="J677" s="12"/>
      <c r="K677" s="12"/>
      <c r="L677" s="12">
        <f t="array" ref="L677">IFERROR(LOOKUP(2^15,SEARCH({"40A","63A","80A","100A","125A","160A","200A","250A","400A","630A","800A","1000A","1250A","1600A","2000A","2500A","3200A","4000A","5000A","6300A"},UPPER(D677)),{40,63,80,100,125,160,200,250,400,630,800,1000,1250,1600,2000,2500,3200,4000,5000,6300}),0)</f>
        <v>4000</v>
      </c>
      <c r="M677" s="9" t="str">
        <f t="shared" si="51"/>
        <v>Straight Feeder</v>
      </c>
      <c r="N677" s="9" t="str">
        <f t="shared" si="52"/>
        <v>CU</v>
      </c>
      <c r="O677" s="13" t="str">
        <f t="shared" si="53"/>
        <v>Silver</v>
      </c>
      <c r="P677" s="9" t="str">
        <f t="shared" si="54"/>
        <v>Epoxy</v>
      </c>
      <c r="Q677" s="9" t="str">
        <f t="shared" si="55"/>
        <v>5</v>
      </c>
      <c r="R6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77" s="14" t="str">
        <f>IF(ProjectsDB[[#This Row],[Item Type]]="Straight Plug-In",_xlfn.TEXTJOIN("-",TRUE,M677&amp;"-"&amp;_xlfn.LET(_xlpm.txt,ProjectsDB[[#This Row],[Assembly]],_xlpm.pos,FIND("SP",_xlpm.txt),_xlpm.pre,LEFT(_xlpm.txt,_xlpm.pos-1),IF(RIGHT(_xlpm.pre,3)="123","3PL",IF(RIGHT(_xlpm.pre,2)="12","2PL",IF(RIGHT(_xlpm.pre,1)="1","1PL","3PL")))),N677,O677,P677,Q677&amp;"W",R677),_xlfn.TEXTJOIN("-",TRUE,M677,N677,O677,P677,Q677&amp;"W",R677))</f>
        <v>Straight Feeder-CU-Silver-Epoxy-5W-2</v>
      </c>
      <c r="T677" s="14" t="str">
        <f>IF(COUNTIF(Cycletime[Element Desc.],ProjectsDB[[#This Row],[Element Desc.]])&gt;0,"Found","Not Found")</f>
        <v>Found</v>
      </c>
    </row>
    <row r="678" spans="2:20" x14ac:dyDescent="0.25">
      <c r="B678" s="8" t="s">
        <v>1733</v>
      </c>
      <c r="C678" s="9" t="s">
        <v>1640</v>
      </c>
      <c r="D678" s="9" t="s">
        <v>1641</v>
      </c>
      <c r="E678" s="10">
        <v>3</v>
      </c>
      <c r="F678" s="9" t="s">
        <v>1694</v>
      </c>
      <c r="G678" s="9" t="s">
        <v>37</v>
      </c>
      <c r="H678" s="11"/>
      <c r="I678" s="12">
        <v>3000</v>
      </c>
      <c r="J678" s="12"/>
      <c r="K678" s="12"/>
      <c r="L678" s="12">
        <f t="array" ref="L678">IFERROR(LOOKUP(2^15,SEARCH({"40A","63A","80A","100A","125A","160A","200A","250A","400A","630A","800A","1000A","1250A","1600A","2000A","2500A","3200A","4000A","5000A","6300A"},UPPER(D678)),{40,63,80,100,125,160,200,250,400,630,800,1000,1250,1600,2000,2500,3200,4000,5000,6300}),0)</f>
        <v>4000</v>
      </c>
      <c r="M678" s="9" t="str">
        <f t="shared" si="51"/>
        <v>Straight Feeder</v>
      </c>
      <c r="N678" s="9" t="str">
        <f t="shared" si="52"/>
        <v>CU</v>
      </c>
      <c r="O678" s="13" t="str">
        <f t="shared" si="53"/>
        <v>Silver</v>
      </c>
      <c r="P678" s="9" t="str">
        <f t="shared" si="54"/>
        <v>Epoxy</v>
      </c>
      <c r="Q678" s="9" t="str">
        <f t="shared" si="55"/>
        <v>5</v>
      </c>
      <c r="R6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78" s="14" t="str">
        <f>IF(ProjectsDB[[#This Row],[Item Type]]="Straight Plug-In",_xlfn.TEXTJOIN("-",TRUE,M678&amp;"-"&amp;_xlfn.LET(_xlpm.txt,ProjectsDB[[#This Row],[Assembly]],_xlpm.pos,FIND("SP",_xlpm.txt),_xlpm.pre,LEFT(_xlpm.txt,_xlpm.pos-1),IF(RIGHT(_xlpm.pre,3)="123","3PL",IF(RIGHT(_xlpm.pre,2)="12","2PL",IF(RIGHT(_xlpm.pre,1)="1","1PL","3PL")))),N678,O678,P678,Q678&amp;"W",R678),_xlfn.TEXTJOIN("-",TRUE,M678,N678,O678,P678,Q678&amp;"W",R678))</f>
        <v>Straight Feeder-CU-Silver-Epoxy-5W-2</v>
      </c>
      <c r="T678" s="14" t="str">
        <f>IF(COUNTIF(Cycletime[Element Desc.],ProjectsDB[[#This Row],[Element Desc.]])&gt;0,"Found","Not Found")</f>
        <v>Found</v>
      </c>
    </row>
    <row r="679" spans="2:20" x14ac:dyDescent="0.25">
      <c r="B679" s="8" t="s">
        <v>1734</v>
      </c>
      <c r="C679" s="9" t="s">
        <v>1735</v>
      </c>
      <c r="D679" s="9" t="s">
        <v>1736</v>
      </c>
      <c r="E679" s="10">
        <v>1</v>
      </c>
      <c r="F679" s="9" t="s">
        <v>1694</v>
      </c>
      <c r="G679" s="9" t="s">
        <v>37</v>
      </c>
      <c r="H679" s="11"/>
      <c r="I679" s="12">
        <v>2000</v>
      </c>
      <c r="J679" s="12"/>
      <c r="K679" s="12"/>
      <c r="L679" s="12">
        <f t="array" ref="L679">IFERROR(LOOKUP(2^15,SEARCH({"40A","63A","80A","100A","125A","160A","200A","250A","400A","630A","800A","1000A","1250A","1600A","2000A","2500A","3200A","4000A","5000A","6300A"},UPPER(D679)),{40,63,80,100,125,160,200,250,400,630,800,1000,1250,1600,2000,2500,3200,4000,5000,6300}),0)</f>
        <v>4000</v>
      </c>
      <c r="M679" s="9" t="str">
        <f t="shared" si="51"/>
        <v>Straight Feeder</v>
      </c>
      <c r="N679" s="9" t="str">
        <f t="shared" si="52"/>
        <v>CU</v>
      </c>
      <c r="O679" s="13" t="str">
        <f t="shared" si="53"/>
        <v>Silver</v>
      </c>
      <c r="P679" s="9" t="str">
        <f t="shared" si="54"/>
        <v>Epoxy</v>
      </c>
      <c r="Q679" s="9" t="str">
        <f t="shared" si="55"/>
        <v>5</v>
      </c>
      <c r="R6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79" s="14" t="str">
        <f>IF(ProjectsDB[[#This Row],[Item Type]]="Straight Plug-In",_xlfn.TEXTJOIN("-",TRUE,M679&amp;"-"&amp;_xlfn.LET(_xlpm.txt,ProjectsDB[[#This Row],[Assembly]],_xlpm.pos,FIND("SP",_xlpm.txt),_xlpm.pre,LEFT(_xlpm.txt,_xlpm.pos-1),IF(RIGHT(_xlpm.pre,3)="123","3PL",IF(RIGHT(_xlpm.pre,2)="12","2PL",IF(RIGHT(_xlpm.pre,1)="1","1PL","3PL")))),N679,O679,P679,Q679&amp;"W",R679),_xlfn.TEXTJOIN("-",TRUE,M679,N679,O679,P679,Q679&amp;"W",R679))</f>
        <v>Straight Feeder-CU-Silver-Epoxy-5W-2</v>
      </c>
      <c r="T679" s="14" t="str">
        <f>IF(COUNTIF(Cycletime[Element Desc.],ProjectsDB[[#This Row],[Element Desc.]])&gt;0,"Found","Not Found")</f>
        <v>Found</v>
      </c>
    </row>
    <row r="680" spans="2:20" x14ac:dyDescent="0.25">
      <c r="B680" s="8" t="s">
        <v>1737</v>
      </c>
      <c r="C680" s="9" t="s">
        <v>1629</v>
      </c>
      <c r="D680" s="9" t="s">
        <v>1630</v>
      </c>
      <c r="E680" s="10">
        <v>4</v>
      </c>
      <c r="F680" s="9" t="s">
        <v>1694</v>
      </c>
      <c r="G680" s="9" t="s">
        <v>37</v>
      </c>
      <c r="H680" s="11"/>
      <c r="I680" s="12"/>
      <c r="J680" s="12"/>
      <c r="K680" s="12"/>
      <c r="L680" s="12">
        <f t="array" ref="L680">IFERROR(LOOKUP(2^15,SEARCH({"40A","63A","80A","100A","125A","160A","200A","250A","400A","630A","800A","1000A","1250A","1600A","2000A","2500A","3200A","4000A","5000A","6300A"},UPPER(D680)),{40,63,80,100,125,160,200,250,400,630,800,1000,1250,1600,2000,2500,3200,4000,5000,6300}),0)</f>
        <v>4000</v>
      </c>
      <c r="M680" s="9" t="str">
        <f t="shared" si="51"/>
        <v>Joint Pack</v>
      </c>
      <c r="N680" s="9" t="str">
        <f t="shared" si="52"/>
        <v>CU</v>
      </c>
      <c r="O680" s="13" t="str">
        <f t="shared" si="53"/>
        <v>Silver</v>
      </c>
      <c r="P680" s="9" t="str">
        <f t="shared" si="54"/>
        <v>None</v>
      </c>
      <c r="Q680" s="9" t="str">
        <f t="shared" si="55"/>
        <v>5</v>
      </c>
      <c r="R6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80" s="14" t="str">
        <f>IF(ProjectsDB[[#This Row],[Item Type]]="Straight Plug-In",_xlfn.TEXTJOIN("-",TRUE,M680&amp;"-"&amp;_xlfn.LET(_xlpm.txt,ProjectsDB[[#This Row],[Assembly]],_xlpm.pos,FIND("SP",_xlpm.txt),_xlpm.pre,LEFT(_xlpm.txt,_xlpm.pos-1),IF(RIGHT(_xlpm.pre,3)="123","3PL",IF(RIGHT(_xlpm.pre,2)="12","2PL",IF(RIGHT(_xlpm.pre,1)="1","1PL","3PL")))),N680,O680,P680,Q680&amp;"W",R680),_xlfn.TEXTJOIN("-",TRUE,M680,N680,O680,P680,Q680&amp;"W",R680))</f>
        <v>Joint Pack-CU-Silver-None-5W-2</v>
      </c>
      <c r="T680" s="14" t="str">
        <f>IF(COUNTIF(Cycletime[Element Desc.],ProjectsDB[[#This Row],[Element Desc.]])&gt;0,"Found","Not Found")</f>
        <v>Found</v>
      </c>
    </row>
    <row r="681" spans="2:20" x14ac:dyDescent="0.25">
      <c r="B681" s="8" t="s">
        <v>1738</v>
      </c>
      <c r="C681" s="9" t="s">
        <v>1629</v>
      </c>
      <c r="D681" s="9" t="s">
        <v>1630</v>
      </c>
      <c r="E681" s="10">
        <v>9</v>
      </c>
      <c r="F681" s="9" t="s">
        <v>1694</v>
      </c>
      <c r="G681" s="9" t="s">
        <v>37</v>
      </c>
      <c r="H681" s="11"/>
      <c r="I681" s="12"/>
      <c r="J681" s="12"/>
      <c r="K681" s="12"/>
      <c r="L681" s="12">
        <f t="array" ref="L681">IFERROR(LOOKUP(2^15,SEARCH({"40A","63A","80A","100A","125A","160A","200A","250A","400A","630A","800A","1000A","1250A","1600A","2000A","2500A","3200A","4000A","5000A","6300A"},UPPER(D681)),{40,63,80,100,125,160,200,250,400,630,800,1000,1250,1600,2000,2500,3200,4000,5000,6300}),0)</f>
        <v>4000</v>
      </c>
      <c r="M681" s="9" t="str">
        <f t="shared" si="51"/>
        <v>Joint Pack</v>
      </c>
      <c r="N681" s="9" t="str">
        <f t="shared" si="52"/>
        <v>CU</v>
      </c>
      <c r="O681" s="13" t="str">
        <f t="shared" si="53"/>
        <v>Silver</v>
      </c>
      <c r="P681" s="9" t="str">
        <f t="shared" si="54"/>
        <v>None</v>
      </c>
      <c r="Q681" s="9" t="str">
        <f t="shared" si="55"/>
        <v>5</v>
      </c>
      <c r="R6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81" s="14" t="str">
        <f>IF(ProjectsDB[[#This Row],[Item Type]]="Straight Plug-In",_xlfn.TEXTJOIN("-",TRUE,M681&amp;"-"&amp;_xlfn.LET(_xlpm.txt,ProjectsDB[[#This Row],[Assembly]],_xlpm.pos,FIND("SP",_xlpm.txt),_xlpm.pre,LEFT(_xlpm.txt,_xlpm.pos-1),IF(RIGHT(_xlpm.pre,3)="123","3PL",IF(RIGHT(_xlpm.pre,2)="12","2PL",IF(RIGHT(_xlpm.pre,1)="1","1PL","3PL")))),N681,O681,P681,Q681&amp;"W",R681),_xlfn.TEXTJOIN("-",TRUE,M681,N681,O681,P681,Q681&amp;"W",R681))</f>
        <v>Joint Pack-CU-Silver-None-5W-2</v>
      </c>
      <c r="T681" s="14" t="str">
        <f>IF(COUNTIF(Cycletime[Element Desc.],ProjectsDB[[#This Row],[Element Desc.]])&gt;0,"Found","Not Found")</f>
        <v>Found</v>
      </c>
    </row>
    <row r="682" spans="2:20" x14ac:dyDescent="0.25">
      <c r="B682" s="8" t="s">
        <v>1739</v>
      </c>
      <c r="C682" s="9" t="s">
        <v>1740</v>
      </c>
      <c r="D682" s="9" t="s">
        <v>1741</v>
      </c>
      <c r="E682" s="10">
        <v>1</v>
      </c>
      <c r="F682" s="9" t="s">
        <v>1694</v>
      </c>
      <c r="G682" s="9" t="s">
        <v>37</v>
      </c>
      <c r="H682" s="11"/>
      <c r="I682" s="12">
        <v>1235</v>
      </c>
      <c r="J682" s="12"/>
      <c r="K682" s="12"/>
      <c r="L682" s="12">
        <f t="array" ref="L682">IFERROR(LOOKUP(2^15,SEARCH({"40A","63A","80A","100A","125A","160A","200A","250A","400A","630A","800A","1000A","1250A","1600A","2000A","2500A","3200A","4000A","5000A","6300A"},UPPER(D682)),{40,63,80,100,125,160,200,250,400,630,800,1000,1250,1600,2000,2500,3200,4000,5000,6300}),0)</f>
        <v>4000</v>
      </c>
      <c r="M682" s="9" t="str">
        <f t="shared" si="51"/>
        <v>Straight Feeder</v>
      </c>
      <c r="N682" s="9" t="str">
        <f t="shared" si="52"/>
        <v>CU</v>
      </c>
      <c r="O682" s="13" t="str">
        <f t="shared" si="53"/>
        <v>Silver</v>
      </c>
      <c r="P682" s="9" t="str">
        <f t="shared" si="54"/>
        <v>Epoxy</v>
      </c>
      <c r="Q682" s="9" t="str">
        <f t="shared" si="55"/>
        <v>5</v>
      </c>
      <c r="R6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82" s="14" t="str">
        <f>IF(ProjectsDB[[#This Row],[Item Type]]="Straight Plug-In",_xlfn.TEXTJOIN("-",TRUE,M682&amp;"-"&amp;_xlfn.LET(_xlpm.txt,ProjectsDB[[#This Row],[Assembly]],_xlpm.pos,FIND("SP",_xlpm.txt),_xlpm.pre,LEFT(_xlpm.txt,_xlpm.pos-1),IF(RIGHT(_xlpm.pre,3)="123","3PL",IF(RIGHT(_xlpm.pre,2)="12","2PL",IF(RIGHT(_xlpm.pre,1)="1","1PL","3PL")))),N682,O682,P682,Q682&amp;"W",R682),_xlfn.TEXTJOIN("-",TRUE,M682,N682,O682,P682,Q682&amp;"W",R682))</f>
        <v>Straight Feeder-CU-Silver-Epoxy-5W-2</v>
      </c>
      <c r="T682" s="14" t="str">
        <f>IF(COUNTIF(Cycletime[Element Desc.],ProjectsDB[[#This Row],[Element Desc.]])&gt;0,"Found","Not Found")</f>
        <v>Found</v>
      </c>
    </row>
    <row r="683" spans="2:20" x14ac:dyDescent="0.25">
      <c r="B683" s="8" t="s">
        <v>1742</v>
      </c>
      <c r="C683" s="9" t="s">
        <v>1743</v>
      </c>
      <c r="D683" s="9" t="s">
        <v>1744</v>
      </c>
      <c r="E683" s="10">
        <v>1</v>
      </c>
      <c r="F683" s="9" t="s">
        <v>1694</v>
      </c>
      <c r="G683" s="9" t="s">
        <v>37</v>
      </c>
      <c r="H683" s="11"/>
      <c r="I683" s="12">
        <v>1650</v>
      </c>
      <c r="J683" s="12"/>
      <c r="K683" s="12"/>
      <c r="L683" s="12">
        <f t="array" ref="L683">IFERROR(LOOKUP(2^15,SEARCH({"40A","63A","80A","100A","125A","160A","200A","250A","400A","630A","800A","1000A","1250A","1600A","2000A","2500A","3200A","4000A","5000A","6300A"},UPPER(D683)),{40,63,80,100,125,160,200,250,400,630,800,1000,1250,1600,2000,2500,3200,4000,5000,6300}),0)</f>
        <v>4000</v>
      </c>
      <c r="M683" s="9" t="str">
        <f t="shared" si="51"/>
        <v>Straight Feeder</v>
      </c>
      <c r="N683" s="9" t="str">
        <f t="shared" si="52"/>
        <v>CU</v>
      </c>
      <c r="O683" s="13" t="str">
        <f t="shared" si="53"/>
        <v>Silver</v>
      </c>
      <c r="P683" s="9" t="str">
        <f t="shared" si="54"/>
        <v>Epoxy</v>
      </c>
      <c r="Q683" s="9" t="str">
        <f t="shared" si="55"/>
        <v>5</v>
      </c>
      <c r="R6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83" s="14" t="str">
        <f>IF(ProjectsDB[[#This Row],[Item Type]]="Straight Plug-In",_xlfn.TEXTJOIN("-",TRUE,M683&amp;"-"&amp;_xlfn.LET(_xlpm.txt,ProjectsDB[[#This Row],[Assembly]],_xlpm.pos,FIND("SP",_xlpm.txt),_xlpm.pre,LEFT(_xlpm.txt,_xlpm.pos-1),IF(RIGHT(_xlpm.pre,3)="123","3PL",IF(RIGHT(_xlpm.pre,2)="12","2PL",IF(RIGHT(_xlpm.pre,1)="1","1PL","3PL")))),N683,O683,P683,Q683&amp;"W",R683),_xlfn.TEXTJOIN("-",TRUE,M683,N683,O683,P683,Q683&amp;"W",R683))</f>
        <v>Straight Feeder-CU-Silver-Epoxy-5W-2</v>
      </c>
      <c r="T683" s="14" t="str">
        <f>IF(COUNTIF(Cycletime[Element Desc.],ProjectsDB[[#This Row],[Element Desc.]])&gt;0,"Found","Not Found")</f>
        <v>Found</v>
      </c>
    </row>
    <row r="684" spans="2:20" x14ac:dyDescent="0.25">
      <c r="B684" s="8" t="s">
        <v>1745</v>
      </c>
      <c r="C684" s="9" t="s">
        <v>1746</v>
      </c>
      <c r="D684" s="9" t="s">
        <v>1747</v>
      </c>
      <c r="E684" s="10">
        <v>1</v>
      </c>
      <c r="F684" s="9" t="s">
        <v>1694</v>
      </c>
      <c r="G684" s="9" t="s">
        <v>37</v>
      </c>
      <c r="H684" s="11"/>
      <c r="I684" s="12">
        <v>1850</v>
      </c>
      <c r="J684" s="12"/>
      <c r="K684" s="12"/>
      <c r="L684" s="12">
        <f t="array" ref="L684">IFERROR(LOOKUP(2^15,SEARCH({"40A","63A","80A","100A","125A","160A","200A","250A","400A","630A","800A","1000A","1250A","1600A","2000A","2500A","3200A","4000A","5000A","6300A"},UPPER(D684)),{40,63,80,100,125,160,200,250,400,630,800,1000,1250,1600,2000,2500,3200,4000,5000,6300}),0)</f>
        <v>4000</v>
      </c>
      <c r="M684" s="9" t="str">
        <f t="shared" si="51"/>
        <v>Straight Feeder</v>
      </c>
      <c r="N684" s="9" t="str">
        <f t="shared" si="52"/>
        <v>CU</v>
      </c>
      <c r="O684" s="13" t="str">
        <f t="shared" si="53"/>
        <v>Silver</v>
      </c>
      <c r="P684" s="9" t="str">
        <f t="shared" si="54"/>
        <v>Epoxy</v>
      </c>
      <c r="Q684" s="9" t="str">
        <f t="shared" si="55"/>
        <v>5</v>
      </c>
      <c r="R6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84" s="14" t="str">
        <f>IF(ProjectsDB[[#This Row],[Item Type]]="Straight Plug-In",_xlfn.TEXTJOIN("-",TRUE,M684&amp;"-"&amp;_xlfn.LET(_xlpm.txt,ProjectsDB[[#This Row],[Assembly]],_xlpm.pos,FIND("SP",_xlpm.txt),_xlpm.pre,LEFT(_xlpm.txt,_xlpm.pos-1),IF(RIGHT(_xlpm.pre,3)="123","3PL",IF(RIGHT(_xlpm.pre,2)="12","2PL",IF(RIGHT(_xlpm.pre,1)="1","1PL","3PL")))),N684,O684,P684,Q684&amp;"W",R684),_xlfn.TEXTJOIN("-",TRUE,M684,N684,O684,P684,Q684&amp;"W",R684))</f>
        <v>Straight Feeder-CU-Silver-Epoxy-5W-2</v>
      </c>
      <c r="T684" s="14" t="str">
        <f>IF(COUNTIF(Cycletime[Element Desc.],ProjectsDB[[#This Row],[Element Desc.]])&gt;0,"Found","Not Found")</f>
        <v>Found</v>
      </c>
    </row>
    <row r="685" spans="2:20" x14ac:dyDescent="0.25">
      <c r="B685" s="8" t="s">
        <v>1748</v>
      </c>
      <c r="C685" s="9" t="s">
        <v>1640</v>
      </c>
      <c r="D685" s="9" t="s">
        <v>1641</v>
      </c>
      <c r="E685" s="10">
        <v>6</v>
      </c>
      <c r="F685" s="9" t="s">
        <v>1694</v>
      </c>
      <c r="G685" s="9" t="s">
        <v>37</v>
      </c>
      <c r="H685" s="11"/>
      <c r="I685" s="12">
        <v>3000</v>
      </c>
      <c r="J685" s="12"/>
      <c r="K685" s="12"/>
      <c r="L685" s="12">
        <f t="array" ref="L685">IFERROR(LOOKUP(2^15,SEARCH({"40A","63A","80A","100A","125A","160A","200A","250A","400A","630A","800A","1000A","1250A","1600A","2000A","2500A","3200A","4000A","5000A","6300A"},UPPER(D685)),{40,63,80,100,125,160,200,250,400,630,800,1000,1250,1600,2000,2500,3200,4000,5000,6300}),0)</f>
        <v>4000</v>
      </c>
      <c r="M685" s="9" t="str">
        <f t="shared" si="51"/>
        <v>Straight Feeder</v>
      </c>
      <c r="N685" s="9" t="str">
        <f t="shared" si="52"/>
        <v>CU</v>
      </c>
      <c r="O685" s="13" t="str">
        <f t="shared" si="53"/>
        <v>Silver</v>
      </c>
      <c r="P685" s="9" t="str">
        <f t="shared" si="54"/>
        <v>Epoxy</v>
      </c>
      <c r="Q685" s="9" t="str">
        <f t="shared" si="55"/>
        <v>5</v>
      </c>
      <c r="R6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85" s="14" t="str">
        <f>IF(ProjectsDB[[#This Row],[Item Type]]="Straight Plug-In",_xlfn.TEXTJOIN("-",TRUE,M685&amp;"-"&amp;_xlfn.LET(_xlpm.txt,ProjectsDB[[#This Row],[Assembly]],_xlpm.pos,FIND("SP",_xlpm.txt),_xlpm.pre,LEFT(_xlpm.txt,_xlpm.pos-1),IF(RIGHT(_xlpm.pre,3)="123","3PL",IF(RIGHT(_xlpm.pre,2)="12","2PL",IF(RIGHT(_xlpm.pre,1)="1","1PL","3PL")))),N685,O685,P685,Q685&amp;"W",R685),_xlfn.TEXTJOIN("-",TRUE,M685,N685,O685,P685,Q685&amp;"W",R685))</f>
        <v>Straight Feeder-CU-Silver-Epoxy-5W-2</v>
      </c>
      <c r="T685" s="14" t="str">
        <f>IF(COUNTIF(Cycletime[Element Desc.],ProjectsDB[[#This Row],[Element Desc.]])&gt;0,"Found","Not Found")</f>
        <v>Found</v>
      </c>
    </row>
    <row r="686" spans="2:20" x14ac:dyDescent="0.25">
      <c r="B686" s="8" t="s">
        <v>1749</v>
      </c>
      <c r="C686" s="9" t="s">
        <v>1750</v>
      </c>
      <c r="D686" s="9" t="s">
        <v>1751</v>
      </c>
      <c r="E686" s="10">
        <v>1</v>
      </c>
      <c r="F686" s="9" t="s">
        <v>1694</v>
      </c>
      <c r="G686" s="9" t="s">
        <v>37</v>
      </c>
      <c r="H686" s="11"/>
      <c r="I686" s="12">
        <v>1845</v>
      </c>
      <c r="J686" s="12"/>
      <c r="K686" s="12"/>
      <c r="L686" s="12">
        <f t="array" ref="L686">IFERROR(LOOKUP(2^15,SEARCH({"40A","63A","80A","100A","125A","160A","200A","250A","400A","630A","800A","1000A","1250A","1600A","2000A","2500A","3200A","4000A","5000A","6300A"},UPPER(D686)),{40,63,80,100,125,160,200,250,400,630,800,1000,1250,1600,2000,2500,3200,4000,5000,6300}),0)</f>
        <v>4000</v>
      </c>
      <c r="M686" s="9" t="str">
        <f t="shared" si="51"/>
        <v>Straight Feeder</v>
      </c>
      <c r="N686" s="9" t="str">
        <f t="shared" si="52"/>
        <v>CU</v>
      </c>
      <c r="O686" s="13" t="str">
        <f t="shared" si="53"/>
        <v>Silver</v>
      </c>
      <c r="P686" s="9" t="str">
        <f t="shared" si="54"/>
        <v>Epoxy</v>
      </c>
      <c r="Q686" s="9" t="str">
        <f t="shared" si="55"/>
        <v>5</v>
      </c>
      <c r="R6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86" s="14" t="str">
        <f>IF(ProjectsDB[[#This Row],[Item Type]]="Straight Plug-In",_xlfn.TEXTJOIN("-",TRUE,M686&amp;"-"&amp;_xlfn.LET(_xlpm.txt,ProjectsDB[[#This Row],[Assembly]],_xlpm.pos,FIND("SP",_xlpm.txt),_xlpm.pre,LEFT(_xlpm.txt,_xlpm.pos-1),IF(RIGHT(_xlpm.pre,3)="123","3PL",IF(RIGHT(_xlpm.pre,2)="12","2PL",IF(RIGHT(_xlpm.pre,1)="1","1PL","3PL")))),N686,O686,P686,Q686&amp;"W",R686),_xlfn.TEXTJOIN("-",TRUE,M686,N686,O686,P686,Q686&amp;"W",R686))</f>
        <v>Straight Feeder-CU-Silver-Epoxy-5W-2</v>
      </c>
      <c r="T686" s="14" t="str">
        <f>IF(COUNTIF(Cycletime[Element Desc.],ProjectsDB[[#This Row],[Element Desc.]])&gt;0,"Found","Not Found")</f>
        <v>Found</v>
      </c>
    </row>
    <row r="687" spans="2:20" x14ac:dyDescent="0.25">
      <c r="B687" s="8" t="s">
        <v>1752</v>
      </c>
      <c r="C687" s="9" t="s">
        <v>1640</v>
      </c>
      <c r="D687" s="9" t="s">
        <v>1641</v>
      </c>
      <c r="E687" s="10">
        <v>5</v>
      </c>
      <c r="F687" s="9" t="s">
        <v>1694</v>
      </c>
      <c r="G687" s="9" t="s">
        <v>37</v>
      </c>
      <c r="H687" s="11"/>
      <c r="I687" s="12">
        <v>3000</v>
      </c>
      <c r="J687" s="12"/>
      <c r="K687" s="12"/>
      <c r="L687" s="12">
        <f t="array" ref="L687">IFERROR(LOOKUP(2^15,SEARCH({"40A","63A","80A","100A","125A","160A","200A","250A","400A","630A","800A","1000A","1250A","1600A","2000A","2500A","3200A","4000A","5000A","6300A"},UPPER(D687)),{40,63,80,100,125,160,200,250,400,630,800,1000,1250,1600,2000,2500,3200,4000,5000,6300}),0)</f>
        <v>4000</v>
      </c>
      <c r="M687" s="9" t="str">
        <f t="shared" si="51"/>
        <v>Straight Feeder</v>
      </c>
      <c r="N687" s="9" t="str">
        <f t="shared" si="52"/>
        <v>CU</v>
      </c>
      <c r="O687" s="13" t="str">
        <f t="shared" si="53"/>
        <v>Silver</v>
      </c>
      <c r="P687" s="9" t="str">
        <f t="shared" si="54"/>
        <v>Epoxy</v>
      </c>
      <c r="Q687" s="9" t="str">
        <f t="shared" si="55"/>
        <v>5</v>
      </c>
      <c r="R6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87" s="14" t="str">
        <f>IF(ProjectsDB[[#This Row],[Item Type]]="Straight Plug-In",_xlfn.TEXTJOIN("-",TRUE,M687&amp;"-"&amp;_xlfn.LET(_xlpm.txt,ProjectsDB[[#This Row],[Assembly]],_xlpm.pos,FIND("SP",_xlpm.txt),_xlpm.pre,LEFT(_xlpm.txt,_xlpm.pos-1),IF(RIGHT(_xlpm.pre,3)="123","3PL",IF(RIGHT(_xlpm.pre,2)="12","2PL",IF(RIGHT(_xlpm.pre,1)="1","1PL","3PL")))),N687,O687,P687,Q687&amp;"W",R687),_xlfn.TEXTJOIN("-",TRUE,M687,N687,O687,P687,Q687&amp;"W",R687))</f>
        <v>Straight Feeder-CU-Silver-Epoxy-5W-2</v>
      </c>
      <c r="T687" s="14" t="str">
        <f>IF(COUNTIF(Cycletime[Element Desc.],ProjectsDB[[#This Row],[Element Desc.]])&gt;0,"Found","Not Found")</f>
        <v>Found</v>
      </c>
    </row>
    <row r="688" spans="2:20" x14ac:dyDescent="0.25">
      <c r="B688" s="8" t="s">
        <v>1753</v>
      </c>
      <c r="C688" s="9" t="s">
        <v>1629</v>
      </c>
      <c r="D688" s="9" t="s">
        <v>1630</v>
      </c>
      <c r="E688" s="10">
        <v>8</v>
      </c>
      <c r="F688" s="9" t="s">
        <v>1694</v>
      </c>
      <c r="G688" s="9" t="s">
        <v>37</v>
      </c>
      <c r="H688" s="11"/>
      <c r="I688" s="12"/>
      <c r="J688" s="12"/>
      <c r="K688" s="12"/>
      <c r="L688" s="12">
        <f t="array" ref="L688">IFERROR(LOOKUP(2^15,SEARCH({"40A","63A","80A","100A","125A","160A","200A","250A","400A","630A","800A","1000A","1250A","1600A","2000A","2500A","3200A","4000A","5000A","6300A"},UPPER(D688)),{40,63,80,100,125,160,200,250,400,630,800,1000,1250,1600,2000,2500,3200,4000,5000,6300}),0)</f>
        <v>4000</v>
      </c>
      <c r="M688" s="9" t="str">
        <f t="shared" si="51"/>
        <v>Joint Pack</v>
      </c>
      <c r="N688" s="9" t="str">
        <f t="shared" si="52"/>
        <v>CU</v>
      </c>
      <c r="O688" s="13" t="str">
        <f t="shared" si="53"/>
        <v>Silver</v>
      </c>
      <c r="P688" s="9" t="str">
        <f t="shared" si="54"/>
        <v>None</v>
      </c>
      <c r="Q688" s="9" t="str">
        <f t="shared" si="55"/>
        <v>5</v>
      </c>
      <c r="R6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88" s="14" t="str">
        <f>IF(ProjectsDB[[#This Row],[Item Type]]="Straight Plug-In",_xlfn.TEXTJOIN("-",TRUE,M688&amp;"-"&amp;_xlfn.LET(_xlpm.txt,ProjectsDB[[#This Row],[Assembly]],_xlpm.pos,FIND("SP",_xlpm.txt),_xlpm.pre,LEFT(_xlpm.txt,_xlpm.pos-1),IF(RIGHT(_xlpm.pre,3)="123","3PL",IF(RIGHT(_xlpm.pre,2)="12","2PL",IF(RIGHT(_xlpm.pre,1)="1","1PL","3PL")))),N688,O688,P688,Q688&amp;"W",R688),_xlfn.TEXTJOIN("-",TRUE,M688,N688,O688,P688,Q688&amp;"W",R688))</f>
        <v>Joint Pack-CU-Silver-None-5W-2</v>
      </c>
      <c r="T688" s="14" t="str">
        <f>IF(COUNTIF(Cycletime[Element Desc.],ProjectsDB[[#This Row],[Element Desc.]])&gt;0,"Found","Not Found")</f>
        <v>Found</v>
      </c>
    </row>
    <row r="689" spans="2:20" x14ac:dyDescent="0.25">
      <c r="B689" s="8" t="s">
        <v>1754</v>
      </c>
      <c r="C689" s="9" t="s">
        <v>1755</v>
      </c>
      <c r="D689" s="9" t="s">
        <v>1756</v>
      </c>
      <c r="E689" s="10">
        <v>1</v>
      </c>
      <c r="F689" s="9" t="s">
        <v>1694</v>
      </c>
      <c r="G689" s="9" t="s">
        <v>37</v>
      </c>
      <c r="H689" s="11"/>
      <c r="I689" s="12">
        <v>2355</v>
      </c>
      <c r="J689" s="12"/>
      <c r="K689" s="12"/>
      <c r="L689" s="12">
        <f t="array" ref="L689">IFERROR(LOOKUP(2^15,SEARCH({"40A","63A","80A","100A","125A","160A","200A","250A","400A","630A","800A","1000A","1250A","1600A","2000A","2500A","3200A","4000A","5000A","6300A"},UPPER(D689)),{40,63,80,100,125,160,200,250,400,630,800,1000,1250,1600,2000,2500,3200,4000,5000,6300}),0)</f>
        <v>4000</v>
      </c>
      <c r="M689" s="9" t="str">
        <f t="shared" si="51"/>
        <v>Straight Feeder</v>
      </c>
      <c r="N689" s="9" t="str">
        <f t="shared" si="52"/>
        <v>CU</v>
      </c>
      <c r="O689" s="13" t="str">
        <f t="shared" si="53"/>
        <v>Silver</v>
      </c>
      <c r="P689" s="9" t="str">
        <f t="shared" si="54"/>
        <v>Epoxy</v>
      </c>
      <c r="Q689" s="9" t="str">
        <f t="shared" si="55"/>
        <v>5</v>
      </c>
      <c r="R6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89" s="14" t="str">
        <f>IF(ProjectsDB[[#This Row],[Item Type]]="Straight Plug-In",_xlfn.TEXTJOIN("-",TRUE,M689&amp;"-"&amp;_xlfn.LET(_xlpm.txt,ProjectsDB[[#This Row],[Assembly]],_xlpm.pos,FIND("SP",_xlpm.txt),_xlpm.pre,LEFT(_xlpm.txt,_xlpm.pos-1),IF(RIGHT(_xlpm.pre,3)="123","3PL",IF(RIGHT(_xlpm.pre,2)="12","2PL",IF(RIGHT(_xlpm.pre,1)="1","1PL","3PL")))),N689,O689,P689,Q689&amp;"W",R689),_xlfn.TEXTJOIN("-",TRUE,M689,N689,O689,P689,Q689&amp;"W",R689))</f>
        <v>Straight Feeder-CU-Silver-Epoxy-5W-2</v>
      </c>
      <c r="T689" s="14" t="str">
        <f>IF(COUNTIF(Cycletime[Element Desc.],ProjectsDB[[#This Row],[Element Desc.]])&gt;0,"Found","Not Found")</f>
        <v>Found</v>
      </c>
    </row>
    <row r="690" spans="2:20" x14ac:dyDescent="0.25">
      <c r="B690" s="8" t="s">
        <v>1757</v>
      </c>
      <c r="C690" s="9" t="s">
        <v>1758</v>
      </c>
      <c r="D690" s="9" t="s">
        <v>1759</v>
      </c>
      <c r="E690" s="10">
        <v>1</v>
      </c>
      <c r="F690" s="9" t="s">
        <v>1694</v>
      </c>
      <c r="G690" s="9" t="s">
        <v>37</v>
      </c>
      <c r="H690" s="11"/>
      <c r="I690" s="12">
        <v>657</v>
      </c>
      <c r="J690" s="12"/>
      <c r="K690" s="12"/>
      <c r="L690" s="12">
        <f t="array" ref="L690">IFERROR(LOOKUP(2^15,SEARCH({"40A","63A","80A","100A","125A","160A","200A","250A","400A","630A","800A","1000A","1250A","1600A","2000A","2500A","3200A","4000A","5000A","6300A"},UPPER(D690)),{40,63,80,100,125,160,200,250,400,630,800,1000,1250,1600,2000,2500,3200,4000,5000,6300}),0)</f>
        <v>4000</v>
      </c>
      <c r="M690" s="9" t="str">
        <f t="shared" si="51"/>
        <v>Straight Feeder</v>
      </c>
      <c r="N690" s="9" t="str">
        <f t="shared" si="52"/>
        <v>CU</v>
      </c>
      <c r="O690" s="13" t="str">
        <f t="shared" si="53"/>
        <v>Silver</v>
      </c>
      <c r="P690" s="9" t="str">
        <f t="shared" si="54"/>
        <v>Epoxy</v>
      </c>
      <c r="Q690" s="9" t="str">
        <f t="shared" si="55"/>
        <v>5</v>
      </c>
      <c r="R6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90" s="14" t="str">
        <f>IF(ProjectsDB[[#This Row],[Item Type]]="Straight Plug-In",_xlfn.TEXTJOIN("-",TRUE,M690&amp;"-"&amp;_xlfn.LET(_xlpm.txt,ProjectsDB[[#This Row],[Assembly]],_xlpm.pos,FIND("SP",_xlpm.txt),_xlpm.pre,LEFT(_xlpm.txt,_xlpm.pos-1),IF(RIGHT(_xlpm.pre,3)="123","3PL",IF(RIGHT(_xlpm.pre,2)="12","2PL",IF(RIGHT(_xlpm.pre,1)="1","1PL","3PL")))),N690,O690,P690,Q690&amp;"W",R690),_xlfn.TEXTJOIN("-",TRUE,M690,N690,O690,P690,Q690&amp;"W",R690))</f>
        <v>Straight Feeder-CU-Silver-Epoxy-5W-2</v>
      </c>
      <c r="T690" s="14" t="str">
        <f>IF(COUNTIF(Cycletime[Element Desc.],ProjectsDB[[#This Row],[Element Desc.]])&gt;0,"Found","Not Found")</f>
        <v>Found</v>
      </c>
    </row>
    <row r="691" spans="2:20" x14ac:dyDescent="0.25">
      <c r="B691" s="8" t="s">
        <v>1760</v>
      </c>
      <c r="C691" s="9" t="s">
        <v>1761</v>
      </c>
      <c r="D691" s="9" t="s">
        <v>1762</v>
      </c>
      <c r="E691" s="10">
        <v>1</v>
      </c>
      <c r="F691" s="9" t="s">
        <v>1694</v>
      </c>
      <c r="G691" s="9" t="s">
        <v>37</v>
      </c>
      <c r="H691" s="11"/>
      <c r="I691" s="12">
        <v>425</v>
      </c>
      <c r="J691" s="12"/>
      <c r="K691" s="12"/>
      <c r="L691" s="12">
        <f t="array" ref="L691">IFERROR(LOOKUP(2^15,SEARCH({"40A","63A","80A","100A","125A","160A","200A","250A","400A","630A","800A","1000A","1250A","1600A","2000A","2500A","3200A","4000A","5000A","6300A"},UPPER(D691)),{40,63,80,100,125,160,200,250,400,630,800,1000,1250,1600,2000,2500,3200,4000,5000,6300}),0)</f>
        <v>2500</v>
      </c>
      <c r="M691" s="9" t="str">
        <f t="shared" si="51"/>
        <v>Flange Straight</v>
      </c>
      <c r="N691" s="9" t="str">
        <f t="shared" si="52"/>
        <v>CU</v>
      </c>
      <c r="O691" s="13" t="str">
        <f t="shared" si="53"/>
        <v>Silver</v>
      </c>
      <c r="P691" s="9" t="str">
        <f t="shared" si="54"/>
        <v>Epoxy</v>
      </c>
      <c r="Q691" s="9" t="str">
        <f t="shared" si="55"/>
        <v>5</v>
      </c>
      <c r="R6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91" s="14" t="str">
        <f>IF(ProjectsDB[[#This Row],[Item Type]]="Straight Plug-In",_xlfn.TEXTJOIN("-",TRUE,M691&amp;"-"&amp;_xlfn.LET(_xlpm.txt,ProjectsDB[[#This Row],[Assembly]],_xlpm.pos,FIND("SP",_xlpm.txt),_xlpm.pre,LEFT(_xlpm.txt,_xlpm.pos-1),IF(RIGHT(_xlpm.pre,3)="123","3PL",IF(RIGHT(_xlpm.pre,2)="12","2PL",IF(RIGHT(_xlpm.pre,1)="1","1PL","3PL")))),N691,O691,P691,Q691&amp;"W",R691),_xlfn.TEXTJOIN("-",TRUE,M691,N691,O691,P691,Q691&amp;"W",R691))</f>
        <v>Flange Straight-CU-Silver-Epoxy-5W-1</v>
      </c>
      <c r="T691" s="14" t="str">
        <f>IF(COUNTIF(Cycletime[Element Desc.],ProjectsDB[[#This Row],[Element Desc.]])&gt;0,"Found","Not Found")</f>
        <v>Found</v>
      </c>
    </row>
    <row r="692" spans="2:20" x14ac:dyDescent="0.25">
      <c r="B692" s="8" t="s">
        <v>1763</v>
      </c>
      <c r="C692" s="9" t="s">
        <v>1764</v>
      </c>
      <c r="D692" s="9" t="s">
        <v>1765</v>
      </c>
      <c r="E692" s="10">
        <v>1</v>
      </c>
      <c r="F692" s="9" t="s">
        <v>1694</v>
      </c>
      <c r="G692" s="9" t="s">
        <v>37</v>
      </c>
      <c r="H692" s="11"/>
      <c r="I692" s="12">
        <v>425</v>
      </c>
      <c r="J692" s="12"/>
      <c r="K692" s="12"/>
      <c r="L692" s="12">
        <f t="array" ref="L692">IFERROR(LOOKUP(2^15,SEARCH({"40A","63A","80A","100A","125A","160A","200A","250A","400A","630A","800A","1000A","1250A","1600A","2000A","2500A","3200A","4000A","5000A","6300A"},UPPER(D692)),{40,63,80,100,125,160,200,250,400,630,800,1000,1250,1600,2000,2500,3200,4000,5000,6300}),0)</f>
        <v>2000</v>
      </c>
      <c r="M692" s="9" t="str">
        <f t="shared" si="51"/>
        <v>Flange Straight</v>
      </c>
      <c r="N692" s="9" t="str">
        <f t="shared" si="52"/>
        <v>CU</v>
      </c>
      <c r="O692" s="13" t="str">
        <f t="shared" si="53"/>
        <v>Silver</v>
      </c>
      <c r="P692" s="9" t="str">
        <f t="shared" si="54"/>
        <v>Epoxy</v>
      </c>
      <c r="Q692" s="9" t="str">
        <f t="shared" si="55"/>
        <v>5</v>
      </c>
      <c r="R6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92" s="14" t="str">
        <f>IF(ProjectsDB[[#This Row],[Item Type]]="Straight Plug-In",_xlfn.TEXTJOIN("-",TRUE,M692&amp;"-"&amp;_xlfn.LET(_xlpm.txt,ProjectsDB[[#This Row],[Assembly]],_xlpm.pos,FIND("SP",_xlpm.txt),_xlpm.pre,LEFT(_xlpm.txt,_xlpm.pos-1),IF(RIGHT(_xlpm.pre,3)="123","3PL",IF(RIGHT(_xlpm.pre,2)="12","2PL",IF(RIGHT(_xlpm.pre,1)="1","1PL","3PL")))),N692,O692,P692,Q692&amp;"W",R692),_xlfn.TEXTJOIN("-",TRUE,M692,N692,O692,P692,Q692&amp;"W",R692))</f>
        <v>Flange Straight-CU-Silver-Epoxy-5W-1</v>
      </c>
      <c r="T692" s="14" t="str">
        <f>IF(COUNTIF(Cycletime[Element Desc.],ProjectsDB[[#This Row],[Element Desc.]])&gt;0,"Found","Not Found")</f>
        <v>Found</v>
      </c>
    </row>
    <row r="693" spans="2:20" x14ac:dyDescent="0.25">
      <c r="B693" s="8" t="s">
        <v>1766</v>
      </c>
      <c r="C693" s="9" t="s">
        <v>1767</v>
      </c>
      <c r="D693" s="9" t="s">
        <v>1768</v>
      </c>
      <c r="E693" s="10">
        <v>25</v>
      </c>
      <c r="F693" s="9" t="s">
        <v>1694</v>
      </c>
      <c r="G693" s="9" t="s">
        <v>22</v>
      </c>
      <c r="H693" s="11"/>
      <c r="I693" s="12"/>
      <c r="J693" s="12"/>
      <c r="K693" s="12"/>
      <c r="L693" s="12">
        <f t="array" ref="L693">IFERROR(LOOKUP(2^15,SEARCH({"40A","63A","80A","100A","125A","160A","200A","250A","400A","630A","800A","1000A","1250A","1600A","2000A","2500A","3200A","4000A","5000A","6300A"},UPPER(D693)),{40,63,80,100,125,160,200,250,400,630,800,1000,1250,1600,2000,2500,3200,4000,5000,6300}),0)</f>
        <v>4000</v>
      </c>
      <c r="M693" s="9" t="str">
        <f t="shared" si="51"/>
        <v>Hanger Support</v>
      </c>
      <c r="N693" s="9" t="str">
        <f t="shared" si="52"/>
        <v>CU</v>
      </c>
      <c r="O693" s="13" t="str">
        <f t="shared" si="53"/>
        <v>None</v>
      </c>
      <c r="P693" s="9" t="str">
        <f t="shared" si="54"/>
        <v>None</v>
      </c>
      <c r="Q693" s="9" t="str">
        <f t="shared" si="55"/>
        <v>0</v>
      </c>
      <c r="R6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93" s="14" t="str">
        <f>IF(ProjectsDB[[#This Row],[Item Type]]="Straight Plug-In",_xlfn.TEXTJOIN("-",TRUE,M693&amp;"-"&amp;_xlfn.LET(_xlpm.txt,ProjectsDB[[#This Row],[Assembly]],_xlpm.pos,FIND("SP",_xlpm.txt),_xlpm.pre,LEFT(_xlpm.txt,_xlpm.pos-1),IF(RIGHT(_xlpm.pre,3)="123","3PL",IF(RIGHT(_xlpm.pre,2)="12","2PL",IF(RIGHT(_xlpm.pre,1)="1","1PL","3PL")))),N693,O693,P693,Q693&amp;"W",R693),_xlfn.TEXTJOIN("-",TRUE,M693,N693,O693,P693,Q693&amp;"W",R693))</f>
        <v>Hanger Support-CU-None-None-0W-2</v>
      </c>
      <c r="T693" s="14" t="str">
        <f>IF(COUNTIF(Cycletime[Element Desc.],ProjectsDB[[#This Row],[Element Desc.]])&gt;0,"Found","Not Found")</f>
        <v>Found</v>
      </c>
    </row>
    <row r="694" spans="2:20" x14ac:dyDescent="0.25">
      <c r="B694" s="8" t="s">
        <v>1769</v>
      </c>
      <c r="C694" s="9" t="s">
        <v>1770</v>
      </c>
      <c r="D694" s="9" t="s">
        <v>1771</v>
      </c>
      <c r="E694" s="10">
        <v>2</v>
      </c>
      <c r="F694" s="9" t="s">
        <v>1694</v>
      </c>
      <c r="G694" s="9" t="s">
        <v>22</v>
      </c>
      <c r="H694" s="11"/>
      <c r="I694" s="12"/>
      <c r="J694" s="12"/>
      <c r="K694" s="12"/>
      <c r="L694" s="12">
        <f t="array" ref="L694">IFERROR(LOOKUP(2^15,SEARCH({"40A","63A","80A","100A","125A","160A","200A","250A","400A","630A","800A","1000A","1250A","1600A","2000A","2500A","3200A","4000A","5000A","6300A"},UPPER(D694)),{40,63,80,100,125,160,200,250,400,630,800,1000,1250,1600,2000,2500,3200,4000,5000,6300}),0)</f>
        <v>4000</v>
      </c>
      <c r="M694" s="9" t="str">
        <f t="shared" si="51"/>
        <v>Hanger Support</v>
      </c>
      <c r="N694" s="9" t="str">
        <f t="shared" si="52"/>
        <v>CU</v>
      </c>
      <c r="O694" s="13" t="str">
        <f t="shared" si="53"/>
        <v>None</v>
      </c>
      <c r="P694" s="9" t="str">
        <f t="shared" si="54"/>
        <v>None</v>
      </c>
      <c r="Q694" s="9" t="str">
        <f t="shared" si="55"/>
        <v>0</v>
      </c>
      <c r="R6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94" s="14" t="str">
        <f>IF(ProjectsDB[[#This Row],[Item Type]]="Straight Plug-In",_xlfn.TEXTJOIN("-",TRUE,M694&amp;"-"&amp;_xlfn.LET(_xlpm.txt,ProjectsDB[[#This Row],[Assembly]],_xlpm.pos,FIND("SP",_xlpm.txt),_xlpm.pre,LEFT(_xlpm.txt,_xlpm.pos-1),IF(RIGHT(_xlpm.pre,3)="123","3PL",IF(RIGHT(_xlpm.pre,2)="12","2PL",IF(RIGHT(_xlpm.pre,1)="1","1PL","3PL")))),N694,O694,P694,Q694&amp;"W",R694),_xlfn.TEXTJOIN("-",TRUE,M694,N694,O694,P694,Q694&amp;"W",R694))</f>
        <v>Hanger Support-CU-None-None-0W-2</v>
      </c>
      <c r="T694" s="14" t="str">
        <f>IF(COUNTIF(Cycletime[Element Desc.],ProjectsDB[[#This Row],[Element Desc.]])&gt;0,"Found","Not Found")</f>
        <v>Found</v>
      </c>
    </row>
    <row r="695" spans="2:20" x14ac:dyDescent="0.25">
      <c r="B695" s="8" t="s">
        <v>1772</v>
      </c>
      <c r="C695" s="9" t="s">
        <v>1773</v>
      </c>
      <c r="D695" s="9" t="s">
        <v>1774</v>
      </c>
      <c r="E695" s="10">
        <v>6</v>
      </c>
      <c r="F695" s="9" t="s">
        <v>1694</v>
      </c>
      <c r="G695" s="9" t="s">
        <v>22</v>
      </c>
      <c r="H695" s="11"/>
      <c r="I695" s="12"/>
      <c r="J695" s="12"/>
      <c r="K695" s="12"/>
      <c r="L695" s="12">
        <f t="array" ref="L695">IFERROR(LOOKUP(2^15,SEARCH({"40A","63A","80A","100A","125A","160A","200A","250A","400A","630A","800A","1000A","1250A","1600A","2000A","2500A","3200A","4000A","5000A","6300A"},UPPER(D695)),{40,63,80,100,125,160,200,250,400,630,800,1000,1250,1600,2000,2500,3200,4000,5000,6300}),0)</f>
        <v>0</v>
      </c>
      <c r="M695" s="9" t="str">
        <f t="shared" si="51"/>
        <v>Hanger Support</v>
      </c>
      <c r="N695" s="9" t="str">
        <f t="shared" si="52"/>
        <v>SH</v>
      </c>
      <c r="O695" s="13" t="str">
        <f t="shared" si="53"/>
        <v>None</v>
      </c>
      <c r="P695" s="9" t="str">
        <f t="shared" si="54"/>
        <v>None</v>
      </c>
      <c r="Q695" s="9" t="str">
        <f t="shared" si="55"/>
        <v>0</v>
      </c>
      <c r="R6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95" s="14" t="str">
        <f>IF(ProjectsDB[[#This Row],[Item Type]]="Straight Plug-In",_xlfn.TEXTJOIN("-",TRUE,M695&amp;"-"&amp;_xlfn.LET(_xlpm.txt,ProjectsDB[[#This Row],[Assembly]],_xlpm.pos,FIND("SP",_xlpm.txt),_xlpm.pre,LEFT(_xlpm.txt,_xlpm.pos-1),IF(RIGHT(_xlpm.pre,3)="123","3PL",IF(RIGHT(_xlpm.pre,2)="12","2PL",IF(RIGHT(_xlpm.pre,1)="1","1PL","3PL")))),N695,O695,P695,Q695&amp;"W",R695),_xlfn.TEXTJOIN("-",TRUE,M695,N695,O695,P695,Q695&amp;"W",R695))</f>
        <v>Hanger Support-SH-None-None-0W-0</v>
      </c>
      <c r="T695" s="14" t="str">
        <f>IF(COUNTIF(Cycletime[Element Desc.],ProjectsDB[[#This Row],[Element Desc.]])&gt;0,"Found","Not Found")</f>
        <v>Found</v>
      </c>
    </row>
    <row r="696" spans="2:20" x14ac:dyDescent="0.25">
      <c r="B696" s="8" t="s">
        <v>1775</v>
      </c>
      <c r="C696" s="9" t="s">
        <v>1773</v>
      </c>
      <c r="D696" s="9" t="s">
        <v>1774</v>
      </c>
      <c r="E696" s="10">
        <v>6</v>
      </c>
      <c r="F696" s="9" t="s">
        <v>1694</v>
      </c>
      <c r="G696" s="9" t="s">
        <v>22</v>
      </c>
      <c r="H696" s="11"/>
      <c r="I696" s="12"/>
      <c r="J696" s="12"/>
      <c r="K696" s="12"/>
      <c r="L696" s="12">
        <f t="array" ref="L696">IFERROR(LOOKUP(2^15,SEARCH({"40A","63A","80A","100A","125A","160A","200A","250A","400A","630A","800A","1000A","1250A","1600A","2000A","2500A","3200A","4000A","5000A","6300A"},UPPER(D696)),{40,63,80,100,125,160,200,250,400,630,800,1000,1250,1600,2000,2500,3200,4000,5000,6300}),0)</f>
        <v>0</v>
      </c>
      <c r="M696" s="9" t="str">
        <f t="shared" si="51"/>
        <v>Hanger Support</v>
      </c>
      <c r="N696" s="9" t="str">
        <f t="shared" si="52"/>
        <v>SH</v>
      </c>
      <c r="O696" s="13" t="str">
        <f t="shared" si="53"/>
        <v>None</v>
      </c>
      <c r="P696" s="9" t="str">
        <f t="shared" si="54"/>
        <v>None</v>
      </c>
      <c r="Q696" s="9" t="str">
        <f t="shared" si="55"/>
        <v>0</v>
      </c>
      <c r="R6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96" s="14" t="str">
        <f>IF(ProjectsDB[[#This Row],[Item Type]]="Straight Plug-In",_xlfn.TEXTJOIN("-",TRUE,M696&amp;"-"&amp;_xlfn.LET(_xlpm.txt,ProjectsDB[[#This Row],[Assembly]],_xlpm.pos,FIND("SP",_xlpm.txt),_xlpm.pre,LEFT(_xlpm.txt,_xlpm.pos-1),IF(RIGHT(_xlpm.pre,3)="123","3PL",IF(RIGHT(_xlpm.pre,2)="12","2PL",IF(RIGHT(_xlpm.pre,1)="1","1PL","3PL")))),N696,O696,P696,Q696&amp;"W",R696),_xlfn.TEXTJOIN("-",TRUE,M696,N696,O696,P696,Q696&amp;"W",R696))</f>
        <v>Hanger Support-SH-None-None-0W-0</v>
      </c>
      <c r="T696" s="14" t="str">
        <f>IF(COUNTIF(Cycletime[Element Desc.],ProjectsDB[[#This Row],[Element Desc.]])&gt;0,"Found","Not Found")</f>
        <v>Found</v>
      </c>
    </row>
    <row r="697" spans="2:20" x14ac:dyDescent="0.25">
      <c r="B697" s="8" t="s">
        <v>1776</v>
      </c>
      <c r="C697" s="9" t="s">
        <v>1773</v>
      </c>
      <c r="D697" s="9" t="s">
        <v>1774</v>
      </c>
      <c r="E697" s="10">
        <v>6</v>
      </c>
      <c r="F697" s="9" t="s">
        <v>1694</v>
      </c>
      <c r="G697" s="9" t="s">
        <v>22</v>
      </c>
      <c r="H697" s="11"/>
      <c r="I697" s="12"/>
      <c r="J697" s="12"/>
      <c r="K697" s="12"/>
      <c r="L697" s="12">
        <f t="array" ref="L697">IFERROR(LOOKUP(2^15,SEARCH({"40A","63A","80A","100A","125A","160A","200A","250A","400A","630A","800A","1000A","1250A","1600A","2000A","2500A","3200A","4000A","5000A","6300A"},UPPER(D697)),{40,63,80,100,125,160,200,250,400,630,800,1000,1250,1600,2000,2500,3200,4000,5000,6300}),0)</f>
        <v>0</v>
      </c>
      <c r="M697" s="9" t="str">
        <f t="shared" si="51"/>
        <v>Hanger Support</v>
      </c>
      <c r="N697" s="9" t="str">
        <f t="shared" si="52"/>
        <v>SH</v>
      </c>
      <c r="O697" s="13" t="str">
        <f t="shared" si="53"/>
        <v>None</v>
      </c>
      <c r="P697" s="9" t="str">
        <f t="shared" si="54"/>
        <v>None</v>
      </c>
      <c r="Q697" s="9" t="str">
        <f t="shared" si="55"/>
        <v>0</v>
      </c>
      <c r="R6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97" s="14" t="str">
        <f>IF(ProjectsDB[[#This Row],[Item Type]]="Straight Plug-In",_xlfn.TEXTJOIN("-",TRUE,M697&amp;"-"&amp;_xlfn.LET(_xlpm.txt,ProjectsDB[[#This Row],[Assembly]],_xlpm.pos,FIND("SP",_xlpm.txt),_xlpm.pre,LEFT(_xlpm.txt,_xlpm.pos-1),IF(RIGHT(_xlpm.pre,3)="123","3PL",IF(RIGHT(_xlpm.pre,2)="12","2PL",IF(RIGHT(_xlpm.pre,1)="1","1PL","3PL")))),N697,O697,P697,Q697&amp;"W",R697),_xlfn.TEXTJOIN("-",TRUE,M697,N697,O697,P697,Q697&amp;"W",R697))</f>
        <v>Hanger Support-SH-None-None-0W-0</v>
      </c>
      <c r="T697" s="14" t="str">
        <f>IF(COUNTIF(Cycletime[Element Desc.],ProjectsDB[[#This Row],[Element Desc.]])&gt;0,"Found","Not Found")</f>
        <v>Found</v>
      </c>
    </row>
    <row r="698" spans="2:20" x14ac:dyDescent="0.25">
      <c r="B698" s="8" t="s">
        <v>1777</v>
      </c>
      <c r="C698" s="9" t="s">
        <v>71</v>
      </c>
      <c r="D698" s="9" t="s">
        <v>72</v>
      </c>
      <c r="E698" s="10">
        <v>3</v>
      </c>
      <c r="F698" s="9" t="s">
        <v>1694</v>
      </c>
      <c r="G698" s="9" t="s">
        <v>22</v>
      </c>
      <c r="H698" s="11"/>
      <c r="I698" s="12"/>
      <c r="J698" s="12"/>
      <c r="K698" s="12"/>
      <c r="L698" s="12">
        <f t="array" ref="L698">IFERROR(LOOKUP(2^15,SEARCH({"40A","63A","80A","100A","125A","160A","200A","250A","400A","630A","800A","1000A","1250A","1600A","2000A","2500A","3200A","4000A","5000A","6300A"},UPPER(D698)),{40,63,80,100,125,160,200,250,400,630,800,1000,1250,1600,2000,2500,3200,4000,5000,6300}),0)</f>
        <v>0</v>
      </c>
      <c r="M698" s="9" t="str">
        <f t="shared" si="51"/>
        <v>Hanger Support</v>
      </c>
      <c r="N698" s="9" t="str">
        <f t="shared" si="52"/>
        <v>AL</v>
      </c>
      <c r="O698" s="13" t="str">
        <f t="shared" si="53"/>
        <v>None</v>
      </c>
      <c r="P698" s="9" t="str">
        <f t="shared" si="54"/>
        <v>None</v>
      </c>
      <c r="Q698" s="9" t="str">
        <f t="shared" si="55"/>
        <v>0</v>
      </c>
      <c r="R6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98" s="14" t="str">
        <f>IF(ProjectsDB[[#This Row],[Item Type]]="Straight Plug-In",_xlfn.TEXTJOIN("-",TRUE,M698&amp;"-"&amp;_xlfn.LET(_xlpm.txt,ProjectsDB[[#This Row],[Assembly]],_xlpm.pos,FIND("SP",_xlpm.txt),_xlpm.pre,LEFT(_xlpm.txt,_xlpm.pos-1),IF(RIGHT(_xlpm.pre,3)="123","3PL",IF(RIGHT(_xlpm.pre,2)="12","2PL",IF(RIGHT(_xlpm.pre,1)="1","1PL","3PL")))),N698,O698,P698,Q698&amp;"W",R698),_xlfn.TEXTJOIN("-",TRUE,M698,N698,O698,P698,Q698&amp;"W",R698))</f>
        <v>Hanger Support-AL-None-None-0W-1</v>
      </c>
      <c r="T698" s="14" t="str">
        <f>IF(COUNTIF(Cycletime[Element Desc.],ProjectsDB[[#This Row],[Element Desc.]])&gt;0,"Found","Not Found")</f>
        <v>Found</v>
      </c>
    </row>
    <row r="699" spans="2:20" x14ac:dyDescent="0.25">
      <c r="B699" s="8" t="s">
        <v>1778</v>
      </c>
      <c r="C699" s="9" t="s">
        <v>1767</v>
      </c>
      <c r="D699" s="9" t="s">
        <v>1768</v>
      </c>
      <c r="E699" s="10">
        <v>23</v>
      </c>
      <c r="F699" s="9" t="s">
        <v>1694</v>
      </c>
      <c r="G699" s="9" t="s">
        <v>22</v>
      </c>
      <c r="H699" s="11"/>
      <c r="I699" s="12"/>
      <c r="J699" s="12"/>
      <c r="K699" s="12"/>
      <c r="L699" s="12">
        <f t="array" ref="L699">IFERROR(LOOKUP(2^15,SEARCH({"40A","63A","80A","100A","125A","160A","200A","250A","400A","630A","800A","1000A","1250A","1600A","2000A","2500A","3200A","4000A","5000A","6300A"},UPPER(D699)),{40,63,80,100,125,160,200,250,400,630,800,1000,1250,1600,2000,2500,3200,4000,5000,6300}),0)</f>
        <v>4000</v>
      </c>
      <c r="M699" s="9" t="str">
        <f t="shared" si="51"/>
        <v>Hanger Support</v>
      </c>
      <c r="N699" s="9" t="str">
        <f t="shared" si="52"/>
        <v>CU</v>
      </c>
      <c r="O699" s="13" t="str">
        <f t="shared" si="53"/>
        <v>None</v>
      </c>
      <c r="P699" s="9" t="str">
        <f t="shared" si="54"/>
        <v>None</v>
      </c>
      <c r="Q699" s="9" t="str">
        <f t="shared" si="55"/>
        <v>0</v>
      </c>
      <c r="R6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99" s="14" t="str">
        <f>IF(ProjectsDB[[#This Row],[Item Type]]="Straight Plug-In",_xlfn.TEXTJOIN("-",TRUE,M699&amp;"-"&amp;_xlfn.LET(_xlpm.txt,ProjectsDB[[#This Row],[Assembly]],_xlpm.pos,FIND("SP",_xlpm.txt),_xlpm.pre,LEFT(_xlpm.txt,_xlpm.pos-1),IF(RIGHT(_xlpm.pre,3)="123","3PL",IF(RIGHT(_xlpm.pre,2)="12","2PL",IF(RIGHT(_xlpm.pre,1)="1","1PL","3PL")))),N699,O699,P699,Q699&amp;"W",R699),_xlfn.TEXTJOIN("-",TRUE,M699,N699,O699,P699,Q699&amp;"W",R699))</f>
        <v>Hanger Support-CU-None-None-0W-2</v>
      </c>
      <c r="T699" s="14" t="str">
        <f>IF(COUNTIF(Cycletime[Element Desc.],ProjectsDB[[#This Row],[Element Desc.]])&gt;0,"Found","Not Found")</f>
        <v>Found</v>
      </c>
    </row>
    <row r="700" spans="2:20" x14ac:dyDescent="0.25">
      <c r="B700" s="8" t="s">
        <v>1779</v>
      </c>
      <c r="C700" s="9" t="s">
        <v>1767</v>
      </c>
      <c r="D700" s="9" t="s">
        <v>1768</v>
      </c>
      <c r="E700" s="10">
        <v>73</v>
      </c>
      <c r="F700" s="9" t="s">
        <v>1694</v>
      </c>
      <c r="G700" s="9" t="s">
        <v>22</v>
      </c>
      <c r="H700" s="11"/>
      <c r="I700" s="12"/>
      <c r="J700" s="12"/>
      <c r="K700" s="12"/>
      <c r="L700" s="12">
        <f t="array" ref="L700">IFERROR(LOOKUP(2^15,SEARCH({"40A","63A","80A","100A","125A","160A","200A","250A","400A","630A","800A","1000A","1250A","1600A","2000A","2500A","3200A","4000A","5000A","6300A"},UPPER(D700)),{40,63,80,100,125,160,200,250,400,630,800,1000,1250,1600,2000,2500,3200,4000,5000,6300}),0)</f>
        <v>4000</v>
      </c>
      <c r="M700" s="9" t="str">
        <f t="shared" si="51"/>
        <v>Hanger Support</v>
      </c>
      <c r="N700" s="9" t="str">
        <f t="shared" si="52"/>
        <v>CU</v>
      </c>
      <c r="O700" s="13" t="str">
        <f t="shared" si="53"/>
        <v>None</v>
      </c>
      <c r="P700" s="9" t="str">
        <f t="shared" si="54"/>
        <v>None</v>
      </c>
      <c r="Q700" s="9" t="str">
        <f t="shared" si="55"/>
        <v>0</v>
      </c>
      <c r="R7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00" s="14" t="str">
        <f>IF(ProjectsDB[[#This Row],[Item Type]]="Straight Plug-In",_xlfn.TEXTJOIN("-",TRUE,M700&amp;"-"&amp;_xlfn.LET(_xlpm.txt,ProjectsDB[[#This Row],[Assembly]],_xlpm.pos,FIND("SP",_xlpm.txt),_xlpm.pre,LEFT(_xlpm.txt,_xlpm.pos-1),IF(RIGHT(_xlpm.pre,3)="123","3PL",IF(RIGHT(_xlpm.pre,2)="12","2PL",IF(RIGHT(_xlpm.pre,1)="1","1PL","3PL")))),N700,O700,P700,Q700&amp;"W",R700),_xlfn.TEXTJOIN("-",TRUE,M700,N700,O700,P700,Q700&amp;"W",R700))</f>
        <v>Hanger Support-CU-None-None-0W-2</v>
      </c>
      <c r="T700" s="14" t="str">
        <f>IF(COUNTIF(Cycletime[Element Desc.],ProjectsDB[[#This Row],[Element Desc.]])&gt;0,"Found","Not Found")</f>
        <v>Found</v>
      </c>
    </row>
    <row r="701" spans="2:20" x14ac:dyDescent="0.25">
      <c r="B701" s="8" t="s">
        <v>1780</v>
      </c>
      <c r="C701" s="9" t="s">
        <v>1770</v>
      </c>
      <c r="D701" s="9" t="s">
        <v>1771</v>
      </c>
      <c r="E701" s="10">
        <v>2</v>
      </c>
      <c r="F701" s="9" t="s">
        <v>1694</v>
      </c>
      <c r="G701" s="9" t="s">
        <v>22</v>
      </c>
      <c r="H701" s="11"/>
      <c r="I701" s="12"/>
      <c r="J701" s="12"/>
      <c r="K701" s="12"/>
      <c r="L701" s="12">
        <f t="array" ref="L701">IFERROR(LOOKUP(2^15,SEARCH({"40A","63A","80A","100A","125A","160A","200A","250A","400A","630A","800A","1000A","1250A","1600A","2000A","2500A","3200A","4000A","5000A","6300A"},UPPER(D701)),{40,63,80,100,125,160,200,250,400,630,800,1000,1250,1600,2000,2500,3200,4000,5000,6300}),0)</f>
        <v>4000</v>
      </c>
      <c r="M701" s="9" t="str">
        <f t="shared" si="51"/>
        <v>Hanger Support</v>
      </c>
      <c r="N701" s="9" t="str">
        <f t="shared" si="52"/>
        <v>CU</v>
      </c>
      <c r="O701" s="13" t="str">
        <f t="shared" si="53"/>
        <v>None</v>
      </c>
      <c r="P701" s="9" t="str">
        <f t="shared" si="54"/>
        <v>None</v>
      </c>
      <c r="Q701" s="9" t="str">
        <f t="shared" si="55"/>
        <v>0</v>
      </c>
      <c r="R7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01" s="14" t="str">
        <f>IF(ProjectsDB[[#This Row],[Item Type]]="Straight Plug-In",_xlfn.TEXTJOIN("-",TRUE,M701&amp;"-"&amp;_xlfn.LET(_xlpm.txt,ProjectsDB[[#This Row],[Assembly]],_xlpm.pos,FIND("SP",_xlpm.txt),_xlpm.pre,LEFT(_xlpm.txt,_xlpm.pos-1),IF(RIGHT(_xlpm.pre,3)="123","3PL",IF(RIGHT(_xlpm.pre,2)="12","2PL",IF(RIGHT(_xlpm.pre,1)="1","1PL","3PL")))),N701,O701,P701,Q701&amp;"W",R701),_xlfn.TEXTJOIN("-",TRUE,M701,N701,O701,P701,Q701&amp;"W",R701))</f>
        <v>Hanger Support-CU-None-None-0W-2</v>
      </c>
      <c r="T701" s="14" t="str">
        <f>IF(COUNTIF(Cycletime[Element Desc.],ProjectsDB[[#This Row],[Element Desc.]])&gt;0,"Found","Not Found")</f>
        <v>Found</v>
      </c>
    </row>
    <row r="702" spans="2:20" x14ac:dyDescent="0.25">
      <c r="B702" s="8" t="s">
        <v>1781</v>
      </c>
      <c r="C702" s="9" t="s">
        <v>1773</v>
      </c>
      <c r="D702" s="9" t="s">
        <v>1774</v>
      </c>
      <c r="E702" s="10">
        <v>6</v>
      </c>
      <c r="F702" s="9" t="s">
        <v>1694</v>
      </c>
      <c r="G702" s="9" t="s">
        <v>22</v>
      </c>
      <c r="H702" s="11"/>
      <c r="I702" s="12"/>
      <c r="J702" s="12"/>
      <c r="K702" s="12"/>
      <c r="L702" s="12">
        <f t="array" ref="L702">IFERROR(LOOKUP(2^15,SEARCH({"40A","63A","80A","100A","125A","160A","200A","250A","400A","630A","800A","1000A","1250A","1600A","2000A","2500A","3200A","4000A","5000A","6300A"},UPPER(D702)),{40,63,80,100,125,160,200,250,400,630,800,1000,1250,1600,2000,2500,3200,4000,5000,6300}),0)</f>
        <v>0</v>
      </c>
      <c r="M702" s="9" t="str">
        <f t="shared" si="51"/>
        <v>Hanger Support</v>
      </c>
      <c r="N702" s="9" t="str">
        <f t="shared" si="52"/>
        <v>SH</v>
      </c>
      <c r="O702" s="13" t="str">
        <f t="shared" si="53"/>
        <v>None</v>
      </c>
      <c r="P702" s="9" t="str">
        <f t="shared" si="54"/>
        <v>None</v>
      </c>
      <c r="Q702" s="9" t="str">
        <f t="shared" si="55"/>
        <v>0</v>
      </c>
      <c r="R7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702" s="14" t="str">
        <f>IF(ProjectsDB[[#This Row],[Item Type]]="Straight Plug-In",_xlfn.TEXTJOIN("-",TRUE,M702&amp;"-"&amp;_xlfn.LET(_xlpm.txt,ProjectsDB[[#This Row],[Assembly]],_xlpm.pos,FIND("SP",_xlpm.txt),_xlpm.pre,LEFT(_xlpm.txt,_xlpm.pos-1),IF(RIGHT(_xlpm.pre,3)="123","3PL",IF(RIGHT(_xlpm.pre,2)="12","2PL",IF(RIGHT(_xlpm.pre,1)="1","1PL","3PL")))),N702,O702,P702,Q702&amp;"W",R702),_xlfn.TEXTJOIN("-",TRUE,M702,N702,O702,P702,Q702&amp;"W",R702))</f>
        <v>Hanger Support-SH-None-None-0W-0</v>
      </c>
      <c r="T702" s="14" t="str">
        <f>IF(COUNTIF(Cycletime[Element Desc.],ProjectsDB[[#This Row],[Element Desc.]])&gt;0,"Found","Not Found")</f>
        <v>Found</v>
      </c>
    </row>
    <row r="703" spans="2:20" x14ac:dyDescent="0.25">
      <c r="B703" s="8" t="s">
        <v>1782</v>
      </c>
      <c r="C703" s="9" t="s">
        <v>71</v>
      </c>
      <c r="D703" s="9" t="s">
        <v>72</v>
      </c>
      <c r="E703" s="10">
        <v>3</v>
      </c>
      <c r="F703" s="9" t="s">
        <v>1694</v>
      </c>
      <c r="G703" s="9" t="s">
        <v>22</v>
      </c>
      <c r="H703" s="11"/>
      <c r="I703" s="12"/>
      <c r="J703" s="12"/>
      <c r="K703" s="12"/>
      <c r="L703" s="12">
        <f t="array" ref="L703">IFERROR(LOOKUP(2^15,SEARCH({"40A","63A","80A","100A","125A","160A","200A","250A","400A","630A","800A","1000A","1250A","1600A","2000A","2500A","3200A","4000A","5000A","6300A"},UPPER(D703)),{40,63,80,100,125,160,200,250,400,630,800,1000,1250,1600,2000,2500,3200,4000,5000,6300}),0)</f>
        <v>0</v>
      </c>
      <c r="M703" s="9" t="str">
        <f t="shared" si="51"/>
        <v>Hanger Support</v>
      </c>
      <c r="N703" s="9" t="str">
        <f t="shared" si="52"/>
        <v>AL</v>
      </c>
      <c r="O703" s="13" t="str">
        <f t="shared" si="53"/>
        <v>None</v>
      </c>
      <c r="P703" s="9" t="str">
        <f t="shared" si="54"/>
        <v>None</v>
      </c>
      <c r="Q703" s="9" t="str">
        <f t="shared" si="55"/>
        <v>0</v>
      </c>
      <c r="R7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03" s="14" t="str">
        <f>IF(ProjectsDB[[#This Row],[Item Type]]="Straight Plug-In",_xlfn.TEXTJOIN("-",TRUE,M703&amp;"-"&amp;_xlfn.LET(_xlpm.txt,ProjectsDB[[#This Row],[Assembly]],_xlpm.pos,FIND("SP",_xlpm.txt),_xlpm.pre,LEFT(_xlpm.txt,_xlpm.pos-1),IF(RIGHT(_xlpm.pre,3)="123","3PL",IF(RIGHT(_xlpm.pre,2)="12","2PL",IF(RIGHT(_xlpm.pre,1)="1","1PL","3PL")))),N703,O703,P703,Q703&amp;"W",R703),_xlfn.TEXTJOIN("-",TRUE,M703,N703,O703,P703,Q703&amp;"W",R703))</f>
        <v>Hanger Support-AL-None-None-0W-1</v>
      </c>
      <c r="T703" s="14" t="str">
        <f>IF(COUNTIF(Cycletime[Element Desc.],ProjectsDB[[#This Row],[Element Desc.]])&gt;0,"Found","Not Found")</f>
        <v>Found</v>
      </c>
    </row>
    <row r="704" spans="2:20" x14ac:dyDescent="0.25">
      <c r="B704" s="8" t="s">
        <v>1783</v>
      </c>
      <c r="C704" s="9" t="s">
        <v>1629</v>
      </c>
      <c r="D704" s="9" t="s">
        <v>1630</v>
      </c>
      <c r="E704" s="10">
        <v>6</v>
      </c>
      <c r="F704" s="9" t="s">
        <v>1694</v>
      </c>
      <c r="G704" s="9" t="s">
        <v>26</v>
      </c>
      <c r="H704" s="11"/>
      <c r="I704" s="12"/>
      <c r="J704" s="12"/>
      <c r="K704" s="12"/>
      <c r="L704" s="12">
        <f t="array" ref="L704">IFERROR(LOOKUP(2^15,SEARCH({"40A","63A","80A","100A","125A","160A","200A","250A","400A","630A","800A","1000A","1250A","1600A","2000A","2500A","3200A","4000A","5000A","6300A"},UPPER(D704)),{40,63,80,100,125,160,200,250,400,630,800,1000,1250,1600,2000,2500,3200,4000,5000,6300}),0)</f>
        <v>4000</v>
      </c>
      <c r="M704" s="9" t="str">
        <f t="shared" si="51"/>
        <v>Joint Pack</v>
      </c>
      <c r="N704" s="9" t="str">
        <f t="shared" si="52"/>
        <v>CU</v>
      </c>
      <c r="O704" s="13" t="str">
        <f t="shared" si="53"/>
        <v>Silver</v>
      </c>
      <c r="P704" s="9" t="str">
        <f t="shared" si="54"/>
        <v>None</v>
      </c>
      <c r="Q704" s="9" t="str">
        <f t="shared" si="55"/>
        <v>5</v>
      </c>
      <c r="R7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04" s="14" t="str">
        <f>IF(ProjectsDB[[#This Row],[Item Type]]="Straight Plug-In",_xlfn.TEXTJOIN("-",TRUE,M704&amp;"-"&amp;_xlfn.LET(_xlpm.txt,ProjectsDB[[#This Row],[Assembly]],_xlpm.pos,FIND("SP",_xlpm.txt),_xlpm.pre,LEFT(_xlpm.txt,_xlpm.pos-1),IF(RIGHT(_xlpm.pre,3)="123","3PL",IF(RIGHT(_xlpm.pre,2)="12","2PL",IF(RIGHT(_xlpm.pre,1)="1","1PL","3PL")))),N704,O704,P704,Q704&amp;"W",R704),_xlfn.TEXTJOIN("-",TRUE,M704,N704,O704,P704,Q704&amp;"W",R704))</f>
        <v>Joint Pack-CU-Silver-None-5W-2</v>
      </c>
      <c r="T704" s="14" t="str">
        <f>IF(COUNTIF(Cycletime[Element Desc.],ProjectsDB[[#This Row],[Element Desc.]])&gt;0,"Found","Not Found")</f>
        <v>Found</v>
      </c>
    </row>
    <row r="705" spans="2:20" x14ac:dyDescent="0.25">
      <c r="B705" s="8" t="s">
        <v>1784</v>
      </c>
      <c r="C705" s="9" t="s">
        <v>1640</v>
      </c>
      <c r="D705" s="9" t="s">
        <v>1641</v>
      </c>
      <c r="E705" s="10">
        <v>6</v>
      </c>
      <c r="F705" s="9" t="s">
        <v>1694</v>
      </c>
      <c r="G705" s="9" t="s">
        <v>26</v>
      </c>
      <c r="H705" s="11"/>
      <c r="I705" s="12">
        <v>3000</v>
      </c>
      <c r="J705" s="12"/>
      <c r="K705" s="12"/>
      <c r="L705" s="12">
        <f t="array" ref="L705">IFERROR(LOOKUP(2^15,SEARCH({"40A","63A","80A","100A","125A","160A","200A","250A","400A","630A","800A","1000A","1250A","1600A","2000A","2500A","3200A","4000A","5000A","6300A"},UPPER(D705)),{40,63,80,100,125,160,200,250,400,630,800,1000,1250,1600,2000,2500,3200,4000,5000,6300}),0)</f>
        <v>4000</v>
      </c>
      <c r="M705" s="9" t="str">
        <f t="shared" si="51"/>
        <v>Straight Feeder</v>
      </c>
      <c r="N705" s="9" t="str">
        <f t="shared" si="52"/>
        <v>CU</v>
      </c>
      <c r="O705" s="13" t="str">
        <f t="shared" si="53"/>
        <v>Silver</v>
      </c>
      <c r="P705" s="9" t="str">
        <f t="shared" si="54"/>
        <v>Epoxy</v>
      </c>
      <c r="Q705" s="9" t="str">
        <f t="shared" si="55"/>
        <v>5</v>
      </c>
      <c r="R7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05" s="14" t="str">
        <f>IF(ProjectsDB[[#This Row],[Item Type]]="Straight Plug-In",_xlfn.TEXTJOIN("-",TRUE,M705&amp;"-"&amp;_xlfn.LET(_xlpm.txt,ProjectsDB[[#This Row],[Assembly]],_xlpm.pos,FIND("SP",_xlpm.txt),_xlpm.pre,LEFT(_xlpm.txt,_xlpm.pos-1),IF(RIGHT(_xlpm.pre,3)="123","3PL",IF(RIGHT(_xlpm.pre,2)="12","2PL",IF(RIGHT(_xlpm.pre,1)="1","1PL","3PL")))),N705,O705,P705,Q705&amp;"W",R705),_xlfn.TEXTJOIN("-",TRUE,M705,N705,O705,P705,Q705&amp;"W",R705))</f>
        <v>Straight Feeder-CU-Silver-Epoxy-5W-2</v>
      </c>
      <c r="T705" s="14" t="str">
        <f>IF(COUNTIF(Cycletime[Element Desc.],ProjectsDB[[#This Row],[Element Desc.]])&gt;0,"Found","Not Found")</f>
        <v>Found</v>
      </c>
    </row>
    <row r="706" spans="2:20" x14ac:dyDescent="0.25">
      <c r="B706" s="8" t="s">
        <v>1785</v>
      </c>
      <c r="C706" s="9" t="s">
        <v>1629</v>
      </c>
      <c r="D706" s="9" t="s">
        <v>1630</v>
      </c>
      <c r="E706" s="10">
        <v>6</v>
      </c>
      <c r="F706" s="9" t="s">
        <v>1694</v>
      </c>
      <c r="G706" s="9" t="s">
        <v>26</v>
      </c>
      <c r="H706" s="11"/>
      <c r="I706" s="12"/>
      <c r="J706" s="12"/>
      <c r="K706" s="12"/>
      <c r="L706" s="12">
        <f t="array" ref="L706">IFERROR(LOOKUP(2^15,SEARCH({"40A","63A","80A","100A","125A","160A","200A","250A","400A","630A","800A","1000A","1250A","1600A","2000A","2500A","3200A","4000A","5000A","6300A"},UPPER(D706)),{40,63,80,100,125,160,200,250,400,630,800,1000,1250,1600,2000,2500,3200,4000,5000,6300}),0)</f>
        <v>4000</v>
      </c>
      <c r="M706" s="9" t="str">
        <f t="shared" si="51"/>
        <v>Joint Pack</v>
      </c>
      <c r="N706" s="9" t="str">
        <f t="shared" si="52"/>
        <v>CU</v>
      </c>
      <c r="O706" s="13" t="str">
        <f t="shared" si="53"/>
        <v>Silver</v>
      </c>
      <c r="P706" s="9" t="str">
        <f t="shared" si="54"/>
        <v>None</v>
      </c>
      <c r="Q706" s="9" t="str">
        <f t="shared" si="55"/>
        <v>5</v>
      </c>
      <c r="R7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06" s="14" t="str">
        <f>IF(ProjectsDB[[#This Row],[Item Type]]="Straight Plug-In",_xlfn.TEXTJOIN("-",TRUE,M706&amp;"-"&amp;_xlfn.LET(_xlpm.txt,ProjectsDB[[#This Row],[Assembly]],_xlpm.pos,FIND("SP",_xlpm.txt),_xlpm.pre,LEFT(_xlpm.txt,_xlpm.pos-1),IF(RIGHT(_xlpm.pre,3)="123","3PL",IF(RIGHT(_xlpm.pre,2)="12","2PL",IF(RIGHT(_xlpm.pre,1)="1","1PL","3PL")))),N706,O706,P706,Q706&amp;"W",R706),_xlfn.TEXTJOIN("-",TRUE,M706,N706,O706,P706,Q706&amp;"W",R706))</f>
        <v>Joint Pack-CU-Silver-None-5W-2</v>
      </c>
      <c r="T706" s="14" t="str">
        <f>IF(COUNTIF(Cycletime[Element Desc.],ProjectsDB[[#This Row],[Element Desc.]])&gt;0,"Found","Not Found")</f>
        <v>Found</v>
      </c>
    </row>
    <row r="707" spans="2:20" x14ac:dyDescent="0.25">
      <c r="B707" s="8" t="s">
        <v>1786</v>
      </c>
      <c r="C707" s="9" t="s">
        <v>1640</v>
      </c>
      <c r="D707" s="9" t="s">
        <v>1641</v>
      </c>
      <c r="E707" s="10">
        <v>6</v>
      </c>
      <c r="F707" s="9" t="s">
        <v>1694</v>
      </c>
      <c r="G707" s="9" t="s">
        <v>26</v>
      </c>
      <c r="H707" s="11"/>
      <c r="I707" s="12">
        <v>3000</v>
      </c>
      <c r="J707" s="12"/>
      <c r="K707" s="12"/>
      <c r="L707" s="12">
        <f t="array" ref="L707">IFERROR(LOOKUP(2^15,SEARCH({"40A","63A","80A","100A","125A","160A","200A","250A","400A","630A","800A","1000A","1250A","1600A","2000A","2500A","3200A","4000A","5000A","6300A"},UPPER(D707)),{40,63,80,100,125,160,200,250,400,630,800,1000,1250,1600,2000,2500,3200,4000,5000,6300}),0)</f>
        <v>4000</v>
      </c>
      <c r="M707" s="9" t="str">
        <f t="shared" si="51"/>
        <v>Straight Feeder</v>
      </c>
      <c r="N707" s="9" t="str">
        <f t="shared" si="52"/>
        <v>CU</v>
      </c>
      <c r="O707" s="13" t="str">
        <f t="shared" si="53"/>
        <v>Silver</v>
      </c>
      <c r="P707" s="9" t="str">
        <f t="shared" si="54"/>
        <v>Epoxy</v>
      </c>
      <c r="Q707" s="9" t="str">
        <f t="shared" si="55"/>
        <v>5</v>
      </c>
      <c r="R7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07" s="14" t="str">
        <f>IF(ProjectsDB[[#This Row],[Item Type]]="Straight Plug-In",_xlfn.TEXTJOIN("-",TRUE,M707&amp;"-"&amp;_xlfn.LET(_xlpm.txt,ProjectsDB[[#This Row],[Assembly]],_xlpm.pos,FIND("SP",_xlpm.txt),_xlpm.pre,LEFT(_xlpm.txt,_xlpm.pos-1),IF(RIGHT(_xlpm.pre,3)="123","3PL",IF(RIGHT(_xlpm.pre,2)="12","2PL",IF(RIGHT(_xlpm.pre,1)="1","1PL","3PL")))),N707,O707,P707,Q707&amp;"W",R707),_xlfn.TEXTJOIN("-",TRUE,M707,N707,O707,P707,Q707&amp;"W",R707))</f>
        <v>Straight Feeder-CU-Silver-Epoxy-5W-2</v>
      </c>
      <c r="T707" s="14" t="str">
        <f>IF(COUNTIF(Cycletime[Element Desc.],ProjectsDB[[#This Row],[Element Desc.]])&gt;0,"Found","Not Found")</f>
        <v>Found</v>
      </c>
    </row>
    <row r="708" spans="2:20" x14ac:dyDescent="0.25">
      <c r="B708" s="8" t="s">
        <v>1787</v>
      </c>
      <c r="C708" s="9" t="s">
        <v>1629</v>
      </c>
      <c r="D708" s="9" t="s">
        <v>1630</v>
      </c>
      <c r="E708" s="10">
        <v>7</v>
      </c>
      <c r="F708" s="9" t="s">
        <v>1694</v>
      </c>
      <c r="G708" s="9" t="s">
        <v>26</v>
      </c>
      <c r="H708" s="11"/>
      <c r="I708" s="12"/>
      <c r="J708" s="12"/>
      <c r="K708" s="12"/>
      <c r="L708" s="12">
        <f t="array" ref="L708">IFERROR(LOOKUP(2^15,SEARCH({"40A","63A","80A","100A","125A","160A","200A","250A","400A","630A","800A","1000A","1250A","1600A","2000A","2500A","3200A","4000A","5000A","6300A"},UPPER(D708)),{40,63,80,100,125,160,200,250,400,630,800,1000,1250,1600,2000,2500,3200,4000,5000,6300}),0)</f>
        <v>4000</v>
      </c>
      <c r="M708" s="9" t="str">
        <f t="shared" ref="M708:M771" si="56">_xlfn.LET(_xlpm.d,UPPER(TRIM(SUBSTITUTE(SUBSTITUTE(D708,CHAR(160),"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708" s="9" t="str">
        <f t="shared" ref="N708:N771" si="57">IF(ISNUMBER(SEARCH("CU",D708)),"CU",IF(ISNUMBER(SEARCH("AL",D708)),"AL",IF(ISNUMBER(SEARCH("Copper",D708)),"CU","SH")))</f>
        <v>CU</v>
      </c>
      <c r="O708" s="13" t="str">
        <f t="shared" ref="O708:O771" si="58">IF(ISNUMBER(SEARCH("Silver",D708)),"Silver",IF(ISNUMBER(SEARCH("Tin",D708)),"Tin","None"))</f>
        <v>Silver</v>
      </c>
      <c r="P708" s="9" t="str">
        <f t="shared" ref="P708:P771" si="59">IF(ISNUMBER(SEARCH("Epoxy",D708)),"Epoxy",IF(ISNUMBER(SEARCH("PET",D708)),"PET","None"))</f>
        <v>None</v>
      </c>
      <c r="Q708" s="9" t="str">
        <f t="shared" ref="Q708:Q771" si="60">IF(ISNUMBER(SEARCH("3-Wire",D708)),"3",IF(ISNUMBER(SEARCH("4-Wire",D708)),"4",IF(ISNUMBER(SEARCH("5-Wire",D708)),"5",IF(ISNUMBER(SEARCH("6-Wire",D708)),"6","0"))))</f>
        <v>5</v>
      </c>
      <c r="R7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08" s="14" t="str">
        <f>IF(ProjectsDB[[#This Row],[Item Type]]="Straight Plug-In",_xlfn.TEXTJOIN("-",TRUE,M708&amp;"-"&amp;_xlfn.LET(_xlpm.txt,ProjectsDB[[#This Row],[Assembly]],_xlpm.pos,FIND("SP",_xlpm.txt),_xlpm.pre,LEFT(_xlpm.txt,_xlpm.pos-1),IF(RIGHT(_xlpm.pre,3)="123","3PL",IF(RIGHT(_xlpm.pre,2)="12","2PL",IF(RIGHT(_xlpm.pre,1)="1","1PL","3PL")))),N708,O708,P708,Q708&amp;"W",R708),_xlfn.TEXTJOIN("-",TRUE,M708,N708,O708,P708,Q708&amp;"W",R708))</f>
        <v>Joint Pack-CU-Silver-None-5W-2</v>
      </c>
      <c r="T708" s="14" t="str">
        <f>IF(COUNTIF(Cycletime[Element Desc.],ProjectsDB[[#This Row],[Element Desc.]])&gt;0,"Found","Not Found")</f>
        <v>Found</v>
      </c>
    </row>
    <row r="709" spans="2:20" x14ac:dyDescent="0.25">
      <c r="B709" s="8" t="s">
        <v>1788</v>
      </c>
      <c r="C709" s="9" t="s">
        <v>1640</v>
      </c>
      <c r="D709" s="9" t="s">
        <v>1641</v>
      </c>
      <c r="E709" s="10">
        <v>7</v>
      </c>
      <c r="F709" s="9" t="s">
        <v>1694</v>
      </c>
      <c r="G709" s="9" t="s">
        <v>26</v>
      </c>
      <c r="H709" s="11"/>
      <c r="I709" s="12">
        <v>3000</v>
      </c>
      <c r="J709" s="12"/>
      <c r="K709" s="12"/>
      <c r="L709" s="12">
        <f t="array" ref="L709">IFERROR(LOOKUP(2^15,SEARCH({"40A","63A","80A","100A","125A","160A","200A","250A","400A","630A","800A","1000A","1250A","1600A","2000A","2500A","3200A","4000A","5000A","6300A"},UPPER(D709)),{40,63,80,100,125,160,200,250,400,630,800,1000,1250,1600,2000,2500,3200,4000,5000,6300}),0)</f>
        <v>4000</v>
      </c>
      <c r="M709" s="9" t="str">
        <f t="shared" si="56"/>
        <v>Straight Feeder</v>
      </c>
      <c r="N709" s="9" t="str">
        <f t="shared" si="57"/>
        <v>CU</v>
      </c>
      <c r="O709" s="13" t="str">
        <f t="shared" si="58"/>
        <v>Silver</v>
      </c>
      <c r="P709" s="9" t="str">
        <f t="shared" si="59"/>
        <v>Epoxy</v>
      </c>
      <c r="Q709" s="9" t="str">
        <f t="shared" si="60"/>
        <v>5</v>
      </c>
      <c r="R7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09" s="14" t="str">
        <f>IF(ProjectsDB[[#This Row],[Item Type]]="Straight Plug-In",_xlfn.TEXTJOIN("-",TRUE,M709&amp;"-"&amp;_xlfn.LET(_xlpm.txt,ProjectsDB[[#This Row],[Assembly]],_xlpm.pos,FIND("SP",_xlpm.txt),_xlpm.pre,LEFT(_xlpm.txt,_xlpm.pos-1),IF(RIGHT(_xlpm.pre,3)="123","3PL",IF(RIGHT(_xlpm.pre,2)="12","2PL",IF(RIGHT(_xlpm.pre,1)="1","1PL","3PL")))),N709,O709,P709,Q709&amp;"W",R709),_xlfn.TEXTJOIN("-",TRUE,M709,N709,O709,P709,Q709&amp;"W",R709))</f>
        <v>Straight Feeder-CU-Silver-Epoxy-5W-2</v>
      </c>
      <c r="T709" s="14" t="str">
        <f>IF(COUNTIF(Cycletime[Element Desc.],ProjectsDB[[#This Row],[Element Desc.]])&gt;0,"Found","Not Found")</f>
        <v>Found</v>
      </c>
    </row>
    <row r="710" spans="2:20" x14ac:dyDescent="0.25">
      <c r="B710" s="8" t="s">
        <v>1789</v>
      </c>
      <c r="C710" s="9" t="s">
        <v>1640</v>
      </c>
      <c r="D710" s="9" t="s">
        <v>1641</v>
      </c>
      <c r="E710" s="10">
        <v>6</v>
      </c>
      <c r="F710" s="9" t="s">
        <v>1694</v>
      </c>
      <c r="G710" s="9" t="s">
        <v>26</v>
      </c>
      <c r="H710" s="11"/>
      <c r="I710" s="12">
        <v>3000</v>
      </c>
      <c r="J710" s="12"/>
      <c r="K710" s="12"/>
      <c r="L710" s="12">
        <f t="array" ref="L710">IFERROR(LOOKUP(2^15,SEARCH({"40A","63A","80A","100A","125A","160A","200A","250A","400A","630A","800A","1000A","1250A","1600A","2000A","2500A","3200A","4000A","5000A","6300A"},UPPER(D710)),{40,63,80,100,125,160,200,250,400,630,800,1000,1250,1600,2000,2500,3200,4000,5000,6300}),0)</f>
        <v>4000</v>
      </c>
      <c r="M710" s="9" t="str">
        <f t="shared" si="56"/>
        <v>Straight Feeder</v>
      </c>
      <c r="N710" s="9" t="str">
        <f t="shared" si="57"/>
        <v>CU</v>
      </c>
      <c r="O710" s="13" t="str">
        <f t="shared" si="58"/>
        <v>Silver</v>
      </c>
      <c r="P710" s="9" t="str">
        <f t="shared" si="59"/>
        <v>Epoxy</v>
      </c>
      <c r="Q710" s="9" t="str">
        <f t="shared" si="60"/>
        <v>5</v>
      </c>
      <c r="R7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10" s="14" t="str">
        <f>IF(ProjectsDB[[#This Row],[Item Type]]="Straight Plug-In",_xlfn.TEXTJOIN("-",TRUE,M710&amp;"-"&amp;_xlfn.LET(_xlpm.txt,ProjectsDB[[#This Row],[Assembly]],_xlpm.pos,FIND("SP",_xlpm.txt),_xlpm.pre,LEFT(_xlpm.txt,_xlpm.pos-1),IF(RIGHT(_xlpm.pre,3)="123","3PL",IF(RIGHT(_xlpm.pre,2)="12","2PL",IF(RIGHT(_xlpm.pre,1)="1","1PL","3PL")))),N710,O710,P710,Q710&amp;"W",R710),_xlfn.TEXTJOIN("-",TRUE,M710,N710,O710,P710,Q710&amp;"W",R710))</f>
        <v>Straight Feeder-CU-Silver-Epoxy-5W-2</v>
      </c>
      <c r="T710" s="14" t="str">
        <f>IF(COUNTIF(Cycletime[Element Desc.],ProjectsDB[[#This Row],[Element Desc.]])&gt;0,"Found","Not Found")</f>
        <v>Found</v>
      </c>
    </row>
    <row r="711" spans="2:20" x14ac:dyDescent="0.25">
      <c r="B711" s="8" t="s">
        <v>1790</v>
      </c>
      <c r="C711" s="9" t="s">
        <v>1629</v>
      </c>
      <c r="D711" s="9" t="s">
        <v>1630</v>
      </c>
      <c r="E711" s="10">
        <v>6</v>
      </c>
      <c r="F711" s="9" t="s">
        <v>1694</v>
      </c>
      <c r="G711" s="9" t="s">
        <v>26</v>
      </c>
      <c r="H711" s="11"/>
      <c r="I711" s="12"/>
      <c r="J711" s="12"/>
      <c r="K711" s="12"/>
      <c r="L711" s="12">
        <f t="array" ref="L711">IFERROR(LOOKUP(2^15,SEARCH({"40A","63A","80A","100A","125A","160A","200A","250A","400A","630A","800A","1000A","1250A","1600A","2000A","2500A","3200A","4000A","5000A","6300A"},UPPER(D711)),{40,63,80,100,125,160,200,250,400,630,800,1000,1250,1600,2000,2500,3200,4000,5000,6300}),0)</f>
        <v>4000</v>
      </c>
      <c r="M711" s="9" t="str">
        <f t="shared" si="56"/>
        <v>Joint Pack</v>
      </c>
      <c r="N711" s="9" t="str">
        <f t="shared" si="57"/>
        <v>CU</v>
      </c>
      <c r="O711" s="13" t="str">
        <f t="shared" si="58"/>
        <v>Silver</v>
      </c>
      <c r="P711" s="9" t="str">
        <f t="shared" si="59"/>
        <v>None</v>
      </c>
      <c r="Q711" s="9" t="str">
        <f t="shared" si="60"/>
        <v>5</v>
      </c>
      <c r="R7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11" s="14" t="str">
        <f>IF(ProjectsDB[[#This Row],[Item Type]]="Straight Plug-In",_xlfn.TEXTJOIN("-",TRUE,M711&amp;"-"&amp;_xlfn.LET(_xlpm.txt,ProjectsDB[[#This Row],[Assembly]],_xlpm.pos,FIND("SP",_xlpm.txt),_xlpm.pre,LEFT(_xlpm.txt,_xlpm.pos-1),IF(RIGHT(_xlpm.pre,3)="123","3PL",IF(RIGHT(_xlpm.pre,2)="12","2PL",IF(RIGHT(_xlpm.pre,1)="1","1PL","3PL")))),N711,O711,P711,Q711&amp;"W",R711),_xlfn.TEXTJOIN("-",TRUE,M711,N711,O711,P711,Q711&amp;"W",R711))</f>
        <v>Joint Pack-CU-Silver-None-5W-2</v>
      </c>
      <c r="T711" s="14" t="str">
        <f>IF(COUNTIF(Cycletime[Element Desc.],ProjectsDB[[#This Row],[Element Desc.]])&gt;0,"Found","Not Found")</f>
        <v>Found</v>
      </c>
    </row>
    <row r="712" spans="2:20" x14ac:dyDescent="0.25">
      <c r="B712" s="8" t="s">
        <v>1791</v>
      </c>
      <c r="C712" s="9" t="s">
        <v>1792</v>
      </c>
      <c r="D712" s="9" t="s">
        <v>1793</v>
      </c>
      <c r="E712" s="10">
        <v>1</v>
      </c>
      <c r="F712" s="9" t="s">
        <v>1694</v>
      </c>
      <c r="G712" s="9" t="s">
        <v>1505</v>
      </c>
      <c r="H712" s="11"/>
      <c r="I712" s="12">
        <v>440</v>
      </c>
      <c r="J712" s="12">
        <v>300</v>
      </c>
      <c r="K712" s="12"/>
      <c r="L712" s="12">
        <f t="array" ref="L712">IFERROR(LOOKUP(2^15,SEARCH({"40A","63A","80A","100A","125A","160A","200A","250A","400A","630A","800A","1000A","1250A","1600A","2000A","2500A","3200A","4000A","5000A","6300A"},UPPER(D712)),{40,63,80,100,125,160,200,250,400,630,800,1000,1250,1600,2000,2500,3200,4000,5000,6300}),0)</f>
        <v>2000</v>
      </c>
      <c r="M712" s="9" t="str">
        <f t="shared" si="56"/>
        <v>Flange Flat</v>
      </c>
      <c r="N712" s="9" t="str">
        <f t="shared" si="57"/>
        <v>CU</v>
      </c>
      <c r="O712" s="13" t="str">
        <f t="shared" si="58"/>
        <v>Silver</v>
      </c>
      <c r="P712" s="9" t="str">
        <f t="shared" si="59"/>
        <v>Epoxy</v>
      </c>
      <c r="Q712" s="9" t="str">
        <f t="shared" si="60"/>
        <v>5</v>
      </c>
      <c r="R7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12" s="14" t="str">
        <f>IF(ProjectsDB[[#This Row],[Item Type]]="Straight Plug-In",_xlfn.TEXTJOIN("-",TRUE,M712&amp;"-"&amp;_xlfn.LET(_xlpm.txt,ProjectsDB[[#This Row],[Assembly]],_xlpm.pos,FIND("SP",_xlpm.txt),_xlpm.pre,LEFT(_xlpm.txt,_xlpm.pos-1),IF(RIGHT(_xlpm.pre,3)="123","3PL",IF(RIGHT(_xlpm.pre,2)="12","2PL",IF(RIGHT(_xlpm.pre,1)="1","1PL","3PL")))),N712,O712,P712,Q712&amp;"W",R712),_xlfn.TEXTJOIN("-",TRUE,M712,N712,O712,P712,Q712&amp;"W",R712))</f>
        <v>Flange Flat-CU-Silver-Epoxy-5W-1</v>
      </c>
      <c r="T712" s="14" t="str">
        <f>IF(COUNTIF(Cycletime[Element Desc.],ProjectsDB[[#This Row],[Element Desc.]])&gt;0,"Found","Not Found")</f>
        <v>Found</v>
      </c>
    </row>
    <row r="713" spans="2:20" x14ac:dyDescent="0.25">
      <c r="B713" s="8" t="s">
        <v>1794</v>
      </c>
      <c r="C713" s="9" t="s">
        <v>1795</v>
      </c>
      <c r="D713" s="9" t="s">
        <v>1796</v>
      </c>
      <c r="E713" s="10">
        <v>1</v>
      </c>
      <c r="F713" s="9" t="s">
        <v>1694</v>
      </c>
      <c r="G713" s="9" t="s">
        <v>1505</v>
      </c>
      <c r="H713" s="11"/>
      <c r="I713" s="12">
        <v>395</v>
      </c>
      <c r="J713" s="12">
        <v>350</v>
      </c>
      <c r="K713" s="12"/>
      <c r="L713" s="12">
        <f t="array" ref="L713">IFERROR(LOOKUP(2^15,SEARCH({"40A","63A","80A","100A","125A","160A","200A","250A","400A","630A","800A","1000A","1250A","1600A","2000A","2500A","3200A","4000A","5000A","6300A"},UPPER(D713)),{40,63,80,100,125,160,200,250,400,630,800,1000,1250,1600,2000,2500,3200,4000,5000,6300}),0)</f>
        <v>2000</v>
      </c>
      <c r="M713" s="9" t="str">
        <f t="shared" si="56"/>
        <v>Elbow Edge</v>
      </c>
      <c r="N713" s="9" t="str">
        <f t="shared" si="57"/>
        <v>CU</v>
      </c>
      <c r="O713" s="13" t="str">
        <f t="shared" si="58"/>
        <v>Silver</v>
      </c>
      <c r="P713" s="9" t="str">
        <f t="shared" si="59"/>
        <v>Epoxy</v>
      </c>
      <c r="Q713" s="9" t="str">
        <f t="shared" si="60"/>
        <v>5</v>
      </c>
      <c r="R7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13" s="14" t="str">
        <f>IF(ProjectsDB[[#This Row],[Item Type]]="Straight Plug-In",_xlfn.TEXTJOIN("-",TRUE,M713&amp;"-"&amp;_xlfn.LET(_xlpm.txt,ProjectsDB[[#This Row],[Assembly]],_xlpm.pos,FIND("SP",_xlpm.txt),_xlpm.pre,LEFT(_xlpm.txt,_xlpm.pos-1),IF(RIGHT(_xlpm.pre,3)="123","3PL",IF(RIGHT(_xlpm.pre,2)="12","2PL",IF(RIGHT(_xlpm.pre,1)="1","1PL","3PL")))),N713,O713,P713,Q713&amp;"W",R713),_xlfn.TEXTJOIN("-",TRUE,M713,N713,O713,P713,Q713&amp;"W",R713))</f>
        <v>Elbow Edge-CU-Silver-Epoxy-5W-1</v>
      </c>
      <c r="T713" s="14" t="str">
        <f>IF(COUNTIF(Cycletime[Element Desc.],ProjectsDB[[#This Row],[Element Desc.]])&gt;0,"Found","Not Found")</f>
        <v>Found</v>
      </c>
    </row>
    <row r="714" spans="2:20" x14ac:dyDescent="0.25">
      <c r="B714" s="8" t="s">
        <v>1797</v>
      </c>
      <c r="C714" s="9" t="s">
        <v>1798</v>
      </c>
      <c r="D714" s="9" t="s">
        <v>1799</v>
      </c>
      <c r="E714" s="10">
        <v>1</v>
      </c>
      <c r="F714" s="9" t="s">
        <v>1694</v>
      </c>
      <c r="G714" s="9" t="s">
        <v>1505</v>
      </c>
      <c r="H714" s="11"/>
      <c r="I714" s="12">
        <v>3000</v>
      </c>
      <c r="J714" s="12"/>
      <c r="K714" s="12"/>
      <c r="L714" s="12">
        <f t="array" ref="L714">IFERROR(LOOKUP(2^15,SEARCH({"40A","63A","80A","100A","125A","160A","200A","250A","400A","630A","800A","1000A","1250A","1600A","2000A","2500A","3200A","4000A","5000A","6300A"},UPPER(D714)),{40,63,80,100,125,160,200,250,400,630,800,1000,1250,1600,2000,2500,3200,4000,5000,6300}),0)</f>
        <v>2000</v>
      </c>
      <c r="M714" s="9" t="str">
        <f t="shared" si="56"/>
        <v>Straight Feeder</v>
      </c>
      <c r="N714" s="9" t="str">
        <f t="shared" si="57"/>
        <v>CU</v>
      </c>
      <c r="O714" s="13" t="str">
        <f t="shared" si="58"/>
        <v>Silver</v>
      </c>
      <c r="P714" s="9" t="str">
        <f t="shared" si="59"/>
        <v>Epoxy</v>
      </c>
      <c r="Q714" s="9" t="str">
        <f t="shared" si="60"/>
        <v>5</v>
      </c>
      <c r="R7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14" s="14" t="str">
        <f>IF(ProjectsDB[[#This Row],[Item Type]]="Straight Plug-In",_xlfn.TEXTJOIN("-",TRUE,M714&amp;"-"&amp;_xlfn.LET(_xlpm.txt,ProjectsDB[[#This Row],[Assembly]],_xlpm.pos,FIND("SP",_xlpm.txt),_xlpm.pre,LEFT(_xlpm.txt,_xlpm.pos-1),IF(RIGHT(_xlpm.pre,3)="123","3PL",IF(RIGHT(_xlpm.pre,2)="12","2PL",IF(RIGHT(_xlpm.pre,1)="1","1PL","3PL")))),N714,O714,P714,Q714&amp;"W",R714),_xlfn.TEXTJOIN("-",TRUE,M714,N714,O714,P714,Q714&amp;"W",R714))</f>
        <v>Straight Feeder-CU-Silver-Epoxy-5W-1</v>
      </c>
      <c r="T714" s="14" t="str">
        <f>IF(COUNTIF(Cycletime[Element Desc.],ProjectsDB[[#This Row],[Element Desc.]])&gt;0,"Found","Not Found")</f>
        <v>Found</v>
      </c>
    </row>
    <row r="715" spans="2:20" x14ac:dyDescent="0.25">
      <c r="B715" s="8" t="s">
        <v>1800</v>
      </c>
      <c r="C715" s="9" t="s">
        <v>1764</v>
      </c>
      <c r="D715" s="9" t="s">
        <v>1765</v>
      </c>
      <c r="E715" s="10">
        <v>1</v>
      </c>
      <c r="F715" s="9" t="s">
        <v>1694</v>
      </c>
      <c r="G715" s="9" t="s">
        <v>1505</v>
      </c>
      <c r="H715" s="11"/>
      <c r="I715" s="12">
        <v>425</v>
      </c>
      <c r="J715" s="12"/>
      <c r="K715" s="12"/>
      <c r="L715" s="12">
        <f t="array" ref="L715">IFERROR(LOOKUP(2^15,SEARCH({"40A","63A","80A","100A","125A","160A","200A","250A","400A","630A","800A","1000A","1250A","1600A","2000A","2500A","3200A","4000A","5000A","6300A"},UPPER(D715)),{40,63,80,100,125,160,200,250,400,630,800,1000,1250,1600,2000,2500,3200,4000,5000,6300}),0)</f>
        <v>2000</v>
      </c>
      <c r="M715" s="9" t="str">
        <f t="shared" si="56"/>
        <v>Flange Straight</v>
      </c>
      <c r="N715" s="9" t="str">
        <f t="shared" si="57"/>
        <v>CU</v>
      </c>
      <c r="O715" s="13" t="str">
        <f t="shared" si="58"/>
        <v>Silver</v>
      </c>
      <c r="P715" s="9" t="str">
        <f t="shared" si="59"/>
        <v>Epoxy</v>
      </c>
      <c r="Q715" s="9" t="str">
        <f t="shared" si="60"/>
        <v>5</v>
      </c>
      <c r="R7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15" s="14" t="str">
        <f>IF(ProjectsDB[[#This Row],[Item Type]]="Straight Plug-In",_xlfn.TEXTJOIN("-",TRUE,M715&amp;"-"&amp;_xlfn.LET(_xlpm.txt,ProjectsDB[[#This Row],[Assembly]],_xlpm.pos,FIND("SP",_xlpm.txt),_xlpm.pre,LEFT(_xlpm.txt,_xlpm.pos-1),IF(RIGHT(_xlpm.pre,3)="123","3PL",IF(RIGHT(_xlpm.pre,2)="12","2PL",IF(RIGHT(_xlpm.pre,1)="1","1PL","3PL")))),N715,O715,P715,Q715&amp;"W",R715),_xlfn.TEXTJOIN("-",TRUE,M715,N715,O715,P715,Q715&amp;"W",R715))</f>
        <v>Flange Straight-CU-Silver-Epoxy-5W-1</v>
      </c>
      <c r="T715" s="14" t="str">
        <f>IF(COUNTIF(Cycletime[Element Desc.],ProjectsDB[[#This Row],[Element Desc.]])&gt;0,"Found","Not Found")</f>
        <v>Found</v>
      </c>
    </row>
    <row r="716" spans="2:20" x14ac:dyDescent="0.25">
      <c r="B716" s="8" t="s">
        <v>1801</v>
      </c>
      <c r="C716" s="9" t="s">
        <v>1802</v>
      </c>
      <c r="D716" s="9" t="s">
        <v>1803</v>
      </c>
      <c r="E716" s="10">
        <v>4</v>
      </c>
      <c r="F716" s="9" t="s">
        <v>1694</v>
      </c>
      <c r="G716" s="9" t="s">
        <v>1505</v>
      </c>
      <c r="H716" s="11"/>
      <c r="I716" s="12"/>
      <c r="J716" s="12"/>
      <c r="K716" s="12"/>
      <c r="L716" s="12">
        <f t="array" ref="L716">IFERROR(LOOKUP(2^15,SEARCH({"40A","63A","80A","100A","125A","160A","200A","250A","400A","630A","800A","1000A","1250A","1600A","2000A","2500A","3200A","4000A","5000A","6300A"},UPPER(D716)),{40,63,80,100,125,160,200,250,400,630,800,1000,1250,1600,2000,2500,3200,4000,5000,6300}),0)</f>
        <v>2000</v>
      </c>
      <c r="M716" s="9" t="str">
        <f t="shared" si="56"/>
        <v>Joint Pack</v>
      </c>
      <c r="N716" s="9" t="str">
        <f t="shared" si="57"/>
        <v>CU</v>
      </c>
      <c r="O716" s="13" t="str">
        <f t="shared" si="58"/>
        <v>Silver</v>
      </c>
      <c r="P716" s="9" t="str">
        <f t="shared" si="59"/>
        <v>None</v>
      </c>
      <c r="Q716" s="9" t="str">
        <f t="shared" si="60"/>
        <v>5</v>
      </c>
      <c r="R7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16" s="14" t="str">
        <f>IF(ProjectsDB[[#This Row],[Item Type]]="Straight Plug-In",_xlfn.TEXTJOIN("-",TRUE,M716&amp;"-"&amp;_xlfn.LET(_xlpm.txt,ProjectsDB[[#This Row],[Assembly]],_xlpm.pos,FIND("SP",_xlpm.txt),_xlpm.pre,LEFT(_xlpm.txt,_xlpm.pos-1),IF(RIGHT(_xlpm.pre,3)="123","3PL",IF(RIGHT(_xlpm.pre,2)="12","2PL",IF(RIGHT(_xlpm.pre,1)="1","1PL","3PL")))),N716,O716,P716,Q716&amp;"W",R716),_xlfn.TEXTJOIN("-",TRUE,M716,N716,O716,P716,Q716&amp;"W",R716))</f>
        <v>Joint Pack-CU-Silver-None-5W-1</v>
      </c>
      <c r="T716" s="14" t="str">
        <f>IF(COUNTIF(Cycletime[Element Desc.],ProjectsDB[[#This Row],[Element Desc.]])&gt;0,"Found","Not Found")</f>
        <v>Found</v>
      </c>
    </row>
    <row r="717" spans="2:20" x14ac:dyDescent="0.25">
      <c r="B717" s="8" t="s">
        <v>1804</v>
      </c>
      <c r="C717" s="9" t="s">
        <v>1805</v>
      </c>
      <c r="D717" s="9" t="s">
        <v>1806</v>
      </c>
      <c r="E717" s="10">
        <v>50</v>
      </c>
      <c r="F717" s="9" t="s">
        <v>1694</v>
      </c>
      <c r="G717" s="9" t="s">
        <v>1505</v>
      </c>
      <c r="H717" s="11"/>
      <c r="I717" s="12"/>
      <c r="J717" s="12"/>
      <c r="K717" s="12"/>
      <c r="L717" s="12">
        <f t="array" ref="L717">IFERROR(LOOKUP(2^15,SEARCH({"40A","63A","80A","100A","125A","160A","200A","250A","400A","630A","800A","1000A","1250A","1600A","2000A","2500A","3200A","4000A","5000A","6300A"},UPPER(D717)),{40,63,80,100,125,160,200,250,400,630,800,1000,1250,1600,2000,2500,3200,4000,5000,6300}),0)</f>
        <v>0</v>
      </c>
      <c r="M717" s="9" t="str">
        <f t="shared" si="56"/>
        <v>Hanger Support</v>
      </c>
      <c r="N717" s="9" t="str">
        <f t="shared" si="57"/>
        <v>SH</v>
      </c>
      <c r="O717" s="13" t="str">
        <f t="shared" si="58"/>
        <v>None</v>
      </c>
      <c r="P717" s="9" t="str">
        <f t="shared" si="59"/>
        <v>None</v>
      </c>
      <c r="Q717" s="9" t="str">
        <f t="shared" si="60"/>
        <v>0</v>
      </c>
      <c r="R7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717" s="14" t="str">
        <f>IF(ProjectsDB[[#This Row],[Item Type]]="Straight Plug-In",_xlfn.TEXTJOIN("-",TRUE,M717&amp;"-"&amp;_xlfn.LET(_xlpm.txt,ProjectsDB[[#This Row],[Assembly]],_xlpm.pos,FIND("SP",_xlpm.txt),_xlpm.pre,LEFT(_xlpm.txt,_xlpm.pos-1),IF(RIGHT(_xlpm.pre,3)="123","3PL",IF(RIGHT(_xlpm.pre,2)="12","2PL",IF(RIGHT(_xlpm.pre,1)="1","1PL","3PL")))),N717,O717,P717,Q717&amp;"W",R717),_xlfn.TEXTJOIN("-",TRUE,M717,N717,O717,P717,Q717&amp;"W",R717))</f>
        <v>Hanger Support-SH-None-None-0W-0</v>
      </c>
      <c r="T717" s="14" t="str">
        <f>IF(COUNTIF(Cycletime[Element Desc.],ProjectsDB[[#This Row],[Element Desc.]])&gt;0,"Found","Not Found")</f>
        <v>Found</v>
      </c>
    </row>
    <row r="718" spans="2:20" x14ac:dyDescent="0.25">
      <c r="B718" s="8" t="s">
        <v>1807</v>
      </c>
      <c r="C718" s="9" t="s">
        <v>1808</v>
      </c>
      <c r="D718" s="9" t="s">
        <v>1809</v>
      </c>
      <c r="E718" s="10">
        <v>10</v>
      </c>
      <c r="F718" s="9" t="s">
        <v>1694</v>
      </c>
      <c r="G718" s="9" t="s">
        <v>1505</v>
      </c>
      <c r="H718" s="11"/>
      <c r="I718" s="12"/>
      <c r="J718" s="12"/>
      <c r="K718" s="12"/>
      <c r="L718" s="12">
        <f t="array" ref="L718">IFERROR(LOOKUP(2^15,SEARCH({"40A","63A","80A","100A","125A","160A","200A","250A","400A","630A","800A","1000A","1250A","1600A","2000A","2500A","3200A","4000A","5000A","6300A"},UPPER(D718)),{40,63,80,100,125,160,200,250,400,630,800,1000,1250,1600,2000,2500,3200,4000,5000,6300}),0)</f>
        <v>0</v>
      </c>
      <c r="M718" s="9" t="str">
        <f t="shared" si="56"/>
        <v>Hanger Support</v>
      </c>
      <c r="N718" s="9" t="str">
        <f t="shared" si="57"/>
        <v>SH</v>
      </c>
      <c r="O718" s="13" t="str">
        <f t="shared" si="58"/>
        <v>None</v>
      </c>
      <c r="P718" s="9" t="str">
        <f t="shared" si="59"/>
        <v>None</v>
      </c>
      <c r="Q718" s="9" t="str">
        <f t="shared" si="60"/>
        <v>0</v>
      </c>
      <c r="R7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718" s="14" t="str">
        <f>IF(ProjectsDB[[#This Row],[Item Type]]="Straight Plug-In",_xlfn.TEXTJOIN("-",TRUE,M718&amp;"-"&amp;_xlfn.LET(_xlpm.txt,ProjectsDB[[#This Row],[Assembly]],_xlpm.pos,FIND("SP",_xlpm.txt),_xlpm.pre,LEFT(_xlpm.txt,_xlpm.pos-1),IF(RIGHT(_xlpm.pre,3)="123","3PL",IF(RIGHT(_xlpm.pre,2)="12","2PL",IF(RIGHT(_xlpm.pre,1)="1","1PL","3PL")))),N718,O718,P718,Q718&amp;"W",R718),_xlfn.TEXTJOIN("-",TRUE,M718,N718,O718,P718,Q718&amp;"W",R718))</f>
        <v>Hanger Support-SH-None-None-0W-0</v>
      </c>
      <c r="T718" s="14" t="str">
        <f>IF(COUNTIF(Cycletime[Element Desc.],ProjectsDB[[#This Row],[Element Desc.]])&gt;0,"Found","Not Found")</f>
        <v>Found</v>
      </c>
    </row>
    <row r="719" spans="2:20" x14ac:dyDescent="0.25">
      <c r="B719" s="8" t="s">
        <v>1810</v>
      </c>
      <c r="C719" s="9" t="s">
        <v>1811</v>
      </c>
      <c r="D719" s="9" t="s">
        <v>1812</v>
      </c>
      <c r="E719" s="10">
        <v>1</v>
      </c>
      <c r="F719" s="9" t="s">
        <v>1694</v>
      </c>
      <c r="G719" s="9" t="s">
        <v>52</v>
      </c>
      <c r="H719" s="11"/>
      <c r="I719" s="12">
        <v>440</v>
      </c>
      <c r="J719" s="12">
        <v>300</v>
      </c>
      <c r="K719" s="12"/>
      <c r="L719" s="12">
        <f t="array" ref="L719">IFERROR(LOOKUP(2^15,SEARCH({"40A","63A","80A","100A","125A","160A","200A","250A","400A","630A","800A","1000A","1250A","1600A","2000A","2500A","3200A","4000A","5000A","6300A"},UPPER(D719)),{40,63,80,100,125,160,200,250,400,630,800,1000,1250,1600,2000,2500,3200,4000,5000,6300}),0)</f>
        <v>2000</v>
      </c>
      <c r="M719" s="9" t="str">
        <f t="shared" si="56"/>
        <v>Flange Flat</v>
      </c>
      <c r="N719" s="9" t="str">
        <f t="shared" si="57"/>
        <v>CU</v>
      </c>
      <c r="O719" s="13" t="str">
        <f t="shared" si="58"/>
        <v>Silver</v>
      </c>
      <c r="P719" s="9" t="str">
        <f t="shared" si="59"/>
        <v>Epoxy</v>
      </c>
      <c r="Q719" s="9" t="str">
        <f t="shared" si="60"/>
        <v>5</v>
      </c>
      <c r="R7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19" s="14" t="str">
        <f>IF(ProjectsDB[[#This Row],[Item Type]]="Straight Plug-In",_xlfn.TEXTJOIN("-",TRUE,M719&amp;"-"&amp;_xlfn.LET(_xlpm.txt,ProjectsDB[[#This Row],[Assembly]],_xlpm.pos,FIND("SP",_xlpm.txt),_xlpm.pre,LEFT(_xlpm.txt,_xlpm.pos-1),IF(RIGHT(_xlpm.pre,3)="123","3PL",IF(RIGHT(_xlpm.pre,2)="12","2PL",IF(RIGHT(_xlpm.pre,1)="1","1PL","3PL")))),N719,O719,P719,Q719&amp;"W",R719),_xlfn.TEXTJOIN("-",TRUE,M719,N719,O719,P719,Q719&amp;"W",R719))</f>
        <v>Flange Flat-CU-Silver-Epoxy-5W-1</v>
      </c>
      <c r="T719" s="14" t="str">
        <f>IF(COUNTIF(Cycletime[Element Desc.],ProjectsDB[[#This Row],[Element Desc.]])&gt;0,"Found","Not Found")</f>
        <v>Found</v>
      </c>
    </row>
    <row r="720" spans="2:20" x14ac:dyDescent="0.25">
      <c r="B720" s="8" t="s">
        <v>1813</v>
      </c>
      <c r="C720" s="9" t="s">
        <v>1761</v>
      </c>
      <c r="D720" s="9" t="s">
        <v>1762</v>
      </c>
      <c r="E720" s="10">
        <v>2</v>
      </c>
      <c r="F720" s="9" t="s">
        <v>1694</v>
      </c>
      <c r="G720" s="9" t="s">
        <v>52</v>
      </c>
      <c r="H720" s="11"/>
      <c r="I720" s="12">
        <v>425</v>
      </c>
      <c r="J720" s="12"/>
      <c r="K720" s="12"/>
      <c r="L720" s="12">
        <f t="array" ref="L720">IFERROR(LOOKUP(2^15,SEARCH({"40A","63A","80A","100A","125A","160A","200A","250A","400A","630A","800A","1000A","1250A","1600A","2000A","2500A","3200A","4000A","5000A","6300A"},UPPER(D720)),{40,63,80,100,125,160,200,250,400,630,800,1000,1250,1600,2000,2500,3200,4000,5000,6300}),0)</f>
        <v>2500</v>
      </c>
      <c r="M720" s="9" t="str">
        <f t="shared" si="56"/>
        <v>Flange Straight</v>
      </c>
      <c r="N720" s="9" t="str">
        <f t="shared" si="57"/>
        <v>CU</v>
      </c>
      <c r="O720" s="13" t="str">
        <f t="shared" si="58"/>
        <v>Silver</v>
      </c>
      <c r="P720" s="9" t="str">
        <f t="shared" si="59"/>
        <v>Epoxy</v>
      </c>
      <c r="Q720" s="9" t="str">
        <f t="shared" si="60"/>
        <v>5</v>
      </c>
      <c r="R7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20" s="14" t="str">
        <f>IF(ProjectsDB[[#This Row],[Item Type]]="Straight Plug-In",_xlfn.TEXTJOIN("-",TRUE,M720&amp;"-"&amp;_xlfn.LET(_xlpm.txt,ProjectsDB[[#This Row],[Assembly]],_xlpm.pos,FIND("SP",_xlpm.txt),_xlpm.pre,LEFT(_xlpm.txt,_xlpm.pos-1),IF(RIGHT(_xlpm.pre,3)="123","3PL",IF(RIGHT(_xlpm.pre,2)="12","2PL",IF(RIGHT(_xlpm.pre,1)="1","1PL","3PL")))),N720,O720,P720,Q720&amp;"W",R720),_xlfn.TEXTJOIN("-",TRUE,M720,N720,O720,P720,Q720&amp;"W",R720))</f>
        <v>Flange Straight-CU-Silver-Epoxy-5W-1</v>
      </c>
      <c r="T720" s="14" t="str">
        <f>IF(COUNTIF(Cycletime[Element Desc.],ProjectsDB[[#This Row],[Element Desc.]])&gt;0,"Found","Not Found")</f>
        <v>Found</v>
      </c>
    </row>
    <row r="721" spans="2:20" x14ac:dyDescent="0.25">
      <c r="B721" s="8" t="s">
        <v>1814</v>
      </c>
      <c r="C721" s="9" t="s">
        <v>1815</v>
      </c>
      <c r="D721" s="9" t="s">
        <v>1816</v>
      </c>
      <c r="E721" s="10">
        <v>1</v>
      </c>
      <c r="F721" s="9" t="s">
        <v>1694</v>
      </c>
      <c r="G721" s="9" t="s">
        <v>52</v>
      </c>
      <c r="H721" s="11"/>
      <c r="I721" s="12">
        <v>300</v>
      </c>
      <c r="J721" s="12"/>
      <c r="K721" s="12"/>
      <c r="L721" s="12">
        <f t="array" ref="L721">IFERROR(LOOKUP(2^15,SEARCH({"40A","63A","80A","100A","125A","160A","200A","250A","400A","630A","800A","1000A","1250A","1600A","2000A","2500A","3200A","4000A","5000A","6300A"},UPPER(D721)),{40,63,80,100,125,160,200,250,400,630,800,1000,1250,1600,2000,2500,3200,4000,5000,6300}),0)</f>
        <v>2500</v>
      </c>
      <c r="M721" s="9" t="str">
        <f t="shared" si="56"/>
        <v>Elbow Flat</v>
      </c>
      <c r="N721" s="9" t="str">
        <f t="shared" si="57"/>
        <v>CU</v>
      </c>
      <c r="O721" s="13" t="str">
        <f t="shared" si="58"/>
        <v>Silver</v>
      </c>
      <c r="P721" s="9" t="str">
        <f t="shared" si="59"/>
        <v>Epoxy</v>
      </c>
      <c r="Q721" s="9" t="str">
        <f t="shared" si="60"/>
        <v>5</v>
      </c>
      <c r="R7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21" s="14" t="str">
        <f>IF(ProjectsDB[[#This Row],[Item Type]]="Straight Plug-In",_xlfn.TEXTJOIN("-",TRUE,M721&amp;"-"&amp;_xlfn.LET(_xlpm.txt,ProjectsDB[[#This Row],[Assembly]],_xlpm.pos,FIND("SP",_xlpm.txt),_xlpm.pre,LEFT(_xlpm.txt,_xlpm.pos-1),IF(RIGHT(_xlpm.pre,3)="123","3PL",IF(RIGHT(_xlpm.pre,2)="12","2PL",IF(RIGHT(_xlpm.pre,1)="1","1PL","3PL")))),N721,O721,P721,Q721&amp;"W",R721),_xlfn.TEXTJOIN("-",TRUE,M721,N721,O721,P721,Q721&amp;"W",R721))</f>
        <v>Elbow Flat-CU-Silver-Epoxy-5W-1</v>
      </c>
      <c r="T721" s="14" t="str">
        <f>IF(COUNTIF(Cycletime[Element Desc.],ProjectsDB[[#This Row],[Element Desc.]])&gt;0,"Found","Not Found")</f>
        <v>Found</v>
      </c>
    </row>
    <row r="722" spans="2:20" x14ac:dyDescent="0.25">
      <c r="B722" s="8" t="s">
        <v>1817</v>
      </c>
      <c r="C722" s="9" t="s">
        <v>1818</v>
      </c>
      <c r="D722" s="9" t="s">
        <v>1819</v>
      </c>
      <c r="E722" s="10">
        <v>1</v>
      </c>
      <c r="F722" s="9" t="s">
        <v>1694</v>
      </c>
      <c r="G722" s="9" t="s">
        <v>52</v>
      </c>
      <c r="H722" s="11"/>
      <c r="I722" s="12">
        <v>3000</v>
      </c>
      <c r="J722" s="12"/>
      <c r="K722" s="12"/>
      <c r="L722" s="12">
        <f t="array" ref="L722">IFERROR(LOOKUP(2^15,SEARCH({"40A","63A","80A","100A","125A","160A","200A","250A","400A","630A","800A","1000A","1250A","1600A","2000A","2500A","3200A","4000A","5000A","6300A"},UPPER(D722)),{40,63,80,100,125,160,200,250,400,630,800,1000,1250,1600,2000,2500,3200,4000,5000,6300}),0)</f>
        <v>2500</v>
      </c>
      <c r="M722" s="9" t="str">
        <f t="shared" si="56"/>
        <v>Straight Feeder</v>
      </c>
      <c r="N722" s="9" t="str">
        <f t="shared" si="57"/>
        <v>CU</v>
      </c>
      <c r="O722" s="13" t="str">
        <f t="shared" si="58"/>
        <v>Silver</v>
      </c>
      <c r="P722" s="9" t="str">
        <f t="shared" si="59"/>
        <v>Epoxy</v>
      </c>
      <c r="Q722" s="9" t="str">
        <f t="shared" si="60"/>
        <v>5</v>
      </c>
      <c r="R7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22" s="14" t="str">
        <f>IF(ProjectsDB[[#This Row],[Item Type]]="Straight Plug-In",_xlfn.TEXTJOIN("-",TRUE,M722&amp;"-"&amp;_xlfn.LET(_xlpm.txt,ProjectsDB[[#This Row],[Assembly]],_xlpm.pos,FIND("SP",_xlpm.txt),_xlpm.pre,LEFT(_xlpm.txt,_xlpm.pos-1),IF(RIGHT(_xlpm.pre,3)="123","3PL",IF(RIGHT(_xlpm.pre,2)="12","2PL",IF(RIGHT(_xlpm.pre,1)="1","1PL","3PL")))),N722,O722,P722,Q722&amp;"W",R722),_xlfn.TEXTJOIN("-",TRUE,M722,N722,O722,P722,Q722&amp;"W",R722))</f>
        <v>Straight Feeder-CU-Silver-Epoxy-5W-1</v>
      </c>
      <c r="T722" s="14" t="str">
        <f>IF(COUNTIF(Cycletime[Element Desc.],ProjectsDB[[#This Row],[Element Desc.]])&gt;0,"Found","Not Found")</f>
        <v>Found</v>
      </c>
    </row>
    <row r="723" spans="2:20" x14ac:dyDescent="0.25">
      <c r="B723" s="8" t="s">
        <v>1820</v>
      </c>
      <c r="C723" s="9" t="s">
        <v>1821</v>
      </c>
      <c r="D723" s="9" t="s">
        <v>1822</v>
      </c>
      <c r="E723" s="10">
        <v>1</v>
      </c>
      <c r="F723" s="9" t="s">
        <v>1694</v>
      </c>
      <c r="G723" s="9" t="s">
        <v>52</v>
      </c>
      <c r="H723" s="11"/>
      <c r="I723" s="12">
        <v>1937</v>
      </c>
      <c r="J723" s="12"/>
      <c r="K723" s="12"/>
      <c r="L723" s="12">
        <f t="array" ref="L723">IFERROR(LOOKUP(2^15,SEARCH({"40A","63A","80A","100A","125A","160A","200A","250A","400A","630A","800A","1000A","1250A","1600A","2000A","2500A","3200A","4000A","5000A","6300A"},UPPER(D723)),{40,63,80,100,125,160,200,250,400,630,800,1000,1250,1600,2000,2500,3200,4000,5000,6300}),0)</f>
        <v>2500</v>
      </c>
      <c r="M723" s="9" t="str">
        <f t="shared" si="56"/>
        <v>Straight Feeder</v>
      </c>
      <c r="N723" s="9" t="str">
        <f t="shared" si="57"/>
        <v>CU</v>
      </c>
      <c r="O723" s="13" t="str">
        <f t="shared" si="58"/>
        <v>Silver</v>
      </c>
      <c r="P723" s="9" t="str">
        <f t="shared" si="59"/>
        <v>Epoxy</v>
      </c>
      <c r="Q723" s="9" t="str">
        <f t="shared" si="60"/>
        <v>5</v>
      </c>
      <c r="R7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23" s="14" t="str">
        <f>IF(ProjectsDB[[#This Row],[Item Type]]="Straight Plug-In",_xlfn.TEXTJOIN("-",TRUE,M723&amp;"-"&amp;_xlfn.LET(_xlpm.txt,ProjectsDB[[#This Row],[Assembly]],_xlpm.pos,FIND("SP",_xlpm.txt),_xlpm.pre,LEFT(_xlpm.txt,_xlpm.pos-1),IF(RIGHT(_xlpm.pre,3)="123","3PL",IF(RIGHT(_xlpm.pre,2)="12","2PL",IF(RIGHT(_xlpm.pre,1)="1","1PL","3PL")))),N723,O723,P723,Q723&amp;"W",R723),_xlfn.TEXTJOIN("-",TRUE,M723,N723,O723,P723,Q723&amp;"W",R723))</f>
        <v>Straight Feeder-CU-Silver-Epoxy-5W-1</v>
      </c>
      <c r="T723" s="14" t="str">
        <f>IF(COUNTIF(Cycletime[Element Desc.],ProjectsDB[[#This Row],[Element Desc.]])&gt;0,"Found","Not Found")</f>
        <v>Found</v>
      </c>
    </row>
    <row r="724" spans="2:20" x14ac:dyDescent="0.25">
      <c r="B724" s="8" t="s">
        <v>1823</v>
      </c>
      <c r="C724" s="9" t="s">
        <v>1824</v>
      </c>
      <c r="D724" s="9" t="s">
        <v>1825</v>
      </c>
      <c r="E724" s="10">
        <v>1</v>
      </c>
      <c r="F724" s="9" t="s">
        <v>1694</v>
      </c>
      <c r="G724" s="9" t="s">
        <v>52</v>
      </c>
      <c r="H724" s="11"/>
      <c r="I724" s="12">
        <v>760</v>
      </c>
      <c r="J724" s="12">
        <v>760</v>
      </c>
      <c r="K724" s="12"/>
      <c r="L724" s="12">
        <f t="array" ref="L724">IFERROR(LOOKUP(2^15,SEARCH({"40A","63A","80A","100A","125A","160A","200A","250A","400A","630A","800A","1000A","1250A","1600A","2000A","2500A","3200A","4000A","5000A","6300A"},UPPER(D724)),{40,63,80,100,125,160,200,250,400,630,800,1000,1250,1600,2000,2500,3200,4000,5000,6300}),0)</f>
        <v>2500</v>
      </c>
      <c r="M724" s="9" t="str">
        <f t="shared" si="56"/>
        <v>Elbow Edge</v>
      </c>
      <c r="N724" s="9" t="str">
        <f t="shared" si="57"/>
        <v>CU</v>
      </c>
      <c r="O724" s="13" t="str">
        <f t="shared" si="58"/>
        <v>Silver</v>
      </c>
      <c r="P724" s="9" t="str">
        <f t="shared" si="59"/>
        <v>Epoxy</v>
      </c>
      <c r="Q724" s="9" t="str">
        <f t="shared" si="60"/>
        <v>5</v>
      </c>
      <c r="R7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24" s="14" t="str">
        <f>IF(ProjectsDB[[#This Row],[Item Type]]="Straight Plug-In",_xlfn.TEXTJOIN("-",TRUE,M724&amp;"-"&amp;_xlfn.LET(_xlpm.txt,ProjectsDB[[#This Row],[Assembly]],_xlpm.pos,FIND("SP",_xlpm.txt),_xlpm.pre,LEFT(_xlpm.txt,_xlpm.pos-1),IF(RIGHT(_xlpm.pre,3)="123","3PL",IF(RIGHT(_xlpm.pre,2)="12","2PL",IF(RIGHT(_xlpm.pre,1)="1","1PL","3PL")))),N724,O724,P724,Q724&amp;"W",R724),_xlfn.TEXTJOIN("-",TRUE,M724,N724,O724,P724,Q724&amp;"W",R724))</f>
        <v>Elbow Edge-CU-Silver-Epoxy-5W-1</v>
      </c>
      <c r="T724" s="14" t="str">
        <f>IF(COUNTIF(Cycletime[Element Desc.],ProjectsDB[[#This Row],[Element Desc.]])&gt;0,"Found","Not Found")</f>
        <v>Found</v>
      </c>
    </row>
    <row r="725" spans="2:20" x14ac:dyDescent="0.25">
      <c r="B725" s="8" t="s">
        <v>1826</v>
      </c>
      <c r="C725" s="9" t="s">
        <v>1827</v>
      </c>
      <c r="D725" s="9" t="s">
        <v>1828</v>
      </c>
      <c r="E725" s="10">
        <v>6</v>
      </c>
      <c r="F725" s="9" t="s">
        <v>1694</v>
      </c>
      <c r="G725" s="9" t="s">
        <v>52</v>
      </c>
      <c r="H725" s="11"/>
      <c r="I725" s="12"/>
      <c r="J725" s="12"/>
      <c r="K725" s="12"/>
      <c r="L725" s="12">
        <f t="array" ref="L725">IFERROR(LOOKUP(2^15,SEARCH({"40A","63A","80A","100A","125A","160A","200A","250A","400A","630A","800A","1000A","1250A","1600A","2000A","2500A","3200A","4000A","5000A","6300A"},UPPER(D725)),{40,63,80,100,125,160,200,250,400,630,800,1000,1250,1600,2000,2500,3200,4000,5000,6300}),0)</f>
        <v>2500</v>
      </c>
      <c r="M725" s="9" t="str">
        <f t="shared" si="56"/>
        <v>Joint Pack</v>
      </c>
      <c r="N725" s="9" t="str">
        <f t="shared" si="57"/>
        <v>CU</v>
      </c>
      <c r="O725" s="13" t="str">
        <f t="shared" si="58"/>
        <v>Silver</v>
      </c>
      <c r="P725" s="9" t="str">
        <f t="shared" si="59"/>
        <v>None</v>
      </c>
      <c r="Q725" s="9" t="str">
        <f t="shared" si="60"/>
        <v>5</v>
      </c>
      <c r="R7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25" s="14" t="str">
        <f>IF(ProjectsDB[[#This Row],[Item Type]]="Straight Plug-In",_xlfn.TEXTJOIN("-",TRUE,M725&amp;"-"&amp;_xlfn.LET(_xlpm.txt,ProjectsDB[[#This Row],[Assembly]],_xlpm.pos,FIND("SP",_xlpm.txt),_xlpm.pre,LEFT(_xlpm.txt,_xlpm.pos-1),IF(RIGHT(_xlpm.pre,3)="123","3PL",IF(RIGHT(_xlpm.pre,2)="12","2PL",IF(RIGHT(_xlpm.pre,1)="1","1PL","3PL")))),N725,O725,P725,Q725&amp;"W",R725),_xlfn.TEXTJOIN("-",TRUE,M725,N725,O725,P725,Q725&amp;"W",R725))</f>
        <v>Joint Pack-CU-Silver-None-5W-1</v>
      </c>
      <c r="T725" s="14" t="str">
        <f>IF(COUNTIF(Cycletime[Element Desc.],ProjectsDB[[#This Row],[Element Desc.]])&gt;0,"Found","Not Found")</f>
        <v>Found</v>
      </c>
    </row>
    <row r="726" spans="2:20" x14ac:dyDescent="0.25">
      <c r="B726" s="8" t="s">
        <v>1829</v>
      </c>
      <c r="C726" s="9" t="s">
        <v>1830</v>
      </c>
      <c r="D726" s="9" t="s">
        <v>1831</v>
      </c>
      <c r="E726" s="10">
        <v>1</v>
      </c>
      <c r="F726" s="9" t="s">
        <v>1694</v>
      </c>
      <c r="G726" s="9" t="s">
        <v>52</v>
      </c>
      <c r="H726" s="11"/>
      <c r="I726" s="12">
        <v>350</v>
      </c>
      <c r="J726" s="12">
        <v>350</v>
      </c>
      <c r="K726" s="12"/>
      <c r="L726" s="12">
        <f t="array" ref="L726">IFERROR(LOOKUP(2^15,SEARCH({"40A","63A","80A","100A","125A","160A","200A","250A","400A","630A","800A","1000A","1250A","1600A","2000A","2500A","3200A","4000A","5000A","6300A"},UPPER(D726)),{40,63,80,100,125,160,200,250,400,630,800,1000,1250,1600,2000,2500,3200,4000,5000,6300}),0)</f>
        <v>2000</v>
      </c>
      <c r="M726" s="9" t="str">
        <f t="shared" si="56"/>
        <v>Elbow Edge</v>
      </c>
      <c r="N726" s="9" t="str">
        <f t="shared" si="57"/>
        <v>CU</v>
      </c>
      <c r="O726" s="13" t="str">
        <f t="shared" si="58"/>
        <v>Silver</v>
      </c>
      <c r="P726" s="9" t="str">
        <f t="shared" si="59"/>
        <v>Epoxy</v>
      </c>
      <c r="Q726" s="9" t="str">
        <f t="shared" si="60"/>
        <v>5</v>
      </c>
      <c r="R7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26" s="14" t="str">
        <f>IF(ProjectsDB[[#This Row],[Item Type]]="Straight Plug-In",_xlfn.TEXTJOIN("-",TRUE,M726&amp;"-"&amp;_xlfn.LET(_xlpm.txt,ProjectsDB[[#This Row],[Assembly]],_xlpm.pos,FIND("SP",_xlpm.txt),_xlpm.pre,LEFT(_xlpm.txt,_xlpm.pos-1),IF(RIGHT(_xlpm.pre,3)="123","3PL",IF(RIGHT(_xlpm.pre,2)="12","2PL",IF(RIGHT(_xlpm.pre,1)="1","1PL","3PL")))),N726,O726,P726,Q726&amp;"W",R726),_xlfn.TEXTJOIN("-",TRUE,M726,N726,O726,P726,Q726&amp;"W",R726))</f>
        <v>Elbow Edge-CU-Silver-Epoxy-5W-1</v>
      </c>
      <c r="T726" s="14" t="str">
        <f>IF(COUNTIF(Cycletime[Element Desc.],ProjectsDB[[#This Row],[Element Desc.]])&gt;0,"Found","Not Found")</f>
        <v>Found</v>
      </c>
    </row>
    <row r="727" spans="2:20" x14ac:dyDescent="0.25">
      <c r="B727" s="8" t="s">
        <v>1832</v>
      </c>
      <c r="C727" s="9" t="s">
        <v>1833</v>
      </c>
      <c r="D727" s="9" t="s">
        <v>1834</v>
      </c>
      <c r="E727" s="10">
        <v>1</v>
      </c>
      <c r="F727" s="9" t="s">
        <v>1694</v>
      </c>
      <c r="G727" s="9" t="s">
        <v>52</v>
      </c>
      <c r="H727" s="11"/>
      <c r="I727" s="12">
        <v>355</v>
      </c>
      <c r="J727" s="12">
        <v>355</v>
      </c>
      <c r="K727" s="12"/>
      <c r="L727" s="12">
        <f t="array" ref="L727">IFERROR(LOOKUP(2^15,SEARCH({"40A","63A","80A","100A","125A","160A","200A","250A","400A","630A","800A","1000A","1250A","1600A","2000A","2500A","3200A","4000A","5000A","6300A"},UPPER(D727)),{40,63,80,100,125,160,200,250,400,630,800,1000,1250,1600,2000,2500,3200,4000,5000,6300}),0)</f>
        <v>2000</v>
      </c>
      <c r="M727" s="9" t="str">
        <f t="shared" si="56"/>
        <v>Elbow Edge</v>
      </c>
      <c r="N727" s="9" t="str">
        <f t="shared" si="57"/>
        <v>CU</v>
      </c>
      <c r="O727" s="13" t="str">
        <f t="shared" si="58"/>
        <v>Silver</v>
      </c>
      <c r="P727" s="9" t="str">
        <f t="shared" si="59"/>
        <v>Epoxy</v>
      </c>
      <c r="Q727" s="9" t="str">
        <f t="shared" si="60"/>
        <v>5</v>
      </c>
      <c r="R7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27" s="14" t="str">
        <f>IF(ProjectsDB[[#This Row],[Item Type]]="Straight Plug-In",_xlfn.TEXTJOIN("-",TRUE,M727&amp;"-"&amp;_xlfn.LET(_xlpm.txt,ProjectsDB[[#This Row],[Assembly]],_xlpm.pos,FIND("SP",_xlpm.txt),_xlpm.pre,LEFT(_xlpm.txt,_xlpm.pos-1),IF(RIGHT(_xlpm.pre,3)="123","3PL",IF(RIGHT(_xlpm.pre,2)="12","2PL",IF(RIGHT(_xlpm.pre,1)="1","1PL","3PL")))),N727,O727,P727,Q727&amp;"W",R727),_xlfn.TEXTJOIN("-",TRUE,M727,N727,O727,P727,Q727&amp;"W",R727))</f>
        <v>Elbow Edge-CU-Silver-Epoxy-5W-1</v>
      </c>
      <c r="T727" s="14" t="str">
        <f>IF(COUNTIF(Cycletime[Element Desc.],ProjectsDB[[#This Row],[Element Desc.]])&gt;0,"Found","Not Found")</f>
        <v>Found</v>
      </c>
    </row>
    <row r="728" spans="2:20" x14ac:dyDescent="0.25">
      <c r="B728" s="8" t="s">
        <v>1835</v>
      </c>
      <c r="C728" s="9" t="s">
        <v>1836</v>
      </c>
      <c r="D728" s="9" t="s">
        <v>1837</v>
      </c>
      <c r="E728" s="10">
        <v>1</v>
      </c>
      <c r="F728" s="9" t="s">
        <v>1694</v>
      </c>
      <c r="G728" s="9" t="s">
        <v>52</v>
      </c>
      <c r="H728" s="11"/>
      <c r="I728" s="12">
        <v>2000</v>
      </c>
      <c r="J728" s="12"/>
      <c r="K728" s="12"/>
      <c r="L728" s="12">
        <f t="array" ref="L728">IFERROR(LOOKUP(2^15,SEARCH({"40A","63A","80A","100A","125A","160A","200A","250A","400A","630A","800A","1000A","1250A","1600A","2000A","2500A","3200A","4000A","5000A","6300A"},UPPER(D728)),{40,63,80,100,125,160,200,250,400,630,800,1000,1250,1600,2000,2500,3200,4000,5000,6300}),0)</f>
        <v>2000</v>
      </c>
      <c r="M728" s="9" t="str">
        <f t="shared" si="56"/>
        <v>Straight Feeder</v>
      </c>
      <c r="N728" s="9" t="str">
        <f t="shared" si="57"/>
        <v>CU</v>
      </c>
      <c r="O728" s="13" t="str">
        <f t="shared" si="58"/>
        <v>Silver</v>
      </c>
      <c r="P728" s="9" t="str">
        <f t="shared" si="59"/>
        <v>Epoxy</v>
      </c>
      <c r="Q728" s="9" t="str">
        <f t="shared" si="60"/>
        <v>5</v>
      </c>
      <c r="R7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28" s="14" t="str">
        <f>IF(ProjectsDB[[#This Row],[Item Type]]="Straight Plug-In",_xlfn.TEXTJOIN("-",TRUE,M728&amp;"-"&amp;_xlfn.LET(_xlpm.txt,ProjectsDB[[#This Row],[Assembly]],_xlpm.pos,FIND("SP",_xlpm.txt),_xlpm.pre,LEFT(_xlpm.txt,_xlpm.pos-1),IF(RIGHT(_xlpm.pre,3)="123","3PL",IF(RIGHT(_xlpm.pre,2)="12","2PL",IF(RIGHT(_xlpm.pre,1)="1","1PL","3PL")))),N728,O728,P728,Q728&amp;"W",R728),_xlfn.TEXTJOIN("-",TRUE,M728,N728,O728,P728,Q728&amp;"W",R728))</f>
        <v>Straight Feeder-CU-Silver-Epoxy-5W-1</v>
      </c>
      <c r="T728" s="14" t="str">
        <f>IF(COUNTIF(Cycletime[Element Desc.],ProjectsDB[[#This Row],[Element Desc.]])&gt;0,"Found","Not Found")</f>
        <v>Found</v>
      </c>
    </row>
    <row r="729" spans="2:20" x14ac:dyDescent="0.25">
      <c r="B729" s="8" t="s">
        <v>1838</v>
      </c>
      <c r="C729" s="9" t="s">
        <v>1802</v>
      </c>
      <c r="D729" s="9" t="s">
        <v>1803</v>
      </c>
      <c r="E729" s="10">
        <v>6</v>
      </c>
      <c r="F729" s="9" t="s">
        <v>1694</v>
      </c>
      <c r="G729" s="9" t="s">
        <v>52</v>
      </c>
      <c r="H729" s="11"/>
      <c r="I729" s="12"/>
      <c r="J729" s="12"/>
      <c r="K729" s="12"/>
      <c r="L729" s="12">
        <f t="array" ref="L729">IFERROR(LOOKUP(2^15,SEARCH({"40A","63A","80A","100A","125A","160A","200A","250A","400A","630A","800A","1000A","1250A","1600A","2000A","2500A","3200A","4000A","5000A","6300A"},UPPER(D729)),{40,63,80,100,125,160,200,250,400,630,800,1000,1250,1600,2000,2500,3200,4000,5000,6300}),0)</f>
        <v>2000</v>
      </c>
      <c r="M729" s="9" t="str">
        <f t="shared" si="56"/>
        <v>Joint Pack</v>
      </c>
      <c r="N729" s="9" t="str">
        <f t="shared" si="57"/>
        <v>CU</v>
      </c>
      <c r="O729" s="13" t="str">
        <f t="shared" si="58"/>
        <v>Silver</v>
      </c>
      <c r="P729" s="9" t="str">
        <f t="shared" si="59"/>
        <v>None</v>
      </c>
      <c r="Q729" s="9" t="str">
        <f t="shared" si="60"/>
        <v>5</v>
      </c>
      <c r="R7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29" s="14" t="str">
        <f>IF(ProjectsDB[[#This Row],[Item Type]]="Straight Plug-In",_xlfn.TEXTJOIN("-",TRUE,M729&amp;"-"&amp;_xlfn.LET(_xlpm.txt,ProjectsDB[[#This Row],[Assembly]],_xlpm.pos,FIND("SP",_xlpm.txt),_xlpm.pre,LEFT(_xlpm.txt,_xlpm.pos-1),IF(RIGHT(_xlpm.pre,3)="123","3PL",IF(RIGHT(_xlpm.pre,2)="12","2PL",IF(RIGHT(_xlpm.pre,1)="1","1PL","3PL")))),N729,O729,P729,Q729&amp;"W",R729),_xlfn.TEXTJOIN("-",TRUE,M729,N729,O729,P729,Q729&amp;"W",R729))</f>
        <v>Joint Pack-CU-Silver-None-5W-1</v>
      </c>
      <c r="T729" s="14" t="str">
        <f>IF(COUNTIF(Cycletime[Element Desc.],ProjectsDB[[#This Row],[Element Desc.]])&gt;0,"Found","Not Found")</f>
        <v>Found</v>
      </c>
    </row>
    <row r="730" spans="2:20" x14ac:dyDescent="0.25">
      <c r="B730" s="8" t="s">
        <v>1839</v>
      </c>
      <c r="C730" s="9" t="s">
        <v>1764</v>
      </c>
      <c r="D730" s="9" t="s">
        <v>1765</v>
      </c>
      <c r="E730" s="10">
        <v>2</v>
      </c>
      <c r="F730" s="9" t="s">
        <v>1694</v>
      </c>
      <c r="G730" s="9" t="s">
        <v>52</v>
      </c>
      <c r="H730" s="11"/>
      <c r="I730" s="12">
        <v>425</v>
      </c>
      <c r="J730" s="12"/>
      <c r="K730" s="12"/>
      <c r="L730" s="12">
        <f t="array" ref="L730">IFERROR(LOOKUP(2^15,SEARCH({"40A","63A","80A","100A","125A","160A","200A","250A","400A","630A","800A","1000A","1250A","1600A","2000A","2500A","3200A","4000A","5000A","6300A"},UPPER(D730)),{40,63,80,100,125,160,200,250,400,630,800,1000,1250,1600,2000,2500,3200,4000,5000,6300}),0)</f>
        <v>2000</v>
      </c>
      <c r="M730" s="9" t="str">
        <f t="shared" si="56"/>
        <v>Flange Straight</v>
      </c>
      <c r="N730" s="9" t="str">
        <f t="shared" si="57"/>
        <v>CU</v>
      </c>
      <c r="O730" s="13" t="str">
        <f t="shared" si="58"/>
        <v>Silver</v>
      </c>
      <c r="P730" s="9" t="str">
        <f t="shared" si="59"/>
        <v>Epoxy</v>
      </c>
      <c r="Q730" s="9" t="str">
        <f t="shared" si="60"/>
        <v>5</v>
      </c>
      <c r="R7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30" s="14" t="str">
        <f>IF(ProjectsDB[[#This Row],[Item Type]]="Straight Plug-In",_xlfn.TEXTJOIN("-",TRUE,M730&amp;"-"&amp;_xlfn.LET(_xlpm.txt,ProjectsDB[[#This Row],[Assembly]],_xlpm.pos,FIND("SP",_xlpm.txt),_xlpm.pre,LEFT(_xlpm.txt,_xlpm.pos-1),IF(RIGHT(_xlpm.pre,3)="123","3PL",IF(RIGHT(_xlpm.pre,2)="12","2PL",IF(RIGHT(_xlpm.pre,1)="1","1PL","3PL")))),N730,O730,P730,Q730&amp;"W",R730),_xlfn.TEXTJOIN("-",TRUE,M730,N730,O730,P730,Q730&amp;"W",R730))</f>
        <v>Flange Straight-CU-Silver-Epoxy-5W-1</v>
      </c>
      <c r="T730" s="14" t="str">
        <f>IF(COUNTIF(Cycletime[Element Desc.],ProjectsDB[[#This Row],[Element Desc.]])&gt;0,"Found","Not Found")</f>
        <v>Found</v>
      </c>
    </row>
    <row r="731" spans="2:20" x14ac:dyDescent="0.25">
      <c r="B731" s="8" t="s">
        <v>1840</v>
      </c>
      <c r="C731" s="9" t="s">
        <v>1841</v>
      </c>
      <c r="D731" s="9" t="s">
        <v>1842</v>
      </c>
      <c r="E731" s="10">
        <v>1</v>
      </c>
      <c r="F731" s="9" t="s">
        <v>1694</v>
      </c>
      <c r="G731" s="9" t="s">
        <v>52</v>
      </c>
      <c r="H731" s="11"/>
      <c r="I731" s="12">
        <v>450</v>
      </c>
      <c r="J731" s="12">
        <v>350</v>
      </c>
      <c r="K731" s="12">
        <v>900</v>
      </c>
      <c r="L731" s="12">
        <f t="array" ref="L731">IFERROR(LOOKUP(2^15,SEARCH({"40A","63A","80A","100A","125A","160A","200A","250A","400A","630A","800A","1000A","1250A","1600A","2000A","2500A","3200A","4000A","5000A","6300A"},UPPER(D731)),{40,63,80,100,125,160,200,250,400,630,800,1000,1250,1600,2000,2500,3200,4000,5000,6300}),0)</f>
        <v>2000</v>
      </c>
      <c r="M731" s="9" t="str">
        <f t="shared" si="56"/>
        <v>Offset Edge</v>
      </c>
      <c r="N731" s="9" t="str">
        <f t="shared" si="57"/>
        <v>CU</v>
      </c>
      <c r="O731" s="13" t="str">
        <f t="shared" si="58"/>
        <v>Silver</v>
      </c>
      <c r="P731" s="9" t="str">
        <f t="shared" si="59"/>
        <v>Epoxy</v>
      </c>
      <c r="Q731" s="9" t="str">
        <f t="shared" si="60"/>
        <v>5</v>
      </c>
      <c r="R7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31" s="14" t="str">
        <f>IF(ProjectsDB[[#This Row],[Item Type]]="Straight Plug-In",_xlfn.TEXTJOIN("-",TRUE,M731&amp;"-"&amp;_xlfn.LET(_xlpm.txt,ProjectsDB[[#This Row],[Assembly]],_xlpm.pos,FIND("SP",_xlpm.txt),_xlpm.pre,LEFT(_xlpm.txt,_xlpm.pos-1),IF(RIGHT(_xlpm.pre,3)="123","3PL",IF(RIGHT(_xlpm.pre,2)="12","2PL",IF(RIGHT(_xlpm.pre,1)="1","1PL","3PL")))),N731,O731,P731,Q731&amp;"W",R731),_xlfn.TEXTJOIN("-",TRUE,M731,N731,O731,P731,Q731&amp;"W",R731))</f>
        <v>Offset Edge-CU-Silver-Epoxy-5W-1</v>
      </c>
      <c r="T731" s="14" t="str">
        <f>IF(COUNTIF(Cycletime[Element Desc.],ProjectsDB[[#This Row],[Element Desc.]])&gt;0,"Found","Not Found")</f>
        <v>Found</v>
      </c>
    </row>
    <row r="732" spans="2:20" x14ac:dyDescent="0.25">
      <c r="B732" s="8" t="s">
        <v>1843</v>
      </c>
      <c r="C732" s="9" t="s">
        <v>1844</v>
      </c>
      <c r="D732" s="9" t="s">
        <v>1845</v>
      </c>
      <c r="E732" s="10">
        <v>1</v>
      </c>
      <c r="F732" s="9" t="s">
        <v>1694</v>
      </c>
      <c r="G732" s="9" t="s">
        <v>52</v>
      </c>
      <c r="H732" s="11"/>
      <c r="I732" s="12">
        <v>720</v>
      </c>
      <c r="J732" s="12">
        <v>370</v>
      </c>
      <c r="K732" s="12">
        <v>350</v>
      </c>
      <c r="L732" s="12">
        <f t="array" ref="L732">IFERROR(LOOKUP(2^15,SEARCH({"40A","63A","80A","100A","125A","160A","200A","250A","400A","630A","800A","1000A","1250A","1600A","2000A","2500A","3200A","4000A","5000A","6300A"},UPPER(D732)),{40,63,80,100,125,160,200,250,400,630,800,1000,1250,1600,2000,2500,3200,4000,5000,6300}),0)</f>
        <v>2000</v>
      </c>
      <c r="M732" s="9" t="str">
        <f t="shared" si="56"/>
        <v>Z-Unit Edge</v>
      </c>
      <c r="N732" s="9" t="str">
        <f t="shared" si="57"/>
        <v>CU</v>
      </c>
      <c r="O732" s="13" t="str">
        <f t="shared" si="58"/>
        <v>Silver</v>
      </c>
      <c r="P732" s="9" t="str">
        <f t="shared" si="59"/>
        <v>Epoxy</v>
      </c>
      <c r="Q732" s="9" t="str">
        <f t="shared" si="60"/>
        <v>5</v>
      </c>
      <c r="R7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32" s="14" t="str">
        <f>IF(ProjectsDB[[#This Row],[Item Type]]="Straight Plug-In",_xlfn.TEXTJOIN("-",TRUE,M732&amp;"-"&amp;_xlfn.LET(_xlpm.txt,ProjectsDB[[#This Row],[Assembly]],_xlpm.pos,FIND("SP",_xlpm.txt),_xlpm.pre,LEFT(_xlpm.txt,_xlpm.pos-1),IF(RIGHT(_xlpm.pre,3)="123","3PL",IF(RIGHT(_xlpm.pre,2)="12","2PL",IF(RIGHT(_xlpm.pre,1)="1","1PL","3PL")))),N732,O732,P732,Q732&amp;"W",R732),_xlfn.TEXTJOIN("-",TRUE,M732,N732,O732,P732,Q732&amp;"W",R732))</f>
        <v>Z-Unit Edge-CU-Silver-Epoxy-5W-1</v>
      </c>
      <c r="T732" s="14" t="str">
        <f>IF(COUNTIF(Cycletime[Element Desc.],ProjectsDB[[#This Row],[Element Desc.]])&gt;0,"Found","Not Found")</f>
        <v>Found</v>
      </c>
    </row>
    <row r="733" spans="2:20" x14ac:dyDescent="0.25">
      <c r="B733" s="8" t="s">
        <v>1846</v>
      </c>
      <c r="C733" s="9" t="s">
        <v>1847</v>
      </c>
      <c r="D733" s="9" t="s">
        <v>1848</v>
      </c>
      <c r="E733" s="10">
        <v>1</v>
      </c>
      <c r="F733" s="9" t="s">
        <v>1694</v>
      </c>
      <c r="G733" s="9" t="s">
        <v>52</v>
      </c>
      <c r="H733" s="11"/>
      <c r="I733" s="12">
        <v>2090</v>
      </c>
      <c r="J733" s="12"/>
      <c r="K733" s="12"/>
      <c r="L733" s="12">
        <f t="array" ref="L733">IFERROR(LOOKUP(2^15,SEARCH({"40A","63A","80A","100A","125A","160A","200A","250A","400A","630A","800A","1000A","1250A","1600A","2000A","2500A","3200A","4000A","5000A","6300A"},UPPER(D733)),{40,63,80,100,125,160,200,250,400,630,800,1000,1250,1600,2000,2500,3200,4000,5000,6300}),0)</f>
        <v>2000</v>
      </c>
      <c r="M733" s="9" t="str">
        <f t="shared" si="56"/>
        <v>Straight Feeder</v>
      </c>
      <c r="N733" s="9" t="str">
        <f t="shared" si="57"/>
        <v>CU</v>
      </c>
      <c r="O733" s="13" t="str">
        <f t="shared" si="58"/>
        <v>Silver</v>
      </c>
      <c r="P733" s="9" t="str">
        <f t="shared" si="59"/>
        <v>Epoxy</v>
      </c>
      <c r="Q733" s="9" t="str">
        <f t="shared" si="60"/>
        <v>5</v>
      </c>
      <c r="R7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33" s="14" t="str">
        <f>IF(ProjectsDB[[#This Row],[Item Type]]="Straight Plug-In",_xlfn.TEXTJOIN("-",TRUE,M733&amp;"-"&amp;_xlfn.LET(_xlpm.txt,ProjectsDB[[#This Row],[Assembly]],_xlpm.pos,FIND("SP",_xlpm.txt),_xlpm.pre,LEFT(_xlpm.txt,_xlpm.pos-1),IF(RIGHT(_xlpm.pre,3)="123","3PL",IF(RIGHT(_xlpm.pre,2)="12","2PL",IF(RIGHT(_xlpm.pre,1)="1","1PL","3PL")))),N733,O733,P733,Q733&amp;"W",R733),_xlfn.TEXTJOIN("-",TRUE,M733,N733,O733,P733,Q733&amp;"W",R733))</f>
        <v>Straight Feeder-CU-Silver-Epoxy-5W-1</v>
      </c>
      <c r="T733" s="14" t="str">
        <f>IF(COUNTIF(Cycletime[Element Desc.],ProjectsDB[[#This Row],[Element Desc.]])&gt;0,"Found","Not Found")</f>
        <v>Found</v>
      </c>
    </row>
    <row r="734" spans="2:20" x14ac:dyDescent="0.25">
      <c r="B734" s="8" t="s">
        <v>1849</v>
      </c>
      <c r="C734" s="9" t="s">
        <v>1802</v>
      </c>
      <c r="D734" s="9" t="s">
        <v>1803</v>
      </c>
      <c r="E734" s="10">
        <v>11</v>
      </c>
      <c r="F734" s="9" t="s">
        <v>1694</v>
      </c>
      <c r="G734" s="9" t="s">
        <v>52</v>
      </c>
      <c r="H734" s="11"/>
      <c r="I734" s="12"/>
      <c r="J734" s="12"/>
      <c r="K734" s="12"/>
      <c r="L734" s="12">
        <f t="array" ref="L734">IFERROR(LOOKUP(2^15,SEARCH({"40A","63A","80A","100A","125A","160A","200A","250A","400A","630A","800A","1000A","1250A","1600A","2000A","2500A","3200A","4000A","5000A","6300A"},UPPER(D734)),{40,63,80,100,125,160,200,250,400,630,800,1000,1250,1600,2000,2500,3200,4000,5000,6300}),0)</f>
        <v>2000</v>
      </c>
      <c r="M734" s="9" t="str">
        <f t="shared" si="56"/>
        <v>Joint Pack</v>
      </c>
      <c r="N734" s="9" t="str">
        <f t="shared" si="57"/>
        <v>CU</v>
      </c>
      <c r="O734" s="13" t="str">
        <f t="shared" si="58"/>
        <v>Silver</v>
      </c>
      <c r="P734" s="9" t="str">
        <f t="shared" si="59"/>
        <v>None</v>
      </c>
      <c r="Q734" s="9" t="str">
        <f t="shared" si="60"/>
        <v>5</v>
      </c>
      <c r="R7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34" s="14" t="str">
        <f>IF(ProjectsDB[[#This Row],[Item Type]]="Straight Plug-In",_xlfn.TEXTJOIN("-",TRUE,M734&amp;"-"&amp;_xlfn.LET(_xlpm.txt,ProjectsDB[[#This Row],[Assembly]],_xlpm.pos,FIND("SP",_xlpm.txt),_xlpm.pre,LEFT(_xlpm.txt,_xlpm.pos-1),IF(RIGHT(_xlpm.pre,3)="123","3PL",IF(RIGHT(_xlpm.pre,2)="12","2PL",IF(RIGHT(_xlpm.pre,1)="1","1PL","3PL")))),N734,O734,P734,Q734&amp;"W",R734),_xlfn.TEXTJOIN("-",TRUE,M734,N734,O734,P734,Q734&amp;"W",R734))</f>
        <v>Joint Pack-CU-Silver-None-5W-1</v>
      </c>
      <c r="T734" s="14" t="str">
        <f>IF(COUNTIF(Cycletime[Element Desc.],ProjectsDB[[#This Row],[Element Desc.]])&gt;0,"Found","Not Found")</f>
        <v>Found</v>
      </c>
    </row>
    <row r="735" spans="2:20" x14ac:dyDescent="0.25">
      <c r="B735" s="8" t="s">
        <v>1850</v>
      </c>
      <c r="C735" s="9" t="s">
        <v>1764</v>
      </c>
      <c r="D735" s="9" t="s">
        <v>1765</v>
      </c>
      <c r="E735" s="10">
        <v>2</v>
      </c>
      <c r="F735" s="9" t="s">
        <v>1694</v>
      </c>
      <c r="G735" s="9" t="s">
        <v>52</v>
      </c>
      <c r="H735" s="11"/>
      <c r="I735" s="12">
        <v>425</v>
      </c>
      <c r="J735" s="12"/>
      <c r="K735" s="12"/>
      <c r="L735" s="12">
        <f t="array" ref="L735">IFERROR(LOOKUP(2^15,SEARCH({"40A","63A","80A","100A","125A","160A","200A","250A","400A","630A","800A","1000A","1250A","1600A","2000A","2500A","3200A","4000A","5000A","6300A"},UPPER(D735)),{40,63,80,100,125,160,200,250,400,630,800,1000,1250,1600,2000,2500,3200,4000,5000,6300}),0)</f>
        <v>2000</v>
      </c>
      <c r="M735" s="9" t="str">
        <f t="shared" si="56"/>
        <v>Flange Straight</v>
      </c>
      <c r="N735" s="9" t="str">
        <f t="shared" si="57"/>
        <v>CU</v>
      </c>
      <c r="O735" s="13" t="str">
        <f t="shared" si="58"/>
        <v>Silver</v>
      </c>
      <c r="P735" s="9" t="str">
        <f t="shared" si="59"/>
        <v>Epoxy</v>
      </c>
      <c r="Q735" s="9" t="str">
        <f t="shared" si="60"/>
        <v>5</v>
      </c>
      <c r="R7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35" s="14" t="str">
        <f>IF(ProjectsDB[[#This Row],[Item Type]]="Straight Plug-In",_xlfn.TEXTJOIN("-",TRUE,M735&amp;"-"&amp;_xlfn.LET(_xlpm.txt,ProjectsDB[[#This Row],[Assembly]],_xlpm.pos,FIND("SP",_xlpm.txt),_xlpm.pre,LEFT(_xlpm.txt,_xlpm.pos-1),IF(RIGHT(_xlpm.pre,3)="123","3PL",IF(RIGHT(_xlpm.pre,2)="12","2PL",IF(RIGHT(_xlpm.pre,1)="1","1PL","3PL")))),N735,O735,P735,Q735&amp;"W",R735),_xlfn.TEXTJOIN("-",TRUE,M735,N735,O735,P735,Q735&amp;"W",R735))</f>
        <v>Flange Straight-CU-Silver-Epoxy-5W-1</v>
      </c>
      <c r="T735" s="14" t="str">
        <f>IF(COUNTIF(Cycletime[Element Desc.],ProjectsDB[[#This Row],[Element Desc.]])&gt;0,"Found","Not Found")</f>
        <v>Found</v>
      </c>
    </row>
    <row r="736" spans="2:20" x14ac:dyDescent="0.25">
      <c r="B736" s="8" t="s">
        <v>1851</v>
      </c>
      <c r="C736" s="9" t="s">
        <v>1852</v>
      </c>
      <c r="D736" s="9" t="s">
        <v>1853</v>
      </c>
      <c r="E736" s="10">
        <v>1</v>
      </c>
      <c r="F736" s="9" t="s">
        <v>1694</v>
      </c>
      <c r="G736" s="9" t="s">
        <v>52</v>
      </c>
      <c r="H736" s="11"/>
      <c r="I736" s="12">
        <v>350</v>
      </c>
      <c r="J736" s="12">
        <v>350</v>
      </c>
      <c r="K736" s="12"/>
      <c r="L736" s="12">
        <f t="array" ref="L736">IFERROR(LOOKUP(2^15,SEARCH({"40A","63A","80A","100A","125A","160A","200A","250A","400A","630A","800A","1000A","1250A","1600A","2000A","2500A","3200A","4000A","5000A","6300A"},UPPER(D736)),{40,63,80,100,125,160,200,250,400,630,800,1000,1250,1600,2000,2500,3200,4000,5000,6300}),0)</f>
        <v>2000</v>
      </c>
      <c r="M736" s="9" t="str">
        <f t="shared" si="56"/>
        <v>Elbow Edge</v>
      </c>
      <c r="N736" s="9" t="str">
        <f t="shared" si="57"/>
        <v>CU</v>
      </c>
      <c r="O736" s="13" t="str">
        <f t="shared" si="58"/>
        <v>Silver</v>
      </c>
      <c r="P736" s="9" t="str">
        <f t="shared" si="59"/>
        <v>Epoxy</v>
      </c>
      <c r="Q736" s="9" t="str">
        <f t="shared" si="60"/>
        <v>5</v>
      </c>
      <c r="R7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36" s="14" t="str">
        <f>IF(ProjectsDB[[#This Row],[Item Type]]="Straight Plug-In",_xlfn.TEXTJOIN("-",TRUE,M736&amp;"-"&amp;_xlfn.LET(_xlpm.txt,ProjectsDB[[#This Row],[Assembly]],_xlpm.pos,FIND("SP",_xlpm.txt),_xlpm.pre,LEFT(_xlpm.txt,_xlpm.pos-1),IF(RIGHT(_xlpm.pre,3)="123","3PL",IF(RIGHT(_xlpm.pre,2)="12","2PL",IF(RIGHT(_xlpm.pre,1)="1","1PL","3PL")))),N736,O736,P736,Q736&amp;"W",R736),_xlfn.TEXTJOIN("-",TRUE,M736,N736,O736,P736,Q736&amp;"W",R736))</f>
        <v>Elbow Edge-CU-Silver-Epoxy-5W-1</v>
      </c>
      <c r="T736" s="14" t="str">
        <f>IF(COUNTIF(Cycletime[Element Desc.],ProjectsDB[[#This Row],[Element Desc.]])&gt;0,"Found","Not Found")</f>
        <v>Found</v>
      </c>
    </row>
    <row r="737" spans="2:20" x14ac:dyDescent="0.25">
      <c r="B737" s="8" t="s">
        <v>1854</v>
      </c>
      <c r="C737" s="9" t="s">
        <v>1855</v>
      </c>
      <c r="D737" s="9" t="s">
        <v>1856</v>
      </c>
      <c r="E737" s="10">
        <v>1</v>
      </c>
      <c r="F737" s="9" t="s">
        <v>1694</v>
      </c>
      <c r="G737" s="9" t="s">
        <v>52</v>
      </c>
      <c r="H737" s="11"/>
      <c r="I737" s="12">
        <v>1510</v>
      </c>
      <c r="J737" s="12"/>
      <c r="K737" s="12"/>
      <c r="L737" s="12">
        <f t="array" ref="L737">IFERROR(LOOKUP(2^15,SEARCH({"40A","63A","80A","100A","125A","160A","200A","250A","400A","630A","800A","1000A","1250A","1600A","2000A","2500A","3200A","4000A","5000A","6300A"},UPPER(D737)),{40,63,80,100,125,160,200,250,400,630,800,1000,1250,1600,2000,2500,3200,4000,5000,6300}),0)</f>
        <v>2000</v>
      </c>
      <c r="M737" s="9" t="str">
        <f t="shared" si="56"/>
        <v>Straight Feeder</v>
      </c>
      <c r="N737" s="9" t="str">
        <f t="shared" si="57"/>
        <v>CU</v>
      </c>
      <c r="O737" s="13" t="str">
        <f t="shared" si="58"/>
        <v>Silver</v>
      </c>
      <c r="P737" s="9" t="str">
        <f t="shared" si="59"/>
        <v>Epoxy</v>
      </c>
      <c r="Q737" s="9" t="str">
        <f t="shared" si="60"/>
        <v>5</v>
      </c>
      <c r="R7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37" s="14" t="str">
        <f>IF(ProjectsDB[[#This Row],[Item Type]]="Straight Plug-In",_xlfn.TEXTJOIN("-",TRUE,M737&amp;"-"&amp;_xlfn.LET(_xlpm.txt,ProjectsDB[[#This Row],[Assembly]],_xlpm.pos,FIND("SP",_xlpm.txt),_xlpm.pre,LEFT(_xlpm.txt,_xlpm.pos-1),IF(RIGHT(_xlpm.pre,3)="123","3PL",IF(RIGHT(_xlpm.pre,2)="12","2PL",IF(RIGHT(_xlpm.pre,1)="1","1PL","3PL")))),N737,O737,P737,Q737&amp;"W",R737),_xlfn.TEXTJOIN("-",TRUE,M737,N737,O737,P737,Q737&amp;"W",R737))</f>
        <v>Straight Feeder-CU-Silver-Epoxy-5W-1</v>
      </c>
      <c r="T737" s="14" t="str">
        <f>IF(COUNTIF(Cycletime[Element Desc.],ProjectsDB[[#This Row],[Element Desc.]])&gt;0,"Found","Not Found")</f>
        <v>Found</v>
      </c>
    </row>
    <row r="738" spans="2:20" x14ac:dyDescent="0.25">
      <c r="B738" s="8" t="s">
        <v>1857</v>
      </c>
      <c r="C738" s="9" t="s">
        <v>1798</v>
      </c>
      <c r="D738" s="9" t="s">
        <v>1799</v>
      </c>
      <c r="E738" s="10">
        <v>3</v>
      </c>
      <c r="F738" s="9" t="s">
        <v>1694</v>
      </c>
      <c r="G738" s="9" t="s">
        <v>52</v>
      </c>
      <c r="H738" s="11"/>
      <c r="I738" s="12">
        <v>3000</v>
      </c>
      <c r="J738" s="12"/>
      <c r="K738" s="12"/>
      <c r="L738" s="12">
        <f t="array" ref="L738">IFERROR(LOOKUP(2^15,SEARCH({"40A","63A","80A","100A","125A","160A","200A","250A","400A","630A","800A","1000A","1250A","1600A","2000A","2500A","3200A","4000A","5000A","6300A"},UPPER(D738)),{40,63,80,100,125,160,200,250,400,630,800,1000,1250,1600,2000,2500,3200,4000,5000,6300}),0)</f>
        <v>2000</v>
      </c>
      <c r="M738" s="9" t="str">
        <f t="shared" si="56"/>
        <v>Straight Feeder</v>
      </c>
      <c r="N738" s="9" t="str">
        <f t="shared" si="57"/>
        <v>CU</v>
      </c>
      <c r="O738" s="13" t="str">
        <f t="shared" si="58"/>
        <v>Silver</v>
      </c>
      <c r="P738" s="9" t="str">
        <f t="shared" si="59"/>
        <v>Epoxy</v>
      </c>
      <c r="Q738" s="9" t="str">
        <f t="shared" si="60"/>
        <v>5</v>
      </c>
      <c r="R7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38" s="14" t="str">
        <f>IF(ProjectsDB[[#This Row],[Item Type]]="Straight Plug-In",_xlfn.TEXTJOIN("-",TRUE,M738&amp;"-"&amp;_xlfn.LET(_xlpm.txt,ProjectsDB[[#This Row],[Assembly]],_xlpm.pos,FIND("SP",_xlpm.txt),_xlpm.pre,LEFT(_xlpm.txt,_xlpm.pos-1),IF(RIGHT(_xlpm.pre,3)="123","3PL",IF(RIGHT(_xlpm.pre,2)="12","2PL",IF(RIGHT(_xlpm.pre,1)="1","1PL","3PL")))),N738,O738,P738,Q738&amp;"W",R738),_xlfn.TEXTJOIN("-",TRUE,M738,N738,O738,P738,Q738&amp;"W",R738))</f>
        <v>Straight Feeder-CU-Silver-Epoxy-5W-1</v>
      </c>
      <c r="T738" s="14" t="str">
        <f>IF(COUNTIF(Cycletime[Element Desc.],ProjectsDB[[#This Row],[Element Desc.]])&gt;0,"Found","Not Found")</f>
        <v>Found</v>
      </c>
    </row>
    <row r="739" spans="2:20" x14ac:dyDescent="0.25">
      <c r="B739" s="8" t="s">
        <v>1858</v>
      </c>
      <c r="C739" s="9" t="s">
        <v>1859</v>
      </c>
      <c r="D739" s="9" t="s">
        <v>1860</v>
      </c>
      <c r="E739" s="10">
        <v>1</v>
      </c>
      <c r="F739" s="9" t="s">
        <v>1694</v>
      </c>
      <c r="G739" s="9" t="s">
        <v>52</v>
      </c>
      <c r="H739" s="11"/>
      <c r="I739" s="12">
        <v>865</v>
      </c>
      <c r="J739" s="12"/>
      <c r="K739" s="12"/>
      <c r="L739" s="12">
        <f t="array" ref="L739">IFERROR(LOOKUP(2^15,SEARCH({"40A","63A","80A","100A","125A","160A","200A","250A","400A","630A","800A","1000A","1250A","1600A","2000A","2500A","3200A","4000A","5000A","6300A"},UPPER(D739)),{40,63,80,100,125,160,200,250,400,630,800,1000,1250,1600,2000,2500,3200,4000,5000,6300}),0)</f>
        <v>2000</v>
      </c>
      <c r="M739" s="9" t="str">
        <f t="shared" si="56"/>
        <v>Straight Feeder</v>
      </c>
      <c r="N739" s="9" t="str">
        <f t="shared" si="57"/>
        <v>CU</v>
      </c>
      <c r="O739" s="13" t="str">
        <f t="shared" si="58"/>
        <v>Silver</v>
      </c>
      <c r="P739" s="9" t="str">
        <f t="shared" si="59"/>
        <v>Epoxy</v>
      </c>
      <c r="Q739" s="9" t="str">
        <f t="shared" si="60"/>
        <v>5</v>
      </c>
      <c r="R7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39" s="14" t="str">
        <f>IF(ProjectsDB[[#This Row],[Item Type]]="Straight Plug-In",_xlfn.TEXTJOIN("-",TRUE,M739&amp;"-"&amp;_xlfn.LET(_xlpm.txt,ProjectsDB[[#This Row],[Assembly]],_xlpm.pos,FIND("SP",_xlpm.txt),_xlpm.pre,LEFT(_xlpm.txt,_xlpm.pos-1),IF(RIGHT(_xlpm.pre,3)="123","3PL",IF(RIGHT(_xlpm.pre,2)="12","2PL",IF(RIGHT(_xlpm.pre,1)="1","1PL","3PL")))),N739,O739,P739,Q739&amp;"W",R739),_xlfn.TEXTJOIN("-",TRUE,M739,N739,O739,P739,Q739&amp;"W",R739))</f>
        <v>Straight Feeder-CU-Silver-Epoxy-5W-1</v>
      </c>
      <c r="T739" s="14" t="str">
        <f>IF(COUNTIF(Cycletime[Element Desc.],ProjectsDB[[#This Row],[Element Desc.]])&gt;0,"Found","Not Found")</f>
        <v>Found</v>
      </c>
    </row>
    <row r="740" spans="2:20" x14ac:dyDescent="0.25">
      <c r="B740" s="8" t="s">
        <v>1861</v>
      </c>
      <c r="C740" s="9" t="s">
        <v>1862</v>
      </c>
      <c r="D740" s="9" t="s">
        <v>1863</v>
      </c>
      <c r="E740" s="10">
        <v>1</v>
      </c>
      <c r="F740" s="9" t="s">
        <v>1694</v>
      </c>
      <c r="G740" s="9" t="s">
        <v>52</v>
      </c>
      <c r="H740" s="11"/>
      <c r="I740" s="12">
        <v>550</v>
      </c>
      <c r="J740" s="12">
        <v>370</v>
      </c>
      <c r="K740" s="12">
        <v>550</v>
      </c>
      <c r="L740" s="12">
        <f t="array" ref="L740">IFERROR(LOOKUP(2^15,SEARCH({"40A","63A","80A","100A","125A","160A","200A","250A","400A","630A","800A","1000A","1250A","1600A","2000A","2500A","3200A","4000A","5000A","6300A"},UPPER(D740)),{40,63,80,100,125,160,200,250,400,630,800,1000,1250,1600,2000,2500,3200,4000,5000,6300}),0)</f>
        <v>2000</v>
      </c>
      <c r="M740" s="9" t="str">
        <f t="shared" si="56"/>
        <v>Z-Unit Edge</v>
      </c>
      <c r="N740" s="9" t="str">
        <f t="shared" si="57"/>
        <v>CU</v>
      </c>
      <c r="O740" s="13" t="str">
        <f t="shared" si="58"/>
        <v>Silver</v>
      </c>
      <c r="P740" s="9" t="str">
        <f t="shared" si="59"/>
        <v>Epoxy</v>
      </c>
      <c r="Q740" s="9" t="str">
        <f t="shared" si="60"/>
        <v>5</v>
      </c>
      <c r="R7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40" s="14" t="str">
        <f>IF(ProjectsDB[[#This Row],[Item Type]]="Straight Plug-In",_xlfn.TEXTJOIN("-",TRUE,M740&amp;"-"&amp;_xlfn.LET(_xlpm.txt,ProjectsDB[[#This Row],[Assembly]],_xlpm.pos,FIND("SP",_xlpm.txt),_xlpm.pre,LEFT(_xlpm.txt,_xlpm.pos-1),IF(RIGHT(_xlpm.pre,3)="123","3PL",IF(RIGHT(_xlpm.pre,2)="12","2PL",IF(RIGHT(_xlpm.pre,1)="1","1PL","3PL")))),N740,O740,P740,Q740&amp;"W",R740),_xlfn.TEXTJOIN("-",TRUE,M740,N740,O740,P740,Q740&amp;"W",R740))</f>
        <v>Z-Unit Edge-CU-Silver-Epoxy-5W-1</v>
      </c>
      <c r="T740" s="14" t="str">
        <f>IF(COUNTIF(Cycletime[Element Desc.],ProjectsDB[[#This Row],[Element Desc.]])&gt;0,"Found","Not Found")</f>
        <v>Found</v>
      </c>
    </row>
    <row r="741" spans="2:20" x14ac:dyDescent="0.25">
      <c r="B741" s="8" t="s">
        <v>1864</v>
      </c>
      <c r="C741" s="9" t="s">
        <v>1764</v>
      </c>
      <c r="D741" s="9" t="s">
        <v>1765</v>
      </c>
      <c r="E741" s="10">
        <v>2</v>
      </c>
      <c r="F741" s="9" t="s">
        <v>1694</v>
      </c>
      <c r="G741" s="9" t="s">
        <v>52</v>
      </c>
      <c r="H741" s="11"/>
      <c r="I741" s="12">
        <v>425</v>
      </c>
      <c r="J741" s="12"/>
      <c r="K741" s="12"/>
      <c r="L741" s="12">
        <f t="array" ref="L741">IFERROR(LOOKUP(2^15,SEARCH({"40A","63A","80A","100A","125A","160A","200A","250A","400A","630A","800A","1000A","1250A","1600A","2000A","2500A","3200A","4000A","5000A","6300A"},UPPER(D741)),{40,63,80,100,125,160,200,250,400,630,800,1000,1250,1600,2000,2500,3200,4000,5000,6300}),0)</f>
        <v>2000</v>
      </c>
      <c r="M741" s="9" t="str">
        <f t="shared" si="56"/>
        <v>Flange Straight</v>
      </c>
      <c r="N741" s="9" t="str">
        <f t="shared" si="57"/>
        <v>CU</v>
      </c>
      <c r="O741" s="13" t="str">
        <f t="shared" si="58"/>
        <v>Silver</v>
      </c>
      <c r="P741" s="9" t="str">
        <f t="shared" si="59"/>
        <v>Epoxy</v>
      </c>
      <c r="Q741" s="9" t="str">
        <f t="shared" si="60"/>
        <v>5</v>
      </c>
      <c r="R7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41" s="14" t="str">
        <f>IF(ProjectsDB[[#This Row],[Item Type]]="Straight Plug-In",_xlfn.TEXTJOIN("-",TRUE,M741&amp;"-"&amp;_xlfn.LET(_xlpm.txt,ProjectsDB[[#This Row],[Assembly]],_xlpm.pos,FIND("SP",_xlpm.txt),_xlpm.pre,LEFT(_xlpm.txt,_xlpm.pos-1),IF(RIGHT(_xlpm.pre,3)="123","3PL",IF(RIGHT(_xlpm.pre,2)="12","2PL",IF(RIGHT(_xlpm.pre,1)="1","1PL","3PL")))),N741,O741,P741,Q741&amp;"W",R741),_xlfn.TEXTJOIN("-",TRUE,M741,N741,O741,P741,Q741&amp;"W",R741))</f>
        <v>Flange Straight-CU-Silver-Epoxy-5W-1</v>
      </c>
      <c r="T741" s="14" t="str">
        <f>IF(COUNTIF(Cycletime[Element Desc.],ProjectsDB[[#This Row],[Element Desc.]])&gt;0,"Found","Not Found")</f>
        <v>Found</v>
      </c>
    </row>
    <row r="742" spans="2:20" x14ac:dyDescent="0.25">
      <c r="B742" s="8" t="s">
        <v>1865</v>
      </c>
      <c r="C742" s="9" t="s">
        <v>1830</v>
      </c>
      <c r="D742" s="9" t="s">
        <v>1831</v>
      </c>
      <c r="E742" s="10">
        <v>1</v>
      </c>
      <c r="F742" s="9" t="s">
        <v>1694</v>
      </c>
      <c r="G742" s="9" t="s">
        <v>52</v>
      </c>
      <c r="H742" s="11"/>
      <c r="I742" s="12">
        <v>350</v>
      </c>
      <c r="J742" s="12">
        <v>350</v>
      </c>
      <c r="K742" s="12"/>
      <c r="L742" s="12">
        <f t="array" ref="L742">IFERROR(LOOKUP(2^15,SEARCH({"40A","63A","80A","100A","125A","160A","200A","250A","400A","630A","800A","1000A","1250A","1600A","2000A","2500A","3200A","4000A","5000A","6300A"},UPPER(D742)),{40,63,80,100,125,160,200,250,400,630,800,1000,1250,1600,2000,2500,3200,4000,5000,6300}),0)</f>
        <v>2000</v>
      </c>
      <c r="M742" s="9" t="str">
        <f t="shared" si="56"/>
        <v>Elbow Edge</v>
      </c>
      <c r="N742" s="9" t="str">
        <f t="shared" si="57"/>
        <v>CU</v>
      </c>
      <c r="O742" s="13" t="str">
        <f t="shared" si="58"/>
        <v>Silver</v>
      </c>
      <c r="P742" s="9" t="str">
        <f t="shared" si="59"/>
        <v>Epoxy</v>
      </c>
      <c r="Q742" s="9" t="str">
        <f t="shared" si="60"/>
        <v>5</v>
      </c>
      <c r="R7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42" s="14" t="str">
        <f>IF(ProjectsDB[[#This Row],[Item Type]]="Straight Plug-In",_xlfn.TEXTJOIN("-",TRUE,M742&amp;"-"&amp;_xlfn.LET(_xlpm.txt,ProjectsDB[[#This Row],[Assembly]],_xlpm.pos,FIND("SP",_xlpm.txt),_xlpm.pre,LEFT(_xlpm.txt,_xlpm.pos-1),IF(RIGHT(_xlpm.pre,3)="123","3PL",IF(RIGHT(_xlpm.pre,2)="12","2PL",IF(RIGHT(_xlpm.pre,1)="1","1PL","3PL")))),N742,O742,P742,Q742&amp;"W",R742),_xlfn.TEXTJOIN("-",TRUE,M742,N742,O742,P742,Q742&amp;"W",R742))</f>
        <v>Elbow Edge-CU-Silver-Epoxy-5W-1</v>
      </c>
      <c r="T742" s="14" t="str">
        <f>IF(COUNTIF(Cycletime[Element Desc.],ProjectsDB[[#This Row],[Element Desc.]])&gt;0,"Found","Not Found")</f>
        <v>Found</v>
      </c>
    </row>
    <row r="743" spans="2:20" x14ac:dyDescent="0.25">
      <c r="B743" s="8" t="s">
        <v>1866</v>
      </c>
      <c r="C743" s="9" t="s">
        <v>1867</v>
      </c>
      <c r="D743" s="9" t="s">
        <v>1868</v>
      </c>
      <c r="E743" s="10">
        <v>1</v>
      </c>
      <c r="F743" s="9" t="s">
        <v>1694</v>
      </c>
      <c r="G743" s="9" t="s">
        <v>52</v>
      </c>
      <c r="H743" s="11"/>
      <c r="I743" s="12">
        <v>500</v>
      </c>
      <c r="J743" s="12">
        <v>540</v>
      </c>
      <c r="K743" s="12">
        <v>500</v>
      </c>
      <c r="L743" s="12">
        <f t="array" ref="L743">IFERROR(LOOKUP(2^15,SEARCH({"40A","63A","80A","100A","125A","160A","200A","250A","400A","630A","800A","1000A","1250A","1600A","2000A","2500A","3200A","4000A","5000A","6300A"},UPPER(D743)),{40,63,80,100,125,160,200,250,400,630,800,1000,1250,1600,2000,2500,3200,4000,5000,6300}),0)</f>
        <v>2000</v>
      </c>
      <c r="M743" s="9" t="str">
        <f t="shared" si="56"/>
        <v>Offset Edge</v>
      </c>
      <c r="N743" s="9" t="str">
        <f t="shared" si="57"/>
        <v>CU</v>
      </c>
      <c r="O743" s="13" t="str">
        <f t="shared" si="58"/>
        <v>Silver</v>
      </c>
      <c r="P743" s="9" t="str">
        <f t="shared" si="59"/>
        <v>Epoxy</v>
      </c>
      <c r="Q743" s="9" t="str">
        <f t="shared" si="60"/>
        <v>5</v>
      </c>
      <c r="R7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43" s="14" t="str">
        <f>IF(ProjectsDB[[#This Row],[Item Type]]="Straight Plug-In",_xlfn.TEXTJOIN("-",TRUE,M743&amp;"-"&amp;_xlfn.LET(_xlpm.txt,ProjectsDB[[#This Row],[Assembly]],_xlpm.pos,FIND("SP",_xlpm.txt),_xlpm.pre,LEFT(_xlpm.txt,_xlpm.pos-1),IF(RIGHT(_xlpm.pre,3)="123","3PL",IF(RIGHT(_xlpm.pre,2)="12","2PL",IF(RIGHT(_xlpm.pre,1)="1","1PL","3PL")))),N743,O743,P743,Q743&amp;"W",R743),_xlfn.TEXTJOIN("-",TRUE,M743,N743,O743,P743,Q743&amp;"W",R743))</f>
        <v>Offset Edge-CU-Silver-Epoxy-5W-1</v>
      </c>
      <c r="T743" s="14" t="str">
        <f>IF(COUNTIF(Cycletime[Element Desc.],ProjectsDB[[#This Row],[Element Desc.]])&gt;0,"Found","Not Found")</f>
        <v>Found</v>
      </c>
    </row>
    <row r="744" spans="2:20" x14ac:dyDescent="0.25">
      <c r="B744" s="8" t="s">
        <v>1869</v>
      </c>
      <c r="C744" s="9" t="s">
        <v>1798</v>
      </c>
      <c r="D744" s="9" t="s">
        <v>1799</v>
      </c>
      <c r="E744" s="10">
        <v>1</v>
      </c>
      <c r="F744" s="9" t="s">
        <v>1694</v>
      </c>
      <c r="G744" s="9" t="s">
        <v>52</v>
      </c>
      <c r="H744" s="11"/>
      <c r="I744" s="12">
        <v>3000</v>
      </c>
      <c r="J744" s="12"/>
      <c r="K744" s="12"/>
      <c r="L744" s="12">
        <f t="array" ref="L744">IFERROR(LOOKUP(2^15,SEARCH({"40A","63A","80A","100A","125A","160A","200A","250A","400A","630A","800A","1000A","1250A","1600A","2000A","2500A","3200A","4000A","5000A","6300A"},UPPER(D744)),{40,63,80,100,125,160,200,250,400,630,800,1000,1250,1600,2000,2500,3200,4000,5000,6300}),0)</f>
        <v>2000</v>
      </c>
      <c r="M744" s="9" t="str">
        <f t="shared" si="56"/>
        <v>Straight Feeder</v>
      </c>
      <c r="N744" s="9" t="str">
        <f t="shared" si="57"/>
        <v>CU</v>
      </c>
      <c r="O744" s="13" t="str">
        <f t="shared" si="58"/>
        <v>Silver</v>
      </c>
      <c r="P744" s="9" t="str">
        <f t="shared" si="59"/>
        <v>Epoxy</v>
      </c>
      <c r="Q744" s="9" t="str">
        <f t="shared" si="60"/>
        <v>5</v>
      </c>
      <c r="R7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44" s="14" t="str">
        <f>IF(ProjectsDB[[#This Row],[Item Type]]="Straight Plug-In",_xlfn.TEXTJOIN("-",TRUE,M744&amp;"-"&amp;_xlfn.LET(_xlpm.txt,ProjectsDB[[#This Row],[Assembly]],_xlpm.pos,FIND("SP",_xlpm.txt),_xlpm.pre,LEFT(_xlpm.txt,_xlpm.pos-1),IF(RIGHT(_xlpm.pre,3)="123","3PL",IF(RIGHT(_xlpm.pre,2)="12","2PL",IF(RIGHT(_xlpm.pre,1)="1","1PL","3PL")))),N744,O744,P744,Q744&amp;"W",R744),_xlfn.TEXTJOIN("-",TRUE,M744,N744,O744,P744,Q744&amp;"W",R744))</f>
        <v>Straight Feeder-CU-Silver-Epoxy-5W-1</v>
      </c>
      <c r="T744" s="14" t="str">
        <f>IF(COUNTIF(Cycletime[Element Desc.],ProjectsDB[[#This Row],[Element Desc.]])&gt;0,"Found","Not Found")</f>
        <v>Found</v>
      </c>
    </row>
    <row r="745" spans="2:20" x14ac:dyDescent="0.25">
      <c r="B745" s="8" t="s">
        <v>1870</v>
      </c>
      <c r="C745" s="9" t="s">
        <v>1852</v>
      </c>
      <c r="D745" s="9" t="s">
        <v>1853</v>
      </c>
      <c r="E745" s="10">
        <v>1</v>
      </c>
      <c r="F745" s="9" t="s">
        <v>1694</v>
      </c>
      <c r="G745" s="9" t="s">
        <v>52</v>
      </c>
      <c r="H745" s="11"/>
      <c r="I745" s="12">
        <v>350</v>
      </c>
      <c r="J745" s="12">
        <v>350</v>
      </c>
      <c r="K745" s="12"/>
      <c r="L745" s="12">
        <f t="array" ref="L745">IFERROR(LOOKUP(2^15,SEARCH({"40A","63A","80A","100A","125A","160A","200A","250A","400A","630A","800A","1000A","1250A","1600A","2000A","2500A","3200A","4000A","5000A","6300A"},UPPER(D745)),{40,63,80,100,125,160,200,250,400,630,800,1000,1250,1600,2000,2500,3200,4000,5000,6300}),0)</f>
        <v>2000</v>
      </c>
      <c r="M745" s="9" t="str">
        <f t="shared" si="56"/>
        <v>Elbow Edge</v>
      </c>
      <c r="N745" s="9" t="str">
        <f t="shared" si="57"/>
        <v>CU</v>
      </c>
      <c r="O745" s="13" t="str">
        <f t="shared" si="58"/>
        <v>Silver</v>
      </c>
      <c r="P745" s="9" t="str">
        <f t="shared" si="59"/>
        <v>Epoxy</v>
      </c>
      <c r="Q745" s="9" t="str">
        <f t="shared" si="60"/>
        <v>5</v>
      </c>
      <c r="R7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45" s="14" t="str">
        <f>IF(ProjectsDB[[#This Row],[Item Type]]="Straight Plug-In",_xlfn.TEXTJOIN("-",TRUE,M745&amp;"-"&amp;_xlfn.LET(_xlpm.txt,ProjectsDB[[#This Row],[Assembly]],_xlpm.pos,FIND("SP",_xlpm.txt),_xlpm.pre,LEFT(_xlpm.txt,_xlpm.pos-1),IF(RIGHT(_xlpm.pre,3)="123","3PL",IF(RIGHT(_xlpm.pre,2)="12","2PL",IF(RIGHT(_xlpm.pre,1)="1","1PL","3PL")))),N745,O745,P745,Q745&amp;"W",R745),_xlfn.TEXTJOIN("-",TRUE,M745,N745,O745,P745,Q745&amp;"W",R745))</f>
        <v>Elbow Edge-CU-Silver-Epoxy-5W-1</v>
      </c>
      <c r="T745" s="14" t="str">
        <f>IF(COUNTIF(Cycletime[Element Desc.],ProjectsDB[[#This Row],[Element Desc.]])&gt;0,"Found","Not Found")</f>
        <v>Found</v>
      </c>
    </row>
    <row r="746" spans="2:20" x14ac:dyDescent="0.25">
      <c r="B746" s="8" t="s">
        <v>1871</v>
      </c>
      <c r="C746" s="9" t="s">
        <v>1802</v>
      </c>
      <c r="D746" s="9" t="s">
        <v>1803</v>
      </c>
      <c r="E746" s="10">
        <v>6</v>
      </c>
      <c r="F746" s="9" t="s">
        <v>1694</v>
      </c>
      <c r="G746" s="9" t="s">
        <v>52</v>
      </c>
      <c r="H746" s="11"/>
      <c r="I746" s="12"/>
      <c r="J746" s="12"/>
      <c r="K746" s="12"/>
      <c r="L746" s="12">
        <f t="array" ref="L746">IFERROR(LOOKUP(2^15,SEARCH({"40A","63A","80A","100A","125A","160A","200A","250A","400A","630A","800A","1000A","1250A","1600A","2000A","2500A","3200A","4000A","5000A","6300A"},UPPER(D746)),{40,63,80,100,125,160,200,250,400,630,800,1000,1250,1600,2000,2500,3200,4000,5000,6300}),0)</f>
        <v>2000</v>
      </c>
      <c r="M746" s="9" t="str">
        <f t="shared" si="56"/>
        <v>Joint Pack</v>
      </c>
      <c r="N746" s="9" t="str">
        <f t="shared" si="57"/>
        <v>CU</v>
      </c>
      <c r="O746" s="13" t="str">
        <f t="shared" si="58"/>
        <v>Silver</v>
      </c>
      <c r="P746" s="9" t="str">
        <f t="shared" si="59"/>
        <v>None</v>
      </c>
      <c r="Q746" s="9" t="str">
        <f t="shared" si="60"/>
        <v>5</v>
      </c>
      <c r="R7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46" s="14" t="str">
        <f>IF(ProjectsDB[[#This Row],[Item Type]]="Straight Plug-In",_xlfn.TEXTJOIN("-",TRUE,M746&amp;"-"&amp;_xlfn.LET(_xlpm.txt,ProjectsDB[[#This Row],[Assembly]],_xlpm.pos,FIND("SP",_xlpm.txt),_xlpm.pre,LEFT(_xlpm.txt,_xlpm.pos-1),IF(RIGHT(_xlpm.pre,3)="123","3PL",IF(RIGHT(_xlpm.pre,2)="12","2PL",IF(RIGHT(_xlpm.pre,1)="1","1PL","3PL")))),N746,O746,P746,Q746&amp;"W",R746),_xlfn.TEXTJOIN("-",TRUE,M746,N746,O746,P746,Q746&amp;"W",R746))</f>
        <v>Joint Pack-CU-Silver-None-5W-1</v>
      </c>
      <c r="T746" s="14" t="str">
        <f>IF(COUNTIF(Cycletime[Element Desc.],ProjectsDB[[#This Row],[Element Desc.]])&gt;0,"Found","Not Found")</f>
        <v>Found</v>
      </c>
    </row>
    <row r="747" spans="2:20" x14ac:dyDescent="0.25">
      <c r="B747" s="8" t="s">
        <v>1872</v>
      </c>
      <c r="C747" s="9" t="s">
        <v>1873</v>
      </c>
      <c r="D747" s="9" t="s">
        <v>1874</v>
      </c>
      <c r="E747" s="10">
        <v>1</v>
      </c>
      <c r="F747" s="9" t="s">
        <v>1694</v>
      </c>
      <c r="G747" s="9" t="s">
        <v>52</v>
      </c>
      <c r="H747" s="11"/>
      <c r="I747" s="12">
        <v>425</v>
      </c>
      <c r="J747" s="12"/>
      <c r="K747" s="12"/>
      <c r="L747" s="12">
        <f t="array" ref="L747">IFERROR(LOOKUP(2^15,SEARCH({"40A","63A","80A","100A","125A","160A","200A","250A","400A","630A","800A","1000A","1250A","1600A","2000A","2500A","3200A","4000A","5000A","6300A"},UPPER(D747)),{40,63,80,100,125,160,200,250,400,630,800,1000,1250,1600,2000,2500,3200,4000,5000,6300}),0)</f>
        <v>1000</v>
      </c>
      <c r="M747" s="9" t="str">
        <f t="shared" si="56"/>
        <v>Flange Straight</v>
      </c>
      <c r="N747" s="9" t="str">
        <f t="shared" si="57"/>
        <v>CU</v>
      </c>
      <c r="O747" s="13" t="str">
        <f t="shared" si="58"/>
        <v>Silver</v>
      </c>
      <c r="P747" s="9" t="str">
        <f t="shared" si="59"/>
        <v>Epoxy</v>
      </c>
      <c r="Q747" s="9" t="str">
        <f t="shared" si="60"/>
        <v>5</v>
      </c>
      <c r="R7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47" s="14" t="str">
        <f>IF(ProjectsDB[[#This Row],[Item Type]]="Straight Plug-In",_xlfn.TEXTJOIN("-",TRUE,M747&amp;"-"&amp;_xlfn.LET(_xlpm.txt,ProjectsDB[[#This Row],[Assembly]],_xlpm.pos,FIND("SP",_xlpm.txt),_xlpm.pre,LEFT(_xlpm.txt,_xlpm.pos-1),IF(RIGHT(_xlpm.pre,3)="123","3PL",IF(RIGHT(_xlpm.pre,2)="12","2PL",IF(RIGHT(_xlpm.pre,1)="1","1PL","3PL")))),N747,O747,P747,Q747&amp;"W",R747),_xlfn.TEXTJOIN("-",TRUE,M747,N747,O747,P747,Q747&amp;"W",R747))</f>
        <v>Flange Straight-CU-Silver-Epoxy-5W-1</v>
      </c>
      <c r="T747" s="14" t="str">
        <f>IF(COUNTIF(Cycletime[Element Desc.],ProjectsDB[[#This Row],[Element Desc.]])&gt;0,"Found","Not Found")</f>
        <v>Found</v>
      </c>
    </row>
    <row r="748" spans="2:20" x14ac:dyDescent="0.25">
      <c r="B748" s="8" t="s">
        <v>1875</v>
      </c>
      <c r="C748" s="9" t="s">
        <v>1876</v>
      </c>
      <c r="D748" s="9" t="s">
        <v>1877</v>
      </c>
      <c r="E748" s="10">
        <v>1</v>
      </c>
      <c r="F748" s="9" t="s">
        <v>1694</v>
      </c>
      <c r="G748" s="9" t="s">
        <v>52</v>
      </c>
      <c r="H748" s="11"/>
      <c r="I748" s="12">
        <v>835</v>
      </c>
      <c r="J748" s="12"/>
      <c r="K748" s="12"/>
      <c r="L748" s="12">
        <f t="array" ref="L748">IFERROR(LOOKUP(2^15,SEARCH({"40A","63A","80A","100A","125A","160A","200A","250A","400A","630A","800A","1000A","1250A","1600A","2000A","2500A","3200A","4000A","5000A","6300A"},UPPER(D748)),{40,63,80,100,125,160,200,250,400,630,800,1000,1250,1600,2000,2500,3200,4000,5000,6300}),0)</f>
        <v>1000</v>
      </c>
      <c r="M748" s="9" t="str">
        <f t="shared" si="56"/>
        <v>Straight Feeder</v>
      </c>
      <c r="N748" s="9" t="str">
        <f t="shared" si="57"/>
        <v>CU</v>
      </c>
      <c r="O748" s="13" t="str">
        <f t="shared" si="58"/>
        <v>Silver</v>
      </c>
      <c r="P748" s="9" t="str">
        <f t="shared" si="59"/>
        <v>Epoxy</v>
      </c>
      <c r="Q748" s="9" t="str">
        <f t="shared" si="60"/>
        <v>5</v>
      </c>
      <c r="R7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48" s="14" t="str">
        <f>IF(ProjectsDB[[#This Row],[Item Type]]="Straight Plug-In",_xlfn.TEXTJOIN("-",TRUE,M748&amp;"-"&amp;_xlfn.LET(_xlpm.txt,ProjectsDB[[#This Row],[Assembly]],_xlpm.pos,FIND("SP",_xlpm.txt),_xlpm.pre,LEFT(_xlpm.txt,_xlpm.pos-1),IF(RIGHT(_xlpm.pre,3)="123","3PL",IF(RIGHT(_xlpm.pre,2)="12","2PL",IF(RIGHT(_xlpm.pre,1)="1","1PL","3PL")))),N748,O748,P748,Q748&amp;"W",R748),_xlfn.TEXTJOIN("-",TRUE,M748,N748,O748,P748,Q748&amp;"W",R748))</f>
        <v>Straight Feeder-CU-Silver-Epoxy-5W-1</v>
      </c>
      <c r="T748" s="14" t="str">
        <f>IF(COUNTIF(Cycletime[Element Desc.],ProjectsDB[[#This Row],[Element Desc.]])&gt;0,"Found","Not Found")</f>
        <v>Found</v>
      </c>
    </row>
    <row r="749" spans="2:20" x14ac:dyDescent="0.25">
      <c r="B749" s="8" t="s">
        <v>1878</v>
      </c>
      <c r="C749" s="9" t="s">
        <v>1879</v>
      </c>
      <c r="D749" s="9" t="s">
        <v>1880</v>
      </c>
      <c r="E749" s="10">
        <v>1</v>
      </c>
      <c r="F749" s="9" t="s">
        <v>1694</v>
      </c>
      <c r="G749" s="9" t="s">
        <v>52</v>
      </c>
      <c r="H749" s="11"/>
      <c r="I749" s="12">
        <v>300</v>
      </c>
      <c r="J749" s="12">
        <v>740</v>
      </c>
      <c r="K749" s="12"/>
      <c r="L749" s="12">
        <f t="array" ref="L749">IFERROR(LOOKUP(2^15,SEARCH({"40A","63A","80A","100A","125A","160A","200A","250A","400A","630A","800A","1000A","1250A","1600A","2000A","2500A","3200A","4000A","5000A","6300A"},UPPER(D749)),{40,63,80,100,125,160,200,250,400,630,800,1000,1250,1600,2000,2500,3200,4000,5000,6300}),0)</f>
        <v>1000</v>
      </c>
      <c r="M749" s="9" t="str">
        <f t="shared" si="56"/>
        <v>Elbow Edge</v>
      </c>
      <c r="N749" s="9" t="str">
        <f t="shared" si="57"/>
        <v>CU</v>
      </c>
      <c r="O749" s="13" t="str">
        <f t="shared" si="58"/>
        <v>Silver</v>
      </c>
      <c r="P749" s="9" t="str">
        <f t="shared" si="59"/>
        <v>Epoxy</v>
      </c>
      <c r="Q749" s="9" t="str">
        <f t="shared" si="60"/>
        <v>5</v>
      </c>
      <c r="R7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49" s="14" t="str">
        <f>IF(ProjectsDB[[#This Row],[Item Type]]="Straight Plug-In",_xlfn.TEXTJOIN("-",TRUE,M749&amp;"-"&amp;_xlfn.LET(_xlpm.txt,ProjectsDB[[#This Row],[Assembly]],_xlpm.pos,FIND("SP",_xlpm.txt),_xlpm.pre,LEFT(_xlpm.txt,_xlpm.pos-1),IF(RIGHT(_xlpm.pre,3)="123","3PL",IF(RIGHT(_xlpm.pre,2)="12","2PL",IF(RIGHT(_xlpm.pre,1)="1","1PL","3PL")))),N749,O749,P749,Q749&amp;"W",R749),_xlfn.TEXTJOIN("-",TRUE,M749,N749,O749,P749,Q749&amp;"W",R749))</f>
        <v>Elbow Edge-CU-Silver-Epoxy-5W-1</v>
      </c>
      <c r="T749" s="14" t="str">
        <f>IF(COUNTIF(Cycletime[Element Desc.],ProjectsDB[[#This Row],[Element Desc.]])&gt;0,"Found","Not Found")</f>
        <v>Found</v>
      </c>
    </row>
    <row r="750" spans="2:20" x14ac:dyDescent="0.25">
      <c r="B750" s="8" t="s">
        <v>1881</v>
      </c>
      <c r="C750" s="9" t="s">
        <v>1625</v>
      </c>
      <c r="D750" s="9" t="s">
        <v>1626</v>
      </c>
      <c r="E750" s="10">
        <v>8</v>
      </c>
      <c r="F750" s="9" t="s">
        <v>1694</v>
      </c>
      <c r="G750" s="9" t="s">
        <v>52</v>
      </c>
      <c r="H750" s="11"/>
      <c r="I750" s="12"/>
      <c r="J750" s="12"/>
      <c r="K750" s="12"/>
      <c r="L750" s="12">
        <f t="array" ref="L750">IFERROR(LOOKUP(2^15,SEARCH({"40A","63A","80A","100A","125A","160A","200A","250A","400A","630A","800A","1000A","1250A","1600A","2000A","2500A","3200A","4000A","5000A","6300A"},UPPER(D750)),{40,63,80,100,125,160,200,250,400,630,800,1000,1250,1600,2000,2500,3200,4000,5000,6300}),0)</f>
        <v>1000</v>
      </c>
      <c r="M750" s="9" t="str">
        <f t="shared" si="56"/>
        <v>Joint Pack</v>
      </c>
      <c r="N750" s="9" t="str">
        <f t="shared" si="57"/>
        <v>CU</v>
      </c>
      <c r="O750" s="13" t="str">
        <f t="shared" si="58"/>
        <v>Silver</v>
      </c>
      <c r="P750" s="9" t="str">
        <f t="shared" si="59"/>
        <v>None</v>
      </c>
      <c r="Q750" s="9" t="str">
        <f t="shared" si="60"/>
        <v>5</v>
      </c>
      <c r="R7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50" s="14" t="str">
        <f>IF(ProjectsDB[[#This Row],[Item Type]]="Straight Plug-In",_xlfn.TEXTJOIN("-",TRUE,M750&amp;"-"&amp;_xlfn.LET(_xlpm.txt,ProjectsDB[[#This Row],[Assembly]],_xlpm.pos,FIND("SP",_xlpm.txt),_xlpm.pre,LEFT(_xlpm.txt,_xlpm.pos-1),IF(RIGHT(_xlpm.pre,3)="123","3PL",IF(RIGHT(_xlpm.pre,2)="12","2PL",IF(RIGHT(_xlpm.pre,1)="1","1PL","3PL")))),N750,O750,P750,Q750&amp;"W",R750),_xlfn.TEXTJOIN("-",TRUE,M750,N750,O750,P750,Q750&amp;"W",R750))</f>
        <v>Joint Pack-CU-Silver-None-5W-1</v>
      </c>
      <c r="T750" s="14" t="str">
        <f>IF(COUNTIF(Cycletime[Element Desc.],ProjectsDB[[#This Row],[Element Desc.]])&gt;0,"Found","Not Found")</f>
        <v>Found</v>
      </c>
    </row>
    <row r="751" spans="2:20" x14ac:dyDescent="0.25">
      <c r="B751" s="8" t="s">
        <v>1882</v>
      </c>
      <c r="C751" s="9" t="s">
        <v>1883</v>
      </c>
      <c r="D751" s="9" t="s">
        <v>1884</v>
      </c>
      <c r="E751" s="10">
        <v>1</v>
      </c>
      <c r="F751" s="9" t="s">
        <v>1694</v>
      </c>
      <c r="G751" s="9" t="s">
        <v>52</v>
      </c>
      <c r="H751" s="11"/>
      <c r="I751" s="12">
        <v>1525</v>
      </c>
      <c r="J751" s="12"/>
      <c r="K751" s="12"/>
      <c r="L751" s="12">
        <f t="array" ref="L751">IFERROR(LOOKUP(2^15,SEARCH({"40A","63A","80A","100A","125A","160A","200A","250A","400A","630A","800A","1000A","1250A","1600A","2000A","2500A","3200A","4000A","5000A","6300A"},UPPER(D751)),{40,63,80,100,125,160,200,250,400,630,800,1000,1250,1600,2000,2500,3200,4000,5000,6300}),0)</f>
        <v>1000</v>
      </c>
      <c r="M751" s="9" t="str">
        <f t="shared" si="56"/>
        <v>Straight Feeder</v>
      </c>
      <c r="N751" s="9" t="str">
        <f t="shared" si="57"/>
        <v>CU</v>
      </c>
      <c r="O751" s="13" t="str">
        <f t="shared" si="58"/>
        <v>Silver</v>
      </c>
      <c r="P751" s="9" t="str">
        <f t="shared" si="59"/>
        <v>Epoxy</v>
      </c>
      <c r="Q751" s="9" t="str">
        <f t="shared" si="60"/>
        <v>5</v>
      </c>
      <c r="R7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51" s="14" t="str">
        <f>IF(ProjectsDB[[#This Row],[Item Type]]="Straight Plug-In",_xlfn.TEXTJOIN("-",TRUE,M751&amp;"-"&amp;_xlfn.LET(_xlpm.txt,ProjectsDB[[#This Row],[Assembly]],_xlpm.pos,FIND("SP",_xlpm.txt),_xlpm.pre,LEFT(_xlpm.txt,_xlpm.pos-1),IF(RIGHT(_xlpm.pre,3)="123","3PL",IF(RIGHT(_xlpm.pre,2)="12","2PL",IF(RIGHT(_xlpm.pre,1)="1","1PL","3PL")))),N751,O751,P751,Q751&amp;"W",R751),_xlfn.TEXTJOIN("-",TRUE,M751,N751,O751,P751,Q751&amp;"W",R751))</f>
        <v>Straight Feeder-CU-Silver-Epoxy-5W-1</v>
      </c>
      <c r="T751" s="14" t="str">
        <f>IF(COUNTIF(Cycletime[Element Desc.],ProjectsDB[[#This Row],[Element Desc.]])&gt;0,"Found","Not Found")</f>
        <v>Found</v>
      </c>
    </row>
    <row r="752" spans="2:20" x14ac:dyDescent="0.25">
      <c r="B752" s="8" t="s">
        <v>1885</v>
      </c>
      <c r="C752" s="9" t="s">
        <v>1886</v>
      </c>
      <c r="D752" s="9" t="s">
        <v>1887</v>
      </c>
      <c r="E752" s="10">
        <v>2</v>
      </c>
      <c r="F752" s="9" t="s">
        <v>1694</v>
      </c>
      <c r="G752" s="9" t="s">
        <v>52</v>
      </c>
      <c r="H752" s="11"/>
      <c r="I752" s="12">
        <v>12</v>
      </c>
      <c r="J752" s="12"/>
      <c r="K752" s="12"/>
      <c r="L752" s="12">
        <f t="array" ref="L752">IFERROR(LOOKUP(2^15,SEARCH({"40A","63A","80A","100A","125A","160A","200A","250A","400A","630A","800A","1000A","1250A","1600A","2000A","2500A","3200A","4000A","5000A","6300A"},UPPER(D752)),{40,63,80,100,125,160,200,250,400,630,800,1000,1250,1600,2000,2500,3200,4000,5000,6300}),0)</f>
        <v>1000</v>
      </c>
      <c r="M752" s="9" t="str">
        <f t="shared" si="56"/>
        <v>Straight Plug-In</v>
      </c>
      <c r="N752" s="9" t="str">
        <f t="shared" si="57"/>
        <v>CU</v>
      </c>
      <c r="O752" s="13" t="str">
        <f t="shared" si="58"/>
        <v>Silver</v>
      </c>
      <c r="P752" s="9" t="str">
        <f t="shared" si="59"/>
        <v>Epoxy</v>
      </c>
      <c r="Q752" s="9" t="str">
        <f t="shared" si="60"/>
        <v>5</v>
      </c>
      <c r="R7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52" s="14" t="str">
        <f>IF(ProjectsDB[[#This Row],[Item Type]]="Straight Plug-In",_xlfn.TEXTJOIN("-",TRUE,M752&amp;"-"&amp;_xlfn.LET(_xlpm.txt,ProjectsDB[[#This Row],[Assembly]],_xlpm.pos,FIND("SP",_xlpm.txt),_xlpm.pre,LEFT(_xlpm.txt,_xlpm.pos-1),IF(RIGHT(_xlpm.pre,3)="123","3PL",IF(RIGHT(_xlpm.pre,2)="12","2PL",IF(RIGHT(_xlpm.pre,1)="1","1PL","3PL")))),N752,O752,P752,Q752&amp;"W",R752),_xlfn.TEXTJOIN("-",TRUE,M752,N752,O752,P752,Q752&amp;"W",R752))</f>
        <v>Straight Plug-In-2PL-CU-Silver-Epoxy-5W-1</v>
      </c>
      <c r="T752" s="14" t="str">
        <f>IF(COUNTIF(Cycletime[Element Desc.],ProjectsDB[[#This Row],[Element Desc.]])&gt;0,"Found","Not Found")</f>
        <v>Found</v>
      </c>
    </row>
    <row r="753" spans="2:20" x14ac:dyDescent="0.25">
      <c r="B753" s="8" t="s">
        <v>1888</v>
      </c>
      <c r="C753" s="9" t="s">
        <v>1637</v>
      </c>
      <c r="D753" s="9" t="s">
        <v>1638</v>
      </c>
      <c r="E753" s="10">
        <v>1</v>
      </c>
      <c r="F753" s="9" t="s">
        <v>1694</v>
      </c>
      <c r="G753" s="9" t="s">
        <v>52</v>
      </c>
      <c r="H753" s="11"/>
      <c r="I753" s="12">
        <v>3000</v>
      </c>
      <c r="J753" s="12"/>
      <c r="K753" s="12"/>
      <c r="L753" s="12">
        <f t="array" ref="L753">IFERROR(LOOKUP(2^15,SEARCH({"40A","63A","80A","100A","125A","160A","200A","250A","400A","630A","800A","1000A","1250A","1600A","2000A","2500A","3200A","4000A","5000A","6300A"},UPPER(D753)),{40,63,80,100,125,160,200,250,400,630,800,1000,1250,1600,2000,2500,3200,4000,5000,6300}),0)</f>
        <v>1000</v>
      </c>
      <c r="M753" s="9" t="str">
        <f t="shared" si="56"/>
        <v>Straight Feeder</v>
      </c>
      <c r="N753" s="9" t="str">
        <f t="shared" si="57"/>
        <v>CU</v>
      </c>
      <c r="O753" s="13" t="str">
        <f t="shared" si="58"/>
        <v>Silver</v>
      </c>
      <c r="P753" s="9" t="str">
        <f t="shared" si="59"/>
        <v>Epoxy</v>
      </c>
      <c r="Q753" s="9" t="str">
        <f t="shared" si="60"/>
        <v>5</v>
      </c>
      <c r="R7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53" s="14" t="str">
        <f>IF(ProjectsDB[[#This Row],[Item Type]]="Straight Plug-In",_xlfn.TEXTJOIN("-",TRUE,M753&amp;"-"&amp;_xlfn.LET(_xlpm.txt,ProjectsDB[[#This Row],[Assembly]],_xlpm.pos,FIND("SP",_xlpm.txt),_xlpm.pre,LEFT(_xlpm.txt,_xlpm.pos-1),IF(RIGHT(_xlpm.pre,3)="123","3PL",IF(RIGHT(_xlpm.pre,2)="12","2PL",IF(RIGHT(_xlpm.pre,1)="1","1PL","3PL")))),N753,O753,P753,Q753&amp;"W",R753),_xlfn.TEXTJOIN("-",TRUE,M753,N753,O753,P753,Q753&amp;"W",R753))</f>
        <v>Straight Feeder-CU-Silver-Epoxy-5W-1</v>
      </c>
      <c r="T753" s="14" t="str">
        <f>IF(COUNTIF(Cycletime[Element Desc.],ProjectsDB[[#This Row],[Element Desc.]])&gt;0,"Found","Not Found")</f>
        <v>Found</v>
      </c>
    </row>
    <row r="754" spans="2:20" x14ac:dyDescent="0.25">
      <c r="B754" s="8" t="s">
        <v>1889</v>
      </c>
      <c r="C754" s="9" t="s">
        <v>1678</v>
      </c>
      <c r="D754" s="9" t="s">
        <v>1679</v>
      </c>
      <c r="E754" s="10">
        <v>1</v>
      </c>
      <c r="F754" s="9" t="s">
        <v>1694</v>
      </c>
      <c r="G754" s="9" t="s">
        <v>52</v>
      </c>
      <c r="H754" s="11"/>
      <c r="I754" s="12">
        <v>300</v>
      </c>
      <c r="J754" s="12">
        <v>300</v>
      </c>
      <c r="K754" s="12"/>
      <c r="L754" s="12">
        <f t="array" ref="L754">IFERROR(LOOKUP(2^15,SEARCH({"40A","63A","80A","100A","125A","160A","200A","250A","400A","630A","800A","1000A","1250A","1600A","2000A","2500A","3200A","4000A","5000A","6300A"},UPPER(D754)),{40,63,80,100,125,160,200,250,400,630,800,1000,1250,1600,2000,2500,3200,4000,5000,6300}),0)</f>
        <v>1000</v>
      </c>
      <c r="M754" s="9" t="str">
        <f t="shared" si="56"/>
        <v>Elbow Edge</v>
      </c>
      <c r="N754" s="9" t="str">
        <f t="shared" si="57"/>
        <v>CU</v>
      </c>
      <c r="O754" s="13" t="str">
        <f t="shared" si="58"/>
        <v>Silver</v>
      </c>
      <c r="P754" s="9" t="str">
        <f t="shared" si="59"/>
        <v>Epoxy</v>
      </c>
      <c r="Q754" s="9" t="str">
        <f t="shared" si="60"/>
        <v>5</v>
      </c>
      <c r="R7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54" s="14" t="str">
        <f>IF(ProjectsDB[[#This Row],[Item Type]]="Straight Plug-In",_xlfn.TEXTJOIN("-",TRUE,M754&amp;"-"&amp;_xlfn.LET(_xlpm.txt,ProjectsDB[[#This Row],[Assembly]],_xlpm.pos,FIND("SP",_xlpm.txt),_xlpm.pre,LEFT(_xlpm.txt,_xlpm.pos-1),IF(RIGHT(_xlpm.pre,3)="123","3PL",IF(RIGHT(_xlpm.pre,2)="12","2PL",IF(RIGHT(_xlpm.pre,1)="1","1PL","3PL")))),N754,O754,P754,Q754&amp;"W",R754),_xlfn.TEXTJOIN("-",TRUE,M754,N754,O754,P754,Q754&amp;"W",R754))</f>
        <v>Elbow Edge-CU-Silver-Epoxy-5W-1</v>
      </c>
      <c r="T754" s="14" t="str">
        <f>IF(COUNTIF(Cycletime[Element Desc.],ProjectsDB[[#This Row],[Element Desc.]])&gt;0,"Found","Not Found")</f>
        <v>Found</v>
      </c>
    </row>
    <row r="755" spans="2:20" x14ac:dyDescent="0.25">
      <c r="B755" s="8" t="s">
        <v>1890</v>
      </c>
      <c r="C755" s="9" t="s">
        <v>1891</v>
      </c>
      <c r="D755" s="9" t="s">
        <v>1892</v>
      </c>
      <c r="E755" s="10">
        <v>1</v>
      </c>
      <c r="F755" s="9" t="s">
        <v>1694</v>
      </c>
      <c r="G755" s="9" t="s">
        <v>52</v>
      </c>
      <c r="H755" s="11"/>
      <c r="I755" s="12">
        <v>2065</v>
      </c>
      <c r="J755" s="12"/>
      <c r="K755" s="12"/>
      <c r="L755" s="12">
        <f t="array" ref="L755">IFERROR(LOOKUP(2^15,SEARCH({"40A","63A","80A","100A","125A","160A","200A","250A","400A","630A","800A","1000A","1250A","1600A","2000A","2500A","3200A","4000A","5000A","6300A"},UPPER(D755)),{40,63,80,100,125,160,200,250,400,630,800,1000,1250,1600,2000,2500,3200,4000,5000,6300}),0)</f>
        <v>1000</v>
      </c>
      <c r="M755" s="9" t="str">
        <f t="shared" si="56"/>
        <v>Straight Feeder</v>
      </c>
      <c r="N755" s="9" t="str">
        <f t="shared" si="57"/>
        <v>CU</v>
      </c>
      <c r="O755" s="13" t="str">
        <f t="shared" si="58"/>
        <v>Silver</v>
      </c>
      <c r="P755" s="9" t="str">
        <f t="shared" si="59"/>
        <v>Epoxy</v>
      </c>
      <c r="Q755" s="9" t="str">
        <f t="shared" si="60"/>
        <v>5</v>
      </c>
      <c r="R7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55" s="14" t="str">
        <f>IF(ProjectsDB[[#This Row],[Item Type]]="Straight Plug-In",_xlfn.TEXTJOIN("-",TRUE,M755&amp;"-"&amp;_xlfn.LET(_xlpm.txt,ProjectsDB[[#This Row],[Assembly]],_xlpm.pos,FIND("SP",_xlpm.txt),_xlpm.pre,LEFT(_xlpm.txt,_xlpm.pos-1),IF(RIGHT(_xlpm.pre,3)="123","3PL",IF(RIGHT(_xlpm.pre,2)="12","2PL",IF(RIGHT(_xlpm.pre,1)="1","1PL","3PL")))),N755,O755,P755,Q755&amp;"W",R755),_xlfn.TEXTJOIN("-",TRUE,M755,N755,O755,P755,Q755&amp;"W",R755))</f>
        <v>Straight Feeder-CU-Silver-Epoxy-5W-1</v>
      </c>
      <c r="T755" s="14" t="str">
        <f>IF(COUNTIF(Cycletime[Element Desc.],ProjectsDB[[#This Row],[Element Desc.]])&gt;0,"Found","Not Found")</f>
        <v>Found</v>
      </c>
    </row>
    <row r="756" spans="2:20" x14ac:dyDescent="0.25">
      <c r="B756" s="8" t="s">
        <v>1893</v>
      </c>
      <c r="C756" s="9" t="s">
        <v>1873</v>
      </c>
      <c r="D756" s="9" t="s">
        <v>1874</v>
      </c>
      <c r="E756" s="10">
        <v>1</v>
      </c>
      <c r="F756" s="9" t="s">
        <v>1694</v>
      </c>
      <c r="G756" s="9" t="s">
        <v>52</v>
      </c>
      <c r="H756" s="11"/>
      <c r="I756" s="12">
        <v>425</v>
      </c>
      <c r="J756" s="12"/>
      <c r="K756" s="12"/>
      <c r="L756" s="12">
        <f t="array" ref="L756">IFERROR(LOOKUP(2^15,SEARCH({"40A","63A","80A","100A","125A","160A","200A","250A","400A","630A","800A","1000A","1250A","1600A","2000A","2500A","3200A","4000A","5000A","6300A"},UPPER(D756)),{40,63,80,100,125,160,200,250,400,630,800,1000,1250,1600,2000,2500,3200,4000,5000,6300}),0)</f>
        <v>1000</v>
      </c>
      <c r="M756" s="9" t="str">
        <f t="shared" si="56"/>
        <v>Flange Straight</v>
      </c>
      <c r="N756" s="9" t="str">
        <f t="shared" si="57"/>
        <v>CU</v>
      </c>
      <c r="O756" s="13" t="str">
        <f t="shared" si="58"/>
        <v>Silver</v>
      </c>
      <c r="P756" s="9" t="str">
        <f t="shared" si="59"/>
        <v>Epoxy</v>
      </c>
      <c r="Q756" s="9" t="str">
        <f t="shared" si="60"/>
        <v>5</v>
      </c>
      <c r="R7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56" s="14" t="str">
        <f>IF(ProjectsDB[[#This Row],[Item Type]]="Straight Plug-In",_xlfn.TEXTJOIN("-",TRUE,M756&amp;"-"&amp;_xlfn.LET(_xlpm.txt,ProjectsDB[[#This Row],[Assembly]],_xlpm.pos,FIND("SP",_xlpm.txt),_xlpm.pre,LEFT(_xlpm.txt,_xlpm.pos-1),IF(RIGHT(_xlpm.pre,3)="123","3PL",IF(RIGHT(_xlpm.pre,2)="12","2PL",IF(RIGHT(_xlpm.pre,1)="1","1PL","3PL")))),N756,O756,P756,Q756&amp;"W",R756),_xlfn.TEXTJOIN("-",TRUE,M756,N756,O756,P756,Q756&amp;"W",R756))</f>
        <v>Flange Straight-CU-Silver-Epoxy-5W-1</v>
      </c>
      <c r="T756" s="14" t="str">
        <f>IF(COUNTIF(Cycletime[Element Desc.],ProjectsDB[[#This Row],[Element Desc.]])&gt;0,"Found","Not Found")</f>
        <v>Found</v>
      </c>
    </row>
    <row r="757" spans="2:20" x14ac:dyDescent="0.25">
      <c r="B757" s="8" t="s">
        <v>1894</v>
      </c>
      <c r="C757" s="9" t="s">
        <v>1681</v>
      </c>
      <c r="D757" s="9" t="s">
        <v>1682</v>
      </c>
      <c r="E757" s="10">
        <v>2</v>
      </c>
      <c r="F757" s="9" t="s">
        <v>1694</v>
      </c>
      <c r="G757" s="9" t="s">
        <v>52</v>
      </c>
      <c r="H757" s="11"/>
      <c r="I757" s="12">
        <v>300</v>
      </c>
      <c r="J757" s="12">
        <v>300</v>
      </c>
      <c r="K757" s="12"/>
      <c r="L757" s="12">
        <f t="array" ref="L757">IFERROR(LOOKUP(2^15,SEARCH({"40A","63A","80A","100A","125A","160A","200A","250A","400A","630A","800A","1000A","1250A","1600A","2000A","2500A","3200A","4000A","5000A","6300A"},UPPER(D757)),{40,63,80,100,125,160,200,250,400,630,800,1000,1250,1600,2000,2500,3200,4000,5000,6300}),0)</f>
        <v>1000</v>
      </c>
      <c r="M757" s="9" t="str">
        <f t="shared" si="56"/>
        <v>Elbow Edge</v>
      </c>
      <c r="N757" s="9" t="str">
        <f t="shared" si="57"/>
        <v>CU</v>
      </c>
      <c r="O757" s="13" t="str">
        <f t="shared" si="58"/>
        <v>Silver</v>
      </c>
      <c r="P757" s="9" t="str">
        <f t="shared" si="59"/>
        <v>Epoxy</v>
      </c>
      <c r="Q757" s="9" t="str">
        <f t="shared" si="60"/>
        <v>5</v>
      </c>
      <c r="R7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57" s="14" t="str">
        <f>IF(ProjectsDB[[#This Row],[Item Type]]="Straight Plug-In",_xlfn.TEXTJOIN("-",TRUE,M757&amp;"-"&amp;_xlfn.LET(_xlpm.txt,ProjectsDB[[#This Row],[Assembly]],_xlpm.pos,FIND("SP",_xlpm.txt),_xlpm.pre,LEFT(_xlpm.txt,_xlpm.pos-1),IF(RIGHT(_xlpm.pre,3)="123","3PL",IF(RIGHT(_xlpm.pre,2)="12","2PL",IF(RIGHT(_xlpm.pre,1)="1","1PL","3PL")))),N757,O757,P757,Q757&amp;"W",R757),_xlfn.TEXTJOIN("-",TRUE,M757,N757,O757,P757,Q757&amp;"W",R757))</f>
        <v>Elbow Edge-CU-Silver-Epoxy-5W-1</v>
      </c>
      <c r="T757" s="14" t="str">
        <f>IF(COUNTIF(Cycletime[Element Desc.],ProjectsDB[[#This Row],[Element Desc.]])&gt;0,"Found","Not Found")</f>
        <v>Found</v>
      </c>
    </row>
    <row r="758" spans="2:20" x14ac:dyDescent="0.25">
      <c r="B758" s="8" t="s">
        <v>1895</v>
      </c>
      <c r="C758" s="9" t="s">
        <v>1896</v>
      </c>
      <c r="D758" s="9" t="s">
        <v>1897</v>
      </c>
      <c r="E758" s="10">
        <v>1</v>
      </c>
      <c r="F758" s="9" t="s">
        <v>1694</v>
      </c>
      <c r="G758" s="9" t="s">
        <v>52</v>
      </c>
      <c r="H758" s="11"/>
      <c r="I758" s="12">
        <v>425</v>
      </c>
      <c r="J758" s="12">
        <v>300</v>
      </c>
      <c r="K758" s="12"/>
      <c r="L758" s="12">
        <f t="array" ref="L758">IFERROR(LOOKUP(2^15,SEARCH({"40A","63A","80A","100A","125A","160A","200A","250A","400A","630A","800A","1000A","1250A","1600A","2000A","2500A","3200A","4000A","5000A","6300A"},UPPER(D758)),{40,63,80,100,125,160,200,250,400,630,800,1000,1250,1600,2000,2500,3200,4000,5000,6300}),0)</f>
        <v>1000</v>
      </c>
      <c r="M758" s="9" t="str">
        <f t="shared" si="56"/>
        <v>Elbow Edge</v>
      </c>
      <c r="N758" s="9" t="str">
        <f t="shared" si="57"/>
        <v>CU</v>
      </c>
      <c r="O758" s="13" t="str">
        <f t="shared" si="58"/>
        <v>Silver</v>
      </c>
      <c r="P758" s="9" t="str">
        <f t="shared" si="59"/>
        <v>Epoxy</v>
      </c>
      <c r="Q758" s="9" t="str">
        <f t="shared" si="60"/>
        <v>5</v>
      </c>
      <c r="R7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58" s="14" t="str">
        <f>IF(ProjectsDB[[#This Row],[Item Type]]="Straight Plug-In",_xlfn.TEXTJOIN("-",TRUE,M758&amp;"-"&amp;_xlfn.LET(_xlpm.txt,ProjectsDB[[#This Row],[Assembly]],_xlpm.pos,FIND("SP",_xlpm.txt),_xlpm.pre,LEFT(_xlpm.txt,_xlpm.pos-1),IF(RIGHT(_xlpm.pre,3)="123","3PL",IF(RIGHT(_xlpm.pre,2)="12","2PL",IF(RIGHT(_xlpm.pre,1)="1","1PL","3PL")))),N758,O758,P758,Q758&amp;"W",R758),_xlfn.TEXTJOIN("-",TRUE,M758,N758,O758,P758,Q758&amp;"W",R758))</f>
        <v>Elbow Edge-CU-Silver-Epoxy-5W-1</v>
      </c>
      <c r="T758" s="14" t="str">
        <f>IF(COUNTIF(Cycletime[Element Desc.],ProjectsDB[[#This Row],[Element Desc.]])&gt;0,"Found","Not Found")</f>
        <v>Found</v>
      </c>
    </row>
    <row r="759" spans="2:20" x14ac:dyDescent="0.25">
      <c r="B759" s="8" t="s">
        <v>1898</v>
      </c>
      <c r="C759" s="9" t="s">
        <v>1678</v>
      </c>
      <c r="D759" s="9" t="s">
        <v>1679</v>
      </c>
      <c r="E759" s="10">
        <v>1</v>
      </c>
      <c r="F759" s="9" t="s">
        <v>1694</v>
      </c>
      <c r="G759" s="9" t="s">
        <v>52</v>
      </c>
      <c r="H759" s="11"/>
      <c r="I759" s="12">
        <v>300</v>
      </c>
      <c r="J759" s="12">
        <v>300</v>
      </c>
      <c r="K759" s="12"/>
      <c r="L759" s="12">
        <f t="array" ref="L759">IFERROR(LOOKUP(2^15,SEARCH({"40A","63A","80A","100A","125A","160A","200A","250A","400A","630A","800A","1000A","1250A","1600A","2000A","2500A","3200A","4000A","5000A","6300A"},UPPER(D759)),{40,63,80,100,125,160,200,250,400,630,800,1000,1250,1600,2000,2500,3200,4000,5000,6300}),0)</f>
        <v>1000</v>
      </c>
      <c r="M759" s="9" t="str">
        <f t="shared" si="56"/>
        <v>Elbow Edge</v>
      </c>
      <c r="N759" s="9" t="str">
        <f t="shared" si="57"/>
        <v>CU</v>
      </c>
      <c r="O759" s="13" t="str">
        <f t="shared" si="58"/>
        <v>Silver</v>
      </c>
      <c r="P759" s="9" t="str">
        <f t="shared" si="59"/>
        <v>Epoxy</v>
      </c>
      <c r="Q759" s="9" t="str">
        <f t="shared" si="60"/>
        <v>5</v>
      </c>
      <c r="R7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59" s="14" t="str">
        <f>IF(ProjectsDB[[#This Row],[Item Type]]="Straight Plug-In",_xlfn.TEXTJOIN("-",TRUE,M759&amp;"-"&amp;_xlfn.LET(_xlpm.txt,ProjectsDB[[#This Row],[Assembly]],_xlpm.pos,FIND("SP",_xlpm.txt),_xlpm.pre,LEFT(_xlpm.txt,_xlpm.pos-1),IF(RIGHT(_xlpm.pre,3)="123","3PL",IF(RIGHT(_xlpm.pre,2)="12","2PL",IF(RIGHT(_xlpm.pre,1)="1","1PL","3PL")))),N759,O759,P759,Q759&amp;"W",R759),_xlfn.TEXTJOIN("-",TRUE,M759,N759,O759,P759,Q759&amp;"W",R759))</f>
        <v>Elbow Edge-CU-Silver-Epoxy-5W-1</v>
      </c>
      <c r="T759" s="14" t="str">
        <f>IF(COUNTIF(Cycletime[Element Desc.],ProjectsDB[[#This Row],[Element Desc.]])&gt;0,"Found","Not Found")</f>
        <v>Found</v>
      </c>
    </row>
    <row r="760" spans="2:20" x14ac:dyDescent="0.25">
      <c r="B760" s="8" t="s">
        <v>1899</v>
      </c>
      <c r="C760" s="9" t="s">
        <v>1886</v>
      </c>
      <c r="D760" s="9" t="s">
        <v>1887</v>
      </c>
      <c r="E760" s="10">
        <v>2</v>
      </c>
      <c r="F760" s="9" t="s">
        <v>1694</v>
      </c>
      <c r="G760" s="9" t="s">
        <v>52</v>
      </c>
      <c r="H760" s="11"/>
      <c r="I760" s="12">
        <v>12</v>
      </c>
      <c r="J760" s="12"/>
      <c r="K760" s="12"/>
      <c r="L760" s="12">
        <f t="array" ref="L760">IFERROR(LOOKUP(2^15,SEARCH({"40A","63A","80A","100A","125A","160A","200A","250A","400A","630A","800A","1000A","1250A","1600A","2000A","2500A","3200A","4000A","5000A","6300A"},UPPER(D760)),{40,63,80,100,125,160,200,250,400,630,800,1000,1250,1600,2000,2500,3200,4000,5000,6300}),0)</f>
        <v>1000</v>
      </c>
      <c r="M760" s="9" t="str">
        <f t="shared" si="56"/>
        <v>Straight Plug-In</v>
      </c>
      <c r="N760" s="9" t="str">
        <f t="shared" si="57"/>
        <v>CU</v>
      </c>
      <c r="O760" s="13" t="str">
        <f t="shared" si="58"/>
        <v>Silver</v>
      </c>
      <c r="P760" s="9" t="str">
        <f t="shared" si="59"/>
        <v>Epoxy</v>
      </c>
      <c r="Q760" s="9" t="str">
        <f t="shared" si="60"/>
        <v>5</v>
      </c>
      <c r="R7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60" s="14" t="str">
        <f>IF(ProjectsDB[[#This Row],[Item Type]]="Straight Plug-In",_xlfn.TEXTJOIN("-",TRUE,M760&amp;"-"&amp;_xlfn.LET(_xlpm.txt,ProjectsDB[[#This Row],[Assembly]],_xlpm.pos,FIND("SP",_xlpm.txt),_xlpm.pre,LEFT(_xlpm.txt,_xlpm.pos-1),IF(RIGHT(_xlpm.pre,3)="123","3PL",IF(RIGHT(_xlpm.pre,2)="12","2PL",IF(RIGHT(_xlpm.pre,1)="1","1PL","3PL")))),N760,O760,P760,Q760&amp;"W",R760),_xlfn.TEXTJOIN("-",TRUE,M760,N760,O760,P760,Q760&amp;"W",R760))</f>
        <v>Straight Plug-In-2PL-CU-Silver-Epoxy-5W-1</v>
      </c>
      <c r="T760" s="14" t="str">
        <f>IF(COUNTIF(Cycletime[Element Desc.],ProjectsDB[[#This Row],[Element Desc.]])&gt;0,"Found","Not Found")</f>
        <v>Found</v>
      </c>
    </row>
    <row r="761" spans="2:20" x14ac:dyDescent="0.25">
      <c r="B761" s="8" t="s">
        <v>1900</v>
      </c>
      <c r="C761" s="9" t="s">
        <v>1625</v>
      </c>
      <c r="D761" s="9" t="s">
        <v>1626</v>
      </c>
      <c r="E761" s="10">
        <v>10</v>
      </c>
      <c r="F761" s="9" t="s">
        <v>1694</v>
      </c>
      <c r="G761" s="9" t="s">
        <v>52</v>
      </c>
      <c r="H761" s="11"/>
      <c r="I761" s="12"/>
      <c r="J761" s="12"/>
      <c r="K761" s="12"/>
      <c r="L761" s="12">
        <f t="array" ref="L761">IFERROR(LOOKUP(2^15,SEARCH({"40A","63A","80A","100A","125A","160A","200A","250A","400A","630A","800A","1000A","1250A","1600A","2000A","2500A","3200A","4000A","5000A","6300A"},UPPER(D761)),{40,63,80,100,125,160,200,250,400,630,800,1000,1250,1600,2000,2500,3200,4000,5000,6300}),0)</f>
        <v>1000</v>
      </c>
      <c r="M761" s="9" t="str">
        <f t="shared" si="56"/>
        <v>Joint Pack</v>
      </c>
      <c r="N761" s="9" t="str">
        <f t="shared" si="57"/>
        <v>CU</v>
      </c>
      <c r="O761" s="13" t="str">
        <f t="shared" si="58"/>
        <v>Silver</v>
      </c>
      <c r="P761" s="9" t="str">
        <f t="shared" si="59"/>
        <v>None</v>
      </c>
      <c r="Q761" s="9" t="str">
        <f t="shared" si="60"/>
        <v>5</v>
      </c>
      <c r="R7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61" s="14" t="str">
        <f>IF(ProjectsDB[[#This Row],[Item Type]]="Straight Plug-In",_xlfn.TEXTJOIN("-",TRUE,M761&amp;"-"&amp;_xlfn.LET(_xlpm.txt,ProjectsDB[[#This Row],[Assembly]],_xlpm.pos,FIND("SP",_xlpm.txt),_xlpm.pre,LEFT(_xlpm.txt,_xlpm.pos-1),IF(RIGHT(_xlpm.pre,3)="123","3PL",IF(RIGHT(_xlpm.pre,2)="12","2PL",IF(RIGHT(_xlpm.pre,1)="1","1PL","3PL")))),N761,O761,P761,Q761&amp;"W",R761),_xlfn.TEXTJOIN("-",TRUE,M761,N761,O761,P761,Q761&amp;"W",R761))</f>
        <v>Joint Pack-CU-Silver-None-5W-1</v>
      </c>
      <c r="T761" s="14" t="str">
        <f>IF(COUNTIF(Cycletime[Element Desc.],ProjectsDB[[#This Row],[Element Desc.]])&gt;0,"Found","Not Found")</f>
        <v>Found</v>
      </c>
    </row>
    <row r="762" spans="2:20" x14ac:dyDescent="0.25">
      <c r="B762" s="8" t="s">
        <v>1901</v>
      </c>
      <c r="C762" s="9" t="s">
        <v>1637</v>
      </c>
      <c r="D762" s="9" t="s">
        <v>1638</v>
      </c>
      <c r="E762" s="10">
        <v>1</v>
      </c>
      <c r="F762" s="9" t="s">
        <v>1694</v>
      </c>
      <c r="G762" s="9" t="s">
        <v>52</v>
      </c>
      <c r="H762" s="11"/>
      <c r="I762" s="12">
        <v>3000</v>
      </c>
      <c r="J762" s="12"/>
      <c r="K762" s="12"/>
      <c r="L762" s="12">
        <f t="array" ref="L762">IFERROR(LOOKUP(2^15,SEARCH({"40A","63A","80A","100A","125A","160A","200A","250A","400A","630A","800A","1000A","1250A","1600A","2000A","2500A","3200A","4000A","5000A","6300A"},UPPER(D762)),{40,63,80,100,125,160,200,250,400,630,800,1000,1250,1600,2000,2500,3200,4000,5000,6300}),0)</f>
        <v>1000</v>
      </c>
      <c r="M762" s="9" t="str">
        <f t="shared" si="56"/>
        <v>Straight Feeder</v>
      </c>
      <c r="N762" s="9" t="str">
        <f t="shared" si="57"/>
        <v>CU</v>
      </c>
      <c r="O762" s="13" t="str">
        <f t="shared" si="58"/>
        <v>Silver</v>
      </c>
      <c r="P762" s="9" t="str">
        <f t="shared" si="59"/>
        <v>Epoxy</v>
      </c>
      <c r="Q762" s="9" t="str">
        <f t="shared" si="60"/>
        <v>5</v>
      </c>
      <c r="R7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62" s="14" t="str">
        <f>IF(ProjectsDB[[#This Row],[Item Type]]="Straight Plug-In",_xlfn.TEXTJOIN("-",TRUE,M762&amp;"-"&amp;_xlfn.LET(_xlpm.txt,ProjectsDB[[#This Row],[Assembly]],_xlpm.pos,FIND("SP",_xlpm.txt),_xlpm.pre,LEFT(_xlpm.txt,_xlpm.pos-1),IF(RIGHT(_xlpm.pre,3)="123","3PL",IF(RIGHT(_xlpm.pre,2)="12","2PL",IF(RIGHT(_xlpm.pre,1)="1","1PL","3PL")))),N762,O762,P762,Q762&amp;"W",R762),_xlfn.TEXTJOIN("-",TRUE,M762,N762,O762,P762,Q762&amp;"W",R762))</f>
        <v>Straight Feeder-CU-Silver-Epoxy-5W-1</v>
      </c>
      <c r="T762" s="14" t="str">
        <f>IF(COUNTIF(Cycletime[Element Desc.],ProjectsDB[[#This Row],[Element Desc.]])&gt;0,"Found","Not Found")</f>
        <v>Found</v>
      </c>
    </row>
    <row r="763" spans="2:20" x14ac:dyDescent="0.25">
      <c r="B763" s="8" t="s">
        <v>1902</v>
      </c>
      <c r="C763" s="9" t="s">
        <v>1903</v>
      </c>
      <c r="D763" s="9" t="s">
        <v>1904</v>
      </c>
      <c r="E763" s="10">
        <v>1</v>
      </c>
      <c r="F763" s="9" t="s">
        <v>1694</v>
      </c>
      <c r="G763" s="9" t="s">
        <v>52</v>
      </c>
      <c r="H763" s="11"/>
      <c r="I763" s="12">
        <v>1150</v>
      </c>
      <c r="J763" s="12"/>
      <c r="K763" s="12"/>
      <c r="L763" s="12">
        <f t="array" ref="L763">IFERROR(LOOKUP(2^15,SEARCH({"40A","63A","80A","100A","125A","160A","200A","250A","400A","630A","800A","1000A","1250A","1600A","2000A","2500A","3200A","4000A","5000A","6300A"},UPPER(D763)),{40,63,80,100,125,160,200,250,400,630,800,1000,1250,1600,2000,2500,3200,4000,5000,6300}),0)</f>
        <v>1000</v>
      </c>
      <c r="M763" s="9" t="str">
        <f t="shared" si="56"/>
        <v>Straight Feeder</v>
      </c>
      <c r="N763" s="9" t="str">
        <f t="shared" si="57"/>
        <v>CU</v>
      </c>
      <c r="O763" s="13" t="str">
        <f t="shared" si="58"/>
        <v>Silver</v>
      </c>
      <c r="P763" s="9" t="str">
        <f t="shared" si="59"/>
        <v>Epoxy</v>
      </c>
      <c r="Q763" s="9" t="str">
        <f t="shared" si="60"/>
        <v>5</v>
      </c>
      <c r="R7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63" s="14" t="str">
        <f>IF(ProjectsDB[[#This Row],[Item Type]]="Straight Plug-In",_xlfn.TEXTJOIN("-",TRUE,M763&amp;"-"&amp;_xlfn.LET(_xlpm.txt,ProjectsDB[[#This Row],[Assembly]],_xlpm.pos,FIND("SP",_xlpm.txt),_xlpm.pre,LEFT(_xlpm.txt,_xlpm.pos-1),IF(RIGHT(_xlpm.pre,3)="123","3PL",IF(RIGHT(_xlpm.pre,2)="12","2PL",IF(RIGHT(_xlpm.pre,1)="1","1PL","3PL")))),N763,O763,P763,Q763&amp;"W",R763),_xlfn.TEXTJOIN("-",TRUE,M763,N763,O763,P763,Q763&amp;"W",R763))</f>
        <v>Straight Feeder-CU-Silver-Epoxy-5W-1</v>
      </c>
      <c r="T763" s="14" t="str">
        <f>IF(COUNTIF(Cycletime[Element Desc.],ProjectsDB[[#This Row],[Element Desc.]])&gt;0,"Found","Not Found")</f>
        <v>Found</v>
      </c>
    </row>
    <row r="764" spans="2:20" x14ac:dyDescent="0.25">
      <c r="B764" s="8" t="s">
        <v>1905</v>
      </c>
      <c r="C764" s="9" t="s">
        <v>1764</v>
      </c>
      <c r="D764" s="9" t="s">
        <v>1765</v>
      </c>
      <c r="E764" s="10">
        <v>1</v>
      </c>
      <c r="F764" s="9" t="s">
        <v>1694</v>
      </c>
      <c r="G764" s="9" t="s">
        <v>52</v>
      </c>
      <c r="H764" s="11"/>
      <c r="I764" s="12">
        <v>425</v>
      </c>
      <c r="J764" s="12"/>
      <c r="K764" s="12"/>
      <c r="L764" s="12">
        <f t="array" ref="L764">IFERROR(LOOKUP(2^15,SEARCH({"40A","63A","80A","100A","125A","160A","200A","250A","400A","630A","800A","1000A","1250A","1600A","2000A","2500A","3200A","4000A","5000A","6300A"},UPPER(D764)),{40,63,80,100,125,160,200,250,400,630,800,1000,1250,1600,2000,2500,3200,4000,5000,6300}),0)</f>
        <v>2000</v>
      </c>
      <c r="M764" s="9" t="str">
        <f t="shared" si="56"/>
        <v>Flange Straight</v>
      </c>
      <c r="N764" s="9" t="str">
        <f t="shared" si="57"/>
        <v>CU</v>
      </c>
      <c r="O764" s="13" t="str">
        <f t="shared" si="58"/>
        <v>Silver</v>
      </c>
      <c r="P764" s="9" t="str">
        <f t="shared" si="59"/>
        <v>Epoxy</v>
      </c>
      <c r="Q764" s="9" t="str">
        <f t="shared" si="60"/>
        <v>5</v>
      </c>
      <c r="R7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64" s="14" t="str">
        <f>IF(ProjectsDB[[#This Row],[Item Type]]="Straight Plug-In",_xlfn.TEXTJOIN("-",TRUE,M764&amp;"-"&amp;_xlfn.LET(_xlpm.txt,ProjectsDB[[#This Row],[Assembly]],_xlpm.pos,FIND("SP",_xlpm.txt),_xlpm.pre,LEFT(_xlpm.txt,_xlpm.pos-1),IF(RIGHT(_xlpm.pre,3)="123","3PL",IF(RIGHT(_xlpm.pre,2)="12","2PL",IF(RIGHT(_xlpm.pre,1)="1","1PL","3PL")))),N764,O764,P764,Q764&amp;"W",R764),_xlfn.TEXTJOIN("-",TRUE,M764,N764,O764,P764,Q764&amp;"W",R764))</f>
        <v>Flange Straight-CU-Silver-Epoxy-5W-1</v>
      </c>
      <c r="T764" s="14" t="str">
        <f>IF(COUNTIF(Cycletime[Element Desc.],ProjectsDB[[#This Row],[Element Desc.]])&gt;0,"Found","Not Found")</f>
        <v>Found</v>
      </c>
    </row>
    <row r="765" spans="2:20" x14ac:dyDescent="0.25">
      <c r="B765" s="8" t="s">
        <v>1906</v>
      </c>
      <c r="C765" s="9" t="s">
        <v>1852</v>
      </c>
      <c r="D765" s="9" t="s">
        <v>1853</v>
      </c>
      <c r="E765" s="10">
        <v>2</v>
      </c>
      <c r="F765" s="9" t="s">
        <v>1694</v>
      </c>
      <c r="G765" s="9" t="s">
        <v>52</v>
      </c>
      <c r="H765" s="11"/>
      <c r="I765" s="12">
        <v>350</v>
      </c>
      <c r="J765" s="12">
        <v>350</v>
      </c>
      <c r="K765" s="12"/>
      <c r="L765" s="12">
        <f t="array" ref="L765">IFERROR(LOOKUP(2^15,SEARCH({"40A","63A","80A","100A","125A","160A","200A","250A","400A","630A","800A","1000A","1250A","1600A","2000A","2500A","3200A","4000A","5000A","6300A"},UPPER(D765)),{40,63,80,100,125,160,200,250,400,630,800,1000,1250,1600,2000,2500,3200,4000,5000,6300}),0)</f>
        <v>2000</v>
      </c>
      <c r="M765" s="9" t="str">
        <f t="shared" si="56"/>
        <v>Elbow Edge</v>
      </c>
      <c r="N765" s="9" t="str">
        <f t="shared" si="57"/>
        <v>CU</v>
      </c>
      <c r="O765" s="13" t="str">
        <f t="shared" si="58"/>
        <v>Silver</v>
      </c>
      <c r="P765" s="9" t="str">
        <f t="shared" si="59"/>
        <v>Epoxy</v>
      </c>
      <c r="Q765" s="9" t="str">
        <f t="shared" si="60"/>
        <v>5</v>
      </c>
      <c r="R7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65" s="14" t="str">
        <f>IF(ProjectsDB[[#This Row],[Item Type]]="Straight Plug-In",_xlfn.TEXTJOIN("-",TRUE,M765&amp;"-"&amp;_xlfn.LET(_xlpm.txt,ProjectsDB[[#This Row],[Assembly]],_xlpm.pos,FIND("SP",_xlpm.txt),_xlpm.pre,LEFT(_xlpm.txt,_xlpm.pos-1),IF(RIGHT(_xlpm.pre,3)="123","3PL",IF(RIGHT(_xlpm.pre,2)="12","2PL",IF(RIGHT(_xlpm.pre,1)="1","1PL","3PL")))),N765,O765,P765,Q765&amp;"W",R765),_xlfn.TEXTJOIN("-",TRUE,M765,N765,O765,P765,Q765&amp;"W",R765))</f>
        <v>Elbow Edge-CU-Silver-Epoxy-5W-1</v>
      </c>
      <c r="T765" s="14" t="str">
        <f>IF(COUNTIF(Cycletime[Element Desc.],ProjectsDB[[#This Row],[Element Desc.]])&gt;0,"Found","Not Found")</f>
        <v>Found</v>
      </c>
    </row>
    <row r="766" spans="2:20" x14ac:dyDescent="0.25">
      <c r="B766" s="8" t="s">
        <v>1907</v>
      </c>
      <c r="C766" s="9" t="s">
        <v>1908</v>
      </c>
      <c r="D766" s="9" t="s">
        <v>1909</v>
      </c>
      <c r="E766" s="10">
        <v>1</v>
      </c>
      <c r="F766" s="9" t="s">
        <v>1694</v>
      </c>
      <c r="G766" s="9" t="s">
        <v>52</v>
      </c>
      <c r="H766" s="11"/>
      <c r="I766" s="12">
        <v>560</v>
      </c>
      <c r="J766" s="12"/>
      <c r="K766" s="12"/>
      <c r="L766" s="12">
        <f t="array" ref="L766">IFERROR(LOOKUP(2^15,SEARCH({"40A","63A","80A","100A","125A","160A","200A","250A","400A","630A","800A","1000A","1250A","1600A","2000A","2500A","3200A","4000A","5000A","6300A"},UPPER(D766)),{40,63,80,100,125,160,200,250,400,630,800,1000,1250,1600,2000,2500,3200,4000,5000,6300}),0)</f>
        <v>2000</v>
      </c>
      <c r="M766" s="9" t="str">
        <f t="shared" si="56"/>
        <v>Straight Feeder</v>
      </c>
      <c r="N766" s="9" t="str">
        <f t="shared" si="57"/>
        <v>CU</v>
      </c>
      <c r="O766" s="13" t="str">
        <f t="shared" si="58"/>
        <v>Silver</v>
      </c>
      <c r="P766" s="9" t="str">
        <f t="shared" si="59"/>
        <v>Epoxy</v>
      </c>
      <c r="Q766" s="9" t="str">
        <f t="shared" si="60"/>
        <v>5</v>
      </c>
      <c r="R7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66" s="14" t="str">
        <f>IF(ProjectsDB[[#This Row],[Item Type]]="Straight Plug-In",_xlfn.TEXTJOIN("-",TRUE,M766&amp;"-"&amp;_xlfn.LET(_xlpm.txt,ProjectsDB[[#This Row],[Assembly]],_xlpm.pos,FIND("SP",_xlpm.txt),_xlpm.pre,LEFT(_xlpm.txt,_xlpm.pos-1),IF(RIGHT(_xlpm.pre,3)="123","3PL",IF(RIGHT(_xlpm.pre,2)="12","2PL",IF(RIGHT(_xlpm.pre,1)="1","1PL","3PL")))),N766,O766,P766,Q766&amp;"W",R766),_xlfn.TEXTJOIN("-",TRUE,M766,N766,O766,P766,Q766&amp;"W",R766))</f>
        <v>Straight Feeder-CU-Silver-Epoxy-5W-1</v>
      </c>
      <c r="T766" s="14" t="str">
        <f>IF(COUNTIF(Cycletime[Element Desc.],ProjectsDB[[#This Row],[Element Desc.]])&gt;0,"Found","Not Found")</f>
        <v>Found</v>
      </c>
    </row>
    <row r="767" spans="2:20" x14ac:dyDescent="0.25">
      <c r="B767" s="8" t="s">
        <v>1910</v>
      </c>
      <c r="C767" s="9" t="s">
        <v>1911</v>
      </c>
      <c r="D767" s="9" t="s">
        <v>1912</v>
      </c>
      <c r="E767" s="10">
        <v>1</v>
      </c>
      <c r="F767" s="9" t="s">
        <v>1694</v>
      </c>
      <c r="G767" s="9" t="s">
        <v>52</v>
      </c>
      <c r="H767" s="11"/>
      <c r="I767" s="12">
        <v>1230</v>
      </c>
      <c r="J767" s="12"/>
      <c r="K767" s="12"/>
      <c r="L767" s="12">
        <f t="array" ref="L767">IFERROR(LOOKUP(2^15,SEARCH({"40A","63A","80A","100A","125A","160A","200A","250A","400A","630A","800A","1000A","1250A","1600A","2000A","2500A","3200A","4000A","5000A","6300A"},UPPER(D767)),{40,63,80,100,125,160,200,250,400,630,800,1000,1250,1600,2000,2500,3200,4000,5000,6300}),0)</f>
        <v>2000</v>
      </c>
      <c r="M767" s="9" t="str">
        <f t="shared" si="56"/>
        <v>Straight Feeder</v>
      </c>
      <c r="N767" s="9" t="str">
        <f t="shared" si="57"/>
        <v>CU</v>
      </c>
      <c r="O767" s="13" t="str">
        <f t="shared" si="58"/>
        <v>Silver</v>
      </c>
      <c r="P767" s="9" t="str">
        <f t="shared" si="59"/>
        <v>Epoxy</v>
      </c>
      <c r="Q767" s="9" t="str">
        <f t="shared" si="60"/>
        <v>5</v>
      </c>
      <c r="R7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67" s="14" t="str">
        <f>IF(ProjectsDB[[#This Row],[Item Type]]="Straight Plug-In",_xlfn.TEXTJOIN("-",TRUE,M767&amp;"-"&amp;_xlfn.LET(_xlpm.txt,ProjectsDB[[#This Row],[Assembly]],_xlpm.pos,FIND("SP",_xlpm.txt),_xlpm.pre,LEFT(_xlpm.txt,_xlpm.pos-1),IF(RIGHT(_xlpm.pre,3)="123","3PL",IF(RIGHT(_xlpm.pre,2)="12","2PL",IF(RIGHT(_xlpm.pre,1)="1","1PL","3PL")))),N767,O767,P767,Q767&amp;"W",R767),_xlfn.TEXTJOIN("-",TRUE,M767,N767,O767,P767,Q767&amp;"W",R767))</f>
        <v>Straight Feeder-CU-Silver-Epoxy-5W-1</v>
      </c>
      <c r="T767" s="14" t="str">
        <f>IF(COUNTIF(Cycletime[Element Desc.],ProjectsDB[[#This Row],[Element Desc.]])&gt;0,"Found","Not Found")</f>
        <v>Found</v>
      </c>
    </row>
    <row r="768" spans="2:20" x14ac:dyDescent="0.25">
      <c r="B768" s="8" t="s">
        <v>1913</v>
      </c>
      <c r="C768" s="9" t="s">
        <v>1914</v>
      </c>
      <c r="D768" s="9" t="s">
        <v>1915</v>
      </c>
      <c r="E768" s="10">
        <v>1</v>
      </c>
      <c r="F768" s="9" t="s">
        <v>1694</v>
      </c>
      <c r="G768" s="9" t="s">
        <v>52</v>
      </c>
      <c r="H768" s="11"/>
      <c r="I768" s="12">
        <v>1000</v>
      </c>
      <c r="J768" s="12">
        <v>395</v>
      </c>
      <c r="K768" s="12"/>
      <c r="L768" s="12">
        <f t="array" ref="L768">IFERROR(LOOKUP(2^15,SEARCH({"40A","63A","80A","100A","125A","160A","200A","250A","400A","630A","800A","1000A","1250A","1600A","2000A","2500A","3200A","4000A","5000A","6300A"},UPPER(D768)),{40,63,80,100,125,160,200,250,400,630,800,1000,1250,1600,2000,2500,3200,4000,5000,6300}),0)</f>
        <v>2000</v>
      </c>
      <c r="M768" s="9" t="str">
        <f t="shared" si="56"/>
        <v>Elbow Edge</v>
      </c>
      <c r="N768" s="9" t="str">
        <f t="shared" si="57"/>
        <v>CU</v>
      </c>
      <c r="O768" s="13" t="str">
        <f t="shared" si="58"/>
        <v>Silver</v>
      </c>
      <c r="P768" s="9" t="str">
        <f t="shared" si="59"/>
        <v>Epoxy</v>
      </c>
      <c r="Q768" s="9" t="str">
        <f t="shared" si="60"/>
        <v>5</v>
      </c>
      <c r="R7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68" s="14" t="str">
        <f>IF(ProjectsDB[[#This Row],[Item Type]]="Straight Plug-In",_xlfn.TEXTJOIN("-",TRUE,M768&amp;"-"&amp;_xlfn.LET(_xlpm.txt,ProjectsDB[[#This Row],[Assembly]],_xlpm.pos,FIND("SP",_xlpm.txt),_xlpm.pre,LEFT(_xlpm.txt,_xlpm.pos-1),IF(RIGHT(_xlpm.pre,3)="123","3PL",IF(RIGHT(_xlpm.pre,2)="12","2PL",IF(RIGHT(_xlpm.pre,1)="1","1PL","3PL")))),N768,O768,P768,Q768&amp;"W",R768),_xlfn.TEXTJOIN("-",TRUE,M768,N768,O768,P768,Q768&amp;"W",R768))</f>
        <v>Elbow Edge-CU-Silver-Epoxy-5W-1</v>
      </c>
      <c r="T768" s="14" t="str">
        <f>IF(COUNTIF(Cycletime[Element Desc.],ProjectsDB[[#This Row],[Element Desc.]])&gt;0,"Found","Not Found")</f>
        <v>Found</v>
      </c>
    </row>
    <row r="769" spans="2:20" x14ac:dyDescent="0.25">
      <c r="B769" s="8" t="s">
        <v>1916</v>
      </c>
      <c r="C769" s="9" t="s">
        <v>1917</v>
      </c>
      <c r="D769" s="9" t="s">
        <v>1918</v>
      </c>
      <c r="E769" s="10">
        <v>1</v>
      </c>
      <c r="F769" s="9" t="s">
        <v>1694</v>
      </c>
      <c r="G769" s="9" t="s">
        <v>52</v>
      </c>
      <c r="H769" s="11"/>
      <c r="I769" s="12">
        <v>1175</v>
      </c>
      <c r="J769" s="12"/>
      <c r="K769" s="12"/>
      <c r="L769" s="12">
        <f t="array" ref="L769">IFERROR(LOOKUP(2^15,SEARCH({"40A","63A","80A","100A","125A","160A","200A","250A","400A","630A","800A","1000A","1250A","1600A","2000A","2500A","3200A","4000A","5000A","6300A"},UPPER(D769)),{40,63,80,100,125,160,200,250,400,630,800,1000,1250,1600,2000,2500,3200,4000,5000,6300}),0)</f>
        <v>2000</v>
      </c>
      <c r="M769" s="9" t="str">
        <f t="shared" si="56"/>
        <v>Straight Feeder</v>
      </c>
      <c r="N769" s="9" t="str">
        <f t="shared" si="57"/>
        <v>CU</v>
      </c>
      <c r="O769" s="13" t="str">
        <f t="shared" si="58"/>
        <v>Silver</v>
      </c>
      <c r="P769" s="9" t="str">
        <f t="shared" si="59"/>
        <v>Epoxy</v>
      </c>
      <c r="Q769" s="9" t="str">
        <f t="shared" si="60"/>
        <v>5</v>
      </c>
      <c r="R7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69" s="14" t="str">
        <f>IF(ProjectsDB[[#This Row],[Item Type]]="Straight Plug-In",_xlfn.TEXTJOIN("-",TRUE,M769&amp;"-"&amp;_xlfn.LET(_xlpm.txt,ProjectsDB[[#This Row],[Assembly]],_xlpm.pos,FIND("SP",_xlpm.txt),_xlpm.pre,LEFT(_xlpm.txt,_xlpm.pos-1),IF(RIGHT(_xlpm.pre,3)="123","3PL",IF(RIGHT(_xlpm.pre,2)="12","2PL",IF(RIGHT(_xlpm.pre,1)="1","1PL","3PL")))),N769,O769,P769,Q769&amp;"W",R769),_xlfn.TEXTJOIN("-",TRUE,M769,N769,O769,P769,Q769&amp;"W",R769))</f>
        <v>Straight Feeder-CU-Silver-Epoxy-5W-1</v>
      </c>
      <c r="T769" s="14" t="str">
        <f>IF(COUNTIF(Cycletime[Element Desc.],ProjectsDB[[#This Row],[Element Desc.]])&gt;0,"Found","Not Found")</f>
        <v>Found</v>
      </c>
    </row>
    <row r="770" spans="2:20" x14ac:dyDescent="0.25">
      <c r="B770" s="8" t="s">
        <v>1919</v>
      </c>
      <c r="C770" s="9" t="s">
        <v>1920</v>
      </c>
      <c r="D770" s="9" t="s">
        <v>1921</v>
      </c>
      <c r="E770" s="10">
        <v>1</v>
      </c>
      <c r="F770" s="9" t="s">
        <v>1694</v>
      </c>
      <c r="G770" s="9" t="s">
        <v>52</v>
      </c>
      <c r="H770" s="11"/>
      <c r="I770" s="12">
        <v>300</v>
      </c>
      <c r="J770" s="12">
        <v>580</v>
      </c>
      <c r="K770" s="12">
        <v>300</v>
      </c>
      <c r="L770" s="12">
        <f t="array" ref="L770">IFERROR(LOOKUP(2^15,SEARCH({"40A","63A","80A","100A","125A","160A","200A","250A","400A","630A","800A","1000A","1250A","1600A","2000A","2500A","3200A","4000A","5000A","6300A"},UPPER(D770)),{40,63,80,100,125,160,200,250,400,630,800,1000,1250,1600,2000,2500,3200,4000,5000,6300}),0)</f>
        <v>2000</v>
      </c>
      <c r="M770" s="9" t="str">
        <f t="shared" si="56"/>
        <v>Z-Unit Flat</v>
      </c>
      <c r="N770" s="9" t="str">
        <f t="shared" si="57"/>
        <v>CU</v>
      </c>
      <c r="O770" s="13" t="str">
        <f t="shared" si="58"/>
        <v>Silver</v>
      </c>
      <c r="P770" s="9" t="str">
        <f t="shared" si="59"/>
        <v>Epoxy</v>
      </c>
      <c r="Q770" s="9" t="str">
        <f t="shared" si="60"/>
        <v>5</v>
      </c>
      <c r="R7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70" s="14" t="str">
        <f>IF(ProjectsDB[[#This Row],[Item Type]]="Straight Plug-In",_xlfn.TEXTJOIN("-",TRUE,M770&amp;"-"&amp;_xlfn.LET(_xlpm.txt,ProjectsDB[[#This Row],[Assembly]],_xlpm.pos,FIND("SP",_xlpm.txt),_xlpm.pre,LEFT(_xlpm.txt,_xlpm.pos-1),IF(RIGHT(_xlpm.pre,3)="123","3PL",IF(RIGHT(_xlpm.pre,2)="12","2PL",IF(RIGHT(_xlpm.pre,1)="1","1PL","3PL")))),N770,O770,P770,Q770&amp;"W",R770),_xlfn.TEXTJOIN("-",TRUE,M770,N770,O770,P770,Q770&amp;"W",R770))</f>
        <v>Z-Unit Flat-CU-Silver-Epoxy-5W-1</v>
      </c>
      <c r="T770" s="14" t="str">
        <f>IF(COUNTIF(Cycletime[Element Desc.],ProjectsDB[[#This Row],[Element Desc.]])&gt;0,"Found","Not Found")</f>
        <v>Found</v>
      </c>
    </row>
    <row r="771" spans="2:20" x14ac:dyDescent="0.25">
      <c r="B771" s="8" t="s">
        <v>1922</v>
      </c>
      <c r="C771" s="9" t="s">
        <v>1802</v>
      </c>
      <c r="D771" s="9" t="s">
        <v>1803</v>
      </c>
      <c r="E771" s="10">
        <v>14</v>
      </c>
      <c r="F771" s="9" t="s">
        <v>1694</v>
      </c>
      <c r="G771" s="9" t="s">
        <v>52</v>
      </c>
      <c r="H771" s="11"/>
      <c r="I771" s="12"/>
      <c r="J771" s="12"/>
      <c r="K771" s="12"/>
      <c r="L771" s="12">
        <f t="array" ref="L771">IFERROR(LOOKUP(2^15,SEARCH({"40A","63A","80A","100A","125A","160A","200A","250A","400A","630A","800A","1000A","1250A","1600A","2000A","2500A","3200A","4000A","5000A","6300A"},UPPER(D771)),{40,63,80,100,125,160,200,250,400,630,800,1000,1250,1600,2000,2500,3200,4000,5000,6300}),0)</f>
        <v>2000</v>
      </c>
      <c r="M771" s="9" t="str">
        <f t="shared" si="56"/>
        <v>Joint Pack</v>
      </c>
      <c r="N771" s="9" t="str">
        <f t="shared" si="57"/>
        <v>CU</v>
      </c>
      <c r="O771" s="13" t="str">
        <f t="shared" si="58"/>
        <v>Silver</v>
      </c>
      <c r="P771" s="9" t="str">
        <f t="shared" si="59"/>
        <v>None</v>
      </c>
      <c r="Q771" s="9" t="str">
        <f t="shared" si="60"/>
        <v>5</v>
      </c>
      <c r="R7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71" s="14" t="str">
        <f>IF(ProjectsDB[[#This Row],[Item Type]]="Straight Plug-In",_xlfn.TEXTJOIN("-",TRUE,M771&amp;"-"&amp;_xlfn.LET(_xlpm.txt,ProjectsDB[[#This Row],[Assembly]],_xlpm.pos,FIND("SP",_xlpm.txt),_xlpm.pre,LEFT(_xlpm.txt,_xlpm.pos-1),IF(RIGHT(_xlpm.pre,3)="123","3PL",IF(RIGHT(_xlpm.pre,2)="12","2PL",IF(RIGHT(_xlpm.pre,1)="1","1PL","3PL")))),N771,O771,P771,Q771&amp;"W",R771),_xlfn.TEXTJOIN("-",TRUE,M771,N771,O771,P771,Q771&amp;"W",R771))</f>
        <v>Joint Pack-CU-Silver-None-5W-1</v>
      </c>
      <c r="T771" s="14" t="str">
        <f>IF(COUNTIF(Cycletime[Element Desc.],ProjectsDB[[#This Row],[Element Desc.]])&gt;0,"Found","Not Found")</f>
        <v>Found</v>
      </c>
    </row>
    <row r="772" spans="2:20" x14ac:dyDescent="0.25">
      <c r="B772" s="8" t="s">
        <v>1923</v>
      </c>
      <c r="C772" s="9" t="s">
        <v>1830</v>
      </c>
      <c r="D772" s="9" t="s">
        <v>1831</v>
      </c>
      <c r="E772" s="10">
        <v>2</v>
      </c>
      <c r="F772" s="9" t="s">
        <v>1694</v>
      </c>
      <c r="G772" s="9" t="s">
        <v>52</v>
      </c>
      <c r="H772" s="11"/>
      <c r="I772" s="12">
        <v>350</v>
      </c>
      <c r="J772" s="12">
        <v>350</v>
      </c>
      <c r="K772" s="12"/>
      <c r="L772" s="12">
        <f t="array" ref="L772">IFERROR(LOOKUP(2^15,SEARCH({"40A","63A","80A","100A","125A","160A","200A","250A","400A","630A","800A","1000A","1250A","1600A","2000A","2500A","3200A","4000A","5000A","6300A"},UPPER(D772)),{40,63,80,100,125,160,200,250,400,630,800,1000,1250,1600,2000,2500,3200,4000,5000,6300}),0)</f>
        <v>2000</v>
      </c>
      <c r="M772" s="9" t="str">
        <f t="shared" ref="M772:M835" si="61">_xlfn.LET(_xlpm.d,UPPER(TRIM(SUBSTITUTE(SUBSTITUTE(D772,CHAR(160),"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772" s="9" t="str">
        <f t="shared" ref="N772:N835" si="62">IF(ISNUMBER(SEARCH("CU",D772)),"CU",IF(ISNUMBER(SEARCH("AL",D772)),"AL",IF(ISNUMBER(SEARCH("Copper",D772)),"CU","SH")))</f>
        <v>CU</v>
      </c>
      <c r="O772" s="13" t="str">
        <f t="shared" ref="O772:O835" si="63">IF(ISNUMBER(SEARCH("Silver",D772)),"Silver",IF(ISNUMBER(SEARCH("Tin",D772)),"Tin","None"))</f>
        <v>Silver</v>
      </c>
      <c r="P772" s="9" t="str">
        <f t="shared" ref="P772:P835" si="64">IF(ISNUMBER(SEARCH("Epoxy",D772)),"Epoxy",IF(ISNUMBER(SEARCH("PET",D772)),"PET","None"))</f>
        <v>Epoxy</v>
      </c>
      <c r="Q772" s="9" t="str">
        <f t="shared" ref="Q772:Q835" si="65">IF(ISNUMBER(SEARCH("3-Wire",D772)),"3",IF(ISNUMBER(SEARCH("4-Wire",D772)),"4",IF(ISNUMBER(SEARCH("5-Wire",D772)),"5",IF(ISNUMBER(SEARCH("6-Wire",D772)),"6","0"))))</f>
        <v>5</v>
      </c>
      <c r="R7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72" s="14" t="str">
        <f>IF(ProjectsDB[[#This Row],[Item Type]]="Straight Plug-In",_xlfn.TEXTJOIN("-",TRUE,M772&amp;"-"&amp;_xlfn.LET(_xlpm.txt,ProjectsDB[[#This Row],[Assembly]],_xlpm.pos,FIND("SP",_xlpm.txt),_xlpm.pre,LEFT(_xlpm.txt,_xlpm.pos-1),IF(RIGHT(_xlpm.pre,3)="123","3PL",IF(RIGHT(_xlpm.pre,2)="12","2PL",IF(RIGHT(_xlpm.pre,1)="1","1PL","3PL")))),N772,O772,P772,Q772&amp;"W",R772),_xlfn.TEXTJOIN("-",TRUE,M772,N772,O772,P772,Q772&amp;"W",R772))</f>
        <v>Elbow Edge-CU-Silver-Epoxy-5W-1</v>
      </c>
      <c r="T772" s="14" t="str">
        <f>IF(COUNTIF(Cycletime[Element Desc.],ProjectsDB[[#This Row],[Element Desc.]])&gt;0,"Found","Not Found")</f>
        <v>Found</v>
      </c>
    </row>
    <row r="773" spans="2:20" x14ac:dyDescent="0.25">
      <c r="B773" s="8" t="s">
        <v>1924</v>
      </c>
      <c r="C773" s="9" t="s">
        <v>1925</v>
      </c>
      <c r="D773" s="9" t="s">
        <v>1926</v>
      </c>
      <c r="E773" s="10">
        <v>1</v>
      </c>
      <c r="F773" s="9" t="s">
        <v>1694</v>
      </c>
      <c r="G773" s="9" t="s">
        <v>52</v>
      </c>
      <c r="H773" s="11"/>
      <c r="I773" s="12">
        <v>990</v>
      </c>
      <c r="J773" s="12"/>
      <c r="K773" s="12"/>
      <c r="L773" s="12">
        <f t="array" ref="L773">IFERROR(LOOKUP(2^15,SEARCH({"40A","63A","80A","100A","125A","160A","200A","250A","400A","630A","800A","1000A","1250A","1600A","2000A","2500A","3200A","4000A","5000A","6300A"},UPPER(D773)),{40,63,80,100,125,160,200,250,400,630,800,1000,1250,1600,2000,2500,3200,4000,5000,6300}),0)</f>
        <v>2000</v>
      </c>
      <c r="M773" s="9" t="str">
        <f t="shared" si="61"/>
        <v>Straight Feeder</v>
      </c>
      <c r="N773" s="9" t="str">
        <f t="shared" si="62"/>
        <v>CU</v>
      </c>
      <c r="O773" s="13" t="str">
        <f t="shared" si="63"/>
        <v>Silver</v>
      </c>
      <c r="P773" s="9" t="str">
        <f t="shared" si="64"/>
        <v>Epoxy</v>
      </c>
      <c r="Q773" s="9" t="str">
        <f t="shared" si="65"/>
        <v>5</v>
      </c>
      <c r="R7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73" s="14" t="str">
        <f>IF(ProjectsDB[[#This Row],[Item Type]]="Straight Plug-In",_xlfn.TEXTJOIN("-",TRUE,M773&amp;"-"&amp;_xlfn.LET(_xlpm.txt,ProjectsDB[[#This Row],[Assembly]],_xlpm.pos,FIND("SP",_xlpm.txt),_xlpm.pre,LEFT(_xlpm.txt,_xlpm.pos-1),IF(RIGHT(_xlpm.pre,3)="123","3PL",IF(RIGHT(_xlpm.pre,2)="12","2PL",IF(RIGHT(_xlpm.pre,1)="1","1PL","3PL")))),N773,O773,P773,Q773&amp;"W",R773),_xlfn.TEXTJOIN("-",TRUE,M773,N773,O773,P773,Q773&amp;"W",R773))</f>
        <v>Straight Feeder-CU-Silver-Epoxy-5W-1</v>
      </c>
      <c r="T773" s="14" t="str">
        <f>IF(COUNTIF(Cycletime[Element Desc.],ProjectsDB[[#This Row],[Element Desc.]])&gt;0,"Found","Not Found")</f>
        <v>Found</v>
      </c>
    </row>
    <row r="774" spans="2:20" x14ac:dyDescent="0.25">
      <c r="B774" s="8" t="s">
        <v>1927</v>
      </c>
      <c r="C774" s="9" t="s">
        <v>1798</v>
      </c>
      <c r="D774" s="9" t="s">
        <v>1799</v>
      </c>
      <c r="E774" s="10">
        <v>1</v>
      </c>
      <c r="F774" s="9" t="s">
        <v>1694</v>
      </c>
      <c r="G774" s="9" t="s">
        <v>52</v>
      </c>
      <c r="H774" s="11"/>
      <c r="I774" s="12">
        <v>3000</v>
      </c>
      <c r="J774" s="12"/>
      <c r="K774" s="12"/>
      <c r="L774" s="12">
        <f t="array" ref="L774">IFERROR(LOOKUP(2^15,SEARCH({"40A","63A","80A","100A","125A","160A","200A","250A","400A","630A","800A","1000A","1250A","1600A","2000A","2500A","3200A","4000A","5000A","6300A"},UPPER(D774)),{40,63,80,100,125,160,200,250,400,630,800,1000,1250,1600,2000,2500,3200,4000,5000,6300}),0)</f>
        <v>2000</v>
      </c>
      <c r="M774" s="9" t="str">
        <f t="shared" si="61"/>
        <v>Straight Feeder</v>
      </c>
      <c r="N774" s="9" t="str">
        <f t="shared" si="62"/>
        <v>CU</v>
      </c>
      <c r="O774" s="13" t="str">
        <f t="shared" si="63"/>
        <v>Silver</v>
      </c>
      <c r="P774" s="9" t="str">
        <f t="shared" si="64"/>
        <v>Epoxy</v>
      </c>
      <c r="Q774" s="9" t="str">
        <f t="shared" si="65"/>
        <v>5</v>
      </c>
      <c r="R7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74" s="14" t="str">
        <f>IF(ProjectsDB[[#This Row],[Item Type]]="Straight Plug-In",_xlfn.TEXTJOIN("-",TRUE,M774&amp;"-"&amp;_xlfn.LET(_xlpm.txt,ProjectsDB[[#This Row],[Assembly]],_xlpm.pos,FIND("SP",_xlpm.txt),_xlpm.pre,LEFT(_xlpm.txt,_xlpm.pos-1),IF(RIGHT(_xlpm.pre,3)="123","3PL",IF(RIGHT(_xlpm.pre,2)="12","2PL",IF(RIGHT(_xlpm.pre,1)="1","1PL","3PL")))),N774,O774,P774,Q774&amp;"W",R774),_xlfn.TEXTJOIN("-",TRUE,M774,N774,O774,P774,Q774&amp;"W",R774))</f>
        <v>Straight Feeder-CU-Silver-Epoxy-5W-1</v>
      </c>
      <c r="T774" s="14" t="str">
        <f>IF(COUNTIF(Cycletime[Element Desc.],ProjectsDB[[#This Row],[Element Desc.]])&gt;0,"Found","Not Found")</f>
        <v>Found</v>
      </c>
    </row>
    <row r="775" spans="2:20" x14ac:dyDescent="0.25">
      <c r="B775" s="8" t="s">
        <v>1928</v>
      </c>
      <c r="C775" s="9" t="s">
        <v>1929</v>
      </c>
      <c r="D775" s="9" t="s">
        <v>1930</v>
      </c>
      <c r="E775" s="10">
        <v>1</v>
      </c>
      <c r="F775" s="9" t="s">
        <v>1694</v>
      </c>
      <c r="G775" s="9" t="s">
        <v>52</v>
      </c>
      <c r="H775" s="11"/>
      <c r="I775" s="12">
        <v>1010</v>
      </c>
      <c r="J775" s="12"/>
      <c r="K775" s="12"/>
      <c r="L775" s="12">
        <f t="array" ref="L775">IFERROR(LOOKUP(2^15,SEARCH({"40A","63A","80A","100A","125A","160A","200A","250A","400A","630A","800A","1000A","1250A","1600A","2000A","2500A","3200A","4000A","5000A","6300A"},UPPER(D775)),{40,63,80,100,125,160,200,250,400,630,800,1000,1250,1600,2000,2500,3200,4000,5000,6300}),0)</f>
        <v>2000</v>
      </c>
      <c r="M775" s="9" t="str">
        <f t="shared" si="61"/>
        <v>Straight Feeder</v>
      </c>
      <c r="N775" s="9" t="str">
        <f t="shared" si="62"/>
        <v>CU</v>
      </c>
      <c r="O775" s="13" t="str">
        <f t="shared" si="63"/>
        <v>Silver</v>
      </c>
      <c r="P775" s="9" t="str">
        <f t="shared" si="64"/>
        <v>Epoxy</v>
      </c>
      <c r="Q775" s="9" t="str">
        <f t="shared" si="65"/>
        <v>5</v>
      </c>
      <c r="R7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75" s="14" t="str">
        <f>IF(ProjectsDB[[#This Row],[Item Type]]="Straight Plug-In",_xlfn.TEXTJOIN("-",TRUE,M775&amp;"-"&amp;_xlfn.LET(_xlpm.txt,ProjectsDB[[#This Row],[Assembly]],_xlpm.pos,FIND("SP",_xlpm.txt),_xlpm.pre,LEFT(_xlpm.txt,_xlpm.pos-1),IF(RIGHT(_xlpm.pre,3)="123","3PL",IF(RIGHT(_xlpm.pre,2)="12","2PL",IF(RIGHT(_xlpm.pre,1)="1","1PL","3PL")))),N775,O775,P775,Q775&amp;"W",R775),_xlfn.TEXTJOIN("-",TRUE,M775,N775,O775,P775,Q775&amp;"W",R775))</f>
        <v>Straight Feeder-CU-Silver-Epoxy-5W-1</v>
      </c>
      <c r="T775" s="14" t="str">
        <f>IF(COUNTIF(Cycletime[Element Desc.],ProjectsDB[[#This Row],[Element Desc.]])&gt;0,"Found","Not Found")</f>
        <v>Found</v>
      </c>
    </row>
    <row r="776" spans="2:20" x14ac:dyDescent="0.25">
      <c r="B776" s="8" t="s">
        <v>1931</v>
      </c>
      <c r="C776" s="9" t="s">
        <v>1873</v>
      </c>
      <c r="D776" s="9" t="s">
        <v>1874</v>
      </c>
      <c r="E776" s="10">
        <v>1</v>
      </c>
      <c r="F776" s="9" t="s">
        <v>1694</v>
      </c>
      <c r="G776" s="9" t="s">
        <v>52</v>
      </c>
      <c r="H776" s="11"/>
      <c r="I776" s="12">
        <v>425</v>
      </c>
      <c r="J776" s="12"/>
      <c r="K776" s="12"/>
      <c r="L776" s="12">
        <f t="array" ref="L776">IFERROR(LOOKUP(2^15,SEARCH({"40A","63A","80A","100A","125A","160A","200A","250A","400A","630A","800A","1000A","1250A","1600A","2000A","2500A","3200A","4000A","5000A","6300A"},UPPER(D776)),{40,63,80,100,125,160,200,250,400,630,800,1000,1250,1600,2000,2500,3200,4000,5000,6300}),0)</f>
        <v>1000</v>
      </c>
      <c r="M776" s="9" t="str">
        <f t="shared" si="61"/>
        <v>Flange Straight</v>
      </c>
      <c r="N776" s="9" t="str">
        <f t="shared" si="62"/>
        <v>CU</v>
      </c>
      <c r="O776" s="13" t="str">
        <f t="shared" si="63"/>
        <v>Silver</v>
      </c>
      <c r="P776" s="9" t="str">
        <f t="shared" si="64"/>
        <v>Epoxy</v>
      </c>
      <c r="Q776" s="9" t="str">
        <f t="shared" si="65"/>
        <v>5</v>
      </c>
      <c r="R7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76" s="14" t="str">
        <f>IF(ProjectsDB[[#This Row],[Item Type]]="Straight Plug-In",_xlfn.TEXTJOIN("-",TRUE,M776&amp;"-"&amp;_xlfn.LET(_xlpm.txt,ProjectsDB[[#This Row],[Assembly]],_xlpm.pos,FIND("SP",_xlpm.txt),_xlpm.pre,LEFT(_xlpm.txt,_xlpm.pos-1),IF(RIGHT(_xlpm.pre,3)="123","3PL",IF(RIGHT(_xlpm.pre,2)="12","2PL",IF(RIGHT(_xlpm.pre,1)="1","1PL","3PL")))),N776,O776,P776,Q776&amp;"W",R776),_xlfn.TEXTJOIN("-",TRUE,M776,N776,O776,P776,Q776&amp;"W",R776))</f>
        <v>Flange Straight-CU-Silver-Epoxy-5W-1</v>
      </c>
      <c r="T776" s="14" t="str">
        <f>IF(COUNTIF(Cycletime[Element Desc.],ProjectsDB[[#This Row],[Element Desc.]])&gt;0,"Found","Not Found")</f>
        <v>Found</v>
      </c>
    </row>
    <row r="777" spans="2:20" x14ac:dyDescent="0.25">
      <c r="B777" s="8" t="s">
        <v>1932</v>
      </c>
      <c r="C777" s="9" t="s">
        <v>1637</v>
      </c>
      <c r="D777" s="9" t="s">
        <v>1638</v>
      </c>
      <c r="E777" s="10">
        <v>3</v>
      </c>
      <c r="F777" s="9" t="s">
        <v>1694</v>
      </c>
      <c r="G777" s="9" t="s">
        <v>52</v>
      </c>
      <c r="H777" s="11"/>
      <c r="I777" s="12">
        <v>3000</v>
      </c>
      <c r="J777" s="12"/>
      <c r="K777" s="12"/>
      <c r="L777" s="12">
        <f t="array" ref="L777">IFERROR(LOOKUP(2^15,SEARCH({"40A","63A","80A","100A","125A","160A","200A","250A","400A","630A","800A","1000A","1250A","1600A","2000A","2500A","3200A","4000A","5000A","6300A"},UPPER(D777)),{40,63,80,100,125,160,200,250,400,630,800,1000,1250,1600,2000,2500,3200,4000,5000,6300}),0)</f>
        <v>1000</v>
      </c>
      <c r="M777" s="9" t="str">
        <f t="shared" si="61"/>
        <v>Straight Feeder</v>
      </c>
      <c r="N777" s="9" t="str">
        <f t="shared" si="62"/>
        <v>CU</v>
      </c>
      <c r="O777" s="13" t="str">
        <f t="shared" si="63"/>
        <v>Silver</v>
      </c>
      <c r="P777" s="9" t="str">
        <f t="shared" si="64"/>
        <v>Epoxy</v>
      </c>
      <c r="Q777" s="9" t="str">
        <f t="shared" si="65"/>
        <v>5</v>
      </c>
      <c r="R7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77" s="14" t="str">
        <f>IF(ProjectsDB[[#This Row],[Item Type]]="Straight Plug-In",_xlfn.TEXTJOIN("-",TRUE,M777&amp;"-"&amp;_xlfn.LET(_xlpm.txt,ProjectsDB[[#This Row],[Assembly]],_xlpm.pos,FIND("SP",_xlpm.txt),_xlpm.pre,LEFT(_xlpm.txt,_xlpm.pos-1),IF(RIGHT(_xlpm.pre,3)="123","3PL",IF(RIGHT(_xlpm.pre,2)="12","2PL",IF(RIGHT(_xlpm.pre,1)="1","1PL","3PL")))),N777,O777,P777,Q777&amp;"W",R777),_xlfn.TEXTJOIN("-",TRUE,M777,N777,O777,P777,Q777&amp;"W",R777))</f>
        <v>Straight Feeder-CU-Silver-Epoxy-5W-1</v>
      </c>
      <c r="T777" s="14" t="str">
        <f>IF(COUNTIF(Cycletime[Element Desc.],ProjectsDB[[#This Row],[Element Desc.]])&gt;0,"Found","Not Found")</f>
        <v>Found</v>
      </c>
    </row>
    <row r="778" spans="2:20" x14ac:dyDescent="0.25">
      <c r="B778" s="8" t="s">
        <v>1933</v>
      </c>
      <c r="C778" s="9" t="s">
        <v>1934</v>
      </c>
      <c r="D778" s="9" t="s">
        <v>1935</v>
      </c>
      <c r="E778" s="10">
        <v>1</v>
      </c>
      <c r="F778" s="9" t="s">
        <v>1694</v>
      </c>
      <c r="G778" s="9" t="s">
        <v>52</v>
      </c>
      <c r="H778" s="11"/>
      <c r="I778" s="12">
        <v>930</v>
      </c>
      <c r="J778" s="12"/>
      <c r="K778" s="12"/>
      <c r="L778" s="12">
        <f t="array" ref="L778">IFERROR(LOOKUP(2^15,SEARCH({"40A","63A","80A","100A","125A","160A","200A","250A","400A","630A","800A","1000A","1250A","1600A","2000A","2500A","3200A","4000A","5000A","6300A"},UPPER(D778)),{40,63,80,100,125,160,200,250,400,630,800,1000,1250,1600,2000,2500,3200,4000,5000,6300}),0)</f>
        <v>1000</v>
      </c>
      <c r="M778" s="9" t="str">
        <f t="shared" si="61"/>
        <v>Straight Feeder</v>
      </c>
      <c r="N778" s="9" t="str">
        <f t="shared" si="62"/>
        <v>CU</v>
      </c>
      <c r="O778" s="13" t="str">
        <f t="shared" si="63"/>
        <v>Silver</v>
      </c>
      <c r="P778" s="9" t="str">
        <f t="shared" si="64"/>
        <v>Epoxy</v>
      </c>
      <c r="Q778" s="9" t="str">
        <f t="shared" si="65"/>
        <v>5</v>
      </c>
      <c r="R7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78" s="14" t="str">
        <f>IF(ProjectsDB[[#This Row],[Item Type]]="Straight Plug-In",_xlfn.TEXTJOIN("-",TRUE,M778&amp;"-"&amp;_xlfn.LET(_xlpm.txt,ProjectsDB[[#This Row],[Assembly]],_xlpm.pos,FIND("SP",_xlpm.txt),_xlpm.pre,LEFT(_xlpm.txt,_xlpm.pos-1),IF(RIGHT(_xlpm.pre,3)="123","3PL",IF(RIGHT(_xlpm.pre,2)="12","2PL",IF(RIGHT(_xlpm.pre,1)="1","1PL","3PL")))),N778,O778,P778,Q778&amp;"W",R778),_xlfn.TEXTJOIN("-",TRUE,M778,N778,O778,P778,Q778&amp;"W",R778))</f>
        <v>Straight Feeder-CU-Silver-Epoxy-5W-1</v>
      </c>
      <c r="T778" s="14" t="str">
        <f>IF(COUNTIF(Cycletime[Element Desc.],ProjectsDB[[#This Row],[Element Desc.]])&gt;0,"Found","Not Found")</f>
        <v>Found</v>
      </c>
    </row>
    <row r="779" spans="2:20" x14ac:dyDescent="0.25">
      <c r="B779" s="8" t="s">
        <v>1936</v>
      </c>
      <c r="C779" s="9" t="s">
        <v>1937</v>
      </c>
      <c r="D779" s="9" t="s">
        <v>1938</v>
      </c>
      <c r="E779" s="10">
        <v>1</v>
      </c>
      <c r="F779" s="9" t="s">
        <v>1694</v>
      </c>
      <c r="G779" s="9" t="s">
        <v>52</v>
      </c>
      <c r="H779" s="11"/>
      <c r="I779" s="12">
        <v>300</v>
      </c>
      <c r="J779" s="12">
        <v>290</v>
      </c>
      <c r="K779" s="12">
        <v>300</v>
      </c>
      <c r="L779" s="12">
        <f t="array" ref="L779">IFERROR(LOOKUP(2^15,SEARCH({"40A","63A","80A","100A","125A","160A","200A","250A","400A","630A","800A","1000A","1250A","1600A","2000A","2500A","3200A","4000A","5000A","6300A"},UPPER(D779)),{40,63,80,100,125,160,200,250,400,630,800,1000,1250,1600,2000,2500,3200,4000,5000,6300}),0)</f>
        <v>1000</v>
      </c>
      <c r="M779" s="9" t="str">
        <f t="shared" si="61"/>
        <v>Z-Unit Flat</v>
      </c>
      <c r="N779" s="9" t="str">
        <f t="shared" si="62"/>
        <v>CU</v>
      </c>
      <c r="O779" s="13" t="str">
        <f t="shared" si="63"/>
        <v>Silver</v>
      </c>
      <c r="P779" s="9" t="str">
        <f t="shared" si="64"/>
        <v>Epoxy</v>
      </c>
      <c r="Q779" s="9" t="str">
        <f t="shared" si="65"/>
        <v>5</v>
      </c>
      <c r="R7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79" s="14" t="str">
        <f>IF(ProjectsDB[[#This Row],[Item Type]]="Straight Plug-In",_xlfn.TEXTJOIN("-",TRUE,M779&amp;"-"&amp;_xlfn.LET(_xlpm.txt,ProjectsDB[[#This Row],[Assembly]],_xlpm.pos,FIND("SP",_xlpm.txt),_xlpm.pre,LEFT(_xlpm.txt,_xlpm.pos-1),IF(RIGHT(_xlpm.pre,3)="123","3PL",IF(RIGHT(_xlpm.pre,2)="12","2PL",IF(RIGHT(_xlpm.pre,1)="1","1PL","3PL")))),N779,O779,P779,Q779&amp;"W",R779),_xlfn.TEXTJOIN("-",TRUE,M779,N779,O779,P779,Q779&amp;"W",R779))</f>
        <v>Z-Unit Flat-CU-Silver-Epoxy-5W-1</v>
      </c>
      <c r="T779" s="14" t="str">
        <f>IF(COUNTIF(Cycletime[Element Desc.],ProjectsDB[[#This Row],[Element Desc.]])&gt;0,"Found","Not Found")</f>
        <v>Found</v>
      </c>
    </row>
    <row r="780" spans="2:20" x14ac:dyDescent="0.25">
      <c r="B780" s="8" t="s">
        <v>1939</v>
      </c>
      <c r="C780" s="9" t="s">
        <v>1940</v>
      </c>
      <c r="D780" s="9" t="s">
        <v>1941</v>
      </c>
      <c r="E780" s="10">
        <v>1</v>
      </c>
      <c r="F780" s="9" t="s">
        <v>1694</v>
      </c>
      <c r="G780" s="9" t="s">
        <v>52</v>
      </c>
      <c r="H780" s="11"/>
      <c r="I780" s="12">
        <v>2090</v>
      </c>
      <c r="J780" s="12"/>
      <c r="K780" s="12"/>
      <c r="L780" s="12">
        <f t="array" ref="L780">IFERROR(LOOKUP(2^15,SEARCH({"40A","63A","80A","100A","125A","160A","200A","250A","400A","630A","800A","1000A","1250A","1600A","2000A","2500A","3200A","4000A","5000A","6300A"},UPPER(D780)),{40,63,80,100,125,160,200,250,400,630,800,1000,1250,1600,2000,2500,3200,4000,5000,6300}),0)</f>
        <v>1000</v>
      </c>
      <c r="M780" s="9" t="str">
        <f t="shared" si="61"/>
        <v>Straight Feeder</v>
      </c>
      <c r="N780" s="9" t="str">
        <f t="shared" si="62"/>
        <v>CU</v>
      </c>
      <c r="O780" s="13" t="str">
        <f t="shared" si="63"/>
        <v>Silver</v>
      </c>
      <c r="P780" s="9" t="str">
        <f t="shared" si="64"/>
        <v>Epoxy</v>
      </c>
      <c r="Q780" s="9" t="str">
        <f t="shared" si="65"/>
        <v>5</v>
      </c>
      <c r="R7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80" s="14" t="str">
        <f>IF(ProjectsDB[[#This Row],[Item Type]]="Straight Plug-In",_xlfn.TEXTJOIN("-",TRUE,M780&amp;"-"&amp;_xlfn.LET(_xlpm.txt,ProjectsDB[[#This Row],[Assembly]],_xlpm.pos,FIND("SP",_xlpm.txt),_xlpm.pre,LEFT(_xlpm.txt,_xlpm.pos-1),IF(RIGHT(_xlpm.pre,3)="123","3PL",IF(RIGHT(_xlpm.pre,2)="12","2PL",IF(RIGHT(_xlpm.pre,1)="1","1PL","3PL")))),N780,O780,P780,Q780&amp;"W",R780),_xlfn.TEXTJOIN("-",TRUE,M780,N780,O780,P780,Q780&amp;"W",R780))</f>
        <v>Straight Feeder-CU-Silver-Epoxy-5W-1</v>
      </c>
      <c r="T780" s="14" t="str">
        <f>IF(COUNTIF(Cycletime[Element Desc.],ProjectsDB[[#This Row],[Element Desc.]])&gt;0,"Found","Not Found")</f>
        <v>Found</v>
      </c>
    </row>
    <row r="781" spans="2:20" x14ac:dyDescent="0.25">
      <c r="B781" s="8" t="s">
        <v>1942</v>
      </c>
      <c r="C781" s="9" t="s">
        <v>1681</v>
      </c>
      <c r="D781" s="9" t="s">
        <v>1682</v>
      </c>
      <c r="E781" s="10">
        <v>1</v>
      </c>
      <c r="F781" s="9" t="s">
        <v>1694</v>
      </c>
      <c r="G781" s="9" t="s">
        <v>52</v>
      </c>
      <c r="H781" s="11"/>
      <c r="I781" s="12">
        <v>300</v>
      </c>
      <c r="J781" s="12">
        <v>300</v>
      </c>
      <c r="K781" s="12"/>
      <c r="L781" s="12">
        <f t="array" ref="L781">IFERROR(LOOKUP(2^15,SEARCH({"40A","63A","80A","100A","125A","160A","200A","250A","400A","630A","800A","1000A","1250A","1600A","2000A","2500A","3200A","4000A","5000A","6300A"},UPPER(D781)),{40,63,80,100,125,160,200,250,400,630,800,1000,1250,1600,2000,2500,3200,4000,5000,6300}),0)</f>
        <v>1000</v>
      </c>
      <c r="M781" s="9" t="str">
        <f t="shared" si="61"/>
        <v>Elbow Edge</v>
      </c>
      <c r="N781" s="9" t="str">
        <f t="shared" si="62"/>
        <v>CU</v>
      </c>
      <c r="O781" s="13" t="str">
        <f t="shared" si="63"/>
        <v>Silver</v>
      </c>
      <c r="P781" s="9" t="str">
        <f t="shared" si="64"/>
        <v>Epoxy</v>
      </c>
      <c r="Q781" s="9" t="str">
        <f t="shared" si="65"/>
        <v>5</v>
      </c>
      <c r="R7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81" s="14" t="str">
        <f>IF(ProjectsDB[[#This Row],[Item Type]]="Straight Plug-In",_xlfn.TEXTJOIN("-",TRUE,M781&amp;"-"&amp;_xlfn.LET(_xlpm.txt,ProjectsDB[[#This Row],[Assembly]],_xlpm.pos,FIND("SP",_xlpm.txt),_xlpm.pre,LEFT(_xlpm.txt,_xlpm.pos-1),IF(RIGHT(_xlpm.pre,3)="123","3PL",IF(RIGHT(_xlpm.pre,2)="12","2PL",IF(RIGHT(_xlpm.pre,1)="1","1PL","3PL")))),N781,O781,P781,Q781&amp;"W",R781),_xlfn.TEXTJOIN("-",TRUE,M781,N781,O781,P781,Q781&amp;"W",R781))</f>
        <v>Elbow Edge-CU-Silver-Epoxy-5W-1</v>
      </c>
      <c r="T781" s="14" t="str">
        <f>IF(COUNTIF(Cycletime[Element Desc.],ProjectsDB[[#This Row],[Element Desc.]])&gt;0,"Found","Not Found")</f>
        <v>Found</v>
      </c>
    </row>
    <row r="782" spans="2:20" x14ac:dyDescent="0.25">
      <c r="B782" s="8" t="s">
        <v>1943</v>
      </c>
      <c r="C782" s="9" t="s">
        <v>1944</v>
      </c>
      <c r="D782" s="9" t="s">
        <v>1945</v>
      </c>
      <c r="E782" s="10">
        <v>1</v>
      </c>
      <c r="F782" s="9" t="s">
        <v>1694</v>
      </c>
      <c r="G782" s="9" t="s">
        <v>52</v>
      </c>
      <c r="H782" s="11"/>
      <c r="I782" s="12">
        <v>2320</v>
      </c>
      <c r="J782" s="12"/>
      <c r="K782" s="12"/>
      <c r="L782" s="12">
        <f t="array" ref="L782">IFERROR(LOOKUP(2^15,SEARCH({"40A","63A","80A","100A","125A","160A","200A","250A","400A","630A","800A","1000A","1250A","1600A","2000A","2500A","3200A","4000A","5000A","6300A"},UPPER(D782)),{40,63,80,100,125,160,200,250,400,630,800,1000,1250,1600,2000,2500,3200,4000,5000,6300}),0)</f>
        <v>1000</v>
      </c>
      <c r="M782" s="9" t="str">
        <f t="shared" si="61"/>
        <v>Straight Feeder</v>
      </c>
      <c r="N782" s="9" t="str">
        <f t="shared" si="62"/>
        <v>CU</v>
      </c>
      <c r="O782" s="13" t="str">
        <f t="shared" si="63"/>
        <v>Silver</v>
      </c>
      <c r="P782" s="9" t="str">
        <f t="shared" si="64"/>
        <v>Epoxy</v>
      </c>
      <c r="Q782" s="9" t="str">
        <f t="shared" si="65"/>
        <v>5</v>
      </c>
      <c r="R7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82" s="14" t="str">
        <f>IF(ProjectsDB[[#This Row],[Item Type]]="Straight Plug-In",_xlfn.TEXTJOIN("-",TRUE,M782&amp;"-"&amp;_xlfn.LET(_xlpm.txt,ProjectsDB[[#This Row],[Assembly]],_xlpm.pos,FIND("SP",_xlpm.txt),_xlpm.pre,LEFT(_xlpm.txt,_xlpm.pos-1),IF(RIGHT(_xlpm.pre,3)="123","3PL",IF(RIGHT(_xlpm.pre,2)="12","2PL",IF(RIGHT(_xlpm.pre,1)="1","1PL","3PL")))),N782,O782,P782,Q782&amp;"W",R782),_xlfn.TEXTJOIN("-",TRUE,M782,N782,O782,P782,Q782&amp;"W",R782))</f>
        <v>Straight Feeder-CU-Silver-Epoxy-5W-1</v>
      </c>
      <c r="T782" s="14" t="str">
        <f>IF(COUNTIF(Cycletime[Element Desc.],ProjectsDB[[#This Row],[Element Desc.]])&gt;0,"Found","Not Found")</f>
        <v>Found</v>
      </c>
    </row>
    <row r="783" spans="2:20" x14ac:dyDescent="0.25">
      <c r="B783" s="8" t="s">
        <v>1946</v>
      </c>
      <c r="C783" s="9" t="s">
        <v>1886</v>
      </c>
      <c r="D783" s="9" t="s">
        <v>1887</v>
      </c>
      <c r="E783" s="10">
        <v>2</v>
      </c>
      <c r="F783" s="9" t="s">
        <v>1694</v>
      </c>
      <c r="G783" s="9" t="s">
        <v>52</v>
      </c>
      <c r="H783" s="11"/>
      <c r="I783" s="12">
        <v>12</v>
      </c>
      <c r="J783" s="12"/>
      <c r="K783" s="12"/>
      <c r="L783" s="12">
        <f t="array" ref="L783">IFERROR(LOOKUP(2^15,SEARCH({"40A","63A","80A","100A","125A","160A","200A","250A","400A","630A","800A","1000A","1250A","1600A","2000A","2500A","3200A","4000A","5000A","6300A"},UPPER(D783)),{40,63,80,100,125,160,200,250,400,630,800,1000,1250,1600,2000,2500,3200,4000,5000,6300}),0)</f>
        <v>1000</v>
      </c>
      <c r="M783" s="9" t="str">
        <f t="shared" si="61"/>
        <v>Straight Plug-In</v>
      </c>
      <c r="N783" s="9" t="str">
        <f t="shared" si="62"/>
        <v>CU</v>
      </c>
      <c r="O783" s="13" t="str">
        <f t="shared" si="63"/>
        <v>Silver</v>
      </c>
      <c r="P783" s="9" t="str">
        <f t="shared" si="64"/>
        <v>Epoxy</v>
      </c>
      <c r="Q783" s="9" t="str">
        <f t="shared" si="65"/>
        <v>5</v>
      </c>
      <c r="R7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83" s="14" t="str">
        <f>IF(ProjectsDB[[#This Row],[Item Type]]="Straight Plug-In",_xlfn.TEXTJOIN("-",TRUE,M783&amp;"-"&amp;_xlfn.LET(_xlpm.txt,ProjectsDB[[#This Row],[Assembly]],_xlpm.pos,FIND("SP",_xlpm.txt),_xlpm.pre,LEFT(_xlpm.txt,_xlpm.pos-1),IF(RIGHT(_xlpm.pre,3)="123","3PL",IF(RIGHT(_xlpm.pre,2)="12","2PL",IF(RIGHT(_xlpm.pre,1)="1","1PL","3PL")))),N783,O783,P783,Q783&amp;"W",R783),_xlfn.TEXTJOIN("-",TRUE,M783,N783,O783,P783,Q783&amp;"W",R783))</f>
        <v>Straight Plug-In-2PL-CU-Silver-Epoxy-5W-1</v>
      </c>
      <c r="T783" s="14" t="str">
        <f>IF(COUNTIF(Cycletime[Element Desc.],ProjectsDB[[#This Row],[Element Desc.]])&gt;0,"Found","Not Found")</f>
        <v>Found</v>
      </c>
    </row>
    <row r="784" spans="2:20" x14ac:dyDescent="0.25">
      <c r="B784" s="8" t="s">
        <v>1947</v>
      </c>
      <c r="C784" s="9" t="s">
        <v>1625</v>
      </c>
      <c r="D784" s="9" t="s">
        <v>1626</v>
      </c>
      <c r="E784" s="10">
        <v>11</v>
      </c>
      <c r="F784" s="9" t="s">
        <v>1694</v>
      </c>
      <c r="G784" s="9" t="s">
        <v>52</v>
      </c>
      <c r="H784" s="11"/>
      <c r="I784" s="12"/>
      <c r="J784" s="12"/>
      <c r="K784" s="12"/>
      <c r="L784" s="12">
        <f t="array" ref="L784">IFERROR(LOOKUP(2^15,SEARCH({"40A","63A","80A","100A","125A","160A","200A","250A","400A","630A","800A","1000A","1250A","1600A","2000A","2500A","3200A","4000A","5000A","6300A"},UPPER(D784)),{40,63,80,100,125,160,200,250,400,630,800,1000,1250,1600,2000,2500,3200,4000,5000,6300}),0)</f>
        <v>1000</v>
      </c>
      <c r="M784" s="9" t="str">
        <f t="shared" si="61"/>
        <v>Joint Pack</v>
      </c>
      <c r="N784" s="9" t="str">
        <f t="shared" si="62"/>
        <v>CU</v>
      </c>
      <c r="O784" s="13" t="str">
        <f t="shared" si="63"/>
        <v>Silver</v>
      </c>
      <c r="P784" s="9" t="str">
        <f t="shared" si="64"/>
        <v>None</v>
      </c>
      <c r="Q784" s="9" t="str">
        <f t="shared" si="65"/>
        <v>5</v>
      </c>
      <c r="R7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84" s="14" t="str">
        <f>IF(ProjectsDB[[#This Row],[Item Type]]="Straight Plug-In",_xlfn.TEXTJOIN("-",TRUE,M784&amp;"-"&amp;_xlfn.LET(_xlpm.txt,ProjectsDB[[#This Row],[Assembly]],_xlpm.pos,FIND("SP",_xlpm.txt),_xlpm.pre,LEFT(_xlpm.txt,_xlpm.pos-1),IF(RIGHT(_xlpm.pre,3)="123","3PL",IF(RIGHT(_xlpm.pre,2)="12","2PL",IF(RIGHT(_xlpm.pre,1)="1","1PL","3PL")))),N784,O784,P784,Q784&amp;"W",R784),_xlfn.TEXTJOIN("-",TRUE,M784,N784,O784,P784,Q784&amp;"W",R784))</f>
        <v>Joint Pack-CU-Silver-None-5W-1</v>
      </c>
      <c r="T784" s="14" t="str">
        <f>IF(COUNTIF(Cycletime[Element Desc.],ProjectsDB[[#This Row],[Element Desc.]])&gt;0,"Found","Not Found")</f>
        <v>Found</v>
      </c>
    </row>
    <row r="785" spans="2:20" x14ac:dyDescent="0.25">
      <c r="B785" s="8" t="s">
        <v>1948</v>
      </c>
      <c r="C785" s="9" t="s">
        <v>1949</v>
      </c>
      <c r="D785" s="9" t="s">
        <v>1950</v>
      </c>
      <c r="E785" s="10">
        <v>1</v>
      </c>
      <c r="F785" s="9" t="s">
        <v>1694</v>
      </c>
      <c r="G785" s="9" t="s">
        <v>52</v>
      </c>
      <c r="H785" s="11"/>
      <c r="I785" s="12">
        <v>1700</v>
      </c>
      <c r="J785" s="12"/>
      <c r="K785" s="12"/>
      <c r="L785" s="12">
        <f t="array" ref="L785">IFERROR(LOOKUP(2^15,SEARCH({"40A","63A","80A","100A","125A","160A","200A","250A","400A","630A","800A","1000A","1250A","1600A","2000A","2500A","3200A","4000A","5000A","6300A"},UPPER(D785)),{40,63,80,100,125,160,200,250,400,630,800,1000,1250,1600,2000,2500,3200,4000,5000,6300}),0)</f>
        <v>1000</v>
      </c>
      <c r="M785" s="9" t="str">
        <f t="shared" si="61"/>
        <v>Straight Feeder</v>
      </c>
      <c r="N785" s="9" t="str">
        <f t="shared" si="62"/>
        <v>CU</v>
      </c>
      <c r="O785" s="13" t="str">
        <f t="shared" si="63"/>
        <v>Silver</v>
      </c>
      <c r="P785" s="9" t="str">
        <f t="shared" si="64"/>
        <v>Epoxy</v>
      </c>
      <c r="Q785" s="9" t="str">
        <f t="shared" si="65"/>
        <v>5</v>
      </c>
      <c r="R7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85" s="14" t="str">
        <f>IF(ProjectsDB[[#This Row],[Item Type]]="Straight Plug-In",_xlfn.TEXTJOIN("-",TRUE,M785&amp;"-"&amp;_xlfn.LET(_xlpm.txt,ProjectsDB[[#This Row],[Assembly]],_xlpm.pos,FIND("SP",_xlpm.txt),_xlpm.pre,LEFT(_xlpm.txt,_xlpm.pos-1),IF(RIGHT(_xlpm.pre,3)="123","3PL",IF(RIGHT(_xlpm.pre,2)="12","2PL",IF(RIGHT(_xlpm.pre,1)="1","1PL","3PL")))),N785,O785,P785,Q785&amp;"W",R785),_xlfn.TEXTJOIN("-",TRUE,M785,N785,O785,P785,Q785&amp;"W",R785))</f>
        <v>Straight Feeder-CU-Silver-Epoxy-5W-1</v>
      </c>
      <c r="T785" s="14" t="str">
        <f>IF(COUNTIF(Cycletime[Element Desc.],ProjectsDB[[#This Row],[Element Desc.]])&gt;0,"Found","Not Found")</f>
        <v>Found</v>
      </c>
    </row>
    <row r="786" spans="2:20" x14ac:dyDescent="0.25">
      <c r="B786" s="8" t="s">
        <v>1951</v>
      </c>
      <c r="C786" s="9" t="s">
        <v>1637</v>
      </c>
      <c r="D786" s="9" t="s">
        <v>1638</v>
      </c>
      <c r="E786" s="10">
        <v>3</v>
      </c>
      <c r="F786" s="9" t="s">
        <v>1694</v>
      </c>
      <c r="G786" s="9" t="s">
        <v>52</v>
      </c>
      <c r="H786" s="11"/>
      <c r="I786" s="12">
        <v>3000</v>
      </c>
      <c r="J786" s="12"/>
      <c r="K786" s="12"/>
      <c r="L786" s="12">
        <f t="array" ref="L786">IFERROR(LOOKUP(2^15,SEARCH({"40A","63A","80A","100A","125A","160A","200A","250A","400A","630A","800A","1000A","1250A","1600A","2000A","2500A","3200A","4000A","5000A","6300A"},UPPER(D786)),{40,63,80,100,125,160,200,250,400,630,800,1000,1250,1600,2000,2500,3200,4000,5000,6300}),0)</f>
        <v>1000</v>
      </c>
      <c r="M786" s="9" t="str">
        <f t="shared" si="61"/>
        <v>Straight Feeder</v>
      </c>
      <c r="N786" s="9" t="str">
        <f t="shared" si="62"/>
        <v>CU</v>
      </c>
      <c r="O786" s="13" t="str">
        <f t="shared" si="63"/>
        <v>Silver</v>
      </c>
      <c r="P786" s="9" t="str">
        <f t="shared" si="64"/>
        <v>Epoxy</v>
      </c>
      <c r="Q786" s="9" t="str">
        <f t="shared" si="65"/>
        <v>5</v>
      </c>
      <c r="R7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86" s="14" t="str">
        <f>IF(ProjectsDB[[#This Row],[Item Type]]="Straight Plug-In",_xlfn.TEXTJOIN("-",TRUE,M786&amp;"-"&amp;_xlfn.LET(_xlpm.txt,ProjectsDB[[#This Row],[Assembly]],_xlpm.pos,FIND("SP",_xlpm.txt),_xlpm.pre,LEFT(_xlpm.txt,_xlpm.pos-1),IF(RIGHT(_xlpm.pre,3)="123","3PL",IF(RIGHT(_xlpm.pre,2)="12","2PL",IF(RIGHT(_xlpm.pre,1)="1","1PL","3PL")))),N786,O786,P786,Q786&amp;"W",R786),_xlfn.TEXTJOIN("-",TRUE,M786,N786,O786,P786,Q786&amp;"W",R786))</f>
        <v>Straight Feeder-CU-Silver-Epoxy-5W-1</v>
      </c>
      <c r="T786" s="14" t="str">
        <f>IF(COUNTIF(Cycletime[Element Desc.],ProjectsDB[[#This Row],[Element Desc.]])&gt;0,"Found","Not Found")</f>
        <v>Found</v>
      </c>
    </row>
    <row r="787" spans="2:20" x14ac:dyDescent="0.25">
      <c r="B787" s="8" t="s">
        <v>1952</v>
      </c>
      <c r="C787" s="9" t="s">
        <v>1953</v>
      </c>
      <c r="D787" s="9" t="s">
        <v>1954</v>
      </c>
      <c r="E787" s="10">
        <v>1</v>
      </c>
      <c r="F787" s="9" t="s">
        <v>1694</v>
      </c>
      <c r="G787" s="9" t="s">
        <v>52</v>
      </c>
      <c r="H787" s="11"/>
      <c r="I787" s="12">
        <v>660</v>
      </c>
      <c r="J787" s="12"/>
      <c r="K787" s="12"/>
      <c r="L787" s="12">
        <f t="array" ref="L787">IFERROR(LOOKUP(2^15,SEARCH({"40A","63A","80A","100A","125A","160A","200A","250A","400A","630A","800A","1000A","1250A","1600A","2000A","2500A","3200A","4000A","5000A","6300A"},UPPER(D787)),{40,63,80,100,125,160,200,250,400,630,800,1000,1250,1600,2000,2500,3200,4000,5000,6300}),0)</f>
        <v>1000</v>
      </c>
      <c r="M787" s="9" t="str">
        <f t="shared" si="61"/>
        <v>Straight Feeder</v>
      </c>
      <c r="N787" s="9" t="str">
        <f t="shared" si="62"/>
        <v>CU</v>
      </c>
      <c r="O787" s="13" t="str">
        <f t="shared" si="63"/>
        <v>Silver</v>
      </c>
      <c r="P787" s="9" t="str">
        <f t="shared" si="64"/>
        <v>Epoxy</v>
      </c>
      <c r="Q787" s="9" t="str">
        <f t="shared" si="65"/>
        <v>5</v>
      </c>
      <c r="R7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87" s="14" t="str">
        <f>IF(ProjectsDB[[#This Row],[Item Type]]="Straight Plug-In",_xlfn.TEXTJOIN("-",TRUE,M787&amp;"-"&amp;_xlfn.LET(_xlpm.txt,ProjectsDB[[#This Row],[Assembly]],_xlpm.pos,FIND("SP",_xlpm.txt),_xlpm.pre,LEFT(_xlpm.txt,_xlpm.pos-1),IF(RIGHT(_xlpm.pre,3)="123","3PL",IF(RIGHT(_xlpm.pre,2)="12","2PL",IF(RIGHT(_xlpm.pre,1)="1","1PL","3PL")))),N787,O787,P787,Q787&amp;"W",R787),_xlfn.TEXTJOIN("-",TRUE,M787,N787,O787,P787,Q787&amp;"W",R787))</f>
        <v>Straight Feeder-CU-Silver-Epoxy-5W-1</v>
      </c>
      <c r="T787" s="14" t="str">
        <f>IF(COUNTIF(Cycletime[Element Desc.],ProjectsDB[[#This Row],[Element Desc.]])&gt;0,"Found","Not Found")</f>
        <v>Found</v>
      </c>
    </row>
    <row r="788" spans="2:20" x14ac:dyDescent="0.25">
      <c r="B788" s="8" t="s">
        <v>1955</v>
      </c>
      <c r="C788" s="9" t="s">
        <v>1681</v>
      </c>
      <c r="D788" s="9" t="s">
        <v>1682</v>
      </c>
      <c r="E788" s="10">
        <v>1</v>
      </c>
      <c r="F788" s="9" t="s">
        <v>1694</v>
      </c>
      <c r="G788" s="9" t="s">
        <v>52</v>
      </c>
      <c r="H788" s="11"/>
      <c r="I788" s="12">
        <v>300</v>
      </c>
      <c r="J788" s="12">
        <v>300</v>
      </c>
      <c r="K788" s="12"/>
      <c r="L788" s="12">
        <f t="array" ref="L788">IFERROR(LOOKUP(2^15,SEARCH({"40A","63A","80A","100A","125A","160A","200A","250A","400A","630A","800A","1000A","1250A","1600A","2000A","2500A","3200A","4000A","5000A","6300A"},UPPER(D788)),{40,63,80,100,125,160,200,250,400,630,800,1000,1250,1600,2000,2500,3200,4000,5000,6300}),0)</f>
        <v>1000</v>
      </c>
      <c r="M788" s="9" t="str">
        <f t="shared" si="61"/>
        <v>Elbow Edge</v>
      </c>
      <c r="N788" s="9" t="str">
        <f t="shared" si="62"/>
        <v>CU</v>
      </c>
      <c r="O788" s="13" t="str">
        <f t="shared" si="63"/>
        <v>Silver</v>
      </c>
      <c r="P788" s="9" t="str">
        <f t="shared" si="64"/>
        <v>Epoxy</v>
      </c>
      <c r="Q788" s="9" t="str">
        <f t="shared" si="65"/>
        <v>5</v>
      </c>
      <c r="R7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88" s="14" t="str">
        <f>IF(ProjectsDB[[#This Row],[Item Type]]="Straight Plug-In",_xlfn.TEXTJOIN("-",TRUE,M788&amp;"-"&amp;_xlfn.LET(_xlpm.txt,ProjectsDB[[#This Row],[Assembly]],_xlpm.pos,FIND("SP",_xlpm.txt),_xlpm.pre,LEFT(_xlpm.txt,_xlpm.pos-1),IF(RIGHT(_xlpm.pre,3)="123","3PL",IF(RIGHT(_xlpm.pre,2)="12","2PL",IF(RIGHT(_xlpm.pre,1)="1","1PL","3PL")))),N788,O788,P788,Q788&amp;"W",R788),_xlfn.TEXTJOIN("-",TRUE,M788,N788,O788,P788,Q788&amp;"W",R788))</f>
        <v>Elbow Edge-CU-Silver-Epoxy-5W-1</v>
      </c>
      <c r="T788" s="14" t="str">
        <f>IF(COUNTIF(Cycletime[Element Desc.],ProjectsDB[[#This Row],[Element Desc.]])&gt;0,"Found","Not Found")</f>
        <v>Found</v>
      </c>
    </row>
    <row r="789" spans="2:20" x14ac:dyDescent="0.25">
      <c r="B789" s="8" t="s">
        <v>1956</v>
      </c>
      <c r="C789" s="9" t="s">
        <v>1873</v>
      </c>
      <c r="D789" s="9" t="s">
        <v>1874</v>
      </c>
      <c r="E789" s="10">
        <v>1</v>
      </c>
      <c r="F789" s="9" t="s">
        <v>1694</v>
      </c>
      <c r="G789" s="9" t="s">
        <v>52</v>
      </c>
      <c r="H789" s="11"/>
      <c r="I789" s="12">
        <v>425</v>
      </c>
      <c r="J789" s="12"/>
      <c r="K789" s="12"/>
      <c r="L789" s="12">
        <f t="array" ref="L789">IFERROR(LOOKUP(2^15,SEARCH({"40A","63A","80A","100A","125A","160A","200A","250A","400A","630A","800A","1000A","1250A","1600A","2000A","2500A","3200A","4000A","5000A","6300A"},UPPER(D789)),{40,63,80,100,125,160,200,250,400,630,800,1000,1250,1600,2000,2500,3200,4000,5000,6300}),0)</f>
        <v>1000</v>
      </c>
      <c r="M789" s="9" t="str">
        <f t="shared" si="61"/>
        <v>Flange Straight</v>
      </c>
      <c r="N789" s="9" t="str">
        <f t="shared" si="62"/>
        <v>CU</v>
      </c>
      <c r="O789" s="13" t="str">
        <f t="shared" si="63"/>
        <v>Silver</v>
      </c>
      <c r="P789" s="9" t="str">
        <f t="shared" si="64"/>
        <v>Epoxy</v>
      </c>
      <c r="Q789" s="9" t="str">
        <f t="shared" si="65"/>
        <v>5</v>
      </c>
      <c r="R7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89" s="14" t="str">
        <f>IF(ProjectsDB[[#This Row],[Item Type]]="Straight Plug-In",_xlfn.TEXTJOIN("-",TRUE,M789&amp;"-"&amp;_xlfn.LET(_xlpm.txt,ProjectsDB[[#This Row],[Assembly]],_xlpm.pos,FIND("SP",_xlpm.txt),_xlpm.pre,LEFT(_xlpm.txt,_xlpm.pos-1),IF(RIGHT(_xlpm.pre,3)="123","3PL",IF(RIGHT(_xlpm.pre,2)="12","2PL",IF(RIGHT(_xlpm.pre,1)="1","1PL","3PL")))),N789,O789,P789,Q789&amp;"W",R789),_xlfn.TEXTJOIN("-",TRUE,M789,N789,O789,P789,Q789&amp;"W",R789))</f>
        <v>Flange Straight-CU-Silver-Epoxy-5W-1</v>
      </c>
      <c r="T789" s="14" t="str">
        <f>IF(COUNTIF(Cycletime[Element Desc.],ProjectsDB[[#This Row],[Element Desc.]])&gt;0,"Found","Not Found")</f>
        <v>Found</v>
      </c>
    </row>
    <row r="790" spans="2:20" x14ac:dyDescent="0.25">
      <c r="B790" s="8" t="s">
        <v>1957</v>
      </c>
      <c r="C790" s="9" t="s">
        <v>1958</v>
      </c>
      <c r="D790" s="9" t="s">
        <v>1959</v>
      </c>
      <c r="E790" s="10">
        <v>1</v>
      </c>
      <c r="F790" s="9" t="s">
        <v>1694</v>
      </c>
      <c r="G790" s="9" t="s">
        <v>52</v>
      </c>
      <c r="H790" s="11"/>
      <c r="I790" s="12">
        <v>2195</v>
      </c>
      <c r="J790" s="12"/>
      <c r="K790" s="12"/>
      <c r="L790" s="12">
        <f t="array" ref="L790">IFERROR(LOOKUP(2^15,SEARCH({"40A","63A","80A","100A","125A","160A","200A","250A","400A","630A","800A","1000A","1250A","1600A","2000A","2500A","3200A","4000A","5000A","6300A"},UPPER(D790)),{40,63,80,100,125,160,200,250,400,630,800,1000,1250,1600,2000,2500,3200,4000,5000,6300}),0)</f>
        <v>1000</v>
      </c>
      <c r="M790" s="9" t="str">
        <f t="shared" si="61"/>
        <v>Straight Feeder</v>
      </c>
      <c r="N790" s="9" t="str">
        <f t="shared" si="62"/>
        <v>CU</v>
      </c>
      <c r="O790" s="13" t="str">
        <f t="shared" si="63"/>
        <v>Silver</v>
      </c>
      <c r="P790" s="9" t="str">
        <f t="shared" si="64"/>
        <v>Epoxy</v>
      </c>
      <c r="Q790" s="9" t="str">
        <f t="shared" si="65"/>
        <v>5</v>
      </c>
      <c r="R7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90" s="14" t="str">
        <f>IF(ProjectsDB[[#This Row],[Item Type]]="Straight Plug-In",_xlfn.TEXTJOIN("-",TRUE,M790&amp;"-"&amp;_xlfn.LET(_xlpm.txt,ProjectsDB[[#This Row],[Assembly]],_xlpm.pos,FIND("SP",_xlpm.txt),_xlpm.pre,LEFT(_xlpm.txt,_xlpm.pos-1),IF(RIGHT(_xlpm.pre,3)="123","3PL",IF(RIGHT(_xlpm.pre,2)="12","2PL",IF(RIGHT(_xlpm.pre,1)="1","1PL","3PL")))),N790,O790,P790,Q790&amp;"W",R790),_xlfn.TEXTJOIN("-",TRUE,M790,N790,O790,P790,Q790&amp;"W",R790))</f>
        <v>Straight Feeder-CU-Silver-Epoxy-5W-1</v>
      </c>
      <c r="T790" s="14" t="str">
        <f>IF(COUNTIF(Cycletime[Element Desc.],ProjectsDB[[#This Row],[Element Desc.]])&gt;0,"Found","Not Found")</f>
        <v>Found</v>
      </c>
    </row>
    <row r="791" spans="2:20" x14ac:dyDescent="0.25">
      <c r="B791" s="8" t="s">
        <v>1960</v>
      </c>
      <c r="C791" s="9" t="s">
        <v>1886</v>
      </c>
      <c r="D791" s="9" t="s">
        <v>1887</v>
      </c>
      <c r="E791" s="10">
        <v>2</v>
      </c>
      <c r="F791" s="9" t="s">
        <v>1694</v>
      </c>
      <c r="G791" s="9" t="s">
        <v>52</v>
      </c>
      <c r="H791" s="11"/>
      <c r="I791" s="12">
        <v>12</v>
      </c>
      <c r="J791" s="12"/>
      <c r="K791" s="12"/>
      <c r="L791" s="12">
        <f t="array" ref="L791">IFERROR(LOOKUP(2^15,SEARCH({"40A","63A","80A","100A","125A","160A","200A","250A","400A","630A","800A","1000A","1250A","1600A","2000A","2500A","3200A","4000A","5000A","6300A"},UPPER(D791)),{40,63,80,100,125,160,200,250,400,630,800,1000,1250,1600,2000,2500,3200,4000,5000,6300}),0)</f>
        <v>1000</v>
      </c>
      <c r="M791" s="9" t="str">
        <f t="shared" si="61"/>
        <v>Straight Plug-In</v>
      </c>
      <c r="N791" s="9" t="str">
        <f t="shared" si="62"/>
        <v>CU</v>
      </c>
      <c r="O791" s="13" t="str">
        <f t="shared" si="63"/>
        <v>Silver</v>
      </c>
      <c r="P791" s="9" t="str">
        <f t="shared" si="64"/>
        <v>Epoxy</v>
      </c>
      <c r="Q791" s="9" t="str">
        <f t="shared" si="65"/>
        <v>5</v>
      </c>
      <c r="R7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91" s="14" t="str">
        <f>IF(ProjectsDB[[#This Row],[Item Type]]="Straight Plug-In",_xlfn.TEXTJOIN("-",TRUE,M791&amp;"-"&amp;_xlfn.LET(_xlpm.txt,ProjectsDB[[#This Row],[Assembly]],_xlpm.pos,FIND("SP",_xlpm.txt),_xlpm.pre,LEFT(_xlpm.txt,_xlpm.pos-1),IF(RIGHT(_xlpm.pre,3)="123","3PL",IF(RIGHT(_xlpm.pre,2)="12","2PL",IF(RIGHT(_xlpm.pre,1)="1","1PL","3PL")))),N791,O791,P791,Q791&amp;"W",R791),_xlfn.TEXTJOIN("-",TRUE,M791,N791,O791,P791,Q791&amp;"W",R791))</f>
        <v>Straight Plug-In-2PL-CU-Silver-Epoxy-5W-1</v>
      </c>
      <c r="T791" s="14" t="str">
        <f>IF(COUNTIF(Cycletime[Element Desc.],ProjectsDB[[#This Row],[Element Desc.]])&gt;0,"Found","Not Found")</f>
        <v>Found</v>
      </c>
    </row>
    <row r="792" spans="2:20" x14ac:dyDescent="0.25">
      <c r="B792" s="8" t="s">
        <v>1961</v>
      </c>
      <c r="C792" s="9" t="s">
        <v>1625</v>
      </c>
      <c r="D792" s="9" t="s">
        <v>1626</v>
      </c>
      <c r="E792" s="10">
        <v>10</v>
      </c>
      <c r="F792" s="9" t="s">
        <v>1694</v>
      </c>
      <c r="G792" s="9" t="s">
        <v>52</v>
      </c>
      <c r="H792" s="11"/>
      <c r="I792" s="12"/>
      <c r="J792" s="12"/>
      <c r="K792" s="12"/>
      <c r="L792" s="12">
        <f t="array" ref="L792">IFERROR(LOOKUP(2^15,SEARCH({"40A","63A","80A","100A","125A","160A","200A","250A","400A","630A","800A","1000A","1250A","1600A","2000A","2500A","3200A","4000A","5000A","6300A"},UPPER(D792)),{40,63,80,100,125,160,200,250,400,630,800,1000,1250,1600,2000,2500,3200,4000,5000,6300}),0)</f>
        <v>1000</v>
      </c>
      <c r="M792" s="9" t="str">
        <f t="shared" si="61"/>
        <v>Joint Pack</v>
      </c>
      <c r="N792" s="9" t="str">
        <f t="shared" si="62"/>
        <v>CU</v>
      </c>
      <c r="O792" s="13" t="str">
        <f t="shared" si="63"/>
        <v>Silver</v>
      </c>
      <c r="P792" s="9" t="str">
        <f t="shared" si="64"/>
        <v>None</v>
      </c>
      <c r="Q792" s="9" t="str">
        <f t="shared" si="65"/>
        <v>5</v>
      </c>
      <c r="R7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792" s="14" t="str">
        <f>IF(ProjectsDB[[#This Row],[Item Type]]="Straight Plug-In",_xlfn.TEXTJOIN("-",TRUE,M792&amp;"-"&amp;_xlfn.LET(_xlpm.txt,ProjectsDB[[#This Row],[Assembly]],_xlpm.pos,FIND("SP",_xlpm.txt),_xlpm.pre,LEFT(_xlpm.txt,_xlpm.pos-1),IF(RIGHT(_xlpm.pre,3)="123","3PL",IF(RIGHT(_xlpm.pre,2)="12","2PL",IF(RIGHT(_xlpm.pre,1)="1","1PL","3PL")))),N792,O792,P792,Q792&amp;"W",R792),_xlfn.TEXTJOIN("-",TRUE,M792,N792,O792,P792,Q792&amp;"W",R792))</f>
        <v>Joint Pack-CU-Silver-None-5W-1</v>
      </c>
      <c r="T792" s="14" t="str">
        <f>IF(COUNTIF(Cycletime[Element Desc.],ProjectsDB[[#This Row],[Element Desc.]])&gt;0,"Found","Not Found")</f>
        <v>Found</v>
      </c>
    </row>
    <row r="793" spans="2:20" x14ac:dyDescent="0.25">
      <c r="B793" s="8" t="s">
        <v>1962</v>
      </c>
      <c r="C793" s="9" t="s">
        <v>1963</v>
      </c>
      <c r="D793" s="9" t="s">
        <v>1964</v>
      </c>
      <c r="E793" s="10">
        <v>1</v>
      </c>
      <c r="F793" s="9" t="s">
        <v>1694</v>
      </c>
      <c r="G793" s="9" t="s">
        <v>52</v>
      </c>
      <c r="H793" s="11"/>
      <c r="I793" s="12">
        <v>625</v>
      </c>
      <c r="J793" s="12"/>
      <c r="K793" s="12"/>
      <c r="L793" s="12">
        <f t="array" ref="L793">IFERROR(LOOKUP(2^15,SEARCH({"40A","63A","80A","100A","125A","160A","200A","250A","400A","630A","800A","1000A","1250A","1600A","2000A","2500A","3200A","4000A","5000A","6300A"},UPPER(D793)),{40,63,80,100,125,160,200,250,400,630,800,1000,1250,1600,2000,2500,3200,4000,5000,6300}),0)</f>
        <v>4000</v>
      </c>
      <c r="M793" s="9" t="str">
        <f t="shared" si="61"/>
        <v>Straight Feeder</v>
      </c>
      <c r="N793" s="9" t="str">
        <f t="shared" si="62"/>
        <v>CU</v>
      </c>
      <c r="O793" s="13" t="str">
        <f t="shared" si="63"/>
        <v>Silver</v>
      </c>
      <c r="P793" s="9" t="str">
        <f t="shared" si="64"/>
        <v>Epoxy</v>
      </c>
      <c r="Q793" s="9" t="str">
        <f t="shared" si="65"/>
        <v>5</v>
      </c>
      <c r="R7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93" s="14" t="str">
        <f>IF(ProjectsDB[[#This Row],[Item Type]]="Straight Plug-In",_xlfn.TEXTJOIN("-",TRUE,M793&amp;"-"&amp;_xlfn.LET(_xlpm.txt,ProjectsDB[[#This Row],[Assembly]],_xlpm.pos,FIND("SP",_xlpm.txt),_xlpm.pre,LEFT(_xlpm.txt,_xlpm.pos-1),IF(RIGHT(_xlpm.pre,3)="123","3PL",IF(RIGHT(_xlpm.pre,2)="12","2PL",IF(RIGHT(_xlpm.pre,1)="1","1PL","3PL")))),N793,O793,P793,Q793&amp;"W",R793),_xlfn.TEXTJOIN("-",TRUE,M793,N793,O793,P793,Q793&amp;"W",R793))</f>
        <v>Straight Feeder-CU-Silver-Epoxy-5W-2</v>
      </c>
      <c r="T793" s="14" t="str">
        <f>IF(COUNTIF(Cycletime[Element Desc.],ProjectsDB[[#This Row],[Element Desc.]])&gt;0,"Found","Not Found")</f>
        <v>Found</v>
      </c>
    </row>
    <row r="794" spans="2:20" x14ac:dyDescent="0.25">
      <c r="B794" s="8" t="s">
        <v>1965</v>
      </c>
      <c r="C794" s="9" t="s">
        <v>1966</v>
      </c>
      <c r="D794" s="9" t="s">
        <v>1967</v>
      </c>
      <c r="E794" s="10">
        <v>1</v>
      </c>
      <c r="F794" s="9" t="s">
        <v>1694</v>
      </c>
      <c r="G794" s="9" t="s">
        <v>52</v>
      </c>
      <c r="H794" s="11"/>
      <c r="I794" s="12">
        <v>500</v>
      </c>
      <c r="J794" s="12"/>
      <c r="K794" s="12"/>
      <c r="L794" s="12">
        <f t="array" ref="L794">IFERROR(LOOKUP(2^15,SEARCH({"40A","63A","80A","100A","125A","160A","200A","250A","400A","630A","800A","1000A","1250A","1600A","2000A","2500A","3200A","4000A","5000A","6300A"},UPPER(D794)),{40,63,80,100,125,160,200,250,400,630,800,1000,1250,1600,2000,2500,3200,4000,5000,6300}),0)</f>
        <v>4000</v>
      </c>
      <c r="M794" s="9" t="str">
        <f t="shared" si="61"/>
        <v>Straight Feeder</v>
      </c>
      <c r="N794" s="9" t="str">
        <f t="shared" si="62"/>
        <v>CU</v>
      </c>
      <c r="O794" s="13" t="str">
        <f t="shared" si="63"/>
        <v>Silver</v>
      </c>
      <c r="P794" s="9" t="str">
        <f t="shared" si="64"/>
        <v>Epoxy</v>
      </c>
      <c r="Q794" s="9" t="str">
        <f t="shared" si="65"/>
        <v>5</v>
      </c>
      <c r="R7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94" s="14" t="str">
        <f>IF(ProjectsDB[[#This Row],[Item Type]]="Straight Plug-In",_xlfn.TEXTJOIN("-",TRUE,M794&amp;"-"&amp;_xlfn.LET(_xlpm.txt,ProjectsDB[[#This Row],[Assembly]],_xlpm.pos,FIND("SP",_xlpm.txt),_xlpm.pre,LEFT(_xlpm.txt,_xlpm.pos-1),IF(RIGHT(_xlpm.pre,3)="123","3PL",IF(RIGHT(_xlpm.pre,2)="12","2PL",IF(RIGHT(_xlpm.pre,1)="1","1PL","3PL")))),N794,O794,P794,Q794&amp;"W",R794),_xlfn.TEXTJOIN("-",TRUE,M794,N794,O794,P794,Q794&amp;"W",R794))</f>
        <v>Straight Feeder-CU-Silver-Epoxy-5W-2</v>
      </c>
      <c r="T794" s="14" t="str">
        <f>IF(COUNTIF(Cycletime[Element Desc.],ProjectsDB[[#This Row],[Element Desc.]])&gt;0,"Found","Not Found")</f>
        <v>Found</v>
      </c>
    </row>
    <row r="795" spans="2:20" x14ac:dyDescent="0.25">
      <c r="B795" s="8" t="s">
        <v>1968</v>
      </c>
      <c r="C795" s="9" t="s">
        <v>1969</v>
      </c>
      <c r="D795" s="9" t="s">
        <v>1970</v>
      </c>
      <c r="E795" s="10">
        <v>1</v>
      </c>
      <c r="F795" s="9" t="s">
        <v>1694</v>
      </c>
      <c r="G795" s="9" t="s">
        <v>52</v>
      </c>
      <c r="H795" s="11"/>
      <c r="I795" s="12">
        <v>1345</v>
      </c>
      <c r="J795" s="12"/>
      <c r="K795" s="12"/>
      <c r="L795" s="12">
        <f t="array" ref="L795">IFERROR(LOOKUP(2^15,SEARCH({"40A","63A","80A","100A","125A","160A","200A","250A","400A","630A","800A","1000A","1250A","1600A","2000A","2500A","3200A","4000A","5000A","6300A"},UPPER(D795)),{40,63,80,100,125,160,200,250,400,630,800,1000,1250,1600,2000,2500,3200,4000,5000,6300}),0)</f>
        <v>4000</v>
      </c>
      <c r="M795" s="9" t="str">
        <f t="shared" si="61"/>
        <v>Straight Feeder</v>
      </c>
      <c r="N795" s="9" t="str">
        <f t="shared" si="62"/>
        <v>CU</v>
      </c>
      <c r="O795" s="13" t="str">
        <f t="shared" si="63"/>
        <v>Silver</v>
      </c>
      <c r="P795" s="9" t="str">
        <f t="shared" si="64"/>
        <v>Epoxy</v>
      </c>
      <c r="Q795" s="9" t="str">
        <f t="shared" si="65"/>
        <v>5</v>
      </c>
      <c r="R7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95" s="14" t="str">
        <f>IF(ProjectsDB[[#This Row],[Item Type]]="Straight Plug-In",_xlfn.TEXTJOIN("-",TRUE,M795&amp;"-"&amp;_xlfn.LET(_xlpm.txt,ProjectsDB[[#This Row],[Assembly]],_xlpm.pos,FIND("SP",_xlpm.txt),_xlpm.pre,LEFT(_xlpm.txt,_xlpm.pos-1),IF(RIGHT(_xlpm.pre,3)="123","3PL",IF(RIGHT(_xlpm.pre,2)="12","2PL",IF(RIGHT(_xlpm.pre,1)="1","1PL","3PL")))),N795,O795,P795,Q795&amp;"W",R795),_xlfn.TEXTJOIN("-",TRUE,M795,N795,O795,P795,Q795&amp;"W",R795))</f>
        <v>Straight Feeder-CU-Silver-Epoxy-5W-2</v>
      </c>
      <c r="T795" s="14" t="str">
        <f>IF(COUNTIF(Cycletime[Element Desc.],ProjectsDB[[#This Row],[Element Desc.]])&gt;0,"Found","Not Found")</f>
        <v>Found</v>
      </c>
    </row>
    <row r="796" spans="2:20" x14ac:dyDescent="0.25">
      <c r="B796" s="8" t="s">
        <v>1971</v>
      </c>
      <c r="C796" s="9" t="s">
        <v>1629</v>
      </c>
      <c r="D796" s="9" t="s">
        <v>1630</v>
      </c>
      <c r="E796" s="10">
        <v>7</v>
      </c>
      <c r="F796" s="9" t="s">
        <v>1694</v>
      </c>
      <c r="G796" s="9" t="s">
        <v>52</v>
      </c>
      <c r="H796" s="11"/>
      <c r="I796" s="12"/>
      <c r="J796" s="12"/>
      <c r="K796" s="12"/>
      <c r="L796" s="12">
        <f t="array" ref="L796">IFERROR(LOOKUP(2^15,SEARCH({"40A","63A","80A","100A","125A","160A","200A","250A","400A","630A","800A","1000A","1250A","1600A","2000A","2500A","3200A","4000A","5000A","6300A"},UPPER(D796)),{40,63,80,100,125,160,200,250,400,630,800,1000,1250,1600,2000,2500,3200,4000,5000,6300}),0)</f>
        <v>4000</v>
      </c>
      <c r="M796" s="9" t="str">
        <f t="shared" si="61"/>
        <v>Joint Pack</v>
      </c>
      <c r="N796" s="9" t="str">
        <f t="shared" si="62"/>
        <v>CU</v>
      </c>
      <c r="O796" s="13" t="str">
        <f t="shared" si="63"/>
        <v>Silver</v>
      </c>
      <c r="P796" s="9" t="str">
        <f t="shared" si="64"/>
        <v>None</v>
      </c>
      <c r="Q796" s="9" t="str">
        <f t="shared" si="65"/>
        <v>5</v>
      </c>
      <c r="R7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96" s="14" t="str">
        <f>IF(ProjectsDB[[#This Row],[Item Type]]="Straight Plug-In",_xlfn.TEXTJOIN("-",TRUE,M796&amp;"-"&amp;_xlfn.LET(_xlpm.txt,ProjectsDB[[#This Row],[Assembly]],_xlpm.pos,FIND("SP",_xlpm.txt),_xlpm.pre,LEFT(_xlpm.txt,_xlpm.pos-1),IF(RIGHT(_xlpm.pre,3)="123","3PL",IF(RIGHT(_xlpm.pre,2)="12","2PL",IF(RIGHT(_xlpm.pre,1)="1","1PL","3PL")))),N796,O796,P796,Q796&amp;"W",R796),_xlfn.TEXTJOIN("-",TRUE,M796,N796,O796,P796,Q796&amp;"W",R796))</f>
        <v>Joint Pack-CU-Silver-None-5W-2</v>
      </c>
      <c r="T796" s="14" t="str">
        <f>IF(COUNTIF(Cycletime[Element Desc.],ProjectsDB[[#This Row],[Element Desc.]])&gt;0,"Found","Not Found")</f>
        <v>Found</v>
      </c>
    </row>
    <row r="797" spans="2:20" x14ac:dyDescent="0.25">
      <c r="B797" s="8" t="s">
        <v>1972</v>
      </c>
      <c r="C797" s="9" t="s">
        <v>1656</v>
      </c>
      <c r="D797" s="9" t="s">
        <v>1657</v>
      </c>
      <c r="E797" s="10">
        <v>2</v>
      </c>
      <c r="F797" s="9" t="s">
        <v>1694</v>
      </c>
      <c r="G797" s="9" t="s">
        <v>52</v>
      </c>
      <c r="H797" s="11"/>
      <c r="I797" s="12">
        <v>425</v>
      </c>
      <c r="J797" s="12"/>
      <c r="K797" s="12"/>
      <c r="L797" s="12">
        <f t="array" ref="L797">IFERROR(LOOKUP(2^15,SEARCH({"40A","63A","80A","100A","125A","160A","200A","250A","400A","630A","800A","1000A","1250A","1600A","2000A","2500A","3200A","4000A","5000A","6300A"},UPPER(D797)),{40,63,80,100,125,160,200,250,400,630,800,1000,1250,1600,2000,2500,3200,4000,5000,6300}),0)</f>
        <v>4000</v>
      </c>
      <c r="M797" s="9" t="str">
        <f t="shared" si="61"/>
        <v>Flange Straight</v>
      </c>
      <c r="N797" s="9" t="str">
        <f t="shared" si="62"/>
        <v>CU</v>
      </c>
      <c r="O797" s="13" t="str">
        <f t="shared" si="63"/>
        <v>Silver</v>
      </c>
      <c r="P797" s="9" t="str">
        <f t="shared" si="64"/>
        <v>Epoxy</v>
      </c>
      <c r="Q797" s="9" t="str">
        <f t="shared" si="65"/>
        <v>5</v>
      </c>
      <c r="R7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97" s="14" t="str">
        <f>IF(ProjectsDB[[#This Row],[Item Type]]="Straight Plug-In",_xlfn.TEXTJOIN("-",TRUE,M797&amp;"-"&amp;_xlfn.LET(_xlpm.txt,ProjectsDB[[#This Row],[Assembly]],_xlpm.pos,FIND("SP",_xlpm.txt),_xlpm.pre,LEFT(_xlpm.txt,_xlpm.pos-1),IF(RIGHT(_xlpm.pre,3)="123","3PL",IF(RIGHT(_xlpm.pre,2)="12","2PL",IF(RIGHT(_xlpm.pre,1)="1","1PL","3PL")))),N797,O797,P797,Q797&amp;"W",R797),_xlfn.TEXTJOIN("-",TRUE,M797,N797,O797,P797,Q797&amp;"W",R797))</f>
        <v>Flange Straight-CU-Silver-Epoxy-5W-2</v>
      </c>
      <c r="T797" s="14" t="str">
        <f>IF(COUNTIF(Cycletime[Element Desc.],ProjectsDB[[#This Row],[Element Desc.]])&gt;0,"Found","Not Found")</f>
        <v>Found</v>
      </c>
    </row>
    <row r="798" spans="2:20" x14ac:dyDescent="0.25">
      <c r="B798" s="8" t="s">
        <v>1973</v>
      </c>
      <c r="C798" s="9" t="s">
        <v>1974</v>
      </c>
      <c r="D798" s="9" t="s">
        <v>1975</v>
      </c>
      <c r="E798" s="10">
        <v>1</v>
      </c>
      <c r="F798" s="9" t="s">
        <v>1694</v>
      </c>
      <c r="G798" s="9" t="s">
        <v>52</v>
      </c>
      <c r="H798" s="11"/>
      <c r="I798" s="12">
        <v>465</v>
      </c>
      <c r="J798" s="12">
        <v>1110</v>
      </c>
      <c r="K798" s="12"/>
      <c r="L798" s="12">
        <f t="array" ref="L798">IFERROR(LOOKUP(2^15,SEARCH({"40A","63A","80A","100A","125A","160A","200A","250A","400A","630A","800A","1000A","1250A","1600A","2000A","2500A","3200A","4000A","5000A","6300A"},UPPER(D798)),{40,63,80,100,125,160,200,250,400,630,800,1000,1250,1600,2000,2500,3200,4000,5000,6300}),0)</f>
        <v>4000</v>
      </c>
      <c r="M798" s="9" t="str">
        <f t="shared" si="61"/>
        <v>Elbow Edge</v>
      </c>
      <c r="N798" s="9" t="str">
        <f t="shared" si="62"/>
        <v>CU</v>
      </c>
      <c r="O798" s="13" t="str">
        <f t="shared" si="63"/>
        <v>Silver</v>
      </c>
      <c r="P798" s="9" t="str">
        <f t="shared" si="64"/>
        <v>Epoxy</v>
      </c>
      <c r="Q798" s="9" t="str">
        <f t="shared" si="65"/>
        <v>5</v>
      </c>
      <c r="R7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98" s="14" t="str">
        <f>IF(ProjectsDB[[#This Row],[Item Type]]="Straight Plug-In",_xlfn.TEXTJOIN("-",TRUE,M798&amp;"-"&amp;_xlfn.LET(_xlpm.txt,ProjectsDB[[#This Row],[Assembly]],_xlpm.pos,FIND("SP",_xlpm.txt),_xlpm.pre,LEFT(_xlpm.txt,_xlpm.pos-1),IF(RIGHT(_xlpm.pre,3)="123","3PL",IF(RIGHT(_xlpm.pre,2)="12","2PL",IF(RIGHT(_xlpm.pre,1)="1","1PL","3PL")))),N798,O798,P798,Q798&amp;"W",R798),_xlfn.TEXTJOIN("-",TRUE,M798,N798,O798,P798,Q798&amp;"W",R798))</f>
        <v>Elbow Edge-CU-Silver-Epoxy-5W-2</v>
      </c>
      <c r="T798" s="14" t="str">
        <f>IF(COUNTIF(Cycletime[Element Desc.],ProjectsDB[[#This Row],[Element Desc.]])&gt;0,"Found","Not Found")</f>
        <v>Found</v>
      </c>
    </row>
    <row r="799" spans="2:20" x14ac:dyDescent="0.25">
      <c r="B799" s="8" t="s">
        <v>1976</v>
      </c>
      <c r="C799" s="9" t="s">
        <v>1977</v>
      </c>
      <c r="D799" s="9" t="s">
        <v>1978</v>
      </c>
      <c r="E799" s="10">
        <v>1</v>
      </c>
      <c r="F799" s="9" t="s">
        <v>1694</v>
      </c>
      <c r="G799" s="9" t="s">
        <v>52</v>
      </c>
      <c r="H799" s="11"/>
      <c r="I799" s="12">
        <v>845</v>
      </c>
      <c r="J799" s="12"/>
      <c r="K799" s="12"/>
      <c r="L799" s="12">
        <f t="array" ref="L799">IFERROR(LOOKUP(2^15,SEARCH({"40A","63A","80A","100A","125A","160A","200A","250A","400A","630A","800A","1000A","1250A","1600A","2000A","2500A","3200A","4000A","5000A","6300A"},UPPER(D799)),{40,63,80,100,125,160,200,250,400,630,800,1000,1250,1600,2000,2500,3200,4000,5000,6300}),0)</f>
        <v>4000</v>
      </c>
      <c r="M799" s="9" t="str">
        <f t="shared" si="61"/>
        <v>Straight Feeder</v>
      </c>
      <c r="N799" s="9" t="str">
        <f t="shared" si="62"/>
        <v>CU</v>
      </c>
      <c r="O799" s="13" t="str">
        <f t="shared" si="63"/>
        <v>Silver</v>
      </c>
      <c r="P799" s="9" t="str">
        <f t="shared" si="64"/>
        <v>Epoxy</v>
      </c>
      <c r="Q799" s="9" t="str">
        <f t="shared" si="65"/>
        <v>5</v>
      </c>
      <c r="R7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799" s="14" t="str">
        <f>IF(ProjectsDB[[#This Row],[Item Type]]="Straight Plug-In",_xlfn.TEXTJOIN("-",TRUE,M799&amp;"-"&amp;_xlfn.LET(_xlpm.txt,ProjectsDB[[#This Row],[Assembly]],_xlpm.pos,FIND("SP",_xlpm.txt),_xlpm.pre,LEFT(_xlpm.txt,_xlpm.pos-1),IF(RIGHT(_xlpm.pre,3)="123","3PL",IF(RIGHT(_xlpm.pre,2)="12","2PL",IF(RIGHT(_xlpm.pre,1)="1","1PL","3PL")))),N799,O799,P799,Q799&amp;"W",R799),_xlfn.TEXTJOIN("-",TRUE,M799,N799,O799,P799,Q799&amp;"W",R799))</f>
        <v>Straight Feeder-CU-Silver-Epoxy-5W-2</v>
      </c>
      <c r="T799" s="14" t="str">
        <f>IF(COUNTIF(Cycletime[Element Desc.],ProjectsDB[[#This Row],[Element Desc.]])&gt;0,"Found","Not Found")</f>
        <v>Found</v>
      </c>
    </row>
    <row r="800" spans="2:20" x14ac:dyDescent="0.25">
      <c r="B800" s="8" t="s">
        <v>1979</v>
      </c>
      <c r="C800" s="9" t="s">
        <v>1963</v>
      </c>
      <c r="D800" s="9" t="s">
        <v>1964</v>
      </c>
      <c r="E800" s="10">
        <v>1</v>
      </c>
      <c r="F800" s="9" t="s">
        <v>1694</v>
      </c>
      <c r="G800" s="9" t="s">
        <v>52</v>
      </c>
      <c r="H800" s="11"/>
      <c r="I800" s="12">
        <v>625</v>
      </c>
      <c r="J800" s="12"/>
      <c r="K800" s="12"/>
      <c r="L800" s="12">
        <f t="array" ref="L800">IFERROR(LOOKUP(2^15,SEARCH({"40A","63A","80A","100A","125A","160A","200A","250A","400A","630A","800A","1000A","1250A","1600A","2000A","2500A","3200A","4000A","5000A","6300A"},UPPER(D800)),{40,63,80,100,125,160,200,250,400,630,800,1000,1250,1600,2000,2500,3200,4000,5000,6300}),0)</f>
        <v>4000</v>
      </c>
      <c r="M800" s="9" t="str">
        <f t="shared" si="61"/>
        <v>Straight Feeder</v>
      </c>
      <c r="N800" s="9" t="str">
        <f t="shared" si="62"/>
        <v>CU</v>
      </c>
      <c r="O800" s="13" t="str">
        <f t="shared" si="63"/>
        <v>Silver</v>
      </c>
      <c r="P800" s="9" t="str">
        <f t="shared" si="64"/>
        <v>Epoxy</v>
      </c>
      <c r="Q800" s="9" t="str">
        <f t="shared" si="65"/>
        <v>5</v>
      </c>
      <c r="R8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00" s="14" t="str">
        <f>IF(ProjectsDB[[#This Row],[Item Type]]="Straight Plug-In",_xlfn.TEXTJOIN("-",TRUE,M800&amp;"-"&amp;_xlfn.LET(_xlpm.txt,ProjectsDB[[#This Row],[Assembly]],_xlpm.pos,FIND("SP",_xlpm.txt),_xlpm.pre,LEFT(_xlpm.txt,_xlpm.pos-1),IF(RIGHT(_xlpm.pre,3)="123","3PL",IF(RIGHT(_xlpm.pre,2)="12","2PL",IF(RIGHT(_xlpm.pre,1)="1","1PL","3PL")))),N800,O800,P800,Q800&amp;"W",R800),_xlfn.TEXTJOIN("-",TRUE,M800,N800,O800,P800,Q800&amp;"W",R800))</f>
        <v>Straight Feeder-CU-Silver-Epoxy-5W-2</v>
      </c>
      <c r="T800" s="14" t="str">
        <f>IF(COUNTIF(Cycletime[Element Desc.],ProjectsDB[[#This Row],[Element Desc.]])&gt;0,"Found","Not Found")</f>
        <v>Found</v>
      </c>
    </row>
    <row r="801" spans="2:20" x14ac:dyDescent="0.25">
      <c r="B801" s="8" t="s">
        <v>1980</v>
      </c>
      <c r="C801" s="9" t="s">
        <v>1653</v>
      </c>
      <c r="D801" s="9" t="s">
        <v>1654</v>
      </c>
      <c r="E801" s="10">
        <v>1</v>
      </c>
      <c r="F801" s="9" t="s">
        <v>1694</v>
      </c>
      <c r="G801" s="9" t="s">
        <v>52</v>
      </c>
      <c r="H801" s="11"/>
      <c r="I801" s="12">
        <v>465</v>
      </c>
      <c r="J801" s="12">
        <v>465</v>
      </c>
      <c r="K801" s="12"/>
      <c r="L801" s="12">
        <f t="array" ref="L801">IFERROR(LOOKUP(2^15,SEARCH({"40A","63A","80A","100A","125A","160A","200A","250A","400A","630A","800A","1000A","1250A","1600A","2000A","2500A","3200A","4000A","5000A","6300A"},UPPER(D801)),{40,63,80,100,125,160,200,250,400,630,800,1000,1250,1600,2000,2500,3200,4000,5000,6300}),0)</f>
        <v>4000</v>
      </c>
      <c r="M801" s="9" t="str">
        <f t="shared" si="61"/>
        <v>Elbow Edge</v>
      </c>
      <c r="N801" s="9" t="str">
        <f t="shared" si="62"/>
        <v>CU</v>
      </c>
      <c r="O801" s="13" t="str">
        <f t="shared" si="63"/>
        <v>Silver</v>
      </c>
      <c r="P801" s="9" t="str">
        <f t="shared" si="64"/>
        <v>Epoxy</v>
      </c>
      <c r="Q801" s="9" t="str">
        <f t="shared" si="65"/>
        <v>5</v>
      </c>
      <c r="R8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01" s="14" t="str">
        <f>IF(ProjectsDB[[#This Row],[Item Type]]="Straight Plug-In",_xlfn.TEXTJOIN("-",TRUE,M801&amp;"-"&amp;_xlfn.LET(_xlpm.txt,ProjectsDB[[#This Row],[Assembly]],_xlpm.pos,FIND("SP",_xlpm.txt),_xlpm.pre,LEFT(_xlpm.txt,_xlpm.pos-1),IF(RIGHT(_xlpm.pre,3)="123","3PL",IF(RIGHT(_xlpm.pre,2)="12","2PL",IF(RIGHT(_xlpm.pre,1)="1","1PL","3PL")))),N801,O801,P801,Q801&amp;"W",R801),_xlfn.TEXTJOIN("-",TRUE,M801,N801,O801,P801,Q801&amp;"W",R801))</f>
        <v>Elbow Edge-CU-Silver-Epoxy-5W-2</v>
      </c>
      <c r="T801" s="14" t="str">
        <f>IF(COUNTIF(Cycletime[Element Desc.],ProjectsDB[[#This Row],[Element Desc.]])&gt;0,"Found","Not Found")</f>
        <v>Found</v>
      </c>
    </row>
    <row r="802" spans="2:20" x14ac:dyDescent="0.25">
      <c r="B802" s="8" t="s">
        <v>1981</v>
      </c>
      <c r="C802" s="9" t="s">
        <v>1982</v>
      </c>
      <c r="D802" s="9" t="s">
        <v>1983</v>
      </c>
      <c r="E802" s="10">
        <v>1</v>
      </c>
      <c r="F802" s="9" t="s">
        <v>1694</v>
      </c>
      <c r="G802" s="9" t="s">
        <v>52</v>
      </c>
      <c r="H802" s="11"/>
      <c r="I802" s="12">
        <v>300</v>
      </c>
      <c r="J802" s="12">
        <v>290</v>
      </c>
      <c r="K802" s="12">
        <v>300</v>
      </c>
      <c r="L802" s="12">
        <f t="array" ref="L802">IFERROR(LOOKUP(2^15,SEARCH({"40A","63A","80A","100A","125A","160A","200A","250A","400A","630A","800A","1000A","1250A","1600A","2000A","2500A","3200A","4000A","5000A","6300A"},UPPER(D802)),{40,63,80,100,125,160,200,250,400,630,800,1000,1250,1600,2000,2500,3200,4000,5000,6300}),0)</f>
        <v>4000</v>
      </c>
      <c r="M802" s="9" t="str">
        <f t="shared" si="61"/>
        <v>Z-Unit Flat</v>
      </c>
      <c r="N802" s="9" t="str">
        <f t="shared" si="62"/>
        <v>CU</v>
      </c>
      <c r="O802" s="13" t="str">
        <f t="shared" si="63"/>
        <v>Silver</v>
      </c>
      <c r="P802" s="9" t="str">
        <f t="shared" si="64"/>
        <v>Epoxy</v>
      </c>
      <c r="Q802" s="9" t="str">
        <f t="shared" si="65"/>
        <v>5</v>
      </c>
      <c r="R8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02" s="14" t="str">
        <f>IF(ProjectsDB[[#This Row],[Item Type]]="Straight Plug-In",_xlfn.TEXTJOIN("-",TRUE,M802&amp;"-"&amp;_xlfn.LET(_xlpm.txt,ProjectsDB[[#This Row],[Assembly]],_xlpm.pos,FIND("SP",_xlpm.txt),_xlpm.pre,LEFT(_xlpm.txt,_xlpm.pos-1),IF(RIGHT(_xlpm.pre,3)="123","3PL",IF(RIGHT(_xlpm.pre,2)="12","2PL",IF(RIGHT(_xlpm.pre,1)="1","1PL","3PL")))),N802,O802,P802,Q802&amp;"W",R802),_xlfn.TEXTJOIN("-",TRUE,M802,N802,O802,P802,Q802&amp;"W",R802))</f>
        <v>Z-Unit Flat-CU-Silver-Epoxy-5W-2</v>
      </c>
      <c r="T802" s="14" t="str">
        <f>IF(COUNTIF(Cycletime[Element Desc.],ProjectsDB[[#This Row],[Element Desc.]])&gt;0,"Found","Not Found")</f>
        <v>Found</v>
      </c>
    </row>
    <row r="803" spans="2:20" x14ac:dyDescent="0.25">
      <c r="B803" s="8" t="s">
        <v>1984</v>
      </c>
      <c r="C803" s="9" t="s">
        <v>1969</v>
      </c>
      <c r="D803" s="9" t="s">
        <v>1970</v>
      </c>
      <c r="E803" s="10">
        <v>1</v>
      </c>
      <c r="F803" s="9" t="s">
        <v>1694</v>
      </c>
      <c r="G803" s="9" t="s">
        <v>52</v>
      </c>
      <c r="H803" s="11"/>
      <c r="I803" s="12">
        <v>1345</v>
      </c>
      <c r="J803" s="12"/>
      <c r="K803" s="12"/>
      <c r="L803" s="12">
        <f t="array" ref="L803">IFERROR(LOOKUP(2^15,SEARCH({"40A","63A","80A","100A","125A","160A","200A","250A","400A","630A","800A","1000A","1250A","1600A","2000A","2500A","3200A","4000A","5000A","6300A"},UPPER(D803)),{40,63,80,100,125,160,200,250,400,630,800,1000,1250,1600,2000,2500,3200,4000,5000,6300}),0)</f>
        <v>4000</v>
      </c>
      <c r="M803" s="9" t="str">
        <f t="shared" si="61"/>
        <v>Straight Feeder</v>
      </c>
      <c r="N803" s="9" t="str">
        <f t="shared" si="62"/>
        <v>CU</v>
      </c>
      <c r="O803" s="13" t="str">
        <f t="shared" si="63"/>
        <v>Silver</v>
      </c>
      <c r="P803" s="9" t="str">
        <f t="shared" si="64"/>
        <v>Epoxy</v>
      </c>
      <c r="Q803" s="9" t="str">
        <f t="shared" si="65"/>
        <v>5</v>
      </c>
      <c r="R8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03" s="14" t="str">
        <f>IF(ProjectsDB[[#This Row],[Item Type]]="Straight Plug-In",_xlfn.TEXTJOIN("-",TRUE,M803&amp;"-"&amp;_xlfn.LET(_xlpm.txt,ProjectsDB[[#This Row],[Assembly]],_xlpm.pos,FIND("SP",_xlpm.txt),_xlpm.pre,LEFT(_xlpm.txt,_xlpm.pos-1),IF(RIGHT(_xlpm.pre,3)="123","3PL",IF(RIGHT(_xlpm.pre,2)="12","2PL",IF(RIGHT(_xlpm.pre,1)="1","1PL","3PL")))),N803,O803,P803,Q803&amp;"W",R803),_xlfn.TEXTJOIN("-",TRUE,M803,N803,O803,P803,Q803&amp;"W",R803))</f>
        <v>Straight Feeder-CU-Silver-Epoxy-5W-2</v>
      </c>
      <c r="T803" s="14" t="str">
        <f>IF(COUNTIF(Cycletime[Element Desc.],ProjectsDB[[#This Row],[Element Desc.]])&gt;0,"Found","Not Found")</f>
        <v>Found</v>
      </c>
    </row>
    <row r="804" spans="2:20" x14ac:dyDescent="0.25">
      <c r="B804" s="8" t="s">
        <v>1985</v>
      </c>
      <c r="C804" s="9" t="s">
        <v>1656</v>
      </c>
      <c r="D804" s="9" t="s">
        <v>1657</v>
      </c>
      <c r="E804" s="10">
        <v>1</v>
      </c>
      <c r="F804" s="9" t="s">
        <v>1694</v>
      </c>
      <c r="G804" s="9" t="s">
        <v>52</v>
      </c>
      <c r="H804" s="11"/>
      <c r="I804" s="12">
        <v>425</v>
      </c>
      <c r="J804" s="12"/>
      <c r="K804" s="12"/>
      <c r="L804" s="12">
        <f t="array" ref="L804">IFERROR(LOOKUP(2^15,SEARCH({"40A","63A","80A","100A","125A","160A","200A","250A","400A","630A","800A","1000A","1250A","1600A","2000A","2500A","3200A","4000A","5000A","6300A"},UPPER(D804)),{40,63,80,100,125,160,200,250,400,630,800,1000,1250,1600,2000,2500,3200,4000,5000,6300}),0)</f>
        <v>4000</v>
      </c>
      <c r="M804" s="9" t="str">
        <f t="shared" si="61"/>
        <v>Flange Straight</v>
      </c>
      <c r="N804" s="9" t="str">
        <f t="shared" si="62"/>
        <v>CU</v>
      </c>
      <c r="O804" s="13" t="str">
        <f t="shared" si="63"/>
        <v>Silver</v>
      </c>
      <c r="P804" s="9" t="str">
        <f t="shared" si="64"/>
        <v>Epoxy</v>
      </c>
      <c r="Q804" s="9" t="str">
        <f t="shared" si="65"/>
        <v>5</v>
      </c>
      <c r="R8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04" s="14" t="str">
        <f>IF(ProjectsDB[[#This Row],[Item Type]]="Straight Plug-In",_xlfn.TEXTJOIN("-",TRUE,M804&amp;"-"&amp;_xlfn.LET(_xlpm.txt,ProjectsDB[[#This Row],[Assembly]],_xlpm.pos,FIND("SP",_xlpm.txt),_xlpm.pre,LEFT(_xlpm.txt,_xlpm.pos-1),IF(RIGHT(_xlpm.pre,3)="123","3PL",IF(RIGHT(_xlpm.pre,2)="12","2PL",IF(RIGHT(_xlpm.pre,1)="1","1PL","3PL")))),N804,O804,P804,Q804&amp;"W",R804),_xlfn.TEXTJOIN("-",TRUE,M804,N804,O804,P804,Q804&amp;"W",R804))</f>
        <v>Flange Straight-CU-Silver-Epoxy-5W-2</v>
      </c>
      <c r="T804" s="14" t="str">
        <f>IF(COUNTIF(Cycletime[Element Desc.],ProjectsDB[[#This Row],[Element Desc.]])&gt;0,"Found","Not Found")</f>
        <v>Found</v>
      </c>
    </row>
    <row r="805" spans="2:20" x14ac:dyDescent="0.25">
      <c r="B805" s="8" t="s">
        <v>1986</v>
      </c>
      <c r="C805" s="9" t="s">
        <v>1629</v>
      </c>
      <c r="D805" s="9" t="s">
        <v>1630</v>
      </c>
      <c r="E805" s="10">
        <v>5</v>
      </c>
      <c r="F805" s="9" t="s">
        <v>1694</v>
      </c>
      <c r="G805" s="9" t="s">
        <v>52</v>
      </c>
      <c r="H805" s="11"/>
      <c r="I805" s="12"/>
      <c r="J805" s="12"/>
      <c r="K805" s="12"/>
      <c r="L805" s="12">
        <f t="array" ref="L805">IFERROR(LOOKUP(2^15,SEARCH({"40A","63A","80A","100A","125A","160A","200A","250A","400A","630A","800A","1000A","1250A","1600A","2000A","2500A","3200A","4000A","5000A","6300A"},UPPER(D805)),{40,63,80,100,125,160,200,250,400,630,800,1000,1250,1600,2000,2500,3200,4000,5000,6300}),0)</f>
        <v>4000</v>
      </c>
      <c r="M805" s="9" t="str">
        <f t="shared" si="61"/>
        <v>Joint Pack</v>
      </c>
      <c r="N805" s="9" t="str">
        <f t="shared" si="62"/>
        <v>CU</v>
      </c>
      <c r="O805" s="13" t="str">
        <f t="shared" si="63"/>
        <v>Silver</v>
      </c>
      <c r="P805" s="9" t="str">
        <f t="shared" si="64"/>
        <v>None</v>
      </c>
      <c r="Q805" s="9" t="str">
        <f t="shared" si="65"/>
        <v>5</v>
      </c>
      <c r="R8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05" s="14" t="str">
        <f>IF(ProjectsDB[[#This Row],[Item Type]]="Straight Plug-In",_xlfn.TEXTJOIN("-",TRUE,M805&amp;"-"&amp;_xlfn.LET(_xlpm.txt,ProjectsDB[[#This Row],[Assembly]],_xlpm.pos,FIND("SP",_xlpm.txt),_xlpm.pre,LEFT(_xlpm.txt,_xlpm.pos-1),IF(RIGHT(_xlpm.pre,3)="123","3PL",IF(RIGHT(_xlpm.pre,2)="12","2PL",IF(RIGHT(_xlpm.pre,1)="1","1PL","3PL")))),N805,O805,P805,Q805&amp;"W",R805),_xlfn.TEXTJOIN("-",TRUE,M805,N805,O805,P805,Q805&amp;"W",R805))</f>
        <v>Joint Pack-CU-Silver-None-5W-2</v>
      </c>
      <c r="T805" s="14" t="str">
        <f>IF(COUNTIF(Cycletime[Element Desc.],ProjectsDB[[#This Row],[Element Desc.]])&gt;0,"Found","Not Found")</f>
        <v>Found</v>
      </c>
    </row>
    <row r="806" spans="2:20" x14ac:dyDescent="0.25">
      <c r="B806" s="8" t="s">
        <v>1987</v>
      </c>
      <c r="C806" s="9" t="s">
        <v>1988</v>
      </c>
      <c r="D806" s="9" t="s">
        <v>1989</v>
      </c>
      <c r="E806" s="10">
        <v>1</v>
      </c>
      <c r="F806" s="9" t="s">
        <v>1694</v>
      </c>
      <c r="G806" s="9" t="s">
        <v>52</v>
      </c>
      <c r="H806" s="11"/>
      <c r="I806" s="12">
        <v>695</v>
      </c>
      <c r="J806" s="12"/>
      <c r="K806" s="12"/>
      <c r="L806" s="12">
        <f t="array" ref="L806">IFERROR(LOOKUP(2^15,SEARCH({"40A","63A","80A","100A","125A","160A","200A","250A","400A","630A","800A","1000A","1250A","1600A","2000A","2500A","3200A","4000A","5000A","6300A"},UPPER(D806)),{40,63,80,100,125,160,200,250,400,630,800,1000,1250,1600,2000,2500,3200,4000,5000,6300}),0)</f>
        <v>4000</v>
      </c>
      <c r="M806" s="9" t="str">
        <f t="shared" si="61"/>
        <v>Straight Feeder</v>
      </c>
      <c r="N806" s="9" t="str">
        <f t="shared" si="62"/>
        <v>CU</v>
      </c>
      <c r="O806" s="13" t="str">
        <f t="shared" si="63"/>
        <v>Silver</v>
      </c>
      <c r="P806" s="9" t="str">
        <f t="shared" si="64"/>
        <v>Epoxy</v>
      </c>
      <c r="Q806" s="9" t="str">
        <f t="shared" si="65"/>
        <v>5</v>
      </c>
      <c r="R8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06" s="14" t="str">
        <f>IF(ProjectsDB[[#This Row],[Item Type]]="Straight Plug-In",_xlfn.TEXTJOIN("-",TRUE,M806&amp;"-"&amp;_xlfn.LET(_xlpm.txt,ProjectsDB[[#This Row],[Assembly]],_xlpm.pos,FIND("SP",_xlpm.txt),_xlpm.pre,LEFT(_xlpm.txt,_xlpm.pos-1),IF(RIGHT(_xlpm.pre,3)="123","3PL",IF(RIGHT(_xlpm.pre,2)="12","2PL",IF(RIGHT(_xlpm.pre,1)="1","1PL","3PL")))),N806,O806,P806,Q806&amp;"W",R806),_xlfn.TEXTJOIN("-",TRUE,M806,N806,O806,P806,Q806&amp;"W",R806))</f>
        <v>Straight Feeder-CU-Silver-Epoxy-5W-2</v>
      </c>
      <c r="T806" s="14" t="str">
        <f>IF(COUNTIF(Cycletime[Element Desc.],ProjectsDB[[#This Row],[Element Desc.]])&gt;0,"Found","Not Found")</f>
        <v>Found</v>
      </c>
    </row>
    <row r="807" spans="2:20" x14ac:dyDescent="0.25">
      <c r="B807" s="8" t="s">
        <v>1990</v>
      </c>
      <c r="C807" s="9" t="s">
        <v>1653</v>
      </c>
      <c r="D807" s="9" t="s">
        <v>1654</v>
      </c>
      <c r="E807" s="10">
        <v>1</v>
      </c>
      <c r="F807" s="9" t="s">
        <v>1694</v>
      </c>
      <c r="G807" s="9" t="s">
        <v>52</v>
      </c>
      <c r="H807" s="11"/>
      <c r="I807" s="12">
        <v>465</v>
      </c>
      <c r="J807" s="12">
        <v>465</v>
      </c>
      <c r="K807" s="12"/>
      <c r="L807" s="12">
        <f t="array" ref="L807">IFERROR(LOOKUP(2^15,SEARCH({"40A","63A","80A","100A","125A","160A","200A","250A","400A","630A","800A","1000A","1250A","1600A","2000A","2500A","3200A","4000A","5000A","6300A"},UPPER(D807)),{40,63,80,100,125,160,200,250,400,630,800,1000,1250,1600,2000,2500,3200,4000,5000,6300}),0)</f>
        <v>4000</v>
      </c>
      <c r="M807" s="9" t="str">
        <f t="shared" si="61"/>
        <v>Elbow Edge</v>
      </c>
      <c r="N807" s="9" t="str">
        <f t="shared" si="62"/>
        <v>CU</v>
      </c>
      <c r="O807" s="13" t="str">
        <f t="shared" si="63"/>
        <v>Silver</v>
      </c>
      <c r="P807" s="9" t="str">
        <f t="shared" si="64"/>
        <v>Epoxy</v>
      </c>
      <c r="Q807" s="9" t="str">
        <f t="shared" si="65"/>
        <v>5</v>
      </c>
      <c r="R8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07" s="14" t="str">
        <f>IF(ProjectsDB[[#This Row],[Item Type]]="Straight Plug-In",_xlfn.TEXTJOIN("-",TRUE,M807&amp;"-"&amp;_xlfn.LET(_xlpm.txt,ProjectsDB[[#This Row],[Assembly]],_xlpm.pos,FIND("SP",_xlpm.txt),_xlpm.pre,LEFT(_xlpm.txt,_xlpm.pos-1),IF(RIGHT(_xlpm.pre,3)="123","3PL",IF(RIGHT(_xlpm.pre,2)="12","2PL",IF(RIGHT(_xlpm.pre,1)="1","1PL","3PL")))),N807,O807,P807,Q807&amp;"W",R807),_xlfn.TEXTJOIN("-",TRUE,M807,N807,O807,P807,Q807&amp;"W",R807))</f>
        <v>Elbow Edge-CU-Silver-Epoxy-5W-2</v>
      </c>
      <c r="T807" s="14" t="str">
        <f>IF(COUNTIF(Cycletime[Element Desc.],ProjectsDB[[#This Row],[Element Desc.]])&gt;0,"Found","Not Found")</f>
        <v>Found</v>
      </c>
    </row>
    <row r="808" spans="2:20" x14ac:dyDescent="0.25">
      <c r="B808" s="8" t="s">
        <v>1991</v>
      </c>
      <c r="C808" s="9" t="s">
        <v>1656</v>
      </c>
      <c r="D808" s="9" t="s">
        <v>1657</v>
      </c>
      <c r="E808" s="10">
        <v>2</v>
      </c>
      <c r="F808" s="9" t="s">
        <v>1694</v>
      </c>
      <c r="G808" s="9" t="s">
        <v>52</v>
      </c>
      <c r="H808" s="11"/>
      <c r="I808" s="12">
        <v>425</v>
      </c>
      <c r="J808" s="12"/>
      <c r="K808" s="12"/>
      <c r="L808" s="12">
        <f t="array" ref="L808">IFERROR(LOOKUP(2^15,SEARCH({"40A","63A","80A","100A","125A","160A","200A","250A","400A","630A","800A","1000A","1250A","1600A","2000A","2500A","3200A","4000A","5000A","6300A"},UPPER(D808)),{40,63,80,100,125,160,200,250,400,630,800,1000,1250,1600,2000,2500,3200,4000,5000,6300}),0)</f>
        <v>4000</v>
      </c>
      <c r="M808" s="9" t="str">
        <f t="shared" si="61"/>
        <v>Flange Straight</v>
      </c>
      <c r="N808" s="9" t="str">
        <f t="shared" si="62"/>
        <v>CU</v>
      </c>
      <c r="O808" s="13" t="str">
        <f t="shared" si="63"/>
        <v>Silver</v>
      </c>
      <c r="P808" s="9" t="str">
        <f t="shared" si="64"/>
        <v>Epoxy</v>
      </c>
      <c r="Q808" s="9" t="str">
        <f t="shared" si="65"/>
        <v>5</v>
      </c>
      <c r="R8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08" s="14" t="str">
        <f>IF(ProjectsDB[[#This Row],[Item Type]]="Straight Plug-In",_xlfn.TEXTJOIN("-",TRUE,M808&amp;"-"&amp;_xlfn.LET(_xlpm.txt,ProjectsDB[[#This Row],[Assembly]],_xlpm.pos,FIND("SP",_xlpm.txt),_xlpm.pre,LEFT(_xlpm.txt,_xlpm.pos-1),IF(RIGHT(_xlpm.pre,3)="123","3PL",IF(RIGHT(_xlpm.pre,2)="12","2PL",IF(RIGHT(_xlpm.pre,1)="1","1PL","3PL")))),N808,O808,P808,Q808&amp;"W",R808),_xlfn.TEXTJOIN("-",TRUE,M808,N808,O808,P808,Q808&amp;"W",R808))</f>
        <v>Flange Straight-CU-Silver-Epoxy-5W-2</v>
      </c>
      <c r="T808" s="14" t="str">
        <f>IF(COUNTIF(Cycletime[Element Desc.],ProjectsDB[[#This Row],[Element Desc.]])&gt;0,"Found","Not Found")</f>
        <v>Found</v>
      </c>
    </row>
    <row r="809" spans="2:20" x14ac:dyDescent="0.25">
      <c r="B809" s="8" t="s">
        <v>1992</v>
      </c>
      <c r="C809" s="9" t="s">
        <v>1993</v>
      </c>
      <c r="D809" s="9" t="s">
        <v>1994</v>
      </c>
      <c r="E809" s="10">
        <v>1</v>
      </c>
      <c r="F809" s="9" t="s">
        <v>1694</v>
      </c>
      <c r="G809" s="9" t="s">
        <v>52</v>
      </c>
      <c r="H809" s="11"/>
      <c r="I809" s="12">
        <v>465</v>
      </c>
      <c r="J809" s="12">
        <v>850</v>
      </c>
      <c r="K809" s="12"/>
      <c r="L809" s="12">
        <f t="array" ref="L809">IFERROR(LOOKUP(2^15,SEARCH({"40A","63A","80A","100A","125A","160A","200A","250A","400A","630A","800A","1000A","1250A","1600A","2000A","2500A","3200A","4000A","5000A","6300A"},UPPER(D809)),{40,63,80,100,125,160,200,250,400,630,800,1000,1250,1600,2000,2500,3200,4000,5000,6300}),0)</f>
        <v>4000</v>
      </c>
      <c r="M809" s="9" t="str">
        <f t="shared" si="61"/>
        <v>Elbow Edge</v>
      </c>
      <c r="N809" s="9" t="str">
        <f t="shared" si="62"/>
        <v>CU</v>
      </c>
      <c r="O809" s="13" t="str">
        <f t="shared" si="63"/>
        <v>Silver</v>
      </c>
      <c r="P809" s="9" t="str">
        <f t="shared" si="64"/>
        <v>Epoxy</v>
      </c>
      <c r="Q809" s="9" t="str">
        <f t="shared" si="65"/>
        <v>5</v>
      </c>
      <c r="R8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09" s="14" t="str">
        <f>IF(ProjectsDB[[#This Row],[Item Type]]="Straight Plug-In",_xlfn.TEXTJOIN("-",TRUE,M809&amp;"-"&amp;_xlfn.LET(_xlpm.txt,ProjectsDB[[#This Row],[Assembly]],_xlpm.pos,FIND("SP",_xlpm.txt),_xlpm.pre,LEFT(_xlpm.txt,_xlpm.pos-1),IF(RIGHT(_xlpm.pre,3)="123","3PL",IF(RIGHT(_xlpm.pre,2)="12","2PL",IF(RIGHT(_xlpm.pre,1)="1","1PL","3PL")))),N809,O809,P809,Q809&amp;"W",R809),_xlfn.TEXTJOIN("-",TRUE,M809,N809,O809,P809,Q809&amp;"W",R809))</f>
        <v>Elbow Edge-CU-Silver-Epoxy-5W-2</v>
      </c>
      <c r="T809" s="14" t="str">
        <f>IF(COUNTIF(Cycletime[Element Desc.],ProjectsDB[[#This Row],[Element Desc.]])&gt;0,"Found","Not Found")</f>
        <v>Found</v>
      </c>
    </row>
    <row r="810" spans="2:20" x14ac:dyDescent="0.25">
      <c r="B810" s="8" t="s">
        <v>1995</v>
      </c>
      <c r="C810" s="9" t="s">
        <v>1996</v>
      </c>
      <c r="D810" s="9" t="s">
        <v>1997</v>
      </c>
      <c r="E810" s="10">
        <v>1</v>
      </c>
      <c r="F810" s="9" t="s">
        <v>1694</v>
      </c>
      <c r="G810" s="9" t="s">
        <v>52</v>
      </c>
      <c r="H810" s="11"/>
      <c r="I810" s="12">
        <v>300</v>
      </c>
      <c r="J810" s="12">
        <v>290</v>
      </c>
      <c r="K810" s="12">
        <v>900</v>
      </c>
      <c r="L810" s="12">
        <f t="array" ref="L810">IFERROR(LOOKUP(2^15,SEARCH({"40A","63A","80A","100A","125A","160A","200A","250A","400A","630A","800A","1000A","1250A","1600A","2000A","2500A","3200A","4000A","5000A","6300A"},UPPER(D810)),{40,63,80,100,125,160,200,250,400,630,800,1000,1250,1600,2000,2500,3200,4000,5000,6300}),0)</f>
        <v>4000</v>
      </c>
      <c r="M810" s="9" t="str">
        <f t="shared" si="61"/>
        <v>Z-Unit Flat</v>
      </c>
      <c r="N810" s="9" t="str">
        <f t="shared" si="62"/>
        <v>CU</v>
      </c>
      <c r="O810" s="13" t="str">
        <f t="shared" si="63"/>
        <v>Silver</v>
      </c>
      <c r="P810" s="9" t="str">
        <f t="shared" si="64"/>
        <v>Epoxy</v>
      </c>
      <c r="Q810" s="9" t="str">
        <f t="shared" si="65"/>
        <v>5</v>
      </c>
      <c r="R8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10" s="14" t="str">
        <f>IF(ProjectsDB[[#This Row],[Item Type]]="Straight Plug-In",_xlfn.TEXTJOIN("-",TRUE,M810&amp;"-"&amp;_xlfn.LET(_xlpm.txt,ProjectsDB[[#This Row],[Assembly]],_xlpm.pos,FIND("SP",_xlpm.txt),_xlpm.pre,LEFT(_xlpm.txt,_xlpm.pos-1),IF(RIGHT(_xlpm.pre,3)="123","3PL",IF(RIGHT(_xlpm.pre,2)="12","2PL",IF(RIGHT(_xlpm.pre,1)="1","1PL","3PL")))),N810,O810,P810,Q810&amp;"W",R810),_xlfn.TEXTJOIN("-",TRUE,M810,N810,O810,P810,Q810&amp;"W",R810))</f>
        <v>Z-Unit Flat-CU-Silver-Epoxy-5W-2</v>
      </c>
      <c r="T810" s="14" t="str">
        <f>IF(COUNTIF(Cycletime[Element Desc.],ProjectsDB[[#This Row],[Element Desc.]])&gt;0,"Found","Not Found")</f>
        <v>Found</v>
      </c>
    </row>
    <row r="811" spans="2:20" x14ac:dyDescent="0.25">
      <c r="B811" s="8" t="s">
        <v>1998</v>
      </c>
      <c r="C811" s="9" t="s">
        <v>1629</v>
      </c>
      <c r="D811" s="9" t="s">
        <v>1630</v>
      </c>
      <c r="E811" s="10">
        <v>6</v>
      </c>
      <c r="F811" s="9" t="s">
        <v>1694</v>
      </c>
      <c r="G811" s="9" t="s">
        <v>52</v>
      </c>
      <c r="H811" s="11"/>
      <c r="I811" s="12"/>
      <c r="J811" s="12"/>
      <c r="K811" s="12"/>
      <c r="L811" s="12">
        <f t="array" ref="L811">IFERROR(LOOKUP(2^15,SEARCH({"40A","63A","80A","100A","125A","160A","200A","250A","400A","630A","800A","1000A","1250A","1600A","2000A","2500A","3200A","4000A","5000A","6300A"},UPPER(D811)),{40,63,80,100,125,160,200,250,400,630,800,1000,1250,1600,2000,2500,3200,4000,5000,6300}),0)</f>
        <v>4000</v>
      </c>
      <c r="M811" s="9" t="str">
        <f t="shared" si="61"/>
        <v>Joint Pack</v>
      </c>
      <c r="N811" s="9" t="str">
        <f t="shared" si="62"/>
        <v>CU</v>
      </c>
      <c r="O811" s="13" t="str">
        <f t="shared" si="63"/>
        <v>Silver</v>
      </c>
      <c r="P811" s="9" t="str">
        <f t="shared" si="64"/>
        <v>None</v>
      </c>
      <c r="Q811" s="9" t="str">
        <f t="shared" si="65"/>
        <v>5</v>
      </c>
      <c r="R8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11" s="14" t="str">
        <f>IF(ProjectsDB[[#This Row],[Item Type]]="Straight Plug-In",_xlfn.TEXTJOIN("-",TRUE,M811&amp;"-"&amp;_xlfn.LET(_xlpm.txt,ProjectsDB[[#This Row],[Assembly]],_xlpm.pos,FIND("SP",_xlpm.txt),_xlpm.pre,LEFT(_xlpm.txt,_xlpm.pos-1),IF(RIGHT(_xlpm.pre,3)="123","3PL",IF(RIGHT(_xlpm.pre,2)="12","2PL",IF(RIGHT(_xlpm.pre,1)="1","1PL","3PL")))),N811,O811,P811,Q811&amp;"W",R811),_xlfn.TEXTJOIN("-",TRUE,M811,N811,O811,P811,Q811&amp;"W",R811))</f>
        <v>Joint Pack-CU-Silver-None-5W-2</v>
      </c>
      <c r="T811" s="14" t="str">
        <f>IF(COUNTIF(Cycletime[Element Desc.],ProjectsDB[[#This Row],[Element Desc.]])&gt;0,"Found","Not Found")</f>
        <v>Found</v>
      </c>
    </row>
    <row r="812" spans="2:20" x14ac:dyDescent="0.25">
      <c r="B812" s="8" t="s">
        <v>1999</v>
      </c>
      <c r="C812" s="9" t="s">
        <v>2000</v>
      </c>
      <c r="D812" s="9" t="s">
        <v>2001</v>
      </c>
      <c r="E812" s="10">
        <v>1</v>
      </c>
      <c r="F812" s="9" t="s">
        <v>1694</v>
      </c>
      <c r="G812" s="9" t="s">
        <v>52</v>
      </c>
      <c r="H812" s="11"/>
      <c r="I812" s="12">
        <v>1200</v>
      </c>
      <c r="J812" s="12"/>
      <c r="K812" s="12"/>
      <c r="L812" s="12">
        <f t="array" ref="L812">IFERROR(LOOKUP(2^15,SEARCH({"40A","63A","80A","100A","125A","160A","200A","250A","400A","630A","800A","1000A","1250A","1600A","2000A","2500A","3200A","4000A","5000A","6300A"},UPPER(D812)),{40,63,80,100,125,160,200,250,400,630,800,1000,1250,1600,2000,2500,3200,4000,5000,6300}),0)</f>
        <v>4000</v>
      </c>
      <c r="M812" s="9" t="str">
        <f t="shared" si="61"/>
        <v>Straight Feeder</v>
      </c>
      <c r="N812" s="9" t="str">
        <f t="shared" si="62"/>
        <v>CU</v>
      </c>
      <c r="O812" s="13" t="str">
        <f t="shared" si="63"/>
        <v>Silver</v>
      </c>
      <c r="P812" s="9" t="str">
        <f t="shared" si="64"/>
        <v>Epoxy</v>
      </c>
      <c r="Q812" s="9" t="str">
        <f t="shared" si="65"/>
        <v>5</v>
      </c>
      <c r="R8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12" s="14" t="str">
        <f>IF(ProjectsDB[[#This Row],[Item Type]]="Straight Plug-In",_xlfn.TEXTJOIN("-",TRUE,M812&amp;"-"&amp;_xlfn.LET(_xlpm.txt,ProjectsDB[[#This Row],[Assembly]],_xlpm.pos,FIND("SP",_xlpm.txt),_xlpm.pre,LEFT(_xlpm.txt,_xlpm.pos-1),IF(RIGHT(_xlpm.pre,3)="123","3PL",IF(RIGHT(_xlpm.pre,2)="12","2PL",IF(RIGHT(_xlpm.pre,1)="1","1PL","3PL")))),N812,O812,P812,Q812&amp;"W",R812),_xlfn.TEXTJOIN("-",TRUE,M812,N812,O812,P812,Q812&amp;"W",R812))</f>
        <v>Straight Feeder-CU-Silver-Epoxy-5W-2</v>
      </c>
      <c r="T812" s="14" t="str">
        <f>IF(COUNTIF(Cycletime[Element Desc.],ProjectsDB[[#This Row],[Element Desc.]])&gt;0,"Found","Not Found")</f>
        <v>Found</v>
      </c>
    </row>
    <row r="813" spans="2:20" x14ac:dyDescent="0.25">
      <c r="B813" s="8" t="s">
        <v>2002</v>
      </c>
      <c r="C813" s="9" t="s">
        <v>1988</v>
      </c>
      <c r="D813" s="9" t="s">
        <v>1989</v>
      </c>
      <c r="E813" s="10">
        <v>1</v>
      </c>
      <c r="F813" s="9" t="s">
        <v>1694</v>
      </c>
      <c r="G813" s="9" t="s">
        <v>52</v>
      </c>
      <c r="H813" s="11"/>
      <c r="I813" s="12">
        <v>695</v>
      </c>
      <c r="J813" s="12"/>
      <c r="K813" s="12"/>
      <c r="L813" s="12">
        <f t="array" ref="L813">IFERROR(LOOKUP(2^15,SEARCH({"40A","63A","80A","100A","125A","160A","200A","250A","400A","630A","800A","1000A","1250A","1600A","2000A","2500A","3200A","4000A","5000A","6300A"},UPPER(D813)),{40,63,80,100,125,160,200,250,400,630,800,1000,1250,1600,2000,2500,3200,4000,5000,6300}),0)</f>
        <v>4000</v>
      </c>
      <c r="M813" s="9" t="str">
        <f t="shared" si="61"/>
        <v>Straight Feeder</v>
      </c>
      <c r="N813" s="9" t="str">
        <f t="shared" si="62"/>
        <v>CU</v>
      </c>
      <c r="O813" s="13" t="str">
        <f t="shared" si="63"/>
        <v>Silver</v>
      </c>
      <c r="P813" s="9" t="str">
        <f t="shared" si="64"/>
        <v>Epoxy</v>
      </c>
      <c r="Q813" s="9" t="str">
        <f t="shared" si="65"/>
        <v>5</v>
      </c>
      <c r="R8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13" s="14" t="str">
        <f>IF(ProjectsDB[[#This Row],[Item Type]]="Straight Plug-In",_xlfn.TEXTJOIN("-",TRUE,M813&amp;"-"&amp;_xlfn.LET(_xlpm.txt,ProjectsDB[[#This Row],[Assembly]],_xlpm.pos,FIND("SP",_xlpm.txt),_xlpm.pre,LEFT(_xlpm.txt,_xlpm.pos-1),IF(RIGHT(_xlpm.pre,3)="123","3PL",IF(RIGHT(_xlpm.pre,2)="12","2PL",IF(RIGHT(_xlpm.pre,1)="1","1PL","3PL")))),N813,O813,P813,Q813&amp;"W",R813),_xlfn.TEXTJOIN("-",TRUE,M813,N813,O813,P813,Q813&amp;"W",R813))</f>
        <v>Straight Feeder-CU-Silver-Epoxy-5W-2</v>
      </c>
      <c r="T813" s="14" t="str">
        <f>IF(COUNTIF(Cycletime[Element Desc.],ProjectsDB[[#This Row],[Element Desc.]])&gt;0,"Found","Not Found")</f>
        <v>Found</v>
      </c>
    </row>
    <row r="814" spans="2:20" x14ac:dyDescent="0.25">
      <c r="B814" s="8" t="s">
        <v>2003</v>
      </c>
      <c r="C814" s="9" t="s">
        <v>1629</v>
      </c>
      <c r="D814" s="9" t="s">
        <v>1630</v>
      </c>
      <c r="E814" s="10">
        <v>6</v>
      </c>
      <c r="F814" s="9" t="s">
        <v>1694</v>
      </c>
      <c r="G814" s="9" t="s">
        <v>52</v>
      </c>
      <c r="H814" s="11"/>
      <c r="I814" s="12"/>
      <c r="J814" s="12"/>
      <c r="K814" s="12"/>
      <c r="L814" s="12">
        <f t="array" ref="L814">IFERROR(LOOKUP(2^15,SEARCH({"40A","63A","80A","100A","125A","160A","200A","250A","400A","630A","800A","1000A","1250A","1600A","2000A","2500A","3200A","4000A","5000A","6300A"},UPPER(D814)),{40,63,80,100,125,160,200,250,400,630,800,1000,1250,1600,2000,2500,3200,4000,5000,6300}),0)</f>
        <v>4000</v>
      </c>
      <c r="M814" s="9" t="str">
        <f t="shared" si="61"/>
        <v>Joint Pack</v>
      </c>
      <c r="N814" s="9" t="str">
        <f t="shared" si="62"/>
        <v>CU</v>
      </c>
      <c r="O814" s="13" t="str">
        <f t="shared" si="63"/>
        <v>Silver</v>
      </c>
      <c r="P814" s="9" t="str">
        <f t="shared" si="64"/>
        <v>None</v>
      </c>
      <c r="Q814" s="9" t="str">
        <f t="shared" si="65"/>
        <v>5</v>
      </c>
      <c r="R8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14" s="14" t="str">
        <f>IF(ProjectsDB[[#This Row],[Item Type]]="Straight Plug-In",_xlfn.TEXTJOIN("-",TRUE,M814&amp;"-"&amp;_xlfn.LET(_xlpm.txt,ProjectsDB[[#This Row],[Assembly]],_xlpm.pos,FIND("SP",_xlpm.txt),_xlpm.pre,LEFT(_xlpm.txt,_xlpm.pos-1),IF(RIGHT(_xlpm.pre,3)="123","3PL",IF(RIGHT(_xlpm.pre,2)="12","2PL",IF(RIGHT(_xlpm.pre,1)="1","1PL","3PL")))),N814,O814,P814,Q814&amp;"W",R814),_xlfn.TEXTJOIN("-",TRUE,M814,N814,O814,P814,Q814&amp;"W",R814))</f>
        <v>Joint Pack-CU-Silver-None-5W-2</v>
      </c>
      <c r="T814" s="14" t="str">
        <f>IF(COUNTIF(Cycletime[Element Desc.],ProjectsDB[[#This Row],[Element Desc.]])&gt;0,"Found","Not Found")</f>
        <v>Found</v>
      </c>
    </row>
    <row r="815" spans="2:20" x14ac:dyDescent="0.25">
      <c r="B815" s="8" t="s">
        <v>2004</v>
      </c>
      <c r="C815" s="9" t="s">
        <v>1656</v>
      </c>
      <c r="D815" s="9" t="s">
        <v>1657</v>
      </c>
      <c r="E815" s="10">
        <v>2</v>
      </c>
      <c r="F815" s="9" t="s">
        <v>1694</v>
      </c>
      <c r="G815" s="9" t="s">
        <v>52</v>
      </c>
      <c r="H815" s="11"/>
      <c r="I815" s="12">
        <v>425</v>
      </c>
      <c r="J815" s="12"/>
      <c r="K815" s="12"/>
      <c r="L815" s="12">
        <f t="array" ref="L815">IFERROR(LOOKUP(2^15,SEARCH({"40A","63A","80A","100A","125A","160A","200A","250A","400A","630A","800A","1000A","1250A","1600A","2000A","2500A","3200A","4000A","5000A","6300A"},UPPER(D815)),{40,63,80,100,125,160,200,250,400,630,800,1000,1250,1600,2000,2500,3200,4000,5000,6300}),0)</f>
        <v>4000</v>
      </c>
      <c r="M815" s="9" t="str">
        <f t="shared" si="61"/>
        <v>Flange Straight</v>
      </c>
      <c r="N815" s="9" t="str">
        <f t="shared" si="62"/>
        <v>CU</v>
      </c>
      <c r="O815" s="13" t="str">
        <f t="shared" si="63"/>
        <v>Silver</v>
      </c>
      <c r="P815" s="9" t="str">
        <f t="shared" si="64"/>
        <v>Epoxy</v>
      </c>
      <c r="Q815" s="9" t="str">
        <f t="shared" si="65"/>
        <v>5</v>
      </c>
      <c r="R8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15" s="14" t="str">
        <f>IF(ProjectsDB[[#This Row],[Item Type]]="Straight Plug-In",_xlfn.TEXTJOIN("-",TRUE,M815&amp;"-"&amp;_xlfn.LET(_xlpm.txt,ProjectsDB[[#This Row],[Assembly]],_xlpm.pos,FIND("SP",_xlpm.txt),_xlpm.pre,LEFT(_xlpm.txt,_xlpm.pos-1),IF(RIGHT(_xlpm.pre,3)="123","3PL",IF(RIGHT(_xlpm.pre,2)="12","2PL",IF(RIGHT(_xlpm.pre,1)="1","1PL","3PL")))),N815,O815,P815,Q815&amp;"W",R815),_xlfn.TEXTJOIN("-",TRUE,M815,N815,O815,P815,Q815&amp;"W",R815))</f>
        <v>Flange Straight-CU-Silver-Epoxy-5W-2</v>
      </c>
      <c r="T815" s="14" t="str">
        <f>IF(COUNTIF(Cycletime[Element Desc.],ProjectsDB[[#This Row],[Element Desc.]])&gt;0,"Found","Not Found")</f>
        <v>Found</v>
      </c>
    </row>
    <row r="816" spans="2:20" x14ac:dyDescent="0.25">
      <c r="B816" s="8" t="s">
        <v>2005</v>
      </c>
      <c r="C816" s="9" t="s">
        <v>1740</v>
      </c>
      <c r="D816" s="9" t="s">
        <v>1741</v>
      </c>
      <c r="E816" s="10">
        <v>1</v>
      </c>
      <c r="F816" s="9" t="s">
        <v>1694</v>
      </c>
      <c r="G816" s="9" t="s">
        <v>52</v>
      </c>
      <c r="H816" s="11"/>
      <c r="I816" s="12">
        <v>1235</v>
      </c>
      <c r="J816" s="12"/>
      <c r="K816" s="12"/>
      <c r="L816" s="12">
        <f t="array" ref="L816">IFERROR(LOOKUP(2^15,SEARCH({"40A","63A","80A","100A","125A","160A","200A","250A","400A","630A","800A","1000A","1250A","1600A","2000A","2500A","3200A","4000A","5000A","6300A"},UPPER(D816)),{40,63,80,100,125,160,200,250,400,630,800,1000,1250,1600,2000,2500,3200,4000,5000,6300}),0)</f>
        <v>4000</v>
      </c>
      <c r="M816" s="9" t="str">
        <f t="shared" si="61"/>
        <v>Straight Feeder</v>
      </c>
      <c r="N816" s="9" t="str">
        <f t="shared" si="62"/>
        <v>CU</v>
      </c>
      <c r="O816" s="13" t="str">
        <f t="shared" si="63"/>
        <v>Silver</v>
      </c>
      <c r="P816" s="9" t="str">
        <f t="shared" si="64"/>
        <v>Epoxy</v>
      </c>
      <c r="Q816" s="9" t="str">
        <f t="shared" si="65"/>
        <v>5</v>
      </c>
      <c r="R8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16" s="14" t="str">
        <f>IF(ProjectsDB[[#This Row],[Item Type]]="Straight Plug-In",_xlfn.TEXTJOIN("-",TRUE,M816&amp;"-"&amp;_xlfn.LET(_xlpm.txt,ProjectsDB[[#This Row],[Assembly]],_xlpm.pos,FIND("SP",_xlpm.txt),_xlpm.pre,LEFT(_xlpm.txt,_xlpm.pos-1),IF(RIGHT(_xlpm.pre,3)="123","3PL",IF(RIGHT(_xlpm.pre,2)="12","2PL",IF(RIGHT(_xlpm.pre,1)="1","1PL","3PL")))),N816,O816,P816,Q816&amp;"W",R816),_xlfn.TEXTJOIN("-",TRUE,M816,N816,O816,P816,Q816&amp;"W",R816))</f>
        <v>Straight Feeder-CU-Silver-Epoxy-5W-2</v>
      </c>
      <c r="T816" s="14" t="str">
        <f>IF(COUNTIF(Cycletime[Element Desc.],ProjectsDB[[#This Row],[Element Desc.]])&gt;0,"Found","Not Found")</f>
        <v>Found</v>
      </c>
    </row>
    <row r="817" spans="2:20" x14ac:dyDescent="0.25">
      <c r="B817" s="8" t="s">
        <v>2006</v>
      </c>
      <c r="C817" s="9" t="s">
        <v>2007</v>
      </c>
      <c r="D817" s="9" t="s">
        <v>2008</v>
      </c>
      <c r="E817" s="10">
        <v>1</v>
      </c>
      <c r="F817" s="9" t="s">
        <v>1694</v>
      </c>
      <c r="G817" s="9" t="s">
        <v>52</v>
      </c>
      <c r="H817" s="11"/>
      <c r="I817" s="12">
        <v>465</v>
      </c>
      <c r="J817" s="12">
        <v>865</v>
      </c>
      <c r="K817" s="12"/>
      <c r="L817" s="12">
        <f t="array" ref="L817">IFERROR(LOOKUP(2^15,SEARCH({"40A","63A","80A","100A","125A","160A","200A","250A","400A","630A","800A","1000A","1250A","1600A","2000A","2500A","3200A","4000A","5000A","6300A"},UPPER(D817)),{40,63,80,100,125,160,200,250,400,630,800,1000,1250,1600,2000,2500,3200,4000,5000,6300}),0)</f>
        <v>4000</v>
      </c>
      <c r="M817" s="9" t="str">
        <f t="shared" si="61"/>
        <v>Elbow Edge</v>
      </c>
      <c r="N817" s="9" t="str">
        <f t="shared" si="62"/>
        <v>CU</v>
      </c>
      <c r="O817" s="13" t="str">
        <f t="shared" si="63"/>
        <v>Silver</v>
      </c>
      <c r="P817" s="9" t="str">
        <f t="shared" si="64"/>
        <v>Epoxy</v>
      </c>
      <c r="Q817" s="9" t="str">
        <f t="shared" si="65"/>
        <v>5</v>
      </c>
      <c r="R8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17" s="14" t="str">
        <f>IF(ProjectsDB[[#This Row],[Item Type]]="Straight Plug-In",_xlfn.TEXTJOIN("-",TRUE,M817&amp;"-"&amp;_xlfn.LET(_xlpm.txt,ProjectsDB[[#This Row],[Assembly]],_xlpm.pos,FIND("SP",_xlpm.txt),_xlpm.pre,LEFT(_xlpm.txt,_xlpm.pos-1),IF(RIGHT(_xlpm.pre,3)="123","3PL",IF(RIGHT(_xlpm.pre,2)="12","2PL",IF(RIGHT(_xlpm.pre,1)="1","1PL","3PL")))),N817,O817,P817,Q817&amp;"W",R817),_xlfn.TEXTJOIN("-",TRUE,M817,N817,O817,P817,Q817&amp;"W",R817))</f>
        <v>Elbow Edge-CU-Silver-Epoxy-5W-2</v>
      </c>
      <c r="T817" s="14" t="str">
        <f>IF(COUNTIF(Cycletime[Element Desc.],ProjectsDB[[#This Row],[Element Desc.]])&gt;0,"Found","Not Found")</f>
        <v>Found</v>
      </c>
    </row>
    <row r="818" spans="2:20" x14ac:dyDescent="0.25">
      <c r="B818" s="8" t="s">
        <v>2009</v>
      </c>
      <c r="C818" s="9" t="s">
        <v>2010</v>
      </c>
      <c r="D818" s="9" t="s">
        <v>2011</v>
      </c>
      <c r="E818" s="10">
        <v>1</v>
      </c>
      <c r="F818" s="9" t="s">
        <v>1694</v>
      </c>
      <c r="G818" s="9" t="s">
        <v>52</v>
      </c>
      <c r="H818" s="11"/>
      <c r="I818" s="12">
        <v>930</v>
      </c>
      <c r="J818" s="12"/>
      <c r="K818" s="12"/>
      <c r="L818" s="12">
        <f t="array" ref="L818">IFERROR(LOOKUP(2^15,SEARCH({"40A","63A","80A","100A","125A","160A","200A","250A","400A","630A","800A","1000A","1250A","1600A","2000A","2500A","3200A","4000A","5000A","6300A"},UPPER(D818)),{40,63,80,100,125,160,200,250,400,630,800,1000,1250,1600,2000,2500,3200,4000,5000,6300}),0)</f>
        <v>2500</v>
      </c>
      <c r="M818" s="9" t="str">
        <f t="shared" si="61"/>
        <v>Straight Feeder</v>
      </c>
      <c r="N818" s="9" t="str">
        <f t="shared" si="62"/>
        <v>CU</v>
      </c>
      <c r="O818" s="13" t="str">
        <f t="shared" si="63"/>
        <v>Silver</v>
      </c>
      <c r="P818" s="9" t="str">
        <f t="shared" si="64"/>
        <v>Epoxy</v>
      </c>
      <c r="Q818" s="9" t="str">
        <f t="shared" si="65"/>
        <v>5</v>
      </c>
      <c r="R8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18" s="14" t="str">
        <f>IF(ProjectsDB[[#This Row],[Item Type]]="Straight Plug-In",_xlfn.TEXTJOIN("-",TRUE,M818&amp;"-"&amp;_xlfn.LET(_xlpm.txt,ProjectsDB[[#This Row],[Assembly]],_xlpm.pos,FIND("SP",_xlpm.txt),_xlpm.pre,LEFT(_xlpm.txt,_xlpm.pos-1),IF(RIGHT(_xlpm.pre,3)="123","3PL",IF(RIGHT(_xlpm.pre,2)="12","2PL",IF(RIGHT(_xlpm.pre,1)="1","1PL","3PL")))),N818,O818,P818,Q818&amp;"W",R818),_xlfn.TEXTJOIN("-",TRUE,M818,N818,O818,P818,Q818&amp;"W",R818))</f>
        <v>Straight Feeder-CU-Silver-Epoxy-5W-1</v>
      </c>
      <c r="T818" s="14" t="str">
        <f>IF(COUNTIF(Cycletime[Element Desc.],ProjectsDB[[#This Row],[Element Desc.]])&gt;0,"Found","Not Found")</f>
        <v>Found</v>
      </c>
    </row>
    <row r="819" spans="2:20" x14ac:dyDescent="0.25">
      <c r="B819" s="8" t="s">
        <v>2012</v>
      </c>
      <c r="C819" s="9" t="s">
        <v>2013</v>
      </c>
      <c r="D819" s="9" t="s">
        <v>2014</v>
      </c>
      <c r="E819" s="10">
        <v>3</v>
      </c>
      <c r="F819" s="9" t="s">
        <v>1694</v>
      </c>
      <c r="G819" s="9" t="s">
        <v>52</v>
      </c>
      <c r="H819" s="11"/>
      <c r="I819" s="12">
        <v>370</v>
      </c>
      <c r="J819" s="12">
        <v>370</v>
      </c>
      <c r="K819" s="12"/>
      <c r="L819" s="12">
        <f t="array" ref="L819">IFERROR(LOOKUP(2^15,SEARCH({"40A","63A","80A","100A","125A","160A","200A","250A","400A","630A","800A","1000A","1250A","1600A","2000A","2500A","3200A","4000A","5000A","6300A"},UPPER(D819)),{40,63,80,100,125,160,200,250,400,630,800,1000,1250,1600,2000,2500,3200,4000,5000,6300}),0)</f>
        <v>2500</v>
      </c>
      <c r="M819" s="9" t="str">
        <f t="shared" si="61"/>
        <v>Elbow Edge</v>
      </c>
      <c r="N819" s="9" t="str">
        <f t="shared" si="62"/>
        <v>CU</v>
      </c>
      <c r="O819" s="13" t="str">
        <f t="shared" si="63"/>
        <v>Silver</v>
      </c>
      <c r="P819" s="9" t="str">
        <f t="shared" si="64"/>
        <v>Epoxy</v>
      </c>
      <c r="Q819" s="9" t="str">
        <f t="shared" si="65"/>
        <v>5</v>
      </c>
      <c r="R8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19" s="14" t="str">
        <f>IF(ProjectsDB[[#This Row],[Item Type]]="Straight Plug-In",_xlfn.TEXTJOIN("-",TRUE,M819&amp;"-"&amp;_xlfn.LET(_xlpm.txt,ProjectsDB[[#This Row],[Assembly]],_xlpm.pos,FIND("SP",_xlpm.txt),_xlpm.pre,LEFT(_xlpm.txt,_xlpm.pos-1),IF(RIGHT(_xlpm.pre,3)="123","3PL",IF(RIGHT(_xlpm.pre,2)="12","2PL",IF(RIGHT(_xlpm.pre,1)="1","1PL","3PL")))),N819,O819,P819,Q819&amp;"W",R819),_xlfn.TEXTJOIN("-",TRUE,M819,N819,O819,P819,Q819&amp;"W",R819))</f>
        <v>Elbow Edge-CU-Silver-Epoxy-5W-1</v>
      </c>
      <c r="T819" s="14" t="str">
        <f>IF(COUNTIF(Cycletime[Element Desc.],ProjectsDB[[#This Row],[Element Desc.]])&gt;0,"Found","Not Found")</f>
        <v>Found</v>
      </c>
    </row>
    <row r="820" spans="2:20" x14ac:dyDescent="0.25">
      <c r="B820" s="8" t="s">
        <v>2015</v>
      </c>
      <c r="C820" s="9" t="s">
        <v>2016</v>
      </c>
      <c r="D820" s="9" t="s">
        <v>2017</v>
      </c>
      <c r="E820" s="10">
        <v>1</v>
      </c>
      <c r="F820" s="9" t="s">
        <v>1694</v>
      </c>
      <c r="G820" s="9" t="s">
        <v>52</v>
      </c>
      <c r="H820" s="11"/>
      <c r="I820" s="12">
        <v>365</v>
      </c>
      <c r="J820" s="12">
        <v>290</v>
      </c>
      <c r="K820" s="12">
        <v>405</v>
      </c>
      <c r="L820" s="12">
        <f t="array" ref="L820">IFERROR(LOOKUP(2^15,SEARCH({"40A","63A","80A","100A","125A","160A","200A","250A","400A","630A","800A","1000A","1250A","1600A","2000A","2500A","3200A","4000A","5000A","6300A"},UPPER(D820)),{40,63,80,100,125,160,200,250,400,630,800,1000,1250,1600,2000,2500,3200,4000,5000,6300}),0)</f>
        <v>2500</v>
      </c>
      <c r="M820" s="9" t="str">
        <f t="shared" si="61"/>
        <v>Z-Unit Flat</v>
      </c>
      <c r="N820" s="9" t="str">
        <f t="shared" si="62"/>
        <v>CU</v>
      </c>
      <c r="O820" s="13" t="str">
        <f t="shared" si="63"/>
        <v>Silver</v>
      </c>
      <c r="P820" s="9" t="str">
        <f t="shared" si="64"/>
        <v>Epoxy</v>
      </c>
      <c r="Q820" s="9" t="str">
        <f t="shared" si="65"/>
        <v>5</v>
      </c>
      <c r="R8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20" s="14" t="str">
        <f>IF(ProjectsDB[[#This Row],[Item Type]]="Straight Plug-In",_xlfn.TEXTJOIN("-",TRUE,M820&amp;"-"&amp;_xlfn.LET(_xlpm.txt,ProjectsDB[[#This Row],[Assembly]],_xlpm.pos,FIND("SP",_xlpm.txt),_xlpm.pre,LEFT(_xlpm.txt,_xlpm.pos-1),IF(RIGHT(_xlpm.pre,3)="123","3PL",IF(RIGHT(_xlpm.pre,2)="12","2PL",IF(RIGHT(_xlpm.pre,1)="1","1PL","3PL")))),N820,O820,P820,Q820&amp;"W",R820),_xlfn.TEXTJOIN("-",TRUE,M820,N820,O820,P820,Q820&amp;"W",R820))</f>
        <v>Z-Unit Flat-CU-Silver-Epoxy-5W-1</v>
      </c>
      <c r="T820" s="14" t="str">
        <f>IF(COUNTIF(Cycletime[Element Desc.],ProjectsDB[[#This Row],[Element Desc.]])&gt;0,"Found","Not Found")</f>
        <v>Found</v>
      </c>
    </row>
    <row r="821" spans="2:20" x14ac:dyDescent="0.25">
      <c r="B821" s="8" t="s">
        <v>2018</v>
      </c>
      <c r="C821" s="9" t="s">
        <v>2019</v>
      </c>
      <c r="D821" s="9" t="s">
        <v>2020</v>
      </c>
      <c r="E821" s="10">
        <v>1</v>
      </c>
      <c r="F821" s="9" t="s">
        <v>1694</v>
      </c>
      <c r="G821" s="9" t="s">
        <v>52</v>
      </c>
      <c r="H821" s="11"/>
      <c r="I821" s="12">
        <v>370</v>
      </c>
      <c r="J821" s="12">
        <v>370</v>
      </c>
      <c r="K821" s="12"/>
      <c r="L821" s="12">
        <f t="array" ref="L821">IFERROR(LOOKUP(2^15,SEARCH({"40A","63A","80A","100A","125A","160A","200A","250A","400A","630A","800A","1000A","1250A","1600A","2000A","2500A","3200A","4000A","5000A","6300A"},UPPER(D821)),{40,63,80,100,125,160,200,250,400,630,800,1000,1250,1600,2000,2500,3200,4000,5000,6300}),0)</f>
        <v>2500</v>
      </c>
      <c r="M821" s="9" t="str">
        <f t="shared" si="61"/>
        <v>Elbow Edge</v>
      </c>
      <c r="N821" s="9" t="str">
        <f t="shared" si="62"/>
        <v>CU</v>
      </c>
      <c r="O821" s="13" t="str">
        <f t="shared" si="63"/>
        <v>Silver</v>
      </c>
      <c r="P821" s="9" t="str">
        <f t="shared" si="64"/>
        <v>Epoxy</v>
      </c>
      <c r="Q821" s="9" t="str">
        <f t="shared" si="65"/>
        <v>5</v>
      </c>
      <c r="R8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21" s="14" t="str">
        <f>IF(ProjectsDB[[#This Row],[Item Type]]="Straight Plug-In",_xlfn.TEXTJOIN("-",TRUE,M821&amp;"-"&amp;_xlfn.LET(_xlpm.txt,ProjectsDB[[#This Row],[Assembly]],_xlpm.pos,FIND("SP",_xlpm.txt),_xlpm.pre,LEFT(_xlpm.txt,_xlpm.pos-1),IF(RIGHT(_xlpm.pre,3)="123","3PL",IF(RIGHT(_xlpm.pre,2)="12","2PL",IF(RIGHT(_xlpm.pre,1)="1","1PL","3PL")))),N821,O821,P821,Q821&amp;"W",R821),_xlfn.TEXTJOIN("-",TRUE,M821,N821,O821,P821,Q821&amp;"W",R821))</f>
        <v>Elbow Edge-CU-Silver-Epoxy-5W-1</v>
      </c>
      <c r="T821" s="14" t="str">
        <f>IF(COUNTIF(Cycletime[Element Desc.],ProjectsDB[[#This Row],[Element Desc.]])&gt;0,"Found","Not Found")</f>
        <v>Found</v>
      </c>
    </row>
    <row r="822" spans="2:20" x14ac:dyDescent="0.25">
      <c r="B822" s="8" t="s">
        <v>2021</v>
      </c>
      <c r="C822" s="9" t="s">
        <v>2022</v>
      </c>
      <c r="D822" s="9" t="s">
        <v>2023</v>
      </c>
      <c r="E822" s="10">
        <v>1</v>
      </c>
      <c r="F822" s="9" t="s">
        <v>1694</v>
      </c>
      <c r="G822" s="9" t="s">
        <v>52</v>
      </c>
      <c r="H822" s="11"/>
      <c r="I822" s="12">
        <v>1210</v>
      </c>
      <c r="J822" s="12"/>
      <c r="K822" s="12"/>
      <c r="L822" s="12">
        <f t="array" ref="L822">IFERROR(LOOKUP(2^15,SEARCH({"40A","63A","80A","100A","125A","160A","200A","250A","400A","630A","800A","1000A","1250A","1600A","2000A","2500A","3200A","4000A","5000A","6300A"},UPPER(D822)),{40,63,80,100,125,160,200,250,400,630,800,1000,1250,1600,2000,2500,3200,4000,5000,6300}),0)</f>
        <v>2500</v>
      </c>
      <c r="M822" s="9" t="str">
        <f t="shared" si="61"/>
        <v>Straight Feeder</v>
      </c>
      <c r="N822" s="9" t="str">
        <f t="shared" si="62"/>
        <v>CU</v>
      </c>
      <c r="O822" s="13" t="str">
        <f t="shared" si="63"/>
        <v>Silver</v>
      </c>
      <c r="P822" s="9" t="str">
        <f t="shared" si="64"/>
        <v>Epoxy</v>
      </c>
      <c r="Q822" s="9" t="str">
        <f t="shared" si="65"/>
        <v>5</v>
      </c>
      <c r="R8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22" s="14" t="str">
        <f>IF(ProjectsDB[[#This Row],[Item Type]]="Straight Plug-In",_xlfn.TEXTJOIN("-",TRUE,M822&amp;"-"&amp;_xlfn.LET(_xlpm.txt,ProjectsDB[[#This Row],[Assembly]],_xlpm.pos,FIND("SP",_xlpm.txt),_xlpm.pre,LEFT(_xlpm.txt,_xlpm.pos-1),IF(RIGHT(_xlpm.pre,3)="123","3PL",IF(RIGHT(_xlpm.pre,2)="12","2PL",IF(RIGHT(_xlpm.pre,1)="1","1PL","3PL")))),N822,O822,P822,Q822&amp;"W",R822),_xlfn.TEXTJOIN("-",TRUE,M822,N822,O822,P822,Q822&amp;"W",R822))</f>
        <v>Straight Feeder-CU-Silver-Epoxy-5W-1</v>
      </c>
      <c r="T822" s="14" t="str">
        <f>IF(COUNTIF(Cycletime[Element Desc.],ProjectsDB[[#This Row],[Element Desc.]])&gt;0,"Found","Not Found")</f>
        <v>Found</v>
      </c>
    </row>
    <row r="823" spans="2:20" x14ac:dyDescent="0.25">
      <c r="B823" s="8" t="s">
        <v>2024</v>
      </c>
      <c r="C823" s="9" t="s">
        <v>2025</v>
      </c>
      <c r="D823" s="9" t="s">
        <v>2026</v>
      </c>
      <c r="E823" s="10">
        <v>1</v>
      </c>
      <c r="F823" s="9" t="s">
        <v>1694</v>
      </c>
      <c r="G823" s="9" t="s">
        <v>52</v>
      </c>
      <c r="H823" s="11"/>
      <c r="I823" s="12">
        <v>1000</v>
      </c>
      <c r="J823" s="12">
        <v>375</v>
      </c>
      <c r="K823" s="12"/>
      <c r="L823" s="12">
        <f t="array" ref="L823">IFERROR(LOOKUP(2^15,SEARCH({"40A","63A","80A","100A","125A","160A","200A","250A","400A","630A","800A","1000A","1250A","1600A","2000A","2500A","3200A","4000A","5000A","6300A"},UPPER(D823)),{40,63,80,100,125,160,200,250,400,630,800,1000,1250,1600,2000,2500,3200,4000,5000,6300}),0)</f>
        <v>2500</v>
      </c>
      <c r="M823" s="9" t="str">
        <f t="shared" si="61"/>
        <v>Elbow Edge</v>
      </c>
      <c r="N823" s="9" t="str">
        <f t="shared" si="62"/>
        <v>CU</v>
      </c>
      <c r="O823" s="13" t="str">
        <f t="shared" si="63"/>
        <v>Silver</v>
      </c>
      <c r="P823" s="9" t="str">
        <f t="shared" si="64"/>
        <v>Epoxy</v>
      </c>
      <c r="Q823" s="9" t="str">
        <f t="shared" si="65"/>
        <v>5</v>
      </c>
      <c r="R8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23" s="14" t="str">
        <f>IF(ProjectsDB[[#This Row],[Item Type]]="Straight Plug-In",_xlfn.TEXTJOIN("-",TRUE,M823&amp;"-"&amp;_xlfn.LET(_xlpm.txt,ProjectsDB[[#This Row],[Assembly]],_xlpm.pos,FIND("SP",_xlpm.txt),_xlpm.pre,LEFT(_xlpm.txt,_xlpm.pos-1),IF(RIGHT(_xlpm.pre,3)="123","3PL",IF(RIGHT(_xlpm.pre,2)="12","2PL",IF(RIGHT(_xlpm.pre,1)="1","1PL","3PL")))),N823,O823,P823,Q823&amp;"W",R823),_xlfn.TEXTJOIN("-",TRUE,M823,N823,O823,P823,Q823&amp;"W",R823))</f>
        <v>Elbow Edge-CU-Silver-Epoxy-5W-1</v>
      </c>
      <c r="T823" s="14" t="str">
        <f>IF(COUNTIF(Cycletime[Element Desc.],ProjectsDB[[#This Row],[Element Desc.]])&gt;0,"Found","Not Found")</f>
        <v>Found</v>
      </c>
    </row>
    <row r="824" spans="2:20" x14ac:dyDescent="0.25">
      <c r="B824" s="8" t="s">
        <v>2027</v>
      </c>
      <c r="C824" s="9" t="s">
        <v>1818</v>
      </c>
      <c r="D824" s="9" t="s">
        <v>1819</v>
      </c>
      <c r="E824" s="10">
        <v>2</v>
      </c>
      <c r="F824" s="9" t="s">
        <v>1694</v>
      </c>
      <c r="G824" s="9" t="s">
        <v>52</v>
      </c>
      <c r="H824" s="11"/>
      <c r="I824" s="12">
        <v>3000</v>
      </c>
      <c r="J824" s="12"/>
      <c r="K824" s="12"/>
      <c r="L824" s="12">
        <f t="array" ref="L824">IFERROR(LOOKUP(2^15,SEARCH({"40A","63A","80A","100A","125A","160A","200A","250A","400A","630A","800A","1000A","1250A","1600A","2000A","2500A","3200A","4000A","5000A","6300A"},UPPER(D824)),{40,63,80,100,125,160,200,250,400,630,800,1000,1250,1600,2000,2500,3200,4000,5000,6300}),0)</f>
        <v>2500</v>
      </c>
      <c r="M824" s="9" t="str">
        <f t="shared" si="61"/>
        <v>Straight Feeder</v>
      </c>
      <c r="N824" s="9" t="str">
        <f t="shared" si="62"/>
        <v>CU</v>
      </c>
      <c r="O824" s="13" t="str">
        <f t="shared" si="63"/>
        <v>Silver</v>
      </c>
      <c r="P824" s="9" t="str">
        <f t="shared" si="64"/>
        <v>Epoxy</v>
      </c>
      <c r="Q824" s="9" t="str">
        <f t="shared" si="65"/>
        <v>5</v>
      </c>
      <c r="R8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24" s="14" t="str">
        <f>IF(ProjectsDB[[#This Row],[Item Type]]="Straight Plug-In",_xlfn.TEXTJOIN("-",TRUE,M824&amp;"-"&amp;_xlfn.LET(_xlpm.txt,ProjectsDB[[#This Row],[Assembly]],_xlpm.pos,FIND("SP",_xlpm.txt),_xlpm.pre,LEFT(_xlpm.txt,_xlpm.pos-1),IF(RIGHT(_xlpm.pre,3)="123","3PL",IF(RIGHT(_xlpm.pre,2)="12","2PL",IF(RIGHT(_xlpm.pre,1)="1","1PL","3PL")))),N824,O824,P824,Q824&amp;"W",R824),_xlfn.TEXTJOIN("-",TRUE,M824,N824,O824,P824,Q824&amp;"W",R824))</f>
        <v>Straight Feeder-CU-Silver-Epoxy-5W-1</v>
      </c>
      <c r="T824" s="14" t="str">
        <f>IF(COUNTIF(Cycletime[Element Desc.],ProjectsDB[[#This Row],[Element Desc.]])&gt;0,"Found","Not Found")</f>
        <v>Found</v>
      </c>
    </row>
    <row r="825" spans="2:20" x14ac:dyDescent="0.25">
      <c r="B825" s="8" t="s">
        <v>2028</v>
      </c>
      <c r="C825" s="9" t="s">
        <v>2029</v>
      </c>
      <c r="D825" s="9" t="s">
        <v>2030</v>
      </c>
      <c r="E825" s="10">
        <v>1</v>
      </c>
      <c r="F825" s="9" t="s">
        <v>1694</v>
      </c>
      <c r="G825" s="9" t="s">
        <v>52</v>
      </c>
      <c r="H825" s="11"/>
      <c r="I825" s="12">
        <v>570</v>
      </c>
      <c r="J825" s="12">
        <v>635</v>
      </c>
      <c r="K825" s="12">
        <v>570</v>
      </c>
      <c r="L825" s="12">
        <f t="array" ref="L825">IFERROR(LOOKUP(2^15,SEARCH({"40A","63A","80A","100A","125A","160A","200A","250A","400A","630A","800A","1000A","1250A","1600A","2000A","2500A","3200A","4000A","5000A","6300A"},UPPER(D825)),{40,63,80,100,125,160,200,250,400,630,800,1000,1250,1600,2000,2500,3200,4000,5000,6300}),0)</f>
        <v>2500</v>
      </c>
      <c r="M825" s="9" t="str">
        <f t="shared" si="61"/>
        <v>Z-Unit Edge</v>
      </c>
      <c r="N825" s="9" t="str">
        <f t="shared" si="62"/>
        <v>CU</v>
      </c>
      <c r="O825" s="13" t="str">
        <f t="shared" si="63"/>
        <v>Silver</v>
      </c>
      <c r="P825" s="9" t="str">
        <f t="shared" si="64"/>
        <v>Epoxy</v>
      </c>
      <c r="Q825" s="9" t="str">
        <f t="shared" si="65"/>
        <v>5</v>
      </c>
      <c r="R8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25" s="14" t="str">
        <f>IF(ProjectsDB[[#This Row],[Item Type]]="Straight Plug-In",_xlfn.TEXTJOIN("-",TRUE,M825&amp;"-"&amp;_xlfn.LET(_xlpm.txt,ProjectsDB[[#This Row],[Assembly]],_xlpm.pos,FIND("SP",_xlpm.txt),_xlpm.pre,LEFT(_xlpm.txt,_xlpm.pos-1),IF(RIGHT(_xlpm.pre,3)="123","3PL",IF(RIGHT(_xlpm.pre,2)="12","2PL",IF(RIGHT(_xlpm.pre,1)="1","1PL","3PL")))),N825,O825,P825,Q825&amp;"W",R825),_xlfn.TEXTJOIN("-",TRUE,M825,N825,O825,P825,Q825&amp;"W",R825))</f>
        <v>Z-Unit Edge-CU-Silver-Epoxy-5W-1</v>
      </c>
      <c r="T825" s="14" t="str">
        <f>IF(COUNTIF(Cycletime[Element Desc.],ProjectsDB[[#This Row],[Element Desc.]])&gt;0,"Found","Not Found")</f>
        <v>Found</v>
      </c>
    </row>
    <row r="826" spans="2:20" x14ac:dyDescent="0.25">
      <c r="B826" s="8" t="s">
        <v>2031</v>
      </c>
      <c r="C826" s="9" t="s">
        <v>1827</v>
      </c>
      <c r="D826" s="9" t="s">
        <v>1828</v>
      </c>
      <c r="E826" s="10">
        <v>11</v>
      </c>
      <c r="F826" s="9" t="s">
        <v>1694</v>
      </c>
      <c r="G826" s="9" t="s">
        <v>52</v>
      </c>
      <c r="H826" s="11"/>
      <c r="I826" s="12"/>
      <c r="J826" s="12"/>
      <c r="K826" s="12"/>
      <c r="L826" s="12">
        <f t="array" ref="L826">IFERROR(LOOKUP(2^15,SEARCH({"40A","63A","80A","100A","125A","160A","200A","250A","400A","630A","800A","1000A","1250A","1600A","2000A","2500A","3200A","4000A","5000A","6300A"},UPPER(D826)),{40,63,80,100,125,160,200,250,400,630,800,1000,1250,1600,2000,2500,3200,4000,5000,6300}),0)</f>
        <v>2500</v>
      </c>
      <c r="M826" s="9" t="str">
        <f t="shared" si="61"/>
        <v>Joint Pack</v>
      </c>
      <c r="N826" s="9" t="str">
        <f t="shared" si="62"/>
        <v>CU</v>
      </c>
      <c r="O826" s="13" t="str">
        <f t="shared" si="63"/>
        <v>Silver</v>
      </c>
      <c r="P826" s="9" t="str">
        <f t="shared" si="64"/>
        <v>None</v>
      </c>
      <c r="Q826" s="9" t="str">
        <f t="shared" si="65"/>
        <v>5</v>
      </c>
      <c r="R8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26" s="14" t="str">
        <f>IF(ProjectsDB[[#This Row],[Item Type]]="Straight Plug-In",_xlfn.TEXTJOIN("-",TRUE,M826&amp;"-"&amp;_xlfn.LET(_xlpm.txt,ProjectsDB[[#This Row],[Assembly]],_xlpm.pos,FIND("SP",_xlpm.txt),_xlpm.pre,LEFT(_xlpm.txt,_xlpm.pos-1),IF(RIGHT(_xlpm.pre,3)="123","3PL",IF(RIGHT(_xlpm.pre,2)="12","2PL",IF(RIGHT(_xlpm.pre,1)="1","1PL","3PL")))),N826,O826,P826,Q826&amp;"W",R826),_xlfn.TEXTJOIN("-",TRUE,M826,N826,O826,P826,Q826&amp;"W",R826))</f>
        <v>Joint Pack-CU-Silver-None-5W-1</v>
      </c>
      <c r="T826" s="14" t="str">
        <f>IF(COUNTIF(Cycletime[Element Desc.],ProjectsDB[[#This Row],[Element Desc.]])&gt;0,"Found","Not Found")</f>
        <v>Found</v>
      </c>
    </row>
    <row r="827" spans="2:20" x14ac:dyDescent="0.25">
      <c r="B827" s="8" t="s">
        <v>2032</v>
      </c>
      <c r="C827" s="9" t="s">
        <v>1764</v>
      </c>
      <c r="D827" s="9" t="s">
        <v>1765</v>
      </c>
      <c r="E827" s="10">
        <v>1</v>
      </c>
      <c r="F827" s="9" t="s">
        <v>1694</v>
      </c>
      <c r="G827" s="9" t="s">
        <v>52</v>
      </c>
      <c r="H827" s="11"/>
      <c r="I827" s="12">
        <v>425</v>
      </c>
      <c r="J827" s="12"/>
      <c r="K827" s="12"/>
      <c r="L827" s="12">
        <f t="array" ref="L827">IFERROR(LOOKUP(2^15,SEARCH({"40A","63A","80A","100A","125A","160A","200A","250A","400A","630A","800A","1000A","1250A","1600A","2000A","2500A","3200A","4000A","5000A","6300A"},UPPER(D827)),{40,63,80,100,125,160,200,250,400,630,800,1000,1250,1600,2000,2500,3200,4000,5000,6300}),0)</f>
        <v>2000</v>
      </c>
      <c r="M827" s="9" t="str">
        <f t="shared" si="61"/>
        <v>Flange Straight</v>
      </c>
      <c r="N827" s="9" t="str">
        <f t="shared" si="62"/>
        <v>CU</v>
      </c>
      <c r="O827" s="13" t="str">
        <f t="shared" si="63"/>
        <v>Silver</v>
      </c>
      <c r="P827" s="9" t="str">
        <f t="shared" si="64"/>
        <v>Epoxy</v>
      </c>
      <c r="Q827" s="9" t="str">
        <f t="shared" si="65"/>
        <v>5</v>
      </c>
      <c r="R8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27" s="14" t="str">
        <f>IF(ProjectsDB[[#This Row],[Item Type]]="Straight Plug-In",_xlfn.TEXTJOIN("-",TRUE,M827&amp;"-"&amp;_xlfn.LET(_xlpm.txt,ProjectsDB[[#This Row],[Assembly]],_xlpm.pos,FIND("SP",_xlpm.txt),_xlpm.pre,LEFT(_xlpm.txt,_xlpm.pos-1),IF(RIGHT(_xlpm.pre,3)="123","3PL",IF(RIGHT(_xlpm.pre,2)="12","2PL",IF(RIGHT(_xlpm.pre,1)="1","1PL","3PL")))),N827,O827,P827,Q827&amp;"W",R827),_xlfn.TEXTJOIN("-",TRUE,M827,N827,O827,P827,Q827&amp;"W",R827))</f>
        <v>Flange Straight-CU-Silver-Epoxy-5W-1</v>
      </c>
      <c r="T827" s="14" t="str">
        <f>IF(COUNTIF(Cycletime[Element Desc.],ProjectsDB[[#This Row],[Element Desc.]])&gt;0,"Found","Not Found")</f>
        <v>Found</v>
      </c>
    </row>
    <row r="828" spans="2:20" x14ac:dyDescent="0.25">
      <c r="B828" s="8" t="s">
        <v>2033</v>
      </c>
      <c r="C828" s="9" t="s">
        <v>1852</v>
      </c>
      <c r="D828" s="9" t="s">
        <v>1853</v>
      </c>
      <c r="E828" s="10">
        <v>1</v>
      </c>
      <c r="F828" s="9" t="s">
        <v>1694</v>
      </c>
      <c r="G828" s="9" t="s">
        <v>52</v>
      </c>
      <c r="H828" s="11"/>
      <c r="I828" s="12">
        <v>350</v>
      </c>
      <c r="J828" s="12">
        <v>350</v>
      </c>
      <c r="K828" s="12"/>
      <c r="L828" s="12">
        <f t="array" ref="L828">IFERROR(LOOKUP(2^15,SEARCH({"40A","63A","80A","100A","125A","160A","200A","250A","400A","630A","800A","1000A","1250A","1600A","2000A","2500A","3200A","4000A","5000A","6300A"},UPPER(D828)),{40,63,80,100,125,160,200,250,400,630,800,1000,1250,1600,2000,2500,3200,4000,5000,6300}),0)</f>
        <v>2000</v>
      </c>
      <c r="M828" s="9" t="str">
        <f t="shared" si="61"/>
        <v>Elbow Edge</v>
      </c>
      <c r="N828" s="9" t="str">
        <f t="shared" si="62"/>
        <v>CU</v>
      </c>
      <c r="O828" s="13" t="str">
        <f t="shared" si="63"/>
        <v>Silver</v>
      </c>
      <c r="P828" s="9" t="str">
        <f t="shared" si="64"/>
        <v>Epoxy</v>
      </c>
      <c r="Q828" s="9" t="str">
        <f t="shared" si="65"/>
        <v>5</v>
      </c>
      <c r="R8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28" s="14" t="str">
        <f>IF(ProjectsDB[[#This Row],[Item Type]]="Straight Plug-In",_xlfn.TEXTJOIN("-",TRUE,M828&amp;"-"&amp;_xlfn.LET(_xlpm.txt,ProjectsDB[[#This Row],[Assembly]],_xlpm.pos,FIND("SP",_xlpm.txt),_xlpm.pre,LEFT(_xlpm.txt,_xlpm.pos-1),IF(RIGHT(_xlpm.pre,3)="123","3PL",IF(RIGHT(_xlpm.pre,2)="12","2PL",IF(RIGHT(_xlpm.pre,1)="1","1PL","3PL")))),N828,O828,P828,Q828&amp;"W",R828),_xlfn.TEXTJOIN("-",TRUE,M828,N828,O828,P828,Q828&amp;"W",R828))</f>
        <v>Elbow Edge-CU-Silver-Epoxy-5W-1</v>
      </c>
      <c r="T828" s="14" t="str">
        <f>IF(COUNTIF(Cycletime[Element Desc.],ProjectsDB[[#This Row],[Element Desc.]])&gt;0,"Found","Not Found")</f>
        <v>Found</v>
      </c>
    </row>
    <row r="829" spans="2:20" x14ac:dyDescent="0.25">
      <c r="B829" s="8" t="s">
        <v>2034</v>
      </c>
      <c r="C829" s="9" t="s">
        <v>1798</v>
      </c>
      <c r="D829" s="9" t="s">
        <v>1799</v>
      </c>
      <c r="E829" s="10">
        <v>3</v>
      </c>
      <c r="F829" s="9" t="s">
        <v>1694</v>
      </c>
      <c r="G829" s="9" t="s">
        <v>52</v>
      </c>
      <c r="H829" s="11"/>
      <c r="I829" s="12">
        <v>3000</v>
      </c>
      <c r="J829" s="12"/>
      <c r="K829" s="12"/>
      <c r="L829" s="12">
        <f t="array" ref="L829">IFERROR(LOOKUP(2^15,SEARCH({"40A","63A","80A","100A","125A","160A","200A","250A","400A","630A","800A","1000A","1250A","1600A","2000A","2500A","3200A","4000A","5000A","6300A"},UPPER(D829)),{40,63,80,100,125,160,200,250,400,630,800,1000,1250,1600,2000,2500,3200,4000,5000,6300}),0)</f>
        <v>2000</v>
      </c>
      <c r="M829" s="9" t="str">
        <f t="shared" si="61"/>
        <v>Straight Feeder</v>
      </c>
      <c r="N829" s="9" t="str">
        <f t="shared" si="62"/>
        <v>CU</v>
      </c>
      <c r="O829" s="13" t="str">
        <f t="shared" si="63"/>
        <v>Silver</v>
      </c>
      <c r="P829" s="9" t="str">
        <f t="shared" si="64"/>
        <v>Epoxy</v>
      </c>
      <c r="Q829" s="9" t="str">
        <f t="shared" si="65"/>
        <v>5</v>
      </c>
      <c r="R8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29" s="14" t="str">
        <f>IF(ProjectsDB[[#This Row],[Item Type]]="Straight Plug-In",_xlfn.TEXTJOIN("-",TRUE,M829&amp;"-"&amp;_xlfn.LET(_xlpm.txt,ProjectsDB[[#This Row],[Assembly]],_xlpm.pos,FIND("SP",_xlpm.txt),_xlpm.pre,LEFT(_xlpm.txt,_xlpm.pos-1),IF(RIGHT(_xlpm.pre,3)="123","3PL",IF(RIGHT(_xlpm.pre,2)="12","2PL",IF(RIGHT(_xlpm.pre,1)="1","1PL","3PL")))),N829,O829,P829,Q829&amp;"W",R829),_xlfn.TEXTJOIN("-",TRUE,M829,N829,O829,P829,Q829&amp;"W",R829))</f>
        <v>Straight Feeder-CU-Silver-Epoxy-5W-1</v>
      </c>
      <c r="T829" s="14" t="str">
        <f>IF(COUNTIF(Cycletime[Element Desc.],ProjectsDB[[#This Row],[Element Desc.]])&gt;0,"Found","Not Found")</f>
        <v>Found</v>
      </c>
    </row>
    <row r="830" spans="2:20" x14ac:dyDescent="0.25">
      <c r="B830" s="8" t="s">
        <v>2035</v>
      </c>
      <c r="C830" s="9" t="s">
        <v>2036</v>
      </c>
      <c r="D830" s="9" t="s">
        <v>2037</v>
      </c>
      <c r="E830" s="10">
        <v>1</v>
      </c>
      <c r="F830" s="9" t="s">
        <v>1694</v>
      </c>
      <c r="G830" s="9" t="s">
        <v>52</v>
      </c>
      <c r="H830" s="11"/>
      <c r="I830" s="12">
        <v>645</v>
      </c>
      <c r="J830" s="12"/>
      <c r="K830" s="12"/>
      <c r="L830" s="12">
        <f t="array" ref="L830">IFERROR(LOOKUP(2^15,SEARCH({"40A","63A","80A","100A","125A","160A","200A","250A","400A","630A","800A","1000A","1250A","1600A","2000A","2500A","3200A","4000A","5000A","6300A"},UPPER(D830)),{40,63,80,100,125,160,200,250,400,630,800,1000,1250,1600,2000,2500,3200,4000,5000,6300}),0)</f>
        <v>2000</v>
      </c>
      <c r="M830" s="9" t="str">
        <f t="shared" si="61"/>
        <v>Straight Feeder</v>
      </c>
      <c r="N830" s="9" t="str">
        <f t="shared" si="62"/>
        <v>CU</v>
      </c>
      <c r="O830" s="13" t="str">
        <f t="shared" si="63"/>
        <v>Silver</v>
      </c>
      <c r="P830" s="9" t="str">
        <f t="shared" si="64"/>
        <v>Epoxy</v>
      </c>
      <c r="Q830" s="9" t="str">
        <f t="shared" si="65"/>
        <v>5</v>
      </c>
      <c r="R8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30" s="14" t="str">
        <f>IF(ProjectsDB[[#This Row],[Item Type]]="Straight Plug-In",_xlfn.TEXTJOIN("-",TRUE,M830&amp;"-"&amp;_xlfn.LET(_xlpm.txt,ProjectsDB[[#This Row],[Assembly]],_xlpm.pos,FIND("SP",_xlpm.txt),_xlpm.pre,LEFT(_xlpm.txt,_xlpm.pos-1),IF(RIGHT(_xlpm.pre,3)="123","3PL",IF(RIGHT(_xlpm.pre,2)="12","2PL",IF(RIGHT(_xlpm.pre,1)="1","1PL","3PL")))),N830,O830,P830,Q830&amp;"W",R830),_xlfn.TEXTJOIN("-",TRUE,M830,N830,O830,P830,Q830&amp;"W",R830))</f>
        <v>Straight Feeder-CU-Silver-Epoxy-5W-1</v>
      </c>
      <c r="T830" s="14" t="str">
        <f>IF(COUNTIF(Cycletime[Element Desc.],ProjectsDB[[#This Row],[Element Desc.]])&gt;0,"Found","Not Found")</f>
        <v>Found</v>
      </c>
    </row>
    <row r="831" spans="2:20" x14ac:dyDescent="0.25">
      <c r="B831" s="8" t="s">
        <v>2038</v>
      </c>
      <c r="C831" s="9" t="s">
        <v>2039</v>
      </c>
      <c r="D831" s="9" t="s">
        <v>2040</v>
      </c>
      <c r="E831" s="10">
        <v>1</v>
      </c>
      <c r="F831" s="9" t="s">
        <v>1694</v>
      </c>
      <c r="G831" s="9" t="s">
        <v>52</v>
      </c>
      <c r="H831" s="11"/>
      <c r="I831" s="12">
        <v>840</v>
      </c>
      <c r="J831" s="12"/>
      <c r="K831" s="12"/>
      <c r="L831" s="12">
        <f t="array" ref="L831">IFERROR(LOOKUP(2^15,SEARCH({"40A","63A","80A","100A","125A","160A","200A","250A","400A","630A","800A","1000A","1250A","1600A","2000A","2500A","3200A","4000A","5000A","6300A"},UPPER(D831)),{40,63,80,100,125,160,200,250,400,630,800,1000,1250,1600,2000,2500,3200,4000,5000,6300}),0)</f>
        <v>2000</v>
      </c>
      <c r="M831" s="9" t="str">
        <f t="shared" si="61"/>
        <v>Straight Feeder</v>
      </c>
      <c r="N831" s="9" t="str">
        <f t="shared" si="62"/>
        <v>CU</v>
      </c>
      <c r="O831" s="13" t="str">
        <f t="shared" si="63"/>
        <v>Silver</v>
      </c>
      <c r="P831" s="9" t="str">
        <f t="shared" si="64"/>
        <v>Epoxy</v>
      </c>
      <c r="Q831" s="9" t="str">
        <f t="shared" si="65"/>
        <v>5</v>
      </c>
      <c r="R8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31" s="14" t="str">
        <f>IF(ProjectsDB[[#This Row],[Item Type]]="Straight Plug-In",_xlfn.TEXTJOIN("-",TRUE,M831&amp;"-"&amp;_xlfn.LET(_xlpm.txt,ProjectsDB[[#This Row],[Assembly]],_xlpm.pos,FIND("SP",_xlpm.txt),_xlpm.pre,LEFT(_xlpm.txt,_xlpm.pos-1),IF(RIGHT(_xlpm.pre,3)="123","3PL",IF(RIGHT(_xlpm.pre,2)="12","2PL",IF(RIGHT(_xlpm.pre,1)="1","1PL","3PL")))),N831,O831,P831,Q831&amp;"W",R831),_xlfn.TEXTJOIN("-",TRUE,M831,N831,O831,P831,Q831&amp;"W",R831))</f>
        <v>Straight Feeder-CU-Silver-Epoxy-5W-1</v>
      </c>
      <c r="T831" s="14" t="str">
        <f>IF(COUNTIF(Cycletime[Element Desc.],ProjectsDB[[#This Row],[Element Desc.]])&gt;0,"Found","Not Found")</f>
        <v>Found</v>
      </c>
    </row>
    <row r="832" spans="2:20" x14ac:dyDescent="0.25">
      <c r="B832" s="8" t="s">
        <v>2041</v>
      </c>
      <c r="C832" s="9" t="s">
        <v>2042</v>
      </c>
      <c r="D832" s="9" t="s">
        <v>2043</v>
      </c>
      <c r="E832" s="10">
        <v>1</v>
      </c>
      <c r="F832" s="9" t="s">
        <v>1694</v>
      </c>
      <c r="G832" s="9" t="s">
        <v>52</v>
      </c>
      <c r="H832" s="11"/>
      <c r="I832" s="12">
        <v>1000</v>
      </c>
      <c r="J832" s="12">
        <v>395</v>
      </c>
      <c r="K832" s="12"/>
      <c r="L832" s="12">
        <f t="array" ref="L832">IFERROR(LOOKUP(2^15,SEARCH({"40A","63A","80A","100A","125A","160A","200A","250A","400A","630A","800A","1000A","1250A","1600A","2000A","2500A","3200A","4000A","5000A","6300A"},UPPER(D832)),{40,63,80,100,125,160,200,250,400,630,800,1000,1250,1600,2000,2500,3200,4000,5000,6300}),0)</f>
        <v>2000</v>
      </c>
      <c r="M832" s="9" t="str">
        <f t="shared" si="61"/>
        <v>Elbow Edge</v>
      </c>
      <c r="N832" s="9" t="str">
        <f t="shared" si="62"/>
        <v>CU</v>
      </c>
      <c r="O832" s="13" t="str">
        <f t="shared" si="63"/>
        <v>Silver</v>
      </c>
      <c r="P832" s="9" t="str">
        <f t="shared" si="64"/>
        <v>Epoxy</v>
      </c>
      <c r="Q832" s="9" t="str">
        <f t="shared" si="65"/>
        <v>5</v>
      </c>
      <c r="R8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32" s="14" t="str">
        <f>IF(ProjectsDB[[#This Row],[Item Type]]="Straight Plug-In",_xlfn.TEXTJOIN("-",TRUE,M832&amp;"-"&amp;_xlfn.LET(_xlpm.txt,ProjectsDB[[#This Row],[Assembly]],_xlpm.pos,FIND("SP",_xlpm.txt),_xlpm.pre,LEFT(_xlpm.txt,_xlpm.pos-1),IF(RIGHT(_xlpm.pre,3)="123","3PL",IF(RIGHT(_xlpm.pre,2)="12","2PL",IF(RIGHT(_xlpm.pre,1)="1","1PL","3PL")))),N832,O832,P832,Q832&amp;"W",R832),_xlfn.TEXTJOIN("-",TRUE,M832,N832,O832,P832,Q832&amp;"W",R832))</f>
        <v>Elbow Edge-CU-Silver-Epoxy-5W-1</v>
      </c>
      <c r="T832" s="14" t="str">
        <f>IF(COUNTIF(Cycletime[Element Desc.],ProjectsDB[[#This Row],[Element Desc.]])&gt;0,"Found","Not Found")</f>
        <v>Found</v>
      </c>
    </row>
    <row r="833" spans="2:20" x14ac:dyDescent="0.25">
      <c r="B833" s="8" t="s">
        <v>2044</v>
      </c>
      <c r="C833" s="9" t="s">
        <v>2045</v>
      </c>
      <c r="D833" s="9" t="s">
        <v>2046</v>
      </c>
      <c r="E833" s="10">
        <v>1</v>
      </c>
      <c r="F833" s="9" t="s">
        <v>1694</v>
      </c>
      <c r="G833" s="9" t="s">
        <v>52</v>
      </c>
      <c r="H833" s="11"/>
      <c r="I833" s="12">
        <v>935</v>
      </c>
      <c r="J833" s="12"/>
      <c r="K833" s="12"/>
      <c r="L833" s="12">
        <f t="array" ref="L833">IFERROR(LOOKUP(2^15,SEARCH({"40A","63A","80A","100A","125A","160A","200A","250A","400A","630A","800A","1000A","1250A","1600A","2000A","2500A","3200A","4000A","5000A","6300A"},UPPER(D833)),{40,63,80,100,125,160,200,250,400,630,800,1000,1250,1600,2000,2500,3200,4000,5000,6300}),0)</f>
        <v>2000</v>
      </c>
      <c r="M833" s="9" t="str">
        <f t="shared" si="61"/>
        <v>Straight Feeder</v>
      </c>
      <c r="N833" s="9" t="str">
        <f t="shared" si="62"/>
        <v>CU</v>
      </c>
      <c r="O833" s="13" t="str">
        <f t="shared" si="63"/>
        <v>Silver</v>
      </c>
      <c r="P833" s="9" t="str">
        <f t="shared" si="64"/>
        <v>Epoxy</v>
      </c>
      <c r="Q833" s="9" t="str">
        <f t="shared" si="65"/>
        <v>5</v>
      </c>
      <c r="R8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33" s="14" t="str">
        <f>IF(ProjectsDB[[#This Row],[Item Type]]="Straight Plug-In",_xlfn.TEXTJOIN("-",TRUE,M833&amp;"-"&amp;_xlfn.LET(_xlpm.txt,ProjectsDB[[#This Row],[Assembly]],_xlpm.pos,FIND("SP",_xlpm.txt),_xlpm.pre,LEFT(_xlpm.txt,_xlpm.pos-1),IF(RIGHT(_xlpm.pre,3)="123","3PL",IF(RIGHT(_xlpm.pre,2)="12","2PL",IF(RIGHT(_xlpm.pre,1)="1","1PL","3PL")))),N833,O833,P833,Q833&amp;"W",R833),_xlfn.TEXTJOIN("-",TRUE,M833,N833,O833,P833,Q833&amp;"W",R833))</f>
        <v>Straight Feeder-CU-Silver-Epoxy-5W-1</v>
      </c>
      <c r="T833" s="14" t="str">
        <f>IF(COUNTIF(Cycletime[Element Desc.],ProjectsDB[[#This Row],[Element Desc.]])&gt;0,"Found","Not Found")</f>
        <v>Found</v>
      </c>
    </row>
    <row r="834" spans="2:20" x14ac:dyDescent="0.25">
      <c r="B834" s="8" t="s">
        <v>2047</v>
      </c>
      <c r="C834" s="9" t="s">
        <v>2048</v>
      </c>
      <c r="D834" s="9" t="s">
        <v>2049</v>
      </c>
      <c r="E834" s="10">
        <v>1</v>
      </c>
      <c r="F834" s="9" t="s">
        <v>1694</v>
      </c>
      <c r="G834" s="9" t="s">
        <v>52</v>
      </c>
      <c r="H834" s="11"/>
      <c r="I834" s="12">
        <v>570</v>
      </c>
      <c r="J834" s="12">
        <v>635</v>
      </c>
      <c r="K834" s="12">
        <v>570</v>
      </c>
      <c r="L834" s="12">
        <f t="array" ref="L834">IFERROR(LOOKUP(2^15,SEARCH({"40A","63A","80A","100A","125A","160A","200A","250A","400A","630A","800A","1000A","1250A","1600A","2000A","2500A","3200A","4000A","5000A","6300A"},UPPER(D834)),{40,63,80,100,125,160,200,250,400,630,800,1000,1250,1600,2000,2500,3200,4000,5000,6300}),0)</f>
        <v>2000</v>
      </c>
      <c r="M834" s="9" t="str">
        <f t="shared" si="61"/>
        <v>Z-Unit Edge</v>
      </c>
      <c r="N834" s="9" t="str">
        <f t="shared" si="62"/>
        <v>CU</v>
      </c>
      <c r="O834" s="13" t="str">
        <f t="shared" si="63"/>
        <v>Silver</v>
      </c>
      <c r="P834" s="9" t="str">
        <f t="shared" si="64"/>
        <v>Epoxy</v>
      </c>
      <c r="Q834" s="9" t="str">
        <f t="shared" si="65"/>
        <v>5</v>
      </c>
      <c r="R8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34" s="14" t="str">
        <f>IF(ProjectsDB[[#This Row],[Item Type]]="Straight Plug-In",_xlfn.TEXTJOIN("-",TRUE,M834&amp;"-"&amp;_xlfn.LET(_xlpm.txt,ProjectsDB[[#This Row],[Assembly]],_xlpm.pos,FIND("SP",_xlpm.txt),_xlpm.pre,LEFT(_xlpm.txt,_xlpm.pos-1),IF(RIGHT(_xlpm.pre,3)="123","3PL",IF(RIGHT(_xlpm.pre,2)="12","2PL",IF(RIGHT(_xlpm.pre,1)="1","1PL","3PL")))),N834,O834,P834,Q834&amp;"W",R834),_xlfn.TEXTJOIN("-",TRUE,M834,N834,O834,P834,Q834&amp;"W",R834))</f>
        <v>Z-Unit Edge-CU-Silver-Epoxy-5W-1</v>
      </c>
      <c r="T834" s="14" t="str">
        <f>IF(COUNTIF(Cycletime[Element Desc.],ProjectsDB[[#This Row],[Element Desc.]])&gt;0,"Found","Not Found")</f>
        <v>Found</v>
      </c>
    </row>
    <row r="835" spans="2:20" x14ac:dyDescent="0.25">
      <c r="B835" s="8" t="s">
        <v>2050</v>
      </c>
      <c r="C835" s="9" t="s">
        <v>2051</v>
      </c>
      <c r="D835" s="9" t="s">
        <v>2052</v>
      </c>
      <c r="E835" s="10">
        <v>1</v>
      </c>
      <c r="F835" s="9" t="s">
        <v>1694</v>
      </c>
      <c r="G835" s="9" t="s">
        <v>52</v>
      </c>
      <c r="H835" s="11"/>
      <c r="I835" s="12">
        <v>730</v>
      </c>
      <c r="J835" s="12"/>
      <c r="K835" s="12"/>
      <c r="L835" s="12">
        <f t="array" ref="L835">IFERROR(LOOKUP(2^15,SEARCH({"40A","63A","80A","100A","125A","160A","200A","250A","400A","630A","800A","1000A","1250A","1600A","2000A","2500A","3200A","4000A","5000A","6300A"},UPPER(D835)),{40,63,80,100,125,160,200,250,400,630,800,1000,1250,1600,2000,2500,3200,4000,5000,6300}),0)</f>
        <v>2000</v>
      </c>
      <c r="M835" s="9" t="str">
        <f t="shared" si="61"/>
        <v>Straight Feeder</v>
      </c>
      <c r="N835" s="9" t="str">
        <f t="shared" si="62"/>
        <v>CU</v>
      </c>
      <c r="O835" s="13" t="str">
        <f t="shared" si="63"/>
        <v>Silver</v>
      </c>
      <c r="P835" s="9" t="str">
        <f t="shared" si="64"/>
        <v>Epoxy</v>
      </c>
      <c r="Q835" s="9" t="str">
        <f t="shared" si="65"/>
        <v>5</v>
      </c>
      <c r="R8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35" s="14" t="str">
        <f>IF(ProjectsDB[[#This Row],[Item Type]]="Straight Plug-In",_xlfn.TEXTJOIN("-",TRUE,M835&amp;"-"&amp;_xlfn.LET(_xlpm.txt,ProjectsDB[[#This Row],[Assembly]],_xlpm.pos,FIND("SP",_xlpm.txt),_xlpm.pre,LEFT(_xlpm.txt,_xlpm.pos-1),IF(RIGHT(_xlpm.pre,3)="123","3PL",IF(RIGHT(_xlpm.pre,2)="12","2PL",IF(RIGHT(_xlpm.pre,1)="1","1PL","3PL")))),N835,O835,P835,Q835&amp;"W",R835),_xlfn.TEXTJOIN("-",TRUE,M835,N835,O835,P835,Q835&amp;"W",R835))</f>
        <v>Straight Feeder-CU-Silver-Epoxy-5W-1</v>
      </c>
      <c r="T835" s="14" t="str">
        <f>IF(COUNTIF(Cycletime[Element Desc.],ProjectsDB[[#This Row],[Element Desc.]])&gt;0,"Found","Not Found")</f>
        <v>Found</v>
      </c>
    </row>
    <row r="836" spans="2:20" x14ac:dyDescent="0.25">
      <c r="B836" s="8" t="s">
        <v>2053</v>
      </c>
      <c r="C836" s="9" t="s">
        <v>1802</v>
      </c>
      <c r="D836" s="9" t="s">
        <v>1803</v>
      </c>
      <c r="E836" s="10">
        <v>13</v>
      </c>
      <c r="F836" s="9" t="s">
        <v>1694</v>
      </c>
      <c r="G836" s="9" t="s">
        <v>52</v>
      </c>
      <c r="H836" s="11"/>
      <c r="I836" s="12"/>
      <c r="J836" s="12"/>
      <c r="K836" s="12"/>
      <c r="L836" s="12">
        <f t="array" ref="L836">IFERROR(LOOKUP(2^15,SEARCH({"40A","63A","80A","100A","125A","160A","200A","250A","400A","630A","800A","1000A","1250A","1600A","2000A","2500A","3200A","4000A","5000A","6300A"},UPPER(D836)),{40,63,80,100,125,160,200,250,400,630,800,1000,1250,1600,2000,2500,3200,4000,5000,6300}),0)</f>
        <v>2000</v>
      </c>
      <c r="M836" s="9" t="str">
        <f t="shared" ref="M836:M899" si="66">_xlfn.LET(_xlpm.d,UPPER(TRIM(SUBSTITUTE(SUBSTITUTE(D836,CHAR(160),"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836" s="9" t="str">
        <f t="shared" ref="N836:N899" si="67">IF(ISNUMBER(SEARCH("CU",D836)),"CU",IF(ISNUMBER(SEARCH("AL",D836)),"AL",IF(ISNUMBER(SEARCH("Copper",D836)),"CU","SH")))</f>
        <v>CU</v>
      </c>
      <c r="O836" s="13" t="str">
        <f t="shared" ref="O836:O899" si="68">IF(ISNUMBER(SEARCH("Silver",D836)),"Silver",IF(ISNUMBER(SEARCH("Tin",D836)),"Tin","None"))</f>
        <v>Silver</v>
      </c>
      <c r="P836" s="9" t="str">
        <f t="shared" ref="P836:P899" si="69">IF(ISNUMBER(SEARCH("Epoxy",D836)),"Epoxy",IF(ISNUMBER(SEARCH("PET",D836)),"PET","None"))</f>
        <v>None</v>
      </c>
      <c r="Q836" s="9" t="str">
        <f t="shared" ref="Q836:Q899" si="70">IF(ISNUMBER(SEARCH("3-Wire",D836)),"3",IF(ISNUMBER(SEARCH("4-Wire",D836)),"4",IF(ISNUMBER(SEARCH("5-Wire",D836)),"5",IF(ISNUMBER(SEARCH("6-Wire",D836)),"6","0"))))</f>
        <v>5</v>
      </c>
      <c r="R8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36" s="14" t="str">
        <f>IF(ProjectsDB[[#This Row],[Item Type]]="Straight Plug-In",_xlfn.TEXTJOIN("-",TRUE,M836&amp;"-"&amp;_xlfn.LET(_xlpm.txt,ProjectsDB[[#This Row],[Assembly]],_xlpm.pos,FIND("SP",_xlpm.txt),_xlpm.pre,LEFT(_xlpm.txt,_xlpm.pos-1),IF(RIGHT(_xlpm.pre,3)="123","3PL",IF(RIGHT(_xlpm.pre,2)="12","2PL",IF(RIGHT(_xlpm.pre,1)="1","1PL","3PL")))),N836,O836,P836,Q836&amp;"W",R836),_xlfn.TEXTJOIN("-",TRUE,M836,N836,O836,P836,Q836&amp;"W",R836))</f>
        <v>Joint Pack-CU-Silver-None-5W-1</v>
      </c>
      <c r="T836" s="14" t="str">
        <f>IF(COUNTIF(Cycletime[Element Desc.],ProjectsDB[[#This Row],[Element Desc.]])&gt;0,"Found","Not Found")</f>
        <v>Found</v>
      </c>
    </row>
    <row r="837" spans="2:20" x14ac:dyDescent="0.25">
      <c r="B837" s="8" t="s">
        <v>2054</v>
      </c>
      <c r="C837" s="9" t="s">
        <v>1830</v>
      </c>
      <c r="D837" s="9" t="s">
        <v>1831</v>
      </c>
      <c r="E837" s="10">
        <v>1</v>
      </c>
      <c r="F837" s="9" t="s">
        <v>1694</v>
      </c>
      <c r="G837" s="9" t="s">
        <v>52</v>
      </c>
      <c r="H837" s="11"/>
      <c r="I837" s="12">
        <v>350</v>
      </c>
      <c r="J837" s="12">
        <v>350</v>
      </c>
      <c r="K837" s="12"/>
      <c r="L837" s="12">
        <f t="array" ref="L837">IFERROR(LOOKUP(2^15,SEARCH({"40A","63A","80A","100A","125A","160A","200A","250A","400A","630A","800A","1000A","1250A","1600A","2000A","2500A","3200A","4000A","5000A","6300A"},UPPER(D837)),{40,63,80,100,125,160,200,250,400,630,800,1000,1250,1600,2000,2500,3200,4000,5000,6300}),0)</f>
        <v>2000</v>
      </c>
      <c r="M837" s="9" t="str">
        <f t="shared" si="66"/>
        <v>Elbow Edge</v>
      </c>
      <c r="N837" s="9" t="str">
        <f t="shared" si="67"/>
        <v>CU</v>
      </c>
      <c r="O837" s="13" t="str">
        <f t="shared" si="68"/>
        <v>Silver</v>
      </c>
      <c r="P837" s="9" t="str">
        <f t="shared" si="69"/>
        <v>Epoxy</v>
      </c>
      <c r="Q837" s="9" t="str">
        <f t="shared" si="70"/>
        <v>5</v>
      </c>
      <c r="R8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37" s="14" t="str">
        <f>IF(ProjectsDB[[#This Row],[Item Type]]="Straight Plug-In",_xlfn.TEXTJOIN("-",TRUE,M837&amp;"-"&amp;_xlfn.LET(_xlpm.txt,ProjectsDB[[#This Row],[Assembly]],_xlpm.pos,FIND("SP",_xlpm.txt),_xlpm.pre,LEFT(_xlpm.txt,_xlpm.pos-1),IF(RIGHT(_xlpm.pre,3)="123","3PL",IF(RIGHT(_xlpm.pre,2)="12","2PL",IF(RIGHT(_xlpm.pre,1)="1","1PL","3PL")))),N837,O837,P837,Q837&amp;"W",R837),_xlfn.TEXTJOIN("-",TRUE,M837,N837,O837,P837,Q837&amp;"W",R837))</f>
        <v>Elbow Edge-CU-Silver-Epoxy-5W-1</v>
      </c>
      <c r="T837" s="14" t="str">
        <f>IF(COUNTIF(Cycletime[Element Desc.],ProjectsDB[[#This Row],[Element Desc.]])&gt;0,"Found","Not Found")</f>
        <v>Found</v>
      </c>
    </row>
    <row r="838" spans="2:20" x14ac:dyDescent="0.25">
      <c r="B838" s="8" t="s">
        <v>2055</v>
      </c>
      <c r="C838" s="9" t="s">
        <v>2056</v>
      </c>
      <c r="D838" s="9" t="s">
        <v>2057</v>
      </c>
      <c r="E838" s="10">
        <v>1</v>
      </c>
      <c r="F838" s="9" t="s">
        <v>1694</v>
      </c>
      <c r="G838" s="9" t="s">
        <v>52</v>
      </c>
      <c r="H838" s="11"/>
      <c r="I838" s="12">
        <v>350</v>
      </c>
      <c r="J838" s="12">
        <v>375</v>
      </c>
      <c r="K838" s="12"/>
      <c r="L838" s="12">
        <f t="array" ref="L838">IFERROR(LOOKUP(2^15,SEARCH({"40A","63A","80A","100A","125A","160A","200A","250A","400A","630A","800A","1000A","1250A","1600A","2000A","2500A","3200A","4000A","5000A","6300A"},UPPER(D838)),{40,63,80,100,125,160,200,250,400,630,800,1000,1250,1600,2000,2500,3200,4000,5000,6300}),0)</f>
        <v>2000</v>
      </c>
      <c r="M838" s="9" t="str">
        <f t="shared" si="66"/>
        <v>Elbow Edge</v>
      </c>
      <c r="N838" s="9" t="str">
        <f t="shared" si="67"/>
        <v>CU</v>
      </c>
      <c r="O838" s="13" t="str">
        <f t="shared" si="68"/>
        <v>Silver</v>
      </c>
      <c r="P838" s="9" t="str">
        <f t="shared" si="69"/>
        <v>Epoxy</v>
      </c>
      <c r="Q838" s="9" t="str">
        <f t="shared" si="70"/>
        <v>5</v>
      </c>
      <c r="R8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38" s="14" t="str">
        <f>IF(ProjectsDB[[#This Row],[Item Type]]="Straight Plug-In",_xlfn.TEXTJOIN("-",TRUE,M838&amp;"-"&amp;_xlfn.LET(_xlpm.txt,ProjectsDB[[#This Row],[Assembly]],_xlpm.pos,FIND("SP",_xlpm.txt),_xlpm.pre,LEFT(_xlpm.txt,_xlpm.pos-1),IF(RIGHT(_xlpm.pre,3)="123","3PL",IF(RIGHT(_xlpm.pre,2)="12","2PL",IF(RIGHT(_xlpm.pre,1)="1","1PL","3PL")))),N838,O838,P838,Q838&amp;"W",R838),_xlfn.TEXTJOIN("-",TRUE,M838,N838,O838,P838,Q838&amp;"W",R838))</f>
        <v>Elbow Edge-CU-Silver-Epoxy-5W-1</v>
      </c>
      <c r="T838" s="14" t="str">
        <f>IF(COUNTIF(Cycletime[Element Desc.],ProjectsDB[[#This Row],[Element Desc.]])&gt;0,"Found","Not Found")</f>
        <v>Found</v>
      </c>
    </row>
    <row r="839" spans="2:20" x14ac:dyDescent="0.25">
      <c r="B839" s="8" t="s">
        <v>2058</v>
      </c>
      <c r="C839" s="9" t="s">
        <v>2059</v>
      </c>
      <c r="D839" s="9" t="s">
        <v>2060</v>
      </c>
      <c r="E839" s="10">
        <v>1</v>
      </c>
      <c r="F839" s="9" t="s">
        <v>2061</v>
      </c>
      <c r="G839" s="9" t="s">
        <v>73</v>
      </c>
      <c r="H839" s="11"/>
      <c r="I839" s="12"/>
      <c r="J839" s="12"/>
      <c r="K839" s="12"/>
      <c r="L839" s="12">
        <f t="array" ref="L839">IFERROR(LOOKUP(2^15,SEARCH({"40A","63A","80A","100A","125A","160A","200A","250A","400A","630A","800A","1000A","1250A","1600A","2000A","2500A","3200A","4000A","5000A","6300A"},UPPER(D839)),{40,63,80,100,125,160,200,250,400,630,800,1000,1250,1600,2000,2500,3200,4000,5000,6300}),0)</f>
        <v>400</v>
      </c>
      <c r="M839" s="9" t="str">
        <f t="shared" si="66"/>
        <v>Tap-Off Unit</v>
      </c>
      <c r="N839" s="9" t="str">
        <f t="shared" si="67"/>
        <v>SH</v>
      </c>
      <c r="O839" s="13" t="str">
        <f t="shared" si="68"/>
        <v>None</v>
      </c>
      <c r="P839" s="9" t="str">
        <f t="shared" si="69"/>
        <v>None</v>
      </c>
      <c r="Q839" s="9" t="str">
        <f t="shared" si="70"/>
        <v>0</v>
      </c>
      <c r="R8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839" s="14" t="str">
        <f>IF(ProjectsDB[[#This Row],[Item Type]]="Straight Plug-In",_xlfn.TEXTJOIN("-",TRUE,M839&amp;"-"&amp;_xlfn.LET(_xlpm.txt,ProjectsDB[[#This Row],[Assembly]],_xlpm.pos,FIND("SP",_xlpm.txt),_xlpm.pre,LEFT(_xlpm.txt,_xlpm.pos-1),IF(RIGHT(_xlpm.pre,3)="123","3PL",IF(RIGHT(_xlpm.pre,2)="12","2PL",IF(RIGHT(_xlpm.pre,1)="1","1PL","3PL")))),N839,O839,P839,Q839&amp;"W",R839),_xlfn.TEXTJOIN("-",TRUE,M839,N839,O839,P839,Q839&amp;"W",R839))</f>
        <v>Tap-Off Unit-SH-None-None-0W-0</v>
      </c>
      <c r="T839" s="14" t="str">
        <f>IF(COUNTIF(Cycletime[Element Desc.],ProjectsDB[[#This Row],[Element Desc.]])&gt;0,"Found","Not Found")</f>
        <v>Found</v>
      </c>
    </row>
    <row r="840" spans="2:20" x14ac:dyDescent="0.25">
      <c r="B840" s="8" t="s">
        <v>2062</v>
      </c>
      <c r="C840" s="9" t="s">
        <v>1622</v>
      </c>
      <c r="D840" s="9" t="s">
        <v>1623</v>
      </c>
      <c r="E840" s="10">
        <v>1</v>
      </c>
      <c r="F840" s="9" t="s">
        <v>2061</v>
      </c>
      <c r="G840" s="9" t="s">
        <v>73</v>
      </c>
      <c r="H840" s="11"/>
      <c r="I840" s="12"/>
      <c r="J840" s="12"/>
      <c r="K840" s="12"/>
      <c r="L840" s="12">
        <f t="array" ref="L840">IFERROR(LOOKUP(2^15,SEARCH({"40A","63A","80A","100A","125A","160A","200A","250A","400A","630A","800A","1000A","1250A","1600A","2000A","2500A","3200A","4000A","5000A","6300A"},UPPER(D840)),{40,63,80,100,125,160,200,250,400,630,800,1000,1250,1600,2000,2500,3200,4000,5000,6300}),0)</f>
        <v>630</v>
      </c>
      <c r="M840" s="9" t="str">
        <f t="shared" si="66"/>
        <v>Tap-Off Unit</v>
      </c>
      <c r="N840" s="9" t="str">
        <f t="shared" si="67"/>
        <v>CU</v>
      </c>
      <c r="O840" s="13" t="str">
        <f t="shared" si="68"/>
        <v>None</v>
      </c>
      <c r="P840" s="9" t="str">
        <f t="shared" si="69"/>
        <v>None</v>
      </c>
      <c r="Q840" s="9" t="str">
        <f t="shared" si="70"/>
        <v>0</v>
      </c>
      <c r="R8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40" s="14" t="str">
        <f>IF(ProjectsDB[[#This Row],[Item Type]]="Straight Plug-In",_xlfn.TEXTJOIN("-",TRUE,M840&amp;"-"&amp;_xlfn.LET(_xlpm.txt,ProjectsDB[[#This Row],[Assembly]],_xlpm.pos,FIND("SP",_xlpm.txt),_xlpm.pre,LEFT(_xlpm.txt,_xlpm.pos-1),IF(RIGHT(_xlpm.pre,3)="123","3PL",IF(RIGHT(_xlpm.pre,2)="12","2PL",IF(RIGHT(_xlpm.pre,1)="1","1PL","3PL")))),N840,O840,P840,Q840&amp;"W",R840),_xlfn.TEXTJOIN("-",TRUE,M840,N840,O840,P840,Q840&amp;"W",R840))</f>
        <v>Tap-Off Unit-CU-None-None-0W-1</v>
      </c>
      <c r="T840" s="14" t="str">
        <f>IF(COUNTIF(Cycletime[Element Desc.],ProjectsDB[[#This Row],[Element Desc.]])&gt;0,"Found","Not Found")</f>
        <v>Found</v>
      </c>
    </row>
    <row r="841" spans="2:20" x14ac:dyDescent="0.25">
      <c r="B841" s="8" t="s">
        <v>2063</v>
      </c>
      <c r="C841" s="9" t="s">
        <v>1445</v>
      </c>
      <c r="D841" s="9" t="s">
        <v>1446</v>
      </c>
      <c r="E841" s="10">
        <v>2</v>
      </c>
      <c r="F841" s="9" t="s">
        <v>2064</v>
      </c>
      <c r="G841" s="9" t="s">
        <v>73</v>
      </c>
      <c r="H841" s="11"/>
      <c r="I841" s="12">
        <v>425</v>
      </c>
      <c r="J841" s="12"/>
      <c r="K841" s="12"/>
      <c r="L841" s="12">
        <f t="array" ref="L841">IFERROR(LOOKUP(2^15,SEARCH({"40A","63A","80A","100A","125A","160A","200A","250A","400A","630A","800A","1000A","1250A","1600A","2000A","2500A","3200A","4000A","5000A","6300A"},UPPER(D841)),{40,63,80,100,125,160,200,250,400,630,800,1000,1250,1600,2000,2500,3200,4000,5000,6300}),0)</f>
        <v>2000</v>
      </c>
      <c r="M841" s="9" t="str">
        <f t="shared" si="66"/>
        <v>Flange Straight</v>
      </c>
      <c r="N841" s="9" t="str">
        <f t="shared" si="67"/>
        <v>AL</v>
      </c>
      <c r="O841" s="13" t="str">
        <f t="shared" si="68"/>
        <v>Silver</v>
      </c>
      <c r="P841" s="9" t="str">
        <f t="shared" si="69"/>
        <v>PET</v>
      </c>
      <c r="Q841" s="9" t="str">
        <f t="shared" si="70"/>
        <v>5</v>
      </c>
      <c r="R8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41" s="14" t="str">
        <f>IF(ProjectsDB[[#This Row],[Item Type]]="Straight Plug-In",_xlfn.TEXTJOIN("-",TRUE,M841&amp;"-"&amp;_xlfn.LET(_xlpm.txt,ProjectsDB[[#This Row],[Assembly]],_xlpm.pos,FIND("SP",_xlpm.txt),_xlpm.pre,LEFT(_xlpm.txt,_xlpm.pos-1),IF(RIGHT(_xlpm.pre,3)="123","3PL",IF(RIGHT(_xlpm.pre,2)="12","2PL",IF(RIGHT(_xlpm.pre,1)="1","1PL","3PL")))),N841,O841,P841,Q841&amp;"W",R841),_xlfn.TEXTJOIN("-",TRUE,M841,N841,O841,P841,Q841&amp;"W",R841))</f>
        <v>Flange Straight-AL-Silver-PET-5W-1</v>
      </c>
      <c r="T841" s="14" t="str">
        <f>IF(COUNTIF(Cycletime[Element Desc.],ProjectsDB[[#This Row],[Element Desc.]])&gt;0,"Found","Not Found")</f>
        <v>Found</v>
      </c>
    </row>
    <row r="842" spans="2:20" x14ac:dyDescent="0.25">
      <c r="B842" s="8" t="s">
        <v>2065</v>
      </c>
      <c r="C842" s="9" t="s">
        <v>1367</v>
      </c>
      <c r="D842" s="9" t="s">
        <v>1368</v>
      </c>
      <c r="E842" s="10">
        <v>1</v>
      </c>
      <c r="F842" s="9" t="s">
        <v>2064</v>
      </c>
      <c r="G842" s="9" t="s">
        <v>73</v>
      </c>
      <c r="H842" s="11"/>
      <c r="I842" s="12"/>
      <c r="J842" s="12"/>
      <c r="K842" s="12"/>
      <c r="L842" s="12">
        <f t="array" ref="L842">IFERROR(LOOKUP(2^15,SEARCH({"40A","63A","80A","100A","125A","160A","200A","250A","400A","630A","800A","1000A","1250A","1600A","2000A","2500A","3200A","4000A","5000A","6300A"},UPPER(D842)),{40,63,80,100,125,160,200,250,400,630,800,1000,1250,1600,2000,2500,3200,4000,5000,6300}),0)</f>
        <v>2000</v>
      </c>
      <c r="M842" s="9" t="str">
        <f t="shared" si="66"/>
        <v>Joint Pack</v>
      </c>
      <c r="N842" s="9" t="str">
        <f t="shared" si="67"/>
        <v>AL</v>
      </c>
      <c r="O842" s="13" t="str">
        <f t="shared" si="68"/>
        <v>Silver</v>
      </c>
      <c r="P842" s="9" t="str">
        <f t="shared" si="69"/>
        <v>None</v>
      </c>
      <c r="Q842" s="9" t="str">
        <f t="shared" si="70"/>
        <v>5</v>
      </c>
      <c r="R8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42" s="14" t="str">
        <f>IF(ProjectsDB[[#This Row],[Item Type]]="Straight Plug-In",_xlfn.TEXTJOIN("-",TRUE,M842&amp;"-"&amp;_xlfn.LET(_xlpm.txt,ProjectsDB[[#This Row],[Assembly]],_xlpm.pos,FIND("SP",_xlpm.txt),_xlpm.pre,LEFT(_xlpm.txt,_xlpm.pos-1),IF(RIGHT(_xlpm.pre,3)="123","3PL",IF(RIGHT(_xlpm.pre,2)="12","2PL",IF(RIGHT(_xlpm.pre,1)="1","1PL","3PL")))),N842,O842,P842,Q842&amp;"W",R842),_xlfn.TEXTJOIN("-",TRUE,M842,N842,O842,P842,Q842&amp;"W",R842))</f>
        <v>Joint Pack-AL-Silver-None-5W-1</v>
      </c>
      <c r="T842" s="14" t="str">
        <f>IF(COUNTIF(Cycletime[Element Desc.],ProjectsDB[[#This Row],[Element Desc.]])&gt;0,"Found","Not Found")</f>
        <v>Found</v>
      </c>
    </row>
    <row r="843" spans="2:20" x14ac:dyDescent="0.25">
      <c r="B843" s="8" t="s">
        <v>2066</v>
      </c>
      <c r="C843" s="9" t="s">
        <v>1445</v>
      </c>
      <c r="D843" s="9" t="s">
        <v>1446</v>
      </c>
      <c r="E843" s="10">
        <v>2</v>
      </c>
      <c r="F843" s="9" t="s">
        <v>2064</v>
      </c>
      <c r="G843" s="9" t="s">
        <v>73</v>
      </c>
      <c r="H843" s="11"/>
      <c r="I843" s="12">
        <v>425</v>
      </c>
      <c r="J843" s="12"/>
      <c r="K843" s="12"/>
      <c r="L843" s="12">
        <f t="array" ref="L843">IFERROR(LOOKUP(2^15,SEARCH({"40A","63A","80A","100A","125A","160A","200A","250A","400A","630A","800A","1000A","1250A","1600A","2000A","2500A","3200A","4000A","5000A","6300A"},UPPER(D843)),{40,63,80,100,125,160,200,250,400,630,800,1000,1250,1600,2000,2500,3200,4000,5000,6300}),0)</f>
        <v>2000</v>
      </c>
      <c r="M843" s="9" t="str">
        <f t="shared" si="66"/>
        <v>Flange Straight</v>
      </c>
      <c r="N843" s="9" t="str">
        <f t="shared" si="67"/>
        <v>AL</v>
      </c>
      <c r="O843" s="13" t="str">
        <f t="shared" si="68"/>
        <v>Silver</v>
      </c>
      <c r="P843" s="9" t="str">
        <f t="shared" si="69"/>
        <v>PET</v>
      </c>
      <c r="Q843" s="9" t="str">
        <f t="shared" si="70"/>
        <v>5</v>
      </c>
      <c r="R8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43" s="14" t="str">
        <f>IF(ProjectsDB[[#This Row],[Item Type]]="Straight Plug-In",_xlfn.TEXTJOIN("-",TRUE,M843&amp;"-"&amp;_xlfn.LET(_xlpm.txt,ProjectsDB[[#This Row],[Assembly]],_xlpm.pos,FIND("SP",_xlpm.txt),_xlpm.pre,LEFT(_xlpm.txt,_xlpm.pos-1),IF(RIGHT(_xlpm.pre,3)="123","3PL",IF(RIGHT(_xlpm.pre,2)="12","2PL",IF(RIGHT(_xlpm.pre,1)="1","1PL","3PL")))),N843,O843,P843,Q843&amp;"W",R843),_xlfn.TEXTJOIN("-",TRUE,M843,N843,O843,P843,Q843&amp;"W",R843))</f>
        <v>Flange Straight-AL-Silver-PET-5W-1</v>
      </c>
      <c r="T843" s="14" t="str">
        <f>IF(COUNTIF(Cycletime[Element Desc.],ProjectsDB[[#This Row],[Element Desc.]])&gt;0,"Found","Not Found")</f>
        <v>Found</v>
      </c>
    </row>
    <row r="844" spans="2:20" x14ac:dyDescent="0.25">
      <c r="B844" s="8" t="s">
        <v>2067</v>
      </c>
      <c r="C844" s="9" t="s">
        <v>1367</v>
      </c>
      <c r="D844" s="9" t="s">
        <v>1368</v>
      </c>
      <c r="E844" s="10">
        <v>1</v>
      </c>
      <c r="F844" s="9" t="s">
        <v>2064</v>
      </c>
      <c r="G844" s="9" t="s">
        <v>73</v>
      </c>
      <c r="H844" s="11"/>
      <c r="I844" s="12"/>
      <c r="J844" s="12"/>
      <c r="K844" s="12"/>
      <c r="L844" s="12">
        <f t="array" ref="L844">IFERROR(LOOKUP(2^15,SEARCH({"40A","63A","80A","100A","125A","160A","200A","250A","400A","630A","800A","1000A","1250A","1600A","2000A","2500A","3200A","4000A","5000A","6300A"},UPPER(D844)),{40,63,80,100,125,160,200,250,400,630,800,1000,1250,1600,2000,2500,3200,4000,5000,6300}),0)</f>
        <v>2000</v>
      </c>
      <c r="M844" s="9" t="str">
        <f t="shared" si="66"/>
        <v>Joint Pack</v>
      </c>
      <c r="N844" s="9" t="str">
        <f t="shared" si="67"/>
        <v>AL</v>
      </c>
      <c r="O844" s="13" t="str">
        <f t="shared" si="68"/>
        <v>Silver</v>
      </c>
      <c r="P844" s="9" t="str">
        <f t="shared" si="69"/>
        <v>None</v>
      </c>
      <c r="Q844" s="9" t="str">
        <f t="shared" si="70"/>
        <v>5</v>
      </c>
      <c r="R8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44" s="14" t="str">
        <f>IF(ProjectsDB[[#This Row],[Item Type]]="Straight Plug-In",_xlfn.TEXTJOIN("-",TRUE,M844&amp;"-"&amp;_xlfn.LET(_xlpm.txt,ProjectsDB[[#This Row],[Assembly]],_xlpm.pos,FIND("SP",_xlpm.txt),_xlpm.pre,LEFT(_xlpm.txt,_xlpm.pos-1),IF(RIGHT(_xlpm.pre,3)="123","3PL",IF(RIGHT(_xlpm.pre,2)="12","2PL",IF(RIGHT(_xlpm.pre,1)="1","1PL","3PL")))),N844,O844,P844,Q844&amp;"W",R844),_xlfn.TEXTJOIN("-",TRUE,M844,N844,O844,P844,Q844&amp;"W",R844))</f>
        <v>Joint Pack-AL-Silver-None-5W-1</v>
      </c>
      <c r="T844" s="14" t="str">
        <f>IF(COUNTIF(Cycletime[Element Desc.],ProjectsDB[[#This Row],[Element Desc.]])&gt;0,"Found","Not Found")</f>
        <v>Found</v>
      </c>
    </row>
    <row r="845" spans="2:20" x14ac:dyDescent="0.25">
      <c r="B845" s="8" t="s">
        <v>2068</v>
      </c>
      <c r="C845" s="9" t="s">
        <v>1367</v>
      </c>
      <c r="D845" s="9" t="s">
        <v>1368</v>
      </c>
      <c r="E845" s="10">
        <v>9</v>
      </c>
      <c r="F845" s="9" t="s">
        <v>2064</v>
      </c>
      <c r="G845" s="9" t="s">
        <v>26</v>
      </c>
      <c r="H845" s="11"/>
      <c r="I845" s="12"/>
      <c r="J845" s="12"/>
      <c r="K845" s="12"/>
      <c r="L845" s="12">
        <f t="array" ref="L845">IFERROR(LOOKUP(2^15,SEARCH({"40A","63A","80A","100A","125A","160A","200A","250A","400A","630A","800A","1000A","1250A","1600A","2000A","2500A","3200A","4000A","5000A","6300A"},UPPER(D845)),{40,63,80,100,125,160,200,250,400,630,800,1000,1250,1600,2000,2500,3200,4000,5000,6300}),0)</f>
        <v>2000</v>
      </c>
      <c r="M845" s="9" t="str">
        <f t="shared" si="66"/>
        <v>Joint Pack</v>
      </c>
      <c r="N845" s="9" t="str">
        <f t="shared" si="67"/>
        <v>AL</v>
      </c>
      <c r="O845" s="13" t="str">
        <f t="shared" si="68"/>
        <v>Silver</v>
      </c>
      <c r="P845" s="9" t="str">
        <f t="shared" si="69"/>
        <v>None</v>
      </c>
      <c r="Q845" s="9" t="str">
        <f t="shared" si="70"/>
        <v>5</v>
      </c>
      <c r="R8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45" s="14" t="str">
        <f>IF(ProjectsDB[[#This Row],[Item Type]]="Straight Plug-In",_xlfn.TEXTJOIN("-",TRUE,M845&amp;"-"&amp;_xlfn.LET(_xlpm.txt,ProjectsDB[[#This Row],[Assembly]],_xlpm.pos,FIND("SP",_xlpm.txt),_xlpm.pre,LEFT(_xlpm.txt,_xlpm.pos-1),IF(RIGHT(_xlpm.pre,3)="123","3PL",IF(RIGHT(_xlpm.pre,2)="12","2PL",IF(RIGHT(_xlpm.pre,1)="1","1PL","3PL")))),N845,O845,P845,Q845&amp;"W",R845),_xlfn.TEXTJOIN("-",TRUE,M845,N845,O845,P845,Q845&amp;"W",R845))</f>
        <v>Joint Pack-AL-Silver-None-5W-1</v>
      </c>
      <c r="T845" s="14" t="str">
        <f>IF(COUNTIF(Cycletime[Element Desc.],ProjectsDB[[#This Row],[Element Desc.]])&gt;0,"Found","Not Found")</f>
        <v>Found</v>
      </c>
    </row>
    <row r="846" spans="2:20" x14ac:dyDescent="0.25">
      <c r="B846" s="8" t="s">
        <v>2069</v>
      </c>
      <c r="C846" s="9" t="s">
        <v>2070</v>
      </c>
      <c r="D846" s="9" t="s">
        <v>2071</v>
      </c>
      <c r="E846" s="10">
        <v>1</v>
      </c>
      <c r="F846" s="9" t="s">
        <v>2064</v>
      </c>
      <c r="G846" s="9" t="s">
        <v>26</v>
      </c>
      <c r="H846" s="11"/>
      <c r="I846" s="12">
        <v>675</v>
      </c>
      <c r="J846" s="12"/>
      <c r="K846" s="12"/>
      <c r="L846" s="12">
        <f t="array" ref="L846">IFERROR(LOOKUP(2^15,SEARCH({"40A","63A","80A","100A","125A","160A","200A","250A","400A","630A","800A","1000A","1250A","1600A","2000A","2500A","3200A","4000A","5000A","6300A"},UPPER(D846)),{40,63,80,100,125,160,200,250,400,630,800,1000,1250,1600,2000,2500,3200,4000,5000,6300}),0)</f>
        <v>2000</v>
      </c>
      <c r="M846" s="9" t="str">
        <f t="shared" si="66"/>
        <v>Straight Feeder</v>
      </c>
      <c r="N846" s="9" t="str">
        <f t="shared" si="67"/>
        <v>AL</v>
      </c>
      <c r="O846" s="13" t="str">
        <f t="shared" si="68"/>
        <v>Silver</v>
      </c>
      <c r="P846" s="9" t="str">
        <f t="shared" si="69"/>
        <v>PET</v>
      </c>
      <c r="Q846" s="9" t="str">
        <f t="shared" si="70"/>
        <v>5</v>
      </c>
      <c r="R8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46" s="14" t="str">
        <f>IF(ProjectsDB[[#This Row],[Item Type]]="Straight Plug-In",_xlfn.TEXTJOIN("-",TRUE,M846&amp;"-"&amp;_xlfn.LET(_xlpm.txt,ProjectsDB[[#This Row],[Assembly]],_xlpm.pos,FIND("SP",_xlpm.txt),_xlpm.pre,LEFT(_xlpm.txt,_xlpm.pos-1),IF(RIGHT(_xlpm.pre,3)="123","3PL",IF(RIGHT(_xlpm.pre,2)="12","2PL",IF(RIGHT(_xlpm.pre,1)="1","1PL","3PL")))),N846,O846,P846,Q846&amp;"W",R846),_xlfn.TEXTJOIN("-",TRUE,M846,N846,O846,P846,Q846&amp;"W",R846))</f>
        <v>Straight Feeder-AL-Silver-PET-5W-1</v>
      </c>
      <c r="T846" s="14" t="str">
        <f>IF(COUNTIF(Cycletime[Element Desc.],ProjectsDB[[#This Row],[Element Desc.]])&gt;0,"Found","Not Found")</f>
        <v>Found</v>
      </c>
    </row>
    <row r="847" spans="2:20" x14ac:dyDescent="0.25">
      <c r="B847" s="8" t="s">
        <v>2072</v>
      </c>
      <c r="C847" s="9" t="s">
        <v>1482</v>
      </c>
      <c r="D847" s="9" t="s">
        <v>1483</v>
      </c>
      <c r="E847" s="10">
        <v>2</v>
      </c>
      <c r="F847" s="9" t="s">
        <v>2064</v>
      </c>
      <c r="G847" s="9" t="s">
        <v>26</v>
      </c>
      <c r="H847" s="11"/>
      <c r="I847" s="12">
        <v>300</v>
      </c>
      <c r="J847" s="12"/>
      <c r="K847" s="12"/>
      <c r="L847" s="12">
        <f t="array" ref="L847">IFERROR(LOOKUP(2^15,SEARCH({"40A","63A","80A","100A","125A","160A","200A","250A","400A","630A","800A","1000A","1250A","1600A","2000A","2500A","3200A","4000A","5000A","6300A"},UPPER(D847)),{40,63,80,100,125,160,200,250,400,630,800,1000,1250,1600,2000,2500,3200,4000,5000,6300}),0)</f>
        <v>2000</v>
      </c>
      <c r="M847" s="9" t="str">
        <f t="shared" si="66"/>
        <v>Elbow Flat</v>
      </c>
      <c r="N847" s="9" t="str">
        <f t="shared" si="67"/>
        <v>AL</v>
      </c>
      <c r="O847" s="13" t="str">
        <f t="shared" si="68"/>
        <v>Silver</v>
      </c>
      <c r="P847" s="9" t="str">
        <f t="shared" si="69"/>
        <v>PET</v>
      </c>
      <c r="Q847" s="9" t="str">
        <f t="shared" si="70"/>
        <v>5</v>
      </c>
      <c r="R8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47" s="14" t="str">
        <f>IF(ProjectsDB[[#This Row],[Item Type]]="Straight Plug-In",_xlfn.TEXTJOIN("-",TRUE,M847&amp;"-"&amp;_xlfn.LET(_xlpm.txt,ProjectsDB[[#This Row],[Assembly]],_xlpm.pos,FIND("SP",_xlpm.txt),_xlpm.pre,LEFT(_xlpm.txt,_xlpm.pos-1),IF(RIGHT(_xlpm.pre,3)="123","3PL",IF(RIGHT(_xlpm.pre,2)="12","2PL",IF(RIGHT(_xlpm.pre,1)="1","1PL","3PL")))),N847,O847,P847,Q847&amp;"W",R847),_xlfn.TEXTJOIN("-",TRUE,M847,N847,O847,P847,Q847&amp;"W",R847))</f>
        <v>Elbow Flat-AL-Silver-PET-5W-1</v>
      </c>
      <c r="T847" s="14" t="str">
        <f>IF(COUNTIF(Cycletime[Element Desc.],ProjectsDB[[#This Row],[Element Desc.]])&gt;0,"Found","Not Found")</f>
        <v>Found</v>
      </c>
    </row>
    <row r="848" spans="2:20" x14ac:dyDescent="0.25">
      <c r="B848" s="8" t="s">
        <v>2073</v>
      </c>
      <c r="C848" s="9" t="s">
        <v>2074</v>
      </c>
      <c r="D848" s="9" t="s">
        <v>2075</v>
      </c>
      <c r="E848" s="10">
        <v>1</v>
      </c>
      <c r="F848" s="9" t="s">
        <v>2064</v>
      </c>
      <c r="G848" s="9" t="s">
        <v>26</v>
      </c>
      <c r="H848" s="11"/>
      <c r="I848" s="12">
        <v>900</v>
      </c>
      <c r="J848" s="12"/>
      <c r="K848" s="12"/>
      <c r="L848" s="12">
        <f t="array" ref="L848">IFERROR(LOOKUP(2^15,SEARCH({"40A","63A","80A","100A","125A","160A","200A","250A","400A","630A","800A","1000A","1250A","1600A","2000A","2500A","3200A","4000A","5000A","6300A"},UPPER(D848)),{40,63,80,100,125,160,200,250,400,630,800,1000,1250,1600,2000,2500,3200,4000,5000,6300}),0)</f>
        <v>2000</v>
      </c>
      <c r="M848" s="9" t="str">
        <f t="shared" si="66"/>
        <v>Straight Feeder</v>
      </c>
      <c r="N848" s="9" t="str">
        <f t="shared" si="67"/>
        <v>AL</v>
      </c>
      <c r="O848" s="13" t="str">
        <f t="shared" si="68"/>
        <v>Silver</v>
      </c>
      <c r="P848" s="9" t="str">
        <f t="shared" si="69"/>
        <v>PET</v>
      </c>
      <c r="Q848" s="9" t="str">
        <f t="shared" si="70"/>
        <v>5</v>
      </c>
      <c r="R8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48" s="14" t="str">
        <f>IF(ProjectsDB[[#This Row],[Item Type]]="Straight Plug-In",_xlfn.TEXTJOIN("-",TRUE,M848&amp;"-"&amp;_xlfn.LET(_xlpm.txt,ProjectsDB[[#This Row],[Assembly]],_xlpm.pos,FIND("SP",_xlpm.txt),_xlpm.pre,LEFT(_xlpm.txt,_xlpm.pos-1),IF(RIGHT(_xlpm.pre,3)="123","3PL",IF(RIGHT(_xlpm.pre,2)="12","2PL",IF(RIGHT(_xlpm.pre,1)="1","1PL","3PL")))),N848,O848,P848,Q848&amp;"W",R848),_xlfn.TEXTJOIN("-",TRUE,M848,N848,O848,P848,Q848&amp;"W",R848))</f>
        <v>Straight Feeder-AL-Silver-PET-5W-1</v>
      </c>
      <c r="T848" s="14" t="str">
        <f>IF(COUNTIF(Cycletime[Element Desc.],ProjectsDB[[#This Row],[Element Desc.]])&gt;0,"Found","Not Found")</f>
        <v>Found</v>
      </c>
    </row>
    <row r="849" spans="2:20" x14ac:dyDescent="0.25">
      <c r="B849" s="8" t="s">
        <v>2076</v>
      </c>
      <c r="C849" s="9" t="s">
        <v>2077</v>
      </c>
      <c r="D849" s="9" t="s">
        <v>2078</v>
      </c>
      <c r="E849" s="10">
        <v>5</v>
      </c>
      <c r="F849" s="9" t="s">
        <v>2064</v>
      </c>
      <c r="G849" s="9" t="s">
        <v>26</v>
      </c>
      <c r="H849" s="11"/>
      <c r="I849" s="12"/>
      <c r="J849" s="12"/>
      <c r="K849" s="12"/>
      <c r="L849" s="12">
        <f t="array" ref="L849">IFERROR(LOOKUP(2^15,SEARCH({"40A","63A","80A","100A","125A","160A","200A","250A","400A","630A","800A","1000A","1250A","1600A","2000A","2500A","3200A","4000A","5000A","6300A"},UPPER(D849)),{40,63,80,100,125,160,200,250,400,630,800,1000,1250,1600,2000,2500,3200,4000,5000,6300}),0)</f>
        <v>2000</v>
      </c>
      <c r="M849" s="9" t="str">
        <f t="shared" si="66"/>
        <v>Hanger Support</v>
      </c>
      <c r="N849" s="9" t="str">
        <f t="shared" si="67"/>
        <v>AL</v>
      </c>
      <c r="O849" s="13" t="str">
        <f t="shared" si="68"/>
        <v>None</v>
      </c>
      <c r="P849" s="9" t="str">
        <f t="shared" si="69"/>
        <v>None</v>
      </c>
      <c r="Q849" s="9" t="str">
        <f t="shared" si="70"/>
        <v>0</v>
      </c>
      <c r="R8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49" s="14" t="str">
        <f>IF(ProjectsDB[[#This Row],[Item Type]]="Straight Plug-In",_xlfn.TEXTJOIN("-",TRUE,M849&amp;"-"&amp;_xlfn.LET(_xlpm.txt,ProjectsDB[[#This Row],[Assembly]],_xlpm.pos,FIND("SP",_xlpm.txt),_xlpm.pre,LEFT(_xlpm.txt,_xlpm.pos-1),IF(RIGHT(_xlpm.pre,3)="123","3PL",IF(RIGHT(_xlpm.pre,2)="12","2PL",IF(RIGHT(_xlpm.pre,1)="1","1PL","3PL")))),N849,O849,P849,Q849&amp;"W",R849),_xlfn.TEXTJOIN("-",TRUE,M849,N849,O849,P849,Q849&amp;"W",R849))</f>
        <v>Hanger Support-AL-None-None-0W-1</v>
      </c>
      <c r="T849" s="14" t="str">
        <f>IF(COUNTIF(Cycletime[Element Desc.],ProjectsDB[[#This Row],[Element Desc.]])&gt;0,"Found","Not Found")</f>
        <v>Found</v>
      </c>
    </row>
    <row r="850" spans="2:20" x14ac:dyDescent="0.25">
      <c r="B850" s="8" t="s">
        <v>2079</v>
      </c>
      <c r="C850" s="9" t="s">
        <v>1463</v>
      </c>
      <c r="D850" s="9" t="s">
        <v>1464</v>
      </c>
      <c r="E850" s="10">
        <v>1</v>
      </c>
      <c r="F850" s="9" t="s">
        <v>2064</v>
      </c>
      <c r="G850" s="9" t="s">
        <v>26</v>
      </c>
      <c r="H850" s="11"/>
      <c r="I850" s="12">
        <v>3000</v>
      </c>
      <c r="J850" s="12"/>
      <c r="K850" s="12"/>
      <c r="L850" s="12">
        <f t="array" ref="L850">IFERROR(LOOKUP(2^15,SEARCH({"40A","63A","80A","100A","125A","160A","200A","250A","400A","630A","800A","1000A","1250A","1600A","2000A","2500A","3200A","4000A","5000A","6300A"},UPPER(D850)),{40,63,80,100,125,160,200,250,400,630,800,1000,1250,1600,2000,2500,3200,4000,5000,6300}),0)</f>
        <v>2000</v>
      </c>
      <c r="M850" s="9" t="str">
        <f t="shared" si="66"/>
        <v>Straight Feeder</v>
      </c>
      <c r="N850" s="9" t="str">
        <f t="shared" si="67"/>
        <v>AL</v>
      </c>
      <c r="O850" s="13" t="str">
        <f t="shared" si="68"/>
        <v>Silver</v>
      </c>
      <c r="P850" s="9" t="str">
        <f t="shared" si="69"/>
        <v>PET</v>
      </c>
      <c r="Q850" s="9" t="str">
        <f t="shared" si="70"/>
        <v>5</v>
      </c>
      <c r="R8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50" s="14" t="str">
        <f>IF(ProjectsDB[[#This Row],[Item Type]]="Straight Plug-In",_xlfn.TEXTJOIN("-",TRUE,M850&amp;"-"&amp;_xlfn.LET(_xlpm.txt,ProjectsDB[[#This Row],[Assembly]],_xlpm.pos,FIND("SP",_xlpm.txt),_xlpm.pre,LEFT(_xlpm.txt,_xlpm.pos-1),IF(RIGHT(_xlpm.pre,3)="123","3PL",IF(RIGHT(_xlpm.pre,2)="12","2PL",IF(RIGHT(_xlpm.pre,1)="1","1PL","3PL")))),N850,O850,P850,Q850&amp;"W",R850),_xlfn.TEXTJOIN("-",TRUE,M850,N850,O850,P850,Q850&amp;"W",R850))</f>
        <v>Straight Feeder-AL-Silver-PET-5W-1</v>
      </c>
      <c r="T850" s="14" t="str">
        <f>IF(COUNTIF(Cycletime[Element Desc.],ProjectsDB[[#This Row],[Element Desc.]])&gt;0,"Found","Not Found")</f>
        <v>Found</v>
      </c>
    </row>
    <row r="851" spans="2:20" x14ac:dyDescent="0.25">
      <c r="B851" s="8" t="s">
        <v>2080</v>
      </c>
      <c r="C851" s="9" t="s">
        <v>1441</v>
      </c>
      <c r="D851" s="9" t="s">
        <v>1442</v>
      </c>
      <c r="E851" s="10">
        <v>2</v>
      </c>
      <c r="F851" s="9" t="s">
        <v>2064</v>
      </c>
      <c r="G851" s="9" t="s">
        <v>26</v>
      </c>
      <c r="H851" s="11"/>
      <c r="I851" s="12">
        <v>370</v>
      </c>
      <c r="J851" s="12">
        <v>370</v>
      </c>
      <c r="K851" s="12"/>
      <c r="L851" s="12">
        <f t="array" ref="L851">IFERROR(LOOKUP(2^15,SEARCH({"40A","63A","80A","100A","125A","160A","200A","250A","400A","630A","800A","1000A","1250A","1600A","2000A","2500A","3200A","4000A","5000A","6300A"},UPPER(D851)),{40,63,80,100,125,160,200,250,400,630,800,1000,1250,1600,2000,2500,3200,4000,5000,6300}),0)</f>
        <v>2000</v>
      </c>
      <c r="M851" s="9" t="str">
        <f t="shared" si="66"/>
        <v>Elbow Edge</v>
      </c>
      <c r="N851" s="9" t="str">
        <f t="shared" si="67"/>
        <v>AL</v>
      </c>
      <c r="O851" s="13" t="str">
        <f t="shared" si="68"/>
        <v>Silver</v>
      </c>
      <c r="P851" s="9" t="str">
        <f t="shared" si="69"/>
        <v>PET</v>
      </c>
      <c r="Q851" s="9" t="str">
        <f t="shared" si="70"/>
        <v>5</v>
      </c>
      <c r="R8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51" s="14" t="str">
        <f>IF(ProjectsDB[[#This Row],[Item Type]]="Straight Plug-In",_xlfn.TEXTJOIN("-",TRUE,M851&amp;"-"&amp;_xlfn.LET(_xlpm.txt,ProjectsDB[[#This Row],[Assembly]],_xlpm.pos,FIND("SP",_xlpm.txt),_xlpm.pre,LEFT(_xlpm.txt,_xlpm.pos-1),IF(RIGHT(_xlpm.pre,3)="123","3PL",IF(RIGHT(_xlpm.pre,2)="12","2PL",IF(RIGHT(_xlpm.pre,1)="1","1PL","3PL")))),N851,O851,P851,Q851&amp;"W",R851),_xlfn.TEXTJOIN("-",TRUE,M851,N851,O851,P851,Q851&amp;"W",R851))</f>
        <v>Elbow Edge-AL-Silver-PET-5W-1</v>
      </c>
      <c r="T851" s="14" t="str">
        <f>IF(COUNTIF(Cycletime[Element Desc.],ProjectsDB[[#This Row],[Element Desc.]])&gt;0,"Found","Not Found")</f>
        <v>Found</v>
      </c>
    </row>
    <row r="852" spans="2:20" x14ac:dyDescent="0.25">
      <c r="B852" s="8" t="s">
        <v>2081</v>
      </c>
      <c r="C852" s="9" t="s">
        <v>2082</v>
      </c>
      <c r="D852" s="9" t="s">
        <v>2083</v>
      </c>
      <c r="E852" s="10">
        <v>1</v>
      </c>
      <c r="F852" s="9" t="s">
        <v>2064</v>
      </c>
      <c r="G852" s="9" t="s">
        <v>26</v>
      </c>
      <c r="H852" s="11"/>
      <c r="I852" s="12">
        <v>2255</v>
      </c>
      <c r="J852" s="12"/>
      <c r="K852" s="12"/>
      <c r="L852" s="12">
        <f t="array" ref="L852">IFERROR(LOOKUP(2^15,SEARCH({"40A","63A","80A","100A","125A","160A","200A","250A","400A","630A","800A","1000A","1250A","1600A","2000A","2500A","3200A","4000A","5000A","6300A"},UPPER(D852)),{40,63,80,100,125,160,200,250,400,630,800,1000,1250,1600,2000,2500,3200,4000,5000,6300}),0)</f>
        <v>2000</v>
      </c>
      <c r="M852" s="9" t="str">
        <f t="shared" si="66"/>
        <v>Straight Feeder</v>
      </c>
      <c r="N852" s="9" t="str">
        <f t="shared" si="67"/>
        <v>AL</v>
      </c>
      <c r="O852" s="13" t="str">
        <f t="shared" si="68"/>
        <v>Silver</v>
      </c>
      <c r="P852" s="9" t="str">
        <f t="shared" si="69"/>
        <v>PET</v>
      </c>
      <c r="Q852" s="9" t="str">
        <f t="shared" si="70"/>
        <v>5</v>
      </c>
      <c r="R8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52" s="14" t="str">
        <f>IF(ProjectsDB[[#This Row],[Item Type]]="Straight Plug-In",_xlfn.TEXTJOIN("-",TRUE,M852&amp;"-"&amp;_xlfn.LET(_xlpm.txt,ProjectsDB[[#This Row],[Assembly]],_xlpm.pos,FIND("SP",_xlpm.txt),_xlpm.pre,LEFT(_xlpm.txt,_xlpm.pos-1),IF(RIGHT(_xlpm.pre,3)="123","3PL",IF(RIGHT(_xlpm.pre,2)="12","2PL",IF(RIGHT(_xlpm.pre,1)="1","1PL","3PL")))),N852,O852,P852,Q852&amp;"W",R852),_xlfn.TEXTJOIN("-",TRUE,M852,N852,O852,P852,Q852&amp;"W",R852))</f>
        <v>Straight Feeder-AL-Silver-PET-5W-1</v>
      </c>
      <c r="T852" s="14" t="str">
        <f>IF(COUNTIF(Cycletime[Element Desc.],ProjectsDB[[#This Row],[Element Desc.]])&gt;0,"Found","Not Found")</f>
        <v>Found</v>
      </c>
    </row>
    <row r="853" spans="2:20" x14ac:dyDescent="0.25">
      <c r="B853" s="8" t="s">
        <v>2084</v>
      </c>
      <c r="C853" s="9" t="s">
        <v>2085</v>
      </c>
      <c r="D853" s="9" t="s">
        <v>2086</v>
      </c>
      <c r="E853" s="10">
        <v>1</v>
      </c>
      <c r="F853" s="9" t="s">
        <v>2064</v>
      </c>
      <c r="G853" s="9" t="s">
        <v>26</v>
      </c>
      <c r="H853" s="11"/>
      <c r="I853" s="12">
        <v>890</v>
      </c>
      <c r="J853" s="12"/>
      <c r="K853" s="12"/>
      <c r="L853" s="12">
        <f t="array" ref="L853">IFERROR(LOOKUP(2^15,SEARCH({"40A","63A","80A","100A","125A","160A","200A","250A","400A","630A","800A","1000A","1250A","1600A","2000A","2500A","3200A","4000A","5000A","6300A"},UPPER(D853)),{40,63,80,100,125,160,200,250,400,630,800,1000,1250,1600,2000,2500,3200,4000,5000,6300}),0)</f>
        <v>2000</v>
      </c>
      <c r="M853" s="9" t="str">
        <f t="shared" si="66"/>
        <v>Straight Feeder</v>
      </c>
      <c r="N853" s="9" t="str">
        <f t="shared" si="67"/>
        <v>AL</v>
      </c>
      <c r="O853" s="13" t="str">
        <f t="shared" si="68"/>
        <v>Silver</v>
      </c>
      <c r="P853" s="9" t="str">
        <f t="shared" si="69"/>
        <v>PET</v>
      </c>
      <c r="Q853" s="9" t="str">
        <f t="shared" si="70"/>
        <v>5</v>
      </c>
      <c r="R8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53" s="14" t="str">
        <f>IF(ProjectsDB[[#This Row],[Item Type]]="Straight Plug-In",_xlfn.TEXTJOIN("-",TRUE,M853&amp;"-"&amp;_xlfn.LET(_xlpm.txt,ProjectsDB[[#This Row],[Assembly]],_xlpm.pos,FIND("SP",_xlpm.txt),_xlpm.pre,LEFT(_xlpm.txt,_xlpm.pos-1),IF(RIGHT(_xlpm.pre,3)="123","3PL",IF(RIGHT(_xlpm.pre,2)="12","2PL",IF(RIGHT(_xlpm.pre,1)="1","1PL","3PL")))),N853,O853,P853,Q853&amp;"W",R853),_xlfn.TEXTJOIN("-",TRUE,M853,N853,O853,P853,Q853&amp;"W",R853))</f>
        <v>Straight Feeder-AL-Silver-PET-5W-1</v>
      </c>
      <c r="T853" s="14" t="str">
        <f>IF(COUNTIF(Cycletime[Element Desc.],ProjectsDB[[#This Row],[Element Desc.]])&gt;0,"Found","Not Found")</f>
        <v>Found</v>
      </c>
    </row>
    <row r="854" spans="2:20" x14ac:dyDescent="0.25">
      <c r="B854" s="8" t="s">
        <v>2087</v>
      </c>
      <c r="C854" s="9" t="s">
        <v>2088</v>
      </c>
      <c r="D854" s="9" t="s">
        <v>2089</v>
      </c>
      <c r="E854" s="10">
        <v>1</v>
      </c>
      <c r="F854" s="9" t="s">
        <v>2064</v>
      </c>
      <c r="G854" s="9" t="s">
        <v>26</v>
      </c>
      <c r="H854" s="11"/>
      <c r="I854" s="12"/>
      <c r="J854" s="12"/>
      <c r="K854" s="12"/>
      <c r="L854" s="12">
        <f t="array" ref="L854">IFERROR(LOOKUP(2^15,SEARCH({"40A","63A","80A","100A","125A","160A","200A","250A","400A","630A","800A","1000A","1250A","1600A","2000A","2500A","3200A","4000A","5000A","6300A"},UPPER(D854)),{40,63,80,100,125,160,200,250,400,630,800,1000,1250,1600,2000,2500,3200,4000,5000,6300}),0)</f>
        <v>2000</v>
      </c>
      <c r="M854" s="9" t="str">
        <f t="shared" si="66"/>
        <v>Flexible Link</v>
      </c>
      <c r="N854" s="9" t="str">
        <f t="shared" si="67"/>
        <v>AL</v>
      </c>
      <c r="O854" s="13" t="str">
        <f t="shared" si="68"/>
        <v>None</v>
      </c>
      <c r="P854" s="9" t="str">
        <f t="shared" si="69"/>
        <v>None</v>
      </c>
      <c r="Q854" s="9" t="str">
        <f t="shared" si="70"/>
        <v>0</v>
      </c>
      <c r="R8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54" s="14" t="str">
        <f>IF(ProjectsDB[[#This Row],[Item Type]]="Straight Plug-In",_xlfn.TEXTJOIN("-",TRUE,M854&amp;"-"&amp;_xlfn.LET(_xlpm.txt,ProjectsDB[[#This Row],[Assembly]],_xlpm.pos,FIND("SP",_xlpm.txt),_xlpm.pre,LEFT(_xlpm.txt,_xlpm.pos-1),IF(RIGHT(_xlpm.pre,3)="123","3PL",IF(RIGHT(_xlpm.pre,2)="12","2PL",IF(RIGHT(_xlpm.pre,1)="1","1PL","3PL")))),N854,O854,P854,Q854&amp;"W",R854),_xlfn.TEXTJOIN("-",TRUE,M854,N854,O854,P854,Q854&amp;"W",R854))</f>
        <v>Flexible Link-AL-None-None-0W-1</v>
      </c>
      <c r="T854" s="14" t="str">
        <f>IF(COUNTIF(Cycletime[Element Desc.],ProjectsDB[[#This Row],[Element Desc.]])&gt;0,"Found","Not Found")</f>
        <v>Found</v>
      </c>
    </row>
    <row r="855" spans="2:20" x14ac:dyDescent="0.25">
      <c r="B855" s="8" t="s">
        <v>2090</v>
      </c>
      <c r="C855" s="9" t="s">
        <v>2091</v>
      </c>
      <c r="D855" s="9" t="s">
        <v>2092</v>
      </c>
      <c r="E855" s="10">
        <v>2</v>
      </c>
      <c r="F855" s="9" t="s">
        <v>2064</v>
      </c>
      <c r="G855" s="9" t="s">
        <v>26</v>
      </c>
      <c r="H855" s="11"/>
      <c r="I855" s="12"/>
      <c r="J855" s="12"/>
      <c r="K855" s="12"/>
      <c r="L855" s="12">
        <f t="array" ref="L855">IFERROR(LOOKUP(2^15,SEARCH({"40A","63A","80A","100A","125A","160A","200A","250A","400A","630A","800A","1000A","1250A","1600A","2000A","2500A","3200A","4000A","5000A","6300A"},UPPER(D855)),{40,63,80,100,125,160,200,250,400,630,800,1000,1250,1600,2000,2500,3200,4000,5000,6300}),0)</f>
        <v>2000</v>
      </c>
      <c r="M855" s="9" t="str">
        <f t="shared" si="66"/>
        <v>Hanger Support</v>
      </c>
      <c r="N855" s="9" t="str">
        <f t="shared" si="67"/>
        <v>AL</v>
      </c>
      <c r="O855" s="13" t="str">
        <f t="shared" si="68"/>
        <v>None</v>
      </c>
      <c r="P855" s="9" t="str">
        <f t="shared" si="69"/>
        <v>None</v>
      </c>
      <c r="Q855" s="9" t="str">
        <f t="shared" si="70"/>
        <v>0</v>
      </c>
      <c r="R8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55" s="14" t="str">
        <f>IF(ProjectsDB[[#This Row],[Item Type]]="Straight Plug-In",_xlfn.TEXTJOIN("-",TRUE,M855&amp;"-"&amp;_xlfn.LET(_xlpm.txt,ProjectsDB[[#This Row],[Assembly]],_xlpm.pos,FIND("SP",_xlpm.txt),_xlpm.pre,LEFT(_xlpm.txt,_xlpm.pos-1),IF(RIGHT(_xlpm.pre,3)="123","3PL",IF(RIGHT(_xlpm.pre,2)="12","2PL",IF(RIGHT(_xlpm.pre,1)="1","1PL","3PL")))),N855,O855,P855,Q855&amp;"W",R855),_xlfn.TEXTJOIN("-",TRUE,M855,N855,O855,P855,Q855&amp;"W",R855))</f>
        <v>Hanger Support-AL-None-None-0W-1</v>
      </c>
      <c r="T855" s="14" t="str">
        <f>IF(COUNTIF(Cycletime[Element Desc.],ProjectsDB[[#This Row],[Element Desc.]])&gt;0,"Found","Not Found")</f>
        <v>Found</v>
      </c>
    </row>
    <row r="856" spans="2:20" x14ac:dyDescent="0.25">
      <c r="B856" s="8" t="s">
        <v>2093</v>
      </c>
      <c r="C856" s="9" t="s">
        <v>1367</v>
      </c>
      <c r="D856" s="9" t="s">
        <v>1368</v>
      </c>
      <c r="E856" s="10">
        <v>5</v>
      </c>
      <c r="F856" s="9" t="s">
        <v>2064</v>
      </c>
      <c r="G856" s="9" t="s">
        <v>26</v>
      </c>
      <c r="H856" s="11"/>
      <c r="I856" s="12"/>
      <c r="J856" s="12"/>
      <c r="K856" s="12"/>
      <c r="L856" s="12">
        <f t="array" ref="L856">IFERROR(LOOKUP(2^15,SEARCH({"40A","63A","80A","100A","125A","160A","200A","250A","400A","630A","800A","1000A","1250A","1600A","2000A","2500A","3200A","4000A","5000A","6300A"},UPPER(D856)),{40,63,80,100,125,160,200,250,400,630,800,1000,1250,1600,2000,2500,3200,4000,5000,6300}),0)</f>
        <v>2000</v>
      </c>
      <c r="M856" s="9" t="str">
        <f t="shared" si="66"/>
        <v>Joint Pack</v>
      </c>
      <c r="N856" s="9" t="str">
        <f t="shared" si="67"/>
        <v>AL</v>
      </c>
      <c r="O856" s="13" t="str">
        <f t="shared" si="68"/>
        <v>Silver</v>
      </c>
      <c r="P856" s="9" t="str">
        <f t="shared" si="69"/>
        <v>None</v>
      </c>
      <c r="Q856" s="9" t="str">
        <f t="shared" si="70"/>
        <v>5</v>
      </c>
      <c r="R8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56" s="14" t="str">
        <f>IF(ProjectsDB[[#This Row],[Item Type]]="Straight Plug-In",_xlfn.TEXTJOIN("-",TRUE,M856&amp;"-"&amp;_xlfn.LET(_xlpm.txt,ProjectsDB[[#This Row],[Assembly]],_xlpm.pos,FIND("SP",_xlpm.txt),_xlpm.pre,LEFT(_xlpm.txt,_xlpm.pos-1),IF(RIGHT(_xlpm.pre,3)="123","3PL",IF(RIGHT(_xlpm.pre,2)="12","2PL",IF(RIGHT(_xlpm.pre,1)="1","1PL","3PL")))),N856,O856,P856,Q856&amp;"W",R856),_xlfn.TEXTJOIN("-",TRUE,M856,N856,O856,P856,Q856&amp;"W",R856))</f>
        <v>Joint Pack-AL-Silver-None-5W-1</v>
      </c>
      <c r="T856" s="14" t="str">
        <f>IF(COUNTIF(Cycletime[Element Desc.],ProjectsDB[[#This Row],[Element Desc.]])&gt;0,"Found","Not Found")</f>
        <v>Found</v>
      </c>
    </row>
    <row r="857" spans="2:20" x14ac:dyDescent="0.25">
      <c r="B857" s="8" t="s">
        <v>2094</v>
      </c>
      <c r="C857" s="9" t="s">
        <v>2070</v>
      </c>
      <c r="D857" s="9" t="s">
        <v>2071</v>
      </c>
      <c r="E857" s="10">
        <v>1</v>
      </c>
      <c r="F857" s="9" t="s">
        <v>2064</v>
      </c>
      <c r="G857" s="9" t="s">
        <v>26</v>
      </c>
      <c r="H857" s="11"/>
      <c r="I857" s="12">
        <v>675</v>
      </c>
      <c r="J857" s="12"/>
      <c r="K857" s="12"/>
      <c r="L857" s="12">
        <f t="array" ref="L857">IFERROR(LOOKUP(2^15,SEARCH({"40A","63A","80A","100A","125A","160A","200A","250A","400A","630A","800A","1000A","1250A","1600A","2000A","2500A","3200A","4000A","5000A","6300A"},UPPER(D857)),{40,63,80,100,125,160,200,250,400,630,800,1000,1250,1600,2000,2500,3200,4000,5000,6300}),0)</f>
        <v>2000</v>
      </c>
      <c r="M857" s="9" t="str">
        <f t="shared" si="66"/>
        <v>Straight Feeder</v>
      </c>
      <c r="N857" s="9" t="str">
        <f t="shared" si="67"/>
        <v>AL</v>
      </c>
      <c r="O857" s="13" t="str">
        <f t="shared" si="68"/>
        <v>Silver</v>
      </c>
      <c r="P857" s="9" t="str">
        <f t="shared" si="69"/>
        <v>PET</v>
      </c>
      <c r="Q857" s="9" t="str">
        <f t="shared" si="70"/>
        <v>5</v>
      </c>
      <c r="R8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57" s="14" t="str">
        <f>IF(ProjectsDB[[#This Row],[Item Type]]="Straight Plug-In",_xlfn.TEXTJOIN("-",TRUE,M857&amp;"-"&amp;_xlfn.LET(_xlpm.txt,ProjectsDB[[#This Row],[Assembly]],_xlpm.pos,FIND("SP",_xlpm.txt),_xlpm.pre,LEFT(_xlpm.txt,_xlpm.pos-1),IF(RIGHT(_xlpm.pre,3)="123","3PL",IF(RIGHT(_xlpm.pre,2)="12","2PL",IF(RIGHT(_xlpm.pre,1)="1","1PL","3PL")))),N857,O857,P857,Q857&amp;"W",R857),_xlfn.TEXTJOIN("-",TRUE,M857,N857,O857,P857,Q857&amp;"W",R857))</f>
        <v>Straight Feeder-AL-Silver-PET-5W-1</v>
      </c>
      <c r="T857" s="14" t="str">
        <f>IF(COUNTIF(Cycletime[Element Desc.],ProjectsDB[[#This Row],[Element Desc.]])&gt;0,"Found","Not Found")</f>
        <v>Found</v>
      </c>
    </row>
    <row r="858" spans="2:20" x14ac:dyDescent="0.25">
      <c r="B858" s="8" t="s">
        <v>2095</v>
      </c>
      <c r="C858" s="9" t="s">
        <v>1482</v>
      </c>
      <c r="D858" s="9" t="s">
        <v>1483</v>
      </c>
      <c r="E858" s="10">
        <v>1</v>
      </c>
      <c r="F858" s="9" t="s">
        <v>2064</v>
      </c>
      <c r="G858" s="9" t="s">
        <v>26</v>
      </c>
      <c r="H858" s="11"/>
      <c r="I858" s="12">
        <v>300</v>
      </c>
      <c r="J858" s="12">
        <v>300</v>
      </c>
      <c r="K858" s="12"/>
      <c r="L858" s="12">
        <f t="array" ref="L858">IFERROR(LOOKUP(2^15,SEARCH({"40A","63A","80A","100A","125A","160A","200A","250A","400A","630A","800A","1000A","1250A","1600A","2000A","2500A","3200A","4000A","5000A","6300A"},UPPER(D858)),{40,63,80,100,125,160,200,250,400,630,800,1000,1250,1600,2000,2500,3200,4000,5000,6300}),0)</f>
        <v>2000</v>
      </c>
      <c r="M858" s="9" t="str">
        <f t="shared" si="66"/>
        <v>Elbow Flat</v>
      </c>
      <c r="N858" s="9" t="str">
        <f t="shared" si="67"/>
        <v>AL</v>
      </c>
      <c r="O858" s="13" t="str">
        <f t="shared" si="68"/>
        <v>Silver</v>
      </c>
      <c r="P858" s="9" t="str">
        <f t="shared" si="69"/>
        <v>PET</v>
      </c>
      <c r="Q858" s="9" t="str">
        <f t="shared" si="70"/>
        <v>5</v>
      </c>
      <c r="R8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58" s="14" t="str">
        <f>IF(ProjectsDB[[#This Row],[Item Type]]="Straight Plug-In",_xlfn.TEXTJOIN("-",TRUE,M858&amp;"-"&amp;_xlfn.LET(_xlpm.txt,ProjectsDB[[#This Row],[Assembly]],_xlpm.pos,FIND("SP",_xlpm.txt),_xlpm.pre,LEFT(_xlpm.txt,_xlpm.pos-1),IF(RIGHT(_xlpm.pre,3)="123","3PL",IF(RIGHT(_xlpm.pre,2)="12","2PL",IF(RIGHT(_xlpm.pre,1)="1","1PL","3PL")))),N858,O858,P858,Q858&amp;"W",R858),_xlfn.TEXTJOIN("-",TRUE,M858,N858,O858,P858,Q858&amp;"W",R858))</f>
        <v>Elbow Flat-AL-Silver-PET-5W-1</v>
      </c>
      <c r="T858" s="14" t="str">
        <f>IF(COUNTIF(Cycletime[Element Desc.],ProjectsDB[[#This Row],[Element Desc.]])&gt;0,"Found","Not Found")</f>
        <v>Found</v>
      </c>
    </row>
    <row r="859" spans="2:20" x14ac:dyDescent="0.25">
      <c r="B859" s="8" t="s">
        <v>2096</v>
      </c>
      <c r="C859" s="9" t="s">
        <v>2085</v>
      </c>
      <c r="D859" s="9" t="s">
        <v>2086</v>
      </c>
      <c r="E859" s="10">
        <v>1</v>
      </c>
      <c r="F859" s="9" t="s">
        <v>2064</v>
      </c>
      <c r="G859" s="9" t="s">
        <v>26</v>
      </c>
      <c r="H859" s="11"/>
      <c r="I859" s="12">
        <v>890</v>
      </c>
      <c r="J859" s="12"/>
      <c r="K859" s="12"/>
      <c r="L859" s="12">
        <f t="array" ref="L859">IFERROR(LOOKUP(2^15,SEARCH({"40A","63A","80A","100A","125A","160A","200A","250A","400A","630A","800A","1000A","1250A","1600A","2000A","2500A","3200A","4000A","5000A","6300A"},UPPER(D859)),{40,63,80,100,125,160,200,250,400,630,800,1000,1250,1600,2000,2500,3200,4000,5000,6300}),0)</f>
        <v>2000</v>
      </c>
      <c r="M859" s="9" t="str">
        <f t="shared" si="66"/>
        <v>Straight Feeder</v>
      </c>
      <c r="N859" s="9" t="str">
        <f t="shared" si="67"/>
        <v>AL</v>
      </c>
      <c r="O859" s="13" t="str">
        <f t="shared" si="68"/>
        <v>Silver</v>
      </c>
      <c r="P859" s="9" t="str">
        <f t="shared" si="69"/>
        <v>PET</v>
      </c>
      <c r="Q859" s="9" t="str">
        <f t="shared" si="70"/>
        <v>5</v>
      </c>
      <c r="R8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59" s="14" t="str">
        <f>IF(ProjectsDB[[#This Row],[Item Type]]="Straight Plug-In",_xlfn.TEXTJOIN("-",TRUE,M859&amp;"-"&amp;_xlfn.LET(_xlpm.txt,ProjectsDB[[#This Row],[Assembly]],_xlpm.pos,FIND("SP",_xlpm.txt),_xlpm.pre,LEFT(_xlpm.txt,_xlpm.pos-1),IF(RIGHT(_xlpm.pre,3)="123","3PL",IF(RIGHT(_xlpm.pre,2)="12","2PL",IF(RIGHT(_xlpm.pre,1)="1","1PL","3PL")))),N859,O859,P859,Q859&amp;"W",R859),_xlfn.TEXTJOIN("-",TRUE,M859,N859,O859,P859,Q859&amp;"W",R859))</f>
        <v>Straight Feeder-AL-Silver-PET-5W-1</v>
      </c>
      <c r="T859" s="14" t="str">
        <f>IF(COUNTIF(Cycletime[Element Desc.],ProjectsDB[[#This Row],[Element Desc.]])&gt;0,"Found","Not Found")</f>
        <v>Found</v>
      </c>
    </row>
    <row r="860" spans="2:20" x14ac:dyDescent="0.25">
      <c r="B860" s="8" t="s">
        <v>2097</v>
      </c>
      <c r="C860" s="9" t="s">
        <v>2088</v>
      </c>
      <c r="D860" s="9" t="s">
        <v>2089</v>
      </c>
      <c r="E860" s="10">
        <v>1</v>
      </c>
      <c r="F860" s="9" t="s">
        <v>2064</v>
      </c>
      <c r="G860" s="9" t="s">
        <v>26</v>
      </c>
      <c r="H860" s="11"/>
      <c r="I860" s="12"/>
      <c r="J860" s="12"/>
      <c r="K860" s="12"/>
      <c r="L860" s="12">
        <f t="array" ref="L860">IFERROR(LOOKUP(2^15,SEARCH({"40A","63A","80A","100A","125A","160A","200A","250A","400A","630A","800A","1000A","1250A","1600A","2000A","2500A","3200A","4000A","5000A","6300A"},UPPER(D860)),{40,63,80,100,125,160,200,250,400,630,800,1000,1250,1600,2000,2500,3200,4000,5000,6300}),0)</f>
        <v>2000</v>
      </c>
      <c r="M860" s="9" t="str">
        <f t="shared" si="66"/>
        <v>Flexible Link</v>
      </c>
      <c r="N860" s="9" t="str">
        <f t="shared" si="67"/>
        <v>AL</v>
      </c>
      <c r="O860" s="13" t="str">
        <f t="shared" si="68"/>
        <v>None</v>
      </c>
      <c r="P860" s="9" t="str">
        <f t="shared" si="69"/>
        <v>None</v>
      </c>
      <c r="Q860" s="9" t="str">
        <f t="shared" si="70"/>
        <v>0</v>
      </c>
      <c r="R8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60" s="14" t="str">
        <f>IF(ProjectsDB[[#This Row],[Item Type]]="Straight Plug-In",_xlfn.TEXTJOIN("-",TRUE,M860&amp;"-"&amp;_xlfn.LET(_xlpm.txt,ProjectsDB[[#This Row],[Assembly]],_xlpm.pos,FIND("SP",_xlpm.txt),_xlpm.pre,LEFT(_xlpm.txt,_xlpm.pos-1),IF(RIGHT(_xlpm.pre,3)="123","3PL",IF(RIGHT(_xlpm.pre,2)="12","2PL",IF(RIGHT(_xlpm.pre,1)="1","1PL","3PL")))),N860,O860,P860,Q860&amp;"W",R860),_xlfn.TEXTJOIN("-",TRUE,M860,N860,O860,P860,Q860&amp;"W",R860))</f>
        <v>Flexible Link-AL-None-None-0W-1</v>
      </c>
      <c r="T860" s="14" t="str">
        <f>IF(COUNTIF(Cycletime[Element Desc.],ProjectsDB[[#This Row],[Element Desc.]])&gt;0,"Found","Not Found")</f>
        <v>Found</v>
      </c>
    </row>
    <row r="861" spans="2:20" x14ac:dyDescent="0.25">
      <c r="B861" s="8" t="s">
        <v>2098</v>
      </c>
      <c r="C861" s="9" t="s">
        <v>2077</v>
      </c>
      <c r="D861" s="9" t="s">
        <v>2078</v>
      </c>
      <c r="E861" s="10">
        <v>4</v>
      </c>
      <c r="F861" s="9" t="s">
        <v>2064</v>
      </c>
      <c r="G861" s="9" t="s">
        <v>26</v>
      </c>
      <c r="H861" s="11"/>
      <c r="I861" s="12"/>
      <c r="J861" s="12"/>
      <c r="K861" s="12"/>
      <c r="L861" s="12">
        <f t="array" ref="L861">IFERROR(LOOKUP(2^15,SEARCH({"40A","63A","80A","100A","125A","160A","200A","250A","400A","630A","800A","1000A","1250A","1600A","2000A","2500A","3200A","4000A","5000A","6300A"},UPPER(D861)),{40,63,80,100,125,160,200,250,400,630,800,1000,1250,1600,2000,2500,3200,4000,5000,6300}),0)</f>
        <v>2000</v>
      </c>
      <c r="M861" s="9" t="str">
        <f t="shared" si="66"/>
        <v>Hanger Support</v>
      </c>
      <c r="N861" s="9" t="str">
        <f t="shared" si="67"/>
        <v>AL</v>
      </c>
      <c r="O861" s="13" t="str">
        <f t="shared" si="68"/>
        <v>None</v>
      </c>
      <c r="P861" s="9" t="str">
        <f t="shared" si="69"/>
        <v>None</v>
      </c>
      <c r="Q861" s="9" t="str">
        <f t="shared" si="70"/>
        <v>0</v>
      </c>
      <c r="R8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61" s="14" t="str">
        <f>IF(ProjectsDB[[#This Row],[Item Type]]="Straight Plug-In",_xlfn.TEXTJOIN("-",TRUE,M861&amp;"-"&amp;_xlfn.LET(_xlpm.txt,ProjectsDB[[#This Row],[Assembly]],_xlpm.pos,FIND("SP",_xlpm.txt),_xlpm.pre,LEFT(_xlpm.txt,_xlpm.pos-1),IF(RIGHT(_xlpm.pre,3)="123","3PL",IF(RIGHT(_xlpm.pre,2)="12","2PL",IF(RIGHT(_xlpm.pre,1)="1","1PL","3PL")))),N861,O861,P861,Q861&amp;"W",R861),_xlfn.TEXTJOIN("-",TRUE,M861,N861,O861,P861,Q861&amp;"W",R861))</f>
        <v>Hanger Support-AL-None-None-0W-1</v>
      </c>
      <c r="T861" s="14" t="str">
        <f>IF(COUNTIF(Cycletime[Element Desc.],ProjectsDB[[#This Row],[Element Desc.]])&gt;0,"Found","Not Found")</f>
        <v>Found</v>
      </c>
    </row>
    <row r="862" spans="2:20" x14ac:dyDescent="0.25">
      <c r="B862" s="8" t="s">
        <v>2099</v>
      </c>
      <c r="C862" s="9" t="s">
        <v>2100</v>
      </c>
      <c r="D862" s="9" t="s">
        <v>2101</v>
      </c>
      <c r="E862" s="10">
        <v>1</v>
      </c>
      <c r="F862" s="9" t="s">
        <v>2064</v>
      </c>
      <c r="G862" s="9" t="s">
        <v>26</v>
      </c>
      <c r="H862" s="11"/>
      <c r="I862" s="12">
        <v>300</v>
      </c>
      <c r="J862" s="12">
        <v>600</v>
      </c>
      <c r="K862" s="12"/>
      <c r="L862" s="12">
        <f t="array" ref="L862">IFERROR(LOOKUP(2^15,SEARCH({"40A","63A","80A","100A","125A","160A","200A","250A","400A","630A","800A","1000A","1250A","1600A","2000A","2500A","3200A","4000A","5000A","6300A"},UPPER(D862)),{40,63,80,100,125,160,200,250,400,630,800,1000,1250,1600,2000,2500,3200,4000,5000,6300}),0)</f>
        <v>2000</v>
      </c>
      <c r="M862" s="9" t="str">
        <f t="shared" si="66"/>
        <v>Elbow Flat</v>
      </c>
      <c r="N862" s="9" t="str">
        <f t="shared" si="67"/>
        <v>AL</v>
      </c>
      <c r="O862" s="13" t="str">
        <f t="shared" si="68"/>
        <v>Silver</v>
      </c>
      <c r="P862" s="9" t="str">
        <f t="shared" si="69"/>
        <v>PET</v>
      </c>
      <c r="Q862" s="9" t="str">
        <f t="shared" si="70"/>
        <v>5</v>
      </c>
      <c r="R8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62" s="14" t="str">
        <f>IF(ProjectsDB[[#This Row],[Item Type]]="Straight Plug-In",_xlfn.TEXTJOIN("-",TRUE,M862&amp;"-"&amp;_xlfn.LET(_xlpm.txt,ProjectsDB[[#This Row],[Assembly]],_xlpm.pos,FIND("SP",_xlpm.txt),_xlpm.pre,LEFT(_xlpm.txt,_xlpm.pos-1),IF(RIGHT(_xlpm.pre,3)="123","3PL",IF(RIGHT(_xlpm.pre,2)="12","2PL",IF(RIGHT(_xlpm.pre,1)="1","1PL","3PL")))),N862,O862,P862,Q862&amp;"W",R862),_xlfn.TEXTJOIN("-",TRUE,M862,N862,O862,P862,Q862&amp;"W",R862))</f>
        <v>Elbow Flat-AL-Silver-PET-5W-1</v>
      </c>
      <c r="T862" s="14" t="str">
        <f>IF(COUNTIF(Cycletime[Element Desc.],ProjectsDB[[#This Row],[Element Desc.]])&gt;0,"Found","Not Found")</f>
        <v>Found</v>
      </c>
    </row>
    <row r="863" spans="2:20" x14ac:dyDescent="0.25">
      <c r="B863" s="8" t="s">
        <v>2102</v>
      </c>
      <c r="C863" s="9" t="s">
        <v>1463</v>
      </c>
      <c r="D863" s="9" t="s">
        <v>1464</v>
      </c>
      <c r="E863" s="10">
        <v>1</v>
      </c>
      <c r="F863" s="9" t="s">
        <v>2064</v>
      </c>
      <c r="G863" s="9" t="s">
        <v>26</v>
      </c>
      <c r="H863" s="11"/>
      <c r="I863" s="12">
        <v>3000</v>
      </c>
      <c r="J863" s="12"/>
      <c r="K863" s="12"/>
      <c r="L863" s="12">
        <f t="array" ref="L863">IFERROR(LOOKUP(2^15,SEARCH({"40A","63A","80A","100A","125A","160A","200A","250A","400A","630A","800A","1000A","1250A","1600A","2000A","2500A","3200A","4000A","5000A","6300A"},UPPER(D863)),{40,63,80,100,125,160,200,250,400,630,800,1000,1250,1600,2000,2500,3200,4000,5000,6300}),0)</f>
        <v>2000</v>
      </c>
      <c r="M863" s="9" t="str">
        <f t="shared" si="66"/>
        <v>Straight Feeder</v>
      </c>
      <c r="N863" s="9" t="str">
        <f t="shared" si="67"/>
        <v>AL</v>
      </c>
      <c r="O863" s="13" t="str">
        <f t="shared" si="68"/>
        <v>Silver</v>
      </c>
      <c r="P863" s="9" t="str">
        <f t="shared" si="69"/>
        <v>PET</v>
      </c>
      <c r="Q863" s="9" t="str">
        <f t="shared" si="70"/>
        <v>5</v>
      </c>
      <c r="R8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63" s="14" t="str">
        <f>IF(ProjectsDB[[#This Row],[Item Type]]="Straight Plug-In",_xlfn.TEXTJOIN("-",TRUE,M863&amp;"-"&amp;_xlfn.LET(_xlpm.txt,ProjectsDB[[#This Row],[Assembly]],_xlpm.pos,FIND("SP",_xlpm.txt),_xlpm.pre,LEFT(_xlpm.txt,_xlpm.pos-1),IF(RIGHT(_xlpm.pre,3)="123","3PL",IF(RIGHT(_xlpm.pre,2)="12","2PL",IF(RIGHT(_xlpm.pre,1)="1","1PL","3PL")))),N863,O863,P863,Q863&amp;"W",R863),_xlfn.TEXTJOIN("-",TRUE,M863,N863,O863,P863,Q863&amp;"W",R863))</f>
        <v>Straight Feeder-AL-Silver-PET-5W-1</v>
      </c>
      <c r="T863" s="14" t="str">
        <f>IF(COUNTIF(Cycletime[Element Desc.],ProjectsDB[[#This Row],[Element Desc.]])&gt;0,"Found","Not Found")</f>
        <v>Found</v>
      </c>
    </row>
    <row r="864" spans="2:20" x14ac:dyDescent="0.25">
      <c r="B864" s="8" t="s">
        <v>2103</v>
      </c>
      <c r="C864" s="9" t="s">
        <v>2104</v>
      </c>
      <c r="D864" s="9" t="s">
        <v>2105</v>
      </c>
      <c r="E864" s="10">
        <v>1</v>
      </c>
      <c r="F864" s="9" t="s">
        <v>2106</v>
      </c>
      <c r="G864" s="9" t="s">
        <v>96</v>
      </c>
      <c r="H864" s="11"/>
      <c r="I864" s="12">
        <v>2000</v>
      </c>
      <c r="J864" s="12"/>
      <c r="K864" s="12"/>
      <c r="L864" s="12">
        <f t="array" ref="L864">IFERROR(LOOKUP(2^15,SEARCH({"40A","63A","80A","100A","125A","160A","200A","250A","400A","630A","800A","1000A","1250A","1600A","2000A","2500A","3200A","4000A","5000A","6300A"},UPPER(D864)),{40,63,80,100,125,160,200,250,400,630,800,1000,1250,1600,2000,2500,3200,4000,5000,6300}),0)</f>
        <v>4000</v>
      </c>
      <c r="M864" s="9" t="str">
        <f t="shared" si="66"/>
        <v>Straight Feeder</v>
      </c>
      <c r="N864" s="9" t="str">
        <f t="shared" si="67"/>
        <v>CU</v>
      </c>
      <c r="O864" s="13" t="str">
        <f t="shared" si="68"/>
        <v>Silver</v>
      </c>
      <c r="P864" s="9" t="str">
        <f t="shared" si="69"/>
        <v>PET</v>
      </c>
      <c r="Q864" s="9" t="str">
        <f t="shared" si="70"/>
        <v>4</v>
      </c>
      <c r="R8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64" s="14" t="str">
        <f>IF(ProjectsDB[[#This Row],[Item Type]]="Straight Plug-In",_xlfn.TEXTJOIN("-",TRUE,M864&amp;"-"&amp;_xlfn.LET(_xlpm.txt,ProjectsDB[[#This Row],[Assembly]],_xlpm.pos,FIND("SP",_xlpm.txt),_xlpm.pre,LEFT(_xlpm.txt,_xlpm.pos-1),IF(RIGHT(_xlpm.pre,3)="123","3PL",IF(RIGHT(_xlpm.pre,2)="12","2PL",IF(RIGHT(_xlpm.pre,1)="1","1PL","3PL")))),N864,O864,P864,Q864&amp;"W",R864),_xlfn.TEXTJOIN("-",TRUE,M864,N864,O864,P864,Q864&amp;"W",R864))</f>
        <v>Straight Feeder-CU-Silver-PET-4W-2</v>
      </c>
      <c r="T864" s="14" t="str">
        <f>IF(COUNTIF(Cycletime[Element Desc.],ProjectsDB[[#This Row],[Element Desc.]])&gt;0,"Found","Not Found")</f>
        <v>Found</v>
      </c>
    </row>
    <row r="865" spans="2:20" x14ac:dyDescent="0.25">
      <c r="B865" s="8" t="s">
        <v>2107</v>
      </c>
      <c r="C865" s="9" t="s">
        <v>2108</v>
      </c>
      <c r="D865" s="9" t="s">
        <v>2109</v>
      </c>
      <c r="E865" s="10">
        <v>1</v>
      </c>
      <c r="F865" s="9" t="s">
        <v>2106</v>
      </c>
      <c r="G865" s="9" t="s">
        <v>96</v>
      </c>
      <c r="H865" s="11"/>
      <c r="I865" s="12">
        <v>1500</v>
      </c>
      <c r="J865" s="12"/>
      <c r="K865" s="12"/>
      <c r="L865" s="12">
        <f t="array" ref="L865">IFERROR(LOOKUP(2^15,SEARCH({"40A","63A","80A","100A","125A","160A","200A","250A","400A","630A","800A","1000A","1250A","1600A","2000A","2500A","3200A","4000A","5000A","6300A"},UPPER(D865)),{40,63,80,100,125,160,200,250,400,630,800,1000,1250,1600,2000,2500,3200,4000,5000,6300}),0)</f>
        <v>4000</v>
      </c>
      <c r="M865" s="9" t="str">
        <f t="shared" si="66"/>
        <v>Straight Feeder</v>
      </c>
      <c r="N865" s="9" t="str">
        <f t="shared" si="67"/>
        <v>CU</v>
      </c>
      <c r="O865" s="13" t="str">
        <f t="shared" si="68"/>
        <v>Silver</v>
      </c>
      <c r="P865" s="9" t="str">
        <f t="shared" si="69"/>
        <v>PET</v>
      </c>
      <c r="Q865" s="9" t="str">
        <f t="shared" si="70"/>
        <v>4</v>
      </c>
      <c r="R8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65" s="14" t="str">
        <f>IF(ProjectsDB[[#This Row],[Item Type]]="Straight Plug-In",_xlfn.TEXTJOIN("-",TRUE,M865&amp;"-"&amp;_xlfn.LET(_xlpm.txt,ProjectsDB[[#This Row],[Assembly]],_xlpm.pos,FIND("SP",_xlpm.txt),_xlpm.pre,LEFT(_xlpm.txt,_xlpm.pos-1),IF(RIGHT(_xlpm.pre,3)="123","3PL",IF(RIGHT(_xlpm.pre,2)="12","2PL",IF(RIGHT(_xlpm.pre,1)="1","1PL","3PL")))),N865,O865,P865,Q865&amp;"W",R865),_xlfn.TEXTJOIN("-",TRUE,M865,N865,O865,P865,Q865&amp;"W",R865))</f>
        <v>Straight Feeder-CU-Silver-PET-4W-2</v>
      </c>
      <c r="T865" s="14" t="str">
        <f>IF(COUNTIF(Cycletime[Element Desc.],ProjectsDB[[#This Row],[Element Desc.]])&gt;0,"Found","Not Found")</f>
        <v>Found</v>
      </c>
    </row>
    <row r="866" spans="2:20" x14ac:dyDescent="0.25">
      <c r="B866" s="8" t="s">
        <v>2110</v>
      </c>
      <c r="C866" s="9" t="s">
        <v>2111</v>
      </c>
      <c r="D866" s="9" t="s">
        <v>2112</v>
      </c>
      <c r="E866" s="10">
        <v>1</v>
      </c>
      <c r="F866" s="9" t="s">
        <v>2106</v>
      </c>
      <c r="G866" s="9" t="s">
        <v>96</v>
      </c>
      <c r="H866" s="11"/>
      <c r="I866" s="12">
        <v>3000</v>
      </c>
      <c r="J866" s="12"/>
      <c r="K866" s="12"/>
      <c r="L866" s="12">
        <f t="array" ref="L866">IFERROR(LOOKUP(2^15,SEARCH({"40A","63A","80A","100A","125A","160A","200A","250A","400A","630A","800A","1000A","1250A","1600A","2000A","2500A","3200A","4000A","5000A","6300A"},UPPER(D866)),{40,63,80,100,125,160,200,250,400,630,800,1000,1250,1600,2000,2500,3200,4000,5000,6300}),0)</f>
        <v>4000</v>
      </c>
      <c r="M866" s="9" t="str">
        <f t="shared" si="66"/>
        <v>Straight Feeder</v>
      </c>
      <c r="N866" s="9" t="str">
        <f t="shared" si="67"/>
        <v>CU</v>
      </c>
      <c r="O866" s="13" t="str">
        <f t="shared" si="68"/>
        <v>Silver</v>
      </c>
      <c r="P866" s="9" t="str">
        <f t="shared" si="69"/>
        <v>PET</v>
      </c>
      <c r="Q866" s="9" t="str">
        <f t="shared" si="70"/>
        <v>4</v>
      </c>
      <c r="R8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66" s="14" t="str">
        <f>IF(ProjectsDB[[#This Row],[Item Type]]="Straight Plug-In",_xlfn.TEXTJOIN("-",TRUE,M866&amp;"-"&amp;_xlfn.LET(_xlpm.txt,ProjectsDB[[#This Row],[Assembly]],_xlpm.pos,FIND("SP",_xlpm.txt),_xlpm.pre,LEFT(_xlpm.txt,_xlpm.pos-1),IF(RIGHT(_xlpm.pre,3)="123","3PL",IF(RIGHT(_xlpm.pre,2)="12","2PL",IF(RIGHT(_xlpm.pre,1)="1","1PL","3PL")))),N866,O866,P866,Q866&amp;"W",R866),_xlfn.TEXTJOIN("-",TRUE,M866,N866,O866,P866,Q866&amp;"W",R866))</f>
        <v>Straight Feeder-CU-Silver-PET-4W-2</v>
      </c>
      <c r="T866" s="14" t="str">
        <f>IF(COUNTIF(Cycletime[Element Desc.],ProjectsDB[[#This Row],[Element Desc.]])&gt;0,"Found","Not Found")</f>
        <v>Found</v>
      </c>
    </row>
    <row r="867" spans="2:20" x14ac:dyDescent="0.25">
      <c r="B867" s="8" t="s">
        <v>2113</v>
      </c>
      <c r="C867" s="9" t="s">
        <v>2114</v>
      </c>
      <c r="D867" s="9" t="s">
        <v>2115</v>
      </c>
      <c r="E867" s="10">
        <v>8</v>
      </c>
      <c r="F867" s="9" t="s">
        <v>2106</v>
      </c>
      <c r="G867" s="9" t="s">
        <v>96</v>
      </c>
      <c r="H867" s="11"/>
      <c r="I867" s="12"/>
      <c r="J867" s="12"/>
      <c r="K867" s="12"/>
      <c r="L867" s="12">
        <f t="array" ref="L867">IFERROR(LOOKUP(2^15,SEARCH({"40A","63A","80A","100A","125A","160A","200A","250A","400A","630A","800A","1000A","1250A","1600A","2000A","2500A","3200A","4000A","5000A","6300A"},UPPER(D867)),{40,63,80,100,125,160,200,250,400,630,800,1000,1250,1600,2000,2500,3200,4000,5000,6300}),0)</f>
        <v>4000</v>
      </c>
      <c r="M867" s="9" t="str">
        <f t="shared" si="66"/>
        <v>Joint Pack</v>
      </c>
      <c r="N867" s="9" t="str">
        <f t="shared" si="67"/>
        <v>CU</v>
      </c>
      <c r="O867" s="13" t="str">
        <f t="shared" si="68"/>
        <v>Silver</v>
      </c>
      <c r="P867" s="9" t="str">
        <f t="shared" si="69"/>
        <v>None</v>
      </c>
      <c r="Q867" s="9" t="str">
        <f t="shared" si="70"/>
        <v>4</v>
      </c>
      <c r="R8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67" s="14" t="str">
        <f>IF(ProjectsDB[[#This Row],[Item Type]]="Straight Plug-In",_xlfn.TEXTJOIN("-",TRUE,M867&amp;"-"&amp;_xlfn.LET(_xlpm.txt,ProjectsDB[[#This Row],[Assembly]],_xlpm.pos,FIND("SP",_xlpm.txt),_xlpm.pre,LEFT(_xlpm.txt,_xlpm.pos-1),IF(RIGHT(_xlpm.pre,3)="123","3PL",IF(RIGHT(_xlpm.pre,2)="12","2PL",IF(RIGHT(_xlpm.pre,1)="1","1PL","3PL")))),N867,O867,P867,Q867&amp;"W",R867),_xlfn.TEXTJOIN("-",TRUE,M867,N867,O867,P867,Q867&amp;"W",R867))</f>
        <v>Joint Pack-CU-Silver-None-4W-2</v>
      </c>
      <c r="T867" s="14" t="str">
        <f>IF(COUNTIF(Cycletime[Element Desc.],ProjectsDB[[#This Row],[Element Desc.]])&gt;0,"Found","Not Found")</f>
        <v>Found</v>
      </c>
    </row>
    <row r="868" spans="2:20" x14ac:dyDescent="0.25">
      <c r="B868" s="8" t="s">
        <v>2116</v>
      </c>
      <c r="C868" s="9" t="s">
        <v>2117</v>
      </c>
      <c r="D868" s="9" t="s">
        <v>2118</v>
      </c>
      <c r="E868" s="10">
        <v>1</v>
      </c>
      <c r="F868" s="9" t="s">
        <v>2106</v>
      </c>
      <c r="G868" s="9" t="s">
        <v>96</v>
      </c>
      <c r="H868" s="11"/>
      <c r="I868" s="12"/>
      <c r="J868" s="12"/>
      <c r="K868" s="12"/>
      <c r="L868" s="12">
        <f t="array" ref="L868">IFERROR(LOOKUP(2^15,SEARCH({"40A","63A","80A","100A","125A","160A","200A","250A","400A","630A","800A","1000A","1250A","1600A","2000A","2500A","3200A","4000A","5000A","6300A"},UPPER(D868)),{40,63,80,100,125,160,200,250,400,630,800,1000,1250,1600,2000,2500,3200,4000,5000,6300}),0)</f>
        <v>4000</v>
      </c>
      <c r="M868" s="9" t="str">
        <f t="shared" si="66"/>
        <v>Flexible Link</v>
      </c>
      <c r="N868" s="9" t="str">
        <f t="shared" si="67"/>
        <v>CU</v>
      </c>
      <c r="O868" s="13" t="str">
        <f t="shared" si="68"/>
        <v>None</v>
      </c>
      <c r="P868" s="9" t="str">
        <f t="shared" si="69"/>
        <v>None</v>
      </c>
      <c r="Q868" s="9" t="str">
        <f t="shared" si="70"/>
        <v>0</v>
      </c>
      <c r="R8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68" s="14" t="str">
        <f>IF(ProjectsDB[[#This Row],[Item Type]]="Straight Plug-In",_xlfn.TEXTJOIN("-",TRUE,M868&amp;"-"&amp;_xlfn.LET(_xlpm.txt,ProjectsDB[[#This Row],[Assembly]],_xlpm.pos,FIND("SP",_xlpm.txt),_xlpm.pre,LEFT(_xlpm.txt,_xlpm.pos-1),IF(RIGHT(_xlpm.pre,3)="123","3PL",IF(RIGHT(_xlpm.pre,2)="12","2PL",IF(RIGHT(_xlpm.pre,1)="1","1PL","3PL")))),N868,O868,P868,Q868&amp;"W",R868),_xlfn.TEXTJOIN("-",TRUE,M868,N868,O868,P868,Q868&amp;"W",R868))</f>
        <v>Flexible Link-CU-None-None-0W-2</v>
      </c>
      <c r="T868" s="14" t="str">
        <f>IF(COUNTIF(Cycletime[Element Desc.],ProjectsDB[[#This Row],[Element Desc.]])&gt;0,"Found","Not Found")</f>
        <v>Found</v>
      </c>
    </row>
    <row r="869" spans="2:20" x14ac:dyDescent="0.25">
      <c r="B869" s="8" t="s">
        <v>2119</v>
      </c>
      <c r="C869" s="9" t="s">
        <v>1767</v>
      </c>
      <c r="D869" s="9" t="s">
        <v>1768</v>
      </c>
      <c r="E869" s="10">
        <v>16</v>
      </c>
      <c r="F869" s="9" t="s">
        <v>2106</v>
      </c>
      <c r="G869" s="9" t="s">
        <v>96</v>
      </c>
      <c r="H869" s="11"/>
      <c r="I869" s="12"/>
      <c r="J869" s="12"/>
      <c r="K869" s="12"/>
      <c r="L869" s="12">
        <f t="array" ref="L869">IFERROR(LOOKUP(2^15,SEARCH({"40A","63A","80A","100A","125A","160A","200A","250A","400A","630A","800A","1000A","1250A","1600A","2000A","2500A","3200A","4000A","5000A","6300A"},UPPER(D869)),{40,63,80,100,125,160,200,250,400,630,800,1000,1250,1600,2000,2500,3200,4000,5000,6300}),0)</f>
        <v>4000</v>
      </c>
      <c r="M869" s="9" t="str">
        <f t="shared" si="66"/>
        <v>Hanger Support</v>
      </c>
      <c r="N869" s="9" t="str">
        <f t="shared" si="67"/>
        <v>CU</v>
      </c>
      <c r="O869" s="13" t="str">
        <f t="shared" si="68"/>
        <v>None</v>
      </c>
      <c r="P869" s="9" t="str">
        <f t="shared" si="69"/>
        <v>None</v>
      </c>
      <c r="Q869" s="9" t="str">
        <f t="shared" si="70"/>
        <v>0</v>
      </c>
      <c r="R8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69" s="14" t="str">
        <f>IF(ProjectsDB[[#This Row],[Item Type]]="Straight Plug-In",_xlfn.TEXTJOIN("-",TRUE,M869&amp;"-"&amp;_xlfn.LET(_xlpm.txt,ProjectsDB[[#This Row],[Assembly]],_xlpm.pos,FIND("SP",_xlpm.txt),_xlpm.pre,LEFT(_xlpm.txt,_xlpm.pos-1),IF(RIGHT(_xlpm.pre,3)="123","3PL",IF(RIGHT(_xlpm.pre,2)="12","2PL",IF(RIGHT(_xlpm.pre,1)="1","1PL","3PL")))),N869,O869,P869,Q869&amp;"W",R869),_xlfn.TEXTJOIN("-",TRUE,M869,N869,O869,P869,Q869&amp;"W",R869))</f>
        <v>Hanger Support-CU-None-None-0W-2</v>
      </c>
      <c r="T869" s="14" t="str">
        <f>IF(COUNTIF(Cycletime[Element Desc.],ProjectsDB[[#This Row],[Element Desc.]])&gt;0,"Found","Not Found")</f>
        <v>Found</v>
      </c>
    </row>
    <row r="870" spans="2:20" x14ac:dyDescent="0.25">
      <c r="B870" s="8" t="s">
        <v>2120</v>
      </c>
      <c r="C870" s="9" t="s">
        <v>1770</v>
      </c>
      <c r="D870" s="9" t="s">
        <v>1771</v>
      </c>
      <c r="E870" s="10">
        <v>6</v>
      </c>
      <c r="F870" s="9" t="s">
        <v>2106</v>
      </c>
      <c r="G870" s="9" t="s">
        <v>96</v>
      </c>
      <c r="H870" s="11"/>
      <c r="I870" s="12"/>
      <c r="J870" s="12"/>
      <c r="K870" s="12"/>
      <c r="L870" s="12">
        <f t="array" ref="L870">IFERROR(LOOKUP(2^15,SEARCH({"40A","63A","80A","100A","125A","160A","200A","250A","400A","630A","800A","1000A","1250A","1600A","2000A","2500A","3200A","4000A","5000A","6300A"},UPPER(D870)),{40,63,80,100,125,160,200,250,400,630,800,1000,1250,1600,2000,2500,3200,4000,5000,6300}),0)</f>
        <v>4000</v>
      </c>
      <c r="M870" s="9" t="str">
        <f t="shared" si="66"/>
        <v>Hanger Support</v>
      </c>
      <c r="N870" s="9" t="str">
        <f t="shared" si="67"/>
        <v>CU</v>
      </c>
      <c r="O870" s="13" t="str">
        <f t="shared" si="68"/>
        <v>None</v>
      </c>
      <c r="P870" s="9" t="str">
        <f t="shared" si="69"/>
        <v>None</v>
      </c>
      <c r="Q870" s="9" t="str">
        <f t="shared" si="70"/>
        <v>0</v>
      </c>
      <c r="R8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70" s="14" t="str">
        <f>IF(ProjectsDB[[#This Row],[Item Type]]="Straight Plug-In",_xlfn.TEXTJOIN("-",TRUE,M870&amp;"-"&amp;_xlfn.LET(_xlpm.txt,ProjectsDB[[#This Row],[Assembly]],_xlpm.pos,FIND("SP",_xlpm.txt),_xlpm.pre,LEFT(_xlpm.txt,_xlpm.pos-1),IF(RIGHT(_xlpm.pre,3)="123","3PL",IF(RIGHT(_xlpm.pre,2)="12","2PL",IF(RIGHT(_xlpm.pre,1)="1","1PL","3PL")))),N870,O870,P870,Q870&amp;"W",R870),_xlfn.TEXTJOIN("-",TRUE,M870,N870,O870,P870,Q870&amp;"W",R870))</f>
        <v>Hanger Support-CU-None-None-0W-2</v>
      </c>
      <c r="T870" s="14" t="str">
        <f>IF(COUNTIF(Cycletime[Element Desc.],ProjectsDB[[#This Row],[Element Desc.]])&gt;0,"Found","Not Found")</f>
        <v>Found</v>
      </c>
    </row>
    <row r="871" spans="2:20" x14ac:dyDescent="0.25">
      <c r="B871" s="8" t="s">
        <v>2121</v>
      </c>
      <c r="C871" s="9" t="s">
        <v>1773</v>
      </c>
      <c r="D871" s="9" t="s">
        <v>1774</v>
      </c>
      <c r="E871" s="10">
        <v>2</v>
      </c>
      <c r="F871" s="9" t="s">
        <v>2106</v>
      </c>
      <c r="G871" s="9" t="s">
        <v>96</v>
      </c>
      <c r="H871" s="11"/>
      <c r="I871" s="12"/>
      <c r="J871" s="12"/>
      <c r="K871" s="12"/>
      <c r="L871" s="12">
        <f t="array" ref="L871">IFERROR(LOOKUP(2^15,SEARCH({"40A","63A","80A","100A","125A","160A","200A","250A","400A","630A","800A","1000A","1250A","1600A","2000A","2500A","3200A","4000A","5000A","6300A"},UPPER(D871)),{40,63,80,100,125,160,200,250,400,630,800,1000,1250,1600,2000,2500,3200,4000,5000,6300}),0)</f>
        <v>0</v>
      </c>
      <c r="M871" s="9" t="str">
        <f t="shared" si="66"/>
        <v>Hanger Support</v>
      </c>
      <c r="N871" s="9" t="str">
        <f t="shared" si="67"/>
        <v>SH</v>
      </c>
      <c r="O871" s="13" t="str">
        <f t="shared" si="68"/>
        <v>None</v>
      </c>
      <c r="P871" s="9" t="str">
        <f t="shared" si="69"/>
        <v>None</v>
      </c>
      <c r="Q871" s="9" t="str">
        <f t="shared" si="70"/>
        <v>0</v>
      </c>
      <c r="R8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871" s="14" t="str">
        <f>IF(ProjectsDB[[#This Row],[Item Type]]="Straight Plug-In",_xlfn.TEXTJOIN("-",TRUE,M871&amp;"-"&amp;_xlfn.LET(_xlpm.txt,ProjectsDB[[#This Row],[Assembly]],_xlpm.pos,FIND("SP",_xlpm.txt),_xlpm.pre,LEFT(_xlpm.txt,_xlpm.pos-1),IF(RIGHT(_xlpm.pre,3)="123","3PL",IF(RIGHT(_xlpm.pre,2)="12","2PL",IF(RIGHT(_xlpm.pre,1)="1","1PL","3PL")))),N871,O871,P871,Q871&amp;"W",R871),_xlfn.TEXTJOIN("-",TRUE,M871,N871,O871,P871,Q871&amp;"W",R871))</f>
        <v>Hanger Support-SH-None-None-0W-0</v>
      </c>
      <c r="T871" s="14" t="str">
        <f>IF(COUNTIF(Cycletime[Element Desc.],ProjectsDB[[#This Row],[Element Desc.]])&gt;0,"Found","Not Found")</f>
        <v>Found</v>
      </c>
    </row>
    <row r="872" spans="2:20" x14ac:dyDescent="0.25">
      <c r="B872" s="8" t="s">
        <v>2122</v>
      </c>
      <c r="C872" s="9" t="s">
        <v>2123</v>
      </c>
      <c r="D872" s="9" t="s">
        <v>2124</v>
      </c>
      <c r="E872" s="10">
        <v>3</v>
      </c>
      <c r="F872" s="9" t="s">
        <v>2106</v>
      </c>
      <c r="G872" s="9" t="s">
        <v>96</v>
      </c>
      <c r="H872" s="11"/>
      <c r="I872" s="12"/>
      <c r="J872" s="12"/>
      <c r="K872" s="12"/>
      <c r="L872" s="12">
        <f t="array" ref="L872">IFERROR(LOOKUP(2^15,SEARCH({"40A","63A","80A","100A","125A","160A","200A","250A","400A","630A","800A","1000A","1250A","1600A","2000A","2500A","3200A","4000A","5000A","6300A"},UPPER(D872)),{40,63,80,100,125,160,200,250,400,630,800,1000,1250,1600,2000,2500,3200,4000,5000,6300}),0)</f>
        <v>4000</v>
      </c>
      <c r="M872" s="9" t="str">
        <f t="shared" si="66"/>
        <v>Wall Flange</v>
      </c>
      <c r="N872" s="9" t="str">
        <f t="shared" si="67"/>
        <v>AL</v>
      </c>
      <c r="O872" s="13" t="str">
        <f t="shared" si="68"/>
        <v>None</v>
      </c>
      <c r="P872" s="9" t="str">
        <f t="shared" si="69"/>
        <v>None</v>
      </c>
      <c r="Q872" s="9" t="str">
        <f t="shared" si="70"/>
        <v>0</v>
      </c>
      <c r="R8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72" s="14" t="str">
        <f>IF(ProjectsDB[[#This Row],[Item Type]]="Straight Plug-In",_xlfn.TEXTJOIN("-",TRUE,M872&amp;"-"&amp;_xlfn.LET(_xlpm.txt,ProjectsDB[[#This Row],[Assembly]],_xlpm.pos,FIND("SP",_xlpm.txt),_xlpm.pre,LEFT(_xlpm.txt,_xlpm.pos-1),IF(RIGHT(_xlpm.pre,3)="123","3PL",IF(RIGHT(_xlpm.pre,2)="12","2PL",IF(RIGHT(_xlpm.pre,1)="1","1PL","3PL")))),N872,O872,P872,Q872&amp;"W",R872),_xlfn.TEXTJOIN("-",TRUE,M872,N872,O872,P872,Q872&amp;"W",R872))</f>
        <v>Wall Flange-AL-None-None-0W-2</v>
      </c>
      <c r="T872" s="14" t="str">
        <f>IF(COUNTIF(Cycletime[Element Desc.],ProjectsDB[[#This Row],[Element Desc.]])&gt;0,"Found","Not Found")</f>
        <v>Found</v>
      </c>
    </row>
    <row r="873" spans="2:20" x14ac:dyDescent="0.25">
      <c r="B873" s="8" t="s">
        <v>2125</v>
      </c>
      <c r="C873" s="9" t="s">
        <v>2111</v>
      </c>
      <c r="D873" s="9" t="s">
        <v>2112</v>
      </c>
      <c r="E873" s="10">
        <v>4</v>
      </c>
      <c r="F873" s="9" t="s">
        <v>2106</v>
      </c>
      <c r="G873" s="9" t="s">
        <v>96</v>
      </c>
      <c r="H873" s="11"/>
      <c r="I873" s="12">
        <v>3000</v>
      </c>
      <c r="J873" s="12"/>
      <c r="K873" s="12"/>
      <c r="L873" s="12">
        <f t="array" ref="L873">IFERROR(LOOKUP(2^15,SEARCH({"40A","63A","80A","100A","125A","160A","200A","250A","400A","630A","800A","1000A","1250A","1600A","2000A","2500A","3200A","4000A","5000A","6300A"},UPPER(D873)),{40,63,80,100,125,160,200,250,400,630,800,1000,1250,1600,2000,2500,3200,4000,5000,6300}),0)</f>
        <v>4000</v>
      </c>
      <c r="M873" s="9" t="str">
        <f t="shared" si="66"/>
        <v>Straight Feeder</v>
      </c>
      <c r="N873" s="9" t="str">
        <f t="shared" si="67"/>
        <v>CU</v>
      </c>
      <c r="O873" s="13" t="str">
        <f t="shared" si="68"/>
        <v>Silver</v>
      </c>
      <c r="P873" s="9" t="str">
        <f t="shared" si="69"/>
        <v>PET</v>
      </c>
      <c r="Q873" s="9" t="str">
        <f t="shared" si="70"/>
        <v>4</v>
      </c>
      <c r="R8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73" s="14" t="str">
        <f>IF(ProjectsDB[[#This Row],[Item Type]]="Straight Plug-In",_xlfn.TEXTJOIN("-",TRUE,M873&amp;"-"&amp;_xlfn.LET(_xlpm.txt,ProjectsDB[[#This Row],[Assembly]],_xlpm.pos,FIND("SP",_xlpm.txt),_xlpm.pre,LEFT(_xlpm.txt,_xlpm.pos-1),IF(RIGHT(_xlpm.pre,3)="123","3PL",IF(RIGHT(_xlpm.pre,2)="12","2PL",IF(RIGHT(_xlpm.pre,1)="1","1PL","3PL")))),N873,O873,P873,Q873&amp;"W",R873),_xlfn.TEXTJOIN("-",TRUE,M873,N873,O873,P873,Q873&amp;"W",R873))</f>
        <v>Straight Feeder-CU-Silver-PET-4W-2</v>
      </c>
      <c r="T873" s="14" t="str">
        <f>IF(COUNTIF(Cycletime[Element Desc.],ProjectsDB[[#This Row],[Element Desc.]])&gt;0,"Found","Not Found")</f>
        <v>Found</v>
      </c>
    </row>
    <row r="874" spans="2:20" x14ac:dyDescent="0.25">
      <c r="B874" s="8" t="s">
        <v>2126</v>
      </c>
      <c r="C874" s="9" t="s">
        <v>2127</v>
      </c>
      <c r="D874" s="9" t="s">
        <v>2128</v>
      </c>
      <c r="E874" s="10">
        <v>1</v>
      </c>
      <c r="F874" s="9" t="s">
        <v>2106</v>
      </c>
      <c r="G874" s="9" t="s">
        <v>96</v>
      </c>
      <c r="H874" s="11"/>
      <c r="I874" s="12">
        <v>1015</v>
      </c>
      <c r="J874" s="12"/>
      <c r="K874" s="12"/>
      <c r="L874" s="12">
        <f t="array" ref="L874">IFERROR(LOOKUP(2^15,SEARCH({"40A","63A","80A","100A","125A","160A","200A","250A","400A","630A","800A","1000A","1250A","1600A","2000A","2500A","3200A","4000A","5000A","6300A"},UPPER(D874)),{40,63,80,100,125,160,200,250,400,630,800,1000,1250,1600,2000,2500,3200,4000,5000,6300}),0)</f>
        <v>4000</v>
      </c>
      <c r="M874" s="9" t="str">
        <f t="shared" si="66"/>
        <v>Straight Feeder</v>
      </c>
      <c r="N874" s="9" t="str">
        <f t="shared" si="67"/>
        <v>CU</v>
      </c>
      <c r="O874" s="13" t="str">
        <f t="shared" si="68"/>
        <v>Silver</v>
      </c>
      <c r="P874" s="9" t="str">
        <f t="shared" si="69"/>
        <v>PET</v>
      </c>
      <c r="Q874" s="9" t="str">
        <f t="shared" si="70"/>
        <v>4</v>
      </c>
      <c r="R8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74" s="14" t="str">
        <f>IF(ProjectsDB[[#This Row],[Item Type]]="Straight Plug-In",_xlfn.TEXTJOIN("-",TRUE,M874&amp;"-"&amp;_xlfn.LET(_xlpm.txt,ProjectsDB[[#This Row],[Assembly]],_xlpm.pos,FIND("SP",_xlpm.txt),_xlpm.pre,LEFT(_xlpm.txt,_xlpm.pos-1),IF(RIGHT(_xlpm.pre,3)="123","3PL",IF(RIGHT(_xlpm.pre,2)="12","2PL",IF(RIGHT(_xlpm.pre,1)="1","1PL","3PL")))),N874,O874,P874,Q874&amp;"W",R874),_xlfn.TEXTJOIN("-",TRUE,M874,N874,O874,P874,Q874&amp;"W",R874))</f>
        <v>Straight Feeder-CU-Silver-PET-4W-2</v>
      </c>
      <c r="T874" s="14" t="str">
        <f>IF(COUNTIF(Cycletime[Element Desc.],ProjectsDB[[#This Row],[Element Desc.]])&gt;0,"Found","Not Found")</f>
        <v>Found</v>
      </c>
    </row>
    <row r="875" spans="2:20" x14ac:dyDescent="0.25">
      <c r="B875" s="8" t="s">
        <v>2129</v>
      </c>
      <c r="C875" s="9" t="s">
        <v>1770</v>
      </c>
      <c r="D875" s="9" t="s">
        <v>1771</v>
      </c>
      <c r="E875" s="10">
        <v>6</v>
      </c>
      <c r="F875" s="9" t="s">
        <v>2106</v>
      </c>
      <c r="G875" s="9" t="s">
        <v>96</v>
      </c>
      <c r="H875" s="11"/>
      <c r="I875" s="12"/>
      <c r="J875" s="12"/>
      <c r="K875" s="12"/>
      <c r="L875" s="12">
        <f t="array" ref="L875">IFERROR(LOOKUP(2^15,SEARCH({"40A","63A","80A","100A","125A","160A","200A","250A","400A","630A","800A","1000A","1250A","1600A","2000A","2500A","3200A","4000A","5000A","6300A"},UPPER(D875)),{40,63,80,100,125,160,200,250,400,630,800,1000,1250,1600,2000,2500,3200,4000,5000,6300}),0)</f>
        <v>4000</v>
      </c>
      <c r="M875" s="9" t="str">
        <f t="shared" si="66"/>
        <v>Hanger Support</v>
      </c>
      <c r="N875" s="9" t="str">
        <f t="shared" si="67"/>
        <v>CU</v>
      </c>
      <c r="O875" s="13" t="str">
        <f t="shared" si="68"/>
        <v>None</v>
      </c>
      <c r="P875" s="9" t="str">
        <f t="shared" si="69"/>
        <v>None</v>
      </c>
      <c r="Q875" s="9" t="str">
        <f t="shared" si="70"/>
        <v>0</v>
      </c>
      <c r="R8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75" s="14" t="str">
        <f>IF(ProjectsDB[[#This Row],[Item Type]]="Straight Plug-In",_xlfn.TEXTJOIN("-",TRUE,M875&amp;"-"&amp;_xlfn.LET(_xlpm.txt,ProjectsDB[[#This Row],[Assembly]],_xlpm.pos,FIND("SP",_xlpm.txt),_xlpm.pre,LEFT(_xlpm.txt,_xlpm.pos-1),IF(RIGHT(_xlpm.pre,3)="123","3PL",IF(RIGHT(_xlpm.pre,2)="12","2PL",IF(RIGHT(_xlpm.pre,1)="1","1PL","3PL")))),N875,O875,P875,Q875&amp;"W",R875),_xlfn.TEXTJOIN("-",TRUE,M875,N875,O875,P875,Q875&amp;"W",R875))</f>
        <v>Hanger Support-CU-None-None-0W-2</v>
      </c>
      <c r="T875" s="14" t="str">
        <f>IF(COUNTIF(Cycletime[Element Desc.],ProjectsDB[[#This Row],[Element Desc.]])&gt;0,"Found","Not Found")</f>
        <v>Found</v>
      </c>
    </row>
    <row r="876" spans="2:20" x14ac:dyDescent="0.25">
      <c r="B876" s="8" t="s">
        <v>2130</v>
      </c>
      <c r="C876" s="9" t="s">
        <v>2123</v>
      </c>
      <c r="D876" s="9" t="s">
        <v>2124</v>
      </c>
      <c r="E876" s="10">
        <v>3</v>
      </c>
      <c r="F876" s="9" t="s">
        <v>2106</v>
      </c>
      <c r="G876" s="9" t="s">
        <v>96</v>
      </c>
      <c r="H876" s="11"/>
      <c r="I876" s="12"/>
      <c r="J876" s="12"/>
      <c r="K876" s="12"/>
      <c r="L876" s="12">
        <f t="array" ref="L876">IFERROR(LOOKUP(2^15,SEARCH({"40A","63A","80A","100A","125A","160A","200A","250A","400A","630A","800A","1000A","1250A","1600A","2000A","2500A","3200A","4000A","5000A","6300A"},UPPER(D876)),{40,63,80,100,125,160,200,250,400,630,800,1000,1250,1600,2000,2500,3200,4000,5000,6300}),0)</f>
        <v>4000</v>
      </c>
      <c r="M876" s="9" t="str">
        <f t="shared" si="66"/>
        <v>Wall Flange</v>
      </c>
      <c r="N876" s="9" t="str">
        <f t="shared" si="67"/>
        <v>AL</v>
      </c>
      <c r="O876" s="13" t="str">
        <f t="shared" si="68"/>
        <v>None</v>
      </c>
      <c r="P876" s="9" t="str">
        <f t="shared" si="69"/>
        <v>None</v>
      </c>
      <c r="Q876" s="9" t="str">
        <f t="shared" si="70"/>
        <v>0</v>
      </c>
      <c r="R8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76" s="14" t="str">
        <f>IF(ProjectsDB[[#This Row],[Item Type]]="Straight Plug-In",_xlfn.TEXTJOIN("-",TRUE,M876&amp;"-"&amp;_xlfn.LET(_xlpm.txt,ProjectsDB[[#This Row],[Assembly]],_xlpm.pos,FIND("SP",_xlpm.txt),_xlpm.pre,LEFT(_xlpm.txt,_xlpm.pos-1),IF(RIGHT(_xlpm.pre,3)="123","3PL",IF(RIGHT(_xlpm.pre,2)="12","2PL",IF(RIGHT(_xlpm.pre,1)="1","1PL","3PL")))),N876,O876,P876,Q876&amp;"W",R876),_xlfn.TEXTJOIN("-",TRUE,M876,N876,O876,P876,Q876&amp;"W",R876))</f>
        <v>Wall Flange-AL-None-None-0W-2</v>
      </c>
      <c r="T876" s="14" t="str">
        <f>IF(COUNTIF(Cycletime[Element Desc.],ProjectsDB[[#This Row],[Element Desc.]])&gt;0,"Found","Not Found")</f>
        <v>Found</v>
      </c>
    </row>
    <row r="877" spans="2:20" x14ac:dyDescent="0.25">
      <c r="B877" s="8" t="s">
        <v>2131</v>
      </c>
      <c r="C877" s="9" t="s">
        <v>2104</v>
      </c>
      <c r="D877" s="9" t="s">
        <v>2105</v>
      </c>
      <c r="E877" s="10">
        <v>1</v>
      </c>
      <c r="F877" s="9" t="s">
        <v>2106</v>
      </c>
      <c r="G877" s="9" t="s">
        <v>96</v>
      </c>
      <c r="H877" s="11"/>
      <c r="I877" s="12">
        <v>2000</v>
      </c>
      <c r="J877" s="12"/>
      <c r="K877" s="12"/>
      <c r="L877" s="12">
        <f t="array" ref="L877">IFERROR(LOOKUP(2^15,SEARCH({"40A","63A","80A","100A","125A","160A","200A","250A","400A","630A","800A","1000A","1250A","1600A","2000A","2500A","3200A","4000A","5000A","6300A"},UPPER(D877)),{40,63,80,100,125,160,200,250,400,630,800,1000,1250,1600,2000,2500,3200,4000,5000,6300}),0)</f>
        <v>4000</v>
      </c>
      <c r="M877" s="9" t="str">
        <f t="shared" si="66"/>
        <v>Straight Feeder</v>
      </c>
      <c r="N877" s="9" t="str">
        <f t="shared" si="67"/>
        <v>CU</v>
      </c>
      <c r="O877" s="13" t="str">
        <f t="shared" si="68"/>
        <v>Silver</v>
      </c>
      <c r="P877" s="9" t="str">
        <f t="shared" si="69"/>
        <v>PET</v>
      </c>
      <c r="Q877" s="9" t="str">
        <f t="shared" si="70"/>
        <v>4</v>
      </c>
      <c r="R8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77" s="14" t="str">
        <f>IF(ProjectsDB[[#This Row],[Item Type]]="Straight Plug-In",_xlfn.TEXTJOIN("-",TRUE,M877&amp;"-"&amp;_xlfn.LET(_xlpm.txt,ProjectsDB[[#This Row],[Assembly]],_xlpm.pos,FIND("SP",_xlpm.txt),_xlpm.pre,LEFT(_xlpm.txt,_xlpm.pos-1),IF(RIGHT(_xlpm.pre,3)="123","3PL",IF(RIGHT(_xlpm.pre,2)="12","2PL",IF(RIGHT(_xlpm.pre,1)="1","1PL","3PL")))),N877,O877,P877,Q877&amp;"W",R877),_xlfn.TEXTJOIN("-",TRUE,M877,N877,O877,P877,Q877&amp;"W",R877))</f>
        <v>Straight Feeder-CU-Silver-PET-4W-2</v>
      </c>
      <c r="T877" s="14" t="str">
        <f>IF(COUNTIF(Cycletime[Element Desc.],ProjectsDB[[#This Row],[Element Desc.]])&gt;0,"Found","Not Found")</f>
        <v>Found</v>
      </c>
    </row>
    <row r="878" spans="2:20" x14ac:dyDescent="0.25">
      <c r="B878" s="8" t="s">
        <v>2132</v>
      </c>
      <c r="C878" s="9" t="s">
        <v>2108</v>
      </c>
      <c r="D878" s="9" t="s">
        <v>2109</v>
      </c>
      <c r="E878" s="10">
        <v>1</v>
      </c>
      <c r="F878" s="9" t="s">
        <v>2106</v>
      </c>
      <c r="G878" s="9" t="s">
        <v>96</v>
      </c>
      <c r="H878" s="11"/>
      <c r="I878" s="12">
        <v>1500</v>
      </c>
      <c r="J878" s="12"/>
      <c r="K878" s="12"/>
      <c r="L878" s="12">
        <f t="array" ref="L878">IFERROR(LOOKUP(2^15,SEARCH({"40A","63A","80A","100A","125A","160A","200A","250A","400A","630A","800A","1000A","1250A","1600A","2000A","2500A","3200A","4000A","5000A","6300A"},UPPER(D878)),{40,63,80,100,125,160,200,250,400,630,800,1000,1250,1600,2000,2500,3200,4000,5000,6300}),0)</f>
        <v>4000</v>
      </c>
      <c r="M878" s="9" t="str">
        <f t="shared" si="66"/>
        <v>Straight Feeder</v>
      </c>
      <c r="N878" s="9" t="str">
        <f t="shared" si="67"/>
        <v>CU</v>
      </c>
      <c r="O878" s="13" t="str">
        <f t="shared" si="68"/>
        <v>Silver</v>
      </c>
      <c r="P878" s="9" t="str">
        <f t="shared" si="69"/>
        <v>PET</v>
      </c>
      <c r="Q878" s="9" t="str">
        <f t="shared" si="70"/>
        <v>4</v>
      </c>
      <c r="R8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78" s="14" t="str">
        <f>IF(ProjectsDB[[#This Row],[Item Type]]="Straight Plug-In",_xlfn.TEXTJOIN("-",TRUE,M878&amp;"-"&amp;_xlfn.LET(_xlpm.txt,ProjectsDB[[#This Row],[Assembly]],_xlpm.pos,FIND("SP",_xlpm.txt),_xlpm.pre,LEFT(_xlpm.txt,_xlpm.pos-1),IF(RIGHT(_xlpm.pre,3)="123","3PL",IF(RIGHT(_xlpm.pre,2)="12","2PL",IF(RIGHT(_xlpm.pre,1)="1","1PL","3PL")))),N878,O878,P878,Q878&amp;"W",R878),_xlfn.TEXTJOIN("-",TRUE,M878,N878,O878,P878,Q878&amp;"W",R878))</f>
        <v>Straight Feeder-CU-Silver-PET-4W-2</v>
      </c>
      <c r="T878" s="14" t="str">
        <f>IF(COUNTIF(Cycletime[Element Desc.],ProjectsDB[[#This Row],[Element Desc.]])&gt;0,"Found","Not Found")</f>
        <v>Found</v>
      </c>
    </row>
    <row r="879" spans="2:20" x14ac:dyDescent="0.25">
      <c r="B879" s="8" t="s">
        <v>2133</v>
      </c>
      <c r="C879" s="9" t="s">
        <v>2114</v>
      </c>
      <c r="D879" s="9" t="s">
        <v>2115</v>
      </c>
      <c r="E879" s="10">
        <v>12</v>
      </c>
      <c r="F879" s="9" t="s">
        <v>2106</v>
      </c>
      <c r="G879" s="9" t="s">
        <v>96</v>
      </c>
      <c r="H879" s="11"/>
      <c r="I879" s="12"/>
      <c r="J879" s="12"/>
      <c r="K879" s="12"/>
      <c r="L879" s="12">
        <f t="array" ref="L879">IFERROR(LOOKUP(2^15,SEARCH({"40A","63A","80A","100A","125A","160A","200A","250A","400A","630A","800A","1000A","1250A","1600A","2000A","2500A","3200A","4000A","5000A","6300A"},UPPER(D879)),{40,63,80,100,125,160,200,250,400,630,800,1000,1250,1600,2000,2500,3200,4000,5000,6300}),0)</f>
        <v>4000</v>
      </c>
      <c r="M879" s="9" t="str">
        <f t="shared" si="66"/>
        <v>Joint Pack</v>
      </c>
      <c r="N879" s="9" t="str">
        <f t="shared" si="67"/>
        <v>CU</v>
      </c>
      <c r="O879" s="13" t="str">
        <f t="shared" si="68"/>
        <v>Silver</v>
      </c>
      <c r="P879" s="9" t="str">
        <f t="shared" si="69"/>
        <v>None</v>
      </c>
      <c r="Q879" s="9" t="str">
        <f t="shared" si="70"/>
        <v>4</v>
      </c>
      <c r="R8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79" s="14" t="str">
        <f>IF(ProjectsDB[[#This Row],[Item Type]]="Straight Plug-In",_xlfn.TEXTJOIN("-",TRUE,M879&amp;"-"&amp;_xlfn.LET(_xlpm.txt,ProjectsDB[[#This Row],[Assembly]],_xlpm.pos,FIND("SP",_xlpm.txt),_xlpm.pre,LEFT(_xlpm.txt,_xlpm.pos-1),IF(RIGHT(_xlpm.pre,3)="123","3PL",IF(RIGHT(_xlpm.pre,2)="12","2PL",IF(RIGHT(_xlpm.pre,1)="1","1PL","3PL")))),N879,O879,P879,Q879&amp;"W",R879),_xlfn.TEXTJOIN("-",TRUE,M879,N879,O879,P879,Q879&amp;"W",R879))</f>
        <v>Joint Pack-CU-Silver-None-4W-2</v>
      </c>
      <c r="T879" s="14" t="str">
        <f>IF(COUNTIF(Cycletime[Element Desc.],ProjectsDB[[#This Row],[Element Desc.]])&gt;0,"Found","Not Found")</f>
        <v>Found</v>
      </c>
    </row>
    <row r="880" spans="2:20" x14ac:dyDescent="0.25">
      <c r="B880" s="8" t="s">
        <v>2134</v>
      </c>
      <c r="C880" s="9" t="s">
        <v>2117</v>
      </c>
      <c r="D880" s="9" t="s">
        <v>2118</v>
      </c>
      <c r="E880" s="10">
        <v>1</v>
      </c>
      <c r="F880" s="9" t="s">
        <v>2106</v>
      </c>
      <c r="G880" s="9" t="s">
        <v>96</v>
      </c>
      <c r="H880" s="11"/>
      <c r="I880" s="12"/>
      <c r="J880" s="12"/>
      <c r="K880" s="12"/>
      <c r="L880" s="12">
        <f t="array" ref="L880">IFERROR(LOOKUP(2^15,SEARCH({"40A","63A","80A","100A","125A","160A","200A","250A","400A","630A","800A","1000A","1250A","1600A","2000A","2500A","3200A","4000A","5000A","6300A"},UPPER(D880)),{40,63,80,100,125,160,200,250,400,630,800,1000,1250,1600,2000,2500,3200,4000,5000,6300}),0)</f>
        <v>4000</v>
      </c>
      <c r="M880" s="9" t="str">
        <f t="shared" si="66"/>
        <v>Flexible Link</v>
      </c>
      <c r="N880" s="9" t="str">
        <f t="shared" si="67"/>
        <v>CU</v>
      </c>
      <c r="O880" s="13" t="str">
        <f t="shared" si="68"/>
        <v>None</v>
      </c>
      <c r="P880" s="9" t="str">
        <f t="shared" si="69"/>
        <v>None</v>
      </c>
      <c r="Q880" s="9" t="str">
        <f t="shared" si="70"/>
        <v>0</v>
      </c>
      <c r="R8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80" s="14" t="str">
        <f>IF(ProjectsDB[[#This Row],[Item Type]]="Straight Plug-In",_xlfn.TEXTJOIN("-",TRUE,M880&amp;"-"&amp;_xlfn.LET(_xlpm.txt,ProjectsDB[[#This Row],[Assembly]],_xlpm.pos,FIND("SP",_xlpm.txt),_xlpm.pre,LEFT(_xlpm.txt,_xlpm.pos-1),IF(RIGHT(_xlpm.pre,3)="123","3PL",IF(RIGHT(_xlpm.pre,2)="12","2PL",IF(RIGHT(_xlpm.pre,1)="1","1PL","3PL")))),N880,O880,P880,Q880&amp;"W",R880),_xlfn.TEXTJOIN("-",TRUE,M880,N880,O880,P880,Q880&amp;"W",R880))</f>
        <v>Flexible Link-CU-None-None-0W-2</v>
      </c>
      <c r="T880" s="14" t="str">
        <f>IF(COUNTIF(Cycletime[Element Desc.],ProjectsDB[[#This Row],[Element Desc.]])&gt;0,"Found","Not Found")</f>
        <v>Found</v>
      </c>
    </row>
    <row r="881" spans="2:20" x14ac:dyDescent="0.25">
      <c r="B881" s="8" t="s">
        <v>2135</v>
      </c>
      <c r="C881" s="9" t="s">
        <v>1767</v>
      </c>
      <c r="D881" s="9" t="s">
        <v>1768</v>
      </c>
      <c r="E881" s="10">
        <v>22</v>
      </c>
      <c r="F881" s="9" t="s">
        <v>2106</v>
      </c>
      <c r="G881" s="9" t="s">
        <v>96</v>
      </c>
      <c r="H881" s="11"/>
      <c r="I881" s="12"/>
      <c r="J881" s="12"/>
      <c r="K881" s="12"/>
      <c r="L881" s="12">
        <f t="array" ref="L881">IFERROR(LOOKUP(2^15,SEARCH({"40A","63A","80A","100A","125A","160A","200A","250A","400A","630A","800A","1000A","1250A","1600A","2000A","2500A","3200A","4000A","5000A","6300A"},UPPER(D881)),{40,63,80,100,125,160,200,250,400,630,800,1000,1250,1600,2000,2500,3200,4000,5000,6300}),0)</f>
        <v>4000</v>
      </c>
      <c r="M881" s="9" t="str">
        <f t="shared" si="66"/>
        <v>Hanger Support</v>
      </c>
      <c r="N881" s="9" t="str">
        <f t="shared" si="67"/>
        <v>CU</v>
      </c>
      <c r="O881" s="13" t="str">
        <f t="shared" si="68"/>
        <v>None</v>
      </c>
      <c r="P881" s="9" t="str">
        <f t="shared" si="69"/>
        <v>None</v>
      </c>
      <c r="Q881" s="9" t="str">
        <f t="shared" si="70"/>
        <v>0</v>
      </c>
      <c r="R8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81" s="14" t="str">
        <f>IF(ProjectsDB[[#This Row],[Item Type]]="Straight Plug-In",_xlfn.TEXTJOIN("-",TRUE,M881&amp;"-"&amp;_xlfn.LET(_xlpm.txt,ProjectsDB[[#This Row],[Assembly]],_xlpm.pos,FIND("SP",_xlpm.txt),_xlpm.pre,LEFT(_xlpm.txt,_xlpm.pos-1),IF(RIGHT(_xlpm.pre,3)="123","3PL",IF(RIGHT(_xlpm.pre,2)="12","2PL",IF(RIGHT(_xlpm.pre,1)="1","1PL","3PL")))),N881,O881,P881,Q881&amp;"W",R881),_xlfn.TEXTJOIN("-",TRUE,M881,N881,O881,P881,Q881&amp;"W",R881))</f>
        <v>Hanger Support-CU-None-None-0W-2</v>
      </c>
      <c r="T881" s="14" t="str">
        <f>IF(COUNTIF(Cycletime[Element Desc.],ProjectsDB[[#This Row],[Element Desc.]])&gt;0,"Found","Not Found")</f>
        <v>Found</v>
      </c>
    </row>
    <row r="882" spans="2:20" x14ac:dyDescent="0.25">
      <c r="B882" s="8" t="s">
        <v>2136</v>
      </c>
      <c r="C882" s="9" t="s">
        <v>1773</v>
      </c>
      <c r="D882" s="9" t="s">
        <v>1774</v>
      </c>
      <c r="E882" s="10">
        <v>2</v>
      </c>
      <c r="F882" s="9" t="s">
        <v>2106</v>
      </c>
      <c r="G882" s="9" t="s">
        <v>96</v>
      </c>
      <c r="H882" s="11"/>
      <c r="I882" s="12"/>
      <c r="J882" s="12"/>
      <c r="K882" s="12"/>
      <c r="L882" s="12">
        <f t="array" ref="L882">IFERROR(LOOKUP(2^15,SEARCH({"40A","63A","80A","100A","125A","160A","200A","250A","400A","630A","800A","1000A","1250A","1600A","2000A","2500A","3200A","4000A","5000A","6300A"},UPPER(D882)),{40,63,80,100,125,160,200,250,400,630,800,1000,1250,1600,2000,2500,3200,4000,5000,6300}),0)</f>
        <v>0</v>
      </c>
      <c r="M882" s="9" t="str">
        <f t="shared" si="66"/>
        <v>Hanger Support</v>
      </c>
      <c r="N882" s="9" t="str">
        <f t="shared" si="67"/>
        <v>SH</v>
      </c>
      <c r="O882" s="13" t="str">
        <f t="shared" si="68"/>
        <v>None</v>
      </c>
      <c r="P882" s="9" t="str">
        <f t="shared" si="69"/>
        <v>None</v>
      </c>
      <c r="Q882" s="9" t="str">
        <f t="shared" si="70"/>
        <v>0</v>
      </c>
      <c r="R8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882" s="14" t="str">
        <f>IF(ProjectsDB[[#This Row],[Item Type]]="Straight Plug-In",_xlfn.TEXTJOIN("-",TRUE,M882&amp;"-"&amp;_xlfn.LET(_xlpm.txt,ProjectsDB[[#This Row],[Assembly]],_xlpm.pos,FIND("SP",_xlpm.txt),_xlpm.pre,LEFT(_xlpm.txt,_xlpm.pos-1),IF(RIGHT(_xlpm.pre,3)="123","3PL",IF(RIGHT(_xlpm.pre,2)="12","2PL",IF(RIGHT(_xlpm.pre,1)="1","1PL","3PL")))),N882,O882,P882,Q882&amp;"W",R882),_xlfn.TEXTJOIN("-",TRUE,M882,N882,O882,P882,Q882&amp;"W",R882))</f>
        <v>Hanger Support-SH-None-None-0W-0</v>
      </c>
      <c r="T882" s="14" t="str">
        <f>IF(COUNTIF(Cycletime[Element Desc.],ProjectsDB[[#This Row],[Element Desc.]])&gt;0,"Found","Not Found")</f>
        <v>Found</v>
      </c>
    </row>
    <row r="883" spans="2:20" x14ac:dyDescent="0.25">
      <c r="B883" s="8" t="s">
        <v>2137</v>
      </c>
      <c r="C883" s="9" t="s">
        <v>2138</v>
      </c>
      <c r="D883" s="9" t="s">
        <v>2139</v>
      </c>
      <c r="E883" s="10">
        <v>12</v>
      </c>
      <c r="F883" s="9" t="s">
        <v>2106</v>
      </c>
      <c r="G883" s="9" t="s">
        <v>96</v>
      </c>
      <c r="H883" s="11"/>
      <c r="I883" s="12">
        <v>3000</v>
      </c>
      <c r="J883" s="12"/>
      <c r="K883" s="12"/>
      <c r="L883" s="12">
        <f t="array" ref="L883">IFERROR(LOOKUP(2^15,SEARCH({"40A","63A","80A","100A","125A","160A","200A","250A","400A","630A","800A","1000A","1250A","1600A","2000A","2500A","3200A","4000A","5000A","6300A"},UPPER(D883)),{40,63,80,100,125,160,200,250,400,630,800,1000,1250,1600,2000,2500,3200,4000,5000,6300}),0)</f>
        <v>2500</v>
      </c>
      <c r="M883" s="9" t="str">
        <f t="shared" si="66"/>
        <v>Straight Feeder</v>
      </c>
      <c r="N883" s="9" t="str">
        <f t="shared" si="67"/>
        <v>CU</v>
      </c>
      <c r="O883" s="13" t="str">
        <f t="shared" si="68"/>
        <v>Silver</v>
      </c>
      <c r="P883" s="9" t="str">
        <f t="shared" si="69"/>
        <v>PET</v>
      </c>
      <c r="Q883" s="9" t="str">
        <f t="shared" si="70"/>
        <v>5</v>
      </c>
      <c r="R8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83" s="14" t="str">
        <f>IF(ProjectsDB[[#This Row],[Item Type]]="Straight Plug-In",_xlfn.TEXTJOIN("-",TRUE,M883&amp;"-"&amp;_xlfn.LET(_xlpm.txt,ProjectsDB[[#This Row],[Assembly]],_xlpm.pos,FIND("SP",_xlpm.txt),_xlpm.pre,LEFT(_xlpm.txt,_xlpm.pos-1),IF(RIGHT(_xlpm.pre,3)="123","3PL",IF(RIGHT(_xlpm.pre,2)="12","2PL",IF(RIGHT(_xlpm.pre,1)="1","1PL","3PL")))),N883,O883,P883,Q883&amp;"W",R883),_xlfn.TEXTJOIN("-",TRUE,M883,N883,O883,P883,Q883&amp;"W",R883))</f>
        <v>Straight Feeder-CU-Silver-PET-5W-1</v>
      </c>
      <c r="T883" s="14" t="str">
        <f>IF(COUNTIF(Cycletime[Element Desc.],ProjectsDB[[#This Row],[Element Desc.]])&gt;0,"Found","Not Found")</f>
        <v>Found</v>
      </c>
    </row>
    <row r="884" spans="2:20" x14ac:dyDescent="0.25">
      <c r="B884" s="8" t="s">
        <v>2140</v>
      </c>
      <c r="C884" s="9" t="s">
        <v>2141</v>
      </c>
      <c r="D884" s="9" t="s">
        <v>2142</v>
      </c>
      <c r="E884" s="10">
        <v>14</v>
      </c>
      <c r="F884" s="9" t="s">
        <v>2106</v>
      </c>
      <c r="G884" s="9" t="s">
        <v>96</v>
      </c>
      <c r="H884" s="11"/>
      <c r="I884" s="12"/>
      <c r="J884" s="12"/>
      <c r="K884" s="12"/>
      <c r="L884" s="12">
        <f t="array" ref="L884">IFERROR(LOOKUP(2^15,SEARCH({"40A","63A","80A","100A","125A","160A","200A","250A","400A","630A","800A","1000A","1250A","1600A","2000A","2500A","3200A","4000A","5000A","6300A"},UPPER(D884)),{40,63,80,100,125,160,200,250,400,630,800,1000,1250,1600,2000,2500,3200,4000,5000,6300}),0)</f>
        <v>2500</v>
      </c>
      <c r="M884" s="9" t="str">
        <f t="shared" si="66"/>
        <v>Joint Pack</v>
      </c>
      <c r="N884" s="9" t="str">
        <f t="shared" si="67"/>
        <v>CU</v>
      </c>
      <c r="O884" s="13" t="str">
        <f t="shared" si="68"/>
        <v>Silver</v>
      </c>
      <c r="P884" s="9" t="str">
        <f t="shared" si="69"/>
        <v>None</v>
      </c>
      <c r="Q884" s="9" t="str">
        <f t="shared" si="70"/>
        <v>5</v>
      </c>
      <c r="R8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84" s="14" t="str">
        <f>IF(ProjectsDB[[#This Row],[Item Type]]="Straight Plug-In",_xlfn.TEXTJOIN("-",TRUE,M884&amp;"-"&amp;_xlfn.LET(_xlpm.txt,ProjectsDB[[#This Row],[Assembly]],_xlpm.pos,FIND("SP",_xlpm.txt),_xlpm.pre,LEFT(_xlpm.txt,_xlpm.pos-1),IF(RIGHT(_xlpm.pre,3)="123","3PL",IF(RIGHT(_xlpm.pre,2)="12","2PL",IF(RIGHT(_xlpm.pre,1)="1","1PL","3PL")))),N884,O884,P884,Q884&amp;"W",R884),_xlfn.TEXTJOIN("-",TRUE,M884,N884,O884,P884,Q884&amp;"W",R884))</f>
        <v>Joint Pack-CU-Silver-None-5W-1</v>
      </c>
      <c r="T884" s="14" t="str">
        <f>IF(COUNTIF(Cycletime[Element Desc.],ProjectsDB[[#This Row],[Element Desc.]])&gt;0,"Found","Not Found")</f>
        <v>Found</v>
      </c>
    </row>
    <row r="885" spans="2:20" x14ac:dyDescent="0.25">
      <c r="B885" s="8" t="s">
        <v>2143</v>
      </c>
      <c r="C885" s="9" t="s">
        <v>78</v>
      </c>
      <c r="D885" s="9" t="s">
        <v>79</v>
      </c>
      <c r="E885" s="10">
        <v>43</v>
      </c>
      <c r="F885" s="9" t="s">
        <v>2106</v>
      </c>
      <c r="G885" s="9" t="s">
        <v>96</v>
      </c>
      <c r="H885" s="11"/>
      <c r="I885" s="12"/>
      <c r="J885" s="12"/>
      <c r="K885" s="12"/>
      <c r="L885" s="12">
        <f t="array" ref="L885">IFERROR(LOOKUP(2^15,SEARCH({"40A","63A","80A","100A","125A","160A","200A","250A","400A","630A","800A","1000A","1250A","1600A","2000A","2500A","3200A","4000A","5000A","6300A"},UPPER(D885)),{40,63,80,100,125,160,200,250,400,630,800,1000,1250,1600,2000,2500,3200,4000,5000,6300}),0)</f>
        <v>2500</v>
      </c>
      <c r="M885" s="9" t="str">
        <f t="shared" si="66"/>
        <v>Hanger Support</v>
      </c>
      <c r="N885" s="9" t="str">
        <f t="shared" si="67"/>
        <v>CU</v>
      </c>
      <c r="O885" s="13" t="str">
        <f t="shared" si="68"/>
        <v>None</v>
      </c>
      <c r="P885" s="9" t="str">
        <f t="shared" si="69"/>
        <v>None</v>
      </c>
      <c r="Q885" s="9" t="str">
        <f t="shared" si="70"/>
        <v>0</v>
      </c>
      <c r="R8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85" s="14" t="str">
        <f>IF(ProjectsDB[[#This Row],[Item Type]]="Straight Plug-In",_xlfn.TEXTJOIN("-",TRUE,M885&amp;"-"&amp;_xlfn.LET(_xlpm.txt,ProjectsDB[[#This Row],[Assembly]],_xlpm.pos,FIND("SP",_xlpm.txt),_xlpm.pre,LEFT(_xlpm.txt,_xlpm.pos-1),IF(RIGHT(_xlpm.pre,3)="123","3PL",IF(RIGHT(_xlpm.pre,2)="12","2PL",IF(RIGHT(_xlpm.pre,1)="1","1PL","3PL")))),N885,O885,P885,Q885&amp;"W",R885),_xlfn.TEXTJOIN("-",TRUE,M885,N885,O885,P885,Q885&amp;"W",R885))</f>
        <v>Hanger Support-CU-None-None-0W-1</v>
      </c>
      <c r="T885" s="14" t="str">
        <f>IF(COUNTIF(Cycletime[Element Desc.],ProjectsDB[[#This Row],[Element Desc.]])&gt;0,"Found","Not Found")</f>
        <v>Found</v>
      </c>
    </row>
    <row r="886" spans="2:20" x14ac:dyDescent="0.25">
      <c r="B886" s="8" t="s">
        <v>2144</v>
      </c>
      <c r="C886" s="9" t="s">
        <v>71</v>
      </c>
      <c r="D886" s="9" t="s">
        <v>72</v>
      </c>
      <c r="E886" s="10">
        <v>2</v>
      </c>
      <c r="F886" s="9" t="s">
        <v>2106</v>
      </c>
      <c r="G886" s="9" t="s">
        <v>96</v>
      </c>
      <c r="H886" s="11"/>
      <c r="I886" s="12"/>
      <c r="J886" s="12"/>
      <c r="K886" s="12"/>
      <c r="L886" s="12">
        <f t="array" ref="L886">IFERROR(LOOKUP(2^15,SEARCH({"40A","63A","80A","100A","125A","160A","200A","250A","400A","630A","800A","1000A","1250A","1600A","2000A","2500A","3200A","4000A","5000A","6300A"},UPPER(D886)),{40,63,80,100,125,160,200,250,400,630,800,1000,1250,1600,2000,2500,3200,4000,5000,6300}),0)</f>
        <v>0</v>
      </c>
      <c r="M886" s="9" t="str">
        <f t="shared" si="66"/>
        <v>Hanger Support</v>
      </c>
      <c r="N886" s="9" t="str">
        <f t="shared" si="67"/>
        <v>AL</v>
      </c>
      <c r="O886" s="13" t="str">
        <f t="shared" si="68"/>
        <v>None</v>
      </c>
      <c r="P886" s="9" t="str">
        <f t="shared" si="69"/>
        <v>None</v>
      </c>
      <c r="Q886" s="9" t="str">
        <f t="shared" si="70"/>
        <v>0</v>
      </c>
      <c r="R8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86" s="14" t="str">
        <f>IF(ProjectsDB[[#This Row],[Item Type]]="Straight Plug-In",_xlfn.TEXTJOIN("-",TRUE,M886&amp;"-"&amp;_xlfn.LET(_xlpm.txt,ProjectsDB[[#This Row],[Assembly]],_xlpm.pos,FIND("SP",_xlpm.txt),_xlpm.pre,LEFT(_xlpm.txt,_xlpm.pos-1),IF(RIGHT(_xlpm.pre,3)="123","3PL",IF(RIGHT(_xlpm.pre,2)="12","2PL",IF(RIGHT(_xlpm.pre,1)="1","1PL","3PL")))),N886,O886,P886,Q886&amp;"W",R886),_xlfn.TEXTJOIN("-",TRUE,M886,N886,O886,P886,Q886&amp;"W",R886))</f>
        <v>Hanger Support-AL-None-None-0W-1</v>
      </c>
      <c r="T886" s="14" t="str">
        <f>IF(COUNTIF(Cycletime[Element Desc.],ProjectsDB[[#This Row],[Element Desc.]])&gt;0,"Found","Not Found")</f>
        <v>Found</v>
      </c>
    </row>
    <row r="887" spans="2:20" x14ac:dyDescent="0.25">
      <c r="B887" s="8" t="s">
        <v>2145</v>
      </c>
      <c r="C887" s="9" t="s">
        <v>75</v>
      </c>
      <c r="D887" s="9" t="s">
        <v>76</v>
      </c>
      <c r="E887" s="10">
        <v>3</v>
      </c>
      <c r="F887" s="9" t="s">
        <v>2106</v>
      </c>
      <c r="G887" s="9" t="s">
        <v>96</v>
      </c>
      <c r="H887" s="11"/>
      <c r="I887" s="12"/>
      <c r="J887" s="12"/>
      <c r="K887" s="12"/>
      <c r="L887" s="12">
        <f t="array" ref="L887">IFERROR(LOOKUP(2^15,SEARCH({"40A","63A","80A","100A","125A","160A","200A","250A","400A","630A","800A","1000A","1250A","1600A","2000A","2500A","3200A","4000A","5000A","6300A"},UPPER(D887)),{40,63,80,100,125,160,200,250,400,630,800,1000,1250,1600,2000,2500,3200,4000,5000,6300}),0)</f>
        <v>2500</v>
      </c>
      <c r="M887" s="9" t="str">
        <f t="shared" si="66"/>
        <v>Wall Flange</v>
      </c>
      <c r="N887" s="9" t="str">
        <f t="shared" si="67"/>
        <v>AL</v>
      </c>
      <c r="O887" s="13" t="str">
        <f t="shared" si="68"/>
        <v>None</v>
      </c>
      <c r="P887" s="9" t="str">
        <f t="shared" si="69"/>
        <v>None</v>
      </c>
      <c r="Q887" s="9" t="str">
        <f t="shared" si="70"/>
        <v>0</v>
      </c>
      <c r="R8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887" s="14" t="str">
        <f>IF(ProjectsDB[[#This Row],[Item Type]]="Straight Plug-In",_xlfn.TEXTJOIN("-",TRUE,M887&amp;"-"&amp;_xlfn.LET(_xlpm.txt,ProjectsDB[[#This Row],[Assembly]],_xlpm.pos,FIND("SP",_xlpm.txt),_xlpm.pre,LEFT(_xlpm.txt,_xlpm.pos-1),IF(RIGHT(_xlpm.pre,3)="123","3PL",IF(RIGHT(_xlpm.pre,2)="12","2PL",IF(RIGHT(_xlpm.pre,1)="1","1PL","3PL")))),N887,O887,P887,Q887&amp;"W",R887),_xlfn.TEXTJOIN("-",TRUE,M887,N887,O887,P887,Q887&amp;"W",R887))</f>
        <v>Wall Flange-AL-None-None-0W-2</v>
      </c>
      <c r="T887" s="14" t="str">
        <f>IF(COUNTIF(Cycletime[Element Desc.],ProjectsDB[[#This Row],[Element Desc.]])&gt;0,"Found","Not Found")</f>
        <v>Found</v>
      </c>
    </row>
    <row r="888" spans="2:20" x14ac:dyDescent="0.25">
      <c r="B888" s="8" t="s">
        <v>2146</v>
      </c>
      <c r="C888" s="9" t="s">
        <v>2147</v>
      </c>
      <c r="D888" s="9" t="s">
        <v>2148</v>
      </c>
      <c r="E888" s="10">
        <v>1</v>
      </c>
      <c r="F888" s="9" t="s">
        <v>2106</v>
      </c>
      <c r="G888" s="9" t="s">
        <v>96</v>
      </c>
      <c r="H888" s="11"/>
      <c r="I888" s="12">
        <v>635</v>
      </c>
      <c r="J888" s="12">
        <v>635</v>
      </c>
      <c r="K888" s="12"/>
      <c r="L888" s="12">
        <f t="array" ref="L888">IFERROR(LOOKUP(2^15,SEARCH({"40A","63A","80A","100A","125A","160A","200A","250A","400A","630A","800A","1000A","1250A","1600A","2000A","2500A","3200A","4000A","5000A","6300A"},UPPER(D888)),{40,63,80,100,125,160,200,250,400,630,800,1000,1250,1600,2000,2500,3200,4000,5000,6300}),0)</f>
        <v>2500</v>
      </c>
      <c r="M888" s="9" t="str">
        <f t="shared" si="66"/>
        <v>Elbow Edge</v>
      </c>
      <c r="N888" s="9" t="str">
        <f t="shared" si="67"/>
        <v>CU</v>
      </c>
      <c r="O888" s="13" t="str">
        <f t="shared" si="68"/>
        <v>Silver</v>
      </c>
      <c r="P888" s="9" t="str">
        <f t="shared" si="69"/>
        <v>PET</v>
      </c>
      <c r="Q888" s="9" t="str">
        <f t="shared" si="70"/>
        <v>5</v>
      </c>
      <c r="R8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88" s="14" t="str">
        <f>IF(ProjectsDB[[#This Row],[Item Type]]="Straight Plug-In",_xlfn.TEXTJOIN("-",TRUE,M888&amp;"-"&amp;_xlfn.LET(_xlpm.txt,ProjectsDB[[#This Row],[Assembly]],_xlpm.pos,FIND("SP",_xlpm.txt),_xlpm.pre,LEFT(_xlpm.txt,_xlpm.pos-1),IF(RIGHT(_xlpm.pre,3)="123","3PL",IF(RIGHT(_xlpm.pre,2)="12","2PL",IF(RIGHT(_xlpm.pre,1)="1","1PL","3PL")))),N888,O888,P888,Q888&amp;"W",R888),_xlfn.TEXTJOIN("-",TRUE,M888,N888,O888,P888,Q888&amp;"W",R888))</f>
        <v>Elbow Edge-CU-Silver-PET-5W-1</v>
      </c>
      <c r="T888" s="14" t="str">
        <f>IF(COUNTIF(Cycletime[Element Desc.],ProjectsDB[[#This Row],[Element Desc.]])&gt;0,"Found","Not Found")</f>
        <v>Found</v>
      </c>
    </row>
    <row r="889" spans="2:20" x14ac:dyDescent="0.25">
      <c r="B889" s="8" t="s">
        <v>2149</v>
      </c>
      <c r="C889" s="9" t="s">
        <v>2150</v>
      </c>
      <c r="D889" s="9" t="s">
        <v>2151</v>
      </c>
      <c r="E889" s="10">
        <v>2</v>
      </c>
      <c r="F889" s="9" t="s">
        <v>2106</v>
      </c>
      <c r="G889" s="9" t="s">
        <v>96</v>
      </c>
      <c r="H889" s="11"/>
      <c r="I889" s="12"/>
      <c r="J889" s="12"/>
      <c r="K889" s="12"/>
      <c r="L889" s="12">
        <f t="array" ref="L889">IFERROR(LOOKUP(2^15,SEARCH({"40A","63A","80A","100A","125A","160A","200A","250A","400A","630A","800A","1000A","1250A","1600A","2000A","2500A","3200A","4000A","5000A","6300A"},UPPER(D889)),{40,63,80,100,125,160,200,250,400,630,800,1000,1250,1600,2000,2500,3200,4000,5000,6300}),0)</f>
        <v>2500</v>
      </c>
      <c r="M889" s="9" t="str">
        <f t="shared" si="66"/>
        <v>Hanger Support</v>
      </c>
      <c r="N889" s="9" t="str">
        <f t="shared" si="67"/>
        <v>CU</v>
      </c>
      <c r="O889" s="13" t="str">
        <f t="shared" si="68"/>
        <v>None</v>
      </c>
      <c r="P889" s="9" t="str">
        <f t="shared" si="69"/>
        <v>None</v>
      </c>
      <c r="Q889" s="9" t="str">
        <f t="shared" si="70"/>
        <v>0</v>
      </c>
      <c r="R8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89" s="14" t="str">
        <f>IF(ProjectsDB[[#This Row],[Item Type]]="Straight Plug-In",_xlfn.TEXTJOIN("-",TRUE,M889&amp;"-"&amp;_xlfn.LET(_xlpm.txt,ProjectsDB[[#This Row],[Assembly]],_xlpm.pos,FIND("SP",_xlpm.txt),_xlpm.pre,LEFT(_xlpm.txt,_xlpm.pos-1),IF(RIGHT(_xlpm.pre,3)="123","3PL",IF(RIGHT(_xlpm.pre,2)="12","2PL",IF(RIGHT(_xlpm.pre,1)="1","1PL","3PL")))),N889,O889,P889,Q889&amp;"W",R889),_xlfn.TEXTJOIN("-",TRUE,M889,N889,O889,P889,Q889&amp;"W",R889))</f>
        <v>Hanger Support-CU-None-None-0W-1</v>
      </c>
      <c r="T889" s="14" t="str">
        <f>IF(COUNTIF(Cycletime[Element Desc.],ProjectsDB[[#This Row],[Element Desc.]])&gt;0,"Found","Not Found")</f>
        <v>Found</v>
      </c>
    </row>
    <row r="890" spans="2:20" x14ac:dyDescent="0.25">
      <c r="B890" s="8" t="s">
        <v>2152</v>
      </c>
      <c r="C890" s="9" t="s">
        <v>2153</v>
      </c>
      <c r="D890" s="9" t="s">
        <v>2154</v>
      </c>
      <c r="E890" s="10">
        <v>3</v>
      </c>
      <c r="F890" s="9" t="s">
        <v>2106</v>
      </c>
      <c r="G890" s="9" t="s">
        <v>96</v>
      </c>
      <c r="H890" s="11"/>
      <c r="I890" s="12">
        <v>3000</v>
      </c>
      <c r="J890" s="12"/>
      <c r="K890" s="12"/>
      <c r="L890" s="12">
        <f t="array" ref="L890">IFERROR(LOOKUP(2^15,SEARCH({"40A","63A","80A","100A","125A","160A","200A","250A","400A","630A","800A","1000A","1250A","1600A","2000A","2500A","3200A","4000A","5000A","6300A"},UPPER(D890)),{40,63,80,100,125,160,200,250,400,630,800,1000,1250,1600,2000,2500,3200,4000,5000,6300}),0)</f>
        <v>2500</v>
      </c>
      <c r="M890" s="9" t="str">
        <f t="shared" si="66"/>
        <v>Straight Plug-In</v>
      </c>
      <c r="N890" s="9" t="str">
        <f t="shared" si="67"/>
        <v>CU</v>
      </c>
      <c r="O890" s="13" t="str">
        <f t="shared" si="68"/>
        <v>Silver</v>
      </c>
      <c r="P890" s="9" t="str">
        <f t="shared" si="69"/>
        <v>PET</v>
      </c>
      <c r="Q890" s="9" t="str">
        <f t="shared" si="70"/>
        <v>5</v>
      </c>
      <c r="R8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90" s="14" t="str">
        <f>IF(ProjectsDB[[#This Row],[Item Type]]="Straight Plug-In",_xlfn.TEXTJOIN("-",TRUE,M890&amp;"-"&amp;_xlfn.LET(_xlpm.txt,ProjectsDB[[#This Row],[Assembly]],_xlpm.pos,FIND("SP",_xlpm.txt),_xlpm.pre,LEFT(_xlpm.txt,_xlpm.pos-1),IF(RIGHT(_xlpm.pre,3)="123","3PL",IF(RIGHT(_xlpm.pre,2)="12","2PL",IF(RIGHT(_xlpm.pre,1)="1","1PL","3PL")))),N890,O890,P890,Q890&amp;"W",R890),_xlfn.TEXTJOIN("-",TRUE,M890,N890,O890,P890,Q890&amp;"W",R890))</f>
        <v>Straight Plug-In-3PL-CU-Silver-PET-5W-1</v>
      </c>
      <c r="T890" s="14" t="str">
        <f>IF(COUNTIF(Cycletime[Element Desc.],ProjectsDB[[#This Row],[Element Desc.]])&gt;0,"Found","Not Found")</f>
        <v>Found</v>
      </c>
    </row>
    <row r="891" spans="2:20" x14ac:dyDescent="0.25">
      <c r="B891" s="8" t="s">
        <v>2155</v>
      </c>
      <c r="C891" s="9" t="s">
        <v>2156</v>
      </c>
      <c r="D891" s="9" t="s">
        <v>2157</v>
      </c>
      <c r="E891" s="10">
        <v>8</v>
      </c>
      <c r="F891" s="9" t="s">
        <v>2106</v>
      </c>
      <c r="G891" s="9" t="s">
        <v>96</v>
      </c>
      <c r="H891" s="11"/>
      <c r="I891" s="12">
        <v>2000</v>
      </c>
      <c r="J891" s="12"/>
      <c r="K891" s="12"/>
      <c r="L891" s="12">
        <f t="array" ref="L891">IFERROR(LOOKUP(2^15,SEARCH({"40A","63A","80A","100A","125A","160A","200A","250A","400A","630A","800A","1000A","1250A","1600A","2000A","2500A","3200A","4000A","5000A","6300A"},UPPER(D891)),{40,63,80,100,125,160,200,250,400,630,800,1000,1250,1600,2000,2500,3200,4000,5000,6300}),0)</f>
        <v>2500</v>
      </c>
      <c r="M891" s="9" t="str">
        <f t="shared" si="66"/>
        <v>Straight Plug-In</v>
      </c>
      <c r="N891" s="9" t="str">
        <f t="shared" si="67"/>
        <v>CU</v>
      </c>
      <c r="O891" s="13" t="str">
        <f t="shared" si="68"/>
        <v>Silver</v>
      </c>
      <c r="P891" s="9" t="str">
        <f t="shared" si="69"/>
        <v>PET</v>
      </c>
      <c r="Q891" s="9" t="str">
        <f t="shared" si="70"/>
        <v>5</v>
      </c>
      <c r="R8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91" s="14" t="str">
        <f>IF(ProjectsDB[[#This Row],[Item Type]]="Straight Plug-In",_xlfn.TEXTJOIN("-",TRUE,M891&amp;"-"&amp;_xlfn.LET(_xlpm.txt,ProjectsDB[[#This Row],[Assembly]],_xlpm.pos,FIND("SP",_xlpm.txt),_xlpm.pre,LEFT(_xlpm.txt,_xlpm.pos-1),IF(RIGHT(_xlpm.pre,3)="123","3PL",IF(RIGHT(_xlpm.pre,2)="12","2PL",IF(RIGHT(_xlpm.pre,1)="1","1PL","3PL")))),N891,O891,P891,Q891&amp;"W",R891),_xlfn.TEXTJOIN("-",TRUE,M891,N891,O891,P891,Q891&amp;"W",R891))</f>
        <v>Straight Plug-In-2PL-CU-Silver-PET-5W-1</v>
      </c>
      <c r="T891" s="14" t="str">
        <f>IF(COUNTIF(Cycletime[Element Desc.],ProjectsDB[[#This Row],[Element Desc.]])&gt;0,"Found","Not Found")</f>
        <v>Found</v>
      </c>
    </row>
    <row r="892" spans="2:20" x14ac:dyDescent="0.25">
      <c r="B892" s="8" t="s">
        <v>2158</v>
      </c>
      <c r="C892" s="9" t="s">
        <v>2159</v>
      </c>
      <c r="D892" s="9" t="s">
        <v>2160</v>
      </c>
      <c r="E892" s="10">
        <v>1</v>
      </c>
      <c r="F892" s="9" t="s">
        <v>2106</v>
      </c>
      <c r="G892" s="9" t="s">
        <v>96</v>
      </c>
      <c r="H892" s="11"/>
      <c r="I892" s="12">
        <v>1160</v>
      </c>
      <c r="J892" s="12"/>
      <c r="K892" s="12"/>
      <c r="L892" s="12">
        <f t="array" ref="L892">IFERROR(LOOKUP(2^15,SEARCH({"40A","63A","80A","100A","125A","160A","200A","250A","400A","630A","800A","1000A","1250A","1600A","2000A","2500A","3200A","4000A","5000A","6300A"},UPPER(D892)),{40,63,80,100,125,160,200,250,400,630,800,1000,1250,1600,2000,2500,3200,4000,5000,6300}),0)</f>
        <v>2500</v>
      </c>
      <c r="M892" s="9" t="str">
        <f t="shared" si="66"/>
        <v>Straight Feeder</v>
      </c>
      <c r="N892" s="9" t="str">
        <f t="shared" si="67"/>
        <v>CU</v>
      </c>
      <c r="O892" s="13" t="str">
        <f t="shared" si="68"/>
        <v>Silver</v>
      </c>
      <c r="P892" s="9" t="str">
        <f t="shared" si="69"/>
        <v>PET</v>
      </c>
      <c r="Q892" s="9" t="str">
        <f t="shared" si="70"/>
        <v>5</v>
      </c>
      <c r="R8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92" s="14" t="str">
        <f>IF(ProjectsDB[[#This Row],[Item Type]]="Straight Plug-In",_xlfn.TEXTJOIN("-",TRUE,M892&amp;"-"&amp;_xlfn.LET(_xlpm.txt,ProjectsDB[[#This Row],[Assembly]],_xlpm.pos,FIND("SP",_xlpm.txt),_xlpm.pre,LEFT(_xlpm.txt,_xlpm.pos-1),IF(RIGHT(_xlpm.pre,3)="123","3PL",IF(RIGHT(_xlpm.pre,2)="12","2PL",IF(RIGHT(_xlpm.pre,1)="1","1PL","3PL")))),N892,O892,P892,Q892&amp;"W",R892),_xlfn.TEXTJOIN("-",TRUE,M892,N892,O892,P892,Q892&amp;"W",R892))</f>
        <v>Straight Feeder-CU-Silver-PET-5W-1</v>
      </c>
      <c r="T892" s="14" t="str">
        <f>IF(COUNTIF(Cycletime[Element Desc.],ProjectsDB[[#This Row],[Element Desc.]])&gt;0,"Found","Not Found")</f>
        <v>Found</v>
      </c>
    </row>
    <row r="893" spans="2:20" x14ac:dyDescent="0.25">
      <c r="B893" s="8" t="s">
        <v>2161</v>
      </c>
      <c r="C893" s="9" t="s">
        <v>2162</v>
      </c>
      <c r="D893" s="9" t="s">
        <v>2163</v>
      </c>
      <c r="E893" s="10">
        <v>1</v>
      </c>
      <c r="F893" s="9" t="s">
        <v>2106</v>
      </c>
      <c r="G893" s="9" t="s">
        <v>96</v>
      </c>
      <c r="H893" s="11"/>
      <c r="I893" s="12">
        <v>670</v>
      </c>
      <c r="J893" s="12"/>
      <c r="K893" s="12"/>
      <c r="L893" s="12">
        <f t="array" ref="L893">IFERROR(LOOKUP(2^15,SEARCH({"40A","63A","80A","100A","125A","160A","200A","250A","400A","630A","800A","1000A","1250A","1600A","2000A","2500A","3200A","4000A","5000A","6300A"},UPPER(D893)),{40,63,80,100,125,160,200,250,400,630,800,1000,1250,1600,2000,2500,3200,4000,5000,6300}),0)</f>
        <v>2500</v>
      </c>
      <c r="M893" s="9" t="str">
        <f t="shared" si="66"/>
        <v>Straight Feeder</v>
      </c>
      <c r="N893" s="9" t="str">
        <f t="shared" si="67"/>
        <v>CU</v>
      </c>
      <c r="O893" s="13" t="str">
        <f t="shared" si="68"/>
        <v>Silver</v>
      </c>
      <c r="P893" s="9" t="str">
        <f t="shared" si="69"/>
        <v>PET</v>
      </c>
      <c r="Q893" s="9" t="str">
        <f t="shared" si="70"/>
        <v>5</v>
      </c>
      <c r="R8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93" s="14" t="str">
        <f>IF(ProjectsDB[[#This Row],[Item Type]]="Straight Plug-In",_xlfn.TEXTJOIN("-",TRUE,M893&amp;"-"&amp;_xlfn.LET(_xlpm.txt,ProjectsDB[[#This Row],[Assembly]],_xlpm.pos,FIND("SP",_xlpm.txt),_xlpm.pre,LEFT(_xlpm.txt,_xlpm.pos-1),IF(RIGHT(_xlpm.pre,3)="123","3PL",IF(RIGHT(_xlpm.pre,2)="12","2PL",IF(RIGHT(_xlpm.pre,1)="1","1PL","3PL")))),N893,O893,P893,Q893&amp;"W",R893),_xlfn.TEXTJOIN("-",TRUE,M893,N893,O893,P893,Q893&amp;"W",R893))</f>
        <v>Straight Feeder-CU-Silver-PET-5W-1</v>
      </c>
      <c r="T893" s="14" t="str">
        <f>IF(COUNTIF(Cycletime[Element Desc.],ProjectsDB[[#This Row],[Element Desc.]])&gt;0,"Found","Not Found")</f>
        <v>Found</v>
      </c>
    </row>
    <row r="894" spans="2:20" x14ac:dyDescent="0.25">
      <c r="B894" s="8" t="s">
        <v>2164</v>
      </c>
      <c r="C894" s="9" t="s">
        <v>2165</v>
      </c>
      <c r="D894" s="9" t="s">
        <v>2166</v>
      </c>
      <c r="E894" s="10">
        <v>1</v>
      </c>
      <c r="F894" s="9" t="s">
        <v>2106</v>
      </c>
      <c r="G894" s="9" t="s">
        <v>96</v>
      </c>
      <c r="H894" s="11"/>
      <c r="I894" s="12">
        <v>1400</v>
      </c>
      <c r="J894" s="12"/>
      <c r="K894" s="12"/>
      <c r="L894" s="12">
        <f t="array" ref="L894">IFERROR(LOOKUP(2^15,SEARCH({"40A","63A","80A","100A","125A","160A","200A","250A","400A","630A","800A","1000A","1250A","1600A","2000A","2500A","3200A","4000A","5000A","6300A"},UPPER(D894)),{40,63,80,100,125,160,200,250,400,630,800,1000,1250,1600,2000,2500,3200,4000,5000,6300}),0)</f>
        <v>2500</v>
      </c>
      <c r="M894" s="9" t="str">
        <f t="shared" si="66"/>
        <v>Straight Feeder</v>
      </c>
      <c r="N894" s="9" t="str">
        <f t="shared" si="67"/>
        <v>CU</v>
      </c>
      <c r="O894" s="13" t="str">
        <f t="shared" si="68"/>
        <v>Silver</v>
      </c>
      <c r="P894" s="9" t="str">
        <f t="shared" si="69"/>
        <v>PET</v>
      </c>
      <c r="Q894" s="9" t="str">
        <f t="shared" si="70"/>
        <v>5</v>
      </c>
      <c r="R8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94" s="14" t="str">
        <f>IF(ProjectsDB[[#This Row],[Item Type]]="Straight Plug-In",_xlfn.TEXTJOIN("-",TRUE,M894&amp;"-"&amp;_xlfn.LET(_xlpm.txt,ProjectsDB[[#This Row],[Assembly]],_xlpm.pos,FIND("SP",_xlpm.txt),_xlpm.pre,LEFT(_xlpm.txt,_xlpm.pos-1),IF(RIGHT(_xlpm.pre,3)="123","3PL",IF(RIGHT(_xlpm.pre,2)="12","2PL",IF(RIGHT(_xlpm.pre,1)="1","1PL","3PL")))),N894,O894,P894,Q894&amp;"W",R894),_xlfn.TEXTJOIN("-",TRUE,M894,N894,O894,P894,Q894&amp;"W",R894))</f>
        <v>Straight Feeder-CU-Silver-PET-5W-1</v>
      </c>
      <c r="T894" s="14" t="str">
        <f>IF(COUNTIF(Cycletime[Element Desc.],ProjectsDB[[#This Row],[Element Desc.]])&gt;0,"Found","Not Found")</f>
        <v>Found</v>
      </c>
    </row>
    <row r="895" spans="2:20" x14ac:dyDescent="0.25">
      <c r="B895" s="8" t="s">
        <v>2167</v>
      </c>
      <c r="C895" s="9" t="s">
        <v>2168</v>
      </c>
      <c r="D895" s="9" t="s">
        <v>2169</v>
      </c>
      <c r="E895" s="10">
        <v>1</v>
      </c>
      <c r="F895" s="9" t="s">
        <v>2106</v>
      </c>
      <c r="G895" s="9" t="s">
        <v>96</v>
      </c>
      <c r="H895" s="11"/>
      <c r="I895" s="12">
        <v>450</v>
      </c>
      <c r="J895" s="12"/>
      <c r="K895" s="12"/>
      <c r="L895" s="12">
        <f t="array" ref="L895">IFERROR(LOOKUP(2^15,SEARCH({"40A","63A","80A","100A","125A","160A","200A","250A","400A","630A","800A","1000A","1250A","1600A","2000A","2500A","3200A","4000A","5000A","6300A"},UPPER(D895)),{40,63,80,100,125,160,200,250,400,630,800,1000,1250,1600,2000,2500,3200,4000,5000,6300}),0)</f>
        <v>2500</v>
      </c>
      <c r="M895" s="9" t="str">
        <f t="shared" si="66"/>
        <v>Straight Feeder</v>
      </c>
      <c r="N895" s="9" t="str">
        <f t="shared" si="67"/>
        <v>CU</v>
      </c>
      <c r="O895" s="13" t="str">
        <f t="shared" si="68"/>
        <v>Silver</v>
      </c>
      <c r="P895" s="9" t="str">
        <f t="shared" si="69"/>
        <v>PET</v>
      </c>
      <c r="Q895" s="9" t="str">
        <f t="shared" si="70"/>
        <v>5</v>
      </c>
      <c r="R8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95" s="14" t="str">
        <f>IF(ProjectsDB[[#This Row],[Item Type]]="Straight Plug-In",_xlfn.TEXTJOIN("-",TRUE,M895&amp;"-"&amp;_xlfn.LET(_xlpm.txt,ProjectsDB[[#This Row],[Assembly]],_xlpm.pos,FIND("SP",_xlpm.txt),_xlpm.pre,LEFT(_xlpm.txt,_xlpm.pos-1),IF(RIGHT(_xlpm.pre,3)="123","3PL",IF(RIGHT(_xlpm.pre,2)="12","2PL",IF(RIGHT(_xlpm.pre,1)="1","1PL","3PL")))),N895,O895,P895,Q895&amp;"W",R895),_xlfn.TEXTJOIN("-",TRUE,M895,N895,O895,P895,Q895&amp;"W",R895))</f>
        <v>Straight Feeder-CU-Silver-PET-5W-1</v>
      </c>
      <c r="T895" s="14" t="str">
        <f>IF(COUNTIF(Cycletime[Element Desc.],ProjectsDB[[#This Row],[Element Desc.]])&gt;0,"Found","Not Found")</f>
        <v>Found</v>
      </c>
    </row>
    <row r="896" spans="2:20" x14ac:dyDescent="0.25">
      <c r="B896" s="8" t="s">
        <v>2170</v>
      </c>
      <c r="C896" s="9" t="s">
        <v>2171</v>
      </c>
      <c r="D896" s="9" t="s">
        <v>2172</v>
      </c>
      <c r="E896" s="10">
        <v>1</v>
      </c>
      <c r="F896" s="9" t="s">
        <v>2106</v>
      </c>
      <c r="G896" s="9" t="s">
        <v>96</v>
      </c>
      <c r="H896" s="11"/>
      <c r="I896" s="12">
        <v>300</v>
      </c>
      <c r="J896" s="12">
        <v>300</v>
      </c>
      <c r="K896" s="12"/>
      <c r="L896" s="12">
        <f t="array" ref="L896">IFERROR(LOOKUP(2^15,SEARCH({"40A","63A","80A","100A","125A","160A","200A","250A","400A","630A","800A","1000A","1250A","1600A","2000A","2500A","3200A","4000A","5000A","6300A"},UPPER(D896)),{40,63,80,100,125,160,200,250,400,630,800,1000,1250,1600,2000,2500,3200,4000,5000,6300}),0)</f>
        <v>2500</v>
      </c>
      <c r="M896" s="9" t="str">
        <f t="shared" si="66"/>
        <v>Elbow Flat</v>
      </c>
      <c r="N896" s="9" t="str">
        <f t="shared" si="67"/>
        <v>CU</v>
      </c>
      <c r="O896" s="13" t="str">
        <f t="shared" si="68"/>
        <v>Silver</v>
      </c>
      <c r="P896" s="9" t="str">
        <f t="shared" si="69"/>
        <v>PET</v>
      </c>
      <c r="Q896" s="9" t="str">
        <f t="shared" si="70"/>
        <v>5</v>
      </c>
      <c r="R8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96" s="14" t="str">
        <f>IF(ProjectsDB[[#This Row],[Item Type]]="Straight Plug-In",_xlfn.TEXTJOIN("-",TRUE,M896&amp;"-"&amp;_xlfn.LET(_xlpm.txt,ProjectsDB[[#This Row],[Assembly]],_xlpm.pos,FIND("SP",_xlpm.txt),_xlpm.pre,LEFT(_xlpm.txt,_xlpm.pos-1),IF(RIGHT(_xlpm.pre,3)="123","3PL",IF(RIGHT(_xlpm.pre,2)="12","2PL",IF(RIGHT(_xlpm.pre,1)="1","1PL","3PL")))),N896,O896,P896,Q896&amp;"W",R896),_xlfn.TEXTJOIN("-",TRUE,M896,N896,O896,P896,Q896&amp;"W",R896))</f>
        <v>Elbow Flat-CU-Silver-PET-5W-1</v>
      </c>
      <c r="T896" s="14" t="str">
        <f>IF(COUNTIF(Cycletime[Element Desc.],ProjectsDB[[#This Row],[Element Desc.]])&gt;0,"Found","Not Found")</f>
        <v>Found</v>
      </c>
    </row>
    <row r="897" spans="2:20" x14ac:dyDescent="0.25">
      <c r="B897" s="8" t="s">
        <v>2173</v>
      </c>
      <c r="C897" s="9" t="s">
        <v>2141</v>
      </c>
      <c r="D897" s="9" t="s">
        <v>2142</v>
      </c>
      <c r="E897" s="10">
        <v>23</v>
      </c>
      <c r="F897" s="9" t="s">
        <v>2106</v>
      </c>
      <c r="G897" s="9" t="s">
        <v>96</v>
      </c>
      <c r="H897" s="11"/>
      <c r="I897" s="12"/>
      <c r="J897" s="12"/>
      <c r="K897" s="12"/>
      <c r="L897" s="12">
        <f t="array" ref="L897">IFERROR(LOOKUP(2^15,SEARCH({"40A","63A","80A","100A","125A","160A","200A","250A","400A","630A","800A","1000A","1250A","1600A","2000A","2500A","3200A","4000A","5000A","6300A"},UPPER(D897)),{40,63,80,100,125,160,200,250,400,630,800,1000,1250,1600,2000,2500,3200,4000,5000,6300}),0)</f>
        <v>2500</v>
      </c>
      <c r="M897" s="9" t="str">
        <f t="shared" si="66"/>
        <v>Joint Pack</v>
      </c>
      <c r="N897" s="9" t="str">
        <f t="shared" si="67"/>
        <v>CU</v>
      </c>
      <c r="O897" s="13" t="str">
        <f t="shared" si="68"/>
        <v>Silver</v>
      </c>
      <c r="P897" s="9" t="str">
        <f t="shared" si="69"/>
        <v>None</v>
      </c>
      <c r="Q897" s="9" t="str">
        <f t="shared" si="70"/>
        <v>5</v>
      </c>
      <c r="R8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97" s="14" t="str">
        <f>IF(ProjectsDB[[#This Row],[Item Type]]="Straight Plug-In",_xlfn.TEXTJOIN("-",TRUE,M897&amp;"-"&amp;_xlfn.LET(_xlpm.txt,ProjectsDB[[#This Row],[Assembly]],_xlpm.pos,FIND("SP",_xlpm.txt),_xlpm.pre,LEFT(_xlpm.txt,_xlpm.pos-1),IF(RIGHT(_xlpm.pre,3)="123","3PL",IF(RIGHT(_xlpm.pre,2)="12","2PL",IF(RIGHT(_xlpm.pre,1)="1","1PL","3PL")))),N897,O897,P897,Q897&amp;"W",R897),_xlfn.TEXTJOIN("-",TRUE,M897,N897,O897,P897,Q897&amp;"W",R897))</f>
        <v>Joint Pack-CU-Silver-None-5W-1</v>
      </c>
      <c r="T897" s="14" t="str">
        <f>IF(COUNTIF(Cycletime[Element Desc.],ProjectsDB[[#This Row],[Element Desc.]])&gt;0,"Found","Not Found")</f>
        <v>Found</v>
      </c>
    </row>
    <row r="898" spans="2:20" x14ac:dyDescent="0.25">
      <c r="B898" s="8" t="s">
        <v>2174</v>
      </c>
      <c r="C898" s="9" t="s">
        <v>2175</v>
      </c>
      <c r="D898" s="9" t="s">
        <v>2176</v>
      </c>
      <c r="E898" s="10">
        <v>1</v>
      </c>
      <c r="F898" s="9" t="s">
        <v>2106</v>
      </c>
      <c r="G898" s="9" t="s">
        <v>96</v>
      </c>
      <c r="H898" s="11"/>
      <c r="I898" s="12"/>
      <c r="J898" s="12"/>
      <c r="K898" s="12"/>
      <c r="L898" s="12">
        <f t="array" ref="L898">IFERROR(LOOKUP(2^15,SEARCH({"40A","63A","80A","100A","125A","160A","200A","250A","400A","630A","800A","1000A","1250A","1600A","2000A","2500A","3200A","4000A","5000A","6300A"},UPPER(D898)),{40,63,80,100,125,160,200,250,400,630,800,1000,1250,1600,2000,2500,3200,4000,5000,6300}),0)</f>
        <v>2500</v>
      </c>
      <c r="M898" s="9" t="str">
        <f t="shared" si="66"/>
        <v>Joint Pack</v>
      </c>
      <c r="N898" s="9" t="str">
        <f t="shared" si="67"/>
        <v>CU</v>
      </c>
      <c r="O898" s="13" t="str">
        <f t="shared" si="68"/>
        <v>Silver</v>
      </c>
      <c r="P898" s="9" t="str">
        <f t="shared" si="69"/>
        <v>None</v>
      </c>
      <c r="Q898" s="9" t="str">
        <f t="shared" si="70"/>
        <v>5</v>
      </c>
      <c r="R8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98" s="14" t="str">
        <f>IF(ProjectsDB[[#This Row],[Item Type]]="Straight Plug-In",_xlfn.TEXTJOIN("-",TRUE,M898&amp;"-"&amp;_xlfn.LET(_xlpm.txt,ProjectsDB[[#This Row],[Assembly]],_xlpm.pos,FIND("SP",_xlpm.txt),_xlpm.pre,LEFT(_xlpm.txt,_xlpm.pos-1),IF(RIGHT(_xlpm.pre,3)="123","3PL",IF(RIGHT(_xlpm.pre,2)="12","2PL",IF(RIGHT(_xlpm.pre,1)="1","1PL","3PL")))),N898,O898,P898,Q898&amp;"W",R898),_xlfn.TEXTJOIN("-",TRUE,M898,N898,O898,P898,Q898&amp;"W",R898))</f>
        <v>Joint Pack-CU-Silver-None-5W-1</v>
      </c>
      <c r="T898" s="14" t="str">
        <f>IF(COUNTIF(Cycletime[Element Desc.],ProjectsDB[[#This Row],[Element Desc.]])&gt;0,"Found","Not Found")</f>
        <v>Found</v>
      </c>
    </row>
    <row r="899" spans="2:20" x14ac:dyDescent="0.25">
      <c r="B899" s="8" t="s">
        <v>2177</v>
      </c>
      <c r="C899" s="9" t="s">
        <v>2178</v>
      </c>
      <c r="D899" s="9" t="s">
        <v>2179</v>
      </c>
      <c r="E899" s="10">
        <v>6</v>
      </c>
      <c r="F899" s="9" t="s">
        <v>2106</v>
      </c>
      <c r="G899" s="9" t="s">
        <v>96</v>
      </c>
      <c r="H899" s="11"/>
      <c r="I899" s="12">
        <v>1700</v>
      </c>
      <c r="J899" s="12"/>
      <c r="K899" s="12"/>
      <c r="L899" s="12">
        <f t="array" ref="L899">IFERROR(LOOKUP(2^15,SEARCH({"40A","63A","80A","100A","125A","160A","200A","250A","400A","630A","800A","1000A","1250A","1600A","2000A","2500A","3200A","4000A","5000A","6300A"},UPPER(D899)),{40,63,80,100,125,160,200,250,400,630,800,1000,1250,1600,2000,2500,3200,4000,5000,6300}),0)</f>
        <v>2500</v>
      </c>
      <c r="M899" s="9" t="str">
        <f t="shared" si="66"/>
        <v>Straight Feeder</v>
      </c>
      <c r="N899" s="9" t="str">
        <f t="shared" si="67"/>
        <v>CU</v>
      </c>
      <c r="O899" s="13" t="str">
        <f t="shared" si="68"/>
        <v>Silver</v>
      </c>
      <c r="P899" s="9" t="str">
        <f t="shared" si="69"/>
        <v>PET</v>
      </c>
      <c r="Q899" s="9" t="str">
        <f t="shared" si="70"/>
        <v>5</v>
      </c>
      <c r="R8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899" s="14" t="str">
        <f>IF(ProjectsDB[[#This Row],[Item Type]]="Straight Plug-In",_xlfn.TEXTJOIN("-",TRUE,M899&amp;"-"&amp;_xlfn.LET(_xlpm.txt,ProjectsDB[[#This Row],[Assembly]],_xlpm.pos,FIND("SP",_xlpm.txt),_xlpm.pre,LEFT(_xlpm.txt,_xlpm.pos-1),IF(RIGHT(_xlpm.pre,3)="123","3PL",IF(RIGHT(_xlpm.pre,2)="12","2PL",IF(RIGHT(_xlpm.pre,1)="1","1PL","3PL")))),N899,O899,P899,Q899&amp;"W",R899),_xlfn.TEXTJOIN("-",TRUE,M899,N899,O899,P899,Q899&amp;"W",R899))</f>
        <v>Straight Feeder-CU-Silver-PET-5W-1</v>
      </c>
      <c r="T899" s="14" t="str">
        <f>IF(COUNTIF(Cycletime[Element Desc.],ProjectsDB[[#This Row],[Element Desc.]])&gt;0,"Found","Not Found")</f>
        <v>Found</v>
      </c>
    </row>
    <row r="900" spans="2:20" x14ac:dyDescent="0.25">
      <c r="B900" s="8" t="s">
        <v>2180</v>
      </c>
      <c r="C900" s="9" t="s">
        <v>1370</v>
      </c>
      <c r="D900" s="9" t="s">
        <v>1371</v>
      </c>
      <c r="E900" s="10">
        <v>22</v>
      </c>
      <c r="F900" s="9" t="s">
        <v>2106</v>
      </c>
      <c r="G900" s="9" t="s">
        <v>96</v>
      </c>
      <c r="H900" s="11"/>
      <c r="I900" s="12">
        <v>2500</v>
      </c>
      <c r="J900" s="12"/>
      <c r="K900" s="12"/>
      <c r="L900" s="12">
        <f t="array" ref="L900">IFERROR(LOOKUP(2^15,SEARCH({"40A","63A","80A","100A","125A","160A","200A","250A","400A","630A","800A","1000A","1250A","1600A","2000A","2500A","3200A","4000A","5000A","6300A"},UPPER(D900)),{40,63,80,100,125,160,200,250,400,630,800,1000,1250,1600,2000,2500,3200,4000,5000,6300}),0)</f>
        <v>0</v>
      </c>
      <c r="M900" s="9" t="str">
        <f t="shared" ref="M900:M963" si="71">_xlfn.LET(_xlpm.d,UPPER(TRIM(SUBSTITUTE(SUBSTITUTE(D900,CHAR(160),"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Hanger Support</v>
      </c>
      <c r="N900" s="9" t="str">
        <f t="shared" ref="N900:N963" si="72">IF(ISNUMBER(SEARCH("CU",D900)),"CU",IF(ISNUMBER(SEARCH("AL",D900)),"AL",IF(ISNUMBER(SEARCH("Copper",D900)),"CU","SH")))</f>
        <v>SH</v>
      </c>
      <c r="O900" s="13" t="str">
        <f t="shared" ref="O900:O963" si="73">IF(ISNUMBER(SEARCH("Silver",D900)),"Silver",IF(ISNUMBER(SEARCH("Tin",D900)),"Tin","None"))</f>
        <v>None</v>
      </c>
      <c r="P900" s="9" t="str">
        <f t="shared" ref="P900:P963" si="74">IF(ISNUMBER(SEARCH("Epoxy",D900)),"Epoxy",IF(ISNUMBER(SEARCH("PET",D900)),"PET","None"))</f>
        <v>None</v>
      </c>
      <c r="Q900" s="9" t="str">
        <f t="shared" ref="Q900:Q963" si="75">IF(ISNUMBER(SEARCH("3-Wire",D900)),"3",IF(ISNUMBER(SEARCH("4-Wire",D900)),"4",IF(ISNUMBER(SEARCH("5-Wire",D900)),"5",IF(ISNUMBER(SEARCH("6-Wire",D900)),"6","0"))))</f>
        <v>0</v>
      </c>
      <c r="R9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900" s="14" t="str">
        <f>IF(ProjectsDB[[#This Row],[Item Type]]="Straight Plug-In",_xlfn.TEXTJOIN("-",TRUE,M900&amp;"-"&amp;_xlfn.LET(_xlpm.txt,ProjectsDB[[#This Row],[Assembly]],_xlpm.pos,FIND("SP",_xlpm.txt),_xlpm.pre,LEFT(_xlpm.txt,_xlpm.pos-1),IF(RIGHT(_xlpm.pre,3)="123","3PL",IF(RIGHT(_xlpm.pre,2)="12","2PL",IF(RIGHT(_xlpm.pre,1)="1","1PL","3PL")))),N900,O900,P900,Q900&amp;"W",R900),_xlfn.TEXTJOIN("-",TRUE,M900,N900,O900,P900,Q900&amp;"W",R900))</f>
        <v>Hanger Support-SH-None-None-0W-0</v>
      </c>
      <c r="T900" s="14" t="str">
        <f>IF(COUNTIF(Cycletime[Element Desc.],ProjectsDB[[#This Row],[Element Desc.]])&gt;0,"Found","Not Found")</f>
        <v>Found</v>
      </c>
    </row>
    <row r="901" spans="2:20" x14ac:dyDescent="0.25">
      <c r="B901" s="8" t="s">
        <v>2181</v>
      </c>
      <c r="C901" s="9" t="s">
        <v>2182</v>
      </c>
      <c r="D901" s="9" t="s">
        <v>2183</v>
      </c>
      <c r="E901" s="10">
        <v>1</v>
      </c>
      <c r="F901" s="9" t="s">
        <v>2106</v>
      </c>
      <c r="G901" s="9" t="s">
        <v>96</v>
      </c>
      <c r="H901" s="11"/>
      <c r="I901" s="12">
        <v>2500</v>
      </c>
      <c r="J901" s="12"/>
      <c r="K901" s="12"/>
      <c r="L901" s="12">
        <f t="array" ref="L901">IFERROR(LOOKUP(2^15,SEARCH({"40A","63A","80A","100A","125A","160A","200A","250A","400A","630A","800A","1000A","1250A","1600A","2000A","2500A","3200A","4000A","5000A","6300A"},UPPER(D901)),{40,63,80,100,125,160,200,250,400,630,800,1000,1250,1600,2000,2500,3200,4000,5000,6300}),0)</f>
        <v>2500</v>
      </c>
      <c r="M901" s="9" t="str">
        <f t="shared" si="71"/>
        <v>End Cover</v>
      </c>
      <c r="N901" s="9" t="str">
        <f t="shared" si="72"/>
        <v>CU</v>
      </c>
      <c r="O901" s="13" t="str">
        <f t="shared" si="73"/>
        <v>None</v>
      </c>
      <c r="P901" s="9" t="str">
        <f t="shared" si="74"/>
        <v>None</v>
      </c>
      <c r="Q901" s="9" t="str">
        <f t="shared" si="75"/>
        <v>0</v>
      </c>
      <c r="R9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01" s="14" t="str">
        <f>IF(ProjectsDB[[#This Row],[Item Type]]="Straight Plug-In",_xlfn.TEXTJOIN("-",TRUE,M901&amp;"-"&amp;_xlfn.LET(_xlpm.txt,ProjectsDB[[#This Row],[Assembly]],_xlpm.pos,FIND("SP",_xlpm.txt),_xlpm.pre,LEFT(_xlpm.txt,_xlpm.pos-1),IF(RIGHT(_xlpm.pre,3)="123","3PL",IF(RIGHT(_xlpm.pre,2)="12","2PL",IF(RIGHT(_xlpm.pre,1)="1","1PL","3PL")))),N901,O901,P901,Q901&amp;"W",R901),_xlfn.TEXTJOIN("-",TRUE,M901,N901,O901,P901,Q901&amp;"W",R901))</f>
        <v>End Cover-CU-None-None-0W-1</v>
      </c>
      <c r="T901" s="14" t="str">
        <f>IF(COUNTIF(Cycletime[Element Desc.],ProjectsDB[[#This Row],[Element Desc.]])&gt;0,"Found","Not Found")</f>
        <v>Found</v>
      </c>
    </row>
    <row r="902" spans="2:20" x14ac:dyDescent="0.25">
      <c r="B902" s="8" t="s">
        <v>2184</v>
      </c>
      <c r="C902" s="9" t="s">
        <v>2185</v>
      </c>
      <c r="D902" s="9" t="s">
        <v>2186</v>
      </c>
      <c r="E902" s="10">
        <v>12</v>
      </c>
      <c r="F902" s="9" t="s">
        <v>2106</v>
      </c>
      <c r="G902" s="9" t="s">
        <v>96</v>
      </c>
      <c r="H902" s="11"/>
      <c r="I902" s="12">
        <v>3000</v>
      </c>
      <c r="J902" s="12"/>
      <c r="K902" s="12"/>
      <c r="L902" s="12">
        <f t="array" ref="L902">IFERROR(LOOKUP(2^15,SEARCH({"40A","63A","80A","100A","125A","160A","200A","250A","400A","630A","800A","1000A","1250A","1600A","2000A","2500A","3200A","4000A","5000A","6300A"},UPPER(D902)),{40,63,80,100,125,160,200,250,400,630,800,1000,1250,1600,2000,2500,3200,4000,5000,6300}),0)</f>
        <v>800</v>
      </c>
      <c r="M902" s="9" t="str">
        <f t="shared" si="71"/>
        <v>Straight Feeder</v>
      </c>
      <c r="N902" s="9" t="str">
        <f t="shared" si="72"/>
        <v>CU</v>
      </c>
      <c r="O902" s="13" t="str">
        <f t="shared" si="73"/>
        <v>Silver</v>
      </c>
      <c r="P902" s="9" t="str">
        <f t="shared" si="74"/>
        <v>PET</v>
      </c>
      <c r="Q902" s="9" t="str">
        <f t="shared" si="75"/>
        <v>5</v>
      </c>
      <c r="R9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02" s="14" t="str">
        <f>IF(ProjectsDB[[#This Row],[Item Type]]="Straight Plug-In",_xlfn.TEXTJOIN("-",TRUE,M902&amp;"-"&amp;_xlfn.LET(_xlpm.txt,ProjectsDB[[#This Row],[Assembly]],_xlpm.pos,FIND("SP",_xlpm.txt),_xlpm.pre,LEFT(_xlpm.txt,_xlpm.pos-1),IF(RIGHT(_xlpm.pre,3)="123","3PL",IF(RIGHT(_xlpm.pre,2)="12","2PL",IF(RIGHT(_xlpm.pre,1)="1","1PL","3PL")))),N902,O902,P902,Q902&amp;"W",R902),_xlfn.TEXTJOIN("-",TRUE,M902,N902,O902,P902,Q902&amp;"W",R902))</f>
        <v>Straight Feeder-CU-Silver-PET-5W-1</v>
      </c>
      <c r="T902" s="14" t="str">
        <f>IF(COUNTIF(Cycletime[Element Desc.],ProjectsDB[[#This Row],[Element Desc.]])&gt;0,"Found","Not Found")</f>
        <v>Found</v>
      </c>
    </row>
    <row r="903" spans="2:20" x14ac:dyDescent="0.25">
      <c r="B903" s="8" t="s">
        <v>2187</v>
      </c>
      <c r="C903" s="9" t="s">
        <v>2188</v>
      </c>
      <c r="D903" s="9" t="s">
        <v>2189</v>
      </c>
      <c r="E903" s="10">
        <v>1</v>
      </c>
      <c r="F903" s="9" t="s">
        <v>2106</v>
      </c>
      <c r="G903" s="9" t="s">
        <v>96</v>
      </c>
      <c r="H903" s="11"/>
      <c r="I903" s="12">
        <v>298</v>
      </c>
      <c r="J903" s="12">
        <v>298</v>
      </c>
      <c r="K903" s="12"/>
      <c r="L903" s="12">
        <f t="array" ref="L903">IFERROR(LOOKUP(2^15,SEARCH({"40A","63A","80A","100A","125A","160A","200A","250A","400A","630A","800A","1000A","1250A","1600A","2000A","2500A","3200A","4000A","5000A","6300A"},UPPER(D903)),{40,63,80,100,125,160,200,250,400,630,800,1000,1250,1600,2000,2500,3200,4000,5000,6300}),0)</f>
        <v>800</v>
      </c>
      <c r="M903" s="9" t="str">
        <f t="shared" si="71"/>
        <v>Elbow Edge</v>
      </c>
      <c r="N903" s="9" t="str">
        <f t="shared" si="72"/>
        <v>CU</v>
      </c>
      <c r="O903" s="13" t="str">
        <f t="shared" si="73"/>
        <v>Silver</v>
      </c>
      <c r="P903" s="9" t="str">
        <f t="shared" si="74"/>
        <v>PET</v>
      </c>
      <c r="Q903" s="9" t="str">
        <f t="shared" si="75"/>
        <v>5</v>
      </c>
      <c r="R9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03" s="14" t="str">
        <f>IF(ProjectsDB[[#This Row],[Item Type]]="Straight Plug-In",_xlfn.TEXTJOIN("-",TRUE,M903&amp;"-"&amp;_xlfn.LET(_xlpm.txt,ProjectsDB[[#This Row],[Assembly]],_xlpm.pos,FIND("SP",_xlpm.txt),_xlpm.pre,LEFT(_xlpm.txt,_xlpm.pos-1),IF(RIGHT(_xlpm.pre,3)="123","3PL",IF(RIGHT(_xlpm.pre,2)="12","2PL",IF(RIGHT(_xlpm.pre,1)="1","1PL","3PL")))),N903,O903,P903,Q903&amp;"W",R903),_xlfn.TEXTJOIN("-",TRUE,M903,N903,O903,P903,Q903&amp;"W",R903))</f>
        <v>Elbow Edge-CU-Silver-PET-5W-1</v>
      </c>
      <c r="T903" s="14" t="str">
        <f>IF(COUNTIF(Cycletime[Element Desc.],ProjectsDB[[#This Row],[Element Desc.]])&gt;0,"Found","Not Found")</f>
        <v>Found</v>
      </c>
    </row>
    <row r="904" spans="2:20" x14ac:dyDescent="0.25">
      <c r="B904" s="8" t="s">
        <v>2190</v>
      </c>
      <c r="C904" s="9" t="s">
        <v>2191</v>
      </c>
      <c r="D904" s="9" t="s">
        <v>2192</v>
      </c>
      <c r="E904" s="10">
        <v>2</v>
      </c>
      <c r="F904" s="9" t="s">
        <v>2106</v>
      </c>
      <c r="G904" s="9" t="s">
        <v>96</v>
      </c>
      <c r="H904" s="11"/>
      <c r="I904" s="12">
        <v>800</v>
      </c>
      <c r="J904" s="12"/>
      <c r="K904" s="12"/>
      <c r="L904" s="12">
        <f t="array" ref="L904">IFERROR(LOOKUP(2^15,SEARCH({"40A","63A","80A","100A","125A","160A","200A","250A","400A","630A","800A","1000A","1250A","1600A","2000A","2500A","3200A","4000A","5000A","6300A"},UPPER(D904)),{40,63,80,100,125,160,200,250,400,630,800,1000,1250,1600,2000,2500,3200,4000,5000,6300}),0)</f>
        <v>800</v>
      </c>
      <c r="M904" s="9" t="str">
        <f t="shared" si="71"/>
        <v>Hanger Support</v>
      </c>
      <c r="N904" s="9" t="str">
        <f t="shared" si="72"/>
        <v>CU</v>
      </c>
      <c r="O904" s="13" t="str">
        <f t="shared" si="73"/>
        <v>None</v>
      </c>
      <c r="P904" s="9" t="str">
        <f t="shared" si="74"/>
        <v>None</v>
      </c>
      <c r="Q904" s="9" t="str">
        <f t="shared" si="75"/>
        <v>0</v>
      </c>
      <c r="R9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04" s="14" t="str">
        <f>IF(ProjectsDB[[#This Row],[Item Type]]="Straight Plug-In",_xlfn.TEXTJOIN("-",TRUE,M904&amp;"-"&amp;_xlfn.LET(_xlpm.txt,ProjectsDB[[#This Row],[Assembly]],_xlpm.pos,FIND("SP",_xlpm.txt),_xlpm.pre,LEFT(_xlpm.txt,_xlpm.pos-1),IF(RIGHT(_xlpm.pre,3)="123","3PL",IF(RIGHT(_xlpm.pre,2)="12","2PL",IF(RIGHT(_xlpm.pre,1)="1","1PL","3PL")))),N904,O904,P904,Q904&amp;"W",R904),_xlfn.TEXTJOIN("-",TRUE,M904,N904,O904,P904,Q904&amp;"W",R904))</f>
        <v>Hanger Support-CU-None-None-0W-1</v>
      </c>
      <c r="T904" s="14" t="str">
        <f>IF(COUNTIF(Cycletime[Element Desc.],ProjectsDB[[#This Row],[Element Desc.]])&gt;0,"Found","Not Found")</f>
        <v>Found</v>
      </c>
    </row>
    <row r="905" spans="2:20" x14ac:dyDescent="0.25">
      <c r="B905" s="8" t="s">
        <v>2193</v>
      </c>
      <c r="C905" s="9" t="s">
        <v>71</v>
      </c>
      <c r="D905" s="9" t="s">
        <v>72</v>
      </c>
      <c r="E905" s="10">
        <v>2</v>
      </c>
      <c r="F905" s="9" t="s">
        <v>2106</v>
      </c>
      <c r="G905" s="9" t="s">
        <v>96</v>
      </c>
      <c r="H905" s="11"/>
      <c r="I905" s="12">
        <v>800</v>
      </c>
      <c r="J905" s="12"/>
      <c r="K905" s="12"/>
      <c r="L905" s="12">
        <f t="array" ref="L905">IFERROR(LOOKUP(2^15,SEARCH({"40A","63A","80A","100A","125A","160A","200A","250A","400A","630A","800A","1000A","1250A","1600A","2000A","2500A","3200A","4000A","5000A","6300A"},UPPER(D905)),{40,63,80,100,125,160,200,250,400,630,800,1000,1250,1600,2000,2500,3200,4000,5000,6300}),0)</f>
        <v>0</v>
      </c>
      <c r="M905" s="9" t="str">
        <f t="shared" si="71"/>
        <v>Hanger Support</v>
      </c>
      <c r="N905" s="9" t="str">
        <f t="shared" si="72"/>
        <v>AL</v>
      </c>
      <c r="O905" s="13" t="str">
        <f t="shared" si="73"/>
        <v>None</v>
      </c>
      <c r="P905" s="9" t="str">
        <f t="shared" si="74"/>
        <v>None</v>
      </c>
      <c r="Q905" s="9" t="str">
        <f t="shared" si="75"/>
        <v>0</v>
      </c>
      <c r="R9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05" s="14" t="str">
        <f>IF(ProjectsDB[[#This Row],[Item Type]]="Straight Plug-In",_xlfn.TEXTJOIN("-",TRUE,M905&amp;"-"&amp;_xlfn.LET(_xlpm.txt,ProjectsDB[[#This Row],[Assembly]],_xlpm.pos,FIND("SP",_xlpm.txt),_xlpm.pre,LEFT(_xlpm.txt,_xlpm.pos-1),IF(RIGHT(_xlpm.pre,3)="123","3PL",IF(RIGHT(_xlpm.pre,2)="12","2PL",IF(RIGHT(_xlpm.pre,1)="1","1PL","3PL")))),N905,O905,P905,Q905&amp;"W",R905),_xlfn.TEXTJOIN("-",TRUE,M905,N905,O905,P905,Q905&amp;"W",R905))</f>
        <v>Hanger Support-AL-None-None-0W-1</v>
      </c>
      <c r="T905" s="14" t="str">
        <f>IF(COUNTIF(Cycletime[Element Desc.],ProjectsDB[[#This Row],[Element Desc.]])&gt;0,"Found","Not Found")</f>
        <v>Found</v>
      </c>
    </row>
    <row r="906" spans="2:20" x14ac:dyDescent="0.25">
      <c r="B906" s="8" t="s">
        <v>2194</v>
      </c>
      <c r="C906" s="9" t="s">
        <v>2195</v>
      </c>
      <c r="D906" s="9" t="s">
        <v>2196</v>
      </c>
      <c r="E906" s="10">
        <v>3</v>
      </c>
      <c r="F906" s="9" t="s">
        <v>2106</v>
      </c>
      <c r="G906" s="9" t="s">
        <v>96</v>
      </c>
      <c r="H906" s="11"/>
      <c r="I906" s="12">
        <v>800</v>
      </c>
      <c r="J906" s="12"/>
      <c r="K906" s="12"/>
      <c r="L906" s="12">
        <f t="array" ref="L906">IFERROR(LOOKUP(2^15,SEARCH({"40A","63A","80A","100A","125A","160A","200A","250A","400A","630A","800A","1000A","1250A","1600A","2000A","2500A","3200A","4000A","5000A","6300A"},UPPER(D906)),{40,63,80,100,125,160,200,250,400,630,800,1000,1250,1600,2000,2500,3200,4000,5000,6300}),0)</f>
        <v>800</v>
      </c>
      <c r="M906" s="9" t="str">
        <f t="shared" si="71"/>
        <v>Wall Flange</v>
      </c>
      <c r="N906" s="9" t="str">
        <f t="shared" si="72"/>
        <v>AL</v>
      </c>
      <c r="O906" s="13" t="str">
        <f t="shared" si="73"/>
        <v>None</v>
      </c>
      <c r="P906" s="9" t="str">
        <f t="shared" si="74"/>
        <v>None</v>
      </c>
      <c r="Q906" s="9" t="str">
        <f t="shared" si="75"/>
        <v>0</v>
      </c>
      <c r="R9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06" s="14" t="str">
        <f>IF(ProjectsDB[[#This Row],[Item Type]]="Straight Plug-In",_xlfn.TEXTJOIN("-",TRUE,M906&amp;"-"&amp;_xlfn.LET(_xlpm.txt,ProjectsDB[[#This Row],[Assembly]],_xlpm.pos,FIND("SP",_xlpm.txt),_xlpm.pre,LEFT(_xlpm.txt,_xlpm.pos-1),IF(RIGHT(_xlpm.pre,3)="123","3PL",IF(RIGHT(_xlpm.pre,2)="12","2PL",IF(RIGHT(_xlpm.pre,1)="1","1PL","3PL")))),N906,O906,P906,Q906&amp;"W",R906),_xlfn.TEXTJOIN("-",TRUE,M906,N906,O906,P906,Q906&amp;"W",R906))</f>
        <v>Wall Flange-AL-None-None-0W-1</v>
      </c>
      <c r="T906" s="14" t="str">
        <f>IF(COUNTIF(Cycletime[Element Desc.],ProjectsDB[[#This Row],[Element Desc.]])&gt;0,"Found","Not Found")</f>
        <v>Found</v>
      </c>
    </row>
    <row r="907" spans="2:20" x14ac:dyDescent="0.25">
      <c r="B907" s="8" t="s">
        <v>2197</v>
      </c>
      <c r="C907" s="9" t="s">
        <v>2198</v>
      </c>
      <c r="D907" s="9" t="s">
        <v>2199</v>
      </c>
      <c r="E907" s="10">
        <v>14</v>
      </c>
      <c r="F907" s="9" t="s">
        <v>2106</v>
      </c>
      <c r="G907" s="9" t="s">
        <v>96</v>
      </c>
      <c r="H907" s="11"/>
      <c r="I907" s="12"/>
      <c r="J907" s="12"/>
      <c r="K907" s="12"/>
      <c r="L907" s="12">
        <f t="array" ref="L907">IFERROR(LOOKUP(2^15,SEARCH({"40A","63A","80A","100A","125A","160A","200A","250A","400A","630A","800A","1000A","1250A","1600A","2000A","2500A","3200A","4000A","5000A","6300A"},UPPER(D907)),{40,63,80,100,125,160,200,250,400,630,800,1000,1250,1600,2000,2500,3200,4000,5000,6300}),0)</f>
        <v>800</v>
      </c>
      <c r="M907" s="9" t="str">
        <f t="shared" si="71"/>
        <v>Joint Pack</v>
      </c>
      <c r="N907" s="9" t="str">
        <f t="shared" si="72"/>
        <v>CU</v>
      </c>
      <c r="O907" s="13" t="str">
        <f t="shared" si="73"/>
        <v>Silver</v>
      </c>
      <c r="P907" s="9" t="str">
        <f t="shared" si="74"/>
        <v>None</v>
      </c>
      <c r="Q907" s="9" t="str">
        <f t="shared" si="75"/>
        <v>5</v>
      </c>
      <c r="R9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07" s="14" t="str">
        <f>IF(ProjectsDB[[#This Row],[Item Type]]="Straight Plug-In",_xlfn.TEXTJOIN("-",TRUE,M907&amp;"-"&amp;_xlfn.LET(_xlpm.txt,ProjectsDB[[#This Row],[Assembly]],_xlpm.pos,FIND("SP",_xlpm.txt),_xlpm.pre,LEFT(_xlpm.txt,_xlpm.pos-1),IF(RIGHT(_xlpm.pre,3)="123","3PL",IF(RIGHT(_xlpm.pre,2)="12","2PL",IF(RIGHT(_xlpm.pre,1)="1","1PL","3PL")))),N907,O907,P907,Q907&amp;"W",R907),_xlfn.TEXTJOIN("-",TRUE,M907,N907,O907,P907,Q907&amp;"W",R907))</f>
        <v>Joint Pack-CU-Silver-None-5W-1</v>
      </c>
      <c r="T907" s="14" t="str">
        <f>IF(COUNTIF(Cycletime[Element Desc.],ProjectsDB[[#This Row],[Element Desc.]])&gt;0,"Found","Not Found")</f>
        <v>Found</v>
      </c>
    </row>
    <row r="908" spans="2:20" x14ac:dyDescent="0.25">
      <c r="B908" s="8" t="s">
        <v>2200</v>
      </c>
      <c r="C908" s="9" t="s">
        <v>2201</v>
      </c>
      <c r="D908" s="9" t="s">
        <v>2202</v>
      </c>
      <c r="E908" s="10">
        <v>43</v>
      </c>
      <c r="F908" s="9" t="s">
        <v>2106</v>
      </c>
      <c r="G908" s="9" t="s">
        <v>96</v>
      </c>
      <c r="H908" s="11"/>
      <c r="I908" s="12">
        <v>800</v>
      </c>
      <c r="J908" s="12"/>
      <c r="K908" s="12"/>
      <c r="L908" s="12">
        <f t="array" ref="L908">IFERROR(LOOKUP(2^15,SEARCH({"40A","63A","80A","100A","125A","160A","200A","250A","400A","630A","800A","1000A","1250A","1600A","2000A","2500A","3200A","4000A","5000A","6300A"},UPPER(D908)),{40,63,80,100,125,160,200,250,400,630,800,1000,1250,1600,2000,2500,3200,4000,5000,6300}),0)</f>
        <v>800</v>
      </c>
      <c r="M908" s="9" t="str">
        <f t="shared" si="71"/>
        <v>Hanger Support</v>
      </c>
      <c r="N908" s="9" t="str">
        <f t="shared" si="72"/>
        <v>CU</v>
      </c>
      <c r="O908" s="13" t="str">
        <f t="shared" si="73"/>
        <v>None</v>
      </c>
      <c r="P908" s="9" t="str">
        <f t="shared" si="74"/>
        <v>None</v>
      </c>
      <c r="Q908" s="9" t="str">
        <f t="shared" si="75"/>
        <v>0</v>
      </c>
      <c r="R9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08" s="14" t="str">
        <f>IF(ProjectsDB[[#This Row],[Item Type]]="Straight Plug-In",_xlfn.TEXTJOIN("-",TRUE,M908&amp;"-"&amp;_xlfn.LET(_xlpm.txt,ProjectsDB[[#This Row],[Assembly]],_xlpm.pos,FIND("SP",_xlpm.txt),_xlpm.pre,LEFT(_xlpm.txt,_xlpm.pos-1),IF(RIGHT(_xlpm.pre,3)="123","3PL",IF(RIGHT(_xlpm.pre,2)="12","2PL",IF(RIGHT(_xlpm.pre,1)="1","1PL","3PL")))),N908,O908,P908,Q908&amp;"W",R908),_xlfn.TEXTJOIN("-",TRUE,M908,N908,O908,P908,Q908&amp;"W",R908))</f>
        <v>Hanger Support-CU-None-None-0W-1</v>
      </c>
      <c r="T908" s="14" t="str">
        <f>IF(COUNTIF(Cycletime[Element Desc.],ProjectsDB[[#This Row],[Element Desc.]])&gt;0,"Found","Not Found")</f>
        <v>Found</v>
      </c>
    </row>
    <row r="909" spans="2:20" x14ac:dyDescent="0.25">
      <c r="B909" s="8" t="s">
        <v>2203</v>
      </c>
      <c r="C909" s="9" t="s">
        <v>1370</v>
      </c>
      <c r="D909" s="9" t="s">
        <v>1371</v>
      </c>
      <c r="E909" s="10">
        <v>22</v>
      </c>
      <c r="F909" s="9" t="s">
        <v>2106</v>
      </c>
      <c r="G909" s="9" t="s">
        <v>96</v>
      </c>
      <c r="H909" s="11"/>
      <c r="I909" s="12">
        <v>800</v>
      </c>
      <c r="J909" s="12"/>
      <c r="K909" s="12"/>
      <c r="L909" s="12">
        <f t="array" ref="L909">IFERROR(LOOKUP(2^15,SEARCH({"40A","63A","80A","100A","125A","160A","200A","250A","400A","630A","800A","1000A","1250A","1600A","2000A","2500A","3200A","4000A","5000A","6300A"},UPPER(D909)),{40,63,80,100,125,160,200,250,400,630,800,1000,1250,1600,2000,2500,3200,4000,5000,6300}),0)</f>
        <v>0</v>
      </c>
      <c r="M909" s="9" t="str">
        <f t="shared" si="71"/>
        <v>Hanger Support</v>
      </c>
      <c r="N909" s="9" t="str">
        <f t="shared" si="72"/>
        <v>SH</v>
      </c>
      <c r="O909" s="13" t="str">
        <f t="shared" si="73"/>
        <v>None</v>
      </c>
      <c r="P909" s="9" t="str">
        <f t="shared" si="74"/>
        <v>None</v>
      </c>
      <c r="Q909" s="9" t="str">
        <f t="shared" si="75"/>
        <v>0</v>
      </c>
      <c r="R9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909" s="14" t="str">
        <f>IF(ProjectsDB[[#This Row],[Item Type]]="Straight Plug-In",_xlfn.TEXTJOIN("-",TRUE,M909&amp;"-"&amp;_xlfn.LET(_xlpm.txt,ProjectsDB[[#This Row],[Assembly]],_xlpm.pos,FIND("SP",_xlpm.txt),_xlpm.pre,LEFT(_xlpm.txt,_xlpm.pos-1),IF(RIGHT(_xlpm.pre,3)="123","3PL",IF(RIGHT(_xlpm.pre,2)="12","2PL",IF(RIGHT(_xlpm.pre,1)="1","1PL","3PL")))),N909,O909,P909,Q909&amp;"W",R909),_xlfn.TEXTJOIN("-",TRUE,M909,N909,O909,P909,Q909&amp;"W",R909))</f>
        <v>Hanger Support-SH-None-None-0W-0</v>
      </c>
      <c r="T909" s="14" t="str">
        <f>IF(COUNTIF(Cycletime[Element Desc.],ProjectsDB[[#This Row],[Element Desc.]])&gt;0,"Found","Not Found")</f>
        <v>Found</v>
      </c>
    </row>
    <row r="910" spans="2:20" x14ac:dyDescent="0.25">
      <c r="B910" s="8" t="s">
        <v>2204</v>
      </c>
      <c r="C910" s="9" t="s">
        <v>2205</v>
      </c>
      <c r="D910" s="9" t="s">
        <v>2206</v>
      </c>
      <c r="E910" s="10">
        <v>2</v>
      </c>
      <c r="F910" s="9" t="s">
        <v>2106</v>
      </c>
      <c r="G910" s="9" t="s">
        <v>96</v>
      </c>
      <c r="H910" s="11"/>
      <c r="I910" s="12">
        <v>800</v>
      </c>
      <c r="J910" s="12"/>
      <c r="K910" s="12"/>
      <c r="L910" s="12">
        <f t="array" ref="L910">IFERROR(LOOKUP(2^15,SEARCH({"40A","63A","80A","100A","125A","160A","200A","250A","400A","630A","800A","1000A","1250A","1600A","2000A","2500A","3200A","4000A","5000A","6300A"},UPPER(D910)),{40,63,80,100,125,160,200,250,400,630,800,1000,1250,1600,2000,2500,3200,4000,5000,6300}),0)</f>
        <v>800</v>
      </c>
      <c r="M910" s="9" t="str">
        <f t="shared" si="71"/>
        <v>End Cover</v>
      </c>
      <c r="N910" s="9" t="str">
        <f t="shared" si="72"/>
        <v>CU</v>
      </c>
      <c r="O910" s="13" t="str">
        <f t="shared" si="73"/>
        <v>None</v>
      </c>
      <c r="P910" s="9" t="str">
        <f t="shared" si="74"/>
        <v>None</v>
      </c>
      <c r="Q910" s="9" t="str">
        <f t="shared" si="75"/>
        <v>0</v>
      </c>
      <c r="R9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10" s="14" t="str">
        <f>IF(ProjectsDB[[#This Row],[Item Type]]="Straight Plug-In",_xlfn.TEXTJOIN("-",TRUE,M910&amp;"-"&amp;_xlfn.LET(_xlpm.txt,ProjectsDB[[#This Row],[Assembly]],_xlpm.pos,FIND("SP",_xlpm.txt),_xlpm.pre,LEFT(_xlpm.txt,_xlpm.pos-1),IF(RIGHT(_xlpm.pre,3)="123","3PL",IF(RIGHT(_xlpm.pre,2)="12","2PL",IF(RIGHT(_xlpm.pre,1)="1","1PL","3PL")))),N910,O910,P910,Q910&amp;"W",R910),_xlfn.TEXTJOIN("-",TRUE,M910,N910,O910,P910,Q910&amp;"W",R910))</f>
        <v>End Cover-CU-None-None-0W-1</v>
      </c>
      <c r="T910" s="14" t="str">
        <f>IF(COUNTIF(Cycletime[Element Desc.],ProjectsDB[[#This Row],[Element Desc.]])&gt;0,"Found","Not Found")</f>
        <v>Found</v>
      </c>
    </row>
    <row r="911" spans="2:20" x14ac:dyDescent="0.25">
      <c r="B911" s="8" t="s">
        <v>2207</v>
      </c>
      <c r="C911" s="9" t="s">
        <v>2208</v>
      </c>
      <c r="D911" s="9" t="s">
        <v>2209</v>
      </c>
      <c r="E911" s="10">
        <v>10</v>
      </c>
      <c r="F911" s="9" t="s">
        <v>2106</v>
      </c>
      <c r="G911" s="9" t="s">
        <v>96</v>
      </c>
      <c r="H911" s="11"/>
      <c r="I911" s="12">
        <v>2000</v>
      </c>
      <c r="J911" s="12"/>
      <c r="K911" s="12"/>
      <c r="L911" s="12">
        <f t="array" ref="L911">IFERROR(LOOKUP(2^15,SEARCH({"40A","63A","80A","100A","125A","160A","200A","250A","400A","630A","800A","1000A","1250A","1600A","2000A","2500A","3200A","4000A","5000A","6300A"},UPPER(D911)),{40,63,80,100,125,160,200,250,400,630,800,1000,1250,1600,2000,2500,3200,4000,5000,6300}),0)</f>
        <v>800</v>
      </c>
      <c r="M911" s="9" t="str">
        <f t="shared" si="71"/>
        <v>Straight Plug-In</v>
      </c>
      <c r="N911" s="9" t="str">
        <f t="shared" si="72"/>
        <v>CU</v>
      </c>
      <c r="O911" s="13" t="str">
        <f t="shared" si="73"/>
        <v>Silver</v>
      </c>
      <c r="P911" s="9" t="str">
        <f t="shared" si="74"/>
        <v>PET</v>
      </c>
      <c r="Q911" s="9" t="str">
        <f t="shared" si="75"/>
        <v>5</v>
      </c>
      <c r="R9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11" s="14" t="str">
        <f>IF(ProjectsDB[[#This Row],[Item Type]]="Straight Plug-In",_xlfn.TEXTJOIN("-",TRUE,M911&amp;"-"&amp;_xlfn.LET(_xlpm.txt,ProjectsDB[[#This Row],[Assembly]],_xlpm.pos,FIND("SP",_xlpm.txt),_xlpm.pre,LEFT(_xlpm.txt,_xlpm.pos-1),IF(RIGHT(_xlpm.pre,3)="123","3PL",IF(RIGHT(_xlpm.pre,2)="12","2PL",IF(RIGHT(_xlpm.pre,1)="1","1PL","3PL")))),N911,O911,P911,Q911&amp;"W",R911),_xlfn.TEXTJOIN("-",TRUE,M911,N911,O911,P911,Q911&amp;"W",R911))</f>
        <v>Straight Plug-In-2PL-CU-Silver-PET-5W-1</v>
      </c>
      <c r="T911" s="14" t="str">
        <f>IF(COUNTIF(Cycletime[Element Desc.],ProjectsDB[[#This Row],[Element Desc.]])&gt;0,"Found","Not Found")</f>
        <v>Found</v>
      </c>
    </row>
    <row r="912" spans="2:20" x14ac:dyDescent="0.25">
      <c r="B912" s="8" t="s">
        <v>2210</v>
      </c>
      <c r="C912" s="9" t="s">
        <v>2211</v>
      </c>
      <c r="D912" s="9" t="s">
        <v>2212</v>
      </c>
      <c r="E912" s="10">
        <v>1</v>
      </c>
      <c r="F912" s="9" t="s">
        <v>2106</v>
      </c>
      <c r="G912" s="9" t="s">
        <v>96</v>
      </c>
      <c r="H912" s="11"/>
      <c r="I912" s="12">
        <v>1160</v>
      </c>
      <c r="J912" s="12"/>
      <c r="K912" s="12"/>
      <c r="L912" s="12">
        <f t="array" ref="L912">IFERROR(LOOKUP(2^15,SEARCH({"40A","63A","80A","100A","125A","160A","200A","250A","400A","630A","800A","1000A","1250A","1600A","2000A","2500A","3200A","4000A","5000A","6300A"},UPPER(D912)),{40,63,80,100,125,160,200,250,400,630,800,1000,1250,1600,2000,2500,3200,4000,5000,6300}),0)</f>
        <v>800</v>
      </c>
      <c r="M912" s="9" t="str">
        <f t="shared" si="71"/>
        <v>Straight Feeder</v>
      </c>
      <c r="N912" s="9" t="str">
        <f t="shared" si="72"/>
        <v>CU</v>
      </c>
      <c r="O912" s="13" t="str">
        <f t="shared" si="73"/>
        <v>Silver</v>
      </c>
      <c r="P912" s="9" t="str">
        <f t="shared" si="74"/>
        <v>PET</v>
      </c>
      <c r="Q912" s="9" t="str">
        <f t="shared" si="75"/>
        <v>5</v>
      </c>
      <c r="R9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12" s="14" t="str">
        <f>IF(ProjectsDB[[#This Row],[Item Type]]="Straight Plug-In",_xlfn.TEXTJOIN("-",TRUE,M912&amp;"-"&amp;_xlfn.LET(_xlpm.txt,ProjectsDB[[#This Row],[Assembly]],_xlpm.pos,FIND("SP",_xlpm.txt),_xlpm.pre,LEFT(_xlpm.txt,_xlpm.pos-1),IF(RIGHT(_xlpm.pre,3)="123","3PL",IF(RIGHT(_xlpm.pre,2)="12","2PL",IF(RIGHT(_xlpm.pre,1)="1","1PL","3PL")))),N912,O912,P912,Q912&amp;"W",R912),_xlfn.TEXTJOIN("-",TRUE,M912,N912,O912,P912,Q912&amp;"W",R912))</f>
        <v>Straight Feeder-CU-Silver-PET-5W-1</v>
      </c>
      <c r="T912" s="14" t="str">
        <f>IF(COUNTIF(Cycletime[Element Desc.],ProjectsDB[[#This Row],[Element Desc.]])&gt;0,"Found","Not Found")</f>
        <v>Found</v>
      </c>
    </row>
    <row r="913" spans="2:20" x14ac:dyDescent="0.25">
      <c r="B913" s="8" t="s">
        <v>2213</v>
      </c>
      <c r="C913" s="9" t="s">
        <v>2214</v>
      </c>
      <c r="D913" s="9" t="s">
        <v>2215</v>
      </c>
      <c r="E913" s="10">
        <v>1</v>
      </c>
      <c r="F913" s="9" t="s">
        <v>2106</v>
      </c>
      <c r="G913" s="9" t="s">
        <v>96</v>
      </c>
      <c r="H913" s="11"/>
      <c r="I913" s="12">
        <v>3000</v>
      </c>
      <c r="J913" s="12"/>
      <c r="K913" s="12"/>
      <c r="L913" s="12">
        <f t="array" ref="L913">IFERROR(LOOKUP(2^15,SEARCH({"40A","63A","80A","100A","125A","160A","200A","250A","400A","630A","800A","1000A","1250A","1600A","2000A","2500A","3200A","4000A","5000A","6300A"},UPPER(D913)),{40,63,80,100,125,160,200,250,400,630,800,1000,1250,1600,2000,2500,3200,4000,5000,6300}),0)</f>
        <v>800</v>
      </c>
      <c r="M913" s="9" t="str">
        <f t="shared" si="71"/>
        <v>Straight Plug-In</v>
      </c>
      <c r="N913" s="9" t="str">
        <f t="shared" si="72"/>
        <v>CU</v>
      </c>
      <c r="O913" s="13" t="str">
        <f t="shared" si="73"/>
        <v>Silver</v>
      </c>
      <c r="P913" s="9" t="str">
        <f t="shared" si="74"/>
        <v>PET</v>
      </c>
      <c r="Q913" s="9" t="str">
        <f t="shared" si="75"/>
        <v>5</v>
      </c>
      <c r="R9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13" s="14" t="str">
        <f>IF(ProjectsDB[[#This Row],[Item Type]]="Straight Plug-In",_xlfn.TEXTJOIN("-",TRUE,M913&amp;"-"&amp;_xlfn.LET(_xlpm.txt,ProjectsDB[[#This Row],[Assembly]],_xlpm.pos,FIND("SP",_xlpm.txt),_xlpm.pre,LEFT(_xlpm.txt,_xlpm.pos-1),IF(RIGHT(_xlpm.pre,3)="123","3PL",IF(RIGHT(_xlpm.pre,2)="12","2PL",IF(RIGHT(_xlpm.pre,1)="1","1PL","3PL")))),N913,O913,P913,Q913&amp;"W",R913),_xlfn.TEXTJOIN("-",TRUE,M913,N913,O913,P913,Q913&amp;"W",R913))</f>
        <v>Straight Plug-In-3PL-CU-Silver-PET-5W-1</v>
      </c>
      <c r="T913" s="14" t="str">
        <f>IF(COUNTIF(Cycletime[Element Desc.],ProjectsDB[[#This Row],[Element Desc.]])&gt;0,"Found","Not Found")</f>
        <v>Found</v>
      </c>
    </row>
    <row r="914" spans="2:20" x14ac:dyDescent="0.25">
      <c r="B914" s="8" t="s">
        <v>2216</v>
      </c>
      <c r="C914" s="9" t="s">
        <v>2217</v>
      </c>
      <c r="D914" s="9" t="s">
        <v>2218</v>
      </c>
      <c r="E914" s="10">
        <v>1</v>
      </c>
      <c r="F914" s="9" t="s">
        <v>2106</v>
      </c>
      <c r="G914" s="9" t="s">
        <v>96</v>
      </c>
      <c r="H914" s="11"/>
      <c r="I914" s="12">
        <v>1400</v>
      </c>
      <c r="J914" s="12"/>
      <c r="K914" s="12"/>
      <c r="L914" s="12">
        <f t="array" ref="L914">IFERROR(LOOKUP(2^15,SEARCH({"40A","63A","80A","100A","125A","160A","200A","250A","400A","630A","800A","1000A","1250A","1600A","2000A","2500A","3200A","4000A","5000A","6300A"},UPPER(D914)),{40,63,80,100,125,160,200,250,400,630,800,1000,1250,1600,2000,2500,3200,4000,5000,6300}),0)</f>
        <v>800</v>
      </c>
      <c r="M914" s="9" t="str">
        <f t="shared" si="71"/>
        <v>Straight Feeder</v>
      </c>
      <c r="N914" s="9" t="str">
        <f t="shared" si="72"/>
        <v>CU</v>
      </c>
      <c r="O914" s="13" t="str">
        <f t="shared" si="73"/>
        <v>Silver</v>
      </c>
      <c r="P914" s="9" t="str">
        <f t="shared" si="74"/>
        <v>PET</v>
      </c>
      <c r="Q914" s="9" t="str">
        <f t="shared" si="75"/>
        <v>5</v>
      </c>
      <c r="R9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14" s="14" t="str">
        <f>IF(ProjectsDB[[#This Row],[Item Type]]="Straight Plug-In",_xlfn.TEXTJOIN("-",TRUE,M914&amp;"-"&amp;_xlfn.LET(_xlpm.txt,ProjectsDB[[#This Row],[Assembly]],_xlpm.pos,FIND("SP",_xlpm.txt),_xlpm.pre,LEFT(_xlpm.txt,_xlpm.pos-1),IF(RIGHT(_xlpm.pre,3)="123","3PL",IF(RIGHT(_xlpm.pre,2)="12","2PL",IF(RIGHT(_xlpm.pre,1)="1","1PL","3PL")))),N914,O914,P914,Q914&amp;"W",R914),_xlfn.TEXTJOIN("-",TRUE,M914,N914,O914,P914,Q914&amp;"W",R914))</f>
        <v>Straight Feeder-CU-Silver-PET-5W-1</v>
      </c>
      <c r="T914" s="14" t="str">
        <f>IF(COUNTIF(Cycletime[Element Desc.],ProjectsDB[[#This Row],[Element Desc.]])&gt;0,"Found","Not Found")</f>
        <v>Found</v>
      </c>
    </row>
    <row r="915" spans="2:20" x14ac:dyDescent="0.25">
      <c r="B915" s="8" t="s">
        <v>2219</v>
      </c>
      <c r="C915" s="9" t="s">
        <v>2220</v>
      </c>
      <c r="D915" s="9" t="s">
        <v>2221</v>
      </c>
      <c r="E915" s="10">
        <v>6</v>
      </c>
      <c r="F915" s="9" t="s">
        <v>2106</v>
      </c>
      <c r="G915" s="9" t="s">
        <v>96</v>
      </c>
      <c r="H915" s="11"/>
      <c r="I915" s="12">
        <v>1700</v>
      </c>
      <c r="J915" s="12"/>
      <c r="K915" s="12"/>
      <c r="L915" s="12">
        <f t="array" ref="L915">IFERROR(LOOKUP(2^15,SEARCH({"40A","63A","80A","100A","125A","160A","200A","250A","400A","630A","800A","1000A","1250A","1600A","2000A","2500A","3200A","4000A","5000A","6300A"},UPPER(D915)),{40,63,80,100,125,160,200,250,400,630,800,1000,1250,1600,2000,2500,3200,4000,5000,6300}),0)</f>
        <v>800</v>
      </c>
      <c r="M915" s="9" t="str">
        <f t="shared" si="71"/>
        <v>Straight Feeder</v>
      </c>
      <c r="N915" s="9" t="str">
        <f t="shared" si="72"/>
        <v>CU</v>
      </c>
      <c r="O915" s="13" t="str">
        <f t="shared" si="73"/>
        <v>Silver</v>
      </c>
      <c r="P915" s="9" t="str">
        <f t="shared" si="74"/>
        <v>PET</v>
      </c>
      <c r="Q915" s="9" t="str">
        <f t="shared" si="75"/>
        <v>5</v>
      </c>
      <c r="R9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15" s="14" t="str">
        <f>IF(ProjectsDB[[#This Row],[Item Type]]="Straight Plug-In",_xlfn.TEXTJOIN("-",TRUE,M915&amp;"-"&amp;_xlfn.LET(_xlpm.txt,ProjectsDB[[#This Row],[Assembly]],_xlpm.pos,FIND("SP",_xlpm.txt),_xlpm.pre,LEFT(_xlpm.txt,_xlpm.pos-1),IF(RIGHT(_xlpm.pre,3)="123","3PL",IF(RIGHT(_xlpm.pre,2)="12","2PL",IF(RIGHT(_xlpm.pre,1)="1","1PL","3PL")))),N915,O915,P915,Q915&amp;"W",R915),_xlfn.TEXTJOIN("-",TRUE,M915,N915,O915,P915,Q915&amp;"W",R915))</f>
        <v>Straight Feeder-CU-Silver-PET-5W-1</v>
      </c>
      <c r="T915" s="14" t="str">
        <f>IF(COUNTIF(Cycletime[Element Desc.],ProjectsDB[[#This Row],[Element Desc.]])&gt;0,"Found","Not Found")</f>
        <v>Found</v>
      </c>
    </row>
    <row r="916" spans="2:20" x14ac:dyDescent="0.25">
      <c r="B916" s="8" t="s">
        <v>2222</v>
      </c>
      <c r="C916" s="9" t="s">
        <v>2223</v>
      </c>
      <c r="D916" s="9" t="s">
        <v>2224</v>
      </c>
      <c r="E916" s="10">
        <v>1</v>
      </c>
      <c r="F916" s="9" t="s">
        <v>2106</v>
      </c>
      <c r="G916" s="9" t="s">
        <v>96</v>
      </c>
      <c r="H916" s="11"/>
      <c r="I916" s="12">
        <v>1200</v>
      </c>
      <c r="J916" s="12"/>
      <c r="K916" s="12"/>
      <c r="L916" s="12">
        <f t="array" ref="L916">IFERROR(LOOKUP(2^15,SEARCH({"40A","63A","80A","100A","125A","160A","200A","250A","400A","630A","800A","1000A","1250A","1600A","2000A","2500A","3200A","4000A","5000A","6300A"},UPPER(D916)),{40,63,80,100,125,160,200,250,400,630,800,1000,1250,1600,2000,2500,3200,4000,5000,6300}),0)</f>
        <v>800</v>
      </c>
      <c r="M916" s="9" t="str">
        <f t="shared" si="71"/>
        <v>Straight Feeder</v>
      </c>
      <c r="N916" s="9" t="str">
        <f t="shared" si="72"/>
        <v>CU</v>
      </c>
      <c r="O916" s="13" t="str">
        <f t="shared" si="73"/>
        <v>Silver</v>
      </c>
      <c r="P916" s="9" t="str">
        <f t="shared" si="74"/>
        <v>PET</v>
      </c>
      <c r="Q916" s="9" t="str">
        <f t="shared" si="75"/>
        <v>5</v>
      </c>
      <c r="R9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16" s="14" t="str">
        <f>IF(ProjectsDB[[#This Row],[Item Type]]="Straight Plug-In",_xlfn.TEXTJOIN("-",TRUE,M916&amp;"-"&amp;_xlfn.LET(_xlpm.txt,ProjectsDB[[#This Row],[Assembly]],_xlpm.pos,FIND("SP",_xlpm.txt),_xlpm.pre,LEFT(_xlpm.txt,_xlpm.pos-1),IF(RIGHT(_xlpm.pre,3)="123","3PL",IF(RIGHT(_xlpm.pre,2)="12","2PL",IF(RIGHT(_xlpm.pre,1)="1","1PL","3PL")))),N916,O916,P916,Q916&amp;"W",R916),_xlfn.TEXTJOIN("-",TRUE,M916,N916,O916,P916,Q916&amp;"W",R916))</f>
        <v>Straight Feeder-CU-Silver-PET-5W-1</v>
      </c>
      <c r="T916" s="14" t="str">
        <f>IF(COUNTIF(Cycletime[Element Desc.],ProjectsDB[[#This Row],[Element Desc.]])&gt;0,"Found","Not Found")</f>
        <v>Found</v>
      </c>
    </row>
    <row r="917" spans="2:20" x14ac:dyDescent="0.25">
      <c r="B917" s="8" t="s">
        <v>2225</v>
      </c>
      <c r="C917" s="9" t="s">
        <v>2198</v>
      </c>
      <c r="D917" s="9" t="s">
        <v>2199</v>
      </c>
      <c r="E917" s="10">
        <v>21</v>
      </c>
      <c r="F917" s="9" t="s">
        <v>2106</v>
      </c>
      <c r="G917" s="9" t="s">
        <v>96</v>
      </c>
      <c r="H917" s="11"/>
      <c r="I917" s="12"/>
      <c r="J917" s="12"/>
      <c r="K917" s="12"/>
      <c r="L917" s="12">
        <f t="array" ref="L917">IFERROR(LOOKUP(2^15,SEARCH({"40A","63A","80A","100A","125A","160A","200A","250A","400A","630A","800A","1000A","1250A","1600A","2000A","2500A","3200A","4000A","5000A","6300A"},UPPER(D917)),{40,63,80,100,125,160,200,250,400,630,800,1000,1250,1600,2000,2500,3200,4000,5000,6300}),0)</f>
        <v>800</v>
      </c>
      <c r="M917" s="9" t="str">
        <f t="shared" si="71"/>
        <v>Joint Pack</v>
      </c>
      <c r="N917" s="9" t="str">
        <f t="shared" si="72"/>
        <v>CU</v>
      </c>
      <c r="O917" s="13" t="str">
        <f t="shared" si="73"/>
        <v>Silver</v>
      </c>
      <c r="P917" s="9" t="str">
        <f t="shared" si="74"/>
        <v>None</v>
      </c>
      <c r="Q917" s="9" t="str">
        <f t="shared" si="75"/>
        <v>5</v>
      </c>
      <c r="R9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17" s="14" t="str">
        <f>IF(ProjectsDB[[#This Row],[Item Type]]="Straight Plug-In",_xlfn.TEXTJOIN("-",TRUE,M917&amp;"-"&amp;_xlfn.LET(_xlpm.txt,ProjectsDB[[#This Row],[Assembly]],_xlpm.pos,FIND("SP",_xlpm.txt),_xlpm.pre,LEFT(_xlpm.txt,_xlpm.pos-1),IF(RIGHT(_xlpm.pre,3)="123","3PL",IF(RIGHT(_xlpm.pre,2)="12","2PL",IF(RIGHT(_xlpm.pre,1)="1","1PL","3PL")))),N917,O917,P917,Q917&amp;"W",R917),_xlfn.TEXTJOIN("-",TRUE,M917,N917,O917,P917,Q917&amp;"W",R917))</f>
        <v>Joint Pack-CU-Silver-None-5W-1</v>
      </c>
      <c r="T917" s="14" t="str">
        <f>IF(COUNTIF(Cycletime[Element Desc.],ProjectsDB[[#This Row],[Element Desc.]])&gt;0,"Found","Not Found")</f>
        <v>Found</v>
      </c>
    </row>
    <row r="918" spans="2:20" x14ac:dyDescent="0.25">
      <c r="B918" s="8" t="s">
        <v>2226</v>
      </c>
      <c r="C918" s="9" t="s">
        <v>2227</v>
      </c>
      <c r="D918" s="9" t="s">
        <v>2228</v>
      </c>
      <c r="E918" s="10">
        <v>1</v>
      </c>
      <c r="F918" s="9" t="s">
        <v>2106</v>
      </c>
      <c r="G918" s="9" t="s">
        <v>26</v>
      </c>
      <c r="H918" s="11"/>
      <c r="I918" s="12">
        <v>150</v>
      </c>
      <c r="J918" s="12">
        <v>300</v>
      </c>
      <c r="K918" s="12"/>
      <c r="L918" s="12">
        <f t="array" ref="L918">IFERROR(LOOKUP(2^15,SEARCH({"40A","63A","80A","100A","125A","160A","200A","250A","400A","630A","800A","1000A","1250A","1600A","2000A","2500A","3200A","4000A","5000A","6300A"},UPPER(D918)),{40,63,80,100,125,160,200,250,400,630,800,1000,1250,1600,2000,2500,3200,4000,5000,6300}),0)</f>
        <v>4000</v>
      </c>
      <c r="M918" s="9" t="str">
        <f t="shared" si="71"/>
        <v>Elbow Flat</v>
      </c>
      <c r="N918" s="9" t="str">
        <f t="shared" si="72"/>
        <v>CU</v>
      </c>
      <c r="O918" s="13" t="str">
        <f t="shared" si="73"/>
        <v>Silver</v>
      </c>
      <c r="P918" s="9" t="str">
        <f t="shared" si="74"/>
        <v>PET</v>
      </c>
      <c r="Q918" s="9" t="str">
        <f t="shared" si="75"/>
        <v>4</v>
      </c>
      <c r="R9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18" s="14" t="str">
        <f>IF(ProjectsDB[[#This Row],[Item Type]]="Straight Plug-In",_xlfn.TEXTJOIN("-",TRUE,M918&amp;"-"&amp;_xlfn.LET(_xlpm.txt,ProjectsDB[[#This Row],[Assembly]],_xlpm.pos,FIND("SP",_xlpm.txt),_xlpm.pre,LEFT(_xlpm.txt,_xlpm.pos-1),IF(RIGHT(_xlpm.pre,3)="123","3PL",IF(RIGHT(_xlpm.pre,2)="12","2PL",IF(RIGHT(_xlpm.pre,1)="1","1PL","3PL")))),N918,O918,P918,Q918&amp;"W",R918),_xlfn.TEXTJOIN("-",TRUE,M918,N918,O918,P918,Q918&amp;"W",R918))</f>
        <v>Elbow Flat-CU-Silver-PET-4W-2</v>
      </c>
      <c r="T918" s="14" t="str">
        <f>IF(COUNTIF(Cycletime[Element Desc.],ProjectsDB[[#This Row],[Element Desc.]])&gt;0,"Found","Not Found")</f>
        <v>Found</v>
      </c>
    </row>
    <row r="919" spans="2:20" x14ac:dyDescent="0.25">
      <c r="B919" s="8" t="s">
        <v>2229</v>
      </c>
      <c r="C919" s="9" t="s">
        <v>2230</v>
      </c>
      <c r="D919" s="9" t="s">
        <v>2231</v>
      </c>
      <c r="E919" s="10">
        <v>1</v>
      </c>
      <c r="F919" s="9" t="s">
        <v>2106</v>
      </c>
      <c r="G919" s="9" t="s">
        <v>26</v>
      </c>
      <c r="H919" s="11"/>
      <c r="I919" s="12">
        <v>450</v>
      </c>
      <c r="J919" s="12">
        <v>580</v>
      </c>
      <c r="K919" s="12">
        <v>300</v>
      </c>
      <c r="L919" s="12">
        <f t="array" ref="L919">IFERROR(LOOKUP(2^15,SEARCH({"40A","63A","80A","100A","125A","160A","200A","250A","400A","630A","800A","1000A","1250A","1600A","2000A","2500A","3200A","4000A","5000A","6300A"},UPPER(D919)),{40,63,80,100,125,160,200,250,400,630,800,1000,1250,1600,2000,2500,3200,4000,5000,6300}),0)</f>
        <v>4000</v>
      </c>
      <c r="M919" s="9" t="str">
        <f t="shared" si="71"/>
        <v>Z-Unit Flat</v>
      </c>
      <c r="N919" s="9" t="str">
        <f t="shared" si="72"/>
        <v>CU</v>
      </c>
      <c r="O919" s="13" t="str">
        <f t="shared" si="73"/>
        <v>Silver</v>
      </c>
      <c r="P919" s="9" t="str">
        <f t="shared" si="74"/>
        <v>PET</v>
      </c>
      <c r="Q919" s="9" t="str">
        <f t="shared" si="75"/>
        <v>4</v>
      </c>
      <c r="R9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19" s="14" t="str">
        <f>IF(ProjectsDB[[#This Row],[Item Type]]="Straight Plug-In",_xlfn.TEXTJOIN("-",TRUE,M919&amp;"-"&amp;_xlfn.LET(_xlpm.txt,ProjectsDB[[#This Row],[Assembly]],_xlpm.pos,FIND("SP",_xlpm.txt),_xlpm.pre,LEFT(_xlpm.txt,_xlpm.pos-1),IF(RIGHT(_xlpm.pre,3)="123","3PL",IF(RIGHT(_xlpm.pre,2)="12","2PL",IF(RIGHT(_xlpm.pre,1)="1","1PL","3PL")))),N919,O919,P919,Q919&amp;"W",R919),_xlfn.TEXTJOIN("-",TRUE,M919,N919,O919,P919,Q919&amp;"W",R919))</f>
        <v>Z-Unit Flat-CU-Silver-PET-4W-2</v>
      </c>
      <c r="T919" s="14" t="str">
        <f>IF(COUNTIF(Cycletime[Element Desc.],ProjectsDB[[#This Row],[Element Desc.]])&gt;0,"Found","Not Found")</f>
        <v>Found</v>
      </c>
    </row>
    <row r="920" spans="2:20" x14ac:dyDescent="0.25">
      <c r="B920" s="8" t="s">
        <v>2232</v>
      </c>
      <c r="C920" s="9" t="s">
        <v>2233</v>
      </c>
      <c r="D920" s="9" t="s">
        <v>2234</v>
      </c>
      <c r="E920" s="10">
        <v>3</v>
      </c>
      <c r="F920" s="9" t="s">
        <v>2106</v>
      </c>
      <c r="G920" s="9" t="s">
        <v>26</v>
      </c>
      <c r="H920" s="11"/>
      <c r="I920" s="12">
        <v>465</v>
      </c>
      <c r="J920" s="12">
        <v>465</v>
      </c>
      <c r="K920" s="12"/>
      <c r="L920" s="12">
        <f t="array" ref="L920">IFERROR(LOOKUP(2^15,SEARCH({"40A","63A","80A","100A","125A","160A","200A","250A","400A","630A","800A","1000A","1250A","1600A","2000A","2500A","3200A","4000A","5000A","6300A"},UPPER(D920)),{40,63,80,100,125,160,200,250,400,630,800,1000,1250,1600,2000,2500,3200,4000,5000,6300}),0)</f>
        <v>4000</v>
      </c>
      <c r="M920" s="9" t="str">
        <f t="shared" si="71"/>
        <v>Elbow Edge</v>
      </c>
      <c r="N920" s="9" t="str">
        <f t="shared" si="72"/>
        <v>CU</v>
      </c>
      <c r="O920" s="13" t="str">
        <f t="shared" si="73"/>
        <v>Silver</v>
      </c>
      <c r="P920" s="9" t="str">
        <f t="shared" si="74"/>
        <v>PET</v>
      </c>
      <c r="Q920" s="9" t="str">
        <f t="shared" si="75"/>
        <v>4</v>
      </c>
      <c r="R9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20" s="14" t="str">
        <f>IF(ProjectsDB[[#This Row],[Item Type]]="Straight Plug-In",_xlfn.TEXTJOIN("-",TRUE,M920&amp;"-"&amp;_xlfn.LET(_xlpm.txt,ProjectsDB[[#This Row],[Assembly]],_xlpm.pos,FIND("SP",_xlpm.txt),_xlpm.pre,LEFT(_xlpm.txt,_xlpm.pos-1),IF(RIGHT(_xlpm.pre,3)="123","3PL",IF(RIGHT(_xlpm.pre,2)="12","2PL",IF(RIGHT(_xlpm.pre,1)="1","1PL","3PL")))),N920,O920,P920,Q920&amp;"W",R920),_xlfn.TEXTJOIN("-",TRUE,M920,N920,O920,P920,Q920&amp;"W",R920))</f>
        <v>Elbow Edge-CU-Silver-PET-4W-2</v>
      </c>
      <c r="T920" s="14" t="str">
        <f>IF(COUNTIF(Cycletime[Element Desc.],ProjectsDB[[#This Row],[Element Desc.]])&gt;0,"Found","Not Found")</f>
        <v>Found</v>
      </c>
    </row>
    <row r="921" spans="2:20" x14ac:dyDescent="0.25">
      <c r="B921" s="8" t="s">
        <v>2235</v>
      </c>
      <c r="C921" s="9" t="s">
        <v>2236</v>
      </c>
      <c r="D921" s="9" t="s">
        <v>2237</v>
      </c>
      <c r="E921" s="10">
        <v>1</v>
      </c>
      <c r="F921" s="9" t="s">
        <v>2106</v>
      </c>
      <c r="G921" s="9" t="s">
        <v>26</v>
      </c>
      <c r="H921" s="11"/>
      <c r="I921" s="12">
        <v>590</v>
      </c>
      <c r="J921" s="12">
        <v>540</v>
      </c>
      <c r="K921" s="12"/>
      <c r="L921" s="12">
        <f t="array" ref="L921">IFERROR(LOOKUP(2^15,SEARCH({"40A","63A","80A","100A","125A","160A","200A","250A","400A","630A","800A","1000A","1250A","1600A","2000A","2500A","3200A","4000A","5000A","6300A"},UPPER(D921)),{40,63,80,100,125,160,200,250,400,630,800,1000,1250,1600,2000,2500,3200,4000,5000,6300}),0)</f>
        <v>4000</v>
      </c>
      <c r="M921" s="9" t="str">
        <f t="shared" si="71"/>
        <v>Elbow Flat</v>
      </c>
      <c r="N921" s="9" t="str">
        <f t="shared" si="72"/>
        <v>CU</v>
      </c>
      <c r="O921" s="13" t="str">
        <f t="shared" si="73"/>
        <v>Silver</v>
      </c>
      <c r="P921" s="9" t="str">
        <f t="shared" si="74"/>
        <v>PET</v>
      </c>
      <c r="Q921" s="9" t="str">
        <f t="shared" si="75"/>
        <v>4</v>
      </c>
      <c r="R9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21" s="14" t="str">
        <f>IF(ProjectsDB[[#This Row],[Item Type]]="Straight Plug-In",_xlfn.TEXTJOIN("-",TRUE,M921&amp;"-"&amp;_xlfn.LET(_xlpm.txt,ProjectsDB[[#This Row],[Assembly]],_xlpm.pos,FIND("SP",_xlpm.txt),_xlpm.pre,LEFT(_xlpm.txt,_xlpm.pos-1),IF(RIGHT(_xlpm.pre,3)="123","3PL",IF(RIGHT(_xlpm.pre,2)="12","2PL",IF(RIGHT(_xlpm.pre,1)="1","1PL","3PL")))),N921,O921,P921,Q921&amp;"W",R921),_xlfn.TEXTJOIN("-",TRUE,M921,N921,O921,P921,Q921&amp;"W",R921))</f>
        <v>Elbow Flat-CU-Silver-PET-4W-2</v>
      </c>
      <c r="T921" s="14" t="str">
        <f>IF(COUNTIF(Cycletime[Element Desc.],ProjectsDB[[#This Row],[Element Desc.]])&gt;0,"Found","Not Found")</f>
        <v>Found</v>
      </c>
    </row>
    <row r="922" spans="2:20" x14ac:dyDescent="0.25">
      <c r="B922" s="8" t="s">
        <v>2238</v>
      </c>
      <c r="C922" s="9" t="s">
        <v>2227</v>
      </c>
      <c r="D922" s="9" t="s">
        <v>2228</v>
      </c>
      <c r="E922" s="10">
        <v>1</v>
      </c>
      <c r="F922" s="9" t="s">
        <v>2106</v>
      </c>
      <c r="G922" s="9" t="s">
        <v>26</v>
      </c>
      <c r="H922" s="11"/>
      <c r="I922" s="12">
        <v>150</v>
      </c>
      <c r="J922" s="12">
        <v>300</v>
      </c>
      <c r="K922" s="12"/>
      <c r="L922" s="12">
        <f t="array" ref="L922">IFERROR(LOOKUP(2^15,SEARCH({"40A","63A","80A","100A","125A","160A","200A","250A","400A","630A","800A","1000A","1250A","1600A","2000A","2500A","3200A","4000A","5000A","6300A"},UPPER(D922)),{40,63,80,100,125,160,200,250,400,630,800,1000,1250,1600,2000,2500,3200,4000,5000,6300}),0)</f>
        <v>4000</v>
      </c>
      <c r="M922" s="9" t="str">
        <f t="shared" si="71"/>
        <v>Elbow Flat</v>
      </c>
      <c r="N922" s="9" t="str">
        <f t="shared" si="72"/>
        <v>CU</v>
      </c>
      <c r="O922" s="13" t="str">
        <f t="shared" si="73"/>
        <v>Silver</v>
      </c>
      <c r="P922" s="9" t="str">
        <f t="shared" si="74"/>
        <v>PET</v>
      </c>
      <c r="Q922" s="9" t="str">
        <f t="shared" si="75"/>
        <v>4</v>
      </c>
      <c r="R9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22" s="14" t="str">
        <f>IF(ProjectsDB[[#This Row],[Item Type]]="Straight Plug-In",_xlfn.TEXTJOIN("-",TRUE,M922&amp;"-"&amp;_xlfn.LET(_xlpm.txt,ProjectsDB[[#This Row],[Assembly]],_xlpm.pos,FIND("SP",_xlpm.txt),_xlpm.pre,LEFT(_xlpm.txt,_xlpm.pos-1),IF(RIGHT(_xlpm.pre,3)="123","3PL",IF(RIGHT(_xlpm.pre,2)="12","2PL",IF(RIGHT(_xlpm.pre,1)="1","1PL","3PL")))),N922,O922,P922,Q922&amp;"W",R922),_xlfn.TEXTJOIN("-",TRUE,M922,N922,O922,P922,Q922&amp;"W",R922))</f>
        <v>Elbow Flat-CU-Silver-PET-4W-2</v>
      </c>
      <c r="T922" s="14" t="str">
        <f>IF(COUNTIF(Cycletime[Element Desc.],ProjectsDB[[#This Row],[Element Desc.]])&gt;0,"Found","Not Found")</f>
        <v>Found</v>
      </c>
    </row>
    <row r="923" spans="2:20" x14ac:dyDescent="0.25">
      <c r="B923" s="8" t="s">
        <v>2239</v>
      </c>
      <c r="C923" s="9" t="s">
        <v>2240</v>
      </c>
      <c r="D923" s="9" t="s">
        <v>2241</v>
      </c>
      <c r="E923" s="10">
        <v>1</v>
      </c>
      <c r="F923" s="9" t="s">
        <v>2106</v>
      </c>
      <c r="G923" s="9" t="s">
        <v>26</v>
      </c>
      <c r="H923" s="11"/>
      <c r="I923" s="12">
        <v>450</v>
      </c>
      <c r="J923" s="12">
        <v>290</v>
      </c>
      <c r="K923" s="12">
        <v>300</v>
      </c>
      <c r="L923" s="12">
        <f t="array" ref="L923">IFERROR(LOOKUP(2^15,SEARCH({"40A","63A","80A","100A","125A","160A","200A","250A","400A","630A","800A","1000A","1250A","1600A","2000A","2500A","3200A","4000A","5000A","6300A"},UPPER(D923)),{40,63,80,100,125,160,200,250,400,630,800,1000,1250,1600,2000,2500,3200,4000,5000,6300}),0)</f>
        <v>4000</v>
      </c>
      <c r="M923" s="9" t="str">
        <f t="shared" si="71"/>
        <v>Z-Unit Flat</v>
      </c>
      <c r="N923" s="9" t="str">
        <f t="shared" si="72"/>
        <v>CU</v>
      </c>
      <c r="O923" s="13" t="str">
        <f t="shared" si="73"/>
        <v>Silver</v>
      </c>
      <c r="P923" s="9" t="str">
        <f t="shared" si="74"/>
        <v>PET</v>
      </c>
      <c r="Q923" s="9" t="str">
        <f t="shared" si="75"/>
        <v>4</v>
      </c>
      <c r="R9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23" s="14" t="str">
        <f>IF(ProjectsDB[[#This Row],[Item Type]]="Straight Plug-In",_xlfn.TEXTJOIN("-",TRUE,M923&amp;"-"&amp;_xlfn.LET(_xlpm.txt,ProjectsDB[[#This Row],[Assembly]],_xlpm.pos,FIND("SP",_xlpm.txt),_xlpm.pre,LEFT(_xlpm.txt,_xlpm.pos-1),IF(RIGHT(_xlpm.pre,3)="123","3PL",IF(RIGHT(_xlpm.pre,2)="12","2PL",IF(RIGHT(_xlpm.pre,1)="1","1PL","3PL")))),N923,O923,P923,Q923&amp;"W",R923),_xlfn.TEXTJOIN("-",TRUE,M923,N923,O923,P923,Q923&amp;"W",R923))</f>
        <v>Z-Unit Flat-CU-Silver-PET-4W-2</v>
      </c>
      <c r="T923" s="14" t="str">
        <f>IF(COUNTIF(Cycletime[Element Desc.],ProjectsDB[[#This Row],[Element Desc.]])&gt;0,"Found","Not Found")</f>
        <v>Found</v>
      </c>
    </row>
    <row r="924" spans="2:20" x14ac:dyDescent="0.25">
      <c r="B924" s="8" t="s">
        <v>2242</v>
      </c>
      <c r="C924" s="9" t="s">
        <v>2233</v>
      </c>
      <c r="D924" s="9" t="s">
        <v>2234</v>
      </c>
      <c r="E924" s="10">
        <v>3</v>
      </c>
      <c r="F924" s="9" t="s">
        <v>2106</v>
      </c>
      <c r="G924" s="9" t="s">
        <v>26</v>
      </c>
      <c r="H924" s="11"/>
      <c r="I924" s="12">
        <v>465</v>
      </c>
      <c r="J924" s="12">
        <v>465</v>
      </c>
      <c r="K924" s="12"/>
      <c r="L924" s="12">
        <f t="array" ref="L924">IFERROR(LOOKUP(2^15,SEARCH({"40A","63A","80A","100A","125A","160A","200A","250A","400A","630A","800A","1000A","1250A","1600A","2000A","2500A","3200A","4000A","5000A","6300A"},UPPER(D924)),{40,63,80,100,125,160,200,250,400,630,800,1000,1250,1600,2000,2500,3200,4000,5000,6300}),0)</f>
        <v>4000</v>
      </c>
      <c r="M924" s="9" t="str">
        <f t="shared" si="71"/>
        <v>Elbow Edge</v>
      </c>
      <c r="N924" s="9" t="str">
        <f t="shared" si="72"/>
        <v>CU</v>
      </c>
      <c r="O924" s="13" t="str">
        <f t="shared" si="73"/>
        <v>Silver</v>
      </c>
      <c r="P924" s="9" t="str">
        <f t="shared" si="74"/>
        <v>PET</v>
      </c>
      <c r="Q924" s="9" t="str">
        <f t="shared" si="75"/>
        <v>4</v>
      </c>
      <c r="R9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24" s="14" t="str">
        <f>IF(ProjectsDB[[#This Row],[Item Type]]="Straight Plug-In",_xlfn.TEXTJOIN("-",TRUE,M924&amp;"-"&amp;_xlfn.LET(_xlpm.txt,ProjectsDB[[#This Row],[Assembly]],_xlpm.pos,FIND("SP",_xlpm.txt),_xlpm.pre,LEFT(_xlpm.txt,_xlpm.pos-1),IF(RIGHT(_xlpm.pre,3)="123","3PL",IF(RIGHT(_xlpm.pre,2)="12","2PL",IF(RIGHT(_xlpm.pre,1)="1","1PL","3PL")))),N924,O924,P924,Q924&amp;"W",R924),_xlfn.TEXTJOIN("-",TRUE,M924,N924,O924,P924,Q924&amp;"W",R924))</f>
        <v>Elbow Edge-CU-Silver-PET-4W-2</v>
      </c>
      <c r="T924" s="14" t="str">
        <f>IF(COUNTIF(Cycletime[Element Desc.],ProjectsDB[[#This Row],[Element Desc.]])&gt;0,"Found","Not Found")</f>
        <v>Found</v>
      </c>
    </row>
    <row r="925" spans="2:20" x14ac:dyDescent="0.25">
      <c r="B925" s="8" t="s">
        <v>2243</v>
      </c>
      <c r="C925" s="9" t="s">
        <v>2244</v>
      </c>
      <c r="D925" s="9" t="s">
        <v>2245</v>
      </c>
      <c r="E925" s="10">
        <v>1</v>
      </c>
      <c r="F925" s="9" t="s">
        <v>2106</v>
      </c>
      <c r="G925" s="9" t="s">
        <v>26</v>
      </c>
      <c r="H925" s="11"/>
      <c r="I925" s="12">
        <v>300</v>
      </c>
      <c r="J925" s="12">
        <v>300</v>
      </c>
      <c r="K925" s="12"/>
      <c r="L925" s="12">
        <f t="array" ref="L925">IFERROR(LOOKUP(2^15,SEARCH({"40A","63A","80A","100A","125A","160A","200A","250A","400A","630A","800A","1000A","1250A","1600A","2000A","2500A","3200A","4000A","5000A","6300A"},UPPER(D925)),{40,63,80,100,125,160,200,250,400,630,800,1000,1250,1600,2000,2500,3200,4000,5000,6300}),0)</f>
        <v>4000</v>
      </c>
      <c r="M925" s="9" t="str">
        <f t="shared" si="71"/>
        <v>Elbow Flat</v>
      </c>
      <c r="N925" s="9" t="str">
        <f t="shared" si="72"/>
        <v>CU</v>
      </c>
      <c r="O925" s="13" t="str">
        <f t="shared" si="73"/>
        <v>Silver</v>
      </c>
      <c r="P925" s="9" t="str">
        <f t="shared" si="74"/>
        <v>PET</v>
      </c>
      <c r="Q925" s="9" t="str">
        <f t="shared" si="75"/>
        <v>4</v>
      </c>
      <c r="R9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25" s="14" t="str">
        <f>IF(ProjectsDB[[#This Row],[Item Type]]="Straight Plug-In",_xlfn.TEXTJOIN("-",TRUE,M925&amp;"-"&amp;_xlfn.LET(_xlpm.txt,ProjectsDB[[#This Row],[Assembly]],_xlpm.pos,FIND("SP",_xlpm.txt),_xlpm.pre,LEFT(_xlpm.txt,_xlpm.pos-1),IF(RIGHT(_xlpm.pre,3)="123","3PL",IF(RIGHT(_xlpm.pre,2)="12","2PL",IF(RIGHT(_xlpm.pre,1)="1","1PL","3PL")))),N925,O925,P925,Q925&amp;"W",R925),_xlfn.TEXTJOIN("-",TRUE,M925,N925,O925,P925,Q925&amp;"W",R925))</f>
        <v>Elbow Flat-CU-Silver-PET-4W-2</v>
      </c>
      <c r="T925" s="14" t="str">
        <f>IF(COUNTIF(Cycletime[Element Desc.],ProjectsDB[[#This Row],[Element Desc.]])&gt;0,"Found","Not Found")</f>
        <v>Found</v>
      </c>
    </row>
    <row r="926" spans="2:20" x14ac:dyDescent="0.25">
      <c r="B926" s="8" t="s">
        <v>2246</v>
      </c>
      <c r="C926" s="9" t="s">
        <v>2247</v>
      </c>
      <c r="D926" s="9" t="s">
        <v>2248</v>
      </c>
      <c r="E926" s="10">
        <v>1</v>
      </c>
      <c r="F926" s="9" t="s">
        <v>2106</v>
      </c>
      <c r="G926" s="9" t="s">
        <v>26</v>
      </c>
      <c r="H926" s="11"/>
      <c r="I926" s="12">
        <v>300</v>
      </c>
      <c r="J926" s="12">
        <v>250</v>
      </c>
      <c r="K926" s="12">
        <v>370</v>
      </c>
      <c r="L926" s="12">
        <f t="array" ref="L926">IFERROR(LOOKUP(2^15,SEARCH({"40A","63A","80A","100A","125A","160A","200A","250A","400A","630A","800A","1000A","1250A","1600A","2000A","2500A","3200A","4000A","5000A","6300A"},UPPER(D926)),{40,63,80,100,125,160,200,250,400,630,800,1000,1250,1600,2000,2500,3200,4000,5000,6300}),0)</f>
        <v>2500</v>
      </c>
      <c r="M926" s="9" t="str">
        <f t="shared" si="71"/>
        <v>Offset Flat</v>
      </c>
      <c r="N926" s="9" t="str">
        <f t="shared" si="72"/>
        <v>CU</v>
      </c>
      <c r="O926" s="13" t="str">
        <f t="shared" si="73"/>
        <v>Silver</v>
      </c>
      <c r="P926" s="9" t="str">
        <f t="shared" si="74"/>
        <v>PET</v>
      </c>
      <c r="Q926" s="9" t="str">
        <f t="shared" si="75"/>
        <v>5</v>
      </c>
      <c r="R9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26" s="14" t="str">
        <f>IF(ProjectsDB[[#This Row],[Item Type]]="Straight Plug-In",_xlfn.TEXTJOIN("-",TRUE,M926&amp;"-"&amp;_xlfn.LET(_xlpm.txt,ProjectsDB[[#This Row],[Assembly]],_xlpm.pos,FIND("SP",_xlpm.txt),_xlpm.pre,LEFT(_xlpm.txt,_xlpm.pos-1),IF(RIGHT(_xlpm.pre,3)="123","3PL",IF(RIGHT(_xlpm.pre,2)="12","2PL",IF(RIGHT(_xlpm.pre,1)="1","1PL","3PL")))),N926,O926,P926,Q926&amp;"W",R926),_xlfn.TEXTJOIN("-",TRUE,M926,N926,O926,P926,Q926&amp;"W",R926))</f>
        <v>Offset Flat-CU-Silver-PET-5W-1</v>
      </c>
      <c r="T926" s="14" t="str">
        <f>IF(COUNTIF(Cycletime[Element Desc.],ProjectsDB[[#This Row],[Element Desc.]])&gt;0,"Found","Not Found")</f>
        <v>Found</v>
      </c>
    </row>
    <row r="927" spans="2:20" x14ac:dyDescent="0.25">
      <c r="B927" s="8" t="s">
        <v>2249</v>
      </c>
      <c r="C927" s="9" t="s">
        <v>2250</v>
      </c>
      <c r="D927" s="9" t="s">
        <v>2251</v>
      </c>
      <c r="E927" s="10">
        <v>1</v>
      </c>
      <c r="F927" s="9" t="s">
        <v>2106</v>
      </c>
      <c r="G927" s="9" t="s">
        <v>26</v>
      </c>
      <c r="H927" s="11"/>
      <c r="I927" s="12">
        <v>370</v>
      </c>
      <c r="J927" s="12">
        <v>370</v>
      </c>
      <c r="K927" s="12">
        <v>370</v>
      </c>
      <c r="L927" s="12">
        <f t="array" ref="L927">IFERROR(LOOKUP(2^15,SEARCH({"40A","63A","80A","100A","125A","160A","200A","250A","400A","630A","800A","1000A","1250A","1600A","2000A","2500A","3200A","4000A","5000A","6300A"},UPPER(D927)),{40,63,80,100,125,160,200,250,400,630,800,1000,1250,1600,2000,2500,3200,4000,5000,6300}),0)</f>
        <v>2500</v>
      </c>
      <c r="M927" s="9" t="str">
        <f t="shared" si="71"/>
        <v>T-Section</v>
      </c>
      <c r="N927" s="9" t="str">
        <f t="shared" si="72"/>
        <v>CU</v>
      </c>
      <c r="O927" s="13" t="str">
        <f t="shared" si="73"/>
        <v>Silver</v>
      </c>
      <c r="P927" s="9" t="str">
        <f t="shared" si="74"/>
        <v>PET</v>
      </c>
      <c r="Q927" s="9" t="str">
        <f t="shared" si="75"/>
        <v>5</v>
      </c>
      <c r="R9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27" s="14" t="str">
        <f>IF(ProjectsDB[[#This Row],[Item Type]]="Straight Plug-In",_xlfn.TEXTJOIN("-",TRUE,M927&amp;"-"&amp;_xlfn.LET(_xlpm.txt,ProjectsDB[[#This Row],[Assembly]],_xlpm.pos,FIND("SP",_xlpm.txt),_xlpm.pre,LEFT(_xlpm.txt,_xlpm.pos-1),IF(RIGHT(_xlpm.pre,3)="123","3PL",IF(RIGHT(_xlpm.pre,2)="12","2PL",IF(RIGHT(_xlpm.pre,1)="1","1PL","3PL")))),N927,O927,P927,Q927&amp;"W",R927),_xlfn.TEXTJOIN("-",TRUE,M927,N927,O927,P927,Q927&amp;"W",R927))</f>
        <v>T-Section-CU-Silver-PET-5W-1</v>
      </c>
      <c r="T927" s="14" t="str">
        <f>IF(COUNTIF(Cycletime[Element Desc.],ProjectsDB[[#This Row],[Element Desc.]])&gt;0,"Found","Not Found")</f>
        <v>Found</v>
      </c>
    </row>
    <row r="928" spans="2:20" x14ac:dyDescent="0.25">
      <c r="B928" s="8" t="s">
        <v>2252</v>
      </c>
      <c r="C928" s="9" t="s">
        <v>2253</v>
      </c>
      <c r="D928" s="9" t="s">
        <v>2254</v>
      </c>
      <c r="E928" s="10">
        <v>1</v>
      </c>
      <c r="F928" s="9" t="s">
        <v>2106</v>
      </c>
      <c r="G928" s="9" t="s">
        <v>26</v>
      </c>
      <c r="H928" s="11"/>
      <c r="I928" s="12">
        <v>855</v>
      </c>
      <c r="J928" s="12">
        <v>350</v>
      </c>
      <c r="K928" s="12"/>
      <c r="L928" s="12">
        <f t="array" ref="L928">IFERROR(LOOKUP(2^15,SEARCH({"40A","63A","80A","100A","125A","160A","200A","250A","400A","630A","800A","1000A","1250A","1600A","2000A","2500A","3200A","4000A","5000A","6300A"},UPPER(D928)),{40,63,80,100,125,160,200,250,400,630,800,1000,1250,1600,2000,2500,3200,4000,5000,6300}),0)</f>
        <v>2500</v>
      </c>
      <c r="M928" s="9" t="str">
        <f t="shared" si="71"/>
        <v>Elbow Flat</v>
      </c>
      <c r="N928" s="9" t="str">
        <f t="shared" si="72"/>
        <v>CU</v>
      </c>
      <c r="O928" s="13" t="str">
        <f t="shared" si="73"/>
        <v>Silver</v>
      </c>
      <c r="P928" s="9" t="str">
        <f t="shared" si="74"/>
        <v>PET</v>
      </c>
      <c r="Q928" s="9" t="str">
        <f t="shared" si="75"/>
        <v>5</v>
      </c>
      <c r="R9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28" s="14" t="str">
        <f>IF(ProjectsDB[[#This Row],[Item Type]]="Straight Plug-In",_xlfn.TEXTJOIN("-",TRUE,M928&amp;"-"&amp;_xlfn.LET(_xlpm.txt,ProjectsDB[[#This Row],[Assembly]],_xlpm.pos,FIND("SP",_xlpm.txt),_xlpm.pre,LEFT(_xlpm.txt,_xlpm.pos-1),IF(RIGHT(_xlpm.pre,3)="123","3PL",IF(RIGHT(_xlpm.pre,2)="12","2PL",IF(RIGHT(_xlpm.pre,1)="1","1PL","3PL")))),N928,O928,P928,Q928&amp;"W",R928),_xlfn.TEXTJOIN("-",TRUE,M928,N928,O928,P928,Q928&amp;"W",R928))</f>
        <v>Elbow Flat-CU-Silver-PET-5W-1</v>
      </c>
      <c r="T928" s="14" t="str">
        <f>IF(COUNTIF(Cycletime[Element Desc.],ProjectsDB[[#This Row],[Element Desc.]])&gt;0,"Found","Not Found")</f>
        <v>Found</v>
      </c>
    </row>
    <row r="929" spans="2:20" x14ac:dyDescent="0.25">
      <c r="B929" s="8" t="s">
        <v>2255</v>
      </c>
      <c r="C929" s="9" t="s">
        <v>2256</v>
      </c>
      <c r="D929" s="9" t="s">
        <v>2257</v>
      </c>
      <c r="E929" s="10">
        <v>1</v>
      </c>
      <c r="F929" s="9" t="s">
        <v>2106</v>
      </c>
      <c r="G929" s="9" t="s">
        <v>26</v>
      </c>
      <c r="H929" s="11"/>
      <c r="I929" s="12">
        <v>300</v>
      </c>
      <c r="J929" s="12">
        <v>220</v>
      </c>
      <c r="K929" s="12">
        <v>298</v>
      </c>
      <c r="L929" s="12">
        <f t="array" ref="L929">IFERROR(LOOKUP(2^15,SEARCH({"40A","63A","80A","100A","125A","160A","200A","250A","400A","630A","800A","1000A","1250A","1600A","2000A","2500A","3200A","4000A","5000A","6300A"},UPPER(D929)),{40,63,80,100,125,160,200,250,400,630,800,1000,1250,1600,2000,2500,3200,4000,5000,6300}),0)</f>
        <v>800</v>
      </c>
      <c r="M929" s="9" t="str">
        <f t="shared" si="71"/>
        <v>Offset Flat</v>
      </c>
      <c r="N929" s="9" t="str">
        <f t="shared" si="72"/>
        <v>CU</v>
      </c>
      <c r="O929" s="13" t="str">
        <f t="shared" si="73"/>
        <v>Silver</v>
      </c>
      <c r="P929" s="9" t="str">
        <f t="shared" si="74"/>
        <v>PET</v>
      </c>
      <c r="Q929" s="9" t="str">
        <f t="shared" si="75"/>
        <v>5</v>
      </c>
      <c r="R9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29" s="14" t="str">
        <f>IF(ProjectsDB[[#This Row],[Item Type]]="Straight Plug-In",_xlfn.TEXTJOIN("-",TRUE,M929&amp;"-"&amp;_xlfn.LET(_xlpm.txt,ProjectsDB[[#This Row],[Assembly]],_xlpm.pos,FIND("SP",_xlpm.txt),_xlpm.pre,LEFT(_xlpm.txt,_xlpm.pos-1),IF(RIGHT(_xlpm.pre,3)="123","3PL",IF(RIGHT(_xlpm.pre,2)="12","2PL",IF(RIGHT(_xlpm.pre,1)="1","1PL","3PL")))),N929,O929,P929,Q929&amp;"W",R929),_xlfn.TEXTJOIN("-",TRUE,M929,N929,O929,P929,Q929&amp;"W",R929))</f>
        <v>Offset Flat-CU-Silver-PET-5W-1</v>
      </c>
      <c r="T929" s="14" t="str">
        <f>IF(COUNTIF(Cycletime[Element Desc.],ProjectsDB[[#This Row],[Element Desc.]])&gt;0,"Found","Not Found")</f>
        <v>Found</v>
      </c>
    </row>
    <row r="930" spans="2:20" x14ac:dyDescent="0.25">
      <c r="B930" s="8" t="s">
        <v>2258</v>
      </c>
      <c r="C930" s="9" t="s">
        <v>2259</v>
      </c>
      <c r="D930" s="9" t="s">
        <v>2260</v>
      </c>
      <c r="E930" s="10">
        <v>1</v>
      </c>
      <c r="F930" s="9" t="s">
        <v>2106</v>
      </c>
      <c r="G930" s="9" t="s">
        <v>26</v>
      </c>
      <c r="H930" s="11"/>
      <c r="I930" s="12">
        <v>1000</v>
      </c>
      <c r="J930" s="12">
        <v>397</v>
      </c>
      <c r="K930" s="12">
        <v>298</v>
      </c>
      <c r="L930" s="12">
        <f t="array" ref="L930">IFERROR(LOOKUP(2^15,SEARCH({"40A","63A","80A","100A","125A","160A","200A","250A","400A","630A","800A","1000A","1250A","1600A","2000A","2500A","3200A","4000A","5000A","6300A"},UPPER(D930)),{40,63,80,100,125,160,200,250,400,630,800,1000,1250,1600,2000,2500,3200,4000,5000,6300}),0)</f>
        <v>800</v>
      </c>
      <c r="M930" s="9" t="str">
        <f t="shared" si="71"/>
        <v>T-Section</v>
      </c>
      <c r="N930" s="9" t="str">
        <f t="shared" si="72"/>
        <v>CU</v>
      </c>
      <c r="O930" s="13" t="str">
        <f t="shared" si="73"/>
        <v>Silver</v>
      </c>
      <c r="P930" s="9" t="str">
        <f t="shared" si="74"/>
        <v>PET</v>
      </c>
      <c r="Q930" s="9" t="str">
        <f t="shared" si="75"/>
        <v>5</v>
      </c>
      <c r="R9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30" s="14" t="str">
        <f>IF(ProjectsDB[[#This Row],[Item Type]]="Straight Plug-In",_xlfn.TEXTJOIN("-",TRUE,M930&amp;"-"&amp;_xlfn.LET(_xlpm.txt,ProjectsDB[[#This Row],[Assembly]],_xlpm.pos,FIND("SP",_xlpm.txt),_xlpm.pre,LEFT(_xlpm.txt,_xlpm.pos-1),IF(RIGHT(_xlpm.pre,3)="123","3PL",IF(RIGHT(_xlpm.pre,2)="12","2PL",IF(RIGHT(_xlpm.pre,1)="1","1PL","3PL")))),N930,O930,P930,Q930&amp;"W",R930),_xlfn.TEXTJOIN("-",TRUE,M930,N930,O930,P930,Q930&amp;"W",R930))</f>
        <v>T-Section-CU-Silver-PET-5W-1</v>
      </c>
      <c r="T930" s="14" t="str">
        <f>IF(COUNTIF(Cycletime[Element Desc.],ProjectsDB[[#This Row],[Element Desc.]])&gt;0,"Found","Not Found")</f>
        <v>Found</v>
      </c>
    </row>
    <row r="931" spans="2:20" x14ac:dyDescent="0.25">
      <c r="B931" s="8" t="s">
        <v>2261</v>
      </c>
      <c r="C931" s="9" t="s">
        <v>2262</v>
      </c>
      <c r="D931" s="9" t="s">
        <v>2263</v>
      </c>
      <c r="E931" s="10">
        <v>2</v>
      </c>
      <c r="F931" s="9" t="s">
        <v>2264</v>
      </c>
      <c r="G931" s="9" t="s">
        <v>1544</v>
      </c>
      <c r="H931" s="11"/>
      <c r="I931" s="12"/>
      <c r="J931" s="12"/>
      <c r="K931" s="12"/>
      <c r="L931" s="12">
        <f t="array" ref="L931">IFERROR(LOOKUP(2^15,SEARCH({"40A","63A","80A","100A","125A","160A","200A","250A","400A","630A","800A","1000A","1250A","1600A","2000A","2500A","3200A","4000A","5000A","6300A"},UPPER(D931)),{40,63,80,100,125,160,200,250,400,630,800,1000,1250,1600,2000,2500,3200,4000,5000,6300}),0)</f>
        <v>2500</v>
      </c>
      <c r="M931" s="9" t="str">
        <f t="shared" si="71"/>
        <v>Flexible Link</v>
      </c>
      <c r="N931" s="9" t="str">
        <f t="shared" si="72"/>
        <v>CU</v>
      </c>
      <c r="O931" s="13" t="str">
        <f t="shared" si="73"/>
        <v>None</v>
      </c>
      <c r="P931" s="9" t="str">
        <f t="shared" si="74"/>
        <v>None</v>
      </c>
      <c r="Q931" s="9" t="str">
        <f t="shared" si="75"/>
        <v>0</v>
      </c>
      <c r="R9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31" s="14" t="str">
        <f>IF(ProjectsDB[[#This Row],[Item Type]]="Straight Plug-In",_xlfn.TEXTJOIN("-",TRUE,M931&amp;"-"&amp;_xlfn.LET(_xlpm.txt,ProjectsDB[[#This Row],[Assembly]],_xlpm.pos,FIND("SP",_xlpm.txt),_xlpm.pre,LEFT(_xlpm.txt,_xlpm.pos-1),IF(RIGHT(_xlpm.pre,3)="123","3PL",IF(RIGHT(_xlpm.pre,2)="12","2PL",IF(RIGHT(_xlpm.pre,1)="1","1PL","3PL")))),N931,O931,P931,Q931&amp;"W",R931),_xlfn.TEXTJOIN("-",TRUE,M931,N931,O931,P931,Q931&amp;"W",R931))</f>
        <v>Flexible Link-CU-None-None-0W-1</v>
      </c>
      <c r="T931" s="14" t="str">
        <f>IF(COUNTIF(Cycletime[Element Desc.],ProjectsDB[[#This Row],[Element Desc.]])&gt;0,"Found","Not Found")</f>
        <v>Found</v>
      </c>
    </row>
    <row r="932" spans="2:20" x14ac:dyDescent="0.25">
      <c r="B932" s="8" t="s">
        <v>2265</v>
      </c>
      <c r="C932" s="9" t="s">
        <v>2266</v>
      </c>
      <c r="D932" s="9" t="s">
        <v>2267</v>
      </c>
      <c r="E932" s="10">
        <v>1</v>
      </c>
      <c r="F932" s="9" t="s">
        <v>2264</v>
      </c>
      <c r="G932" s="9" t="s">
        <v>1544</v>
      </c>
      <c r="H932" s="11"/>
      <c r="I932" s="12">
        <v>525</v>
      </c>
      <c r="J932" s="12">
        <v>350</v>
      </c>
      <c r="K932" s="12"/>
      <c r="L932" s="12">
        <f t="array" ref="L932">IFERROR(LOOKUP(2^15,SEARCH({"40A","63A","80A","100A","125A","160A","200A","250A","400A","630A","800A","1000A","1250A","1600A","2000A","2500A","3200A","4000A","5000A","6300A"},UPPER(D932)),{40,63,80,100,125,160,200,250,400,630,800,1000,1250,1600,2000,2500,3200,4000,5000,6300}),0)</f>
        <v>2500</v>
      </c>
      <c r="M932" s="9" t="str">
        <f t="shared" si="71"/>
        <v>Flange Flat</v>
      </c>
      <c r="N932" s="9" t="str">
        <f t="shared" si="72"/>
        <v>CU</v>
      </c>
      <c r="O932" s="13" t="str">
        <f t="shared" si="73"/>
        <v>Tin</v>
      </c>
      <c r="P932" s="9" t="str">
        <f t="shared" si="74"/>
        <v>PET</v>
      </c>
      <c r="Q932" s="9" t="str">
        <f t="shared" si="75"/>
        <v>4</v>
      </c>
      <c r="R9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32" s="14" t="str">
        <f>IF(ProjectsDB[[#This Row],[Item Type]]="Straight Plug-In",_xlfn.TEXTJOIN("-",TRUE,M932&amp;"-"&amp;_xlfn.LET(_xlpm.txt,ProjectsDB[[#This Row],[Assembly]],_xlpm.pos,FIND("SP",_xlpm.txt),_xlpm.pre,LEFT(_xlpm.txt,_xlpm.pos-1),IF(RIGHT(_xlpm.pre,3)="123","3PL",IF(RIGHT(_xlpm.pre,2)="12","2PL",IF(RIGHT(_xlpm.pre,1)="1","1PL","3PL")))),N932,O932,P932,Q932&amp;"W",R932),_xlfn.TEXTJOIN("-",TRUE,M932,N932,O932,P932,Q932&amp;"W",R932))</f>
        <v>Flange Flat-CU-Tin-PET-4W-1</v>
      </c>
      <c r="T932" s="14" t="str">
        <f>IF(COUNTIF(Cycletime[Element Desc.],ProjectsDB[[#This Row],[Element Desc.]])&gt;0,"Found","Not Found")</f>
        <v>Found</v>
      </c>
    </row>
    <row r="933" spans="2:20" x14ac:dyDescent="0.25">
      <c r="B933" s="8" t="s">
        <v>2268</v>
      </c>
      <c r="C933" s="9" t="s">
        <v>2269</v>
      </c>
      <c r="D933" s="9" t="s">
        <v>91</v>
      </c>
      <c r="E933" s="10">
        <v>1</v>
      </c>
      <c r="F933" s="9" t="s">
        <v>2264</v>
      </c>
      <c r="G933" s="9" t="s">
        <v>1544</v>
      </c>
      <c r="H933" s="11"/>
      <c r="I933" s="12"/>
      <c r="J933" s="12"/>
      <c r="K933" s="12"/>
      <c r="L933" s="12">
        <f t="array" ref="L933">IFERROR(LOOKUP(2^15,SEARCH({"40A","63A","80A","100A","125A","160A","200A","250A","400A","630A","800A","1000A","1250A","1600A","2000A","2500A","3200A","4000A","5000A","6300A"},UPPER(D933)),{40,63,80,100,125,160,200,250,400,630,800,1000,1250,1600,2000,2500,3200,4000,5000,6300}),0)</f>
        <v>2500</v>
      </c>
      <c r="M933" s="9" t="str">
        <f t="shared" si="71"/>
        <v>Joint Pack</v>
      </c>
      <c r="N933" s="9" t="str">
        <f t="shared" si="72"/>
        <v>CU</v>
      </c>
      <c r="O933" s="13" t="str">
        <f t="shared" si="73"/>
        <v>Tin</v>
      </c>
      <c r="P933" s="9" t="str">
        <f t="shared" si="74"/>
        <v>None</v>
      </c>
      <c r="Q933" s="9" t="str">
        <f t="shared" si="75"/>
        <v>4</v>
      </c>
      <c r="R9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33" s="14" t="str">
        <f>IF(ProjectsDB[[#This Row],[Item Type]]="Straight Plug-In",_xlfn.TEXTJOIN("-",TRUE,M933&amp;"-"&amp;_xlfn.LET(_xlpm.txt,ProjectsDB[[#This Row],[Assembly]],_xlpm.pos,FIND("SP",_xlpm.txt),_xlpm.pre,LEFT(_xlpm.txt,_xlpm.pos-1),IF(RIGHT(_xlpm.pre,3)="123","3PL",IF(RIGHT(_xlpm.pre,2)="12","2PL",IF(RIGHT(_xlpm.pre,1)="1","1PL","3PL")))),N933,O933,P933,Q933&amp;"W",R933),_xlfn.TEXTJOIN("-",TRUE,M933,N933,O933,P933,Q933&amp;"W",R933))</f>
        <v>Joint Pack-CU-Tin-None-4W-1</v>
      </c>
      <c r="T933" s="14" t="str">
        <f>IF(COUNTIF(Cycletime[Element Desc.],ProjectsDB[[#This Row],[Element Desc.]])&gt;0,"Found","Not Found")</f>
        <v>Found</v>
      </c>
    </row>
    <row r="934" spans="2:20" x14ac:dyDescent="0.25">
      <c r="B934" s="8" t="s">
        <v>2270</v>
      </c>
      <c r="C934" s="9" t="s">
        <v>2271</v>
      </c>
      <c r="D934" s="9" t="s">
        <v>2272</v>
      </c>
      <c r="E934" s="10">
        <v>1</v>
      </c>
      <c r="F934" s="9" t="s">
        <v>2264</v>
      </c>
      <c r="G934" s="9" t="s">
        <v>1544</v>
      </c>
      <c r="H934" s="11"/>
      <c r="I934" s="12">
        <v>485</v>
      </c>
      <c r="J934" s="12">
        <v>300</v>
      </c>
      <c r="K934" s="12"/>
      <c r="L934" s="12">
        <f t="array" ref="L934">IFERROR(LOOKUP(2^15,SEARCH({"40A","63A","80A","100A","125A","160A","200A","250A","400A","630A","800A","1000A","1250A","1600A","2000A","2500A","3200A","4000A","5000A","6300A"},UPPER(D934)),{40,63,80,100,125,160,200,250,400,630,800,1000,1250,1600,2000,2500,3200,4000,5000,6300}),0)</f>
        <v>1600</v>
      </c>
      <c r="M934" s="9" t="str">
        <f t="shared" si="71"/>
        <v>Flange Flat</v>
      </c>
      <c r="N934" s="9" t="str">
        <f t="shared" si="72"/>
        <v>CU</v>
      </c>
      <c r="O934" s="13" t="str">
        <f t="shared" si="73"/>
        <v>Tin</v>
      </c>
      <c r="P934" s="9" t="str">
        <f t="shared" si="74"/>
        <v>PET</v>
      </c>
      <c r="Q934" s="9" t="str">
        <f t="shared" si="75"/>
        <v>4</v>
      </c>
      <c r="R9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34" s="14" t="str">
        <f>IF(ProjectsDB[[#This Row],[Item Type]]="Straight Plug-In",_xlfn.TEXTJOIN("-",TRUE,M934&amp;"-"&amp;_xlfn.LET(_xlpm.txt,ProjectsDB[[#This Row],[Assembly]],_xlpm.pos,FIND("SP",_xlpm.txt),_xlpm.pre,LEFT(_xlpm.txt,_xlpm.pos-1),IF(RIGHT(_xlpm.pre,3)="123","3PL",IF(RIGHT(_xlpm.pre,2)="12","2PL",IF(RIGHT(_xlpm.pre,1)="1","1PL","3PL")))),N934,O934,P934,Q934&amp;"W",R934),_xlfn.TEXTJOIN("-",TRUE,M934,N934,O934,P934,Q934&amp;"W",R934))</f>
        <v>Flange Flat-CU-Tin-PET-4W-1</v>
      </c>
      <c r="T934" s="14" t="str">
        <f>IF(COUNTIF(Cycletime[Element Desc.],ProjectsDB[[#This Row],[Element Desc.]])&gt;0,"Found","Not Found")</f>
        <v>Found</v>
      </c>
    </row>
    <row r="935" spans="2:20" x14ac:dyDescent="0.25">
      <c r="B935" s="8" t="s">
        <v>2273</v>
      </c>
      <c r="C935" s="9" t="s">
        <v>2266</v>
      </c>
      <c r="D935" s="9" t="s">
        <v>2267</v>
      </c>
      <c r="E935" s="10">
        <v>1</v>
      </c>
      <c r="F935" s="9" t="s">
        <v>2264</v>
      </c>
      <c r="G935" s="9" t="s">
        <v>1544</v>
      </c>
      <c r="H935" s="11"/>
      <c r="I935" s="12">
        <v>525</v>
      </c>
      <c r="J935" s="12">
        <v>350</v>
      </c>
      <c r="K935" s="12"/>
      <c r="L935" s="12">
        <f t="array" ref="L935">IFERROR(LOOKUP(2^15,SEARCH({"40A","63A","80A","100A","125A","160A","200A","250A","400A","630A","800A","1000A","1250A","1600A","2000A","2500A","3200A","4000A","5000A","6300A"},UPPER(D935)),{40,63,80,100,125,160,200,250,400,630,800,1000,1250,1600,2000,2500,3200,4000,5000,6300}),0)</f>
        <v>2500</v>
      </c>
      <c r="M935" s="9" t="str">
        <f t="shared" si="71"/>
        <v>Flange Flat</v>
      </c>
      <c r="N935" s="9" t="str">
        <f t="shared" si="72"/>
        <v>CU</v>
      </c>
      <c r="O935" s="13" t="str">
        <f t="shared" si="73"/>
        <v>Tin</v>
      </c>
      <c r="P935" s="9" t="str">
        <f t="shared" si="74"/>
        <v>PET</v>
      </c>
      <c r="Q935" s="9" t="str">
        <f t="shared" si="75"/>
        <v>4</v>
      </c>
      <c r="R9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35" s="14" t="str">
        <f>IF(ProjectsDB[[#This Row],[Item Type]]="Straight Plug-In",_xlfn.TEXTJOIN("-",TRUE,M935&amp;"-"&amp;_xlfn.LET(_xlpm.txt,ProjectsDB[[#This Row],[Assembly]],_xlpm.pos,FIND("SP",_xlpm.txt),_xlpm.pre,LEFT(_xlpm.txt,_xlpm.pos-1),IF(RIGHT(_xlpm.pre,3)="123","3PL",IF(RIGHT(_xlpm.pre,2)="12","2PL",IF(RIGHT(_xlpm.pre,1)="1","1PL","3PL")))),N935,O935,P935,Q935&amp;"W",R935),_xlfn.TEXTJOIN("-",TRUE,M935,N935,O935,P935,Q935&amp;"W",R935))</f>
        <v>Flange Flat-CU-Tin-PET-4W-1</v>
      </c>
      <c r="T935" s="14" t="str">
        <f>IF(COUNTIF(Cycletime[Element Desc.],ProjectsDB[[#This Row],[Element Desc.]])&gt;0,"Found","Not Found")</f>
        <v>Found</v>
      </c>
    </row>
    <row r="936" spans="2:20" x14ac:dyDescent="0.25">
      <c r="B936" s="8" t="s">
        <v>2274</v>
      </c>
      <c r="C936" s="9" t="s">
        <v>2269</v>
      </c>
      <c r="D936" s="9" t="s">
        <v>91</v>
      </c>
      <c r="E936" s="10">
        <v>1</v>
      </c>
      <c r="F936" s="9" t="s">
        <v>2264</v>
      </c>
      <c r="G936" s="9" t="s">
        <v>1544</v>
      </c>
      <c r="H936" s="11"/>
      <c r="I936" s="12"/>
      <c r="J936" s="12"/>
      <c r="K936" s="12"/>
      <c r="L936" s="12">
        <f t="array" ref="L936">IFERROR(LOOKUP(2^15,SEARCH({"40A","63A","80A","100A","125A","160A","200A","250A","400A","630A","800A","1000A","1250A","1600A","2000A","2500A","3200A","4000A","5000A","6300A"},UPPER(D936)),{40,63,80,100,125,160,200,250,400,630,800,1000,1250,1600,2000,2500,3200,4000,5000,6300}),0)</f>
        <v>2500</v>
      </c>
      <c r="M936" s="9" t="str">
        <f t="shared" si="71"/>
        <v>Joint Pack</v>
      </c>
      <c r="N936" s="9" t="str">
        <f t="shared" si="72"/>
        <v>CU</v>
      </c>
      <c r="O936" s="13" t="str">
        <f t="shared" si="73"/>
        <v>Tin</v>
      </c>
      <c r="P936" s="9" t="str">
        <f t="shared" si="74"/>
        <v>None</v>
      </c>
      <c r="Q936" s="9" t="str">
        <f t="shared" si="75"/>
        <v>4</v>
      </c>
      <c r="R9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36" s="14" t="str">
        <f>IF(ProjectsDB[[#This Row],[Item Type]]="Straight Plug-In",_xlfn.TEXTJOIN("-",TRUE,M936&amp;"-"&amp;_xlfn.LET(_xlpm.txt,ProjectsDB[[#This Row],[Assembly]],_xlpm.pos,FIND("SP",_xlpm.txt),_xlpm.pre,LEFT(_xlpm.txt,_xlpm.pos-1),IF(RIGHT(_xlpm.pre,3)="123","3PL",IF(RIGHT(_xlpm.pre,2)="12","2PL",IF(RIGHT(_xlpm.pre,1)="1","1PL","3PL")))),N936,O936,P936,Q936&amp;"W",R936),_xlfn.TEXTJOIN("-",TRUE,M936,N936,O936,P936,Q936&amp;"W",R936))</f>
        <v>Joint Pack-CU-Tin-None-4W-1</v>
      </c>
      <c r="T936" s="14" t="str">
        <f>IF(COUNTIF(Cycletime[Element Desc.],ProjectsDB[[#This Row],[Element Desc.]])&gt;0,"Found","Not Found")</f>
        <v>Found</v>
      </c>
    </row>
    <row r="937" spans="2:20" x14ac:dyDescent="0.25">
      <c r="B937" s="8" t="s">
        <v>2275</v>
      </c>
      <c r="C937" s="9" t="s">
        <v>2269</v>
      </c>
      <c r="D937" s="9" t="s">
        <v>91</v>
      </c>
      <c r="E937" s="10">
        <v>1</v>
      </c>
      <c r="F937" s="9" t="s">
        <v>2264</v>
      </c>
      <c r="G937" s="9" t="s">
        <v>1544</v>
      </c>
      <c r="H937" s="11"/>
      <c r="I937" s="12"/>
      <c r="J937" s="12"/>
      <c r="K937" s="12"/>
      <c r="L937" s="12">
        <f t="array" ref="L937">IFERROR(LOOKUP(2^15,SEARCH({"40A","63A","80A","100A","125A","160A","200A","250A","400A","630A","800A","1000A","1250A","1600A","2000A","2500A","3200A","4000A","5000A","6300A"},UPPER(D937)),{40,63,80,100,125,160,200,250,400,630,800,1000,1250,1600,2000,2500,3200,4000,5000,6300}),0)</f>
        <v>2500</v>
      </c>
      <c r="M937" s="9" t="str">
        <f t="shared" si="71"/>
        <v>Joint Pack</v>
      </c>
      <c r="N937" s="9" t="str">
        <f t="shared" si="72"/>
        <v>CU</v>
      </c>
      <c r="O937" s="13" t="str">
        <f t="shared" si="73"/>
        <v>Tin</v>
      </c>
      <c r="P937" s="9" t="str">
        <f t="shared" si="74"/>
        <v>None</v>
      </c>
      <c r="Q937" s="9" t="str">
        <f t="shared" si="75"/>
        <v>4</v>
      </c>
      <c r="R9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37" s="14" t="str">
        <f>IF(ProjectsDB[[#This Row],[Item Type]]="Straight Plug-In",_xlfn.TEXTJOIN("-",TRUE,M937&amp;"-"&amp;_xlfn.LET(_xlpm.txt,ProjectsDB[[#This Row],[Assembly]],_xlpm.pos,FIND("SP",_xlpm.txt),_xlpm.pre,LEFT(_xlpm.txt,_xlpm.pos-1),IF(RIGHT(_xlpm.pre,3)="123","3PL",IF(RIGHT(_xlpm.pre,2)="12","2PL",IF(RIGHT(_xlpm.pre,1)="1","1PL","3PL")))),N937,O937,P937,Q937&amp;"W",R937),_xlfn.TEXTJOIN("-",TRUE,M937,N937,O937,P937,Q937&amp;"W",R937))</f>
        <v>Joint Pack-CU-Tin-None-4W-1</v>
      </c>
      <c r="T937" s="14" t="str">
        <f>IF(COUNTIF(Cycletime[Element Desc.],ProjectsDB[[#This Row],[Element Desc.]])&gt;0,"Found","Not Found")</f>
        <v>Found</v>
      </c>
    </row>
    <row r="938" spans="2:20" x14ac:dyDescent="0.25">
      <c r="B938" s="8" t="s">
        <v>2276</v>
      </c>
      <c r="C938" s="9" t="s">
        <v>2277</v>
      </c>
      <c r="D938" s="9" t="s">
        <v>2278</v>
      </c>
      <c r="E938" s="10">
        <v>2</v>
      </c>
      <c r="F938" s="9" t="s">
        <v>2264</v>
      </c>
      <c r="G938" s="9" t="s">
        <v>1544</v>
      </c>
      <c r="H938" s="11"/>
      <c r="I938" s="12">
        <v>1330</v>
      </c>
      <c r="J938" s="12"/>
      <c r="K938" s="12"/>
      <c r="L938" s="12">
        <f t="array" ref="L938">IFERROR(LOOKUP(2^15,SEARCH({"40A","63A","80A","100A","125A","160A","200A","250A","400A","630A","800A","1000A","1250A","1600A","2000A","2500A","3200A","4000A","5000A","6300A"},UPPER(D938)),{40,63,80,100,125,160,200,250,400,630,800,1000,1250,1600,2000,2500,3200,4000,5000,6300}),0)</f>
        <v>2500</v>
      </c>
      <c r="M938" s="9" t="str">
        <f t="shared" si="71"/>
        <v>Straight Feeder</v>
      </c>
      <c r="N938" s="9" t="str">
        <f t="shared" si="72"/>
        <v>CU</v>
      </c>
      <c r="O938" s="13" t="str">
        <f t="shared" si="73"/>
        <v>Tin</v>
      </c>
      <c r="P938" s="9" t="str">
        <f t="shared" si="74"/>
        <v>PET</v>
      </c>
      <c r="Q938" s="9" t="str">
        <f t="shared" si="75"/>
        <v>4</v>
      </c>
      <c r="R9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38" s="14" t="str">
        <f>IF(ProjectsDB[[#This Row],[Item Type]]="Straight Plug-In",_xlfn.TEXTJOIN("-",TRUE,M938&amp;"-"&amp;_xlfn.LET(_xlpm.txt,ProjectsDB[[#This Row],[Assembly]],_xlpm.pos,FIND("SP",_xlpm.txt),_xlpm.pre,LEFT(_xlpm.txt,_xlpm.pos-1),IF(RIGHT(_xlpm.pre,3)="123","3PL",IF(RIGHT(_xlpm.pre,2)="12","2PL",IF(RIGHT(_xlpm.pre,1)="1","1PL","3PL")))),N938,O938,P938,Q938&amp;"W",R938),_xlfn.TEXTJOIN("-",TRUE,M938,N938,O938,P938,Q938&amp;"W",R938))</f>
        <v>Straight Feeder-CU-Tin-PET-4W-1</v>
      </c>
      <c r="T938" s="14" t="str">
        <f>IF(COUNTIF(Cycletime[Element Desc.],ProjectsDB[[#This Row],[Element Desc.]])&gt;0,"Found","Not Found")</f>
        <v>Found</v>
      </c>
    </row>
    <row r="939" spans="2:20" x14ac:dyDescent="0.25">
      <c r="B939" s="8" t="s">
        <v>2279</v>
      </c>
      <c r="C939" s="9" t="s">
        <v>2269</v>
      </c>
      <c r="D939" s="9" t="s">
        <v>91</v>
      </c>
      <c r="E939" s="10">
        <v>1</v>
      </c>
      <c r="F939" s="9" t="s">
        <v>2264</v>
      </c>
      <c r="G939" s="9" t="s">
        <v>1544</v>
      </c>
      <c r="H939" s="11"/>
      <c r="I939" s="12"/>
      <c r="J939" s="12"/>
      <c r="K939" s="12"/>
      <c r="L939" s="12">
        <f t="array" ref="L939">IFERROR(LOOKUP(2^15,SEARCH({"40A","63A","80A","100A","125A","160A","200A","250A","400A","630A","800A","1000A","1250A","1600A","2000A","2500A","3200A","4000A","5000A","6300A"},UPPER(D939)),{40,63,80,100,125,160,200,250,400,630,800,1000,1250,1600,2000,2500,3200,4000,5000,6300}),0)</f>
        <v>2500</v>
      </c>
      <c r="M939" s="9" t="str">
        <f t="shared" si="71"/>
        <v>Joint Pack</v>
      </c>
      <c r="N939" s="9" t="str">
        <f t="shared" si="72"/>
        <v>CU</v>
      </c>
      <c r="O939" s="13" t="str">
        <f t="shared" si="73"/>
        <v>Tin</v>
      </c>
      <c r="P939" s="9" t="str">
        <f t="shared" si="74"/>
        <v>None</v>
      </c>
      <c r="Q939" s="9" t="str">
        <f t="shared" si="75"/>
        <v>4</v>
      </c>
      <c r="R9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39" s="14" t="str">
        <f>IF(ProjectsDB[[#This Row],[Item Type]]="Straight Plug-In",_xlfn.TEXTJOIN("-",TRUE,M939&amp;"-"&amp;_xlfn.LET(_xlpm.txt,ProjectsDB[[#This Row],[Assembly]],_xlpm.pos,FIND("SP",_xlpm.txt),_xlpm.pre,LEFT(_xlpm.txt,_xlpm.pos-1),IF(RIGHT(_xlpm.pre,3)="123","3PL",IF(RIGHT(_xlpm.pre,2)="12","2PL",IF(RIGHT(_xlpm.pre,1)="1","1PL","3PL")))),N939,O939,P939,Q939&amp;"W",R939),_xlfn.TEXTJOIN("-",TRUE,M939,N939,O939,P939,Q939&amp;"W",R939))</f>
        <v>Joint Pack-CU-Tin-None-4W-1</v>
      </c>
      <c r="T939" s="14" t="str">
        <f>IF(COUNTIF(Cycletime[Element Desc.],ProjectsDB[[#This Row],[Element Desc.]])&gt;0,"Found","Not Found")</f>
        <v>Found</v>
      </c>
    </row>
    <row r="940" spans="2:20" x14ac:dyDescent="0.25">
      <c r="B940" s="8" t="s">
        <v>2280</v>
      </c>
      <c r="C940" s="9" t="s">
        <v>2277</v>
      </c>
      <c r="D940" s="9" t="s">
        <v>2278</v>
      </c>
      <c r="E940" s="10">
        <v>2</v>
      </c>
      <c r="F940" s="9" t="s">
        <v>2264</v>
      </c>
      <c r="G940" s="9" t="s">
        <v>1544</v>
      </c>
      <c r="H940" s="11"/>
      <c r="I940" s="12">
        <v>1330</v>
      </c>
      <c r="J940" s="12"/>
      <c r="K940" s="12"/>
      <c r="L940" s="12">
        <f t="array" ref="L940">IFERROR(LOOKUP(2^15,SEARCH({"40A","63A","80A","100A","125A","160A","200A","250A","400A","630A","800A","1000A","1250A","1600A","2000A","2500A","3200A","4000A","5000A","6300A"},UPPER(D940)),{40,63,80,100,125,160,200,250,400,630,800,1000,1250,1600,2000,2500,3200,4000,5000,6300}),0)</f>
        <v>2500</v>
      </c>
      <c r="M940" s="9" t="str">
        <f t="shared" si="71"/>
        <v>Straight Feeder</v>
      </c>
      <c r="N940" s="9" t="str">
        <f t="shared" si="72"/>
        <v>CU</v>
      </c>
      <c r="O940" s="13" t="str">
        <f t="shared" si="73"/>
        <v>Tin</v>
      </c>
      <c r="P940" s="9" t="str">
        <f t="shared" si="74"/>
        <v>PET</v>
      </c>
      <c r="Q940" s="9" t="str">
        <f t="shared" si="75"/>
        <v>4</v>
      </c>
      <c r="R9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40" s="14" t="str">
        <f>IF(ProjectsDB[[#This Row],[Item Type]]="Straight Plug-In",_xlfn.TEXTJOIN("-",TRUE,M940&amp;"-"&amp;_xlfn.LET(_xlpm.txt,ProjectsDB[[#This Row],[Assembly]],_xlpm.pos,FIND("SP",_xlpm.txt),_xlpm.pre,LEFT(_xlpm.txt,_xlpm.pos-1),IF(RIGHT(_xlpm.pre,3)="123","3PL",IF(RIGHT(_xlpm.pre,2)="12","2PL",IF(RIGHT(_xlpm.pre,1)="1","1PL","3PL")))),N940,O940,P940,Q940&amp;"W",R940),_xlfn.TEXTJOIN("-",TRUE,M940,N940,O940,P940,Q940&amp;"W",R940))</f>
        <v>Straight Feeder-CU-Tin-PET-4W-1</v>
      </c>
      <c r="T940" s="14" t="str">
        <f>IF(COUNTIF(Cycletime[Element Desc.],ProjectsDB[[#This Row],[Element Desc.]])&gt;0,"Found","Not Found")</f>
        <v>Found</v>
      </c>
    </row>
    <row r="941" spans="2:20" x14ac:dyDescent="0.25">
      <c r="B941" s="8" t="s">
        <v>2281</v>
      </c>
      <c r="C941" s="9" t="s">
        <v>2282</v>
      </c>
      <c r="D941" s="9" t="s">
        <v>2283</v>
      </c>
      <c r="E941" s="10">
        <v>1</v>
      </c>
      <c r="F941" s="9" t="s">
        <v>2264</v>
      </c>
      <c r="G941" s="9" t="s">
        <v>1443</v>
      </c>
      <c r="H941" s="11"/>
      <c r="I941" s="12"/>
      <c r="J941" s="12"/>
      <c r="K941" s="12"/>
      <c r="L941" s="12">
        <f t="array" ref="L941">IFERROR(LOOKUP(2^15,SEARCH({"40A","63A","80A","100A","125A","160A","200A","250A","400A","630A","800A","1000A","1250A","1600A","2000A","2500A","3200A","4000A","5000A","6300A"},UPPER(D941)),{40,63,80,100,125,160,200,250,400,630,800,1000,1250,1600,2000,2500,3200,4000,5000,6300}),0)</f>
        <v>1600</v>
      </c>
      <c r="M941" s="9" t="str">
        <f t="shared" si="71"/>
        <v>Flexible Link</v>
      </c>
      <c r="N941" s="9" t="str">
        <f t="shared" si="72"/>
        <v>CU</v>
      </c>
      <c r="O941" s="13" t="str">
        <f t="shared" si="73"/>
        <v>None</v>
      </c>
      <c r="P941" s="9" t="str">
        <f t="shared" si="74"/>
        <v>None</v>
      </c>
      <c r="Q941" s="9" t="str">
        <f t="shared" si="75"/>
        <v>0</v>
      </c>
      <c r="R9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41" s="14" t="str">
        <f>IF(ProjectsDB[[#This Row],[Item Type]]="Straight Plug-In",_xlfn.TEXTJOIN("-",TRUE,M941&amp;"-"&amp;_xlfn.LET(_xlpm.txt,ProjectsDB[[#This Row],[Assembly]],_xlpm.pos,FIND("SP",_xlpm.txt),_xlpm.pre,LEFT(_xlpm.txt,_xlpm.pos-1),IF(RIGHT(_xlpm.pre,3)="123","3PL",IF(RIGHT(_xlpm.pre,2)="12","2PL",IF(RIGHT(_xlpm.pre,1)="1","1PL","3PL")))),N941,O941,P941,Q941&amp;"W",R941),_xlfn.TEXTJOIN("-",TRUE,M941,N941,O941,P941,Q941&amp;"W",R941))</f>
        <v>Flexible Link-CU-None-None-0W-1</v>
      </c>
      <c r="T941" s="14" t="str">
        <f>IF(COUNTIF(Cycletime[Element Desc.],ProjectsDB[[#This Row],[Element Desc.]])&gt;0,"Found","Not Found")</f>
        <v>Found</v>
      </c>
    </row>
    <row r="942" spans="2:20" x14ac:dyDescent="0.25">
      <c r="B942" s="8" t="s">
        <v>2284</v>
      </c>
      <c r="C942" s="9" t="s">
        <v>2285</v>
      </c>
      <c r="D942" s="9" t="s">
        <v>2286</v>
      </c>
      <c r="E942" s="10">
        <v>1</v>
      </c>
      <c r="F942" s="9" t="s">
        <v>2264</v>
      </c>
      <c r="G942" s="9" t="s">
        <v>1443</v>
      </c>
      <c r="H942" s="11"/>
      <c r="I942" s="12">
        <v>320</v>
      </c>
      <c r="J942" s="12">
        <v>510</v>
      </c>
      <c r="K942" s="12"/>
      <c r="L942" s="12">
        <f t="array" ref="L942">IFERROR(LOOKUP(2^15,SEARCH({"40A","63A","80A","100A","125A","160A","200A","250A","400A","630A","800A","1000A","1250A","1600A","2000A","2500A","3200A","4000A","5000A","6300A"},UPPER(D942)),{40,63,80,100,125,160,200,250,400,630,800,1000,1250,1600,2000,2500,3200,4000,5000,6300}),0)</f>
        <v>1600</v>
      </c>
      <c r="M942" s="9" t="str">
        <f t="shared" si="71"/>
        <v>Elbow Edge</v>
      </c>
      <c r="N942" s="9" t="str">
        <f t="shared" si="72"/>
        <v>CU</v>
      </c>
      <c r="O942" s="13" t="str">
        <f t="shared" si="73"/>
        <v>Tin</v>
      </c>
      <c r="P942" s="9" t="str">
        <f t="shared" si="74"/>
        <v>PET</v>
      </c>
      <c r="Q942" s="9" t="str">
        <f t="shared" si="75"/>
        <v>4</v>
      </c>
      <c r="R9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42" s="14" t="str">
        <f>IF(ProjectsDB[[#This Row],[Item Type]]="Straight Plug-In",_xlfn.TEXTJOIN("-",TRUE,M942&amp;"-"&amp;_xlfn.LET(_xlpm.txt,ProjectsDB[[#This Row],[Assembly]],_xlpm.pos,FIND("SP",_xlpm.txt),_xlpm.pre,LEFT(_xlpm.txt,_xlpm.pos-1),IF(RIGHT(_xlpm.pre,3)="123","3PL",IF(RIGHT(_xlpm.pre,2)="12","2PL",IF(RIGHT(_xlpm.pre,1)="1","1PL","3PL")))),N942,O942,P942,Q942&amp;"W",R942),_xlfn.TEXTJOIN("-",TRUE,M942,N942,O942,P942,Q942&amp;"W",R942))</f>
        <v>Elbow Edge-CU-Tin-PET-4W-1</v>
      </c>
      <c r="T942" s="14" t="str">
        <f>IF(COUNTIF(Cycletime[Element Desc.],ProjectsDB[[#This Row],[Element Desc.]])&gt;0,"Found","Not Found")</f>
        <v>Found</v>
      </c>
    </row>
    <row r="943" spans="2:20" x14ac:dyDescent="0.25">
      <c r="B943" s="8" t="s">
        <v>2287</v>
      </c>
      <c r="C943" s="9" t="s">
        <v>2288</v>
      </c>
      <c r="D943" s="9" t="s">
        <v>2289</v>
      </c>
      <c r="E943" s="10">
        <v>2</v>
      </c>
      <c r="F943" s="9" t="s">
        <v>2264</v>
      </c>
      <c r="G943" s="9" t="s">
        <v>1443</v>
      </c>
      <c r="H943" s="11"/>
      <c r="I943" s="12"/>
      <c r="J943" s="12"/>
      <c r="K943" s="12"/>
      <c r="L943" s="12">
        <f t="array" ref="L943">IFERROR(LOOKUP(2^15,SEARCH({"40A","63A","80A","100A","125A","160A","200A","250A","400A","630A","800A","1000A","1250A","1600A","2000A","2500A","3200A","4000A","5000A","6300A"},UPPER(D943)),{40,63,80,100,125,160,200,250,400,630,800,1000,1250,1600,2000,2500,3200,4000,5000,6300}),0)</f>
        <v>1600</v>
      </c>
      <c r="M943" s="9" t="str">
        <f t="shared" si="71"/>
        <v>Joint Pack</v>
      </c>
      <c r="N943" s="9" t="str">
        <f t="shared" si="72"/>
        <v>CU</v>
      </c>
      <c r="O943" s="13" t="str">
        <f t="shared" si="73"/>
        <v>Tin</v>
      </c>
      <c r="P943" s="9" t="str">
        <f t="shared" si="74"/>
        <v>None</v>
      </c>
      <c r="Q943" s="9" t="str">
        <f t="shared" si="75"/>
        <v>4</v>
      </c>
      <c r="R9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43" s="14" t="str">
        <f>IF(ProjectsDB[[#This Row],[Item Type]]="Straight Plug-In",_xlfn.TEXTJOIN("-",TRUE,M943&amp;"-"&amp;_xlfn.LET(_xlpm.txt,ProjectsDB[[#This Row],[Assembly]],_xlpm.pos,FIND("SP",_xlpm.txt),_xlpm.pre,LEFT(_xlpm.txt,_xlpm.pos-1),IF(RIGHT(_xlpm.pre,3)="123","3PL",IF(RIGHT(_xlpm.pre,2)="12","2PL",IF(RIGHT(_xlpm.pre,1)="1","1PL","3PL")))),N943,O943,P943,Q943&amp;"W",R943),_xlfn.TEXTJOIN("-",TRUE,M943,N943,O943,P943,Q943&amp;"W",R943))</f>
        <v>Joint Pack-CU-Tin-None-4W-1</v>
      </c>
      <c r="T943" s="14" t="str">
        <f>IF(COUNTIF(Cycletime[Element Desc.],ProjectsDB[[#This Row],[Element Desc.]])&gt;0,"Found","Not Found")</f>
        <v>Found</v>
      </c>
    </row>
    <row r="944" spans="2:20" x14ac:dyDescent="0.25">
      <c r="B944" s="8" t="s">
        <v>2290</v>
      </c>
      <c r="C944" s="9" t="s">
        <v>2291</v>
      </c>
      <c r="D944" s="9" t="s">
        <v>2292</v>
      </c>
      <c r="E944" s="10">
        <v>1</v>
      </c>
      <c r="F944" s="9" t="s">
        <v>2264</v>
      </c>
      <c r="G944" s="9" t="s">
        <v>1443</v>
      </c>
      <c r="H944" s="11"/>
      <c r="I944" s="12">
        <v>2460</v>
      </c>
      <c r="J944" s="12"/>
      <c r="K944" s="12"/>
      <c r="L944" s="12">
        <f t="array" ref="L944">IFERROR(LOOKUP(2^15,SEARCH({"40A","63A","80A","100A","125A","160A","200A","250A","400A","630A","800A","1000A","1250A","1600A","2000A","2500A","3200A","4000A","5000A","6300A"},UPPER(D944)),{40,63,80,100,125,160,200,250,400,630,800,1000,1250,1600,2000,2500,3200,4000,5000,6300}),0)</f>
        <v>1600</v>
      </c>
      <c r="M944" s="9" t="str">
        <f t="shared" si="71"/>
        <v>Straight Feeder</v>
      </c>
      <c r="N944" s="9" t="str">
        <f t="shared" si="72"/>
        <v>CU</v>
      </c>
      <c r="O944" s="13" t="str">
        <f t="shared" si="73"/>
        <v>Tin</v>
      </c>
      <c r="P944" s="9" t="str">
        <f t="shared" si="74"/>
        <v>PET</v>
      </c>
      <c r="Q944" s="9" t="str">
        <f t="shared" si="75"/>
        <v>4</v>
      </c>
      <c r="R9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44" s="14" t="str">
        <f>IF(ProjectsDB[[#This Row],[Item Type]]="Straight Plug-In",_xlfn.TEXTJOIN("-",TRUE,M944&amp;"-"&amp;_xlfn.LET(_xlpm.txt,ProjectsDB[[#This Row],[Assembly]],_xlpm.pos,FIND("SP",_xlpm.txt),_xlpm.pre,LEFT(_xlpm.txt,_xlpm.pos-1),IF(RIGHT(_xlpm.pre,3)="123","3PL",IF(RIGHT(_xlpm.pre,2)="12","2PL",IF(RIGHT(_xlpm.pre,1)="1","1PL","3PL")))),N944,O944,P944,Q944&amp;"W",R944),_xlfn.TEXTJOIN("-",TRUE,M944,N944,O944,P944,Q944&amp;"W",R944))</f>
        <v>Straight Feeder-CU-Tin-PET-4W-1</v>
      </c>
      <c r="T944" s="14" t="str">
        <f>IF(COUNTIF(Cycletime[Element Desc.],ProjectsDB[[#This Row],[Element Desc.]])&gt;0,"Found","Not Found")</f>
        <v>Found</v>
      </c>
    </row>
    <row r="945" spans="2:20" x14ac:dyDescent="0.25">
      <c r="B945" s="8" t="s">
        <v>2293</v>
      </c>
      <c r="C945" s="9" t="s">
        <v>2262</v>
      </c>
      <c r="D945" s="9" t="s">
        <v>2263</v>
      </c>
      <c r="E945" s="10">
        <v>1</v>
      </c>
      <c r="F945" s="9" t="s">
        <v>2264</v>
      </c>
      <c r="G945" s="9" t="s">
        <v>1577</v>
      </c>
      <c r="H945" s="11"/>
      <c r="I945" s="12"/>
      <c r="J945" s="12"/>
      <c r="K945" s="12"/>
      <c r="L945" s="12">
        <f t="array" ref="L945">IFERROR(LOOKUP(2^15,SEARCH({"40A","63A","80A","100A","125A","160A","200A","250A","400A","630A","800A","1000A","1250A","1600A","2000A","2500A","3200A","4000A","5000A","6300A"},UPPER(D945)),{40,63,80,100,125,160,200,250,400,630,800,1000,1250,1600,2000,2500,3200,4000,5000,6300}),0)</f>
        <v>2500</v>
      </c>
      <c r="M945" s="9" t="str">
        <f t="shared" si="71"/>
        <v>Flexible Link</v>
      </c>
      <c r="N945" s="9" t="str">
        <f t="shared" si="72"/>
        <v>CU</v>
      </c>
      <c r="O945" s="13" t="str">
        <f t="shared" si="73"/>
        <v>None</v>
      </c>
      <c r="P945" s="9" t="str">
        <f t="shared" si="74"/>
        <v>None</v>
      </c>
      <c r="Q945" s="9" t="str">
        <f t="shared" si="75"/>
        <v>0</v>
      </c>
      <c r="R9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45" s="14" t="str">
        <f>IF(ProjectsDB[[#This Row],[Item Type]]="Straight Plug-In",_xlfn.TEXTJOIN("-",TRUE,M945&amp;"-"&amp;_xlfn.LET(_xlpm.txt,ProjectsDB[[#This Row],[Assembly]],_xlpm.pos,FIND("SP",_xlpm.txt),_xlpm.pre,LEFT(_xlpm.txt,_xlpm.pos-1),IF(RIGHT(_xlpm.pre,3)="123","3PL",IF(RIGHT(_xlpm.pre,2)="12","2PL",IF(RIGHT(_xlpm.pre,1)="1","1PL","3PL")))),N945,O945,P945,Q945&amp;"W",R945),_xlfn.TEXTJOIN("-",TRUE,M945,N945,O945,P945,Q945&amp;"W",R945))</f>
        <v>Flexible Link-CU-None-None-0W-1</v>
      </c>
      <c r="T945" s="14" t="str">
        <f>IF(COUNTIF(Cycletime[Element Desc.],ProjectsDB[[#This Row],[Element Desc.]])&gt;0,"Found","Not Found")</f>
        <v>Found</v>
      </c>
    </row>
    <row r="946" spans="2:20" x14ac:dyDescent="0.25">
      <c r="B946" s="8" t="s">
        <v>2294</v>
      </c>
      <c r="C946" s="9" t="s">
        <v>2269</v>
      </c>
      <c r="D946" s="9" t="s">
        <v>91</v>
      </c>
      <c r="E946" s="10">
        <v>3</v>
      </c>
      <c r="F946" s="9" t="s">
        <v>2264</v>
      </c>
      <c r="G946" s="9" t="s">
        <v>1577</v>
      </c>
      <c r="H946" s="11"/>
      <c r="I946" s="12"/>
      <c r="J946" s="12"/>
      <c r="K946" s="12"/>
      <c r="L946" s="12">
        <f t="array" ref="L946">IFERROR(LOOKUP(2^15,SEARCH({"40A","63A","80A","100A","125A","160A","200A","250A","400A","630A","800A","1000A","1250A","1600A","2000A","2500A","3200A","4000A","5000A","6300A"},UPPER(D946)),{40,63,80,100,125,160,200,250,400,630,800,1000,1250,1600,2000,2500,3200,4000,5000,6300}),0)</f>
        <v>2500</v>
      </c>
      <c r="M946" s="9" t="str">
        <f t="shared" si="71"/>
        <v>Joint Pack</v>
      </c>
      <c r="N946" s="9" t="str">
        <f t="shared" si="72"/>
        <v>CU</v>
      </c>
      <c r="O946" s="13" t="str">
        <f t="shared" si="73"/>
        <v>Tin</v>
      </c>
      <c r="P946" s="9" t="str">
        <f t="shared" si="74"/>
        <v>None</v>
      </c>
      <c r="Q946" s="9" t="str">
        <f t="shared" si="75"/>
        <v>4</v>
      </c>
      <c r="R9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46" s="14" t="str">
        <f>IF(ProjectsDB[[#This Row],[Item Type]]="Straight Plug-In",_xlfn.TEXTJOIN("-",TRUE,M946&amp;"-"&amp;_xlfn.LET(_xlpm.txt,ProjectsDB[[#This Row],[Assembly]],_xlpm.pos,FIND("SP",_xlpm.txt),_xlpm.pre,LEFT(_xlpm.txt,_xlpm.pos-1),IF(RIGHT(_xlpm.pre,3)="123","3PL",IF(RIGHT(_xlpm.pre,2)="12","2PL",IF(RIGHT(_xlpm.pre,1)="1","1PL","3PL")))),N946,O946,P946,Q946&amp;"W",R946),_xlfn.TEXTJOIN("-",TRUE,M946,N946,O946,P946,Q946&amp;"W",R946))</f>
        <v>Joint Pack-CU-Tin-None-4W-1</v>
      </c>
      <c r="T946" s="14" t="str">
        <f>IF(COUNTIF(Cycletime[Element Desc.],ProjectsDB[[#This Row],[Element Desc.]])&gt;0,"Found","Not Found")</f>
        <v>Found</v>
      </c>
    </row>
    <row r="947" spans="2:20" x14ac:dyDescent="0.25">
      <c r="B947" s="8" t="s">
        <v>2295</v>
      </c>
      <c r="C947" s="9" t="s">
        <v>2266</v>
      </c>
      <c r="D947" s="9" t="s">
        <v>2267</v>
      </c>
      <c r="E947" s="10">
        <v>1</v>
      </c>
      <c r="F947" s="9" t="s">
        <v>2264</v>
      </c>
      <c r="G947" s="9" t="s">
        <v>1577</v>
      </c>
      <c r="H947" s="11"/>
      <c r="I947" s="12">
        <v>525</v>
      </c>
      <c r="J947" s="12">
        <v>350</v>
      </c>
      <c r="K947" s="12"/>
      <c r="L947" s="12">
        <f t="array" ref="L947">IFERROR(LOOKUP(2^15,SEARCH({"40A","63A","80A","100A","125A","160A","200A","250A","400A","630A","800A","1000A","1250A","1600A","2000A","2500A","3200A","4000A","5000A","6300A"},UPPER(D947)),{40,63,80,100,125,160,200,250,400,630,800,1000,1250,1600,2000,2500,3200,4000,5000,6300}),0)</f>
        <v>2500</v>
      </c>
      <c r="M947" s="9" t="str">
        <f t="shared" si="71"/>
        <v>Flange Flat</v>
      </c>
      <c r="N947" s="9" t="str">
        <f t="shared" si="72"/>
        <v>CU</v>
      </c>
      <c r="O947" s="13" t="str">
        <f t="shared" si="73"/>
        <v>Tin</v>
      </c>
      <c r="P947" s="9" t="str">
        <f t="shared" si="74"/>
        <v>PET</v>
      </c>
      <c r="Q947" s="9" t="str">
        <f t="shared" si="75"/>
        <v>4</v>
      </c>
      <c r="R9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47" s="14" t="str">
        <f>IF(ProjectsDB[[#This Row],[Item Type]]="Straight Plug-In",_xlfn.TEXTJOIN("-",TRUE,M947&amp;"-"&amp;_xlfn.LET(_xlpm.txt,ProjectsDB[[#This Row],[Assembly]],_xlpm.pos,FIND("SP",_xlpm.txt),_xlpm.pre,LEFT(_xlpm.txt,_xlpm.pos-1),IF(RIGHT(_xlpm.pre,3)="123","3PL",IF(RIGHT(_xlpm.pre,2)="12","2PL",IF(RIGHT(_xlpm.pre,1)="1","1PL","3PL")))),N947,O947,P947,Q947&amp;"W",R947),_xlfn.TEXTJOIN("-",TRUE,M947,N947,O947,P947,Q947&amp;"W",R947))</f>
        <v>Flange Flat-CU-Tin-PET-4W-1</v>
      </c>
      <c r="T947" s="14" t="str">
        <f>IF(COUNTIF(Cycletime[Element Desc.],ProjectsDB[[#This Row],[Element Desc.]])&gt;0,"Found","Not Found")</f>
        <v>Found</v>
      </c>
    </row>
    <row r="948" spans="2:20" x14ac:dyDescent="0.25">
      <c r="B948" s="8" t="s">
        <v>2296</v>
      </c>
      <c r="C948" s="9" t="s">
        <v>2277</v>
      </c>
      <c r="D948" s="9" t="s">
        <v>2278</v>
      </c>
      <c r="E948" s="10">
        <v>2</v>
      </c>
      <c r="F948" s="9" t="s">
        <v>2264</v>
      </c>
      <c r="G948" s="9" t="s">
        <v>1577</v>
      </c>
      <c r="H948" s="11"/>
      <c r="I948" s="12">
        <v>1330</v>
      </c>
      <c r="J948" s="12"/>
      <c r="K948" s="12"/>
      <c r="L948" s="12">
        <f t="array" ref="L948">IFERROR(LOOKUP(2^15,SEARCH({"40A","63A","80A","100A","125A","160A","200A","250A","400A","630A","800A","1000A","1250A","1600A","2000A","2500A","3200A","4000A","5000A","6300A"},UPPER(D948)),{40,63,80,100,125,160,200,250,400,630,800,1000,1250,1600,2000,2500,3200,4000,5000,6300}),0)</f>
        <v>2500</v>
      </c>
      <c r="M948" s="9" t="str">
        <f t="shared" si="71"/>
        <v>Straight Feeder</v>
      </c>
      <c r="N948" s="9" t="str">
        <f t="shared" si="72"/>
        <v>CU</v>
      </c>
      <c r="O948" s="13" t="str">
        <f t="shared" si="73"/>
        <v>Tin</v>
      </c>
      <c r="P948" s="9" t="str">
        <f t="shared" si="74"/>
        <v>PET</v>
      </c>
      <c r="Q948" s="9" t="str">
        <f t="shared" si="75"/>
        <v>4</v>
      </c>
      <c r="R9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48" s="14" t="str">
        <f>IF(ProjectsDB[[#This Row],[Item Type]]="Straight Plug-In",_xlfn.TEXTJOIN("-",TRUE,M948&amp;"-"&amp;_xlfn.LET(_xlpm.txt,ProjectsDB[[#This Row],[Assembly]],_xlpm.pos,FIND("SP",_xlpm.txt),_xlpm.pre,LEFT(_xlpm.txt,_xlpm.pos-1),IF(RIGHT(_xlpm.pre,3)="123","3PL",IF(RIGHT(_xlpm.pre,2)="12","2PL",IF(RIGHT(_xlpm.pre,1)="1","1PL","3PL")))),N948,O948,P948,Q948&amp;"W",R948),_xlfn.TEXTJOIN("-",TRUE,M948,N948,O948,P948,Q948&amp;"W",R948))</f>
        <v>Straight Feeder-CU-Tin-PET-4W-1</v>
      </c>
      <c r="T948" s="14" t="str">
        <f>IF(COUNTIF(Cycletime[Element Desc.],ProjectsDB[[#This Row],[Element Desc.]])&gt;0,"Found","Not Found")</f>
        <v>Found</v>
      </c>
    </row>
    <row r="949" spans="2:20" x14ac:dyDescent="0.25">
      <c r="B949" s="8" t="s">
        <v>2297</v>
      </c>
      <c r="C949" s="9" t="s">
        <v>2298</v>
      </c>
      <c r="D949" s="9" t="s">
        <v>2299</v>
      </c>
      <c r="E949" s="10">
        <v>2</v>
      </c>
      <c r="F949" s="9" t="s">
        <v>2300</v>
      </c>
      <c r="G949" s="9" t="s">
        <v>73</v>
      </c>
      <c r="H949" s="11"/>
      <c r="I949" s="12">
        <v>425</v>
      </c>
      <c r="J949" s="12"/>
      <c r="K949" s="12"/>
      <c r="L949" s="12">
        <f t="array" ref="L949">IFERROR(LOOKUP(2^15,SEARCH({"40A","63A","80A","100A","125A","160A","200A","250A","400A","630A","800A","1000A","1250A","1600A","2000A","2500A","3200A","4000A","5000A","6300A"},UPPER(D949)),{40,63,80,100,125,160,200,250,400,630,800,1000,1250,1600,2000,2500,3200,4000,5000,6300}),0)</f>
        <v>2500</v>
      </c>
      <c r="M949" s="9" t="str">
        <f t="shared" si="71"/>
        <v>Flange Straight</v>
      </c>
      <c r="N949" s="9" t="str">
        <f t="shared" si="72"/>
        <v>CU</v>
      </c>
      <c r="O949" s="13" t="str">
        <f t="shared" si="73"/>
        <v>Tin</v>
      </c>
      <c r="P949" s="9" t="str">
        <f t="shared" si="74"/>
        <v>Epoxy</v>
      </c>
      <c r="Q949" s="9" t="str">
        <f t="shared" si="75"/>
        <v>4</v>
      </c>
      <c r="R9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49" s="14" t="str">
        <f>IF(ProjectsDB[[#This Row],[Item Type]]="Straight Plug-In",_xlfn.TEXTJOIN("-",TRUE,M949&amp;"-"&amp;_xlfn.LET(_xlpm.txt,ProjectsDB[[#This Row],[Assembly]],_xlpm.pos,FIND("SP",_xlpm.txt),_xlpm.pre,LEFT(_xlpm.txt,_xlpm.pos-1),IF(RIGHT(_xlpm.pre,3)="123","3PL",IF(RIGHT(_xlpm.pre,2)="12","2PL",IF(RIGHT(_xlpm.pre,1)="1","1PL","3PL")))),N949,O949,P949,Q949&amp;"W",R949),_xlfn.TEXTJOIN("-",TRUE,M949,N949,O949,P949,Q949&amp;"W",R949))</f>
        <v>Flange Straight-CU-Tin-Epoxy-4W-1</v>
      </c>
      <c r="T949" s="14" t="str">
        <f>IF(COUNTIF(Cycletime[Element Desc.],ProjectsDB[[#This Row],[Element Desc.]])&gt;0,"Found","Not Found")</f>
        <v>Found</v>
      </c>
    </row>
    <row r="950" spans="2:20" x14ac:dyDescent="0.25">
      <c r="B950" s="8" t="s">
        <v>2301</v>
      </c>
      <c r="C950" s="9" t="s">
        <v>2302</v>
      </c>
      <c r="D950" s="9" t="s">
        <v>2303</v>
      </c>
      <c r="E950" s="10">
        <v>1</v>
      </c>
      <c r="F950" s="9" t="s">
        <v>2300</v>
      </c>
      <c r="G950" s="9" t="s">
        <v>73</v>
      </c>
      <c r="H950" s="11"/>
      <c r="I950" s="12">
        <v>300</v>
      </c>
      <c r="J950" s="12">
        <v>300</v>
      </c>
      <c r="K950" s="12"/>
      <c r="L950" s="12">
        <f t="array" ref="L950">IFERROR(LOOKUP(2^15,SEARCH({"40A","63A","80A","100A","125A","160A","200A","250A","400A","630A","800A","1000A","1250A","1600A","2000A","2500A","3200A","4000A","5000A","6300A"},UPPER(D950)),{40,63,80,100,125,160,200,250,400,630,800,1000,1250,1600,2000,2500,3200,4000,5000,6300}),0)</f>
        <v>2500</v>
      </c>
      <c r="M950" s="9" t="str">
        <f t="shared" si="71"/>
        <v>Elbow Flat</v>
      </c>
      <c r="N950" s="9" t="str">
        <f t="shared" si="72"/>
        <v>CU</v>
      </c>
      <c r="O950" s="13" t="str">
        <f t="shared" si="73"/>
        <v>Tin</v>
      </c>
      <c r="P950" s="9" t="str">
        <f t="shared" si="74"/>
        <v>Epoxy</v>
      </c>
      <c r="Q950" s="9" t="str">
        <f t="shared" si="75"/>
        <v>4</v>
      </c>
      <c r="R9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50" s="14" t="str">
        <f>IF(ProjectsDB[[#This Row],[Item Type]]="Straight Plug-In",_xlfn.TEXTJOIN("-",TRUE,M950&amp;"-"&amp;_xlfn.LET(_xlpm.txt,ProjectsDB[[#This Row],[Assembly]],_xlpm.pos,FIND("SP",_xlpm.txt),_xlpm.pre,LEFT(_xlpm.txt,_xlpm.pos-1),IF(RIGHT(_xlpm.pre,3)="123","3PL",IF(RIGHT(_xlpm.pre,2)="12","2PL",IF(RIGHT(_xlpm.pre,1)="1","1PL","3PL")))),N950,O950,P950,Q950&amp;"W",R950),_xlfn.TEXTJOIN("-",TRUE,M950,N950,O950,P950,Q950&amp;"W",R950))</f>
        <v>Elbow Flat-CU-Tin-Epoxy-4W-1</v>
      </c>
      <c r="T950" s="14" t="str">
        <f>IF(COUNTIF(Cycletime[Element Desc.],ProjectsDB[[#This Row],[Element Desc.]])&gt;0,"Found","Not Found")</f>
        <v>Found</v>
      </c>
    </row>
    <row r="951" spans="2:20" x14ac:dyDescent="0.25">
      <c r="B951" s="8" t="s">
        <v>2304</v>
      </c>
      <c r="C951" s="9" t="s">
        <v>2305</v>
      </c>
      <c r="D951" s="9" t="s">
        <v>2306</v>
      </c>
      <c r="E951" s="10">
        <v>1</v>
      </c>
      <c r="F951" s="9" t="s">
        <v>2300</v>
      </c>
      <c r="G951" s="9" t="s">
        <v>73</v>
      </c>
      <c r="H951" s="11"/>
      <c r="I951" s="12">
        <v>735</v>
      </c>
      <c r="J951" s="12"/>
      <c r="K951" s="12"/>
      <c r="L951" s="12">
        <f t="array" ref="L951">IFERROR(LOOKUP(2^15,SEARCH({"40A","63A","80A","100A","125A","160A","200A","250A","400A","630A","800A","1000A","1250A","1600A","2000A","2500A","3200A","4000A","5000A","6300A"},UPPER(D951)),{40,63,80,100,125,160,200,250,400,630,800,1000,1250,1600,2000,2500,3200,4000,5000,6300}),0)</f>
        <v>2500</v>
      </c>
      <c r="M951" s="9" t="str">
        <f t="shared" si="71"/>
        <v>Straight Feeder</v>
      </c>
      <c r="N951" s="9" t="str">
        <f t="shared" si="72"/>
        <v>CU</v>
      </c>
      <c r="O951" s="13" t="str">
        <f t="shared" si="73"/>
        <v>Tin</v>
      </c>
      <c r="P951" s="9" t="str">
        <f t="shared" si="74"/>
        <v>Epoxy</v>
      </c>
      <c r="Q951" s="9" t="str">
        <f t="shared" si="75"/>
        <v>4</v>
      </c>
      <c r="R9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51" s="14" t="str">
        <f>IF(ProjectsDB[[#This Row],[Item Type]]="Straight Plug-In",_xlfn.TEXTJOIN("-",TRUE,M951&amp;"-"&amp;_xlfn.LET(_xlpm.txt,ProjectsDB[[#This Row],[Assembly]],_xlpm.pos,FIND("SP",_xlpm.txt),_xlpm.pre,LEFT(_xlpm.txt,_xlpm.pos-1),IF(RIGHT(_xlpm.pre,3)="123","3PL",IF(RIGHT(_xlpm.pre,2)="12","2PL",IF(RIGHT(_xlpm.pre,1)="1","1PL","3PL")))),N951,O951,P951,Q951&amp;"W",R951),_xlfn.TEXTJOIN("-",TRUE,M951,N951,O951,P951,Q951&amp;"W",R951))</f>
        <v>Straight Feeder-CU-Tin-Epoxy-4W-1</v>
      </c>
      <c r="T951" s="14" t="str">
        <f>IF(COUNTIF(Cycletime[Element Desc.],ProjectsDB[[#This Row],[Element Desc.]])&gt;0,"Found","Not Found")</f>
        <v>Found</v>
      </c>
    </row>
    <row r="952" spans="2:20" x14ac:dyDescent="0.25">
      <c r="B952" s="8" t="s">
        <v>2307</v>
      </c>
      <c r="C952" s="9" t="s">
        <v>2308</v>
      </c>
      <c r="D952" s="9" t="s">
        <v>2309</v>
      </c>
      <c r="E952" s="10">
        <v>1</v>
      </c>
      <c r="F952" s="9" t="s">
        <v>2300</v>
      </c>
      <c r="G952" s="9" t="s">
        <v>73</v>
      </c>
      <c r="H952" s="11"/>
      <c r="I952" s="12">
        <v>500</v>
      </c>
      <c r="J952" s="12">
        <v>595</v>
      </c>
      <c r="K952" s="12">
        <v>625</v>
      </c>
      <c r="L952" s="12">
        <f t="array" ref="L952">IFERROR(LOOKUP(2^15,SEARCH({"40A","63A","80A","100A","125A","160A","200A","250A","400A","630A","800A","1000A","1250A","1600A","2000A","2500A","3200A","4000A","5000A","6300A"},UPPER(D952)),{40,63,80,100,125,160,200,250,400,630,800,1000,1250,1600,2000,2500,3200,4000,5000,6300}),0)</f>
        <v>2500</v>
      </c>
      <c r="M952" s="9" t="str">
        <f t="shared" si="71"/>
        <v>Offset Edge</v>
      </c>
      <c r="N952" s="9" t="str">
        <f t="shared" si="72"/>
        <v>CU</v>
      </c>
      <c r="O952" s="13" t="str">
        <f t="shared" si="73"/>
        <v>Tin</v>
      </c>
      <c r="P952" s="9" t="str">
        <f t="shared" si="74"/>
        <v>Epoxy</v>
      </c>
      <c r="Q952" s="9" t="str">
        <f t="shared" si="75"/>
        <v>4</v>
      </c>
      <c r="R9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52" s="14" t="str">
        <f>IF(ProjectsDB[[#This Row],[Item Type]]="Straight Plug-In",_xlfn.TEXTJOIN("-",TRUE,M952&amp;"-"&amp;_xlfn.LET(_xlpm.txt,ProjectsDB[[#This Row],[Assembly]],_xlpm.pos,FIND("SP",_xlpm.txt),_xlpm.pre,LEFT(_xlpm.txt,_xlpm.pos-1),IF(RIGHT(_xlpm.pre,3)="123","3PL",IF(RIGHT(_xlpm.pre,2)="12","2PL",IF(RIGHT(_xlpm.pre,1)="1","1PL","3PL")))),N952,O952,P952,Q952&amp;"W",R952),_xlfn.TEXTJOIN("-",TRUE,M952,N952,O952,P952,Q952&amp;"W",R952))</f>
        <v>Offset Edge-CU-Tin-Epoxy-4W-1</v>
      </c>
      <c r="T952" s="14" t="str">
        <f>IF(COUNTIF(Cycletime[Element Desc.],ProjectsDB[[#This Row],[Element Desc.]])&gt;0,"Found","Not Found")</f>
        <v>Found</v>
      </c>
    </row>
    <row r="953" spans="2:20" x14ac:dyDescent="0.25">
      <c r="B953" s="8" t="s">
        <v>2310</v>
      </c>
      <c r="C953" s="9" t="s">
        <v>90</v>
      </c>
      <c r="D953" s="9" t="s">
        <v>91</v>
      </c>
      <c r="E953" s="10">
        <v>4</v>
      </c>
      <c r="F953" s="9" t="s">
        <v>2300</v>
      </c>
      <c r="G953" s="9" t="s">
        <v>73</v>
      </c>
      <c r="H953" s="11"/>
      <c r="I953" s="12"/>
      <c r="J953" s="12"/>
      <c r="K953" s="12"/>
      <c r="L953" s="12">
        <f t="array" ref="L953">IFERROR(LOOKUP(2^15,SEARCH({"40A","63A","80A","100A","125A","160A","200A","250A","400A","630A","800A","1000A","1250A","1600A","2000A","2500A","3200A","4000A","5000A","6300A"},UPPER(D953)),{40,63,80,100,125,160,200,250,400,630,800,1000,1250,1600,2000,2500,3200,4000,5000,6300}),0)</f>
        <v>2500</v>
      </c>
      <c r="M953" s="9" t="str">
        <f t="shared" si="71"/>
        <v>Joint Pack</v>
      </c>
      <c r="N953" s="9" t="str">
        <f t="shared" si="72"/>
        <v>CU</v>
      </c>
      <c r="O953" s="13" t="str">
        <f t="shared" si="73"/>
        <v>Tin</v>
      </c>
      <c r="P953" s="9" t="str">
        <f t="shared" si="74"/>
        <v>None</v>
      </c>
      <c r="Q953" s="9" t="str">
        <f t="shared" si="75"/>
        <v>4</v>
      </c>
      <c r="R9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53" s="14" t="str">
        <f>IF(ProjectsDB[[#This Row],[Item Type]]="Straight Plug-In",_xlfn.TEXTJOIN("-",TRUE,M953&amp;"-"&amp;_xlfn.LET(_xlpm.txt,ProjectsDB[[#This Row],[Assembly]],_xlpm.pos,FIND("SP",_xlpm.txt),_xlpm.pre,LEFT(_xlpm.txt,_xlpm.pos-1),IF(RIGHT(_xlpm.pre,3)="123","3PL",IF(RIGHT(_xlpm.pre,2)="12","2PL",IF(RIGHT(_xlpm.pre,1)="1","1PL","3PL")))),N953,O953,P953,Q953&amp;"W",R953),_xlfn.TEXTJOIN("-",TRUE,M953,N953,O953,P953,Q953&amp;"W",R953))</f>
        <v>Joint Pack-CU-Tin-None-4W-1</v>
      </c>
      <c r="T953" s="14" t="str">
        <f>IF(COUNTIF(Cycletime[Element Desc.],ProjectsDB[[#This Row],[Element Desc.]])&gt;0,"Found","Not Found")</f>
        <v>Found</v>
      </c>
    </row>
    <row r="954" spans="2:20" x14ac:dyDescent="0.25">
      <c r="B954" s="8" t="s">
        <v>2311</v>
      </c>
      <c r="C954" s="9" t="s">
        <v>67</v>
      </c>
      <c r="D954" s="9" t="s">
        <v>68</v>
      </c>
      <c r="E954" s="10">
        <v>1</v>
      </c>
      <c r="F954" s="9" t="s">
        <v>2300</v>
      </c>
      <c r="G954" s="9" t="s">
        <v>73</v>
      </c>
      <c r="H954" s="11"/>
      <c r="I954" s="12"/>
      <c r="J954" s="12"/>
      <c r="K954" s="12"/>
      <c r="L954" s="12">
        <f t="array" ref="L954">IFERROR(LOOKUP(2^15,SEARCH({"40A","63A","80A","100A","125A","160A","200A","250A","400A","630A","800A","1000A","1250A","1600A","2000A","2500A","3200A","4000A","5000A","6300A"},UPPER(D954)),{40,63,80,100,125,160,200,250,400,630,800,1000,1250,1600,2000,2500,3200,4000,5000,6300}),0)</f>
        <v>2500</v>
      </c>
      <c r="M954" s="9" t="str">
        <f t="shared" si="71"/>
        <v>Flexible Link</v>
      </c>
      <c r="N954" s="9" t="str">
        <f t="shared" si="72"/>
        <v>CU</v>
      </c>
      <c r="O954" s="13" t="str">
        <f t="shared" si="73"/>
        <v>None</v>
      </c>
      <c r="P954" s="9" t="str">
        <f t="shared" si="74"/>
        <v>None</v>
      </c>
      <c r="Q954" s="9" t="str">
        <f t="shared" si="75"/>
        <v>0</v>
      </c>
      <c r="R9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54" s="14" t="str">
        <f>IF(ProjectsDB[[#This Row],[Item Type]]="Straight Plug-In",_xlfn.TEXTJOIN("-",TRUE,M954&amp;"-"&amp;_xlfn.LET(_xlpm.txt,ProjectsDB[[#This Row],[Assembly]],_xlpm.pos,FIND("SP",_xlpm.txt),_xlpm.pre,LEFT(_xlpm.txt,_xlpm.pos-1),IF(RIGHT(_xlpm.pre,3)="123","3PL",IF(RIGHT(_xlpm.pre,2)="12","2PL",IF(RIGHT(_xlpm.pre,1)="1","1PL","3PL")))),N954,O954,P954,Q954&amp;"W",R954),_xlfn.TEXTJOIN("-",TRUE,M954,N954,O954,P954,Q954&amp;"W",R954))</f>
        <v>Flexible Link-CU-None-None-0W-1</v>
      </c>
      <c r="T954" s="14" t="str">
        <f>IF(COUNTIF(Cycletime[Element Desc.],ProjectsDB[[#This Row],[Element Desc.]])&gt;0,"Found","Not Found")</f>
        <v>Found</v>
      </c>
    </row>
    <row r="955" spans="2:20" x14ac:dyDescent="0.25">
      <c r="B955" s="8" t="s">
        <v>2312</v>
      </c>
      <c r="C955" s="9" t="s">
        <v>78</v>
      </c>
      <c r="D955" s="9" t="s">
        <v>79</v>
      </c>
      <c r="E955" s="10">
        <v>3</v>
      </c>
      <c r="F955" s="9" t="s">
        <v>2300</v>
      </c>
      <c r="G955" s="9" t="s">
        <v>73</v>
      </c>
      <c r="H955" s="11"/>
      <c r="I955" s="12"/>
      <c r="J955" s="12"/>
      <c r="K955" s="12"/>
      <c r="L955" s="12">
        <f t="array" ref="L955">IFERROR(LOOKUP(2^15,SEARCH({"40A","63A","80A","100A","125A","160A","200A","250A","400A","630A","800A","1000A","1250A","1600A","2000A","2500A","3200A","4000A","5000A","6300A"},UPPER(D955)),{40,63,80,100,125,160,200,250,400,630,800,1000,1250,1600,2000,2500,3200,4000,5000,6300}),0)</f>
        <v>2500</v>
      </c>
      <c r="M955" s="9" t="str">
        <f t="shared" si="71"/>
        <v>Hanger Support</v>
      </c>
      <c r="N955" s="9" t="str">
        <f t="shared" si="72"/>
        <v>CU</v>
      </c>
      <c r="O955" s="13" t="str">
        <f t="shared" si="73"/>
        <v>None</v>
      </c>
      <c r="P955" s="9" t="str">
        <f t="shared" si="74"/>
        <v>None</v>
      </c>
      <c r="Q955" s="9" t="str">
        <f t="shared" si="75"/>
        <v>0</v>
      </c>
      <c r="R9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55" s="14" t="str">
        <f>IF(ProjectsDB[[#This Row],[Item Type]]="Straight Plug-In",_xlfn.TEXTJOIN("-",TRUE,M955&amp;"-"&amp;_xlfn.LET(_xlpm.txt,ProjectsDB[[#This Row],[Assembly]],_xlpm.pos,FIND("SP",_xlpm.txt),_xlpm.pre,LEFT(_xlpm.txt,_xlpm.pos-1),IF(RIGHT(_xlpm.pre,3)="123","3PL",IF(RIGHT(_xlpm.pre,2)="12","2PL",IF(RIGHT(_xlpm.pre,1)="1","1PL","3PL")))),N955,O955,P955,Q955&amp;"W",R955),_xlfn.TEXTJOIN("-",TRUE,M955,N955,O955,P955,Q955&amp;"W",R955))</f>
        <v>Hanger Support-CU-None-None-0W-1</v>
      </c>
      <c r="T955" s="14" t="str">
        <f>IF(COUNTIF(Cycletime[Element Desc.],ProjectsDB[[#This Row],[Element Desc.]])&gt;0,"Found","Not Found")</f>
        <v>Found</v>
      </c>
    </row>
    <row r="956" spans="2:20" x14ac:dyDescent="0.25">
      <c r="B956" s="8" t="s">
        <v>2313</v>
      </c>
      <c r="C956" s="9" t="s">
        <v>2150</v>
      </c>
      <c r="D956" s="9" t="s">
        <v>2151</v>
      </c>
      <c r="E956" s="10">
        <v>1</v>
      </c>
      <c r="F956" s="9" t="s">
        <v>2300</v>
      </c>
      <c r="G956" s="9" t="s">
        <v>73</v>
      </c>
      <c r="H956" s="11"/>
      <c r="I956" s="12"/>
      <c r="J956" s="12"/>
      <c r="K956" s="12"/>
      <c r="L956" s="12">
        <f t="array" ref="L956">IFERROR(LOOKUP(2^15,SEARCH({"40A","63A","80A","100A","125A","160A","200A","250A","400A","630A","800A","1000A","1250A","1600A","2000A","2500A","3200A","4000A","5000A","6300A"},UPPER(D956)),{40,63,80,100,125,160,200,250,400,630,800,1000,1250,1600,2000,2500,3200,4000,5000,6300}),0)</f>
        <v>2500</v>
      </c>
      <c r="M956" s="9" t="str">
        <f t="shared" si="71"/>
        <v>Hanger Support</v>
      </c>
      <c r="N956" s="9" t="str">
        <f t="shared" si="72"/>
        <v>CU</v>
      </c>
      <c r="O956" s="13" t="str">
        <f t="shared" si="73"/>
        <v>None</v>
      </c>
      <c r="P956" s="9" t="str">
        <f t="shared" si="74"/>
        <v>None</v>
      </c>
      <c r="Q956" s="9" t="str">
        <f t="shared" si="75"/>
        <v>0</v>
      </c>
      <c r="R9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56" s="14" t="str">
        <f>IF(ProjectsDB[[#This Row],[Item Type]]="Straight Plug-In",_xlfn.TEXTJOIN("-",TRUE,M956&amp;"-"&amp;_xlfn.LET(_xlpm.txt,ProjectsDB[[#This Row],[Assembly]],_xlpm.pos,FIND("SP",_xlpm.txt),_xlpm.pre,LEFT(_xlpm.txt,_xlpm.pos-1),IF(RIGHT(_xlpm.pre,3)="123","3PL",IF(RIGHT(_xlpm.pre,2)="12","2PL",IF(RIGHT(_xlpm.pre,1)="1","1PL","3PL")))),N956,O956,P956,Q956&amp;"W",R956),_xlfn.TEXTJOIN("-",TRUE,M956,N956,O956,P956,Q956&amp;"W",R956))</f>
        <v>Hanger Support-CU-None-None-0W-1</v>
      </c>
      <c r="T956" s="14" t="str">
        <f>IF(COUNTIF(Cycletime[Element Desc.],ProjectsDB[[#This Row],[Element Desc.]])&gt;0,"Found","Not Found")</f>
        <v>Found</v>
      </c>
    </row>
    <row r="957" spans="2:20" x14ac:dyDescent="0.25">
      <c r="B957" s="8" t="s">
        <v>2314</v>
      </c>
      <c r="C957" s="9" t="s">
        <v>2302</v>
      </c>
      <c r="D957" s="9" t="s">
        <v>2303</v>
      </c>
      <c r="E957" s="10">
        <v>1</v>
      </c>
      <c r="F957" s="9" t="s">
        <v>2300</v>
      </c>
      <c r="G957" s="9" t="s">
        <v>73</v>
      </c>
      <c r="H957" s="11"/>
      <c r="I957" s="12">
        <v>300</v>
      </c>
      <c r="J957" s="12">
        <v>300</v>
      </c>
      <c r="K957" s="12"/>
      <c r="L957" s="12">
        <f t="array" ref="L957">IFERROR(LOOKUP(2^15,SEARCH({"40A","63A","80A","100A","125A","160A","200A","250A","400A","630A","800A","1000A","1250A","1600A","2000A","2500A","3200A","4000A","5000A","6300A"},UPPER(D957)),{40,63,80,100,125,160,200,250,400,630,800,1000,1250,1600,2000,2500,3200,4000,5000,6300}),0)</f>
        <v>2500</v>
      </c>
      <c r="M957" s="9" t="str">
        <f t="shared" si="71"/>
        <v>Elbow Flat</v>
      </c>
      <c r="N957" s="9" t="str">
        <f t="shared" si="72"/>
        <v>CU</v>
      </c>
      <c r="O957" s="13" t="str">
        <f t="shared" si="73"/>
        <v>Tin</v>
      </c>
      <c r="P957" s="9" t="str">
        <f t="shared" si="74"/>
        <v>Epoxy</v>
      </c>
      <c r="Q957" s="9" t="str">
        <f t="shared" si="75"/>
        <v>4</v>
      </c>
      <c r="R9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57" s="14" t="str">
        <f>IF(ProjectsDB[[#This Row],[Item Type]]="Straight Plug-In",_xlfn.TEXTJOIN("-",TRUE,M957&amp;"-"&amp;_xlfn.LET(_xlpm.txt,ProjectsDB[[#This Row],[Assembly]],_xlpm.pos,FIND("SP",_xlpm.txt),_xlpm.pre,LEFT(_xlpm.txt,_xlpm.pos-1),IF(RIGHT(_xlpm.pre,3)="123","3PL",IF(RIGHT(_xlpm.pre,2)="12","2PL",IF(RIGHT(_xlpm.pre,1)="1","1PL","3PL")))),N957,O957,P957,Q957&amp;"W",R957),_xlfn.TEXTJOIN("-",TRUE,M957,N957,O957,P957,Q957&amp;"W",R957))</f>
        <v>Elbow Flat-CU-Tin-Epoxy-4W-1</v>
      </c>
      <c r="T957" s="14" t="str">
        <f>IF(COUNTIF(Cycletime[Element Desc.],ProjectsDB[[#This Row],[Element Desc.]])&gt;0,"Found","Not Found")</f>
        <v>Found</v>
      </c>
    </row>
    <row r="958" spans="2:20" x14ac:dyDescent="0.25">
      <c r="B958" s="8" t="s">
        <v>2315</v>
      </c>
      <c r="C958" s="9" t="s">
        <v>2305</v>
      </c>
      <c r="D958" s="9" t="s">
        <v>2306</v>
      </c>
      <c r="E958" s="10">
        <v>1</v>
      </c>
      <c r="F958" s="9" t="s">
        <v>2300</v>
      </c>
      <c r="G958" s="9" t="s">
        <v>73</v>
      </c>
      <c r="H958" s="11"/>
      <c r="I958" s="12">
        <v>735</v>
      </c>
      <c r="J958" s="12"/>
      <c r="K958" s="12"/>
      <c r="L958" s="12">
        <f t="array" ref="L958">IFERROR(LOOKUP(2^15,SEARCH({"40A","63A","80A","100A","125A","160A","200A","250A","400A","630A","800A","1000A","1250A","1600A","2000A","2500A","3200A","4000A","5000A","6300A"},UPPER(D958)),{40,63,80,100,125,160,200,250,400,630,800,1000,1250,1600,2000,2500,3200,4000,5000,6300}),0)</f>
        <v>2500</v>
      </c>
      <c r="M958" s="9" t="str">
        <f t="shared" si="71"/>
        <v>Straight Feeder</v>
      </c>
      <c r="N958" s="9" t="str">
        <f t="shared" si="72"/>
        <v>CU</v>
      </c>
      <c r="O958" s="13" t="str">
        <f t="shared" si="73"/>
        <v>Tin</v>
      </c>
      <c r="P958" s="9" t="str">
        <f t="shared" si="74"/>
        <v>Epoxy</v>
      </c>
      <c r="Q958" s="9" t="str">
        <f t="shared" si="75"/>
        <v>4</v>
      </c>
      <c r="R9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58" s="14" t="str">
        <f>IF(ProjectsDB[[#This Row],[Item Type]]="Straight Plug-In",_xlfn.TEXTJOIN("-",TRUE,M958&amp;"-"&amp;_xlfn.LET(_xlpm.txt,ProjectsDB[[#This Row],[Assembly]],_xlpm.pos,FIND("SP",_xlpm.txt),_xlpm.pre,LEFT(_xlpm.txt,_xlpm.pos-1),IF(RIGHT(_xlpm.pre,3)="123","3PL",IF(RIGHT(_xlpm.pre,2)="12","2PL",IF(RIGHT(_xlpm.pre,1)="1","1PL","3PL")))),N958,O958,P958,Q958&amp;"W",R958),_xlfn.TEXTJOIN("-",TRUE,M958,N958,O958,P958,Q958&amp;"W",R958))</f>
        <v>Straight Feeder-CU-Tin-Epoxy-4W-1</v>
      </c>
      <c r="T958" s="14" t="str">
        <f>IF(COUNTIF(Cycletime[Element Desc.],ProjectsDB[[#This Row],[Element Desc.]])&gt;0,"Found","Not Found")</f>
        <v>Found</v>
      </c>
    </row>
    <row r="959" spans="2:20" x14ac:dyDescent="0.25">
      <c r="B959" s="8" t="s">
        <v>2316</v>
      </c>
      <c r="C959" s="9" t="s">
        <v>2298</v>
      </c>
      <c r="D959" s="9" t="s">
        <v>2299</v>
      </c>
      <c r="E959" s="10">
        <v>2</v>
      </c>
      <c r="F959" s="9" t="s">
        <v>2300</v>
      </c>
      <c r="G959" s="9" t="s">
        <v>73</v>
      </c>
      <c r="H959" s="11"/>
      <c r="I959" s="12">
        <v>425</v>
      </c>
      <c r="J959" s="12"/>
      <c r="K959" s="12"/>
      <c r="L959" s="12">
        <f t="array" ref="L959">IFERROR(LOOKUP(2^15,SEARCH({"40A","63A","80A","100A","125A","160A","200A","250A","400A","630A","800A","1000A","1250A","1600A","2000A","2500A","3200A","4000A","5000A","6300A"},UPPER(D959)),{40,63,80,100,125,160,200,250,400,630,800,1000,1250,1600,2000,2500,3200,4000,5000,6300}),0)</f>
        <v>2500</v>
      </c>
      <c r="M959" s="9" t="str">
        <f t="shared" si="71"/>
        <v>Flange Straight</v>
      </c>
      <c r="N959" s="9" t="str">
        <f t="shared" si="72"/>
        <v>CU</v>
      </c>
      <c r="O959" s="13" t="str">
        <f t="shared" si="73"/>
        <v>Tin</v>
      </c>
      <c r="P959" s="9" t="str">
        <f t="shared" si="74"/>
        <v>Epoxy</v>
      </c>
      <c r="Q959" s="9" t="str">
        <f t="shared" si="75"/>
        <v>4</v>
      </c>
      <c r="R9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59" s="14" t="str">
        <f>IF(ProjectsDB[[#This Row],[Item Type]]="Straight Plug-In",_xlfn.TEXTJOIN("-",TRUE,M959&amp;"-"&amp;_xlfn.LET(_xlpm.txt,ProjectsDB[[#This Row],[Assembly]],_xlpm.pos,FIND("SP",_xlpm.txt),_xlpm.pre,LEFT(_xlpm.txt,_xlpm.pos-1),IF(RIGHT(_xlpm.pre,3)="123","3PL",IF(RIGHT(_xlpm.pre,2)="12","2PL",IF(RIGHT(_xlpm.pre,1)="1","1PL","3PL")))),N959,O959,P959,Q959&amp;"W",R959),_xlfn.TEXTJOIN("-",TRUE,M959,N959,O959,P959,Q959&amp;"W",R959))</f>
        <v>Flange Straight-CU-Tin-Epoxy-4W-1</v>
      </c>
      <c r="T959" s="14" t="str">
        <f>IF(COUNTIF(Cycletime[Element Desc.],ProjectsDB[[#This Row],[Element Desc.]])&gt;0,"Found","Not Found")</f>
        <v>Found</v>
      </c>
    </row>
    <row r="960" spans="2:20" x14ac:dyDescent="0.25">
      <c r="B960" s="8" t="s">
        <v>2317</v>
      </c>
      <c r="C960" s="9" t="s">
        <v>90</v>
      </c>
      <c r="D960" s="9" t="s">
        <v>91</v>
      </c>
      <c r="E960" s="10">
        <v>4</v>
      </c>
      <c r="F960" s="9" t="s">
        <v>2300</v>
      </c>
      <c r="G960" s="9" t="s">
        <v>73</v>
      </c>
      <c r="H960" s="11"/>
      <c r="I960" s="12"/>
      <c r="J960" s="12"/>
      <c r="K960" s="12"/>
      <c r="L960" s="12">
        <f t="array" ref="L960">IFERROR(LOOKUP(2^15,SEARCH({"40A","63A","80A","100A","125A","160A","200A","250A","400A","630A","800A","1000A","1250A","1600A","2000A","2500A","3200A","4000A","5000A","6300A"},UPPER(D960)),{40,63,80,100,125,160,200,250,400,630,800,1000,1250,1600,2000,2500,3200,4000,5000,6300}),0)</f>
        <v>2500</v>
      </c>
      <c r="M960" s="9" t="str">
        <f t="shared" si="71"/>
        <v>Joint Pack</v>
      </c>
      <c r="N960" s="9" t="str">
        <f t="shared" si="72"/>
        <v>CU</v>
      </c>
      <c r="O960" s="13" t="str">
        <f t="shared" si="73"/>
        <v>Tin</v>
      </c>
      <c r="P960" s="9" t="str">
        <f t="shared" si="74"/>
        <v>None</v>
      </c>
      <c r="Q960" s="9" t="str">
        <f t="shared" si="75"/>
        <v>4</v>
      </c>
      <c r="R9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60" s="14" t="str">
        <f>IF(ProjectsDB[[#This Row],[Item Type]]="Straight Plug-In",_xlfn.TEXTJOIN("-",TRUE,M960&amp;"-"&amp;_xlfn.LET(_xlpm.txt,ProjectsDB[[#This Row],[Assembly]],_xlpm.pos,FIND("SP",_xlpm.txt),_xlpm.pre,LEFT(_xlpm.txt,_xlpm.pos-1),IF(RIGHT(_xlpm.pre,3)="123","3PL",IF(RIGHT(_xlpm.pre,2)="12","2PL",IF(RIGHT(_xlpm.pre,1)="1","1PL","3PL")))),N960,O960,P960,Q960&amp;"W",R960),_xlfn.TEXTJOIN("-",TRUE,M960,N960,O960,P960,Q960&amp;"W",R960))</f>
        <v>Joint Pack-CU-Tin-None-4W-1</v>
      </c>
      <c r="T960" s="14" t="str">
        <f>IF(COUNTIF(Cycletime[Element Desc.],ProjectsDB[[#This Row],[Element Desc.]])&gt;0,"Found","Not Found")</f>
        <v>Found</v>
      </c>
    </row>
    <row r="961" spans="2:20" x14ac:dyDescent="0.25">
      <c r="B961" s="8" t="s">
        <v>2318</v>
      </c>
      <c r="C961" s="9" t="s">
        <v>67</v>
      </c>
      <c r="D961" s="9" t="s">
        <v>68</v>
      </c>
      <c r="E961" s="10">
        <v>1</v>
      </c>
      <c r="F961" s="9" t="s">
        <v>2300</v>
      </c>
      <c r="G961" s="9" t="s">
        <v>73</v>
      </c>
      <c r="H961" s="11"/>
      <c r="I961" s="12"/>
      <c r="J961" s="12"/>
      <c r="K961" s="12"/>
      <c r="L961" s="12">
        <f t="array" ref="L961">IFERROR(LOOKUP(2^15,SEARCH({"40A","63A","80A","100A","125A","160A","200A","250A","400A","630A","800A","1000A","1250A","1600A","2000A","2500A","3200A","4000A","5000A","6300A"},UPPER(D961)),{40,63,80,100,125,160,200,250,400,630,800,1000,1250,1600,2000,2500,3200,4000,5000,6300}),0)</f>
        <v>2500</v>
      </c>
      <c r="M961" s="9" t="str">
        <f t="shared" si="71"/>
        <v>Flexible Link</v>
      </c>
      <c r="N961" s="9" t="str">
        <f t="shared" si="72"/>
        <v>CU</v>
      </c>
      <c r="O961" s="13" t="str">
        <f t="shared" si="73"/>
        <v>None</v>
      </c>
      <c r="P961" s="9" t="str">
        <f t="shared" si="74"/>
        <v>None</v>
      </c>
      <c r="Q961" s="9" t="str">
        <f t="shared" si="75"/>
        <v>0</v>
      </c>
      <c r="R9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61" s="14" t="str">
        <f>IF(ProjectsDB[[#This Row],[Item Type]]="Straight Plug-In",_xlfn.TEXTJOIN("-",TRUE,M961&amp;"-"&amp;_xlfn.LET(_xlpm.txt,ProjectsDB[[#This Row],[Assembly]],_xlpm.pos,FIND("SP",_xlpm.txt),_xlpm.pre,LEFT(_xlpm.txt,_xlpm.pos-1),IF(RIGHT(_xlpm.pre,3)="123","3PL",IF(RIGHT(_xlpm.pre,2)="12","2PL",IF(RIGHT(_xlpm.pre,1)="1","1PL","3PL")))),N961,O961,P961,Q961&amp;"W",R961),_xlfn.TEXTJOIN("-",TRUE,M961,N961,O961,P961,Q961&amp;"W",R961))</f>
        <v>Flexible Link-CU-None-None-0W-1</v>
      </c>
      <c r="T961" s="14" t="str">
        <f>IF(COUNTIF(Cycletime[Element Desc.],ProjectsDB[[#This Row],[Element Desc.]])&gt;0,"Found","Not Found")</f>
        <v>Found</v>
      </c>
    </row>
    <row r="962" spans="2:20" x14ac:dyDescent="0.25">
      <c r="B962" s="8" t="s">
        <v>2319</v>
      </c>
      <c r="C962" s="9" t="s">
        <v>78</v>
      </c>
      <c r="D962" s="9" t="s">
        <v>79</v>
      </c>
      <c r="E962" s="10">
        <v>3</v>
      </c>
      <c r="F962" s="9" t="s">
        <v>2300</v>
      </c>
      <c r="G962" s="9" t="s">
        <v>73</v>
      </c>
      <c r="H962" s="11"/>
      <c r="I962" s="12"/>
      <c r="J962" s="12"/>
      <c r="K962" s="12"/>
      <c r="L962" s="12">
        <f t="array" ref="L962">IFERROR(LOOKUP(2^15,SEARCH({"40A","63A","80A","100A","125A","160A","200A","250A","400A","630A","800A","1000A","1250A","1600A","2000A","2500A","3200A","4000A","5000A","6300A"},UPPER(D962)),{40,63,80,100,125,160,200,250,400,630,800,1000,1250,1600,2000,2500,3200,4000,5000,6300}),0)</f>
        <v>2500</v>
      </c>
      <c r="M962" s="9" t="str">
        <f t="shared" si="71"/>
        <v>Hanger Support</v>
      </c>
      <c r="N962" s="9" t="str">
        <f t="shared" si="72"/>
        <v>CU</v>
      </c>
      <c r="O962" s="13" t="str">
        <f t="shared" si="73"/>
        <v>None</v>
      </c>
      <c r="P962" s="9" t="str">
        <f t="shared" si="74"/>
        <v>None</v>
      </c>
      <c r="Q962" s="9" t="str">
        <f t="shared" si="75"/>
        <v>0</v>
      </c>
      <c r="R9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62" s="14" t="str">
        <f>IF(ProjectsDB[[#This Row],[Item Type]]="Straight Plug-In",_xlfn.TEXTJOIN("-",TRUE,M962&amp;"-"&amp;_xlfn.LET(_xlpm.txt,ProjectsDB[[#This Row],[Assembly]],_xlpm.pos,FIND("SP",_xlpm.txt),_xlpm.pre,LEFT(_xlpm.txt,_xlpm.pos-1),IF(RIGHT(_xlpm.pre,3)="123","3PL",IF(RIGHT(_xlpm.pre,2)="12","2PL",IF(RIGHT(_xlpm.pre,1)="1","1PL","3PL")))),N962,O962,P962,Q962&amp;"W",R962),_xlfn.TEXTJOIN("-",TRUE,M962,N962,O962,P962,Q962&amp;"W",R962))</f>
        <v>Hanger Support-CU-None-None-0W-1</v>
      </c>
      <c r="T962" s="14" t="str">
        <f>IF(COUNTIF(Cycletime[Element Desc.],ProjectsDB[[#This Row],[Element Desc.]])&gt;0,"Found","Not Found")</f>
        <v>Found</v>
      </c>
    </row>
    <row r="963" spans="2:20" x14ac:dyDescent="0.25">
      <c r="B963" s="8" t="s">
        <v>2320</v>
      </c>
      <c r="C963" s="9" t="s">
        <v>2150</v>
      </c>
      <c r="D963" s="9" t="s">
        <v>2151</v>
      </c>
      <c r="E963" s="10">
        <v>1</v>
      </c>
      <c r="F963" s="9" t="s">
        <v>2300</v>
      </c>
      <c r="G963" s="9" t="s">
        <v>73</v>
      </c>
      <c r="H963" s="11"/>
      <c r="I963" s="12"/>
      <c r="J963" s="12"/>
      <c r="K963" s="12"/>
      <c r="L963" s="12">
        <f t="array" ref="L963">IFERROR(LOOKUP(2^15,SEARCH({"40A","63A","80A","100A","125A","160A","200A","250A","400A","630A","800A","1000A","1250A","1600A","2000A","2500A","3200A","4000A","5000A","6300A"},UPPER(D963)),{40,63,80,100,125,160,200,250,400,630,800,1000,1250,1600,2000,2500,3200,4000,5000,6300}),0)</f>
        <v>2500</v>
      </c>
      <c r="M963" s="9" t="str">
        <f t="shared" si="71"/>
        <v>Hanger Support</v>
      </c>
      <c r="N963" s="9" t="str">
        <f t="shared" si="72"/>
        <v>CU</v>
      </c>
      <c r="O963" s="13" t="str">
        <f t="shared" si="73"/>
        <v>None</v>
      </c>
      <c r="P963" s="9" t="str">
        <f t="shared" si="74"/>
        <v>None</v>
      </c>
      <c r="Q963" s="9" t="str">
        <f t="shared" si="75"/>
        <v>0</v>
      </c>
      <c r="R9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63" s="14" t="str">
        <f>IF(ProjectsDB[[#This Row],[Item Type]]="Straight Plug-In",_xlfn.TEXTJOIN("-",TRUE,M963&amp;"-"&amp;_xlfn.LET(_xlpm.txt,ProjectsDB[[#This Row],[Assembly]],_xlpm.pos,FIND("SP",_xlpm.txt),_xlpm.pre,LEFT(_xlpm.txt,_xlpm.pos-1),IF(RIGHT(_xlpm.pre,3)="123","3PL",IF(RIGHT(_xlpm.pre,2)="12","2PL",IF(RIGHT(_xlpm.pre,1)="1","1PL","3PL")))),N963,O963,P963,Q963&amp;"W",R963),_xlfn.TEXTJOIN("-",TRUE,M963,N963,O963,P963,Q963&amp;"W",R963))</f>
        <v>Hanger Support-CU-None-None-0W-1</v>
      </c>
      <c r="T963" s="14" t="str">
        <f>IF(COUNTIF(Cycletime[Element Desc.],ProjectsDB[[#This Row],[Element Desc.]])&gt;0,"Found","Not Found")</f>
        <v>Found</v>
      </c>
    </row>
    <row r="964" spans="2:20" x14ac:dyDescent="0.25">
      <c r="B964" s="8" t="s">
        <v>2321</v>
      </c>
      <c r="C964" s="9" t="s">
        <v>2308</v>
      </c>
      <c r="D964" s="9" t="s">
        <v>2309</v>
      </c>
      <c r="E964" s="10">
        <v>1</v>
      </c>
      <c r="F964" s="9" t="s">
        <v>2300</v>
      </c>
      <c r="G964" s="9" t="s">
        <v>73</v>
      </c>
      <c r="H964" s="11"/>
      <c r="I964" s="12">
        <v>500</v>
      </c>
      <c r="J964" s="12">
        <v>595</v>
      </c>
      <c r="K964" s="12">
        <v>625</v>
      </c>
      <c r="L964" s="12">
        <f t="array" ref="L964">IFERROR(LOOKUP(2^15,SEARCH({"40A","63A","80A","100A","125A","160A","200A","250A","400A","630A","800A","1000A","1250A","1600A","2000A","2500A","3200A","4000A","5000A","6300A"},UPPER(D964)),{40,63,80,100,125,160,200,250,400,630,800,1000,1250,1600,2000,2500,3200,4000,5000,6300}),0)</f>
        <v>2500</v>
      </c>
      <c r="M964" s="9" t="str">
        <f t="shared" ref="M964:M1027" si="76">_xlfn.LET(_xlpm.d,UPPER(TRIM(SUBSTITUTE(SUBSTITUTE(D964,CHAR(160),"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Offset Edge</v>
      </c>
      <c r="N964" s="9" t="str">
        <f t="shared" ref="N964:N1027" si="77">IF(ISNUMBER(SEARCH("CU",D964)),"CU",IF(ISNUMBER(SEARCH("AL",D964)),"AL",IF(ISNUMBER(SEARCH("Copper",D964)),"CU","SH")))</f>
        <v>CU</v>
      </c>
      <c r="O964" s="13" t="str">
        <f t="shared" ref="O964:O1027" si="78">IF(ISNUMBER(SEARCH("Silver",D964)),"Silver",IF(ISNUMBER(SEARCH("Tin",D964)),"Tin","None"))</f>
        <v>Tin</v>
      </c>
      <c r="P964" s="9" t="str">
        <f t="shared" ref="P964:P1027" si="79">IF(ISNUMBER(SEARCH("Epoxy",D964)),"Epoxy",IF(ISNUMBER(SEARCH("PET",D964)),"PET","None"))</f>
        <v>Epoxy</v>
      </c>
      <c r="Q964" s="9" t="str">
        <f t="shared" ref="Q964:Q1027" si="80">IF(ISNUMBER(SEARCH("3-Wire",D964)),"3",IF(ISNUMBER(SEARCH("4-Wire",D964)),"4",IF(ISNUMBER(SEARCH("5-Wire",D964)),"5",IF(ISNUMBER(SEARCH("6-Wire",D964)),"6","0"))))</f>
        <v>4</v>
      </c>
      <c r="R9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64" s="14" t="str">
        <f>IF(ProjectsDB[[#This Row],[Item Type]]="Straight Plug-In",_xlfn.TEXTJOIN("-",TRUE,M964&amp;"-"&amp;_xlfn.LET(_xlpm.txt,ProjectsDB[[#This Row],[Assembly]],_xlpm.pos,FIND("SP",_xlpm.txt),_xlpm.pre,LEFT(_xlpm.txt,_xlpm.pos-1),IF(RIGHT(_xlpm.pre,3)="123","3PL",IF(RIGHT(_xlpm.pre,2)="12","2PL",IF(RIGHT(_xlpm.pre,1)="1","1PL","3PL")))),N964,O964,P964,Q964&amp;"W",R964),_xlfn.TEXTJOIN("-",TRUE,M964,N964,O964,P964,Q964&amp;"W",R964))</f>
        <v>Offset Edge-CU-Tin-Epoxy-4W-1</v>
      </c>
      <c r="T964" s="14" t="str">
        <f>IF(COUNTIF(Cycletime[Element Desc.],ProjectsDB[[#This Row],[Element Desc.]])&gt;0,"Found","Not Found")</f>
        <v>Found</v>
      </c>
    </row>
    <row r="965" spans="2:20" x14ac:dyDescent="0.25">
      <c r="B965" s="8" t="s">
        <v>2322</v>
      </c>
      <c r="C965" s="9" t="s">
        <v>2323</v>
      </c>
      <c r="D965" s="9" t="s">
        <v>2324</v>
      </c>
      <c r="E965" s="10">
        <v>6</v>
      </c>
      <c r="F965" s="9" t="s">
        <v>2325</v>
      </c>
      <c r="G965" s="9" t="s">
        <v>1596</v>
      </c>
      <c r="H965" s="11"/>
      <c r="I965" s="12">
        <v>3000</v>
      </c>
      <c r="J965" s="12"/>
      <c r="K965" s="12"/>
      <c r="L965" s="12">
        <f t="array" ref="L965">IFERROR(LOOKUP(2^15,SEARCH({"40A","63A","80A","100A","125A","160A","200A","250A","400A","630A","800A","1000A","1250A","1600A","2000A","2500A","3200A","4000A","5000A","6300A"},UPPER(D965)),{40,63,80,100,125,160,200,250,400,630,800,1000,1250,1600,2000,2500,3200,4000,5000,6300}),0)</f>
        <v>800</v>
      </c>
      <c r="M965" s="9" t="str">
        <f t="shared" si="76"/>
        <v>Straight Feeder</v>
      </c>
      <c r="N965" s="9" t="str">
        <f t="shared" si="77"/>
        <v>AL</v>
      </c>
      <c r="O965" s="13" t="str">
        <f t="shared" si="78"/>
        <v>Silver</v>
      </c>
      <c r="P965" s="9" t="str">
        <f t="shared" si="79"/>
        <v>PET</v>
      </c>
      <c r="Q965" s="9" t="str">
        <f t="shared" si="80"/>
        <v>4</v>
      </c>
      <c r="R9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65" s="14" t="str">
        <f>IF(ProjectsDB[[#This Row],[Item Type]]="Straight Plug-In",_xlfn.TEXTJOIN("-",TRUE,M965&amp;"-"&amp;_xlfn.LET(_xlpm.txt,ProjectsDB[[#This Row],[Assembly]],_xlpm.pos,FIND("SP",_xlpm.txt),_xlpm.pre,LEFT(_xlpm.txt,_xlpm.pos-1),IF(RIGHT(_xlpm.pre,3)="123","3PL",IF(RIGHT(_xlpm.pre,2)="12","2PL",IF(RIGHT(_xlpm.pre,1)="1","1PL","3PL")))),N965,O965,P965,Q965&amp;"W",R965),_xlfn.TEXTJOIN("-",TRUE,M965,N965,O965,P965,Q965&amp;"W",R965))</f>
        <v>Straight Feeder-AL-Silver-PET-4W-1</v>
      </c>
      <c r="T965" s="14" t="str">
        <f>IF(COUNTIF(Cycletime[Element Desc.],ProjectsDB[[#This Row],[Element Desc.]])&gt;0,"Found","Not Found")</f>
        <v>Found</v>
      </c>
    </row>
    <row r="966" spans="2:20" x14ac:dyDescent="0.25">
      <c r="B966" s="8" t="s">
        <v>2326</v>
      </c>
      <c r="C966" s="9" t="s">
        <v>2327</v>
      </c>
      <c r="D966" s="9" t="s">
        <v>2328</v>
      </c>
      <c r="E966" s="10">
        <v>6</v>
      </c>
      <c r="F966" s="9" t="s">
        <v>2325</v>
      </c>
      <c r="G966" s="9" t="s">
        <v>1596</v>
      </c>
      <c r="H966" s="11"/>
      <c r="I966" s="12"/>
      <c r="J966" s="12"/>
      <c r="K966" s="12"/>
      <c r="L966" s="12">
        <f t="array" ref="L966">IFERROR(LOOKUP(2^15,SEARCH({"40A","63A","80A","100A","125A","160A","200A","250A","400A","630A","800A","1000A","1250A","1600A","2000A","2500A","3200A","4000A","5000A","6300A"},UPPER(D966)),{40,63,80,100,125,160,200,250,400,630,800,1000,1250,1600,2000,2500,3200,4000,5000,6300}),0)</f>
        <v>800</v>
      </c>
      <c r="M966" s="9" t="str">
        <f t="shared" si="76"/>
        <v>Joint Pack</v>
      </c>
      <c r="N966" s="9" t="str">
        <f t="shared" si="77"/>
        <v>AL</v>
      </c>
      <c r="O966" s="13" t="str">
        <f t="shared" si="78"/>
        <v>Silver</v>
      </c>
      <c r="P966" s="9" t="str">
        <f t="shared" si="79"/>
        <v>None</v>
      </c>
      <c r="Q966" s="9" t="str">
        <f t="shared" si="80"/>
        <v>4</v>
      </c>
      <c r="R9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66" s="14" t="str">
        <f>IF(ProjectsDB[[#This Row],[Item Type]]="Straight Plug-In",_xlfn.TEXTJOIN("-",TRUE,M966&amp;"-"&amp;_xlfn.LET(_xlpm.txt,ProjectsDB[[#This Row],[Assembly]],_xlpm.pos,FIND("SP",_xlpm.txt),_xlpm.pre,LEFT(_xlpm.txt,_xlpm.pos-1),IF(RIGHT(_xlpm.pre,3)="123","3PL",IF(RIGHT(_xlpm.pre,2)="12","2PL",IF(RIGHT(_xlpm.pre,1)="1","1PL","3PL")))),N966,O966,P966,Q966&amp;"W",R966),_xlfn.TEXTJOIN("-",TRUE,M966,N966,O966,P966,Q966&amp;"W",R966))</f>
        <v>Joint Pack-AL-Silver-None-4W-1</v>
      </c>
      <c r="T966" s="14" t="str">
        <f>IF(COUNTIF(Cycletime[Element Desc.],ProjectsDB[[#This Row],[Element Desc.]])&gt;0,"Found","Not Found")</f>
        <v>Found</v>
      </c>
    </row>
    <row r="967" spans="2:20" x14ac:dyDescent="0.25">
      <c r="B967" s="8" t="s">
        <v>2329</v>
      </c>
      <c r="C967" s="9" t="s">
        <v>2330</v>
      </c>
      <c r="D967" s="9" t="s">
        <v>2331</v>
      </c>
      <c r="E967" s="10">
        <v>20</v>
      </c>
      <c r="F967" s="9" t="s">
        <v>2325</v>
      </c>
      <c r="G967" s="9" t="s">
        <v>1596</v>
      </c>
      <c r="H967" s="11"/>
      <c r="I967" s="12">
        <v>3000</v>
      </c>
      <c r="J967" s="12"/>
      <c r="K967" s="12"/>
      <c r="L967" s="12">
        <f t="array" ref="L967">IFERROR(LOOKUP(2^15,SEARCH({"40A","63A","80A","100A","125A","160A","200A","250A","400A","630A","800A","1000A","1250A","1600A","2000A","2500A","3200A","4000A","5000A","6300A"},UPPER(D967)),{40,63,80,100,125,160,200,250,400,630,800,1000,1250,1600,2000,2500,3200,4000,5000,6300}),0)</f>
        <v>1000</v>
      </c>
      <c r="M967" s="9" t="str">
        <f t="shared" si="76"/>
        <v>Straight Feeder</v>
      </c>
      <c r="N967" s="9" t="str">
        <f t="shared" si="77"/>
        <v>AL</v>
      </c>
      <c r="O967" s="13" t="str">
        <f t="shared" si="78"/>
        <v>Silver</v>
      </c>
      <c r="P967" s="9" t="str">
        <f t="shared" si="79"/>
        <v>PET</v>
      </c>
      <c r="Q967" s="9" t="str">
        <f t="shared" si="80"/>
        <v>4</v>
      </c>
      <c r="R9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67" s="14" t="str">
        <f>IF(ProjectsDB[[#This Row],[Item Type]]="Straight Plug-In",_xlfn.TEXTJOIN("-",TRUE,M967&amp;"-"&amp;_xlfn.LET(_xlpm.txt,ProjectsDB[[#This Row],[Assembly]],_xlpm.pos,FIND("SP",_xlpm.txt),_xlpm.pre,LEFT(_xlpm.txt,_xlpm.pos-1),IF(RIGHT(_xlpm.pre,3)="123","3PL",IF(RIGHT(_xlpm.pre,2)="12","2PL",IF(RIGHT(_xlpm.pre,1)="1","1PL","3PL")))),N967,O967,P967,Q967&amp;"W",R967),_xlfn.TEXTJOIN("-",TRUE,M967,N967,O967,P967,Q967&amp;"W",R967))</f>
        <v>Straight Feeder-AL-Silver-PET-4W-1</v>
      </c>
      <c r="T967" s="14" t="str">
        <f>IF(COUNTIF(Cycletime[Element Desc.],ProjectsDB[[#This Row],[Element Desc.]])&gt;0,"Found","Not Found")</f>
        <v>Found</v>
      </c>
    </row>
    <row r="968" spans="2:20" x14ac:dyDescent="0.25">
      <c r="B968" s="8" t="s">
        <v>2332</v>
      </c>
      <c r="C968" s="9" t="s">
        <v>2333</v>
      </c>
      <c r="D968" s="9" t="s">
        <v>2334</v>
      </c>
      <c r="E968" s="10">
        <v>20</v>
      </c>
      <c r="F968" s="9" t="s">
        <v>2325</v>
      </c>
      <c r="G968" s="9" t="s">
        <v>1596</v>
      </c>
      <c r="H968" s="11"/>
      <c r="I968" s="12"/>
      <c r="J968" s="12"/>
      <c r="K968" s="12"/>
      <c r="L968" s="12">
        <f t="array" ref="L968">IFERROR(LOOKUP(2^15,SEARCH({"40A","63A","80A","100A","125A","160A","200A","250A","400A","630A","800A","1000A","1250A","1600A","2000A","2500A","3200A","4000A","5000A","6300A"},UPPER(D968)),{40,63,80,100,125,160,200,250,400,630,800,1000,1250,1600,2000,2500,3200,4000,5000,6300}),0)</f>
        <v>1000</v>
      </c>
      <c r="M968" s="9" t="str">
        <f t="shared" si="76"/>
        <v>Joint Pack</v>
      </c>
      <c r="N968" s="9" t="str">
        <f t="shared" si="77"/>
        <v>AL</v>
      </c>
      <c r="O968" s="13" t="str">
        <f t="shared" si="78"/>
        <v>Silver</v>
      </c>
      <c r="P968" s="9" t="str">
        <f t="shared" si="79"/>
        <v>None</v>
      </c>
      <c r="Q968" s="9" t="str">
        <f t="shared" si="80"/>
        <v>4</v>
      </c>
      <c r="R9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68" s="14" t="str">
        <f>IF(ProjectsDB[[#This Row],[Item Type]]="Straight Plug-In",_xlfn.TEXTJOIN("-",TRUE,M968&amp;"-"&amp;_xlfn.LET(_xlpm.txt,ProjectsDB[[#This Row],[Assembly]],_xlpm.pos,FIND("SP",_xlpm.txt),_xlpm.pre,LEFT(_xlpm.txt,_xlpm.pos-1),IF(RIGHT(_xlpm.pre,3)="123","3PL",IF(RIGHT(_xlpm.pre,2)="12","2PL",IF(RIGHT(_xlpm.pre,1)="1","1PL","3PL")))),N968,O968,P968,Q968&amp;"W",R968),_xlfn.TEXTJOIN("-",TRUE,M968,N968,O968,P968,Q968&amp;"W",R968))</f>
        <v>Joint Pack-AL-Silver-None-4W-1</v>
      </c>
      <c r="T968" s="14" t="str">
        <f>IF(COUNTIF(Cycletime[Element Desc.],ProjectsDB[[#This Row],[Element Desc.]])&gt;0,"Found","Not Found")</f>
        <v>Found</v>
      </c>
    </row>
    <row r="969" spans="2:20" x14ac:dyDescent="0.25">
      <c r="B969" s="8" t="s">
        <v>2335</v>
      </c>
      <c r="C969" s="9" t="s">
        <v>2336</v>
      </c>
      <c r="D969" s="9" t="s">
        <v>2337</v>
      </c>
      <c r="E969" s="10">
        <v>20</v>
      </c>
      <c r="F969" s="9" t="s">
        <v>2325</v>
      </c>
      <c r="G969" s="9" t="s">
        <v>1596</v>
      </c>
      <c r="H969" s="11"/>
      <c r="I969" s="12">
        <v>3000</v>
      </c>
      <c r="J969" s="12"/>
      <c r="K969" s="12"/>
      <c r="L969" s="12">
        <f t="array" ref="L969">IFERROR(LOOKUP(2^15,SEARCH({"40A","63A","80A","100A","125A","160A","200A","250A","400A","630A","800A","1000A","1250A","1600A","2000A","2500A","3200A","4000A","5000A","6300A"},UPPER(D969)),{40,63,80,100,125,160,200,250,400,630,800,1000,1250,1600,2000,2500,3200,4000,5000,6300}),0)</f>
        <v>1600</v>
      </c>
      <c r="M969" s="9" t="str">
        <f t="shared" si="76"/>
        <v>Straight Feeder</v>
      </c>
      <c r="N969" s="9" t="str">
        <f t="shared" si="77"/>
        <v>AL</v>
      </c>
      <c r="O969" s="13" t="str">
        <f t="shared" si="78"/>
        <v>Silver</v>
      </c>
      <c r="P969" s="9" t="str">
        <f t="shared" si="79"/>
        <v>PET</v>
      </c>
      <c r="Q969" s="9" t="str">
        <f t="shared" si="80"/>
        <v>4</v>
      </c>
      <c r="R9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69" s="14" t="str">
        <f>IF(ProjectsDB[[#This Row],[Item Type]]="Straight Plug-In",_xlfn.TEXTJOIN("-",TRUE,M969&amp;"-"&amp;_xlfn.LET(_xlpm.txt,ProjectsDB[[#This Row],[Assembly]],_xlpm.pos,FIND("SP",_xlpm.txt),_xlpm.pre,LEFT(_xlpm.txt,_xlpm.pos-1),IF(RIGHT(_xlpm.pre,3)="123","3PL",IF(RIGHT(_xlpm.pre,2)="12","2PL",IF(RIGHT(_xlpm.pre,1)="1","1PL","3PL")))),N969,O969,P969,Q969&amp;"W",R969),_xlfn.TEXTJOIN("-",TRUE,M969,N969,O969,P969,Q969&amp;"W",R969))</f>
        <v>Straight Feeder-AL-Silver-PET-4W-1</v>
      </c>
      <c r="T969" s="14" t="str">
        <f>IF(COUNTIF(Cycletime[Element Desc.],ProjectsDB[[#This Row],[Element Desc.]])&gt;0,"Found","Not Found")</f>
        <v>Found</v>
      </c>
    </row>
    <row r="970" spans="2:20" x14ac:dyDescent="0.25">
      <c r="B970" s="8" t="s">
        <v>2338</v>
      </c>
      <c r="C970" s="9" t="s">
        <v>2339</v>
      </c>
      <c r="D970" s="9" t="s">
        <v>2340</v>
      </c>
      <c r="E970" s="10">
        <v>20</v>
      </c>
      <c r="F970" s="9" t="s">
        <v>2325</v>
      </c>
      <c r="G970" s="9" t="s">
        <v>1596</v>
      </c>
      <c r="H970" s="11"/>
      <c r="I970" s="12"/>
      <c r="J970" s="12"/>
      <c r="K970" s="12"/>
      <c r="L970" s="12">
        <f t="array" ref="L970">IFERROR(LOOKUP(2^15,SEARCH({"40A","63A","80A","100A","125A","160A","200A","250A","400A","630A","800A","1000A","1250A","1600A","2000A","2500A","3200A","4000A","5000A","6300A"},UPPER(D970)),{40,63,80,100,125,160,200,250,400,630,800,1000,1250,1600,2000,2500,3200,4000,5000,6300}),0)</f>
        <v>1600</v>
      </c>
      <c r="M970" s="9" t="str">
        <f t="shared" si="76"/>
        <v>Joint Pack</v>
      </c>
      <c r="N970" s="9" t="str">
        <f t="shared" si="77"/>
        <v>AL</v>
      </c>
      <c r="O970" s="13" t="str">
        <f t="shared" si="78"/>
        <v>Silver</v>
      </c>
      <c r="P970" s="9" t="str">
        <f t="shared" si="79"/>
        <v>None</v>
      </c>
      <c r="Q970" s="9" t="str">
        <f t="shared" si="80"/>
        <v>4</v>
      </c>
      <c r="R9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70" s="14" t="str">
        <f>IF(ProjectsDB[[#This Row],[Item Type]]="Straight Plug-In",_xlfn.TEXTJOIN("-",TRUE,M970&amp;"-"&amp;_xlfn.LET(_xlpm.txt,ProjectsDB[[#This Row],[Assembly]],_xlpm.pos,FIND("SP",_xlpm.txt),_xlpm.pre,LEFT(_xlpm.txt,_xlpm.pos-1),IF(RIGHT(_xlpm.pre,3)="123","3PL",IF(RIGHT(_xlpm.pre,2)="12","2PL",IF(RIGHT(_xlpm.pre,1)="1","1PL","3PL")))),N970,O970,P970,Q970&amp;"W",R970),_xlfn.TEXTJOIN("-",TRUE,M970,N970,O970,P970,Q970&amp;"W",R970))</f>
        <v>Joint Pack-AL-Silver-None-4W-1</v>
      </c>
      <c r="T970" s="14" t="str">
        <f>IF(COUNTIF(Cycletime[Element Desc.],ProjectsDB[[#This Row],[Element Desc.]])&gt;0,"Found","Not Found")</f>
        <v>Found</v>
      </c>
    </row>
    <row r="971" spans="2:20" x14ac:dyDescent="0.25">
      <c r="B971" s="8" t="s">
        <v>2341</v>
      </c>
      <c r="C971" s="9" t="s">
        <v>2342</v>
      </c>
      <c r="D971" s="9" t="s">
        <v>2343</v>
      </c>
      <c r="E971" s="10">
        <v>40</v>
      </c>
      <c r="F971" s="9" t="s">
        <v>2325</v>
      </c>
      <c r="G971" s="9" t="s">
        <v>1596</v>
      </c>
      <c r="H971" s="11"/>
      <c r="I971" s="12">
        <v>3000</v>
      </c>
      <c r="J971" s="12"/>
      <c r="K971" s="12"/>
      <c r="L971" s="12">
        <f t="array" ref="L971">IFERROR(LOOKUP(2^15,SEARCH({"40A","63A","80A","100A","125A","160A","200A","250A","400A","630A","800A","1000A","1250A","1600A","2000A","2500A","3200A","4000A","5000A","6300A"},UPPER(D971)),{40,63,80,100,125,160,200,250,400,630,800,1000,1250,1600,2000,2500,3200,4000,5000,6300}),0)</f>
        <v>2000</v>
      </c>
      <c r="M971" s="9" t="str">
        <f t="shared" si="76"/>
        <v>Straight Feeder</v>
      </c>
      <c r="N971" s="9" t="str">
        <f t="shared" si="77"/>
        <v>AL</v>
      </c>
      <c r="O971" s="13" t="str">
        <f t="shared" si="78"/>
        <v>Silver</v>
      </c>
      <c r="P971" s="9" t="str">
        <f t="shared" si="79"/>
        <v>PET</v>
      </c>
      <c r="Q971" s="9" t="str">
        <f t="shared" si="80"/>
        <v>4</v>
      </c>
      <c r="R9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71" s="14" t="str">
        <f>IF(ProjectsDB[[#This Row],[Item Type]]="Straight Plug-In",_xlfn.TEXTJOIN("-",TRUE,M971&amp;"-"&amp;_xlfn.LET(_xlpm.txt,ProjectsDB[[#This Row],[Assembly]],_xlpm.pos,FIND("SP",_xlpm.txt),_xlpm.pre,LEFT(_xlpm.txt,_xlpm.pos-1),IF(RIGHT(_xlpm.pre,3)="123","3PL",IF(RIGHT(_xlpm.pre,2)="12","2PL",IF(RIGHT(_xlpm.pre,1)="1","1PL","3PL")))),N971,O971,P971,Q971&amp;"W",R971),_xlfn.TEXTJOIN("-",TRUE,M971,N971,O971,P971,Q971&amp;"W",R971))</f>
        <v>Straight Feeder-AL-Silver-PET-4W-1</v>
      </c>
      <c r="T971" s="14" t="str">
        <f>IF(COUNTIF(Cycletime[Element Desc.],ProjectsDB[[#This Row],[Element Desc.]])&gt;0,"Found","Not Found")</f>
        <v>Found</v>
      </c>
    </row>
    <row r="972" spans="2:20" x14ac:dyDescent="0.25">
      <c r="B972" s="8" t="s">
        <v>2344</v>
      </c>
      <c r="C972" s="9" t="s">
        <v>2345</v>
      </c>
      <c r="D972" s="9" t="s">
        <v>2346</v>
      </c>
      <c r="E972" s="10">
        <v>40</v>
      </c>
      <c r="F972" s="9" t="s">
        <v>2325</v>
      </c>
      <c r="G972" s="9" t="s">
        <v>1596</v>
      </c>
      <c r="H972" s="11"/>
      <c r="I972" s="12"/>
      <c r="J972" s="12"/>
      <c r="K972" s="12"/>
      <c r="L972" s="12">
        <f t="array" ref="L972">IFERROR(LOOKUP(2^15,SEARCH({"40A","63A","80A","100A","125A","160A","200A","250A","400A","630A","800A","1000A","1250A","1600A","2000A","2500A","3200A","4000A","5000A","6300A"},UPPER(D972)),{40,63,80,100,125,160,200,250,400,630,800,1000,1250,1600,2000,2500,3200,4000,5000,6300}),0)</f>
        <v>2000</v>
      </c>
      <c r="M972" s="9" t="str">
        <f t="shared" si="76"/>
        <v>Joint Pack</v>
      </c>
      <c r="N972" s="9" t="str">
        <f t="shared" si="77"/>
        <v>AL</v>
      </c>
      <c r="O972" s="13" t="str">
        <f t="shared" si="78"/>
        <v>Silver</v>
      </c>
      <c r="P972" s="9" t="str">
        <f t="shared" si="79"/>
        <v>None</v>
      </c>
      <c r="Q972" s="9" t="str">
        <f t="shared" si="80"/>
        <v>4</v>
      </c>
      <c r="R9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72" s="14" t="str">
        <f>IF(ProjectsDB[[#This Row],[Item Type]]="Straight Plug-In",_xlfn.TEXTJOIN("-",TRUE,M972&amp;"-"&amp;_xlfn.LET(_xlpm.txt,ProjectsDB[[#This Row],[Assembly]],_xlpm.pos,FIND("SP",_xlpm.txt),_xlpm.pre,LEFT(_xlpm.txt,_xlpm.pos-1),IF(RIGHT(_xlpm.pre,3)="123","3PL",IF(RIGHT(_xlpm.pre,2)="12","2PL",IF(RIGHT(_xlpm.pre,1)="1","1PL","3PL")))),N972,O972,P972,Q972&amp;"W",R972),_xlfn.TEXTJOIN("-",TRUE,M972,N972,O972,P972,Q972&amp;"W",R972))</f>
        <v>Joint Pack-AL-Silver-None-4W-1</v>
      </c>
      <c r="T972" s="14" t="str">
        <f>IF(COUNTIF(Cycletime[Element Desc.],ProjectsDB[[#This Row],[Element Desc.]])&gt;0,"Found","Not Found")</f>
        <v>Found</v>
      </c>
    </row>
    <row r="973" spans="2:20" x14ac:dyDescent="0.25">
      <c r="B973" s="8" t="s">
        <v>2347</v>
      </c>
      <c r="C973" s="9" t="s">
        <v>2348</v>
      </c>
      <c r="D973" s="9" t="s">
        <v>2349</v>
      </c>
      <c r="E973" s="10">
        <v>1</v>
      </c>
      <c r="F973" s="9" t="s">
        <v>2325</v>
      </c>
      <c r="G973" s="9" t="s">
        <v>37</v>
      </c>
      <c r="H973" s="11"/>
      <c r="I973" s="12">
        <v>425</v>
      </c>
      <c r="J973" s="12"/>
      <c r="K973" s="12"/>
      <c r="L973" s="12">
        <f t="array" ref="L973">IFERROR(LOOKUP(2^15,SEARCH({"40A","63A","80A","100A","125A","160A","200A","250A","400A","630A","800A","1000A","1250A","1600A","2000A","2500A","3200A","4000A","5000A","6300A"},UPPER(D973)),{40,63,80,100,125,160,200,250,400,630,800,1000,1250,1600,2000,2500,3200,4000,5000,6300}),0)</f>
        <v>1600</v>
      </c>
      <c r="M973" s="9" t="str">
        <f t="shared" si="76"/>
        <v>Flange Straight</v>
      </c>
      <c r="N973" s="9" t="str">
        <f t="shared" si="77"/>
        <v>AL</v>
      </c>
      <c r="O973" s="13" t="str">
        <f t="shared" si="78"/>
        <v>Silver</v>
      </c>
      <c r="P973" s="9" t="str">
        <f t="shared" si="79"/>
        <v>PET</v>
      </c>
      <c r="Q973" s="9" t="str">
        <f t="shared" si="80"/>
        <v>4</v>
      </c>
      <c r="R9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73" s="14" t="str">
        <f>IF(ProjectsDB[[#This Row],[Item Type]]="Straight Plug-In",_xlfn.TEXTJOIN("-",TRUE,M973&amp;"-"&amp;_xlfn.LET(_xlpm.txt,ProjectsDB[[#This Row],[Assembly]],_xlpm.pos,FIND("SP",_xlpm.txt),_xlpm.pre,LEFT(_xlpm.txt,_xlpm.pos-1),IF(RIGHT(_xlpm.pre,3)="123","3PL",IF(RIGHT(_xlpm.pre,2)="12","2PL",IF(RIGHT(_xlpm.pre,1)="1","1PL","3PL")))),N973,O973,P973,Q973&amp;"W",R973),_xlfn.TEXTJOIN("-",TRUE,M973,N973,O973,P973,Q973&amp;"W",R973))</f>
        <v>Flange Straight-AL-Silver-PET-4W-1</v>
      </c>
      <c r="T973" s="14" t="str">
        <f>IF(COUNTIF(Cycletime[Element Desc.],ProjectsDB[[#This Row],[Element Desc.]])&gt;0,"Found","Not Found")</f>
        <v>Found</v>
      </c>
    </row>
    <row r="974" spans="2:20" x14ac:dyDescent="0.25">
      <c r="B974" s="8" t="s">
        <v>2350</v>
      </c>
      <c r="C974" s="9" t="s">
        <v>2351</v>
      </c>
      <c r="D974" s="9" t="s">
        <v>2352</v>
      </c>
      <c r="E974" s="10">
        <v>1</v>
      </c>
      <c r="F974" s="9" t="s">
        <v>2325</v>
      </c>
      <c r="G974" s="9" t="s">
        <v>37</v>
      </c>
      <c r="H974" s="11"/>
      <c r="I974" s="12">
        <v>425</v>
      </c>
      <c r="J974" s="12"/>
      <c r="K974" s="12"/>
      <c r="L974" s="12">
        <f t="array" ref="L974">IFERROR(LOOKUP(2^15,SEARCH({"40A","63A","80A","100A","125A","160A","200A","250A","400A","630A","800A","1000A","1250A","1600A","2000A","2500A","3200A","4000A","5000A","6300A"},UPPER(D974)),{40,63,80,100,125,160,200,250,400,630,800,1000,1250,1600,2000,2500,3200,4000,5000,6300}),0)</f>
        <v>800</v>
      </c>
      <c r="M974" s="9" t="str">
        <f t="shared" si="76"/>
        <v>Flange Straight</v>
      </c>
      <c r="N974" s="9" t="str">
        <f t="shared" si="77"/>
        <v>AL</v>
      </c>
      <c r="O974" s="13" t="str">
        <f t="shared" si="78"/>
        <v>Silver</v>
      </c>
      <c r="P974" s="9" t="str">
        <f t="shared" si="79"/>
        <v>PET</v>
      </c>
      <c r="Q974" s="9" t="str">
        <f t="shared" si="80"/>
        <v>4</v>
      </c>
      <c r="R9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74" s="14" t="str">
        <f>IF(ProjectsDB[[#This Row],[Item Type]]="Straight Plug-In",_xlfn.TEXTJOIN("-",TRUE,M974&amp;"-"&amp;_xlfn.LET(_xlpm.txt,ProjectsDB[[#This Row],[Assembly]],_xlpm.pos,FIND("SP",_xlpm.txt),_xlpm.pre,LEFT(_xlpm.txt,_xlpm.pos-1),IF(RIGHT(_xlpm.pre,3)="123","3PL",IF(RIGHT(_xlpm.pre,2)="12","2PL",IF(RIGHT(_xlpm.pre,1)="1","1PL","3PL")))),N974,O974,P974,Q974&amp;"W",R974),_xlfn.TEXTJOIN("-",TRUE,M974,N974,O974,P974,Q974&amp;"W",R974))</f>
        <v>Flange Straight-AL-Silver-PET-4W-1</v>
      </c>
      <c r="T974" s="14" t="str">
        <f>IF(COUNTIF(Cycletime[Element Desc.],ProjectsDB[[#This Row],[Element Desc.]])&gt;0,"Found","Not Found")</f>
        <v>Found</v>
      </c>
    </row>
    <row r="975" spans="2:20" x14ac:dyDescent="0.25">
      <c r="B975" s="8" t="s">
        <v>2353</v>
      </c>
      <c r="C975" s="9" t="s">
        <v>2354</v>
      </c>
      <c r="D975" s="9" t="s">
        <v>2355</v>
      </c>
      <c r="E975" s="10">
        <v>1</v>
      </c>
      <c r="F975" s="9" t="s">
        <v>2325</v>
      </c>
      <c r="G975" s="9" t="s">
        <v>37</v>
      </c>
      <c r="H975" s="11"/>
      <c r="I975" s="12">
        <v>425</v>
      </c>
      <c r="J975" s="12"/>
      <c r="K975" s="12"/>
      <c r="L975" s="12">
        <f t="array" ref="L975">IFERROR(LOOKUP(2^15,SEARCH({"40A","63A","80A","100A","125A","160A","200A","250A","400A","630A","800A","1000A","1250A","1600A","2000A","2500A","3200A","4000A","5000A","6300A"},UPPER(D975)),{40,63,80,100,125,160,200,250,400,630,800,1000,1250,1600,2000,2500,3200,4000,5000,6300}),0)</f>
        <v>1000</v>
      </c>
      <c r="M975" s="9" t="str">
        <f t="shared" si="76"/>
        <v>Flange Straight</v>
      </c>
      <c r="N975" s="9" t="str">
        <f t="shared" si="77"/>
        <v>AL</v>
      </c>
      <c r="O975" s="13" t="str">
        <f t="shared" si="78"/>
        <v>Silver</v>
      </c>
      <c r="P975" s="9" t="str">
        <f t="shared" si="79"/>
        <v>PET</v>
      </c>
      <c r="Q975" s="9" t="str">
        <f t="shared" si="80"/>
        <v>4</v>
      </c>
      <c r="R9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75" s="14" t="str">
        <f>IF(ProjectsDB[[#This Row],[Item Type]]="Straight Plug-In",_xlfn.TEXTJOIN("-",TRUE,M975&amp;"-"&amp;_xlfn.LET(_xlpm.txt,ProjectsDB[[#This Row],[Assembly]],_xlpm.pos,FIND("SP",_xlpm.txt),_xlpm.pre,LEFT(_xlpm.txt,_xlpm.pos-1),IF(RIGHT(_xlpm.pre,3)="123","3PL",IF(RIGHT(_xlpm.pre,2)="12","2PL",IF(RIGHT(_xlpm.pre,1)="1","1PL","3PL")))),N975,O975,P975,Q975&amp;"W",R975),_xlfn.TEXTJOIN("-",TRUE,M975,N975,O975,P975,Q975&amp;"W",R975))</f>
        <v>Flange Straight-AL-Silver-PET-4W-1</v>
      </c>
      <c r="T975" s="14" t="str">
        <f>IF(COUNTIF(Cycletime[Element Desc.],ProjectsDB[[#This Row],[Element Desc.]])&gt;0,"Found","Not Found")</f>
        <v>Found</v>
      </c>
    </row>
    <row r="976" spans="2:20" x14ac:dyDescent="0.25">
      <c r="B976" s="8" t="s">
        <v>2356</v>
      </c>
      <c r="C976" s="9" t="s">
        <v>2357</v>
      </c>
      <c r="D976" s="9" t="s">
        <v>2358</v>
      </c>
      <c r="E976" s="10">
        <v>1</v>
      </c>
      <c r="F976" s="9" t="s">
        <v>2325</v>
      </c>
      <c r="G976" s="9" t="s">
        <v>37</v>
      </c>
      <c r="H976" s="11"/>
      <c r="I976" s="12">
        <v>425</v>
      </c>
      <c r="J976" s="12"/>
      <c r="K976" s="12"/>
      <c r="L976" s="12">
        <f t="array" ref="L976">IFERROR(LOOKUP(2^15,SEARCH({"40A","63A","80A","100A","125A","160A","200A","250A","400A","630A","800A","1000A","1250A","1600A","2000A","2500A","3200A","4000A","5000A","6300A"},UPPER(D976)),{40,63,80,100,125,160,200,250,400,630,800,1000,1250,1600,2000,2500,3200,4000,5000,6300}),0)</f>
        <v>2000</v>
      </c>
      <c r="M976" s="9" t="str">
        <f t="shared" si="76"/>
        <v>Flange Straight</v>
      </c>
      <c r="N976" s="9" t="str">
        <f t="shared" si="77"/>
        <v>AL</v>
      </c>
      <c r="O976" s="13" t="str">
        <f t="shared" si="78"/>
        <v>Silver</v>
      </c>
      <c r="P976" s="9" t="str">
        <f t="shared" si="79"/>
        <v>PET</v>
      </c>
      <c r="Q976" s="9" t="str">
        <f t="shared" si="80"/>
        <v>4</v>
      </c>
      <c r="R9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76" s="14" t="str">
        <f>IF(ProjectsDB[[#This Row],[Item Type]]="Straight Plug-In",_xlfn.TEXTJOIN("-",TRUE,M976&amp;"-"&amp;_xlfn.LET(_xlpm.txt,ProjectsDB[[#This Row],[Assembly]],_xlpm.pos,FIND("SP",_xlpm.txt),_xlpm.pre,LEFT(_xlpm.txt,_xlpm.pos-1),IF(RIGHT(_xlpm.pre,3)="123","3PL",IF(RIGHT(_xlpm.pre,2)="12","2PL",IF(RIGHT(_xlpm.pre,1)="1","1PL","3PL")))),N976,O976,P976,Q976&amp;"W",R976),_xlfn.TEXTJOIN("-",TRUE,M976,N976,O976,P976,Q976&amp;"W",R976))</f>
        <v>Flange Straight-AL-Silver-PET-4W-1</v>
      </c>
      <c r="T976" s="14" t="str">
        <f>IF(COUNTIF(Cycletime[Element Desc.],ProjectsDB[[#This Row],[Element Desc.]])&gt;0,"Found","Not Found")</f>
        <v>Found</v>
      </c>
    </row>
    <row r="977" spans="2:20" x14ac:dyDescent="0.25">
      <c r="B977" s="8" t="s">
        <v>2359</v>
      </c>
      <c r="C977" s="9" t="s">
        <v>2360</v>
      </c>
      <c r="D977" s="9" t="s">
        <v>2361</v>
      </c>
      <c r="E977" s="10">
        <v>1</v>
      </c>
      <c r="F977" s="9" t="s">
        <v>2325</v>
      </c>
      <c r="G977" s="9" t="s">
        <v>37</v>
      </c>
      <c r="H977" s="11"/>
      <c r="I977" s="12">
        <v>425</v>
      </c>
      <c r="J977" s="12"/>
      <c r="K977" s="12"/>
      <c r="L977" s="12">
        <f t="array" ref="L977">IFERROR(LOOKUP(2^15,SEARCH({"40A","63A","80A","100A","125A","160A","200A","250A","400A","630A","800A","1000A","1250A","1600A","2000A","2500A","3200A","4000A","5000A","6300A"},UPPER(D977)),{40,63,80,100,125,160,200,250,400,630,800,1000,1250,1600,2000,2500,3200,4000,5000,6300}),0)</f>
        <v>3200</v>
      </c>
      <c r="M977" s="9" t="str">
        <f t="shared" si="76"/>
        <v>Flange Straight</v>
      </c>
      <c r="N977" s="9" t="str">
        <f t="shared" si="77"/>
        <v>AL</v>
      </c>
      <c r="O977" s="13" t="str">
        <f t="shared" si="78"/>
        <v>Silver</v>
      </c>
      <c r="P977" s="9" t="str">
        <f t="shared" si="79"/>
        <v>PET</v>
      </c>
      <c r="Q977" s="9" t="str">
        <f t="shared" si="80"/>
        <v>4</v>
      </c>
      <c r="R9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77" s="14" t="str">
        <f>IF(ProjectsDB[[#This Row],[Item Type]]="Straight Plug-In",_xlfn.TEXTJOIN("-",TRUE,M977&amp;"-"&amp;_xlfn.LET(_xlpm.txt,ProjectsDB[[#This Row],[Assembly]],_xlpm.pos,FIND("SP",_xlpm.txt),_xlpm.pre,LEFT(_xlpm.txt,_xlpm.pos-1),IF(RIGHT(_xlpm.pre,3)="123","3PL",IF(RIGHT(_xlpm.pre,2)="12","2PL",IF(RIGHT(_xlpm.pre,1)="1","1PL","3PL")))),N977,O977,P977,Q977&amp;"W",R977),_xlfn.TEXTJOIN("-",TRUE,M977,N977,O977,P977,Q977&amp;"W",R977))</f>
        <v>Flange Straight-AL-Silver-PET-4W-2</v>
      </c>
      <c r="T977" s="14" t="str">
        <f>IF(COUNTIF(Cycletime[Element Desc.],ProjectsDB[[#This Row],[Element Desc.]])&gt;0,"Found","Not Found")</f>
        <v>Found</v>
      </c>
    </row>
    <row r="978" spans="2:20" x14ac:dyDescent="0.25">
      <c r="B978" s="8" t="s">
        <v>2362</v>
      </c>
      <c r="C978" s="9" t="s">
        <v>2348</v>
      </c>
      <c r="D978" s="9" t="s">
        <v>2349</v>
      </c>
      <c r="E978" s="10">
        <v>1</v>
      </c>
      <c r="F978" s="9" t="s">
        <v>2325</v>
      </c>
      <c r="G978" s="9" t="s">
        <v>37</v>
      </c>
      <c r="H978" s="11"/>
      <c r="I978" s="12">
        <v>425</v>
      </c>
      <c r="J978" s="12"/>
      <c r="K978" s="12"/>
      <c r="L978" s="12">
        <f t="array" ref="L978">IFERROR(LOOKUP(2^15,SEARCH({"40A","63A","80A","100A","125A","160A","200A","250A","400A","630A","800A","1000A","1250A","1600A","2000A","2500A","3200A","4000A","5000A","6300A"},UPPER(D978)),{40,63,80,100,125,160,200,250,400,630,800,1000,1250,1600,2000,2500,3200,4000,5000,6300}),0)</f>
        <v>1600</v>
      </c>
      <c r="M978" s="9" t="str">
        <f t="shared" si="76"/>
        <v>Flange Straight</v>
      </c>
      <c r="N978" s="9" t="str">
        <f t="shared" si="77"/>
        <v>AL</v>
      </c>
      <c r="O978" s="13" t="str">
        <f t="shared" si="78"/>
        <v>Silver</v>
      </c>
      <c r="P978" s="9" t="str">
        <f t="shared" si="79"/>
        <v>PET</v>
      </c>
      <c r="Q978" s="9" t="str">
        <f t="shared" si="80"/>
        <v>4</v>
      </c>
      <c r="R9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78" s="14" t="str">
        <f>IF(ProjectsDB[[#This Row],[Item Type]]="Straight Plug-In",_xlfn.TEXTJOIN("-",TRUE,M978&amp;"-"&amp;_xlfn.LET(_xlpm.txt,ProjectsDB[[#This Row],[Assembly]],_xlpm.pos,FIND("SP",_xlpm.txt),_xlpm.pre,LEFT(_xlpm.txt,_xlpm.pos-1),IF(RIGHT(_xlpm.pre,3)="123","3PL",IF(RIGHT(_xlpm.pre,2)="12","2PL",IF(RIGHT(_xlpm.pre,1)="1","1PL","3PL")))),N978,O978,P978,Q978&amp;"W",R978),_xlfn.TEXTJOIN("-",TRUE,M978,N978,O978,P978,Q978&amp;"W",R978))</f>
        <v>Flange Straight-AL-Silver-PET-4W-1</v>
      </c>
      <c r="T978" s="14" t="str">
        <f>IF(COUNTIF(Cycletime[Element Desc.],ProjectsDB[[#This Row],[Element Desc.]])&gt;0,"Found","Not Found")</f>
        <v>Found</v>
      </c>
    </row>
    <row r="979" spans="2:20" x14ac:dyDescent="0.25">
      <c r="B979" s="8" t="s">
        <v>2363</v>
      </c>
      <c r="C979" s="9" t="s">
        <v>2348</v>
      </c>
      <c r="D979" s="9" t="s">
        <v>2349</v>
      </c>
      <c r="E979" s="10">
        <v>1</v>
      </c>
      <c r="F979" s="9" t="s">
        <v>2325</v>
      </c>
      <c r="G979" s="9" t="s">
        <v>37</v>
      </c>
      <c r="H979" s="11"/>
      <c r="I979" s="12">
        <v>425</v>
      </c>
      <c r="J979" s="12"/>
      <c r="K979" s="12"/>
      <c r="L979" s="12">
        <f t="array" ref="L979">IFERROR(LOOKUP(2^15,SEARCH({"40A","63A","80A","100A","125A","160A","200A","250A","400A","630A","800A","1000A","1250A","1600A","2000A","2500A","3200A","4000A","5000A","6300A"},UPPER(D979)),{40,63,80,100,125,160,200,250,400,630,800,1000,1250,1600,2000,2500,3200,4000,5000,6300}),0)</f>
        <v>1600</v>
      </c>
      <c r="M979" s="9" t="str">
        <f t="shared" si="76"/>
        <v>Flange Straight</v>
      </c>
      <c r="N979" s="9" t="str">
        <f t="shared" si="77"/>
        <v>AL</v>
      </c>
      <c r="O979" s="13" t="str">
        <f t="shared" si="78"/>
        <v>Silver</v>
      </c>
      <c r="P979" s="9" t="str">
        <f t="shared" si="79"/>
        <v>PET</v>
      </c>
      <c r="Q979" s="9" t="str">
        <f t="shared" si="80"/>
        <v>4</v>
      </c>
      <c r="R9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79" s="14" t="str">
        <f>IF(ProjectsDB[[#This Row],[Item Type]]="Straight Plug-In",_xlfn.TEXTJOIN("-",TRUE,M979&amp;"-"&amp;_xlfn.LET(_xlpm.txt,ProjectsDB[[#This Row],[Assembly]],_xlpm.pos,FIND("SP",_xlpm.txt),_xlpm.pre,LEFT(_xlpm.txt,_xlpm.pos-1),IF(RIGHT(_xlpm.pre,3)="123","3PL",IF(RIGHT(_xlpm.pre,2)="12","2PL",IF(RIGHT(_xlpm.pre,1)="1","1PL","3PL")))),N979,O979,P979,Q979&amp;"W",R979),_xlfn.TEXTJOIN("-",TRUE,M979,N979,O979,P979,Q979&amp;"W",R979))</f>
        <v>Flange Straight-AL-Silver-PET-4W-1</v>
      </c>
      <c r="T979" s="14" t="str">
        <f>IF(COUNTIF(Cycletime[Element Desc.],ProjectsDB[[#This Row],[Element Desc.]])&gt;0,"Found","Not Found")</f>
        <v>Found</v>
      </c>
    </row>
    <row r="980" spans="2:20" x14ac:dyDescent="0.25">
      <c r="B980" s="8" t="s">
        <v>2364</v>
      </c>
      <c r="C980" s="9" t="s">
        <v>2348</v>
      </c>
      <c r="D980" s="9" t="s">
        <v>2349</v>
      </c>
      <c r="E980" s="10">
        <v>1</v>
      </c>
      <c r="F980" s="9" t="s">
        <v>2325</v>
      </c>
      <c r="G980" s="9" t="s">
        <v>37</v>
      </c>
      <c r="H980" s="11"/>
      <c r="I980" s="12">
        <v>425</v>
      </c>
      <c r="J980" s="12"/>
      <c r="K980" s="12"/>
      <c r="L980" s="12">
        <f t="array" ref="L980">IFERROR(LOOKUP(2^15,SEARCH({"40A","63A","80A","100A","125A","160A","200A","250A","400A","630A","800A","1000A","1250A","1600A","2000A","2500A","3200A","4000A","5000A","6300A"},UPPER(D980)),{40,63,80,100,125,160,200,250,400,630,800,1000,1250,1600,2000,2500,3200,4000,5000,6300}),0)</f>
        <v>1600</v>
      </c>
      <c r="M980" s="9" t="str">
        <f t="shared" si="76"/>
        <v>Flange Straight</v>
      </c>
      <c r="N980" s="9" t="str">
        <f t="shared" si="77"/>
        <v>AL</v>
      </c>
      <c r="O980" s="13" t="str">
        <f t="shared" si="78"/>
        <v>Silver</v>
      </c>
      <c r="P980" s="9" t="str">
        <f t="shared" si="79"/>
        <v>PET</v>
      </c>
      <c r="Q980" s="9" t="str">
        <f t="shared" si="80"/>
        <v>4</v>
      </c>
      <c r="R9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80" s="14" t="str">
        <f>IF(ProjectsDB[[#This Row],[Item Type]]="Straight Plug-In",_xlfn.TEXTJOIN("-",TRUE,M980&amp;"-"&amp;_xlfn.LET(_xlpm.txt,ProjectsDB[[#This Row],[Assembly]],_xlpm.pos,FIND("SP",_xlpm.txt),_xlpm.pre,LEFT(_xlpm.txt,_xlpm.pos-1),IF(RIGHT(_xlpm.pre,3)="123","3PL",IF(RIGHT(_xlpm.pre,2)="12","2PL",IF(RIGHT(_xlpm.pre,1)="1","1PL","3PL")))),N980,O980,P980,Q980&amp;"W",R980),_xlfn.TEXTJOIN("-",TRUE,M980,N980,O980,P980,Q980&amp;"W",R980))</f>
        <v>Flange Straight-AL-Silver-PET-4W-1</v>
      </c>
      <c r="T980" s="14" t="str">
        <f>IF(COUNTIF(Cycletime[Element Desc.],ProjectsDB[[#This Row],[Element Desc.]])&gt;0,"Found","Not Found")</f>
        <v>Found</v>
      </c>
    </row>
    <row r="981" spans="2:20" x14ac:dyDescent="0.25">
      <c r="B981" s="8" t="s">
        <v>2365</v>
      </c>
      <c r="C981" s="9" t="s">
        <v>2354</v>
      </c>
      <c r="D981" s="9" t="s">
        <v>2355</v>
      </c>
      <c r="E981" s="10">
        <v>1</v>
      </c>
      <c r="F981" s="9" t="s">
        <v>2325</v>
      </c>
      <c r="G981" s="9" t="s">
        <v>37</v>
      </c>
      <c r="H981" s="11"/>
      <c r="I981" s="12">
        <v>425</v>
      </c>
      <c r="J981" s="12"/>
      <c r="K981" s="12"/>
      <c r="L981" s="12">
        <f t="array" ref="L981">IFERROR(LOOKUP(2^15,SEARCH({"40A","63A","80A","100A","125A","160A","200A","250A","400A","630A","800A","1000A","1250A","1600A","2000A","2500A","3200A","4000A","5000A","6300A"},UPPER(D981)),{40,63,80,100,125,160,200,250,400,630,800,1000,1250,1600,2000,2500,3200,4000,5000,6300}),0)</f>
        <v>1000</v>
      </c>
      <c r="M981" s="9" t="str">
        <f t="shared" si="76"/>
        <v>Flange Straight</v>
      </c>
      <c r="N981" s="9" t="str">
        <f t="shared" si="77"/>
        <v>AL</v>
      </c>
      <c r="O981" s="13" t="str">
        <f t="shared" si="78"/>
        <v>Silver</v>
      </c>
      <c r="P981" s="9" t="str">
        <f t="shared" si="79"/>
        <v>PET</v>
      </c>
      <c r="Q981" s="9" t="str">
        <f t="shared" si="80"/>
        <v>4</v>
      </c>
      <c r="R9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81" s="14" t="str">
        <f>IF(ProjectsDB[[#This Row],[Item Type]]="Straight Plug-In",_xlfn.TEXTJOIN("-",TRUE,M981&amp;"-"&amp;_xlfn.LET(_xlpm.txt,ProjectsDB[[#This Row],[Assembly]],_xlpm.pos,FIND("SP",_xlpm.txt),_xlpm.pre,LEFT(_xlpm.txt,_xlpm.pos-1),IF(RIGHT(_xlpm.pre,3)="123","3PL",IF(RIGHT(_xlpm.pre,2)="12","2PL",IF(RIGHT(_xlpm.pre,1)="1","1PL","3PL")))),N981,O981,P981,Q981&amp;"W",R981),_xlfn.TEXTJOIN("-",TRUE,M981,N981,O981,P981,Q981&amp;"W",R981))</f>
        <v>Flange Straight-AL-Silver-PET-4W-1</v>
      </c>
      <c r="T981" s="14" t="str">
        <f>IF(COUNTIF(Cycletime[Element Desc.],ProjectsDB[[#This Row],[Element Desc.]])&gt;0,"Found","Not Found")</f>
        <v>Found</v>
      </c>
    </row>
    <row r="982" spans="2:20" x14ac:dyDescent="0.25">
      <c r="B982" s="8" t="s">
        <v>2366</v>
      </c>
      <c r="C982" s="9" t="s">
        <v>2357</v>
      </c>
      <c r="D982" s="9" t="s">
        <v>2358</v>
      </c>
      <c r="E982" s="10">
        <v>1</v>
      </c>
      <c r="F982" s="9" t="s">
        <v>2325</v>
      </c>
      <c r="G982" s="9" t="s">
        <v>37</v>
      </c>
      <c r="H982" s="11"/>
      <c r="I982" s="12">
        <v>425</v>
      </c>
      <c r="J982" s="12"/>
      <c r="K982" s="12"/>
      <c r="L982" s="12">
        <f t="array" ref="L982">IFERROR(LOOKUP(2^15,SEARCH({"40A","63A","80A","100A","125A","160A","200A","250A","400A","630A","800A","1000A","1250A","1600A","2000A","2500A","3200A","4000A","5000A","6300A"},UPPER(D982)),{40,63,80,100,125,160,200,250,400,630,800,1000,1250,1600,2000,2500,3200,4000,5000,6300}),0)</f>
        <v>2000</v>
      </c>
      <c r="M982" s="9" t="str">
        <f t="shared" si="76"/>
        <v>Flange Straight</v>
      </c>
      <c r="N982" s="9" t="str">
        <f t="shared" si="77"/>
        <v>AL</v>
      </c>
      <c r="O982" s="13" t="str">
        <f t="shared" si="78"/>
        <v>Silver</v>
      </c>
      <c r="P982" s="9" t="str">
        <f t="shared" si="79"/>
        <v>PET</v>
      </c>
      <c r="Q982" s="9" t="str">
        <f t="shared" si="80"/>
        <v>4</v>
      </c>
      <c r="R9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82" s="14" t="str">
        <f>IF(ProjectsDB[[#This Row],[Item Type]]="Straight Plug-In",_xlfn.TEXTJOIN("-",TRUE,M982&amp;"-"&amp;_xlfn.LET(_xlpm.txt,ProjectsDB[[#This Row],[Assembly]],_xlpm.pos,FIND("SP",_xlpm.txt),_xlpm.pre,LEFT(_xlpm.txt,_xlpm.pos-1),IF(RIGHT(_xlpm.pre,3)="123","3PL",IF(RIGHT(_xlpm.pre,2)="12","2PL",IF(RIGHT(_xlpm.pre,1)="1","1PL","3PL")))),N982,O982,P982,Q982&amp;"W",R982),_xlfn.TEXTJOIN("-",TRUE,M982,N982,O982,P982,Q982&amp;"W",R982))</f>
        <v>Flange Straight-AL-Silver-PET-4W-1</v>
      </c>
      <c r="T982" s="14" t="str">
        <f>IF(COUNTIF(Cycletime[Element Desc.],ProjectsDB[[#This Row],[Element Desc.]])&gt;0,"Found","Not Found")</f>
        <v>Found</v>
      </c>
    </row>
    <row r="983" spans="2:20" x14ac:dyDescent="0.25">
      <c r="B983" s="8" t="s">
        <v>2367</v>
      </c>
      <c r="C983" s="9" t="s">
        <v>2368</v>
      </c>
      <c r="D983" s="9" t="s">
        <v>2369</v>
      </c>
      <c r="E983" s="10">
        <v>1</v>
      </c>
      <c r="F983" s="9" t="s">
        <v>2325</v>
      </c>
      <c r="G983" s="9" t="s">
        <v>37</v>
      </c>
      <c r="H983" s="11"/>
      <c r="I983" s="12">
        <v>425</v>
      </c>
      <c r="J983" s="12"/>
      <c r="K983" s="12"/>
      <c r="L983" s="12">
        <f t="array" ref="L983">IFERROR(LOOKUP(2^15,SEARCH({"40A","63A","80A","100A","125A","160A","200A","250A","400A","630A","800A","1000A","1250A","1600A","2000A","2500A","3200A","4000A","5000A","6300A"},UPPER(D983)),{40,63,80,100,125,160,200,250,400,630,800,1000,1250,1600,2000,2500,3200,4000,5000,6300}),0)</f>
        <v>1250</v>
      </c>
      <c r="M983" s="9" t="str">
        <f t="shared" si="76"/>
        <v>Flange Straight</v>
      </c>
      <c r="N983" s="9" t="str">
        <f t="shared" si="77"/>
        <v>AL</v>
      </c>
      <c r="O983" s="13" t="str">
        <f t="shared" si="78"/>
        <v>Silver</v>
      </c>
      <c r="P983" s="9" t="str">
        <f t="shared" si="79"/>
        <v>PET</v>
      </c>
      <c r="Q983" s="9" t="str">
        <f t="shared" si="80"/>
        <v>4</v>
      </c>
      <c r="R9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83" s="14" t="str">
        <f>IF(ProjectsDB[[#This Row],[Item Type]]="Straight Plug-In",_xlfn.TEXTJOIN("-",TRUE,M983&amp;"-"&amp;_xlfn.LET(_xlpm.txt,ProjectsDB[[#This Row],[Assembly]],_xlpm.pos,FIND("SP",_xlpm.txt),_xlpm.pre,LEFT(_xlpm.txt,_xlpm.pos-1),IF(RIGHT(_xlpm.pre,3)="123","3PL",IF(RIGHT(_xlpm.pre,2)="12","2PL",IF(RIGHT(_xlpm.pre,1)="1","1PL","3PL")))),N983,O983,P983,Q983&amp;"W",R983),_xlfn.TEXTJOIN("-",TRUE,M983,N983,O983,P983,Q983&amp;"W",R983))</f>
        <v>Flange Straight-AL-Silver-PET-4W-1</v>
      </c>
      <c r="T983" s="14" t="str">
        <f>IF(COUNTIF(Cycletime[Element Desc.],ProjectsDB[[#This Row],[Element Desc.]])&gt;0,"Found","Not Found")</f>
        <v>Found</v>
      </c>
    </row>
    <row r="984" spans="2:20" x14ac:dyDescent="0.25">
      <c r="B984" s="8" t="s">
        <v>2370</v>
      </c>
      <c r="C984" s="9" t="s">
        <v>2371</v>
      </c>
      <c r="D984" s="9" t="s">
        <v>2372</v>
      </c>
      <c r="E984" s="10">
        <v>1</v>
      </c>
      <c r="F984" s="9" t="s">
        <v>2325</v>
      </c>
      <c r="G984" s="9" t="s">
        <v>37</v>
      </c>
      <c r="H984" s="11"/>
      <c r="I984" s="12">
        <v>425</v>
      </c>
      <c r="J984" s="12"/>
      <c r="K984" s="12"/>
      <c r="L984" s="12">
        <f t="array" ref="L984">IFERROR(LOOKUP(2^15,SEARCH({"40A","63A","80A","100A","125A","160A","200A","250A","400A","630A","800A","1000A","1250A","1600A","2000A","2500A","3200A","4000A","5000A","6300A"},UPPER(D984)),{40,63,80,100,125,160,200,250,400,630,800,1000,1250,1600,2000,2500,3200,4000,5000,6300}),0)</f>
        <v>4000</v>
      </c>
      <c r="M984" s="9" t="str">
        <f t="shared" si="76"/>
        <v>Flange Straight</v>
      </c>
      <c r="N984" s="9" t="str">
        <f t="shared" si="77"/>
        <v>AL</v>
      </c>
      <c r="O984" s="13" t="str">
        <f t="shared" si="78"/>
        <v>Silver</v>
      </c>
      <c r="P984" s="9" t="str">
        <f t="shared" si="79"/>
        <v>PET</v>
      </c>
      <c r="Q984" s="9" t="str">
        <f t="shared" si="80"/>
        <v>4</v>
      </c>
      <c r="R9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84" s="14" t="str">
        <f>IF(ProjectsDB[[#This Row],[Item Type]]="Straight Plug-In",_xlfn.TEXTJOIN("-",TRUE,M984&amp;"-"&amp;_xlfn.LET(_xlpm.txt,ProjectsDB[[#This Row],[Assembly]],_xlpm.pos,FIND("SP",_xlpm.txt),_xlpm.pre,LEFT(_xlpm.txt,_xlpm.pos-1),IF(RIGHT(_xlpm.pre,3)="123","3PL",IF(RIGHT(_xlpm.pre,2)="12","2PL",IF(RIGHT(_xlpm.pre,1)="1","1PL","3PL")))),N984,O984,P984,Q984&amp;"W",R984),_xlfn.TEXTJOIN("-",TRUE,M984,N984,O984,P984,Q984&amp;"W",R984))</f>
        <v>Flange Straight-AL-Silver-PET-4W-2</v>
      </c>
      <c r="T984" s="14" t="str">
        <f>IF(COUNTIF(Cycletime[Element Desc.],ProjectsDB[[#This Row],[Element Desc.]])&gt;0,"Found","Not Found")</f>
        <v>Found</v>
      </c>
    </row>
    <row r="985" spans="2:20" x14ac:dyDescent="0.25">
      <c r="B985" s="8" t="s">
        <v>2373</v>
      </c>
      <c r="C985" s="9" t="s">
        <v>2371</v>
      </c>
      <c r="D985" s="9" t="s">
        <v>2372</v>
      </c>
      <c r="E985" s="10">
        <v>1</v>
      </c>
      <c r="F985" s="9" t="s">
        <v>2325</v>
      </c>
      <c r="G985" s="9" t="s">
        <v>37</v>
      </c>
      <c r="H985" s="11"/>
      <c r="I985" s="12">
        <v>425</v>
      </c>
      <c r="J985" s="12"/>
      <c r="K985" s="12"/>
      <c r="L985" s="12">
        <f t="array" ref="L985">IFERROR(LOOKUP(2^15,SEARCH({"40A","63A","80A","100A","125A","160A","200A","250A","400A","630A","800A","1000A","1250A","1600A","2000A","2500A","3200A","4000A","5000A","6300A"},UPPER(D985)),{40,63,80,100,125,160,200,250,400,630,800,1000,1250,1600,2000,2500,3200,4000,5000,6300}),0)</f>
        <v>4000</v>
      </c>
      <c r="M985" s="9" t="str">
        <f t="shared" si="76"/>
        <v>Flange Straight</v>
      </c>
      <c r="N985" s="9" t="str">
        <f t="shared" si="77"/>
        <v>AL</v>
      </c>
      <c r="O985" s="13" t="str">
        <f t="shared" si="78"/>
        <v>Silver</v>
      </c>
      <c r="P985" s="9" t="str">
        <f t="shared" si="79"/>
        <v>PET</v>
      </c>
      <c r="Q985" s="9" t="str">
        <f t="shared" si="80"/>
        <v>4</v>
      </c>
      <c r="R9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85" s="14" t="str">
        <f>IF(ProjectsDB[[#This Row],[Item Type]]="Straight Plug-In",_xlfn.TEXTJOIN("-",TRUE,M985&amp;"-"&amp;_xlfn.LET(_xlpm.txt,ProjectsDB[[#This Row],[Assembly]],_xlpm.pos,FIND("SP",_xlpm.txt),_xlpm.pre,LEFT(_xlpm.txt,_xlpm.pos-1),IF(RIGHT(_xlpm.pre,3)="123","3PL",IF(RIGHT(_xlpm.pre,2)="12","2PL",IF(RIGHT(_xlpm.pre,1)="1","1PL","3PL")))),N985,O985,P985,Q985&amp;"W",R985),_xlfn.TEXTJOIN("-",TRUE,M985,N985,O985,P985,Q985&amp;"W",R985))</f>
        <v>Flange Straight-AL-Silver-PET-4W-2</v>
      </c>
      <c r="T985" s="14" t="str">
        <f>IF(COUNTIF(Cycletime[Element Desc.],ProjectsDB[[#This Row],[Element Desc.]])&gt;0,"Found","Not Found")</f>
        <v>Found</v>
      </c>
    </row>
    <row r="986" spans="2:20" x14ac:dyDescent="0.25">
      <c r="B986" s="8" t="s">
        <v>2374</v>
      </c>
      <c r="C986" s="9" t="s">
        <v>2371</v>
      </c>
      <c r="D986" s="9" t="s">
        <v>2372</v>
      </c>
      <c r="E986" s="10">
        <v>1</v>
      </c>
      <c r="F986" s="9" t="s">
        <v>2325</v>
      </c>
      <c r="G986" s="9" t="s">
        <v>37</v>
      </c>
      <c r="H986" s="11"/>
      <c r="I986" s="12">
        <v>425</v>
      </c>
      <c r="J986" s="12"/>
      <c r="K986" s="12"/>
      <c r="L986" s="12">
        <f t="array" ref="L986">IFERROR(LOOKUP(2^15,SEARCH({"40A","63A","80A","100A","125A","160A","200A","250A","400A","630A","800A","1000A","1250A","1600A","2000A","2500A","3200A","4000A","5000A","6300A"},UPPER(D986)),{40,63,80,100,125,160,200,250,400,630,800,1000,1250,1600,2000,2500,3200,4000,5000,6300}),0)</f>
        <v>4000</v>
      </c>
      <c r="M986" s="9" t="str">
        <f t="shared" si="76"/>
        <v>Flange Straight</v>
      </c>
      <c r="N986" s="9" t="str">
        <f t="shared" si="77"/>
        <v>AL</v>
      </c>
      <c r="O986" s="13" t="str">
        <f t="shared" si="78"/>
        <v>Silver</v>
      </c>
      <c r="P986" s="9" t="str">
        <f t="shared" si="79"/>
        <v>PET</v>
      </c>
      <c r="Q986" s="9" t="str">
        <f t="shared" si="80"/>
        <v>4</v>
      </c>
      <c r="R9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986" s="14" t="str">
        <f>IF(ProjectsDB[[#This Row],[Item Type]]="Straight Plug-In",_xlfn.TEXTJOIN("-",TRUE,M986&amp;"-"&amp;_xlfn.LET(_xlpm.txt,ProjectsDB[[#This Row],[Assembly]],_xlpm.pos,FIND("SP",_xlpm.txt),_xlpm.pre,LEFT(_xlpm.txt,_xlpm.pos-1),IF(RIGHT(_xlpm.pre,3)="123","3PL",IF(RIGHT(_xlpm.pre,2)="12","2PL",IF(RIGHT(_xlpm.pre,1)="1","1PL","3PL")))),N986,O986,P986,Q986&amp;"W",R986),_xlfn.TEXTJOIN("-",TRUE,M986,N986,O986,P986,Q986&amp;"W",R986))</f>
        <v>Flange Straight-AL-Silver-PET-4W-2</v>
      </c>
      <c r="T986" s="14" t="str">
        <f>IF(COUNTIF(Cycletime[Element Desc.],ProjectsDB[[#This Row],[Element Desc.]])&gt;0,"Found","Not Found")</f>
        <v>Found</v>
      </c>
    </row>
    <row r="987" spans="2:20" x14ac:dyDescent="0.25">
      <c r="B987" s="8" t="s">
        <v>2375</v>
      </c>
      <c r="C987" s="9" t="s">
        <v>2376</v>
      </c>
      <c r="D987" s="9" t="s">
        <v>2377</v>
      </c>
      <c r="E987" s="10">
        <v>3</v>
      </c>
      <c r="F987" s="9" t="s">
        <v>2325</v>
      </c>
      <c r="G987" s="9" t="s">
        <v>1433</v>
      </c>
      <c r="H987" s="11"/>
      <c r="I987" s="12">
        <v>3000</v>
      </c>
      <c r="J987" s="12"/>
      <c r="K987" s="12"/>
      <c r="L987" s="12">
        <f t="array" ref="L987">IFERROR(LOOKUP(2^15,SEARCH({"40A","63A","80A","100A","125A","160A","200A","250A","400A","630A","800A","1000A","1250A","1600A","2000A","2500A","3200A","4000A","5000A","6300A"},UPPER(D987)),{40,63,80,100,125,160,200,250,400,630,800,1000,1250,1600,2000,2500,3200,4000,5000,6300}),0)</f>
        <v>1600</v>
      </c>
      <c r="M987" s="9" t="str">
        <f t="shared" si="76"/>
        <v>Straight Plug-In</v>
      </c>
      <c r="N987" s="9" t="str">
        <f t="shared" si="77"/>
        <v>AL</v>
      </c>
      <c r="O987" s="13" t="str">
        <f t="shared" si="78"/>
        <v>Silver</v>
      </c>
      <c r="P987" s="9" t="str">
        <f t="shared" si="79"/>
        <v>PET</v>
      </c>
      <c r="Q987" s="9" t="str">
        <f t="shared" si="80"/>
        <v>4</v>
      </c>
      <c r="R9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87" s="14" t="str">
        <f>IF(ProjectsDB[[#This Row],[Item Type]]="Straight Plug-In",_xlfn.TEXTJOIN("-",TRUE,M987&amp;"-"&amp;_xlfn.LET(_xlpm.txt,ProjectsDB[[#This Row],[Assembly]],_xlpm.pos,FIND("SP",_xlpm.txt),_xlpm.pre,LEFT(_xlpm.txt,_xlpm.pos-1),IF(RIGHT(_xlpm.pre,3)="123","3PL",IF(RIGHT(_xlpm.pre,2)="12","2PL",IF(RIGHT(_xlpm.pre,1)="1","1PL","3PL")))),N987,O987,P987,Q987&amp;"W",R987),_xlfn.TEXTJOIN("-",TRUE,M987,N987,O987,P987,Q987&amp;"W",R987))</f>
        <v>Straight Plug-In-3PL-AL-Silver-PET-4W-1</v>
      </c>
      <c r="T987" s="14" t="str">
        <f>IF(COUNTIF(Cycletime[Element Desc.],ProjectsDB[[#This Row],[Element Desc.]])&gt;0,"Found","Not Found")</f>
        <v>Found</v>
      </c>
    </row>
    <row r="988" spans="2:20" x14ac:dyDescent="0.25">
      <c r="B988" s="8" t="s">
        <v>2378</v>
      </c>
      <c r="C988" s="9" t="s">
        <v>2339</v>
      </c>
      <c r="D988" s="9" t="s">
        <v>2340</v>
      </c>
      <c r="E988" s="10">
        <v>3</v>
      </c>
      <c r="F988" s="9" t="s">
        <v>2325</v>
      </c>
      <c r="G988" s="9" t="s">
        <v>1433</v>
      </c>
      <c r="H988" s="11"/>
      <c r="I988" s="12"/>
      <c r="J988" s="12"/>
      <c r="K988" s="12"/>
      <c r="L988" s="12">
        <f t="array" ref="L988">IFERROR(LOOKUP(2^15,SEARCH({"40A","63A","80A","100A","125A","160A","200A","250A","400A","630A","800A","1000A","1250A","1600A","2000A","2500A","3200A","4000A","5000A","6300A"},UPPER(D988)),{40,63,80,100,125,160,200,250,400,630,800,1000,1250,1600,2000,2500,3200,4000,5000,6300}),0)</f>
        <v>1600</v>
      </c>
      <c r="M988" s="9" t="str">
        <f t="shared" si="76"/>
        <v>Joint Pack</v>
      </c>
      <c r="N988" s="9" t="str">
        <f t="shared" si="77"/>
        <v>AL</v>
      </c>
      <c r="O988" s="13" t="str">
        <f t="shared" si="78"/>
        <v>Silver</v>
      </c>
      <c r="P988" s="9" t="str">
        <f t="shared" si="79"/>
        <v>None</v>
      </c>
      <c r="Q988" s="9" t="str">
        <f t="shared" si="80"/>
        <v>4</v>
      </c>
      <c r="R9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88" s="14" t="str">
        <f>IF(ProjectsDB[[#This Row],[Item Type]]="Straight Plug-In",_xlfn.TEXTJOIN("-",TRUE,M988&amp;"-"&amp;_xlfn.LET(_xlpm.txt,ProjectsDB[[#This Row],[Assembly]],_xlpm.pos,FIND("SP",_xlpm.txt),_xlpm.pre,LEFT(_xlpm.txt,_xlpm.pos-1),IF(RIGHT(_xlpm.pre,3)="123","3PL",IF(RIGHT(_xlpm.pre,2)="12","2PL",IF(RIGHT(_xlpm.pre,1)="1","1PL","3PL")))),N988,O988,P988,Q988&amp;"W",R988),_xlfn.TEXTJOIN("-",TRUE,M988,N988,O988,P988,Q988&amp;"W",R988))</f>
        <v>Joint Pack-AL-Silver-None-4W-1</v>
      </c>
      <c r="T988" s="14" t="str">
        <f>IF(COUNTIF(Cycletime[Element Desc.],ProjectsDB[[#This Row],[Element Desc.]])&gt;0,"Found","Not Found")</f>
        <v>Found</v>
      </c>
    </row>
    <row r="989" spans="2:20" x14ac:dyDescent="0.25">
      <c r="B989" s="8" t="s">
        <v>2379</v>
      </c>
      <c r="C989" s="9" t="s">
        <v>2345</v>
      </c>
      <c r="D989" s="9" t="s">
        <v>2346</v>
      </c>
      <c r="E989" s="10">
        <v>3</v>
      </c>
      <c r="F989" s="9" t="s">
        <v>2325</v>
      </c>
      <c r="G989" s="9" t="s">
        <v>1433</v>
      </c>
      <c r="H989" s="11"/>
      <c r="I989" s="12"/>
      <c r="J989" s="12"/>
      <c r="K989" s="12"/>
      <c r="L989" s="12">
        <f t="array" ref="L989">IFERROR(LOOKUP(2^15,SEARCH({"40A","63A","80A","100A","125A","160A","200A","250A","400A","630A","800A","1000A","1250A","1600A","2000A","2500A","3200A","4000A","5000A","6300A"},UPPER(D989)),{40,63,80,100,125,160,200,250,400,630,800,1000,1250,1600,2000,2500,3200,4000,5000,6300}),0)</f>
        <v>2000</v>
      </c>
      <c r="M989" s="9" t="str">
        <f t="shared" si="76"/>
        <v>Joint Pack</v>
      </c>
      <c r="N989" s="9" t="str">
        <f t="shared" si="77"/>
        <v>AL</v>
      </c>
      <c r="O989" s="13" t="str">
        <f t="shared" si="78"/>
        <v>Silver</v>
      </c>
      <c r="P989" s="9" t="str">
        <f t="shared" si="79"/>
        <v>None</v>
      </c>
      <c r="Q989" s="9" t="str">
        <f t="shared" si="80"/>
        <v>4</v>
      </c>
      <c r="R9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89" s="14" t="str">
        <f>IF(ProjectsDB[[#This Row],[Item Type]]="Straight Plug-In",_xlfn.TEXTJOIN("-",TRUE,M989&amp;"-"&amp;_xlfn.LET(_xlpm.txt,ProjectsDB[[#This Row],[Assembly]],_xlpm.pos,FIND("SP",_xlpm.txt),_xlpm.pre,LEFT(_xlpm.txt,_xlpm.pos-1),IF(RIGHT(_xlpm.pre,3)="123","3PL",IF(RIGHT(_xlpm.pre,2)="12","2PL",IF(RIGHT(_xlpm.pre,1)="1","1PL","3PL")))),N989,O989,P989,Q989&amp;"W",R989),_xlfn.TEXTJOIN("-",TRUE,M989,N989,O989,P989,Q989&amp;"W",R989))</f>
        <v>Joint Pack-AL-Silver-None-4W-1</v>
      </c>
      <c r="T989" s="14" t="str">
        <f>IF(COUNTIF(Cycletime[Element Desc.],ProjectsDB[[#This Row],[Element Desc.]])&gt;0,"Found","Not Found")</f>
        <v>Found</v>
      </c>
    </row>
    <row r="990" spans="2:20" x14ac:dyDescent="0.25">
      <c r="B990" s="8" t="s">
        <v>2380</v>
      </c>
      <c r="C990" s="9" t="s">
        <v>2381</v>
      </c>
      <c r="D990" s="9" t="s">
        <v>2382</v>
      </c>
      <c r="E990" s="10">
        <v>3</v>
      </c>
      <c r="F990" s="9" t="s">
        <v>2325</v>
      </c>
      <c r="G990" s="9" t="s">
        <v>1433</v>
      </c>
      <c r="H990" s="11"/>
      <c r="I990" s="12">
        <v>3000</v>
      </c>
      <c r="J990" s="12"/>
      <c r="K990" s="12"/>
      <c r="L990" s="12">
        <f t="array" ref="L990">IFERROR(LOOKUP(2^15,SEARCH({"40A","63A","80A","100A","125A","160A","200A","250A","400A","630A","800A","1000A","1250A","1600A","2000A","2500A","3200A","4000A","5000A","6300A"},UPPER(D990)),{40,63,80,100,125,160,200,250,400,630,800,1000,1250,1600,2000,2500,3200,4000,5000,6300}),0)</f>
        <v>2000</v>
      </c>
      <c r="M990" s="9" t="str">
        <f t="shared" si="76"/>
        <v>Straight Plug-In</v>
      </c>
      <c r="N990" s="9" t="str">
        <f t="shared" si="77"/>
        <v>AL</v>
      </c>
      <c r="O990" s="13" t="str">
        <f t="shared" si="78"/>
        <v>Silver</v>
      </c>
      <c r="P990" s="9" t="str">
        <f t="shared" si="79"/>
        <v>PET</v>
      </c>
      <c r="Q990" s="9" t="str">
        <f t="shared" si="80"/>
        <v>4</v>
      </c>
      <c r="R9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90" s="14" t="str">
        <f>IF(ProjectsDB[[#This Row],[Item Type]]="Straight Plug-In",_xlfn.TEXTJOIN("-",TRUE,M990&amp;"-"&amp;_xlfn.LET(_xlpm.txt,ProjectsDB[[#This Row],[Assembly]],_xlpm.pos,FIND("SP",_xlpm.txt),_xlpm.pre,LEFT(_xlpm.txt,_xlpm.pos-1),IF(RIGHT(_xlpm.pre,3)="123","3PL",IF(RIGHT(_xlpm.pre,2)="12","2PL",IF(RIGHT(_xlpm.pre,1)="1","1PL","3PL")))),N990,O990,P990,Q990&amp;"W",R990),_xlfn.TEXTJOIN("-",TRUE,M990,N990,O990,P990,Q990&amp;"W",R990))</f>
        <v>Straight Plug-In-3PL-AL-Silver-PET-4W-1</v>
      </c>
      <c r="T990" s="14" t="str">
        <f>IF(COUNTIF(Cycletime[Element Desc.],ProjectsDB[[#This Row],[Element Desc.]])&gt;0,"Found","Not Found")</f>
        <v>Found</v>
      </c>
    </row>
    <row r="991" spans="2:20" x14ac:dyDescent="0.25">
      <c r="B991" s="8" t="s">
        <v>2383</v>
      </c>
      <c r="C991" s="9" t="s">
        <v>2327</v>
      </c>
      <c r="D991" s="9" t="s">
        <v>2328</v>
      </c>
      <c r="E991" s="10">
        <v>5</v>
      </c>
      <c r="F991" s="9" t="s">
        <v>2325</v>
      </c>
      <c r="G991" s="9" t="s">
        <v>1433</v>
      </c>
      <c r="H991" s="11"/>
      <c r="I991" s="12"/>
      <c r="J991" s="12"/>
      <c r="K991" s="12"/>
      <c r="L991" s="12">
        <f t="array" ref="L991">IFERROR(LOOKUP(2^15,SEARCH({"40A","63A","80A","100A","125A","160A","200A","250A","400A","630A","800A","1000A","1250A","1600A","2000A","2500A","3200A","4000A","5000A","6300A"},UPPER(D991)),{40,63,80,100,125,160,200,250,400,630,800,1000,1250,1600,2000,2500,3200,4000,5000,6300}),0)</f>
        <v>800</v>
      </c>
      <c r="M991" s="9" t="str">
        <f t="shared" si="76"/>
        <v>Joint Pack</v>
      </c>
      <c r="N991" s="9" t="str">
        <f t="shared" si="77"/>
        <v>AL</v>
      </c>
      <c r="O991" s="13" t="str">
        <f t="shared" si="78"/>
        <v>Silver</v>
      </c>
      <c r="P991" s="9" t="str">
        <f t="shared" si="79"/>
        <v>None</v>
      </c>
      <c r="Q991" s="9" t="str">
        <f t="shared" si="80"/>
        <v>4</v>
      </c>
      <c r="R9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91" s="14" t="str">
        <f>IF(ProjectsDB[[#This Row],[Item Type]]="Straight Plug-In",_xlfn.TEXTJOIN("-",TRUE,M991&amp;"-"&amp;_xlfn.LET(_xlpm.txt,ProjectsDB[[#This Row],[Assembly]],_xlpm.pos,FIND("SP",_xlpm.txt),_xlpm.pre,LEFT(_xlpm.txt,_xlpm.pos-1),IF(RIGHT(_xlpm.pre,3)="123","3PL",IF(RIGHT(_xlpm.pre,2)="12","2PL",IF(RIGHT(_xlpm.pre,1)="1","1PL","3PL")))),N991,O991,P991,Q991&amp;"W",R991),_xlfn.TEXTJOIN("-",TRUE,M991,N991,O991,P991,Q991&amp;"W",R991))</f>
        <v>Joint Pack-AL-Silver-None-4W-1</v>
      </c>
      <c r="T991" s="14" t="str">
        <f>IF(COUNTIF(Cycletime[Element Desc.],ProjectsDB[[#This Row],[Element Desc.]])&gt;0,"Found","Not Found")</f>
        <v>Found</v>
      </c>
    </row>
    <row r="992" spans="2:20" x14ac:dyDescent="0.25">
      <c r="B992" s="8" t="s">
        <v>2384</v>
      </c>
      <c r="C992" s="9" t="s">
        <v>2385</v>
      </c>
      <c r="D992" s="9" t="s">
        <v>2386</v>
      </c>
      <c r="E992" s="10">
        <v>5</v>
      </c>
      <c r="F992" s="9" t="s">
        <v>2325</v>
      </c>
      <c r="G992" s="9" t="s">
        <v>1433</v>
      </c>
      <c r="H992" s="11"/>
      <c r="I992" s="12">
        <v>3000</v>
      </c>
      <c r="J992" s="12"/>
      <c r="K992" s="12"/>
      <c r="L992" s="12">
        <f t="array" ref="L992">IFERROR(LOOKUP(2^15,SEARCH({"40A","63A","80A","100A","125A","160A","200A","250A","400A","630A","800A","1000A","1250A","1600A","2000A","2500A","3200A","4000A","5000A","6300A"},UPPER(D992)),{40,63,80,100,125,160,200,250,400,630,800,1000,1250,1600,2000,2500,3200,4000,5000,6300}),0)</f>
        <v>800</v>
      </c>
      <c r="M992" s="9" t="str">
        <f t="shared" si="76"/>
        <v>Straight Plug-In</v>
      </c>
      <c r="N992" s="9" t="str">
        <f t="shared" si="77"/>
        <v>AL</v>
      </c>
      <c r="O992" s="13" t="str">
        <f t="shared" si="78"/>
        <v>Silver</v>
      </c>
      <c r="P992" s="9" t="str">
        <f t="shared" si="79"/>
        <v>PET</v>
      </c>
      <c r="Q992" s="9" t="str">
        <f t="shared" si="80"/>
        <v>4</v>
      </c>
      <c r="R9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92" s="14" t="str">
        <f>IF(ProjectsDB[[#This Row],[Item Type]]="Straight Plug-In",_xlfn.TEXTJOIN("-",TRUE,M992&amp;"-"&amp;_xlfn.LET(_xlpm.txt,ProjectsDB[[#This Row],[Assembly]],_xlpm.pos,FIND("SP",_xlpm.txt),_xlpm.pre,LEFT(_xlpm.txt,_xlpm.pos-1),IF(RIGHT(_xlpm.pre,3)="123","3PL",IF(RIGHT(_xlpm.pre,2)="12","2PL",IF(RIGHT(_xlpm.pre,1)="1","1PL","3PL")))),N992,O992,P992,Q992&amp;"W",R992),_xlfn.TEXTJOIN("-",TRUE,M992,N992,O992,P992,Q992&amp;"W",R992))</f>
        <v>Straight Plug-In-3PL-AL-Silver-PET-4W-1</v>
      </c>
      <c r="T992" s="14" t="str">
        <f>IF(COUNTIF(Cycletime[Element Desc.],ProjectsDB[[#This Row],[Element Desc.]])&gt;0,"Found","Not Found")</f>
        <v>Found</v>
      </c>
    </row>
    <row r="993" spans="2:20" x14ac:dyDescent="0.25">
      <c r="B993" s="8" t="s">
        <v>2387</v>
      </c>
      <c r="C993" s="9" t="s">
        <v>2381</v>
      </c>
      <c r="D993" s="9" t="s">
        <v>2382</v>
      </c>
      <c r="E993" s="10">
        <v>3</v>
      </c>
      <c r="F993" s="9" t="s">
        <v>2325</v>
      </c>
      <c r="G993" s="9" t="s">
        <v>1433</v>
      </c>
      <c r="H993" s="11"/>
      <c r="I993" s="12">
        <v>3000</v>
      </c>
      <c r="J993" s="12"/>
      <c r="K993" s="12"/>
      <c r="L993" s="12">
        <f t="array" ref="L993">IFERROR(LOOKUP(2^15,SEARCH({"40A","63A","80A","100A","125A","160A","200A","250A","400A","630A","800A","1000A","1250A","1600A","2000A","2500A","3200A","4000A","5000A","6300A"},UPPER(D993)),{40,63,80,100,125,160,200,250,400,630,800,1000,1250,1600,2000,2500,3200,4000,5000,6300}),0)</f>
        <v>2000</v>
      </c>
      <c r="M993" s="9" t="str">
        <f t="shared" si="76"/>
        <v>Straight Plug-In</v>
      </c>
      <c r="N993" s="9" t="str">
        <f t="shared" si="77"/>
        <v>AL</v>
      </c>
      <c r="O993" s="13" t="str">
        <f t="shared" si="78"/>
        <v>Silver</v>
      </c>
      <c r="P993" s="9" t="str">
        <f t="shared" si="79"/>
        <v>PET</v>
      </c>
      <c r="Q993" s="9" t="str">
        <f t="shared" si="80"/>
        <v>4</v>
      </c>
      <c r="R9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93" s="14" t="str">
        <f>IF(ProjectsDB[[#This Row],[Item Type]]="Straight Plug-In",_xlfn.TEXTJOIN("-",TRUE,M993&amp;"-"&amp;_xlfn.LET(_xlpm.txt,ProjectsDB[[#This Row],[Assembly]],_xlpm.pos,FIND("SP",_xlpm.txt),_xlpm.pre,LEFT(_xlpm.txt,_xlpm.pos-1),IF(RIGHT(_xlpm.pre,3)="123","3PL",IF(RIGHT(_xlpm.pre,2)="12","2PL",IF(RIGHT(_xlpm.pre,1)="1","1PL","3PL")))),N993,O993,P993,Q993&amp;"W",R993),_xlfn.TEXTJOIN("-",TRUE,M993,N993,O993,P993,Q993&amp;"W",R993))</f>
        <v>Straight Plug-In-3PL-AL-Silver-PET-4W-1</v>
      </c>
      <c r="T993" s="14" t="str">
        <f>IF(COUNTIF(Cycletime[Element Desc.],ProjectsDB[[#This Row],[Element Desc.]])&gt;0,"Found","Not Found")</f>
        <v>Found</v>
      </c>
    </row>
    <row r="994" spans="2:20" x14ac:dyDescent="0.25">
      <c r="B994" s="8" t="s">
        <v>2388</v>
      </c>
      <c r="C994" s="9" t="s">
        <v>2345</v>
      </c>
      <c r="D994" s="9" t="s">
        <v>2346</v>
      </c>
      <c r="E994" s="10">
        <v>3</v>
      </c>
      <c r="F994" s="9" t="s">
        <v>2325</v>
      </c>
      <c r="G994" s="9" t="s">
        <v>1433</v>
      </c>
      <c r="H994" s="11"/>
      <c r="I994" s="12"/>
      <c r="J994" s="12"/>
      <c r="K994" s="12"/>
      <c r="L994" s="12">
        <f t="array" ref="L994">IFERROR(LOOKUP(2^15,SEARCH({"40A","63A","80A","100A","125A","160A","200A","250A","400A","630A","800A","1000A","1250A","1600A","2000A","2500A","3200A","4000A","5000A","6300A"},UPPER(D994)),{40,63,80,100,125,160,200,250,400,630,800,1000,1250,1600,2000,2500,3200,4000,5000,6300}),0)</f>
        <v>2000</v>
      </c>
      <c r="M994" s="9" t="str">
        <f t="shared" si="76"/>
        <v>Joint Pack</v>
      </c>
      <c r="N994" s="9" t="str">
        <f t="shared" si="77"/>
        <v>AL</v>
      </c>
      <c r="O994" s="13" t="str">
        <f t="shared" si="78"/>
        <v>Silver</v>
      </c>
      <c r="P994" s="9" t="str">
        <f t="shared" si="79"/>
        <v>None</v>
      </c>
      <c r="Q994" s="9" t="str">
        <f t="shared" si="80"/>
        <v>4</v>
      </c>
      <c r="R9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94" s="14" t="str">
        <f>IF(ProjectsDB[[#This Row],[Item Type]]="Straight Plug-In",_xlfn.TEXTJOIN("-",TRUE,M994&amp;"-"&amp;_xlfn.LET(_xlpm.txt,ProjectsDB[[#This Row],[Assembly]],_xlpm.pos,FIND("SP",_xlpm.txt),_xlpm.pre,LEFT(_xlpm.txt,_xlpm.pos-1),IF(RIGHT(_xlpm.pre,3)="123","3PL",IF(RIGHT(_xlpm.pre,2)="12","2PL",IF(RIGHT(_xlpm.pre,1)="1","1PL","3PL")))),N994,O994,P994,Q994&amp;"W",R994),_xlfn.TEXTJOIN("-",TRUE,M994,N994,O994,P994,Q994&amp;"W",R994))</f>
        <v>Joint Pack-AL-Silver-None-4W-1</v>
      </c>
      <c r="T994" s="14" t="str">
        <f>IF(COUNTIF(Cycletime[Element Desc.],ProjectsDB[[#This Row],[Element Desc.]])&gt;0,"Found","Not Found")</f>
        <v>Found</v>
      </c>
    </row>
    <row r="995" spans="2:20" x14ac:dyDescent="0.25">
      <c r="B995" s="8" t="s">
        <v>2389</v>
      </c>
      <c r="C995" s="9" t="s">
        <v>2376</v>
      </c>
      <c r="D995" s="9" t="s">
        <v>2377</v>
      </c>
      <c r="E995" s="10">
        <v>5</v>
      </c>
      <c r="F995" s="9" t="s">
        <v>2325</v>
      </c>
      <c r="G995" s="9" t="s">
        <v>1433</v>
      </c>
      <c r="H995" s="11"/>
      <c r="I995" s="12">
        <v>3000</v>
      </c>
      <c r="J995" s="12"/>
      <c r="K995" s="12"/>
      <c r="L995" s="12">
        <f t="array" ref="L995">IFERROR(LOOKUP(2^15,SEARCH({"40A","63A","80A","100A","125A","160A","200A","250A","400A","630A","800A","1000A","1250A","1600A","2000A","2500A","3200A","4000A","5000A","6300A"},UPPER(D995)),{40,63,80,100,125,160,200,250,400,630,800,1000,1250,1600,2000,2500,3200,4000,5000,6300}),0)</f>
        <v>1600</v>
      </c>
      <c r="M995" s="9" t="str">
        <f t="shared" si="76"/>
        <v>Straight Plug-In</v>
      </c>
      <c r="N995" s="9" t="str">
        <f t="shared" si="77"/>
        <v>AL</v>
      </c>
      <c r="O995" s="13" t="str">
        <f t="shared" si="78"/>
        <v>Silver</v>
      </c>
      <c r="P995" s="9" t="str">
        <f t="shared" si="79"/>
        <v>PET</v>
      </c>
      <c r="Q995" s="9" t="str">
        <f t="shared" si="80"/>
        <v>4</v>
      </c>
      <c r="R9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95" s="14" t="str">
        <f>IF(ProjectsDB[[#This Row],[Item Type]]="Straight Plug-In",_xlfn.TEXTJOIN("-",TRUE,M995&amp;"-"&amp;_xlfn.LET(_xlpm.txt,ProjectsDB[[#This Row],[Assembly]],_xlpm.pos,FIND("SP",_xlpm.txt),_xlpm.pre,LEFT(_xlpm.txt,_xlpm.pos-1),IF(RIGHT(_xlpm.pre,3)="123","3PL",IF(RIGHT(_xlpm.pre,2)="12","2PL",IF(RIGHT(_xlpm.pre,1)="1","1PL","3PL")))),N995,O995,P995,Q995&amp;"W",R995),_xlfn.TEXTJOIN("-",TRUE,M995,N995,O995,P995,Q995&amp;"W",R995))</f>
        <v>Straight Plug-In-3PL-AL-Silver-PET-4W-1</v>
      </c>
      <c r="T995" s="14" t="str">
        <f>IF(COUNTIF(Cycletime[Element Desc.],ProjectsDB[[#This Row],[Element Desc.]])&gt;0,"Found","Not Found")</f>
        <v>Found</v>
      </c>
    </row>
    <row r="996" spans="2:20" x14ac:dyDescent="0.25">
      <c r="B996" s="8" t="s">
        <v>2390</v>
      </c>
      <c r="C996" s="9" t="s">
        <v>2339</v>
      </c>
      <c r="D996" s="9" t="s">
        <v>2340</v>
      </c>
      <c r="E996" s="10">
        <v>5</v>
      </c>
      <c r="F996" s="9" t="s">
        <v>2325</v>
      </c>
      <c r="G996" s="9" t="s">
        <v>1433</v>
      </c>
      <c r="H996" s="11"/>
      <c r="I996" s="12"/>
      <c r="J996" s="12"/>
      <c r="K996" s="12"/>
      <c r="L996" s="12">
        <f t="array" ref="L996">IFERROR(LOOKUP(2^15,SEARCH({"40A","63A","80A","100A","125A","160A","200A","250A","400A","630A","800A","1000A","1250A","1600A","2000A","2500A","3200A","4000A","5000A","6300A"},UPPER(D996)),{40,63,80,100,125,160,200,250,400,630,800,1000,1250,1600,2000,2500,3200,4000,5000,6300}),0)</f>
        <v>1600</v>
      </c>
      <c r="M996" s="9" t="str">
        <f t="shared" si="76"/>
        <v>Joint Pack</v>
      </c>
      <c r="N996" s="9" t="str">
        <f t="shared" si="77"/>
        <v>AL</v>
      </c>
      <c r="O996" s="13" t="str">
        <f t="shared" si="78"/>
        <v>Silver</v>
      </c>
      <c r="P996" s="9" t="str">
        <f t="shared" si="79"/>
        <v>None</v>
      </c>
      <c r="Q996" s="9" t="str">
        <f t="shared" si="80"/>
        <v>4</v>
      </c>
      <c r="R9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96" s="14" t="str">
        <f>IF(ProjectsDB[[#This Row],[Item Type]]="Straight Plug-In",_xlfn.TEXTJOIN("-",TRUE,M996&amp;"-"&amp;_xlfn.LET(_xlpm.txt,ProjectsDB[[#This Row],[Assembly]],_xlpm.pos,FIND("SP",_xlpm.txt),_xlpm.pre,LEFT(_xlpm.txt,_xlpm.pos-1),IF(RIGHT(_xlpm.pre,3)="123","3PL",IF(RIGHT(_xlpm.pre,2)="12","2PL",IF(RIGHT(_xlpm.pre,1)="1","1PL","3PL")))),N996,O996,P996,Q996&amp;"W",R996),_xlfn.TEXTJOIN("-",TRUE,M996,N996,O996,P996,Q996&amp;"W",R996))</f>
        <v>Joint Pack-AL-Silver-None-4W-1</v>
      </c>
      <c r="T996" s="14" t="str">
        <f>IF(COUNTIF(Cycletime[Element Desc.],ProjectsDB[[#This Row],[Element Desc.]])&gt;0,"Found","Not Found")</f>
        <v>Found</v>
      </c>
    </row>
    <row r="997" spans="2:20" x14ac:dyDescent="0.25">
      <c r="B997" s="8" t="s">
        <v>2391</v>
      </c>
      <c r="C997" s="9" t="s">
        <v>2354</v>
      </c>
      <c r="D997" s="9" t="s">
        <v>2355</v>
      </c>
      <c r="E997" s="10">
        <v>2</v>
      </c>
      <c r="F997" s="9" t="s">
        <v>2325</v>
      </c>
      <c r="G997" s="9" t="s">
        <v>52</v>
      </c>
      <c r="H997" s="11"/>
      <c r="I997" s="12">
        <v>425</v>
      </c>
      <c r="J997" s="12"/>
      <c r="K997" s="12"/>
      <c r="L997" s="12">
        <f t="array" ref="L997">IFERROR(LOOKUP(2^15,SEARCH({"40A","63A","80A","100A","125A","160A","200A","250A","400A","630A","800A","1000A","1250A","1600A","2000A","2500A","3200A","4000A","5000A","6300A"},UPPER(D997)),{40,63,80,100,125,160,200,250,400,630,800,1000,1250,1600,2000,2500,3200,4000,5000,6300}),0)</f>
        <v>1000</v>
      </c>
      <c r="M997" s="9" t="str">
        <f t="shared" si="76"/>
        <v>Flange Straight</v>
      </c>
      <c r="N997" s="9" t="str">
        <f t="shared" si="77"/>
        <v>AL</v>
      </c>
      <c r="O997" s="13" t="str">
        <f t="shared" si="78"/>
        <v>Silver</v>
      </c>
      <c r="P997" s="9" t="str">
        <f t="shared" si="79"/>
        <v>PET</v>
      </c>
      <c r="Q997" s="9" t="str">
        <f t="shared" si="80"/>
        <v>4</v>
      </c>
      <c r="R9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97" s="14" t="str">
        <f>IF(ProjectsDB[[#This Row],[Item Type]]="Straight Plug-In",_xlfn.TEXTJOIN("-",TRUE,M997&amp;"-"&amp;_xlfn.LET(_xlpm.txt,ProjectsDB[[#This Row],[Assembly]],_xlpm.pos,FIND("SP",_xlpm.txt),_xlpm.pre,LEFT(_xlpm.txt,_xlpm.pos-1),IF(RIGHT(_xlpm.pre,3)="123","3PL",IF(RIGHT(_xlpm.pre,2)="12","2PL",IF(RIGHT(_xlpm.pre,1)="1","1PL","3PL")))),N997,O997,P997,Q997&amp;"W",R997),_xlfn.TEXTJOIN("-",TRUE,M997,N997,O997,P997,Q997&amp;"W",R997))</f>
        <v>Flange Straight-AL-Silver-PET-4W-1</v>
      </c>
      <c r="T997" s="14" t="str">
        <f>IF(COUNTIF(Cycletime[Element Desc.],ProjectsDB[[#This Row],[Element Desc.]])&gt;0,"Found","Not Found")</f>
        <v>Found</v>
      </c>
    </row>
    <row r="998" spans="2:20" x14ac:dyDescent="0.25">
      <c r="B998" s="8" t="s">
        <v>2392</v>
      </c>
      <c r="C998" s="9" t="s">
        <v>2354</v>
      </c>
      <c r="D998" s="9" t="s">
        <v>2355</v>
      </c>
      <c r="E998" s="10">
        <v>2</v>
      </c>
      <c r="F998" s="9" t="s">
        <v>2325</v>
      </c>
      <c r="G998" s="9" t="s">
        <v>52</v>
      </c>
      <c r="H998" s="11"/>
      <c r="I998" s="12">
        <v>425</v>
      </c>
      <c r="J998" s="12"/>
      <c r="K998" s="12"/>
      <c r="L998" s="12">
        <f t="array" ref="L998">IFERROR(LOOKUP(2^15,SEARCH({"40A","63A","80A","100A","125A","160A","200A","250A","400A","630A","800A","1000A","1250A","1600A","2000A","2500A","3200A","4000A","5000A","6300A"},UPPER(D998)),{40,63,80,100,125,160,200,250,400,630,800,1000,1250,1600,2000,2500,3200,4000,5000,6300}),0)</f>
        <v>1000</v>
      </c>
      <c r="M998" s="9" t="str">
        <f t="shared" si="76"/>
        <v>Flange Straight</v>
      </c>
      <c r="N998" s="9" t="str">
        <f t="shared" si="77"/>
        <v>AL</v>
      </c>
      <c r="O998" s="13" t="str">
        <f t="shared" si="78"/>
        <v>Silver</v>
      </c>
      <c r="P998" s="9" t="str">
        <f t="shared" si="79"/>
        <v>PET</v>
      </c>
      <c r="Q998" s="9" t="str">
        <f t="shared" si="80"/>
        <v>4</v>
      </c>
      <c r="R9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98" s="14" t="str">
        <f>IF(ProjectsDB[[#This Row],[Item Type]]="Straight Plug-In",_xlfn.TEXTJOIN("-",TRUE,M998&amp;"-"&amp;_xlfn.LET(_xlpm.txt,ProjectsDB[[#This Row],[Assembly]],_xlpm.pos,FIND("SP",_xlpm.txt),_xlpm.pre,LEFT(_xlpm.txt,_xlpm.pos-1),IF(RIGHT(_xlpm.pre,3)="123","3PL",IF(RIGHT(_xlpm.pre,2)="12","2PL",IF(RIGHT(_xlpm.pre,1)="1","1PL","3PL")))),N998,O998,P998,Q998&amp;"W",R998),_xlfn.TEXTJOIN("-",TRUE,M998,N998,O998,P998,Q998&amp;"W",R998))</f>
        <v>Flange Straight-AL-Silver-PET-4W-1</v>
      </c>
      <c r="T998" s="14" t="str">
        <f>IF(COUNTIF(Cycletime[Element Desc.],ProjectsDB[[#This Row],[Element Desc.]])&gt;0,"Found","Not Found")</f>
        <v>Found</v>
      </c>
    </row>
    <row r="999" spans="2:20" x14ac:dyDescent="0.25">
      <c r="B999" s="8" t="s">
        <v>2393</v>
      </c>
      <c r="C999" s="9" t="s">
        <v>2354</v>
      </c>
      <c r="D999" s="9" t="s">
        <v>2355</v>
      </c>
      <c r="E999" s="10">
        <v>2</v>
      </c>
      <c r="F999" s="9" t="s">
        <v>2325</v>
      </c>
      <c r="G999" s="9" t="s">
        <v>52</v>
      </c>
      <c r="H999" s="11"/>
      <c r="I999" s="12">
        <v>425</v>
      </c>
      <c r="J999" s="12"/>
      <c r="K999" s="12"/>
      <c r="L999" s="12">
        <f t="array" ref="L999">IFERROR(LOOKUP(2^15,SEARCH({"40A","63A","80A","100A","125A","160A","200A","250A","400A","630A","800A","1000A","1250A","1600A","2000A","2500A","3200A","4000A","5000A","6300A"},UPPER(D999)),{40,63,80,100,125,160,200,250,400,630,800,1000,1250,1600,2000,2500,3200,4000,5000,6300}),0)</f>
        <v>1000</v>
      </c>
      <c r="M999" s="9" t="str">
        <f t="shared" si="76"/>
        <v>Flange Straight</v>
      </c>
      <c r="N999" s="9" t="str">
        <f t="shared" si="77"/>
        <v>AL</v>
      </c>
      <c r="O999" s="13" t="str">
        <f t="shared" si="78"/>
        <v>Silver</v>
      </c>
      <c r="P999" s="9" t="str">
        <f t="shared" si="79"/>
        <v>PET</v>
      </c>
      <c r="Q999" s="9" t="str">
        <f t="shared" si="80"/>
        <v>4</v>
      </c>
      <c r="R9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999" s="14" t="str">
        <f>IF(ProjectsDB[[#This Row],[Item Type]]="Straight Plug-In",_xlfn.TEXTJOIN("-",TRUE,M999&amp;"-"&amp;_xlfn.LET(_xlpm.txt,ProjectsDB[[#This Row],[Assembly]],_xlpm.pos,FIND("SP",_xlpm.txt),_xlpm.pre,LEFT(_xlpm.txt,_xlpm.pos-1),IF(RIGHT(_xlpm.pre,3)="123","3PL",IF(RIGHT(_xlpm.pre,2)="12","2PL",IF(RIGHT(_xlpm.pre,1)="1","1PL","3PL")))),N999,O999,P999,Q999&amp;"W",R999),_xlfn.TEXTJOIN("-",TRUE,M999,N999,O999,P999,Q999&amp;"W",R999))</f>
        <v>Flange Straight-AL-Silver-PET-4W-1</v>
      </c>
      <c r="T999" s="14" t="str">
        <f>IF(COUNTIF(Cycletime[Element Desc.],ProjectsDB[[#This Row],[Element Desc.]])&gt;0,"Found","Not Found")</f>
        <v>Found</v>
      </c>
    </row>
    <row r="1000" spans="2:20" x14ac:dyDescent="0.25">
      <c r="B1000" s="8" t="s">
        <v>2394</v>
      </c>
      <c r="C1000" s="9" t="s">
        <v>2354</v>
      </c>
      <c r="D1000" s="9" t="s">
        <v>2355</v>
      </c>
      <c r="E1000" s="10">
        <v>2</v>
      </c>
      <c r="F1000" s="9" t="s">
        <v>2325</v>
      </c>
      <c r="G1000" s="9" t="s">
        <v>52</v>
      </c>
      <c r="H1000" s="11"/>
      <c r="I1000" s="12">
        <v>425</v>
      </c>
      <c r="J1000" s="12"/>
      <c r="K1000" s="12"/>
      <c r="L1000" s="12">
        <f t="array" ref="L1000">IFERROR(LOOKUP(2^15,SEARCH({"40A","63A","80A","100A","125A","160A","200A","250A","400A","630A","800A","1000A","1250A","1600A","2000A","2500A","3200A","4000A","5000A","6300A"},UPPER(D1000)),{40,63,80,100,125,160,200,250,400,630,800,1000,1250,1600,2000,2500,3200,4000,5000,6300}),0)</f>
        <v>1000</v>
      </c>
      <c r="M1000" s="9" t="str">
        <f t="shared" si="76"/>
        <v>Flange Straight</v>
      </c>
      <c r="N1000" s="9" t="str">
        <f t="shared" si="77"/>
        <v>AL</v>
      </c>
      <c r="O1000" s="13" t="str">
        <f t="shared" si="78"/>
        <v>Silver</v>
      </c>
      <c r="P1000" s="9" t="str">
        <f t="shared" si="79"/>
        <v>PET</v>
      </c>
      <c r="Q1000" s="9" t="str">
        <f t="shared" si="80"/>
        <v>4</v>
      </c>
      <c r="R10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00" s="14" t="str">
        <f>IF(ProjectsDB[[#This Row],[Item Type]]="Straight Plug-In",_xlfn.TEXTJOIN("-",TRUE,M1000&amp;"-"&amp;_xlfn.LET(_xlpm.txt,ProjectsDB[[#This Row],[Assembly]],_xlpm.pos,FIND("SP",_xlpm.txt),_xlpm.pre,LEFT(_xlpm.txt,_xlpm.pos-1),IF(RIGHT(_xlpm.pre,3)="123","3PL",IF(RIGHT(_xlpm.pre,2)="12","2PL",IF(RIGHT(_xlpm.pre,1)="1","1PL","3PL")))),N1000,O1000,P1000,Q1000&amp;"W",R1000),_xlfn.TEXTJOIN("-",TRUE,M1000,N1000,O1000,P1000,Q1000&amp;"W",R1000))</f>
        <v>Flange Straight-AL-Silver-PET-4W-1</v>
      </c>
      <c r="T1000" s="14" t="str">
        <f>IF(COUNTIF(Cycletime[Element Desc.],ProjectsDB[[#This Row],[Element Desc.]])&gt;0,"Found","Not Found")</f>
        <v>Found</v>
      </c>
    </row>
    <row r="1001" spans="2:20" x14ac:dyDescent="0.25">
      <c r="B1001" s="8" t="s">
        <v>2395</v>
      </c>
      <c r="C1001" s="9" t="s">
        <v>2396</v>
      </c>
      <c r="D1001" s="9" t="s">
        <v>2397</v>
      </c>
      <c r="E1001" s="10">
        <v>5</v>
      </c>
      <c r="F1001" s="9" t="s">
        <v>2325</v>
      </c>
      <c r="G1001" s="9" t="s">
        <v>1505</v>
      </c>
      <c r="H1001" s="11"/>
      <c r="I1001" s="12">
        <v>3000</v>
      </c>
      <c r="J1001" s="12"/>
      <c r="K1001" s="12"/>
      <c r="L1001" s="12">
        <f t="array" ref="L1001">IFERROR(LOOKUP(2^15,SEARCH({"40A","63A","80A","100A","125A","160A","200A","250A","400A","630A","800A","1000A","1250A","1600A","2000A","2500A","3200A","4000A","5000A","6300A"},UPPER(D1001)),{40,63,80,100,125,160,200,250,400,630,800,1000,1250,1600,2000,2500,3200,4000,5000,6300}),0)</f>
        <v>3200</v>
      </c>
      <c r="M1001" s="9" t="str">
        <f t="shared" si="76"/>
        <v>Straight Feeder</v>
      </c>
      <c r="N1001" s="9" t="str">
        <f t="shared" si="77"/>
        <v>AL</v>
      </c>
      <c r="O1001" s="13" t="str">
        <f t="shared" si="78"/>
        <v>Silver</v>
      </c>
      <c r="P1001" s="9" t="str">
        <f t="shared" si="79"/>
        <v>PET</v>
      </c>
      <c r="Q1001" s="9" t="str">
        <f t="shared" si="80"/>
        <v>4</v>
      </c>
      <c r="R10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01" s="14" t="str">
        <f>IF(ProjectsDB[[#This Row],[Item Type]]="Straight Plug-In",_xlfn.TEXTJOIN("-",TRUE,M1001&amp;"-"&amp;_xlfn.LET(_xlpm.txt,ProjectsDB[[#This Row],[Assembly]],_xlpm.pos,FIND("SP",_xlpm.txt),_xlpm.pre,LEFT(_xlpm.txt,_xlpm.pos-1),IF(RIGHT(_xlpm.pre,3)="123","3PL",IF(RIGHT(_xlpm.pre,2)="12","2PL",IF(RIGHT(_xlpm.pre,1)="1","1PL","3PL")))),N1001,O1001,P1001,Q1001&amp;"W",R1001),_xlfn.TEXTJOIN("-",TRUE,M1001,N1001,O1001,P1001,Q1001&amp;"W",R1001))</f>
        <v>Straight Feeder-AL-Silver-PET-4W-2</v>
      </c>
      <c r="T1001" s="14" t="str">
        <f>IF(COUNTIF(Cycletime[Element Desc.],ProjectsDB[[#This Row],[Element Desc.]])&gt;0,"Found","Not Found")</f>
        <v>Found</v>
      </c>
    </row>
    <row r="1002" spans="2:20" x14ac:dyDescent="0.25">
      <c r="B1002" s="8" t="s">
        <v>2398</v>
      </c>
      <c r="C1002" s="9" t="s">
        <v>144</v>
      </c>
      <c r="D1002" s="9" t="s">
        <v>145</v>
      </c>
      <c r="E1002" s="10">
        <v>5</v>
      </c>
      <c r="F1002" s="9" t="s">
        <v>2325</v>
      </c>
      <c r="G1002" s="9" t="s">
        <v>1505</v>
      </c>
      <c r="H1002" s="11"/>
      <c r="I1002" s="12"/>
      <c r="J1002" s="12"/>
      <c r="K1002" s="12"/>
      <c r="L1002" s="12">
        <f t="array" ref="L1002">IFERROR(LOOKUP(2^15,SEARCH({"40A","63A","80A","100A","125A","160A","200A","250A","400A","630A","800A","1000A","1250A","1600A","2000A","2500A","3200A","4000A","5000A","6300A"},UPPER(D1002)),{40,63,80,100,125,160,200,250,400,630,800,1000,1250,1600,2000,2500,3200,4000,5000,6300}),0)</f>
        <v>3200</v>
      </c>
      <c r="M1002" s="9" t="str">
        <f t="shared" si="76"/>
        <v>Joint Pack</v>
      </c>
      <c r="N1002" s="9" t="str">
        <f t="shared" si="77"/>
        <v>AL</v>
      </c>
      <c r="O1002" s="13" t="str">
        <f t="shared" si="78"/>
        <v>Silver</v>
      </c>
      <c r="P1002" s="9" t="str">
        <f t="shared" si="79"/>
        <v>None</v>
      </c>
      <c r="Q1002" s="9" t="str">
        <f t="shared" si="80"/>
        <v>4</v>
      </c>
      <c r="R10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02" s="14" t="str">
        <f>IF(ProjectsDB[[#This Row],[Item Type]]="Straight Plug-In",_xlfn.TEXTJOIN("-",TRUE,M1002&amp;"-"&amp;_xlfn.LET(_xlpm.txt,ProjectsDB[[#This Row],[Assembly]],_xlpm.pos,FIND("SP",_xlpm.txt),_xlpm.pre,LEFT(_xlpm.txt,_xlpm.pos-1),IF(RIGHT(_xlpm.pre,3)="123","3PL",IF(RIGHT(_xlpm.pre,2)="12","2PL",IF(RIGHT(_xlpm.pre,1)="1","1PL","3PL")))),N1002,O1002,P1002,Q1002&amp;"W",R1002),_xlfn.TEXTJOIN("-",TRUE,M1002,N1002,O1002,P1002,Q1002&amp;"W",R1002))</f>
        <v>Joint Pack-AL-Silver-None-4W-2</v>
      </c>
      <c r="T1002" s="14" t="str">
        <f>IF(COUNTIF(Cycletime[Element Desc.],ProjectsDB[[#This Row],[Element Desc.]])&gt;0,"Found","Not Found")</f>
        <v>Found</v>
      </c>
    </row>
    <row r="1003" spans="2:20" x14ac:dyDescent="0.25">
      <c r="B1003" s="8" t="s">
        <v>2399</v>
      </c>
      <c r="C1003" s="9" t="s">
        <v>2400</v>
      </c>
      <c r="D1003" s="9" t="s">
        <v>2401</v>
      </c>
      <c r="E1003" s="10">
        <v>2</v>
      </c>
      <c r="F1003" s="9" t="s">
        <v>2325</v>
      </c>
      <c r="G1003" s="9" t="s">
        <v>1505</v>
      </c>
      <c r="H1003" s="11"/>
      <c r="I1003" s="12">
        <v>3000</v>
      </c>
      <c r="J1003" s="12"/>
      <c r="K1003" s="12"/>
      <c r="L1003" s="12">
        <f t="array" ref="L1003">IFERROR(LOOKUP(2^15,SEARCH({"40A","63A","80A","100A","125A","160A","200A","250A","400A","630A","800A","1000A","1250A","1600A","2000A","2500A","3200A","4000A","5000A","6300A"},UPPER(D1003)),{40,63,80,100,125,160,200,250,400,630,800,1000,1250,1600,2000,2500,3200,4000,5000,6300}),0)</f>
        <v>1000</v>
      </c>
      <c r="M1003" s="9" t="str">
        <f t="shared" si="76"/>
        <v>Straight Plug-In</v>
      </c>
      <c r="N1003" s="9" t="str">
        <f t="shared" si="77"/>
        <v>AL</v>
      </c>
      <c r="O1003" s="13" t="str">
        <f t="shared" si="78"/>
        <v>Silver</v>
      </c>
      <c r="P1003" s="9" t="str">
        <f t="shared" si="79"/>
        <v>PET</v>
      </c>
      <c r="Q1003" s="9" t="str">
        <f t="shared" si="80"/>
        <v>4</v>
      </c>
      <c r="R10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03" s="14" t="str">
        <f>IF(ProjectsDB[[#This Row],[Item Type]]="Straight Plug-In",_xlfn.TEXTJOIN("-",TRUE,M1003&amp;"-"&amp;_xlfn.LET(_xlpm.txt,ProjectsDB[[#This Row],[Assembly]],_xlpm.pos,FIND("SP",_xlpm.txt),_xlpm.pre,LEFT(_xlpm.txt,_xlpm.pos-1),IF(RIGHT(_xlpm.pre,3)="123","3PL",IF(RIGHT(_xlpm.pre,2)="12","2PL",IF(RIGHT(_xlpm.pre,1)="1","1PL","3PL")))),N1003,O1003,P1003,Q1003&amp;"W",R1003),_xlfn.TEXTJOIN("-",TRUE,M1003,N1003,O1003,P1003,Q1003&amp;"W",R1003))</f>
        <v>Straight Plug-In-3PL-AL-Silver-PET-4W-1</v>
      </c>
      <c r="T1003" s="14" t="str">
        <f>IF(COUNTIF(Cycletime[Element Desc.],ProjectsDB[[#This Row],[Element Desc.]])&gt;0,"Found","Not Found")</f>
        <v>Found</v>
      </c>
    </row>
    <row r="1004" spans="2:20" x14ac:dyDescent="0.25">
      <c r="B1004" s="8" t="s">
        <v>2402</v>
      </c>
      <c r="C1004" s="9" t="s">
        <v>2330</v>
      </c>
      <c r="D1004" s="9" t="s">
        <v>2331</v>
      </c>
      <c r="E1004" s="10">
        <v>1</v>
      </c>
      <c r="F1004" s="9" t="s">
        <v>2325</v>
      </c>
      <c r="G1004" s="9" t="s">
        <v>1505</v>
      </c>
      <c r="H1004" s="11"/>
      <c r="I1004" s="12">
        <v>3000</v>
      </c>
      <c r="J1004" s="12"/>
      <c r="K1004" s="12"/>
      <c r="L1004" s="12">
        <f t="array" ref="L1004">IFERROR(LOOKUP(2^15,SEARCH({"40A","63A","80A","100A","125A","160A","200A","250A","400A","630A","800A","1000A","1250A","1600A","2000A","2500A","3200A","4000A","5000A","6300A"},UPPER(D1004)),{40,63,80,100,125,160,200,250,400,630,800,1000,1250,1600,2000,2500,3200,4000,5000,6300}),0)</f>
        <v>1000</v>
      </c>
      <c r="M1004" s="9" t="str">
        <f t="shared" si="76"/>
        <v>Straight Feeder</v>
      </c>
      <c r="N1004" s="9" t="str">
        <f t="shared" si="77"/>
        <v>AL</v>
      </c>
      <c r="O1004" s="13" t="str">
        <f t="shared" si="78"/>
        <v>Silver</v>
      </c>
      <c r="P1004" s="9" t="str">
        <f t="shared" si="79"/>
        <v>PET</v>
      </c>
      <c r="Q1004" s="9" t="str">
        <f t="shared" si="80"/>
        <v>4</v>
      </c>
      <c r="R10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04" s="14" t="str">
        <f>IF(ProjectsDB[[#This Row],[Item Type]]="Straight Plug-In",_xlfn.TEXTJOIN("-",TRUE,M1004&amp;"-"&amp;_xlfn.LET(_xlpm.txt,ProjectsDB[[#This Row],[Assembly]],_xlpm.pos,FIND("SP",_xlpm.txt),_xlpm.pre,LEFT(_xlpm.txt,_xlpm.pos-1),IF(RIGHT(_xlpm.pre,3)="123","3PL",IF(RIGHT(_xlpm.pre,2)="12","2PL",IF(RIGHT(_xlpm.pre,1)="1","1PL","3PL")))),N1004,O1004,P1004,Q1004&amp;"W",R1004),_xlfn.TEXTJOIN("-",TRUE,M1004,N1004,O1004,P1004,Q1004&amp;"W",R1004))</f>
        <v>Straight Feeder-AL-Silver-PET-4W-1</v>
      </c>
      <c r="T1004" s="14" t="str">
        <f>IF(COUNTIF(Cycletime[Element Desc.],ProjectsDB[[#This Row],[Element Desc.]])&gt;0,"Found","Not Found")</f>
        <v>Found</v>
      </c>
    </row>
    <row r="1005" spans="2:20" x14ac:dyDescent="0.25">
      <c r="B1005" s="8" t="s">
        <v>2403</v>
      </c>
      <c r="C1005" s="9" t="s">
        <v>2333</v>
      </c>
      <c r="D1005" s="9" t="s">
        <v>2334</v>
      </c>
      <c r="E1005" s="10">
        <v>3</v>
      </c>
      <c r="F1005" s="9" t="s">
        <v>2325</v>
      </c>
      <c r="G1005" s="9" t="s">
        <v>1505</v>
      </c>
      <c r="H1005" s="11"/>
      <c r="I1005" s="12"/>
      <c r="J1005" s="12"/>
      <c r="K1005" s="12"/>
      <c r="L1005" s="12">
        <f t="array" ref="L1005">IFERROR(LOOKUP(2^15,SEARCH({"40A","63A","80A","100A","125A","160A","200A","250A","400A","630A","800A","1000A","1250A","1600A","2000A","2500A","3200A","4000A","5000A","6300A"},UPPER(D1005)),{40,63,80,100,125,160,200,250,400,630,800,1000,1250,1600,2000,2500,3200,4000,5000,6300}),0)</f>
        <v>1000</v>
      </c>
      <c r="M1005" s="9" t="str">
        <f t="shared" si="76"/>
        <v>Joint Pack</v>
      </c>
      <c r="N1005" s="9" t="str">
        <f t="shared" si="77"/>
        <v>AL</v>
      </c>
      <c r="O1005" s="13" t="str">
        <f t="shared" si="78"/>
        <v>Silver</v>
      </c>
      <c r="P1005" s="9" t="str">
        <f t="shared" si="79"/>
        <v>None</v>
      </c>
      <c r="Q1005" s="9" t="str">
        <f t="shared" si="80"/>
        <v>4</v>
      </c>
      <c r="R10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05" s="14" t="str">
        <f>IF(ProjectsDB[[#This Row],[Item Type]]="Straight Plug-In",_xlfn.TEXTJOIN("-",TRUE,M1005&amp;"-"&amp;_xlfn.LET(_xlpm.txt,ProjectsDB[[#This Row],[Assembly]],_xlpm.pos,FIND("SP",_xlpm.txt),_xlpm.pre,LEFT(_xlpm.txt,_xlpm.pos-1),IF(RIGHT(_xlpm.pre,3)="123","3PL",IF(RIGHT(_xlpm.pre,2)="12","2PL",IF(RIGHT(_xlpm.pre,1)="1","1PL","3PL")))),N1005,O1005,P1005,Q1005&amp;"W",R1005),_xlfn.TEXTJOIN("-",TRUE,M1005,N1005,O1005,P1005,Q1005&amp;"W",R1005))</f>
        <v>Joint Pack-AL-Silver-None-4W-1</v>
      </c>
      <c r="T1005" s="14" t="str">
        <f>IF(COUNTIF(Cycletime[Element Desc.],ProjectsDB[[#This Row],[Element Desc.]])&gt;0,"Found","Not Found")</f>
        <v>Found</v>
      </c>
    </row>
    <row r="1006" spans="2:20" x14ac:dyDescent="0.25">
      <c r="B1006" s="8" t="s">
        <v>2404</v>
      </c>
      <c r="C1006" s="9" t="s">
        <v>2342</v>
      </c>
      <c r="D1006" s="9" t="s">
        <v>2343</v>
      </c>
      <c r="E1006" s="10">
        <v>5</v>
      </c>
      <c r="F1006" s="9" t="s">
        <v>2325</v>
      </c>
      <c r="G1006" s="9" t="s">
        <v>1505</v>
      </c>
      <c r="H1006" s="11"/>
      <c r="I1006" s="12">
        <v>3000</v>
      </c>
      <c r="J1006" s="12"/>
      <c r="K1006" s="12"/>
      <c r="L1006" s="12">
        <f t="array" ref="L1006">IFERROR(LOOKUP(2^15,SEARCH({"40A","63A","80A","100A","125A","160A","200A","250A","400A","630A","800A","1000A","1250A","1600A","2000A","2500A","3200A","4000A","5000A","6300A"},UPPER(D1006)),{40,63,80,100,125,160,200,250,400,630,800,1000,1250,1600,2000,2500,3200,4000,5000,6300}),0)</f>
        <v>2000</v>
      </c>
      <c r="M1006" s="9" t="str">
        <f t="shared" si="76"/>
        <v>Straight Feeder</v>
      </c>
      <c r="N1006" s="9" t="str">
        <f t="shared" si="77"/>
        <v>AL</v>
      </c>
      <c r="O1006" s="13" t="str">
        <f t="shared" si="78"/>
        <v>Silver</v>
      </c>
      <c r="P1006" s="9" t="str">
        <f t="shared" si="79"/>
        <v>PET</v>
      </c>
      <c r="Q1006" s="9" t="str">
        <f t="shared" si="80"/>
        <v>4</v>
      </c>
      <c r="R10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06" s="14" t="str">
        <f>IF(ProjectsDB[[#This Row],[Item Type]]="Straight Plug-In",_xlfn.TEXTJOIN("-",TRUE,M1006&amp;"-"&amp;_xlfn.LET(_xlpm.txt,ProjectsDB[[#This Row],[Assembly]],_xlpm.pos,FIND("SP",_xlpm.txt),_xlpm.pre,LEFT(_xlpm.txt,_xlpm.pos-1),IF(RIGHT(_xlpm.pre,3)="123","3PL",IF(RIGHT(_xlpm.pre,2)="12","2PL",IF(RIGHT(_xlpm.pre,1)="1","1PL","3PL")))),N1006,O1006,P1006,Q1006&amp;"W",R1006),_xlfn.TEXTJOIN("-",TRUE,M1006,N1006,O1006,P1006,Q1006&amp;"W",R1006))</f>
        <v>Straight Feeder-AL-Silver-PET-4W-1</v>
      </c>
      <c r="T1006" s="14" t="str">
        <f>IF(COUNTIF(Cycletime[Element Desc.],ProjectsDB[[#This Row],[Element Desc.]])&gt;0,"Found","Not Found")</f>
        <v>Found</v>
      </c>
    </row>
    <row r="1007" spans="2:20" x14ac:dyDescent="0.25">
      <c r="B1007" s="8" t="s">
        <v>2405</v>
      </c>
      <c r="C1007" s="9" t="s">
        <v>2345</v>
      </c>
      <c r="D1007" s="9" t="s">
        <v>2346</v>
      </c>
      <c r="E1007" s="10">
        <v>5</v>
      </c>
      <c r="F1007" s="9" t="s">
        <v>2325</v>
      </c>
      <c r="G1007" s="9" t="s">
        <v>1505</v>
      </c>
      <c r="H1007" s="11"/>
      <c r="I1007" s="12"/>
      <c r="J1007" s="12"/>
      <c r="K1007" s="12"/>
      <c r="L1007" s="12">
        <f t="array" ref="L1007">IFERROR(LOOKUP(2^15,SEARCH({"40A","63A","80A","100A","125A","160A","200A","250A","400A","630A","800A","1000A","1250A","1600A","2000A","2500A","3200A","4000A","5000A","6300A"},UPPER(D1007)),{40,63,80,100,125,160,200,250,400,630,800,1000,1250,1600,2000,2500,3200,4000,5000,6300}),0)</f>
        <v>2000</v>
      </c>
      <c r="M1007" s="9" t="str">
        <f t="shared" si="76"/>
        <v>Joint Pack</v>
      </c>
      <c r="N1007" s="9" t="str">
        <f t="shared" si="77"/>
        <v>AL</v>
      </c>
      <c r="O1007" s="13" t="str">
        <f t="shared" si="78"/>
        <v>Silver</v>
      </c>
      <c r="P1007" s="9" t="str">
        <f t="shared" si="79"/>
        <v>None</v>
      </c>
      <c r="Q1007" s="9" t="str">
        <f t="shared" si="80"/>
        <v>4</v>
      </c>
      <c r="R10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07" s="14" t="str">
        <f>IF(ProjectsDB[[#This Row],[Item Type]]="Straight Plug-In",_xlfn.TEXTJOIN("-",TRUE,M1007&amp;"-"&amp;_xlfn.LET(_xlpm.txt,ProjectsDB[[#This Row],[Assembly]],_xlpm.pos,FIND("SP",_xlpm.txt),_xlpm.pre,LEFT(_xlpm.txt,_xlpm.pos-1),IF(RIGHT(_xlpm.pre,3)="123","3PL",IF(RIGHT(_xlpm.pre,2)="12","2PL",IF(RIGHT(_xlpm.pre,1)="1","1PL","3PL")))),N1007,O1007,P1007,Q1007&amp;"W",R1007),_xlfn.TEXTJOIN("-",TRUE,M1007,N1007,O1007,P1007,Q1007&amp;"W",R1007))</f>
        <v>Joint Pack-AL-Silver-None-4W-1</v>
      </c>
      <c r="T1007" s="14" t="str">
        <f>IF(COUNTIF(Cycletime[Element Desc.],ProjectsDB[[#This Row],[Element Desc.]])&gt;0,"Found","Not Found")</f>
        <v>Found</v>
      </c>
    </row>
    <row r="1008" spans="2:20" x14ac:dyDescent="0.25">
      <c r="B1008" s="8" t="s">
        <v>2406</v>
      </c>
      <c r="C1008" s="9" t="s">
        <v>2407</v>
      </c>
      <c r="D1008" s="9" t="s">
        <v>2408</v>
      </c>
      <c r="E1008" s="10">
        <v>1</v>
      </c>
      <c r="F1008" s="9" t="s">
        <v>2325</v>
      </c>
      <c r="G1008" s="9" t="s">
        <v>1505</v>
      </c>
      <c r="H1008" s="11"/>
      <c r="I1008" s="12">
        <v>3000</v>
      </c>
      <c r="J1008" s="12"/>
      <c r="K1008" s="12"/>
      <c r="L1008" s="12">
        <f t="array" ref="L1008">IFERROR(LOOKUP(2^15,SEARCH({"40A","63A","80A","100A","125A","160A","200A","250A","400A","630A","800A","1000A","1250A","1600A","2000A","2500A","3200A","4000A","5000A","6300A"},UPPER(D1008)),{40,63,80,100,125,160,200,250,400,630,800,1000,1250,1600,2000,2500,3200,4000,5000,6300}),0)</f>
        <v>1250</v>
      </c>
      <c r="M1008" s="9" t="str">
        <f t="shared" si="76"/>
        <v>Straight Plug-In</v>
      </c>
      <c r="N1008" s="9" t="str">
        <f t="shared" si="77"/>
        <v>AL</v>
      </c>
      <c r="O1008" s="13" t="str">
        <f t="shared" si="78"/>
        <v>Silver</v>
      </c>
      <c r="P1008" s="9" t="str">
        <f t="shared" si="79"/>
        <v>PET</v>
      </c>
      <c r="Q1008" s="9" t="str">
        <f t="shared" si="80"/>
        <v>4</v>
      </c>
      <c r="R10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08" s="14" t="str">
        <f>IF(ProjectsDB[[#This Row],[Item Type]]="Straight Plug-In",_xlfn.TEXTJOIN("-",TRUE,M1008&amp;"-"&amp;_xlfn.LET(_xlpm.txt,ProjectsDB[[#This Row],[Assembly]],_xlpm.pos,FIND("SP",_xlpm.txt),_xlpm.pre,LEFT(_xlpm.txt,_xlpm.pos-1),IF(RIGHT(_xlpm.pre,3)="123","3PL",IF(RIGHT(_xlpm.pre,2)="12","2PL",IF(RIGHT(_xlpm.pre,1)="1","1PL","3PL")))),N1008,O1008,P1008,Q1008&amp;"W",R1008),_xlfn.TEXTJOIN("-",TRUE,M1008,N1008,O1008,P1008,Q1008&amp;"W",R1008))</f>
        <v>Straight Plug-In-3PL-AL-Silver-PET-4W-1</v>
      </c>
      <c r="T1008" s="14" t="str">
        <f>IF(COUNTIF(Cycletime[Element Desc.],ProjectsDB[[#This Row],[Element Desc.]])&gt;0,"Found","Not Found")</f>
        <v>Found</v>
      </c>
    </row>
    <row r="1009" spans="2:20" x14ac:dyDescent="0.25">
      <c r="B1009" s="8" t="s">
        <v>2409</v>
      </c>
      <c r="C1009" s="9" t="s">
        <v>2410</v>
      </c>
      <c r="D1009" s="9" t="s">
        <v>2411</v>
      </c>
      <c r="E1009" s="10">
        <v>4</v>
      </c>
      <c r="F1009" s="9" t="s">
        <v>2325</v>
      </c>
      <c r="G1009" s="9" t="s">
        <v>1505</v>
      </c>
      <c r="H1009" s="11"/>
      <c r="I1009" s="12">
        <v>3000</v>
      </c>
      <c r="J1009" s="12"/>
      <c r="K1009" s="12"/>
      <c r="L1009" s="12">
        <f t="array" ref="L1009">IFERROR(LOOKUP(2^15,SEARCH({"40A","63A","80A","100A","125A","160A","200A","250A","400A","630A","800A","1000A","1250A","1600A","2000A","2500A","3200A","4000A","5000A","6300A"},UPPER(D1009)),{40,63,80,100,125,160,200,250,400,630,800,1000,1250,1600,2000,2500,3200,4000,5000,6300}),0)</f>
        <v>1250</v>
      </c>
      <c r="M1009" s="9" t="str">
        <f t="shared" si="76"/>
        <v>Straight Feeder</v>
      </c>
      <c r="N1009" s="9" t="str">
        <f t="shared" si="77"/>
        <v>AL</v>
      </c>
      <c r="O1009" s="13" t="str">
        <f t="shared" si="78"/>
        <v>Silver</v>
      </c>
      <c r="P1009" s="9" t="str">
        <f t="shared" si="79"/>
        <v>PET</v>
      </c>
      <c r="Q1009" s="9" t="str">
        <f t="shared" si="80"/>
        <v>4</v>
      </c>
      <c r="R10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09" s="14" t="str">
        <f>IF(ProjectsDB[[#This Row],[Item Type]]="Straight Plug-In",_xlfn.TEXTJOIN("-",TRUE,M1009&amp;"-"&amp;_xlfn.LET(_xlpm.txt,ProjectsDB[[#This Row],[Assembly]],_xlpm.pos,FIND("SP",_xlpm.txt),_xlpm.pre,LEFT(_xlpm.txt,_xlpm.pos-1),IF(RIGHT(_xlpm.pre,3)="123","3PL",IF(RIGHT(_xlpm.pre,2)="12","2PL",IF(RIGHT(_xlpm.pre,1)="1","1PL","3PL")))),N1009,O1009,P1009,Q1009&amp;"W",R1009),_xlfn.TEXTJOIN("-",TRUE,M1009,N1009,O1009,P1009,Q1009&amp;"W",R1009))</f>
        <v>Straight Feeder-AL-Silver-PET-4W-1</v>
      </c>
      <c r="T1009" s="14" t="str">
        <f>IF(COUNTIF(Cycletime[Element Desc.],ProjectsDB[[#This Row],[Element Desc.]])&gt;0,"Found","Not Found")</f>
        <v>Found</v>
      </c>
    </row>
    <row r="1010" spans="2:20" x14ac:dyDescent="0.25">
      <c r="B1010" s="8" t="s">
        <v>2412</v>
      </c>
      <c r="C1010" s="9" t="s">
        <v>2413</v>
      </c>
      <c r="D1010" s="9" t="s">
        <v>2414</v>
      </c>
      <c r="E1010" s="10">
        <v>5</v>
      </c>
      <c r="F1010" s="9" t="s">
        <v>2325</v>
      </c>
      <c r="G1010" s="9" t="s">
        <v>1505</v>
      </c>
      <c r="H1010" s="11"/>
      <c r="I1010" s="12"/>
      <c r="J1010" s="12"/>
      <c r="K1010" s="12"/>
      <c r="L1010" s="12">
        <f t="array" ref="L1010">IFERROR(LOOKUP(2^15,SEARCH({"40A","63A","80A","100A","125A","160A","200A","250A","400A","630A","800A","1000A","1250A","1600A","2000A","2500A","3200A","4000A","5000A","6300A"},UPPER(D1010)),{40,63,80,100,125,160,200,250,400,630,800,1000,1250,1600,2000,2500,3200,4000,5000,6300}),0)</f>
        <v>1250</v>
      </c>
      <c r="M1010" s="9" t="str">
        <f t="shared" si="76"/>
        <v>Joint Pack</v>
      </c>
      <c r="N1010" s="9" t="str">
        <f t="shared" si="77"/>
        <v>AL</v>
      </c>
      <c r="O1010" s="13" t="str">
        <f t="shared" si="78"/>
        <v>Silver</v>
      </c>
      <c r="P1010" s="9" t="str">
        <f t="shared" si="79"/>
        <v>None</v>
      </c>
      <c r="Q1010" s="9" t="str">
        <f t="shared" si="80"/>
        <v>4</v>
      </c>
      <c r="R10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10" s="14" t="str">
        <f>IF(ProjectsDB[[#This Row],[Item Type]]="Straight Plug-In",_xlfn.TEXTJOIN("-",TRUE,M1010&amp;"-"&amp;_xlfn.LET(_xlpm.txt,ProjectsDB[[#This Row],[Assembly]],_xlpm.pos,FIND("SP",_xlpm.txt),_xlpm.pre,LEFT(_xlpm.txt,_xlpm.pos-1),IF(RIGHT(_xlpm.pre,3)="123","3PL",IF(RIGHT(_xlpm.pre,2)="12","2PL",IF(RIGHT(_xlpm.pre,1)="1","1PL","3PL")))),N1010,O1010,P1010,Q1010&amp;"W",R1010),_xlfn.TEXTJOIN("-",TRUE,M1010,N1010,O1010,P1010,Q1010&amp;"W",R1010))</f>
        <v>Joint Pack-AL-Silver-None-4W-1</v>
      </c>
      <c r="T1010" s="14" t="str">
        <f>IF(COUNTIF(Cycletime[Element Desc.],ProjectsDB[[#This Row],[Element Desc.]])&gt;0,"Found","Not Found")</f>
        <v>Found</v>
      </c>
    </row>
    <row r="1011" spans="2:20" x14ac:dyDescent="0.25">
      <c r="B1011" s="8" t="s">
        <v>2415</v>
      </c>
      <c r="C1011" s="9" t="s">
        <v>2400</v>
      </c>
      <c r="D1011" s="9" t="s">
        <v>2401</v>
      </c>
      <c r="E1011" s="10">
        <v>10</v>
      </c>
      <c r="F1011" s="9" t="s">
        <v>2325</v>
      </c>
      <c r="G1011" s="9" t="s">
        <v>1505</v>
      </c>
      <c r="H1011" s="11"/>
      <c r="I1011" s="12">
        <v>3000</v>
      </c>
      <c r="J1011" s="12"/>
      <c r="K1011" s="12"/>
      <c r="L1011" s="12">
        <f t="array" ref="L1011">IFERROR(LOOKUP(2^15,SEARCH({"40A","63A","80A","100A","125A","160A","200A","250A","400A","630A","800A","1000A","1250A","1600A","2000A","2500A","3200A","4000A","5000A","6300A"},UPPER(D1011)),{40,63,80,100,125,160,200,250,400,630,800,1000,1250,1600,2000,2500,3200,4000,5000,6300}),0)</f>
        <v>1000</v>
      </c>
      <c r="M1011" s="9" t="str">
        <f t="shared" si="76"/>
        <v>Straight Plug-In</v>
      </c>
      <c r="N1011" s="9" t="str">
        <f t="shared" si="77"/>
        <v>AL</v>
      </c>
      <c r="O1011" s="13" t="str">
        <f t="shared" si="78"/>
        <v>Silver</v>
      </c>
      <c r="P1011" s="9" t="str">
        <f t="shared" si="79"/>
        <v>PET</v>
      </c>
      <c r="Q1011" s="9" t="str">
        <f t="shared" si="80"/>
        <v>4</v>
      </c>
      <c r="R10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11" s="14" t="str">
        <f>IF(ProjectsDB[[#This Row],[Item Type]]="Straight Plug-In",_xlfn.TEXTJOIN("-",TRUE,M1011&amp;"-"&amp;_xlfn.LET(_xlpm.txt,ProjectsDB[[#This Row],[Assembly]],_xlpm.pos,FIND("SP",_xlpm.txt),_xlpm.pre,LEFT(_xlpm.txt,_xlpm.pos-1),IF(RIGHT(_xlpm.pre,3)="123","3PL",IF(RIGHT(_xlpm.pre,2)="12","2PL",IF(RIGHT(_xlpm.pre,1)="1","1PL","3PL")))),N1011,O1011,P1011,Q1011&amp;"W",R1011),_xlfn.TEXTJOIN("-",TRUE,M1011,N1011,O1011,P1011,Q1011&amp;"W",R1011))</f>
        <v>Straight Plug-In-3PL-AL-Silver-PET-4W-1</v>
      </c>
      <c r="T1011" s="14" t="str">
        <f>IF(COUNTIF(Cycletime[Element Desc.],ProjectsDB[[#This Row],[Element Desc.]])&gt;0,"Found","Not Found")</f>
        <v>Found</v>
      </c>
    </row>
    <row r="1012" spans="2:20" x14ac:dyDescent="0.25">
      <c r="B1012" s="8" t="s">
        <v>2416</v>
      </c>
      <c r="C1012" s="9" t="s">
        <v>2330</v>
      </c>
      <c r="D1012" s="9" t="s">
        <v>2331</v>
      </c>
      <c r="E1012" s="10">
        <v>3</v>
      </c>
      <c r="F1012" s="9" t="s">
        <v>2325</v>
      </c>
      <c r="G1012" s="9" t="s">
        <v>1505</v>
      </c>
      <c r="H1012" s="11"/>
      <c r="I1012" s="12">
        <v>3000</v>
      </c>
      <c r="J1012" s="12"/>
      <c r="K1012" s="12"/>
      <c r="L1012" s="12">
        <f t="array" ref="L1012">IFERROR(LOOKUP(2^15,SEARCH({"40A","63A","80A","100A","125A","160A","200A","250A","400A","630A","800A","1000A","1250A","1600A","2000A","2500A","3200A","4000A","5000A","6300A"},UPPER(D1012)),{40,63,80,100,125,160,200,250,400,630,800,1000,1250,1600,2000,2500,3200,4000,5000,6300}),0)</f>
        <v>1000</v>
      </c>
      <c r="M1012" s="9" t="str">
        <f t="shared" si="76"/>
        <v>Straight Feeder</v>
      </c>
      <c r="N1012" s="9" t="str">
        <f t="shared" si="77"/>
        <v>AL</v>
      </c>
      <c r="O1012" s="13" t="str">
        <f t="shared" si="78"/>
        <v>Silver</v>
      </c>
      <c r="P1012" s="9" t="str">
        <f t="shared" si="79"/>
        <v>PET</v>
      </c>
      <c r="Q1012" s="9" t="str">
        <f t="shared" si="80"/>
        <v>4</v>
      </c>
      <c r="R10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12" s="14" t="str">
        <f>IF(ProjectsDB[[#This Row],[Item Type]]="Straight Plug-In",_xlfn.TEXTJOIN("-",TRUE,M1012&amp;"-"&amp;_xlfn.LET(_xlpm.txt,ProjectsDB[[#This Row],[Assembly]],_xlpm.pos,FIND("SP",_xlpm.txt),_xlpm.pre,LEFT(_xlpm.txt,_xlpm.pos-1),IF(RIGHT(_xlpm.pre,3)="123","3PL",IF(RIGHT(_xlpm.pre,2)="12","2PL",IF(RIGHT(_xlpm.pre,1)="1","1PL","3PL")))),N1012,O1012,P1012,Q1012&amp;"W",R1012),_xlfn.TEXTJOIN("-",TRUE,M1012,N1012,O1012,P1012,Q1012&amp;"W",R1012))</f>
        <v>Straight Feeder-AL-Silver-PET-4W-1</v>
      </c>
      <c r="T1012" s="14" t="str">
        <f>IF(COUNTIF(Cycletime[Element Desc.],ProjectsDB[[#This Row],[Element Desc.]])&gt;0,"Found","Not Found")</f>
        <v>Found</v>
      </c>
    </row>
    <row r="1013" spans="2:20" x14ac:dyDescent="0.25">
      <c r="B1013" s="8" t="s">
        <v>2417</v>
      </c>
      <c r="C1013" s="9" t="s">
        <v>2333</v>
      </c>
      <c r="D1013" s="9" t="s">
        <v>2334</v>
      </c>
      <c r="E1013" s="10">
        <v>13</v>
      </c>
      <c r="F1013" s="9" t="s">
        <v>2325</v>
      </c>
      <c r="G1013" s="9" t="s">
        <v>1505</v>
      </c>
      <c r="H1013" s="11"/>
      <c r="I1013" s="12"/>
      <c r="J1013" s="12"/>
      <c r="K1013" s="12"/>
      <c r="L1013" s="12">
        <f t="array" ref="L1013">IFERROR(LOOKUP(2^15,SEARCH({"40A","63A","80A","100A","125A","160A","200A","250A","400A","630A","800A","1000A","1250A","1600A","2000A","2500A","3200A","4000A","5000A","6300A"},UPPER(D1013)),{40,63,80,100,125,160,200,250,400,630,800,1000,1250,1600,2000,2500,3200,4000,5000,6300}),0)</f>
        <v>1000</v>
      </c>
      <c r="M1013" s="9" t="str">
        <f t="shared" si="76"/>
        <v>Joint Pack</v>
      </c>
      <c r="N1013" s="9" t="str">
        <f t="shared" si="77"/>
        <v>AL</v>
      </c>
      <c r="O1013" s="13" t="str">
        <f t="shared" si="78"/>
        <v>Silver</v>
      </c>
      <c r="P1013" s="9" t="str">
        <f t="shared" si="79"/>
        <v>None</v>
      </c>
      <c r="Q1013" s="9" t="str">
        <f t="shared" si="80"/>
        <v>4</v>
      </c>
      <c r="R10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13" s="14" t="str">
        <f>IF(ProjectsDB[[#This Row],[Item Type]]="Straight Plug-In",_xlfn.TEXTJOIN("-",TRUE,M1013&amp;"-"&amp;_xlfn.LET(_xlpm.txt,ProjectsDB[[#This Row],[Assembly]],_xlpm.pos,FIND("SP",_xlpm.txt),_xlpm.pre,LEFT(_xlpm.txt,_xlpm.pos-1),IF(RIGHT(_xlpm.pre,3)="123","3PL",IF(RIGHT(_xlpm.pre,2)="12","2PL",IF(RIGHT(_xlpm.pre,1)="1","1PL","3PL")))),N1013,O1013,P1013,Q1013&amp;"W",R1013),_xlfn.TEXTJOIN("-",TRUE,M1013,N1013,O1013,P1013,Q1013&amp;"W",R1013))</f>
        <v>Joint Pack-AL-Silver-None-4W-1</v>
      </c>
      <c r="T1013" s="14" t="str">
        <f>IF(COUNTIF(Cycletime[Element Desc.],ProjectsDB[[#This Row],[Element Desc.]])&gt;0,"Found","Not Found")</f>
        <v>Found</v>
      </c>
    </row>
    <row r="1014" spans="2:20" x14ac:dyDescent="0.25">
      <c r="B1014" s="8" t="s">
        <v>2418</v>
      </c>
      <c r="C1014" s="9" t="s">
        <v>2381</v>
      </c>
      <c r="D1014" s="9" t="s">
        <v>2382</v>
      </c>
      <c r="E1014" s="10">
        <v>5</v>
      </c>
      <c r="F1014" s="9" t="s">
        <v>2325</v>
      </c>
      <c r="G1014" s="9" t="s">
        <v>1505</v>
      </c>
      <c r="H1014" s="11"/>
      <c r="I1014" s="12">
        <v>3000</v>
      </c>
      <c r="J1014" s="12"/>
      <c r="K1014" s="12"/>
      <c r="L1014" s="12">
        <f t="array" ref="L1014">IFERROR(LOOKUP(2^15,SEARCH({"40A","63A","80A","100A","125A","160A","200A","250A","400A","630A","800A","1000A","1250A","1600A","2000A","2500A","3200A","4000A","5000A","6300A"},UPPER(D1014)),{40,63,80,100,125,160,200,250,400,630,800,1000,1250,1600,2000,2500,3200,4000,5000,6300}),0)</f>
        <v>2000</v>
      </c>
      <c r="M1014" s="9" t="str">
        <f t="shared" si="76"/>
        <v>Straight Plug-In</v>
      </c>
      <c r="N1014" s="9" t="str">
        <f t="shared" si="77"/>
        <v>AL</v>
      </c>
      <c r="O1014" s="13" t="str">
        <f t="shared" si="78"/>
        <v>Silver</v>
      </c>
      <c r="P1014" s="9" t="str">
        <f t="shared" si="79"/>
        <v>PET</v>
      </c>
      <c r="Q1014" s="9" t="str">
        <f t="shared" si="80"/>
        <v>4</v>
      </c>
      <c r="R10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14" s="14" t="str">
        <f>IF(ProjectsDB[[#This Row],[Item Type]]="Straight Plug-In",_xlfn.TEXTJOIN("-",TRUE,M1014&amp;"-"&amp;_xlfn.LET(_xlpm.txt,ProjectsDB[[#This Row],[Assembly]],_xlpm.pos,FIND("SP",_xlpm.txt),_xlpm.pre,LEFT(_xlpm.txt,_xlpm.pos-1),IF(RIGHT(_xlpm.pre,3)="123","3PL",IF(RIGHT(_xlpm.pre,2)="12","2PL",IF(RIGHT(_xlpm.pre,1)="1","1PL","3PL")))),N1014,O1014,P1014,Q1014&amp;"W",R1014),_xlfn.TEXTJOIN("-",TRUE,M1014,N1014,O1014,P1014,Q1014&amp;"W",R1014))</f>
        <v>Straight Plug-In-3PL-AL-Silver-PET-4W-1</v>
      </c>
      <c r="T1014" s="14" t="str">
        <f>IF(COUNTIF(Cycletime[Element Desc.],ProjectsDB[[#This Row],[Element Desc.]])&gt;0,"Found","Not Found")</f>
        <v>Found</v>
      </c>
    </row>
    <row r="1015" spans="2:20" x14ac:dyDescent="0.25">
      <c r="B1015" s="8" t="s">
        <v>2419</v>
      </c>
      <c r="C1015" s="9" t="s">
        <v>2342</v>
      </c>
      <c r="D1015" s="9" t="s">
        <v>2343</v>
      </c>
      <c r="E1015" s="10">
        <v>6</v>
      </c>
      <c r="F1015" s="9" t="s">
        <v>2325</v>
      </c>
      <c r="G1015" s="9" t="s">
        <v>1505</v>
      </c>
      <c r="H1015" s="11"/>
      <c r="I1015" s="12">
        <v>3000</v>
      </c>
      <c r="J1015" s="12"/>
      <c r="K1015" s="12"/>
      <c r="L1015" s="12">
        <f t="array" ref="L1015">IFERROR(LOOKUP(2^15,SEARCH({"40A","63A","80A","100A","125A","160A","200A","250A","400A","630A","800A","1000A","1250A","1600A","2000A","2500A","3200A","4000A","5000A","6300A"},UPPER(D1015)),{40,63,80,100,125,160,200,250,400,630,800,1000,1250,1600,2000,2500,3200,4000,5000,6300}),0)</f>
        <v>2000</v>
      </c>
      <c r="M1015" s="9" t="str">
        <f t="shared" si="76"/>
        <v>Straight Feeder</v>
      </c>
      <c r="N1015" s="9" t="str">
        <f t="shared" si="77"/>
        <v>AL</v>
      </c>
      <c r="O1015" s="13" t="str">
        <f t="shared" si="78"/>
        <v>Silver</v>
      </c>
      <c r="P1015" s="9" t="str">
        <f t="shared" si="79"/>
        <v>PET</v>
      </c>
      <c r="Q1015" s="9" t="str">
        <f t="shared" si="80"/>
        <v>4</v>
      </c>
      <c r="R10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15" s="14" t="str">
        <f>IF(ProjectsDB[[#This Row],[Item Type]]="Straight Plug-In",_xlfn.TEXTJOIN("-",TRUE,M1015&amp;"-"&amp;_xlfn.LET(_xlpm.txt,ProjectsDB[[#This Row],[Assembly]],_xlpm.pos,FIND("SP",_xlpm.txt),_xlpm.pre,LEFT(_xlpm.txt,_xlpm.pos-1),IF(RIGHT(_xlpm.pre,3)="123","3PL",IF(RIGHT(_xlpm.pre,2)="12","2PL",IF(RIGHT(_xlpm.pre,1)="1","1PL","3PL")))),N1015,O1015,P1015,Q1015&amp;"W",R1015),_xlfn.TEXTJOIN("-",TRUE,M1015,N1015,O1015,P1015,Q1015&amp;"W",R1015))</f>
        <v>Straight Feeder-AL-Silver-PET-4W-1</v>
      </c>
      <c r="T1015" s="14" t="str">
        <f>IF(COUNTIF(Cycletime[Element Desc.],ProjectsDB[[#This Row],[Element Desc.]])&gt;0,"Found","Not Found")</f>
        <v>Found</v>
      </c>
    </row>
    <row r="1016" spans="2:20" x14ac:dyDescent="0.25">
      <c r="B1016" s="8" t="s">
        <v>2420</v>
      </c>
      <c r="C1016" s="9" t="s">
        <v>2345</v>
      </c>
      <c r="D1016" s="9" t="s">
        <v>2346</v>
      </c>
      <c r="E1016" s="10">
        <v>11</v>
      </c>
      <c r="F1016" s="9" t="s">
        <v>2325</v>
      </c>
      <c r="G1016" s="9" t="s">
        <v>1505</v>
      </c>
      <c r="H1016" s="11"/>
      <c r="I1016" s="12"/>
      <c r="J1016" s="12"/>
      <c r="K1016" s="12"/>
      <c r="L1016" s="12">
        <f t="array" ref="L1016">IFERROR(LOOKUP(2^15,SEARCH({"40A","63A","80A","100A","125A","160A","200A","250A","400A","630A","800A","1000A","1250A","1600A","2000A","2500A","3200A","4000A","5000A","6300A"},UPPER(D1016)),{40,63,80,100,125,160,200,250,400,630,800,1000,1250,1600,2000,2500,3200,4000,5000,6300}),0)</f>
        <v>2000</v>
      </c>
      <c r="M1016" s="9" t="str">
        <f t="shared" si="76"/>
        <v>Joint Pack</v>
      </c>
      <c r="N1016" s="9" t="str">
        <f t="shared" si="77"/>
        <v>AL</v>
      </c>
      <c r="O1016" s="13" t="str">
        <f t="shared" si="78"/>
        <v>Silver</v>
      </c>
      <c r="P1016" s="9" t="str">
        <f t="shared" si="79"/>
        <v>None</v>
      </c>
      <c r="Q1016" s="9" t="str">
        <f t="shared" si="80"/>
        <v>4</v>
      </c>
      <c r="R10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16" s="14" t="str">
        <f>IF(ProjectsDB[[#This Row],[Item Type]]="Straight Plug-In",_xlfn.TEXTJOIN("-",TRUE,M1016&amp;"-"&amp;_xlfn.LET(_xlpm.txt,ProjectsDB[[#This Row],[Assembly]],_xlpm.pos,FIND("SP",_xlpm.txt),_xlpm.pre,LEFT(_xlpm.txt,_xlpm.pos-1),IF(RIGHT(_xlpm.pre,3)="123","3PL",IF(RIGHT(_xlpm.pre,2)="12","2PL",IF(RIGHT(_xlpm.pre,1)="1","1PL","3PL")))),N1016,O1016,P1016,Q1016&amp;"W",R1016),_xlfn.TEXTJOIN("-",TRUE,M1016,N1016,O1016,P1016,Q1016&amp;"W",R1016))</f>
        <v>Joint Pack-AL-Silver-None-4W-1</v>
      </c>
      <c r="T1016" s="14" t="str">
        <f>IF(COUNTIF(Cycletime[Element Desc.],ProjectsDB[[#This Row],[Element Desc.]])&gt;0,"Found","Not Found")</f>
        <v>Found</v>
      </c>
    </row>
    <row r="1017" spans="2:20" x14ac:dyDescent="0.25">
      <c r="B1017" s="8" t="s">
        <v>2421</v>
      </c>
      <c r="C1017" s="9" t="s">
        <v>2376</v>
      </c>
      <c r="D1017" s="9" t="s">
        <v>2377</v>
      </c>
      <c r="E1017" s="10">
        <v>1</v>
      </c>
      <c r="F1017" s="9" t="s">
        <v>2325</v>
      </c>
      <c r="G1017" s="9" t="s">
        <v>1544</v>
      </c>
      <c r="H1017" s="11"/>
      <c r="I1017" s="12">
        <v>3000</v>
      </c>
      <c r="J1017" s="12"/>
      <c r="K1017" s="12"/>
      <c r="L1017" s="12">
        <f t="array" ref="L1017">IFERROR(LOOKUP(2^15,SEARCH({"40A","63A","80A","100A","125A","160A","200A","250A","400A","630A","800A","1000A","1250A","1600A","2000A","2500A","3200A","4000A","5000A","6300A"},UPPER(D1017)),{40,63,80,100,125,160,200,250,400,630,800,1000,1250,1600,2000,2500,3200,4000,5000,6300}),0)</f>
        <v>1600</v>
      </c>
      <c r="M1017" s="9" t="str">
        <f t="shared" si="76"/>
        <v>Straight Plug-In</v>
      </c>
      <c r="N1017" s="9" t="str">
        <f t="shared" si="77"/>
        <v>AL</v>
      </c>
      <c r="O1017" s="13" t="str">
        <f t="shared" si="78"/>
        <v>Silver</v>
      </c>
      <c r="P1017" s="9" t="str">
        <f t="shared" si="79"/>
        <v>PET</v>
      </c>
      <c r="Q1017" s="9" t="str">
        <f t="shared" si="80"/>
        <v>4</v>
      </c>
      <c r="R10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17" s="14" t="str">
        <f>IF(ProjectsDB[[#This Row],[Item Type]]="Straight Plug-In",_xlfn.TEXTJOIN("-",TRUE,M1017&amp;"-"&amp;_xlfn.LET(_xlpm.txt,ProjectsDB[[#This Row],[Assembly]],_xlpm.pos,FIND("SP",_xlpm.txt),_xlpm.pre,LEFT(_xlpm.txt,_xlpm.pos-1),IF(RIGHT(_xlpm.pre,3)="123","3PL",IF(RIGHT(_xlpm.pre,2)="12","2PL",IF(RIGHT(_xlpm.pre,1)="1","1PL","3PL")))),N1017,O1017,P1017,Q1017&amp;"W",R1017),_xlfn.TEXTJOIN("-",TRUE,M1017,N1017,O1017,P1017,Q1017&amp;"W",R1017))</f>
        <v>Straight Plug-In-3PL-AL-Silver-PET-4W-1</v>
      </c>
      <c r="T1017" s="14" t="str">
        <f>IF(COUNTIF(Cycletime[Element Desc.],ProjectsDB[[#This Row],[Element Desc.]])&gt;0,"Found","Not Found")</f>
        <v>Found</v>
      </c>
    </row>
    <row r="1018" spans="2:20" x14ac:dyDescent="0.25">
      <c r="B1018" s="8" t="s">
        <v>2422</v>
      </c>
      <c r="C1018" s="9" t="s">
        <v>2339</v>
      </c>
      <c r="D1018" s="9" t="s">
        <v>2340</v>
      </c>
      <c r="E1018" s="10">
        <v>1</v>
      </c>
      <c r="F1018" s="9" t="s">
        <v>2325</v>
      </c>
      <c r="G1018" s="9" t="s">
        <v>1544</v>
      </c>
      <c r="H1018" s="11"/>
      <c r="I1018" s="12"/>
      <c r="J1018" s="12"/>
      <c r="K1018" s="12"/>
      <c r="L1018" s="12">
        <f t="array" ref="L1018">IFERROR(LOOKUP(2^15,SEARCH({"40A","63A","80A","100A","125A","160A","200A","250A","400A","630A","800A","1000A","1250A","1600A","2000A","2500A","3200A","4000A","5000A","6300A"},UPPER(D1018)),{40,63,80,100,125,160,200,250,400,630,800,1000,1250,1600,2000,2500,3200,4000,5000,6300}),0)</f>
        <v>1600</v>
      </c>
      <c r="M1018" s="9" t="str">
        <f t="shared" si="76"/>
        <v>Joint Pack</v>
      </c>
      <c r="N1018" s="9" t="str">
        <f t="shared" si="77"/>
        <v>AL</v>
      </c>
      <c r="O1018" s="13" t="str">
        <f t="shared" si="78"/>
        <v>Silver</v>
      </c>
      <c r="P1018" s="9" t="str">
        <f t="shared" si="79"/>
        <v>None</v>
      </c>
      <c r="Q1018" s="9" t="str">
        <f t="shared" si="80"/>
        <v>4</v>
      </c>
      <c r="R10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18" s="14" t="str">
        <f>IF(ProjectsDB[[#This Row],[Item Type]]="Straight Plug-In",_xlfn.TEXTJOIN("-",TRUE,M1018&amp;"-"&amp;_xlfn.LET(_xlpm.txt,ProjectsDB[[#This Row],[Assembly]],_xlpm.pos,FIND("SP",_xlpm.txt),_xlpm.pre,LEFT(_xlpm.txt,_xlpm.pos-1),IF(RIGHT(_xlpm.pre,3)="123","3PL",IF(RIGHT(_xlpm.pre,2)="12","2PL",IF(RIGHT(_xlpm.pre,1)="1","1PL","3PL")))),N1018,O1018,P1018,Q1018&amp;"W",R1018),_xlfn.TEXTJOIN("-",TRUE,M1018,N1018,O1018,P1018,Q1018&amp;"W",R1018))</f>
        <v>Joint Pack-AL-Silver-None-4W-1</v>
      </c>
      <c r="T1018" s="14" t="str">
        <f>IF(COUNTIF(Cycletime[Element Desc.],ProjectsDB[[#This Row],[Element Desc.]])&gt;0,"Found","Not Found")</f>
        <v>Found</v>
      </c>
    </row>
    <row r="1019" spans="2:20" x14ac:dyDescent="0.25">
      <c r="B1019" s="8" t="s">
        <v>2423</v>
      </c>
      <c r="C1019" s="9" t="s">
        <v>2376</v>
      </c>
      <c r="D1019" s="9" t="s">
        <v>2377</v>
      </c>
      <c r="E1019" s="10">
        <v>2</v>
      </c>
      <c r="F1019" s="9" t="s">
        <v>2325</v>
      </c>
      <c r="G1019" s="9" t="s">
        <v>1544</v>
      </c>
      <c r="H1019" s="11"/>
      <c r="I1019" s="12">
        <v>3000</v>
      </c>
      <c r="J1019" s="12"/>
      <c r="K1019" s="12"/>
      <c r="L1019" s="12">
        <f t="array" ref="L1019">IFERROR(LOOKUP(2^15,SEARCH({"40A","63A","80A","100A","125A","160A","200A","250A","400A","630A","800A","1000A","1250A","1600A","2000A","2500A","3200A","4000A","5000A","6300A"},UPPER(D1019)),{40,63,80,100,125,160,200,250,400,630,800,1000,1250,1600,2000,2500,3200,4000,5000,6300}),0)</f>
        <v>1600</v>
      </c>
      <c r="M1019" s="9" t="str">
        <f t="shared" si="76"/>
        <v>Straight Plug-In</v>
      </c>
      <c r="N1019" s="9" t="str">
        <f t="shared" si="77"/>
        <v>AL</v>
      </c>
      <c r="O1019" s="13" t="str">
        <f t="shared" si="78"/>
        <v>Silver</v>
      </c>
      <c r="P1019" s="9" t="str">
        <f t="shared" si="79"/>
        <v>PET</v>
      </c>
      <c r="Q1019" s="9" t="str">
        <f t="shared" si="80"/>
        <v>4</v>
      </c>
      <c r="R10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19" s="14" t="str">
        <f>IF(ProjectsDB[[#This Row],[Item Type]]="Straight Plug-In",_xlfn.TEXTJOIN("-",TRUE,M1019&amp;"-"&amp;_xlfn.LET(_xlpm.txt,ProjectsDB[[#This Row],[Assembly]],_xlpm.pos,FIND("SP",_xlpm.txt),_xlpm.pre,LEFT(_xlpm.txt,_xlpm.pos-1),IF(RIGHT(_xlpm.pre,3)="123","3PL",IF(RIGHT(_xlpm.pre,2)="12","2PL",IF(RIGHT(_xlpm.pre,1)="1","1PL","3PL")))),N1019,O1019,P1019,Q1019&amp;"W",R1019),_xlfn.TEXTJOIN("-",TRUE,M1019,N1019,O1019,P1019,Q1019&amp;"W",R1019))</f>
        <v>Straight Plug-In-3PL-AL-Silver-PET-4W-1</v>
      </c>
      <c r="T1019" s="14" t="str">
        <f>IF(COUNTIF(Cycletime[Element Desc.],ProjectsDB[[#This Row],[Element Desc.]])&gt;0,"Found","Not Found")</f>
        <v>Found</v>
      </c>
    </row>
    <row r="1020" spans="2:20" x14ac:dyDescent="0.25">
      <c r="B1020" s="8" t="s">
        <v>2424</v>
      </c>
      <c r="C1020" s="9" t="s">
        <v>2339</v>
      </c>
      <c r="D1020" s="9" t="s">
        <v>2340</v>
      </c>
      <c r="E1020" s="10">
        <v>2</v>
      </c>
      <c r="F1020" s="9" t="s">
        <v>2325</v>
      </c>
      <c r="G1020" s="9" t="s">
        <v>1544</v>
      </c>
      <c r="H1020" s="11"/>
      <c r="I1020" s="12"/>
      <c r="J1020" s="12"/>
      <c r="K1020" s="12"/>
      <c r="L1020" s="12">
        <f t="array" ref="L1020">IFERROR(LOOKUP(2^15,SEARCH({"40A","63A","80A","100A","125A","160A","200A","250A","400A","630A","800A","1000A","1250A","1600A","2000A","2500A","3200A","4000A","5000A","6300A"},UPPER(D1020)),{40,63,80,100,125,160,200,250,400,630,800,1000,1250,1600,2000,2500,3200,4000,5000,6300}),0)</f>
        <v>1600</v>
      </c>
      <c r="M1020" s="9" t="str">
        <f t="shared" si="76"/>
        <v>Joint Pack</v>
      </c>
      <c r="N1020" s="9" t="str">
        <f t="shared" si="77"/>
        <v>AL</v>
      </c>
      <c r="O1020" s="13" t="str">
        <f t="shared" si="78"/>
        <v>Silver</v>
      </c>
      <c r="P1020" s="9" t="str">
        <f t="shared" si="79"/>
        <v>None</v>
      </c>
      <c r="Q1020" s="9" t="str">
        <f t="shared" si="80"/>
        <v>4</v>
      </c>
      <c r="R10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20" s="14" t="str">
        <f>IF(ProjectsDB[[#This Row],[Item Type]]="Straight Plug-In",_xlfn.TEXTJOIN("-",TRUE,M1020&amp;"-"&amp;_xlfn.LET(_xlpm.txt,ProjectsDB[[#This Row],[Assembly]],_xlpm.pos,FIND("SP",_xlpm.txt),_xlpm.pre,LEFT(_xlpm.txt,_xlpm.pos-1),IF(RIGHT(_xlpm.pre,3)="123","3PL",IF(RIGHT(_xlpm.pre,2)="12","2PL",IF(RIGHT(_xlpm.pre,1)="1","1PL","3PL")))),N1020,O1020,P1020,Q1020&amp;"W",R1020),_xlfn.TEXTJOIN("-",TRUE,M1020,N1020,O1020,P1020,Q1020&amp;"W",R1020))</f>
        <v>Joint Pack-AL-Silver-None-4W-1</v>
      </c>
      <c r="T1020" s="14" t="str">
        <f>IF(COUNTIF(Cycletime[Element Desc.],ProjectsDB[[#This Row],[Element Desc.]])&gt;0,"Found","Not Found")</f>
        <v>Found</v>
      </c>
    </row>
    <row r="1021" spans="2:20" x14ac:dyDescent="0.25">
      <c r="B1021" s="8" t="s">
        <v>2425</v>
      </c>
      <c r="C1021" s="9" t="s">
        <v>2336</v>
      </c>
      <c r="D1021" s="9" t="s">
        <v>2337</v>
      </c>
      <c r="E1021" s="10">
        <v>2</v>
      </c>
      <c r="F1021" s="9" t="s">
        <v>2325</v>
      </c>
      <c r="G1021" s="9" t="s">
        <v>1544</v>
      </c>
      <c r="H1021" s="11"/>
      <c r="I1021" s="12">
        <v>3000</v>
      </c>
      <c r="J1021" s="12"/>
      <c r="K1021" s="12"/>
      <c r="L1021" s="12">
        <f t="array" ref="L1021">IFERROR(LOOKUP(2^15,SEARCH({"40A","63A","80A","100A","125A","160A","200A","250A","400A","630A","800A","1000A","1250A","1600A","2000A","2500A","3200A","4000A","5000A","6300A"},UPPER(D1021)),{40,63,80,100,125,160,200,250,400,630,800,1000,1250,1600,2000,2500,3200,4000,5000,6300}),0)</f>
        <v>1600</v>
      </c>
      <c r="M1021" s="9" t="str">
        <f t="shared" si="76"/>
        <v>Straight Feeder</v>
      </c>
      <c r="N1021" s="9" t="str">
        <f t="shared" si="77"/>
        <v>AL</v>
      </c>
      <c r="O1021" s="13" t="str">
        <f t="shared" si="78"/>
        <v>Silver</v>
      </c>
      <c r="P1021" s="9" t="str">
        <f t="shared" si="79"/>
        <v>PET</v>
      </c>
      <c r="Q1021" s="9" t="str">
        <f t="shared" si="80"/>
        <v>4</v>
      </c>
      <c r="R10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21" s="14" t="str">
        <f>IF(ProjectsDB[[#This Row],[Item Type]]="Straight Plug-In",_xlfn.TEXTJOIN("-",TRUE,M1021&amp;"-"&amp;_xlfn.LET(_xlpm.txt,ProjectsDB[[#This Row],[Assembly]],_xlpm.pos,FIND("SP",_xlpm.txt),_xlpm.pre,LEFT(_xlpm.txt,_xlpm.pos-1),IF(RIGHT(_xlpm.pre,3)="123","3PL",IF(RIGHT(_xlpm.pre,2)="12","2PL",IF(RIGHT(_xlpm.pre,1)="1","1PL","3PL")))),N1021,O1021,P1021,Q1021&amp;"W",R1021),_xlfn.TEXTJOIN("-",TRUE,M1021,N1021,O1021,P1021,Q1021&amp;"W",R1021))</f>
        <v>Straight Feeder-AL-Silver-PET-4W-1</v>
      </c>
      <c r="T1021" s="14" t="str">
        <f>IF(COUNTIF(Cycletime[Element Desc.],ProjectsDB[[#This Row],[Element Desc.]])&gt;0,"Found","Not Found")</f>
        <v>Found</v>
      </c>
    </row>
    <row r="1022" spans="2:20" x14ac:dyDescent="0.25">
      <c r="B1022" s="8" t="s">
        <v>2426</v>
      </c>
      <c r="C1022" s="9" t="s">
        <v>2339</v>
      </c>
      <c r="D1022" s="9" t="s">
        <v>2340</v>
      </c>
      <c r="E1022" s="10">
        <v>2</v>
      </c>
      <c r="F1022" s="9" t="s">
        <v>2325</v>
      </c>
      <c r="G1022" s="9" t="s">
        <v>1544</v>
      </c>
      <c r="H1022" s="11"/>
      <c r="I1022" s="12"/>
      <c r="J1022" s="12"/>
      <c r="K1022" s="12"/>
      <c r="L1022" s="12">
        <f t="array" ref="L1022">IFERROR(LOOKUP(2^15,SEARCH({"40A","63A","80A","100A","125A","160A","200A","250A","400A","630A","800A","1000A","1250A","1600A","2000A","2500A","3200A","4000A","5000A","6300A"},UPPER(D1022)),{40,63,80,100,125,160,200,250,400,630,800,1000,1250,1600,2000,2500,3200,4000,5000,6300}),0)</f>
        <v>1600</v>
      </c>
      <c r="M1022" s="9" t="str">
        <f t="shared" si="76"/>
        <v>Joint Pack</v>
      </c>
      <c r="N1022" s="9" t="str">
        <f t="shared" si="77"/>
        <v>AL</v>
      </c>
      <c r="O1022" s="13" t="str">
        <f t="shared" si="78"/>
        <v>Silver</v>
      </c>
      <c r="P1022" s="9" t="str">
        <f t="shared" si="79"/>
        <v>None</v>
      </c>
      <c r="Q1022" s="9" t="str">
        <f t="shared" si="80"/>
        <v>4</v>
      </c>
      <c r="R10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22" s="14" t="str">
        <f>IF(ProjectsDB[[#This Row],[Item Type]]="Straight Plug-In",_xlfn.TEXTJOIN("-",TRUE,M1022&amp;"-"&amp;_xlfn.LET(_xlpm.txt,ProjectsDB[[#This Row],[Assembly]],_xlpm.pos,FIND("SP",_xlpm.txt),_xlpm.pre,LEFT(_xlpm.txt,_xlpm.pos-1),IF(RIGHT(_xlpm.pre,3)="123","3PL",IF(RIGHT(_xlpm.pre,2)="12","2PL",IF(RIGHT(_xlpm.pre,1)="1","1PL","3PL")))),N1022,O1022,P1022,Q1022&amp;"W",R1022),_xlfn.TEXTJOIN("-",TRUE,M1022,N1022,O1022,P1022,Q1022&amp;"W",R1022))</f>
        <v>Joint Pack-AL-Silver-None-4W-1</v>
      </c>
      <c r="T1022" s="14" t="str">
        <f>IF(COUNTIF(Cycletime[Element Desc.],ProjectsDB[[#This Row],[Element Desc.]])&gt;0,"Found","Not Found")</f>
        <v>Found</v>
      </c>
    </row>
    <row r="1023" spans="2:20" x14ac:dyDescent="0.25">
      <c r="B1023" s="8" t="s">
        <v>2427</v>
      </c>
      <c r="C1023" s="9" t="s">
        <v>144</v>
      </c>
      <c r="D1023" s="9" t="s">
        <v>145</v>
      </c>
      <c r="E1023" s="10">
        <v>1</v>
      </c>
      <c r="F1023" s="9" t="s">
        <v>2325</v>
      </c>
      <c r="G1023" s="9" t="s">
        <v>1443</v>
      </c>
      <c r="H1023" s="11"/>
      <c r="I1023" s="12"/>
      <c r="J1023" s="12"/>
      <c r="K1023" s="12"/>
      <c r="L1023" s="12">
        <f t="array" ref="L1023">IFERROR(LOOKUP(2^15,SEARCH({"40A","63A","80A","100A","125A","160A","200A","250A","400A","630A","800A","1000A","1250A","1600A","2000A","2500A","3200A","4000A","5000A","6300A"},UPPER(D1023)),{40,63,80,100,125,160,200,250,400,630,800,1000,1250,1600,2000,2500,3200,4000,5000,6300}),0)</f>
        <v>3200</v>
      </c>
      <c r="M1023" s="9" t="str">
        <f t="shared" si="76"/>
        <v>Joint Pack</v>
      </c>
      <c r="N1023" s="9" t="str">
        <f t="shared" si="77"/>
        <v>AL</v>
      </c>
      <c r="O1023" s="13" t="str">
        <f t="shared" si="78"/>
        <v>Silver</v>
      </c>
      <c r="P1023" s="9" t="str">
        <f t="shared" si="79"/>
        <v>None</v>
      </c>
      <c r="Q1023" s="9" t="str">
        <f t="shared" si="80"/>
        <v>4</v>
      </c>
      <c r="R10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23" s="14" t="str">
        <f>IF(ProjectsDB[[#This Row],[Item Type]]="Straight Plug-In",_xlfn.TEXTJOIN("-",TRUE,M1023&amp;"-"&amp;_xlfn.LET(_xlpm.txt,ProjectsDB[[#This Row],[Assembly]],_xlpm.pos,FIND("SP",_xlpm.txt),_xlpm.pre,LEFT(_xlpm.txt,_xlpm.pos-1),IF(RIGHT(_xlpm.pre,3)="123","3PL",IF(RIGHT(_xlpm.pre,2)="12","2PL",IF(RIGHT(_xlpm.pre,1)="1","1PL","3PL")))),N1023,O1023,P1023,Q1023&amp;"W",R1023),_xlfn.TEXTJOIN("-",TRUE,M1023,N1023,O1023,P1023,Q1023&amp;"W",R1023))</f>
        <v>Joint Pack-AL-Silver-None-4W-2</v>
      </c>
      <c r="T1023" s="14" t="str">
        <f>IF(COUNTIF(Cycletime[Element Desc.],ProjectsDB[[#This Row],[Element Desc.]])&gt;0,"Found","Not Found")</f>
        <v>Found</v>
      </c>
    </row>
    <row r="1024" spans="2:20" x14ac:dyDescent="0.25">
      <c r="B1024" s="8" t="s">
        <v>2428</v>
      </c>
      <c r="C1024" s="9" t="s">
        <v>2396</v>
      </c>
      <c r="D1024" s="9" t="s">
        <v>2397</v>
      </c>
      <c r="E1024" s="10">
        <v>1</v>
      </c>
      <c r="F1024" s="9" t="s">
        <v>2325</v>
      </c>
      <c r="G1024" s="9" t="s">
        <v>1443</v>
      </c>
      <c r="H1024" s="11"/>
      <c r="I1024" s="12">
        <v>3000</v>
      </c>
      <c r="J1024" s="12"/>
      <c r="K1024" s="12"/>
      <c r="L1024" s="12">
        <f t="array" ref="L1024">IFERROR(LOOKUP(2^15,SEARCH({"40A","63A","80A","100A","125A","160A","200A","250A","400A","630A","800A","1000A","1250A","1600A","2000A","2500A","3200A","4000A","5000A","6300A"},UPPER(D1024)),{40,63,80,100,125,160,200,250,400,630,800,1000,1250,1600,2000,2500,3200,4000,5000,6300}),0)</f>
        <v>3200</v>
      </c>
      <c r="M1024" s="9" t="str">
        <f t="shared" si="76"/>
        <v>Straight Feeder</v>
      </c>
      <c r="N1024" s="9" t="str">
        <f t="shared" si="77"/>
        <v>AL</v>
      </c>
      <c r="O1024" s="13" t="str">
        <f t="shared" si="78"/>
        <v>Silver</v>
      </c>
      <c r="P1024" s="9" t="str">
        <f t="shared" si="79"/>
        <v>PET</v>
      </c>
      <c r="Q1024" s="9" t="str">
        <f t="shared" si="80"/>
        <v>4</v>
      </c>
      <c r="R10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24" s="14" t="str">
        <f>IF(ProjectsDB[[#This Row],[Item Type]]="Straight Plug-In",_xlfn.TEXTJOIN("-",TRUE,M1024&amp;"-"&amp;_xlfn.LET(_xlpm.txt,ProjectsDB[[#This Row],[Assembly]],_xlpm.pos,FIND("SP",_xlpm.txt),_xlpm.pre,LEFT(_xlpm.txt,_xlpm.pos-1),IF(RIGHT(_xlpm.pre,3)="123","3PL",IF(RIGHT(_xlpm.pre,2)="12","2PL",IF(RIGHT(_xlpm.pre,1)="1","1PL","3PL")))),N1024,O1024,P1024,Q1024&amp;"W",R1024),_xlfn.TEXTJOIN("-",TRUE,M1024,N1024,O1024,P1024,Q1024&amp;"W",R1024))</f>
        <v>Straight Feeder-AL-Silver-PET-4W-2</v>
      </c>
      <c r="T1024" s="14" t="str">
        <f>IF(COUNTIF(Cycletime[Element Desc.],ProjectsDB[[#This Row],[Element Desc.]])&gt;0,"Found","Not Found")</f>
        <v>Found</v>
      </c>
    </row>
    <row r="1025" spans="2:20" x14ac:dyDescent="0.25">
      <c r="B1025" s="8" t="s">
        <v>2429</v>
      </c>
      <c r="C1025" s="9" t="s">
        <v>2381</v>
      </c>
      <c r="D1025" s="9" t="s">
        <v>2382</v>
      </c>
      <c r="E1025" s="10">
        <v>2</v>
      </c>
      <c r="F1025" s="9" t="s">
        <v>2325</v>
      </c>
      <c r="G1025" s="9" t="s">
        <v>1443</v>
      </c>
      <c r="H1025" s="11"/>
      <c r="I1025" s="12">
        <v>3000</v>
      </c>
      <c r="J1025" s="12"/>
      <c r="K1025" s="12"/>
      <c r="L1025" s="12">
        <f t="array" ref="L1025">IFERROR(LOOKUP(2^15,SEARCH({"40A","63A","80A","100A","125A","160A","200A","250A","400A","630A","800A","1000A","1250A","1600A","2000A","2500A","3200A","4000A","5000A","6300A"},UPPER(D1025)),{40,63,80,100,125,160,200,250,400,630,800,1000,1250,1600,2000,2500,3200,4000,5000,6300}),0)</f>
        <v>2000</v>
      </c>
      <c r="M1025" s="9" t="str">
        <f t="shared" si="76"/>
        <v>Straight Plug-In</v>
      </c>
      <c r="N1025" s="9" t="str">
        <f t="shared" si="77"/>
        <v>AL</v>
      </c>
      <c r="O1025" s="13" t="str">
        <f t="shared" si="78"/>
        <v>Silver</v>
      </c>
      <c r="P1025" s="9" t="str">
        <f t="shared" si="79"/>
        <v>PET</v>
      </c>
      <c r="Q1025" s="9" t="str">
        <f t="shared" si="80"/>
        <v>4</v>
      </c>
      <c r="R10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25" s="14" t="str">
        <f>IF(ProjectsDB[[#This Row],[Item Type]]="Straight Plug-In",_xlfn.TEXTJOIN("-",TRUE,M1025&amp;"-"&amp;_xlfn.LET(_xlpm.txt,ProjectsDB[[#This Row],[Assembly]],_xlpm.pos,FIND("SP",_xlpm.txt),_xlpm.pre,LEFT(_xlpm.txt,_xlpm.pos-1),IF(RIGHT(_xlpm.pre,3)="123","3PL",IF(RIGHT(_xlpm.pre,2)="12","2PL",IF(RIGHT(_xlpm.pre,1)="1","1PL","3PL")))),N1025,O1025,P1025,Q1025&amp;"W",R1025),_xlfn.TEXTJOIN("-",TRUE,M1025,N1025,O1025,P1025,Q1025&amp;"W",R1025))</f>
        <v>Straight Plug-In-3PL-AL-Silver-PET-4W-1</v>
      </c>
      <c r="T1025" s="14" t="str">
        <f>IF(COUNTIF(Cycletime[Element Desc.],ProjectsDB[[#This Row],[Element Desc.]])&gt;0,"Found","Not Found")</f>
        <v>Found</v>
      </c>
    </row>
    <row r="1026" spans="2:20" x14ac:dyDescent="0.25">
      <c r="B1026" s="8" t="s">
        <v>2430</v>
      </c>
      <c r="C1026" s="9" t="s">
        <v>2342</v>
      </c>
      <c r="D1026" s="9" t="s">
        <v>2343</v>
      </c>
      <c r="E1026" s="10">
        <v>5</v>
      </c>
      <c r="F1026" s="9" t="s">
        <v>2325</v>
      </c>
      <c r="G1026" s="9" t="s">
        <v>1443</v>
      </c>
      <c r="H1026" s="11"/>
      <c r="I1026" s="12">
        <v>3000</v>
      </c>
      <c r="J1026" s="12"/>
      <c r="K1026" s="12"/>
      <c r="L1026" s="12">
        <f t="array" ref="L1026">IFERROR(LOOKUP(2^15,SEARCH({"40A","63A","80A","100A","125A","160A","200A","250A","400A","630A","800A","1000A","1250A","1600A","2000A","2500A","3200A","4000A","5000A","6300A"},UPPER(D1026)),{40,63,80,100,125,160,200,250,400,630,800,1000,1250,1600,2000,2500,3200,4000,5000,6300}),0)</f>
        <v>2000</v>
      </c>
      <c r="M1026" s="9" t="str">
        <f t="shared" si="76"/>
        <v>Straight Feeder</v>
      </c>
      <c r="N1026" s="9" t="str">
        <f t="shared" si="77"/>
        <v>AL</v>
      </c>
      <c r="O1026" s="13" t="str">
        <f t="shared" si="78"/>
        <v>Silver</v>
      </c>
      <c r="P1026" s="9" t="str">
        <f t="shared" si="79"/>
        <v>PET</v>
      </c>
      <c r="Q1026" s="9" t="str">
        <f t="shared" si="80"/>
        <v>4</v>
      </c>
      <c r="R10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26" s="14" t="str">
        <f>IF(ProjectsDB[[#This Row],[Item Type]]="Straight Plug-In",_xlfn.TEXTJOIN("-",TRUE,M1026&amp;"-"&amp;_xlfn.LET(_xlpm.txt,ProjectsDB[[#This Row],[Assembly]],_xlpm.pos,FIND("SP",_xlpm.txt),_xlpm.pre,LEFT(_xlpm.txt,_xlpm.pos-1),IF(RIGHT(_xlpm.pre,3)="123","3PL",IF(RIGHT(_xlpm.pre,2)="12","2PL",IF(RIGHT(_xlpm.pre,1)="1","1PL","3PL")))),N1026,O1026,P1026,Q1026&amp;"W",R1026),_xlfn.TEXTJOIN("-",TRUE,M1026,N1026,O1026,P1026,Q1026&amp;"W",R1026))</f>
        <v>Straight Feeder-AL-Silver-PET-4W-1</v>
      </c>
      <c r="T1026" s="14" t="str">
        <f>IF(COUNTIF(Cycletime[Element Desc.],ProjectsDB[[#This Row],[Element Desc.]])&gt;0,"Found","Not Found")</f>
        <v>Found</v>
      </c>
    </row>
    <row r="1027" spans="2:20" x14ac:dyDescent="0.25">
      <c r="B1027" s="8" t="s">
        <v>2431</v>
      </c>
      <c r="C1027" s="9" t="s">
        <v>2345</v>
      </c>
      <c r="D1027" s="9" t="s">
        <v>2346</v>
      </c>
      <c r="E1027" s="10">
        <v>7</v>
      </c>
      <c r="F1027" s="9" t="s">
        <v>2325</v>
      </c>
      <c r="G1027" s="9" t="s">
        <v>1443</v>
      </c>
      <c r="H1027" s="11"/>
      <c r="I1027" s="12"/>
      <c r="J1027" s="12"/>
      <c r="K1027" s="12"/>
      <c r="L1027" s="12">
        <f t="array" ref="L1027">IFERROR(LOOKUP(2^15,SEARCH({"40A","63A","80A","100A","125A","160A","200A","250A","400A","630A","800A","1000A","1250A","1600A","2000A","2500A","3200A","4000A","5000A","6300A"},UPPER(D1027)),{40,63,80,100,125,160,200,250,400,630,800,1000,1250,1600,2000,2500,3200,4000,5000,6300}),0)</f>
        <v>2000</v>
      </c>
      <c r="M1027" s="9" t="str">
        <f t="shared" si="76"/>
        <v>Joint Pack</v>
      </c>
      <c r="N1027" s="9" t="str">
        <f t="shared" si="77"/>
        <v>AL</v>
      </c>
      <c r="O1027" s="13" t="str">
        <f t="shared" si="78"/>
        <v>Silver</v>
      </c>
      <c r="P1027" s="9" t="str">
        <f t="shared" si="79"/>
        <v>None</v>
      </c>
      <c r="Q1027" s="9" t="str">
        <f t="shared" si="80"/>
        <v>4</v>
      </c>
      <c r="R10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27" s="14" t="str">
        <f>IF(ProjectsDB[[#This Row],[Item Type]]="Straight Plug-In",_xlfn.TEXTJOIN("-",TRUE,M1027&amp;"-"&amp;_xlfn.LET(_xlpm.txt,ProjectsDB[[#This Row],[Assembly]],_xlpm.pos,FIND("SP",_xlpm.txt),_xlpm.pre,LEFT(_xlpm.txt,_xlpm.pos-1),IF(RIGHT(_xlpm.pre,3)="123","3PL",IF(RIGHT(_xlpm.pre,2)="12","2PL",IF(RIGHT(_xlpm.pre,1)="1","1PL","3PL")))),N1027,O1027,P1027,Q1027&amp;"W",R1027),_xlfn.TEXTJOIN("-",TRUE,M1027,N1027,O1027,P1027,Q1027&amp;"W",R1027))</f>
        <v>Joint Pack-AL-Silver-None-4W-1</v>
      </c>
      <c r="T1027" s="14" t="str">
        <f>IF(COUNTIF(Cycletime[Element Desc.],ProjectsDB[[#This Row],[Element Desc.]])&gt;0,"Found","Not Found")</f>
        <v>Found</v>
      </c>
    </row>
    <row r="1028" spans="2:20" x14ac:dyDescent="0.25">
      <c r="B1028" s="8" t="s">
        <v>2432</v>
      </c>
      <c r="C1028" s="9" t="s">
        <v>2376</v>
      </c>
      <c r="D1028" s="9" t="s">
        <v>2377</v>
      </c>
      <c r="E1028" s="10">
        <v>2</v>
      </c>
      <c r="F1028" s="9" t="s">
        <v>2325</v>
      </c>
      <c r="G1028" s="9" t="s">
        <v>1443</v>
      </c>
      <c r="H1028" s="11"/>
      <c r="I1028" s="12">
        <v>3000</v>
      </c>
      <c r="J1028" s="12"/>
      <c r="K1028" s="12"/>
      <c r="L1028" s="12">
        <f t="array" ref="L1028">IFERROR(LOOKUP(2^15,SEARCH({"40A","63A","80A","100A","125A","160A","200A","250A","400A","630A","800A","1000A","1250A","1600A","2000A","2500A","3200A","4000A","5000A","6300A"},UPPER(D1028)),{40,63,80,100,125,160,200,250,400,630,800,1000,1250,1600,2000,2500,3200,4000,5000,6300}),0)</f>
        <v>1600</v>
      </c>
      <c r="M1028" s="9" t="str">
        <f t="shared" ref="M1028:M1091" si="81">_xlfn.LET(_xlpm.d,UPPER(TRIM(SUBSTITUTE(SUBSTITUTE(D1028,CHAR(160),"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Plug-In</v>
      </c>
      <c r="N1028" s="9" t="str">
        <f t="shared" ref="N1028:N1091" si="82">IF(ISNUMBER(SEARCH("CU",D1028)),"CU",IF(ISNUMBER(SEARCH("AL",D1028)),"AL",IF(ISNUMBER(SEARCH("Copper",D1028)),"CU","SH")))</f>
        <v>AL</v>
      </c>
      <c r="O1028" s="13" t="str">
        <f t="shared" ref="O1028:O1091" si="83">IF(ISNUMBER(SEARCH("Silver",D1028)),"Silver",IF(ISNUMBER(SEARCH("Tin",D1028)),"Tin","None"))</f>
        <v>Silver</v>
      </c>
      <c r="P1028" s="9" t="str">
        <f t="shared" ref="P1028:P1091" si="84">IF(ISNUMBER(SEARCH("Epoxy",D1028)),"Epoxy",IF(ISNUMBER(SEARCH("PET",D1028)),"PET","None"))</f>
        <v>PET</v>
      </c>
      <c r="Q1028" s="9" t="str">
        <f t="shared" ref="Q1028:Q1091" si="85">IF(ISNUMBER(SEARCH("3-Wire",D1028)),"3",IF(ISNUMBER(SEARCH("4-Wire",D1028)),"4",IF(ISNUMBER(SEARCH("5-Wire",D1028)),"5",IF(ISNUMBER(SEARCH("6-Wire",D1028)),"6","0"))))</f>
        <v>4</v>
      </c>
      <c r="R10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28" s="14" t="str">
        <f>IF(ProjectsDB[[#This Row],[Item Type]]="Straight Plug-In",_xlfn.TEXTJOIN("-",TRUE,M1028&amp;"-"&amp;_xlfn.LET(_xlpm.txt,ProjectsDB[[#This Row],[Assembly]],_xlpm.pos,FIND("SP",_xlpm.txt),_xlpm.pre,LEFT(_xlpm.txt,_xlpm.pos-1),IF(RIGHT(_xlpm.pre,3)="123","3PL",IF(RIGHT(_xlpm.pre,2)="12","2PL",IF(RIGHT(_xlpm.pre,1)="1","1PL","3PL")))),N1028,O1028,P1028,Q1028&amp;"W",R1028),_xlfn.TEXTJOIN("-",TRUE,M1028,N1028,O1028,P1028,Q1028&amp;"W",R1028))</f>
        <v>Straight Plug-In-3PL-AL-Silver-PET-4W-1</v>
      </c>
      <c r="T1028" s="14" t="str">
        <f>IF(COUNTIF(Cycletime[Element Desc.],ProjectsDB[[#This Row],[Element Desc.]])&gt;0,"Found","Not Found")</f>
        <v>Found</v>
      </c>
    </row>
    <row r="1029" spans="2:20" x14ac:dyDescent="0.25">
      <c r="B1029" s="8" t="s">
        <v>2433</v>
      </c>
      <c r="C1029" s="9" t="s">
        <v>2336</v>
      </c>
      <c r="D1029" s="9" t="s">
        <v>2337</v>
      </c>
      <c r="E1029" s="10">
        <v>2</v>
      </c>
      <c r="F1029" s="9" t="s">
        <v>2325</v>
      </c>
      <c r="G1029" s="9" t="s">
        <v>1443</v>
      </c>
      <c r="H1029" s="11"/>
      <c r="I1029" s="12">
        <v>3000</v>
      </c>
      <c r="J1029" s="12"/>
      <c r="K1029" s="12"/>
      <c r="L1029" s="12">
        <f t="array" ref="L1029">IFERROR(LOOKUP(2^15,SEARCH({"40A","63A","80A","100A","125A","160A","200A","250A","400A","630A","800A","1000A","1250A","1600A","2000A","2500A","3200A","4000A","5000A","6300A"},UPPER(D1029)),{40,63,80,100,125,160,200,250,400,630,800,1000,1250,1600,2000,2500,3200,4000,5000,6300}),0)</f>
        <v>1600</v>
      </c>
      <c r="M1029" s="9" t="str">
        <f t="shared" si="81"/>
        <v>Straight Feeder</v>
      </c>
      <c r="N1029" s="9" t="str">
        <f t="shared" si="82"/>
        <v>AL</v>
      </c>
      <c r="O1029" s="13" t="str">
        <f t="shared" si="83"/>
        <v>Silver</v>
      </c>
      <c r="P1029" s="9" t="str">
        <f t="shared" si="84"/>
        <v>PET</v>
      </c>
      <c r="Q1029" s="9" t="str">
        <f t="shared" si="85"/>
        <v>4</v>
      </c>
      <c r="R10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29" s="14" t="str">
        <f>IF(ProjectsDB[[#This Row],[Item Type]]="Straight Plug-In",_xlfn.TEXTJOIN("-",TRUE,M1029&amp;"-"&amp;_xlfn.LET(_xlpm.txt,ProjectsDB[[#This Row],[Assembly]],_xlpm.pos,FIND("SP",_xlpm.txt),_xlpm.pre,LEFT(_xlpm.txt,_xlpm.pos-1),IF(RIGHT(_xlpm.pre,3)="123","3PL",IF(RIGHT(_xlpm.pre,2)="12","2PL",IF(RIGHT(_xlpm.pre,1)="1","1PL","3PL")))),N1029,O1029,P1029,Q1029&amp;"W",R1029),_xlfn.TEXTJOIN("-",TRUE,M1029,N1029,O1029,P1029,Q1029&amp;"W",R1029))</f>
        <v>Straight Feeder-AL-Silver-PET-4W-1</v>
      </c>
      <c r="T1029" s="14" t="str">
        <f>IF(COUNTIF(Cycletime[Element Desc.],ProjectsDB[[#This Row],[Element Desc.]])&gt;0,"Found","Not Found")</f>
        <v>Found</v>
      </c>
    </row>
    <row r="1030" spans="2:20" x14ac:dyDescent="0.25">
      <c r="B1030" s="8" t="s">
        <v>2434</v>
      </c>
      <c r="C1030" s="9" t="s">
        <v>2339</v>
      </c>
      <c r="D1030" s="9" t="s">
        <v>2340</v>
      </c>
      <c r="E1030" s="10">
        <v>4</v>
      </c>
      <c r="F1030" s="9" t="s">
        <v>2325</v>
      </c>
      <c r="G1030" s="9" t="s">
        <v>1443</v>
      </c>
      <c r="H1030" s="11"/>
      <c r="I1030" s="12"/>
      <c r="J1030" s="12"/>
      <c r="K1030" s="12"/>
      <c r="L1030" s="12">
        <f t="array" ref="L1030">IFERROR(LOOKUP(2^15,SEARCH({"40A","63A","80A","100A","125A","160A","200A","250A","400A","630A","800A","1000A","1250A","1600A","2000A","2500A","3200A","4000A","5000A","6300A"},UPPER(D1030)),{40,63,80,100,125,160,200,250,400,630,800,1000,1250,1600,2000,2500,3200,4000,5000,6300}),0)</f>
        <v>1600</v>
      </c>
      <c r="M1030" s="9" t="str">
        <f t="shared" si="81"/>
        <v>Joint Pack</v>
      </c>
      <c r="N1030" s="9" t="str">
        <f t="shared" si="82"/>
        <v>AL</v>
      </c>
      <c r="O1030" s="13" t="str">
        <f t="shared" si="83"/>
        <v>Silver</v>
      </c>
      <c r="P1030" s="9" t="str">
        <f t="shared" si="84"/>
        <v>None</v>
      </c>
      <c r="Q1030" s="9" t="str">
        <f t="shared" si="85"/>
        <v>4</v>
      </c>
      <c r="R10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30" s="14" t="str">
        <f>IF(ProjectsDB[[#This Row],[Item Type]]="Straight Plug-In",_xlfn.TEXTJOIN("-",TRUE,M1030&amp;"-"&amp;_xlfn.LET(_xlpm.txt,ProjectsDB[[#This Row],[Assembly]],_xlpm.pos,FIND("SP",_xlpm.txt),_xlpm.pre,LEFT(_xlpm.txt,_xlpm.pos-1),IF(RIGHT(_xlpm.pre,3)="123","3PL",IF(RIGHT(_xlpm.pre,2)="12","2PL",IF(RIGHT(_xlpm.pre,1)="1","1PL","3PL")))),N1030,O1030,P1030,Q1030&amp;"W",R1030),_xlfn.TEXTJOIN("-",TRUE,M1030,N1030,O1030,P1030,Q1030&amp;"W",R1030))</f>
        <v>Joint Pack-AL-Silver-None-4W-1</v>
      </c>
      <c r="T1030" s="14" t="str">
        <f>IF(COUNTIF(Cycletime[Element Desc.],ProjectsDB[[#This Row],[Element Desc.]])&gt;0,"Found","Not Found")</f>
        <v>Found</v>
      </c>
    </row>
    <row r="1031" spans="2:20" x14ac:dyDescent="0.25">
      <c r="B1031" s="8" t="s">
        <v>2435</v>
      </c>
      <c r="C1031" s="9" t="s">
        <v>2330</v>
      </c>
      <c r="D1031" s="9" t="s">
        <v>2331</v>
      </c>
      <c r="E1031" s="10">
        <v>2</v>
      </c>
      <c r="F1031" s="9" t="s">
        <v>2325</v>
      </c>
      <c r="G1031" s="9" t="s">
        <v>1443</v>
      </c>
      <c r="H1031" s="11"/>
      <c r="I1031" s="12">
        <v>3000</v>
      </c>
      <c r="J1031" s="12"/>
      <c r="K1031" s="12"/>
      <c r="L1031" s="12">
        <f t="array" ref="L1031">IFERROR(LOOKUP(2^15,SEARCH({"40A","63A","80A","100A","125A","160A","200A","250A","400A","630A","800A","1000A","1250A","1600A","2000A","2500A","3200A","4000A","5000A","6300A"},UPPER(D1031)),{40,63,80,100,125,160,200,250,400,630,800,1000,1250,1600,2000,2500,3200,4000,5000,6300}),0)</f>
        <v>1000</v>
      </c>
      <c r="M1031" s="9" t="str">
        <f t="shared" si="81"/>
        <v>Straight Feeder</v>
      </c>
      <c r="N1031" s="9" t="str">
        <f t="shared" si="82"/>
        <v>AL</v>
      </c>
      <c r="O1031" s="13" t="str">
        <f t="shared" si="83"/>
        <v>Silver</v>
      </c>
      <c r="P1031" s="9" t="str">
        <f t="shared" si="84"/>
        <v>PET</v>
      </c>
      <c r="Q1031" s="9" t="str">
        <f t="shared" si="85"/>
        <v>4</v>
      </c>
      <c r="R10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31" s="14" t="str">
        <f>IF(ProjectsDB[[#This Row],[Item Type]]="Straight Plug-In",_xlfn.TEXTJOIN("-",TRUE,M1031&amp;"-"&amp;_xlfn.LET(_xlpm.txt,ProjectsDB[[#This Row],[Assembly]],_xlpm.pos,FIND("SP",_xlpm.txt),_xlpm.pre,LEFT(_xlpm.txt,_xlpm.pos-1),IF(RIGHT(_xlpm.pre,3)="123","3PL",IF(RIGHT(_xlpm.pre,2)="12","2PL",IF(RIGHT(_xlpm.pre,1)="1","1PL","3PL")))),N1031,O1031,P1031,Q1031&amp;"W",R1031),_xlfn.TEXTJOIN("-",TRUE,M1031,N1031,O1031,P1031,Q1031&amp;"W",R1031))</f>
        <v>Straight Feeder-AL-Silver-PET-4W-1</v>
      </c>
      <c r="T1031" s="14" t="str">
        <f>IF(COUNTIF(Cycletime[Element Desc.],ProjectsDB[[#This Row],[Element Desc.]])&gt;0,"Found","Not Found")</f>
        <v>Found</v>
      </c>
    </row>
    <row r="1032" spans="2:20" x14ac:dyDescent="0.25">
      <c r="B1032" s="8" t="s">
        <v>2436</v>
      </c>
      <c r="C1032" s="9" t="s">
        <v>2333</v>
      </c>
      <c r="D1032" s="9" t="s">
        <v>2334</v>
      </c>
      <c r="E1032" s="10">
        <v>4</v>
      </c>
      <c r="F1032" s="9" t="s">
        <v>2325</v>
      </c>
      <c r="G1032" s="9" t="s">
        <v>1443</v>
      </c>
      <c r="H1032" s="11"/>
      <c r="I1032" s="12"/>
      <c r="J1032" s="12"/>
      <c r="K1032" s="12"/>
      <c r="L1032" s="12">
        <f t="array" ref="L1032">IFERROR(LOOKUP(2^15,SEARCH({"40A","63A","80A","100A","125A","160A","200A","250A","400A","630A","800A","1000A","1250A","1600A","2000A","2500A","3200A","4000A","5000A","6300A"},UPPER(D1032)),{40,63,80,100,125,160,200,250,400,630,800,1000,1250,1600,2000,2500,3200,4000,5000,6300}),0)</f>
        <v>1000</v>
      </c>
      <c r="M1032" s="9" t="str">
        <f t="shared" si="81"/>
        <v>Joint Pack</v>
      </c>
      <c r="N1032" s="9" t="str">
        <f t="shared" si="82"/>
        <v>AL</v>
      </c>
      <c r="O1032" s="13" t="str">
        <f t="shared" si="83"/>
        <v>Silver</v>
      </c>
      <c r="P1032" s="9" t="str">
        <f t="shared" si="84"/>
        <v>None</v>
      </c>
      <c r="Q1032" s="9" t="str">
        <f t="shared" si="85"/>
        <v>4</v>
      </c>
      <c r="R10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32" s="14" t="str">
        <f>IF(ProjectsDB[[#This Row],[Item Type]]="Straight Plug-In",_xlfn.TEXTJOIN("-",TRUE,M1032&amp;"-"&amp;_xlfn.LET(_xlpm.txt,ProjectsDB[[#This Row],[Assembly]],_xlpm.pos,FIND("SP",_xlpm.txt),_xlpm.pre,LEFT(_xlpm.txt,_xlpm.pos-1),IF(RIGHT(_xlpm.pre,3)="123","3PL",IF(RIGHT(_xlpm.pre,2)="12","2PL",IF(RIGHT(_xlpm.pre,1)="1","1PL","3PL")))),N1032,O1032,P1032,Q1032&amp;"W",R1032),_xlfn.TEXTJOIN("-",TRUE,M1032,N1032,O1032,P1032,Q1032&amp;"W",R1032))</f>
        <v>Joint Pack-AL-Silver-None-4W-1</v>
      </c>
      <c r="T1032" s="14" t="str">
        <f>IF(COUNTIF(Cycletime[Element Desc.],ProjectsDB[[#This Row],[Element Desc.]])&gt;0,"Found","Not Found")</f>
        <v>Found</v>
      </c>
    </row>
    <row r="1033" spans="2:20" x14ac:dyDescent="0.25">
      <c r="B1033" s="8" t="s">
        <v>2437</v>
      </c>
      <c r="C1033" s="9" t="s">
        <v>2400</v>
      </c>
      <c r="D1033" s="9" t="s">
        <v>2401</v>
      </c>
      <c r="E1033" s="10">
        <v>2</v>
      </c>
      <c r="F1033" s="9" t="s">
        <v>2325</v>
      </c>
      <c r="G1033" s="9" t="s">
        <v>1443</v>
      </c>
      <c r="H1033" s="11"/>
      <c r="I1033" s="12">
        <v>3000</v>
      </c>
      <c r="J1033" s="12"/>
      <c r="K1033" s="12"/>
      <c r="L1033" s="12">
        <f t="array" ref="L1033">IFERROR(LOOKUP(2^15,SEARCH({"40A","63A","80A","100A","125A","160A","200A","250A","400A","630A","800A","1000A","1250A","1600A","2000A","2500A","3200A","4000A","5000A","6300A"},UPPER(D1033)),{40,63,80,100,125,160,200,250,400,630,800,1000,1250,1600,2000,2500,3200,4000,5000,6300}),0)</f>
        <v>1000</v>
      </c>
      <c r="M1033" s="9" t="str">
        <f t="shared" si="81"/>
        <v>Straight Plug-In</v>
      </c>
      <c r="N1033" s="9" t="str">
        <f t="shared" si="82"/>
        <v>AL</v>
      </c>
      <c r="O1033" s="13" t="str">
        <f t="shared" si="83"/>
        <v>Silver</v>
      </c>
      <c r="P1033" s="9" t="str">
        <f t="shared" si="84"/>
        <v>PET</v>
      </c>
      <c r="Q1033" s="9" t="str">
        <f t="shared" si="85"/>
        <v>4</v>
      </c>
      <c r="R10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33" s="14" t="str">
        <f>IF(ProjectsDB[[#This Row],[Item Type]]="Straight Plug-In",_xlfn.TEXTJOIN("-",TRUE,M1033&amp;"-"&amp;_xlfn.LET(_xlpm.txt,ProjectsDB[[#This Row],[Assembly]],_xlpm.pos,FIND("SP",_xlpm.txt),_xlpm.pre,LEFT(_xlpm.txt,_xlpm.pos-1),IF(RIGHT(_xlpm.pre,3)="123","3PL",IF(RIGHT(_xlpm.pre,2)="12","2PL",IF(RIGHT(_xlpm.pre,1)="1","1PL","3PL")))),N1033,O1033,P1033,Q1033&amp;"W",R1033),_xlfn.TEXTJOIN("-",TRUE,M1033,N1033,O1033,P1033,Q1033&amp;"W",R1033))</f>
        <v>Straight Plug-In-3PL-AL-Silver-PET-4W-1</v>
      </c>
      <c r="T1033" s="14" t="str">
        <f>IF(COUNTIF(Cycletime[Element Desc.],ProjectsDB[[#This Row],[Element Desc.]])&gt;0,"Found","Not Found")</f>
        <v>Found</v>
      </c>
    </row>
    <row r="1034" spans="2:20" x14ac:dyDescent="0.25">
      <c r="B1034" s="8" t="s">
        <v>2438</v>
      </c>
      <c r="C1034" s="9" t="s">
        <v>2336</v>
      </c>
      <c r="D1034" s="9" t="s">
        <v>2337</v>
      </c>
      <c r="E1034" s="10">
        <v>1</v>
      </c>
      <c r="F1034" s="9" t="s">
        <v>2325</v>
      </c>
      <c r="G1034" s="9" t="s">
        <v>1443</v>
      </c>
      <c r="H1034" s="11"/>
      <c r="I1034" s="12">
        <v>3000</v>
      </c>
      <c r="J1034" s="12"/>
      <c r="K1034" s="12"/>
      <c r="L1034" s="12">
        <f t="array" ref="L1034">IFERROR(LOOKUP(2^15,SEARCH({"40A","63A","80A","100A","125A","160A","200A","250A","400A","630A","800A","1000A","1250A","1600A","2000A","2500A","3200A","4000A","5000A","6300A"},UPPER(D1034)),{40,63,80,100,125,160,200,250,400,630,800,1000,1250,1600,2000,2500,3200,4000,5000,6300}),0)</f>
        <v>1600</v>
      </c>
      <c r="M1034" s="9" t="str">
        <f t="shared" si="81"/>
        <v>Straight Feeder</v>
      </c>
      <c r="N1034" s="9" t="str">
        <f t="shared" si="82"/>
        <v>AL</v>
      </c>
      <c r="O1034" s="13" t="str">
        <f t="shared" si="83"/>
        <v>Silver</v>
      </c>
      <c r="P1034" s="9" t="str">
        <f t="shared" si="84"/>
        <v>PET</v>
      </c>
      <c r="Q1034" s="9" t="str">
        <f t="shared" si="85"/>
        <v>4</v>
      </c>
      <c r="R10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34" s="14" t="str">
        <f>IF(ProjectsDB[[#This Row],[Item Type]]="Straight Plug-In",_xlfn.TEXTJOIN("-",TRUE,M1034&amp;"-"&amp;_xlfn.LET(_xlpm.txt,ProjectsDB[[#This Row],[Assembly]],_xlpm.pos,FIND("SP",_xlpm.txt),_xlpm.pre,LEFT(_xlpm.txt,_xlpm.pos-1),IF(RIGHT(_xlpm.pre,3)="123","3PL",IF(RIGHT(_xlpm.pre,2)="12","2PL",IF(RIGHT(_xlpm.pre,1)="1","1PL","3PL")))),N1034,O1034,P1034,Q1034&amp;"W",R1034),_xlfn.TEXTJOIN("-",TRUE,M1034,N1034,O1034,P1034,Q1034&amp;"W",R1034))</f>
        <v>Straight Feeder-AL-Silver-PET-4W-1</v>
      </c>
      <c r="T1034" s="14" t="str">
        <f>IF(COUNTIF(Cycletime[Element Desc.],ProjectsDB[[#This Row],[Element Desc.]])&gt;0,"Found","Not Found")</f>
        <v>Found</v>
      </c>
    </row>
    <row r="1035" spans="2:20" x14ac:dyDescent="0.25">
      <c r="B1035" s="8" t="s">
        <v>2439</v>
      </c>
      <c r="C1035" s="9" t="s">
        <v>2376</v>
      </c>
      <c r="D1035" s="9" t="s">
        <v>2377</v>
      </c>
      <c r="E1035" s="10">
        <v>2</v>
      </c>
      <c r="F1035" s="9" t="s">
        <v>2325</v>
      </c>
      <c r="G1035" s="9" t="s">
        <v>1443</v>
      </c>
      <c r="H1035" s="11"/>
      <c r="I1035" s="12">
        <v>3000</v>
      </c>
      <c r="J1035" s="12"/>
      <c r="K1035" s="12"/>
      <c r="L1035" s="12">
        <f t="array" ref="L1035">IFERROR(LOOKUP(2^15,SEARCH({"40A","63A","80A","100A","125A","160A","200A","250A","400A","630A","800A","1000A","1250A","1600A","2000A","2500A","3200A","4000A","5000A","6300A"},UPPER(D1035)),{40,63,80,100,125,160,200,250,400,630,800,1000,1250,1600,2000,2500,3200,4000,5000,6300}),0)</f>
        <v>1600</v>
      </c>
      <c r="M1035" s="9" t="str">
        <f t="shared" si="81"/>
        <v>Straight Plug-In</v>
      </c>
      <c r="N1035" s="9" t="str">
        <f t="shared" si="82"/>
        <v>AL</v>
      </c>
      <c r="O1035" s="13" t="str">
        <f t="shared" si="83"/>
        <v>Silver</v>
      </c>
      <c r="P1035" s="9" t="str">
        <f t="shared" si="84"/>
        <v>PET</v>
      </c>
      <c r="Q1035" s="9" t="str">
        <f t="shared" si="85"/>
        <v>4</v>
      </c>
      <c r="R10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35" s="14" t="str">
        <f>IF(ProjectsDB[[#This Row],[Item Type]]="Straight Plug-In",_xlfn.TEXTJOIN("-",TRUE,M1035&amp;"-"&amp;_xlfn.LET(_xlpm.txt,ProjectsDB[[#This Row],[Assembly]],_xlpm.pos,FIND("SP",_xlpm.txt),_xlpm.pre,LEFT(_xlpm.txt,_xlpm.pos-1),IF(RIGHT(_xlpm.pre,3)="123","3PL",IF(RIGHT(_xlpm.pre,2)="12","2PL",IF(RIGHT(_xlpm.pre,1)="1","1PL","3PL")))),N1035,O1035,P1035,Q1035&amp;"W",R1035),_xlfn.TEXTJOIN("-",TRUE,M1035,N1035,O1035,P1035,Q1035&amp;"W",R1035))</f>
        <v>Straight Plug-In-3PL-AL-Silver-PET-4W-1</v>
      </c>
      <c r="T1035" s="14" t="str">
        <f>IF(COUNTIF(Cycletime[Element Desc.],ProjectsDB[[#This Row],[Element Desc.]])&gt;0,"Found","Not Found")</f>
        <v>Found</v>
      </c>
    </row>
    <row r="1036" spans="2:20" x14ac:dyDescent="0.25">
      <c r="B1036" s="8" t="s">
        <v>2440</v>
      </c>
      <c r="C1036" s="9" t="s">
        <v>2339</v>
      </c>
      <c r="D1036" s="9" t="s">
        <v>2340</v>
      </c>
      <c r="E1036" s="10">
        <v>3</v>
      </c>
      <c r="F1036" s="9" t="s">
        <v>2325</v>
      </c>
      <c r="G1036" s="9" t="s">
        <v>1443</v>
      </c>
      <c r="H1036" s="11"/>
      <c r="I1036" s="12"/>
      <c r="J1036" s="12"/>
      <c r="K1036" s="12"/>
      <c r="L1036" s="12">
        <f t="array" ref="L1036">IFERROR(LOOKUP(2^15,SEARCH({"40A","63A","80A","100A","125A","160A","200A","250A","400A","630A","800A","1000A","1250A","1600A","2000A","2500A","3200A","4000A","5000A","6300A"},UPPER(D1036)),{40,63,80,100,125,160,200,250,400,630,800,1000,1250,1600,2000,2500,3200,4000,5000,6300}),0)</f>
        <v>1600</v>
      </c>
      <c r="M1036" s="9" t="str">
        <f t="shared" si="81"/>
        <v>Joint Pack</v>
      </c>
      <c r="N1036" s="9" t="str">
        <f t="shared" si="82"/>
        <v>AL</v>
      </c>
      <c r="O1036" s="13" t="str">
        <f t="shared" si="83"/>
        <v>Silver</v>
      </c>
      <c r="P1036" s="9" t="str">
        <f t="shared" si="84"/>
        <v>None</v>
      </c>
      <c r="Q1036" s="9" t="str">
        <f t="shared" si="85"/>
        <v>4</v>
      </c>
      <c r="R10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36" s="14" t="str">
        <f>IF(ProjectsDB[[#This Row],[Item Type]]="Straight Plug-In",_xlfn.TEXTJOIN("-",TRUE,M1036&amp;"-"&amp;_xlfn.LET(_xlpm.txt,ProjectsDB[[#This Row],[Assembly]],_xlpm.pos,FIND("SP",_xlpm.txt),_xlpm.pre,LEFT(_xlpm.txt,_xlpm.pos-1),IF(RIGHT(_xlpm.pre,3)="123","3PL",IF(RIGHT(_xlpm.pre,2)="12","2PL",IF(RIGHT(_xlpm.pre,1)="1","1PL","3PL")))),N1036,O1036,P1036,Q1036&amp;"W",R1036),_xlfn.TEXTJOIN("-",TRUE,M1036,N1036,O1036,P1036,Q1036&amp;"W",R1036))</f>
        <v>Joint Pack-AL-Silver-None-4W-1</v>
      </c>
      <c r="T1036" s="14" t="str">
        <f>IF(COUNTIF(Cycletime[Element Desc.],ProjectsDB[[#This Row],[Element Desc.]])&gt;0,"Found","Not Found")</f>
        <v>Found</v>
      </c>
    </row>
    <row r="1037" spans="2:20" x14ac:dyDescent="0.25">
      <c r="B1037" s="8" t="s">
        <v>2441</v>
      </c>
      <c r="C1037" s="9" t="s">
        <v>2396</v>
      </c>
      <c r="D1037" s="9" t="s">
        <v>2397</v>
      </c>
      <c r="E1037" s="10">
        <v>24</v>
      </c>
      <c r="F1037" s="9" t="s">
        <v>2325</v>
      </c>
      <c r="G1037" s="9" t="s">
        <v>96</v>
      </c>
      <c r="H1037" s="11"/>
      <c r="I1037" s="12">
        <v>3000</v>
      </c>
      <c r="J1037" s="12"/>
      <c r="K1037" s="12"/>
      <c r="L1037" s="12">
        <f t="array" ref="L1037">IFERROR(LOOKUP(2^15,SEARCH({"40A","63A","80A","100A","125A","160A","200A","250A","400A","630A","800A","1000A","1250A","1600A","2000A","2500A","3200A","4000A","5000A","6300A"},UPPER(D1037)),{40,63,80,100,125,160,200,250,400,630,800,1000,1250,1600,2000,2500,3200,4000,5000,6300}),0)</f>
        <v>3200</v>
      </c>
      <c r="M1037" s="9" t="str">
        <f t="shared" si="81"/>
        <v>Straight Feeder</v>
      </c>
      <c r="N1037" s="9" t="str">
        <f t="shared" si="82"/>
        <v>AL</v>
      </c>
      <c r="O1037" s="13" t="str">
        <f t="shared" si="83"/>
        <v>Silver</v>
      </c>
      <c r="P1037" s="9" t="str">
        <f t="shared" si="84"/>
        <v>PET</v>
      </c>
      <c r="Q1037" s="9" t="str">
        <f t="shared" si="85"/>
        <v>4</v>
      </c>
      <c r="R10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37" s="14" t="str">
        <f>IF(ProjectsDB[[#This Row],[Item Type]]="Straight Plug-In",_xlfn.TEXTJOIN("-",TRUE,M1037&amp;"-"&amp;_xlfn.LET(_xlpm.txt,ProjectsDB[[#This Row],[Assembly]],_xlpm.pos,FIND("SP",_xlpm.txt),_xlpm.pre,LEFT(_xlpm.txt,_xlpm.pos-1),IF(RIGHT(_xlpm.pre,3)="123","3PL",IF(RIGHT(_xlpm.pre,2)="12","2PL",IF(RIGHT(_xlpm.pre,1)="1","1PL","3PL")))),N1037,O1037,P1037,Q1037&amp;"W",R1037),_xlfn.TEXTJOIN("-",TRUE,M1037,N1037,O1037,P1037,Q1037&amp;"W",R1037))</f>
        <v>Straight Feeder-AL-Silver-PET-4W-2</v>
      </c>
      <c r="T1037" s="14" t="str">
        <f>IF(COUNTIF(Cycletime[Element Desc.],ProjectsDB[[#This Row],[Element Desc.]])&gt;0,"Found","Not Found")</f>
        <v>Found</v>
      </c>
    </row>
    <row r="1038" spans="2:20" x14ac:dyDescent="0.25">
      <c r="B1038" s="8" t="s">
        <v>2442</v>
      </c>
      <c r="C1038" s="9" t="s">
        <v>144</v>
      </c>
      <c r="D1038" s="9" t="s">
        <v>145</v>
      </c>
      <c r="E1038" s="10">
        <v>24</v>
      </c>
      <c r="F1038" s="9" t="s">
        <v>2325</v>
      </c>
      <c r="G1038" s="9" t="s">
        <v>96</v>
      </c>
      <c r="H1038" s="11"/>
      <c r="I1038" s="12"/>
      <c r="J1038" s="12"/>
      <c r="K1038" s="12"/>
      <c r="L1038" s="12">
        <f t="array" ref="L1038">IFERROR(LOOKUP(2^15,SEARCH({"40A","63A","80A","100A","125A","160A","200A","250A","400A","630A","800A","1000A","1250A","1600A","2000A","2500A","3200A","4000A","5000A","6300A"},UPPER(D1038)),{40,63,80,100,125,160,200,250,400,630,800,1000,1250,1600,2000,2500,3200,4000,5000,6300}),0)</f>
        <v>3200</v>
      </c>
      <c r="M1038" s="9" t="str">
        <f t="shared" si="81"/>
        <v>Joint Pack</v>
      </c>
      <c r="N1038" s="9" t="str">
        <f t="shared" si="82"/>
        <v>AL</v>
      </c>
      <c r="O1038" s="13" t="str">
        <f t="shared" si="83"/>
        <v>Silver</v>
      </c>
      <c r="P1038" s="9" t="str">
        <f t="shared" si="84"/>
        <v>None</v>
      </c>
      <c r="Q1038" s="9" t="str">
        <f t="shared" si="85"/>
        <v>4</v>
      </c>
      <c r="R10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38" s="14" t="str">
        <f>IF(ProjectsDB[[#This Row],[Item Type]]="Straight Plug-In",_xlfn.TEXTJOIN("-",TRUE,M1038&amp;"-"&amp;_xlfn.LET(_xlpm.txt,ProjectsDB[[#This Row],[Assembly]],_xlpm.pos,FIND("SP",_xlpm.txt),_xlpm.pre,LEFT(_xlpm.txt,_xlpm.pos-1),IF(RIGHT(_xlpm.pre,3)="123","3PL",IF(RIGHT(_xlpm.pre,2)="12","2PL",IF(RIGHT(_xlpm.pre,1)="1","1PL","3PL")))),N1038,O1038,P1038,Q1038&amp;"W",R1038),_xlfn.TEXTJOIN("-",TRUE,M1038,N1038,O1038,P1038,Q1038&amp;"W",R1038))</f>
        <v>Joint Pack-AL-Silver-None-4W-2</v>
      </c>
      <c r="T1038" s="14" t="str">
        <f>IF(COUNTIF(Cycletime[Element Desc.],ProjectsDB[[#This Row],[Element Desc.]])&gt;0,"Found","Not Found")</f>
        <v>Found</v>
      </c>
    </row>
    <row r="1039" spans="2:20" x14ac:dyDescent="0.25">
      <c r="B1039" s="8" t="s">
        <v>2443</v>
      </c>
      <c r="C1039" s="9" t="s">
        <v>2336</v>
      </c>
      <c r="D1039" s="9" t="s">
        <v>2337</v>
      </c>
      <c r="E1039" s="10">
        <v>11</v>
      </c>
      <c r="F1039" s="9" t="s">
        <v>2325</v>
      </c>
      <c r="G1039" s="9" t="s">
        <v>96</v>
      </c>
      <c r="H1039" s="11"/>
      <c r="I1039" s="12">
        <v>3000</v>
      </c>
      <c r="J1039" s="12"/>
      <c r="K1039" s="12"/>
      <c r="L1039" s="12">
        <f t="array" ref="L1039">IFERROR(LOOKUP(2^15,SEARCH({"40A","63A","80A","100A","125A","160A","200A","250A","400A","630A","800A","1000A","1250A","1600A","2000A","2500A","3200A","4000A","5000A","6300A"},UPPER(D1039)),{40,63,80,100,125,160,200,250,400,630,800,1000,1250,1600,2000,2500,3200,4000,5000,6300}),0)</f>
        <v>1600</v>
      </c>
      <c r="M1039" s="9" t="str">
        <f t="shared" si="81"/>
        <v>Straight Feeder</v>
      </c>
      <c r="N1039" s="9" t="str">
        <f t="shared" si="82"/>
        <v>AL</v>
      </c>
      <c r="O1039" s="13" t="str">
        <f t="shared" si="83"/>
        <v>Silver</v>
      </c>
      <c r="P1039" s="9" t="str">
        <f t="shared" si="84"/>
        <v>PET</v>
      </c>
      <c r="Q1039" s="9" t="str">
        <f t="shared" si="85"/>
        <v>4</v>
      </c>
      <c r="R10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39" s="14" t="str">
        <f>IF(ProjectsDB[[#This Row],[Item Type]]="Straight Plug-In",_xlfn.TEXTJOIN("-",TRUE,M1039&amp;"-"&amp;_xlfn.LET(_xlpm.txt,ProjectsDB[[#This Row],[Assembly]],_xlpm.pos,FIND("SP",_xlpm.txt),_xlpm.pre,LEFT(_xlpm.txt,_xlpm.pos-1),IF(RIGHT(_xlpm.pre,3)="123","3PL",IF(RIGHT(_xlpm.pre,2)="12","2PL",IF(RIGHT(_xlpm.pre,1)="1","1PL","3PL")))),N1039,O1039,P1039,Q1039&amp;"W",R1039),_xlfn.TEXTJOIN("-",TRUE,M1039,N1039,O1039,P1039,Q1039&amp;"W",R1039))</f>
        <v>Straight Feeder-AL-Silver-PET-4W-1</v>
      </c>
      <c r="T1039" s="14" t="str">
        <f>IF(COUNTIF(Cycletime[Element Desc.],ProjectsDB[[#This Row],[Element Desc.]])&gt;0,"Found","Not Found")</f>
        <v>Found</v>
      </c>
    </row>
    <row r="1040" spans="2:20" x14ac:dyDescent="0.25">
      <c r="B1040" s="8" t="s">
        <v>2444</v>
      </c>
      <c r="C1040" s="9" t="s">
        <v>2339</v>
      </c>
      <c r="D1040" s="9" t="s">
        <v>2340</v>
      </c>
      <c r="E1040" s="10">
        <v>11</v>
      </c>
      <c r="F1040" s="9" t="s">
        <v>2325</v>
      </c>
      <c r="G1040" s="9" t="s">
        <v>96</v>
      </c>
      <c r="H1040" s="11"/>
      <c r="I1040" s="12"/>
      <c r="J1040" s="12"/>
      <c r="K1040" s="12"/>
      <c r="L1040" s="12">
        <f t="array" ref="L1040">IFERROR(LOOKUP(2^15,SEARCH({"40A","63A","80A","100A","125A","160A","200A","250A","400A","630A","800A","1000A","1250A","1600A","2000A","2500A","3200A","4000A","5000A","6300A"},UPPER(D1040)),{40,63,80,100,125,160,200,250,400,630,800,1000,1250,1600,2000,2500,3200,4000,5000,6300}),0)</f>
        <v>1600</v>
      </c>
      <c r="M1040" s="9" t="str">
        <f t="shared" si="81"/>
        <v>Joint Pack</v>
      </c>
      <c r="N1040" s="9" t="str">
        <f t="shared" si="82"/>
        <v>AL</v>
      </c>
      <c r="O1040" s="13" t="str">
        <f t="shared" si="83"/>
        <v>Silver</v>
      </c>
      <c r="P1040" s="9" t="str">
        <f t="shared" si="84"/>
        <v>None</v>
      </c>
      <c r="Q1040" s="9" t="str">
        <f t="shared" si="85"/>
        <v>4</v>
      </c>
      <c r="R10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40" s="14" t="str">
        <f>IF(ProjectsDB[[#This Row],[Item Type]]="Straight Plug-In",_xlfn.TEXTJOIN("-",TRUE,M1040&amp;"-"&amp;_xlfn.LET(_xlpm.txt,ProjectsDB[[#This Row],[Assembly]],_xlpm.pos,FIND("SP",_xlpm.txt),_xlpm.pre,LEFT(_xlpm.txt,_xlpm.pos-1),IF(RIGHT(_xlpm.pre,3)="123","3PL",IF(RIGHT(_xlpm.pre,2)="12","2PL",IF(RIGHT(_xlpm.pre,1)="1","1PL","3PL")))),N1040,O1040,P1040,Q1040&amp;"W",R1040),_xlfn.TEXTJOIN("-",TRUE,M1040,N1040,O1040,P1040,Q1040&amp;"W",R1040))</f>
        <v>Joint Pack-AL-Silver-None-4W-1</v>
      </c>
      <c r="T1040" s="14" t="str">
        <f>IF(COUNTIF(Cycletime[Element Desc.],ProjectsDB[[#This Row],[Element Desc.]])&gt;0,"Found","Not Found")</f>
        <v>Found</v>
      </c>
    </row>
    <row r="1041" spans="2:20" x14ac:dyDescent="0.25">
      <c r="B1041" s="8" t="s">
        <v>2445</v>
      </c>
      <c r="C1041" s="9" t="s">
        <v>2336</v>
      </c>
      <c r="D1041" s="9" t="s">
        <v>2337</v>
      </c>
      <c r="E1041" s="10">
        <v>5</v>
      </c>
      <c r="F1041" s="9" t="s">
        <v>2325</v>
      </c>
      <c r="G1041" s="9" t="s">
        <v>96</v>
      </c>
      <c r="H1041" s="11"/>
      <c r="I1041" s="12">
        <v>3000</v>
      </c>
      <c r="J1041" s="12"/>
      <c r="K1041" s="12"/>
      <c r="L1041" s="12">
        <f t="array" ref="L1041">IFERROR(LOOKUP(2^15,SEARCH({"40A","63A","80A","100A","125A","160A","200A","250A","400A","630A","800A","1000A","1250A","1600A","2000A","2500A","3200A","4000A","5000A","6300A"},UPPER(D1041)),{40,63,80,100,125,160,200,250,400,630,800,1000,1250,1600,2000,2500,3200,4000,5000,6300}),0)</f>
        <v>1600</v>
      </c>
      <c r="M1041" s="9" t="str">
        <f t="shared" si="81"/>
        <v>Straight Feeder</v>
      </c>
      <c r="N1041" s="9" t="str">
        <f t="shared" si="82"/>
        <v>AL</v>
      </c>
      <c r="O1041" s="13" t="str">
        <f t="shared" si="83"/>
        <v>Silver</v>
      </c>
      <c r="P1041" s="9" t="str">
        <f t="shared" si="84"/>
        <v>PET</v>
      </c>
      <c r="Q1041" s="9" t="str">
        <f t="shared" si="85"/>
        <v>4</v>
      </c>
      <c r="R10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41" s="14" t="str">
        <f>IF(ProjectsDB[[#This Row],[Item Type]]="Straight Plug-In",_xlfn.TEXTJOIN("-",TRUE,M1041&amp;"-"&amp;_xlfn.LET(_xlpm.txt,ProjectsDB[[#This Row],[Assembly]],_xlpm.pos,FIND("SP",_xlpm.txt),_xlpm.pre,LEFT(_xlpm.txt,_xlpm.pos-1),IF(RIGHT(_xlpm.pre,3)="123","3PL",IF(RIGHT(_xlpm.pre,2)="12","2PL",IF(RIGHT(_xlpm.pre,1)="1","1PL","3PL")))),N1041,O1041,P1041,Q1041&amp;"W",R1041),_xlfn.TEXTJOIN("-",TRUE,M1041,N1041,O1041,P1041,Q1041&amp;"W",R1041))</f>
        <v>Straight Feeder-AL-Silver-PET-4W-1</v>
      </c>
      <c r="T1041" s="14" t="str">
        <f>IF(COUNTIF(Cycletime[Element Desc.],ProjectsDB[[#This Row],[Element Desc.]])&gt;0,"Found","Not Found")</f>
        <v>Found</v>
      </c>
    </row>
    <row r="1042" spans="2:20" x14ac:dyDescent="0.25">
      <c r="B1042" s="8" t="s">
        <v>2446</v>
      </c>
      <c r="C1042" s="9" t="s">
        <v>2339</v>
      </c>
      <c r="D1042" s="9" t="s">
        <v>2340</v>
      </c>
      <c r="E1042" s="10">
        <v>5</v>
      </c>
      <c r="F1042" s="9" t="s">
        <v>2325</v>
      </c>
      <c r="G1042" s="9" t="s">
        <v>96</v>
      </c>
      <c r="H1042" s="11"/>
      <c r="I1042" s="12"/>
      <c r="J1042" s="12"/>
      <c r="K1042" s="12"/>
      <c r="L1042" s="12">
        <f t="array" ref="L1042">IFERROR(LOOKUP(2^15,SEARCH({"40A","63A","80A","100A","125A","160A","200A","250A","400A","630A","800A","1000A","1250A","1600A","2000A","2500A","3200A","4000A","5000A","6300A"},UPPER(D1042)),{40,63,80,100,125,160,200,250,400,630,800,1000,1250,1600,2000,2500,3200,4000,5000,6300}),0)</f>
        <v>1600</v>
      </c>
      <c r="M1042" s="9" t="str">
        <f t="shared" si="81"/>
        <v>Joint Pack</v>
      </c>
      <c r="N1042" s="9" t="str">
        <f t="shared" si="82"/>
        <v>AL</v>
      </c>
      <c r="O1042" s="13" t="str">
        <f t="shared" si="83"/>
        <v>Silver</v>
      </c>
      <c r="P1042" s="9" t="str">
        <f t="shared" si="84"/>
        <v>None</v>
      </c>
      <c r="Q1042" s="9" t="str">
        <f t="shared" si="85"/>
        <v>4</v>
      </c>
      <c r="R10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42" s="14" t="str">
        <f>IF(ProjectsDB[[#This Row],[Item Type]]="Straight Plug-In",_xlfn.TEXTJOIN("-",TRUE,M1042&amp;"-"&amp;_xlfn.LET(_xlpm.txt,ProjectsDB[[#This Row],[Assembly]],_xlpm.pos,FIND("SP",_xlpm.txt),_xlpm.pre,LEFT(_xlpm.txt,_xlpm.pos-1),IF(RIGHT(_xlpm.pre,3)="123","3PL",IF(RIGHT(_xlpm.pre,2)="12","2PL",IF(RIGHT(_xlpm.pre,1)="1","1PL","3PL")))),N1042,O1042,P1042,Q1042&amp;"W",R1042),_xlfn.TEXTJOIN("-",TRUE,M1042,N1042,O1042,P1042,Q1042&amp;"W",R1042))</f>
        <v>Joint Pack-AL-Silver-None-4W-1</v>
      </c>
      <c r="T1042" s="14" t="str">
        <f>IF(COUNTIF(Cycletime[Element Desc.],ProjectsDB[[#This Row],[Element Desc.]])&gt;0,"Found","Not Found")</f>
        <v>Found</v>
      </c>
    </row>
    <row r="1043" spans="2:20" x14ac:dyDescent="0.25">
      <c r="B1043" s="8" t="s">
        <v>2447</v>
      </c>
      <c r="C1043" s="9" t="s">
        <v>2336</v>
      </c>
      <c r="D1043" s="9" t="s">
        <v>2337</v>
      </c>
      <c r="E1043" s="10">
        <v>4</v>
      </c>
      <c r="F1043" s="9" t="s">
        <v>2325</v>
      </c>
      <c r="G1043" s="9" t="s">
        <v>96</v>
      </c>
      <c r="H1043" s="11"/>
      <c r="I1043" s="12">
        <v>3000</v>
      </c>
      <c r="J1043" s="12"/>
      <c r="K1043" s="12"/>
      <c r="L1043" s="12">
        <f t="array" ref="L1043">IFERROR(LOOKUP(2^15,SEARCH({"40A","63A","80A","100A","125A","160A","200A","250A","400A","630A","800A","1000A","1250A","1600A","2000A","2500A","3200A","4000A","5000A","6300A"},UPPER(D1043)),{40,63,80,100,125,160,200,250,400,630,800,1000,1250,1600,2000,2500,3200,4000,5000,6300}),0)</f>
        <v>1600</v>
      </c>
      <c r="M1043" s="9" t="str">
        <f t="shared" si="81"/>
        <v>Straight Feeder</v>
      </c>
      <c r="N1043" s="9" t="str">
        <f t="shared" si="82"/>
        <v>AL</v>
      </c>
      <c r="O1043" s="13" t="str">
        <f t="shared" si="83"/>
        <v>Silver</v>
      </c>
      <c r="P1043" s="9" t="str">
        <f t="shared" si="84"/>
        <v>PET</v>
      </c>
      <c r="Q1043" s="9" t="str">
        <f t="shared" si="85"/>
        <v>4</v>
      </c>
      <c r="R10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43" s="14" t="str">
        <f>IF(ProjectsDB[[#This Row],[Item Type]]="Straight Plug-In",_xlfn.TEXTJOIN("-",TRUE,M1043&amp;"-"&amp;_xlfn.LET(_xlpm.txt,ProjectsDB[[#This Row],[Assembly]],_xlpm.pos,FIND("SP",_xlpm.txt),_xlpm.pre,LEFT(_xlpm.txt,_xlpm.pos-1),IF(RIGHT(_xlpm.pre,3)="123","3PL",IF(RIGHT(_xlpm.pre,2)="12","2PL",IF(RIGHT(_xlpm.pre,1)="1","1PL","3PL")))),N1043,O1043,P1043,Q1043&amp;"W",R1043),_xlfn.TEXTJOIN("-",TRUE,M1043,N1043,O1043,P1043,Q1043&amp;"W",R1043))</f>
        <v>Straight Feeder-AL-Silver-PET-4W-1</v>
      </c>
      <c r="T1043" s="14" t="str">
        <f>IF(COUNTIF(Cycletime[Element Desc.],ProjectsDB[[#This Row],[Element Desc.]])&gt;0,"Found","Not Found")</f>
        <v>Found</v>
      </c>
    </row>
    <row r="1044" spans="2:20" x14ac:dyDescent="0.25">
      <c r="B1044" s="8" t="s">
        <v>2448</v>
      </c>
      <c r="C1044" s="9" t="s">
        <v>2339</v>
      </c>
      <c r="D1044" s="9" t="s">
        <v>2340</v>
      </c>
      <c r="E1044" s="10">
        <v>4</v>
      </c>
      <c r="F1044" s="9" t="s">
        <v>2325</v>
      </c>
      <c r="G1044" s="9" t="s">
        <v>96</v>
      </c>
      <c r="H1044" s="11"/>
      <c r="I1044" s="12"/>
      <c r="J1044" s="12"/>
      <c r="K1044" s="12"/>
      <c r="L1044" s="12">
        <f t="array" ref="L1044">IFERROR(LOOKUP(2^15,SEARCH({"40A","63A","80A","100A","125A","160A","200A","250A","400A","630A","800A","1000A","1250A","1600A","2000A","2500A","3200A","4000A","5000A","6300A"},UPPER(D1044)),{40,63,80,100,125,160,200,250,400,630,800,1000,1250,1600,2000,2500,3200,4000,5000,6300}),0)</f>
        <v>1600</v>
      </c>
      <c r="M1044" s="9" t="str">
        <f t="shared" si="81"/>
        <v>Joint Pack</v>
      </c>
      <c r="N1044" s="9" t="str">
        <f t="shared" si="82"/>
        <v>AL</v>
      </c>
      <c r="O1044" s="13" t="str">
        <f t="shared" si="83"/>
        <v>Silver</v>
      </c>
      <c r="P1044" s="9" t="str">
        <f t="shared" si="84"/>
        <v>None</v>
      </c>
      <c r="Q1044" s="9" t="str">
        <f t="shared" si="85"/>
        <v>4</v>
      </c>
      <c r="R10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44" s="14" t="str">
        <f>IF(ProjectsDB[[#This Row],[Item Type]]="Straight Plug-In",_xlfn.TEXTJOIN("-",TRUE,M1044&amp;"-"&amp;_xlfn.LET(_xlpm.txt,ProjectsDB[[#This Row],[Assembly]],_xlpm.pos,FIND("SP",_xlpm.txt),_xlpm.pre,LEFT(_xlpm.txt,_xlpm.pos-1),IF(RIGHT(_xlpm.pre,3)="123","3PL",IF(RIGHT(_xlpm.pre,2)="12","2PL",IF(RIGHT(_xlpm.pre,1)="1","1PL","3PL")))),N1044,O1044,P1044,Q1044&amp;"W",R1044),_xlfn.TEXTJOIN("-",TRUE,M1044,N1044,O1044,P1044,Q1044&amp;"W",R1044))</f>
        <v>Joint Pack-AL-Silver-None-4W-1</v>
      </c>
      <c r="T1044" s="14" t="str">
        <f>IF(COUNTIF(Cycletime[Element Desc.],ProjectsDB[[#This Row],[Element Desc.]])&gt;0,"Found","Not Found")</f>
        <v>Found</v>
      </c>
    </row>
    <row r="1045" spans="2:20" x14ac:dyDescent="0.25">
      <c r="B1045" s="8" t="s">
        <v>2449</v>
      </c>
      <c r="C1045" s="9" t="s">
        <v>2342</v>
      </c>
      <c r="D1045" s="9" t="s">
        <v>2343</v>
      </c>
      <c r="E1045" s="10">
        <v>15</v>
      </c>
      <c r="F1045" s="9" t="s">
        <v>2325</v>
      </c>
      <c r="G1045" s="9" t="s">
        <v>96</v>
      </c>
      <c r="H1045" s="11"/>
      <c r="I1045" s="12">
        <v>3000</v>
      </c>
      <c r="J1045" s="12"/>
      <c r="K1045" s="12"/>
      <c r="L1045" s="12">
        <f t="array" ref="L1045">IFERROR(LOOKUP(2^15,SEARCH({"40A","63A","80A","100A","125A","160A","200A","250A","400A","630A","800A","1000A","1250A","1600A","2000A","2500A","3200A","4000A","5000A","6300A"},UPPER(D1045)),{40,63,80,100,125,160,200,250,400,630,800,1000,1250,1600,2000,2500,3200,4000,5000,6300}),0)</f>
        <v>2000</v>
      </c>
      <c r="M1045" s="9" t="str">
        <f t="shared" si="81"/>
        <v>Straight Feeder</v>
      </c>
      <c r="N1045" s="9" t="str">
        <f t="shared" si="82"/>
        <v>AL</v>
      </c>
      <c r="O1045" s="13" t="str">
        <f t="shared" si="83"/>
        <v>Silver</v>
      </c>
      <c r="P1045" s="9" t="str">
        <f t="shared" si="84"/>
        <v>PET</v>
      </c>
      <c r="Q1045" s="9" t="str">
        <f t="shared" si="85"/>
        <v>4</v>
      </c>
      <c r="R10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45" s="14" t="str">
        <f>IF(ProjectsDB[[#This Row],[Item Type]]="Straight Plug-In",_xlfn.TEXTJOIN("-",TRUE,M1045&amp;"-"&amp;_xlfn.LET(_xlpm.txt,ProjectsDB[[#This Row],[Assembly]],_xlpm.pos,FIND("SP",_xlpm.txt),_xlpm.pre,LEFT(_xlpm.txt,_xlpm.pos-1),IF(RIGHT(_xlpm.pre,3)="123","3PL",IF(RIGHT(_xlpm.pre,2)="12","2PL",IF(RIGHT(_xlpm.pre,1)="1","1PL","3PL")))),N1045,O1045,P1045,Q1045&amp;"W",R1045),_xlfn.TEXTJOIN("-",TRUE,M1045,N1045,O1045,P1045,Q1045&amp;"W",R1045))</f>
        <v>Straight Feeder-AL-Silver-PET-4W-1</v>
      </c>
      <c r="T1045" s="14" t="str">
        <f>IF(COUNTIF(Cycletime[Element Desc.],ProjectsDB[[#This Row],[Element Desc.]])&gt;0,"Found","Not Found")</f>
        <v>Found</v>
      </c>
    </row>
    <row r="1046" spans="2:20" x14ac:dyDescent="0.25">
      <c r="B1046" s="8" t="s">
        <v>2450</v>
      </c>
      <c r="C1046" s="9" t="s">
        <v>2345</v>
      </c>
      <c r="D1046" s="9" t="s">
        <v>2346</v>
      </c>
      <c r="E1046" s="10">
        <v>15</v>
      </c>
      <c r="F1046" s="9" t="s">
        <v>2325</v>
      </c>
      <c r="G1046" s="9" t="s">
        <v>96</v>
      </c>
      <c r="H1046" s="11"/>
      <c r="I1046" s="12"/>
      <c r="J1046" s="12"/>
      <c r="K1046" s="12"/>
      <c r="L1046" s="12">
        <f t="array" ref="L1046">IFERROR(LOOKUP(2^15,SEARCH({"40A","63A","80A","100A","125A","160A","200A","250A","400A","630A","800A","1000A","1250A","1600A","2000A","2500A","3200A","4000A","5000A","6300A"},UPPER(D1046)),{40,63,80,100,125,160,200,250,400,630,800,1000,1250,1600,2000,2500,3200,4000,5000,6300}),0)</f>
        <v>2000</v>
      </c>
      <c r="M1046" s="9" t="str">
        <f t="shared" si="81"/>
        <v>Joint Pack</v>
      </c>
      <c r="N1046" s="9" t="str">
        <f t="shared" si="82"/>
        <v>AL</v>
      </c>
      <c r="O1046" s="13" t="str">
        <f t="shared" si="83"/>
        <v>Silver</v>
      </c>
      <c r="P1046" s="9" t="str">
        <f t="shared" si="84"/>
        <v>None</v>
      </c>
      <c r="Q1046" s="9" t="str">
        <f t="shared" si="85"/>
        <v>4</v>
      </c>
      <c r="R10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46" s="14" t="str">
        <f>IF(ProjectsDB[[#This Row],[Item Type]]="Straight Plug-In",_xlfn.TEXTJOIN("-",TRUE,M1046&amp;"-"&amp;_xlfn.LET(_xlpm.txt,ProjectsDB[[#This Row],[Assembly]],_xlpm.pos,FIND("SP",_xlpm.txt),_xlpm.pre,LEFT(_xlpm.txt,_xlpm.pos-1),IF(RIGHT(_xlpm.pre,3)="123","3PL",IF(RIGHT(_xlpm.pre,2)="12","2PL",IF(RIGHT(_xlpm.pre,1)="1","1PL","3PL")))),N1046,O1046,P1046,Q1046&amp;"W",R1046),_xlfn.TEXTJOIN("-",TRUE,M1046,N1046,O1046,P1046,Q1046&amp;"W",R1046))</f>
        <v>Joint Pack-AL-Silver-None-4W-1</v>
      </c>
      <c r="T1046" s="14" t="str">
        <f>IF(COUNTIF(Cycletime[Element Desc.],ProjectsDB[[#This Row],[Element Desc.]])&gt;0,"Found","Not Found")</f>
        <v>Found</v>
      </c>
    </row>
    <row r="1047" spans="2:20" x14ac:dyDescent="0.25">
      <c r="B1047" s="8" t="s">
        <v>2451</v>
      </c>
      <c r="C1047" s="9" t="s">
        <v>2410</v>
      </c>
      <c r="D1047" s="9" t="s">
        <v>2411</v>
      </c>
      <c r="E1047" s="10">
        <v>25</v>
      </c>
      <c r="F1047" s="9" t="s">
        <v>2325</v>
      </c>
      <c r="G1047" s="9" t="s">
        <v>96</v>
      </c>
      <c r="H1047" s="11"/>
      <c r="I1047" s="12">
        <v>3000</v>
      </c>
      <c r="J1047" s="12"/>
      <c r="K1047" s="12"/>
      <c r="L1047" s="12">
        <f t="array" ref="L1047">IFERROR(LOOKUP(2^15,SEARCH({"40A","63A","80A","100A","125A","160A","200A","250A","400A","630A","800A","1000A","1250A","1600A","2000A","2500A","3200A","4000A","5000A","6300A"},UPPER(D1047)),{40,63,80,100,125,160,200,250,400,630,800,1000,1250,1600,2000,2500,3200,4000,5000,6300}),0)</f>
        <v>1250</v>
      </c>
      <c r="M1047" s="9" t="str">
        <f t="shared" si="81"/>
        <v>Straight Feeder</v>
      </c>
      <c r="N1047" s="9" t="str">
        <f t="shared" si="82"/>
        <v>AL</v>
      </c>
      <c r="O1047" s="13" t="str">
        <f t="shared" si="83"/>
        <v>Silver</v>
      </c>
      <c r="P1047" s="9" t="str">
        <f t="shared" si="84"/>
        <v>PET</v>
      </c>
      <c r="Q1047" s="9" t="str">
        <f t="shared" si="85"/>
        <v>4</v>
      </c>
      <c r="R10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47" s="14" t="str">
        <f>IF(ProjectsDB[[#This Row],[Item Type]]="Straight Plug-In",_xlfn.TEXTJOIN("-",TRUE,M1047&amp;"-"&amp;_xlfn.LET(_xlpm.txt,ProjectsDB[[#This Row],[Assembly]],_xlpm.pos,FIND("SP",_xlpm.txt),_xlpm.pre,LEFT(_xlpm.txt,_xlpm.pos-1),IF(RIGHT(_xlpm.pre,3)="123","3PL",IF(RIGHT(_xlpm.pre,2)="12","2PL",IF(RIGHT(_xlpm.pre,1)="1","1PL","3PL")))),N1047,O1047,P1047,Q1047&amp;"W",R1047),_xlfn.TEXTJOIN("-",TRUE,M1047,N1047,O1047,P1047,Q1047&amp;"W",R1047))</f>
        <v>Straight Feeder-AL-Silver-PET-4W-1</v>
      </c>
      <c r="T1047" s="14" t="str">
        <f>IF(COUNTIF(Cycletime[Element Desc.],ProjectsDB[[#This Row],[Element Desc.]])&gt;0,"Found","Not Found")</f>
        <v>Found</v>
      </c>
    </row>
    <row r="1048" spans="2:20" x14ac:dyDescent="0.25">
      <c r="B1048" s="8" t="s">
        <v>2452</v>
      </c>
      <c r="C1048" s="9" t="s">
        <v>2413</v>
      </c>
      <c r="D1048" s="9" t="s">
        <v>2414</v>
      </c>
      <c r="E1048" s="10">
        <v>25</v>
      </c>
      <c r="F1048" s="9" t="s">
        <v>2325</v>
      </c>
      <c r="G1048" s="9" t="s">
        <v>96</v>
      </c>
      <c r="H1048" s="11"/>
      <c r="I1048" s="12"/>
      <c r="J1048" s="12"/>
      <c r="K1048" s="12"/>
      <c r="L1048" s="12">
        <f t="array" ref="L1048">IFERROR(LOOKUP(2^15,SEARCH({"40A","63A","80A","100A","125A","160A","200A","250A","400A","630A","800A","1000A","1250A","1600A","2000A","2500A","3200A","4000A","5000A","6300A"},UPPER(D1048)),{40,63,80,100,125,160,200,250,400,630,800,1000,1250,1600,2000,2500,3200,4000,5000,6300}),0)</f>
        <v>1250</v>
      </c>
      <c r="M1048" s="9" t="str">
        <f t="shared" si="81"/>
        <v>Joint Pack</v>
      </c>
      <c r="N1048" s="9" t="str">
        <f t="shared" si="82"/>
        <v>AL</v>
      </c>
      <c r="O1048" s="13" t="str">
        <f t="shared" si="83"/>
        <v>Silver</v>
      </c>
      <c r="P1048" s="9" t="str">
        <f t="shared" si="84"/>
        <v>None</v>
      </c>
      <c r="Q1048" s="9" t="str">
        <f t="shared" si="85"/>
        <v>4</v>
      </c>
      <c r="R10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48" s="14" t="str">
        <f>IF(ProjectsDB[[#This Row],[Item Type]]="Straight Plug-In",_xlfn.TEXTJOIN("-",TRUE,M1048&amp;"-"&amp;_xlfn.LET(_xlpm.txt,ProjectsDB[[#This Row],[Assembly]],_xlpm.pos,FIND("SP",_xlpm.txt),_xlpm.pre,LEFT(_xlpm.txt,_xlpm.pos-1),IF(RIGHT(_xlpm.pre,3)="123","3PL",IF(RIGHT(_xlpm.pre,2)="12","2PL",IF(RIGHT(_xlpm.pre,1)="1","1PL","3PL")))),N1048,O1048,P1048,Q1048&amp;"W",R1048),_xlfn.TEXTJOIN("-",TRUE,M1048,N1048,O1048,P1048,Q1048&amp;"W",R1048))</f>
        <v>Joint Pack-AL-Silver-None-4W-1</v>
      </c>
      <c r="T1048" s="14" t="str">
        <f>IF(COUNTIF(Cycletime[Element Desc.],ProjectsDB[[#This Row],[Element Desc.]])&gt;0,"Found","Not Found")</f>
        <v>Found</v>
      </c>
    </row>
    <row r="1049" spans="2:20" x14ac:dyDescent="0.25">
      <c r="B1049" s="8" t="s">
        <v>2453</v>
      </c>
      <c r="C1049" s="9" t="s">
        <v>2323</v>
      </c>
      <c r="D1049" s="9" t="s">
        <v>2324</v>
      </c>
      <c r="E1049" s="10">
        <v>20</v>
      </c>
      <c r="F1049" s="9" t="s">
        <v>2325</v>
      </c>
      <c r="G1049" s="9" t="s">
        <v>96</v>
      </c>
      <c r="H1049" s="11"/>
      <c r="I1049" s="12">
        <v>3000</v>
      </c>
      <c r="J1049" s="12"/>
      <c r="K1049" s="12"/>
      <c r="L1049" s="12">
        <f t="array" ref="L1049">IFERROR(LOOKUP(2^15,SEARCH({"40A","63A","80A","100A","125A","160A","200A","250A","400A","630A","800A","1000A","1250A","1600A","2000A","2500A","3200A","4000A","5000A","6300A"},UPPER(D1049)),{40,63,80,100,125,160,200,250,400,630,800,1000,1250,1600,2000,2500,3200,4000,5000,6300}),0)</f>
        <v>800</v>
      </c>
      <c r="M1049" s="9" t="str">
        <f t="shared" si="81"/>
        <v>Straight Feeder</v>
      </c>
      <c r="N1049" s="9" t="str">
        <f t="shared" si="82"/>
        <v>AL</v>
      </c>
      <c r="O1049" s="13" t="str">
        <f t="shared" si="83"/>
        <v>Silver</v>
      </c>
      <c r="P1049" s="9" t="str">
        <f t="shared" si="84"/>
        <v>PET</v>
      </c>
      <c r="Q1049" s="9" t="str">
        <f t="shared" si="85"/>
        <v>4</v>
      </c>
      <c r="R10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49" s="14" t="str">
        <f>IF(ProjectsDB[[#This Row],[Item Type]]="Straight Plug-In",_xlfn.TEXTJOIN("-",TRUE,M1049&amp;"-"&amp;_xlfn.LET(_xlpm.txt,ProjectsDB[[#This Row],[Assembly]],_xlpm.pos,FIND("SP",_xlpm.txt),_xlpm.pre,LEFT(_xlpm.txt,_xlpm.pos-1),IF(RIGHT(_xlpm.pre,3)="123","3PL",IF(RIGHT(_xlpm.pre,2)="12","2PL",IF(RIGHT(_xlpm.pre,1)="1","1PL","3PL")))),N1049,O1049,P1049,Q1049&amp;"W",R1049),_xlfn.TEXTJOIN("-",TRUE,M1049,N1049,O1049,P1049,Q1049&amp;"W",R1049))</f>
        <v>Straight Feeder-AL-Silver-PET-4W-1</v>
      </c>
      <c r="T1049" s="14" t="str">
        <f>IF(COUNTIF(Cycletime[Element Desc.],ProjectsDB[[#This Row],[Element Desc.]])&gt;0,"Found","Not Found")</f>
        <v>Found</v>
      </c>
    </row>
    <row r="1050" spans="2:20" x14ac:dyDescent="0.25">
      <c r="B1050" s="8" t="s">
        <v>2454</v>
      </c>
      <c r="C1050" s="9" t="s">
        <v>2327</v>
      </c>
      <c r="D1050" s="9" t="s">
        <v>2328</v>
      </c>
      <c r="E1050" s="10">
        <v>20</v>
      </c>
      <c r="F1050" s="9" t="s">
        <v>2325</v>
      </c>
      <c r="G1050" s="9" t="s">
        <v>96</v>
      </c>
      <c r="H1050" s="11"/>
      <c r="I1050" s="12"/>
      <c r="J1050" s="12"/>
      <c r="K1050" s="12"/>
      <c r="L1050" s="12">
        <f t="array" ref="L1050">IFERROR(LOOKUP(2^15,SEARCH({"40A","63A","80A","100A","125A","160A","200A","250A","400A","630A","800A","1000A","1250A","1600A","2000A","2500A","3200A","4000A","5000A","6300A"},UPPER(D1050)),{40,63,80,100,125,160,200,250,400,630,800,1000,1250,1600,2000,2500,3200,4000,5000,6300}),0)</f>
        <v>800</v>
      </c>
      <c r="M1050" s="9" t="str">
        <f t="shared" si="81"/>
        <v>Joint Pack</v>
      </c>
      <c r="N1050" s="9" t="str">
        <f t="shared" si="82"/>
        <v>AL</v>
      </c>
      <c r="O1050" s="13" t="str">
        <f t="shared" si="83"/>
        <v>Silver</v>
      </c>
      <c r="P1050" s="9" t="str">
        <f t="shared" si="84"/>
        <v>None</v>
      </c>
      <c r="Q1050" s="9" t="str">
        <f t="shared" si="85"/>
        <v>4</v>
      </c>
      <c r="R10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50" s="14" t="str">
        <f>IF(ProjectsDB[[#This Row],[Item Type]]="Straight Plug-In",_xlfn.TEXTJOIN("-",TRUE,M1050&amp;"-"&amp;_xlfn.LET(_xlpm.txt,ProjectsDB[[#This Row],[Assembly]],_xlpm.pos,FIND("SP",_xlpm.txt),_xlpm.pre,LEFT(_xlpm.txt,_xlpm.pos-1),IF(RIGHT(_xlpm.pre,3)="123","3PL",IF(RIGHT(_xlpm.pre,2)="12","2PL",IF(RIGHT(_xlpm.pre,1)="1","1PL","3PL")))),N1050,O1050,P1050,Q1050&amp;"W",R1050),_xlfn.TEXTJOIN("-",TRUE,M1050,N1050,O1050,P1050,Q1050&amp;"W",R1050))</f>
        <v>Joint Pack-AL-Silver-None-4W-1</v>
      </c>
      <c r="T1050" s="14" t="str">
        <f>IF(COUNTIF(Cycletime[Element Desc.],ProjectsDB[[#This Row],[Element Desc.]])&gt;0,"Found","Not Found")</f>
        <v>Found</v>
      </c>
    </row>
    <row r="1051" spans="2:20" x14ac:dyDescent="0.25">
      <c r="B1051" s="8" t="s">
        <v>2455</v>
      </c>
      <c r="C1051" s="9" t="s">
        <v>2336</v>
      </c>
      <c r="D1051" s="9" t="s">
        <v>2337</v>
      </c>
      <c r="E1051" s="10">
        <v>10</v>
      </c>
      <c r="F1051" s="9" t="s">
        <v>2325</v>
      </c>
      <c r="G1051" s="9" t="s">
        <v>1426</v>
      </c>
      <c r="H1051" s="11"/>
      <c r="I1051" s="12">
        <v>3000</v>
      </c>
      <c r="J1051" s="12"/>
      <c r="K1051" s="12"/>
      <c r="L1051" s="12">
        <f t="array" ref="L1051">IFERROR(LOOKUP(2^15,SEARCH({"40A","63A","80A","100A","125A","160A","200A","250A","400A","630A","800A","1000A","1250A","1600A","2000A","2500A","3200A","4000A","5000A","6300A"},UPPER(D1051)),{40,63,80,100,125,160,200,250,400,630,800,1000,1250,1600,2000,2500,3200,4000,5000,6300}),0)</f>
        <v>1600</v>
      </c>
      <c r="M1051" s="9" t="str">
        <f t="shared" si="81"/>
        <v>Straight Feeder</v>
      </c>
      <c r="N1051" s="9" t="str">
        <f t="shared" si="82"/>
        <v>AL</v>
      </c>
      <c r="O1051" s="13" t="str">
        <f t="shared" si="83"/>
        <v>Silver</v>
      </c>
      <c r="P1051" s="9" t="str">
        <f t="shared" si="84"/>
        <v>PET</v>
      </c>
      <c r="Q1051" s="9" t="str">
        <f t="shared" si="85"/>
        <v>4</v>
      </c>
      <c r="R10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51" s="14" t="str">
        <f>IF(ProjectsDB[[#This Row],[Item Type]]="Straight Plug-In",_xlfn.TEXTJOIN("-",TRUE,M1051&amp;"-"&amp;_xlfn.LET(_xlpm.txt,ProjectsDB[[#This Row],[Assembly]],_xlpm.pos,FIND("SP",_xlpm.txt),_xlpm.pre,LEFT(_xlpm.txt,_xlpm.pos-1),IF(RIGHT(_xlpm.pre,3)="123","3PL",IF(RIGHT(_xlpm.pre,2)="12","2PL",IF(RIGHT(_xlpm.pre,1)="1","1PL","3PL")))),N1051,O1051,P1051,Q1051&amp;"W",R1051),_xlfn.TEXTJOIN("-",TRUE,M1051,N1051,O1051,P1051,Q1051&amp;"W",R1051))</f>
        <v>Straight Feeder-AL-Silver-PET-4W-1</v>
      </c>
      <c r="T1051" s="14" t="str">
        <f>IF(COUNTIF(Cycletime[Element Desc.],ProjectsDB[[#This Row],[Element Desc.]])&gt;0,"Found","Not Found")</f>
        <v>Found</v>
      </c>
    </row>
    <row r="1052" spans="2:20" x14ac:dyDescent="0.25">
      <c r="B1052" s="8" t="s">
        <v>2456</v>
      </c>
      <c r="C1052" s="9" t="s">
        <v>2339</v>
      </c>
      <c r="D1052" s="9" t="s">
        <v>2340</v>
      </c>
      <c r="E1052" s="10">
        <v>10</v>
      </c>
      <c r="F1052" s="9" t="s">
        <v>2325</v>
      </c>
      <c r="G1052" s="9" t="s">
        <v>1426</v>
      </c>
      <c r="H1052" s="11"/>
      <c r="I1052" s="12"/>
      <c r="J1052" s="12"/>
      <c r="K1052" s="12"/>
      <c r="L1052" s="12">
        <f t="array" ref="L1052">IFERROR(LOOKUP(2^15,SEARCH({"40A","63A","80A","100A","125A","160A","200A","250A","400A","630A","800A","1000A","1250A","1600A","2000A","2500A","3200A","4000A","5000A","6300A"},UPPER(D1052)),{40,63,80,100,125,160,200,250,400,630,800,1000,1250,1600,2000,2500,3200,4000,5000,6300}),0)</f>
        <v>1600</v>
      </c>
      <c r="M1052" s="9" t="str">
        <f t="shared" si="81"/>
        <v>Joint Pack</v>
      </c>
      <c r="N1052" s="9" t="str">
        <f t="shared" si="82"/>
        <v>AL</v>
      </c>
      <c r="O1052" s="13" t="str">
        <f t="shared" si="83"/>
        <v>Silver</v>
      </c>
      <c r="P1052" s="9" t="str">
        <f t="shared" si="84"/>
        <v>None</v>
      </c>
      <c r="Q1052" s="9" t="str">
        <f t="shared" si="85"/>
        <v>4</v>
      </c>
      <c r="R10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52" s="14" t="str">
        <f>IF(ProjectsDB[[#This Row],[Item Type]]="Straight Plug-In",_xlfn.TEXTJOIN("-",TRUE,M1052&amp;"-"&amp;_xlfn.LET(_xlpm.txt,ProjectsDB[[#This Row],[Assembly]],_xlpm.pos,FIND("SP",_xlpm.txt),_xlpm.pre,LEFT(_xlpm.txt,_xlpm.pos-1),IF(RIGHT(_xlpm.pre,3)="123","3PL",IF(RIGHT(_xlpm.pre,2)="12","2PL",IF(RIGHT(_xlpm.pre,1)="1","1PL","3PL")))),N1052,O1052,P1052,Q1052&amp;"W",R1052),_xlfn.TEXTJOIN("-",TRUE,M1052,N1052,O1052,P1052,Q1052&amp;"W",R1052))</f>
        <v>Joint Pack-AL-Silver-None-4W-1</v>
      </c>
      <c r="T1052" s="14" t="str">
        <f>IF(COUNTIF(Cycletime[Element Desc.],ProjectsDB[[#This Row],[Element Desc.]])&gt;0,"Found","Not Found")</f>
        <v>Found</v>
      </c>
    </row>
    <row r="1053" spans="2:20" x14ac:dyDescent="0.25">
      <c r="B1053" s="8" t="s">
        <v>2457</v>
      </c>
      <c r="C1053" s="9" t="s">
        <v>2330</v>
      </c>
      <c r="D1053" s="9" t="s">
        <v>2331</v>
      </c>
      <c r="E1053" s="10">
        <v>5</v>
      </c>
      <c r="F1053" s="9" t="s">
        <v>2325</v>
      </c>
      <c r="G1053" s="9" t="s">
        <v>1426</v>
      </c>
      <c r="H1053" s="11"/>
      <c r="I1053" s="12">
        <v>3000</v>
      </c>
      <c r="J1053" s="12"/>
      <c r="K1053" s="12"/>
      <c r="L1053" s="12">
        <f t="array" ref="L1053">IFERROR(LOOKUP(2^15,SEARCH({"40A","63A","80A","100A","125A","160A","200A","250A","400A","630A","800A","1000A","1250A","1600A","2000A","2500A","3200A","4000A","5000A","6300A"},UPPER(D1053)),{40,63,80,100,125,160,200,250,400,630,800,1000,1250,1600,2000,2500,3200,4000,5000,6300}),0)</f>
        <v>1000</v>
      </c>
      <c r="M1053" s="9" t="str">
        <f t="shared" si="81"/>
        <v>Straight Feeder</v>
      </c>
      <c r="N1053" s="9" t="str">
        <f t="shared" si="82"/>
        <v>AL</v>
      </c>
      <c r="O1053" s="13" t="str">
        <f t="shared" si="83"/>
        <v>Silver</v>
      </c>
      <c r="P1053" s="9" t="str">
        <f t="shared" si="84"/>
        <v>PET</v>
      </c>
      <c r="Q1053" s="9" t="str">
        <f t="shared" si="85"/>
        <v>4</v>
      </c>
      <c r="R10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53" s="14" t="str">
        <f>IF(ProjectsDB[[#This Row],[Item Type]]="Straight Plug-In",_xlfn.TEXTJOIN("-",TRUE,M1053&amp;"-"&amp;_xlfn.LET(_xlpm.txt,ProjectsDB[[#This Row],[Assembly]],_xlpm.pos,FIND("SP",_xlpm.txt),_xlpm.pre,LEFT(_xlpm.txt,_xlpm.pos-1),IF(RIGHT(_xlpm.pre,3)="123","3PL",IF(RIGHT(_xlpm.pre,2)="12","2PL",IF(RIGHT(_xlpm.pre,1)="1","1PL","3PL")))),N1053,O1053,P1053,Q1053&amp;"W",R1053),_xlfn.TEXTJOIN("-",TRUE,M1053,N1053,O1053,P1053,Q1053&amp;"W",R1053))</f>
        <v>Straight Feeder-AL-Silver-PET-4W-1</v>
      </c>
      <c r="T1053" s="14" t="str">
        <f>IF(COUNTIF(Cycletime[Element Desc.],ProjectsDB[[#This Row],[Element Desc.]])&gt;0,"Found","Not Found")</f>
        <v>Found</v>
      </c>
    </row>
    <row r="1054" spans="2:20" x14ac:dyDescent="0.25">
      <c r="B1054" s="8" t="s">
        <v>2458</v>
      </c>
      <c r="C1054" s="9" t="s">
        <v>2333</v>
      </c>
      <c r="D1054" s="9" t="s">
        <v>2334</v>
      </c>
      <c r="E1054" s="10">
        <v>5</v>
      </c>
      <c r="F1054" s="9" t="s">
        <v>2325</v>
      </c>
      <c r="G1054" s="9" t="s">
        <v>1426</v>
      </c>
      <c r="H1054" s="11"/>
      <c r="I1054" s="12"/>
      <c r="J1054" s="12"/>
      <c r="K1054" s="12"/>
      <c r="L1054" s="12">
        <f t="array" ref="L1054">IFERROR(LOOKUP(2^15,SEARCH({"40A","63A","80A","100A","125A","160A","200A","250A","400A","630A","800A","1000A","1250A","1600A","2000A","2500A","3200A","4000A","5000A","6300A"},UPPER(D1054)),{40,63,80,100,125,160,200,250,400,630,800,1000,1250,1600,2000,2500,3200,4000,5000,6300}),0)</f>
        <v>1000</v>
      </c>
      <c r="M1054" s="9" t="str">
        <f t="shared" si="81"/>
        <v>Joint Pack</v>
      </c>
      <c r="N1054" s="9" t="str">
        <f t="shared" si="82"/>
        <v>AL</v>
      </c>
      <c r="O1054" s="13" t="str">
        <f t="shared" si="83"/>
        <v>Silver</v>
      </c>
      <c r="P1054" s="9" t="str">
        <f t="shared" si="84"/>
        <v>None</v>
      </c>
      <c r="Q1054" s="9" t="str">
        <f t="shared" si="85"/>
        <v>4</v>
      </c>
      <c r="R10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54" s="14" t="str">
        <f>IF(ProjectsDB[[#This Row],[Item Type]]="Straight Plug-In",_xlfn.TEXTJOIN("-",TRUE,M1054&amp;"-"&amp;_xlfn.LET(_xlpm.txt,ProjectsDB[[#This Row],[Assembly]],_xlpm.pos,FIND("SP",_xlpm.txt),_xlpm.pre,LEFT(_xlpm.txt,_xlpm.pos-1),IF(RIGHT(_xlpm.pre,3)="123","3PL",IF(RIGHT(_xlpm.pre,2)="12","2PL",IF(RIGHT(_xlpm.pre,1)="1","1PL","3PL")))),N1054,O1054,P1054,Q1054&amp;"W",R1054),_xlfn.TEXTJOIN("-",TRUE,M1054,N1054,O1054,P1054,Q1054&amp;"W",R1054))</f>
        <v>Joint Pack-AL-Silver-None-4W-1</v>
      </c>
      <c r="T1054" s="14" t="str">
        <f>IF(COUNTIF(Cycletime[Element Desc.],ProjectsDB[[#This Row],[Element Desc.]])&gt;0,"Found","Not Found")</f>
        <v>Found</v>
      </c>
    </row>
    <row r="1055" spans="2:20" x14ac:dyDescent="0.25">
      <c r="B1055" s="8" t="s">
        <v>2459</v>
      </c>
      <c r="C1055" s="9" t="s">
        <v>2396</v>
      </c>
      <c r="D1055" s="9" t="s">
        <v>2397</v>
      </c>
      <c r="E1055" s="10">
        <v>5</v>
      </c>
      <c r="F1055" s="9" t="s">
        <v>2325</v>
      </c>
      <c r="G1055" s="9" t="s">
        <v>1426</v>
      </c>
      <c r="H1055" s="11"/>
      <c r="I1055" s="12">
        <v>3000</v>
      </c>
      <c r="J1055" s="12"/>
      <c r="K1055" s="12"/>
      <c r="L1055" s="12">
        <f t="array" ref="L1055">IFERROR(LOOKUP(2^15,SEARCH({"40A","63A","80A","100A","125A","160A","200A","250A","400A","630A","800A","1000A","1250A","1600A","2000A","2500A","3200A","4000A","5000A","6300A"},UPPER(D1055)),{40,63,80,100,125,160,200,250,400,630,800,1000,1250,1600,2000,2500,3200,4000,5000,6300}),0)</f>
        <v>3200</v>
      </c>
      <c r="M1055" s="9" t="str">
        <f t="shared" si="81"/>
        <v>Straight Feeder</v>
      </c>
      <c r="N1055" s="9" t="str">
        <f t="shared" si="82"/>
        <v>AL</v>
      </c>
      <c r="O1055" s="13" t="str">
        <f t="shared" si="83"/>
        <v>Silver</v>
      </c>
      <c r="P1055" s="9" t="str">
        <f t="shared" si="84"/>
        <v>PET</v>
      </c>
      <c r="Q1055" s="9" t="str">
        <f t="shared" si="85"/>
        <v>4</v>
      </c>
      <c r="R10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55" s="14" t="str">
        <f>IF(ProjectsDB[[#This Row],[Item Type]]="Straight Plug-In",_xlfn.TEXTJOIN("-",TRUE,M1055&amp;"-"&amp;_xlfn.LET(_xlpm.txt,ProjectsDB[[#This Row],[Assembly]],_xlpm.pos,FIND("SP",_xlpm.txt),_xlpm.pre,LEFT(_xlpm.txt,_xlpm.pos-1),IF(RIGHT(_xlpm.pre,3)="123","3PL",IF(RIGHT(_xlpm.pre,2)="12","2PL",IF(RIGHT(_xlpm.pre,1)="1","1PL","3PL")))),N1055,O1055,P1055,Q1055&amp;"W",R1055),_xlfn.TEXTJOIN("-",TRUE,M1055,N1055,O1055,P1055,Q1055&amp;"W",R1055))</f>
        <v>Straight Feeder-AL-Silver-PET-4W-2</v>
      </c>
      <c r="T1055" s="14" t="str">
        <f>IF(COUNTIF(Cycletime[Element Desc.],ProjectsDB[[#This Row],[Element Desc.]])&gt;0,"Found","Not Found")</f>
        <v>Found</v>
      </c>
    </row>
    <row r="1056" spans="2:20" x14ac:dyDescent="0.25">
      <c r="B1056" s="8" t="s">
        <v>2460</v>
      </c>
      <c r="C1056" s="9" t="s">
        <v>144</v>
      </c>
      <c r="D1056" s="9" t="s">
        <v>145</v>
      </c>
      <c r="E1056" s="10">
        <v>5</v>
      </c>
      <c r="F1056" s="9" t="s">
        <v>2325</v>
      </c>
      <c r="G1056" s="9" t="s">
        <v>1426</v>
      </c>
      <c r="H1056" s="11"/>
      <c r="I1056" s="12"/>
      <c r="J1056" s="12"/>
      <c r="K1056" s="12"/>
      <c r="L1056" s="12">
        <f t="array" ref="L1056">IFERROR(LOOKUP(2^15,SEARCH({"40A","63A","80A","100A","125A","160A","200A","250A","400A","630A","800A","1000A","1250A","1600A","2000A","2500A","3200A","4000A","5000A","6300A"},UPPER(D1056)),{40,63,80,100,125,160,200,250,400,630,800,1000,1250,1600,2000,2500,3200,4000,5000,6300}),0)</f>
        <v>3200</v>
      </c>
      <c r="M1056" s="9" t="str">
        <f t="shared" si="81"/>
        <v>Joint Pack</v>
      </c>
      <c r="N1056" s="9" t="str">
        <f t="shared" si="82"/>
        <v>AL</v>
      </c>
      <c r="O1056" s="13" t="str">
        <f t="shared" si="83"/>
        <v>Silver</v>
      </c>
      <c r="P1056" s="9" t="str">
        <f t="shared" si="84"/>
        <v>None</v>
      </c>
      <c r="Q1056" s="9" t="str">
        <f t="shared" si="85"/>
        <v>4</v>
      </c>
      <c r="R10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56" s="14" t="str">
        <f>IF(ProjectsDB[[#This Row],[Item Type]]="Straight Plug-In",_xlfn.TEXTJOIN("-",TRUE,M1056&amp;"-"&amp;_xlfn.LET(_xlpm.txt,ProjectsDB[[#This Row],[Assembly]],_xlpm.pos,FIND("SP",_xlpm.txt),_xlpm.pre,LEFT(_xlpm.txt,_xlpm.pos-1),IF(RIGHT(_xlpm.pre,3)="123","3PL",IF(RIGHT(_xlpm.pre,2)="12","2PL",IF(RIGHT(_xlpm.pre,1)="1","1PL","3PL")))),N1056,O1056,P1056,Q1056&amp;"W",R1056),_xlfn.TEXTJOIN("-",TRUE,M1056,N1056,O1056,P1056,Q1056&amp;"W",R1056))</f>
        <v>Joint Pack-AL-Silver-None-4W-2</v>
      </c>
      <c r="T1056" s="14" t="str">
        <f>IF(COUNTIF(Cycletime[Element Desc.],ProjectsDB[[#This Row],[Element Desc.]])&gt;0,"Found","Not Found")</f>
        <v>Found</v>
      </c>
    </row>
    <row r="1057" spans="2:20" x14ac:dyDescent="0.25">
      <c r="B1057" s="8" t="s">
        <v>2461</v>
      </c>
      <c r="C1057" s="9" t="s">
        <v>2330</v>
      </c>
      <c r="D1057" s="9" t="s">
        <v>2331</v>
      </c>
      <c r="E1057" s="10">
        <v>5</v>
      </c>
      <c r="F1057" s="9" t="s">
        <v>2325</v>
      </c>
      <c r="G1057" s="9" t="s">
        <v>1426</v>
      </c>
      <c r="H1057" s="11"/>
      <c r="I1057" s="12">
        <v>3000</v>
      </c>
      <c r="J1057" s="12"/>
      <c r="K1057" s="12"/>
      <c r="L1057" s="12">
        <f t="array" ref="L1057">IFERROR(LOOKUP(2^15,SEARCH({"40A","63A","80A","100A","125A","160A","200A","250A","400A","630A","800A","1000A","1250A","1600A","2000A","2500A","3200A","4000A","5000A","6300A"},UPPER(D1057)),{40,63,80,100,125,160,200,250,400,630,800,1000,1250,1600,2000,2500,3200,4000,5000,6300}),0)</f>
        <v>1000</v>
      </c>
      <c r="M1057" s="9" t="str">
        <f t="shared" si="81"/>
        <v>Straight Feeder</v>
      </c>
      <c r="N1057" s="9" t="str">
        <f t="shared" si="82"/>
        <v>AL</v>
      </c>
      <c r="O1057" s="13" t="str">
        <f t="shared" si="83"/>
        <v>Silver</v>
      </c>
      <c r="P1057" s="9" t="str">
        <f t="shared" si="84"/>
        <v>PET</v>
      </c>
      <c r="Q1057" s="9" t="str">
        <f t="shared" si="85"/>
        <v>4</v>
      </c>
      <c r="R10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57" s="14" t="str">
        <f>IF(ProjectsDB[[#This Row],[Item Type]]="Straight Plug-In",_xlfn.TEXTJOIN("-",TRUE,M1057&amp;"-"&amp;_xlfn.LET(_xlpm.txt,ProjectsDB[[#This Row],[Assembly]],_xlpm.pos,FIND("SP",_xlpm.txt),_xlpm.pre,LEFT(_xlpm.txt,_xlpm.pos-1),IF(RIGHT(_xlpm.pre,3)="123","3PL",IF(RIGHT(_xlpm.pre,2)="12","2PL",IF(RIGHT(_xlpm.pre,1)="1","1PL","3PL")))),N1057,O1057,P1057,Q1057&amp;"W",R1057),_xlfn.TEXTJOIN("-",TRUE,M1057,N1057,O1057,P1057,Q1057&amp;"W",R1057))</f>
        <v>Straight Feeder-AL-Silver-PET-4W-1</v>
      </c>
      <c r="T1057" s="14" t="str">
        <f>IF(COUNTIF(Cycletime[Element Desc.],ProjectsDB[[#This Row],[Element Desc.]])&gt;0,"Found","Not Found")</f>
        <v>Found</v>
      </c>
    </row>
    <row r="1058" spans="2:20" x14ac:dyDescent="0.25">
      <c r="B1058" s="8" t="s">
        <v>2462</v>
      </c>
      <c r="C1058" s="9" t="s">
        <v>2333</v>
      </c>
      <c r="D1058" s="9" t="s">
        <v>2334</v>
      </c>
      <c r="E1058" s="10">
        <v>5</v>
      </c>
      <c r="F1058" s="9" t="s">
        <v>2325</v>
      </c>
      <c r="G1058" s="9" t="s">
        <v>1426</v>
      </c>
      <c r="H1058" s="11"/>
      <c r="I1058" s="12"/>
      <c r="J1058" s="12"/>
      <c r="K1058" s="12"/>
      <c r="L1058" s="12">
        <f t="array" ref="L1058">IFERROR(LOOKUP(2^15,SEARCH({"40A","63A","80A","100A","125A","160A","200A","250A","400A","630A","800A","1000A","1250A","1600A","2000A","2500A","3200A","4000A","5000A","6300A"},UPPER(D1058)),{40,63,80,100,125,160,200,250,400,630,800,1000,1250,1600,2000,2500,3200,4000,5000,6300}),0)</f>
        <v>1000</v>
      </c>
      <c r="M1058" s="9" t="str">
        <f t="shared" si="81"/>
        <v>Joint Pack</v>
      </c>
      <c r="N1058" s="9" t="str">
        <f t="shared" si="82"/>
        <v>AL</v>
      </c>
      <c r="O1058" s="13" t="str">
        <f t="shared" si="83"/>
        <v>Silver</v>
      </c>
      <c r="P1058" s="9" t="str">
        <f t="shared" si="84"/>
        <v>None</v>
      </c>
      <c r="Q1058" s="9" t="str">
        <f t="shared" si="85"/>
        <v>4</v>
      </c>
      <c r="R10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58" s="14" t="str">
        <f>IF(ProjectsDB[[#This Row],[Item Type]]="Straight Plug-In",_xlfn.TEXTJOIN("-",TRUE,M1058&amp;"-"&amp;_xlfn.LET(_xlpm.txt,ProjectsDB[[#This Row],[Assembly]],_xlpm.pos,FIND("SP",_xlpm.txt),_xlpm.pre,LEFT(_xlpm.txt,_xlpm.pos-1),IF(RIGHT(_xlpm.pre,3)="123","3PL",IF(RIGHT(_xlpm.pre,2)="12","2PL",IF(RIGHT(_xlpm.pre,1)="1","1PL","3PL")))),N1058,O1058,P1058,Q1058&amp;"W",R1058),_xlfn.TEXTJOIN("-",TRUE,M1058,N1058,O1058,P1058,Q1058&amp;"W",R1058))</f>
        <v>Joint Pack-AL-Silver-None-4W-1</v>
      </c>
      <c r="T1058" s="14" t="str">
        <f>IF(COUNTIF(Cycletime[Element Desc.],ProjectsDB[[#This Row],[Element Desc.]])&gt;0,"Found","Not Found")</f>
        <v>Found</v>
      </c>
    </row>
    <row r="1059" spans="2:20" x14ac:dyDescent="0.25">
      <c r="B1059" s="8" t="s">
        <v>2463</v>
      </c>
      <c r="C1059" s="9" t="s">
        <v>2342</v>
      </c>
      <c r="D1059" s="9" t="s">
        <v>2343</v>
      </c>
      <c r="E1059" s="10">
        <v>4</v>
      </c>
      <c r="F1059" s="9" t="s">
        <v>2325</v>
      </c>
      <c r="G1059" s="9" t="s">
        <v>1426</v>
      </c>
      <c r="H1059" s="11"/>
      <c r="I1059" s="12">
        <v>3000</v>
      </c>
      <c r="J1059" s="12"/>
      <c r="K1059" s="12"/>
      <c r="L1059" s="12">
        <f t="array" ref="L1059">IFERROR(LOOKUP(2^15,SEARCH({"40A","63A","80A","100A","125A","160A","200A","250A","400A","630A","800A","1000A","1250A","1600A","2000A","2500A","3200A","4000A","5000A","6300A"},UPPER(D1059)),{40,63,80,100,125,160,200,250,400,630,800,1000,1250,1600,2000,2500,3200,4000,5000,6300}),0)</f>
        <v>2000</v>
      </c>
      <c r="M1059" s="9" t="str">
        <f t="shared" si="81"/>
        <v>Straight Feeder</v>
      </c>
      <c r="N1059" s="9" t="str">
        <f t="shared" si="82"/>
        <v>AL</v>
      </c>
      <c r="O1059" s="13" t="str">
        <f t="shared" si="83"/>
        <v>Silver</v>
      </c>
      <c r="P1059" s="9" t="str">
        <f t="shared" si="84"/>
        <v>PET</v>
      </c>
      <c r="Q1059" s="9" t="str">
        <f t="shared" si="85"/>
        <v>4</v>
      </c>
      <c r="R10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59" s="14" t="str">
        <f>IF(ProjectsDB[[#This Row],[Item Type]]="Straight Plug-In",_xlfn.TEXTJOIN("-",TRUE,M1059&amp;"-"&amp;_xlfn.LET(_xlpm.txt,ProjectsDB[[#This Row],[Assembly]],_xlpm.pos,FIND("SP",_xlpm.txt),_xlpm.pre,LEFT(_xlpm.txt,_xlpm.pos-1),IF(RIGHT(_xlpm.pre,3)="123","3PL",IF(RIGHT(_xlpm.pre,2)="12","2PL",IF(RIGHT(_xlpm.pre,1)="1","1PL","3PL")))),N1059,O1059,P1059,Q1059&amp;"W",R1059),_xlfn.TEXTJOIN("-",TRUE,M1059,N1059,O1059,P1059,Q1059&amp;"W",R1059))</f>
        <v>Straight Feeder-AL-Silver-PET-4W-1</v>
      </c>
      <c r="T1059" s="14" t="str">
        <f>IF(COUNTIF(Cycletime[Element Desc.],ProjectsDB[[#This Row],[Element Desc.]])&gt;0,"Found","Not Found")</f>
        <v>Found</v>
      </c>
    </row>
    <row r="1060" spans="2:20" x14ac:dyDescent="0.25">
      <c r="B1060" s="8" t="s">
        <v>2464</v>
      </c>
      <c r="C1060" s="9" t="s">
        <v>2345</v>
      </c>
      <c r="D1060" s="9" t="s">
        <v>2346</v>
      </c>
      <c r="E1060" s="10">
        <v>4</v>
      </c>
      <c r="F1060" s="9" t="s">
        <v>2325</v>
      </c>
      <c r="G1060" s="9" t="s">
        <v>1426</v>
      </c>
      <c r="H1060" s="11"/>
      <c r="I1060" s="12"/>
      <c r="J1060" s="12"/>
      <c r="K1060" s="12"/>
      <c r="L1060" s="12">
        <f t="array" ref="L1060">IFERROR(LOOKUP(2^15,SEARCH({"40A","63A","80A","100A","125A","160A","200A","250A","400A","630A","800A","1000A","1250A","1600A","2000A","2500A","3200A","4000A","5000A","6300A"},UPPER(D1060)),{40,63,80,100,125,160,200,250,400,630,800,1000,1250,1600,2000,2500,3200,4000,5000,6300}),0)</f>
        <v>2000</v>
      </c>
      <c r="M1060" s="9" t="str">
        <f t="shared" si="81"/>
        <v>Joint Pack</v>
      </c>
      <c r="N1060" s="9" t="str">
        <f t="shared" si="82"/>
        <v>AL</v>
      </c>
      <c r="O1060" s="13" t="str">
        <f t="shared" si="83"/>
        <v>Silver</v>
      </c>
      <c r="P1060" s="9" t="str">
        <f t="shared" si="84"/>
        <v>None</v>
      </c>
      <c r="Q1060" s="9" t="str">
        <f t="shared" si="85"/>
        <v>4</v>
      </c>
      <c r="R10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60" s="14" t="str">
        <f>IF(ProjectsDB[[#This Row],[Item Type]]="Straight Plug-In",_xlfn.TEXTJOIN("-",TRUE,M1060&amp;"-"&amp;_xlfn.LET(_xlpm.txt,ProjectsDB[[#This Row],[Assembly]],_xlpm.pos,FIND("SP",_xlpm.txt),_xlpm.pre,LEFT(_xlpm.txt,_xlpm.pos-1),IF(RIGHT(_xlpm.pre,3)="123","3PL",IF(RIGHT(_xlpm.pre,2)="12","2PL",IF(RIGHT(_xlpm.pre,1)="1","1PL","3PL")))),N1060,O1060,P1060,Q1060&amp;"W",R1060),_xlfn.TEXTJOIN("-",TRUE,M1060,N1060,O1060,P1060,Q1060&amp;"W",R1060))</f>
        <v>Joint Pack-AL-Silver-None-4W-1</v>
      </c>
      <c r="T1060" s="14" t="str">
        <f>IF(COUNTIF(Cycletime[Element Desc.],ProjectsDB[[#This Row],[Element Desc.]])&gt;0,"Found","Not Found")</f>
        <v>Found</v>
      </c>
    </row>
    <row r="1061" spans="2:20" x14ac:dyDescent="0.25">
      <c r="B1061" s="8" t="s">
        <v>2465</v>
      </c>
      <c r="C1061" s="9" t="s">
        <v>2410</v>
      </c>
      <c r="D1061" s="9" t="s">
        <v>2411</v>
      </c>
      <c r="E1061" s="10">
        <v>38</v>
      </c>
      <c r="F1061" s="9" t="s">
        <v>2325</v>
      </c>
      <c r="G1061" s="9" t="s">
        <v>1426</v>
      </c>
      <c r="H1061" s="11"/>
      <c r="I1061" s="12">
        <v>3000</v>
      </c>
      <c r="J1061" s="12"/>
      <c r="K1061" s="12"/>
      <c r="L1061" s="12">
        <f t="array" ref="L1061">IFERROR(LOOKUP(2^15,SEARCH({"40A","63A","80A","100A","125A","160A","200A","250A","400A","630A","800A","1000A","1250A","1600A","2000A","2500A","3200A","4000A","5000A","6300A"},UPPER(D1061)),{40,63,80,100,125,160,200,250,400,630,800,1000,1250,1600,2000,2500,3200,4000,5000,6300}),0)</f>
        <v>1250</v>
      </c>
      <c r="M1061" s="9" t="str">
        <f t="shared" si="81"/>
        <v>Straight Feeder</v>
      </c>
      <c r="N1061" s="9" t="str">
        <f t="shared" si="82"/>
        <v>AL</v>
      </c>
      <c r="O1061" s="13" t="str">
        <f t="shared" si="83"/>
        <v>Silver</v>
      </c>
      <c r="P1061" s="9" t="str">
        <f t="shared" si="84"/>
        <v>PET</v>
      </c>
      <c r="Q1061" s="9" t="str">
        <f t="shared" si="85"/>
        <v>4</v>
      </c>
      <c r="R10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61" s="14" t="str">
        <f>IF(ProjectsDB[[#This Row],[Item Type]]="Straight Plug-In",_xlfn.TEXTJOIN("-",TRUE,M1061&amp;"-"&amp;_xlfn.LET(_xlpm.txt,ProjectsDB[[#This Row],[Assembly]],_xlpm.pos,FIND("SP",_xlpm.txt),_xlpm.pre,LEFT(_xlpm.txt,_xlpm.pos-1),IF(RIGHT(_xlpm.pre,3)="123","3PL",IF(RIGHT(_xlpm.pre,2)="12","2PL",IF(RIGHT(_xlpm.pre,1)="1","1PL","3PL")))),N1061,O1061,P1061,Q1061&amp;"W",R1061),_xlfn.TEXTJOIN("-",TRUE,M1061,N1061,O1061,P1061,Q1061&amp;"W",R1061))</f>
        <v>Straight Feeder-AL-Silver-PET-4W-1</v>
      </c>
      <c r="T1061" s="14" t="str">
        <f>IF(COUNTIF(Cycletime[Element Desc.],ProjectsDB[[#This Row],[Element Desc.]])&gt;0,"Found","Not Found")</f>
        <v>Found</v>
      </c>
    </row>
    <row r="1062" spans="2:20" x14ac:dyDescent="0.25">
      <c r="B1062" s="8" t="s">
        <v>2466</v>
      </c>
      <c r="C1062" s="9" t="s">
        <v>2413</v>
      </c>
      <c r="D1062" s="9" t="s">
        <v>2414</v>
      </c>
      <c r="E1062" s="10">
        <v>38</v>
      </c>
      <c r="F1062" s="9" t="s">
        <v>2325</v>
      </c>
      <c r="G1062" s="9" t="s">
        <v>1426</v>
      </c>
      <c r="H1062" s="11"/>
      <c r="I1062" s="12"/>
      <c r="J1062" s="12"/>
      <c r="K1062" s="12"/>
      <c r="L1062" s="12">
        <f t="array" ref="L1062">IFERROR(LOOKUP(2^15,SEARCH({"40A","63A","80A","100A","125A","160A","200A","250A","400A","630A","800A","1000A","1250A","1600A","2000A","2500A","3200A","4000A","5000A","6300A"},UPPER(D1062)),{40,63,80,100,125,160,200,250,400,630,800,1000,1250,1600,2000,2500,3200,4000,5000,6300}),0)</f>
        <v>1250</v>
      </c>
      <c r="M1062" s="9" t="str">
        <f t="shared" si="81"/>
        <v>Joint Pack</v>
      </c>
      <c r="N1062" s="9" t="str">
        <f t="shared" si="82"/>
        <v>AL</v>
      </c>
      <c r="O1062" s="13" t="str">
        <f t="shared" si="83"/>
        <v>Silver</v>
      </c>
      <c r="P1062" s="9" t="str">
        <f t="shared" si="84"/>
        <v>None</v>
      </c>
      <c r="Q1062" s="9" t="str">
        <f t="shared" si="85"/>
        <v>4</v>
      </c>
      <c r="R10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62" s="14" t="str">
        <f>IF(ProjectsDB[[#This Row],[Item Type]]="Straight Plug-In",_xlfn.TEXTJOIN("-",TRUE,M1062&amp;"-"&amp;_xlfn.LET(_xlpm.txt,ProjectsDB[[#This Row],[Assembly]],_xlpm.pos,FIND("SP",_xlpm.txt),_xlpm.pre,LEFT(_xlpm.txt,_xlpm.pos-1),IF(RIGHT(_xlpm.pre,3)="123","3PL",IF(RIGHT(_xlpm.pre,2)="12","2PL",IF(RIGHT(_xlpm.pre,1)="1","1PL","3PL")))),N1062,O1062,P1062,Q1062&amp;"W",R1062),_xlfn.TEXTJOIN("-",TRUE,M1062,N1062,O1062,P1062,Q1062&amp;"W",R1062))</f>
        <v>Joint Pack-AL-Silver-None-4W-1</v>
      </c>
      <c r="T1062" s="14" t="str">
        <f>IF(COUNTIF(Cycletime[Element Desc.],ProjectsDB[[#This Row],[Element Desc.]])&gt;0,"Found","Not Found")</f>
        <v>Found</v>
      </c>
    </row>
    <row r="1063" spans="2:20" x14ac:dyDescent="0.25">
      <c r="B1063" s="8" t="s">
        <v>2467</v>
      </c>
      <c r="C1063" s="9" t="s">
        <v>2114</v>
      </c>
      <c r="D1063" s="9" t="s">
        <v>2115</v>
      </c>
      <c r="E1063" s="9">
        <v>2</v>
      </c>
      <c r="F1063" s="9" t="s">
        <v>2468</v>
      </c>
      <c r="G1063" s="9" t="s">
        <v>26</v>
      </c>
      <c r="H1063" s="11"/>
      <c r="I1063" s="9"/>
      <c r="J1063" s="9"/>
      <c r="K1063" s="9"/>
      <c r="L1063" s="12">
        <f t="array" ref="L1063">IFERROR(LOOKUP(2^15,SEARCH({"40A","63A","80A","100A","125A","160A","200A","250A","400A","630A","800A","1000A","1250A","1600A","2000A","2500A","3200A","4000A","5000A","6300A"},UPPER(D1063)),{40,63,80,100,125,160,200,250,400,630,800,1000,1250,1600,2000,2500,3200,4000,5000,6300}),0)</f>
        <v>4000</v>
      </c>
      <c r="M1063" s="9" t="str">
        <f t="shared" si="81"/>
        <v>Joint Pack</v>
      </c>
      <c r="N1063" s="9" t="str">
        <f t="shared" si="82"/>
        <v>CU</v>
      </c>
      <c r="O1063" s="13" t="str">
        <f t="shared" si="83"/>
        <v>Silver</v>
      </c>
      <c r="P1063" s="9" t="str">
        <f t="shared" si="84"/>
        <v>None</v>
      </c>
      <c r="Q1063" s="9" t="str">
        <f t="shared" si="85"/>
        <v>4</v>
      </c>
      <c r="R10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63" s="14" t="str">
        <f>IF(ProjectsDB[[#This Row],[Item Type]]="Straight Plug-In",_xlfn.TEXTJOIN("-",TRUE,M1063&amp;"-"&amp;_xlfn.LET(_xlpm.txt,ProjectsDB[[#This Row],[Assembly]],_xlpm.pos,FIND("SP",_xlpm.txt),_xlpm.pre,LEFT(_xlpm.txt,_xlpm.pos-1),IF(RIGHT(_xlpm.pre,3)="123","3PL",IF(RIGHT(_xlpm.pre,2)="12","2PL",IF(RIGHT(_xlpm.pre,1)="1","1PL","3PL")))),N1063,O1063,P1063,Q1063&amp;"W",R1063),_xlfn.TEXTJOIN("-",TRUE,M1063,N1063,O1063,P1063,Q1063&amp;"W",R1063))</f>
        <v>Joint Pack-CU-Silver-None-4W-2</v>
      </c>
      <c r="T1063" s="14" t="str">
        <f>IF(COUNTIF(Cycletime[Element Desc.],ProjectsDB[[#This Row],[Element Desc.]])&gt;0,"Found","Not Found")</f>
        <v>Found</v>
      </c>
    </row>
    <row r="1064" spans="2:20" x14ac:dyDescent="0.25">
      <c r="B1064" s="8" t="s">
        <v>2469</v>
      </c>
      <c r="C1064" s="9" t="s">
        <v>2470</v>
      </c>
      <c r="D1064" s="9" t="s">
        <v>2471</v>
      </c>
      <c r="E1064" s="9">
        <v>1</v>
      </c>
      <c r="F1064" s="9" t="s">
        <v>2468</v>
      </c>
      <c r="G1064" s="9" t="s">
        <v>26</v>
      </c>
      <c r="H1064" s="11"/>
      <c r="I1064" s="9">
        <v>550</v>
      </c>
      <c r="J1064" s="9">
        <v>455</v>
      </c>
      <c r="K1064" s="9"/>
      <c r="L1064" s="12">
        <f t="array" ref="L1064">IFERROR(LOOKUP(2^15,SEARCH({"40A","63A","80A","100A","125A","160A","200A","250A","400A","630A","800A","1000A","1250A","1600A","2000A","2500A","3200A","4000A","5000A","6300A"},UPPER(D1064)),{40,63,80,100,125,160,200,250,400,630,800,1000,1250,1600,2000,2500,3200,4000,5000,6300}),0)</f>
        <v>4000</v>
      </c>
      <c r="M1064" s="9" t="str">
        <f t="shared" si="81"/>
        <v>Elbow Edge</v>
      </c>
      <c r="N1064" s="9" t="str">
        <f t="shared" si="82"/>
        <v>CU</v>
      </c>
      <c r="O1064" s="13" t="str">
        <f t="shared" si="83"/>
        <v>Silver</v>
      </c>
      <c r="P1064" s="9" t="str">
        <f t="shared" si="84"/>
        <v>PET</v>
      </c>
      <c r="Q1064" s="9" t="str">
        <f t="shared" si="85"/>
        <v>4</v>
      </c>
      <c r="R10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64" s="14" t="str">
        <f>IF(ProjectsDB[[#This Row],[Item Type]]="Straight Plug-In",_xlfn.TEXTJOIN("-",TRUE,M1064&amp;"-"&amp;_xlfn.LET(_xlpm.txt,ProjectsDB[[#This Row],[Assembly]],_xlpm.pos,FIND("SP",_xlpm.txt),_xlpm.pre,LEFT(_xlpm.txt,_xlpm.pos-1),IF(RIGHT(_xlpm.pre,3)="123","3PL",IF(RIGHT(_xlpm.pre,2)="12","2PL",IF(RIGHT(_xlpm.pre,1)="1","1PL","3PL")))),N1064,O1064,P1064,Q1064&amp;"W",R1064),_xlfn.TEXTJOIN("-",TRUE,M1064,N1064,O1064,P1064,Q1064&amp;"W",R1064))</f>
        <v>Elbow Edge-CU-Silver-PET-4W-2</v>
      </c>
      <c r="T1064" s="14" t="str">
        <f>IF(COUNTIF(Cycletime[Element Desc.],ProjectsDB[[#This Row],[Element Desc.]])&gt;0,"Found","Not Found")</f>
        <v>Found</v>
      </c>
    </row>
    <row r="1065" spans="2:20" x14ac:dyDescent="0.25">
      <c r="B1065" s="8" t="s">
        <v>2472</v>
      </c>
      <c r="C1065" s="9" t="s">
        <v>2473</v>
      </c>
      <c r="D1065" s="9" t="s">
        <v>2474</v>
      </c>
      <c r="E1065" s="9">
        <v>1</v>
      </c>
      <c r="F1065" s="9" t="s">
        <v>2468</v>
      </c>
      <c r="G1065" s="9" t="s">
        <v>26</v>
      </c>
      <c r="H1065" s="11"/>
      <c r="I1065" s="9">
        <v>770</v>
      </c>
      <c r="J1065" s="9"/>
      <c r="K1065" s="9"/>
      <c r="L1065" s="12">
        <f t="array" ref="L1065">IFERROR(LOOKUP(2^15,SEARCH({"40A","63A","80A","100A","125A","160A","200A","250A","400A","630A","800A","1000A","1250A","1600A","2000A","2500A","3200A","4000A","5000A","6300A"},UPPER(D1065)),{40,63,80,100,125,160,200,250,400,630,800,1000,1250,1600,2000,2500,3200,4000,5000,6300}),0)</f>
        <v>4000</v>
      </c>
      <c r="M1065" s="9" t="str">
        <f t="shared" si="81"/>
        <v>Straight Feeder</v>
      </c>
      <c r="N1065" s="9" t="str">
        <f t="shared" si="82"/>
        <v>CU</v>
      </c>
      <c r="O1065" s="13" t="str">
        <f t="shared" si="83"/>
        <v>Silver</v>
      </c>
      <c r="P1065" s="9" t="str">
        <f t="shared" si="84"/>
        <v>PET</v>
      </c>
      <c r="Q1065" s="9" t="str">
        <f t="shared" si="85"/>
        <v>4</v>
      </c>
      <c r="R10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065" s="14" t="str">
        <f>IF(ProjectsDB[[#This Row],[Item Type]]="Straight Plug-In",_xlfn.TEXTJOIN("-",TRUE,M1065&amp;"-"&amp;_xlfn.LET(_xlpm.txt,ProjectsDB[[#This Row],[Assembly]],_xlpm.pos,FIND("SP",_xlpm.txt),_xlpm.pre,LEFT(_xlpm.txt,_xlpm.pos-1),IF(RIGHT(_xlpm.pre,3)="123","3PL",IF(RIGHT(_xlpm.pre,2)="12","2PL",IF(RIGHT(_xlpm.pre,1)="1","1PL","3PL")))),N1065,O1065,P1065,Q1065&amp;"W",R1065),_xlfn.TEXTJOIN("-",TRUE,M1065,N1065,O1065,P1065,Q1065&amp;"W",R1065))</f>
        <v>Straight Feeder-CU-Silver-PET-4W-2</v>
      </c>
      <c r="T1065" s="14" t="str">
        <f>IF(COUNTIF(Cycletime[Element Desc.],ProjectsDB[[#This Row],[Element Desc.]])&gt;0,"Found","Not Found")</f>
        <v>Found</v>
      </c>
    </row>
    <row r="1066" spans="2:20" x14ac:dyDescent="0.25">
      <c r="B1066" s="8" t="s">
        <v>2475</v>
      </c>
      <c r="C1066" s="9" t="s">
        <v>2476</v>
      </c>
      <c r="D1066" s="9" t="s">
        <v>2477</v>
      </c>
      <c r="E1066" s="10">
        <v>2</v>
      </c>
      <c r="F1066" s="9" t="s">
        <v>2478</v>
      </c>
      <c r="G1066" s="9" t="s">
        <v>73</v>
      </c>
      <c r="H1066" s="11"/>
      <c r="I1066" s="12"/>
      <c r="J1066" s="12"/>
      <c r="K1066" s="12"/>
      <c r="L1066" s="12">
        <f t="array" ref="L1066">IFERROR(LOOKUP(2^15,SEARCH({"40A","63A","80A","100A","125A","160A","200A","250A","400A","630A","800A","1000A","1250A","1600A","2000A","2500A","3200A","4000A","5000A","6300A"},UPPER(D1066)),{40,63,80,100,125,160,200,250,400,630,800,1000,1250,1600,2000,2500,3200,4000,5000,6300}),0)</f>
        <v>200</v>
      </c>
      <c r="M1066" s="9" t="str">
        <f t="shared" si="81"/>
        <v>Tap-Off Unit</v>
      </c>
      <c r="N1066" s="9" t="str">
        <f t="shared" si="82"/>
        <v>CU</v>
      </c>
      <c r="O1066" s="13" t="str">
        <f t="shared" si="83"/>
        <v>None</v>
      </c>
      <c r="P1066" s="9" t="str">
        <f t="shared" si="84"/>
        <v>None</v>
      </c>
      <c r="Q1066" s="9" t="str">
        <f t="shared" si="85"/>
        <v>0</v>
      </c>
      <c r="R10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66" s="14" t="str">
        <f>IF(ProjectsDB[[#This Row],[Item Type]]="Straight Plug-In",_xlfn.TEXTJOIN("-",TRUE,M1066&amp;"-"&amp;_xlfn.LET(_xlpm.txt,ProjectsDB[[#This Row],[Assembly]],_xlpm.pos,FIND("SP",_xlpm.txt),_xlpm.pre,LEFT(_xlpm.txt,_xlpm.pos-1),IF(RIGHT(_xlpm.pre,3)="123","3PL",IF(RIGHT(_xlpm.pre,2)="12","2PL",IF(RIGHT(_xlpm.pre,1)="1","1PL","3PL")))),N1066,O1066,P1066,Q1066&amp;"W",R1066),_xlfn.TEXTJOIN("-",TRUE,M1066,N1066,O1066,P1066,Q1066&amp;"W",R1066))</f>
        <v>Tap-Off Unit-CU-None-None-0W-1</v>
      </c>
      <c r="T1066" s="14" t="str">
        <f>IF(COUNTIF(Cycletime[Element Desc.],ProjectsDB[[#This Row],[Element Desc.]])&gt;0,"Found","Not Found")</f>
        <v>Found</v>
      </c>
    </row>
    <row r="1067" spans="2:20" x14ac:dyDescent="0.25">
      <c r="B1067" s="8" t="s">
        <v>2479</v>
      </c>
      <c r="C1067" s="9" t="s">
        <v>2480</v>
      </c>
      <c r="D1067" s="9" t="s">
        <v>2481</v>
      </c>
      <c r="E1067" s="10">
        <v>1</v>
      </c>
      <c r="F1067" s="9" t="s">
        <v>2478</v>
      </c>
      <c r="G1067" s="9" t="s">
        <v>73</v>
      </c>
      <c r="H1067" s="11"/>
      <c r="I1067" s="12"/>
      <c r="J1067" s="12"/>
      <c r="K1067" s="12"/>
      <c r="L1067" s="12">
        <f t="array" ref="L1067">IFERROR(LOOKUP(2^15,SEARCH({"40A","63A","80A","100A","125A","160A","200A","250A","400A","630A","800A","1000A","1250A","1600A","2000A","2500A","3200A","4000A","5000A","6300A"},UPPER(D1067)),{40,63,80,100,125,160,200,250,400,630,800,1000,1250,1600,2000,2500,3200,4000,5000,6300}),0)</f>
        <v>200</v>
      </c>
      <c r="M1067" s="9" t="str">
        <f t="shared" si="81"/>
        <v>Tap-Off Unit</v>
      </c>
      <c r="N1067" s="9" t="str">
        <f t="shared" si="82"/>
        <v>CU</v>
      </c>
      <c r="O1067" s="13" t="str">
        <f t="shared" si="83"/>
        <v>None</v>
      </c>
      <c r="P1067" s="9" t="str">
        <f t="shared" si="84"/>
        <v>None</v>
      </c>
      <c r="Q1067" s="9" t="str">
        <f t="shared" si="85"/>
        <v>0</v>
      </c>
      <c r="R10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67" s="14" t="str">
        <f>IF(ProjectsDB[[#This Row],[Item Type]]="Straight Plug-In",_xlfn.TEXTJOIN("-",TRUE,M1067&amp;"-"&amp;_xlfn.LET(_xlpm.txt,ProjectsDB[[#This Row],[Assembly]],_xlpm.pos,FIND("SP",_xlpm.txt),_xlpm.pre,LEFT(_xlpm.txt,_xlpm.pos-1),IF(RIGHT(_xlpm.pre,3)="123","3PL",IF(RIGHT(_xlpm.pre,2)="12","2PL",IF(RIGHT(_xlpm.pre,1)="1","1PL","3PL")))),N1067,O1067,P1067,Q1067&amp;"W",R1067),_xlfn.TEXTJOIN("-",TRUE,M1067,N1067,O1067,P1067,Q1067&amp;"W",R1067))</f>
        <v>Tap-Off Unit-CU-None-None-0W-1</v>
      </c>
      <c r="T1067" s="14" t="str">
        <f>IF(COUNTIF(Cycletime[Element Desc.],ProjectsDB[[#This Row],[Element Desc.]])&gt;0,"Found","Not Found")</f>
        <v>Found</v>
      </c>
    </row>
    <row r="1068" spans="2:20" x14ac:dyDescent="0.25">
      <c r="B1068" s="8" t="s">
        <v>2482</v>
      </c>
      <c r="C1068" s="9" t="s">
        <v>2483</v>
      </c>
      <c r="D1068" s="9" t="s">
        <v>2484</v>
      </c>
      <c r="E1068" s="10">
        <v>1</v>
      </c>
      <c r="F1068" s="9" t="s">
        <v>2478</v>
      </c>
      <c r="G1068" s="9" t="s">
        <v>96</v>
      </c>
      <c r="H1068" s="11"/>
      <c r="I1068" s="12">
        <v>3000</v>
      </c>
      <c r="J1068" s="12"/>
      <c r="K1068" s="12"/>
      <c r="L1068" s="12">
        <f t="array" ref="L1068">IFERROR(LOOKUP(2^15,SEARCH({"40A","63A","80A","100A","125A","160A","200A","250A","400A","630A","800A","1000A","1250A","1600A","2000A","2500A","3200A","4000A","5000A","6300A"},UPPER(D1068)),{40,63,80,100,125,160,200,250,400,630,800,1000,1250,1600,2000,2500,3200,4000,5000,6300}),0)</f>
        <v>800</v>
      </c>
      <c r="M1068" s="9" t="str">
        <f t="shared" si="81"/>
        <v>Straight Plug-In</v>
      </c>
      <c r="N1068" s="9" t="str">
        <f t="shared" si="82"/>
        <v>AL</v>
      </c>
      <c r="O1068" s="13" t="str">
        <f t="shared" si="83"/>
        <v>Silver</v>
      </c>
      <c r="P1068" s="9" t="str">
        <f t="shared" si="84"/>
        <v>Epoxy</v>
      </c>
      <c r="Q1068" s="9" t="str">
        <f t="shared" si="85"/>
        <v>4</v>
      </c>
      <c r="R10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68" s="14" t="str">
        <f>IF(ProjectsDB[[#This Row],[Item Type]]="Straight Plug-In",_xlfn.TEXTJOIN("-",TRUE,M1068&amp;"-"&amp;_xlfn.LET(_xlpm.txt,ProjectsDB[[#This Row],[Assembly]],_xlpm.pos,FIND("SP",_xlpm.txt),_xlpm.pre,LEFT(_xlpm.txt,_xlpm.pos-1),IF(RIGHT(_xlpm.pre,3)="123","3PL",IF(RIGHT(_xlpm.pre,2)="12","2PL",IF(RIGHT(_xlpm.pre,1)="1","1PL","3PL")))),N1068,O1068,P1068,Q1068&amp;"W",R1068),_xlfn.TEXTJOIN("-",TRUE,M1068,N1068,O1068,P1068,Q1068&amp;"W",R1068))</f>
        <v>Straight Plug-In-3PL-AL-Silver-Epoxy-4W-1</v>
      </c>
      <c r="T1068" s="14" t="str">
        <f>IF(COUNTIF(Cycletime[Element Desc.],ProjectsDB[[#This Row],[Element Desc.]])&gt;0,"Found","Not Found")</f>
        <v>Found</v>
      </c>
    </row>
    <row r="1069" spans="2:20" x14ac:dyDescent="0.25">
      <c r="B1069" s="8" t="s">
        <v>2485</v>
      </c>
      <c r="C1069" s="9" t="s">
        <v>1386</v>
      </c>
      <c r="D1069" s="9" t="s">
        <v>1387</v>
      </c>
      <c r="E1069" s="10">
        <v>2</v>
      </c>
      <c r="F1069" s="9" t="s">
        <v>2478</v>
      </c>
      <c r="G1069" s="9" t="s">
        <v>96</v>
      </c>
      <c r="H1069" s="11"/>
      <c r="I1069" s="12"/>
      <c r="J1069" s="12"/>
      <c r="K1069" s="12"/>
      <c r="L1069" s="12">
        <f t="array" ref="L1069">IFERROR(LOOKUP(2^15,SEARCH({"40A","63A","80A","100A","125A","160A","200A","250A","400A","630A","800A","1000A","1250A","1600A","2000A","2500A","3200A","4000A","5000A","6300A"},UPPER(D1069)),{40,63,80,100,125,160,200,250,400,630,800,1000,1250,1600,2000,2500,3200,4000,5000,6300}),0)</f>
        <v>800</v>
      </c>
      <c r="M1069" s="9" t="str">
        <f t="shared" si="81"/>
        <v>End Cap</v>
      </c>
      <c r="N1069" s="9" t="str">
        <f t="shared" si="82"/>
        <v>AL</v>
      </c>
      <c r="O1069" s="13" t="str">
        <f t="shared" si="83"/>
        <v>None</v>
      </c>
      <c r="P1069" s="9" t="str">
        <f t="shared" si="84"/>
        <v>None</v>
      </c>
      <c r="Q1069" s="9" t="str">
        <f t="shared" si="85"/>
        <v>0</v>
      </c>
      <c r="R10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69" s="14" t="str">
        <f>IF(ProjectsDB[[#This Row],[Item Type]]="Straight Plug-In",_xlfn.TEXTJOIN("-",TRUE,M1069&amp;"-"&amp;_xlfn.LET(_xlpm.txt,ProjectsDB[[#This Row],[Assembly]],_xlpm.pos,FIND("SP",_xlpm.txt),_xlpm.pre,LEFT(_xlpm.txt,_xlpm.pos-1),IF(RIGHT(_xlpm.pre,3)="123","3PL",IF(RIGHT(_xlpm.pre,2)="12","2PL",IF(RIGHT(_xlpm.pre,1)="1","1PL","3PL")))),N1069,O1069,P1069,Q1069&amp;"W",R1069),_xlfn.TEXTJOIN("-",TRUE,M1069,N1069,O1069,P1069,Q1069&amp;"W",R1069))</f>
        <v>End Cap-AL-None-None-0W-1</v>
      </c>
      <c r="T1069" s="14" t="str">
        <f>IF(COUNTIF(Cycletime[Element Desc.],ProjectsDB[[#This Row],[Element Desc.]])&gt;0,"Found","Not Found")</f>
        <v>Found</v>
      </c>
    </row>
    <row r="1070" spans="2:20" x14ac:dyDescent="0.25">
      <c r="B1070" s="8" t="s">
        <v>2486</v>
      </c>
      <c r="C1070" s="9" t="s">
        <v>2487</v>
      </c>
      <c r="D1070" s="9" t="s">
        <v>2488</v>
      </c>
      <c r="E1070" s="10">
        <v>2</v>
      </c>
      <c r="F1070" s="9" t="s">
        <v>2478</v>
      </c>
      <c r="G1070" s="9" t="s">
        <v>96</v>
      </c>
      <c r="H1070" s="11"/>
      <c r="I1070" s="12"/>
      <c r="J1070" s="12"/>
      <c r="K1070" s="12"/>
      <c r="L1070" s="12">
        <f t="array" ref="L1070">IFERROR(LOOKUP(2^15,SEARCH({"40A","63A","80A","100A","125A","160A","200A","250A","400A","630A","800A","1000A","1250A","1600A","2000A","2500A","3200A","4000A","5000A","6300A"},UPPER(D1070)),{40,63,80,100,125,160,200,250,400,630,800,1000,1250,1600,2000,2500,3200,4000,5000,6300}),0)</f>
        <v>125</v>
      </c>
      <c r="M1070" s="9" t="str">
        <f t="shared" si="81"/>
        <v>Tap-Off Unit</v>
      </c>
      <c r="N1070" s="9" t="str">
        <f t="shared" si="82"/>
        <v>SH</v>
      </c>
      <c r="O1070" s="13" t="str">
        <f t="shared" si="83"/>
        <v>None</v>
      </c>
      <c r="P1070" s="9" t="str">
        <f t="shared" si="84"/>
        <v>None</v>
      </c>
      <c r="Q1070" s="9" t="str">
        <f t="shared" si="85"/>
        <v>0</v>
      </c>
      <c r="R10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1070" s="14" t="str">
        <f>IF(ProjectsDB[[#This Row],[Item Type]]="Straight Plug-In",_xlfn.TEXTJOIN("-",TRUE,M1070&amp;"-"&amp;_xlfn.LET(_xlpm.txt,ProjectsDB[[#This Row],[Assembly]],_xlpm.pos,FIND("SP",_xlpm.txt),_xlpm.pre,LEFT(_xlpm.txt,_xlpm.pos-1),IF(RIGHT(_xlpm.pre,3)="123","3PL",IF(RIGHT(_xlpm.pre,2)="12","2PL",IF(RIGHT(_xlpm.pre,1)="1","1PL","3PL")))),N1070,O1070,P1070,Q1070&amp;"W",R1070),_xlfn.TEXTJOIN("-",TRUE,M1070,N1070,O1070,P1070,Q1070&amp;"W",R1070))</f>
        <v>Tap-Off Unit-SH-None-None-0W-0</v>
      </c>
      <c r="T1070" s="14" t="str">
        <f>IF(COUNTIF(Cycletime[Element Desc.],ProjectsDB[[#This Row],[Element Desc.]])&gt;0,"Found","Not Found")</f>
        <v>Found</v>
      </c>
    </row>
    <row r="1071" spans="2:20" x14ac:dyDescent="0.25">
      <c r="B1071" s="8" t="s">
        <v>2489</v>
      </c>
      <c r="C1071" s="9" t="s">
        <v>1370</v>
      </c>
      <c r="D1071" s="9" t="s">
        <v>1371</v>
      </c>
      <c r="E1071" s="9">
        <v>24</v>
      </c>
      <c r="F1071" s="9" t="s">
        <v>2490</v>
      </c>
      <c r="G1071" s="9" t="s">
        <v>47</v>
      </c>
      <c r="H1071" s="11"/>
      <c r="I1071" s="9"/>
      <c r="J1071" s="9"/>
      <c r="K1071" s="9"/>
      <c r="L1071" s="12">
        <f t="array" ref="L1071">IFERROR(LOOKUP(2^15,SEARCH({"40A","63A","80A","100A","125A","160A","200A","250A","400A","630A","800A","1000A","1250A","1600A","2000A","2500A","3200A","4000A","5000A","6300A"},UPPER(D1071)),{40,63,80,100,125,160,200,250,400,630,800,1000,1250,1600,2000,2500,3200,4000,5000,6300}),0)</f>
        <v>0</v>
      </c>
      <c r="M1071" s="9" t="str">
        <f t="shared" si="81"/>
        <v>Hanger Support</v>
      </c>
      <c r="N1071" s="9" t="str">
        <f t="shared" si="82"/>
        <v>SH</v>
      </c>
      <c r="O1071" s="13" t="str">
        <f t="shared" si="83"/>
        <v>None</v>
      </c>
      <c r="P1071" s="9" t="str">
        <f t="shared" si="84"/>
        <v>None</v>
      </c>
      <c r="Q1071" s="9" t="str">
        <f t="shared" si="85"/>
        <v>0</v>
      </c>
      <c r="R10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1071" s="14" t="str">
        <f>IF(ProjectsDB[[#This Row],[Item Type]]="Straight Plug-In",_xlfn.TEXTJOIN("-",TRUE,M1071&amp;"-"&amp;_xlfn.LET(_xlpm.txt,ProjectsDB[[#This Row],[Assembly]],_xlpm.pos,FIND("SP",_xlpm.txt),_xlpm.pre,LEFT(_xlpm.txt,_xlpm.pos-1),IF(RIGHT(_xlpm.pre,3)="123","3PL",IF(RIGHT(_xlpm.pre,2)="12","2PL",IF(RIGHT(_xlpm.pre,1)="1","1PL","3PL")))),N1071,O1071,P1071,Q1071&amp;"W",R1071),_xlfn.TEXTJOIN("-",TRUE,M1071,N1071,O1071,P1071,Q1071&amp;"W",R1071))</f>
        <v>Hanger Support-SH-None-None-0W-0</v>
      </c>
      <c r="T1071" s="14" t="str">
        <f>IF(COUNTIF(Cycletime[Element Desc.],ProjectsDB[[#This Row],[Element Desc.]])&gt;0,"Found","Not Found")</f>
        <v>Found</v>
      </c>
    </row>
    <row r="1072" spans="2:20" x14ac:dyDescent="0.25">
      <c r="B1072" s="8" t="s">
        <v>2491</v>
      </c>
      <c r="C1072" s="9" t="s">
        <v>2492</v>
      </c>
      <c r="D1072" s="9" t="s">
        <v>2493</v>
      </c>
      <c r="E1072" s="9">
        <v>644</v>
      </c>
      <c r="F1072" s="9" t="s">
        <v>2490</v>
      </c>
      <c r="G1072" s="9" t="s">
        <v>47</v>
      </c>
      <c r="H1072" s="11"/>
      <c r="I1072" s="9"/>
      <c r="J1072" s="9"/>
      <c r="K1072" s="9"/>
      <c r="L1072" s="12">
        <f t="array" ref="L1072">IFERROR(LOOKUP(2^15,SEARCH({"40A","63A","80A","100A","125A","160A","200A","250A","400A","630A","800A","1000A","1250A","1600A","2000A","2500A","3200A","4000A","5000A","6300A"},UPPER(D1072)),{40,63,80,100,125,160,200,250,400,630,800,1000,1250,1600,2000,2500,3200,4000,5000,6300}),0)</f>
        <v>0</v>
      </c>
      <c r="M1072" s="9" t="str">
        <f t="shared" si="81"/>
        <v>Hanger Support</v>
      </c>
      <c r="N1072" s="9" t="str">
        <f t="shared" si="82"/>
        <v>SH</v>
      </c>
      <c r="O1072" s="13" t="str">
        <f t="shared" si="83"/>
        <v>None</v>
      </c>
      <c r="P1072" s="9" t="str">
        <f t="shared" si="84"/>
        <v>None</v>
      </c>
      <c r="Q1072" s="9" t="str">
        <f t="shared" si="85"/>
        <v>0</v>
      </c>
      <c r="R10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1072" s="14" t="str">
        <f>IF(ProjectsDB[[#This Row],[Item Type]]="Straight Plug-In",_xlfn.TEXTJOIN("-",TRUE,M1072&amp;"-"&amp;_xlfn.LET(_xlpm.txt,ProjectsDB[[#This Row],[Assembly]],_xlpm.pos,FIND("SP",_xlpm.txt),_xlpm.pre,LEFT(_xlpm.txt,_xlpm.pos-1),IF(RIGHT(_xlpm.pre,3)="123","3PL",IF(RIGHT(_xlpm.pre,2)="12","2PL",IF(RIGHT(_xlpm.pre,1)="1","1PL","3PL")))),N1072,O1072,P1072,Q1072&amp;"W",R1072),_xlfn.TEXTJOIN("-",TRUE,M1072,N1072,O1072,P1072,Q1072&amp;"W",R1072))</f>
        <v>Hanger Support-SH-None-None-0W-0</v>
      </c>
      <c r="T1072" s="14" t="str">
        <f>IF(COUNTIF(Cycletime[Element Desc.],ProjectsDB[[#This Row],[Element Desc.]])&gt;0,"Found","Not Found")</f>
        <v>Found</v>
      </c>
    </row>
    <row r="1073" spans="2:20" x14ac:dyDescent="0.25">
      <c r="B1073" s="8" t="s">
        <v>2494</v>
      </c>
      <c r="C1073" s="9" t="s">
        <v>108</v>
      </c>
      <c r="D1073" s="9" t="s">
        <v>109</v>
      </c>
      <c r="E1073" s="9">
        <v>375</v>
      </c>
      <c r="F1073" s="9" t="s">
        <v>2490</v>
      </c>
      <c r="G1073" s="9" t="s">
        <v>47</v>
      </c>
      <c r="H1073" s="11"/>
      <c r="I1073" s="9"/>
      <c r="J1073" s="9"/>
      <c r="K1073" s="9"/>
      <c r="L1073" s="12">
        <f t="array" ref="L1073">IFERROR(LOOKUP(2^15,SEARCH({"40A","63A","80A","100A","125A","160A","200A","250A","400A","630A","800A","1000A","1250A","1600A","2000A","2500A","3200A","4000A","5000A","6300A"},UPPER(D1073)),{40,63,80,100,125,160,200,250,400,630,800,1000,1250,1600,2000,2500,3200,4000,5000,6300}),0)</f>
        <v>0</v>
      </c>
      <c r="M1073" s="9" t="str">
        <f t="shared" si="81"/>
        <v>Hanger Support</v>
      </c>
      <c r="N1073" s="9" t="str">
        <f t="shared" si="82"/>
        <v>SH</v>
      </c>
      <c r="O1073" s="13" t="str">
        <f t="shared" si="83"/>
        <v>None</v>
      </c>
      <c r="P1073" s="9" t="str">
        <f t="shared" si="84"/>
        <v>None</v>
      </c>
      <c r="Q1073" s="9" t="str">
        <f t="shared" si="85"/>
        <v>0</v>
      </c>
      <c r="R10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1073" s="14" t="str">
        <f>IF(ProjectsDB[[#This Row],[Item Type]]="Straight Plug-In",_xlfn.TEXTJOIN("-",TRUE,M1073&amp;"-"&amp;_xlfn.LET(_xlpm.txt,ProjectsDB[[#This Row],[Assembly]],_xlpm.pos,FIND("SP",_xlpm.txt),_xlpm.pre,LEFT(_xlpm.txt,_xlpm.pos-1),IF(RIGHT(_xlpm.pre,3)="123","3PL",IF(RIGHT(_xlpm.pre,2)="12","2PL",IF(RIGHT(_xlpm.pre,1)="1","1PL","3PL")))),N1073,O1073,P1073,Q1073&amp;"W",R1073),_xlfn.TEXTJOIN("-",TRUE,M1073,N1073,O1073,P1073,Q1073&amp;"W",R1073))</f>
        <v>Hanger Support-SH-None-None-0W-0</v>
      </c>
      <c r="T1073" s="14" t="str">
        <f>IF(COUNTIF(Cycletime[Element Desc.],ProjectsDB[[#This Row],[Element Desc.]])&gt;0,"Found","Not Found")</f>
        <v>Found</v>
      </c>
    </row>
    <row r="1074" spans="2:20" x14ac:dyDescent="0.25">
      <c r="B1074" s="8" t="s">
        <v>2495</v>
      </c>
      <c r="C1074" s="9" t="s">
        <v>2496</v>
      </c>
      <c r="D1074" s="9" t="s">
        <v>2497</v>
      </c>
      <c r="E1074" s="9">
        <v>1</v>
      </c>
      <c r="F1074" s="9" t="s">
        <v>2490</v>
      </c>
      <c r="G1074" s="9" t="s">
        <v>47</v>
      </c>
      <c r="H1074" s="11"/>
      <c r="I1074" s="9"/>
      <c r="J1074" s="9"/>
      <c r="K1074" s="9"/>
      <c r="L1074" s="12">
        <f t="array" ref="L1074">IFERROR(LOOKUP(2^15,SEARCH({"40A","63A","80A","100A","125A","160A","200A","250A","400A","630A","800A","1000A","1250A","1600A","2000A","2500A","3200A","4000A","5000A","6300A"},UPPER(D1074)),{40,63,80,100,125,160,200,250,400,630,800,1000,1250,1600,2000,2500,3200,4000,5000,6300}),0)</f>
        <v>1000</v>
      </c>
      <c r="M1074" s="9" t="str">
        <f t="shared" si="81"/>
        <v>Straight Feeder</v>
      </c>
      <c r="N1074" s="9" t="str">
        <f t="shared" si="82"/>
        <v>CU</v>
      </c>
      <c r="O1074" s="13" t="str">
        <f t="shared" si="83"/>
        <v>Tin</v>
      </c>
      <c r="P1074" s="9" t="str">
        <f t="shared" si="84"/>
        <v>Epoxy</v>
      </c>
      <c r="Q1074" s="9" t="str">
        <f t="shared" si="85"/>
        <v>5</v>
      </c>
      <c r="R10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74" s="14" t="str">
        <f>IF(ProjectsDB[[#This Row],[Item Type]]="Straight Plug-In",_xlfn.TEXTJOIN("-",TRUE,M1074&amp;"-"&amp;_xlfn.LET(_xlpm.txt,ProjectsDB[[#This Row],[Assembly]],_xlpm.pos,FIND("SP",_xlpm.txt),_xlpm.pre,LEFT(_xlpm.txt,_xlpm.pos-1),IF(RIGHT(_xlpm.pre,3)="123","3PL",IF(RIGHT(_xlpm.pre,2)="12","2PL",IF(RIGHT(_xlpm.pre,1)="1","1PL","3PL")))),N1074,O1074,P1074,Q1074&amp;"W",R1074),_xlfn.TEXTJOIN("-",TRUE,M1074,N1074,O1074,P1074,Q1074&amp;"W",R1074))</f>
        <v>Straight Feeder-CU-Tin-Epoxy-5W-1</v>
      </c>
      <c r="T1074" s="14" t="str">
        <f>IF(COUNTIF(Cycletime[Element Desc.],ProjectsDB[[#This Row],[Element Desc.]])&gt;0,"Found","Not Found")</f>
        <v>Found</v>
      </c>
    </row>
    <row r="1075" spans="2:20" x14ac:dyDescent="0.25">
      <c r="B1075" s="8" t="s">
        <v>2498</v>
      </c>
      <c r="C1075" s="9" t="s">
        <v>2499</v>
      </c>
      <c r="D1075" s="9" t="s">
        <v>2500</v>
      </c>
      <c r="E1075" s="9">
        <v>5</v>
      </c>
      <c r="F1075" s="9" t="s">
        <v>2490</v>
      </c>
      <c r="G1075" s="9" t="s">
        <v>47</v>
      </c>
      <c r="H1075" s="11"/>
      <c r="I1075" s="9">
        <v>1045</v>
      </c>
      <c r="J1075" s="9"/>
      <c r="K1075" s="9"/>
      <c r="L1075" s="12">
        <f t="array" ref="L1075">IFERROR(LOOKUP(2^15,SEARCH({"40A","63A","80A","100A","125A","160A","200A","250A","400A","630A","800A","1000A","1250A","1600A","2000A","2500A","3200A","4000A","5000A","6300A"},UPPER(D1075)),{40,63,80,100,125,160,200,250,400,630,800,1000,1250,1600,2000,2500,3200,4000,5000,6300}),0)</f>
        <v>1000</v>
      </c>
      <c r="M1075" s="9" t="str">
        <f t="shared" si="81"/>
        <v>Straight Feeder</v>
      </c>
      <c r="N1075" s="9" t="str">
        <f t="shared" si="82"/>
        <v>CU</v>
      </c>
      <c r="O1075" s="13" t="str">
        <f t="shared" si="83"/>
        <v>Tin</v>
      </c>
      <c r="P1075" s="9" t="str">
        <f t="shared" si="84"/>
        <v>Epoxy</v>
      </c>
      <c r="Q1075" s="9" t="str">
        <f t="shared" si="85"/>
        <v>5</v>
      </c>
      <c r="R10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75" s="14" t="str">
        <f>IF(ProjectsDB[[#This Row],[Item Type]]="Straight Plug-In",_xlfn.TEXTJOIN("-",TRUE,M1075&amp;"-"&amp;_xlfn.LET(_xlpm.txt,ProjectsDB[[#This Row],[Assembly]],_xlpm.pos,FIND("SP",_xlpm.txt),_xlpm.pre,LEFT(_xlpm.txt,_xlpm.pos-1),IF(RIGHT(_xlpm.pre,3)="123","3PL",IF(RIGHT(_xlpm.pre,2)="12","2PL",IF(RIGHT(_xlpm.pre,1)="1","1PL","3PL")))),N1075,O1075,P1075,Q1075&amp;"W",R1075),_xlfn.TEXTJOIN("-",TRUE,M1075,N1075,O1075,P1075,Q1075&amp;"W",R1075))</f>
        <v>Straight Feeder-CU-Tin-Epoxy-5W-1</v>
      </c>
      <c r="T1075" s="14" t="str">
        <f>IF(COUNTIF(Cycletime[Element Desc.],ProjectsDB[[#This Row],[Element Desc.]])&gt;0,"Found","Not Found")</f>
        <v>Found</v>
      </c>
    </row>
    <row r="1076" spans="2:20" x14ac:dyDescent="0.25">
      <c r="B1076" s="8" t="s">
        <v>2501</v>
      </c>
      <c r="C1076" s="9" t="s">
        <v>2502</v>
      </c>
      <c r="D1076" s="9" t="s">
        <v>2503</v>
      </c>
      <c r="E1076" s="9">
        <v>1</v>
      </c>
      <c r="F1076" s="9" t="s">
        <v>2490</v>
      </c>
      <c r="G1076" s="9" t="s">
        <v>47</v>
      </c>
      <c r="H1076" s="11"/>
      <c r="I1076" s="9">
        <v>1090</v>
      </c>
      <c r="J1076" s="9"/>
      <c r="K1076" s="9"/>
      <c r="L1076" s="12">
        <f t="array" ref="L1076">IFERROR(LOOKUP(2^15,SEARCH({"40A","63A","80A","100A","125A","160A","200A","250A","400A","630A","800A","1000A","1250A","1600A","2000A","2500A","3200A","4000A","5000A","6300A"},UPPER(D1076)),{40,63,80,100,125,160,200,250,400,630,800,1000,1250,1600,2000,2500,3200,4000,5000,6300}),0)</f>
        <v>1000</v>
      </c>
      <c r="M1076" s="9" t="str">
        <f t="shared" si="81"/>
        <v>Straight Feeder</v>
      </c>
      <c r="N1076" s="9" t="str">
        <f t="shared" si="82"/>
        <v>CU</v>
      </c>
      <c r="O1076" s="13" t="str">
        <f t="shared" si="83"/>
        <v>Tin</v>
      </c>
      <c r="P1076" s="9" t="str">
        <f t="shared" si="84"/>
        <v>Epoxy</v>
      </c>
      <c r="Q1076" s="9" t="str">
        <f t="shared" si="85"/>
        <v>5</v>
      </c>
      <c r="R10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76" s="14" t="str">
        <f>IF(ProjectsDB[[#This Row],[Item Type]]="Straight Plug-In",_xlfn.TEXTJOIN("-",TRUE,M1076&amp;"-"&amp;_xlfn.LET(_xlpm.txt,ProjectsDB[[#This Row],[Assembly]],_xlpm.pos,FIND("SP",_xlpm.txt),_xlpm.pre,LEFT(_xlpm.txt,_xlpm.pos-1),IF(RIGHT(_xlpm.pre,3)="123","3PL",IF(RIGHT(_xlpm.pre,2)="12","2PL",IF(RIGHT(_xlpm.pre,1)="1","1PL","3PL")))),N1076,O1076,P1076,Q1076&amp;"W",R1076),_xlfn.TEXTJOIN("-",TRUE,M1076,N1076,O1076,P1076,Q1076&amp;"W",R1076))</f>
        <v>Straight Feeder-CU-Tin-Epoxy-5W-1</v>
      </c>
      <c r="T1076" s="14" t="str">
        <f>IF(COUNTIF(Cycletime[Element Desc.],ProjectsDB[[#This Row],[Element Desc.]])&gt;0,"Found","Not Found")</f>
        <v>Found</v>
      </c>
    </row>
    <row r="1077" spans="2:20" x14ac:dyDescent="0.25">
      <c r="B1077" s="8" t="s">
        <v>2504</v>
      </c>
      <c r="C1077" s="9" t="s">
        <v>2505</v>
      </c>
      <c r="D1077" s="9" t="s">
        <v>2506</v>
      </c>
      <c r="E1077" s="9">
        <v>1</v>
      </c>
      <c r="F1077" s="9" t="s">
        <v>2490</v>
      </c>
      <c r="G1077" s="9" t="s">
        <v>47</v>
      </c>
      <c r="H1077" s="11"/>
      <c r="I1077" s="9">
        <v>1110</v>
      </c>
      <c r="J1077" s="9"/>
      <c r="K1077" s="9"/>
      <c r="L1077" s="12">
        <f t="array" ref="L1077">IFERROR(LOOKUP(2^15,SEARCH({"40A","63A","80A","100A","125A","160A","200A","250A","400A","630A","800A","1000A","1250A","1600A","2000A","2500A","3200A","4000A","5000A","6300A"},UPPER(D1077)),{40,63,80,100,125,160,200,250,400,630,800,1000,1250,1600,2000,2500,3200,4000,5000,6300}),0)</f>
        <v>1000</v>
      </c>
      <c r="M1077" s="9" t="str">
        <f t="shared" si="81"/>
        <v>Straight Feeder</v>
      </c>
      <c r="N1077" s="9" t="str">
        <f t="shared" si="82"/>
        <v>CU</v>
      </c>
      <c r="O1077" s="13" t="str">
        <f t="shared" si="83"/>
        <v>Tin</v>
      </c>
      <c r="P1077" s="9" t="str">
        <f t="shared" si="84"/>
        <v>Epoxy</v>
      </c>
      <c r="Q1077" s="9" t="str">
        <f t="shared" si="85"/>
        <v>5</v>
      </c>
      <c r="R10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77" s="14" t="str">
        <f>IF(ProjectsDB[[#This Row],[Item Type]]="Straight Plug-In",_xlfn.TEXTJOIN("-",TRUE,M1077&amp;"-"&amp;_xlfn.LET(_xlpm.txt,ProjectsDB[[#This Row],[Assembly]],_xlpm.pos,FIND("SP",_xlpm.txt),_xlpm.pre,LEFT(_xlpm.txt,_xlpm.pos-1),IF(RIGHT(_xlpm.pre,3)="123","3PL",IF(RIGHT(_xlpm.pre,2)="12","2PL",IF(RIGHT(_xlpm.pre,1)="1","1PL","3PL")))),N1077,O1077,P1077,Q1077&amp;"W",R1077),_xlfn.TEXTJOIN("-",TRUE,M1077,N1077,O1077,P1077,Q1077&amp;"W",R1077))</f>
        <v>Straight Feeder-CU-Tin-Epoxy-5W-1</v>
      </c>
      <c r="T1077" s="14" t="str">
        <f>IF(COUNTIF(Cycletime[Element Desc.],ProjectsDB[[#This Row],[Element Desc.]])&gt;0,"Found","Not Found")</f>
        <v>Found</v>
      </c>
    </row>
    <row r="1078" spans="2:20" x14ac:dyDescent="0.25">
      <c r="B1078" s="8" t="s">
        <v>2507</v>
      </c>
      <c r="C1078" s="9" t="s">
        <v>2508</v>
      </c>
      <c r="D1078" s="9" t="s">
        <v>2509</v>
      </c>
      <c r="E1078" s="9">
        <v>1</v>
      </c>
      <c r="F1078" s="9" t="s">
        <v>2490</v>
      </c>
      <c r="G1078" s="9" t="s">
        <v>47</v>
      </c>
      <c r="H1078" s="11"/>
      <c r="I1078" s="9">
        <v>1390</v>
      </c>
      <c r="J1078" s="9"/>
      <c r="K1078" s="9"/>
      <c r="L1078" s="12">
        <f t="array" ref="L1078">IFERROR(LOOKUP(2^15,SEARCH({"40A","63A","80A","100A","125A","160A","200A","250A","400A","630A","800A","1000A","1250A","1600A","2000A","2500A","3200A","4000A","5000A","6300A"},UPPER(D1078)),{40,63,80,100,125,160,200,250,400,630,800,1000,1250,1600,2000,2500,3200,4000,5000,6300}),0)</f>
        <v>1000</v>
      </c>
      <c r="M1078" s="9" t="str">
        <f t="shared" si="81"/>
        <v>Straight Feeder</v>
      </c>
      <c r="N1078" s="9" t="str">
        <f t="shared" si="82"/>
        <v>CU</v>
      </c>
      <c r="O1078" s="13" t="str">
        <f t="shared" si="83"/>
        <v>Tin</v>
      </c>
      <c r="P1078" s="9" t="str">
        <f t="shared" si="84"/>
        <v>Epoxy</v>
      </c>
      <c r="Q1078" s="9" t="str">
        <f t="shared" si="85"/>
        <v>5</v>
      </c>
      <c r="R10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78" s="14" t="str">
        <f>IF(ProjectsDB[[#This Row],[Item Type]]="Straight Plug-In",_xlfn.TEXTJOIN("-",TRUE,M1078&amp;"-"&amp;_xlfn.LET(_xlpm.txt,ProjectsDB[[#This Row],[Assembly]],_xlpm.pos,FIND("SP",_xlpm.txt),_xlpm.pre,LEFT(_xlpm.txt,_xlpm.pos-1),IF(RIGHT(_xlpm.pre,3)="123","3PL",IF(RIGHT(_xlpm.pre,2)="12","2PL",IF(RIGHT(_xlpm.pre,1)="1","1PL","3PL")))),N1078,O1078,P1078,Q1078&amp;"W",R1078),_xlfn.TEXTJOIN("-",TRUE,M1078,N1078,O1078,P1078,Q1078&amp;"W",R1078))</f>
        <v>Straight Feeder-CU-Tin-Epoxy-5W-1</v>
      </c>
      <c r="T1078" s="14" t="str">
        <f>IF(COUNTIF(Cycletime[Element Desc.],ProjectsDB[[#This Row],[Element Desc.]])&gt;0,"Found","Not Found")</f>
        <v>Found</v>
      </c>
    </row>
    <row r="1079" spans="2:20" x14ac:dyDescent="0.25">
      <c r="B1079" s="8" t="s">
        <v>2510</v>
      </c>
      <c r="C1079" s="9" t="s">
        <v>2511</v>
      </c>
      <c r="D1079" s="9" t="s">
        <v>2512</v>
      </c>
      <c r="E1079" s="9">
        <v>1</v>
      </c>
      <c r="F1079" s="9" t="s">
        <v>2490</v>
      </c>
      <c r="G1079" s="9" t="s">
        <v>47</v>
      </c>
      <c r="H1079" s="11"/>
      <c r="I1079" s="9">
        <v>1555</v>
      </c>
      <c r="J1079" s="9"/>
      <c r="K1079" s="9"/>
      <c r="L1079" s="12">
        <f t="array" ref="L1079">IFERROR(LOOKUP(2^15,SEARCH({"40A","63A","80A","100A","125A","160A","200A","250A","400A","630A","800A","1000A","1250A","1600A","2000A","2500A","3200A","4000A","5000A","6300A"},UPPER(D1079)),{40,63,80,100,125,160,200,250,400,630,800,1000,1250,1600,2000,2500,3200,4000,5000,6300}),0)</f>
        <v>1000</v>
      </c>
      <c r="M1079" s="9" t="str">
        <f t="shared" si="81"/>
        <v>Straight Feeder</v>
      </c>
      <c r="N1079" s="9" t="str">
        <f t="shared" si="82"/>
        <v>CU</v>
      </c>
      <c r="O1079" s="13" t="str">
        <f t="shared" si="83"/>
        <v>Tin</v>
      </c>
      <c r="P1079" s="9" t="str">
        <f t="shared" si="84"/>
        <v>Epoxy</v>
      </c>
      <c r="Q1079" s="9" t="str">
        <f t="shared" si="85"/>
        <v>5</v>
      </c>
      <c r="R10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79" s="14" t="str">
        <f>IF(ProjectsDB[[#This Row],[Item Type]]="Straight Plug-In",_xlfn.TEXTJOIN("-",TRUE,M1079&amp;"-"&amp;_xlfn.LET(_xlpm.txt,ProjectsDB[[#This Row],[Assembly]],_xlpm.pos,FIND("SP",_xlpm.txt),_xlpm.pre,LEFT(_xlpm.txt,_xlpm.pos-1),IF(RIGHT(_xlpm.pre,3)="123","3PL",IF(RIGHT(_xlpm.pre,2)="12","2PL",IF(RIGHT(_xlpm.pre,1)="1","1PL","3PL")))),N1079,O1079,P1079,Q1079&amp;"W",R1079),_xlfn.TEXTJOIN("-",TRUE,M1079,N1079,O1079,P1079,Q1079&amp;"W",R1079))</f>
        <v>Straight Feeder-CU-Tin-Epoxy-5W-1</v>
      </c>
      <c r="T1079" s="14" t="str">
        <f>IF(COUNTIF(Cycletime[Element Desc.],ProjectsDB[[#This Row],[Element Desc.]])&gt;0,"Found","Not Found")</f>
        <v>Found</v>
      </c>
    </row>
    <row r="1080" spans="2:20" x14ac:dyDescent="0.25">
      <c r="B1080" s="8" t="s">
        <v>2513</v>
      </c>
      <c r="C1080" s="9" t="s">
        <v>2514</v>
      </c>
      <c r="D1080" s="9" t="s">
        <v>2515</v>
      </c>
      <c r="E1080" s="9">
        <v>1</v>
      </c>
      <c r="F1080" s="9" t="s">
        <v>2490</v>
      </c>
      <c r="G1080" s="9" t="s">
        <v>47</v>
      </c>
      <c r="H1080" s="11"/>
      <c r="I1080" s="9">
        <v>1630</v>
      </c>
      <c r="J1080" s="9"/>
      <c r="K1080" s="9"/>
      <c r="L1080" s="12">
        <f t="array" ref="L1080">IFERROR(LOOKUP(2^15,SEARCH({"40A","63A","80A","100A","125A","160A","200A","250A","400A","630A","800A","1000A","1250A","1600A","2000A","2500A","3200A","4000A","5000A","6300A"},UPPER(D1080)),{40,63,80,100,125,160,200,250,400,630,800,1000,1250,1600,2000,2500,3200,4000,5000,6300}),0)</f>
        <v>1000</v>
      </c>
      <c r="M1080" s="9" t="str">
        <f t="shared" si="81"/>
        <v>Straight Feeder</v>
      </c>
      <c r="N1080" s="9" t="str">
        <f t="shared" si="82"/>
        <v>CU</v>
      </c>
      <c r="O1080" s="13" t="str">
        <f t="shared" si="83"/>
        <v>Tin</v>
      </c>
      <c r="P1080" s="9" t="str">
        <f t="shared" si="84"/>
        <v>Epoxy</v>
      </c>
      <c r="Q1080" s="9" t="str">
        <f t="shared" si="85"/>
        <v>5</v>
      </c>
      <c r="R10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80" s="14" t="str">
        <f>IF(ProjectsDB[[#This Row],[Item Type]]="Straight Plug-In",_xlfn.TEXTJOIN("-",TRUE,M1080&amp;"-"&amp;_xlfn.LET(_xlpm.txt,ProjectsDB[[#This Row],[Assembly]],_xlpm.pos,FIND("SP",_xlpm.txt),_xlpm.pre,LEFT(_xlpm.txt,_xlpm.pos-1),IF(RIGHT(_xlpm.pre,3)="123","3PL",IF(RIGHT(_xlpm.pre,2)="12","2PL",IF(RIGHT(_xlpm.pre,1)="1","1PL","3PL")))),N1080,O1080,P1080,Q1080&amp;"W",R1080),_xlfn.TEXTJOIN("-",TRUE,M1080,N1080,O1080,P1080,Q1080&amp;"W",R1080))</f>
        <v>Straight Feeder-CU-Tin-Epoxy-5W-1</v>
      </c>
      <c r="T1080" s="14" t="str">
        <f>IF(COUNTIF(Cycletime[Element Desc.],ProjectsDB[[#This Row],[Element Desc.]])&gt;0,"Found","Not Found")</f>
        <v>Found</v>
      </c>
    </row>
    <row r="1081" spans="2:20" x14ac:dyDescent="0.25">
      <c r="B1081" s="8" t="s">
        <v>2516</v>
      </c>
      <c r="C1081" s="9" t="s">
        <v>2517</v>
      </c>
      <c r="D1081" s="9" t="s">
        <v>2518</v>
      </c>
      <c r="E1081" s="9">
        <v>1</v>
      </c>
      <c r="F1081" s="9" t="s">
        <v>2490</v>
      </c>
      <c r="G1081" s="9" t="s">
        <v>47</v>
      </c>
      <c r="H1081" s="11"/>
      <c r="I1081" s="9">
        <v>1710</v>
      </c>
      <c r="J1081" s="9"/>
      <c r="K1081" s="9"/>
      <c r="L1081" s="12">
        <f t="array" ref="L1081">IFERROR(LOOKUP(2^15,SEARCH({"40A","63A","80A","100A","125A","160A","200A","250A","400A","630A","800A","1000A","1250A","1600A","2000A","2500A","3200A","4000A","5000A","6300A"},UPPER(D1081)),{40,63,80,100,125,160,200,250,400,630,800,1000,1250,1600,2000,2500,3200,4000,5000,6300}),0)</f>
        <v>1000</v>
      </c>
      <c r="M1081" s="9" t="str">
        <f t="shared" si="81"/>
        <v>Straight Feeder</v>
      </c>
      <c r="N1081" s="9" t="str">
        <f t="shared" si="82"/>
        <v>CU</v>
      </c>
      <c r="O1081" s="13" t="str">
        <f t="shared" si="83"/>
        <v>Tin</v>
      </c>
      <c r="P1081" s="9" t="str">
        <f t="shared" si="84"/>
        <v>Epoxy</v>
      </c>
      <c r="Q1081" s="9" t="str">
        <f t="shared" si="85"/>
        <v>5</v>
      </c>
      <c r="R10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81" s="14" t="str">
        <f>IF(ProjectsDB[[#This Row],[Item Type]]="Straight Plug-In",_xlfn.TEXTJOIN("-",TRUE,M1081&amp;"-"&amp;_xlfn.LET(_xlpm.txt,ProjectsDB[[#This Row],[Assembly]],_xlpm.pos,FIND("SP",_xlpm.txt),_xlpm.pre,LEFT(_xlpm.txt,_xlpm.pos-1),IF(RIGHT(_xlpm.pre,3)="123","3PL",IF(RIGHT(_xlpm.pre,2)="12","2PL",IF(RIGHT(_xlpm.pre,1)="1","1PL","3PL")))),N1081,O1081,P1081,Q1081&amp;"W",R1081),_xlfn.TEXTJOIN("-",TRUE,M1081,N1081,O1081,P1081,Q1081&amp;"W",R1081))</f>
        <v>Straight Feeder-CU-Tin-Epoxy-5W-1</v>
      </c>
      <c r="T1081" s="14" t="str">
        <f>IF(COUNTIF(Cycletime[Element Desc.],ProjectsDB[[#This Row],[Element Desc.]])&gt;0,"Found","Not Found")</f>
        <v>Found</v>
      </c>
    </row>
    <row r="1082" spans="2:20" x14ac:dyDescent="0.25">
      <c r="B1082" s="8" t="s">
        <v>2519</v>
      </c>
      <c r="C1082" s="9" t="s">
        <v>2520</v>
      </c>
      <c r="D1082" s="9" t="s">
        <v>2521</v>
      </c>
      <c r="E1082" s="9">
        <v>1</v>
      </c>
      <c r="F1082" s="9" t="s">
        <v>2490</v>
      </c>
      <c r="G1082" s="9" t="s">
        <v>47</v>
      </c>
      <c r="H1082" s="11"/>
      <c r="I1082" s="9">
        <v>1795</v>
      </c>
      <c r="J1082" s="9"/>
      <c r="K1082" s="9"/>
      <c r="L1082" s="12">
        <f t="array" ref="L1082">IFERROR(LOOKUP(2^15,SEARCH({"40A","63A","80A","100A","125A","160A","200A","250A","400A","630A","800A","1000A","1250A","1600A","2000A","2500A","3200A","4000A","5000A","6300A"},UPPER(D1082)),{40,63,80,100,125,160,200,250,400,630,800,1000,1250,1600,2000,2500,3200,4000,5000,6300}),0)</f>
        <v>1000</v>
      </c>
      <c r="M1082" s="9" t="str">
        <f t="shared" si="81"/>
        <v>Straight Feeder</v>
      </c>
      <c r="N1082" s="9" t="str">
        <f t="shared" si="82"/>
        <v>CU</v>
      </c>
      <c r="O1082" s="13" t="str">
        <f t="shared" si="83"/>
        <v>Tin</v>
      </c>
      <c r="P1082" s="9" t="str">
        <f t="shared" si="84"/>
        <v>Epoxy</v>
      </c>
      <c r="Q1082" s="9" t="str">
        <f t="shared" si="85"/>
        <v>5</v>
      </c>
      <c r="R10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82" s="14" t="str">
        <f>IF(ProjectsDB[[#This Row],[Item Type]]="Straight Plug-In",_xlfn.TEXTJOIN("-",TRUE,M1082&amp;"-"&amp;_xlfn.LET(_xlpm.txt,ProjectsDB[[#This Row],[Assembly]],_xlpm.pos,FIND("SP",_xlpm.txt),_xlpm.pre,LEFT(_xlpm.txt,_xlpm.pos-1),IF(RIGHT(_xlpm.pre,3)="123","3PL",IF(RIGHT(_xlpm.pre,2)="12","2PL",IF(RIGHT(_xlpm.pre,1)="1","1PL","3PL")))),N1082,O1082,P1082,Q1082&amp;"W",R1082),_xlfn.TEXTJOIN("-",TRUE,M1082,N1082,O1082,P1082,Q1082&amp;"W",R1082))</f>
        <v>Straight Feeder-CU-Tin-Epoxy-5W-1</v>
      </c>
      <c r="T1082" s="14" t="str">
        <f>IF(COUNTIF(Cycletime[Element Desc.],ProjectsDB[[#This Row],[Element Desc.]])&gt;0,"Found","Not Found")</f>
        <v>Found</v>
      </c>
    </row>
    <row r="1083" spans="2:20" x14ac:dyDescent="0.25">
      <c r="B1083" s="8" t="s">
        <v>2522</v>
      </c>
      <c r="C1083" s="9" t="s">
        <v>2523</v>
      </c>
      <c r="D1083" s="9" t="s">
        <v>2524</v>
      </c>
      <c r="E1083" s="9">
        <v>1</v>
      </c>
      <c r="F1083" s="9" t="s">
        <v>2490</v>
      </c>
      <c r="G1083" s="9" t="s">
        <v>47</v>
      </c>
      <c r="H1083" s="11"/>
      <c r="I1083" s="9">
        <v>1870</v>
      </c>
      <c r="J1083" s="9"/>
      <c r="K1083" s="9"/>
      <c r="L1083" s="12">
        <f t="array" ref="L1083">IFERROR(LOOKUP(2^15,SEARCH({"40A","63A","80A","100A","125A","160A","200A","250A","400A","630A","800A","1000A","1250A","1600A","2000A","2500A","3200A","4000A","5000A","6300A"},UPPER(D1083)),{40,63,80,100,125,160,200,250,400,630,800,1000,1250,1600,2000,2500,3200,4000,5000,6300}),0)</f>
        <v>1000</v>
      </c>
      <c r="M1083" s="9" t="str">
        <f t="shared" si="81"/>
        <v>Straight Feeder</v>
      </c>
      <c r="N1083" s="9" t="str">
        <f t="shared" si="82"/>
        <v>CU</v>
      </c>
      <c r="O1083" s="13" t="str">
        <f t="shared" si="83"/>
        <v>Tin</v>
      </c>
      <c r="P1083" s="9" t="str">
        <f t="shared" si="84"/>
        <v>Epoxy</v>
      </c>
      <c r="Q1083" s="9" t="str">
        <f t="shared" si="85"/>
        <v>5</v>
      </c>
      <c r="R10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83" s="14" t="str">
        <f>IF(ProjectsDB[[#This Row],[Item Type]]="Straight Plug-In",_xlfn.TEXTJOIN("-",TRUE,M1083&amp;"-"&amp;_xlfn.LET(_xlpm.txt,ProjectsDB[[#This Row],[Assembly]],_xlpm.pos,FIND("SP",_xlpm.txt),_xlpm.pre,LEFT(_xlpm.txt,_xlpm.pos-1),IF(RIGHT(_xlpm.pre,3)="123","3PL",IF(RIGHT(_xlpm.pre,2)="12","2PL",IF(RIGHT(_xlpm.pre,1)="1","1PL","3PL")))),N1083,O1083,P1083,Q1083&amp;"W",R1083),_xlfn.TEXTJOIN("-",TRUE,M1083,N1083,O1083,P1083,Q1083&amp;"W",R1083))</f>
        <v>Straight Feeder-CU-Tin-Epoxy-5W-1</v>
      </c>
      <c r="T1083" s="14" t="str">
        <f>IF(COUNTIF(Cycletime[Element Desc.],ProjectsDB[[#This Row],[Element Desc.]])&gt;0,"Found","Not Found")</f>
        <v>Found</v>
      </c>
    </row>
    <row r="1084" spans="2:20" x14ac:dyDescent="0.25">
      <c r="B1084" s="8" t="s">
        <v>2525</v>
      </c>
      <c r="C1084" s="9" t="s">
        <v>2526</v>
      </c>
      <c r="D1084" s="9" t="s">
        <v>2527</v>
      </c>
      <c r="E1084" s="9">
        <v>1</v>
      </c>
      <c r="F1084" s="9" t="s">
        <v>2490</v>
      </c>
      <c r="G1084" s="9" t="s">
        <v>47</v>
      </c>
      <c r="H1084" s="11"/>
      <c r="I1084" s="9">
        <v>2020</v>
      </c>
      <c r="J1084" s="9"/>
      <c r="K1084" s="9"/>
      <c r="L1084" s="12">
        <f t="array" ref="L1084">IFERROR(LOOKUP(2^15,SEARCH({"40A","63A","80A","100A","125A","160A","200A","250A","400A","630A","800A","1000A","1250A","1600A","2000A","2500A","3200A","4000A","5000A","6300A"},UPPER(D1084)),{40,63,80,100,125,160,200,250,400,630,800,1000,1250,1600,2000,2500,3200,4000,5000,6300}),0)</f>
        <v>1000</v>
      </c>
      <c r="M1084" s="9" t="str">
        <f t="shared" si="81"/>
        <v>Straight Feeder</v>
      </c>
      <c r="N1084" s="9" t="str">
        <f t="shared" si="82"/>
        <v>CU</v>
      </c>
      <c r="O1084" s="13" t="str">
        <f t="shared" si="83"/>
        <v>Tin</v>
      </c>
      <c r="P1084" s="9" t="str">
        <f t="shared" si="84"/>
        <v>Epoxy</v>
      </c>
      <c r="Q1084" s="9" t="str">
        <f t="shared" si="85"/>
        <v>5</v>
      </c>
      <c r="R10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84" s="14" t="str">
        <f>IF(ProjectsDB[[#This Row],[Item Type]]="Straight Plug-In",_xlfn.TEXTJOIN("-",TRUE,M1084&amp;"-"&amp;_xlfn.LET(_xlpm.txt,ProjectsDB[[#This Row],[Assembly]],_xlpm.pos,FIND("SP",_xlpm.txt),_xlpm.pre,LEFT(_xlpm.txt,_xlpm.pos-1),IF(RIGHT(_xlpm.pre,3)="123","3PL",IF(RIGHT(_xlpm.pre,2)="12","2PL",IF(RIGHT(_xlpm.pre,1)="1","1PL","3PL")))),N1084,O1084,P1084,Q1084&amp;"W",R1084),_xlfn.TEXTJOIN("-",TRUE,M1084,N1084,O1084,P1084,Q1084&amp;"W",R1084))</f>
        <v>Straight Feeder-CU-Tin-Epoxy-5W-1</v>
      </c>
      <c r="T1084" s="14" t="str">
        <f>IF(COUNTIF(Cycletime[Element Desc.],ProjectsDB[[#This Row],[Element Desc.]])&gt;0,"Found","Not Found")</f>
        <v>Found</v>
      </c>
    </row>
    <row r="1085" spans="2:20" x14ac:dyDescent="0.25">
      <c r="B1085" s="8" t="s">
        <v>2528</v>
      </c>
      <c r="C1085" s="9" t="s">
        <v>2529</v>
      </c>
      <c r="D1085" s="9" t="s">
        <v>2530</v>
      </c>
      <c r="E1085" s="9">
        <v>1</v>
      </c>
      <c r="F1085" s="9" t="s">
        <v>2490</v>
      </c>
      <c r="G1085" s="9" t="s">
        <v>47</v>
      </c>
      <c r="H1085" s="11"/>
      <c r="I1085" s="9">
        <v>2035</v>
      </c>
      <c r="J1085" s="9"/>
      <c r="K1085" s="9"/>
      <c r="L1085" s="12">
        <f t="array" ref="L1085">IFERROR(LOOKUP(2^15,SEARCH({"40A","63A","80A","100A","125A","160A","200A","250A","400A","630A","800A","1000A","1250A","1600A","2000A","2500A","3200A","4000A","5000A","6300A"},UPPER(D1085)),{40,63,80,100,125,160,200,250,400,630,800,1000,1250,1600,2000,2500,3200,4000,5000,6300}),0)</f>
        <v>1000</v>
      </c>
      <c r="M1085" s="9" t="str">
        <f t="shared" si="81"/>
        <v>Straight Feeder</v>
      </c>
      <c r="N1085" s="9" t="str">
        <f t="shared" si="82"/>
        <v>CU</v>
      </c>
      <c r="O1085" s="13" t="str">
        <f t="shared" si="83"/>
        <v>Tin</v>
      </c>
      <c r="P1085" s="9" t="str">
        <f t="shared" si="84"/>
        <v>Epoxy</v>
      </c>
      <c r="Q1085" s="9" t="str">
        <f t="shared" si="85"/>
        <v>5</v>
      </c>
      <c r="R10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85" s="14" t="str">
        <f>IF(ProjectsDB[[#This Row],[Item Type]]="Straight Plug-In",_xlfn.TEXTJOIN("-",TRUE,M1085&amp;"-"&amp;_xlfn.LET(_xlpm.txt,ProjectsDB[[#This Row],[Assembly]],_xlpm.pos,FIND("SP",_xlpm.txt),_xlpm.pre,LEFT(_xlpm.txt,_xlpm.pos-1),IF(RIGHT(_xlpm.pre,3)="123","3PL",IF(RIGHT(_xlpm.pre,2)="12","2PL",IF(RIGHT(_xlpm.pre,1)="1","1PL","3PL")))),N1085,O1085,P1085,Q1085&amp;"W",R1085),_xlfn.TEXTJOIN("-",TRUE,M1085,N1085,O1085,P1085,Q1085&amp;"W",R1085))</f>
        <v>Straight Feeder-CU-Tin-Epoxy-5W-1</v>
      </c>
      <c r="T1085" s="14" t="str">
        <f>IF(COUNTIF(Cycletime[Element Desc.],ProjectsDB[[#This Row],[Element Desc.]])&gt;0,"Found","Not Found")</f>
        <v>Found</v>
      </c>
    </row>
    <row r="1086" spans="2:20" x14ac:dyDescent="0.25">
      <c r="B1086" s="8" t="s">
        <v>2531</v>
      </c>
      <c r="C1086" s="9" t="s">
        <v>2532</v>
      </c>
      <c r="D1086" s="9" t="s">
        <v>2533</v>
      </c>
      <c r="E1086" s="9">
        <v>1</v>
      </c>
      <c r="F1086" s="9" t="s">
        <v>2490</v>
      </c>
      <c r="G1086" s="9" t="s">
        <v>47</v>
      </c>
      <c r="H1086" s="11"/>
      <c r="I1086" s="9">
        <v>2110</v>
      </c>
      <c r="J1086" s="9"/>
      <c r="K1086" s="9"/>
      <c r="L1086" s="12">
        <f t="array" ref="L1086">IFERROR(LOOKUP(2^15,SEARCH({"40A","63A","80A","100A","125A","160A","200A","250A","400A","630A","800A","1000A","1250A","1600A","2000A","2500A","3200A","4000A","5000A","6300A"},UPPER(D1086)),{40,63,80,100,125,160,200,250,400,630,800,1000,1250,1600,2000,2500,3200,4000,5000,6300}),0)</f>
        <v>1000</v>
      </c>
      <c r="M1086" s="9" t="str">
        <f t="shared" si="81"/>
        <v>Straight Feeder</v>
      </c>
      <c r="N1086" s="9" t="str">
        <f t="shared" si="82"/>
        <v>CU</v>
      </c>
      <c r="O1086" s="13" t="str">
        <f t="shared" si="83"/>
        <v>Tin</v>
      </c>
      <c r="P1086" s="9" t="str">
        <f t="shared" si="84"/>
        <v>Epoxy</v>
      </c>
      <c r="Q1086" s="9" t="str">
        <f t="shared" si="85"/>
        <v>5</v>
      </c>
      <c r="R10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86" s="14" t="str">
        <f>IF(ProjectsDB[[#This Row],[Item Type]]="Straight Plug-In",_xlfn.TEXTJOIN("-",TRUE,M1086&amp;"-"&amp;_xlfn.LET(_xlpm.txt,ProjectsDB[[#This Row],[Assembly]],_xlpm.pos,FIND("SP",_xlpm.txt),_xlpm.pre,LEFT(_xlpm.txt,_xlpm.pos-1),IF(RIGHT(_xlpm.pre,3)="123","3PL",IF(RIGHT(_xlpm.pre,2)="12","2PL",IF(RIGHT(_xlpm.pre,1)="1","1PL","3PL")))),N1086,O1086,P1086,Q1086&amp;"W",R1086),_xlfn.TEXTJOIN("-",TRUE,M1086,N1086,O1086,P1086,Q1086&amp;"W",R1086))</f>
        <v>Straight Feeder-CU-Tin-Epoxy-5W-1</v>
      </c>
      <c r="T1086" s="14" t="str">
        <f>IF(COUNTIF(Cycletime[Element Desc.],ProjectsDB[[#This Row],[Element Desc.]])&gt;0,"Found","Not Found")</f>
        <v>Found</v>
      </c>
    </row>
    <row r="1087" spans="2:20" x14ac:dyDescent="0.25">
      <c r="B1087" s="8" t="s">
        <v>2534</v>
      </c>
      <c r="C1087" s="9" t="s">
        <v>2535</v>
      </c>
      <c r="D1087" s="9" t="s">
        <v>2536</v>
      </c>
      <c r="E1087" s="9">
        <v>1</v>
      </c>
      <c r="F1087" s="9" t="s">
        <v>2490</v>
      </c>
      <c r="G1087" s="9" t="s">
        <v>47</v>
      </c>
      <c r="H1087" s="11"/>
      <c r="I1087" s="9">
        <v>2275</v>
      </c>
      <c r="J1087" s="9"/>
      <c r="K1087" s="9"/>
      <c r="L1087" s="12">
        <f t="array" ref="L1087">IFERROR(LOOKUP(2^15,SEARCH({"40A","63A","80A","100A","125A","160A","200A","250A","400A","630A","800A","1000A","1250A","1600A","2000A","2500A","3200A","4000A","5000A","6300A"},UPPER(D1087)),{40,63,80,100,125,160,200,250,400,630,800,1000,1250,1600,2000,2500,3200,4000,5000,6300}),0)</f>
        <v>1000</v>
      </c>
      <c r="M1087" s="9" t="str">
        <f t="shared" si="81"/>
        <v>Straight Feeder</v>
      </c>
      <c r="N1087" s="9" t="str">
        <f t="shared" si="82"/>
        <v>CU</v>
      </c>
      <c r="O1087" s="13" t="str">
        <f t="shared" si="83"/>
        <v>Tin</v>
      </c>
      <c r="P1087" s="9" t="str">
        <f t="shared" si="84"/>
        <v>Epoxy</v>
      </c>
      <c r="Q1087" s="9" t="str">
        <f t="shared" si="85"/>
        <v>5</v>
      </c>
      <c r="R10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87" s="14" t="str">
        <f>IF(ProjectsDB[[#This Row],[Item Type]]="Straight Plug-In",_xlfn.TEXTJOIN("-",TRUE,M1087&amp;"-"&amp;_xlfn.LET(_xlpm.txt,ProjectsDB[[#This Row],[Assembly]],_xlpm.pos,FIND("SP",_xlpm.txt),_xlpm.pre,LEFT(_xlpm.txt,_xlpm.pos-1),IF(RIGHT(_xlpm.pre,3)="123","3PL",IF(RIGHT(_xlpm.pre,2)="12","2PL",IF(RIGHT(_xlpm.pre,1)="1","1PL","3PL")))),N1087,O1087,P1087,Q1087&amp;"W",R1087),_xlfn.TEXTJOIN("-",TRUE,M1087,N1087,O1087,P1087,Q1087&amp;"W",R1087))</f>
        <v>Straight Feeder-CU-Tin-Epoxy-5W-1</v>
      </c>
      <c r="T1087" s="14" t="str">
        <f>IF(COUNTIF(Cycletime[Element Desc.],ProjectsDB[[#This Row],[Element Desc.]])&gt;0,"Found","Not Found")</f>
        <v>Found</v>
      </c>
    </row>
    <row r="1088" spans="2:20" x14ac:dyDescent="0.25">
      <c r="B1088" s="8" t="s">
        <v>2537</v>
      </c>
      <c r="C1088" s="9" t="s">
        <v>2538</v>
      </c>
      <c r="D1088" s="9" t="s">
        <v>2539</v>
      </c>
      <c r="E1088" s="9">
        <v>1</v>
      </c>
      <c r="F1088" s="9" t="s">
        <v>2490</v>
      </c>
      <c r="G1088" s="9" t="s">
        <v>47</v>
      </c>
      <c r="H1088" s="11"/>
      <c r="I1088" s="9">
        <v>2285</v>
      </c>
      <c r="J1088" s="9"/>
      <c r="K1088" s="9"/>
      <c r="L1088" s="12">
        <f t="array" ref="L1088">IFERROR(LOOKUP(2^15,SEARCH({"40A","63A","80A","100A","125A","160A","200A","250A","400A","630A","800A","1000A","1250A","1600A","2000A","2500A","3200A","4000A","5000A","6300A"},UPPER(D1088)),{40,63,80,100,125,160,200,250,400,630,800,1000,1250,1600,2000,2500,3200,4000,5000,6300}),0)</f>
        <v>1000</v>
      </c>
      <c r="M1088" s="9" t="str">
        <f t="shared" si="81"/>
        <v>Straight Feeder</v>
      </c>
      <c r="N1088" s="9" t="str">
        <f t="shared" si="82"/>
        <v>CU</v>
      </c>
      <c r="O1088" s="13" t="str">
        <f t="shared" si="83"/>
        <v>Tin</v>
      </c>
      <c r="P1088" s="9" t="str">
        <f t="shared" si="84"/>
        <v>Epoxy</v>
      </c>
      <c r="Q1088" s="9" t="str">
        <f t="shared" si="85"/>
        <v>5</v>
      </c>
      <c r="R10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88" s="14" t="str">
        <f>IF(ProjectsDB[[#This Row],[Item Type]]="Straight Plug-In",_xlfn.TEXTJOIN("-",TRUE,M1088&amp;"-"&amp;_xlfn.LET(_xlpm.txt,ProjectsDB[[#This Row],[Assembly]],_xlpm.pos,FIND("SP",_xlpm.txt),_xlpm.pre,LEFT(_xlpm.txt,_xlpm.pos-1),IF(RIGHT(_xlpm.pre,3)="123","3PL",IF(RIGHT(_xlpm.pre,2)="12","2PL",IF(RIGHT(_xlpm.pre,1)="1","1PL","3PL")))),N1088,O1088,P1088,Q1088&amp;"W",R1088),_xlfn.TEXTJOIN("-",TRUE,M1088,N1088,O1088,P1088,Q1088&amp;"W",R1088))</f>
        <v>Straight Feeder-CU-Tin-Epoxy-5W-1</v>
      </c>
      <c r="T1088" s="14" t="str">
        <f>IF(COUNTIF(Cycletime[Element Desc.],ProjectsDB[[#This Row],[Element Desc.]])&gt;0,"Found","Not Found")</f>
        <v>Found</v>
      </c>
    </row>
    <row r="1089" spans="2:20" x14ac:dyDescent="0.25">
      <c r="B1089" s="8" t="s">
        <v>2540</v>
      </c>
      <c r="C1089" s="9" t="s">
        <v>2541</v>
      </c>
      <c r="D1089" s="9" t="s">
        <v>2542</v>
      </c>
      <c r="E1089" s="9">
        <v>1</v>
      </c>
      <c r="F1089" s="9" t="s">
        <v>2490</v>
      </c>
      <c r="G1089" s="9" t="s">
        <v>47</v>
      </c>
      <c r="H1089" s="11"/>
      <c r="I1089" s="9">
        <v>2310</v>
      </c>
      <c r="J1089" s="9"/>
      <c r="K1089" s="9"/>
      <c r="L1089" s="12">
        <f t="array" ref="L1089">IFERROR(LOOKUP(2^15,SEARCH({"40A","63A","80A","100A","125A","160A","200A","250A","400A","630A","800A","1000A","1250A","1600A","2000A","2500A","3200A","4000A","5000A","6300A"},UPPER(D1089)),{40,63,80,100,125,160,200,250,400,630,800,1000,1250,1600,2000,2500,3200,4000,5000,6300}),0)</f>
        <v>1000</v>
      </c>
      <c r="M1089" s="9" t="str">
        <f t="shared" si="81"/>
        <v>Straight Feeder</v>
      </c>
      <c r="N1089" s="9" t="str">
        <f t="shared" si="82"/>
        <v>CU</v>
      </c>
      <c r="O1089" s="13" t="str">
        <f t="shared" si="83"/>
        <v>Tin</v>
      </c>
      <c r="P1089" s="9" t="str">
        <f t="shared" si="84"/>
        <v>Epoxy</v>
      </c>
      <c r="Q1089" s="9" t="str">
        <f t="shared" si="85"/>
        <v>5</v>
      </c>
      <c r="R10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89" s="14" t="str">
        <f>IF(ProjectsDB[[#This Row],[Item Type]]="Straight Plug-In",_xlfn.TEXTJOIN("-",TRUE,M1089&amp;"-"&amp;_xlfn.LET(_xlpm.txt,ProjectsDB[[#This Row],[Assembly]],_xlpm.pos,FIND("SP",_xlpm.txt),_xlpm.pre,LEFT(_xlpm.txt,_xlpm.pos-1),IF(RIGHT(_xlpm.pre,3)="123","3PL",IF(RIGHT(_xlpm.pre,2)="12","2PL",IF(RIGHT(_xlpm.pre,1)="1","1PL","3PL")))),N1089,O1089,P1089,Q1089&amp;"W",R1089),_xlfn.TEXTJOIN("-",TRUE,M1089,N1089,O1089,P1089,Q1089&amp;"W",R1089))</f>
        <v>Straight Feeder-CU-Tin-Epoxy-5W-1</v>
      </c>
      <c r="T1089" s="14" t="str">
        <f>IF(COUNTIF(Cycletime[Element Desc.],ProjectsDB[[#This Row],[Element Desc.]])&gt;0,"Found","Not Found")</f>
        <v>Found</v>
      </c>
    </row>
    <row r="1090" spans="2:20" x14ac:dyDescent="0.25">
      <c r="B1090" s="8" t="s">
        <v>2543</v>
      </c>
      <c r="C1090" s="9" t="s">
        <v>2544</v>
      </c>
      <c r="D1090" s="9" t="s">
        <v>2545</v>
      </c>
      <c r="E1090" s="9">
        <v>1</v>
      </c>
      <c r="F1090" s="9" t="s">
        <v>2490</v>
      </c>
      <c r="G1090" s="9" t="s">
        <v>47</v>
      </c>
      <c r="H1090" s="11"/>
      <c r="I1090" s="9">
        <v>2350</v>
      </c>
      <c r="J1090" s="9"/>
      <c r="K1090" s="9"/>
      <c r="L1090" s="12">
        <f t="array" ref="L1090">IFERROR(LOOKUP(2^15,SEARCH({"40A","63A","80A","100A","125A","160A","200A","250A","400A","630A","800A","1000A","1250A","1600A","2000A","2500A","3200A","4000A","5000A","6300A"},UPPER(D1090)),{40,63,80,100,125,160,200,250,400,630,800,1000,1250,1600,2000,2500,3200,4000,5000,6300}),0)</f>
        <v>1000</v>
      </c>
      <c r="M1090" s="9" t="str">
        <f t="shared" si="81"/>
        <v>Straight Feeder</v>
      </c>
      <c r="N1090" s="9" t="str">
        <f t="shared" si="82"/>
        <v>CU</v>
      </c>
      <c r="O1090" s="13" t="str">
        <f t="shared" si="83"/>
        <v>Tin</v>
      </c>
      <c r="P1090" s="9" t="str">
        <f t="shared" si="84"/>
        <v>Epoxy</v>
      </c>
      <c r="Q1090" s="9" t="str">
        <f t="shared" si="85"/>
        <v>5</v>
      </c>
      <c r="R10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90" s="14" t="str">
        <f>IF(ProjectsDB[[#This Row],[Item Type]]="Straight Plug-In",_xlfn.TEXTJOIN("-",TRUE,M1090&amp;"-"&amp;_xlfn.LET(_xlpm.txt,ProjectsDB[[#This Row],[Assembly]],_xlpm.pos,FIND("SP",_xlpm.txt),_xlpm.pre,LEFT(_xlpm.txt,_xlpm.pos-1),IF(RIGHT(_xlpm.pre,3)="123","3PL",IF(RIGHT(_xlpm.pre,2)="12","2PL",IF(RIGHT(_xlpm.pre,1)="1","1PL","3PL")))),N1090,O1090,P1090,Q1090&amp;"W",R1090),_xlfn.TEXTJOIN("-",TRUE,M1090,N1090,O1090,P1090,Q1090&amp;"W",R1090))</f>
        <v>Straight Feeder-CU-Tin-Epoxy-5W-1</v>
      </c>
      <c r="T1090" s="14" t="str">
        <f>IF(COUNTIF(Cycletime[Element Desc.],ProjectsDB[[#This Row],[Element Desc.]])&gt;0,"Found","Not Found")</f>
        <v>Found</v>
      </c>
    </row>
    <row r="1091" spans="2:20" x14ac:dyDescent="0.25">
      <c r="B1091" s="8" t="s">
        <v>2546</v>
      </c>
      <c r="C1091" s="9" t="s">
        <v>2547</v>
      </c>
      <c r="D1091" s="9" t="s">
        <v>2548</v>
      </c>
      <c r="E1091" s="9">
        <v>1</v>
      </c>
      <c r="F1091" s="9" t="s">
        <v>2490</v>
      </c>
      <c r="G1091" s="9" t="s">
        <v>47</v>
      </c>
      <c r="H1091" s="11"/>
      <c r="I1091" s="9">
        <v>2504</v>
      </c>
      <c r="J1091" s="9"/>
      <c r="K1091" s="9"/>
      <c r="L1091" s="12">
        <f t="array" ref="L1091">IFERROR(LOOKUP(2^15,SEARCH({"40A","63A","80A","100A","125A","160A","200A","250A","400A","630A","800A","1000A","1250A","1600A","2000A","2500A","3200A","4000A","5000A","6300A"},UPPER(D1091)),{40,63,80,100,125,160,200,250,400,630,800,1000,1250,1600,2000,2500,3200,4000,5000,6300}),0)</f>
        <v>1000</v>
      </c>
      <c r="M1091" s="9" t="str">
        <f t="shared" si="81"/>
        <v>Straight Feeder</v>
      </c>
      <c r="N1091" s="9" t="str">
        <f t="shared" si="82"/>
        <v>CU</v>
      </c>
      <c r="O1091" s="13" t="str">
        <f t="shared" si="83"/>
        <v>Tin</v>
      </c>
      <c r="P1091" s="9" t="str">
        <f t="shared" si="84"/>
        <v>Epoxy</v>
      </c>
      <c r="Q1091" s="9" t="str">
        <f t="shared" si="85"/>
        <v>5</v>
      </c>
      <c r="R10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91" s="14" t="str">
        <f>IF(ProjectsDB[[#This Row],[Item Type]]="Straight Plug-In",_xlfn.TEXTJOIN("-",TRUE,M1091&amp;"-"&amp;_xlfn.LET(_xlpm.txt,ProjectsDB[[#This Row],[Assembly]],_xlpm.pos,FIND("SP",_xlpm.txt),_xlpm.pre,LEFT(_xlpm.txt,_xlpm.pos-1),IF(RIGHT(_xlpm.pre,3)="123","3PL",IF(RIGHT(_xlpm.pre,2)="12","2PL",IF(RIGHT(_xlpm.pre,1)="1","1PL","3PL")))),N1091,O1091,P1091,Q1091&amp;"W",R1091),_xlfn.TEXTJOIN("-",TRUE,M1091,N1091,O1091,P1091,Q1091&amp;"W",R1091))</f>
        <v>Straight Feeder-CU-Tin-Epoxy-5W-1</v>
      </c>
      <c r="T1091" s="14" t="str">
        <f>IF(COUNTIF(Cycletime[Element Desc.],ProjectsDB[[#This Row],[Element Desc.]])&gt;0,"Found","Not Found")</f>
        <v>Found</v>
      </c>
    </row>
    <row r="1092" spans="2:20" x14ac:dyDescent="0.25">
      <c r="B1092" s="8" t="s">
        <v>2549</v>
      </c>
      <c r="C1092" s="9" t="s">
        <v>2550</v>
      </c>
      <c r="D1092" s="9" t="s">
        <v>2551</v>
      </c>
      <c r="E1092" s="9">
        <v>1</v>
      </c>
      <c r="F1092" s="9" t="s">
        <v>2490</v>
      </c>
      <c r="G1092" s="9" t="s">
        <v>47</v>
      </c>
      <c r="H1092" s="11"/>
      <c r="I1092" s="9">
        <v>2916</v>
      </c>
      <c r="J1092" s="9"/>
      <c r="K1092" s="9"/>
      <c r="L1092" s="12">
        <f t="array" ref="L1092">IFERROR(LOOKUP(2^15,SEARCH({"40A","63A","80A","100A","125A","160A","200A","250A","400A","630A","800A","1000A","1250A","1600A","2000A","2500A","3200A","4000A","5000A","6300A"},UPPER(D1092)),{40,63,80,100,125,160,200,250,400,630,800,1000,1250,1600,2000,2500,3200,4000,5000,6300}),0)</f>
        <v>1000</v>
      </c>
      <c r="M1092" s="9" t="str">
        <f t="shared" ref="M1092:M1155" si="86">_xlfn.LET(_xlpm.d,UPPER(TRIM(SUBSTITUTE(SUBSTITUTE(D1092,CHAR(160),"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1092" s="9" t="str">
        <f t="shared" ref="N1092:N1155" si="87">IF(ISNUMBER(SEARCH("CU",D1092)),"CU",IF(ISNUMBER(SEARCH("AL",D1092)),"AL",IF(ISNUMBER(SEARCH("Copper",D1092)),"CU","SH")))</f>
        <v>CU</v>
      </c>
      <c r="O1092" s="13" t="str">
        <f t="shared" ref="O1092:O1155" si="88">IF(ISNUMBER(SEARCH("Silver",D1092)),"Silver",IF(ISNUMBER(SEARCH("Tin",D1092)),"Tin","None"))</f>
        <v>Tin</v>
      </c>
      <c r="P1092" s="9" t="str">
        <f t="shared" ref="P1092:P1155" si="89">IF(ISNUMBER(SEARCH("Epoxy",D1092)),"Epoxy",IF(ISNUMBER(SEARCH("PET",D1092)),"PET","None"))</f>
        <v>Epoxy</v>
      </c>
      <c r="Q1092" s="9" t="str">
        <f t="shared" ref="Q1092:Q1155" si="90">IF(ISNUMBER(SEARCH("3-Wire",D1092)),"3",IF(ISNUMBER(SEARCH("4-Wire",D1092)),"4",IF(ISNUMBER(SEARCH("5-Wire",D1092)),"5",IF(ISNUMBER(SEARCH("6-Wire",D1092)),"6","0"))))</f>
        <v>5</v>
      </c>
      <c r="R10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92" s="14" t="str">
        <f>IF(ProjectsDB[[#This Row],[Item Type]]="Straight Plug-In",_xlfn.TEXTJOIN("-",TRUE,M1092&amp;"-"&amp;_xlfn.LET(_xlpm.txt,ProjectsDB[[#This Row],[Assembly]],_xlpm.pos,FIND("SP",_xlpm.txt),_xlpm.pre,LEFT(_xlpm.txt,_xlpm.pos-1),IF(RIGHT(_xlpm.pre,3)="123","3PL",IF(RIGHT(_xlpm.pre,2)="12","2PL",IF(RIGHT(_xlpm.pre,1)="1","1PL","3PL")))),N1092,O1092,P1092,Q1092&amp;"W",R1092),_xlfn.TEXTJOIN("-",TRUE,M1092,N1092,O1092,P1092,Q1092&amp;"W",R1092))</f>
        <v>Straight Feeder-CU-Tin-Epoxy-5W-1</v>
      </c>
      <c r="T1092" s="14" t="str">
        <f>IF(COUNTIF(Cycletime[Element Desc.],ProjectsDB[[#This Row],[Element Desc.]])&gt;0,"Found","Not Found")</f>
        <v>Found</v>
      </c>
    </row>
    <row r="1093" spans="2:20" x14ac:dyDescent="0.25">
      <c r="B1093" s="8" t="s">
        <v>2552</v>
      </c>
      <c r="C1093" s="9" t="s">
        <v>2553</v>
      </c>
      <c r="D1093" s="9" t="s">
        <v>2554</v>
      </c>
      <c r="E1093" s="9">
        <v>4</v>
      </c>
      <c r="F1093" s="9" t="s">
        <v>2490</v>
      </c>
      <c r="G1093" s="9" t="s">
        <v>47</v>
      </c>
      <c r="H1093" s="11"/>
      <c r="I1093" s="9">
        <v>3000</v>
      </c>
      <c r="J1093" s="9"/>
      <c r="K1093" s="9"/>
      <c r="L1093" s="12">
        <f t="array" ref="L1093">IFERROR(LOOKUP(2^15,SEARCH({"40A","63A","80A","100A","125A","160A","200A","250A","400A","630A","800A","1000A","1250A","1600A","2000A","2500A","3200A","4000A","5000A","6300A"},UPPER(D1093)),{40,63,80,100,125,160,200,250,400,630,800,1000,1250,1600,2000,2500,3200,4000,5000,6300}),0)</f>
        <v>1000</v>
      </c>
      <c r="M1093" s="9" t="str">
        <f t="shared" si="86"/>
        <v>Straight Feeder</v>
      </c>
      <c r="N1093" s="9" t="str">
        <f t="shared" si="87"/>
        <v>CU</v>
      </c>
      <c r="O1093" s="13" t="str">
        <f t="shared" si="88"/>
        <v>Tin</v>
      </c>
      <c r="P1093" s="9" t="str">
        <f t="shared" si="89"/>
        <v>Epoxy</v>
      </c>
      <c r="Q1093" s="9" t="str">
        <f t="shared" si="90"/>
        <v>5</v>
      </c>
      <c r="R10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93" s="14" t="str">
        <f>IF(ProjectsDB[[#This Row],[Item Type]]="Straight Plug-In",_xlfn.TEXTJOIN("-",TRUE,M1093&amp;"-"&amp;_xlfn.LET(_xlpm.txt,ProjectsDB[[#This Row],[Assembly]],_xlpm.pos,FIND("SP",_xlpm.txt),_xlpm.pre,LEFT(_xlpm.txt,_xlpm.pos-1),IF(RIGHT(_xlpm.pre,3)="123","3PL",IF(RIGHT(_xlpm.pre,2)="12","2PL",IF(RIGHT(_xlpm.pre,1)="1","1PL","3PL")))),N1093,O1093,P1093,Q1093&amp;"W",R1093),_xlfn.TEXTJOIN("-",TRUE,M1093,N1093,O1093,P1093,Q1093&amp;"W",R1093))</f>
        <v>Straight Feeder-CU-Tin-Epoxy-5W-1</v>
      </c>
      <c r="T1093" s="14" t="str">
        <f>IF(COUNTIF(Cycletime[Element Desc.],ProjectsDB[[#This Row],[Element Desc.]])&gt;0,"Found","Not Found")</f>
        <v>Found</v>
      </c>
    </row>
    <row r="1094" spans="2:20" x14ac:dyDescent="0.25">
      <c r="B1094" s="8" t="s">
        <v>2555</v>
      </c>
      <c r="C1094" s="9" t="s">
        <v>2556</v>
      </c>
      <c r="D1094" s="9" t="s">
        <v>2557</v>
      </c>
      <c r="E1094" s="9">
        <v>1</v>
      </c>
      <c r="F1094" s="9" t="s">
        <v>2490</v>
      </c>
      <c r="G1094" s="9" t="s">
        <v>47</v>
      </c>
      <c r="H1094" s="11"/>
      <c r="I1094" s="9">
        <v>440</v>
      </c>
      <c r="J1094" s="9"/>
      <c r="K1094" s="9"/>
      <c r="L1094" s="12">
        <f t="array" ref="L1094">IFERROR(LOOKUP(2^15,SEARCH({"40A","63A","80A","100A","125A","160A","200A","250A","400A","630A","800A","1000A","1250A","1600A","2000A","2500A","3200A","4000A","5000A","6300A"},UPPER(D1094)),{40,63,80,100,125,160,200,250,400,630,800,1000,1250,1600,2000,2500,3200,4000,5000,6300}),0)</f>
        <v>1000</v>
      </c>
      <c r="M1094" s="9" t="str">
        <f t="shared" si="86"/>
        <v>Straight Feeder</v>
      </c>
      <c r="N1094" s="9" t="str">
        <f t="shared" si="87"/>
        <v>CU</v>
      </c>
      <c r="O1094" s="13" t="str">
        <f t="shared" si="88"/>
        <v>Tin</v>
      </c>
      <c r="P1094" s="9" t="str">
        <f t="shared" si="89"/>
        <v>Epoxy</v>
      </c>
      <c r="Q1094" s="9" t="str">
        <f t="shared" si="90"/>
        <v>5</v>
      </c>
      <c r="R10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94" s="14" t="str">
        <f>IF(ProjectsDB[[#This Row],[Item Type]]="Straight Plug-In",_xlfn.TEXTJOIN("-",TRUE,M1094&amp;"-"&amp;_xlfn.LET(_xlpm.txt,ProjectsDB[[#This Row],[Assembly]],_xlpm.pos,FIND("SP",_xlpm.txt),_xlpm.pre,LEFT(_xlpm.txt,_xlpm.pos-1),IF(RIGHT(_xlpm.pre,3)="123","3PL",IF(RIGHT(_xlpm.pre,2)="12","2PL",IF(RIGHT(_xlpm.pre,1)="1","1PL","3PL")))),N1094,O1094,P1094,Q1094&amp;"W",R1094),_xlfn.TEXTJOIN("-",TRUE,M1094,N1094,O1094,P1094,Q1094&amp;"W",R1094))</f>
        <v>Straight Feeder-CU-Tin-Epoxy-5W-1</v>
      </c>
      <c r="T1094" s="14" t="str">
        <f>IF(COUNTIF(Cycletime[Element Desc.],ProjectsDB[[#This Row],[Element Desc.]])&gt;0,"Found","Not Found")</f>
        <v>Found</v>
      </c>
    </row>
    <row r="1095" spans="2:20" x14ac:dyDescent="0.25">
      <c r="B1095" s="8" t="s">
        <v>2558</v>
      </c>
      <c r="C1095" s="9" t="s">
        <v>2559</v>
      </c>
      <c r="D1095" s="9" t="s">
        <v>2560</v>
      </c>
      <c r="E1095" s="9">
        <v>1</v>
      </c>
      <c r="F1095" s="9" t="s">
        <v>2490</v>
      </c>
      <c r="G1095" s="9" t="s">
        <v>47</v>
      </c>
      <c r="H1095" s="11"/>
      <c r="I1095" s="9">
        <v>470</v>
      </c>
      <c r="J1095" s="9"/>
      <c r="K1095" s="9"/>
      <c r="L1095" s="12">
        <f t="array" ref="L1095">IFERROR(LOOKUP(2^15,SEARCH({"40A","63A","80A","100A","125A","160A","200A","250A","400A","630A","800A","1000A","1250A","1600A","2000A","2500A","3200A","4000A","5000A","6300A"},UPPER(D1095)),{40,63,80,100,125,160,200,250,400,630,800,1000,1250,1600,2000,2500,3200,4000,5000,6300}),0)</f>
        <v>1000</v>
      </c>
      <c r="M1095" s="9" t="str">
        <f t="shared" si="86"/>
        <v>Straight Feeder</v>
      </c>
      <c r="N1095" s="9" t="str">
        <f t="shared" si="87"/>
        <v>CU</v>
      </c>
      <c r="O1095" s="13" t="str">
        <f t="shared" si="88"/>
        <v>Tin</v>
      </c>
      <c r="P1095" s="9" t="str">
        <f t="shared" si="89"/>
        <v>Epoxy</v>
      </c>
      <c r="Q1095" s="9" t="str">
        <f t="shared" si="90"/>
        <v>5</v>
      </c>
      <c r="R10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95" s="14" t="str">
        <f>IF(ProjectsDB[[#This Row],[Item Type]]="Straight Plug-In",_xlfn.TEXTJOIN("-",TRUE,M1095&amp;"-"&amp;_xlfn.LET(_xlpm.txt,ProjectsDB[[#This Row],[Assembly]],_xlpm.pos,FIND("SP",_xlpm.txt),_xlpm.pre,LEFT(_xlpm.txt,_xlpm.pos-1),IF(RIGHT(_xlpm.pre,3)="123","3PL",IF(RIGHT(_xlpm.pre,2)="12","2PL",IF(RIGHT(_xlpm.pre,1)="1","1PL","3PL")))),N1095,O1095,P1095,Q1095&amp;"W",R1095),_xlfn.TEXTJOIN("-",TRUE,M1095,N1095,O1095,P1095,Q1095&amp;"W",R1095))</f>
        <v>Straight Feeder-CU-Tin-Epoxy-5W-1</v>
      </c>
      <c r="T1095" s="14" t="str">
        <f>IF(COUNTIF(Cycletime[Element Desc.],ProjectsDB[[#This Row],[Element Desc.]])&gt;0,"Found","Not Found")</f>
        <v>Found</v>
      </c>
    </row>
    <row r="1096" spans="2:20" x14ac:dyDescent="0.25">
      <c r="B1096" s="8" t="s">
        <v>2561</v>
      </c>
      <c r="C1096" s="9" t="s">
        <v>2562</v>
      </c>
      <c r="D1096" s="9" t="s">
        <v>2563</v>
      </c>
      <c r="E1096" s="9">
        <v>1</v>
      </c>
      <c r="F1096" s="9" t="s">
        <v>2490</v>
      </c>
      <c r="G1096" s="9" t="s">
        <v>47</v>
      </c>
      <c r="H1096" s="11"/>
      <c r="I1096" s="9">
        <v>536</v>
      </c>
      <c r="J1096" s="9"/>
      <c r="K1096" s="9"/>
      <c r="L1096" s="12">
        <f t="array" ref="L1096">IFERROR(LOOKUP(2^15,SEARCH({"40A","63A","80A","100A","125A","160A","200A","250A","400A","630A","800A","1000A","1250A","1600A","2000A","2500A","3200A","4000A","5000A","6300A"},UPPER(D1096)),{40,63,80,100,125,160,200,250,400,630,800,1000,1250,1600,2000,2500,3200,4000,5000,6300}),0)</f>
        <v>1000</v>
      </c>
      <c r="M1096" s="9" t="str">
        <f t="shared" si="86"/>
        <v>Straight Feeder</v>
      </c>
      <c r="N1096" s="9" t="str">
        <f t="shared" si="87"/>
        <v>CU</v>
      </c>
      <c r="O1096" s="13" t="str">
        <f t="shared" si="88"/>
        <v>Tin</v>
      </c>
      <c r="P1096" s="9" t="str">
        <f t="shared" si="89"/>
        <v>Epoxy</v>
      </c>
      <c r="Q1096" s="9" t="str">
        <f t="shared" si="90"/>
        <v>5</v>
      </c>
      <c r="R10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96" s="14" t="str">
        <f>IF(ProjectsDB[[#This Row],[Item Type]]="Straight Plug-In",_xlfn.TEXTJOIN("-",TRUE,M1096&amp;"-"&amp;_xlfn.LET(_xlpm.txt,ProjectsDB[[#This Row],[Assembly]],_xlpm.pos,FIND("SP",_xlpm.txt),_xlpm.pre,LEFT(_xlpm.txt,_xlpm.pos-1),IF(RIGHT(_xlpm.pre,3)="123","3PL",IF(RIGHT(_xlpm.pre,2)="12","2PL",IF(RIGHT(_xlpm.pre,1)="1","1PL","3PL")))),N1096,O1096,P1096,Q1096&amp;"W",R1096),_xlfn.TEXTJOIN("-",TRUE,M1096,N1096,O1096,P1096,Q1096&amp;"W",R1096))</f>
        <v>Straight Feeder-CU-Tin-Epoxy-5W-1</v>
      </c>
      <c r="T1096" s="14" t="str">
        <f>IF(COUNTIF(Cycletime[Element Desc.],ProjectsDB[[#This Row],[Element Desc.]])&gt;0,"Found","Not Found")</f>
        <v>Found</v>
      </c>
    </row>
    <row r="1097" spans="2:20" x14ac:dyDescent="0.25">
      <c r="B1097" s="8" t="s">
        <v>2564</v>
      </c>
      <c r="C1097" s="9" t="s">
        <v>2565</v>
      </c>
      <c r="D1097" s="9" t="s">
        <v>2566</v>
      </c>
      <c r="E1097" s="9">
        <v>1</v>
      </c>
      <c r="F1097" s="9" t="s">
        <v>2490</v>
      </c>
      <c r="G1097" s="9" t="s">
        <v>47</v>
      </c>
      <c r="H1097" s="11"/>
      <c r="I1097" s="9">
        <v>650</v>
      </c>
      <c r="J1097" s="9"/>
      <c r="K1097" s="9"/>
      <c r="L1097" s="12">
        <f t="array" ref="L1097">IFERROR(LOOKUP(2^15,SEARCH({"40A","63A","80A","100A","125A","160A","200A","250A","400A","630A","800A","1000A","1250A","1600A","2000A","2500A","3200A","4000A","5000A","6300A"},UPPER(D1097)),{40,63,80,100,125,160,200,250,400,630,800,1000,1250,1600,2000,2500,3200,4000,5000,6300}),0)</f>
        <v>1000</v>
      </c>
      <c r="M1097" s="9" t="str">
        <f t="shared" si="86"/>
        <v>Straight Feeder</v>
      </c>
      <c r="N1097" s="9" t="str">
        <f t="shared" si="87"/>
        <v>CU</v>
      </c>
      <c r="O1097" s="13" t="str">
        <f t="shared" si="88"/>
        <v>Tin</v>
      </c>
      <c r="P1097" s="9" t="str">
        <f t="shared" si="89"/>
        <v>Epoxy</v>
      </c>
      <c r="Q1097" s="9" t="str">
        <f t="shared" si="90"/>
        <v>5</v>
      </c>
      <c r="R10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97" s="14" t="str">
        <f>IF(ProjectsDB[[#This Row],[Item Type]]="Straight Plug-In",_xlfn.TEXTJOIN("-",TRUE,M1097&amp;"-"&amp;_xlfn.LET(_xlpm.txt,ProjectsDB[[#This Row],[Assembly]],_xlpm.pos,FIND("SP",_xlpm.txt),_xlpm.pre,LEFT(_xlpm.txt,_xlpm.pos-1),IF(RIGHT(_xlpm.pre,3)="123","3PL",IF(RIGHT(_xlpm.pre,2)="12","2PL",IF(RIGHT(_xlpm.pre,1)="1","1PL","3PL")))),N1097,O1097,P1097,Q1097&amp;"W",R1097),_xlfn.TEXTJOIN("-",TRUE,M1097,N1097,O1097,P1097,Q1097&amp;"W",R1097))</f>
        <v>Straight Feeder-CU-Tin-Epoxy-5W-1</v>
      </c>
      <c r="T1097" s="14" t="str">
        <f>IF(COUNTIF(Cycletime[Element Desc.],ProjectsDB[[#This Row],[Element Desc.]])&gt;0,"Found","Not Found")</f>
        <v>Found</v>
      </c>
    </row>
    <row r="1098" spans="2:20" x14ac:dyDescent="0.25">
      <c r="B1098" s="8" t="s">
        <v>2567</v>
      </c>
      <c r="C1098" s="9" t="s">
        <v>2568</v>
      </c>
      <c r="D1098" s="9" t="s">
        <v>2569</v>
      </c>
      <c r="E1098" s="9">
        <v>1</v>
      </c>
      <c r="F1098" s="9" t="s">
        <v>2490</v>
      </c>
      <c r="G1098" s="9" t="s">
        <v>47</v>
      </c>
      <c r="H1098" s="11"/>
      <c r="I1098" s="9">
        <v>700</v>
      </c>
      <c r="J1098" s="9"/>
      <c r="K1098" s="9"/>
      <c r="L1098" s="12">
        <f t="array" ref="L1098">IFERROR(LOOKUP(2^15,SEARCH({"40A","63A","80A","100A","125A","160A","200A","250A","400A","630A","800A","1000A","1250A","1600A","2000A","2500A","3200A","4000A","5000A","6300A"},UPPER(D1098)),{40,63,80,100,125,160,200,250,400,630,800,1000,1250,1600,2000,2500,3200,4000,5000,6300}),0)</f>
        <v>1000</v>
      </c>
      <c r="M1098" s="9" t="str">
        <f t="shared" si="86"/>
        <v>Straight Feeder</v>
      </c>
      <c r="N1098" s="9" t="str">
        <f t="shared" si="87"/>
        <v>CU</v>
      </c>
      <c r="O1098" s="13" t="str">
        <f t="shared" si="88"/>
        <v>Tin</v>
      </c>
      <c r="P1098" s="9" t="str">
        <f t="shared" si="89"/>
        <v>Epoxy</v>
      </c>
      <c r="Q1098" s="9" t="str">
        <f t="shared" si="90"/>
        <v>5</v>
      </c>
      <c r="R10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98" s="14" t="str">
        <f>IF(ProjectsDB[[#This Row],[Item Type]]="Straight Plug-In",_xlfn.TEXTJOIN("-",TRUE,M1098&amp;"-"&amp;_xlfn.LET(_xlpm.txt,ProjectsDB[[#This Row],[Assembly]],_xlpm.pos,FIND("SP",_xlpm.txt),_xlpm.pre,LEFT(_xlpm.txt,_xlpm.pos-1),IF(RIGHT(_xlpm.pre,3)="123","3PL",IF(RIGHT(_xlpm.pre,2)="12","2PL",IF(RIGHT(_xlpm.pre,1)="1","1PL","3PL")))),N1098,O1098,P1098,Q1098&amp;"W",R1098),_xlfn.TEXTJOIN("-",TRUE,M1098,N1098,O1098,P1098,Q1098&amp;"W",R1098))</f>
        <v>Straight Feeder-CU-Tin-Epoxy-5W-1</v>
      </c>
      <c r="T1098" s="14" t="str">
        <f>IF(COUNTIF(Cycletime[Element Desc.],ProjectsDB[[#This Row],[Element Desc.]])&gt;0,"Found","Not Found")</f>
        <v>Found</v>
      </c>
    </row>
    <row r="1099" spans="2:20" x14ac:dyDescent="0.25">
      <c r="B1099" s="8" t="s">
        <v>2570</v>
      </c>
      <c r="C1099" s="9" t="s">
        <v>2571</v>
      </c>
      <c r="D1099" s="9" t="s">
        <v>2572</v>
      </c>
      <c r="E1099" s="9">
        <v>1</v>
      </c>
      <c r="F1099" s="9" t="s">
        <v>2490</v>
      </c>
      <c r="G1099" s="9" t="s">
        <v>47</v>
      </c>
      <c r="H1099" s="11"/>
      <c r="I1099" s="9">
        <v>820</v>
      </c>
      <c r="J1099" s="9"/>
      <c r="K1099" s="9"/>
      <c r="L1099" s="12">
        <f t="array" ref="L1099">IFERROR(LOOKUP(2^15,SEARCH({"40A","63A","80A","100A","125A","160A","200A","250A","400A","630A","800A","1000A","1250A","1600A","2000A","2500A","3200A","4000A","5000A","6300A"},UPPER(D1099)),{40,63,80,100,125,160,200,250,400,630,800,1000,1250,1600,2000,2500,3200,4000,5000,6300}),0)</f>
        <v>1000</v>
      </c>
      <c r="M1099" s="9" t="str">
        <f t="shared" si="86"/>
        <v>Straight Feeder</v>
      </c>
      <c r="N1099" s="9" t="str">
        <f t="shared" si="87"/>
        <v>CU</v>
      </c>
      <c r="O1099" s="13" t="str">
        <f t="shared" si="88"/>
        <v>Tin</v>
      </c>
      <c r="P1099" s="9" t="str">
        <f t="shared" si="89"/>
        <v>Epoxy</v>
      </c>
      <c r="Q1099" s="9" t="str">
        <f t="shared" si="90"/>
        <v>5</v>
      </c>
      <c r="R10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099" s="14" t="str">
        <f>IF(ProjectsDB[[#This Row],[Item Type]]="Straight Plug-In",_xlfn.TEXTJOIN("-",TRUE,M1099&amp;"-"&amp;_xlfn.LET(_xlpm.txt,ProjectsDB[[#This Row],[Assembly]],_xlpm.pos,FIND("SP",_xlpm.txt),_xlpm.pre,LEFT(_xlpm.txt,_xlpm.pos-1),IF(RIGHT(_xlpm.pre,3)="123","3PL",IF(RIGHT(_xlpm.pre,2)="12","2PL",IF(RIGHT(_xlpm.pre,1)="1","1PL","3PL")))),N1099,O1099,P1099,Q1099&amp;"W",R1099),_xlfn.TEXTJOIN("-",TRUE,M1099,N1099,O1099,P1099,Q1099&amp;"W",R1099))</f>
        <v>Straight Feeder-CU-Tin-Epoxy-5W-1</v>
      </c>
      <c r="T1099" s="14" t="str">
        <f>IF(COUNTIF(Cycletime[Element Desc.],ProjectsDB[[#This Row],[Element Desc.]])&gt;0,"Found","Not Found")</f>
        <v>Found</v>
      </c>
    </row>
    <row r="1100" spans="2:20" x14ac:dyDescent="0.25">
      <c r="B1100" s="8" t="s">
        <v>2573</v>
      </c>
      <c r="C1100" s="9" t="s">
        <v>2574</v>
      </c>
      <c r="D1100" s="9" t="s">
        <v>2575</v>
      </c>
      <c r="E1100" s="9">
        <v>1</v>
      </c>
      <c r="F1100" s="9" t="s">
        <v>2490</v>
      </c>
      <c r="G1100" s="9" t="s">
        <v>47</v>
      </c>
      <c r="H1100" s="11"/>
      <c r="I1100" s="9">
        <v>300</v>
      </c>
      <c r="J1100" s="9">
        <v>210</v>
      </c>
      <c r="K1100" s="9">
        <v>300</v>
      </c>
      <c r="L1100" s="12">
        <f t="array" ref="L1100">IFERROR(LOOKUP(2^15,SEARCH({"40A","63A","80A","100A","125A","160A","200A","250A","400A","630A","800A","1000A","1250A","1600A","2000A","2500A","3200A","4000A","5000A","6300A"},UPPER(D1100)),{40,63,80,100,125,160,200,250,400,630,800,1000,1250,1600,2000,2500,3200,4000,5000,6300}),0)</f>
        <v>1000</v>
      </c>
      <c r="M1100" s="9" t="str">
        <f t="shared" si="86"/>
        <v>Z-Unit Edge</v>
      </c>
      <c r="N1100" s="9" t="str">
        <f t="shared" si="87"/>
        <v>CU</v>
      </c>
      <c r="O1100" s="13" t="str">
        <f t="shared" si="88"/>
        <v>Tin</v>
      </c>
      <c r="P1100" s="9" t="str">
        <f t="shared" si="89"/>
        <v>Epoxy</v>
      </c>
      <c r="Q1100" s="9" t="str">
        <f t="shared" si="90"/>
        <v>5</v>
      </c>
      <c r="R11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00" s="14" t="str">
        <f>IF(ProjectsDB[[#This Row],[Item Type]]="Straight Plug-In",_xlfn.TEXTJOIN("-",TRUE,M1100&amp;"-"&amp;_xlfn.LET(_xlpm.txt,ProjectsDB[[#This Row],[Assembly]],_xlpm.pos,FIND("SP",_xlpm.txt),_xlpm.pre,LEFT(_xlpm.txt,_xlpm.pos-1),IF(RIGHT(_xlpm.pre,3)="123","3PL",IF(RIGHT(_xlpm.pre,2)="12","2PL",IF(RIGHT(_xlpm.pre,1)="1","1PL","3PL")))),N1100,O1100,P1100,Q1100&amp;"W",R1100),_xlfn.TEXTJOIN("-",TRUE,M1100,N1100,O1100,P1100,Q1100&amp;"W",R1100))</f>
        <v>Z-Unit Edge-CU-Tin-Epoxy-5W-1</v>
      </c>
      <c r="T1100" s="14" t="str">
        <f>IF(COUNTIF(Cycletime[Element Desc.],ProjectsDB[[#This Row],[Element Desc.]])&gt;0,"Found","Not Found")</f>
        <v>Found</v>
      </c>
    </row>
    <row r="1101" spans="2:20" x14ac:dyDescent="0.25">
      <c r="B1101" s="8" t="s">
        <v>2576</v>
      </c>
      <c r="C1101" s="9" t="s">
        <v>2577</v>
      </c>
      <c r="D1101" s="9" t="s">
        <v>2578</v>
      </c>
      <c r="E1101" s="9">
        <v>1</v>
      </c>
      <c r="F1101" s="9" t="s">
        <v>2490</v>
      </c>
      <c r="G1101" s="9" t="s">
        <v>47</v>
      </c>
      <c r="H1101" s="11"/>
      <c r="I1101" s="9">
        <v>300</v>
      </c>
      <c r="J1101" s="9">
        <v>430</v>
      </c>
      <c r="K1101" s="9">
        <v>300</v>
      </c>
      <c r="L1101" s="12">
        <f t="array" ref="L1101">IFERROR(LOOKUP(2^15,SEARCH({"40A","63A","80A","100A","125A","160A","200A","250A","400A","630A","800A","1000A","1250A","1600A","2000A","2500A","3200A","4000A","5000A","6300A"},UPPER(D1101)),{40,63,80,100,125,160,200,250,400,630,800,1000,1250,1600,2000,2500,3200,4000,5000,6300}),0)</f>
        <v>1000</v>
      </c>
      <c r="M1101" s="9" t="str">
        <f t="shared" si="86"/>
        <v>Z-Unit Edge</v>
      </c>
      <c r="N1101" s="9" t="str">
        <f t="shared" si="87"/>
        <v>CU</v>
      </c>
      <c r="O1101" s="13" t="str">
        <f t="shared" si="88"/>
        <v>Tin</v>
      </c>
      <c r="P1101" s="9" t="str">
        <f t="shared" si="89"/>
        <v>Epoxy</v>
      </c>
      <c r="Q1101" s="9" t="str">
        <f t="shared" si="90"/>
        <v>5</v>
      </c>
      <c r="R11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01" s="14" t="str">
        <f>IF(ProjectsDB[[#This Row],[Item Type]]="Straight Plug-In",_xlfn.TEXTJOIN("-",TRUE,M1101&amp;"-"&amp;_xlfn.LET(_xlpm.txt,ProjectsDB[[#This Row],[Assembly]],_xlpm.pos,FIND("SP",_xlpm.txt),_xlpm.pre,LEFT(_xlpm.txt,_xlpm.pos-1),IF(RIGHT(_xlpm.pre,3)="123","3PL",IF(RIGHT(_xlpm.pre,2)="12","2PL",IF(RIGHT(_xlpm.pre,1)="1","1PL","3PL")))),N1101,O1101,P1101,Q1101&amp;"W",R1101),_xlfn.TEXTJOIN("-",TRUE,M1101,N1101,O1101,P1101,Q1101&amp;"W",R1101))</f>
        <v>Z-Unit Edge-CU-Tin-Epoxy-5W-1</v>
      </c>
      <c r="T1101" s="14" t="str">
        <f>IF(COUNTIF(Cycletime[Element Desc.],ProjectsDB[[#This Row],[Element Desc.]])&gt;0,"Found","Not Found")</f>
        <v>Found</v>
      </c>
    </row>
    <row r="1102" spans="2:20" x14ac:dyDescent="0.25">
      <c r="B1102" s="8" t="s">
        <v>2579</v>
      </c>
      <c r="C1102" s="9" t="s">
        <v>2580</v>
      </c>
      <c r="D1102" s="9" t="s">
        <v>2581</v>
      </c>
      <c r="E1102" s="9">
        <v>1</v>
      </c>
      <c r="F1102" s="9" t="s">
        <v>2490</v>
      </c>
      <c r="G1102" s="9" t="s">
        <v>47</v>
      </c>
      <c r="H1102" s="11"/>
      <c r="I1102" s="9">
        <v>300</v>
      </c>
      <c r="J1102" s="9">
        <v>320</v>
      </c>
      <c r="K1102" s="9">
        <v>300</v>
      </c>
      <c r="L1102" s="12">
        <f t="array" ref="L1102">IFERROR(LOOKUP(2^15,SEARCH({"40A","63A","80A","100A","125A","160A","200A","250A","400A","630A","800A","1000A","1250A","1600A","2000A","2500A","3200A","4000A","5000A","6300A"},UPPER(D1102)),{40,63,80,100,125,160,200,250,400,630,800,1000,1250,1600,2000,2500,3200,4000,5000,6300}),0)</f>
        <v>1000</v>
      </c>
      <c r="M1102" s="9" t="str">
        <f t="shared" si="86"/>
        <v>Z-Unit Flat</v>
      </c>
      <c r="N1102" s="9" t="str">
        <f t="shared" si="87"/>
        <v>CU</v>
      </c>
      <c r="O1102" s="13" t="str">
        <f t="shared" si="88"/>
        <v>Tin</v>
      </c>
      <c r="P1102" s="9" t="str">
        <f t="shared" si="89"/>
        <v>Epoxy</v>
      </c>
      <c r="Q1102" s="9" t="str">
        <f t="shared" si="90"/>
        <v>5</v>
      </c>
      <c r="R11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02" s="14" t="str">
        <f>IF(ProjectsDB[[#This Row],[Item Type]]="Straight Plug-In",_xlfn.TEXTJOIN("-",TRUE,M1102&amp;"-"&amp;_xlfn.LET(_xlpm.txt,ProjectsDB[[#This Row],[Assembly]],_xlpm.pos,FIND("SP",_xlpm.txt),_xlpm.pre,LEFT(_xlpm.txt,_xlpm.pos-1),IF(RIGHT(_xlpm.pre,3)="123","3PL",IF(RIGHT(_xlpm.pre,2)="12","2PL",IF(RIGHT(_xlpm.pre,1)="1","1PL","3PL")))),N1102,O1102,P1102,Q1102&amp;"W",R1102),_xlfn.TEXTJOIN("-",TRUE,M1102,N1102,O1102,P1102,Q1102&amp;"W",R1102))</f>
        <v>Z-Unit Flat-CU-Tin-Epoxy-5W-1</v>
      </c>
      <c r="T1102" s="14" t="str">
        <f>IF(COUNTIF(Cycletime[Element Desc.],ProjectsDB[[#This Row],[Element Desc.]])&gt;0,"Found","Not Found")</f>
        <v>Found</v>
      </c>
    </row>
    <row r="1103" spans="2:20" x14ac:dyDescent="0.25">
      <c r="B1103" s="8" t="s">
        <v>2582</v>
      </c>
      <c r="C1103" s="9" t="s">
        <v>2583</v>
      </c>
      <c r="D1103" s="9" t="s">
        <v>2584</v>
      </c>
      <c r="E1103" s="9">
        <v>1</v>
      </c>
      <c r="F1103" s="9" t="s">
        <v>2490</v>
      </c>
      <c r="G1103" s="9" t="s">
        <v>47</v>
      </c>
      <c r="H1103" s="11"/>
      <c r="I1103" s="9">
        <v>300</v>
      </c>
      <c r="J1103" s="9">
        <v>350</v>
      </c>
      <c r="K1103" s="9"/>
      <c r="L1103" s="12">
        <f t="array" ref="L1103">IFERROR(LOOKUP(2^15,SEARCH({"40A","63A","80A","100A","125A","160A","200A","250A","400A","630A","800A","1000A","1250A","1600A","2000A","2500A","3200A","4000A","5000A","6300A"},UPPER(D1103)),{40,63,80,100,125,160,200,250,400,630,800,1000,1250,1600,2000,2500,3200,4000,5000,6300}),0)</f>
        <v>1000</v>
      </c>
      <c r="M1103" s="9" t="str">
        <f t="shared" si="86"/>
        <v>Elbow Edge</v>
      </c>
      <c r="N1103" s="9" t="str">
        <f t="shared" si="87"/>
        <v>CU</v>
      </c>
      <c r="O1103" s="13" t="str">
        <f t="shared" si="88"/>
        <v>Tin</v>
      </c>
      <c r="P1103" s="9" t="str">
        <f t="shared" si="89"/>
        <v>Epoxy</v>
      </c>
      <c r="Q1103" s="9" t="str">
        <f t="shared" si="90"/>
        <v>5</v>
      </c>
      <c r="R11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03" s="14" t="str">
        <f>IF(ProjectsDB[[#This Row],[Item Type]]="Straight Plug-In",_xlfn.TEXTJOIN("-",TRUE,M1103&amp;"-"&amp;_xlfn.LET(_xlpm.txt,ProjectsDB[[#This Row],[Assembly]],_xlpm.pos,FIND("SP",_xlpm.txt),_xlpm.pre,LEFT(_xlpm.txt,_xlpm.pos-1),IF(RIGHT(_xlpm.pre,3)="123","3PL",IF(RIGHT(_xlpm.pre,2)="12","2PL",IF(RIGHT(_xlpm.pre,1)="1","1PL","3PL")))),N1103,O1103,P1103,Q1103&amp;"W",R1103),_xlfn.TEXTJOIN("-",TRUE,M1103,N1103,O1103,P1103,Q1103&amp;"W",R1103))</f>
        <v>Elbow Edge-CU-Tin-Epoxy-5W-1</v>
      </c>
      <c r="T1103" s="14" t="str">
        <f>IF(COUNTIF(Cycletime[Element Desc.],ProjectsDB[[#This Row],[Element Desc.]])&gt;0,"Found","Not Found")</f>
        <v>Found</v>
      </c>
    </row>
    <row r="1104" spans="2:20" x14ac:dyDescent="0.25">
      <c r="B1104" s="8" t="s">
        <v>2585</v>
      </c>
      <c r="C1104" s="9" t="s">
        <v>2586</v>
      </c>
      <c r="D1104" s="9" t="s">
        <v>2587</v>
      </c>
      <c r="E1104" s="9">
        <v>1</v>
      </c>
      <c r="F1104" s="9" t="s">
        <v>2490</v>
      </c>
      <c r="G1104" s="9" t="s">
        <v>47</v>
      </c>
      <c r="H1104" s="11"/>
      <c r="I1104" s="9">
        <v>300</v>
      </c>
      <c r="J1104" s="9">
        <v>300</v>
      </c>
      <c r="K1104" s="9"/>
      <c r="L1104" s="12">
        <f t="array" ref="L1104">IFERROR(LOOKUP(2^15,SEARCH({"40A","63A","80A","100A","125A","160A","200A","250A","400A","630A","800A","1000A","1250A","1600A","2000A","2500A","3200A","4000A","5000A","6300A"},UPPER(D1104)),{40,63,80,100,125,160,200,250,400,630,800,1000,1250,1600,2000,2500,3200,4000,5000,6300}),0)</f>
        <v>1000</v>
      </c>
      <c r="M1104" s="9" t="str">
        <f t="shared" si="86"/>
        <v>Elbow Edge</v>
      </c>
      <c r="N1104" s="9" t="str">
        <f t="shared" si="87"/>
        <v>CU</v>
      </c>
      <c r="O1104" s="13" t="str">
        <f t="shared" si="88"/>
        <v>Tin</v>
      </c>
      <c r="P1104" s="9" t="str">
        <f t="shared" si="89"/>
        <v>Epoxy</v>
      </c>
      <c r="Q1104" s="9" t="str">
        <f t="shared" si="90"/>
        <v>5</v>
      </c>
      <c r="R11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04" s="14" t="str">
        <f>IF(ProjectsDB[[#This Row],[Item Type]]="Straight Plug-In",_xlfn.TEXTJOIN("-",TRUE,M1104&amp;"-"&amp;_xlfn.LET(_xlpm.txt,ProjectsDB[[#This Row],[Assembly]],_xlpm.pos,FIND("SP",_xlpm.txt),_xlpm.pre,LEFT(_xlpm.txt,_xlpm.pos-1),IF(RIGHT(_xlpm.pre,3)="123","3PL",IF(RIGHT(_xlpm.pre,2)="12","2PL",IF(RIGHT(_xlpm.pre,1)="1","1PL","3PL")))),N1104,O1104,P1104,Q1104&amp;"W",R1104),_xlfn.TEXTJOIN("-",TRUE,M1104,N1104,O1104,P1104,Q1104&amp;"W",R1104))</f>
        <v>Elbow Edge-CU-Tin-Epoxy-5W-1</v>
      </c>
      <c r="T1104" s="14" t="str">
        <f>IF(COUNTIF(Cycletime[Element Desc.],ProjectsDB[[#This Row],[Element Desc.]])&gt;0,"Found","Not Found")</f>
        <v>Found</v>
      </c>
    </row>
    <row r="1105" spans="2:20" x14ac:dyDescent="0.25">
      <c r="B1105" s="8" t="s">
        <v>2588</v>
      </c>
      <c r="C1105" s="9" t="s">
        <v>2589</v>
      </c>
      <c r="D1105" s="9" t="s">
        <v>2590</v>
      </c>
      <c r="E1105" s="9">
        <v>1</v>
      </c>
      <c r="F1105" s="9" t="s">
        <v>2490</v>
      </c>
      <c r="G1105" s="9" t="s">
        <v>47</v>
      </c>
      <c r="H1105" s="11"/>
      <c r="I1105" s="9">
        <v>520</v>
      </c>
      <c r="J1105" s="9">
        <v>300</v>
      </c>
      <c r="K1105" s="9"/>
      <c r="L1105" s="12">
        <f t="array" ref="L1105">IFERROR(LOOKUP(2^15,SEARCH({"40A","63A","80A","100A","125A","160A","200A","250A","400A","630A","800A","1000A","1250A","1600A","2000A","2500A","3200A","4000A","5000A","6300A"},UPPER(D1105)),{40,63,80,100,125,160,200,250,400,630,800,1000,1250,1600,2000,2500,3200,4000,5000,6300}),0)</f>
        <v>1000</v>
      </c>
      <c r="M1105" s="9" t="str">
        <f t="shared" si="86"/>
        <v>Elbow Edge</v>
      </c>
      <c r="N1105" s="9" t="str">
        <f t="shared" si="87"/>
        <v>CU</v>
      </c>
      <c r="O1105" s="13" t="str">
        <f t="shared" si="88"/>
        <v>Tin</v>
      </c>
      <c r="P1105" s="9" t="str">
        <f t="shared" si="89"/>
        <v>Epoxy</v>
      </c>
      <c r="Q1105" s="9" t="str">
        <f t="shared" si="90"/>
        <v>5</v>
      </c>
      <c r="R11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05" s="14" t="str">
        <f>IF(ProjectsDB[[#This Row],[Item Type]]="Straight Plug-In",_xlfn.TEXTJOIN("-",TRUE,M1105&amp;"-"&amp;_xlfn.LET(_xlpm.txt,ProjectsDB[[#This Row],[Assembly]],_xlpm.pos,FIND("SP",_xlpm.txt),_xlpm.pre,LEFT(_xlpm.txt,_xlpm.pos-1),IF(RIGHT(_xlpm.pre,3)="123","3PL",IF(RIGHT(_xlpm.pre,2)="12","2PL",IF(RIGHT(_xlpm.pre,1)="1","1PL","3PL")))),N1105,O1105,P1105,Q1105&amp;"W",R1105),_xlfn.TEXTJOIN("-",TRUE,M1105,N1105,O1105,P1105,Q1105&amp;"W",R1105))</f>
        <v>Elbow Edge-CU-Tin-Epoxy-5W-1</v>
      </c>
      <c r="T1105" s="14" t="str">
        <f>IF(COUNTIF(Cycletime[Element Desc.],ProjectsDB[[#This Row],[Element Desc.]])&gt;0,"Found","Not Found")</f>
        <v>Found</v>
      </c>
    </row>
    <row r="1106" spans="2:20" x14ac:dyDescent="0.25">
      <c r="B1106" s="8" t="s">
        <v>2591</v>
      </c>
      <c r="C1106" s="9" t="s">
        <v>2592</v>
      </c>
      <c r="D1106" s="9" t="s">
        <v>2593</v>
      </c>
      <c r="E1106" s="9">
        <v>1</v>
      </c>
      <c r="F1106" s="9" t="s">
        <v>2490</v>
      </c>
      <c r="G1106" s="9" t="s">
        <v>47</v>
      </c>
      <c r="H1106" s="11"/>
      <c r="I1106" s="9">
        <v>300</v>
      </c>
      <c r="J1106" s="9">
        <v>300</v>
      </c>
      <c r="K1106" s="9"/>
      <c r="L1106" s="12">
        <f t="array" ref="L1106">IFERROR(LOOKUP(2^15,SEARCH({"40A","63A","80A","100A","125A","160A","200A","250A","400A","630A","800A","1000A","1250A","1600A","2000A","2500A","3200A","4000A","5000A","6300A"},UPPER(D1106)),{40,63,80,100,125,160,200,250,400,630,800,1000,1250,1600,2000,2500,3200,4000,5000,6300}),0)</f>
        <v>1000</v>
      </c>
      <c r="M1106" s="9" t="str">
        <f t="shared" si="86"/>
        <v>Elbow Flat</v>
      </c>
      <c r="N1106" s="9" t="str">
        <f t="shared" si="87"/>
        <v>CU</v>
      </c>
      <c r="O1106" s="13" t="str">
        <f t="shared" si="88"/>
        <v>Tin</v>
      </c>
      <c r="P1106" s="9" t="str">
        <f t="shared" si="89"/>
        <v>Epoxy</v>
      </c>
      <c r="Q1106" s="9" t="str">
        <f t="shared" si="90"/>
        <v>5</v>
      </c>
      <c r="R11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06" s="14" t="str">
        <f>IF(ProjectsDB[[#This Row],[Item Type]]="Straight Plug-In",_xlfn.TEXTJOIN("-",TRUE,M1106&amp;"-"&amp;_xlfn.LET(_xlpm.txt,ProjectsDB[[#This Row],[Assembly]],_xlpm.pos,FIND("SP",_xlpm.txt),_xlpm.pre,LEFT(_xlpm.txt,_xlpm.pos-1),IF(RIGHT(_xlpm.pre,3)="123","3PL",IF(RIGHT(_xlpm.pre,2)="12","2PL",IF(RIGHT(_xlpm.pre,1)="1","1PL","3PL")))),N1106,O1106,P1106,Q1106&amp;"W",R1106),_xlfn.TEXTJOIN("-",TRUE,M1106,N1106,O1106,P1106,Q1106&amp;"W",R1106))</f>
        <v>Elbow Flat-CU-Tin-Epoxy-5W-1</v>
      </c>
      <c r="T1106" s="14" t="str">
        <f>IF(COUNTIF(Cycletime[Element Desc.],ProjectsDB[[#This Row],[Element Desc.]])&gt;0,"Found","Not Found")</f>
        <v>Found</v>
      </c>
    </row>
    <row r="1107" spans="2:20" x14ac:dyDescent="0.25">
      <c r="B1107" s="8" t="s">
        <v>2594</v>
      </c>
      <c r="C1107" s="9" t="s">
        <v>2595</v>
      </c>
      <c r="D1107" s="9" t="s">
        <v>2596</v>
      </c>
      <c r="E1107" s="9">
        <v>1</v>
      </c>
      <c r="F1107" s="9" t="s">
        <v>2490</v>
      </c>
      <c r="G1107" s="9" t="s">
        <v>47</v>
      </c>
      <c r="H1107" s="11"/>
      <c r="I1107" s="9">
        <v>394</v>
      </c>
      <c r="J1107" s="9">
        <v>394</v>
      </c>
      <c r="K1107" s="9"/>
      <c r="L1107" s="12">
        <f t="array" ref="L1107">IFERROR(LOOKUP(2^15,SEARCH({"40A","63A","80A","100A","125A","160A","200A","250A","400A","630A","800A","1000A","1250A","1600A","2000A","2500A","3200A","4000A","5000A","6300A"},UPPER(D1107)),{40,63,80,100,125,160,200,250,400,630,800,1000,1250,1600,2000,2500,3200,4000,5000,6300}),0)</f>
        <v>1000</v>
      </c>
      <c r="M1107" s="9" t="str">
        <f t="shared" si="86"/>
        <v>Elbow Flat</v>
      </c>
      <c r="N1107" s="9" t="str">
        <f t="shared" si="87"/>
        <v>CU</v>
      </c>
      <c r="O1107" s="13" t="str">
        <f t="shared" si="88"/>
        <v>Tin</v>
      </c>
      <c r="P1107" s="9" t="str">
        <f t="shared" si="89"/>
        <v>Epoxy</v>
      </c>
      <c r="Q1107" s="9" t="str">
        <f t="shared" si="90"/>
        <v>5</v>
      </c>
      <c r="R11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07" s="14" t="str">
        <f>IF(ProjectsDB[[#This Row],[Item Type]]="Straight Plug-In",_xlfn.TEXTJOIN("-",TRUE,M1107&amp;"-"&amp;_xlfn.LET(_xlpm.txt,ProjectsDB[[#This Row],[Assembly]],_xlpm.pos,FIND("SP",_xlpm.txt),_xlpm.pre,LEFT(_xlpm.txt,_xlpm.pos-1),IF(RIGHT(_xlpm.pre,3)="123","3PL",IF(RIGHT(_xlpm.pre,2)="12","2PL",IF(RIGHT(_xlpm.pre,1)="1","1PL","3PL")))),N1107,O1107,P1107,Q1107&amp;"W",R1107),_xlfn.TEXTJOIN("-",TRUE,M1107,N1107,O1107,P1107,Q1107&amp;"W",R1107))</f>
        <v>Elbow Flat-CU-Tin-Epoxy-5W-1</v>
      </c>
      <c r="T1107" s="14" t="str">
        <f>IF(COUNTIF(Cycletime[Element Desc.],ProjectsDB[[#This Row],[Element Desc.]])&gt;0,"Found","Not Found")</f>
        <v>Found</v>
      </c>
    </row>
    <row r="1108" spans="2:20" x14ac:dyDescent="0.25">
      <c r="B1108" s="8" t="s">
        <v>2597</v>
      </c>
      <c r="C1108" s="9" t="s">
        <v>2598</v>
      </c>
      <c r="D1108" s="9" t="s">
        <v>2599</v>
      </c>
      <c r="E1108" s="9">
        <v>1</v>
      </c>
      <c r="F1108" s="9" t="s">
        <v>2490</v>
      </c>
      <c r="G1108" s="9" t="s">
        <v>47</v>
      </c>
      <c r="H1108" s="11"/>
      <c r="I1108" s="9">
        <v>300</v>
      </c>
      <c r="J1108" s="9">
        <v>300</v>
      </c>
      <c r="K1108" s="9"/>
      <c r="L1108" s="12">
        <f t="array" ref="L1108">IFERROR(LOOKUP(2^15,SEARCH({"40A","63A","80A","100A","125A","160A","200A","250A","400A","630A","800A","1000A","1250A","1600A","2000A","2500A","3200A","4000A","5000A","6300A"},UPPER(D1108)),{40,63,80,100,125,160,200,250,400,630,800,1000,1250,1600,2000,2500,3200,4000,5000,6300}),0)</f>
        <v>1000</v>
      </c>
      <c r="M1108" s="9" t="str">
        <f t="shared" si="86"/>
        <v>Elbow Flat</v>
      </c>
      <c r="N1108" s="9" t="str">
        <f t="shared" si="87"/>
        <v>CU</v>
      </c>
      <c r="O1108" s="13" t="str">
        <f t="shared" si="88"/>
        <v>Tin</v>
      </c>
      <c r="P1108" s="9" t="str">
        <f t="shared" si="89"/>
        <v>Epoxy</v>
      </c>
      <c r="Q1108" s="9" t="str">
        <f t="shared" si="90"/>
        <v>5</v>
      </c>
      <c r="R11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08" s="14" t="str">
        <f>IF(ProjectsDB[[#This Row],[Item Type]]="Straight Plug-In",_xlfn.TEXTJOIN("-",TRUE,M1108&amp;"-"&amp;_xlfn.LET(_xlpm.txt,ProjectsDB[[#This Row],[Assembly]],_xlpm.pos,FIND("SP",_xlpm.txt),_xlpm.pre,LEFT(_xlpm.txt,_xlpm.pos-1),IF(RIGHT(_xlpm.pre,3)="123","3PL",IF(RIGHT(_xlpm.pre,2)="12","2PL",IF(RIGHT(_xlpm.pre,1)="1","1PL","3PL")))),N1108,O1108,P1108,Q1108&amp;"W",R1108),_xlfn.TEXTJOIN("-",TRUE,M1108,N1108,O1108,P1108,Q1108&amp;"W",R1108))</f>
        <v>Elbow Flat-CU-Tin-Epoxy-5W-1</v>
      </c>
      <c r="T1108" s="14" t="str">
        <f>IF(COUNTIF(Cycletime[Element Desc.],ProjectsDB[[#This Row],[Element Desc.]])&gt;0,"Found","Not Found")</f>
        <v>Found</v>
      </c>
    </row>
    <row r="1109" spans="2:20" x14ac:dyDescent="0.25">
      <c r="B1109" s="8" t="s">
        <v>2600</v>
      </c>
      <c r="C1109" s="9" t="s">
        <v>2601</v>
      </c>
      <c r="D1109" s="9" t="s">
        <v>2602</v>
      </c>
      <c r="E1109" s="10">
        <v>42</v>
      </c>
      <c r="F1109" s="9" t="s">
        <v>2490</v>
      </c>
      <c r="G1109" s="9" t="s">
        <v>47</v>
      </c>
      <c r="H1109" s="11"/>
      <c r="I1109" s="12"/>
      <c r="J1109" s="12"/>
      <c r="K1109" s="12"/>
      <c r="L1109" s="12">
        <f t="array" ref="L1109">IFERROR(LOOKUP(2^15,SEARCH({"40A","63A","80A","100A","125A","160A","200A","250A","400A","630A","800A","1000A","1250A","1600A","2000A","2500A","3200A","4000A","5000A","6300A"},UPPER(D1109)),{40,63,80,100,125,160,200,250,400,630,800,1000,1250,1600,2000,2500,3200,4000,5000,6300}),0)</f>
        <v>1000</v>
      </c>
      <c r="M1109" s="9" t="str">
        <f t="shared" si="86"/>
        <v>Joint Pack</v>
      </c>
      <c r="N1109" s="9" t="str">
        <f t="shared" si="87"/>
        <v>CU</v>
      </c>
      <c r="O1109" s="13" t="str">
        <f t="shared" si="88"/>
        <v>Tin</v>
      </c>
      <c r="P1109" s="9" t="str">
        <f t="shared" si="89"/>
        <v>None</v>
      </c>
      <c r="Q1109" s="9" t="str">
        <f t="shared" si="90"/>
        <v>5</v>
      </c>
      <c r="R11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09" s="14" t="str">
        <f>IF(ProjectsDB[[#This Row],[Item Type]]="Straight Plug-In",_xlfn.TEXTJOIN("-",TRUE,M1109&amp;"-"&amp;_xlfn.LET(_xlpm.txt,ProjectsDB[[#This Row],[Assembly]],_xlpm.pos,FIND("SP",_xlpm.txt),_xlpm.pre,LEFT(_xlpm.txt,_xlpm.pos-1),IF(RIGHT(_xlpm.pre,3)="123","3PL",IF(RIGHT(_xlpm.pre,2)="12","2PL",IF(RIGHT(_xlpm.pre,1)="1","1PL","3PL")))),N1109,O1109,P1109,Q1109&amp;"W",R1109),_xlfn.TEXTJOIN("-",TRUE,M1109,N1109,O1109,P1109,Q1109&amp;"W",R1109))</f>
        <v>Joint Pack-CU-Tin-None-5W-1</v>
      </c>
      <c r="T1109" s="14" t="str">
        <f>IF(COUNTIF(Cycletime[Element Desc.],ProjectsDB[[#This Row],[Element Desc.]])&gt;0,"Found","Not Found")</f>
        <v>Found</v>
      </c>
    </row>
    <row r="1110" spans="2:20" x14ac:dyDescent="0.25">
      <c r="B1110" s="8" t="s">
        <v>2603</v>
      </c>
      <c r="C1110" s="9" t="s">
        <v>2604</v>
      </c>
      <c r="D1110" s="9" t="s">
        <v>2605</v>
      </c>
      <c r="E1110" s="10">
        <v>1</v>
      </c>
      <c r="F1110" s="9" t="s">
        <v>2490</v>
      </c>
      <c r="G1110" s="9" t="s">
        <v>52</v>
      </c>
      <c r="H1110" s="11"/>
      <c r="I1110" s="12">
        <v>680</v>
      </c>
      <c r="J1110" s="12"/>
      <c r="K1110" s="12"/>
      <c r="L1110" s="12">
        <f t="array" ref="L1110">IFERROR(LOOKUP(2^15,SEARCH({"40A","63A","80A","100A","125A","160A","200A","250A","400A","630A","800A","1000A","1250A","1600A","2000A","2500A","3200A","4000A","5000A","6300A"},UPPER(D1110)),{40,63,80,100,125,160,200,250,400,630,800,1000,1250,1600,2000,2500,3200,4000,5000,6300}),0)</f>
        <v>1000</v>
      </c>
      <c r="M1110" s="9" t="str">
        <f t="shared" si="86"/>
        <v>Straight Feeder</v>
      </c>
      <c r="N1110" s="9" t="str">
        <f t="shared" si="87"/>
        <v>CU</v>
      </c>
      <c r="O1110" s="13" t="str">
        <f t="shared" si="88"/>
        <v>Tin</v>
      </c>
      <c r="P1110" s="9" t="str">
        <f t="shared" si="89"/>
        <v>Epoxy</v>
      </c>
      <c r="Q1110" s="9" t="str">
        <f t="shared" si="90"/>
        <v>5</v>
      </c>
      <c r="R11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10" s="14" t="str">
        <f>IF(ProjectsDB[[#This Row],[Item Type]]="Straight Plug-In",_xlfn.TEXTJOIN("-",TRUE,M1110&amp;"-"&amp;_xlfn.LET(_xlpm.txt,ProjectsDB[[#This Row],[Assembly]],_xlpm.pos,FIND("SP",_xlpm.txt),_xlpm.pre,LEFT(_xlpm.txt,_xlpm.pos-1),IF(RIGHT(_xlpm.pre,3)="123","3PL",IF(RIGHT(_xlpm.pre,2)="12","2PL",IF(RIGHT(_xlpm.pre,1)="1","1PL","3PL")))),N1110,O1110,P1110,Q1110&amp;"W",R1110),_xlfn.TEXTJOIN("-",TRUE,M1110,N1110,O1110,P1110,Q1110&amp;"W",R1110))</f>
        <v>Straight Feeder-CU-Tin-Epoxy-5W-1</v>
      </c>
      <c r="T1110" s="14" t="str">
        <f>IF(COUNTIF(Cycletime[Element Desc.],ProjectsDB[[#This Row],[Element Desc.]])&gt;0,"Found","Not Found")</f>
        <v>Found</v>
      </c>
    </row>
    <row r="1111" spans="2:20" x14ac:dyDescent="0.25">
      <c r="B1111" s="8" t="s">
        <v>2606</v>
      </c>
      <c r="C1111" s="9" t="s">
        <v>2601</v>
      </c>
      <c r="D1111" s="9" t="s">
        <v>2602</v>
      </c>
      <c r="E1111" s="10">
        <v>1</v>
      </c>
      <c r="F1111" s="9" t="s">
        <v>2490</v>
      </c>
      <c r="G1111" s="9" t="s">
        <v>52</v>
      </c>
      <c r="H1111" s="11"/>
      <c r="I1111" s="12"/>
      <c r="J1111" s="12"/>
      <c r="K1111" s="12"/>
      <c r="L1111" s="12">
        <f t="array" ref="L1111">IFERROR(LOOKUP(2^15,SEARCH({"40A","63A","80A","100A","125A","160A","200A","250A","400A","630A","800A","1000A","1250A","1600A","2000A","2500A","3200A","4000A","5000A","6300A"},UPPER(D1111)),{40,63,80,100,125,160,200,250,400,630,800,1000,1250,1600,2000,2500,3200,4000,5000,6300}),0)</f>
        <v>1000</v>
      </c>
      <c r="M1111" s="9" t="str">
        <f t="shared" si="86"/>
        <v>Joint Pack</v>
      </c>
      <c r="N1111" s="9" t="str">
        <f t="shared" si="87"/>
        <v>CU</v>
      </c>
      <c r="O1111" s="13" t="str">
        <f t="shared" si="88"/>
        <v>Tin</v>
      </c>
      <c r="P1111" s="9" t="str">
        <f t="shared" si="89"/>
        <v>None</v>
      </c>
      <c r="Q1111" s="9" t="str">
        <f t="shared" si="90"/>
        <v>5</v>
      </c>
      <c r="R11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11" s="14" t="str">
        <f>IF(ProjectsDB[[#This Row],[Item Type]]="Straight Plug-In",_xlfn.TEXTJOIN("-",TRUE,M1111&amp;"-"&amp;_xlfn.LET(_xlpm.txt,ProjectsDB[[#This Row],[Assembly]],_xlpm.pos,FIND("SP",_xlpm.txt),_xlpm.pre,LEFT(_xlpm.txt,_xlpm.pos-1),IF(RIGHT(_xlpm.pre,3)="123","3PL",IF(RIGHT(_xlpm.pre,2)="12","2PL",IF(RIGHT(_xlpm.pre,1)="1","1PL","3PL")))),N1111,O1111,P1111,Q1111&amp;"W",R1111),_xlfn.TEXTJOIN("-",TRUE,M1111,N1111,O1111,P1111,Q1111&amp;"W",R1111))</f>
        <v>Joint Pack-CU-Tin-None-5W-1</v>
      </c>
      <c r="T1111" s="14" t="str">
        <f>IF(COUNTIF(Cycletime[Element Desc.],ProjectsDB[[#This Row],[Element Desc.]])&gt;0,"Found","Not Found")</f>
        <v>Found</v>
      </c>
    </row>
    <row r="1112" spans="2:20" x14ac:dyDescent="0.25">
      <c r="B1112" s="8" t="s">
        <v>2607</v>
      </c>
      <c r="C1112" s="9" t="s">
        <v>2568</v>
      </c>
      <c r="D1112" s="9" t="s">
        <v>2569</v>
      </c>
      <c r="E1112" s="10">
        <v>1</v>
      </c>
      <c r="F1112" s="9" t="s">
        <v>2490</v>
      </c>
      <c r="G1112" s="9" t="s">
        <v>52</v>
      </c>
      <c r="H1112" s="11"/>
      <c r="I1112" s="12">
        <v>700</v>
      </c>
      <c r="J1112" s="12"/>
      <c r="K1112" s="12"/>
      <c r="L1112" s="12">
        <f t="array" ref="L1112">IFERROR(LOOKUP(2^15,SEARCH({"40A","63A","80A","100A","125A","160A","200A","250A","400A","630A","800A","1000A","1250A","1600A","2000A","2500A","3200A","4000A","5000A","6300A"},UPPER(D1112)),{40,63,80,100,125,160,200,250,400,630,800,1000,1250,1600,2000,2500,3200,4000,5000,6300}),0)</f>
        <v>1000</v>
      </c>
      <c r="M1112" s="9" t="str">
        <f t="shared" si="86"/>
        <v>Straight Feeder</v>
      </c>
      <c r="N1112" s="9" t="str">
        <f t="shared" si="87"/>
        <v>CU</v>
      </c>
      <c r="O1112" s="13" t="str">
        <f t="shared" si="88"/>
        <v>Tin</v>
      </c>
      <c r="P1112" s="9" t="str">
        <f t="shared" si="89"/>
        <v>Epoxy</v>
      </c>
      <c r="Q1112" s="9" t="str">
        <f t="shared" si="90"/>
        <v>5</v>
      </c>
      <c r="R11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12" s="14" t="str">
        <f>IF(ProjectsDB[[#This Row],[Item Type]]="Straight Plug-In",_xlfn.TEXTJOIN("-",TRUE,M1112&amp;"-"&amp;_xlfn.LET(_xlpm.txt,ProjectsDB[[#This Row],[Assembly]],_xlpm.pos,FIND("SP",_xlpm.txt),_xlpm.pre,LEFT(_xlpm.txt,_xlpm.pos-1),IF(RIGHT(_xlpm.pre,3)="123","3PL",IF(RIGHT(_xlpm.pre,2)="12","2PL",IF(RIGHT(_xlpm.pre,1)="1","1PL","3PL")))),N1112,O1112,P1112,Q1112&amp;"W",R1112),_xlfn.TEXTJOIN("-",TRUE,M1112,N1112,O1112,P1112,Q1112&amp;"W",R1112))</f>
        <v>Straight Feeder-CU-Tin-Epoxy-5W-1</v>
      </c>
      <c r="T1112" s="14" t="str">
        <f>IF(COUNTIF(Cycletime[Element Desc.],ProjectsDB[[#This Row],[Element Desc.]])&gt;0,"Found","Not Found")</f>
        <v>Found</v>
      </c>
    </row>
    <row r="1113" spans="2:20" x14ac:dyDescent="0.25">
      <c r="B1113" s="8" t="s">
        <v>2608</v>
      </c>
      <c r="C1113" s="9" t="s">
        <v>2601</v>
      </c>
      <c r="D1113" s="9" t="s">
        <v>2602</v>
      </c>
      <c r="E1113" s="10">
        <v>1</v>
      </c>
      <c r="F1113" s="9" t="s">
        <v>2490</v>
      </c>
      <c r="G1113" s="9" t="s">
        <v>52</v>
      </c>
      <c r="H1113" s="11"/>
      <c r="I1113" s="12"/>
      <c r="J1113" s="12"/>
      <c r="K1113" s="12"/>
      <c r="L1113" s="12">
        <f t="array" ref="L1113">IFERROR(LOOKUP(2^15,SEARCH({"40A","63A","80A","100A","125A","160A","200A","250A","400A","630A","800A","1000A","1250A","1600A","2000A","2500A","3200A","4000A","5000A","6300A"},UPPER(D1113)),{40,63,80,100,125,160,200,250,400,630,800,1000,1250,1600,2000,2500,3200,4000,5000,6300}),0)</f>
        <v>1000</v>
      </c>
      <c r="M1113" s="9" t="str">
        <f t="shared" si="86"/>
        <v>Joint Pack</v>
      </c>
      <c r="N1113" s="9" t="str">
        <f t="shared" si="87"/>
        <v>CU</v>
      </c>
      <c r="O1113" s="13" t="str">
        <f t="shared" si="88"/>
        <v>Tin</v>
      </c>
      <c r="P1113" s="9" t="str">
        <f t="shared" si="89"/>
        <v>None</v>
      </c>
      <c r="Q1113" s="9" t="str">
        <f t="shared" si="90"/>
        <v>5</v>
      </c>
      <c r="R11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13" s="14" t="str">
        <f>IF(ProjectsDB[[#This Row],[Item Type]]="Straight Plug-In",_xlfn.TEXTJOIN("-",TRUE,M1113&amp;"-"&amp;_xlfn.LET(_xlpm.txt,ProjectsDB[[#This Row],[Assembly]],_xlpm.pos,FIND("SP",_xlpm.txt),_xlpm.pre,LEFT(_xlpm.txt,_xlpm.pos-1),IF(RIGHT(_xlpm.pre,3)="123","3PL",IF(RIGHT(_xlpm.pre,2)="12","2PL",IF(RIGHT(_xlpm.pre,1)="1","1PL","3PL")))),N1113,O1113,P1113,Q1113&amp;"W",R1113),_xlfn.TEXTJOIN("-",TRUE,M1113,N1113,O1113,P1113,Q1113&amp;"W",R1113))</f>
        <v>Joint Pack-CU-Tin-None-5W-1</v>
      </c>
      <c r="T1113" s="14" t="str">
        <f>IF(COUNTIF(Cycletime[Element Desc.],ProjectsDB[[#This Row],[Element Desc.]])&gt;0,"Found","Not Found")</f>
        <v>Found</v>
      </c>
    </row>
    <row r="1114" spans="2:20" x14ac:dyDescent="0.25">
      <c r="B1114" s="8" t="s">
        <v>2609</v>
      </c>
      <c r="C1114" s="9" t="s">
        <v>2568</v>
      </c>
      <c r="D1114" s="9" t="s">
        <v>2569</v>
      </c>
      <c r="E1114" s="10">
        <v>1</v>
      </c>
      <c r="F1114" s="9" t="s">
        <v>2490</v>
      </c>
      <c r="G1114" s="9" t="s">
        <v>52</v>
      </c>
      <c r="H1114" s="11"/>
      <c r="I1114" s="12">
        <v>700</v>
      </c>
      <c r="J1114" s="12"/>
      <c r="K1114" s="12"/>
      <c r="L1114" s="12">
        <f t="array" ref="L1114">IFERROR(LOOKUP(2^15,SEARCH({"40A","63A","80A","100A","125A","160A","200A","250A","400A","630A","800A","1000A","1250A","1600A","2000A","2500A","3200A","4000A","5000A","6300A"},UPPER(D1114)),{40,63,80,100,125,160,200,250,400,630,800,1000,1250,1600,2000,2500,3200,4000,5000,6300}),0)</f>
        <v>1000</v>
      </c>
      <c r="M1114" s="9" t="str">
        <f t="shared" si="86"/>
        <v>Straight Feeder</v>
      </c>
      <c r="N1114" s="9" t="str">
        <f t="shared" si="87"/>
        <v>CU</v>
      </c>
      <c r="O1114" s="13" t="str">
        <f t="shared" si="88"/>
        <v>Tin</v>
      </c>
      <c r="P1114" s="9" t="str">
        <f t="shared" si="89"/>
        <v>Epoxy</v>
      </c>
      <c r="Q1114" s="9" t="str">
        <f t="shared" si="90"/>
        <v>5</v>
      </c>
      <c r="R11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14" s="14" t="str">
        <f>IF(ProjectsDB[[#This Row],[Item Type]]="Straight Plug-In",_xlfn.TEXTJOIN("-",TRUE,M1114&amp;"-"&amp;_xlfn.LET(_xlpm.txt,ProjectsDB[[#This Row],[Assembly]],_xlpm.pos,FIND("SP",_xlpm.txt),_xlpm.pre,LEFT(_xlpm.txt,_xlpm.pos-1),IF(RIGHT(_xlpm.pre,3)="123","3PL",IF(RIGHT(_xlpm.pre,2)="12","2PL",IF(RIGHT(_xlpm.pre,1)="1","1PL","3PL")))),N1114,O1114,P1114,Q1114&amp;"W",R1114),_xlfn.TEXTJOIN("-",TRUE,M1114,N1114,O1114,P1114,Q1114&amp;"W",R1114))</f>
        <v>Straight Feeder-CU-Tin-Epoxy-5W-1</v>
      </c>
      <c r="T1114" s="14" t="str">
        <f>IF(COUNTIF(Cycletime[Element Desc.],ProjectsDB[[#This Row],[Element Desc.]])&gt;0,"Found","Not Found")</f>
        <v>Found</v>
      </c>
    </row>
    <row r="1115" spans="2:20" x14ac:dyDescent="0.25">
      <c r="B1115" s="8" t="s">
        <v>2610</v>
      </c>
      <c r="C1115" s="9" t="s">
        <v>2601</v>
      </c>
      <c r="D1115" s="9" t="s">
        <v>2602</v>
      </c>
      <c r="E1115" s="10">
        <v>1</v>
      </c>
      <c r="F1115" s="9" t="s">
        <v>2490</v>
      </c>
      <c r="G1115" s="9" t="s">
        <v>52</v>
      </c>
      <c r="H1115" s="11"/>
      <c r="I1115" s="12"/>
      <c r="J1115" s="12"/>
      <c r="K1115" s="12"/>
      <c r="L1115" s="12">
        <f t="array" ref="L1115">IFERROR(LOOKUP(2^15,SEARCH({"40A","63A","80A","100A","125A","160A","200A","250A","400A","630A","800A","1000A","1250A","1600A","2000A","2500A","3200A","4000A","5000A","6300A"},UPPER(D1115)),{40,63,80,100,125,160,200,250,400,630,800,1000,1250,1600,2000,2500,3200,4000,5000,6300}),0)</f>
        <v>1000</v>
      </c>
      <c r="M1115" s="9" t="str">
        <f t="shared" si="86"/>
        <v>Joint Pack</v>
      </c>
      <c r="N1115" s="9" t="str">
        <f t="shared" si="87"/>
        <v>CU</v>
      </c>
      <c r="O1115" s="13" t="str">
        <f t="shared" si="88"/>
        <v>Tin</v>
      </c>
      <c r="P1115" s="9" t="str">
        <f t="shared" si="89"/>
        <v>None</v>
      </c>
      <c r="Q1115" s="9" t="str">
        <f t="shared" si="90"/>
        <v>5</v>
      </c>
      <c r="R11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15" s="14" t="str">
        <f>IF(ProjectsDB[[#This Row],[Item Type]]="Straight Plug-In",_xlfn.TEXTJOIN("-",TRUE,M1115&amp;"-"&amp;_xlfn.LET(_xlpm.txt,ProjectsDB[[#This Row],[Assembly]],_xlpm.pos,FIND("SP",_xlpm.txt),_xlpm.pre,LEFT(_xlpm.txt,_xlpm.pos-1),IF(RIGHT(_xlpm.pre,3)="123","3PL",IF(RIGHT(_xlpm.pre,2)="12","2PL",IF(RIGHT(_xlpm.pre,1)="1","1PL","3PL")))),N1115,O1115,P1115,Q1115&amp;"W",R1115),_xlfn.TEXTJOIN("-",TRUE,M1115,N1115,O1115,P1115,Q1115&amp;"W",R1115))</f>
        <v>Joint Pack-CU-Tin-None-5W-1</v>
      </c>
      <c r="T1115" s="14" t="str">
        <f>IF(COUNTIF(Cycletime[Element Desc.],ProjectsDB[[#This Row],[Element Desc.]])&gt;0,"Found","Not Found")</f>
        <v>Found</v>
      </c>
    </row>
    <row r="1116" spans="2:20" x14ac:dyDescent="0.25">
      <c r="B1116" s="8" t="s">
        <v>2611</v>
      </c>
      <c r="C1116" s="9" t="s">
        <v>2612</v>
      </c>
      <c r="D1116" s="9" t="s">
        <v>2613</v>
      </c>
      <c r="E1116" s="10">
        <v>1</v>
      </c>
      <c r="F1116" s="9" t="s">
        <v>2490</v>
      </c>
      <c r="G1116" s="9" t="s">
        <v>52</v>
      </c>
      <c r="H1116" s="11"/>
      <c r="I1116" s="12">
        <v>645</v>
      </c>
      <c r="J1116" s="12"/>
      <c r="K1116" s="12"/>
      <c r="L1116" s="12">
        <f t="array" ref="L1116">IFERROR(LOOKUP(2^15,SEARCH({"40A","63A","80A","100A","125A","160A","200A","250A","400A","630A","800A","1000A","1250A","1600A","2000A","2500A","3200A","4000A","5000A","6300A"},UPPER(D1116)),{40,63,80,100,125,160,200,250,400,630,800,1000,1250,1600,2000,2500,3200,4000,5000,6300}),0)</f>
        <v>1000</v>
      </c>
      <c r="M1116" s="9" t="str">
        <f t="shared" si="86"/>
        <v>Straight Feeder</v>
      </c>
      <c r="N1116" s="9" t="str">
        <f t="shared" si="87"/>
        <v>CU</v>
      </c>
      <c r="O1116" s="13" t="str">
        <f t="shared" si="88"/>
        <v>Tin</v>
      </c>
      <c r="P1116" s="9" t="str">
        <f t="shared" si="89"/>
        <v>Epoxy</v>
      </c>
      <c r="Q1116" s="9" t="str">
        <f t="shared" si="90"/>
        <v>5</v>
      </c>
      <c r="R11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16" s="14" t="str">
        <f>IF(ProjectsDB[[#This Row],[Item Type]]="Straight Plug-In",_xlfn.TEXTJOIN("-",TRUE,M1116&amp;"-"&amp;_xlfn.LET(_xlpm.txt,ProjectsDB[[#This Row],[Assembly]],_xlpm.pos,FIND("SP",_xlpm.txt),_xlpm.pre,LEFT(_xlpm.txt,_xlpm.pos-1),IF(RIGHT(_xlpm.pre,3)="123","3PL",IF(RIGHT(_xlpm.pre,2)="12","2PL",IF(RIGHT(_xlpm.pre,1)="1","1PL","3PL")))),N1116,O1116,P1116,Q1116&amp;"W",R1116),_xlfn.TEXTJOIN("-",TRUE,M1116,N1116,O1116,P1116,Q1116&amp;"W",R1116))</f>
        <v>Straight Feeder-CU-Tin-Epoxy-5W-1</v>
      </c>
      <c r="T1116" s="14" t="str">
        <f>IF(COUNTIF(Cycletime[Element Desc.],ProjectsDB[[#This Row],[Element Desc.]])&gt;0,"Found","Not Found")</f>
        <v>Found</v>
      </c>
    </row>
    <row r="1117" spans="2:20" x14ac:dyDescent="0.25">
      <c r="B1117" s="8" t="s">
        <v>2614</v>
      </c>
      <c r="C1117" s="9" t="s">
        <v>2601</v>
      </c>
      <c r="D1117" s="9" t="s">
        <v>2602</v>
      </c>
      <c r="E1117" s="10">
        <v>1</v>
      </c>
      <c r="F1117" s="9" t="s">
        <v>2490</v>
      </c>
      <c r="G1117" s="9" t="s">
        <v>52</v>
      </c>
      <c r="H1117" s="11"/>
      <c r="I1117" s="12"/>
      <c r="J1117" s="12"/>
      <c r="K1117" s="12"/>
      <c r="L1117" s="12">
        <f t="array" ref="L1117">IFERROR(LOOKUP(2^15,SEARCH({"40A","63A","80A","100A","125A","160A","200A","250A","400A","630A","800A","1000A","1250A","1600A","2000A","2500A","3200A","4000A","5000A","6300A"},UPPER(D1117)),{40,63,80,100,125,160,200,250,400,630,800,1000,1250,1600,2000,2500,3200,4000,5000,6300}),0)</f>
        <v>1000</v>
      </c>
      <c r="M1117" s="9" t="str">
        <f t="shared" si="86"/>
        <v>Joint Pack</v>
      </c>
      <c r="N1117" s="9" t="str">
        <f t="shared" si="87"/>
        <v>CU</v>
      </c>
      <c r="O1117" s="13" t="str">
        <f t="shared" si="88"/>
        <v>Tin</v>
      </c>
      <c r="P1117" s="9" t="str">
        <f t="shared" si="89"/>
        <v>None</v>
      </c>
      <c r="Q1117" s="9" t="str">
        <f t="shared" si="90"/>
        <v>5</v>
      </c>
      <c r="R11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17" s="14" t="str">
        <f>IF(ProjectsDB[[#This Row],[Item Type]]="Straight Plug-In",_xlfn.TEXTJOIN("-",TRUE,M1117&amp;"-"&amp;_xlfn.LET(_xlpm.txt,ProjectsDB[[#This Row],[Assembly]],_xlpm.pos,FIND("SP",_xlpm.txt),_xlpm.pre,LEFT(_xlpm.txt,_xlpm.pos-1),IF(RIGHT(_xlpm.pre,3)="123","3PL",IF(RIGHT(_xlpm.pre,2)="12","2PL",IF(RIGHT(_xlpm.pre,1)="1","1PL","3PL")))),N1117,O1117,P1117,Q1117&amp;"W",R1117),_xlfn.TEXTJOIN("-",TRUE,M1117,N1117,O1117,P1117,Q1117&amp;"W",R1117))</f>
        <v>Joint Pack-CU-Tin-None-5W-1</v>
      </c>
      <c r="T1117" s="14" t="str">
        <f>IF(COUNTIF(Cycletime[Element Desc.],ProjectsDB[[#This Row],[Element Desc.]])&gt;0,"Found","Not Found")</f>
        <v>Found</v>
      </c>
    </row>
    <row r="1118" spans="2:20" x14ac:dyDescent="0.25">
      <c r="B1118" s="8" t="s">
        <v>2615</v>
      </c>
      <c r="C1118" s="9" t="s">
        <v>2616</v>
      </c>
      <c r="D1118" s="9" t="s">
        <v>2617</v>
      </c>
      <c r="E1118" s="10">
        <v>2</v>
      </c>
      <c r="F1118" s="9" t="s">
        <v>2490</v>
      </c>
      <c r="G1118" s="9" t="s">
        <v>22</v>
      </c>
      <c r="H1118" s="11"/>
      <c r="I1118" s="12">
        <v>425</v>
      </c>
      <c r="J1118" s="12"/>
      <c r="K1118" s="12"/>
      <c r="L1118" s="12">
        <f t="array" ref="L1118">IFERROR(LOOKUP(2^15,SEARCH({"40A","63A","80A","100A","125A","160A","200A","250A","400A","630A","800A","1000A","1250A","1600A","2000A","2500A","3200A","4000A","5000A","6300A"},UPPER(D1118)),{40,63,80,100,125,160,200,250,400,630,800,1000,1250,1600,2000,2500,3200,4000,5000,6300}),0)</f>
        <v>1600</v>
      </c>
      <c r="M1118" s="9" t="str">
        <f t="shared" si="86"/>
        <v>Flange Straight</v>
      </c>
      <c r="N1118" s="9" t="str">
        <f t="shared" si="87"/>
        <v>CU</v>
      </c>
      <c r="O1118" s="13" t="str">
        <f t="shared" si="88"/>
        <v>Tin</v>
      </c>
      <c r="P1118" s="9" t="str">
        <f t="shared" si="89"/>
        <v>Epoxy</v>
      </c>
      <c r="Q1118" s="9" t="str">
        <f t="shared" si="90"/>
        <v>5</v>
      </c>
      <c r="R11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18" s="14" t="str">
        <f>IF(ProjectsDB[[#This Row],[Item Type]]="Straight Plug-In",_xlfn.TEXTJOIN("-",TRUE,M1118&amp;"-"&amp;_xlfn.LET(_xlpm.txt,ProjectsDB[[#This Row],[Assembly]],_xlpm.pos,FIND("SP",_xlpm.txt),_xlpm.pre,LEFT(_xlpm.txt,_xlpm.pos-1),IF(RIGHT(_xlpm.pre,3)="123","3PL",IF(RIGHT(_xlpm.pre,2)="12","2PL",IF(RIGHT(_xlpm.pre,1)="1","1PL","3PL")))),N1118,O1118,P1118,Q1118&amp;"W",R1118),_xlfn.TEXTJOIN("-",TRUE,M1118,N1118,O1118,P1118,Q1118&amp;"W",R1118))</f>
        <v>Flange Straight-CU-Tin-Epoxy-5W-1</v>
      </c>
      <c r="T1118" s="14" t="str">
        <f>IF(COUNTIF(Cycletime[Element Desc.],ProjectsDB[[#This Row],[Element Desc.]])&gt;0,"Found","Not Found")</f>
        <v>Found</v>
      </c>
    </row>
    <row r="1119" spans="2:20" x14ac:dyDescent="0.25">
      <c r="B1119" s="8" t="s">
        <v>2618</v>
      </c>
      <c r="C1119" s="9" t="s">
        <v>2619</v>
      </c>
      <c r="D1119" s="9" t="s">
        <v>2620</v>
      </c>
      <c r="E1119" s="10">
        <v>3</v>
      </c>
      <c r="F1119" s="9" t="s">
        <v>2490</v>
      </c>
      <c r="G1119" s="9" t="s">
        <v>22</v>
      </c>
      <c r="H1119" s="11"/>
      <c r="I1119" s="12">
        <v>320</v>
      </c>
      <c r="J1119" s="12">
        <v>320</v>
      </c>
      <c r="K1119" s="12"/>
      <c r="L1119" s="12">
        <f t="array" ref="L1119">IFERROR(LOOKUP(2^15,SEARCH({"40A","63A","80A","100A","125A","160A","200A","250A","400A","630A","800A","1000A","1250A","1600A","2000A","2500A","3200A","4000A","5000A","6300A"},UPPER(D1119)),{40,63,80,100,125,160,200,250,400,630,800,1000,1250,1600,2000,2500,3200,4000,5000,6300}),0)</f>
        <v>1600</v>
      </c>
      <c r="M1119" s="9" t="str">
        <f t="shared" si="86"/>
        <v>Elbow Edge</v>
      </c>
      <c r="N1119" s="9" t="str">
        <f t="shared" si="87"/>
        <v>CU</v>
      </c>
      <c r="O1119" s="13" t="str">
        <f t="shared" si="88"/>
        <v>Tin</v>
      </c>
      <c r="P1119" s="9" t="str">
        <f t="shared" si="89"/>
        <v>Epoxy</v>
      </c>
      <c r="Q1119" s="9" t="str">
        <f t="shared" si="90"/>
        <v>5</v>
      </c>
      <c r="R11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19" s="14" t="str">
        <f>IF(ProjectsDB[[#This Row],[Item Type]]="Straight Plug-In",_xlfn.TEXTJOIN("-",TRUE,M1119&amp;"-"&amp;_xlfn.LET(_xlpm.txt,ProjectsDB[[#This Row],[Assembly]],_xlpm.pos,FIND("SP",_xlpm.txt),_xlpm.pre,LEFT(_xlpm.txt,_xlpm.pos-1),IF(RIGHT(_xlpm.pre,3)="123","3PL",IF(RIGHT(_xlpm.pre,2)="12","2PL",IF(RIGHT(_xlpm.pre,1)="1","1PL","3PL")))),N1119,O1119,P1119,Q1119&amp;"W",R1119),_xlfn.TEXTJOIN("-",TRUE,M1119,N1119,O1119,P1119,Q1119&amp;"W",R1119))</f>
        <v>Elbow Edge-CU-Tin-Epoxy-5W-1</v>
      </c>
      <c r="T1119" s="14" t="str">
        <f>IF(COUNTIF(Cycletime[Element Desc.],ProjectsDB[[#This Row],[Element Desc.]])&gt;0,"Found","Not Found")</f>
        <v>Found</v>
      </c>
    </row>
    <row r="1120" spans="2:20" x14ac:dyDescent="0.25">
      <c r="B1120" s="8" t="s">
        <v>2621</v>
      </c>
      <c r="C1120" s="9" t="s">
        <v>2622</v>
      </c>
      <c r="D1120" s="9" t="s">
        <v>2623</v>
      </c>
      <c r="E1120" s="10">
        <v>4</v>
      </c>
      <c r="F1120" s="9" t="s">
        <v>2490</v>
      </c>
      <c r="G1120" s="9" t="s">
        <v>22</v>
      </c>
      <c r="H1120" s="11"/>
      <c r="I1120" s="12">
        <v>3000</v>
      </c>
      <c r="J1120" s="12"/>
      <c r="K1120" s="12"/>
      <c r="L1120" s="12">
        <f t="array" ref="L1120">IFERROR(LOOKUP(2^15,SEARCH({"40A","63A","80A","100A","125A","160A","200A","250A","400A","630A","800A","1000A","1250A","1600A","2000A","2500A","3200A","4000A","5000A","6300A"},UPPER(D1120)),{40,63,80,100,125,160,200,250,400,630,800,1000,1250,1600,2000,2500,3200,4000,5000,6300}),0)</f>
        <v>1600</v>
      </c>
      <c r="M1120" s="9" t="str">
        <f t="shared" si="86"/>
        <v>Straight Feeder</v>
      </c>
      <c r="N1120" s="9" t="str">
        <f t="shared" si="87"/>
        <v>CU</v>
      </c>
      <c r="O1120" s="13" t="str">
        <f t="shared" si="88"/>
        <v>Tin</v>
      </c>
      <c r="P1120" s="9" t="str">
        <f t="shared" si="89"/>
        <v>Epoxy</v>
      </c>
      <c r="Q1120" s="9" t="str">
        <f t="shared" si="90"/>
        <v>5</v>
      </c>
      <c r="R11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20" s="14" t="str">
        <f>IF(ProjectsDB[[#This Row],[Item Type]]="Straight Plug-In",_xlfn.TEXTJOIN("-",TRUE,M1120&amp;"-"&amp;_xlfn.LET(_xlpm.txt,ProjectsDB[[#This Row],[Assembly]],_xlpm.pos,FIND("SP",_xlpm.txt),_xlpm.pre,LEFT(_xlpm.txt,_xlpm.pos-1),IF(RIGHT(_xlpm.pre,3)="123","3PL",IF(RIGHT(_xlpm.pre,2)="12","2PL",IF(RIGHT(_xlpm.pre,1)="1","1PL","3PL")))),N1120,O1120,P1120,Q1120&amp;"W",R1120),_xlfn.TEXTJOIN("-",TRUE,M1120,N1120,O1120,P1120,Q1120&amp;"W",R1120))</f>
        <v>Straight Feeder-CU-Tin-Epoxy-5W-1</v>
      </c>
      <c r="T1120" s="14" t="str">
        <f>IF(COUNTIF(Cycletime[Element Desc.],ProjectsDB[[#This Row],[Element Desc.]])&gt;0,"Found","Not Found")</f>
        <v>Found</v>
      </c>
    </row>
    <row r="1121" spans="2:20" x14ac:dyDescent="0.25">
      <c r="B1121" s="8" t="s">
        <v>2624</v>
      </c>
      <c r="C1121" s="9" t="s">
        <v>2625</v>
      </c>
      <c r="D1121" s="9" t="s">
        <v>2626</v>
      </c>
      <c r="E1121" s="10">
        <v>2</v>
      </c>
      <c r="F1121" s="9" t="s">
        <v>2490</v>
      </c>
      <c r="G1121" s="9" t="s">
        <v>22</v>
      </c>
      <c r="H1121" s="11"/>
      <c r="I1121" s="12">
        <v>1000</v>
      </c>
      <c r="J1121" s="12"/>
      <c r="K1121" s="12"/>
      <c r="L1121" s="12">
        <f t="array" ref="L1121">IFERROR(LOOKUP(2^15,SEARCH({"40A","63A","80A","100A","125A","160A","200A","250A","400A","630A","800A","1000A","1250A","1600A","2000A","2500A","3200A","4000A","5000A","6300A"},UPPER(D1121)),{40,63,80,100,125,160,200,250,400,630,800,1000,1250,1600,2000,2500,3200,4000,5000,6300}),0)</f>
        <v>1600</v>
      </c>
      <c r="M1121" s="9" t="str">
        <f t="shared" si="86"/>
        <v>Expansion Joint</v>
      </c>
      <c r="N1121" s="9" t="str">
        <f t="shared" si="87"/>
        <v>CU</v>
      </c>
      <c r="O1121" s="13" t="str">
        <f t="shared" si="88"/>
        <v>Tin</v>
      </c>
      <c r="P1121" s="9" t="str">
        <f t="shared" si="89"/>
        <v>Epoxy</v>
      </c>
      <c r="Q1121" s="9" t="str">
        <f t="shared" si="90"/>
        <v>5</v>
      </c>
      <c r="R11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21" s="14" t="str">
        <f>IF(ProjectsDB[[#This Row],[Item Type]]="Straight Plug-In",_xlfn.TEXTJOIN("-",TRUE,M1121&amp;"-"&amp;_xlfn.LET(_xlpm.txt,ProjectsDB[[#This Row],[Assembly]],_xlpm.pos,FIND("SP",_xlpm.txt),_xlpm.pre,LEFT(_xlpm.txt,_xlpm.pos-1),IF(RIGHT(_xlpm.pre,3)="123","3PL",IF(RIGHT(_xlpm.pre,2)="12","2PL",IF(RIGHT(_xlpm.pre,1)="1","1PL","3PL")))),N1121,O1121,P1121,Q1121&amp;"W",R1121),_xlfn.TEXTJOIN("-",TRUE,M1121,N1121,O1121,P1121,Q1121&amp;"W",R1121))</f>
        <v>Expansion Joint-CU-Tin-Epoxy-5W-1</v>
      </c>
      <c r="T1121" s="14" t="str">
        <f>IF(COUNTIF(Cycletime[Element Desc.],ProjectsDB[[#This Row],[Element Desc.]])&gt;0,"Found","Not Found")</f>
        <v>Found</v>
      </c>
    </row>
    <row r="1122" spans="2:20" x14ac:dyDescent="0.25">
      <c r="B1122" s="8" t="s">
        <v>2627</v>
      </c>
      <c r="C1122" s="9" t="s">
        <v>2628</v>
      </c>
      <c r="D1122" s="9" t="s">
        <v>2629</v>
      </c>
      <c r="E1122" s="10">
        <v>4</v>
      </c>
      <c r="F1122" s="9" t="s">
        <v>2490</v>
      </c>
      <c r="G1122" s="9" t="s">
        <v>22</v>
      </c>
      <c r="H1122" s="11"/>
      <c r="I1122" s="12">
        <v>425</v>
      </c>
      <c r="J1122" s="12"/>
      <c r="K1122" s="12"/>
      <c r="L1122" s="12">
        <f t="array" ref="L1122">IFERROR(LOOKUP(2^15,SEARCH({"40A","63A","80A","100A","125A","160A","200A","250A","400A","630A","800A","1000A","1250A","1600A","2000A","2500A","3200A","4000A","5000A","6300A"},UPPER(D1122)),{40,63,80,100,125,160,200,250,400,630,800,1000,1250,1600,2000,2500,3200,4000,5000,6300}),0)</f>
        <v>1600</v>
      </c>
      <c r="M1122" s="9" t="str">
        <f t="shared" si="86"/>
        <v>Flange Straight</v>
      </c>
      <c r="N1122" s="9" t="str">
        <f t="shared" si="87"/>
        <v>CU</v>
      </c>
      <c r="O1122" s="13" t="str">
        <f t="shared" si="88"/>
        <v>Tin</v>
      </c>
      <c r="P1122" s="9" t="str">
        <f t="shared" si="89"/>
        <v>Epoxy</v>
      </c>
      <c r="Q1122" s="9" t="str">
        <f t="shared" si="90"/>
        <v>5</v>
      </c>
      <c r="R11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22" s="14" t="str">
        <f>IF(ProjectsDB[[#This Row],[Item Type]]="Straight Plug-In",_xlfn.TEXTJOIN("-",TRUE,M1122&amp;"-"&amp;_xlfn.LET(_xlpm.txt,ProjectsDB[[#This Row],[Assembly]],_xlpm.pos,FIND("SP",_xlpm.txt),_xlpm.pre,LEFT(_xlpm.txt,_xlpm.pos-1),IF(RIGHT(_xlpm.pre,3)="123","3PL",IF(RIGHT(_xlpm.pre,2)="12","2PL",IF(RIGHT(_xlpm.pre,1)="1","1PL","3PL")))),N1122,O1122,P1122,Q1122&amp;"W",R1122),_xlfn.TEXTJOIN("-",TRUE,M1122,N1122,O1122,P1122,Q1122&amp;"W",R1122))</f>
        <v>Flange Straight-CU-Tin-Epoxy-5W-1</v>
      </c>
      <c r="T1122" s="14" t="str">
        <f>IF(COUNTIF(Cycletime[Element Desc.],ProjectsDB[[#This Row],[Element Desc.]])&gt;0,"Found","Not Found")</f>
        <v>Found</v>
      </c>
    </row>
    <row r="1123" spans="2:20" x14ac:dyDescent="0.25">
      <c r="B1123" s="8" t="s">
        <v>2630</v>
      </c>
      <c r="C1123" s="9" t="s">
        <v>2631</v>
      </c>
      <c r="D1123" s="9" t="s">
        <v>2632</v>
      </c>
      <c r="E1123" s="10">
        <v>1</v>
      </c>
      <c r="F1123" s="9" t="s">
        <v>2490</v>
      </c>
      <c r="G1123" s="9" t="s">
        <v>22</v>
      </c>
      <c r="H1123" s="11"/>
      <c r="I1123" s="12">
        <v>670</v>
      </c>
      <c r="J1123" s="12">
        <v>320</v>
      </c>
      <c r="K1123" s="12"/>
      <c r="L1123" s="12">
        <f t="array" ref="L1123">IFERROR(LOOKUP(2^15,SEARCH({"40A","63A","80A","100A","125A","160A","200A","250A","400A","630A","800A","1000A","1250A","1600A","2000A","2500A","3200A","4000A","5000A","6300A"},UPPER(D1123)),{40,63,80,100,125,160,200,250,400,630,800,1000,1250,1600,2000,2500,3200,4000,5000,6300}),0)</f>
        <v>1600</v>
      </c>
      <c r="M1123" s="9" t="str">
        <f t="shared" si="86"/>
        <v>Elbow Edge</v>
      </c>
      <c r="N1123" s="9" t="str">
        <f t="shared" si="87"/>
        <v>CU</v>
      </c>
      <c r="O1123" s="13" t="str">
        <f t="shared" si="88"/>
        <v>Tin</v>
      </c>
      <c r="P1123" s="9" t="str">
        <f t="shared" si="89"/>
        <v>Epoxy</v>
      </c>
      <c r="Q1123" s="9" t="str">
        <f t="shared" si="90"/>
        <v>5</v>
      </c>
      <c r="R11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23" s="14" t="str">
        <f>IF(ProjectsDB[[#This Row],[Item Type]]="Straight Plug-In",_xlfn.TEXTJOIN("-",TRUE,M1123&amp;"-"&amp;_xlfn.LET(_xlpm.txt,ProjectsDB[[#This Row],[Assembly]],_xlpm.pos,FIND("SP",_xlpm.txt),_xlpm.pre,LEFT(_xlpm.txt,_xlpm.pos-1),IF(RIGHT(_xlpm.pre,3)="123","3PL",IF(RIGHT(_xlpm.pre,2)="12","2PL",IF(RIGHT(_xlpm.pre,1)="1","1PL","3PL")))),N1123,O1123,P1123,Q1123&amp;"W",R1123),_xlfn.TEXTJOIN("-",TRUE,M1123,N1123,O1123,P1123,Q1123&amp;"W",R1123))</f>
        <v>Elbow Edge-CU-Tin-Epoxy-5W-1</v>
      </c>
      <c r="T1123" s="14" t="str">
        <f>IF(COUNTIF(Cycletime[Element Desc.],ProjectsDB[[#This Row],[Element Desc.]])&gt;0,"Found","Not Found")</f>
        <v>Found</v>
      </c>
    </row>
    <row r="1124" spans="2:20" x14ac:dyDescent="0.25">
      <c r="B1124" s="8" t="s">
        <v>2633</v>
      </c>
      <c r="C1124" s="9" t="s">
        <v>2634</v>
      </c>
      <c r="D1124" s="9" t="s">
        <v>2635</v>
      </c>
      <c r="E1124" s="10">
        <v>1</v>
      </c>
      <c r="F1124" s="9" t="s">
        <v>2490</v>
      </c>
      <c r="G1124" s="9" t="s">
        <v>22</v>
      </c>
      <c r="H1124" s="11"/>
      <c r="I1124" s="12">
        <v>1000</v>
      </c>
      <c r="J1124" s="12"/>
      <c r="K1124" s="12"/>
      <c r="L1124" s="12">
        <f t="array" ref="L1124">IFERROR(LOOKUP(2^15,SEARCH({"40A","63A","80A","100A","125A","160A","200A","250A","400A","630A","800A","1000A","1250A","1600A","2000A","2500A","3200A","4000A","5000A","6300A"},UPPER(D1124)),{40,63,80,100,125,160,200,250,400,630,800,1000,1250,1600,2000,2500,3200,4000,5000,6300}),0)</f>
        <v>1600</v>
      </c>
      <c r="M1124" s="9" t="str">
        <f t="shared" si="86"/>
        <v>Straight Feeder</v>
      </c>
      <c r="N1124" s="9" t="str">
        <f t="shared" si="87"/>
        <v>CU</v>
      </c>
      <c r="O1124" s="13" t="str">
        <f t="shared" si="88"/>
        <v>Tin</v>
      </c>
      <c r="P1124" s="9" t="str">
        <f t="shared" si="89"/>
        <v>Epoxy</v>
      </c>
      <c r="Q1124" s="9" t="str">
        <f t="shared" si="90"/>
        <v>5</v>
      </c>
      <c r="R11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24" s="14" t="str">
        <f>IF(ProjectsDB[[#This Row],[Item Type]]="Straight Plug-In",_xlfn.TEXTJOIN("-",TRUE,M1124&amp;"-"&amp;_xlfn.LET(_xlpm.txt,ProjectsDB[[#This Row],[Assembly]],_xlpm.pos,FIND("SP",_xlpm.txt),_xlpm.pre,LEFT(_xlpm.txt,_xlpm.pos-1),IF(RIGHT(_xlpm.pre,3)="123","3PL",IF(RIGHT(_xlpm.pre,2)="12","2PL",IF(RIGHT(_xlpm.pre,1)="1","1PL","3PL")))),N1124,O1124,P1124,Q1124&amp;"W",R1124),_xlfn.TEXTJOIN("-",TRUE,M1124,N1124,O1124,P1124,Q1124&amp;"W",R1124))</f>
        <v>Straight Feeder-CU-Tin-Epoxy-5W-1</v>
      </c>
      <c r="T1124" s="14" t="str">
        <f>IF(COUNTIF(Cycletime[Element Desc.],ProjectsDB[[#This Row],[Element Desc.]])&gt;0,"Found","Not Found")</f>
        <v>Found</v>
      </c>
    </row>
    <row r="1125" spans="2:20" x14ac:dyDescent="0.25">
      <c r="B1125" s="8" t="s">
        <v>2636</v>
      </c>
      <c r="C1125" s="9" t="s">
        <v>2637</v>
      </c>
      <c r="D1125" s="9" t="s">
        <v>2638</v>
      </c>
      <c r="E1125" s="10">
        <v>1</v>
      </c>
      <c r="F1125" s="9" t="s">
        <v>2490</v>
      </c>
      <c r="G1125" s="9" t="s">
        <v>22</v>
      </c>
      <c r="H1125" s="11"/>
      <c r="I1125" s="12">
        <v>1806</v>
      </c>
      <c r="J1125" s="12"/>
      <c r="K1125" s="12"/>
      <c r="L1125" s="12">
        <f t="array" ref="L1125">IFERROR(LOOKUP(2^15,SEARCH({"40A","63A","80A","100A","125A","160A","200A","250A","400A","630A","800A","1000A","1250A","1600A","2000A","2500A","3200A","4000A","5000A","6300A"},UPPER(D1125)),{40,63,80,100,125,160,200,250,400,630,800,1000,1250,1600,2000,2500,3200,4000,5000,6300}),0)</f>
        <v>1600</v>
      </c>
      <c r="M1125" s="9" t="str">
        <f t="shared" si="86"/>
        <v>Straight Feeder</v>
      </c>
      <c r="N1125" s="9" t="str">
        <f t="shared" si="87"/>
        <v>CU</v>
      </c>
      <c r="O1125" s="13" t="str">
        <f t="shared" si="88"/>
        <v>Tin</v>
      </c>
      <c r="P1125" s="9" t="str">
        <f t="shared" si="89"/>
        <v>Epoxy</v>
      </c>
      <c r="Q1125" s="9" t="str">
        <f t="shared" si="90"/>
        <v>5</v>
      </c>
      <c r="R11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25" s="14" t="str">
        <f>IF(ProjectsDB[[#This Row],[Item Type]]="Straight Plug-In",_xlfn.TEXTJOIN("-",TRUE,M1125&amp;"-"&amp;_xlfn.LET(_xlpm.txt,ProjectsDB[[#This Row],[Assembly]],_xlpm.pos,FIND("SP",_xlpm.txt),_xlpm.pre,LEFT(_xlpm.txt,_xlpm.pos-1),IF(RIGHT(_xlpm.pre,3)="123","3PL",IF(RIGHT(_xlpm.pre,2)="12","2PL",IF(RIGHT(_xlpm.pre,1)="1","1PL","3PL")))),N1125,O1125,P1125,Q1125&amp;"W",R1125),_xlfn.TEXTJOIN("-",TRUE,M1125,N1125,O1125,P1125,Q1125&amp;"W",R1125))</f>
        <v>Straight Feeder-CU-Tin-Epoxy-5W-1</v>
      </c>
      <c r="T1125" s="14" t="str">
        <f>IF(COUNTIF(Cycletime[Element Desc.],ProjectsDB[[#This Row],[Element Desc.]])&gt;0,"Found","Not Found")</f>
        <v>Found</v>
      </c>
    </row>
    <row r="1126" spans="2:20" x14ac:dyDescent="0.25">
      <c r="B1126" s="8" t="s">
        <v>2639</v>
      </c>
      <c r="C1126" s="9" t="s">
        <v>2640</v>
      </c>
      <c r="D1126" s="9" t="s">
        <v>2641</v>
      </c>
      <c r="E1126" s="10">
        <v>1</v>
      </c>
      <c r="F1126" s="9" t="s">
        <v>2490</v>
      </c>
      <c r="G1126" s="9" t="s">
        <v>22</v>
      </c>
      <c r="H1126" s="11"/>
      <c r="I1126" s="12">
        <v>320</v>
      </c>
      <c r="J1126" s="12">
        <v>320</v>
      </c>
      <c r="K1126" s="12"/>
      <c r="L1126" s="12">
        <f t="array" ref="L1126">IFERROR(LOOKUP(2^15,SEARCH({"40A","63A","80A","100A","125A","160A","200A","250A","400A","630A","800A","1000A","1250A","1600A","2000A","2500A","3200A","4000A","5000A","6300A"},UPPER(D1126)),{40,63,80,100,125,160,200,250,400,630,800,1000,1250,1600,2000,2500,3200,4000,5000,6300}),0)</f>
        <v>1600</v>
      </c>
      <c r="M1126" s="9" t="str">
        <f t="shared" si="86"/>
        <v>Elbow Edge</v>
      </c>
      <c r="N1126" s="9" t="str">
        <f t="shared" si="87"/>
        <v>CU</v>
      </c>
      <c r="O1126" s="13" t="str">
        <f t="shared" si="88"/>
        <v>Tin</v>
      </c>
      <c r="P1126" s="9" t="str">
        <f t="shared" si="89"/>
        <v>Epoxy</v>
      </c>
      <c r="Q1126" s="9" t="str">
        <f t="shared" si="90"/>
        <v>5</v>
      </c>
      <c r="R11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26" s="14" t="str">
        <f>IF(ProjectsDB[[#This Row],[Item Type]]="Straight Plug-In",_xlfn.TEXTJOIN("-",TRUE,M1126&amp;"-"&amp;_xlfn.LET(_xlpm.txt,ProjectsDB[[#This Row],[Assembly]],_xlpm.pos,FIND("SP",_xlpm.txt),_xlpm.pre,LEFT(_xlpm.txt,_xlpm.pos-1),IF(RIGHT(_xlpm.pre,3)="123","3PL",IF(RIGHT(_xlpm.pre,2)="12","2PL",IF(RIGHT(_xlpm.pre,1)="1","1PL","3PL")))),N1126,O1126,P1126,Q1126&amp;"W",R1126),_xlfn.TEXTJOIN("-",TRUE,M1126,N1126,O1126,P1126,Q1126&amp;"W",R1126))</f>
        <v>Elbow Edge-CU-Tin-Epoxy-5W-1</v>
      </c>
      <c r="T1126" s="14" t="str">
        <f>IF(COUNTIF(Cycletime[Element Desc.],ProjectsDB[[#This Row],[Element Desc.]])&gt;0,"Found","Not Found")</f>
        <v>Found</v>
      </c>
    </row>
    <row r="1127" spans="2:20" x14ac:dyDescent="0.25">
      <c r="B1127" s="8" t="s">
        <v>2642</v>
      </c>
      <c r="C1127" s="9" t="s">
        <v>2643</v>
      </c>
      <c r="D1127" s="9" t="s">
        <v>2644</v>
      </c>
      <c r="E1127" s="10">
        <v>1</v>
      </c>
      <c r="F1127" s="9" t="s">
        <v>2490</v>
      </c>
      <c r="G1127" s="9" t="s">
        <v>22</v>
      </c>
      <c r="H1127" s="11"/>
      <c r="I1127" s="12">
        <v>400</v>
      </c>
      <c r="J1127" s="12"/>
      <c r="K1127" s="12"/>
      <c r="L1127" s="12">
        <f t="array" ref="L1127">IFERROR(LOOKUP(2^15,SEARCH({"40A","63A","80A","100A","125A","160A","200A","250A","400A","630A","800A","1000A","1250A","1600A","2000A","2500A","3200A","4000A","5000A","6300A"},UPPER(D1127)),{40,63,80,100,125,160,200,250,400,630,800,1000,1250,1600,2000,2500,3200,4000,5000,6300}),0)</f>
        <v>1600</v>
      </c>
      <c r="M1127" s="9" t="str">
        <f t="shared" si="86"/>
        <v>Straight Feeder</v>
      </c>
      <c r="N1127" s="9" t="str">
        <f t="shared" si="87"/>
        <v>CU</v>
      </c>
      <c r="O1127" s="13" t="str">
        <f t="shared" si="88"/>
        <v>Tin</v>
      </c>
      <c r="P1127" s="9" t="str">
        <f t="shared" si="89"/>
        <v>Epoxy</v>
      </c>
      <c r="Q1127" s="9" t="str">
        <f t="shared" si="90"/>
        <v>5</v>
      </c>
      <c r="R11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27" s="14" t="str">
        <f>IF(ProjectsDB[[#This Row],[Item Type]]="Straight Plug-In",_xlfn.TEXTJOIN("-",TRUE,M1127&amp;"-"&amp;_xlfn.LET(_xlpm.txt,ProjectsDB[[#This Row],[Assembly]],_xlpm.pos,FIND("SP",_xlpm.txt),_xlpm.pre,LEFT(_xlpm.txt,_xlpm.pos-1),IF(RIGHT(_xlpm.pre,3)="123","3PL",IF(RIGHT(_xlpm.pre,2)="12","2PL",IF(RIGHT(_xlpm.pre,1)="1","1PL","3PL")))),N1127,O1127,P1127,Q1127&amp;"W",R1127),_xlfn.TEXTJOIN("-",TRUE,M1127,N1127,O1127,P1127,Q1127&amp;"W",R1127))</f>
        <v>Straight Feeder-CU-Tin-Epoxy-5W-1</v>
      </c>
      <c r="T1127" s="14" t="str">
        <f>IF(COUNTIF(Cycletime[Element Desc.],ProjectsDB[[#This Row],[Element Desc.]])&gt;0,"Found","Not Found")</f>
        <v>Found</v>
      </c>
    </row>
    <row r="1128" spans="2:20" x14ac:dyDescent="0.25">
      <c r="B1128" s="8" t="s">
        <v>2645</v>
      </c>
      <c r="C1128" s="9" t="s">
        <v>2646</v>
      </c>
      <c r="D1128" s="9" t="s">
        <v>2647</v>
      </c>
      <c r="E1128" s="10">
        <v>2</v>
      </c>
      <c r="F1128" s="9" t="s">
        <v>2490</v>
      </c>
      <c r="G1128" s="9" t="s">
        <v>22</v>
      </c>
      <c r="H1128" s="11"/>
      <c r="I1128" s="12">
        <v>300</v>
      </c>
      <c r="J1128" s="12">
        <v>300</v>
      </c>
      <c r="K1128" s="12"/>
      <c r="L1128" s="12">
        <f t="array" ref="L1128">IFERROR(LOOKUP(2^15,SEARCH({"40A","63A","80A","100A","125A","160A","200A","250A","400A","630A","800A","1000A","1250A","1600A","2000A","2500A","3200A","4000A","5000A","6300A"},UPPER(D1128)),{40,63,80,100,125,160,200,250,400,630,800,1000,1250,1600,2000,2500,3200,4000,5000,6300}),0)</f>
        <v>1600</v>
      </c>
      <c r="M1128" s="9" t="str">
        <f t="shared" si="86"/>
        <v>Elbow Flat</v>
      </c>
      <c r="N1128" s="9" t="str">
        <f t="shared" si="87"/>
        <v>CU</v>
      </c>
      <c r="O1128" s="13" t="str">
        <f t="shared" si="88"/>
        <v>Tin</v>
      </c>
      <c r="P1128" s="9" t="str">
        <f t="shared" si="89"/>
        <v>Epoxy</v>
      </c>
      <c r="Q1128" s="9" t="str">
        <f t="shared" si="90"/>
        <v>5</v>
      </c>
      <c r="R11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28" s="14" t="str">
        <f>IF(ProjectsDB[[#This Row],[Item Type]]="Straight Plug-In",_xlfn.TEXTJOIN("-",TRUE,M1128&amp;"-"&amp;_xlfn.LET(_xlpm.txt,ProjectsDB[[#This Row],[Assembly]],_xlpm.pos,FIND("SP",_xlpm.txt),_xlpm.pre,LEFT(_xlpm.txt,_xlpm.pos-1),IF(RIGHT(_xlpm.pre,3)="123","3PL",IF(RIGHT(_xlpm.pre,2)="12","2PL",IF(RIGHT(_xlpm.pre,1)="1","1PL","3PL")))),N1128,O1128,P1128,Q1128&amp;"W",R1128),_xlfn.TEXTJOIN("-",TRUE,M1128,N1128,O1128,P1128,Q1128&amp;"W",R1128))</f>
        <v>Elbow Flat-CU-Tin-Epoxy-5W-1</v>
      </c>
      <c r="T1128" s="14" t="str">
        <f>IF(COUNTIF(Cycletime[Element Desc.],ProjectsDB[[#This Row],[Element Desc.]])&gt;0,"Found","Not Found")</f>
        <v>Found</v>
      </c>
    </row>
    <row r="1129" spans="2:20" x14ac:dyDescent="0.25">
      <c r="B1129" s="8" t="s">
        <v>2648</v>
      </c>
      <c r="C1129" s="9" t="s">
        <v>2649</v>
      </c>
      <c r="D1129" s="9" t="s">
        <v>2650</v>
      </c>
      <c r="E1129" s="10">
        <v>1</v>
      </c>
      <c r="F1129" s="9" t="s">
        <v>2490</v>
      </c>
      <c r="G1129" s="9" t="s">
        <v>22</v>
      </c>
      <c r="H1129" s="11"/>
      <c r="I1129" s="12">
        <v>2500</v>
      </c>
      <c r="J1129" s="12"/>
      <c r="K1129" s="12"/>
      <c r="L1129" s="12">
        <f t="array" ref="L1129">IFERROR(LOOKUP(2^15,SEARCH({"40A","63A","80A","100A","125A","160A","200A","250A","400A","630A","800A","1000A","1250A","1600A","2000A","2500A","3200A","4000A","5000A","6300A"},UPPER(D1129)),{40,63,80,100,125,160,200,250,400,630,800,1000,1250,1600,2000,2500,3200,4000,5000,6300}),0)</f>
        <v>1600</v>
      </c>
      <c r="M1129" s="9" t="str">
        <f t="shared" si="86"/>
        <v>Straight Feeder</v>
      </c>
      <c r="N1129" s="9" t="str">
        <f t="shared" si="87"/>
        <v>CU</v>
      </c>
      <c r="O1129" s="13" t="str">
        <f t="shared" si="88"/>
        <v>Tin</v>
      </c>
      <c r="P1129" s="9" t="str">
        <f t="shared" si="89"/>
        <v>Epoxy</v>
      </c>
      <c r="Q1129" s="9" t="str">
        <f t="shared" si="90"/>
        <v>5</v>
      </c>
      <c r="R11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29" s="14" t="str">
        <f>IF(ProjectsDB[[#This Row],[Item Type]]="Straight Plug-In",_xlfn.TEXTJOIN("-",TRUE,M1129&amp;"-"&amp;_xlfn.LET(_xlpm.txt,ProjectsDB[[#This Row],[Assembly]],_xlpm.pos,FIND("SP",_xlpm.txt),_xlpm.pre,LEFT(_xlpm.txt,_xlpm.pos-1),IF(RIGHT(_xlpm.pre,3)="123","3PL",IF(RIGHT(_xlpm.pre,2)="12","2PL",IF(RIGHT(_xlpm.pre,1)="1","1PL","3PL")))),N1129,O1129,P1129,Q1129&amp;"W",R1129),_xlfn.TEXTJOIN("-",TRUE,M1129,N1129,O1129,P1129,Q1129&amp;"W",R1129))</f>
        <v>Straight Feeder-CU-Tin-Epoxy-5W-1</v>
      </c>
      <c r="T1129" s="14" t="str">
        <f>IF(COUNTIF(Cycletime[Element Desc.],ProjectsDB[[#This Row],[Element Desc.]])&gt;0,"Found","Not Found")</f>
        <v>Found</v>
      </c>
    </row>
    <row r="1130" spans="2:20" x14ac:dyDescent="0.25">
      <c r="B1130" s="8" t="s">
        <v>2651</v>
      </c>
      <c r="C1130" s="9" t="s">
        <v>2643</v>
      </c>
      <c r="D1130" s="9" t="s">
        <v>2644</v>
      </c>
      <c r="E1130" s="10">
        <v>1</v>
      </c>
      <c r="F1130" s="9" t="s">
        <v>2490</v>
      </c>
      <c r="G1130" s="9" t="s">
        <v>22</v>
      </c>
      <c r="H1130" s="11"/>
      <c r="I1130" s="12">
        <v>400</v>
      </c>
      <c r="J1130" s="12"/>
      <c r="K1130" s="12"/>
      <c r="L1130" s="12">
        <f t="array" ref="L1130">IFERROR(LOOKUP(2^15,SEARCH({"40A","63A","80A","100A","125A","160A","200A","250A","400A","630A","800A","1000A","1250A","1600A","2000A","2500A","3200A","4000A","5000A","6300A"},UPPER(D1130)),{40,63,80,100,125,160,200,250,400,630,800,1000,1250,1600,2000,2500,3200,4000,5000,6300}),0)</f>
        <v>1600</v>
      </c>
      <c r="M1130" s="9" t="str">
        <f t="shared" si="86"/>
        <v>Straight Feeder</v>
      </c>
      <c r="N1130" s="9" t="str">
        <f t="shared" si="87"/>
        <v>CU</v>
      </c>
      <c r="O1130" s="13" t="str">
        <f t="shared" si="88"/>
        <v>Tin</v>
      </c>
      <c r="P1130" s="9" t="str">
        <f t="shared" si="89"/>
        <v>Epoxy</v>
      </c>
      <c r="Q1130" s="9" t="str">
        <f t="shared" si="90"/>
        <v>5</v>
      </c>
      <c r="R11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30" s="14" t="str">
        <f>IF(ProjectsDB[[#This Row],[Item Type]]="Straight Plug-In",_xlfn.TEXTJOIN("-",TRUE,M1130&amp;"-"&amp;_xlfn.LET(_xlpm.txt,ProjectsDB[[#This Row],[Assembly]],_xlpm.pos,FIND("SP",_xlpm.txt),_xlpm.pre,LEFT(_xlpm.txt,_xlpm.pos-1),IF(RIGHT(_xlpm.pre,3)="123","3PL",IF(RIGHT(_xlpm.pre,2)="12","2PL",IF(RIGHT(_xlpm.pre,1)="1","1PL","3PL")))),N1130,O1130,P1130,Q1130&amp;"W",R1130),_xlfn.TEXTJOIN("-",TRUE,M1130,N1130,O1130,P1130,Q1130&amp;"W",R1130))</f>
        <v>Straight Feeder-CU-Tin-Epoxy-5W-1</v>
      </c>
      <c r="T1130" s="14" t="str">
        <f>IF(COUNTIF(Cycletime[Element Desc.],ProjectsDB[[#This Row],[Element Desc.]])&gt;0,"Found","Not Found")</f>
        <v>Found</v>
      </c>
    </row>
    <row r="1131" spans="2:20" x14ac:dyDescent="0.25">
      <c r="B1131" s="8" t="s">
        <v>2652</v>
      </c>
      <c r="C1131" s="9" t="s">
        <v>2653</v>
      </c>
      <c r="D1131" s="9" t="s">
        <v>2654</v>
      </c>
      <c r="E1131" s="10">
        <v>1</v>
      </c>
      <c r="F1131" s="9" t="s">
        <v>2490</v>
      </c>
      <c r="G1131" s="9" t="s">
        <v>22</v>
      </c>
      <c r="H1131" s="11"/>
      <c r="I1131" s="12">
        <v>1223</v>
      </c>
      <c r="J1131" s="12"/>
      <c r="K1131" s="12"/>
      <c r="L1131" s="12">
        <f t="array" ref="L1131">IFERROR(LOOKUP(2^15,SEARCH({"40A","63A","80A","100A","125A","160A","200A","250A","400A","630A","800A","1000A","1250A","1600A","2000A","2500A","3200A","4000A","5000A","6300A"},UPPER(D1131)),{40,63,80,100,125,160,200,250,400,630,800,1000,1250,1600,2000,2500,3200,4000,5000,6300}),0)</f>
        <v>1600</v>
      </c>
      <c r="M1131" s="9" t="str">
        <f t="shared" si="86"/>
        <v>Straight Feeder</v>
      </c>
      <c r="N1131" s="9" t="str">
        <f t="shared" si="87"/>
        <v>CU</v>
      </c>
      <c r="O1131" s="13" t="str">
        <f t="shared" si="88"/>
        <v>Tin</v>
      </c>
      <c r="P1131" s="9" t="str">
        <f t="shared" si="89"/>
        <v>Epoxy</v>
      </c>
      <c r="Q1131" s="9" t="str">
        <f t="shared" si="90"/>
        <v>5</v>
      </c>
      <c r="R11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31" s="14" t="str">
        <f>IF(ProjectsDB[[#This Row],[Item Type]]="Straight Plug-In",_xlfn.TEXTJOIN("-",TRUE,M1131&amp;"-"&amp;_xlfn.LET(_xlpm.txt,ProjectsDB[[#This Row],[Assembly]],_xlpm.pos,FIND("SP",_xlpm.txt),_xlpm.pre,LEFT(_xlpm.txt,_xlpm.pos-1),IF(RIGHT(_xlpm.pre,3)="123","3PL",IF(RIGHT(_xlpm.pre,2)="12","2PL",IF(RIGHT(_xlpm.pre,1)="1","1PL","3PL")))),N1131,O1131,P1131,Q1131&amp;"W",R1131),_xlfn.TEXTJOIN("-",TRUE,M1131,N1131,O1131,P1131,Q1131&amp;"W",R1131))</f>
        <v>Straight Feeder-CU-Tin-Epoxy-5W-1</v>
      </c>
      <c r="T1131" s="14" t="str">
        <f>IF(COUNTIF(Cycletime[Element Desc.],ProjectsDB[[#This Row],[Element Desc.]])&gt;0,"Found","Not Found")</f>
        <v>Found</v>
      </c>
    </row>
    <row r="1132" spans="2:20" x14ac:dyDescent="0.25">
      <c r="B1132" s="8" t="s">
        <v>2655</v>
      </c>
      <c r="C1132" s="9" t="s">
        <v>2656</v>
      </c>
      <c r="D1132" s="9" t="s">
        <v>2657</v>
      </c>
      <c r="E1132" s="10">
        <v>21</v>
      </c>
      <c r="F1132" s="9" t="s">
        <v>2490</v>
      </c>
      <c r="G1132" s="9" t="s">
        <v>22</v>
      </c>
      <c r="H1132" s="11"/>
      <c r="I1132" s="12"/>
      <c r="J1132" s="12"/>
      <c r="K1132" s="12"/>
      <c r="L1132" s="12">
        <f t="array" ref="L1132">IFERROR(LOOKUP(2^15,SEARCH({"40A","63A","80A","100A","125A","160A","200A","250A","400A","630A","800A","1000A","1250A","1600A","2000A","2500A","3200A","4000A","5000A","6300A"},UPPER(D1132)),{40,63,80,100,125,160,200,250,400,630,800,1000,1250,1600,2000,2500,3200,4000,5000,6300}),0)</f>
        <v>1600</v>
      </c>
      <c r="M1132" s="9" t="str">
        <f t="shared" si="86"/>
        <v>Joint Pack</v>
      </c>
      <c r="N1132" s="9" t="str">
        <f t="shared" si="87"/>
        <v>CU</v>
      </c>
      <c r="O1132" s="13" t="str">
        <f t="shared" si="88"/>
        <v>Tin</v>
      </c>
      <c r="P1132" s="9" t="str">
        <f t="shared" si="89"/>
        <v>None</v>
      </c>
      <c r="Q1132" s="9" t="str">
        <f t="shared" si="90"/>
        <v>5</v>
      </c>
      <c r="R11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32" s="14" t="str">
        <f>IF(ProjectsDB[[#This Row],[Item Type]]="Straight Plug-In",_xlfn.TEXTJOIN("-",TRUE,M1132&amp;"-"&amp;_xlfn.LET(_xlpm.txt,ProjectsDB[[#This Row],[Assembly]],_xlpm.pos,FIND("SP",_xlpm.txt),_xlpm.pre,LEFT(_xlpm.txt,_xlpm.pos-1),IF(RIGHT(_xlpm.pre,3)="123","3PL",IF(RIGHT(_xlpm.pre,2)="12","2PL",IF(RIGHT(_xlpm.pre,1)="1","1PL","3PL")))),N1132,O1132,P1132,Q1132&amp;"W",R1132),_xlfn.TEXTJOIN("-",TRUE,M1132,N1132,O1132,P1132,Q1132&amp;"W",R1132))</f>
        <v>Joint Pack-CU-Tin-None-5W-1</v>
      </c>
      <c r="T1132" s="14" t="str">
        <f>IF(COUNTIF(Cycletime[Element Desc.],ProjectsDB[[#This Row],[Element Desc.]])&gt;0,"Found","Not Found")</f>
        <v>Found</v>
      </c>
    </row>
    <row r="1133" spans="2:20" x14ac:dyDescent="0.25">
      <c r="B1133" s="8" t="s">
        <v>2658</v>
      </c>
      <c r="C1133" s="9" t="s">
        <v>1370</v>
      </c>
      <c r="D1133" s="9" t="s">
        <v>1371</v>
      </c>
      <c r="E1133" s="10">
        <v>12</v>
      </c>
      <c r="F1133" s="9" t="s">
        <v>2490</v>
      </c>
      <c r="G1133" s="9" t="s">
        <v>22</v>
      </c>
      <c r="H1133" s="11"/>
      <c r="I1133" s="12">
        <v>100</v>
      </c>
      <c r="J1133" s="12"/>
      <c r="K1133" s="12"/>
      <c r="L1133" s="12">
        <f t="array" ref="L1133">IFERROR(LOOKUP(2^15,SEARCH({"40A","63A","80A","100A","125A","160A","200A","250A","400A","630A","800A","1000A","1250A","1600A","2000A","2500A","3200A","4000A","5000A","6300A"},UPPER(D1133)),{40,63,80,100,125,160,200,250,400,630,800,1000,1250,1600,2000,2500,3200,4000,5000,6300}),0)</f>
        <v>0</v>
      </c>
      <c r="M1133" s="9" t="str">
        <f t="shared" si="86"/>
        <v>Hanger Support</v>
      </c>
      <c r="N1133" s="9" t="str">
        <f t="shared" si="87"/>
        <v>SH</v>
      </c>
      <c r="O1133" s="13" t="str">
        <f t="shared" si="88"/>
        <v>None</v>
      </c>
      <c r="P1133" s="9" t="str">
        <f t="shared" si="89"/>
        <v>None</v>
      </c>
      <c r="Q1133" s="9" t="str">
        <f t="shared" si="90"/>
        <v>0</v>
      </c>
      <c r="R11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1133" s="14" t="str">
        <f>IF(ProjectsDB[[#This Row],[Item Type]]="Straight Plug-In",_xlfn.TEXTJOIN("-",TRUE,M1133&amp;"-"&amp;_xlfn.LET(_xlpm.txt,ProjectsDB[[#This Row],[Assembly]],_xlpm.pos,FIND("SP",_xlpm.txt),_xlpm.pre,LEFT(_xlpm.txt,_xlpm.pos-1),IF(RIGHT(_xlpm.pre,3)="123","3PL",IF(RIGHT(_xlpm.pre,2)="12","2PL",IF(RIGHT(_xlpm.pre,1)="1","1PL","3PL")))),N1133,O1133,P1133,Q1133&amp;"W",R1133),_xlfn.TEXTJOIN("-",TRUE,M1133,N1133,O1133,P1133,Q1133&amp;"W",R1133))</f>
        <v>Hanger Support-SH-None-None-0W-0</v>
      </c>
      <c r="T1133" s="14" t="str">
        <f>IF(COUNTIF(Cycletime[Element Desc.],ProjectsDB[[#This Row],[Element Desc.]])&gt;0,"Found","Not Found")</f>
        <v>Found</v>
      </c>
    </row>
    <row r="1134" spans="2:20" x14ac:dyDescent="0.25">
      <c r="B1134" s="8" t="s">
        <v>2659</v>
      </c>
      <c r="C1134" s="9" t="s">
        <v>157</v>
      </c>
      <c r="D1134" s="9" t="s">
        <v>158</v>
      </c>
      <c r="E1134" s="10">
        <v>1</v>
      </c>
      <c r="F1134" s="9" t="s">
        <v>2660</v>
      </c>
      <c r="G1134" s="9" t="s">
        <v>37</v>
      </c>
      <c r="H1134" s="11"/>
      <c r="I1134" s="12"/>
      <c r="J1134" s="12"/>
      <c r="K1134" s="12"/>
      <c r="L1134" s="12">
        <f t="array" ref="L1134">IFERROR(LOOKUP(2^15,SEARCH({"40A","63A","80A","100A","125A","160A","200A","250A","400A","630A","800A","1000A","1250A","1600A","2000A","2500A","3200A","4000A","5000A","6300A"},UPPER(D1134)),{40,63,80,100,125,160,200,250,400,630,800,1000,1250,1600,2000,2500,3200,4000,5000,6300}),0)</f>
        <v>4000</v>
      </c>
      <c r="M1134" s="9" t="str">
        <f t="shared" si="86"/>
        <v>Joint Pack</v>
      </c>
      <c r="N1134" s="9" t="str">
        <f t="shared" si="87"/>
        <v>AL</v>
      </c>
      <c r="O1134" s="13" t="str">
        <f t="shared" si="88"/>
        <v>Silver</v>
      </c>
      <c r="P1134" s="9" t="str">
        <f t="shared" si="89"/>
        <v>None</v>
      </c>
      <c r="Q1134" s="9" t="str">
        <f t="shared" si="90"/>
        <v>4</v>
      </c>
      <c r="R11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34" s="14" t="str">
        <f>IF(ProjectsDB[[#This Row],[Item Type]]="Straight Plug-In",_xlfn.TEXTJOIN("-",TRUE,M1134&amp;"-"&amp;_xlfn.LET(_xlpm.txt,ProjectsDB[[#This Row],[Assembly]],_xlpm.pos,FIND("SP",_xlpm.txt),_xlpm.pre,LEFT(_xlpm.txt,_xlpm.pos-1),IF(RIGHT(_xlpm.pre,3)="123","3PL",IF(RIGHT(_xlpm.pre,2)="12","2PL",IF(RIGHT(_xlpm.pre,1)="1","1PL","3PL")))),N1134,O1134,P1134,Q1134&amp;"W",R1134),_xlfn.TEXTJOIN("-",TRUE,M1134,N1134,O1134,P1134,Q1134&amp;"W",R1134))</f>
        <v>Joint Pack-AL-Silver-None-4W-2</v>
      </c>
      <c r="T1134" s="14" t="str">
        <f>IF(COUNTIF(Cycletime[Element Desc.],ProjectsDB[[#This Row],[Element Desc.]])&gt;0,"Found","Not Found")</f>
        <v>Found</v>
      </c>
    </row>
    <row r="1135" spans="2:20" x14ac:dyDescent="0.25">
      <c r="B1135" s="8" t="s">
        <v>2661</v>
      </c>
      <c r="C1135" s="9" t="s">
        <v>2662</v>
      </c>
      <c r="D1135" s="9" t="s">
        <v>2663</v>
      </c>
      <c r="E1135" s="10">
        <v>1</v>
      </c>
      <c r="F1135" s="9" t="s">
        <v>2660</v>
      </c>
      <c r="G1135" s="9" t="s">
        <v>37</v>
      </c>
      <c r="H1135" s="11"/>
      <c r="I1135" s="12">
        <v>610</v>
      </c>
      <c r="J1135" s="12">
        <v>505</v>
      </c>
      <c r="K1135" s="12">
        <v>300</v>
      </c>
      <c r="L1135" s="12">
        <f t="array" ref="L1135">IFERROR(LOOKUP(2^15,SEARCH({"40A","63A","80A","100A","125A","160A","200A","250A","400A","630A","800A","1000A","1250A","1600A","2000A","2500A","3200A","4000A","5000A","6300A"},UPPER(D1135)),{40,63,80,100,125,160,200,250,400,630,800,1000,1250,1600,2000,2500,3200,4000,5000,6300}),0)</f>
        <v>4000</v>
      </c>
      <c r="M1135" s="9" t="str">
        <f t="shared" si="86"/>
        <v>Offset Edge</v>
      </c>
      <c r="N1135" s="9" t="str">
        <f t="shared" si="87"/>
        <v>AL</v>
      </c>
      <c r="O1135" s="13" t="str">
        <f t="shared" si="88"/>
        <v>Silver</v>
      </c>
      <c r="P1135" s="9" t="str">
        <f t="shared" si="89"/>
        <v>PET</v>
      </c>
      <c r="Q1135" s="9" t="str">
        <f t="shared" si="90"/>
        <v>4</v>
      </c>
      <c r="R11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35" s="14" t="str">
        <f>IF(ProjectsDB[[#This Row],[Item Type]]="Straight Plug-In",_xlfn.TEXTJOIN("-",TRUE,M1135&amp;"-"&amp;_xlfn.LET(_xlpm.txt,ProjectsDB[[#This Row],[Assembly]],_xlpm.pos,FIND("SP",_xlpm.txt),_xlpm.pre,LEFT(_xlpm.txt,_xlpm.pos-1),IF(RIGHT(_xlpm.pre,3)="123","3PL",IF(RIGHT(_xlpm.pre,2)="12","2PL",IF(RIGHT(_xlpm.pre,1)="1","1PL","3PL")))),N1135,O1135,P1135,Q1135&amp;"W",R1135),_xlfn.TEXTJOIN("-",TRUE,M1135,N1135,O1135,P1135,Q1135&amp;"W",R1135))</f>
        <v>Offset Edge-AL-Silver-PET-4W-2</v>
      </c>
      <c r="T1135" s="14" t="str">
        <f>IF(COUNTIF(Cycletime[Element Desc.],ProjectsDB[[#This Row],[Element Desc.]])&gt;0,"Found","Not Found")</f>
        <v>Found</v>
      </c>
    </row>
    <row r="1136" spans="2:20" x14ac:dyDescent="0.25">
      <c r="B1136" s="8" t="s">
        <v>2664</v>
      </c>
      <c r="C1136" s="9" t="s">
        <v>151</v>
      </c>
      <c r="D1136" s="9" t="s">
        <v>152</v>
      </c>
      <c r="E1136" s="10">
        <v>1</v>
      </c>
      <c r="F1136" s="9" t="s">
        <v>2660</v>
      </c>
      <c r="G1136" s="9" t="s">
        <v>37</v>
      </c>
      <c r="H1136" s="11"/>
      <c r="I1136" s="12">
        <v>700</v>
      </c>
      <c r="J1136" s="12"/>
      <c r="K1136" s="12"/>
      <c r="L1136" s="12">
        <f t="array" ref="L1136">IFERROR(LOOKUP(2^15,SEARCH({"40A","63A","80A","100A","125A","160A","200A","250A","400A","630A","800A","1000A","1250A","1600A","2000A","2500A","3200A","4000A","5000A","6300A"},UPPER(D1136)),{40,63,80,100,125,160,200,250,400,630,800,1000,1250,1600,2000,2500,3200,4000,5000,6300}),0)</f>
        <v>4000</v>
      </c>
      <c r="M1136" s="9" t="str">
        <f t="shared" si="86"/>
        <v>Straight Feeder</v>
      </c>
      <c r="N1136" s="9" t="str">
        <f t="shared" si="87"/>
        <v>AL</v>
      </c>
      <c r="O1136" s="13" t="str">
        <f t="shared" si="88"/>
        <v>Silver</v>
      </c>
      <c r="P1136" s="9" t="str">
        <f t="shared" si="89"/>
        <v>PET</v>
      </c>
      <c r="Q1136" s="9" t="str">
        <f t="shared" si="90"/>
        <v>4</v>
      </c>
      <c r="R11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36" s="14" t="str">
        <f>IF(ProjectsDB[[#This Row],[Item Type]]="Straight Plug-In",_xlfn.TEXTJOIN("-",TRUE,M1136&amp;"-"&amp;_xlfn.LET(_xlpm.txt,ProjectsDB[[#This Row],[Assembly]],_xlpm.pos,FIND("SP",_xlpm.txt),_xlpm.pre,LEFT(_xlpm.txt,_xlpm.pos-1),IF(RIGHT(_xlpm.pre,3)="123","3PL",IF(RIGHT(_xlpm.pre,2)="12","2PL",IF(RIGHT(_xlpm.pre,1)="1","1PL","3PL")))),N1136,O1136,P1136,Q1136&amp;"W",R1136),_xlfn.TEXTJOIN("-",TRUE,M1136,N1136,O1136,P1136,Q1136&amp;"W",R1136))</f>
        <v>Straight Feeder-AL-Silver-PET-4W-2</v>
      </c>
      <c r="T1136" s="14" t="str">
        <f>IF(COUNTIF(Cycletime[Element Desc.],ProjectsDB[[#This Row],[Element Desc.]])&gt;0,"Found","Not Found")</f>
        <v>Found</v>
      </c>
    </row>
    <row r="1137" spans="2:20" x14ac:dyDescent="0.25">
      <c r="B1137" s="8" t="s">
        <v>2665</v>
      </c>
      <c r="C1137" s="9" t="s">
        <v>157</v>
      </c>
      <c r="D1137" s="9" t="s">
        <v>158</v>
      </c>
      <c r="E1137" s="10">
        <v>2</v>
      </c>
      <c r="F1137" s="9" t="s">
        <v>2660</v>
      </c>
      <c r="G1137" s="9" t="s">
        <v>37</v>
      </c>
      <c r="H1137" s="11"/>
      <c r="I1137" s="12"/>
      <c r="J1137" s="12"/>
      <c r="K1137" s="12"/>
      <c r="L1137" s="12">
        <f t="array" ref="L1137">IFERROR(LOOKUP(2^15,SEARCH({"40A","63A","80A","100A","125A","160A","200A","250A","400A","630A","800A","1000A","1250A","1600A","2000A","2500A","3200A","4000A","5000A","6300A"},UPPER(D1137)),{40,63,80,100,125,160,200,250,400,630,800,1000,1250,1600,2000,2500,3200,4000,5000,6300}),0)</f>
        <v>4000</v>
      </c>
      <c r="M1137" s="9" t="str">
        <f t="shared" si="86"/>
        <v>Joint Pack</v>
      </c>
      <c r="N1137" s="9" t="str">
        <f t="shared" si="87"/>
        <v>AL</v>
      </c>
      <c r="O1137" s="13" t="str">
        <f t="shared" si="88"/>
        <v>Silver</v>
      </c>
      <c r="P1137" s="9" t="str">
        <f t="shared" si="89"/>
        <v>None</v>
      </c>
      <c r="Q1137" s="9" t="str">
        <f t="shared" si="90"/>
        <v>4</v>
      </c>
      <c r="R11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37" s="14" t="str">
        <f>IF(ProjectsDB[[#This Row],[Item Type]]="Straight Plug-In",_xlfn.TEXTJOIN("-",TRUE,M1137&amp;"-"&amp;_xlfn.LET(_xlpm.txt,ProjectsDB[[#This Row],[Assembly]],_xlpm.pos,FIND("SP",_xlpm.txt),_xlpm.pre,LEFT(_xlpm.txt,_xlpm.pos-1),IF(RIGHT(_xlpm.pre,3)="123","3PL",IF(RIGHT(_xlpm.pre,2)="12","2PL",IF(RIGHT(_xlpm.pre,1)="1","1PL","3PL")))),N1137,O1137,P1137,Q1137&amp;"W",R1137),_xlfn.TEXTJOIN("-",TRUE,M1137,N1137,O1137,P1137,Q1137&amp;"W",R1137))</f>
        <v>Joint Pack-AL-Silver-None-4W-2</v>
      </c>
      <c r="T1137" s="14" t="str">
        <f>IF(COUNTIF(Cycletime[Element Desc.],ProjectsDB[[#This Row],[Element Desc.]])&gt;0,"Found","Not Found")</f>
        <v>Found</v>
      </c>
    </row>
    <row r="1138" spans="2:20" x14ac:dyDescent="0.25">
      <c r="B1138" s="8" t="s">
        <v>2666</v>
      </c>
      <c r="C1138" s="9" t="s">
        <v>2667</v>
      </c>
      <c r="D1138" s="9" t="s">
        <v>2668</v>
      </c>
      <c r="E1138" s="10">
        <v>1</v>
      </c>
      <c r="F1138" s="9" t="s">
        <v>2660</v>
      </c>
      <c r="G1138" s="9" t="s">
        <v>37</v>
      </c>
      <c r="H1138" s="11"/>
      <c r="I1138" s="12">
        <v>540</v>
      </c>
      <c r="J1138" s="12">
        <v>715</v>
      </c>
      <c r="K1138" s="12">
        <v>540</v>
      </c>
      <c r="L1138" s="12">
        <f t="array" ref="L1138">IFERROR(LOOKUP(2^15,SEARCH({"40A","63A","80A","100A","125A","160A","200A","250A","400A","630A","800A","1000A","1250A","1600A","2000A","2500A","3200A","4000A","5000A","6300A"},UPPER(D1138)),{40,63,80,100,125,160,200,250,400,630,800,1000,1250,1600,2000,2500,3200,4000,5000,6300}),0)</f>
        <v>4000</v>
      </c>
      <c r="M1138" s="9" t="str">
        <f t="shared" si="86"/>
        <v>Z-Unit Edge</v>
      </c>
      <c r="N1138" s="9" t="str">
        <f t="shared" si="87"/>
        <v>AL</v>
      </c>
      <c r="O1138" s="13" t="str">
        <f t="shared" si="88"/>
        <v>Silver</v>
      </c>
      <c r="P1138" s="9" t="str">
        <f t="shared" si="89"/>
        <v>PET</v>
      </c>
      <c r="Q1138" s="9" t="str">
        <f t="shared" si="90"/>
        <v>4</v>
      </c>
      <c r="R11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38" s="14" t="str">
        <f>IF(ProjectsDB[[#This Row],[Item Type]]="Straight Plug-In",_xlfn.TEXTJOIN("-",TRUE,M1138&amp;"-"&amp;_xlfn.LET(_xlpm.txt,ProjectsDB[[#This Row],[Assembly]],_xlpm.pos,FIND("SP",_xlpm.txt),_xlpm.pre,LEFT(_xlpm.txt,_xlpm.pos-1),IF(RIGHT(_xlpm.pre,3)="123","3PL",IF(RIGHT(_xlpm.pre,2)="12","2PL",IF(RIGHT(_xlpm.pre,1)="1","1PL","3PL")))),N1138,O1138,P1138,Q1138&amp;"W",R1138),_xlfn.TEXTJOIN("-",TRUE,M1138,N1138,O1138,P1138,Q1138&amp;"W",R1138))</f>
        <v>Z-Unit Edge-AL-Silver-PET-4W-2</v>
      </c>
      <c r="T1138" s="14" t="str">
        <f>IF(COUNTIF(Cycletime[Element Desc.],ProjectsDB[[#This Row],[Element Desc.]])&gt;0,"Found","Not Found")</f>
        <v>Found</v>
      </c>
    </row>
    <row r="1139" spans="2:20" x14ac:dyDescent="0.25">
      <c r="B1139" s="8" t="s">
        <v>2669</v>
      </c>
      <c r="C1139" s="9" t="s">
        <v>2670</v>
      </c>
      <c r="D1139" s="9" t="s">
        <v>2671</v>
      </c>
      <c r="E1139" s="10">
        <v>1</v>
      </c>
      <c r="F1139" s="9" t="s">
        <v>2660</v>
      </c>
      <c r="G1139" s="9" t="s">
        <v>37</v>
      </c>
      <c r="H1139" s="11"/>
      <c r="I1139" s="12">
        <v>505</v>
      </c>
      <c r="J1139" s="12">
        <v>790</v>
      </c>
      <c r="K1139" s="12">
        <v>720</v>
      </c>
      <c r="L1139" s="12">
        <f t="array" ref="L1139">IFERROR(LOOKUP(2^15,SEARCH({"40A","63A","80A","100A","125A","160A","200A","250A","400A","630A","800A","1000A","1250A","1600A","2000A","2500A","3200A","4000A","5000A","6300A"},UPPER(D1139)),{40,63,80,100,125,160,200,250,400,630,800,1000,1250,1600,2000,2500,3200,4000,5000,6300}),0)</f>
        <v>4000</v>
      </c>
      <c r="M1139" s="9" t="str">
        <f t="shared" si="86"/>
        <v>Offset Edge</v>
      </c>
      <c r="N1139" s="9" t="str">
        <f t="shared" si="87"/>
        <v>AL</v>
      </c>
      <c r="O1139" s="13" t="str">
        <f t="shared" si="88"/>
        <v>Silver</v>
      </c>
      <c r="P1139" s="9" t="str">
        <f t="shared" si="89"/>
        <v>PET</v>
      </c>
      <c r="Q1139" s="9" t="str">
        <f t="shared" si="90"/>
        <v>4</v>
      </c>
      <c r="R11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39" s="14" t="str">
        <f>IF(ProjectsDB[[#This Row],[Item Type]]="Straight Plug-In",_xlfn.TEXTJOIN("-",TRUE,M1139&amp;"-"&amp;_xlfn.LET(_xlpm.txt,ProjectsDB[[#This Row],[Assembly]],_xlpm.pos,FIND("SP",_xlpm.txt),_xlpm.pre,LEFT(_xlpm.txt,_xlpm.pos-1),IF(RIGHT(_xlpm.pre,3)="123","3PL",IF(RIGHT(_xlpm.pre,2)="12","2PL",IF(RIGHT(_xlpm.pre,1)="1","1PL","3PL")))),N1139,O1139,P1139,Q1139&amp;"W",R1139),_xlfn.TEXTJOIN("-",TRUE,M1139,N1139,O1139,P1139,Q1139&amp;"W",R1139))</f>
        <v>Offset Edge-AL-Silver-PET-4W-2</v>
      </c>
      <c r="T1139" s="14" t="str">
        <f>IF(COUNTIF(Cycletime[Element Desc.],ProjectsDB[[#This Row],[Element Desc.]])&gt;0,"Found","Not Found")</f>
        <v>Found</v>
      </c>
    </row>
    <row r="1140" spans="2:20" x14ac:dyDescent="0.25">
      <c r="B1140" s="8" t="s">
        <v>2672</v>
      </c>
      <c r="C1140" s="9" t="s">
        <v>2673</v>
      </c>
      <c r="D1140" s="9" t="s">
        <v>2674</v>
      </c>
      <c r="E1140" s="10">
        <v>1</v>
      </c>
      <c r="F1140" s="9" t="s">
        <v>2660</v>
      </c>
      <c r="G1140" s="9" t="s">
        <v>37</v>
      </c>
      <c r="H1140" s="11"/>
      <c r="I1140" s="12">
        <v>750</v>
      </c>
      <c r="J1140" s="12"/>
      <c r="K1140" s="12"/>
      <c r="L1140" s="12">
        <f t="array" ref="L1140">IFERROR(LOOKUP(2^15,SEARCH({"40A","63A","80A","100A","125A","160A","200A","250A","400A","630A","800A","1000A","1250A","1600A","2000A","2500A","3200A","4000A","5000A","6300A"},UPPER(D1140)),{40,63,80,100,125,160,200,250,400,630,800,1000,1250,1600,2000,2500,3200,4000,5000,6300}),0)</f>
        <v>4000</v>
      </c>
      <c r="M1140" s="9" t="str">
        <f t="shared" si="86"/>
        <v>Straight Feeder</v>
      </c>
      <c r="N1140" s="9" t="str">
        <f t="shared" si="87"/>
        <v>AL</v>
      </c>
      <c r="O1140" s="13" t="str">
        <f t="shared" si="88"/>
        <v>Silver</v>
      </c>
      <c r="P1140" s="9" t="str">
        <f t="shared" si="89"/>
        <v>PET</v>
      </c>
      <c r="Q1140" s="9" t="str">
        <f t="shared" si="90"/>
        <v>4</v>
      </c>
      <c r="R11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40" s="14" t="str">
        <f>IF(ProjectsDB[[#This Row],[Item Type]]="Straight Plug-In",_xlfn.TEXTJOIN("-",TRUE,M1140&amp;"-"&amp;_xlfn.LET(_xlpm.txt,ProjectsDB[[#This Row],[Assembly]],_xlpm.pos,FIND("SP",_xlpm.txt),_xlpm.pre,LEFT(_xlpm.txt,_xlpm.pos-1),IF(RIGHT(_xlpm.pre,3)="123","3PL",IF(RIGHT(_xlpm.pre,2)="12","2PL",IF(RIGHT(_xlpm.pre,1)="1","1PL","3PL")))),N1140,O1140,P1140,Q1140&amp;"W",R1140),_xlfn.TEXTJOIN("-",TRUE,M1140,N1140,O1140,P1140,Q1140&amp;"W",R1140))</f>
        <v>Straight Feeder-AL-Silver-PET-4W-2</v>
      </c>
      <c r="T1140" s="14" t="str">
        <f>IF(COUNTIF(Cycletime[Element Desc.],ProjectsDB[[#This Row],[Element Desc.]])&gt;0,"Found","Not Found")</f>
        <v>Found</v>
      </c>
    </row>
    <row r="1141" spans="2:20" x14ac:dyDescent="0.25">
      <c r="B1141" s="8" t="s">
        <v>2675</v>
      </c>
      <c r="C1141" s="9" t="s">
        <v>2676</v>
      </c>
      <c r="D1141" s="9" t="s">
        <v>2677</v>
      </c>
      <c r="E1141" s="9">
        <v>30</v>
      </c>
      <c r="F1141" s="9" t="s">
        <v>2660</v>
      </c>
      <c r="G1141" s="9" t="s">
        <v>1426</v>
      </c>
      <c r="H1141" s="11"/>
      <c r="I1141" s="9"/>
      <c r="J1141" s="9"/>
      <c r="K1141" s="9"/>
      <c r="L1141" s="12">
        <f t="array" ref="L1141">IFERROR(LOOKUP(2^15,SEARCH({"40A","63A","80A","100A","125A","160A","200A","250A","400A","630A","800A","1000A","1250A","1600A","2000A","2500A","3200A","4000A","5000A","6300A"},UPPER(D1141)),{40,63,80,100,125,160,200,250,400,630,800,1000,1250,1600,2000,2500,3200,4000,5000,6300}),0)</f>
        <v>0</v>
      </c>
      <c r="M1141" s="9" t="str">
        <f t="shared" si="86"/>
        <v>C-Channel</v>
      </c>
      <c r="N1141" s="9" t="str">
        <f t="shared" si="87"/>
        <v>AL</v>
      </c>
      <c r="O1141" s="13" t="str">
        <f t="shared" si="88"/>
        <v>None</v>
      </c>
      <c r="P1141" s="9" t="str">
        <f t="shared" si="89"/>
        <v>None</v>
      </c>
      <c r="Q1141" s="9" t="str">
        <f t="shared" si="90"/>
        <v>0</v>
      </c>
      <c r="R11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141" s="14" t="str">
        <f>IF(ProjectsDB[[#This Row],[Item Type]]="Straight Plug-In",_xlfn.TEXTJOIN("-",TRUE,M1141&amp;"-"&amp;_xlfn.LET(_xlpm.txt,ProjectsDB[[#This Row],[Assembly]],_xlpm.pos,FIND("SP",_xlpm.txt),_xlpm.pre,LEFT(_xlpm.txt,_xlpm.pos-1),IF(RIGHT(_xlpm.pre,3)="123","3PL",IF(RIGHT(_xlpm.pre,2)="12","2PL",IF(RIGHT(_xlpm.pre,1)="1","1PL","3PL")))),N1141,O1141,P1141,Q1141&amp;"W",R1141),_xlfn.TEXTJOIN("-",TRUE,M1141,N1141,O1141,P1141,Q1141&amp;"W",R1141))</f>
        <v>C-Channel-AL-None-None-0W-1</v>
      </c>
      <c r="T1141" s="14" t="str">
        <f>IF(COUNTIF(Cycletime[Element Desc.],ProjectsDB[[#This Row],[Element Desc.]])&gt;0,"Found","Not Found")</f>
        <v>Found</v>
      </c>
    </row>
    <row r="1142" spans="2:20" x14ac:dyDescent="0.25">
      <c r="B1142" s="8" t="s">
        <v>2678</v>
      </c>
      <c r="C1142" s="9" t="s">
        <v>2679</v>
      </c>
      <c r="D1142" s="9" t="s">
        <v>2680</v>
      </c>
      <c r="E1142" s="9">
        <v>12</v>
      </c>
      <c r="F1142" s="9" t="s">
        <v>2660</v>
      </c>
      <c r="G1142" s="9" t="s">
        <v>26</v>
      </c>
      <c r="H1142" s="11"/>
      <c r="I1142" s="9"/>
      <c r="J1142" s="9"/>
      <c r="K1142" s="9"/>
      <c r="L1142" s="12">
        <f t="array" ref="L1142">IFERROR(LOOKUP(2^15,SEARCH({"40A","63A","80A","100A","125A","160A","200A","250A","400A","630A","800A","1000A","1250A","1600A","2000A","2500A","3200A","4000A","5000A","6300A"},UPPER(D1142)),{40,63,80,100,125,160,200,250,400,630,800,1000,1250,1600,2000,2500,3200,4000,5000,6300}),0)</f>
        <v>4000</v>
      </c>
      <c r="M1142" s="9" t="str">
        <f t="shared" si="86"/>
        <v>Hanger Support</v>
      </c>
      <c r="N1142" s="9" t="str">
        <f t="shared" si="87"/>
        <v>AL</v>
      </c>
      <c r="O1142" s="13" t="str">
        <f t="shared" si="88"/>
        <v>None</v>
      </c>
      <c r="P1142" s="9" t="str">
        <f t="shared" si="89"/>
        <v>None</v>
      </c>
      <c r="Q1142" s="9" t="str">
        <f t="shared" si="90"/>
        <v>0</v>
      </c>
      <c r="R11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42" s="14" t="str">
        <f>IF(ProjectsDB[[#This Row],[Item Type]]="Straight Plug-In",_xlfn.TEXTJOIN("-",TRUE,M1142&amp;"-"&amp;_xlfn.LET(_xlpm.txt,ProjectsDB[[#This Row],[Assembly]],_xlpm.pos,FIND("SP",_xlpm.txt),_xlpm.pre,LEFT(_xlpm.txt,_xlpm.pos-1),IF(RIGHT(_xlpm.pre,3)="123","3PL",IF(RIGHT(_xlpm.pre,2)="12","2PL",IF(RIGHT(_xlpm.pre,1)="1","1PL","3PL")))),N1142,O1142,P1142,Q1142&amp;"W",R1142),_xlfn.TEXTJOIN("-",TRUE,M1142,N1142,O1142,P1142,Q1142&amp;"W",R1142))</f>
        <v>Hanger Support-AL-None-None-0W-2</v>
      </c>
      <c r="T1142" s="14" t="str">
        <f>IF(COUNTIF(Cycletime[Element Desc.],ProjectsDB[[#This Row],[Element Desc.]])&gt;0,"Found","Not Found")</f>
        <v>Found</v>
      </c>
    </row>
    <row r="1143" spans="2:20" x14ac:dyDescent="0.25">
      <c r="B1143" s="8" t="s">
        <v>2681</v>
      </c>
      <c r="C1143" s="9" t="s">
        <v>2682</v>
      </c>
      <c r="D1143" s="9" t="s">
        <v>2683</v>
      </c>
      <c r="E1143" s="9">
        <v>4</v>
      </c>
      <c r="F1143" s="9" t="s">
        <v>2660</v>
      </c>
      <c r="G1143" s="9" t="s">
        <v>26</v>
      </c>
      <c r="H1143" s="11"/>
      <c r="I1143" s="9"/>
      <c r="J1143" s="9"/>
      <c r="K1143" s="9"/>
      <c r="L1143" s="12">
        <f t="array" ref="L1143">IFERROR(LOOKUP(2^15,SEARCH({"40A","63A","80A","100A","125A","160A","200A","250A","400A","630A","800A","1000A","1250A","1600A","2000A","2500A","3200A","4000A","5000A","6300A"},UPPER(D1143)),{40,63,80,100,125,160,200,250,400,630,800,1000,1250,1600,2000,2500,3200,4000,5000,6300}),0)</f>
        <v>4000</v>
      </c>
      <c r="M1143" s="9" t="str">
        <f t="shared" si="86"/>
        <v>Hanger Support</v>
      </c>
      <c r="N1143" s="9" t="str">
        <f t="shared" si="87"/>
        <v>AL</v>
      </c>
      <c r="O1143" s="13" t="str">
        <f t="shared" si="88"/>
        <v>None</v>
      </c>
      <c r="P1143" s="9" t="str">
        <f t="shared" si="89"/>
        <v>None</v>
      </c>
      <c r="Q1143" s="9" t="str">
        <f t="shared" si="90"/>
        <v>0</v>
      </c>
      <c r="R11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43" s="14" t="str">
        <f>IF(ProjectsDB[[#This Row],[Item Type]]="Straight Plug-In",_xlfn.TEXTJOIN("-",TRUE,M1143&amp;"-"&amp;_xlfn.LET(_xlpm.txt,ProjectsDB[[#This Row],[Assembly]],_xlpm.pos,FIND("SP",_xlpm.txt),_xlpm.pre,LEFT(_xlpm.txt,_xlpm.pos-1),IF(RIGHT(_xlpm.pre,3)="123","3PL",IF(RIGHT(_xlpm.pre,2)="12","2PL",IF(RIGHT(_xlpm.pre,1)="1","1PL","3PL")))),N1143,O1143,P1143,Q1143&amp;"W",R1143),_xlfn.TEXTJOIN("-",TRUE,M1143,N1143,O1143,P1143,Q1143&amp;"W",R1143))</f>
        <v>Hanger Support-AL-None-None-0W-2</v>
      </c>
      <c r="T1143" s="14" t="str">
        <f>IF(COUNTIF(Cycletime[Element Desc.],ProjectsDB[[#This Row],[Element Desc.]])&gt;0,"Found","Not Found")</f>
        <v>Found</v>
      </c>
    </row>
    <row r="1144" spans="2:20" x14ac:dyDescent="0.25">
      <c r="B1144" s="8" t="s">
        <v>2684</v>
      </c>
      <c r="C1144" s="9" t="s">
        <v>2685</v>
      </c>
      <c r="D1144" s="9" t="s">
        <v>2686</v>
      </c>
      <c r="E1144" s="9">
        <v>1</v>
      </c>
      <c r="F1144" s="9" t="s">
        <v>2687</v>
      </c>
      <c r="G1144" s="9" t="s">
        <v>73</v>
      </c>
      <c r="H1144" s="11"/>
      <c r="I1144" s="9">
        <v>450</v>
      </c>
      <c r="J1144" s="9">
        <v>460</v>
      </c>
      <c r="K1144" s="9"/>
      <c r="L1144" s="12">
        <f t="array" ref="L1144">IFERROR(LOOKUP(2^15,SEARCH({"40A","63A","80A","100A","125A","160A","200A","250A","400A","630A","800A","1000A","1250A","1600A","2000A","2500A","3200A","4000A","5000A","6300A"},UPPER(D1144)),{40,63,80,100,125,160,200,250,400,630,800,1000,1250,1600,2000,2500,3200,4000,5000,6300}),0)</f>
        <v>3200</v>
      </c>
      <c r="M1144" s="9" t="str">
        <f t="shared" si="86"/>
        <v>Elbow Edge</v>
      </c>
      <c r="N1144" s="9" t="str">
        <f t="shared" si="87"/>
        <v>AL</v>
      </c>
      <c r="O1144" s="13" t="str">
        <f t="shared" si="88"/>
        <v>Tin</v>
      </c>
      <c r="P1144" s="9" t="str">
        <f t="shared" si="89"/>
        <v>PET</v>
      </c>
      <c r="Q1144" s="9" t="str">
        <f t="shared" si="90"/>
        <v>4</v>
      </c>
      <c r="R11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44" s="14" t="str">
        <f>IF(ProjectsDB[[#This Row],[Item Type]]="Straight Plug-In",_xlfn.TEXTJOIN("-",TRUE,M1144&amp;"-"&amp;_xlfn.LET(_xlpm.txt,ProjectsDB[[#This Row],[Assembly]],_xlpm.pos,FIND("SP",_xlpm.txt),_xlpm.pre,LEFT(_xlpm.txt,_xlpm.pos-1),IF(RIGHT(_xlpm.pre,3)="123","3PL",IF(RIGHT(_xlpm.pre,2)="12","2PL",IF(RIGHT(_xlpm.pre,1)="1","1PL","3PL")))),N1144,O1144,P1144,Q1144&amp;"W",R1144),_xlfn.TEXTJOIN("-",TRUE,M1144,N1144,O1144,P1144,Q1144&amp;"W",R1144))</f>
        <v>Elbow Edge-AL-Tin-PET-4W-2</v>
      </c>
      <c r="T1144" s="14" t="str">
        <f>IF(COUNTIF(Cycletime[Element Desc.],ProjectsDB[[#This Row],[Element Desc.]])&gt;0,"Found","Not Found")</f>
        <v>Found</v>
      </c>
    </row>
    <row r="1145" spans="2:20" x14ac:dyDescent="0.25">
      <c r="B1145" s="8" t="s">
        <v>2688</v>
      </c>
      <c r="C1145" s="9" t="s">
        <v>2689</v>
      </c>
      <c r="D1145" s="9" t="s">
        <v>2690</v>
      </c>
      <c r="E1145" s="9">
        <v>1</v>
      </c>
      <c r="F1145" s="9" t="s">
        <v>2687</v>
      </c>
      <c r="G1145" s="9" t="s">
        <v>73</v>
      </c>
      <c r="H1145" s="11"/>
      <c r="I1145" s="9">
        <v>3000</v>
      </c>
      <c r="J1145" s="9"/>
      <c r="K1145" s="9"/>
      <c r="L1145" s="12">
        <f t="array" ref="L1145">IFERROR(LOOKUP(2^15,SEARCH({"40A","63A","80A","100A","125A","160A","200A","250A","400A","630A","800A","1000A","1250A","1600A","2000A","2500A","3200A","4000A","5000A","6300A"},UPPER(D1145)),{40,63,80,100,125,160,200,250,400,630,800,1000,1250,1600,2000,2500,3200,4000,5000,6300}),0)</f>
        <v>3200</v>
      </c>
      <c r="M1145" s="9" t="str">
        <f t="shared" si="86"/>
        <v>Straight Feeder</v>
      </c>
      <c r="N1145" s="9" t="str">
        <f t="shared" si="87"/>
        <v>AL</v>
      </c>
      <c r="O1145" s="13" t="str">
        <f t="shared" si="88"/>
        <v>Tin</v>
      </c>
      <c r="P1145" s="9" t="str">
        <f t="shared" si="89"/>
        <v>PET</v>
      </c>
      <c r="Q1145" s="9" t="str">
        <f t="shared" si="90"/>
        <v>4</v>
      </c>
      <c r="R11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45" s="14" t="str">
        <f>IF(ProjectsDB[[#This Row],[Item Type]]="Straight Plug-In",_xlfn.TEXTJOIN("-",TRUE,M1145&amp;"-"&amp;_xlfn.LET(_xlpm.txt,ProjectsDB[[#This Row],[Assembly]],_xlpm.pos,FIND("SP",_xlpm.txt),_xlpm.pre,LEFT(_xlpm.txt,_xlpm.pos-1),IF(RIGHT(_xlpm.pre,3)="123","3PL",IF(RIGHT(_xlpm.pre,2)="12","2PL",IF(RIGHT(_xlpm.pre,1)="1","1PL","3PL")))),N1145,O1145,P1145,Q1145&amp;"W",R1145),_xlfn.TEXTJOIN("-",TRUE,M1145,N1145,O1145,P1145,Q1145&amp;"W",R1145))</f>
        <v>Straight Feeder-AL-Tin-PET-4W-2</v>
      </c>
      <c r="T1145" s="14" t="str">
        <f>IF(COUNTIF(Cycletime[Element Desc.],ProjectsDB[[#This Row],[Element Desc.]])&gt;0,"Found","Not Found")</f>
        <v>Found</v>
      </c>
    </row>
    <row r="1146" spans="2:20" x14ac:dyDescent="0.25">
      <c r="B1146" s="8" t="s">
        <v>2691</v>
      </c>
      <c r="C1146" s="9" t="s">
        <v>2692</v>
      </c>
      <c r="D1146" s="9" t="s">
        <v>2693</v>
      </c>
      <c r="E1146" s="9">
        <v>1</v>
      </c>
      <c r="F1146" s="9" t="s">
        <v>2687</v>
      </c>
      <c r="G1146" s="9" t="s">
        <v>73</v>
      </c>
      <c r="H1146" s="11"/>
      <c r="I1146" s="9"/>
      <c r="J1146" s="9"/>
      <c r="K1146" s="9"/>
      <c r="L1146" s="12">
        <f t="array" ref="L1146">IFERROR(LOOKUP(2^15,SEARCH({"40A","63A","80A","100A","125A","160A","200A","250A","400A","630A","800A","1000A","1250A","1600A","2000A","2500A","3200A","4000A","5000A","6300A"},UPPER(D1146)),{40,63,80,100,125,160,200,250,400,630,800,1000,1250,1600,2000,2500,3200,4000,5000,6300}),0)</f>
        <v>3200</v>
      </c>
      <c r="M1146" s="9" t="str">
        <f t="shared" si="86"/>
        <v>Flexible Link</v>
      </c>
      <c r="N1146" s="9" t="str">
        <f t="shared" si="87"/>
        <v>AL</v>
      </c>
      <c r="O1146" s="13" t="str">
        <f t="shared" si="88"/>
        <v>None</v>
      </c>
      <c r="P1146" s="9" t="str">
        <f t="shared" si="89"/>
        <v>None</v>
      </c>
      <c r="Q1146" s="9" t="str">
        <f t="shared" si="90"/>
        <v>0</v>
      </c>
      <c r="R11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46" s="14" t="str">
        <f>IF(ProjectsDB[[#This Row],[Item Type]]="Straight Plug-In",_xlfn.TEXTJOIN("-",TRUE,M1146&amp;"-"&amp;_xlfn.LET(_xlpm.txt,ProjectsDB[[#This Row],[Assembly]],_xlpm.pos,FIND("SP",_xlpm.txt),_xlpm.pre,LEFT(_xlpm.txt,_xlpm.pos-1),IF(RIGHT(_xlpm.pre,3)="123","3PL",IF(RIGHT(_xlpm.pre,2)="12","2PL",IF(RIGHT(_xlpm.pre,1)="1","1PL","3PL")))),N1146,O1146,P1146,Q1146&amp;"W",R1146),_xlfn.TEXTJOIN("-",TRUE,M1146,N1146,O1146,P1146,Q1146&amp;"W",R1146))</f>
        <v>Flexible Link-AL-None-None-0W-2</v>
      </c>
      <c r="T1146" s="14" t="str">
        <f>IF(COUNTIF(Cycletime[Element Desc.],ProjectsDB[[#This Row],[Element Desc.]])&gt;0,"Found","Not Found")</f>
        <v>Found</v>
      </c>
    </row>
    <row r="1147" spans="2:20" x14ac:dyDescent="0.25">
      <c r="B1147" s="8" t="s">
        <v>2694</v>
      </c>
      <c r="C1147" s="9" t="s">
        <v>2695</v>
      </c>
      <c r="D1147" s="9" t="s">
        <v>2696</v>
      </c>
      <c r="E1147" s="9">
        <v>2</v>
      </c>
      <c r="F1147" s="9" t="s">
        <v>2687</v>
      </c>
      <c r="G1147" s="9" t="s">
        <v>73</v>
      </c>
      <c r="H1147" s="11"/>
      <c r="I1147" s="9">
        <v>425</v>
      </c>
      <c r="J1147" s="9"/>
      <c r="K1147" s="9"/>
      <c r="L1147" s="12">
        <f t="array" ref="L1147">IFERROR(LOOKUP(2^15,SEARCH({"40A","63A","80A","100A","125A","160A","200A","250A","400A","630A","800A","1000A","1250A","1600A","2000A","2500A","3200A","4000A","5000A","6300A"},UPPER(D1147)),{40,63,80,100,125,160,200,250,400,630,800,1000,1250,1600,2000,2500,3200,4000,5000,6300}),0)</f>
        <v>3200</v>
      </c>
      <c r="M1147" s="9" t="str">
        <f t="shared" si="86"/>
        <v>Flange Straight</v>
      </c>
      <c r="N1147" s="9" t="str">
        <f t="shared" si="87"/>
        <v>AL</v>
      </c>
      <c r="O1147" s="13" t="str">
        <f t="shared" si="88"/>
        <v>Tin</v>
      </c>
      <c r="P1147" s="9" t="str">
        <f t="shared" si="89"/>
        <v>PET</v>
      </c>
      <c r="Q1147" s="9" t="str">
        <f t="shared" si="90"/>
        <v>4</v>
      </c>
      <c r="R11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47" s="14" t="str">
        <f>IF(ProjectsDB[[#This Row],[Item Type]]="Straight Plug-In",_xlfn.TEXTJOIN("-",TRUE,M1147&amp;"-"&amp;_xlfn.LET(_xlpm.txt,ProjectsDB[[#This Row],[Assembly]],_xlpm.pos,FIND("SP",_xlpm.txt),_xlpm.pre,LEFT(_xlpm.txt,_xlpm.pos-1),IF(RIGHT(_xlpm.pre,3)="123","3PL",IF(RIGHT(_xlpm.pre,2)="12","2PL",IF(RIGHT(_xlpm.pre,1)="1","1PL","3PL")))),N1147,O1147,P1147,Q1147&amp;"W",R1147),_xlfn.TEXTJOIN("-",TRUE,M1147,N1147,O1147,P1147,Q1147&amp;"W",R1147))</f>
        <v>Flange Straight-AL-Tin-PET-4W-2</v>
      </c>
      <c r="T1147" s="14" t="str">
        <f>IF(COUNTIF(Cycletime[Element Desc.],ProjectsDB[[#This Row],[Element Desc.]])&gt;0,"Found","Not Found")</f>
        <v>Found</v>
      </c>
    </row>
    <row r="1148" spans="2:20" x14ac:dyDescent="0.25">
      <c r="B1148" s="8" t="s">
        <v>2697</v>
      </c>
      <c r="C1148" s="9" t="s">
        <v>2698</v>
      </c>
      <c r="D1148" s="9" t="s">
        <v>2699</v>
      </c>
      <c r="E1148" s="9">
        <v>4</v>
      </c>
      <c r="F1148" s="9" t="s">
        <v>2687</v>
      </c>
      <c r="G1148" s="9" t="s">
        <v>73</v>
      </c>
      <c r="H1148" s="11"/>
      <c r="I1148" s="9"/>
      <c r="J1148" s="9"/>
      <c r="K1148" s="9"/>
      <c r="L1148" s="12">
        <f t="array" ref="L1148">IFERROR(LOOKUP(2^15,SEARCH({"40A","63A","80A","100A","125A","160A","200A","250A","400A","630A","800A","1000A","1250A","1600A","2000A","2500A","3200A","4000A","5000A","6300A"},UPPER(D1148)),{40,63,80,100,125,160,200,250,400,630,800,1000,1250,1600,2000,2500,3200,4000,5000,6300}),0)</f>
        <v>3200</v>
      </c>
      <c r="M1148" s="9" t="str">
        <f t="shared" si="86"/>
        <v>Joint Pack</v>
      </c>
      <c r="N1148" s="9" t="str">
        <f t="shared" si="87"/>
        <v>AL</v>
      </c>
      <c r="O1148" s="13" t="str">
        <f t="shared" si="88"/>
        <v>Tin</v>
      </c>
      <c r="P1148" s="9" t="str">
        <f t="shared" si="89"/>
        <v>None</v>
      </c>
      <c r="Q1148" s="9" t="str">
        <f t="shared" si="90"/>
        <v>4</v>
      </c>
      <c r="R11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48" s="14" t="str">
        <f>IF(ProjectsDB[[#This Row],[Item Type]]="Straight Plug-In",_xlfn.TEXTJOIN("-",TRUE,M1148&amp;"-"&amp;_xlfn.LET(_xlpm.txt,ProjectsDB[[#This Row],[Assembly]],_xlpm.pos,FIND("SP",_xlpm.txt),_xlpm.pre,LEFT(_xlpm.txt,_xlpm.pos-1),IF(RIGHT(_xlpm.pre,3)="123","3PL",IF(RIGHT(_xlpm.pre,2)="12","2PL",IF(RIGHT(_xlpm.pre,1)="1","1PL","3PL")))),N1148,O1148,P1148,Q1148&amp;"W",R1148),_xlfn.TEXTJOIN("-",TRUE,M1148,N1148,O1148,P1148,Q1148&amp;"W",R1148))</f>
        <v>Joint Pack-AL-Tin-None-4W-2</v>
      </c>
      <c r="T1148" s="14" t="str">
        <f>IF(COUNTIF(Cycletime[Element Desc.],ProjectsDB[[#This Row],[Element Desc.]])&gt;0,"Found","Not Found")</f>
        <v>Found</v>
      </c>
    </row>
    <row r="1149" spans="2:20" x14ac:dyDescent="0.25">
      <c r="B1149" s="8" t="s">
        <v>2700</v>
      </c>
      <c r="C1149" s="9" t="s">
        <v>2701</v>
      </c>
      <c r="D1149" s="9" t="s">
        <v>2702</v>
      </c>
      <c r="E1149" s="9">
        <v>1</v>
      </c>
      <c r="F1149" s="9" t="s">
        <v>2687</v>
      </c>
      <c r="G1149" s="9" t="s">
        <v>73</v>
      </c>
      <c r="H1149" s="11"/>
      <c r="I1149" s="9">
        <v>300</v>
      </c>
      <c r="J1149" s="9">
        <v>925</v>
      </c>
      <c r="K1149" s="9"/>
      <c r="L1149" s="12">
        <f t="array" ref="L1149">IFERROR(LOOKUP(2^15,SEARCH({"40A","63A","80A","100A","125A","160A","200A","250A","400A","630A","800A","1000A","1250A","1600A","2000A","2500A","3200A","4000A","5000A","6300A"},UPPER(D1149)),{40,63,80,100,125,160,200,250,400,630,800,1000,1250,1600,2000,2500,3200,4000,5000,6300}),0)</f>
        <v>3200</v>
      </c>
      <c r="M1149" s="9" t="str">
        <f t="shared" si="86"/>
        <v>Elbow Flat</v>
      </c>
      <c r="N1149" s="9" t="str">
        <f t="shared" si="87"/>
        <v>AL</v>
      </c>
      <c r="O1149" s="13" t="str">
        <f t="shared" si="88"/>
        <v>Tin</v>
      </c>
      <c r="P1149" s="9" t="str">
        <f t="shared" si="89"/>
        <v>PET</v>
      </c>
      <c r="Q1149" s="9" t="str">
        <f t="shared" si="90"/>
        <v>4</v>
      </c>
      <c r="R11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49" s="14" t="str">
        <f>IF(ProjectsDB[[#This Row],[Item Type]]="Straight Plug-In",_xlfn.TEXTJOIN("-",TRUE,M1149&amp;"-"&amp;_xlfn.LET(_xlpm.txt,ProjectsDB[[#This Row],[Assembly]],_xlpm.pos,FIND("SP",_xlpm.txt),_xlpm.pre,LEFT(_xlpm.txt,_xlpm.pos-1),IF(RIGHT(_xlpm.pre,3)="123","3PL",IF(RIGHT(_xlpm.pre,2)="12","2PL",IF(RIGHT(_xlpm.pre,1)="1","1PL","3PL")))),N1149,O1149,P1149,Q1149&amp;"W",R1149),_xlfn.TEXTJOIN("-",TRUE,M1149,N1149,O1149,P1149,Q1149&amp;"W",R1149))</f>
        <v>Elbow Flat-AL-Tin-PET-4W-2</v>
      </c>
      <c r="T1149" s="14" t="str">
        <f>IF(COUNTIF(Cycletime[Element Desc.],ProjectsDB[[#This Row],[Element Desc.]])&gt;0,"Found","Not Found")</f>
        <v>Found</v>
      </c>
    </row>
    <row r="1150" spans="2:20" x14ac:dyDescent="0.25">
      <c r="B1150" s="8" t="s">
        <v>2703</v>
      </c>
      <c r="C1150" s="9" t="s">
        <v>2695</v>
      </c>
      <c r="D1150" s="9" t="s">
        <v>2696</v>
      </c>
      <c r="E1150" s="9">
        <v>2</v>
      </c>
      <c r="F1150" s="9" t="s">
        <v>2687</v>
      </c>
      <c r="G1150" s="9" t="s">
        <v>73</v>
      </c>
      <c r="H1150" s="11"/>
      <c r="I1150" s="9">
        <v>425</v>
      </c>
      <c r="J1150" s="9"/>
      <c r="K1150" s="9"/>
      <c r="L1150" s="12">
        <f t="array" ref="L1150">IFERROR(LOOKUP(2^15,SEARCH({"40A","63A","80A","100A","125A","160A","200A","250A","400A","630A","800A","1000A","1250A","1600A","2000A","2500A","3200A","4000A","5000A","6300A"},UPPER(D1150)),{40,63,80,100,125,160,200,250,400,630,800,1000,1250,1600,2000,2500,3200,4000,5000,6300}),0)</f>
        <v>3200</v>
      </c>
      <c r="M1150" s="9" t="str">
        <f t="shared" si="86"/>
        <v>Flange Straight</v>
      </c>
      <c r="N1150" s="9" t="str">
        <f t="shared" si="87"/>
        <v>AL</v>
      </c>
      <c r="O1150" s="13" t="str">
        <f t="shared" si="88"/>
        <v>Tin</v>
      </c>
      <c r="P1150" s="9" t="str">
        <f t="shared" si="89"/>
        <v>PET</v>
      </c>
      <c r="Q1150" s="9" t="str">
        <f t="shared" si="90"/>
        <v>4</v>
      </c>
      <c r="R11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50" s="14" t="str">
        <f>IF(ProjectsDB[[#This Row],[Item Type]]="Straight Plug-In",_xlfn.TEXTJOIN("-",TRUE,M1150&amp;"-"&amp;_xlfn.LET(_xlpm.txt,ProjectsDB[[#This Row],[Assembly]],_xlpm.pos,FIND("SP",_xlpm.txt),_xlpm.pre,LEFT(_xlpm.txt,_xlpm.pos-1),IF(RIGHT(_xlpm.pre,3)="123","3PL",IF(RIGHT(_xlpm.pre,2)="12","2PL",IF(RIGHT(_xlpm.pre,1)="1","1PL","3PL")))),N1150,O1150,P1150,Q1150&amp;"W",R1150),_xlfn.TEXTJOIN("-",TRUE,M1150,N1150,O1150,P1150,Q1150&amp;"W",R1150))</f>
        <v>Flange Straight-AL-Tin-PET-4W-2</v>
      </c>
      <c r="T1150" s="14" t="str">
        <f>IF(COUNTIF(Cycletime[Element Desc.],ProjectsDB[[#This Row],[Element Desc.]])&gt;0,"Found","Not Found")</f>
        <v>Found</v>
      </c>
    </row>
    <row r="1151" spans="2:20" x14ac:dyDescent="0.25">
      <c r="B1151" s="8" t="s">
        <v>2704</v>
      </c>
      <c r="C1151" s="9" t="s">
        <v>2705</v>
      </c>
      <c r="D1151" s="9" t="s">
        <v>2706</v>
      </c>
      <c r="E1151" s="9">
        <v>1</v>
      </c>
      <c r="F1151" s="9" t="s">
        <v>2687</v>
      </c>
      <c r="G1151" s="9" t="s">
        <v>73</v>
      </c>
      <c r="H1151" s="11"/>
      <c r="I1151" s="9">
        <v>460</v>
      </c>
      <c r="J1151" s="9">
        <v>450</v>
      </c>
      <c r="K1151" s="9"/>
      <c r="L1151" s="12">
        <f t="array" ref="L1151">IFERROR(LOOKUP(2^15,SEARCH({"40A","63A","80A","100A","125A","160A","200A","250A","400A","630A","800A","1000A","1250A","1600A","2000A","2500A","3200A","4000A","5000A","6300A"},UPPER(D1151)),{40,63,80,100,125,160,200,250,400,630,800,1000,1250,1600,2000,2500,3200,4000,5000,6300}),0)</f>
        <v>3200</v>
      </c>
      <c r="M1151" s="9" t="str">
        <f t="shared" si="86"/>
        <v>Elbow Edge</v>
      </c>
      <c r="N1151" s="9" t="str">
        <f t="shared" si="87"/>
        <v>AL</v>
      </c>
      <c r="O1151" s="13" t="str">
        <f t="shared" si="88"/>
        <v>Tin</v>
      </c>
      <c r="P1151" s="9" t="str">
        <f t="shared" si="89"/>
        <v>PET</v>
      </c>
      <c r="Q1151" s="9" t="str">
        <f t="shared" si="90"/>
        <v>4</v>
      </c>
      <c r="R11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51" s="14" t="str">
        <f>IF(ProjectsDB[[#This Row],[Item Type]]="Straight Plug-In",_xlfn.TEXTJOIN("-",TRUE,M1151&amp;"-"&amp;_xlfn.LET(_xlpm.txt,ProjectsDB[[#This Row],[Assembly]],_xlpm.pos,FIND("SP",_xlpm.txt),_xlpm.pre,LEFT(_xlpm.txt,_xlpm.pos-1),IF(RIGHT(_xlpm.pre,3)="123","3PL",IF(RIGHT(_xlpm.pre,2)="12","2PL",IF(RIGHT(_xlpm.pre,1)="1","1PL","3PL")))),N1151,O1151,P1151,Q1151&amp;"W",R1151),_xlfn.TEXTJOIN("-",TRUE,M1151,N1151,O1151,P1151,Q1151&amp;"W",R1151))</f>
        <v>Elbow Edge-AL-Tin-PET-4W-2</v>
      </c>
      <c r="T1151" s="14" t="str">
        <f>IF(COUNTIF(Cycletime[Element Desc.],ProjectsDB[[#This Row],[Element Desc.]])&gt;0,"Found","Not Found")</f>
        <v>Found</v>
      </c>
    </row>
    <row r="1152" spans="2:20" x14ac:dyDescent="0.25">
      <c r="B1152" s="8" t="s">
        <v>2707</v>
      </c>
      <c r="C1152" s="9" t="s">
        <v>2708</v>
      </c>
      <c r="D1152" s="9" t="s">
        <v>2709</v>
      </c>
      <c r="E1152" s="9">
        <v>1</v>
      </c>
      <c r="F1152" s="9" t="s">
        <v>2687</v>
      </c>
      <c r="G1152" s="9" t="s">
        <v>73</v>
      </c>
      <c r="H1152" s="11"/>
      <c r="I1152" s="9">
        <v>830</v>
      </c>
      <c r="J1152" s="9">
        <v>300</v>
      </c>
      <c r="K1152" s="9"/>
      <c r="L1152" s="12">
        <f t="array" ref="L1152">IFERROR(LOOKUP(2^15,SEARCH({"40A","63A","80A","100A","125A","160A","200A","250A","400A","630A","800A","1000A","1250A","1600A","2000A","2500A","3200A","4000A","5000A","6300A"},UPPER(D1152)),{40,63,80,100,125,160,200,250,400,630,800,1000,1250,1600,2000,2500,3200,4000,5000,6300}),0)</f>
        <v>3200</v>
      </c>
      <c r="M1152" s="9" t="str">
        <f t="shared" si="86"/>
        <v>Elbow Flat</v>
      </c>
      <c r="N1152" s="9" t="str">
        <f t="shared" si="87"/>
        <v>AL</v>
      </c>
      <c r="O1152" s="13" t="str">
        <f t="shared" si="88"/>
        <v>Tin</v>
      </c>
      <c r="P1152" s="9" t="str">
        <f t="shared" si="89"/>
        <v>PET</v>
      </c>
      <c r="Q1152" s="9" t="str">
        <f t="shared" si="90"/>
        <v>4</v>
      </c>
      <c r="R11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52" s="14" t="str">
        <f>IF(ProjectsDB[[#This Row],[Item Type]]="Straight Plug-In",_xlfn.TEXTJOIN("-",TRUE,M1152&amp;"-"&amp;_xlfn.LET(_xlpm.txt,ProjectsDB[[#This Row],[Assembly]],_xlpm.pos,FIND("SP",_xlpm.txt),_xlpm.pre,LEFT(_xlpm.txt,_xlpm.pos-1),IF(RIGHT(_xlpm.pre,3)="123","3PL",IF(RIGHT(_xlpm.pre,2)="12","2PL",IF(RIGHT(_xlpm.pre,1)="1","1PL","3PL")))),N1152,O1152,P1152,Q1152&amp;"W",R1152),_xlfn.TEXTJOIN("-",TRUE,M1152,N1152,O1152,P1152,Q1152&amp;"W",R1152))</f>
        <v>Elbow Flat-AL-Tin-PET-4W-2</v>
      </c>
      <c r="T1152" s="14" t="str">
        <f>IF(COUNTIF(Cycletime[Element Desc.],ProjectsDB[[#This Row],[Element Desc.]])&gt;0,"Found","Not Found")</f>
        <v>Found</v>
      </c>
    </row>
    <row r="1153" spans="2:20" x14ac:dyDescent="0.25">
      <c r="B1153" s="8" t="s">
        <v>2710</v>
      </c>
      <c r="C1153" s="9" t="s">
        <v>2689</v>
      </c>
      <c r="D1153" s="9" t="s">
        <v>2690</v>
      </c>
      <c r="E1153" s="9">
        <v>1</v>
      </c>
      <c r="F1153" s="9" t="s">
        <v>2687</v>
      </c>
      <c r="G1153" s="9" t="s">
        <v>73</v>
      </c>
      <c r="H1153" s="11"/>
      <c r="I1153" s="9">
        <v>3000</v>
      </c>
      <c r="J1153" s="9"/>
      <c r="K1153" s="9"/>
      <c r="L1153" s="12">
        <f t="array" ref="L1153">IFERROR(LOOKUP(2^15,SEARCH({"40A","63A","80A","100A","125A","160A","200A","250A","400A","630A","800A","1000A","1250A","1600A","2000A","2500A","3200A","4000A","5000A","6300A"},UPPER(D1153)),{40,63,80,100,125,160,200,250,400,630,800,1000,1250,1600,2000,2500,3200,4000,5000,6300}),0)</f>
        <v>3200</v>
      </c>
      <c r="M1153" s="9" t="str">
        <f t="shared" si="86"/>
        <v>Straight Feeder</v>
      </c>
      <c r="N1153" s="9" t="str">
        <f t="shared" si="87"/>
        <v>AL</v>
      </c>
      <c r="O1153" s="13" t="str">
        <f t="shared" si="88"/>
        <v>Tin</v>
      </c>
      <c r="P1153" s="9" t="str">
        <f t="shared" si="89"/>
        <v>PET</v>
      </c>
      <c r="Q1153" s="9" t="str">
        <f t="shared" si="90"/>
        <v>4</v>
      </c>
      <c r="R11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53" s="14" t="str">
        <f>IF(ProjectsDB[[#This Row],[Item Type]]="Straight Plug-In",_xlfn.TEXTJOIN("-",TRUE,M1153&amp;"-"&amp;_xlfn.LET(_xlpm.txt,ProjectsDB[[#This Row],[Assembly]],_xlpm.pos,FIND("SP",_xlpm.txt),_xlpm.pre,LEFT(_xlpm.txt,_xlpm.pos-1),IF(RIGHT(_xlpm.pre,3)="123","3PL",IF(RIGHT(_xlpm.pre,2)="12","2PL",IF(RIGHT(_xlpm.pre,1)="1","1PL","3PL")))),N1153,O1153,P1153,Q1153&amp;"W",R1153),_xlfn.TEXTJOIN("-",TRUE,M1153,N1153,O1153,P1153,Q1153&amp;"W",R1153))</f>
        <v>Straight Feeder-AL-Tin-PET-4W-2</v>
      </c>
      <c r="T1153" s="14" t="str">
        <f>IF(COUNTIF(Cycletime[Element Desc.],ProjectsDB[[#This Row],[Element Desc.]])&gt;0,"Found","Not Found")</f>
        <v>Found</v>
      </c>
    </row>
    <row r="1154" spans="2:20" x14ac:dyDescent="0.25">
      <c r="B1154" s="8" t="s">
        <v>2711</v>
      </c>
      <c r="C1154" s="9" t="s">
        <v>2698</v>
      </c>
      <c r="D1154" s="9" t="s">
        <v>2699</v>
      </c>
      <c r="E1154" s="9">
        <v>4</v>
      </c>
      <c r="F1154" s="9" t="s">
        <v>2687</v>
      </c>
      <c r="G1154" s="9" t="s">
        <v>73</v>
      </c>
      <c r="H1154" s="11"/>
      <c r="I1154" s="9"/>
      <c r="J1154" s="9"/>
      <c r="K1154" s="9"/>
      <c r="L1154" s="12">
        <f t="array" ref="L1154">IFERROR(LOOKUP(2^15,SEARCH({"40A","63A","80A","100A","125A","160A","200A","250A","400A","630A","800A","1000A","1250A","1600A","2000A","2500A","3200A","4000A","5000A","6300A"},UPPER(D1154)),{40,63,80,100,125,160,200,250,400,630,800,1000,1250,1600,2000,2500,3200,4000,5000,6300}),0)</f>
        <v>3200</v>
      </c>
      <c r="M1154" s="9" t="str">
        <f t="shared" si="86"/>
        <v>Joint Pack</v>
      </c>
      <c r="N1154" s="9" t="str">
        <f t="shared" si="87"/>
        <v>AL</v>
      </c>
      <c r="O1154" s="13" t="str">
        <f t="shared" si="88"/>
        <v>Tin</v>
      </c>
      <c r="P1154" s="9" t="str">
        <f t="shared" si="89"/>
        <v>None</v>
      </c>
      <c r="Q1154" s="9" t="str">
        <f t="shared" si="90"/>
        <v>4</v>
      </c>
      <c r="R11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54" s="14" t="str">
        <f>IF(ProjectsDB[[#This Row],[Item Type]]="Straight Plug-In",_xlfn.TEXTJOIN("-",TRUE,M1154&amp;"-"&amp;_xlfn.LET(_xlpm.txt,ProjectsDB[[#This Row],[Assembly]],_xlpm.pos,FIND("SP",_xlpm.txt),_xlpm.pre,LEFT(_xlpm.txt,_xlpm.pos-1),IF(RIGHT(_xlpm.pre,3)="123","3PL",IF(RIGHT(_xlpm.pre,2)="12","2PL",IF(RIGHT(_xlpm.pre,1)="1","1PL","3PL")))),N1154,O1154,P1154,Q1154&amp;"W",R1154),_xlfn.TEXTJOIN("-",TRUE,M1154,N1154,O1154,P1154,Q1154&amp;"W",R1154))</f>
        <v>Joint Pack-AL-Tin-None-4W-2</v>
      </c>
      <c r="T1154" s="14" t="str">
        <f>IF(COUNTIF(Cycletime[Element Desc.],ProjectsDB[[#This Row],[Element Desc.]])&gt;0,"Found","Not Found")</f>
        <v>Found</v>
      </c>
    </row>
    <row r="1155" spans="2:20" x14ac:dyDescent="0.25">
      <c r="B1155" s="8" t="s">
        <v>2712</v>
      </c>
      <c r="C1155" s="9" t="s">
        <v>2692</v>
      </c>
      <c r="D1155" s="9" t="s">
        <v>2693</v>
      </c>
      <c r="E1155" s="9">
        <v>1</v>
      </c>
      <c r="F1155" s="9" t="s">
        <v>2687</v>
      </c>
      <c r="G1155" s="9" t="s">
        <v>73</v>
      </c>
      <c r="H1155" s="11"/>
      <c r="I1155" s="9"/>
      <c r="J1155" s="9"/>
      <c r="K1155" s="9"/>
      <c r="L1155" s="12">
        <f t="array" ref="L1155">IFERROR(LOOKUP(2^15,SEARCH({"40A","63A","80A","100A","125A","160A","200A","250A","400A","630A","800A","1000A","1250A","1600A","2000A","2500A","3200A","4000A","5000A","6300A"},UPPER(D1155)),{40,63,80,100,125,160,200,250,400,630,800,1000,1250,1600,2000,2500,3200,4000,5000,6300}),0)</f>
        <v>3200</v>
      </c>
      <c r="M1155" s="9" t="str">
        <f t="shared" si="86"/>
        <v>Flexible Link</v>
      </c>
      <c r="N1155" s="9" t="str">
        <f t="shared" si="87"/>
        <v>AL</v>
      </c>
      <c r="O1155" s="13" t="str">
        <f t="shared" si="88"/>
        <v>None</v>
      </c>
      <c r="P1155" s="9" t="str">
        <f t="shared" si="89"/>
        <v>None</v>
      </c>
      <c r="Q1155" s="9" t="str">
        <f t="shared" si="90"/>
        <v>0</v>
      </c>
      <c r="R11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55" s="14" t="str">
        <f>IF(ProjectsDB[[#This Row],[Item Type]]="Straight Plug-In",_xlfn.TEXTJOIN("-",TRUE,M1155&amp;"-"&amp;_xlfn.LET(_xlpm.txt,ProjectsDB[[#This Row],[Assembly]],_xlpm.pos,FIND("SP",_xlpm.txt),_xlpm.pre,LEFT(_xlpm.txt,_xlpm.pos-1),IF(RIGHT(_xlpm.pre,3)="123","3PL",IF(RIGHT(_xlpm.pre,2)="12","2PL",IF(RIGHT(_xlpm.pre,1)="1","1PL","3PL")))),N1155,O1155,P1155,Q1155&amp;"W",R1155),_xlfn.TEXTJOIN("-",TRUE,M1155,N1155,O1155,P1155,Q1155&amp;"W",R1155))</f>
        <v>Flexible Link-AL-None-None-0W-2</v>
      </c>
      <c r="T1155" s="14" t="str">
        <f>IF(COUNTIF(Cycletime[Element Desc.],ProjectsDB[[#This Row],[Element Desc.]])&gt;0,"Found","Not Found")</f>
        <v>Found</v>
      </c>
    </row>
    <row r="1156" spans="2:20" x14ac:dyDescent="0.25">
      <c r="B1156" s="8" t="s">
        <v>2713</v>
      </c>
      <c r="C1156" s="9" t="s">
        <v>2695</v>
      </c>
      <c r="D1156" s="9" t="s">
        <v>2696</v>
      </c>
      <c r="E1156" s="9">
        <v>2</v>
      </c>
      <c r="F1156" s="9" t="s">
        <v>2687</v>
      </c>
      <c r="G1156" s="9" t="s">
        <v>73</v>
      </c>
      <c r="H1156" s="11"/>
      <c r="I1156" s="9">
        <v>425</v>
      </c>
      <c r="J1156" s="9"/>
      <c r="K1156" s="9"/>
      <c r="L1156" s="12">
        <f t="array" ref="L1156">IFERROR(LOOKUP(2^15,SEARCH({"40A","63A","80A","100A","125A","160A","200A","250A","400A","630A","800A","1000A","1250A","1600A","2000A","2500A","3200A","4000A","5000A","6300A"},UPPER(D1156)),{40,63,80,100,125,160,200,250,400,630,800,1000,1250,1600,2000,2500,3200,4000,5000,6300}),0)</f>
        <v>3200</v>
      </c>
      <c r="M1156" s="9" t="str">
        <f t="shared" ref="M1156:M1219" si="91">_xlfn.LET(_xlpm.d,UPPER(TRIM(SUBSTITUTE(SUBSTITUTE(D1156,CHAR(160),"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1156" s="9" t="str">
        <f t="shared" ref="N1156:N1219" si="92">IF(ISNUMBER(SEARCH("CU",D1156)),"CU",IF(ISNUMBER(SEARCH("AL",D1156)),"AL",IF(ISNUMBER(SEARCH("Copper",D1156)),"CU","SH")))</f>
        <v>AL</v>
      </c>
      <c r="O1156" s="13" t="str">
        <f t="shared" ref="O1156:O1219" si="93">IF(ISNUMBER(SEARCH("Silver",D1156)),"Silver",IF(ISNUMBER(SEARCH("Tin",D1156)),"Tin","None"))</f>
        <v>Tin</v>
      </c>
      <c r="P1156" s="9" t="str">
        <f t="shared" ref="P1156:P1219" si="94">IF(ISNUMBER(SEARCH("Epoxy",D1156)),"Epoxy",IF(ISNUMBER(SEARCH("PET",D1156)),"PET","None"))</f>
        <v>PET</v>
      </c>
      <c r="Q1156" s="9" t="str">
        <f t="shared" ref="Q1156:Q1219" si="95">IF(ISNUMBER(SEARCH("3-Wire",D1156)),"3",IF(ISNUMBER(SEARCH("4-Wire",D1156)),"4",IF(ISNUMBER(SEARCH("5-Wire",D1156)),"5",IF(ISNUMBER(SEARCH("6-Wire",D1156)),"6","0"))))</f>
        <v>4</v>
      </c>
      <c r="R11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56" s="14" t="str">
        <f>IF(ProjectsDB[[#This Row],[Item Type]]="Straight Plug-In",_xlfn.TEXTJOIN("-",TRUE,M1156&amp;"-"&amp;_xlfn.LET(_xlpm.txt,ProjectsDB[[#This Row],[Assembly]],_xlpm.pos,FIND("SP",_xlpm.txt),_xlpm.pre,LEFT(_xlpm.txt,_xlpm.pos-1),IF(RIGHT(_xlpm.pre,3)="123","3PL",IF(RIGHT(_xlpm.pre,2)="12","2PL",IF(RIGHT(_xlpm.pre,1)="1","1PL","3PL")))),N1156,O1156,P1156,Q1156&amp;"W",R1156),_xlfn.TEXTJOIN("-",TRUE,M1156,N1156,O1156,P1156,Q1156&amp;"W",R1156))</f>
        <v>Flange Straight-AL-Tin-PET-4W-2</v>
      </c>
      <c r="T1156" s="14" t="str">
        <f>IF(COUNTIF(Cycletime[Element Desc.],ProjectsDB[[#This Row],[Element Desc.]])&gt;0,"Found","Not Found")</f>
        <v>Found</v>
      </c>
    </row>
    <row r="1157" spans="2:20" x14ac:dyDescent="0.25">
      <c r="B1157" s="8" t="s">
        <v>2714</v>
      </c>
      <c r="C1157" s="9" t="s">
        <v>2715</v>
      </c>
      <c r="D1157" s="9" t="s">
        <v>2716</v>
      </c>
      <c r="E1157" s="9">
        <v>1</v>
      </c>
      <c r="F1157" s="9" t="s">
        <v>2687</v>
      </c>
      <c r="G1157" s="9" t="s">
        <v>73</v>
      </c>
      <c r="H1157" s="11"/>
      <c r="I1157" s="9">
        <v>450</v>
      </c>
      <c r="J1157" s="9">
        <v>450</v>
      </c>
      <c r="K1157" s="9"/>
      <c r="L1157" s="12">
        <f t="array" ref="L1157">IFERROR(LOOKUP(2^15,SEARCH({"40A","63A","80A","100A","125A","160A","200A","250A","400A","630A","800A","1000A","1250A","1600A","2000A","2500A","3200A","4000A","5000A","6300A"},UPPER(D1157)),{40,63,80,100,125,160,200,250,400,630,800,1000,1250,1600,2000,2500,3200,4000,5000,6300}),0)</f>
        <v>3200</v>
      </c>
      <c r="M1157" s="9" t="str">
        <f t="shared" si="91"/>
        <v>Elbow Edge</v>
      </c>
      <c r="N1157" s="9" t="str">
        <f t="shared" si="92"/>
        <v>AL</v>
      </c>
      <c r="O1157" s="13" t="str">
        <f t="shared" si="93"/>
        <v>Tin</v>
      </c>
      <c r="P1157" s="9" t="str">
        <f t="shared" si="94"/>
        <v>PET</v>
      </c>
      <c r="Q1157" s="9" t="str">
        <f t="shared" si="95"/>
        <v>4</v>
      </c>
      <c r="R11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57" s="14" t="str">
        <f>IF(ProjectsDB[[#This Row],[Item Type]]="Straight Plug-In",_xlfn.TEXTJOIN("-",TRUE,M1157&amp;"-"&amp;_xlfn.LET(_xlpm.txt,ProjectsDB[[#This Row],[Assembly]],_xlpm.pos,FIND("SP",_xlpm.txt),_xlpm.pre,LEFT(_xlpm.txt,_xlpm.pos-1),IF(RIGHT(_xlpm.pre,3)="123","3PL",IF(RIGHT(_xlpm.pre,2)="12","2PL",IF(RIGHT(_xlpm.pre,1)="1","1PL","3PL")))),N1157,O1157,P1157,Q1157&amp;"W",R1157),_xlfn.TEXTJOIN("-",TRUE,M1157,N1157,O1157,P1157,Q1157&amp;"W",R1157))</f>
        <v>Elbow Edge-AL-Tin-PET-4W-2</v>
      </c>
      <c r="T1157" s="14" t="str">
        <f>IF(COUNTIF(Cycletime[Element Desc.],ProjectsDB[[#This Row],[Element Desc.]])&gt;0,"Found","Not Found")</f>
        <v>Found</v>
      </c>
    </row>
    <row r="1158" spans="2:20" x14ac:dyDescent="0.25">
      <c r="B1158" s="8" t="s">
        <v>2717</v>
      </c>
      <c r="C1158" s="9" t="s">
        <v>2718</v>
      </c>
      <c r="D1158" s="9" t="s">
        <v>2719</v>
      </c>
      <c r="E1158" s="9">
        <v>1</v>
      </c>
      <c r="F1158" s="9" t="s">
        <v>2687</v>
      </c>
      <c r="G1158" s="9" t="s">
        <v>73</v>
      </c>
      <c r="H1158" s="11"/>
      <c r="I1158" s="9">
        <v>300</v>
      </c>
      <c r="J1158" s="9">
        <v>300</v>
      </c>
      <c r="K1158" s="9"/>
      <c r="L1158" s="12">
        <f t="array" ref="L1158">IFERROR(LOOKUP(2^15,SEARCH({"40A","63A","80A","100A","125A","160A","200A","250A","400A","630A","800A","1000A","1250A","1600A","2000A","2500A","3200A","4000A","5000A","6300A"},UPPER(D1158)),{40,63,80,100,125,160,200,250,400,630,800,1000,1250,1600,2000,2500,3200,4000,5000,6300}),0)</f>
        <v>3200</v>
      </c>
      <c r="M1158" s="9" t="str">
        <f t="shared" si="91"/>
        <v>Elbow Flat</v>
      </c>
      <c r="N1158" s="9" t="str">
        <f t="shared" si="92"/>
        <v>AL</v>
      </c>
      <c r="O1158" s="13" t="str">
        <f t="shared" si="93"/>
        <v>Tin</v>
      </c>
      <c r="P1158" s="9" t="str">
        <f t="shared" si="94"/>
        <v>PET</v>
      </c>
      <c r="Q1158" s="9" t="str">
        <f t="shared" si="95"/>
        <v>4</v>
      </c>
      <c r="R11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58" s="14" t="str">
        <f>IF(ProjectsDB[[#This Row],[Item Type]]="Straight Plug-In",_xlfn.TEXTJOIN("-",TRUE,M1158&amp;"-"&amp;_xlfn.LET(_xlpm.txt,ProjectsDB[[#This Row],[Assembly]],_xlpm.pos,FIND("SP",_xlpm.txt),_xlpm.pre,LEFT(_xlpm.txt,_xlpm.pos-1),IF(RIGHT(_xlpm.pre,3)="123","3PL",IF(RIGHT(_xlpm.pre,2)="12","2PL",IF(RIGHT(_xlpm.pre,1)="1","1PL","3PL")))),N1158,O1158,P1158,Q1158&amp;"W",R1158),_xlfn.TEXTJOIN("-",TRUE,M1158,N1158,O1158,P1158,Q1158&amp;"W",R1158))</f>
        <v>Elbow Flat-AL-Tin-PET-4W-2</v>
      </c>
      <c r="T1158" s="14" t="str">
        <f>IF(COUNTIF(Cycletime[Element Desc.],ProjectsDB[[#This Row],[Element Desc.]])&gt;0,"Found","Not Found")</f>
        <v>Found</v>
      </c>
    </row>
    <row r="1159" spans="2:20" x14ac:dyDescent="0.25">
      <c r="B1159" s="8" t="s">
        <v>2720</v>
      </c>
      <c r="C1159" s="9" t="s">
        <v>2721</v>
      </c>
      <c r="D1159" s="9" t="s">
        <v>2722</v>
      </c>
      <c r="E1159" s="9">
        <v>1</v>
      </c>
      <c r="F1159" s="9" t="s">
        <v>2687</v>
      </c>
      <c r="G1159" s="9" t="s">
        <v>73</v>
      </c>
      <c r="H1159" s="11"/>
      <c r="I1159" s="9">
        <v>1485</v>
      </c>
      <c r="J1159" s="9"/>
      <c r="K1159" s="9"/>
      <c r="L1159" s="12">
        <f t="array" ref="L1159">IFERROR(LOOKUP(2^15,SEARCH({"40A","63A","80A","100A","125A","160A","200A","250A","400A","630A","800A","1000A","1250A","1600A","2000A","2500A","3200A","4000A","5000A","6300A"},UPPER(D1159)),{40,63,80,100,125,160,200,250,400,630,800,1000,1250,1600,2000,2500,3200,4000,5000,6300}),0)</f>
        <v>3200</v>
      </c>
      <c r="M1159" s="9" t="str">
        <f t="shared" si="91"/>
        <v>Straight Feeder</v>
      </c>
      <c r="N1159" s="9" t="str">
        <f t="shared" si="92"/>
        <v>AL</v>
      </c>
      <c r="O1159" s="13" t="str">
        <f t="shared" si="93"/>
        <v>Tin</v>
      </c>
      <c r="P1159" s="9" t="str">
        <f t="shared" si="94"/>
        <v>PET</v>
      </c>
      <c r="Q1159" s="9" t="str">
        <f t="shared" si="95"/>
        <v>4</v>
      </c>
      <c r="R11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59" s="14" t="str">
        <f>IF(ProjectsDB[[#This Row],[Item Type]]="Straight Plug-In",_xlfn.TEXTJOIN("-",TRUE,M1159&amp;"-"&amp;_xlfn.LET(_xlpm.txt,ProjectsDB[[#This Row],[Assembly]],_xlpm.pos,FIND("SP",_xlpm.txt),_xlpm.pre,LEFT(_xlpm.txt,_xlpm.pos-1),IF(RIGHT(_xlpm.pre,3)="123","3PL",IF(RIGHT(_xlpm.pre,2)="12","2PL",IF(RIGHT(_xlpm.pre,1)="1","1PL","3PL")))),N1159,O1159,P1159,Q1159&amp;"W",R1159),_xlfn.TEXTJOIN("-",TRUE,M1159,N1159,O1159,P1159,Q1159&amp;"W",R1159))</f>
        <v>Straight Feeder-AL-Tin-PET-4W-2</v>
      </c>
      <c r="T1159" s="14" t="str">
        <f>IF(COUNTIF(Cycletime[Element Desc.],ProjectsDB[[#This Row],[Element Desc.]])&gt;0,"Found","Not Found")</f>
        <v>Found</v>
      </c>
    </row>
    <row r="1160" spans="2:20" x14ac:dyDescent="0.25">
      <c r="B1160" s="8" t="s">
        <v>2723</v>
      </c>
      <c r="C1160" s="9" t="s">
        <v>2698</v>
      </c>
      <c r="D1160" s="9" t="s">
        <v>2699</v>
      </c>
      <c r="E1160" s="9">
        <v>4</v>
      </c>
      <c r="F1160" s="9" t="s">
        <v>2687</v>
      </c>
      <c r="G1160" s="9" t="s">
        <v>73</v>
      </c>
      <c r="H1160" s="11"/>
      <c r="I1160" s="9"/>
      <c r="J1160" s="9"/>
      <c r="K1160" s="9"/>
      <c r="L1160" s="12">
        <f t="array" ref="L1160">IFERROR(LOOKUP(2^15,SEARCH({"40A","63A","80A","100A","125A","160A","200A","250A","400A","630A","800A","1000A","1250A","1600A","2000A","2500A","3200A","4000A","5000A","6300A"},UPPER(D1160)),{40,63,80,100,125,160,200,250,400,630,800,1000,1250,1600,2000,2500,3200,4000,5000,6300}),0)</f>
        <v>3200</v>
      </c>
      <c r="M1160" s="9" t="str">
        <f t="shared" si="91"/>
        <v>Joint Pack</v>
      </c>
      <c r="N1160" s="9" t="str">
        <f t="shared" si="92"/>
        <v>AL</v>
      </c>
      <c r="O1160" s="13" t="str">
        <f t="shared" si="93"/>
        <v>Tin</v>
      </c>
      <c r="P1160" s="9" t="str">
        <f t="shared" si="94"/>
        <v>None</v>
      </c>
      <c r="Q1160" s="9" t="str">
        <f t="shared" si="95"/>
        <v>4</v>
      </c>
      <c r="R11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60" s="14" t="str">
        <f>IF(ProjectsDB[[#This Row],[Item Type]]="Straight Plug-In",_xlfn.TEXTJOIN("-",TRUE,M1160&amp;"-"&amp;_xlfn.LET(_xlpm.txt,ProjectsDB[[#This Row],[Assembly]],_xlpm.pos,FIND("SP",_xlpm.txt),_xlpm.pre,LEFT(_xlpm.txt,_xlpm.pos-1),IF(RIGHT(_xlpm.pre,3)="123","3PL",IF(RIGHT(_xlpm.pre,2)="12","2PL",IF(RIGHT(_xlpm.pre,1)="1","1PL","3PL")))),N1160,O1160,P1160,Q1160&amp;"W",R1160),_xlfn.TEXTJOIN("-",TRUE,M1160,N1160,O1160,P1160,Q1160&amp;"W",R1160))</f>
        <v>Joint Pack-AL-Tin-None-4W-2</v>
      </c>
      <c r="T1160" s="14" t="str">
        <f>IF(COUNTIF(Cycletime[Element Desc.],ProjectsDB[[#This Row],[Element Desc.]])&gt;0,"Found","Not Found")</f>
        <v>Found</v>
      </c>
    </row>
    <row r="1161" spans="2:20" x14ac:dyDescent="0.25">
      <c r="B1161" s="8" t="s">
        <v>2724</v>
      </c>
      <c r="C1161" s="9" t="s">
        <v>2692</v>
      </c>
      <c r="D1161" s="9" t="s">
        <v>2693</v>
      </c>
      <c r="E1161" s="9">
        <v>1</v>
      </c>
      <c r="F1161" s="9" t="s">
        <v>2687</v>
      </c>
      <c r="G1161" s="9" t="s">
        <v>73</v>
      </c>
      <c r="H1161" s="11"/>
      <c r="I1161" s="9"/>
      <c r="J1161" s="9"/>
      <c r="K1161" s="9"/>
      <c r="L1161" s="12">
        <f t="array" ref="L1161">IFERROR(LOOKUP(2^15,SEARCH({"40A","63A","80A","100A","125A","160A","200A","250A","400A","630A","800A","1000A","1250A","1600A","2000A","2500A","3200A","4000A","5000A","6300A"},UPPER(D1161)),{40,63,80,100,125,160,200,250,400,630,800,1000,1250,1600,2000,2500,3200,4000,5000,6300}),0)</f>
        <v>3200</v>
      </c>
      <c r="M1161" s="9" t="str">
        <f t="shared" si="91"/>
        <v>Flexible Link</v>
      </c>
      <c r="N1161" s="9" t="str">
        <f t="shared" si="92"/>
        <v>AL</v>
      </c>
      <c r="O1161" s="13" t="str">
        <f t="shared" si="93"/>
        <v>None</v>
      </c>
      <c r="P1161" s="9" t="str">
        <f t="shared" si="94"/>
        <v>None</v>
      </c>
      <c r="Q1161" s="9" t="str">
        <f t="shared" si="95"/>
        <v>0</v>
      </c>
      <c r="R11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61" s="14" t="str">
        <f>IF(ProjectsDB[[#This Row],[Item Type]]="Straight Plug-In",_xlfn.TEXTJOIN("-",TRUE,M1161&amp;"-"&amp;_xlfn.LET(_xlpm.txt,ProjectsDB[[#This Row],[Assembly]],_xlpm.pos,FIND("SP",_xlpm.txt),_xlpm.pre,LEFT(_xlpm.txt,_xlpm.pos-1),IF(RIGHT(_xlpm.pre,3)="123","3PL",IF(RIGHT(_xlpm.pre,2)="12","2PL",IF(RIGHT(_xlpm.pre,1)="1","1PL","3PL")))),N1161,O1161,P1161,Q1161&amp;"W",R1161),_xlfn.TEXTJOIN("-",TRUE,M1161,N1161,O1161,P1161,Q1161&amp;"W",R1161))</f>
        <v>Flexible Link-AL-None-None-0W-2</v>
      </c>
      <c r="T1161" s="14" t="str">
        <f>IF(COUNTIF(Cycletime[Element Desc.],ProjectsDB[[#This Row],[Element Desc.]])&gt;0,"Found","Not Found")</f>
        <v>Found</v>
      </c>
    </row>
    <row r="1162" spans="2:20" x14ac:dyDescent="0.25">
      <c r="B1162" s="8" t="s">
        <v>2725</v>
      </c>
      <c r="C1162" s="9" t="s">
        <v>2695</v>
      </c>
      <c r="D1162" s="9" t="s">
        <v>2696</v>
      </c>
      <c r="E1162" s="9">
        <v>2</v>
      </c>
      <c r="F1162" s="9" t="s">
        <v>2687</v>
      </c>
      <c r="G1162" s="9" t="s">
        <v>73</v>
      </c>
      <c r="H1162" s="11"/>
      <c r="I1162" s="9">
        <v>425</v>
      </c>
      <c r="J1162" s="9"/>
      <c r="K1162" s="9"/>
      <c r="L1162" s="12">
        <f t="array" ref="L1162">IFERROR(LOOKUP(2^15,SEARCH({"40A","63A","80A","100A","125A","160A","200A","250A","400A","630A","800A","1000A","1250A","1600A","2000A","2500A","3200A","4000A","5000A","6300A"},UPPER(D1162)),{40,63,80,100,125,160,200,250,400,630,800,1000,1250,1600,2000,2500,3200,4000,5000,6300}),0)</f>
        <v>3200</v>
      </c>
      <c r="M1162" s="9" t="str">
        <f t="shared" si="91"/>
        <v>Flange Straight</v>
      </c>
      <c r="N1162" s="9" t="str">
        <f t="shared" si="92"/>
        <v>AL</v>
      </c>
      <c r="O1162" s="13" t="str">
        <f t="shared" si="93"/>
        <v>Tin</v>
      </c>
      <c r="P1162" s="9" t="str">
        <f t="shared" si="94"/>
        <v>PET</v>
      </c>
      <c r="Q1162" s="9" t="str">
        <f t="shared" si="95"/>
        <v>4</v>
      </c>
      <c r="R11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62" s="14" t="str">
        <f>IF(ProjectsDB[[#This Row],[Item Type]]="Straight Plug-In",_xlfn.TEXTJOIN("-",TRUE,M1162&amp;"-"&amp;_xlfn.LET(_xlpm.txt,ProjectsDB[[#This Row],[Assembly]],_xlpm.pos,FIND("SP",_xlpm.txt),_xlpm.pre,LEFT(_xlpm.txt,_xlpm.pos-1),IF(RIGHT(_xlpm.pre,3)="123","3PL",IF(RIGHT(_xlpm.pre,2)="12","2PL",IF(RIGHT(_xlpm.pre,1)="1","1PL","3PL")))),N1162,O1162,P1162,Q1162&amp;"W",R1162),_xlfn.TEXTJOIN("-",TRUE,M1162,N1162,O1162,P1162,Q1162&amp;"W",R1162))</f>
        <v>Flange Straight-AL-Tin-PET-4W-2</v>
      </c>
      <c r="T1162" s="14" t="str">
        <f>IF(COUNTIF(Cycletime[Element Desc.],ProjectsDB[[#This Row],[Element Desc.]])&gt;0,"Found","Not Found")</f>
        <v>Found</v>
      </c>
    </row>
    <row r="1163" spans="2:20" x14ac:dyDescent="0.25">
      <c r="B1163" s="8" t="s">
        <v>2726</v>
      </c>
      <c r="C1163" s="9" t="s">
        <v>2727</v>
      </c>
      <c r="D1163" s="9" t="s">
        <v>2728</v>
      </c>
      <c r="E1163" s="9">
        <v>1</v>
      </c>
      <c r="F1163" s="9" t="s">
        <v>2687</v>
      </c>
      <c r="G1163" s="9" t="s">
        <v>73</v>
      </c>
      <c r="H1163" s="11"/>
      <c r="I1163" s="9">
        <v>795</v>
      </c>
      <c r="J1163" s="9">
        <v>300</v>
      </c>
      <c r="K1163" s="9"/>
      <c r="L1163" s="12">
        <f t="array" ref="L1163">IFERROR(LOOKUP(2^15,SEARCH({"40A","63A","80A","100A","125A","160A","200A","250A","400A","630A","800A","1000A","1250A","1600A","2000A","2500A","3200A","4000A","5000A","6300A"},UPPER(D1163)),{40,63,80,100,125,160,200,250,400,630,800,1000,1250,1600,2000,2500,3200,4000,5000,6300}),0)</f>
        <v>3200</v>
      </c>
      <c r="M1163" s="9" t="str">
        <f t="shared" si="91"/>
        <v>Elbow Flat</v>
      </c>
      <c r="N1163" s="9" t="str">
        <f t="shared" si="92"/>
        <v>AL</v>
      </c>
      <c r="O1163" s="13" t="str">
        <f t="shared" si="93"/>
        <v>Tin</v>
      </c>
      <c r="P1163" s="9" t="str">
        <f t="shared" si="94"/>
        <v>PET</v>
      </c>
      <c r="Q1163" s="9" t="str">
        <f t="shared" si="95"/>
        <v>4</v>
      </c>
      <c r="R11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63" s="14" t="str">
        <f>IF(ProjectsDB[[#This Row],[Item Type]]="Straight Plug-In",_xlfn.TEXTJOIN("-",TRUE,M1163&amp;"-"&amp;_xlfn.LET(_xlpm.txt,ProjectsDB[[#This Row],[Assembly]],_xlpm.pos,FIND("SP",_xlpm.txt),_xlpm.pre,LEFT(_xlpm.txt,_xlpm.pos-1),IF(RIGHT(_xlpm.pre,3)="123","3PL",IF(RIGHT(_xlpm.pre,2)="12","2PL",IF(RIGHT(_xlpm.pre,1)="1","1PL","3PL")))),N1163,O1163,P1163,Q1163&amp;"W",R1163),_xlfn.TEXTJOIN("-",TRUE,M1163,N1163,O1163,P1163,Q1163&amp;"W",R1163))</f>
        <v>Elbow Flat-AL-Tin-PET-4W-2</v>
      </c>
      <c r="T1163" s="14" t="str">
        <f>IF(COUNTIF(Cycletime[Element Desc.],ProjectsDB[[#This Row],[Element Desc.]])&gt;0,"Found","Not Found")</f>
        <v>Found</v>
      </c>
    </row>
    <row r="1164" spans="2:20" x14ac:dyDescent="0.25">
      <c r="B1164" s="8" t="s">
        <v>2729</v>
      </c>
      <c r="C1164" s="9" t="s">
        <v>2730</v>
      </c>
      <c r="D1164" s="9" t="s">
        <v>2731</v>
      </c>
      <c r="E1164" s="9">
        <v>1</v>
      </c>
      <c r="F1164" s="9" t="s">
        <v>2687</v>
      </c>
      <c r="G1164" s="9" t="s">
        <v>73</v>
      </c>
      <c r="H1164" s="11"/>
      <c r="I1164" s="9">
        <v>450</v>
      </c>
      <c r="J1164" s="9">
        <v>800</v>
      </c>
      <c r="K1164" s="9"/>
      <c r="L1164" s="12">
        <f t="array" ref="L1164">IFERROR(LOOKUP(2^15,SEARCH({"40A","63A","80A","100A","125A","160A","200A","250A","400A","630A","800A","1000A","1250A","1600A","2000A","2500A","3200A","4000A","5000A","6300A"},UPPER(D1164)),{40,63,80,100,125,160,200,250,400,630,800,1000,1250,1600,2000,2500,3200,4000,5000,6300}),0)</f>
        <v>3200</v>
      </c>
      <c r="M1164" s="9" t="str">
        <f t="shared" si="91"/>
        <v>Elbow Edge</v>
      </c>
      <c r="N1164" s="9" t="str">
        <f t="shared" si="92"/>
        <v>AL</v>
      </c>
      <c r="O1164" s="13" t="str">
        <f t="shared" si="93"/>
        <v>Tin</v>
      </c>
      <c r="P1164" s="9" t="str">
        <f t="shared" si="94"/>
        <v>PET</v>
      </c>
      <c r="Q1164" s="9" t="str">
        <f t="shared" si="95"/>
        <v>4</v>
      </c>
      <c r="R11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64" s="14" t="str">
        <f>IF(ProjectsDB[[#This Row],[Item Type]]="Straight Plug-In",_xlfn.TEXTJOIN("-",TRUE,M1164&amp;"-"&amp;_xlfn.LET(_xlpm.txt,ProjectsDB[[#This Row],[Assembly]],_xlpm.pos,FIND("SP",_xlpm.txt),_xlpm.pre,LEFT(_xlpm.txt,_xlpm.pos-1),IF(RIGHT(_xlpm.pre,3)="123","3PL",IF(RIGHT(_xlpm.pre,2)="12","2PL",IF(RIGHT(_xlpm.pre,1)="1","1PL","3PL")))),N1164,O1164,P1164,Q1164&amp;"W",R1164),_xlfn.TEXTJOIN("-",TRUE,M1164,N1164,O1164,P1164,Q1164&amp;"W",R1164))</f>
        <v>Elbow Edge-AL-Tin-PET-4W-2</v>
      </c>
      <c r="T1164" s="14" t="str">
        <f>IF(COUNTIF(Cycletime[Element Desc.],ProjectsDB[[#This Row],[Element Desc.]])&gt;0,"Found","Not Found")</f>
        <v>Found</v>
      </c>
    </row>
    <row r="1165" spans="2:20" x14ac:dyDescent="0.25">
      <c r="B1165" s="8" t="s">
        <v>2732</v>
      </c>
      <c r="C1165" s="9" t="s">
        <v>2698</v>
      </c>
      <c r="D1165" s="9" t="s">
        <v>2699</v>
      </c>
      <c r="E1165" s="9">
        <v>3</v>
      </c>
      <c r="F1165" s="9" t="s">
        <v>2687</v>
      </c>
      <c r="G1165" s="9" t="s">
        <v>73</v>
      </c>
      <c r="H1165" s="11"/>
      <c r="I1165" s="9"/>
      <c r="J1165" s="9"/>
      <c r="K1165" s="9"/>
      <c r="L1165" s="12">
        <f t="array" ref="L1165">IFERROR(LOOKUP(2^15,SEARCH({"40A","63A","80A","100A","125A","160A","200A","250A","400A","630A","800A","1000A","1250A","1600A","2000A","2500A","3200A","4000A","5000A","6300A"},UPPER(D1165)),{40,63,80,100,125,160,200,250,400,630,800,1000,1250,1600,2000,2500,3200,4000,5000,6300}),0)</f>
        <v>3200</v>
      </c>
      <c r="M1165" s="9" t="str">
        <f t="shared" si="91"/>
        <v>Joint Pack</v>
      </c>
      <c r="N1165" s="9" t="str">
        <f t="shared" si="92"/>
        <v>AL</v>
      </c>
      <c r="O1165" s="13" t="str">
        <f t="shared" si="93"/>
        <v>Tin</v>
      </c>
      <c r="P1165" s="9" t="str">
        <f t="shared" si="94"/>
        <v>None</v>
      </c>
      <c r="Q1165" s="9" t="str">
        <f t="shared" si="95"/>
        <v>4</v>
      </c>
      <c r="R11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65" s="14" t="str">
        <f>IF(ProjectsDB[[#This Row],[Item Type]]="Straight Plug-In",_xlfn.TEXTJOIN("-",TRUE,M1165&amp;"-"&amp;_xlfn.LET(_xlpm.txt,ProjectsDB[[#This Row],[Assembly]],_xlpm.pos,FIND("SP",_xlpm.txt),_xlpm.pre,LEFT(_xlpm.txt,_xlpm.pos-1),IF(RIGHT(_xlpm.pre,3)="123","3PL",IF(RIGHT(_xlpm.pre,2)="12","2PL",IF(RIGHT(_xlpm.pre,1)="1","1PL","3PL")))),N1165,O1165,P1165,Q1165&amp;"W",R1165),_xlfn.TEXTJOIN("-",TRUE,M1165,N1165,O1165,P1165,Q1165&amp;"W",R1165))</f>
        <v>Joint Pack-AL-Tin-None-4W-2</v>
      </c>
      <c r="T1165" s="14" t="str">
        <f>IF(COUNTIF(Cycletime[Element Desc.],ProjectsDB[[#This Row],[Element Desc.]])&gt;0,"Found","Not Found")</f>
        <v>Found</v>
      </c>
    </row>
    <row r="1166" spans="2:20" x14ac:dyDescent="0.25">
      <c r="B1166" s="8" t="s">
        <v>2733</v>
      </c>
      <c r="C1166" s="9" t="s">
        <v>2692</v>
      </c>
      <c r="D1166" s="9" t="s">
        <v>2693</v>
      </c>
      <c r="E1166" s="9">
        <v>1</v>
      </c>
      <c r="F1166" s="9" t="s">
        <v>2687</v>
      </c>
      <c r="G1166" s="9" t="s">
        <v>73</v>
      </c>
      <c r="H1166" s="11"/>
      <c r="I1166" s="9"/>
      <c r="J1166" s="9"/>
      <c r="K1166" s="9"/>
      <c r="L1166" s="12">
        <f t="array" ref="L1166">IFERROR(LOOKUP(2^15,SEARCH({"40A","63A","80A","100A","125A","160A","200A","250A","400A","630A","800A","1000A","1250A","1600A","2000A","2500A","3200A","4000A","5000A","6300A"},UPPER(D1166)),{40,63,80,100,125,160,200,250,400,630,800,1000,1250,1600,2000,2500,3200,4000,5000,6300}),0)</f>
        <v>3200</v>
      </c>
      <c r="M1166" s="9" t="str">
        <f t="shared" si="91"/>
        <v>Flexible Link</v>
      </c>
      <c r="N1166" s="9" t="str">
        <f t="shared" si="92"/>
        <v>AL</v>
      </c>
      <c r="O1166" s="13" t="str">
        <f t="shared" si="93"/>
        <v>None</v>
      </c>
      <c r="P1166" s="9" t="str">
        <f t="shared" si="94"/>
        <v>None</v>
      </c>
      <c r="Q1166" s="9" t="str">
        <f t="shared" si="95"/>
        <v>0</v>
      </c>
      <c r="R11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66" s="14" t="str">
        <f>IF(ProjectsDB[[#This Row],[Item Type]]="Straight Plug-In",_xlfn.TEXTJOIN("-",TRUE,M1166&amp;"-"&amp;_xlfn.LET(_xlpm.txt,ProjectsDB[[#This Row],[Assembly]],_xlpm.pos,FIND("SP",_xlpm.txt),_xlpm.pre,LEFT(_xlpm.txt,_xlpm.pos-1),IF(RIGHT(_xlpm.pre,3)="123","3PL",IF(RIGHT(_xlpm.pre,2)="12","2PL",IF(RIGHT(_xlpm.pre,1)="1","1PL","3PL")))),N1166,O1166,P1166,Q1166&amp;"W",R1166),_xlfn.TEXTJOIN("-",TRUE,M1166,N1166,O1166,P1166,Q1166&amp;"W",R1166))</f>
        <v>Flexible Link-AL-None-None-0W-2</v>
      </c>
      <c r="T1166" s="14" t="str">
        <f>IF(COUNTIF(Cycletime[Element Desc.],ProjectsDB[[#This Row],[Element Desc.]])&gt;0,"Found","Not Found")</f>
        <v>Found</v>
      </c>
    </row>
    <row r="1167" spans="2:20" x14ac:dyDescent="0.25">
      <c r="B1167" s="8" t="s">
        <v>2734</v>
      </c>
      <c r="C1167" s="9" t="s">
        <v>2695</v>
      </c>
      <c r="D1167" s="9" t="s">
        <v>2696</v>
      </c>
      <c r="E1167" s="9">
        <v>2</v>
      </c>
      <c r="F1167" s="9" t="s">
        <v>2687</v>
      </c>
      <c r="G1167" s="9" t="s">
        <v>73</v>
      </c>
      <c r="H1167" s="11"/>
      <c r="I1167" s="9">
        <v>425</v>
      </c>
      <c r="J1167" s="9"/>
      <c r="K1167" s="9"/>
      <c r="L1167" s="12">
        <f t="array" ref="L1167">IFERROR(LOOKUP(2^15,SEARCH({"40A","63A","80A","100A","125A","160A","200A","250A","400A","630A","800A","1000A","1250A","1600A","2000A","2500A","3200A","4000A","5000A","6300A"},UPPER(D1167)),{40,63,80,100,125,160,200,250,400,630,800,1000,1250,1600,2000,2500,3200,4000,5000,6300}),0)</f>
        <v>3200</v>
      </c>
      <c r="M1167" s="9" t="str">
        <f t="shared" si="91"/>
        <v>Flange Straight</v>
      </c>
      <c r="N1167" s="9" t="str">
        <f t="shared" si="92"/>
        <v>AL</v>
      </c>
      <c r="O1167" s="13" t="str">
        <f t="shared" si="93"/>
        <v>Tin</v>
      </c>
      <c r="P1167" s="9" t="str">
        <f t="shared" si="94"/>
        <v>PET</v>
      </c>
      <c r="Q1167" s="9" t="str">
        <f t="shared" si="95"/>
        <v>4</v>
      </c>
      <c r="R11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67" s="14" t="str">
        <f>IF(ProjectsDB[[#This Row],[Item Type]]="Straight Plug-In",_xlfn.TEXTJOIN("-",TRUE,M1167&amp;"-"&amp;_xlfn.LET(_xlpm.txt,ProjectsDB[[#This Row],[Assembly]],_xlpm.pos,FIND("SP",_xlpm.txt),_xlpm.pre,LEFT(_xlpm.txt,_xlpm.pos-1),IF(RIGHT(_xlpm.pre,3)="123","3PL",IF(RIGHT(_xlpm.pre,2)="12","2PL",IF(RIGHT(_xlpm.pre,1)="1","1PL","3PL")))),N1167,O1167,P1167,Q1167&amp;"W",R1167),_xlfn.TEXTJOIN("-",TRUE,M1167,N1167,O1167,P1167,Q1167&amp;"W",R1167))</f>
        <v>Flange Straight-AL-Tin-PET-4W-2</v>
      </c>
      <c r="T1167" s="14" t="str">
        <f>IF(COUNTIF(Cycletime[Element Desc.],ProjectsDB[[#This Row],[Element Desc.]])&gt;0,"Found","Not Found")</f>
        <v>Found</v>
      </c>
    </row>
    <row r="1168" spans="2:20" x14ac:dyDescent="0.25">
      <c r="B1168" s="8" t="s">
        <v>2735</v>
      </c>
      <c r="C1168" s="9" t="s">
        <v>2718</v>
      </c>
      <c r="D1168" s="9" t="s">
        <v>2719</v>
      </c>
      <c r="E1168" s="9">
        <v>1</v>
      </c>
      <c r="F1168" s="9" t="s">
        <v>2687</v>
      </c>
      <c r="G1168" s="9" t="s">
        <v>73</v>
      </c>
      <c r="H1168" s="11"/>
      <c r="I1168" s="9">
        <v>300</v>
      </c>
      <c r="J1168" s="9">
        <v>300</v>
      </c>
      <c r="K1168" s="9"/>
      <c r="L1168" s="12">
        <f t="array" ref="L1168">IFERROR(LOOKUP(2^15,SEARCH({"40A","63A","80A","100A","125A","160A","200A","250A","400A","630A","800A","1000A","1250A","1600A","2000A","2500A","3200A","4000A","5000A","6300A"},UPPER(D1168)),{40,63,80,100,125,160,200,250,400,630,800,1000,1250,1600,2000,2500,3200,4000,5000,6300}),0)</f>
        <v>3200</v>
      </c>
      <c r="M1168" s="9" t="str">
        <f t="shared" si="91"/>
        <v>Elbow Flat</v>
      </c>
      <c r="N1168" s="9" t="str">
        <f t="shared" si="92"/>
        <v>AL</v>
      </c>
      <c r="O1168" s="13" t="str">
        <f t="shared" si="93"/>
        <v>Tin</v>
      </c>
      <c r="P1168" s="9" t="str">
        <f t="shared" si="94"/>
        <v>PET</v>
      </c>
      <c r="Q1168" s="9" t="str">
        <f t="shared" si="95"/>
        <v>4</v>
      </c>
      <c r="R11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68" s="14" t="str">
        <f>IF(ProjectsDB[[#This Row],[Item Type]]="Straight Plug-In",_xlfn.TEXTJOIN("-",TRUE,M1168&amp;"-"&amp;_xlfn.LET(_xlpm.txt,ProjectsDB[[#This Row],[Assembly]],_xlpm.pos,FIND("SP",_xlpm.txt),_xlpm.pre,LEFT(_xlpm.txt,_xlpm.pos-1),IF(RIGHT(_xlpm.pre,3)="123","3PL",IF(RIGHT(_xlpm.pre,2)="12","2PL",IF(RIGHT(_xlpm.pre,1)="1","1PL","3PL")))),N1168,O1168,P1168,Q1168&amp;"W",R1168),_xlfn.TEXTJOIN("-",TRUE,M1168,N1168,O1168,P1168,Q1168&amp;"W",R1168))</f>
        <v>Elbow Flat-AL-Tin-PET-4W-2</v>
      </c>
      <c r="T1168" s="14" t="str">
        <f>IF(COUNTIF(Cycletime[Element Desc.],ProjectsDB[[#This Row],[Element Desc.]])&gt;0,"Found","Not Found")</f>
        <v>Found</v>
      </c>
    </row>
    <row r="1169" spans="2:20" x14ac:dyDescent="0.25">
      <c r="B1169" s="8" t="s">
        <v>2736</v>
      </c>
      <c r="C1169" s="9" t="s">
        <v>2737</v>
      </c>
      <c r="D1169" s="9" t="s">
        <v>2738</v>
      </c>
      <c r="E1169" s="9">
        <v>1</v>
      </c>
      <c r="F1169" s="9" t="s">
        <v>2687</v>
      </c>
      <c r="G1169" s="9" t="s">
        <v>73</v>
      </c>
      <c r="H1169" s="11"/>
      <c r="I1169" s="9">
        <v>795</v>
      </c>
      <c r="J1169" s="9">
        <v>800</v>
      </c>
      <c r="K1169" s="9"/>
      <c r="L1169" s="12">
        <f t="array" ref="L1169">IFERROR(LOOKUP(2^15,SEARCH({"40A","63A","80A","100A","125A","160A","200A","250A","400A","630A","800A","1000A","1250A","1600A","2000A","2500A","3200A","4000A","5000A","6300A"},UPPER(D1169)),{40,63,80,100,125,160,200,250,400,630,800,1000,1250,1600,2000,2500,3200,4000,5000,6300}),0)</f>
        <v>3200</v>
      </c>
      <c r="M1169" s="9" t="str">
        <f t="shared" si="91"/>
        <v>Elbow Edge</v>
      </c>
      <c r="N1169" s="9" t="str">
        <f t="shared" si="92"/>
        <v>AL</v>
      </c>
      <c r="O1169" s="13" t="str">
        <f t="shared" si="93"/>
        <v>Tin</v>
      </c>
      <c r="P1169" s="9" t="str">
        <f t="shared" si="94"/>
        <v>PET</v>
      </c>
      <c r="Q1169" s="9" t="str">
        <f t="shared" si="95"/>
        <v>4</v>
      </c>
      <c r="R11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69" s="14" t="str">
        <f>IF(ProjectsDB[[#This Row],[Item Type]]="Straight Plug-In",_xlfn.TEXTJOIN("-",TRUE,M1169&amp;"-"&amp;_xlfn.LET(_xlpm.txt,ProjectsDB[[#This Row],[Assembly]],_xlpm.pos,FIND("SP",_xlpm.txt),_xlpm.pre,LEFT(_xlpm.txt,_xlpm.pos-1),IF(RIGHT(_xlpm.pre,3)="123","3PL",IF(RIGHT(_xlpm.pre,2)="12","2PL",IF(RIGHT(_xlpm.pre,1)="1","1PL","3PL")))),N1169,O1169,P1169,Q1169&amp;"W",R1169),_xlfn.TEXTJOIN("-",TRUE,M1169,N1169,O1169,P1169,Q1169&amp;"W",R1169))</f>
        <v>Elbow Edge-AL-Tin-PET-4W-2</v>
      </c>
      <c r="T1169" s="14" t="str">
        <f>IF(COUNTIF(Cycletime[Element Desc.],ProjectsDB[[#This Row],[Element Desc.]])&gt;0,"Found","Not Found")</f>
        <v>Found</v>
      </c>
    </row>
    <row r="1170" spans="2:20" x14ac:dyDescent="0.25">
      <c r="B1170" s="8" t="s">
        <v>2739</v>
      </c>
      <c r="C1170" s="9" t="s">
        <v>2698</v>
      </c>
      <c r="D1170" s="9" t="s">
        <v>2699</v>
      </c>
      <c r="E1170" s="9">
        <v>3</v>
      </c>
      <c r="F1170" s="9" t="s">
        <v>2687</v>
      </c>
      <c r="G1170" s="9" t="s">
        <v>73</v>
      </c>
      <c r="H1170" s="11"/>
      <c r="I1170" s="9"/>
      <c r="J1170" s="9"/>
      <c r="K1170" s="9"/>
      <c r="L1170" s="12">
        <f t="array" ref="L1170">IFERROR(LOOKUP(2^15,SEARCH({"40A","63A","80A","100A","125A","160A","200A","250A","400A","630A","800A","1000A","1250A","1600A","2000A","2500A","3200A","4000A","5000A","6300A"},UPPER(D1170)),{40,63,80,100,125,160,200,250,400,630,800,1000,1250,1600,2000,2500,3200,4000,5000,6300}),0)</f>
        <v>3200</v>
      </c>
      <c r="M1170" s="9" t="str">
        <f t="shared" si="91"/>
        <v>Joint Pack</v>
      </c>
      <c r="N1170" s="9" t="str">
        <f t="shared" si="92"/>
        <v>AL</v>
      </c>
      <c r="O1170" s="13" t="str">
        <f t="shared" si="93"/>
        <v>Tin</v>
      </c>
      <c r="P1170" s="9" t="str">
        <f t="shared" si="94"/>
        <v>None</v>
      </c>
      <c r="Q1170" s="9" t="str">
        <f t="shared" si="95"/>
        <v>4</v>
      </c>
      <c r="R11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70" s="14" t="str">
        <f>IF(ProjectsDB[[#This Row],[Item Type]]="Straight Plug-In",_xlfn.TEXTJOIN("-",TRUE,M1170&amp;"-"&amp;_xlfn.LET(_xlpm.txt,ProjectsDB[[#This Row],[Assembly]],_xlpm.pos,FIND("SP",_xlpm.txt),_xlpm.pre,LEFT(_xlpm.txt,_xlpm.pos-1),IF(RIGHT(_xlpm.pre,3)="123","3PL",IF(RIGHT(_xlpm.pre,2)="12","2PL",IF(RIGHT(_xlpm.pre,1)="1","1PL","3PL")))),N1170,O1170,P1170,Q1170&amp;"W",R1170),_xlfn.TEXTJOIN("-",TRUE,M1170,N1170,O1170,P1170,Q1170&amp;"W",R1170))</f>
        <v>Joint Pack-AL-Tin-None-4W-2</v>
      </c>
      <c r="T1170" s="14" t="str">
        <f>IF(COUNTIF(Cycletime[Element Desc.],ProjectsDB[[#This Row],[Element Desc.]])&gt;0,"Found","Not Found")</f>
        <v>Found</v>
      </c>
    </row>
    <row r="1171" spans="2:20" x14ac:dyDescent="0.25">
      <c r="B1171" s="8" t="s">
        <v>2740</v>
      </c>
      <c r="C1171" s="9" t="s">
        <v>2692</v>
      </c>
      <c r="D1171" s="9" t="s">
        <v>2693</v>
      </c>
      <c r="E1171" s="9">
        <v>1</v>
      </c>
      <c r="F1171" s="9" t="s">
        <v>2687</v>
      </c>
      <c r="G1171" s="9" t="s">
        <v>73</v>
      </c>
      <c r="H1171" s="11"/>
      <c r="I1171" s="9"/>
      <c r="J1171" s="9"/>
      <c r="K1171" s="9"/>
      <c r="L1171" s="12">
        <f t="array" ref="L1171">IFERROR(LOOKUP(2^15,SEARCH({"40A","63A","80A","100A","125A","160A","200A","250A","400A","630A","800A","1000A","1250A","1600A","2000A","2500A","3200A","4000A","5000A","6300A"},UPPER(D1171)),{40,63,80,100,125,160,200,250,400,630,800,1000,1250,1600,2000,2500,3200,4000,5000,6300}),0)</f>
        <v>3200</v>
      </c>
      <c r="M1171" s="9" t="str">
        <f t="shared" si="91"/>
        <v>Flexible Link</v>
      </c>
      <c r="N1171" s="9" t="str">
        <f t="shared" si="92"/>
        <v>AL</v>
      </c>
      <c r="O1171" s="13" t="str">
        <f t="shared" si="93"/>
        <v>None</v>
      </c>
      <c r="P1171" s="9" t="str">
        <f t="shared" si="94"/>
        <v>None</v>
      </c>
      <c r="Q1171" s="9" t="str">
        <f t="shared" si="95"/>
        <v>0</v>
      </c>
      <c r="R11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71" s="14" t="str">
        <f>IF(ProjectsDB[[#This Row],[Item Type]]="Straight Plug-In",_xlfn.TEXTJOIN("-",TRUE,M1171&amp;"-"&amp;_xlfn.LET(_xlpm.txt,ProjectsDB[[#This Row],[Assembly]],_xlpm.pos,FIND("SP",_xlpm.txt),_xlpm.pre,LEFT(_xlpm.txt,_xlpm.pos-1),IF(RIGHT(_xlpm.pre,3)="123","3PL",IF(RIGHT(_xlpm.pre,2)="12","2PL",IF(RIGHT(_xlpm.pre,1)="1","1PL","3PL")))),N1171,O1171,P1171,Q1171&amp;"W",R1171),_xlfn.TEXTJOIN("-",TRUE,M1171,N1171,O1171,P1171,Q1171&amp;"W",R1171))</f>
        <v>Flexible Link-AL-None-None-0W-2</v>
      </c>
      <c r="T1171" s="14" t="str">
        <f>IF(COUNTIF(Cycletime[Element Desc.],ProjectsDB[[#This Row],[Element Desc.]])&gt;0,"Found","Not Found")</f>
        <v>Found</v>
      </c>
    </row>
    <row r="1172" spans="2:20" x14ac:dyDescent="0.25">
      <c r="B1172" s="8" t="s">
        <v>2741</v>
      </c>
      <c r="C1172" s="9" t="s">
        <v>2695</v>
      </c>
      <c r="D1172" s="9" t="s">
        <v>2696</v>
      </c>
      <c r="E1172" s="9">
        <v>2</v>
      </c>
      <c r="F1172" s="9" t="s">
        <v>2687</v>
      </c>
      <c r="G1172" s="9" t="s">
        <v>73</v>
      </c>
      <c r="H1172" s="11"/>
      <c r="I1172" s="9">
        <v>425</v>
      </c>
      <c r="J1172" s="9"/>
      <c r="K1172" s="9"/>
      <c r="L1172" s="12">
        <f t="array" ref="L1172">IFERROR(LOOKUP(2^15,SEARCH({"40A","63A","80A","100A","125A","160A","200A","250A","400A","630A","800A","1000A","1250A","1600A","2000A","2500A","3200A","4000A","5000A","6300A"},UPPER(D1172)),{40,63,80,100,125,160,200,250,400,630,800,1000,1250,1600,2000,2500,3200,4000,5000,6300}),0)</f>
        <v>3200</v>
      </c>
      <c r="M1172" s="9" t="str">
        <f t="shared" si="91"/>
        <v>Flange Straight</v>
      </c>
      <c r="N1172" s="9" t="str">
        <f t="shared" si="92"/>
        <v>AL</v>
      </c>
      <c r="O1172" s="13" t="str">
        <f t="shared" si="93"/>
        <v>Tin</v>
      </c>
      <c r="P1172" s="9" t="str">
        <f t="shared" si="94"/>
        <v>PET</v>
      </c>
      <c r="Q1172" s="9" t="str">
        <f t="shared" si="95"/>
        <v>4</v>
      </c>
      <c r="R11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72" s="14" t="str">
        <f>IF(ProjectsDB[[#This Row],[Item Type]]="Straight Plug-In",_xlfn.TEXTJOIN("-",TRUE,M1172&amp;"-"&amp;_xlfn.LET(_xlpm.txt,ProjectsDB[[#This Row],[Assembly]],_xlpm.pos,FIND("SP",_xlpm.txt),_xlpm.pre,LEFT(_xlpm.txt,_xlpm.pos-1),IF(RIGHT(_xlpm.pre,3)="123","3PL",IF(RIGHT(_xlpm.pre,2)="12","2PL",IF(RIGHT(_xlpm.pre,1)="1","1PL","3PL")))),N1172,O1172,P1172,Q1172&amp;"W",R1172),_xlfn.TEXTJOIN("-",TRUE,M1172,N1172,O1172,P1172,Q1172&amp;"W",R1172))</f>
        <v>Flange Straight-AL-Tin-PET-4W-2</v>
      </c>
      <c r="T1172" s="14" t="str">
        <f>IF(COUNTIF(Cycletime[Element Desc.],ProjectsDB[[#This Row],[Element Desc.]])&gt;0,"Found","Not Found")</f>
        <v>Found</v>
      </c>
    </row>
    <row r="1173" spans="2:20" x14ac:dyDescent="0.25">
      <c r="B1173" s="8" t="s">
        <v>2742</v>
      </c>
      <c r="C1173" s="9" t="s">
        <v>2743</v>
      </c>
      <c r="D1173" s="9" t="s">
        <v>2744</v>
      </c>
      <c r="E1173" s="9">
        <v>1</v>
      </c>
      <c r="F1173" s="9" t="s">
        <v>2687</v>
      </c>
      <c r="G1173" s="9" t="s">
        <v>73</v>
      </c>
      <c r="H1173" s="11"/>
      <c r="I1173" s="9">
        <v>450</v>
      </c>
      <c r="J1173" s="9">
        <v>980</v>
      </c>
      <c r="K1173" s="9"/>
      <c r="L1173" s="12">
        <f t="array" ref="L1173">IFERROR(LOOKUP(2^15,SEARCH({"40A","63A","80A","100A","125A","160A","200A","250A","400A","630A","800A","1000A","1250A","1600A","2000A","2500A","3200A","4000A","5000A","6300A"},UPPER(D1173)),{40,63,80,100,125,160,200,250,400,630,800,1000,1250,1600,2000,2500,3200,4000,5000,6300}),0)</f>
        <v>3200</v>
      </c>
      <c r="M1173" s="9" t="str">
        <f t="shared" si="91"/>
        <v>Elbow Edge</v>
      </c>
      <c r="N1173" s="9" t="str">
        <f t="shared" si="92"/>
        <v>AL</v>
      </c>
      <c r="O1173" s="13" t="str">
        <f t="shared" si="93"/>
        <v>Tin</v>
      </c>
      <c r="P1173" s="9" t="str">
        <f t="shared" si="94"/>
        <v>PET</v>
      </c>
      <c r="Q1173" s="9" t="str">
        <f t="shared" si="95"/>
        <v>4</v>
      </c>
      <c r="R11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73" s="14" t="str">
        <f>IF(ProjectsDB[[#This Row],[Item Type]]="Straight Plug-In",_xlfn.TEXTJOIN("-",TRUE,M1173&amp;"-"&amp;_xlfn.LET(_xlpm.txt,ProjectsDB[[#This Row],[Assembly]],_xlpm.pos,FIND("SP",_xlpm.txt),_xlpm.pre,LEFT(_xlpm.txt,_xlpm.pos-1),IF(RIGHT(_xlpm.pre,3)="123","3PL",IF(RIGHT(_xlpm.pre,2)="12","2PL",IF(RIGHT(_xlpm.pre,1)="1","1PL","3PL")))),N1173,O1173,P1173,Q1173&amp;"W",R1173),_xlfn.TEXTJOIN("-",TRUE,M1173,N1173,O1173,P1173,Q1173&amp;"W",R1173))</f>
        <v>Elbow Edge-AL-Tin-PET-4W-2</v>
      </c>
      <c r="T1173" s="14" t="str">
        <f>IF(COUNTIF(Cycletime[Element Desc.],ProjectsDB[[#This Row],[Element Desc.]])&gt;0,"Found","Not Found")</f>
        <v>Found</v>
      </c>
    </row>
    <row r="1174" spans="2:20" x14ac:dyDescent="0.25">
      <c r="B1174" s="8" t="s">
        <v>2745</v>
      </c>
      <c r="C1174" s="9" t="s">
        <v>2698</v>
      </c>
      <c r="D1174" s="9" t="s">
        <v>2699</v>
      </c>
      <c r="E1174" s="9">
        <v>2</v>
      </c>
      <c r="F1174" s="9" t="s">
        <v>2687</v>
      </c>
      <c r="G1174" s="9" t="s">
        <v>73</v>
      </c>
      <c r="H1174" s="11"/>
      <c r="I1174" s="9"/>
      <c r="J1174" s="9"/>
      <c r="K1174" s="9"/>
      <c r="L1174" s="12">
        <f t="array" ref="L1174">IFERROR(LOOKUP(2^15,SEARCH({"40A","63A","80A","100A","125A","160A","200A","250A","400A","630A","800A","1000A","1250A","1600A","2000A","2500A","3200A","4000A","5000A","6300A"},UPPER(D1174)),{40,63,80,100,125,160,200,250,400,630,800,1000,1250,1600,2000,2500,3200,4000,5000,6300}),0)</f>
        <v>3200</v>
      </c>
      <c r="M1174" s="9" t="str">
        <f t="shared" si="91"/>
        <v>Joint Pack</v>
      </c>
      <c r="N1174" s="9" t="str">
        <f t="shared" si="92"/>
        <v>AL</v>
      </c>
      <c r="O1174" s="13" t="str">
        <f t="shared" si="93"/>
        <v>Tin</v>
      </c>
      <c r="P1174" s="9" t="str">
        <f t="shared" si="94"/>
        <v>None</v>
      </c>
      <c r="Q1174" s="9" t="str">
        <f t="shared" si="95"/>
        <v>4</v>
      </c>
      <c r="R11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74" s="14" t="str">
        <f>IF(ProjectsDB[[#This Row],[Item Type]]="Straight Plug-In",_xlfn.TEXTJOIN("-",TRUE,M1174&amp;"-"&amp;_xlfn.LET(_xlpm.txt,ProjectsDB[[#This Row],[Assembly]],_xlpm.pos,FIND("SP",_xlpm.txt),_xlpm.pre,LEFT(_xlpm.txt,_xlpm.pos-1),IF(RIGHT(_xlpm.pre,3)="123","3PL",IF(RIGHT(_xlpm.pre,2)="12","2PL",IF(RIGHT(_xlpm.pre,1)="1","1PL","3PL")))),N1174,O1174,P1174,Q1174&amp;"W",R1174),_xlfn.TEXTJOIN("-",TRUE,M1174,N1174,O1174,P1174,Q1174&amp;"W",R1174))</f>
        <v>Joint Pack-AL-Tin-None-4W-2</v>
      </c>
      <c r="T1174" s="14" t="str">
        <f>IF(COUNTIF(Cycletime[Element Desc.],ProjectsDB[[#This Row],[Element Desc.]])&gt;0,"Found","Not Found")</f>
        <v>Found</v>
      </c>
    </row>
    <row r="1175" spans="2:20" x14ac:dyDescent="0.25">
      <c r="B1175" s="8" t="s">
        <v>2746</v>
      </c>
      <c r="C1175" s="9" t="s">
        <v>2692</v>
      </c>
      <c r="D1175" s="9" t="s">
        <v>2693</v>
      </c>
      <c r="E1175" s="9">
        <v>1</v>
      </c>
      <c r="F1175" s="9" t="s">
        <v>2687</v>
      </c>
      <c r="G1175" s="9" t="s">
        <v>73</v>
      </c>
      <c r="H1175" s="11"/>
      <c r="I1175" s="9"/>
      <c r="J1175" s="9"/>
      <c r="K1175" s="9"/>
      <c r="L1175" s="12">
        <f t="array" ref="L1175">IFERROR(LOOKUP(2^15,SEARCH({"40A","63A","80A","100A","125A","160A","200A","250A","400A","630A","800A","1000A","1250A","1600A","2000A","2500A","3200A","4000A","5000A","6300A"},UPPER(D1175)),{40,63,80,100,125,160,200,250,400,630,800,1000,1250,1600,2000,2500,3200,4000,5000,6300}),0)</f>
        <v>3200</v>
      </c>
      <c r="M1175" s="9" t="str">
        <f t="shared" si="91"/>
        <v>Flexible Link</v>
      </c>
      <c r="N1175" s="9" t="str">
        <f t="shared" si="92"/>
        <v>AL</v>
      </c>
      <c r="O1175" s="13" t="str">
        <f t="shared" si="93"/>
        <v>None</v>
      </c>
      <c r="P1175" s="9" t="str">
        <f t="shared" si="94"/>
        <v>None</v>
      </c>
      <c r="Q1175" s="9" t="str">
        <f t="shared" si="95"/>
        <v>0</v>
      </c>
      <c r="R11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75" s="14" t="str">
        <f>IF(ProjectsDB[[#This Row],[Item Type]]="Straight Plug-In",_xlfn.TEXTJOIN("-",TRUE,M1175&amp;"-"&amp;_xlfn.LET(_xlpm.txt,ProjectsDB[[#This Row],[Assembly]],_xlpm.pos,FIND("SP",_xlpm.txt),_xlpm.pre,LEFT(_xlpm.txt,_xlpm.pos-1),IF(RIGHT(_xlpm.pre,3)="123","3PL",IF(RIGHT(_xlpm.pre,2)="12","2PL",IF(RIGHT(_xlpm.pre,1)="1","1PL","3PL")))),N1175,O1175,P1175,Q1175&amp;"W",R1175),_xlfn.TEXTJOIN("-",TRUE,M1175,N1175,O1175,P1175,Q1175&amp;"W",R1175))</f>
        <v>Flexible Link-AL-None-None-0W-2</v>
      </c>
      <c r="T1175" s="14" t="str">
        <f>IF(COUNTIF(Cycletime[Element Desc.],ProjectsDB[[#This Row],[Element Desc.]])&gt;0,"Found","Not Found")</f>
        <v>Found</v>
      </c>
    </row>
    <row r="1176" spans="2:20" x14ac:dyDescent="0.25">
      <c r="B1176" s="8" t="s">
        <v>2747</v>
      </c>
      <c r="C1176" s="9" t="s">
        <v>2695</v>
      </c>
      <c r="D1176" s="9" t="s">
        <v>2696</v>
      </c>
      <c r="E1176" s="9">
        <v>2</v>
      </c>
      <c r="F1176" s="9" t="s">
        <v>2687</v>
      </c>
      <c r="G1176" s="9" t="s">
        <v>73</v>
      </c>
      <c r="H1176" s="11"/>
      <c r="I1176" s="9">
        <v>425</v>
      </c>
      <c r="J1176" s="9"/>
      <c r="K1176" s="9"/>
      <c r="L1176" s="12">
        <f t="array" ref="L1176">IFERROR(LOOKUP(2^15,SEARCH({"40A","63A","80A","100A","125A","160A","200A","250A","400A","630A","800A","1000A","1250A","1600A","2000A","2500A","3200A","4000A","5000A","6300A"},UPPER(D1176)),{40,63,80,100,125,160,200,250,400,630,800,1000,1250,1600,2000,2500,3200,4000,5000,6300}),0)</f>
        <v>3200</v>
      </c>
      <c r="M1176" s="9" t="str">
        <f t="shared" si="91"/>
        <v>Flange Straight</v>
      </c>
      <c r="N1176" s="9" t="str">
        <f t="shared" si="92"/>
        <v>AL</v>
      </c>
      <c r="O1176" s="13" t="str">
        <f t="shared" si="93"/>
        <v>Tin</v>
      </c>
      <c r="P1176" s="9" t="str">
        <f t="shared" si="94"/>
        <v>PET</v>
      </c>
      <c r="Q1176" s="9" t="str">
        <f t="shared" si="95"/>
        <v>4</v>
      </c>
      <c r="R11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76" s="14" t="str">
        <f>IF(ProjectsDB[[#This Row],[Item Type]]="Straight Plug-In",_xlfn.TEXTJOIN("-",TRUE,M1176&amp;"-"&amp;_xlfn.LET(_xlpm.txt,ProjectsDB[[#This Row],[Assembly]],_xlpm.pos,FIND("SP",_xlpm.txt),_xlpm.pre,LEFT(_xlpm.txt,_xlpm.pos-1),IF(RIGHT(_xlpm.pre,3)="123","3PL",IF(RIGHT(_xlpm.pre,2)="12","2PL",IF(RIGHT(_xlpm.pre,1)="1","1PL","3PL")))),N1176,O1176,P1176,Q1176&amp;"W",R1176),_xlfn.TEXTJOIN("-",TRUE,M1176,N1176,O1176,P1176,Q1176&amp;"W",R1176))</f>
        <v>Flange Straight-AL-Tin-PET-4W-2</v>
      </c>
      <c r="T1176" s="14" t="str">
        <f>IF(COUNTIF(Cycletime[Element Desc.],ProjectsDB[[#This Row],[Element Desc.]])&gt;0,"Found","Not Found")</f>
        <v>Found</v>
      </c>
    </row>
    <row r="1177" spans="2:20" x14ac:dyDescent="0.25">
      <c r="B1177" s="8" t="s">
        <v>2748</v>
      </c>
      <c r="C1177" s="9" t="s">
        <v>2715</v>
      </c>
      <c r="D1177" s="9" t="s">
        <v>2716</v>
      </c>
      <c r="E1177" s="9">
        <v>1</v>
      </c>
      <c r="F1177" s="9" t="s">
        <v>2687</v>
      </c>
      <c r="G1177" s="9" t="s">
        <v>73</v>
      </c>
      <c r="H1177" s="11"/>
      <c r="I1177" s="9">
        <v>450</v>
      </c>
      <c r="J1177" s="9">
        <v>450</v>
      </c>
      <c r="K1177" s="9"/>
      <c r="L1177" s="12">
        <f t="array" ref="L1177">IFERROR(LOOKUP(2^15,SEARCH({"40A","63A","80A","100A","125A","160A","200A","250A","400A","630A","800A","1000A","1250A","1600A","2000A","2500A","3200A","4000A","5000A","6300A"},UPPER(D1177)),{40,63,80,100,125,160,200,250,400,630,800,1000,1250,1600,2000,2500,3200,4000,5000,6300}),0)</f>
        <v>3200</v>
      </c>
      <c r="M1177" s="9" t="str">
        <f t="shared" si="91"/>
        <v>Elbow Edge</v>
      </c>
      <c r="N1177" s="9" t="str">
        <f t="shared" si="92"/>
        <v>AL</v>
      </c>
      <c r="O1177" s="13" t="str">
        <f t="shared" si="93"/>
        <v>Tin</v>
      </c>
      <c r="P1177" s="9" t="str">
        <f t="shared" si="94"/>
        <v>PET</v>
      </c>
      <c r="Q1177" s="9" t="str">
        <f t="shared" si="95"/>
        <v>4</v>
      </c>
      <c r="R11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77" s="14" t="str">
        <f>IF(ProjectsDB[[#This Row],[Item Type]]="Straight Plug-In",_xlfn.TEXTJOIN("-",TRUE,M1177&amp;"-"&amp;_xlfn.LET(_xlpm.txt,ProjectsDB[[#This Row],[Assembly]],_xlpm.pos,FIND("SP",_xlpm.txt),_xlpm.pre,LEFT(_xlpm.txt,_xlpm.pos-1),IF(RIGHT(_xlpm.pre,3)="123","3PL",IF(RIGHT(_xlpm.pre,2)="12","2PL",IF(RIGHT(_xlpm.pre,1)="1","1PL","3PL")))),N1177,O1177,P1177,Q1177&amp;"W",R1177),_xlfn.TEXTJOIN("-",TRUE,M1177,N1177,O1177,P1177,Q1177&amp;"W",R1177))</f>
        <v>Elbow Edge-AL-Tin-PET-4W-2</v>
      </c>
      <c r="T1177" s="14" t="str">
        <f>IF(COUNTIF(Cycletime[Element Desc.],ProjectsDB[[#This Row],[Element Desc.]])&gt;0,"Found","Not Found")</f>
        <v>Found</v>
      </c>
    </row>
    <row r="1178" spans="2:20" x14ac:dyDescent="0.25">
      <c r="B1178" s="8" t="s">
        <v>2749</v>
      </c>
      <c r="C1178" s="9" t="s">
        <v>2750</v>
      </c>
      <c r="D1178" s="9" t="s">
        <v>2751</v>
      </c>
      <c r="E1178" s="9">
        <v>1</v>
      </c>
      <c r="F1178" s="9" t="s">
        <v>2687</v>
      </c>
      <c r="G1178" s="9" t="s">
        <v>73</v>
      </c>
      <c r="H1178" s="11"/>
      <c r="I1178" s="9">
        <v>1500</v>
      </c>
      <c r="J1178" s="9"/>
      <c r="K1178" s="9"/>
      <c r="L1178" s="12">
        <f t="array" ref="L1178">IFERROR(LOOKUP(2^15,SEARCH({"40A","63A","80A","100A","125A","160A","200A","250A","400A","630A","800A","1000A","1250A","1600A","2000A","2500A","3200A","4000A","5000A","6300A"},UPPER(D1178)),{40,63,80,100,125,160,200,250,400,630,800,1000,1250,1600,2000,2500,3200,4000,5000,6300}),0)</f>
        <v>3200</v>
      </c>
      <c r="M1178" s="9" t="str">
        <f t="shared" si="91"/>
        <v>Straight Feeder</v>
      </c>
      <c r="N1178" s="9" t="str">
        <f t="shared" si="92"/>
        <v>AL</v>
      </c>
      <c r="O1178" s="13" t="str">
        <f t="shared" si="93"/>
        <v>Tin</v>
      </c>
      <c r="P1178" s="9" t="str">
        <f t="shared" si="94"/>
        <v>PET</v>
      </c>
      <c r="Q1178" s="9" t="str">
        <f t="shared" si="95"/>
        <v>4</v>
      </c>
      <c r="R11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78" s="14" t="str">
        <f>IF(ProjectsDB[[#This Row],[Item Type]]="Straight Plug-In",_xlfn.TEXTJOIN("-",TRUE,M1178&amp;"-"&amp;_xlfn.LET(_xlpm.txt,ProjectsDB[[#This Row],[Assembly]],_xlpm.pos,FIND("SP",_xlpm.txt),_xlpm.pre,LEFT(_xlpm.txt,_xlpm.pos-1),IF(RIGHT(_xlpm.pre,3)="123","3PL",IF(RIGHT(_xlpm.pre,2)="12","2PL",IF(RIGHT(_xlpm.pre,1)="1","1PL","3PL")))),N1178,O1178,P1178,Q1178&amp;"W",R1178),_xlfn.TEXTJOIN("-",TRUE,M1178,N1178,O1178,P1178,Q1178&amp;"W",R1178))</f>
        <v>Straight Feeder-AL-Tin-PET-4W-2</v>
      </c>
      <c r="T1178" s="14" t="str">
        <f>IF(COUNTIF(Cycletime[Element Desc.],ProjectsDB[[#This Row],[Element Desc.]])&gt;0,"Found","Not Found")</f>
        <v>Found</v>
      </c>
    </row>
    <row r="1179" spans="2:20" x14ac:dyDescent="0.25">
      <c r="B1179" s="8" t="s">
        <v>2752</v>
      </c>
      <c r="C1179" s="9" t="s">
        <v>2698</v>
      </c>
      <c r="D1179" s="9" t="s">
        <v>2699</v>
      </c>
      <c r="E1179" s="9">
        <v>3</v>
      </c>
      <c r="F1179" s="9" t="s">
        <v>2687</v>
      </c>
      <c r="G1179" s="9" t="s">
        <v>73</v>
      </c>
      <c r="H1179" s="11"/>
      <c r="I1179" s="9"/>
      <c r="J1179" s="9"/>
      <c r="K1179" s="9"/>
      <c r="L1179" s="12">
        <f t="array" ref="L1179">IFERROR(LOOKUP(2^15,SEARCH({"40A","63A","80A","100A","125A","160A","200A","250A","400A","630A","800A","1000A","1250A","1600A","2000A","2500A","3200A","4000A","5000A","6300A"},UPPER(D1179)),{40,63,80,100,125,160,200,250,400,630,800,1000,1250,1600,2000,2500,3200,4000,5000,6300}),0)</f>
        <v>3200</v>
      </c>
      <c r="M1179" s="9" t="str">
        <f t="shared" si="91"/>
        <v>Joint Pack</v>
      </c>
      <c r="N1179" s="9" t="str">
        <f t="shared" si="92"/>
        <v>AL</v>
      </c>
      <c r="O1179" s="13" t="str">
        <f t="shared" si="93"/>
        <v>Tin</v>
      </c>
      <c r="P1179" s="9" t="str">
        <f t="shared" si="94"/>
        <v>None</v>
      </c>
      <c r="Q1179" s="9" t="str">
        <f t="shared" si="95"/>
        <v>4</v>
      </c>
      <c r="R11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79" s="14" t="str">
        <f>IF(ProjectsDB[[#This Row],[Item Type]]="Straight Plug-In",_xlfn.TEXTJOIN("-",TRUE,M1179&amp;"-"&amp;_xlfn.LET(_xlpm.txt,ProjectsDB[[#This Row],[Assembly]],_xlpm.pos,FIND("SP",_xlpm.txt),_xlpm.pre,LEFT(_xlpm.txt,_xlpm.pos-1),IF(RIGHT(_xlpm.pre,3)="123","3PL",IF(RIGHT(_xlpm.pre,2)="12","2PL",IF(RIGHT(_xlpm.pre,1)="1","1PL","3PL")))),N1179,O1179,P1179,Q1179&amp;"W",R1179),_xlfn.TEXTJOIN("-",TRUE,M1179,N1179,O1179,P1179,Q1179&amp;"W",R1179))</f>
        <v>Joint Pack-AL-Tin-None-4W-2</v>
      </c>
      <c r="T1179" s="14" t="str">
        <f>IF(COUNTIF(Cycletime[Element Desc.],ProjectsDB[[#This Row],[Element Desc.]])&gt;0,"Found","Not Found")</f>
        <v>Found</v>
      </c>
    </row>
    <row r="1180" spans="2:20" x14ac:dyDescent="0.25">
      <c r="B1180" s="8" t="s">
        <v>2753</v>
      </c>
      <c r="C1180" s="9" t="s">
        <v>2692</v>
      </c>
      <c r="D1180" s="9" t="s">
        <v>2693</v>
      </c>
      <c r="E1180" s="9">
        <v>1</v>
      </c>
      <c r="F1180" s="9" t="s">
        <v>2687</v>
      </c>
      <c r="G1180" s="9" t="s">
        <v>73</v>
      </c>
      <c r="H1180" s="11"/>
      <c r="I1180" s="9"/>
      <c r="J1180" s="9"/>
      <c r="K1180" s="9"/>
      <c r="L1180" s="12">
        <f t="array" ref="L1180">IFERROR(LOOKUP(2^15,SEARCH({"40A","63A","80A","100A","125A","160A","200A","250A","400A","630A","800A","1000A","1250A","1600A","2000A","2500A","3200A","4000A","5000A","6300A"},UPPER(D1180)),{40,63,80,100,125,160,200,250,400,630,800,1000,1250,1600,2000,2500,3200,4000,5000,6300}),0)</f>
        <v>3200</v>
      </c>
      <c r="M1180" s="9" t="str">
        <f t="shared" si="91"/>
        <v>Flexible Link</v>
      </c>
      <c r="N1180" s="9" t="str">
        <f t="shared" si="92"/>
        <v>AL</v>
      </c>
      <c r="O1180" s="13" t="str">
        <f t="shared" si="93"/>
        <v>None</v>
      </c>
      <c r="P1180" s="9" t="str">
        <f t="shared" si="94"/>
        <v>None</v>
      </c>
      <c r="Q1180" s="9" t="str">
        <f t="shared" si="95"/>
        <v>0</v>
      </c>
      <c r="R11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80" s="14" t="str">
        <f>IF(ProjectsDB[[#This Row],[Item Type]]="Straight Plug-In",_xlfn.TEXTJOIN("-",TRUE,M1180&amp;"-"&amp;_xlfn.LET(_xlpm.txt,ProjectsDB[[#This Row],[Assembly]],_xlpm.pos,FIND("SP",_xlpm.txt),_xlpm.pre,LEFT(_xlpm.txt,_xlpm.pos-1),IF(RIGHT(_xlpm.pre,3)="123","3PL",IF(RIGHT(_xlpm.pre,2)="12","2PL",IF(RIGHT(_xlpm.pre,1)="1","1PL","3PL")))),N1180,O1180,P1180,Q1180&amp;"W",R1180),_xlfn.TEXTJOIN("-",TRUE,M1180,N1180,O1180,P1180,Q1180&amp;"W",R1180))</f>
        <v>Flexible Link-AL-None-None-0W-2</v>
      </c>
      <c r="T1180" s="14" t="str">
        <f>IF(COUNTIF(Cycletime[Element Desc.],ProjectsDB[[#This Row],[Element Desc.]])&gt;0,"Found","Not Found")</f>
        <v>Found</v>
      </c>
    </row>
    <row r="1181" spans="2:20" x14ac:dyDescent="0.25">
      <c r="B1181" s="8" t="s">
        <v>2754</v>
      </c>
      <c r="C1181" s="9" t="s">
        <v>2695</v>
      </c>
      <c r="D1181" s="9" t="s">
        <v>2696</v>
      </c>
      <c r="E1181" s="9">
        <v>2</v>
      </c>
      <c r="F1181" s="9" t="s">
        <v>2687</v>
      </c>
      <c r="G1181" s="9" t="s">
        <v>73</v>
      </c>
      <c r="H1181" s="11"/>
      <c r="I1181" s="9">
        <v>425</v>
      </c>
      <c r="J1181" s="9"/>
      <c r="K1181" s="9"/>
      <c r="L1181" s="12">
        <f t="array" ref="L1181">IFERROR(LOOKUP(2^15,SEARCH({"40A","63A","80A","100A","125A","160A","200A","250A","400A","630A","800A","1000A","1250A","1600A","2000A","2500A","3200A","4000A","5000A","6300A"},UPPER(D1181)),{40,63,80,100,125,160,200,250,400,630,800,1000,1250,1600,2000,2500,3200,4000,5000,6300}),0)</f>
        <v>3200</v>
      </c>
      <c r="M1181" s="9" t="str">
        <f t="shared" si="91"/>
        <v>Flange Straight</v>
      </c>
      <c r="N1181" s="9" t="str">
        <f t="shared" si="92"/>
        <v>AL</v>
      </c>
      <c r="O1181" s="13" t="str">
        <f t="shared" si="93"/>
        <v>Tin</v>
      </c>
      <c r="P1181" s="9" t="str">
        <f t="shared" si="94"/>
        <v>PET</v>
      </c>
      <c r="Q1181" s="9" t="str">
        <f t="shared" si="95"/>
        <v>4</v>
      </c>
      <c r="R11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81" s="14" t="str">
        <f>IF(ProjectsDB[[#This Row],[Item Type]]="Straight Plug-In",_xlfn.TEXTJOIN("-",TRUE,M1181&amp;"-"&amp;_xlfn.LET(_xlpm.txt,ProjectsDB[[#This Row],[Assembly]],_xlpm.pos,FIND("SP",_xlpm.txt),_xlpm.pre,LEFT(_xlpm.txt,_xlpm.pos-1),IF(RIGHT(_xlpm.pre,3)="123","3PL",IF(RIGHT(_xlpm.pre,2)="12","2PL",IF(RIGHT(_xlpm.pre,1)="1","1PL","3PL")))),N1181,O1181,P1181,Q1181&amp;"W",R1181),_xlfn.TEXTJOIN("-",TRUE,M1181,N1181,O1181,P1181,Q1181&amp;"W",R1181))</f>
        <v>Flange Straight-AL-Tin-PET-4W-2</v>
      </c>
      <c r="T1181" s="14" t="str">
        <f>IF(COUNTIF(Cycletime[Element Desc.],ProjectsDB[[#This Row],[Element Desc.]])&gt;0,"Found","Not Found")</f>
        <v>Found</v>
      </c>
    </row>
    <row r="1182" spans="2:20" x14ac:dyDescent="0.25">
      <c r="B1182" s="8" t="s">
        <v>2755</v>
      </c>
      <c r="C1182" s="9" t="s">
        <v>2715</v>
      </c>
      <c r="D1182" s="9" t="s">
        <v>2716</v>
      </c>
      <c r="E1182" s="9">
        <v>1</v>
      </c>
      <c r="F1182" s="9" t="s">
        <v>2687</v>
      </c>
      <c r="G1182" s="9" t="s">
        <v>73</v>
      </c>
      <c r="H1182" s="11"/>
      <c r="I1182" s="9">
        <v>450</v>
      </c>
      <c r="J1182" s="9">
        <v>450</v>
      </c>
      <c r="K1182" s="9"/>
      <c r="L1182" s="12">
        <f t="array" ref="L1182">IFERROR(LOOKUP(2^15,SEARCH({"40A","63A","80A","100A","125A","160A","200A","250A","400A","630A","800A","1000A","1250A","1600A","2000A","2500A","3200A","4000A","5000A","6300A"},UPPER(D1182)),{40,63,80,100,125,160,200,250,400,630,800,1000,1250,1600,2000,2500,3200,4000,5000,6300}),0)</f>
        <v>3200</v>
      </c>
      <c r="M1182" s="9" t="str">
        <f t="shared" si="91"/>
        <v>Elbow Edge</v>
      </c>
      <c r="N1182" s="9" t="str">
        <f t="shared" si="92"/>
        <v>AL</v>
      </c>
      <c r="O1182" s="13" t="str">
        <f t="shared" si="93"/>
        <v>Tin</v>
      </c>
      <c r="P1182" s="9" t="str">
        <f t="shared" si="94"/>
        <v>PET</v>
      </c>
      <c r="Q1182" s="9" t="str">
        <f t="shared" si="95"/>
        <v>4</v>
      </c>
      <c r="R11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82" s="14" t="str">
        <f>IF(ProjectsDB[[#This Row],[Item Type]]="Straight Plug-In",_xlfn.TEXTJOIN("-",TRUE,M1182&amp;"-"&amp;_xlfn.LET(_xlpm.txt,ProjectsDB[[#This Row],[Assembly]],_xlpm.pos,FIND("SP",_xlpm.txt),_xlpm.pre,LEFT(_xlpm.txt,_xlpm.pos-1),IF(RIGHT(_xlpm.pre,3)="123","3PL",IF(RIGHT(_xlpm.pre,2)="12","2PL",IF(RIGHT(_xlpm.pre,1)="1","1PL","3PL")))),N1182,O1182,P1182,Q1182&amp;"W",R1182),_xlfn.TEXTJOIN("-",TRUE,M1182,N1182,O1182,P1182,Q1182&amp;"W",R1182))</f>
        <v>Elbow Edge-AL-Tin-PET-4W-2</v>
      </c>
      <c r="T1182" s="14" t="str">
        <f>IF(COUNTIF(Cycletime[Element Desc.],ProjectsDB[[#This Row],[Element Desc.]])&gt;0,"Found","Not Found")</f>
        <v>Found</v>
      </c>
    </row>
    <row r="1183" spans="2:20" x14ac:dyDescent="0.25">
      <c r="B1183" s="8" t="s">
        <v>2756</v>
      </c>
      <c r="C1183" s="9" t="s">
        <v>2757</v>
      </c>
      <c r="D1183" s="9" t="s">
        <v>2758</v>
      </c>
      <c r="E1183" s="9">
        <v>1</v>
      </c>
      <c r="F1183" s="9" t="s">
        <v>2687</v>
      </c>
      <c r="G1183" s="9" t="s">
        <v>73</v>
      </c>
      <c r="H1183" s="11"/>
      <c r="I1183" s="9">
        <v>850</v>
      </c>
      <c r="J1183" s="9">
        <v>300</v>
      </c>
      <c r="K1183" s="9"/>
      <c r="L1183" s="12">
        <f t="array" ref="L1183">IFERROR(LOOKUP(2^15,SEARCH({"40A","63A","80A","100A","125A","160A","200A","250A","400A","630A","800A","1000A","1250A","1600A","2000A","2500A","3200A","4000A","5000A","6300A"},UPPER(D1183)),{40,63,80,100,125,160,200,250,400,630,800,1000,1250,1600,2000,2500,3200,4000,5000,6300}),0)</f>
        <v>3200</v>
      </c>
      <c r="M1183" s="9" t="str">
        <f t="shared" si="91"/>
        <v>Elbow Flat</v>
      </c>
      <c r="N1183" s="9" t="str">
        <f t="shared" si="92"/>
        <v>AL</v>
      </c>
      <c r="O1183" s="13" t="str">
        <f t="shared" si="93"/>
        <v>Tin</v>
      </c>
      <c r="P1183" s="9" t="str">
        <f t="shared" si="94"/>
        <v>PET</v>
      </c>
      <c r="Q1183" s="9" t="str">
        <f t="shared" si="95"/>
        <v>4</v>
      </c>
      <c r="R11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83" s="14" t="str">
        <f>IF(ProjectsDB[[#This Row],[Item Type]]="Straight Plug-In",_xlfn.TEXTJOIN("-",TRUE,M1183&amp;"-"&amp;_xlfn.LET(_xlpm.txt,ProjectsDB[[#This Row],[Assembly]],_xlpm.pos,FIND("SP",_xlpm.txt),_xlpm.pre,LEFT(_xlpm.txt,_xlpm.pos-1),IF(RIGHT(_xlpm.pre,3)="123","3PL",IF(RIGHT(_xlpm.pre,2)="12","2PL",IF(RIGHT(_xlpm.pre,1)="1","1PL","3PL")))),N1183,O1183,P1183,Q1183&amp;"W",R1183),_xlfn.TEXTJOIN("-",TRUE,M1183,N1183,O1183,P1183,Q1183&amp;"W",R1183))</f>
        <v>Elbow Flat-AL-Tin-PET-4W-2</v>
      </c>
      <c r="T1183" s="14" t="str">
        <f>IF(COUNTIF(Cycletime[Element Desc.],ProjectsDB[[#This Row],[Element Desc.]])&gt;0,"Found","Not Found")</f>
        <v>Found</v>
      </c>
    </row>
    <row r="1184" spans="2:20" x14ac:dyDescent="0.25">
      <c r="B1184" s="8" t="s">
        <v>2759</v>
      </c>
      <c r="C1184" s="9" t="s">
        <v>2698</v>
      </c>
      <c r="D1184" s="9" t="s">
        <v>2699</v>
      </c>
      <c r="E1184" s="9">
        <v>3</v>
      </c>
      <c r="F1184" s="9" t="s">
        <v>2687</v>
      </c>
      <c r="G1184" s="9" t="s">
        <v>73</v>
      </c>
      <c r="H1184" s="11"/>
      <c r="I1184" s="9"/>
      <c r="J1184" s="9"/>
      <c r="K1184" s="9"/>
      <c r="L1184" s="12">
        <f t="array" ref="L1184">IFERROR(LOOKUP(2^15,SEARCH({"40A","63A","80A","100A","125A","160A","200A","250A","400A","630A","800A","1000A","1250A","1600A","2000A","2500A","3200A","4000A","5000A","6300A"},UPPER(D1184)),{40,63,80,100,125,160,200,250,400,630,800,1000,1250,1600,2000,2500,3200,4000,5000,6300}),0)</f>
        <v>3200</v>
      </c>
      <c r="M1184" s="9" t="str">
        <f t="shared" si="91"/>
        <v>Joint Pack</v>
      </c>
      <c r="N1184" s="9" t="str">
        <f t="shared" si="92"/>
        <v>AL</v>
      </c>
      <c r="O1184" s="13" t="str">
        <f t="shared" si="93"/>
        <v>Tin</v>
      </c>
      <c r="P1184" s="9" t="str">
        <f t="shared" si="94"/>
        <v>None</v>
      </c>
      <c r="Q1184" s="9" t="str">
        <f t="shared" si="95"/>
        <v>4</v>
      </c>
      <c r="R11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84" s="14" t="str">
        <f>IF(ProjectsDB[[#This Row],[Item Type]]="Straight Plug-In",_xlfn.TEXTJOIN("-",TRUE,M1184&amp;"-"&amp;_xlfn.LET(_xlpm.txt,ProjectsDB[[#This Row],[Assembly]],_xlpm.pos,FIND("SP",_xlpm.txt),_xlpm.pre,LEFT(_xlpm.txt,_xlpm.pos-1),IF(RIGHT(_xlpm.pre,3)="123","3PL",IF(RIGHT(_xlpm.pre,2)="12","2PL",IF(RIGHT(_xlpm.pre,1)="1","1PL","3PL")))),N1184,O1184,P1184,Q1184&amp;"W",R1184),_xlfn.TEXTJOIN("-",TRUE,M1184,N1184,O1184,P1184,Q1184&amp;"W",R1184))</f>
        <v>Joint Pack-AL-Tin-None-4W-2</v>
      </c>
      <c r="T1184" s="14" t="str">
        <f>IF(COUNTIF(Cycletime[Element Desc.],ProjectsDB[[#This Row],[Element Desc.]])&gt;0,"Found","Not Found")</f>
        <v>Found</v>
      </c>
    </row>
    <row r="1185" spans="2:20" x14ac:dyDescent="0.25">
      <c r="B1185" s="8" t="s">
        <v>2760</v>
      </c>
      <c r="C1185" s="9" t="s">
        <v>2692</v>
      </c>
      <c r="D1185" s="9" t="s">
        <v>2693</v>
      </c>
      <c r="E1185" s="10">
        <v>1</v>
      </c>
      <c r="F1185" s="9" t="s">
        <v>2687</v>
      </c>
      <c r="G1185" s="9" t="s">
        <v>73</v>
      </c>
      <c r="H1185" s="11"/>
      <c r="I1185" s="12"/>
      <c r="J1185" s="12"/>
      <c r="K1185" s="12"/>
      <c r="L1185" s="12">
        <f t="array" ref="L1185">IFERROR(LOOKUP(2^15,SEARCH({"40A","63A","80A","100A","125A","160A","200A","250A","400A","630A","800A","1000A","1250A","1600A","2000A","2500A","3200A","4000A","5000A","6300A"},UPPER(D1185)),{40,63,80,100,125,160,200,250,400,630,800,1000,1250,1600,2000,2500,3200,4000,5000,6300}),0)</f>
        <v>3200</v>
      </c>
      <c r="M1185" s="9" t="str">
        <f t="shared" si="91"/>
        <v>Flexible Link</v>
      </c>
      <c r="N1185" s="9" t="str">
        <f t="shared" si="92"/>
        <v>AL</v>
      </c>
      <c r="O1185" s="13" t="str">
        <f t="shared" si="93"/>
        <v>None</v>
      </c>
      <c r="P1185" s="9" t="str">
        <f t="shared" si="94"/>
        <v>None</v>
      </c>
      <c r="Q1185" s="9" t="str">
        <f t="shared" si="95"/>
        <v>0</v>
      </c>
      <c r="R11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85" s="14" t="str">
        <f>IF(ProjectsDB[[#This Row],[Item Type]]="Straight Plug-In",_xlfn.TEXTJOIN("-",TRUE,M1185&amp;"-"&amp;_xlfn.LET(_xlpm.txt,ProjectsDB[[#This Row],[Assembly]],_xlpm.pos,FIND("SP",_xlpm.txt),_xlpm.pre,LEFT(_xlpm.txt,_xlpm.pos-1),IF(RIGHT(_xlpm.pre,3)="123","3PL",IF(RIGHT(_xlpm.pre,2)="12","2PL",IF(RIGHT(_xlpm.pre,1)="1","1PL","3PL")))),N1185,O1185,P1185,Q1185&amp;"W",R1185),_xlfn.TEXTJOIN("-",TRUE,M1185,N1185,O1185,P1185,Q1185&amp;"W",R1185))</f>
        <v>Flexible Link-AL-None-None-0W-2</v>
      </c>
      <c r="T1185" s="14" t="str">
        <f>IF(COUNTIF(Cycletime[Element Desc.],ProjectsDB[[#This Row],[Element Desc.]])&gt;0,"Found","Not Found")</f>
        <v>Found</v>
      </c>
    </row>
    <row r="1186" spans="2:20" x14ac:dyDescent="0.25">
      <c r="B1186" s="8" t="s">
        <v>2761</v>
      </c>
      <c r="C1186" s="9" t="s">
        <v>2762</v>
      </c>
      <c r="D1186" s="9" t="s">
        <v>2763</v>
      </c>
      <c r="E1186" s="10">
        <v>1</v>
      </c>
      <c r="F1186" s="9" t="s">
        <v>2764</v>
      </c>
      <c r="G1186" s="9" t="s">
        <v>96</v>
      </c>
      <c r="H1186" s="11"/>
      <c r="I1186" s="12">
        <v>2800</v>
      </c>
      <c r="J1186" s="12"/>
      <c r="K1186" s="12"/>
      <c r="L1186" s="12">
        <f t="array" ref="L1186">IFERROR(LOOKUP(2^15,SEARCH({"40A","63A","80A","100A","125A","160A","200A","250A","400A","630A","800A","1000A","1250A","1600A","2000A","2500A","3200A","4000A","5000A","6300A"},UPPER(D1186)),{40,63,80,100,125,160,200,250,400,630,800,1000,1250,1600,2000,2500,3200,4000,5000,6300}),0)</f>
        <v>3200</v>
      </c>
      <c r="M1186" s="9" t="str">
        <f t="shared" si="91"/>
        <v>Straight Feeder</v>
      </c>
      <c r="N1186" s="9" t="str">
        <f t="shared" si="92"/>
        <v>CU</v>
      </c>
      <c r="O1186" s="13" t="str">
        <f t="shared" si="93"/>
        <v>Silver</v>
      </c>
      <c r="P1186" s="9" t="str">
        <f t="shared" si="94"/>
        <v>PET</v>
      </c>
      <c r="Q1186" s="9" t="str">
        <f t="shared" si="95"/>
        <v>5</v>
      </c>
      <c r="R11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86" s="14" t="str">
        <f>IF(ProjectsDB[[#This Row],[Item Type]]="Straight Plug-In",_xlfn.TEXTJOIN("-",TRUE,M1186&amp;"-"&amp;_xlfn.LET(_xlpm.txt,ProjectsDB[[#This Row],[Assembly]],_xlpm.pos,FIND("SP",_xlpm.txt),_xlpm.pre,LEFT(_xlpm.txt,_xlpm.pos-1),IF(RIGHT(_xlpm.pre,3)="123","3PL",IF(RIGHT(_xlpm.pre,2)="12","2PL",IF(RIGHT(_xlpm.pre,1)="1","1PL","3PL")))),N1186,O1186,P1186,Q1186&amp;"W",R1186),_xlfn.TEXTJOIN("-",TRUE,M1186,N1186,O1186,P1186,Q1186&amp;"W",R1186))</f>
        <v>Straight Feeder-CU-Silver-PET-5W-2</v>
      </c>
      <c r="T1186" s="14" t="str">
        <f>IF(COUNTIF(Cycletime[Element Desc.],ProjectsDB[[#This Row],[Element Desc.]])&gt;0,"Found","Not Found")</f>
        <v>Found</v>
      </c>
    </row>
    <row r="1187" spans="2:20" x14ac:dyDescent="0.25">
      <c r="B1187" s="8" t="s">
        <v>2765</v>
      </c>
      <c r="C1187" s="9" t="s">
        <v>2766</v>
      </c>
      <c r="D1187" s="9" t="s">
        <v>2767</v>
      </c>
      <c r="E1187" s="10">
        <v>1</v>
      </c>
      <c r="F1187" s="9" t="s">
        <v>2764</v>
      </c>
      <c r="G1187" s="9" t="s">
        <v>96</v>
      </c>
      <c r="H1187" s="11"/>
      <c r="I1187" s="12">
        <v>2000</v>
      </c>
      <c r="J1187" s="12"/>
      <c r="K1187" s="12"/>
      <c r="L1187" s="12">
        <f t="array" ref="L1187">IFERROR(LOOKUP(2^15,SEARCH({"40A","63A","80A","100A","125A","160A","200A","250A","400A","630A","800A","1000A","1250A","1600A","2000A","2500A","3200A","4000A","5000A","6300A"},UPPER(D1187)),{40,63,80,100,125,160,200,250,400,630,800,1000,1250,1600,2000,2500,3200,4000,5000,6300}),0)</f>
        <v>3200</v>
      </c>
      <c r="M1187" s="9" t="str">
        <f t="shared" si="91"/>
        <v>Straight Feeder</v>
      </c>
      <c r="N1187" s="9" t="str">
        <f t="shared" si="92"/>
        <v>CU</v>
      </c>
      <c r="O1187" s="13" t="str">
        <f t="shared" si="93"/>
        <v>Silver</v>
      </c>
      <c r="P1187" s="9" t="str">
        <f t="shared" si="94"/>
        <v>PET</v>
      </c>
      <c r="Q1187" s="9" t="str">
        <f t="shared" si="95"/>
        <v>5</v>
      </c>
      <c r="R11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87" s="14" t="str">
        <f>IF(ProjectsDB[[#This Row],[Item Type]]="Straight Plug-In",_xlfn.TEXTJOIN("-",TRUE,M1187&amp;"-"&amp;_xlfn.LET(_xlpm.txt,ProjectsDB[[#This Row],[Assembly]],_xlpm.pos,FIND("SP",_xlpm.txt),_xlpm.pre,LEFT(_xlpm.txt,_xlpm.pos-1),IF(RIGHT(_xlpm.pre,3)="123","3PL",IF(RIGHT(_xlpm.pre,2)="12","2PL",IF(RIGHT(_xlpm.pre,1)="1","1PL","3PL")))),N1187,O1187,P1187,Q1187&amp;"W",R1187),_xlfn.TEXTJOIN("-",TRUE,M1187,N1187,O1187,P1187,Q1187&amp;"W",R1187))</f>
        <v>Straight Feeder-CU-Silver-PET-5W-2</v>
      </c>
      <c r="T1187" s="14" t="str">
        <f>IF(COUNTIF(Cycletime[Element Desc.],ProjectsDB[[#This Row],[Element Desc.]])&gt;0,"Found","Not Found")</f>
        <v>Found</v>
      </c>
    </row>
    <row r="1188" spans="2:20" x14ac:dyDescent="0.25">
      <c r="B1188" s="8" t="s">
        <v>2768</v>
      </c>
      <c r="C1188" s="9" t="s">
        <v>2769</v>
      </c>
      <c r="D1188" s="9" t="s">
        <v>2770</v>
      </c>
      <c r="E1188" s="10">
        <v>1</v>
      </c>
      <c r="F1188" s="9" t="s">
        <v>2764</v>
      </c>
      <c r="G1188" s="9" t="s">
        <v>96</v>
      </c>
      <c r="H1188" s="11"/>
      <c r="I1188" s="12">
        <v>1320</v>
      </c>
      <c r="J1188" s="12"/>
      <c r="K1188" s="12"/>
      <c r="L1188" s="12">
        <f t="array" ref="L1188">IFERROR(LOOKUP(2^15,SEARCH({"40A","63A","80A","100A","125A","160A","200A","250A","400A","630A","800A","1000A","1250A","1600A","2000A","2500A","3200A","4000A","5000A","6300A"},UPPER(D1188)),{40,63,80,100,125,160,200,250,400,630,800,1000,1250,1600,2000,2500,3200,4000,5000,6300}),0)</f>
        <v>3200</v>
      </c>
      <c r="M1188" s="9" t="str">
        <f t="shared" si="91"/>
        <v>Straight Feeder</v>
      </c>
      <c r="N1188" s="9" t="str">
        <f t="shared" si="92"/>
        <v>CU</v>
      </c>
      <c r="O1188" s="13" t="str">
        <f t="shared" si="93"/>
        <v>Silver</v>
      </c>
      <c r="P1188" s="9" t="str">
        <f t="shared" si="94"/>
        <v>PET</v>
      </c>
      <c r="Q1188" s="9" t="str">
        <f t="shared" si="95"/>
        <v>5</v>
      </c>
      <c r="R11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88" s="14" t="str">
        <f>IF(ProjectsDB[[#This Row],[Item Type]]="Straight Plug-In",_xlfn.TEXTJOIN("-",TRUE,M1188&amp;"-"&amp;_xlfn.LET(_xlpm.txt,ProjectsDB[[#This Row],[Assembly]],_xlpm.pos,FIND("SP",_xlpm.txt),_xlpm.pre,LEFT(_xlpm.txt,_xlpm.pos-1),IF(RIGHT(_xlpm.pre,3)="123","3PL",IF(RIGHT(_xlpm.pre,2)="12","2PL",IF(RIGHT(_xlpm.pre,1)="1","1PL","3PL")))),N1188,O1188,P1188,Q1188&amp;"W",R1188),_xlfn.TEXTJOIN("-",TRUE,M1188,N1188,O1188,P1188,Q1188&amp;"W",R1188))</f>
        <v>Straight Feeder-CU-Silver-PET-5W-2</v>
      </c>
      <c r="T1188" s="14" t="str">
        <f>IF(COUNTIF(Cycletime[Element Desc.],ProjectsDB[[#This Row],[Element Desc.]])&gt;0,"Found","Not Found")</f>
        <v>Found</v>
      </c>
    </row>
    <row r="1189" spans="2:20" x14ac:dyDescent="0.25">
      <c r="B1189" s="8" t="s">
        <v>2771</v>
      </c>
      <c r="C1189" s="9" t="s">
        <v>2772</v>
      </c>
      <c r="D1189" s="9" t="s">
        <v>2773</v>
      </c>
      <c r="E1189" s="10">
        <v>4</v>
      </c>
      <c r="F1189" s="9" t="s">
        <v>2764</v>
      </c>
      <c r="G1189" s="9" t="s">
        <v>96</v>
      </c>
      <c r="H1189" s="11"/>
      <c r="I1189" s="12"/>
      <c r="J1189" s="12"/>
      <c r="K1189" s="12"/>
      <c r="L1189" s="12">
        <f t="array" ref="L1189">IFERROR(LOOKUP(2^15,SEARCH({"40A","63A","80A","100A","125A","160A","200A","250A","400A","630A","800A","1000A","1250A","1600A","2000A","2500A","3200A","4000A","5000A","6300A"},UPPER(D1189)),{40,63,80,100,125,160,200,250,400,630,800,1000,1250,1600,2000,2500,3200,4000,5000,6300}),0)</f>
        <v>3200</v>
      </c>
      <c r="M1189" s="9" t="str">
        <f t="shared" si="91"/>
        <v>Joint Pack</v>
      </c>
      <c r="N1189" s="9" t="str">
        <f t="shared" si="92"/>
        <v>CU</v>
      </c>
      <c r="O1189" s="13" t="str">
        <f t="shared" si="93"/>
        <v>Silver</v>
      </c>
      <c r="P1189" s="9" t="str">
        <f t="shared" si="94"/>
        <v>None</v>
      </c>
      <c r="Q1189" s="9" t="str">
        <f t="shared" si="95"/>
        <v>5</v>
      </c>
      <c r="R11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89" s="14" t="str">
        <f>IF(ProjectsDB[[#This Row],[Item Type]]="Straight Plug-In",_xlfn.TEXTJOIN("-",TRUE,M1189&amp;"-"&amp;_xlfn.LET(_xlpm.txt,ProjectsDB[[#This Row],[Assembly]],_xlpm.pos,FIND("SP",_xlpm.txt),_xlpm.pre,LEFT(_xlpm.txt,_xlpm.pos-1),IF(RIGHT(_xlpm.pre,3)="123","3PL",IF(RIGHT(_xlpm.pre,2)="12","2PL",IF(RIGHT(_xlpm.pre,1)="1","1PL","3PL")))),N1189,O1189,P1189,Q1189&amp;"W",R1189),_xlfn.TEXTJOIN("-",TRUE,M1189,N1189,O1189,P1189,Q1189&amp;"W",R1189))</f>
        <v>Joint Pack-CU-Silver-None-5W-2</v>
      </c>
      <c r="T1189" s="14" t="str">
        <f>IF(COUNTIF(Cycletime[Element Desc.],ProjectsDB[[#This Row],[Element Desc.]])&gt;0,"Found","Not Found")</f>
        <v>Found</v>
      </c>
    </row>
    <row r="1190" spans="2:20" x14ac:dyDescent="0.25">
      <c r="B1190" s="8" t="s">
        <v>2774</v>
      </c>
      <c r="C1190" s="9" t="s">
        <v>2775</v>
      </c>
      <c r="D1190" s="9" t="s">
        <v>2776</v>
      </c>
      <c r="E1190" s="10">
        <v>2</v>
      </c>
      <c r="F1190" s="9" t="s">
        <v>2764</v>
      </c>
      <c r="G1190" s="9" t="s">
        <v>96</v>
      </c>
      <c r="H1190" s="11"/>
      <c r="I1190" s="12">
        <v>425</v>
      </c>
      <c r="J1190" s="12"/>
      <c r="K1190" s="12"/>
      <c r="L1190" s="12">
        <f t="array" ref="L1190">IFERROR(LOOKUP(2^15,SEARCH({"40A","63A","80A","100A","125A","160A","200A","250A","400A","630A","800A","1000A","1250A","1600A","2000A","2500A","3200A","4000A","5000A","6300A"},UPPER(D1190)),{40,63,80,100,125,160,200,250,400,630,800,1000,1250,1600,2000,2500,3200,4000,5000,6300}),0)</f>
        <v>3200</v>
      </c>
      <c r="M1190" s="9" t="str">
        <f t="shared" si="91"/>
        <v>Flange Straight</v>
      </c>
      <c r="N1190" s="9" t="str">
        <f t="shared" si="92"/>
        <v>CU</v>
      </c>
      <c r="O1190" s="13" t="str">
        <f t="shared" si="93"/>
        <v>Silver</v>
      </c>
      <c r="P1190" s="9" t="str">
        <f t="shared" si="94"/>
        <v>PET</v>
      </c>
      <c r="Q1190" s="9" t="str">
        <f t="shared" si="95"/>
        <v>5</v>
      </c>
      <c r="R11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90" s="14" t="str">
        <f>IF(ProjectsDB[[#This Row],[Item Type]]="Straight Plug-In",_xlfn.TEXTJOIN("-",TRUE,M1190&amp;"-"&amp;_xlfn.LET(_xlpm.txt,ProjectsDB[[#This Row],[Assembly]],_xlpm.pos,FIND("SP",_xlpm.txt),_xlpm.pre,LEFT(_xlpm.txt,_xlpm.pos-1),IF(RIGHT(_xlpm.pre,3)="123","3PL",IF(RIGHT(_xlpm.pre,2)="12","2PL",IF(RIGHT(_xlpm.pre,1)="1","1PL","3PL")))),N1190,O1190,P1190,Q1190&amp;"W",R1190),_xlfn.TEXTJOIN("-",TRUE,M1190,N1190,O1190,P1190,Q1190&amp;"W",R1190))</f>
        <v>Flange Straight-CU-Silver-PET-5W-2</v>
      </c>
      <c r="T1190" s="14" t="str">
        <f>IF(COUNTIF(Cycletime[Element Desc.],ProjectsDB[[#This Row],[Element Desc.]])&gt;0,"Found","Not Found")</f>
        <v>Found</v>
      </c>
    </row>
    <row r="1191" spans="2:20" x14ac:dyDescent="0.25">
      <c r="B1191" s="8" t="s">
        <v>2777</v>
      </c>
      <c r="C1191" s="9" t="s">
        <v>2778</v>
      </c>
      <c r="D1191" s="9" t="s">
        <v>2779</v>
      </c>
      <c r="E1191" s="10">
        <v>1</v>
      </c>
      <c r="F1191" s="9" t="s">
        <v>2764</v>
      </c>
      <c r="G1191" s="9" t="s">
        <v>96</v>
      </c>
      <c r="H1191" s="11"/>
      <c r="I1191" s="12">
        <v>2990</v>
      </c>
      <c r="J1191" s="12"/>
      <c r="K1191" s="12"/>
      <c r="L1191" s="12">
        <f t="array" ref="L1191">IFERROR(LOOKUP(2^15,SEARCH({"40A","63A","80A","100A","125A","160A","200A","250A","400A","630A","800A","1000A","1250A","1600A","2000A","2500A","3200A","4000A","5000A","6300A"},UPPER(D1191)),{40,63,80,100,125,160,200,250,400,630,800,1000,1250,1600,2000,2500,3200,4000,5000,6300}),0)</f>
        <v>3200</v>
      </c>
      <c r="M1191" s="9" t="str">
        <f t="shared" si="91"/>
        <v>Straight Feeder</v>
      </c>
      <c r="N1191" s="9" t="str">
        <f t="shared" si="92"/>
        <v>CU</v>
      </c>
      <c r="O1191" s="13" t="str">
        <f t="shared" si="93"/>
        <v>Silver</v>
      </c>
      <c r="P1191" s="9" t="str">
        <f t="shared" si="94"/>
        <v>PET</v>
      </c>
      <c r="Q1191" s="9" t="str">
        <f t="shared" si="95"/>
        <v>5</v>
      </c>
      <c r="R11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91" s="14" t="str">
        <f>IF(ProjectsDB[[#This Row],[Item Type]]="Straight Plug-In",_xlfn.TEXTJOIN("-",TRUE,M1191&amp;"-"&amp;_xlfn.LET(_xlpm.txt,ProjectsDB[[#This Row],[Assembly]],_xlpm.pos,FIND("SP",_xlpm.txt),_xlpm.pre,LEFT(_xlpm.txt,_xlpm.pos-1),IF(RIGHT(_xlpm.pre,3)="123","3PL",IF(RIGHT(_xlpm.pre,2)="12","2PL",IF(RIGHT(_xlpm.pre,1)="1","1PL","3PL")))),N1191,O1191,P1191,Q1191&amp;"W",R1191),_xlfn.TEXTJOIN("-",TRUE,M1191,N1191,O1191,P1191,Q1191&amp;"W",R1191))</f>
        <v>Straight Feeder-CU-Silver-PET-5W-2</v>
      </c>
      <c r="T1191" s="14" t="str">
        <f>IF(COUNTIF(Cycletime[Element Desc.],ProjectsDB[[#This Row],[Element Desc.]])&gt;0,"Found","Not Found")</f>
        <v>Found</v>
      </c>
    </row>
    <row r="1192" spans="2:20" x14ac:dyDescent="0.25">
      <c r="B1192" s="8" t="s">
        <v>2780</v>
      </c>
      <c r="C1192" s="9" t="s">
        <v>2769</v>
      </c>
      <c r="D1192" s="9" t="s">
        <v>2770</v>
      </c>
      <c r="E1192" s="10">
        <v>1</v>
      </c>
      <c r="F1192" s="9" t="s">
        <v>2764</v>
      </c>
      <c r="G1192" s="9" t="s">
        <v>96</v>
      </c>
      <c r="H1192" s="11"/>
      <c r="I1192" s="12">
        <v>1320</v>
      </c>
      <c r="J1192" s="12"/>
      <c r="K1192" s="12"/>
      <c r="L1192" s="12">
        <f t="array" ref="L1192">IFERROR(LOOKUP(2^15,SEARCH({"40A","63A","80A","100A","125A","160A","200A","250A","400A","630A","800A","1000A","1250A","1600A","2000A","2500A","3200A","4000A","5000A","6300A"},UPPER(D1192)),{40,63,80,100,125,160,200,250,400,630,800,1000,1250,1600,2000,2500,3200,4000,5000,6300}),0)</f>
        <v>3200</v>
      </c>
      <c r="M1192" s="9" t="str">
        <f t="shared" si="91"/>
        <v>Straight Feeder</v>
      </c>
      <c r="N1192" s="9" t="str">
        <f t="shared" si="92"/>
        <v>CU</v>
      </c>
      <c r="O1192" s="13" t="str">
        <f t="shared" si="93"/>
        <v>Silver</v>
      </c>
      <c r="P1192" s="9" t="str">
        <f t="shared" si="94"/>
        <v>PET</v>
      </c>
      <c r="Q1192" s="9" t="str">
        <f t="shared" si="95"/>
        <v>5</v>
      </c>
      <c r="R11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92" s="14" t="str">
        <f>IF(ProjectsDB[[#This Row],[Item Type]]="Straight Plug-In",_xlfn.TEXTJOIN("-",TRUE,M1192&amp;"-"&amp;_xlfn.LET(_xlpm.txt,ProjectsDB[[#This Row],[Assembly]],_xlpm.pos,FIND("SP",_xlpm.txt),_xlpm.pre,LEFT(_xlpm.txt,_xlpm.pos-1),IF(RIGHT(_xlpm.pre,3)="123","3PL",IF(RIGHT(_xlpm.pre,2)="12","2PL",IF(RIGHT(_xlpm.pre,1)="1","1PL","3PL")))),N1192,O1192,P1192,Q1192&amp;"W",R1192),_xlfn.TEXTJOIN("-",TRUE,M1192,N1192,O1192,P1192,Q1192&amp;"W",R1192))</f>
        <v>Straight Feeder-CU-Silver-PET-5W-2</v>
      </c>
      <c r="T1192" s="14" t="str">
        <f>IF(COUNTIF(Cycletime[Element Desc.],ProjectsDB[[#This Row],[Element Desc.]])&gt;0,"Found","Not Found")</f>
        <v>Found</v>
      </c>
    </row>
    <row r="1193" spans="2:20" x14ac:dyDescent="0.25">
      <c r="B1193" s="8" t="s">
        <v>2781</v>
      </c>
      <c r="C1193" s="9" t="s">
        <v>2772</v>
      </c>
      <c r="D1193" s="9" t="s">
        <v>2773</v>
      </c>
      <c r="E1193" s="10">
        <v>3</v>
      </c>
      <c r="F1193" s="9" t="s">
        <v>2764</v>
      </c>
      <c r="G1193" s="9" t="s">
        <v>96</v>
      </c>
      <c r="H1193" s="11"/>
      <c r="I1193" s="12"/>
      <c r="J1193" s="12"/>
      <c r="K1193" s="12"/>
      <c r="L1193" s="12">
        <f t="array" ref="L1193">IFERROR(LOOKUP(2^15,SEARCH({"40A","63A","80A","100A","125A","160A","200A","250A","400A","630A","800A","1000A","1250A","1600A","2000A","2500A","3200A","4000A","5000A","6300A"},UPPER(D1193)),{40,63,80,100,125,160,200,250,400,630,800,1000,1250,1600,2000,2500,3200,4000,5000,6300}),0)</f>
        <v>3200</v>
      </c>
      <c r="M1193" s="9" t="str">
        <f t="shared" si="91"/>
        <v>Joint Pack</v>
      </c>
      <c r="N1193" s="9" t="str">
        <f t="shared" si="92"/>
        <v>CU</v>
      </c>
      <c r="O1193" s="13" t="str">
        <f t="shared" si="93"/>
        <v>Silver</v>
      </c>
      <c r="P1193" s="9" t="str">
        <f t="shared" si="94"/>
        <v>None</v>
      </c>
      <c r="Q1193" s="9" t="str">
        <f t="shared" si="95"/>
        <v>5</v>
      </c>
      <c r="R11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93" s="14" t="str">
        <f>IF(ProjectsDB[[#This Row],[Item Type]]="Straight Plug-In",_xlfn.TEXTJOIN("-",TRUE,M1193&amp;"-"&amp;_xlfn.LET(_xlpm.txt,ProjectsDB[[#This Row],[Assembly]],_xlpm.pos,FIND("SP",_xlpm.txt),_xlpm.pre,LEFT(_xlpm.txt,_xlpm.pos-1),IF(RIGHT(_xlpm.pre,3)="123","3PL",IF(RIGHT(_xlpm.pre,2)="12","2PL",IF(RIGHT(_xlpm.pre,1)="1","1PL","3PL")))),N1193,O1193,P1193,Q1193&amp;"W",R1193),_xlfn.TEXTJOIN("-",TRUE,M1193,N1193,O1193,P1193,Q1193&amp;"W",R1193))</f>
        <v>Joint Pack-CU-Silver-None-5W-2</v>
      </c>
      <c r="T1193" s="14" t="str">
        <f>IF(COUNTIF(Cycletime[Element Desc.],ProjectsDB[[#This Row],[Element Desc.]])&gt;0,"Found","Not Found")</f>
        <v>Found</v>
      </c>
    </row>
    <row r="1194" spans="2:20" x14ac:dyDescent="0.25">
      <c r="B1194" s="8" t="s">
        <v>2782</v>
      </c>
      <c r="C1194" s="9" t="s">
        <v>2775</v>
      </c>
      <c r="D1194" s="9" t="s">
        <v>2776</v>
      </c>
      <c r="E1194" s="10">
        <v>2</v>
      </c>
      <c r="F1194" s="9" t="s">
        <v>2764</v>
      </c>
      <c r="G1194" s="9" t="s">
        <v>96</v>
      </c>
      <c r="H1194" s="11"/>
      <c r="I1194" s="12">
        <v>425</v>
      </c>
      <c r="J1194" s="12"/>
      <c r="K1194" s="12"/>
      <c r="L1194" s="12">
        <f t="array" ref="L1194">IFERROR(LOOKUP(2^15,SEARCH({"40A","63A","80A","100A","125A","160A","200A","250A","400A","630A","800A","1000A","1250A","1600A","2000A","2500A","3200A","4000A","5000A","6300A"},UPPER(D1194)),{40,63,80,100,125,160,200,250,400,630,800,1000,1250,1600,2000,2500,3200,4000,5000,6300}),0)</f>
        <v>3200</v>
      </c>
      <c r="M1194" s="9" t="str">
        <f t="shared" si="91"/>
        <v>Flange Straight</v>
      </c>
      <c r="N1194" s="9" t="str">
        <f t="shared" si="92"/>
        <v>CU</v>
      </c>
      <c r="O1194" s="13" t="str">
        <f t="shared" si="93"/>
        <v>Silver</v>
      </c>
      <c r="P1194" s="9" t="str">
        <f t="shared" si="94"/>
        <v>PET</v>
      </c>
      <c r="Q1194" s="9" t="str">
        <f t="shared" si="95"/>
        <v>5</v>
      </c>
      <c r="R11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94" s="14" t="str">
        <f>IF(ProjectsDB[[#This Row],[Item Type]]="Straight Plug-In",_xlfn.TEXTJOIN("-",TRUE,M1194&amp;"-"&amp;_xlfn.LET(_xlpm.txt,ProjectsDB[[#This Row],[Assembly]],_xlpm.pos,FIND("SP",_xlpm.txt),_xlpm.pre,LEFT(_xlpm.txt,_xlpm.pos-1),IF(RIGHT(_xlpm.pre,3)="123","3PL",IF(RIGHT(_xlpm.pre,2)="12","2PL",IF(RIGHT(_xlpm.pre,1)="1","1PL","3PL")))),N1194,O1194,P1194,Q1194&amp;"W",R1194),_xlfn.TEXTJOIN("-",TRUE,M1194,N1194,O1194,P1194,Q1194&amp;"W",R1194))</f>
        <v>Flange Straight-CU-Silver-PET-5W-2</v>
      </c>
      <c r="T1194" s="14" t="str">
        <f>IF(COUNTIF(Cycletime[Element Desc.],ProjectsDB[[#This Row],[Element Desc.]])&gt;0,"Found","Not Found")</f>
        <v>Found</v>
      </c>
    </row>
    <row r="1195" spans="2:20" x14ac:dyDescent="0.25">
      <c r="B1195" s="8" t="s">
        <v>2783</v>
      </c>
      <c r="C1195" s="9" t="s">
        <v>2762</v>
      </c>
      <c r="D1195" s="9" t="s">
        <v>2763</v>
      </c>
      <c r="E1195" s="10">
        <v>1</v>
      </c>
      <c r="F1195" s="9" t="s">
        <v>2764</v>
      </c>
      <c r="G1195" s="9" t="s">
        <v>96</v>
      </c>
      <c r="H1195" s="11"/>
      <c r="I1195" s="12">
        <v>2800</v>
      </c>
      <c r="J1195" s="12"/>
      <c r="K1195" s="12"/>
      <c r="L1195" s="12">
        <f t="array" ref="L1195">IFERROR(LOOKUP(2^15,SEARCH({"40A","63A","80A","100A","125A","160A","200A","250A","400A","630A","800A","1000A","1250A","1600A","2000A","2500A","3200A","4000A","5000A","6300A"},UPPER(D1195)),{40,63,80,100,125,160,200,250,400,630,800,1000,1250,1600,2000,2500,3200,4000,5000,6300}),0)</f>
        <v>3200</v>
      </c>
      <c r="M1195" s="9" t="str">
        <f t="shared" si="91"/>
        <v>Straight Feeder</v>
      </c>
      <c r="N1195" s="9" t="str">
        <f t="shared" si="92"/>
        <v>CU</v>
      </c>
      <c r="O1195" s="13" t="str">
        <f t="shared" si="93"/>
        <v>Silver</v>
      </c>
      <c r="P1195" s="9" t="str">
        <f t="shared" si="94"/>
        <v>PET</v>
      </c>
      <c r="Q1195" s="9" t="str">
        <f t="shared" si="95"/>
        <v>5</v>
      </c>
      <c r="R11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95" s="14" t="str">
        <f>IF(ProjectsDB[[#This Row],[Item Type]]="Straight Plug-In",_xlfn.TEXTJOIN("-",TRUE,M1195&amp;"-"&amp;_xlfn.LET(_xlpm.txt,ProjectsDB[[#This Row],[Assembly]],_xlpm.pos,FIND("SP",_xlpm.txt),_xlpm.pre,LEFT(_xlpm.txt,_xlpm.pos-1),IF(RIGHT(_xlpm.pre,3)="123","3PL",IF(RIGHT(_xlpm.pre,2)="12","2PL",IF(RIGHT(_xlpm.pre,1)="1","1PL","3PL")))),N1195,O1195,P1195,Q1195&amp;"W",R1195),_xlfn.TEXTJOIN("-",TRUE,M1195,N1195,O1195,P1195,Q1195&amp;"W",R1195))</f>
        <v>Straight Feeder-CU-Silver-PET-5W-2</v>
      </c>
      <c r="T1195" s="14" t="str">
        <f>IF(COUNTIF(Cycletime[Element Desc.],ProjectsDB[[#This Row],[Element Desc.]])&gt;0,"Found","Not Found")</f>
        <v>Found</v>
      </c>
    </row>
    <row r="1196" spans="2:20" x14ac:dyDescent="0.25">
      <c r="B1196" s="8" t="s">
        <v>2784</v>
      </c>
      <c r="C1196" s="9" t="s">
        <v>2785</v>
      </c>
      <c r="D1196" s="9" t="s">
        <v>2786</v>
      </c>
      <c r="E1196" s="10">
        <v>1</v>
      </c>
      <c r="F1196" s="9" t="s">
        <v>2764</v>
      </c>
      <c r="G1196" s="9" t="s">
        <v>96</v>
      </c>
      <c r="H1196" s="11"/>
      <c r="I1196" s="12">
        <v>1520</v>
      </c>
      <c r="J1196" s="12"/>
      <c r="K1196" s="12"/>
      <c r="L1196" s="12">
        <f t="array" ref="L1196">IFERROR(LOOKUP(2^15,SEARCH({"40A","63A","80A","100A","125A","160A","200A","250A","400A","630A","800A","1000A","1250A","1600A","2000A","2500A","3200A","4000A","5000A","6300A"},UPPER(D1196)),{40,63,80,100,125,160,200,250,400,630,800,1000,1250,1600,2000,2500,3200,4000,5000,6300}),0)</f>
        <v>3200</v>
      </c>
      <c r="M1196" s="9" t="str">
        <f t="shared" si="91"/>
        <v>Straight Feeder</v>
      </c>
      <c r="N1196" s="9" t="str">
        <f t="shared" si="92"/>
        <v>CU</v>
      </c>
      <c r="O1196" s="13" t="str">
        <f t="shared" si="93"/>
        <v>Silver</v>
      </c>
      <c r="P1196" s="9" t="str">
        <f t="shared" si="94"/>
        <v>PET</v>
      </c>
      <c r="Q1196" s="9" t="str">
        <f t="shared" si="95"/>
        <v>5</v>
      </c>
      <c r="R11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96" s="14" t="str">
        <f>IF(ProjectsDB[[#This Row],[Item Type]]="Straight Plug-In",_xlfn.TEXTJOIN("-",TRUE,M1196&amp;"-"&amp;_xlfn.LET(_xlpm.txt,ProjectsDB[[#This Row],[Assembly]],_xlpm.pos,FIND("SP",_xlpm.txt),_xlpm.pre,LEFT(_xlpm.txt,_xlpm.pos-1),IF(RIGHT(_xlpm.pre,3)="123","3PL",IF(RIGHT(_xlpm.pre,2)="12","2PL",IF(RIGHT(_xlpm.pre,1)="1","1PL","3PL")))),N1196,O1196,P1196,Q1196&amp;"W",R1196),_xlfn.TEXTJOIN("-",TRUE,M1196,N1196,O1196,P1196,Q1196&amp;"W",R1196))</f>
        <v>Straight Feeder-CU-Silver-PET-5W-2</v>
      </c>
      <c r="T1196" s="14" t="str">
        <f>IF(COUNTIF(Cycletime[Element Desc.],ProjectsDB[[#This Row],[Element Desc.]])&gt;0,"Found","Not Found")</f>
        <v>Found</v>
      </c>
    </row>
    <row r="1197" spans="2:20" x14ac:dyDescent="0.25">
      <c r="B1197" s="8" t="s">
        <v>2787</v>
      </c>
      <c r="C1197" s="9" t="s">
        <v>2769</v>
      </c>
      <c r="D1197" s="9" t="s">
        <v>2770</v>
      </c>
      <c r="E1197" s="10">
        <v>1</v>
      </c>
      <c r="F1197" s="9" t="s">
        <v>2764</v>
      </c>
      <c r="G1197" s="9" t="s">
        <v>96</v>
      </c>
      <c r="H1197" s="11"/>
      <c r="I1197" s="12">
        <v>1320</v>
      </c>
      <c r="J1197" s="12"/>
      <c r="K1197" s="12"/>
      <c r="L1197" s="12">
        <f t="array" ref="L1197">IFERROR(LOOKUP(2^15,SEARCH({"40A","63A","80A","100A","125A","160A","200A","250A","400A","630A","800A","1000A","1250A","1600A","2000A","2500A","3200A","4000A","5000A","6300A"},UPPER(D1197)),{40,63,80,100,125,160,200,250,400,630,800,1000,1250,1600,2000,2500,3200,4000,5000,6300}),0)</f>
        <v>3200</v>
      </c>
      <c r="M1197" s="9" t="str">
        <f t="shared" si="91"/>
        <v>Straight Feeder</v>
      </c>
      <c r="N1197" s="9" t="str">
        <f t="shared" si="92"/>
        <v>CU</v>
      </c>
      <c r="O1197" s="13" t="str">
        <f t="shared" si="93"/>
        <v>Silver</v>
      </c>
      <c r="P1197" s="9" t="str">
        <f t="shared" si="94"/>
        <v>PET</v>
      </c>
      <c r="Q1197" s="9" t="str">
        <f t="shared" si="95"/>
        <v>5</v>
      </c>
      <c r="R11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97" s="14" t="str">
        <f>IF(ProjectsDB[[#This Row],[Item Type]]="Straight Plug-In",_xlfn.TEXTJOIN("-",TRUE,M1197&amp;"-"&amp;_xlfn.LET(_xlpm.txt,ProjectsDB[[#This Row],[Assembly]],_xlpm.pos,FIND("SP",_xlpm.txt),_xlpm.pre,LEFT(_xlpm.txt,_xlpm.pos-1),IF(RIGHT(_xlpm.pre,3)="123","3PL",IF(RIGHT(_xlpm.pre,2)="12","2PL",IF(RIGHT(_xlpm.pre,1)="1","1PL","3PL")))),N1197,O1197,P1197,Q1197&amp;"W",R1197),_xlfn.TEXTJOIN("-",TRUE,M1197,N1197,O1197,P1197,Q1197&amp;"W",R1197))</f>
        <v>Straight Feeder-CU-Silver-PET-5W-2</v>
      </c>
      <c r="T1197" s="14" t="str">
        <f>IF(COUNTIF(Cycletime[Element Desc.],ProjectsDB[[#This Row],[Element Desc.]])&gt;0,"Found","Not Found")</f>
        <v>Found</v>
      </c>
    </row>
    <row r="1198" spans="2:20" x14ac:dyDescent="0.25">
      <c r="B1198" s="8" t="s">
        <v>2788</v>
      </c>
      <c r="C1198" s="9" t="s">
        <v>2772</v>
      </c>
      <c r="D1198" s="9" t="s">
        <v>2773</v>
      </c>
      <c r="E1198" s="10">
        <v>4</v>
      </c>
      <c r="F1198" s="9" t="s">
        <v>2764</v>
      </c>
      <c r="G1198" s="9" t="s">
        <v>96</v>
      </c>
      <c r="H1198" s="11"/>
      <c r="I1198" s="12"/>
      <c r="J1198" s="12"/>
      <c r="K1198" s="12"/>
      <c r="L1198" s="12">
        <f t="array" ref="L1198">IFERROR(LOOKUP(2^15,SEARCH({"40A","63A","80A","100A","125A","160A","200A","250A","400A","630A","800A","1000A","1250A","1600A","2000A","2500A","3200A","4000A","5000A","6300A"},UPPER(D1198)),{40,63,80,100,125,160,200,250,400,630,800,1000,1250,1600,2000,2500,3200,4000,5000,6300}),0)</f>
        <v>3200</v>
      </c>
      <c r="M1198" s="9" t="str">
        <f t="shared" si="91"/>
        <v>Joint Pack</v>
      </c>
      <c r="N1198" s="9" t="str">
        <f t="shared" si="92"/>
        <v>CU</v>
      </c>
      <c r="O1198" s="13" t="str">
        <f t="shared" si="93"/>
        <v>Silver</v>
      </c>
      <c r="P1198" s="9" t="str">
        <f t="shared" si="94"/>
        <v>None</v>
      </c>
      <c r="Q1198" s="9" t="str">
        <f t="shared" si="95"/>
        <v>5</v>
      </c>
      <c r="R11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98" s="14" t="str">
        <f>IF(ProjectsDB[[#This Row],[Item Type]]="Straight Plug-In",_xlfn.TEXTJOIN("-",TRUE,M1198&amp;"-"&amp;_xlfn.LET(_xlpm.txt,ProjectsDB[[#This Row],[Assembly]],_xlpm.pos,FIND("SP",_xlpm.txt),_xlpm.pre,LEFT(_xlpm.txt,_xlpm.pos-1),IF(RIGHT(_xlpm.pre,3)="123","3PL",IF(RIGHT(_xlpm.pre,2)="12","2PL",IF(RIGHT(_xlpm.pre,1)="1","1PL","3PL")))),N1198,O1198,P1198,Q1198&amp;"W",R1198),_xlfn.TEXTJOIN("-",TRUE,M1198,N1198,O1198,P1198,Q1198&amp;"W",R1198))</f>
        <v>Joint Pack-CU-Silver-None-5W-2</v>
      </c>
      <c r="T1198" s="14" t="str">
        <f>IF(COUNTIF(Cycletime[Element Desc.],ProjectsDB[[#This Row],[Element Desc.]])&gt;0,"Found","Not Found")</f>
        <v>Found</v>
      </c>
    </row>
    <row r="1199" spans="2:20" x14ac:dyDescent="0.25">
      <c r="B1199" s="8" t="s">
        <v>2789</v>
      </c>
      <c r="C1199" s="9" t="s">
        <v>2775</v>
      </c>
      <c r="D1199" s="9" t="s">
        <v>2776</v>
      </c>
      <c r="E1199" s="10">
        <v>2</v>
      </c>
      <c r="F1199" s="9" t="s">
        <v>2764</v>
      </c>
      <c r="G1199" s="9" t="s">
        <v>96</v>
      </c>
      <c r="H1199" s="11"/>
      <c r="I1199" s="12">
        <v>425</v>
      </c>
      <c r="J1199" s="12"/>
      <c r="K1199" s="12"/>
      <c r="L1199" s="12">
        <f t="array" ref="L1199">IFERROR(LOOKUP(2^15,SEARCH({"40A","63A","80A","100A","125A","160A","200A","250A","400A","630A","800A","1000A","1250A","1600A","2000A","2500A","3200A","4000A","5000A","6300A"},UPPER(D1199)),{40,63,80,100,125,160,200,250,400,630,800,1000,1250,1600,2000,2500,3200,4000,5000,6300}),0)</f>
        <v>3200</v>
      </c>
      <c r="M1199" s="9" t="str">
        <f t="shared" si="91"/>
        <v>Flange Straight</v>
      </c>
      <c r="N1199" s="9" t="str">
        <f t="shared" si="92"/>
        <v>CU</v>
      </c>
      <c r="O1199" s="13" t="str">
        <f t="shared" si="93"/>
        <v>Silver</v>
      </c>
      <c r="P1199" s="9" t="str">
        <f t="shared" si="94"/>
        <v>PET</v>
      </c>
      <c r="Q1199" s="9" t="str">
        <f t="shared" si="95"/>
        <v>5</v>
      </c>
      <c r="R11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199" s="14" t="str">
        <f>IF(ProjectsDB[[#This Row],[Item Type]]="Straight Plug-In",_xlfn.TEXTJOIN("-",TRUE,M1199&amp;"-"&amp;_xlfn.LET(_xlpm.txt,ProjectsDB[[#This Row],[Assembly]],_xlpm.pos,FIND("SP",_xlpm.txt),_xlpm.pre,LEFT(_xlpm.txt,_xlpm.pos-1),IF(RIGHT(_xlpm.pre,3)="123","3PL",IF(RIGHT(_xlpm.pre,2)="12","2PL",IF(RIGHT(_xlpm.pre,1)="1","1PL","3PL")))),N1199,O1199,P1199,Q1199&amp;"W",R1199),_xlfn.TEXTJOIN("-",TRUE,M1199,N1199,O1199,P1199,Q1199&amp;"W",R1199))</f>
        <v>Flange Straight-CU-Silver-PET-5W-2</v>
      </c>
      <c r="T1199" s="14" t="str">
        <f>IF(COUNTIF(Cycletime[Element Desc.],ProjectsDB[[#This Row],[Element Desc.]])&gt;0,"Found","Not Found")</f>
        <v>Found</v>
      </c>
    </row>
    <row r="1200" spans="2:20" x14ac:dyDescent="0.25">
      <c r="B1200" s="8" t="s">
        <v>2790</v>
      </c>
      <c r="C1200" s="9" t="s">
        <v>2772</v>
      </c>
      <c r="D1200" s="9" t="s">
        <v>2773</v>
      </c>
      <c r="E1200" s="10">
        <v>5</v>
      </c>
      <c r="F1200" s="9" t="s">
        <v>2764</v>
      </c>
      <c r="G1200" s="9" t="s">
        <v>96</v>
      </c>
      <c r="H1200" s="11"/>
      <c r="I1200" s="12"/>
      <c r="J1200" s="12"/>
      <c r="K1200" s="12"/>
      <c r="L1200" s="12">
        <f t="array" ref="L1200">IFERROR(LOOKUP(2^15,SEARCH({"40A","63A","80A","100A","125A","160A","200A","250A","400A","630A","800A","1000A","1250A","1600A","2000A","2500A","3200A","4000A","5000A","6300A"},UPPER(D1200)),{40,63,80,100,125,160,200,250,400,630,800,1000,1250,1600,2000,2500,3200,4000,5000,6300}),0)</f>
        <v>3200</v>
      </c>
      <c r="M1200" s="9" t="str">
        <f t="shared" si="91"/>
        <v>Joint Pack</v>
      </c>
      <c r="N1200" s="9" t="str">
        <f t="shared" si="92"/>
        <v>CU</v>
      </c>
      <c r="O1200" s="13" t="str">
        <f t="shared" si="93"/>
        <v>Silver</v>
      </c>
      <c r="P1200" s="9" t="str">
        <f t="shared" si="94"/>
        <v>None</v>
      </c>
      <c r="Q1200" s="9" t="str">
        <f t="shared" si="95"/>
        <v>5</v>
      </c>
      <c r="R12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00" s="14" t="str">
        <f>IF(ProjectsDB[[#This Row],[Item Type]]="Straight Plug-In",_xlfn.TEXTJOIN("-",TRUE,M1200&amp;"-"&amp;_xlfn.LET(_xlpm.txt,ProjectsDB[[#This Row],[Assembly]],_xlpm.pos,FIND("SP",_xlpm.txt),_xlpm.pre,LEFT(_xlpm.txt,_xlpm.pos-1),IF(RIGHT(_xlpm.pre,3)="123","3PL",IF(RIGHT(_xlpm.pre,2)="12","2PL",IF(RIGHT(_xlpm.pre,1)="1","1PL","3PL")))),N1200,O1200,P1200,Q1200&amp;"W",R1200),_xlfn.TEXTJOIN("-",TRUE,M1200,N1200,O1200,P1200,Q1200&amp;"W",R1200))</f>
        <v>Joint Pack-CU-Silver-None-5W-2</v>
      </c>
      <c r="T1200" s="14" t="str">
        <f>IF(COUNTIF(Cycletime[Element Desc.],ProjectsDB[[#This Row],[Element Desc.]])&gt;0,"Found","Not Found")</f>
        <v>Found</v>
      </c>
    </row>
    <row r="1201" spans="2:20" x14ac:dyDescent="0.25">
      <c r="B1201" s="8" t="s">
        <v>2791</v>
      </c>
      <c r="C1201" s="9" t="s">
        <v>2762</v>
      </c>
      <c r="D1201" s="9" t="s">
        <v>2763</v>
      </c>
      <c r="E1201" s="10">
        <v>1</v>
      </c>
      <c r="F1201" s="9" t="s">
        <v>2764</v>
      </c>
      <c r="G1201" s="9" t="s">
        <v>96</v>
      </c>
      <c r="H1201" s="11"/>
      <c r="I1201" s="12">
        <v>2800</v>
      </c>
      <c r="J1201" s="12"/>
      <c r="K1201" s="12"/>
      <c r="L1201" s="12">
        <f t="array" ref="L1201">IFERROR(LOOKUP(2^15,SEARCH({"40A","63A","80A","100A","125A","160A","200A","250A","400A","630A","800A","1000A","1250A","1600A","2000A","2500A","3200A","4000A","5000A","6300A"},UPPER(D1201)),{40,63,80,100,125,160,200,250,400,630,800,1000,1250,1600,2000,2500,3200,4000,5000,6300}),0)</f>
        <v>3200</v>
      </c>
      <c r="M1201" s="9" t="str">
        <f t="shared" si="91"/>
        <v>Straight Feeder</v>
      </c>
      <c r="N1201" s="9" t="str">
        <f t="shared" si="92"/>
        <v>CU</v>
      </c>
      <c r="O1201" s="13" t="str">
        <f t="shared" si="93"/>
        <v>Silver</v>
      </c>
      <c r="P1201" s="9" t="str">
        <f t="shared" si="94"/>
        <v>PET</v>
      </c>
      <c r="Q1201" s="9" t="str">
        <f t="shared" si="95"/>
        <v>5</v>
      </c>
      <c r="R12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01" s="14" t="str">
        <f>IF(ProjectsDB[[#This Row],[Item Type]]="Straight Plug-In",_xlfn.TEXTJOIN("-",TRUE,M1201&amp;"-"&amp;_xlfn.LET(_xlpm.txt,ProjectsDB[[#This Row],[Assembly]],_xlpm.pos,FIND("SP",_xlpm.txt),_xlpm.pre,LEFT(_xlpm.txt,_xlpm.pos-1),IF(RIGHT(_xlpm.pre,3)="123","3PL",IF(RIGHT(_xlpm.pre,2)="12","2PL",IF(RIGHT(_xlpm.pre,1)="1","1PL","3PL")))),N1201,O1201,P1201,Q1201&amp;"W",R1201),_xlfn.TEXTJOIN("-",TRUE,M1201,N1201,O1201,P1201,Q1201&amp;"W",R1201))</f>
        <v>Straight Feeder-CU-Silver-PET-5W-2</v>
      </c>
      <c r="T1201" s="14" t="str">
        <f>IF(COUNTIF(Cycletime[Element Desc.],ProjectsDB[[#This Row],[Element Desc.]])&gt;0,"Found","Not Found")</f>
        <v>Found</v>
      </c>
    </row>
    <row r="1202" spans="2:20" x14ac:dyDescent="0.25">
      <c r="B1202" s="8" t="s">
        <v>2792</v>
      </c>
      <c r="C1202" s="9" t="s">
        <v>2785</v>
      </c>
      <c r="D1202" s="9" t="s">
        <v>2786</v>
      </c>
      <c r="E1202" s="10">
        <v>1</v>
      </c>
      <c r="F1202" s="9" t="s">
        <v>2764</v>
      </c>
      <c r="G1202" s="9" t="s">
        <v>96</v>
      </c>
      <c r="H1202" s="11"/>
      <c r="I1202" s="12">
        <v>1520</v>
      </c>
      <c r="J1202" s="12"/>
      <c r="K1202" s="12"/>
      <c r="L1202" s="12">
        <f t="array" ref="L1202">IFERROR(LOOKUP(2^15,SEARCH({"40A","63A","80A","100A","125A","160A","200A","250A","400A","630A","800A","1000A","1250A","1600A","2000A","2500A","3200A","4000A","5000A","6300A"},UPPER(D1202)),{40,63,80,100,125,160,200,250,400,630,800,1000,1250,1600,2000,2500,3200,4000,5000,6300}),0)</f>
        <v>3200</v>
      </c>
      <c r="M1202" s="9" t="str">
        <f t="shared" si="91"/>
        <v>Straight Feeder</v>
      </c>
      <c r="N1202" s="9" t="str">
        <f t="shared" si="92"/>
        <v>CU</v>
      </c>
      <c r="O1202" s="13" t="str">
        <f t="shared" si="93"/>
        <v>Silver</v>
      </c>
      <c r="P1202" s="9" t="str">
        <f t="shared" si="94"/>
        <v>PET</v>
      </c>
      <c r="Q1202" s="9" t="str">
        <f t="shared" si="95"/>
        <v>5</v>
      </c>
      <c r="R12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02" s="14" t="str">
        <f>IF(ProjectsDB[[#This Row],[Item Type]]="Straight Plug-In",_xlfn.TEXTJOIN("-",TRUE,M1202&amp;"-"&amp;_xlfn.LET(_xlpm.txt,ProjectsDB[[#This Row],[Assembly]],_xlpm.pos,FIND("SP",_xlpm.txt),_xlpm.pre,LEFT(_xlpm.txt,_xlpm.pos-1),IF(RIGHT(_xlpm.pre,3)="123","3PL",IF(RIGHT(_xlpm.pre,2)="12","2PL",IF(RIGHT(_xlpm.pre,1)="1","1PL","3PL")))),N1202,O1202,P1202,Q1202&amp;"W",R1202),_xlfn.TEXTJOIN("-",TRUE,M1202,N1202,O1202,P1202,Q1202&amp;"W",R1202))</f>
        <v>Straight Feeder-CU-Silver-PET-5W-2</v>
      </c>
      <c r="T1202" s="14" t="str">
        <f>IF(COUNTIF(Cycletime[Element Desc.],ProjectsDB[[#This Row],[Element Desc.]])&gt;0,"Found","Not Found")</f>
        <v>Found</v>
      </c>
    </row>
    <row r="1203" spans="2:20" x14ac:dyDescent="0.25">
      <c r="B1203" s="8" t="s">
        <v>2793</v>
      </c>
      <c r="C1203" s="9" t="s">
        <v>2766</v>
      </c>
      <c r="D1203" s="9" t="s">
        <v>2767</v>
      </c>
      <c r="E1203" s="10">
        <v>1</v>
      </c>
      <c r="F1203" s="9" t="s">
        <v>2764</v>
      </c>
      <c r="G1203" s="9" t="s">
        <v>96</v>
      </c>
      <c r="H1203" s="11"/>
      <c r="I1203" s="12">
        <v>2000</v>
      </c>
      <c r="J1203" s="12"/>
      <c r="K1203" s="12"/>
      <c r="L1203" s="12">
        <f t="array" ref="L1203">IFERROR(LOOKUP(2^15,SEARCH({"40A","63A","80A","100A","125A","160A","200A","250A","400A","630A","800A","1000A","1250A","1600A","2000A","2500A","3200A","4000A","5000A","6300A"},UPPER(D1203)),{40,63,80,100,125,160,200,250,400,630,800,1000,1250,1600,2000,2500,3200,4000,5000,6300}),0)</f>
        <v>3200</v>
      </c>
      <c r="M1203" s="9" t="str">
        <f t="shared" si="91"/>
        <v>Straight Feeder</v>
      </c>
      <c r="N1203" s="9" t="str">
        <f t="shared" si="92"/>
        <v>CU</v>
      </c>
      <c r="O1203" s="13" t="str">
        <f t="shared" si="93"/>
        <v>Silver</v>
      </c>
      <c r="P1203" s="9" t="str">
        <f t="shared" si="94"/>
        <v>PET</v>
      </c>
      <c r="Q1203" s="9" t="str">
        <f t="shared" si="95"/>
        <v>5</v>
      </c>
      <c r="R12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03" s="14" t="str">
        <f>IF(ProjectsDB[[#This Row],[Item Type]]="Straight Plug-In",_xlfn.TEXTJOIN("-",TRUE,M1203&amp;"-"&amp;_xlfn.LET(_xlpm.txt,ProjectsDB[[#This Row],[Assembly]],_xlpm.pos,FIND("SP",_xlpm.txt),_xlpm.pre,LEFT(_xlpm.txt,_xlpm.pos-1),IF(RIGHT(_xlpm.pre,3)="123","3PL",IF(RIGHT(_xlpm.pre,2)="12","2PL",IF(RIGHT(_xlpm.pre,1)="1","1PL","3PL")))),N1203,O1203,P1203,Q1203&amp;"W",R1203),_xlfn.TEXTJOIN("-",TRUE,M1203,N1203,O1203,P1203,Q1203&amp;"W",R1203))</f>
        <v>Straight Feeder-CU-Silver-PET-5W-2</v>
      </c>
      <c r="T1203" s="14" t="str">
        <f>IF(COUNTIF(Cycletime[Element Desc.],ProjectsDB[[#This Row],[Element Desc.]])&gt;0,"Found","Not Found")</f>
        <v>Found</v>
      </c>
    </row>
    <row r="1204" spans="2:20" x14ac:dyDescent="0.25">
      <c r="B1204" s="8" t="s">
        <v>2794</v>
      </c>
      <c r="C1204" s="9" t="s">
        <v>2769</v>
      </c>
      <c r="D1204" s="9" t="s">
        <v>2770</v>
      </c>
      <c r="E1204" s="10">
        <v>1</v>
      </c>
      <c r="F1204" s="9" t="s">
        <v>2764</v>
      </c>
      <c r="G1204" s="9" t="s">
        <v>96</v>
      </c>
      <c r="H1204" s="11"/>
      <c r="I1204" s="12">
        <v>1320</v>
      </c>
      <c r="J1204" s="12"/>
      <c r="K1204" s="12"/>
      <c r="L1204" s="12">
        <f t="array" ref="L1204">IFERROR(LOOKUP(2^15,SEARCH({"40A","63A","80A","100A","125A","160A","200A","250A","400A","630A","800A","1000A","1250A","1600A","2000A","2500A","3200A","4000A","5000A","6300A"},UPPER(D1204)),{40,63,80,100,125,160,200,250,400,630,800,1000,1250,1600,2000,2500,3200,4000,5000,6300}),0)</f>
        <v>3200</v>
      </c>
      <c r="M1204" s="9" t="str">
        <f t="shared" si="91"/>
        <v>Straight Feeder</v>
      </c>
      <c r="N1204" s="9" t="str">
        <f t="shared" si="92"/>
        <v>CU</v>
      </c>
      <c r="O1204" s="13" t="str">
        <f t="shared" si="93"/>
        <v>Silver</v>
      </c>
      <c r="P1204" s="9" t="str">
        <f t="shared" si="94"/>
        <v>PET</v>
      </c>
      <c r="Q1204" s="9" t="str">
        <f t="shared" si="95"/>
        <v>5</v>
      </c>
      <c r="R12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04" s="14" t="str">
        <f>IF(ProjectsDB[[#This Row],[Item Type]]="Straight Plug-In",_xlfn.TEXTJOIN("-",TRUE,M1204&amp;"-"&amp;_xlfn.LET(_xlpm.txt,ProjectsDB[[#This Row],[Assembly]],_xlpm.pos,FIND("SP",_xlpm.txt),_xlpm.pre,LEFT(_xlpm.txt,_xlpm.pos-1),IF(RIGHT(_xlpm.pre,3)="123","3PL",IF(RIGHT(_xlpm.pre,2)="12","2PL",IF(RIGHT(_xlpm.pre,1)="1","1PL","3PL")))),N1204,O1204,P1204,Q1204&amp;"W",R1204),_xlfn.TEXTJOIN("-",TRUE,M1204,N1204,O1204,P1204,Q1204&amp;"W",R1204))</f>
        <v>Straight Feeder-CU-Silver-PET-5W-2</v>
      </c>
      <c r="T1204" s="14" t="str">
        <f>IF(COUNTIF(Cycletime[Element Desc.],ProjectsDB[[#This Row],[Element Desc.]])&gt;0,"Found","Not Found")</f>
        <v>Found</v>
      </c>
    </row>
    <row r="1205" spans="2:20" x14ac:dyDescent="0.25">
      <c r="B1205" s="8" t="s">
        <v>2795</v>
      </c>
      <c r="C1205" s="9" t="s">
        <v>2775</v>
      </c>
      <c r="D1205" s="9" t="s">
        <v>2776</v>
      </c>
      <c r="E1205" s="10">
        <v>2</v>
      </c>
      <c r="F1205" s="9" t="s">
        <v>2764</v>
      </c>
      <c r="G1205" s="9" t="s">
        <v>96</v>
      </c>
      <c r="H1205" s="11"/>
      <c r="I1205" s="12">
        <v>425</v>
      </c>
      <c r="J1205" s="12"/>
      <c r="K1205" s="12"/>
      <c r="L1205" s="12">
        <f t="array" ref="L1205">IFERROR(LOOKUP(2^15,SEARCH({"40A","63A","80A","100A","125A","160A","200A","250A","400A","630A","800A","1000A","1250A","1600A","2000A","2500A","3200A","4000A","5000A","6300A"},UPPER(D1205)),{40,63,80,100,125,160,200,250,400,630,800,1000,1250,1600,2000,2500,3200,4000,5000,6300}),0)</f>
        <v>3200</v>
      </c>
      <c r="M1205" s="9" t="str">
        <f t="shared" si="91"/>
        <v>Flange Straight</v>
      </c>
      <c r="N1205" s="9" t="str">
        <f t="shared" si="92"/>
        <v>CU</v>
      </c>
      <c r="O1205" s="13" t="str">
        <f t="shared" si="93"/>
        <v>Silver</v>
      </c>
      <c r="P1205" s="9" t="str">
        <f t="shared" si="94"/>
        <v>PET</v>
      </c>
      <c r="Q1205" s="9" t="str">
        <f t="shared" si="95"/>
        <v>5</v>
      </c>
      <c r="R12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05" s="14" t="str">
        <f>IF(ProjectsDB[[#This Row],[Item Type]]="Straight Plug-In",_xlfn.TEXTJOIN("-",TRUE,M1205&amp;"-"&amp;_xlfn.LET(_xlpm.txt,ProjectsDB[[#This Row],[Assembly]],_xlpm.pos,FIND("SP",_xlpm.txt),_xlpm.pre,LEFT(_xlpm.txt,_xlpm.pos-1),IF(RIGHT(_xlpm.pre,3)="123","3PL",IF(RIGHT(_xlpm.pre,2)="12","2PL",IF(RIGHT(_xlpm.pre,1)="1","1PL","3PL")))),N1205,O1205,P1205,Q1205&amp;"W",R1205),_xlfn.TEXTJOIN("-",TRUE,M1205,N1205,O1205,P1205,Q1205&amp;"W",R1205))</f>
        <v>Flange Straight-CU-Silver-PET-5W-2</v>
      </c>
      <c r="T1205" s="14" t="str">
        <f>IF(COUNTIF(Cycletime[Element Desc.],ProjectsDB[[#This Row],[Element Desc.]])&gt;0,"Found","Not Found")</f>
        <v>Found</v>
      </c>
    </row>
    <row r="1206" spans="2:20" x14ac:dyDescent="0.25">
      <c r="B1206" s="8" t="s">
        <v>2796</v>
      </c>
      <c r="C1206" s="9" t="s">
        <v>2778</v>
      </c>
      <c r="D1206" s="9" t="s">
        <v>2779</v>
      </c>
      <c r="E1206" s="10">
        <v>1</v>
      </c>
      <c r="F1206" s="9" t="s">
        <v>2764</v>
      </c>
      <c r="G1206" s="9" t="s">
        <v>96</v>
      </c>
      <c r="H1206" s="11"/>
      <c r="I1206" s="12">
        <v>2990</v>
      </c>
      <c r="J1206" s="12"/>
      <c r="K1206" s="12"/>
      <c r="L1206" s="12">
        <f t="array" ref="L1206">IFERROR(LOOKUP(2^15,SEARCH({"40A","63A","80A","100A","125A","160A","200A","250A","400A","630A","800A","1000A","1250A","1600A","2000A","2500A","3200A","4000A","5000A","6300A"},UPPER(D1206)),{40,63,80,100,125,160,200,250,400,630,800,1000,1250,1600,2000,2500,3200,4000,5000,6300}),0)</f>
        <v>3200</v>
      </c>
      <c r="M1206" s="9" t="str">
        <f t="shared" si="91"/>
        <v>Straight Feeder</v>
      </c>
      <c r="N1206" s="9" t="str">
        <f t="shared" si="92"/>
        <v>CU</v>
      </c>
      <c r="O1206" s="13" t="str">
        <f t="shared" si="93"/>
        <v>Silver</v>
      </c>
      <c r="P1206" s="9" t="str">
        <f t="shared" si="94"/>
        <v>PET</v>
      </c>
      <c r="Q1206" s="9" t="str">
        <f t="shared" si="95"/>
        <v>5</v>
      </c>
      <c r="R12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06" s="14" t="str">
        <f>IF(ProjectsDB[[#This Row],[Item Type]]="Straight Plug-In",_xlfn.TEXTJOIN("-",TRUE,M1206&amp;"-"&amp;_xlfn.LET(_xlpm.txt,ProjectsDB[[#This Row],[Assembly]],_xlpm.pos,FIND("SP",_xlpm.txt),_xlpm.pre,LEFT(_xlpm.txt,_xlpm.pos-1),IF(RIGHT(_xlpm.pre,3)="123","3PL",IF(RIGHT(_xlpm.pre,2)="12","2PL",IF(RIGHT(_xlpm.pre,1)="1","1PL","3PL")))),N1206,O1206,P1206,Q1206&amp;"W",R1206),_xlfn.TEXTJOIN("-",TRUE,M1206,N1206,O1206,P1206,Q1206&amp;"W",R1206))</f>
        <v>Straight Feeder-CU-Silver-PET-5W-2</v>
      </c>
      <c r="T1206" s="14" t="str">
        <f>IF(COUNTIF(Cycletime[Element Desc.],ProjectsDB[[#This Row],[Element Desc.]])&gt;0,"Found","Not Found")</f>
        <v>Found</v>
      </c>
    </row>
    <row r="1207" spans="2:20" x14ac:dyDescent="0.25">
      <c r="B1207" s="8" t="s">
        <v>2797</v>
      </c>
      <c r="C1207" s="9" t="s">
        <v>2769</v>
      </c>
      <c r="D1207" s="9" t="s">
        <v>2770</v>
      </c>
      <c r="E1207" s="10">
        <v>1</v>
      </c>
      <c r="F1207" s="9" t="s">
        <v>2764</v>
      </c>
      <c r="G1207" s="9" t="s">
        <v>96</v>
      </c>
      <c r="H1207" s="11"/>
      <c r="I1207" s="12">
        <v>1320</v>
      </c>
      <c r="J1207" s="12"/>
      <c r="K1207" s="12"/>
      <c r="L1207" s="12">
        <f t="array" ref="L1207">IFERROR(LOOKUP(2^15,SEARCH({"40A","63A","80A","100A","125A","160A","200A","250A","400A","630A","800A","1000A","1250A","1600A","2000A","2500A","3200A","4000A","5000A","6300A"},UPPER(D1207)),{40,63,80,100,125,160,200,250,400,630,800,1000,1250,1600,2000,2500,3200,4000,5000,6300}),0)</f>
        <v>3200</v>
      </c>
      <c r="M1207" s="9" t="str">
        <f t="shared" si="91"/>
        <v>Straight Feeder</v>
      </c>
      <c r="N1207" s="9" t="str">
        <f t="shared" si="92"/>
        <v>CU</v>
      </c>
      <c r="O1207" s="13" t="str">
        <f t="shared" si="93"/>
        <v>Silver</v>
      </c>
      <c r="P1207" s="9" t="str">
        <f t="shared" si="94"/>
        <v>PET</v>
      </c>
      <c r="Q1207" s="9" t="str">
        <f t="shared" si="95"/>
        <v>5</v>
      </c>
      <c r="R12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07" s="14" t="str">
        <f>IF(ProjectsDB[[#This Row],[Item Type]]="Straight Plug-In",_xlfn.TEXTJOIN("-",TRUE,M1207&amp;"-"&amp;_xlfn.LET(_xlpm.txt,ProjectsDB[[#This Row],[Assembly]],_xlpm.pos,FIND("SP",_xlpm.txt),_xlpm.pre,LEFT(_xlpm.txt,_xlpm.pos-1),IF(RIGHT(_xlpm.pre,3)="123","3PL",IF(RIGHT(_xlpm.pre,2)="12","2PL",IF(RIGHT(_xlpm.pre,1)="1","1PL","3PL")))),N1207,O1207,P1207,Q1207&amp;"W",R1207),_xlfn.TEXTJOIN("-",TRUE,M1207,N1207,O1207,P1207,Q1207&amp;"W",R1207))</f>
        <v>Straight Feeder-CU-Silver-PET-5W-2</v>
      </c>
      <c r="T1207" s="14" t="str">
        <f>IF(COUNTIF(Cycletime[Element Desc.],ProjectsDB[[#This Row],[Element Desc.]])&gt;0,"Found","Not Found")</f>
        <v>Found</v>
      </c>
    </row>
    <row r="1208" spans="2:20" x14ac:dyDescent="0.25">
      <c r="B1208" s="8" t="s">
        <v>2798</v>
      </c>
      <c r="C1208" s="9" t="s">
        <v>2772</v>
      </c>
      <c r="D1208" s="9" t="s">
        <v>2773</v>
      </c>
      <c r="E1208" s="10">
        <v>3</v>
      </c>
      <c r="F1208" s="9" t="s">
        <v>2764</v>
      </c>
      <c r="G1208" s="9" t="s">
        <v>96</v>
      </c>
      <c r="H1208" s="11"/>
      <c r="I1208" s="12"/>
      <c r="J1208" s="12"/>
      <c r="K1208" s="12"/>
      <c r="L1208" s="12">
        <f t="array" ref="L1208">IFERROR(LOOKUP(2^15,SEARCH({"40A","63A","80A","100A","125A","160A","200A","250A","400A","630A","800A","1000A","1250A","1600A","2000A","2500A","3200A","4000A","5000A","6300A"},UPPER(D1208)),{40,63,80,100,125,160,200,250,400,630,800,1000,1250,1600,2000,2500,3200,4000,5000,6300}),0)</f>
        <v>3200</v>
      </c>
      <c r="M1208" s="9" t="str">
        <f t="shared" si="91"/>
        <v>Joint Pack</v>
      </c>
      <c r="N1208" s="9" t="str">
        <f t="shared" si="92"/>
        <v>CU</v>
      </c>
      <c r="O1208" s="13" t="str">
        <f t="shared" si="93"/>
        <v>Silver</v>
      </c>
      <c r="P1208" s="9" t="str">
        <f t="shared" si="94"/>
        <v>None</v>
      </c>
      <c r="Q1208" s="9" t="str">
        <f t="shared" si="95"/>
        <v>5</v>
      </c>
      <c r="R12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08" s="14" t="str">
        <f>IF(ProjectsDB[[#This Row],[Item Type]]="Straight Plug-In",_xlfn.TEXTJOIN("-",TRUE,M1208&amp;"-"&amp;_xlfn.LET(_xlpm.txt,ProjectsDB[[#This Row],[Assembly]],_xlpm.pos,FIND("SP",_xlpm.txt),_xlpm.pre,LEFT(_xlpm.txt,_xlpm.pos-1),IF(RIGHT(_xlpm.pre,3)="123","3PL",IF(RIGHT(_xlpm.pre,2)="12","2PL",IF(RIGHT(_xlpm.pre,1)="1","1PL","3PL")))),N1208,O1208,P1208,Q1208&amp;"W",R1208),_xlfn.TEXTJOIN("-",TRUE,M1208,N1208,O1208,P1208,Q1208&amp;"W",R1208))</f>
        <v>Joint Pack-CU-Silver-None-5W-2</v>
      </c>
      <c r="T1208" s="14" t="str">
        <f>IF(COUNTIF(Cycletime[Element Desc.],ProjectsDB[[#This Row],[Element Desc.]])&gt;0,"Found","Not Found")</f>
        <v>Found</v>
      </c>
    </row>
    <row r="1209" spans="2:20" x14ac:dyDescent="0.25">
      <c r="B1209" s="8" t="s">
        <v>2799</v>
      </c>
      <c r="C1209" s="9" t="s">
        <v>2775</v>
      </c>
      <c r="D1209" s="9" t="s">
        <v>2776</v>
      </c>
      <c r="E1209" s="10">
        <v>2</v>
      </c>
      <c r="F1209" s="9" t="s">
        <v>2764</v>
      </c>
      <c r="G1209" s="9" t="s">
        <v>96</v>
      </c>
      <c r="H1209" s="11"/>
      <c r="I1209" s="12">
        <v>425</v>
      </c>
      <c r="J1209" s="12"/>
      <c r="K1209" s="12"/>
      <c r="L1209" s="12">
        <f t="array" ref="L1209">IFERROR(LOOKUP(2^15,SEARCH({"40A","63A","80A","100A","125A","160A","200A","250A","400A","630A","800A","1000A","1250A","1600A","2000A","2500A","3200A","4000A","5000A","6300A"},UPPER(D1209)),{40,63,80,100,125,160,200,250,400,630,800,1000,1250,1600,2000,2500,3200,4000,5000,6300}),0)</f>
        <v>3200</v>
      </c>
      <c r="M1209" s="9" t="str">
        <f t="shared" si="91"/>
        <v>Flange Straight</v>
      </c>
      <c r="N1209" s="9" t="str">
        <f t="shared" si="92"/>
        <v>CU</v>
      </c>
      <c r="O1209" s="13" t="str">
        <f t="shared" si="93"/>
        <v>Silver</v>
      </c>
      <c r="P1209" s="9" t="str">
        <f t="shared" si="94"/>
        <v>PET</v>
      </c>
      <c r="Q1209" s="9" t="str">
        <f t="shared" si="95"/>
        <v>5</v>
      </c>
      <c r="R12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09" s="14" t="str">
        <f>IF(ProjectsDB[[#This Row],[Item Type]]="Straight Plug-In",_xlfn.TEXTJOIN("-",TRUE,M1209&amp;"-"&amp;_xlfn.LET(_xlpm.txt,ProjectsDB[[#This Row],[Assembly]],_xlpm.pos,FIND("SP",_xlpm.txt),_xlpm.pre,LEFT(_xlpm.txt,_xlpm.pos-1),IF(RIGHT(_xlpm.pre,3)="123","3PL",IF(RIGHT(_xlpm.pre,2)="12","2PL",IF(RIGHT(_xlpm.pre,1)="1","1PL","3PL")))),N1209,O1209,P1209,Q1209&amp;"W",R1209),_xlfn.TEXTJOIN("-",TRUE,M1209,N1209,O1209,P1209,Q1209&amp;"W",R1209))</f>
        <v>Flange Straight-CU-Silver-PET-5W-2</v>
      </c>
      <c r="T1209" s="14" t="str">
        <f>IF(COUNTIF(Cycletime[Element Desc.],ProjectsDB[[#This Row],[Element Desc.]])&gt;0,"Found","Not Found")</f>
        <v>Found</v>
      </c>
    </row>
    <row r="1210" spans="2:20" x14ac:dyDescent="0.25">
      <c r="B1210" s="8" t="s">
        <v>2800</v>
      </c>
      <c r="C1210" s="9" t="s">
        <v>2762</v>
      </c>
      <c r="D1210" s="9" t="s">
        <v>2763</v>
      </c>
      <c r="E1210" s="10">
        <v>1</v>
      </c>
      <c r="F1210" s="9" t="s">
        <v>2764</v>
      </c>
      <c r="G1210" s="9" t="s">
        <v>96</v>
      </c>
      <c r="H1210" s="11"/>
      <c r="I1210" s="12">
        <v>2800</v>
      </c>
      <c r="J1210" s="12"/>
      <c r="K1210" s="12"/>
      <c r="L1210" s="12">
        <f t="array" ref="L1210">IFERROR(LOOKUP(2^15,SEARCH({"40A","63A","80A","100A","125A","160A","200A","250A","400A","630A","800A","1000A","1250A","1600A","2000A","2500A","3200A","4000A","5000A","6300A"},UPPER(D1210)),{40,63,80,100,125,160,200,250,400,630,800,1000,1250,1600,2000,2500,3200,4000,5000,6300}),0)</f>
        <v>3200</v>
      </c>
      <c r="M1210" s="9" t="str">
        <f t="shared" si="91"/>
        <v>Straight Feeder</v>
      </c>
      <c r="N1210" s="9" t="str">
        <f t="shared" si="92"/>
        <v>CU</v>
      </c>
      <c r="O1210" s="13" t="str">
        <f t="shared" si="93"/>
        <v>Silver</v>
      </c>
      <c r="P1210" s="9" t="str">
        <f t="shared" si="94"/>
        <v>PET</v>
      </c>
      <c r="Q1210" s="9" t="str">
        <f t="shared" si="95"/>
        <v>5</v>
      </c>
      <c r="R12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10" s="14" t="str">
        <f>IF(ProjectsDB[[#This Row],[Item Type]]="Straight Plug-In",_xlfn.TEXTJOIN("-",TRUE,M1210&amp;"-"&amp;_xlfn.LET(_xlpm.txt,ProjectsDB[[#This Row],[Assembly]],_xlpm.pos,FIND("SP",_xlpm.txt),_xlpm.pre,LEFT(_xlpm.txt,_xlpm.pos-1),IF(RIGHT(_xlpm.pre,3)="123","3PL",IF(RIGHT(_xlpm.pre,2)="12","2PL",IF(RIGHT(_xlpm.pre,1)="1","1PL","3PL")))),N1210,O1210,P1210,Q1210&amp;"W",R1210),_xlfn.TEXTJOIN("-",TRUE,M1210,N1210,O1210,P1210,Q1210&amp;"W",R1210))</f>
        <v>Straight Feeder-CU-Silver-PET-5W-2</v>
      </c>
      <c r="T1210" s="14" t="str">
        <f>IF(COUNTIF(Cycletime[Element Desc.],ProjectsDB[[#This Row],[Element Desc.]])&gt;0,"Found","Not Found")</f>
        <v>Found</v>
      </c>
    </row>
    <row r="1211" spans="2:20" x14ac:dyDescent="0.25">
      <c r="B1211" s="8" t="s">
        <v>2801</v>
      </c>
      <c r="C1211" s="9" t="s">
        <v>2785</v>
      </c>
      <c r="D1211" s="9" t="s">
        <v>2786</v>
      </c>
      <c r="E1211" s="10">
        <v>1</v>
      </c>
      <c r="F1211" s="9" t="s">
        <v>2764</v>
      </c>
      <c r="G1211" s="9" t="s">
        <v>96</v>
      </c>
      <c r="H1211" s="11"/>
      <c r="I1211" s="12">
        <v>1520</v>
      </c>
      <c r="J1211" s="12"/>
      <c r="K1211" s="12"/>
      <c r="L1211" s="12">
        <f t="array" ref="L1211">IFERROR(LOOKUP(2^15,SEARCH({"40A","63A","80A","100A","125A","160A","200A","250A","400A","630A","800A","1000A","1250A","1600A","2000A","2500A","3200A","4000A","5000A","6300A"},UPPER(D1211)),{40,63,80,100,125,160,200,250,400,630,800,1000,1250,1600,2000,2500,3200,4000,5000,6300}),0)</f>
        <v>3200</v>
      </c>
      <c r="M1211" s="9" t="str">
        <f t="shared" si="91"/>
        <v>Straight Feeder</v>
      </c>
      <c r="N1211" s="9" t="str">
        <f t="shared" si="92"/>
        <v>CU</v>
      </c>
      <c r="O1211" s="13" t="str">
        <f t="shared" si="93"/>
        <v>Silver</v>
      </c>
      <c r="P1211" s="9" t="str">
        <f t="shared" si="94"/>
        <v>PET</v>
      </c>
      <c r="Q1211" s="9" t="str">
        <f t="shared" si="95"/>
        <v>5</v>
      </c>
      <c r="R12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11" s="14" t="str">
        <f>IF(ProjectsDB[[#This Row],[Item Type]]="Straight Plug-In",_xlfn.TEXTJOIN("-",TRUE,M1211&amp;"-"&amp;_xlfn.LET(_xlpm.txt,ProjectsDB[[#This Row],[Assembly]],_xlpm.pos,FIND("SP",_xlpm.txt),_xlpm.pre,LEFT(_xlpm.txt,_xlpm.pos-1),IF(RIGHT(_xlpm.pre,3)="123","3PL",IF(RIGHT(_xlpm.pre,2)="12","2PL",IF(RIGHT(_xlpm.pre,1)="1","1PL","3PL")))),N1211,O1211,P1211,Q1211&amp;"W",R1211),_xlfn.TEXTJOIN("-",TRUE,M1211,N1211,O1211,P1211,Q1211&amp;"W",R1211))</f>
        <v>Straight Feeder-CU-Silver-PET-5W-2</v>
      </c>
      <c r="T1211" s="14" t="str">
        <f>IF(COUNTIF(Cycletime[Element Desc.],ProjectsDB[[#This Row],[Element Desc.]])&gt;0,"Found","Not Found")</f>
        <v>Found</v>
      </c>
    </row>
    <row r="1212" spans="2:20" x14ac:dyDescent="0.25">
      <c r="B1212" s="8" t="s">
        <v>2802</v>
      </c>
      <c r="C1212" s="9" t="s">
        <v>2769</v>
      </c>
      <c r="D1212" s="9" t="s">
        <v>2770</v>
      </c>
      <c r="E1212" s="10">
        <v>1</v>
      </c>
      <c r="F1212" s="9" t="s">
        <v>2764</v>
      </c>
      <c r="G1212" s="9" t="s">
        <v>96</v>
      </c>
      <c r="H1212" s="11"/>
      <c r="I1212" s="12">
        <v>1320</v>
      </c>
      <c r="J1212" s="12"/>
      <c r="K1212" s="12"/>
      <c r="L1212" s="12">
        <f t="array" ref="L1212">IFERROR(LOOKUP(2^15,SEARCH({"40A","63A","80A","100A","125A","160A","200A","250A","400A","630A","800A","1000A","1250A","1600A","2000A","2500A","3200A","4000A","5000A","6300A"},UPPER(D1212)),{40,63,80,100,125,160,200,250,400,630,800,1000,1250,1600,2000,2500,3200,4000,5000,6300}),0)</f>
        <v>3200</v>
      </c>
      <c r="M1212" s="9" t="str">
        <f t="shared" si="91"/>
        <v>Straight Feeder</v>
      </c>
      <c r="N1212" s="9" t="str">
        <f t="shared" si="92"/>
        <v>CU</v>
      </c>
      <c r="O1212" s="13" t="str">
        <f t="shared" si="93"/>
        <v>Silver</v>
      </c>
      <c r="P1212" s="9" t="str">
        <f t="shared" si="94"/>
        <v>PET</v>
      </c>
      <c r="Q1212" s="9" t="str">
        <f t="shared" si="95"/>
        <v>5</v>
      </c>
      <c r="R12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12" s="14" t="str">
        <f>IF(ProjectsDB[[#This Row],[Item Type]]="Straight Plug-In",_xlfn.TEXTJOIN("-",TRUE,M1212&amp;"-"&amp;_xlfn.LET(_xlpm.txt,ProjectsDB[[#This Row],[Assembly]],_xlpm.pos,FIND("SP",_xlpm.txt),_xlpm.pre,LEFT(_xlpm.txt,_xlpm.pos-1),IF(RIGHT(_xlpm.pre,3)="123","3PL",IF(RIGHT(_xlpm.pre,2)="12","2PL",IF(RIGHT(_xlpm.pre,1)="1","1PL","3PL")))),N1212,O1212,P1212,Q1212&amp;"W",R1212),_xlfn.TEXTJOIN("-",TRUE,M1212,N1212,O1212,P1212,Q1212&amp;"W",R1212))</f>
        <v>Straight Feeder-CU-Silver-PET-5W-2</v>
      </c>
      <c r="T1212" s="14" t="str">
        <f>IF(COUNTIF(Cycletime[Element Desc.],ProjectsDB[[#This Row],[Element Desc.]])&gt;0,"Found","Not Found")</f>
        <v>Found</v>
      </c>
    </row>
    <row r="1213" spans="2:20" x14ac:dyDescent="0.25">
      <c r="B1213" s="8" t="s">
        <v>2803</v>
      </c>
      <c r="C1213" s="9" t="s">
        <v>2772</v>
      </c>
      <c r="D1213" s="9" t="s">
        <v>2773</v>
      </c>
      <c r="E1213" s="10">
        <v>4</v>
      </c>
      <c r="F1213" s="9" t="s">
        <v>2764</v>
      </c>
      <c r="G1213" s="9" t="s">
        <v>96</v>
      </c>
      <c r="H1213" s="11"/>
      <c r="I1213" s="12"/>
      <c r="J1213" s="12"/>
      <c r="K1213" s="12"/>
      <c r="L1213" s="12">
        <f t="array" ref="L1213">IFERROR(LOOKUP(2^15,SEARCH({"40A","63A","80A","100A","125A","160A","200A","250A","400A","630A","800A","1000A","1250A","1600A","2000A","2500A","3200A","4000A","5000A","6300A"},UPPER(D1213)),{40,63,80,100,125,160,200,250,400,630,800,1000,1250,1600,2000,2500,3200,4000,5000,6300}),0)</f>
        <v>3200</v>
      </c>
      <c r="M1213" s="9" t="str">
        <f t="shared" si="91"/>
        <v>Joint Pack</v>
      </c>
      <c r="N1213" s="9" t="str">
        <f t="shared" si="92"/>
        <v>CU</v>
      </c>
      <c r="O1213" s="13" t="str">
        <f t="shared" si="93"/>
        <v>Silver</v>
      </c>
      <c r="P1213" s="9" t="str">
        <f t="shared" si="94"/>
        <v>None</v>
      </c>
      <c r="Q1213" s="9" t="str">
        <f t="shared" si="95"/>
        <v>5</v>
      </c>
      <c r="R12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13" s="14" t="str">
        <f>IF(ProjectsDB[[#This Row],[Item Type]]="Straight Plug-In",_xlfn.TEXTJOIN("-",TRUE,M1213&amp;"-"&amp;_xlfn.LET(_xlpm.txt,ProjectsDB[[#This Row],[Assembly]],_xlpm.pos,FIND("SP",_xlpm.txt),_xlpm.pre,LEFT(_xlpm.txt,_xlpm.pos-1),IF(RIGHT(_xlpm.pre,3)="123","3PL",IF(RIGHT(_xlpm.pre,2)="12","2PL",IF(RIGHT(_xlpm.pre,1)="1","1PL","3PL")))),N1213,O1213,P1213,Q1213&amp;"W",R1213),_xlfn.TEXTJOIN("-",TRUE,M1213,N1213,O1213,P1213,Q1213&amp;"W",R1213))</f>
        <v>Joint Pack-CU-Silver-None-5W-2</v>
      </c>
      <c r="T1213" s="14" t="str">
        <f>IF(COUNTIF(Cycletime[Element Desc.],ProjectsDB[[#This Row],[Element Desc.]])&gt;0,"Found","Not Found")</f>
        <v>Found</v>
      </c>
    </row>
    <row r="1214" spans="2:20" x14ac:dyDescent="0.25">
      <c r="B1214" s="8" t="s">
        <v>2804</v>
      </c>
      <c r="C1214" s="9" t="s">
        <v>2775</v>
      </c>
      <c r="D1214" s="9" t="s">
        <v>2776</v>
      </c>
      <c r="E1214" s="10">
        <v>2</v>
      </c>
      <c r="F1214" s="9" t="s">
        <v>2764</v>
      </c>
      <c r="G1214" s="9" t="s">
        <v>96</v>
      </c>
      <c r="H1214" s="11"/>
      <c r="I1214" s="12">
        <v>425</v>
      </c>
      <c r="J1214" s="12"/>
      <c r="K1214" s="12"/>
      <c r="L1214" s="12">
        <f t="array" ref="L1214">IFERROR(LOOKUP(2^15,SEARCH({"40A","63A","80A","100A","125A","160A","200A","250A","400A","630A","800A","1000A","1250A","1600A","2000A","2500A","3200A","4000A","5000A","6300A"},UPPER(D1214)),{40,63,80,100,125,160,200,250,400,630,800,1000,1250,1600,2000,2500,3200,4000,5000,6300}),0)</f>
        <v>3200</v>
      </c>
      <c r="M1214" s="9" t="str">
        <f t="shared" si="91"/>
        <v>Flange Straight</v>
      </c>
      <c r="N1214" s="9" t="str">
        <f t="shared" si="92"/>
        <v>CU</v>
      </c>
      <c r="O1214" s="13" t="str">
        <f t="shared" si="93"/>
        <v>Silver</v>
      </c>
      <c r="P1214" s="9" t="str">
        <f t="shared" si="94"/>
        <v>PET</v>
      </c>
      <c r="Q1214" s="9" t="str">
        <f t="shared" si="95"/>
        <v>5</v>
      </c>
      <c r="R12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14" s="14" t="str">
        <f>IF(ProjectsDB[[#This Row],[Item Type]]="Straight Plug-In",_xlfn.TEXTJOIN("-",TRUE,M1214&amp;"-"&amp;_xlfn.LET(_xlpm.txt,ProjectsDB[[#This Row],[Assembly]],_xlpm.pos,FIND("SP",_xlpm.txt),_xlpm.pre,LEFT(_xlpm.txt,_xlpm.pos-1),IF(RIGHT(_xlpm.pre,3)="123","3PL",IF(RIGHT(_xlpm.pre,2)="12","2PL",IF(RIGHT(_xlpm.pre,1)="1","1PL","3PL")))),N1214,O1214,P1214,Q1214&amp;"W",R1214),_xlfn.TEXTJOIN("-",TRUE,M1214,N1214,O1214,P1214,Q1214&amp;"W",R1214))</f>
        <v>Flange Straight-CU-Silver-PET-5W-2</v>
      </c>
      <c r="T1214" s="14" t="str">
        <f>IF(COUNTIF(Cycletime[Element Desc.],ProjectsDB[[#This Row],[Element Desc.]])&gt;0,"Found","Not Found")</f>
        <v>Found</v>
      </c>
    </row>
    <row r="1215" spans="2:20" x14ac:dyDescent="0.25">
      <c r="B1215" s="8" t="s">
        <v>2805</v>
      </c>
      <c r="C1215" s="9" t="s">
        <v>2762</v>
      </c>
      <c r="D1215" s="9" t="s">
        <v>2763</v>
      </c>
      <c r="E1215" s="10">
        <v>1</v>
      </c>
      <c r="F1215" s="9" t="s">
        <v>2764</v>
      </c>
      <c r="G1215" s="9" t="s">
        <v>96</v>
      </c>
      <c r="H1215" s="11"/>
      <c r="I1215" s="12">
        <v>2800</v>
      </c>
      <c r="J1215" s="12"/>
      <c r="K1215" s="12"/>
      <c r="L1215" s="12">
        <f t="array" ref="L1215">IFERROR(LOOKUP(2^15,SEARCH({"40A","63A","80A","100A","125A","160A","200A","250A","400A","630A","800A","1000A","1250A","1600A","2000A","2500A","3200A","4000A","5000A","6300A"},UPPER(D1215)),{40,63,80,100,125,160,200,250,400,630,800,1000,1250,1600,2000,2500,3200,4000,5000,6300}),0)</f>
        <v>3200</v>
      </c>
      <c r="M1215" s="9" t="str">
        <f t="shared" si="91"/>
        <v>Straight Feeder</v>
      </c>
      <c r="N1215" s="9" t="str">
        <f t="shared" si="92"/>
        <v>CU</v>
      </c>
      <c r="O1215" s="13" t="str">
        <f t="shared" si="93"/>
        <v>Silver</v>
      </c>
      <c r="P1215" s="9" t="str">
        <f t="shared" si="94"/>
        <v>PET</v>
      </c>
      <c r="Q1215" s="9" t="str">
        <f t="shared" si="95"/>
        <v>5</v>
      </c>
      <c r="R12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15" s="14" t="str">
        <f>IF(ProjectsDB[[#This Row],[Item Type]]="Straight Plug-In",_xlfn.TEXTJOIN("-",TRUE,M1215&amp;"-"&amp;_xlfn.LET(_xlpm.txt,ProjectsDB[[#This Row],[Assembly]],_xlpm.pos,FIND("SP",_xlpm.txt),_xlpm.pre,LEFT(_xlpm.txt,_xlpm.pos-1),IF(RIGHT(_xlpm.pre,3)="123","3PL",IF(RIGHT(_xlpm.pre,2)="12","2PL",IF(RIGHT(_xlpm.pre,1)="1","1PL","3PL")))),N1215,O1215,P1215,Q1215&amp;"W",R1215),_xlfn.TEXTJOIN("-",TRUE,M1215,N1215,O1215,P1215,Q1215&amp;"W",R1215))</f>
        <v>Straight Feeder-CU-Silver-PET-5W-2</v>
      </c>
      <c r="T1215" s="14" t="str">
        <f>IF(COUNTIF(Cycletime[Element Desc.],ProjectsDB[[#This Row],[Element Desc.]])&gt;0,"Found","Not Found")</f>
        <v>Found</v>
      </c>
    </row>
    <row r="1216" spans="2:20" x14ac:dyDescent="0.25">
      <c r="B1216" s="8" t="s">
        <v>2806</v>
      </c>
      <c r="C1216" s="9" t="s">
        <v>2785</v>
      </c>
      <c r="D1216" s="9" t="s">
        <v>2786</v>
      </c>
      <c r="E1216" s="10">
        <v>1</v>
      </c>
      <c r="F1216" s="9" t="s">
        <v>2764</v>
      </c>
      <c r="G1216" s="9" t="s">
        <v>96</v>
      </c>
      <c r="H1216" s="11"/>
      <c r="I1216" s="12">
        <v>1520</v>
      </c>
      <c r="J1216" s="12"/>
      <c r="K1216" s="12"/>
      <c r="L1216" s="12">
        <f t="array" ref="L1216">IFERROR(LOOKUP(2^15,SEARCH({"40A","63A","80A","100A","125A","160A","200A","250A","400A","630A","800A","1000A","1250A","1600A","2000A","2500A","3200A","4000A","5000A","6300A"},UPPER(D1216)),{40,63,80,100,125,160,200,250,400,630,800,1000,1250,1600,2000,2500,3200,4000,5000,6300}),0)</f>
        <v>3200</v>
      </c>
      <c r="M1216" s="9" t="str">
        <f t="shared" si="91"/>
        <v>Straight Feeder</v>
      </c>
      <c r="N1216" s="9" t="str">
        <f t="shared" si="92"/>
        <v>CU</v>
      </c>
      <c r="O1216" s="13" t="str">
        <f t="shared" si="93"/>
        <v>Silver</v>
      </c>
      <c r="P1216" s="9" t="str">
        <f t="shared" si="94"/>
        <v>PET</v>
      </c>
      <c r="Q1216" s="9" t="str">
        <f t="shared" si="95"/>
        <v>5</v>
      </c>
      <c r="R12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16" s="14" t="str">
        <f>IF(ProjectsDB[[#This Row],[Item Type]]="Straight Plug-In",_xlfn.TEXTJOIN("-",TRUE,M1216&amp;"-"&amp;_xlfn.LET(_xlpm.txt,ProjectsDB[[#This Row],[Assembly]],_xlpm.pos,FIND("SP",_xlpm.txt),_xlpm.pre,LEFT(_xlpm.txt,_xlpm.pos-1),IF(RIGHT(_xlpm.pre,3)="123","3PL",IF(RIGHT(_xlpm.pre,2)="12","2PL",IF(RIGHT(_xlpm.pre,1)="1","1PL","3PL")))),N1216,O1216,P1216,Q1216&amp;"W",R1216),_xlfn.TEXTJOIN("-",TRUE,M1216,N1216,O1216,P1216,Q1216&amp;"W",R1216))</f>
        <v>Straight Feeder-CU-Silver-PET-5W-2</v>
      </c>
      <c r="T1216" s="14" t="str">
        <f>IF(COUNTIF(Cycletime[Element Desc.],ProjectsDB[[#This Row],[Element Desc.]])&gt;0,"Found","Not Found")</f>
        <v>Found</v>
      </c>
    </row>
    <row r="1217" spans="2:20" x14ac:dyDescent="0.25">
      <c r="B1217" s="8" t="s">
        <v>2807</v>
      </c>
      <c r="C1217" s="9" t="s">
        <v>2766</v>
      </c>
      <c r="D1217" s="9" t="s">
        <v>2767</v>
      </c>
      <c r="E1217" s="10">
        <v>1</v>
      </c>
      <c r="F1217" s="9" t="s">
        <v>2764</v>
      </c>
      <c r="G1217" s="9" t="s">
        <v>96</v>
      </c>
      <c r="H1217" s="11"/>
      <c r="I1217" s="12">
        <v>2000</v>
      </c>
      <c r="J1217" s="12"/>
      <c r="K1217" s="12"/>
      <c r="L1217" s="12">
        <f t="array" ref="L1217">IFERROR(LOOKUP(2^15,SEARCH({"40A","63A","80A","100A","125A","160A","200A","250A","400A","630A","800A","1000A","1250A","1600A","2000A","2500A","3200A","4000A","5000A","6300A"},UPPER(D1217)),{40,63,80,100,125,160,200,250,400,630,800,1000,1250,1600,2000,2500,3200,4000,5000,6300}),0)</f>
        <v>3200</v>
      </c>
      <c r="M1217" s="9" t="str">
        <f t="shared" si="91"/>
        <v>Straight Feeder</v>
      </c>
      <c r="N1217" s="9" t="str">
        <f t="shared" si="92"/>
        <v>CU</v>
      </c>
      <c r="O1217" s="13" t="str">
        <f t="shared" si="93"/>
        <v>Silver</v>
      </c>
      <c r="P1217" s="9" t="str">
        <f t="shared" si="94"/>
        <v>PET</v>
      </c>
      <c r="Q1217" s="9" t="str">
        <f t="shared" si="95"/>
        <v>5</v>
      </c>
      <c r="R12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17" s="14" t="str">
        <f>IF(ProjectsDB[[#This Row],[Item Type]]="Straight Plug-In",_xlfn.TEXTJOIN("-",TRUE,M1217&amp;"-"&amp;_xlfn.LET(_xlpm.txt,ProjectsDB[[#This Row],[Assembly]],_xlpm.pos,FIND("SP",_xlpm.txt),_xlpm.pre,LEFT(_xlpm.txt,_xlpm.pos-1),IF(RIGHT(_xlpm.pre,3)="123","3PL",IF(RIGHT(_xlpm.pre,2)="12","2PL",IF(RIGHT(_xlpm.pre,1)="1","1PL","3PL")))),N1217,O1217,P1217,Q1217&amp;"W",R1217),_xlfn.TEXTJOIN("-",TRUE,M1217,N1217,O1217,P1217,Q1217&amp;"W",R1217))</f>
        <v>Straight Feeder-CU-Silver-PET-5W-2</v>
      </c>
      <c r="T1217" s="14" t="str">
        <f>IF(COUNTIF(Cycletime[Element Desc.],ProjectsDB[[#This Row],[Element Desc.]])&gt;0,"Found","Not Found")</f>
        <v>Found</v>
      </c>
    </row>
    <row r="1218" spans="2:20" x14ac:dyDescent="0.25">
      <c r="B1218" s="8" t="s">
        <v>2808</v>
      </c>
      <c r="C1218" s="9" t="s">
        <v>2769</v>
      </c>
      <c r="D1218" s="9" t="s">
        <v>2770</v>
      </c>
      <c r="E1218" s="10">
        <v>1</v>
      </c>
      <c r="F1218" s="9" t="s">
        <v>2764</v>
      </c>
      <c r="G1218" s="9" t="s">
        <v>96</v>
      </c>
      <c r="H1218" s="11"/>
      <c r="I1218" s="12">
        <v>1320</v>
      </c>
      <c r="J1218" s="12"/>
      <c r="K1218" s="12"/>
      <c r="L1218" s="12">
        <f t="array" ref="L1218">IFERROR(LOOKUP(2^15,SEARCH({"40A","63A","80A","100A","125A","160A","200A","250A","400A","630A","800A","1000A","1250A","1600A","2000A","2500A","3200A","4000A","5000A","6300A"},UPPER(D1218)),{40,63,80,100,125,160,200,250,400,630,800,1000,1250,1600,2000,2500,3200,4000,5000,6300}),0)</f>
        <v>3200</v>
      </c>
      <c r="M1218" s="9" t="str">
        <f t="shared" si="91"/>
        <v>Straight Feeder</v>
      </c>
      <c r="N1218" s="9" t="str">
        <f t="shared" si="92"/>
        <v>CU</v>
      </c>
      <c r="O1218" s="13" t="str">
        <f t="shared" si="93"/>
        <v>Silver</v>
      </c>
      <c r="P1218" s="9" t="str">
        <f t="shared" si="94"/>
        <v>PET</v>
      </c>
      <c r="Q1218" s="9" t="str">
        <f t="shared" si="95"/>
        <v>5</v>
      </c>
      <c r="R12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18" s="14" t="str">
        <f>IF(ProjectsDB[[#This Row],[Item Type]]="Straight Plug-In",_xlfn.TEXTJOIN("-",TRUE,M1218&amp;"-"&amp;_xlfn.LET(_xlpm.txt,ProjectsDB[[#This Row],[Assembly]],_xlpm.pos,FIND("SP",_xlpm.txt),_xlpm.pre,LEFT(_xlpm.txt,_xlpm.pos-1),IF(RIGHT(_xlpm.pre,3)="123","3PL",IF(RIGHT(_xlpm.pre,2)="12","2PL",IF(RIGHT(_xlpm.pre,1)="1","1PL","3PL")))),N1218,O1218,P1218,Q1218&amp;"W",R1218),_xlfn.TEXTJOIN("-",TRUE,M1218,N1218,O1218,P1218,Q1218&amp;"W",R1218))</f>
        <v>Straight Feeder-CU-Silver-PET-5W-2</v>
      </c>
      <c r="T1218" s="14" t="str">
        <f>IF(COUNTIF(Cycletime[Element Desc.],ProjectsDB[[#This Row],[Element Desc.]])&gt;0,"Found","Not Found")</f>
        <v>Found</v>
      </c>
    </row>
    <row r="1219" spans="2:20" x14ac:dyDescent="0.25">
      <c r="B1219" s="8" t="s">
        <v>2809</v>
      </c>
      <c r="C1219" s="9" t="s">
        <v>2772</v>
      </c>
      <c r="D1219" s="9" t="s">
        <v>2773</v>
      </c>
      <c r="E1219" s="10">
        <v>5</v>
      </c>
      <c r="F1219" s="9" t="s">
        <v>2764</v>
      </c>
      <c r="G1219" s="9" t="s">
        <v>96</v>
      </c>
      <c r="H1219" s="11"/>
      <c r="I1219" s="12"/>
      <c r="J1219" s="12"/>
      <c r="K1219" s="12"/>
      <c r="L1219" s="12">
        <f t="array" ref="L1219">IFERROR(LOOKUP(2^15,SEARCH({"40A","63A","80A","100A","125A","160A","200A","250A","400A","630A","800A","1000A","1250A","1600A","2000A","2500A","3200A","4000A","5000A","6300A"},UPPER(D1219)),{40,63,80,100,125,160,200,250,400,630,800,1000,1250,1600,2000,2500,3200,4000,5000,6300}),0)</f>
        <v>3200</v>
      </c>
      <c r="M1219" s="9" t="str">
        <f t="shared" si="91"/>
        <v>Joint Pack</v>
      </c>
      <c r="N1219" s="9" t="str">
        <f t="shared" si="92"/>
        <v>CU</v>
      </c>
      <c r="O1219" s="13" t="str">
        <f t="shared" si="93"/>
        <v>Silver</v>
      </c>
      <c r="P1219" s="9" t="str">
        <f t="shared" si="94"/>
        <v>None</v>
      </c>
      <c r="Q1219" s="9" t="str">
        <f t="shared" si="95"/>
        <v>5</v>
      </c>
      <c r="R12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19" s="14" t="str">
        <f>IF(ProjectsDB[[#This Row],[Item Type]]="Straight Plug-In",_xlfn.TEXTJOIN("-",TRUE,M1219&amp;"-"&amp;_xlfn.LET(_xlpm.txt,ProjectsDB[[#This Row],[Assembly]],_xlpm.pos,FIND("SP",_xlpm.txt),_xlpm.pre,LEFT(_xlpm.txt,_xlpm.pos-1),IF(RIGHT(_xlpm.pre,3)="123","3PL",IF(RIGHT(_xlpm.pre,2)="12","2PL",IF(RIGHT(_xlpm.pre,1)="1","1PL","3PL")))),N1219,O1219,P1219,Q1219&amp;"W",R1219),_xlfn.TEXTJOIN("-",TRUE,M1219,N1219,O1219,P1219,Q1219&amp;"W",R1219))</f>
        <v>Joint Pack-CU-Silver-None-5W-2</v>
      </c>
      <c r="T1219" s="14" t="str">
        <f>IF(COUNTIF(Cycletime[Element Desc.],ProjectsDB[[#This Row],[Element Desc.]])&gt;0,"Found","Not Found")</f>
        <v>Found</v>
      </c>
    </row>
    <row r="1220" spans="2:20" x14ac:dyDescent="0.25">
      <c r="B1220" s="8" t="s">
        <v>2810</v>
      </c>
      <c r="C1220" s="9" t="s">
        <v>2775</v>
      </c>
      <c r="D1220" s="9" t="s">
        <v>2776</v>
      </c>
      <c r="E1220" s="10">
        <v>2</v>
      </c>
      <c r="F1220" s="9" t="s">
        <v>2764</v>
      </c>
      <c r="G1220" s="9" t="s">
        <v>96</v>
      </c>
      <c r="H1220" s="11"/>
      <c r="I1220" s="12">
        <v>425</v>
      </c>
      <c r="J1220" s="12"/>
      <c r="K1220" s="12"/>
      <c r="L1220" s="12">
        <f t="array" ref="L1220">IFERROR(LOOKUP(2^15,SEARCH({"40A","63A","80A","100A","125A","160A","200A","250A","400A","630A","800A","1000A","1250A","1600A","2000A","2500A","3200A","4000A","5000A","6300A"},UPPER(D1220)),{40,63,80,100,125,160,200,250,400,630,800,1000,1250,1600,2000,2500,3200,4000,5000,6300}),0)</f>
        <v>3200</v>
      </c>
      <c r="M1220" s="9" t="str">
        <f t="shared" ref="M1220:M1283" si="96">_xlfn.LET(_xlpm.d,UPPER(TRIM(SUBSTITUTE(SUBSTITUTE(D1220,CHAR(160),"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1220" s="9" t="str">
        <f t="shared" ref="N1220:N1283" si="97">IF(ISNUMBER(SEARCH("CU",D1220)),"CU",IF(ISNUMBER(SEARCH("AL",D1220)),"AL",IF(ISNUMBER(SEARCH("Copper",D1220)),"CU","SH")))</f>
        <v>CU</v>
      </c>
      <c r="O1220" s="13" t="str">
        <f t="shared" ref="O1220:O1283" si="98">IF(ISNUMBER(SEARCH("Silver",D1220)),"Silver",IF(ISNUMBER(SEARCH("Tin",D1220)),"Tin","None"))</f>
        <v>Silver</v>
      </c>
      <c r="P1220" s="9" t="str">
        <f t="shared" ref="P1220:P1283" si="99">IF(ISNUMBER(SEARCH("Epoxy",D1220)),"Epoxy",IF(ISNUMBER(SEARCH("PET",D1220)),"PET","None"))</f>
        <v>PET</v>
      </c>
      <c r="Q1220" s="9" t="str">
        <f t="shared" ref="Q1220:Q1283" si="100">IF(ISNUMBER(SEARCH("3-Wire",D1220)),"3",IF(ISNUMBER(SEARCH("4-Wire",D1220)),"4",IF(ISNUMBER(SEARCH("5-Wire",D1220)),"5",IF(ISNUMBER(SEARCH("6-Wire",D1220)),"6","0"))))</f>
        <v>5</v>
      </c>
      <c r="R12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20" s="14" t="str">
        <f>IF(ProjectsDB[[#This Row],[Item Type]]="Straight Plug-In",_xlfn.TEXTJOIN("-",TRUE,M1220&amp;"-"&amp;_xlfn.LET(_xlpm.txt,ProjectsDB[[#This Row],[Assembly]],_xlpm.pos,FIND("SP",_xlpm.txt),_xlpm.pre,LEFT(_xlpm.txt,_xlpm.pos-1),IF(RIGHT(_xlpm.pre,3)="123","3PL",IF(RIGHT(_xlpm.pre,2)="12","2PL",IF(RIGHT(_xlpm.pre,1)="1","1PL","3PL")))),N1220,O1220,P1220,Q1220&amp;"W",R1220),_xlfn.TEXTJOIN("-",TRUE,M1220,N1220,O1220,P1220,Q1220&amp;"W",R1220))</f>
        <v>Flange Straight-CU-Silver-PET-5W-2</v>
      </c>
      <c r="T1220" s="14" t="str">
        <f>IF(COUNTIF(Cycletime[Element Desc.],ProjectsDB[[#This Row],[Element Desc.]])&gt;0,"Found","Not Found")</f>
        <v>Found</v>
      </c>
    </row>
    <row r="1221" spans="2:20" x14ac:dyDescent="0.25">
      <c r="B1221" s="8" t="s">
        <v>2811</v>
      </c>
      <c r="C1221" s="9" t="s">
        <v>2778</v>
      </c>
      <c r="D1221" s="9" t="s">
        <v>2779</v>
      </c>
      <c r="E1221" s="10">
        <v>1</v>
      </c>
      <c r="F1221" s="9" t="s">
        <v>2764</v>
      </c>
      <c r="G1221" s="9" t="s">
        <v>96</v>
      </c>
      <c r="H1221" s="11"/>
      <c r="I1221" s="12">
        <v>2990</v>
      </c>
      <c r="J1221" s="12"/>
      <c r="K1221" s="12"/>
      <c r="L1221" s="12">
        <f t="array" ref="L1221">IFERROR(LOOKUP(2^15,SEARCH({"40A","63A","80A","100A","125A","160A","200A","250A","400A","630A","800A","1000A","1250A","1600A","2000A","2500A","3200A","4000A","5000A","6300A"},UPPER(D1221)),{40,63,80,100,125,160,200,250,400,630,800,1000,1250,1600,2000,2500,3200,4000,5000,6300}),0)</f>
        <v>3200</v>
      </c>
      <c r="M1221" s="9" t="str">
        <f t="shared" si="96"/>
        <v>Straight Feeder</v>
      </c>
      <c r="N1221" s="9" t="str">
        <f t="shared" si="97"/>
        <v>CU</v>
      </c>
      <c r="O1221" s="13" t="str">
        <f t="shared" si="98"/>
        <v>Silver</v>
      </c>
      <c r="P1221" s="9" t="str">
        <f t="shared" si="99"/>
        <v>PET</v>
      </c>
      <c r="Q1221" s="9" t="str">
        <f t="shared" si="100"/>
        <v>5</v>
      </c>
      <c r="R12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21" s="14" t="str">
        <f>IF(ProjectsDB[[#This Row],[Item Type]]="Straight Plug-In",_xlfn.TEXTJOIN("-",TRUE,M1221&amp;"-"&amp;_xlfn.LET(_xlpm.txt,ProjectsDB[[#This Row],[Assembly]],_xlpm.pos,FIND("SP",_xlpm.txt),_xlpm.pre,LEFT(_xlpm.txt,_xlpm.pos-1),IF(RIGHT(_xlpm.pre,3)="123","3PL",IF(RIGHT(_xlpm.pre,2)="12","2PL",IF(RIGHT(_xlpm.pre,1)="1","1PL","3PL")))),N1221,O1221,P1221,Q1221&amp;"W",R1221),_xlfn.TEXTJOIN("-",TRUE,M1221,N1221,O1221,P1221,Q1221&amp;"W",R1221))</f>
        <v>Straight Feeder-CU-Silver-PET-5W-2</v>
      </c>
      <c r="T1221" s="14" t="str">
        <f>IF(COUNTIF(Cycletime[Element Desc.],ProjectsDB[[#This Row],[Element Desc.]])&gt;0,"Found","Not Found")</f>
        <v>Found</v>
      </c>
    </row>
    <row r="1222" spans="2:20" x14ac:dyDescent="0.25">
      <c r="B1222" s="8" t="s">
        <v>2812</v>
      </c>
      <c r="C1222" s="9" t="s">
        <v>2769</v>
      </c>
      <c r="D1222" s="9" t="s">
        <v>2770</v>
      </c>
      <c r="E1222" s="10">
        <v>1</v>
      </c>
      <c r="F1222" s="9" t="s">
        <v>2764</v>
      </c>
      <c r="G1222" s="9" t="s">
        <v>96</v>
      </c>
      <c r="H1222" s="11"/>
      <c r="I1222" s="12">
        <v>1320</v>
      </c>
      <c r="J1222" s="12"/>
      <c r="K1222" s="12"/>
      <c r="L1222" s="12">
        <f t="array" ref="L1222">IFERROR(LOOKUP(2^15,SEARCH({"40A","63A","80A","100A","125A","160A","200A","250A","400A","630A","800A","1000A","1250A","1600A","2000A","2500A","3200A","4000A","5000A","6300A"},UPPER(D1222)),{40,63,80,100,125,160,200,250,400,630,800,1000,1250,1600,2000,2500,3200,4000,5000,6300}),0)</f>
        <v>3200</v>
      </c>
      <c r="M1222" s="9" t="str">
        <f t="shared" si="96"/>
        <v>Straight Feeder</v>
      </c>
      <c r="N1222" s="9" t="str">
        <f t="shared" si="97"/>
        <v>CU</v>
      </c>
      <c r="O1222" s="13" t="str">
        <f t="shared" si="98"/>
        <v>Silver</v>
      </c>
      <c r="P1222" s="9" t="str">
        <f t="shared" si="99"/>
        <v>PET</v>
      </c>
      <c r="Q1222" s="9" t="str">
        <f t="shared" si="100"/>
        <v>5</v>
      </c>
      <c r="R12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22" s="14" t="str">
        <f>IF(ProjectsDB[[#This Row],[Item Type]]="Straight Plug-In",_xlfn.TEXTJOIN("-",TRUE,M1222&amp;"-"&amp;_xlfn.LET(_xlpm.txt,ProjectsDB[[#This Row],[Assembly]],_xlpm.pos,FIND("SP",_xlpm.txt),_xlpm.pre,LEFT(_xlpm.txt,_xlpm.pos-1),IF(RIGHT(_xlpm.pre,3)="123","3PL",IF(RIGHT(_xlpm.pre,2)="12","2PL",IF(RIGHT(_xlpm.pre,1)="1","1PL","3PL")))),N1222,O1222,P1222,Q1222&amp;"W",R1222),_xlfn.TEXTJOIN("-",TRUE,M1222,N1222,O1222,P1222,Q1222&amp;"W",R1222))</f>
        <v>Straight Feeder-CU-Silver-PET-5W-2</v>
      </c>
      <c r="T1222" s="14" t="str">
        <f>IF(COUNTIF(Cycletime[Element Desc.],ProjectsDB[[#This Row],[Element Desc.]])&gt;0,"Found","Not Found")</f>
        <v>Found</v>
      </c>
    </row>
    <row r="1223" spans="2:20" x14ac:dyDescent="0.25">
      <c r="B1223" s="8" t="s">
        <v>2813</v>
      </c>
      <c r="C1223" s="9" t="s">
        <v>2772</v>
      </c>
      <c r="D1223" s="9" t="s">
        <v>2773</v>
      </c>
      <c r="E1223" s="10">
        <v>3</v>
      </c>
      <c r="F1223" s="9" t="s">
        <v>2764</v>
      </c>
      <c r="G1223" s="9" t="s">
        <v>96</v>
      </c>
      <c r="H1223" s="11"/>
      <c r="I1223" s="12"/>
      <c r="J1223" s="12"/>
      <c r="K1223" s="12"/>
      <c r="L1223" s="12">
        <f t="array" ref="L1223">IFERROR(LOOKUP(2^15,SEARCH({"40A","63A","80A","100A","125A","160A","200A","250A","400A","630A","800A","1000A","1250A","1600A","2000A","2500A","3200A","4000A","5000A","6300A"},UPPER(D1223)),{40,63,80,100,125,160,200,250,400,630,800,1000,1250,1600,2000,2500,3200,4000,5000,6300}),0)</f>
        <v>3200</v>
      </c>
      <c r="M1223" s="9" t="str">
        <f t="shared" si="96"/>
        <v>Joint Pack</v>
      </c>
      <c r="N1223" s="9" t="str">
        <f t="shared" si="97"/>
        <v>CU</v>
      </c>
      <c r="O1223" s="13" t="str">
        <f t="shared" si="98"/>
        <v>Silver</v>
      </c>
      <c r="P1223" s="9" t="str">
        <f t="shared" si="99"/>
        <v>None</v>
      </c>
      <c r="Q1223" s="9" t="str">
        <f t="shared" si="100"/>
        <v>5</v>
      </c>
      <c r="R12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23" s="14" t="str">
        <f>IF(ProjectsDB[[#This Row],[Item Type]]="Straight Plug-In",_xlfn.TEXTJOIN("-",TRUE,M1223&amp;"-"&amp;_xlfn.LET(_xlpm.txt,ProjectsDB[[#This Row],[Assembly]],_xlpm.pos,FIND("SP",_xlpm.txt),_xlpm.pre,LEFT(_xlpm.txt,_xlpm.pos-1),IF(RIGHT(_xlpm.pre,3)="123","3PL",IF(RIGHT(_xlpm.pre,2)="12","2PL",IF(RIGHT(_xlpm.pre,1)="1","1PL","3PL")))),N1223,O1223,P1223,Q1223&amp;"W",R1223),_xlfn.TEXTJOIN("-",TRUE,M1223,N1223,O1223,P1223,Q1223&amp;"W",R1223))</f>
        <v>Joint Pack-CU-Silver-None-5W-2</v>
      </c>
      <c r="T1223" s="14" t="str">
        <f>IF(COUNTIF(Cycletime[Element Desc.],ProjectsDB[[#This Row],[Element Desc.]])&gt;0,"Found","Not Found")</f>
        <v>Found</v>
      </c>
    </row>
    <row r="1224" spans="2:20" x14ac:dyDescent="0.25">
      <c r="B1224" s="8" t="s">
        <v>2814</v>
      </c>
      <c r="C1224" s="9" t="s">
        <v>2775</v>
      </c>
      <c r="D1224" s="9" t="s">
        <v>2776</v>
      </c>
      <c r="E1224" s="10">
        <v>2</v>
      </c>
      <c r="F1224" s="9" t="s">
        <v>2764</v>
      </c>
      <c r="G1224" s="9" t="s">
        <v>96</v>
      </c>
      <c r="H1224" s="11"/>
      <c r="I1224" s="12">
        <v>425</v>
      </c>
      <c r="J1224" s="12"/>
      <c r="K1224" s="12"/>
      <c r="L1224" s="12">
        <f t="array" ref="L1224">IFERROR(LOOKUP(2^15,SEARCH({"40A","63A","80A","100A","125A","160A","200A","250A","400A","630A","800A","1000A","1250A","1600A","2000A","2500A","3200A","4000A","5000A","6300A"},UPPER(D1224)),{40,63,80,100,125,160,200,250,400,630,800,1000,1250,1600,2000,2500,3200,4000,5000,6300}),0)</f>
        <v>3200</v>
      </c>
      <c r="M1224" s="9" t="str">
        <f t="shared" si="96"/>
        <v>Flange Straight</v>
      </c>
      <c r="N1224" s="9" t="str">
        <f t="shared" si="97"/>
        <v>CU</v>
      </c>
      <c r="O1224" s="13" t="str">
        <f t="shared" si="98"/>
        <v>Silver</v>
      </c>
      <c r="P1224" s="9" t="str">
        <f t="shared" si="99"/>
        <v>PET</v>
      </c>
      <c r="Q1224" s="9" t="str">
        <f t="shared" si="100"/>
        <v>5</v>
      </c>
      <c r="R12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24" s="14" t="str">
        <f>IF(ProjectsDB[[#This Row],[Item Type]]="Straight Plug-In",_xlfn.TEXTJOIN("-",TRUE,M1224&amp;"-"&amp;_xlfn.LET(_xlpm.txt,ProjectsDB[[#This Row],[Assembly]],_xlpm.pos,FIND("SP",_xlpm.txt),_xlpm.pre,LEFT(_xlpm.txt,_xlpm.pos-1),IF(RIGHT(_xlpm.pre,3)="123","3PL",IF(RIGHT(_xlpm.pre,2)="12","2PL",IF(RIGHT(_xlpm.pre,1)="1","1PL","3PL")))),N1224,O1224,P1224,Q1224&amp;"W",R1224),_xlfn.TEXTJOIN("-",TRUE,M1224,N1224,O1224,P1224,Q1224&amp;"W",R1224))</f>
        <v>Flange Straight-CU-Silver-PET-5W-2</v>
      </c>
      <c r="T1224" s="14" t="str">
        <f>IF(COUNTIF(Cycletime[Element Desc.],ProjectsDB[[#This Row],[Element Desc.]])&gt;0,"Found","Not Found")</f>
        <v>Found</v>
      </c>
    </row>
    <row r="1225" spans="2:20" x14ac:dyDescent="0.25">
      <c r="B1225" s="8" t="s">
        <v>2815</v>
      </c>
      <c r="C1225" s="9" t="s">
        <v>2785</v>
      </c>
      <c r="D1225" s="9" t="s">
        <v>2786</v>
      </c>
      <c r="E1225" s="10">
        <v>1</v>
      </c>
      <c r="F1225" s="9" t="s">
        <v>2764</v>
      </c>
      <c r="G1225" s="9" t="s">
        <v>96</v>
      </c>
      <c r="H1225" s="11"/>
      <c r="I1225" s="12">
        <v>1520</v>
      </c>
      <c r="J1225" s="12"/>
      <c r="K1225" s="12"/>
      <c r="L1225" s="12">
        <f t="array" ref="L1225">IFERROR(LOOKUP(2^15,SEARCH({"40A","63A","80A","100A","125A","160A","200A","250A","400A","630A","800A","1000A","1250A","1600A","2000A","2500A","3200A","4000A","5000A","6300A"},UPPER(D1225)),{40,63,80,100,125,160,200,250,400,630,800,1000,1250,1600,2000,2500,3200,4000,5000,6300}),0)</f>
        <v>3200</v>
      </c>
      <c r="M1225" s="9" t="str">
        <f t="shared" si="96"/>
        <v>Straight Feeder</v>
      </c>
      <c r="N1225" s="9" t="str">
        <f t="shared" si="97"/>
        <v>CU</v>
      </c>
      <c r="O1225" s="13" t="str">
        <f t="shared" si="98"/>
        <v>Silver</v>
      </c>
      <c r="P1225" s="9" t="str">
        <f t="shared" si="99"/>
        <v>PET</v>
      </c>
      <c r="Q1225" s="9" t="str">
        <f t="shared" si="100"/>
        <v>5</v>
      </c>
      <c r="R12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25" s="14" t="str">
        <f>IF(ProjectsDB[[#This Row],[Item Type]]="Straight Plug-In",_xlfn.TEXTJOIN("-",TRUE,M1225&amp;"-"&amp;_xlfn.LET(_xlpm.txt,ProjectsDB[[#This Row],[Assembly]],_xlpm.pos,FIND("SP",_xlpm.txt),_xlpm.pre,LEFT(_xlpm.txt,_xlpm.pos-1),IF(RIGHT(_xlpm.pre,3)="123","3PL",IF(RIGHT(_xlpm.pre,2)="12","2PL",IF(RIGHT(_xlpm.pre,1)="1","1PL","3PL")))),N1225,O1225,P1225,Q1225&amp;"W",R1225),_xlfn.TEXTJOIN("-",TRUE,M1225,N1225,O1225,P1225,Q1225&amp;"W",R1225))</f>
        <v>Straight Feeder-CU-Silver-PET-5W-2</v>
      </c>
      <c r="T1225" s="14" t="str">
        <f>IF(COUNTIF(Cycletime[Element Desc.],ProjectsDB[[#This Row],[Element Desc.]])&gt;0,"Found","Not Found")</f>
        <v>Found</v>
      </c>
    </row>
    <row r="1226" spans="2:20" x14ac:dyDescent="0.25">
      <c r="B1226" s="8" t="s">
        <v>2816</v>
      </c>
      <c r="C1226" s="9" t="s">
        <v>2769</v>
      </c>
      <c r="D1226" s="9" t="s">
        <v>2770</v>
      </c>
      <c r="E1226" s="10">
        <v>1</v>
      </c>
      <c r="F1226" s="9" t="s">
        <v>2764</v>
      </c>
      <c r="G1226" s="9" t="s">
        <v>96</v>
      </c>
      <c r="H1226" s="11"/>
      <c r="I1226" s="12">
        <v>1320</v>
      </c>
      <c r="J1226" s="12"/>
      <c r="K1226" s="12"/>
      <c r="L1226" s="12">
        <f t="array" ref="L1226">IFERROR(LOOKUP(2^15,SEARCH({"40A","63A","80A","100A","125A","160A","200A","250A","400A","630A","800A","1000A","1250A","1600A","2000A","2500A","3200A","4000A","5000A","6300A"},UPPER(D1226)),{40,63,80,100,125,160,200,250,400,630,800,1000,1250,1600,2000,2500,3200,4000,5000,6300}),0)</f>
        <v>3200</v>
      </c>
      <c r="M1226" s="9" t="str">
        <f t="shared" si="96"/>
        <v>Straight Feeder</v>
      </c>
      <c r="N1226" s="9" t="str">
        <f t="shared" si="97"/>
        <v>CU</v>
      </c>
      <c r="O1226" s="13" t="str">
        <f t="shared" si="98"/>
        <v>Silver</v>
      </c>
      <c r="P1226" s="9" t="str">
        <f t="shared" si="99"/>
        <v>PET</v>
      </c>
      <c r="Q1226" s="9" t="str">
        <f t="shared" si="100"/>
        <v>5</v>
      </c>
      <c r="R12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26" s="14" t="str">
        <f>IF(ProjectsDB[[#This Row],[Item Type]]="Straight Plug-In",_xlfn.TEXTJOIN("-",TRUE,M1226&amp;"-"&amp;_xlfn.LET(_xlpm.txt,ProjectsDB[[#This Row],[Assembly]],_xlpm.pos,FIND("SP",_xlpm.txt),_xlpm.pre,LEFT(_xlpm.txt,_xlpm.pos-1),IF(RIGHT(_xlpm.pre,3)="123","3PL",IF(RIGHT(_xlpm.pre,2)="12","2PL",IF(RIGHT(_xlpm.pre,1)="1","1PL","3PL")))),N1226,O1226,P1226,Q1226&amp;"W",R1226),_xlfn.TEXTJOIN("-",TRUE,M1226,N1226,O1226,P1226,Q1226&amp;"W",R1226))</f>
        <v>Straight Feeder-CU-Silver-PET-5W-2</v>
      </c>
      <c r="T1226" s="14" t="str">
        <f>IF(COUNTIF(Cycletime[Element Desc.],ProjectsDB[[#This Row],[Element Desc.]])&gt;0,"Found","Not Found")</f>
        <v>Found</v>
      </c>
    </row>
    <row r="1227" spans="2:20" x14ac:dyDescent="0.25">
      <c r="B1227" s="8" t="s">
        <v>2817</v>
      </c>
      <c r="C1227" s="9" t="s">
        <v>2772</v>
      </c>
      <c r="D1227" s="9" t="s">
        <v>2773</v>
      </c>
      <c r="E1227" s="10">
        <v>4</v>
      </c>
      <c r="F1227" s="9" t="s">
        <v>2764</v>
      </c>
      <c r="G1227" s="9" t="s">
        <v>96</v>
      </c>
      <c r="H1227" s="11"/>
      <c r="I1227" s="12"/>
      <c r="J1227" s="12"/>
      <c r="K1227" s="12"/>
      <c r="L1227" s="12">
        <f t="array" ref="L1227">IFERROR(LOOKUP(2^15,SEARCH({"40A","63A","80A","100A","125A","160A","200A","250A","400A","630A","800A","1000A","1250A","1600A","2000A","2500A","3200A","4000A","5000A","6300A"},UPPER(D1227)),{40,63,80,100,125,160,200,250,400,630,800,1000,1250,1600,2000,2500,3200,4000,5000,6300}),0)</f>
        <v>3200</v>
      </c>
      <c r="M1227" s="9" t="str">
        <f t="shared" si="96"/>
        <v>Joint Pack</v>
      </c>
      <c r="N1227" s="9" t="str">
        <f t="shared" si="97"/>
        <v>CU</v>
      </c>
      <c r="O1227" s="13" t="str">
        <f t="shared" si="98"/>
        <v>Silver</v>
      </c>
      <c r="P1227" s="9" t="str">
        <f t="shared" si="99"/>
        <v>None</v>
      </c>
      <c r="Q1227" s="9" t="str">
        <f t="shared" si="100"/>
        <v>5</v>
      </c>
      <c r="R12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27" s="14" t="str">
        <f>IF(ProjectsDB[[#This Row],[Item Type]]="Straight Plug-In",_xlfn.TEXTJOIN("-",TRUE,M1227&amp;"-"&amp;_xlfn.LET(_xlpm.txt,ProjectsDB[[#This Row],[Assembly]],_xlpm.pos,FIND("SP",_xlpm.txt),_xlpm.pre,LEFT(_xlpm.txt,_xlpm.pos-1),IF(RIGHT(_xlpm.pre,3)="123","3PL",IF(RIGHT(_xlpm.pre,2)="12","2PL",IF(RIGHT(_xlpm.pre,1)="1","1PL","3PL")))),N1227,O1227,P1227,Q1227&amp;"W",R1227),_xlfn.TEXTJOIN("-",TRUE,M1227,N1227,O1227,P1227,Q1227&amp;"W",R1227))</f>
        <v>Joint Pack-CU-Silver-None-5W-2</v>
      </c>
      <c r="T1227" s="14" t="str">
        <f>IF(COUNTIF(Cycletime[Element Desc.],ProjectsDB[[#This Row],[Element Desc.]])&gt;0,"Found","Not Found")</f>
        <v>Found</v>
      </c>
    </row>
    <row r="1228" spans="2:20" x14ac:dyDescent="0.25">
      <c r="B1228" s="8" t="s">
        <v>2818</v>
      </c>
      <c r="C1228" s="9" t="s">
        <v>2762</v>
      </c>
      <c r="D1228" s="9" t="s">
        <v>2763</v>
      </c>
      <c r="E1228" s="10">
        <v>1</v>
      </c>
      <c r="F1228" s="9" t="s">
        <v>2764</v>
      </c>
      <c r="G1228" s="9" t="s">
        <v>96</v>
      </c>
      <c r="H1228" s="11"/>
      <c r="I1228" s="12">
        <v>2800</v>
      </c>
      <c r="J1228" s="12"/>
      <c r="K1228" s="12"/>
      <c r="L1228" s="12">
        <f t="array" ref="L1228">IFERROR(LOOKUP(2^15,SEARCH({"40A","63A","80A","100A","125A","160A","200A","250A","400A","630A","800A","1000A","1250A","1600A","2000A","2500A","3200A","4000A","5000A","6300A"},UPPER(D1228)),{40,63,80,100,125,160,200,250,400,630,800,1000,1250,1600,2000,2500,3200,4000,5000,6300}),0)</f>
        <v>3200</v>
      </c>
      <c r="M1228" s="9" t="str">
        <f t="shared" si="96"/>
        <v>Straight Feeder</v>
      </c>
      <c r="N1228" s="9" t="str">
        <f t="shared" si="97"/>
        <v>CU</v>
      </c>
      <c r="O1228" s="13" t="str">
        <f t="shared" si="98"/>
        <v>Silver</v>
      </c>
      <c r="P1228" s="9" t="str">
        <f t="shared" si="99"/>
        <v>PET</v>
      </c>
      <c r="Q1228" s="9" t="str">
        <f t="shared" si="100"/>
        <v>5</v>
      </c>
      <c r="R12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28" s="14" t="str">
        <f>IF(ProjectsDB[[#This Row],[Item Type]]="Straight Plug-In",_xlfn.TEXTJOIN("-",TRUE,M1228&amp;"-"&amp;_xlfn.LET(_xlpm.txt,ProjectsDB[[#This Row],[Assembly]],_xlpm.pos,FIND("SP",_xlpm.txt),_xlpm.pre,LEFT(_xlpm.txt,_xlpm.pos-1),IF(RIGHT(_xlpm.pre,3)="123","3PL",IF(RIGHT(_xlpm.pre,2)="12","2PL",IF(RIGHT(_xlpm.pre,1)="1","1PL","3PL")))),N1228,O1228,P1228,Q1228&amp;"W",R1228),_xlfn.TEXTJOIN("-",TRUE,M1228,N1228,O1228,P1228,Q1228&amp;"W",R1228))</f>
        <v>Straight Feeder-CU-Silver-PET-5W-2</v>
      </c>
      <c r="T1228" s="14" t="str">
        <f>IF(COUNTIF(Cycletime[Element Desc.],ProjectsDB[[#This Row],[Element Desc.]])&gt;0,"Found","Not Found")</f>
        <v>Found</v>
      </c>
    </row>
    <row r="1229" spans="2:20" x14ac:dyDescent="0.25">
      <c r="B1229" s="8" t="s">
        <v>2819</v>
      </c>
      <c r="C1229" s="9" t="s">
        <v>2775</v>
      </c>
      <c r="D1229" s="9" t="s">
        <v>2776</v>
      </c>
      <c r="E1229" s="10">
        <v>2</v>
      </c>
      <c r="F1229" s="9" t="s">
        <v>2764</v>
      </c>
      <c r="G1229" s="9" t="s">
        <v>96</v>
      </c>
      <c r="H1229" s="11"/>
      <c r="I1229" s="12">
        <v>425</v>
      </c>
      <c r="J1229" s="12"/>
      <c r="K1229" s="12"/>
      <c r="L1229" s="12">
        <f t="array" ref="L1229">IFERROR(LOOKUP(2^15,SEARCH({"40A","63A","80A","100A","125A","160A","200A","250A","400A","630A","800A","1000A","1250A","1600A","2000A","2500A","3200A","4000A","5000A","6300A"},UPPER(D1229)),{40,63,80,100,125,160,200,250,400,630,800,1000,1250,1600,2000,2500,3200,4000,5000,6300}),0)</f>
        <v>3200</v>
      </c>
      <c r="M1229" s="9" t="str">
        <f t="shared" si="96"/>
        <v>Flange Straight</v>
      </c>
      <c r="N1229" s="9" t="str">
        <f t="shared" si="97"/>
        <v>CU</v>
      </c>
      <c r="O1229" s="13" t="str">
        <f t="shared" si="98"/>
        <v>Silver</v>
      </c>
      <c r="P1229" s="9" t="str">
        <f t="shared" si="99"/>
        <v>PET</v>
      </c>
      <c r="Q1229" s="9" t="str">
        <f t="shared" si="100"/>
        <v>5</v>
      </c>
      <c r="R12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29" s="14" t="str">
        <f>IF(ProjectsDB[[#This Row],[Item Type]]="Straight Plug-In",_xlfn.TEXTJOIN("-",TRUE,M1229&amp;"-"&amp;_xlfn.LET(_xlpm.txt,ProjectsDB[[#This Row],[Assembly]],_xlpm.pos,FIND("SP",_xlpm.txt),_xlpm.pre,LEFT(_xlpm.txt,_xlpm.pos-1),IF(RIGHT(_xlpm.pre,3)="123","3PL",IF(RIGHT(_xlpm.pre,2)="12","2PL",IF(RIGHT(_xlpm.pre,1)="1","1PL","3PL")))),N1229,O1229,P1229,Q1229&amp;"W",R1229),_xlfn.TEXTJOIN("-",TRUE,M1229,N1229,O1229,P1229,Q1229&amp;"W",R1229))</f>
        <v>Flange Straight-CU-Silver-PET-5W-2</v>
      </c>
      <c r="T1229" s="14" t="str">
        <f>IF(COUNTIF(Cycletime[Element Desc.],ProjectsDB[[#This Row],[Element Desc.]])&gt;0,"Found","Not Found")</f>
        <v>Found</v>
      </c>
    </row>
    <row r="1230" spans="2:20" x14ac:dyDescent="0.25">
      <c r="B1230" s="8" t="s">
        <v>2820</v>
      </c>
      <c r="C1230" s="9" t="s">
        <v>2762</v>
      </c>
      <c r="D1230" s="9" t="s">
        <v>2763</v>
      </c>
      <c r="E1230" s="10">
        <v>1</v>
      </c>
      <c r="F1230" s="9" t="s">
        <v>2764</v>
      </c>
      <c r="G1230" s="9" t="s">
        <v>96</v>
      </c>
      <c r="H1230" s="11"/>
      <c r="I1230" s="12">
        <v>2800</v>
      </c>
      <c r="J1230" s="12"/>
      <c r="K1230" s="12"/>
      <c r="L1230" s="12">
        <f t="array" ref="L1230">IFERROR(LOOKUP(2^15,SEARCH({"40A","63A","80A","100A","125A","160A","200A","250A","400A","630A","800A","1000A","1250A","1600A","2000A","2500A","3200A","4000A","5000A","6300A"},UPPER(D1230)),{40,63,80,100,125,160,200,250,400,630,800,1000,1250,1600,2000,2500,3200,4000,5000,6300}),0)</f>
        <v>3200</v>
      </c>
      <c r="M1230" s="9" t="str">
        <f t="shared" si="96"/>
        <v>Straight Feeder</v>
      </c>
      <c r="N1230" s="9" t="str">
        <f t="shared" si="97"/>
        <v>CU</v>
      </c>
      <c r="O1230" s="13" t="str">
        <f t="shared" si="98"/>
        <v>Silver</v>
      </c>
      <c r="P1230" s="9" t="str">
        <f t="shared" si="99"/>
        <v>PET</v>
      </c>
      <c r="Q1230" s="9" t="str">
        <f t="shared" si="100"/>
        <v>5</v>
      </c>
      <c r="R12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30" s="14" t="str">
        <f>IF(ProjectsDB[[#This Row],[Item Type]]="Straight Plug-In",_xlfn.TEXTJOIN("-",TRUE,M1230&amp;"-"&amp;_xlfn.LET(_xlpm.txt,ProjectsDB[[#This Row],[Assembly]],_xlpm.pos,FIND("SP",_xlpm.txt),_xlpm.pre,LEFT(_xlpm.txt,_xlpm.pos-1),IF(RIGHT(_xlpm.pre,3)="123","3PL",IF(RIGHT(_xlpm.pre,2)="12","2PL",IF(RIGHT(_xlpm.pre,1)="1","1PL","3PL")))),N1230,O1230,P1230,Q1230&amp;"W",R1230),_xlfn.TEXTJOIN("-",TRUE,M1230,N1230,O1230,P1230,Q1230&amp;"W",R1230))</f>
        <v>Straight Feeder-CU-Silver-PET-5W-2</v>
      </c>
      <c r="T1230" s="14" t="str">
        <f>IF(COUNTIF(Cycletime[Element Desc.],ProjectsDB[[#This Row],[Element Desc.]])&gt;0,"Found","Not Found")</f>
        <v>Found</v>
      </c>
    </row>
    <row r="1231" spans="2:20" x14ac:dyDescent="0.25">
      <c r="B1231" s="8" t="s">
        <v>2821</v>
      </c>
      <c r="C1231" s="9" t="s">
        <v>2785</v>
      </c>
      <c r="D1231" s="9" t="s">
        <v>2786</v>
      </c>
      <c r="E1231" s="10">
        <v>1</v>
      </c>
      <c r="F1231" s="9" t="s">
        <v>2764</v>
      </c>
      <c r="G1231" s="9" t="s">
        <v>96</v>
      </c>
      <c r="H1231" s="11"/>
      <c r="I1231" s="12">
        <v>1520</v>
      </c>
      <c r="J1231" s="12"/>
      <c r="K1231" s="12"/>
      <c r="L1231" s="12">
        <f t="array" ref="L1231">IFERROR(LOOKUP(2^15,SEARCH({"40A","63A","80A","100A","125A","160A","200A","250A","400A","630A","800A","1000A","1250A","1600A","2000A","2500A","3200A","4000A","5000A","6300A"},UPPER(D1231)),{40,63,80,100,125,160,200,250,400,630,800,1000,1250,1600,2000,2500,3200,4000,5000,6300}),0)</f>
        <v>3200</v>
      </c>
      <c r="M1231" s="9" t="str">
        <f t="shared" si="96"/>
        <v>Straight Feeder</v>
      </c>
      <c r="N1231" s="9" t="str">
        <f t="shared" si="97"/>
        <v>CU</v>
      </c>
      <c r="O1231" s="13" t="str">
        <f t="shared" si="98"/>
        <v>Silver</v>
      </c>
      <c r="P1231" s="9" t="str">
        <f t="shared" si="99"/>
        <v>PET</v>
      </c>
      <c r="Q1231" s="9" t="str">
        <f t="shared" si="100"/>
        <v>5</v>
      </c>
      <c r="R12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31" s="14" t="str">
        <f>IF(ProjectsDB[[#This Row],[Item Type]]="Straight Plug-In",_xlfn.TEXTJOIN("-",TRUE,M1231&amp;"-"&amp;_xlfn.LET(_xlpm.txt,ProjectsDB[[#This Row],[Assembly]],_xlpm.pos,FIND("SP",_xlpm.txt),_xlpm.pre,LEFT(_xlpm.txt,_xlpm.pos-1),IF(RIGHT(_xlpm.pre,3)="123","3PL",IF(RIGHT(_xlpm.pre,2)="12","2PL",IF(RIGHT(_xlpm.pre,1)="1","1PL","3PL")))),N1231,O1231,P1231,Q1231&amp;"W",R1231),_xlfn.TEXTJOIN("-",TRUE,M1231,N1231,O1231,P1231,Q1231&amp;"W",R1231))</f>
        <v>Straight Feeder-CU-Silver-PET-5W-2</v>
      </c>
      <c r="T1231" s="14" t="str">
        <f>IF(COUNTIF(Cycletime[Element Desc.],ProjectsDB[[#This Row],[Element Desc.]])&gt;0,"Found","Not Found")</f>
        <v>Found</v>
      </c>
    </row>
    <row r="1232" spans="2:20" x14ac:dyDescent="0.25">
      <c r="B1232" s="8" t="s">
        <v>2822</v>
      </c>
      <c r="C1232" s="9" t="s">
        <v>2766</v>
      </c>
      <c r="D1232" s="9" t="s">
        <v>2767</v>
      </c>
      <c r="E1232" s="10">
        <v>1</v>
      </c>
      <c r="F1232" s="9" t="s">
        <v>2764</v>
      </c>
      <c r="G1232" s="9" t="s">
        <v>96</v>
      </c>
      <c r="H1232" s="11"/>
      <c r="I1232" s="12">
        <v>2000</v>
      </c>
      <c r="J1232" s="12"/>
      <c r="K1232" s="12"/>
      <c r="L1232" s="12">
        <f t="array" ref="L1232">IFERROR(LOOKUP(2^15,SEARCH({"40A","63A","80A","100A","125A","160A","200A","250A","400A","630A","800A","1000A","1250A","1600A","2000A","2500A","3200A","4000A","5000A","6300A"},UPPER(D1232)),{40,63,80,100,125,160,200,250,400,630,800,1000,1250,1600,2000,2500,3200,4000,5000,6300}),0)</f>
        <v>3200</v>
      </c>
      <c r="M1232" s="9" t="str">
        <f t="shared" si="96"/>
        <v>Straight Feeder</v>
      </c>
      <c r="N1232" s="9" t="str">
        <f t="shared" si="97"/>
        <v>CU</v>
      </c>
      <c r="O1232" s="13" t="str">
        <f t="shared" si="98"/>
        <v>Silver</v>
      </c>
      <c r="P1232" s="9" t="str">
        <f t="shared" si="99"/>
        <v>PET</v>
      </c>
      <c r="Q1232" s="9" t="str">
        <f t="shared" si="100"/>
        <v>5</v>
      </c>
      <c r="R12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32" s="14" t="str">
        <f>IF(ProjectsDB[[#This Row],[Item Type]]="Straight Plug-In",_xlfn.TEXTJOIN("-",TRUE,M1232&amp;"-"&amp;_xlfn.LET(_xlpm.txt,ProjectsDB[[#This Row],[Assembly]],_xlpm.pos,FIND("SP",_xlpm.txt),_xlpm.pre,LEFT(_xlpm.txt,_xlpm.pos-1),IF(RIGHT(_xlpm.pre,3)="123","3PL",IF(RIGHT(_xlpm.pre,2)="12","2PL",IF(RIGHT(_xlpm.pre,1)="1","1PL","3PL")))),N1232,O1232,P1232,Q1232&amp;"W",R1232),_xlfn.TEXTJOIN("-",TRUE,M1232,N1232,O1232,P1232,Q1232&amp;"W",R1232))</f>
        <v>Straight Feeder-CU-Silver-PET-5W-2</v>
      </c>
      <c r="T1232" s="14" t="str">
        <f>IF(COUNTIF(Cycletime[Element Desc.],ProjectsDB[[#This Row],[Element Desc.]])&gt;0,"Found","Not Found")</f>
        <v>Found</v>
      </c>
    </row>
    <row r="1233" spans="2:20" x14ac:dyDescent="0.25">
      <c r="B1233" s="8" t="s">
        <v>2823</v>
      </c>
      <c r="C1233" s="9" t="s">
        <v>2769</v>
      </c>
      <c r="D1233" s="9" t="s">
        <v>2770</v>
      </c>
      <c r="E1233" s="10">
        <v>1</v>
      </c>
      <c r="F1233" s="9" t="s">
        <v>2764</v>
      </c>
      <c r="G1233" s="9" t="s">
        <v>96</v>
      </c>
      <c r="H1233" s="11"/>
      <c r="I1233" s="12">
        <v>1320</v>
      </c>
      <c r="J1233" s="12"/>
      <c r="K1233" s="12"/>
      <c r="L1233" s="12">
        <f t="array" ref="L1233">IFERROR(LOOKUP(2^15,SEARCH({"40A","63A","80A","100A","125A","160A","200A","250A","400A","630A","800A","1000A","1250A","1600A","2000A","2500A","3200A","4000A","5000A","6300A"},UPPER(D1233)),{40,63,80,100,125,160,200,250,400,630,800,1000,1250,1600,2000,2500,3200,4000,5000,6300}),0)</f>
        <v>3200</v>
      </c>
      <c r="M1233" s="9" t="str">
        <f t="shared" si="96"/>
        <v>Straight Feeder</v>
      </c>
      <c r="N1233" s="9" t="str">
        <f t="shared" si="97"/>
        <v>CU</v>
      </c>
      <c r="O1233" s="13" t="str">
        <f t="shared" si="98"/>
        <v>Silver</v>
      </c>
      <c r="P1233" s="9" t="str">
        <f t="shared" si="99"/>
        <v>PET</v>
      </c>
      <c r="Q1233" s="9" t="str">
        <f t="shared" si="100"/>
        <v>5</v>
      </c>
      <c r="R12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33" s="14" t="str">
        <f>IF(ProjectsDB[[#This Row],[Item Type]]="Straight Plug-In",_xlfn.TEXTJOIN("-",TRUE,M1233&amp;"-"&amp;_xlfn.LET(_xlpm.txt,ProjectsDB[[#This Row],[Assembly]],_xlpm.pos,FIND("SP",_xlpm.txt),_xlpm.pre,LEFT(_xlpm.txt,_xlpm.pos-1),IF(RIGHT(_xlpm.pre,3)="123","3PL",IF(RIGHT(_xlpm.pre,2)="12","2PL",IF(RIGHT(_xlpm.pre,1)="1","1PL","3PL")))),N1233,O1233,P1233,Q1233&amp;"W",R1233),_xlfn.TEXTJOIN("-",TRUE,M1233,N1233,O1233,P1233,Q1233&amp;"W",R1233))</f>
        <v>Straight Feeder-CU-Silver-PET-5W-2</v>
      </c>
      <c r="T1233" s="14" t="str">
        <f>IF(COUNTIF(Cycletime[Element Desc.],ProjectsDB[[#This Row],[Element Desc.]])&gt;0,"Found","Not Found")</f>
        <v>Found</v>
      </c>
    </row>
    <row r="1234" spans="2:20" x14ac:dyDescent="0.25">
      <c r="B1234" s="8" t="s">
        <v>2824</v>
      </c>
      <c r="C1234" s="9" t="s">
        <v>2772</v>
      </c>
      <c r="D1234" s="9" t="s">
        <v>2773</v>
      </c>
      <c r="E1234" s="10">
        <v>5</v>
      </c>
      <c r="F1234" s="9" t="s">
        <v>2764</v>
      </c>
      <c r="G1234" s="9" t="s">
        <v>96</v>
      </c>
      <c r="H1234" s="11"/>
      <c r="I1234" s="12"/>
      <c r="J1234" s="12"/>
      <c r="K1234" s="12"/>
      <c r="L1234" s="12">
        <f t="array" ref="L1234">IFERROR(LOOKUP(2^15,SEARCH({"40A","63A","80A","100A","125A","160A","200A","250A","400A","630A","800A","1000A","1250A","1600A","2000A","2500A","3200A","4000A","5000A","6300A"},UPPER(D1234)),{40,63,80,100,125,160,200,250,400,630,800,1000,1250,1600,2000,2500,3200,4000,5000,6300}),0)</f>
        <v>3200</v>
      </c>
      <c r="M1234" s="9" t="str">
        <f t="shared" si="96"/>
        <v>Joint Pack</v>
      </c>
      <c r="N1234" s="9" t="str">
        <f t="shared" si="97"/>
        <v>CU</v>
      </c>
      <c r="O1234" s="13" t="str">
        <f t="shared" si="98"/>
        <v>Silver</v>
      </c>
      <c r="P1234" s="9" t="str">
        <f t="shared" si="99"/>
        <v>None</v>
      </c>
      <c r="Q1234" s="9" t="str">
        <f t="shared" si="100"/>
        <v>5</v>
      </c>
      <c r="R12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34" s="14" t="str">
        <f>IF(ProjectsDB[[#This Row],[Item Type]]="Straight Plug-In",_xlfn.TEXTJOIN("-",TRUE,M1234&amp;"-"&amp;_xlfn.LET(_xlpm.txt,ProjectsDB[[#This Row],[Assembly]],_xlpm.pos,FIND("SP",_xlpm.txt),_xlpm.pre,LEFT(_xlpm.txt,_xlpm.pos-1),IF(RIGHT(_xlpm.pre,3)="123","3PL",IF(RIGHT(_xlpm.pre,2)="12","2PL",IF(RIGHT(_xlpm.pre,1)="1","1PL","3PL")))),N1234,O1234,P1234,Q1234&amp;"W",R1234),_xlfn.TEXTJOIN("-",TRUE,M1234,N1234,O1234,P1234,Q1234&amp;"W",R1234))</f>
        <v>Joint Pack-CU-Silver-None-5W-2</v>
      </c>
      <c r="T1234" s="14" t="str">
        <f>IF(COUNTIF(Cycletime[Element Desc.],ProjectsDB[[#This Row],[Element Desc.]])&gt;0,"Found","Not Found")</f>
        <v>Found</v>
      </c>
    </row>
    <row r="1235" spans="2:20" x14ac:dyDescent="0.25">
      <c r="B1235" s="8" t="s">
        <v>2825</v>
      </c>
      <c r="C1235" s="9" t="s">
        <v>2775</v>
      </c>
      <c r="D1235" s="9" t="s">
        <v>2776</v>
      </c>
      <c r="E1235" s="10">
        <v>2</v>
      </c>
      <c r="F1235" s="9" t="s">
        <v>2764</v>
      </c>
      <c r="G1235" s="9" t="s">
        <v>96</v>
      </c>
      <c r="H1235" s="11"/>
      <c r="I1235" s="12">
        <v>425</v>
      </c>
      <c r="J1235" s="12"/>
      <c r="K1235" s="12"/>
      <c r="L1235" s="12">
        <f t="array" ref="L1235">IFERROR(LOOKUP(2^15,SEARCH({"40A","63A","80A","100A","125A","160A","200A","250A","400A","630A","800A","1000A","1250A","1600A","2000A","2500A","3200A","4000A","5000A","6300A"},UPPER(D1235)),{40,63,80,100,125,160,200,250,400,630,800,1000,1250,1600,2000,2500,3200,4000,5000,6300}),0)</f>
        <v>3200</v>
      </c>
      <c r="M1235" s="9" t="str">
        <f t="shared" si="96"/>
        <v>Flange Straight</v>
      </c>
      <c r="N1235" s="9" t="str">
        <f t="shared" si="97"/>
        <v>CU</v>
      </c>
      <c r="O1235" s="13" t="str">
        <f t="shared" si="98"/>
        <v>Silver</v>
      </c>
      <c r="P1235" s="9" t="str">
        <f t="shared" si="99"/>
        <v>PET</v>
      </c>
      <c r="Q1235" s="9" t="str">
        <f t="shared" si="100"/>
        <v>5</v>
      </c>
      <c r="R12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35" s="14" t="str">
        <f>IF(ProjectsDB[[#This Row],[Item Type]]="Straight Plug-In",_xlfn.TEXTJOIN("-",TRUE,M1235&amp;"-"&amp;_xlfn.LET(_xlpm.txt,ProjectsDB[[#This Row],[Assembly]],_xlpm.pos,FIND("SP",_xlpm.txt),_xlpm.pre,LEFT(_xlpm.txt,_xlpm.pos-1),IF(RIGHT(_xlpm.pre,3)="123","3PL",IF(RIGHT(_xlpm.pre,2)="12","2PL",IF(RIGHT(_xlpm.pre,1)="1","1PL","3PL")))),N1235,O1235,P1235,Q1235&amp;"W",R1235),_xlfn.TEXTJOIN("-",TRUE,M1235,N1235,O1235,P1235,Q1235&amp;"W",R1235))</f>
        <v>Flange Straight-CU-Silver-PET-5W-2</v>
      </c>
      <c r="T1235" s="14" t="str">
        <f>IF(COUNTIF(Cycletime[Element Desc.],ProjectsDB[[#This Row],[Element Desc.]])&gt;0,"Found","Not Found")</f>
        <v>Found</v>
      </c>
    </row>
    <row r="1236" spans="2:20" x14ac:dyDescent="0.25">
      <c r="B1236" s="8" t="s">
        <v>2826</v>
      </c>
      <c r="C1236" s="9" t="s">
        <v>2827</v>
      </c>
      <c r="D1236" s="9" t="s">
        <v>2828</v>
      </c>
      <c r="E1236" s="10">
        <v>1</v>
      </c>
      <c r="F1236" s="9" t="s">
        <v>2764</v>
      </c>
      <c r="G1236" s="9" t="s">
        <v>96</v>
      </c>
      <c r="H1236" s="11"/>
      <c r="I1236" s="12">
        <v>2890</v>
      </c>
      <c r="J1236" s="12"/>
      <c r="K1236" s="12"/>
      <c r="L1236" s="12">
        <f t="array" ref="L1236">IFERROR(LOOKUP(2^15,SEARCH({"40A","63A","80A","100A","125A","160A","200A","250A","400A","630A","800A","1000A","1250A","1600A","2000A","2500A","3200A","4000A","5000A","6300A"},UPPER(D1236)),{40,63,80,100,125,160,200,250,400,630,800,1000,1250,1600,2000,2500,3200,4000,5000,6300}),0)</f>
        <v>3200</v>
      </c>
      <c r="M1236" s="9" t="str">
        <f t="shared" si="96"/>
        <v>Straight Feeder</v>
      </c>
      <c r="N1236" s="9" t="str">
        <f t="shared" si="97"/>
        <v>CU</v>
      </c>
      <c r="O1236" s="13" t="str">
        <f t="shared" si="98"/>
        <v>Silver</v>
      </c>
      <c r="P1236" s="9" t="str">
        <f t="shared" si="99"/>
        <v>PET</v>
      </c>
      <c r="Q1236" s="9" t="str">
        <f t="shared" si="100"/>
        <v>5</v>
      </c>
      <c r="R12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36" s="14" t="str">
        <f>IF(ProjectsDB[[#This Row],[Item Type]]="Straight Plug-In",_xlfn.TEXTJOIN("-",TRUE,M1236&amp;"-"&amp;_xlfn.LET(_xlpm.txt,ProjectsDB[[#This Row],[Assembly]],_xlpm.pos,FIND("SP",_xlpm.txt),_xlpm.pre,LEFT(_xlpm.txt,_xlpm.pos-1),IF(RIGHT(_xlpm.pre,3)="123","3PL",IF(RIGHT(_xlpm.pre,2)="12","2PL",IF(RIGHT(_xlpm.pre,1)="1","1PL","3PL")))),N1236,O1236,P1236,Q1236&amp;"W",R1236),_xlfn.TEXTJOIN("-",TRUE,M1236,N1236,O1236,P1236,Q1236&amp;"W",R1236))</f>
        <v>Straight Feeder-CU-Silver-PET-5W-2</v>
      </c>
      <c r="T1236" s="14" t="str">
        <f>IF(COUNTIF(Cycletime[Element Desc.],ProjectsDB[[#This Row],[Element Desc.]])&gt;0,"Found","Not Found")</f>
        <v>Found</v>
      </c>
    </row>
    <row r="1237" spans="2:20" x14ac:dyDescent="0.25">
      <c r="B1237" s="8" t="s">
        <v>2829</v>
      </c>
      <c r="C1237" s="9" t="s">
        <v>2769</v>
      </c>
      <c r="D1237" s="9" t="s">
        <v>2770</v>
      </c>
      <c r="E1237" s="10">
        <v>1</v>
      </c>
      <c r="F1237" s="9" t="s">
        <v>2764</v>
      </c>
      <c r="G1237" s="9" t="s">
        <v>96</v>
      </c>
      <c r="H1237" s="11"/>
      <c r="I1237" s="12">
        <v>1320</v>
      </c>
      <c r="J1237" s="12"/>
      <c r="K1237" s="12"/>
      <c r="L1237" s="12">
        <f t="array" ref="L1237">IFERROR(LOOKUP(2^15,SEARCH({"40A","63A","80A","100A","125A","160A","200A","250A","400A","630A","800A","1000A","1250A","1600A","2000A","2500A","3200A","4000A","5000A","6300A"},UPPER(D1237)),{40,63,80,100,125,160,200,250,400,630,800,1000,1250,1600,2000,2500,3200,4000,5000,6300}),0)</f>
        <v>3200</v>
      </c>
      <c r="M1237" s="9" t="str">
        <f t="shared" si="96"/>
        <v>Straight Feeder</v>
      </c>
      <c r="N1237" s="9" t="str">
        <f t="shared" si="97"/>
        <v>CU</v>
      </c>
      <c r="O1237" s="13" t="str">
        <f t="shared" si="98"/>
        <v>Silver</v>
      </c>
      <c r="P1237" s="9" t="str">
        <f t="shared" si="99"/>
        <v>PET</v>
      </c>
      <c r="Q1237" s="9" t="str">
        <f t="shared" si="100"/>
        <v>5</v>
      </c>
      <c r="R12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37" s="14" t="str">
        <f>IF(ProjectsDB[[#This Row],[Item Type]]="Straight Plug-In",_xlfn.TEXTJOIN("-",TRUE,M1237&amp;"-"&amp;_xlfn.LET(_xlpm.txt,ProjectsDB[[#This Row],[Assembly]],_xlpm.pos,FIND("SP",_xlpm.txt),_xlpm.pre,LEFT(_xlpm.txt,_xlpm.pos-1),IF(RIGHT(_xlpm.pre,3)="123","3PL",IF(RIGHT(_xlpm.pre,2)="12","2PL",IF(RIGHT(_xlpm.pre,1)="1","1PL","3PL")))),N1237,O1237,P1237,Q1237&amp;"W",R1237),_xlfn.TEXTJOIN("-",TRUE,M1237,N1237,O1237,P1237,Q1237&amp;"W",R1237))</f>
        <v>Straight Feeder-CU-Silver-PET-5W-2</v>
      </c>
      <c r="T1237" s="14" t="str">
        <f>IF(COUNTIF(Cycletime[Element Desc.],ProjectsDB[[#This Row],[Element Desc.]])&gt;0,"Found","Not Found")</f>
        <v>Found</v>
      </c>
    </row>
    <row r="1238" spans="2:20" x14ac:dyDescent="0.25">
      <c r="B1238" s="8" t="s">
        <v>2830</v>
      </c>
      <c r="C1238" s="9" t="s">
        <v>2772</v>
      </c>
      <c r="D1238" s="9" t="s">
        <v>2773</v>
      </c>
      <c r="E1238" s="10">
        <v>3</v>
      </c>
      <c r="F1238" s="9" t="s">
        <v>2764</v>
      </c>
      <c r="G1238" s="9" t="s">
        <v>96</v>
      </c>
      <c r="H1238" s="11"/>
      <c r="I1238" s="12"/>
      <c r="J1238" s="12"/>
      <c r="K1238" s="12"/>
      <c r="L1238" s="12">
        <f t="array" ref="L1238">IFERROR(LOOKUP(2^15,SEARCH({"40A","63A","80A","100A","125A","160A","200A","250A","400A","630A","800A","1000A","1250A","1600A","2000A","2500A","3200A","4000A","5000A","6300A"},UPPER(D1238)),{40,63,80,100,125,160,200,250,400,630,800,1000,1250,1600,2000,2500,3200,4000,5000,6300}),0)</f>
        <v>3200</v>
      </c>
      <c r="M1238" s="9" t="str">
        <f t="shared" si="96"/>
        <v>Joint Pack</v>
      </c>
      <c r="N1238" s="9" t="str">
        <f t="shared" si="97"/>
        <v>CU</v>
      </c>
      <c r="O1238" s="13" t="str">
        <f t="shared" si="98"/>
        <v>Silver</v>
      </c>
      <c r="P1238" s="9" t="str">
        <f t="shared" si="99"/>
        <v>None</v>
      </c>
      <c r="Q1238" s="9" t="str">
        <f t="shared" si="100"/>
        <v>5</v>
      </c>
      <c r="R12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38" s="14" t="str">
        <f>IF(ProjectsDB[[#This Row],[Item Type]]="Straight Plug-In",_xlfn.TEXTJOIN("-",TRUE,M1238&amp;"-"&amp;_xlfn.LET(_xlpm.txt,ProjectsDB[[#This Row],[Assembly]],_xlpm.pos,FIND("SP",_xlpm.txt),_xlpm.pre,LEFT(_xlpm.txt,_xlpm.pos-1),IF(RIGHT(_xlpm.pre,3)="123","3PL",IF(RIGHT(_xlpm.pre,2)="12","2PL",IF(RIGHT(_xlpm.pre,1)="1","1PL","3PL")))),N1238,O1238,P1238,Q1238&amp;"W",R1238),_xlfn.TEXTJOIN("-",TRUE,M1238,N1238,O1238,P1238,Q1238&amp;"W",R1238))</f>
        <v>Joint Pack-CU-Silver-None-5W-2</v>
      </c>
      <c r="T1238" s="14" t="str">
        <f>IF(COUNTIF(Cycletime[Element Desc.],ProjectsDB[[#This Row],[Element Desc.]])&gt;0,"Found","Not Found")</f>
        <v>Found</v>
      </c>
    </row>
    <row r="1239" spans="2:20" x14ac:dyDescent="0.25">
      <c r="B1239" s="8" t="s">
        <v>2831</v>
      </c>
      <c r="C1239" s="9" t="s">
        <v>2775</v>
      </c>
      <c r="D1239" s="9" t="s">
        <v>2776</v>
      </c>
      <c r="E1239" s="10">
        <v>2</v>
      </c>
      <c r="F1239" s="9" t="s">
        <v>2764</v>
      </c>
      <c r="G1239" s="9" t="s">
        <v>96</v>
      </c>
      <c r="H1239" s="11"/>
      <c r="I1239" s="12">
        <v>425</v>
      </c>
      <c r="J1239" s="12"/>
      <c r="K1239" s="12"/>
      <c r="L1239" s="12">
        <f t="array" ref="L1239">IFERROR(LOOKUP(2^15,SEARCH({"40A","63A","80A","100A","125A","160A","200A","250A","400A","630A","800A","1000A","1250A","1600A","2000A","2500A","3200A","4000A","5000A","6300A"},UPPER(D1239)),{40,63,80,100,125,160,200,250,400,630,800,1000,1250,1600,2000,2500,3200,4000,5000,6300}),0)</f>
        <v>3200</v>
      </c>
      <c r="M1239" s="9" t="str">
        <f t="shared" si="96"/>
        <v>Flange Straight</v>
      </c>
      <c r="N1239" s="9" t="str">
        <f t="shared" si="97"/>
        <v>CU</v>
      </c>
      <c r="O1239" s="13" t="str">
        <f t="shared" si="98"/>
        <v>Silver</v>
      </c>
      <c r="P1239" s="9" t="str">
        <f t="shared" si="99"/>
        <v>PET</v>
      </c>
      <c r="Q1239" s="9" t="str">
        <f t="shared" si="100"/>
        <v>5</v>
      </c>
      <c r="R12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39" s="14" t="str">
        <f>IF(ProjectsDB[[#This Row],[Item Type]]="Straight Plug-In",_xlfn.TEXTJOIN("-",TRUE,M1239&amp;"-"&amp;_xlfn.LET(_xlpm.txt,ProjectsDB[[#This Row],[Assembly]],_xlpm.pos,FIND("SP",_xlpm.txt),_xlpm.pre,LEFT(_xlpm.txt,_xlpm.pos-1),IF(RIGHT(_xlpm.pre,3)="123","3PL",IF(RIGHT(_xlpm.pre,2)="12","2PL",IF(RIGHT(_xlpm.pre,1)="1","1PL","3PL")))),N1239,O1239,P1239,Q1239&amp;"W",R1239),_xlfn.TEXTJOIN("-",TRUE,M1239,N1239,O1239,P1239,Q1239&amp;"W",R1239))</f>
        <v>Flange Straight-CU-Silver-PET-5W-2</v>
      </c>
      <c r="T1239" s="14" t="str">
        <f>IF(COUNTIF(Cycletime[Element Desc.],ProjectsDB[[#This Row],[Element Desc.]])&gt;0,"Found","Not Found")</f>
        <v>Found</v>
      </c>
    </row>
    <row r="1240" spans="2:20" x14ac:dyDescent="0.25">
      <c r="B1240" s="8" t="s">
        <v>2832</v>
      </c>
      <c r="C1240" s="9" t="s">
        <v>2762</v>
      </c>
      <c r="D1240" s="9" t="s">
        <v>2763</v>
      </c>
      <c r="E1240" s="10">
        <v>1</v>
      </c>
      <c r="F1240" s="9" t="s">
        <v>2764</v>
      </c>
      <c r="G1240" s="9" t="s">
        <v>96</v>
      </c>
      <c r="H1240" s="11"/>
      <c r="I1240" s="12">
        <v>2800</v>
      </c>
      <c r="J1240" s="12"/>
      <c r="K1240" s="12"/>
      <c r="L1240" s="12">
        <f t="array" ref="L1240">IFERROR(LOOKUP(2^15,SEARCH({"40A","63A","80A","100A","125A","160A","200A","250A","400A","630A","800A","1000A","1250A","1600A","2000A","2500A","3200A","4000A","5000A","6300A"},UPPER(D1240)),{40,63,80,100,125,160,200,250,400,630,800,1000,1250,1600,2000,2500,3200,4000,5000,6300}),0)</f>
        <v>3200</v>
      </c>
      <c r="M1240" s="9" t="str">
        <f t="shared" si="96"/>
        <v>Straight Feeder</v>
      </c>
      <c r="N1240" s="9" t="str">
        <f t="shared" si="97"/>
        <v>CU</v>
      </c>
      <c r="O1240" s="13" t="str">
        <f t="shared" si="98"/>
        <v>Silver</v>
      </c>
      <c r="P1240" s="9" t="str">
        <f t="shared" si="99"/>
        <v>PET</v>
      </c>
      <c r="Q1240" s="9" t="str">
        <f t="shared" si="100"/>
        <v>5</v>
      </c>
      <c r="R12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40" s="14" t="str">
        <f>IF(ProjectsDB[[#This Row],[Item Type]]="Straight Plug-In",_xlfn.TEXTJOIN("-",TRUE,M1240&amp;"-"&amp;_xlfn.LET(_xlpm.txt,ProjectsDB[[#This Row],[Assembly]],_xlpm.pos,FIND("SP",_xlpm.txt),_xlpm.pre,LEFT(_xlpm.txt,_xlpm.pos-1),IF(RIGHT(_xlpm.pre,3)="123","3PL",IF(RIGHT(_xlpm.pre,2)="12","2PL",IF(RIGHT(_xlpm.pre,1)="1","1PL","3PL")))),N1240,O1240,P1240,Q1240&amp;"W",R1240),_xlfn.TEXTJOIN("-",TRUE,M1240,N1240,O1240,P1240,Q1240&amp;"W",R1240))</f>
        <v>Straight Feeder-CU-Silver-PET-5W-2</v>
      </c>
      <c r="T1240" s="14" t="str">
        <f>IF(COUNTIF(Cycletime[Element Desc.],ProjectsDB[[#This Row],[Element Desc.]])&gt;0,"Found","Not Found")</f>
        <v>Found</v>
      </c>
    </row>
    <row r="1241" spans="2:20" x14ac:dyDescent="0.25">
      <c r="B1241" s="8" t="s">
        <v>2833</v>
      </c>
      <c r="C1241" s="9" t="s">
        <v>2785</v>
      </c>
      <c r="D1241" s="9" t="s">
        <v>2786</v>
      </c>
      <c r="E1241" s="10">
        <v>1</v>
      </c>
      <c r="F1241" s="9" t="s">
        <v>2764</v>
      </c>
      <c r="G1241" s="9" t="s">
        <v>96</v>
      </c>
      <c r="H1241" s="11"/>
      <c r="I1241" s="12">
        <v>1520</v>
      </c>
      <c r="J1241" s="12"/>
      <c r="K1241" s="12"/>
      <c r="L1241" s="12">
        <f t="array" ref="L1241">IFERROR(LOOKUP(2^15,SEARCH({"40A","63A","80A","100A","125A","160A","200A","250A","400A","630A","800A","1000A","1250A","1600A","2000A","2500A","3200A","4000A","5000A","6300A"},UPPER(D1241)),{40,63,80,100,125,160,200,250,400,630,800,1000,1250,1600,2000,2500,3200,4000,5000,6300}),0)</f>
        <v>3200</v>
      </c>
      <c r="M1241" s="9" t="str">
        <f t="shared" si="96"/>
        <v>Straight Feeder</v>
      </c>
      <c r="N1241" s="9" t="str">
        <f t="shared" si="97"/>
        <v>CU</v>
      </c>
      <c r="O1241" s="13" t="str">
        <f t="shared" si="98"/>
        <v>Silver</v>
      </c>
      <c r="P1241" s="9" t="str">
        <f t="shared" si="99"/>
        <v>PET</v>
      </c>
      <c r="Q1241" s="9" t="str">
        <f t="shared" si="100"/>
        <v>5</v>
      </c>
      <c r="R12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41" s="14" t="str">
        <f>IF(ProjectsDB[[#This Row],[Item Type]]="Straight Plug-In",_xlfn.TEXTJOIN("-",TRUE,M1241&amp;"-"&amp;_xlfn.LET(_xlpm.txt,ProjectsDB[[#This Row],[Assembly]],_xlpm.pos,FIND("SP",_xlpm.txt),_xlpm.pre,LEFT(_xlpm.txt,_xlpm.pos-1),IF(RIGHT(_xlpm.pre,3)="123","3PL",IF(RIGHT(_xlpm.pre,2)="12","2PL",IF(RIGHT(_xlpm.pre,1)="1","1PL","3PL")))),N1241,O1241,P1241,Q1241&amp;"W",R1241),_xlfn.TEXTJOIN("-",TRUE,M1241,N1241,O1241,P1241,Q1241&amp;"W",R1241))</f>
        <v>Straight Feeder-CU-Silver-PET-5W-2</v>
      </c>
      <c r="T1241" s="14" t="str">
        <f>IF(COUNTIF(Cycletime[Element Desc.],ProjectsDB[[#This Row],[Element Desc.]])&gt;0,"Found","Not Found")</f>
        <v>Found</v>
      </c>
    </row>
    <row r="1242" spans="2:20" x14ac:dyDescent="0.25">
      <c r="B1242" s="8" t="s">
        <v>2834</v>
      </c>
      <c r="C1242" s="9" t="s">
        <v>2769</v>
      </c>
      <c r="D1242" s="9" t="s">
        <v>2770</v>
      </c>
      <c r="E1242" s="10">
        <v>1</v>
      </c>
      <c r="F1242" s="9" t="s">
        <v>2764</v>
      </c>
      <c r="G1242" s="9" t="s">
        <v>96</v>
      </c>
      <c r="H1242" s="11"/>
      <c r="I1242" s="12">
        <v>1320</v>
      </c>
      <c r="J1242" s="12"/>
      <c r="K1242" s="12"/>
      <c r="L1242" s="12">
        <f t="array" ref="L1242">IFERROR(LOOKUP(2^15,SEARCH({"40A","63A","80A","100A","125A","160A","200A","250A","400A","630A","800A","1000A","1250A","1600A","2000A","2500A","3200A","4000A","5000A","6300A"},UPPER(D1242)),{40,63,80,100,125,160,200,250,400,630,800,1000,1250,1600,2000,2500,3200,4000,5000,6300}),0)</f>
        <v>3200</v>
      </c>
      <c r="M1242" s="9" t="str">
        <f t="shared" si="96"/>
        <v>Straight Feeder</v>
      </c>
      <c r="N1242" s="9" t="str">
        <f t="shared" si="97"/>
        <v>CU</v>
      </c>
      <c r="O1242" s="13" t="str">
        <f t="shared" si="98"/>
        <v>Silver</v>
      </c>
      <c r="P1242" s="9" t="str">
        <f t="shared" si="99"/>
        <v>PET</v>
      </c>
      <c r="Q1242" s="9" t="str">
        <f t="shared" si="100"/>
        <v>5</v>
      </c>
      <c r="R12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42" s="14" t="str">
        <f>IF(ProjectsDB[[#This Row],[Item Type]]="Straight Plug-In",_xlfn.TEXTJOIN("-",TRUE,M1242&amp;"-"&amp;_xlfn.LET(_xlpm.txt,ProjectsDB[[#This Row],[Assembly]],_xlpm.pos,FIND("SP",_xlpm.txt),_xlpm.pre,LEFT(_xlpm.txt,_xlpm.pos-1),IF(RIGHT(_xlpm.pre,3)="123","3PL",IF(RIGHT(_xlpm.pre,2)="12","2PL",IF(RIGHT(_xlpm.pre,1)="1","1PL","3PL")))),N1242,O1242,P1242,Q1242&amp;"W",R1242),_xlfn.TEXTJOIN("-",TRUE,M1242,N1242,O1242,P1242,Q1242&amp;"W",R1242))</f>
        <v>Straight Feeder-CU-Silver-PET-5W-2</v>
      </c>
      <c r="T1242" s="14" t="str">
        <f>IF(COUNTIF(Cycletime[Element Desc.],ProjectsDB[[#This Row],[Element Desc.]])&gt;0,"Found","Not Found")</f>
        <v>Found</v>
      </c>
    </row>
    <row r="1243" spans="2:20" x14ac:dyDescent="0.25">
      <c r="B1243" s="8" t="s">
        <v>2835</v>
      </c>
      <c r="C1243" s="9" t="s">
        <v>2772</v>
      </c>
      <c r="D1243" s="9" t="s">
        <v>2773</v>
      </c>
      <c r="E1243" s="10">
        <v>4</v>
      </c>
      <c r="F1243" s="9" t="s">
        <v>2764</v>
      </c>
      <c r="G1243" s="9" t="s">
        <v>96</v>
      </c>
      <c r="H1243" s="11"/>
      <c r="I1243" s="12"/>
      <c r="J1243" s="12"/>
      <c r="K1243" s="12"/>
      <c r="L1243" s="12">
        <f t="array" ref="L1243">IFERROR(LOOKUP(2^15,SEARCH({"40A","63A","80A","100A","125A","160A","200A","250A","400A","630A","800A","1000A","1250A","1600A","2000A","2500A","3200A","4000A","5000A","6300A"},UPPER(D1243)),{40,63,80,100,125,160,200,250,400,630,800,1000,1250,1600,2000,2500,3200,4000,5000,6300}),0)</f>
        <v>3200</v>
      </c>
      <c r="M1243" s="9" t="str">
        <f t="shared" si="96"/>
        <v>Joint Pack</v>
      </c>
      <c r="N1243" s="9" t="str">
        <f t="shared" si="97"/>
        <v>CU</v>
      </c>
      <c r="O1243" s="13" t="str">
        <f t="shared" si="98"/>
        <v>Silver</v>
      </c>
      <c r="P1243" s="9" t="str">
        <f t="shared" si="99"/>
        <v>None</v>
      </c>
      <c r="Q1243" s="9" t="str">
        <f t="shared" si="100"/>
        <v>5</v>
      </c>
      <c r="R12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43" s="14" t="str">
        <f>IF(ProjectsDB[[#This Row],[Item Type]]="Straight Plug-In",_xlfn.TEXTJOIN("-",TRUE,M1243&amp;"-"&amp;_xlfn.LET(_xlpm.txt,ProjectsDB[[#This Row],[Assembly]],_xlpm.pos,FIND("SP",_xlpm.txt),_xlpm.pre,LEFT(_xlpm.txt,_xlpm.pos-1),IF(RIGHT(_xlpm.pre,3)="123","3PL",IF(RIGHT(_xlpm.pre,2)="12","2PL",IF(RIGHT(_xlpm.pre,1)="1","1PL","3PL")))),N1243,O1243,P1243,Q1243&amp;"W",R1243),_xlfn.TEXTJOIN("-",TRUE,M1243,N1243,O1243,P1243,Q1243&amp;"W",R1243))</f>
        <v>Joint Pack-CU-Silver-None-5W-2</v>
      </c>
      <c r="T1243" s="14" t="str">
        <f>IF(COUNTIF(Cycletime[Element Desc.],ProjectsDB[[#This Row],[Element Desc.]])&gt;0,"Found","Not Found")</f>
        <v>Found</v>
      </c>
    </row>
    <row r="1244" spans="2:20" x14ac:dyDescent="0.25">
      <c r="B1244" s="8" t="s">
        <v>2836</v>
      </c>
      <c r="C1244" s="9" t="s">
        <v>2775</v>
      </c>
      <c r="D1244" s="9" t="s">
        <v>2776</v>
      </c>
      <c r="E1244" s="10">
        <v>2</v>
      </c>
      <c r="F1244" s="9" t="s">
        <v>2764</v>
      </c>
      <c r="G1244" s="9" t="s">
        <v>96</v>
      </c>
      <c r="H1244" s="11"/>
      <c r="I1244" s="12">
        <v>425</v>
      </c>
      <c r="J1244" s="12"/>
      <c r="K1244" s="12"/>
      <c r="L1244" s="12">
        <f t="array" ref="L1244">IFERROR(LOOKUP(2^15,SEARCH({"40A","63A","80A","100A","125A","160A","200A","250A","400A","630A","800A","1000A","1250A","1600A","2000A","2500A","3200A","4000A","5000A","6300A"},UPPER(D1244)),{40,63,80,100,125,160,200,250,400,630,800,1000,1250,1600,2000,2500,3200,4000,5000,6300}),0)</f>
        <v>3200</v>
      </c>
      <c r="M1244" s="9" t="str">
        <f t="shared" si="96"/>
        <v>Flange Straight</v>
      </c>
      <c r="N1244" s="9" t="str">
        <f t="shared" si="97"/>
        <v>CU</v>
      </c>
      <c r="O1244" s="13" t="str">
        <f t="shared" si="98"/>
        <v>Silver</v>
      </c>
      <c r="P1244" s="9" t="str">
        <f t="shared" si="99"/>
        <v>PET</v>
      </c>
      <c r="Q1244" s="9" t="str">
        <f t="shared" si="100"/>
        <v>5</v>
      </c>
      <c r="R12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44" s="14" t="str">
        <f>IF(ProjectsDB[[#This Row],[Item Type]]="Straight Plug-In",_xlfn.TEXTJOIN("-",TRUE,M1244&amp;"-"&amp;_xlfn.LET(_xlpm.txt,ProjectsDB[[#This Row],[Assembly]],_xlpm.pos,FIND("SP",_xlpm.txt),_xlpm.pre,LEFT(_xlpm.txt,_xlpm.pos-1),IF(RIGHT(_xlpm.pre,3)="123","3PL",IF(RIGHT(_xlpm.pre,2)="12","2PL",IF(RIGHT(_xlpm.pre,1)="1","1PL","3PL")))),N1244,O1244,P1244,Q1244&amp;"W",R1244),_xlfn.TEXTJOIN("-",TRUE,M1244,N1244,O1244,P1244,Q1244&amp;"W",R1244))</f>
        <v>Flange Straight-CU-Silver-PET-5W-2</v>
      </c>
      <c r="T1244" s="14" t="str">
        <f>IF(COUNTIF(Cycletime[Element Desc.],ProjectsDB[[#This Row],[Element Desc.]])&gt;0,"Found","Not Found")</f>
        <v>Found</v>
      </c>
    </row>
    <row r="1245" spans="2:20" x14ac:dyDescent="0.25">
      <c r="B1245" s="8" t="s">
        <v>2837</v>
      </c>
      <c r="C1245" s="9" t="s">
        <v>2762</v>
      </c>
      <c r="D1245" s="9" t="s">
        <v>2763</v>
      </c>
      <c r="E1245" s="10">
        <v>1</v>
      </c>
      <c r="F1245" s="9" t="s">
        <v>2764</v>
      </c>
      <c r="G1245" s="9" t="s">
        <v>96</v>
      </c>
      <c r="H1245" s="11"/>
      <c r="I1245" s="12">
        <v>2800</v>
      </c>
      <c r="J1245" s="12"/>
      <c r="K1245" s="12"/>
      <c r="L1245" s="12">
        <f t="array" ref="L1245">IFERROR(LOOKUP(2^15,SEARCH({"40A","63A","80A","100A","125A","160A","200A","250A","400A","630A","800A","1000A","1250A","1600A","2000A","2500A","3200A","4000A","5000A","6300A"},UPPER(D1245)),{40,63,80,100,125,160,200,250,400,630,800,1000,1250,1600,2000,2500,3200,4000,5000,6300}),0)</f>
        <v>3200</v>
      </c>
      <c r="M1245" s="9" t="str">
        <f t="shared" si="96"/>
        <v>Straight Feeder</v>
      </c>
      <c r="N1245" s="9" t="str">
        <f t="shared" si="97"/>
        <v>CU</v>
      </c>
      <c r="O1245" s="13" t="str">
        <f t="shared" si="98"/>
        <v>Silver</v>
      </c>
      <c r="P1245" s="9" t="str">
        <f t="shared" si="99"/>
        <v>PET</v>
      </c>
      <c r="Q1245" s="9" t="str">
        <f t="shared" si="100"/>
        <v>5</v>
      </c>
      <c r="R12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45" s="14" t="str">
        <f>IF(ProjectsDB[[#This Row],[Item Type]]="Straight Plug-In",_xlfn.TEXTJOIN("-",TRUE,M1245&amp;"-"&amp;_xlfn.LET(_xlpm.txt,ProjectsDB[[#This Row],[Assembly]],_xlpm.pos,FIND("SP",_xlpm.txt),_xlpm.pre,LEFT(_xlpm.txt,_xlpm.pos-1),IF(RIGHT(_xlpm.pre,3)="123","3PL",IF(RIGHT(_xlpm.pre,2)="12","2PL",IF(RIGHT(_xlpm.pre,1)="1","1PL","3PL")))),N1245,O1245,P1245,Q1245&amp;"W",R1245),_xlfn.TEXTJOIN("-",TRUE,M1245,N1245,O1245,P1245,Q1245&amp;"W",R1245))</f>
        <v>Straight Feeder-CU-Silver-PET-5W-2</v>
      </c>
      <c r="T1245" s="14" t="str">
        <f>IF(COUNTIF(Cycletime[Element Desc.],ProjectsDB[[#This Row],[Element Desc.]])&gt;0,"Found","Not Found")</f>
        <v>Found</v>
      </c>
    </row>
    <row r="1246" spans="2:20" x14ac:dyDescent="0.25">
      <c r="B1246" s="8" t="s">
        <v>2838</v>
      </c>
      <c r="C1246" s="9" t="s">
        <v>2785</v>
      </c>
      <c r="D1246" s="9" t="s">
        <v>2786</v>
      </c>
      <c r="E1246" s="10">
        <v>1</v>
      </c>
      <c r="F1246" s="9" t="s">
        <v>2764</v>
      </c>
      <c r="G1246" s="9" t="s">
        <v>96</v>
      </c>
      <c r="H1246" s="11"/>
      <c r="I1246" s="12">
        <v>1520</v>
      </c>
      <c r="J1246" s="12"/>
      <c r="K1246" s="12"/>
      <c r="L1246" s="12">
        <f t="array" ref="L1246">IFERROR(LOOKUP(2^15,SEARCH({"40A","63A","80A","100A","125A","160A","200A","250A","400A","630A","800A","1000A","1250A","1600A","2000A","2500A","3200A","4000A","5000A","6300A"},UPPER(D1246)),{40,63,80,100,125,160,200,250,400,630,800,1000,1250,1600,2000,2500,3200,4000,5000,6300}),0)</f>
        <v>3200</v>
      </c>
      <c r="M1246" s="9" t="str">
        <f t="shared" si="96"/>
        <v>Straight Feeder</v>
      </c>
      <c r="N1246" s="9" t="str">
        <f t="shared" si="97"/>
        <v>CU</v>
      </c>
      <c r="O1246" s="13" t="str">
        <f t="shared" si="98"/>
        <v>Silver</v>
      </c>
      <c r="P1246" s="9" t="str">
        <f t="shared" si="99"/>
        <v>PET</v>
      </c>
      <c r="Q1246" s="9" t="str">
        <f t="shared" si="100"/>
        <v>5</v>
      </c>
      <c r="R12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46" s="14" t="str">
        <f>IF(ProjectsDB[[#This Row],[Item Type]]="Straight Plug-In",_xlfn.TEXTJOIN("-",TRUE,M1246&amp;"-"&amp;_xlfn.LET(_xlpm.txt,ProjectsDB[[#This Row],[Assembly]],_xlpm.pos,FIND("SP",_xlpm.txt),_xlpm.pre,LEFT(_xlpm.txt,_xlpm.pos-1),IF(RIGHT(_xlpm.pre,3)="123","3PL",IF(RIGHT(_xlpm.pre,2)="12","2PL",IF(RIGHT(_xlpm.pre,1)="1","1PL","3PL")))),N1246,O1246,P1246,Q1246&amp;"W",R1246),_xlfn.TEXTJOIN("-",TRUE,M1246,N1246,O1246,P1246,Q1246&amp;"W",R1246))</f>
        <v>Straight Feeder-CU-Silver-PET-5W-2</v>
      </c>
      <c r="T1246" s="14" t="str">
        <f>IF(COUNTIF(Cycletime[Element Desc.],ProjectsDB[[#This Row],[Element Desc.]])&gt;0,"Found","Not Found")</f>
        <v>Found</v>
      </c>
    </row>
    <row r="1247" spans="2:20" x14ac:dyDescent="0.25">
      <c r="B1247" s="8" t="s">
        <v>2839</v>
      </c>
      <c r="C1247" s="9" t="s">
        <v>2766</v>
      </c>
      <c r="D1247" s="9" t="s">
        <v>2767</v>
      </c>
      <c r="E1247" s="10">
        <v>1</v>
      </c>
      <c r="F1247" s="9" t="s">
        <v>2764</v>
      </c>
      <c r="G1247" s="9" t="s">
        <v>96</v>
      </c>
      <c r="H1247" s="11"/>
      <c r="I1247" s="12">
        <v>2000</v>
      </c>
      <c r="J1247" s="12"/>
      <c r="K1247" s="12"/>
      <c r="L1247" s="12">
        <f t="array" ref="L1247">IFERROR(LOOKUP(2^15,SEARCH({"40A","63A","80A","100A","125A","160A","200A","250A","400A","630A","800A","1000A","1250A","1600A","2000A","2500A","3200A","4000A","5000A","6300A"},UPPER(D1247)),{40,63,80,100,125,160,200,250,400,630,800,1000,1250,1600,2000,2500,3200,4000,5000,6300}),0)</f>
        <v>3200</v>
      </c>
      <c r="M1247" s="9" t="str">
        <f t="shared" si="96"/>
        <v>Straight Feeder</v>
      </c>
      <c r="N1247" s="9" t="str">
        <f t="shared" si="97"/>
        <v>CU</v>
      </c>
      <c r="O1247" s="13" t="str">
        <f t="shared" si="98"/>
        <v>Silver</v>
      </c>
      <c r="P1247" s="9" t="str">
        <f t="shared" si="99"/>
        <v>PET</v>
      </c>
      <c r="Q1247" s="9" t="str">
        <f t="shared" si="100"/>
        <v>5</v>
      </c>
      <c r="R12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47" s="14" t="str">
        <f>IF(ProjectsDB[[#This Row],[Item Type]]="Straight Plug-In",_xlfn.TEXTJOIN("-",TRUE,M1247&amp;"-"&amp;_xlfn.LET(_xlpm.txt,ProjectsDB[[#This Row],[Assembly]],_xlpm.pos,FIND("SP",_xlpm.txt),_xlpm.pre,LEFT(_xlpm.txt,_xlpm.pos-1),IF(RIGHT(_xlpm.pre,3)="123","3PL",IF(RIGHT(_xlpm.pre,2)="12","2PL",IF(RIGHT(_xlpm.pre,1)="1","1PL","3PL")))),N1247,O1247,P1247,Q1247&amp;"W",R1247),_xlfn.TEXTJOIN("-",TRUE,M1247,N1247,O1247,P1247,Q1247&amp;"W",R1247))</f>
        <v>Straight Feeder-CU-Silver-PET-5W-2</v>
      </c>
      <c r="T1247" s="14" t="str">
        <f>IF(COUNTIF(Cycletime[Element Desc.],ProjectsDB[[#This Row],[Element Desc.]])&gt;0,"Found","Not Found")</f>
        <v>Found</v>
      </c>
    </row>
    <row r="1248" spans="2:20" x14ac:dyDescent="0.25">
      <c r="B1248" s="8" t="s">
        <v>2840</v>
      </c>
      <c r="C1248" s="9" t="s">
        <v>2769</v>
      </c>
      <c r="D1248" s="9" t="s">
        <v>2770</v>
      </c>
      <c r="E1248" s="10">
        <v>1</v>
      </c>
      <c r="F1248" s="9" t="s">
        <v>2764</v>
      </c>
      <c r="G1248" s="9" t="s">
        <v>96</v>
      </c>
      <c r="H1248" s="11"/>
      <c r="I1248" s="12">
        <v>1320</v>
      </c>
      <c r="J1248" s="12"/>
      <c r="K1248" s="12"/>
      <c r="L1248" s="12">
        <f t="array" ref="L1248">IFERROR(LOOKUP(2^15,SEARCH({"40A","63A","80A","100A","125A","160A","200A","250A","400A","630A","800A","1000A","1250A","1600A","2000A","2500A","3200A","4000A","5000A","6300A"},UPPER(D1248)),{40,63,80,100,125,160,200,250,400,630,800,1000,1250,1600,2000,2500,3200,4000,5000,6300}),0)</f>
        <v>3200</v>
      </c>
      <c r="M1248" s="9" t="str">
        <f t="shared" si="96"/>
        <v>Straight Feeder</v>
      </c>
      <c r="N1248" s="9" t="str">
        <f t="shared" si="97"/>
        <v>CU</v>
      </c>
      <c r="O1248" s="13" t="str">
        <f t="shared" si="98"/>
        <v>Silver</v>
      </c>
      <c r="P1248" s="9" t="str">
        <f t="shared" si="99"/>
        <v>PET</v>
      </c>
      <c r="Q1248" s="9" t="str">
        <f t="shared" si="100"/>
        <v>5</v>
      </c>
      <c r="R12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48" s="14" t="str">
        <f>IF(ProjectsDB[[#This Row],[Item Type]]="Straight Plug-In",_xlfn.TEXTJOIN("-",TRUE,M1248&amp;"-"&amp;_xlfn.LET(_xlpm.txt,ProjectsDB[[#This Row],[Assembly]],_xlpm.pos,FIND("SP",_xlpm.txt),_xlpm.pre,LEFT(_xlpm.txt,_xlpm.pos-1),IF(RIGHT(_xlpm.pre,3)="123","3PL",IF(RIGHT(_xlpm.pre,2)="12","2PL",IF(RIGHT(_xlpm.pre,1)="1","1PL","3PL")))),N1248,O1248,P1248,Q1248&amp;"W",R1248),_xlfn.TEXTJOIN("-",TRUE,M1248,N1248,O1248,P1248,Q1248&amp;"W",R1248))</f>
        <v>Straight Feeder-CU-Silver-PET-5W-2</v>
      </c>
      <c r="T1248" s="14" t="str">
        <f>IF(COUNTIF(Cycletime[Element Desc.],ProjectsDB[[#This Row],[Element Desc.]])&gt;0,"Found","Not Found")</f>
        <v>Found</v>
      </c>
    </row>
    <row r="1249" spans="2:20" x14ac:dyDescent="0.25">
      <c r="B1249" s="8" t="s">
        <v>2841</v>
      </c>
      <c r="C1249" s="9" t="s">
        <v>2772</v>
      </c>
      <c r="D1249" s="9" t="s">
        <v>2773</v>
      </c>
      <c r="E1249" s="10">
        <v>5</v>
      </c>
      <c r="F1249" s="9" t="s">
        <v>2764</v>
      </c>
      <c r="G1249" s="9" t="s">
        <v>96</v>
      </c>
      <c r="H1249" s="11"/>
      <c r="I1249" s="12"/>
      <c r="J1249" s="12"/>
      <c r="K1249" s="12"/>
      <c r="L1249" s="12">
        <f t="array" ref="L1249">IFERROR(LOOKUP(2^15,SEARCH({"40A","63A","80A","100A","125A","160A","200A","250A","400A","630A","800A","1000A","1250A","1600A","2000A","2500A","3200A","4000A","5000A","6300A"},UPPER(D1249)),{40,63,80,100,125,160,200,250,400,630,800,1000,1250,1600,2000,2500,3200,4000,5000,6300}),0)</f>
        <v>3200</v>
      </c>
      <c r="M1249" s="9" t="str">
        <f t="shared" si="96"/>
        <v>Joint Pack</v>
      </c>
      <c r="N1249" s="9" t="str">
        <f t="shared" si="97"/>
        <v>CU</v>
      </c>
      <c r="O1249" s="13" t="str">
        <f t="shared" si="98"/>
        <v>Silver</v>
      </c>
      <c r="P1249" s="9" t="str">
        <f t="shared" si="99"/>
        <v>None</v>
      </c>
      <c r="Q1249" s="9" t="str">
        <f t="shared" si="100"/>
        <v>5</v>
      </c>
      <c r="R12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49" s="14" t="str">
        <f>IF(ProjectsDB[[#This Row],[Item Type]]="Straight Plug-In",_xlfn.TEXTJOIN("-",TRUE,M1249&amp;"-"&amp;_xlfn.LET(_xlpm.txt,ProjectsDB[[#This Row],[Assembly]],_xlpm.pos,FIND("SP",_xlpm.txt),_xlpm.pre,LEFT(_xlpm.txt,_xlpm.pos-1),IF(RIGHT(_xlpm.pre,3)="123","3PL",IF(RIGHT(_xlpm.pre,2)="12","2PL",IF(RIGHT(_xlpm.pre,1)="1","1PL","3PL")))),N1249,O1249,P1249,Q1249&amp;"W",R1249),_xlfn.TEXTJOIN("-",TRUE,M1249,N1249,O1249,P1249,Q1249&amp;"W",R1249))</f>
        <v>Joint Pack-CU-Silver-None-5W-2</v>
      </c>
      <c r="T1249" s="14" t="str">
        <f>IF(COUNTIF(Cycletime[Element Desc.],ProjectsDB[[#This Row],[Element Desc.]])&gt;0,"Found","Not Found")</f>
        <v>Found</v>
      </c>
    </row>
    <row r="1250" spans="2:20" x14ac:dyDescent="0.25">
      <c r="B1250" s="8" t="s">
        <v>2842</v>
      </c>
      <c r="C1250" s="9" t="s">
        <v>2775</v>
      </c>
      <c r="D1250" s="9" t="s">
        <v>2776</v>
      </c>
      <c r="E1250" s="10">
        <v>2</v>
      </c>
      <c r="F1250" s="9" t="s">
        <v>2764</v>
      </c>
      <c r="G1250" s="9" t="s">
        <v>96</v>
      </c>
      <c r="H1250" s="11"/>
      <c r="I1250" s="12">
        <v>425</v>
      </c>
      <c r="J1250" s="12"/>
      <c r="K1250" s="12"/>
      <c r="L1250" s="12">
        <f t="array" ref="L1250">IFERROR(LOOKUP(2^15,SEARCH({"40A","63A","80A","100A","125A","160A","200A","250A","400A","630A","800A","1000A","1250A","1600A","2000A","2500A","3200A","4000A","5000A","6300A"},UPPER(D1250)),{40,63,80,100,125,160,200,250,400,630,800,1000,1250,1600,2000,2500,3200,4000,5000,6300}),0)</f>
        <v>3200</v>
      </c>
      <c r="M1250" s="9" t="str">
        <f t="shared" si="96"/>
        <v>Flange Straight</v>
      </c>
      <c r="N1250" s="9" t="str">
        <f t="shared" si="97"/>
        <v>CU</v>
      </c>
      <c r="O1250" s="13" t="str">
        <f t="shared" si="98"/>
        <v>Silver</v>
      </c>
      <c r="P1250" s="9" t="str">
        <f t="shared" si="99"/>
        <v>PET</v>
      </c>
      <c r="Q1250" s="9" t="str">
        <f t="shared" si="100"/>
        <v>5</v>
      </c>
      <c r="R12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50" s="14" t="str">
        <f>IF(ProjectsDB[[#This Row],[Item Type]]="Straight Plug-In",_xlfn.TEXTJOIN("-",TRUE,M1250&amp;"-"&amp;_xlfn.LET(_xlpm.txt,ProjectsDB[[#This Row],[Assembly]],_xlpm.pos,FIND("SP",_xlpm.txt),_xlpm.pre,LEFT(_xlpm.txt,_xlpm.pos-1),IF(RIGHT(_xlpm.pre,3)="123","3PL",IF(RIGHT(_xlpm.pre,2)="12","2PL",IF(RIGHT(_xlpm.pre,1)="1","1PL","3PL")))),N1250,O1250,P1250,Q1250&amp;"W",R1250),_xlfn.TEXTJOIN("-",TRUE,M1250,N1250,O1250,P1250,Q1250&amp;"W",R1250))</f>
        <v>Flange Straight-CU-Silver-PET-5W-2</v>
      </c>
      <c r="T1250" s="14" t="str">
        <f>IF(COUNTIF(Cycletime[Element Desc.],ProjectsDB[[#This Row],[Element Desc.]])&gt;0,"Found","Not Found")</f>
        <v>Found</v>
      </c>
    </row>
    <row r="1251" spans="2:20" x14ac:dyDescent="0.25">
      <c r="B1251" s="8" t="s">
        <v>2843</v>
      </c>
      <c r="C1251" s="9" t="s">
        <v>2778</v>
      </c>
      <c r="D1251" s="9" t="s">
        <v>2779</v>
      </c>
      <c r="E1251" s="10">
        <v>1</v>
      </c>
      <c r="F1251" s="9" t="s">
        <v>2764</v>
      </c>
      <c r="G1251" s="9" t="s">
        <v>96</v>
      </c>
      <c r="H1251" s="11"/>
      <c r="I1251" s="12">
        <v>2990</v>
      </c>
      <c r="J1251" s="12"/>
      <c r="K1251" s="12"/>
      <c r="L1251" s="12">
        <f t="array" ref="L1251">IFERROR(LOOKUP(2^15,SEARCH({"40A","63A","80A","100A","125A","160A","200A","250A","400A","630A","800A","1000A","1250A","1600A","2000A","2500A","3200A","4000A","5000A","6300A"},UPPER(D1251)),{40,63,80,100,125,160,200,250,400,630,800,1000,1250,1600,2000,2500,3200,4000,5000,6300}),0)</f>
        <v>3200</v>
      </c>
      <c r="M1251" s="9" t="str">
        <f t="shared" si="96"/>
        <v>Straight Feeder</v>
      </c>
      <c r="N1251" s="9" t="str">
        <f t="shared" si="97"/>
        <v>CU</v>
      </c>
      <c r="O1251" s="13" t="str">
        <f t="shared" si="98"/>
        <v>Silver</v>
      </c>
      <c r="P1251" s="9" t="str">
        <f t="shared" si="99"/>
        <v>PET</v>
      </c>
      <c r="Q1251" s="9" t="str">
        <f t="shared" si="100"/>
        <v>5</v>
      </c>
      <c r="R12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51" s="14" t="str">
        <f>IF(ProjectsDB[[#This Row],[Item Type]]="Straight Plug-In",_xlfn.TEXTJOIN("-",TRUE,M1251&amp;"-"&amp;_xlfn.LET(_xlpm.txt,ProjectsDB[[#This Row],[Assembly]],_xlpm.pos,FIND("SP",_xlpm.txt),_xlpm.pre,LEFT(_xlpm.txt,_xlpm.pos-1),IF(RIGHT(_xlpm.pre,3)="123","3PL",IF(RIGHT(_xlpm.pre,2)="12","2PL",IF(RIGHT(_xlpm.pre,1)="1","1PL","3PL")))),N1251,O1251,P1251,Q1251&amp;"W",R1251),_xlfn.TEXTJOIN("-",TRUE,M1251,N1251,O1251,P1251,Q1251&amp;"W",R1251))</f>
        <v>Straight Feeder-CU-Silver-PET-5W-2</v>
      </c>
      <c r="T1251" s="14" t="str">
        <f>IF(COUNTIF(Cycletime[Element Desc.],ProjectsDB[[#This Row],[Element Desc.]])&gt;0,"Found","Not Found")</f>
        <v>Found</v>
      </c>
    </row>
    <row r="1252" spans="2:20" x14ac:dyDescent="0.25">
      <c r="B1252" s="8" t="s">
        <v>2844</v>
      </c>
      <c r="C1252" s="9" t="s">
        <v>2769</v>
      </c>
      <c r="D1252" s="9" t="s">
        <v>2770</v>
      </c>
      <c r="E1252" s="10">
        <v>1</v>
      </c>
      <c r="F1252" s="9" t="s">
        <v>2764</v>
      </c>
      <c r="G1252" s="9" t="s">
        <v>96</v>
      </c>
      <c r="H1252" s="11"/>
      <c r="I1252" s="12">
        <v>1320</v>
      </c>
      <c r="J1252" s="12"/>
      <c r="K1252" s="12"/>
      <c r="L1252" s="12">
        <f t="array" ref="L1252">IFERROR(LOOKUP(2^15,SEARCH({"40A","63A","80A","100A","125A","160A","200A","250A","400A","630A","800A","1000A","1250A","1600A","2000A","2500A","3200A","4000A","5000A","6300A"},UPPER(D1252)),{40,63,80,100,125,160,200,250,400,630,800,1000,1250,1600,2000,2500,3200,4000,5000,6300}),0)</f>
        <v>3200</v>
      </c>
      <c r="M1252" s="9" t="str">
        <f t="shared" si="96"/>
        <v>Straight Feeder</v>
      </c>
      <c r="N1252" s="9" t="str">
        <f t="shared" si="97"/>
        <v>CU</v>
      </c>
      <c r="O1252" s="13" t="str">
        <f t="shared" si="98"/>
        <v>Silver</v>
      </c>
      <c r="P1252" s="9" t="str">
        <f t="shared" si="99"/>
        <v>PET</v>
      </c>
      <c r="Q1252" s="9" t="str">
        <f t="shared" si="100"/>
        <v>5</v>
      </c>
      <c r="R12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52" s="14" t="str">
        <f>IF(ProjectsDB[[#This Row],[Item Type]]="Straight Plug-In",_xlfn.TEXTJOIN("-",TRUE,M1252&amp;"-"&amp;_xlfn.LET(_xlpm.txt,ProjectsDB[[#This Row],[Assembly]],_xlpm.pos,FIND("SP",_xlpm.txt),_xlpm.pre,LEFT(_xlpm.txt,_xlpm.pos-1),IF(RIGHT(_xlpm.pre,3)="123","3PL",IF(RIGHT(_xlpm.pre,2)="12","2PL",IF(RIGHT(_xlpm.pre,1)="1","1PL","3PL")))),N1252,O1252,P1252,Q1252&amp;"W",R1252),_xlfn.TEXTJOIN("-",TRUE,M1252,N1252,O1252,P1252,Q1252&amp;"W",R1252))</f>
        <v>Straight Feeder-CU-Silver-PET-5W-2</v>
      </c>
      <c r="T1252" s="14" t="str">
        <f>IF(COUNTIF(Cycletime[Element Desc.],ProjectsDB[[#This Row],[Element Desc.]])&gt;0,"Found","Not Found")</f>
        <v>Found</v>
      </c>
    </row>
    <row r="1253" spans="2:20" x14ac:dyDescent="0.25">
      <c r="B1253" s="8" t="s">
        <v>2845</v>
      </c>
      <c r="C1253" s="9" t="s">
        <v>2772</v>
      </c>
      <c r="D1253" s="9" t="s">
        <v>2773</v>
      </c>
      <c r="E1253" s="10">
        <v>3</v>
      </c>
      <c r="F1253" s="9" t="s">
        <v>2764</v>
      </c>
      <c r="G1253" s="9" t="s">
        <v>96</v>
      </c>
      <c r="H1253" s="11"/>
      <c r="I1253" s="12"/>
      <c r="J1253" s="12"/>
      <c r="K1253" s="12"/>
      <c r="L1253" s="12">
        <f t="array" ref="L1253">IFERROR(LOOKUP(2^15,SEARCH({"40A","63A","80A","100A","125A","160A","200A","250A","400A","630A","800A","1000A","1250A","1600A","2000A","2500A","3200A","4000A","5000A","6300A"},UPPER(D1253)),{40,63,80,100,125,160,200,250,400,630,800,1000,1250,1600,2000,2500,3200,4000,5000,6300}),0)</f>
        <v>3200</v>
      </c>
      <c r="M1253" s="9" t="str">
        <f t="shared" si="96"/>
        <v>Joint Pack</v>
      </c>
      <c r="N1253" s="9" t="str">
        <f t="shared" si="97"/>
        <v>CU</v>
      </c>
      <c r="O1253" s="13" t="str">
        <f t="shared" si="98"/>
        <v>Silver</v>
      </c>
      <c r="P1253" s="9" t="str">
        <f t="shared" si="99"/>
        <v>None</v>
      </c>
      <c r="Q1253" s="9" t="str">
        <f t="shared" si="100"/>
        <v>5</v>
      </c>
      <c r="R12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53" s="14" t="str">
        <f>IF(ProjectsDB[[#This Row],[Item Type]]="Straight Plug-In",_xlfn.TEXTJOIN("-",TRUE,M1253&amp;"-"&amp;_xlfn.LET(_xlpm.txt,ProjectsDB[[#This Row],[Assembly]],_xlpm.pos,FIND("SP",_xlpm.txt),_xlpm.pre,LEFT(_xlpm.txt,_xlpm.pos-1),IF(RIGHT(_xlpm.pre,3)="123","3PL",IF(RIGHT(_xlpm.pre,2)="12","2PL",IF(RIGHT(_xlpm.pre,1)="1","1PL","3PL")))),N1253,O1253,P1253,Q1253&amp;"W",R1253),_xlfn.TEXTJOIN("-",TRUE,M1253,N1253,O1253,P1253,Q1253&amp;"W",R1253))</f>
        <v>Joint Pack-CU-Silver-None-5W-2</v>
      </c>
      <c r="T1253" s="14" t="str">
        <f>IF(COUNTIF(Cycletime[Element Desc.],ProjectsDB[[#This Row],[Element Desc.]])&gt;0,"Found","Not Found")</f>
        <v>Found</v>
      </c>
    </row>
    <row r="1254" spans="2:20" x14ac:dyDescent="0.25">
      <c r="B1254" s="8" t="s">
        <v>2846</v>
      </c>
      <c r="C1254" s="9" t="s">
        <v>2775</v>
      </c>
      <c r="D1254" s="9" t="s">
        <v>2776</v>
      </c>
      <c r="E1254" s="10">
        <v>2</v>
      </c>
      <c r="F1254" s="9" t="s">
        <v>2764</v>
      </c>
      <c r="G1254" s="9" t="s">
        <v>96</v>
      </c>
      <c r="H1254" s="11"/>
      <c r="I1254" s="12">
        <v>425</v>
      </c>
      <c r="J1254" s="12"/>
      <c r="K1254" s="12"/>
      <c r="L1254" s="12">
        <f t="array" ref="L1254">IFERROR(LOOKUP(2^15,SEARCH({"40A","63A","80A","100A","125A","160A","200A","250A","400A","630A","800A","1000A","1250A","1600A","2000A","2500A","3200A","4000A","5000A","6300A"},UPPER(D1254)),{40,63,80,100,125,160,200,250,400,630,800,1000,1250,1600,2000,2500,3200,4000,5000,6300}),0)</f>
        <v>3200</v>
      </c>
      <c r="M1254" s="9" t="str">
        <f t="shared" si="96"/>
        <v>Flange Straight</v>
      </c>
      <c r="N1254" s="9" t="str">
        <f t="shared" si="97"/>
        <v>CU</v>
      </c>
      <c r="O1254" s="13" t="str">
        <f t="shared" si="98"/>
        <v>Silver</v>
      </c>
      <c r="P1254" s="9" t="str">
        <f t="shared" si="99"/>
        <v>PET</v>
      </c>
      <c r="Q1254" s="9" t="str">
        <f t="shared" si="100"/>
        <v>5</v>
      </c>
      <c r="R12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54" s="14" t="str">
        <f>IF(ProjectsDB[[#This Row],[Item Type]]="Straight Plug-In",_xlfn.TEXTJOIN("-",TRUE,M1254&amp;"-"&amp;_xlfn.LET(_xlpm.txt,ProjectsDB[[#This Row],[Assembly]],_xlpm.pos,FIND("SP",_xlpm.txt),_xlpm.pre,LEFT(_xlpm.txt,_xlpm.pos-1),IF(RIGHT(_xlpm.pre,3)="123","3PL",IF(RIGHT(_xlpm.pre,2)="12","2PL",IF(RIGHT(_xlpm.pre,1)="1","1PL","3PL")))),N1254,O1254,P1254,Q1254&amp;"W",R1254),_xlfn.TEXTJOIN("-",TRUE,M1254,N1254,O1254,P1254,Q1254&amp;"W",R1254))</f>
        <v>Flange Straight-CU-Silver-PET-5W-2</v>
      </c>
      <c r="T1254" s="14" t="str">
        <f>IF(COUNTIF(Cycletime[Element Desc.],ProjectsDB[[#This Row],[Element Desc.]])&gt;0,"Found","Not Found")</f>
        <v>Found</v>
      </c>
    </row>
    <row r="1255" spans="2:20" x14ac:dyDescent="0.25">
      <c r="B1255" s="8" t="s">
        <v>2847</v>
      </c>
      <c r="C1255" s="9" t="s">
        <v>2762</v>
      </c>
      <c r="D1255" s="9" t="s">
        <v>2763</v>
      </c>
      <c r="E1255" s="10">
        <v>1</v>
      </c>
      <c r="F1255" s="9" t="s">
        <v>2764</v>
      </c>
      <c r="G1255" s="9" t="s">
        <v>96</v>
      </c>
      <c r="H1255" s="11"/>
      <c r="I1255" s="12">
        <v>2800</v>
      </c>
      <c r="J1255" s="12"/>
      <c r="K1255" s="12"/>
      <c r="L1255" s="12">
        <f t="array" ref="L1255">IFERROR(LOOKUP(2^15,SEARCH({"40A","63A","80A","100A","125A","160A","200A","250A","400A","630A","800A","1000A","1250A","1600A","2000A","2500A","3200A","4000A","5000A","6300A"},UPPER(D1255)),{40,63,80,100,125,160,200,250,400,630,800,1000,1250,1600,2000,2500,3200,4000,5000,6300}),0)</f>
        <v>3200</v>
      </c>
      <c r="M1255" s="9" t="str">
        <f t="shared" si="96"/>
        <v>Straight Feeder</v>
      </c>
      <c r="N1255" s="9" t="str">
        <f t="shared" si="97"/>
        <v>CU</v>
      </c>
      <c r="O1255" s="13" t="str">
        <f t="shared" si="98"/>
        <v>Silver</v>
      </c>
      <c r="P1255" s="9" t="str">
        <f t="shared" si="99"/>
        <v>PET</v>
      </c>
      <c r="Q1255" s="9" t="str">
        <f t="shared" si="100"/>
        <v>5</v>
      </c>
      <c r="R12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55" s="14" t="str">
        <f>IF(ProjectsDB[[#This Row],[Item Type]]="Straight Plug-In",_xlfn.TEXTJOIN("-",TRUE,M1255&amp;"-"&amp;_xlfn.LET(_xlpm.txt,ProjectsDB[[#This Row],[Assembly]],_xlpm.pos,FIND("SP",_xlpm.txt),_xlpm.pre,LEFT(_xlpm.txt,_xlpm.pos-1),IF(RIGHT(_xlpm.pre,3)="123","3PL",IF(RIGHT(_xlpm.pre,2)="12","2PL",IF(RIGHT(_xlpm.pre,1)="1","1PL","3PL")))),N1255,O1255,P1255,Q1255&amp;"W",R1255),_xlfn.TEXTJOIN("-",TRUE,M1255,N1255,O1255,P1255,Q1255&amp;"W",R1255))</f>
        <v>Straight Feeder-CU-Silver-PET-5W-2</v>
      </c>
      <c r="T1255" s="14" t="str">
        <f>IF(COUNTIF(Cycletime[Element Desc.],ProjectsDB[[#This Row],[Element Desc.]])&gt;0,"Found","Not Found")</f>
        <v>Found</v>
      </c>
    </row>
    <row r="1256" spans="2:20" x14ac:dyDescent="0.25">
      <c r="B1256" s="8" t="s">
        <v>2848</v>
      </c>
      <c r="C1256" s="9" t="s">
        <v>2785</v>
      </c>
      <c r="D1256" s="9" t="s">
        <v>2786</v>
      </c>
      <c r="E1256" s="10">
        <v>1</v>
      </c>
      <c r="F1256" s="9" t="s">
        <v>2764</v>
      </c>
      <c r="G1256" s="9" t="s">
        <v>96</v>
      </c>
      <c r="H1256" s="11"/>
      <c r="I1256" s="12">
        <v>1520</v>
      </c>
      <c r="J1256" s="12"/>
      <c r="K1256" s="12"/>
      <c r="L1256" s="12">
        <f t="array" ref="L1256">IFERROR(LOOKUP(2^15,SEARCH({"40A","63A","80A","100A","125A","160A","200A","250A","400A","630A","800A","1000A","1250A","1600A","2000A","2500A","3200A","4000A","5000A","6300A"},UPPER(D1256)),{40,63,80,100,125,160,200,250,400,630,800,1000,1250,1600,2000,2500,3200,4000,5000,6300}),0)</f>
        <v>3200</v>
      </c>
      <c r="M1256" s="9" t="str">
        <f t="shared" si="96"/>
        <v>Straight Feeder</v>
      </c>
      <c r="N1256" s="9" t="str">
        <f t="shared" si="97"/>
        <v>CU</v>
      </c>
      <c r="O1256" s="13" t="str">
        <f t="shared" si="98"/>
        <v>Silver</v>
      </c>
      <c r="P1256" s="9" t="str">
        <f t="shared" si="99"/>
        <v>PET</v>
      </c>
      <c r="Q1256" s="9" t="str">
        <f t="shared" si="100"/>
        <v>5</v>
      </c>
      <c r="R12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56" s="14" t="str">
        <f>IF(ProjectsDB[[#This Row],[Item Type]]="Straight Plug-In",_xlfn.TEXTJOIN("-",TRUE,M1256&amp;"-"&amp;_xlfn.LET(_xlpm.txt,ProjectsDB[[#This Row],[Assembly]],_xlpm.pos,FIND("SP",_xlpm.txt),_xlpm.pre,LEFT(_xlpm.txt,_xlpm.pos-1),IF(RIGHT(_xlpm.pre,3)="123","3PL",IF(RIGHT(_xlpm.pre,2)="12","2PL",IF(RIGHT(_xlpm.pre,1)="1","1PL","3PL")))),N1256,O1256,P1256,Q1256&amp;"W",R1256),_xlfn.TEXTJOIN("-",TRUE,M1256,N1256,O1256,P1256,Q1256&amp;"W",R1256))</f>
        <v>Straight Feeder-CU-Silver-PET-5W-2</v>
      </c>
      <c r="T1256" s="14" t="str">
        <f>IF(COUNTIF(Cycletime[Element Desc.],ProjectsDB[[#This Row],[Element Desc.]])&gt;0,"Found","Not Found")</f>
        <v>Found</v>
      </c>
    </row>
    <row r="1257" spans="2:20" x14ac:dyDescent="0.25">
      <c r="B1257" s="8" t="s">
        <v>2849</v>
      </c>
      <c r="C1257" s="9" t="s">
        <v>2769</v>
      </c>
      <c r="D1257" s="9" t="s">
        <v>2770</v>
      </c>
      <c r="E1257" s="10">
        <v>1</v>
      </c>
      <c r="F1257" s="9" t="s">
        <v>2764</v>
      </c>
      <c r="G1257" s="9" t="s">
        <v>96</v>
      </c>
      <c r="H1257" s="11"/>
      <c r="I1257" s="12">
        <v>1320</v>
      </c>
      <c r="J1257" s="12"/>
      <c r="K1257" s="12"/>
      <c r="L1257" s="12">
        <f t="array" ref="L1257">IFERROR(LOOKUP(2^15,SEARCH({"40A","63A","80A","100A","125A","160A","200A","250A","400A","630A","800A","1000A","1250A","1600A","2000A","2500A","3200A","4000A","5000A","6300A"},UPPER(D1257)),{40,63,80,100,125,160,200,250,400,630,800,1000,1250,1600,2000,2500,3200,4000,5000,6300}),0)</f>
        <v>3200</v>
      </c>
      <c r="M1257" s="9" t="str">
        <f t="shared" si="96"/>
        <v>Straight Feeder</v>
      </c>
      <c r="N1257" s="9" t="str">
        <f t="shared" si="97"/>
        <v>CU</v>
      </c>
      <c r="O1257" s="13" t="str">
        <f t="shared" si="98"/>
        <v>Silver</v>
      </c>
      <c r="P1257" s="9" t="str">
        <f t="shared" si="99"/>
        <v>PET</v>
      </c>
      <c r="Q1257" s="9" t="str">
        <f t="shared" si="100"/>
        <v>5</v>
      </c>
      <c r="R12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57" s="14" t="str">
        <f>IF(ProjectsDB[[#This Row],[Item Type]]="Straight Plug-In",_xlfn.TEXTJOIN("-",TRUE,M1257&amp;"-"&amp;_xlfn.LET(_xlpm.txt,ProjectsDB[[#This Row],[Assembly]],_xlpm.pos,FIND("SP",_xlpm.txt),_xlpm.pre,LEFT(_xlpm.txt,_xlpm.pos-1),IF(RIGHT(_xlpm.pre,3)="123","3PL",IF(RIGHT(_xlpm.pre,2)="12","2PL",IF(RIGHT(_xlpm.pre,1)="1","1PL","3PL")))),N1257,O1257,P1257,Q1257&amp;"W",R1257),_xlfn.TEXTJOIN("-",TRUE,M1257,N1257,O1257,P1257,Q1257&amp;"W",R1257))</f>
        <v>Straight Feeder-CU-Silver-PET-5W-2</v>
      </c>
      <c r="T1257" s="14" t="str">
        <f>IF(COUNTIF(Cycletime[Element Desc.],ProjectsDB[[#This Row],[Element Desc.]])&gt;0,"Found","Not Found")</f>
        <v>Found</v>
      </c>
    </row>
    <row r="1258" spans="2:20" x14ac:dyDescent="0.25">
      <c r="B1258" s="8" t="s">
        <v>2850</v>
      </c>
      <c r="C1258" s="9" t="s">
        <v>2772</v>
      </c>
      <c r="D1258" s="9" t="s">
        <v>2773</v>
      </c>
      <c r="E1258" s="10">
        <v>4</v>
      </c>
      <c r="F1258" s="9" t="s">
        <v>2764</v>
      </c>
      <c r="G1258" s="9" t="s">
        <v>96</v>
      </c>
      <c r="H1258" s="11"/>
      <c r="I1258" s="12"/>
      <c r="J1258" s="12"/>
      <c r="K1258" s="12"/>
      <c r="L1258" s="12">
        <f t="array" ref="L1258">IFERROR(LOOKUP(2^15,SEARCH({"40A","63A","80A","100A","125A","160A","200A","250A","400A","630A","800A","1000A","1250A","1600A","2000A","2500A","3200A","4000A","5000A","6300A"},UPPER(D1258)),{40,63,80,100,125,160,200,250,400,630,800,1000,1250,1600,2000,2500,3200,4000,5000,6300}),0)</f>
        <v>3200</v>
      </c>
      <c r="M1258" s="9" t="str">
        <f t="shared" si="96"/>
        <v>Joint Pack</v>
      </c>
      <c r="N1258" s="9" t="str">
        <f t="shared" si="97"/>
        <v>CU</v>
      </c>
      <c r="O1258" s="13" t="str">
        <f t="shared" si="98"/>
        <v>Silver</v>
      </c>
      <c r="P1258" s="9" t="str">
        <f t="shared" si="99"/>
        <v>None</v>
      </c>
      <c r="Q1258" s="9" t="str">
        <f t="shared" si="100"/>
        <v>5</v>
      </c>
      <c r="R12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58" s="14" t="str">
        <f>IF(ProjectsDB[[#This Row],[Item Type]]="Straight Plug-In",_xlfn.TEXTJOIN("-",TRUE,M1258&amp;"-"&amp;_xlfn.LET(_xlpm.txt,ProjectsDB[[#This Row],[Assembly]],_xlpm.pos,FIND("SP",_xlpm.txt),_xlpm.pre,LEFT(_xlpm.txt,_xlpm.pos-1),IF(RIGHT(_xlpm.pre,3)="123","3PL",IF(RIGHT(_xlpm.pre,2)="12","2PL",IF(RIGHT(_xlpm.pre,1)="1","1PL","3PL")))),N1258,O1258,P1258,Q1258&amp;"W",R1258),_xlfn.TEXTJOIN("-",TRUE,M1258,N1258,O1258,P1258,Q1258&amp;"W",R1258))</f>
        <v>Joint Pack-CU-Silver-None-5W-2</v>
      </c>
      <c r="T1258" s="14" t="str">
        <f>IF(COUNTIF(Cycletime[Element Desc.],ProjectsDB[[#This Row],[Element Desc.]])&gt;0,"Found","Not Found")</f>
        <v>Found</v>
      </c>
    </row>
    <row r="1259" spans="2:20" x14ac:dyDescent="0.25">
      <c r="B1259" s="8" t="s">
        <v>2851</v>
      </c>
      <c r="C1259" s="9" t="s">
        <v>2775</v>
      </c>
      <c r="D1259" s="9" t="s">
        <v>2776</v>
      </c>
      <c r="E1259" s="10">
        <v>2</v>
      </c>
      <c r="F1259" s="9" t="s">
        <v>2764</v>
      </c>
      <c r="G1259" s="9" t="s">
        <v>96</v>
      </c>
      <c r="H1259" s="11"/>
      <c r="I1259" s="12">
        <v>425</v>
      </c>
      <c r="J1259" s="12"/>
      <c r="K1259" s="12"/>
      <c r="L1259" s="12">
        <f t="array" ref="L1259">IFERROR(LOOKUP(2^15,SEARCH({"40A","63A","80A","100A","125A","160A","200A","250A","400A","630A","800A","1000A","1250A","1600A","2000A","2500A","3200A","4000A","5000A","6300A"},UPPER(D1259)),{40,63,80,100,125,160,200,250,400,630,800,1000,1250,1600,2000,2500,3200,4000,5000,6300}),0)</f>
        <v>3200</v>
      </c>
      <c r="M1259" s="9" t="str">
        <f t="shared" si="96"/>
        <v>Flange Straight</v>
      </c>
      <c r="N1259" s="9" t="str">
        <f t="shared" si="97"/>
        <v>CU</v>
      </c>
      <c r="O1259" s="13" t="str">
        <f t="shared" si="98"/>
        <v>Silver</v>
      </c>
      <c r="P1259" s="9" t="str">
        <f t="shared" si="99"/>
        <v>PET</v>
      </c>
      <c r="Q1259" s="9" t="str">
        <f t="shared" si="100"/>
        <v>5</v>
      </c>
      <c r="R12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59" s="14" t="str">
        <f>IF(ProjectsDB[[#This Row],[Item Type]]="Straight Plug-In",_xlfn.TEXTJOIN("-",TRUE,M1259&amp;"-"&amp;_xlfn.LET(_xlpm.txt,ProjectsDB[[#This Row],[Assembly]],_xlpm.pos,FIND("SP",_xlpm.txt),_xlpm.pre,LEFT(_xlpm.txt,_xlpm.pos-1),IF(RIGHT(_xlpm.pre,3)="123","3PL",IF(RIGHT(_xlpm.pre,2)="12","2PL",IF(RIGHT(_xlpm.pre,1)="1","1PL","3PL")))),N1259,O1259,P1259,Q1259&amp;"W",R1259),_xlfn.TEXTJOIN("-",TRUE,M1259,N1259,O1259,P1259,Q1259&amp;"W",R1259))</f>
        <v>Flange Straight-CU-Silver-PET-5W-2</v>
      </c>
      <c r="T1259" s="14" t="str">
        <f>IF(COUNTIF(Cycletime[Element Desc.],ProjectsDB[[#This Row],[Element Desc.]])&gt;0,"Found","Not Found")</f>
        <v>Found</v>
      </c>
    </row>
    <row r="1260" spans="2:20" x14ac:dyDescent="0.25">
      <c r="B1260" s="8" t="s">
        <v>2852</v>
      </c>
      <c r="C1260" s="9" t="s">
        <v>2853</v>
      </c>
      <c r="D1260" s="9" t="s">
        <v>2854</v>
      </c>
      <c r="E1260" s="10">
        <v>1</v>
      </c>
      <c r="F1260" s="9" t="s">
        <v>2764</v>
      </c>
      <c r="G1260" s="9" t="s">
        <v>96</v>
      </c>
      <c r="H1260" s="11"/>
      <c r="I1260" s="12">
        <v>2700</v>
      </c>
      <c r="J1260" s="12"/>
      <c r="K1260" s="12"/>
      <c r="L1260" s="12">
        <f t="array" ref="L1260">IFERROR(LOOKUP(2^15,SEARCH({"40A","63A","80A","100A","125A","160A","200A","250A","400A","630A","800A","1000A","1250A","1600A","2000A","2500A","3200A","4000A","5000A","6300A"},UPPER(D1260)),{40,63,80,100,125,160,200,250,400,630,800,1000,1250,1600,2000,2500,3200,4000,5000,6300}),0)</f>
        <v>4000</v>
      </c>
      <c r="M1260" s="9" t="str">
        <f t="shared" si="96"/>
        <v>Straight Feeder</v>
      </c>
      <c r="N1260" s="9" t="str">
        <f t="shared" si="97"/>
        <v>CU</v>
      </c>
      <c r="O1260" s="13" t="str">
        <f t="shared" si="98"/>
        <v>Silver</v>
      </c>
      <c r="P1260" s="9" t="str">
        <f t="shared" si="99"/>
        <v>PET</v>
      </c>
      <c r="Q1260" s="9" t="str">
        <f t="shared" si="100"/>
        <v>5</v>
      </c>
      <c r="R12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60" s="14" t="str">
        <f>IF(ProjectsDB[[#This Row],[Item Type]]="Straight Plug-In",_xlfn.TEXTJOIN("-",TRUE,M1260&amp;"-"&amp;_xlfn.LET(_xlpm.txt,ProjectsDB[[#This Row],[Assembly]],_xlpm.pos,FIND("SP",_xlpm.txt),_xlpm.pre,LEFT(_xlpm.txt,_xlpm.pos-1),IF(RIGHT(_xlpm.pre,3)="123","3PL",IF(RIGHT(_xlpm.pre,2)="12","2PL",IF(RIGHT(_xlpm.pre,1)="1","1PL","3PL")))),N1260,O1260,P1260,Q1260&amp;"W",R1260),_xlfn.TEXTJOIN("-",TRUE,M1260,N1260,O1260,P1260,Q1260&amp;"W",R1260))</f>
        <v>Straight Feeder-CU-Silver-PET-5W-2</v>
      </c>
      <c r="T1260" s="14" t="str">
        <f>IF(COUNTIF(Cycletime[Element Desc.],ProjectsDB[[#This Row],[Element Desc.]])&gt;0,"Found","Not Found")</f>
        <v>Found</v>
      </c>
    </row>
    <row r="1261" spans="2:20" x14ac:dyDescent="0.25">
      <c r="B1261" s="8" t="s">
        <v>2855</v>
      </c>
      <c r="C1261" s="9" t="s">
        <v>2856</v>
      </c>
      <c r="D1261" s="9" t="s">
        <v>2857</v>
      </c>
      <c r="E1261" s="10">
        <v>1</v>
      </c>
      <c r="F1261" s="9" t="s">
        <v>2764</v>
      </c>
      <c r="G1261" s="9" t="s">
        <v>96</v>
      </c>
      <c r="H1261" s="11"/>
      <c r="I1261" s="12">
        <v>1520</v>
      </c>
      <c r="J1261" s="12"/>
      <c r="K1261" s="12"/>
      <c r="L1261" s="12">
        <f t="array" ref="L1261">IFERROR(LOOKUP(2^15,SEARCH({"40A","63A","80A","100A","125A","160A","200A","250A","400A","630A","800A","1000A","1250A","1600A","2000A","2500A","3200A","4000A","5000A","6300A"},UPPER(D1261)),{40,63,80,100,125,160,200,250,400,630,800,1000,1250,1600,2000,2500,3200,4000,5000,6300}),0)</f>
        <v>4000</v>
      </c>
      <c r="M1261" s="9" t="str">
        <f t="shared" si="96"/>
        <v>Straight Feeder</v>
      </c>
      <c r="N1261" s="9" t="str">
        <f t="shared" si="97"/>
        <v>CU</v>
      </c>
      <c r="O1261" s="13" t="str">
        <f t="shared" si="98"/>
        <v>Silver</v>
      </c>
      <c r="P1261" s="9" t="str">
        <f t="shared" si="99"/>
        <v>PET</v>
      </c>
      <c r="Q1261" s="9" t="str">
        <f t="shared" si="100"/>
        <v>5</v>
      </c>
      <c r="R12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61" s="14" t="str">
        <f>IF(ProjectsDB[[#This Row],[Item Type]]="Straight Plug-In",_xlfn.TEXTJOIN("-",TRUE,M1261&amp;"-"&amp;_xlfn.LET(_xlpm.txt,ProjectsDB[[#This Row],[Assembly]],_xlpm.pos,FIND("SP",_xlpm.txt),_xlpm.pre,LEFT(_xlpm.txt,_xlpm.pos-1),IF(RIGHT(_xlpm.pre,3)="123","3PL",IF(RIGHT(_xlpm.pre,2)="12","2PL",IF(RIGHT(_xlpm.pre,1)="1","1PL","3PL")))),N1261,O1261,P1261,Q1261&amp;"W",R1261),_xlfn.TEXTJOIN("-",TRUE,M1261,N1261,O1261,P1261,Q1261&amp;"W",R1261))</f>
        <v>Straight Feeder-CU-Silver-PET-5W-2</v>
      </c>
      <c r="T1261" s="14" t="str">
        <f>IF(COUNTIF(Cycletime[Element Desc.],ProjectsDB[[#This Row],[Element Desc.]])&gt;0,"Found","Not Found")</f>
        <v>Found</v>
      </c>
    </row>
    <row r="1262" spans="2:20" x14ac:dyDescent="0.25">
      <c r="B1262" s="8" t="s">
        <v>2858</v>
      </c>
      <c r="C1262" s="9" t="s">
        <v>2859</v>
      </c>
      <c r="D1262" s="9" t="s">
        <v>2860</v>
      </c>
      <c r="E1262" s="10">
        <v>1</v>
      </c>
      <c r="F1262" s="9" t="s">
        <v>2764</v>
      </c>
      <c r="G1262" s="9" t="s">
        <v>96</v>
      </c>
      <c r="H1262" s="11"/>
      <c r="I1262" s="12">
        <v>2000</v>
      </c>
      <c r="J1262" s="12"/>
      <c r="K1262" s="12"/>
      <c r="L1262" s="12">
        <f t="array" ref="L1262">IFERROR(LOOKUP(2^15,SEARCH({"40A","63A","80A","100A","125A","160A","200A","250A","400A","630A","800A","1000A","1250A","1600A","2000A","2500A","3200A","4000A","5000A","6300A"},UPPER(D1262)),{40,63,80,100,125,160,200,250,400,630,800,1000,1250,1600,2000,2500,3200,4000,5000,6300}),0)</f>
        <v>4000</v>
      </c>
      <c r="M1262" s="9" t="str">
        <f t="shared" si="96"/>
        <v>Straight Feeder</v>
      </c>
      <c r="N1262" s="9" t="str">
        <f t="shared" si="97"/>
        <v>CU</v>
      </c>
      <c r="O1262" s="13" t="str">
        <f t="shared" si="98"/>
        <v>Silver</v>
      </c>
      <c r="P1262" s="9" t="str">
        <f t="shared" si="99"/>
        <v>PET</v>
      </c>
      <c r="Q1262" s="9" t="str">
        <f t="shared" si="100"/>
        <v>5</v>
      </c>
      <c r="R12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62" s="14" t="str">
        <f>IF(ProjectsDB[[#This Row],[Item Type]]="Straight Plug-In",_xlfn.TEXTJOIN("-",TRUE,M1262&amp;"-"&amp;_xlfn.LET(_xlpm.txt,ProjectsDB[[#This Row],[Assembly]],_xlpm.pos,FIND("SP",_xlpm.txt),_xlpm.pre,LEFT(_xlpm.txt,_xlpm.pos-1),IF(RIGHT(_xlpm.pre,3)="123","3PL",IF(RIGHT(_xlpm.pre,2)="12","2PL",IF(RIGHT(_xlpm.pre,1)="1","1PL","3PL")))),N1262,O1262,P1262,Q1262&amp;"W",R1262),_xlfn.TEXTJOIN("-",TRUE,M1262,N1262,O1262,P1262,Q1262&amp;"W",R1262))</f>
        <v>Straight Feeder-CU-Silver-PET-5W-2</v>
      </c>
      <c r="T1262" s="14" t="str">
        <f>IF(COUNTIF(Cycletime[Element Desc.],ProjectsDB[[#This Row],[Element Desc.]])&gt;0,"Found","Not Found")</f>
        <v>Found</v>
      </c>
    </row>
    <row r="1263" spans="2:20" x14ac:dyDescent="0.25">
      <c r="B1263" s="8" t="s">
        <v>2861</v>
      </c>
      <c r="C1263" s="9" t="s">
        <v>2862</v>
      </c>
      <c r="D1263" s="9" t="s">
        <v>2863</v>
      </c>
      <c r="E1263" s="10">
        <v>1</v>
      </c>
      <c r="F1263" s="9" t="s">
        <v>2764</v>
      </c>
      <c r="G1263" s="9" t="s">
        <v>96</v>
      </c>
      <c r="H1263" s="11"/>
      <c r="I1263" s="12">
        <v>1320</v>
      </c>
      <c r="J1263" s="12"/>
      <c r="K1263" s="12"/>
      <c r="L1263" s="12">
        <f t="array" ref="L1263">IFERROR(LOOKUP(2^15,SEARCH({"40A","63A","80A","100A","125A","160A","200A","250A","400A","630A","800A","1000A","1250A","1600A","2000A","2500A","3200A","4000A","5000A","6300A"},UPPER(D1263)),{40,63,80,100,125,160,200,250,400,630,800,1000,1250,1600,2000,2500,3200,4000,5000,6300}),0)</f>
        <v>4000</v>
      </c>
      <c r="M1263" s="9" t="str">
        <f t="shared" si="96"/>
        <v>Straight Feeder</v>
      </c>
      <c r="N1263" s="9" t="str">
        <f t="shared" si="97"/>
        <v>CU</v>
      </c>
      <c r="O1263" s="13" t="str">
        <f t="shared" si="98"/>
        <v>Silver</v>
      </c>
      <c r="P1263" s="9" t="str">
        <f t="shared" si="99"/>
        <v>PET</v>
      </c>
      <c r="Q1263" s="9" t="str">
        <f t="shared" si="100"/>
        <v>5</v>
      </c>
      <c r="R12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63" s="14" t="str">
        <f>IF(ProjectsDB[[#This Row],[Item Type]]="Straight Plug-In",_xlfn.TEXTJOIN("-",TRUE,M1263&amp;"-"&amp;_xlfn.LET(_xlpm.txt,ProjectsDB[[#This Row],[Assembly]],_xlpm.pos,FIND("SP",_xlpm.txt),_xlpm.pre,LEFT(_xlpm.txt,_xlpm.pos-1),IF(RIGHT(_xlpm.pre,3)="123","3PL",IF(RIGHT(_xlpm.pre,2)="12","2PL",IF(RIGHT(_xlpm.pre,1)="1","1PL","3PL")))),N1263,O1263,P1263,Q1263&amp;"W",R1263),_xlfn.TEXTJOIN("-",TRUE,M1263,N1263,O1263,P1263,Q1263&amp;"W",R1263))</f>
        <v>Straight Feeder-CU-Silver-PET-5W-2</v>
      </c>
      <c r="T1263" s="14" t="str">
        <f>IF(COUNTIF(Cycletime[Element Desc.],ProjectsDB[[#This Row],[Element Desc.]])&gt;0,"Found","Not Found")</f>
        <v>Found</v>
      </c>
    </row>
    <row r="1264" spans="2:20" x14ac:dyDescent="0.25">
      <c r="B1264" s="8" t="s">
        <v>2864</v>
      </c>
      <c r="C1264" s="9" t="s">
        <v>2865</v>
      </c>
      <c r="D1264" s="9" t="s">
        <v>2866</v>
      </c>
      <c r="E1264" s="10">
        <v>5</v>
      </c>
      <c r="F1264" s="9" t="s">
        <v>2764</v>
      </c>
      <c r="G1264" s="9" t="s">
        <v>96</v>
      </c>
      <c r="H1264" s="11"/>
      <c r="I1264" s="12"/>
      <c r="J1264" s="12"/>
      <c r="K1264" s="12"/>
      <c r="L1264" s="12">
        <f t="array" ref="L1264">IFERROR(LOOKUP(2^15,SEARCH({"40A","63A","80A","100A","125A","160A","200A","250A","400A","630A","800A","1000A","1250A","1600A","2000A","2500A","3200A","4000A","5000A","6300A"},UPPER(D1264)),{40,63,80,100,125,160,200,250,400,630,800,1000,1250,1600,2000,2500,3200,4000,5000,6300}),0)</f>
        <v>4000</v>
      </c>
      <c r="M1264" s="9" t="str">
        <f t="shared" si="96"/>
        <v>Joint Pack</v>
      </c>
      <c r="N1264" s="9" t="str">
        <f t="shared" si="97"/>
        <v>CU</v>
      </c>
      <c r="O1264" s="13" t="str">
        <f t="shared" si="98"/>
        <v>Silver</v>
      </c>
      <c r="P1264" s="9" t="str">
        <f t="shared" si="99"/>
        <v>None</v>
      </c>
      <c r="Q1264" s="9" t="str">
        <f t="shared" si="100"/>
        <v>5</v>
      </c>
      <c r="R12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64" s="14" t="str">
        <f>IF(ProjectsDB[[#This Row],[Item Type]]="Straight Plug-In",_xlfn.TEXTJOIN("-",TRUE,M1264&amp;"-"&amp;_xlfn.LET(_xlpm.txt,ProjectsDB[[#This Row],[Assembly]],_xlpm.pos,FIND("SP",_xlpm.txt),_xlpm.pre,LEFT(_xlpm.txt,_xlpm.pos-1),IF(RIGHT(_xlpm.pre,3)="123","3PL",IF(RIGHT(_xlpm.pre,2)="12","2PL",IF(RIGHT(_xlpm.pre,1)="1","1PL","3PL")))),N1264,O1264,P1264,Q1264&amp;"W",R1264),_xlfn.TEXTJOIN("-",TRUE,M1264,N1264,O1264,P1264,Q1264&amp;"W",R1264))</f>
        <v>Joint Pack-CU-Silver-None-5W-2</v>
      </c>
      <c r="T1264" s="14" t="str">
        <f>IF(COUNTIF(Cycletime[Element Desc.],ProjectsDB[[#This Row],[Element Desc.]])&gt;0,"Found","Not Found")</f>
        <v>Found</v>
      </c>
    </row>
    <row r="1265" spans="2:20" x14ac:dyDescent="0.25">
      <c r="B1265" s="8" t="s">
        <v>2867</v>
      </c>
      <c r="C1265" s="9" t="s">
        <v>2868</v>
      </c>
      <c r="D1265" s="9" t="s">
        <v>2869</v>
      </c>
      <c r="E1265" s="10">
        <v>2</v>
      </c>
      <c r="F1265" s="9" t="s">
        <v>2764</v>
      </c>
      <c r="G1265" s="9" t="s">
        <v>96</v>
      </c>
      <c r="H1265" s="11"/>
      <c r="I1265" s="12">
        <v>425</v>
      </c>
      <c r="J1265" s="12"/>
      <c r="K1265" s="12"/>
      <c r="L1265" s="12">
        <f t="array" ref="L1265">IFERROR(LOOKUP(2^15,SEARCH({"40A","63A","80A","100A","125A","160A","200A","250A","400A","630A","800A","1000A","1250A","1600A","2000A","2500A","3200A","4000A","5000A","6300A"},UPPER(D1265)),{40,63,80,100,125,160,200,250,400,630,800,1000,1250,1600,2000,2500,3200,4000,5000,6300}),0)</f>
        <v>4000</v>
      </c>
      <c r="M1265" s="9" t="str">
        <f t="shared" si="96"/>
        <v>Flange Straight</v>
      </c>
      <c r="N1265" s="9" t="str">
        <f t="shared" si="97"/>
        <v>CU</v>
      </c>
      <c r="O1265" s="13" t="str">
        <f t="shared" si="98"/>
        <v>Silver</v>
      </c>
      <c r="P1265" s="9" t="str">
        <f t="shared" si="99"/>
        <v>PET</v>
      </c>
      <c r="Q1265" s="9" t="str">
        <f t="shared" si="100"/>
        <v>5</v>
      </c>
      <c r="R12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65" s="14" t="str">
        <f>IF(ProjectsDB[[#This Row],[Item Type]]="Straight Plug-In",_xlfn.TEXTJOIN("-",TRUE,M1265&amp;"-"&amp;_xlfn.LET(_xlpm.txt,ProjectsDB[[#This Row],[Assembly]],_xlpm.pos,FIND("SP",_xlpm.txt),_xlpm.pre,LEFT(_xlpm.txt,_xlpm.pos-1),IF(RIGHT(_xlpm.pre,3)="123","3PL",IF(RIGHT(_xlpm.pre,2)="12","2PL",IF(RIGHT(_xlpm.pre,1)="1","1PL","3PL")))),N1265,O1265,P1265,Q1265&amp;"W",R1265),_xlfn.TEXTJOIN("-",TRUE,M1265,N1265,O1265,P1265,Q1265&amp;"W",R1265))</f>
        <v>Flange Straight-CU-Silver-PET-5W-2</v>
      </c>
      <c r="T1265" s="14" t="str">
        <f>IF(COUNTIF(Cycletime[Element Desc.],ProjectsDB[[#This Row],[Element Desc.]])&gt;0,"Found","Not Found")</f>
        <v>Found</v>
      </c>
    </row>
    <row r="1266" spans="2:20" x14ac:dyDescent="0.25">
      <c r="B1266" s="8" t="s">
        <v>2870</v>
      </c>
      <c r="C1266" s="9" t="s">
        <v>2871</v>
      </c>
      <c r="D1266" s="9" t="s">
        <v>2872</v>
      </c>
      <c r="E1266" s="10">
        <v>1</v>
      </c>
      <c r="F1266" s="9" t="s">
        <v>2764</v>
      </c>
      <c r="G1266" s="9" t="s">
        <v>96</v>
      </c>
      <c r="H1266" s="11"/>
      <c r="I1266" s="12">
        <v>2890</v>
      </c>
      <c r="J1266" s="12"/>
      <c r="K1266" s="12"/>
      <c r="L1266" s="12">
        <f t="array" ref="L1266">IFERROR(LOOKUP(2^15,SEARCH({"40A","63A","80A","100A","125A","160A","200A","250A","400A","630A","800A","1000A","1250A","1600A","2000A","2500A","3200A","4000A","5000A","6300A"},UPPER(D1266)),{40,63,80,100,125,160,200,250,400,630,800,1000,1250,1600,2000,2500,3200,4000,5000,6300}),0)</f>
        <v>4000</v>
      </c>
      <c r="M1266" s="9" t="str">
        <f t="shared" si="96"/>
        <v>Straight Feeder</v>
      </c>
      <c r="N1266" s="9" t="str">
        <f t="shared" si="97"/>
        <v>CU</v>
      </c>
      <c r="O1266" s="13" t="str">
        <f t="shared" si="98"/>
        <v>Silver</v>
      </c>
      <c r="P1266" s="9" t="str">
        <f t="shared" si="99"/>
        <v>PET</v>
      </c>
      <c r="Q1266" s="9" t="str">
        <f t="shared" si="100"/>
        <v>5</v>
      </c>
      <c r="R12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66" s="14" t="str">
        <f>IF(ProjectsDB[[#This Row],[Item Type]]="Straight Plug-In",_xlfn.TEXTJOIN("-",TRUE,M1266&amp;"-"&amp;_xlfn.LET(_xlpm.txt,ProjectsDB[[#This Row],[Assembly]],_xlpm.pos,FIND("SP",_xlpm.txt),_xlpm.pre,LEFT(_xlpm.txt,_xlpm.pos-1),IF(RIGHT(_xlpm.pre,3)="123","3PL",IF(RIGHT(_xlpm.pre,2)="12","2PL",IF(RIGHT(_xlpm.pre,1)="1","1PL","3PL")))),N1266,O1266,P1266,Q1266&amp;"W",R1266),_xlfn.TEXTJOIN("-",TRUE,M1266,N1266,O1266,P1266,Q1266&amp;"W",R1266))</f>
        <v>Straight Feeder-CU-Silver-PET-5W-2</v>
      </c>
      <c r="T1266" s="14" t="str">
        <f>IF(COUNTIF(Cycletime[Element Desc.],ProjectsDB[[#This Row],[Element Desc.]])&gt;0,"Found","Not Found")</f>
        <v>Found</v>
      </c>
    </row>
    <row r="1267" spans="2:20" x14ac:dyDescent="0.25">
      <c r="B1267" s="8" t="s">
        <v>2873</v>
      </c>
      <c r="C1267" s="9" t="s">
        <v>2862</v>
      </c>
      <c r="D1267" s="9" t="s">
        <v>2863</v>
      </c>
      <c r="E1267" s="10">
        <v>1</v>
      </c>
      <c r="F1267" s="9" t="s">
        <v>2764</v>
      </c>
      <c r="G1267" s="9" t="s">
        <v>96</v>
      </c>
      <c r="H1267" s="11"/>
      <c r="I1267" s="12">
        <v>1320</v>
      </c>
      <c r="J1267" s="12"/>
      <c r="K1267" s="12"/>
      <c r="L1267" s="12">
        <f t="array" ref="L1267">IFERROR(LOOKUP(2^15,SEARCH({"40A","63A","80A","100A","125A","160A","200A","250A","400A","630A","800A","1000A","1250A","1600A","2000A","2500A","3200A","4000A","5000A","6300A"},UPPER(D1267)),{40,63,80,100,125,160,200,250,400,630,800,1000,1250,1600,2000,2500,3200,4000,5000,6300}),0)</f>
        <v>4000</v>
      </c>
      <c r="M1267" s="9" t="str">
        <f t="shared" si="96"/>
        <v>Straight Feeder</v>
      </c>
      <c r="N1267" s="9" t="str">
        <f t="shared" si="97"/>
        <v>CU</v>
      </c>
      <c r="O1267" s="13" t="str">
        <f t="shared" si="98"/>
        <v>Silver</v>
      </c>
      <c r="P1267" s="9" t="str">
        <f t="shared" si="99"/>
        <v>PET</v>
      </c>
      <c r="Q1267" s="9" t="str">
        <f t="shared" si="100"/>
        <v>5</v>
      </c>
      <c r="R12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67" s="14" t="str">
        <f>IF(ProjectsDB[[#This Row],[Item Type]]="Straight Plug-In",_xlfn.TEXTJOIN("-",TRUE,M1267&amp;"-"&amp;_xlfn.LET(_xlpm.txt,ProjectsDB[[#This Row],[Assembly]],_xlpm.pos,FIND("SP",_xlpm.txt),_xlpm.pre,LEFT(_xlpm.txt,_xlpm.pos-1),IF(RIGHT(_xlpm.pre,3)="123","3PL",IF(RIGHT(_xlpm.pre,2)="12","2PL",IF(RIGHT(_xlpm.pre,1)="1","1PL","3PL")))),N1267,O1267,P1267,Q1267&amp;"W",R1267),_xlfn.TEXTJOIN("-",TRUE,M1267,N1267,O1267,P1267,Q1267&amp;"W",R1267))</f>
        <v>Straight Feeder-CU-Silver-PET-5W-2</v>
      </c>
      <c r="T1267" s="14" t="str">
        <f>IF(COUNTIF(Cycletime[Element Desc.],ProjectsDB[[#This Row],[Element Desc.]])&gt;0,"Found","Not Found")</f>
        <v>Found</v>
      </c>
    </row>
    <row r="1268" spans="2:20" x14ac:dyDescent="0.25">
      <c r="B1268" s="8" t="s">
        <v>2874</v>
      </c>
      <c r="C1268" s="9" t="s">
        <v>2865</v>
      </c>
      <c r="D1268" s="9" t="s">
        <v>2866</v>
      </c>
      <c r="E1268" s="10">
        <v>3</v>
      </c>
      <c r="F1268" s="9" t="s">
        <v>2764</v>
      </c>
      <c r="G1268" s="9" t="s">
        <v>96</v>
      </c>
      <c r="H1268" s="11"/>
      <c r="I1268" s="12"/>
      <c r="J1268" s="12"/>
      <c r="K1268" s="12"/>
      <c r="L1268" s="12">
        <f t="array" ref="L1268">IFERROR(LOOKUP(2^15,SEARCH({"40A","63A","80A","100A","125A","160A","200A","250A","400A","630A","800A","1000A","1250A","1600A","2000A","2500A","3200A","4000A","5000A","6300A"},UPPER(D1268)),{40,63,80,100,125,160,200,250,400,630,800,1000,1250,1600,2000,2500,3200,4000,5000,6300}),0)</f>
        <v>4000</v>
      </c>
      <c r="M1268" s="9" t="str">
        <f t="shared" si="96"/>
        <v>Joint Pack</v>
      </c>
      <c r="N1268" s="9" t="str">
        <f t="shared" si="97"/>
        <v>CU</v>
      </c>
      <c r="O1268" s="13" t="str">
        <f t="shared" si="98"/>
        <v>Silver</v>
      </c>
      <c r="P1268" s="9" t="str">
        <f t="shared" si="99"/>
        <v>None</v>
      </c>
      <c r="Q1268" s="9" t="str">
        <f t="shared" si="100"/>
        <v>5</v>
      </c>
      <c r="R12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68" s="14" t="str">
        <f>IF(ProjectsDB[[#This Row],[Item Type]]="Straight Plug-In",_xlfn.TEXTJOIN("-",TRUE,M1268&amp;"-"&amp;_xlfn.LET(_xlpm.txt,ProjectsDB[[#This Row],[Assembly]],_xlpm.pos,FIND("SP",_xlpm.txt),_xlpm.pre,LEFT(_xlpm.txt,_xlpm.pos-1),IF(RIGHT(_xlpm.pre,3)="123","3PL",IF(RIGHT(_xlpm.pre,2)="12","2PL",IF(RIGHT(_xlpm.pre,1)="1","1PL","3PL")))),N1268,O1268,P1268,Q1268&amp;"W",R1268),_xlfn.TEXTJOIN("-",TRUE,M1268,N1268,O1268,P1268,Q1268&amp;"W",R1268))</f>
        <v>Joint Pack-CU-Silver-None-5W-2</v>
      </c>
      <c r="T1268" s="14" t="str">
        <f>IF(COUNTIF(Cycletime[Element Desc.],ProjectsDB[[#This Row],[Element Desc.]])&gt;0,"Found","Not Found")</f>
        <v>Found</v>
      </c>
    </row>
    <row r="1269" spans="2:20" x14ac:dyDescent="0.25">
      <c r="B1269" s="8" t="s">
        <v>2875</v>
      </c>
      <c r="C1269" s="9" t="s">
        <v>2868</v>
      </c>
      <c r="D1269" s="9" t="s">
        <v>2869</v>
      </c>
      <c r="E1269" s="10">
        <v>2</v>
      </c>
      <c r="F1269" s="9" t="s">
        <v>2764</v>
      </c>
      <c r="G1269" s="9" t="s">
        <v>96</v>
      </c>
      <c r="H1269" s="11"/>
      <c r="I1269" s="12">
        <v>425</v>
      </c>
      <c r="J1269" s="12"/>
      <c r="K1269" s="12"/>
      <c r="L1269" s="12">
        <f t="array" ref="L1269">IFERROR(LOOKUP(2^15,SEARCH({"40A","63A","80A","100A","125A","160A","200A","250A","400A","630A","800A","1000A","1250A","1600A","2000A","2500A","3200A","4000A","5000A","6300A"},UPPER(D1269)),{40,63,80,100,125,160,200,250,400,630,800,1000,1250,1600,2000,2500,3200,4000,5000,6300}),0)</f>
        <v>4000</v>
      </c>
      <c r="M1269" s="9" t="str">
        <f t="shared" si="96"/>
        <v>Flange Straight</v>
      </c>
      <c r="N1269" s="9" t="str">
        <f t="shared" si="97"/>
        <v>CU</v>
      </c>
      <c r="O1269" s="13" t="str">
        <f t="shared" si="98"/>
        <v>Silver</v>
      </c>
      <c r="P1269" s="9" t="str">
        <f t="shared" si="99"/>
        <v>PET</v>
      </c>
      <c r="Q1269" s="9" t="str">
        <f t="shared" si="100"/>
        <v>5</v>
      </c>
      <c r="R12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69" s="14" t="str">
        <f>IF(ProjectsDB[[#This Row],[Item Type]]="Straight Plug-In",_xlfn.TEXTJOIN("-",TRUE,M1269&amp;"-"&amp;_xlfn.LET(_xlpm.txt,ProjectsDB[[#This Row],[Assembly]],_xlpm.pos,FIND("SP",_xlpm.txt),_xlpm.pre,LEFT(_xlpm.txt,_xlpm.pos-1),IF(RIGHT(_xlpm.pre,3)="123","3PL",IF(RIGHT(_xlpm.pre,2)="12","2PL",IF(RIGHT(_xlpm.pre,1)="1","1PL","3PL")))),N1269,O1269,P1269,Q1269&amp;"W",R1269),_xlfn.TEXTJOIN("-",TRUE,M1269,N1269,O1269,P1269,Q1269&amp;"W",R1269))</f>
        <v>Flange Straight-CU-Silver-PET-5W-2</v>
      </c>
      <c r="T1269" s="14" t="str">
        <f>IF(COUNTIF(Cycletime[Element Desc.],ProjectsDB[[#This Row],[Element Desc.]])&gt;0,"Found","Not Found")</f>
        <v>Found</v>
      </c>
    </row>
    <row r="1270" spans="2:20" x14ac:dyDescent="0.25">
      <c r="B1270" s="8" t="s">
        <v>2876</v>
      </c>
      <c r="C1270" s="9" t="s">
        <v>2868</v>
      </c>
      <c r="D1270" s="9" t="s">
        <v>2869</v>
      </c>
      <c r="E1270" s="10">
        <v>2</v>
      </c>
      <c r="F1270" s="9" t="s">
        <v>2764</v>
      </c>
      <c r="G1270" s="9" t="s">
        <v>96</v>
      </c>
      <c r="H1270" s="11"/>
      <c r="I1270" s="12">
        <v>425</v>
      </c>
      <c r="J1270" s="12"/>
      <c r="K1270" s="12"/>
      <c r="L1270" s="12">
        <f t="array" ref="L1270">IFERROR(LOOKUP(2^15,SEARCH({"40A","63A","80A","100A","125A","160A","200A","250A","400A","630A","800A","1000A","1250A","1600A","2000A","2500A","3200A","4000A","5000A","6300A"},UPPER(D1270)),{40,63,80,100,125,160,200,250,400,630,800,1000,1250,1600,2000,2500,3200,4000,5000,6300}),0)</f>
        <v>4000</v>
      </c>
      <c r="M1270" s="9" t="str">
        <f t="shared" si="96"/>
        <v>Flange Straight</v>
      </c>
      <c r="N1270" s="9" t="str">
        <f t="shared" si="97"/>
        <v>CU</v>
      </c>
      <c r="O1270" s="13" t="str">
        <f t="shared" si="98"/>
        <v>Silver</v>
      </c>
      <c r="P1270" s="9" t="str">
        <f t="shared" si="99"/>
        <v>PET</v>
      </c>
      <c r="Q1270" s="9" t="str">
        <f t="shared" si="100"/>
        <v>5</v>
      </c>
      <c r="R12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70" s="14" t="str">
        <f>IF(ProjectsDB[[#This Row],[Item Type]]="Straight Plug-In",_xlfn.TEXTJOIN("-",TRUE,M1270&amp;"-"&amp;_xlfn.LET(_xlpm.txt,ProjectsDB[[#This Row],[Assembly]],_xlpm.pos,FIND("SP",_xlpm.txt),_xlpm.pre,LEFT(_xlpm.txt,_xlpm.pos-1),IF(RIGHT(_xlpm.pre,3)="123","3PL",IF(RIGHT(_xlpm.pre,2)="12","2PL",IF(RIGHT(_xlpm.pre,1)="1","1PL","3PL")))),N1270,O1270,P1270,Q1270&amp;"W",R1270),_xlfn.TEXTJOIN("-",TRUE,M1270,N1270,O1270,P1270,Q1270&amp;"W",R1270))</f>
        <v>Flange Straight-CU-Silver-PET-5W-2</v>
      </c>
      <c r="T1270" s="14" t="str">
        <f>IF(COUNTIF(Cycletime[Element Desc.],ProjectsDB[[#This Row],[Element Desc.]])&gt;0,"Found","Not Found")</f>
        <v>Found</v>
      </c>
    </row>
    <row r="1271" spans="2:20" x14ac:dyDescent="0.25">
      <c r="B1271" s="8" t="s">
        <v>2877</v>
      </c>
      <c r="C1271" s="9" t="s">
        <v>2853</v>
      </c>
      <c r="D1271" s="9" t="s">
        <v>2854</v>
      </c>
      <c r="E1271" s="10">
        <v>1</v>
      </c>
      <c r="F1271" s="9" t="s">
        <v>2764</v>
      </c>
      <c r="G1271" s="9" t="s">
        <v>96</v>
      </c>
      <c r="H1271" s="11"/>
      <c r="I1271" s="12">
        <v>2700</v>
      </c>
      <c r="J1271" s="12"/>
      <c r="K1271" s="12"/>
      <c r="L1271" s="12">
        <f t="array" ref="L1271">IFERROR(LOOKUP(2^15,SEARCH({"40A","63A","80A","100A","125A","160A","200A","250A","400A","630A","800A","1000A","1250A","1600A","2000A","2500A","3200A","4000A","5000A","6300A"},UPPER(D1271)),{40,63,80,100,125,160,200,250,400,630,800,1000,1250,1600,2000,2500,3200,4000,5000,6300}),0)</f>
        <v>4000</v>
      </c>
      <c r="M1271" s="9" t="str">
        <f t="shared" si="96"/>
        <v>Straight Feeder</v>
      </c>
      <c r="N1271" s="9" t="str">
        <f t="shared" si="97"/>
        <v>CU</v>
      </c>
      <c r="O1271" s="13" t="str">
        <f t="shared" si="98"/>
        <v>Silver</v>
      </c>
      <c r="P1271" s="9" t="str">
        <f t="shared" si="99"/>
        <v>PET</v>
      </c>
      <c r="Q1271" s="9" t="str">
        <f t="shared" si="100"/>
        <v>5</v>
      </c>
      <c r="R12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71" s="14" t="str">
        <f>IF(ProjectsDB[[#This Row],[Item Type]]="Straight Plug-In",_xlfn.TEXTJOIN("-",TRUE,M1271&amp;"-"&amp;_xlfn.LET(_xlpm.txt,ProjectsDB[[#This Row],[Assembly]],_xlpm.pos,FIND("SP",_xlpm.txt),_xlpm.pre,LEFT(_xlpm.txt,_xlpm.pos-1),IF(RIGHT(_xlpm.pre,3)="123","3PL",IF(RIGHT(_xlpm.pre,2)="12","2PL",IF(RIGHT(_xlpm.pre,1)="1","1PL","3PL")))),N1271,O1271,P1271,Q1271&amp;"W",R1271),_xlfn.TEXTJOIN("-",TRUE,M1271,N1271,O1271,P1271,Q1271&amp;"W",R1271))</f>
        <v>Straight Feeder-CU-Silver-PET-5W-2</v>
      </c>
      <c r="T1271" s="14" t="str">
        <f>IF(COUNTIF(Cycletime[Element Desc.],ProjectsDB[[#This Row],[Element Desc.]])&gt;0,"Found","Not Found")</f>
        <v>Found</v>
      </c>
    </row>
    <row r="1272" spans="2:20" x14ac:dyDescent="0.25">
      <c r="B1272" s="8" t="s">
        <v>2878</v>
      </c>
      <c r="C1272" s="9" t="s">
        <v>2856</v>
      </c>
      <c r="D1272" s="9" t="s">
        <v>2857</v>
      </c>
      <c r="E1272" s="10">
        <v>1</v>
      </c>
      <c r="F1272" s="9" t="s">
        <v>2764</v>
      </c>
      <c r="G1272" s="9" t="s">
        <v>96</v>
      </c>
      <c r="H1272" s="11"/>
      <c r="I1272" s="12">
        <v>1520</v>
      </c>
      <c r="J1272" s="12"/>
      <c r="K1272" s="12"/>
      <c r="L1272" s="12">
        <f t="array" ref="L1272">IFERROR(LOOKUP(2^15,SEARCH({"40A","63A","80A","100A","125A","160A","200A","250A","400A","630A","800A","1000A","1250A","1600A","2000A","2500A","3200A","4000A","5000A","6300A"},UPPER(D1272)),{40,63,80,100,125,160,200,250,400,630,800,1000,1250,1600,2000,2500,3200,4000,5000,6300}),0)</f>
        <v>4000</v>
      </c>
      <c r="M1272" s="9" t="str">
        <f t="shared" si="96"/>
        <v>Straight Feeder</v>
      </c>
      <c r="N1272" s="9" t="str">
        <f t="shared" si="97"/>
        <v>CU</v>
      </c>
      <c r="O1272" s="13" t="str">
        <f t="shared" si="98"/>
        <v>Silver</v>
      </c>
      <c r="P1272" s="9" t="str">
        <f t="shared" si="99"/>
        <v>PET</v>
      </c>
      <c r="Q1272" s="9" t="str">
        <f t="shared" si="100"/>
        <v>5</v>
      </c>
      <c r="R12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72" s="14" t="str">
        <f>IF(ProjectsDB[[#This Row],[Item Type]]="Straight Plug-In",_xlfn.TEXTJOIN("-",TRUE,M1272&amp;"-"&amp;_xlfn.LET(_xlpm.txt,ProjectsDB[[#This Row],[Assembly]],_xlpm.pos,FIND("SP",_xlpm.txt),_xlpm.pre,LEFT(_xlpm.txt,_xlpm.pos-1),IF(RIGHT(_xlpm.pre,3)="123","3PL",IF(RIGHT(_xlpm.pre,2)="12","2PL",IF(RIGHT(_xlpm.pre,1)="1","1PL","3PL")))),N1272,O1272,P1272,Q1272&amp;"W",R1272),_xlfn.TEXTJOIN("-",TRUE,M1272,N1272,O1272,P1272,Q1272&amp;"W",R1272))</f>
        <v>Straight Feeder-CU-Silver-PET-5W-2</v>
      </c>
      <c r="T1272" s="14" t="str">
        <f>IF(COUNTIF(Cycletime[Element Desc.],ProjectsDB[[#This Row],[Element Desc.]])&gt;0,"Found","Not Found")</f>
        <v>Found</v>
      </c>
    </row>
    <row r="1273" spans="2:20" x14ac:dyDescent="0.25">
      <c r="B1273" s="8" t="s">
        <v>2879</v>
      </c>
      <c r="C1273" s="9" t="s">
        <v>2862</v>
      </c>
      <c r="D1273" s="9" t="s">
        <v>2863</v>
      </c>
      <c r="E1273" s="10">
        <v>1</v>
      </c>
      <c r="F1273" s="9" t="s">
        <v>2764</v>
      </c>
      <c r="G1273" s="9" t="s">
        <v>96</v>
      </c>
      <c r="H1273" s="11"/>
      <c r="I1273" s="12">
        <v>1320</v>
      </c>
      <c r="J1273" s="12"/>
      <c r="K1273" s="12"/>
      <c r="L1273" s="12">
        <f t="array" ref="L1273">IFERROR(LOOKUP(2^15,SEARCH({"40A","63A","80A","100A","125A","160A","200A","250A","400A","630A","800A","1000A","1250A","1600A","2000A","2500A","3200A","4000A","5000A","6300A"},UPPER(D1273)),{40,63,80,100,125,160,200,250,400,630,800,1000,1250,1600,2000,2500,3200,4000,5000,6300}),0)</f>
        <v>4000</v>
      </c>
      <c r="M1273" s="9" t="str">
        <f t="shared" si="96"/>
        <v>Straight Feeder</v>
      </c>
      <c r="N1273" s="9" t="str">
        <f t="shared" si="97"/>
        <v>CU</v>
      </c>
      <c r="O1273" s="13" t="str">
        <f t="shared" si="98"/>
        <v>Silver</v>
      </c>
      <c r="P1273" s="9" t="str">
        <f t="shared" si="99"/>
        <v>PET</v>
      </c>
      <c r="Q1273" s="9" t="str">
        <f t="shared" si="100"/>
        <v>5</v>
      </c>
      <c r="R12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73" s="14" t="str">
        <f>IF(ProjectsDB[[#This Row],[Item Type]]="Straight Plug-In",_xlfn.TEXTJOIN("-",TRUE,M1273&amp;"-"&amp;_xlfn.LET(_xlpm.txt,ProjectsDB[[#This Row],[Assembly]],_xlpm.pos,FIND("SP",_xlpm.txt),_xlpm.pre,LEFT(_xlpm.txt,_xlpm.pos-1),IF(RIGHT(_xlpm.pre,3)="123","3PL",IF(RIGHT(_xlpm.pre,2)="12","2PL",IF(RIGHT(_xlpm.pre,1)="1","1PL","3PL")))),N1273,O1273,P1273,Q1273&amp;"W",R1273),_xlfn.TEXTJOIN("-",TRUE,M1273,N1273,O1273,P1273,Q1273&amp;"W",R1273))</f>
        <v>Straight Feeder-CU-Silver-PET-5W-2</v>
      </c>
      <c r="T1273" s="14" t="str">
        <f>IF(COUNTIF(Cycletime[Element Desc.],ProjectsDB[[#This Row],[Element Desc.]])&gt;0,"Found","Not Found")</f>
        <v>Found</v>
      </c>
    </row>
    <row r="1274" spans="2:20" x14ac:dyDescent="0.25">
      <c r="B1274" s="8" t="s">
        <v>2880</v>
      </c>
      <c r="C1274" s="9" t="s">
        <v>2865</v>
      </c>
      <c r="D1274" s="9" t="s">
        <v>2866</v>
      </c>
      <c r="E1274" s="10">
        <v>4</v>
      </c>
      <c r="F1274" s="9" t="s">
        <v>2764</v>
      </c>
      <c r="G1274" s="9" t="s">
        <v>96</v>
      </c>
      <c r="H1274" s="11"/>
      <c r="I1274" s="12"/>
      <c r="J1274" s="12"/>
      <c r="K1274" s="12"/>
      <c r="L1274" s="12">
        <f t="array" ref="L1274">IFERROR(LOOKUP(2^15,SEARCH({"40A","63A","80A","100A","125A","160A","200A","250A","400A","630A","800A","1000A","1250A","1600A","2000A","2500A","3200A","4000A","5000A","6300A"},UPPER(D1274)),{40,63,80,100,125,160,200,250,400,630,800,1000,1250,1600,2000,2500,3200,4000,5000,6300}),0)</f>
        <v>4000</v>
      </c>
      <c r="M1274" s="9" t="str">
        <f t="shared" si="96"/>
        <v>Joint Pack</v>
      </c>
      <c r="N1274" s="9" t="str">
        <f t="shared" si="97"/>
        <v>CU</v>
      </c>
      <c r="O1274" s="13" t="str">
        <f t="shared" si="98"/>
        <v>Silver</v>
      </c>
      <c r="P1274" s="9" t="str">
        <f t="shared" si="99"/>
        <v>None</v>
      </c>
      <c r="Q1274" s="9" t="str">
        <f t="shared" si="100"/>
        <v>5</v>
      </c>
      <c r="R12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74" s="14" t="str">
        <f>IF(ProjectsDB[[#This Row],[Item Type]]="Straight Plug-In",_xlfn.TEXTJOIN("-",TRUE,M1274&amp;"-"&amp;_xlfn.LET(_xlpm.txt,ProjectsDB[[#This Row],[Assembly]],_xlpm.pos,FIND("SP",_xlpm.txt),_xlpm.pre,LEFT(_xlpm.txt,_xlpm.pos-1),IF(RIGHT(_xlpm.pre,3)="123","3PL",IF(RIGHT(_xlpm.pre,2)="12","2PL",IF(RIGHT(_xlpm.pre,1)="1","1PL","3PL")))),N1274,O1274,P1274,Q1274&amp;"W",R1274),_xlfn.TEXTJOIN("-",TRUE,M1274,N1274,O1274,P1274,Q1274&amp;"W",R1274))</f>
        <v>Joint Pack-CU-Silver-None-5W-2</v>
      </c>
      <c r="T1274" s="14" t="str">
        <f>IF(COUNTIF(Cycletime[Element Desc.],ProjectsDB[[#This Row],[Element Desc.]])&gt;0,"Found","Not Found")</f>
        <v>Found</v>
      </c>
    </row>
    <row r="1275" spans="2:20" x14ac:dyDescent="0.25">
      <c r="B1275" s="8" t="s">
        <v>2881</v>
      </c>
      <c r="C1275" s="9" t="s">
        <v>2853</v>
      </c>
      <c r="D1275" s="9" t="s">
        <v>2854</v>
      </c>
      <c r="E1275" s="10">
        <v>1</v>
      </c>
      <c r="F1275" s="9" t="s">
        <v>2764</v>
      </c>
      <c r="G1275" s="9" t="s">
        <v>96</v>
      </c>
      <c r="H1275" s="11"/>
      <c r="I1275" s="12">
        <v>2700</v>
      </c>
      <c r="J1275" s="12"/>
      <c r="K1275" s="12"/>
      <c r="L1275" s="12">
        <f t="array" ref="L1275">IFERROR(LOOKUP(2^15,SEARCH({"40A","63A","80A","100A","125A","160A","200A","250A","400A","630A","800A","1000A","1250A","1600A","2000A","2500A","3200A","4000A","5000A","6300A"},UPPER(D1275)),{40,63,80,100,125,160,200,250,400,630,800,1000,1250,1600,2000,2500,3200,4000,5000,6300}),0)</f>
        <v>4000</v>
      </c>
      <c r="M1275" s="9" t="str">
        <f t="shared" si="96"/>
        <v>Straight Feeder</v>
      </c>
      <c r="N1275" s="9" t="str">
        <f t="shared" si="97"/>
        <v>CU</v>
      </c>
      <c r="O1275" s="13" t="str">
        <f t="shared" si="98"/>
        <v>Silver</v>
      </c>
      <c r="P1275" s="9" t="str">
        <f t="shared" si="99"/>
        <v>PET</v>
      </c>
      <c r="Q1275" s="9" t="str">
        <f t="shared" si="100"/>
        <v>5</v>
      </c>
      <c r="R12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75" s="14" t="str">
        <f>IF(ProjectsDB[[#This Row],[Item Type]]="Straight Plug-In",_xlfn.TEXTJOIN("-",TRUE,M1275&amp;"-"&amp;_xlfn.LET(_xlpm.txt,ProjectsDB[[#This Row],[Assembly]],_xlpm.pos,FIND("SP",_xlpm.txt),_xlpm.pre,LEFT(_xlpm.txt,_xlpm.pos-1),IF(RIGHT(_xlpm.pre,3)="123","3PL",IF(RIGHT(_xlpm.pre,2)="12","2PL",IF(RIGHT(_xlpm.pre,1)="1","1PL","3PL")))),N1275,O1275,P1275,Q1275&amp;"W",R1275),_xlfn.TEXTJOIN("-",TRUE,M1275,N1275,O1275,P1275,Q1275&amp;"W",R1275))</f>
        <v>Straight Feeder-CU-Silver-PET-5W-2</v>
      </c>
      <c r="T1275" s="14" t="str">
        <f>IF(COUNTIF(Cycletime[Element Desc.],ProjectsDB[[#This Row],[Element Desc.]])&gt;0,"Found","Not Found")</f>
        <v>Found</v>
      </c>
    </row>
    <row r="1276" spans="2:20" x14ac:dyDescent="0.25">
      <c r="B1276" s="8" t="s">
        <v>2882</v>
      </c>
      <c r="C1276" s="9" t="s">
        <v>2856</v>
      </c>
      <c r="D1276" s="9" t="s">
        <v>2857</v>
      </c>
      <c r="E1276" s="10">
        <v>1</v>
      </c>
      <c r="F1276" s="9" t="s">
        <v>2764</v>
      </c>
      <c r="G1276" s="9" t="s">
        <v>96</v>
      </c>
      <c r="H1276" s="11"/>
      <c r="I1276" s="12">
        <v>1520</v>
      </c>
      <c r="J1276" s="12"/>
      <c r="K1276" s="12"/>
      <c r="L1276" s="12">
        <f t="array" ref="L1276">IFERROR(LOOKUP(2^15,SEARCH({"40A","63A","80A","100A","125A","160A","200A","250A","400A","630A","800A","1000A","1250A","1600A","2000A","2500A","3200A","4000A","5000A","6300A"},UPPER(D1276)),{40,63,80,100,125,160,200,250,400,630,800,1000,1250,1600,2000,2500,3200,4000,5000,6300}),0)</f>
        <v>4000</v>
      </c>
      <c r="M1276" s="9" t="str">
        <f t="shared" si="96"/>
        <v>Straight Feeder</v>
      </c>
      <c r="N1276" s="9" t="str">
        <f t="shared" si="97"/>
        <v>CU</v>
      </c>
      <c r="O1276" s="13" t="str">
        <f t="shared" si="98"/>
        <v>Silver</v>
      </c>
      <c r="P1276" s="9" t="str">
        <f t="shared" si="99"/>
        <v>PET</v>
      </c>
      <c r="Q1276" s="9" t="str">
        <f t="shared" si="100"/>
        <v>5</v>
      </c>
      <c r="R12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76" s="14" t="str">
        <f>IF(ProjectsDB[[#This Row],[Item Type]]="Straight Plug-In",_xlfn.TEXTJOIN("-",TRUE,M1276&amp;"-"&amp;_xlfn.LET(_xlpm.txt,ProjectsDB[[#This Row],[Assembly]],_xlpm.pos,FIND("SP",_xlpm.txt),_xlpm.pre,LEFT(_xlpm.txt,_xlpm.pos-1),IF(RIGHT(_xlpm.pre,3)="123","3PL",IF(RIGHT(_xlpm.pre,2)="12","2PL",IF(RIGHT(_xlpm.pre,1)="1","1PL","3PL")))),N1276,O1276,P1276,Q1276&amp;"W",R1276),_xlfn.TEXTJOIN("-",TRUE,M1276,N1276,O1276,P1276,Q1276&amp;"W",R1276))</f>
        <v>Straight Feeder-CU-Silver-PET-5W-2</v>
      </c>
      <c r="T1276" s="14" t="str">
        <f>IF(COUNTIF(Cycletime[Element Desc.],ProjectsDB[[#This Row],[Element Desc.]])&gt;0,"Found","Not Found")</f>
        <v>Found</v>
      </c>
    </row>
    <row r="1277" spans="2:20" x14ac:dyDescent="0.25">
      <c r="B1277" s="8" t="s">
        <v>2883</v>
      </c>
      <c r="C1277" s="9" t="s">
        <v>2859</v>
      </c>
      <c r="D1277" s="9" t="s">
        <v>2860</v>
      </c>
      <c r="E1277" s="10">
        <v>1</v>
      </c>
      <c r="F1277" s="9" t="s">
        <v>2764</v>
      </c>
      <c r="G1277" s="9" t="s">
        <v>96</v>
      </c>
      <c r="H1277" s="11"/>
      <c r="I1277" s="12">
        <v>2000</v>
      </c>
      <c r="J1277" s="12"/>
      <c r="K1277" s="12"/>
      <c r="L1277" s="12">
        <f t="array" ref="L1277">IFERROR(LOOKUP(2^15,SEARCH({"40A","63A","80A","100A","125A","160A","200A","250A","400A","630A","800A","1000A","1250A","1600A","2000A","2500A","3200A","4000A","5000A","6300A"},UPPER(D1277)),{40,63,80,100,125,160,200,250,400,630,800,1000,1250,1600,2000,2500,3200,4000,5000,6300}),0)</f>
        <v>4000</v>
      </c>
      <c r="M1277" s="9" t="str">
        <f t="shared" si="96"/>
        <v>Straight Feeder</v>
      </c>
      <c r="N1277" s="9" t="str">
        <f t="shared" si="97"/>
        <v>CU</v>
      </c>
      <c r="O1277" s="13" t="str">
        <f t="shared" si="98"/>
        <v>Silver</v>
      </c>
      <c r="P1277" s="9" t="str">
        <f t="shared" si="99"/>
        <v>PET</v>
      </c>
      <c r="Q1277" s="9" t="str">
        <f t="shared" si="100"/>
        <v>5</v>
      </c>
      <c r="R12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77" s="14" t="str">
        <f>IF(ProjectsDB[[#This Row],[Item Type]]="Straight Plug-In",_xlfn.TEXTJOIN("-",TRUE,M1277&amp;"-"&amp;_xlfn.LET(_xlpm.txt,ProjectsDB[[#This Row],[Assembly]],_xlpm.pos,FIND("SP",_xlpm.txt),_xlpm.pre,LEFT(_xlpm.txt,_xlpm.pos-1),IF(RIGHT(_xlpm.pre,3)="123","3PL",IF(RIGHT(_xlpm.pre,2)="12","2PL",IF(RIGHT(_xlpm.pre,1)="1","1PL","3PL")))),N1277,O1277,P1277,Q1277&amp;"W",R1277),_xlfn.TEXTJOIN("-",TRUE,M1277,N1277,O1277,P1277,Q1277&amp;"W",R1277))</f>
        <v>Straight Feeder-CU-Silver-PET-5W-2</v>
      </c>
      <c r="T1277" s="14" t="str">
        <f>IF(COUNTIF(Cycletime[Element Desc.],ProjectsDB[[#This Row],[Element Desc.]])&gt;0,"Found","Not Found")</f>
        <v>Found</v>
      </c>
    </row>
    <row r="1278" spans="2:20" x14ac:dyDescent="0.25">
      <c r="B1278" s="8" t="s">
        <v>2884</v>
      </c>
      <c r="C1278" s="9" t="s">
        <v>2862</v>
      </c>
      <c r="D1278" s="9" t="s">
        <v>2863</v>
      </c>
      <c r="E1278" s="10">
        <v>1</v>
      </c>
      <c r="F1278" s="9" t="s">
        <v>2764</v>
      </c>
      <c r="G1278" s="9" t="s">
        <v>96</v>
      </c>
      <c r="H1278" s="11"/>
      <c r="I1278" s="12">
        <v>1320</v>
      </c>
      <c r="J1278" s="12"/>
      <c r="K1278" s="12"/>
      <c r="L1278" s="12">
        <f t="array" ref="L1278">IFERROR(LOOKUP(2^15,SEARCH({"40A","63A","80A","100A","125A","160A","200A","250A","400A","630A","800A","1000A","1250A","1600A","2000A","2500A","3200A","4000A","5000A","6300A"},UPPER(D1278)),{40,63,80,100,125,160,200,250,400,630,800,1000,1250,1600,2000,2500,3200,4000,5000,6300}),0)</f>
        <v>4000</v>
      </c>
      <c r="M1278" s="9" t="str">
        <f t="shared" si="96"/>
        <v>Straight Feeder</v>
      </c>
      <c r="N1278" s="9" t="str">
        <f t="shared" si="97"/>
        <v>CU</v>
      </c>
      <c r="O1278" s="13" t="str">
        <f t="shared" si="98"/>
        <v>Silver</v>
      </c>
      <c r="P1278" s="9" t="str">
        <f t="shared" si="99"/>
        <v>PET</v>
      </c>
      <c r="Q1278" s="9" t="str">
        <f t="shared" si="100"/>
        <v>5</v>
      </c>
      <c r="R12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78" s="14" t="str">
        <f>IF(ProjectsDB[[#This Row],[Item Type]]="Straight Plug-In",_xlfn.TEXTJOIN("-",TRUE,M1278&amp;"-"&amp;_xlfn.LET(_xlpm.txt,ProjectsDB[[#This Row],[Assembly]],_xlpm.pos,FIND("SP",_xlpm.txt),_xlpm.pre,LEFT(_xlpm.txt,_xlpm.pos-1),IF(RIGHT(_xlpm.pre,3)="123","3PL",IF(RIGHT(_xlpm.pre,2)="12","2PL",IF(RIGHT(_xlpm.pre,1)="1","1PL","3PL")))),N1278,O1278,P1278,Q1278&amp;"W",R1278),_xlfn.TEXTJOIN("-",TRUE,M1278,N1278,O1278,P1278,Q1278&amp;"W",R1278))</f>
        <v>Straight Feeder-CU-Silver-PET-5W-2</v>
      </c>
      <c r="T1278" s="14" t="str">
        <f>IF(COUNTIF(Cycletime[Element Desc.],ProjectsDB[[#This Row],[Element Desc.]])&gt;0,"Found","Not Found")</f>
        <v>Found</v>
      </c>
    </row>
    <row r="1279" spans="2:20" x14ac:dyDescent="0.25">
      <c r="B1279" s="8" t="s">
        <v>2885</v>
      </c>
      <c r="C1279" s="9" t="s">
        <v>2865</v>
      </c>
      <c r="D1279" s="9" t="s">
        <v>2866</v>
      </c>
      <c r="E1279" s="10">
        <v>5</v>
      </c>
      <c r="F1279" s="9" t="s">
        <v>2764</v>
      </c>
      <c r="G1279" s="9" t="s">
        <v>96</v>
      </c>
      <c r="H1279" s="11"/>
      <c r="I1279" s="12"/>
      <c r="J1279" s="12"/>
      <c r="K1279" s="12"/>
      <c r="L1279" s="12">
        <f t="array" ref="L1279">IFERROR(LOOKUP(2^15,SEARCH({"40A","63A","80A","100A","125A","160A","200A","250A","400A","630A","800A","1000A","1250A","1600A","2000A","2500A","3200A","4000A","5000A","6300A"},UPPER(D1279)),{40,63,80,100,125,160,200,250,400,630,800,1000,1250,1600,2000,2500,3200,4000,5000,6300}),0)</f>
        <v>4000</v>
      </c>
      <c r="M1279" s="9" t="str">
        <f t="shared" si="96"/>
        <v>Joint Pack</v>
      </c>
      <c r="N1279" s="9" t="str">
        <f t="shared" si="97"/>
        <v>CU</v>
      </c>
      <c r="O1279" s="13" t="str">
        <f t="shared" si="98"/>
        <v>Silver</v>
      </c>
      <c r="P1279" s="9" t="str">
        <f t="shared" si="99"/>
        <v>None</v>
      </c>
      <c r="Q1279" s="9" t="str">
        <f t="shared" si="100"/>
        <v>5</v>
      </c>
      <c r="R12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79" s="14" t="str">
        <f>IF(ProjectsDB[[#This Row],[Item Type]]="Straight Plug-In",_xlfn.TEXTJOIN("-",TRUE,M1279&amp;"-"&amp;_xlfn.LET(_xlpm.txt,ProjectsDB[[#This Row],[Assembly]],_xlpm.pos,FIND("SP",_xlpm.txt),_xlpm.pre,LEFT(_xlpm.txt,_xlpm.pos-1),IF(RIGHT(_xlpm.pre,3)="123","3PL",IF(RIGHT(_xlpm.pre,2)="12","2PL",IF(RIGHT(_xlpm.pre,1)="1","1PL","3PL")))),N1279,O1279,P1279,Q1279&amp;"W",R1279),_xlfn.TEXTJOIN("-",TRUE,M1279,N1279,O1279,P1279,Q1279&amp;"W",R1279))</f>
        <v>Joint Pack-CU-Silver-None-5W-2</v>
      </c>
      <c r="T1279" s="14" t="str">
        <f>IF(COUNTIF(Cycletime[Element Desc.],ProjectsDB[[#This Row],[Element Desc.]])&gt;0,"Found","Not Found")</f>
        <v>Found</v>
      </c>
    </row>
    <row r="1280" spans="2:20" x14ac:dyDescent="0.25">
      <c r="B1280" s="8" t="s">
        <v>2886</v>
      </c>
      <c r="C1280" s="9" t="s">
        <v>2868</v>
      </c>
      <c r="D1280" s="9" t="s">
        <v>2869</v>
      </c>
      <c r="E1280" s="10">
        <v>2</v>
      </c>
      <c r="F1280" s="9" t="s">
        <v>2764</v>
      </c>
      <c r="G1280" s="9" t="s">
        <v>96</v>
      </c>
      <c r="H1280" s="11"/>
      <c r="I1280" s="12">
        <v>425</v>
      </c>
      <c r="J1280" s="12"/>
      <c r="K1280" s="12"/>
      <c r="L1280" s="12">
        <f t="array" ref="L1280">IFERROR(LOOKUP(2^15,SEARCH({"40A","63A","80A","100A","125A","160A","200A","250A","400A","630A","800A","1000A","1250A","1600A","2000A","2500A","3200A","4000A","5000A","6300A"},UPPER(D1280)),{40,63,80,100,125,160,200,250,400,630,800,1000,1250,1600,2000,2500,3200,4000,5000,6300}),0)</f>
        <v>4000</v>
      </c>
      <c r="M1280" s="9" t="str">
        <f t="shared" si="96"/>
        <v>Flange Straight</v>
      </c>
      <c r="N1280" s="9" t="str">
        <f t="shared" si="97"/>
        <v>CU</v>
      </c>
      <c r="O1280" s="13" t="str">
        <f t="shared" si="98"/>
        <v>Silver</v>
      </c>
      <c r="P1280" s="9" t="str">
        <f t="shared" si="99"/>
        <v>PET</v>
      </c>
      <c r="Q1280" s="9" t="str">
        <f t="shared" si="100"/>
        <v>5</v>
      </c>
      <c r="R12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80" s="14" t="str">
        <f>IF(ProjectsDB[[#This Row],[Item Type]]="Straight Plug-In",_xlfn.TEXTJOIN("-",TRUE,M1280&amp;"-"&amp;_xlfn.LET(_xlpm.txt,ProjectsDB[[#This Row],[Assembly]],_xlpm.pos,FIND("SP",_xlpm.txt),_xlpm.pre,LEFT(_xlpm.txt,_xlpm.pos-1),IF(RIGHT(_xlpm.pre,3)="123","3PL",IF(RIGHT(_xlpm.pre,2)="12","2PL",IF(RIGHT(_xlpm.pre,1)="1","1PL","3PL")))),N1280,O1280,P1280,Q1280&amp;"W",R1280),_xlfn.TEXTJOIN("-",TRUE,M1280,N1280,O1280,P1280,Q1280&amp;"W",R1280))</f>
        <v>Flange Straight-CU-Silver-PET-5W-2</v>
      </c>
      <c r="T1280" s="14" t="str">
        <f>IF(COUNTIF(Cycletime[Element Desc.],ProjectsDB[[#This Row],[Element Desc.]])&gt;0,"Found","Not Found")</f>
        <v>Found</v>
      </c>
    </row>
    <row r="1281" spans="2:20" x14ac:dyDescent="0.25">
      <c r="B1281" s="8" t="s">
        <v>2887</v>
      </c>
      <c r="C1281" s="9" t="s">
        <v>2853</v>
      </c>
      <c r="D1281" s="9" t="s">
        <v>2854</v>
      </c>
      <c r="E1281" s="10">
        <v>1</v>
      </c>
      <c r="F1281" s="9" t="s">
        <v>2764</v>
      </c>
      <c r="G1281" s="9" t="s">
        <v>96</v>
      </c>
      <c r="H1281" s="11"/>
      <c r="I1281" s="12">
        <v>2700</v>
      </c>
      <c r="J1281" s="12"/>
      <c r="K1281" s="12"/>
      <c r="L1281" s="12">
        <f t="array" ref="L1281">IFERROR(LOOKUP(2^15,SEARCH({"40A","63A","80A","100A","125A","160A","200A","250A","400A","630A","800A","1000A","1250A","1600A","2000A","2500A","3200A","4000A","5000A","6300A"},UPPER(D1281)),{40,63,80,100,125,160,200,250,400,630,800,1000,1250,1600,2000,2500,3200,4000,5000,6300}),0)</f>
        <v>4000</v>
      </c>
      <c r="M1281" s="9" t="str">
        <f t="shared" si="96"/>
        <v>Straight Feeder</v>
      </c>
      <c r="N1281" s="9" t="str">
        <f t="shared" si="97"/>
        <v>CU</v>
      </c>
      <c r="O1281" s="13" t="str">
        <f t="shared" si="98"/>
        <v>Silver</v>
      </c>
      <c r="P1281" s="9" t="str">
        <f t="shared" si="99"/>
        <v>PET</v>
      </c>
      <c r="Q1281" s="9" t="str">
        <f t="shared" si="100"/>
        <v>5</v>
      </c>
      <c r="R12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81" s="14" t="str">
        <f>IF(ProjectsDB[[#This Row],[Item Type]]="Straight Plug-In",_xlfn.TEXTJOIN("-",TRUE,M1281&amp;"-"&amp;_xlfn.LET(_xlpm.txt,ProjectsDB[[#This Row],[Assembly]],_xlpm.pos,FIND("SP",_xlpm.txt),_xlpm.pre,LEFT(_xlpm.txt,_xlpm.pos-1),IF(RIGHT(_xlpm.pre,3)="123","3PL",IF(RIGHT(_xlpm.pre,2)="12","2PL",IF(RIGHT(_xlpm.pre,1)="1","1PL","3PL")))),N1281,O1281,P1281,Q1281&amp;"W",R1281),_xlfn.TEXTJOIN("-",TRUE,M1281,N1281,O1281,P1281,Q1281&amp;"W",R1281))</f>
        <v>Straight Feeder-CU-Silver-PET-5W-2</v>
      </c>
      <c r="T1281" s="14" t="str">
        <f>IF(COUNTIF(Cycletime[Element Desc.],ProjectsDB[[#This Row],[Element Desc.]])&gt;0,"Found","Not Found")</f>
        <v>Found</v>
      </c>
    </row>
    <row r="1282" spans="2:20" x14ac:dyDescent="0.25">
      <c r="B1282" s="8" t="s">
        <v>2888</v>
      </c>
      <c r="C1282" s="9" t="s">
        <v>2856</v>
      </c>
      <c r="D1282" s="9" t="s">
        <v>2857</v>
      </c>
      <c r="E1282" s="10">
        <v>1</v>
      </c>
      <c r="F1282" s="9" t="s">
        <v>2764</v>
      </c>
      <c r="G1282" s="9" t="s">
        <v>96</v>
      </c>
      <c r="H1282" s="11"/>
      <c r="I1282" s="12">
        <v>1520</v>
      </c>
      <c r="J1282" s="12"/>
      <c r="K1282" s="12"/>
      <c r="L1282" s="12">
        <f t="array" ref="L1282">IFERROR(LOOKUP(2^15,SEARCH({"40A","63A","80A","100A","125A","160A","200A","250A","400A","630A","800A","1000A","1250A","1600A","2000A","2500A","3200A","4000A","5000A","6300A"},UPPER(D1282)),{40,63,80,100,125,160,200,250,400,630,800,1000,1250,1600,2000,2500,3200,4000,5000,6300}),0)</f>
        <v>4000</v>
      </c>
      <c r="M1282" s="9" t="str">
        <f t="shared" si="96"/>
        <v>Straight Feeder</v>
      </c>
      <c r="N1282" s="9" t="str">
        <f t="shared" si="97"/>
        <v>CU</v>
      </c>
      <c r="O1282" s="13" t="str">
        <f t="shared" si="98"/>
        <v>Silver</v>
      </c>
      <c r="P1282" s="9" t="str">
        <f t="shared" si="99"/>
        <v>PET</v>
      </c>
      <c r="Q1282" s="9" t="str">
        <f t="shared" si="100"/>
        <v>5</v>
      </c>
      <c r="R12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82" s="14" t="str">
        <f>IF(ProjectsDB[[#This Row],[Item Type]]="Straight Plug-In",_xlfn.TEXTJOIN("-",TRUE,M1282&amp;"-"&amp;_xlfn.LET(_xlpm.txt,ProjectsDB[[#This Row],[Assembly]],_xlpm.pos,FIND("SP",_xlpm.txt),_xlpm.pre,LEFT(_xlpm.txt,_xlpm.pos-1),IF(RIGHT(_xlpm.pre,3)="123","3PL",IF(RIGHT(_xlpm.pre,2)="12","2PL",IF(RIGHT(_xlpm.pre,1)="1","1PL","3PL")))),N1282,O1282,P1282,Q1282&amp;"W",R1282),_xlfn.TEXTJOIN("-",TRUE,M1282,N1282,O1282,P1282,Q1282&amp;"W",R1282))</f>
        <v>Straight Feeder-CU-Silver-PET-5W-2</v>
      </c>
      <c r="T1282" s="14" t="str">
        <f>IF(COUNTIF(Cycletime[Element Desc.],ProjectsDB[[#This Row],[Element Desc.]])&gt;0,"Found","Not Found")</f>
        <v>Found</v>
      </c>
    </row>
    <row r="1283" spans="2:20" x14ac:dyDescent="0.25">
      <c r="B1283" s="8" t="s">
        <v>2889</v>
      </c>
      <c r="C1283" s="9" t="s">
        <v>2862</v>
      </c>
      <c r="D1283" s="9" t="s">
        <v>2863</v>
      </c>
      <c r="E1283" s="10">
        <v>1</v>
      </c>
      <c r="F1283" s="9" t="s">
        <v>2764</v>
      </c>
      <c r="G1283" s="9" t="s">
        <v>96</v>
      </c>
      <c r="H1283" s="11"/>
      <c r="I1283" s="12">
        <v>1320</v>
      </c>
      <c r="J1283" s="12"/>
      <c r="K1283" s="12"/>
      <c r="L1283" s="12">
        <f t="array" ref="L1283">IFERROR(LOOKUP(2^15,SEARCH({"40A","63A","80A","100A","125A","160A","200A","250A","400A","630A","800A","1000A","1250A","1600A","2000A","2500A","3200A","4000A","5000A","6300A"},UPPER(D1283)),{40,63,80,100,125,160,200,250,400,630,800,1000,1250,1600,2000,2500,3200,4000,5000,6300}),0)</f>
        <v>4000</v>
      </c>
      <c r="M1283" s="9" t="str">
        <f t="shared" si="96"/>
        <v>Straight Feeder</v>
      </c>
      <c r="N1283" s="9" t="str">
        <f t="shared" si="97"/>
        <v>CU</v>
      </c>
      <c r="O1283" s="13" t="str">
        <f t="shared" si="98"/>
        <v>Silver</v>
      </c>
      <c r="P1283" s="9" t="str">
        <f t="shared" si="99"/>
        <v>PET</v>
      </c>
      <c r="Q1283" s="9" t="str">
        <f t="shared" si="100"/>
        <v>5</v>
      </c>
      <c r="R12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83" s="14" t="str">
        <f>IF(ProjectsDB[[#This Row],[Item Type]]="Straight Plug-In",_xlfn.TEXTJOIN("-",TRUE,M1283&amp;"-"&amp;_xlfn.LET(_xlpm.txt,ProjectsDB[[#This Row],[Assembly]],_xlpm.pos,FIND("SP",_xlpm.txt),_xlpm.pre,LEFT(_xlpm.txt,_xlpm.pos-1),IF(RIGHT(_xlpm.pre,3)="123","3PL",IF(RIGHT(_xlpm.pre,2)="12","2PL",IF(RIGHT(_xlpm.pre,1)="1","1PL","3PL")))),N1283,O1283,P1283,Q1283&amp;"W",R1283),_xlfn.TEXTJOIN("-",TRUE,M1283,N1283,O1283,P1283,Q1283&amp;"W",R1283))</f>
        <v>Straight Feeder-CU-Silver-PET-5W-2</v>
      </c>
      <c r="T1283" s="14" t="str">
        <f>IF(COUNTIF(Cycletime[Element Desc.],ProjectsDB[[#This Row],[Element Desc.]])&gt;0,"Found","Not Found")</f>
        <v>Found</v>
      </c>
    </row>
    <row r="1284" spans="2:20" x14ac:dyDescent="0.25">
      <c r="B1284" s="8" t="s">
        <v>2890</v>
      </c>
      <c r="C1284" s="9" t="s">
        <v>2865</v>
      </c>
      <c r="D1284" s="9" t="s">
        <v>2866</v>
      </c>
      <c r="E1284" s="10">
        <v>4</v>
      </c>
      <c r="F1284" s="9" t="s">
        <v>2764</v>
      </c>
      <c r="G1284" s="9" t="s">
        <v>96</v>
      </c>
      <c r="H1284" s="11"/>
      <c r="I1284" s="12"/>
      <c r="J1284" s="12"/>
      <c r="K1284" s="12"/>
      <c r="L1284" s="12">
        <f t="array" ref="L1284">IFERROR(LOOKUP(2^15,SEARCH({"40A","63A","80A","100A","125A","160A","200A","250A","400A","630A","800A","1000A","1250A","1600A","2000A","2500A","3200A","4000A","5000A","6300A"},UPPER(D1284)),{40,63,80,100,125,160,200,250,400,630,800,1000,1250,1600,2000,2500,3200,4000,5000,6300}),0)</f>
        <v>4000</v>
      </c>
      <c r="M1284" s="9" t="str">
        <f t="shared" ref="M1284:M1347" si="101">_xlfn.LET(_xlpm.d,UPPER(TRIM(SUBSTITUTE(SUBSTITUTE(D1284,CHAR(160),"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1284" s="9" t="str">
        <f t="shared" ref="N1284:N1347" si="102">IF(ISNUMBER(SEARCH("CU",D1284)),"CU",IF(ISNUMBER(SEARCH("AL",D1284)),"AL",IF(ISNUMBER(SEARCH("Copper",D1284)),"CU","SH")))</f>
        <v>CU</v>
      </c>
      <c r="O1284" s="13" t="str">
        <f t="shared" ref="O1284:O1347" si="103">IF(ISNUMBER(SEARCH("Silver",D1284)),"Silver",IF(ISNUMBER(SEARCH("Tin",D1284)),"Tin","None"))</f>
        <v>Silver</v>
      </c>
      <c r="P1284" s="9" t="str">
        <f t="shared" ref="P1284:P1347" si="104">IF(ISNUMBER(SEARCH("Epoxy",D1284)),"Epoxy",IF(ISNUMBER(SEARCH("PET",D1284)),"PET","None"))</f>
        <v>None</v>
      </c>
      <c r="Q1284" s="9" t="str">
        <f t="shared" ref="Q1284:Q1347" si="105">IF(ISNUMBER(SEARCH("3-Wire",D1284)),"3",IF(ISNUMBER(SEARCH("4-Wire",D1284)),"4",IF(ISNUMBER(SEARCH("5-Wire",D1284)),"5",IF(ISNUMBER(SEARCH("6-Wire",D1284)),"6","0"))))</f>
        <v>5</v>
      </c>
      <c r="R12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84" s="14" t="str">
        <f>IF(ProjectsDB[[#This Row],[Item Type]]="Straight Plug-In",_xlfn.TEXTJOIN("-",TRUE,M1284&amp;"-"&amp;_xlfn.LET(_xlpm.txt,ProjectsDB[[#This Row],[Assembly]],_xlpm.pos,FIND("SP",_xlpm.txt),_xlpm.pre,LEFT(_xlpm.txt,_xlpm.pos-1),IF(RIGHT(_xlpm.pre,3)="123","3PL",IF(RIGHT(_xlpm.pre,2)="12","2PL",IF(RIGHT(_xlpm.pre,1)="1","1PL","3PL")))),N1284,O1284,P1284,Q1284&amp;"W",R1284),_xlfn.TEXTJOIN("-",TRUE,M1284,N1284,O1284,P1284,Q1284&amp;"W",R1284))</f>
        <v>Joint Pack-CU-Silver-None-5W-2</v>
      </c>
      <c r="T1284" s="14" t="str">
        <f>IF(COUNTIF(Cycletime[Element Desc.],ProjectsDB[[#This Row],[Element Desc.]])&gt;0,"Found","Not Found")</f>
        <v>Found</v>
      </c>
    </row>
    <row r="1285" spans="2:20" x14ac:dyDescent="0.25">
      <c r="B1285" s="8" t="s">
        <v>2891</v>
      </c>
      <c r="C1285" s="9" t="s">
        <v>2868</v>
      </c>
      <c r="D1285" s="9" t="s">
        <v>2869</v>
      </c>
      <c r="E1285" s="10">
        <v>2</v>
      </c>
      <c r="F1285" s="9" t="s">
        <v>2764</v>
      </c>
      <c r="G1285" s="9" t="s">
        <v>96</v>
      </c>
      <c r="H1285" s="11"/>
      <c r="I1285" s="12">
        <v>425</v>
      </c>
      <c r="J1285" s="12"/>
      <c r="K1285" s="12"/>
      <c r="L1285" s="12">
        <f t="array" ref="L1285">IFERROR(LOOKUP(2^15,SEARCH({"40A","63A","80A","100A","125A","160A","200A","250A","400A","630A","800A","1000A","1250A","1600A","2000A","2500A","3200A","4000A","5000A","6300A"},UPPER(D1285)),{40,63,80,100,125,160,200,250,400,630,800,1000,1250,1600,2000,2500,3200,4000,5000,6300}),0)</f>
        <v>4000</v>
      </c>
      <c r="M1285" s="9" t="str">
        <f t="shared" si="101"/>
        <v>Flange Straight</v>
      </c>
      <c r="N1285" s="9" t="str">
        <f t="shared" si="102"/>
        <v>CU</v>
      </c>
      <c r="O1285" s="13" t="str">
        <f t="shared" si="103"/>
        <v>Silver</v>
      </c>
      <c r="P1285" s="9" t="str">
        <f t="shared" si="104"/>
        <v>PET</v>
      </c>
      <c r="Q1285" s="9" t="str">
        <f t="shared" si="105"/>
        <v>5</v>
      </c>
      <c r="R12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85" s="14" t="str">
        <f>IF(ProjectsDB[[#This Row],[Item Type]]="Straight Plug-In",_xlfn.TEXTJOIN("-",TRUE,M1285&amp;"-"&amp;_xlfn.LET(_xlpm.txt,ProjectsDB[[#This Row],[Assembly]],_xlpm.pos,FIND("SP",_xlpm.txt),_xlpm.pre,LEFT(_xlpm.txt,_xlpm.pos-1),IF(RIGHT(_xlpm.pre,3)="123","3PL",IF(RIGHT(_xlpm.pre,2)="12","2PL",IF(RIGHT(_xlpm.pre,1)="1","1PL","3PL")))),N1285,O1285,P1285,Q1285&amp;"W",R1285),_xlfn.TEXTJOIN("-",TRUE,M1285,N1285,O1285,P1285,Q1285&amp;"W",R1285))</f>
        <v>Flange Straight-CU-Silver-PET-5W-2</v>
      </c>
      <c r="T1285" s="14" t="str">
        <f>IF(COUNTIF(Cycletime[Element Desc.],ProjectsDB[[#This Row],[Element Desc.]])&gt;0,"Found","Not Found")</f>
        <v>Found</v>
      </c>
    </row>
    <row r="1286" spans="2:20" x14ac:dyDescent="0.25">
      <c r="B1286" s="8" t="s">
        <v>2892</v>
      </c>
      <c r="C1286" s="9" t="s">
        <v>2893</v>
      </c>
      <c r="D1286" s="9" t="s">
        <v>2894</v>
      </c>
      <c r="E1286" s="10">
        <v>1</v>
      </c>
      <c r="F1286" s="9" t="s">
        <v>2764</v>
      </c>
      <c r="G1286" s="9" t="s">
        <v>96</v>
      </c>
      <c r="H1286" s="11"/>
      <c r="I1286" s="12">
        <v>2400</v>
      </c>
      <c r="J1286" s="12"/>
      <c r="K1286" s="12"/>
      <c r="L1286" s="12">
        <f t="array" ref="L1286">IFERROR(LOOKUP(2^15,SEARCH({"40A","63A","80A","100A","125A","160A","200A","250A","400A","630A","800A","1000A","1250A","1600A","2000A","2500A","3200A","4000A","5000A","6300A"},UPPER(D1286)),{40,63,80,100,125,160,200,250,400,630,800,1000,1250,1600,2000,2500,3200,4000,5000,6300}),0)</f>
        <v>4000</v>
      </c>
      <c r="M1286" s="9" t="str">
        <f t="shared" si="101"/>
        <v>Straight Feeder</v>
      </c>
      <c r="N1286" s="9" t="str">
        <f t="shared" si="102"/>
        <v>CU</v>
      </c>
      <c r="O1286" s="13" t="str">
        <f t="shared" si="103"/>
        <v>Silver</v>
      </c>
      <c r="P1286" s="9" t="str">
        <f t="shared" si="104"/>
        <v>PET</v>
      </c>
      <c r="Q1286" s="9" t="str">
        <f t="shared" si="105"/>
        <v>5</v>
      </c>
      <c r="R12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86" s="14" t="str">
        <f>IF(ProjectsDB[[#This Row],[Item Type]]="Straight Plug-In",_xlfn.TEXTJOIN("-",TRUE,M1286&amp;"-"&amp;_xlfn.LET(_xlpm.txt,ProjectsDB[[#This Row],[Assembly]],_xlpm.pos,FIND("SP",_xlpm.txt),_xlpm.pre,LEFT(_xlpm.txt,_xlpm.pos-1),IF(RIGHT(_xlpm.pre,3)="123","3PL",IF(RIGHT(_xlpm.pre,2)="12","2PL",IF(RIGHT(_xlpm.pre,1)="1","1PL","3PL")))),N1286,O1286,P1286,Q1286&amp;"W",R1286),_xlfn.TEXTJOIN("-",TRUE,M1286,N1286,O1286,P1286,Q1286&amp;"W",R1286))</f>
        <v>Straight Feeder-CU-Silver-PET-5W-2</v>
      </c>
      <c r="T1286" s="14" t="str">
        <f>IF(COUNTIF(Cycletime[Element Desc.],ProjectsDB[[#This Row],[Element Desc.]])&gt;0,"Found","Not Found")</f>
        <v>Found</v>
      </c>
    </row>
    <row r="1287" spans="2:20" x14ac:dyDescent="0.25">
      <c r="B1287" s="8" t="s">
        <v>2895</v>
      </c>
      <c r="C1287" s="9" t="s">
        <v>2862</v>
      </c>
      <c r="D1287" s="9" t="s">
        <v>2863</v>
      </c>
      <c r="E1287" s="10">
        <v>1</v>
      </c>
      <c r="F1287" s="9" t="s">
        <v>2764</v>
      </c>
      <c r="G1287" s="9" t="s">
        <v>96</v>
      </c>
      <c r="H1287" s="11"/>
      <c r="I1287" s="12">
        <v>1320</v>
      </c>
      <c r="J1287" s="12"/>
      <c r="K1287" s="12"/>
      <c r="L1287" s="12">
        <f t="array" ref="L1287">IFERROR(LOOKUP(2^15,SEARCH({"40A","63A","80A","100A","125A","160A","200A","250A","400A","630A","800A","1000A","1250A","1600A","2000A","2500A","3200A","4000A","5000A","6300A"},UPPER(D1287)),{40,63,80,100,125,160,200,250,400,630,800,1000,1250,1600,2000,2500,3200,4000,5000,6300}),0)</f>
        <v>4000</v>
      </c>
      <c r="M1287" s="9" t="str">
        <f t="shared" si="101"/>
        <v>Straight Feeder</v>
      </c>
      <c r="N1287" s="9" t="str">
        <f t="shared" si="102"/>
        <v>CU</v>
      </c>
      <c r="O1287" s="13" t="str">
        <f t="shared" si="103"/>
        <v>Silver</v>
      </c>
      <c r="P1287" s="9" t="str">
        <f t="shared" si="104"/>
        <v>PET</v>
      </c>
      <c r="Q1287" s="9" t="str">
        <f t="shared" si="105"/>
        <v>5</v>
      </c>
      <c r="R12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87" s="14" t="str">
        <f>IF(ProjectsDB[[#This Row],[Item Type]]="Straight Plug-In",_xlfn.TEXTJOIN("-",TRUE,M1287&amp;"-"&amp;_xlfn.LET(_xlpm.txt,ProjectsDB[[#This Row],[Assembly]],_xlpm.pos,FIND("SP",_xlpm.txt),_xlpm.pre,LEFT(_xlpm.txt,_xlpm.pos-1),IF(RIGHT(_xlpm.pre,3)="123","3PL",IF(RIGHT(_xlpm.pre,2)="12","2PL",IF(RIGHT(_xlpm.pre,1)="1","1PL","3PL")))),N1287,O1287,P1287,Q1287&amp;"W",R1287),_xlfn.TEXTJOIN("-",TRUE,M1287,N1287,O1287,P1287,Q1287&amp;"W",R1287))</f>
        <v>Straight Feeder-CU-Silver-PET-5W-2</v>
      </c>
      <c r="T1287" s="14" t="str">
        <f>IF(COUNTIF(Cycletime[Element Desc.],ProjectsDB[[#This Row],[Element Desc.]])&gt;0,"Found","Not Found")</f>
        <v>Found</v>
      </c>
    </row>
    <row r="1288" spans="2:20" x14ac:dyDescent="0.25">
      <c r="B1288" s="8" t="s">
        <v>2896</v>
      </c>
      <c r="C1288" s="9" t="s">
        <v>2865</v>
      </c>
      <c r="D1288" s="9" t="s">
        <v>2866</v>
      </c>
      <c r="E1288" s="10">
        <v>3</v>
      </c>
      <c r="F1288" s="9" t="s">
        <v>2764</v>
      </c>
      <c r="G1288" s="9" t="s">
        <v>96</v>
      </c>
      <c r="H1288" s="11"/>
      <c r="I1288" s="12"/>
      <c r="J1288" s="12"/>
      <c r="K1288" s="12"/>
      <c r="L1288" s="12">
        <f t="array" ref="L1288">IFERROR(LOOKUP(2^15,SEARCH({"40A","63A","80A","100A","125A","160A","200A","250A","400A","630A","800A","1000A","1250A","1600A","2000A","2500A","3200A","4000A","5000A","6300A"},UPPER(D1288)),{40,63,80,100,125,160,200,250,400,630,800,1000,1250,1600,2000,2500,3200,4000,5000,6300}),0)</f>
        <v>4000</v>
      </c>
      <c r="M1288" s="9" t="str">
        <f t="shared" si="101"/>
        <v>Joint Pack</v>
      </c>
      <c r="N1288" s="9" t="str">
        <f t="shared" si="102"/>
        <v>CU</v>
      </c>
      <c r="O1288" s="13" t="str">
        <f t="shared" si="103"/>
        <v>Silver</v>
      </c>
      <c r="P1288" s="9" t="str">
        <f t="shared" si="104"/>
        <v>None</v>
      </c>
      <c r="Q1288" s="9" t="str">
        <f t="shared" si="105"/>
        <v>5</v>
      </c>
      <c r="R12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88" s="14" t="str">
        <f>IF(ProjectsDB[[#This Row],[Item Type]]="Straight Plug-In",_xlfn.TEXTJOIN("-",TRUE,M1288&amp;"-"&amp;_xlfn.LET(_xlpm.txt,ProjectsDB[[#This Row],[Assembly]],_xlpm.pos,FIND("SP",_xlpm.txt),_xlpm.pre,LEFT(_xlpm.txt,_xlpm.pos-1),IF(RIGHT(_xlpm.pre,3)="123","3PL",IF(RIGHT(_xlpm.pre,2)="12","2PL",IF(RIGHT(_xlpm.pre,1)="1","1PL","3PL")))),N1288,O1288,P1288,Q1288&amp;"W",R1288),_xlfn.TEXTJOIN("-",TRUE,M1288,N1288,O1288,P1288,Q1288&amp;"W",R1288))</f>
        <v>Joint Pack-CU-Silver-None-5W-2</v>
      </c>
      <c r="T1288" s="14" t="str">
        <f>IF(COUNTIF(Cycletime[Element Desc.],ProjectsDB[[#This Row],[Element Desc.]])&gt;0,"Found","Not Found")</f>
        <v>Found</v>
      </c>
    </row>
    <row r="1289" spans="2:20" x14ac:dyDescent="0.25">
      <c r="B1289" s="8" t="s">
        <v>2897</v>
      </c>
      <c r="C1289" s="9" t="s">
        <v>2868</v>
      </c>
      <c r="D1289" s="9" t="s">
        <v>2869</v>
      </c>
      <c r="E1289" s="10">
        <v>2</v>
      </c>
      <c r="F1289" s="9" t="s">
        <v>2764</v>
      </c>
      <c r="G1289" s="9" t="s">
        <v>96</v>
      </c>
      <c r="H1289" s="11"/>
      <c r="I1289" s="12">
        <v>425</v>
      </c>
      <c r="J1289" s="12"/>
      <c r="K1289" s="12"/>
      <c r="L1289" s="12">
        <f t="array" ref="L1289">IFERROR(LOOKUP(2^15,SEARCH({"40A","63A","80A","100A","125A","160A","200A","250A","400A","630A","800A","1000A","1250A","1600A","2000A","2500A","3200A","4000A","5000A","6300A"},UPPER(D1289)),{40,63,80,100,125,160,200,250,400,630,800,1000,1250,1600,2000,2500,3200,4000,5000,6300}),0)</f>
        <v>4000</v>
      </c>
      <c r="M1289" s="9" t="str">
        <f t="shared" si="101"/>
        <v>Flange Straight</v>
      </c>
      <c r="N1289" s="9" t="str">
        <f t="shared" si="102"/>
        <v>CU</v>
      </c>
      <c r="O1289" s="13" t="str">
        <f t="shared" si="103"/>
        <v>Silver</v>
      </c>
      <c r="P1289" s="9" t="str">
        <f t="shared" si="104"/>
        <v>PET</v>
      </c>
      <c r="Q1289" s="9" t="str">
        <f t="shared" si="105"/>
        <v>5</v>
      </c>
      <c r="R12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89" s="14" t="str">
        <f>IF(ProjectsDB[[#This Row],[Item Type]]="Straight Plug-In",_xlfn.TEXTJOIN("-",TRUE,M1289&amp;"-"&amp;_xlfn.LET(_xlpm.txt,ProjectsDB[[#This Row],[Assembly]],_xlpm.pos,FIND("SP",_xlpm.txt),_xlpm.pre,LEFT(_xlpm.txt,_xlpm.pos-1),IF(RIGHT(_xlpm.pre,3)="123","3PL",IF(RIGHT(_xlpm.pre,2)="12","2PL",IF(RIGHT(_xlpm.pre,1)="1","1PL","3PL")))),N1289,O1289,P1289,Q1289&amp;"W",R1289),_xlfn.TEXTJOIN("-",TRUE,M1289,N1289,O1289,P1289,Q1289&amp;"W",R1289))</f>
        <v>Flange Straight-CU-Silver-PET-5W-2</v>
      </c>
      <c r="T1289" s="14" t="str">
        <f>IF(COUNTIF(Cycletime[Element Desc.],ProjectsDB[[#This Row],[Element Desc.]])&gt;0,"Found","Not Found")</f>
        <v>Found</v>
      </c>
    </row>
    <row r="1290" spans="2:20" x14ac:dyDescent="0.25">
      <c r="B1290" s="8" t="s">
        <v>2898</v>
      </c>
      <c r="C1290" s="9" t="s">
        <v>2893</v>
      </c>
      <c r="D1290" s="9" t="s">
        <v>2894</v>
      </c>
      <c r="E1290" s="10">
        <v>1</v>
      </c>
      <c r="F1290" s="9" t="s">
        <v>2764</v>
      </c>
      <c r="G1290" s="9" t="s">
        <v>96</v>
      </c>
      <c r="H1290" s="11"/>
      <c r="I1290" s="12">
        <v>2400</v>
      </c>
      <c r="J1290" s="12"/>
      <c r="K1290" s="12"/>
      <c r="L1290" s="12">
        <f t="array" ref="L1290">IFERROR(LOOKUP(2^15,SEARCH({"40A","63A","80A","100A","125A","160A","200A","250A","400A","630A","800A","1000A","1250A","1600A","2000A","2500A","3200A","4000A","5000A","6300A"},UPPER(D1290)),{40,63,80,100,125,160,200,250,400,630,800,1000,1250,1600,2000,2500,3200,4000,5000,6300}),0)</f>
        <v>4000</v>
      </c>
      <c r="M1290" s="9" t="str">
        <f t="shared" si="101"/>
        <v>Straight Feeder</v>
      </c>
      <c r="N1290" s="9" t="str">
        <f t="shared" si="102"/>
        <v>CU</v>
      </c>
      <c r="O1290" s="13" t="str">
        <f t="shared" si="103"/>
        <v>Silver</v>
      </c>
      <c r="P1290" s="9" t="str">
        <f t="shared" si="104"/>
        <v>PET</v>
      </c>
      <c r="Q1290" s="9" t="str">
        <f t="shared" si="105"/>
        <v>5</v>
      </c>
      <c r="R12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90" s="14" t="str">
        <f>IF(ProjectsDB[[#This Row],[Item Type]]="Straight Plug-In",_xlfn.TEXTJOIN("-",TRUE,M1290&amp;"-"&amp;_xlfn.LET(_xlpm.txt,ProjectsDB[[#This Row],[Assembly]],_xlpm.pos,FIND("SP",_xlpm.txt),_xlpm.pre,LEFT(_xlpm.txt,_xlpm.pos-1),IF(RIGHT(_xlpm.pre,3)="123","3PL",IF(RIGHT(_xlpm.pre,2)="12","2PL",IF(RIGHT(_xlpm.pre,1)="1","1PL","3PL")))),N1290,O1290,P1290,Q1290&amp;"W",R1290),_xlfn.TEXTJOIN("-",TRUE,M1290,N1290,O1290,P1290,Q1290&amp;"W",R1290))</f>
        <v>Straight Feeder-CU-Silver-PET-5W-2</v>
      </c>
      <c r="T1290" s="14" t="str">
        <f>IF(COUNTIF(Cycletime[Element Desc.],ProjectsDB[[#This Row],[Element Desc.]])&gt;0,"Found","Not Found")</f>
        <v>Found</v>
      </c>
    </row>
    <row r="1291" spans="2:20" x14ac:dyDescent="0.25">
      <c r="B1291" s="8" t="s">
        <v>2899</v>
      </c>
      <c r="C1291" s="9" t="s">
        <v>2862</v>
      </c>
      <c r="D1291" s="9" t="s">
        <v>2863</v>
      </c>
      <c r="E1291" s="10">
        <v>1</v>
      </c>
      <c r="F1291" s="9" t="s">
        <v>2764</v>
      </c>
      <c r="G1291" s="9" t="s">
        <v>96</v>
      </c>
      <c r="H1291" s="11"/>
      <c r="I1291" s="12">
        <v>1320</v>
      </c>
      <c r="J1291" s="12"/>
      <c r="K1291" s="12"/>
      <c r="L1291" s="12">
        <f t="array" ref="L1291">IFERROR(LOOKUP(2^15,SEARCH({"40A","63A","80A","100A","125A","160A","200A","250A","400A","630A","800A","1000A","1250A","1600A","2000A","2500A","3200A","4000A","5000A","6300A"},UPPER(D1291)),{40,63,80,100,125,160,200,250,400,630,800,1000,1250,1600,2000,2500,3200,4000,5000,6300}),0)</f>
        <v>4000</v>
      </c>
      <c r="M1291" s="9" t="str">
        <f t="shared" si="101"/>
        <v>Straight Feeder</v>
      </c>
      <c r="N1291" s="9" t="str">
        <f t="shared" si="102"/>
        <v>CU</v>
      </c>
      <c r="O1291" s="13" t="str">
        <f t="shared" si="103"/>
        <v>Silver</v>
      </c>
      <c r="P1291" s="9" t="str">
        <f t="shared" si="104"/>
        <v>PET</v>
      </c>
      <c r="Q1291" s="9" t="str">
        <f t="shared" si="105"/>
        <v>5</v>
      </c>
      <c r="R12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91" s="14" t="str">
        <f>IF(ProjectsDB[[#This Row],[Item Type]]="Straight Plug-In",_xlfn.TEXTJOIN("-",TRUE,M1291&amp;"-"&amp;_xlfn.LET(_xlpm.txt,ProjectsDB[[#This Row],[Assembly]],_xlpm.pos,FIND("SP",_xlpm.txt),_xlpm.pre,LEFT(_xlpm.txt,_xlpm.pos-1),IF(RIGHT(_xlpm.pre,3)="123","3PL",IF(RIGHT(_xlpm.pre,2)="12","2PL",IF(RIGHT(_xlpm.pre,1)="1","1PL","3PL")))),N1291,O1291,P1291,Q1291&amp;"W",R1291),_xlfn.TEXTJOIN("-",TRUE,M1291,N1291,O1291,P1291,Q1291&amp;"W",R1291))</f>
        <v>Straight Feeder-CU-Silver-PET-5W-2</v>
      </c>
      <c r="T1291" s="14" t="str">
        <f>IF(COUNTIF(Cycletime[Element Desc.],ProjectsDB[[#This Row],[Element Desc.]])&gt;0,"Found","Not Found")</f>
        <v>Found</v>
      </c>
    </row>
    <row r="1292" spans="2:20" x14ac:dyDescent="0.25">
      <c r="B1292" s="8" t="s">
        <v>2900</v>
      </c>
      <c r="C1292" s="9" t="s">
        <v>2865</v>
      </c>
      <c r="D1292" s="9" t="s">
        <v>2866</v>
      </c>
      <c r="E1292" s="10">
        <v>3</v>
      </c>
      <c r="F1292" s="9" t="s">
        <v>2764</v>
      </c>
      <c r="G1292" s="9" t="s">
        <v>96</v>
      </c>
      <c r="H1292" s="11"/>
      <c r="I1292" s="12"/>
      <c r="J1292" s="12"/>
      <c r="K1292" s="12"/>
      <c r="L1292" s="12">
        <f t="array" ref="L1292">IFERROR(LOOKUP(2^15,SEARCH({"40A","63A","80A","100A","125A","160A","200A","250A","400A","630A","800A","1000A","1250A","1600A","2000A","2500A","3200A","4000A","5000A","6300A"},UPPER(D1292)),{40,63,80,100,125,160,200,250,400,630,800,1000,1250,1600,2000,2500,3200,4000,5000,6300}),0)</f>
        <v>4000</v>
      </c>
      <c r="M1292" s="9" t="str">
        <f t="shared" si="101"/>
        <v>Joint Pack</v>
      </c>
      <c r="N1292" s="9" t="str">
        <f t="shared" si="102"/>
        <v>CU</v>
      </c>
      <c r="O1292" s="13" t="str">
        <f t="shared" si="103"/>
        <v>Silver</v>
      </c>
      <c r="P1292" s="9" t="str">
        <f t="shared" si="104"/>
        <v>None</v>
      </c>
      <c r="Q1292" s="9" t="str">
        <f t="shared" si="105"/>
        <v>5</v>
      </c>
      <c r="R12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92" s="14" t="str">
        <f>IF(ProjectsDB[[#This Row],[Item Type]]="Straight Plug-In",_xlfn.TEXTJOIN("-",TRUE,M1292&amp;"-"&amp;_xlfn.LET(_xlpm.txt,ProjectsDB[[#This Row],[Assembly]],_xlpm.pos,FIND("SP",_xlpm.txt),_xlpm.pre,LEFT(_xlpm.txt,_xlpm.pos-1),IF(RIGHT(_xlpm.pre,3)="123","3PL",IF(RIGHT(_xlpm.pre,2)="12","2PL",IF(RIGHT(_xlpm.pre,1)="1","1PL","3PL")))),N1292,O1292,P1292,Q1292&amp;"W",R1292),_xlfn.TEXTJOIN("-",TRUE,M1292,N1292,O1292,P1292,Q1292&amp;"W",R1292))</f>
        <v>Joint Pack-CU-Silver-None-5W-2</v>
      </c>
      <c r="T1292" s="14" t="str">
        <f>IF(COUNTIF(Cycletime[Element Desc.],ProjectsDB[[#This Row],[Element Desc.]])&gt;0,"Found","Not Found")</f>
        <v>Found</v>
      </c>
    </row>
    <row r="1293" spans="2:20" x14ac:dyDescent="0.25">
      <c r="B1293" s="8" t="s">
        <v>2901</v>
      </c>
      <c r="C1293" s="9" t="s">
        <v>2868</v>
      </c>
      <c r="D1293" s="9" t="s">
        <v>2869</v>
      </c>
      <c r="E1293" s="10">
        <v>2</v>
      </c>
      <c r="F1293" s="9" t="s">
        <v>2764</v>
      </c>
      <c r="G1293" s="9" t="s">
        <v>96</v>
      </c>
      <c r="H1293" s="11"/>
      <c r="I1293" s="12">
        <v>425</v>
      </c>
      <c r="J1293" s="12"/>
      <c r="K1293" s="12"/>
      <c r="L1293" s="12">
        <f t="array" ref="L1293">IFERROR(LOOKUP(2^15,SEARCH({"40A","63A","80A","100A","125A","160A","200A","250A","400A","630A","800A","1000A","1250A","1600A","2000A","2500A","3200A","4000A","5000A","6300A"},UPPER(D1293)),{40,63,80,100,125,160,200,250,400,630,800,1000,1250,1600,2000,2500,3200,4000,5000,6300}),0)</f>
        <v>4000</v>
      </c>
      <c r="M1293" s="9" t="str">
        <f t="shared" si="101"/>
        <v>Flange Straight</v>
      </c>
      <c r="N1293" s="9" t="str">
        <f t="shared" si="102"/>
        <v>CU</v>
      </c>
      <c r="O1293" s="13" t="str">
        <f t="shared" si="103"/>
        <v>Silver</v>
      </c>
      <c r="P1293" s="9" t="str">
        <f t="shared" si="104"/>
        <v>PET</v>
      </c>
      <c r="Q1293" s="9" t="str">
        <f t="shared" si="105"/>
        <v>5</v>
      </c>
      <c r="R12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93" s="14" t="str">
        <f>IF(ProjectsDB[[#This Row],[Item Type]]="Straight Plug-In",_xlfn.TEXTJOIN("-",TRUE,M1293&amp;"-"&amp;_xlfn.LET(_xlpm.txt,ProjectsDB[[#This Row],[Assembly]],_xlpm.pos,FIND("SP",_xlpm.txt),_xlpm.pre,LEFT(_xlpm.txt,_xlpm.pos-1),IF(RIGHT(_xlpm.pre,3)="123","3PL",IF(RIGHT(_xlpm.pre,2)="12","2PL",IF(RIGHT(_xlpm.pre,1)="1","1PL","3PL")))),N1293,O1293,P1293,Q1293&amp;"W",R1293),_xlfn.TEXTJOIN("-",TRUE,M1293,N1293,O1293,P1293,Q1293&amp;"W",R1293))</f>
        <v>Flange Straight-CU-Silver-PET-5W-2</v>
      </c>
      <c r="T1293" s="14" t="str">
        <f>IF(COUNTIF(Cycletime[Element Desc.],ProjectsDB[[#This Row],[Element Desc.]])&gt;0,"Found","Not Found")</f>
        <v>Found</v>
      </c>
    </row>
    <row r="1294" spans="2:20" x14ac:dyDescent="0.25">
      <c r="B1294" s="8" t="s">
        <v>2902</v>
      </c>
      <c r="C1294" s="9" t="s">
        <v>2893</v>
      </c>
      <c r="D1294" s="9" t="s">
        <v>2894</v>
      </c>
      <c r="E1294" s="10">
        <v>1</v>
      </c>
      <c r="F1294" s="9" t="s">
        <v>2764</v>
      </c>
      <c r="G1294" s="9" t="s">
        <v>96</v>
      </c>
      <c r="H1294" s="11"/>
      <c r="I1294" s="12">
        <v>2400</v>
      </c>
      <c r="J1294" s="12"/>
      <c r="K1294" s="12"/>
      <c r="L1294" s="12">
        <f t="array" ref="L1294">IFERROR(LOOKUP(2^15,SEARCH({"40A","63A","80A","100A","125A","160A","200A","250A","400A","630A","800A","1000A","1250A","1600A","2000A","2500A","3200A","4000A","5000A","6300A"},UPPER(D1294)),{40,63,80,100,125,160,200,250,400,630,800,1000,1250,1600,2000,2500,3200,4000,5000,6300}),0)</f>
        <v>4000</v>
      </c>
      <c r="M1294" s="9" t="str">
        <f t="shared" si="101"/>
        <v>Straight Feeder</v>
      </c>
      <c r="N1294" s="9" t="str">
        <f t="shared" si="102"/>
        <v>CU</v>
      </c>
      <c r="O1294" s="13" t="str">
        <f t="shared" si="103"/>
        <v>Silver</v>
      </c>
      <c r="P1294" s="9" t="str">
        <f t="shared" si="104"/>
        <v>PET</v>
      </c>
      <c r="Q1294" s="9" t="str">
        <f t="shared" si="105"/>
        <v>5</v>
      </c>
      <c r="R12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94" s="14" t="str">
        <f>IF(ProjectsDB[[#This Row],[Item Type]]="Straight Plug-In",_xlfn.TEXTJOIN("-",TRUE,M1294&amp;"-"&amp;_xlfn.LET(_xlpm.txt,ProjectsDB[[#This Row],[Assembly]],_xlpm.pos,FIND("SP",_xlpm.txt),_xlpm.pre,LEFT(_xlpm.txt,_xlpm.pos-1),IF(RIGHT(_xlpm.pre,3)="123","3PL",IF(RIGHT(_xlpm.pre,2)="12","2PL",IF(RIGHT(_xlpm.pre,1)="1","1PL","3PL")))),N1294,O1294,P1294,Q1294&amp;"W",R1294),_xlfn.TEXTJOIN("-",TRUE,M1294,N1294,O1294,P1294,Q1294&amp;"W",R1294))</f>
        <v>Straight Feeder-CU-Silver-PET-5W-2</v>
      </c>
      <c r="T1294" s="14" t="str">
        <f>IF(COUNTIF(Cycletime[Element Desc.],ProjectsDB[[#This Row],[Element Desc.]])&gt;0,"Found","Not Found")</f>
        <v>Found</v>
      </c>
    </row>
    <row r="1295" spans="2:20" x14ac:dyDescent="0.25">
      <c r="B1295" s="8" t="s">
        <v>2903</v>
      </c>
      <c r="C1295" s="9" t="s">
        <v>2904</v>
      </c>
      <c r="D1295" s="9" t="s">
        <v>2905</v>
      </c>
      <c r="E1295" s="10">
        <v>1</v>
      </c>
      <c r="F1295" s="9" t="s">
        <v>2764</v>
      </c>
      <c r="G1295" s="9" t="s">
        <v>96</v>
      </c>
      <c r="H1295" s="11"/>
      <c r="I1295" s="12">
        <v>3000</v>
      </c>
      <c r="J1295" s="12"/>
      <c r="K1295" s="12"/>
      <c r="L1295" s="12">
        <f t="array" ref="L1295">IFERROR(LOOKUP(2^15,SEARCH({"40A","63A","80A","100A","125A","160A","200A","250A","400A","630A","800A","1000A","1250A","1600A","2000A","2500A","3200A","4000A","5000A","6300A"},UPPER(D1295)),{40,63,80,100,125,160,200,250,400,630,800,1000,1250,1600,2000,2500,3200,4000,5000,6300}),0)</f>
        <v>4000</v>
      </c>
      <c r="M1295" s="9" t="str">
        <f t="shared" si="101"/>
        <v>Straight Feeder</v>
      </c>
      <c r="N1295" s="9" t="str">
        <f t="shared" si="102"/>
        <v>CU</v>
      </c>
      <c r="O1295" s="13" t="str">
        <f t="shared" si="103"/>
        <v>Silver</v>
      </c>
      <c r="P1295" s="9" t="str">
        <f t="shared" si="104"/>
        <v>PET</v>
      </c>
      <c r="Q1295" s="9" t="str">
        <f t="shared" si="105"/>
        <v>5</v>
      </c>
      <c r="R12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95" s="14" t="str">
        <f>IF(ProjectsDB[[#This Row],[Item Type]]="Straight Plug-In",_xlfn.TEXTJOIN("-",TRUE,M1295&amp;"-"&amp;_xlfn.LET(_xlpm.txt,ProjectsDB[[#This Row],[Assembly]],_xlpm.pos,FIND("SP",_xlpm.txt),_xlpm.pre,LEFT(_xlpm.txt,_xlpm.pos-1),IF(RIGHT(_xlpm.pre,3)="123","3PL",IF(RIGHT(_xlpm.pre,2)="12","2PL",IF(RIGHT(_xlpm.pre,1)="1","1PL","3PL")))),N1295,O1295,P1295,Q1295&amp;"W",R1295),_xlfn.TEXTJOIN("-",TRUE,M1295,N1295,O1295,P1295,Q1295&amp;"W",R1295))</f>
        <v>Straight Feeder-CU-Silver-PET-5W-2</v>
      </c>
      <c r="T1295" s="14" t="str">
        <f>IF(COUNTIF(Cycletime[Element Desc.],ProjectsDB[[#This Row],[Element Desc.]])&gt;0,"Found","Not Found")</f>
        <v>Found</v>
      </c>
    </row>
    <row r="1296" spans="2:20" x14ac:dyDescent="0.25">
      <c r="B1296" s="8" t="s">
        <v>2906</v>
      </c>
      <c r="C1296" s="9" t="s">
        <v>2862</v>
      </c>
      <c r="D1296" s="9" t="s">
        <v>2863</v>
      </c>
      <c r="E1296" s="10">
        <v>1</v>
      </c>
      <c r="F1296" s="9" t="s">
        <v>2764</v>
      </c>
      <c r="G1296" s="9" t="s">
        <v>96</v>
      </c>
      <c r="H1296" s="11"/>
      <c r="I1296" s="12">
        <v>1320</v>
      </c>
      <c r="J1296" s="12"/>
      <c r="K1296" s="12"/>
      <c r="L1296" s="12">
        <f t="array" ref="L1296">IFERROR(LOOKUP(2^15,SEARCH({"40A","63A","80A","100A","125A","160A","200A","250A","400A","630A","800A","1000A","1250A","1600A","2000A","2500A","3200A","4000A","5000A","6300A"},UPPER(D1296)),{40,63,80,100,125,160,200,250,400,630,800,1000,1250,1600,2000,2500,3200,4000,5000,6300}),0)</f>
        <v>4000</v>
      </c>
      <c r="M1296" s="9" t="str">
        <f t="shared" si="101"/>
        <v>Straight Feeder</v>
      </c>
      <c r="N1296" s="9" t="str">
        <f t="shared" si="102"/>
        <v>CU</v>
      </c>
      <c r="O1296" s="13" t="str">
        <f t="shared" si="103"/>
        <v>Silver</v>
      </c>
      <c r="P1296" s="9" t="str">
        <f t="shared" si="104"/>
        <v>PET</v>
      </c>
      <c r="Q1296" s="9" t="str">
        <f t="shared" si="105"/>
        <v>5</v>
      </c>
      <c r="R12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96" s="14" t="str">
        <f>IF(ProjectsDB[[#This Row],[Item Type]]="Straight Plug-In",_xlfn.TEXTJOIN("-",TRUE,M1296&amp;"-"&amp;_xlfn.LET(_xlpm.txt,ProjectsDB[[#This Row],[Assembly]],_xlpm.pos,FIND("SP",_xlpm.txt),_xlpm.pre,LEFT(_xlpm.txt,_xlpm.pos-1),IF(RIGHT(_xlpm.pre,3)="123","3PL",IF(RIGHT(_xlpm.pre,2)="12","2PL",IF(RIGHT(_xlpm.pre,1)="1","1PL","3PL")))),N1296,O1296,P1296,Q1296&amp;"W",R1296),_xlfn.TEXTJOIN("-",TRUE,M1296,N1296,O1296,P1296,Q1296&amp;"W",R1296))</f>
        <v>Straight Feeder-CU-Silver-PET-5W-2</v>
      </c>
      <c r="T1296" s="14" t="str">
        <f>IF(COUNTIF(Cycletime[Element Desc.],ProjectsDB[[#This Row],[Element Desc.]])&gt;0,"Found","Not Found")</f>
        <v>Found</v>
      </c>
    </row>
    <row r="1297" spans="2:20" x14ac:dyDescent="0.25">
      <c r="B1297" s="8" t="s">
        <v>2907</v>
      </c>
      <c r="C1297" s="9" t="s">
        <v>2865</v>
      </c>
      <c r="D1297" s="9" t="s">
        <v>2866</v>
      </c>
      <c r="E1297" s="10">
        <v>4</v>
      </c>
      <c r="F1297" s="9" t="s">
        <v>2764</v>
      </c>
      <c r="G1297" s="9" t="s">
        <v>96</v>
      </c>
      <c r="H1297" s="11"/>
      <c r="I1297" s="12"/>
      <c r="J1297" s="12"/>
      <c r="K1297" s="12"/>
      <c r="L1297" s="12">
        <f t="array" ref="L1297">IFERROR(LOOKUP(2^15,SEARCH({"40A","63A","80A","100A","125A","160A","200A","250A","400A","630A","800A","1000A","1250A","1600A","2000A","2500A","3200A","4000A","5000A","6300A"},UPPER(D1297)),{40,63,80,100,125,160,200,250,400,630,800,1000,1250,1600,2000,2500,3200,4000,5000,6300}),0)</f>
        <v>4000</v>
      </c>
      <c r="M1297" s="9" t="str">
        <f t="shared" si="101"/>
        <v>Joint Pack</v>
      </c>
      <c r="N1297" s="9" t="str">
        <f t="shared" si="102"/>
        <v>CU</v>
      </c>
      <c r="O1297" s="13" t="str">
        <f t="shared" si="103"/>
        <v>Silver</v>
      </c>
      <c r="P1297" s="9" t="str">
        <f t="shared" si="104"/>
        <v>None</v>
      </c>
      <c r="Q1297" s="9" t="str">
        <f t="shared" si="105"/>
        <v>5</v>
      </c>
      <c r="R12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97" s="14" t="str">
        <f>IF(ProjectsDB[[#This Row],[Item Type]]="Straight Plug-In",_xlfn.TEXTJOIN("-",TRUE,M1297&amp;"-"&amp;_xlfn.LET(_xlpm.txt,ProjectsDB[[#This Row],[Assembly]],_xlpm.pos,FIND("SP",_xlpm.txt),_xlpm.pre,LEFT(_xlpm.txt,_xlpm.pos-1),IF(RIGHT(_xlpm.pre,3)="123","3PL",IF(RIGHT(_xlpm.pre,2)="12","2PL",IF(RIGHT(_xlpm.pre,1)="1","1PL","3PL")))),N1297,O1297,P1297,Q1297&amp;"W",R1297),_xlfn.TEXTJOIN("-",TRUE,M1297,N1297,O1297,P1297,Q1297&amp;"W",R1297))</f>
        <v>Joint Pack-CU-Silver-None-5W-2</v>
      </c>
      <c r="T1297" s="14" t="str">
        <f>IF(COUNTIF(Cycletime[Element Desc.],ProjectsDB[[#This Row],[Element Desc.]])&gt;0,"Found","Not Found")</f>
        <v>Found</v>
      </c>
    </row>
    <row r="1298" spans="2:20" x14ac:dyDescent="0.25">
      <c r="B1298" s="8" t="s">
        <v>2908</v>
      </c>
      <c r="C1298" s="9" t="s">
        <v>2868</v>
      </c>
      <c r="D1298" s="9" t="s">
        <v>2869</v>
      </c>
      <c r="E1298" s="10">
        <v>2</v>
      </c>
      <c r="F1298" s="9" t="s">
        <v>2764</v>
      </c>
      <c r="G1298" s="9" t="s">
        <v>96</v>
      </c>
      <c r="H1298" s="11"/>
      <c r="I1298" s="12">
        <v>425</v>
      </c>
      <c r="J1298" s="12"/>
      <c r="K1298" s="12"/>
      <c r="L1298" s="12">
        <f t="array" ref="L1298">IFERROR(LOOKUP(2^15,SEARCH({"40A","63A","80A","100A","125A","160A","200A","250A","400A","630A","800A","1000A","1250A","1600A","2000A","2500A","3200A","4000A","5000A","6300A"},UPPER(D1298)),{40,63,80,100,125,160,200,250,400,630,800,1000,1250,1600,2000,2500,3200,4000,5000,6300}),0)</f>
        <v>4000</v>
      </c>
      <c r="M1298" s="9" t="str">
        <f t="shared" si="101"/>
        <v>Flange Straight</v>
      </c>
      <c r="N1298" s="9" t="str">
        <f t="shared" si="102"/>
        <v>CU</v>
      </c>
      <c r="O1298" s="13" t="str">
        <f t="shared" si="103"/>
        <v>Silver</v>
      </c>
      <c r="P1298" s="9" t="str">
        <f t="shared" si="104"/>
        <v>PET</v>
      </c>
      <c r="Q1298" s="9" t="str">
        <f t="shared" si="105"/>
        <v>5</v>
      </c>
      <c r="R12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98" s="14" t="str">
        <f>IF(ProjectsDB[[#This Row],[Item Type]]="Straight Plug-In",_xlfn.TEXTJOIN("-",TRUE,M1298&amp;"-"&amp;_xlfn.LET(_xlpm.txt,ProjectsDB[[#This Row],[Assembly]],_xlpm.pos,FIND("SP",_xlpm.txt),_xlpm.pre,LEFT(_xlpm.txt,_xlpm.pos-1),IF(RIGHT(_xlpm.pre,3)="123","3PL",IF(RIGHT(_xlpm.pre,2)="12","2PL",IF(RIGHT(_xlpm.pre,1)="1","1PL","3PL")))),N1298,O1298,P1298,Q1298&amp;"W",R1298),_xlfn.TEXTJOIN("-",TRUE,M1298,N1298,O1298,P1298,Q1298&amp;"W",R1298))</f>
        <v>Flange Straight-CU-Silver-PET-5W-2</v>
      </c>
      <c r="T1298" s="14" t="str">
        <f>IF(COUNTIF(Cycletime[Element Desc.],ProjectsDB[[#This Row],[Element Desc.]])&gt;0,"Found","Not Found")</f>
        <v>Found</v>
      </c>
    </row>
    <row r="1299" spans="2:20" x14ac:dyDescent="0.25">
      <c r="B1299" s="8" t="s">
        <v>2909</v>
      </c>
      <c r="C1299" s="9" t="s">
        <v>2865</v>
      </c>
      <c r="D1299" s="9" t="s">
        <v>2866</v>
      </c>
      <c r="E1299" s="10">
        <v>4</v>
      </c>
      <c r="F1299" s="9" t="s">
        <v>2764</v>
      </c>
      <c r="G1299" s="9" t="s">
        <v>96</v>
      </c>
      <c r="H1299" s="11"/>
      <c r="I1299" s="12"/>
      <c r="J1299" s="12"/>
      <c r="K1299" s="12"/>
      <c r="L1299" s="12">
        <f t="array" ref="L1299">IFERROR(LOOKUP(2^15,SEARCH({"40A","63A","80A","100A","125A","160A","200A","250A","400A","630A","800A","1000A","1250A","1600A","2000A","2500A","3200A","4000A","5000A","6300A"},UPPER(D1299)),{40,63,80,100,125,160,200,250,400,630,800,1000,1250,1600,2000,2500,3200,4000,5000,6300}),0)</f>
        <v>4000</v>
      </c>
      <c r="M1299" s="9" t="str">
        <f t="shared" si="101"/>
        <v>Joint Pack</v>
      </c>
      <c r="N1299" s="9" t="str">
        <f t="shared" si="102"/>
        <v>CU</v>
      </c>
      <c r="O1299" s="13" t="str">
        <f t="shared" si="103"/>
        <v>Silver</v>
      </c>
      <c r="P1299" s="9" t="str">
        <f t="shared" si="104"/>
        <v>None</v>
      </c>
      <c r="Q1299" s="9" t="str">
        <f t="shared" si="105"/>
        <v>5</v>
      </c>
      <c r="R12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299" s="14" t="str">
        <f>IF(ProjectsDB[[#This Row],[Item Type]]="Straight Plug-In",_xlfn.TEXTJOIN("-",TRUE,M1299&amp;"-"&amp;_xlfn.LET(_xlpm.txt,ProjectsDB[[#This Row],[Assembly]],_xlpm.pos,FIND("SP",_xlpm.txt),_xlpm.pre,LEFT(_xlpm.txt,_xlpm.pos-1),IF(RIGHT(_xlpm.pre,3)="123","3PL",IF(RIGHT(_xlpm.pre,2)="12","2PL",IF(RIGHT(_xlpm.pre,1)="1","1PL","3PL")))),N1299,O1299,P1299,Q1299&amp;"W",R1299),_xlfn.TEXTJOIN("-",TRUE,M1299,N1299,O1299,P1299,Q1299&amp;"W",R1299))</f>
        <v>Joint Pack-CU-Silver-None-5W-2</v>
      </c>
      <c r="T1299" s="14" t="str">
        <f>IF(COUNTIF(Cycletime[Element Desc.],ProjectsDB[[#This Row],[Element Desc.]])&gt;0,"Found","Not Found")</f>
        <v>Found</v>
      </c>
    </row>
    <row r="1300" spans="2:20" x14ac:dyDescent="0.25">
      <c r="B1300" s="8" t="s">
        <v>2910</v>
      </c>
      <c r="C1300" s="9" t="s">
        <v>2911</v>
      </c>
      <c r="D1300" s="9" t="s">
        <v>2912</v>
      </c>
      <c r="E1300" s="10">
        <v>1</v>
      </c>
      <c r="F1300" s="9" t="s">
        <v>2764</v>
      </c>
      <c r="G1300" s="9" t="s">
        <v>96</v>
      </c>
      <c r="H1300" s="11"/>
      <c r="I1300" s="12">
        <v>2655</v>
      </c>
      <c r="J1300" s="12"/>
      <c r="K1300" s="12"/>
      <c r="L1300" s="12">
        <f t="array" ref="L1300">IFERROR(LOOKUP(2^15,SEARCH({"40A","63A","80A","100A","125A","160A","200A","250A","400A","630A","800A","1000A","1250A","1600A","2000A","2500A","3200A","4000A","5000A","6300A"},UPPER(D1300)),{40,63,80,100,125,160,200,250,400,630,800,1000,1250,1600,2000,2500,3200,4000,5000,6300}),0)</f>
        <v>4000</v>
      </c>
      <c r="M1300" s="9" t="str">
        <f t="shared" si="101"/>
        <v>Straight Feeder</v>
      </c>
      <c r="N1300" s="9" t="str">
        <f t="shared" si="102"/>
        <v>CU</v>
      </c>
      <c r="O1300" s="13" t="str">
        <f t="shared" si="103"/>
        <v>Silver</v>
      </c>
      <c r="P1300" s="9" t="str">
        <f t="shared" si="104"/>
        <v>PET</v>
      </c>
      <c r="Q1300" s="9" t="str">
        <f t="shared" si="105"/>
        <v>5</v>
      </c>
      <c r="R13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00" s="14" t="str">
        <f>IF(ProjectsDB[[#This Row],[Item Type]]="Straight Plug-In",_xlfn.TEXTJOIN("-",TRUE,M1300&amp;"-"&amp;_xlfn.LET(_xlpm.txt,ProjectsDB[[#This Row],[Assembly]],_xlpm.pos,FIND("SP",_xlpm.txt),_xlpm.pre,LEFT(_xlpm.txt,_xlpm.pos-1),IF(RIGHT(_xlpm.pre,3)="123","3PL",IF(RIGHT(_xlpm.pre,2)="12","2PL",IF(RIGHT(_xlpm.pre,1)="1","1PL","3PL")))),N1300,O1300,P1300,Q1300&amp;"W",R1300),_xlfn.TEXTJOIN("-",TRUE,M1300,N1300,O1300,P1300,Q1300&amp;"W",R1300))</f>
        <v>Straight Feeder-CU-Silver-PET-5W-2</v>
      </c>
      <c r="T1300" s="14" t="str">
        <f>IF(COUNTIF(Cycletime[Element Desc.],ProjectsDB[[#This Row],[Element Desc.]])&gt;0,"Found","Not Found")</f>
        <v>Found</v>
      </c>
    </row>
    <row r="1301" spans="2:20" x14ac:dyDescent="0.25">
      <c r="B1301" s="8" t="s">
        <v>2913</v>
      </c>
      <c r="C1301" s="9" t="s">
        <v>2856</v>
      </c>
      <c r="D1301" s="9" t="s">
        <v>2857</v>
      </c>
      <c r="E1301" s="10">
        <v>1</v>
      </c>
      <c r="F1301" s="9" t="s">
        <v>2764</v>
      </c>
      <c r="G1301" s="9" t="s">
        <v>96</v>
      </c>
      <c r="H1301" s="11"/>
      <c r="I1301" s="12">
        <v>1520</v>
      </c>
      <c r="J1301" s="12"/>
      <c r="K1301" s="12"/>
      <c r="L1301" s="12">
        <f t="array" ref="L1301">IFERROR(LOOKUP(2^15,SEARCH({"40A","63A","80A","100A","125A","160A","200A","250A","400A","630A","800A","1000A","1250A","1600A","2000A","2500A","3200A","4000A","5000A","6300A"},UPPER(D1301)),{40,63,80,100,125,160,200,250,400,630,800,1000,1250,1600,2000,2500,3200,4000,5000,6300}),0)</f>
        <v>4000</v>
      </c>
      <c r="M1301" s="9" t="str">
        <f t="shared" si="101"/>
        <v>Straight Feeder</v>
      </c>
      <c r="N1301" s="9" t="str">
        <f t="shared" si="102"/>
        <v>CU</v>
      </c>
      <c r="O1301" s="13" t="str">
        <f t="shared" si="103"/>
        <v>Silver</v>
      </c>
      <c r="P1301" s="9" t="str">
        <f t="shared" si="104"/>
        <v>PET</v>
      </c>
      <c r="Q1301" s="9" t="str">
        <f t="shared" si="105"/>
        <v>5</v>
      </c>
      <c r="R13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01" s="14" t="str">
        <f>IF(ProjectsDB[[#This Row],[Item Type]]="Straight Plug-In",_xlfn.TEXTJOIN("-",TRUE,M1301&amp;"-"&amp;_xlfn.LET(_xlpm.txt,ProjectsDB[[#This Row],[Assembly]],_xlpm.pos,FIND("SP",_xlpm.txt),_xlpm.pre,LEFT(_xlpm.txt,_xlpm.pos-1),IF(RIGHT(_xlpm.pre,3)="123","3PL",IF(RIGHT(_xlpm.pre,2)="12","2PL",IF(RIGHT(_xlpm.pre,1)="1","1PL","3PL")))),N1301,O1301,P1301,Q1301&amp;"W",R1301),_xlfn.TEXTJOIN("-",TRUE,M1301,N1301,O1301,P1301,Q1301&amp;"W",R1301))</f>
        <v>Straight Feeder-CU-Silver-PET-5W-2</v>
      </c>
      <c r="T1301" s="14" t="str">
        <f>IF(COUNTIF(Cycletime[Element Desc.],ProjectsDB[[#This Row],[Element Desc.]])&gt;0,"Found","Not Found")</f>
        <v>Found</v>
      </c>
    </row>
    <row r="1302" spans="2:20" x14ac:dyDescent="0.25">
      <c r="B1302" s="8" t="s">
        <v>2914</v>
      </c>
      <c r="C1302" s="9" t="s">
        <v>2862</v>
      </c>
      <c r="D1302" s="9" t="s">
        <v>2863</v>
      </c>
      <c r="E1302" s="10">
        <v>1</v>
      </c>
      <c r="F1302" s="9" t="s">
        <v>2764</v>
      </c>
      <c r="G1302" s="9" t="s">
        <v>96</v>
      </c>
      <c r="H1302" s="11"/>
      <c r="I1302" s="12">
        <v>1320</v>
      </c>
      <c r="J1302" s="12"/>
      <c r="K1302" s="12"/>
      <c r="L1302" s="12">
        <f t="array" ref="L1302">IFERROR(LOOKUP(2^15,SEARCH({"40A","63A","80A","100A","125A","160A","200A","250A","400A","630A","800A","1000A","1250A","1600A","2000A","2500A","3200A","4000A","5000A","6300A"},UPPER(D1302)),{40,63,80,100,125,160,200,250,400,630,800,1000,1250,1600,2000,2500,3200,4000,5000,6300}),0)</f>
        <v>4000</v>
      </c>
      <c r="M1302" s="9" t="str">
        <f t="shared" si="101"/>
        <v>Straight Feeder</v>
      </c>
      <c r="N1302" s="9" t="str">
        <f t="shared" si="102"/>
        <v>CU</v>
      </c>
      <c r="O1302" s="13" t="str">
        <f t="shared" si="103"/>
        <v>Silver</v>
      </c>
      <c r="P1302" s="9" t="str">
        <f t="shared" si="104"/>
        <v>PET</v>
      </c>
      <c r="Q1302" s="9" t="str">
        <f t="shared" si="105"/>
        <v>5</v>
      </c>
      <c r="R13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02" s="14" t="str">
        <f>IF(ProjectsDB[[#This Row],[Item Type]]="Straight Plug-In",_xlfn.TEXTJOIN("-",TRUE,M1302&amp;"-"&amp;_xlfn.LET(_xlpm.txt,ProjectsDB[[#This Row],[Assembly]],_xlpm.pos,FIND("SP",_xlpm.txt),_xlpm.pre,LEFT(_xlpm.txt,_xlpm.pos-1),IF(RIGHT(_xlpm.pre,3)="123","3PL",IF(RIGHT(_xlpm.pre,2)="12","2PL",IF(RIGHT(_xlpm.pre,1)="1","1PL","3PL")))),N1302,O1302,P1302,Q1302&amp;"W",R1302),_xlfn.TEXTJOIN("-",TRUE,M1302,N1302,O1302,P1302,Q1302&amp;"W",R1302))</f>
        <v>Straight Feeder-CU-Silver-PET-5W-2</v>
      </c>
      <c r="T1302" s="14" t="str">
        <f>IF(COUNTIF(Cycletime[Element Desc.],ProjectsDB[[#This Row],[Element Desc.]])&gt;0,"Found","Not Found")</f>
        <v>Found</v>
      </c>
    </row>
    <row r="1303" spans="2:20" x14ac:dyDescent="0.25">
      <c r="B1303" s="8" t="s">
        <v>2915</v>
      </c>
      <c r="C1303" s="9" t="s">
        <v>2868</v>
      </c>
      <c r="D1303" s="9" t="s">
        <v>2869</v>
      </c>
      <c r="E1303" s="10">
        <v>2</v>
      </c>
      <c r="F1303" s="9" t="s">
        <v>2764</v>
      </c>
      <c r="G1303" s="9" t="s">
        <v>96</v>
      </c>
      <c r="H1303" s="11"/>
      <c r="I1303" s="12">
        <v>425</v>
      </c>
      <c r="J1303" s="12"/>
      <c r="K1303" s="12"/>
      <c r="L1303" s="12">
        <f t="array" ref="L1303">IFERROR(LOOKUP(2^15,SEARCH({"40A","63A","80A","100A","125A","160A","200A","250A","400A","630A","800A","1000A","1250A","1600A","2000A","2500A","3200A","4000A","5000A","6300A"},UPPER(D1303)),{40,63,80,100,125,160,200,250,400,630,800,1000,1250,1600,2000,2500,3200,4000,5000,6300}),0)</f>
        <v>4000</v>
      </c>
      <c r="M1303" s="9" t="str">
        <f t="shared" si="101"/>
        <v>Flange Straight</v>
      </c>
      <c r="N1303" s="9" t="str">
        <f t="shared" si="102"/>
        <v>CU</v>
      </c>
      <c r="O1303" s="13" t="str">
        <f t="shared" si="103"/>
        <v>Silver</v>
      </c>
      <c r="P1303" s="9" t="str">
        <f t="shared" si="104"/>
        <v>PET</v>
      </c>
      <c r="Q1303" s="9" t="str">
        <f t="shared" si="105"/>
        <v>5</v>
      </c>
      <c r="R13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03" s="14" t="str">
        <f>IF(ProjectsDB[[#This Row],[Item Type]]="Straight Plug-In",_xlfn.TEXTJOIN("-",TRUE,M1303&amp;"-"&amp;_xlfn.LET(_xlpm.txt,ProjectsDB[[#This Row],[Assembly]],_xlpm.pos,FIND("SP",_xlpm.txt),_xlpm.pre,LEFT(_xlpm.txt,_xlpm.pos-1),IF(RIGHT(_xlpm.pre,3)="123","3PL",IF(RIGHT(_xlpm.pre,2)="12","2PL",IF(RIGHT(_xlpm.pre,1)="1","1PL","3PL")))),N1303,O1303,P1303,Q1303&amp;"W",R1303),_xlfn.TEXTJOIN("-",TRUE,M1303,N1303,O1303,P1303,Q1303&amp;"W",R1303))</f>
        <v>Flange Straight-CU-Silver-PET-5W-2</v>
      </c>
      <c r="T1303" s="14" t="str">
        <f>IF(COUNTIF(Cycletime[Element Desc.],ProjectsDB[[#This Row],[Element Desc.]])&gt;0,"Found","Not Found")</f>
        <v>Found</v>
      </c>
    </row>
    <row r="1304" spans="2:20" x14ac:dyDescent="0.25">
      <c r="B1304" s="8" t="s">
        <v>2916</v>
      </c>
      <c r="C1304" s="9" t="s">
        <v>2865</v>
      </c>
      <c r="D1304" s="9" t="s">
        <v>2866</v>
      </c>
      <c r="E1304" s="10">
        <v>2</v>
      </c>
      <c r="F1304" s="9" t="s">
        <v>2764</v>
      </c>
      <c r="G1304" s="9" t="s">
        <v>96</v>
      </c>
      <c r="H1304" s="11"/>
      <c r="I1304" s="12"/>
      <c r="J1304" s="12"/>
      <c r="K1304" s="12"/>
      <c r="L1304" s="12">
        <f t="array" ref="L1304">IFERROR(LOOKUP(2^15,SEARCH({"40A","63A","80A","100A","125A","160A","200A","250A","400A","630A","800A","1000A","1250A","1600A","2000A","2500A","3200A","4000A","5000A","6300A"},UPPER(D1304)),{40,63,80,100,125,160,200,250,400,630,800,1000,1250,1600,2000,2500,3200,4000,5000,6300}),0)</f>
        <v>4000</v>
      </c>
      <c r="M1304" s="9" t="str">
        <f t="shared" si="101"/>
        <v>Joint Pack</v>
      </c>
      <c r="N1304" s="9" t="str">
        <f t="shared" si="102"/>
        <v>CU</v>
      </c>
      <c r="O1304" s="13" t="str">
        <f t="shared" si="103"/>
        <v>Silver</v>
      </c>
      <c r="P1304" s="9" t="str">
        <f t="shared" si="104"/>
        <v>None</v>
      </c>
      <c r="Q1304" s="9" t="str">
        <f t="shared" si="105"/>
        <v>5</v>
      </c>
      <c r="R13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04" s="14" t="str">
        <f>IF(ProjectsDB[[#This Row],[Item Type]]="Straight Plug-In",_xlfn.TEXTJOIN("-",TRUE,M1304&amp;"-"&amp;_xlfn.LET(_xlpm.txt,ProjectsDB[[#This Row],[Assembly]],_xlpm.pos,FIND("SP",_xlpm.txt),_xlpm.pre,LEFT(_xlpm.txt,_xlpm.pos-1),IF(RIGHT(_xlpm.pre,3)="123","3PL",IF(RIGHT(_xlpm.pre,2)="12","2PL",IF(RIGHT(_xlpm.pre,1)="1","1PL","3PL")))),N1304,O1304,P1304,Q1304&amp;"W",R1304),_xlfn.TEXTJOIN("-",TRUE,M1304,N1304,O1304,P1304,Q1304&amp;"W",R1304))</f>
        <v>Joint Pack-CU-Silver-None-5W-2</v>
      </c>
      <c r="T1304" s="14" t="str">
        <f>IF(COUNTIF(Cycletime[Element Desc.],ProjectsDB[[#This Row],[Element Desc.]])&gt;0,"Found","Not Found")</f>
        <v>Found</v>
      </c>
    </row>
    <row r="1305" spans="2:20" x14ac:dyDescent="0.25">
      <c r="B1305" s="8" t="s">
        <v>2917</v>
      </c>
      <c r="C1305" s="9" t="s">
        <v>2862</v>
      </c>
      <c r="D1305" s="9" t="s">
        <v>2863</v>
      </c>
      <c r="E1305" s="10">
        <v>1</v>
      </c>
      <c r="F1305" s="9" t="s">
        <v>2764</v>
      </c>
      <c r="G1305" s="9" t="s">
        <v>96</v>
      </c>
      <c r="H1305" s="11"/>
      <c r="I1305" s="12">
        <v>1320</v>
      </c>
      <c r="J1305" s="12"/>
      <c r="K1305" s="12"/>
      <c r="L1305" s="12">
        <f t="array" ref="L1305">IFERROR(LOOKUP(2^15,SEARCH({"40A","63A","80A","100A","125A","160A","200A","250A","400A","630A","800A","1000A","1250A","1600A","2000A","2500A","3200A","4000A","5000A","6300A"},UPPER(D1305)),{40,63,80,100,125,160,200,250,400,630,800,1000,1250,1600,2000,2500,3200,4000,5000,6300}),0)</f>
        <v>4000</v>
      </c>
      <c r="M1305" s="9" t="str">
        <f t="shared" si="101"/>
        <v>Straight Feeder</v>
      </c>
      <c r="N1305" s="9" t="str">
        <f t="shared" si="102"/>
        <v>CU</v>
      </c>
      <c r="O1305" s="13" t="str">
        <f t="shared" si="103"/>
        <v>Silver</v>
      </c>
      <c r="P1305" s="9" t="str">
        <f t="shared" si="104"/>
        <v>PET</v>
      </c>
      <c r="Q1305" s="9" t="str">
        <f t="shared" si="105"/>
        <v>5</v>
      </c>
      <c r="R13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05" s="14" t="str">
        <f>IF(ProjectsDB[[#This Row],[Item Type]]="Straight Plug-In",_xlfn.TEXTJOIN("-",TRUE,M1305&amp;"-"&amp;_xlfn.LET(_xlpm.txt,ProjectsDB[[#This Row],[Assembly]],_xlpm.pos,FIND("SP",_xlpm.txt),_xlpm.pre,LEFT(_xlpm.txt,_xlpm.pos-1),IF(RIGHT(_xlpm.pre,3)="123","3PL",IF(RIGHT(_xlpm.pre,2)="12","2PL",IF(RIGHT(_xlpm.pre,1)="1","1PL","3PL")))),N1305,O1305,P1305,Q1305&amp;"W",R1305),_xlfn.TEXTJOIN("-",TRUE,M1305,N1305,O1305,P1305,Q1305&amp;"W",R1305))</f>
        <v>Straight Feeder-CU-Silver-PET-5W-2</v>
      </c>
      <c r="T1305" s="14" t="str">
        <f>IF(COUNTIF(Cycletime[Element Desc.],ProjectsDB[[#This Row],[Element Desc.]])&gt;0,"Found","Not Found")</f>
        <v>Found</v>
      </c>
    </row>
    <row r="1306" spans="2:20" x14ac:dyDescent="0.25">
      <c r="B1306" s="8" t="s">
        <v>2918</v>
      </c>
      <c r="C1306" s="9" t="s">
        <v>2868</v>
      </c>
      <c r="D1306" s="9" t="s">
        <v>2869</v>
      </c>
      <c r="E1306" s="10">
        <v>2</v>
      </c>
      <c r="F1306" s="9" t="s">
        <v>2764</v>
      </c>
      <c r="G1306" s="9" t="s">
        <v>96</v>
      </c>
      <c r="H1306" s="11"/>
      <c r="I1306" s="12">
        <v>425</v>
      </c>
      <c r="J1306" s="12"/>
      <c r="K1306" s="12"/>
      <c r="L1306" s="12">
        <f t="array" ref="L1306">IFERROR(LOOKUP(2^15,SEARCH({"40A","63A","80A","100A","125A","160A","200A","250A","400A","630A","800A","1000A","1250A","1600A","2000A","2500A","3200A","4000A","5000A","6300A"},UPPER(D1306)),{40,63,80,100,125,160,200,250,400,630,800,1000,1250,1600,2000,2500,3200,4000,5000,6300}),0)</f>
        <v>4000</v>
      </c>
      <c r="M1306" s="9" t="str">
        <f t="shared" si="101"/>
        <v>Flange Straight</v>
      </c>
      <c r="N1306" s="9" t="str">
        <f t="shared" si="102"/>
        <v>CU</v>
      </c>
      <c r="O1306" s="13" t="str">
        <f t="shared" si="103"/>
        <v>Silver</v>
      </c>
      <c r="P1306" s="9" t="str">
        <f t="shared" si="104"/>
        <v>PET</v>
      </c>
      <c r="Q1306" s="9" t="str">
        <f t="shared" si="105"/>
        <v>5</v>
      </c>
      <c r="R13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06" s="14" t="str">
        <f>IF(ProjectsDB[[#This Row],[Item Type]]="Straight Plug-In",_xlfn.TEXTJOIN("-",TRUE,M1306&amp;"-"&amp;_xlfn.LET(_xlpm.txt,ProjectsDB[[#This Row],[Assembly]],_xlpm.pos,FIND("SP",_xlpm.txt),_xlpm.pre,LEFT(_xlpm.txt,_xlpm.pos-1),IF(RIGHT(_xlpm.pre,3)="123","3PL",IF(RIGHT(_xlpm.pre,2)="12","2PL",IF(RIGHT(_xlpm.pre,1)="1","1PL","3PL")))),N1306,O1306,P1306,Q1306&amp;"W",R1306),_xlfn.TEXTJOIN("-",TRUE,M1306,N1306,O1306,P1306,Q1306&amp;"W",R1306))</f>
        <v>Flange Straight-CU-Silver-PET-5W-2</v>
      </c>
      <c r="T1306" s="14" t="str">
        <f>IF(COUNTIF(Cycletime[Element Desc.],ProjectsDB[[#This Row],[Element Desc.]])&gt;0,"Found","Not Found")</f>
        <v>Found</v>
      </c>
    </row>
    <row r="1307" spans="2:20" x14ac:dyDescent="0.25">
      <c r="B1307" s="8" t="s">
        <v>2919</v>
      </c>
      <c r="C1307" s="9" t="s">
        <v>2911</v>
      </c>
      <c r="D1307" s="9" t="s">
        <v>2912</v>
      </c>
      <c r="E1307" s="10">
        <v>1</v>
      </c>
      <c r="F1307" s="9" t="s">
        <v>2764</v>
      </c>
      <c r="G1307" s="9" t="s">
        <v>96</v>
      </c>
      <c r="H1307" s="11"/>
      <c r="I1307" s="12">
        <v>2655</v>
      </c>
      <c r="J1307" s="12"/>
      <c r="K1307" s="12"/>
      <c r="L1307" s="12">
        <f t="array" ref="L1307">IFERROR(LOOKUP(2^15,SEARCH({"40A","63A","80A","100A","125A","160A","200A","250A","400A","630A","800A","1000A","1250A","1600A","2000A","2500A","3200A","4000A","5000A","6300A"},UPPER(D1307)),{40,63,80,100,125,160,200,250,400,630,800,1000,1250,1600,2000,2500,3200,4000,5000,6300}),0)</f>
        <v>4000</v>
      </c>
      <c r="M1307" s="9" t="str">
        <f t="shared" si="101"/>
        <v>Straight Feeder</v>
      </c>
      <c r="N1307" s="9" t="str">
        <f t="shared" si="102"/>
        <v>CU</v>
      </c>
      <c r="O1307" s="13" t="str">
        <f t="shared" si="103"/>
        <v>Silver</v>
      </c>
      <c r="P1307" s="9" t="str">
        <f t="shared" si="104"/>
        <v>PET</v>
      </c>
      <c r="Q1307" s="9" t="str">
        <f t="shared" si="105"/>
        <v>5</v>
      </c>
      <c r="R13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07" s="14" t="str">
        <f>IF(ProjectsDB[[#This Row],[Item Type]]="Straight Plug-In",_xlfn.TEXTJOIN("-",TRUE,M1307&amp;"-"&amp;_xlfn.LET(_xlpm.txt,ProjectsDB[[#This Row],[Assembly]],_xlpm.pos,FIND("SP",_xlpm.txt),_xlpm.pre,LEFT(_xlpm.txt,_xlpm.pos-1),IF(RIGHT(_xlpm.pre,3)="123","3PL",IF(RIGHT(_xlpm.pre,2)="12","2PL",IF(RIGHT(_xlpm.pre,1)="1","1PL","3PL")))),N1307,O1307,P1307,Q1307&amp;"W",R1307),_xlfn.TEXTJOIN("-",TRUE,M1307,N1307,O1307,P1307,Q1307&amp;"W",R1307))</f>
        <v>Straight Feeder-CU-Silver-PET-5W-2</v>
      </c>
      <c r="T1307" s="14" t="str">
        <f>IF(COUNTIF(Cycletime[Element Desc.],ProjectsDB[[#This Row],[Element Desc.]])&gt;0,"Found","Not Found")</f>
        <v>Found</v>
      </c>
    </row>
    <row r="1308" spans="2:20" x14ac:dyDescent="0.25">
      <c r="B1308" s="8" t="s">
        <v>2920</v>
      </c>
      <c r="C1308" s="9" t="s">
        <v>2856</v>
      </c>
      <c r="D1308" s="9" t="s">
        <v>2857</v>
      </c>
      <c r="E1308" s="10">
        <v>1</v>
      </c>
      <c r="F1308" s="9" t="s">
        <v>2764</v>
      </c>
      <c r="G1308" s="9" t="s">
        <v>96</v>
      </c>
      <c r="H1308" s="11"/>
      <c r="I1308" s="12">
        <v>1520</v>
      </c>
      <c r="J1308" s="12"/>
      <c r="K1308" s="12"/>
      <c r="L1308" s="12">
        <f t="array" ref="L1308">IFERROR(LOOKUP(2^15,SEARCH({"40A","63A","80A","100A","125A","160A","200A","250A","400A","630A","800A","1000A","1250A","1600A","2000A","2500A","3200A","4000A","5000A","6300A"},UPPER(D1308)),{40,63,80,100,125,160,200,250,400,630,800,1000,1250,1600,2000,2500,3200,4000,5000,6300}),0)</f>
        <v>4000</v>
      </c>
      <c r="M1308" s="9" t="str">
        <f t="shared" si="101"/>
        <v>Straight Feeder</v>
      </c>
      <c r="N1308" s="9" t="str">
        <f t="shared" si="102"/>
        <v>CU</v>
      </c>
      <c r="O1308" s="13" t="str">
        <f t="shared" si="103"/>
        <v>Silver</v>
      </c>
      <c r="P1308" s="9" t="str">
        <f t="shared" si="104"/>
        <v>PET</v>
      </c>
      <c r="Q1308" s="9" t="str">
        <f t="shared" si="105"/>
        <v>5</v>
      </c>
      <c r="R13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08" s="14" t="str">
        <f>IF(ProjectsDB[[#This Row],[Item Type]]="Straight Plug-In",_xlfn.TEXTJOIN("-",TRUE,M1308&amp;"-"&amp;_xlfn.LET(_xlpm.txt,ProjectsDB[[#This Row],[Assembly]],_xlpm.pos,FIND("SP",_xlpm.txt),_xlpm.pre,LEFT(_xlpm.txt,_xlpm.pos-1),IF(RIGHT(_xlpm.pre,3)="123","3PL",IF(RIGHT(_xlpm.pre,2)="12","2PL",IF(RIGHT(_xlpm.pre,1)="1","1PL","3PL")))),N1308,O1308,P1308,Q1308&amp;"W",R1308),_xlfn.TEXTJOIN("-",TRUE,M1308,N1308,O1308,P1308,Q1308&amp;"W",R1308))</f>
        <v>Straight Feeder-CU-Silver-PET-5W-2</v>
      </c>
      <c r="T1308" s="14" t="str">
        <f>IF(COUNTIF(Cycletime[Element Desc.],ProjectsDB[[#This Row],[Element Desc.]])&gt;0,"Found","Not Found")</f>
        <v>Found</v>
      </c>
    </row>
    <row r="1309" spans="2:20" x14ac:dyDescent="0.25">
      <c r="B1309" s="8" t="s">
        <v>2921</v>
      </c>
      <c r="C1309" s="9" t="s">
        <v>2865</v>
      </c>
      <c r="D1309" s="9" t="s">
        <v>2866</v>
      </c>
      <c r="E1309" s="10">
        <v>5</v>
      </c>
      <c r="F1309" s="9" t="s">
        <v>2764</v>
      </c>
      <c r="G1309" s="9" t="s">
        <v>96</v>
      </c>
      <c r="H1309" s="11"/>
      <c r="I1309" s="12"/>
      <c r="J1309" s="12"/>
      <c r="K1309" s="12"/>
      <c r="L1309" s="12">
        <f t="array" ref="L1309">IFERROR(LOOKUP(2^15,SEARCH({"40A","63A","80A","100A","125A","160A","200A","250A","400A","630A","800A","1000A","1250A","1600A","2000A","2500A","3200A","4000A","5000A","6300A"},UPPER(D1309)),{40,63,80,100,125,160,200,250,400,630,800,1000,1250,1600,2000,2500,3200,4000,5000,6300}),0)</f>
        <v>4000</v>
      </c>
      <c r="M1309" s="9" t="str">
        <f t="shared" si="101"/>
        <v>Joint Pack</v>
      </c>
      <c r="N1309" s="9" t="str">
        <f t="shared" si="102"/>
        <v>CU</v>
      </c>
      <c r="O1309" s="13" t="str">
        <f t="shared" si="103"/>
        <v>Silver</v>
      </c>
      <c r="P1309" s="9" t="str">
        <f t="shared" si="104"/>
        <v>None</v>
      </c>
      <c r="Q1309" s="9" t="str">
        <f t="shared" si="105"/>
        <v>5</v>
      </c>
      <c r="R13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09" s="14" t="str">
        <f>IF(ProjectsDB[[#This Row],[Item Type]]="Straight Plug-In",_xlfn.TEXTJOIN("-",TRUE,M1309&amp;"-"&amp;_xlfn.LET(_xlpm.txt,ProjectsDB[[#This Row],[Assembly]],_xlpm.pos,FIND("SP",_xlpm.txt),_xlpm.pre,LEFT(_xlpm.txt,_xlpm.pos-1),IF(RIGHT(_xlpm.pre,3)="123","3PL",IF(RIGHT(_xlpm.pre,2)="12","2PL",IF(RIGHT(_xlpm.pre,1)="1","1PL","3PL")))),N1309,O1309,P1309,Q1309&amp;"W",R1309),_xlfn.TEXTJOIN("-",TRUE,M1309,N1309,O1309,P1309,Q1309&amp;"W",R1309))</f>
        <v>Joint Pack-CU-Silver-None-5W-2</v>
      </c>
      <c r="T1309" s="14" t="str">
        <f>IF(COUNTIF(Cycletime[Element Desc.],ProjectsDB[[#This Row],[Element Desc.]])&gt;0,"Found","Not Found")</f>
        <v>Found</v>
      </c>
    </row>
    <row r="1310" spans="2:20" x14ac:dyDescent="0.25">
      <c r="B1310" s="8" t="s">
        <v>2922</v>
      </c>
      <c r="C1310" s="9" t="s">
        <v>2859</v>
      </c>
      <c r="D1310" s="9" t="s">
        <v>2860</v>
      </c>
      <c r="E1310" s="10">
        <v>1</v>
      </c>
      <c r="F1310" s="9" t="s">
        <v>2764</v>
      </c>
      <c r="G1310" s="9" t="s">
        <v>96</v>
      </c>
      <c r="H1310" s="11"/>
      <c r="I1310" s="12">
        <v>2000</v>
      </c>
      <c r="J1310" s="12"/>
      <c r="K1310" s="12"/>
      <c r="L1310" s="12">
        <f t="array" ref="L1310">IFERROR(LOOKUP(2^15,SEARCH({"40A","63A","80A","100A","125A","160A","200A","250A","400A","630A","800A","1000A","1250A","1600A","2000A","2500A","3200A","4000A","5000A","6300A"},UPPER(D1310)),{40,63,80,100,125,160,200,250,400,630,800,1000,1250,1600,2000,2500,3200,4000,5000,6300}),0)</f>
        <v>4000</v>
      </c>
      <c r="M1310" s="9" t="str">
        <f t="shared" si="101"/>
        <v>Straight Feeder</v>
      </c>
      <c r="N1310" s="9" t="str">
        <f t="shared" si="102"/>
        <v>CU</v>
      </c>
      <c r="O1310" s="13" t="str">
        <f t="shared" si="103"/>
        <v>Silver</v>
      </c>
      <c r="P1310" s="9" t="str">
        <f t="shared" si="104"/>
        <v>PET</v>
      </c>
      <c r="Q1310" s="9" t="str">
        <f t="shared" si="105"/>
        <v>5</v>
      </c>
      <c r="R13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10" s="14" t="str">
        <f>IF(ProjectsDB[[#This Row],[Item Type]]="Straight Plug-In",_xlfn.TEXTJOIN("-",TRUE,M1310&amp;"-"&amp;_xlfn.LET(_xlpm.txt,ProjectsDB[[#This Row],[Assembly]],_xlpm.pos,FIND("SP",_xlpm.txt),_xlpm.pre,LEFT(_xlpm.txt,_xlpm.pos-1),IF(RIGHT(_xlpm.pre,3)="123","3PL",IF(RIGHT(_xlpm.pre,2)="12","2PL",IF(RIGHT(_xlpm.pre,1)="1","1PL","3PL")))),N1310,O1310,P1310,Q1310&amp;"W",R1310),_xlfn.TEXTJOIN("-",TRUE,M1310,N1310,O1310,P1310,Q1310&amp;"W",R1310))</f>
        <v>Straight Feeder-CU-Silver-PET-5W-2</v>
      </c>
      <c r="T1310" s="14" t="str">
        <f>IF(COUNTIF(Cycletime[Element Desc.],ProjectsDB[[#This Row],[Element Desc.]])&gt;0,"Found","Not Found")</f>
        <v>Found</v>
      </c>
    </row>
    <row r="1311" spans="2:20" x14ac:dyDescent="0.25">
      <c r="B1311" s="8" t="s">
        <v>2923</v>
      </c>
      <c r="C1311" s="9" t="s">
        <v>2862</v>
      </c>
      <c r="D1311" s="9" t="s">
        <v>2863</v>
      </c>
      <c r="E1311" s="10">
        <v>1</v>
      </c>
      <c r="F1311" s="9" t="s">
        <v>2764</v>
      </c>
      <c r="G1311" s="9" t="s">
        <v>96</v>
      </c>
      <c r="H1311" s="11"/>
      <c r="I1311" s="12">
        <v>1320</v>
      </c>
      <c r="J1311" s="12"/>
      <c r="K1311" s="12"/>
      <c r="L1311" s="12">
        <f t="array" ref="L1311">IFERROR(LOOKUP(2^15,SEARCH({"40A","63A","80A","100A","125A","160A","200A","250A","400A","630A","800A","1000A","1250A","1600A","2000A","2500A","3200A","4000A","5000A","6300A"},UPPER(D1311)),{40,63,80,100,125,160,200,250,400,630,800,1000,1250,1600,2000,2500,3200,4000,5000,6300}),0)</f>
        <v>4000</v>
      </c>
      <c r="M1311" s="9" t="str">
        <f t="shared" si="101"/>
        <v>Straight Feeder</v>
      </c>
      <c r="N1311" s="9" t="str">
        <f t="shared" si="102"/>
        <v>CU</v>
      </c>
      <c r="O1311" s="13" t="str">
        <f t="shared" si="103"/>
        <v>Silver</v>
      </c>
      <c r="P1311" s="9" t="str">
        <f t="shared" si="104"/>
        <v>PET</v>
      </c>
      <c r="Q1311" s="9" t="str">
        <f t="shared" si="105"/>
        <v>5</v>
      </c>
      <c r="R13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11" s="14" t="str">
        <f>IF(ProjectsDB[[#This Row],[Item Type]]="Straight Plug-In",_xlfn.TEXTJOIN("-",TRUE,M1311&amp;"-"&amp;_xlfn.LET(_xlpm.txt,ProjectsDB[[#This Row],[Assembly]],_xlpm.pos,FIND("SP",_xlpm.txt),_xlpm.pre,LEFT(_xlpm.txt,_xlpm.pos-1),IF(RIGHT(_xlpm.pre,3)="123","3PL",IF(RIGHT(_xlpm.pre,2)="12","2PL",IF(RIGHT(_xlpm.pre,1)="1","1PL","3PL")))),N1311,O1311,P1311,Q1311&amp;"W",R1311),_xlfn.TEXTJOIN("-",TRUE,M1311,N1311,O1311,P1311,Q1311&amp;"W",R1311))</f>
        <v>Straight Feeder-CU-Silver-PET-5W-2</v>
      </c>
      <c r="T1311" s="14" t="str">
        <f>IF(COUNTIF(Cycletime[Element Desc.],ProjectsDB[[#This Row],[Element Desc.]])&gt;0,"Found","Not Found")</f>
        <v>Found</v>
      </c>
    </row>
    <row r="1312" spans="2:20" x14ac:dyDescent="0.25">
      <c r="B1312" s="8" t="s">
        <v>2924</v>
      </c>
      <c r="C1312" s="9" t="s">
        <v>2868</v>
      </c>
      <c r="D1312" s="9" t="s">
        <v>2869</v>
      </c>
      <c r="E1312" s="10">
        <v>2</v>
      </c>
      <c r="F1312" s="9" t="s">
        <v>2764</v>
      </c>
      <c r="G1312" s="9" t="s">
        <v>96</v>
      </c>
      <c r="H1312" s="11"/>
      <c r="I1312" s="12">
        <v>425</v>
      </c>
      <c r="J1312" s="12"/>
      <c r="K1312" s="12"/>
      <c r="L1312" s="12">
        <f t="array" ref="L1312">IFERROR(LOOKUP(2^15,SEARCH({"40A","63A","80A","100A","125A","160A","200A","250A","400A","630A","800A","1000A","1250A","1600A","2000A","2500A","3200A","4000A","5000A","6300A"},UPPER(D1312)),{40,63,80,100,125,160,200,250,400,630,800,1000,1250,1600,2000,2500,3200,4000,5000,6300}),0)</f>
        <v>4000</v>
      </c>
      <c r="M1312" s="9" t="str">
        <f t="shared" si="101"/>
        <v>Flange Straight</v>
      </c>
      <c r="N1312" s="9" t="str">
        <f t="shared" si="102"/>
        <v>CU</v>
      </c>
      <c r="O1312" s="13" t="str">
        <f t="shared" si="103"/>
        <v>Silver</v>
      </c>
      <c r="P1312" s="9" t="str">
        <f t="shared" si="104"/>
        <v>PET</v>
      </c>
      <c r="Q1312" s="9" t="str">
        <f t="shared" si="105"/>
        <v>5</v>
      </c>
      <c r="R13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12" s="14" t="str">
        <f>IF(ProjectsDB[[#This Row],[Item Type]]="Straight Plug-In",_xlfn.TEXTJOIN("-",TRUE,M1312&amp;"-"&amp;_xlfn.LET(_xlpm.txt,ProjectsDB[[#This Row],[Assembly]],_xlpm.pos,FIND("SP",_xlpm.txt),_xlpm.pre,LEFT(_xlpm.txt,_xlpm.pos-1),IF(RIGHT(_xlpm.pre,3)="123","3PL",IF(RIGHT(_xlpm.pre,2)="12","2PL",IF(RIGHT(_xlpm.pre,1)="1","1PL","3PL")))),N1312,O1312,P1312,Q1312&amp;"W",R1312),_xlfn.TEXTJOIN("-",TRUE,M1312,N1312,O1312,P1312,Q1312&amp;"W",R1312))</f>
        <v>Flange Straight-CU-Silver-PET-5W-2</v>
      </c>
      <c r="T1312" s="14" t="str">
        <f>IF(COUNTIF(Cycletime[Element Desc.],ProjectsDB[[#This Row],[Element Desc.]])&gt;0,"Found","Not Found")</f>
        <v>Found</v>
      </c>
    </row>
    <row r="1313" spans="2:20" x14ac:dyDescent="0.25">
      <c r="B1313" s="8" t="s">
        <v>2925</v>
      </c>
      <c r="C1313" s="9" t="s">
        <v>2871</v>
      </c>
      <c r="D1313" s="9" t="s">
        <v>2872</v>
      </c>
      <c r="E1313" s="10">
        <v>1</v>
      </c>
      <c r="F1313" s="9" t="s">
        <v>2764</v>
      </c>
      <c r="G1313" s="9" t="s">
        <v>96</v>
      </c>
      <c r="H1313" s="11"/>
      <c r="I1313" s="12">
        <v>2890</v>
      </c>
      <c r="J1313" s="12"/>
      <c r="K1313" s="12"/>
      <c r="L1313" s="12">
        <f t="array" ref="L1313">IFERROR(LOOKUP(2^15,SEARCH({"40A","63A","80A","100A","125A","160A","200A","250A","400A","630A","800A","1000A","1250A","1600A","2000A","2500A","3200A","4000A","5000A","6300A"},UPPER(D1313)),{40,63,80,100,125,160,200,250,400,630,800,1000,1250,1600,2000,2500,3200,4000,5000,6300}),0)</f>
        <v>4000</v>
      </c>
      <c r="M1313" s="9" t="str">
        <f t="shared" si="101"/>
        <v>Straight Feeder</v>
      </c>
      <c r="N1313" s="9" t="str">
        <f t="shared" si="102"/>
        <v>CU</v>
      </c>
      <c r="O1313" s="13" t="str">
        <f t="shared" si="103"/>
        <v>Silver</v>
      </c>
      <c r="P1313" s="9" t="str">
        <f t="shared" si="104"/>
        <v>PET</v>
      </c>
      <c r="Q1313" s="9" t="str">
        <f t="shared" si="105"/>
        <v>5</v>
      </c>
      <c r="R13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13" s="14" t="str">
        <f>IF(ProjectsDB[[#This Row],[Item Type]]="Straight Plug-In",_xlfn.TEXTJOIN("-",TRUE,M1313&amp;"-"&amp;_xlfn.LET(_xlpm.txt,ProjectsDB[[#This Row],[Assembly]],_xlpm.pos,FIND("SP",_xlpm.txt),_xlpm.pre,LEFT(_xlpm.txt,_xlpm.pos-1),IF(RIGHT(_xlpm.pre,3)="123","3PL",IF(RIGHT(_xlpm.pre,2)="12","2PL",IF(RIGHT(_xlpm.pre,1)="1","1PL","3PL")))),N1313,O1313,P1313,Q1313&amp;"W",R1313),_xlfn.TEXTJOIN("-",TRUE,M1313,N1313,O1313,P1313,Q1313&amp;"W",R1313))</f>
        <v>Straight Feeder-CU-Silver-PET-5W-2</v>
      </c>
      <c r="T1313" s="14" t="str">
        <f>IF(COUNTIF(Cycletime[Element Desc.],ProjectsDB[[#This Row],[Element Desc.]])&gt;0,"Found","Not Found")</f>
        <v>Found</v>
      </c>
    </row>
    <row r="1314" spans="2:20" x14ac:dyDescent="0.25">
      <c r="B1314" s="8" t="s">
        <v>2926</v>
      </c>
      <c r="C1314" s="9" t="s">
        <v>2862</v>
      </c>
      <c r="D1314" s="9" t="s">
        <v>2863</v>
      </c>
      <c r="E1314" s="10">
        <v>1</v>
      </c>
      <c r="F1314" s="9" t="s">
        <v>2764</v>
      </c>
      <c r="G1314" s="9" t="s">
        <v>96</v>
      </c>
      <c r="H1314" s="11"/>
      <c r="I1314" s="12">
        <v>1320</v>
      </c>
      <c r="J1314" s="12"/>
      <c r="K1314" s="12"/>
      <c r="L1314" s="12">
        <f t="array" ref="L1314">IFERROR(LOOKUP(2^15,SEARCH({"40A","63A","80A","100A","125A","160A","200A","250A","400A","630A","800A","1000A","1250A","1600A","2000A","2500A","3200A","4000A","5000A","6300A"},UPPER(D1314)),{40,63,80,100,125,160,200,250,400,630,800,1000,1250,1600,2000,2500,3200,4000,5000,6300}),0)</f>
        <v>4000</v>
      </c>
      <c r="M1314" s="9" t="str">
        <f t="shared" si="101"/>
        <v>Straight Feeder</v>
      </c>
      <c r="N1314" s="9" t="str">
        <f t="shared" si="102"/>
        <v>CU</v>
      </c>
      <c r="O1314" s="13" t="str">
        <f t="shared" si="103"/>
        <v>Silver</v>
      </c>
      <c r="P1314" s="9" t="str">
        <f t="shared" si="104"/>
        <v>PET</v>
      </c>
      <c r="Q1314" s="9" t="str">
        <f t="shared" si="105"/>
        <v>5</v>
      </c>
      <c r="R13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14" s="14" t="str">
        <f>IF(ProjectsDB[[#This Row],[Item Type]]="Straight Plug-In",_xlfn.TEXTJOIN("-",TRUE,M1314&amp;"-"&amp;_xlfn.LET(_xlpm.txt,ProjectsDB[[#This Row],[Assembly]],_xlpm.pos,FIND("SP",_xlpm.txt),_xlpm.pre,LEFT(_xlpm.txt,_xlpm.pos-1),IF(RIGHT(_xlpm.pre,3)="123","3PL",IF(RIGHT(_xlpm.pre,2)="12","2PL",IF(RIGHT(_xlpm.pre,1)="1","1PL","3PL")))),N1314,O1314,P1314,Q1314&amp;"W",R1314),_xlfn.TEXTJOIN("-",TRUE,M1314,N1314,O1314,P1314,Q1314&amp;"W",R1314))</f>
        <v>Straight Feeder-CU-Silver-PET-5W-2</v>
      </c>
      <c r="T1314" s="14" t="str">
        <f>IF(COUNTIF(Cycletime[Element Desc.],ProjectsDB[[#This Row],[Element Desc.]])&gt;0,"Found","Not Found")</f>
        <v>Found</v>
      </c>
    </row>
    <row r="1315" spans="2:20" x14ac:dyDescent="0.25">
      <c r="B1315" s="8" t="s">
        <v>2927</v>
      </c>
      <c r="C1315" s="9" t="s">
        <v>2865</v>
      </c>
      <c r="D1315" s="9" t="s">
        <v>2866</v>
      </c>
      <c r="E1315" s="10">
        <v>3</v>
      </c>
      <c r="F1315" s="9" t="s">
        <v>2764</v>
      </c>
      <c r="G1315" s="9" t="s">
        <v>96</v>
      </c>
      <c r="H1315" s="11"/>
      <c r="I1315" s="12"/>
      <c r="J1315" s="12"/>
      <c r="K1315" s="12"/>
      <c r="L1315" s="12">
        <f t="array" ref="L1315">IFERROR(LOOKUP(2^15,SEARCH({"40A","63A","80A","100A","125A","160A","200A","250A","400A","630A","800A","1000A","1250A","1600A","2000A","2500A","3200A","4000A","5000A","6300A"},UPPER(D1315)),{40,63,80,100,125,160,200,250,400,630,800,1000,1250,1600,2000,2500,3200,4000,5000,6300}),0)</f>
        <v>4000</v>
      </c>
      <c r="M1315" s="9" t="str">
        <f t="shared" si="101"/>
        <v>Joint Pack</v>
      </c>
      <c r="N1315" s="9" t="str">
        <f t="shared" si="102"/>
        <v>CU</v>
      </c>
      <c r="O1315" s="13" t="str">
        <f t="shared" si="103"/>
        <v>Silver</v>
      </c>
      <c r="P1315" s="9" t="str">
        <f t="shared" si="104"/>
        <v>None</v>
      </c>
      <c r="Q1315" s="9" t="str">
        <f t="shared" si="105"/>
        <v>5</v>
      </c>
      <c r="R13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15" s="14" t="str">
        <f>IF(ProjectsDB[[#This Row],[Item Type]]="Straight Plug-In",_xlfn.TEXTJOIN("-",TRUE,M1315&amp;"-"&amp;_xlfn.LET(_xlpm.txt,ProjectsDB[[#This Row],[Assembly]],_xlpm.pos,FIND("SP",_xlpm.txt),_xlpm.pre,LEFT(_xlpm.txt,_xlpm.pos-1),IF(RIGHT(_xlpm.pre,3)="123","3PL",IF(RIGHT(_xlpm.pre,2)="12","2PL",IF(RIGHT(_xlpm.pre,1)="1","1PL","3PL")))),N1315,O1315,P1315,Q1315&amp;"W",R1315),_xlfn.TEXTJOIN("-",TRUE,M1315,N1315,O1315,P1315,Q1315&amp;"W",R1315))</f>
        <v>Joint Pack-CU-Silver-None-5W-2</v>
      </c>
      <c r="T1315" s="14" t="str">
        <f>IF(COUNTIF(Cycletime[Element Desc.],ProjectsDB[[#This Row],[Element Desc.]])&gt;0,"Found","Not Found")</f>
        <v>Found</v>
      </c>
    </row>
    <row r="1316" spans="2:20" x14ac:dyDescent="0.25">
      <c r="B1316" s="8" t="s">
        <v>2928</v>
      </c>
      <c r="C1316" s="9" t="s">
        <v>2868</v>
      </c>
      <c r="D1316" s="9" t="s">
        <v>2869</v>
      </c>
      <c r="E1316" s="10">
        <v>2</v>
      </c>
      <c r="F1316" s="9" t="s">
        <v>2764</v>
      </c>
      <c r="G1316" s="9" t="s">
        <v>96</v>
      </c>
      <c r="H1316" s="11"/>
      <c r="I1316" s="12">
        <v>425</v>
      </c>
      <c r="J1316" s="12"/>
      <c r="K1316" s="12"/>
      <c r="L1316" s="12">
        <f t="array" ref="L1316">IFERROR(LOOKUP(2^15,SEARCH({"40A","63A","80A","100A","125A","160A","200A","250A","400A","630A","800A","1000A","1250A","1600A","2000A","2500A","3200A","4000A","5000A","6300A"},UPPER(D1316)),{40,63,80,100,125,160,200,250,400,630,800,1000,1250,1600,2000,2500,3200,4000,5000,6300}),0)</f>
        <v>4000</v>
      </c>
      <c r="M1316" s="9" t="str">
        <f t="shared" si="101"/>
        <v>Flange Straight</v>
      </c>
      <c r="N1316" s="9" t="str">
        <f t="shared" si="102"/>
        <v>CU</v>
      </c>
      <c r="O1316" s="13" t="str">
        <f t="shared" si="103"/>
        <v>Silver</v>
      </c>
      <c r="P1316" s="9" t="str">
        <f t="shared" si="104"/>
        <v>PET</v>
      </c>
      <c r="Q1316" s="9" t="str">
        <f t="shared" si="105"/>
        <v>5</v>
      </c>
      <c r="R13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16" s="14" t="str">
        <f>IF(ProjectsDB[[#This Row],[Item Type]]="Straight Plug-In",_xlfn.TEXTJOIN("-",TRUE,M1316&amp;"-"&amp;_xlfn.LET(_xlpm.txt,ProjectsDB[[#This Row],[Assembly]],_xlpm.pos,FIND("SP",_xlpm.txt),_xlpm.pre,LEFT(_xlpm.txt,_xlpm.pos-1),IF(RIGHT(_xlpm.pre,3)="123","3PL",IF(RIGHT(_xlpm.pre,2)="12","2PL",IF(RIGHT(_xlpm.pre,1)="1","1PL","3PL")))),N1316,O1316,P1316,Q1316&amp;"W",R1316),_xlfn.TEXTJOIN("-",TRUE,M1316,N1316,O1316,P1316,Q1316&amp;"W",R1316))</f>
        <v>Flange Straight-CU-Silver-PET-5W-2</v>
      </c>
      <c r="T1316" s="14" t="str">
        <f>IF(COUNTIF(Cycletime[Element Desc.],ProjectsDB[[#This Row],[Element Desc.]])&gt;0,"Found","Not Found")</f>
        <v>Found</v>
      </c>
    </row>
    <row r="1317" spans="2:20" x14ac:dyDescent="0.25">
      <c r="B1317" s="8" t="s">
        <v>2929</v>
      </c>
      <c r="C1317" s="9" t="s">
        <v>2930</v>
      </c>
      <c r="D1317" s="9" t="s">
        <v>2931</v>
      </c>
      <c r="E1317" s="10">
        <v>14</v>
      </c>
      <c r="F1317" s="9" t="s">
        <v>2764</v>
      </c>
      <c r="G1317" s="9" t="s">
        <v>26</v>
      </c>
      <c r="H1317" s="11"/>
      <c r="I1317" s="12"/>
      <c r="J1317" s="12"/>
      <c r="K1317" s="12"/>
      <c r="L1317" s="12">
        <f t="array" ref="L1317">IFERROR(LOOKUP(2^15,SEARCH({"40A","63A","80A","100A","125A","160A","200A","250A","400A","630A","800A","1000A","1250A","1600A","2000A","2500A","3200A","4000A","5000A","6300A"},UPPER(D1317)),{40,63,80,100,125,160,200,250,400,630,800,1000,1250,1600,2000,2500,3200,4000,5000,6300}),0)</f>
        <v>3200</v>
      </c>
      <c r="M1317" s="9" t="str">
        <f t="shared" si="101"/>
        <v>Hanger Support</v>
      </c>
      <c r="N1317" s="9" t="str">
        <f t="shared" si="102"/>
        <v>CU</v>
      </c>
      <c r="O1317" s="13" t="str">
        <f t="shared" si="103"/>
        <v>None</v>
      </c>
      <c r="P1317" s="9" t="str">
        <f t="shared" si="104"/>
        <v>None</v>
      </c>
      <c r="Q1317" s="9" t="str">
        <f t="shared" si="105"/>
        <v>0</v>
      </c>
      <c r="R13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17" s="14" t="str">
        <f>IF(ProjectsDB[[#This Row],[Item Type]]="Straight Plug-In",_xlfn.TEXTJOIN("-",TRUE,M1317&amp;"-"&amp;_xlfn.LET(_xlpm.txt,ProjectsDB[[#This Row],[Assembly]],_xlpm.pos,FIND("SP",_xlpm.txt),_xlpm.pre,LEFT(_xlpm.txt,_xlpm.pos-1),IF(RIGHT(_xlpm.pre,3)="123","3PL",IF(RIGHT(_xlpm.pre,2)="12","2PL",IF(RIGHT(_xlpm.pre,1)="1","1PL","3PL")))),N1317,O1317,P1317,Q1317&amp;"W",R1317),_xlfn.TEXTJOIN("-",TRUE,M1317,N1317,O1317,P1317,Q1317&amp;"W",R1317))</f>
        <v>Hanger Support-CU-None-None-0W-2</v>
      </c>
      <c r="T1317" s="14" t="str">
        <f>IF(COUNTIF(Cycletime[Element Desc.],ProjectsDB[[#This Row],[Element Desc.]])&gt;0,"Found","Not Found")</f>
        <v>Found</v>
      </c>
    </row>
    <row r="1318" spans="2:20" x14ac:dyDescent="0.25">
      <c r="B1318" s="8" t="s">
        <v>2932</v>
      </c>
      <c r="C1318" s="9" t="s">
        <v>2933</v>
      </c>
      <c r="D1318" s="9" t="s">
        <v>2934</v>
      </c>
      <c r="E1318" s="10">
        <v>3</v>
      </c>
      <c r="F1318" s="9" t="s">
        <v>2764</v>
      </c>
      <c r="G1318" s="9" t="s">
        <v>26</v>
      </c>
      <c r="H1318" s="11"/>
      <c r="I1318" s="12"/>
      <c r="J1318" s="12"/>
      <c r="K1318" s="12"/>
      <c r="L1318" s="12">
        <f t="array" ref="L1318">IFERROR(LOOKUP(2^15,SEARCH({"40A","63A","80A","100A","125A","160A","200A","250A","400A","630A","800A","1000A","1250A","1600A","2000A","2500A","3200A","4000A","5000A","6300A"},UPPER(D1318)),{40,63,80,100,125,160,200,250,400,630,800,1000,1250,1600,2000,2500,3200,4000,5000,6300}),0)</f>
        <v>3200</v>
      </c>
      <c r="M1318" s="9" t="str">
        <f t="shared" si="101"/>
        <v>Hanger Support</v>
      </c>
      <c r="N1318" s="9" t="str">
        <f t="shared" si="102"/>
        <v>CU</v>
      </c>
      <c r="O1318" s="13" t="str">
        <f t="shared" si="103"/>
        <v>None</v>
      </c>
      <c r="P1318" s="9" t="str">
        <f t="shared" si="104"/>
        <v>None</v>
      </c>
      <c r="Q1318" s="9" t="str">
        <f t="shared" si="105"/>
        <v>0</v>
      </c>
      <c r="R13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18" s="14" t="str">
        <f>IF(ProjectsDB[[#This Row],[Item Type]]="Straight Plug-In",_xlfn.TEXTJOIN("-",TRUE,M1318&amp;"-"&amp;_xlfn.LET(_xlpm.txt,ProjectsDB[[#This Row],[Assembly]],_xlpm.pos,FIND("SP",_xlpm.txt),_xlpm.pre,LEFT(_xlpm.txt,_xlpm.pos-1),IF(RIGHT(_xlpm.pre,3)="123","3PL",IF(RIGHT(_xlpm.pre,2)="12","2PL",IF(RIGHT(_xlpm.pre,1)="1","1PL","3PL")))),N1318,O1318,P1318,Q1318&amp;"W",R1318),_xlfn.TEXTJOIN("-",TRUE,M1318,N1318,O1318,P1318,Q1318&amp;"W",R1318))</f>
        <v>Hanger Support-CU-None-None-0W-2</v>
      </c>
      <c r="T1318" s="14" t="str">
        <f>IF(COUNTIF(Cycletime[Element Desc.],ProjectsDB[[#This Row],[Element Desc.]])&gt;0,"Found","Not Found")</f>
        <v>Found</v>
      </c>
    </row>
    <row r="1319" spans="2:20" x14ac:dyDescent="0.25">
      <c r="B1319" s="8" t="s">
        <v>2935</v>
      </c>
      <c r="C1319" s="9" t="s">
        <v>2936</v>
      </c>
      <c r="D1319" s="9" t="s">
        <v>2937</v>
      </c>
      <c r="E1319" s="10">
        <v>1</v>
      </c>
      <c r="F1319" s="9" t="s">
        <v>2764</v>
      </c>
      <c r="G1319" s="9" t="s">
        <v>26</v>
      </c>
      <c r="H1319" s="11"/>
      <c r="I1319" s="12"/>
      <c r="J1319" s="12"/>
      <c r="K1319" s="12"/>
      <c r="L1319" s="12">
        <f t="array" ref="L1319">IFERROR(LOOKUP(2^15,SEARCH({"40A","63A","80A","100A","125A","160A","200A","250A","400A","630A","800A","1000A","1250A","1600A","2000A","2500A","3200A","4000A","5000A","6300A"},UPPER(D1319)),{40,63,80,100,125,160,200,250,400,630,800,1000,1250,1600,2000,2500,3200,4000,5000,6300}),0)</f>
        <v>3200</v>
      </c>
      <c r="M1319" s="9" t="str">
        <f t="shared" si="101"/>
        <v>Flexible Link</v>
      </c>
      <c r="N1319" s="9" t="str">
        <f t="shared" si="102"/>
        <v>CU</v>
      </c>
      <c r="O1319" s="13" t="str">
        <f t="shared" si="103"/>
        <v>None</v>
      </c>
      <c r="P1319" s="9" t="str">
        <f t="shared" si="104"/>
        <v>None</v>
      </c>
      <c r="Q1319" s="9" t="str">
        <f t="shared" si="105"/>
        <v>0</v>
      </c>
      <c r="R13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19" s="14" t="str">
        <f>IF(ProjectsDB[[#This Row],[Item Type]]="Straight Plug-In",_xlfn.TEXTJOIN("-",TRUE,M1319&amp;"-"&amp;_xlfn.LET(_xlpm.txt,ProjectsDB[[#This Row],[Assembly]],_xlpm.pos,FIND("SP",_xlpm.txt),_xlpm.pre,LEFT(_xlpm.txt,_xlpm.pos-1),IF(RIGHT(_xlpm.pre,3)="123","3PL",IF(RIGHT(_xlpm.pre,2)="12","2PL",IF(RIGHT(_xlpm.pre,1)="1","1PL","3PL")))),N1319,O1319,P1319,Q1319&amp;"W",R1319),_xlfn.TEXTJOIN("-",TRUE,M1319,N1319,O1319,P1319,Q1319&amp;"W",R1319))</f>
        <v>Flexible Link-CU-None-None-0W-2</v>
      </c>
      <c r="T1319" s="14" t="str">
        <f>IF(COUNTIF(Cycletime[Element Desc.],ProjectsDB[[#This Row],[Element Desc.]])&gt;0,"Found","Not Found")</f>
        <v>Found</v>
      </c>
    </row>
    <row r="1320" spans="2:20" x14ac:dyDescent="0.25">
      <c r="B1320" s="8" t="s">
        <v>2938</v>
      </c>
      <c r="C1320" s="9" t="s">
        <v>2785</v>
      </c>
      <c r="D1320" s="9" t="s">
        <v>2786</v>
      </c>
      <c r="E1320" s="10">
        <v>1</v>
      </c>
      <c r="F1320" s="9" t="s">
        <v>2764</v>
      </c>
      <c r="G1320" s="9" t="s">
        <v>26</v>
      </c>
      <c r="H1320" s="11"/>
      <c r="I1320" s="12">
        <v>1520</v>
      </c>
      <c r="J1320" s="12"/>
      <c r="K1320" s="12"/>
      <c r="L1320" s="12">
        <f t="array" ref="L1320">IFERROR(LOOKUP(2^15,SEARCH({"40A","63A","80A","100A","125A","160A","200A","250A","400A","630A","800A","1000A","1250A","1600A","2000A","2500A","3200A","4000A","5000A","6300A"},UPPER(D1320)),{40,63,80,100,125,160,200,250,400,630,800,1000,1250,1600,2000,2500,3200,4000,5000,6300}),0)</f>
        <v>3200</v>
      </c>
      <c r="M1320" s="9" t="str">
        <f t="shared" si="101"/>
        <v>Straight Feeder</v>
      </c>
      <c r="N1320" s="9" t="str">
        <f t="shared" si="102"/>
        <v>CU</v>
      </c>
      <c r="O1320" s="13" t="str">
        <f t="shared" si="103"/>
        <v>Silver</v>
      </c>
      <c r="P1320" s="9" t="str">
        <f t="shared" si="104"/>
        <v>PET</v>
      </c>
      <c r="Q1320" s="9" t="str">
        <f t="shared" si="105"/>
        <v>5</v>
      </c>
      <c r="R13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20" s="14" t="str">
        <f>IF(ProjectsDB[[#This Row],[Item Type]]="Straight Plug-In",_xlfn.TEXTJOIN("-",TRUE,M1320&amp;"-"&amp;_xlfn.LET(_xlpm.txt,ProjectsDB[[#This Row],[Assembly]],_xlpm.pos,FIND("SP",_xlpm.txt),_xlpm.pre,LEFT(_xlpm.txt,_xlpm.pos-1),IF(RIGHT(_xlpm.pre,3)="123","3PL",IF(RIGHT(_xlpm.pre,2)="12","2PL",IF(RIGHT(_xlpm.pre,1)="1","1PL","3PL")))),N1320,O1320,P1320,Q1320&amp;"W",R1320),_xlfn.TEXTJOIN("-",TRUE,M1320,N1320,O1320,P1320,Q1320&amp;"W",R1320))</f>
        <v>Straight Feeder-CU-Silver-PET-5W-2</v>
      </c>
      <c r="T1320" s="14" t="str">
        <f>IF(COUNTIF(Cycletime[Element Desc.],ProjectsDB[[#This Row],[Element Desc.]])&gt;0,"Found","Not Found")</f>
        <v>Found</v>
      </c>
    </row>
    <row r="1321" spans="2:20" x14ac:dyDescent="0.25">
      <c r="B1321" s="8" t="s">
        <v>2939</v>
      </c>
      <c r="C1321" s="9" t="s">
        <v>2772</v>
      </c>
      <c r="D1321" s="9" t="s">
        <v>2773</v>
      </c>
      <c r="E1321" s="10">
        <v>1</v>
      </c>
      <c r="F1321" s="9" t="s">
        <v>2764</v>
      </c>
      <c r="G1321" s="9" t="s">
        <v>26</v>
      </c>
      <c r="H1321" s="11"/>
      <c r="I1321" s="12"/>
      <c r="J1321" s="12"/>
      <c r="K1321" s="12"/>
      <c r="L1321" s="12">
        <f t="array" ref="L1321">IFERROR(LOOKUP(2^15,SEARCH({"40A","63A","80A","100A","125A","160A","200A","250A","400A","630A","800A","1000A","1250A","1600A","2000A","2500A","3200A","4000A","5000A","6300A"},UPPER(D1321)),{40,63,80,100,125,160,200,250,400,630,800,1000,1250,1600,2000,2500,3200,4000,5000,6300}),0)</f>
        <v>3200</v>
      </c>
      <c r="M1321" s="9" t="str">
        <f t="shared" si="101"/>
        <v>Joint Pack</v>
      </c>
      <c r="N1321" s="9" t="str">
        <f t="shared" si="102"/>
        <v>CU</v>
      </c>
      <c r="O1321" s="13" t="str">
        <f t="shared" si="103"/>
        <v>Silver</v>
      </c>
      <c r="P1321" s="9" t="str">
        <f t="shared" si="104"/>
        <v>None</v>
      </c>
      <c r="Q1321" s="9" t="str">
        <f t="shared" si="105"/>
        <v>5</v>
      </c>
      <c r="R13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21" s="14" t="str">
        <f>IF(ProjectsDB[[#This Row],[Item Type]]="Straight Plug-In",_xlfn.TEXTJOIN("-",TRUE,M1321&amp;"-"&amp;_xlfn.LET(_xlpm.txt,ProjectsDB[[#This Row],[Assembly]],_xlpm.pos,FIND("SP",_xlpm.txt),_xlpm.pre,LEFT(_xlpm.txt,_xlpm.pos-1),IF(RIGHT(_xlpm.pre,3)="123","3PL",IF(RIGHT(_xlpm.pre,2)="12","2PL",IF(RIGHT(_xlpm.pre,1)="1","1PL","3PL")))),N1321,O1321,P1321,Q1321&amp;"W",R1321),_xlfn.TEXTJOIN("-",TRUE,M1321,N1321,O1321,P1321,Q1321&amp;"W",R1321))</f>
        <v>Joint Pack-CU-Silver-None-5W-2</v>
      </c>
      <c r="T1321" s="14" t="str">
        <f>IF(COUNTIF(Cycletime[Element Desc.],ProjectsDB[[#This Row],[Element Desc.]])&gt;0,"Found","Not Found")</f>
        <v>Found</v>
      </c>
    </row>
    <row r="1322" spans="2:20" x14ac:dyDescent="0.25">
      <c r="B1322" s="8" t="s">
        <v>2940</v>
      </c>
      <c r="C1322" s="9" t="s">
        <v>2930</v>
      </c>
      <c r="D1322" s="9" t="s">
        <v>2931</v>
      </c>
      <c r="E1322" s="10">
        <v>6</v>
      </c>
      <c r="F1322" s="9" t="s">
        <v>2764</v>
      </c>
      <c r="G1322" s="9" t="s">
        <v>26</v>
      </c>
      <c r="H1322" s="11"/>
      <c r="I1322" s="12"/>
      <c r="J1322" s="12"/>
      <c r="K1322" s="12"/>
      <c r="L1322" s="12">
        <f t="array" ref="L1322">IFERROR(LOOKUP(2^15,SEARCH({"40A","63A","80A","100A","125A","160A","200A","250A","400A","630A","800A","1000A","1250A","1600A","2000A","2500A","3200A","4000A","5000A","6300A"},UPPER(D1322)),{40,63,80,100,125,160,200,250,400,630,800,1000,1250,1600,2000,2500,3200,4000,5000,6300}),0)</f>
        <v>3200</v>
      </c>
      <c r="M1322" s="9" t="str">
        <f t="shared" si="101"/>
        <v>Hanger Support</v>
      </c>
      <c r="N1322" s="9" t="str">
        <f t="shared" si="102"/>
        <v>CU</v>
      </c>
      <c r="O1322" s="13" t="str">
        <f t="shared" si="103"/>
        <v>None</v>
      </c>
      <c r="P1322" s="9" t="str">
        <f t="shared" si="104"/>
        <v>None</v>
      </c>
      <c r="Q1322" s="9" t="str">
        <f t="shared" si="105"/>
        <v>0</v>
      </c>
      <c r="R13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22" s="14" t="str">
        <f>IF(ProjectsDB[[#This Row],[Item Type]]="Straight Plug-In",_xlfn.TEXTJOIN("-",TRUE,M1322&amp;"-"&amp;_xlfn.LET(_xlpm.txt,ProjectsDB[[#This Row],[Assembly]],_xlpm.pos,FIND("SP",_xlpm.txt),_xlpm.pre,LEFT(_xlpm.txt,_xlpm.pos-1),IF(RIGHT(_xlpm.pre,3)="123","3PL",IF(RIGHT(_xlpm.pre,2)="12","2PL",IF(RIGHT(_xlpm.pre,1)="1","1PL","3PL")))),N1322,O1322,P1322,Q1322&amp;"W",R1322),_xlfn.TEXTJOIN("-",TRUE,M1322,N1322,O1322,P1322,Q1322&amp;"W",R1322))</f>
        <v>Hanger Support-CU-None-None-0W-2</v>
      </c>
      <c r="T1322" s="14" t="str">
        <f>IF(COUNTIF(Cycletime[Element Desc.],ProjectsDB[[#This Row],[Element Desc.]])&gt;0,"Found","Not Found")</f>
        <v>Found</v>
      </c>
    </row>
    <row r="1323" spans="2:20" x14ac:dyDescent="0.25">
      <c r="B1323" s="8" t="s">
        <v>2941</v>
      </c>
      <c r="C1323" s="9" t="s">
        <v>2933</v>
      </c>
      <c r="D1323" s="9" t="s">
        <v>2934</v>
      </c>
      <c r="E1323" s="10">
        <v>1</v>
      </c>
      <c r="F1323" s="9" t="s">
        <v>2764</v>
      </c>
      <c r="G1323" s="9" t="s">
        <v>26</v>
      </c>
      <c r="H1323" s="11"/>
      <c r="I1323" s="12"/>
      <c r="J1323" s="12"/>
      <c r="K1323" s="12"/>
      <c r="L1323" s="12">
        <f t="array" ref="L1323">IFERROR(LOOKUP(2^15,SEARCH({"40A","63A","80A","100A","125A","160A","200A","250A","400A","630A","800A","1000A","1250A","1600A","2000A","2500A","3200A","4000A","5000A","6300A"},UPPER(D1323)),{40,63,80,100,125,160,200,250,400,630,800,1000,1250,1600,2000,2500,3200,4000,5000,6300}),0)</f>
        <v>3200</v>
      </c>
      <c r="M1323" s="9" t="str">
        <f t="shared" si="101"/>
        <v>Hanger Support</v>
      </c>
      <c r="N1323" s="9" t="str">
        <f t="shared" si="102"/>
        <v>CU</v>
      </c>
      <c r="O1323" s="13" t="str">
        <f t="shared" si="103"/>
        <v>None</v>
      </c>
      <c r="P1323" s="9" t="str">
        <f t="shared" si="104"/>
        <v>None</v>
      </c>
      <c r="Q1323" s="9" t="str">
        <f t="shared" si="105"/>
        <v>0</v>
      </c>
      <c r="R13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23" s="14" t="str">
        <f>IF(ProjectsDB[[#This Row],[Item Type]]="Straight Plug-In",_xlfn.TEXTJOIN("-",TRUE,M1323&amp;"-"&amp;_xlfn.LET(_xlpm.txt,ProjectsDB[[#This Row],[Assembly]],_xlpm.pos,FIND("SP",_xlpm.txt),_xlpm.pre,LEFT(_xlpm.txt,_xlpm.pos-1),IF(RIGHT(_xlpm.pre,3)="123","3PL",IF(RIGHT(_xlpm.pre,2)="12","2PL",IF(RIGHT(_xlpm.pre,1)="1","1PL","3PL")))),N1323,O1323,P1323,Q1323&amp;"W",R1323),_xlfn.TEXTJOIN("-",TRUE,M1323,N1323,O1323,P1323,Q1323&amp;"W",R1323))</f>
        <v>Hanger Support-CU-None-None-0W-2</v>
      </c>
      <c r="T1323" s="14" t="str">
        <f>IF(COUNTIF(Cycletime[Element Desc.],ProjectsDB[[#This Row],[Element Desc.]])&gt;0,"Found","Not Found")</f>
        <v>Found</v>
      </c>
    </row>
    <row r="1324" spans="2:20" x14ac:dyDescent="0.25">
      <c r="B1324" s="8" t="s">
        <v>2942</v>
      </c>
      <c r="C1324" s="9" t="s">
        <v>2936</v>
      </c>
      <c r="D1324" s="9" t="s">
        <v>2937</v>
      </c>
      <c r="E1324" s="10">
        <v>1</v>
      </c>
      <c r="F1324" s="9" t="s">
        <v>2764</v>
      </c>
      <c r="G1324" s="9" t="s">
        <v>26</v>
      </c>
      <c r="H1324" s="11"/>
      <c r="I1324" s="12"/>
      <c r="J1324" s="12"/>
      <c r="K1324" s="12"/>
      <c r="L1324" s="12">
        <f t="array" ref="L1324">IFERROR(LOOKUP(2^15,SEARCH({"40A","63A","80A","100A","125A","160A","200A","250A","400A","630A","800A","1000A","1250A","1600A","2000A","2500A","3200A","4000A","5000A","6300A"},UPPER(D1324)),{40,63,80,100,125,160,200,250,400,630,800,1000,1250,1600,2000,2500,3200,4000,5000,6300}),0)</f>
        <v>3200</v>
      </c>
      <c r="M1324" s="9" t="str">
        <f t="shared" si="101"/>
        <v>Flexible Link</v>
      </c>
      <c r="N1324" s="9" t="str">
        <f t="shared" si="102"/>
        <v>CU</v>
      </c>
      <c r="O1324" s="13" t="str">
        <f t="shared" si="103"/>
        <v>None</v>
      </c>
      <c r="P1324" s="9" t="str">
        <f t="shared" si="104"/>
        <v>None</v>
      </c>
      <c r="Q1324" s="9" t="str">
        <f t="shared" si="105"/>
        <v>0</v>
      </c>
      <c r="R13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24" s="14" t="str">
        <f>IF(ProjectsDB[[#This Row],[Item Type]]="Straight Plug-In",_xlfn.TEXTJOIN("-",TRUE,M1324&amp;"-"&amp;_xlfn.LET(_xlpm.txt,ProjectsDB[[#This Row],[Assembly]],_xlpm.pos,FIND("SP",_xlpm.txt),_xlpm.pre,LEFT(_xlpm.txt,_xlpm.pos-1),IF(RIGHT(_xlpm.pre,3)="123","3PL",IF(RIGHT(_xlpm.pre,2)="12","2PL",IF(RIGHT(_xlpm.pre,1)="1","1PL","3PL")))),N1324,O1324,P1324,Q1324&amp;"W",R1324),_xlfn.TEXTJOIN("-",TRUE,M1324,N1324,O1324,P1324,Q1324&amp;"W",R1324))</f>
        <v>Flexible Link-CU-None-None-0W-2</v>
      </c>
      <c r="T1324" s="14" t="str">
        <f>IF(COUNTIF(Cycletime[Element Desc.],ProjectsDB[[#This Row],[Element Desc.]])&gt;0,"Found","Not Found")</f>
        <v>Found</v>
      </c>
    </row>
    <row r="1325" spans="2:20" x14ac:dyDescent="0.25">
      <c r="B1325" s="8" t="s">
        <v>2943</v>
      </c>
      <c r="C1325" s="9" t="s">
        <v>2930</v>
      </c>
      <c r="D1325" s="9" t="s">
        <v>2931</v>
      </c>
      <c r="E1325" s="10">
        <v>9</v>
      </c>
      <c r="F1325" s="9" t="s">
        <v>2764</v>
      </c>
      <c r="G1325" s="9" t="s">
        <v>26</v>
      </c>
      <c r="H1325" s="11"/>
      <c r="I1325" s="12"/>
      <c r="J1325" s="12"/>
      <c r="K1325" s="12"/>
      <c r="L1325" s="12">
        <f t="array" ref="L1325">IFERROR(LOOKUP(2^15,SEARCH({"40A","63A","80A","100A","125A","160A","200A","250A","400A","630A","800A","1000A","1250A","1600A","2000A","2500A","3200A","4000A","5000A","6300A"},UPPER(D1325)),{40,63,80,100,125,160,200,250,400,630,800,1000,1250,1600,2000,2500,3200,4000,5000,6300}),0)</f>
        <v>3200</v>
      </c>
      <c r="M1325" s="9" t="str">
        <f t="shared" si="101"/>
        <v>Hanger Support</v>
      </c>
      <c r="N1325" s="9" t="str">
        <f t="shared" si="102"/>
        <v>CU</v>
      </c>
      <c r="O1325" s="13" t="str">
        <f t="shared" si="103"/>
        <v>None</v>
      </c>
      <c r="P1325" s="9" t="str">
        <f t="shared" si="104"/>
        <v>None</v>
      </c>
      <c r="Q1325" s="9" t="str">
        <f t="shared" si="105"/>
        <v>0</v>
      </c>
      <c r="R13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25" s="14" t="str">
        <f>IF(ProjectsDB[[#This Row],[Item Type]]="Straight Plug-In",_xlfn.TEXTJOIN("-",TRUE,M1325&amp;"-"&amp;_xlfn.LET(_xlpm.txt,ProjectsDB[[#This Row],[Assembly]],_xlpm.pos,FIND("SP",_xlpm.txt),_xlpm.pre,LEFT(_xlpm.txt,_xlpm.pos-1),IF(RIGHT(_xlpm.pre,3)="123","3PL",IF(RIGHT(_xlpm.pre,2)="12","2PL",IF(RIGHT(_xlpm.pre,1)="1","1PL","3PL")))),N1325,O1325,P1325,Q1325&amp;"W",R1325),_xlfn.TEXTJOIN("-",TRUE,M1325,N1325,O1325,P1325,Q1325&amp;"W",R1325))</f>
        <v>Hanger Support-CU-None-None-0W-2</v>
      </c>
      <c r="T1325" s="14" t="str">
        <f>IF(COUNTIF(Cycletime[Element Desc.],ProjectsDB[[#This Row],[Element Desc.]])&gt;0,"Found","Not Found")</f>
        <v>Found</v>
      </c>
    </row>
    <row r="1326" spans="2:20" x14ac:dyDescent="0.25">
      <c r="B1326" s="8" t="s">
        <v>2944</v>
      </c>
      <c r="C1326" s="9" t="s">
        <v>2933</v>
      </c>
      <c r="D1326" s="9" t="s">
        <v>2934</v>
      </c>
      <c r="E1326" s="10">
        <v>1</v>
      </c>
      <c r="F1326" s="9" t="s">
        <v>2764</v>
      </c>
      <c r="G1326" s="9" t="s">
        <v>26</v>
      </c>
      <c r="H1326" s="11"/>
      <c r="I1326" s="12"/>
      <c r="J1326" s="12"/>
      <c r="K1326" s="12"/>
      <c r="L1326" s="12">
        <f t="array" ref="L1326">IFERROR(LOOKUP(2^15,SEARCH({"40A","63A","80A","100A","125A","160A","200A","250A","400A","630A","800A","1000A","1250A","1600A","2000A","2500A","3200A","4000A","5000A","6300A"},UPPER(D1326)),{40,63,80,100,125,160,200,250,400,630,800,1000,1250,1600,2000,2500,3200,4000,5000,6300}),0)</f>
        <v>3200</v>
      </c>
      <c r="M1326" s="9" t="str">
        <f t="shared" si="101"/>
        <v>Hanger Support</v>
      </c>
      <c r="N1326" s="9" t="str">
        <f t="shared" si="102"/>
        <v>CU</v>
      </c>
      <c r="O1326" s="13" t="str">
        <f t="shared" si="103"/>
        <v>None</v>
      </c>
      <c r="P1326" s="9" t="str">
        <f t="shared" si="104"/>
        <v>None</v>
      </c>
      <c r="Q1326" s="9" t="str">
        <f t="shared" si="105"/>
        <v>0</v>
      </c>
      <c r="R13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26" s="14" t="str">
        <f>IF(ProjectsDB[[#This Row],[Item Type]]="Straight Plug-In",_xlfn.TEXTJOIN("-",TRUE,M1326&amp;"-"&amp;_xlfn.LET(_xlpm.txt,ProjectsDB[[#This Row],[Assembly]],_xlpm.pos,FIND("SP",_xlpm.txt),_xlpm.pre,LEFT(_xlpm.txt,_xlpm.pos-1),IF(RIGHT(_xlpm.pre,3)="123","3PL",IF(RIGHT(_xlpm.pre,2)="12","2PL",IF(RIGHT(_xlpm.pre,1)="1","1PL","3PL")))),N1326,O1326,P1326,Q1326&amp;"W",R1326),_xlfn.TEXTJOIN("-",TRUE,M1326,N1326,O1326,P1326,Q1326&amp;"W",R1326))</f>
        <v>Hanger Support-CU-None-None-0W-2</v>
      </c>
      <c r="T1326" s="14" t="str">
        <f>IF(COUNTIF(Cycletime[Element Desc.],ProjectsDB[[#This Row],[Element Desc.]])&gt;0,"Found","Not Found")</f>
        <v>Found</v>
      </c>
    </row>
    <row r="1327" spans="2:20" x14ac:dyDescent="0.25">
      <c r="B1327" s="8" t="s">
        <v>2945</v>
      </c>
      <c r="C1327" s="9" t="s">
        <v>2936</v>
      </c>
      <c r="D1327" s="9" t="s">
        <v>2937</v>
      </c>
      <c r="E1327" s="10">
        <v>1</v>
      </c>
      <c r="F1327" s="9" t="s">
        <v>2764</v>
      </c>
      <c r="G1327" s="9" t="s">
        <v>26</v>
      </c>
      <c r="H1327" s="11"/>
      <c r="I1327" s="12"/>
      <c r="J1327" s="12"/>
      <c r="K1327" s="12"/>
      <c r="L1327" s="12">
        <f t="array" ref="L1327">IFERROR(LOOKUP(2^15,SEARCH({"40A","63A","80A","100A","125A","160A","200A","250A","400A","630A","800A","1000A","1250A","1600A","2000A","2500A","3200A","4000A","5000A","6300A"},UPPER(D1327)),{40,63,80,100,125,160,200,250,400,630,800,1000,1250,1600,2000,2500,3200,4000,5000,6300}),0)</f>
        <v>3200</v>
      </c>
      <c r="M1327" s="9" t="str">
        <f t="shared" si="101"/>
        <v>Flexible Link</v>
      </c>
      <c r="N1327" s="9" t="str">
        <f t="shared" si="102"/>
        <v>CU</v>
      </c>
      <c r="O1327" s="13" t="str">
        <f t="shared" si="103"/>
        <v>None</v>
      </c>
      <c r="P1327" s="9" t="str">
        <f t="shared" si="104"/>
        <v>None</v>
      </c>
      <c r="Q1327" s="9" t="str">
        <f t="shared" si="105"/>
        <v>0</v>
      </c>
      <c r="R13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27" s="14" t="str">
        <f>IF(ProjectsDB[[#This Row],[Item Type]]="Straight Plug-In",_xlfn.TEXTJOIN("-",TRUE,M1327&amp;"-"&amp;_xlfn.LET(_xlpm.txt,ProjectsDB[[#This Row],[Assembly]],_xlpm.pos,FIND("SP",_xlpm.txt),_xlpm.pre,LEFT(_xlpm.txt,_xlpm.pos-1),IF(RIGHT(_xlpm.pre,3)="123","3PL",IF(RIGHT(_xlpm.pre,2)="12","2PL",IF(RIGHT(_xlpm.pre,1)="1","1PL","3PL")))),N1327,O1327,P1327,Q1327&amp;"W",R1327),_xlfn.TEXTJOIN("-",TRUE,M1327,N1327,O1327,P1327,Q1327&amp;"W",R1327))</f>
        <v>Flexible Link-CU-None-None-0W-2</v>
      </c>
      <c r="T1327" s="14" t="str">
        <f>IF(COUNTIF(Cycletime[Element Desc.],ProjectsDB[[#This Row],[Element Desc.]])&gt;0,"Found","Not Found")</f>
        <v>Found</v>
      </c>
    </row>
    <row r="1328" spans="2:20" x14ac:dyDescent="0.25">
      <c r="B1328" s="8" t="s">
        <v>2946</v>
      </c>
      <c r="C1328" s="9" t="s">
        <v>2930</v>
      </c>
      <c r="D1328" s="9" t="s">
        <v>2931</v>
      </c>
      <c r="E1328" s="10">
        <v>14</v>
      </c>
      <c r="F1328" s="9" t="s">
        <v>2764</v>
      </c>
      <c r="G1328" s="9" t="s">
        <v>26</v>
      </c>
      <c r="H1328" s="11"/>
      <c r="I1328" s="12"/>
      <c r="J1328" s="12"/>
      <c r="K1328" s="12"/>
      <c r="L1328" s="12">
        <f t="array" ref="L1328">IFERROR(LOOKUP(2^15,SEARCH({"40A","63A","80A","100A","125A","160A","200A","250A","400A","630A","800A","1000A","1250A","1600A","2000A","2500A","3200A","4000A","5000A","6300A"},UPPER(D1328)),{40,63,80,100,125,160,200,250,400,630,800,1000,1250,1600,2000,2500,3200,4000,5000,6300}),0)</f>
        <v>3200</v>
      </c>
      <c r="M1328" s="9" t="str">
        <f t="shared" si="101"/>
        <v>Hanger Support</v>
      </c>
      <c r="N1328" s="9" t="str">
        <f t="shared" si="102"/>
        <v>CU</v>
      </c>
      <c r="O1328" s="13" t="str">
        <f t="shared" si="103"/>
        <v>None</v>
      </c>
      <c r="P1328" s="9" t="str">
        <f t="shared" si="104"/>
        <v>None</v>
      </c>
      <c r="Q1328" s="9" t="str">
        <f t="shared" si="105"/>
        <v>0</v>
      </c>
      <c r="R13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28" s="14" t="str">
        <f>IF(ProjectsDB[[#This Row],[Item Type]]="Straight Plug-In",_xlfn.TEXTJOIN("-",TRUE,M1328&amp;"-"&amp;_xlfn.LET(_xlpm.txt,ProjectsDB[[#This Row],[Assembly]],_xlpm.pos,FIND("SP",_xlpm.txt),_xlpm.pre,LEFT(_xlpm.txt,_xlpm.pos-1),IF(RIGHT(_xlpm.pre,3)="123","3PL",IF(RIGHT(_xlpm.pre,2)="12","2PL",IF(RIGHT(_xlpm.pre,1)="1","1PL","3PL")))),N1328,O1328,P1328,Q1328&amp;"W",R1328),_xlfn.TEXTJOIN("-",TRUE,M1328,N1328,O1328,P1328,Q1328&amp;"W",R1328))</f>
        <v>Hanger Support-CU-None-None-0W-2</v>
      </c>
      <c r="T1328" s="14" t="str">
        <f>IF(COUNTIF(Cycletime[Element Desc.],ProjectsDB[[#This Row],[Element Desc.]])&gt;0,"Found","Not Found")</f>
        <v>Found</v>
      </c>
    </row>
    <row r="1329" spans="2:20" x14ac:dyDescent="0.25">
      <c r="B1329" s="8" t="s">
        <v>2947</v>
      </c>
      <c r="C1329" s="9" t="s">
        <v>2933</v>
      </c>
      <c r="D1329" s="9" t="s">
        <v>2934</v>
      </c>
      <c r="E1329" s="10">
        <v>3</v>
      </c>
      <c r="F1329" s="9" t="s">
        <v>2764</v>
      </c>
      <c r="G1329" s="9" t="s">
        <v>26</v>
      </c>
      <c r="H1329" s="11"/>
      <c r="I1329" s="12"/>
      <c r="J1329" s="12"/>
      <c r="K1329" s="12"/>
      <c r="L1329" s="12">
        <f t="array" ref="L1329">IFERROR(LOOKUP(2^15,SEARCH({"40A","63A","80A","100A","125A","160A","200A","250A","400A","630A","800A","1000A","1250A","1600A","2000A","2500A","3200A","4000A","5000A","6300A"},UPPER(D1329)),{40,63,80,100,125,160,200,250,400,630,800,1000,1250,1600,2000,2500,3200,4000,5000,6300}),0)</f>
        <v>3200</v>
      </c>
      <c r="M1329" s="9" t="str">
        <f t="shared" si="101"/>
        <v>Hanger Support</v>
      </c>
      <c r="N1329" s="9" t="str">
        <f t="shared" si="102"/>
        <v>CU</v>
      </c>
      <c r="O1329" s="13" t="str">
        <f t="shared" si="103"/>
        <v>None</v>
      </c>
      <c r="P1329" s="9" t="str">
        <f t="shared" si="104"/>
        <v>None</v>
      </c>
      <c r="Q1329" s="9" t="str">
        <f t="shared" si="105"/>
        <v>0</v>
      </c>
      <c r="R13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29" s="14" t="str">
        <f>IF(ProjectsDB[[#This Row],[Item Type]]="Straight Plug-In",_xlfn.TEXTJOIN("-",TRUE,M1329&amp;"-"&amp;_xlfn.LET(_xlpm.txt,ProjectsDB[[#This Row],[Assembly]],_xlpm.pos,FIND("SP",_xlpm.txt),_xlpm.pre,LEFT(_xlpm.txt,_xlpm.pos-1),IF(RIGHT(_xlpm.pre,3)="123","3PL",IF(RIGHT(_xlpm.pre,2)="12","2PL",IF(RIGHT(_xlpm.pre,1)="1","1PL","3PL")))),N1329,O1329,P1329,Q1329&amp;"W",R1329),_xlfn.TEXTJOIN("-",TRUE,M1329,N1329,O1329,P1329,Q1329&amp;"W",R1329))</f>
        <v>Hanger Support-CU-None-None-0W-2</v>
      </c>
      <c r="T1329" s="14" t="str">
        <f>IF(COUNTIF(Cycletime[Element Desc.],ProjectsDB[[#This Row],[Element Desc.]])&gt;0,"Found","Not Found")</f>
        <v>Found</v>
      </c>
    </row>
    <row r="1330" spans="2:20" x14ac:dyDescent="0.25">
      <c r="B1330" s="8" t="s">
        <v>2948</v>
      </c>
      <c r="C1330" s="9" t="s">
        <v>2936</v>
      </c>
      <c r="D1330" s="9" t="s">
        <v>2937</v>
      </c>
      <c r="E1330" s="10">
        <v>1</v>
      </c>
      <c r="F1330" s="9" t="s">
        <v>2764</v>
      </c>
      <c r="G1330" s="9" t="s">
        <v>26</v>
      </c>
      <c r="H1330" s="11"/>
      <c r="I1330" s="12"/>
      <c r="J1330" s="12"/>
      <c r="K1330" s="12"/>
      <c r="L1330" s="12">
        <f t="array" ref="L1330">IFERROR(LOOKUP(2^15,SEARCH({"40A","63A","80A","100A","125A","160A","200A","250A","400A","630A","800A","1000A","1250A","1600A","2000A","2500A","3200A","4000A","5000A","6300A"},UPPER(D1330)),{40,63,80,100,125,160,200,250,400,630,800,1000,1250,1600,2000,2500,3200,4000,5000,6300}),0)</f>
        <v>3200</v>
      </c>
      <c r="M1330" s="9" t="str">
        <f t="shared" si="101"/>
        <v>Flexible Link</v>
      </c>
      <c r="N1330" s="9" t="str">
        <f t="shared" si="102"/>
        <v>CU</v>
      </c>
      <c r="O1330" s="13" t="str">
        <f t="shared" si="103"/>
        <v>None</v>
      </c>
      <c r="P1330" s="9" t="str">
        <f t="shared" si="104"/>
        <v>None</v>
      </c>
      <c r="Q1330" s="9" t="str">
        <f t="shared" si="105"/>
        <v>0</v>
      </c>
      <c r="R13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30" s="14" t="str">
        <f>IF(ProjectsDB[[#This Row],[Item Type]]="Straight Plug-In",_xlfn.TEXTJOIN("-",TRUE,M1330&amp;"-"&amp;_xlfn.LET(_xlpm.txt,ProjectsDB[[#This Row],[Assembly]],_xlpm.pos,FIND("SP",_xlpm.txt),_xlpm.pre,LEFT(_xlpm.txt,_xlpm.pos-1),IF(RIGHT(_xlpm.pre,3)="123","3PL",IF(RIGHT(_xlpm.pre,2)="12","2PL",IF(RIGHT(_xlpm.pre,1)="1","1PL","3PL")))),N1330,O1330,P1330,Q1330&amp;"W",R1330),_xlfn.TEXTJOIN("-",TRUE,M1330,N1330,O1330,P1330,Q1330&amp;"W",R1330))</f>
        <v>Flexible Link-CU-None-None-0W-2</v>
      </c>
      <c r="T1330" s="14" t="str">
        <f>IF(COUNTIF(Cycletime[Element Desc.],ProjectsDB[[#This Row],[Element Desc.]])&gt;0,"Found","Not Found")</f>
        <v>Found</v>
      </c>
    </row>
    <row r="1331" spans="2:20" x14ac:dyDescent="0.25">
      <c r="B1331" s="8" t="s">
        <v>2949</v>
      </c>
      <c r="C1331" s="9" t="s">
        <v>2930</v>
      </c>
      <c r="D1331" s="9" t="s">
        <v>2931</v>
      </c>
      <c r="E1331" s="10">
        <v>6</v>
      </c>
      <c r="F1331" s="9" t="s">
        <v>2764</v>
      </c>
      <c r="G1331" s="9" t="s">
        <v>26</v>
      </c>
      <c r="H1331" s="11"/>
      <c r="I1331" s="12"/>
      <c r="J1331" s="12"/>
      <c r="K1331" s="12"/>
      <c r="L1331" s="12">
        <f t="array" ref="L1331">IFERROR(LOOKUP(2^15,SEARCH({"40A","63A","80A","100A","125A","160A","200A","250A","400A","630A","800A","1000A","1250A","1600A","2000A","2500A","3200A","4000A","5000A","6300A"},UPPER(D1331)),{40,63,80,100,125,160,200,250,400,630,800,1000,1250,1600,2000,2500,3200,4000,5000,6300}),0)</f>
        <v>3200</v>
      </c>
      <c r="M1331" s="9" t="str">
        <f t="shared" si="101"/>
        <v>Hanger Support</v>
      </c>
      <c r="N1331" s="9" t="str">
        <f t="shared" si="102"/>
        <v>CU</v>
      </c>
      <c r="O1331" s="13" t="str">
        <f t="shared" si="103"/>
        <v>None</v>
      </c>
      <c r="P1331" s="9" t="str">
        <f t="shared" si="104"/>
        <v>None</v>
      </c>
      <c r="Q1331" s="9" t="str">
        <f t="shared" si="105"/>
        <v>0</v>
      </c>
      <c r="R13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31" s="14" t="str">
        <f>IF(ProjectsDB[[#This Row],[Item Type]]="Straight Plug-In",_xlfn.TEXTJOIN("-",TRUE,M1331&amp;"-"&amp;_xlfn.LET(_xlpm.txt,ProjectsDB[[#This Row],[Assembly]],_xlpm.pos,FIND("SP",_xlpm.txt),_xlpm.pre,LEFT(_xlpm.txt,_xlpm.pos-1),IF(RIGHT(_xlpm.pre,3)="123","3PL",IF(RIGHT(_xlpm.pre,2)="12","2PL",IF(RIGHT(_xlpm.pre,1)="1","1PL","3PL")))),N1331,O1331,P1331,Q1331&amp;"W",R1331),_xlfn.TEXTJOIN("-",TRUE,M1331,N1331,O1331,P1331,Q1331&amp;"W",R1331))</f>
        <v>Hanger Support-CU-None-None-0W-2</v>
      </c>
      <c r="T1331" s="14" t="str">
        <f>IF(COUNTIF(Cycletime[Element Desc.],ProjectsDB[[#This Row],[Element Desc.]])&gt;0,"Found","Not Found")</f>
        <v>Found</v>
      </c>
    </row>
    <row r="1332" spans="2:20" x14ac:dyDescent="0.25">
      <c r="B1332" s="8" t="s">
        <v>2950</v>
      </c>
      <c r="C1332" s="9" t="s">
        <v>2933</v>
      </c>
      <c r="D1332" s="9" t="s">
        <v>2934</v>
      </c>
      <c r="E1332" s="10">
        <v>1</v>
      </c>
      <c r="F1332" s="9" t="s">
        <v>2764</v>
      </c>
      <c r="G1332" s="9" t="s">
        <v>26</v>
      </c>
      <c r="H1332" s="11"/>
      <c r="I1332" s="12"/>
      <c r="J1332" s="12"/>
      <c r="K1332" s="12"/>
      <c r="L1332" s="12">
        <f t="array" ref="L1332">IFERROR(LOOKUP(2^15,SEARCH({"40A","63A","80A","100A","125A","160A","200A","250A","400A","630A","800A","1000A","1250A","1600A","2000A","2500A","3200A","4000A","5000A","6300A"},UPPER(D1332)),{40,63,80,100,125,160,200,250,400,630,800,1000,1250,1600,2000,2500,3200,4000,5000,6300}),0)</f>
        <v>3200</v>
      </c>
      <c r="M1332" s="9" t="str">
        <f t="shared" si="101"/>
        <v>Hanger Support</v>
      </c>
      <c r="N1332" s="9" t="str">
        <f t="shared" si="102"/>
        <v>CU</v>
      </c>
      <c r="O1332" s="13" t="str">
        <f t="shared" si="103"/>
        <v>None</v>
      </c>
      <c r="P1332" s="9" t="str">
        <f t="shared" si="104"/>
        <v>None</v>
      </c>
      <c r="Q1332" s="9" t="str">
        <f t="shared" si="105"/>
        <v>0</v>
      </c>
      <c r="R13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32" s="14" t="str">
        <f>IF(ProjectsDB[[#This Row],[Item Type]]="Straight Plug-In",_xlfn.TEXTJOIN("-",TRUE,M1332&amp;"-"&amp;_xlfn.LET(_xlpm.txt,ProjectsDB[[#This Row],[Assembly]],_xlpm.pos,FIND("SP",_xlpm.txt),_xlpm.pre,LEFT(_xlpm.txt,_xlpm.pos-1),IF(RIGHT(_xlpm.pre,3)="123","3PL",IF(RIGHT(_xlpm.pre,2)="12","2PL",IF(RIGHT(_xlpm.pre,1)="1","1PL","3PL")))),N1332,O1332,P1332,Q1332&amp;"W",R1332),_xlfn.TEXTJOIN("-",TRUE,M1332,N1332,O1332,P1332,Q1332&amp;"W",R1332))</f>
        <v>Hanger Support-CU-None-None-0W-2</v>
      </c>
      <c r="T1332" s="14" t="str">
        <f>IF(COUNTIF(Cycletime[Element Desc.],ProjectsDB[[#This Row],[Element Desc.]])&gt;0,"Found","Not Found")</f>
        <v>Found</v>
      </c>
    </row>
    <row r="1333" spans="2:20" x14ac:dyDescent="0.25">
      <c r="B1333" s="8" t="s">
        <v>2951</v>
      </c>
      <c r="C1333" s="9" t="s">
        <v>2936</v>
      </c>
      <c r="D1333" s="9" t="s">
        <v>2937</v>
      </c>
      <c r="E1333" s="10">
        <v>1</v>
      </c>
      <c r="F1333" s="9" t="s">
        <v>2764</v>
      </c>
      <c r="G1333" s="9" t="s">
        <v>26</v>
      </c>
      <c r="H1333" s="11"/>
      <c r="I1333" s="12"/>
      <c r="J1333" s="12"/>
      <c r="K1333" s="12"/>
      <c r="L1333" s="12">
        <f t="array" ref="L1333">IFERROR(LOOKUP(2^15,SEARCH({"40A","63A","80A","100A","125A","160A","200A","250A","400A","630A","800A","1000A","1250A","1600A","2000A","2500A","3200A","4000A","5000A","6300A"},UPPER(D1333)),{40,63,80,100,125,160,200,250,400,630,800,1000,1250,1600,2000,2500,3200,4000,5000,6300}),0)</f>
        <v>3200</v>
      </c>
      <c r="M1333" s="9" t="str">
        <f t="shared" si="101"/>
        <v>Flexible Link</v>
      </c>
      <c r="N1333" s="9" t="str">
        <f t="shared" si="102"/>
        <v>CU</v>
      </c>
      <c r="O1333" s="13" t="str">
        <f t="shared" si="103"/>
        <v>None</v>
      </c>
      <c r="P1333" s="9" t="str">
        <f t="shared" si="104"/>
        <v>None</v>
      </c>
      <c r="Q1333" s="9" t="str">
        <f t="shared" si="105"/>
        <v>0</v>
      </c>
      <c r="R13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33" s="14" t="str">
        <f>IF(ProjectsDB[[#This Row],[Item Type]]="Straight Plug-In",_xlfn.TEXTJOIN("-",TRUE,M1333&amp;"-"&amp;_xlfn.LET(_xlpm.txt,ProjectsDB[[#This Row],[Assembly]],_xlpm.pos,FIND("SP",_xlpm.txt),_xlpm.pre,LEFT(_xlpm.txt,_xlpm.pos-1),IF(RIGHT(_xlpm.pre,3)="123","3PL",IF(RIGHT(_xlpm.pre,2)="12","2PL",IF(RIGHT(_xlpm.pre,1)="1","1PL","3PL")))),N1333,O1333,P1333,Q1333&amp;"W",R1333),_xlfn.TEXTJOIN("-",TRUE,M1333,N1333,O1333,P1333,Q1333&amp;"W",R1333))</f>
        <v>Flexible Link-CU-None-None-0W-2</v>
      </c>
      <c r="T1333" s="14" t="str">
        <f>IF(COUNTIF(Cycletime[Element Desc.],ProjectsDB[[#This Row],[Element Desc.]])&gt;0,"Found","Not Found")</f>
        <v>Found</v>
      </c>
    </row>
    <row r="1334" spans="2:20" x14ac:dyDescent="0.25">
      <c r="B1334" s="8" t="s">
        <v>2952</v>
      </c>
      <c r="C1334" s="9" t="s">
        <v>2930</v>
      </c>
      <c r="D1334" s="9" t="s">
        <v>2931</v>
      </c>
      <c r="E1334" s="10">
        <v>9</v>
      </c>
      <c r="F1334" s="9" t="s">
        <v>2764</v>
      </c>
      <c r="G1334" s="9" t="s">
        <v>26</v>
      </c>
      <c r="H1334" s="11"/>
      <c r="I1334" s="12"/>
      <c r="J1334" s="12"/>
      <c r="K1334" s="12"/>
      <c r="L1334" s="12">
        <f t="array" ref="L1334">IFERROR(LOOKUP(2^15,SEARCH({"40A","63A","80A","100A","125A","160A","200A","250A","400A","630A","800A","1000A","1250A","1600A","2000A","2500A","3200A","4000A","5000A","6300A"},UPPER(D1334)),{40,63,80,100,125,160,200,250,400,630,800,1000,1250,1600,2000,2500,3200,4000,5000,6300}),0)</f>
        <v>3200</v>
      </c>
      <c r="M1334" s="9" t="str">
        <f t="shared" si="101"/>
        <v>Hanger Support</v>
      </c>
      <c r="N1334" s="9" t="str">
        <f t="shared" si="102"/>
        <v>CU</v>
      </c>
      <c r="O1334" s="13" t="str">
        <f t="shared" si="103"/>
        <v>None</v>
      </c>
      <c r="P1334" s="9" t="str">
        <f t="shared" si="104"/>
        <v>None</v>
      </c>
      <c r="Q1334" s="9" t="str">
        <f t="shared" si="105"/>
        <v>0</v>
      </c>
      <c r="R13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34" s="14" t="str">
        <f>IF(ProjectsDB[[#This Row],[Item Type]]="Straight Plug-In",_xlfn.TEXTJOIN("-",TRUE,M1334&amp;"-"&amp;_xlfn.LET(_xlpm.txt,ProjectsDB[[#This Row],[Assembly]],_xlpm.pos,FIND("SP",_xlpm.txt),_xlpm.pre,LEFT(_xlpm.txt,_xlpm.pos-1),IF(RIGHT(_xlpm.pre,3)="123","3PL",IF(RIGHT(_xlpm.pre,2)="12","2PL",IF(RIGHT(_xlpm.pre,1)="1","1PL","3PL")))),N1334,O1334,P1334,Q1334&amp;"W",R1334),_xlfn.TEXTJOIN("-",TRUE,M1334,N1334,O1334,P1334,Q1334&amp;"W",R1334))</f>
        <v>Hanger Support-CU-None-None-0W-2</v>
      </c>
      <c r="T1334" s="14" t="str">
        <f>IF(COUNTIF(Cycletime[Element Desc.],ProjectsDB[[#This Row],[Element Desc.]])&gt;0,"Found","Not Found")</f>
        <v>Found</v>
      </c>
    </row>
    <row r="1335" spans="2:20" x14ac:dyDescent="0.25">
      <c r="B1335" s="8" t="s">
        <v>2953</v>
      </c>
      <c r="C1335" s="9" t="s">
        <v>2933</v>
      </c>
      <c r="D1335" s="9" t="s">
        <v>2934</v>
      </c>
      <c r="E1335" s="10">
        <v>1</v>
      </c>
      <c r="F1335" s="9" t="s">
        <v>2764</v>
      </c>
      <c r="G1335" s="9" t="s">
        <v>26</v>
      </c>
      <c r="H1335" s="11"/>
      <c r="I1335" s="12"/>
      <c r="J1335" s="12"/>
      <c r="K1335" s="12"/>
      <c r="L1335" s="12">
        <f t="array" ref="L1335">IFERROR(LOOKUP(2^15,SEARCH({"40A","63A","80A","100A","125A","160A","200A","250A","400A","630A","800A","1000A","1250A","1600A","2000A","2500A","3200A","4000A","5000A","6300A"},UPPER(D1335)),{40,63,80,100,125,160,200,250,400,630,800,1000,1250,1600,2000,2500,3200,4000,5000,6300}),0)</f>
        <v>3200</v>
      </c>
      <c r="M1335" s="9" t="str">
        <f t="shared" si="101"/>
        <v>Hanger Support</v>
      </c>
      <c r="N1335" s="9" t="str">
        <f t="shared" si="102"/>
        <v>CU</v>
      </c>
      <c r="O1335" s="13" t="str">
        <f t="shared" si="103"/>
        <v>None</v>
      </c>
      <c r="P1335" s="9" t="str">
        <f t="shared" si="104"/>
        <v>None</v>
      </c>
      <c r="Q1335" s="9" t="str">
        <f t="shared" si="105"/>
        <v>0</v>
      </c>
      <c r="R13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35" s="14" t="str">
        <f>IF(ProjectsDB[[#This Row],[Item Type]]="Straight Plug-In",_xlfn.TEXTJOIN("-",TRUE,M1335&amp;"-"&amp;_xlfn.LET(_xlpm.txt,ProjectsDB[[#This Row],[Assembly]],_xlpm.pos,FIND("SP",_xlpm.txt),_xlpm.pre,LEFT(_xlpm.txt,_xlpm.pos-1),IF(RIGHT(_xlpm.pre,3)="123","3PL",IF(RIGHT(_xlpm.pre,2)="12","2PL",IF(RIGHT(_xlpm.pre,1)="1","1PL","3PL")))),N1335,O1335,P1335,Q1335&amp;"W",R1335),_xlfn.TEXTJOIN("-",TRUE,M1335,N1335,O1335,P1335,Q1335&amp;"W",R1335))</f>
        <v>Hanger Support-CU-None-None-0W-2</v>
      </c>
      <c r="T1335" s="14" t="str">
        <f>IF(COUNTIF(Cycletime[Element Desc.],ProjectsDB[[#This Row],[Element Desc.]])&gt;0,"Found","Not Found")</f>
        <v>Found</v>
      </c>
    </row>
    <row r="1336" spans="2:20" x14ac:dyDescent="0.25">
      <c r="B1336" s="8" t="s">
        <v>2954</v>
      </c>
      <c r="C1336" s="9" t="s">
        <v>2936</v>
      </c>
      <c r="D1336" s="9" t="s">
        <v>2937</v>
      </c>
      <c r="E1336" s="10">
        <v>1</v>
      </c>
      <c r="F1336" s="9" t="s">
        <v>2764</v>
      </c>
      <c r="G1336" s="9" t="s">
        <v>26</v>
      </c>
      <c r="H1336" s="11"/>
      <c r="I1336" s="12"/>
      <c r="J1336" s="12"/>
      <c r="K1336" s="12"/>
      <c r="L1336" s="12">
        <f t="array" ref="L1336">IFERROR(LOOKUP(2^15,SEARCH({"40A","63A","80A","100A","125A","160A","200A","250A","400A","630A","800A","1000A","1250A","1600A","2000A","2500A","3200A","4000A","5000A","6300A"},UPPER(D1336)),{40,63,80,100,125,160,200,250,400,630,800,1000,1250,1600,2000,2500,3200,4000,5000,6300}),0)</f>
        <v>3200</v>
      </c>
      <c r="M1336" s="9" t="str">
        <f t="shared" si="101"/>
        <v>Flexible Link</v>
      </c>
      <c r="N1336" s="9" t="str">
        <f t="shared" si="102"/>
        <v>CU</v>
      </c>
      <c r="O1336" s="13" t="str">
        <f t="shared" si="103"/>
        <v>None</v>
      </c>
      <c r="P1336" s="9" t="str">
        <f t="shared" si="104"/>
        <v>None</v>
      </c>
      <c r="Q1336" s="9" t="str">
        <f t="shared" si="105"/>
        <v>0</v>
      </c>
      <c r="R13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36" s="14" t="str">
        <f>IF(ProjectsDB[[#This Row],[Item Type]]="Straight Plug-In",_xlfn.TEXTJOIN("-",TRUE,M1336&amp;"-"&amp;_xlfn.LET(_xlpm.txt,ProjectsDB[[#This Row],[Assembly]],_xlpm.pos,FIND("SP",_xlpm.txt),_xlpm.pre,LEFT(_xlpm.txt,_xlpm.pos-1),IF(RIGHT(_xlpm.pre,3)="123","3PL",IF(RIGHT(_xlpm.pre,2)="12","2PL",IF(RIGHT(_xlpm.pre,1)="1","1PL","3PL")))),N1336,O1336,P1336,Q1336&amp;"W",R1336),_xlfn.TEXTJOIN("-",TRUE,M1336,N1336,O1336,P1336,Q1336&amp;"W",R1336))</f>
        <v>Flexible Link-CU-None-None-0W-2</v>
      </c>
      <c r="T1336" s="14" t="str">
        <f>IF(COUNTIF(Cycletime[Element Desc.],ProjectsDB[[#This Row],[Element Desc.]])&gt;0,"Found","Not Found")</f>
        <v>Found</v>
      </c>
    </row>
    <row r="1337" spans="2:20" x14ac:dyDescent="0.25">
      <c r="B1337" s="8" t="s">
        <v>2955</v>
      </c>
      <c r="C1337" s="9" t="s">
        <v>2930</v>
      </c>
      <c r="D1337" s="9" t="s">
        <v>2931</v>
      </c>
      <c r="E1337" s="10">
        <v>14</v>
      </c>
      <c r="F1337" s="9" t="s">
        <v>2764</v>
      </c>
      <c r="G1337" s="9" t="s">
        <v>26</v>
      </c>
      <c r="H1337" s="11"/>
      <c r="I1337" s="12"/>
      <c r="J1337" s="12"/>
      <c r="K1337" s="12"/>
      <c r="L1337" s="12">
        <f t="array" ref="L1337">IFERROR(LOOKUP(2^15,SEARCH({"40A","63A","80A","100A","125A","160A","200A","250A","400A","630A","800A","1000A","1250A","1600A","2000A","2500A","3200A","4000A","5000A","6300A"},UPPER(D1337)),{40,63,80,100,125,160,200,250,400,630,800,1000,1250,1600,2000,2500,3200,4000,5000,6300}),0)</f>
        <v>3200</v>
      </c>
      <c r="M1337" s="9" t="str">
        <f t="shared" si="101"/>
        <v>Hanger Support</v>
      </c>
      <c r="N1337" s="9" t="str">
        <f t="shared" si="102"/>
        <v>CU</v>
      </c>
      <c r="O1337" s="13" t="str">
        <f t="shared" si="103"/>
        <v>None</v>
      </c>
      <c r="P1337" s="9" t="str">
        <f t="shared" si="104"/>
        <v>None</v>
      </c>
      <c r="Q1337" s="9" t="str">
        <f t="shared" si="105"/>
        <v>0</v>
      </c>
      <c r="R13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37" s="14" t="str">
        <f>IF(ProjectsDB[[#This Row],[Item Type]]="Straight Plug-In",_xlfn.TEXTJOIN("-",TRUE,M1337&amp;"-"&amp;_xlfn.LET(_xlpm.txt,ProjectsDB[[#This Row],[Assembly]],_xlpm.pos,FIND("SP",_xlpm.txt),_xlpm.pre,LEFT(_xlpm.txt,_xlpm.pos-1),IF(RIGHT(_xlpm.pre,3)="123","3PL",IF(RIGHT(_xlpm.pre,2)="12","2PL",IF(RIGHT(_xlpm.pre,1)="1","1PL","3PL")))),N1337,O1337,P1337,Q1337&amp;"W",R1337),_xlfn.TEXTJOIN("-",TRUE,M1337,N1337,O1337,P1337,Q1337&amp;"W",R1337))</f>
        <v>Hanger Support-CU-None-None-0W-2</v>
      </c>
      <c r="T1337" s="14" t="str">
        <f>IF(COUNTIF(Cycletime[Element Desc.],ProjectsDB[[#This Row],[Element Desc.]])&gt;0,"Found","Not Found")</f>
        <v>Found</v>
      </c>
    </row>
    <row r="1338" spans="2:20" x14ac:dyDescent="0.25">
      <c r="B1338" s="8" t="s">
        <v>2956</v>
      </c>
      <c r="C1338" s="9" t="s">
        <v>2933</v>
      </c>
      <c r="D1338" s="9" t="s">
        <v>2934</v>
      </c>
      <c r="E1338" s="10">
        <v>3</v>
      </c>
      <c r="F1338" s="9" t="s">
        <v>2764</v>
      </c>
      <c r="G1338" s="9" t="s">
        <v>26</v>
      </c>
      <c r="H1338" s="11"/>
      <c r="I1338" s="12"/>
      <c r="J1338" s="12"/>
      <c r="K1338" s="12"/>
      <c r="L1338" s="12">
        <f t="array" ref="L1338">IFERROR(LOOKUP(2^15,SEARCH({"40A","63A","80A","100A","125A","160A","200A","250A","400A","630A","800A","1000A","1250A","1600A","2000A","2500A","3200A","4000A","5000A","6300A"},UPPER(D1338)),{40,63,80,100,125,160,200,250,400,630,800,1000,1250,1600,2000,2500,3200,4000,5000,6300}),0)</f>
        <v>3200</v>
      </c>
      <c r="M1338" s="9" t="str">
        <f t="shared" si="101"/>
        <v>Hanger Support</v>
      </c>
      <c r="N1338" s="9" t="str">
        <f t="shared" si="102"/>
        <v>CU</v>
      </c>
      <c r="O1338" s="13" t="str">
        <f t="shared" si="103"/>
        <v>None</v>
      </c>
      <c r="P1338" s="9" t="str">
        <f t="shared" si="104"/>
        <v>None</v>
      </c>
      <c r="Q1338" s="9" t="str">
        <f t="shared" si="105"/>
        <v>0</v>
      </c>
      <c r="R13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38" s="14" t="str">
        <f>IF(ProjectsDB[[#This Row],[Item Type]]="Straight Plug-In",_xlfn.TEXTJOIN("-",TRUE,M1338&amp;"-"&amp;_xlfn.LET(_xlpm.txt,ProjectsDB[[#This Row],[Assembly]],_xlpm.pos,FIND("SP",_xlpm.txt),_xlpm.pre,LEFT(_xlpm.txt,_xlpm.pos-1),IF(RIGHT(_xlpm.pre,3)="123","3PL",IF(RIGHT(_xlpm.pre,2)="12","2PL",IF(RIGHT(_xlpm.pre,1)="1","1PL","3PL")))),N1338,O1338,P1338,Q1338&amp;"W",R1338),_xlfn.TEXTJOIN("-",TRUE,M1338,N1338,O1338,P1338,Q1338&amp;"W",R1338))</f>
        <v>Hanger Support-CU-None-None-0W-2</v>
      </c>
      <c r="T1338" s="14" t="str">
        <f>IF(COUNTIF(Cycletime[Element Desc.],ProjectsDB[[#This Row],[Element Desc.]])&gt;0,"Found","Not Found")</f>
        <v>Found</v>
      </c>
    </row>
    <row r="1339" spans="2:20" x14ac:dyDescent="0.25">
      <c r="B1339" s="8" t="s">
        <v>2957</v>
      </c>
      <c r="C1339" s="9" t="s">
        <v>2936</v>
      </c>
      <c r="D1339" s="9" t="s">
        <v>2937</v>
      </c>
      <c r="E1339" s="10">
        <v>1</v>
      </c>
      <c r="F1339" s="9" t="s">
        <v>2764</v>
      </c>
      <c r="G1339" s="9" t="s">
        <v>26</v>
      </c>
      <c r="H1339" s="11"/>
      <c r="I1339" s="12"/>
      <c r="J1339" s="12"/>
      <c r="K1339" s="12"/>
      <c r="L1339" s="12">
        <f t="array" ref="L1339">IFERROR(LOOKUP(2^15,SEARCH({"40A","63A","80A","100A","125A","160A","200A","250A","400A","630A","800A","1000A","1250A","1600A","2000A","2500A","3200A","4000A","5000A","6300A"},UPPER(D1339)),{40,63,80,100,125,160,200,250,400,630,800,1000,1250,1600,2000,2500,3200,4000,5000,6300}),0)</f>
        <v>3200</v>
      </c>
      <c r="M1339" s="9" t="str">
        <f t="shared" si="101"/>
        <v>Flexible Link</v>
      </c>
      <c r="N1339" s="9" t="str">
        <f t="shared" si="102"/>
        <v>CU</v>
      </c>
      <c r="O1339" s="13" t="str">
        <f t="shared" si="103"/>
        <v>None</v>
      </c>
      <c r="P1339" s="9" t="str">
        <f t="shared" si="104"/>
        <v>None</v>
      </c>
      <c r="Q1339" s="9" t="str">
        <f t="shared" si="105"/>
        <v>0</v>
      </c>
      <c r="R13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39" s="14" t="str">
        <f>IF(ProjectsDB[[#This Row],[Item Type]]="Straight Plug-In",_xlfn.TEXTJOIN("-",TRUE,M1339&amp;"-"&amp;_xlfn.LET(_xlpm.txt,ProjectsDB[[#This Row],[Assembly]],_xlpm.pos,FIND("SP",_xlpm.txt),_xlpm.pre,LEFT(_xlpm.txt,_xlpm.pos-1),IF(RIGHT(_xlpm.pre,3)="123","3PL",IF(RIGHT(_xlpm.pre,2)="12","2PL",IF(RIGHT(_xlpm.pre,1)="1","1PL","3PL")))),N1339,O1339,P1339,Q1339&amp;"W",R1339),_xlfn.TEXTJOIN("-",TRUE,M1339,N1339,O1339,P1339,Q1339&amp;"W",R1339))</f>
        <v>Flexible Link-CU-None-None-0W-2</v>
      </c>
      <c r="T1339" s="14" t="str">
        <f>IF(COUNTIF(Cycletime[Element Desc.],ProjectsDB[[#This Row],[Element Desc.]])&gt;0,"Found","Not Found")</f>
        <v>Found</v>
      </c>
    </row>
    <row r="1340" spans="2:20" x14ac:dyDescent="0.25">
      <c r="B1340" s="8" t="s">
        <v>2958</v>
      </c>
      <c r="C1340" s="9" t="s">
        <v>2930</v>
      </c>
      <c r="D1340" s="9" t="s">
        <v>2931</v>
      </c>
      <c r="E1340" s="10">
        <v>6</v>
      </c>
      <c r="F1340" s="9" t="s">
        <v>2764</v>
      </c>
      <c r="G1340" s="9" t="s">
        <v>26</v>
      </c>
      <c r="H1340" s="11"/>
      <c r="I1340" s="12"/>
      <c r="J1340" s="12"/>
      <c r="K1340" s="12"/>
      <c r="L1340" s="12">
        <f t="array" ref="L1340">IFERROR(LOOKUP(2^15,SEARCH({"40A","63A","80A","100A","125A","160A","200A","250A","400A","630A","800A","1000A","1250A","1600A","2000A","2500A","3200A","4000A","5000A","6300A"},UPPER(D1340)),{40,63,80,100,125,160,200,250,400,630,800,1000,1250,1600,2000,2500,3200,4000,5000,6300}),0)</f>
        <v>3200</v>
      </c>
      <c r="M1340" s="9" t="str">
        <f t="shared" si="101"/>
        <v>Hanger Support</v>
      </c>
      <c r="N1340" s="9" t="str">
        <f t="shared" si="102"/>
        <v>CU</v>
      </c>
      <c r="O1340" s="13" t="str">
        <f t="shared" si="103"/>
        <v>None</v>
      </c>
      <c r="P1340" s="9" t="str">
        <f t="shared" si="104"/>
        <v>None</v>
      </c>
      <c r="Q1340" s="9" t="str">
        <f t="shared" si="105"/>
        <v>0</v>
      </c>
      <c r="R13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40" s="14" t="str">
        <f>IF(ProjectsDB[[#This Row],[Item Type]]="Straight Plug-In",_xlfn.TEXTJOIN("-",TRUE,M1340&amp;"-"&amp;_xlfn.LET(_xlpm.txt,ProjectsDB[[#This Row],[Assembly]],_xlpm.pos,FIND("SP",_xlpm.txt),_xlpm.pre,LEFT(_xlpm.txt,_xlpm.pos-1),IF(RIGHT(_xlpm.pre,3)="123","3PL",IF(RIGHT(_xlpm.pre,2)="12","2PL",IF(RIGHT(_xlpm.pre,1)="1","1PL","3PL")))),N1340,O1340,P1340,Q1340&amp;"W",R1340),_xlfn.TEXTJOIN("-",TRUE,M1340,N1340,O1340,P1340,Q1340&amp;"W",R1340))</f>
        <v>Hanger Support-CU-None-None-0W-2</v>
      </c>
      <c r="T1340" s="14" t="str">
        <f>IF(COUNTIF(Cycletime[Element Desc.],ProjectsDB[[#This Row],[Element Desc.]])&gt;0,"Found","Not Found")</f>
        <v>Found</v>
      </c>
    </row>
    <row r="1341" spans="2:20" x14ac:dyDescent="0.25">
      <c r="B1341" s="8" t="s">
        <v>2959</v>
      </c>
      <c r="C1341" s="9" t="s">
        <v>2933</v>
      </c>
      <c r="D1341" s="9" t="s">
        <v>2934</v>
      </c>
      <c r="E1341" s="10">
        <v>1</v>
      </c>
      <c r="F1341" s="9" t="s">
        <v>2764</v>
      </c>
      <c r="G1341" s="9" t="s">
        <v>26</v>
      </c>
      <c r="H1341" s="11"/>
      <c r="I1341" s="12"/>
      <c r="J1341" s="12"/>
      <c r="K1341" s="12"/>
      <c r="L1341" s="12">
        <f t="array" ref="L1341">IFERROR(LOOKUP(2^15,SEARCH({"40A","63A","80A","100A","125A","160A","200A","250A","400A","630A","800A","1000A","1250A","1600A","2000A","2500A","3200A","4000A","5000A","6300A"},UPPER(D1341)),{40,63,80,100,125,160,200,250,400,630,800,1000,1250,1600,2000,2500,3200,4000,5000,6300}),0)</f>
        <v>3200</v>
      </c>
      <c r="M1341" s="9" t="str">
        <f t="shared" si="101"/>
        <v>Hanger Support</v>
      </c>
      <c r="N1341" s="9" t="str">
        <f t="shared" si="102"/>
        <v>CU</v>
      </c>
      <c r="O1341" s="13" t="str">
        <f t="shared" si="103"/>
        <v>None</v>
      </c>
      <c r="P1341" s="9" t="str">
        <f t="shared" si="104"/>
        <v>None</v>
      </c>
      <c r="Q1341" s="9" t="str">
        <f t="shared" si="105"/>
        <v>0</v>
      </c>
      <c r="R13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41" s="14" t="str">
        <f>IF(ProjectsDB[[#This Row],[Item Type]]="Straight Plug-In",_xlfn.TEXTJOIN("-",TRUE,M1341&amp;"-"&amp;_xlfn.LET(_xlpm.txt,ProjectsDB[[#This Row],[Assembly]],_xlpm.pos,FIND("SP",_xlpm.txt),_xlpm.pre,LEFT(_xlpm.txt,_xlpm.pos-1),IF(RIGHT(_xlpm.pre,3)="123","3PL",IF(RIGHT(_xlpm.pre,2)="12","2PL",IF(RIGHT(_xlpm.pre,1)="1","1PL","3PL")))),N1341,O1341,P1341,Q1341&amp;"W",R1341),_xlfn.TEXTJOIN("-",TRUE,M1341,N1341,O1341,P1341,Q1341&amp;"W",R1341))</f>
        <v>Hanger Support-CU-None-None-0W-2</v>
      </c>
      <c r="T1341" s="14" t="str">
        <f>IF(COUNTIF(Cycletime[Element Desc.],ProjectsDB[[#This Row],[Element Desc.]])&gt;0,"Found","Not Found")</f>
        <v>Found</v>
      </c>
    </row>
    <row r="1342" spans="2:20" x14ac:dyDescent="0.25">
      <c r="B1342" s="8" t="s">
        <v>2960</v>
      </c>
      <c r="C1342" s="9" t="s">
        <v>2936</v>
      </c>
      <c r="D1342" s="9" t="s">
        <v>2937</v>
      </c>
      <c r="E1342" s="10">
        <v>1</v>
      </c>
      <c r="F1342" s="9" t="s">
        <v>2764</v>
      </c>
      <c r="G1342" s="9" t="s">
        <v>26</v>
      </c>
      <c r="H1342" s="11"/>
      <c r="I1342" s="12"/>
      <c r="J1342" s="12"/>
      <c r="K1342" s="12"/>
      <c r="L1342" s="12">
        <f t="array" ref="L1342">IFERROR(LOOKUP(2^15,SEARCH({"40A","63A","80A","100A","125A","160A","200A","250A","400A","630A","800A","1000A","1250A","1600A","2000A","2500A","3200A","4000A","5000A","6300A"},UPPER(D1342)),{40,63,80,100,125,160,200,250,400,630,800,1000,1250,1600,2000,2500,3200,4000,5000,6300}),0)</f>
        <v>3200</v>
      </c>
      <c r="M1342" s="9" t="str">
        <f t="shared" si="101"/>
        <v>Flexible Link</v>
      </c>
      <c r="N1342" s="9" t="str">
        <f t="shared" si="102"/>
        <v>CU</v>
      </c>
      <c r="O1342" s="13" t="str">
        <f t="shared" si="103"/>
        <v>None</v>
      </c>
      <c r="P1342" s="9" t="str">
        <f t="shared" si="104"/>
        <v>None</v>
      </c>
      <c r="Q1342" s="9" t="str">
        <f t="shared" si="105"/>
        <v>0</v>
      </c>
      <c r="R13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42" s="14" t="str">
        <f>IF(ProjectsDB[[#This Row],[Item Type]]="Straight Plug-In",_xlfn.TEXTJOIN("-",TRUE,M1342&amp;"-"&amp;_xlfn.LET(_xlpm.txt,ProjectsDB[[#This Row],[Assembly]],_xlpm.pos,FIND("SP",_xlpm.txt),_xlpm.pre,LEFT(_xlpm.txt,_xlpm.pos-1),IF(RIGHT(_xlpm.pre,3)="123","3PL",IF(RIGHT(_xlpm.pre,2)="12","2PL",IF(RIGHT(_xlpm.pre,1)="1","1PL","3PL")))),N1342,O1342,P1342,Q1342&amp;"W",R1342),_xlfn.TEXTJOIN("-",TRUE,M1342,N1342,O1342,P1342,Q1342&amp;"W",R1342))</f>
        <v>Flexible Link-CU-None-None-0W-2</v>
      </c>
      <c r="T1342" s="14" t="str">
        <f>IF(COUNTIF(Cycletime[Element Desc.],ProjectsDB[[#This Row],[Element Desc.]])&gt;0,"Found","Not Found")</f>
        <v>Found</v>
      </c>
    </row>
    <row r="1343" spans="2:20" x14ac:dyDescent="0.25">
      <c r="B1343" s="8" t="s">
        <v>2961</v>
      </c>
      <c r="C1343" s="9" t="s">
        <v>2930</v>
      </c>
      <c r="D1343" s="9" t="s">
        <v>2931</v>
      </c>
      <c r="E1343" s="10">
        <v>9</v>
      </c>
      <c r="F1343" s="9" t="s">
        <v>2764</v>
      </c>
      <c r="G1343" s="9" t="s">
        <v>26</v>
      </c>
      <c r="H1343" s="11"/>
      <c r="I1343" s="12"/>
      <c r="J1343" s="12"/>
      <c r="K1343" s="12"/>
      <c r="L1343" s="12">
        <f t="array" ref="L1343">IFERROR(LOOKUP(2^15,SEARCH({"40A","63A","80A","100A","125A","160A","200A","250A","400A","630A","800A","1000A","1250A","1600A","2000A","2500A","3200A","4000A","5000A","6300A"},UPPER(D1343)),{40,63,80,100,125,160,200,250,400,630,800,1000,1250,1600,2000,2500,3200,4000,5000,6300}),0)</f>
        <v>3200</v>
      </c>
      <c r="M1343" s="9" t="str">
        <f t="shared" si="101"/>
        <v>Hanger Support</v>
      </c>
      <c r="N1343" s="9" t="str">
        <f t="shared" si="102"/>
        <v>CU</v>
      </c>
      <c r="O1343" s="13" t="str">
        <f t="shared" si="103"/>
        <v>None</v>
      </c>
      <c r="P1343" s="9" t="str">
        <f t="shared" si="104"/>
        <v>None</v>
      </c>
      <c r="Q1343" s="9" t="str">
        <f t="shared" si="105"/>
        <v>0</v>
      </c>
      <c r="R13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43" s="14" t="str">
        <f>IF(ProjectsDB[[#This Row],[Item Type]]="Straight Plug-In",_xlfn.TEXTJOIN("-",TRUE,M1343&amp;"-"&amp;_xlfn.LET(_xlpm.txt,ProjectsDB[[#This Row],[Assembly]],_xlpm.pos,FIND("SP",_xlpm.txt),_xlpm.pre,LEFT(_xlpm.txt,_xlpm.pos-1),IF(RIGHT(_xlpm.pre,3)="123","3PL",IF(RIGHT(_xlpm.pre,2)="12","2PL",IF(RIGHT(_xlpm.pre,1)="1","1PL","3PL")))),N1343,O1343,P1343,Q1343&amp;"W",R1343),_xlfn.TEXTJOIN("-",TRUE,M1343,N1343,O1343,P1343,Q1343&amp;"W",R1343))</f>
        <v>Hanger Support-CU-None-None-0W-2</v>
      </c>
      <c r="T1343" s="14" t="str">
        <f>IF(COUNTIF(Cycletime[Element Desc.],ProjectsDB[[#This Row],[Element Desc.]])&gt;0,"Found","Not Found")</f>
        <v>Found</v>
      </c>
    </row>
    <row r="1344" spans="2:20" x14ac:dyDescent="0.25">
      <c r="B1344" s="8" t="s">
        <v>2962</v>
      </c>
      <c r="C1344" s="9" t="s">
        <v>2933</v>
      </c>
      <c r="D1344" s="9" t="s">
        <v>2934</v>
      </c>
      <c r="E1344" s="10">
        <v>1</v>
      </c>
      <c r="F1344" s="9" t="s">
        <v>2764</v>
      </c>
      <c r="G1344" s="9" t="s">
        <v>26</v>
      </c>
      <c r="H1344" s="11"/>
      <c r="I1344" s="12"/>
      <c r="J1344" s="12"/>
      <c r="K1344" s="12"/>
      <c r="L1344" s="12">
        <f t="array" ref="L1344">IFERROR(LOOKUP(2^15,SEARCH({"40A","63A","80A","100A","125A","160A","200A","250A","400A","630A","800A","1000A","1250A","1600A","2000A","2500A","3200A","4000A","5000A","6300A"},UPPER(D1344)),{40,63,80,100,125,160,200,250,400,630,800,1000,1250,1600,2000,2500,3200,4000,5000,6300}),0)</f>
        <v>3200</v>
      </c>
      <c r="M1344" s="9" t="str">
        <f t="shared" si="101"/>
        <v>Hanger Support</v>
      </c>
      <c r="N1344" s="9" t="str">
        <f t="shared" si="102"/>
        <v>CU</v>
      </c>
      <c r="O1344" s="13" t="str">
        <f t="shared" si="103"/>
        <v>None</v>
      </c>
      <c r="P1344" s="9" t="str">
        <f t="shared" si="104"/>
        <v>None</v>
      </c>
      <c r="Q1344" s="9" t="str">
        <f t="shared" si="105"/>
        <v>0</v>
      </c>
      <c r="R13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44" s="14" t="str">
        <f>IF(ProjectsDB[[#This Row],[Item Type]]="Straight Plug-In",_xlfn.TEXTJOIN("-",TRUE,M1344&amp;"-"&amp;_xlfn.LET(_xlpm.txt,ProjectsDB[[#This Row],[Assembly]],_xlpm.pos,FIND("SP",_xlpm.txt),_xlpm.pre,LEFT(_xlpm.txt,_xlpm.pos-1),IF(RIGHT(_xlpm.pre,3)="123","3PL",IF(RIGHT(_xlpm.pre,2)="12","2PL",IF(RIGHT(_xlpm.pre,1)="1","1PL","3PL")))),N1344,O1344,P1344,Q1344&amp;"W",R1344),_xlfn.TEXTJOIN("-",TRUE,M1344,N1344,O1344,P1344,Q1344&amp;"W",R1344))</f>
        <v>Hanger Support-CU-None-None-0W-2</v>
      </c>
      <c r="T1344" s="14" t="str">
        <f>IF(COUNTIF(Cycletime[Element Desc.],ProjectsDB[[#This Row],[Element Desc.]])&gt;0,"Found","Not Found")</f>
        <v>Found</v>
      </c>
    </row>
    <row r="1345" spans="2:20" x14ac:dyDescent="0.25">
      <c r="B1345" s="8" t="s">
        <v>2963</v>
      </c>
      <c r="C1345" s="9" t="s">
        <v>2936</v>
      </c>
      <c r="D1345" s="9" t="s">
        <v>2937</v>
      </c>
      <c r="E1345" s="10">
        <v>1</v>
      </c>
      <c r="F1345" s="9" t="s">
        <v>2764</v>
      </c>
      <c r="G1345" s="9" t="s">
        <v>26</v>
      </c>
      <c r="H1345" s="11"/>
      <c r="I1345" s="12"/>
      <c r="J1345" s="12"/>
      <c r="K1345" s="12"/>
      <c r="L1345" s="12">
        <f t="array" ref="L1345">IFERROR(LOOKUP(2^15,SEARCH({"40A","63A","80A","100A","125A","160A","200A","250A","400A","630A","800A","1000A","1250A","1600A","2000A","2500A","3200A","4000A","5000A","6300A"},UPPER(D1345)),{40,63,80,100,125,160,200,250,400,630,800,1000,1250,1600,2000,2500,3200,4000,5000,6300}),0)</f>
        <v>3200</v>
      </c>
      <c r="M1345" s="9" t="str">
        <f t="shared" si="101"/>
        <v>Flexible Link</v>
      </c>
      <c r="N1345" s="9" t="str">
        <f t="shared" si="102"/>
        <v>CU</v>
      </c>
      <c r="O1345" s="13" t="str">
        <f t="shared" si="103"/>
        <v>None</v>
      </c>
      <c r="P1345" s="9" t="str">
        <f t="shared" si="104"/>
        <v>None</v>
      </c>
      <c r="Q1345" s="9" t="str">
        <f t="shared" si="105"/>
        <v>0</v>
      </c>
      <c r="R13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45" s="14" t="str">
        <f>IF(ProjectsDB[[#This Row],[Item Type]]="Straight Plug-In",_xlfn.TEXTJOIN("-",TRUE,M1345&amp;"-"&amp;_xlfn.LET(_xlpm.txt,ProjectsDB[[#This Row],[Assembly]],_xlpm.pos,FIND("SP",_xlpm.txt),_xlpm.pre,LEFT(_xlpm.txt,_xlpm.pos-1),IF(RIGHT(_xlpm.pre,3)="123","3PL",IF(RIGHT(_xlpm.pre,2)="12","2PL",IF(RIGHT(_xlpm.pre,1)="1","1PL","3PL")))),N1345,O1345,P1345,Q1345&amp;"W",R1345),_xlfn.TEXTJOIN("-",TRUE,M1345,N1345,O1345,P1345,Q1345&amp;"W",R1345))</f>
        <v>Flexible Link-CU-None-None-0W-2</v>
      </c>
      <c r="T1345" s="14" t="str">
        <f>IF(COUNTIF(Cycletime[Element Desc.],ProjectsDB[[#This Row],[Element Desc.]])&gt;0,"Found","Not Found")</f>
        <v>Found</v>
      </c>
    </row>
    <row r="1346" spans="2:20" x14ac:dyDescent="0.25">
      <c r="B1346" s="8" t="s">
        <v>2964</v>
      </c>
      <c r="C1346" s="9" t="s">
        <v>2930</v>
      </c>
      <c r="D1346" s="9" t="s">
        <v>2931</v>
      </c>
      <c r="E1346" s="10">
        <v>14</v>
      </c>
      <c r="F1346" s="9" t="s">
        <v>2764</v>
      </c>
      <c r="G1346" s="9" t="s">
        <v>26</v>
      </c>
      <c r="H1346" s="11"/>
      <c r="I1346" s="12"/>
      <c r="J1346" s="12"/>
      <c r="K1346" s="12"/>
      <c r="L1346" s="12">
        <f t="array" ref="L1346">IFERROR(LOOKUP(2^15,SEARCH({"40A","63A","80A","100A","125A","160A","200A","250A","400A","630A","800A","1000A","1250A","1600A","2000A","2500A","3200A","4000A","5000A","6300A"},UPPER(D1346)),{40,63,80,100,125,160,200,250,400,630,800,1000,1250,1600,2000,2500,3200,4000,5000,6300}),0)</f>
        <v>3200</v>
      </c>
      <c r="M1346" s="9" t="str">
        <f t="shared" si="101"/>
        <v>Hanger Support</v>
      </c>
      <c r="N1346" s="9" t="str">
        <f t="shared" si="102"/>
        <v>CU</v>
      </c>
      <c r="O1346" s="13" t="str">
        <f t="shared" si="103"/>
        <v>None</v>
      </c>
      <c r="P1346" s="9" t="str">
        <f t="shared" si="104"/>
        <v>None</v>
      </c>
      <c r="Q1346" s="9" t="str">
        <f t="shared" si="105"/>
        <v>0</v>
      </c>
      <c r="R13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46" s="14" t="str">
        <f>IF(ProjectsDB[[#This Row],[Item Type]]="Straight Plug-In",_xlfn.TEXTJOIN("-",TRUE,M1346&amp;"-"&amp;_xlfn.LET(_xlpm.txt,ProjectsDB[[#This Row],[Assembly]],_xlpm.pos,FIND("SP",_xlpm.txt),_xlpm.pre,LEFT(_xlpm.txt,_xlpm.pos-1),IF(RIGHT(_xlpm.pre,3)="123","3PL",IF(RIGHT(_xlpm.pre,2)="12","2PL",IF(RIGHT(_xlpm.pre,1)="1","1PL","3PL")))),N1346,O1346,P1346,Q1346&amp;"W",R1346),_xlfn.TEXTJOIN("-",TRUE,M1346,N1346,O1346,P1346,Q1346&amp;"W",R1346))</f>
        <v>Hanger Support-CU-None-None-0W-2</v>
      </c>
      <c r="T1346" s="14" t="str">
        <f>IF(COUNTIF(Cycletime[Element Desc.],ProjectsDB[[#This Row],[Element Desc.]])&gt;0,"Found","Not Found")</f>
        <v>Found</v>
      </c>
    </row>
    <row r="1347" spans="2:20" x14ac:dyDescent="0.25">
      <c r="B1347" s="8" t="s">
        <v>2965</v>
      </c>
      <c r="C1347" s="9" t="s">
        <v>2936</v>
      </c>
      <c r="D1347" s="9" t="s">
        <v>2937</v>
      </c>
      <c r="E1347" s="10">
        <v>1</v>
      </c>
      <c r="F1347" s="9" t="s">
        <v>2764</v>
      </c>
      <c r="G1347" s="9" t="s">
        <v>26</v>
      </c>
      <c r="H1347" s="11"/>
      <c r="I1347" s="12"/>
      <c r="J1347" s="12"/>
      <c r="K1347" s="12"/>
      <c r="L1347" s="12">
        <f t="array" ref="L1347">IFERROR(LOOKUP(2^15,SEARCH({"40A","63A","80A","100A","125A","160A","200A","250A","400A","630A","800A","1000A","1250A","1600A","2000A","2500A","3200A","4000A","5000A","6300A"},UPPER(D1347)),{40,63,80,100,125,160,200,250,400,630,800,1000,1250,1600,2000,2500,3200,4000,5000,6300}),0)</f>
        <v>3200</v>
      </c>
      <c r="M1347" s="9" t="str">
        <f t="shared" si="101"/>
        <v>Flexible Link</v>
      </c>
      <c r="N1347" s="9" t="str">
        <f t="shared" si="102"/>
        <v>CU</v>
      </c>
      <c r="O1347" s="13" t="str">
        <f t="shared" si="103"/>
        <v>None</v>
      </c>
      <c r="P1347" s="9" t="str">
        <f t="shared" si="104"/>
        <v>None</v>
      </c>
      <c r="Q1347" s="9" t="str">
        <f t="shared" si="105"/>
        <v>0</v>
      </c>
      <c r="R13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47" s="14" t="str">
        <f>IF(ProjectsDB[[#This Row],[Item Type]]="Straight Plug-In",_xlfn.TEXTJOIN("-",TRUE,M1347&amp;"-"&amp;_xlfn.LET(_xlpm.txt,ProjectsDB[[#This Row],[Assembly]],_xlpm.pos,FIND("SP",_xlpm.txt),_xlpm.pre,LEFT(_xlpm.txt,_xlpm.pos-1),IF(RIGHT(_xlpm.pre,3)="123","3PL",IF(RIGHT(_xlpm.pre,2)="12","2PL",IF(RIGHT(_xlpm.pre,1)="1","1PL","3PL")))),N1347,O1347,P1347,Q1347&amp;"W",R1347),_xlfn.TEXTJOIN("-",TRUE,M1347,N1347,O1347,P1347,Q1347&amp;"W",R1347))</f>
        <v>Flexible Link-CU-None-None-0W-2</v>
      </c>
      <c r="T1347" s="14" t="str">
        <f>IF(COUNTIF(Cycletime[Element Desc.],ProjectsDB[[#This Row],[Element Desc.]])&gt;0,"Found","Not Found")</f>
        <v>Found</v>
      </c>
    </row>
    <row r="1348" spans="2:20" x14ac:dyDescent="0.25">
      <c r="B1348" s="8" t="s">
        <v>2966</v>
      </c>
      <c r="C1348" s="9" t="s">
        <v>2930</v>
      </c>
      <c r="D1348" s="9" t="s">
        <v>2931</v>
      </c>
      <c r="E1348" s="10">
        <v>6</v>
      </c>
      <c r="F1348" s="9" t="s">
        <v>2764</v>
      </c>
      <c r="G1348" s="9" t="s">
        <v>26</v>
      </c>
      <c r="H1348" s="11"/>
      <c r="I1348" s="12"/>
      <c r="J1348" s="12"/>
      <c r="K1348" s="12"/>
      <c r="L1348" s="12">
        <f t="array" ref="L1348">IFERROR(LOOKUP(2^15,SEARCH({"40A","63A","80A","100A","125A","160A","200A","250A","400A","630A","800A","1000A","1250A","1600A","2000A","2500A","3200A","4000A","5000A","6300A"},UPPER(D1348)),{40,63,80,100,125,160,200,250,400,630,800,1000,1250,1600,2000,2500,3200,4000,5000,6300}),0)</f>
        <v>3200</v>
      </c>
      <c r="M1348" s="9" t="str">
        <f t="shared" ref="M1348:M1411" si="106">_xlfn.LET(_xlpm.d,UPPER(TRIM(SUBSTITUTE(SUBSTITUTE(D1348,CHAR(160),"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Hanger Support</v>
      </c>
      <c r="N1348" s="9" t="str">
        <f t="shared" ref="N1348:N1411" si="107">IF(ISNUMBER(SEARCH("CU",D1348)),"CU",IF(ISNUMBER(SEARCH("AL",D1348)),"AL",IF(ISNUMBER(SEARCH("Copper",D1348)),"CU","SH")))</f>
        <v>CU</v>
      </c>
      <c r="O1348" s="13" t="str">
        <f t="shared" ref="O1348:O1411" si="108">IF(ISNUMBER(SEARCH("Silver",D1348)),"Silver",IF(ISNUMBER(SEARCH("Tin",D1348)),"Tin","None"))</f>
        <v>None</v>
      </c>
      <c r="P1348" s="9" t="str">
        <f t="shared" ref="P1348:P1411" si="109">IF(ISNUMBER(SEARCH("Epoxy",D1348)),"Epoxy",IF(ISNUMBER(SEARCH("PET",D1348)),"PET","None"))</f>
        <v>None</v>
      </c>
      <c r="Q1348" s="9" t="str">
        <f t="shared" ref="Q1348:Q1411" si="110">IF(ISNUMBER(SEARCH("3-Wire",D1348)),"3",IF(ISNUMBER(SEARCH("4-Wire",D1348)),"4",IF(ISNUMBER(SEARCH("5-Wire",D1348)),"5",IF(ISNUMBER(SEARCH("6-Wire",D1348)),"6","0"))))</f>
        <v>0</v>
      </c>
      <c r="R13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48" s="14" t="str">
        <f>IF(ProjectsDB[[#This Row],[Item Type]]="Straight Plug-In",_xlfn.TEXTJOIN("-",TRUE,M1348&amp;"-"&amp;_xlfn.LET(_xlpm.txt,ProjectsDB[[#This Row],[Assembly]],_xlpm.pos,FIND("SP",_xlpm.txt),_xlpm.pre,LEFT(_xlpm.txt,_xlpm.pos-1),IF(RIGHT(_xlpm.pre,3)="123","3PL",IF(RIGHT(_xlpm.pre,2)="12","2PL",IF(RIGHT(_xlpm.pre,1)="1","1PL","3PL")))),N1348,O1348,P1348,Q1348&amp;"W",R1348),_xlfn.TEXTJOIN("-",TRUE,M1348,N1348,O1348,P1348,Q1348&amp;"W",R1348))</f>
        <v>Hanger Support-CU-None-None-0W-2</v>
      </c>
      <c r="T1348" s="14" t="str">
        <f>IF(COUNTIF(Cycletime[Element Desc.],ProjectsDB[[#This Row],[Element Desc.]])&gt;0,"Found","Not Found")</f>
        <v>Found</v>
      </c>
    </row>
    <row r="1349" spans="2:20" x14ac:dyDescent="0.25">
      <c r="B1349" s="8" t="s">
        <v>2967</v>
      </c>
      <c r="C1349" s="9" t="s">
        <v>2933</v>
      </c>
      <c r="D1349" s="9" t="s">
        <v>2934</v>
      </c>
      <c r="E1349" s="10">
        <v>1</v>
      </c>
      <c r="F1349" s="9" t="s">
        <v>2764</v>
      </c>
      <c r="G1349" s="9" t="s">
        <v>26</v>
      </c>
      <c r="H1349" s="11"/>
      <c r="I1349" s="12"/>
      <c r="J1349" s="12"/>
      <c r="K1349" s="12"/>
      <c r="L1349" s="12">
        <f t="array" ref="L1349">IFERROR(LOOKUP(2^15,SEARCH({"40A","63A","80A","100A","125A","160A","200A","250A","400A","630A","800A","1000A","1250A","1600A","2000A","2500A","3200A","4000A","5000A","6300A"},UPPER(D1349)),{40,63,80,100,125,160,200,250,400,630,800,1000,1250,1600,2000,2500,3200,4000,5000,6300}),0)</f>
        <v>3200</v>
      </c>
      <c r="M1349" s="9" t="str">
        <f t="shared" si="106"/>
        <v>Hanger Support</v>
      </c>
      <c r="N1349" s="9" t="str">
        <f t="shared" si="107"/>
        <v>CU</v>
      </c>
      <c r="O1349" s="13" t="str">
        <f t="shared" si="108"/>
        <v>None</v>
      </c>
      <c r="P1349" s="9" t="str">
        <f t="shared" si="109"/>
        <v>None</v>
      </c>
      <c r="Q1349" s="9" t="str">
        <f t="shared" si="110"/>
        <v>0</v>
      </c>
      <c r="R13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49" s="14" t="str">
        <f>IF(ProjectsDB[[#This Row],[Item Type]]="Straight Plug-In",_xlfn.TEXTJOIN("-",TRUE,M1349&amp;"-"&amp;_xlfn.LET(_xlpm.txt,ProjectsDB[[#This Row],[Assembly]],_xlpm.pos,FIND("SP",_xlpm.txt),_xlpm.pre,LEFT(_xlpm.txt,_xlpm.pos-1),IF(RIGHT(_xlpm.pre,3)="123","3PL",IF(RIGHT(_xlpm.pre,2)="12","2PL",IF(RIGHT(_xlpm.pre,1)="1","1PL","3PL")))),N1349,O1349,P1349,Q1349&amp;"W",R1349),_xlfn.TEXTJOIN("-",TRUE,M1349,N1349,O1349,P1349,Q1349&amp;"W",R1349))</f>
        <v>Hanger Support-CU-None-None-0W-2</v>
      </c>
      <c r="T1349" s="14" t="str">
        <f>IF(COUNTIF(Cycletime[Element Desc.],ProjectsDB[[#This Row],[Element Desc.]])&gt;0,"Found","Not Found")</f>
        <v>Found</v>
      </c>
    </row>
    <row r="1350" spans="2:20" x14ac:dyDescent="0.25">
      <c r="B1350" s="8" t="s">
        <v>2968</v>
      </c>
      <c r="C1350" s="9" t="s">
        <v>2936</v>
      </c>
      <c r="D1350" s="9" t="s">
        <v>2937</v>
      </c>
      <c r="E1350" s="10">
        <v>1</v>
      </c>
      <c r="F1350" s="9" t="s">
        <v>2764</v>
      </c>
      <c r="G1350" s="9" t="s">
        <v>26</v>
      </c>
      <c r="H1350" s="11"/>
      <c r="I1350" s="12"/>
      <c r="J1350" s="12"/>
      <c r="K1350" s="12"/>
      <c r="L1350" s="12">
        <f t="array" ref="L1350">IFERROR(LOOKUP(2^15,SEARCH({"40A","63A","80A","100A","125A","160A","200A","250A","400A","630A","800A","1000A","1250A","1600A","2000A","2500A","3200A","4000A","5000A","6300A"},UPPER(D1350)),{40,63,80,100,125,160,200,250,400,630,800,1000,1250,1600,2000,2500,3200,4000,5000,6300}),0)</f>
        <v>3200</v>
      </c>
      <c r="M1350" s="9" t="str">
        <f t="shared" si="106"/>
        <v>Flexible Link</v>
      </c>
      <c r="N1350" s="9" t="str">
        <f t="shared" si="107"/>
        <v>CU</v>
      </c>
      <c r="O1350" s="13" t="str">
        <f t="shared" si="108"/>
        <v>None</v>
      </c>
      <c r="P1350" s="9" t="str">
        <f t="shared" si="109"/>
        <v>None</v>
      </c>
      <c r="Q1350" s="9" t="str">
        <f t="shared" si="110"/>
        <v>0</v>
      </c>
      <c r="R13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50" s="14" t="str">
        <f>IF(ProjectsDB[[#This Row],[Item Type]]="Straight Plug-In",_xlfn.TEXTJOIN("-",TRUE,M1350&amp;"-"&amp;_xlfn.LET(_xlpm.txt,ProjectsDB[[#This Row],[Assembly]],_xlpm.pos,FIND("SP",_xlpm.txt),_xlpm.pre,LEFT(_xlpm.txt,_xlpm.pos-1),IF(RIGHT(_xlpm.pre,3)="123","3PL",IF(RIGHT(_xlpm.pre,2)="12","2PL",IF(RIGHT(_xlpm.pre,1)="1","1PL","3PL")))),N1350,O1350,P1350,Q1350&amp;"W",R1350),_xlfn.TEXTJOIN("-",TRUE,M1350,N1350,O1350,P1350,Q1350&amp;"W",R1350))</f>
        <v>Flexible Link-CU-None-None-0W-2</v>
      </c>
      <c r="T1350" s="14" t="str">
        <f>IF(COUNTIF(Cycletime[Element Desc.],ProjectsDB[[#This Row],[Element Desc.]])&gt;0,"Found","Not Found")</f>
        <v>Found</v>
      </c>
    </row>
    <row r="1351" spans="2:20" x14ac:dyDescent="0.25">
      <c r="B1351" s="8" t="s">
        <v>2969</v>
      </c>
      <c r="C1351" s="9" t="s">
        <v>2930</v>
      </c>
      <c r="D1351" s="9" t="s">
        <v>2931</v>
      </c>
      <c r="E1351" s="10">
        <v>9</v>
      </c>
      <c r="F1351" s="9" t="s">
        <v>2764</v>
      </c>
      <c r="G1351" s="9" t="s">
        <v>26</v>
      </c>
      <c r="H1351" s="11"/>
      <c r="I1351" s="12"/>
      <c r="J1351" s="12"/>
      <c r="K1351" s="12"/>
      <c r="L1351" s="12">
        <f t="array" ref="L1351">IFERROR(LOOKUP(2^15,SEARCH({"40A","63A","80A","100A","125A","160A","200A","250A","400A","630A","800A","1000A","1250A","1600A","2000A","2500A","3200A","4000A","5000A","6300A"},UPPER(D1351)),{40,63,80,100,125,160,200,250,400,630,800,1000,1250,1600,2000,2500,3200,4000,5000,6300}),0)</f>
        <v>3200</v>
      </c>
      <c r="M1351" s="9" t="str">
        <f t="shared" si="106"/>
        <v>Hanger Support</v>
      </c>
      <c r="N1351" s="9" t="str">
        <f t="shared" si="107"/>
        <v>CU</v>
      </c>
      <c r="O1351" s="13" t="str">
        <f t="shared" si="108"/>
        <v>None</v>
      </c>
      <c r="P1351" s="9" t="str">
        <f t="shared" si="109"/>
        <v>None</v>
      </c>
      <c r="Q1351" s="9" t="str">
        <f t="shared" si="110"/>
        <v>0</v>
      </c>
      <c r="R13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51" s="14" t="str">
        <f>IF(ProjectsDB[[#This Row],[Item Type]]="Straight Plug-In",_xlfn.TEXTJOIN("-",TRUE,M1351&amp;"-"&amp;_xlfn.LET(_xlpm.txt,ProjectsDB[[#This Row],[Assembly]],_xlpm.pos,FIND("SP",_xlpm.txt),_xlpm.pre,LEFT(_xlpm.txt,_xlpm.pos-1),IF(RIGHT(_xlpm.pre,3)="123","3PL",IF(RIGHT(_xlpm.pre,2)="12","2PL",IF(RIGHT(_xlpm.pre,1)="1","1PL","3PL")))),N1351,O1351,P1351,Q1351&amp;"W",R1351),_xlfn.TEXTJOIN("-",TRUE,M1351,N1351,O1351,P1351,Q1351&amp;"W",R1351))</f>
        <v>Hanger Support-CU-None-None-0W-2</v>
      </c>
      <c r="T1351" s="14" t="str">
        <f>IF(COUNTIF(Cycletime[Element Desc.],ProjectsDB[[#This Row],[Element Desc.]])&gt;0,"Found","Not Found")</f>
        <v>Found</v>
      </c>
    </row>
    <row r="1352" spans="2:20" x14ac:dyDescent="0.25">
      <c r="B1352" s="8" t="s">
        <v>2970</v>
      </c>
      <c r="C1352" s="9" t="s">
        <v>2933</v>
      </c>
      <c r="D1352" s="9" t="s">
        <v>2934</v>
      </c>
      <c r="E1352" s="10">
        <v>1</v>
      </c>
      <c r="F1352" s="9" t="s">
        <v>2764</v>
      </c>
      <c r="G1352" s="9" t="s">
        <v>26</v>
      </c>
      <c r="H1352" s="11"/>
      <c r="I1352" s="12"/>
      <c r="J1352" s="12"/>
      <c r="K1352" s="12"/>
      <c r="L1352" s="12">
        <f t="array" ref="L1352">IFERROR(LOOKUP(2^15,SEARCH({"40A","63A","80A","100A","125A","160A","200A","250A","400A","630A","800A","1000A","1250A","1600A","2000A","2500A","3200A","4000A","5000A","6300A"},UPPER(D1352)),{40,63,80,100,125,160,200,250,400,630,800,1000,1250,1600,2000,2500,3200,4000,5000,6300}),0)</f>
        <v>3200</v>
      </c>
      <c r="M1352" s="9" t="str">
        <f t="shared" si="106"/>
        <v>Hanger Support</v>
      </c>
      <c r="N1352" s="9" t="str">
        <f t="shared" si="107"/>
        <v>CU</v>
      </c>
      <c r="O1352" s="13" t="str">
        <f t="shared" si="108"/>
        <v>None</v>
      </c>
      <c r="P1352" s="9" t="str">
        <f t="shared" si="109"/>
        <v>None</v>
      </c>
      <c r="Q1352" s="9" t="str">
        <f t="shared" si="110"/>
        <v>0</v>
      </c>
      <c r="R13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52" s="14" t="str">
        <f>IF(ProjectsDB[[#This Row],[Item Type]]="Straight Plug-In",_xlfn.TEXTJOIN("-",TRUE,M1352&amp;"-"&amp;_xlfn.LET(_xlpm.txt,ProjectsDB[[#This Row],[Assembly]],_xlpm.pos,FIND("SP",_xlpm.txt),_xlpm.pre,LEFT(_xlpm.txt,_xlpm.pos-1),IF(RIGHT(_xlpm.pre,3)="123","3PL",IF(RIGHT(_xlpm.pre,2)="12","2PL",IF(RIGHT(_xlpm.pre,1)="1","1PL","3PL")))),N1352,O1352,P1352,Q1352&amp;"W",R1352),_xlfn.TEXTJOIN("-",TRUE,M1352,N1352,O1352,P1352,Q1352&amp;"W",R1352))</f>
        <v>Hanger Support-CU-None-None-0W-2</v>
      </c>
      <c r="T1352" s="14" t="str">
        <f>IF(COUNTIF(Cycletime[Element Desc.],ProjectsDB[[#This Row],[Element Desc.]])&gt;0,"Found","Not Found")</f>
        <v>Found</v>
      </c>
    </row>
    <row r="1353" spans="2:20" x14ac:dyDescent="0.25">
      <c r="B1353" s="8" t="s">
        <v>2971</v>
      </c>
      <c r="C1353" s="9" t="s">
        <v>2936</v>
      </c>
      <c r="D1353" s="9" t="s">
        <v>2937</v>
      </c>
      <c r="E1353" s="10">
        <v>1</v>
      </c>
      <c r="F1353" s="9" t="s">
        <v>2764</v>
      </c>
      <c r="G1353" s="9" t="s">
        <v>26</v>
      </c>
      <c r="H1353" s="11"/>
      <c r="I1353" s="12"/>
      <c r="J1353" s="12"/>
      <c r="K1353" s="12"/>
      <c r="L1353" s="12">
        <f t="array" ref="L1353">IFERROR(LOOKUP(2^15,SEARCH({"40A","63A","80A","100A","125A","160A","200A","250A","400A","630A","800A","1000A","1250A","1600A","2000A","2500A","3200A","4000A","5000A","6300A"},UPPER(D1353)),{40,63,80,100,125,160,200,250,400,630,800,1000,1250,1600,2000,2500,3200,4000,5000,6300}),0)</f>
        <v>3200</v>
      </c>
      <c r="M1353" s="9" t="str">
        <f t="shared" si="106"/>
        <v>Flexible Link</v>
      </c>
      <c r="N1353" s="9" t="str">
        <f t="shared" si="107"/>
        <v>CU</v>
      </c>
      <c r="O1353" s="13" t="str">
        <f t="shared" si="108"/>
        <v>None</v>
      </c>
      <c r="P1353" s="9" t="str">
        <f t="shared" si="109"/>
        <v>None</v>
      </c>
      <c r="Q1353" s="9" t="str">
        <f t="shared" si="110"/>
        <v>0</v>
      </c>
      <c r="R13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53" s="14" t="str">
        <f>IF(ProjectsDB[[#This Row],[Item Type]]="Straight Plug-In",_xlfn.TEXTJOIN("-",TRUE,M1353&amp;"-"&amp;_xlfn.LET(_xlpm.txt,ProjectsDB[[#This Row],[Assembly]],_xlpm.pos,FIND("SP",_xlpm.txt),_xlpm.pre,LEFT(_xlpm.txt,_xlpm.pos-1),IF(RIGHT(_xlpm.pre,3)="123","3PL",IF(RIGHT(_xlpm.pre,2)="12","2PL",IF(RIGHT(_xlpm.pre,1)="1","1PL","3PL")))),N1353,O1353,P1353,Q1353&amp;"W",R1353),_xlfn.TEXTJOIN("-",TRUE,M1353,N1353,O1353,P1353,Q1353&amp;"W",R1353))</f>
        <v>Flexible Link-CU-None-None-0W-2</v>
      </c>
      <c r="T1353" s="14" t="str">
        <f>IF(COUNTIF(Cycletime[Element Desc.],ProjectsDB[[#This Row],[Element Desc.]])&gt;0,"Found","Not Found")</f>
        <v>Found</v>
      </c>
    </row>
    <row r="1354" spans="2:20" x14ac:dyDescent="0.25">
      <c r="B1354" s="8" t="s">
        <v>2972</v>
      </c>
      <c r="C1354" s="9" t="s">
        <v>2930</v>
      </c>
      <c r="D1354" s="9" t="s">
        <v>2931</v>
      </c>
      <c r="E1354" s="10">
        <v>14</v>
      </c>
      <c r="F1354" s="9" t="s">
        <v>2764</v>
      </c>
      <c r="G1354" s="9" t="s">
        <v>26</v>
      </c>
      <c r="H1354" s="11"/>
      <c r="I1354" s="12"/>
      <c r="J1354" s="12"/>
      <c r="K1354" s="12"/>
      <c r="L1354" s="12">
        <f t="array" ref="L1354">IFERROR(LOOKUP(2^15,SEARCH({"40A","63A","80A","100A","125A","160A","200A","250A","400A","630A","800A","1000A","1250A","1600A","2000A","2500A","3200A","4000A","5000A","6300A"},UPPER(D1354)),{40,63,80,100,125,160,200,250,400,630,800,1000,1250,1600,2000,2500,3200,4000,5000,6300}),0)</f>
        <v>3200</v>
      </c>
      <c r="M1354" s="9" t="str">
        <f t="shared" si="106"/>
        <v>Hanger Support</v>
      </c>
      <c r="N1354" s="9" t="str">
        <f t="shared" si="107"/>
        <v>CU</v>
      </c>
      <c r="O1354" s="13" t="str">
        <f t="shared" si="108"/>
        <v>None</v>
      </c>
      <c r="P1354" s="9" t="str">
        <f t="shared" si="109"/>
        <v>None</v>
      </c>
      <c r="Q1354" s="9" t="str">
        <f t="shared" si="110"/>
        <v>0</v>
      </c>
      <c r="R13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54" s="14" t="str">
        <f>IF(ProjectsDB[[#This Row],[Item Type]]="Straight Plug-In",_xlfn.TEXTJOIN("-",TRUE,M1354&amp;"-"&amp;_xlfn.LET(_xlpm.txt,ProjectsDB[[#This Row],[Assembly]],_xlpm.pos,FIND("SP",_xlpm.txt),_xlpm.pre,LEFT(_xlpm.txt,_xlpm.pos-1),IF(RIGHT(_xlpm.pre,3)="123","3PL",IF(RIGHT(_xlpm.pre,2)="12","2PL",IF(RIGHT(_xlpm.pre,1)="1","1PL","3PL")))),N1354,O1354,P1354,Q1354&amp;"W",R1354),_xlfn.TEXTJOIN("-",TRUE,M1354,N1354,O1354,P1354,Q1354&amp;"W",R1354))</f>
        <v>Hanger Support-CU-None-None-0W-2</v>
      </c>
      <c r="T1354" s="14" t="str">
        <f>IF(COUNTIF(Cycletime[Element Desc.],ProjectsDB[[#This Row],[Element Desc.]])&gt;0,"Found","Not Found")</f>
        <v>Found</v>
      </c>
    </row>
    <row r="1355" spans="2:20" x14ac:dyDescent="0.25">
      <c r="B1355" s="8" t="s">
        <v>2973</v>
      </c>
      <c r="C1355" s="9" t="s">
        <v>2936</v>
      </c>
      <c r="D1355" s="9" t="s">
        <v>2937</v>
      </c>
      <c r="E1355" s="10">
        <v>1</v>
      </c>
      <c r="F1355" s="9" t="s">
        <v>2764</v>
      </c>
      <c r="G1355" s="9" t="s">
        <v>26</v>
      </c>
      <c r="H1355" s="11"/>
      <c r="I1355" s="12"/>
      <c r="J1355" s="12"/>
      <c r="K1355" s="12"/>
      <c r="L1355" s="12">
        <f t="array" ref="L1355">IFERROR(LOOKUP(2^15,SEARCH({"40A","63A","80A","100A","125A","160A","200A","250A","400A","630A","800A","1000A","1250A","1600A","2000A","2500A","3200A","4000A","5000A","6300A"},UPPER(D1355)),{40,63,80,100,125,160,200,250,400,630,800,1000,1250,1600,2000,2500,3200,4000,5000,6300}),0)</f>
        <v>3200</v>
      </c>
      <c r="M1355" s="9" t="str">
        <f t="shared" si="106"/>
        <v>Flexible Link</v>
      </c>
      <c r="N1355" s="9" t="str">
        <f t="shared" si="107"/>
        <v>CU</v>
      </c>
      <c r="O1355" s="13" t="str">
        <f t="shared" si="108"/>
        <v>None</v>
      </c>
      <c r="P1355" s="9" t="str">
        <f t="shared" si="109"/>
        <v>None</v>
      </c>
      <c r="Q1355" s="9" t="str">
        <f t="shared" si="110"/>
        <v>0</v>
      </c>
      <c r="R13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55" s="14" t="str">
        <f>IF(ProjectsDB[[#This Row],[Item Type]]="Straight Plug-In",_xlfn.TEXTJOIN("-",TRUE,M1355&amp;"-"&amp;_xlfn.LET(_xlpm.txt,ProjectsDB[[#This Row],[Assembly]],_xlpm.pos,FIND("SP",_xlpm.txt),_xlpm.pre,LEFT(_xlpm.txt,_xlpm.pos-1),IF(RIGHT(_xlpm.pre,3)="123","3PL",IF(RIGHT(_xlpm.pre,2)="12","2PL",IF(RIGHT(_xlpm.pre,1)="1","1PL","3PL")))),N1355,O1355,P1355,Q1355&amp;"W",R1355),_xlfn.TEXTJOIN("-",TRUE,M1355,N1355,O1355,P1355,Q1355&amp;"W",R1355))</f>
        <v>Flexible Link-CU-None-None-0W-2</v>
      </c>
      <c r="T1355" s="14" t="str">
        <f>IF(COUNTIF(Cycletime[Element Desc.],ProjectsDB[[#This Row],[Element Desc.]])&gt;0,"Found","Not Found")</f>
        <v>Found</v>
      </c>
    </row>
    <row r="1356" spans="2:20" x14ac:dyDescent="0.25">
      <c r="B1356" s="8" t="s">
        <v>2974</v>
      </c>
      <c r="C1356" s="9" t="s">
        <v>2930</v>
      </c>
      <c r="D1356" s="9" t="s">
        <v>2931</v>
      </c>
      <c r="E1356" s="10">
        <v>6</v>
      </c>
      <c r="F1356" s="9" t="s">
        <v>2764</v>
      </c>
      <c r="G1356" s="9" t="s">
        <v>26</v>
      </c>
      <c r="H1356" s="11"/>
      <c r="I1356" s="12"/>
      <c r="J1356" s="12"/>
      <c r="K1356" s="12"/>
      <c r="L1356" s="12">
        <f t="array" ref="L1356">IFERROR(LOOKUP(2^15,SEARCH({"40A","63A","80A","100A","125A","160A","200A","250A","400A","630A","800A","1000A","1250A","1600A","2000A","2500A","3200A","4000A","5000A","6300A"},UPPER(D1356)),{40,63,80,100,125,160,200,250,400,630,800,1000,1250,1600,2000,2500,3200,4000,5000,6300}),0)</f>
        <v>3200</v>
      </c>
      <c r="M1356" s="9" t="str">
        <f t="shared" si="106"/>
        <v>Hanger Support</v>
      </c>
      <c r="N1356" s="9" t="str">
        <f t="shared" si="107"/>
        <v>CU</v>
      </c>
      <c r="O1356" s="13" t="str">
        <f t="shared" si="108"/>
        <v>None</v>
      </c>
      <c r="P1356" s="9" t="str">
        <f t="shared" si="109"/>
        <v>None</v>
      </c>
      <c r="Q1356" s="9" t="str">
        <f t="shared" si="110"/>
        <v>0</v>
      </c>
      <c r="R13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56" s="14" t="str">
        <f>IF(ProjectsDB[[#This Row],[Item Type]]="Straight Plug-In",_xlfn.TEXTJOIN("-",TRUE,M1356&amp;"-"&amp;_xlfn.LET(_xlpm.txt,ProjectsDB[[#This Row],[Assembly]],_xlpm.pos,FIND("SP",_xlpm.txt),_xlpm.pre,LEFT(_xlpm.txt,_xlpm.pos-1),IF(RIGHT(_xlpm.pre,3)="123","3PL",IF(RIGHT(_xlpm.pre,2)="12","2PL",IF(RIGHT(_xlpm.pre,1)="1","1PL","3PL")))),N1356,O1356,P1356,Q1356&amp;"W",R1356),_xlfn.TEXTJOIN("-",TRUE,M1356,N1356,O1356,P1356,Q1356&amp;"W",R1356))</f>
        <v>Hanger Support-CU-None-None-0W-2</v>
      </c>
      <c r="T1356" s="14" t="str">
        <f>IF(COUNTIF(Cycletime[Element Desc.],ProjectsDB[[#This Row],[Element Desc.]])&gt;0,"Found","Not Found")</f>
        <v>Found</v>
      </c>
    </row>
    <row r="1357" spans="2:20" x14ac:dyDescent="0.25">
      <c r="B1357" s="8" t="s">
        <v>2975</v>
      </c>
      <c r="C1357" s="9" t="s">
        <v>2933</v>
      </c>
      <c r="D1357" s="9" t="s">
        <v>2934</v>
      </c>
      <c r="E1357" s="10">
        <v>1</v>
      </c>
      <c r="F1357" s="9" t="s">
        <v>2764</v>
      </c>
      <c r="G1357" s="9" t="s">
        <v>26</v>
      </c>
      <c r="H1357" s="11"/>
      <c r="I1357" s="12"/>
      <c r="J1357" s="12"/>
      <c r="K1357" s="12"/>
      <c r="L1357" s="12">
        <f t="array" ref="L1357">IFERROR(LOOKUP(2^15,SEARCH({"40A","63A","80A","100A","125A","160A","200A","250A","400A","630A","800A","1000A","1250A","1600A","2000A","2500A","3200A","4000A","5000A","6300A"},UPPER(D1357)),{40,63,80,100,125,160,200,250,400,630,800,1000,1250,1600,2000,2500,3200,4000,5000,6300}),0)</f>
        <v>3200</v>
      </c>
      <c r="M1357" s="9" t="str">
        <f t="shared" si="106"/>
        <v>Hanger Support</v>
      </c>
      <c r="N1357" s="9" t="str">
        <f t="shared" si="107"/>
        <v>CU</v>
      </c>
      <c r="O1357" s="13" t="str">
        <f t="shared" si="108"/>
        <v>None</v>
      </c>
      <c r="P1357" s="9" t="str">
        <f t="shared" si="109"/>
        <v>None</v>
      </c>
      <c r="Q1357" s="9" t="str">
        <f t="shared" si="110"/>
        <v>0</v>
      </c>
      <c r="R13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57" s="14" t="str">
        <f>IF(ProjectsDB[[#This Row],[Item Type]]="Straight Plug-In",_xlfn.TEXTJOIN("-",TRUE,M1357&amp;"-"&amp;_xlfn.LET(_xlpm.txt,ProjectsDB[[#This Row],[Assembly]],_xlpm.pos,FIND("SP",_xlpm.txt),_xlpm.pre,LEFT(_xlpm.txt,_xlpm.pos-1),IF(RIGHT(_xlpm.pre,3)="123","3PL",IF(RIGHT(_xlpm.pre,2)="12","2PL",IF(RIGHT(_xlpm.pre,1)="1","1PL","3PL")))),N1357,O1357,P1357,Q1357&amp;"W",R1357),_xlfn.TEXTJOIN("-",TRUE,M1357,N1357,O1357,P1357,Q1357&amp;"W",R1357))</f>
        <v>Hanger Support-CU-None-None-0W-2</v>
      </c>
      <c r="T1357" s="14" t="str">
        <f>IF(COUNTIF(Cycletime[Element Desc.],ProjectsDB[[#This Row],[Element Desc.]])&gt;0,"Found","Not Found")</f>
        <v>Found</v>
      </c>
    </row>
    <row r="1358" spans="2:20" x14ac:dyDescent="0.25">
      <c r="B1358" s="8" t="s">
        <v>2976</v>
      </c>
      <c r="C1358" s="9" t="s">
        <v>2936</v>
      </c>
      <c r="D1358" s="9" t="s">
        <v>2937</v>
      </c>
      <c r="E1358" s="10">
        <v>1</v>
      </c>
      <c r="F1358" s="9" t="s">
        <v>2764</v>
      </c>
      <c r="G1358" s="9" t="s">
        <v>26</v>
      </c>
      <c r="H1358" s="11"/>
      <c r="I1358" s="12"/>
      <c r="J1358" s="12"/>
      <c r="K1358" s="12"/>
      <c r="L1358" s="12">
        <f t="array" ref="L1358">IFERROR(LOOKUP(2^15,SEARCH({"40A","63A","80A","100A","125A","160A","200A","250A","400A","630A","800A","1000A","1250A","1600A","2000A","2500A","3200A","4000A","5000A","6300A"},UPPER(D1358)),{40,63,80,100,125,160,200,250,400,630,800,1000,1250,1600,2000,2500,3200,4000,5000,6300}),0)</f>
        <v>3200</v>
      </c>
      <c r="M1358" s="9" t="str">
        <f t="shared" si="106"/>
        <v>Flexible Link</v>
      </c>
      <c r="N1358" s="9" t="str">
        <f t="shared" si="107"/>
        <v>CU</v>
      </c>
      <c r="O1358" s="13" t="str">
        <f t="shared" si="108"/>
        <v>None</v>
      </c>
      <c r="P1358" s="9" t="str">
        <f t="shared" si="109"/>
        <v>None</v>
      </c>
      <c r="Q1358" s="9" t="str">
        <f t="shared" si="110"/>
        <v>0</v>
      </c>
      <c r="R13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58" s="14" t="str">
        <f>IF(ProjectsDB[[#This Row],[Item Type]]="Straight Plug-In",_xlfn.TEXTJOIN("-",TRUE,M1358&amp;"-"&amp;_xlfn.LET(_xlpm.txt,ProjectsDB[[#This Row],[Assembly]],_xlpm.pos,FIND("SP",_xlpm.txt),_xlpm.pre,LEFT(_xlpm.txt,_xlpm.pos-1),IF(RIGHT(_xlpm.pre,3)="123","3PL",IF(RIGHT(_xlpm.pre,2)="12","2PL",IF(RIGHT(_xlpm.pre,1)="1","1PL","3PL")))),N1358,O1358,P1358,Q1358&amp;"W",R1358),_xlfn.TEXTJOIN("-",TRUE,M1358,N1358,O1358,P1358,Q1358&amp;"W",R1358))</f>
        <v>Flexible Link-CU-None-None-0W-2</v>
      </c>
      <c r="T1358" s="14" t="str">
        <f>IF(COUNTIF(Cycletime[Element Desc.],ProjectsDB[[#This Row],[Element Desc.]])&gt;0,"Found","Not Found")</f>
        <v>Found</v>
      </c>
    </row>
    <row r="1359" spans="2:20" x14ac:dyDescent="0.25">
      <c r="B1359" s="8" t="s">
        <v>2977</v>
      </c>
      <c r="C1359" s="9" t="s">
        <v>2930</v>
      </c>
      <c r="D1359" s="9" t="s">
        <v>2931</v>
      </c>
      <c r="E1359" s="10">
        <v>9</v>
      </c>
      <c r="F1359" s="9" t="s">
        <v>2764</v>
      </c>
      <c r="G1359" s="9" t="s">
        <v>26</v>
      </c>
      <c r="H1359" s="11"/>
      <c r="I1359" s="12"/>
      <c r="J1359" s="12"/>
      <c r="K1359" s="12"/>
      <c r="L1359" s="12">
        <f t="array" ref="L1359">IFERROR(LOOKUP(2^15,SEARCH({"40A","63A","80A","100A","125A","160A","200A","250A","400A","630A","800A","1000A","1250A","1600A","2000A","2500A","3200A","4000A","5000A","6300A"},UPPER(D1359)),{40,63,80,100,125,160,200,250,400,630,800,1000,1250,1600,2000,2500,3200,4000,5000,6300}),0)</f>
        <v>3200</v>
      </c>
      <c r="M1359" s="9" t="str">
        <f t="shared" si="106"/>
        <v>Hanger Support</v>
      </c>
      <c r="N1359" s="9" t="str">
        <f t="shared" si="107"/>
        <v>CU</v>
      </c>
      <c r="O1359" s="13" t="str">
        <f t="shared" si="108"/>
        <v>None</v>
      </c>
      <c r="P1359" s="9" t="str">
        <f t="shared" si="109"/>
        <v>None</v>
      </c>
      <c r="Q1359" s="9" t="str">
        <f t="shared" si="110"/>
        <v>0</v>
      </c>
      <c r="R13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59" s="14" t="str">
        <f>IF(ProjectsDB[[#This Row],[Item Type]]="Straight Plug-In",_xlfn.TEXTJOIN("-",TRUE,M1359&amp;"-"&amp;_xlfn.LET(_xlpm.txt,ProjectsDB[[#This Row],[Assembly]],_xlpm.pos,FIND("SP",_xlpm.txt),_xlpm.pre,LEFT(_xlpm.txt,_xlpm.pos-1),IF(RIGHT(_xlpm.pre,3)="123","3PL",IF(RIGHT(_xlpm.pre,2)="12","2PL",IF(RIGHT(_xlpm.pre,1)="1","1PL","3PL")))),N1359,O1359,P1359,Q1359&amp;"W",R1359),_xlfn.TEXTJOIN("-",TRUE,M1359,N1359,O1359,P1359,Q1359&amp;"W",R1359))</f>
        <v>Hanger Support-CU-None-None-0W-2</v>
      </c>
      <c r="T1359" s="14" t="str">
        <f>IF(COUNTIF(Cycletime[Element Desc.],ProjectsDB[[#This Row],[Element Desc.]])&gt;0,"Found","Not Found")</f>
        <v>Found</v>
      </c>
    </row>
    <row r="1360" spans="2:20" x14ac:dyDescent="0.25">
      <c r="B1360" s="8" t="s">
        <v>2978</v>
      </c>
      <c r="C1360" s="9" t="s">
        <v>2933</v>
      </c>
      <c r="D1360" s="9" t="s">
        <v>2934</v>
      </c>
      <c r="E1360" s="10">
        <v>1</v>
      </c>
      <c r="F1360" s="9" t="s">
        <v>2764</v>
      </c>
      <c r="G1360" s="9" t="s">
        <v>26</v>
      </c>
      <c r="H1360" s="11"/>
      <c r="I1360" s="12"/>
      <c r="J1360" s="12"/>
      <c r="K1360" s="12"/>
      <c r="L1360" s="12">
        <f t="array" ref="L1360">IFERROR(LOOKUP(2^15,SEARCH({"40A","63A","80A","100A","125A","160A","200A","250A","400A","630A","800A","1000A","1250A","1600A","2000A","2500A","3200A","4000A","5000A","6300A"},UPPER(D1360)),{40,63,80,100,125,160,200,250,400,630,800,1000,1250,1600,2000,2500,3200,4000,5000,6300}),0)</f>
        <v>3200</v>
      </c>
      <c r="M1360" s="9" t="str">
        <f t="shared" si="106"/>
        <v>Hanger Support</v>
      </c>
      <c r="N1360" s="9" t="str">
        <f t="shared" si="107"/>
        <v>CU</v>
      </c>
      <c r="O1360" s="13" t="str">
        <f t="shared" si="108"/>
        <v>None</v>
      </c>
      <c r="P1360" s="9" t="str">
        <f t="shared" si="109"/>
        <v>None</v>
      </c>
      <c r="Q1360" s="9" t="str">
        <f t="shared" si="110"/>
        <v>0</v>
      </c>
      <c r="R13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60" s="14" t="str">
        <f>IF(ProjectsDB[[#This Row],[Item Type]]="Straight Plug-In",_xlfn.TEXTJOIN("-",TRUE,M1360&amp;"-"&amp;_xlfn.LET(_xlpm.txt,ProjectsDB[[#This Row],[Assembly]],_xlpm.pos,FIND("SP",_xlpm.txt),_xlpm.pre,LEFT(_xlpm.txt,_xlpm.pos-1),IF(RIGHT(_xlpm.pre,3)="123","3PL",IF(RIGHT(_xlpm.pre,2)="12","2PL",IF(RIGHT(_xlpm.pre,1)="1","1PL","3PL")))),N1360,O1360,P1360,Q1360&amp;"W",R1360),_xlfn.TEXTJOIN("-",TRUE,M1360,N1360,O1360,P1360,Q1360&amp;"W",R1360))</f>
        <v>Hanger Support-CU-None-None-0W-2</v>
      </c>
      <c r="T1360" s="14" t="str">
        <f>IF(COUNTIF(Cycletime[Element Desc.],ProjectsDB[[#This Row],[Element Desc.]])&gt;0,"Found","Not Found")</f>
        <v>Found</v>
      </c>
    </row>
    <row r="1361" spans="2:20" x14ac:dyDescent="0.25">
      <c r="B1361" s="8" t="s">
        <v>2979</v>
      </c>
      <c r="C1361" s="9" t="s">
        <v>2936</v>
      </c>
      <c r="D1361" s="9" t="s">
        <v>2937</v>
      </c>
      <c r="E1361" s="10">
        <v>1</v>
      </c>
      <c r="F1361" s="9" t="s">
        <v>2764</v>
      </c>
      <c r="G1361" s="9" t="s">
        <v>26</v>
      </c>
      <c r="H1361" s="11"/>
      <c r="I1361" s="12"/>
      <c r="J1361" s="12"/>
      <c r="K1361" s="12"/>
      <c r="L1361" s="12">
        <f t="array" ref="L1361">IFERROR(LOOKUP(2^15,SEARCH({"40A","63A","80A","100A","125A","160A","200A","250A","400A","630A","800A","1000A","1250A","1600A","2000A","2500A","3200A","4000A","5000A","6300A"},UPPER(D1361)),{40,63,80,100,125,160,200,250,400,630,800,1000,1250,1600,2000,2500,3200,4000,5000,6300}),0)</f>
        <v>3200</v>
      </c>
      <c r="M1361" s="9" t="str">
        <f t="shared" si="106"/>
        <v>Flexible Link</v>
      </c>
      <c r="N1361" s="9" t="str">
        <f t="shared" si="107"/>
        <v>CU</v>
      </c>
      <c r="O1361" s="13" t="str">
        <f t="shared" si="108"/>
        <v>None</v>
      </c>
      <c r="P1361" s="9" t="str">
        <f t="shared" si="109"/>
        <v>None</v>
      </c>
      <c r="Q1361" s="9" t="str">
        <f t="shared" si="110"/>
        <v>0</v>
      </c>
      <c r="R13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61" s="14" t="str">
        <f>IF(ProjectsDB[[#This Row],[Item Type]]="Straight Plug-In",_xlfn.TEXTJOIN("-",TRUE,M1361&amp;"-"&amp;_xlfn.LET(_xlpm.txt,ProjectsDB[[#This Row],[Assembly]],_xlpm.pos,FIND("SP",_xlpm.txt),_xlpm.pre,LEFT(_xlpm.txt,_xlpm.pos-1),IF(RIGHT(_xlpm.pre,3)="123","3PL",IF(RIGHT(_xlpm.pre,2)="12","2PL",IF(RIGHT(_xlpm.pre,1)="1","1PL","3PL")))),N1361,O1361,P1361,Q1361&amp;"W",R1361),_xlfn.TEXTJOIN("-",TRUE,M1361,N1361,O1361,P1361,Q1361&amp;"W",R1361))</f>
        <v>Flexible Link-CU-None-None-0W-2</v>
      </c>
      <c r="T1361" s="14" t="str">
        <f>IF(COUNTIF(Cycletime[Element Desc.],ProjectsDB[[#This Row],[Element Desc.]])&gt;0,"Found","Not Found")</f>
        <v>Found</v>
      </c>
    </row>
    <row r="1362" spans="2:20" x14ac:dyDescent="0.25">
      <c r="B1362" s="8" t="s">
        <v>2980</v>
      </c>
      <c r="C1362" s="9" t="s">
        <v>2981</v>
      </c>
      <c r="D1362" s="9" t="s">
        <v>2982</v>
      </c>
      <c r="E1362" s="10">
        <v>12</v>
      </c>
      <c r="F1362" s="9" t="s">
        <v>2764</v>
      </c>
      <c r="G1362" s="9" t="s">
        <v>26</v>
      </c>
      <c r="H1362" s="11"/>
      <c r="I1362" s="12"/>
      <c r="J1362" s="12"/>
      <c r="K1362" s="12"/>
      <c r="L1362" s="12">
        <f t="array" ref="L1362">IFERROR(LOOKUP(2^15,SEARCH({"40A","63A","80A","100A","125A","160A","200A","250A","400A","630A","800A","1000A","1250A","1600A","2000A","2500A","3200A","4000A","5000A","6300A"},UPPER(D1362)),{40,63,80,100,125,160,200,250,400,630,800,1000,1250,1600,2000,2500,3200,4000,5000,6300}),0)</f>
        <v>4000</v>
      </c>
      <c r="M1362" s="9" t="str">
        <f t="shared" si="106"/>
        <v>Hanger Support</v>
      </c>
      <c r="N1362" s="9" t="str">
        <f t="shared" si="107"/>
        <v>CU</v>
      </c>
      <c r="O1362" s="13" t="str">
        <f t="shared" si="108"/>
        <v>None</v>
      </c>
      <c r="P1362" s="9" t="str">
        <f t="shared" si="109"/>
        <v>None</v>
      </c>
      <c r="Q1362" s="9" t="str">
        <f t="shared" si="110"/>
        <v>0</v>
      </c>
      <c r="R13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62" s="14" t="str">
        <f>IF(ProjectsDB[[#This Row],[Item Type]]="Straight Plug-In",_xlfn.TEXTJOIN("-",TRUE,M1362&amp;"-"&amp;_xlfn.LET(_xlpm.txt,ProjectsDB[[#This Row],[Assembly]],_xlpm.pos,FIND("SP",_xlpm.txt),_xlpm.pre,LEFT(_xlpm.txt,_xlpm.pos-1),IF(RIGHT(_xlpm.pre,3)="123","3PL",IF(RIGHT(_xlpm.pre,2)="12","2PL",IF(RIGHT(_xlpm.pre,1)="1","1PL","3PL")))),N1362,O1362,P1362,Q1362&amp;"W",R1362),_xlfn.TEXTJOIN("-",TRUE,M1362,N1362,O1362,P1362,Q1362&amp;"W",R1362))</f>
        <v>Hanger Support-CU-None-None-0W-2</v>
      </c>
      <c r="T1362" s="14" t="str">
        <f>IF(COUNTIF(Cycletime[Element Desc.],ProjectsDB[[#This Row],[Element Desc.]])&gt;0,"Found","Not Found")</f>
        <v>Found</v>
      </c>
    </row>
    <row r="1363" spans="2:20" x14ac:dyDescent="0.25">
      <c r="B1363" s="8" t="s">
        <v>2983</v>
      </c>
      <c r="C1363" s="9" t="s">
        <v>2984</v>
      </c>
      <c r="D1363" s="9" t="s">
        <v>2985</v>
      </c>
      <c r="E1363" s="10">
        <v>3</v>
      </c>
      <c r="F1363" s="9" t="s">
        <v>2764</v>
      </c>
      <c r="G1363" s="9" t="s">
        <v>26</v>
      </c>
      <c r="H1363" s="11"/>
      <c r="I1363" s="12"/>
      <c r="J1363" s="12"/>
      <c r="K1363" s="12"/>
      <c r="L1363" s="12">
        <f t="array" ref="L1363">IFERROR(LOOKUP(2^15,SEARCH({"40A","63A","80A","100A","125A","160A","200A","250A","400A","630A","800A","1000A","1250A","1600A","2000A","2500A","3200A","4000A","5000A","6300A"},UPPER(D1363)),{40,63,80,100,125,160,200,250,400,630,800,1000,1250,1600,2000,2500,3200,4000,5000,6300}),0)</f>
        <v>4000</v>
      </c>
      <c r="M1363" s="9" t="str">
        <f t="shared" si="106"/>
        <v>Hanger Support</v>
      </c>
      <c r="N1363" s="9" t="str">
        <f t="shared" si="107"/>
        <v>CU</v>
      </c>
      <c r="O1363" s="13" t="str">
        <f t="shared" si="108"/>
        <v>None</v>
      </c>
      <c r="P1363" s="9" t="str">
        <f t="shared" si="109"/>
        <v>None</v>
      </c>
      <c r="Q1363" s="9" t="str">
        <f t="shared" si="110"/>
        <v>0</v>
      </c>
      <c r="R13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63" s="14" t="str">
        <f>IF(ProjectsDB[[#This Row],[Item Type]]="Straight Plug-In",_xlfn.TEXTJOIN("-",TRUE,M1363&amp;"-"&amp;_xlfn.LET(_xlpm.txt,ProjectsDB[[#This Row],[Assembly]],_xlpm.pos,FIND("SP",_xlpm.txt),_xlpm.pre,LEFT(_xlpm.txt,_xlpm.pos-1),IF(RIGHT(_xlpm.pre,3)="123","3PL",IF(RIGHT(_xlpm.pre,2)="12","2PL",IF(RIGHT(_xlpm.pre,1)="1","1PL","3PL")))),N1363,O1363,P1363,Q1363&amp;"W",R1363),_xlfn.TEXTJOIN("-",TRUE,M1363,N1363,O1363,P1363,Q1363&amp;"W",R1363))</f>
        <v>Hanger Support-CU-None-None-0W-2</v>
      </c>
      <c r="T1363" s="14" t="str">
        <f>IF(COUNTIF(Cycletime[Element Desc.],ProjectsDB[[#This Row],[Element Desc.]])&gt;0,"Found","Not Found")</f>
        <v>Found</v>
      </c>
    </row>
    <row r="1364" spans="2:20" x14ac:dyDescent="0.25">
      <c r="B1364" s="8" t="s">
        <v>2986</v>
      </c>
      <c r="C1364" s="9" t="s">
        <v>2987</v>
      </c>
      <c r="D1364" s="9" t="s">
        <v>2988</v>
      </c>
      <c r="E1364" s="10">
        <v>1</v>
      </c>
      <c r="F1364" s="9" t="s">
        <v>2764</v>
      </c>
      <c r="G1364" s="9" t="s">
        <v>26</v>
      </c>
      <c r="H1364" s="11"/>
      <c r="I1364" s="12"/>
      <c r="J1364" s="12"/>
      <c r="K1364" s="12"/>
      <c r="L1364" s="12">
        <f t="array" ref="L1364">IFERROR(LOOKUP(2^15,SEARCH({"40A","63A","80A","100A","125A","160A","200A","250A","400A","630A","800A","1000A","1250A","1600A","2000A","2500A","3200A","4000A","5000A","6300A"},UPPER(D1364)),{40,63,80,100,125,160,200,250,400,630,800,1000,1250,1600,2000,2500,3200,4000,5000,6300}),0)</f>
        <v>4000</v>
      </c>
      <c r="M1364" s="9" t="str">
        <f t="shared" si="106"/>
        <v>Flexible Link</v>
      </c>
      <c r="N1364" s="9" t="str">
        <f t="shared" si="107"/>
        <v>CU</v>
      </c>
      <c r="O1364" s="13" t="str">
        <f t="shared" si="108"/>
        <v>None</v>
      </c>
      <c r="P1364" s="9" t="str">
        <f t="shared" si="109"/>
        <v>None</v>
      </c>
      <c r="Q1364" s="9" t="str">
        <f t="shared" si="110"/>
        <v>0</v>
      </c>
      <c r="R13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64" s="14" t="str">
        <f>IF(ProjectsDB[[#This Row],[Item Type]]="Straight Plug-In",_xlfn.TEXTJOIN("-",TRUE,M1364&amp;"-"&amp;_xlfn.LET(_xlpm.txt,ProjectsDB[[#This Row],[Assembly]],_xlpm.pos,FIND("SP",_xlpm.txt),_xlpm.pre,LEFT(_xlpm.txt,_xlpm.pos-1),IF(RIGHT(_xlpm.pre,3)="123","3PL",IF(RIGHT(_xlpm.pre,2)="12","2PL",IF(RIGHT(_xlpm.pre,1)="1","1PL","3PL")))),N1364,O1364,P1364,Q1364&amp;"W",R1364),_xlfn.TEXTJOIN("-",TRUE,M1364,N1364,O1364,P1364,Q1364&amp;"W",R1364))</f>
        <v>Flexible Link-CU-None-None-0W-2</v>
      </c>
      <c r="T1364" s="14" t="str">
        <f>IF(COUNTIF(Cycletime[Element Desc.],ProjectsDB[[#This Row],[Element Desc.]])&gt;0,"Found","Not Found")</f>
        <v>Found</v>
      </c>
    </row>
    <row r="1365" spans="2:20" x14ac:dyDescent="0.25">
      <c r="B1365" s="8" t="s">
        <v>2989</v>
      </c>
      <c r="C1365" s="9" t="s">
        <v>2981</v>
      </c>
      <c r="D1365" s="9" t="s">
        <v>2982</v>
      </c>
      <c r="E1365" s="10">
        <v>6</v>
      </c>
      <c r="F1365" s="9" t="s">
        <v>2764</v>
      </c>
      <c r="G1365" s="9" t="s">
        <v>26</v>
      </c>
      <c r="H1365" s="11"/>
      <c r="I1365" s="12"/>
      <c r="J1365" s="12"/>
      <c r="K1365" s="12"/>
      <c r="L1365" s="12">
        <f t="array" ref="L1365">IFERROR(LOOKUP(2^15,SEARCH({"40A","63A","80A","100A","125A","160A","200A","250A","400A","630A","800A","1000A","1250A","1600A","2000A","2500A","3200A","4000A","5000A","6300A"},UPPER(D1365)),{40,63,80,100,125,160,200,250,400,630,800,1000,1250,1600,2000,2500,3200,4000,5000,6300}),0)</f>
        <v>4000</v>
      </c>
      <c r="M1365" s="9" t="str">
        <f t="shared" si="106"/>
        <v>Hanger Support</v>
      </c>
      <c r="N1365" s="9" t="str">
        <f t="shared" si="107"/>
        <v>CU</v>
      </c>
      <c r="O1365" s="13" t="str">
        <f t="shared" si="108"/>
        <v>None</v>
      </c>
      <c r="P1365" s="9" t="str">
        <f t="shared" si="109"/>
        <v>None</v>
      </c>
      <c r="Q1365" s="9" t="str">
        <f t="shared" si="110"/>
        <v>0</v>
      </c>
      <c r="R13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65" s="14" t="str">
        <f>IF(ProjectsDB[[#This Row],[Item Type]]="Straight Plug-In",_xlfn.TEXTJOIN("-",TRUE,M1365&amp;"-"&amp;_xlfn.LET(_xlpm.txt,ProjectsDB[[#This Row],[Assembly]],_xlpm.pos,FIND("SP",_xlpm.txt),_xlpm.pre,LEFT(_xlpm.txt,_xlpm.pos-1),IF(RIGHT(_xlpm.pre,3)="123","3PL",IF(RIGHT(_xlpm.pre,2)="12","2PL",IF(RIGHT(_xlpm.pre,1)="1","1PL","3PL")))),N1365,O1365,P1365,Q1365&amp;"W",R1365),_xlfn.TEXTJOIN("-",TRUE,M1365,N1365,O1365,P1365,Q1365&amp;"W",R1365))</f>
        <v>Hanger Support-CU-None-None-0W-2</v>
      </c>
      <c r="T1365" s="14" t="str">
        <f>IF(COUNTIF(Cycletime[Element Desc.],ProjectsDB[[#This Row],[Element Desc.]])&gt;0,"Found","Not Found")</f>
        <v>Found</v>
      </c>
    </row>
    <row r="1366" spans="2:20" x14ac:dyDescent="0.25">
      <c r="B1366" s="8" t="s">
        <v>2990</v>
      </c>
      <c r="C1366" s="9" t="s">
        <v>2984</v>
      </c>
      <c r="D1366" s="9" t="s">
        <v>2985</v>
      </c>
      <c r="E1366" s="10">
        <v>1</v>
      </c>
      <c r="F1366" s="9" t="s">
        <v>2764</v>
      </c>
      <c r="G1366" s="9" t="s">
        <v>26</v>
      </c>
      <c r="H1366" s="11"/>
      <c r="I1366" s="12"/>
      <c r="J1366" s="12"/>
      <c r="K1366" s="12"/>
      <c r="L1366" s="12">
        <f t="array" ref="L1366">IFERROR(LOOKUP(2^15,SEARCH({"40A","63A","80A","100A","125A","160A","200A","250A","400A","630A","800A","1000A","1250A","1600A","2000A","2500A","3200A","4000A","5000A","6300A"},UPPER(D1366)),{40,63,80,100,125,160,200,250,400,630,800,1000,1250,1600,2000,2500,3200,4000,5000,6300}),0)</f>
        <v>4000</v>
      </c>
      <c r="M1366" s="9" t="str">
        <f t="shared" si="106"/>
        <v>Hanger Support</v>
      </c>
      <c r="N1366" s="9" t="str">
        <f t="shared" si="107"/>
        <v>CU</v>
      </c>
      <c r="O1366" s="13" t="str">
        <f t="shared" si="108"/>
        <v>None</v>
      </c>
      <c r="P1366" s="9" t="str">
        <f t="shared" si="109"/>
        <v>None</v>
      </c>
      <c r="Q1366" s="9" t="str">
        <f t="shared" si="110"/>
        <v>0</v>
      </c>
      <c r="R13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66" s="14" t="str">
        <f>IF(ProjectsDB[[#This Row],[Item Type]]="Straight Plug-In",_xlfn.TEXTJOIN("-",TRUE,M1366&amp;"-"&amp;_xlfn.LET(_xlpm.txt,ProjectsDB[[#This Row],[Assembly]],_xlpm.pos,FIND("SP",_xlpm.txt),_xlpm.pre,LEFT(_xlpm.txt,_xlpm.pos-1),IF(RIGHT(_xlpm.pre,3)="123","3PL",IF(RIGHT(_xlpm.pre,2)="12","2PL",IF(RIGHT(_xlpm.pre,1)="1","1PL","3PL")))),N1366,O1366,P1366,Q1366&amp;"W",R1366),_xlfn.TEXTJOIN("-",TRUE,M1366,N1366,O1366,P1366,Q1366&amp;"W",R1366))</f>
        <v>Hanger Support-CU-None-None-0W-2</v>
      </c>
      <c r="T1366" s="14" t="str">
        <f>IF(COUNTIF(Cycletime[Element Desc.],ProjectsDB[[#This Row],[Element Desc.]])&gt;0,"Found","Not Found")</f>
        <v>Found</v>
      </c>
    </row>
    <row r="1367" spans="2:20" x14ac:dyDescent="0.25">
      <c r="B1367" s="8" t="s">
        <v>2991</v>
      </c>
      <c r="C1367" s="9" t="s">
        <v>2987</v>
      </c>
      <c r="D1367" s="9" t="s">
        <v>2988</v>
      </c>
      <c r="E1367" s="10">
        <v>1</v>
      </c>
      <c r="F1367" s="9" t="s">
        <v>2764</v>
      </c>
      <c r="G1367" s="9" t="s">
        <v>26</v>
      </c>
      <c r="H1367" s="11"/>
      <c r="I1367" s="12"/>
      <c r="J1367" s="12"/>
      <c r="K1367" s="12"/>
      <c r="L1367" s="12">
        <f t="array" ref="L1367">IFERROR(LOOKUP(2^15,SEARCH({"40A","63A","80A","100A","125A","160A","200A","250A","400A","630A","800A","1000A","1250A","1600A","2000A","2500A","3200A","4000A","5000A","6300A"},UPPER(D1367)),{40,63,80,100,125,160,200,250,400,630,800,1000,1250,1600,2000,2500,3200,4000,5000,6300}),0)</f>
        <v>4000</v>
      </c>
      <c r="M1367" s="9" t="str">
        <f t="shared" si="106"/>
        <v>Flexible Link</v>
      </c>
      <c r="N1367" s="9" t="str">
        <f t="shared" si="107"/>
        <v>CU</v>
      </c>
      <c r="O1367" s="13" t="str">
        <f t="shared" si="108"/>
        <v>None</v>
      </c>
      <c r="P1367" s="9" t="str">
        <f t="shared" si="109"/>
        <v>None</v>
      </c>
      <c r="Q1367" s="9" t="str">
        <f t="shared" si="110"/>
        <v>0</v>
      </c>
      <c r="R13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67" s="14" t="str">
        <f>IF(ProjectsDB[[#This Row],[Item Type]]="Straight Plug-In",_xlfn.TEXTJOIN("-",TRUE,M1367&amp;"-"&amp;_xlfn.LET(_xlpm.txt,ProjectsDB[[#This Row],[Assembly]],_xlpm.pos,FIND("SP",_xlpm.txt),_xlpm.pre,LEFT(_xlpm.txt,_xlpm.pos-1),IF(RIGHT(_xlpm.pre,3)="123","3PL",IF(RIGHT(_xlpm.pre,2)="12","2PL",IF(RIGHT(_xlpm.pre,1)="1","1PL","3PL")))),N1367,O1367,P1367,Q1367&amp;"W",R1367),_xlfn.TEXTJOIN("-",TRUE,M1367,N1367,O1367,P1367,Q1367&amp;"W",R1367))</f>
        <v>Flexible Link-CU-None-None-0W-2</v>
      </c>
      <c r="T1367" s="14" t="str">
        <f>IF(COUNTIF(Cycletime[Element Desc.],ProjectsDB[[#This Row],[Element Desc.]])&gt;0,"Found","Not Found")</f>
        <v>Found</v>
      </c>
    </row>
    <row r="1368" spans="2:20" x14ac:dyDescent="0.25">
      <c r="B1368" s="8" t="s">
        <v>2992</v>
      </c>
      <c r="C1368" s="9" t="s">
        <v>2984</v>
      </c>
      <c r="D1368" s="9" t="s">
        <v>2985</v>
      </c>
      <c r="E1368" s="10">
        <v>1</v>
      </c>
      <c r="F1368" s="9" t="s">
        <v>2764</v>
      </c>
      <c r="G1368" s="9" t="s">
        <v>26</v>
      </c>
      <c r="H1368" s="11"/>
      <c r="I1368" s="12"/>
      <c r="J1368" s="12"/>
      <c r="K1368" s="12"/>
      <c r="L1368" s="12">
        <f t="array" ref="L1368">IFERROR(LOOKUP(2^15,SEARCH({"40A","63A","80A","100A","125A","160A","200A","250A","400A","630A","800A","1000A","1250A","1600A","2000A","2500A","3200A","4000A","5000A","6300A"},UPPER(D1368)),{40,63,80,100,125,160,200,250,400,630,800,1000,1250,1600,2000,2500,3200,4000,5000,6300}),0)</f>
        <v>4000</v>
      </c>
      <c r="M1368" s="9" t="str">
        <f t="shared" si="106"/>
        <v>Hanger Support</v>
      </c>
      <c r="N1368" s="9" t="str">
        <f t="shared" si="107"/>
        <v>CU</v>
      </c>
      <c r="O1368" s="13" t="str">
        <f t="shared" si="108"/>
        <v>None</v>
      </c>
      <c r="P1368" s="9" t="str">
        <f t="shared" si="109"/>
        <v>None</v>
      </c>
      <c r="Q1368" s="9" t="str">
        <f t="shared" si="110"/>
        <v>0</v>
      </c>
      <c r="R13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68" s="14" t="str">
        <f>IF(ProjectsDB[[#This Row],[Item Type]]="Straight Plug-In",_xlfn.TEXTJOIN("-",TRUE,M1368&amp;"-"&amp;_xlfn.LET(_xlpm.txt,ProjectsDB[[#This Row],[Assembly]],_xlpm.pos,FIND("SP",_xlpm.txt),_xlpm.pre,LEFT(_xlpm.txt,_xlpm.pos-1),IF(RIGHT(_xlpm.pre,3)="123","3PL",IF(RIGHT(_xlpm.pre,2)="12","2PL",IF(RIGHT(_xlpm.pre,1)="1","1PL","3PL")))),N1368,O1368,P1368,Q1368&amp;"W",R1368),_xlfn.TEXTJOIN("-",TRUE,M1368,N1368,O1368,P1368,Q1368&amp;"W",R1368))</f>
        <v>Hanger Support-CU-None-None-0W-2</v>
      </c>
      <c r="T1368" s="14" t="str">
        <f>IF(COUNTIF(Cycletime[Element Desc.],ProjectsDB[[#This Row],[Element Desc.]])&gt;0,"Found","Not Found")</f>
        <v>Found</v>
      </c>
    </row>
    <row r="1369" spans="2:20" x14ac:dyDescent="0.25">
      <c r="B1369" s="8" t="s">
        <v>2993</v>
      </c>
      <c r="C1369" s="9" t="s">
        <v>2981</v>
      </c>
      <c r="D1369" s="9" t="s">
        <v>2982</v>
      </c>
      <c r="E1369" s="10">
        <v>7</v>
      </c>
      <c r="F1369" s="9" t="s">
        <v>2764</v>
      </c>
      <c r="G1369" s="9" t="s">
        <v>26</v>
      </c>
      <c r="H1369" s="11"/>
      <c r="I1369" s="12"/>
      <c r="J1369" s="12"/>
      <c r="K1369" s="12"/>
      <c r="L1369" s="12">
        <f t="array" ref="L1369">IFERROR(LOOKUP(2^15,SEARCH({"40A","63A","80A","100A","125A","160A","200A","250A","400A","630A","800A","1000A","1250A","1600A","2000A","2500A","3200A","4000A","5000A","6300A"},UPPER(D1369)),{40,63,80,100,125,160,200,250,400,630,800,1000,1250,1600,2000,2500,3200,4000,5000,6300}),0)</f>
        <v>4000</v>
      </c>
      <c r="M1369" s="9" t="str">
        <f t="shared" si="106"/>
        <v>Hanger Support</v>
      </c>
      <c r="N1369" s="9" t="str">
        <f t="shared" si="107"/>
        <v>CU</v>
      </c>
      <c r="O1369" s="13" t="str">
        <f t="shared" si="108"/>
        <v>None</v>
      </c>
      <c r="P1369" s="9" t="str">
        <f t="shared" si="109"/>
        <v>None</v>
      </c>
      <c r="Q1369" s="9" t="str">
        <f t="shared" si="110"/>
        <v>0</v>
      </c>
      <c r="R13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69" s="14" t="str">
        <f>IF(ProjectsDB[[#This Row],[Item Type]]="Straight Plug-In",_xlfn.TEXTJOIN("-",TRUE,M1369&amp;"-"&amp;_xlfn.LET(_xlpm.txt,ProjectsDB[[#This Row],[Assembly]],_xlpm.pos,FIND("SP",_xlpm.txt),_xlpm.pre,LEFT(_xlpm.txt,_xlpm.pos-1),IF(RIGHT(_xlpm.pre,3)="123","3PL",IF(RIGHT(_xlpm.pre,2)="12","2PL",IF(RIGHT(_xlpm.pre,1)="1","1PL","3PL")))),N1369,O1369,P1369,Q1369&amp;"W",R1369),_xlfn.TEXTJOIN("-",TRUE,M1369,N1369,O1369,P1369,Q1369&amp;"W",R1369))</f>
        <v>Hanger Support-CU-None-None-0W-2</v>
      </c>
      <c r="T1369" s="14" t="str">
        <f>IF(COUNTIF(Cycletime[Element Desc.],ProjectsDB[[#This Row],[Element Desc.]])&gt;0,"Found","Not Found")</f>
        <v>Found</v>
      </c>
    </row>
    <row r="1370" spans="2:20" x14ac:dyDescent="0.25">
      <c r="B1370" s="8" t="s">
        <v>2994</v>
      </c>
      <c r="C1370" s="9" t="s">
        <v>2987</v>
      </c>
      <c r="D1370" s="9" t="s">
        <v>2988</v>
      </c>
      <c r="E1370" s="10">
        <v>1</v>
      </c>
      <c r="F1370" s="9" t="s">
        <v>2764</v>
      </c>
      <c r="G1370" s="9" t="s">
        <v>26</v>
      </c>
      <c r="H1370" s="11"/>
      <c r="I1370" s="12"/>
      <c r="J1370" s="12"/>
      <c r="K1370" s="12"/>
      <c r="L1370" s="12">
        <f t="array" ref="L1370">IFERROR(LOOKUP(2^15,SEARCH({"40A","63A","80A","100A","125A","160A","200A","250A","400A","630A","800A","1000A","1250A","1600A","2000A","2500A","3200A","4000A","5000A","6300A"},UPPER(D1370)),{40,63,80,100,125,160,200,250,400,630,800,1000,1250,1600,2000,2500,3200,4000,5000,6300}),0)</f>
        <v>4000</v>
      </c>
      <c r="M1370" s="9" t="str">
        <f t="shared" si="106"/>
        <v>Flexible Link</v>
      </c>
      <c r="N1370" s="9" t="str">
        <f t="shared" si="107"/>
        <v>CU</v>
      </c>
      <c r="O1370" s="13" t="str">
        <f t="shared" si="108"/>
        <v>None</v>
      </c>
      <c r="P1370" s="9" t="str">
        <f t="shared" si="109"/>
        <v>None</v>
      </c>
      <c r="Q1370" s="9" t="str">
        <f t="shared" si="110"/>
        <v>0</v>
      </c>
      <c r="R13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70" s="14" t="str">
        <f>IF(ProjectsDB[[#This Row],[Item Type]]="Straight Plug-In",_xlfn.TEXTJOIN("-",TRUE,M1370&amp;"-"&amp;_xlfn.LET(_xlpm.txt,ProjectsDB[[#This Row],[Assembly]],_xlpm.pos,FIND("SP",_xlpm.txt),_xlpm.pre,LEFT(_xlpm.txt,_xlpm.pos-1),IF(RIGHT(_xlpm.pre,3)="123","3PL",IF(RIGHT(_xlpm.pre,2)="12","2PL",IF(RIGHT(_xlpm.pre,1)="1","1PL","3PL")))),N1370,O1370,P1370,Q1370&amp;"W",R1370),_xlfn.TEXTJOIN("-",TRUE,M1370,N1370,O1370,P1370,Q1370&amp;"W",R1370))</f>
        <v>Flexible Link-CU-None-None-0W-2</v>
      </c>
      <c r="T1370" s="14" t="str">
        <f>IF(COUNTIF(Cycletime[Element Desc.],ProjectsDB[[#This Row],[Element Desc.]])&gt;0,"Found","Not Found")</f>
        <v>Found</v>
      </c>
    </row>
    <row r="1371" spans="2:20" x14ac:dyDescent="0.25">
      <c r="B1371" s="8" t="s">
        <v>2995</v>
      </c>
      <c r="C1371" s="9" t="s">
        <v>2981</v>
      </c>
      <c r="D1371" s="9" t="s">
        <v>2982</v>
      </c>
      <c r="E1371" s="10">
        <v>12</v>
      </c>
      <c r="F1371" s="9" t="s">
        <v>2764</v>
      </c>
      <c r="G1371" s="9" t="s">
        <v>26</v>
      </c>
      <c r="H1371" s="11"/>
      <c r="I1371" s="12"/>
      <c r="J1371" s="12"/>
      <c r="K1371" s="12"/>
      <c r="L1371" s="12">
        <f t="array" ref="L1371">IFERROR(LOOKUP(2^15,SEARCH({"40A","63A","80A","100A","125A","160A","200A","250A","400A","630A","800A","1000A","1250A","1600A","2000A","2500A","3200A","4000A","5000A","6300A"},UPPER(D1371)),{40,63,80,100,125,160,200,250,400,630,800,1000,1250,1600,2000,2500,3200,4000,5000,6300}),0)</f>
        <v>4000</v>
      </c>
      <c r="M1371" s="9" t="str">
        <f t="shared" si="106"/>
        <v>Hanger Support</v>
      </c>
      <c r="N1371" s="9" t="str">
        <f t="shared" si="107"/>
        <v>CU</v>
      </c>
      <c r="O1371" s="13" t="str">
        <f t="shared" si="108"/>
        <v>None</v>
      </c>
      <c r="P1371" s="9" t="str">
        <f t="shared" si="109"/>
        <v>None</v>
      </c>
      <c r="Q1371" s="9" t="str">
        <f t="shared" si="110"/>
        <v>0</v>
      </c>
      <c r="R13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71" s="14" t="str">
        <f>IF(ProjectsDB[[#This Row],[Item Type]]="Straight Plug-In",_xlfn.TEXTJOIN("-",TRUE,M1371&amp;"-"&amp;_xlfn.LET(_xlpm.txt,ProjectsDB[[#This Row],[Assembly]],_xlpm.pos,FIND("SP",_xlpm.txt),_xlpm.pre,LEFT(_xlpm.txt,_xlpm.pos-1),IF(RIGHT(_xlpm.pre,3)="123","3PL",IF(RIGHT(_xlpm.pre,2)="12","2PL",IF(RIGHT(_xlpm.pre,1)="1","1PL","3PL")))),N1371,O1371,P1371,Q1371&amp;"W",R1371),_xlfn.TEXTJOIN("-",TRUE,M1371,N1371,O1371,P1371,Q1371&amp;"W",R1371))</f>
        <v>Hanger Support-CU-None-None-0W-2</v>
      </c>
      <c r="T1371" s="14" t="str">
        <f>IF(COUNTIF(Cycletime[Element Desc.],ProjectsDB[[#This Row],[Element Desc.]])&gt;0,"Found","Not Found")</f>
        <v>Found</v>
      </c>
    </row>
    <row r="1372" spans="2:20" x14ac:dyDescent="0.25">
      <c r="B1372" s="8" t="s">
        <v>2996</v>
      </c>
      <c r="C1372" s="9" t="s">
        <v>2984</v>
      </c>
      <c r="D1372" s="9" t="s">
        <v>2985</v>
      </c>
      <c r="E1372" s="10">
        <v>3</v>
      </c>
      <c r="F1372" s="9" t="s">
        <v>2764</v>
      </c>
      <c r="G1372" s="9" t="s">
        <v>26</v>
      </c>
      <c r="H1372" s="11"/>
      <c r="I1372" s="12"/>
      <c r="J1372" s="12"/>
      <c r="K1372" s="12"/>
      <c r="L1372" s="12">
        <f t="array" ref="L1372">IFERROR(LOOKUP(2^15,SEARCH({"40A","63A","80A","100A","125A","160A","200A","250A","400A","630A","800A","1000A","1250A","1600A","2000A","2500A","3200A","4000A","5000A","6300A"},UPPER(D1372)),{40,63,80,100,125,160,200,250,400,630,800,1000,1250,1600,2000,2500,3200,4000,5000,6300}),0)</f>
        <v>4000</v>
      </c>
      <c r="M1372" s="9" t="str">
        <f t="shared" si="106"/>
        <v>Hanger Support</v>
      </c>
      <c r="N1372" s="9" t="str">
        <f t="shared" si="107"/>
        <v>CU</v>
      </c>
      <c r="O1372" s="13" t="str">
        <f t="shared" si="108"/>
        <v>None</v>
      </c>
      <c r="P1372" s="9" t="str">
        <f t="shared" si="109"/>
        <v>None</v>
      </c>
      <c r="Q1372" s="9" t="str">
        <f t="shared" si="110"/>
        <v>0</v>
      </c>
      <c r="R13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72" s="14" t="str">
        <f>IF(ProjectsDB[[#This Row],[Item Type]]="Straight Plug-In",_xlfn.TEXTJOIN("-",TRUE,M1372&amp;"-"&amp;_xlfn.LET(_xlpm.txt,ProjectsDB[[#This Row],[Assembly]],_xlpm.pos,FIND("SP",_xlpm.txt),_xlpm.pre,LEFT(_xlpm.txt,_xlpm.pos-1),IF(RIGHT(_xlpm.pre,3)="123","3PL",IF(RIGHT(_xlpm.pre,2)="12","2PL",IF(RIGHT(_xlpm.pre,1)="1","1PL","3PL")))),N1372,O1372,P1372,Q1372&amp;"W",R1372),_xlfn.TEXTJOIN("-",TRUE,M1372,N1372,O1372,P1372,Q1372&amp;"W",R1372))</f>
        <v>Hanger Support-CU-None-None-0W-2</v>
      </c>
      <c r="T1372" s="14" t="str">
        <f>IF(COUNTIF(Cycletime[Element Desc.],ProjectsDB[[#This Row],[Element Desc.]])&gt;0,"Found","Not Found")</f>
        <v>Found</v>
      </c>
    </row>
    <row r="1373" spans="2:20" x14ac:dyDescent="0.25">
      <c r="B1373" s="8" t="s">
        <v>2997</v>
      </c>
      <c r="C1373" s="9" t="s">
        <v>2987</v>
      </c>
      <c r="D1373" s="9" t="s">
        <v>2988</v>
      </c>
      <c r="E1373" s="10">
        <v>1</v>
      </c>
      <c r="F1373" s="9" t="s">
        <v>2764</v>
      </c>
      <c r="G1373" s="9" t="s">
        <v>26</v>
      </c>
      <c r="H1373" s="11"/>
      <c r="I1373" s="12"/>
      <c r="J1373" s="12"/>
      <c r="K1373" s="12"/>
      <c r="L1373" s="12">
        <f t="array" ref="L1373">IFERROR(LOOKUP(2^15,SEARCH({"40A","63A","80A","100A","125A","160A","200A","250A","400A","630A","800A","1000A","1250A","1600A","2000A","2500A","3200A","4000A","5000A","6300A"},UPPER(D1373)),{40,63,80,100,125,160,200,250,400,630,800,1000,1250,1600,2000,2500,3200,4000,5000,6300}),0)</f>
        <v>4000</v>
      </c>
      <c r="M1373" s="9" t="str">
        <f t="shared" si="106"/>
        <v>Flexible Link</v>
      </c>
      <c r="N1373" s="9" t="str">
        <f t="shared" si="107"/>
        <v>CU</v>
      </c>
      <c r="O1373" s="13" t="str">
        <f t="shared" si="108"/>
        <v>None</v>
      </c>
      <c r="P1373" s="9" t="str">
        <f t="shared" si="109"/>
        <v>None</v>
      </c>
      <c r="Q1373" s="9" t="str">
        <f t="shared" si="110"/>
        <v>0</v>
      </c>
      <c r="R13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73" s="14" t="str">
        <f>IF(ProjectsDB[[#This Row],[Item Type]]="Straight Plug-In",_xlfn.TEXTJOIN("-",TRUE,M1373&amp;"-"&amp;_xlfn.LET(_xlpm.txt,ProjectsDB[[#This Row],[Assembly]],_xlpm.pos,FIND("SP",_xlpm.txt),_xlpm.pre,LEFT(_xlpm.txt,_xlpm.pos-1),IF(RIGHT(_xlpm.pre,3)="123","3PL",IF(RIGHT(_xlpm.pre,2)="12","2PL",IF(RIGHT(_xlpm.pre,1)="1","1PL","3PL")))),N1373,O1373,P1373,Q1373&amp;"W",R1373),_xlfn.TEXTJOIN("-",TRUE,M1373,N1373,O1373,P1373,Q1373&amp;"W",R1373))</f>
        <v>Flexible Link-CU-None-None-0W-2</v>
      </c>
      <c r="T1373" s="14" t="str">
        <f>IF(COUNTIF(Cycletime[Element Desc.],ProjectsDB[[#This Row],[Element Desc.]])&gt;0,"Found","Not Found")</f>
        <v>Found</v>
      </c>
    </row>
    <row r="1374" spans="2:20" x14ac:dyDescent="0.25">
      <c r="B1374" s="8" t="s">
        <v>2998</v>
      </c>
      <c r="C1374" s="9" t="s">
        <v>2984</v>
      </c>
      <c r="D1374" s="9" t="s">
        <v>2985</v>
      </c>
      <c r="E1374" s="10">
        <v>1</v>
      </c>
      <c r="F1374" s="9" t="s">
        <v>2764</v>
      </c>
      <c r="G1374" s="9" t="s">
        <v>26</v>
      </c>
      <c r="H1374" s="11"/>
      <c r="I1374" s="12"/>
      <c r="J1374" s="12"/>
      <c r="K1374" s="12"/>
      <c r="L1374" s="12">
        <f t="array" ref="L1374">IFERROR(LOOKUP(2^15,SEARCH({"40A","63A","80A","100A","125A","160A","200A","250A","400A","630A","800A","1000A","1250A","1600A","2000A","2500A","3200A","4000A","5000A","6300A"},UPPER(D1374)),{40,63,80,100,125,160,200,250,400,630,800,1000,1250,1600,2000,2500,3200,4000,5000,6300}),0)</f>
        <v>4000</v>
      </c>
      <c r="M1374" s="9" t="str">
        <f t="shared" si="106"/>
        <v>Hanger Support</v>
      </c>
      <c r="N1374" s="9" t="str">
        <f t="shared" si="107"/>
        <v>CU</v>
      </c>
      <c r="O1374" s="13" t="str">
        <f t="shared" si="108"/>
        <v>None</v>
      </c>
      <c r="P1374" s="9" t="str">
        <f t="shared" si="109"/>
        <v>None</v>
      </c>
      <c r="Q1374" s="9" t="str">
        <f t="shared" si="110"/>
        <v>0</v>
      </c>
      <c r="R13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74" s="14" t="str">
        <f>IF(ProjectsDB[[#This Row],[Item Type]]="Straight Plug-In",_xlfn.TEXTJOIN("-",TRUE,M1374&amp;"-"&amp;_xlfn.LET(_xlpm.txt,ProjectsDB[[#This Row],[Assembly]],_xlpm.pos,FIND("SP",_xlpm.txt),_xlpm.pre,LEFT(_xlpm.txt,_xlpm.pos-1),IF(RIGHT(_xlpm.pre,3)="123","3PL",IF(RIGHT(_xlpm.pre,2)="12","2PL",IF(RIGHT(_xlpm.pre,1)="1","1PL","3PL")))),N1374,O1374,P1374,Q1374&amp;"W",R1374),_xlfn.TEXTJOIN("-",TRUE,M1374,N1374,O1374,P1374,Q1374&amp;"W",R1374))</f>
        <v>Hanger Support-CU-None-None-0W-2</v>
      </c>
      <c r="T1374" s="14" t="str">
        <f>IF(COUNTIF(Cycletime[Element Desc.],ProjectsDB[[#This Row],[Element Desc.]])&gt;0,"Found","Not Found")</f>
        <v>Found</v>
      </c>
    </row>
    <row r="1375" spans="2:20" x14ac:dyDescent="0.25">
      <c r="B1375" s="8" t="s">
        <v>2999</v>
      </c>
      <c r="C1375" s="9" t="s">
        <v>2981</v>
      </c>
      <c r="D1375" s="9" t="s">
        <v>2982</v>
      </c>
      <c r="E1375" s="10">
        <v>7</v>
      </c>
      <c r="F1375" s="9" t="s">
        <v>2764</v>
      </c>
      <c r="G1375" s="9" t="s">
        <v>26</v>
      </c>
      <c r="H1375" s="11"/>
      <c r="I1375" s="12"/>
      <c r="J1375" s="12"/>
      <c r="K1375" s="12"/>
      <c r="L1375" s="12">
        <f t="array" ref="L1375">IFERROR(LOOKUP(2^15,SEARCH({"40A","63A","80A","100A","125A","160A","200A","250A","400A","630A","800A","1000A","1250A","1600A","2000A","2500A","3200A","4000A","5000A","6300A"},UPPER(D1375)),{40,63,80,100,125,160,200,250,400,630,800,1000,1250,1600,2000,2500,3200,4000,5000,6300}),0)</f>
        <v>4000</v>
      </c>
      <c r="M1375" s="9" t="str">
        <f t="shared" si="106"/>
        <v>Hanger Support</v>
      </c>
      <c r="N1375" s="9" t="str">
        <f t="shared" si="107"/>
        <v>CU</v>
      </c>
      <c r="O1375" s="13" t="str">
        <f t="shared" si="108"/>
        <v>None</v>
      </c>
      <c r="P1375" s="9" t="str">
        <f t="shared" si="109"/>
        <v>None</v>
      </c>
      <c r="Q1375" s="9" t="str">
        <f t="shared" si="110"/>
        <v>0</v>
      </c>
      <c r="R13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75" s="14" t="str">
        <f>IF(ProjectsDB[[#This Row],[Item Type]]="Straight Plug-In",_xlfn.TEXTJOIN("-",TRUE,M1375&amp;"-"&amp;_xlfn.LET(_xlpm.txt,ProjectsDB[[#This Row],[Assembly]],_xlpm.pos,FIND("SP",_xlpm.txt),_xlpm.pre,LEFT(_xlpm.txt,_xlpm.pos-1),IF(RIGHT(_xlpm.pre,3)="123","3PL",IF(RIGHT(_xlpm.pre,2)="12","2PL",IF(RIGHT(_xlpm.pre,1)="1","1PL","3PL")))),N1375,O1375,P1375,Q1375&amp;"W",R1375),_xlfn.TEXTJOIN("-",TRUE,M1375,N1375,O1375,P1375,Q1375&amp;"W",R1375))</f>
        <v>Hanger Support-CU-None-None-0W-2</v>
      </c>
      <c r="T1375" s="14" t="str">
        <f>IF(COUNTIF(Cycletime[Element Desc.],ProjectsDB[[#This Row],[Element Desc.]])&gt;0,"Found","Not Found")</f>
        <v>Found</v>
      </c>
    </row>
    <row r="1376" spans="2:20" x14ac:dyDescent="0.25">
      <c r="B1376" s="8" t="s">
        <v>3000</v>
      </c>
      <c r="C1376" s="9" t="s">
        <v>2987</v>
      </c>
      <c r="D1376" s="9" t="s">
        <v>2988</v>
      </c>
      <c r="E1376" s="10">
        <v>1</v>
      </c>
      <c r="F1376" s="9" t="s">
        <v>2764</v>
      </c>
      <c r="G1376" s="9" t="s">
        <v>26</v>
      </c>
      <c r="H1376" s="11"/>
      <c r="I1376" s="12"/>
      <c r="J1376" s="12"/>
      <c r="K1376" s="12"/>
      <c r="L1376" s="12">
        <f t="array" ref="L1376">IFERROR(LOOKUP(2^15,SEARCH({"40A","63A","80A","100A","125A","160A","200A","250A","400A","630A","800A","1000A","1250A","1600A","2000A","2500A","3200A","4000A","5000A","6300A"},UPPER(D1376)),{40,63,80,100,125,160,200,250,400,630,800,1000,1250,1600,2000,2500,3200,4000,5000,6300}),0)</f>
        <v>4000</v>
      </c>
      <c r="M1376" s="9" t="str">
        <f t="shared" si="106"/>
        <v>Flexible Link</v>
      </c>
      <c r="N1376" s="9" t="str">
        <f t="shared" si="107"/>
        <v>CU</v>
      </c>
      <c r="O1376" s="13" t="str">
        <f t="shared" si="108"/>
        <v>None</v>
      </c>
      <c r="P1376" s="9" t="str">
        <f t="shared" si="109"/>
        <v>None</v>
      </c>
      <c r="Q1376" s="9" t="str">
        <f t="shared" si="110"/>
        <v>0</v>
      </c>
      <c r="R13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76" s="14" t="str">
        <f>IF(ProjectsDB[[#This Row],[Item Type]]="Straight Plug-In",_xlfn.TEXTJOIN("-",TRUE,M1376&amp;"-"&amp;_xlfn.LET(_xlpm.txt,ProjectsDB[[#This Row],[Assembly]],_xlpm.pos,FIND("SP",_xlpm.txt),_xlpm.pre,LEFT(_xlpm.txt,_xlpm.pos-1),IF(RIGHT(_xlpm.pre,3)="123","3PL",IF(RIGHT(_xlpm.pre,2)="12","2PL",IF(RIGHT(_xlpm.pre,1)="1","1PL","3PL")))),N1376,O1376,P1376,Q1376&amp;"W",R1376),_xlfn.TEXTJOIN("-",TRUE,M1376,N1376,O1376,P1376,Q1376&amp;"W",R1376))</f>
        <v>Flexible Link-CU-None-None-0W-2</v>
      </c>
      <c r="T1376" s="14" t="str">
        <f>IF(COUNTIF(Cycletime[Element Desc.],ProjectsDB[[#This Row],[Element Desc.]])&gt;0,"Found","Not Found")</f>
        <v>Found</v>
      </c>
    </row>
    <row r="1377" spans="2:20" x14ac:dyDescent="0.25">
      <c r="B1377" s="8" t="s">
        <v>3001</v>
      </c>
      <c r="C1377" s="9" t="s">
        <v>2981</v>
      </c>
      <c r="D1377" s="9" t="s">
        <v>2982</v>
      </c>
      <c r="E1377" s="10">
        <v>6</v>
      </c>
      <c r="F1377" s="9" t="s">
        <v>2764</v>
      </c>
      <c r="G1377" s="9" t="s">
        <v>26</v>
      </c>
      <c r="H1377" s="11"/>
      <c r="I1377" s="12"/>
      <c r="J1377" s="12"/>
      <c r="K1377" s="12"/>
      <c r="L1377" s="12">
        <f t="array" ref="L1377">IFERROR(LOOKUP(2^15,SEARCH({"40A","63A","80A","100A","125A","160A","200A","250A","400A","630A","800A","1000A","1250A","1600A","2000A","2500A","3200A","4000A","5000A","6300A"},UPPER(D1377)),{40,63,80,100,125,160,200,250,400,630,800,1000,1250,1600,2000,2500,3200,4000,5000,6300}),0)</f>
        <v>4000</v>
      </c>
      <c r="M1377" s="9" t="str">
        <f t="shared" si="106"/>
        <v>Hanger Support</v>
      </c>
      <c r="N1377" s="9" t="str">
        <f t="shared" si="107"/>
        <v>CU</v>
      </c>
      <c r="O1377" s="13" t="str">
        <f t="shared" si="108"/>
        <v>None</v>
      </c>
      <c r="P1377" s="9" t="str">
        <f t="shared" si="109"/>
        <v>None</v>
      </c>
      <c r="Q1377" s="9" t="str">
        <f t="shared" si="110"/>
        <v>0</v>
      </c>
      <c r="R13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77" s="14" t="str">
        <f>IF(ProjectsDB[[#This Row],[Item Type]]="Straight Plug-In",_xlfn.TEXTJOIN("-",TRUE,M1377&amp;"-"&amp;_xlfn.LET(_xlpm.txt,ProjectsDB[[#This Row],[Assembly]],_xlpm.pos,FIND("SP",_xlpm.txt),_xlpm.pre,LEFT(_xlpm.txt,_xlpm.pos-1),IF(RIGHT(_xlpm.pre,3)="123","3PL",IF(RIGHT(_xlpm.pre,2)="12","2PL",IF(RIGHT(_xlpm.pre,1)="1","1PL","3PL")))),N1377,O1377,P1377,Q1377&amp;"W",R1377),_xlfn.TEXTJOIN("-",TRUE,M1377,N1377,O1377,P1377,Q1377&amp;"W",R1377))</f>
        <v>Hanger Support-CU-None-None-0W-2</v>
      </c>
      <c r="T1377" s="14" t="str">
        <f>IF(COUNTIF(Cycletime[Element Desc.],ProjectsDB[[#This Row],[Element Desc.]])&gt;0,"Found","Not Found")</f>
        <v>Found</v>
      </c>
    </row>
    <row r="1378" spans="2:20" x14ac:dyDescent="0.25">
      <c r="B1378" s="8" t="s">
        <v>3002</v>
      </c>
      <c r="C1378" s="9" t="s">
        <v>2984</v>
      </c>
      <c r="D1378" s="9" t="s">
        <v>2985</v>
      </c>
      <c r="E1378" s="10">
        <v>1</v>
      </c>
      <c r="F1378" s="9" t="s">
        <v>2764</v>
      </c>
      <c r="G1378" s="9" t="s">
        <v>26</v>
      </c>
      <c r="H1378" s="11"/>
      <c r="I1378" s="12"/>
      <c r="J1378" s="12"/>
      <c r="K1378" s="12"/>
      <c r="L1378" s="12">
        <f t="array" ref="L1378">IFERROR(LOOKUP(2^15,SEARCH({"40A","63A","80A","100A","125A","160A","200A","250A","400A","630A","800A","1000A","1250A","1600A","2000A","2500A","3200A","4000A","5000A","6300A"},UPPER(D1378)),{40,63,80,100,125,160,200,250,400,630,800,1000,1250,1600,2000,2500,3200,4000,5000,6300}),0)</f>
        <v>4000</v>
      </c>
      <c r="M1378" s="9" t="str">
        <f t="shared" si="106"/>
        <v>Hanger Support</v>
      </c>
      <c r="N1378" s="9" t="str">
        <f t="shared" si="107"/>
        <v>CU</v>
      </c>
      <c r="O1378" s="13" t="str">
        <f t="shared" si="108"/>
        <v>None</v>
      </c>
      <c r="P1378" s="9" t="str">
        <f t="shared" si="109"/>
        <v>None</v>
      </c>
      <c r="Q1378" s="9" t="str">
        <f t="shared" si="110"/>
        <v>0</v>
      </c>
      <c r="R13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78" s="14" t="str">
        <f>IF(ProjectsDB[[#This Row],[Item Type]]="Straight Plug-In",_xlfn.TEXTJOIN("-",TRUE,M1378&amp;"-"&amp;_xlfn.LET(_xlpm.txt,ProjectsDB[[#This Row],[Assembly]],_xlpm.pos,FIND("SP",_xlpm.txt),_xlpm.pre,LEFT(_xlpm.txt,_xlpm.pos-1),IF(RIGHT(_xlpm.pre,3)="123","3PL",IF(RIGHT(_xlpm.pre,2)="12","2PL",IF(RIGHT(_xlpm.pre,1)="1","1PL","3PL")))),N1378,O1378,P1378,Q1378&amp;"W",R1378),_xlfn.TEXTJOIN("-",TRUE,M1378,N1378,O1378,P1378,Q1378&amp;"W",R1378))</f>
        <v>Hanger Support-CU-None-None-0W-2</v>
      </c>
      <c r="T1378" s="14" t="str">
        <f>IF(COUNTIF(Cycletime[Element Desc.],ProjectsDB[[#This Row],[Element Desc.]])&gt;0,"Found","Not Found")</f>
        <v>Found</v>
      </c>
    </row>
    <row r="1379" spans="2:20" x14ac:dyDescent="0.25">
      <c r="B1379" s="8" t="s">
        <v>3003</v>
      </c>
      <c r="C1379" s="9" t="s">
        <v>2987</v>
      </c>
      <c r="D1379" s="9" t="s">
        <v>2988</v>
      </c>
      <c r="E1379" s="10">
        <v>1</v>
      </c>
      <c r="F1379" s="9" t="s">
        <v>2764</v>
      </c>
      <c r="G1379" s="9" t="s">
        <v>26</v>
      </c>
      <c r="H1379" s="11"/>
      <c r="I1379" s="12"/>
      <c r="J1379" s="12"/>
      <c r="K1379" s="12"/>
      <c r="L1379" s="12">
        <f t="array" ref="L1379">IFERROR(LOOKUP(2^15,SEARCH({"40A","63A","80A","100A","125A","160A","200A","250A","400A","630A","800A","1000A","1250A","1600A","2000A","2500A","3200A","4000A","5000A","6300A"},UPPER(D1379)),{40,63,80,100,125,160,200,250,400,630,800,1000,1250,1600,2000,2500,3200,4000,5000,6300}),0)</f>
        <v>4000</v>
      </c>
      <c r="M1379" s="9" t="str">
        <f t="shared" si="106"/>
        <v>Flexible Link</v>
      </c>
      <c r="N1379" s="9" t="str">
        <f t="shared" si="107"/>
        <v>CU</v>
      </c>
      <c r="O1379" s="13" t="str">
        <f t="shared" si="108"/>
        <v>None</v>
      </c>
      <c r="P1379" s="9" t="str">
        <f t="shared" si="109"/>
        <v>None</v>
      </c>
      <c r="Q1379" s="9" t="str">
        <f t="shared" si="110"/>
        <v>0</v>
      </c>
      <c r="R13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79" s="14" t="str">
        <f>IF(ProjectsDB[[#This Row],[Item Type]]="Straight Plug-In",_xlfn.TEXTJOIN("-",TRUE,M1379&amp;"-"&amp;_xlfn.LET(_xlpm.txt,ProjectsDB[[#This Row],[Assembly]],_xlpm.pos,FIND("SP",_xlpm.txt),_xlpm.pre,LEFT(_xlpm.txt,_xlpm.pos-1),IF(RIGHT(_xlpm.pre,3)="123","3PL",IF(RIGHT(_xlpm.pre,2)="12","2PL",IF(RIGHT(_xlpm.pre,1)="1","1PL","3PL")))),N1379,O1379,P1379,Q1379&amp;"W",R1379),_xlfn.TEXTJOIN("-",TRUE,M1379,N1379,O1379,P1379,Q1379&amp;"W",R1379))</f>
        <v>Flexible Link-CU-None-None-0W-2</v>
      </c>
      <c r="T1379" s="14" t="str">
        <f>IF(COUNTIF(Cycletime[Element Desc.],ProjectsDB[[#This Row],[Element Desc.]])&gt;0,"Found","Not Found")</f>
        <v>Found</v>
      </c>
    </row>
    <row r="1380" spans="2:20" x14ac:dyDescent="0.25">
      <c r="B1380" s="8" t="s">
        <v>3004</v>
      </c>
      <c r="C1380" s="9" t="s">
        <v>2981</v>
      </c>
      <c r="D1380" s="9" t="s">
        <v>2982</v>
      </c>
      <c r="E1380" s="10">
        <v>8</v>
      </c>
      <c r="F1380" s="9" t="s">
        <v>2764</v>
      </c>
      <c r="G1380" s="9" t="s">
        <v>26</v>
      </c>
      <c r="H1380" s="11"/>
      <c r="I1380" s="12"/>
      <c r="J1380" s="12"/>
      <c r="K1380" s="12"/>
      <c r="L1380" s="12">
        <f t="array" ref="L1380">IFERROR(LOOKUP(2^15,SEARCH({"40A","63A","80A","100A","125A","160A","200A","250A","400A","630A","800A","1000A","1250A","1600A","2000A","2500A","3200A","4000A","5000A","6300A"},UPPER(D1380)),{40,63,80,100,125,160,200,250,400,630,800,1000,1250,1600,2000,2500,3200,4000,5000,6300}),0)</f>
        <v>4000</v>
      </c>
      <c r="M1380" s="9" t="str">
        <f t="shared" si="106"/>
        <v>Hanger Support</v>
      </c>
      <c r="N1380" s="9" t="str">
        <f t="shared" si="107"/>
        <v>CU</v>
      </c>
      <c r="O1380" s="13" t="str">
        <f t="shared" si="108"/>
        <v>None</v>
      </c>
      <c r="P1380" s="9" t="str">
        <f t="shared" si="109"/>
        <v>None</v>
      </c>
      <c r="Q1380" s="9" t="str">
        <f t="shared" si="110"/>
        <v>0</v>
      </c>
      <c r="R13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80" s="14" t="str">
        <f>IF(ProjectsDB[[#This Row],[Item Type]]="Straight Plug-In",_xlfn.TEXTJOIN("-",TRUE,M1380&amp;"-"&amp;_xlfn.LET(_xlpm.txt,ProjectsDB[[#This Row],[Assembly]],_xlpm.pos,FIND("SP",_xlpm.txt),_xlpm.pre,LEFT(_xlpm.txt,_xlpm.pos-1),IF(RIGHT(_xlpm.pre,3)="123","3PL",IF(RIGHT(_xlpm.pre,2)="12","2PL",IF(RIGHT(_xlpm.pre,1)="1","1PL","3PL")))),N1380,O1380,P1380,Q1380&amp;"W",R1380),_xlfn.TEXTJOIN("-",TRUE,M1380,N1380,O1380,P1380,Q1380&amp;"W",R1380))</f>
        <v>Hanger Support-CU-None-None-0W-2</v>
      </c>
      <c r="T1380" s="14" t="str">
        <f>IF(COUNTIF(Cycletime[Element Desc.],ProjectsDB[[#This Row],[Element Desc.]])&gt;0,"Found","Not Found")</f>
        <v>Found</v>
      </c>
    </row>
    <row r="1381" spans="2:20" x14ac:dyDescent="0.25">
      <c r="B1381" s="8" t="s">
        <v>3005</v>
      </c>
      <c r="C1381" s="9" t="s">
        <v>2984</v>
      </c>
      <c r="D1381" s="9" t="s">
        <v>2985</v>
      </c>
      <c r="E1381" s="10">
        <v>3</v>
      </c>
      <c r="F1381" s="9" t="s">
        <v>2764</v>
      </c>
      <c r="G1381" s="9" t="s">
        <v>26</v>
      </c>
      <c r="H1381" s="11"/>
      <c r="I1381" s="12"/>
      <c r="J1381" s="12"/>
      <c r="K1381" s="12"/>
      <c r="L1381" s="12">
        <f t="array" ref="L1381">IFERROR(LOOKUP(2^15,SEARCH({"40A","63A","80A","100A","125A","160A","200A","250A","400A","630A","800A","1000A","1250A","1600A","2000A","2500A","3200A","4000A","5000A","6300A"},UPPER(D1381)),{40,63,80,100,125,160,200,250,400,630,800,1000,1250,1600,2000,2500,3200,4000,5000,6300}),0)</f>
        <v>4000</v>
      </c>
      <c r="M1381" s="9" t="str">
        <f t="shared" si="106"/>
        <v>Hanger Support</v>
      </c>
      <c r="N1381" s="9" t="str">
        <f t="shared" si="107"/>
        <v>CU</v>
      </c>
      <c r="O1381" s="13" t="str">
        <f t="shared" si="108"/>
        <v>None</v>
      </c>
      <c r="P1381" s="9" t="str">
        <f t="shared" si="109"/>
        <v>None</v>
      </c>
      <c r="Q1381" s="9" t="str">
        <f t="shared" si="110"/>
        <v>0</v>
      </c>
      <c r="R13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81" s="14" t="str">
        <f>IF(ProjectsDB[[#This Row],[Item Type]]="Straight Plug-In",_xlfn.TEXTJOIN("-",TRUE,M1381&amp;"-"&amp;_xlfn.LET(_xlpm.txt,ProjectsDB[[#This Row],[Assembly]],_xlpm.pos,FIND("SP",_xlpm.txt),_xlpm.pre,LEFT(_xlpm.txt,_xlpm.pos-1),IF(RIGHT(_xlpm.pre,3)="123","3PL",IF(RIGHT(_xlpm.pre,2)="12","2PL",IF(RIGHT(_xlpm.pre,1)="1","1PL","3PL")))),N1381,O1381,P1381,Q1381&amp;"W",R1381),_xlfn.TEXTJOIN("-",TRUE,M1381,N1381,O1381,P1381,Q1381&amp;"W",R1381))</f>
        <v>Hanger Support-CU-None-None-0W-2</v>
      </c>
      <c r="T1381" s="14" t="str">
        <f>IF(COUNTIF(Cycletime[Element Desc.],ProjectsDB[[#This Row],[Element Desc.]])&gt;0,"Found","Not Found")</f>
        <v>Found</v>
      </c>
    </row>
    <row r="1382" spans="2:20" x14ac:dyDescent="0.25">
      <c r="B1382" s="8" t="s">
        <v>3006</v>
      </c>
      <c r="C1382" s="9" t="s">
        <v>2987</v>
      </c>
      <c r="D1382" s="9" t="s">
        <v>2988</v>
      </c>
      <c r="E1382" s="10">
        <v>1</v>
      </c>
      <c r="F1382" s="9" t="s">
        <v>2764</v>
      </c>
      <c r="G1382" s="9" t="s">
        <v>26</v>
      </c>
      <c r="H1382" s="11"/>
      <c r="I1382" s="12"/>
      <c r="J1382" s="12"/>
      <c r="K1382" s="12"/>
      <c r="L1382" s="12">
        <f t="array" ref="L1382">IFERROR(LOOKUP(2^15,SEARCH({"40A","63A","80A","100A","125A","160A","200A","250A","400A","630A","800A","1000A","1250A","1600A","2000A","2500A","3200A","4000A","5000A","6300A"},UPPER(D1382)),{40,63,80,100,125,160,200,250,400,630,800,1000,1250,1600,2000,2500,3200,4000,5000,6300}),0)</f>
        <v>4000</v>
      </c>
      <c r="M1382" s="9" t="str">
        <f t="shared" si="106"/>
        <v>Flexible Link</v>
      </c>
      <c r="N1382" s="9" t="str">
        <f t="shared" si="107"/>
        <v>CU</v>
      </c>
      <c r="O1382" s="13" t="str">
        <f t="shared" si="108"/>
        <v>None</v>
      </c>
      <c r="P1382" s="9" t="str">
        <f t="shared" si="109"/>
        <v>None</v>
      </c>
      <c r="Q1382" s="9" t="str">
        <f t="shared" si="110"/>
        <v>0</v>
      </c>
      <c r="R13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82" s="14" t="str">
        <f>IF(ProjectsDB[[#This Row],[Item Type]]="Straight Plug-In",_xlfn.TEXTJOIN("-",TRUE,M1382&amp;"-"&amp;_xlfn.LET(_xlpm.txt,ProjectsDB[[#This Row],[Assembly]],_xlpm.pos,FIND("SP",_xlpm.txt),_xlpm.pre,LEFT(_xlpm.txt,_xlpm.pos-1),IF(RIGHT(_xlpm.pre,3)="123","3PL",IF(RIGHT(_xlpm.pre,2)="12","2PL",IF(RIGHT(_xlpm.pre,1)="1","1PL","3PL")))),N1382,O1382,P1382,Q1382&amp;"W",R1382),_xlfn.TEXTJOIN("-",TRUE,M1382,N1382,O1382,P1382,Q1382&amp;"W",R1382))</f>
        <v>Flexible Link-CU-None-None-0W-2</v>
      </c>
      <c r="T1382" s="14" t="str">
        <f>IF(COUNTIF(Cycletime[Element Desc.],ProjectsDB[[#This Row],[Element Desc.]])&gt;0,"Found","Not Found")</f>
        <v>Found</v>
      </c>
    </row>
    <row r="1383" spans="2:20" x14ac:dyDescent="0.25">
      <c r="B1383" s="8" t="s">
        <v>3007</v>
      </c>
      <c r="C1383" s="9" t="s">
        <v>2981</v>
      </c>
      <c r="D1383" s="9" t="s">
        <v>2982</v>
      </c>
      <c r="E1383" s="10">
        <v>10</v>
      </c>
      <c r="F1383" s="9" t="s">
        <v>2764</v>
      </c>
      <c r="G1383" s="9" t="s">
        <v>26</v>
      </c>
      <c r="H1383" s="11"/>
      <c r="I1383" s="12"/>
      <c r="J1383" s="12"/>
      <c r="K1383" s="12"/>
      <c r="L1383" s="12">
        <f t="array" ref="L1383">IFERROR(LOOKUP(2^15,SEARCH({"40A","63A","80A","100A","125A","160A","200A","250A","400A","630A","800A","1000A","1250A","1600A","2000A","2500A","3200A","4000A","5000A","6300A"},UPPER(D1383)),{40,63,80,100,125,160,200,250,400,630,800,1000,1250,1600,2000,2500,3200,4000,5000,6300}),0)</f>
        <v>4000</v>
      </c>
      <c r="M1383" s="9" t="str">
        <f t="shared" si="106"/>
        <v>Hanger Support</v>
      </c>
      <c r="N1383" s="9" t="str">
        <f t="shared" si="107"/>
        <v>CU</v>
      </c>
      <c r="O1383" s="13" t="str">
        <f t="shared" si="108"/>
        <v>None</v>
      </c>
      <c r="P1383" s="9" t="str">
        <f t="shared" si="109"/>
        <v>None</v>
      </c>
      <c r="Q1383" s="9" t="str">
        <f t="shared" si="110"/>
        <v>0</v>
      </c>
      <c r="R13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83" s="14" t="str">
        <f>IF(ProjectsDB[[#This Row],[Item Type]]="Straight Plug-In",_xlfn.TEXTJOIN("-",TRUE,M1383&amp;"-"&amp;_xlfn.LET(_xlpm.txt,ProjectsDB[[#This Row],[Assembly]],_xlpm.pos,FIND("SP",_xlpm.txt),_xlpm.pre,LEFT(_xlpm.txt,_xlpm.pos-1),IF(RIGHT(_xlpm.pre,3)="123","3PL",IF(RIGHT(_xlpm.pre,2)="12","2PL",IF(RIGHT(_xlpm.pre,1)="1","1PL","3PL")))),N1383,O1383,P1383,Q1383&amp;"W",R1383),_xlfn.TEXTJOIN("-",TRUE,M1383,N1383,O1383,P1383,Q1383&amp;"W",R1383))</f>
        <v>Hanger Support-CU-None-None-0W-2</v>
      </c>
      <c r="T1383" s="14" t="str">
        <f>IF(COUNTIF(Cycletime[Element Desc.],ProjectsDB[[#This Row],[Element Desc.]])&gt;0,"Found","Not Found")</f>
        <v>Found</v>
      </c>
    </row>
    <row r="1384" spans="2:20" x14ac:dyDescent="0.25">
      <c r="B1384" s="8" t="s">
        <v>3008</v>
      </c>
      <c r="C1384" s="9" t="s">
        <v>2984</v>
      </c>
      <c r="D1384" s="9" t="s">
        <v>2985</v>
      </c>
      <c r="E1384" s="10">
        <v>3</v>
      </c>
      <c r="F1384" s="9" t="s">
        <v>2764</v>
      </c>
      <c r="G1384" s="9" t="s">
        <v>26</v>
      </c>
      <c r="H1384" s="11"/>
      <c r="I1384" s="12"/>
      <c r="J1384" s="12"/>
      <c r="K1384" s="12"/>
      <c r="L1384" s="12">
        <f t="array" ref="L1384">IFERROR(LOOKUP(2^15,SEARCH({"40A","63A","80A","100A","125A","160A","200A","250A","400A","630A","800A","1000A","1250A","1600A","2000A","2500A","3200A","4000A","5000A","6300A"},UPPER(D1384)),{40,63,80,100,125,160,200,250,400,630,800,1000,1250,1600,2000,2500,3200,4000,5000,6300}),0)</f>
        <v>4000</v>
      </c>
      <c r="M1384" s="9" t="str">
        <f t="shared" si="106"/>
        <v>Hanger Support</v>
      </c>
      <c r="N1384" s="9" t="str">
        <f t="shared" si="107"/>
        <v>CU</v>
      </c>
      <c r="O1384" s="13" t="str">
        <f t="shared" si="108"/>
        <v>None</v>
      </c>
      <c r="P1384" s="9" t="str">
        <f t="shared" si="109"/>
        <v>None</v>
      </c>
      <c r="Q1384" s="9" t="str">
        <f t="shared" si="110"/>
        <v>0</v>
      </c>
      <c r="R13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84" s="14" t="str">
        <f>IF(ProjectsDB[[#This Row],[Item Type]]="Straight Plug-In",_xlfn.TEXTJOIN("-",TRUE,M1384&amp;"-"&amp;_xlfn.LET(_xlpm.txt,ProjectsDB[[#This Row],[Assembly]],_xlpm.pos,FIND("SP",_xlpm.txt),_xlpm.pre,LEFT(_xlpm.txt,_xlpm.pos-1),IF(RIGHT(_xlpm.pre,3)="123","3PL",IF(RIGHT(_xlpm.pre,2)="12","2PL",IF(RIGHT(_xlpm.pre,1)="1","1PL","3PL")))),N1384,O1384,P1384,Q1384&amp;"W",R1384),_xlfn.TEXTJOIN("-",TRUE,M1384,N1384,O1384,P1384,Q1384&amp;"W",R1384))</f>
        <v>Hanger Support-CU-None-None-0W-2</v>
      </c>
      <c r="T1384" s="14" t="str">
        <f>IF(COUNTIF(Cycletime[Element Desc.],ProjectsDB[[#This Row],[Element Desc.]])&gt;0,"Found","Not Found")</f>
        <v>Found</v>
      </c>
    </row>
    <row r="1385" spans="2:20" x14ac:dyDescent="0.25">
      <c r="B1385" s="8" t="s">
        <v>3009</v>
      </c>
      <c r="C1385" s="9" t="s">
        <v>2987</v>
      </c>
      <c r="D1385" s="9" t="s">
        <v>2988</v>
      </c>
      <c r="E1385" s="10">
        <v>1</v>
      </c>
      <c r="F1385" s="9" t="s">
        <v>2764</v>
      </c>
      <c r="G1385" s="9" t="s">
        <v>26</v>
      </c>
      <c r="H1385" s="11"/>
      <c r="I1385" s="12"/>
      <c r="J1385" s="12"/>
      <c r="K1385" s="12"/>
      <c r="L1385" s="12">
        <f t="array" ref="L1385">IFERROR(LOOKUP(2^15,SEARCH({"40A","63A","80A","100A","125A","160A","200A","250A","400A","630A","800A","1000A","1250A","1600A","2000A","2500A","3200A","4000A","5000A","6300A"},UPPER(D1385)),{40,63,80,100,125,160,200,250,400,630,800,1000,1250,1600,2000,2500,3200,4000,5000,6300}),0)</f>
        <v>4000</v>
      </c>
      <c r="M1385" s="9" t="str">
        <f t="shared" si="106"/>
        <v>Flexible Link</v>
      </c>
      <c r="N1385" s="9" t="str">
        <f t="shared" si="107"/>
        <v>CU</v>
      </c>
      <c r="O1385" s="13" t="str">
        <f t="shared" si="108"/>
        <v>None</v>
      </c>
      <c r="P1385" s="9" t="str">
        <f t="shared" si="109"/>
        <v>None</v>
      </c>
      <c r="Q1385" s="9" t="str">
        <f t="shared" si="110"/>
        <v>0</v>
      </c>
      <c r="R13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85" s="14" t="str">
        <f>IF(ProjectsDB[[#This Row],[Item Type]]="Straight Plug-In",_xlfn.TEXTJOIN("-",TRUE,M1385&amp;"-"&amp;_xlfn.LET(_xlpm.txt,ProjectsDB[[#This Row],[Assembly]],_xlpm.pos,FIND("SP",_xlpm.txt),_xlpm.pre,LEFT(_xlpm.txt,_xlpm.pos-1),IF(RIGHT(_xlpm.pre,3)="123","3PL",IF(RIGHT(_xlpm.pre,2)="12","2PL",IF(RIGHT(_xlpm.pre,1)="1","1PL","3PL")))),N1385,O1385,P1385,Q1385&amp;"W",R1385),_xlfn.TEXTJOIN("-",TRUE,M1385,N1385,O1385,P1385,Q1385&amp;"W",R1385))</f>
        <v>Flexible Link-CU-None-None-0W-2</v>
      </c>
      <c r="T1385" s="14" t="str">
        <f>IF(COUNTIF(Cycletime[Element Desc.],ProjectsDB[[#This Row],[Element Desc.]])&gt;0,"Found","Not Found")</f>
        <v>Found</v>
      </c>
    </row>
    <row r="1386" spans="2:20" x14ac:dyDescent="0.25">
      <c r="B1386" s="8" t="s">
        <v>3010</v>
      </c>
      <c r="C1386" s="9" t="s">
        <v>2981</v>
      </c>
      <c r="D1386" s="9" t="s">
        <v>2982</v>
      </c>
      <c r="E1386" s="10">
        <v>10</v>
      </c>
      <c r="F1386" s="9" t="s">
        <v>2764</v>
      </c>
      <c r="G1386" s="9" t="s">
        <v>26</v>
      </c>
      <c r="H1386" s="11"/>
      <c r="I1386" s="12"/>
      <c r="J1386" s="12"/>
      <c r="K1386" s="12"/>
      <c r="L1386" s="12">
        <f t="array" ref="L1386">IFERROR(LOOKUP(2^15,SEARCH({"40A","63A","80A","100A","125A","160A","200A","250A","400A","630A","800A","1000A","1250A","1600A","2000A","2500A","3200A","4000A","5000A","6300A"},UPPER(D1386)),{40,63,80,100,125,160,200,250,400,630,800,1000,1250,1600,2000,2500,3200,4000,5000,6300}),0)</f>
        <v>4000</v>
      </c>
      <c r="M1386" s="9" t="str">
        <f t="shared" si="106"/>
        <v>Hanger Support</v>
      </c>
      <c r="N1386" s="9" t="str">
        <f t="shared" si="107"/>
        <v>CU</v>
      </c>
      <c r="O1386" s="13" t="str">
        <f t="shared" si="108"/>
        <v>None</v>
      </c>
      <c r="P1386" s="9" t="str">
        <f t="shared" si="109"/>
        <v>None</v>
      </c>
      <c r="Q1386" s="9" t="str">
        <f t="shared" si="110"/>
        <v>0</v>
      </c>
      <c r="R13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86" s="14" t="str">
        <f>IF(ProjectsDB[[#This Row],[Item Type]]="Straight Plug-In",_xlfn.TEXTJOIN("-",TRUE,M1386&amp;"-"&amp;_xlfn.LET(_xlpm.txt,ProjectsDB[[#This Row],[Assembly]],_xlpm.pos,FIND("SP",_xlpm.txt),_xlpm.pre,LEFT(_xlpm.txt,_xlpm.pos-1),IF(RIGHT(_xlpm.pre,3)="123","3PL",IF(RIGHT(_xlpm.pre,2)="12","2PL",IF(RIGHT(_xlpm.pre,1)="1","1PL","3PL")))),N1386,O1386,P1386,Q1386&amp;"W",R1386),_xlfn.TEXTJOIN("-",TRUE,M1386,N1386,O1386,P1386,Q1386&amp;"W",R1386))</f>
        <v>Hanger Support-CU-None-None-0W-2</v>
      </c>
      <c r="T1386" s="14" t="str">
        <f>IF(COUNTIF(Cycletime[Element Desc.],ProjectsDB[[#This Row],[Element Desc.]])&gt;0,"Found","Not Found")</f>
        <v>Found</v>
      </c>
    </row>
    <row r="1387" spans="2:20" x14ac:dyDescent="0.25">
      <c r="B1387" s="8" t="s">
        <v>3011</v>
      </c>
      <c r="C1387" s="9" t="s">
        <v>2984</v>
      </c>
      <c r="D1387" s="9" t="s">
        <v>2985</v>
      </c>
      <c r="E1387" s="10">
        <v>3</v>
      </c>
      <c r="F1387" s="9" t="s">
        <v>2764</v>
      </c>
      <c r="G1387" s="9" t="s">
        <v>26</v>
      </c>
      <c r="H1387" s="11"/>
      <c r="I1387" s="12"/>
      <c r="J1387" s="12"/>
      <c r="K1387" s="12"/>
      <c r="L1387" s="12">
        <f t="array" ref="L1387">IFERROR(LOOKUP(2^15,SEARCH({"40A","63A","80A","100A","125A","160A","200A","250A","400A","630A","800A","1000A","1250A","1600A","2000A","2500A","3200A","4000A","5000A","6300A"},UPPER(D1387)),{40,63,80,100,125,160,200,250,400,630,800,1000,1250,1600,2000,2500,3200,4000,5000,6300}),0)</f>
        <v>4000</v>
      </c>
      <c r="M1387" s="9" t="str">
        <f t="shared" si="106"/>
        <v>Hanger Support</v>
      </c>
      <c r="N1387" s="9" t="str">
        <f t="shared" si="107"/>
        <v>CU</v>
      </c>
      <c r="O1387" s="13" t="str">
        <f t="shared" si="108"/>
        <v>None</v>
      </c>
      <c r="P1387" s="9" t="str">
        <f t="shared" si="109"/>
        <v>None</v>
      </c>
      <c r="Q1387" s="9" t="str">
        <f t="shared" si="110"/>
        <v>0</v>
      </c>
      <c r="R13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87" s="14" t="str">
        <f>IF(ProjectsDB[[#This Row],[Item Type]]="Straight Plug-In",_xlfn.TEXTJOIN("-",TRUE,M1387&amp;"-"&amp;_xlfn.LET(_xlpm.txt,ProjectsDB[[#This Row],[Assembly]],_xlpm.pos,FIND("SP",_xlpm.txt),_xlpm.pre,LEFT(_xlpm.txt,_xlpm.pos-1),IF(RIGHT(_xlpm.pre,3)="123","3PL",IF(RIGHT(_xlpm.pre,2)="12","2PL",IF(RIGHT(_xlpm.pre,1)="1","1PL","3PL")))),N1387,O1387,P1387,Q1387&amp;"W",R1387),_xlfn.TEXTJOIN("-",TRUE,M1387,N1387,O1387,P1387,Q1387&amp;"W",R1387))</f>
        <v>Hanger Support-CU-None-None-0W-2</v>
      </c>
      <c r="T1387" s="14" t="str">
        <f>IF(COUNTIF(Cycletime[Element Desc.],ProjectsDB[[#This Row],[Element Desc.]])&gt;0,"Found","Not Found")</f>
        <v>Found</v>
      </c>
    </row>
    <row r="1388" spans="2:20" x14ac:dyDescent="0.25">
      <c r="B1388" s="8" t="s">
        <v>3012</v>
      </c>
      <c r="C1388" s="9" t="s">
        <v>2987</v>
      </c>
      <c r="D1388" s="9" t="s">
        <v>2988</v>
      </c>
      <c r="E1388" s="10">
        <v>1</v>
      </c>
      <c r="F1388" s="9" t="s">
        <v>2764</v>
      </c>
      <c r="G1388" s="9" t="s">
        <v>26</v>
      </c>
      <c r="H1388" s="11"/>
      <c r="I1388" s="12"/>
      <c r="J1388" s="12"/>
      <c r="K1388" s="12"/>
      <c r="L1388" s="12">
        <f t="array" ref="L1388">IFERROR(LOOKUP(2^15,SEARCH({"40A","63A","80A","100A","125A","160A","200A","250A","400A","630A","800A","1000A","1250A","1600A","2000A","2500A","3200A","4000A","5000A","6300A"},UPPER(D1388)),{40,63,80,100,125,160,200,250,400,630,800,1000,1250,1600,2000,2500,3200,4000,5000,6300}),0)</f>
        <v>4000</v>
      </c>
      <c r="M1388" s="9" t="str">
        <f t="shared" si="106"/>
        <v>Flexible Link</v>
      </c>
      <c r="N1388" s="9" t="str">
        <f t="shared" si="107"/>
        <v>CU</v>
      </c>
      <c r="O1388" s="13" t="str">
        <f t="shared" si="108"/>
        <v>None</v>
      </c>
      <c r="P1388" s="9" t="str">
        <f t="shared" si="109"/>
        <v>None</v>
      </c>
      <c r="Q1388" s="9" t="str">
        <f t="shared" si="110"/>
        <v>0</v>
      </c>
      <c r="R13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88" s="14" t="str">
        <f>IF(ProjectsDB[[#This Row],[Item Type]]="Straight Plug-In",_xlfn.TEXTJOIN("-",TRUE,M1388&amp;"-"&amp;_xlfn.LET(_xlpm.txt,ProjectsDB[[#This Row],[Assembly]],_xlpm.pos,FIND("SP",_xlpm.txt),_xlpm.pre,LEFT(_xlpm.txt,_xlpm.pos-1),IF(RIGHT(_xlpm.pre,3)="123","3PL",IF(RIGHT(_xlpm.pre,2)="12","2PL",IF(RIGHT(_xlpm.pre,1)="1","1PL","3PL")))),N1388,O1388,P1388,Q1388&amp;"W",R1388),_xlfn.TEXTJOIN("-",TRUE,M1388,N1388,O1388,P1388,Q1388&amp;"W",R1388))</f>
        <v>Flexible Link-CU-None-None-0W-2</v>
      </c>
      <c r="T1388" s="14" t="str">
        <f>IF(COUNTIF(Cycletime[Element Desc.],ProjectsDB[[#This Row],[Element Desc.]])&gt;0,"Found","Not Found")</f>
        <v>Found</v>
      </c>
    </row>
    <row r="1389" spans="2:20" x14ac:dyDescent="0.25">
      <c r="B1389" s="8" t="s">
        <v>3013</v>
      </c>
      <c r="C1389" s="9" t="s">
        <v>2981</v>
      </c>
      <c r="D1389" s="9" t="s">
        <v>2982</v>
      </c>
      <c r="E1389" s="10">
        <v>6</v>
      </c>
      <c r="F1389" s="9" t="s">
        <v>2764</v>
      </c>
      <c r="G1389" s="9" t="s">
        <v>26</v>
      </c>
      <c r="H1389" s="11"/>
      <c r="I1389" s="12"/>
      <c r="J1389" s="12"/>
      <c r="K1389" s="12"/>
      <c r="L1389" s="12">
        <f t="array" ref="L1389">IFERROR(LOOKUP(2^15,SEARCH({"40A","63A","80A","100A","125A","160A","200A","250A","400A","630A","800A","1000A","1250A","1600A","2000A","2500A","3200A","4000A","5000A","6300A"},UPPER(D1389)),{40,63,80,100,125,160,200,250,400,630,800,1000,1250,1600,2000,2500,3200,4000,5000,6300}),0)</f>
        <v>4000</v>
      </c>
      <c r="M1389" s="9" t="str">
        <f t="shared" si="106"/>
        <v>Hanger Support</v>
      </c>
      <c r="N1389" s="9" t="str">
        <f t="shared" si="107"/>
        <v>CU</v>
      </c>
      <c r="O1389" s="13" t="str">
        <f t="shared" si="108"/>
        <v>None</v>
      </c>
      <c r="P1389" s="9" t="str">
        <f t="shared" si="109"/>
        <v>None</v>
      </c>
      <c r="Q1389" s="9" t="str">
        <f t="shared" si="110"/>
        <v>0</v>
      </c>
      <c r="R13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89" s="14" t="str">
        <f>IF(ProjectsDB[[#This Row],[Item Type]]="Straight Plug-In",_xlfn.TEXTJOIN("-",TRUE,M1389&amp;"-"&amp;_xlfn.LET(_xlpm.txt,ProjectsDB[[#This Row],[Assembly]],_xlpm.pos,FIND("SP",_xlpm.txt),_xlpm.pre,LEFT(_xlpm.txt,_xlpm.pos-1),IF(RIGHT(_xlpm.pre,3)="123","3PL",IF(RIGHT(_xlpm.pre,2)="12","2PL",IF(RIGHT(_xlpm.pre,1)="1","1PL","3PL")))),N1389,O1389,P1389,Q1389&amp;"W",R1389),_xlfn.TEXTJOIN("-",TRUE,M1389,N1389,O1389,P1389,Q1389&amp;"W",R1389))</f>
        <v>Hanger Support-CU-None-None-0W-2</v>
      </c>
      <c r="T1389" s="14" t="str">
        <f>IF(COUNTIF(Cycletime[Element Desc.],ProjectsDB[[#This Row],[Element Desc.]])&gt;0,"Found","Not Found")</f>
        <v>Found</v>
      </c>
    </row>
    <row r="1390" spans="2:20" x14ac:dyDescent="0.25">
      <c r="B1390" s="8" t="s">
        <v>3014</v>
      </c>
      <c r="C1390" s="9" t="s">
        <v>2984</v>
      </c>
      <c r="D1390" s="9" t="s">
        <v>2985</v>
      </c>
      <c r="E1390" s="10">
        <v>3</v>
      </c>
      <c r="F1390" s="9" t="s">
        <v>2764</v>
      </c>
      <c r="G1390" s="9" t="s">
        <v>26</v>
      </c>
      <c r="H1390" s="11"/>
      <c r="I1390" s="12"/>
      <c r="J1390" s="12"/>
      <c r="K1390" s="12"/>
      <c r="L1390" s="12">
        <f t="array" ref="L1390">IFERROR(LOOKUP(2^15,SEARCH({"40A","63A","80A","100A","125A","160A","200A","250A","400A","630A","800A","1000A","1250A","1600A","2000A","2500A","3200A","4000A","5000A","6300A"},UPPER(D1390)),{40,63,80,100,125,160,200,250,400,630,800,1000,1250,1600,2000,2500,3200,4000,5000,6300}),0)</f>
        <v>4000</v>
      </c>
      <c r="M1390" s="9" t="str">
        <f t="shared" si="106"/>
        <v>Hanger Support</v>
      </c>
      <c r="N1390" s="9" t="str">
        <f t="shared" si="107"/>
        <v>CU</v>
      </c>
      <c r="O1390" s="13" t="str">
        <f t="shared" si="108"/>
        <v>None</v>
      </c>
      <c r="P1390" s="9" t="str">
        <f t="shared" si="109"/>
        <v>None</v>
      </c>
      <c r="Q1390" s="9" t="str">
        <f t="shared" si="110"/>
        <v>0</v>
      </c>
      <c r="R13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90" s="14" t="str">
        <f>IF(ProjectsDB[[#This Row],[Item Type]]="Straight Plug-In",_xlfn.TEXTJOIN("-",TRUE,M1390&amp;"-"&amp;_xlfn.LET(_xlpm.txt,ProjectsDB[[#This Row],[Assembly]],_xlpm.pos,FIND("SP",_xlpm.txt),_xlpm.pre,LEFT(_xlpm.txt,_xlpm.pos-1),IF(RIGHT(_xlpm.pre,3)="123","3PL",IF(RIGHT(_xlpm.pre,2)="12","2PL",IF(RIGHT(_xlpm.pre,1)="1","1PL","3PL")))),N1390,O1390,P1390,Q1390&amp;"W",R1390),_xlfn.TEXTJOIN("-",TRUE,M1390,N1390,O1390,P1390,Q1390&amp;"W",R1390))</f>
        <v>Hanger Support-CU-None-None-0W-2</v>
      </c>
      <c r="T1390" s="14" t="str">
        <f>IF(COUNTIF(Cycletime[Element Desc.],ProjectsDB[[#This Row],[Element Desc.]])&gt;0,"Found","Not Found")</f>
        <v>Found</v>
      </c>
    </row>
    <row r="1391" spans="2:20" x14ac:dyDescent="0.25">
      <c r="B1391" s="8" t="s">
        <v>3015</v>
      </c>
      <c r="C1391" s="9" t="s">
        <v>2987</v>
      </c>
      <c r="D1391" s="9" t="s">
        <v>2988</v>
      </c>
      <c r="E1391" s="10">
        <v>1</v>
      </c>
      <c r="F1391" s="9" t="s">
        <v>2764</v>
      </c>
      <c r="G1391" s="9" t="s">
        <v>26</v>
      </c>
      <c r="H1391" s="11"/>
      <c r="I1391" s="12"/>
      <c r="J1391" s="12"/>
      <c r="K1391" s="12"/>
      <c r="L1391" s="12">
        <f t="array" ref="L1391">IFERROR(LOOKUP(2^15,SEARCH({"40A","63A","80A","100A","125A","160A","200A","250A","400A","630A","800A","1000A","1250A","1600A","2000A","2500A","3200A","4000A","5000A","6300A"},UPPER(D1391)),{40,63,80,100,125,160,200,250,400,630,800,1000,1250,1600,2000,2500,3200,4000,5000,6300}),0)</f>
        <v>4000</v>
      </c>
      <c r="M1391" s="9" t="str">
        <f t="shared" si="106"/>
        <v>Flexible Link</v>
      </c>
      <c r="N1391" s="9" t="str">
        <f t="shared" si="107"/>
        <v>CU</v>
      </c>
      <c r="O1391" s="13" t="str">
        <f t="shared" si="108"/>
        <v>None</v>
      </c>
      <c r="P1391" s="9" t="str">
        <f t="shared" si="109"/>
        <v>None</v>
      </c>
      <c r="Q1391" s="9" t="str">
        <f t="shared" si="110"/>
        <v>0</v>
      </c>
      <c r="R13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91" s="14" t="str">
        <f>IF(ProjectsDB[[#This Row],[Item Type]]="Straight Plug-In",_xlfn.TEXTJOIN("-",TRUE,M1391&amp;"-"&amp;_xlfn.LET(_xlpm.txt,ProjectsDB[[#This Row],[Assembly]],_xlpm.pos,FIND("SP",_xlpm.txt),_xlpm.pre,LEFT(_xlpm.txt,_xlpm.pos-1),IF(RIGHT(_xlpm.pre,3)="123","3PL",IF(RIGHT(_xlpm.pre,2)="12","2PL",IF(RIGHT(_xlpm.pre,1)="1","1PL","3PL")))),N1391,O1391,P1391,Q1391&amp;"W",R1391),_xlfn.TEXTJOIN("-",TRUE,M1391,N1391,O1391,P1391,Q1391&amp;"W",R1391))</f>
        <v>Flexible Link-CU-None-None-0W-2</v>
      </c>
      <c r="T1391" s="14" t="str">
        <f>IF(COUNTIF(Cycletime[Element Desc.],ProjectsDB[[#This Row],[Element Desc.]])&gt;0,"Found","Not Found")</f>
        <v>Found</v>
      </c>
    </row>
    <row r="1392" spans="2:20" x14ac:dyDescent="0.25">
      <c r="B1392" s="8" t="s">
        <v>3016</v>
      </c>
      <c r="C1392" s="9" t="s">
        <v>2981</v>
      </c>
      <c r="D1392" s="9" t="s">
        <v>2982</v>
      </c>
      <c r="E1392" s="10">
        <v>14</v>
      </c>
      <c r="F1392" s="9" t="s">
        <v>2764</v>
      </c>
      <c r="G1392" s="9" t="s">
        <v>26</v>
      </c>
      <c r="H1392" s="11"/>
      <c r="I1392" s="12"/>
      <c r="J1392" s="12"/>
      <c r="K1392" s="12"/>
      <c r="L1392" s="12">
        <f t="array" ref="L1392">IFERROR(LOOKUP(2^15,SEARCH({"40A","63A","80A","100A","125A","160A","200A","250A","400A","630A","800A","1000A","1250A","1600A","2000A","2500A","3200A","4000A","5000A","6300A"},UPPER(D1392)),{40,63,80,100,125,160,200,250,400,630,800,1000,1250,1600,2000,2500,3200,4000,5000,6300}),0)</f>
        <v>4000</v>
      </c>
      <c r="M1392" s="9" t="str">
        <f t="shared" si="106"/>
        <v>Hanger Support</v>
      </c>
      <c r="N1392" s="9" t="str">
        <f t="shared" si="107"/>
        <v>CU</v>
      </c>
      <c r="O1392" s="13" t="str">
        <f t="shared" si="108"/>
        <v>None</v>
      </c>
      <c r="P1392" s="9" t="str">
        <f t="shared" si="109"/>
        <v>None</v>
      </c>
      <c r="Q1392" s="9" t="str">
        <f t="shared" si="110"/>
        <v>0</v>
      </c>
      <c r="R13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92" s="14" t="str">
        <f>IF(ProjectsDB[[#This Row],[Item Type]]="Straight Plug-In",_xlfn.TEXTJOIN("-",TRUE,M1392&amp;"-"&amp;_xlfn.LET(_xlpm.txt,ProjectsDB[[#This Row],[Assembly]],_xlpm.pos,FIND("SP",_xlpm.txt),_xlpm.pre,LEFT(_xlpm.txt,_xlpm.pos-1),IF(RIGHT(_xlpm.pre,3)="123","3PL",IF(RIGHT(_xlpm.pre,2)="12","2PL",IF(RIGHT(_xlpm.pre,1)="1","1PL","3PL")))),N1392,O1392,P1392,Q1392&amp;"W",R1392),_xlfn.TEXTJOIN("-",TRUE,M1392,N1392,O1392,P1392,Q1392&amp;"W",R1392))</f>
        <v>Hanger Support-CU-None-None-0W-2</v>
      </c>
      <c r="T1392" s="14" t="str">
        <f>IF(COUNTIF(Cycletime[Element Desc.],ProjectsDB[[#This Row],[Element Desc.]])&gt;0,"Found","Not Found")</f>
        <v>Found</v>
      </c>
    </row>
    <row r="1393" spans="2:20" x14ac:dyDescent="0.25">
      <c r="B1393" s="8" t="s">
        <v>3017</v>
      </c>
      <c r="C1393" s="9" t="s">
        <v>2984</v>
      </c>
      <c r="D1393" s="9" t="s">
        <v>2985</v>
      </c>
      <c r="E1393" s="10">
        <v>3</v>
      </c>
      <c r="F1393" s="9" t="s">
        <v>2764</v>
      </c>
      <c r="G1393" s="9" t="s">
        <v>26</v>
      </c>
      <c r="H1393" s="11"/>
      <c r="I1393" s="12"/>
      <c r="J1393" s="12"/>
      <c r="K1393" s="12"/>
      <c r="L1393" s="12">
        <f t="array" ref="L1393">IFERROR(LOOKUP(2^15,SEARCH({"40A","63A","80A","100A","125A","160A","200A","250A","400A","630A","800A","1000A","1250A","1600A","2000A","2500A","3200A","4000A","5000A","6300A"},UPPER(D1393)),{40,63,80,100,125,160,200,250,400,630,800,1000,1250,1600,2000,2500,3200,4000,5000,6300}),0)</f>
        <v>4000</v>
      </c>
      <c r="M1393" s="9" t="str">
        <f t="shared" si="106"/>
        <v>Hanger Support</v>
      </c>
      <c r="N1393" s="9" t="str">
        <f t="shared" si="107"/>
        <v>CU</v>
      </c>
      <c r="O1393" s="13" t="str">
        <f t="shared" si="108"/>
        <v>None</v>
      </c>
      <c r="P1393" s="9" t="str">
        <f t="shared" si="109"/>
        <v>None</v>
      </c>
      <c r="Q1393" s="9" t="str">
        <f t="shared" si="110"/>
        <v>0</v>
      </c>
      <c r="R13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93" s="14" t="str">
        <f>IF(ProjectsDB[[#This Row],[Item Type]]="Straight Plug-In",_xlfn.TEXTJOIN("-",TRUE,M1393&amp;"-"&amp;_xlfn.LET(_xlpm.txt,ProjectsDB[[#This Row],[Assembly]],_xlpm.pos,FIND("SP",_xlpm.txt),_xlpm.pre,LEFT(_xlpm.txt,_xlpm.pos-1),IF(RIGHT(_xlpm.pre,3)="123","3PL",IF(RIGHT(_xlpm.pre,2)="12","2PL",IF(RIGHT(_xlpm.pre,1)="1","1PL","3PL")))),N1393,O1393,P1393,Q1393&amp;"W",R1393),_xlfn.TEXTJOIN("-",TRUE,M1393,N1393,O1393,P1393,Q1393&amp;"W",R1393))</f>
        <v>Hanger Support-CU-None-None-0W-2</v>
      </c>
      <c r="T1393" s="14" t="str">
        <f>IF(COUNTIF(Cycletime[Element Desc.],ProjectsDB[[#This Row],[Element Desc.]])&gt;0,"Found","Not Found")</f>
        <v>Found</v>
      </c>
    </row>
    <row r="1394" spans="2:20" x14ac:dyDescent="0.25">
      <c r="B1394" s="8" t="s">
        <v>3018</v>
      </c>
      <c r="C1394" s="9" t="s">
        <v>2987</v>
      </c>
      <c r="D1394" s="9" t="s">
        <v>2988</v>
      </c>
      <c r="E1394" s="10">
        <v>1</v>
      </c>
      <c r="F1394" s="9" t="s">
        <v>2764</v>
      </c>
      <c r="G1394" s="9" t="s">
        <v>26</v>
      </c>
      <c r="H1394" s="11"/>
      <c r="I1394" s="12"/>
      <c r="J1394" s="12"/>
      <c r="K1394" s="12"/>
      <c r="L1394" s="12">
        <f t="array" ref="L1394">IFERROR(LOOKUP(2^15,SEARCH({"40A","63A","80A","100A","125A","160A","200A","250A","400A","630A","800A","1000A","1250A","1600A","2000A","2500A","3200A","4000A","5000A","6300A"},UPPER(D1394)),{40,63,80,100,125,160,200,250,400,630,800,1000,1250,1600,2000,2500,3200,4000,5000,6300}),0)</f>
        <v>4000</v>
      </c>
      <c r="M1394" s="9" t="str">
        <f t="shared" si="106"/>
        <v>Flexible Link</v>
      </c>
      <c r="N1394" s="9" t="str">
        <f t="shared" si="107"/>
        <v>CU</v>
      </c>
      <c r="O1394" s="13" t="str">
        <f t="shared" si="108"/>
        <v>None</v>
      </c>
      <c r="P1394" s="9" t="str">
        <f t="shared" si="109"/>
        <v>None</v>
      </c>
      <c r="Q1394" s="9" t="str">
        <f t="shared" si="110"/>
        <v>0</v>
      </c>
      <c r="R13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94" s="14" t="str">
        <f>IF(ProjectsDB[[#This Row],[Item Type]]="Straight Plug-In",_xlfn.TEXTJOIN("-",TRUE,M1394&amp;"-"&amp;_xlfn.LET(_xlpm.txt,ProjectsDB[[#This Row],[Assembly]],_xlpm.pos,FIND("SP",_xlpm.txt),_xlpm.pre,LEFT(_xlpm.txt,_xlpm.pos-1),IF(RIGHT(_xlpm.pre,3)="123","3PL",IF(RIGHT(_xlpm.pre,2)="12","2PL",IF(RIGHT(_xlpm.pre,1)="1","1PL","3PL")))),N1394,O1394,P1394,Q1394&amp;"W",R1394),_xlfn.TEXTJOIN("-",TRUE,M1394,N1394,O1394,P1394,Q1394&amp;"W",R1394))</f>
        <v>Flexible Link-CU-None-None-0W-2</v>
      </c>
      <c r="T1394" s="14" t="str">
        <f>IF(COUNTIF(Cycletime[Element Desc.],ProjectsDB[[#This Row],[Element Desc.]])&gt;0,"Found","Not Found")</f>
        <v>Found</v>
      </c>
    </row>
    <row r="1395" spans="2:20" x14ac:dyDescent="0.25">
      <c r="B1395" s="8" t="s">
        <v>3019</v>
      </c>
      <c r="C1395" s="9" t="s">
        <v>2981</v>
      </c>
      <c r="D1395" s="9" t="s">
        <v>2982</v>
      </c>
      <c r="E1395" s="10">
        <v>6</v>
      </c>
      <c r="F1395" s="9" t="s">
        <v>2764</v>
      </c>
      <c r="G1395" s="9" t="s">
        <v>26</v>
      </c>
      <c r="H1395" s="11"/>
      <c r="I1395" s="12"/>
      <c r="J1395" s="12"/>
      <c r="K1395" s="12"/>
      <c r="L1395" s="12">
        <f t="array" ref="L1395">IFERROR(LOOKUP(2^15,SEARCH({"40A","63A","80A","100A","125A","160A","200A","250A","400A","630A","800A","1000A","1250A","1600A","2000A","2500A","3200A","4000A","5000A","6300A"},UPPER(D1395)),{40,63,80,100,125,160,200,250,400,630,800,1000,1250,1600,2000,2500,3200,4000,5000,6300}),0)</f>
        <v>4000</v>
      </c>
      <c r="M1395" s="9" t="str">
        <f t="shared" si="106"/>
        <v>Hanger Support</v>
      </c>
      <c r="N1395" s="9" t="str">
        <f t="shared" si="107"/>
        <v>CU</v>
      </c>
      <c r="O1395" s="13" t="str">
        <f t="shared" si="108"/>
        <v>None</v>
      </c>
      <c r="P1395" s="9" t="str">
        <f t="shared" si="109"/>
        <v>None</v>
      </c>
      <c r="Q1395" s="9" t="str">
        <f t="shared" si="110"/>
        <v>0</v>
      </c>
      <c r="R13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95" s="14" t="str">
        <f>IF(ProjectsDB[[#This Row],[Item Type]]="Straight Plug-In",_xlfn.TEXTJOIN("-",TRUE,M1395&amp;"-"&amp;_xlfn.LET(_xlpm.txt,ProjectsDB[[#This Row],[Assembly]],_xlpm.pos,FIND("SP",_xlpm.txt),_xlpm.pre,LEFT(_xlpm.txt,_xlpm.pos-1),IF(RIGHT(_xlpm.pre,3)="123","3PL",IF(RIGHT(_xlpm.pre,2)="12","2PL",IF(RIGHT(_xlpm.pre,1)="1","1PL","3PL")))),N1395,O1395,P1395,Q1395&amp;"W",R1395),_xlfn.TEXTJOIN("-",TRUE,M1395,N1395,O1395,P1395,Q1395&amp;"W",R1395))</f>
        <v>Hanger Support-CU-None-None-0W-2</v>
      </c>
      <c r="T1395" s="14" t="str">
        <f>IF(COUNTIF(Cycletime[Element Desc.],ProjectsDB[[#This Row],[Element Desc.]])&gt;0,"Found","Not Found")</f>
        <v>Found</v>
      </c>
    </row>
    <row r="1396" spans="2:20" x14ac:dyDescent="0.25">
      <c r="B1396" s="8" t="s">
        <v>3020</v>
      </c>
      <c r="C1396" s="9" t="s">
        <v>2984</v>
      </c>
      <c r="D1396" s="9" t="s">
        <v>2985</v>
      </c>
      <c r="E1396" s="10">
        <v>1</v>
      </c>
      <c r="F1396" s="9" t="s">
        <v>2764</v>
      </c>
      <c r="G1396" s="9" t="s">
        <v>26</v>
      </c>
      <c r="H1396" s="11"/>
      <c r="I1396" s="12"/>
      <c r="J1396" s="12"/>
      <c r="K1396" s="12"/>
      <c r="L1396" s="12">
        <f t="array" ref="L1396">IFERROR(LOOKUP(2^15,SEARCH({"40A","63A","80A","100A","125A","160A","200A","250A","400A","630A","800A","1000A","1250A","1600A","2000A","2500A","3200A","4000A","5000A","6300A"},UPPER(D1396)),{40,63,80,100,125,160,200,250,400,630,800,1000,1250,1600,2000,2500,3200,4000,5000,6300}),0)</f>
        <v>4000</v>
      </c>
      <c r="M1396" s="9" t="str">
        <f t="shared" si="106"/>
        <v>Hanger Support</v>
      </c>
      <c r="N1396" s="9" t="str">
        <f t="shared" si="107"/>
        <v>CU</v>
      </c>
      <c r="O1396" s="13" t="str">
        <f t="shared" si="108"/>
        <v>None</v>
      </c>
      <c r="P1396" s="9" t="str">
        <f t="shared" si="109"/>
        <v>None</v>
      </c>
      <c r="Q1396" s="9" t="str">
        <f t="shared" si="110"/>
        <v>0</v>
      </c>
      <c r="R13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96" s="14" t="str">
        <f>IF(ProjectsDB[[#This Row],[Item Type]]="Straight Plug-In",_xlfn.TEXTJOIN("-",TRUE,M1396&amp;"-"&amp;_xlfn.LET(_xlpm.txt,ProjectsDB[[#This Row],[Assembly]],_xlpm.pos,FIND("SP",_xlpm.txt),_xlpm.pre,LEFT(_xlpm.txt,_xlpm.pos-1),IF(RIGHT(_xlpm.pre,3)="123","3PL",IF(RIGHT(_xlpm.pre,2)="12","2PL",IF(RIGHT(_xlpm.pre,1)="1","1PL","3PL")))),N1396,O1396,P1396,Q1396&amp;"W",R1396),_xlfn.TEXTJOIN("-",TRUE,M1396,N1396,O1396,P1396,Q1396&amp;"W",R1396))</f>
        <v>Hanger Support-CU-None-None-0W-2</v>
      </c>
      <c r="T1396" s="14" t="str">
        <f>IF(COUNTIF(Cycletime[Element Desc.],ProjectsDB[[#This Row],[Element Desc.]])&gt;0,"Found","Not Found")</f>
        <v>Found</v>
      </c>
    </row>
    <row r="1397" spans="2:20" x14ac:dyDescent="0.25">
      <c r="B1397" s="8" t="s">
        <v>3021</v>
      </c>
      <c r="C1397" s="9" t="s">
        <v>2987</v>
      </c>
      <c r="D1397" s="9" t="s">
        <v>2988</v>
      </c>
      <c r="E1397" s="10">
        <v>1</v>
      </c>
      <c r="F1397" s="9" t="s">
        <v>2764</v>
      </c>
      <c r="G1397" s="9" t="s">
        <v>26</v>
      </c>
      <c r="H1397" s="11"/>
      <c r="I1397" s="12"/>
      <c r="J1397" s="12"/>
      <c r="K1397" s="12"/>
      <c r="L1397" s="12">
        <f t="array" ref="L1397">IFERROR(LOOKUP(2^15,SEARCH({"40A","63A","80A","100A","125A","160A","200A","250A","400A","630A","800A","1000A","1250A","1600A","2000A","2500A","3200A","4000A","5000A","6300A"},UPPER(D1397)),{40,63,80,100,125,160,200,250,400,630,800,1000,1250,1600,2000,2500,3200,4000,5000,6300}),0)</f>
        <v>4000</v>
      </c>
      <c r="M1397" s="9" t="str">
        <f t="shared" si="106"/>
        <v>Flexible Link</v>
      </c>
      <c r="N1397" s="9" t="str">
        <f t="shared" si="107"/>
        <v>CU</v>
      </c>
      <c r="O1397" s="13" t="str">
        <f t="shared" si="108"/>
        <v>None</v>
      </c>
      <c r="P1397" s="9" t="str">
        <f t="shared" si="109"/>
        <v>None</v>
      </c>
      <c r="Q1397" s="9" t="str">
        <f t="shared" si="110"/>
        <v>0</v>
      </c>
      <c r="R13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97" s="14" t="str">
        <f>IF(ProjectsDB[[#This Row],[Item Type]]="Straight Plug-In",_xlfn.TEXTJOIN("-",TRUE,M1397&amp;"-"&amp;_xlfn.LET(_xlpm.txt,ProjectsDB[[#This Row],[Assembly]],_xlpm.pos,FIND("SP",_xlpm.txt),_xlpm.pre,LEFT(_xlpm.txt,_xlpm.pos-1),IF(RIGHT(_xlpm.pre,3)="123","3PL",IF(RIGHT(_xlpm.pre,2)="12","2PL",IF(RIGHT(_xlpm.pre,1)="1","1PL","3PL")))),N1397,O1397,P1397,Q1397&amp;"W",R1397),_xlfn.TEXTJOIN("-",TRUE,M1397,N1397,O1397,P1397,Q1397&amp;"W",R1397))</f>
        <v>Flexible Link-CU-None-None-0W-2</v>
      </c>
      <c r="T1397" s="14" t="str">
        <f>IF(COUNTIF(Cycletime[Element Desc.],ProjectsDB[[#This Row],[Element Desc.]])&gt;0,"Found","Not Found")</f>
        <v>Found</v>
      </c>
    </row>
    <row r="1398" spans="2:20" x14ac:dyDescent="0.25">
      <c r="B1398" s="8" t="s">
        <v>3022</v>
      </c>
      <c r="C1398" s="9" t="s">
        <v>2868</v>
      </c>
      <c r="D1398" s="9" t="s">
        <v>2869</v>
      </c>
      <c r="E1398" s="10">
        <v>2</v>
      </c>
      <c r="F1398" s="9" t="s">
        <v>2764</v>
      </c>
      <c r="G1398" s="9" t="s">
        <v>26</v>
      </c>
      <c r="H1398" s="11"/>
      <c r="I1398" s="12"/>
      <c r="J1398" s="12"/>
      <c r="K1398" s="12"/>
      <c r="L1398" s="12">
        <f t="array" ref="L1398">IFERROR(LOOKUP(2^15,SEARCH({"40A","63A","80A","100A","125A","160A","200A","250A","400A","630A","800A","1000A","1250A","1600A","2000A","2500A","3200A","4000A","5000A","6300A"},UPPER(D1398)),{40,63,80,100,125,160,200,250,400,630,800,1000,1250,1600,2000,2500,3200,4000,5000,6300}),0)</f>
        <v>4000</v>
      </c>
      <c r="M1398" s="9" t="str">
        <f t="shared" si="106"/>
        <v>Flange Straight</v>
      </c>
      <c r="N1398" s="9" t="str">
        <f t="shared" si="107"/>
        <v>CU</v>
      </c>
      <c r="O1398" s="13" t="str">
        <f t="shared" si="108"/>
        <v>Silver</v>
      </c>
      <c r="P1398" s="9" t="str">
        <f t="shared" si="109"/>
        <v>PET</v>
      </c>
      <c r="Q1398" s="9" t="str">
        <f t="shared" si="110"/>
        <v>5</v>
      </c>
      <c r="R13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98" s="14" t="str">
        <f>IF(ProjectsDB[[#This Row],[Item Type]]="Straight Plug-In",_xlfn.TEXTJOIN("-",TRUE,M1398&amp;"-"&amp;_xlfn.LET(_xlpm.txt,ProjectsDB[[#This Row],[Assembly]],_xlpm.pos,FIND("SP",_xlpm.txt),_xlpm.pre,LEFT(_xlpm.txt,_xlpm.pos-1),IF(RIGHT(_xlpm.pre,3)="123","3PL",IF(RIGHT(_xlpm.pre,2)="12","2PL",IF(RIGHT(_xlpm.pre,1)="1","1PL","3PL")))),N1398,O1398,P1398,Q1398&amp;"W",R1398),_xlfn.TEXTJOIN("-",TRUE,M1398,N1398,O1398,P1398,Q1398&amp;"W",R1398))</f>
        <v>Flange Straight-CU-Silver-PET-5W-2</v>
      </c>
      <c r="T1398" s="14" t="str">
        <f>IF(COUNTIF(Cycletime[Element Desc.],ProjectsDB[[#This Row],[Element Desc.]])&gt;0,"Found","Not Found")</f>
        <v>Found</v>
      </c>
    </row>
    <row r="1399" spans="2:20" x14ac:dyDescent="0.25">
      <c r="B1399" s="8" t="s">
        <v>3023</v>
      </c>
      <c r="C1399" s="9" t="s">
        <v>2911</v>
      </c>
      <c r="D1399" s="9" t="s">
        <v>2912</v>
      </c>
      <c r="E1399" s="10">
        <v>1</v>
      </c>
      <c r="F1399" s="9" t="s">
        <v>2764</v>
      </c>
      <c r="G1399" s="9" t="s">
        <v>26</v>
      </c>
      <c r="H1399" s="11"/>
      <c r="I1399" s="12"/>
      <c r="J1399" s="12"/>
      <c r="K1399" s="12"/>
      <c r="L1399" s="12">
        <f t="array" ref="L1399">IFERROR(LOOKUP(2^15,SEARCH({"40A","63A","80A","100A","125A","160A","200A","250A","400A","630A","800A","1000A","1250A","1600A","2000A","2500A","3200A","4000A","5000A","6300A"},UPPER(D1399)),{40,63,80,100,125,160,200,250,400,630,800,1000,1250,1600,2000,2500,3200,4000,5000,6300}),0)</f>
        <v>4000</v>
      </c>
      <c r="M1399" s="9" t="str">
        <f t="shared" si="106"/>
        <v>Straight Feeder</v>
      </c>
      <c r="N1399" s="9" t="str">
        <f t="shared" si="107"/>
        <v>CU</v>
      </c>
      <c r="O1399" s="13" t="str">
        <f t="shared" si="108"/>
        <v>Silver</v>
      </c>
      <c r="P1399" s="9" t="str">
        <f t="shared" si="109"/>
        <v>PET</v>
      </c>
      <c r="Q1399" s="9" t="str">
        <f t="shared" si="110"/>
        <v>5</v>
      </c>
      <c r="R13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399" s="14" t="str">
        <f>IF(ProjectsDB[[#This Row],[Item Type]]="Straight Plug-In",_xlfn.TEXTJOIN("-",TRUE,M1399&amp;"-"&amp;_xlfn.LET(_xlpm.txt,ProjectsDB[[#This Row],[Assembly]],_xlpm.pos,FIND("SP",_xlpm.txt),_xlpm.pre,LEFT(_xlpm.txt,_xlpm.pos-1),IF(RIGHT(_xlpm.pre,3)="123","3PL",IF(RIGHT(_xlpm.pre,2)="12","2PL",IF(RIGHT(_xlpm.pre,1)="1","1PL","3PL")))),N1399,O1399,P1399,Q1399&amp;"W",R1399),_xlfn.TEXTJOIN("-",TRUE,M1399,N1399,O1399,P1399,Q1399&amp;"W",R1399))</f>
        <v>Straight Feeder-CU-Silver-PET-5W-2</v>
      </c>
      <c r="T1399" s="14" t="str">
        <f>IF(COUNTIF(Cycletime[Element Desc.],ProjectsDB[[#This Row],[Element Desc.]])&gt;0,"Found","Not Found")</f>
        <v>Found</v>
      </c>
    </row>
    <row r="1400" spans="2:20" x14ac:dyDescent="0.25">
      <c r="B1400" s="8" t="s">
        <v>3024</v>
      </c>
      <c r="C1400" s="9" t="s">
        <v>2981</v>
      </c>
      <c r="D1400" s="9" t="s">
        <v>2982</v>
      </c>
      <c r="E1400" s="10">
        <v>12</v>
      </c>
      <c r="F1400" s="9" t="s">
        <v>2764</v>
      </c>
      <c r="G1400" s="9" t="s">
        <v>26</v>
      </c>
      <c r="H1400" s="11"/>
      <c r="I1400" s="12"/>
      <c r="J1400" s="12"/>
      <c r="K1400" s="12"/>
      <c r="L1400" s="12">
        <f t="array" ref="L1400">IFERROR(LOOKUP(2^15,SEARCH({"40A","63A","80A","100A","125A","160A","200A","250A","400A","630A","800A","1000A","1250A","1600A","2000A","2500A","3200A","4000A","5000A","6300A"},UPPER(D1400)),{40,63,80,100,125,160,200,250,400,630,800,1000,1250,1600,2000,2500,3200,4000,5000,6300}),0)</f>
        <v>4000</v>
      </c>
      <c r="M1400" s="9" t="str">
        <f t="shared" si="106"/>
        <v>Hanger Support</v>
      </c>
      <c r="N1400" s="9" t="str">
        <f t="shared" si="107"/>
        <v>CU</v>
      </c>
      <c r="O1400" s="13" t="str">
        <f t="shared" si="108"/>
        <v>None</v>
      </c>
      <c r="P1400" s="9" t="str">
        <f t="shared" si="109"/>
        <v>None</v>
      </c>
      <c r="Q1400" s="9" t="str">
        <f t="shared" si="110"/>
        <v>0</v>
      </c>
      <c r="R14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00" s="14" t="str">
        <f>IF(ProjectsDB[[#This Row],[Item Type]]="Straight Plug-In",_xlfn.TEXTJOIN("-",TRUE,M1400&amp;"-"&amp;_xlfn.LET(_xlpm.txt,ProjectsDB[[#This Row],[Assembly]],_xlpm.pos,FIND("SP",_xlpm.txt),_xlpm.pre,LEFT(_xlpm.txt,_xlpm.pos-1),IF(RIGHT(_xlpm.pre,3)="123","3PL",IF(RIGHT(_xlpm.pre,2)="12","2PL",IF(RIGHT(_xlpm.pre,1)="1","1PL","3PL")))),N1400,O1400,P1400,Q1400&amp;"W",R1400),_xlfn.TEXTJOIN("-",TRUE,M1400,N1400,O1400,P1400,Q1400&amp;"W",R1400))</f>
        <v>Hanger Support-CU-None-None-0W-2</v>
      </c>
      <c r="T1400" s="14" t="str">
        <f>IF(COUNTIF(Cycletime[Element Desc.],ProjectsDB[[#This Row],[Element Desc.]])&gt;0,"Found","Not Found")</f>
        <v>Found</v>
      </c>
    </row>
    <row r="1401" spans="2:20" x14ac:dyDescent="0.25">
      <c r="B1401" s="8" t="s">
        <v>3025</v>
      </c>
      <c r="C1401" s="9" t="s">
        <v>3026</v>
      </c>
      <c r="D1401" s="9" t="s">
        <v>3027</v>
      </c>
      <c r="E1401" s="10">
        <v>1</v>
      </c>
      <c r="F1401" s="9" t="s">
        <v>2764</v>
      </c>
      <c r="G1401" s="9" t="s">
        <v>26</v>
      </c>
      <c r="H1401" s="11"/>
      <c r="I1401" s="12"/>
      <c r="J1401" s="12"/>
      <c r="K1401" s="12"/>
      <c r="L1401" s="12">
        <f t="array" ref="L1401">IFERROR(LOOKUP(2^15,SEARCH({"40A","63A","80A","100A","125A","160A","200A","250A","400A","630A","800A","1000A","1250A","1600A","2000A","2500A","3200A","4000A","5000A","6300A"},UPPER(D1401)),{40,63,80,100,125,160,200,250,400,630,800,1000,1250,1600,2000,2500,3200,4000,5000,6300}),0)</f>
        <v>4000</v>
      </c>
      <c r="M1401" s="9" t="str">
        <f t="shared" si="106"/>
        <v>Wall Flange</v>
      </c>
      <c r="N1401" s="9" t="str">
        <f t="shared" si="107"/>
        <v>AL</v>
      </c>
      <c r="O1401" s="13" t="str">
        <f t="shared" si="108"/>
        <v>None</v>
      </c>
      <c r="P1401" s="9" t="str">
        <f t="shared" si="109"/>
        <v>None</v>
      </c>
      <c r="Q1401" s="9" t="str">
        <f t="shared" si="110"/>
        <v>0</v>
      </c>
      <c r="R14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01" s="14" t="str">
        <f>IF(ProjectsDB[[#This Row],[Item Type]]="Straight Plug-In",_xlfn.TEXTJOIN("-",TRUE,M1401&amp;"-"&amp;_xlfn.LET(_xlpm.txt,ProjectsDB[[#This Row],[Assembly]],_xlpm.pos,FIND("SP",_xlpm.txt),_xlpm.pre,LEFT(_xlpm.txt,_xlpm.pos-1),IF(RIGHT(_xlpm.pre,3)="123","3PL",IF(RIGHT(_xlpm.pre,2)="12","2PL",IF(RIGHT(_xlpm.pre,1)="1","1PL","3PL")))),N1401,O1401,P1401,Q1401&amp;"W",R1401),_xlfn.TEXTJOIN("-",TRUE,M1401,N1401,O1401,P1401,Q1401&amp;"W",R1401))</f>
        <v>Wall Flange-AL-None-None-0W-2</v>
      </c>
      <c r="T1401" s="14" t="str">
        <f>IF(COUNTIF(Cycletime[Element Desc.],ProjectsDB[[#This Row],[Element Desc.]])&gt;0,"Found","Not Found")</f>
        <v>Found</v>
      </c>
    </row>
    <row r="1402" spans="2:20" x14ac:dyDescent="0.25">
      <c r="B1402" s="8" t="s">
        <v>3028</v>
      </c>
      <c r="C1402" s="9" t="s">
        <v>2856</v>
      </c>
      <c r="D1402" s="9" t="s">
        <v>2857</v>
      </c>
      <c r="E1402" s="10">
        <v>1</v>
      </c>
      <c r="F1402" s="9" t="s">
        <v>2764</v>
      </c>
      <c r="G1402" s="9" t="s">
        <v>26</v>
      </c>
      <c r="H1402" s="11"/>
      <c r="I1402" s="12">
        <v>1520</v>
      </c>
      <c r="J1402" s="12"/>
      <c r="K1402" s="12"/>
      <c r="L1402" s="12">
        <f t="array" ref="L1402">IFERROR(LOOKUP(2^15,SEARCH({"40A","63A","80A","100A","125A","160A","200A","250A","400A","630A","800A","1000A","1250A","1600A","2000A","2500A","3200A","4000A","5000A","6300A"},UPPER(D1402)),{40,63,80,100,125,160,200,250,400,630,800,1000,1250,1600,2000,2500,3200,4000,5000,6300}),0)</f>
        <v>4000</v>
      </c>
      <c r="M1402" s="9" t="str">
        <f t="shared" si="106"/>
        <v>Straight Feeder</v>
      </c>
      <c r="N1402" s="9" t="str">
        <f t="shared" si="107"/>
        <v>CU</v>
      </c>
      <c r="O1402" s="13" t="str">
        <f t="shared" si="108"/>
        <v>Silver</v>
      </c>
      <c r="P1402" s="9" t="str">
        <f t="shared" si="109"/>
        <v>PET</v>
      </c>
      <c r="Q1402" s="9" t="str">
        <f t="shared" si="110"/>
        <v>5</v>
      </c>
      <c r="R14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02" s="14" t="str">
        <f>IF(ProjectsDB[[#This Row],[Item Type]]="Straight Plug-In",_xlfn.TEXTJOIN("-",TRUE,M1402&amp;"-"&amp;_xlfn.LET(_xlpm.txt,ProjectsDB[[#This Row],[Assembly]],_xlpm.pos,FIND("SP",_xlpm.txt),_xlpm.pre,LEFT(_xlpm.txt,_xlpm.pos-1),IF(RIGHT(_xlpm.pre,3)="123","3PL",IF(RIGHT(_xlpm.pre,2)="12","2PL",IF(RIGHT(_xlpm.pre,1)="1","1PL","3PL")))),N1402,O1402,P1402,Q1402&amp;"W",R1402),_xlfn.TEXTJOIN("-",TRUE,M1402,N1402,O1402,P1402,Q1402&amp;"W",R1402))</f>
        <v>Straight Feeder-CU-Silver-PET-5W-2</v>
      </c>
      <c r="T1402" s="14" t="str">
        <f>IF(COUNTIF(Cycletime[Element Desc.],ProjectsDB[[#This Row],[Element Desc.]])&gt;0,"Found","Not Found")</f>
        <v>Found</v>
      </c>
    </row>
    <row r="1403" spans="2:20" x14ac:dyDescent="0.25">
      <c r="B1403" s="8" t="s">
        <v>3029</v>
      </c>
      <c r="C1403" s="9" t="s">
        <v>2862</v>
      </c>
      <c r="D1403" s="9" t="s">
        <v>2863</v>
      </c>
      <c r="E1403" s="10">
        <v>1</v>
      </c>
      <c r="F1403" s="9" t="s">
        <v>2764</v>
      </c>
      <c r="G1403" s="9" t="s">
        <v>26</v>
      </c>
      <c r="H1403" s="11"/>
      <c r="I1403" s="12">
        <v>1320</v>
      </c>
      <c r="J1403" s="12"/>
      <c r="K1403" s="12"/>
      <c r="L1403" s="12">
        <f t="array" ref="L1403">IFERROR(LOOKUP(2^15,SEARCH({"40A","63A","80A","100A","125A","160A","200A","250A","400A","630A","800A","1000A","1250A","1600A","2000A","2500A","3200A","4000A","5000A","6300A"},UPPER(D1403)),{40,63,80,100,125,160,200,250,400,630,800,1000,1250,1600,2000,2500,3200,4000,5000,6300}),0)</f>
        <v>4000</v>
      </c>
      <c r="M1403" s="9" t="str">
        <f t="shared" si="106"/>
        <v>Straight Feeder</v>
      </c>
      <c r="N1403" s="9" t="str">
        <f t="shared" si="107"/>
        <v>CU</v>
      </c>
      <c r="O1403" s="13" t="str">
        <f t="shared" si="108"/>
        <v>Silver</v>
      </c>
      <c r="P1403" s="9" t="str">
        <f t="shared" si="109"/>
        <v>PET</v>
      </c>
      <c r="Q1403" s="9" t="str">
        <f t="shared" si="110"/>
        <v>5</v>
      </c>
      <c r="R14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03" s="14" t="str">
        <f>IF(ProjectsDB[[#This Row],[Item Type]]="Straight Plug-In",_xlfn.TEXTJOIN("-",TRUE,M1403&amp;"-"&amp;_xlfn.LET(_xlpm.txt,ProjectsDB[[#This Row],[Assembly]],_xlpm.pos,FIND("SP",_xlpm.txt),_xlpm.pre,LEFT(_xlpm.txt,_xlpm.pos-1),IF(RIGHT(_xlpm.pre,3)="123","3PL",IF(RIGHT(_xlpm.pre,2)="12","2PL",IF(RIGHT(_xlpm.pre,1)="1","1PL","3PL")))),N1403,O1403,P1403,Q1403&amp;"W",R1403),_xlfn.TEXTJOIN("-",TRUE,M1403,N1403,O1403,P1403,Q1403&amp;"W",R1403))</f>
        <v>Straight Feeder-CU-Silver-PET-5W-2</v>
      </c>
      <c r="T1403" s="14" t="str">
        <f>IF(COUNTIF(Cycletime[Element Desc.],ProjectsDB[[#This Row],[Element Desc.]])&gt;0,"Found","Not Found")</f>
        <v>Found</v>
      </c>
    </row>
    <row r="1404" spans="2:20" x14ac:dyDescent="0.25">
      <c r="B1404" s="8" t="s">
        <v>3030</v>
      </c>
      <c r="C1404" s="9" t="s">
        <v>2865</v>
      </c>
      <c r="D1404" s="9" t="s">
        <v>2866</v>
      </c>
      <c r="E1404" s="10">
        <v>4</v>
      </c>
      <c r="F1404" s="9" t="s">
        <v>2764</v>
      </c>
      <c r="G1404" s="9" t="s">
        <v>26</v>
      </c>
      <c r="H1404" s="11"/>
      <c r="I1404" s="12"/>
      <c r="J1404" s="12"/>
      <c r="K1404" s="12"/>
      <c r="L1404" s="12">
        <f t="array" ref="L1404">IFERROR(LOOKUP(2^15,SEARCH({"40A","63A","80A","100A","125A","160A","200A","250A","400A","630A","800A","1000A","1250A","1600A","2000A","2500A","3200A","4000A","5000A","6300A"},UPPER(D1404)),{40,63,80,100,125,160,200,250,400,630,800,1000,1250,1600,2000,2500,3200,4000,5000,6300}),0)</f>
        <v>4000</v>
      </c>
      <c r="M1404" s="9" t="str">
        <f t="shared" si="106"/>
        <v>Joint Pack</v>
      </c>
      <c r="N1404" s="9" t="str">
        <f t="shared" si="107"/>
        <v>CU</v>
      </c>
      <c r="O1404" s="13" t="str">
        <f t="shared" si="108"/>
        <v>Silver</v>
      </c>
      <c r="P1404" s="9" t="str">
        <f t="shared" si="109"/>
        <v>None</v>
      </c>
      <c r="Q1404" s="9" t="str">
        <f t="shared" si="110"/>
        <v>5</v>
      </c>
      <c r="R14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04" s="14" t="str">
        <f>IF(ProjectsDB[[#This Row],[Item Type]]="Straight Plug-In",_xlfn.TEXTJOIN("-",TRUE,M1404&amp;"-"&amp;_xlfn.LET(_xlpm.txt,ProjectsDB[[#This Row],[Assembly]],_xlpm.pos,FIND("SP",_xlpm.txt),_xlpm.pre,LEFT(_xlpm.txt,_xlpm.pos-1),IF(RIGHT(_xlpm.pre,3)="123","3PL",IF(RIGHT(_xlpm.pre,2)="12","2PL",IF(RIGHT(_xlpm.pre,1)="1","1PL","3PL")))),N1404,O1404,P1404,Q1404&amp;"W",R1404),_xlfn.TEXTJOIN("-",TRUE,M1404,N1404,O1404,P1404,Q1404&amp;"W",R1404))</f>
        <v>Joint Pack-CU-Silver-None-5W-2</v>
      </c>
      <c r="T1404" s="14" t="str">
        <f>IF(COUNTIF(Cycletime[Element Desc.],ProjectsDB[[#This Row],[Element Desc.]])&gt;0,"Found","Not Found")</f>
        <v>Found</v>
      </c>
    </row>
    <row r="1405" spans="2:20" x14ac:dyDescent="0.25">
      <c r="B1405" s="8" t="s">
        <v>3031</v>
      </c>
      <c r="C1405" s="9" t="s">
        <v>2987</v>
      </c>
      <c r="D1405" s="9" t="s">
        <v>2988</v>
      </c>
      <c r="E1405" s="10">
        <v>1</v>
      </c>
      <c r="F1405" s="9" t="s">
        <v>2764</v>
      </c>
      <c r="G1405" s="9" t="s">
        <v>26</v>
      </c>
      <c r="H1405" s="11"/>
      <c r="I1405" s="12"/>
      <c r="J1405" s="12"/>
      <c r="K1405" s="12"/>
      <c r="L1405" s="12">
        <f t="array" ref="L1405">IFERROR(LOOKUP(2^15,SEARCH({"40A","63A","80A","100A","125A","160A","200A","250A","400A","630A","800A","1000A","1250A","1600A","2000A","2500A","3200A","4000A","5000A","6300A"},UPPER(D1405)),{40,63,80,100,125,160,200,250,400,630,800,1000,1250,1600,2000,2500,3200,4000,5000,6300}),0)</f>
        <v>4000</v>
      </c>
      <c r="M1405" s="9" t="str">
        <f t="shared" si="106"/>
        <v>Flexible Link</v>
      </c>
      <c r="N1405" s="9" t="str">
        <f t="shared" si="107"/>
        <v>CU</v>
      </c>
      <c r="O1405" s="13" t="str">
        <f t="shared" si="108"/>
        <v>None</v>
      </c>
      <c r="P1405" s="9" t="str">
        <f t="shared" si="109"/>
        <v>None</v>
      </c>
      <c r="Q1405" s="9" t="str">
        <f t="shared" si="110"/>
        <v>0</v>
      </c>
      <c r="R14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05" s="14" t="str">
        <f>IF(ProjectsDB[[#This Row],[Item Type]]="Straight Plug-In",_xlfn.TEXTJOIN("-",TRUE,M1405&amp;"-"&amp;_xlfn.LET(_xlpm.txt,ProjectsDB[[#This Row],[Assembly]],_xlpm.pos,FIND("SP",_xlpm.txt),_xlpm.pre,LEFT(_xlpm.txt,_xlpm.pos-1),IF(RIGHT(_xlpm.pre,3)="123","3PL",IF(RIGHT(_xlpm.pre,2)="12","2PL",IF(RIGHT(_xlpm.pre,1)="1","1PL","3PL")))),N1405,O1405,P1405,Q1405&amp;"W",R1405),_xlfn.TEXTJOIN("-",TRUE,M1405,N1405,O1405,P1405,Q1405&amp;"W",R1405))</f>
        <v>Flexible Link-CU-None-None-0W-2</v>
      </c>
      <c r="T1405" s="14" t="str">
        <f>IF(COUNTIF(Cycletime[Element Desc.],ProjectsDB[[#This Row],[Element Desc.]])&gt;0,"Found","Not Found")</f>
        <v>Found</v>
      </c>
    </row>
    <row r="1406" spans="2:20" x14ac:dyDescent="0.25">
      <c r="B1406" s="8" t="s">
        <v>3032</v>
      </c>
      <c r="C1406" s="9" t="s">
        <v>2984</v>
      </c>
      <c r="D1406" s="9" t="s">
        <v>2985</v>
      </c>
      <c r="E1406" s="10">
        <v>3</v>
      </c>
      <c r="F1406" s="9" t="s">
        <v>2764</v>
      </c>
      <c r="G1406" s="9" t="s">
        <v>26</v>
      </c>
      <c r="H1406" s="11"/>
      <c r="I1406" s="12"/>
      <c r="J1406" s="12"/>
      <c r="K1406" s="12"/>
      <c r="L1406" s="12">
        <f t="array" ref="L1406">IFERROR(LOOKUP(2^15,SEARCH({"40A","63A","80A","100A","125A","160A","200A","250A","400A","630A","800A","1000A","1250A","1600A","2000A","2500A","3200A","4000A","5000A","6300A"},UPPER(D1406)),{40,63,80,100,125,160,200,250,400,630,800,1000,1250,1600,2000,2500,3200,4000,5000,6300}),0)</f>
        <v>4000</v>
      </c>
      <c r="M1406" s="9" t="str">
        <f t="shared" si="106"/>
        <v>Hanger Support</v>
      </c>
      <c r="N1406" s="9" t="str">
        <f t="shared" si="107"/>
        <v>CU</v>
      </c>
      <c r="O1406" s="13" t="str">
        <f t="shared" si="108"/>
        <v>None</v>
      </c>
      <c r="P1406" s="9" t="str">
        <f t="shared" si="109"/>
        <v>None</v>
      </c>
      <c r="Q1406" s="9" t="str">
        <f t="shared" si="110"/>
        <v>0</v>
      </c>
      <c r="R14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06" s="14" t="str">
        <f>IF(ProjectsDB[[#This Row],[Item Type]]="Straight Plug-In",_xlfn.TEXTJOIN("-",TRUE,M1406&amp;"-"&amp;_xlfn.LET(_xlpm.txt,ProjectsDB[[#This Row],[Assembly]],_xlpm.pos,FIND("SP",_xlpm.txt),_xlpm.pre,LEFT(_xlpm.txt,_xlpm.pos-1),IF(RIGHT(_xlpm.pre,3)="123","3PL",IF(RIGHT(_xlpm.pre,2)="12","2PL",IF(RIGHT(_xlpm.pre,1)="1","1PL","3PL")))),N1406,O1406,P1406,Q1406&amp;"W",R1406),_xlfn.TEXTJOIN("-",TRUE,M1406,N1406,O1406,P1406,Q1406&amp;"W",R1406))</f>
        <v>Hanger Support-CU-None-None-0W-2</v>
      </c>
      <c r="T1406" s="14" t="str">
        <f>IF(COUNTIF(Cycletime[Element Desc.],ProjectsDB[[#This Row],[Element Desc.]])&gt;0,"Found","Not Found")</f>
        <v>Found</v>
      </c>
    </row>
    <row r="1407" spans="2:20" x14ac:dyDescent="0.25">
      <c r="B1407" s="8" t="s">
        <v>3033</v>
      </c>
      <c r="C1407" s="9" t="s">
        <v>2981</v>
      </c>
      <c r="D1407" s="9" t="s">
        <v>2982</v>
      </c>
      <c r="E1407" s="10">
        <v>4</v>
      </c>
      <c r="F1407" s="9" t="s">
        <v>2764</v>
      </c>
      <c r="G1407" s="9" t="s">
        <v>26</v>
      </c>
      <c r="H1407" s="11"/>
      <c r="I1407" s="12"/>
      <c r="J1407" s="12"/>
      <c r="K1407" s="12"/>
      <c r="L1407" s="12">
        <f t="array" ref="L1407">IFERROR(LOOKUP(2^15,SEARCH({"40A","63A","80A","100A","125A","160A","200A","250A","400A","630A","800A","1000A","1250A","1600A","2000A","2500A","3200A","4000A","5000A","6300A"},UPPER(D1407)),{40,63,80,100,125,160,200,250,400,630,800,1000,1250,1600,2000,2500,3200,4000,5000,6300}),0)</f>
        <v>4000</v>
      </c>
      <c r="M1407" s="9" t="str">
        <f t="shared" si="106"/>
        <v>Hanger Support</v>
      </c>
      <c r="N1407" s="9" t="str">
        <f t="shared" si="107"/>
        <v>CU</v>
      </c>
      <c r="O1407" s="13" t="str">
        <f t="shared" si="108"/>
        <v>None</v>
      </c>
      <c r="P1407" s="9" t="str">
        <f t="shared" si="109"/>
        <v>None</v>
      </c>
      <c r="Q1407" s="9" t="str">
        <f t="shared" si="110"/>
        <v>0</v>
      </c>
      <c r="R14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07" s="14" t="str">
        <f>IF(ProjectsDB[[#This Row],[Item Type]]="Straight Plug-In",_xlfn.TEXTJOIN("-",TRUE,M1407&amp;"-"&amp;_xlfn.LET(_xlpm.txt,ProjectsDB[[#This Row],[Assembly]],_xlpm.pos,FIND("SP",_xlpm.txt),_xlpm.pre,LEFT(_xlpm.txt,_xlpm.pos-1),IF(RIGHT(_xlpm.pre,3)="123","3PL",IF(RIGHT(_xlpm.pre,2)="12","2PL",IF(RIGHT(_xlpm.pre,1)="1","1PL","3PL")))),N1407,O1407,P1407,Q1407&amp;"W",R1407),_xlfn.TEXTJOIN("-",TRUE,M1407,N1407,O1407,P1407,Q1407&amp;"W",R1407))</f>
        <v>Hanger Support-CU-None-None-0W-2</v>
      </c>
      <c r="T1407" s="14" t="str">
        <f>IF(COUNTIF(Cycletime[Element Desc.],ProjectsDB[[#This Row],[Element Desc.]])&gt;0,"Found","Not Found")</f>
        <v>Found</v>
      </c>
    </row>
    <row r="1408" spans="2:20" x14ac:dyDescent="0.25">
      <c r="B1408" s="8" t="s">
        <v>3034</v>
      </c>
      <c r="C1408" s="9" t="s">
        <v>3026</v>
      </c>
      <c r="D1408" s="9" t="s">
        <v>3027</v>
      </c>
      <c r="E1408" s="10">
        <v>1</v>
      </c>
      <c r="F1408" s="9" t="s">
        <v>2764</v>
      </c>
      <c r="G1408" s="9" t="s">
        <v>26</v>
      </c>
      <c r="H1408" s="11"/>
      <c r="I1408" s="12"/>
      <c r="J1408" s="12"/>
      <c r="K1408" s="12"/>
      <c r="L1408" s="12">
        <f t="array" ref="L1408">IFERROR(LOOKUP(2^15,SEARCH({"40A","63A","80A","100A","125A","160A","200A","250A","400A","630A","800A","1000A","1250A","1600A","2000A","2500A","3200A","4000A","5000A","6300A"},UPPER(D1408)),{40,63,80,100,125,160,200,250,400,630,800,1000,1250,1600,2000,2500,3200,4000,5000,6300}),0)</f>
        <v>4000</v>
      </c>
      <c r="M1408" s="9" t="str">
        <f t="shared" si="106"/>
        <v>Wall Flange</v>
      </c>
      <c r="N1408" s="9" t="str">
        <f t="shared" si="107"/>
        <v>AL</v>
      </c>
      <c r="O1408" s="13" t="str">
        <f t="shared" si="108"/>
        <v>None</v>
      </c>
      <c r="P1408" s="9" t="str">
        <f t="shared" si="109"/>
        <v>None</v>
      </c>
      <c r="Q1408" s="9" t="str">
        <f t="shared" si="110"/>
        <v>0</v>
      </c>
      <c r="R14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08" s="14" t="str">
        <f>IF(ProjectsDB[[#This Row],[Item Type]]="Straight Plug-In",_xlfn.TEXTJOIN("-",TRUE,M1408&amp;"-"&amp;_xlfn.LET(_xlpm.txt,ProjectsDB[[#This Row],[Assembly]],_xlpm.pos,FIND("SP",_xlpm.txt),_xlpm.pre,LEFT(_xlpm.txt,_xlpm.pos-1),IF(RIGHT(_xlpm.pre,3)="123","3PL",IF(RIGHT(_xlpm.pre,2)="12","2PL",IF(RIGHT(_xlpm.pre,1)="1","1PL","3PL")))),N1408,O1408,P1408,Q1408&amp;"W",R1408),_xlfn.TEXTJOIN("-",TRUE,M1408,N1408,O1408,P1408,Q1408&amp;"W",R1408))</f>
        <v>Wall Flange-AL-None-None-0W-2</v>
      </c>
      <c r="T1408" s="14" t="str">
        <f>IF(COUNTIF(Cycletime[Element Desc.],ProjectsDB[[#This Row],[Element Desc.]])&gt;0,"Found","Not Found")</f>
        <v>Found</v>
      </c>
    </row>
    <row r="1409" spans="2:20" x14ac:dyDescent="0.25">
      <c r="B1409" s="8" t="s">
        <v>3035</v>
      </c>
      <c r="C1409" s="9" t="s">
        <v>2868</v>
      </c>
      <c r="D1409" s="9" t="s">
        <v>2869</v>
      </c>
      <c r="E1409" s="10">
        <v>2</v>
      </c>
      <c r="F1409" s="9" t="s">
        <v>2764</v>
      </c>
      <c r="G1409" s="9" t="s">
        <v>26</v>
      </c>
      <c r="H1409" s="11"/>
      <c r="I1409" s="12">
        <v>425</v>
      </c>
      <c r="J1409" s="12"/>
      <c r="K1409" s="12"/>
      <c r="L1409" s="12">
        <f t="array" ref="L1409">IFERROR(LOOKUP(2^15,SEARCH({"40A","63A","80A","100A","125A","160A","200A","250A","400A","630A","800A","1000A","1250A","1600A","2000A","2500A","3200A","4000A","5000A","6300A"},UPPER(D1409)),{40,63,80,100,125,160,200,250,400,630,800,1000,1250,1600,2000,2500,3200,4000,5000,6300}),0)</f>
        <v>4000</v>
      </c>
      <c r="M1409" s="9" t="str">
        <f t="shared" si="106"/>
        <v>Flange Straight</v>
      </c>
      <c r="N1409" s="9" t="str">
        <f t="shared" si="107"/>
        <v>CU</v>
      </c>
      <c r="O1409" s="13" t="str">
        <f t="shared" si="108"/>
        <v>Silver</v>
      </c>
      <c r="P1409" s="9" t="str">
        <f t="shared" si="109"/>
        <v>PET</v>
      </c>
      <c r="Q1409" s="9" t="str">
        <f t="shared" si="110"/>
        <v>5</v>
      </c>
      <c r="R14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09" s="14" t="str">
        <f>IF(ProjectsDB[[#This Row],[Item Type]]="Straight Plug-In",_xlfn.TEXTJOIN("-",TRUE,M1409&amp;"-"&amp;_xlfn.LET(_xlpm.txt,ProjectsDB[[#This Row],[Assembly]],_xlpm.pos,FIND("SP",_xlpm.txt),_xlpm.pre,LEFT(_xlpm.txt,_xlpm.pos-1),IF(RIGHT(_xlpm.pre,3)="123","3PL",IF(RIGHT(_xlpm.pre,2)="12","2PL",IF(RIGHT(_xlpm.pre,1)="1","1PL","3PL")))),N1409,O1409,P1409,Q1409&amp;"W",R1409),_xlfn.TEXTJOIN("-",TRUE,M1409,N1409,O1409,P1409,Q1409&amp;"W",R1409))</f>
        <v>Flange Straight-CU-Silver-PET-5W-2</v>
      </c>
      <c r="T1409" s="14" t="str">
        <f>IF(COUNTIF(Cycletime[Element Desc.],ProjectsDB[[#This Row],[Element Desc.]])&gt;0,"Found","Not Found")</f>
        <v>Found</v>
      </c>
    </row>
    <row r="1410" spans="2:20" x14ac:dyDescent="0.25">
      <c r="B1410" s="8" t="s">
        <v>3036</v>
      </c>
      <c r="C1410" s="9" t="s">
        <v>3037</v>
      </c>
      <c r="D1410" s="9" t="s">
        <v>3038</v>
      </c>
      <c r="E1410" s="10">
        <v>1</v>
      </c>
      <c r="F1410" s="9" t="s">
        <v>2764</v>
      </c>
      <c r="G1410" s="9" t="s">
        <v>26</v>
      </c>
      <c r="H1410" s="11"/>
      <c r="I1410" s="12">
        <v>2600</v>
      </c>
      <c r="J1410" s="12"/>
      <c r="K1410" s="12"/>
      <c r="L1410" s="12">
        <f t="array" ref="L1410">IFERROR(LOOKUP(2^15,SEARCH({"40A","63A","80A","100A","125A","160A","200A","250A","400A","630A","800A","1000A","1250A","1600A","2000A","2500A","3200A","4000A","5000A","6300A"},UPPER(D1410)),{40,63,80,100,125,160,200,250,400,630,800,1000,1250,1600,2000,2500,3200,4000,5000,6300}),0)</f>
        <v>4000</v>
      </c>
      <c r="M1410" s="9" t="str">
        <f t="shared" si="106"/>
        <v>Straight Feeder</v>
      </c>
      <c r="N1410" s="9" t="str">
        <f t="shared" si="107"/>
        <v>CU</v>
      </c>
      <c r="O1410" s="13" t="str">
        <f t="shared" si="108"/>
        <v>Silver</v>
      </c>
      <c r="P1410" s="9" t="str">
        <f t="shared" si="109"/>
        <v>PET</v>
      </c>
      <c r="Q1410" s="9" t="str">
        <f t="shared" si="110"/>
        <v>5</v>
      </c>
      <c r="R14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10" s="14" t="str">
        <f>IF(ProjectsDB[[#This Row],[Item Type]]="Straight Plug-In",_xlfn.TEXTJOIN("-",TRUE,M1410&amp;"-"&amp;_xlfn.LET(_xlpm.txt,ProjectsDB[[#This Row],[Assembly]],_xlpm.pos,FIND("SP",_xlpm.txt),_xlpm.pre,LEFT(_xlpm.txt,_xlpm.pos-1),IF(RIGHT(_xlpm.pre,3)="123","3PL",IF(RIGHT(_xlpm.pre,2)="12","2PL",IF(RIGHT(_xlpm.pre,1)="1","1PL","3PL")))),N1410,O1410,P1410,Q1410&amp;"W",R1410),_xlfn.TEXTJOIN("-",TRUE,M1410,N1410,O1410,P1410,Q1410&amp;"W",R1410))</f>
        <v>Straight Feeder-CU-Silver-PET-5W-2</v>
      </c>
      <c r="T1410" s="14" t="str">
        <f>IF(COUNTIF(Cycletime[Element Desc.],ProjectsDB[[#This Row],[Element Desc.]])&gt;0,"Found","Not Found")</f>
        <v>Found</v>
      </c>
    </row>
    <row r="1411" spans="2:20" x14ac:dyDescent="0.25">
      <c r="B1411" s="8" t="s">
        <v>3039</v>
      </c>
      <c r="C1411" s="9" t="s">
        <v>2862</v>
      </c>
      <c r="D1411" s="9" t="s">
        <v>2863</v>
      </c>
      <c r="E1411" s="10">
        <v>1</v>
      </c>
      <c r="F1411" s="9" t="s">
        <v>2764</v>
      </c>
      <c r="G1411" s="9" t="s">
        <v>26</v>
      </c>
      <c r="H1411" s="11"/>
      <c r="I1411" s="12">
        <v>1320</v>
      </c>
      <c r="J1411" s="12"/>
      <c r="K1411" s="12"/>
      <c r="L1411" s="12">
        <f t="array" ref="L1411">IFERROR(LOOKUP(2^15,SEARCH({"40A","63A","80A","100A","125A","160A","200A","250A","400A","630A","800A","1000A","1250A","1600A","2000A","2500A","3200A","4000A","5000A","6300A"},UPPER(D1411)),{40,63,80,100,125,160,200,250,400,630,800,1000,1250,1600,2000,2500,3200,4000,5000,6300}),0)</f>
        <v>4000</v>
      </c>
      <c r="M1411" s="9" t="str">
        <f t="shared" si="106"/>
        <v>Straight Feeder</v>
      </c>
      <c r="N1411" s="9" t="str">
        <f t="shared" si="107"/>
        <v>CU</v>
      </c>
      <c r="O1411" s="13" t="str">
        <f t="shared" si="108"/>
        <v>Silver</v>
      </c>
      <c r="P1411" s="9" t="str">
        <f t="shared" si="109"/>
        <v>PET</v>
      </c>
      <c r="Q1411" s="9" t="str">
        <f t="shared" si="110"/>
        <v>5</v>
      </c>
      <c r="R14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11" s="14" t="str">
        <f>IF(ProjectsDB[[#This Row],[Item Type]]="Straight Plug-In",_xlfn.TEXTJOIN("-",TRUE,M1411&amp;"-"&amp;_xlfn.LET(_xlpm.txt,ProjectsDB[[#This Row],[Assembly]],_xlpm.pos,FIND("SP",_xlpm.txt),_xlpm.pre,LEFT(_xlpm.txt,_xlpm.pos-1),IF(RIGHT(_xlpm.pre,3)="123","3PL",IF(RIGHT(_xlpm.pre,2)="12","2PL",IF(RIGHT(_xlpm.pre,1)="1","1PL","3PL")))),N1411,O1411,P1411,Q1411&amp;"W",R1411),_xlfn.TEXTJOIN("-",TRUE,M1411,N1411,O1411,P1411,Q1411&amp;"W",R1411))</f>
        <v>Straight Feeder-CU-Silver-PET-5W-2</v>
      </c>
      <c r="T1411" s="14" t="str">
        <f>IF(COUNTIF(Cycletime[Element Desc.],ProjectsDB[[#This Row],[Element Desc.]])&gt;0,"Found","Not Found")</f>
        <v>Found</v>
      </c>
    </row>
    <row r="1412" spans="2:20" x14ac:dyDescent="0.25">
      <c r="B1412" s="8" t="s">
        <v>3040</v>
      </c>
      <c r="C1412" s="9" t="s">
        <v>2865</v>
      </c>
      <c r="D1412" s="9" t="s">
        <v>2866</v>
      </c>
      <c r="E1412" s="10">
        <v>3</v>
      </c>
      <c r="F1412" s="9" t="s">
        <v>2764</v>
      </c>
      <c r="G1412" s="9" t="s">
        <v>26</v>
      </c>
      <c r="H1412" s="11"/>
      <c r="I1412" s="12"/>
      <c r="J1412" s="12"/>
      <c r="K1412" s="12"/>
      <c r="L1412" s="12">
        <f t="array" ref="L1412">IFERROR(LOOKUP(2^15,SEARCH({"40A","63A","80A","100A","125A","160A","200A","250A","400A","630A","800A","1000A","1250A","1600A","2000A","2500A","3200A","4000A","5000A","6300A"},UPPER(D1412)),{40,63,80,100,125,160,200,250,400,630,800,1000,1250,1600,2000,2500,3200,4000,5000,6300}),0)</f>
        <v>4000</v>
      </c>
      <c r="M1412" s="9" t="str">
        <f t="shared" ref="M1412:M1475" si="111">_xlfn.LET(_xlpm.d,UPPER(TRIM(SUBSTITUTE(SUBSTITUTE(D1412,CHAR(160),"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1412" s="9" t="str">
        <f t="shared" ref="N1412:N1475" si="112">IF(ISNUMBER(SEARCH("CU",D1412)),"CU",IF(ISNUMBER(SEARCH("AL",D1412)),"AL",IF(ISNUMBER(SEARCH("Copper",D1412)),"CU","SH")))</f>
        <v>CU</v>
      </c>
      <c r="O1412" s="13" t="str">
        <f t="shared" ref="O1412:O1475" si="113">IF(ISNUMBER(SEARCH("Silver",D1412)),"Silver",IF(ISNUMBER(SEARCH("Tin",D1412)),"Tin","None"))</f>
        <v>Silver</v>
      </c>
      <c r="P1412" s="9" t="str">
        <f t="shared" ref="P1412:P1475" si="114">IF(ISNUMBER(SEARCH("Epoxy",D1412)),"Epoxy",IF(ISNUMBER(SEARCH("PET",D1412)),"PET","None"))</f>
        <v>None</v>
      </c>
      <c r="Q1412" s="9" t="str">
        <f t="shared" ref="Q1412:Q1475" si="115">IF(ISNUMBER(SEARCH("3-Wire",D1412)),"3",IF(ISNUMBER(SEARCH("4-Wire",D1412)),"4",IF(ISNUMBER(SEARCH("5-Wire",D1412)),"5",IF(ISNUMBER(SEARCH("6-Wire",D1412)),"6","0"))))</f>
        <v>5</v>
      </c>
      <c r="R14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12" s="14" t="str">
        <f>IF(ProjectsDB[[#This Row],[Item Type]]="Straight Plug-In",_xlfn.TEXTJOIN("-",TRUE,M1412&amp;"-"&amp;_xlfn.LET(_xlpm.txt,ProjectsDB[[#This Row],[Assembly]],_xlpm.pos,FIND("SP",_xlpm.txt),_xlpm.pre,LEFT(_xlpm.txt,_xlpm.pos-1),IF(RIGHT(_xlpm.pre,3)="123","3PL",IF(RIGHT(_xlpm.pre,2)="12","2PL",IF(RIGHT(_xlpm.pre,1)="1","1PL","3PL")))),N1412,O1412,P1412,Q1412&amp;"W",R1412),_xlfn.TEXTJOIN("-",TRUE,M1412,N1412,O1412,P1412,Q1412&amp;"W",R1412))</f>
        <v>Joint Pack-CU-Silver-None-5W-2</v>
      </c>
      <c r="T1412" s="14" t="str">
        <f>IF(COUNTIF(Cycletime[Element Desc.],ProjectsDB[[#This Row],[Element Desc.]])&gt;0,"Found","Not Found")</f>
        <v>Found</v>
      </c>
    </row>
    <row r="1413" spans="2:20" x14ac:dyDescent="0.25">
      <c r="B1413" s="8" t="s">
        <v>3041</v>
      </c>
      <c r="C1413" s="9" t="s">
        <v>2987</v>
      </c>
      <c r="D1413" s="9" t="s">
        <v>2988</v>
      </c>
      <c r="E1413" s="10">
        <v>1</v>
      </c>
      <c r="F1413" s="9" t="s">
        <v>2764</v>
      </c>
      <c r="G1413" s="9" t="s">
        <v>26</v>
      </c>
      <c r="H1413" s="11"/>
      <c r="I1413" s="12"/>
      <c r="J1413" s="12"/>
      <c r="K1413" s="12"/>
      <c r="L1413" s="12">
        <f t="array" ref="L1413">IFERROR(LOOKUP(2^15,SEARCH({"40A","63A","80A","100A","125A","160A","200A","250A","400A","630A","800A","1000A","1250A","1600A","2000A","2500A","3200A","4000A","5000A","6300A"},UPPER(D1413)),{40,63,80,100,125,160,200,250,400,630,800,1000,1250,1600,2000,2500,3200,4000,5000,6300}),0)</f>
        <v>4000</v>
      </c>
      <c r="M1413" s="9" t="str">
        <f t="shared" si="111"/>
        <v>Flexible Link</v>
      </c>
      <c r="N1413" s="9" t="str">
        <f t="shared" si="112"/>
        <v>CU</v>
      </c>
      <c r="O1413" s="13" t="str">
        <f t="shared" si="113"/>
        <v>None</v>
      </c>
      <c r="P1413" s="9" t="str">
        <f t="shared" si="114"/>
        <v>None</v>
      </c>
      <c r="Q1413" s="9" t="str">
        <f t="shared" si="115"/>
        <v>0</v>
      </c>
      <c r="R14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13" s="14" t="str">
        <f>IF(ProjectsDB[[#This Row],[Item Type]]="Straight Plug-In",_xlfn.TEXTJOIN("-",TRUE,M1413&amp;"-"&amp;_xlfn.LET(_xlpm.txt,ProjectsDB[[#This Row],[Assembly]],_xlpm.pos,FIND("SP",_xlpm.txt),_xlpm.pre,LEFT(_xlpm.txt,_xlpm.pos-1),IF(RIGHT(_xlpm.pre,3)="123","3PL",IF(RIGHT(_xlpm.pre,2)="12","2PL",IF(RIGHT(_xlpm.pre,1)="1","1PL","3PL")))),N1413,O1413,P1413,Q1413&amp;"W",R1413),_xlfn.TEXTJOIN("-",TRUE,M1413,N1413,O1413,P1413,Q1413&amp;"W",R1413))</f>
        <v>Flexible Link-CU-None-None-0W-2</v>
      </c>
      <c r="T1413" s="14" t="str">
        <f>IF(COUNTIF(Cycletime[Element Desc.],ProjectsDB[[#This Row],[Element Desc.]])&gt;0,"Found","Not Found")</f>
        <v>Found</v>
      </c>
    </row>
    <row r="1414" spans="2:20" x14ac:dyDescent="0.25">
      <c r="B1414" s="8" t="s">
        <v>3042</v>
      </c>
      <c r="C1414" s="9" t="s">
        <v>2984</v>
      </c>
      <c r="D1414" s="9" t="s">
        <v>2985</v>
      </c>
      <c r="E1414" s="10">
        <v>3</v>
      </c>
      <c r="F1414" s="9" t="s">
        <v>2764</v>
      </c>
      <c r="G1414" s="9" t="s">
        <v>26</v>
      </c>
      <c r="H1414" s="11"/>
      <c r="I1414" s="12"/>
      <c r="J1414" s="12"/>
      <c r="K1414" s="12"/>
      <c r="L1414" s="12">
        <f t="array" ref="L1414">IFERROR(LOOKUP(2^15,SEARCH({"40A","63A","80A","100A","125A","160A","200A","250A","400A","630A","800A","1000A","1250A","1600A","2000A","2500A","3200A","4000A","5000A","6300A"},UPPER(D1414)),{40,63,80,100,125,160,200,250,400,630,800,1000,1250,1600,2000,2500,3200,4000,5000,6300}),0)</f>
        <v>4000</v>
      </c>
      <c r="M1414" s="9" t="str">
        <f t="shared" si="111"/>
        <v>Hanger Support</v>
      </c>
      <c r="N1414" s="9" t="str">
        <f t="shared" si="112"/>
        <v>CU</v>
      </c>
      <c r="O1414" s="13" t="str">
        <f t="shared" si="113"/>
        <v>None</v>
      </c>
      <c r="P1414" s="9" t="str">
        <f t="shared" si="114"/>
        <v>None</v>
      </c>
      <c r="Q1414" s="9" t="str">
        <f t="shared" si="115"/>
        <v>0</v>
      </c>
      <c r="R14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14" s="14" t="str">
        <f>IF(ProjectsDB[[#This Row],[Item Type]]="Straight Plug-In",_xlfn.TEXTJOIN("-",TRUE,M1414&amp;"-"&amp;_xlfn.LET(_xlpm.txt,ProjectsDB[[#This Row],[Assembly]],_xlpm.pos,FIND("SP",_xlpm.txt),_xlpm.pre,LEFT(_xlpm.txt,_xlpm.pos-1),IF(RIGHT(_xlpm.pre,3)="123","3PL",IF(RIGHT(_xlpm.pre,2)="12","2PL",IF(RIGHT(_xlpm.pre,1)="1","1PL","3PL")))),N1414,O1414,P1414,Q1414&amp;"W",R1414),_xlfn.TEXTJOIN("-",TRUE,M1414,N1414,O1414,P1414,Q1414&amp;"W",R1414))</f>
        <v>Hanger Support-CU-None-None-0W-2</v>
      </c>
      <c r="T1414" s="14" t="str">
        <f>IF(COUNTIF(Cycletime[Element Desc.],ProjectsDB[[#This Row],[Element Desc.]])&gt;0,"Found","Not Found")</f>
        <v>Found</v>
      </c>
    </row>
    <row r="1415" spans="2:20" x14ac:dyDescent="0.25">
      <c r="B1415" s="8" t="s">
        <v>3043</v>
      </c>
      <c r="C1415" s="9" t="s">
        <v>2868</v>
      </c>
      <c r="D1415" s="9" t="s">
        <v>2869</v>
      </c>
      <c r="E1415" s="10">
        <v>2</v>
      </c>
      <c r="F1415" s="9" t="s">
        <v>2764</v>
      </c>
      <c r="G1415" s="9" t="s">
        <v>26</v>
      </c>
      <c r="H1415" s="11"/>
      <c r="I1415" s="12">
        <v>425</v>
      </c>
      <c r="J1415" s="12"/>
      <c r="K1415" s="12"/>
      <c r="L1415" s="12">
        <f t="array" ref="L1415">IFERROR(LOOKUP(2^15,SEARCH({"40A","63A","80A","100A","125A","160A","200A","250A","400A","630A","800A","1000A","1250A","1600A","2000A","2500A","3200A","4000A","5000A","6300A"},UPPER(D1415)),{40,63,80,100,125,160,200,250,400,630,800,1000,1250,1600,2000,2500,3200,4000,5000,6300}),0)</f>
        <v>4000</v>
      </c>
      <c r="M1415" s="9" t="str">
        <f t="shared" si="111"/>
        <v>Flange Straight</v>
      </c>
      <c r="N1415" s="9" t="str">
        <f t="shared" si="112"/>
        <v>CU</v>
      </c>
      <c r="O1415" s="13" t="str">
        <f t="shared" si="113"/>
        <v>Silver</v>
      </c>
      <c r="P1415" s="9" t="str">
        <f t="shared" si="114"/>
        <v>PET</v>
      </c>
      <c r="Q1415" s="9" t="str">
        <f t="shared" si="115"/>
        <v>5</v>
      </c>
      <c r="R14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15" s="14" t="str">
        <f>IF(ProjectsDB[[#This Row],[Item Type]]="Straight Plug-In",_xlfn.TEXTJOIN("-",TRUE,M1415&amp;"-"&amp;_xlfn.LET(_xlpm.txt,ProjectsDB[[#This Row],[Assembly]],_xlpm.pos,FIND("SP",_xlpm.txt),_xlpm.pre,LEFT(_xlpm.txt,_xlpm.pos-1),IF(RIGHT(_xlpm.pre,3)="123","3PL",IF(RIGHT(_xlpm.pre,2)="12","2PL",IF(RIGHT(_xlpm.pre,1)="1","1PL","3PL")))),N1415,O1415,P1415,Q1415&amp;"W",R1415),_xlfn.TEXTJOIN("-",TRUE,M1415,N1415,O1415,P1415,Q1415&amp;"W",R1415))</f>
        <v>Flange Straight-CU-Silver-PET-5W-2</v>
      </c>
      <c r="T1415" s="14" t="str">
        <f>IF(COUNTIF(Cycletime[Element Desc.],ProjectsDB[[#This Row],[Element Desc.]])&gt;0,"Found","Not Found")</f>
        <v>Found</v>
      </c>
    </row>
    <row r="1416" spans="2:20" x14ac:dyDescent="0.25">
      <c r="B1416" s="8" t="s">
        <v>3044</v>
      </c>
      <c r="C1416" s="9" t="s">
        <v>2911</v>
      </c>
      <c r="D1416" s="9" t="s">
        <v>2912</v>
      </c>
      <c r="E1416" s="10">
        <v>1</v>
      </c>
      <c r="F1416" s="9" t="s">
        <v>2764</v>
      </c>
      <c r="G1416" s="9" t="s">
        <v>26</v>
      </c>
      <c r="H1416" s="11"/>
      <c r="I1416" s="12">
        <v>2655</v>
      </c>
      <c r="J1416" s="12"/>
      <c r="K1416" s="12"/>
      <c r="L1416" s="12">
        <f t="array" ref="L1416">IFERROR(LOOKUP(2^15,SEARCH({"40A","63A","80A","100A","125A","160A","200A","250A","400A","630A","800A","1000A","1250A","1600A","2000A","2500A","3200A","4000A","5000A","6300A"},UPPER(D1416)),{40,63,80,100,125,160,200,250,400,630,800,1000,1250,1600,2000,2500,3200,4000,5000,6300}),0)</f>
        <v>4000</v>
      </c>
      <c r="M1416" s="9" t="str">
        <f t="shared" si="111"/>
        <v>Straight Feeder</v>
      </c>
      <c r="N1416" s="9" t="str">
        <f t="shared" si="112"/>
        <v>CU</v>
      </c>
      <c r="O1416" s="13" t="str">
        <f t="shared" si="113"/>
        <v>Silver</v>
      </c>
      <c r="P1416" s="9" t="str">
        <f t="shared" si="114"/>
        <v>PET</v>
      </c>
      <c r="Q1416" s="9" t="str">
        <f t="shared" si="115"/>
        <v>5</v>
      </c>
      <c r="R14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16" s="14" t="str">
        <f>IF(ProjectsDB[[#This Row],[Item Type]]="Straight Plug-In",_xlfn.TEXTJOIN("-",TRUE,M1416&amp;"-"&amp;_xlfn.LET(_xlpm.txt,ProjectsDB[[#This Row],[Assembly]],_xlpm.pos,FIND("SP",_xlpm.txt),_xlpm.pre,LEFT(_xlpm.txt,_xlpm.pos-1),IF(RIGHT(_xlpm.pre,3)="123","3PL",IF(RIGHT(_xlpm.pre,2)="12","2PL",IF(RIGHT(_xlpm.pre,1)="1","1PL","3PL")))),N1416,O1416,P1416,Q1416&amp;"W",R1416),_xlfn.TEXTJOIN("-",TRUE,M1416,N1416,O1416,P1416,Q1416&amp;"W",R1416))</f>
        <v>Straight Feeder-CU-Silver-PET-5W-2</v>
      </c>
      <c r="T1416" s="14" t="str">
        <f>IF(COUNTIF(Cycletime[Element Desc.],ProjectsDB[[#This Row],[Element Desc.]])&gt;0,"Found","Not Found")</f>
        <v>Found</v>
      </c>
    </row>
    <row r="1417" spans="2:20" x14ac:dyDescent="0.25">
      <c r="B1417" s="8" t="s">
        <v>3045</v>
      </c>
      <c r="C1417" s="9" t="s">
        <v>3046</v>
      </c>
      <c r="D1417" s="9" t="s">
        <v>3047</v>
      </c>
      <c r="E1417" s="10">
        <v>1</v>
      </c>
      <c r="F1417" s="9" t="s">
        <v>2764</v>
      </c>
      <c r="G1417" s="9" t="s">
        <v>26</v>
      </c>
      <c r="H1417" s="11"/>
      <c r="I1417" s="12">
        <v>580</v>
      </c>
      <c r="J1417" s="12"/>
      <c r="K1417" s="12"/>
      <c r="L1417" s="12">
        <f t="array" ref="L1417">IFERROR(LOOKUP(2^15,SEARCH({"40A","63A","80A","100A","125A","160A","200A","250A","400A","630A","800A","1000A","1250A","1600A","2000A","2500A","3200A","4000A","5000A","6300A"},UPPER(D1417)),{40,63,80,100,125,160,200,250,400,630,800,1000,1250,1600,2000,2500,3200,4000,5000,6300}),0)</f>
        <v>4000</v>
      </c>
      <c r="M1417" s="9" t="str">
        <f t="shared" si="111"/>
        <v>Straight Feeder</v>
      </c>
      <c r="N1417" s="9" t="str">
        <f t="shared" si="112"/>
        <v>CU</v>
      </c>
      <c r="O1417" s="13" t="str">
        <f t="shared" si="113"/>
        <v>Silver</v>
      </c>
      <c r="P1417" s="9" t="str">
        <f t="shared" si="114"/>
        <v>PET</v>
      </c>
      <c r="Q1417" s="9" t="str">
        <f t="shared" si="115"/>
        <v>5</v>
      </c>
      <c r="R14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17" s="14" t="str">
        <f>IF(ProjectsDB[[#This Row],[Item Type]]="Straight Plug-In",_xlfn.TEXTJOIN("-",TRUE,M1417&amp;"-"&amp;_xlfn.LET(_xlpm.txt,ProjectsDB[[#This Row],[Assembly]],_xlpm.pos,FIND("SP",_xlpm.txt),_xlpm.pre,LEFT(_xlpm.txt,_xlpm.pos-1),IF(RIGHT(_xlpm.pre,3)="123","3PL",IF(RIGHT(_xlpm.pre,2)="12","2PL",IF(RIGHT(_xlpm.pre,1)="1","1PL","3PL")))),N1417,O1417,P1417,Q1417&amp;"W",R1417),_xlfn.TEXTJOIN("-",TRUE,M1417,N1417,O1417,P1417,Q1417&amp;"W",R1417))</f>
        <v>Straight Feeder-CU-Silver-PET-5W-2</v>
      </c>
      <c r="T1417" s="14" t="str">
        <f>IF(COUNTIF(Cycletime[Element Desc.],ProjectsDB[[#This Row],[Element Desc.]])&gt;0,"Found","Not Found")</f>
        <v>Found</v>
      </c>
    </row>
    <row r="1418" spans="2:20" x14ac:dyDescent="0.25">
      <c r="B1418" s="8" t="s">
        <v>3048</v>
      </c>
      <c r="C1418" s="9" t="s">
        <v>2862</v>
      </c>
      <c r="D1418" s="9" t="s">
        <v>2863</v>
      </c>
      <c r="E1418" s="10">
        <v>1</v>
      </c>
      <c r="F1418" s="9" t="s">
        <v>2764</v>
      </c>
      <c r="G1418" s="9" t="s">
        <v>26</v>
      </c>
      <c r="H1418" s="11"/>
      <c r="I1418" s="12">
        <v>1320</v>
      </c>
      <c r="J1418" s="12"/>
      <c r="K1418" s="12"/>
      <c r="L1418" s="12">
        <f t="array" ref="L1418">IFERROR(LOOKUP(2^15,SEARCH({"40A","63A","80A","100A","125A","160A","200A","250A","400A","630A","800A","1000A","1250A","1600A","2000A","2500A","3200A","4000A","5000A","6300A"},UPPER(D1418)),{40,63,80,100,125,160,200,250,400,630,800,1000,1250,1600,2000,2500,3200,4000,5000,6300}),0)</f>
        <v>4000</v>
      </c>
      <c r="M1418" s="9" t="str">
        <f t="shared" si="111"/>
        <v>Straight Feeder</v>
      </c>
      <c r="N1418" s="9" t="str">
        <f t="shared" si="112"/>
        <v>CU</v>
      </c>
      <c r="O1418" s="13" t="str">
        <f t="shared" si="113"/>
        <v>Silver</v>
      </c>
      <c r="P1418" s="9" t="str">
        <f t="shared" si="114"/>
        <v>PET</v>
      </c>
      <c r="Q1418" s="9" t="str">
        <f t="shared" si="115"/>
        <v>5</v>
      </c>
      <c r="R14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18" s="14" t="str">
        <f>IF(ProjectsDB[[#This Row],[Item Type]]="Straight Plug-In",_xlfn.TEXTJOIN("-",TRUE,M1418&amp;"-"&amp;_xlfn.LET(_xlpm.txt,ProjectsDB[[#This Row],[Assembly]],_xlpm.pos,FIND("SP",_xlpm.txt),_xlpm.pre,LEFT(_xlpm.txt,_xlpm.pos-1),IF(RIGHT(_xlpm.pre,3)="123","3PL",IF(RIGHT(_xlpm.pre,2)="12","2PL",IF(RIGHT(_xlpm.pre,1)="1","1PL","3PL")))),N1418,O1418,P1418,Q1418&amp;"W",R1418),_xlfn.TEXTJOIN("-",TRUE,M1418,N1418,O1418,P1418,Q1418&amp;"W",R1418))</f>
        <v>Straight Feeder-CU-Silver-PET-5W-2</v>
      </c>
      <c r="T1418" s="14" t="str">
        <f>IF(COUNTIF(Cycletime[Element Desc.],ProjectsDB[[#This Row],[Element Desc.]])&gt;0,"Found","Not Found")</f>
        <v>Found</v>
      </c>
    </row>
    <row r="1419" spans="2:20" x14ac:dyDescent="0.25">
      <c r="B1419" s="8" t="s">
        <v>3049</v>
      </c>
      <c r="C1419" s="9" t="s">
        <v>2865</v>
      </c>
      <c r="D1419" s="9" t="s">
        <v>2866</v>
      </c>
      <c r="E1419" s="10">
        <v>5</v>
      </c>
      <c r="F1419" s="9" t="s">
        <v>2764</v>
      </c>
      <c r="G1419" s="9" t="s">
        <v>26</v>
      </c>
      <c r="H1419" s="11"/>
      <c r="I1419" s="12"/>
      <c r="J1419" s="12"/>
      <c r="K1419" s="12"/>
      <c r="L1419" s="12">
        <f t="array" ref="L1419">IFERROR(LOOKUP(2^15,SEARCH({"40A","63A","80A","100A","125A","160A","200A","250A","400A","630A","800A","1000A","1250A","1600A","2000A","2500A","3200A","4000A","5000A","6300A"},UPPER(D1419)),{40,63,80,100,125,160,200,250,400,630,800,1000,1250,1600,2000,2500,3200,4000,5000,6300}),0)</f>
        <v>4000</v>
      </c>
      <c r="M1419" s="9" t="str">
        <f t="shared" si="111"/>
        <v>Joint Pack</v>
      </c>
      <c r="N1419" s="9" t="str">
        <f t="shared" si="112"/>
        <v>CU</v>
      </c>
      <c r="O1419" s="13" t="str">
        <f t="shared" si="113"/>
        <v>Silver</v>
      </c>
      <c r="P1419" s="9" t="str">
        <f t="shared" si="114"/>
        <v>None</v>
      </c>
      <c r="Q1419" s="9" t="str">
        <f t="shared" si="115"/>
        <v>5</v>
      </c>
      <c r="R14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19" s="14" t="str">
        <f>IF(ProjectsDB[[#This Row],[Item Type]]="Straight Plug-In",_xlfn.TEXTJOIN("-",TRUE,M1419&amp;"-"&amp;_xlfn.LET(_xlpm.txt,ProjectsDB[[#This Row],[Assembly]],_xlpm.pos,FIND("SP",_xlpm.txt),_xlpm.pre,LEFT(_xlpm.txt,_xlpm.pos-1),IF(RIGHT(_xlpm.pre,3)="123","3PL",IF(RIGHT(_xlpm.pre,2)="12","2PL",IF(RIGHT(_xlpm.pre,1)="1","1PL","3PL")))),N1419,O1419,P1419,Q1419&amp;"W",R1419),_xlfn.TEXTJOIN("-",TRUE,M1419,N1419,O1419,P1419,Q1419&amp;"W",R1419))</f>
        <v>Joint Pack-CU-Silver-None-5W-2</v>
      </c>
      <c r="T1419" s="14" t="str">
        <f>IF(COUNTIF(Cycletime[Element Desc.],ProjectsDB[[#This Row],[Element Desc.]])&gt;0,"Found","Not Found")</f>
        <v>Found</v>
      </c>
    </row>
    <row r="1420" spans="2:20" x14ac:dyDescent="0.25">
      <c r="B1420" s="8" t="s">
        <v>3050</v>
      </c>
      <c r="C1420" s="9" t="s">
        <v>2987</v>
      </c>
      <c r="D1420" s="9" t="s">
        <v>2988</v>
      </c>
      <c r="E1420" s="10">
        <v>1</v>
      </c>
      <c r="F1420" s="9" t="s">
        <v>2764</v>
      </c>
      <c r="G1420" s="9" t="s">
        <v>26</v>
      </c>
      <c r="H1420" s="11"/>
      <c r="I1420" s="12"/>
      <c r="J1420" s="12"/>
      <c r="K1420" s="12"/>
      <c r="L1420" s="12">
        <f t="array" ref="L1420">IFERROR(LOOKUP(2^15,SEARCH({"40A","63A","80A","100A","125A","160A","200A","250A","400A","630A","800A","1000A","1250A","1600A","2000A","2500A","3200A","4000A","5000A","6300A"},UPPER(D1420)),{40,63,80,100,125,160,200,250,400,630,800,1000,1250,1600,2000,2500,3200,4000,5000,6300}),0)</f>
        <v>4000</v>
      </c>
      <c r="M1420" s="9" t="str">
        <f t="shared" si="111"/>
        <v>Flexible Link</v>
      </c>
      <c r="N1420" s="9" t="str">
        <f t="shared" si="112"/>
        <v>CU</v>
      </c>
      <c r="O1420" s="13" t="str">
        <f t="shared" si="113"/>
        <v>None</v>
      </c>
      <c r="P1420" s="9" t="str">
        <f t="shared" si="114"/>
        <v>None</v>
      </c>
      <c r="Q1420" s="9" t="str">
        <f t="shared" si="115"/>
        <v>0</v>
      </c>
      <c r="R14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20" s="14" t="str">
        <f>IF(ProjectsDB[[#This Row],[Item Type]]="Straight Plug-In",_xlfn.TEXTJOIN("-",TRUE,M1420&amp;"-"&amp;_xlfn.LET(_xlpm.txt,ProjectsDB[[#This Row],[Assembly]],_xlpm.pos,FIND("SP",_xlpm.txt),_xlpm.pre,LEFT(_xlpm.txt,_xlpm.pos-1),IF(RIGHT(_xlpm.pre,3)="123","3PL",IF(RIGHT(_xlpm.pre,2)="12","2PL",IF(RIGHT(_xlpm.pre,1)="1","1PL","3PL")))),N1420,O1420,P1420,Q1420&amp;"W",R1420),_xlfn.TEXTJOIN("-",TRUE,M1420,N1420,O1420,P1420,Q1420&amp;"W",R1420))</f>
        <v>Flexible Link-CU-None-None-0W-2</v>
      </c>
      <c r="T1420" s="14" t="str">
        <f>IF(COUNTIF(Cycletime[Element Desc.],ProjectsDB[[#This Row],[Element Desc.]])&gt;0,"Found","Not Found")</f>
        <v>Found</v>
      </c>
    </row>
    <row r="1421" spans="2:20" x14ac:dyDescent="0.25">
      <c r="B1421" s="8" t="s">
        <v>3051</v>
      </c>
      <c r="C1421" s="9" t="s">
        <v>2981</v>
      </c>
      <c r="D1421" s="9" t="s">
        <v>2982</v>
      </c>
      <c r="E1421" s="10">
        <v>11</v>
      </c>
      <c r="F1421" s="9" t="s">
        <v>2764</v>
      </c>
      <c r="G1421" s="9" t="s">
        <v>26</v>
      </c>
      <c r="H1421" s="11"/>
      <c r="I1421" s="12"/>
      <c r="J1421" s="12"/>
      <c r="K1421" s="12"/>
      <c r="L1421" s="12">
        <f t="array" ref="L1421">IFERROR(LOOKUP(2^15,SEARCH({"40A","63A","80A","100A","125A","160A","200A","250A","400A","630A","800A","1000A","1250A","1600A","2000A","2500A","3200A","4000A","5000A","6300A"},UPPER(D1421)),{40,63,80,100,125,160,200,250,400,630,800,1000,1250,1600,2000,2500,3200,4000,5000,6300}),0)</f>
        <v>4000</v>
      </c>
      <c r="M1421" s="9" t="str">
        <f t="shared" si="111"/>
        <v>Hanger Support</v>
      </c>
      <c r="N1421" s="9" t="str">
        <f t="shared" si="112"/>
        <v>CU</v>
      </c>
      <c r="O1421" s="13" t="str">
        <f t="shared" si="113"/>
        <v>None</v>
      </c>
      <c r="P1421" s="9" t="str">
        <f t="shared" si="114"/>
        <v>None</v>
      </c>
      <c r="Q1421" s="9" t="str">
        <f t="shared" si="115"/>
        <v>0</v>
      </c>
      <c r="R14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21" s="14" t="str">
        <f>IF(ProjectsDB[[#This Row],[Item Type]]="Straight Plug-In",_xlfn.TEXTJOIN("-",TRUE,M1421&amp;"-"&amp;_xlfn.LET(_xlpm.txt,ProjectsDB[[#This Row],[Assembly]],_xlpm.pos,FIND("SP",_xlpm.txt),_xlpm.pre,LEFT(_xlpm.txt,_xlpm.pos-1),IF(RIGHT(_xlpm.pre,3)="123","3PL",IF(RIGHT(_xlpm.pre,2)="12","2PL",IF(RIGHT(_xlpm.pre,1)="1","1PL","3PL")))),N1421,O1421,P1421,Q1421&amp;"W",R1421),_xlfn.TEXTJOIN("-",TRUE,M1421,N1421,O1421,P1421,Q1421&amp;"W",R1421))</f>
        <v>Hanger Support-CU-None-None-0W-2</v>
      </c>
      <c r="T1421" s="14" t="str">
        <f>IF(COUNTIF(Cycletime[Element Desc.],ProjectsDB[[#This Row],[Element Desc.]])&gt;0,"Found","Not Found")</f>
        <v>Found</v>
      </c>
    </row>
    <row r="1422" spans="2:20" x14ac:dyDescent="0.25">
      <c r="B1422" s="8" t="s">
        <v>3052</v>
      </c>
      <c r="C1422" s="9" t="s">
        <v>3026</v>
      </c>
      <c r="D1422" s="9" t="s">
        <v>3027</v>
      </c>
      <c r="E1422" s="10">
        <v>1</v>
      </c>
      <c r="F1422" s="9" t="s">
        <v>2764</v>
      </c>
      <c r="G1422" s="9" t="s">
        <v>26</v>
      </c>
      <c r="H1422" s="11"/>
      <c r="I1422" s="12"/>
      <c r="J1422" s="12"/>
      <c r="K1422" s="12"/>
      <c r="L1422" s="12">
        <f t="array" ref="L1422">IFERROR(LOOKUP(2^15,SEARCH({"40A","63A","80A","100A","125A","160A","200A","250A","400A","630A","800A","1000A","1250A","1600A","2000A","2500A","3200A","4000A","5000A","6300A"},UPPER(D1422)),{40,63,80,100,125,160,200,250,400,630,800,1000,1250,1600,2000,2500,3200,4000,5000,6300}),0)</f>
        <v>4000</v>
      </c>
      <c r="M1422" s="9" t="str">
        <f t="shared" si="111"/>
        <v>Wall Flange</v>
      </c>
      <c r="N1422" s="9" t="str">
        <f t="shared" si="112"/>
        <v>AL</v>
      </c>
      <c r="O1422" s="13" t="str">
        <f t="shared" si="113"/>
        <v>None</v>
      </c>
      <c r="P1422" s="9" t="str">
        <f t="shared" si="114"/>
        <v>None</v>
      </c>
      <c r="Q1422" s="9" t="str">
        <f t="shared" si="115"/>
        <v>0</v>
      </c>
      <c r="R14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22" s="14" t="str">
        <f>IF(ProjectsDB[[#This Row],[Item Type]]="Straight Plug-In",_xlfn.TEXTJOIN("-",TRUE,M1422&amp;"-"&amp;_xlfn.LET(_xlpm.txt,ProjectsDB[[#This Row],[Assembly]],_xlpm.pos,FIND("SP",_xlpm.txt),_xlpm.pre,LEFT(_xlpm.txt,_xlpm.pos-1),IF(RIGHT(_xlpm.pre,3)="123","3PL",IF(RIGHT(_xlpm.pre,2)="12","2PL",IF(RIGHT(_xlpm.pre,1)="1","1PL","3PL")))),N1422,O1422,P1422,Q1422&amp;"W",R1422),_xlfn.TEXTJOIN("-",TRUE,M1422,N1422,O1422,P1422,Q1422&amp;"W",R1422))</f>
        <v>Wall Flange-AL-None-None-0W-2</v>
      </c>
      <c r="T1422" s="14" t="str">
        <f>IF(COUNTIF(Cycletime[Element Desc.],ProjectsDB[[#This Row],[Element Desc.]])&gt;0,"Found","Not Found")</f>
        <v>Found</v>
      </c>
    </row>
    <row r="1423" spans="2:20" x14ac:dyDescent="0.25">
      <c r="B1423" s="8" t="s">
        <v>3053</v>
      </c>
      <c r="C1423" s="9" t="s">
        <v>2984</v>
      </c>
      <c r="D1423" s="9" t="s">
        <v>2985</v>
      </c>
      <c r="E1423" s="10">
        <v>3</v>
      </c>
      <c r="F1423" s="9" t="s">
        <v>2764</v>
      </c>
      <c r="G1423" s="9" t="s">
        <v>26</v>
      </c>
      <c r="H1423" s="11"/>
      <c r="I1423" s="12"/>
      <c r="J1423" s="12"/>
      <c r="K1423" s="12"/>
      <c r="L1423" s="12">
        <f t="array" ref="L1423">IFERROR(LOOKUP(2^15,SEARCH({"40A","63A","80A","100A","125A","160A","200A","250A","400A","630A","800A","1000A","1250A","1600A","2000A","2500A","3200A","4000A","5000A","6300A"},UPPER(D1423)),{40,63,80,100,125,160,200,250,400,630,800,1000,1250,1600,2000,2500,3200,4000,5000,6300}),0)</f>
        <v>4000</v>
      </c>
      <c r="M1423" s="9" t="str">
        <f t="shared" si="111"/>
        <v>Hanger Support</v>
      </c>
      <c r="N1423" s="9" t="str">
        <f t="shared" si="112"/>
        <v>CU</v>
      </c>
      <c r="O1423" s="13" t="str">
        <f t="shared" si="113"/>
        <v>None</v>
      </c>
      <c r="P1423" s="9" t="str">
        <f t="shared" si="114"/>
        <v>None</v>
      </c>
      <c r="Q1423" s="9" t="str">
        <f t="shared" si="115"/>
        <v>0</v>
      </c>
      <c r="R14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23" s="14" t="str">
        <f>IF(ProjectsDB[[#This Row],[Item Type]]="Straight Plug-In",_xlfn.TEXTJOIN("-",TRUE,M1423&amp;"-"&amp;_xlfn.LET(_xlpm.txt,ProjectsDB[[#This Row],[Assembly]],_xlpm.pos,FIND("SP",_xlpm.txt),_xlpm.pre,LEFT(_xlpm.txt,_xlpm.pos-1),IF(RIGHT(_xlpm.pre,3)="123","3PL",IF(RIGHT(_xlpm.pre,2)="12","2PL",IF(RIGHT(_xlpm.pre,1)="1","1PL","3PL")))),N1423,O1423,P1423,Q1423&amp;"W",R1423),_xlfn.TEXTJOIN("-",TRUE,M1423,N1423,O1423,P1423,Q1423&amp;"W",R1423))</f>
        <v>Hanger Support-CU-None-None-0W-2</v>
      </c>
      <c r="T1423" s="14" t="str">
        <f>IF(COUNTIF(Cycletime[Element Desc.],ProjectsDB[[#This Row],[Element Desc.]])&gt;0,"Found","Not Found")</f>
        <v>Found</v>
      </c>
    </row>
    <row r="1424" spans="2:20" x14ac:dyDescent="0.25">
      <c r="B1424" s="8" t="s">
        <v>3054</v>
      </c>
      <c r="C1424" s="9" t="s">
        <v>2856</v>
      </c>
      <c r="D1424" s="9" t="s">
        <v>2857</v>
      </c>
      <c r="E1424" s="10">
        <v>1</v>
      </c>
      <c r="F1424" s="9" t="s">
        <v>2764</v>
      </c>
      <c r="G1424" s="9" t="s">
        <v>26</v>
      </c>
      <c r="H1424" s="11"/>
      <c r="I1424" s="12">
        <v>1520</v>
      </c>
      <c r="J1424" s="12"/>
      <c r="K1424" s="12"/>
      <c r="L1424" s="12">
        <f t="array" ref="L1424">IFERROR(LOOKUP(2^15,SEARCH({"40A","63A","80A","100A","125A","160A","200A","250A","400A","630A","800A","1000A","1250A","1600A","2000A","2500A","3200A","4000A","5000A","6300A"},UPPER(D1424)),{40,63,80,100,125,160,200,250,400,630,800,1000,1250,1600,2000,2500,3200,4000,5000,6300}),0)</f>
        <v>4000</v>
      </c>
      <c r="M1424" s="9" t="str">
        <f t="shared" si="111"/>
        <v>Straight Feeder</v>
      </c>
      <c r="N1424" s="9" t="str">
        <f t="shared" si="112"/>
        <v>CU</v>
      </c>
      <c r="O1424" s="13" t="str">
        <f t="shared" si="113"/>
        <v>Silver</v>
      </c>
      <c r="P1424" s="9" t="str">
        <f t="shared" si="114"/>
        <v>PET</v>
      </c>
      <c r="Q1424" s="9" t="str">
        <f t="shared" si="115"/>
        <v>5</v>
      </c>
      <c r="R14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24" s="14" t="str">
        <f>IF(ProjectsDB[[#This Row],[Item Type]]="Straight Plug-In",_xlfn.TEXTJOIN("-",TRUE,M1424&amp;"-"&amp;_xlfn.LET(_xlpm.txt,ProjectsDB[[#This Row],[Assembly]],_xlpm.pos,FIND("SP",_xlpm.txt),_xlpm.pre,LEFT(_xlpm.txt,_xlpm.pos-1),IF(RIGHT(_xlpm.pre,3)="123","3PL",IF(RIGHT(_xlpm.pre,2)="12","2PL",IF(RIGHT(_xlpm.pre,1)="1","1PL","3PL")))),N1424,O1424,P1424,Q1424&amp;"W",R1424),_xlfn.TEXTJOIN("-",TRUE,M1424,N1424,O1424,P1424,Q1424&amp;"W",R1424))</f>
        <v>Straight Feeder-CU-Silver-PET-5W-2</v>
      </c>
      <c r="T1424" s="14" t="str">
        <f>IF(COUNTIF(Cycletime[Element Desc.],ProjectsDB[[#This Row],[Element Desc.]])&gt;0,"Found","Not Found")</f>
        <v>Found</v>
      </c>
    </row>
    <row r="1425" spans="2:20" x14ac:dyDescent="0.25">
      <c r="B1425" s="8" t="s">
        <v>3055</v>
      </c>
      <c r="C1425" s="9" t="s">
        <v>2862</v>
      </c>
      <c r="D1425" s="9" t="s">
        <v>2863</v>
      </c>
      <c r="E1425" s="10">
        <v>1</v>
      </c>
      <c r="F1425" s="9" t="s">
        <v>2764</v>
      </c>
      <c r="G1425" s="9" t="s">
        <v>26</v>
      </c>
      <c r="H1425" s="11"/>
      <c r="I1425" s="12">
        <v>1320</v>
      </c>
      <c r="J1425" s="12"/>
      <c r="K1425" s="12"/>
      <c r="L1425" s="12">
        <f t="array" ref="L1425">IFERROR(LOOKUP(2^15,SEARCH({"40A","63A","80A","100A","125A","160A","200A","250A","400A","630A","800A","1000A","1250A","1600A","2000A","2500A","3200A","4000A","5000A","6300A"},UPPER(D1425)),{40,63,80,100,125,160,200,250,400,630,800,1000,1250,1600,2000,2500,3200,4000,5000,6300}),0)</f>
        <v>4000</v>
      </c>
      <c r="M1425" s="9" t="str">
        <f t="shared" si="111"/>
        <v>Straight Feeder</v>
      </c>
      <c r="N1425" s="9" t="str">
        <f t="shared" si="112"/>
        <v>CU</v>
      </c>
      <c r="O1425" s="13" t="str">
        <f t="shared" si="113"/>
        <v>Silver</v>
      </c>
      <c r="P1425" s="9" t="str">
        <f t="shared" si="114"/>
        <v>PET</v>
      </c>
      <c r="Q1425" s="9" t="str">
        <f t="shared" si="115"/>
        <v>5</v>
      </c>
      <c r="R14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25" s="14" t="str">
        <f>IF(ProjectsDB[[#This Row],[Item Type]]="Straight Plug-In",_xlfn.TEXTJOIN("-",TRUE,M1425&amp;"-"&amp;_xlfn.LET(_xlpm.txt,ProjectsDB[[#This Row],[Assembly]],_xlpm.pos,FIND("SP",_xlpm.txt),_xlpm.pre,LEFT(_xlpm.txt,_xlpm.pos-1),IF(RIGHT(_xlpm.pre,3)="123","3PL",IF(RIGHT(_xlpm.pre,2)="12","2PL",IF(RIGHT(_xlpm.pre,1)="1","1PL","3PL")))),N1425,O1425,P1425,Q1425&amp;"W",R1425),_xlfn.TEXTJOIN("-",TRUE,M1425,N1425,O1425,P1425,Q1425&amp;"W",R1425))</f>
        <v>Straight Feeder-CU-Silver-PET-5W-2</v>
      </c>
      <c r="T1425" s="14" t="str">
        <f>IF(COUNTIF(Cycletime[Element Desc.],ProjectsDB[[#This Row],[Element Desc.]])&gt;0,"Found","Not Found")</f>
        <v>Found</v>
      </c>
    </row>
    <row r="1426" spans="2:20" x14ac:dyDescent="0.25">
      <c r="B1426" s="8" t="s">
        <v>3056</v>
      </c>
      <c r="C1426" s="9" t="s">
        <v>2865</v>
      </c>
      <c r="D1426" s="9" t="s">
        <v>2866</v>
      </c>
      <c r="E1426" s="10">
        <v>5</v>
      </c>
      <c r="F1426" s="9" t="s">
        <v>2764</v>
      </c>
      <c r="G1426" s="9" t="s">
        <v>26</v>
      </c>
      <c r="H1426" s="11"/>
      <c r="I1426" s="12"/>
      <c r="J1426" s="12"/>
      <c r="K1426" s="12"/>
      <c r="L1426" s="12">
        <f t="array" ref="L1426">IFERROR(LOOKUP(2^15,SEARCH({"40A","63A","80A","100A","125A","160A","200A","250A","400A","630A","800A","1000A","1250A","1600A","2000A","2500A","3200A","4000A","5000A","6300A"},UPPER(D1426)),{40,63,80,100,125,160,200,250,400,630,800,1000,1250,1600,2000,2500,3200,4000,5000,6300}),0)</f>
        <v>4000</v>
      </c>
      <c r="M1426" s="9" t="str">
        <f t="shared" si="111"/>
        <v>Joint Pack</v>
      </c>
      <c r="N1426" s="9" t="str">
        <f t="shared" si="112"/>
        <v>CU</v>
      </c>
      <c r="O1426" s="13" t="str">
        <f t="shared" si="113"/>
        <v>Silver</v>
      </c>
      <c r="P1426" s="9" t="str">
        <f t="shared" si="114"/>
        <v>None</v>
      </c>
      <c r="Q1426" s="9" t="str">
        <f t="shared" si="115"/>
        <v>5</v>
      </c>
      <c r="R14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26" s="14" t="str">
        <f>IF(ProjectsDB[[#This Row],[Item Type]]="Straight Plug-In",_xlfn.TEXTJOIN("-",TRUE,M1426&amp;"-"&amp;_xlfn.LET(_xlpm.txt,ProjectsDB[[#This Row],[Assembly]],_xlpm.pos,FIND("SP",_xlpm.txt),_xlpm.pre,LEFT(_xlpm.txt,_xlpm.pos-1),IF(RIGHT(_xlpm.pre,3)="123","3PL",IF(RIGHT(_xlpm.pre,2)="12","2PL",IF(RIGHT(_xlpm.pre,1)="1","1PL","3PL")))),N1426,O1426,P1426,Q1426&amp;"W",R1426),_xlfn.TEXTJOIN("-",TRUE,M1426,N1426,O1426,P1426,Q1426&amp;"W",R1426))</f>
        <v>Joint Pack-CU-Silver-None-5W-2</v>
      </c>
      <c r="T1426" s="14" t="str">
        <f>IF(COUNTIF(Cycletime[Element Desc.],ProjectsDB[[#This Row],[Element Desc.]])&gt;0,"Found","Not Found")</f>
        <v>Found</v>
      </c>
    </row>
    <row r="1427" spans="2:20" x14ac:dyDescent="0.25">
      <c r="B1427" s="8" t="s">
        <v>3057</v>
      </c>
      <c r="C1427" s="9" t="s">
        <v>2981</v>
      </c>
      <c r="D1427" s="9" t="s">
        <v>2982</v>
      </c>
      <c r="E1427" s="10">
        <v>14</v>
      </c>
      <c r="F1427" s="9" t="s">
        <v>2764</v>
      </c>
      <c r="G1427" s="9" t="s">
        <v>26</v>
      </c>
      <c r="H1427" s="11"/>
      <c r="I1427" s="12"/>
      <c r="J1427" s="12"/>
      <c r="K1427" s="12"/>
      <c r="L1427" s="12">
        <f t="array" ref="L1427">IFERROR(LOOKUP(2^15,SEARCH({"40A","63A","80A","100A","125A","160A","200A","250A","400A","630A","800A","1000A","1250A","1600A","2000A","2500A","3200A","4000A","5000A","6300A"},UPPER(D1427)),{40,63,80,100,125,160,200,250,400,630,800,1000,1250,1600,2000,2500,3200,4000,5000,6300}),0)</f>
        <v>4000</v>
      </c>
      <c r="M1427" s="9" t="str">
        <f t="shared" si="111"/>
        <v>Hanger Support</v>
      </c>
      <c r="N1427" s="9" t="str">
        <f t="shared" si="112"/>
        <v>CU</v>
      </c>
      <c r="O1427" s="13" t="str">
        <f t="shared" si="113"/>
        <v>None</v>
      </c>
      <c r="P1427" s="9" t="str">
        <f t="shared" si="114"/>
        <v>None</v>
      </c>
      <c r="Q1427" s="9" t="str">
        <f t="shared" si="115"/>
        <v>0</v>
      </c>
      <c r="R14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27" s="14" t="str">
        <f>IF(ProjectsDB[[#This Row],[Item Type]]="Straight Plug-In",_xlfn.TEXTJOIN("-",TRUE,M1427&amp;"-"&amp;_xlfn.LET(_xlpm.txt,ProjectsDB[[#This Row],[Assembly]],_xlpm.pos,FIND("SP",_xlpm.txt),_xlpm.pre,LEFT(_xlpm.txt,_xlpm.pos-1),IF(RIGHT(_xlpm.pre,3)="123","3PL",IF(RIGHT(_xlpm.pre,2)="12","2PL",IF(RIGHT(_xlpm.pre,1)="1","1PL","3PL")))),N1427,O1427,P1427,Q1427&amp;"W",R1427),_xlfn.TEXTJOIN("-",TRUE,M1427,N1427,O1427,P1427,Q1427&amp;"W",R1427))</f>
        <v>Hanger Support-CU-None-None-0W-2</v>
      </c>
      <c r="T1427" s="14" t="str">
        <f>IF(COUNTIF(Cycletime[Element Desc.],ProjectsDB[[#This Row],[Element Desc.]])&gt;0,"Found","Not Found")</f>
        <v>Found</v>
      </c>
    </row>
    <row r="1428" spans="2:20" x14ac:dyDescent="0.25">
      <c r="B1428" s="8" t="s">
        <v>3058</v>
      </c>
      <c r="C1428" s="9" t="s">
        <v>3026</v>
      </c>
      <c r="D1428" s="9" t="s">
        <v>3027</v>
      </c>
      <c r="E1428" s="10">
        <v>1</v>
      </c>
      <c r="F1428" s="9" t="s">
        <v>2764</v>
      </c>
      <c r="G1428" s="9" t="s">
        <v>26</v>
      </c>
      <c r="H1428" s="11"/>
      <c r="I1428" s="12"/>
      <c r="J1428" s="12"/>
      <c r="K1428" s="12"/>
      <c r="L1428" s="12">
        <f t="array" ref="L1428">IFERROR(LOOKUP(2^15,SEARCH({"40A","63A","80A","100A","125A","160A","200A","250A","400A","630A","800A","1000A","1250A","1600A","2000A","2500A","3200A","4000A","5000A","6300A"},UPPER(D1428)),{40,63,80,100,125,160,200,250,400,630,800,1000,1250,1600,2000,2500,3200,4000,5000,6300}),0)</f>
        <v>4000</v>
      </c>
      <c r="M1428" s="9" t="str">
        <f t="shared" si="111"/>
        <v>Wall Flange</v>
      </c>
      <c r="N1428" s="9" t="str">
        <f t="shared" si="112"/>
        <v>AL</v>
      </c>
      <c r="O1428" s="13" t="str">
        <f t="shared" si="113"/>
        <v>None</v>
      </c>
      <c r="P1428" s="9" t="str">
        <f t="shared" si="114"/>
        <v>None</v>
      </c>
      <c r="Q1428" s="9" t="str">
        <f t="shared" si="115"/>
        <v>0</v>
      </c>
      <c r="R14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28" s="14" t="str">
        <f>IF(ProjectsDB[[#This Row],[Item Type]]="Straight Plug-In",_xlfn.TEXTJOIN("-",TRUE,M1428&amp;"-"&amp;_xlfn.LET(_xlpm.txt,ProjectsDB[[#This Row],[Assembly]],_xlpm.pos,FIND("SP",_xlpm.txt),_xlpm.pre,LEFT(_xlpm.txt,_xlpm.pos-1),IF(RIGHT(_xlpm.pre,3)="123","3PL",IF(RIGHT(_xlpm.pre,2)="12","2PL",IF(RIGHT(_xlpm.pre,1)="1","1PL","3PL")))),N1428,O1428,P1428,Q1428&amp;"W",R1428),_xlfn.TEXTJOIN("-",TRUE,M1428,N1428,O1428,P1428,Q1428&amp;"W",R1428))</f>
        <v>Wall Flange-AL-None-None-0W-2</v>
      </c>
      <c r="T1428" s="14" t="str">
        <f>IF(COUNTIF(Cycletime[Element Desc.],ProjectsDB[[#This Row],[Element Desc.]])&gt;0,"Found","Not Found")</f>
        <v>Found</v>
      </c>
    </row>
    <row r="1429" spans="2:20" x14ac:dyDescent="0.25">
      <c r="B1429" s="8" t="s">
        <v>3059</v>
      </c>
      <c r="C1429" s="9" t="s">
        <v>2984</v>
      </c>
      <c r="D1429" s="9" t="s">
        <v>2985</v>
      </c>
      <c r="E1429" s="10">
        <v>3</v>
      </c>
      <c r="F1429" s="9" t="s">
        <v>2764</v>
      </c>
      <c r="G1429" s="9" t="s">
        <v>26</v>
      </c>
      <c r="H1429" s="11"/>
      <c r="I1429" s="12"/>
      <c r="J1429" s="12"/>
      <c r="K1429" s="12"/>
      <c r="L1429" s="12">
        <f t="array" ref="L1429">IFERROR(LOOKUP(2^15,SEARCH({"40A","63A","80A","100A","125A","160A","200A","250A","400A","630A","800A","1000A","1250A","1600A","2000A","2500A","3200A","4000A","5000A","6300A"},UPPER(D1429)),{40,63,80,100,125,160,200,250,400,630,800,1000,1250,1600,2000,2500,3200,4000,5000,6300}),0)</f>
        <v>4000</v>
      </c>
      <c r="M1429" s="9" t="str">
        <f t="shared" si="111"/>
        <v>Hanger Support</v>
      </c>
      <c r="N1429" s="9" t="str">
        <f t="shared" si="112"/>
        <v>CU</v>
      </c>
      <c r="O1429" s="13" t="str">
        <f t="shared" si="113"/>
        <v>None</v>
      </c>
      <c r="P1429" s="9" t="str">
        <f t="shared" si="114"/>
        <v>None</v>
      </c>
      <c r="Q1429" s="9" t="str">
        <f t="shared" si="115"/>
        <v>0</v>
      </c>
      <c r="R14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29" s="14" t="str">
        <f>IF(ProjectsDB[[#This Row],[Item Type]]="Straight Plug-In",_xlfn.TEXTJOIN("-",TRUE,M1429&amp;"-"&amp;_xlfn.LET(_xlpm.txt,ProjectsDB[[#This Row],[Assembly]],_xlpm.pos,FIND("SP",_xlpm.txt),_xlpm.pre,LEFT(_xlpm.txt,_xlpm.pos-1),IF(RIGHT(_xlpm.pre,3)="123","3PL",IF(RIGHT(_xlpm.pre,2)="12","2PL",IF(RIGHT(_xlpm.pre,1)="1","1PL","3PL")))),N1429,O1429,P1429,Q1429&amp;"W",R1429),_xlfn.TEXTJOIN("-",TRUE,M1429,N1429,O1429,P1429,Q1429&amp;"W",R1429))</f>
        <v>Hanger Support-CU-None-None-0W-2</v>
      </c>
      <c r="T1429" s="14" t="str">
        <f>IF(COUNTIF(Cycletime[Element Desc.],ProjectsDB[[#This Row],[Element Desc.]])&gt;0,"Found","Not Found")</f>
        <v>Found</v>
      </c>
    </row>
    <row r="1430" spans="2:20" x14ac:dyDescent="0.25">
      <c r="B1430" s="8" t="s">
        <v>3060</v>
      </c>
      <c r="C1430" s="9" t="s">
        <v>2868</v>
      </c>
      <c r="D1430" s="9" t="s">
        <v>2869</v>
      </c>
      <c r="E1430" s="10">
        <v>2</v>
      </c>
      <c r="F1430" s="9" t="s">
        <v>2764</v>
      </c>
      <c r="G1430" s="9" t="s">
        <v>26</v>
      </c>
      <c r="H1430" s="11"/>
      <c r="I1430" s="12">
        <v>425</v>
      </c>
      <c r="J1430" s="12"/>
      <c r="K1430" s="12"/>
      <c r="L1430" s="12">
        <f t="array" ref="L1430">IFERROR(LOOKUP(2^15,SEARCH({"40A","63A","80A","100A","125A","160A","200A","250A","400A","630A","800A","1000A","1250A","1600A","2000A","2500A","3200A","4000A","5000A","6300A"},UPPER(D1430)),{40,63,80,100,125,160,200,250,400,630,800,1000,1250,1600,2000,2500,3200,4000,5000,6300}),0)</f>
        <v>4000</v>
      </c>
      <c r="M1430" s="9" t="str">
        <f t="shared" si="111"/>
        <v>Flange Straight</v>
      </c>
      <c r="N1430" s="9" t="str">
        <f t="shared" si="112"/>
        <v>CU</v>
      </c>
      <c r="O1430" s="13" t="str">
        <f t="shared" si="113"/>
        <v>Silver</v>
      </c>
      <c r="P1430" s="9" t="str">
        <f t="shared" si="114"/>
        <v>PET</v>
      </c>
      <c r="Q1430" s="9" t="str">
        <f t="shared" si="115"/>
        <v>5</v>
      </c>
      <c r="R14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30" s="14" t="str">
        <f>IF(ProjectsDB[[#This Row],[Item Type]]="Straight Plug-In",_xlfn.TEXTJOIN("-",TRUE,M1430&amp;"-"&amp;_xlfn.LET(_xlpm.txt,ProjectsDB[[#This Row],[Assembly]],_xlpm.pos,FIND("SP",_xlpm.txt),_xlpm.pre,LEFT(_xlpm.txt,_xlpm.pos-1),IF(RIGHT(_xlpm.pre,3)="123","3PL",IF(RIGHT(_xlpm.pre,2)="12","2PL",IF(RIGHT(_xlpm.pre,1)="1","1PL","3PL")))),N1430,O1430,P1430,Q1430&amp;"W",R1430),_xlfn.TEXTJOIN("-",TRUE,M1430,N1430,O1430,P1430,Q1430&amp;"W",R1430))</f>
        <v>Flange Straight-CU-Silver-PET-5W-2</v>
      </c>
      <c r="T1430" s="14" t="str">
        <f>IF(COUNTIF(Cycletime[Element Desc.],ProjectsDB[[#This Row],[Element Desc.]])&gt;0,"Found","Not Found")</f>
        <v>Found</v>
      </c>
    </row>
    <row r="1431" spans="2:20" x14ac:dyDescent="0.25">
      <c r="B1431" s="8" t="s">
        <v>3061</v>
      </c>
      <c r="C1431" s="9" t="s">
        <v>2853</v>
      </c>
      <c r="D1431" s="9" t="s">
        <v>2854</v>
      </c>
      <c r="E1431" s="10">
        <v>1</v>
      </c>
      <c r="F1431" s="9" t="s">
        <v>2764</v>
      </c>
      <c r="G1431" s="9" t="s">
        <v>26</v>
      </c>
      <c r="H1431" s="11"/>
      <c r="I1431" s="12">
        <v>2700</v>
      </c>
      <c r="J1431" s="12"/>
      <c r="K1431" s="12"/>
      <c r="L1431" s="12">
        <f t="array" ref="L1431">IFERROR(LOOKUP(2^15,SEARCH({"40A","63A","80A","100A","125A","160A","200A","250A","400A","630A","800A","1000A","1250A","1600A","2000A","2500A","3200A","4000A","5000A","6300A"},UPPER(D1431)),{40,63,80,100,125,160,200,250,400,630,800,1000,1250,1600,2000,2500,3200,4000,5000,6300}),0)</f>
        <v>4000</v>
      </c>
      <c r="M1431" s="9" t="str">
        <f t="shared" si="111"/>
        <v>Straight Feeder</v>
      </c>
      <c r="N1431" s="9" t="str">
        <f t="shared" si="112"/>
        <v>CU</v>
      </c>
      <c r="O1431" s="13" t="str">
        <f t="shared" si="113"/>
        <v>Silver</v>
      </c>
      <c r="P1431" s="9" t="str">
        <f t="shared" si="114"/>
        <v>PET</v>
      </c>
      <c r="Q1431" s="9" t="str">
        <f t="shared" si="115"/>
        <v>5</v>
      </c>
      <c r="R14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31" s="14" t="str">
        <f>IF(ProjectsDB[[#This Row],[Item Type]]="Straight Plug-In",_xlfn.TEXTJOIN("-",TRUE,M1431&amp;"-"&amp;_xlfn.LET(_xlpm.txt,ProjectsDB[[#This Row],[Assembly]],_xlpm.pos,FIND("SP",_xlpm.txt),_xlpm.pre,LEFT(_xlpm.txt,_xlpm.pos-1),IF(RIGHT(_xlpm.pre,3)="123","3PL",IF(RIGHT(_xlpm.pre,2)="12","2PL",IF(RIGHT(_xlpm.pre,1)="1","1PL","3PL")))),N1431,O1431,P1431,Q1431&amp;"W",R1431),_xlfn.TEXTJOIN("-",TRUE,M1431,N1431,O1431,P1431,Q1431&amp;"W",R1431))</f>
        <v>Straight Feeder-CU-Silver-PET-5W-2</v>
      </c>
      <c r="T1431" s="14" t="str">
        <f>IF(COUNTIF(Cycletime[Element Desc.],ProjectsDB[[#This Row],[Element Desc.]])&gt;0,"Found","Not Found")</f>
        <v>Found</v>
      </c>
    </row>
    <row r="1432" spans="2:20" x14ac:dyDescent="0.25">
      <c r="B1432" s="8" t="s">
        <v>3062</v>
      </c>
      <c r="C1432" s="9" t="s">
        <v>2856</v>
      </c>
      <c r="D1432" s="9" t="s">
        <v>2857</v>
      </c>
      <c r="E1432" s="10">
        <v>1</v>
      </c>
      <c r="F1432" s="9" t="s">
        <v>2764</v>
      </c>
      <c r="G1432" s="9" t="s">
        <v>26</v>
      </c>
      <c r="H1432" s="11"/>
      <c r="I1432" s="12">
        <v>1520</v>
      </c>
      <c r="J1432" s="12"/>
      <c r="K1432" s="12"/>
      <c r="L1432" s="12">
        <f t="array" ref="L1432">IFERROR(LOOKUP(2^15,SEARCH({"40A","63A","80A","100A","125A","160A","200A","250A","400A","630A","800A","1000A","1250A","1600A","2000A","2500A","3200A","4000A","5000A","6300A"},UPPER(D1432)),{40,63,80,100,125,160,200,250,400,630,800,1000,1250,1600,2000,2500,3200,4000,5000,6300}),0)</f>
        <v>4000</v>
      </c>
      <c r="M1432" s="9" t="str">
        <f t="shared" si="111"/>
        <v>Straight Feeder</v>
      </c>
      <c r="N1432" s="9" t="str">
        <f t="shared" si="112"/>
        <v>CU</v>
      </c>
      <c r="O1432" s="13" t="str">
        <f t="shared" si="113"/>
        <v>Silver</v>
      </c>
      <c r="P1432" s="9" t="str">
        <f t="shared" si="114"/>
        <v>PET</v>
      </c>
      <c r="Q1432" s="9" t="str">
        <f t="shared" si="115"/>
        <v>5</v>
      </c>
      <c r="R14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32" s="14" t="str">
        <f>IF(ProjectsDB[[#This Row],[Item Type]]="Straight Plug-In",_xlfn.TEXTJOIN("-",TRUE,M1432&amp;"-"&amp;_xlfn.LET(_xlpm.txt,ProjectsDB[[#This Row],[Assembly]],_xlpm.pos,FIND("SP",_xlpm.txt),_xlpm.pre,LEFT(_xlpm.txt,_xlpm.pos-1),IF(RIGHT(_xlpm.pre,3)="123","3PL",IF(RIGHT(_xlpm.pre,2)="12","2PL",IF(RIGHT(_xlpm.pre,1)="1","1PL","3PL")))),N1432,O1432,P1432,Q1432&amp;"W",R1432),_xlfn.TEXTJOIN("-",TRUE,M1432,N1432,O1432,P1432,Q1432&amp;"W",R1432))</f>
        <v>Straight Feeder-CU-Silver-PET-5W-2</v>
      </c>
      <c r="T1432" s="14" t="str">
        <f>IF(COUNTIF(Cycletime[Element Desc.],ProjectsDB[[#This Row],[Element Desc.]])&gt;0,"Found","Not Found")</f>
        <v>Found</v>
      </c>
    </row>
    <row r="1433" spans="2:20" x14ac:dyDescent="0.25">
      <c r="B1433" s="8" t="s">
        <v>3063</v>
      </c>
      <c r="C1433" s="9" t="s">
        <v>2859</v>
      </c>
      <c r="D1433" s="9" t="s">
        <v>2860</v>
      </c>
      <c r="E1433" s="10">
        <v>1</v>
      </c>
      <c r="F1433" s="9" t="s">
        <v>2764</v>
      </c>
      <c r="G1433" s="9" t="s">
        <v>26</v>
      </c>
      <c r="H1433" s="11"/>
      <c r="I1433" s="12">
        <v>2000</v>
      </c>
      <c r="J1433" s="12"/>
      <c r="K1433" s="12"/>
      <c r="L1433" s="12">
        <f t="array" ref="L1433">IFERROR(LOOKUP(2^15,SEARCH({"40A","63A","80A","100A","125A","160A","200A","250A","400A","630A","800A","1000A","1250A","1600A","2000A","2500A","3200A","4000A","5000A","6300A"},UPPER(D1433)),{40,63,80,100,125,160,200,250,400,630,800,1000,1250,1600,2000,2500,3200,4000,5000,6300}),0)</f>
        <v>4000</v>
      </c>
      <c r="M1433" s="9" t="str">
        <f t="shared" si="111"/>
        <v>Straight Feeder</v>
      </c>
      <c r="N1433" s="9" t="str">
        <f t="shared" si="112"/>
        <v>CU</v>
      </c>
      <c r="O1433" s="13" t="str">
        <f t="shared" si="113"/>
        <v>Silver</v>
      </c>
      <c r="P1433" s="9" t="str">
        <f t="shared" si="114"/>
        <v>PET</v>
      </c>
      <c r="Q1433" s="9" t="str">
        <f t="shared" si="115"/>
        <v>5</v>
      </c>
      <c r="R14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33" s="14" t="str">
        <f>IF(ProjectsDB[[#This Row],[Item Type]]="Straight Plug-In",_xlfn.TEXTJOIN("-",TRUE,M1433&amp;"-"&amp;_xlfn.LET(_xlpm.txt,ProjectsDB[[#This Row],[Assembly]],_xlpm.pos,FIND("SP",_xlpm.txt),_xlpm.pre,LEFT(_xlpm.txt,_xlpm.pos-1),IF(RIGHT(_xlpm.pre,3)="123","3PL",IF(RIGHT(_xlpm.pre,2)="12","2PL",IF(RIGHT(_xlpm.pre,1)="1","1PL","3PL")))),N1433,O1433,P1433,Q1433&amp;"W",R1433),_xlfn.TEXTJOIN("-",TRUE,M1433,N1433,O1433,P1433,Q1433&amp;"W",R1433))</f>
        <v>Straight Feeder-CU-Silver-PET-5W-2</v>
      </c>
      <c r="T1433" s="14" t="str">
        <f>IF(COUNTIF(Cycletime[Element Desc.],ProjectsDB[[#This Row],[Element Desc.]])&gt;0,"Found","Not Found")</f>
        <v>Found</v>
      </c>
    </row>
    <row r="1434" spans="2:20" x14ac:dyDescent="0.25">
      <c r="B1434" s="8" t="s">
        <v>3064</v>
      </c>
      <c r="C1434" s="9" t="s">
        <v>2987</v>
      </c>
      <c r="D1434" s="9" t="s">
        <v>2988</v>
      </c>
      <c r="E1434" s="10">
        <v>1</v>
      </c>
      <c r="F1434" s="9" t="s">
        <v>2764</v>
      </c>
      <c r="G1434" s="9" t="s">
        <v>26</v>
      </c>
      <c r="H1434" s="11"/>
      <c r="I1434" s="12"/>
      <c r="J1434" s="12"/>
      <c r="K1434" s="12"/>
      <c r="L1434" s="12">
        <f t="array" ref="L1434">IFERROR(LOOKUP(2^15,SEARCH({"40A","63A","80A","100A","125A","160A","200A","250A","400A","630A","800A","1000A","1250A","1600A","2000A","2500A","3200A","4000A","5000A","6300A"},UPPER(D1434)),{40,63,80,100,125,160,200,250,400,630,800,1000,1250,1600,2000,2500,3200,4000,5000,6300}),0)</f>
        <v>4000</v>
      </c>
      <c r="M1434" s="9" t="str">
        <f t="shared" si="111"/>
        <v>Flexible Link</v>
      </c>
      <c r="N1434" s="9" t="str">
        <f t="shared" si="112"/>
        <v>CU</v>
      </c>
      <c r="O1434" s="13" t="str">
        <f t="shared" si="113"/>
        <v>None</v>
      </c>
      <c r="P1434" s="9" t="str">
        <f t="shared" si="114"/>
        <v>None</v>
      </c>
      <c r="Q1434" s="9" t="str">
        <f t="shared" si="115"/>
        <v>0</v>
      </c>
      <c r="R14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34" s="14" t="str">
        <f>IF(ProjectsDB[[#This Row],[Item Type]]="Straight Plug-In",_xlfn.TEXTJOIN("-",TRUE,M1434&amp;"-"&amp;_xlfn.LET(_xlpm.txt,ProjectsDB[[#This Row],[Assembly]],_xlpm.pos,FIND("SP",_xlpm.txt),_xlpm.pre,LEFT(_xlpm.txt,_xlpm.pos-1),IF(RIGHT(_xlpm.pre,3)="123","3PL",IF(RIGHT(_xlpm.pre,2)="12","2PL",IF(RIGHT(_xlpm.pre,1)="1","1PL","3PL")))),N1434,O1434,P1434,Q1434&amp;"W",R1434),_xlfn.TEXTJOIN("-",TRUE,M1434,N1434,O1434,P1434,Q1434&amp;"W",R1434))</f>
        <v>Flexible Link-CU-None-None-0W-2</v>
      </c>
      <c r="T1434" s="14" t="str">
        <f>IF(COUNTIF(Cycletime[Element Desc.],ProjectsDB[[#This Row],[Element Desc.]])&gt;0,"Found","Not Found")</f>
        <v>Found</v>
      </c>
    </row>
    <row r="1435" spans="2:20" x14ac:dyDescent="0.25">
      <c r="B1435" s="8" t="s">
        <v>3065</v>
      </c>
      <c r="C1435" s="9" t="s">
        <v>2868</v>
      </c>
      <c r="D1435" s="9" t="s">
        <v>2869</v>
      </c>
      <c r="E1435" s="10">
        <v>2</v>
      </c>
      <c r="F1435" s="9" t="s">
        <v>2764</v>
      </c>
      <c r="G1435" s="9" t="s">
        <v>26</v>
      </c>
      <c r="H1435" s="11"/>
      <c r="I1435" s="12">
        <v>425</v>
      </c>
      <c r="J1435" s="12"/>
      <c r="K1435" s="12"/>
      <c r="L1435" s="12">
        <f t="array" ref="L1435">IFERROR(LOOKUP(2^15,SEARCH({"40A","63A","80A","100A","125A","160A","200A","250A","400A","630A","800A","1000A","1250A","1600A","2000A","2500A","3200A","4000A","5000A","6300A"},UPPER(D1435)),{40,63,80,100,125,160,200,250,400,630,800,1000,1250,1600,2000,2500,3200,4000,5000,6300}),0)</f>
        <v>4000</v>
      </c>
      <c r="M1435" s="9" t="str">
        <f t="shared" si="111"/>
        <v>Flange Straight</v>
      </c>
      <c r="N1435" s="9" t="str">
        <f t="shared" si="112"/>
        <v>CU</v>
      </c>
      <c r="O1435" s="13" t="str">
        <f t="shared" si="113"/>
        <v>Silver</v>
      </c>
      <c r="P1435" s="9" t="str">
        <f t="shared" si="114"/>
        <v>PET</v>
      </c>
      <c r="Q1435" s="9" t="str">
        <f t="shared" si="115"/>
        <v>5</v>
      </c>
      <c r="R14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35" s="14" t="str">
        <f>IF(ProjectsDB[[#This Row],[Item Type]]="Straight Plug-In",_xlfn.TEXTJOIN("-",TRUE,M1435&amp;"-"&amp;_xlfn.LET(_xlpm.txt,ProjectsDB[[#This Row],[Assembly]],_xlpm.pos,FIND("SP",_xlpm.txt),_xlpm.pre,LEFT(_xlpm.txt,_xlpm.pos-1),IF(RIGHT(_xlpm.pre,3)="123","3PL",IF(RIGHT(_xlpm.pre,2)="12","2PL",IF(RIGHT(_xlpm.pre,1)="1","1PL","3PL")))),N1435,O1435,P1435,Q1435&amp;"W",R1435),_xlfn.TEXTJOIN("-",TRUE,M1435,N1435,O1435,P1435,Q1435&amp;"W",R1435))</f>
        <v>Flange Straight-CU-Silver-PET-5W-2</v>
      </c>
      <c r="T1435" s="14" t="str">
        <f>IF(COUNTIF(Cycletime[Element Desc.],ProjectsDB[[#This Row],[Element Desc.]])&gt;0,"Found","Not Found")</f>
        <v>Found</v>
      </c>
    </row>
    <row r="1436" spans="2:20" x14ac:dyDescent="0.25">
      <c r="B1436" s="8" t="s">
        <v>3066</v>
      </c>
      <c r="C1436" s="9" t="s">
        <v>2862</v>
      </c>
      <c r="D1436" s="9" t="s">
        <v>2863</v>
      </c>
      <c r="E1436" s="10">
        <v>1</v>
      </c>
      <c r="F1436" s="9" t="s">
        <v>2764</v>
      </c>
      <c r="G1436" s="9" t="s">
        <v>26</v>
      </c>
      <c r="H1436" s="11"/>
      <c r="I1436" s="12">
        <v>1320</v>
      </c>
      <c r="J1436" s="12"/>
      <c r="K1436" s="12"/>
      <c r="L1436" s="12">
        <f t="array" ref="L1436">IFERROR(LOOKUP(2^15,SEARCH({"40A","63A","80A","100A","125A","160A","200A","250A","400A","630A","800A","1000A","1250A","1600A","2000A","2500A","3200A","4000A","5000A","6300A"},UPPER(D1436)),{40,63,80,100,125,160,200,250,400,630,800,1000,1250,1600,2000,2500,3200,4000,5000,6300}),0)</f>
        <v>4000</v>
      </c>
      <c r="M1436" s="9" t="str">
        <f t="shared" si="111"/>
        <v>Straight Feeder</v>
      </c>
      <c r="N1436" s="9" t="str">
        <f t="shared" si="112"/>
        <v>CU</v>
      </c>
      <c r="O1436" s="13" t="str">
        <f t="shared" si="113"/>
        <v>Silver</v>
      </c>
      <c r="P1436" s="9" t="str">
        <f t="shared" si="114"/>
        <v>PET</v>
      </c>
      <c r="Q1436" s="9" t="str">
        <f t="shared" si="115"/>
        <v>5</v>
      </c>
      <c r="R14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36" s="14" t="str">
        <f>IF(ProjectsDB[[#This Row],[Item Type]]="Straight Plug-In",_xlfn.TEXTJOIN("-",TRUE,M1436&amp;"-"&amp;_xlfn.LET(_xlpm.txt,ProjectsDB[[#This Row],[Assembly]],_xlpm.pos,FIND("SP",_xlpm.txt),_xlpm.pre,LEFT(_xlpm.txt,_xlpm.pos-1),IF(RIGHT(_xlpm.pre,3)="123","3PL",IF(RIGHT(_xlpm.pre,2)="12","2PL",IF(RIGHT(_xlpm.pre,1)="1","1PL","3PL")))),N1436,O1436,P1436,Q1436&amp;"W",R1436),_xlfn.TEXTJOIN("-",TRUE,M1436,N1436,O1436,P1436,Q1436&amp;"W",R1436))</f>
        <v>Straight Feeder-CU-Silver-PET-5W-2</v>
      </c>
      <c r="T1436" s="14" t="str">
        <f>IF(COUNTIF(Cycletime[Element Desc.],ProjectsDB[[#This Row],[Element Desc.]])&gt;0,"Found","Not Found")</f>
        <v>Found</v>
      </c>
    </row>
    <row r="1437" spans="2:20" x14ac:dyDescent="0.25">
      <c r="B1437" s="8" t="s">
        <v>3067</v>
      </c>
      <c r="C1437" s="9" t="s">
        <v>2865</v>
      </c>
      <c r="D1437" s="9" t="s">
        <v>2866</v>
      </c>
      <c r="E1437" s="10">
        <v>3</v>
      </c>
      <c r="F1437" s="9" t="s">
        <v>2764</v>
      </c>
      <c r="G1437" s="9" t="s">
        <v>26</v>
      </c>
      <c r="H1437" s="11"/>
      <c r="I1437" s="12"/>
      <c r="J1437" s="12"/>
      <c r="K1437" s="12"/>
      <c r="L1437" s="12">
        <f t="array" ref="L1437">IFERROR(LOOKUP(2^15,SEARCH({"40A","63A","80A","100A","125A","160A","200A","250A","400A","630A","800A","1000A","1250A","1600A","2000A","2500A","3200A","4000A","5000A","6300A"},UPPER(D1437)),{40,63,80,100,125,160,200,250,400,630,800,1000,1250,1600,2000,2500,3200,4000,5000,6300}),0)</f>
        <v>4000</v>
      </c>
      <c r="M1437" s="9" t="str">
        <f t="shared" si="111"/>
        <v>Joint Pack</v>
      </c>
      <c r="N1437" s="9" t="str">
        <f t="shared" si="112"/>
        <v>CU</v>
      </c>
      <c r="O1437" s="13" t="str">
        <f t="shared" si="113"/>
        <v>Silver</v>
      </c>
      <c r="P1437" s="9" t="str">
        <f t="shared" si="114"/>
        <v>None</v>
      </c>
      <c r="Q1437" s="9" t="str">
        <f t="shared" si="115"/>
        <v>5</v>
      </c>
      <c r="R14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37" s="14" t="str">
        <f>IF(ProjectsDB[[#This Row],[Item Type]]="Straight Plug-In",_xlfn.TEXTJOIN("-",TRUE,M1437&amp;"-"&amp;_xlfn.LET(_xlpm.txt,ProjectsDB[[#This Row],[Assembly]],_xlpm.pos,FIND("SP",_xlpm.txt),_xlpm.pre,LEFT(_xlpm.txt,_xlpm.pos-1),IF(RIGHT(_xlpm.pre,3)="123","3PL",IF(RIGHT(_xlpm.pre,2)="12","2PL",IF(RIGHT(_xlpm.pre,1)="1","1PL","3PL")))),N1437,O1437,P1437,Q1437&amp;"W",R1437),_xlfn.TEXTJOIN("-",TRUE,M1437,N1437,O1437,P1437,Q1437&amp;"W",R1437))</f>
        <v>Joint Pack-CU-Silver-None-5W-2</v>
      </c>
      <c r="T1437" s="14" t="str">
        <f>IF(COUNTIF(Cycletime[Element Desc.],ProjectsDB[[#This Row],[Element Desc.]])&gt;0,"Found","Not Found")</f>
        <v>Found</v>
      </c>
    </row>
    <row r="1438" spans="2:20" x14ac:dyDescent="0.25">
      <c r="B1438" s="8" t="s">
        <v>3068</v>
      </c>
      <c r="C1438" s="9" t="s">
        <v>2987</v>
      </c>
      <c r="D1438" s="9" t="s">
        <v>2988</v>
      </c>
      <c r="E1438" s="10">
        <v>1</v>
      </c>
      <c r="F1438" s="9" t="s">
        <v>2764</v>
      </c>
      <c r="G1438" s="9" t="s">
        <v>26</v>
      </c>
      <c r="H1438" s="11"/>
      <c r="I1438" s="12"/>
      <c r="J1438" s="12"/>
      <c r="K1438" s="12"/>
      <c r="L1438" s="12">
        <f t="array" ref="L1438">IFERROR(LOOKUP(2^15,SEARCH({"40A","63A","80A","100A","125A","160A","200A","250A","400A","630A","800A","1000A","1250A","1600A","2000A","2500A","3200A","4000A","5000A","6300A"},UPPER(D1438)),{40,63,80,100,125,160,200,250,400,630,800,1000,1250,1600,2000,2500,3200,4000,5000,6300}),0)</f>
        <v>4000</v>
      </c>
      <c r="M1438" s="9" t="str">
        <f t="shared" si="111"/>
        <v>Flexible Link</v>
      </c>
      <c r="N1438" s="9" t="str">
        <f t="shared" si="112"/>
        <v>CU</v>
      </c>
      <c r="O1438" s="13" t="str">
        <f t="shared" si="113"/>
        <v>None</v>
      </c>
      <c r="P1438" s="9" t="str">
        <f t="shared" si="114"/>
        <v>None</v>
      </c>
      <c r="Q1438" s="9" t="str">
        <f t="shared" si="115"/>
        <v>0</v>
      </c>
      <c r="R14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38" s="14" t="str">
        <f>IF(ProjectsDB[[#This Row],[Item Type]]="Straight Plug-In",_xlfn.TEXTJOIN("-",TRUE,M1438&amp;"-"&amp;_xlfn.LET(_xlpm.txt,ProjectsDB[[#This Row],[Assembly]],_xlpm.pos,FIND("SP",_xlpm.txt),_xlpm.pre,LEFT(_xlpm.txt,_xlpm.pos-1),IF(RIGHT(_xlpm.pre,3)="123","3PL",IF(RIGHT(_xlpm.pre,2)="12","2PL",IF(RIGHT(_xlpm.pre,1)="1","1PL","3PL")))),N1438,O1438,P1438,Q1438&amp;"W",R1438),_xlfn.TEXTJOIN("-",TRUE,M1438,N1438,O1438,P1438,Q1438&amp;"W",R1438))</f>
        <v>Flexible Link-CU-None-None-0W-2</v>
      </c>
      <c r="T1438" s="14" t="str">
        <f>IF(COUNTIF(Cycletime[Element Desc.],ProjectsDB[[#This Row],[Element Desc.]])&gt;0,"Found","Not Found")</f>
        <v>Found</v>
      </c>
    </row>
    <row r="1439" spans="2:20" x14ac:dyDescent="0.25">
      <c r="B1439" s="8" t="s">
        <v>3069</v>
      </c>
      <c r="C1439" s="9" t="s">
        <v>2981</v>
      </c>
      <c r="D1439" s="9" t="s">
        <v>2982</v>
      </c>
      <c r="E1439" s="10">
        <v>6</v>
      </c>
      <c r="F1439" s="9" t="s">
        <v>2764</v>
      </c>
      <c r="G1439" s="9" t="s">
        <v>26</v>
      </c>
      <c r="H1439" s="11"/>
      <c r="I1439" s="12"/>
      <c r="J1439" s="12"/>
      <c r="K1439" s="12"/>
      <c r="L1439" s="12">
        <f t="array" ref="L1439">IFERROR(LOOKUP(2^15,SEARCH({"40A","63A","80A","100A","125A","160A","200A","250A","400A","630A","800A","1000A","1250A","1600A","2000A","2500A","3200A","4000A","5000A","6300A"},UPPER(D1439)),{40,63,80,100,125,160,200,250,400,630,800,1000,1250,1600,2000,2500,3200,4000,5000,6300}),0)</f>
        <v>4000</v>
      </c>
      <c r="M1439" s="9" t="str">
        <f t="shared" si="111"/>
        <v>Hanger Support</v>
      </c>
      <c r="N1439" s="9" t="str">
        <f t="shared" si="112"/>
        <v>CU</v>
      </c>
      <c r="O1439" s="13" t="str">
        <f t="shared" si="113"/>
        <v>None</v>
      </c>
      <c r="P1439" s="9" t="str">
        <f t="shared" si="114"/>
        <v>None</v>
      </c>
      <c r="Q1439" s="9" t="str">
        <f t="shared" si="115"/>
        <v>0</v>
      </c>
      <c r="R14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39" s="14" t="str">
        <f>IF(ProjectsDB[[#This Row],[Item Type]]="Straight Plug-In",_xlfn.TEXTJOIN("-",TRUE,M1439&amp;"-"&amp;_xlfn.LET(_xlpm.txt,ProjectsDB[[#This Row],[Assembly]],_xlpm.pos,FIND("SP",_xlpm.txt),_xlpm.pre,LEFT(_xlpm.txt,_xlpm.pos-1),IF(RIGHT(_xlpm.pre,3)="123","3PL",IF(RIGHT(_xlpm.pre,2)="12","2PL",IF(RIGHT(_xlpm.pre,1)="1","1PL","3PL")))),N1439,O1439,P1439,Q1439&amp;"W",R1439),_xlfn.TEXTJOIN("-",TRUE,M1439,N1439,O1439,P1439,Q1439&amp;"W",R1439))</f>
        <v>Hanger Support-CU-None-None-0W-2</v>
      </c>
      <c r="T1439" s="14" t="str">
        <f>IF(COUNTIF(Cycletime[Element Desc.],ProjectsDB[[#This Row],[Element Desc.]])&gt;0,"Found","Not Found")</f>
        <v>Found</v>
      </c>
    </row>
    <row r="1440" spans="2:20" x14ac:dyDescent="0.25">
      <c r="B1440" s="8" t="s">
        <v>3070</v>
      </c>
      <c r="C1440" s="9" t="s">
        <v>3026</v>
      </c>
      <c r="D1440" s="9" t="s">
        <v>3027</v>
      </c>
      <c r="E1440" s="10">
        <v>1</v>
      </c>
      <c r="F1440" s="9" t="s">
        <v>2764</v>
      </c>
      <c r="G1440" s="9" t="s">
        <v>26</v>
      </c>
      <c r="H1440" s="11"/>
      <c r="I1440" s="12"/>
      <c r="J1440" s="12"/>
      <c r="K1440" s="12"/>
      <c r="L1440" s="12">
        <f t="array" ref="L1440">IFERROR(LOOKUP(2^15,SEARCH({"40A","63A","80A","100A","125A","160A","200A","250A","400A","630A","800A","1000A","1250A","1600A","2000A","2500A","3200A","4000A","5000A","6300A"},UPPER(D1440)),{40,63,80,100,125,160,200,250,400,630,800,1000,1250,1600,2000,2500,3200,4000,5000,6300}),0)</f>
        <v>4000</v>
      </c>
      <c r="M1440" s="9" t="str">
        <f t="shared" si="111"/>
        <v>Wall Flange</v>
      </c>
      <c r="N1440" s="9" t="str">
        <f t="shared" si="112"/>
        <v>AL</v>
      </c>
      <c r="O1440" s="13" t="str">
        <f t="shared" si="113"/>
        <v>None</v>
      </c>
      <c r="P1440" s="9" t="str">
        <f t="shared" si="114"/>
        <v>None</v>
      </c>
      <c r="Q1440" s="9" t="str">
        <f t="shared" si="115"/>
        <v>0</v>
      </c>
      <c r="R14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40" s="14" t="str">
        <f>IF(ProjectsDB[[#This Row],[Item Type]]="Straight Plug-In",_xlfn.TEXTJOIN("-",TRUE,M1440&amp;"-"&amp;_xlfn.LET(_xlpm.txt,ProjectsDB[[#This Row],[Assembly]],_xlpm.pos,FIND("SP",_xlpm.txt),_xlpm.pre,LEFT(_xlpm.txt,_xlpm.pos-1),IF(RIGHT(_xlpm.pre,3)="123","3PL",IF(RIGHT(_xlpm.pre,2)="12","2PL",IF(RIGHT(_xlpm.pre,1)="1","1PL","3PL")))),N1440,O1440,P1440,Q1440&amp;"W",R1440),_xlfn.TEXTJOIN("-",TRUE,M1440,N1440,O1440,P1440,Q1440&amp;"W",R1440))</f>
        <v>Wall Flange-AL-None-None-0W-2</v>
      </c>
      <c r="T1440" s="14" t="str">
        <f>IF(COUNTIF(Cycletime[Element Desc.],ProjectsDB[[#This Row],[Element Desc.]])&gt;0,"Found","Not Found")</f>
        <v>Found</v>
      </c>
    </row>
    <row r="1441" spans="2:20" x14ac:dyDescent="0.25">
      <c r="B1441" s="8" t="s">
        <v>3071</v>
      </c>
      <c r="C1441" s="9" t="s">
        <v>2984</v>
      </c>
      <c r="D1441" s="9" t="s">
        <v>2985</v>
      </c>
      <c r="E1441" s="10">
        <v>3</v>
      </c>
      <c r="F1441" s="9" t="s">
        <v>2764</v>
      </c>
      <c r="G1441" s="9" t="s">
        <v>26</v>
      </c>
      <c r="H1441" s="11"/>
      <c r="I1441" s="12"/>
      <c r="J1441" s="12"/>
      <c r="K1441" s="12"/>
      <c r="L1441" s="12">
        <f t="array" ref="L1441">IFERROR(LOOKUP(2^15,SEARCH({"40A","63A","80A","100A","125A","160A","200A","250A","400A","630A","800A","1000A","1250A","1600A","2000A","2500A","3200A","4000A","5000A","6300A"},UPPER(D1441)),{40,63,80,100,125,160,200,250,400,630,800,1000,1250,1600,2000,2500,3200,4000,5000,6300}),0)</f>
        <v>4000</v>
      </c>
      <c r="M1441" s="9" t="str">
        <f t="shared" si="111"/>
        <v>Hanger Support</v>
      </c>
      <c r="N1441" s="9" t="str">
        <f t="shared" si="112"/>
        <v>CU</v>
      </c>
      <c r="O1441" s="13" t="str">
        <f t="shared" si="113"/>
        <v>None</v>
      </c>
      <c r="P1441" s="9" t="str">
        <f t="shared" si="114"/>
        <v>None</v>
      </c>
      <c r="Q1441" s="9" t="str">
        <f t="shared" si="115"/>
        <v>0</v>
      </c>
      <c r="R14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41" s="14" t="str">
        <f>IF(ProjectsDB[[#This Row],[Item Type]]="Straight Plug-In",_xlfn.TEXTJOIN("-",TRUE,M1441&amp;"-"&amp;_xlfn.LET(_xlpm.txt,ProjectsDB[[#This Row],[Assembly]],_xlpm.pos,FIND("SP",_xlpm.txt),_xlpm.pre,LEFT(_xlpm.txt,_xlpm.pos-1),IF(RIGHT(_xlpm.pre,3)="123","3PL",IF(RIGHT(_xlpm.pre,2)="12","2PL",IF(RIGHT(_xlpm.pre,1)="1","1PL","3PL")))),N1441,O1441,P1441,Q1441&amp;"W",R1441),_xlfn.TEXTJOIN("-",TRUE,M1441,N1441,O1441,P1441,Q1441&amp;"W",R1441))</f>
        <v>Hanger Support-CU-None-None-0W-2</v>
      </c>
      <c r="T1441" s="14" t="str">
        <f>IF(COUNTIF(Cycletime[Element Desc.],ProjectsDB[[#This Row],[Element Desc.]])&gt;0,"Found","Not Found")</f>
        <v>Found</v>
      </c>
    </row>
    <row r="1442" spans="2:20" x14ac:dyDescent="0.25">
      <c r="B1442" s="8" t="s">
        <v>3072</v>
      </c>
      <c r="C1442" s="9" t="s">
        <v>2871</v>
      </c>
      <c r="D1442" s="9" t="s">
        <v>2872</v>
      </c>
      <c r="E1442" s="10">
        <v>1</v>
      </c>
      <c r="F1442" s="9" t="s">
        <v>2764</v>
      </c>
      <c r="G1442" s="9" t="s">
        <v>26</v>
      </c>
      <c r="H1442" s="11"/>
      <c r="I1442" s="12">
        <v>2890</v>
      </c>
      <c r="J1442" s="12"/>
      <c r="K1442" s="12"/>
      <c r="L1442" s="12">
        <f t="array" ref="L1442">IFERROR(LOOKUP(2^15,SEARCH({"40A","63A","80A","100A","125A","160A","200A","250A","400A","630A","800A","1000A","1250A","1600A","2000A","2500A","3200A","4000A","5000A","6300A"},UPPER(D1442)),{40,63,80,100,125,160,200,250,400,630,800,1000,1250,1600,2000,2500,3200,4000,5000,6300}),0)</f>
        <v>4000</v>
      </c>
      <c r="M1442" s="9" t="str">
        <f t="shared" si="111"/>
        <v>Straight Feeder</v>
      </c>
      <c r="N1442" s="9" t="str">
        <f t="shared" si="112"/>
        <v>CU</v>
      </c>
      <c r="O1442" s="13" t="str">
        <f t="shared" si="113"/>
        <v>Silver</v>
      </c>
      <c r="P1442" s="9" t="str">
        <f t="shared" si="114"/>
        <v>PET</v>
      </c>
      <c r="Q1442" s="9" t="str">
        <f t="shared" si="115"/>
        <v>5</v>
      </c>
      <c r="R14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42" s="14" t="str">
        <f>IF(ProjectsDB[[#This Row],[Item Type]]="Straight Plug-In",_xlfn.TEXTJOIN("-",TRUE,M1442&amp;"-"&amp;_xlfn.LET(_xlpm.txt,ProjectsDB[[#This Row],[Assembly]],_xlpm.pos,FIND("SP",_xlpm.txt),_xlpm.pre,LEFT(_xlpm.txt,_xlpm.pos-1),IF(RIGHT(_xlpm.pre,3)="123","3PL",IF(RIGHT(_xlpm.pre,2)="12","2PL",IF(RIGHT(_xlpm.pre,1)="1","1PL","3PL")))),N1442,O1442,P1442,Q1442&amp;"W",R1442),_xlfn.TEXTJOIN("-",TRUE,M1442,N1442,O1442,P1442,Q1442&amp;"W",R1442))</f>
        <v>Straight Feeder-CU-Silver-PET-5W-2</v>
      </c>
      <c r="T1442" s="14" t="str">
        <f>IF(COUNTIF(Cycletime[Element Desc.],ProjectsDB[[#This Row],[Element Desc.]])&gt;0,"Found","Not Found")</f>
        <v>Found</v>
      </c>
    </row>
    <row r="1443" spans="2:20" x14ac:dyDescent="0.25">
      <c r="B1443" s="8" t="s">
        <v>3073</v>
      </c>
      <c r="C1443" s="9" t="s">
        <v>2856</v>
      </c>
      <c r="D1443" s="9" t="s">
        <v>2857</v>
      </c>
      <c r="E1443" s="10">
        <v>1</v>
      </c>
      <c r="F1443" s="9" t="s">
        <v>2764</v>
      </c>
      <c r="G1443" s="9" t="s">
        <v>26</v>
      </c>
      <c r="H1443" s="11"/>
      <c r="I1443" s="12">
        <v>1520</v>
      </c>
      <c r="J1443" s="12"/>
      <c r="K1443" s="12"/>
      <c r="L1443" s="12">
        <f t="array" ref="L1443">IFERROR(LOOKUP(2^15,SEARCH({"40A","63A","80A","100A","125A","160A","200A","250A","400A","630A","800A","1000A","1250A","1600A","2000A","2500A","3200A","4000A","5000A","6300A"},UPPER(D1443)),{40,63,80,100,125,160,200,250,400,630,800,1000,1250,1600,2000,2500,3200,4000,5000,6300}),0)</f>
        <v>4000</v>
      </c>
      <c r="M1443" s="9" t="str">
        <f t="shared" si="111"/>
        <v>Straight Feeder</v>
      </c>
      <c r="N1443" s="9" t="str">
        <f t="shared" si="112"/>
        <v>CU</v>
      </c>
      <c r="O1443" s="13" t="str">
        <f t="shared" si="113"/>
        <v>Silver</v>
      </c>
      <c r="P1443" s="9" t="str">
        <f t="shared" si="114"/>
        <v>PET</v>
      </c>
      <c r="Q1443" s="9" t="str">
        <f t="shared" si="115"/>
        <v>5</v>
      </c>
      <c r="R14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43" s="14" t="str">
        <f>IF(ProjectsDB[[#This Row],[Item Type]]="Straight Plug-In",_xlfn.TEXTJOIN("-",TRUE,M1443&amp;"-"&amp;_xlfn.LET(_xlpm.txt,ProjectsDB[[#This Row],[Assembly]],_xlpm.pos,FIND("SP",_xlpm.txt),_xlpm.pre,LEFT(_xlpm.txt,_xlpm.pos-1),IF(RIGHT(_xlpm.pre,3)="123","3PL",IF(RIGHT(_xlpm.pre,2)="12","2PL",IF(RIGHT(_xlpm.pre,1)="1","1PL","3PL")))),N1443,O1443,P1443,Q1443&amp;"W",R1443),_xlfn.TEXTJOIN("-",TRUE,M1443,N1443,O1443,P1443,Q1443&amp;"W",R1443))</f>
        <v>Straight Feeder-CU-Silver-PET-5W-2</v>
      </c>
      <c r="T1443" s="14" t="str">
        <f>IF(COUNTIF(Cycletime[Element Desc.],ProjectsDB[[#This Row],[Element Desc.]])&gt;0,"Found","Not Found")</f>
        <v>Found</v>
      </c>
    </row>
    <row r="1444" spans="2:20" x14ac:dyDescent="0.25">
      <c r="B1444" s="8" t="s">
        <v>3074</v>
      </c>
      <c r="C1444" s="9" t="s">
        <v>2862</v>
      </c>
      <c r="D1444" s="9" t="s">
        <v>2863</v>
      </c>
      <c r="E1444" s="10">
        <v>1</v>
      </c>
      <c r="F1444" s="9" t="s">
        <v>2764</v>
      </c>
      <c r="G1444" s="9" t="s">
        <v>26</v>
      </c>
      <c r="H1444" s="11"/>
      <c r="I1444" s="12">
        <v>1320</v>
      </c>
      <c r="J1444" s="12"/>
      <c r="K1444" s="12"/>
      <c r="L1444" s="12">
        <f t="array" ref="L1444">IFERROR(LOOKUP(2^15,SEARCH({"40A","63A","80A","100A","125A","160A","200A","250A","400A","630A","800A","1000A","1250A","1600A","2000A","2500A","3200A","4000A","5000A","6300A"},UPPER(D1444)),{40,63,80,100,125,160,200,250,400,630,800,1000,1250,1600,2000,2500,3200,4000,5000,6300}),0)</f>
        <v>4000</v>
      </c>
      <c r="M1444" s="9" t="str">
        <f t="shared" si="111"/>
        <v>Straight Feeder</v>
      </c>
      <c r="N1444" s="9" t="str">
        <f t="shared" si="112"/>
        <v>CU</v>
      </c>
      <c r="O1444" s="13" t="str">
        <f t="shared" si="113"/>
        <v>Silver</v>
      </c>
      <c r="P1444" s="9" t="str">
        <f t="shared" si="114"/>
        <v>PET</v>
      </c>
      <c r="Q1444" s="9" t="str">
        <f t="shared" si="115"/>
        <v>5</v>
      </c>
      <c r="R14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44" s="14" t="str">
        <f>IF(ProjectsDB[[#This Row],[Item Type]]="Straight Plug-In",_xlfn.TEXTJOIN("-",TRUE,M1444&amp;"-"&amp;_xlfn.LET(_xlpm.txt,ProjectsDB[[#This Row],[Assembly]],_xlpm.pos,FIND("SP",_xlpm.txt),_xlpm.pre,LEFT(_xlpm.txt,_xlpm.pos-1),IF(RIGHT(_xlpm.pre,3)="123","3PL",IF(RIGHT(_xlpm.pre,2)="12","2PL",IF(RIGHT(_xlpm.pre,1)="1","1PL","3PL")))),N1444,O1444,P1444,Q1444&amp;"W",R1444),_xlfn.TEXTJOIN("-",TRUE,M1444,N1444,O1444,P1444,Q1444&amp;"W",R1444))</f>
        <v>Straight Feeder-CU-Silver-PET-5W-2</v>
      </c>
      <c r="T1444" s="14" t="str">
        <f>IF(COUNTIF(Cycletime[Element Desc.],ProjectsDB[[#This Row],[Element Desc.]])&gt;0,"Found","Not Found")</f>
        <v>Found</v>
      </c>
    </row>
    <row r="1445" spans="2:20" x14ac:dyDescent="0.25">
      <c r="B1445" s="8" t="s">
        <v>3075</v>
      </c>
      <c r="C1445" s="9" t="s">
        <v>2981</v>
      </c>
      <c r="D1445" s="9" t="s">
        <v>2982</v>
      </c>
      <c r="E1445" s="10">
        <v>10</v>
      </c>
      <c r="F1445" s="9" t="s">
        <v>2764</v>
      </c>
      <c r="G1445" s="9" t="s">
        <v>26</v>
      </c>
      <c r="H1445" s="11"/>
      <c r="I1445" s="12"/>
      <c r="J1445" s="12"/>
      <c r="K1445" s="12"/>
      <c r="L1445" s="12">
        <f t="array" ref="L1445">IFERROR(LOOKUP(2^15,SEARCH({"40A","63A","80A","100A","125A","160A","200A","250A","400A","630A","800A","1000A","1250A","1600A","2000A","2500A","3200A","4000A","5000A","6300A"},UPPER(D1445)),{40,63,80,100,125,160,200,250,400,630,800,1000,1250,1600,2000,2500,3200,4000,5000,6300}),0)</f>
        <v>4000</v>
      </c>
      <c r="M1445" s="9" t="str">
        <f t="shared" si="111"/>
        <v>Hanger Support</v>
      </c>
      <c r="N1445" s="9" t="str">
        <f t="shared" si="112"/>
        <v>CU</v>
      </c>
      <c r="O1445" s="13" t="str">
        <f t="shared" si="113"/>
        <v>None</v>
      </c>
      <c r="P1445" s="9" t="str">
        <f t="shared" si="114"/>
        <v>None</v>
      </c>
      <c r="Q1445" s="9" t="str">
        <f t="shared" si="115"/>
        <v>0</v>
      </c>
      <c r="R14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45" s="14" t="str">
        <f>IF(ProjectsDB[[#This Row],[Item Type]]="Straight Plug-In",_xlfn.TEXTJOIN("-",TRUE,M1445&amp;"-"&amp;_xlfn.LET(_xlpm.txt,ProjectsDB[[#This Row],[Assembly]],_xlpm.pos,FIND("SP",_xlpm.txt),_xlpm.pre,LEFT(_xlpm.txt,_xlpm.pos-1),IF(RIGHT(_xlpm.pre,3)="123","3PL",IF(RIGHT(_xlpm.pre,2)="12","2PL",IF(RIGHT(_xlpm.pre,1)="1","1PL","3PL")))),N1445,O1445,P1445,Q1445&amp;"W",R1445),_xlfn.TEXTJOIN("-",TRUE,M1445,N1445,O1445,P1445,Q1445&amp;"W",R1445))</f>
        <v>Hanger Support-CU-None-None-0W-2</v>
      </c>
      <c r="T1445" s="14" t="str">
        <f>IF(COUNTIF(Cycletime[Element Desc.],ProjectsDB[[#This Row],[Element Desc.]])&gt;0,"Found","Not Found")</f>
        <v>Found</v>
      </c>
    </row>
    <row r="1446" spans="2:20" x14ac:dyDescent="0.25">
      <c r="B1446" s="8" t="s">
        <v>3076</v>
      </c>
      <c r="C1446" s="9" t="s">
        <v>2984</v>
      </c>
      <c r="D1446" s="9" t="s">
        <v>2985</v>
      </c>
      <c r="E1446" s="10">
        <v>1</v>
      </c>
      <c r="F1446" s="9" t="s">
        <v>2764</v>
      </c>
      <c r="G1446" s="9" t="s">
        <v>26</v>
      </c>
      <c r="H1446" s="11"/>
      <c r="I1446" s="12"/>
      <c r="J1446" s="12"/>
      <c r="K1446" s="12"/>
      <c r="L1446" s="12">
        <f t="array" ref="L1446">IFERROR(LOOKUP(2^15,SEARCH({"40A","63A","80A","100A","125A","160A","200A","250A","400A","630A","800A","1000A","1250A","1600A","2000A","2500A","3200A","4000A","5000A","6300A"},UPPER(D1446)),{40,63,80,100,125,160,200,250,400,630,800,1000,1250,1600,2000,2500,3200,4000,5000,6300}),0)</f>
        <v>4000</v>
      </c>
      <c r="M1446" s="9" t="str">
        <f t="shared" si="111"/>
        <v>Hanger Support</v>
      </c>
      <c r="N1446" s="9" t="str">
        <f t="shared" si="112"/>
        <v>CU</v>
      </c>
      <c r="O1446" s="13" t="str">
        <f t="shared" si="113"/>
        <v>None</v>
      </c>
      <c r="P1446" s="9" t="str">
        <f t="shared" si="114"/>
        <v>None</v>
      </c>
      <c r="Q1446" s="9" t="str">
        <f t="shared" si="115"/>
        <v>0</v>
      </c>
      <c r="R14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46" s="14" t="str">
        <f>IF(ProjectsDB[[#This Row],[Item Type]]="Straight Plug-In",_xlfn.TEXTJOIN("-",TRUE,M1446&amp;"-"&amp;_xlfn.LET(_xlpm.txt,ProjectsDB[[#This Row],[Assembly]],_xlpm.pos,FIND("SP",_xlpm.txt),_xlpm.pre,LEFT(_xlpm.txt,_xlpm.pos-1),IF(RIGHT(_xlpm.pre,3)="123","3PL",IF(RIGHT(_xlpm.pre,2)="12","2PL",IF(RIGHT(_xlpm.pre,1)="1","1PL","3PL")))),N1446,O1446,P1446,Q1446&amp;"W",R1446),_xlfn.TEXTJOIN("-",TRUE,M1446,N1446,O1446,P1446,Q1446&amp;"W",R1446))</f>
        <v>Hanger Support-CU-None-None-0W-2</v>
      </c>
      <c r="T1446" s="14" t="str">
        <f>IF(COUNTIF(Cycletime[Element Desc.],ProjectsDB[[#This Row],[Element Desc.]])&gt;0,"Found","Not Found")</f>
        <v>Found</v>
      </c>
    </row>
    <row r="1447" spans="2:20" x14ac:dyDescent="0.25">
      <c r="B1447" s="8" t="s">
        <v>3077</v>
      </c>
      <c r="C1447" s="9" t="s">
        <v>2868</v>
      </c>
      <c r="D1447" s="9" t="s">
        <v>2869</v>
      </c>
      <c r="E1447" s="10">
        <v>2</v>
      </c>
      <c r="F1447" s="9" t="s">
        <v>2764</v>
      </c>
      <c r="G1447" s="9" t="s">
        <v>26</v>
      </c>
      <c r="H1447" s="11"/>
      <c r="I1447" s="12">
        <v>425</v>
      </c>
      <c r="J1447" s="12"/>
      <c r="K1447" s="12"/>
      <c r="L1447" s="12">
        <f t="array" ref="L1447">IFERROR(LOOKUP(2^15,SEARCH({"40A","63A","80A","100A","125A","160A","200A","250A","400A","630A","800A","1000A","1250A","1600A","2000A","2500A","3200A","4000A","5000A","6300A"},UPPER(D1447)),{40,63,80,100,125,160,200,250,400,630,800,1000,1250,1600,2000,2500,3200,4000,5000,6300}),0)</f>
        <v>4000</v>
      </c>
      <c r="M1447" s="9" t="str">
        <f t="shared" si="111"/>
        <v>Flange Straight</v>
      </c>
      <c r="N1447" s="9" t="str">
        <f t="shared" si="112"/>
        <v>CU</v>
      </c>
      <c r="O1447" s="13" t="str">
        <f t="shared" si="113"/>
        <v>Silver</v>
      </c>
      <c r="P1447" s="9" t="str">
        <f t="shared" si="114"/>
        <v>PET</v>
      </c>
      <c r="Q1447" s="9" t="str">
        <f t="shared" si="115"/>
        <v>5</v>
      </c>
      <c r="R14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47" s="14" t="str">
        <f>IF(ProjectsDB[[#This Row],[Item Type]]="Straight Plug-In",_xlfn.TEXTJOIN("-",TRUE,M1447&amp;"-"&amp;_xlfn.LET(_xlpm.txt,ProjectsDB[[#This Row],[Assembly]],_xlpm.pos,FIND("SP",_xlpm.txt),_xlpm.pre,LEFT(_xlpm.txt,_xlpm.pos-1),IF(RIGHT(_xlpm.pre,3)="123","3PL",IF(RIGHT(_xlpm.pre,2)="12","2PL",IF(RIGHT(_xlpm.pre,1)="1","1PL","3PL")))),N1447,O1447,P1447,Q1447&amp;"W",R1447),_xlfn.TEXTJOIN("-",TRUE,M1447,N1447,O1447,P1447,Q1447&amp;"W",R1447))</f>
        <v>Flange Straight-CU-Silver-PET-5W-2</v>
      </c>
      <c r="T1447" s="14" t="str">
        <f>IF(COUNTIF(Cycletime[Element Desc.],ProjectsDB[[#This Row],[Element Desc.]])&gt;0,"Found","Not Found")</f>
        <v>Found</v>
      </c>
    </row>
    <row r="1448" spans="2:20" x14ac:dyDescent="0.25">
      <c r="B1448" s="8" t="s">
        <v>3078</v>
      </c>
      <c r="C1448" s="9" t="s">
        <v>2853</v>
      </c>
      <c r="D1448" s="9" t="s">
        <v>2854</v>
      </c>
      <c r="E1448" s="10">
        <v>1</v>
      </c>
      <c r="F1448" s="9" t="s">
        <v>2764</v>
      </c>
      <c r="G1448" s="9" t="s">
        <v>26</v>
      </c>
      <c r="H1448" s="11"/>
      <c r="I1448" s="12">
        <v>2700</v>
      </c>
      <c r="J1448" s="12"/>
      <c r="K1448" s="12"/>
      <c r="L1448" s="12">
        <f t="array" ref="L1448">IFERROR(LOOKUP(2^15,SEARCH({"40A","63A","80A","100A","125A","160A","200A","250A","400A","630A","800A","1000A","1250A","1600A","2000A","2500A","3200A","4000A","5000A","6300A"},UPPER(D1448)),{40,63,80,100,125,160,200,250,400,630,800,1000,1250,1600,2000,2500,3200,4000,5000,6300}),0)</f>
        <v>4000</v>
      </c>
      <c r="M1448" s="9" t="str">
        <f t="shared" si="111"/>
        <v>Straight Feeder</v>
      </c>
      <c r="N1448" s="9" t="str">
        <f t="shared" si="112"/>
        <v>CU</v>
      </c>
      <c r="O1448" s="13" t="str">
        <f t="shared" si="113"/>
        <v>Silver</v>
      </c>
      <c r="P1448" s="9" t="str">
        <f t="shared" si="114"/>
        <v>PET</v>
      </c>
      <c r="Q1448" s="9" t="str">
        <f t="shared" si="115"/>
        <v>5</v>
      </c>
      <c r="R14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48" s="14" t="str">
        <f>IF(ProjectsDB[[#This Row],[Item Type]]="Straight Plug-In",_xlfn.TEXTJOIN("-",TRUE,M1448&amp;"-"&amp;_xlfn.LET(_xlpm.txt,ProjectsDB[[#This Row],[Assembly]],_xlpm.pos,FIND("SP",_xlpm.txt),_xlpm.pre,LEFT(_xlpm.txt,_xlpm.pos-1),IF(RIGHT(_xlpm.pre,3)="123","3PL",IF(RIGHT(_xlpm.pre,2)="12","2PL",IF(RIGHT(_xlpm.pre,1)="1","1PL","3PL")))),N1448,O1448,P1448,Q1448&amp;"W",R1448),_xlfn.TEXTJOIN("-",TRUE,M1448,N1448,O1448,P1448,Q1448&amp;"W",R1448))</f>
        <v>Straight Feeder-CU-Silver-PET-5W-2</v>
      </c>
      <c r="T1448" s="14" t="str">
        <f>IF(COUNTIF(Cycletime[Element Desc.],ProjectsDB[[#This Row],[Element Desc.]])&gt;0,"Found","Not Found")</f>
        <v>Found</v>
      </c>
    </row>
    <row r="1449" spans="2:20" x14ac:dyDescent="0.25">
      <c r="B1449" s="8" t="s">
        <v>3079</v>
      </c>
      <c r="C1449" s="9" t="s">
        <v>2865</v>
      </c>
      <c r="D1449" s="9" t="s">
        <v>2866</v>
      </c>
      <c r="E1449" s="10">
        <v>4</v>
      </c>
      <c r="F1449" s="9" t="s">
        <v>2764</v>
      </c>
      <c r="G1449" s="9" t="s">
        <v>26</v>
      </c>
      <c r="H1449" s="11"/>
      <c r="I1449" s="12"/>
      <c r="J1449" s="12"/>
      <c r="K1449" s="12"/>
      <c r="L1449" s="12">
        <f t="array" ref="L1449">IFERROR(LOOKUP(2^15,SEARCH({"40A","63A","80A","100A","125A","160A","200A","250A","400A","630A","800A","1000A","1250A","1600A","2000A","2500A","3200A","4000A","5000A","6300A"},UPPER(D1449)),{40,63,80,100,125,160,200,250,400,630,800,1000,1250,1600,2000,2500,3200,4000,5000,6300}),0)</f>
        <v>4000</v>
      </c>
      <c r="M1449" s="9" t="str">
        <f t="shared" si="111"/>
        <v>Joint Pack</v>
      </c>
      <c r="N1449" s="9" t="str">
        <f t="shared" si="112"/>
        <v>CU</v>
      </c>
      <c r="O1449" s="13" t="str">
        <f t="shared" si="113"/>
        <v>Silver</v>
      </c>
      <c r="P1449" s="9" t="str">
        <f t="shared" si="114"/>
        <v>None</v>
      </c>
      <c r="Q1449" s="9" t="str">
        <f t="shared" si="115"/>
        <v>5</v>
      </c>
      <c r="R14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49" s="14" t="str">
        <f>IF(ProjectsDB[[#This Row],[Item Type]]="Straight Plug-In",_xlfn.TEXTJOIN("-",TRUE,M1449&amp;"-"&amp;_xlfn.LET(_xlpm.txt,ProjectsDB[[#This Row],[Assembly]],_xlpm.pos,FIND("SP",_xlpm.txt),_xlpm.pre,LEFT(_xlpm.txt,_xlpm.pos-1),IF(RIGHT(_xlpm.pre,3)="123","3PL",IF(RIGHT(_xlpm.pre,2)="12","2PL",IF(RIGHT(_xlpm.pre,1)="1","1PL","3PL")))),N1449,O1449,P1449,Q1449&amp;"W",R1449),_xlfn.TEXTJOIN("-",TRUE,M1449,N1449,O1449,P1449,Q1449&amp;"W",R1449))</f>
        <v>Joint Pack-CU-Silver-None-5W-2</v>
      </c>
      <c r="T1449" s="14" t="str">
        <f>IF(COUNTIF(Cycletime[Element Desc.],ProjectsDB[[#This Row],[Element Desc.]])&gt;0,"Found","Not Found")</f>
        <v>Found</v>
      </c>
    </row>
    <row r="1450" spans="2:20" x14ac:dyDescent="0.25">
      <c r="B1450" s="8" t="s">
        <v>3080</v>
      </c>
      <c r="C1450" s="9" t="s">
        <v>2987</v>
      </c>
      <c r="D1450" s="9" t="s">
        <v>2988</v>
      </c>
      <c r="E1450" s="10">
        <v>1</v>
      </c>
      <c r="F1450" s="9" t="s">
        <v>2764</v>
      </c>
      <c r="G1450" s="9" t="s">
        <v>26</v>
      </c>
      <c r="H1450" s="11"/>
      <c r="I1450" s="12">
        <v>3440</v>
      </c>
      <c r="J1450" s="12"/>
      <c r="K1450" s="12"/>
      <c r="L1450" s="12">
        <f t="array" ref="L1450">IFERROR(LOOKUP(2^15,SEARCH({"40A","63A","80A","100A","125A","160A","200A","250A","400A","630A","800A","1000A","1250A","1600A","2000A","2500A","3200A","4000A","5000A","6300A"},UPPER(D1450)),{40,63,80,100,125,160,200,250,400,630,800,1000,1250,1600,2000,2500,3200,4000,5000,6300}),0)</f>
        <v>4000</v>
      </c>
      <c r="M1450" s="9" t="str">
        <f t="shared" si="111"/>
        <v>Flexible Link</v>
      </c>
      <c r="N1450" s="9" t="str">
        <f t="shared" si="112"/>
        <v>CU</v>
      </c>
      <c r="O1450" s="13" t="str">
        <f t="shared" si="113"/>
        <v>None</v>
      </c>
      <c r="P1450" s="9" t="str">
        <f t="shared" si="114"/>
        <v>None</v>
      </c>
      <c r="Q1450" s="9" t="str">
        <f t="shared" si="115"/>
        <v>0</v>
      </c>
      <c r="R14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50" s="14" t="str">
        <f>IF(ProjectsDB[[#This Row],[Item Type]]="Straight Plug-In",_xlfn.TEXTJOIN("-",TRUE,M1450&amp;"-"&amp;_xlfn.LET(_xlpm.txt,ProjectsDB[[#This Row],[Assembly]],_xlpm.pos,FIND("SP",_xlpm.txt),_xlpm.pre,LEFT(_xlpm.txt,_xlpm.pos-1),IF(RIGHT(_xlpm.pre,3)="123","3PL",IF(RIGHT(_xlpm.pre,2)="12","2PL",IF(RIGHT(_xlpm.pre,1)="1","1PL","3PL")))),N1450,O1450,P1450,Q1450&amp;"W",R1450),_xlfn.TEXTJOIN("-",TRUE,M1450,N1450,O1450,P1450,Q1450&amp;"W",R1450))</f>
        <v>Flexible Link-CU-None-None-0W-2</v>
      </c>
      <c r="T1450" s="14" t="str">
        <f>IF(COUNTIF(Cycletime[Element Desc.],ProjectsDB[[#This Row],[Element Desc.]])&gt;0,"Found","Not Found")</f>
        <v>Found</v>
      </c>
    </row>
    <row r="1451" spans="2:20" x14ac:dyDescent="0.25">
      <c r="B1451" s="8" t="s">
        <v>3081</v>
      </c>
      <c r="C1451" s="9" t="s">
        <v>3026</v>
      </c>
      <c r="D1451" s="9" t="s">
        <v>3027</v>
      </c>
      <c r="E1451" s="10">
        <v>1</v>
      </c>
      <c r="F1451" s="9" t="s">
        <v>2764</v>
      </c>
      <c r="G1451" s="9" t="s">
        <v>26</v>
      </c>
      <c r="H1451" s="11"/>
      <c r="I1451" s="12"/>
      <c r="J1451" s="12"/>
      <c r="K1451" s="12"/>
      <c r="L1451" s="12">
        <f t="array" ref="L1451">IFERROR(LOOKUP(2^15,SEARCH({"40A","63A","80A","100A","125A","160A","200A","250A","400A","630A","800A","1000A","1250A","1600A","2000A","2500A","3200A","4000A","5000A","6300A"},UPPER(D1451)),{40,63,80,100,125,160,200,250,400,630,800,1000,1250,1600,2000,2500,3200,4000,5000,6300}),0)</f>
        <v>4000</v>
      </c>
      <c r="M1451" s="9" t="str">
        <f t="shared" si="111"/>
        <v>Wall Flange</v>
      </c>
      <c r="N1451" s="9" t="str">
        <f t="shared" si="112"/>
        <v>AL</v>
      </c>
      <c r="O1451" s="13" t="str">
        <f t="shared" si="113"/>
        <v>None</v>
      </c>
      <c r="P1451" s="9" t="str">
        <f t="shared" si="114"/>
        <v>None</v>
      </c>
      <c r="Q1451" s="9" t="str">
        <f t="shared" si="115"/>
        <v>0</v>
      </c>
      <c r="R14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51" s="14" t="str">
        <f>IF(ProjectsDB[[#This Row],[Item Type]]="Straight Plug-In",_xlfn.TEXTJOIN("-",TRUE,M1451&amp;"-"&amp;_xlfn.LET(_xlpm.txt,ProjectsDB[[#This Row],[Assembly]],_xlpm.pos,FIND("SP",_xlpm.txt),_xlpm.pre,LEFT(_xlpm.txt,_xlpm.pos-1),IF(RIGHT(_xlpm.pre,3)="123","3PL",IF(RIGHT(_xlpm.pre,2)="12","2PL",IF(RIGHT(_xlpm.pre,1)="1","1PL","3PL")))),N1451,O1451,P1451,Q1451&amp;"W",R1451),_xlfn.TEXTJOIN("-",TRUE,M1451,N1451,O1451,P1451,Q1451&amp;"W",R1451))</f>
        <v>Wall Flange-AL-None-None-0W-2</v>
      </c>
      <c r="T1451" s="14" t="str">
        <f>IF(COUNTIF(Cycletime[Element Desc.],ProjectsDB[[#This Row],[Element Desc.]])&gt;0,"Found","Not Found")</f>
        <v>Found</v>
      </c>
    </row>
    <row r="1452" spans="2:20" x14ac:dyDescent="0.25">
      <c r="B1452" s="8" t="s">
        <v>3082</v>
      </c>
      <c r="C1452" s="9" t="s">
        <v>3083</v>
      </c>
      <c r="D1452" s="9" t="s">
        <v>3084</v>
      </c>
      <c r="E1452" s="10">
        <v>3</v>
      </c>
      <c r="F1452" s="9" t="s">
        <v>2764</v>
      </c>
      <c r="G1452" s="9" t="s">
        <v>37</v>
      </c>
      <c r="H1452" s="11"/>
      <c r="I1452" s="12">
        <v>505</v>
      </c>
      <c r="J1452" s="12">
        <v>505</v>
      </c>
      <c r="K1452" s="12"/>
      <c r="L1452" s="12">
        <f t="array" ref="L1452">IFERROR(LOOKUP(2^15,SEARCH({"40A","63A","80A","100A","125A","160A","200A","250A","400A","630A","800A","1000A","1250A","1600A","2000A","2500A","3200A","4000A","5000A","6300A"},UPPER(D1452)),{40,63,80,100,125,160,200,250,400,630,800,1000,1250,1600,2000,2500,3200,4000,5000,6300}),0)</f>
        <v>4000</v>
      </c>
      <c r="M1452" s="9" t="str">
        <f t="shared" si="111"/>
        <v>Elbow Edge</v>
      </c>
      <c r="N1452" s="9" t="str">
        <f t="shared" si="112"/>
        <v>CU</v>
      </c>
      <c r="O1452" s="13" t="str">
        <f t="shared" si="113"/>
        <v>Silver</v>
      </c>
      <c r="P1452" s="9" t="str">
        <f t="shared" si="114"/>
        <v>PET</v>
      </c>
      <c r="Q1452" s="9" t="str">
        <f t="shared" si="115"/>
        <v>5</v>
      </c>
      <c r="R14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52" s="14" t="str">
        <f>IF(ProjectsDB[[#This Row],[Item Type]]="Straight Plug-In",_xlfn.TEXTJOIN("-",TRUE,M1452&amp;"-"&amp;_xlfn.LET(_xlpm.txt,ProjectsDB[[#This Row],[Assembly]],_xlpm.pos,FIND("SP",_xlpm.txt),_xlpm.pre,LEFT(_xlpm.txt,_xlpm.pos-1),IF(RIGHT(_xlpm.pre,3)="123","3PL",IF(RIGHT(_xlpm.pre,2)="12","2PL",IF(RIGHT(_xlpm.pre,1)="1","1PL","3PL")))),N1452,O1452,P1452,Q1452&amp;"W",R1452),_xlfn.TEXTJOIN("-",TRUE,M1452,N1452,O1452,P1452,Q1452&amp;"W",R1452))</f>
        <v>Elbow Edge-CU-Silver-PET-5W-2</v>
      </c>
      <c r="T1452" s="14" t="str">
        <f>IF(COUNTIF(Cycletime[Element Desc.],ProjectsDB[[#This Row],[Element Desc.]])&gt;0,"Found","Not Found")</f>
        <v>Found</v>
      </c>
    </row>
    <row r="1453" spans="2:20" x14ac:dyDescent="0.25">
      <c r="B1453" s="8" t="s">
        <v>3085</v>
      </c>
      <c r="C1453" s="9" t="s">
        <v>3086</v>
      </c>
      <c r="D1453" s="9" t="s">
        <v>3087</v>
      </c>
      <c r="E1453" s="10">
        <v>3</v>
      </c>
      <c r="F1453" s="9" t="s">
        <v>2764</v>
      </c>
      <c r="G1453" s="9" t="s">
        <v>37</v>
      </c>
      <c r="H1453" s="11"/>
      <c r="I1453" s="12">
        <v>300</v>
      </c>
      <c r="J1453" s="12">
        <v>300</v>
      </c>
      <c r="K1453" s="12"/>
      <c r="L1453" s="12">
        <f t="array" ref="L1453">IFERROR(LOOKUP(2^15,SEARCH({"40A","63A","80A","100A","125A","160A","200A","250A","400A","630A","800A","1000A","1250A","1600A","2000A","2500A","3200A","4000A","5000A","6300A"},UPPER(D1453)),{40,63,80,100,125,160,200,250,400,630,800,1000,1250,1600,2000,2500,3200,4000,5000,6300}),0)</f>
        <v>4000</v>
      </c>
      <c r="M1453" s="9" t="str">
        <f t="shared" si="111"/>
        <v>Elbow Flat</v>
      </c>
      <c r="N1453" s="9" t="str">
        <f t="shared" si="112"/>
        <v>CU</v>
      </c>
      <c r="O1453" s="13" t="str">
        <f t="shared" si="113"/>
        <v>Silver</v>
      </c>
      <c r="P1453" s="9" t="str">
        <f t="shared" si="114"/>
        <v>PET</v>
      </c>
      <c r="Q1453" s="9" t="str">
        <f t="shared" si="115"/>
        <v>5</v>
      </c>
      <c r="R14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53" s="14" t="str">
        <f>IF(ProjectsDB[[#This Row],[Item Type]]="Straight Plug-In",_xlfn.TEXTJOIN("-",TRUE,M1453&amp;"-"&amp;_xlfn.LET(_xlpm.txt,ProjectsDB[[#This Row],[Assembly]],_xlpm.pos,FIND("SP",_xlpm.txt),_xlpm.pre,LEFT(_xlpm.txt,_xlpm.pos-1),IF(RIGHT(_xlpm.pre,3)="123","3PL",IF(RIGHT(_xlpm.pre,2)="12","2PL",IF(RIGHT(_xlpm.pre,1)="1","1PL","3PL")))),N1453,O1453,P1453,Q1453&amp;"W",R1453),_xlfn.TEXTJOIN("-",TRUE,M1453,N1453,O1453,P1453,Q1453&amp;"W",R1453))</f>
        <v>Elbow Flat-CU-Silver-PET-5W-2</v>
      </c>
      <c r="T1453" s="14" t="str">
        <f>IF(COUNTIF(Cycletime[Element Desc.],ProjectsDB[[#This Row],[Element Desc.]])&gt;0,"Found","Not Found")</f>
        <v>Found</v>
      </c>
    </row>
    <row r="1454" spans="2:20" x14ac:dyDescent="0.25">
      <c r="B1454" s="8" t="s">
        <v>3088</v>
      </c>
      <c r="C1454" s="9" t="s">
        <v>2865</v>
      </c>
      <c r="D1454" s="9" t="s">
        <v>2866</v>
      </c>
      <c r="E1454" s="10">
        <v>6</v>
      </c>
      <c r="F1454" s="9" t="s">
        <v>2764</v>
      </c>
      <c r="G1454" s="9" t="s">
        <v>37</v>
      </c>
      <c r="H1454" s="11"/>
      <c r="I1454" s="12"/>
      <c r="J1454" s="12"/>
      <c r="K1454" s="12"/>
      <c r="L1454" s="12">
        <f t="array" ref="L1454">IFERROR(LOOKUP(2^15,SEARCH({"40A","63A","80A","100A","125A","160A","200A","250A","400A","630A","800A","1000A","1250A","1600A","2000A","2500A","3200A","4000A","5000A","6300A"},UPPER(D1454)),{40,63,80,100,125,160,200,250,400,630,800,1000,1250,1600,2000,2500,3200,4000,5000,6300}),0)</f>
        <v>4000</v>
      </c>
      <c r="M1454" s="9" t="str">
        <f t="shared" si="111"/>
        <v>Joint Pack</v>
      </c>
      <c r="N1454" s="9" t="str">
        <f t="shared" si="112"/>
        <v>CU</v>
      </c>
      <c r="O1454" s="13" t="str">
        <f t="shared" si="113"/>
        <v>Silver</v>
      </c>
      <c r="P1454" s="9" t="str">
        <f t="shared" si="114"/>
        <v>None</v>
      </c>
      <c r="Q1454" s="9" t="str">
        <f t="shared" si="115"/>
        <v>5</v>
      </c>
      <c r="R14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54" s="14" t="str">
        <f>IF(ProjectsDB[[#This Row],[Item Type]]="Straight Plug-In",_xlfn.TEXTJOIN("-",TRUE,M1454&amp;"-"&amp;_xlfn.LET(_xlpm.txt,ProjectsDB[[#This Row],[Assembly]],_xlpm.pos,FIND("SP",_xlpm.txt),_xlpm.pre,LEFT(_xlpm.txt,_xlpm.pos-1),IF(RIGHT(_xlpm.pre,3)="123","3PL",IF(RIGHT(_xlpm.pre,2)="12","2PL",IF(RIGHT(_xlpm.pre,1)="1","1PL","3PL")))),N1454,O1454,P1454,Q1454&amp;"W",R1454),_xlfn.TEXTJOIN("-",TRUE,M1454,N1454,O1454,P1454,Q1454&amp;"W",R1454))</f>
        <v>Joint Pack-CU-Silver-None-5W-2</v>
      </c>
      <c r="T1454" s="14" t="str">
        <f>IF(COUNTIF(Cycletime[Element Desc.],ProjectsDB[[#This Row],[Element Desc.]])&gt;0,"Found","Not Found")</f>
        <v>Found</v>
      </c>
    </row>
    <row r="1455" spans="2:20" x14ac:dyDescent="0.25">
      <c r="B1455" s="8" t="s">
        <v>3089</v>
      </c>
      <c r="C1455" s="9" t="s">
        <v>2865</v>
      </c>
      <c r="D1455" s="9" t="s">
        <v>2866</v>
      </c>
      <c r="E1455" s="10">
        <v>4</v>
      </c>
      <c r="F1455" s="9" t="s">
        <v>2764</v>
      </c>
      <c r="G1455" s="9" t="s">
        <v>37</v>
      </c>
      <c r="H1455" s="11"/>
      <c r="I1455" s="12"/>
      <c r="J1455" s="12"/>
      <c r="K1455" s="12"/>
      <c r="L1455" s="12">
        <f t="array" ref="L1455">IFERROR(LOOKUP(2^15,SEARCH({"40A","63A","80A","100A","125A","160A","200A","250A","400A","630A","800A","1000A","1250A","1600A","2000A","2500A","3200A","4000A","5000A","6300A"},UPPER(D1455)),{40,63,80,100,125,160,200,250,400,630,800,1000,1250,1600,2000,2500,3200,4000,5000,6300}),0)</f>
        <v>4000</v>
      </c>
      <c r="M1455" s="9" t="str">
        <f t="shared" si="111"/>
        <v>Joint Pack</v>
      </c>
      <c r="N1455" s="9" t="str">
        <f t="shared" si="112"/>
        <v>CU</v>
      </c>
      <c r="O1455" s="13" t="str">
        <f t="shared" si="113"/>
        <v>Silver</v>
      </c>
      <c r="P1455" s="9" t="str">
        <f t="shared" si="114"/>
        <v>None</v>
      </c>
      <c r="Q1455" s="9" t="str">
        <f t="shared" si="115"/>
        <v>5</v>
      </c>
      <c r="R14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55" s="14" t="str">
        <f>IF(ProjectsDB[[#This Row],[Item Type]]="Straight Plug-In",_xlfn.TEXTJOIN("-",TRUE,M1455&amp;"-"&amp;_xlfn.LET(_xlpm.txt,ProjectsDB[[#This Row],[Assembly]],_xlpm.pos,FIND("SP",_xlpm.txt),_xlpm.pre,LEFT(_xlpm.txt,_xlpm.pos-1),IF(RIGHT(_xlpm.pre,3)="123","3PL",IF(RIGHT(_xlpm.pre,2)="12","2PL",IF(RIGHT(_xlpm.pre,1)="1","1PL","3PL")))),N1455,O1455,P1455,Q1455&amp;"W",R1455),_xlfn.TEXTJOIN("-",TRUE,M1455,N1455,O1455,P1455,Q1455&amp;"W",R1455))</f>
        <v>Joint Pack-CU-Silver-None-5W-2</v>
      </c>
      <c r="T1455" s="14" t="str">
        <f>IF(COUNTIF(Cycletime[Element Desc.],ProjectsDB[[#This Row],[Element Desc.]])&gt;0,"Found","Not Found")</f>
        <v>Found</v>
      </c>
    </row>
    <row r="1456" spans="2:20" x14ac:dyDescent="0.25">
      <c r="B1456" s="8" t="s">
        <v>3090</v>
      </c>
      <c r="C1456" s="9" t="s">
        <v>3083</v>
      </c>
      <c r="D1456" s="9" t="s">
        <v>3084</v>
      </c>
      <c r="E1456" s="10">
        <v>2</v>
      </c>
      <c r="F1456" s="9" t="s">
        <v>2764</v>
      </c>
      <c r="G1456" s="9" t="s">
        <v>37</v>
      </c>
      <c r="H1456" s="11"/>
      <c r="I1456" s="12">
        <v>505</v>
      </c>
      <c r="J1456" s="12">
        <v>505</v>
      </c>
      <c r="K1456" s="12"/>
      <c r="L1456" s="12">
        <f t="array" ref="L1456">IFERROR(LOOKUP(2^15,SEARCH({"40A","63A","80A","100A","125A","160A","200A","250A","400A","630A","800A","1000A","1250A","1600A","2000A","2500A","3200A","4000A","5000A","6300A"},UPPER(D1456)),{40,63,80,100,125,160,200,250,400,630,800,1000,1250,1600,2000,2500,3200,4000,5000,6300}),0)</f>
        <v>4000</v>
      </c>
      <c r="M1456" s="9" t="str">
        <f t="shared" si="111"/>
        <v>Elbow Edge</v>
      </c>
      <c r="N1456" s="9" t="str">
        <f t="shared" si="112"/>
        <v>CU</v>
      </c>
      <c r="O1456" s="13" t="str">
        <f t="shared" si="113"/>
        <v>Silver</v>
      </c>
      <c r="P1456" s="9" t="str">
        <f t="shared" si="114"/>
        <v>PET</v>
      </c>
      <c r="Q1456" s="9" t="str">
        <f t="shared" si="115"/>
        <v>5</v>
      </c>
      <c r="R14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56" s="14" t="str">
        <f>IF(ProjectsDB[[#This Row],[Item Type]]="Straight Plug-In",_xlfn.TEXTJOIN("-",TRUE,M1456&amp;"-"&amp;_xlfn.LET(_xlpm.txt,ProjectsDB[[#This Row],[Assembly]],_xlpm.pos,FIND("SP",_xlpm.txt),_xlpm.pre,LEFT(_xlpm.txt,_xlpm.pos-1),IF(RIGHT(_xlpm.pre,3)="123","3PL",IF(RIGHT(_xlpm.pre,2)="12","2PL",IF(RIGHT(_xlpm.pre,1)="1","1PL","3PL")))),N1456,O1456,P1456,Q1456&amp;"W",R1456),_xlfn.TEXTJOIN("-",TRUE,M1456,N1456,O1456,P1456,Q1456&amp;"W",R1456))</f>
        <v>Elbow Edge-CU-Silver-PET-5W-2</v>
      </c>
      <c r="T1456" s="14" t="str">
        <f>IF(COUNTIF(Cycletime[Element Desc.],ProjectsDB[[#This Row],[Element Desc.]])&gt;0,"Found","Not Found")</f>
        <v>Found</v>
      </c>
    </row>
    <row r="1457" spans="2:20" x14ac:dyDescent="0.25">
      <c r="B1457" s="8" t="s">
        <v>3091</v>
      </c>
      <c r="C1457" s="9" t="s">
        <v>3092</v>
      </c>
      <c r="D1457" s="9" t="s">
        <v>3093</v>
      </c>
      <c r="E1457" s="10">
        <v>1</v>
      </c>
      <c r="F1457" s="9" t="s">
        <v>2764</v>
      </c>
      <c r="G1457" s="9" t="s">
        <v>37</v>
      </c>
      <c r="H1457" s="11"/>
      <c r="I1457" s="12">
        <v>505</v>
      </c>
      <c r="J1457" s="12">
        <v>505</v>
      </c>
      <c r="K1457" s="12"/>
      <c r="L1457" s="12">
        <f t="array" ref="L1457">IFERROR(LOOKUP(2^15,SEARCH({"40A","63A","80A","100A","125A","160A","200A","250A","400A","630A","800A","1000A","1250A","1600A","2000A","2500A","3200A","4000A","5000A","6300A"},UPPER(D1457)),{40,63,80,100,125,160,200,250,400,630,800,1000,1250,1600,2000,2500,3200,4000,5000,6300}),0)</f>
        <v>4000</v>
      </c>
      <c r="M1457" s="9" t="str">
        <f t="shared" si="111"/>
        <v>Elbow Edge</v>
      </c>
      <c r="N1457" s="9" t="str">
        <f t="shared" si="112"/>
        <v>CU</v>
      </c>
      <c r="O1457" s="13" t="str">
        <f t="shared" si="113"/>
        <v>Silver</v>
      </c>
      <c r="P1457" s="9" t="str">
        <f t="shared" si="114"/>
        <v>PET</v>
      </c>
      <c r="Q1457" s="9" t="str">
        <f t="shared" si="115"/>
        <v>5</v>
      </c>
      <c r="R14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57" s="14" t="str">
        <f>IF(ProjectsDB[[#This Row],[Item Type]]="Straight Plug-In",_xlfn.TEXTJOIN("-",TRUE,M1457&amp;"-"&amp;_xlfn.LET(_xlpm.txt,ProjectsDB[[#This Row],[Assembly]],_xlpm.pos,FIND("SP",_xlpm.txt),_xlpm.pre,LEFT(_xlpm.txt,_xlpm.pos-1),IF(RIGHT(_xlpm.pre,3)="123","3PL",IF(RIGHT(_xlpm.pre,2)="12","2PL",IF(RIGHT(_xlpm.pre,1)="1","1PL","3PL")))),N1457,O1457,P1457,Q1457&amp;"W",R1457),_xlfn.TEXTJOIN("-",TRUE,M1457,N1457,O1457,P1457,Q1457&amp;"W",R1457))</f>
        <v>Elbow Edge-CU-Silver-PET-5W-2</v>
      </c>
      <c r="T1457" s="14" t="str">
        <f>IF(COUNTIF(Cycletime[Element Desc.],ProjectsDB[[#This Row],[Element Desc.]])&gt;0,"Found","Not Found")</f>
        <v>Found</v>
      </c>
    </row>
    <row r="1458" spans="2:20" x14ac:dyDescent="0.25">
      <c r="B1458" s="8" t="s">
        <v>3094</v>
      </c>
      <c r="C1458" s="9" t="s">
        <v>3086</v>
      </c>
      <c r="D1458" s="9" t="s">
        <v>3087</v>
      </c>
      <c r="E1458" s="10">
        <v>1</v>
      </c>
      <c r="F1458" s="9" t="s">
        <v>2764</v>
      </c>
      <c r="G1458" s="9" t="s">
        <v>37</v>
      </c>
      <c r="H1458" s="11"/>
      <c r="I1458" s="12">
        <v>300</v>
      </c>
      <c r="J1458" s="12">
        <v>300</v>
      </c>
      <c r="K1458" s="12"/>
      <c r="L1458" s="12">
        <f t="array" ref="L1458">IFERROR(LOOKUP(2^15,SEARCH({"40A","63A","80A","100A","125A","160A","200A","250A","400A","630A","800A","1000A","1250A","1600A","2000A","2500A","3200A","4000A","5000A","6300A"},UPPER(D1458)),{40,63,80,100,125,160,200,250,400,630,800,1000,1250,1600,2000,2500,3200,4000,5000,6300}),0)</f>
        <v>4000</v>
      </c>
      <c r="M1458" s="9" t="str">
        <f t="shared" si="111"/>
        <v>Elbow Flat</v>
      </c>
      <c r="N1458" s="9" t="str">
        <f t="shared" si="112"/>
        <v>CU</v>
      </c>
      <c r="O1458" s="13" t="str">
        <f t="shared" si="113"/>
        <v>Silver</v>
      </c>
      <c r="P1458" s="9" t="str">
        <f t="shared" si="114"/>
        <v>PET</v>
      </c>
      <c r="Q1458" s="9" t="str">
        <f t="shared" si="115"/>
        <v>5</v>
      </c>
      <c r="R14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58" s="14" t="str">
        <f>IF(ProjectsDB[[#This Row],[Item Type]]="Straight Plug-In",_xlfn.TEXTJOIN("-",TRUE,M1458&amp;"-"&amp;_xlfn.LET(_xlpm.txt,ProjectsDB[[#This Row],[Assembly]],_xlpm.pos,FIND("SP",_xlpm.txt),_xlpm.pre,LEFT(_xlpm.txt,_xlpm.pos-1),IF(RIGHT(_xlpm.pre,3)="123","3PL",IF(RIGHT(_xlpm.pre,2)="12","2PL",IF(RIGHT(_xlpm.pre,1)="1","1PL","3PL")))),N1458,O1458,P1458,Q1458&amp;"W",R1458),_xlfn.TEXTJOIN("-",TRUE,M1458,N1458,O1458,P1458,Q1458&amp;"W",R1458))</f>
        <v>Elbow Flat-CU-Silver-PET-5W-2</v>
      </c>
      <c r="T1458" s="14" t="str">
        <f>IF(COUNTIF(Cycletime[Element Desc.],ProjectsDB[[#This Row],[Element Desc.]])&gt;0,"Found","Not Found")</f>
        <v>Found</v>
      </c>
    </row>
    <row r="1459" spans="2:20" x14ac:dyDescent="0.25">
      <c r="B1459" s="8" t="s">
        <v>3095</v>
      </c>
      <c r="C1459" s="9" t="s">
        <v>3086</v>
      </c>
      <c r="D1459" s="9" t="s">
        <v>3087</v>
      </c>
      <c r="E1459" s="10">
        <v>3</v>
      </c>
      <c r="F1459" s="9" t="s">
        <v>2764</v>
      </c>
      <c r="G1459" s="9" t="s">
        <v>37</v>
      </c>
      <c r="H1459" s="11"/>
      <c r="I1459" s="12">
        <v>300</v>
      </c>
      <c r="J1459" s="12">
        <v>300</v>
      </c>
      <c r="K1459" s="12"/>
      <c r="L1459" s="12">
        <f t="array" ref="L1459">IFERROR(LOOKUP(2^15,SEARCH({"40A","63A","80A","100A","125A","160A","200A","250A","400A","630A","800A","1000A","1250A","1600A","2000A","2500A","3200A","4000A","5000A","6300A"},UPPER(D1459)),{40,63,80,100,125,160,200,250,400,630,800,1000,1250,1600,2000,2500,3200,4000,5000,6300}),0)</f>
        <v>4000</v>
      </c>
      <c r="M1459" s="9" t="str">
        <f t="shared" si="111"/>
        <v>Elbow Flat</v>
      </c>
      <c r="N1459" s="9" t="str">
        <f t="shared" si="112"/>
        <v>CU</v>
      </c>
      <c r="O1459" s="13" t="str">
        <f t="shared" si="113"/>
        <v>Silver</v>
      </c>
      <c r="P1459" s="9" t="str">
        <f t="shared" si="114"/>
        <v>PET</v>
      </c>
      <c r="Q1459" s="9" t="str">
        <f t="shared" si="115"/>
        <v>5</v>
      </c>
      <c r="R14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59" s="14" t="str">
        <f>IF(ProjectsDB[[#This Row],[Item Type]]="Straight Plug-In",_xlfn.TEXTJOIN("-",TRUE,M1459&amp;"-"&amp;_xlfn.LET(_xlpm.txt,ProjectsDB[[#This Row],[Assembly]],_xlpm.pos,FIND("SP",_xlpm.txt),_xlpm.pre,LEFT(_xlpm.txt,_xlpm.pos-1),IF(RIGHT(_xlpm.pre,3)="123","3PL",IF(RIGHT(_xlpm.pre,2)="12","2PL",IF(RIGHT(_xlpm.pre,1)="1","1PL","3PL")))),N1459,O1459,P1459,Q1459&amp;"W",R1459),_xlfn.TEXTJOIN("-",TRUE,M1459,N1459,O1459,P1459,Q1459&amp;"W",R1459))</f>
        <v>Elbow Flat-CU-Silver-PET-5W-2</v>
      </c>
      <c r="T1459" s="14" t="str">
        <f>IF(COUNTIF(Cycletime[Element Desc.],ProjectsDB[[#This Row],[Element Desc.]])&gt;0,"Found","Not Found")</f>
        <v>Found</v>
      </c>
    </row>
    <row r="1460" spans="2:20" x14ac:dyDescent="0.25">
      <c r="B1460" s="8" t="s">
        <v>3096</v>
      </c>
      <c r="C1460" s="9" t="s">
        <v>3092</v>
      </c>
      <c r="D1460" s="9" t="s">
        <v>3093</v>
      </c>
      <c r="E1460" s="10">
        <v>1</v>
      </c>
      <c r="F1460" s="9" t="s">
        <v>2764</v>
      </c>
      <c r="G1460" s="9" t="s">
        <v>37</v>
      </c>
      <c r="H1460" s="11"/>
      <c r="I1460" s="12">
        <v>505</v>
      </c>
      <c r="J1460" s="12">
        <v>505</v>
      </c>
      <c r="K1460" s="12"/>
      <c r="L1460" s="12">
        <f t="array" ref="L1460">IFERROR(LOOKUP(2^15,SEARCH({"40A","63A","80A","100A","125A","160A","200A","250A","400A","630A","800A","1000A","1250A","1600A","2000A","2500A","3200A","4000A","5000A","6300A"},UPPER(D1460)),{40,63,80,100,125,160,200,250,400,630,800,1000,1250,1600,2000,2500,3200,4000,5000,6300}),0)</f>
        <v>4000</v>
      </c>
      <c r="M1460" s="9" t="str">
        <f t="shared" si="111"/>
        <v>Elbow Edge</v>
      </c>
      <c r="N1460" s="9" t="str">
        <f t="shared" si="112"/>
        <v>CU</v>
      </c>
      <c r="O1460" s="13" t="str">
        <f t="shared" si="113"/>
        <v>Silver</v>
      </c>
      <c r="P1460" s="9" t="str">
        <f t="shared" si="114"/>
        <v>PET</v>
      </c>
      <c r="Q1460" s="9" t="str">
        <f t="shared" si="115"/>
        <v>5</v>
      </c>
      <c r="R14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60" s="14" t="str">
        <f>IF(ProjectsDB[[#This Row],[Item Type]]="Straight Plug-In",_xlfn.TEXTJOIN("-",TRUE,M1460&amp;"-"&amp;_xlfn.LET(_xlpm.txt,ProjectsDB[[#This Row],[Assembly]],_xlpm.pos,FIND("SP",_xlpm.txt),_xlpm.pre,LEFT(_xlpm.txt,_xlpm.pos-1),IF(RIGHT(_xlpm.pre,3)="123","3PL",IF(RIGHT(_xlpm.pre,2)="12","2PL",IF(RIGHT(_xlpm.pre,1)="1","1PL","3PL")))),N1460,O1460,P1460,Q1460&amp;"W",R1460),_xlfn.TEXTJOIN("-",TRUE,M1460,N1460,O1460,P1460,Q1460&amp;"W",R1460))</f>
        <v>Elbow Edge-CU-Silver-PET-5W-2</v>
      </c>
      <c r="T1460" s="14" t="str">
        <f>IF(COUNTIF(Cycletime[Element Desc.],ProjectsDB[[#This Row],[Element Desc.]])&gt;0,"Found","Not Found")</f>
        <v>Found</v>
      </c>
    </row>
    <row r="1461" spans="2:20" x14ac:dyDescent="0.25">
      <c r="B1461" s="8" t="s">
        <v>3097</v>
      </c>
      <c r="C1461" s="9" t="s">
        <v>3083</v>
      </c>
      <c r="D1461" s="9" t="s">
        <v>3084</v>
      </c>
      <c r="E1461" s="10">
        <v>1</v>
      </c>
      <c r="F1461" s="9" t="s">
        <v>2764</v>
      </c>
      <c r="G1461" s="9" t="s">
        <v>37</v>
      </c>
      <c r="H1461" s="11"/>
      <c r="I1461" s="12">
        <v>505</v>
      </c>
      <c r="J1461" s="12">
        <v>505</v>
      </c>
      <c r="K1461" s="12"/>
      <c r="L1461" s="12">
        <f t="array" ref="L1461">IFERROR(LOOKUP(2^15,SEARCH({"40A","63A","80A","100A","125A","160A","200A","250A","400A","630A","800A","1000A","1250A","1600A","2000A","2500A","3200A","4000A","5000A","6300A"},UPPER(D1461)),{40,63,80,100,125,160,200,250,400,630,800,1000,1250,1600,2000,2500,3200,4000,5000,6300}),0)</f>
        <v>4000</v>
      </c>
      <c r="M1461" s="9" t="str">
        <f t="shared" si="111"/>
        <v>Elbow Edge</v>
      </c>
      <c r="N1461" s="9" t="str">
        <f t="shared" si="112"/>
        <v>CU</v>
      </c>
      <c r="O1461" s="13" t="str">
        <f t="shared" si="113"/>
        <v>Silver</v>
      </c>
      <c r="P1461" s="9" t="str">
        <f t="shared" si="114"/>
        <v>PET</v>
      </c>
      <c r="Q1461" s="9" t="str">
        <f t="shared" si="115"/>
        <v>5</v>
      </c>
      <c r="R14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61" s="14" t="str">
        <f>IF(ProjectsDB[[#This Row],[Item Type]]="Straight Plug-In",_xlfn.TEXTJOIN("-",TRUE,M1461&amp;"-"&amp;_xlfn.LET(_xlpm.txt,ProjectsDB[[#This Row],[Assembly]],_xlpm.pos,FIND("SP",_xlpm.txt),_xlpm.pre,LEFT(_xlpm.txt,_xlpm.pos-1),IF(RIGHT(_xlpm.pre,3)="123","3PL",IF(RIGHT(_xlpm.pre,2)="12","2PL",IF(RIGHT(_xlpm.pre,1)="1","1PL","3PL")))),N1461,O1461,P1461,Q1461&amp;"W",R1461),_xlfn.TEXTJOIN("-",TRUE,M1461,N1461,O1461,P1461,Q1461&amp;"W",R1461))</f>
        <v>Elbow Edge-CU-Silver-PET-5W-2</v>
      </c>
      <c r="T1461" s="14" t="str">
        <f>IF(COUNTIF(Cycletime[Element Desc.],ProjectsDB[[#This Row],[Element Desc.]])&gt;0,"Found","Not Found")</f>
        <v>Found</v>
      </c>
    </row>
    <row r="1462" spans="2:20" x14ac:dyDescent="0.25">
      <c r="B1462" s="8" t="s">
        <v>3098</v>
      </c>
      <c r="C1462" s="9" t="s">
        <v>2865</v>
      </c>
      <c r="D1462" s="9" t="s">
        <v>2866</v>
      </c>
      <c r="E1462" s="10">
        <v>5</v>
      </c>
      <c r="F1462" s="9" t="s">
        <v>2764</v>
      </c>
      <c r="G1462" s="9" t="s">
        <v>37</v>
      </c>
      <c r="H1462" s="11"/>
      <c r="I1462" s="12"/>
      <c r="J1462" s="12"/>
      <c r="K1462" s="12"/>
      <c r="L1462" s="12">
        <f t="array" ref="L1462">IFERROR(LOOKUP(2^15,SEARCH({"40A","63A","80A","100A","125A","160A","200A","250A","400A","630A","800A","1000A","1250A","1600A","2000A","2500A","3200A","4000A","5000A","6300A"},UPPER(D1462)),{40,63,80,100,125,160,200,250,400,630,800,1000,1250,1600,2000,2500,3200,4000,5000,6300}),0)</f>
        <v>4000</v>
      </c>
      <c r="M1462" s="9" t="str">
        <f t="shared" si="111"/>
        <v>Joint Pack</v>
      </c>
      <c r="N1462" s="9" t="str">
        <f t="shared" si="112"/>
        <v>CU</v>
      </c>
      <c r="O1462" s="13" t="str">
        <f t="shared" si="113"/>
        <v>Silver</v>
      </c>
      <c r="P1462" s="9" t="str">
        <f t="shared" si="114"/>
        <v>None</v>
      </c>
      <c r="Q1462" s="9" t="str">
        <f t="shared" si="115"/>
        <v>5</v>
      </c>
      <c r="R14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62" s="14" t="str">
        <f>IF(ProjectsDB[[#This Row],[Item Type]]="Straight Plug-In",_xlfn.TEXTJOIN("-",TRUE,M1462&amp;"-"&amp;_xlfn.LET(_xlpm.txt,ProjectsDB[[#This Row],[Assembly]],_xlpm.pos,FIND("SP",_xlpm.txt),_xlpm.pre,LEFT(_xlpm.txt,_xlpm.pos-1),IF(RIGHT(_xlpm.pre,3)="123","3PL",IF(RIGHT(_xlpm.pre,2)="12","2PL",IF(RIGHT(_xlpm.pre,1)="1","1PL","3PL")))),N1462,O1462,P1462,Q1462&amp;"W",R1462),_xlfn.TEXTJOIN("-",TRUE,M1462,N1462,O1462,P1462,Q1462&amp;"W",R1462))</f>
        <v>Joint Pack-CU-Silver-None-5W-2</v>
      </c>
      <c r="T1462" s="14" t="str">
        <f>IF(COUNTIF(Cycletime[Element Desc.],ProjectsDB[[#This Row],[Element Desc.]])&gt;0,"Found","Not Found")</f>
        <v>Found</v>
      </c>
    </row>
    <row r="1463" spans="2:20" x14ac:dyDescent="0.25">
      <c r="B1463" s="8" t="s">
        <v>3099</v>
      </c>
      <c r="C1463" s="9" t="s">
        <v>3086</v>
      </c>
      <c r="D1463" s="9" t="s">
        <v>3087</v>
      </c>
      <c r="E1463" s="10">
        <v>3</v>
      </c>
      <c r="F1463" s="9" t="s">
        <v>2764</v>
      </c>
      <c r="G1463" s="9" t="s">
        <v>37</v>
      </c>
      <c r="H1463" s="11"/>
      <c r="I1463" s="12">
        <v>300</v>
      </c>
      <c r="J1463" s="12">
        <v>300</v>
      </c>
      <c r="K1463" s="12"/>
      <c r="L1463" s="12">
        <f t="array" ref="L1463">IFERROR(LOOKUP(2^15,SEARCH({"40A","63A","80A","100A","125A","160A","200A","250A","400A","630A","800A","1000A","1250A","1600A","2000A","2500A","3200A","4000A","5000A","6300A"},UPPER(D1463)),{40,63,80,100,125,160,200,250,400,630,800,1000,1250,1600,2000,2500,3200,4000,5000,6300}),0)</f>
        <v>4000</v>
      </c>
      <c r="M1463" s="9" t="str">
        <f t="shared" si="111"/>
        <v>Elbow Flat</v>
      </c>
      <c r="N1463" s="9" t="str">
        <f t="shared" si="112"/>
        <v>CU</v>
      </c>
      <c r="O1463" s="13" t="str">
        <f t="shared" si="113"/>
        <v>Silver</v>
      </c>
      <c r="P1463" s="9" t="str">
        <f t="shared" si="114"/>
        <v>PET</v>
      </c>
      <c r="Q1463" s="9" t="str">
        <f t="shared" si="115"/>
        <v>5</v>
      </c>
      <c r="R14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63" s="14" t="str">
        <f>IF(ProjectsDB[[#This Row],[Item Type]]="Straight Plug-In",_xlfn.TEXTJOIN("-",TRUE,M1463&amp;"-"&amp;_xlfn.LET(_xlpm.txt,ProjectsDB[[#This Row],[Assembly]],_xlpm.pos,FIND("SP",_xlpm.txt),_xlpm.pre,LEFT(_xlpm.txt,_xlpm.pos-1),IF(RIGHT(_xlpm.pre,3)="123","3PL",IF(RIGHT(_xlpm.pre,2)="12","2PL",IF(RIGHT(_xlpm.pre,1)="1","1PL","3PL")))),N1463,O1463,P1463,Q1463&amp;"W",R1463),_xlfn.TEXTJOIN("-",TRUE,M1463,N1463,O1463,P1463,Q1463&amp;"W",R1463))</f>
        <v>Elbow Flat-CU-Silver-PET-5W-2</v>
      </c>
      <c r="T1463" s="14" t="str">
        <f>IF(COUNTIF(Cycletime[Element Desc.],ProjectsDB[[#This Row],[Element Desc.]])&gt;0,"Found","Not Found")</f>
        <v>Found</v>
      </c>
    </row>
    <row r="1464" spans="2:20" x14ac:dyDescent="0.25">
      <c r="B1464" s="8" t="s">
        <v>3100</v>
      </c>
      <c r="C1464" s="9" t="s">
        <v>3083</v>
      </c>
      <c r="D1464" s="9" t="s">
        <v>3084</v>
      </c>
      <c r="E1464" s="10">
        <v>3</v>
      </c>
      <c r="F1464" s="9" t="s">
        <v>2764</v>
      </c>
      <c r="G1464" s="9" t="s">
        <v>37</v>
      </c>
      <c r="H1464" s="11"/>
      <c r="I1464" s="12">
        <v>505</v>
      </c>
      <c r="J1464" s="12">
        <v>505</v>
      </c>
      <c r="K1464" s="12"/>
      <c r="L1464" s="12">
        <f t="array" ref="L1464">IFERROR(LOOKUP(2^15,SEARCH({"40A","63A","80A","100A","125A","160A","200A","250A","400A","630A","800A","1000A","1250A","1600A","2000A","2500A","3200A","4000A","5000A","6300A"},UPPER(D1464)),{40,63,80,100,125,160,200,250,400,630,800,1000,1250,1600,2000,2500,3200,4000,5000,6300}),0)</f>
        <v>4000</v>
      </c>
      <c r="M1464" s="9" t="str">
        <f t="shared" si="111"/>
        <v>Elbow Edge</v>
      </c>
      <c r="N1464" s="9" t="str">
        <f t="shared" si="112"/>
        <v>CU</v>
      </c>
      <c r="O1464" s="13" t="str">
        <f t="shared" si="113"/>
        <v>Silver</v>
      </c>
      <c r="P1464" s="9" t="str">
        <f t="shared" si="114"/>
        <v>PET</v>
      </c>
      <c r="Q1464" s="9" t="str">
        <f t="shared" si="115"/>
        <v>5</v>
      </c>
      <c r="R14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64" s="14" t="str">
        <f>IF(ProjectsDB[[#This Row],[Item Type]]="Straight Plug-In",_xlfn.TEXTJOIN("-",TRUE,M1464&amp;"-"&amp;_xlfn.LET(_xlpm.txt,ProjectsDB[[#This Row],[Assembly]],_xlpm.pos,FIND("SP",_xlpm.txt),_xlpm.pre,LEFT(_xlpm.txt,_xlpm.pos-1),IF(RIGHT(_xlpm.pre,3)="123","3PL",IF(RIGHT(_xlpm.pre,2)="12","2PL",IF(RIGHT(_xlpm.pre,1)="1","1PL","3PL")))),N1464,O1464,P1464,Q1464&amp;"W",R1464),_xlfn.TEXTJOIN("-",TRUE,M1464,N1464,O1464,P1464,Q1464&amp;"W",R1464))</f>
        <v>Elbow Edge-CU-Silver-PET-5W-2</v>
      </c>
      <c r="T1464" s="14" t="str">
        <f>IF(COUNTIF(Cycletime[Element Desc.],ProjectsDB[[#This Row],[Element Desc.]])&gt;0,"Found","Not Found")</f>
        <v>Found</v>
      </c>
    </row>
    <row r="1465" spans="2:20" x14ac:dyDescent="0.25">
      <c r="B1465" s="8" t="s">
        <v>3101</v>
      </c>
      <c r="C1465" s="9" t="s">
        <v>2865</v>
      </c>
      <c r="D1465" s="9" t="s">
        <v>2866</v>
      </c>
      <c r="E1465" s="10">
        <v>6</v>
      </c>
      <c r="F1465" s="9" t="s">
        <v>2764</v>
      </c>
      <c r="G1465" s="9" t="s">
        <v>37</v>
      </c>
      <c r="H1465" s="11"/>
      <c r="I1465" s="12"/>
      <c r="J1465" s="12"/>
      <c r="K1465" s="12"/>
      <c r="L1465" s="12">
        <f t="array" ref="L1465">IFERROR(LOOKUP(2^15,SEARCH({"40A","63A","80A","100A","125A","160A","200A","250A","400A","630A","800A","1000A","1250A","1600A","2000A","2500A","3200A","4000A","5000A","6300A"},UPPER(D1465)),{40,63,80,100,125,160,200,250,400,630,800,1000,1250,1600,2000,2500,3200,4000,5000,6300}),0)</f>
        <v>4000</v>
      </c>
      <c r="M1465" s="9" t="str">
        <f t="shared" si="111"/>
        <v>Joint Pack</v>
      </c>
      <c r="N1465" s="9" t="str">
        <f t="shared" si="112"/>
        <v>CU</v>
      </c>
      <c r="O1465" s="13" t="str">
        <f t="shared" si="113"/>
        <v>Silver</v>
      </c>
      <c r="P1465" s="9" t="str">
        <f t="shared" si="114"/>
        <v>None</v>
      </c>
      <c r="Q1465" s="9" t="str">
        <f t="shared" si="115"/>
        <v>5</v>
      </c>
      <c r="R14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65" s="14" t="str">
        <f>IF(ProjectsDB[[#This Row],[Item Type]]="Straight Plug-In",_xlfn.TEXTJOIN("-",TRUE,M1465&amp;"-"&amp;_xlfn.LET(_xlpm.txt,ProjectsDB[[#This Row],[Assembly]],_xlpm.pos,FIND("SP",_xlpm.txt),_xlpm.pre,LEFT(_xlpm.txt,_xlpm.pos-1),IF(RIGHT(_xlpm.pre,3)="123","3PL",IF(RIGHT(_xlpm.pre,2)="12","2PL",IF(RIGHT(_xlpm.pre,1)="1","1PL","3PL")))),N1465,O1465,P1465,Q1465&amp;"W",R1465),_xlfn.TEXTJOIN("-",TRUE,M1465,N1465,O1465,P1465,Q1465&amp;"W",R1465))</f>
        <v>Joint Pack-CU-Silver-None-5W-2</v>
      </c>
      <c r="T1465" s="14" t="str">
        <f>IF(COUNTIF(Cycletime[Element Desc.],ProjectsDB[[#This Row],[Element Desc.]])&gt;0,"Found","Not Found")</f>
        <v>Found</v>
      </c>
    </row>
    <row r="1466" spans="2:20" x14ac:dyDescent="0.25">
      <c r="B1466" s="8" t="s">
        <v>3102</v>
      </c>
      <c r="C1466" s="9" t="s">
        <v>3086</v>
      </c>
      <c r="D1466" s="9" t="s">
        <v>3087</v>
      </c>
      <c r="E1466" s="10">
        <v>1</v>
      </c>
      <c r="F1466" s="9" t="s">
        <v>2764</v>
      </c>
      <c r="G1466" s="9" t="s">
        <v>37</v>
      </c>
      <c r="H1466" s="11"/>
      <c r="I1466" s="12">
        <v>300</v>
      </c>
      <c r="J1466" s="12">
        <v>300</v>
      </c>
      <c r="K1466" s="12"/>
      <c r="L1466" s="12">
        <f t="array" ref="L1466">IFERROR(LOOKUP(2^15,SEARCH({"40A","63A","80A","100A","125A","160A","200A","250A","400A","630A","800A","1000A","1250A","1600A","2000A","2500A","3200A","4000A","5000A","6300A"},UPPER(D1466)),{40,63,80,100,125,160,200,250,400,630,800,1000,1250,1600,2000,2500,3200,4000,5000,6300}),0)</f>
        <v>4000</v>
      </c>
      <c r="M1466" s="9" t="str">
        <f t="shared" si="111"/>
        <v>Elbow Flat</v>
      </c>
      <c r="N1466" s="9" t="str">
        <f t="shared" si="112"/>
        <v>CU</v>
      </c>
      <c r="O1466" s="13" t="str">
        <f t="shared" si="113"/>
        <v>Silver</v>
      </c>
      <c r="P1466" s="9" t="str">
        <f t="shared" si="114"/>
        <v>PET</v>
      </c>
      <c r="Q1466" s="9" t="str">
        <f t="shared" si="115"/>
        <v>5</v>
      </c>
      <c r="R14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66" s="14" t="str">
        <f>IF(ProjectsDB[[#This Row],[Item Type]]="Straight Plug-In",_xlfn.TEXTJOIN("-",TRUE,M1466&amp;"-"&amp;_xlfn.LET(_xlpm.txt,ProjectsDB[[#This Row],[Assembly]],_xlpm.pos,FIND("SP",_xlpm.txt),_xlpm.pre,LEFT(_xlpm.txt,_xlpm.pos-1),IF(RIGHT(_xlpm.pre,3)="123","3PL",IF(RIGHT(_xlpm.pre,2)="12","2PL",IF(RIGHT(_xlpm.pre,1)="1","1PL","3PL")))),N1466,O1466,P1466,Q1466&amp;"W",R1466),_xlfn.TEXTJOIN("-",TRUE,M1466,N1466,O1466,P1466,Q1466&amp;"W",R1466))</f>
        <v>Elbow Flat-CU-Silver-PET-5W-2</v>
      </c>
      <c r="T1466" s="14" t="str">
        <f>IF(COUNTIF(Cycletime[Element Desc.],ProjectsDB[[#This Row],[Element Desc.]])&gt;0,"Found","Not Found")</f>
        <v>Found</v>
      </c>
    </row>
    <row r="1467" spans="2:20" x14ac:dyDescent="0.25">
      <c r="B1467" s="8" t="s">
        <v>3103</v>
      </c>
      <c r="C1467" s="9" t="s">
        <v>3083</v>
      </c>
      <c r="D1467" s="9" t="s">
        <v>3084</v>
      </c>
      <c r="E1467" s="10">
        <v>2</v>
      </c>
      <c r="F1467" s="9" t="s">
        <v>2764</v>
      </c>
      <c r="G1467" s="9" t="s">
        <v>37</v>
      </c>
      <c r="H1467" s="11"/>
      <c r="I1467" s="12">
        <v>505</v>
      </c>
      <c r="J1467" s="12">
        <v>505</v>
      </c>
      <c r="K1467" s="12"/>
      <c r="L1467" s="12">
        <f t="array" ref="L1467">IFERROR(LOOKUP(2^15,SEARCH({"40A","63A","80A","100A","125A","160A","200A","250A","400A","630A","800A","1000A","1250A","1600A","2000A","2500A","3200A","4000A","5000A","6300A"},UPPER(D1467)),{40,63,80,100,125,160,200,250,400,630,800,1000,1250,1600,2000,2500,3200,4000,5000,6300}),0)</f>
        <v>4000</v>
      </c>
      <c r="M1467" s="9" t="str">
        <f t="shared" si="111"/>
        <v>Elbow Edge</v>
      </c>
      <c r="N1467" s="9" t="str">
        <f t="shared" si="112"/>
        <v>CU</v>
      </c>
      <c r="O1467" s="13" t="str">
        <f t="shared" si="113"/>
        <v>Silver</v>
      </c>
      <c r="P1467" s="9" t="str">
        <f t="shared" si="114"/>
        <v>PET</v>
      </c>
      <c r="Q1467" s="9" t="str">
        <f t="shared" si="115"/>
        <v>5</v>
      </c>
      <c r="R14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67" s="14" t="str">
        <f>IF(ProjectsDB[[#This Row],[Item Type]]="Straight Plug-In",_xlfn.TEXTJOIN("-",TRUE,M1467&amp;"-"&amp;_xlfn.LET(_xlpm.txt,ProjectsDB[[#This Row],[Assembly]],_xlpm.pos,FIND("SP",_xlpm.txt),_xlpm.pre,LEFT(_xlpm.txt,_xlpm.pos-1),IF(RIGHT(_xlpm.pre,3)="123","3PL",IF(RIGHT(_xlpm.pre,2)="12","2PL",IF(RIGHT(_xlpm.pre,1)="1","1PL","3PL")))),N1467,O1467,P1467,Q1467&amp;"W",R1467),_xlfn.TEXTJOIN("-",TRUE,M1467,N1467,O1467,P1467,Q1467&amp;"W",R1467))</f>
        <v>Elbow Edge-CU-Silver-PET-5W-2</v>
      </c>
      <c r="T1467" s="14" t="str">
        <f>IF(COUNTIF(Cycletime[Element Desc.],ProjectsDB[[#This Row],[Element Desc.]])&gt;0,"Found","Not Found")</f>
        <v>Found</v>
      </c>
    </row>
    <row r="1468" spans="2:20" x14ac:dyDescent="0.25">
      <c r="B1468" s="8" t="s">
        <v>3104</v>
      </c>
      <c r="C1468" s="9" t="s">
        <v>3092</v>
      </c>
      <c r="D1468" s="9" t="s">
        <v>3093</v>
      </c>
      <c r="E1468" s="10">
        <v>1</v>
      </c>
      <c r="F1468" s="9" t="s">
        <v>2764</v>
      </c>
      <c r="G1468" s="9" t="s">
        <v>37</v>
      </c>
      <c r="H1468" s="11"/>
      <c r="I1468" s="12">
        <v>505</v>
      </c>
      <c r="J1468" s="12">
        <v>505</v>
      </c>
      <c r="K1468" s="12"/>
      <c r="L1468" s="12">
        <f t="array" ref="L1468">IFERROR(LOOKUP(2^15,SEARCH({"40A","63A","80A","100A","125A","160A","200A","250A","400A","630A","800A","1000A","1250A","1600A","2000A","2500A","3200A","4000A","5000A","6300A"},UPPER(D1468)),{40,63,80,100,125,160,200,250,400,630,800,1000,1250,1600,2000,2500,3200,4000,5000,6300}),0)</f>
        <v>4000</v>
      </c>
      <c r="M1468" s="9" t="str">
        <f t="shared" si="111"/>
        <v>Elbow Edge</v>
      </c>
      <c r="N1468" s="9" t="str">
        <f t="shared" si="112"/>
        <v>CU</v>
      </c>
      <c r="O1468" s="13" t="str">
        <f t="shared" si="113"/>
        <v>Silver</v>
      </c>
      <c r="P1468" s="9" t="str">
        <f t="shared" si="114"/>
        <v>PET</v>
      </c>
      <c r="Q1468" s="9" t="str">
        <f t="shared" si="115"/>
        <v>5</v>
      </c>
      <c r="R14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68" s="14" t="str">
        <f>IF(ProjectsDB[[#This Row],[Item Type]]="Straight Plug-In",_xlfn.TEXTJOIN("-",TRUE,M1468&amp;"-"&amp;_xlfn.LET(_xlpm.txt,ProjectsDB[[#This Row],[Assembly]],_xlpm.pos,FIND("SP",_xlpm.txt),_xlpm.pre,LEFT(_xlpm.txt,_xlpm.pos-1),IF(RIGHT(_xlpm.pre,3)="123","3PL",IF(RIGHT(_xlpm.pre,2)="12","2PL",IF(RIGHT(_xlpm.pre,1)="1","1PL","3PL")))),N1468,O1468,P1468,Q1468&amp;"W",R1468),_xlfn.TEXTJOIN("-",TRUE,M1468,N1468,O1468,P1468,Q1468&amp;"W",R1468))</f>
        <v>Elbow Edge-CU-Silver-PET-5W-2</v>
      </c>
      <c r="T1468" s="14" t="str">
        <f>IF(COUNTIF(Cycletime[Element Desc.],ProjectsDB[[#This Row],[Element Desc.]])&gt;0,"Found","Not Found")</f>
        <v>Found</v>
      </c>
    </row>
    <row r="1469" spans="2:20" x14ac:dyDescent="0.25">
      <c r="B1469" s="8" t="s">
        <v>3105</v>
      </c>
      <c r="C1469" s="9" t="s">
        <v>2865</v>
      </c>
      <c r="D1469" s="9" t="s">
        <v>2866</v>
      </c>
      <c r="E1469" s="10">
        <v>4</v>
      </c>
      <c r="F1469" s="9" t="s">
        <v>2764</v>
      </c>
      <c r="G1469" s="9" t="s">
        <v>37</v>
      </c>
      <c r="H1469" s="11"/>
      <c r="I1469" s="12"/>
      <c r="J1469" s="12"/>
      <c r="K1469" s="12"/>
      <c r="L1469" s="12">
        <f t="array" ref="L1469">IFERROR(LOOKUP(2^15,SEARCH({"40A","63A","80A","100A","125A","160A","200A","250A","400A","630A","800A","1000A","1250A","1600A","2000A","2500A","3200A","4000A","5000A","6300A"},UPPER(D1469)),{40,63,80,100,125,160,200,250,400,630,800,1000,1250,1600,2000,2500,3200,4000,5000,6300}),0)</f>
        <v>4000</v>
      </c>
      <c r="M1469" s="9" t="str">
        <f t="shared" si="111"/>
        <v>Joint Pack</v>
      </c>
      <c r="N1469" s="9" t="str">
        <f t="shared" si="112"/>
        <v>CU</v>
      </c>
      <c r="O1469" s="13" t="str">
        <f t="shared" si="113"/>
        <v>Silver</v>
      </c>
      <c r="P1469" s="9" t="str">
        <f t="shared" si="114"/>
        <v>None</v>
      </c>
      <c r="Q1469" s="9" t="str">
        <f t="shared" si="115"/>
        <v>5</v>
      </c>
      <c r="R14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69" s="14" t="str">
        <f>IF(ProjectsDB[[#This Row],[Item Type]]="Straight Plug-In",_xlfn.TEXTJOIN("-",TRUE,M1469&amp;"-"&amp;_xlfn.LET(_xlpm.txt,ProjectsDB[[#This Row],[Assembly]],_xlpm.pos,FIND("SP",_xlpm.txt),_xlpm.pre,LEFT(_xlpm.txt,_xlpm.pos-1),IF(RIGHT(_xlpm.pre,3)="123","3PL",IF(RIGHT(_xlpm.pre,2)="12","2PL",IF(RIGHT(_xlpm.pre,1)="1","1PL","3PL")))),N1469,O1469,P1469,Q1469&amp;"W",R1469),_xlfn.TEXTJOIN("-",TRUE,M1469,N1469,O1469,P1469,Q1469&amp;"W",R1469))</f>
        <v>Joint Pack-CU-Silver-None-5W-2</v>
      </c>
      <c r="T1469" s="14" t="str">
        <f>IF(COUNTIF(Cycletime[Element Desc.],ProjectsDB[[#This Row],[Element Desc.]])&gt;0,"Found","Not Found")</f>
        <v>Found</v>
      </c>
    </row>
    <row r="1470" spans="2:20" x14ac:dyDescent="0.25">
      <c r="B1470" s="8" t="s">
        <v>3106</v>
      </c>
      <c r="C1470" s="9" t="s">
        <v>2865</v>
      </c>
      <c r="D1470" s="9" t="s">
        <v>2866</v>
      </c>
      <c r="E1470" s="10">
        <v>3</v>
      </c>
      <c r="F1470" s="9" t="s">
        <v>2764</v>
      </c>
      <c r="G1470" s="9" t="s">
        <v>37</v>
      </c>
      <c r="H1470" s="11"/>
      <c r="I1470" s="12"/>
      <c r="J1470" s="12"/>
      <c r="K1470" s="12"/>
      <c r="L1470" s="12">
        <f t="array" ref="L1470">IFERROR(LOOKUP(2^15,SEARCH({"40A","63A","80A","100A","125A","160A","200A","250A","400A","630A","800A","1000A","1250A","1600A","2000A","2500A","3200A","4000A","5000A","6300A"},UPPER(D1470)),{40,63,80,100,125,160,200,250,400,630,800,1000,1250,1600,2000,2500,3200,4000,5000,6300}),0)</f>
        <v>4000</v>
      </c>
      <c r="M1470" s="9" t="str">
        <f t="shared" si="111"/>
        <v>Joint Pack</v>
      </c>
      <c r="N1470" s="9" t="str">
        <f t="shared" si="112"/>
        <v>CU</v>
      </c>
      <c r="O1470" s="13" t="str">
        <f t="shared" si="113"/>
        <v>Silver</v>
      </c>
      <c r="P1470" s="9" t="str">
        <f t="shared" si="114"/>
        <v>None</v>
      </c>
      <c r="Q1470" s="9" t="str">
        <f t="shared" si="115"/>
        <v>5</v>
      </c>
      <c r="R14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70" s="14" t="str">
        <f>IF(ProjectsDB[[#This Row],[Item Type]]="Straight Plug-In",_xlfn.TEXTJOIN("-",TRUE,M1470&amp;"-"&amp;_xlfn.LET(_xlpm.txt,ProjectsDB[[#This Row],[Assembly]],_xlpm.pos,FIND("SP",_xlpm.txt),_xlpm.pre,LEFT(_xlpm.txt,_xlpm.pos-1),IF(RIGHT(_xlpm.pre,3)="123","3PL",IF(RIGHT(_xlpm.pre,2)="12","2PL",IF(RIGHT(_xlpm.pre,1)="1","1PL","3PL")))),N1470,O1470,P1470,Q1470&amp;"W",R1470),_xlfn.TEXTJOIN("-",TRUE,M1470,N1470,O1470,P1470,Q1470&amp;"W",R1470))</f>
        <v>Joint Pack-CU-Silver-None-5W-2</v>
      </c>
      <c r="T1470" s="14" t="str">
        <f>IF(COUNTIF(Cycletime[Element Desc.],ProjectsDB[[#This Row],[Element Desc.]])&gt;0,"Found","Not Found")</f>
        <v>Found</v>
      </c>
    </row>
    <row r="1471" spans="2:20" x14ac:dyDescent="0.25">
      <c r="B1471" s="8" t="s">
        <v>3107</v>
      </c>
      <c r="C1471" s="9" t="s">
        <v>3083</v>
      </c>
      <c r="D1471" s="9" t="s">
        <v>3084</v>
      </c>
      <c r="E1471" s="10">
        <v>1</v>
      </c>
      <c r="F1471" s="9" t="s">
        <v>2764</v>
      </c>
      <c r="G1471" s="9" t="s">
        <v>37</v>
      </c>
      <c r="H1471" s="11"/>
      <c r="I1471" s="12">
        <v>505</v>
      </c>
      <c r="J1471" s="12">
        <v>505</v>
      </c>
      <c r="K1471" s="12"/>
      <c r="L1471" s="12">
        <f t="array" ref="L1471">IFERROR(LOOKUP(2^15,SEARCH({"40A","63A","80A","100A","125A","160A","200A","250A","400A","630A","800A","1000A","1250A","1600A","2000A","2500A","3200A","4000A","5000A","6300A"},UPPER(D1471)),{40,63,80,100,125,160,200,250,400,630,800,1000,1250,1600,2000,2500,3200,4000,5000,6300}),0)</f>
        <v>4000</v>
      </c>
      <c r="M1471" s="9" t="str">
        <f t="shared" si="111"/>
        <v>Elbow Edge</v>
      </c>
      <c r="N1471" s="9" t="str">
        <f t="shared" si="112"/>
        <v>CU</v>
      </c>
      <c r="O1471" s="13" t="str">
        <f t="shared" si="113"/>
        <v>Silver</v>
      </c>
      <c r="P1471" s="9" t="str">
        <f t="shared" si="114"/>
        <v>PET</v>
      </c>
      <c r="Q1471" s="9" t="str">
        <f t="shared" si="115"/>
        <v>5</v>
      </c>
      <c r="R14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71" s="14" t="str">
        <f>IF(ProjectsDB[[#This Row],[Item Type]]="Straight Plug-In",_xlfn.TEXTJOIN("-",TRUE,M1471&amp;"-"&amp;_xlfn.LET(_xlpm.txt,ProjectsDB[[#This Row],[Assembly]],_xlpm.pos,FIND("SP",_xlpm.txt),_xlpm.pre,LEFT(_xlpm.txt,_xlpm.pos-1),IF(RIGHT(_xlpm.pre,3)="123","3PL",IF(RIGHT(_xlpm.pre,2)="12","2PL",IF(RIGHT(_xlpm.pre,1)="1","1PL","3PL")))),N1471,O1471,P1471,Q1471&amp;"W",R1471),_xlfn.TEXTJOIN("-",TRUE,M1471,N1471,O1471,P1471,Q1471&amp;"W",R1471))</f>
        <v>Elbow Edge-CU-Silver-PET-5W-2</v>
      </c>
      <c r="T1471" s="14" t="str">
        <f>IF(COUNTIF(Cycletime[Element Desc.],ProjectsDB[[#This Row],[Element Desc.]])&gt;0,"Found","Not Found")</f>
        <v>Found</v>
      </c>
    </row>
    <row r="1472" spans="2:20" x14ac:dyDescent="0.25">
      <c r="B1472" s="8" t="s">
        <v>3108</v>
      </c>
      <c r="C1472" s="9" t="s">
        <v>3086</v>
      </c>
      <c r="D1472" s="9" t="s">
        <v>3087</v>
      </c>
      <c r="E1472" s="10">
        <v>2</v>
      </c>
      <c r="F1472" s="9" t="s">
        <v>2764</v>
      </c>
      <c r="G1472" s="9" t="s">
        <v>37</v>
      </c>
      <c r="H1472" s="11"/>
      <c r="I1472" s="12">
        <v>300</v>
      </c>
      <c r="J1472" s="12">
        <v>300</v>
      </c>
      <c r="K1472" s="12"/>
      <c r="L1472" s="12">
        <f t="array" ref="L1472">IFERROR(LOOKUP(2^15,SEARCH({"40A","63A","80A","100A","125A","160A","200A","250A","400A","630A","800A","1000A","1250A","1600A","2000A","2500A","3200A","4000A","5000A","6300A"},UPPER(D1472)),{40,63,80,100,125,160,200,250,400,630,800,1000,1250,1600,2000,2500,3200,4000,5000,6300}),0)</f>
        <v>4000</v>
      </c>
      <c r="M1472" s="9" t="str">
        <f t="shared" si="111"/>
        <v>Elbow Flat</v>
      </c>
      <c r="N1472" s="9" t="str">
        <f t="shared" si="112"/>
        <v>CU</v>
      </c>
      <c r="O1472" s="13" t="str">
        <f t="shared" si="113"/>
        <v>Silver</v>
      </c>
      <c r="P1472" s="9" t="str">
        <f t="shared" si="114"/>
        <v>PET</v>
      </c>
      <c r="Q1472" s="9" t="str">
        <f t="shared" si="115"/>
        <v>5</v>
      </c>
      <c r="R14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72" s="14" t="str">
        <f>IF(ProjectsDB[[#This Row],[Item Type]]="Straight Plug-In",_xlfn.TEXTJOIN("-",TRUE,M1472&amp;"-"&amp;_xlfn.LET(_xlpm.txt,ProjectsDB[[#This Row],[Assembly]],_xlpm.pos,FIND("SP",_xlpm.txt),_xlpm.pre,LEFT(_xlpm.txt,_xlpm.pos-1),IF(RIGHT(_xlpm.pre,3)="123","3PL",IF(RIGHT(_xlpm.pre,2)="12","2PL",IF(RIGHT(_xlpm.pre,1)="1","1PL","3PL")))),N1472,O1472,P1472,Q1472&amp;"W",R1472),_xlfn.TEXTJOIN("-",TRUE,M1472,N1472,O1472,P1472,Q1472&amp;"W",R1472))</f>
        <v>Elbow Flat-CU-Silver-PET-5W-2</v>
      </c>
      <c r="T1472" s="14" t="str">
        <f>IF(COUNTIF(Cycletime[Element Desc.],ProjectsDB[[#This Row],[Element Desc.]])&gt;0,"Found","Not Found")</f>
        <v>Found</v>
      </c>
    </row>
    <row r="1473" spans="2:20" x14ac:dyDescent="0.25">
      <c r="B1473" s="8" t="s">
        <v>3109</v>
      </c>
      <c r="C1473" s="9" t="s">
        <v>3110</v>
      </c>
      <c r="D1473" s="9" t="s">
        <v>3111</v>
      </c>
      <c r="E1473" s="10">
        <v>3</v>
      </c>
      <c r="F1473" s="9" t="s">
        <v>2764</v>
      </c>
      <c r="G1473" s="9" t="s">
        <v>37</v>
      </c>
      <c r="H1473" s="11"/>
      <c r="I1473" s="12">
        <v>300</v>
      </c>
      <c r="J1473" s="12">
        <v>300</v>
      </c>
      <c r="K1473" s="12"/>
      <c r="L1473" s="12">
        <f t="array" ref="L1473">IFERROR(LOOKUP(2^15,SEARCH({"40A","63A","80A","100A","125A","160A","200A","250A","400A","630A","800A","1000A","1250A","1600A","2000A","2500A","3200A","4000A","5000A","6300A"},UPPER(D1473)),{40,63,80,100,125,160,200,250,400,630,800,1000,1250,1600,2000,2500,3200,4000,5000,6300}),0)</f>
        <v>3200</v>
      </c>
      <c r="M1473" s="9" t="str">
        <f t="shared" si="111"/>
        <v>Elbow Flat</v>
      </c>
      <c r="N1473" s="9" t="str">
        <f t="shared" si="112"/>
        <v>CU</v>
      </c>
      <c r="O1473" s="13" t="str">
        <f t="shared" si="113"/>
        <v>Silver</v>
      </c>
      <c r="P1473" s="9" t="str">
        <f t="shared" si="114"/>
        <v>PET</v>
      </c>
      <c r="Q1473" s="9" t="str">
        <f t="shared" si="115"/>
        <v>5</v>
      </c>
      <c r="R14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73" s="14" t="str">
        <f>IF(ProjectsDB[[#This Row],[Item Type]]="Straight Plug-In",_xlfn.TEXTJOIN("-",TRUE,M1473&amp;"-"&amp;_xlfn.LET(_xlpm.txt,ProjectsDB[[#This Row],[Assembly]],_xlpm.pos,FIND("SP",_xlpm.txt),_xlpm.pre,LEFT(_xlpm.txt,_xlpm.pos-1),IF(RIGHT(_xlpm.pre,3)="123","3PL",IF(RIGHT(_xlpm.pre,2)="12","2PL",IF(RIGHT(_xlpm.pre,1)="1","1PL","3PL")))),N1473,O1473,P1473,Q1473&amp;"W",R1473),_xlfn.TEXTJOIN("-",TRUE,M1473,N1473,O1473,P1473,Q1473&amp;"W",R1473))</f>
        <v>Elbow Flat-CU-Silver-PET-5W-2</v>
      </c>
      <c r="T1473" s="14" t="str">
        <f>IF(COUNTIF(Cycletime[Element Desc.],ProjectsDB[[#This Row],[Element Desc.]])&gt;0,"Found","Not Found")</f>
        <v>Found</v>
      </c>
    </row>
    <row r="1474" spans="2:20" x14ac:dyDescent="0.25">
      <c r="B1474" s="8" t="s">
        <v>3112</v>
      </c>
      <c r="C1474" s="9" t="s">
        <v>3113</v>
      </c>
      <c r="D1474" s="9" t="s">
        <v>3114</v>
      </c>
      <c r="E1474" s="10">
        <v>3</v>
      </c>
      <c r="F1474" s="9" t="s">
        <v>2764</v>
      </c>
      <c r="G1474" s="9" t="s">
        <v>37</v>
      </c>
      <c r="H1474" s="11"/>
      <c r="I1474" s="12">
        <v>455</v>
      </c>
      <c r="J1474" s="12">
        <v>455</v>
      </c>
      <c r="K1474" s="12"/>
      <c r="L1474" s="12">
        <f t="array" ref="L1474">IFERROR(LOOKUP(2^15,SEARCH({"40A","63A","80A","100A","125A","160A","200A","250A","400A","630A","800A","1000A","1250A","1600A","2000A","2500A","3200A","4000A","5000A","6300A"},UPPER(D1474)),{40,63,80,100,125,160,200,250,400,630,800,1000,1250,1600,2000,2500,3200,4000,5000,6300}),0)</f>
        <v>3200</v>
      </c>
      <c r="M1474" s="9" t="str">
        <f t="shared" si="111"/>
        <v>Elbow Edge</v>
      </c>
      <c r="N1474" s="9" t="str">
        <f t="shared" si="112"/>
        <v>CU</v>
      </c>
      <c r="O1474" s="13" t="str">
        <f t="shared" si="113"/>
        <v>Silver</v>
      </c>
      <c r="P1474" s="9" t="str">
        <f t="shared" si="114"/>
        <v>PET</v>
      </c>
      <c r="Q1474" s="9" t="str">
        <f t="shared" si="115"/>
        <v>5</v>
      </c>
      <c r="R14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74" s="14" t="str">
        <f>IF(ProjectsDB[[#This Row],[Item Type]]="Straight Plug-In",_xlfn.TEXTJOIN("-",TRUE,M1474&amp;"-"&amp;_xlfn.LET(_xlpm.txt,ProjectsDB[[#This Row],[Assembly]],_xlpm.pos,FIND("SP",_xlpm.txt),_xlpm.pre,LEFT(_xlpm.txt,_xlpm.pos-1),IF(RIGHT(_xlpm.pre,3)="123","3PL",IF(RIGHT(_xlpm.pre,2)="12","2PL",IF(RIGHT(_xlpm.pre,1)="1","1PL","3PL")))),N1474,O1474,P1474,Q1474&amp;"W",R1474),_xlfn.TEXTJOIN("-",TRUE,M1474,N1474,O1474,P1474,Q1474&amp;"W",R1474))</f>
        <v>Elbow Edge-CU-Silver-PET-5W-2</v>
      </c>
      <c r="T1474" s="14" t="str">
        <f>IF(COUNTIF(Cycletime[Element Desc.],ProjectsDB[[#This Row],[Element Desc.]])&gt;0,"Found","Not Found")</f>
        <v>Found</v>
      </c>
    </row>
    <row r="1475" spans="2:20" x14ac:dyDescent="0.25">
      <c r="B1475" s="8" t="s">
        <v>3115</v>
      </c>
      <c r="C1475" s="9" t="s">
        <v>2772</v>
      </c>
      <c r="D1475" s="9" t="s">
        <v>2773</v>
      </c>
      <c r="E1475" s="10">
        <v>6</v>
      </c>
      <c r="F1475" s="9" t="s">
        <v>2764</v>
      </c>
      <c r="G1475" s="9" t="s">
        <v>37</v>
      </c>
      <c r="H1475" s="11"/>
      <c r="I1475" s="12"/>
      <c r="J1475" s="12"/>
      <c r="K1475" s="12"/>
      <c r="L1475" s="12">
        <f t="array" ref="L1475">IFERROR(LOOKUP(2^15,SEARCH({"40A","63A","80A","100A","125A","160A","200A","250A","400A","630A","800A","1000A","1250A","1600A","2000A","2500A","3200A","4000A","5000A","6300A"},UPPER(D1475)),{40,63,80,100,125,160,200,250,400,630,800,1000,1250,1600,2000,2500,3200,4000,5000,6300}),0)</f>
        <v>3200</v>
      </c>
      <c r="M1475" s="9" t="str">
        <f t="shared" si="111"/>
        <v>Joint Pack</v>
      </c>
      <c r="N1475" s="9" t="str">
        <f t="shared" si="112"/>
        <v>CU</v>
      </c>
      <c r="O1475" s="13" t="str">
        <f t="shared" si="113"/>
        <v>Silver</v>
      </c>
      <c r="P1475" s="9" t="str">
        <f t="shared" si="114"/>
        <v>None</v>
      </c>
      <c r="Q1475" s="9" t="str">
        <f t="shared" si="115"/>
        <v>5</v>
      </c>
      <c r="R14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75" s="14" t="str">
        <f>IF(ProjectsDB[[#This Row],[Item Type]]="Straight Plug-In",_xlfn.TEXTJOIN("-",TRUE,M1475&amp;"-"&amp;_xlfn.LET(_xlpm.txt,ProjectsDB[[#This Row],[Assembly]],_xlpm.pos,FIND("SP",_xlpm.txt),_xlpm.pre,LEFT(_xlpm.txt,_xlpm.pos-1),IF(RIGHT(_xlpm.pre,3)="123","3PL",IF(RIGHT(_xlpm.pre,2)="12","2PL",IF(RIGHT(_xlpm.pre,1)="1","1PL","3PL")))),N1475,O1475,P1475,Q1475&amp;"W",R1475),_xlfn.TEXTJOIN("-",TRUE,M1475,N1475,O1475,P1475,Q1475&amp;"W",R1475))</f>
        <v>Joint Pack-CU-Silver-None-5W-2</v>
      </c>
      <c r="T1475" s="14" t="str">
        <f>IF(COUNTIF(Cycletime[Element Desc.],ProjectsDB[[#This Row],[Element Desc.]])&gt;0,"Found","Not Found")</f>
        <v>Found</v>
      </c>
    </row>
    <row r="1476" spans="2:20" x14ac:dyDescent="0.25">
      <c r="B1476" s="8" t="s">
        <v>3116</v>
      </c>
      <c r="C1476" s="9" t="s">
        <v>3113</v>
      </c>
      <c r="D1476" s="9" t="s">
        <v>3114</v>
      </c>
      <c r="E1476" s="10">
        <v>2</v>
      </c>
      <c r="F1476" s="9" t="s">
        <v>2764</v>
      </c>
      <c r="G1476" s="9" t="s">
        <v>37</v>
      </c>
      <c r="H1476" s="11"/>
      <c r="I1476" s="12">
        <v>455</v>
      </c>
      <c r="J1476" s="12">
        <v>455</v>
      </c>
      <c r="K1476" s="12"/>
      <c r="L1476" s="12">
        <f t="array" ref="L1476">IFERROR(LOOKUP(2^15,SEARCH({"40A","63A","80A","100A","125A","160A","200A","250A","400A","630A","800A","1000A","1250A","1600A","2000A","2500A","3200A","4000A","5000A","6300A"},UPPER(D1476)),{40,63,80,100,125,160,200,250,400,630,800,1000,1250,1600,2000,2500,3200,4000,5000,6300}),0)</f>
        <v>3200</v>
      </c>
      <c r="M1476" s="9" t="str">
        <f t="shared" ref="M1476:M1539" si="116">_xlfn.LET(_xlpm.d,UPPER(TRIM(SUBSTITUTE(SUBSTITUTE(D1476,CHAR(160),"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1476" s="9" t="str">
        <f t="shared" ref="N1476:N1539" si="117">IF(ISNUMBER(SEARCH("CU",D1476)),"CU",IF(ISNUMBER(SEARCH("AL",D1476)),"AL",IF(ISNUMBER(SEARCH("Copper",D1476)),"CU","SH")))</f>
        <v>CU</v>
      </c>
      <c r="O1476" s="13" t="str">
        <f t="shared" ref="O1476:O1539" si="118">IF(ISNUMBER(SEARCH("Silver",D1476)),"Silver",IF(ISNUMBER(SEARCH("Tin",D1476)),"Tin","None"))</f>
        <v>Silver</v>
      </c>
      <c r="P1476" s="9" t="str">
        <f t="shared" ref="P1476:P1539" si="119">IF(ISNUMBER(SEARCH("Epoxy",D1476)),"Epoxy",IF(ISNUMBER(SEARCH("PET",D1476)),"PET","None"))</f>
        <v>PET</v>
      </c>
      <c r="Q1476" s="9" t="str">
        <f t="shared" ref="Q1476:Q1539" si="120">IF(ISNUMBER(SEARCH("3-Wire",D1476)),"3",IF(ISNUMBER(SEARCH("4-Wire",D1476)),"4",IF(ISNUMBER(SEARCH("5-Wire",D1476)),"5",IF(ISNUMBER(SEARCH("6-Wire",D1476)),"6","0"))))</f>
        <v>5</v>
      </c>
      <c r="R14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76" s="14" t="str">
        <f>IF(ProjectsDB[[#This Row],[Item Type]]="Straight Plug-In",_xlfn.TEXTJOIN("-",TRUE,M1476&amp;"-"&amp;_xlfn.LET(_xlpm.txt,ProjectsDB[[#This Row],[Assembly]],_xlpm.pos,FIND("SP",_xlpm.txt),_xlpm.pre,LEFT(_xlpm.txt,_xlpm.pos-1),IF(RIGHT(_xlpm.pre,3)="123","3PL",IF(RIGHT(_xlpm.pre,2)="12","2PL",IF(RIGHT(_xlpm.pre,1)="1","1PL","3PL")))),N1476,O1476,P1476,Q1476&amp;"W",R1476),_xlfn.TEXTJOIN("-",TRUE,M1476,N1476,O1476,P1476,Q1476&amp;"W",R1476))</f>
        <v>Elbow Edge-CU-Silver-PET-5W-2</v>
      </c>
      <c r="T1476" s="14" t="str">
        <f>IF(COUNTIF(Cycletime[Element Desc.],ProjectsDB[[#This Row],[Element Desc.]])&gt;0,"Found","Not Found")</f>
        <v>Found</v>
      </c>
    </row>
    <row r="1477" spans="2:20" x14ac:dyDescent="0.25">
      <c r="B1477" s="8" t="s">
        <v>3117</v>
      </c>
      <c r="C1477" s="9" t="s">
        <v>3110</v>
      </c>
      <c r="D1477" s="9" t="s">
        <v>3111</v>
      </c>
      <c r="E1477" s="10">
        <v>1</v>
      </c>
      <c r="F1477" s="9" t="s">
        <v>2764</v>
      </c>
      <c r="G1477" s="9" t="s">
        <v>37</v>
      </c>
      <c r="H1477" s="11"/>
      <c r="I1477" s="12">
        <v>300</v>
      </c>
      <c r="J1477" s="12">
        <v>300</v>
      </c>
      <c r="K1477" s="12"/>
      <c r="L1477" s="12">
        <f t="array" ref="L1477">IFERROR(LOOKUP(2^15,SEARCH({"40A","63A","80A","100A","125A","160A","200A","250A","400A","630A","800A","1000A","1250A","1600A","2000A","2500A","3200A","4000A","5000A","6300A"},UPPER(D1477)),{40,63,80,100,125,160,200,250,400,630,800,1000,1250,1600,2000,2500,3200,4000,5000,6300}),0)</f>
        <v>3200</v>
      </c>
      <c r="M1477" s="9" t="str">
        <f t="shared" si="116"/>
        <v>Elbow Flat</v>
      </c>
      <c r="N1477" s="9" t="str">
        <f t="shared" si="117"/>
        <v>CU</v>
      </c>
      <c r="O1477" s="13" t="str">
        <f t="shared" si="118"/>
        <v>Silver</v>
      </c>
      <c r="P1477" s="9" t="str">
        <f t="shared" si="119"/>
        <v>PET</v>
      </c>
      <c r="Q1477" s="9" t="str">
        <f t="shared" si="120"/>
        <v>5</v>
      </c>
      <c r="R14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77" s="14" t="str">
        <f>IF(ProjectsDB[[#This Row],[Item Type]]="Straight Plug-In",_xlfn.TEXTJOIN("-",TRUE,M1477&amp;"-"&amp;_xlfn.LET(_xlpm.txt,ProjectsDB[[#This Row],[Assembly]],_xlpm.pos,FIND("SP",_xlpm.txt),_xlpm.pre,LEFT(_xlpm.txt,_xlpm.pos-1),IF(RIGHT(_xlpm.pre,3)="123","3PL",IF(RIGHT(_xlpm.pre,2)="12","2PL",IF(RIGHT(_xlpm.pre,1)="1","1PL","3PL")))),N1477,O1477,P1477,Q1477&amp;"W",R1477),_xlfn.TEXTJOIN("-",TRUE,M1477,N1477,O1477,P1477,Q1477&amp;"W",R1477))</f>
        <v>Elbow Flat-CU-Silver-PET-5W-2</v>
      </c>
      <c r="T1477" s="14" t="str">
        <f>IF(COUNTIF(Cycletime[Element Desc.],ProjectsDB[[#This Row],[Element Desc.]])&gt;0,"Found","Not Found")</f>
        <v>Found</v>
      </c>
    </row>
    <row r="1478" spans="2:20" x14ac:dyDescent="0.25">
      <c r="B1478" s="8" t="s">
        <v>3118</v>
      </c>
      <c r="C1478" s="9" t="s">
        <v>3119</v>
      </c>
      <c r="D1478" s="9" t="s">
        <v>3120</v>
      </c>
      <c r="E1478" s="10">
        <v>1</v>
      </c>
      <c r="F1478" s="9" t="s">
        <v>2764</v>
      </c>
      <c r="G1478" s="9" t="s">
        <v>37</v>
      </c>
      <c r="H1478" s="11"/>
      <c r="I1478" s="12">
        <v>455</v>
      </c>
      <c r="J1478" s="12">
        <v>455</v>
      </c>
      <c r="K1478" s="12"/>
      <c r="L1478" s="12">
        <f t="array" ref="L1478">IFERROR(LOOKUP(2^15,SEARCH({"40A","63A","80A","100A","125A","160A","200A","250A","400A","630A","800A","1000A","1250A","1600A","2000A","2500A","3200A","4000A","5000A","6300A"},UPPER(D1478)),{40,63,80,100,125,160,200,250,400,630,800,1000,1250,1600,2000,2500,3200,4000,5000,6300}),0)</f>
        <v>3200</v>
      </c>
      <c r="M1478" s="9" t="str">
        <f t="shared" si="116"/>
        <v>Elbow Edge</v>
      </c>
      <c r="N1478" s="9" t="str">
        <f t="shared" si="117"/>
        <v>CU</v>
      </c>
      <c r="O1478" s="13" t="str">
        <f t="shared" si="118"/>
        <v>Silver</v>
      </c>
      <c r="P1478" s="9" t="str">
        <f t="shared" si="119"/>
        <v>PET</v>
      </c>
      <c r="Q1478" s="9" t="str">
        <f t="shared" si="120"/>
        <v>5</v>
      </c>
      <c r="R14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78" s="14" t="str">
        <f>IF(ProjectsDB[[#This Row],[Item Type]]="Straight Plug-In",_xlfn.TEXTJOIN("-",TRUE,M1478&amp;"-"&amp;_xlfn.LET(_xlpm.txt,ProjectsDB[[#This Row],[Assembly]],_xlpm.pos,FIND("SP",_xlpm.txt),_xlpm.pre,LEFT(_xlpm.txt,_xlpm.pos-1),IF(RIGHT(_xlpm.pre,3)="123","3PL",IF(RIGHT(_xlpm.pre,2)="12","2PL",IF(RIGHT(_xlpm.pre,1)="1","1PL","3PL")))),N1478,O1478,P1478,Q1478&amp;"W",R1478),_xlfn.TEXTJOIN("-",TRUE,M1478,N1478,O1478,P1478,Q1478&amp;"W",R1478))</f>
        <v>Elbow Edge-CU-Silver-PET-5W-2</v>
      </c>
      <c r="T1478" s="14" t="str">
        <f>IF(COUNTIF(Cycletime[Element Desc.],ProjectsDB[[#This Row],[Element Desc.]])&gt;0,"Found","Not Found")</f>
        <v>Found</v>
      </c>
    </row>
    <row r="1479" spans="2:20" x14ac:dyDescent="0.25">
      <c r="B1479" s="8" t="s">
        <v>3121</v>
      </c>
      <c r="C1479" s="9" t="s">
        <v>2772</v>
      </c>
      <c r="D1479" s="9" t="s">
        <v>2773</v>
      </c>
      <c r="E1479" s="10">
        <v>4</v>
      </c>
      <c r="F1479" s="9" t="s">
        <v>2764</v>
      </c>
      <c r="G1479" s="9" t="s">
        <v>37</v>
      </c>
      <c r="H1479" s="11"/>
      <c r="I1479" s="12"/>
      <c r="J1479" s="12"/>
      <c r="K1479" s="12"/>
      <c r="L1479" s="12">
        <f t="array" ref="L1479">IFERROR(LOOKUP(2^15,SEARCH({"40A","63A","80A","100A","125A","160A","200A","250A","400A","630A","800A","1000A","1250A","1600A","2000A","2500A","3200A","4000A","5000A","6300A"},UPPER(D1479)),{40,63,80,100,125,160,200,250,400,630,800,1000,1250,1600,2000,2500,3200,4000,5000,6300}),0)</f>
        <v>3200</v>
      </c>
      <c r="M1479" s="9" t="str">
        <f t="shared" si="116"/>
        <v>Joint Pack</v>
      </c>
      <c r="N1479" s="9" t="str">
        <f t="shared" si="117"/>
        <v>CU</v>
      </c>
      <c r="O1479" s="13" t="str">
        <f t="shared" si="118"/>
        <v>Silver</v>
      </c>
      <c r="P1479" s="9" t="str">
        <f t="shared" si="119"/>
        <v>None</v>
      </c>
      <c r="Q1479" s="9" t="str">
        <f t="shared" si="120"/>
        <v>5</v>
      </c>
      <c r="R14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79" s="14" t="str">
        <f>IF(ProjectsDB[[#This Row],[Item Type]]="Straight Plug-In",_xlfn.TEXTJOIN("-",TRUE,M1479&amp;"-"&amp;_xlfn.LET(_xlpm.txt,ProjectsDB[[#This Row],[Assembly]],_xlpm.pos,FIND("SP",_xlpm.txt),_xlpm.pre,LEFT(_xlpm.txt,_xlpm.pos-1),IF(RIGHT(_xlpm.pre,3)="123","3PL",IF(RIGHT(_xlpm.pre,2)="12","2PL",IF(RIGHT(_xlpm.pre,1)="1","1PL","3PL")))),N1479,O1479,P1479,Q1479&amp;"W",R1479),_xlfn.TEXTJOIN("-",TRUE,M1479,N1479,O1479,P1479,Q1479&amp;"W",R1479))</f>
        <v>Joint Pack-CU-Silver-None-5W-2</v>
      </c>
      <c r="T1479" s="14" t="str">
        <f>IF(COUNTIF(Cycletime[Element Desc.],ProjectsDB[[#This Row],[Element Desc.]])&gt;0,"Found","Not Found")</f>
        <v>Found</v>
      </c>
    </row>
    <row r="1480" spans="2:20" x14ac:dyDescent="0.25">
      <c r="B1480" s="8" t="s">
        <v>3122</v>
      </c>
      <c r="C1480" s="9" t="s">
        <v>3113</v>
      </c>
      <c r="D1480" s="9" t="s">
        <v>3114</v>
      </c>
      <c r="E1480" s="10">
        <v>1</v>
      </c>
      <c r="F1480" s="9" t="s">
        <v>2764</v>
      </c>
      <c r="G1480" s="9" t="s">
        <v>37</v>
      </c>
      <c r="H1480" s="11"/>
      <c r="I1480" s="12">
        <v>455</v>
      </c>
      <c r="J1480" s="12">
        <v>455</v>
      </c>
      <c r="K1480" s="12"/>
      <c r="L1480" s="12">
        <f t="array" ref="L1480">IFERROR(LOOKUP(2^15,SEARCH({"40A","63A","80A","100A","125A","160A","200A","250A","400A","630A","800A","1000A","1250A","1600A","2000A","2500A","3200A","4000A","5000A","6300A"},UPPER(D1480)),{40,63,80,100,125,160,200,250,400,630,800,1000,1250,1600,2000,2500,3200,4000,5000,6300}),0)</f>
        <v>3200</v>
      </c>
      <c r="M1480" s="9" t="str">
        <f t="shared" si="116"/>
        <v>Elbow Edge</v>
      </c>
      <c r="N1480" s="9" t="str">
        <f t="shared" si="117"/>
        <v>CU</v>
      </c>
      <c r="O1480" s="13" t="str">
        <f t="shared" si="118"/>
        <v>Silver</v>
      </c>
      <c r="P1480" s="9" t="str">
        <f t="shared" si="119"/>
        <v>PET</v>
      </c>
      <c r="Q1480" s="9" t="str">
        <f t="shared" si="120"/>
        <v>5</v>
      </c>
      <c r="R14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80" s="14" t="str">
        <f>IF(ProjectsDB[[#This Row],[Item Type]]="Straight Plug-In",_xlfn.TEXTJOIN("-",TRUE,M1480&amp;"-"&amp;_xlfn.LET(_xlpm.txt,ProjectsDB[[#This Row],[Assembly]],_xlpm.pos,FIND("SP",_xlpm.txt),_xlpm.pre,LEFT(_xlpm.txt,_xlpm.pos-1),IF(RIGHT(_xlpm.pre,3)="123","3PL",IF(RIGHT(_xlpm.pre,2)="12","2PL",IF(RIGHT(_xlpm.pre,1)="1","1PL","3PL")))),N1480,O1480,P1480,Q1480&amp;"W",R1480),_xlfn.TEXTJOIN("-",TRUE,M1480,N1480,O1480,P1480,Q1480&amp;"W",R1480))</f>
        <v>Elbow Edge-CU-Silver-PET-5W-2</v>
      </c>
      <c r="T1480" s="14" t="str">
        <f>IF(COUNTIF(Cycletime[Element Desc.],ProjectsDB[[#This Row],[Element Desc.]])&gt;0,"Found","Not Found")</f>
        <v>Found</v>
      </c>
    </row>
    <row r="1481" spans="2:20" x14ac:dyDescent="0.25">
      <c r="B1481" s="8" t="s">
        <v>3123</v>
      </c>
      <c r="C1481" s="9" t="s">
        <v>3110</v>
      </c>
      <c r="D1481" s="9" t="s">
        <v>3111</v>
      </c>
      <c r="E1481" s="10">
        <v>2</v>
      </c>
      <c r="F1481" s="9" t="s">
        <v>2764</v>
      </c>
      <c r="G1481" s="9" t="s">
        <v>37</v>
      </c>
      <c r="H1481" s="11"/>
      <c r="I1481" s="12">
        <v>300</v>
      </c>
      <c r="J1481" s="12">
        <v>300</v>
      </c>
      <c r="K1481" s="12"/>
      <c r="L1481" s="12">
        <f t="array" ref="L1481">IFERROR(LOOKUP(2^15,SEARCH({"40A","63A","80A","100A","125A","160A","200A","250A","400A","630A","800A","1000A","1250A","1600A","2000A","2500A","3200A","4000A","5000A","6300A"},UPPER(D1481)),{40,63,80,100,125,160,200,250,400,630,800,1000,1250,1600,2000,2500,3200,4000,5000,6300}),0)</f>
        <v>3200</v>
      </c>
      <c r="M1481" s="9" t="str">
        <f t="shared" si="116"/>
        <v>Elbow Flat</v>
      </c>
      <c r="N1481" s="9" t="str">
        <f t="shared" si="117"/>
        <v>CU</v>
      </c>
      <c r="O1481" s="13" t="str">
        <f t="shared" si="118"/>
        <v>Silver</v>
      </c>
      <c r="P1481" s="9" t="str">
        <f t="shared" si="119"/>
        <v>PET</v>
      </c>
      <c r="Q1481" s="9" t="str">
        <f t="shared" si="120"/>
        <v>5</v>
      </c>
      <c r="R14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81" s="14" t="str">
        <f>IF(ProjectsDB[[#This Row],[Item Type]]="Straight Plug-In",_xlfn.TEXTJOIN("-",TRUE,M1481&amp;"-"&amp;_xlfn.LET(_xlpm.txt,ProjectsDB[[#This Row],[Assembly]],_xlpm.pos,FIND("SP",_xlpm.txt),_xlpm.pre,LEFT(_xlpm.txt,_xlpm.pos-1),IF(RIGHT(_xlpm.pre,3)="123","3PL",IF(RIGHT(_xlpm.pre,2)="12","2PL",IF(RIGHT(_xlpm.pre,1)="1","1PL","3PL")))),N1481,O1481,P1481,Q1481&amp;"W",R1481),_xlfn.TEXTJOIN("-",TRUE,M1481,N1481,O1481,P1481,Q1481&amp;"W",R1481))</f>
        <v>Elbow Flat-CU-Silver-PET-5W-2</v>
      </c>
      <c r="T1481" s="14" t="str">
        <f>IF(COUNTIF(Cycletime[Element Desc.],ProjectsDB[[#This Row],[Element Desc.]])&gt;0,"Found","Not Found")</f>
        <v>Found</v>
      </c>
    </row>
    <row r="1482" spans="2:20" x14ac:dyDescent="0.25">
      <c r="B1482" s="8" t="s">
        <v>3124</v>
      </c>
      <c r="C1482" s="9" t="s">
        <v>2772</v>
      </c>
      <c r="D1482" s="9" t="s">
        <v>2773</v>
      </c>
      <c r="E1482" s="10">
        <v>3</v>
      </c>
      <c r="F1482" s="9" t="s">
        <v>2764</v>
      </c>
      <c r="G1482" s="9" t="s">
        <v>37</v>
      </c>
      <c r="H1482" s="11"/>
      <c r="I1482" s="12"/>
      <c r="J1482" s="12"/>
      <c r="K1482" s="12"/>
      <c r="L1482" s="12">
        <f t="array" ref="L1482">IFERROR(LOOKUP(2^15,SEARCH({"40A","63A","80A","100A","125A","160A","200A","250A","400A","630A","800A","1000A","1250A","1600A","2000A","2500A","3200A","4000A","5000A","6300A"},UPPER(D1482)),{40,63,80,100,125,160,200,250,400,630,800,1000,1250,1600,2000,2500,3200,4000,5000,6300}),0)</f>
        <v>3200</v>
      </c>
      <c r="M1482" s="9" t="str">
        <f t="shared" si="116"/>
        <v>Joint Pack</v>
      </c>
      <c r="N1482" s="9" t="str">
        <f t="shared" si="117"/>
        <v>CU</v>
      </c>
      <c r="O1482" s="13" t="str">
        <f t="shared" si="118"/>
        <v>Silver</v>
      </c>
      <c r="P1482" s="9" t="str">
        <f t="shared" si="119"/>
        <v>None</v>
      </c>
      <c r="Q1482" s="9" t="str">
        <f t="shared" si="120"/>
        <v>5</v>
      </c>
      <c r="R14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82" s="14" t="str">
        <f>IF(ProjectsDB[[#This Row],[Item Type]]="Straight Plug-In",_xlfn.TEXTJOIN("-",TRUE,M1482&amp;"-"&amp;_xlfn.LET(_xlpm.txt,ProjectsDB[[#This Row],[Assembly]],_xlpm.pos,FIND("SP",_xlpm.txt),_xlpm.pre,LEFT(_xlpm.txt,_xlpm.pos-1),IF(RIGHT(_xlpm.pre,3)="123","3PL",IF(RIGHT(_xlpm.pre,2)="12","2PL",IF(RIGHT(_xlpm.pre,1)="1","1PL","3PL")))),N1482,O1482,P1482,Q1482&amp;"W",R1482),_xlfn.TEXTJOIN("-",TRUE,M1482,N1482,O1482,P1482,Q1482&amp;"W",R1482))</f>
        <v>Joint Pack-CU-Silver-None-5W-2</v>
      </c>
      <c r="T1482" s="14" t="str">
        <f>IF(COUNTIF(Cycletime[Element Desc.],ProjectsDB[[#This Row],[Element Desc.]])&gt;0,"Found","Not Found")</f>
        <v>Found</v>
      </c>
    </row>
    <row r="1483" spans="2:20" x14ac:dyDescent="0.25">
      <c r="B1483" s="8" t="s">
        <v>3125</v>
      </c>
      <c r="C1483" s="9" t="s">
        <v>3110</v>
      </c>
      <c r="D1483" s="9" t="s">
        <v>3111</v>
      </c>
      <c r="E1483" s="10">
        <v>3</v>
      </c>
      <c r="F1483" s="9" t="s">
        <v>2764</v>
      </c>
      <c r="G1483" s="9" t="s">
        <v>37</v>
      </c>
      <c r="H1483" s="11"/>
      <c r="I1483" s="12">
        <v>300</v>
      </c>
      <c r="J1483" s="12">
        <v>300</v>
      </c>
      <c r="K1483" s="12"/>
      <c r="L1483" s="12">
        <f t="array" ref="L1483">IFERROR(LOOKUP(2^15,SEARCH({"40A","63A","80A","100A","125A","160A","200A","250A","400A","630A","800A","1000A","1250A","1600A","2000A","2500A","3200A","4000A","5000A","6300A"},UPPER(D1483)),{40,63,80,100,125,160,200,250,400,630,800,1000,1250,1600,2000,2500,3200,4000,5000,6300}),0)</f>
        <v>3200</v>
      </c>
      <c r="M1483" s="9" t="str">
        <f t="shared" si="116"/>
        <v>Elbow Flat</v>
      </c>
      <c r="N1483" s="9" t="str">
        <f t="shared" si="117"/>
        <v>CU</v>
      </c>
      <c r="O1483" s="13" t="str">
        <f t="shared" si="118"/>
        <v>Silver</v>
      </c>
      <c r="P1483" s="9" t="str">
        <f t="shared" si="119"/>
        <v>PET</v>
      </c>
      <c r="Q1483" s="9" t="str">
        <f t="shared" si="120"/>
        <v>5</v>
      </c>
      <c r="R14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83" s="14" t="str">
        <f>IF(ProjectsDB[[#This Row],[Item Type]]="Straight Plug-In",_xlfn.TEXTJOIN("-",TRUE,M1483&amp;"-"&amp;_xlfn.LET(_xlpm.txt,ProjectsDB[[#This Row],[Assembly]],_xlpm.pos,FIND("SP",_xlpm.txt),_xlpm.pre,LEFT(_xlpm.txt,_xlpm.pos-1),IF(RIGHT(_xlpm.pre,3)="123","3PL",IF(RIGHT(_xlpm.pre,2)="12","2PL",IF(RIGHT(_xlpm.pre,1)="1","1PL","3PL")))),N1483,O1483,P1483,Q1483&amp;"W",R1483),_xlfn.TEXTJOIN("-",TRUE,M1483,N1483,O1483,P1483,Q1483&amp;"W",R1483))</f>
        <v>Elbow Flat-CU-Silver-PET-5W-2</v>
      </c>
      <c r="T1483" s="14" t="str">
        <f>IF(COUNTIF(Cycletime[Element Desc.],ProjectsDB[[#This Row],[Element Desc.]])&gt;0,"Found","Not Found")</f>
        <v>Found</v>
      </c>
    </row>
    <row r="1484" spans="2:20" x14ac:dyDescent="0.25">
      <c r="B1484" s="8" t="s">
        <v>3126</v>
      </c>
      <c r="C1484" s="9" t="s">
        <v>3113</v>
      </c>
      <c r="D1484" s="9" t="s">
        <v>3114</v>
      </c>
      <c r="E1484" s="10">
        <v>3</v>
      </c>
      <c r="F1484" s="9" t="s">
        <v>2764</v>
      </c>
      <c r="G1484" s="9" t="s">
        <v>37</v>
      </c>
      <c r="H1484" s="11"/>
      <c r="I1484" s="12">
        <v>455</v>
      </c>
      <c r="J1484" s="12">
        <v>455</v>
      </c>
      <c r="K1484" s="12"/>
      <c r="L1484" s="12">
        <f t="array" ref="L1484">IFERROR(LOOKUP(2^15,SEARCH({"40A","63A","80A","100A","125A","160A","200A","250A","400A","630A","800A","1000A","1250A","1600A","2000A","2500A","3200A","4000A","5000A","6300A"},UPPER(D1484)),{40,63,80,100,125,160,200,250,400,630,800,1000,1250,1600,2000,2500,3200,4000,5000,6300}),0)</f>
        <v>3200</v>
      </c>
      <c r="M1484" s="9" t="str">
        <f t="shared" si="116"/>
        <v>Elbow Edge</v>
      </c>
      <c r="N1484" s="9" t="str">
        <f t="shared" si="117"/>
        <v>CU</v>
      </c>
      <c r="O1484" s="13" t="str">
        <f t="shared" si="118"/>
        <v>Silver</v>
      </c>
      <c r="P1484" s="9" t="str">
        <f t="shared" si="119"/>
        <v>PET</v>
      </c>
      <c r="Q1484" s="9" t="str">
        <f t="shared" si="120"/>
        <v>5</v>
      </c>
      <c r="R14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84" s="14" t="str">
        <f>IF(ProjectsDB[[#This Row],[Item Type]]="Straight Plug-In",_xlfn.TEXTJOIN("-",TRUE,M1484&amp;"-"&amp;_xlfn.LET(_xlpm.txt,ProjectsDB[[#This Row],[Assembly]],_xlpm.pos,FIND("SP",_xlpm.txt),_xlpm.pre,LEFT(_xlpm.txt,_xlpm.pos-1),IF(RIGHT(_xlpm.pre,3)="123","3PL",IF(RIGHT(_xlpm.pre,2)="12","2PL",IF(RIGHT(_xlpm.pre,1)="1","1PL","3PL")))),N1484,O1484,P1484,Q1484&amp;"W",R1484),_xlfn.TEXTJOIN("-",TRUE,M1484,N1484,O1484,P1484,Q1484&amp;"W",R1484))</f>
        <v>Elbow Edge-CU-Silver-PET-5W-2</v>
      </c>
      <c r="T1484" s="14" t="str">
        <f>IF(COUNTIF(Cycletime[Element Desc.],ProjectsDB[[#This Row],[Element Desc.]])&gt;0,"Found","Not Found")</f>
        <v>Found</v>
      </c>
    </row>
    <row r="1485" spans="2:20" x14ac:dyDescent="0.25">
      <c r="B1485" s="8" t="s">
        <v>3127</v>
      </c>
      <c r="C1485" s="9" t="s">
        <v>2772</v>
      </c>
      <c r="D1485" s="9" t="s">
        <v>2773</v>
      </c>
      <c r="E1485" s="10">
        <v>6</v>
      </c>
      <c r="F1485" s="9" t="s">
        <v>2764</v>
      </c>
      <c r="G1485" s="9" t="s">
        <v>37</v>
      </c>
      <c r="H1485" s="11"/>
      <c r="I1485" s="12"/>
      <c r="J1485" s="12"/>
      <c r="K1485" s="12"/>
      <c r="L1485" s="12">
        <f t="array" ref="L1485">IFERROR(LOOKUP(2^15,SEARCH({"40A","63A","80A","100A","125A","160A","200A","250A","400A","630A","800A","1000A","1250A","1600A","2000A","2500A","3200A","4000A","5000A","6300A"},UPPER(D1485)),{40,63,80,100,125,160,200,250,400,630,800,1000,1250,1600,2000,2500,3200,4000,5000,6300}),0)</f>
        <v>3200</v>
      </c>
      <c r="M1485" s="9" t="str">
        <f t="shared" si="116"/>
        <v>Joint Pack</v>
      </c>
      <c r="N1485" s="9" t="str">
        <f t="shared" si="117"/>
        <v>CU</v>
      </c>
      <c r="O1485" s="13" t="str">
        <f t="shared" si="118"/>
        <v>Silver</v>
      </c>
      <c r="P1485" s="9" t="str">
        <f t="shared" si="119"/>
        <v>None</v>
      </c>
      <c r="Q1485" s="9" t="str">
        <f t="shared" si="120"/>
        <v>5</v>
      </c>
      <c r="R14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85" s="14" t="str">
        <f>IF(ProjectsDB[[#This Row],[Item Type]]="Straight Plug-In",_xlfn.TEXTJOIN("-",TRUE,M1485&amp;"-"&amp;_xlfn.LET(_xlpm.txt,ProjectsDB[[#This Row],[Assembly]],_xlpm.pos,FIND("SP",_xlpm.txt),_xlpm.pre,LEFT(_xlpm.txt,_xlpm.pos-1),IF(RIGHT(_xlpm.pre,3)="123","3PL",IF(RIGHT(_xlpm.pre,2)="12","2PL",IF(RIGHT(_xlpm.pre,1)="1","1PL","3PL")))),N1485,O1485,P1485,Q1485&amp;"W",R1485),_xlfn.TEXTJOIN("-",TRUE,M1485,N1485,O1485,P1485,Q1485&amp;"W",R1485))</f>
        <v>Joint Pack-CU-Silver-None-5W-2</v>
      </c>
      <c r="T1485" s="14" t="str">
        <f>IF(COUNTIF(Cycletime[Element Desc.],ProjectsDB[[#This Row],[Element Desc.]])&gt;0,"Found","Not Found")</f>
        <v>Found</v>
      </c>
    </row>
    <row r="1486" spans="2:20" x14ac:dyDescent="0.25">
      <c r="B1486" s="8" t="s">
        <v>3128</v>
      </c>
      <c r="C1486" s="9" t="s">
        <v>3113</v>
      </c>
      <c r="D1486" s="9" t="s">
        <v>3114</v>
      </c>
      <c r="E1486" s="10">
        <v>2</v>
      </c>
      <c r="F1486" s="9" t="s">
        <v>2764</v>
      </c>
      <c r="G1486" s="9" t="s">
        <v>37</v>
      </c>
      <c r="H1486" s="11"/>
      <c r="I1486" s="12">
        <v>455</v>
      </c>
      <c r="J1486" s="12">
        <v>455</v>
      </c>
      <c r="K1486" s="12"/>
      <c r="L1486" s="12">
        <f t="array" ref="L1486">IFERROR(LOOKUP(2^15,SEARCH({"40A","63A","80A","100A","125A","160A","200A","250A","400A","630A","800A","1000A","1250A","1600A","2000A","2500A","3200A","4000A","5000A","6300A"},UPPER(D1486)),{40,63,80,100,125,160,200,250,400,630,800,1000,1250,1600,2000,2500,3200,4000,5000,6300}),0)</f>
        <v>3200</v>
      </c>
      <c r="M1486" s="9" t="str">
        <f t="shared" si="116"/>
        <v>Elbow Edge</v>
      </c>
      <c r="N1486" s="9" t="str">
        <f t="shared" si="117"/>
        <v>CU</v>
      </c>
      <c r="O1486" s="13" t="str">
        <f t="shared" si="118"/>
        <v>Silver</v>
      </c>
      <c r="P1486" s="9" t="str">
        <f t="shared" si="119"/>
        <v>PET</v>
      </c>
      <c r="Q1486" s="9" t="str">
        <f t="shared" si="120"/>
        <v>5</v>
      </c>
      <c r="R14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86" s="14" t="str">
        <f>IF(ProjectsDB[[#This Row],[Item Type]]="Straight Plug-In",_xlfn.TEXTJOIN("-",TRUE,M1486&amp;"-"&amp;_xlfn.LET(_xlpm.txt,ProjectsDB[[#This Row],[Assembly]],_xlpm.pos,FIND("SP",_xlpm.txt),_xlpm.pre,LEFT(_xlpm.txt,_xlpm.pos-1),IF(RIGHT(_xlpm.pre,3)="123","3PL",IF(RIGHT(_xlpm.pre,2)="12","2PL",IF(RIGHT(_xlpm.pre,1)="1","1PL","3PL")))),N1486,O1486,P1486,Q1486&amp;"W",R1486),_xlfn.TEXTJOIN("-",TRUE,M1486,N1486,O1486,P1486,Q1486&amp;"W",R1486))</f>
        <v>Elbow Edge-CU-Silver-PET-5W-2</v>
      </c>
      <c r="T1486" s="14" t="str">
        <f>IF(COUNTIF(Cycletime[Element Desc.],ProjectsDB[[#This Row],[Element Desc.]])&gt;0,"Found","Not Found")</f>
        <v>Found</v>
      </c>
    </row>
    <row r="1487" spans="2:20" x14ac:dyDescent="0.25">
      <c r="B1487" s="8" t="s">
        <v>3129</v>
      </c>
      <c r="C1487" s="9" t="s">
        <v>3110</v>
      </c>
      <c r="D1487" s="9" t="s">
        <v>3111</v>
      </c>
      <c r="E1487" s="10">
        <v>1</v>
      </c>
      <c r="F1487" s="9" t="s">
        <v>2764</v>
      </c>
      <c r="G1487" s="9" t="s">
        <v>37</v>
      </c>
      <c r="H1487" s="11"/>
      <c r="I1487" s="12">
        <v>300</v>
      </c>
      <c r="J1487" s="12">
        <v>300</v>
      </c>
      <c r="K1487" s="12"/>
      <c r="L1487" s="12">
        <f t="array" ref="L1487">IFERROR(LOOKUP(2^15,SEARCH({"40A","63A","80A","100A","125A","160A","200A","250A","400A","630A","800A","1000A","1250A","1600A","2000A","2500A","3200A","4000A","5000A","6300A"},UPPER(D1487)),{40,63,80,100,125,160,200,250,400,630,800,1000,1250,1600,2000,2500,3200,4000,5000,6300}),0)</f>
        <v>3200</v>
      </c>
      <c r="M1487" s="9" t="str">
        <f t="shared" si="116"/>
        <v>Elbow Flat</v>
      </c>
      <c r="N1487" s="9" t="str">
        <f t="shared" si="117"/>
        <v>CU</v>
      </c>
      <c r="O1487" s="13" t="str">
        <f t="shared" si="118"/>
        <v>Silver</v>
      </c>
      <c r="P1487" s="9" t="str">
        <f t="shared" si="119"/>
        <v>PET</v>
      </c>
      <c r="Q1487" s="9" t="str">
        <f t="shared" si="120"/>
        <v>5</v>
      </c>
      <c r="R14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87" s="14" t="str">
        <f>IF(ProjectsDB[[#This Row],[Item Type]]="Straight Plug-In",_xlfn.TEXTJOIN("-",TRUE,M1487&amp;"-"&amp;_xlfn.LET(_xlpm.txt,ProjectsDB[[#This Row],[Assembly]],_xlpm.pos,FIND("SP",_xlpm.txt),_xlpm.pre,LEFT(_xlpm.txt,_xlpm.pos-1),IF(RIGHT(_xlpm.pre,3)="123","3PL",IF(RIGHT(_xlpm.pre,2)="12","2PL",IF(RIGHT(_xlpm.pre,1)="1","1PL","3PL")))),N1487,O1487,P1487,Q1487&amp;"W",R1487),_xlfn.TEXTJOIN("-",TRUE,M1487,N1487,O1487,P1487,Q1487&amp;"W",R1487))</f>
        <v>Elbow Flat-CU-Silver-PET-5W-2</v>
      </c>
      <c r="T1487" s="14" t="str">
        <f>IF(COUNTIF(Cycletime[Element Desc.],ProjectsDB[[#This Row],[Element Desc.]])&gt;0,"Found","Not Found")</f>
        <v>Found</v>
      </c>
    </row>
    <row r="1488" spans="2:20" x14ac:dyDescent="0.25">
      <c r="B1488" s="8" t="s">
        <v>3130</v>
      </c>
      <c r="C1488" s="9" t="s">
        <v>3119</v>
      </c>
      <c r="D1488" s="9" t="s">
        <v>3120</v>
      </c>
      <c r="E1488" s="10">
        <v>1</v>
      </c>
      <c r="F1488" s="9" t="s">
        <v>2764</v>
      </c>
      <c r="G1488" s="9" t="s">
        <v>37</v>
      </c>
      <c r="H1488" s="11"/>
      <c r="I1488" s="12">
        <v>455</v>
      </c>
      <c r="J1488" s="12">
        <v>455</v>
      </c>
      <c r="K1488" s="12"/>
      <c r="L1488" s="12">
        <f t="array" ref="L1488">IFERROR(LOOKUP(2^15,SEARCH({"40A","63A","80A","100A","125A","160A","200A","250A","400A","630A","800A","1000A","1250A","1600A","2000A","2500A","3200A","4000A","5000A","6300A"},UPPER(D1488)),{40,63,80,100,125,160,200,250,400,630,800,1000,1250,1600,2000,2500,3200,4000,5000,6300}),0)</f>
        <v>3200</v>
      </c>
      <c r="M1488" s="9" t="str">
        <f t="shared" si="116"/>
        <v>Elbow Edge</v>
      </c>
      <c r="N1488" s="9" t="str">
        <f t="shared" si="117"/>
        <v>CU</v>
      </c>
      <c r="O1488" s="13" t="str">
        <f t="shared" si="118"/>
        <v>Silver</v>
      </c>
      <c r="P1488" s="9" t="str">
        <f t="shared" si="119"/>
        <v>PET</v>
      </c>
      <c r="Q1488" s="9" t="str">
        <f t="shared" si="120"/>
        <v>5</v>
      </c>
      <c r="R14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88" s="14" t="str">
        <f>IF(ProjectsDB[[#This Row],[Item Type]]="Straight Plug-In",_xlfn.TEXTJOIN("-",TRUE,M1488&amp;"-"&amp;_xlfn.LET(_xlpm.txt,ProjectsDB[[#This Row],[Assembly]],_xlpm.pos,FIND("SP",_xlpm.txt),_xlpm.pre,LEFT(_xlpm.txt,_xlpm.pos-1),IF(RIGHT(_xlpm.pre,3)="123","3PL",IF(RIGHT(_xlpm.pre,2)="12","2PL",IF(RIGHT(_xlpm.pre,1)="1","1PL","3PL")))),N1488,O1488,P1488,Q1488&amp;"W",R1488),_xlfn.TEXTJOIN("-",TRUE,M1488,N1488,O1488,P1488,Q1488&amp;"W",R1488))</f>
        <v>Elbow Edge-CU-Silver-PET-5W-2</v>
      </c>
      <c r="T1488" s="14" t="str">
        <f>IF(COUNTIF(Cycletime[Element Desc.],ProjectsDB[[#This Row],[Element Desc.]])&gt;0,"Found","Not Found")</f>
        <v>Found</v>
      </c>
    </row>
    <row r="1489" spans="2:20" x14ac:dyDescent="0.25">
      <c r="B1489" s="8" t="s">
        <v>3131</v>
      </c>
      <c r="C1489" s="9" t="s">
        <v>2772</v>
      </c>
      <c r="D1489" s="9" t="s">
        <v>2773</v>
      </c>
      <c r="E1489" s="10">
        <v>4</v>
      </c>
      <c r="F1489" s="9" t="s">
        <v>2764</v>
      </c>
      <c r="G1489" s="9" t="s">
        <v>37</v>
      </c>
      <c r="H1489" s="11"/>
      <c r="I1489" s="12"/>
      <c r="J1489" s="12"/>
      <c r="K1489" s="12"/>
      <c r="L1489" s="12">
        <f t="array" ref="L1489">IFERROR(LOOKUP(2^15,SEARCH({"40A","63A","80A","100A","125A","160A","200A","250A","400A","630A","800A","1000A","1250A","1600A","2000A","2500A","3200A","4000A","5000A","6300A"},UPPER(D1489)),{40,63,80,100,125,160,200,250,400,630,800,1000,1250,1600,2000,2500,3200,4000,5000,6300}),0)</f>
        <v>3200</v>
      </c>
      <c r="M1489" s="9" t="str">
        <f t="shared" si="116"/>
        <v>Joint Pack</v>
      </c>
      <c r="N1489" s="9" t="str">
        <f t="shared" si="117"/>
        <v>CU</v>
      </c>
      <c r="O1489" s="13" t="str">
        <f t="shared" si="118"/>
        <v>Silver</v>
      </c>
      <c r="P1489" s="9" t="str">
        <f t="shared" si="119"/>
        <v>None</v>
      </c>
      <c r="Q1489" s="9" t="str">
        <f t="shared" si="120"/>
        <v>5</v>
      </c>
      <c r="R14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89" s="14" t="str">
        <f>IF(ProjectsDB[[#This Row],[Item Type]]="Straight Plug-In",_xlfn.TEXTJOIN("-",TRUE,M1489&amp;"-"&amp;_xlfn.LET(_xlpm.txt,ProjectsDB[[#This Row],[Assembly]],_xlpm.pos,FIND("SP",_xlpm.txt),_xlpm.pre,LEFT(_xlpm.txt,_xlpm.pos-1),IF(RIGHT(_xlpm.pre,3)="123","3PL",IF(RIGHT(_xlpm.pre,2)="12","2PL",IF(RIGHT(_xlpm.pre,1)="1","1PL","3PL")))),N1489,O1489,P1489,Q1489&amp;"W",R1489),_xlfn.TEXTJOIN("-",TRUE,M1489,N1489,O1489,P1489,Q1489&amp;"W",R1489))</f>
        <v>Joint Pack-CU-Silver-None-5W-2</v>
      </c>
      <c r="T1489" s="14" t="str">
        <f>IF(COUNTIF(Cycletime[Element Desc.],ProjectsDB[[#This Row],[Element Desc.]])&gt;0,"Found","Not Found")</f>
        <v>Found</v>
      </c>
    </row>
    <row r="1490" spans="2:20" x14ac:dyDescent="0.25">
      <c r="B1490" s="8" t="s">
        <v>3132</v>
      </c>
      <c r="C1490" s="9" t="s">
        <v>3110</v>
      </c>
      <c r="D1490" s="9" t="s">
        <v>3111</v>
      </c>
      <c r="E1490" s="10">
        <v>2</v>
      </c>
      <c r="F1490" s="9" t="s">
        <v>2764</v>
      </c>
      <c r="G1490" s="9" t="s">
        <v>37</v>
      </c>
      <c r="H1490" s="11"/>
      <c r="I1490" s="12">
        <v>300</v>
      </c>
      <c r="J1490" s="12">
        <v>300</v>
      </c>
      <c r="K1490" s="12"/>
      <c r="L1490" s="12">
        <f t="array" ref="L1490">IFERROR(LOOKUP(2^15,SEARCH({"40A","63A","80A","100A","125A","160A","200A","250A","400A","630A","800A","1000A","1250A","1600A","2000A","2500A","3200A","4000A","5000A","6300A"},UPPER(D1490)),{40,63,80,100,125,160,200,250,400,630,800,1000,1250,1600,2000,2500,3200,4000,5000,6300}),0)</f>
        <v>3200</v>
      </c>
      <c r="M1490" s="9" t="str">
        <f t="shared" si="116"/>
        <v>Elbow Flat</v>
      </c>
      <c r="N1490" s="9" t="str">
        <f t="shared" si="117"/>
        <v>CU</v>
      </c>
      <c r="O1490" s="13" t="str">
        <f t="shared" si="118"/>
        <v>Silver</v>
      </c>
      <c r="P1490" s="9" t="str">
        <f t="shared" si="119"/>
        <v>PET</v>
      </c>
      <c r="Q1490" s="9" t="str">
        <f t="shared" si="120"/>
        <v>5</v>
      </c>
      <c r="R14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90" s="14" t="str">
        <f>IF(ProjectsDB[[#This Row],[Item Type]]="Straight Plug-In",_xlfn.TEXTJOIN("-",TRUE,M1490&amp;"-"&amp;_xlfn.LET(_xlpm.txt,ProjectsDB[[#This Row],[Assembly]],_xlpm.pos,FIND("SP",_xlpm.txt),_xlpm.pre,LEFT(_xlpm.txt,_xlpm.pos-1),IF(RIGHT(_xlpm.pre,3)="123","3PL",IF(RIGHT(_xlpm.pre,2)="12","2PL",IF(RIGHT(_xlpm.pre,1)="1","1PL","3PL")))),N1490,O1490,P1490,Q1490&amp;"W",R1490),_xlfn.TEXTJOIN("-",TRUE,M1490,N1490,O1490,P1490,Q1490&amp;"W",R1490))</f>
        <v>Elbow Flat-CU-Silver-PET-5W-2</v>
      </c>
      <c r="T1490" s="14" t="str">
        <f>IF(COUNTIF(Cycletime[Element Desc.],ProjectsDB[[#This Row],[Element Desc.]])&gt;0,"Found","Not Found")</f>
        <v>Found</v>
      </c>
    </row>
    <row r="1491" spans="2:20" x14ac:dyDescent="0.25">
      <c r="B1491" s="8" t="s">
        <v>3133</v>
      </c>
      <c r="C1491" s="9" t="s">
        <v>3113</v>
      </c>
      <c r="D1491" s="9" t="s">
        <v>3114</v>
      </c>
      <c r="E1491" s="10">
        <v>1</v>
      </c>
      <c r="F1491" s="9" t="s">
        <v>2764</v>
      </c>
      <c r="G1491" s="9" t="s">
        <v>37</v>
      </c>
      <c r="H1491" s="11"/>
      <c r="I1491" s="12">
        <v>455</v>
      </c>
      <c r="J1491" s="12">
        <v>455</v>
      </c>
      <c r="K1491" s="12"/>
      <c r="L1491" s="12">
        <f t="array" ref="L1491">IFERROR(LOOKUP(2^15,SEARCH({"40A","63A","80A","100A","125A","160A","200A","250A","400A","630A","800A","1000A","1250A","1600A","2000A","2500A","3200A","4000A","5000A","6300A"},UPPER(D1491)),{40,63,80,100,125,160,200,250,400,630,800,1000,1250,1600,2000,2500,3200,4000,5000,6300}),0)</f>
        <v>3200</v>
      </c>
      <c r="M1491" s="9" t="str">
        <f t="shared" si="116"/>
        <v>Elbow Edge</v>
      </c>
      <c r="N1491" s="9" t="str">
        <f t="shared" si="117"/>
        <v>CU</v>
      </c>
      <c r="O1491" s="13" t="str">
        <f t="shared" si="118"/>
        <v>Silver</v>
      </c>
      <c r="P1491" s="9" t="str">
        <f t="shared" si="119"/>
        <v>PET</v>
      </c>
      <c r="Q1491" s="9" t="str">
        <f t="shared" si="120"/>
        <v>5</v>
      </c>
      <c r="R14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91" s="14" t="str">
        <f>IF(ProjectsDB[[#This Row],[Item Type]]="Straight Plug-In",_xlfn.TEXTJOIN("-",TRUE,M1491&amp;"-"&amp;_xlfn.LET(_xlpm.txt,ProjectsDB[[#This Row],[Assembly]],_xlpm.pos,FIND("SP",_xlpm.txt),_xlpm.pre,LEFT(_xlpm.txt,_xlpm.pos-1),IF(RIGHT(_xlpm.pre,3)="123","3PL",IF(RIGHT(_xlpm.pre,2)="12","2PL",IF(RIGHT(_xlpm.pre,1)="1","1PL","3PL")))),N1491,O1491,P1491,Q1491&amp;"W",R1491),_xlfn.TEXTJOIN("-",TRUE,M1491,N1491,O1491,P1491,Q1491&amp;"W",R1491))</f>
        <v>Elbow Edge-CU-Silver-PET-5W-2</v>
      </c>
      <c r="T1491" s="14" t="str">
        <f>IF(COUNTIF(Cycletime[Element Desc.],ProjectsDB[[#This Row],[Element Desc.]])&gt;0,"Found","Not Found")</f>
        <v>Found</v>
      </c>
    </row>
    <row r="1492" spans="2:20" x14ac:dyDescent="0.25">
      <c r="B1492" s="8" t="s">
        <v>3134</v>
      </c>
      <c r="C1492" s="9" t="s">
        <v>2772</v>
      </c>
      <c r="D1492" s="9" t="s">
        <v>2773</v>
      </c>
      <c r="E1492" s="10">
        <v>3</v>
      </c>
      <c r="F1492" s="9" t="s">
        <v>2764</v>
      </c>
      <c r="G1492" s="9" t="s">
        <v>37</v>
      </c>
      <c r="H1492" s="11"/>
      <c r="I1492" s="12"/>
      <c r="J1492" s="12"/>
      <c r="K1492" s="12"/>
      <c r="L1492" s="12">
        <f t="array" ref="L1492">IFERROR(LOOKUP(2^15,SEARCH({"40A","63A","80A","100A","125A","160A","200A","250A","400A","630A","800A","1000A","1250A","1600A","2000A","2500A","3200A","4000A","5000A","6300A"},UPPER(D1492)),{40,63,80,100,125,160,200,250,400,630,800,1000,1250,1600,2000,2500,3200,4000,5000,6300}),0)</f>
        <v>3200</v>
      </c>
      <c r="M1492" s="9" t="str">
        <f t="shared" si="116"/>
        <v>Joint Pack</v>
      </c>
      <c r="N1492" s="9" t="str">
        <f t="shared" si="117"/>
        <v>CU</v>
      </c>
      <c r="O1492" s="13" t="str">
        <f t="shared" si="118"/>
        <v>Silver</v>
      </c>
      <c r="P1492" s="9" t="str">
        <f t="shared" si="119"/>
        <v>None</v>
      </c>
      <c r="Q1492" s="9" t="str">
        <f t="shared" si="120"/>
        <v>5</v>
      </c>
      <c r="R14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92" s="14" t="str">
        <f>IF(ProjectsDB[[#This Row],[Item Type]]="Straight Plug-In",_xlfn.TEXTJOIN("-",TRUE,M1492&amp;"-"&amp;_xlfn.LET(_xlpm.txt,ProjectsDB[[#This Row],[Assembly]],_xlpm.pos,FIND("SP",_xlpm.txt),_xlpm.pre,LEFT(_xlpm.txt,_xlpm.pos-1),IF(RIGHT(_xlpm.pre,3)="123","3PL",IF(RIGHT(_xlpm.pre,2)="12","2PL",IF(RIGHT(_xlpm.pre,1)="1","1PL","3PL")))),N1492,O1492,P1492,Q1492&amp;"W",R1492),_xlfn.TEXTJOIN("-",TRUE,M1492,N1492,O1492,P1492,Q1492&amp;"W",R1492))</f>
        <v>Joint Pack-CU-Silver-None-5W-2</v>
      </c>
      <c r="T1492" s="14" t="str">
        <f>IF(COUNTIF(Cycletime[Element Desc.],ProjectsDB[[#This Row],[Element Desc.]])&gt;0,"Found","Not Found")</f>
        <v>Found</v>
      </c>
    </row>
    <row r="1493" spans="2:20" x14ac:dyDescent="0.25">
      <c r="B1493" s="8" t="s">
        <v>3135</v>
      </c>
      <c r="C1493" s="9" t="s">
        <v>3110</v>
      </c>
      <c r="D1493" s="9" t="s">
        <v>3111</v>
      </c>
      <c r="E1493" s="10">
        <v>3</v>
      </c>
      <c r="F1493" s="9" t="s">
        <v>2764</v>
      </c>
      <c r="G1493" s="9" t="s">
        <v>37</v>
      </c>
      <c r="H1493" s="11"/>
      <c r="I1493" s="12">
        <v>300</v>
      </c>
      <c r="J1493" s="12">
        <v>300</v>
      </c>
      <c r="K1493" s="12"/>
      <c r="L1493" s="12">
        <f t="array" ref="L1493">IFERROR(LOOKUP(2^15,SEARCH({"40A","63A","80A","100A","125A","160A","200A","250A","400A","630A","800A","1000A","1250A","1600A","2000A","2500A","3200A","4000A","5000A","6300A"},UPPER(D1493)),{40,63,80,100,125,160,200,250,400,630,800,1000,1250,1600,2000,2500,3200,4000,5000,6300}),0)</f>
        <v>3200</v>
      </c>
      <c r="M1493" s="9" t="str">
        <f t="shared" si="116"/>
        <v>Elbow Flat</v>
      </c>
      <c r="N1493" s="9" t="str">
        <f t="shared" si="117"/>
        <v>CU</v>
      </c>
      <c r="O1493" s="13" t="str">
        <f t="shared" si="118"/>
        <v>Silver</v>
      </c>
      <c r="P1493" s="9" t="str">
        <f t="shared" si="119"/>
        <v>PET</v>
      </c>
      <c r="Q1493" s="9" t="str">
        <f t="shared" si="120"/>
        <v>5</v>
      </c>
      <c r="R14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93" s="14" t="str">
        <f>IF(ProjectsDB[[#This Row],[Item Type]]="Straight Plug-In",_xlfn.TEXTJOIN("-",TRUE,M1493&amp;"-"&amp;_xlfn.LET(_xlpm.txt,ProjectsDB[[#This Row],[Assembly]],_xlpm.pos,FIND("SP",_xlpm.txt),_xlpm.pre,LEFT(_xlpm.txt,_xlpm.pos-1),IF(RIGHT(_xlpm.pre,3)="123","3PL",IF(RIGHT(_xlpm.pre,2)="12","2PL",IF(RIGHT(_xlpm.pre,1)="1","1PL","3PL")))),N1493,O1493,P1493,Q1493&amp;"W",R1493),_xlfn.TEXTJOIN("-",TRUE,M1493,N1493,O1493,P1493,Q1493&amp;"W",R1493))</f>
        <v>Elbow Flat-CU-Silver-PET-5W-2</v>
      </c>
      <c r="T1493" s="14" t="str">
        <f>IF(COUNTIF(Cycletime[Element Desc.],ProjectsDB[[#This Row],[Element Desc.]])&gt;0,"Found","Not Found")</f>
        <v>Found</v>
      </c>
    </row>
    <row r="1494" spans="2:20" x14ac:dyDescent="0.25">
      <c r="B1494" s="8" t="s">
        <v>3136</v>
      </c>
      <c r="C1494" s="9" t="s">
        <v>3113</v>
      </c>
      <c r="D1494" s="9" t="s">
        <v>3114</v>
      </c>
      <c r="E1494" s="10">
        <v>3</v>
      </c>
      <c r="F1494" s="9" t="s">
        <v>2764</v>
      </c>
      <c r="G1494" s="9" t="s">
        <v>37</v>
      </c>
      <c r="H1494" s="11"/>
      <c r="I1494" s="12">
        <v>455</v>
      </c>
      <c r="J1494" s="12">
        <v>455</v>
      </c>
      <c r="K1494" s="12"/>
      <c r="L1494" s="12">
        <f t="array" ref="L1494">IFERROR(LOOKUP(2^15,SEARCH({"40A","63A","80A","100A","125A","160A","200A","250A","400A","630A","800A","1000A","1250A","1600A","2000A","2500A","3200A","4000A","5000A","6300A"},UPPER(D1494)),{40,63,80,100,125,160,200,250,400,630,800,1000,1250,1600,2000,2500,3200,4000,5000,6300}),0)</f>
        <v>3200</v>
      </c>
      <c r="M1494" s="9" t="str">
        <f t="shared" si="116"/>
        <v>Elbow Edge</v>
      </c>
      <c r="N1494" s="9" t="str">
        <f t="shared" si="117"/>
        <v>CU</v>
      </c>
      <c r="O1494" s="13" t="str">
        <f t="shared" si="118"/>
        <v>Silver</v>
      </c>
      <c r="P1494" s="9" t="str">
        <f t="shared" si="119"/>
        <v>PET</v>
      </c>
      <c r="Q1494" s="9" t="str">
        <f t="shared" si="120"/>
        <v>5</v>
      </c>
      <c r="R14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94" s="14" t="str">
        <f>IF(ProjectsDB[[#This Row],[Item Type]]="Straight Plug-In",_xlfn.TEXTJOIN("-",TRUE,M1494&amp;"-"&amp;_xlfn.LET(_xlpm.txt,ProjectsDB[[#This Row],[Assembly]],_xlpm.pos,FIND("SP",_xlpm.txt),_xlpm.pre,LEFT(_xlpm.txt,_xlpm.pos-1),IF(RIGHT(_xlpm.pre,3)="123","3PL",IF(RIGHT(_xlpm.pre,2)="12","2PL",IF(RIGHT(_xlpm.pre,1)="1","1PL","3PL")))),N1494,O1494,P1494,Q1494&amp;"W",R1494),_xlfn.TEXTJOIN("-",TRUE,M1494,N1494,O1494,P1494,Q1494&amp;"W",R1494))</f>
        <v>Elbow Edge-CU-Silver-PET-5W-2</v>
      </c>
      <c r="T1494" s="14" t="str">
        <f>IF(COUNTIF(Cycletime[Element Desc.],ProjectsDB[[#This Row],[Element Desc.]])&gt;0,"Found","Not Found")</f>
        <v>Found</v>
      </c>
    </row>
    <row r="1495" spans="2:20" x14ac:dyDescent="0.25">
      <c r="B1495" s="8" t="s">
        <v>3137</v>
      </c>
      <c r="C1495" s="9" t="s">
        <v>2772</v>
      </c>
      <c r="D1495" s="9" t="s">
        <v>2773</v>
      </c>
      <c r="E1495" s="10">
        <v>6</v>
      </c>
      <c r="F1495" s="9" t="s">
        <v>2764</v>
      </c>
      <c r="G1495" s="9" t="s">
        <v>37</v>
      </c>
      <c r="H1495" s="11"/>
      <c r="I1495" s="12"/>
      <c r="J1495" s="12"/>
      <c r="K1495" s="12"/>
      <c r="L1495" s="12">
        <f t="array" ref="L1495">IFERROR(LOOKUP(2^15,SEARCH({"40A","63A","80A","100A","125A","160A","200A","250A","400A","630A","800A","1000A","1250A","1600A","2000A","2500A","3200A","4000A","5000A","6300A"},UPPER(D1495)),{40,63,80,100,125,160,200,250,400,630,800,1000,1250,1600,2000,2500,3200,4000,5000,6300}),0)</f>
        <v>3200</v>
      </c>
      <c r="M1495" s="9" t="str">
        <f t="shared" si="116"/>
        <v>Joint Pack</v>
      </c>
      <c r="N1495" s="9" t="str">
        <f t="shared" si="117"/>
        <v>CU</v>
      </c>
      <c r="O1495" s="13" t="str">
        <f t="shared" si="118"/>
        <v>Silver</v>
      </c>
      <c r="P1495" s="9" t="str">
        <f t="shared" si="119"/>
        <v>None</v>
      </c>
      <c r="Q1495" s="9" t="str">
        <f t="shared" si="120"/>
        <v>5</v>
      </c>
      <c r="R14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95" s="14" t="str">
        <f>IF(ProjectsDB[[#This Row],[Item Type]]="Straight Plug-In",_xlfn.TEXTJOIN("-",TRUE,M1495&amp;"-"&amp;_xlfn.LET(_xlpm.txt,ProjectsDB[[#This Row],[Assembly]],_xlpm.pos,FIND("SP",_xlpm.txt),_xlpm.pre,LEFT(_xlpm.txt,_xlpm.pos-1),IF(RIGHT(_xlpm.pre,3)="123","3PL",IF(RIGHT(_xlpm.pre,2)="12","2PL",IF(RIGHT(_xlpm.pre,1)="1","1PL","3PL")))),N1495,O1495,P1495,Q1495&amp;"W",R1495),_xlfn.TEXTJOIN("-",TRUE,M1495,N1495,O1495,P1495,Q1495&amp;"W",R1495))</f>
        <v>Joint Pack-CU-Silver-None-5W-2</v>
      </c>
      <c r="T1495" s="14" t="str">
        <f>IF(COUNTIF(Cycletime[Element Desc.],ProjectsDB[[#This Row],[Element Desc.]])&gt;0,"Found","Not Found")</f>
        <v>Found</v>
      </c>
    </row>
    <row r="1496" spans="2:20" x14ac:dyDescent="0.25">
      <c r="B1496" s="8" t="s">
        <v>3138</v>
      </c>
      <c r="C1496" s="9" t="s">
        <v>3110</v>
      </c>
      <c r="D1496" s="9" t="s">
        <v>3111</v>
      </c>
      <c r="E1496" s="10">
        <v>1</v>
      </c>
      <c r="F1496" s="9" t="s">
        <v>2764</v>
      </c>
      <c r="G1496" s="9" t="s">
        <v>37</v>
      </c>
      <c r="H1496" s="11"/>
      <c r="I1496" s="12">
        <v>300</v>
      </c>
      <c r="J1496" s="12">
        <v>300</v>
      </c>
      <c r="K1496" s="12"/>
      <c r="L1496" s="12">
        <f t="array" ref="L1496">IFERROR(LOOKUP(2^15,SEARCH({"40A","63A","80A","100A","125A","160A","200A","250A","400A","630A","800A","1000A","1250A","1600A","2000A","2500A","3200A","4000A","5000A","6300A"},UPPER(D1496)),{40,63,80,100,125,160,200,250,400,630,800,1000,1250,1600,2000,2500,3200,4000,5000,6300}),0)</f>
        <v>3200</v>
      </c>
      <c r="M1496" s="9" t="str">
        <f t="shared" si="116"/>
        <v>Elbow Flat</v>
      </c>
      <c r="N1496" s="9" t="str">
        <f t="shared" si="117"/>
        <v>CU</v>
      </c>
      <c r="O1496" s="13" t="str">
        <f t="shared" si="118"/>
        <v>Silver</v>
      </c>
      <c r="P1496" s="9" t="str">
        <f t="shared" si="119"/>
        <v>PET</v>
      </c>
      <c r="Q1496" s="9" t="str">
        <f t="shared" si="120"/>
        <v>5</v>
      </c>
      <c r="R14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96" s="14" t="str">
        <f>IF(ProjectsDB[[#This Row],[Item Type]]="Straight Plug-In",_xlfn.TEXTJOIN("-",TRUE,M1496&amp;"-"&amp;_xlfn.LET(_xlpm.txt,ProjectsDB[[#This Row],[Assembly]],_xlpm.pos,FIND("SP",_xlpm.txt),_xlpm.pre,LEFT(_xlpm.txt,_xlpm.pos-1),IF(RIGHT(_xlpm.pre,3)="123","3PL",IF(RIGHT(_xlpm.pre,2)="12","2PL",IF(RIGHT(_xlpm.pre,1)="1","1PL","3PL")))),N1496,O1496,P1496,Q1496&amp;"W",R1496),_xlfn.TEXTJOIN("-",TRUE,M1496,N1496,O1496,P1496,Q1496&amp;"W",R1496))</f>
        <v>Elbow Flat-CU-Silver-PET-5W-2</v>
      </c>
      <c r="T1496" s="14" t="str">
        <f>IF(COUNTIF(Cycletime[Element Desc.],ProjectsDB[[#This Row],[Element Desc.]])&gt;0,"Found","Not Found")</f>
        <v>Found</v>
      </c>
    </row>
    <row r="1497" spans="2:20" x14ac:dyDescent="0.25">
      <c r="B1497" s="8" t="s">
        <v>3139</v>
      </c>
      <c r="C1497" s="9" t="s">
        <v>3113</v>
      </c>
      <c r="D1497" s="9" t="s">
        <v>3114</v>
      </c>
      <c r="E1497" s="10">
        <v>2</v>
      </c>
      <c r="F1497" s="9" t="s">
        <v>2764</v>
      </c>
      <c r="G1497" s="9" t="s">
        <v>37</v>
      </c>
      <c r="H1497" s="11"/>
      <c r="I1497" s="12">
        <v>455</v>
      </c>
      <c r="J1497" s="12">
        <v>455</v>
      </c>
      <c r="K1497" s="12"/>
      <c r="L1497" s="12">
        <f t="array" ref="L1497">IFERROR(LOOKUP(2^15,SEARCH({"40A","63A","80A","100A","125A","160A","200A","250A","400A","630A","800A","1000A","1250A","1600A","2000A","2500A","3200A","4000A","5000A","6300A"},UPPER(D1497)),{40,63,80,100,125,160,200,250,400,630,800,1000,1250,1600,2000,2500,3200,4000,5000,6300}),0)</f>
        <v>3200</v>
      </c>
      <c r="M1497" s="9" t="str">
        <f t="shared" si="116"/>
        <v>Elbow Edge</v>
      </c>
      <c r="N1497" s="9" t="str">
        <f t="shared" si="117"/>
        <v>CU</v>
      </c>
      <c r="O1497" s="13" t="str">
        <f t="shared" si="118"/>
        <v>Silver</v>
      </c>
      <c r="P1497" s="9" t="str">
        <f t="shared" si="119"/>
        <v>PET</v>
      </c>
      <c r="Q1497" s="9" t="str">
        <f t="shared" si="120"/>
        <v>5</v>
      </c>
      <c r="R14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97" s="14" t="str">
        <f>IF(ProjectsDB[[#This Row],[Item Type]]="Straight Plug-In",_xlfn.TEXTJOIN("-",TRUE,M1497&amp;"-"&amp;_xlfn.LET(_xlpm.txt,ProjectsDB[[#This Row],[Assembly]],_xlpm.pos,FIND("SP",_xlpm.txt),_xlpm.pre,LEFT(_xlpm.txt,_xlpm.pos-1),IF(RIGHT(_xlpm.pre,3)="123","3PL",IF(RIGHT(_xlpm.pre,2)="12","2PL",IF(RIGHT(_xlpm.pre,1)="1","1PL","3PL")))),N1497,O1497,P1497,Q1497&amp;"W",R1497),_xlfn.TEXTJOIN("-",TRUE,M1497,N1497,O1497,P1497,Q1497&amp;"W",R1497))</f>
        <v>Elbow Edge-CU-Silver-PET-5W-2</v>
      </c>
      <c r="T1497" s="14" t="str">
        <f>IF(COUNTIF(Cycletime[Element Desc.],ProjectsDB[[#This Row],[Element Desc.]])&gt;0,"Found","Not Found")</f>
        <v>Found</v>
      </c>
    </row>
    <row r="1498" spans="2:20" x14ac:dyDescent="0.25">
      <c r="B1498" s="8" t="s">
        <v>3140</v>
      </c>
      <c r="C1498" s="9" t="s">
        <v>3119</v>
      </c>
      <c r="D1498" s="9" t="s">
        <v>3120</v>
      </c>
      <c r="E1498" s="10">
        <v>1</v>
      </c>
      <c r="F1498" s="9" t="s">
        <v>2764</v>
      </c>
      <c r="G1498" s="9" t="s">
        <v>37</v>
      </c>
      <c r="H1498" s="11"/>
      <c r="I1498" s="12">
        <v>455</v>
      </c>
      <c r="J1498" s="12">
        <v>455</v>
      </c>
      <c r="K1498" s="12"/>
      <c r="L1498" s="12">
        <f t="array" ref="L1498">IFERROR(LOOKUP(2^15,SEARCH({"40A","63A","80A","100A","125A","160A","200A","250A","400A","630A","800A","1000A","1250A","1600A","2000A","2500A","3200A","4000A","5000A","6300A"},UPPER(D1498)),{40,63,80,100,125,160,200,250,400,630,800,1000,1250,1600,2000,2500,3200,4000,5000,6300}),0)</f>
        <v>3200</v>
      </c>
      <c r="M1498" s="9" t="str">
        <f t="shared" si="116"/>
        <v>Elbow Edge</v>
      </c>
      <c r="N1498" s="9" t="str">
        <f t="shared" si="117"/>
        <v>CU</v>
      </c>
      <c r="O1498" s="13" t="str">
        <f t="shared" si="118"/>
        <v>Silver</v>
      </c>
      <c r="P1498" s="9" t="str">
        <f t="shared" si="119"/>
        <v>PET</v>
      </c>
      <c r="Q1498" s="9" t="str">
        <f t="shared" si="120"/>
        <v>5</v>
      </c>
      <c r="R14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98" s="14" t="str">
        <f>IF(ProjectsDB[[#This Row],[Item Type]]="Straight Plug-In",_xlfn.TEXTJOIN("-",TRUE,M1498&amp;"-"&amp;_xlfn.LET(_xlpm.txt,ProjectsDB[[#This Row],[Assembly]],_xlpm.pos,FIND("SP",_xlpm.txt),_xlpm.pre,LEFT(_xlpm.txt,_xlpm.pos-1),IF(RIGHT(_xlpm.pre,3)="123","3PL",IF(RIGHT(_xlpm.pre,2)="12","2PL",IF(RIGHT(_xlpm.pre,1)="1","1PL","3PL")))),N1498,O1498,P1498,Q1498&amp;"W",R1498),_xlfn.TEXTJOIN("-",TRUE,M1498,N1498,O1498,P1498,Q1498&amp;"W",R1498))</f>
        <v>Elbow Edge-CU-Silver-PET-5W-2</v>
      </c>
      <c r="T1498" s="14" t="str">
        <f>IF(COUNTIF(Cycletime[Element Desc.],ProjectsDB[[#This Row],[Element Desc.]])&gt;0,"Found","Not Found")</f>
        <v>Found</v>
      </c>
    </row>
    <row r="1499" spans="2:20" x14ac:dyDescent="0.25">
      <c r="B1499" s="8" t="s">
        <v>3141</v>
      </c>
      <c r="C1499" s="9" t="s">
        <v>2772</v>
      </c>
      <c r="D1499" s="9" t="s">
        <v>2773</v>
      </c>
      <c r="E1499" s="10">
        <v>4</v>
      </c>
      <c r="F1499" s="9" t="s">
        <v>2764</v>
      </c>
      <c r="G1499" s="9" t="s">
        <v>37</v>
      </c>
      <c r="H1499" s="11"/>
      <c r="I1499" s="12"/>
      <c r="J1499" s="12"/>
      <c r="K1499" s="12"/>
      <c r="L1499" s="12">
        <f t="array" ref="L1499">IFERROR(LOOKUP(2^15,SEARCH({"40A","63A","80A","100A","125A","160A","200A","250A","400A","630A","800A","1000A","1250A","1600A","2000A","2500A","3200A","4000A","5000A","6300A"},UPPER(D1499)),{40,63,80,100,125,160,200,250,400,630,800,1000,1250,1600,2000,2500,3200,4000,5000,6300}),0)</f>
        <v>3200</v>
      </c>
      <c r="M1499" s="9" t="str">
        <f t="shared" si="116"/>
        <v>Joint Pack</v>
      </c>
      <c r="N1499" s="9" t="str">
        <f t="shared" si="117"/>
        <v>CU</v>
      </c>
      <c r="O1499" s="13" t="str">
        <f t="shared" si="118"/>
        <v>Silver</v>
      </c>
      <c r="P1499" s="9" t="str">
        <f t="shared" si="119"/>
        <v>None</v>
      </c>
      <c r="Q1499" s="9" t="str">
        <f t="shared" si="120"/>
        <v>5</v>
      </c>
      <c r="R14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499" s="14" t="str">
        <f>IF(ProjectsDB[[#This Row],[Item Type]]="Straight Plug-In",_xlfn.TEXTJOIN("-",TRUE,M1499&amp;"-"&amp;_xlfn.LET(_xlpm.txt,ProjectsDB[[#This Row],[Assembly]],_xlpm.pos,FIND("SP",_xlpm.txt),_xlpm.pre,LEFT(_xlpm.txt,_xlpm.pos-1),IF(RIGHT(_xlpm.pre,3)="123","3PL",IF(RIGHT(_xlpm.pre,2)="12","2PL",IF(RIGHT(_xlpm.pre,1)="1","1PL","3PL")))),N1499,O1499,P1499,Q1499&amp;"W",R1499),_xlfn.TEXTJOIN("-",TRUE,M1499,N1499,O1499,P1499,Q1499&amp;"W",R1499))</f>
        <v>Joint Pack-CU-Silver-None-5W-2</v>
      </c>
      <c r="T1499" s="14" t="str">
        <f>IF(COUNTIF(Cycletime[Element Desc.],ProjectsDB[[#This Row],[Element Desc.]])&gt;0,"Found","Not Found")</f>
        <v>Found</v>
      </c>
    </row>
    <row r="1500" spans="2:20" x14ac:dyDescent="0.25">
      <c r="B1500" s="8" t="s">
        <v>3142</v>
      </c>
      <c r="C1500" s="9" t="s">
        <v>2772</v>
      </c>
      <c r="D1500" s="9" t="s">
        <v>2773</v>
      </c>
      <c r="E1500" s="10">
        <v>3</v>
      </c>
      <c r="F1500" s="9" t="s">
        <v>2764</v>
      </c>
      <c r="G1500" s="9" t="s">
        <v>37</v>
      </c>
      <c r="H1500" s="11"/>
      <c r="I1500" s="12"/>
      <c r="J1500" s="12"/>
      <c r="K1500" s="12"/>
      <c r="L1500" s="12">
        <f t="array" ref="L1500">IFERROR(LOOKUP(2^15,SEARCH({"40A","63A","80A","100A","125A","160A","200A","250A","400A","630A","800A","1000A","1250A","1600A","2000A","2500A","3200A","4000A","5000A","6300A"},UPPER(D1500)),{40,63,80,100,125,160,200,250,400,630,800,1000,1250,1600,2000,2500,3200,4000,5000,6300}),0)</f>
        <v>3200</v>
      </c>
      <c r="M1500" s="9" t="str">
        <f t="shared" si="116"/>
        <v>Joint Pack</v>
      </c>
      <c r="N1500" s="9" t="str">
        <f t="shared" si="117"/>
        <v>CU</v>
      </c>
      <c r="O1500" s="13" t="str">
        <f t="shared" si="118"/>
        <v>Silver</v>
      </c>
      <c r="P1500" s="9" t="str">
        <f t="shared" si="119"/>
        <v>None</v>
      </c>
      <c r="Q1500" s="9" t="str">
        <f t="shared" si="120"/>
        <v>5</v>
      </c>
      <c r="R15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00" s="14" t="str">
        <f>IF(ProjectsDB[[#This Row],[Item Type]]="Straight Plug-In",_xlfn.TEXTJOIN("-",TRUE,M1500&amp;"-"&amp;_xlfn.LET(_xlpm.txt,ProjectsDB[[#This Row],[Assembly]],_xlpm.pos,FIND("SP",_xlpm.txt),_xlpm.pre,LEFT(_xlpm.txt,_xlpm.pos-1),IF(RIGHT(_xlpm.pre,3)="123","3PL",IF(RIGHT(_xlpm.pre,2)="12","2PL",IF(RIGHT(_xlpm.pre,1)="1","1PL","3PL")))),N1500,O1500,P1500,Q1500&amp;"W",R1500),_xlfn.TEXTJOIN("-",TRUE,M1500,N1500,O1500,P1500,Q1500&amp;"W",R1500))</f>
        <v>Joint Pack-CU-Silver-None-5W-2</v>
      </c>
      <c r="T1500" s="14" t="str">
        <f>IF(COUNTIF(Cycletime[Element Desc.],ProjectsDB[[#This Row],[Element Desc.]])&gt;0,"Found","Not Found")</f>
        <v>Found</v>
      </c>
    </row>
    <row r="1501" spans="2:20" x14ac:dyDescent="0.25">
      <c r="B1501" s="8" t="s">
        <v>3143</v>
      </c>
      <c r="C1501" s="9" t="s">
        <v>3113</v>
      </c>
      <c r="D1501" s="9" t="s">
        <v>3114</v>
      </c>
      <c r="E1501" s="10">
        <v>1</v>
      </c>
      <c r="F1501" s="9" t="s">
        <v>2764</v>
      </c>
      <c r="G1501" s="9" t="s">
        <v>37</v>
      </c>
      <c r="H1501" s="11"/>
      <c r="I1501" s="12">
        <v>455</v>
      </c>
      <c r="J1501" s="12">
        <v>455</v>
      </c>
      <c r="K1501" s="12"/>
      <c r="L1501" s="12">
        <f t="array" ref="L1501">IFERROR(LOOKUP(2^15,SEARCH({"40A","63A","80A","100A","125A","160A","200A","250A","400A","630A","800A","1000A","1250A","1600A","2000A","2500A","3200A","4000A","5000A","6300A"},UPPER(D1501)),{40,63,80,100,125,160,200,250,400,630,800,1000,1250,1600,2000,2500,3200,4000,5000,6300}),0)</f>
        <v>3200</v>
      </c>
      <c r="M1501" s="9" t="str">
        <f t="shared" si="116"/>
        <v>Elbow Edge</v>
      </c>
      <c r="N1501" s="9" t="str">
        <f t="shared" si="117"/>
        <v>CU</v>
      </c>
      <c r="O1501" s="13" t="str">
        <f t="shared" si="118"/>
        <v>Silver</v>
      </c>
      <c r="P1501" s="9" t="str">
        <f t="shared" si="119"/>
        <v>PET</v>
      </c>
      <c r="Q1501" s="9" t="str">
        <f t="shared" si="120"/>
        <v>5</v>
      </c>
      <c r="R15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01" s="14" t="str">
        <f>IF(ProjectsDB[[#This Row],[Item Type]]="Straight Plug-In",_xlfn.TEXTJOIN("-",TRUE,M1501&amp;"-"&amp;_xlfn.LET(_xlpm.txt,ProjectsDB[[#This Row],[Assembly]],_xlpm.pos,FIND("SP",_xlpm.txt),_xlpm.pre,LEFT(_xlpm.txt,_xlpm.pos-1),IF(RIGHT(_xlpm.pre,3)="123","3PL",IF(RIGHT(_xlpm.pre,2)="12","2PL",IF(RIGHT(_xlpm.pre,1)="1","1PL","3PL")))),N1501,O1501,P1501,Q1501&amp;"W",R1501),_xlfn.TEXTJOIN("-",TRUE,M1501,N1501,O1501,P1501,Q1501&amp;"W",R1501))</f>
        <v>Elbow Edge-CU-Silver-PET-5W-2</v>
      </c>
      <c r="T1501" s="14" t="str">
        <f>IF(COUNTIF(Cycletime[Element Desc.],ProjectsDB[[#This Row],[Element Desc.]])&gt;0,"Found","Not Found")</f>
        <v>Found</v>
      </c>
    </row>
    <row r="1502" spans="2:20" x14ac:dyDescent="0.25">
      <c r="B1502" s="8" t="s">
        <v>3144</v>
      </c>
      <c r="C1502" s="9" t="s">
        <v>3110</v>
      </c>
      <c r="D1502" s="9" t="s">
        <v>3111</v>
      </c>
      <c r="E1502" s="10">
        <v>2</v>
      </c>
      <c r="F1502" s="9" t="s">
        <v>2764</v>
      </c>
      <c r="G1502" s="9" t="s">
        <v>37</v>
      </c>
      <c r="H1502" s="11"/>
      <c r="I1502" s="12">
        <v>300</v>
      </c>
      <c r="J1502" s="12">
        <v>300</v>
      </c>
      <c r="K1502" s="12"/>
      <c r="L1502" s="12">
        <f t="array" ref="L1502">IFERROR(LOOKUP(2^15,SEARCH({"40A","63A","80A","100A","125A","160A","200A","250A","400A","630A","800A","1000A","1250A","1600A","2000A","2500A","3200A","4000A","5000A","6300A"},UPPER(D1502)),{40,63,80,100,125,160,200,250,400,630,800,1000,1250,1600,2000,2500,3200,4000,5000,6300}),0)</f>
        <v>3200</v>
      </c>
      <c r="M1502" s="9" t="str">
        <f t="shared" si="116"/>
        <v>Elbow Flat</v>
      </c>
      <c r="N1502" s="9" t="str">
        <f t="shared" si="117"/>
        <v>CU</v>
      </c>
      <c r="O1502" s="13" t="str">
        <f t="shared" si="118"/>
        <v>Silver</v>
      </c>
      <c r="P1502" s="9" t="str">
        <f t="shared" si="119"/>
        <v>PET</v>
      </c>
      <c r="Q1502" s="9" t="str">
        <f t="shared" si="120"/>
        <v>5</v>
      </c>
      <c r="R15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02" s="14" t="str">
        <f>IF(ProjectsDB[[#This Row],[Item Type]]="Straight Plug-In",_xlfn.TEXTJOIN("-",TRUE,M1502&amp;"-"&amp;_xlfn.LET(_xlpm.txt,ProjectsDB[[#This Row],[Assembly]],_xlpm.pos,FIND("SP",_xlpm.txt),_xlpm.pre,LEFT(_xlpm.txt,_xlpm.pos-1),IF(RIGHT(_xlpm.pre,3)="123","3PL",IF(RIGHT(_xlpm.pre,2)="12","2PL",IF(RIGHT(_xlpm.pre,1)="1","1PL","3PL")))),N1502,O1502,P1502,Q1502&amp;"W",R1502),_xlfn.TEXTJOIN("-",TRUE,M1502,N1502,O1502,P1502,Q1502&amp;"W",R1502))</f>
        <v>Elbow Flat-CU-Silver-PET-5W-2</v>
      </c>
      <c r="T1502" s="14" t="str">
        <f>IF(COUNTIF(Cycletime[Element Desc.],ProjectsDB[[#This Row],[Element Desc.]])&gt;0,"Found","Not Found")</f>
        <v>Found</v>
      </c>
    </row>
    <row r="1503" spans="2:20" x14ac:dyDescent="0.25">
      <c r="B1503" s="8" t="s">
        <v>3145</v>
      </c>
      <c r="C1503" s="9" t="s">
        <v>3110</v>
      </c>
      <c r="D1503" s="9" t="s">
        <v>3111</v>
      </c>
      <c r="E1503" s="10">
        <v>3</v>
      </c>
      <c r="F1503" s="9" t="s">
        <v>2764</v>
      </c>
      <c r="G1503" s="9" t="s">
        <v>37</v>
      </c>
      <c r="H1503" s="11"/>
      <c r="I1503" s="12">
        <v>300</v>
      </c>
      <c r="J1503" s="12">
        <v>300</v>
      </c>
      <c r="K1503" s="12"/>
      <c r="L1503" s="12">
        <f t="array" ref="L1503">IFERROR(LOOKUP(2^15,SEARCH({"40A","63A","80A","100A","125A","160A","200A","250A","400A","630A","800A","1000A","1250A","1600A","2000A","2500A","3200A","4000A","5000A","6300A"},UPPER(D1503)),{40,63,80,100,125,160,200,250,400,630,800,1000,1250,1600,2000,2500,3200,4000,5000,6300}),0)</f>
        <v>3200</v>
      </c>
      <c r="M1503" s="9" t="str">
        <f t="shared" si="116"/>
        <v>Elbow Flat</v>
      </c>
      <c r="N1503" s="9" t="str">
        <f t="shared" si="117"/>
        <v>CU</v>
      </c>
      <c r="O1503" s="13" t="str">
        <f t="shared" si="118"/>
        <v>Silver</v>
      </c>
      <c r="P1503" s="9" t="str">
        <f t="shared" si="119"/>
        <v>PET</v>
      </c>
      <c r="Q1503" s="9" t="str">
        <f t="shared" si="120"/>
        <v>5</v>
      </c>
      <c r="R15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03" s="14" t="str">
        <f>IF(ProjectsDB[[#This Row],[Item Type]]="Straight Plug-In",_xlfn.TEXTJOIN("-",TRUE,M1503&amp;"-"&amp;_xlfn.LET(_xlpm.txt,ProjectsDB[[#This Row],[Assembly]],_xlpm.pos,FIND("SP",_xlpm.txt),_xlpm.pre,LEFT(_xlpm.txt,_xlpm.pos-1),IF(RIGHT(_xlpm.pre,3)="123","3PL",IF(RIGHT(_xlpm.pre,2)="12","2PL",IF(RIGHT(_xlpm.pre,1)="1","1PL","3PL")))),N1503,O1503,P1503,Q1503&amp;"W",R1503),_xlfn.TEXTJOIN("-",TRUE,M1503,N1503,O1503,P1503,Q1503&amp;"W",R1503))</f>
        <v>Elbow Flat-CU-Silver-PET-5W-2</v>
      </c>
      <c r="T1503" s="14" t="str">
        <f>IF(COUNTIF(Cycletime[Element Desc.],ProjectsDB[[#This Row],[Element Desc.]])&gt;0,"Found","Not Found")</f>
        <v>Found</v>
      </c>
    </row>
    <row r="1504" spans="2:20" x14ac:dyDescent="0.25">
      <c r="B1504" s="8" t="s">
        <v>3146</v>
      </c>
      <c r="C1504" s="9" t="s">
        <v>3113</v>
      </c>
      <c r="D1504" s="9" t="s">
        <v>3114</v>
      </c>
      <c r="E1504" s="10">
        <v>3</v>
      </c>
      <c r="F1504" s="9" t="s">
        <v>2764</v>
      </c>
      <c r="G1504" s="9" t="s">
        <v>37</v>
      </c>
      <c r="H1504" s="11"/>
      <c r="I1504" s="12">
        <v>455</v>
      </c>
      <c r="J1504" s="12">
        <v>455</v>
      </c>
      <c r="K1504" s="12"/>
      <c r="L1504" s="12">
        <f t="array" ref="L1504">IFERROR(LOOKUP(2^15,SEARCH({"40A","63A","80A","100A","125A","160A","200A","250A","400A","630A","800A","1000A","1250A","1600A","2000A","2500A","3200A","4000A","5000A","6300A"},UPPER(D1504)),{40,63,80,100,125,160,200,250,400,630,800,1000,1250,1600,2000,2500,3200,4000,5000,6300}),0)</f>
        <v>3200</v>
      </c>
      <c r="M1504" s="9" t="str">
        <f t="shared" si="116"/>
        <v>Elbow Edge</v>
      </c>
      <c r="N1504" s="9" t="str">
        <f t="shared" si="117"/>
        <v>CU</v>
      </c>
      <c r="O1504" s="13" t="str">
        <f t="shared" si="118"/>
        <v>Silver</v>
      </c>
      <c r="P1504" s="9" t="str">
        <f t="shared" si="119"/>
        <v>PET</v>
      </c>
      <c r="Q1504" s="9" t="str">
        <f t="shared" si="120"/>
        <v>5</v>
      </c>
      <c r="R15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04" s="14" t="str">
        <f>IF(ProjectsDB[[#This Row],[Item Type]]="Straight Plug-In",_xlfn.TEXTJOIN("-",TRUE,M1504&amp;"-"&amp;_xlfn.LET(_xlpm.txt,ProjectsDB[[#This Row],[Assembly]],_xlpm.pos,FIND("SP",_xlpm.txt),_xlpm.pre,LEFT(_xlpm.txt,_xlpm.pos-1),IF(RIGHT(_xlpm.pre,3)="123","3PL",IF(RIGHT(_xlpm.pre,2)="12","2PL",IF(RIGHT(_xlpm.pre,1)="1","1PL","3PL")))),N1504,O1504,P1504,Q1504&amp;"W",R1504),_xlfn.TEXTJOIN("-",TRUE,M1504,N1504,O1504,P1504,Q1504&amp;"W",R1504))</f>
        <v>Elbow Edge-CU-Silver-PET-5W-2</v>
      </c>
      <c r="T1504" s="14" t="str">
        <f>IF(COUNTIF(Cycletime[Element Desc.],ProjectsDB[[#This Row],[Element Desc.]])&gt;0,"Found","Not Found")</f>
        <v>Found</v>
      </c>
    </row>
    <row r="1505" spans="2:20" x14ac:dyDescent="0.25">
      <c r="B1505" s="8" t="s">
        <v>3147</v>
      </c>
      <c r="C1505" s="9" t="s">
        <v>2772</v>
      </c>
      <c r="D1505" s="9" t="s">
        <v>2773</v>
      </c>
      <c r="E1505" s="10">
        <v>6</v>
      </c>
      <c r="F1505" s="9" t="s">
        <v>2764</v>
      </c>
      <c r="G1505" s="9" t="s">
        <v>37</v>
      </c>
      <c r="H1505" s="11"/>
      <c r="I1505" s="12"/>
      <c r="J1505" s="12"/>
      <c r="K1505" s="12"/>
      <c r="L1505" s="12">
        <f t="array" ref="L1505">IFERROR(LOOKUP(2^15,SEARCH({"40A","63A","80A","100A","125A","160A","200A","250A","400A","630A","800A","1000A","1250A","1600A","2000A","2500A","3200A","4000A","5000A","6300A"},UPPER(D1505)),{40,63,80,100,125,160,200,250,400,630,800,1000,1250,1600,2000,2500,3200,4000,5000,6300}),0)</f>
        <v>3200</v>
      </c>
      <c r="M1505" s="9" t="str">
        <f t="shared" si="116"/>
        <v>Joint Pack</v>
      </c>
      <c r="N1505" s="9" t="str">
        <f t="shared" si="117"/>
        <v>CU</v>
      </c>
      <c r="O1505" s="13" t="str">
        <f t="shared" si="118"/>
        <v>Silver</v>
      </c>
      <c r="P1505" s="9" t="str">
        <f t="shared" si="119"/>
        <v>None</v>
      </c>
      <c r="Q1505" s="9" t="str">
        <f t="shared" si="120"/>
        <v>5</v>
      </c>
      <c r="R15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05" s="14" t="str">
        <f>IF(ProjectsDB[[#This Row],[Item Type]]="Straight Plug-In",_xlfn.TEXTJOIN("-",TRUE,M1505&amp;"-"&amp;_xlfn.LET(_xlpm.txt,ProjectsDB[[#This Row],[Assembly]],_xlpm.pos,FIND("SP",_xlpm.txt),_xlpm.pre,LEFT(_xlpm.txt,_xlpm.pos-1),IF(RIGHT(_xlpm.pre,3)="123","3PL",IF(RIGHT(_xlpm.pre,2)="12","2PL",IF(RIGHT(_xlpm.pre,1)="1","1PL","3PL")))),N1505,O1505,P1505,Q1505&amp;"W",R1505),_xlfn.TEXTJOIN("-",TRUE,M1505,N1505,O1505,P1505,Q1505&amp;"W",R1505))</f>
        <v>Joint Pack-CU-Silver-None-5W-2</v>
      </c>
      <c r="T1505" s="14" t="str">
        <f>IF(COUNTIF(Cycletime[Element Desc.],ProjectsDB[[#This Row],[Element Desc.]])&gt;0,"Found","Not Found")</f>
        <v>Found</v>
      </c>
    </row>
    <row r="1506" spans="2:20" x14ac:dyDescent="0.25">
      <c r="B1506" s="8" t="s">
        <v>3148</v>
      </c>
      <c r="C1506" s="9" t="s">
        <v>2772</v>
      </c>
      <c r="D1506" s="9" t="s">
        <v>2773</v>
      </c>
      <c r="E1506" s="10">
        <v>4</v>
      </c>
      <c r="F1506" s="9" t="s">
        <v>2764</v>
      </c>
      <c r="G1506" s="9" t="s">
        <v>37</v>
      </c>
      <c r="H1506" s="11"/>
      <c r="I1506" s="12"/>
      <c r="J1506" s="12"/>
      <c r="K1506" s="12"/>
      <c r="L1506" s="12">
        <f t="array" ref="L1506">IFERROR(LOOKUP(2^15,SEARCH({"40A","63A","80A","100A","125A","160A","200A","250A","400A","630A","800A","1000A","1250A","1600A","2000A","2500A","3200A","4000A","5000A","6300A"},UPPER(D1506)),{40,63,80,100,125,160,200,250,400,630,800,1000,1250,1600,2000,2500,3200,4000,5000,6300}),0)</f>
        <v>3200</v>
      </c>
      <c r="M1506" s="9" t="str">
        <f t="shared" si="116"/>
        <v>Joint Pack</v>
      </c>
      <c r="N1506" s="9" t="str">
        <f t="shared" si="117"/>
        <v>CU</v>
      </c>
      <c r="O1506" s="13" t="str">
        <f t="shared" si="118"/>
        <v>Silver</v>
      </c>
      <c r="P1506" s="9" t="str">
        <f t="shared" si="119"/>
        <v>None</v>
      </c>
      <c r="Q1506" s="9" t="str">
        <f t="shared" si="120"/>
        <v>5</v>
      </c>
      <c r="R15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06" s="14" t="str">
        <f>IF(ProjectsDB[[#This Row],[Item Type]]="Straight Plug-In",_xlfn.TEXTJOIN("-",TRUE,M1506&amp;"-"&amp;_xlfn.LET(_xlpm.txt,ProjectsDB[[#This Row],[Assembly]],_xlpm.pos,FIND("SP",_xlpm.txt),_xlpm.pre,LEFT(_xlpm.txt,_xlpm.pos-1),IF(RIGHT(_xlpm.pre,3)="123","3PL",IF(RIGHT(_xlpm.pre,2)="12","2PL",IF(RIGHT(_xlpm.pre,1)="1","1PL","3PL")))),N1506,O1506,P1506,Q1506&amp;"W",R1506),_xlfn.TEXTJOIN("-",TRUE,M1506,N1506,O1506,P1506,Q1506&amp;"W",R1506))</f>
        <v>Joint Pack-CU-Silver-None-5W-2</v>
      </c>
      <c r="T1506" s="14" t="str">
        <f>IF(COUNTIF(Cycletime[Element Desc.],ProjectsDB[[#This Row],[Element Desc.]])&gt;0,"Found","Not Found")</f>
        <v>Found</v>
      </c>
    </row>
    <row r="1507" spans="2:20" x14ac:dyDescent="0.25">
      <c r="B1507" s="8" t="s">
        <v>3149</v>
      </c>
      <c r="C1507" s="9" t="s">
        <v>3113</v>
      </c>
      <c r="D1507" s="9" t="s">
        <v>3114</v>
      </c>
      <c r="E1507" s="10">
        <v>2</v>
      </c>
      <c r="F1507" s="9" t="s">
        <v>2764</v>
      </c>
      <c r="G1507" s="9" t="s">
        <v>37</v>
      </c>
      <c r="H1507" s="11"/>
      <c r="I1507" s="12">
        <v>455</v>
      </c>
      <c r="J1507" s="12">
        <v>455</v>
      </c>
      <c r="K1507" s="12"/>
      <c r="L1507" s="12">
        <f t="array" ref="L1507">IFERROR(LOOKUP(2^15,SEARCH({"40A","63A","80A","100A","125A","160A","200A","250A","400A","630A","800A","1000A","1250A","1600A","2000A","2500A","3200A","4000A","5000A","6300A"},UPPER(D1507)),{40,63,80,100,125,160,200,250,400,630,800,1000,1250,1600,2000,2500,3200,4000,5000,6300}),0)</f>
        <v>3200</v>
      </c>
      <c r="M1507" s="9" t="str">
        <f t="shared" si="116"/>
        <v>Elbow Edge</v>
      </c>
      <c r="N1507" s="9" t="str">
        <f t="shared" si="117"/>
        <v>CU</v>
      </c>
      <c r="O1507" s="13" t="str">
        <f t="shared" si="118"/>
        <v>Silver</v>
      </c>
      <c r="P1507" s="9" t="str">
        <f t="shared" si="119"/>
        <v>PET</v>
      </c>
      <c r="Q1507" s="9" t="str">
        <f t="shared" si="120"/>
        <v>5</v>
      </c>
      <c r="R15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07" s="14" t="str">
        <f>IF(ProjectsDB[[#This Row],[Item Type]]="Straight Plug-In",_xlfn.TEXTJOIN("-",TRUE,M1507&amp;"-"&amp;_xlfn.LET(_xlpm.txt,ProjectsDB[[#This Row],[Assembly]],_xlpm.pos,FIND("SP",_xlpm.txt),_xlpm.pre,LEFT(_xlpm.txt,_xlpm.pos-1),IF(RIGHT(_xlpm.pre,3)="123","3PL",IF(RIGHT(_xlpm.pre,2)="12","2PL",IF(RIGHT(_xlpm.pre,1)="1","1PL","3PL")))),N1507,O1507,P1507,Q1507&amp;"W",R1507),_xlfn.TEXTJOIN("-",TRUE,M1507,N1507,O1507,P1507,Q1507&amp;"W",R1507))</f>
        <v>Elbow Edge-CU-Silver-PET-5W-2</v>
      </c>
      <c r="T1507" s="14" t="str">
        <f>IF(COUNTIF(Cycletime[Element Desc.],ProjectsDB[[#This Row],[Element Desc.]])&gt;0,"Found","Not Found")</f>
        <v>Found</v>
      </c>
    </row>
    <row r="1508" spans="2:20" x14ac:dyDescent="0.25">
      <c r="B1508" s="8" t="s">
        <v>3150</v>
      </c>
      <c r="C1508" s="9" t="s">
        <v>3110</v>
      </c>
      <c r="D1508" s="9" t="s">
        <v>3111</v>
      </c>
      <c r="E1508" s="10">
        <v>1</v>
      </c>
      <c r="F1508" s="9" t="s">
        <v>2764</v>
      </c>
      <c r="G1508" s="9" t="s">
        <v>37</v>
      </c>
      <c r="H1508" s="11"/>
      <c r="I1508" s="12">
        <v>300</v>
      </c>
      <c r="J1508" s="12">
        <v>300</v>
      </c>
      <c r="K1508" s="12"/>
      <c r="L1508" s="12">
        <f t="array" ref="L1508">IFERROR(LOOKUP(2^15,SEARCH({"40A","63A","80A","100A","125A","160A","200A","250A","400A","630A","800A","1000A","1250A","1600A","2000A","2500A","3200A","4000A","5000A","6300A"},UPPER(D1508)),{40,63,80,100,125,160,200,250,400,630,800,1000,1250,1600,2000,2500,3200,4000,5000,6300}),0)</f>
        <v>3200</v>
      </c>
      <c r="M1508" s="9" t="str">
        <f t="shared" si="116"/>
        <v>Elbow Flat</v>
      </c>
      <c r="N1508" s="9" t="str">
        <f t="shared" si="117"/>
        <v>CU</v>
      </c>
      <c r="O1508" s="13" t="str">
        <f t="shared" si="118"/>
        <v>Silver</v>
      </c>
      <c r="P1508" s="9" t="str">
        <f t="shared" si="119"/>
        <v>PET</v>
      </c>
      <c r="Q1508" s="9" t="str">
        <f t="shared" si="120"/>
        <v>5</v>
      </c>
      <c r="R15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08" s="14" t="str">
        <f>IF(ProjectsDB[[#This Row],[Item Type]]="Straight Plug-In",_xlfn.TEXTJOIN("-",TRUE,M1508&amp;"-"&amp;_xlfn.LET(_xlpm.txt,ProjectsDB[[#This Row],[Assembly]],_xlpm.pos,FIND("SP",_xlpm.txt),_xlpm.pre,LEFT(_xlpm.txt,_xlpm.pos-1),IF(RIGHT(_xlpm.pre,3)="123","3PL",IF(RIGHT(_xlpm.pre,2)="12","2PL",IF(RIGHT(_xlpm.pre,1)="1","1PL","3PL")))),N1508,O1508,P1508,Q1508&amp;"W",R1508),_xlfn.TEXTJOIN("-",TRUE,M1508,N1508,O1508,P1508,Q1508&amp;"W",R1508))</f>
        <v>Elbow Flat-CU-Silver-PET-5W-2</v>
      </c>
      <c r="T1508" s="14" t="str">
        <f>IF(COUNTIF(Cycletime[Element Desc.],ProjectsDB[[#This Row],[Element Desc.]])&gt;0,"Found","Not Found")</f>
        <v>Found</v>
      </c>
    </row>
    <row r="1509" spans="2:20" x14ac:dyDescent="0.25">
      <c r="B1509" s="8" t="s">
        <v>3151</v>
      </c>
      <c r="C1509" s="9" t="s">
        <v>3119</v>
      </c>
      <c r="D1509" s="9" t="s">
        <v>3120</v>
      </c>
      <c r="E1509" s="10">
        <v>1</v>
      </c>
      <c r="F1509" s="9" t="s">
        <v>2764</v>
      </c>
      <c r="G1509" s="9" t="s">
        <v>37</v>
      </c>
      <c r="H1509" s="11"/>
      <c r="I1509" s="12">
        <v>455</v>
      </c>
      <c r="J1509" s="12">
        <v>455</v>
      </c>
      <c r="K1509" s="12"/>
      <c r="L1509" s="12">
        <f t="array" ref="L1509">IFERROR(LOOKUP(2^15,SEARCH({"40A","63A","80A","100A","125A","160A","200A","250A","400A","630A","800A","1000A","1250A","1600A","2000A","2500A","3200A","4000A","5000A","6300A"},UPPER(D1509)),{40,63,80,100,125,160,200,250,400,630,800,1000,1250,1600,2000,2500,3200,4000,5000,6300}),0)</f>
        <v>3200</v>
      </c>
      <c r="M1509" s="9" t="str">
        <f t="shared" si="116"/>
        <v>Elbow Edge</v>
      </c>
      <c r="N1509" s="9" t="str">
        <f t="shared" si="117"/>
        <v>CU</v>
      </c>
      <c r="O1509" s="13" t="str">
        <f t="shared" si="118"/>
        <v>Silver</v>
      </c>
      <c r="P1509" s="9" t="str">
        <f t="shared" si="119"/>
        <v>PET</v>
      </c>
      <c r="Q1509" s="9" t="str">
        <f t="shared" si="120"/>
        <v>5</v>
      </c>
      <c r="R15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09" s="14" t="str">
        <f>IF(ProjectsDB[[#This Row],[Item Type]]="Straight Plug-In",_xlfn.TEXTJOIN("-",TRUE,M1509&amp;"-"&amp;_xlfn.LET(_xlpm.txt,ProjectsDB[[#This Row],[Assembly]],_xlpm.pos,FIND("SP",_xlpm.txt),_xlpm.pre,LEFT(_xlpm.txt,_xlpm.pos-1),IF(RIGHT(_xlpm.pre,3)="123","3PL",IF(RIGHT(_xlpm.pre,2)="12","2PL",IF(RIGHT(_xlpm.pre,1)="1","1PL","3PL")))),N1509,O1509,P1509,Q1509&amp;"W",R1509),_xlfn.TEXTJOIN("-",TRUE,M1509,N1509,O1509,P1509,Q1509&amp;"W",R1509))</f>
        <v>Elbow Edge-CU-Silver-PET-5W-2</v>
      </c>
      <c r="T1509" s="14" t="str">
        <f>IF(COUNTIF(Cycletime[Element Desc.],ProjectsDB[[#This Row],[Element Desc.]])&gt;0,"Found","Not Found")</f>
        <v>Found</v>
      </c>
    </row>
    <row r="1510" spans="2:20" x14ac:dyDescent="0.25">
      <c r="B1510" s="8" t="s">
        <v>3152</v>
      </c>
      <c r="C1510" s="9" t="s">
        <v>2772</v>
      </c>
      <c r="D1510" s="9" t="s">
        <v>2773</v>
      </c>
      <c r="E1510" s="10">
        <v>3</v>
      </c>
      <c r="F1510" s="9" t="s">
        <v>2764</v>
      </c>
      <c r="G1510" s="9" t="s">
        <v>37</v>
      </c>
      <c r="H1510" s="11"/>
      <c r="I1510" s="12"/>
      <c r="J1510" s="12"/>
      <c r="K1510" s="12"/>
      <c r="L1510" s="12">
        <f t="array" ref="L1510">IFERROR(LOOKUP(2^15,SEARCH({"40A","63A","80A","100A","125A","160A","200A","250A","400A","630A","800A","1000A","1250A","1600A","2000A","2500A","3200A","4000A","5000A","6300A"},UPPER(D1510)),{40,63,80,100,125,160,200,250,400,630,800,1000,1250,1600,2000,2500,3200,4000,5000,6300}),0)</f>
        <v>3200</v>
      </c>
      <c r="M1510" s="9" t="str">
        <f t="shared" si="116"/>
        <v>Joint Pack</v>
      </c>
      <c r="N1510" s="9" t="str">
        <f t="shared" si="117"/>
        <v>CU</v>
      </c>
      <c r="O1510" s="13" t="str">
        <f t="shared" si="118"/>
        <v>Silver</v>
      </c>
      <c r="P1510" s="9" t="str">
        <f t="shared" si="119"/>
        <v>None</v>
      </c>
      <c r="Q1510" s="9" t="str">
        <f t="shared" si="120"/>
        <v>5</v>
      </c>
      <c r="R15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10" s="14" t="str">
        <f>IF(ProjectsDB[[#This Row],[Item Type]]="Straight Plug-In",_xlfn.TEXTJOIN("-",TRUE,M1510&amp;"-"&amp;_xlfn.LET(_xlpm.txt,ProjectsDB[[#This Row],[Assembly]],_xlpm.pos,FIND("SP",_xlpm.txt),_xlpm.pre,LEFT(_xlpm.txt,_xlpm.pos-1),IF(RIGHT(_xlpm.pre,3)="123","3PL",IF(RIGHT(_xlpm.pre,2)="12","2PL",IF(RIGHT(_xlpm.pre,1)="1","1PL","3PL")))),N1510,O1510,P1510,Q1510&amp;"W",R1510),_xlfn.TEXTJOIN("-",TRUE,M1510,N1510,O1510,P1510,Q1510&amp;"W",R1510))</f>
        <v>Joint Pack-CU-Silver-None-5W-2</v>
      </c>
      <c r="T1510" s="14" t="str">
        <f>IF(COUNTIF(Cycletime[Element Desc.],ProjectsDB[[#This Row],[Element Desc.]])&gt;0,"Found","Not Found")</f>
        <v>Found</v>
      </c>
    </row>
    <row r="1511" spans="2:20" x14ac:dyDescent="0.25">
      <c r="B1511" s="8" t="s">
        <v>3153</v>
      </c>
      <c r="C1511" s="9" t="s">
        <v>3154</v>
      </c>
      <c r="D1511" s="9" t="s">
        <v>3155</v>
      </c>
      <c r="E1511" s="10">
        <v>2</v>
      </c>
      <c r="F1511" s="9" t="s">
        <v>2764</v>
      </c>
      <c r="G1511" s="9" t="s">
        <v>37</v>
      </c>
      <c r="H1511" s="11"/>
      <c r="I1511" s="12">
        <v>300</v>
      </c>
      <c r="J1511" s="12">
        <v>300</v>
      </c>
      <c r="K1511" s="12"/>
      <c r="L1511" s="12">
        <f t="array" ref="L1511">IFERROR(LOOKUP(2^15,SEARCH({"40A","63A","80A","100A","125A","160A","200A","250A","400A","630A","800A","1000A","1250A","1600A","2000A","2500A","3200A","4000A","5000A","6300A"},UPPER(D1511)),{40,63,80,100,125,160,200,250,400,630,800,1000,1250,1600,2000,2500,3200,4000,5000,6300}),0)</f>
        <v>3200</v>
      </c>
      <c r="M1511" s="9" t="str">
        <f t="shared" si="116"/>
        <v>Elbow Flat</v>
      </c>
      <c r="N1511" s="9" t="str">
        <f t="shared" si="117"/>
        <v>CU</v>
      </c>
      <c r="O1511" s="13" t="str">
        <f t="shared" si="118"/>
        <v>Silver</v>
      </c>
      <c r="P1511" s="9" t="str">
        <f t="shared" si="119"/>
        <v>PET</v>
      </c>
      <c r="Q1511" s="9" t="str">
        <f t="shared" si="120"/>
        <v>5</v>
      </c>
      <c r="R15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11" s="14" t="str">
        <f>IF(ProjectsDB[[#This Row],[Item Type]]="Straight Plug-In",_xlfn.TEXTJOIN("-",TRUE,M1511&amp;"-"&amp;_xlfn.LET(_xlpm.txt,ProjectsDB[[#This Row],[Assembly]],_xlpm.pos,FIND("SP",_xlpm.txt),_xlpm.pre,LEFT(_xlpm.txt,_xlpm.pos-1),IF(RIGHT(_xlpm.pre,3)="123","3PL",IF(RIGHT(_xlpm.pre,2)="12","2PL",IF(RIGHT(_xlpm.pre,1)="1","1PL","3PL")))),N1511,O1511,P1511,Q1511&amp;"W",R1511),_xlfn.TEXTJOIN("-",TRUE,M1511,N1511,O1511,P1511,Q1511&amp;"W",R1511))</f>
        <v>Elbow Flat-CU-Silver-PET-5W-2</v>
      </c>
      <c r="T1511" s="14" t="str">
        <f>IF(COUNTIF(Cycletime[Element Desc.],ProjectsDB[[#This Row],[Element Desc.]])&gt;0,"Found","Not Found")</f>
        <v>Found</v>
      </c>
    </row>
    <row r="1512" spans="2:20" x14ac:dyDescent="0.25">
      <c r="B1512" s="8" t="s">
        <v>3156</v>
      </c>
      <c r="C1512" s="9" t="s">
        <v>3113</v>
      </c>
      <c r="D1512" s="9" t="s">
        <v>3114</v>
      </c>
      <c r="E1512" s="10">
        <v>1</v>
      </c>
      <c r="F1512" s="9" t="s">
        <v>2764</v>
      </c>
      <c r="G1512" s="9" t="s">
        <v>37</v>
      </c>
      <c r="H1512" s="11"/>
      <c r="I1512" s="12">
        <v>455</v>
      </c>
      <c r="J1512" s="12">
        <v>455</v>
      </c>
      <c r="K1512" s="12"/>
      <c r="L1512" s="12">
        <f t="array" ref="L1512">IFERROR(LOOKUP(2^15,SEARCH({"40A","63A","80A","100A","125A","160A","200A","250A","400A","630A","800A","1000A","1250A","1600A","2000A","2500A","3200A","4000A","5000A","6300A"},UPPER(D1512)),{40,63,80,100,125,160,200,250,400,630,800,1000,1250,1600,2000,2500,3200,4000,5000,6300}),0)</f>
        <v>3200</v>
      </c>
      <c r="M1512" s="9" t="str">
        <f t="shared" si="116"/>
        <v>Elbow Edge</v>
      </c>
      <c r="N1512" s="9" t="str">
        <f t="shared" si="117"/>
        <v>CU</v>
      </c>
      <c r="O1512" s="13" t="str">
        <f t="shared" si="118"/>
        <v>Silver</v>
      </c>
      <c r="P1512" s="9" t="str">
        <f t="shared" si="119"/>
        <v>PET</v>
      </c>
      <c r="Q1512" s="9" t="str">
        <f t="shared" si="120"/>
        <v>5</v>
      </c>
      <c r="R15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12" s="14" t="str">
        <f>IF(ProjectsDB[[#This Row],[Item Type]]="Straight Plug-In",_xlfn.TEXTJOIN("-",TRUE,M1512&amp;"-"&amp;_xlfn.LET(_xlpm.txt,ProjectsDB[[#This Row],[Assembly]],_xlpm.pos,FIND("SP",_xlpm.txt),_xlpm.pre,LEFT(_xlpm.txt,_xlpm.pos-1),IF(RIGHT(_xlpm.pre,3)="123","3PL",IF(RIGHT(_xlpm.pre,2)="12","2PL",IF(RIGHT(_xlpm.pre,1)="1","1PL","3PL")))),N1512,O1512,P1512,Q1512&amp;"W",R1512),_xlfn.TEXTJOIN("-",TRUE,M1512,N1512,O1512,P1512,Q1512&amp;"W",R1512))</f>
        <v>Elbow Edge-CU-Silver-PET-5W-2</v>
      </c>
      <c r="T1512" s="14" t="str">
        <f>IF(COUNTIF(Cycletime[Element Desc.],ProjectsDB[[#This Row],[Element Desc.]])&gt;0,"Found","Not Found")</f>
        <v>Found</v>
      </c>
    </row>
    <row r="1513" spans="2:20" x14ac:dyDescent="0.25">
      <c r="B1513" s="8" t="s">
        <v>3157</v>
      </c>
      <c r="C1513" s="9" t="s">
        <v>3110</v>
      </c>
      <c r="D1513" s="9" t="s">
        <v>3111</v>
      </c>
      <c r="E1513" s="10">
        <v>3</v>
      </c>
      <c r="F1513" s="9" t="s">
        <v>2764</v>
      </c>
      <c r="G1513" s="9" t="s">
        <v>37</v>
      </c>
      <c r="H1513" s="11"/>
      <c r="I1513" s="12">
        <v>300</v>
      </c>
      <c r="J1513" s="12">
        <v>300</v>
      </c>
      <c r="K1513" s="12"/>
      <c r="L1513" s="12">
        <f t="array" ref="L1513">IFERROR(LOOKUP(2^15,SEARCH({"40A","63A","80A","100A","125A","160A","200A","250A","400A","630A","800A","1000A","1250A","1600A","2000A","2500A","3200A","4000A","5000A","6300A"},UPPER(D1513)),{40,63,80,100,125,160,200,250,400,630,800,1000,1250,1600,2000,2500,3200,4000,5000,6300}),0)</f>
        <v>3200</v>
      </c>
      <c r="M1513" s="9" t="str">
        <f t="shared" si="116"/>
        <v>Elbow Flat</v>
      </c>
      <c r="N1513" s="9" t="str">
        <f t="shared" si="117"/>
        <v>CU</v>
      </c>
      <c r="O1513" s="13" t="str">
        <f t="shared" si="118"/>
        <v>Silver</v>
      </c>
      <c r="P1513" s="9" t="str">
        <f t="shared" si="119"/>
        <v>PET</v>
      </c>
      <c r="Q1513" s="9" t="str">
        <f t="shared" si="120"/>
        <v>5</v>
      </c>
      <c r="R15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13" s="14" t="str">
        <f>IF(ProjectsDB[[#This Row],[Item Type]]="Straight Plug-In",_xlfn.TEXTJOIN("-",TRUE,M1513&amp;"-"&amp;_xlfn.LET(_xlpm.txt,ProjectsDB[[#This Row],[Assembly]],_xlpm.pos,FIND("SP",_xlpm.txt),_xlpm.pre,LEFT(_xlpm.txt,_xlpm.pos-1),IF(RIGHT(_xlpm.pre,3)="123","3PL",IF(RIGHT(_xlpm.pre,2)="12","2PL",IF(RIGHT(_xlpm.pre,1)="1","1PL","3PL")))),N1513,O1513,P1513,Q1513&amp;"W",R1513),_xlfn.TEXTJOIN("-",TRUE,M1513,N1513,O1513,P1513,Q1513&amp;"W",R1513))</f>
        <v>Elbow Flat-CU-Silver-PET-5W-2</v>
      </c>
      <c r="T1513" s="14" t="str">
        <f>IF(COUNTIF(Cycletime[Element Desc.],ProjectsDB[[#This Row],[Element Desc.]])&gt;0,"Found","Not Found")</f>
        <v>Found</v>
      </c>
    </row>
    <row r="1514" spans="2:20" x14ac:dyDescent="0.25">
      <c r="B1514" s="8" t="s">
        <v>3158</v>
      </c>
      <c r="C1514" s="9" t="s">
        <v>3113</v>
      </c>
      <c r="D1514" s="9" t="s">
        <v>3114</v>
      </c>
      <c r="E1514" s="10">
        <v>3</v>
      </c>
      <c r="F1514" s="9" t="s">
        <v>2764</v>
      </c>
      <c r="G1514" s="9" t="s">
        <v>37</v>
      </c>
      <c r="H1514" s="11"/>
      <c r="I1514" s="12">
        <v>455</v>
      </c>
      <c r="J1514" s="12">
        <v>455</v>
      </c>
      <c r="K1514" s="12"/>
      <c r="L1514" s="12">
        <f t="array" ref="L1514">IFERROR(LOOKUP(2^15,SEARCH({"40A","63A","80A","100A","125A","160A","200A","250A","400A","630A","800A","1000A","1250A","1600A","2000A","2500A","3200A","4000A","5000A","6300A"},UPPER(D1514)),{40,63,80,100,125,160,200,250,400,630,800,1000,1250,1600,2000,2500,3200,4000,5000,6300}),0)</f>
        <v>3200</v>
      </c>
      <c r="M1514" s="9" t="str">
        <f t="shared" si="116"/>
        <v>Elbow Edge</v>
      </c>
      <c r="N1514" s="9" t="str">
        <f t="shared" si="117"/>
        <v>CU</v>
      </c>
      <c r="O1514" s="13" t="str">
        <f t="shared" si="118"/>
        <v>Silver</v>
      </c>
      <c r="P1514" s="9" t="str">
        <f t="shared" si="119"/>
        <v>PET</v>
      </c>
      <c r="Q1514" s="9" t="str">
        <f t="shared" si="120"/>
        <v>5</v>
      </c>
      <c r="R15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14" s="14" t="str">
        <f>IF(ProjectsDB[[#This Row],[Item Type]]="Straight Plug-In",_xlfn.TEXTJOIN("-",TRUE,M1514&amp;"-"&amp;_xlfn.LET(_xlpm.txt,ProjectsDB[[#This Row],[Assembly]],_xlpm.pos,FIND("SP",_xlpm.txt),_xlpm.pre,LEFT(_xlpm.txt,_xlpm.pos-1),IF(RIGHT(_xlpm.pre,3)="123","3PL",IF(RIGHT(_xlpm.pre,2)="12","2PL",IF(RIGHT(_xlpm.pre,1)="1","1PL","3PL")))),N1514,O1514,P1514,Q1514&amp;"W",R1514),_xlfn.TEXTJOIN("-",TRUE,M1514,N1514,O1514,P1514,Q1514&amp;"W",R1514))</f>
        <v>Elbow Edge-CU-Silver-PET-5W-2</v>
      </c>
      <c r="T1514" s="14" t="str">
        <f>IF(COUNTIF(Cycletime[Element Desc.],ProjectsDB[[#This Row],[Element Desc.]])&gt;0,"Found","Not Found")</f>
        <v>Found</v>
      </c>
    </row>
    <row r="1515" spans="2:20" x14ac:dyDescent="0.25">
      <c r="B1515" s="8" t="s">
        <v>3159</v>
      </c>
      <c r="C1515" s="9" t="s">
        <v>2772</v>
      </c>
      <c r="D1515" s="9" t="s">
        <v>2773</v>
      </c>
      <c r="E1515" s="10">
        <v>6</v>
      </c>
      <c r="F1515" s="9" t="s">
        <v>2764</v>
      </c>
      <c r="G1515" s="9" t="s">
        <v>37</v>
      </c>
      <c r="H1515" s="11"/>
      <c r="I1515" s="12"/>
      <c r="J1515" s="12"/>
      <c r="K1515" s="12"/>
      <c r="L1515" s="12">
        <f t="array" ref="L1515">IFERROR(LOOKUP(2^15,SEARCH({"40A","63A","80A","100A","125A","160A","200A","250A","400A","630A","800A","1000A","1250A","1600A","2000A","2500A","3200A","4000A","5000A","6300A"},UPPER(D1515)),{40,63,80,100,125,160,200,250,400,630,800,1000,1250,1600,2000,2500,3200,4000,5000,6300}),0)</f>
        <v>3200</v>
      </c>
      <c r="M1515" s="9" t="str">
        <f t="shared" si="116"/>
        <v>Joint Pack</v>
      </c>
      <c r="N1515" s="9" t="str">
        <f t="shared" si="117"/>
        <v>CU</v>
      </c>
      <c r="O1515" s="13" t="str">
        <f t="shared" si="118"/>
        <v>Silver</v>
      </c>
      <c r="P1515" s="9" t="str">
        <f t="shared" si="119"/>
        <v>None</v>
      </c>
      <c r="Q1515" s="9" t="str">
        <f t="shared" si="120"/>
        <v>5</v>
      </c>
      <c r="R15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15" s="14" t="str">
        <f>IF(ProjectsDB[[#This Row],[Item Type]]="Straight Plug-In",_xlfn.TEXTJOIN("-",TRUE,M1515&amp;"-"&amp;_xlfn.LET(_xlpm.txt,ProjectsDB[[#This Row],[Assembly]],_xlpm.pos,FIND("SP",_xlpm.txt),_xlpm.pre,LEFT(_xlpm.txt,_xlpm.pos-1),IF(RIGHT(_xlpm.pre,3)="123","3PL",IF(RIGHT(_xlpm.pre,2)="12","2PL",IF(RIGHT(_xlpm.pre,1)="1","1PL","3PL")))),N1515,O1515,P1515,Q1515&amp;"W",R1515),_xlfn.TEXTJOIN("-",TRUE,M1515,N1515,O1515,P1515,Q1515&amp;"W",R1515))</f>
        <v>Joint Pack-CU-Silver-None-5W-2</v>
      </c>
      <c r="T1515" s="14" t="str">
        <f>IF(COUNTIF(Cycletime[Element Desc.],ProjectsDB[[#This Row],[Element Desc.]])&gt;0,"Found","Not Found")</f>
        <v>Found</v>
      </c>
    </row>
    <row r="1516" spans="2:20" x14ac:dyDescent="0.25">
      <c r="B1516" s="8" t="s">
        <v>3160</v>
      </c>
      <c r="C1516" s="9" t="s">
        <v>3110</v>
      </c>
      <c r="D1516" s="9" t="s">
        <v>3111</v>
      </c>
      <c r="E1516" s="10">
        <v>1</v>
      </c>
      <c r="F1516" s="9" t="s">
        <v>2764</v>
      </c>
      <c r="G1516" s="9" t="s">
        <v>37</v>
      </c>
      <c r="H1516" s="11"/>
      <c r="I1516" s="12">
        <v>300</v>
      </c>
      <c r="J1516" s="12">
        <v>300</v>
      </c>
      <c r="K1516" s="12"/>
      <c r="L1516" s="12">
        <f t="array" ref="L1516">IFERROR(LOOKUP(2^15,SEARCH({"40A","63A","80A","100A","125A","160A","200A","250A","400A","630A","800A","1000A","1250A","1600A","2000A","2500A","3200A","4000A","5000A","6300A"},UPPER(D1516)),{40,63,80,100,125,160,200,250,400,630,800,1000,1250,1600,2000,2500,3200,4000,5000,6300}),0)</f>
        <v>3200</v>
      </c>
      <c r="M1516" s="9" t="str">
        <f t="shared" si="116"/>
        <v>Elbow Flat</v>
      </c>
      <c r="N1516" s="9" t="str">
        <f t="shared" si="117"/>
        <v>CU</v>
      </c>
      <c r="O1516" s="13" t="str">
        <f t="shared" si="118"/>
        <v>Silver</v>
      </c>
      <c r="P1516" s="9" t="str">
        <f t="shared" si="119"/>
        <v>PET</v>
      </c>
      <c r="Q1516" s="9" t="str">
        <f t="shared" si="120"/>
        <v>5</v>
      </c>
      <c r="R15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16" s="14" t="str">
        <f>IF(ProjectsDB[[#This Row],[Item Type]]="Straight Plug-In",_xlfn.TEXTJOIN("-",TRUE,M1516&amp;"-"&amp;_xlfn.LET(_xlpm.txt,ProjectsDB[[#This Row],[Assembly]],_xlpm.pos,FIND("SP",_xlpm.txt),_xlpm.pre,LEFT(_xlpm.txt,_xlpm.pos-1),IF(RIGHT(_xlpm.pre,3)="123","3PL",IF(RIGHT(_xlpm.pre,2)="12","2PL",IF(RIGHT(_xlpm.pre,1)="1","1PL","3PL")))),N1516,O1516,P1516,Q1516&amp;"W",R1516),_xlfn.TEXTJOIN("-",TRUE,M1516,N1516,O1516,P1516,Q1516&amp;"W",R1516))</f>
        <v>Elbow Flat-CU-Silver-PET-5W-2</v>
      </c>
      <c r="T1516" s="14" t="str">
        <f>IF(COUNTIF(Cycletime[Element Desc.],ProjectsDB[[#This Row],[Element Desc.]])&gt;0,"Found","Not Found")</f>
        <v>Found</v>
      </c>
    </row>
    <row r="1517" spans="2:20" x14ac:dyDescent="0.25">
      <c r="B1517" s="8" t="s">
        <v>3161</v>
      </c>
      <c r="C1517" s="9" t="s">
        <v>3113</v>
      </c>
      <c r="D1517" s="9" t="s">
        <v>3114</v>
      </c>
      <c r="E1517" s="10">
        <v>2</v>
      </c>
      <c r="F1517" s="9" t="s">
        <v>2764</v>
      </c>
      <c r="G1517" s="9" t="s">
        <v>37</v>
      </c>
      <c r="H1517" s="11"/>
      <c r="I1517" s="12">
        <v>455</v>
      </c>
      <c r="J1517" s="12">
        <v>455</v>
      </c>
      <c r="K1517" s="12"/>
      <c r="L1517" s="12">
        <f t="array" ref="L1517">IFERROR(LOOKUP(2^15,SEARCH({"40A","63A","80A","100A","125A","160A","200A","250A","400A","630A","800A","1000A","1250A","1600A","2000A","2500A","3200A","4000A","5000A","6300A"},UPPER(D1517)),{40,63,80,100,125,160,200,250,400,630,800,1000,1250,1600,2000,2500,3200,4000,5000,6300}),0)</f>
        <v>3200</v>
      </c>
      <c r="M1517" s="9" t="str">
        <f t="shared" si="116"/>
        <v>Elbow Edge</v>
      </c>
      <c r="N1517" s="9" t="str">
        <f t="shared" si="117"/>
        <v>CU</v>
      </c>
      <c r="O1517" s="13" t="str">
        <f t="shared" si="118"/>
        <v>Silver</v>
      </c>
      <c r="P1517" s="9" t="str">
        <f t="shared" si="119"/>
        <v>PET</v>
      </c>
      <c r="Q1517" s="9" t="str">
        <f t="shared" si="120"/>
        <v>5</v>
      </c>
      <c r="R15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17" s="14" t="str">
        <f>IF(ProjectsDB[[#This Row],[Item Type]]="Straight Plug-In",_xlfn.TEXTJOIN("-",TRUE,M1517&amp;"-"&amp;_xlfn.LET(_xlpm.txt,ProjectsDB[[#This Row],[Assembly]],_xlpm.pos,FIND("SP",_xlpm.txt),_xlpm.pre,LEFT(_xlpm.txt,_xlpm.pos-1),IF(RIGHT(_xlpm.pre,3)="123","3PL",IF(RIGHT(_xlpm.pre,2)="12","2PL",IF(RIGHT(_xlpm.pre,1)="1","1PL","3PL")))),N1517,O1517,P1517,Q1517&amp;"W",R1517),_xlfn.TEXTJOIN("-",TRUE,M1517,N1517,O1517,P1517,Q1517&amp;"W",R1517))</f>
        <v>Elbow Edge-CU-Silver-PET-5W-2</v>
      </c>
      <c r="T1517" s="14" t="str">
        <f>IF(COUNTIF(Cycletime[Element Desc.],ProjectsDB[[#This Row],[Element Desc.]])&gt;0,"Found","Not Found")</f>
        <v>Found</v>
      </c>
    </row>
    <row r="1518" spans="2:20" x14ac:dyDescent="0.25">
      <c r="B1518" s="8" t="s">
        <v>3162</v>
      </c>
      <c r="C1518" s="9" t="s">
        <v>3119</v>
      </c>
      <c r="D1518" s="9" t="s">
        <v>3120</v>
      </c>
      <c r="E1518" s="10">
        <v>1</v>
      </c>
      <c r="F1518" s="9" t="s">
        <v>2764</v>
      </c>
      <c r="G1518" s="9" t="s">
        <v>37</v>
      </c>
      <c r="H1518" s="11"/>
      <c r="I1518" s="12">
        <v>455</v>
      </c>
      <c r="J1518" s="12">
        <v>455</v>
      </c>
      <c r="K1518" s="12"/>
      <c r="L1518" s="12">
        <f t="array" ref="L1518">IFERROR(LOOKUP(2^15,SEARCH({"40A","63A","80A","100A","125A","160A","200A","250A","400A","630A","800A","1000A","1250A","1600A","2000A","2500A","3200A","4000A","5000A","6300A"},UPPER(D1518)),{40,63,80,100,125,160,200,250,400,630,800,1000,1250,1600,2000,2500,3200,4000,5000,6300}),0)</f>
        <v>3200</v>
      </c>
      <c r="M1518" s="9" t="str">
        <f t="shared" si="116"/>
        <v>Elbow Edge</v>
      </c>
      <c r="N1518" s="9" t="str">
        <f t="shared" si="117"/>
        <v>CU</v>
      </c>
      <c r="O1518" s="13" t="str">
        <f t="shared" si="118"/>
        <v>Silver</v>
      </c>
      <c r="P1518" s="9" t="str">
        <f t="shared" si="119"/>
        <v>PET</v>
      </c>
      <c r="Q1518" s="9" t="str">
        <f t="shared" si="120"/>
        <v>5</v>
      </c>
      <c r="R15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18" s="14" t="str">
        <f>IF(ProjectsDB[[#This Row],[Item Type]]="Straight Plug-In",_xlfn.TEXTJOIN("-",TRUE,M1518&amp;"-"&amp;_xlfn.LET(_xlpm.txt,ProjectsDB[[#This Row],[Assembly]],_xlpm.pos,FIND("SP",_xlpm.txt),_xlpm.pre,LEFT(_xlpm.txt,_xlpm.pos-1),IF(RIGHT(_xlpm.pre,3)="123","3PL",IF(RIGHT(_xlpm.pre,2)="12","2PL",IF(RIGHT(_xlpm.pre,1)="1","1PL","3PL")))),N1518,O1518,P1518,Q1518&amp;"W",R1518),_xlfn.TEXTJOIN("-",TRUE,M1518,N1518,O1518,P1518,Q1518&amp;"W",R1518))</f>
        <v>Elbow Edge-CU-Silver-PET-5W-2</v>
      </c>
      <c r="T1518" s="14" t="str">
        <f>IF(COUNTIF(Cycletime[Element Desc.],ProjectsDB[[#This Row],[Element Desc.]])&gt;0,"Found","Not Found")</f>
        <v>Found</v>
      </c>
    </row>
    <row r="1519" spans="2:20" x14ac:dyDescent="0.25">
      <c r="B1519" s="8" t="s">
        <v>3163</v>
      </c>
      <c r="C1519" s="9" t="s">
        <v>2772</v>
      </c>
      <c r="D1519" s="9" t="s">
        <v>2773</v>
      </c>
      <c r="E1519" s="10">
        <v>4</v>
      </c>
      <c r="F1519" s="9" t="s">
        <v>2764</v>
      </c>
      <c r="G1519" s="9" t="s">
        <v>37</v>
      </c>
      <c r="H1519" s="11"/>
      <c r="I1519" s="12"/>
      <c r="J1519" s="12"/>
      <c r="K1519" s="12"/>
      <c r="L1519" s="12">
        <f t="array" ref="L1519">IFERROR(LOOKUP(2^15,SEARCH({"40A","63A","80A","100A","125A","160A","200A","250A","400A","630A","800A","1000A","1250A","1600A","2000A","2500A","3200A","4000A","5000A","6300A"},UPPER(D1519)),{40,63,80,100,125,160,200,250,400,630,800,1000,1250,1600,2000,2500,3200,4000,5000,6300}),0)</f>
        <v>3200</v>
      </c>
      <c r="M1519" s="9" t="str">
        <f t="shared" si="116"/>
        <v>Joint Pack</v>
      </c>
      <c r="N1519" s="9" t="str">
        <f t="shared" si="117"/>
        <v>CU</v>
      </c>
      <c r="O1519" s="13" t="str">
        <f t="shared" si="118"/>
        <v>Silver</v>
      </c>
      <c r="P1519" s="9" t="str">
        <f t="shared" si="119"/>
        <v>None</v>
      </c>
      <c r="Q1519" s="9" t="str">
        <f t="shared" si="120"/>
        <v>5</v>
      </c>
      <c r="R15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19" s="14" t="str">
        <f>IF(ProjectsDB[[#This Row],[Item Type]]="Straight Plug-In",_xlfn.TEXTJOIN("-",TRUE,M1519&amp;"-"&amp;_xlfn.LET(_xlpm.txt,ProjectsDB[[#This Row],[Assembly]],_xlpm.pos,FIND("SP",_xlpm.txt),_xlpm.pre,LEFT(_xlpm.txt,_xlpm.pos-1),IF(RIGHT(_xlpm.pre,3)="123","3PL",IF(RIGHT(_xlpm.pre,2)="12","2PL",IF(RIGHT(_xlpm.pre,1)="1","1PL","3PL")))),N1519,O1519,P1519,Q1519&amp;"W",R1519),_xlfn.TEXTJOIN("-",TRUE,M1519,N1519,O1519,P1519,Q1519&amp;"W",R1519))</f>
        <v>Joint Pack-CU-Silver-None-5W-2</v>
      </c>
      <c r="T1519" s="14" t="str">
        <f>IF(COUNTIF(Cycletime[Element Desc.],ProjectsDB[[#This Row],[Element Desc.]])&gt;0,"Found","Not Found")</f>
        <v>Found</v>
      </c>
    </row>
    <row r="1520" spans="2:20" x14ac:dyDescent="0.25">
      <c r="B1520" s="8" t="s">
        <v>3164</v>
      </c>
      <c r="C1520" s="9" t="s">
        <v>2772</v>
      </c>
      <c r="D1520" s="9" t="s">
        <v>2773</v>
      </c>
      <c r="E1520" s="10">
        <v>3</v>
      </c>
      <c r="F1520" s="9" t="s">
        <v>2764</v>
      </c>
      <c r="G1520" s="9" t="s">
        <v>37</v>
      </c>
      <c r="H1520" s="11"/>
      <c r="I1520" s="12"/>
      <c r="J1520" s="12"/>
      <c r="K1520" s="12"/>
      <c r="L1520" s="12">
        <f t="array" ref="L1520">IFERROR(LOOKUP(2^15,SEARCH({"40A","63A","80A","100A","125A","160A","200A","250A","400A","630A","800A","1000A","1250A","1600A","2000A","2500A","3200A","4000A","5000A","6300A"},UPPER(D1520)),{40,63,80,100,125,160,200,250,400,630,800,1000,1250,1600,2000,2500,3200,4000,5000,6300}),0)</f>
        <v>3200</v>
      </c>
      <c r="M1520" s="9" t="str">
        <f t="shared" si="116"/>
        <v>Joint Pack</v>
      </c>
      <c r="N1520" s="9" t="str">
        <f t="shared" si="117"/>
        <v>CU</v>
      </c>
      <c r="O1520" s="13" t="str">
        <f t="shared" si="118"/>
        <v>Silver</v>
      </c>
      <c r="P1520" s="9" t="str">
        <f t="shared" si="119"/>
        <v>None</v>
      </c>
      <c r="Q1520" s="9" t="str">
        <f t="shared" si="120"/>
        <v>5</v>
      </c>
      <c r="R15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20" s="14" t="str">
        <f>IF(ProjectsDB[[#This Row],[Item Type]]="Straight Plug-In",_xlfn.TEXTJOIN("-",TRUE,M1520&amp;"-"&amp;_xlfn.LET(_xlpm.txt,ProjectsDB[[#This Row],[Assembly]],_xlpm.pos,FIND("SP",_xlpm.txt),_xlpm.pre,LEFT(_xlpm.txt,_xlpm.pos-1),IF(RIGHT(_xlpm.pre,3)="123","3PL",IF(RIGHT(_xlpm.pre,2)="12","2PL",IF(RIGHT(_xlpm.pre,1)="1","1PL","3PL")))),N1520,O1520,P1520,Q1520&amp;"W",R1520),_xlfn.TEXTJOIN("-",TRUE,M1520,N1520,O1520,P1520,Q1520&amp;"W",R1520))</f>
        <v>Joint Pack-CU-Silver-None-5W-2</v>
      </c>
      <c r="T1520" s="14" t="str">
        <f>IF(COUNTIF(Cycletime[Element Desc.],ProjectsDB[[#This Row],[Element Desc.]])&gt;0,"Found","Not Found")</f>
        <v>Found</v>
      </c>
    </row>
    <row r="1521" spans="2:20" x14ac:dyDescent="0.25">
      <c r="B1521" s="8" t="s">
        <v>3165</v>
      </c>
      <c r="C1521" s="9" t="s">
        <v>3110</v>
      </c>
      <c r="D1521" s="9" t="s">
        <v>3111</v>
      </c>
      <c r="E1521" s="10">
        <v>2</v>
      </c>
      <c r="F1521" s="9" t="s">
        <v>2764</v>
      </c>
      <c r="G1521" s="9" t="s">
        <v>37</v>
      </c>
      <c r="H1521" s="11"/>
      <c r="I1521" s="12">
        <v>300</v>
      </c>
      <c r="J1521" s="12">
        <v>300</v>
      </c>
      <c r="K1521" s="12"/>
      <c r="L1521" s="12">
        <f t="array" ref="L1521">IFERROR(LOOKUP(2^15,SEARCH({"40A","63A","80A","100A","125A","160A","200A","250A","400A","630A","800A","1000A","1250A","1600A","2000A","2500A","3200A","4000A","5000A","6300A"},UPPER(D1521)),{40,63,80,100,125,160,200,250,400,630,800,1000,1250,1600,2000,2500,3200,4000,5000,6300}),0)</f>
        <v>3200</v>
      </c>
      <c r="M1521" s="9" t="str">
        <f t="shared" si="116"/>
        <v>Elbow Flat</v>
      </c>
      <c r="N1521" s="9" t="str">
        <f t="shared" si="117"/>
        <v>CU</v>
      </c>
      <c r="O1521" s="13" t="str">
        <f t="shared" si="118"/>
        <v>Silver</v>
      </c>
      <c r="P1521" s="9" t="str">
        <f t="shared" si="119"/>
        <v>PET</v>
      </c>
      <c r="Q1521" s="9" t="str">
        <f t="shared" si="120"/>
        <v>5</v>
      </c>
      <c r="R15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21" s="14" t="str">
        <f>IF(ProjectsDB[[#This Row],[Item Type]]="Straight Plug-In",_xlfn.TEXTJOIN("-",TRUE,M1521&amp;"-"&amp;_xlfn.LET(_xlpm.txt,ProjectsDB[[#This Row],[Assembly]],_xlpm.pos,FIND("SP",_xlpm.txt),_xlpm.pre,LEFT(_xlpm.txt,_xlpm.pos-1),IF(RIGHT(_xlpm.pre,3)="123","3PL",IF(RIGHT(_xlpm.pre,2)="12","2PL",IF(RIGHT(_xlpm.pre,1)="1","1PL","3PL")))),N1521,O1521,P1521,Q1521&amp;"W",R1521),_xlfn.TEXTJOIN("-",TRUE,M1521,N1521,O1521,P1521,Q1521&amp;"W",R1521))</f>
        <v>Elbow Flat-CU-Silver-PET-5W-2</v>
      </c>
      <c r="T1521" s="14" t="str">
        <f>IF(COUNTIF(Cycletime[Element Desc.],ProjectsDB[[#This Row],[Element Desc.]])&gt;0,"Found","Not Found")</f>
        <v>Found</v>
      </c>
    </row>
    <row r="1522" spans="2:20" x14ac:dyDescent="0.25">
      <c r="B1522" s="8" t="s">
        <v>3166</v>
      </c>
      <c r="C1522" s="9" t="s">
        <v>3113</v>
      </c>
      <c r="D1522" s="9" t="s">
        <v>3114</v>
      </c>
      <c r="E1522" s="10">
        <v>1</v>
      </c>
      <c r="F1522" s="9" t="s">
        <v>2764</v>
      </c>
      <c r="G1522" s="9" t="s">
        <v>37</v>
      </c>
      <c r="H1522" s="11"/>
      <c r="I1522" s="12">
        <v>455</v>
      </c>
      <c r="J1522" s="12">
        <v>455</v>
      </c>
      <c r="K1522" s="12"/>
      <c r="L1522" s="12">
        <f t="array" ref="L1522">IFERROR(LOOKUP(2^15,SEARCH({"40A","63A","80A","100A","125A","160A","200A","250A","400A","630A","800A","1000A","1250A","1600A","2000A","2500A","3200A","4000A","5000A","6300A"},UPPER(D1522)),{40,63,80,100,125,160,200,250,400,630,800,1000,1250,1600,2000,2500,3200,4000,5000,6300}),0)</f>
        <v>3200</v>
      </c>
      <c r="M1522" s="9" t="str">
        <f t="shared" si="116"/>
        <v>Elbow Edge</v>
      </c>
      <c r="N1522" s="9" t="str">
        <f t="shared" si="117"/>
        <v>CU</v>
      </c>
      <c r="O1522" s="13" t="str">
        <f t="shared" si="118"/>
        <v>Silver</v>
      </c>
      <c r="P1522" s="9" t="str">
        <f t="shared" si="119"/>
        <v>PET</v>
      </c>
      <c r="Q1522" s="9" t="str">
        <f t="shared" si="120"/>
        <v>5</v>
      </c>
      <c r="R15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22" s="14" t="str">
        <f>IF(ProjectsDB[[#This Row],[Item Type]]="Straight Plug-In",_xlfn.TEXTJOIN("-",TRUE,M1522&amp;"-"&amp;_xlfn.LET(_xlpm.txt,ProjectsDB[[#This Row],[Assembly]],_xlpm.pos,FIND("SP",_xlpm.txt),_xlpm.pre,LEFT(_xlpm.txt,_xlpm.pos-1),IF(RIGHT(_xlpm.pre,3)="123","3PL",IF(RIGHT(_xlpm.pre,2)="12","2PL",IF(RIGHT(_xlpm.pre,1)="1","1PL","3PL")))),N1522,O1522,P1522,Q1522&amp;"W",R1522),_xlfn.TEXTJOIN("-",TRUE,M1522,N1522,O1522,P1522,Q1522&amp;"W",R1522))</f>
        <v>Elbow Edge-CU-Silver-PET-5W-2</v>
      </c>
      <c r="T1522" s="14" t="str">
        <f>IF(COUNTIF(Cycletime[Element Desc.],ProjectsDB[[#This Row],[Element Desc.]])&gt;0,"Found","Not Found")</f>
        <v>Found</v>
      </c>
    </row>
    <row r="1523" spans="2:20" x14ac:dyDescent="0.25">
      <c r="B1523" s="8" t="s">
        <v>3167</v>
      </c>
      <c r="C1523" s="9" t="s">
        <v>2865</v>
      </c>
      <c r="D1523" s="9" t="s">
        <v>2866</v>
      </c>
      <c r="E1523" s="10">
        <v>6</v>
      </c>
      <c r="F1523" s="9" t="s">
        <v>2764</v>
      </c>
      <c r="G1523" s="9" t="s">
        <v>1426</v>
      </c>
      <c r="H1523" s="11"/>
      <c r="I1523" s="12"/>
      <c r="J1523" s="12">
        <v>55</v>
      </c>
      <c r="K1523" s="12"/>
      <c r="L1523" s="12">
        <f t="array" ref="L1523">IFERROR(LOOKUP(2^15,SEARCH({"40A","63A","80A","100A","125A","160A","200A","250A","400A","630A","800A","1000A","1250A","1600A","2000A","2500A","3200A","4000A","5000A","6300A"},UPPER(D1523)),{40,63,80,100,125,160,200,250,400,630,800,1000,1250,1600,2000,2500,3200,4000,5000,6300}),0)</f>
        <v>4000</v>
      </c>
      <c r="M1523" s="9" t="str">
        <f t="shared" si="116"/>
        <v>Joint Pack</v>
      </c>
      <c r="N1523" s="9" t="str">
        <f t="shared" si="117"/>
        <v>CU</v>
      </c>
      <c r="O1523" s="13" t="str">
        <f t="shared" si="118"/>
        <v>Silver</v>
      </c>
      <c r="P1523" s="9" t="str">
        <f t="shared" si="119"/>
        <v>None</v>
      </c>
      <c r="Q1523" s="9" t="str">
        <f t="shared" si="120"/>
        <v>5</v>
      </c>
      <c r="R15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23" s="14" t="str">
        <f>IF(ProjectsDB[[#This Row],[Item Type]]="Straight Plug-In",_xlfn.TEXTJOIN("-",TRUE,M1523&amp;"-"&amp;_xlfn.LET(_xlpm.txt,ProjectsDB[[#This Row],[Assembly]],_xlpm.pos,FIND("SP",_xlpm.txt),_xlpm.pre,LEFT(_xlpm.txt,_xlpm.pos-1),IF(RIGHT(_xlpm.pre,3)="123","3PL",IF(RIGHT(_xlpm.pre,2)="12","2PL",IF(RIGHT(_xlpm.pre,1)="1","1PL","3PL")))),N1523,O1523,P1523,Q1523&amp;"W",R1523),_xlfn.TEXTJOIN("-",TRUE,M1523,N1523,O1523,P1523,Q1523&amp;"W",R1523))</f>
        <v>Joint Pack-CU-Silver-None-5W-2</v>
      </c>
      <c r="T1523" s="14" t="str">
        <f>IF(COUNTIF(Cycletime[Element Desc.],ProjectsDB[[#This Row],[Element Desc.]])&gt;0,"Found","Not Found")</f>
        <v>Found</v>
      </c>
    </row>
    <row r="1524" spans="2:20" x14ac:dyDescent="0.25">
      <c r="B1524" s="8" t="s">
        <v>3168</v>
      </c>
      <c r="C1524" s="9" t="s">
        <v>3086</v>
      </c>
      <c r="D1524" s="9" t="s">
        <v>3087</v>
      </c>
      <c r="E1524" s="10">
        <v>3</v>
      </c>
      <c r="F1524" s="9" t="s">
        <v>2764</v>
      </c>
      <c r="G1524" s="9" t="s">
        <v>1426</v>
      </c>
      <c r="H1524" s="11"/>
      <c r="I1524" s="12">
        <v>300</v>
      </c>
      <c r="J1524" s="12">
        <v>300</v>
      </c>
      <c r="K1524" s="12"/>
      <c r="L1524" s="12">
        <f t="array" ref="L1524">IFERROR(LOOKUP(2^15,SEARCH({"40A","63A","80A","100A","125A","160A","200A","250A","400A","630A","800A","1000A","1250A","1600A","2000A","2500A","3200A","4000A","5000A","6300A"},UPPER(D1524)),{40,63,80,100,125,160,200,250,400,630,800,1000,1250,1600,2000,2500,3200,4000,5000,6300}),0)</f>
        <v>4000</v>
      </c>
      <c r="M1524" s="9" t="str">
        <f t="shared" si="116"/>
        <v>Elbow Flat</v>
      </c>
      <c r="N1524" s="9" t="str">
        <f t="shared" si="117"/>
        <v>CU</v>
      </c>
      <c r="O1524" s="13" t="str">
        <f t="shared" si="118"/>
        <v>Silver</v>
      </c>
      <c r="P1524" s="9" t="str">
        <f t="shared" si="119"/>
        <v>PET</v>
      </c>
      <c r="Q1524" s="9" t="str">
        <f t="shared" si="120"/>
        <v>5</v>
      </c>
      <c r="R15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24" s="14" t="str">
        <f>IF(ProjectsDB[[#This Row],[Item Type]]="Straight Plug-In",_xlfn.TEXTJOIN("-",TRUE,M1524&amp;"-"&amp;_xlfn.LET(_xlpm.txt,ProjectsDB[[#This Row],[Assembly]],_xlpm.pos,FIND("SP",_xlpm.txt),_xlpm.pre,LEFT(_xlpm.txt,_xlpm.pos-1),IF(RIGHT(_xlpm.pre,3)="123","3PL",IF(RIGHT(_xlpm.pre,2)="12","2PL",IF(RIGHT(_xlpm.pre,1)="1","1PL","3PL")))),N1524,O1524,P1524,Q1524&amp;"W",R1524),_xlfn.TEXTJOIN("-",TRUE,M1524,N1524,O1524,P1524,Q1524&amp;"W",R1524))</f>
        <v>Elbow Flat-CU-Silver-PET-5W-2</v>
      </c>
      <c r="T1524" s="14" t="str">
        <f>IF(COUNTIF(Cycletime[Element Desc.],ProjectsDB[[#This Row],[Element Desc.]])&gt;0,"Found","Not Found")</f>
        <v>Found</v>
      </c>
    </row>
    <row r="1525" spans="2:20" x14ac:dyDescent="0.25">
      <c r="B1525" s="8" t="s">
        <v>3169</v>
      </c>
      <c r="C1525" s="9" t="s">
        <v>3083</v>
      </c>
      <c r="D1525" s="9" t="s">
        <v>3084</v>
      </c>
      <c r="E1525" s="10">
        <v>3</v>
      </c>
      <c r="F1525" s="9" t="s">
        <v>2764</v>
      </c>
      <c r="G1525" s="9" t="s">
        <v>1426</v>
      </c>
      <c r="H1525" s="11"/>
      <c r="I1525" s="12">
        <v>505</v>
      </c>
      <c r="J1525" s="12">
        <v>505</v>
      </c>
      <c r="K1525" s="12"/>
      <c r="L1525" s="12">
        <f t="array" ref="L1525">IFERROR(LOOKUP(2^15,SEARCH({"40A","63A","80A","100A","125A","160A","200A","250A","400A","630A","800A","1000A","1250A","1600A","2000A","2500A","3200A","4000A","5000A","6300A"},UPPER(D1525)),{40,63,80,100,125,160,200,250,400,630,800,1000,1250,1600,2000,2500,3200,4000,5000,6300}),0)</f>
        <v>4000</v>
      </c>
      <c r="M1525" s="9" t="str">
        <f t="shared" si="116"/>
        <v>Elbow Edge</v>
      </c>
      <c r="N1525" s="9" t="str">
        <f t="shared" si="117"/>
        <v>CU</v>
      </c>
      <c r="O1525" s="13" t="str">
        <f t="shared" si="118"/>
        <v>Silver</v>
      </c>
      <c r="P1525" s="9" t="str">
        <f t="shared" si="119"/>
        <v>PET</v>
      </c>
      <c r="Q1525" s="9" t="str">
        <f t="shared" si="120"/>
        <v>5</v>
      </c>
      <c r="R15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25" s="14" t="str">
        <f>IF(ProjectsDB[[#This Row],[Item Type]]="Straight Plug-In",_xlfn.TEXTJOIN("-",TRUE,M1525&amp;"-"&amp;_xlfn.LET(_xlpm.txt,ProjectsDB[[#This Row],[Assembly]],_xlpm.pos,FIND("SP",_xlpm.txt),_xlpm.pre,LEFT(_xlpm.txt,_xlpm.pos-1),IF(RIGHT(_xlpm.pre,3)="123","3PL",IF(RIGHT(_xlpm.pre,2)="12","2PL",IF(RIGHT(_xlpm.pre,1)="1","1PL","3PL")))),N1525,O1525,P1525,Q1525&amp;"W",R1525),_xlfn.TEXTJOIN("-",TRUE,M1525,N1525,O1525,P1525,Q1525&amp;"W",R1525))</f>
        <v>Elbow Edge-CU-Silver-PET-5W-2</v>
      </c>
      <c r="T1525" s="14" t="str">
        <f>IF(COUNTIF(Cycletime[Element Desc.],ProjectsDB[[#This Row],[Element Desc.]])&gt;0,"Found","Not Found")</f>
        <v>Found</v>
      </c>
    </row>
    <row r="1526" spans="2:20" x14ac:dyDescent="0.25">
      <c r="B1526" s="8" t="s">
        <v>3170</v>
      </c>
      <c r="C1526" s="9" t="s">
        <v>3086</v>
      </c>
      <c r="D1526" s="9" t="s">
        <v>3087</v>
      </c>
      <c r="E1526" s="10">
        <v>1</v>
      </c>
      <c r="F1526" s="9" t="s">
        <v>2764</v>
      </c>
      <c r="G1526" s="9" t="s">
        <v>1426</v>
      </c>
      <c r="H1526" s="11"/>
      <c r="I1526" s="12">
        <v>300</v>
      </c>
      <c r="J1526" s="12">
        <v>300</v>
      </c>
      <c r="K1526" s="12"/>
      <c r="L1526" s="12">
        <f t="array" ref="L1526">IFERROR(LOOKUP(2^15,SEARCH({"40A","63A","80A","100A","125A","160A","200A","250A","400A","630A","800A","1000A","1250A","1600A","2000A","2500A","3200A","4000A","5000A","6300A"},UPPER(D1526)),{40,63,80,100,125,160,200,250,400,630,800,1000,1250,1600,2000,2500,3200,4000,5000,6300}),0)</f>
        <v>4000</v>
      </c>
      <c r="M1526" s="9" t="str">
        <f t="shared" si="116"/>
        <v>Elbow Flat</v>
      </c>
      <c r="N1526" s="9" t="str">
        <f t="shared" si="117"/>
        <v>CU</v>
      </c>
      <c r="O1526" s="13" t="str">
        <f t="shared" si="118"/>
        <v>Silver</v>
      </c>
      <c r="P1526" s="9" t="str">
        <f t="shared" si="119"/>
        <v>PET</v>
      </c>
      <c r="Q1526" s="9" t="str">
        <f t="shared" si="120"/>
        <v>5</v>
      </c>
      <c r="R15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26" s="14" t="str">
        <f>IF(ProjectsDB[[#This Row],[Item Type]]="Straight Plug-In",_xlfn.TEXTJOIN("-",TRUE,M1526&amp;"-"&amp;_xlfn.LET(_xlpm.txt,ProjectsDB[[#This Row],[Assembly]],_xlpm.pos,FIND("SP",_xlpm.txt),_xlpm.pre,LEFT(_xlpm.txt,_xlpm.pos-1),IF(RIGHT(_xlpm.pre,3)="123","3PL",IF(RIGHT(_xlpm.pre,2)="12","2PL",IF(RIGHT(_xlpm.pre,1)="1","1PL","3PL")))),N1526,O1526,P1526,Q1526&amp;"W",R1526),_xlfn.TEXTJOIN("-",TRUE,M1526,N1526,O1526,P1526,Q1526&amp;"W",R1526))</f>
        <v>Elbow Flat-CU-Silver-PET-5W-2</v>
      </c>
      <c r="T1526" s="14" t="str">
        <f>IF(COUNTIF(Cycletime[Element Desc.],ProjectsDB[[#This Row],[Element Desc.]])&gt;0,"Found","Not Found")</f>
        <v>Found</v>
      </c>
    </row>
    <row r="1527" spans="2:20" x14ac:dyDescent="0.25">
      <c r="B1527" s="8" t="s">
        <v>3171</v>
      </c>
      <c r="C1527" s="9" t="s">
        <v>3083</v>
      </c>
      <c r="D1527" s="9" t="s">
        <v>3084</v>
      </c>
      <c r="E1527" s="10">
        <v>2</v>
      </c>
      <c r="F1527" s="9" t="s">
        <v>2764</v>
      </c>
      <c r="G1527" s="9" t="s">
        <v>1426</v>
      </c>
      <c r="H1527" s="11"/>
      <c r="I1527" s="12">
        <v>505</v>
      </c>
      <c r="J1527" s="12">
        <v>505</v>
      </c>
      <c r="K1527" s="12"/>
      <c r="L1527" s="12">
        <f t="array" ref="L1527">IFERROR(LOOKUP(2^15,SEARCH({"40A","63A","80A","100A","125A","160A","200A","250A","400A","630A","800A","1000A","1250A","1600A","2000A","2500A","3200A","4000A","5000A","6300A"},UPPER(D1527)),{40,63,80,100,125,160,200,250,400,630,800,1000,1250,1600,2000,2500,3200,4000,5000,6300}),0)</f>
        <v>4000</v>
      </c>
      <c r="M1527" s="9" t="str">
        <f t="shared" si="116"/>
        <v>Elbow Edge</v>
      </c>
      <c r="N1527" s="9" t="str">
        <f t="shared" si="117"/>
        <v>CU</v>
      </c>
      <c r="O1527" s="13" t="str">
        <f t="shared" si="118"/>
        <v>Silver</v>
      </c>
      <c r="P1527" s="9" t="str">
        <f t="shared" si="119"/>
        <v>PET</v>
      </c>
      <c r="Q1527" s="9" t="str">
        <f t="shared" si="120"/>
        <v>5</v>
      </c>
      <c r="R15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27" s="14" t="str">
        <f>IF(ProjectsDB[[#This Row],[Item Type]]="Straight Plug-In",_xlfn.TEXTJOIN("-",TRUE,M1527&amp;"-"&amp;_xlfn.LET(_xlpm.txt,ProjectsDB[[#This Row],[Assembly]],_xlpm.pos,FIND("SP",_xlpm.txt),_xlpm.pre,LEFT(_xlpm.txt,_xlpm.pos-1),IF(RIGHT(_xlpm.pre,3)="123","3PL",IF(RIGHT(_xlpm.pre,2)="12","2PL",IF(RIGHT(_xlpm.pre,1)="1","1PL","3PL")))),N1527,O1527,P1527,Q1527&amp;"W",R1527),_xlfn.TEXTJOIN("-",TRUE,M1527,N1527,O1527,P1527,Q1527&amp;"W",R1527))</f>
        <v>Elbow Edge-CU-Silver-PET-5W-2</v>
      </c>
      <c r="T1527" s="14" t="str">
        <f>IF(COUNTIF(Cycletime[Element Desc.],ProjectsDB[[#This Row],[Element Desc.]])&gt;0,"Found","Not Found")</f>
        <v>Found</v>
      </c>
    </row>
    <row r="1528" spans="2:20" x14ac:dyDescent="0.25">
      <c r="B1528" s="8" t="s">
        <v>3172</v>
      </c>
      <c r="C1528" s="9" t="s">
        <v>3092</v>
      </c>
      <c r="D1528" s="9" t="s">
        <v>3093</v>
      </c>
      <c r="E1528" s="10">
        <v>1</v>
      </c>
      <c r="F1528" s="9" t="s">
        <v>2764</v>
      </c>
      <c r="G1528" s="9" t="s">
        <v>1426</v>
      </c>
      <c r="H1528" s="11"/>
      <c r="I1528" s="12">
        <v>505</v>
      </c>
      <c r="J1528" s="12">
        <v>505</v>
      </c>
      <c r="K1528" s="12"/>
      <c r="L1528" s="12">
        <f t="array" ref="L1528">IFERROR(LOOKUP(2^15,SEARCH({"40A","63A","80A","100A","125A","160A","200A","250A","400A","630A","800A","1000A","1250A","1600A","2000A","2500A","3200A","4000A","5000A","6300A"},UPPER(D1528)),{40,63,80,100,125,160,200,250,400,630,800,1000,1250,1600,2000,2500,3200,4000,5000,6300}),0)</f>
        <v>4000</v>
      </c>
      <c r="M1528" s="9" t="str">
        <f t="shared" si="116"/>
        <v>Elbow Edge</v>
      </c>
      <c r="N1528" s="9" t="str">
        <f t="shared" si="117"/>
        <v>CU</v>
      </c>
      <c r="O1528" s="13" t="str">
        <f t="shared" si="118"/>
        <v>Silver</v>
      </c>
      <c r="P1528" s="9" t="str">
        <f t="shared" si="119"/>
        <v>PET</v>
      </c>
      <c r="Q1528" s="9" t="str">
        <f t="shared" si="120"/>
        <v>5</v>
      </c>
      <c r="R15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28" s="14" t="str">
        <f>IF(ProjectsDB[[#This Row],[Item Type]]="Straight Plug-In",_xlfn.TEXTJOIN("-",TRUE,M1528&amp;"-"&amp;_xlfn.LET(_xlpm.txt,ProjectsDB[[#This Row],[Assembly]],_xlpm.pos,FIND("SP",_xlpm.txt),_xlpm.pre,LEFT(_xlpm.txt,_xlpm.pos-1),IF(RIGHT(_xlpm.pre,3)="123","3PL",IF(RIGHT(_xlpm.pre,2)="12","2PL",IF(RIGHT(_xlpm.pre,1)="1","1PL","3PL")))),N1528,O1528,P1528,Q1528&amp;"W",R1528),_xlfn.TEXTJOIN("-",TRUE,M1528,N1528,O1528,P1528,Q1528&amp;"W",R1528))</f>
        <v>Elbow Edge-CU-Silver-PET-5W-2</v>
      </c>
      <c r="T1528" s="14" t="str">
        <f>IF(COUNTIF(Cycletime[Element Desc.],ProjectsDB[[#This Row],[Element Desc.]])&gt;0,"Found","Not Found")</f>
        <v>Found</v>
      </c>
    </row>
    <row r="1529" spans="2:20" x14ac:dyDescent="0.25">
      <c r="B1529" s="8" t="s">
        <v>3173</v>
      </c>
      <c r="C1529" s="9" t="s">
        <v>2865</v>
      </c>
      <c r="D1529" s="9" t="s">
        <v>2866</v>
      </c>
      <c r="E1529" s="10">
        <v>4</v>
      </c>
      <c r="F1529" s="9" t="s">
        <v>2764</v>
      </c>
      <c r="G1529" s="9" t="s">
        <v>1426</v>
      </c>
      <c r="H1529" s="11"/>
      <c r="I1529" s="12"/>
      <c r="J1529" s="12">
        <v>55</v>
      </c>
      <c r="K1529" s="12"/>
      <c r="L1529" s="12">
        <f t="array" ref="L1529">IFERROR(LOOKUP(2^15,SEARCH({"40A","63A","80A","100A","125A","160A","200A","250A","400A","630A","800A","1000A","1250A","1600A","2000A","2500A","3200A","4000A","5000A","6300A"},UPPER(D1529)),{40,63,80,100,125,160,200,250,400,630,800,1000,1250,1600,2000,2500,3200,4000,5000,6300}),0)</f>
        <v>4000</v>
      </c>
      <c r="M1529" s="9" t="str">
        <f t="shared" si="116"/>
        <v>Joint Pack</v>
      </c>
      <c r="N1529" s="9" t="str">
        <f t="shared" si="117"/>
        <v>CU</v>
      </c>
      <c r="O1529" s="13" t="str">
        <f t="shared" si="118"/>
        <v>Silver</v>
      </c>
      <c r="P1529" s="9" t="str">
        <f t="shared" si="119"/>
        <v>None</v>
      </c>
      <c r="Q1529" s="9" t="str">
        <f t="shared" si="120"/>
        <v>5</v>
      </c>
      <c r="R15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29" s="14" t="str">
        <f>IF(ProjectsDB[[#This Row],[Item Type]]="Straight Plug-In",_xlfn.TEXTJOIN("-",TRUE,M1529&amp;"-"&amp;_xlfn.LET(_xlpm.txt,ProjectsDB[[#This Row],[Assembly]],_xlpm.pos,FIND("SP",_xlpm.txt),_xlpm.pre,LEFT(_xlpm.txt,_xlpm.pos-1),IF(RIGHT(_xlpm.pre,3)="123","3PL",IF(RIGHT(_xlpm.pre,2)="12","2PL",IF(RIGHT(_xlpm.pre,1)="1","1PL","3PL")))),N1529,O1529,P1529,Q1529&amp;"W",R1529),_xlfn.TEXTJOIN("-",TRUE,M1529,N1529,O1529,P1529,Q1529&amp;"W",R1529))</f>
        <v>Joint Pack-CU-Silver-None-5W-2</v>
      </c>
      <c r="T1529" s="14" t="str">
        <f>IF(COUNTIF(Cycletime[Element Desc.],ProjectsDB[[#This Row],[Element Desc.]])&gt;0,"Found","Not Found")</f>
        <v>Found</v>
      </c>
    </row>
    <row r="1530" spans="2:20" x14ac:dyDescent="0.25">
      <c r="B1530" s="8" t="s">
        <v>3174</v>
      </c>
      <c r="C1530" s="9" t="s">
        <v>3086</v>
      </c>
      <c r="D1530" s="9" t="s">
        <v>3087</v>
      </c>
      <c r="E1530" s="10">
        <v>2</v>
      </c>
      <c r="F1530" s="9" t="s">
        <v>2764</v>
      </c>
      <c r="G1530" s="9" t="s">
        <v>1426</v>
      </c>
      <c r="H1530" s="11"/>
      <c r="I1530" s="12">
        <v>300</v>
      </c>
      <c r="J1530" s="12">
        <v>300</v>
      </c>
      <c r="K1530" s="12"/>
      <c r="L1530" s="12">
        <f t="array" ref="L1530">IFERROR(LOOKUP(2^15,SEARCH({"40A","63A","80A","100A","125A","160A","200A","250A","400A","630A","800A","1000A","1250A","1600A","2000A","2500A","3200A","4000A","5000A","6300A"},UPPER(D1530)),{40,63,80,100,125,160,200,250,400,630,800,1000,1250,1600,2000,2500,3200,4000,5000,6300}),0)</f>
        <v>4000</v>
      </c>
      <c r="M1530" s="9" t="str">
        <f t="shared" si="116"/>
        <v>Elbow Flat</v>
      </c>
      <c r="N1530" s="9" t="str">
        <f t="shared" si="117"/>
        <v>CU</v>
      </c>
      <c r="O1530" s="13" t="str">
        <f t="shared" si="118"/>
        <v>Silver</v>
      </c>
      <c r="P1530" s="9" t="str">
        <f t="shared" si="119"/>
        <v>PET</v>
      </c>
      <c r="Q1530" s="9" t="str">
        <f t="shared" si="120"/>
        <v>5</v>
      </c>
      <c r="R15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30" s="14" t="str">
        <f>IF(ProjectsDB[[#This Row],[Item Type]]="Straight Plug-In",_xlfn.TEXTJOIN("-",TRUE,M1530&amp;"-"&amp;_xlfn.LET(_xlpm.txt,ProjectsDB[[#This Row],[Assembly]],_xlpm.pos,FIND("SP",_xlpm.txt),_xlpm.pre,LEFT(_xlpm.txt,_xlpm.pos-1),IF(RIGHT(_xlpm.pre,3)="123","3PL",IF(RIGHT(_xlpm.pre,2)="12","2PL",IF(RIGHT(_xlpm.pre,1)="1","1PL","3PL")))),N1530,O1530,P1530,Q1530&amp;"W",R1530),_xlfn.TEXTJOIN("-",TRUE,M1530,N1530,O1530,P1530,Q1530&amp;"W",R1530))</f>
        <v>Elbow Flat-CU-Silver-PET-5W-2</v>
      </c>
      <c r="T1530" s="14" t="str">
        <f>IF(COUNTIF(Cycletime[Element Desc.],ProjectsDB[[#This Row],[Element Desc.]])&gt;0,"Found","Not Found")</f>
        <v>Found</v>
      </c>
    </row>
    <row r="1531" spans="2:20" x14ac:dyDescent="0.25">
      <c r="B1531" s="8" t="s">
        <v>3175</v>
      </c>
      <c r="C1531" s="9" t="s">
        <v>3083</v>
      </c>
      <c r="D1531" s="9" t="s">
        <v>3084</v>
      </c>
      <c r="E1531" s="10">
        <v>1</v>
      </c>
      <c r="F1531" s="9" t="s">
        <v>2764</v>
      </c>
      <c r="G1531" s="9" t="s">
        <v>1426</v>
      </c>
      <c r="H1531" s="11"/>
      <c r="I1531" s="12">
        <v>505</v>
      </c>
      <c r="J1531" s="12">
        <v>505</v>
      </c>
      <c r="K1531" s="12"/>
      <c r="L1531" s="12">
        <f t="array" ref="L1531">IFERROR(LOOKUP(2^15,SEARCH({"40A","63A","80A","100A","125A","160A","200A","250A","400A","630A","800A","1000A","1250A","1600A","2000A","2500A","3200A","4000A","5000A","6300A"},UPPER(D1531)),{40,63,80,100,125,160,200,250,400,630,800,1000,1250,1600,2000,2500,3200,4000,5000,6300}),0)</f>
        <v>4000</v>
      </c>
      <c r="M1531" s="9" t="str">
        <f t="shared" si="116"/>
        <v>Elbow Edge</v>
      </c>
      <c r="N1531" s="9" t="str">
        <f t="shared" si="117"/>
        <v>CU</v>
      </c>
      <c r="O1531" s="13" t="str">
        <f t="shared" si="118"/>
        <v>Silver</v>
      </c>
      <c r="P1531" s="9" t="str">
        <f t="shared" si="119"/>
        <v>PET</v>
      </c>
      <c r="Q1531" s="9" t="str">
        <f t="shared" si="120"/>
        <v>5</v>
      </c>
      <c r="R15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31" s="14" t="str">
        <f>IF(ProjectsDB[[#This Row],[Item Type]]="Straight Plug-In",_xlfn.TEXTJOIN("-",TRUE,M1531&amp;"-"&amp;_xlfn.LET(_xlpm.txt,ProjectsDB[[#This Row],[Assembly]],_xlpm.pos,FIND("SP",_xlpm.txt),_xlpm.pre,LEFT(_xlpm.txt,_xlpm.pos-1),IF(RIGHT(_xlpm.pre,3)="123","3PL",IF(RIGHT(_xlpm.pre,2)="12","2PL",IF(RIGHT(_xlpm.pre,1)="1","1PL","3PL")))),N1531,O1531,P1531,Q1531&amp;"W",R1531),_xlfn.TEXTJOIN("-",TRUE,M1531,N1531,O1531,P1531,Q1531&amp;"W",R1531))</f>
        <v>Elbow Edge-CU-Silver-PET-5W-2</v>
      </c>
      <c r="T1531" s="14" t="str">
        <f>IF(COUNTIF(Cycletime[Element Desc.],ProjectsDB[[#This Row],[Element Desc.]])&gt;0,"Found","Not Found")</f>
        <v>Found</v>
      </c>
    </row>
    <row r="1532" spans="2:20" x14ac:dyDescent="0.25">
      <c r="B1532" s="8" t="s">
        <v>3176</v>
      </c>
      <c r="C1532" s="9" t="s">
        <v>2865</v>
      </c>
      <c r="D1532" s="9" t="s">
        <v>2866</v>
      </c>
      <c r="E1532" s="10">
        <v>3</v>
      </c>
      <c r="F1532" s="9" t="s">
        <v>2764</v>
      </c>
      <c r="G1532" s="9" t="s">
        <v>1426</v>
      </c>
      <c r="H1532" s="11"/>
      <c r="I1532" s="12"/>
      <c r="J1532" s="12">
        <v>55</v>
      </c>
      <c r="K1532" s="12"/>
      <c r="L1532" s="12">
        <f t="array" ref="L1532">IFERROR(LOOKUP(2^15,SEARCH({"40A","63A","80A","100A","125A","160A","200A","250A","400A","630A","800A","1000A","1250A","1600A","2000A","2500A","3200A","4000A","5000A","6300A"},UPPER(D1532)),{40,63,80,100,125,160,200,250,400,630,800,1000,1250,1600,2000,2500,3200,4000,5000,6300}),0)</f>
        <v>4000</v>
      </c>
      <c r="M1532" s="9" t="str">
        <f t="shared" si="116"/>
        <v>Joint Pack</v>
      </c>
      <c r="N1532" s="9" t="str">
        <f t="shared" si="117"/>
        <v>CU</v>
      </c>
      <c r="O1532" s="13" t="str">
        <f t="shared" si="118"/>
        <v>Silver</v>
      </c>
      <c r="P1532" s="9" t="str">
        <f t="shared" si="119"/>
        <v>None</v>
      </c>
      <c r="Q1532" s="9" t="str">
        <f t="shared" si="120"/>
        <v>5</v>
      </c>
      <c r="R15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32" s="14" t="str">
        <f>IF(ProjectsDB[[#This Row],[Item Type]]="Straight Plug-In",_xlfn.TEXTJOIN("-",TRUE,M1532&amp;"-"&amp;_xlfn.LET(_xlpm.txt,ProjectsDB[[#This Row],[Assembly]],_xlpm.pos,FIND("SP",_xlpm.txt),_xlpm.pre,LEFT(_xlpm.txt,_xlpm.pos-1),IF(RIGHT(_xlpm.pre,3)="123","3PL",IF(RIGHT(_xlpm.pre,2)="12","2PL",IF(RIGHT(_xlpm.pre,1)="1","1PL","3PL")))),N1532,O1532,P1532,Q1532&amp;"W",R1532),_xlfn.TEXTJOIN("-",TRUE,M1532,N1532,O1532,P1532,Q1532&amp;"W",R1532))</f>
        <v>Joint Pack-CU-Silver-None-5W-2</v>
      </c>
      <c r="T1532" s="14" t="str">
        <f>IF(COUNTIF(Cycletime[Element Desc.],ProjectsDB[[#This Row],[Element Desc.]])&gt;0,"Found","Not Found")</f>
        <v>Found</v>
      </c>
    </row>
    <row r="1533" spans="2:20" x14ac:dyDescent="0.25">
      <c r="B1533" s="8" t="s">
        <v>3177</v>
      </c>
      <c r="C1533" s="9" t="s">
        <v>3083</v>
      </c>
      <c r="D1533" s="9" t="s">
        <v>3084</v>
      </c>
      <c r="E1533" s="10">
        <v>3</v>
      </c>
      <c r="F1533" s="9" t="s">
        <v>2764</v>
      </c>
      <c r="G1533" s="9" t="s">
        <v>1426</v>
      </c>
      <c r="H1533" s="11"/>
      <c r="I1533" s="12">
        <v>505</v>
      </c>
      <c r="J1533" s="12">
        <v>505</v>
      </c>
      <c r="K1533" s="12"/>
      <c r="L1533" s="12">
        <f t="array" ref="L1533">IFERROR(LOOKUP(2^15,SEARCH({"40A","63A","80A","100A","125A","160A","200A","250A","400A","630A","800A","1000A","1250A","1600A","2000A","2500A","3200A","4000A","5000A","6300A"},UPPER(D1533)),{40,63,80,100,125,160,200,250,400,630,800,1000,1250,1600,2000,2500,3200,4000,5000,6300}),0)</f>
        <v>4000</v>
      </c>
      <c r="M1533" s="9" t="str">
        <f t="shared" si="116"/>
        <v>Elbow Edge</v>
      </c>
      <c r="N1533" s="9" t="str">
        <f t="shared" si="117"/>
        <v>CU</v>
      </c>
      <c r="O1533" s="13" t="str">
        <f t="shared" si="118"/>
        <v>Silver</v>
      </c>
      <c r="P1533" s="9" t="str">
        <f t="shared" si="119"/>
        <v>PET</v>
      </c>
      <c r="Q1533" s="9" t="str">
        <f t="shared" si="120"/>
        <v>5</v>
      </c>
      <c r="R15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33" s="14" t="str">
        <f>IF(ProjectsDB[[#This Row],[Item Type]]="Straight Plug-In",_xlfn.TEXTJOIN("-",TRUE,M1533&amp;"-"&amp;_xlfn.LET(_xlpm.txt,ProjectsDB[[#This Row],[Assembly]],_xlpm.pos,FIND("SP",_xlpm.txt),_xlpm.pre,LEFT(_xlpm.txt,_xlpm.pos-1),IF(RIGHT(_xlpm.pre,3)="123","3PL",IF(RIGHT(_xlpm.pre,2)="12","2PL",IF(RIGHT(_xlpm.pre,1)="1","1PL","3PL")))),N1533,O1533,P1533,Q1533&amp;"W",R1533),_xlfn.TEXTJOIN("-",TRUE,M1533,N1533,O1533,P1533,Q1533&amp;"W",R1533))</f>
        <v>Elbow Edge-CU-Silver-PET-5W-2</v>
      </c>
      <c r="T1533" s="14" t="str">
        <f>IF(COUNTIF(Cycletime[Element Desc.],ProjectsDB[[#This Row],[Element Desc.]])&gt;0,"Found","Not Found")</f>
        <v>Found</v>
      </c>
    </row>
    <row r="1534" spans="2:20" x14ac:dyDescent="0.25">
      <c r="B1534" s="8" t="s">
        <v>3178</v>
      </c>
      <c r="C1534" s="9" t="s">
        <v>3086</v>
      </c>
      <c r="D1534" s="9" t="s">
        <v>3087</v>
      </c>
      <c r="E1534" s="10">
        <v>3</v>
      </c>
      <c r="F1534" s="9" t="s">
        <v>2764</v>
      </c>
      <c r="G1534" s="9" t="s">
        <v>1426</v>
      </c>
      <c r="H1534" s="11"/>
      <c r="I1534" s="12">
        <v>300</v>
      </c>
      <c r="J1534" s="12">
        <v>300</v>
      </c>
      <c r="K1534" s="12"/>
      <c r="L1534" s="12">
        <f t="array" ref="L1534">IFERROR(LOOKUP(2^15,SEARCH({"40A","63A","80A","100A","125A","160A","200A","250A","400A","630A","800A","1000A","1250A","1600A","2000A","2500A","3200A","4000A","5000A","6300A"},UPPER(D1534)),{40,63,80,100,125,160,200,250,400,630,800,1000,1250,1600,2000,2500,3200,4000,5000,6300}),0)</f>
        <v>4000</v>
      </c>
      <c r="M1534" s="9" t="str">
        <f t="shared" si="116"/>
        <v>Elbow Flat</v>
      </c>
      <c r="N1534" s="9" t="str">
        <f t="shared" si="117"/>
        <v>CU</v>
      </c>
      <c r="O1534" s="13" t="str">
        <f t="shared" si="118"/>
        <v>Silver</v>
      </c>
      <c r="P1534" s="9" t="str">
        <f t="shared" si="119"/>
        <v>PET</v>
      </c>
      <c r="Q1534" s="9" t="str">
        <f t="shared" si="120"/>
        <v>5</v>
      </c>
      <c r="R15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34" s="14" t="str">
        <f>IF(ProjectsDB[[#This Row],[Item Type]]="Straight Plug-In",_xlfn.TEXTJOIN("-",TRUE,M1534&amp;"-"&amp;_xlfn.LET(_xlpm.txt,ProjectsDB[[#This Row],[Assembly]],_xlpm.pos,FIND("SP",_xlpm.txt),_xlpm.pre,LEFT(_xlpm.txt,_xlpm.pos-1),IF(RIGHT(_xlpm.pre,3)="123","3PL",IF(RIGHT(_xlpm.pre,2)="12","2PL",IF(RIGHT(_xlpm.pre,1)="1","1PL","3PL")))),N1534,O1534,P1534,Q1534&amp;"W",R1534),_xlfn.TEXTJOIN("-",TRUE,M1534,N1534,O1534,P1534,Q1534&amp;"W",R1534))</f>
        <v>Elbow Flat-CU-Silver-PET-5W-2</v>
      </c>
      <c r="T1534" s="14" t="str">
        <f>IF(COUNTIF(Cycletime[Element Desc.],ProjectsDB[[#This Row],[Element Desc.]])&gt;0,"Found","Not Found")</f>
        <v>Found</v>
      </c>
    </row>
    <row r="1535" spans="2:20" x14ac:dyDescent="0.25">
      <c r="B1535" s="8" t="s">
        <v>3179</v>
      </c>
      <c r="C1535" s="9" t="s">
        <v>2865</v>
      </c>
      <c r="D1535" s="9" t="s">
        <v>2866</v>
      </c>
      <c r="E1535" s="10">
        <v>6</v>
      </c>
      <c r="F1535" s="9" t="s">
        <v>2764</v>
      </c>
      <c r="G1535" s="9" t="s">
        <v>1426</v>
      </c>
      <c r="H1535" s="11"/>
      <c r="I1535" s="12"/>
      <c r="J1535" s="12">
        <v>55</v>
      </c>
      <c r="K1535" s="12"/>
      <c r="L1535" s="12">
        <f t="array" ref="L1535">IFERROR(LOOKUP(2^15,SEARCH({"40A","63A","80A","100A","125A","160A","200A","250A","400A","630A","800A","1000A","1250A","1600A","2000A","2500A","3200A","4000A","5000A","6300A"},UPPER(D1535)),{40,63,80,100,125,160,200,250,400,630,800,1000,1250,1600,2000,2500,3200,4000,5000,6300}),0)</f>
        <v>4000</v>
      </c>
      <c r="M1535" s="9" t="str">
        <f t="shared" si="116"/>
        <v>Joint Pack</v>
      </c>
      <c r="N1535" s="9" t="str">
        <f t="shared" si="117"/>
        <v>CU</v>
      </c>
      <c r="O1535" s="13" t="str">
        <f t="shared" si="118"/>
        <v>Silver</v>
      </c>
      <c r="P1535" s="9" t="str">
        <f t="shared" si="119"/>
        <v>None</v>
      </c>
      <c r="Q1535" s="9" t="str">
        <f t="shared" si="120"/>
        <v>5</v>
      </c>
      <c r="R15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35" s="14" t="str">
        <f>IF(ProjectsDB[[#This Row],[Item Type]]="Straight Plug-In",_xlfn.TEXTJOIN("-",TRUE,M1535&amp;"-"&amp;_xlfn.LET(_xlpm.txt,ProjectsDB[[#This Row],[Assembly]],_xlpm.pos,FIND("SP",_xlpm.txt),_xlpm.pre,LEFT(_xlpm.txt,_xlpm.pos-1),IF(RIGHT(_xlpm.pre,3)="123","3PL",IF(RIGHT(_xlpm.pre,2)="12","2PL",IF(RIGHT(_xlpm.pre,1)="1","1PL","3PL")))),N1535,O1535,P1535,Q1535&amp;"W",R1535),_xlfn.TEXTJOIN("-",TRUE,M1535,N1535,O1535,P1535,Q1535&amp;"W",R1535))</f>
        <v>Joint Pack-CU-Silver-None-5W-2</v>
      </c>
      <c r="T1535" s="14" t="str">
        <f>IF(COUNTIF(Cycletime[Element Desc.],ProjectsDB[[#This Row],[Element Desc.]])&gt;0,"Found","Not Found")</f>
        <v>Found</v>
      </c>
    </row>
    <row r="1536" spans="2:20" x14ac:dyDescent="0.25">
      <c r="B1536" s="8" t="s">
        <v>3180</v>
      </c>
      <c r="C1536" s="9" t="s">
        <v>3083</v>
      </c>
      <c r="D1536" s="9" t="s">
        <v>3084</v>
      </c>
      <c r="E1536" s="10">
        <v>1</v>
      </c>
      <c r="F1536" s="9" t="s">
        <v>2764</v>
      </c>
      <c r="G1536" s="9" t="s">
        <v>1426</v>
      </c>
      <c r="H1536" s="11"/>
      <c r="I1536" s="12">
        <v>505</v>
      </c>
      <c r="J1536" s="12">
        <v>505</v>
      </c>
      <c r="K1536" s="12"/>
      <c r="L1536" s="12">
        <f t="array" ref="L1536">IFERROR(LOOKUP(2^15,SEARCH({"40A","63A","80A","100A","125A","160A","200A","250A","400A","630A","800A","1000A","1250A","1600A","2000A","2500A","3200A","4000A","5000A","6300A"},UPPER(D1536)),{40,63,80,100,125,160,200,250,400,630,800,1000,1250,1600,2000,2500,3200,4000,5000,6300}),0)</f>
        <v>4000</v>
      </c>
      <c r="M1536" s="9" t="str">
        <f t="shared" si="116"/>
        <v>Elbow Edge</v>
      </c>
      <c r="N1536" s="9" t="str">
        <f t="shared" si="117"/>
        <v>CU</v>
      </c>
      <c r="O1536" s="13" t="str">
        <f t="shared" si="118"/>
        <v>Silver</v>
      </c>
      <c r="P1536" s="9" t="str">
        <f t="shared" si="119"/>
        <v>PET</v>
      </c>
      <c r="Q1536" s="9" t="str">
        <f t="shared" si="120"/>
        <v>5</v>
      </c>
      <c r="R15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36" s="14" t="str">
        <f>IF(ProjectsDB[[#This Row],[Item Type]]="Straight Plug-In",_xlfn.TEXTJOIN("-",TRUE,M1536&amp;"-"&amp;_xlfn.LET(_xlpm.txt,ProjectsDB[[#This Row],[Assembly]],_xlpm.pos,FIND("SP",_xlpm.txt),_xlpm.pre,LEFT(_xlpm.txt,_xlpm.pos-1),IF(RIGHT(_xlpm.pre,3)="123","3PL",IF(RIGHT(_xlpm.pre,2)="12","2PL",IF(RIGHT(_xlpm.pre,1)="1","1PL","3PL")))),N1536,O1536,P1536,Q1536&amp;"W",R1536),_xlfn.TEXTJOIN("-",TRUE,M1536,N1536,O1536,P1536,Q1536&amp;"W",R1536))</f>
        <v>Elbow Edge-CU-Silver-PET-5W-2</v>
      </c>
      <c r="T1536" s="14" t="str">
        <f>IF(COUNTIF(Cycletime[Element Desc.],ProjectsDB[[#This Row],[Element Desc.]])&gt;0,"Found","Not Found")</f>
        <v>Found</v>
      </c>
    </row>
    <row r="1537" spans="2:20" x14ac:dyDescent="0.25">
      <c r="B1537" s="8" t="s">
        <v>3181</v>
      </c>
      <c r="C1537" s="9" t="s">
        <v>3086</v>
      </c>
      <c r="D1537" s="9" t="s">
        <v>3087</v>
      </c>
      <c r="E1537" s="10">
        <v>1</v>
      </c>
      <c r="F1537" s="9" t="s">
        <v>2764</v>
      </c>
      <c r="G1537" s="9" t="s">
        <v>1426</v>
      </c>
      <c r="H1537" s="11"/>
      <c r="I1537" s="12">
        <v>300</v>
      </c>
      <c r="J1537" s="12">
        <v>300</v>
      </c>
      <c r="K1537" s="12"/>
      <c r="L1537" s="12">
        <f t="array" ref="L1537">IFERROR(LOOKUP(2^15,SEARCH({"40A","63A","80A","100A","125A","160A","200A","250A","400A","630A","800A","1000A","1250A","1600A","2000A","2500A","3200A","4000A","5000A","6300A"},UPPER(D1537)),{40,63,80,100,125,160,200,250,400,630,800,1000,1250,1600,2000,2500,3200,4000,5000,6300}),0)</f>
        <v>4000</v>
      </c>
      <c r="M1537" s="9" t="str">
        <f t="shared" si="116"/>
        <v>Elbow Flat</v>
      </c>
      <c r="N1537" s="9" t="str">
        <f t="shared" si="117"/>
        <v>CU</v>
      </c>
      <c r="O1537" s="13" t="str">
        <f t="shared" si="118"/>
        <v>Silver</v>
      </c>
      <c r="P1537" s="9" t="str">
        <f t="shared" si="119"/>
        <v>PET</v>
      </c>
      <c r="Q1537" s="9" t="str">
        <f t="shared" si="120"/>
        <v>5</v>
      </c>
      <c r="R15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37" s="14" t="str">
        <f>IF(ProjectsDB[[#This Row],[Item Type]]="Straight Plug-In",_xlfn.TEXTJOIN("-",TRUE,M1537&amp;"-"&amp;_xlfn.LET(_xlpm.txt,ProjectsDB[[#This Row],[Assembly]],_xlpm.pos,FIND("SP",_xlpm.txt),_xlpm.pre,LEFT(_xlpm.txt,_xlpm.pos-1),IF(RIGHT(_xlpm.pre,3)="123","3PL",IF(RIGHT(_xlpm.pre,2)="12","2PL",IF(RIGHT(_xlpm.pre,1)="1","1PL","3PL")))),N1537,O1537,P1537,Q1537&amp;"W",R1537),_xlfn.TEXTJOIN("-",TRUE,M1537,N1537,O1537,P1537,Q1537&amp;"W",R1537))</f>
        <v>Elbow Flat-CU-Silver-PET-5W-2</v>
      </c>
      <c r="T1537" s="14" t="str">
        <f>IF(COUNTIF(Cycletime[Element Desc.],ProjectsDB[[#This Row],[Element Desc.]])&gt;0,"Found","Not Found")</f>
        <v>Found</v>
      </c>
    </row>
    <row r="1538" spans="2:20" x14ac:dyDescent="0.25">
      <c r="B1538" s="8" t="s">
        <v>3182</v>
      </c>
      <c r="C1538" s="9" t="s">
        <v>2865</v>
      </c>
      <c r="D1538" s="9" t="s">
        <v>2866</v>
      </c>
      <c r="E1538" s="10">
        <v>2</v>
      </c>
      <c r="F1538" s="9" t="s">
        <v>2764</v>
      </c>
      <c r="G1538" s="9" t="s">
        <v>1426</v>
      </c>
      <c r="H1538" s="11"/>
      <c r="I1538" s="12"/>
      <c r="J1538" s="12">
        <v>55</v>
      </c>
      <c r="K1538" s="12"/>
      <c r="L1538" s="12">
        <f t="array" ref="L1538">IFERROR(LOOKUP(2^15,SEARCH({"40A","63A","80A","100A","125A","160A","200A","250A","400A","630A","800A","1000A","1250A","1600A","2000A","2500A","3200A","4000A","5000A","6300A"},UPPER(D1538)),{40,63,80,100,125,160,200,250,400,630,800,1000,1250,1600,2000,2500,3200,4000,5000,6300}),0)</f>
        <v>4000</v>
      </c>
      <c r="M1538" s="9" t="str">
        <f t="shared" si="116"/>
        <v>Joint Pack</v>
      </c>
      <c r="N1538" s="9" t="str">
        <f t="shared" si="117"/>
        <v>CU</v>
      </c>
      <c r="O1538" s="13" t="str">
        <f t="shared" si="118"/>
        <v>Silver</v>
      </c>
      <c r="P1538" s="9" t="str">
        <f t="shared" si="119"/>
        <v>None</v>
      </c>
      <c r="Q1538" s="9" t="str">
        <f t="shared" si="120"/>
        <v>5</v>
      </c>
      <c r="R15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38" s="14" t="str">
        <f>IF(ProjectsDB[[#This Row],[Item Type]]="Straight Plug-In",_xlfn.TEXTJOIN("-",TRUE,M1538&amp;"-"&amp;_xlfn.LET(_xlpm.txt,ProjectsDB[[#This Row],[Assembly]],_xlpm.pos,FIND("SP",_xlpm.txt),_xlpm.pre,LEFT(_xlpm.txt,_xlpm.pos-1),IF(RIGHT(_xlpm.pre,3)="123","3PL",IF(RIGHT(_xlpm.pre,2)="12","2PL",IF(RIGHT(_xlpm.pre,1)="1","1PL","3PL")))),N1538,O1538,P1538,Q1538&amp;"W",R1538),_xlfn.TEXTJOIN("-",TRUE,M1538,N1538,O1538,P1538,Q1538&amp;"W",R1538))</f>
        <v>Joint Pack-CU-Silver-None-5W-2</v>
      </c>
      <c r="T1538" s="14" t="str">
        <f>IF(COUNTIF(Cycletime[Element Desc.],ProjectsDB[[#This Row],[Element Desc.]])&gt;0,"Found","Not Found")</f>
        <v>Found</v>
      </c>
    </row>
    <row r="1539" spans="2:20" x14ac:dyDescent="0.25">
      <c r="B1539" s="8" t="s">
        <v>3183</v>
      </c>
      <c r="C1539" s="9" t="s">
        <v>3086</v>
      </c>
      <c r="D1539" s="9" t="s">
        <v>3087</v>
      </c>
      <c r="E1539" s="10">
        <v>2</v>
      </c>
      <c r="F1539" s="9" t="s">
        <v>2764</v>
      </c>
      <c r="G1539" s="9" t="s">
        <v>1426</v>
      </c>
      <c r="H1539" s="11"/>
      <c r="I1539" s="12">
        <v>300</v>
      </c>
      <c r="J1539" s="12">
        <v>300</v>
      </c>
      <c r="K1539" s="12"/>
      <c r="L1539" s="12">
        <f t="array" ref="L1539">IFERROR(LOOKUP(2^15,SEARCH({"40A","63A","80A","100A","125A","160A","200A","250A","400A","630A","800A","1000A","1250A","1600A","2000A","2500A","3200A","4000A","5000A","6300A"},UPPER(D1539)),{40,63,80,100,125,160,200,250,400,630,800,1000,1250,1600,2000,2500,3200,4000,5000,6300}),0)</f>
        <v>4000</v>
      </c>
      <c r="M1539" s="9" t="str">
        <f t="shared" si="116"/>
        <v>Elbow Flat</v>
      </c>
      <c r="N1539" s="9" t="str">
        <f t="shared" si="117"/>
        <v>CU</v>
      </c>
      <c r="O1539" s="13" t="str">
        <f t="shared" si="118"/>
        <v>Silver</v>
      </c>
      <c r="P1539" s="9" t="str">
        <f t="shared" si="119"/>
        <v>PET</v>
      </c>
      <c r="Q1539" s="9" t="str">
        <f t="shared" si="120"/>
        <v>5</v>
      </c>
      <c r="R15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39" s="14" t="str">
        <f>IF(ProjectsDB[[#This Row],[Item Type]]="Straight Plug-In",_xlfn.TEXTJOIN("-",TRUE,M1539&amp;"-"&amp;_xlfn.LET(_xlpm.txt,ProjectsDB[[#This Row],[Assembly]],_xlpm.pos,FIND("SP",_xlpm.txt),_xlpm.pre,LEFT(_xlpm.txt,_xlpm.pos-1),IF(RIGHT(_xlpm.pre,3)="123","3PL",IF(RIGHT(_xlpm.pre,2)="12","2PL",IF(RIGHT(_xlpm.pre,1)="1","1PL","3PL")))),N1539,O1539,P1539,Q1539&amp;"W",R1539),_xlfn.TEXTJOIN("-",TRUE,M1539,N1539,O1539,P1539,Q1539&amp;"W",R1539))</f>
        <v>Elbow Flat-CU-Silver-PET-5W-2</v>
      </c>
      <c r="T1539" s="14" t="str">
        <f>IF(COUNTIF(Cycletime[Element Desc.],ProjectsDB[[#This Row],[Element Desc.]])&gt;0,"Found","Not Found")</f>
        <v>Found</v>
      </c>
    </row>
    <row r="1540" spans="2:20" x14ac:dyDescent="0.25">
      <c r="B1540" s="8" t="s">
        <v>3184</v>
      </c>
      <c r="C1540" s="9" t="s">
        <v>3083</v>
      </c>
      <c r="D1540" s="9" t="s">
        <v>3084</v>
      </c>
      <c r="E1540" s="10">
        <v>1</v>
      </c>
      <c r="F1540" s="9" t="s">
        <v>2764</v>
      </c>
      <c r="G1540" s="9" t="s">
        <v>1426</v>
      </c>
      <c r="H1540" s="11"/>
      <c r="I1540" s="12">
        <v>505</v>
      </c>
      <c r="J1540" s="12">
        <v>505</v>
      </c>
      <c r="K1540" s="12"/>
      <c r="L1540" s="12">
        <f t="array" ref="L1540">IFERROR(LOOKUP(2^15,SEARCH({"40A","63A","80A","100A","125A","160A","200A","250A","400A","630A","800A","1000A","1250A","1600A","2000A","2500A","3200A","4000A","5000A","6300A"},UPPER(D1540)),{40,63,80,100,125,160,200,250,400,630,800,1000,1250,1600,2000,2500,3200,4000,5000,6300}),0)</f>
        <v>4000</v>
      </c>
      <c r="M1540" s="9" t="str">
        <f t="shared" ref="M1540:M1603" si="121">_xlfn.LET(_xlpm.d,UPPER(TRIM(SUBSTITUTE(SUBSTITUTE(D1540,CHAR(160),"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1540" s="9" t="str">
        <f t="shared" ref="N1540:N1603" si="122">IF(ISNUMBER(SEARCH("CU",D1540)),"CU",IF(ISNUMBER(SEARCH("AL",D1540)),"AL",IF(ISNUMBER(SEARCH("Copper",D1540)),"CU","SH")))</f>
        <v>CU</v>
      </c>
      <c r="O1540" s="13" t="str">
        <f t="shared" ref="O1540:O1603" si="123">IF(ISNUMBER(SEARCH("Silver",D1540)),"Silver",IF(ISNUMBER(SEARCH("Tin",D1540)),"Tin","None"))</f>
        <v>Silver</v>
      </c>
      <c r="P1540" s="9" t="str">
        <f t="shared" ref="P1540:P1603" si="124">IF(ISNUMBER(SEARCH("Epoxy",D1540)),"Epoxy",IF(ISNUMBER(SEARCH("PET",D1540)),"PET","None"))</f>
        <v>PET</v>
      </c>
      <c r="Q1540" s="9" t="str">
        <f t="shared" ref="Q1540:Q1603" si="125">IF(ISNUMBER(SEARCH("3-Wire",D1540)),"3",IF(ISNUMBER(SEARCH("4-Wire",D1540)),"4",IF(ISNUMBER(SEARCH("5-Wire",D1540)),"5",IF(ISNUMBER(SEARCH("6-Wire",D1540)),"6","0"))))</f>
        <v>5</v>
      </c>
      <c r="R15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40" s="14" t="str">
        <f>IF(ProjectsDB[[#This Row],[Item Type]]="Straight Plug-In",_xlfn.TEXTJOIN("-",TRUE,M1540&amp;"-"&amp;_xlfn.LET(_xlpm.txt,ProjectsDB[[#This Row],[Assembly]],_xlpm.pos,FIND("SP",_xlpm.txt),_xlpm.pre,LEFT(_xlpm.txt,_xlpm.pos-1),IF(RIGHT(_xlpm.pre,3)="123","3PL",IF(RIGHT(_xlpm.pre,2)="12","2PL",IF(RIGHT(_xlpm.pre,1)="1","1PL","3PL")))),N1540,O1540,P1540,Q1540&amp;"W",R1540),_xlfn.TEXTJOIN("-",TRUE,M1540,N1540,O1540,P1540,Q1540&amp;"W",R1540))</f>
        <v>Elbow Edge-CU-Silver-PET-5W-2</v>
      </c>
      <c r="T1540" s="14" t="str">
        <f>IF(COUNTIF(Cycletime[Element Desc.],ProjectsDB[[#This Row],[Element Desc.]])&gt;0,"Found","Not Found")</f>
        <v>Found</v>
      </c>
    </row>
    <row r="1541" spans="2:20" x14ac:dyDescent="0.25">
      <c r="B1541" s="8" t="s">
        <v>3185</v>
      </c>
      <c r="C1541" s="9" t="s">
        <v>2865</v>
      </c>
      <c r="D1541" s="9" t="s">
        <v>2866</v>
      </c>
      <c r="E1541" s="10">
        <v>3</v>
      </c>
      <c r="F1541" s="9" t="s">
        <v>2764</v>
      </c>
      <c r="G1541" s="9" t="s">
        <v>1426</v>
      </c>
      <c r="H1541" s="11"/>
      <c r="I1541" s="12"/>
      <c r="J1541" s="12">
        <v>55</v>
      </c>
      <c r="K1541" s="12"/>
      <c r="L1541" s="12">
        <f t="array" ref="L1541">IFERROR(LOOKUP(2^15,SEARCH({"40A","63A","80A","100A","125A","160A","200A","250A","400A","630A","800A","1000A","1250A","1600A","2000A","2500A","3200A","4000A","5000A","6300A"},UPPER(D1541)),{40,63,80,100,125,160,200,250,400,630,800,1000,1250,1600,2000,2500,3200,4000,5000,6300}),0)</f>
        <v>4000</v>
      </c>
      <c r="M1541" s="9" t="str">
        <f t="shared" si="121"/>
        <v>Joint Pack</v>
      </c>
      <c r="N1541" s="9" t="str">
        <f t="shared" si="122"/>
        <v>CU</v>
      </c>
      <c r="O1541" s="13" t="str">
        <f t="shared" si="123"/>
        <v>Silver</v>
      </c>
      <c r="P1541" s="9" t="str">
        <f t="shared" si="124"/>
        <v>None</v>
      </c>
      <c r="Q1541" s="9" t="str">
        <f t="shared" si="125"/>
        <v>5</v>
      </c>
      <c r="R15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41" s="14" t="str">
        <f>IF(ProjectsDB[[#This Row],[Item Type]]="Straight Plug-In",_xlfn.TEXTJOIN("-",TRUE,M1541&amp;"-"&amp;_xlfn.LET(_xlpm.txt,ProjectsDB[[#This Row],[Assembly]],_xlpm.pos,FIND("SP",_xlpm.txt),_xlpm.pre,LEFT(_xlpm.txt,_xlpm.pos-1),IF(RIGHT(_xlpm.pre,3)="123","3PL",IF(RIGHT(_xlpm.pre,2)="12","2PL",IF(RIGHT(_xlpm.pre,1)="1","1PL","3PL")))),N1541,O1541,P1541,Q1541&amp;"W",R1541),_xlfn.TEXTJOIN("-",TRUE,M1541,N1541,O1541,P1541,Q1541&amp;"W",R1541))</f>
        <v>Joint Pack-CU-Silver-None-5W-2</v>
      </c>
      <c r="T1541" s="14" t="str">
        <f>IF(COUNTIF(Cycletime[Element Desc.],ProjectsDB[[#This Row],[Element Desc.]])&gt;0,"Found","Not Found")</f>
        <v>Found</v>
      </c>
    </row>
    <row r="1542" spans="2:20" x14ac:dyDescent="0.25">
      <c r="B1542" s="8" t="s">
        <v>3186</v>
      </c>
      <c r="C1542" s="9" t="s">
        <v>3086</v>
      </c>
      <c r="D1542" s="9" t="s">
        <v>3087</v>
      </c>
      <c r="E1542" s="10">
        <v>2</v>
      </c>
      <c r="F1542" s="9" t="s">
        <v>2764</v>
      </c>
      <c r="G1542" s="9" t="s">
        <v>1426</v>
      </c>
      <c r="H1542" s="11"/>
      <c r="I1542" s="12">
        <v>300</v>
      </c>
      <c r="J1542" s="12">
        <v>300</v>
      </c>
      <c r="K1542" s="12"/>
      <c r="L1542" s="12">
        <f t="array" ref="L1542">IFERROR(LOOKUP(2^15,SEARCH({"40A","63A","80A","100A","125A","160A","200A","250A","400A","630A","800A","1000A","1250A","1600A","2000A","2500A","3200A","4000A","5000A","6300A"},UPPER(D1542)),{40,63,80,100,125,160,200,250,400,630,800,1000,1250,1600,2000,2500,3200,4000,5000,6300}),0)</f>
        <v>4000</v>
      </c>
      <c r="M1542" s="9" t="str">
        <f t="shared" si="121"/>
        <v>Elbow Flat</v>
      </c>
      <c r="N1542" s="9" t="str">
        <f t="shared" si="122"/>
        <v>CU</v>
      </c>
      <c r="O1542" s="13" t="str">
        <f t="shared" si="123"/>
        <v>Silver</v>
      </c>
      <c r="P1542" s="9" t="str">
        <f t="shared" si="124"/>
        <v>PET</v>
      </c>
      <c r="Q1542" s="9" t="str">
        <f t="shared" si="125"/>
        <v>5</v>
      </c>
      <c r="R15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42" s="14" t="str">
        <f>IF(ProjectsDB[[#This Row],[Item Type]]="Straight Plug-In",_xlfn.TEXTJOIN("-",TRUE,M1542&amp;"-"&amp;_xlfn.LET(_xlpm.txt,ProjectsDB[[#This Row],[Assembly]],_xlpm.pos,FIND("SP",_xlpm.txt),_xlpm.pre,LEFT(_xlpm.txt,_xlpm.pos-1),IF(RIGHT(_xlpm.pre,3)="123","3PL",IF(RIGHT(_xlpm.pre,2)="12","2PL",IF(RIGHT(_xlpm.pre,1)="1","1PL","3PL")))),N1542,O1542,P1542,Q1542&amp;"W",R1542),_xlfn.TEXTJOIN("-",TRUE,M1542,N1542,O1542,P1542,Q1542&amp;"W",R1542))</f>
        <v>Elbow Flat-CU-Silver-PET-5W-2</v>
      </c>
      <c r="T1542" s="14" t="str">
        <f>IF(COUNTIF(Cycletime[Element Desc.],ProjectsDB[[#This Row],[Element Desc.]])&gt;0,"Found","Not Found")</f>
        <v>Found</v>
      </c>
    </row>
    <row r="1543" spans="2:20" x14ac:dyDescent="0.25">
      <c r="B1543" s="8" t="s">
        <v>3187</v>
      </c>
      <c r="C1543" s="9" t="s">
        <v>3083</v>
      </c>
      <c r="D1543" s="9" t="s">
        <v>3084</v>
      </c>
      <c r="E1543" s="10">
        <v>2</v>
      </c>
      <c r="F1543" s="9" t="s">
        <v>2764</v>
      </c>
      <c r="G1543" s="9" t="s">
        <v>1426</v>
      </c>
      <c r="H1543" s="11"/>
      <c r="I1543" s="12">
        <v>505</v>
      </c>
      <c r="J1543" s="12">
        <v>505</v>
      </c>
      <c r="K1543" s="12"/>
      <c r="L1543" s="12">
        <f t="array" ref="L1543">IFERROR(LOOKUP(2^15,SEARCH({"40A","63A","80A","100A","125A","160A","200A","250A","400A","630A","800A","1000A","1250A","1600A","2000A","2500A","3200A","4000A","5000A","6300A"},UPPER(D1543)),{40,63,80,100,125,160,200,250,400,630,800,1000,1250,1600,2000,2500,3200,4000,5000,6300}),0)</f>
        <v>4000</v>
      </c>
      <c r="M1543" s="9" t="str">
        <f t="shared" si="121"/>
        <v>Elbow Edge</v>
      </c>
      <c r="N1543" s="9" t="str">
        <f t="shared" si="122"/>
        <v>CU</v>
      </c>
      <c r="O1543" s="13" t="str">
        <f t="shared" si="123"/>
        <v>Silver</v>
      </c>
      <c r="P1543" s="9" t="str">
        <f t="shared" si="124"/>
        <v>PET</v>
      </c>
      <c r="Q1543" s="9" t="str">
        <f t="shared" si="125"/>
        <v>5</v>
      </c>
      <c r="R15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43" s="14" t="str">
        <f>IF(ProjectsDB[[#This Row],[Item Type]]="Straight Plug-In",_xlfn.TEXTJOIN("-",TRUE,M1543&amp;"-"&amp;_xlfn.LET(_xlpm.txt,ProjectsDB[[#This Row],[Assembly]],_xlpm.pos,FIND("SP",_xlpm.txt),_xlpm.pre,LEFT(_xlpm.txt,_xlpm.pos-1),IF(RIGHT(_xlpm.pre,3)="123","3PL",IF(RIGHT(_xlpm.pre,2)="12","2PL",IF(RIGHT(_xlpm.pre,1)="1","1PL","3PL")))),N1543,O1543,P1543,Q1543&amp;"W",R1543),_xlfn.TEXTJOIN("-",TRUE,M1543,N1543,O1543,P1543,Q1543&amp;"W",R1543))</f>
        <v>Elbow Edge-CU-Silver-PET-5W-2</v>
      </c>
      <c r="T1543" s="14" t="str">
        <f>IF(COUNTIF(Cycletime[Element Desc.],ProjectsDB[[#This Row],[Element Desc.]])&gt;0,"Found","Not Found")</f>
        <v>Found</v>
      </c>
    </row>
    <row r="1544" spans="2:20" x14ac:dyDescent="0.25">
      <c r="B1544" s="8" t="s">
        <v>3188</v>
      </c>
      <c r="C1544" s="9" t="s">
        <v>3092</v>
      </c>
      <c r="D1544" s="9" t="s">
        <v>3093</v>
      </c>
      <c r="E1544" s="10">
        <v>1</v>
      </c>
      <c r="F1544" s="9" t="s">
        <v>2764</v>
      </c>
      <c r="G1544" s="9" t="s">
        <v>1426</v>
      </c>
      <c r="H1544" s="11"/>
      <c r="I1544" s="12">
        <v>505</v>
      </c>
      <c r="J1544" s="12">
        <v>505</v>
      </c>
      <c r="K1544" s="12"/>
      <c r="L1544" s="12">
        <f t="array" ref="L1544">IFERROR(LOOKUP(2^15,SEARCH({"40A","63A","80A","100A","125A","160A","200A","250A","400A","630A","800A","1000A","1250A","1600A","2000A","2500A","3200A","4000A","5000A","6300A"},UPPER(D1544)),{40,63,80,100,125,160,200,250,400,630,800,1000,1250,1600,2000,2500,3200,4000,5000,6300}),0)</f>
        <v>4000</v>
      </c>
      <c r="M1544" s="9" t="str">
        <f t="shared" si="121"/>
        <v>Elbow Edge</v>
      </c>
      <c r="N1544" s="9" t="str">
        <f t="shared" si="122"/>
        <v>CU</v>
      </c>
      <c r="O1544" s="13" t="str">
        <f t="shared" si="123"/>
        <v>Silver</v>
      </c>
      <c r="P1544" s="9" t="str">
        <f t="shared" si="124"/>
        <v>PET</v>
      </c>
      <c r="Q1544" s="9" t="str">
        <f t="shared" si="125"/>
        <v>5</v>
      </c>
      <c r="R15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44" s="14" t="str">
        <f>IF(ProjectsDB[[#This Row],[Item Type]]="Straight Plug-In",_xlfn.TEXTJOIN("-",TRUE,M1544&amp;"-"&amp;_xlfn.LET(_xlpm.txt,ProjectsDB[[#This Row],[Assembly]],_xlpm.pos,FIND("SP",_xlpm.txt),_xlpm.pre,LEFT(_xlpm.txt,_xlpm.pos-1),IF(RIGHT(_xlpm.pre,3)="123","3PL",IF(RIGHT(_xlpm.pre,2)="12","2PL",IF(RIGHT(_xlpm.pre,1)="1","1PL","3PL")))),N1544,O1544,P1544,Q1544&amp;"W",R1544),_xlfn.TEXTJOIN("-",TRUE,M1544,N1544,O1544,P1544,Q1544&amp;"W",R1544))</f>
        <v>Elbow Edge-CU-Silver-PET-5W-2</v>
      </c>
      <c r="T1544" s="14" t="str">
        <f>IF(COUNTIF(Cycletime[Element Desc.],ProjectsDB[[#This Row],[Element Desc.]])&gt;0,"Found","Not Found")</f>
        <v>Found</v>
      </c>
    </row>
    <row r="1545" spans="2:20" x14ac:dyDescent="0.25">
      <c r="B1545" s="8" t="s">
        <v>3189</v>
      </c>
      <c r="C1545" s="9" t="s">
        <v>2865</v>
      </c>
      <c r="D1545" s="9" t="s">
        <v>2866</v>
      </c>
      <c r="E1545" s="10">
        <v>5</v>
      </c>
      <c r="F1545" s="9" t="s">
        <v>2764</v>
      </c>
      <c r="G1545" s="9" t="s">
        <v>1426</v>
      </c>
      <c r="H1545" s="11"/>
      <c r="I1545" s="12"/>
      <c r="J1545" s="12">
        <v>55</v>
      </c>
      <c r="K1545" s="12"/>
      <c r="L1545" s="12">
        <f t="array" ref="L1545">IFERROR(LOOKUP(2^15,SEARCH({"40A","63A","80A","100A","125A","160A","200A","250A","400A","630A","800A","1000A","1250A","1600A","2000A","2500A","3200A","4000A","5000A","6300A"},UPPER(D1545)),{40,63,80,100,125,160,200,250,400,630,800,1000,1250,1600,2000,2500,3200,4000,5000,6300}),0)</f>
        <v>4000</v>
      </c>
      <c r="M1545" s="9" t="str">
        <f t="shared" si="121"/>
        <v>Joint Pack</v>
      </c>
      <c r="N1545" s="9" t="str">
        <f t="shared" si="122"/>
        <v>CU</v>
      </c>
      <c r="O1545" s="13" t="str">
        <f t="shared" si="123"/>
        <v>Silver</v>
      </c>
      <c r="P1545" s="9" t="str">
        <f t="shared" si="124"/>
        <v>None</v>
      </c>
      <c r="Q1545" s="9" t="str">
        <f t="shared" si="125"/>
        <v>5</v>
      </c>
      <c r="R15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45" s="14" t="str">
        <f>IF(ProjectsDB[[#This Row],[Item Type]]="Straight Plug-In",_xlfn.TEXTJOIN("-",TRUE,M1545&amp;"-"&amp;_xlfn.LET(_xlpm.txt,ProjectsDB[[#This Row],[Assembly]],_xlpm.pos,FIND("SP",_xlpm.txt),_xlpm.pre,LEFT(_xlpm.txt,_xlpm.pos-1),IF(RIGHT(_xlpm.pre,3)="123","3PL",IF(RIGHT(_xlpm.pre,2)="12","2PL",IF(RIGHT(_xlpm.pre,1)="1","1PL","3PL")))),N1545,O1545,P1545,Q1545&amp;"W",R1545),_xlfn.TEXTJOIN("-",TRUE,M1545,N1545,O1545,P1545,Q1545&amp;"W",R1545))</f>
        <v>Joint Pack-CU-Silver-None-5W-2</v>
      </c>
      <c r="T1545" s="14" t="str">
        <f>IF(COUNTIF(Cycletime[Element Desc.],ProjectsDB[[#This Row],[Element Desc.]])&gt;0,"Found","Not Found")</f>
        <v>Found</v>
      </c>
    </row>
    <row r="1546" spans="2:20" x14ac:dyDescent="0.25">
      <c r="B1546" s="8" t="s">
        <v>3190</v>
      </c>
      <c r="C1546" s="9" t="s">
        <v>3086</v>
      </c>
      <c r="D1546" s="9" t="s">
        <v>3087</v>
      </c>
      <c r="E1546" s="10">
        <v>2</v>
      </c>
      <c r="F1546" s="9" t="s">
        <v>2764</v>
      </c>
      <c r="G1546" s="9" t="s">
        <v>1426</v>
      </c>
      <c r="H1546" s="11"/>
      <c r="I1546" s="12">
        <v>300</v>
      </c>
      <c r="J1546" s="12">
        <v>300</v>
      </c>
      <c r="K1546" s="12"/>
      <c r="L1546" s="12">
        <f t="array" ref="L1546">IFERROR(LOOKUP(2^15,SEARCH({"40A","63A","80A","100A","125A","160A","200A","250A","400A","630A","800A","1000A","1250A","1600A","2000A","2500A","3200A","4000A","5000A","6300A"},UPPER(D1546)),{40,63,80,100,125,160,200,250,400,630,800,1000,1250,1600,2000,2500,3200,4000,5000,6300}),0)</f>
        <v>4000</v>
      </c>
      <c r="M1546" s="9" t="str">
        <f t="shared" si="121"/>
        <v>Elbow Flat</v>
      </c>
      <c r="N1546" s="9" t="str">
        <f t="shared" si="122"/>
        <v>CU</v>
      </c>
      <c r="O1546" s="13" t="str">
        <f t="shared" si="123"/>
        <v>Silver</v>
      </c>
      <c r="P1546" s="9" t="str">
        <f t="shared" si="124"/>
        <v>PET</v>
      </c>
      <c r="Q1546" s="9" t="str">
        <f t="shared" si="125"/>
        <v>5</v>
      </c>
      <c r="R15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46" s="14" t="str">
        <f>IF(ProjectsDB[[#This Row],[Item Type]]="Straight Plug-In",_xlfn.TEXTJOIN("-",TRUE,M1546&amp;"-"&amp;_xlfn.LET(_xlpm.txt,ProjectsDB[[#This Row],[Assembly]],_xlpm.pos,FIND("SP",_xlpm.txt),_xlpm.pre,LEFT(_xlpm.txt,_xlpm.pos-1),IF(RIGHT(_xlpm.pre,3)="123","3PL",IF(RIGHT(_xlpm.pre,2)="12","2PL",IF(RIGHT(_xlpm.pre,1)="1","1PL","3PL")))),N1546,O1546,P1546,Q1546&amp;"W",R1546),_xlfn.TEXTJOIN("-",TRUE,M1546,N1546,O1546,P1546,Q1546&amp;"W",R1546))</f>
        <v>Elbow Flat-CU-Silver-PET-5W-2</v>
      </c>
      <c r="T1546" s="14" t="str">
        <f>IF(COUNTIF(Cycletime[Element Desc.],ProjectsDB[[#This Row],[Element Desc.]])&gt;0,"Found","Not Found")</f>
        <v>Found</v>
      </c>
    </row>
    <row r="1547" spans="2:20" x14ac:dyDescent="0.25">
      <c r="B1547" s="8" t="s">
        <v>3191</v>
      </c>
      <c r="C1547" s="9" t="s">
        <v>3092</v>
      </c>
      <c r="D1547" s="9" t="s">
        <v>3093</v>
      </c>
      <c r="E1547" s="10">
        <v>2</v>
      </c>
      <c r="F1547" s="9" t="s">
        <v>2764</v>
      </c>
      <c r="G1547" s="9" t="s">
        <v>1426</v>
      </c>
      <c r="H1547" s="11"/>
      <c r="I1547" s="12">
        <v>505</v>
      </c>
      <c r="J1547" s="12">
        <v>505</v>
      </c>
      <c r="K1547" s="12"/>
      <c r="L1547" s="12">
        <f t="array" ref="L1547">IFERROR(LOOKUP(2^15,SEARCH({"40A","63A","80A","100A","125A","160A","200A","250A","400A","630A","800A","1000A","1250A","1600A","2000A","2500A","3200A","4000A","5000A","6300A"},UPPER(D1547)),{40,63,80,100,125,160,200,250,400,630,800,1000,1250,1600,2000,2500,3200,4000,5000,6300}),0)</f>
        <v>4000</v>
      </c>
      <c r="M1547" s="9" t="str">
        <f t="shared" si="121"/>
        <v>Elbow Edge</v>
      </c>
      <c r="N1547" s="9" t="str">
        <f t="shared" si="122"/>
        <v>CU</v>
      </c>
      <c r="O1547" s="13" t="str">
        <f t="shared" si="123"/>
        <v>Silver</v>
      </c>
      <c r="P1547" s="9" t="str">
        <f t="shared" si="124"/>
        <v>PET</v>
      </c>
      <c r="Q1547" s="9" t="str">
        <f t="shared" si="125"/>
        <v>5</v>
      </c>
      <c r="R15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47" s="14" t="str">
        <f>IF(ProjectsDB[[#This Row],[Item Type]]="Straight Plug-In",_xlfn.TEXTJOIN("-",TRUE,M1547&amp;"-"&amp;_xlfn.LET(_xlpm.txt,ProjectsDB[[#This Row],[Assembly]],_xlpm.pos,FIND("SP",_xlpm.txt),_xlpm.pre,LEFT(_xlpm.txt,_xlpm.pos-1),IF(RIGHT(_xlpm.pre,3)="123","3PL",IF(RIGHT(_xlpm.pre,2)="12","2PL",IF(RIGHT(_xlpm.pre,1)="1","1PL","3PL")))),N1547,O1547,P1547,Q1547&amp;"W",R1547),_xlfn.TEXTJOIN("-",TRUE,M1547,N1547,O1547,P1547,Q1547&amp;"W",R1547))</f>
        <v>Elbow Edge-CU-Silver-PET-5W-2</v>
      </c>
      <c r="T1547" s="14" t="str">
        <f>IF(COUNTIF(Cycletime[Element Desc.],ProjectsDB[[#This Row],[Element Desc.]])&gt;0,"Found","Not Found")</f>
        <v>Found</v>
      </c>
    </row>
    <row r="1548" spans="2:20" x14ac:dyDescent="0.25">
      <c r="B1548" s="8" t="s">
        <v>3192</v>
      </c>
      <c r="C1548" s="9" t="s">
        <v>2865</v>
      </c>
      <c r="D1548" s="9" t="s">
        <v>2866</v>
      </c>
      <c r="E1548" s="10">
        <v>5</v>
      </c>
      <c r="F1548" s="9" t="s">
        <v>2764</v>
      </c>
      <c r="G1548" s="9" t="s">
        <v>1426</v>
      </c>
      <c r="H1548" s="11"/>
      <c r="I1548" s="12"/>
      <c r="J1548" s="12">
        <v>55</v>
      </c>
      <c r="K1548" s="12"/>
      <c r="L1548" s="12">
        <f t="array" ref="L1548">IFERROR(LOOKUP(2^15,SEARCH({"40A","63A","80A","100A","125A","160A","200A","250A","400A","630A","800A","1000A","1250A","1600A","2000A","2500A","3200A","4000A","5000A","6300A"},UPPER(D1548)),{40,63,80,100,125,160,200,250,400,630,800,1000,1250,1600,2000,2500,3200,4000,5000,6300}),0)</f>
        <v>4000</v>
      </c>
      <c r="M1548" s="9" t="str">
        <f t="shared" si="121"/>
        <v>Joint Pack</v>
      </c>
      <c r="N1548" s="9" t="str">
        <f t="shared" si="122"/>
        <v>CU</v>
      </c>
      <c r="O1548" s="13" t="str">
        <f t="shared" si="123"/>
        <v>Silver</v>
      </c>
      <c r="P1548" s="9" t="str">
        <f t="shared" si="124"/>
        <v>None</v>
      </c>
      <c r="Q1548" s="9" t="str">
        <f t="shared" si="125"/>
        <v>5</v>
      </c>
      <c r="R15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48" s="14" t="str">
        <f>IF(ProjectsDB[[#This Row],[Item Type]]="Straight Plug-In",_xlfn.TEXTJOIN("-",TRUE,M1548&amp;"-"&amp;_xlfn.LET(_xlpm.txt,ProjectsDB[[#This Row],[Assembly]],_xlpm.pos,FIND("SP",_xlpm.txt),_xlpm.pre,LEFT(_xlpm.txt,_xlpm.pos-1),IF(RIGHT(_xlpm.pre,3)="123","3PL",IF(RIGHT(_xlpm.pre,2)="12","2PL",IF(RIGHT(_xlpm.pre,1)="1","1PL","3PL")))),N1548,O1548,P1548,Q1548&amp;"W",R1548),_xlfn.TEXTJOIN("-",TRUE,M1548,N1548,O1548,P1548,Q1548&amp;"W",R1548))</f>
        <v>Joint Pack-CU-Silver-None-5W-2</v>
      </c>
      <c r="T1548" s="14" t="str">
        <f>IF(COUNTIF(Cycletime[Element Desc.],ProjectsDB[[#This Row],[Element Desc.]])&gt;0,"Found","Not Found")</f>
        <v>Found</v>
      </c>
    </row>
    <row r="1549" spans="2:20" x14ac:dyDescent="0.25">
      <c r="B1549" s="8" t="s">
        <v>3193</v>
      </c>
      <c r="C1549" s="9" t="s">
        <v>3083</v>
      </c>
      <c r="D1549" s="9" t="s">
        <v>3084</v>
      </c>
      <c r="E1549" s="10">
        <v>1</v>
      </c>
      <c r="F1549" s="9" t="s">
        <v>2764</v>
      </c>
      <c r="G1549" s="9" t="s">
        <v>1426</v>
      </c>
      <c r="H1549" s="11"/>
      <c r="I1549" s="12">
        <v>505</v>
      </c>
      <c r="J1549" s="12">
        <v>505</v>
      </c>
      <c r="K1549" s="12"/>
      <c r="L1549" s="12">
        <f t="array" ref="L1549">IFERROR(LOOKUP(2^15,SEARCH({"40A","63A","80A","100A","125A","160A","200A","250A","400A","630A","800A","1000A","1250A","1600A","2000A","2500A","3200A","4000A","5000A","6300A"},UPPER(D1549)),{40,63,80,100,125,160,200,250,400,630,800,1000,1250,1600,2000,2500,3200,4000,5000,6300}),0)</f>
        <v>4000</v>
      </c>
      <c r="M1549" s="9" t="str">
        <f t="shared" si="121"/>
        <v>Elbow Edge</v>
      </c>
      <c r="N1549" s="9" t="str">
        <f t="shared" si="122"/>
        <v>CU</v>
      </c>
      <c r="O1549" s="13" t="str">
        <f t="shared" si="123"/>
        <v>Silver</v>
      </c>
      <c r="P1549" s="9" t="str">
        <f t="shared" si="124"/>
        <v>PET</v>
      </c>
      <c r="Q1549" s="9" t="str">
        <f t="shared" si="125"/>
        <v>5</v>
      </c>
      <c r="R15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49" s="14" t="str">
        <f>IF(ProjectsDB[[#This Row],[Item Type]]="Straight Plug-In",_xlfn.TEXTJOIN("-",TRUE,M1549&amp;"-"&amp;_xlfn.LET(_xlpm.txt,ProjectsDB[[#This Row],[Assembly]],_xlpm.pos,FIND("SP",_xlpm.txt),_xlpm.pre,LEFT(_xlpm.txt,_xlpm.pos-1),IF(RIGHT(_xlpm.pre,3)="123","3PL",IF(RIGHT(_xlpm.pre,2)="12","2PL",IF(RIGHT(_xlpm.pre,1)="1","1PL","3PL")))),N1549,O1549,P1549,Q1549&amp;"W",R1549),_xlfn.TEXTJOIN("-",TRUE,M1549,N1549,O1549,P1549,Q1549&amp;"W",R1549))</f>
        <v>Elbow Edge-CU-Silver-PET-5W-2</v>
      </c>
      <c r="T1549" s="14" t="str">
        <f>IF(COUNTIF(Cycletime[Element Desc.],ProjectsDB[[#This Row],[Element Desc.]])&gt;0,"Found","Not Found")</f>
        <v>Found</v>
      </c>
    </row>
    <row r="1550" spans="2:20" x14ac:dyDescent="0.25">
      <c r="B1550" s="8" t="s">
        <v>3194</v>
      </c>
      <c r="C1550" s="9" t="s">
        <v>3086</v>
      </c>
      <c r="D1550" s="9" t="s">
        <v>3087</v>
      </c>
      <c r="E1550" s="10">
        <v>3</v>
      </c>
      <c r="F1550" s="9" t="s">
        <v>2764</v>
      </c>
      <c r="G1550" s="9" t="s">
        <v>1426</v>
      </c>
      <c r="H1550" s="11"/>
      <c r="I1550" s="12">
        <v>300</v>
      </c>
      <c r="J1550" s="12">
        <v>300</v>
      </c>
      <c r="K1550" s="12"/>
      <c r="L1550" s="12">
        <f t="array" ref="L1550">IFERROR(LOOKUP(2^15,SEARCH({"40A","63A","80A","100A","125A","160A","200A","250A","400A","630A","800A","1000A","1250A","1600A","2000A","2500A","3200A","4000A","5000A","6300A"},UPPER(D1550)),{40,63,80,100,125,160,200,250,400,630,800,1000,1250,1600,2000,2500,3200,4000,5000,6300}),0)</f>
        <v>4000</v>
      </c>
      <c r="M1550" s="9" t="str">
        <f t="shared" si="121"/>
        <v>Elbow Flat</v>
      </c>
      <c r="N1550" s="9" t="str">
        <f t="shared" si="122"/>
        <v>CU</v>
      </c>
      <c r="O1550" s="13" t="str">
        <f t="shared" si="123"/>
        <v>Silver</v>
      </c>
      <c r="P1550" s="9" t="str">
        <f t="shared" si="124"/>
        <v>PET</v>
      </c>
      <c r="Q1550" s="9" t="str">
        <f t="shared" si="125"/>
        <v>5</v>
      </c>
      <c r="R15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50" s="14" t="str">
        <f>IF(ProjectsDB[[#This Row],[Item Type]]="Straight Plug-In",_xlfn.TEXTJOIN("-",TRUE,M1550&amp;"-"&amp;_xlfn.LET(_xlpm.txt,ProjectsDB[[#This Row],[Assembly]],_xlpm.pos,FIND("SP",_xlpm.txt),_xlpm.pre,LEFT(_xlpm.txt,_xlpm.pos-1),IF(RIGHT(_xlpm.pre,3)="123","3PL",IF(RIGHT(_xlpm.pre,2)="12","2PL",IF(RIGHT(_xlpm.pre,1)="1","1PL","3PL")))),N1550,O1550,P1550,Q1550&amp;"W",R1550),_xlfn.TEXTJOIN("-",TRUE,M1550,N1550,O1550,P1550,Q1550&amp;"W",R1550))</f>
        <v>Elbow Flat-CU-Silver-PET-5W-2</v>
      </c>
      <c r="T1550" s="14" t="str">
        <f>IF(COUNTIF(Cycletime[Element Desc.],ProjectsDB[[#This Row],[Element Desc.]])&gt;0,"Found","Not Found")</f>
        <v>Found</v>
      </c>
    </row>
    <row r="1551" spans="2:20" x14ac:dyDescent="0.25">
      <c r="B1551" s="8" t="s">
        <v>3195</v>
      </c>
      <c r="C1551" s="9" t="s">
        <v>3196</v>
      </c>
      <c r="D1551" s="9" t="s">
        <v>3197</v>
      </c>
      <c r="E1551" s="10">
        <v>1</v>
      </c>
      <c r="F1551" s="9" t="s">
        <v>2764</v>
      </c>
      <c r="G1551" s="9" t="s">
        <v>1426</v>
      </c>
      <c r="H1551" s="11"/>
      <c r="I1551" s="12">
        <v>535</v>
      </c>
      <c r="J1551" s="12">
        <v>505</v>
      </c>
      <c r="K1551" s="12"/>
      <c r="L1551" s="12">
        <f t="array" ref="L1551">IFERROR(LOOKUP(2^15,SEARCH({"40A","63A","80A","100A","125A","160A","200A","250A","400A","630A","800A","1000A","1250A","1600A","2000A","2500A","3200A","4000A","5000A","6300A"},UPPER(D1551)),{40,63,80,100,125,160,200,250,400,630,800,1000,1250,1600,2000,2500,3200,4000,5000,6300}),0)</f>
        <v>4000</v>
      </c>
      <c r="M1551" s="9" t="str">
        <f t="shared" si="121"/>
        <v>Elbow Edge</v>
      </c>
      <c r="N1551" s="9" t="str">
        <f t="shared" si="122"/>
        <v>CU</v>
      </c>
      <c r="O1551" s="13" t="str">
        <f t="shared" si="123"/>
        <v>Silver</v>
      </c>
      <c r="P1551" s="9" t="str">
        <f t="shared" si="124"/>
        <v>PET</v>
      </c>
      <c r="Q1551" s="9" t="str">
        <f t="shared" si="125"/>
        <v>5</v>
      </c>
      <c r="R15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51" s="14" t="str">
        <f>IF(ProjectsDB[[#This Row],[Item Type]]="Straight Plug-In",_xlfn.TEXTJOIN("-",TRUE,M1551&amp;"-"&amp;_xlfn.LET(_xlpm.txt,ProjectsDB[[#This Row],[Assembly]],_xlpm.pos,FIND("SP",_xlpm.txt),_xlpm.pre,LEFT(_xlpm.txt,_xlpm.pos-1),IF(RIGHT(_xlpm.pre,3)="123","3PL",IF(RIGHT(_xlpm.pre,2)="12","2PL",IF(RIGHT(_xlpm.pre,1)="1","1PL","3PL")))),N1551,O1551,P1551,Q1551&amp;"W",R1551),_xlfn.TEXTJOIN("-",TRUE,M1551,N1551,O1551,P1551,Q1551&amp;"W",R1551))</f>
        <v>Elbow Edge-CU-Silver-PET-5W-2</v>
      </c>
      <c r="T1551" s="14" t="str">
        <f>IF(COUNTIF(Cycletime[Element Desc.],ProjectsDB[[#This Row],[Element Desc.]])&gt;0,"Found","Not Found")</f>
        <v>Found</v>
      </c>
    </row>
    <row r="1552" spans="2:20" x14ac:dyDescent="0.25">
      <c r="B1552" s="8" t="s">
        <v>3198</v>
      </c>
      <c r="C1552" s="9" t="s">
        <v>3083</v>
      </c>
      <c r="D1552" s="9" t="s">
        <v>3084</v>
      </c>
      <c r="E1552" s="10">
        <v>2</v>
      </c>
      <c r="F1552" s="9" t="s">
        <v>2764</v>
      </c>
      <c r="G1552" s="9" t="s">
        <v>1426</v>
      </c>
      <c r="H1552" s="11"/>
      <c r="I1552" s="12">
        <v>505</v>
      </c>
      <c r="J1552" s="12">
        <v>505</v>
      </c>
      <c r="K1552" s="12"/>
      <c r="L1552" s="12">
        <f t="array" ref="L1552">IFERROR(LOOKUP(2^15,SEARCH({"40A","63A","80A","100A","125A","160A","200A","250A","400A","630A","800A","1000A","1250A","1600A","2000A","2500A","3200A","4000A","5000A","6300A"},UPPER(D1552)),{40,63,80,100,125,160,200,250,400,630,800,1000,1250,1600,2000,2500,3200,4000,5000,6300}),0)</f>
        <v>4000</v>
      </c>
      <c r="M1552" s="9" t="str">
        <f t="shared" si="121"/>
        <v>Elbow Edge</v>
      </c>
      <c r="N1552" s="9" t="str">
        <f t="shared" si="122"/>
        <v>CU</v>
      </c>
      <c r="O1552" s="13" t="str">
        <f t="shared" si="123"/>
        <v>Silver</v>
      </c>
      <c r="P1552" s="9" t="str">
        <f t="shared" si="124"/>
        <v>PET</v>
      </c>
      <c r="Q1552" s="9" t="str">
        <f t="shared" si="125"/>
        <v>5</v>
      </c>
      <c r="R15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52" s="14" t="str">
        <f>IF(ProjectsDB[[#This Row],[Item Type]]="Straight Plug-In",_xlfn.TEXTJOIN("-",TRUE,M1552&amp;"-"&amp;_xlfn.LET(_xlpm.txt,ProjectsDB[[#This Row],[Assembly]],_xlpm.pos,FIND("SP",_xlpm.txt),_xlpm.pre,LEFT(_xlpm.txt,_xlpm.pos-1),IF(RIGHT(_xlpm.pre,3)="123","3PL",IF(RIGHT(_xlpm.pre,2)="12","2PL",IF(RIGHT(_xlpm.pre,1)="1","1PL","3PL")))),N1552,O1552,P1552,Q1552&amp;"W",R1552),_xlfn.TEXTJOIN("-",TRUE,M1552,N1552,O1552,P1552,Q1552&amp;"W",R1552))</f>
        <v>Elbow Edge-CU-Silver-PET-5W-2</v>
      </c>
      <c r="T1552" s="14" t="str">
        <f>IF(COUNTIF(Cycletime[Element Desc.],ProjectsDB[[#This Row],[Element Desc.]])&gt;0,"Found","Not Found")</f>
        <v>Found</v>
      </c>
    </row>
    <row r="1553" spans="2:20" x14ac:dyDescent="0.25">
      <c r="B1553" s="8" t="s">
        <v>3199</v>
      </c>
      <c r="C1553" s="9" t="s">
        <v>2865</v>
      </c>
      <c r="D1553" s="9" t="s">
        <v>2866</v>
      </c>
      <c r="E1553" s="10">
        <v>6</v>
      </c>
      <c r="F1553" s="9" t="s">
        <v>2764</v>
      </c>
      <c r="G1553" s="9" t="s">
        <v>1426</v>
      </c>
      <c r="H1553" s="11"/>
      <c r="I1553" s="12"/>
      <c r="J1553" s="12"/>
      <c r="K1553" s="12"/>
      <c r="L1553" s="12">
        <f t="array" ref="L1553">IFERROR(LOOKUP(2^15,SEARCH({"40A","63A","80A","100A","125A","160A","200A","250A","400A","630A","800A","1000A","1250A","1600A","2000A","2500A","3200A","4000A","5000A","6300A"},UPPER(D1553)),{40,63,80,100,125,160,200,250,400,630,800,1000,1250,1600,2000,2500,3200,4000,5000,6300}),0)</f>
        <v>4000</v>
      </c>
      <c r="M1553" s="9" t="str">
        <f t="shared" si="121"/>
        <v>Joint Pack</v>
      </c>
      <c r="N1553" s="9" t="str">
        <f t="shared" si="122"/>
        <v>CU</v>
      </c>
      <c r="O1553" s="13" t="str">
        <f t="shared" si="123"/>
        <v>Silver</v>
      </c>
      <c r="P1553" s="9" t="str">
        <f t="shared" si="124"/>
        <v>None</v>
      </c>
      <c r="Q1553" s="9" t="str">
        <f t="shared" si="125"/>
        <v>5</v>
      </c>
      <c r="R15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53" s="14" t="str">
        <f>IF(ProjectsDB[[#This Row],[Item Type]]="Straight Plug-In",_xlfn.TEXTJOIN("-",TRUE,M1553&amp;"-"&amp;_xlfn.LET(_xlpm.txt,ProjectsDB[[#This Row],[Assembly]],_xlpm.pos,FIND("SP",_xlpm.txt),_xlpm.pre,LEFT(_xlpm.txt,_xlpm.pos-1),IF(RIGHT(_xlpm.pre,3)="123","3PL",IF(RIGHT(_xlpm.pre,2)="12","2PL",IF(RIGHT(_xlpm.pre,1)="1","1PL","3PL")))),N1553,O1553,P1553,Q1553&amp;"W",R1553),_xlfn.TEXTJOIN("-",TRUE,M1553,N1553,O1553,P1553,Q1553&amp;"W",R1553))</f>
        <v>Joint Pack-CU-Silver-None-5W-2</v>
      </c>
      <c r="T1553" s="14" t="str">
        <f>IF(COUNTIF(Cycletime[Element Desc.],ProjectsDB[[#This Row],[Element Desc.]])&gt;0,"Found","Not Found")</f>
        <v>Found</v>
      </c>
    </row>
    <row r="1554" spans="2:20" x14ac:dyDescent="0.25">
      <c r="B1554" s="8" t="s">
        <v>3200</v>
      </c>
      <c r="C1554" s="9" t="s">
        <v>3086</v>
      </c>
      <c r="D1554" s="9" t="s">
        <v>3087</v>
      </c>
      <c r="E1554" s="10">
        <v>2</v>
      </c>
      <c r="F1554" s="9" t="s">
        <v>2764</v>
      </c>
      <c r="G1554" s="9" t="s">
        <v>1426</v>
      </c>
      <c r="H1554" s="11"/>
      <c r="I1554" s="12">
        <v>300</v>
      </c>
      <c r="J1554" s="12">
        <v>300</v>
      </c>
      <c r="K1554" s="12"/>
      <c r="L1554" s="12">
        <f t="array" ref="L1554">IFERROR(LOOKUP(2^15,SEARCH({"40A","63A","80A","100A","125A","160A","200A","250A","400A","630A","800A","1000A","1250A","1600A","2000A","2500A","3200A","4000A","5000A","6300A"},UPPER(D1554)),{40,63,80,100,125,160,200,250,400,630,800,1000,1250,1600,2000,2500,3200,4000,5000,6300}),0)</f>
        <v>4000</v>
      </c>
      <c r="M1554" s="9" t="str">
        <f t="shared" si="121"/>
        <v>Elbow Flat</v>
      </c>
      <c r="N1554" s="9" t="str">
        <f t="shared" si="122"/>
        <v>CU</v>
      </c>
      <c r="O1554" s="13" t="str">
        <f t="shared" si="123"/>
        <v>Silver</v>
      </c>
      <c r="P1554" s="9" t="str">
        <f t="shared" si="124"/>
        <v>PET</v>
      </c>
      <c r="Q1554" s="9" t="str">
        <f t="shared" si="125"/>
        <v>5</v>
      </c>
      <c r="R15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54" s="14" t="str">
        <f>IF(ProjectsDB[[#This Row],[Item Type]]="Straight Plug-In",_xlfn.TEXTJOIN("-",TRUE,M1554&amp;"-"&amp;_xlfn.LET(_xlpm.txt,ProjectsDB[[#This Row],[Assembly]],_xlpm.pos,FIND("SP",_xlpm.txt),_xlpm.pre,LEFT(_xlpm.txt,_xlpm.pos-1),IF(RIGHT(_xlpm.pre,3)="123","3PL",IF(RIGHT(_xlpm.pre,2)="12","2PL",IF(RIGHT(_xlpm.pre,1)="1","1PL","3PL")))),N1554,O1554,P1554,Q1554&amp;"W",R1554),_xlfn.TEXTJOIN("-",TRUE,M1554,N1554,O1554,P1554,Q1554&amp;"W",R1554))</f>
        <v>Elbow Flat-CU-Silver-PET-5W-2</v>
      </c>
      <c r="T1554" s="14" t="str">
        <f>IF(COUNTIF(Cycletime[Element Desc.],ProjectsDB[[#This Row],[Element Desc.]])&gt;0,"Found","Not Found")</f>
        <v>Found</v>
      </c>
    </row>
    <row r="1555" spans="2:20" x14ac:dyDescent="0.25">
      <c r="B1555" s="8" t="s">
        <v>3201</v>
      </c>
      <c r="C1555" s="9" t="s">
        <v>3083</v>
      </c>
      <c r="D1555" s="9" t="s">
        <v>3084</v>
      </c>
      <c r="E1555" s="10">
        <v>2</v>
      </c>
      <c r="F1555" s="9" t="s">
        <v>2764</v>
      </c>
      <c r="G1555" s="9" t="s">
        <v>1426</v>
      </c>
      <c r="H1555" s="11"/>
      <c r="I1555" s="12">
        <v>505</v>
      </c>
      <c r="J1555" s="12">
        <v>505</v>
      </c>
      <c r="K1555" s="12"/>
      <c r="L1555" s="12">
        <f t="array" ref="L1555">IFERROR(LOOKUP(2^15,SEARCH({"40A","63A","80A","100A","125A","160A","200A","250A","400A","630A","800A","1000A","1250A","1600A","2000A","2500A","3200A","4000A","5000A","6300A"},UPPER(D1555)),{40,63,80,100,125,160,200,250,400,630,800,1000,1250,1600,2000,2500,3200,4000,5000,6300}),0)</f>
        <v>4000</v>
      </c>
      <c r="M1555" s="9" t="str">
        <f t="shared" si="121"/>
        <v>Elbow Edge</v>
      </c>
      <c r="N1555" s="9" t="str">
        <f t="shared" si="122"/>
        <v>CU</v>
      </c>
      <c r="O1555" s="13" t="str">
        <f t="shared" si="123"/>
        <v>Silver</v>
      </c>
      <c r="P1555" s="9" t="str">
        <f t="shared" si="124"/>
        <v>PET</v>
      </c>
      <c r="Q1555" s="9" t="str">
        <f t="shared" si="125"/>
        <v>5</v>
      </c>
      <c r="R15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55" s="14" t="str">
        <f>IF(ProjectsDB[[#This Row],[Item Type]]="Straight Plug-In",_xlfn.TEXTJOIN("-",TRUE,M1555&amp;"-"&amp;_xlfn.LET(_xlpm.txt,ProjectsDB[[#This Row],[Assembly]],_xlpm.pos,FIND("SP",_xlpm.txt),_xlpm.pre,LEFT(_xlpm.txt,_xlpm.pos-1),IF(RIGHT(_xlpm.pre,3)="123","3PL",IF(RIGHT(_xlpm.pre,2)="12","2PL",IF(RIGHT(_xlpm.pre,1)="1","1PL","3PL")))),N1555,O1555,P1555,Q1555&amp;"W",R1555),_xlfn.TEXTJOIN("-",TRUE,M1555,N1555,O1555,P1555,Q1555&amp;"W",R1555))</f>
        <v>Elbow Edge-CU-Silver-PET-5W-2</v>
      </c>
      <c r="T1555" s="14" t="str">
        <f>IF(COUNTIF(Cycletime[Element Desc.],ProjectsDB[[#This Row],[Element Desc.]])&gt;0,"Found","Not Found")</f>
        <v>Found</v>
      </c>
    </row>
    <row r="1556" spans="2:20" x14ac:dyDescent="0.25">
      <c r="B1556" s="8" t="s">
        <v>3202</v>
      </c>
      <c r="C1556" s="9" t="s">
        <v>3092</v>
      </c>
      <c r="D1556" s="9" t="s">
        <v>3093</v>
      </c>
      <c r="E1556" s="10">
        <v>1</v>
      </c>
      <c r="F1556" s="9" t="s">
        <v>2764</v>
      </c>
      <c r="G1556" s="9" t="s">
        <v>1426</v>
      </c>
      <c r="H1556" s="11"/>
      <c r="I1556" s="12">
        <v>505</v>
      </c>
      <c r="J1556" s="12">
        <v>505</v>
      </c>
      <c r="K1556" s="12"/>
      <c r="L1556" s="12">
        <f t="array" ref="L1556">IFERROR(LOOKUP(2^15,SEARCH({"40A","63A","80A","100A","125A","160A","200A","250A","400A","630A","800A","1000A","1250A","1600A","2000A","2500A","3200A","4000A","5000A","6300A"},UPPER(D1556)),{40,63,80,100,125,160,200,250,400,630,800,1000,1250,1600,2000,2500,3200,4000,5000,6300}),0)</f>
        <v>4000</v>
      </c>
      <c r="M1556" s="9" t="str">
        <f t="shared" si="121"/>
        <v>Elbow Edge</v>
      </c>
      <c r="N1556" s="9" t="str">
        <f t="shared" si="122"/>
        <v>CU</v>
      </c>
      <c r="O1556" s="13" t="str">
        <f t="shared" si="123"/>
        <v>Silver</v>
      </c>
      <c r="P1556" s="9" t="str">
        <f t="shared" si="124"/>
        <v>PET</v>
      </c>
      <c r="Q1556" s="9" t="str">
        <f t="shared" si="125"/>
        <v>5</v>
      </c>
      <c r="R15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56" s="14" t="str">
        <f>IF(ProjectsDB[[#This Row],[Item Type]]="Straight Plug-In",_xlfn.TEXTJOIN("-",TRUE,M1556&amp;"-"&amp;_xlfn.LET(_xlpm.txt,ProjectsDB[[#This Row],[Assembly]],_xlpm.pos,FIND("SP",_xlpm.txt),_xlpm.pre,LEFT(_xlpm.txt,_xlpm.pos-1),IF(RIGHT(_xlpm.pre,3)="123","3PL",IF(RIGHT(_xlpm.pre,2)="12","2PL",IF(RIGHT(_xlpm.pre,1)="1","1PL","3PL")))),N1556,O1556,P1556,Q1556&amp;"W",R1556),_xlfn.TEXTJOIN("-",TRUE,M1556,N1556,O1556,P1556,Q1556&amp;"W",R1556))</f>
        <v>Elbow Edge-CU-Silver-PET-5W-2</v>
      </c>
      <c r="T1556" s="14" t="str">
        <f>IF(COUNTIF(Cycletime[Element Desc.],ProjectsDB[[#This Row],[Element Desc.]])&gt;0,"Found","Not Found")</f>
        <v>Found</v>
      </c>
    </row>
    <row r="1557" spans="2:20" x14ac:dyDescent="0.25">
      <c r="B1557" s="8" t="s">
        <v>3203</v>
      </c>
      <c r="C1557" s="9" t="s">
        <v>2865</v>
      </c>
      <c r="D1557" s="9" t="s">
        <v>2866</v>
      </c>
      <c r="E1557" s="10">
        <v>5</v>
      </c>
      <c r="F1557" s="9" t="s">
        <v>2764</v>
      </c>
      <c r="G1557" s="9" t="s">
        <v>1426</v>
      </c>
      <c r="H1557" s="11"/>
      <c r="I1557" s="12"/>
      <c r="J1557" s="12"/>
      <c r="K1557" s="12"/>
      <c r="L1557" s="12">
        <f t="array" ref="L1557">IFERROR(LOOKUP(2^15,SEARCH({"40A","63A","80A","100A","125A","160A","200A","250A","400A","630A","800A","1000A","1250A","1600A","2000A","2500A","3200A","4000A","5000A","6300A"},UPPER(D1557)),{40,63,80,100,125,160,200,250,400,630,800,1000,1250,1600,2000,2500,3200,4000,5000,6300}),0)</f>
        <v>4000</v>
      </c>
      <c r="M1557" s="9" t="str">
        <f t="shared" si="121"/>
        <v>Joint Pack</v>
      </c>
      <c r="N1557" s="9" t="str">
        <f t="shared" si="122"/>
        <v>CU</v>
      </c>
      <c r="O1557" s="13" t="str">
        <f t="shared" si="123"/>
        <v>Silver</v>
      </c>
      <c r="P1557" s="9" t="str">
        <f t="shared" si="124"/>
        <v>None</v>
      </c>
      <c r="Q1557" s="9" t="str">
        <f t="shared" si="125"/>
        <v>5</v>
      </c>
      <c r="R15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57" s="14" t="str">
        <f>IF(ProjectsDB[[#This Row],[Item Type]]="Straight Plug-In",_xlfn.TEXTJOIN("-",TRUE,M1557&amp;"-"&amp;_xlfn.LET(_xlpm.txt,ProjectsDB[[#This Row],[Assembly]],_xlpm.pos,FIND("SP",_xlpm.txt),_xlpm.pre,LEFT(_xlpm.txt,_xlpm.pos-1),IF(RIGHT(_xlpm.pre,3)="123","3PL",IF(RIGHT(_xlpm.pre,2)="12","2PL",IF(RIGHT(_xlpm.pre,1)="1","1PL","3PL")))),N1557,O1557,P1557,Q1557&amp;"W",R1557),_xlfn.TEXTJOIN("-",TRUE,M1557,N1557,O1557,P1557,Q1557&amp;"W",R1557))</f>
        <v>Joint Pack-CU-Silver-None-5W-2</v>
      </c>
      <c r="T1557" s="14" t="str">
        <f>IF(COUNTIF(Cycletime[Element Desc.],ProjectsDB[[#This Row],[Element Desc.]])&gt;0,"Found","Not Found")</f>
        <v>Found</v>
      </c>
    </row>
    <row r="1558" spans="2:20" x14ac:dyDescent="0.25">
      <c r="B1558" s="8" t="s">
        <v>3204</v>
      </c>
      <c r="C1558" s="9" t="s">
        <v>3083</v>
      </c>
      <c r="D1558" s="9" t="s">
        <v>3084</v>
      </c>
      <c r="E1558" s="10">
        <v>1</v>
      </c>
      <c r="F1558" s="9" t="s">
        <v>2764</v>
      </c>
      <c r="G1558" s="9" t="s">
        <v>1426</v>
      </c>
      <c r="H1558" s="11"/>
      <c r="I1558" s="12">
        <v>505</v>
      </c>
      <c r="J1558" s="12">
        <v>505</v>
      </c>
      <c r="K1558" s="12"/>
      <c r="L1558" s="12">
        <f t="array" ref="L1558">IFERROR(LOOKUP(2^15,SEARCH({"40A","63A","80A","100A","125A","160A","200A","250A","400A","630A","800A","1000A","1250A","1600A","2000A","2500A","3200A","4000A","5000A","6300A"},UPPER(D1558)),{40,63,80,100,125,160,200,250,400,630,800,1000,1250,1600,2000,2500,3200,4000,5000,6300}),0)</f>
        <v>4000</v>
      </c>
      <c r="M1558" s="9" t="str">
        <f t="shared" si="121"/>
        <v>Elbow Edge</v>
      </c>
      <c r="N1558" s="9" t="str">
        <f t="shared" si="122"/>
        <v>CU</v>
      </c>
      <c r="O1558" s="13" t="str">
        <f t="shared" si="123"/>
        <v>Silver</v>
      </c>
      <c r="P1558" s="9" t="str">
        <f t="shared" si="124"/>
        <v>PET</v>
      </c>
      <c r="Q1558" s="9" t="str">
        <f t="shared" si="125"/>
        <v>5</v>
      </c>
      <c r="R15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58" s="14" t="str">
        <f>IF(ProjectsDB[[#This Row],[Item Type]]="Straight Plug-In",_xlfn.TEXTJOIN("-",TRUE,M1558&amp;"-"&amp;_xlfn.LET(_xlpm.txt,ProjectsDB[[#This Row],[Assembly]],_xlpm.pos,FIND("SP",_xlpm.txt),_xlpm.pre,LEFT(_xlpm.txt,_xlpm.pos-1),IF(RIGHT(_xlpm.pre,3)="123","3PL",IF(RIGHT(_xlpm.pre,2)="12","2PL",IF(RIGHT(_xlpm.pre,1)="1","1PL","3PL")))),N1558,O1558,P1558,Q1558&amp;"W",R1558),_xlfn.TEXTJOIN("-",TRUE,M1558,N1558,O1558,P1558,Q1558&amp;"W",R1558))</f>
        <v>Elbow Edge-CU-Silver-PET-5W-2</v>
      </c>
      <c r="T1558" s="14" t="str">
        <f>IF(COUNTIF(Cycletime[Element Desc.],ProjectsDB[[#This Row],[Element Desc.]])&gt;0,"Found","Not Found")</f>
        <v>Found</v>
      </c>
    </row>
    <row r="1559" spans="2:20" x14ac:dyDescent="0.25">
      <c r="B1559" s="8" t="s">
        <v>3205</v>
      </c>
      <c r="C1559" s="9" t="s">
        <v>3086</v>
      </c>
      <c r="D1559" s="9" t="s">
        <v>3087</v>
      </c>
      <c r="E1559" s="10">
        <v>3</v>
      </c>
      <c r="F1559" s="9" t="s">
        <v>2764</v>
      </c>
      <c r="G1559" s="9" t="s">
        <v>1426</v>
      </c>
      <c r="H1559" s="11"/>
      <c r="I1559" s="12">
        <v>300</v>
      </c>
      <c r="J1559" s="12">
        <v>300</v>
      </c>
      <c r="K1559" s="12"/>
      <c r="L1559" s="12">
        <f t="array" ref="L1559">IFERROR(LOOKUP(2^15,SEARCH({"40A","63A","80A","100A","125A","160A","200A","250A","400A","630A","800A","1000A","1250A","1600A","2000A","2500A","3200A","4000A","5000A","6300A"},UPPER(D1559)),{40,63,80,100,125,160,200,250,400,630,800,1000,1250,1600,2000,2500,3200,4000,5000,6300}),0)</f>
        <v>4000</v>
      </c>
      <c r="M1559" s="9" t="str">
        <f t="shared" si="121"/>
        <v>Elbow Flat</v>
      </c>
      <c r="N1559" s="9" t="str">
        <f t="shared" si="122"/>
        <v>CU</v>
      </c>
      <c r="O1559" s="13" t="str">
        <f t="shared" si="123"/>
        <v>Silver</v>
      </c>
      <c r="P1559" s="9" t="str">
        <f t="shared" si="124"/>
        <v>PET</v>
      </c>
      <c r="Q1559" s="9" t="str">
        <f t="shared" si="125"/>
        <v>5</v>
      </c>
      <c r="R15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59" s="14" t="str">
        <f>IF(ProjectsDB[[#This Row],[Item Type]]="Straight Plug-In",_xlfn.TEXTJOIN("-",TRUE,M1559&amp;"-"&amp;_xlfn.LET(_xlpm.txt,ProjectsDB[[#This Row],[Assembly]],_xlpm.pos,FIND("SP",_xlpm.txt),_xlpm.pre,LEFT(_xlpm.txt,_xlpm.pos-1),IF(RIGHT(_xlpm.pre,3)="123","3PL",IF(RIGHT(_xlpm.pre,2)="12","2PL",IF(RIGHT(_xlpm.pre,1)="1","1PL","3PL")))),N1559,O1559,P1559,Q1559&amp;"W",R1559),_xlfn.TEXTJOIN("-",TRUE,M1559,N1559,O1559,P1559,Q1559&amp;"W",R1559))</f>
        <v>Elbow Flat-CU-Silver-PET-5W-2</v>
      </c>
      <c r="T1559" s="14" t="str">
        <f>IF(COUNTIF(Cycletime[Element Desc.],ProjectsDB[[#This Row],[Element Desc.]])&gt;0,"Found","Not Found")</f>
        <v>Found</v>
      </c>
    </row>
    <row r="1560" spans="2:20" x14ac:dyDescent="0.25">
      <c r="B1560" s="8" t="s">
        <v>3206</v>
      </c>
      <c r="C1560" s="9" t="s">
        <v>3092</v>
      </c>
      <c r="D1560" s="9" t="s">
        <v>3093</v>
      </c>
      <c r="E1560" s="10">
        <v>2</v>
      </c>
      <c r="F1560" s="9" t="s">
        <v>2764</v>
      </c>
      <c r="G1560" s="9" t="s">
        <v>1426</v>
      </c>
      <c r="H1560" s="11"/>
      <c r="I1560" s="12">
        <v>505</v>
      </c>
      <c r="J1560" s="12">
        <v>505</v>
      </c>
      <c r="K1560" s="12"/>
      <c r="L1560" s="12">
        <f t="array" ref="L1560">IFERROR(LOOKUP(2^15,SEARCH({"40A","63A","80A","100A","125A","160A","200A","250A","400A","630A","800A","1000A","1250A","1600A","2000A","2500A","3200A","4000A","5000A","6300A"},UPPER(D1560)),{40,63,80,100,125,160,200,250,400,630,800,1000,1250,1600,2000,2500,3200,4000,5000,6300}),0)</f>
        <v>4000</v>
      </c>
      <c r="M1560" s="9" t="str">
        <f t="shared" si="121"/>
        <v>Elbow Edge</v>
      </c>
      <c r="N1560" s="9" t="str">
        <f t="shared" si="122"/>
        <v>CU</v>
      </c>
      <c r="O1560" s="13" t="str">
        <f t="shared" si="123"/>
        <v>Silver</v>
      </c>
      <c r="P1560" s="9" t="str">
        <f t="shared" si="124"/>
        <v>PET</v>
      </c>
      <c r="Q1560" s="9" t="str">
        <f t="shared" si="125"/>
        <v>5</v>
      </c>
      <c r="R15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60" s="14" t="str">
        <f>IF(ProjectsDB[[#This Row],[Item Type]]="Straight Plug-In",_xlfn.TEXTJOIN("-",TRUE,M1560&amp;"-"&amp;_xlfn.LET(_xlpm.txt,ProjectsDB[[#This Row],[Assembly]],_xlpm.pos,FIND("SP",_xlpm.txt),_xlpm.pre,LEFT(_xlpm.txt,_xlpm.pos-1),IF(RIGHT(_xlpm.pre,3)="123","3PL",IF(RIGHT(_xlpm.pre,2)="12","2PL",IF(RIGHT(_xlpm.pre,1)="1","1PL","3PL")))),N1560,O1560,P1560,Q1560&amp;"W",R1560),_xlfn.TEXTJOIN("-",TRUE,M1560,N1560,O1560,P1560,Q1560&amp;"W",R1560))</f>
        <v>Elbow Edge-CU-Silver-PET-5W-2</v>
      </c>
      <c r="T1560" s="14" t="str">
        <f>IF(COUNTIF(Cycletime[Element Desc.],ProjectsDB[[#This Row],[Element Desc.]])&gt;0,"Found","Not Found")</f>
        <v>Found</v>
      </c>
    </row>
    <row r="1561" spans="2:20" x14ac:dyDescent="0.25">
      <c r="B1561" s="8" t="s">
        <v>3207</v>
      </c>
      <c r="C1561" s="9" t="s">
        <v>2865</v>
      </c>
      <c r="D1561" s="9" t="s">
        <v>2866</v>
      </c>
      <c r="E1561" s="10">
        <v>6</v>
      </c>
      <c r="F1561" s="9" t="s">
        <v>2764</v>
      </c>
      <c r="G1561" s="9" t="s">
        <v>1426</v>
      </c>
      <c r="H1561" s="11"/>
      <c r="I1561" s="12"/>
      <c r="J1561" s="12"/>
      <c r="K1561" s="12"/>
      <c r="L1561" s="12">
        <f t="array" ref="L1561">IFERROR(LOOKUP(2^15,SEARCH({"40A","63A","80A","100A","125A","160A","200A","250A","400A","630A","800A","1000A","1250A","1600A","2000A","2500A","3200A","4000A","5000A","6300A"},UPPER(D1561)),{40,63,80,100,125,160,200,250,400,630,800,1000,1250,1600,2000,2500,3200,4000,5000,6300}),0)</f>
        <v>4000</v>
      </c>
      <c r="M1561" s="9" t="str">
        <f t="shared" si="121"/>
        <v>Joint Pack</v>
      </c>
      <c r="N1561" s="9" t="str">
        <f t="shared" si="122"/>
        <v>CU</v>
      </c>
      <c r="O1561" s="13" t="str">
        <f t="shared" si="123"/>
        <v>Silver</v>
      </c>
      <c r="P1561" s="9" t="str">
        <f t="shared" si="124"/>
        <v>None</v>
      </c>
      <c r="Q1561" s="9" t="str">
        <f t="shared" si="125"/>
        <v>5</v>
      </c>
      <c r="R15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61" s="14" t="str">
        <f>IF(ProjectsDB[[#This Row],[Item Type]]="Straight Plug-In",_xlfn.TEXTJOIN("-",TRUE,M1561&amp;"-"&amp;_xlfn.LET(_xlpm.txt,ProjectsDB[[#This Row],[Assembly]],_xlpm.pos,FIND("SP",_xlpm.txt),_xlpm.pre,LEFT(_xlpm.txt,_xlpm.pos-1),IF(RIGHT(_xlpm.pre,3)="123","3PL",IF(RIGHT(_xlpm.pre,2)="12","2PL",IF(RIGHT(_xlpm.pre,1)="1","1PL","3PL")))),N1561,O1561,P1561,Q1561&amp;"W",R1561),_xlfn.TEXTJOIN("-",TRUE,M1561,N1561,O1561,P1561,Q1561&amp;"W",R1561))</f>
        <v>Joint Pack-CU-Silver-None-5W-2</v>
      </c>
      <c r="T1561" s="14" t="str">
        <f>IF(COUNTIF(Cycletime[Element Desc.],ProjectsDB[[#This Row],[Element Desc.]])&gt;0,"Found","Not Found")</f>
        <v>Found</v>
      </c>
    </row>
    <row r="1562" spans="2:20" x14ac:dyDescent="0.25">
      <c r="B1562" s="8" t="s">
        <v>3208</v>
      </c>
      <c r="C1562" s="9" t="s">
        <v>3086</v>
      </c>
      <c r="D1562" s="9" t="s">
        <v>3087</v>
      </c>
      <c r="E1562" s="10">
        <v>1</v>
      </c>
      <c r="F1562" s="9" t="s">
        <v>2764</v>
      </c>
      <c r="G1562" s="9" t="s">
        <v>1426</v>
      </c>
      <c r="H1562" s="11"/>
      <c r="I1562" s="12">
        <v>300</v>
      </c>
      <c r="J1562" s="12">
        <v>300</v>
      </c>
      <c r="K1562" s="12"/>
      <c r="L1562" s="12">
        <f t="array" ref="L1562">IFERROR(LOOKUP(2^15,SEARCH({"40A","63A","80A","100A","125A","160A","200A","250A","400A","630A","800A","1000A","1250A","1600A","2000A","2500A","3200A","4000A","5000A","6300A"},UPPER(D1562)),{40,63,80,100,125,160,200,250,400,630,800,1000,1250,1600,2000,2500,3200,4000,5000,6300}),0)</f>
        <v>4000</v>
      </c>
      <c r="M1562" s="9" t="str">
        <f t="shared" si="121"/>
        <v>Elbow Flat</v>
      </c>
      <c r="N1562" s="9" t="str">
        <f t="shared" si="122"/>
        <v>CU</v>
      </c>
      <c r="O1562" s="13" t="str">
        <f t="shared" si="123"/>
        <v>Silver</v>
      </c>
      <c r="P1562" s="9" t="str">
        <f t="shared" si="124"/>
        <v>PET</v>
      </c>
      <c r="Q1562" s="9" t="str">
        <f t="shared" si="125"/>
        <v>5</v>
      </c>
      <c r="R15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62" s="14" t="str">
        <f>IF(ProjectsDB[[#This Row],[Item Type]]="Straight Plug-In",_xlfn.TEXTJOIN("-",TRUE,M1562&amp;"-"&amp;_xlfn.LET(_xlpm.txt,ProjectsDB[[#This Row],[Assembly]],_xlpm.pos,FIND("SP",_xlpm.txt),_xlpm.pre,LEFT(_xlpm.txt,_xlpm.pos-1),IF(RIGHT(_xlpm.pre,3)="123","3PL",IF(RIGHT(_xlpm.pre,2)="12","2PL",IF(RIGHT(_xlpm.pre,1)="1","1PL","3PL")))),N1562,O1562,P1562,Q1562&amp;"W",R1562),_xlfn.TEXTJOIN("-",TRUE,M1562,N1562,O1562,P1562,Q1562&amp;"W",R1562))</f>
        <v>Elbow Flat-CU-Silver-PET-5W-2</v>
      </c>
      <c r="T1562" s="14" t="str">
        <f>IF(COUNTIF(Cycletime[Element Desc.],ProjectsDB[[#This Row],[Element Desc.]])&gt;0,"Found","Not Found")</f>
        <v>Found</v>
      </c>
    </row>
    <row r="1563" spans="2:20" x14ac:dyDescent="0.25">
      <c r="B1563" s="8" t="s">
        <v>3209</v>
      </c>
      <c r="C1563" s="9" t="s">
        <v>3083</v>
      </c>
      <c r="D1563" s="9" t="s">
        <v>3084</v>
      </c>
      <c r="E1563" s="10">
        <v>2</v>
      </c>
      <c r="F1563" s="9" t="s">
        <v>2764</v>
      </c>
      <c r="G1563" s="9" t="s">
        <v>1426</v>
      </c>
      <c r="H1563" s="11"/>
      <c r="I1563" s="12">
        <v>505</v>
      </c>
      <c r="J1563" s="12">
        <v>505</v>
      </c>
      <c r="K1563" s="12"/>
      <c r="L1563" s="12">
        <f t="array" ref="L1563">IFERROR(LOOKUP(2^15,SEARCH({"40A","63A","80A","100A","125A","160A","200A","250A","400A","630A","800A","1000A","1250A","1600A","2000A","2500A","3200A","4000A","5000A","6300A"},UPPER(D1563)),{40,63,80,100,125,160,200,250,400,630,800,1000,1250,1600,2000,2500,3200,4000,5000,6300}),0)</f>
        <v>4000</v>
      </c>
      <c r="M1563" s="9" t="str">
        <f t="shared" si="121"/>
        <v>Elbow Edge</v>
      </c>
      <c r="N1563" s="9" t="str">
        <f t="shared" si="122"/>
        <v>CU</v>
      </c>
      <c r="O1563" s="13" t="str">
        <f t="shared" si="123"/>
        <v>Silver</v>
      </c>
      <c r="P1563" s="9" t="str">
        <f t="shared" si="124"/>
        <v>PET</v>
      </c>
      <c r="Q1563" s="9" t="str">
        <f t="shared" si="125"/>
        <v>5</v>
      </c>
      <c r="R15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63" s="14" t="str">
        <f>IF(ProjectsDB[[#This Row],[Item Type]]="Straight Plug-In",_xlfn.TEXTJOIN("-",TRUE,M1563&amp;"-"&amp;_xlfn.LET(_xlpm.txt,ProjectsDB[[#This Row],[Assembly]],_xlpm.pos,FIND("SP",_xlpm.txt),_xlpm.pre,LEFT(_xlpm.txt,_xlpm.pos-1),IF(RIGHT(_xlpm.pre,3)="123","3PL",IF(RIGHT(_xlpm.pre,2)="12","2PL",IF(RIGHT(_xlpm.pre,1)="1","1PL","3PL")))),N1563,O1563,P1563,Q1563&amp;"W",R1563),_xlfn.TEXTJOIN("-",TRUE,M1563,N1563,O1563,P1563,Q1563&amp;"W",R1563))</f>
        <v>Elbow Edge-CU-Silver-PET-5W-2</v>
      </c>
      <c r="T1563" s="14" t="str">
        <f>IF(COUNTIF(Cycletime[Element Desc.],ProjectsDB[[#This Row],[Element Desc.]])&gt;0,"Found","Not Found")</f>
        <v>Found</v>
      </c>
    </row>
    <row r="1564" spans="2:20" x14ac:dyDescent="0.25">
      <c r="B1564" s="8" t="s">
        <v>3210</v>
      </c>
      <c r="C1564" s="9" t="s">
        <v>3092</v>
      </c>
      <c r="D1564" s="9" t="s">
        <v>3093</v>
      </c>
      <c r="E1564" s="10">
        <v>1</v>
      </c>
      <c r="F1564" s="9" t="s">
        <v>2764</v>
      </c>
      <c r="G1564" s="9" t="s">
        <v>1426</v>
      </c>
      <c r="H1564" s="11"/>
      <c r="I1564" s="12">
        <v>505</v>
      </c>
      <c r="J1564" s="12">
        <v>505</v>
      </c>
      <c r="K1564" s="12"/>
      <c r="L1564" s="12">
        <f t="array" ref="L1564">IFERROR(LOOKUP(2^15,SEARCH({"40A","63A","80A","100A","125A","160A","200A","250A","400A","630A","800A","1000A","1250A","1600A","2000A","2500A","3200A","4000A","5000A","6300A"},UPPER(D1564)),{40,63,80,100,125,160,200,250,400,630,800,1000,1250,1600,2000,2500,3200,4000,5000,6300}),0)</f>
        <v>4000</v>
      </c>
      <c r="M1564" s="9" t="str">
        <f t="shared" si="121"/>
        <v>Elbow Edge</v>
      </c>
      <c r="N1564" s="9" t="str">
        <f t="shared" si="122"/>
        <v>CU</v>
      </c>
      <c r="O1564" s="13" t="str">
        <f t="shared" si="123"/>
        <v>Silver</v>
      </c>
      <c r="P1564" s="9" t="str">
        <f t="shared" si="124"/>
        <v>PET</v>
      </c>
      <c r="Q1564" s="9" t="str">
        <f t="shared" si="125"/>
        <v>5</v>
      </c>
      <c r="R15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64" s="14" t="str">
        <f>IF(ProjectsDB[[#This Row],[Item Type]]="Straight Plug-In",_xlfn.TEXTJOIN("-",TRUE,M1564&amp;"-"&amp;_xlfn.LET(_xlpm.txt,ProjectsDB[[#This Row],[Assembly]],_xlpm.pos,FIND("SP",_xlpm.txt),_xlpm.pre,LEFT(_xlpm.txt,_xlpm.pos-1),IF(RIGHT(_xlpm.pre,3)="123","3PL",IF(RIGHT(_xlpm.pre,2)="12","2PL",IF(RIGHT(_xlpm.pre,1)="1","1PL","3PL")))),N1564,O1564,P1564,Q1564&amp;"W",R1564),_xlfn.TEXTJOIN("-",TRUE,M1564,N1564,O1564,P1564,Q1564&amp;"W",R1564))</f>
        <v>Elbow Edge-CU-Silver-PET-5W-2</v>
      </c>
      <c r="T1564" s="14" t="str">
        <f>IF(COUNTIF(Cycletime[Element Desc.],ProjectsDB[[#This Row],[Element Desc.]])&gt;0,"Found","Not Found")</f>
        <v>Found</v>
      </c>
    </row>
    <row r="1565" spans="2:20" x14ac:dyDescent="0.25">
      <c r="B1565" s="8" t="s">
        <v>3211</v>
      </c>
      <c r="C1565" s="9" t="s">
        <v>2865</v>
      </c>
      <c r="D1565" s="9" t="s">
        <v>2866</v>
      </c>
      <c r="E1565" s="10">
        <v>4</v>
      </c>
      <c r="F1565" s="9" t="s">
        <v>2764</v>
      </c>
      <c r="G1565" s="9" t="s">
        <v>1426</v>
      </c>
      <c r="H1565" s="11"/>
      <c r="I1565" s="12"/>
      <c r="J1565" s="12"/>
      <c r="K1565" s="12"/>
      <c r="L1565" s="12">
        <f t="array" ref="L1565">IFERROR(LOOKUP(2^15,SEARCH({"40A","63A","80A","100A","125A","160A","200A","250A","400A","630A","800A","1000A","1250A","1600A","2000A","2500A","3200A","4000A","5000A","6300A"},UPPER(D1565)),{40,63,80,100,125,160,200,250,400,630,800,1000,1250,1600,2000,2500,3200,4000,5000,6300}),0)</f>
        <v>4000</v>
      </c>
      <c r="M1565" s="9" t="str">
        <f t="shared" si="121"/>
        <v>Joint Pack</v>
      </c>
      <c r="N1565" s="9" t="str">
        <f t="shared" si="122"/>
        <v>CU</v>
      </c>
      <c r="O1565" s="13" t="str">
        <f t="shared" si="123"/>
        <v>Silver</v>
      </c>
      <c r="P1565" s="9" t="str">
        <f t="shared" si="124"/>
        <v>None</v>
      </c>
      <c r="Q1565" s="9" t="str">
        <f t="shared" si="125"/>
        <v>5</v>
      </c>
      <c r="R15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65" s="14" t="str">
        <f>IF(ProjectsDB[[#This Row],[Item Type]]="Straight Plug-In",_xlfn.TEXTJOIN("-",TRUE,M1565&amp;"-"&amp;_xlfn.LET(_xlpm.txt,ProjectsDB[[#This Row],[Assembly]],_xlpm.pos,FIND("SP",_xlpm.txt),_xlpm.pre,LEFT(_xlpm.txt,_xlpm.pos-1),IF(RIGHT(_xlpm.pre,3)="123","3PL",IF(RIGHT(_xlpm.pre,2)="12","2PL",IF(RIGHT(_xlpm.pre,1)="1","1PL","3PL")))),N1565,O1565,P1565,Q1565&amp;"W",R1565),_xlfn.TEXTJOIN("-",TRUE,M1565,N1565,O1565,P1565,Q1565&amp;"W",R1565))</f>
        <v>Joint Pack-CU-Silver-None-5W-2</v>
      </c>
      <c r="T1565" s="14" t="str">
        <f>IF(COUNTIF(Cycletime[Element Desc.],ProjectsDB[[#This Row],[Element Desc.]])&gt;0,"Found","Not Found")</f>
        <v>Found</v>
      </c>
    </row>
    <row r="1566" spans="2:20" x14ac:dyDescent="0.25">
      <c r="B1566" s="8" t="s">
        <v>3212</v>
      </c>
      <c r="C1566" s="9" t="s">
        <v>3213</v>
      </c>
      <c r="D1566" s="9" t="s">
        <v>3214</v>
      </c>
      <c r="E1566" s="10">
        <v>1</v>
      </c>
      <c r="F1566" s="9" t="s">
        <v>2764</v>
      </c>
      <c r="G1566" s="9" t="s">
        <v>1426</v>
      </c>
      <c r="H1566" s="11"/>
      <c r="I1566" s="12"/>
      <c r="J1566" s="12">
        <v>1320</v>
      </c>
      <c r="K1566" s="12"/>
      <c r="L1566" s="12">
        <f t="array" ref="L1566">IFERROR(LOOKUP(2^15,SEARCH({"40A","63A","80A","100A","125A","160A","200A","250A","400A","630A","800A","1000A","1250A","1600A","2000A","2500A","3200A","4000A","5000A","6300A"},UPPER(D1566)),{40,63,80,100,125,160,200,250,400,630,800,1000,1250,1600,2000,2500,3200,4000,5000,6300}),0)</f>
        <v>2500</v>
      </c>
      <c r="M1566" s="9" t="str">
        <f t="shared" si="121"/>
        <v>Straight Feeder</v>
      </c>
      <c r="N1566" s="9" t="str">
        <f t="shared" si="122"/>
        <v>CU</v>
      </c>
      <c r="O1566" s="13" t="str">
        <f t="shared" si="123"/>
        <v>Silver</v>
      </c>
      <c r="P1566" s="9" t="str">
        <f t="shared" si="124"/>
        <v>PET</v>
      </c>
      <c r="Q1566" s="9" t="str">
        <f t="shared" si="125"/>
        <v>5</v>
      </c>
      <c r="R15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66" s="14" t="str">
        <f>IF(ProjectsDB[[#This Row],[Item Type]]="Straight Plug-In",_xlfn.TEXTJOIN("-",TRUE,M1566&amp;"-"&amp;_xlfn.LET(_xlpm.txt,ProjectsDB[[#This Row],[Assembly]],_xlpm.pos,FIND("SP",_xlpm.txt),_xlpm.pre,LEFT(_xlpm.txt,_xlpm.pos-1),IF(RIGHT(_xlpm.pre,3)="123","3PL",IF(RIGHT(_xlpm.pre,2)="12","2PL",IF(RIGHT(_xlpm.pre,1)="1","1PL","3PL")))),N1566,O1566,P1566,Q1566&amp;"W",R1566),_xlfn.TEXTJOIN("-",TRUE,M1566,N1566,O1566,P1566,Q1566&amp;"W",R1566))</f>
        <v>Straight Feeder-CU-Silver-PET-5W-1</v>
      </c>
      <c r="T1566" s="14" t="str">
        <f>IF(COUNTIF(Cycletime[Element Desc.],ProjectsDB[[#This Row],[Element Desc.]])&gt;0,"Found","Not Found")</f>
        <v>Found</v>
      </c>
    </row>
    <row r="1567" spans="2:20" x14ac:dyDescent="0.25">
      <c r="B1567" s="8" t="s">
        <v>3215</v>
      </c>
      <c r="C1567" s="9" t="s">
        <v>3216</v>
      </c>
      <c r="D1567" s="9" t="s">
        <v>3217</v>
      </c>
      <c r="E1567" s="10">
        <v>4</v>
      </c>
      <c r="F1567" s="9" t="s">
        <v>2764</v>
      </c>
      <c r="G1567" s="9" t="s">
        <v>1426</v>
      </c>
      <c r="H1567" s="11"/>
      <c r="I1567" s="12"/>
      <c r="J1567" s="12"/>
      <c r="K1567" s="12"/>
      <c r="L1567" s="12">
        <f t="array" ref="L1567">IFERROR(LOOKUP(2^15,SEARCH({"40A","63A","80A","100A","125A","160A","200A","250A","400A","630A","800A","1000A","1250A","1600A","2000A","2500A","3200A","4000A","5000A","6300A"},UPPER(D1567)),{40,63,80,100,125,160,200,250,400,630,800,1000,1250,1600,2000,2500,3200,4000,5000,6300}),0)</f>
        <v>2500</v>
      </c>
      <c r="M1567" s="9" t="str">
        <f t="shared" si="121"/>
        <v>Joint Pack</v>
      </c>
      <c r="N1567" s="9" t="str">
        <f t="shared" si="122"/>
        <v>CU</v>
      </c>
      <c r="O1567" s="13" t="str">
        <f t="shared" si="123"/>
        <v>Silver</v>
      </c>
      <c r="P1567" s="9" t="str">
        <f t="shared" si="124"/>
        <v>None</v>
      </c>
      <c r="Q1567" s="9" t="str">
        <f t="shared" si="125"/>
        <v>5</v>
      </c>
      <c r="R15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67" s="14" t="str">
        <f>IF(ProjectsDB[[#This Row],[Item Type]]="Straight Plug-In",_xlfn.TEXTJOIN("-",TRUE,M1567&amp;"-"&amp;_xlfn.LET(_xlpm.txt,ProjectsDB[[#This Row],[Assembly]],_xlpm.pos,FIND("SP",_xlpm.txt),_xlpm.pre,LEFT(_xlpm.txt,_xlpm.pos-1),IF(RIGHT(_xlpm.pre,3)="123","3PL",IF(RIGHT(_xlpm.pre,2)="12","2PL",IF(RIGHT(_xlpm.pre,1)="1","1PL","3PL")))),N1567,O1567,P1567,Q1567&amp;"W",R1567),_xlfn.TEXTJOIN("-",TRUE,M1567,N1567,O1567,P1567,Q1567&amp;"W",R1567))</f>
        <v>Joint Pack-CU-Silver-None-5W-1</v>
      </c>
      <c r="T1567" s="14" t="str">
        <f>IF(COUNTIF(Cycletime[Element Desc.],ProjectsDB[[#This Row],[Element Desc.]])&gt;0,"Found","Not Found")</f>
        <v>Found</v>
      </c>
    </row>
    <row r="1568" spans="2:20" x14ac:dyDescent="0.25">
      <c r="B1568" s="8" t="s">
        <v>3218</v>
      </c>
      <c r="C1568" s="9" t="s">
        <v>3219</v>
      </c>
      <c r="D1568" s="9" t="s">
        <v>3220</v>
      </c>
      <c r="E1568" s="10">
        <v>1</v>
      </c>
      <c r="F1568" s="9" t="s">
        <v>2764</v>
      </c>
      <c r="G1568" s="9" t="s">
        <v>1426</v>
      </c>
      <c r="H1568" s="11"/>
      <c r="I1568" s="12"/>
      <c r="J1568" s="12"/>
      <c r="K1568" s="12"/>
      <c r="L1568" s="12">
        <f t="array" ref="L1568">IFERROR(LOOKUP(2^15,SEARCH({"40A","63A","80A","100A","125A","160A","200A","250A","400A","630A","800A","1000A","1250A","1600A","2000A","2500A","3200A","4000A","5000A","6300A"},UPPER(D1568)),{40,63,80,100,125,160,200,250,400,630,800,1000,1250,1600,2000,2500,3200,4000,5000,6300}),0)</f>
        <v>2500</v>
      </c>
      <c r="M1568" s="9" t="str">
        <f t="shared" si="121"/>
        <v>Flexible Link</v>
      </c>
      <c r="N1568" s="9" t="str">
        <f t="shared" si="122"/>
        <v>CU</v>
      </c>
      <c r="O1568" s="13" t="str">
        <f t="shared" si="123"/>
        <v>None</v>
      </c>
      <c r="P1568" s="9" t="str">
        <f t="shared" si="124"/>
        <v>None</v>
      </c>
      <c r="Q1568" s="9" t="str">
        <f t="shared" si="125"/>
        <v>0</v>
      </c>
      <c r="R15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68" s="14" t="str">
        <f>IF(ProjectsDB[[#This Row],[Item Type]]="Straight Plug-In",_xlfn.TEXTJOIN("-",TRUE,M1568&amp;"-"&amp;_xlfn.LET(_xlpm.txt,ProjectsDB[[#This Row],[Assembly]],_xlpm.pos,FIND("SP",_xlpm.txt),_xlpm.pre,LEFT(_xlpm.txt,_xlpm.pos-1),IF(RIGHT(_xlpm.pre,3)="123","3PL",IF(RIGHT(_xlpm.pre,2)="12","2PL",IF(RIGHT(_xlpm.pre,1)="1","1PL","3PL")))),N1568,O1568,P1568,Q1568&amp;"W",R1568),_xlfn.TEXTJOIN("-",TRUE,M1568,N1568,O1568,P1568,Q1568&amp;"W",R1568))</f>
        <v>Flexible Link-CU-None-None-0W-1</v>
      </c>
      <c r="T1568" s="14" t="str">
        <f>IF(COUNTIF(Cycletime[Element Desc.],ProjectsDB[[#This Row],[Element Desc.]])&gt;0,"Found","Not Found")</f>
        <v>Found</v>
      </c>
    </row>
    <row r="1569" spans="2:20" x14ac:dyDescent="0.25">
      <c r="B1569" s="8" t="s">
        <v>3221</v>
      </c>
      <c r="C1569" s="9" t="s">
        <v>3222</v>
      </c>
      <c r="D1569" s="9" t="s">
        <v>3223</v>
      </c>
      <c r="E1569" s="10">
        <v>12</v>
      </c>
      <c r="F1569" s="9" t="s">
        <v>2764</v>
      </c>
      <c r="G1569" s="9" t="s">
        <v>1426</v>
      </c>
      <c r="H1569" s="11"/>
      <c r="I1569" s="12"/>
      <c r="J1569" s="12"/>
      <c r="K1569" s="12"/>
      <c r="L1569" s="12">
        <f t="array" ref="L1569">IFERROR(LOOKUP(2^15,SEARCH({"40A","63A","80A","100A","125A","160A","200A","250A","400A","630A","800A","1000A","1250A","1600A","2000A","2500A","3200A","4000A","5000A","6300A"},UPPER(D1569)),{40,63,80,100,125,160,200,250,400,630,800,1000,1250,1600,2000,2500,3200,4000,5000,6300}),0)</f>
        <v>2500</v>
      </c>
      <c r="M1569" s="9" t="str">
        <f t="shared" si="121"/>
        <v>Hanger Support</v>
      </c>
      <c r="N1569" s="9" t="str">
        <f t="shared" si="122"/>
        <v>CU</v>
      </c>
      <c r="O1569" s="13" t="str">
        <f t="shared" si="123"/>
        <v>None</v>
      </c>
      <c r="P1569" s="9" t="str">
        <f t="shared" si="124"/>
        <v>None</v>
      </c>
      <c r="Q1569" s="9" t="str">
        <f t="shared" si="125"/>
        <v>0</v>
      </c>
      <c r="R15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69" s="14" t="str">
        <f>IF(ProjectsDB[[#This Row],[Item Type]]="Straight Plug-In",_xlfn.TEXTJOIN("-",TRUE,M1569&amp;"-"&amp;_xlfn.LET(_xlpm.txt,ProjectsDB[[#This Row],[Assembly]],_xlpm.pos,FIND("SP",_xlpm.txt),_xlpm.pre,LEFT(_xlpm.txt,_xlpm.pos-1),IF(RIGHT(_xlpm.pre,3)="123","3PL",IF(RIGHT(_xlpm.pre,2)="12","2PL",IF(RIGHT(_xlpm.pre,1)="1","1PL","3PL")))),N1569,O1569,P1569,Q1569&amp;"W",R1569),_xlfn.TEXTJOIN("-",TRUE,M1569,N1569,O1569,P1569,Q1569&amp;"W",R1569))</f>
        <v>Hanger Support-CU-None-None-0W-1</v>
      </c>
      <c r="T1569" s="14" t="str">
        <f>IF(COUNTIF(Cycletime[Element Desc.],ProjectsDB[[#This Row],[Element Desc.]])&gt;0,"Found","Not Found")</f>
        <v>Found</v>
      </c>
    </row>
    <row r="1570" spans="2:20" x14ac:dyDescent="0.25">
      <c r="B1570" s="8" t="s">
        <v>3224</v>
      </c>
      <c r="C1570" s="9" t="s">
        <v>3225</v>
      </c>
      <c r="D1570" s="9" t="s">
        <v>3226</v>
      </c>
      <c r="E1570" s="10">
        <v>2</v>
      </c>
      <c r="F1570" s="9" t="s">
        <v>2764</v>
      </c>
      <c r="G1570" s="9" t="s">
        <v>1426</v>
      </c>
      <c r="H1570" s="11"/>
      <c r="I1570" s="12"/>
      <c r="J1570" s="12"/>
      <c r="K1570" s="12"/>
      <c r="L1570" s="12">
        <f t="array" ref="L1570">IFERROR(LOOKUP(2^15,SEARCH({"40A","63A","80A","100A","125A","160A","200A","250A","400A","630A","800A","1000A","1250A","1600A","2000A","2500A","3200A","4000A","5000A","6300A"},UPPER(D1570)),{40,63,80,100,125,160,200,250,400,630,800,1000,1250,1600,2000,2500,3200,4000,5000,6300}),0)</f>
        <v>2500</v>
      </c>
      <c r="M1570" s="9" t="str">
        <f t="shared" si="121"/>
        <v>Hanger Support</v>
      </c>
      <c r="N1570" s="9" t="str">
        <f t="shared" si="122"/>
        <v>CU</v>
      </c>
      <c r="O1570" s="13" t="str">
        <f t="shared" si="123"/>
        <v>None</v>
      </c>
      <c r="P1570" s="9" t="str">
        <f t="shared" si="124"/>
        <v>None</v>
      </c>
      <c r="Q1570" s="9" t="str">
        <f t="shared" si="125"/>
        <v>0</v>
      </c>
      <c r="R15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70" s="14" t="str">
        <f>IF(ProjectsDB[[#This Row],[Item Type]]="Straight Plug-In",_xlfn.TEXTJOIN("-",TRUE,M1570&amp;"-"&amp;_xlfn.LET(_xlpm.txt,ProjectsDB[[#This Row],[Assembly]],_xlpm.pos,FIND("SP",_xlpm.txt),_xlpm.pre,LEFT(_xlpm.txt,_xlpm.pos-1),IF(RIGHT(_xlpm.pre,3)="123","3PL",IF(RIGHT(_xlpm.pre,2)="12","2PL",IF(RIGHT(_xlpm.pre,1)="1","1PL","3PL")))),N1570,O1570,P1570,Q1570&amp;"W",R1570),_xlfn.TEXTJOIN("-",TRUE,M1570,N1570,O1570,P1570,Q1570&amp;"W",R1570))</f>
        <v>Hanger Support-CU-None-None-0W-1</v>
      </c>
      <c r="T1570" s="14" t="str">
        <f>IF(COUNTIF(Cycletime[Element Desc.],ProjectsDB[[#This Row],[Element Desc.]])&gt;0,"Found","Not Found")</f>
        <v>Found</v>
      </c>
    </row>
    <row r="1571" spans="2:20" x14ac:dyDescent="0.25">
      <c r="B1571" s="8" t="s">
        <v>3227</v>
      </c>
      <c r="C1571" s="9" t="s">
        <v>3228</v>
      </c>
      <c r="D1571" s="9" t="s">
        <v>3229</v>
      </c>
      <c r="E1571" s="10">
        <v>2</v>
      </c>
      <c r="F1571" s="9" t="s">
        <v>2764</v>
      </c>
      <c r="G1571" s="9" t="s">
        <v>1426</v>
      </c>
      <c r="H1571" s="11"/>
      <c r="I1571" s="12"/>
      <c r="J1571" s="12">
        <v>425</v>
      </c>
      <c r="K1571" s="12"/>
      <c r="L1571" s="12">
        <f t="array" ref="L1571">IFERROR(LOOKUP(2^15,SEARCH({"40A","63A","80A","100A","125A","160A","200A","250A","400A","630A","800A","1000A","1250A","1600A","2000A","2500A","3200A","4000A","5000A","6300A"},UPPER(D1571)),{40,63,80,100,125,160,200,250,400,630,800,1000,1250,1600,2000,2500,3200,4000,5000,6300}),0)</f>
        <v>2500</v>
      </c>
      <c r="M1571" s="9" t="str">
        <f t="shared" si="121"/>
        <v>Flange Straight</v>
      </c>
      <c r="N1571" s="9" t="str">
        <f t="shared" si="122"/>
        <v>CU</v>
      </c>
      <c r="O1571" s="13" t="str">
        <f t="shared" si="123"/>
        <v>Silver</v>
      </c>
      <c r="P1571" s="9" t="str">
        <f t="shared" si="124"/>
        <v>PET</v>
      </c>
      <c r="Q1571" s="9" t="str">
        <f t="shared" si="125"/>
        <v>5</v>
      </c>
      <c r="R15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71" s="14" t="str">
        <f>IF(ProjectsDB[[#This Row],[Item Type]]="Straight Plug-In",_xlfn.TEXTJOIN("-",TRUE,M1571&amp;"-"&amp;_xlfn.LET(_xlpm.txt,ProjectsDB[[#This Row],[Assembly]],_xlpm.pos,FIND("SP",_xlpm.txt),_xlpm.pre,LEFT(_xlpm.txt,_xlpm.pos-1),IF(RIGHT(_xlpm.pre,3)="123","3PL",IF(RIGHT(_xlpm.pre,2)="12","2PL",IF(RIGHT(_xlpm.pre,1)="1","1PL","3PL")))),N1571,O1571,P1571,Q1571&amp;"W",R1571),_xlfn.TEXTJOIN("-",TRUE,M1571,N1571,O1571,P1571,Q1571&amp;"W",R1571))</f>
        <v>Flange Straight-CU-Silver-PET-5W-1</v>
      </c>
      <c r="T1571" s="14" t="str">
        <f>IF(COUNTIF(Cycletime[Element Desc.],ProjectsDB[[#This Row],[Element Desc.]])&gt;0,"Found","Not Found")</f>
        <v>Found</v>
      </c>
    </row>
    <row r="1572" spans="2:20" x14ac:dyDescent="0.25">
      <c r="B1572" s="8" t="s">
        <v>3230</v>
      </c>
      <c r="C1572" s="9" t="s">
        <v>3231</v>
      </c>
      <c r="D1572" s="9" t="s">
        <v>3232</v>
      </c>
      <c r="E1572" s="10">
        <v>1</v>
      </c>
      <c r="F1572" s="9" t="s">
        <v>2764</v>
      </c>
      <c r="G1572" s="9" t="s">
        <v>1426</v>
      </c>
      <c r="H1572" s="11"/>
      <c r="I1572" s="12"/>
      <c r="J1572" s="12">
        <v>2970</v>
      </c>
      <c r="K1572" s="12"/>
      <c r="L1572" s="12">
        <f t="array" ref="L1572">IFERROR(LOOKUP(2^15,SEARCH({"40A","63A","80A","100A","125A","160A","200A","250A","400A","630A","800A","1000A","1250A","1600A","2000A","2500A","3200A","4000A","5000A","6300A"},UPPER(D1572)),{40,63,80,100,125,160,200,250,400,630,800,1000,1250,1600,2000,2500,3200,4000,5000,6300}),0)</f>
        <v>2500</v>
      </c>
      <c r="M1572" s="9" t="str">
        <f t="shared" si="121"/>
        <v>Straight Feeder</v>
      </c>
      <c r="N1572" s="9" t="str">
        <f t="shared" si="122"/>
        <v>CU</v>
      </c>
      <c r="O1572" s="13" t="str">
        <f t="shared" si="123"/>
        <v>Silver</v>
      </c>
      <c r="P1572" s="9" t="str">
        <f t="shared" si="124"/>
        <v>PET</v>
      </c>
      <c r="Q1572" s="9" t="str">
        <f t="shared" si="125"/>
        <v>5</v>
      </c>
      <c r="R15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72" s="14" t="str">
        <f>IF(ProjectsDB[[#This Row],[Item Type]]="Straight Plug-In",_xlfn.TEXTJOIN("-",TRUE,M1572&amp;"-"&amp;_xlfn.LET(_xlpm.txt,ProjectsDB[[#This Row],[Assembly]],_xlpm.pos,FIND("SP",_xlpm.txt),_xlpm.pre,LEFT(_xlpm.txt,_xlpm.pos-1),IF(RIGHT(_xlpm.pre,3)="123","3PL",IF(RIGHT(_xlpm.pre,2)="12","2PL",IF(RIGHT(_xlpm.pre,1)="1","1PL","3PL")))),N1572,O1572,P1572,Q1572&amp;"W",R1572),_xlfn.TEXTJOIN("-",TRUE,M1572,N1572,O1572,P1572,Q1572&amp;"W",R1572))</f>
        <v>Straight Feeder-CU-Silver-PET-5W-1</v>
      </c>
      <c r="T1572" s="14" t="str">
        <f>IF(COUNTIF(Cycletime[Element Desc.],ProjectsDB[[#This Row],[Element Desc.]])&gt;0,"Found","Not Found")</f>
        <v>Found</v>
      </c>
    </row>
    <row r="1573" spans="2:20" x14ac:dyDescent="0.25">
      <c r="B1573" s="8" t="s">
        <v>3233</v>
      </c>
      <c r="C1573" s="9" t="s">
        <v>3234</v>
      </c>
      <c r="D1573" s="9" t="s">
        <v>3235</v>
      </c>
      <c r="E1573" s="10">
        <v>1</v>
      </c>
      <c r="F1573" s="9" t="s">
        <v>2764</v>
      </c>
      <c r="G1573" s="9" t="s">
        <v>1426</v>
      </c>
      <c r="H1573" s="11"/>
      <c r="I1573" s="12"/>
      <c r="J1573" s="12">
        <v>1520</v>
      </c>
      <c r="K1573" s="12"/>
      <c r="L1573" s="12">
        <f t="array" ref="L1573">IFERROR(LOOKUP(2^15,SEARCH({"40A","63A","80A","100A","125A","160A","200A","250A","400A","630A","800A","1000A","1250A","1600A","2000A","2500A","3200A","4000A","5000A","6300A"},UPPER(D1573)),{40,63,80,100,125,160,200,250,400,630,800,1000,1250,1600,2000,2500,3200,4000,5000,6300}),0)</f>
        <v>2500</v>
      </c>
      <c r="M1573" s="9" t="str">
        <f t="shared" si="121"/>
        <v>Straight Feeder</v>
      </c>
      <c r="N1573" s="9" t="str">
        <f t="shared" si="122"/>
        <v>CU</v>
      </c>
      <c r="O1573" s="13" t="str">
        <f t="shared" si="123"/>
        <v>Silver</v>
      </c>
      <c r="P1573" s="9" t="str">
        <f t="shared" si="124"/>
        <v>PET</v>
      </c>
      <c r="Q1573" s="9" t="str">
        <f t="shared" si="125"/>
        <v>5</v>
      </c>
      <c r="R15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73" s="14" t="str">
        <f>IF(ProjectsDB[[#This Row],[Item Type]]="Straight Plug-In",_xlfn.TEXTJOIN("-",TRUE,M1573&amp;"-"&amp;_xlfn.LET(_xlpm.txt,ProjectsDB[[#This Row],[Assembly]],_xlpm.pos,FIND("SP",_xlpm.txt),_xlpm.pre,LEFT(_xlpm.txt,_xlpm.pos-1),IF(RIGHT(_xlpm.pre,3)="123","3PL",IF(RIGHT(_xlpm.pre,2)="12","2PL",IF(RIGHT(_xlpm.pre,1)="1","1PL","3PL")))),N1573,O1573,P1573,Q1573&amp;"W",R1573),_xlfn.TEXTJOIN("-",TRUE,M1573,N1573,O1573,P1573,Q1573&amp;"W",R1573))</f>
        <v>Straight Feeder-CU-Silver-PET-5W-1</v>
      </c>
      <c r="T1573" s="14" t="str">
        <f>IF(COUNTIF(Cycletime[Element Desc.],ProjectsDB[[#This Row],[Element Desc.]])&gt;0,"Found","Not Found")</f>
        <v>Found</v>
      </c>
    </row>
    <row r="1574" spans="2:20" x14ac:dyDescent="0.25">
      <c r="B1574" s="8" t="s">
        <v>3236</v>
      </c>
      <c r="C1574" s="9" t="s">
        <v>3228</v>
      </c>
      <c r="D1574" s="9" t="s">
        <v>3229</v>
      </c>
      <c r="E1574" s="10">
        <v>2</v>
      </c>
      <c r="F1574" s="9" t="s">
        <v>2764</v>
      </c>
      <c r="G1574" s="9" t="s">
        <v>1426</v>
      </c>
      <c r="H1574" s="11"/>
      <c r="I1574" s="12"/>
      <c r="J1574" s="12">
        <v>425</v>
      </c>
      <c r="K1574" s="12"/>
      <c r="L1574" s="12">
        <f t="array" ref="L1574">IFERROR(LOOKUP(2^15,SEARCH({"40A","63A","80A","100A","125A","160A","200A","250A","400A","630A","800A","1000A","1250A","1600A","2000A","2500A","3200A","4000A","5000A","6300A"},UPPER(D1574)),{40,63,80,100,125,160,200,250,400,630,800,1000,1250,1600,2000,2500,3200,4000,5000,6300}),0)</f>
        <v>2500</v>
      </c>
      <c r="M1574" s="9" t="str">
        <f t="shared" si="121"/>
        <v>Flange Straight</v>
      </c>
      <c r="N1574" s="9" t="str">
        <f t="shared" si="122"/>
        <v>CU</v>
      </c>
      <c r="O1574" s="13" t="str">
        <f t="shared" si="123"/>
        <v>Silver</v>
      </c>
      <c r="P1574" s="9" t="str">
        <f t="shared" si="124"/>
        <v>PET</v>
      </c>
      <c r="Q1574" s="9" t="str">
        <f t="shared" si="125"/>
        <v>5</v>
      </c>
      <c r="R15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74" s="14" t="str">
        <f>IF(ProjectsDB[[#This Row],[Item Type]]="Straight Plug-In",_xlfn.TEXTJOIN("-",TRUE,M1574&amp;"-"&amp;_xlfn.LET(_xlpm.txt,ProjectsDB[[#This Row],[Assembly]],_xlpm.pos,FIND("SP",_xlpm.txt),_xlpm.pre,LEFT(_xlpm.txt,_xlpm.pos-1),IF(RIGHT(_xlpm.pre,3)="123","3PL",IF(RIGHT(_xlpm.pre,2)="12","2PL",IF(RIGHT(_xlpm.pre,1)="1","1PL","3PL")))),N1574,O1574,P1574,Q1574&amp;"W",R1574),_xlfn.TEXTJOIN("-",TRUE,M1574,N1574,O1574,P1574,Q1574&amp;"W",R1574))</f>
        <v>Flange Straight-CU-Silver-PET-5W-1</v>
      </c>
      <c r="T1574" s="14" t="str">
        <f>IF(COUNTIF(Cycletime[Element Desc.],ProjectsDB[[#This Row],[Element Desc.]])&gt;0,"Found","Not Found")</f>
        <v>Found</v>
      </c>
    </row>
    <row r="1575" spans="2:20" x14ac:dyDescent="0.25">
      <c r="B1575" s="8" t="s">
        <v>3237</v>
      </c>
      <c r="C1575" s="9" t="s">
        <v>3238</v>
      </c>
      <c r="D1575" s="9" t="s">
        <v>3239</v>
      </c>
      <c r="E1575" s="10">
        <v>1</v>
      </c>
      <c r="F1575" s="9" t="s">
        <v>2764</v>
      </c>
      <c r="G1575" s="9" t="s">
        <v>1426</v>
      </c>
      <c r="H1575" s="11"/>
      <c r="I1575" s="12"/>
      <c r="J1575" s="12">
        <v>3000</v>
      </c>
      <c r="K1575" s="12"/>
      <c r="L1575" s="12">
        <f t="array" ref="L1575">IFERROR(LOOKUP(2^15,SEARCH({"40A","63A","80A","100A","125A","160A","200A","250A","400A","630A","800A","1000A","1250A","1600A","2000A","2500A","3200A","4000A","5000A","6300A"},UPPER(D1575)),{40,63,80,100,125,160,200,250,400,630,800,1000,1250,1600,2000,2500,3200,4000,5000,6300}),0)</f>
        <v>2500</v>
      </c>
      <c r="M1575" s="9" t="str">
        <f t="shared" si="121"/>
        <v>Straight Feeder</v>
      </c>
      <c r="N1575" s="9" t="str">
        <f t="shared" si="122"/>
        <v>CU</v>
      </c>
      <c r="O1575" s="13" t="str">
        <f t="shared" si="123"/>
        <v>Silver</v>
      </c>
      <c r="P1575" s="9" t="str">
        <f t="shared" si="124"/>
        <v>PET</v>
      </c>
      <c r="Q1575" s="9" t="str">
        <f t="shared" si="125"/>
        <v>5</v>
      </c>
      <c r="R15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75" s="14" t="str">
        <f>IF(ProjectsDB[[#This Row],[Item Type]]="Straight Plug-In",_xlfn.TEXTJOIN("-",TRUE,M1575&amp;"-"&amp;_xlfn.LET(_xlpm.txt,ProjectsDB[[#This Row],[Assembly]],_xlpm.pos,FIND("SP",_xlpm.txt),_xlpm.pre,LEFT(_xlpm.txt,_xlpm.pos-1),IF(RIGHT(_xlpm.pre,3)="123","3PL",IF(RIGHT(_xlpm.pre,2)="12","2PL",IF(RIGHT(_xlpm.pre,1)="1","1PL","3PL")))),N1575,O1575,P1575,Q1575&amp;"W",R1575),_xlfn.TEXTJOIN("-",TRUE,M1575,N1575,O1575,P1575,Q1575&amp;"W",R1575))</f>
        <v>Straight Feeder-CU-Silver-PET-5W-1</v>
      </c>
      <c r="T1575" s="14" t="str">
        <f>IF(COUNTIF(Cycletime[Element Desc.],ProjectsDB[[#This Row],[Element Desc.]])&gt;0,"Found","Not Found")</f>
        <v>Found</v>
      </c>
    </row>
    <row r="1576" spans="2:20" x14ac:dyDescent="0.25">
      <c r="B1576" s="8" t="s">
        <v>3240</v>
      </c>
      <c r="C1576" s="9" t="s">
        <v>3216</v>
      </c>
      <c r="D1576" s="9" t="s">
        <v>3217</v>
      </c>
      <c r="E1576" s="10">
        <v>3</v>
      </c>
      <c r="F1576" s="9" t="s">
        <v>2764</v>
      </c>
      <c r="G1576" s="9" t="s">
        <v>1426</v>
      </c>
      <c r="H1576" s="11"/>
      <c r="I1576" s="12"/>
      <c r="J1576" s="12"/>
      <c r="K1576" s="12"/>
      <c r="L1576" s="12">
        <f t="array" ref="L1576">IFERROR(LOOKUP(2^15,SEARCH({"40A","63A","80A","100A","125A","160A","200A","250A","400A","630A","800A","1000A","1250A","1600A","2000A","2500A","3200A","4000A","5000A","6300A"},UPPER(D1576)),{40,63,80,100,125,160,200,250,400,630,800,1000,1250,1600,2000,2500,3200,4000,5000,6300}),0)</f>
        <v>2500</v>
      </c>
      <c r="M1576" s="9" t="str">
        <f t="shared" si="121"/>
        <v>Joint Pack</v>
      </c>
      <c r="N1576" s="9" t="str">
        <f t="shared" si="122"/>
        <v>CU</v>
      </c>
      <c r="O1576" s="13" t="str">
        <f t="shared" si="123"/>
        <v>Silver</v>
      </c>
      <c r="P1576" s="9" t="str">
        <f t="shared" si="124"/>
        <v>None</v>
      </c>
      <c r="Q1576" s="9" t="str">
        <f t="shared" si="125"/>
        <v>5</v>
      </c>
      <c r="R15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76" s="14" t="str">
        <f>IF(ProjectsDB[[#This Row],[Item Type]]="Straight Plug-In",_xlfn.TEXTJOIN("-",TRUE,M1576&amp;"-"&amp;_xlfn.LET(_xlpm.txt,ProjectsDB[[#This Row],[Assembly]],_xlpm.pos,FIND("SP",_xlpm.txt),_xlpm.pre,LEFT(_xlpm.txt,_xlpm.pos-1),IF(RIGHT(_xlpm.pre,3)="123","3PL",IF(RIGHT(_xlpm.pre,2)="12","2PL",IF(RIGHT(_xlpm.pre,1)="1","1PL","3PL")))),N1576,O1576,P1576,Q1576&amp;"W",R1576),_xlfn.TEXTJOIN("-",TRUE,M1576,N1576,O1576,P1576,Q1576&amp;"W",R1576))</f>
        <v>Joint Pack-CU-Silver-None-5W-1</v>
      </c>
      <c r="T1576" s="14" t="str">
        <f>IF(COUNTIF(Cycletime[Element Desc.],ProjectsDB[[#This Row],[Element Desc.]])&gt;0,"Found","Not Found")</f>
        <v>Found</v>
      </c>
    </row>
    <row r="1577" spans="2:20" x14ac:dyDescent="0.25">
      <c r="B1577" s="8" t="s">
        <v>3241</v>
      </c>
      <c r="C1577" s="9" t="s">
        <v>3222</v>
      </c>
      <c r="D1577" s="9" t="s">
        <v>3223</v>
      </c>
      <c r="E1577" s="10">
        <v>6</v>
      </c>
      <c r="F1577" s="9" t="s">
        <v>2764</v>
      </c>
      <c r="G1577" s="9" t="s">
        <v>1426</v>
      </c>
      <c r="H1577" s="11"/>
      <c r="I1577" s="12"/>
      <c r="J1577" s="12"/>
      <c r="K1577" s="12"/>
      <c r="L1577" s="12">
        <f t="array" ref="L1577">IFERROR(LOOKUP(2^15,SEARCH({"40A","63A","80A","100A","125A","160A","200A","250A","400A","630A","800A","1000A","1250A","1600A","2000A","2500A","3200A","4000A","5000A","6300A"},UPPER(D1577)),{40,63,80,100,125,160,200,250,400,630,800,1000,1250,1600,2000,2500,3200,4000,5000,6300}),0)</f>
        <v>2500</v>
      </c>
      <c r="M1577" s="9" t="str">
        <f t="shared" si="121"/>
        <v>Hanger Support</v>
      </c>
      <c r="N1577" s="9" t="str">
        <f t="shared" si="122"/>
        <v>CU</v>
      </c>
      <c r="O1577" s="13" t="str">
        <f t="shared" si="123"/>
        <v>None</v>
      </c>
      <c r="P1577" s="9" t="str">
        <f t="shared" si="124"/>
        <v>None</v>
      </c>
      <c r="Q1577" s="9" t="str">
        <f t="shared" si="125"/>
        <v>0</v>
      </c>
      <c r="R15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77" s="14" t="str">
        <f>IF(ProjectsDB[[#This Row],[Item Type]]="Straight Plug-In",_xlfn.TEXTJOIN("-",TRUE,M1577&amp;"-"&amp;_xlfn.LET(_xlpm.txt,ProjectsDB[[#This Row],[Assembly]],_xlpm.pos,FIND("SP",_xlpm.txt),_xlpm.pre,LEFT(_xlpm.txt,_xlpm.pos-1),IF(RIGHT(_xlpm.pre,3)="123","3PL",IF(RIGHT(_xlpm.pre,2)="12","2PL",IF(RIGHT(_xlpm.pre,1)="1","1PL","3PL")))),N1577,O1577,P1577,Q1577&amp;"W",R1577),_xlfn.TEXTJOIN("-",TRUE,M1577,N1577,O1577,P1577,Q1577&amp;"W",R1577))</f>
        <v>Hanger Support-CU-None-None-0W-1</v>
      </c>
      <c r="T1577" s="14" t="str">
        <f>IF(COUNTIF(Cycletime[Element Desc.],ProjectsDB[[#This Row],[Element Desc.]])&gt;0,"Found","Not Found")</f>
        <v>Found</v>
      </c>
    </row>
    <row r="1578" spans="2:20" x14ac:dyDescent="0.25">
      <c r="B1578" s="8" t="s">
        <v>3242</v>
      </c>
      <c r="C1578" s="9" t="s">
        <v>3213</v>
      </c>
      <c r="D1578" s="9" t="s">
        <v>3214</v>
      </c>
      <c r="E1578" s="10">
        <v>1</v>
      </c>
      <c r="F1578" s="9" t="s">
        <v>2764</v>
      </c>
      <c r="G1578" s="9" t="s">
        <v>1426</v>
      </c>
      <c r="H1578" s="11"/>
      <c r="I1578" s="12"/>
      <c r="J1578" s="12">
        <v>1320</v>
      </c>
      <c r="K1578" s="12"/>
      <c r="L1578" s="12">
        <f t="array" ref="L1578">IFERROR(LOOKUP(2^15,SEARCH({"40A","63A","80A","100A","125A","160A","200A","250A","400A","630A","800A","1000A","1250A","1600A","2000A","2500A","3200A","4000A","5000A","6300A"},UPPER(D1578)),{40,63,80,100,125,160,200,250,400,630,800,1000,1250,1600,2000,2500,3200,4000,5000,6300}),0)</f>
        <v>2500</v>
      </c>
      <c r="M1578" s="9" t="str">
        <f t="shared" si="121"/>
        <v>Straight Feeder</v>
      </c>
      <c r="N1578" s="9" t="str">
        <f t="shared" si="122"/>
        <v>CU</v>
      </c>
      <c r="O1578" s="13" t="str">
        <f t="shared" si="123"/>
        <v>Silver</v>
      </c>
      <c r="P1578" s="9" t="str">
        <f t="shared" si="124"/>
        <v>PET</v>
      </c>
      <c r="Q1578" s="9" t="str">
        <f t="shared" si="125"/>
        <v>5</v>
      </c>
      <c r="R15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78" s="14" t="str">
        <f>IF(ProjectsDB[[#This Row],[Item Type]]="Straight Plug-In",_xlfn.TEXTJOIN("-",TRUE,M1578&amp;"-"&amp;_xlfn.LET(_xlpm.txt,ProjectsDB[[#This Row],[Assembly]],_xlpm.pos,FIND("SP",_xlpm.txt),_xlpm.pre,LEFT(_xlpm.txt,_xlpm.pos-1),IF(RIGHT(_xlpm.pre,3)="123","3PL",IF(RIGHT(_xlpm.pre,2)="12","2PL",IF(RIGHT(_xlpm.pre,1)="1","1PL","3PL")))),N1578,O1578,P1578,Q1578&amp;"W",R1578),_xlfn.TEXTJOIN("-",TRUE,M1578,N1578,O1578,P1578,Q1578&amp;"W",R1578))</f>
        <v>Straight Feeder-CU-Silver-PET-5W-1</v>
      </c>
      <c r="T1578" s="14" t="str">
        <f>IF(COUNTIF(Cycletime[Element Desc.],ProjectsDB[[#This Row],[Element Desc.]])&gt;0,"Found","Not Found")</f>
        <v>Found</v>
      </c>
    </row>
    <row r="1579" spans="2:20" x14ac:dyDescent="0.25">
      <c r="B1579" s="8" t="s">
        <v>3243</v>
      </c>
      <c r="C1579" s="9" t="s">
        <v>3219</v>
      </c>
      <c r="D1579" s="9" t="s">
        <v>3220</v>
      </c>
      <c r="E1579" s="10">
        <v>1</v>
      </c>
      <c r="F1579" s="9" t="s">
        <v>2764</v>
      </c>
      <c r="G1579" s="9" t="s">
        <v>1426</v>
      </c>
      <c r="H1579" s="11"/>
      <c r="I1579" s="12"/>
      <c r="J1579" s="12"/>
      <c r="K1579" s="12"/>
      <c r="L1579" s="12">
        <f t="array" ref="L1579">IFERROR(LOOKUP(2^15,SEARCH({"40A","63A","80A","100A","125A","160A","200A","250A","400A","630A","800A","1000A","1250A","1600A","2000A","2500A","3200A","4000A","5000A","6300A"},UPPER(D1579)),{40,63,80,100,125,160,200,250,400,630,800,1000,1250,1600,2000,2500,3200,4000,5000,6300}),0)</f>
        <v>2500</v>
      </c>
      <c r="M1579" s="9" t="str">
        <f t="shared" si="121"/>
        <v>Flexible Link</v>
      </c>
      <c r="N1579" s="9" t="str">
        <f t="shared" si="122"/>
        <v>CU</v>
      </c>
      <c r="O1579" s="13" t="str">
        <f t="shared" si="123"/>
        <v>None</v>
      </c>
      <c r="P1579" s="9" t="str">
        <f t="shared" si="124"/>
        <v>None</v>
      </c>
      <c r="Q1579" s="9" t="str">
        <f t="shared" si="125"/>
        <v>0</v>
      </c>
      <c r="R15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79" s="14" t="str">
        <f>IF(ProjectsDB[[#This Row],[Item Type]]="Straight Plug-In",_xlfn.TEXTJOIN("-",TRUE,M1579&amp;"-"&amp;_xlfn.LET(_xlpm.txt,ProjectsDB[[#This Row],[Assembly]],_xlpm.pos,FIND("SP",_xlpm.txt),_xlpm.pre,LEFT(_xlpm.txt,_xlpm.pos-1),IF(RIGHT(_xlpm.pre,3)="123","3PL",IF(RIGHT(_xlpm.pre,2)="12","2PL",IF(RIGHT(_xlpm.pre,1)="1","1PL","3PL")))),N1579,O1579,P1579,Q1579&amp;"W",R1579),_xlfn.TEXTJOIN("-",TRUE,M1579,N1579,O1579,P1579,Q1579&amp;"W",R1579))</f>
        <v>Flexible Link-CU-None-None-0W-1</v>
      </c>
      <c r="T1579" s="14" t="str">
        <f>IF(COUNTIF(Cycletime[Element Desc.],ProjectsDB[[#This Row],[Element Desc.]])&gt;0,"Found","Not Found")</f>
        <v>Found</v>
      </c>
    </row>
    <row r="1580" spans="2:20" x14ac:dyDescent="0.25">
      <c r="B1580" s="8" t="s">
        <v>3244</v>
      </c>
      <c r="C1580" s="9" t="s">
        <v>3225</v>
      </c>
      <c r="D1580" s="9" t="s">
        <v>3226</v>
      </c>
      <c r="E1580" s="10">
        <v>2</v>
      </c>
      <c r="F1580" s="9" t="s">
        <v>2764</v>
      </c>
      <c r="G1580" s="9" t="s">
        <v>1426</v>
      </c>
      <c r="H1580" s="11"/>
      <c r="I1580" s="12"/>
      <c r="J1580" s="12"/>
      <c r="K1580" s="12"/>
      <c r="L1580" s="12">
        <f t="array" ref="L1580">IFERROR(LOOKUP(2^15,SEARCH({"40A","63A","80A","100A","125A","160A","200A","250A","400A","630A","800A","1000A","1250A","1600A","2000A","2500A","3200A","4000A","5000A","6300A"},UPPER(D1580)),{40,63,80,100,125,160,200,250,400,630,800,1000,1250,1600,2000,2500,3200,4000,5000,6300}),0)</f>
        <v>2500</v>
      </c>
      <c r="M1580" s="9" t="str">
        <f t="shared" si="121"/>
        <v>Hanger Support</v>
      </c>
      <c r="N1580" s="9" t="str">
        <f t="shared" si="122"/>
        <v>CU</v>
      </c>
      <c r="O1580" s="13" t="str">
        <f t="shared" si="123"/>
        <v>None</v>
      </c>
      <c r="P1580" s="9" t="str">
        <f t="shared" si="124"/>
        <v>None</v>
      </c>
      <c r="Q1580" s="9" t="str">
        <f t="shared" si="125"/>
        <v>0</v>
      </c>
      <c r="R15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80" s="14" t="str">
        <f>IF(ProjectsDB[[#This Row],[Item Type]]="Straight Plug-In",_xlfn.TEXTJOIN("-",TRUE,M1580&amp;"-"&amp;_xlfn.LET(_xlpm.txt,ProjectsDB[[#This Row],[Assembly]],_xlpm.pos,FIND("SP",_xlpm.txt),_xlpm.pre,LEFT(_xlpm.txt,_xlpm.pos-1),IF(RIGHT(_xlpm.pre,3)="123","3PL",IF(RIGHT(_xlpm.pre,2)="12","2PL",IF(RIGHT(_xlpm.pre,1)="1","1PL","3PL")))),N1580,O1580,P1580,Q1580&amp;"W",R1580),_xlfn.TEXTJOIN("-",TRUE,M1580,N1580,O1580,P1580,Q1580&amp;"W",R1580))</f>
        <v>Hanger Support-CU-None-None-0W-1</v>
      </c>
      <c r="T1580" s="14" t="str">
        <f>IF(COUNTIF(Cycletime[Element Desc.],ProjectsDB[[#This Row],[Element Desc.]])&gt;0,"Found","Not Found")</f>
        <v>Found</v>
      </c>
    </row>
    <row r="1581" spans="2:20" x14ac:dyDescent="0.25">
      <c r="B1581" s="8" t="s">
        <v>3245</v>
      </c>
      <c r="C1581" s="9" t="s">
        <v>3228</v>
      </c>
      <c r="D1581" s="9" t="s">
        <v>3229</v>
      </c>
      <c r="E1581" s="10">
        <v>2</v>
      </c>
      <c r="F1581" s="9" t="s">
        <v>2764</v>
      </c>
      <c r="G1581" s="9" t="s">
        <v>1426</v>
      </c>
      <c r="H1581" s="11"/>
      <c r="I1581" s="12"/>
      <c r="J1581" s="12">
        <v>425</v>
      </c>
      <c r="K1581" s="12"/>
      <c r="L1581" s="12">
        <f t="array" ref="L1581">IFERROR(LOOKUP(2^15,SEARCH({"40A","63A","80A","100A","125A","160A","200A","250A","400A","630A","800A","1000A","1250A","1600A","2000A","2500A","3200A","4000A","5000A","6300A"},UPPER(D1581)),{40,63,80,100,125,160,200,250,400,630,800,1000,1250,1600,2000,2500,3200,4000,5000,6300}),0)</f>
        <v>2500</v>
      </c>
      <c r="M1581" s="9" t="str">
        <f t="shared" si="121"/>
        <v>Flange Straight</v>
      </c>
      <c r="N1581" s="9" t="str">
        <f t="shared" si="122"/>
        <v>CU</v>
      </c>
      <c r="O1581" s="13" t="str">
        <f t="shared" si="123"/>
        <v>Silver</v>
      </c>
      <c r="P1581" s="9" t="str">
        <f t="shared" si="124"/>
        <v>PET</v>
      </c>
      <c r="Q1581" s="9" t="str">
        <f t="shared" si="125"/>
        <v>5</v>
      </c>
      <c r="R15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81" s="14" t="str">
        <f>IF(ProjectsDB[[#This Row],[Item Type]]="Straight Plug-In",_xlfn.TEXTJOIN("-",TRUE,M1581&amp;"-"&amp;_xlfn.LET(_xlpm.txt,ProjectsDB[[#This Row],[Assembly]],_xlpm.pos,FIND("SP",_xlpm.txt),_xlpm.pre,LEFT(_xlpm.txt,_xlpm.pos-1),IF(RIGHT(_xlpm.pre,3)="123","3PL",IF(RIGHT(_xlpm.pre,2)="12","2PL",IF(RIGHT(_xlpm.pre,1)="1","1PL","3PL")))),N1581,O1581,P1581,Q1581&amp;"W",R1581),_xlfn.TEXTJOIN("-",TRUE,M1581,N1581,O1581,P1581,Q1581&amp;"W",R1581))</f>
        <v>Flange Straight-CU-Silver-PET-5W-1</v>
      </c>
      <c r="T1581" s="14" t="str">
        <f>IF(COUNTIF(Cycletime[Element Desc.],ProjectsDB[[#This Row],[Element Desc.]])&gt;0,"Found","Not Found")</f>
        <v>Found</v>
      </c>
    </row>
    <row r="1582" spans="2:20" x14ac:dyDescent="0.25">
      <c r="B1582" s="8" t="s">
        <v>3246</v>
      </c>
      <c r="C1582" s="9" t="s">
        <v>3231</v>
      </c>
      <c r="D1582" s="9" t="s">
        <v>3232</v>
      </c>
      <c r="E1582" s="10">
        <v>1</v>
      </c>
      <c r="F1582" s="9" t="s">
        <v>2764</v>
      </c>
      <c r="G1582" s="9" t="s">
        <v>1426</v>
      </c>
      <c r="H1582" s="11"/>
      <c r="I1582" s="12"/>
      <c r="J1582" s="12">
        <v>2970</v>
      </c>
      <c r="K1582" s="12"/>
      <c r="L1582" s="12">
        <f t="array" ref="L1582">IFERROR(LOOKUP(2^15,SEARCH({"40A","63A","80A","100A","125A","160A","200A","250A","400A","630A","800A","1000A","1250A","1600A","2000A","2500A","3200A","4000A","5000A","6300A"},UPPER(D1582)),{40,63,80,100,125,160,200,250,400,630,800,1000,1250,1600,2000,2500,3200,4000,5000,6300}),0)</f>
        <v>2500</v>
      </c>
      <c r="M1582" s="9" t="str">
        <f t="shared" si="121"/>
        <v>Straight Feeder</v>
      </c>
      <c r="N1582" s="9" t="str">
        <f t="shared" si="122"/>
        <v>CU</v>
      </c>
      <c r="O1582" s="13" t="str">
        <f t="shared" si="123"/>
        <v>Silver</v>
      </c>
      <c r="P1582" s="9" t="str">
        <f t="shared" si="124"/>
        <v>PET</v>
      </c>
      <c r="Q1582" s="9" t="str">
        <f t="shared" si="125"/>
        <v>5</v>
      </c>
      <c r="R15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82" s="14" t="str">
        <f>IF(ProjectsDB[[#This Row],[Item Type]]="Straight Plug-In",_xlfn.TEXTJOIN("-",TRUE,M1582&amp;"-"&amp;_xlfn.LET(_xlpm.txt,ProjectsDB[[#This Row],[Assembly]],_xlpm.pos,FIND("SP",_xlpm.txt),_xlpm.pre,LEFT(_xlpm.txt,_xlpm.pos-1),IF(RIGHT(_xlpm.pre,3)="123","3PL",IF(RIGHT(_xlpm.pre,2)="12","2PL",IF(RIGHT(_xlpm.pre,1)="1","1PL","3PL")))),N1582,O1582,P1582,Q1582&amp;"W",R1582),_xlfn.TEXTJOIN("-",TRUE,M1582,N1582,O1582,P1582,Q1582&amp;"W",R1582))</f>
        <v>Straight Feeder-CU-Silver-PET-5W-1</v>
      </c>
      <c r="T1582" s="14" t="str">
        <f>IF(COUNTIF(Cycletime[Element Desc.],ProjectsDB[[#This Row],[Element Desc.]])&gt;0,"Found","Not Found")</f>
        <v>Found</v>
      </c>
    </row>
    <row r="1583" spans="2:20" x14ac:dyDescent="0.25">
      <c r="B1583" s="8" t="s">
        <v>3247</v>
      </c>
      <c r="C1583" s="9" t="s">
        <v>3234</v>
      </c>
      <c r="D1583" s="9" t="s">
        <v>3235</v>
      </c>
      <c r="E1583" s="10">
        <v>1</v>
      </c>
      <c r="F1583" s="9" t="s">
        <v>2764</v>
      </c>
      <c r="G1583" s="9" t="s">
        <v>1426</v>
      </c>
      <c r="H1583" s="11"/>
      <c r="I1583" s="12"/>
      <c r="J1583" s="12">
        <v>1520</v>
      </c>
      <c r="K1583" s="12"/>
      <c r="L1583" s="12">
        <f t="array" ref="L1583">IFERROR(LOOKUP(2^15,SEARCH({"40A","63A","80A","100A","125A","160A","200A","250A","400A","630A","800A","1000A","1250A","1600A","2000A","2500A","3200A","4000A","5000A","6300A"},UPPER(D1583)),{40,63,80,100,125,160,200,250,400,630,800,1000,1250,1600,2000,2500,3200,4000,5000,6300}),0)</f>
        <v>2500</v>
      </c>
      <c r="M1583" s="9" t="str">
        <f t="shared" si="121"/>
        <v>Straight Feeder</v>
      </c>
      <c r="N1583" s="9" t="str">
        <f t="shared" si="122"/>
        <v>CU</v>
      </c>
      <c r="O1583" s="13" t="str">
        <f t="shared" si="123"/>
        <v>Silver</v>
      </c>
      <c r="P1583" s="9" t="str">
        <f t="shared" si="124"/>
        <v>PET</v>
      </c>
      <c r="Q1583" s="9" t="str">
        <f t="shared" si="125"/>
        <v>5</v>
      </c>
      <c r="R15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83" s="14" t="str">
        <f>IF(ProjectsDB[[#This Row],[Item Type]]="Straight Plug-In",_xlfn.TEXTJOIN("-",TRUE,M1583&amp;"-"&amp;_xlfn.LET(_xlpm.txt,ProjectsDB[[#This Row],[Assembly]],_xlpm.pos,FIND("SP",_xlpm.txt),_xlpm.pre,LEFT(_xlpm.txt,_xlpm.pos-1),IF(RIGHT(_xlpm.pre,3)="123","3PL",IF(RIGHT(_xlpm.pre,2)="12","2PL",IF(RIGHT(_xlpm.pre,1)="1","1PL","3PL")))),N1583,O1583,P1583,Q1583&amp;"W",R1583),_xlfn.TEXTJOIN("-",TRUE,M1583,N1583,O1583,P1583,Q1583&amp;"W",R1583))</f>
        <v>Straight Feeder-CU-Silver-PET-5W-1</v>
      </c>
      <c r="T1583" s="14" t="str">
        <f>IF(COUNTIF(Cycletime[Element Desc.],ProjectsDB[[#This Row],[Element Desc.]])&gt;0,"Found","Not Found")</f>
        <v>Found</v>
      </c>
    </row>
    <row r="1584" spans="2:20" x14ac:dyDescent="0.25">
      <c r="B1584" s="8" t="s">
        <v>3248</v>
      </c>
      <c r="C1584" s="9" t="s">
        <v>3216</v>
      </c>
      <c r="D1584" s="9" t="s">
        <v>3217</v>
      </c>
      <c r="E1584" s="10">
        <v>4</v>
      </c>
      <c r="F1584" s="9" t="s">
        <v>2764</v>
      </c>
      <c r="G1584" s="9" t="s">
        <v>1426</v>
      </c>
      <c r="H1584" s="11"/>
      <c r="I1584" s="12"/>
      <c r="J1584" s="12"/>
      <c r="K1584" s="12"/>
      <c r="L1584" s="12">
        <f t="array" ref="L1584">IFERROR(LOOKUP(2^15,SEARCH({"40A","63A","80A","100A","125A","160A","200A","250A","400A","630A","800A","1000A","1250A","1600A","2000A","2500A","3200A","4000A","5000A","6300A"},UPPER(D1584)),{40,63,80,100,125,160,200,250,400,630,800,1000,1250,1600,2000,2500,3200,4000,5000,6300}),0)</f>
        <v>2500</v>
      </c>
      <c r="M1584" s="9" t="str">
        <f t="shared" si="121"/>
        <v>Joint Pack</v>
      </c>
      <c r="N1584" s="9" t="str">
        <f t="shared" si="122"/>
        <v>CU</v>
      </c>
      <c r="O1584" s="13" t="str">
        <f t="shared" si="123"/>
        <v>Silver</v>
      </c>
      <c r="P1584" s="9" t="str">
        <f t="shared" si="124"/>
        <v>None</v>
      </c>
      <c r="Q1584" s="9" t="str">
        <f t="shared" si="125"/>
        <v>5</v>
      </c>
      <c r="R15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84" s="14" t="str">
        <f>IF(ProjectsDB[[#This Row],[Item Type]]="Straight Plug-In",_xlfn.TEXTJOIN("-",TRUE,M1584&amp;"-"&amp;_xlfn.LET(_xlpm.txt,ProjectsDB[[#This Row],[Assembly]],_xlpm.pos,FIND("SP",_xlpm.txt),_xlpm.pre,LEFT(_xlpm.txt,_xlpm.pos-1),IF(RIGHT(_xlpm.pre,3)="123","3PL",IF(RIGHT(_xlpm.pre,2)="12","2PL",IF(RIGHT(_xlpm.pre,1)="1","1PL","3PL")))),N1584,O1584,P1584,Q1584&amp;"W",R1584),_xlfn.TEXTJOIN("-",TRUE,M1584,N1584,O1584,P1584,Q1584&amp;"W",R1584))</f>
        <v>Joint Pack-CU-Silver-None-5W-1</v>
      </c>
      <c r="T1584" s="14" t="str">
        <f>IF(COUNTIF(Cycletime[Element Desc.],ProjectsDB[[#This Row],[Element Desc.]])&gt;0,"Found","Not Found")</f>
        <v>Found</v>
      </c>
    </row>
    <row r="1585" spans="2:20" x14ac:dyDescent="0.25">
      <c r="B1585" s="8" t="s">
        <v>3249</v>
      </c>
      <c r="C1585" s="9" t="s">
        <v>3219</v>
      </c>
      <c r="D1585" s="9" t="s">
        <v>3220</v>
      </c>
      <c r="E1585" s="10">
        <v>1</v>
      </c>
      <c r="F1585" s="9" t="s">
        <v>2764</v>
      </c>
      <c r="G1585" s="9" t="s">
        <v>1426</v>
      </c>
      <c r="H1585" s="11"/>
      <c r="I1585" s="12"/>
      <c r="J1585" s="12"/>
      <c r="K1585" s="12"/>
      <c r="L1585" s="12">
        <f t="array" ref="L1585">IFERROR(LOOKUP(2^15,SEARCH({"40A","63A","80A","100A","125A","160A","200A","250A","400A","630A","800A","1000A","1250A","1600A","2000A","2500A","3200A","4000A","5000A","6300A"},UPPER(D1585)),{40,63,80,100,125,160,200,250,400,630,800,1000,1250,1600,2000,2500,3200,4000,5000,6300}),0)</f>
        <v>2500</v>
      </c>
      <c r="M1585" s="9" t="str">
        <f t="shared" si="121"/>
        <v>Flexible Link</v>
      </c>
      <c r="N1585" s="9" t="str">
        <f t="shared" si="122"/>
        <v>CU</v>
      </c>
      <c r="O1585" s="13" t="str">
        <f t="shared" si="123"/>
        <v>None</v>
      </c>
      <c r="P1585" s="9" t="str">
        <f t="shared" si="124"/>
        <v>None</v>
      </c>
      <c r="Q1585" s="9" t="str">
        <f t="shared" si="125"/>
        <v>0</v>
      </c>
      <c r="R15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85" s="14" t="str">
        <f>IF(ProjectsDB[[#This Row],[Item Type]]="Straight Plug-In",_xlfn.TEXTJOIN("-",TRUE,M1585&amp;"-"&amp;_xlfn.LET(_xlpm.txt,ProjectsDB[[#This Row],[Assembly]],_xlpm.pos,FIND("SP",_xlpm.txt),_xlpm.pre,LEFT(_xlpm.txt,_xlpm.pos-1),IF(RIGHT(_xlpm.pre,3)="123","3PL",IF(RIGHT(_xlpm.pre,2)="12","2PL",IF(RIGHT(_xlpm.pre,1)="1","1PL","3PL")))),N1585,O1585,P1585,Q1585&amp;"W",R1585),_xlfn.TEXTJOIN("-",TRUE,M1585,N1585,O1585,P1585,Q1585&amp;"W",R1585))</f>
        <v>Flexible Link-CU-None-None-0W-1</v>
      </c>
      <c r="T1585" s="14" t="str">
        <f>IF(COUNTIF(Cycletime[Element Desc.],ProjectsDB[[#This Row],[Element Desc.]])&gt;0,"Found","Not Found")</f>
        <v>Found</v>
      </c>
    </row>
    <row r="1586" spans="2:20" x14ac:dyDescent="0.25">
      <c r="B1586" s="8" t="s">
        <v>3250</v>
      </c>
      <c r="C1586" s="9" t="s">
        <v>3213</v>
      </c>
      <c r="D1586" s="9" t="s">
        <v>3214</v>
      </c>
      <c r="E1586" s="10">
        <v>1</v>
      </c>
      <c r="F1586" s="9" t="s">
        <v>2764</v>
      </c>
      <c r="G1586" s="9" t="s">
        <v>1426</v>
      </c>
      <c r="H1586" s="11"/>
      <c r="I1586" s="12"/>
      <c r="J1586" s="12">
        <v>1320</v>
      </c>
      <c r="K1586" s="12"/>
      <c r="L1586" s="12">
        <f t="array" ref="L1586">IFERROR(LOOKUP(2^15,SEARCH({"40A","63A","80A","100A","125A","160A","200A","250A","400A","630A","800A","1000A","1250A","1600A","2000A","2500A","3200A","4000A","5000A","6300A"},UPPER(D1586)),{40,63,80,100,125,160,200,250,400,630,800,1000,1250,1600,2000,2500,3200,4000,5000,6300}),0)</f>
        <v>2500</v>
      </c>
      <c r="M1586" s="9" t="str">
        <f t="shared" si="121"/>
        <v>Straight Feeder</v>
      </c>
      <c r="N1586" s="9" t="str">
        <f t="shared" si="122"/>
        <v>CU</v>
      </c>
      <c r="O1586" s="13" t="str">
        <f t="shared" si="123"/>
        <v>Silver</v>
      </c>
      <c r="P1586" s="9" t="str">
        <f t="shared" si="124"/>
        <v>PET</v>
      </c>
      <c r="Q1586" s="9" t="str">
        <f t="shared" si="125"/>
        <v>5</v>
      </c>
      <c r="R15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86" s="14" t="str">
        <f>IF(ProjectsDB[[#This Row],[Item Type]]="Straight Plug-In",_xlfn.TEXTJOIN("-",TRUE,M1586&amp;"-"&amp;_xlfn.LET(_xlpm.txt,ProjectsDB[[#This Row],[Assembly]],_xlpm.pos,FIND("SP",_xlpm.txt),_xlpm.pre,LEFT(_xlpm.txt,_xlpm.pos-1),IF(RIGHT(_xlpm.pre,3)="123","3PL",IF(RIGHT(_xlpm.pre,2)="12","2PL",IF(RIGHT(_xlpm.pre,1)="1","1PL","3PL")))),N1586,O1586,P1586,Q1586&amp;"W",R1586),_xlfn.TEXTJOIN("-",TRUE,M1586,N1586,O1586,P1586,Q1586&amp;"W",R1586))</f>
        <v>Straight Feeder-CU-Silver-PET-5W-1</v>
      </c>
      <c r="T1586" s="14" t="str">
        <f>IF(COUNTIF(Cycletime[Element Desc.],ProjectsDB[[#This Row],[Element Desc.]])&gt;0,"Found","Not Found")</f>
        <v>Found</v>
      </c>
    </row>
    <row r="1587" spans="2:20" x14ac:dyDescent="0.25">
      <c r="B1587" s="8" t="s">
        <v>3251</v>
      </c>
      <c r="C1587" s="9" t="s">
        <v>3222</v>
      </c>
      <c r="D1587" s="9" t="s">
        <v>3223</v>
      </c>
      <c r="E1587" s="10">
        <v>12</v>
      </c>
      <c r="F1587" s="9" t="s">
        <v>2764</v>
      </c>
      <c r="G1587" s="9" t="s">
        <v>1426</v>
      </c>
      <c r="H1587" s="11"/>
      <c r="I1587" s="12"/>
      <c r="J1587" s="12"/>
      <c r="K1587" s="12"/>
      <c r="L1587" s="12">
        <f t="array" ref="L1587">IFERROR(LOOKUP(2^15,SEARCH({"40A","63A","80A","100A","125A","160A","200A","250A","400A","630A","800A","1000A","1250A","1600A","2000A","2500A","3200A","4000A","5000A","6300A"},UPPER(D1587)),{40,63,80,100,125,160,200,250,400,630,800,1000,1250,1600,2000,2500,3200,4000,5000,6300}),0)</f>
        <v>2500</v>
      </c>
      <c r="M1587" s="9" t="str">
        <f t="shared" si="121"/>
        <v>Hanger Support</v>
      </c>
      <c r="N1587" s="9" t="str">
        <f t="shared" si="122"/>
        <v>CU</v>
      </c>
      <c r="O1587" s="13" t="str">
        <f t="shared" si="123"/>
        <v>None</v>
      </c>
      <c r="P1587" s="9" t="str">
        <f t="shared" si="124"/>
        <v>None</v>
      </c>
      <c r="Q1587" s="9" t="str">
        <f t="shared" si="125"/>
        <v>0</v>
      </c>
      <c r="R15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87" s="14" t="str">
        <f>IF(ProjectsDB[[#This Row],[Item Type]]="Straight Plug-In",_xlfn.TEXTJOIN("-",TRUE,M1587&amp;"-"&amp;_xlfn.LET(_xlpm.txt,ProjectsDB[[#This Row],[Assembly]],_xlpm.pos,FIND("SP",_xlpm.txt),_xlpm.pre,LEFT(_xlpm.txt,_xlpm.pos-1),IF(RIGHT(_xlpm.pre,3)="123","3PL",IF(RIGHT(_xlpm.pre,2)="12","2PL",IF(RIGHT(_xlpm.pre,1)="1","1PL","3PL")))),N1587,O1587,P1587,Q1587&amp;"W",R1587),_xlfn.TEXTJOIN("-",TRUE,M1587,N1587,O1587,P1587,Q1587&amp;"W",R1587))</f>
        <v>Hanger Support-CU-None-None-0W-1</v>
      </c>
      <c r="T1587" s="14" t="str">
        <f>IF(COUNTIF(Cycletime[Element Desc.],ProjectsDB[[#This Row],[Element Desc.]])&gt;0,"Found","Not Found")</f>
        <v>Found</v>
      </c>
    </row>
    <row r="1588" spans="2:20" x14ac:dyDescent="0.25">
      <c r="B1588" s="8" t="s">
        <v>3252</v>
      </c>
      <c r="C1588" s="9" t="s">
        <v>3253</v>
      </c>
      <c r="D1588" s="9" t="s">
        <v>3254</v>
      </c>
      <c r="E1588" s="10">
        <v>3</v>
      </c>
      <c r="F1588" s="9" t="s">
        <v>2764</v>
      </c>
      <c r="G1588" s="9" t="s">
        <v>22</v>
      </c>
      <c r="H1588" s="11"/>
      <c r="I1588" s="12">
        <v>300</v>
      </c>
      <c r="J1588" s="12">
        <v>300</v>
      </c>
      <c r="K1588" s="12"/>
      <c r="L1588" s="12">
        <f t="array" ref="L1588">IFERROR(LOOKUP(2^15,SEARCH({"40A","63A","80A","100A","125A","160A","200A","250A","400A","630A","800A","1000A","1250A","1600A","2000A","2500A","3200A","4000A","5000A","6300A"},UPPER(D1588)),{40,63,80,100,125,160,200,250,400,630,800,1000,1250,1600,2000,2500,3200,4000,5000,6300}),0)</f>
        <v>2500</v>
      </c>
      <c r="M1588" s="9" t="str">
        <f t="shared" si="121"/>
        <v>Elbow Flat</v>
      </c>
      <c r="N1588" s="9" t="str">
        <f t="shared" si="122"/>
        <v>CU</v>
      </c>
      <c r="O1588" s="13" t="str">
        <f t="shared" si="123"/>
        <v>Silver</v>
      </c>
      <c r="P1588" s="9" t="str">
        <f t="shared" si="124"/>
        <v>PET</v>
      </c>
      <c r="Q1588" s="9" t="str">
        <f t="shared" si="125"/>
        <v>5</v>
      </c>
      <c r="R15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88" s="14" t="str">
        <f>IF(ProjectsDB[[#This Row],[Item Type]]="Straight Plug-In",_xlfn.TEXTJOIN("-",TRUE,M1588&amp;"-"&amp;_xlfn.LET(_xlpm.txt,ProjectsDB[[#This Row],[Assembly]],_xlpm.pos,FIND("SP",_xlpm.txt),_xlpm.pre,LEFT(_xlpm.txt,_xlpm.pos-1),IF(RIGHT(_xlpm.pre,3)="123","3PL",IF(RIGHT(_xlpm.pre,2)="12","2PL",IF(RIGHT(_xlpm.pre,1)="1","1PL","3PL")))),N1588,O1588,P1588,Q1588&amp;"W",R1588),_xlfn.TEXTJOIN("-",TRUE,M1588,N1588,O1588,P1588,Q1588&amp;"W",R1588))</f>
        <v>Elbow Flat-CU-Silver-PET-5W-1</v>
      </c>
      <c r="T1588" s="14" t="str">
        <f>IF(COUNTIF(Cycletime[Element Desc.],ProjectsDB[[#This Row],[Element Desc.]])&gt;0,"Found","Not Found")</f>
        <v>Found</v>
      </c>
    </row>
    <row r="1589" spans="2:20" x14ac:dyDescent="0.25">
      <c r="B1589" s="8" t="s">
        <v>3255</v>
      </c>
      <c r="C1589" s="9" t="s">
        <v>3256</v>
      </c>
      <c r="D1589" s="9" t="s">
        <v>3257</v>
      </c>
      <c r="E1589" s="10">
        <v>2</v>
      </c>
      <c r="F1589" s="9" t="s">
        <v>2764</v>
      </c>
      <c r="G1589" s="9" t="s">
        <v>22</v>
      </c>
      <c r="H1589" s="11"/>
      <c r="I1589" s="12">
        <v>385</v>
      </c>
      <c r="J1589" s="12">
        <v>385</v>
      </c>
      <c r="K1589" s="12"/>
      <c r="L1589" s="12">
        <f t="array" ref="L1589">IFERROR(LOOKUP(2^15,SEARCH({"40A","63A","80A","100A","125A","160A","200A","250A","400A","630A","800A","1000A","1250A","1600A","2000A","2500A","3200A","4000A","5000A","6300A"},UPPER(D1589)),{40,63,80,100,125,160,200,250,400,630,800,1000,1250,1600,2000,2500,3200,4000,5000,6300}),0)</f>
        <v>2500</v>
      </c>
      <c r="M1589" s="9" t="str">
        <f t="shared" si="121"/>
        <v>Elbow Edge</v>
      </c>
      <c r="N1589" s="9" t="str">
        <f t="shared" si="122"/>
        <v>CU</v>
      </c>
      <c r="O1589" s="13" t="str">
        <f t="shared" si="123"/>
        <v>Silver</v>
      </c>
      <c r="P1589" s="9" t="str">
        <f t="shared" si="124"/>
        <v>PET</v>
      </c>
      <c r="Q1589" s="9" t="str">
        <f t="shared" si="125"/>
        <v>5</v>
      </c>
      <c r="R15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89" s="14" t="str">
        <f>IF(ProjectsDB[[#This Row],[Item Type]]="Straight Plug-In",_xlfn.TEXTJOIN("-",TRUE,M1589&amp;"-"&amp;_xlfn.LET(_xlpm.txt,ProjectsDB[[#This Row],[Assembly]],_xlpm.pos,FIND("SP",_xlpm.txt),_xlpm.pre,LEFT(_xlpm.txt,_xlpm.pos-1),IF(RIGHT(_xlpm.pre,3)="123","3PL",IF(RIGHT(_xlpm.pre,2)="12","2PL",IF(RIGHT(_xlpm.pre,1)="1","1PL","3PL")))),N1589,O1589,P1589,Q1589&amp;"W",R1589),_xlfn.TEXTJOIN("-",TRUE,M1589,N1589,O1589,P1589,Q1589&amp;"W",R1589))</f>
        <v>Elbow Edge-CU-Silver-PET-5W-1</v>
      </c>
      <c r="T1589" s="14" t="str">
        <f>IF(COUNTIF(Cycletime[Element Desc.],ProjectsDB[[#This Row],[Element Desc.]])&gt;0,"Found","Not Found")</f>
        <v>Found</v>
      </c>
    </row>
    <row r="1590" spans="2:20" x14ac:dyDescent="0.25">
      <c r="B1590" s="8" t="s">
        <v>3258</v>
      </c>
      <c r="C1590" s="9" t="s">
        <v>3216</v>
      </c>
      <c r="D1590" s="9" t="s">
        <v>3217</v>
      </c>
      <c r="E1590" s="10">
        <v>5</v>
      </c>
      <c r="F1590" s="9" t="s">
        <v>2764</v>
      </c>
      <c r="G1590" s="9" t="s">
        <v>22</v>
      </c>
      <c r="H1590" s="11"/>
      <c r="I1590" s="12"/>
      <c r="J1590" s="12"/>
      <c r="K1590" s="12"/>
      <c r="L1590" s="12">
        <f t="array" ref="L1590">IFERROR(LOOKUP(2^15,SEARCH({"40A","63A","80A","100A","125A","160A","200A","250A","400A","630A","800A","1000A","1250A","1600A","2000A","2500A","3200A","4000A","5000A","6300A"},UPPER(D1590)),{40,63,80,100,125,160,200,250,400,630,800,1000,1250,1600,2000,2500,3200,4000,5000,6300}),0)</f>
        <v>2500</v>
      </c>
      <c r="M1590" s="9" t="str">
        <f t="shared" si="121"/>
        <v>Joint Pack</v>
      </c>
      <c r="N1590" s="9" t="str">
        <f t="shared" si="122"/>
        <v>CU</v>
      </c>
      <c r="O1590" s="13" t="str">
        <f t="shared" si="123"/>
        <v>Silver</v>
      </c>
      <c r="P1590" s="9" t="str">
        <f t="shared" si="124"/>
        <v>None</v>
      </c>
      <c r="Q1590" s="9" t="str">
        <f t="shared" si="125"/>
        <v>5</v>
      </c>
      <c r="R15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90" s="14" t="str">
        <f>IF(ProjectsDB[[#This Row],[Item Type]]="Straight Plug-In",_xlfn.TEXTJOIN("-",TRUE,M1590&amp;"-"&amp;_xlfn.LET(_xlpm.txt,ProjectsDB[[#This Row],[Assembly]],_xlpm.pos,FIND("SP",_xlpm.txt),_xlpm.pre,LEFT(_xlpm.txt,_xlpm.pos-1),IF(RIGHT(_xlpm.pre,3)="123","3PL",IF(RIGHT(_xlpm.pre,2)="12","2PL",IF(RIGHT(_xlpm.pre,1)="1","1PL","3PL")))),N1590,O1590,P1590,Q1590&amp;"W",R1590),_xlfn.TEXTJOIN("-",TRUE,M1590,N1590,O1590,P1590,Q1590&amp;"W",R1590))</f>
        <v>Joint Pack-CU-Silver-None-5W-1</v>
      </c>
      <c r="T1590" s="14" t="str">
        <f>IF(COUNTIF(Cycletime[Element Desc.],ProjectsDB[[#This Row],[Element Desc.]])&gt;0,"Found","Not Found")</f>
        <v>Found</v>
      </c>
    </row>
    <row r="1591" spans="2:20" x14ac:dyDescent="0.25">
      <c r="B1591" s="8" t="s">
        <v>3259</v>
      </c>
      <c r="C1591" s="9" t="s">
        <v>3253</v>
      </c>
      <c r="D1591" s="9" t="s">
        <v>3254</v>
      </c>
      <c r="E1591" s="10">
        <v>2</v>
      </c>
      <c r="F1591" s="9" t="s">
        <v>2764</v>
      </c>
      <c r="G1591" s="9" t="s">
        <v>22</v>
      </c>
      <c r="H1591" s="11"/>
      <c r="I1591" s="12">
        <v>300</v>
      </c>
      <c r="J1591" s="12">
        <v>300</v>
      </c>
      <c r="K1591" s="12"/>
      <c r="L1591" s="12">
        <f t="array" ref="L1591">IFERROR(LOOKUP(2^15,SEARCH({"40A","63A","80A","100A","125A","160A","200A","250A","400A","630A","800A","1000A","1250A","1600A","2000A","2500A","3200A","4000A","5000A","6300A"},UPPER(D1591)),{40,63,80,100,125,160,200,250,400,630,800,1000,1250,1600,2000,2500,3200,4000,5000,6300}),0)</f>
        <v>2500</v>
      </c>
      <c r="M1591" s="9" t="str">
        <f t="shared" si="121"/>
        <v>Elbow Flat</v>
      </c>
      <c r="N1591" s="9" t="str">
        <f t="shared" si="122"/>
        <v>CU</v>
      </c>
      <c r="O1591" s="13" t="str">
        <f t="shared" si="123"/>
        <v>Silver</v>
      </c>
      <c r="P1591" s="9" t="str">
        <f t="shared" si="124"/>
        <v>PET</v>
      </c>
      <c r="Q1591" s="9" t="str">
        <f t="shared" si="125"/>
        <v>5</v>
      </c>
      <c r="R15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91" s="14" t="str">
        <f>IF(ProjectsDB[[#This Row],[Item Type]]="Straight Plug-In",_xlfn.TEXTJOIN("-",TRUE,M1591&amp;"-"&amp;_xlfn.LET(_xlpm.txt,ProjectsDB[[#This Row],[Assembly]],_xlpm.pos,FIND("SP",_xlpm.txt),_xlpm.pre,LEFT(_xlpm.txt,_xlpm.pos-1),IF(RIGHT(_xlpm.pre,3)="123","3PL",IF(RIGHT(_xlpm.pre,2)="12","2PL",IF(RIGHT(_xlpm.pre,1)="1","1PL","3PL")))),N1591,O1591,P1591,Q1591&amp;"W",R1591),_xlfn.TEXTJOIN("-",TRUE,M1591,N1591,O1591,P1591,Q1591&amp;"W",R1591))</f>
        <v>Elbow Flat-CU-Silver-PET-5W-1</v>
      </c>
      <c r="T1591" s="14" t="str">
        <f>IF(COUNTIF(Cycletime[Element Desc.],ProjectsDB[[#This Row],[Element Desc.]])&gt;0,"Found","Not Found")</f>
        <v>Found</v>
      </c>
    </row>
    <row r="1592" spans="2:20" x14ac:dyDescent="0.25">
      <c r="B1592" s="8" t="s">
        <v>3260</v>
      </c>
      <c r="C1592" s="9" t="s">
        <v>3216</v>
      </c>
      <c r="D1592" s="9" t="s">
        <v>3217</v>
      </c>
      <c r="E1592" s="10">
        <v>2</v>
      </c>
      <c r="F1592" s="9" t="s">
        <v>2764</v>
      </c>
      <c r="G1592" s="9" t="s">
        <v>22</v>
      </c>
      <c r="H1592" s="11"/>
      <c r="I1592" s="12"/>
      <c r="J1592" s="12"/>
      <c r="K1592" s="12"/>
      <c r="L1592" s="12">
        <f t="array" ref="L1592">IFERROR(LOOKUP(2^15,SEARCH({"40A","63A","80A","100A","125A","160A","200A","250A","400A","630A","800A","1000A","1250A","1600A","2000A","2500A","3200A","4000A","5000A","6300A"},UPPER(D1592)),{40,63,80,100,125,160,200,250,400,630,800,1000,1250,1600,2000,2500,3200,4000,5000,6300}),0)</f>
        <v>2500</v>
      </c>
      <c r="M1592" s="9" t="str">
        <f t="shared" si="121"/>
        <v>Joint Pack</v>
      </c>
      <c r="N1592" s="9" t="str">
        <f t="shared" si="122"/>
        <v>CU</v>
      </c>
      <c r="O1592" s="13" t="str">
        <f t="shared" si="123"/>
        <v>Silver</v>
      </c>
      <c r="P1592" s="9" t="str">
        <f t="shared" si="124"/>
        <v>None</v>
      </c>
      <c r="Q1592" s="9" t="str">
        <f t="shared" si="125"/>
        <v>5</v>
      </c>
      <c r="R15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92" s="14" t="str">
        <f>IF(ProjectsDB[[#This Row],[Item Type]]="Straight Plug-In",_xlfn.TEXTJOIN("-",TRUE,M1592&amp;"-"&amp;_xlfn.LET(_xlpm.txt,ProjectsDB[[#This Row],[Assembly]],_xlpm.pos,FIND("SP",_xlpm.txt),_xlpm.pre,LEFT(_xlpm.txt,_xlpm.pos-1),IF(RIGHT(_xlpm.pre,3)="123","3PL",IF(RIGHT(_xlpm.pre,2)="12","2PL",IF(RIGHT(_xlpm.pre,1)="1","1PL","3PL")))),N1592,O1592,P1592,Q1592&amp;"W",R1592),_xlfn.TEXTJOIN("-",TRUE,M1592,N1592,O1592,P1592,Q1592&amp;"W",R1592))</f>
        <v>Joint Pack-CU-Silver-None-5W-1</v>
      </c>
      <c r="T1592" s="14" t="str">
        <f>IF(COUNTIF(Cycletime[Element Desc.],ProjectsDB[[#This Row],[Element Desc.]])&gt;0,"Found","Not Found")</f>
        <v>Found</v>
      </c>
    </row>
    <row r="1593" spans="2:20" x14ac:dyDescent="0.25">
      <c r="B1593" s="8" t="s">
        <v>3261</v>
      </c>
      <c r="C1593" s="9" t="s">
        <v>3262</v>
      </c>
      <c r="D1593" s="9" t="s">
        <v>3263</v>
      </c>
      <c r="E1593" s="10">
        <v>2</v>
      </c>
      <c r="F1593" s="9" t="s">
        <v>2764</v>
      </c>
      <c r="G1593" s="9" t="s">
        <v>22</v>
      </c>
      <c r="H1593" s="11"/>
      <c r="I1593" s="12">
        <v>385</v>
      </c>
      <c r="J1593" s="12">
        <v>385</v>
      </c>
      <c r="K1593" s="12"/>
      <c r="L1593" s="12">
        <f t="array" ref="L1593">IFERROR(LOOKUP(2^15,SEARCH({"40A","63A","80A","100A","125A","160A","200A","250A","400A","630A","800A","1000A","1250A","1600A","2000A","2500A","3200A","4000A","5000A","6300A"},UPPER(D1593)),{40,63,80,100,125,160,200,250,400,630,800,1000,1250,1600,2000,2500,3200,4000,5000,6300}),0)</f>
        <v>2500</v>
      </c>
      <c r="M1593" s="9" t="str">
        <f t="shared" si="121"/>
        <v>Elbow Edge</v>
      </c>
      <c r="N1593" s="9" t="str">
        <f t="shared" si="122"/>
        <v>CU</v>
      </c>
      <c r="O1593" s="13" t="str">
        <f t="shared" si="123"/>
        <v>Silver</v>
      </c>
      <c r="P1593" s="9" t="str">
        <f t="shared" si="124"/>
        <v>PET</v>
      </c>
      <c r="Q1593" s="9" t="str">
        <f t="shared" si="125"/>
        <v>5</v>
      </c>
      <c r="R15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93" s="14" t="str">
        <f>IF(ProjectsDB[[#This Row],[Item Type]]="Straight Plug-In",_xlfn.TEXTJOIN("-",TRUE,M1593&amp;"-"&amp;_xlfn.LET(_xlpm.txt,ProjectsDB[[#This Row],[Assembly]],_xlpm.pos,FIND("SP",_xlpm.txt),_xlpm.pre,LEFT(_xlpm.txt,_xlpm.pos-1),IF(RIGHT(_xlpm.pre,3)="123","3PL",IF(RIGHT(_xlpm.pre,2)="12","2PL",IF(RIGHT(_xlpm.pre,1)="1","1PL","3PL")))),N1593,O1593,P1593,Q1593&amp;"W",R1593),_xlfn.TEXTJOIN("-",TRUE,M1593,N1593,O1593,P1593,Q1593&amp;"W",R1593))</f>
        <v>Elbow Edge-CU-Silver-PET-5W-1</v>
      </c>
      <c r="T1593" s="14" t="str">
        <f>IF(COUNTIF(Cycletime[Element Desc.],ProjectsDB[[#This Row],[Element Desc.]])&gt;0,"Found","Not Found")</f>
        <v>Found</v>
      </c>
    </row>
    <row r="1594" spans="2:20" x14ac:dyDescent="0.25">
      <c r="B1594" s="8" t="s">
        <v>3264</v>
      </c>
      <c r="C1594" s="9" t="s">
        <v>3253</v>
      </c>
      <c r="D1594" s="9" t="s">
        <v>3254</v>
      </c>
      <c r="E1594" s="10">
        <v>3</v>
      </c>
      <c r="F1594" s="9" t="s">
        <v>2764</v>
      </c>
      <c r="G1594" s="9" t="s">
        <v>22</v>
      </c>
      <c r="H1594" s="11"/>
      <c r="I1594" s="12">
        <v>300</v>
      </c>
      <c r="J1594" s="12">
        <v>300</v>
      </c>
      <c r="K1594" s="12"/>
      <c r="L1594" s="12">
        <f t="array" ref="L1594">IFERROR(LOOKUP(2^15,SEARCH({"40A","63A","80A","100A","125A","160A","200A","250A","400A","630A","800A","1000A","1250A","1600A","2000A","2500A","3200A","4000A","5000A","6300A"},UPPER(D1594)),{40,63,80,100,125,160,200,250,400,630,800,1000,1250,1600,2000,2500,3200,4000,5000,6300}),0)</f>
        <v>2500</v>
      </c>
      <c r="M1594" s="9" t="str">
        <f t="shared" si="121"/>
        <v>Elbow Flat</v>
      </c>
      <c r="N1594" s="9" t="str">
        <f t="shared" si="122"/>
        <v>CU</v>
      </c>
      <c r="O1594" s="13" t="str">
        <f t="shared" si="123"/>
        <v>Silver</v>
      </c>
      <c r="P1594" s="9" t="str">
        <f t="shared" si="124"/>
        <v>PET</v>
      </c>
      <c r="Q1594" s="9" t="str">
        <f t="shared" si="125"/>
        <v>5</v>
      </c>
      <c r="R15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94" s="14" t="str">
        <f>IF(ProjectsDB[[#This Row],[Item Type]]="Straight Plug-In",_xlfn.TEXTJOIN("-",TRUE,M1594&amp;"-"&amp;_xlfn.LET(_xlpm.txt,ProjectsDB[[#This Row],[Assembly]],_xlpm.pos,FIND("SP",_xlpm.txt),_xlpm.pre,LEFT(_xlpm.txt,_xlpm.pos-1),IF(RIGHT(_xlpm.pre,3)="123","3PL",IF(RIGHT(_xlpm.pre,2)="12","2PL",IF(RIGHT(_xlpm.pre,1)="1","1PL","3PL")))),N1594,O1594,P1594,Q1594&amp;"W",R1594),_xlfn.TEXTJOIN("-",TRUE,M1594,N1594,O1594,P1594,Q1594&amp;"W",R1594))</f>
        <v>Elbow Flat-CU-Silver-PET-5W-1</v>
      </c>
      <c r="T1594" s="14" t="str">
        <f>IF(COUNTIF(Cycletime[Element Desc.],ProjectsDB[[#This Row],[Element Desc.]])&gt;0,"Found","Not Found")</f>
        <v>Found</v>
      </c>
    </row>
    <row r="1595" spans="2:20" x14ac:dyDescent="0.25">
      <c r="B1595" s="8" t="s">
        <v>3265</v>
      </c>
      <c r="C1595" s="9" t="s">
        <v>3216</v>
      </c>
      <c r="D1595" s="9" t="s">
        <v>3217</v>
      </c>
      <c r="E1595" s="10">
        <v>5</v>
      </c>
      <c r="F1595" s="9" t="s">
        <v>2764</v>
      </c>
      <c r="G1595" s="9" t="s">
        <v>22</v>
      </c>
      <c r="H1595" s="11"/>
      <c r="I1595" s="12"/>
      <c r="J1595" s="12"/>
      <c r="K1595" s="12"/>
      <c r="L1595" s="12">
        <f t="array" ref="L1595">IFERROR(LOOKUP(2^15,SEARCH({"40A","63A","80A","100A","125A","160A","200A","250A","400A","630A","800A","1000A","1250A","1600A","2000A","2500A","3200A","4000A","5000A","6300A"},UPPER(D1595)),{40,63,80,100,125,160,200,250,400,630,800,1000,1250,1600,2000,2500,3200,4000,5000,6300}),0)</f>
        <v>2500</v>
      </c>
      <c r="M1595" s="9" t="str">
        <f t="shared" si="121"/>
        <v>Joint Pack</v>
      </c>
      <c r="N1595" s="9" t="str">
        <f t="shared" si="122"/>
        <v>CU</v>
      </c>
      <c r="O1595" s="13" t="str">
        <f t="shared" si="123"/>
        <v>Silver</v>
      </c>
      <c r="P1595" s="9" t="str">
        <f t="shared" si="124"/>
        <v>None</v>
      </c>
      <c r="Q1595" s="9" t="str">
        <f t="shared" si="125"/>
        <v>5</v>
      </c>
      <c r="R15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595" s="14" t="str">
        <f>IF(ProjectsDB[[#This Row],[Item Type]]="Straight Plug-In",_xlfn.TEXTJOIN("-",TRUE,M1595&amp;"-"&amp;_xlfn.LET(_xlpm.txt,ProjectsDB[[#This Row],[Assembly]],_xlpm.pos,FIND("SP",_xlpm.txt),_xlpm.pre,LEFT(_xlpm.txt,_xlpm.pos-1),IF(RIGHT(_xlpm.pre,3)="123","3PL",IF(RIGHT(_xlpm.pre,2)="12","2PL",IF(RIGHT(_xlpm.pre,1)="1","1PL","3PL")))),N1595,O1595,P1595,Q1595&amp;"W",R1595),_xlfn.TEXTJOIN("-",TRUE,M1595,N1595,O1595,P1595,Q1595&amp;"W",R1595))</f>
        <v>Joint Pack-CU-Silver-None-5W-1</v>
      </c>
      <c r="T1595" s="14" t="str">
        <f>IF(COUNTIF(Cycletime[Element Desc.],ProjectsDB[[#This Row],[Element Desc.]])&gt;0,"Found","Not Found")</f>
        <v>Found</v>
      </c>
    </row>
    <row r="1596" spans="2:20" x14ac:dyDescent="0.25">
      <c r="B1596" s="8" t="s">
        <v>3266</v>
      </c>
      <c r="C1596" s="9" t="s">
        <v>2868</v>
      </c>
      <c r="D1596" s="9" t="s">
        <v>2869</v>
      </c>
      <c r="E1596" s="10">
        <v>2</v>
      </c>
      <c r="F1596" s="9" t="s">
        <v>2764</v>
      </c>
      <c r="G1596" s="9" t="s">
        <v>52</v>
      </c>
      <c r="H1596" s="11"/>
      <c r="I1596" s="12">
        <v>425</v>
      </c>
      <c r="J1596" s="12"/>
      <c r="K1596" s="12"/>
      <c r="L1596" s="12">
        <f t="array" ref="L1596">IFERROR(LOOKUP(2^15,SEARCH({"40A","63A","80A","100A","125A","160A","200A","250A","400A","630A","800A","1000A","1250A","1600A","2000A","2500A","3200A","4000A","5000A","6300A"},UPPER(D1596)),{40,63,80,100,125,160,200,250,400,630,800,1000,1250,1600,2000,2500,3200,4000,5000,6300}),0)</f>
        <v>4000</v>
      </c>
      <c r="M1596" s="9" t="str">
        <f t="shared" si="121"/>
        <v>Flange Straight</v>
      </c>
      <c r="N1596" s="9" t="str">
        <f t="shared" si="122"/>
        <v>CU</v>
      </c>
      <c r="O1596" s="13" t="str">
        <f t="shared" si="123"/>
        <v>Silver</v>
      </c>
      <c r="P1596" s="9" t="str">
        <f t="shared" si="124"/>
        <v>PET</v>
      </c>
      <c r="Q1596" s="9" t="str">
        <f t="shared" si="125"/>
        <v>5</v>
      </c>
      <c r="R15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96" s="14" t="str">
        <f>IF(ProjectsDB[[#This Row],[Item Type]]="Straight Plug-In",_xlfn.TEXTJOIN("-",TRUE,M1596&amp;"-"&amp;_xlfn.LET(_xlpm.txt,ProjectsDB[[#This Row],[Assembly]],_xlpm.pos,FIND("SP",_xlpm.txt),_xlpm.pre,LEFT(_xlpm.txt,_xlpm.pos-1),IF(RIGHT(_xlpm.pre,3)="123","3PL",IF(RIGHT(_xlpm.pre,2)="12","2PL",IF(RIGHT(_xlpm.pre,1)="1","1PL","3PL")))),N1596,O1596,P1596,Q1596&amp;"W",R1596),_xlfn.TEXTJOIN("-",TRUE,M1596,N1596,O1596,P1596,Q1596&amp;"W",R1596))</f>
        <v>Flange Straight-CU-Silver-PET-5W-2</v>
      </c>
      <c r="T1596" s="14" t="str">
        <f>IF(COUNTIF(Cycletime[Element Desc.],ProjectsDB[[#This Row],[Element Desc.]])&gt;0,"Found","Not Found")</f>
        <v>Found</v>
      </c>
    </row>
    <row r="1597" spans="2:20" x14ac:dyDescent="0.25">
      <c r="B1597" s="8" t="s">
        <v>3267</v>
      </c>
      <c r="C1597" s="9" t="s">
        <v>3086</v>
      </c>
      <c r="D1597" s="9" t="s">
        <v>3087</v>
      </c>
      <c r="E1597" s="10">
        <v>3</v>
      </c>
      <c r="F1597" s="9" t="s">
        <v>2764</v>
      </c>
      <c r="G1597" s="9" t="s">
        <v>52</v>
      </c>
      <c r="H1597" s="11"/>
      <c r="I1597" s="12">
        <v>300</v>
      </c>
      <c r="J1597" s="12">
        <v>300</v>
      </c>
      <c r="K1597" s="12"/>
      <c r="L1597" s="12">
        <f t="array" ref="L1597">IFERROR(LOOKUP(2^15,SEARCH({"40A","63A","80A","100A","125A","160A","200A","250A","400A","630A","800A","1000A","1250A","1600A","2000A","2500A","3200A","4000A","5000A","6300A"},UPPER(D1597)),{40,63,80,100,125,160,200,250,400,630,800,1000,1250,1600,2000,2500,3200,4000,5000,6300}),0)</f>
        <v>4000</v>
      </c>
      <c r="M1597" s="9" t="str">
        <f t="shared" si="121"/>
        <v>Elbow Flat</v>
      </c>
      <c r="N1597" s="9" t="str">
        <f t="shared" si="122"/>
        <v>CU</v>
      </c>
      <c r="O1597" s="13" t="str">
        <f t="shared" si="123"/>
        <v>Silver</v>
      </c>
      <c r="P1597" s="9" t="str">
        <f t="shared" si="124"/>
        <v>PET</v>
      </c>
      <c r="Q1597" s="9" t="str">
        <f t="shared" si="125"/>
        <v>5</v>
      </c>
      <c r="R15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97" s="14" t="str">
        <f>IF(ProjectsDB[[#This Row],[Item Type]]="Straight Plug-In",_xlfn.TEXTJOIN("-",TRUE,M1597&amp;"-"&amp;_xlfn.LET(_xlpm.txt,ProjectsDB[[#This Row],[Assembly]],_xlpm.pos,FIND("SP",_xlpm.txt),_xlpm.pre,LEFT(_xlpm.txt,_xlpm.pos-1),IF(RIGHT(_xlpm.pre,3)="123","3PL",IF(RIGHT(_xlpm.pre,2)="12","2PL",IF(RIGHT(_xlpm.pre,1)="1","1PL","3PL")))),N1597,O1597,P1597,Q1597&amp;"W",R1597),_xlfn.TEXTJOIN("-",TRUE,M1597,N1597,O1597,P1597,Q1597&amp;"W",R1597))</f>
        <v>Elbow Flat-CU-Silver-PET-5W-2</v>
      </c>
      <c r="T1597" s="14" t="str">
        <f>IF(COUNTIF(Cycletime[Element Desc.],ProjectsDB[[#This Row],[Element Desc.]])&gt;0,"Found","Not Found")</f>
        <v>Found</v>
      </c>
    </row>
    <row r="1598" spans="2:20" x14ac:dyDescent="0.25">
      <c r="B1598" s="8" t="s">
        <v>3268</v>
      </c>
      <c r="C1598" s="9" t="s">
        <v>2853</v>
      </c>
      <c r="D1598" s="9" t="s">
        <v>2854</v>
      </c>
      <c r="E1598" s="10">
        <v>1</v>
      </c>
      <c r="F1598" s="9" t="s">
        <v>2764</v>
      </c>
      <c r="G1598" s="9" t="s">
        <v>52</v>
      </c>
      <c r="H1598" s="11"/>
      <c r="I1598" s="12">
        <v>2700</v>
      </c>
      <c r="J1598" s="12"/>
      <c r="K1598" s="12"/>
      <c r="L1598" s="12">
        <f t="array" ref="L1598">IFERROR(LOOKUP(2^15,SEARCH({"40A","63A","80A","100A","125A","160A","200A","250A","400A","630A","800A","1000A","1250A","1600A","2000A","2500A","3200A","4000A","5000A","6300A"},UPPER(D1598)),{40,63,80,100,125,160,200,250,400,630,800,1000,1250,1600,2000,2500,3200,4000,5000,6300}),0)</f>
        <v>4000</v>
      </c>
      <c r="M1598" s="9" t="str">
        <f t="shared" si="121"/>
        <v>Straight Feeder</v>
      </c>
      <c r="N1598" s="9" t="str">
        <f t="shared" si="122"/>
        <v>CU</v>
      </c>
      <c r="O1598" s="13" t="str">
        <f t="shared" si="123"/>
        <v>Silver</v>
      </c>
      <c r="P1598" s="9" t="str">
        <f t="shared" si="124"/>
        <v>PET</v>
      </c>
      <c r="Q1598" s="9" t="str">
        <f t="shared" si="125"/>
        <v>5</v>
      </c>
      <c r="R15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98" s="14" t="str">
        <f>IF(ProjectsDB[[#This Row],[Item Type]]="Straight Plug-In",_xlfn.TEXTJOIN("-",TRUE,M1598&amp;"-"&amp;_xlfn.LET(_xlpm.txt,ProjectsDB[[#This Row],[Assembly]],_xlpm.pos,FIND("SP",_xlpm.txt),_xlpm.pre,LEFT(_xlpm.txt,_xlpm.pos-1),IF(RIGHT(_xlpm.pre,3)="123","3PL",IF(RIGHT(_xlpm.pre,2)="12","2PL",IF(RIGHT(_xlpm.pre,1)="1","1PL","3PL")))),N1598,O1598,P1598,Q1598&amp;"W",R1598),_xlfn.TEXTJOIN("-",TRUE,M1598,N1598,O1598,P1598,Q1598&amp;"W",R1598))</f>
        <v>Straight Feeder-CU-Silver-PET-5W-2</v>
      </c>
      <c r="T1598" s="14" t="str">
        <f>IF(COUNTIF(Cycletime[Element Desc.],ProjectsDB[[#This Row],[Element Desc.]])&gt;0,"Found","Not Found")</f>
        <v>Found</v>
      </c>
    </row>
    <row r="1599" spans="2:20" x14ac:dyDescent="0.25">
      <c r="B1599" s="8" t="s">
        <v>3269</v>
      </c>
      <c r="C1599" s="9" t="s">
        <v>2856</v>
      </c>
      <c r="D1599" s="9" t="s">
        <v>2857</v>
      </c>
      <c r="E1599" s="10">
        <v>1</v>
      </c>
      <c r="F1599" s="9" t="s">
        <v>2764</v>
      </c>
      <c r="G1599" s="9" t="s">
        <v>52</v>
      </c>
      <c r="H1599" s="11"/>
      <c r="I1599" s="12">
        <v>1520</v>
      </c>
      <c r="J1599" s="12"/>
      <c r="K1599" s="12"/>
      <c r="L1599" s="12">
        <f t="array" ref="L1599">IFERROR(LOOKUP(2^15,SEARCH({"40A","63A","80A","100A","125A","160A","200A","250A","400A","630A","800A","1000A","1250A","1600A","2000A","2500A","3200A","4000A","5000A","6300A"},UPPER(D1599)),{40,63,80,100,125,160,200,250,400,630,800,1000,1250,1600,2000,2500,3200,4000,5000,6300}),0)</f>
        <v>4000</v>
      </c>
      <c r="M1599" s="9" t="str">
        <f t="shared" si="121"/>
        <v>Straight Feeder</v>
      </c>
      <c r="N1599" s="9" t="str">
        <f t="shared" si="122"/>
        <v>CU</v>
      </c>
      <c r="O1599" s="13" t="str">
        <f t="shared" si="123"/>
        <v>Silver</v>
      </c>
      <c r="P1599" s="9" t="str">
        <f t="shared" si="124"/>
        <v>PET</v>
      </c>
      <c r="Q1599" s="9" t="str">
        <f t="shared" si="125"/>
        <v>5</v>
      </c>
      <c r="R15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599" s="14" t="str">
        <f>IF(ProjectsDB[[#This Row],[Item Type]]="Straight Plug-In",_xlfn.TEXTJOIN("-",TRUE,M1599&amp;"-"&amp;_xlfn.LET(_xlpm.txt,ProjectsDB[[#This Row],[Assembly]],_xlpm.pos,FIND("SP",_xlpm.txt),_xlpm.pre,LEFT(_xlpm.txt,_xlpm.pos-1),IF(RIGHT(_xlpm.pre,3)="123","3PL",IF(RIGHT(_xlpm.pre,2)="12","2PL",IF(RIGHT(_xlpm.pre,1)="1","1PL","3PL")))),N1599,O1599,P1599,Q1599&amp;"W",R1599),_xlfn.TEXTJOIN("-",TRUE,M1599,N1599,O1599,P1599,Q1599&amp;"W",R1599))</f>
        <v>Straight Feeder-CU-Silver-PET-5W-2</v>
      </c>
      <c r="T1599" s="14" t="str">
        <f>IF(COUNTIF(Cycletime[Element Desc.],ProjectsDB[[#This Row],[Element Desc.]])&gt;0,"Found","Not Found")</f>
        <v>Found</v>
      </c>
    </row>
    <row r="1600" spans="2:20" x14ac:dyDescent="0.25">
      <c r="B1600" s="8" t="s">
        <v>3270</v>
      </c>
      <c r="C1600" s="9" t="s">
        <v>2984</v>
      </c>
      <c r="D1600" s="9" t="s">
        <v>2985</v>
      </c>
      <c r="E1600" s="10">
        <v>3</v>
      </c>
      <c r="F1600" s="9" t="s">
        <v>2764</v>
      </c>
      <c r="G1600" s="9" t="s">
        <v>52</v>
      </c>
      <c r="H1600" s="11"/>
      <c r="I1600" s="12"/>
      <c r="J1600" s="12"/>
      <c r="K1600" s="12"/>
      <c r="L1600" s="12">
        <f t="array" ref="L1600">IFERROR(LOOKUP(2^15,SEARCH({"40A","63A","80A","100A","125A","160A","200A","250A","400A","630A","800A","1000A","1250A","1600A","2000A","2500A","3200A","4000A","5000A","6300A"},UPPER(D1600)),{40,63,80,100,125,160,200,250,400,630,800,1000,1250,1600,2000,2500,3200,4000,5000,6300}),0)</f>
        <v>4000</v>
      </c>
      <c r="M1600" s="9" t="str">
        <f t="shared" si="121"/>
        <v>Hanger Support</v>
      </c>
      <c r="N1600" s="9" t="str">
        <f t="shared" si="122"/>
        <v>CU</v>
      </c>
      <c r="O1600" s="13" t="str">
        <f t="shared" si="123"/>
        <v>None</v>
      </c>
      <c r="P1600" s="9" t="str">
        <f t="shared" si="124"/>
        <v>None</v>
      </c>
      <c r="Q1600" s="9" t="str">
        <f t="shared" si="125"/>
        <v>0</v>
      </c>
      <c r="R16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00" s="14" t="str">
        <f>IF(ProjectsDB[[#This Row],[Item Type]]="Straight Plug-In",_xlfn.TEXTJOIN("-",TRUE,M1600&amp;"-"&amp;_xlfn.LET(_xlpm.txt,ProjectsDB[[#This Row],[Assembly]],_xlpm.pos,FIND("SP",_xlpm.txt),_xlpm.pre,LEFT(_xlpm.txt,_xlpm.pos-1),IF(RIGHT(_xlpm.pre,3)="123","3PL",IF(RIGHT(_xlpm.pre,2)="12","2PL",IF(RIGHT(_xlpm.pre,1)="1","1PL","3PL")))),N1600,O1600,P1600,Q1600&amp;"W",R1600),_xlfn.TEXTJOIN("-",TRUE,M1600,N1600,O1600,P1600,Q1600&amp;"W",R1600))</f>
        <v>Hanger Support-CU-None-None-0W-2</v>
      </c>
      <c r="T1600" s="14" t="str">
        <f>IF(COUNTIF(Cycletime[Element Desc.],ProjectsDB[[#This Row],[Element Desc.]])&gt;0,"Found","Not Found")</f>
        <v>Found</v>
      </c>
    </row>
    <row r="1601" spans="2:20" x14ac:dyDescent="0.25">
      <c r="B1601" s="8" t="s">
        <v>3271</v>
      </c>
      <c r="C1601" s="9" t="s">
        <v>3026</v>
      </c>
      <c r="D1601" s="9" t="s">
        <v>3027</v>
      </c>
      <c r="E1601" s="10">
        <v>1</v>
      </c>
      <c r="F1601" s="9" t="s">
        <v>2764</v>
      </c>
      <c r="G1601" s="9" t="s">
        <v>52</v>
      </c>
      <c r="H1601" s="11"/>
      <c r="I1601" s="12"/>
      <c r="J1601" s="12"/>
      <c r="K1601" s="12"/>
      <c r="L1601" s="12">
        <f t="array" ref="L1601">IFERROR(LOOKUP(2^15,SEARCH({"40A","63A","80A","100A","125A","160A","200A","250A","400A","630A","800A","1000A","1250A","1600A","2000A","2500A","3200A","4000A","5000A","6300A"},UPPER(D1601)),{40,63,80,100,125,160,200,250,400,630,800,1000,1250,1600,2000,2500,3200,4000,5000,6300}),0)</f>
        <v>4000</v>
      </c>
      <c r="M1601" s="9" t="str">
        <f t="shared" si="121"/>
        <v>Wall Flange</v>
      </c>
      <c r="N1601" s="9" t="str">
        <f t="shared" si="122"/>
        <v>AL</v>
      </c>
      <c r="O1601" s="13" t="str">
        <f t="shared" si="123"/>
        <v>None</v>
      </c>
      <c r="P1601" s="9" t="str">
        <f t="shared" si="124"/>
        <v>None</v>
      </c>
      <c r="Q1601" s="9" t="str">
        <f t="shared" si="125"/>
        <v>0</v>
      </c>
      <c r="R16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01" s="14" t="str">
        <f>IF(ProjectsDB[[#This Row],[Item Type]]="Straight Plug-In",_xlfn.TEXTJOIN("-",TRUE,M1601&amp;"-"&amp;_xlfn.LET(_xlpm.txt,ProjectsDB[[#This Row],[Assembly]],_xlpm.pos,FIND("SP",_xlpm.txt),_xlpm.pre,LEFT(_xlpm.txt,_xlpm.pos-1),IF(RIGHT(_xlpm.pre,3)="123","3PL",IF(RIGHT(_xlpm.pre,2)="12","2PL",IF(RIGHT(_xlpm.pre,1)="1","1PL","3PL")))),N1601,O1601,P1601,Q1601&amp;"W",R1601),_xlfn.TEXTJOIN("-",TRUE,M1601,N1601,O1601,P1601,Q1601&amp;"W",R1601))</f>
        <v>Wall Flange-AL-None-None-0W-2</v>
      </c>
      <c r="T1601" s="14" t="str">
        <f>IF(COUNTIF(Cycletime[Element Desc.],ProjectsDB[[#This Row],[Element Desc.]])&gt;0,"Found","Not Found")</f>
        <v>Found</v>
      </c>
    </row>
    <row r="1602" spans="2:20" x14ac:dyDescent="0.25">
      <c r="B1602" s="8" t="s">
        <v>3272</v>
      </c>
      <c r="C1602" s="9" t="s">
        <v>3083</v>
      </c>
      <c r="D1602" s="9" t="s">
        <v>3084</v>
      </c>
      <c r="E1602" s="10">
        <v>3</v>
      </c>
      <c r="F1602" s="9" t="s">
        <v>2764</v>
      </c>
      <c r="G1602" s="9" t="s">
        <v>52</v>
      </c>
      <c r="H1602" s="11"/>
      <c r="I1602" s="12">
        <v>505</v>
      </c>
      <c r="J1602" s="12">
        <v>505</v>
      </c>
      <c r="K1602" s="12"/>
      <c r="L1602" s="12">
        <f t="array" ref="L1602">IFERROR(LOOKUP(2^15,SEARCH({"40A","63A","80A","100A","125A","160A","200A","250A","400A","630A","800A","1000A","1250A","1600A","2000A","2500A","3200A","4000A","5000A","6300A"},UPPER(D1602)),{40,63,80,100,125,160,200,250,400,630,800,1000,1250,1600,2000,2500,3200,4000,5000,6300}),0)</f>
        <v>4000</v>
      </c>
      <c r="M1602" s="9" t="str">
        <f t="shared" si="121"/>
        <v>Elbow Edge</v>
      </c>
      <c r="N1602" s="9" t="str">
        <f t="shared" si="122"/>
        <v>CU</v>
      </c>
      <c r="O1602" s="13" t="str">
        <f t="shared" si="123"/>
        <v>Silver</v>
      </c>
      <c r="P1602" s="9" t="str">
        <f t="shared" si="124"/>
        <v>PET</v>
      </c>
      <c r="Q1602" s="9" t="str">
        <f t="shared" si="125"/>
        <v>5</v>
      </c>
      <c r="R16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02" s="14" t="str">
        <f>IF(ProjectsDB[[#This Row],[Item Type]]="Straight Plug-In",_xlfn.TEXTJOIN("-",TRUE,M1602&amp;"-"&amp;_xlfn.LET(_xlpm.txt,ProjectsDB[[#This Row],[Assembly]],_xlpm.pos,FIND("SP",_xlpm.txt),_xlpm.pre,LEFT(_xlpm.txt,_xlpm.pos-1),IF(RIGHT(_xlpm.pre,3)="123","3PL",IF(RIGHT(_xlpm.pre,2)="12","2PL",IF(RIGHT(_xlpm.pre,1)="1","1PL","3PL")))),N1602,O1602,P1602,Q1602&amp;"W",R1602),_xlfn.TEXTJOIN("-",TRUE,M1602,N1602,O1602,P1602,Q1602&amp;"W",R1602))</f>
        <v>Elbow Edge-CU-Silver-PET-5W-2</v>
      </c>
      <c r="T1602" s="14" t="str">
        <f>IF(COUNTIF(Cycletime[Element Desc.],ProjectsDB[[#This Row],[Element Desc.]])&gt;0,"Found","Not Found")</f>
        <v>Found</v>
      </c>
    </row>
    <row r="1603" spans="2:20" x14ac:dyDescent="0.25">
      <c r="B1603" s="8" t="s">
        <v>3273</v>
      </c>
      <c r="C1603" s="9" t="s">
        <v>2859</v>
      </c>
      <c r="D1603" s="9" t="s">
        <v>2860</v>
      </c>
      <c r="E1603" s="10">
        <v>1</v>
      </c>
      <c r="F1603" s="9" t="s">
        <v>2764</v>
      </c>
      <c r="G1603" s="9" t="s">
        <v>52</v>
      </c>
      <c r="H1603" s="11"/>
      <c r="I1603" s="12">
        <v>2000</v>
      </c>
      <c r="J1603" s="12"/>
      <c r="K1603" s="12"/>
      <c r="L1603" s="12">
        <f t="array" ref="L1603">IFERROR(LOOKUP(2^15,SEARCH({"40A","63A","80A","100A","125A","160A","200A","250A","400A","630A","800A","1000A","1250A","1600A","2000A","2500A","3200A","4000A","5000A","6300A"},UPPER(D1603)),{40,63,80,100,125,160,200,250,400,630,800,1000,1250,1600,2000,2500,3200,4000,5000,6300}),0)</f>
        <v>4000</v>
      </c>
      <c r="M1603" s="9" t="str">
        <f t="shared" si="121"/>
        <v>Straight Feeder</v>
      </c>
      <c r="N1603" s="9" t="str">
        <f t="shared" si="122"/>
        <v>CU</v>
      </c>
      <c r="O1603" s="13" t="str">
        <f t="shared" si="123"/>
        <v>Silver</v>
      </c>
      <c r="P1603" s="9" t="str">
        <f t="shared" si="124"/>
        <v>PET</v>
      </c>
      <c r="Q1603" s="9" t="str">
        <f t="shared" si="125"/>
        <v>5</v>
      </c>
      <c r="R16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03" s="14" t="str">
        <f>IF(ProjectsDB[[#This Row],[Item Type]]="Straight Plug-In",_xlfn.TEXTJOIN("-",TRUE,M1603&amp;"-"&amp;_xlfn.LET(_xlpm.txt,ProjectsDB[[#This Row],[Assembly]],_xlpm.pos,FIND("SP",_xlpm.txt),_xlpm.pre,LEFT(_xlpm.txt,_xlpm.pos-1),IF(RIGHT(_xlpm.pre,3)="123","3PL",IF(RIGHT(_xlpm.pre,2)="12","2PL",IF(RIGHT(_xlpm.pre,1)="1","1PL","3PL")))),N1603,O1603,P1603,Q1603&amp;"W",R1603),_xlfn.TEXTJOIN("-",TRUE,M1603,N1603,O1603,P1603,Q1603&amp;"W",R1603))</f>
        <v>Straight Feeder-CU-Silver-PET-5W-2</v>
      </c>
      <c r="T1603" s="14" t="str">
        <f>IF(COUNTIF(Cycletime[Element Desc.],ProjectsDB[[#This Row],[Element Desc.]])&gt;0,"Found","Not Found")</f>
        <v>Found</v>
      </c>
    </row>
    <row r="1604" spans="2:20" x14ac:dyDescent="0.25">
      <c r="B1604" s="8" t="s">
        <v>3274</v>
      </c>
      <c r="C1604" s="9" t="s">
        <v>2865</v>
      </c>
      <c r="D1604" s="9" t="s">
        <v>2866</v>
      </c>
      <c r="E1604" s="10">
        <v>11</v>
      </c>
      <c r="F1604" s="9" t="s">
        <v>2764</v>
      </c>
      <c r="G1604" s="9" t="s">
        <v>52</v>
      </c>
      <c r="H1604" s="11"/>
      <c r="I1604" s="12"/>
      <c r="J1604" s="12"/>
      <c r="K1604" s="12"/>
      <c r="L1604" s="12">
        <f t="array" ref="L1604">IFERROR(LOOKUP(2^15,SEARCH({"40A","63A","80A","100A","125A","160A","200A","250A","400A","630A","800A","1000A","1250A","1600A","2000A","2500A","3200A","4000A","5000A","6300A"},UPPER(D1604)),{40,63,80,100,125,160,200,250,400,630,800,1000,1250,1600,2000,2500,3200,4000,5000,6300}),0)</f>
        <v>4000</v>
      </c>
      <c r="M1604" s="9" t="str">
        <f t="shared" ref="M1604:M1667" si="126">_xlfn.LET(_xlpm.d,UPPER(TRIM(SUBSTITUTE(SUBSTITUTE(D1604,CHAR(160),"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1604" s="9" t="str">
        <f t="shared" ref="N1604:N1667" si="127">IF(ISNUMBER(SEARCH("CU",D1604)),"CU",IF(ISNUMBER(SEARCH("AL",D1604)),"AL",IF(ISNUMBER(SEARCH("Copper",D1604)),"CU","SH")))</f>
        <v>CU</v>
      </c>
      <c r="O1604" s="13" t="str">
        <f t="shared" ref="O1604:O1667" si="128">IF(ISNUMBER(SEARCH("Silver",D1604)),"Silver",IF(ISNUMBER(SEARCH("Tin",D1604)),"Tin","None"))</f>
        <v>Silver</v>
      </c>
      <c r="P1604" s="9" t="str">
        <f t="shared" ref="P1604:P1667" si="129">IF(ISNUMBER(SEARCH("Epoxy",D1604)),"Epoxy",IF(ISNUMBER(SEARCH("PET",D1604)),"PET","None"))</f>
        <v>None</v>
      </c>
      <c r="Q1604" s="9" t="str">
        <f t="shared" ref="Q1604:Q1667" si="130">IF(ISNUMBER(SEARCH("3-Wire",D1604)),"3",IF(ISNUMBER(SEARCH("4-Wire",D1604)),"4",IF(ISNUMBER(SEARCH("5-Wire",D1604)),"5",IF(ISNUMBER(SEARCH("6-Wire",D1604)),"6","0"))))</f>
        <v>5</v>
      </c>
      <c r="R16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04" s="14" t="str">
        <f>IF(ProjectsDB[[#This Row],[Item Type]]="Straight Plug-In",_xlfn.TEXTJOIN("-",TRUE,M1604&amp;"-"&amp;_xlfn.LET(_xlpm.txt,ProjectsDB[[#This Row],[Assembly]],_xlpm.pos,FIND("SP",_xlpm.txt),_xlpm.pre,LEFT(_xlpm.txt,_xlpm.pos-1),IF(RIGHT(_xlpm.pre,3)="123","3PL",IF(RIGHT(_xlpm.pre,2)="12","2PL",IF(RIGHT(_xlpm.pre,1)="1","1PL","3PL")))),N1604,O1604,P1604,Q1604&amp;"W",R1604),_xlfn.TEXTJOIN("-",TRUE,M1604,N1604,O1604,P1604,Q1604&amp;"W",R1604))</f>
        <v>Joint Pack-CU-Silver-None-5W-2</v>
      </c>
      <c r="T1604" s="14" t="str">
        <f>IF(COUNTIF(Cycletime[Element Desc.],ProjectsDB[[#This Row],[Element Desc.]])&gt;0,"Found","Not Found")</f>
        <v>Found</v>
      </c>
    </row>
    <row r="1605" spans="2:20" x14ac:dyDescent="0.25">
      <c r="B1605" s="8" t="s">
        <v>3275</v>
      </c>
      <c r="C1605" s="9" t="s">
        <v>2987</v>
      </c>
      <c r="D1605" s="9" t="s">
        <v>2988</v>
      </c>
      <c r="E1605" s="10">
        <v>1</v>
      </c>
      <c r="F1605" s="9" t="s">
        <v>2764</v>
      </c>
      <c r="G1605" s="9" t="s">
        <v>52</v>
      </c>
      <c r="H1605" s="11"/>
      <c r="I1605" s="12"/>
      <c r="J1605" s="12"/>
      <c r="K1605" s="12"/>
      <c r="L1605" s="12">
        <f t="array" ref="L1605">IFERROR(LOOKUP(2^15,SEARCH({"40A","63A","80A","100A","125A","160A","200A","250A","400A","630A","800A","1000A","1250A","1600A","2000A","2500A","3200A","4000A","5000A","6300A"},UPPER(D1605)),{40,63,80,100,125,160,200,250,400,630,800,1000,1250,1600,2000,2500,3200,4000,5000,6300}),0)</f>
        <v>4000</v>
      </c>
      <c r="M1605" s="9" t="str">
        <f t="shared" si="126"/>
        <v>Flexible Link</v>
      </c>
      <c r="N1605" s="9" t="str">
        <f t="shared" si="127"/>
        <v>CU</v>
      </c>
      <c r="O1605" s="13" t="str">
        <f t="shared" si="128"/>
        <v>None</v>
      </c>
      <c r="P1605" s="9" t="str">
        <f t="shared" si="129"/>
        <v>None</v>
      </c>
      <c r="Q1605" s="9" t="str">
        <f t="shared" si="130"/>
        <v>0</v>
      </c>
      <c r="R16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05" s="14" t="str">
        <f>IF(ProjectsDB[[#This Row],[Item Type]]="Straight Plug-In",_xlfn.TEXTJOIN("-",TRUE,M1605&amp;"-"&amp;_xlfn.LET(_xlpm.txt,ProjectsDB[[#This Row],[Assembly]],_xlpm.pos,FIND("SP",_xlpm.txt),_xlpm.pre,LEFT(_xlpm.txt,_xlpm.pos-1),IF(RIGHT(_xlpm.pre,3)="123","3PL",IF(RIGHT(_xlpm.pre,2)="12","2PL",IF(RIGHT(_xlpm.pre,1)="1","1PL","3PL")))),N1605,O1605,P1605,Q1605&amp;"W",R1605),_xlfn.TEXTJOIN("-",TRUE,M1605,N1605,O1605,P1605,Q1605&amp;"W",R1605))</f>
        <v>Flexible Link-CU-None-None-0W-2</v>
      </c>
      <c r="T1605" s="14" t="str">
        <f>IF(COUNTIF(Cycletime[Element Desc.],ProjectsDB[[#This Row],[Element Desc.]])&gt;0,"Found","Not Found")</f>
        <v>Found</v>
      </c>
    </row>
    <row r="1606" spans="2:20" x14ac:dyDescent="0.25">
      <c r="B1606" s="8" t="s">
        <v>3276</v>
      </c>
      <c r="C1606" s="9" t="s">
        <v>2862</v>
      </c>
      <c r="D1606" s="9" t="s">
        <v>2863</v>
      </c>
      <c r="E1606" s="10">
        <v>1</v>
      </c>
      <c r="F1606" s="9" t="s">
        <v>2764</v>
      </c>
      <c r="G1606" s="9" t="s">
        <v>52</v>
      </c>
      <c r="H1606" s="11"/>
      <c r="I1606" s="12">
        <v>1320</v>
      </c>
      <c r="J1606" s="12"/>
      <c r="K1606" s="12"/>
      <c r="L1606" s="12">
        <f t="array" ref="L1606">IFERROR(LOOKUP(2^15,SEARCH({"40A","63A","80A","100A","125A","160A","200A","250A","400A","630A","800A","1000A","1250A","1600A","2000A","2500A","3200A","4000A","5000A","6300A"},UPPER(D1606)),{40,63,80,100,125,160,200,250,400,630,800,1000,1250,1600,2000,2500,3200,4000,5000,6300}),0)</f>
        <v>4000</v>
      </c>
      <c r="M1606" s="9" t="str">
        <f t="shared" si="126"/>
        <v>Straight Feeder</v>
      </c>
      <c r="N1606" s="9" t="str">
        <f t="shared" si="127"/>
        <v>CU</v>
      </c>
      <c r="O1606" s="13" t="str">
        <f t="shared" si="128"/>
        <v>Silver</v>
      </c>
      <c r="P1606" s="9" t="str">
        <f t="shared" si="129"/>
        <v>PET</v>
      </c>
      <c r="Q1606" s="9" t="str">
        <f t="shared" si="130"/>
        <v>5</v>
      </c>
      <c r="R16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06" s="14" t="str">
        <f>IF(ProjectsDB[[#This Row],[Item Type]]="Straight Plug-In",_xlfn.TEXTJOIN("-",TRUE,M1606&amp;"-"&amp;_xlfn.LET(_xlpm.txt,ProjectsDB[[#This Row],[Assembly]],_xlpm.pos,FIND("SP",_xlpm.txt),_xlpm.pre,LEFT(_xlpm.txt,_xlpm.pos-1),IF(RIGHT(_xlpm.pre,3)="123","3PL",IF(RIGHT(_xlpm.pre,2)="12","2PL",IF(RIGHT(_xlpm.pre,1)="1","1PL","3PL")))),N1606,O1606,P1606,Q1606&amp;"W",R1606),_xlfn.TEXTJOIN("-",TRUE,M1606,N1606,O1606,P1606,Q1606&amp;"W",R1606))</f>
        <v>Straight Feeder-CU-Silver-PET-5W-2</v>
      </c>
      <c r="T1606" s="14" t="str">
        <f>IF(COUNTIF(Cycletime[Element Desc.],ProjectsDB[[#This Row],[Element Desc.]])&gt;0,"Found","Not Found")</f>
        <v>Found</v>
      </c>
    </row>
    <row r="1607" spans="2:20" x14ac:dyDescent="0.25">
      <c r="B1607" s="8" t="s">
        <v>3277</v>
      </c>
      <c r="C1607" s="9" t="s">
        <v>2981</v>
      </c>
      <c r="D1607" s="9" t="s">
        <v>2982</v>
      </c>
      <c r="E1607" s="10">
        <v>12</v>
      </c>
      <c r="F1607" s="9" t="s">
        <v>2764</v>
      </c>
      <c r="G1607" s="9" t="s">
        <v>52</v>
      </c>
      <c r="H1607" s="11"/>
      <c r="I1607" s="12"/>
      <c r="J1607" s="12"/>
      <c r="K1607" s="12"/>
      <c r="L1607" s="12">
        <f t="array" ref="L1607">IFERROR(LOOKUP(2^15,SEARCH({"40A","63A","80A","100A","125A","160A","200A","250A","400A","630A","800A","1000A","1250A","1600A","2000A","2500A","3200A","4000A","5000A","6300A"},UPPER(D1607)),{40,63,80,100,125,160,200,250,400,630,800,1000,1250,1600,2000,2500,3200,4000,5000,6300}),0)</f>
        <v>4000</v>
      </c>
      <c r="M1607" s="9" t="str">
        <f t="shared" si="126"/>
        <v>Hanger Support</v>
      </c>
      <c r="N1607" s="9" t="str">
        <f t="shared" si="127"/>
        <v>CU</v>
      </c>
      <c r="O1607" s="13" t="str">
        <f t="shared" si="128"/>
        <v>None</v>
      </c>
      <c r="P1607" s="9" t="str">
        <f t="shared" si="129"/>
        <v>None</v>
      </c>
      <c r="Q1607" s="9" t="str">
        <f t="shared" si="130"/>
        <v>0</v>
      </c>
      <c r="R16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07" s="14" t="str">
        <f>IF(ProjectsDB[[#This Row],[Item Type]]="Straight Plug-In",_xlfn.TEXTJOIN("-",TRUE,M1607&amp;"-"&amp;_xlfn.LET(_xlpm.txt,ProjectsDB[[#This Row],[Assembly]],_xlpm.pos,FIND("SP",_xlpm.txt),_xlpm.pre,LEFT(_xlpm.txt,_xlpm.pos-1),IF(RIGHT(_xlpm.pre,3)="123","3PL",IF(RIGHT(_xlpm.pre,2)="12","2PL",IF(RIGHT(_xlpm.pre,1)="1","1PL","3PL")))),N1607,O1607,P1607,Q1607&amp;"W",R1607),_xlfn.TEXTJOIN("-",TRUE,M1607,N1607,O1607,P1607,Q1607&amp;"W",R1607))</f>
        <v>Hanger Support-CU-None-None-0W-2</v>
      </c>
      <c r="T1607" s="14" t="str">
        <f>IF(COUNTIF(Cycletime[Element Desc.],ProjectsDB[[#This Row],[Element Desc.]])&gt;0,"Found","Not Found")</f>
        <v>Found</v>
      </c>
    </row>
    <row r="1608" spans="2:20" x14ac:dyDescent="0.25">
      <c r="B1608" s="8" t="s">
        <v>3278</v>
      </c>
      <c r="C1608" s="9" t="s">
        <v>2868</v>
      </c>
      <c r="D1608" s="9" t="s">
        <v>2869</v>
      </c>
      <c r="E1608" s="10">
        <v>2</v>
      </c>
      <c r="F1608" s="9" t="s">
        <v>2764</v>
      </c>
      <c r="G1608" s="9" t="s">
        <v>52</v>
      </c>
      <c r="H1608" s="11"/>
      <c r="I1608" s="12">
        <v>425</v>
      </c>
      <c r="J1608" s="12"/>
      <c r="K1608" s="12"/>
      <c r="L1608" s="12">
        <f t="array" ref="L1608">IFERROR(LOOKUP(2^15,SEARCH({"40A","63A","80A","100A","125A","160A","200A","250A","400A","630A","800A","1000A","1250A","1600A","2000A","2500A","3200A","4000A","5000A","6300A"},UPPER(D1608)),{40,63,80,100,125,160,200,250,400,630,800,1000,1250,1600,2000,2500,3200,4000,5000,6300}),0)</f>
        <v>4000</v>
      </c>
      <c r="M1608" s="9" t="str">
        <f t="shared" si="126"/>
        <v>Flange Straight</v>
      </c>
      <c r="N1608" s="9" t="str">
        <f t="shared" si="127"/>
        <v>CU</v>
      </c>
      <c r="O1608" s="13" t="str">
        <f t="shared" si="128"/>
        <v>Silver</v>
      </c>
      <c r="P1608" s="9" t="str">
        <f t="shared" si="129"/>
        <v>PET</v>
      </c>
      <c r="Q1608" s="9" t="str">
        <f t="shared" si="130"/>
        <v>5</v>
      </c>
      <c r="R16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08" s="14" t="str">
        <f>IF(ProjectsDB[[#This Row],[Item Type]]="Straight Plug-In",_xlfn.TEXTJOIN("-",TRUE,M1608&amp;"-"&amp;_xlfn.LET(_xlpm.txt,ProjectsDB[[#This Row],[Assembly]],_xlpm.pos,FIND("SP",_xlpm.txt),_xlpm.pre,LEFT(_xlpm.txt,_xlpm.pos-1),IF(RIGHT(_xlpm.pre,3)="123","3PL",IF(RIGHT(_xlpm.pre,2)="12","2PL",IF(RIGHT(_xlpm.pre,1)="1","1PL","3PL")))),N1608,O1608,P1608,Q1608&amp;"W",R1608),_xlfn.TEXTJOIN("-",TRUE,M1608,N1608,O1608,P1608,Q1608&amp;"W",R1608))</f>
        <v>Flange Straight-CU-Silver-PET-5W-2</v>
      </c>
      <c r="T1608" s="14" t="str">
        <f>IF(COUNTIF(Cycletime[Element Desc.],ProjectsDB[[#This Row],[Element Desc.]])&gt;0,"Found","Not Found")</f>
        <v>Found</v>
      </c>
    </row>
    <row r="1609" spans="2:20" x14ac:dyDescent="0.25">
      <c r="B1609" s="8" t="s">
        <v>3279</v>
      </c>
      <c r="C1609" s="9" t="s">
        <v>3083</v>
      </c>
      <c r="D1609" s="9" t="s">
        <v>3084</v>
      </c>
      <c r="E1609" s="10">
        <v>2</v>
      </c>
      <c r="F1609" s="9" t="s">
        <v>2764</v>
      </c>
      <c r="G1609" s="9" t="s">
        <v>52</v>
      </c>
      <c r="H1609" s="11"/>
      <c r="I1609" s="12">
        <v>505</v>
      </c>
      <c r="J1609" s="12">
        <v>505</v>
      </c>
      <c r="K1609" s="12"/>
      <c r="L1609" s="12">
        <f t="array" ref="L1609">IFERROR(LOOKUP(2^15,SEARCH({"40A","63A","80A","100A","125A","160A","200A","250A","400A","630A","800A","1000A","1250A","1600A","2000A","2500A","3200A","4000A","5000A","6300A"},UPPER(D1609)),{40,63,80,100,125,160,200,250,400,630,800,1000,1250,1600,2000,2500,3200,4000,5000,6300}),0)</f>
        <v>4000</v>
      </c>
      <c r="M1609" s="9" t="str">
        <f t="shared" si="126"/>
        <v>Elbow Edge</v>
      </c>
      <c r="N1609" s="9" t="str">
        <f t="shared" si="127"/>
        <v>CU</v>
      </c>
      <c r="O1609" s="13" t="str">
        <f t="shared" si="128"/>
        <v>Silver</v>
      </c>
      <c r="P1609" s="9" t="str">
        <f t="shared" si="129"/>
        <v>PET</v>
      </c>
      <c r="Q1609" s="9" t="str">
        <f t="shared" si="130"/>
        <v>5</v>
      </c>
      <c r="R16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09" s="14" t="str">
        <f>IF(ProjectsDB[[#This Row],[Item Type]]="Straight Plug-In",_xlfn.TEXTJOIN("-",TRUE,M1609&amp;"-"&amp;_xlfn.LET(_xlpm.txt,ProjectsDB[[#This Row],[Assembly]],_xlpm.pos,FIND("SP",_xlpm.txt),_xlpm.pre,LEFT(_xlpm.txt,_xlpm.pos-1),IF(RIGHT(_xlpm.pre,3)="123","3PL",IF(RIGHT(_xlpm.pre,2)="12","2PL",IF(RIGHT(_xlpm.pre,1)="1","1PL","3PL")))),N1609,O1609,P1609,Q1609&amp;"W",R1609),_xlfn.TEXTJOIN("-",TRUE,M1609,N1609,O1609,P1609,Q1609&amp;"W",R1609))</f>
        <v>Elbow Edge-CU-Silver-PET-5W-2</v>
      </c>
      <c r="T1609" s="14" t="str">
        <f>IF(COUNTIF(Cycletime[Element Desc.],ProjectsDB[[#This Row],[Element Desc.]])&gt;0,"Found","Not Found")</f>
        <v>Found</v>
      </c>
    </row>
    <row r="1610" spans="2:20" x14ac:dyDescent="0.25">
      <c r="B1610" s="8" t="s">
        <v>3280</v>
      </c>
      <c r="C1610" s="9" t="s">
        <v>2981</v>
      </c>
      <c r="D1610" s="9" t="s">
        <v>2982</v>
      </c>
      <c r="E1610" s="10">
        <v>6</v>
      </c>
      <c r="F1610" s="9" t="s">
        <v>2764</v>
      </c>
      <c r="G1610" s="9" t="s">
        <v>52</v>
      </c>
      <c r="H1610" s="11"/>
      <c r="I1610" s="12"/>
      <c r="J1610" s="12"/>
      <c r="K1610" s="12"/>
      <c r="L1610" s="12">
        <f t="array" ref="L1610">IFERROR(LOOKUP(2^15,SEARCH({"40A","63A","80A","100A","125A","160A","200A","250A","400A","630A","800A","1000A","1250A","1600A","2000A","2500A","3200A","4000A","5000A","6300A"},UPPER(D1610)),{40,63,80,100,125,160,200,250,400,630,800,1000,1250,1600,2000,2500,3200,4000,5000,6300}),0)</f>
        <v>4000</v>
      </c>
      <c r="M1610" s="9" t="str">
        <f t="shared" si="126"/>
        <v>Hanger Support</v>
      </c>
      <c r="N1610" s="9" t="str">
        <f t="shared" si="127"/>
        <v>CU</v>
      </c>
      <c r="O1610" s="13" t="str">
        <f t="shared" si="128"/>
        <v>None</v>
      </c>
      <c r="P1610" s="9" t="str">
        <f t="shared" si="129"/>
        <v>None</v>
      </c>
      <c r="Q1610" s="9" t="str">
        <f t="shared" si="130"/>
        <v>0</v>
      </c>
      <c r="R16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10" s="14" t="str">
        <f>IF(ProjectsDB[[#This Row],[Item Type]]="Straight Plug-In",_xlfn.TEXTJOIN("-",TRUE,M1610&amp;"-"&amp;_xlfn.LET(_xlpm.txt,ProjectsDB[[#This Row],[Assembly]],_xlpm.pos,FIND("SP",_xlpm.txt),_xlpm.pre,LEFT(_xlpm.txt,_xlpm.pos-1),IF(RIGHT(_xlpm.pre,3)="123","3PL",IF(RIGHT(_xlpm.pre,2)="12","2PL",IF(RIGHT(_xlpm.pre,1)="1","1PL","3PL")))),N1610,O1610,P1610,Q1610&amp;"W",R1610),_xlfn.TEXTJOIN("-",TRUE,M1610,N1610,O1610,P1610,Q1610&amp;"W",R1610))</f>
        <v>Hanger Support-CU-None-None-0W-2</v>
      </c>
      <c r="T1610" s="14" t="str">
        <f>IF(COUNTIF(Cycletime[Element Desc.],ProjectsDB[[#This Row],[Element Desc.]])&gt;0,"Found","Not Found")</f>
        <v>Found</v>
      </c>
    </row>
    <row r="1611" spans="2:20" x14ac:dyDescent="0.25">
      <c r="B1611" s="8" t="s">
        <v>3281</v>
      </c>
      <c r="C1611" s="9" t="s">
        <v>3026</v>
      </c>
      <c r="D1611" s="9" t="s">
        <v>3027</v>
      </c>
      <c r="E1611" s="10">
        <v>1</v>
      </c>
      <c r="F1611" s="9" t="s">
        <v>2764</v>
      </c>
      <c r="G1611" s="9" t="s">
        <v>52</v>
      </c>
      <c r="H1611" s="11"/>
      <c r="I1611" s="12"/>
      <c r="J1611" s="12"/>
      <c r="K1611" s="12"/>
      <c r="L1611" s="12">
        <f t="array" ref="L1611">IFERROR(LOOKUP(2^15,SEARCH({"40A","63A","80A","100A","125A","160A","200A","250A","400A","630A","800A","1000A","1250A","1600A","2000A","2500A","3200A","4000A","5000A","6300A"},UPPER(D1611)),{40,63,80,100,125,160,200,250,400,630,800,1000,1250,1600,2000,2500,3200,4000,5000,6300}),0)</f>
        <v>4000</v>
      </c>
      <c r="M1611" s="9" t="str">
        <f t="shared" si="126"/>
        <v>Wall Flange</v>
      </c>
      <c r="N1611" s="9" t="str">
        <f t="shared" si="127"/>
        <v>AL</v>
      </c>
      <c r="O1611" s="13" t="str">
        <f t="shared" si="128"/>
        <v>None</v>
      </c>
      <c r="P1611" s="9" t="str">
        <f t="shared" si="129"/>
        <v>None</v>
      </c>
      <c r="Q1611" s="9" t="str">
        <f t="shared" si="130"/>
        <v>0</v>
      </c>
      <c r="R16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11" s="14" t="str">
        <f>IF(ProjectsDB[[#This Row],[Item Type]]="Straight Plug-In",_xlfn.TEXTJOIN("-",TRUE,M1611&amp;"-"&amp;_xlfn.LET(_xlpm.txt,ProjectsDB[[#This Row],[Assembly]],_xlpm.pos,FIND("SP",_xlpm.txt),_xlpm.pre,LEFT(_xlpm.txt,_xlpm.pos-1),IF(RIGHT(_xlpm.pre,3)="123","3PL",IF(RIGHT(_xlpm.pre,2)="12","2PL",IF(RIGHT(_xlpm.pre,1)="1","1PL","3PL")))),N1611,O1611,P1611,Q1611&amp;"W",R1611),_xlfn.TEXTJOIN("-",TRUE,M1611,N1611,O1611,P1611,Q1611&amp;"W",R1611))</f>
        <v>Wall Flange-AL-None-None-0W-2</v>
      </c>
      <c r="T1611" s="14" t="str">
        <f>IF(COUNTIF(Cycletime[Element Desc.],ProjectsDB[[#This Row],[Element Desc.]])&gt;0,"Found","Not Found")</f>
        <v>Found</v>
      </c>
    </row>
    <row r="1612" spans="2:20" x14ac:dyDescent="0.25">
      <c r="B1612" s="8" t="s">
        <v>3282</v>
      </c>
      <c r="C1612" s="9" t="s">
        <v>2871</v>
      </c>
      <c r="D1612" s="9" t="s">
        <v>2872</v>
      </c>
      <c r="E1612" s="10">
        <v>1</v>
      </c>
      <c r="F1612" s="9" t="s">
        <v>2764</v>
      </c>
      <c r="G1612" s="9" t="s">
        <v>52</v>
      </c>
      <c r="H1612" s="11"/>
      <c r="I1612" s="12">
        <v>2890</v>
      </c>
      <c r="J1612" s="12"/>
      <c r="K1612" s="12"/>
      <c r="L1612" s="12">
        <f t="array" ref="L1612">IFERROR(LOOKUP(2^15,SEARCH({"40A","63A","80A","100A","125A","160A","200A","250A","400A","630A","800A","1000A","1250A","1600A","2000A","2500A","3200A","4000A","5000A","6300A"},UPPER(D1612)),{40,63,80,100,125,160,200,250,400,630,800,1000,1250,1600,2000,2500,3200,4000,5000,6300}),0)</f>
        <v>4000</v>
      </c>
      <c r="M1612" s="9" t="str">
        <f t="shared" si="126"/>
        <v>Straight Feeder</v>
      </c>
      <c r="N1612" s="9" t="str">
        <f t="shared" si="127"/>
        <v>CU</v>
      </c>
      <c r="O1612" s="13" t="str">
        <f t="shared" si="128"/>
        <v>Silver</v>
      </c>
      <c r="P1612" s="9" t="str">
        <f t="shared" si="129"/>
        <v>PET</v>
      </c>
      <c r="Q1612" s="9" t="str">
        <f t="shared" si="130"/>
        <v>5</v>
      </c>
      <c r="R16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12" s="14" t="str">
        <f>IF(ProjectsDB[[#This Row],[Item Type]]="Straight Plug-In",_xlfn.TEXTJOIN("-",TRUE,M1612&amp;"-"&amp;_xlfn.LET(_xlpm.txt,ProjectsDB[[#This Row],[Assembly]],_xlpm.pos,FIND("SP",_xlpm.txt),_xlpm.pre,LEFT(_xlpm.txt,_xlpm.pos-1),IF(RIGHT(_xlpm.pre,3)="123","3PL",IF(RIGHT(_xlpm.pre,2)="12","2PL",IF(RIGHT(_xlpm.pre,1)="1","1PL","3PL")))),N1612,O1612,P1612,Q1612&amp;"W",R1612),_xlfn.TEXTJOIN("-",TRUE,M1612,N1612,O1612,P1612,Q1612&amp;"W",R1612))</f>
        <v>Straight Feeder-CU-Silver-PET-5W-2</v>
      </c>
      <c r="T1612" s="14" t="str">
        <f>IF(COUNTIF(Cycletime[Element Desc.],ProjectsDB[[#This Row],[Element Desc.]])&gt;0,"Found","Not Found")</f>
        <v>Found</v>
      </c>
    </row>
    <row r="1613" spans="2:20" x14ac:dyDescent="0.25">
      <c r="B1613" s="8" t="s">
        <v>3283</v>
      </c>
      <c r="C1613" s="9" t="s">
        <v>3092</v>
      </c>
      <c r="D1613" s="9" t="s">
        <v>3093</v>
      </c>
      <c r="E1613" s="10">
        <v>1</v>
      </c>
      <c r="F1613" s="9" t="s">
        <v>2764</v>
      </c>
      <c r="G1613" s="9" t="s">
        <v>52</v>
      </c>
      <c r="H1613" s="11"/>
      <c r="I1613" s="12">
        <v>505</v>
      </c>
      <c r="J1613" s="12">
        <v>505</v>
      </c>
      <c r="K1613" s="12"/>
      <c r="L1613" s="12">
        <f t="array" ref="L1613">IFERROR(LOOKUP(2^15,SEARCH({"40A","63A","80A","100A","125A","160A","200A","250A","400A","630A","800A","1000A","1250A","1600A","2000A","2500A","3200A","4000A","5000A","6300A"},UPPER(D1613)),{40,63,80,100,125,160,200,250,400,630,800,1000,1250,1600,2000,2500,3200,4000,5000,6300}),0)</f>
        <v>4000</v>
      </c>
      <c r="M1613" s="9" t="str">
        <f t="shared" si="126"/>
        <v>Elbow Edge</v>
      </c>
      <c r="N1613" s="9" t="str">
        <f t="shared" si="127"/>
        <v>CU</v>
      </c>
      <c r="O1613" s="13" t="str">
        <f t="shared" si="128"/>
        <v>Silver</v>
      </c>
      <c r="P1613" s="9" t="str">
        <f t="shared" si="129"/>
        <v>PET</v>
      </c>
      <c r="Q1613" s="9" t="str">
        <f t="shared" si="130"/>
        <v>5</v>
      </c>
      <c r="R16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13" s="14" t="str">
        <f>IF(ProjectsDB[[#This Row],[Item Type]]="Straight Plug-In",_xlfn.TEXTJOIN("-",TRUE,M1613&amp;"-"&amp;_xlfn.LET(_xlpm.txt,ProjectsDB[[#This Row],[Assembly]],_xlpm.pos,FIND("SP",_xlpm.txt),_xlpm.pre,LEFT(_xlpm.txt,_xlpm.pos-1),IF(RIGHT(_xlpm.pre,3)="123","3PL",IF(RIGHT(_xlpm.pre,2)="12","2PL",IF(RIGHT(_xlpm.pre,1)="1","1PL","3PL")))),N1613,O1613,P1613,Q1613&amp;"W",R1613),_xlfn.TEXTJOIN("-",TRUE,M1613,N1613,O1613,P1613,Q1613&amp;"W",R1613))</f>
        <v>Elbow Edge-CU-Silver-PET-5W-2</v>
      </c>
      <c r="T1613" s="14" t="str">
        <f>IF(COUNTIF(Cycletime[Element Desc.],ProjectsDB[[#This Row],[Element Desc.]])&gt;0,"Found","Not Found")</f>
        <v>Found</v>
      </c>
    </row>
    <row r="1614" spans="2:20" x14ac:dyDescent="0.25">
      <c r="B1614" s="8" t="s">
        <v>3284</v>
      </c>
      <c r="C1614" s="9" t="s">
        <v>2862</v>
      </c>
      <c r="D1614" s="9" t="s">
        <v>2863</v>
      </c>
      <c r="E1614" s="10">
        <v>1</v>
      </c>
      <c r="F1614" s="9" t="s">
        <v>2764</v>
      </c>
      <c r="G1614" s="9" t="s">
        <v>52</v>
      </c>
      <c r="H1614" s="11"/>
      <c r="I1614" s="12">
        <v>1320</v>
      </c>
      <c r="J1614" s="12"/>
      <c r="K1614" s="12"/>
      <c r="L1614" s="12">
        <f t="array" ref="L1614">IFERROR(LOOKUP(2^15,SEARCH({"40A","63A","80A","100A","125A","160A","200A","250A","400A","630A","800A","1000A","1250A","1600A","2000A","2500A","3200A","4000A","5000A","6300A"},UPPER(D1614)),{40,63,80,100,125,160,200,250,400,630,800,1000,1250,1600,2000,2500,3200,4000,5000,6300}),0)</f>
        <v>4000</v>
      </c>
      <c r="M1614" s="9" t="str">
        <f t="shared" si="126"/>
        <v>Straight Feeder</v>
      </c>
      <c r="N1614" s="9" t="str">
        <f t="shared" si="127"/>
        <v>CU</v>
      </c>
      <c r="O1614" s="13" t="str">
        <f t="shared" si="128"/>
        <v>Silver</v>
      </c>
      <c r="P1614" s="9" t="str">
        <f t="shared" si="129"/>
        <v>PET</v>
      </c>
      <c r="Q1614" s="9" t="str">
        <f t="shared" si="130"/>
        <v>5</v>
      </c>
      <c r="R16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14" s="14" t="str">
        <f>IF(ProjectsDB[[#This Row],[Item Type]]="Straight Plug-In",_xlfn.TEXTJOIN("-",TRUE,M1614&amp;"-"&amp;_xlfn.LET(_xlpm.txt,ProjectsDB[[#This Row],[Assembly]],_xlpm.pos,FIND("SP",_xlpm.txt),_xlpm.pre,LEFT(_xlpm.txt,_xlpm.pos-1),IF(RIGHT(_xlpm.pre,3)="123","3PL",IF(RIGHT(_xlpm.pre,2)="12","2PL",IF(RIGHT(_xlpm.pre,1)="1","1PL","3PL")))),N1614,O1614,P1614,Q1614&amp;"W",R1614),_xlfn.TEXTJOIN("-",TRUE,M1614,N1614,O1614,P1614,Q1614&amp;"W",R1614))</f>
        <v>Straight Feeder-CU-Silver-PET-5W-2</v>
      </c>
      <c r="T1614" s="14" t="str">
        <f>IF(COUNTIF(Cycletime[Element Desc.],ProjectsDB[[#This Row],[Element Desc.]])&gt;0,"Found","Not Found")</f>
        <v>Found</v>
      </c>
    </row>
    <row r="1615" spans="2:20" x14ac:dyDescent="0.25">
      <c r="B1615" s="8" t="s">
        <v>3285</v>
      </c>
      <c r="C1615" s="9" t="s">
        <v>2865</v>
      </c>
      <c r="D1615" s="9" t="s">
        <v>2866</v>
      </c>
      <c r="E1615" s="10">
        <v>7</v>
      </c>
      <c r="F1615" s="9" t="s">
        <v>2764</v>
      </c>
      <c r="G1615" s="9" t="s">
        <v>52</v>
      </c>
      <c r="H1615" s="11"/>
      <c r="I1615" s="12"/>
      <c r="J1615" s="12"/>
      <c r="K1615" s="12"/>
      <c r="L1615" s="12">
        <f t="array" ref="L1615">IFERROR(LOOKUP(2^15,SEARCH({"40A","63A","80A","100A","125A","160A","200A","250A","400A","630A","800A","1000A","1250A","1600A","2000A","2500A","3200A","4000A","5000A","6300A"},UPPER(D1615)),{40,63,80,100,125,160,200,250,400,630,800,1000,1250,1600,2000,2500,3200,4000,5000,6300}),0)</f>
        <v>4000</v>
      </c>
      <c r="M1615" s="9" t="str">
        <f t="shared" si="126"/>
        <v>Joint Pack</v>
      </c>
      <c r="N1615" s="9" t="str">
        <f t="shared" si="127"/>
        <v>CU</v>
      </c>
      <c r="O1615" s="13" t="str">
        <f t="shared" si="128"/>
        <v>Silver</v>
      </c>
      <c r="P1615" s="9" t="str">
        <f t="shared" si="129"/>
        <v>None</v>
      </c>
      <c r="Q1615" s="9" t="str">
        <f t="shared" si="130"/>
        <v>5</v>
      </c>
      <c r="R16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15" s="14" t="str">
        <f>IF(ProjectsDB[[#This Row],[Item Type]]="Straight Plug-In",_xlfn.TEXTJOIN("-",TRUE,M1615&amp;"-"&amp;_xlfn.LET(_xlpm.txt,ProjectsDB[[#This Row],[Assembly]],_xlpm.pos,FIND("SP",_xlpm.txt),_xlpm.pre,LEFT(_xlpm.txt,_xlpm.pos-1),IF(RIGHT(_xlpm.pre,3)="123","3PL",IF(RIGHT(_xlpm.pre,2)="12","2PL",IF(RIGHT(_xlpm.pre,1)="1","1PL","3PL")))),N1615,O1615,P1615,Q1615&amp;"W",R1615),_xlfn.TEXTJOIN("-",TRUE,M1615,N1615,O1615,P1615,Q1615&amp;"W",R1615))</f>
        <v>Joint Pack-CU-Silver-None-5W-2</v>
      </c>
      <c r="T1615" s="14" t="str">
        <f>IF(COUNTIF(Cycletime[Element Desc.],ProjectsDB[[#This Row],[Element Desc.]])&gt;0,"Found","Not Found")</f>
        <v>Found</v>
      </c>
    </row>
    <row r="1616" spans="2:20" x14ac:dyDescent="0.25">
      <c r="B1616" s="8" t="s">
        <v>3286</v>
      </c>
      <c r="C1616" s="9" t="s">
        <v>2987</v>
      </c>
      <c r="D1616" s="9" t="s">
        <v>2988</v>
      </c>
      <c r="E1616" s="10">
        <v>1</v>
      </c>
      <c r="F1616" s="9" t="s">
        <v>2764</v>
      </c>
      <c r="G1616" s="9" t="s">
        <v>52</v>
      </c>
      <c r="H1616" s="11"/>
      <c r="I1616" s="12"/>
      <c r="J1616" s="12"/>
      <c r="K1616" s="12"/>
      <c r="L1616" s="12">
        <f t="array" ref="L1616">IFERROR(LOOKUP(2^15,SEARCH({"40A","63A","80A","100A","125A","160A","200A","250A","400A","630A","800A","1000A","1250A","1600A","2000A","2500A","3200A","4000A","5000A","6300A"},UPPER(D1616)),{40,63,80,100,125,160,200,250,400,630,800,1000,1250,1600,2000,2500,3200,4000,5000,6300}),0)</f>
        <v>4000</v>
      </c>
      <c r="M1616" s="9" t="str">
        <f t="shared" si="126"/>
        <v>Flexible Link</v>
      </c>
      <c r="N1616" s="9" t="str">
        <f t="shared" si="127"/>
        <v>CU</v>
      </c>
      <c r="O1616" s="13" t="str">
        <f t="shared" si="128"/>
        <v>None</v>
      </c>
      <c r="P1616" s="9" t="str">
        <f t="shared" si="129"/>
        <v>None</v>
      </c>
      <c r="Q1616" s="9" t="str">
        <f t="shared" si="130"/>
        <v>0</v>
      </c>
      <c r="R16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16" s="14" t="str">
        <f>IF(ProjectsDB[[#This Row],[Item Type]]="Straight Plug-In",_xlfn.TEXTJOIN("-",TRUE,M1616&amp;"-"&amp;_xlfn.LET(_xlpm.txt,ProjectsDB[[#This Row],[Assembly]],_xlpm.pos,FIND("SP",_xlpm.txt),_xlpm.pre,LEFT(_xlpm.txt,_xlpm.pos-1),IF(RIGHT(_xlpm.pre,3)="123","3PL",IF(RIGHT(_xlpm.pre,2)="12","2PL",IF(RIGHT(_xlpm.pre,1)="1","1PL","3PL")))),N1616,O1616,P1616,Q1616&amp;"W",R1616),_xlfn.TEXTJOIN("-",TRUE,M1616,N1616,O1616,P1616,Q1616&amp;"W",R1616))</f>
        <v>Flexible Link-CU-None-None-0W-2</v>
      </c>
      <c r="T1616" s="14" t="str">
        <f>IF(COUNTIF(Cycletime[Element Desc.],ProjectsDB[[#This Row],[Element Desc.]])&gt;0,"Found","Not Found")</f>
        <v>Found</v>
      </c>
    </row>
    <row r="1617" spans="2:20" x14ac:dyDescent="0.25">
      <c r="B1617" s="8" t="s">
        <v>3287</v>
      </c>
      <c r="C1617" s="9" t="s">
        <v>3086</v>
      </c>
      <c r="D1617" s="9" t="s">
        <v>3087</v>
      </c>
      <c r="E1617" s="10">
        <v>1</v>
      </c>
      <c r="F1617" s="9" t="s">
        <v>2764</v>
      </c>
      <c r="G1617" s="9" t="s">
        <v>52</v>
      </c>
      <c r="H1617" s="11"/>
      <c r="I1617" s="12">
        <v>300</v>
      </c>
      <c r="J1617" s="12">
        <v>300</v>
      </c>
      <c r="K1617" s="12"/>
      <c r="L1617" s="12">
        <f t="array" ref="L1617">IFERROR(LOOKUP(2^15,SEARCH({"40A","63A","80A","100A","125A","160A","200A","250A","400A","630A","800A","1000A","1250A","1600A","2000A","2500A","3200A","4000A","5000A","6300A"},UPPER(D1617)),{40,63,80,100,125,160,200,250,400,630,800,1000,1250,1600,2000,2500,3200,4000,5000,6300}),0)</f>
        <v>4000</v>
      </c>
      <c r="M1617" s="9" t="str">
        <f t="shared" si="126"/>
        <v>Elbow Flat</v>
      </c>
      <c r="N1617" s="9" t="str">
        <f t="shared" si="127"/>
        <v>CU</v>
      </c>
      <c r="O1617" s="13" t="str">
        <f t="shared" si="128"/>
        <v>Silver</v>
      </c>
      <c r="P1617" s="9" t="str">
        <f t="shared" si="129"/>
        <v>PET</v>
      </c>
      <c r="Q1617" s="9" t="str">
        <f t="shared" si="130"/>
        <v>5</v>
      </c>
      <c r="R16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17" s="14" t="str">
        <f>IF(ProjectsDB[[#This Row],[Item Type]]="Straight Plug-In",_xlfn.TEXTJOIN("-",TRUE,M1617&amp;"-"&amp;_xlfn.LET(_xlpm.txt,ProjectsDB[[#This Row],[Assembly]],_xlpm.pos,FIND("SP",_xlpm.txt),_xlpm.pre,LEFT(_xlpm.txt,_xlpm.pos-1),IF(RIGHT(_xlpm.pre,3)="123","3PL",IF(RIGHT(_xlpm.pre,2)="12","2PL",IF(RIGHT(_xlpm.pre,1)="1","1PL","3PL")))),N1617,O1617,P1617,Q1617&amp;"W",R1617),_xlfn.TEXTJOIN("-",TRUE,M1617,N1617,O1617,P1617,Q1617&amp;"W",R1617))</f>
        <v>Elbow Flat-CU-Silver-PET-5W-2</v>
      </c>
      <c r="T1617" s="14" t="str">
        <f>IF(COUNTIF(Cycletime[Element Desc.],ProjectsDB[[#This Row],[Element Desc.]])&gt;0,"Found","Not Found")</f>
        <v>Found</v>
      </c>
    </row>
    <row r="1618" spans="2:20" x14ac:dyDescent="0.25">
      <c r="B1618" s="8" t="s">
        <v>3288</v>
      </c>
      <c r="C1618" s="9" t="s">
        <v>2984</v>
      </c>
      <c r="D1618" s="9" t="s">
        <v>2985</v>
      </c>
      <c r="E1618" s="10">
        <v>1</v>
      </c>
      <c r="F1618" s="9" t="s">
        <v>2764</v>
      </c>
      <c r="G1618" s="9" t="s">
        <v>52</v>
      </c>
      <c r="H1618" s="11"/>
      <c r="I1618" s="12"/>
      <c r="J1618" s="12"/>
      <c r="K1618" s="12"/>
      <c r="L1618" s="12">
        <f t="array" ref="L1618">IFERROR(LOOKUP(2^15,SEARCH({"40A","63A","80A","100A","125A","160A","200A","250A","400A","630A","800A","1000A","1250A","1600A","2000A","2500A","3200A","4000A","5000A","6300A"},UPPER(D1618)),{40,63,80,100,125,160,200,250,400,630,800,1000,1250,1600,2000,2500,3200,4000,5000,6300}),0)</f>
        <v>4000</v>
      </c>
      <c r="M1618" s="9" t="str">
        <f t="shared" si="126"/>
        <v>Hanger Support</v>
      </c>
      <c r="N1618" s="9" t="str">
        <f t="shared" si="127"/>
        <v>CU</v>
      </c>
      <c r="O1618" s="13" t="str">
        <f t="shared" si="128"/>
        <v>None</v>
      </c>
      <c r="P1618" s="9" t="str">
        <f t="shared" si="129"/>
        <v>None</v>
      </c>
      <c r="Q1618" s="9" t="str">
        <f t="shared" si="130"/>
        <v>0</v>
      </c>
      <c r="R16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18" s="14" t="str">
        <f>IF(ProjectsDB[[#This Row],[Item Type]]="Straight Plug-In",_xlfn.TEXTJOIN("-",TRUE,M1618&amp;"-"&amp;_xlfn.LET(_xlpm.txt,ProjectsDB[[#This Row],[Assembly]],_xlpm.pos,FIND("SP",_xlpm.txt),_xlpm.pre,LEFT(_xlpm.txt,_xlpm.pos-1),IF(RIGHT(_xlpm.pre,3)="123","3PL",IF(RIGHT(_xlpm.pre,2)="12","2PL",IF(RIGHT(_xlpm.pre,1)="1","1PL","3PL")))),N1618,O1618,P1618,Q1618&amp;"W",R1618),_xlfn.TEXTJOIN("-",TRUE,M1618,N1618,O1618,P1618,Q1618&amp;"W",R1618))</f>
        <v>Hanger Support-CU-None-None-0W-2</v>
      </c>
      <c r="T1618" s="14" t="str">
        <f>IF(COUNTIF(Cycletime[Element Desc.],ProjectsDB[[#This Row],[Element Desc.]])&gt;0,"Found","Not Found")</f>
        <v>Found</v>
      </c>
    </row>
    <row r="1619" spans="2:20" x14ac:dyDescent="0.25">
      <c r="B1619" s="8" t="s">
        <v>3289</v>
      </c>
      <c r="C1619" s="9" t="s">
        <v>2853</v>
      </c>
      <c r="D1619" s="9" t="s">
        <v>2854</v>
      </c>
      <c r="E1619" s="10">
        <v>1</v>
      </c>
      <c r="F1619" s="9" t="s">
        <v>2764</v>
      </c>
      <c r="G1619" s="9" t="s">
        <v>52</v>
      </c>
      <c r="H1619" s="11"/>
      <c r="I1619" s="12">
        <v>2700</v>
      </c>
      <c r="J1619" s="12"/>
      <c r="K1619" s="12"/>
      <c r="L1619" s="12">
        <f t="array" ref="L1619">IFERROR(LOOKUP(2^15,SEARCH({"40A","63A","80A","100A","125A","160A","200A","250A","400A","630A","800A","1000A","1250A","1600A","2000A","2500A","3200A","4000A","5000A","6300A"},UPPER(D1619)),{40,63,80,100,125,160,200,250,400,630,800,1000,1250,1600,2000,2500,3200,4000,5000,6300}),0)</f>
        <v>4000</v>
      </c>
      <c r="M1619" s="9" t="str">
        <f t="shared" si="126"/>
        <v>Straight Feeder</v>
      </c>
      <c r="N1619" s="9" t="str">
        <f t="shared" si="127"/>
        <v>CU</v>
      </c>
      <c r="O1619" s="13" t="str">
        <f t="shared" si="128"/>
        <v>Silver</v>
      </c>
      <c r="P1619" s="9" t="str">
        <f t="shared" si="129"/>
        <v>PET</v>
      </c>
      <c r="Q1619" s="9" t="str">
        <f t="shared" si="130"/>
        <v>5</v>
      </c>
      <c r="R16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19" s="14" t="str">
        <f>IF(ProjectsDB[[#This Row],[Item Type]]="Straight Plug-In",_xlfn.TEXTJOIN("-",TRUE,M1619&amp;"-"&amp;_xlfn.LET(_xlpm.txt,ProjectsDB[[#This Row],[Assembly]],_xlpm.pos,FIND("SP",_xlpm.txt),_xlpm.pre,LEFT(_xlpm.txt,_xlpm.pos-1),IF(RIGHT(_xlpm.pre,3)="123","3PL",IF(RIGHT(_xlpm.pre,2)="12","2PL",IF(RIGHT(_xlpm.pre,1)="1","1PL","3PL")))),N1619,O1619,P1619,Q1619&amp;"W",R1619),_xlfn.TEXTJOIN("-",TRUE,M1619,N1619,O1619,P1619,Q1619&amp;"W",R1619))</f>
        <v>Straight Feeder-CU-Silver-PET-5W-2</v>
      </c>
      <c r="T1619" s="14" t="str">
        <f>IF(COUNTIF(Cycletime[Element Desc.],ProjectsDB[[#This Row],[Element Desc.]])&gt;0,"Found","Not Found")</f>
        <v>Found</v>
      </c>
    </row>
    <row r="1620" spans="2:20" x14ac:dyDescent="0.25">
      <c r="B1620" s="8" t="s">
        <v>3290</v>
      </c>
      <c r="C1620" s="9" t="s">
        <v>2865</v>
      </c>
      <c r="D1620" s="9" t="s">
        <v>2866</v>
      </c>
      <c r="E1620" s="10">
        <v>6</v>
      </c>
      <c r="F1620" s="9" t="s">
        <v>2764</v>
      </c>
      <c r="G1620" s="9" t="s">
        <v>52</v>
      </c>
      <c r="H1620" s="11"/>
      <c r="I1620" s="12"/>
      <c r="J1620" s="12"/>
      <c r="K1620" s="12"/>
      <c r="L1620" s="12">
        <f t="array" ref="L1620">IFERROR(LOOKUP(2^15,SEARCH({"40A","63A","80A","100A","125A","160A","200A","250A","400A","630A","800A","1000A","1250A","1600A","2000A","2500A","3200A","4000A","5000A","6300A"},UPPER(D1620)),{40,63,80,100,125,160,200,250,400,630,800,1000,1250,1600,2000,2500,3200,4000,5000,6300}),0)</f>
        <v>4000</v>
      </c>
      <c r="M1620" s="9" t="str">
        <f t="shared" si="126"/>
        <v>Joint Pack</v>
      </c>
      <c r="N1620" s="9" t="str">
        <f t="shared" si="127"/>
        <v>CU</v>
      </c>
      <c r="O1620" s="13" t="str">
        <f t="shared" si="128"/>
        <v>Silver</v>
      </c>
      <c r="P1620" s="9" t="str">
        <f t="shared" si="129"/>
        <v>None</v>
      </c>
      <c r="Q1620" s="9" t="str">
        <f t="shared" si="130"/>
        <v>5</v>
      </c>
      <c r="R16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20" s="14" t="str">
        <f>IF(ProjectsDB[[#This Row],[Item Type]]="Straight Plug-In",_xlfn.TEXTJOIN("-",TRUE,M1620&amp;"-"&amp;_xlfn.LET(_xlpm.txt,ProjectsDB[[#This Row],[Assembly]],_xlpm.pos,FIND("SP",_xlpm.txt),_xlpm.pre,LEFT(_xlpm.txt,_xlpm.pos-1),IF(RIGHT(_xlpm.pre,3)="123","3PL",IF(RIGHT(_xlpm.pre,2)="12","2PL",IF(RIGHT(_xlpm.pre,1)="1","1PL","3PL")))),N1620,O1620,P1620,Q1620&amp;"W",R1620),_xlfn.TEXTJOIN("-",TRUE,M1620,N1620,O1620,P1620,Q1620&amp;"W",R1620))</f>
        <v>Joint Pack-CU-Silver-None-5W-2</v>
      </c>
      <c r="T1620" s="14" t="str">
        <f>IF(COUNTIF(Cycletime[Element Desc.],ProjectsDB[[#This Row],[Element Desc.]])&gt;0,"Found","Not Found")</f>
        <v>Found</v>
      </c>
    </row>
    <row r="1621" spans="2:20" x14ac:dyDescent="0.25">
      <c r="B1621" s="8" t="s">
        <v>3291</v>
      </c>
      <c r="C1621" s="9" t="s">
        <v>3026</v>
      </c>
      <c r="D1621" s="9" t="s">
        <v>3027</v>
      </c>
      <c r="E1621" s="10">
        <v>1</v>
      </c>
      <c r="F1621" s="9" t="s">
        <v>2764</v>
      </c>
      <c r="G1621" s="9" t="s">
        <v>52</v>
      </c>
      <c r="H1621" s="11"/>
      <c r="I1621" s="12"/>
      <c r="J1621" s="12"/>
      <c r="K1621" s="12"/>
      <c r="L1621" s="12">
        <f t="array" ref="L1621">IFERROR(LOOKUP(2^15,SEARCH({"40A","63A","80A","100A","125A","160A","200A","250A","400A","630A","800A","1000A","1250A","1600A","2000A","2500A","3200A","4000A","5000A","6300A"},UPPER(D1621)),{40,63,80,100,125,160,200,250,400,630,800,1000,1250,1600,2000,2500,3200,4000,5000,6300}),0)</f>
        <v>4000</v>
      </c>
      <c r="M1621" s="9" t="str">
        <f t="shared" si="126"/>
        <v>Wall Flange</v>
      </c>
      <c r="N1621" s="9" t="str">
        <f t="shared" si="127"/>
        <v>AL</v>
      </c>
      <c r="O1621" s="13" t="str">
        <f t="shared" si="128"/>
        <v>None</v>
      </c>
      <c r="P1621" s="9" t="str">
        <f t="shared" si="129"/>
        <v>None</v>
      </c>
      <c r="Q1621" s="9" t="str">
        <f t="shared" si="130"/>
        <v>0</v>
      </c>
      <c r="R16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21" s="14" t="str">
        <f>IF(ProjectsDB[[#This Row],[Item Type]]="Straight Plug-In",_xlfn.TEXTJOIN("-",TRUE,M1621&amp;"-"&amp;_xlfn.LET(_xlpm.txt,ProjectsDB[[#This Row],[Assembly]],_xlpm.pos,FIND("SP",_xlpm.txt),_xlpm.pre,LEFT(_xlpm.txt,_xlpm.pos-1),IF(RIGHT(_xlpm.pre,3)="123","3PL",IF(RIGHT(_xlpm.pre,2)="12","2PL",IF(RIGHT(_xlpm.pre,1)="1","1PL","3PL")))),N1621,O1621,P1621,Q1621&amp;"W",R1621),_xlfn.TEXTJOIN("-",TRUE,M1621,N1621,O1621,P1621,Q1621&amp;"W",R1621))</f>
        <v>Wall Flange-AL-None-None-0W-2</v>
      </c>
      <c r="T1621" s="14" t="str">
        <f>IF(COUNTIF(Cycletime[Element Desc.],ProjectsDB[[#This Row],[Element Desc.]])&gt;0,"Found","Not Found")</f>
        <v>Found</v>
      </c>
    </row>
    <row r="1622" spans="2:20" x14ac:dyDescent="0.25">
      <c r="B1622" s="8" t="s">
        <v>3292</v>
      </c>
      <c r="C1622" s="9" t="s">
        <v>3086</v>
      </c>
      <c r="D1622" s="9" t="s">
        <v>3087</v>
      </c>
      <c r="E1622" s="10">
        <v>1</v>
      </c>
      <c r="F1622" s="9" t="s">
        <v>2764</v>
      </c>
      <c r="G1622" s="9" t="s">
        <v>52</v>
      </c>
      <c r="H1622" s="11"/>
      <c r="I1622" s="12">
        <v>300</v>
      </c>
      <c r="J1622" s="12">
        <v>300</v>
      </c>
      <c r="K1622" s="12"/>
      <c r="L1622" s="12">
        <f t="array" ref="L1622">IFERROR(LOOKUP(2^15,SEARCH({"40A","63A","80A","100A","125A","160A","200A","250A","400A","630A","800A","1000A","1250A","1600A","2000A","2500A","3200A","4000A","5000A","6300A"},UPPER(D1622)),{40,63,80,100,125,160,200,250,400,630,800,1000,1250,1600,2000,2500,3200,4000,5000,6300}),0)</f>
        <v>4000</v>
      </c>
      <c r="M1622" s="9" t="str">
        <f t="shared" si="126"/>
        <v>Elbow Flat</v>
      </c>
      <c r="N1622" s="9" t="str">
        <f t="shared" si="127"/>
        <v>CU</v>
      </c>
      <c r="O1622" s="13" t="str">
        <f t="shared" si="128"/>
        <v>Silver</v>
      </c>
      <c r="P1622" s="9" t="str">
        <f t="shared" si="129"/>
        <v>PET</v>
      </c>
      <c r="Q1622" s="9" t="str">
        <f t="shared" si="130"/>
        <v>5</v>
      </c>
      <c r="R16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22" s="14" t="str">
        <f>IF(ProjectsDB[[#This Row],[Item Type]]="Straight Plug-In",_xlfn.TEXTJOIN("-",TRUE,M1622&amp;"-"&amp;_xlfn.LET(_xlpm.txt,ProjectsDB[[#This Row],[Assembly]],_xlpm.pos,FIND("SP",_xlpm.txt),_xlpm.pre,LEFT(_xlpm.txt,_xlpm.pos-1),IF(RIGHT(_xlpm.pre,3)="123","3PL",IF(RIGHT(_xlpm.pre,2)="12","2PL",IF(RIGHT(_xlpm.pre,1)="1","1PL","3PL")))),N1622,O1622,P1622,Q1622&amp;"W",R1622),_xlfn.TEXTJOIN("-",TRUE,M1622,N1622,O1622,P1622,Q1622&amp;"W",R1622))</f>
        <v>Elbow Flat-CU-Silver-PET-5W-2</v>
      </c>
      <c r="T1622" s="14" t="str">
        <f>IF(COUNTIF(Cycletime[Element Desc.],ProjectsDB[[#This Row],[Element Desc.]])&gt;0,"Found","Not Found")</f>
        <v>Found</v>
      </c>
    </row>
    <row r="1623" spans="2:20" x14ac:dyDescent="0.25">
      <c r="B1623" s="8" t="s">
        <v>3293</v>
      </c>
      <c r="C1623" s="9" t="s">
        <v>2868</v>
      </c>
      <c r="D1623" s="9" t="s">
        <v>2869</v>
      </c>
      <c r="E1623" s="10">
        <v>2</v>
      </c>
      <c r="F1623" s="9" t="s">
        <v>2764</v>
      </c>
      <c r="G1623" s="9" t="s">
        <v>52</v>
      </c>
      <c r="H1623" s="11"/>
      <c r="I1623" s="12">
        <v>425</v>
      </c>
      <c r="J1623" s="12"/>
      <c r="K1623" s="12"/>
      <c r="L1623" s="12">
        <f t="array" ref="L1623">IFERROR(LOOKUP(2^15,SEARCH({"40A","63A","80A","100A","125A","160A","200A","250A","400A","630A","800A","1000A","1250A","1600A","2000A","2500A","3200A","4000A","5000A","6300A"},UPPER(D1623)),{40,63,80,100,125,160,200,250,400,630,800,1000,1250,1600,2000,2500,3200,4000,5000,6300}),0)</f>
        <v>4000</v>
      </c>
      <c r="M1623" s="9" t="str">
        <f t="shared" si="126"/>
        <v>Flange Straight</v>
      </c>
      <c r="N1623" s="9" t="str">
        <f t="shared" si="127"/>
        <v>CU</v>
      </c>
      <c r="O1623" s="13" t="str">
        <f t="shared" si="128"/>
        <v>Silver</v>
      </c>
      <c r="P1623" s="9" t="str">
        <f t="shared" si="129"/>
        <v>PET</v>
      </c>
      <c r="Q1623" s="9" t="str">
        <f t="shared" si="130"/>
        <v>5</v>
      </c>
      <c r="R16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23" s="14" t="str">
        <f>IF(ProjectsDB[[#This Row],[Item Type]]="Straight Plug-In",_xlfn.TEXTJOIN("-",TRUE,M1623&amp;"-"&amp;_xlfn.LET(_xlpm.txt,ProjectsDB[[#This Row],[Assembly]],_xlpm.pos,FIND("SP",_xlpm.txt),_xlpm.pre,LEFT(_xlpm.txt,_xlpm.pos-1),IF(RIGHT(_xlpm.pre,3)="123","3PL",IF(RIGHT(_xlpm.pre,2)="12","2PL",IF(RIGHT(_xlpm.pre,1)="1","1PL","3PL")))),N1623,O1623,P1623,Q1623&amp;"W",R1623),_xlfn.TEXTJOIN("-",TRUE,M1623,N1623,O1623,P1623,Q1623&amp;"W",R1623))</f>
        <v>Flange Straight-CU-Silver-PET-5W-2</v>
      </c>
      <c r="T1623" s="14" t="str">
        <f>IF(COUNTIF(Cycletime[Element Desc.],ProjectsDB[[#This Row],[Element Desc.]])&gt;0,"Found","Not Found")</f>
        <v>Found</v>
      </c>
    </row>
    <row r="1624" spans="2:20" x14ac:dyDescent="0.25">
      <c r="B1624" s="8" t="s">
        <v>3294</v>
      </c>
      <c r="C1624" s="9" t="s">
        <v>3083</v>
      </c>
      <c r="D1624" s="9" t="s">
        <v>3084</v>
      </c>
      <c r="E1624" s="10">
        <v>1</v>
      </c>
      <c r="F1624" s="9" t="s">
        <v>2764</v>
      </c>
      <c r="G1624" s="9" t="s">
        <v>52</v>
      </c>
      <c r="H1624" s="11"/>
      <c r="I1624" s="12">
        <v>505</v>
      </c>
      <c r="J1624" s="12">
        <v>505</v>
      </c>
      <c r="K1624" s="12"/>
      <c r="L1624" s="12">
        <f t="array" ref="L1624">IFERROR(LOOKUP(2^15,SEARCH({"40A","63A","80A","100A","125A","160A","200A","250A","400A","630A","800A","1000A","1250A","1600A","2000A","2500A","3200A","4000A","5000A","6300A"},UPPER(D1624)),{40,63,80,100,125,160,200,250,400,630,800,1000,1250,1600,2000,2500,3200,4000,5000,6300}),0)</f>
        <v>4000</v>
      </c>
      <c r="M1624" s="9" t="str">
        <f t="shared" si="126"/>
        <v>Elbow Edge</v>
      </c>
      <c r="N1624" s="9" t="str">
        <f t="shared" si="127"/>
        <v>CU</v>
      </c>
      <c r="O1624" s="13" t="str">
        <f t="shared" si="128"/>
        <v>Silver</v>
      </c>
      <c r="P1624" s="9" t="str">
        <f t="shared" si="129"/>
        <v>PET</v>
      </c>
      <c r="Q1624" s="9" t="str">
        <f t="shared" si="130"/>
        <v>5</v>
      </c>
      <c r="R16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24" s="14" t="str">
        <f>IF(ProjectsDB[[#This Row],[Item Type]]="Straight Plug-In",_xlfn.TEXTJOIN("-",TRUE,M1624&amp;"-"&amp;_xlfn.LET(_xlpm.txt,ProjectsDB[[#This Row],[Assembly]],_xlpm.pos,FIND("SP",_xlpm.txt),_xlpm.pre,LEFT(_xlpm.txt,_xlpm.pos-1),IF(RIGHT(_xlpm.pre,3)="123","3PL",IF(RIGHT(_xlpm.pre,2)="12","2PL",IF(RIGHT(_xlpm.pre,1)="1","1PL","3PL")))),N1624,O1624,P1624,Q1624&amp;"W",R1624),_xlfn.TEXTJOIN("-",TRUE,M1624,N1624,O1624,P1624,Q1624&amp;"W",R1624))</f>
        <v>Elbow Edge-CU-Silver-PET-5W-2</v>
      </c>
      <c r="T1624" s="14" t="str">
        <f>IF(COUNTIF(Cycletime[Element Desc.],ProjectsDB[[#This Row],[Element Desc.]])&gt;0,"Found","Not Found")</f>
        <v>Found</v>
      </c>
    </row>
    <row r="1625" spans="2:20" x14ac:dyDescent="0.25">
      <c r="B1625" s="8" t="s">
        <v>3295</v>
      </c>
      <c r="C1625" s="9" t="s">
        <v>2856</v>
      </c>
      <c r="D1625" s="9" t="s">
        <v>2857</v>
      </c>
      <c r="E1625" s="10">
        <v>1</v>
      </c>
      <c r="F1625" s="9" t="s">
        <v>2764</v>
      </c>
      <c r="G1625" s="9" t="s">
        <v>52</v>
      </c>
      <c r="H1625" s="11"/>
      <c r="I1625" s="12">
        <v>1520</v>
      </c>
      <c r="J1625" s="12"/>
      <c r="K1625" s="12"/>
      <c r="L1625" s="12">
        <f t="array" ref="L1625">IFERROR(LOOKUP(2^15,SEARCH({"40A","63A","80A","100A","125A","160A","200A","250A","400A","630A","800A","1000A","1250A","1600A","2000A","2500A","3200A","4000A","5000A","6300A"},UPPER(D1625)),{40,63,80,100,125,160,200,250,400,630,800,1000,1250,1600,2000,2500,3200,4000,5000,6300}),0)</f>
        <v>4000</v>
      </c>
      <c r="M1625" s="9" t="str">
        <f t="shared" si="126"/>
        <v>Straight Feeder</v>
      </c>
      <c r="N1625" s="9" t="str">
        <f t="shared" si="127"/>
        <v>CU</v>
      </c>
      <c r="O1625" s="13" t="str">
        <f t="shared" si="128"/>
        <v>Silver</v>
      </c>
      <c r="P1625" s="9" t="str">
        <f t="shared" si="129"/>
        <v>PET</v>
      </c>
      <c r="Q1625" s="9" t="str">
        <f t="shared" si="130"/>
        <v>5</v>
      </c>
      <c r="R16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25" s="14" t="str">
        <f>IF(ProjectsDB[[#This Row],[Item Type]]="Straight Plug-In",_xlfn.TEXTJOIN("-",TRUE,M1625&amp;"-"&amp;_xlfn.LET(_xlpm.txt,ProjectsDB[[#This Row],[Assembly]],_xlpm.pos,FIND("SP",_xlpm.txt),_xlpm.pre,LEFT(_xlpm.txt,_xlpm.pos-1),IF(RIGHT(_xlpm.pre,3)="123","3PL",IF(RIGHT(_xlpm.pre,2)="12","2PL",IF(RIGHT(_xlpm.pre,1)="1","1PL","3PL")))),N1625,O1625,P1625,Q1625&amp;"W",R1625),_xlfn.TEXTJOIN("-",TRUE,M1625,N1625,O1625,P1625,Q1625&amp;"W",R1625))</f>
        <v>Straight Feeder-CU-Silver-PET-5W-2</v>
      </c>
      <c r="T1625" s="14" t="str">
        <f>IF(COUNTIF(Cycletime[Element Desc.],ProjectsDB[[#This Row],[Element Desc.]])&gt;0,"Found","Not Found")</f>
        <v>Found</v>
      </c>
    </row>
    <row r="1626" spans="2:20" x14ac:dyDescent="0.25">
      <c r="B1626" s="8" t="s">
        <v>3296</v>
      </c>
      <c r="C1626" s="9" t="s">
        <v>2862</v>
      </c>
      <c r="D1626" s="9" t="s">
        <v>2863</v>
      </c>
      <c r="E1626" s="10">
        <v>1</v>
      </c>
      <c r="F1626" s="9" t="s">
        <v>2764</v>
      </c>
      <c r="G1626" s="9" t="s">
        <v>52</v>
      </c>
      <c r="H1626" s="11"/>
      <c r="I1626" s="12">
        <v>1320</v>
      </c>
      <c r="J1626" s="12"/>
      <c r="K1626" s="12"/>
      <c r="L1626" s="12">
        <f t="array" ref="L1626">IFERROR(LOOKUP(2^15,SEARCH({"40A","63A","80A","100A","125A","160A","200A","250A","400A","630A","800A","1000A","1250A","1600A","2000A","2500A","3200A","4000A","5000A","6300A"},UPPER(D1626)),{40,63,80,100,125,160,200,250,400,630,800,1000,1250,1600,2000,2500,3200,4000,5000,6300}),0)</f>
        <v>4000</v>
      </c>
      <c r="M1626" s="9" t="str">
        <f t="shared" si="126"/>
        <v>Straight Feeder</v>
      </c>
      <c r="N1626" s="9" t="str">
        <f t="shared" si="127"/>
        <v>CU</v>
      </c>
      <c r="O1626" s="13" t="str">
        <f t="shared" si="128"/>
        <v>Silver</v>
      </c>
      <c r="P1626" s="9" t="str">
        <f t="shared" si="129"/>
        <v>PET</v>
      </c>
      <c r="Q1626" s="9" t="str">
        <f t="shared" si="130"/>
        <v>5</v>
      </c>
      <c r="R16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26" s="14" t="str">
        <f>IF(ProjectsDB[[#This Row],[Item Type]]="Straight Plug-In",_xlfn.TEXTJOIN("-",TRUE,M1626&amp;"-"&amp;_xlfn.LET(_xlpm.txt,ProjectsDB[[#This Row],[Assembly]],_xlpm.pos,FIND("SP",_xlpm.txt),_xlpm.pre,LEFT(_xlpm.txt,_xlpm.pos-1),IF(RIGHT(_xlpm.pre,3)="123","3PL",IF(RIGHT(_xlpm.pre,2)="12","2PL",IF(RIGHT(_xlpm.pre,1)="1","1PL","3PL")))),N1626,O1626,P1626,Q1626&amp;"W",R1626),_xlfn.TEXTJOIN("-",TRUE,M1626,N1626,O1626,P1626,Q1626&amp;"W",R1626))</f>
        <v>Straight Feeder-CU-Silver-PET-5W-2</v>
      </c>
      <c r="T1626" s="14" t="str">
        <f>IF(COUNTIF(Cycletime[Element Desc.],ProjectsDB[[#This Row],[Element Desc.]])&gt;0,"Found","Not Found")</f>
        <v>Found</v>
      </c>
    </row>
    <row r="1627" spans="2:20" x14ac:dyDescent="0.25">
      <c r="B1627" s="8" t="s">
        <v>3297</v>
      </c>
      <c r="C1627" s="9" t="s">
        <v>2987</v>
      </c>
      <c r="D1627" s="9" t="s">
        <v>2988</v>
      </c>
      <c r="E1627" s="10">
        <v>1</v>
      </c>
      <c r="F1627" s="9" t="s">
        <v>2764</v>
      </c>
      <c r="G1627" s="9" t="s">
        <v>52</v>
      </c>
      <c r="H1627" s="11"/>
      <c r="I1627" s="12"/>
      <c r="J1627" s="12"/>
      <c r="K1627" s="12"/>
      <c r="L1627" s="12">
        <f t="array" ref="L1627">IFERROR(LOOKUP(2^15,SEARCH({"40A","63A","80A","100A","125A","160A","200A","250A","400A","630A","800A","1000A","1250A","1600A","2000A","2500A","3200A","4000A","5000A","6300A"},UPPER(D1627)),{40,63,80,100,125,160,200,250,400,630,800,1000,1250,1600,2000,2500,3200,4000,5000,6300}),0)</f>
        <v>4000</v>
      </c>
      <c r="M1627" s="9" t="str">
        <f t="shared" si="126"/>
        <v>Flexible Link</v>
      </c>
      <c r="N1627" s="9" t="str">
        <f t="shared" si="127"/>
        <v>CU</v>
      </c>
      <c r="O1627" s="13" t="str">
        <f t="shared" si="128"/>
        <v>None</v>
      </c>
      <c r="P1627" s="9" t="str">
        <f t="shared" si="129"/>
        <v>None</v>
      </c>
      <c r="Q1627" s="9" t="str">
        <f t="shared" si="130"/>
        <v>0</v>
      </c>
      <c r="R16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27" s="14" t="str">
        <f>IF(ProjectsDB[[#This Row],[Item Type]]="Straight Plug-In",_xlfn.TEXTJOIN("-",TRUE,M1627&amp;"-"&amp;_xlfn.LET(_xlpm.txt,ProjectsDB[[#This Row],[Assembly]],_xlpm.pos,FIND("SP",_xlpm.txt),_xlpm.pre,LEFT(_xlpm.txt,_xlpm.pos-1),IF(RIGHT(_xlpm.pre,3)="123","3PL",IF(RIGHT(_xlpm.pre,2)="12","2PL",IF(RIGHT(_xlpm.pre,1)="1","1PL","3PL")))),N1627,O1627,P1627,Q1627&amp;"W",R1627),_xlfn.TEXTJOIN("-",TRUE,M1627,N1627,O1627,P1627,Q1627&amp;"W",R1627))</f>
        <v>Flexible Link-CU-None-None-0W-2</v>
      </c>
      <c r="T1627" s="14" t="str">
        <f>IF(COUNTIF(Cycletime[Element Desc.],ProjectsDB[[#This Row],[Element Desc.]])&gt;0,"Found","Not Found")</f>
        <v>Found</v>
      </c>
    </row>
    <row r="1628" spans="2:20" x14ac:dyDescent="0.25">
      <c r="B1628" s="8" t="s">
        <v>3298</v>
      </c>
      <c r="C1628" s="9" t="s">
        <v>2981</v>
      </c>
      <c r="D1628" s="9" t="s">
        <v>2982</v>
      </c>
      <c r="E1628" s="10">
        <v>7</v>
      </c>
      <c r="F1628" s="9" t="s">
        <v>2764</v>
      </c>
      <c r="G1628" s="9" t="s">
        <v>52</v>
      </c>
      <c r="H1628" s="11"/>
      <c r="I1628" s="12"/>
      <c r="J1628" s="12"/>
      <c r="K1628" s="12"/>
      <c r="L1628" s="12">
        <f t="array" ref="L1628">IFERROR(LOOKUP(2^15,SEARCH({"40A","63A","80A","100A","125A","160A","200A","250A","400A","630A","800A","1000A","1250A","1600A","2000A","2500A","3200A","4000A","5000A","6300A"},UPPER(D1628)),{40,63,80,100,125,160,200,250,400,630,800,1000,1250,1600,2000,2500,3200,4000,5000,6300}),0)</f>
        <v>4000</v>
      </c>
      <c r="M1628" s="9" t="str">
        <f t="shared" si="126"/>
        <v>Hanger Support</v>
      </c>
      <c r="N1628" s="9" t="str">
        <f t="shared" si="127"/>
        <v>CU</v>
      </c>
      <c r="O1628" s="13" t="str">
        <f t="shared" si="128"/>
        <v>None</v>
      </c>
      <c r="P1628" s="9" t="str">
        <f t="shared" si="129"/>
        <v>None</v>
      </c>
      <c r="Q1628" s="9" t="str">
        <f t="shared" si="130"/>
        <v>0</v>
      </c>
      <c r="R16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28" s="14" t="str">
        <f>IF(ProjectsDB[[#This Row],[Item Type]]="Straight Plug-In",_xlfn.TEXTJOIN("-",TRUE,M1628&amp;"-"&amp;_xlfn.LET(_xlpm.txt,ProjectsDB[[#This Row],[Assembly]],_xlpm.pos,FIND("SP",_xlpm.txt),_xlpm.pre,LEFT(_xlpm.txt,_xlpm.pos-1),IF(RIGHT(_xlpm.pre,3)="123","3PL",IF(RIGHT(_xlpm.pre,2)="12","2PL",IF(RIGHT(_xlpm.pre,1)="1","1PL","3PL")))),N1628,O1628,P1628,Q1628&amp;"W",R1628),_xlfn.TEXTJOIN("-",TRUE,M1628,N1628,O1628,P1628,Q1628&amp;"W",R1628))</f>
        <v>Hanger Support-CU-None-None-0W-2</v>
      </c>
      <c r="T1628" s="14" t="str">
        <f>IF(COUNTIF(Cycletime[Element Desc.],ProjectsDB[[#This Row],[Element Desc.]])&gt;0,"Found","Not Found")</f>
        <v>Found</v>
      </c>
    </row>
    <row r="1629" spans="2:20" x14ac:dyDescent="0.25">
      <c r="B1629" s="8" t="s">
        <v>3299</v>
      </c>
      <c r="C1629" s="9" t="s">
        <v>2984</v>
      </c>
      <c r="D1629" s="9" t="s">
        <v>2985</v>
      </c>
      <c r="E1629" s="10">
        <v>1</v>
      </c>
      <c r="F1629" s="9" t="s">
        <v>2764</v>
      </c>
      <c r="G1629" s="9" t="s">
        <v>52</v>
      </c>
      <c r="H1629" s="11"/>
      <c r="I1629" s="12"/>
      <c r="J1629" s="12"/>
      <c r="K1629" s="12"/>
      <c r="L1629" s="12">
        <f t="array" ref="L1629">IFERROR(LOOKUP(2^15,SEARCH({"40A","63A","80A","100A","125A","160A","200A","250A","400A","630A","800A","1000A","1250A","1600A","2000A","2500A","3200A","4000A","5000A","6300A"},UPPER(D1629)),{40,63,80,100,125,160,200,250,400,630,800,1000,1250,1600,2000,2500,3200,4000,5000,6300}),0)</f>
        <v>4000</v>
      </c>
      <c r="M1629" s="9" t="str">
        <f t="shared" si="126"/>
        <v>Hanger Support</v>
      </c>
      <c r="N1629" s="9" t="str">
        <f t="shared" si="127"/>
        <v>CU</v>
      </c>
      <c r="O1629" s="13" t="str">
        <f t="shared" si="128"/>
        <v>None</v>
      </c>
      <c r="P1629" s="9" t="str">
        <f t="shared" si="129"/>
        <v>None</v>
      </c>
      <c r="Q1629" s="9" t="str">
        <f t="shared" si="130"/>
        <v>0</v>
      </c>
      <c r="R16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29" s="14" t="str">
        <f>IF(ProjectsDB[[#This Row],[Item Type]]="Straight Plug-In",_xlfn.TEXTJOIN("-",TRUE,M1629&amp;"-"&amp;_xlfn.LET(_xlpm.txt,ProjectsDB[[#This Row],[Assembly]],_xlpm.pos,FIND("SP",_xlpm.txt),_xlpm.pre,LEFT(_xlpm.txt,_xlpm.pos-1),IF(RIGHT(_xlpm.pre,3)="123","3PL",IF(RIGHT(_xlpm.pre,2)="12","2PL",IF(RIGHT(_xlpm.pre,1)="1","1PL","3PL")))),N1629,O1629,P1629,Q1629&amp;"W",R1629),_xlfn.TEXTJOIN("-",TRUE,M1629,N1629,O1629,P1629,Q1629&amp;"W",R1629))</f>
        <v>Hanger Support-CU-None-None-0W-2</v>
      </c>
      <c r="T1629" s="14" t="str">
        <f>IF(COUNTIF(Cycletime[Element Desc.],ProjectsDB[[#This Row],[Element Desc.]])&gt;0,"Found","Not Found")</f>
        <v>Found</v>
      </c>
    </row>
    <row r="1630" spans="2:20" x14ac:dyDescent="0.25">
      <c r="B1630" s="8" t="s">
        <v>3300</v>
      </c>
      <c r="C1630" s="9" t="s">
        <v>3301</v>
      </c>
      <c r="D1630" s="9" t="s">
        <v>3302</v>
      </c>
      <c r="E1630" s="10">
        <v>1</v>
      </c>
      <c r="F1630" s="9" t="s">
        <v>2764</v>
      </c>
      <c r="G1630" s="9" t="s">
        <v>3303</v>
      </c>
      <c r="H1630" s="11"/>
      <c r="I1630" s="12">
        <v>505</v>
      </c>
      <c r="J1630" s="12">
        <v>505</v>
      </c>
      <c r="K1630" s="12">
        <v>505</v>
      </c>
      <c r="L1630" s="12">
        <f t="array" ref="L1630">IFERROR(LOOKUP(2^15,SEARCH({"40A","63A","80A","100A","125A","160A","200A","250A","400A","630A","800A","1000A","1250A","1600A","2000A","2500A","3200A","4000A","5000A","6300A"},UPPER(D1630)),{40,63,80,100,125,160,200,250,400,630,800,1000,1250,1600,2000,2500,3200,4000,5000,6300}),0)</f>
        <v>4000</v>
      </c>
      <c r="M1630" s="9" t="str">
        <f t="shared" si="126"/>
        <v>T-Section</v>
      </c>
      <c r="N1630" s="9" t="str">
        <f t="shared" si="127"/>
        <v>CU</v>
      </c>
      <c r="O1630" s="13" t="str">
        <f t="shared" si="128"/>
        <v>Silver</v>
      </c>
      <c r="P1630" s="9" t="str">
        <f t="shared" si="129"/>
        <v>PET</v>
      </c>
      <c r="Q1630" s="9" t="str">
        <f t="shared" si="130"/>
        <v>5</v>
      </c>
      <c r="R16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30" s="14" t="str">
        <f>IF(ProjectsDB[[#This Row],[Item Type]]="Straight Plug-In",_xlfn.TEXTJOIN("-",TRUE,M1630&amp;"-"&amp;_xlfn.LET(_xlpm.txt,ProjectsDB[[#This Row],[Assembly]],_xlpm.pos,FIND("SP",_xlpm.txt),_xlpm.pre,LEFT(_xlpm.txt,_xlpm.pos-1),IF(RIGHT(_xlpm.pre,3)="123","3PL",IF(RIGHT(_xlpm.pre,2)="12","2PL",IF(RIGHT(_xlpm.pre,1)="1","1PL","3PL")))),N1630,O1630,P1630,Q1630&amp;"W",R1630),_xlfn.TEXTJOIN("-",TRUE,M1630,N1630,O1630,P1630,Q1630&amp;"W",R1630))</f>
        <v>T-Section-CU-Silver-PET-5W-2</v>
      </c>
      <c r="T1630" s="14" t="str">
        <f>IF(COUNTIF(Cycletime[Element Desc.],ProjectsDB[[#This Row],[Element Desc.]])&gt;0,"Found","Not Found")</f>
        <v>Found</v>
      </c>
    </row>
    <row r="1631" spans="2:20" x14ac:dyDescent="0.25">
      <c r="B1631" s="8" t="s">
        <v>3304</v>
      </c>
      <c r="C1631" s="9" t="s">
        <v>2865</v>
      </c>
      <c r="D1631" s="9" t="s">
        <v>2866</v>
      </c>
      <c r="E1631" s="10">
        <v>1</v>
      </c>
      <c r="F1631" s="9" t="s">
        <v>2764</v>
      </c>
      <c r="G1631" s="9" t="s">
        <v>3303</v>
      </c>
      <c r="H1631" s="11"/>
      <c r="I1631" s="12"/>
      <c r="J1631" s="12"/>
      <c r="K1631" s="12"/>
      <c r="L1631" s="12">
        <f t="array" ref="L1631">IFERROR(LOOKUP(2^15,SEARCH({"40A","63A","80A","100A","125A","160A","200A","250A","400A","630A","800A","1000A","1250A","1600A","2000A","2500A","3200A","4000A","5000A","6300A"},UPPER(D1631)),{40,63,80,100,125,160,200,250,400,630,800,1000,1250,1600,2000,2500,3200,4000,5000,6300}),0)</f>
        <v>4000</v>
      </c>
      <c r="M1631" s="9" t="str">
        <f t="shared" si="126"/>
        <v>Joint Pack</v>
      </c>
      <c r="N1631" s="9" t="str">
        <f t="shared" si="127"/>
        <v>CU</v>
      </c>
      <c r="O1631" s="13" t="str">
        <f t="shared" si="128"/>
        <v>Silver</v>
      </c>
      <c r="P1631" s="9" t="str">
        <f t="shared" si="129"/>
        <v>None</v>
      </c>
      <c r="Q1631" s="9" t="str">
        <f t="shared" si="130"/>
        <v>5</v>
      </c>
      <c r="R16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31" s="14" t="str">
        <f>IF(ProjectsDB[[#This Row],[Item Type]]="Straight Plug-In",_xlfn.TEXTJOIN("-",TRUE,M1631&amp;"-"&amp;_xlfn.LET(_xlpm.txt,ProjectsDB[[#This Row],[Assembly]],_xlpm.pos,FIND("SP",_xlpm.txt),_xlpm.pre,LEFT(_xlpm.txt,_xlpm.pos-1),IF(RIGHT(_xlpm.pre,3)="123","3PL",IF(RIGHT(_xlpm.pre,2)="12","2PL",IF(RIGHT(_xlpm.pre,1)="1","1PL","3PL")))),N1631,O1631,P1631,Q1631&amp;"W",R1631),_xlfn.TEXTJOIN("-",TRUE,M1631,N1631,O1631,P1631,Q1631&amp;"W",R1631))</f>
        <v>Joint Pack-CU-Silver-None-5W-2</v>
      </c>
      <c r="T1631" s="14" t="str">
        <f>IF(COUNTIF(Cycletime[Element Desc.],ProjectsDB[[#This Row],[Element Desc.]])&gt;0,"Found","Not Found")</f>
        <v>Found</v>
      </c>
    </row>
    <row r="1632" spans="2:20" x14ac:dyDescent="0.25">
      <c r="B1632" s="8" t="s">
        <v>3305</v>
      </c>
      <c r="C1632" s="9" t="s">
        <v>3301</v>
      </c>
      <c r="D1632" s="9" t="s">
        <v>3302</v>
      </c>
      <c r="E1632" s="10">
        <v>1</v>
      </c>
      <c r="F1632" s="9" t="s">
        <v>2764</v>
      </c>
      <c r="G1632" s="9" t="s">
        <v>3303</v>
      </c>
      <c r="H1632" s="11"/>
      <c r="I1632" s="12">
        <v>505</v>
      </c>
      <c r="J1632" s="12">
        <v>505</v>
      </c>
      <c r="K1632" s="12">
        <v>505</v>
      </c>
      <c r="L1632" s="12">
        <f t="array" ref="L1632">IFERROR(LOOKUP(2^15,SEARCH({"40A","63A","80A","100A","125A","160A","200A","250A","400A","630A","800A","1000A","1250A","1600A","2000A","2500A","3200A","4000A","5000A","6300A"},UPPER(D1632)),{40,63,80,100,125,160,200,250,400,630,800,1000,1250,1600,2000,2500,3200,4000,5000,6300}),0)</f>
        <v>4000</v>
      </c>
      <c r="M1632" s="9" t="str">
        <f t="shared" si="126"/>
        <v>T-Section</v>
      </c>
      <c r="N1632" s="9" t="str">
        <f t="shared" si="127"/>
        <v>CU</v>
      </c>
      <c r="O1632" s="13" t="str">
        <f t="shared" si="128"/>
        <v>Silver</v>
      </c>
      <c r="P1632" s="9" t="str">
        <f t="shared" si="129"/>
        <v>PET</v>
      </c>
      <c r="Q1632" s="9" t="str">
        <f t="shared" si="130"/>
        <v>5</v>
      </c>
      <c r="R16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32" s="14" t="str">
        <f>IF(ProjectsDB[[#This Row],[Item Type]]="Straight Plug-In",_xlfn.TEXTJOIN("-",TRUE,M1632&amp;"-"&amp;_xlfn.LET(_xlpm.txt,ProjectsDB[[#This Row],[Assembly]],_xlpm.pos,FIND("SP",_xlpm.txt),_xlpm.pre,LEFT(_xlpm.txt,_xlpm.pos-1),IF(RIGHT(_xlpm.pre,3)="123","3PL",IF(RIGHT(_xlpm.pre,2)="12","2PL",IF(RIGHT(_xlpm.pre,1)="1","1PL","3PL")))),N1632,O1632,P1632,Q1632&amp;"W",R1632),_xlfn.TEXTJOIN("-",TRUE,M1632,N1632,O1632,P1632,Q1632&amp;"W",R1632))</f>
        <v>T-Section-CU-Silver-PET-5W-2</v>
      </c>
      <c r="T1632" s="14" t="str">
        <f>IF(COUNTIF(Cycletime[Element Desc.],ProjectsDB[[#This Row],[Element Desc.]])&gt;0,"Found","Not Found")</f>
        <v>Found</v>
      </c>
    </row>
    <row r="1633" spans="2:20" x14ac:dyDescent="0.25">
      <c r="B1633" s="8" t="s">
        <v>3306</v>
      </c>
      <c r="C1633" s="9" t="s">
        <v>2865</v>
      </c>
      <c r="D1633" s="9" t="s">
        <v>2866</v>
      </c>
      <c r="E1633" s="10">
        <v>1</v>
      </c>
      <c r="F1633" s="9" t="s">
        <v>2764</v>
      </c>
      <c r="G1633" s="9" t="s">
        <v>3303</v>
      </c>
      <c r="H1633" s="11"/>
      <c r="I1633" s="12"/>
      <c r="J1633" s="12"/>
      <c r="K1633" s="12"/>
      <c r="L1633" s="12">
        <f t="array" ref="L1633">IFERROR(LOOKUP(2^15,SEARCH({"40A","63A","80A","100A","125A","160A","200A","250A","400A","630A","800A","1000A","1250A","1600A","2000A","2500A","3200A","4000A","5000A","6300A"},UPPER(D1633)),{40,63,80,100,125,160,200,250,400,630,800,1000,1250,1600,2000,2500,3200,4000,5000,6300}),0)</f>
        <v>4000</v>
      </c>
      <c r="M1633" s="9" t="str">
        <f t="shared" si="126"/>
        <v>Joint Pack</v>
      </c>
      <c r="N1633" s="9" t="str">
        <f t="shared" si="127"/>
        <v>CU</v>
      </c>
      <c r="O1633" s="13" t="str">
        <f t="shared" si="128"/>
        <v>Silver</v>
      </c>
      <c r="P1633" s="9" t="str">
        <f t="shared" si="129"/>
        <v>None</v>
      </c>
      <c r="Q1633" s="9" t="str">
        <f t="shared" si="130"/>
        <v>5</v>
      </c>
      <c r="R16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33" s="14" t="str">
        <f>IF(ProjectsDB[[#This Row],[Item Type]]="Straight Plug-In",_xlfn.TEXTJOIN("-",TRUE,M1633&amp;"-"&amp;_xlfn.LET(_xlpm.txt,ProjectsDB[[#This Row],[Assembly]],_xlpm.pos,FIND("SP",_xlpm.txt),_xlpm.pre,LEFT(_xlpm.txt,_xlpm.pos-1),IF(RIGHT(_xlpm.pre,3)="123","3PL",IF(RIGHT(_xlpm.pre,2)="12","2PL",IF(RIGHT(_xlpm.pre,1)="1","1PL","3PL")))),N1633,O1633,P1633,Q1633&amp;"W",R1633),_xlfn.TEXTJOIN("-",TRUE,M1633,N1633,O1633,P1633,Q1633&amp;"W",R1633))</f>
        <v>Joint Pack-CU-Silver-None-5W-2</v>
      </c>
      <c r="T1633" s="14" t="str">
        <f>IF(COUNTIF(Cycletime[Element Desc.],ProjectsDB[[#This Row],[Element Desc.]])&gt;0,"Found","Not Found")</f>
        <v>Found</v>
      </c>
    </row>
    <row r="1634" spans="2:20" x14ac:dyDescent="0.25">
      <c r="B1634" s="8" t="s">
        <v>3307</v>
      </c>
      <c r="C1634" s="9" t="s">
        <v>2772</v>
      </c>
      <c r="D1634" s="9" t="s">
        <v>2773</v>
      </c>
      <c r="E1634" s="10">
        <v>1</v>
      </c>
      <c r="F1634" s="9" t="s">
        <v>2764</v>
      </c>
      <c r="G1634" s="9" t="s">
        <v>3303</v>
      </c>
      <c r="H1634" s="11"/>
      <c r="I1634" s="12"/>
      <c r="J1634" s="12"/>
      <c r="K1634" s="12"/>
      <c r="L1634" s="12">
        <f t="array" ref="L1634">IFERROR(LOOKUP(2^15,SEARCH({"40A","63A","80A","100A","125A","160A","200A","250A","400A","630A","800A","1000A","1250A","1600A","2000A","2500A","3200A","4000A","5000A","6300A"},UPPER(D1634)),{40,63,80,100,125,160,200,250,400,630,800,1000,1250,1600,2000,2500,3200,4000,5000,6300}),0)</f>
        <v>3200</v>
      </c>
      <c r="M1634" s="9" t="str">
        <f t="shared" si="126"/>
        <v>Joint Pack</v>
      </c>
      <c r="N1634" s="9" t="str">
        <f t="shared" si="127"/>
        <v>CU</v>
      </c>
      <c r="O1634" s="13" t="str">
        <f t="shared" si="128"/>
        <v>Silver</v>
      </c>
      <c r="P1634" s="9" t="str">
        <f t="shared" si="129"/>
        <v>None</v>
      </c>
      <c r="Q1634" s="9" t="str">
        <f t="shared" si="130"/>
        <v>5</v>
      </c>
      <c r="R16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34" s="14" t="str">
        <f>IF(ProjectsDB[[#This Row],[Item Type]]="Straight Plug-In",_xlfn.TEXTJOIN("-",TRUE,M1634&amp;"-"&amp;_xlfn.LET(_xlpm.txt,ProjectsDB[[#This Row],[Assembly]],_xlpm.pos,FIND("SP",_xlpm.txt),_xlpm.pre,LEFT(_xlpm.txt,_xlpm.pos-1),IF(RIGHT(_xlpm.pre,3)="123","3PL",IF(RIGHT(_xlpm.pre,2)="12","2PL",IF(RIGHT(_xlpm.pre,1)="1","1PL","3PL")))),N1634,O1634,P1634,Q1634&amp;"W",R1634),_xlfn.TEXTJOIN("-",TRUE,M1634,N1634,O1634,P1634,Q1634&amp;"W",R1634))</f>
        <v>Joint Pack-CU-Silver-None-5W-2</v>
      </c>
      <c r="T1634" s="14" t="str">
        <f>IF(COUNTIF(Cycletime[Element Desc.],ProjectsDB[[#This Row],[Element Desc.]])&gt;0,"Found","Not Found")</f>
        <v>Found</v>
      </c>
    </row>
    <row r="1635" spans="2:20" x14ac:dyDescent="0.25">
      <c r="B1635" s="8" t="s">
        <v>3308</v>
      </c>
      <c r="C1635" s="9" t="s">
        <v>3309</v>
      </c>
      <c r="D1635" s="9" t="s">
        <v>3310</v>
      </c>
      <c r="E1635" s="10">
        <v>1</v>
      </c>
      <c r="F1635" s="9" t="s">
        <v>2764</v>
      </c>
      <c r="G1635" s="9" t="s">
        <v>3303</v>
      </c>
      <c r="H1635" s="11"/>
      <c r="I1635" s="12">
        <v>455</v>
      </c>
      <c r="J1635" s="12">
        <v>455</v>
      </c>
      <c r="K1635" s="12">
        <v>455</v>
      </c>
      <c r="L1635" s="12">
        <f t="array" ref="L1635">IFERROR(LOOKUP(2^15,SEARCH({"40A","63A","80A","100A","125A","160A","200A","250A","400A","630A","800A","1000A","1250A","1600A","2000A","2500A","3200A","4000A","5000A","6300A"},UPPER(D1635)),{40,63,80,100,125,160,200,250,400,630,800,1000,1250,1600,2000,2500,3200,4000,5000,6300}),0)</f>
        <v>3200</v>
      </c>
      <c r="M1635" s="9" t="str">
        <f t="shared" si="126"/>
        <v>T-Section</v>
      </c>
      <c r="N1635" s="9" t="str">
        <f t="shared" si="127"/>
        <v>CU</v>
      </c>
      <c r="O1635" s="13" t="str">
        <f t="shared" si="128"/>
        <v>Silver</v>
      </c>
      <c r="P1635" s="9" t="str">
        <f t="shared" si="129"/>
        <v>PET</v>
      </c>
      <c r="Q1635" s="9" t="str">
        <f t="shared" si="130"/>
        <v>5</v>
      </c>
      <c r="R16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35" s="14" t="str">
        <f>IF(ProjectsDB[[#This Row],[Item Type]]="Straight Plug-In",_xlfn.TEXTJOIN("-",TRUE,M1635&amp;"-"&amp;_xlfn.LET(_xlpm.txt,ProjectsDB[[#This Row],[Assembly]],_xlpm.pos,FIND("SP",_xlpm.txt),_xlpm.pre,LEFT(_xlpm.txt,_xlpm.pos-1),IF(RIGHT(_xlpm.pre,3)="123","3PL",IF(RIGHT(_xlpm.pre,2)="12","2PL",IF(RIGHT(_xlpm.pre,1)="1","1PL","3PL")))),N1635,O1635,P1635,Q1635&amp;"W",R1635),_xlfn.TEXTJOIN("-",TRUE,M1635,N1635,O1635,P1635,Q1635&amp;"W",R1635))</f>
        <v>T-Section-CU-Silver-PET-5W-2</v>
      </c>
      <c r="T1635" s="14" t="str">
        <f>IF(COUNTIF(Cycletime[Element Desc.],ProjectsDB[[#This Row],[Element Desc.]])&gt;0,"Found","Not Found")</f>
        <v>Found</v>
      </c>
    </row>
    <row r="1636" spans="2:20" x14ac:dyDescent="0.25">
      <c r="B1636" s="8" t="s">
        <v>3311</v>
      </c>
      <c r="C1636" s="9" t="s">
        <v>2772</v>
      </c>
      <c r="D1636" s="9" t="s">
        <v>2773</v>
      </c>
      <c r="E1636" s="10">
        <v>1</v>
      </c>
      <c r="F1636" s="9" t="s">
        <v>2764</v>
      </c>
      <c r="G1636" s="9" t="s">
        <v>3303</v>
      </c>
      <c r="H1636" s="11"/>
      <c r="I1636" s="12"/>
      <c r="J1636" s="12"/>
      <c r="K1636" s="12"/>
      <c r="L1636" s="12">
        <f t="array" ref="L1636">IFERROR(LOOKUP(2^15,SEARCH({"40A","63A","80A","100A","125A","160A","200A","250A","400A","630A","800A","1000A","1250A","1600A","2000A","2500A","3200A","4000A","5000A","6300A"},UPPER(D1636)),{40,63,80,100,125,160,200,250,400,630,800,1000,1250,1600,2000,2500,3200,4000,5000,6300}),0)</f>
        <v>3200</v>
      </c>
      <c r="M1636" s="9" t="str">
        <f t="shared" si="126"/>
        <v>Joint Pack</v>
      </c>
      <c r="N1636" s="9" t="str">
        <f t="shared" si="127"/>
        <v>CU</v>
      </c>
      <c r="O1636" s="13" t="str">
        <f t="shared" si="128"/>
        <v>Silver</v>
      </c>
      <c r="P1636" s="9" t="str">
        <f t="shared" si="129"/>
        <v>None</v>
      </c>
      <c r="Q1636" s="9" t="str">
        <f t="shared" si="130"/>
        <v>5</v>
      </c>
      <c r="R16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36" s="14" t="str">
        <f>IF(ProjectsDB[[#This Row],[Item Type]]="Straight Plug-In",_xlfn.TEXTJOIN("-",TRUE,M1636&amp;"-"&amp;_xlfn.LET(_xlpm.txt,ProjectsDB[[#This Row],[Assembly]],_xlpm.pos,FIND("SP",_xlpm.txt),_xlpm.pre,LEFT(_xlpm.txt,_xlpm.pos-1),IF(RIGHT(_xlpm.pre,3)="123","3PL",IF(RIGHT(_xlpm.pre,2)="12","2PL",IF(RIGHT(_xlpm.pre,1)="1","1PL","3PL")))),N1636,O1636,P1636,Q1636&amp;"W",R1636),_xlfn.TEXTJOIN("-",TRUE,M1636,N1636,O1636,P1636,Q1636&amp;"W",R1636))</f>
        <v>Joint Pack-CU-Silver-None-5W-2</v>
      </c>
      <c r="T1636" s="14" t="str">
        <f>IF(COUNTIF(Cycletime[Element Desc.],ProjectsDB[[#This Row],[Element Desc.]])&gt;0,"Found","Not Found")</f>
        <v>Found</v>
      </c>
    </row>
    <row r="1637" spans="2:20" x14ac:dyDescent="0.25">
      <c r="B1637" s="8" t="s">
        <v>3312</v>
      </c>
      <c r="C1637" s="9" t="s">
        <v>3309</v>
      </c>
      <c r="D1637" s="9" t="s">
        <v>3310</v>
      </c>
      <c r="E1637" s="10">
        <v>1</v>
      </c>
      <c r="F1637" s="9" t="s">
        <v>2764</v>
      </c>
      <c r="G1637" s="9" t="s">
        <v>3303</v>
      </c>
      <c r="H1637" s="11"/>
      <c r="I1637" s="12">
        <v>455</v>
      </c>
      <c r="J1637" s="12">
        <v>455</v>
      </c>
      <c r="K1637" s="12">
        <v>455</v>
      </c>
      <c r="L1637" s="12">
        <f t="array" ref="L1637">IFERROR(LOOKUP(2^15,SEARCH({"40A","63A","80A","100A","125A","160A","200A","250A","400A","630A","800A","1000A","1250A","1600A","2000A","2500A","3200A","4000A","5000A","6300A"},UPPER(D1637)),{40,63,80,100,125,160,200,250,400,630,800,1000,1250,1600,2000,2500,3200,4000,5000,6300}),0)</f>
        <v>3200</v>
      </c>
      <c r="M1637" s="9" t="str">
        <f t="shared" si="126"/>
        <v>T-Section</v>
      </c>
      <c r="N1637" s="9" t="str">
        <f t="shared" si="127"/>
        <v>CU</v>
      </c>
      <c r="O1637" s="13" t="str">
        <f t="shared" si="128"/>
        <v>Silver</v>
      </c>
      <c r="P1637" s="9" t="str">
        <f t="shared" si="129"/>
        <v>PET</v>
      </c>
      <c r="Q1637" s="9" t="str">
        <f t="shared" si="130"/>
        <v>5</v>
      </c>
      <c r="R16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37" s="14" t="str">
        <f>IF(ProjectsDB[[#This Row],[Item Type]]="Straight Plug-In",_xlfn.TEXTJOIN("-",TRUE,M1637&amp;"-"&amp;_xlfn.LET(_xlpm.txt,ProjectsDB[[#This Row],[Assembly]],_xlpm.pos,FIND("SP",_xlpm.txt),_xlpm.pre,LEFT(_xlpm.txt,_xlpm.pos-1),IF(RIGHT(_xlpm.pre,3)="123","3PL",IF(RIGHT(_xlpm.pre,2)="12","2PL",IF(RIGHT(_xlpm.pre,1)="1","1PL","3PL")))),N1637,O1637,P1637,Q1637&amp;"W",R1637),_xlfn.TEXTJOIN("-",TRUE,M1637,N1637,O1637,P1637,Q1637&amp;"W",R1637))</f>
        <v>T-Section-CU-Silver-PET-5W-2</v>
      </c>
      <c r="T1637" s="14" t="str">
        <f>IF(COUNTIF(Cycletime[Element Desc.],ProjectsDB[[#This Row],[Element Desc.]])&gt;0,"Found","Not Found")</f>
        <v>Found</v>
      </c>
    </row>
    <row r="1638" spans="2:20" x14ac:dyDescent="0.25">
      <c r="B1638" s="8" t="s">
        <v>3313</v>
      </c>
      <c r="C1638" s="9" t="s">
        <v>3301</v>
      </c>
      <c r="D1638" s="9" t="s">
        <v>3302</v>
      </c>
      <c r="E1638" s="10">
        <v>1</v>
      </c>
      <c r="F1638" s="9" t="s">
        <v>2764</v>
      </c>
      <c r="G1638" s="9" t="s">
        <v>3303</v>
      </c>
      <c r="H1638" s="11"/>
      <c r="I1638" s="12">
        <v>505</v>
      </c>
      <c r="J1638" s="12">
        <v>505</v>
      </c>
      <c r="K1638" s="12">
        <v>505</v>
      </c>
      <c r="L1638" s="12">
        <f t="array" ref="L1638">IFERROR(LOOKUP(2^15,SEARCH({"40A","63A","80A","100A","125A","160A","200A","250A","400A","630A","800A","1000A","1250A","1600A","2000A","2500A","3200A","4000A","5000A","6300A"},UPPER(D1638)),{40,63,80,100,125,160,200,250,400,630,800,1000,1250,1600,2000,2500,3200,4000,5000,6300}),0)</f>
        <v>4000</v>
      </c>
      <c r="M1638" s="9" t="str">
        <f t="shared" si="126"/>
        <v>T-Section</v>
      </c>
      <c r="N1638" s="9" t="str">
        <f t="shared" si="127"/>
        <v>CU</v>
      </c>
      <c r="O1638" s="13" t="str">
        <f t="shared" si="128"/>
        <v>Silver</v>
      </c>
      <c r="P1638" s="9" t="str">
        <f t="shared" si="129"/>
        <v>PET</v>
      </c>
      <c r="Q1638" s="9" t="str">
        <f t="shared" si="130"/>
        <v>5</v>
      </c>
      <c r="R16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38" s="14" t="str">
        <f>IF(ProjectsDB[[#This Row],[Item Type]]="Straight Plug-In",_xlfn.TEXTJOIN("-",TRUE,M1638&amp;"-"&amp;_xlfn.LET(_xlpm.txt,ProjectsDB[[#This Row],[Assembly]],_xlpm.pos,FIND("SP",_xlpm.txt),_xlpm.pre,LEFT(_xlpm.txt,_xlpm.pos-1),IF(RIGHT(_xlpm.pre,3)="123","3PL",IF(RIGHT(_xlpm.pre,2)="12","2PL",IF(RIGHT(_xlpm.pre,1)="1","1PL","3PL")))),N1638,O1638,P1638,Q1638&amp;"W",R1638),_xlfn.TEXTJOIN("-",TRUE,M1638,N1638,O1638,P1638,Q1638&amp;"W",R1638))</f>
        <v>T-Section-CU-Silver-PET-5W-2</v>
      </c>
      <c r="T1638" s="14" t="str">
        <f>IF(COUNTIF(Cycletime[Element Desc.],ProjectsDB[[#This Row],[Element Desc.]])&gt;0,"Found","Not Found")</f>
        <v>Found</v>
      </c>
    </row>
    <row r="1639" spans="2:20" x14ac:dyDescent="0.25">
      <c r="B1639" s="8" t="s">
        <v>3314</v>
      </c>
      <c r="C1639" s="9" t="s">
        <v>2865</v>
      </c>
      <c r="D1639" s="9" t="s">
        <v>2866</v>
      </c>
      <c r="E1639" s="10">
        <v>1</v>
      </c>
      <c r="F1639" s="9" t="s">
        <v>2764</v>
      </c>
      <c r="G1639" s="9" t="s">
        <v>3303</v>
      </c>
      <c r="H1639" s="11"/>
      <c r="I1639" s="12"/>
      <c r="J1639" s="12"/>
      <c r="K1639" s="12"/>
      <c r="L1639" s="12">
        <f t="array" ref="L1639">IFERROR(LOOKUP(2^15,SEARCH({"40A","63A","80A","100A","125A","160A","200A","250A","400A","630A","800A","1000A","1250A","1600A","2000A","2500A","3200A","4000A","5000A","6300A"},UPPER(D1639)),{40,63,80,100,125,160,200,250,400,630,800,1000,1250,1600,2000,2500,3200,4000,5000,6300}),0)</f>
        <v>4000</v>
      </c>
      <c r="M1639" s="9" t="str">
        <f t="shared" si="126"/>
        <v>Joint Pack</v>
      </c>
      <c r="N1639" s="9" t="str">
        <f t="shared" si="127"/>
        <v>CU</v>
      </c>
      <c r="O1639" s="13" t="str">
        <f t="shared" si="128"/>
        <v>Silver</v>
      </c>
      <c r="P1639" s="9" t="str">
        <f t="shared" si="129"/>
        <v>None</v>
      </c>
      <c r="Q1639" s="9" t="str">
        <f t="shared" si="130"/>
        <v>5</v>
      </c>
      <c r="R16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39" s="14" t="str">
        <f>IF(ProjectsDB[[#This Row],[Item Type]]="Straight Plug-In",_xlfn.TEXTJOIN("-",TRUE,M1639&amp;"-"&amp;_xlfn.LET(_xlpm.txt,ProjectsDB[[#This Row],[Assembly]],_xlpm.pos,FIND("SP",_xlpm.txt),_xlpm.pre,LEFT(_xlpm.txt,_xlpm.pos-1),IF(RIGHT(_xlpm.pre,3)="123","3PL",IF(RIGHT(_xlpm.pre,2)="12","2PL",IF(RIGHT(_xlpm.pre,1)="1","1PL","3PL")))),N1639,O1639,P1639,Q1639&amp;"W",R1639),_xlfn.TEXTJOIN("-",TRUE,M1639,N1639,O1639,P1639,Q1639&amp;"W",R1639))</f>
        <v>Joint Pack-CU-Silver-None-5W-2</v>
      </c>
      <c r="T1639" s="14" t="str">
        <f>IF(COUNTIF(Cycletime[Element Desc.],ProjectsDB[[#This Row],[Element Desc.]])&gt;0,"Found","Not Found")</f>
        <v>Found</v>
      </c>
    </row>
    <row r="1640" spans="2:20" x14ac:dyDescent="0.25">
      <c r="B1640" s="8" t="s">
        <v>3315</v>
      </c>
      <c r="C1640" s="9" t="s">
        <v>3301</v>
      </c>
      <c r="D1640" s="9" t="s">
        <v>3302</v>
      </c>
      <c r="E1640" s="10">
        <v>1</v>
      </c>
      <c r="F1640" s="9" t="s">
        <v>2764</v>
      </c>
      <c r="G1640" s="9" t="s">
        <v>3303</v>
      </c>
      <c r="H1640" s="11"/>
      <c r="I1640" s="12">
        <v>505</v>
      </c>
      <c r="J1640" s="12">
        <v>505</v>
      </c>
      <c r="K1640" s="12">
        <v>505</v>
      </c>
      <c r="L1640" s="12">
        <f t="array" ref="L1640">IFERROR(LOOKUP(2^15,SEARCH({"40A","63A","80A","100A","125A","160A","200A","250A","400A","630A","800A","1000A","1250A","1600A","2000A","2500A","3200A","4000A","5000A","6300A"},UPPER(D1640)),{40,63,80,100,125,160,200,250,400,630,800,1000,1250,1600,2000,2500,3200,4000,5000,6300}),0)</f>
        <v>4000</v>
      </c>
      <c r="M1640" s="9" t="str">
        <f t="shared" si="126"/>
        <v>T-Section</v>
      </c>
      <c r="N1640" s="9" t="str">
        <f t="shared" si="127"/>
        <v>CU</v>
      </c>
      <c r="O1640" s="13" t="str">
        <f t="shared" si="128"/>
        <v>Silver</v>
      </c>
      <c r="P1640" s="9" t="str">
        <f t="shared" si="129"/>
        <v>PET</v>
      </c>
      <c r="Q1640" s="9" t="str">
        <f t="shared" si="130"/>
        <v>5</v>
      </c>
      <c r="R16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40" s="14" t="str">
        <f>IF(ProjectsDB[[#This Row],[Item Type]]="Straight Plug-In",_xlfn.TEXTJOIN("-",TRUE,M1640&amp;"-"&amp;_xlfn.LET(_xlpm.txt,ProjectsDB[[#This Row],[Assembly]],_xlpm.pos,FIND("SP",_xlpm.txt),_xlpm.pre,LEFT(_xlpm.txt,_xlpm.pos-1),IF(RIGHT(_xlpm.pre,3)="123","3PL",IF(RIGHT(_xlpm.pre,2)="12","2PL",IF(RIGHT(_xlpm.pre,1)="1","1PL","3PL")))),N1640,O1640,P1640,Q1640&amp;"W",R1640),_xlfn.TEXTJOIN("-",TRUE,M1640,N1640,O1640,P1640,Q1640&amp;"W",R1640))</f>
        <v>T-Section-CU-Silver-PET-5W-2</v>
      </c>
      <c r="T1640" s="14" t="str">
        <f>IF(COUNTIF(Cycletime[Element Desc.],ProjectsDB[[#This Row],[Element Desc.]])&gt;0,"Found","Not Found")</f>
        <v>Found</v>
      </c>
    </row>
    <row r="1641" spans="2:20" x14ac:dyDescent="0.25">
      <c r="B1641" s="8" t="s">
        <v>3316</v>
      </c>
      <c r="C1641" s="9" t="s">
        <v>2865</v>
      </c>
      <c r="D1641" s="9" t="s">
        <v>2866</v>
      </c>
      <c r="E1641" s="10">
        <v>1</v>
      </c>
      <c r="F1641" s="9" t="s">
        <v>2764</v>
      </c>
      <c r="G1641" s="9" t="s">
        <v>3303</v>
      </c>
      <c r="H1641" s="11"/>
      <c r="I1641" s="12"/>
      <c r="J1641" s="12"/>
      <c r="K1641" s="12"/>
      <c r="L1641" s="12">
        <f t="array" ref="L1641">IFERROR(LOOKUP(2^15,SEARCH({"40A","63A","80A","100A","125A","160A","200A","250A","400A","630A","800A","1000A","1250A","1600A","2000A","2500A","3200A","4000A","5000A","6300A"},UPPER(D1641)),{40,63,80,100,125,160,200,250,400,630,800,1000,1250,1600,2000,2500,3200,4000,5000,6300}),0)</f>
        <v>4000</v>
      </c>
      <c r="M1641" s="9" t="str">
        <f t="shared" si="126"/>
        <v>Joint Pack</v>
      </c>
      <c r="N1641" s="9" t="str">
        <f t="shared" si="127"/>
        <v>CU</v>
      </c>
      <c r="O1641" s="13" t="str">
        <f t="shared" si="128"/>
        <v>Silver</v>
      </c>
      <c r="P1641" s="9" t="str">
        <f t="shared" si="129"/>
        <v>None</v>
      </c>
      <c r="Q1641" s="9" t="str">
        <f t="shared" si="130"/>
        <v>5</v>
      </c>
      <c r="R16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41" s="14" t="str">
        <f>IF(ProjectsDB[[#This Row],[Item Type]]="Straight Plug-In",_xlfn.TEXTJOIN("-",TRUE,M1641&amp;"-"&amp;_xlfn.LET(_xlpm.txt,ProjectsDB[[#This Row],[Assembly]],_xlpm.pos,FIND("SP",_xlpm.txt),_xlpm.pre,LEFT(_xlpm.txt,_xlpm.pos-1),IF(RIGHT(_xlpm.pre,3)="123","3PL",IF(RIGHT(_xlpm.pre,2)="12","2PL",IF(RIGHT(_xlpm.pre,1)="1","1PL","3PL")))),N1641,O1641,P1641,Q1641&amp;"W",R1641),_xlfn.TEXTJOIN("-",TRUE,M1641,N1641,O1641,P1641,Q1641&amp;"W",R1641))</f>
        <v>Joint Pack-CU-Silver-None-5W-2</v>
      </c>
      <c r="T1641" s="14" t="str">
        <f>IF(COUNTIF(Cycletime[Element Desc.],ProjectsDB[[#This Row],[Element Desc.]])&gt;0,"Found","Not Found")</f>
        <v>Found</v>
      </c>
    </row>
    <row r="1642" spans="2:20" x14ac:dyDescent="0.25">
      <c r="B1642" s="8" t="s">
        <v>3317</v>
      </c>
      <c r="C1642" s="9" t="s">
        <v>3301</v>
      </c>
      <c r="D1642" s="9" t="s">
        <v>3302</v>
      </c>
      <c r="E1642" s="10">
        <v>1</v>
      </c>
      <c r="F1642" s="9" t="s">
        <v>2764</v>
      </c>
      <c r="G1642" s="9" t="s">
        <v>3303</v>
      </c>
      <c r="H1642" s="11"/>
      <c r="I1642" s="12">
        <v>505</v>
      </c>
      <c r="J1642" s="12">
        <v>505</v>
      </c>
      <c r="K1642" s="12">
        <v>505</v>
      </c>
      <c r="L1642" s="12">
        <f t="array" ref="L1642">IFERROR(LOOKUP(2^15,SEARCH({"40A","63A","80A","100A","125A","160A","200A","250A","400A","630A","800A","1000A","1250A","1600A","2000A","2500A","3200A","4000A","5000A","6300A"},UPPER(D1642)),{40,63,80,100,125,160,200,250,400,630,800,1000,1250,1600,2000,2500,3200,4000,5000,6300}),0)</f>
        <v>4000</v>
      </c>
      <c r="M1642" s="9" t="str">
        <f t="shared" si="126"/>
        <v>T-Section</v>
      </c>
      <c r="N1642" s="9" t="str">
        <f t="shared" si="127"/>
        <v>CU</v>
      </c>
      <c r="O1642" s="13" t="str">
        <f t="shared" si="128"/>
        <v>Silver</v>
      </c>
      <c r="P1642" s="9" t="str">
        <f t="shared" si="129"/>
        <v>PET</v>
      </c>
      <c r="Q1642" s="9" t="str">
        <f t="shared" si="130"/>
        <v>5</v>
      </c>
      <c r="R16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42" s="14" t="str">
        <f>IF(ProjectsDB[[#This Row],[Item Type]]="Straight Plug-In",_xlfn.TEXTJOIN("-",TRUE,M1642&amp;"-"&amp;_xlfn.LET(_xlpm.txt,ProjectsDB[[#This Row],[Assembly]],_xlpm.pos,FIND("SP",_xlpm.txt),_xlpm.pre,LEFT(_xlpm.txt,_xlpm.pos-1),IF(RIGHT(_xlpm.pre,3)="123","3PL",IF(RIGHT(_xlpm.pre,2)="12","2PL",IF(RIGHT(_xlpm.pre,1)="1","1PL","3PL")))),N1642,O1642,P1642,Q1642&amp;"W",R1642),_xlfn.TEXTJOIN("-",TRUE,M1642,N1642,O1642,P1642,Q1642&amp;"W",R1642))</f>
        <v>T-Section-CU-Silver-PET-5W-2</v>
      </c>
      <c r="T1642" s="14" t="str">
        <f>IF(COUNTIF(Cycletime[Element Desc.],ProjectsDB[[#This Row],[Element Desc.]])&gt;0,"Found","Not Found")</f>
        <v>Found</v>
      </c>
    </row>
    <row r="1643" spans="2:20" x14ac:dyDescent="0.25">
      <c r="B1643" s="8" t="s">
        <v>3318</v>
      </c>
      <c r="C1643" s="9" t="s">
        <v>2865</v>
      </c>
      <c r="D1643" s="9" t="s">
        <v>2866</v>
      </c>
      <c r="E1643" s="10">
        <v>1</v>
      </c>
      <c r="F1643" s="9" t="s">
        <v>2764</v>
      </c>
      <c r="G1643" s="9" t="s">
        <v>3303</v>
      </c>
      <c r="H1643" s="11"/>
      <c r="I1643" s="12"/>
      <c r="J1643" s="12"/>
      <c r="K1643" s="12"/>
      <c r="L1643" s="12">
        <f t="array" ref="L1643">IFERROR(LOOKUP(2^15,SEARCH({"40A","63A","80A","100A","125A","160A","200A","250A","400A","630A","800A","1000A","1250A","1600A","2000A","2500A","3200A","4000A","5000A","6300A"},UPPER(D1643)),{40,63,80,100,125,160,200,250,400,630,800,1000,1250,1600,2000,2500,3200,4000,5000,6300}),0)</f>
        <v>4000</v>
      </c>
      <c r="M1643" s="9" t="str">
        <f t="shared" si="126"/>
        <v>Joint Pack</v>
      </c>
      <c r="N1643" s="9" t="str">
        <f t="shared" si="127"/>
        <v>CU</v>
      </c>
      <c r="O1643" s="13" t="str">
        <f t="shared" si="128"/>
        <v>Silver</v>
      </c>
      <c r="P1643" s="9" t="str">
        <f t="shared" si="129"/>
        <v>None</v>
      </c>
      <c r="Q1643" s="9" t="str">
        <f t="shared" si="130"/>
        <v>5</v>
      </c>
      <c r="R16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43" s="14" t="str">
        <f>IF(ProjectsDB[[#This Row],[Item Type]]="Straight Plug-In",_xlfn.TEXTJOIN("-",TRUE,M1643&amp;"-"&amp;_xlfn.LET(_xlpm.txt,ProjectsDB[[#This Row],[Assembly]],_xlpm.pos,FIND("SP",_xlpm.txt),_xlpm.pre,LEFT(_xlpm.txt,_xlpm.pos-1),IF(RIGHT(_xlpm.pre,3)="123","3PL",IF(RIGHT(_xlpm.pre,2)="12","2PL",IF(RIGHT(_xlpm.pre,1)="1","1PL","3PL")))),N1643,O1643,P1643,Q1643&amp;"W",R1643),_xlfn.TEXTJOIN("-",TRUE,M1643,N1643,O1643,P1643,Q1643&amp;"W",R1643))</f>
        <v>Joint Pack-CU-Silver-None-5W-2</v>
      </c>
      <c r="T1643" s="14" t="str">
        <f>IF(COUNTIF(Cycletime[Element Desc.],ProjectsDB[[#This Row],[Element Desc.]])&gt;0,"Found","Not Found")</f>
        <v>Found</v>
      </c>
    </row>
    <row r="1644" spans="2:20" x14ac:dyDescent="0.25">
      <c r="B1644" s="8" t="s">
        <v>3319</v>
      </c>
      <c r="C1644" s="9" t="s">
        <v>3301</v>
      </c>
      <c r="D1644" s="9" t="s">
        <v>3302</v>
      </c>
      <c r="E1644" s="10">
        <v>1</v>
      </c>
      <c r="F1644" s="9" t="s">
        <v>2764</v>
      </c>
      <c r="G1644" s="9" t="s">
        <v>3303</v>
      </c>
      <c r="H1644" s="11"/>
      <c r="I1644" s="12">
        <v>505</v>
      </c>
      <c r="J1644" s="12">
        <v>505</v>
      </c>
      <c r="K1644" s="12">
        <v>505</v>
      </c>
      <c r="L1644" s="12">
        <f t="array" ref="L1644">IFERROR(LOOKUP(2^15,SEARCH({"40A","63A","80A","100A","125A","160A","200A","250A","400A","630A","800A","1000A","1250A","1600A","2000A","2500A","3200A","4000A","5000A","6300A"},UPPER(D1644)),{40,63,80,100,125,160,200,250,400,630,800,1000,1250,1600,2000,2500,3200,4000,5000,6300}),0)</f>
        <v>4000</v>
      </c>
      <c r="M1644" s="9" t="str">
        <f t="shared" si="126"/>
        <v>T-Section</v>
      </c>
      <c r="N1644" s="9" t="str">
        <f t="shared" si="127"/>
        <v>CU</v>
      </c>
      <c r="O1644" s="13" t="str">
        <f t="shared" si="128"/>
        <v>Silver</v>
      </c>
      <c r="P1644" s="9" t="str">
        <f t="shared" si="129"/>
        <v>PET</v>
      </c>
      <c r="Q1644" s="9" t="str">
        <f t="shared" si="130"/>
        <v>5</v>
      </c>
      <c r="R16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44" s="14" t="str">
        <f>IF(ProjectsDB[[#This Row],[Item Type]]="Straight Plug-In",_xlfn.TEXTJOIN("-",TRUE,M1644&amp;"-"&amp;_xlfn.LET(_xlpm.txt,ProjectsDB[[#This Row],[Assembly]],_xlpm.pos,FIND("SP",_xlpm.txt),_xlpm.pre,LEFT(_xlpm.txt,_xlpm.pos-1),IF(RIGHT(_xlpm.pre,3)="123","3PL",IF(RIGHT(_xlpm.pre,2)="12","2PL",IF(RIGHT(_xlpm.pre,1)="1","1PL","3PL")))),N1644,O1644,P1644,Q1644&amp;"W",R1644),_xlfn.TEXTJOIN("-",TRUE,M1644,N1644,O1644,P1644,Q1644&amp;"W",R1644))</f>
        <v>T-Section-CU-Silver-PET-5W-2</v>
      </c>
      <c r="T1644" s="14" t="str">
        <f>IF(COUNTIF(Cycletime[Element Desc.],ProjectsDB[[#This Row],[Element Desc.]])&gt;0,"Found","Not Found")</f>
        <v>Found</v>
      </c>
    </row>
    <row r="1645" spans="2:20" x14ac:dyDescent="0.25">
      <c r="B1645" s="8" t="s">
        <v>3320</v>
      </c>
      <c r="C1645" s="9" t="s">
        <v>2865</v>
      </c>
      <c r="D1645" s="9" t="s">
        <v>2866</v>
      </c>
      <c r="E1645" s="10">
        <v>1</v>
      </c>
      <c r="F1645" s="9" t="s">
        <v>2764</v>
      </c>
      <c r="G1645" s="9" t="s">
        <v>3303</v>
      </c>
      <c r="H1645" s="11"/>
      <c r="I1645" s="12"/>
      <c r="J1645" s="12"/>
      <c r="K1645" s="12"/>
      <c r="L1645" s="12">
        <f t="array" ref="L1645">IFERROR(LOOKUP(2^15,SEARCH({"40A","63A","80A","100A","125A","160A","200A","250A","400A","630A","800A","1000A","1250A","1600A","2000A","2500A","3200A","4000A","5000A","6300A"},UPPER(D1645)),{40,63,80,100,125,160,200,250,400,630,800,1000,1250,1600,2000,2500,3200,4000,5000,6300}),0)</f>
        <v>4000</v>
      </c>
      <c r="M1645" s="9" t="str">
        <f t="shared" si="126"/>
        <v>Joint Pack</v>
      </c>
      <c r="N1645" s="9" t="str">
        <f t="shared" si="127"/>
        <v>CU</v>
      </c>
      <c r="O1645" s="13" t="str">
        <f t="shared" si="128"/>
        <v>Silver</v>
      </c>
      <c r="P1645" s="9" t="str">
        <f t="shared" si="129"/>
        <v>None</v>
      </c>
      <c r="Q1645" s="9" t="str">
        <f t="shared" si="130"/>
        <v>5</v>
      </c>
      <c r="R16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45" s="14" t="str">
        <f>IF(ProjectsDB[[#This Row],[Item Type]]="Straight Plug-In",_xlfn.TEXTJOIN("-",TRUE,M1645&amp;"-"&amp;_xlfn.LET(_xlpm.txt,ProjectsDB[[#This Row],[Assembly]],_xlpm.pos,FIND("SP",_xlpm.txt),_xlpm.pre,LEFT(_xlpm.txt,_xlpm.pos-1),IF(RIGHT(_xlpm.pre,3)="123","3PL",IF(RIGHT(_xlpm.pre,2)="12","2PL",IF(RIGHT(_xlpm.pre,1)="1","1PL","3PL")))),N1645,O1645,P1645,Q1645&amp;"W",R1645),_xlfn.TEXTJOIN("-",TRUE,M1645,N1645,O1645,P1645,Q1645&amp;"W",R1645))</f>
        <v>Joint Pack-CU-Silver-None-5W-2</v>
      </c>
      <c r="T1645" s="14" t="str">
        <f>IF(COUNTIF(Cycletime[Element Desc.],ProjectsDB[[#This Row],[Element Desc.]])&gt;0,"Found","Not Found")</f>
        <v>Found</v>
      </c>
    </row>
    <row r="1646" spans="2:20" x14ac:dyDescent="0.25">
      <c r="B1646" s="8" t="s">
        <v>3321</v>
      </c>
      <c r="C1646" s="9" t="s">
        <v>2772</v>
      </c>
      <c r="D1646" s="9" t="s">
        <v>2773</v>
      </c>
      <c r="E1646" s="10">
        <v>1</v>
      </c>
      <c r="F1646" s="9" t="s">
        <v>2764</v>
      </c>
      <c r="G1646" s="9" t="s">
        <v>3303</v>
      </c>
      <c r="H1646" s="11"/>
      <c r="I1646" s="12"/>
      <c r="J1646" s="12"/>
      <c r="K1646" s="12"/>
      <c r="L1646" s="12">
        <f t="array" ref="L1646">IFERROR(LOOKUP(2^15,SEARCH({"40A","63A","80A","100A","125A","160A","200A","250A","400A","630A","800A","1000A","1250A","1600A","2000A","2500A","3200A","4000A","5000A","6300A"},UPPER(D1646)),{40,63,80,100,125,160,200,250,400,630,800,1000,1250,1600,2000,2500,3200,4000,5000,6300}),0)</f>
        <v>3200</v>
      </c>
      <c r="M1646" s="9" t="str">
        <f t="shared" si="126"/>
        <v>Joint Pack</v>
      </c>
      <c r="N1646" s="9" t="str">
        <f t="shared" si="127"/>
        <v>CU</v>
      </c>
      <c r="O1646" s="13" t="str">
        <f t="shared" si="128"/>
        <v>Silver</v>
      </c>
      <c r="P1646" s="9" t="str">
        <f t="shared" si="129"/>
        <v>None</v>
      </c>
      <c r="Q1646" s="9" t="str">
        <f t="shared" si="130"/>
        <v>5</v>
      </c>
      <c r="R16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46" s="14" t="str">
        <f>IF(ProjectsDB[[#This Row],[Item Type]]="Straight Plug-In",_xlfn.TEXTJOIN("-",TRUE,M1646&amp;"-"&amp;_xlfn.LET(_xlpm.txt,ProjectsDB[[#This Row],[Assembly]],_xlpm.pos,FIND("SP",_xlpm.txt),_xlpm.pre,LEFT(_xlpm.txt,_xlpm.pos-1),IF(RIGHT(_xlpm.pre,3)="123","3PL",IF(RIGHT(_xlpm.pre,2)="12","2PL",IF(RIGHT(_xlpm.pre,1)="1","1PL","3PL")))),N1646,O1646,P1646,Q1646&amp;"W",R1646),_xlfn.TEXTJOIN("-",TRUE,M1646,N1646,O1646,P1646,Q1646&amp;"W",R1646))</f>
        <v>Joint Pack-CU-Silver-None-5W-2</v>
      </c>
      <c r="T1646" s="14" t="str">
        <f>IF(COUNTIF(Cycletime[Element Desc.],ProjectsDB[[#This Row],[Element Desc.]])&gt;0,"Found","Not Found")</f>
        <v>Found</v>
      </c>
    </row>
    <row r="1647" spans="2:20" x14ac:dyDescent="0.25">
      <c r="B1647" s="8" t="s">
        <v>3322</v>
      </c>
      <c r="C1647" s="9" t="s">
        <v>3309</v>
      </c>
      <c r="D1647" s="9" t="s">
        <v>3310</v>
      </c>
      <c r="E1647" s="10">
        <v>1</v>
      </c>
      <c r="F1647" s="9" t="s">
        <v>2764</v>
      </c>
      <c r="G1647" s="9" t="s">
        <v>3303</v>
      </c>
      <c r="H1647" s="11"/>
      <c r="I1647" s="12">
        <v>455</v>
      </c>
      <c r="J1647" s="12">
        <v>455</v>
      </c>
      <c r="K1647" s="12">
        <v>455</v>
      </c>
      <c r="L1647" s="12">
        <f t="array" ref="L1647">IFERROR(LOOKUP(2^15,SEARCH({"40A","63A","80A","100A","125A","160A","200A","250A","400A","630A","800A","1000A","1250A","1600A","2000A","2500A","3200A","4000A","5000A","6300A"},UPPER(D1647)),{40,63,80,100,125,160,200,250,400,630,800,1000,1250,1600,2000,2500,3200,4000,5000,6300}),0)</f>
        <v>3200</v>
      </c>
      <c r="M1647" s="9" t="str">
        <f t="shared" si="126"/>
        <v>T-Section</v>
      </c>
      <c r="N1647" s="9" t="str">
        <f t="shared" si="127"/>
        <v>CU</v>
      </c>
      <c r="O1647" s="13" t="str">
        <f t="shared" si="128"/>
        <v>Silver</v>
      </c>
      <c r="P1647" s="9" t="str">
        <f t="shared" si="129"/>
        <v>PET</v>
      </c>
      <c r="Q1647" s="9" t="str">
        <f t="shared" si="130"/>
        <v>5</v>
      </c>
      <c r="R16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47" s="14" t="str">
        <f>IF(ProjectsDB[[#This Row],[Item Type]]="Straight Plug-In",_xlfn.TEXTJOIN("-",TRUE,M1647&amp;"-"&amp;_xlfn.LET(_xlpm.txt,ProjectsDB[[#This Row],[Assembly]],_xlpm.pos,FIND("SP",_xlpm.txt),_xlpm.pre,LEFT(_xlpm.txt,_xlpm.pos-1),IF(RIGHT(_xlpm.pre,3)="123","3PL",IF(RIGHT(_xlpm.pre,2)="12","2PL",IF(RIGHT(_xlpm.pre,1)="1","1PL","3PL")))),N1647,O1647,P1647,Q1647&amp;"W",R1647),_xlfn.TEXTJOIN("-",TRUE,M1647,N1647,O1647,P1647,Q1647&amp;"W",R1647))</f>
        <v>T-Section-CU-Silver-PET-5W-2</v>
      </c>
      <c r="T1647" s="14" t="str">
        <f>IF(COUNTIF(Cycletime[Element Desc.],ProjectsDB[[#This Row],[Element Desc.]])&gt;0,"Found","Not Found")</f>
        <v>Found</v>
      </c>
    </row>
    <row r="1648" spans="2:20" x14ac:dyDescent="0.25">
      <c r="B1648" s="8" t="s">
        <v>3323</v>
      </c>
      <c r="C1648" s="9" t="s">
        <v>3309</v>
      </c>
      <c r="D1648" s="9" t="s">
        <v>3310</v>
      </c>
      <c r="E1648" s="10">
        <v>1</v>
      </c>
      <c r="F1648" s="9" t="s">
        <v>2764</v>
      </c>
      <c r="G1648" s="9" t="s">
        <v>3303</v>
      </c>
      <c r="H1648" s="11"/>
      <c r="I1648" s="12">
        <v>455</v>
      </c>
      <c r="J1648" s="12">
        <v>455</v>
      </c>
      <c r="K1648" s="12">
        <v>455</v>
      </c>
      <c r="L1648" s="12">
        <f t="array" ref="L1648">IFERROR(LOOKUP(2^15,SEARCH({"40A","63A","80A","100A","125A","160A","200A","250A","400A","630A","800A","1000A","1250A","1600A","2000A","2500A","3200A","4000A","5000A","6300A"},UPPER(D1648)),{40,63,80,100,125,160,200,250,400,630,800,1000,1250,1600,2000,2500,3200,4000,5000,6300}),0)</f>
        <v>3200</v>
      </c>
      <c r="M1648" s="9" t="str">
        <f t="shared" si="126"/>
        <v>T-Section</v>
      </c>
      <c r="N1648" s="9" t="str">
        <f t="shared" si="127"/>
        <v>CU</v>
      </c>
      <c r="O1648" s="13" t="str">
        <f t="shared" si="128"/>
        <v>Silver</v>
      </c>
      <c r="P1648" s="9" t="str">
        <f t="shared" si="129"/>
        <v>PET</v>
      </c>
      <c r="Q1648" s="9" t="str">
        <f t="shared" si="130"/>
        <v>5</v>
      </c>
      <c r="R16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48" s="14" t="str">
        <f>IF(ProjectsDB[[#This Row],[Item Type]]="Straight Plug-In",_xlfn.TEXTJOIN("-",TRUE,M1648&amp;"-"&amp;_xlfn.LET(_xlpm.txt,ProjectsDB[[#This Row],[Assembly]],_xlpm.pos,FIND("SP",_xlpm.txt),_xlpm.pre,LEFT(_xlpm.txt,_xlpm.pos-1),IF(RIGHT(_xlpm.pre,3)="123","3PL",IF(RIGHT(_xlpm.pre,2)="12","2PL",IF(RIGHT(_xlpm.pre,1)="1","1PL","3PL")))),N1648,O1648,P1648,Q1648&amp;"W",R1648),_xlfn.TEXTJOIN("-",TRUE,M1648,N1648,O1648,P1648,Q1648&amp;"W",R1648))</f>
        <v>T-Section-CU-Silver-PET-5W-2</v>
      </c>
      <c r="T1648" s="14" t="str">
        <f>IF(COUNTIF(Cycletime[Element Desc.],ProjectsDB[[#This Row],[Element Desc.]])&gt;0,"Found","Not Found")</f>
        <v>Found</v>
      </c>
    </row>
    <row r="1649" spans="2:20" x14ac:dyDescent="0.25">
      <c r="B1649" s="8" t="s">
        <v>3324</v>
      </c>
      <c r="C1649" s="9" t="s">
        <v>2772</v>
      </c>
      <c r="D1649" s="9" t="s">
        <v>2773</v>
      </c>
      <c r="E1649" s="10">
        <v>1</v>
      </c>
      <c r="F1649" s="9" t="s">
        <v>2764</v>
      </c>
      <c r="G1649" s="9" t="s">
        <v>3303</v>
      </c>
      <c r="H1649" s="11"/>
      <c r="I1649" s="12"/>
      <c r="J1649" s="12"/>
      <c r="K1649" s="12"/>
      <c r="L1649" s="12">
        <f t="array" ref="L1649">IFERROR(LOOKUP(2^15,SEARCH({"40A","63A","80A","100A","125A","160A","200A","250A","400A","630A","800A","1000A","1250A","1600A","2000A","2500A","3200A","4000A","5000A","6300A"},UPPER(D1649)),{40,63,80,100,125,160,200,250,400,630,800,1000,1250,1600,2000,2500,3200,4000,5000,6300}),0)</f>
        <v>3200</v>
      </c>
      <c r="M1649" s="9" t="str">
        <f t="shared" si="126"/>
        <v>Joint Pack</v>
      </c>
      <c r="N1649" s="9" t="str">
        <f t="shared" si="127"/>
        <v>CU</v>
      </c>
      <c r="O1649" s="13" t="str">
        <f t="shared" si="128"/>
        <v>Silver</v>
      </c>
      <c r="P1649" s="9" t="str">
        <f t="shared" si="129"/>
        <v>None</v>
      </c>
      <c r="Q1649" s="9" t="str">
        <f t="shared" si="130"/>
        <v>5</v>
      </c>
      <c r="R16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49" s="14" t="str">
        <f>IF(ProjectsDB[[#This Row],[Item Type]]="Straight Plug-In",_xlfn.TEXTJOIN("-",TRUE,M1649&amp;"-"&amp;_xlfn.LET(_xlpm.txt,ProjectsDB[[#This Row],[Assembly]],_xlpm.pos,FIND("SP",_xlpm.txt),_xlpm.pre,LEFT(_xlpm.txt,_xlpm.pos-1),IF(RIGHT(_xlpm.pre,3)="123","3PL",IF(RIGHT(_xlpm.pre,2)="12","2PL",IF(RIGHT(_xlpm.pre,1)="1","1PL","3PL")))),N1649,O1649,P1649,Q1649&amp;"W",R1649),_xlfn.TEXTJOIN("-",TRUE,M1649,N1649,O1649,P1649,Q1649&amp;"W",R1649))</f>
        <v>Joint Pack-CU-Silver-None-5W-2</v>
      </c>
      <c r="T1649" s="14" t="str">
        <f>IF(COUNTIF(Cycletime[Element Desc.],ProjectsDB[[#This Row],[Element Desc.]])&gt;0,"Found","Not Found")</f>
        <v>Found</v>
      </c>
    </row>
    <row r="1650" spans="2:20" x14ac:dyDescent="0.25">
      <c r="B1650" s="8" t="s">
        <v>3325</v>
      </c>
      <c r="C1650" s="9" t="s">
        <v>3301</v>
      </c>
      <c r="D1650" s="9" t="s">
        <v>3302</v>
      </c>
      <c r="E1650" s="10">
        <v>1</v>
      </c>
      <c r="F1650" s="9" t="s">
        <v>2764</v>
      </c>
      <c r="G1650" s="9" t="s">
        <v>3303</v>
      </c>
      <c r="H1650" s="11"/>
      <c r="I1650" s="12">
        <v>505</v>
      </c>
      <c r="J1650" s="12">
        <v>505</v>
      </c>
      <c r="K1650" s="12">
        <v>505</v>
      </c>
      <c r="L1650" s="12">
        <f t="array" ref="L1650">IFERROR(LOOKUP(2^15,SEARCH({"40A","63A","80A","100A","125A","160A","200A","250A","400A","630A","800A","1000A","1250A","1600A","2000A","2500A","3200A","4000A","5000A","6300A"},UPPER(D1650)),{40,63,80,100,125,160,200,250,400,630,800,1000,1250,1600,2000,2500,3200,4000,5000,6300}),0)</f>
        <v>4000</v>
      </c>
      <c r="M1650" s="9" t="str">
        <f t="shared" si="126"/>
        <v>T-Section</v>
      </c>
      <c r="N1650" s="9" t="str">
        <f t="shared" si="127"/>
        <v>CU</v>
      </c>
      <c r="O1650" s="13" t="str">
        <f t="shared" si="128"/>
        <v>Silver</v>
      </c>
      <c r="P1650" s="9" t="str">
        <f t="shared" si="129"/>
        <v>PET</v>
      </c>
      <c r="Q1650" s="9" t="str">
        <f t="shared" si="130"/>
        <v>5</v>
      </c>
      <c r="R16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50" s="14" t="str">
        <f>IF(ProjectsDB[[#This Row],[Item Type]]="Straight Plug-In",_xlfn.TEXTJOIN("-",TRUE,M1650&amp;"-"&amp;_xlfn.LET(_xlpm.txt,ProjectsDB[[#This Row],[Assembly]],_xlpm.pos,FIND("SP",_xlpm.txt),_xlpm.pre,LEFT(_xlpm.txt,_xlpm.pos-1),IF(RIGHT(_xlpm.pre,3)="123","3PL",IF(RIGHT(_xlpm.pre,2)="12","2PL",IF(RIGHT(_xlpm.pre,1)="1","1PL","3PL")))),N1650,O1650,P1650,Q1650&amp;"W",R1650),_xlfn.TEXTJOIN("-",TRUE,M1650,N1650,O1650,P1650,Q1650&amp;"W",R1650))</f>
        <v>T-Section-CU-Silver-PET-5W-2</v>
      </c>
      <c r="T1650" s="14" t="str">
        <f>IF(COUNTIF(Cycletime[Element Desc.],ProjectsDB[[#This Row],[Element Desc.]])&gt;0,"Found","Not Found")</f>
        <v>Found</v>
      </c>
    </row>
    <row r="1651" spans="2:20" x14ac:dyDescent="0.25">
      <c r="B1651" s="8" t="s">
        <v>3326</v>
      </c>
      <c r="C1651" s="9" t="s">
        <v>2865</v>
      </c>
      <c r="D1651" s="9" t="s">
        <v>2866</v>
      </c>
      <c r="E1651" s="10">
        <v>1</v>
      </c>
      <c r="F1651" s="9" t="s">
        <v>2764</v>
      </c>
      <c r="G1651" s="9" t="s">
        <v>3303</v>
      </c>
      <c r="H1651" s="11"/>
      <c r="I1651" s="12"/>
      <c r="J1651" s="12"/>
      <c r="K1651" s="12"/>
      <c r="L1651" s="12">
        <f t="array" ref="L1651">IFERROR(LOOKUP(2^15,SEARCH({"40A","63A","80A","100A","125A","160A","200A","250A","400A","630A","800A","1000A","1250A","1600A","2000A","2500A","3200A","4000A","5000A","6300A"},UPPER(D1651)),{40,63,80,100,125,160,200,250,400,630,800,1000,1250,1600,2000,2500,3200,4000,5000,6300}),0)</f>
        <v>4000</v>
      </c>
      <c r="M1651" s="9" t="str">
        <f t="shared" si="126"/>
        <v>Joint Pack</v>
      </c>
      <c r="N1651" s="9" t="str">
        <f t="shared" si="127"/>
        <v>CU</v>
      </c>
      <c r="O1651" s="13" t="str">
        <f t="shared" si="128"/>
        <v>Silver</v>
      </c>
      <c r="P1651" s="9" t="str">
        <f t="shared" si="129"/>
        <v>None</v>
      </c>
      <c r="Q1651" s="9" t="str">
        <f t="shared" si="130"/>
        <v>5</v>
      </c>
      <c r="R16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51" s="14" t="str">
        <f>IF(ProjectsDB[[#This Row],[Item Type]]="Straight Plug-In",_xlfn.TEXTJOIN("-",TRUE,M1651&amp;"-"&amp;_xlfn.LET(_xlpm.txt,ProjectsDB[[#This Row],[Assembly]],_xlpm.pos,FIND("SP",_xlpm.txt),_xlpm.pre,LEFT(_xlpm.txt,_xlpm.pos-1),IF(RIGHT(_xlpm.pre,3)="123","3PL",IF(RIGHT(_xlpm.pre,2)="12","2PL",IF(RIGHT(_xlpm.pre,1)="1","1PL","3PL")))),N1651,O1651,P1651,Q1651&amp;"W",R1651),_xlfn.TEXTJOIN("-",TRUE,M1651,N1651,O1651,P1651,Q1651&amp;"W",R1651))</f>
        <v>Joint Pack-CU-Silver-None-5W-2</v>
      </c>
      <c r="T1651" s="14" t="str">
        <f>IF(COUNTIF(Cycletime[Element Desc.],ProjectsDB[[#This Row],[Element Desc.]])&gt;0,"Found","Not Found")</f>
        <v>Found</v>
      </c>
    </row>
    <row r="1652" spans="2:20" x14ac:dyDescent="0.25">
      <c r="B1652" s="8" t="s">
        <v>3327</v>
      </c>
      <c r="C1652" s="9" t="s">
        <v>3301</v>
      </c>
      <c r="D1652" s="9" t="s">
        <v>3302</v>
      </c>
      <c r="E1652" s="10">
        <v>1</v>
      </c>
      <c r="F1652" s="9" t="s">
        <v>2764</v>
      </c>
      <c r="G1652" s="9" t="s">
        <v>3303</v>
      </c>
      <c r="H1652" s="11"/>
      <c r="I1652" s="12">
        <v>505</v>
      </c>
      <c r="J1652" s="12">
        <v>505</v>
      </c>
      <c r="K1652" s="12">
        <v>505</v>
      </c>
      <c r="L1652" s="12">
        <f t="array" ref="L1652">IFERROR(LOOKUP(2^15,SEARCH({"40A","63A","80A","100A","125A","160A","200A","250A","400A","630A","800A","1000A","1250A","1600A","2000A","2500A","3200A","4000A","5000A","6300A"},UPPER(D1652)),{40,63,80,100,125,160,200,250,400,630,800,1000,1250,1600,2000,2500,3200,4000,5000,6300}),0)</f>
        <v>4000</v>
      </c>
      <c r="M1652" s="9" t="str">
        <f t="shared" si="126"/>
        <v>T-Section</v>
      </c>
      <c r="N1652" s="9" t="str">
        <f t="shared" si="127"/>
        <v>CU</v>
      </c>
      <c r="O1652" s="13" t="str">
        <f t="shared" si="128"/>
        <v>Silver</v>
      </c>
      <c r="P1652" s="9" t="str">
        <f t="shared" si="129"/>
        <v>PET</v>
      </c>
      <c r="Q1652" s="9" t="str">
        <f t="shared" si="130"/>
        <v>5</v>
      </c>
      <c r="R16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52" s="14" t="str">
        <f>IF(ProjectsDB[[#This Row],[Item Type]]="Straight Plug-In",_xlfn.TEXTJOIN("-",TRUE,M1652&amp;"-"&amp;_xlfn.LET(_xlpm.txt,ProjectsDB[[#This Row],[Assembly]],_xlpm.pos,FIND("SP",_xlpm.txt),_xlpm.pre,LEFT(_xlpm.txt,_xlpm.pos-1),IF(RIGHT(_xlpm.pre,3)="123","3PL",IF(RIGHT(_xlpm.pre,2)="12","2PL",IF(RIGHT(_xlpm.pre,1)="1","1PL","3PL")))),N1652,O1652,P1652,Q1652&amp;"W",R1652),_xlfn.TEXTJOIN("-",TRUE,M1652,N1652,O1652,P1652,Q1652&amp;"W",R1652))</f>
        <v>T-Section-CU-Silver-PET-5W-2</v>
      </c>
      <c r="T1652" s="14" t="str">
        <f>IF(COUNTIF(Cycletime[Element Desc.],ProjectsDB[[#This Row],[Element Desc.]])&gt;0,"Found","Not Found")</f>
        <v>Found</v>
      </c>
    </row>
    <row r="1653" spans="2:20" x14ac:dyDescent="0.25">
      <c r="B1653" s="8" t="s">
        <v>3328</v>
      </c>
      <c r="C1653" s="9" t="s">
        <v>2865</v>
      </c>
      <c r="D1653" s="9" t="s">
        <v>2866</v>
      </c>
      <c r="E1653" s="10">
        <v>1</v>
      </c>
      <c r="F1653" s="9" t="s">
        <v>2764</v>
      </c>
      <c r="G1653" s="9" t="s">
        <v>3303</v>
      </c>
      <c r="H1653" s="11"/>
      <c r="I1653" s="12"/>
      <c r="J1653" s="12"/>
      <c r="K1653" s="12"/>
      <c r="L1653" s="12">
        <f t="array" ref="L1653">IFERROR(LOOKUP(2^15,SEARCH({"40A","63A","80A","100A","125A","160A","200A","250A","400A","630A","800A","1000A","1250A","1600A","2000A","2500A","3200A","4000A","5000A","6300A"},UPPER(D1653)),{40,63,80,100,125,160,200,250,400,630,800,1000,1250,1600,2000,2500,3200,4000,5000,6300}),0)</f>
        <v>4000</v>
      </c>
      <c r="M1653" s="9" t="str">
        <f t="shared" si="126"/>
        <v>Joint Pack</v>
      </c>
      <c r="N1653" s="9" t="str">
        <f t="shared" si="127"/>
        <v>CU</v>
      </c>
      <c r="O1653" s="13" t="str">
        <f t="shared" si="128"/>
        <v>Silver</v>
      </c>
      <c r="P1653" s="9" t="str">
        <f t="shared" si="129"/>
        <v>None</v>
      </c>
      <c r="Q1653" s="9" t="str">
        <f t="shared" si="130"/>
        <v>5</v>
      </c>
      <c r="R16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53" s="14" t="str">
        <f>IF(ProjectsDB[[#This Row],[Item Type]]="Straight Plug-In",_xlfn.TEXTJOIN("-",TRUE,M1653&amp;"-"&amp;_xlfn.LET(_xlpm.txt,ProjectsDB[[#This Row],[Assembly]],_xlpm.pos,FIND("SP",_xlpm.txt),_xlpm.pre,LEFT(_xlpm.txt,_xlpm.pos-1),IF(RIGHT(_xlpm.pre,3)="123","3PL",IF(RIGHT(_xlpm.pre,2)="12","2PL",IF(RIGHT(_xlpm.pre,1)="1","1PL","3PL")))),N1653,O1653,P1653,Q1653&amp;"W",R1653),_xlfn.TEXTJOIN("-",TRUE,M1653,N1653,O1653,P1653,Q1653&amp;"W",R1653))</f>
        <v>Joint Pack-CU-Silver-None-5W-2</v>
      </c>
      <c r="T1653" s="14" t="str">
        <f>IF(COUNTIF(Cycletime[Element Desc.],ProjectsDB[[#This Row],[Element Desc.]])&gt;0,"Found","Not Found")</f>
        <v>Found</v>
      </c>
    </row>
    <row r="1654" spans="2:20" x14ac:dyDescent="0.25">
      <c r="B1654" s="8" t="s">
        <v>3329</v>
      </c>
      <c r="C1654" s="9" t="s">
        <v>3309</v>
      </c>
      <c r="D1654" s="9" t="s">
        <v>3310</v>
      </c>
      <c r="E1654" s="10">
        <v>1</v>
      </c>
      <c r="F1654" s="9" t="s">
        <v>2764</v>
      </c>
      <c r="G1654" s="9" t="s">
        <v>3303</v>
      </c>
      <c r="H1654" s="11"/>
      <c r="I1654" s="12">
        <v>455</v>
      </c>
      <c r="J1654" s="12">
        <v>455</v>
      </c>
      <c r="K1654" s="12">
        <v>455</v>
      </c>
      <c r="L1654" s="12">
        <f t="array" ref="L1654">IFERROR(LOOKUP(2^15,SEARCH({"40A","63A","80A","100A","125A","160A","200A","250A","400A","630A","800A","1000A","1250A","1600A","2000A","2500A","3200A","4000A","5000A","6300A"},UPPER(D1654)),{40,63,80,100,125,160,200,250,400,630,800,1000,1250,1600,2000,2500,3200,4000,5000,6300}),0)</f>
        <v>3200</v>
      </c>
      <c r="M1654" s="9" t="str">
        <f t="shared" si="126"/>
        <v>T-Section</v>
      </c>
      <c r="N1654" s="9" t="str">
        <f t="shared" si="127"/>
        <v>CU</v>
      </c>
      <c r="O1654" s="13" t="str">
        <f t="shared" si="128"/>
        <v>Silver</v>
      </c>
      <c r="P1654" s="9" t="str">
        <f t="shared" si="129"/>
        <v>PET</v>
      </c>
      <c r="Q1654" s="9" t="str">
        <f t="shared" si="130"/>
        <v>5</v>
      </c>
      <c r="R16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54" s="14" t="str">
        <f>IF(ProjectsDB[[#This Row],[Item Type]]="Straight Plug-In",_xlfn.TEXTJOIN("-",TRUE,M1654&amp;"-"&amp;_xlfn.LET(_xlpm.txt,ProjectsDB[[#This Row],[Assembly]],_xlpm.pos,FIND("SP",_xlpm.txt),_xlpm.pre,LEFT(_xlpm.txt,_xlpm.pos-1),IF(RIGHT(_xlpm.pre,3)="123","3PL",IF(RIGHT(_xlpm.pre,2)="12","2PL",IF(RIGHT(_xlpm.pre,1)="1","1PL","3PL")))),N1654,O1654,P1654,Q1654&amp;"W",R1654),_xlfn.TEXTJOIN("-",TRUE,M1654,N1654,O1654,P1654,Q1654&amp;"W",R1654))</f>
        <v>T-Section-CU-Silver-PET-5W-2</v>
      </c>
      <c r="T1654" s="14" t="str">
        <f>IF(COUNTIF(Cycletime[Element Desc.],ProjectsDB[[#This Row],[Element Desc.]])&gt;0,"Found","Not Found")</f>
        <v>Found</v>
      </c>
    </row>
    <row r="1655" spans="2:20" x14ac:dyDescent="0.25">
      <c r="B1655" s="8" t="s">
        <v>3330</v>
      </c>
      <c r="C1655" s="9" t="s">
        <v>2772</v>
      </c>
      <c r="D1655" s="9" t="s">
        <v>2773</v>
      </c>
      <c r="E1655" s="10">
        <v>1</v>
      </c>
      <c r="F1655" s="9" t="s">
        <v>2764</v>
      </c>
      <c r="G1655" s="9" t="s">
        <v>3303</v>
      </c>
      <c r="H1655" s="11"/>
      <c r="I1655" s="12"/>
      <c r="J1655" s="12"/>
      <c r="K1655" s="12"/>
      <c r="L1655" s="12">
        <f t="array" ref="L1655">IFERROR(LOOKUP(2^15,SEARCH({"40A","63A","80A","100A","125A","160A","200A","250A","400A","630A","800A","1000A","1250A","1600A","2000A","2500A","3200A","4000A","5000A","6300A"},UPPER(D1655)),{40,63,80,100,125,160,200,250,400,630,800,1000,1250,1600,2000,2500,3200,4000,5000,6300}),0)</f>
        <v>3200</v>
      </c>
      <c r="M1655" s="9" t="str">
        <f t="shared" si="126"/>
        <v>Joint Pack</v>
      </c>
      <c r="N1655" s="9" t="str">
        <f t="shared" si="127"/>
        <v>CU</v>
      </c>
      <c r="O1655" s="13" t="str">
        <f t="shared" si="128"/>
        <v>Silver</v>
      </c>
      <c r="P1655" s="9" t="str">
        <f t="shared" si="129"/>
        <v>None</v>
      </c>
      <c r="Q1655" s="9" t="str">
        <f t="shared" si="130"/>
        <v>5</v>
      </c>
      <c r="R16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55" s="14" t="str">
        <f>IF(ProjectsDB[[#This Row],[Item Type]]="Straight Plug-In",_xlfn.TEXTJOIN("-",TRUE,M1655&amp;"-"&amp;_xlfn.LET(_xlpm.txt,ProjectsDB[[#This Row],[Assembly]],_xlpm.pos,FIND("SP",_xlpm.txt),_xlpm.pre,LEFT(_xlpm.txt,_xlpm.pos-1),IF(RIGHT(_xlpm.pre,3)="123","3PL",IF(RIGHT(_xlpm.pre,2)="12","2PL",IF(RIGHT(_xlpm.pre,1)="1","1PL","3PL")))),N1655,O1655,P1655,Q1655&amp;"W",R1655),_xlfn.TEXTJOIN("-",TRUE,M1655,N1655,O1655,P1655,Q1655&amp;"W",R1655))</f>
        <v>Joint Pack-CU-Silver-None-5W-2</v>
      </c>
      <c r="T1655" s="14" t="str">
        <f>IF(COUNTIF(Cycletime[Element Desc.],ProjectsDB[[#This Row],[Element Desc.]])&gt;0,"Found","Not Found")</f>
        <v>Found</v>
      </c>
    </row>
    <row r="1656" spans="2:20" x14ac:dyDescent="0.25">
      <c r="B1656" s="8" t="s">
        <v>3331</v>
      </c>
      <c r="C1656" s="9" t="s">
        <v>3309</v>
      </c>
      <c r="D1656" s="9" t="s">
        <v>3310</v>
      </c>
      <c r="E1656" s="10">
        <v>1</v>
      </c>
      <c r="F1656" s="9" t="s">
        <v>2764</v>
      </c>
      <c r="G1656" s="9" t="s">
        <v>3303</v>
      </c>
      <c r="H1656" s="11"/>
      <c r="I1656" s="12">
        <v>455</v>
      </c>
      <c r="J1656" s="12">
        <v>455</v>
      </c>
      <c r="K1656" s="12">
        <v>455</v>
      </c>
      <c r="L1656" s="12">
        <f t="array" ref="L1656">IFERROR(LOOKUP(2^15,SEARCH({"40A","63A","80A","100A","125A","160A","200A","250A","400A","630A","800A","1000A","1250A","1600A","2000A","2500A","3200A","4000A","5000A","6300A"},UPPER(D1656)),{40,63,80,100,125,160,200,250,400,630,800,1000,1250,1600,2000,2500,3200,4000,5000,6300}),0)</f>
        <v>3200</v>
      </c>
      <c r="M1656" s="9" t="str">
        <f t="shared" si="126"/>
        <v>T-Section</v>
      </c>
      <c r="N1656" s="9" t="str">
        <f t="shared" si="127"/>
        <v>CU</v>
      </c>
      <c r="O1656" s="13" t="str">
        <f t="shared" si="128"/>
        <v>Silver</v>
      </c>
      <c r="P1656" s="9" t="str">
        <f t="shared" si="129"/>
        <v>PET</v>
      </c>
      <c r="Q1656" s="9" t="str">
        <f t="shared" si="130"/>
        <v>5</v>
      </c>
      <c r="R16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56" s="14" t="str">
        <f>IF(ProjectsDB[[#This Row],[Item Type]]="Straight Plug-In",_xlfn.TEXTJOIN("-",TRUE,M1656&amp;"-"&amp;_xlfn.LET(_xlpm.txt,ProjectsDB[[#This Row],[Assembly]],_xlpm.pos,FIND("SP",_xlpm.txt),_xlpm.pre,LEFT(_xlpm.txt,_xlpm.pos-1),IF(RIGHT(_xlpm.pre,3)="123","3PL",IF(RIGHT(_xlpm.pre,2)="12","2PL",IF(RIGHT(_xlpm.pre,1)="1","1PL","3PL")))),N1656,O1656,P1656,Q1656&amp;"W",R1656),_xlfn.TEXTJOIN("-",TRUE,M1656,N1656,O1656,P1656,Q1656&amp;"W",R1656))</f>
        <v>T-Section-CU-Silver-PET-5W-2</v>
      </c>
      <c r="T1656" s="14" t="str">
        <f>IF(COUNTIF(Cycletime[Element Desc.],ProjectsDB[[#This Row],[Element Desc.]])&gt;0,"Found","Not Found")</f>
        <v>Found</v>
      </c>
    </row>
    <row r="1657" spans="2:20" x14ac:dyDescent="0.25">
      <c r="B1657" s="8" t="s">
        <v>3332</v>
      </c>
      <c r="C1657" s="9" t="s">
        <v>2772</v>
      </c>
      <c r="D1657" s="9" t="s">
        <v>2773</v>
      </c>
      <c r="E1657" s="10">
        <v>1</v>
      </c>
      <c r="F1657" s="9" t="s">
        <v>2764</v>
      </c>
      <c r="G1657" s="9" t="s">
        <v>3303</v>
      </c>
      <c r="H1657" s="11"/>
      <c r="I1657" s="12"/>
      <c r="J1657" s="12"/>
      <c r="K1657" s="12"/>
      <c r="L1657" s="12">
        <f t="array" ref="L1657">IFERROR(LOOKUP(2^15,SEARCH({"40A","63A","80A","100A","125A","160A","200A","250A","400A","630A","800A","1000A","1250A","1600A","2000A","2500A","3200A","4000A","5000A","6300A"},UPPER(D1657)),{40,63,80,100,125,160,200,250,400,630,800,1000,1250,1600,2000,2500,3200,4000,5000,6300}),0)</f>
        <v>3200</v>
      </c>
      <c r="M1657" s="9" t="str">
        <f t="shared" si="126"/>
        <v>Joint Pack</v>
      </c>
      <c r="N1657" s="9" t="str">
        <f t="shared" si="127"/>
        <v>CU</v>
      </c>
      <c r="O1657" s="13" t="str">
        <f t="shared" si="128"/>
        <v>Silver</v>
      </c>
      <c r="P1657" s="9" t="str">
        <f t="shared" si="129"/>
        <v>None</v>
      </c>
      <c r="Q1657" s="9" t="str">
        <f t="shared" si="130"/>
        <v>5</v>
      </c>
      <c r="R16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57" s="14" t="str">
        <f>IF(ProjectsDB[[#This Row],[Item Type]]="Straight Plug-In",_xlfn.TEXTJOIN("-",TRUE,M1657&amp;"-"&amp;_xlfn.LET(_xlpm.txt,ProjectsDB[[#This Row],[Assembly]],_xlpm.pos,FIND("SP",_xlpm.txt),_xlpm.pre,LEFT(_xlpm.txt,_xlpm.pos-1),IF(RIGHT(_xlpm.pre,3)="123","3PL",IF(RIGHT(_xlpm.pre,2)="12","2PL",IF(RIGHT(_xlpm.pre,1)="1","1PL","3PL")))),N1657,O1657,P1657,Q1657&amp;"W",R1657),_xlfn.TEXTJOIN("-",TRUE,M1657,N1657,O1657,P1657,Q1657&amp;"W",R1657))</f>
        <v>Joint Pack-CU-Silver-None-5W-2</v>
      </c>
      <c r="T1657" s="14" t="str">
        <f>IF(COUNTIF(Cycletime[Element Desc.],ProjectsDB[[#This Row],[Element Desc.]])&gt;0,"Found","Not Found")</f>
        <v>Found</v>
      </c>
    </row>
    <row r="1658" spans="2:20" x14ac:dyDescent="0.25">
      <c r="B1658" s="8" t="s">
        <v>3333</v>
      </c>
      <c r="C1658" s="9" t="s">
        <v>3309</v>
      </c>
      <c r="D1658" s="9" t="s">
        <v>3310</v>
      </c>
      <c r="E1658" s="10">
        <v>1</v>
      </c>
      <c r="F1658" s="9" t="s">
        <v>2764</v>
      </c>
      <c r="G1658" s="9" t="s">
        <v>3303</v>
      </c>
      <c r="H1658" s="11"/>
      <c r="I1658" s="12">
        <v>455</v>
      </c>
      <c r="J1658" s="12">
        <v>455</v>
      </c>
      <c r="K1658" s="12">
        <v>455</v>
      </c>
      <c r="L1658" s="12">
        <f t="array" ref="L1658">IFERROR(LOOKUP(2^15,SEARCH({"40A","63A","80A","100A","125A","160A","200A","250A","400A","630A","800A","1000A","1250A","1600A","2000A","2500A","3200A","4000A","5000A","6300A"},UPPER(D1658)),{40,63,80,100,125,160,200,250,400,630,800,1000,1250,1600,2000,2500,3200,4000,5000,6300}),0)</f>
        <v>3200</v>
      </c>
      <c r="M1658" s="9" t="str">
        <f t="shared" si="126"/>
        <v>T-Section</v>
      </c>
      <c r="N1658" s="9" t="str">
        <f t="shared" si="127"/>
        <v>CU</v>
      </c>
      <c r="O1658" s="13" t="str">
        <f t="shared" si="128"/>
        <v>Silver</v>
      </c>
      <c r="P1658" s="9" t="str">
        <f t="shared" si="129"/>
        <v>PET</v>
      </c>
      <c r="Q1658" s="9" t="str">
        <f t="shared" si="130"/>
        <v>5</v>
      </c>
      <c r="R16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58" s="14" t="str">
        <f>IF(ProjectsDB[[#This Row],[Item Type]]="Straight Plug-In",_xlfn.TEXTJOIN("-",TRUE,M1658&amp;"-"&amp;_xlfn.LET(_xlpm.txt,ProjectsDB[[#This Row],[Assembly]],_xlpm.pos,FIND("SP",_xlpm.txt),_xlpm.pre,LEFT(_xlpm.txt,_xlpm.pos-1),IF(RIGHT(_xlpm.pre,3)="123","3PL",IF(RIGHT(_xlpm.pre,2)="12","2PL",IF(RIGHT(_xlpm.pre,1)="1","1PL","3PL")))),N1658,O1658,P1658,Q1658&amp;"W",R1658),_xlfn.TEXTJOIN("-",TRUE,M1658,N1658,O1658,P1658,Q1658&amp;"W",R1658))</f>
        <v>T-Section-CU-Silver-PET-5W-2</v>
      </c>
      <c r="T1658" s="14" t="str">
        <f>IF(COUNTIF(Cycletime[Element Desc.],ProjectsDB[[#This Row],[Element Desc.]])&gt;0,"Found","Not Found")</f>
        <v>Found</v>
      </c>
    </row>
    <row r="1659" spans="2:20" x14ac:dyDescent="0.25">
      <c r="B1659" s="8" t="s">
        <v>3334</v>
      </c>
      <c r="C1659" s="9" t="s">
        <v>2772</v>
      </c>
      <c r="D1659" s="9" t="s">
        <v>2773</v>
      </c>
      <c r="E1659" s="10">
        <v>1</v>
      </c>
      <c r="F1659" s="9" t="s">
        <v>2764</v>
      </c>
      <c r="G1659" s="9" t="s">
        <v>3303</v>
      </c>
      <c r="H1659" s="11"/>
      <c r="I1659" s="12"/>
      <c r="J1659" s="12"/>
      <c r="K1659" s="12"/>
      <c r="L1659" s="12">
        <f t="array" ref="L1659">IFERROR(LOOKUP(2^15,SEARCH({"40A","63A","80A","100A","125A","160A","200A","250A","400A","630A","800A","1000A","1250A","1600A","2000A","2500A","3200A","4000A","5000A","6300A"},UPPER(D1659)),{40,63,80,100,125,160,200,250,400,630,800,1000,1250,1600,2000,2500,3200,4000,5000,6300}),0)</f>
        <v>3200</v>
      </c>
      <c r="M1659" s="9" t="str">
        <f t="shared" si="126"/>
        <v>Joint Pack</v>
      </c>
      <c r="N1659" s="9" t="str">
        <f t="shared" si="127"/>
        <v>CU</v>
      </c>
      <c r="O1659" s="13" t="str">
        <f t="shared" si="128"/>
        <v>Silver</v>
      </c>
      <c r="P1659" s="9" t="str">
        <f t="shared" si="129"/>
        <v>None</v>
      </c>
      <c r="Q1659" s="9" t="str">
        <f t="shared" si="130"/>
        <v>5</v>
      </c>
      <c r="R16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59" s="14" t="str">
        <f>IF(ProjectsDB[[#This Row],[Item Type]]="Straight Plug-In",_xlfn.TEXTJOIN("-",TRUE,M1659&amp;"-"&amp;_xlfn.LET(_xlpm.txt,ProjectsDB[[#This Row],[Assembly]],_xlpm.pos,FIND("SP",_xlpm.txt),_xlpm.pre,LEFT(_xlpm.txt,_xlpm.pos-1),IF(RIGHT(_xlpm.pre,3)="123","3PL",IF(RIGHT(_xlpm.pre,2)="12","2PL",IF(RIGHT(_xlpm.pre,1)="1","1PL","3PL")))),N1659,O1659,P1659,Q1659&amp;"W",R1659),_xlfn.TEXTJOIN("-",TRUE,M1659,N1659,O1659,P1659,Q1659&amp;"W",R1659))</f>
        <v>Joint Pack-CU-Silver-None-5W-2</v>
      </c>
      <c r="T1659" s="14" t="str">
        <f>IF(COUNTIF(Cycletime[Element Desc.],ProjectsDB[[#This Row],[Element Desc.]])&gt;0,"Found","Not Found")</f>
        <v>Found</v>
      </c>
    </row>
    <row r="1660" spans="2:20" x14ac:dyDescent="0.25">
      <c r="B1660" s="8" t="s">
        <v>3335</v>
      </c>
      <c r="C1660" s="9" t="s">
        <v>3309</v>
      </c>
      <c r="D1660" s="9" t="s">
        <v>3310</v>
      </c>
      <c r="E1660" s="10">
        <v>1</v>
      </c>
      <c r="F1660" s="9" t="s">
        <v>2764</v>
      </c>
      <c r="G1660" s="9" t="s">
        <v>3303</v>
      </c>
      <c r="H1660" s="11"/>
      <c r="I1660" s="12">
        <v>455</v>
      </c>
      <c r="J1660" s="12">
        <v>455</v>
      </c>
      <c r="K1660" s="12">
        <v>455</v>
      </c>
      <c r="L1660" s="12">
        <f t="array" ref="L1660">IFERROR(LOOKUP(2^15,SEARCH({"40A","63A","80A","100A","125A","160A","200A","250A","400A","630A","800A","1000A","1250A","1600A","2000A","2500A","3200A","4000A","5000A","6300A"},UPPER(D1660)),{40,63,80,100,125,160,200,250,400,630,800,1000,1250,1600,2000,2500,3200,4000,5000,6300}),0)</f>
        <v>3200</v>
      </c>
      <c r="M1660" s="9" t="str">
        <f t="shared" si="126"/>
        <v>T-Section</v>
      </c>
      <c r="N1660" s="9" t="str">
        <f t="shared" si="127"/>
        <v>CU</v>
      </c>
      <c r="O1660" s="13" t="str">
        <f t="shared" si="128"/>
        <v>Silver</v>
      </c>
      <c r="P1660" s="9" t="str">
        <f t="shared" si="129"/>
        <v>PET</v>
      </c>
      <c r="Q1660" s="9" t="str">
        <f t="shared" si="130"/>
        <v>5</v>
      </c>
      <c r="R16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60" s="14" t="str">
        <f>IF(ProjectsDB[[#This Row],[Item Type]]="Straight Plug-In",_xlfn.TEXTJOIN("-",TRUE,M1660&amp;"-"&amp;_xlfn.LET(_xlpm.txt,ProjectsDB[[#This Row],[Assembly]],_xlpm.pos,FIND("SP",_xlpm.txt),_xlpm.pre,LEFT(_xlpm.txt,_xlpm.pos-1),IF(RIGHT(_xlpm.pre,3)="123","3PL",IF(RIGHT(_xlpm.pre,2)="12","2PL",IF(RIGHT(_xlpm.pre,1)="1","1PL","3PL")))),N1660,O1660,P1660,Q1660&amp;"W",R1660),_xlfn.TEXTJOIN("-",TRUE,M1660,N1660,O1660,P1660,Q1660&amp;"W",R1660))</f>
        <v>T-Section-CU-Silver-PET-5W-2</v>
      </c>
      <c r="T1660" s="14" t="str">
        <f>IF(COUNTIF(Cycletime[Element Desc.],ProjectsDB[[#This Row],[Element Desc.]])&gt;0,"Found","Not Found")</f>
        <v>Found</v>
      </c>
    </row>
    <row r="1661" spans="2:20" x14ac:dyDescent="0.25">
      <c r="B1661" s="8" t="s">
        <v>3336</v>
      </c>
      <c r="C1661" s="9" t="s">
        <v>2772</v>
      </c>
      <c r="D1661" s="9" t="s">
        <v>2773</v>
      </c>
      <c r="E1661" s="10">
        <v>1</v>
      </c>
      <c r="F1661" s="9" t="s">
        <v>2764</v>
      </c>
      <c r="G1661" s="9" t="s">
        <v>3303</v>
      </c>
      <c r="H1661" s="11"/>
      <c r="I1661" s="12"/>
      <c r="J1661" s="12"/>
      <c r="K1661" s="12"/>
      <c r="L1661" s="12">
        <f t="array" ref="L1661">IFERROR(LOOKUP(2^15,SEARCH({"40A","63A","80A","100A","125A","160A","200A","250A","400A","630A","800A","1000A","1250A","1600A","2000A","2500A","3200A","4000A","5000A","6300A"},UPPER(D1661)),{40,63,80,100,125,160,200,250,400,630,800,1000,1250,1600,2000,2500,3200,4000,5000,6300}),0)</f>
        <v>3200</v>
      </c>
      <c r="M1661" s="9" t="str">
        <f t="shared" si="126"/>
        <v>Joint Pack</v>
      </c>
      <c r="N1661" s="9" t="str">
        <f t="shared" si="127"/>
        <v>CU</v>
      </c>
      <c r="O1661" s="13" t="str">
        <f t="shared" si="128"/>
        <v>Silver</v>
      </c>
      <c r="P1661" s="9" t="str">
        <f t="shared" si="129"/>
        <v>None</v>
      </c>
      <c r="Q1661" s="9" t="str">
        <f t="shared" si="130"/>
        <v>5</v>
      </c>
      <c r="R16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61" s="14" t="str">
        <f>IF(ProjectsDB[[#This Row],[Item Type]]="Straight Plug-In",_xlfn.TEXTJOIN("-",TRUE,M1661&amp;"-"&amp;_xlfn.LET(_xlpm.txt,ProjectsDB[[#This Row],[Assembly]],_xlpm.pos,FIND("SP",_xlpm.txt),_xlpm.pre,LEFT(_xlpm.txt,_xlpm.pos-1),IF(RIGHT(_xlpm.pre,3)="123","3PL",IF(RIGHT(_xlpm.pre,2)="12","2PL",IF(RIGHT(_xlpm.pre,1)="1","1PL","3PL")))),N1661,O1661,P1661,Q1661&amp;"W",R1661),_xlfn.TEXTJOIN("-",TRUE,M1661,N1661,O1661,P1661,Q1661&amp;"W",R1661))</f>
        <v>Joint Pack-CU-Silver-None-5W-2</v>
      </c>
      <c r="T1661" s="14" t="str">
        <f>IF(COUNTIF(Cycletime[Element Desc.],ProjectsDB[[#This Row],[Element Desc.]])&gt;0,"Found","Not Found")</f>
        <v>Found</v>
      </c>
    </row>
    <row r="1662" spans="2:20" x14ac:dyDescent="0.25">
      <c r="B1662" s="8" t="s">
        <v>3337</v>
      </c>
      <c r="C1662" s="9" t="s">
        <v>3301</v>
      </c>
      <c r="D1662" s="9" t="s">
        <v>3302</v>
      </c>
      <c r="E1662" s="10">
        <v>1</v>
      </c>
      <c r="F1662" s="9" t="s">
        <v>2764</v>
      </c>
      <c r="G1662" s="9" t="s">
        <v>3303</v>
      </c>
      <c r="H1662" s="11"/>
      <c r="I1662" s="12">
        <v>505</v>
      </c>
      <c r="J1662" s="12">
        <v>505</v>
      </c>
      <c r="K1662" s="12">
        <v>505</v>
      </c>
      <c r="L1662" s="12">
        <f t="array" ref="L1662">IFERROR(LOOKUP(2^15,SEARCH({"40A","63A","80A","100A","125A","160A","200A","250A","400A","630A","800A","1000A","1250A","1600A","2000A","2500A","3200A","4000A","5000A","6300A"},UPPER(D1662)),{40,63,80,100,125,160,200,250,400,630,800,1000,1250,1600,2000,2500,3200,4000,5000,6300}),0)</f>
        <v>4000</v>
      </c>
      <c r="M1662" s="9" t="str">
        <f t="shared" si="126"/>
        <v>T-Section</v>
      </c>
      <c r="N1662" s="9" t="str">
        <f t="shared" si="127"/>
        <v>CU</v>
      </c>
      <c r="O1662" s="13" t="str">
        <f t="shared" si="128"/>
        <v>Silver</v>
      </c>
      <c r="P1662" s="9" t="str">
        <f t="shared" si="129"/>
        <v>PET</v>
      </c>
      <c r="Q1662" s="9" t="str">
        <f t="shared" si="130"/>
        <v>5</v>
      </c>
      <c r="R16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62" s="14" t="str">
        <f>IF(ProjectsDB[[#This Row],[Item Type]]="Straight Plug-In",_xlfn.TEXTJOIN("-",TRUE,M1662&amp;"-"&amp;_xlfn.LET(_xlpm.txt,ProjectsDB[[#This Row],[Assembly]],_xlpm.pos,FIND("SP",_xlpm.txt),_xlpm.pre,LEFT(_xlpm.txt,_xlpm.pos-1),IF(RIGHT(_xlpm.pre,3)="123","3PL",IF(RIGHT(_xlpm.pre,2)="12","2PL",IF(RIGHT(_xlpm.pre,1)="1","1PL","3PL")))),N1662,O1662,P1662,Q1662&amp;"W",R1662),_xlfn.TEXTJOIN("-",TRUE,M1662,N1662,O1662,P1662,Q1662&amp;"W",R1662))</f>
        <v>T-Section-CU-Silver-PET-5W-2</v>
      </c>
      <c r="T1662" s="14" t="str">
        <f>IF(COUNTIF(Cycletime[Element Desc.],ProjectsDB[[#This Row],[Element Desc.]])&gt;0,"Found","Not Found")</f>
        <v>Found</v>
      </c>
    </row>
    <row r="1663" spans="2:20" x14ac:dyDescent="0.25">
      <c r="B1663" s="8" t="s">
        <v>3338</v>
      </c>
      <c r="C1663" s="9" t="s">
        <v>2865</v>
      </c>
      <c r="D1663" s="9" t="s">
        <v>2866</v>
      </c>
      <c r="E1663" s="10">
        <v>1</v>
      </c>
      <c r="F1663" s="9" t="s">
        <v>2764</v>
      </c>
      <c r="G1663" s="9" t="s">
        <v>3303</v>
      </c>
      <c r="H1663" s="11"/>
      <c r="I1663" s="12"/>
      <c r="J1663" s="12"/>
      <c r="K1663" s="12"/>
      <c r="L1663" s="12">
        <f t="array" ref="L1663">IFERROR(LOOKUP(2^15,SEARCH({"40A","63A","80A","100A","125A","160A","200A","250A","400A","630A","800A","1000A","1250A","1600A","2000A","2500A","3200A","4000A","5000A","6300A"},UPPER(D1663)),{40,63,80,100,125,160,200,250,400,630,800,1000,1250,1600,2000,2500,3200,4000,5000,6300}),0)</f>
        <v>4000</v>
      </c>
      <c r="M1663" s="9" t="str">
        <f t="shared" si="126"/>
        <v>Joint Pack</v>
      </c>
      <c r="N1663" s="9" t="str">
        <f t="shared" si="127"/>
        <v>CU</v>
      </c>
      <c r="O1663" s="13" t="str">
        <f t="shared" si="128"/>
        <v>Silver</v>
      </c>
      <c r="P1663" s="9" t="str">
        <f t="shared" si="129"/>
        <v>None</v>
      </c>
      <c r="Q1663" s="9" t="str">
        <f t="shared" si="130"/>
        <v>5</v>
      </c>
      <c r="R16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63" s="14" t="str">
        <f>IF(ProjectsDB[[#This Row],[Item Type]]="Straight Plug-In",_xlfn.TEXTJOIN("-",TRUE,M1663&amp;"-"&amp;_xlfn.LET(_xlpm.txt,ProjectsDB[[#This Row],[Assembly]],_xlpm.pos,FIND("SP",_xlpm.txt),_xlpm.pre,LEFT(_xlpm.txt,_xlpm.pos-1),IF(RIGHT(_xlpm.pre,3)="123","3PL",IF(RIGHT(_xlpm.pre,2)="12","2PL",IF(RIGHT(_xlpm.pre,1)="1","1PL","3PL")))),N1663,O1663,P1663,Q1663&amp;"W",R1663),_xlfn.TEXTJOIN("-",TRUE,M1663,N1663,O1663,P1663,Q1663&amp;"W",R1663))</f>
        <v>Joint Pack-CU-Silver-None-5W-2</v>
      </c>
      <c r="T1663" s="14" t="str">
        <f>IF(COUNTIF(Cycletime[Element Desc.],ProjectsDB[[#This Row],[Element Desc.]])&gt;0,"Found","Not Found")</f>
        <v>Found</v>
      </c>
    </row>
    <row r="1664" spans="2:20" x14ac:dyDescent="0.25">
      <c r="B1664" s="8" t="s">
        <v>3339</v>
      </c>
      <c r="C1664" s="9" t="s">
        <v>3301</v>
      </c>
      <c r="D1664" s="9" t="s">
        <v>3302</v>
      </c>
      <c r="E1664" s="10">
        <v>1</v>
      </c>
      <c r="F1664" s="9" t="s">
        <v>2764</v>
      </c>
      <c r="G1664" s="9" t="s">
        <v>3303</v>
      </c>
      <c r="H1664" s="11"/>
      <c r="I1664" s="12">
        <v>505</v>
      </c>
      <c r="J1664" s="12">
        <v>505</v>
      </c>
      <c r="K1664" s="12">
        <v>505</v>
      </c>
      <c r="L1664" s="12">
        <f t="array" ref="L1664">IFERROR(LOOKUP(2^15,SEARCH({"40A","63A","80A","100A","125A","160A","200A","250A","400A","630A","800A","1000A","1250A","1600A","2000A","2500A","3200A","4000A","5000A","6300A"},UPPER(D1664)),{40,63,80,100,125,160,200,250,400,630,800,1000,1250,1600,2000,2500,3200,4000,5000,6300}),0)</f>
        <v>4000</v>
      </c>
      <c r="M1664" s="9" t="str">
        <f t="shared" si="126"/>
        <v>T-Section</v>
      </c>
      <c r="N1664" s="9" t="str">
        <f t="shared" si="127"/>
        <v>CU</v>
      </c>
      <c r="O1664" s="13" t="str">
        <f t="shared" si="128"/>
        <v>Silver</v>
      </c>
      <c r="P1664" s="9" t="str">
        <f t="shared" si="129"/>
        <v>PET</v>
      </c>
      <c r="Q1664" s="9" t="str">
        <f t="shared" si="130"/>
        <v>5</v>
      </c>
      <c r="R16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64" s="14" t="str">
        <f>IF(ProjectsDB[[#This Row],[Item Type]]="Straight Plug-In",_xlfn.TEXTJOIN("-",TRUE,M1664&amp;"-"&amp;_xlfn.LET(_xlpm.txt,ProjectsDB[[#This Row],[Assembly]],_xlpm.pos,FIND("SP",_xlpm.txt),_xlpm.pre,LEFT(_xlpm.txt,_xlpm.pos-1),IF(RIGHT(_xlpm.pre,3)="123","3PL",IF(RIGHT(_xlpm.pre,2)="12","2PL",IF(RIGHT(_xlpm.pre,1)="1","1PL","3PL")))),N1664,O1664,P1664,Q1664&amp;"W",R1664),_xlfn.TEXTJOIN("-",TRUE,M1664,N1664,O1664,P1664,Q1664&amp;"W",R1664))</f>
        <v>T-Section-CU-Silver-PET-5W-2</v>
      </c>
      <c r="T1664" s="14" t="str">
        <f>IF(COUNTIF(Cycletime[Element Desc.],ProjectsDB[[#This Row],[Element Desc.]])&gt;0,"Found","Not Found")</f>
        <v>Found</v>
      </c>
    </row>
    <row r="1665" spans="2:20" x14ac:dyDescent="0.25">
      <c r="B1665" s="8" t="s">
        <v>3340</v>
      </c>
      <c r="C1665" s="9" t="s">
        <v>2865</v>
      </c>
      <c r="D1665" s="9" t="s">
        <v>2866</v>
      </c>
      <c r="E1665" s="10">
        <v>1</v>
      </c>
      <c r="F1665" s="9" t="s">
        <v>2764</v>
      </c>
      <c r="G1665" s="9" t="s">
        <v>3303</v>
      </c>
      <c r="H1665" s="11"/>
      <c r="I1665" s="12"/>
      <c r="J1665" s="12"/>
      <c r="K1665" s="12"/>
      <c r="L1665" s="12">
        <f t="array" ref="L1665">IFERROR(LOOKUP(2^15,SEARCH({"40A","63A","80A","100A","125A","160A","200A","250A","400A","630A","800A","1000A","1250A","1600A","2000A","2500A","3200A","4000A","5000A","6300A"},UPPER(D1665)),{40,63,80,100,125,160,200,250,400,630,800,1000,1250,1600,2000,2500,3200,4000,5000,6300}),0)</f>
        <v>4000</v>
      </c>
      <c r="M1665" s="9" t="str">
        <f t="shared" si="126"/>
        <v>Joint Pack</v>
      </c>
      <c r="N1665" s="9" t="str">
        <f t="shared" si="127"/>
        <v>CU</v>
      </c>
      <c r="O1665" s="13" t="str">
        <f t="shared" si="128"/>
        <v>Silver</v>
      </c>
      <c r="P1665" s="9" t="str">
        <f t="shared" si="129"/>
        <v>None</v>
      </c>
      <c r="Q1665" s="9" t="str">
        <f t="shared" si="130"/>
        <v>5</v>
      </c>
      <c r="R16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65" s="14" t="str">
        <f>IF(ProjectsDB[[#This Row],[Item Type]]="Straight Plug-In",_xlfn.TEXTJOIN("-",TRUE,M1665&amp;"-"&amp;_xlfn.LET(_xlpm.txt,ProjectsDB[[#This Row],[Assembly]],_xlpm.pos,FIND("SP",_xlpm.txt),_xlpm.pre,LEFT(_xlpm.txt,_xlpm.pos-1),IF(RIGHT(_xlpm.pre,3)="123","3PL",IF(RIGHT(_xlpm.pre,2)="12","2PL",IF(RIGHT(_xlpm.pre,1)="1","1PL","3PL")))),N1665,O1665,P1665,Q1665&amp;"W",R1665),_xlfn.TEXTJOIN("-",TRUE,M1665,N1665,O1665,P1665,Q1665&amp;"W",R1665))</f>
        <v>Joint Pack-CU-Silver-None-5W-2</v>
      </c>
      <c r="T1665" s="14" t="str">
        <f>IF(COUNTIF(Cycletime[Element Desc.],ProjectsDB[[#This Row],[Element Desc.]])&gt;0,"Found","Not Found")</f>
        <v>Found</v>
      </c>
    </row>
    <row r="1666" spans="2:20" x14ac:dyDescent="0.25">
      <c r="B1666" s="8" t="s">
        <v>3341</v>
      </c>
      <c r="C1666" s="9" t="s">
        <v>3301</v>
      </c>
      <c r="D1666" s="9" t="s">
        <v>3302</v>
      </c>
      <c r="E1666" s="10">
        <v>1</v>
      </c>
      <c r="F1666" s="9" t="s">
        <v>2764</v>
      </c>
      <c r="G1666" s="9" t="s">
        <v>3303</v>
      </c>
      <c r="H1666" s="11"/>
      <c r="I1666" s="12">
        <v>505</v>
      </c>
      <c r="J1666" s="12">
        <v>505</v>
      </c>
      <c r="K1666" s="12">
        <v>505</v>
      </c>
      <c r="L1666" s="12">
        <f t="array" ref="L1666">IFERROR(LOOKUP(2^15,SEARCH({"40A","63A","80A","100A","125A","160A","200A","250A","400A","630A","800A","1000A","1250A","1600A","2000A","2500A","3200A","4000A","5000A","6300A"},UPPER(D1666)),{40,63,80,100,125,160,200,250,400,630,800,1000,1250,1600,2000,2500,3200,4000,5000,6300}),0)</f>
        <v>4000</v>
      </c>
      <c r="M1666" s="9" t="str">
        <f t="shared" si="126"/>
        <v>T-Section</v>
      </c>
      <c r="N1666" s="9" t="str">
        <f t="shared" si="127"/>
        <v>CU</v>
      </c>
      <c r="O1666" s="13" t="str">
        <f t="shared" si="128"/>
        <v>Silver</v>
      </c>
      <c r="P1666" s="9" t="str">
        <f t="shared" si="129"/>
        <v>PET</v>
      </c>
      <c r="Q1666" s="9" t="str">
        <f t="shared" si="130"/>
        <v>5</v>
      </c>
      <c r="R16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66" s="14" t="str">
        <f>IF(ProjectsDB[[#This Row],[Item Type]]="Straight Plug-In",_xlfn.TEXTJOIN("-",TRUE,M1666&amp;"-"&amp;_xlfn.LET(_xlpm.txt,ProjectsDB[[#This Row],[Assembly]],_xlpm.pos,FIND("SP",_xlpm.txt),_xlpm.pre,LEFT(_xlpm.txt,_xlpm.pos-1),IF(RIGHT(_xlpm.pre,3)="123","3PL",IF(RIGHT(_xlpm.pre,2)="12","2PL",IF(RIGHT(_xlpm.pre,1)="1","1PL","3PL")))),N1666,O1666,P1666,Q1666&amp;"W",R1666),_xlfn.TEXTJOIN("-",TRUE,M1666,N1666,O1666,P1666,Q1666&amp;"W",R1666))</f>
        <v>T-Section-CU-Silver-PET-5W-2</v>
      </c>
      <c r="T1666" s="14" t="str">
        <f>IF(COUNTIF(Cycletime[Element Desc.],ProjectsDB[[#This Row],[Element Desc.]])&gt;0,"Found","Not Found")</f>
        <v>Found</v>
      </c>
    </row>
    <row r="1667" spans="2:20" x14ac:dyDescent="0.25">
      <c r="B1667" s="8" t="s">
        <v>3342</v>
      </c>
      <c r="C1667" s="9" t="s">
        <v>2865</v>
      </c>
      <c r="D1667" s="9" t="s">
        <v>2866</v>
      </c>
      <c r="E1667" s="10">
        <v>1</v>
      </c>
      <c r="F1667" s="9" t="s">
        <v>2764</v>
      </c>
      <c r="G1667" s="9" t="s">
        <v>3303</v>
      </c>
      <c r="H1667" s="11"/>
      <c r="I1667" s="12"/>
      <c r="J1667" s="12"/>
      <c r="K1667" s="12"/>
      <c r="L1667" s="12">
        <f t="array" ref="L1667">IFERROR(LOOKUP(2^15,SEARCH({"40A","63A","80A","100A","125A","160A","200A","250A","400A","630A","800A","1000A","1250A","1600A","2000A","2500A","3200A","4000A","5000A","6300A"},UPPER(D1667)),{40,63,80,100,125,160,200,250,400,630,800,1000,1250,1600,2000,2500,3200,4000,5000,6300}),0)</f>
        <v>4000</v>
      </c>
      <c r="M1667" s="9" t="str">
        <f t="shared" si="126"/>
        <v>Joint Pack</v>
      </c>
      <c r="N1667" s="9" t="str">
        <f t="shared" si="127"/>
        <v>CU</v>
      </c>
      <c r="O1667" s="13" t="str">
        <f t="shared" si="128"/>
        <v>Silver</v>
      </c>
      <c r="P1667" s="9" t="str">
        <f t="shared" si="129"/>
        <v>None</v>
      </c>
      <c r="Q1667" s="9" t="str">
        <f t="shared" si="130"/>
        <v>5</v>
      </c>
      <c r="R16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67" s="14" t="str">
        <f>IF(ProjectsDB[[#This Row],[Item Type]]="Straight Plug-In",_xlfn.TEXTJOIN("-",TRUE,M1667&amp;"-"&amp;_xlfn.LET(_xlpm.txt,ProjectsDB[[#This Row],[Assembly]],_xlpm.pos,FIND("SP",_xlpm.txt),_xlpm.pre,LEFT(_xlpm.txt,_xlpm.pos-1),IF(RIGHT(_xlpm.pre,3)="123","3PL",IF(RIGHT(_xlpm.pre,2)="12","2PL",IF(RIGHT(_xlpm.pre,1)="1","1PL","3PL")))),N1667,O1667,P1667,Q1667&amp;"W",R1667),_xlfn.TEXTJOIN("-",TRUE,M1667,N1667,O1667,P1667,Q1667&amp;"W",R1667))</f>
        <v>Joint Pack-CU-Silver-None-5W-2</v>
      </c>
      <c r="T1667" s="14" t="str">
        <f>IF(COUNTIF(Cycletime[Element Desc.],ProjectsDB[[#This Row],[Element Desc.]])&gt;0,"Found","Not Found")</f>
        <v>Found</v>
      </c>
    </row>
    <row r="1668" spans="2:20" x14ac:dyDescent="0.25">
      <c r="B1668" s="8" t="s">
        <v>3343</v>
      </c>
      <c r="C1668" s="9" t="s">
        <v>3301</v>
      </c>
      <c r="D1668" s="9" t="s">
        <v>3302</v>
      </c>
      <c r="E1668" s="10">
        <v>1</v>
      </c>
      <c r="F1668" s="9" t="s">
        <v>2764</v>
      </c>
      <c r="G1668" s="9" t="s">
        <v>3303</v>
      </c>
      <c r="H1668" s="11"/>
      <c r="I1668" s="12">
        <v>505</v>
      </c>
      <c r="J1668" s="12">
        <v>505</v>
      </c>
      <c r="K1668" s="12">
        <v>505</v>
      </c>
      <c r="L1668" s="12">
        <f t="array" ref="L1668">IFERROR(LOOKUP(2^15,SEARCH({"40A","63A","80A","100A","125A","160A","200A","250A","400A","630A","800A","1000A","1250A","1600A","2000A","2500A","3200A","4000A","5000A","6300A"},UPPER(D1668)),{40,63,80,100,125,160,200,250,400,630,800,1000,1250,1600,2000,2500,3200,4000,5000,6300}),0)</f>
        <v>4000</v>
      </c>
      <c r="M1668" s="9" t="str">
        <f t="shared" ref="M1668:M1731" si="131">_xlfn.LET(_xlpm.d,UPPER(TRIM(SUBSTITUTE(SUBSTITUTE(D1668,CHAR(160),"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T-Section</v>
      </c>
      <c r="N1668" s="9" t="str">
        <f t="shared" ref="N1668:N1731" si="132">IF(ISNUMBER(SEARCH("CU",D1668)),"CU",IF(ISNUMBER(SEARCH("AL",D1668)),"AL",IF(ISNUMBER(SEARCH("Copper",D1668)),"CU","SH")))</f>
        <v>CU</v>
      </c>
      <c r="O1668" s="13" t="str">
        <f t="shared" ref="O1668:O1731" si="133">IF(ISNUMBER(SEARCH("Silver",D1668)),"Silver",IF(ISNUMBER(SEARCH("Tin",D1668)),"Tin","None"))</f>
        <v>Silver</v>
      </c>
      <c r="P1668" s="9" t="str">
        <f t="shared" ref="P1668:P1731" si="134">IF(ISNUMBER(SEARCH("Epoxy",D1668)),"Epoxy",IF(ISNUMBER(SEARCH("PET",D1668)),"PET","None"))</f>
        <v>PET</v>
      </c>
      <c r="Q1668" s="9" t="str">
        <f t="shared" ref="Q1668:Q1731" si="135">IF(ISNUMBER(SEARCH("3-Wire",D1668)),"3",IF(ISNUMBER(SEARCH("4-Wire",D1668)),"4",IF(ISNUMBER(SEARCH("5-Wire",D1668)),"5",IF(ISNUMBER(SEARCH("6-Wire",D1668)),"6","0"))))</f>
        <v>5</v>
      </c>
      <c r="R16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68" s="14" t="str">
        <f>IF(ProjectsDB[[#This Row],[Item Type]]="Straight Plug-In",_xlfn.TEXTJOIN("-",TRUE,M1668&amp;"-"&amp;_xlfn.LET(_xlpm.txt,ProjectsDB[[#This Row],[Assembly]],_xlpm.pos,FIND("SP",_xlpm.txt),_xlpm.pre,LEFT(_xlpm.txt,_xlpm.pos-1),IF(RIGHT(_xlpm.pre,3)="123","3PL",IF(RIGHT(_xlpm.pre,2)="12","2PL",IF(RIGHT(_xlpm.pre,1)="1","1PL","3PL")))),N1668,O1668,P1668,Q1668&amp;"W",R1668),_xlfn.TEXTJOIN("-",TRUE,M1668,N1668,O1668,P1668,Q1668&amp;"W",R1668))</f>
        <v>T-Section-CU-Silver-PET-5W-2</v>
      </c>
      <c r="T1668" s="14" t="str">
        <f>IF(COUNTIF(Cycletime[Element Desc.],ProjectsDB[[#This Row],[Element Desc.]])&gt;0,"Found","Not Found")</f>
        <v>Found</v>
      </c>
    </row>
    <row r="1669" spans="2:20" x14ac:dyDescent="0.25">
      <c r="B1669" s="8" t="s">
        <v>3344</v>
      </c>
      <c r="C1669" s="9" t="s">
        <v>2865</v>
      </c>
      <c r="D1669" s="9" t="s">
        <v>2866</v>
      </c>
      <c r="E1669" s="10">
        <v>1</v>
      </c>
      <c r="F1669" s="9" t="s">
        <v>2764</v>
      </c>
      <c r="G1669" s="9" t="s">
        <v>3303</v>
      </c>
      <c r="H1669" s="11"/>
      <c r="I1669" s="12"/>
      <c r="J1669" s="12"/>
      <c r="K1669" s="12"/>
      <c r="L1669" s="12">
        <f t="array" ref="L1669">IFERROR(LOOKUP(2^15,SEARCH({"40A","63A","80A","100A","125A","160A","200A","250A","400A","630A","800A","1000A","1250A","1600A","2000A","2500A","3200A","4000A","5000A","6300A"},UPPER(D1669)),{40,63,80,100,125,160,200,250,400,630,800,1000,1250,1600,2000,2500,3200,4000,5000,6300}),0)</f>
        <v>4000</v>
      </c>
      <c r="M1669" s="9" t="str">
        <f t="shared" si="131"/>
        <v>Joint Pack</v>
      </c>
      <c r="N1669" s="9" t="str">
        <f t="shared" si="132"/>
        <v>CU</v>
      </c>
      <c r="O1669" s="13" t="str">
        <f t="shared" si="133"/>
        <v>Silver</v>
      </c>
      <c r="P1669" s="9" t="str">
        <f t="shared" si="134"/>
        <v>None</v>
      </c>
      <c r="Q1669" s="9" t="str">
        <f t="shared" si="135"/>
        <v>5</v>
      </c>
      <c r="R16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69" s="14" t="str">
        <f>IF(ProjectsDB[[#This Row],[Item Type]]="Straight Plug-In",_xlfn.TEXTJOIN("-",TRUE,M1669&amp;"-"&amp;_xlfn.LET(_xlpm.txt,ProjectsDB[[#This Row],[Assembly]],_xlpm.pos,FIND("SP",_xlpm.txt),_xlpm.pre,LEFT(_xlpm.txt,_xlpm.pos-1),IF(RIGHT(_xlpm.pre,3)="123","3PL",IF(RIGHT(_xlpm.pre,2)="12","2PL",IF(RIGHT(_xlpm.pre,1)="1","1PL","3PL")))),N1669,O1669,P1669,Q1669&amp;"W",R1669),_xlfn.TEXTJOIN("-",TRUE,M1669,N1669,O1669,P1669,Q1669&amp;"W",R1669))</f>
        <v>Joint Pack-CU-Silver-None-5W-2</v>
      </c>
      <c r="T1669" s="14" t="str">
        <f>IF(COUNTIF(Cycletime[Element Desc.],ProjectsDB[[#This Row],[Element Desc.]])&gt;0,"Found","Not Found")</f>
        <v>Found</v>
      </c>
    </row>
    <row r="1670" spans="2:20" x14ac:dyDescent="0.25">
      <c r="B1670" s="8" t="s">
        <v>3345</v>
      </c>
      <c r="C1670" s="9" t="s">
        <v>3309</v>
      </c>
      <c r="D1670" s="9" t="s">
        <v>3310</v>
      </c>
      <c r="E1670" s="10">
        <v>1</v>
      </c>
      <c r="F1670" s="9" t="s">
        <v>2764</v>
      </c>
      <c r="G1670" s="9" t="s">
        <v>3303</v>
      </c>
      <c r="H1670" s="11"/>
      <c r="I1670" s="12">
        <v>455</v>
      </c>
      <c r="J1670" s="12">
        <v>455</v>
      </c>
      <c r="K1670" s="12">
        <v>455</v>
      </c>
      <c r="L1670" s="12">
        <f t="array" ref="L1670">IFERROR(LOOKUP(2^15,SEARCH({"40A","63A","80A","100A","125A","160A","200A","250A","400A","630A","800A","1000A","1250A","1600A","2000A","2500A","3200A","4000A","5000A","6300A"},UPPER(D1670)),{40,63,80,100,125,160,200,250,400,630,800,1000,1250,1600,2000,2500,3200,4000,5000,6300}),0)</f>
        <v>3200</v>
      </c>
      <c r="M1670" s="9" t="str">
        <f t="shared" si="131"/>
        <v>T-Section</v>
      </c>
      <c r="N1670" s="9" t="str">
        <f t="shared" si="132"/>
        <v>CU</v>
      </c>
      <c r="O1670" s="13" t="str">
        <f t="shared" si="133"/>
        <v>Silver</v>
      </c>
      <c r="P1670" s="9" t="str">
        <f t="shared" si="134"/>
        <v>PET</v>
      </c>
      <c r="Q1670" s="9" t="str">
        <f t="shared" si="135"/>
        <v>5</v>
      </c>
      <c r="R16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70" s="14" t="str">
        <f>IF(ProjectsDB[[#This Row],[Item Type]]="Straight Plug-In",_xlfn.TEXTJOIN("-",TRUE,M1670&amp;"-"&amp;_xlfn.LET(_xlpm.txt,ProjectsDB[[#This Row],[Assembly]],_xlpm.pos,FIND("SP",_xlpm.txt),_xlpm.pre,LEFT(_xlpm.txt,_xlpm.pos-1),IF(RIGHT(_xlpm.pre,3)="123","3PL",IF(RIGHT(_xlpm.pre,2)="12","2PL",IF(RIGHT(_xlpm.pre,1)="1","1PL","3PL")))),N1670,O1670,P1670,Q1670&amp;"W",R1670),_xlfn.TEXTJOIN("-",TRUE,M1670,N1670,O1670,P1670,Q1670&amp;"W",R1670))</f>
        <v>T-Section-CU-Silver-PET-5W-2</v>
      </c>
      <c r="T1670" s="14" t="str">
        <f>IF(COUNTIF(Cycletime[Element Desc.],ProjectsDB[[#This Row],[Element Desc.]])&gt;0,"Found","Not Found")</f>
        <v>Found</v>
      </c>
    </row>
    <row r="1671" spans="2:20" x14ac:dyDescent="0.25">
      <c r="B1671" s="8" t="s">
        <v>3346</v>
      </c>
      <c r="C1671" s="9" t="s">
        <v>2772</v>
      </c>
      <c r="D1671" s="9" t="s">
        <v>2773</v>
      </c>
      <c r="E1671" s="10">
        <v>1</v>
      </c>
      <c r="F1671" s="9" t="s">
        <v>2764</v>
      </c>
      <c r="G1671" s="9" t="s">
        <v>3303</v>
      </c>
      <c r="H1671" s="11"/>
      <c r="I1671" s="12"/>
      <c r="J1671" s="12"/>
      <c r="K1671" s="12"/>
      <c r="L1671" s="12">
        <f t="array" ref="L1671">IFERROR(LOOKUP(2^15,SEARCH({"40A","63A","80A","100A","125A","160A","200A","250A","400A","630A","800A","1000A","1250A","1600A","2000A","2500A","3200A","4000A","5000A","6300A"},UPPER(D1671)),{40,63,80,100,125,160,200,250,400,630,800,1000,1250,1600,2000,2500,3200,4000,5000,6300}),0)</f>
        <v>3200</v>
      </c>
      <c r="M1671" s="9" t="str">
        <f t="shared" si="131"/>
        <v>Joint Pack</v>
      </c>
      <c r="N1671" s="9" t="str">
        <f t="shared" si="132"/>
        <v>CU</v>
      </c>
      <c r="O1671" s="13" t="str">
        <f t="shared" si="133"/>
        <v>Silver</v>
      </c>
      <c r="P1671" s="9" t="str">
        <f t="shared" si="134"/>
        <v>None</v>
      </c>
      <c r="Q1671" s="9" t="str">
        <f t="shared" si="135"/>
        <v>5</v>
      </c>
      <c r="R16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71" s="14" t="str">
        <f>IF(ProjectsDB[[#This Row],[Item Type]]="Straight Plug-In",_xlfn.TEXTJOIN("-",TRUE,M1671&amp;"-"&amp;_xlfn.LET(_xlpm.txt,ProjectsDB[[#This Row],[Assembly]],_xlpm.pos,FIND("SP",_xlpm.txt),_xlpm.pre,LEFT(_xlpm.txt,_xlpm.pos-1),IF(RIGHT(_xlpm.pre,3)="123","3PL",IF(RIGHT(_xlpm.pre,2)="12","2PL",IF(RIGHT(_xlpm.pre,1)="1","1PL","3PL")))),N1671,O1671,P1671,Q1671&amp;"W",R1671),_xlfn.TEXTJOIN("-",TRUE,M1671,N1671,O1671,P1671,Q1671&amp;"W",R1671))</f>
        <v>Joint Pack-CU-Silver-None-5W-2</v>
      </c>
      <c r="T1671" s="14" t="str">
        <f>IF(COUNTIF(Cycletime[Element Desc.],ProjectsDB[[#This Row],[Element Desc.]])&gt;0,"Found","Not Found")</f>
        <v>Found</v>
      </c>
    </row>
    <row r="1672" spans="2:20" x14ac:dyDescent="0.25">
      <c r="B1672" s="8" t="s">
        <v>3347</v>
      </c>
      <c r="C1672" s="9" t="s">
        <v>2772</v>
      </c>
      <c r="D1672" s="9" t="s">
        <v>2773</v>
      </c>
      <c r="E1672" s="10">
        <v>1</v>
      </c>
      <c r="F1672" s="9" t="s">
        <v>2764</v>
      </c>
      <c r="G1672" s="9" t="s">
        <v>3303</v>
      </c>
      <c r="H1672" s="11"/>
      <c r="I1672" s="12"/>
      <c r="J1672" s="12"/>
      <c r="K1672" s="12"/>
      <c r="L1672" s="12">
        <f t="array" ref="L1672">IFERROR(LOOKUP(2^15,SEARCH({"40A","63A","80A","100A","125A","160A","200A","250A","400A","630A","800A","1000A","1250A","1600A","2000A","2500A","3200A","4000A","5000A","6300A"},UPPER(D1672)),{40,63,80,100,125,160,200,250,400,630,800,1000,1250,1600,2000,2500,3200,4000,5000,6300}),0)</f>
        <v>3200</v>
      </c>
      <c r="M1672" s="9" t="str">
        <f t="shared" si="131"/>
        <v>Joint Pack</v>
      </c>
      <c r="N1672" s="9" t="str">
        <f t="shared" si="132"/>
        <v>CU</v>
      </c>
      <c r="O1672" s="13" t="str">
        <f t="shared" si="133"/>
        <v>Silver</v>
      </c>
      <c r="P1672" s="9" t="str">
        <f t="shared" si="134"/>
        <v>None</v>
      </c>
      <c r="Q1672" s="9" t="str">
        <f t="shared" si="135"/>
        <v>5</v>
      </c>
      <c r="R16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72" s="14" t="str">
        <f>IF(ProjectsDB[[#This Row],[Item Type]]="Straight Plug-In",_xlfn.TEXTJOIN("-",TRUE,M1672&amp;"-"&amp;_xlfn.LET(_xlpm.txt,ProjectsDB[[#This Row],[Assembly]],_xlpm.pos,FIND("SP",_xlpm.txt),_xlpm.pre,LEFT(_xlpm.txt,_xlpm.pos-1),IF(RIGHT(_xlpm.pre,3)="123","3PL",IF(RIGHT(_xlpm.pre,2)="12","2PL",IF(RIGHT(_xlpm.pre,1)="1","1PL","3PL")))),N1672,O1672,P1672,Q1672&amp;"W",R1672),_xlfn.TEXTJOIN("-",TRUE,M1672,N1672,O1672,P1672,Q1672&amp;"W",R1672))</f>
        <v>Joint Pack-CU-Silver-None-5W-2</v>
      </c>
      <c r="T1672" s="14" t="str">
        <f>IF(COUNTIF(Cycletime[Element Desc.],ProjectsDB[[#This Row],[Element Desc.]])&gt;0,"Found","Not Found")</f>
        <v>Found</v>
      </c>
    </row>
    <row r="1673" spans="2:20" x14ac:dyDescent="0.25">
      <c r="B1673" s="8" t="s">
        <v>3348</v>
      </c>
      <c r="C1673" s="9" t="s">
        <v>3309</v>
      </c>
      <c r="D1673" s="9" t="s">
        <v>3310</v>
      </c>
      <c r="E1673" s="10">
        <v>1</v>
      </c>
      <c r="F1673" s="9" t="s">
        <v>2764</v>
      </c>
      <c r="G1673" s="9" t="s">
        <v>3303</v>
      </c>
      <c r="H1673" s="11"/>
      <c r="I1673" s="12">
        <v>455</v>
      </c>
      <c r="J1673" s="12">
        <v>455</v>
      </c>
      <c r="K1673" s="12">
        <v>455</v>
      </c>
      <c r="L1673" s="12">
        <f t="array" ref="L1673">IFERROR(LOOKUP(2^15,SEARCH({"40A","63A","80A","100A","125A","160A","200A","250A","400A","630A","800A","1000A","1250A","1600A","2000A","2500A","3200A","4000A","5000A","6300A"},UPPER(D1673)),{40,63,80,100,125,160,200,250,400,630,800,1000,1250,1600,2000,2500,3200,4000,5000,6300}),0)</f>
        <v>3200</v>
      </c>
      <c r="M1673" s="9" t="str">
        <f t="shared" si="131"/>
        <v>T-Section</v>
      </c>
      <c r="N1673" s="9" t="str">
        <f t="shared" si="132"/>
        <v>CU</v>
      </c>
      <c r="O1673" s="13" t="str">
        <f t="shared" si="133"/>
        <v>Silver</v>
      </c>
      <c r="P1673" s="9" t="str">
        <f t="shared" si="134"/>
        <v>PET</v>
      </c>
      <c r="Q1673" s="9" t="str">
        <f t="shared" si="135"/>
        <v>5</v>
      </c>
      <c r="R16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73" s="14" t="str">
        <f>IF(ProjectsDB[[#This Row],[Item Type]]="Straight Plug-In",_xlfn.TEXTJOIN("-",TRUE,M1673&amp;"-"&amp;_xlfn.LET(_xlpm.txt,ProjectsDB[[#This Row],[Assembly]],_xlpm.pos,FIND("SP",_xlpm.txt),_xlpm.pre,LEFT(_xlpm.txt,_xlpm.pos-1),IF(RIGHT(_xlpm.pre,3)="123","3PL",IF(RIGHT(_xlpm.pre,2)="12","2PL",IF(RIGHT(_xlpm.pre,1)="1","1PL","3PL")))),N1673,O1673,P1673,Q1673&amp;"W",R1673),_xlfn.TEXTJOIN("-",TRUE,M1673,N1673,O1673,P1673,Q1673&amp;"W",R1673))</f>
        <v>T-Section-CU-Silver-PET-5W-2</v>
      </c>
      <c r="T1673" s="14" t="str">
        <f>IF(COUNTIF(Cycletime[Element Desc.],ProjectsDB[[#This Row],[Element Desc.]])&gt;0,"Found","Not Found")</f>
        <v>Found</v>
      </c>
    </row>
    <row r="1674" spans="2:20" x14ac:dyDescent="0.25">
      <c r="B1674" s="8" t="s">
        <v>3349</v>
      </c>
      <c r="C1674" s="9" t="s">
        <v>3350</v>
      </c>
      <c r="D1674" s="9" t="s">
        <v>3351</v>
      </c>
      <c r="E1674" s="10">
        <v>1</v>
      </c>
      <c r="F1674" s="9" t="s">
        <v>2764</v>
      </c>
      <c r="G1674" s="9" t="s">
        <v>3352</v>
      </c>
      <c r="H1674" s="11"/>
      <c r="I1674" s="12">
        <v>385</v>
      </c>
      <c r="J1674" s="12">
        <v>358</v>
      </c>
      <c r="K1674" s="12">
        <v>385</v>
      </c>
      <c r="L1674" s="12">
        <f t="array" ref="L1674">IFERROR(LOOKUP(2^15,SEARCH({"40A","63A","80A","100A","125A","160A","200A","250A","400A","630A","800A","1000A","1250A","1600A","2000A","2500A","3200A","4000A","5000A","6300A"},UPPER(D1674)),{40,63,80,100,125,160,200,250,400,630,800,1000,1250,1600,2000,2500,3200,4000,5000,6300}),0)</f>
        <v>2500</v>
      </c>
      <c r="M1674" s="9" t="str">
        <f t="shared" si="131"/>
        <v>T-Section</v>
      </c>
      <c r="N1674" s="9" t="str">
        <f t="shared" si="132"/>
        <v>CU</v>
      </c>
      <c r="O1674" s="13" t="str">
        <f t="shared" si="133"/>
        <v>Silver</v>
      </c>
      <c r="P1674" s="9" t="str">
        <f t="shared" si="134"/>
        <v>PET</v>
      </c>
      <c r="Q1674" s="9" t="str">
        <f t="shared" si="135"/>
        <v>5</v>
      </c>
      <c r="R16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674" s="14" t="str">
        <f>IF(ProjectsDB[[#This Row],[Item Type]]="Straight Plug-In",_xlfn.TEXTJOIN("-",TRUE,M1674&amp;"-"&amp;_xlfn.LET(_xlpm.txt,ProjectsDB[[#This Row],[Assembly]],_xlpm.pos,FIND("SP",_xlpm.txt),_xlpm.pre,LEFT(_xlpm.txt,_xlpm.pos-1),IF(RIGHT(_xlpm.pre,3)="123","3PL",IF(RIGHT(_xlpm.pre,2)="12","2PL",IF(RIGHT(_xlpm.pre,1)="1","1PL","3PL")))),N1674,O1674,P1674,Q1674&amp;"W",R1674),_xlfn.TEXTJOIN("-",TRUE,M1674,N1674,O1674,P1674,Q1674&amp;"W",R1674))</f>
        <v>T-Section-CU-Silver-PET-5W-1</v>
      </c>
      <c r="T1674" s="14" t="str">
        <f>IF(COUNTIF(Cycletime[Element Desc.],ProjectsDB[[#This Row],[Element Desc.]])&gt;0,"Found","Not Found")</f>
        <v>Found</v>
      </c>
    </row>
    <row r="1675" spans="2:20" x14ac:dyDescent="0.25">
      <c r="B1675" s="8" t="s">
        <v>3353</v>
      </c>
      <c r="C1675" s="9" t="s">
        <v>3216</v>
      </c>
      <c r="D1675" s="9" t="s">
        <v>3217</v>
      </c>
      <c r="E1675" s="10">
        <v>1</v>
      </c>
      <c r="F1675" s="9" t="s">
        <v>2764</v>
      </c>
      <c r="G1675" s="9" t="s">
        <v>3352</v>
      </c>
      <c r="H1675" s="11"/>
      <c r="I1675" s="12"/>
      <c r="J1675" s="12"/>
      <c r="K1675" s="12"/>
      <c r="L1675" s="12">
        <f t="array" ref="L1675">IFERROR(LOOKUP(2^15,SEARCH({"40A","63A","80A","100A","125A","160A","200A","250A","400A","630A","800A","1000A","1250A","1600A","2000A","2500A","3200A","4000A","5000A","6300A"},UPPER(D1675)),{40,63,80,100,125,160,200,250,400,630,800,1000,1250,1600,2000,2500,3200,4000,5000,6300}),0)</f>
        <v>2500</v>
      </c>
      <c r="M1675" s="9" t="str">
        <f t="shared" si="131"/>
        <v>Joint Pack</v>
      </c>
      <c r="N1675" s="9" t="str">
        <f t="shared" si="132"/>
        <v>CU</v>
      </c>
      <c r="O1675" s="13" t="str">
        <f t="shared" si="133"/>
        <v>Silver</v>
      </c>
      <c r="P1675" s="9" t="str">
        <f t="shared" si="134"/>
        <v>None</v>
      </c>
      <c r="Q1675" s="9" t="str">
        <f t="shared" si="135"/>
        <v>5</v>
      </c>
      <c r="R16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675" s="14" t="str">
        <f>IF(ProjectsDB[[#This Row],[Item Type]]="Straight Plug-In",_xlfn.TEXTJOIN("-",TRUE,M1675&amp;"-"&amp;_xlfn.LET(_xlpm.txt,ProjectsDB[[#This Row],[Assembly]],_xlpm.pos,FIND("SP",_xlpm.txt),_xlpm.pre,LEFT(_xlpm.txt,_xlpm.pos-1),IF(RIGHT(_xlpm.pre,3)="123","3PL",IF(RIGHT(_xlpm.pre,2)="12","2PL",IF(RIGHT(_xlpm.pre,1)="1","1PL","3PL")))),N1675,O1675,P1675,Q1675&amp;"W",R1675),_xlfn.TEXTJOIN("-",TRUE,M1675,N1675,O1675,P1675,Q1675&amp;"W",R1675))</f>
        <v>Joint Pack-CU-Silver-None-5W-1</v>
      </c>
      <c r="T1675" s="14" t="str">
        <f>IF(COUNTIF(Cycletime[Element Desc.],ProjectsDB[[#This Row],[Element Desc.]])&gt;0,"Found","Not Found")</f>
        <v>Found</v>
      </c>
    </row>
    <row r="1676" spans="2:20" x14ac:dyDescent="0.25">
      <c r="B1676" s="8" t="s">
        <v>3354</v>
      </c>
      <c r="C1676" s="9" t="s">
        <v>3350</v>
      </c>
      <c r="D1676" s="9" t="s">
        <v>3351</v>
      </c>
      <c r="E1676" s="10">
        <v>1</v>
      </c>
      <c r="F1676" s="9" t="s">
        <v>2764</v>
      </c>
      <c r="G1676" s="9" t="s">
        <v>3352</v>
      </c>
      <c r="H1676" s="11"/>
      <c r="I1676" s="12">
        <v>385</v>
      </c>
      <c r="J1676" s="12">
        <v>385</v>
      </c>
      <c r="K1676" s="12">
        <v>385</v>
      </c>
      <c r="L1676" s="12">
        <f t="array" ref="L1676">IFERROR(LOOKUP(2^15,SEARCH({"40A","63A","80A","100A","125A","160A","200A","250A","400A","630A","800A","1000A","1250A","1600A","2000A","2500A","3200A","4000A","5000A","6300A"},UPPER(D1676)),{40,63,80,100,125,160,200,250,400,630,800,1000,1250,1600,2000,2500,3200,4000,5000,6300}),0)</f>
        <v>2500</v>
      </c>
      <c r="M1676" s="9" t="str">
        <f t="shared" si="131"/>
        <v>T-Section</v>
      </c>
      <c r="N1676" s="9" t="str">
        <f t="shared" si="132"/>
        <v>CU</v>
      </c>
      <c r="O1676" s="13" t="str">
        <f t="shared" si="133"/>
        <v>Silver</v>
      </c>
      <c r="P1676" s="9" t="str">
        <f t="shared" si="134"/>
        <v>PET</v>
      </c>
      <c r="Q1676" s="9" t="str">
        <f t="shared" si="135"/>
        <v>5</v>
      </c>
      <c r="R16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676" s="14" t="str">
        <f>IF(ProjectsDB[[#This Row],[Item Type]]="Straight Plug-In",_xlfn.TEXTJOIN("-",TRUE,M1676&amp;"-"&amp;_xlfn.LET(_xlpm.txt,ProjectsDB[[#This Row],[Assembly]],_xlpm.pos,FIND("SP",_xlpm.txt),_xlpm.pre,LEFT(_xlpm.txt,_xlpm.pos-1),IF(RIGHT(_xlpm.pre,3)="123","3PL",IF(RIGHT(_xlpm.pre,2)="12","2PL",IF(RIGHT(_xlpm.pre,1)="1","1PL","3PL")))),N1676,O1676,P1676,Q1676&amp;"W",R1676),_xlfn.TEXTJOIN("-",TRUE,M1676,N1676,O1676,P1676,Q1676&amp;"W",R1676))</f>
        <v>T-Section-CU-Silver-PET-5W-1</v>
      </c>
      <c r="T1676" s="14" t="str">
        <f>IF(COUNTIF(Cycletime[Element Desc.],ProjectsDB[[#This Row],[Element Desc.]])&gt;0,"Found","Not Found")</f>
        <v>Found</v>
      </c>
    </row>
    <row r="1677" spans="2:20" x14ac:dyDescent="0.25">
      <c r="B1677" s="8" t="s">
        <v>3355</v>
      </c>
      <c r="C1677" s="9" t="s">
        <v>3216</v>
      </c>
      <c r="D1677" s="9" t="s">
        <v>3217</v>
      </c>
      <c r="E1677" s="9">
        <v>1</v>
      </c>
      <c r="F1677" s="9" t="s">
        <v>2764</v>
      </c>
      <c r="G1677" s="9" t="s">
        <v>3352</v>
      </c>
      <c r="H1677" s="11"/>
      <c r="I1677" s="9"/>
      <c r="J1677" s="9"/>
      <c r="K1677" s="9"/>
      <c r="L1677" s="12">
        <f t="array" ref="L1677">IFERROR(LOOKUP(2^15,SEARCH({"40A","63A","80A","100A","125A","160A","200A","250A","400A","630A","800A","1000A","1250A","1600A","2000A","2500A","3200A","4000A","5000A","6300A"},UPPER(D1677)),{40,63,80,100,125,160,200,250,400,630,800,1000,1250,1600,2000,2500,3200,4000,5000,6300}),0)</f>
        <v>2500</v>
      </c>
      <c r="M1677" s="9" t="str">
        <f t="shared" si="131"/>
        <v>Joint Pack</v>
      </c>
      <c r="N1677" s="9" t="str">
        <f t="shared" si="132"/>
        <v>CU</v>
      </c>
      <c r="O1677" s="13" t="str">
        <f t="shared" si="133"/>
        <v>Silver</v>
      </c>
      <c r="P1677" s="9" t="str">
        <f t="shared" si="134"/>
        <v>None</v>
      </c>
      <c r="Q1677" s="9" t="str">
        <f t="shared" si="135"/>
        <v>5</v>
      </c>
      <c r="R16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677" s="14" t="str">
        <f>IF(ProjectsDB[[#This Row],[Item Type]]="Straight Plug-In",_xlfn.TEXTJOIN("-",TRUE,M1677&amp;"-"&amp;_xlfn.LET(_xlpm.txt,ProjectsDB[[#This Row],[Assembly]],_xlpm.pos,FIND("SP",_xlpm.txt),_xlpm.pre,LEFT(_xlpm.txt,_xlpm.pos-1),IF(RIGHT(_xlpm.pre,3)="123","3PL",IF(RIGHT(_xlpm.pre,2)="12","2PL",IF(RIGHT(_xlpm.pre,1)="1","1PL","3PL")))),N1677,O1677,P1677,Q1677&amp;"W",R1677),_xlfn.TEXTJOIN("-",TRUE,M1677,N1677,O1677,P1677,Q1677&amp;"W",R1677))</f>
        <v>Joint Pack-CU-Silver-None-5W-1</v>
      </c>
      <c r="T1677" s="14" t="str">
        <f>IF(COUNTIF(Cycletime[Element Desc.],ProjectsDB[[#This Row],[Element Desc.]])&gt;0,"Found","Not Found")</f>
        <v>Found</v>
      </c>
    </row>
    <row r="1678" spans="2:20" x14ac:dyDescent="0.25">
      <c r="B1678" s="8" t="s">
        <v>3356</v>
      </c>
      <c r="C1678" s="9" t="s">
        <v>3357</v>
      </c>
      <c r="D1678" s="9" t="s">
        <v>3358</v>
      </c>
      <c r="E1678" s="10">
        <v>5</v>
      </c>
      <c r="F1678" s="9" t="s">
        <v>3359</v>
      </c>
      <c r="G1678" s="9" t="s">
        <v>37</v>
      </c>
      <c r="H1678" s="11"/>
      <c r="I1678" s="12"/>
      <c r="J1678" s="12"/>
      <c r="K1678" s="12"/>
      <c r="L1678" s="12">
        <f t="array" ref="L1678">IFERROR(LOOKUP(2^15,SEARCH({"40A","63A","80A","100A","125A","160A","200A","250A","400A","630A","800A","1000A","1250A","1600A","2000A","2500A","3200A","4000A","5000A","6300A"},UPPER(D1678)),{40,63,80,100,125,160,200,250,400,630,800,1000,1250,1600,2000,2500,3200,4000,5000,6300}),0)</f>
        <v>0</v>
      </c>
      <c r="M1678" s="9" t="str">
        <f t="shared" si="131"/>
        <v>Hanger Support</v>
      </c>
      <c r="N1678" s="9" t="str">
        <f t="shared" si="132"/>
        <v>SH</v>
      </c>
      <c r="O1678" s="13" t="str">
        <f t="shared" si="133"/>
        <v>None</v>
      </c>
      <c r="P1678" s="9" t="str">
        <f t="shared" si="134"/>
        <v>None</v>
      </c>
      <c r="Q1678" s="9" t="str">
        <f t="shared" si="135"/>
        <v>0</v>
      </c>
      <c r="R16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1678" s="14" t="str">
        <f>IF(ProjectsDB[[#This Row],[Item Type]]="Straight Plug-In",_xlfn.TEXTJOIN("-",TRUE,M1678&amp;"-"&amp;_xlfn.LET(_xlpm.txt,ProjectsDB[[#This Row],[Assembly]],_xlpm.pos,FIND("SP",_xlpm.txt),_xlpm.pre,LEFT(_xlpm.txt,_xlpm.pos-1),IF(RIGHT(_xlpm.pre,3)="123","3PL",IF(RIGHT(_xlpm.pre,2)="12","2PL",IF(RIGHT(_xlpm.pre,1)="1","1PL","3PL")))),N1678,O1678,P1678,Q1678&amp;"W",R1678),_xlfn.TEXTJOIN("-",TRUE,M1678,N1678,O1678,P1678,Q1678&amp;"W",R1678))</f>
        <v>Hanger Support-SH-None-None-0W-0</v>
      </c>
      <c r="T1678" s="14" t="str">
        <f>IF(COUNTIF(Cycletime[Element Desc.],ProjectsDB[[#This Row],[Element Desc.]])&gt;0,"Found","Not Found")</f>
        <v>Found</v>
      </c>
    </row>
    <row r="1679" spans="2:20" x14ac:dyDescent="0.25">
      <c r="B1679" s="8" t="s">
        <v>3360</v>
      </c>
      <c r="C1679" s="9" t="s">
        <v>3361</v>
      </c>
      <c r="D1679" s="9" t="s">
        <v>3362</v>
      </c>
      <c r="E1679" s="10">
        <v>1</v>
      </c>
      <c r="F1679" s="9" t="s">
        <v>3359</v>
      </c>
      <c r="G1679" s="9" t="s">
        <v>22</v>
      </c>
      <c r="H1679" s="11"/>
      <c r="I1679" s="12">
        <v>1785</v>
      </c>
      <c r="J1679" s="12"/>
      <c r="K1679" s="12"/>
      <c r="L1679" s="12">
        <f t="array" ref="L1679">IFERROR(LOOKUP(2^15,SEARCH({"40A","63A","80A","100A","125A","160A","200A","250A","400A","630A","800A","1000A","1250A","1600A","2000A","2500A","3200A","4000A","5000A","6300A"},UPPER(D1679)),{40,63,80,100,125,160,200,250,400,630,800,1000,1250,1600,2000,2500,3200,4000,5000,6300}),0)</f>
        <v>5000</v>
      </c>
      <c r="M1679" s="9" t="str">
        <f t="shared" si="131"/>
        <v>Straight Feeder</v>
      </c>
      <c r="N1679" s="9" t="str">
        <f t="shared" si="132"/>
        <v>AL</v>
      </c>
      <c r="O1679" s="13" t="str">
        <f t="shared" si="133"/>
        <v>Silver</v>
      </c>
      <c r="P1679" s="9" t="str">
        <f t="shared" si="134"/>
        <v>PET</v>
      </c>
      <c r="Q1679" s="9" t="str">
        <f t="shared" si="135"/>
        <v>5</v>
      </c>
      <c r="R16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79" s="14" t="str">
        <f>IF(ProjectsDB[[#This Row],[Item Type]]="Straight Plug-In",_xlfn.TEXTJOIN("-",TRUE,M1679&amp;"-"&amp;_xlfn.LET(_xlpm.txt,ProjectsDB[[#This Row],[Assembly]],_xlpm.pos,FIND("SP",_xlpm.txt),_xlpm.pre,LEFT(_xlpm.txt,_xlpm.pos-1),IF(RIGHT(_xlpm.pre,3)="123","3PL",IF(RIGHT(_xlpm.pre,2)="12","2PL",IF(RIGHT(_xlpm.pre,1)="1","1PL","3PL")))),N1679,O1679,P1679,Q1679&amp;"W",R1679),_xlfn.TEXTJOIN("-",TRUE,M1679,N1679,O1679,P1679,Q1679&amp;"W",R1679))</f>
        <v>Straight Feeder-AL-Silver-PET-5W-3</v>
      </c>
      <c r="T1679" s="14" t="str">
        <f>IF(COUNTIF(Cycletime[Element Desc.],ProjectsDB[[#This Row],[Element Desc.]])&gt;0,"Found","Not Found")</f>
        <v>Found</v>
      </c>
    </row>
    <row r="1680" spans="2:20" x14ac:dyDescent="0.25">
      <c r="B1680" s="8" t="s">
        <v>3363</v>
      </c>
      <c r="C1680" s="9" t="s">
        <v>3364</v>
      </c>
      <c r="D1680" s="9" t="s">
        <v>3365</v>
      </c>
      <c r="E1680" s="10">
        <v>1</v>
      </c>
      <c r="F1680" s="9" t="s">
        <v>3359</v>
      </c>
      <c r="G1680" s="9" t="s">
        <v>22</v>
      </c>
      <c r="H1680" s="11"/>
      <c r="I1680" s="12">
        <v>2250</v>
      </c>
      <c r="J1680" s="12"/>
      <c r="K1680" s="12"/>
      <c r="L1680" s="12">
        <f t="array" ref="L1680">IFERROR(LOOKUP(2^15,SEARCH({"40A","63A","80A","100A","125A","160A","200A","250A","400A","630A","800A","1000A","1250A","1600A","2000A","2500A","3200A","4000A","5000A","6300A"},UPPER(D1680)),{40,63,80,100,125,160,200,250,400,630,800,1000,1250,1600,2000,2500,3200,4000,5000,6300}),0)</f>
        <v>5000</v>
      </c>
      <c r="M1680" s="9" t="str">
        <f t="shared" si="131"/>
        <v>Straight Feeder</v>
      </c>
      <c r="N1680" s="9" t="str">
        <f t="shared" si="132"/>
        <v>AL</v>
      </c>
      <c r="O1680" s="13" t="str">
        <f t="shared" si="133"/>
        <v>Silver</v>
      </c>
      <c r="P1680" s="9" t="str">
        <f t="shared" si="134"/>
        <v>PET</v>
      </c>
      <c r="Q1680" s="9" t="str">
        <f t="shared" si="135"/>
        <v>5</v>
      </c>
      <c r="R16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80" s="14" t="str">
        <f>IF(ProjectsDB[[#This Row],[Item Type]]="Straight Plug-In",_xlfn.TEXTJOIN("-",TRUE,M1680&amp;"-"&amp;_xlfn.LET(_xlpm.txt,ProjectsDB[[#This Row],[Assembly]],_xlpm.pos,FIND("SP",_xlpm.txt),_xlpm.pre,LEFT(_xlpm.txt,_xlpm.pos-1),IF(RIGHT(_xlpm.pre,3)="123","3PL",IF(RIGHT(_xlpm.pre,2)="12","2PL",IF(RIGHT(_xlpm.pre,1)="1","1PL","3PL")))),N1680,O1680,P1680,Q1680&amp;"W",R1680),_xlfn.TEXTJOIN("-",TRUE,M1680,N1680,O1680,P1680,Q1680&amp;"W",R1680))</f>
        <v>Straight Feeder-AL-Silver-PET-5W-3</v>
      </c>
      <c r="T1680" s="14" t="str">
        <f>IF(COUNTIF(Cycletime[Element Desc.],ProjectsDB[[#This Row],[Element Desc.]])&gt;0,"Found","Not Found")</f>
        <v>Found</v>
      </c>
    </row>
    <row r="1681" spans="2:20" x14ac:dyDescent="0.25">
      <c r="B1681" s="8" t="s">
        <v>3366</v>
      </c>
      <c r="C1681" s="9" t="s">
        <v>3367</v>
      </c>
      <c r="D1681" s="9" t="s">
        <v>3368</v>
      </c>
      <c r="E1681" s="10">
        <v>1</v>
      </c>
      <c r="F1681" s="9" t="s">
        <v>3359</v>
      </c>
      <c r="G1681" s="9" t="s">
        <v>22</v>
      </c>
      <c r="H1681" s="11"/>
      <c r="I1681" s="12">
        <v>600</v>
      </c>
      <c r="J1681" s="12">
        <v>1050</v>
      </c>
      <c r="K1681" s="12"/>
      <c r="L1681" s="12">
        <f t="array" ref="L1681">IFERROR(LOOKUP(2^15,SEARCH({"40A","63A","80A","100A","125A","160A","200A","250A","400A","630A","800A","1000A","1250A","1600A","2000A","2500A","3200A","4000A","5000A","6300A"},UPPER(D1681)),{40,63,80,100,125,160,200,250,400,630,800,1000,1250,1600,2000,2500,3200,4000,5000,6300}),0)</f>
        <v>5000</v>
      </c>
      <c r="M1681" s="9" t="str">
        <f t="shared" si="131"/>
        <v>Elbow Edge</v>
      </c>
      <c r="N1681" s="9" t="str">
        <f t="shared" si="132"/>
        <v>AL</v>
      </c>
      <c r="O1681" s="13" t="str">
        <f t="shared" si="133"/>
        <v>Silver</v>
      </c>
      <c r="P1681" s="9" t="str">
        <f t="shared" si="134"/>
        <v>PET</v>
      </c>
      <c r="Q1681" s="9" t="str">
        <f t="shared" si="135"/>
        <v>5</v>
      </c>
      <c r="R16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81" s="14" t="str">
        <f>IF(ProjectsDB[[#This Row],[Item Type]]="Straight Plug-In",_xlfn.TEXTJOIN("-",TRUE,M1681&amp;"-"&amp;_xlfn.LET(_xlpm.txt,ProjectsDB[[#This Row],[Assembly]],_xlpm.pos,FIND("SP",_xlpm.txt),_xlpm.pre,LEFT(_xlpm.txt,_xlpm.pos-1),IF(RIGHT(_xlpm.pre,3)="123","3PL",IF(RIGHT(_xlpm.pre,2)="12","2PL",IF(RIGHT(_xlpm.pre,1)="1","1PL","3PL")))),N1681,O1681,P1681,Q1681&amp;"W",R1681),_xlfn.TEXTJOIN("-",TRUE,M1681,N1681,O1681,P1681,Q1681&amp;"W",R1681))</f>
        <v>Elbow Edge-AL-Silver-PET-5W-3</v>
      </c>
      <c r="T1681" s="14" t="str">
        <f>IF(COUNTIF(Cycletime[Element Desc.],ProjectsDB[[#This Row],[Element Desc.]])&gt;0,"Found","Not Found")</f>
        <v>Found</v>
      </c>
    </row>
    <row r="1682" spans="2:20" x14ac:dyDescent="0.25">
      <c r="B1682" s="8" t="s">
        <v>3369</v>
      </c>
      <c r="C1682" s="9" t="s">
        <v>3370</v>
      </c>
      <c r="D1682" s="9" t="s">
        <v>3371</v>
      </c>
      <c r="E1682" s="10">
        <v>1</v>
      </c>
      <c r="F1682" s="9" t="s">
        <v>3359</v>
      </c>
      <c r="G1682" s="9" t="s">
        <v>22</v>
      </c>
      <c r="H1682" s="11"/>
      <c r="I1682" s="12">
        <v>300</v>
      </c>
      <c r="J1682" s="12">
        <v>500</v>
      </c>
      <c r="K1682" s="12"/>
      <c r="L1682" s="12">
        <f t="array" ref="L1682">IFERROR(LOOKUP(2^15,SEARCH({"40A","63A","80A","100A","125A","160A","200A","250A","400A","630A","800A","1000A","1250A","1600A","2000A","2500A","3200A","4000A","5000A","6300A"},UPPER(D1682)),{40,63,80,100,125,160,200,250,400,630,800,1000,1250,1600,2000,2500,3200,4000,5000,6300}),0)</f>
        <v>5000</v>
      </c>
      <c r="M1682" s="9" t="str">
        <f t="shared" si="131"/>
        <v>Elbow Flat</v>
      </c>
      <c r="N1682" s="9" t="str">
        <f t="shared" si="132"/>
        <v>AL</v>
      </c>
      <c r="O1682" s="13" t="str">
        <f t="shared" si="133"/>
        <v>Silver</v>
      </c>
      <c r="P1682" s="9" t="str">
        <f t="shared" si="134"/>
        <v>PET</v>
      </c>
      <c r="Q1682" s="9" t="str">
        <f t="shared" si="135"/>
        <v>5</v>
      </c>
      <c r="R16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82" s="14" t="str">
        <f>IF(ProjectsDB[[#This Row],[Item Type]]="Straight Plug-In",_xlfn.TEXTJOIN("-",TRUE,M1682&amp;"-"&amp;_xlfn.LET(_xlpm.txt,ProjectsDB[[#This Row],[Assembly]],_xlpm.pos,FIND("SP",_xlpm.txt),_xlpm.pre,LEFT(_xlpm.txt,_xlpm.pos-1),IF(RIGHT(_xlpm.pre,3)="123","3PL",IF(RIGHT(_xlpm.pre,2)="12","2PL",IF(RIGHT(_xlpm.pre,1)="1","1PL","3PL")))),N1682,O1682,P1682,Q1682&amp;"W",R1682),_xlfn.TEXTJOIN("-",TRUE,M1682,N1682,O1682,P1682,Q1682&amp;"W",R1682))</f>
        <v>Elbow Flat-AL-Silver-PET-5W-3</v>
      </c>
      <c r="T1682" s="14" t="str">
        <f>IF(COUNTIF(Cycletime[Element Desc.],ProjectsDB[[#This Row],[Element Desc.]])&gt;0,"Found","Not Found")</f>
        <v>Found</v>
      </c>
    </row>
    <row r="1683" spans="2:20" x14ac:dyDescent="0.25">
      <c r="B1683" s="8" t="s">
        <v>3372</v>
      </c>
      <c r="C1683" s="9" t="s">
        <v>3373</v>
      </c>
      <c r="D1683" s="9" t="s">
        <v>3374</v>
      </c>
      <c r="E1683" s="10">
        <v>5</v>
      </c>
      <c r="F1683" s="9" t="s">
        <v>3359</v>
      </c>
      <c r="G1683" s="9" t="s">
        <v>22</v>
      </c>
      <c r="H1683" s="11"/>
      <c r="I1683" s="12"/>
      <c r="J1683" s="12"/>
      <c r="K1683" s="12"/>
      <c r="L1683" s="12">
        <f t="array" ref="L1683">IFERROR(LOOKUP(2^15,SEARCH({"40A","63A","80A","100A","125A","160A","200A","250A","400A","630A","800A","1000A","1250A","1600A","2000A","2500A","3200A","4000A","5000A","6300A"},UPPER(D1683)),{40,63,80,100,125,160,200,250,400,630,800,1000,1250,1600,2000,2500,3200,4000,5000,6300}),0)</f>
        <v>5000</v>
      </c>
      <c r="M1683" s="9" t="str">
        <f t="shared" si="131"/>
        <v>Joint Pack</v>
      </c>
      <c r="N1683" s="9" t="str">
        <f t="shared" si="132"/>
        <v>AL</v>
      </c>
      <c r="O1683" s="13" t="str">
        <f t="shared" si="133"/>
        <v>Silver</v>
      </c>
      <c r="P1683" s="9" t="str">
        <f t="shared" si="134"/>
        <v>None</v>
      </c>
      <c r="Q1683" s="9" t="str">
        <f t="shared" si="135"/>
        <v>5</v>
      </c>
      <c r="R16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83" s="14" t="str">
        <f>IF(ProjectsDB[[#This Row],[Item Type]]="Straight Plug-In",_xlfn.TEXTJOIN("-",TRUE,M1683&amp;"-"&amp;_xlfn.LET(_xlpm.txt,ProjectsDB[[#This Row],[Assembly]],_xlpm.pos,FIND("SP",_xlpm.txt),_xlpm.pre,LEFT(_xlpm.txt,_xlpm.pos-1),IF(RIGHT(_xlpm.pre,3)="123","3PL",IF(RIGHT(_xlpm.pre,2)="12","2PL",IF(RIGHT(_xlpm.pre,1)="1","1PL","3PL")))),N1683,O1683,P1683,Q1683&amp;"W",R1683),_xlfn.TEXTJOIN("-",TRUE,M1683,N1683,O1683,P1683,Q1683&amp;"W",R1683))</f>
        <v>Joint Pack-AL-Silver-None-5W-3</v>
      </c>
      <c r="T1683" s="14" t="str">
        <f>IF(COUNTIF(Cycletime[Element Desc.],ProjectsDB[[#This Row],[Element Desc.]])&gt;0,"Found","Not Found")</f>
        <v>Found</v>
      </c>
    </row>
    <row r="1684" spans="2:20" x14ac:dyDescent="0.25">
      <c r="B1684" s="8" t="s">
        <v>3375</v>
      </c>
      <c r="C1684" s="9" t="s">
        <v>3376</v>
      </c>
      <c r="D1684" s="9" t="s">
        <v>3377</v>
      </c>
      <c r="E1684" s="10">
        <v>1</v>
      </c>
      <c r="F1684" s="9" t="s">
        <v>3359</v>
      </c>
      <c r="G1684" s="9" t="s">
        <v>22</v>
      </c>
      <c r="H1684" s="11"/>
      <c r="I1684" s="12">
        <v>740</v>
      </c>
      <c r="J1684" s="12"/>
      <c r="K1684" s="12"/>
      <c r="L1684" s="12">
        <f t="array" ref="L1684">IFERROR(LOOKUP(2^15,SEARCH({"40A","63A","80A","100A","125A","160A","200A","250A","400A","630A","800A","1000A","1250A","1600A","2000A","2500A","3200A","4000A","5000A","6300A"},UPPER(D1684)),{40,63,80,100,125,160,200,250,400,630,800,1000,1250,1600,2000,2500,3200,4000,5000,6300}),0)</f>
        <v>5000</v>
      </c>
      <c r="M1684" s="9" t="str">
        <f t="shared" si="131"/>
        <v>Straight Feeder</v>
      </c>
      <c r="N1684" s="9" t="str">
        <f t="shared" si="132"/>
        <v>AL</v>
      </c>
      <c r="O1684" s="13" t="str">
        <f t="shared" si="133"/>
        <v>Silver</v>
      </c>
      <c r="P1684" s="9" t="str">
        <f t="shared" si="134"/>
        <v>PET</v>
      </c>
      <c r="Q1684" s="9" t="str">
        <f t="shared" si="135"/>
        <v>5</v>
      </c>
      <c r="R16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84" s="14" t="str">
        <f>IF(ProjectsDB[[#This Row],[Item Type]]="Straight Plug-In",_xlfn.TEXTJOIN("-",TRUE,M1684&amp;"-"&amp;_xlfn.LET(_xlpm.txt,ProjectsDB[[#This Row],[Assembly]],_xlpm.pos,FIND("SP",_xlpm.txt),_xlpm.pre,LEFT(_xlpm.txt,_xlpm.pos-1),IF(RIGHT(_xlpm.pre,3)="123","3PL",IF(RIGHT(_xlpm.pre,2)="12","2PL",IF(RIGHT(_xlpm.pre,1)="1","1PL","3PL")))),N1684,O1684,P1684,Q1684&amp;"W",R1684),_xlfn.TEXTJOIN("-",TRUE,M1684,N1684,O1684,P1684,Q1684&amp;"W",R1684))</f>
        <v>Straight Feeder-AL-Silver-PET-5W-3</v>
      </c>
      <c r="T1684" s="14" t="str">
        <f>IF(COUNTIF(Cycletime[Element Desc.],ProjectsDB[[#This Row],[Element Desc.]])&gt;0,"Found","Not Found")</f>
        <v>Found</v>
      </c>
    </row>
    <row r="1685" spans="2:20" x14ac:dyDescent="0.25">
      <c r="B1685" s="8" t="s">
        <v>3378</v>
      </c>
      <c r="C1685" s="9" t="s">
        <v>3364</v>
      </c>
      <c r="D1685" s="9" t="s">
        <v>3365</v>
      </c>
      <c r="E1685" s="10">
        <v>1</v>
      </c>
      <c r="F1685" s="9" t="s">
        <v>3359</v>
      </c>
      <c r="G1685" s="9" t="s">
        <v>22</v>
      </c>
      <c r="H1685" s="11"/>
      <c r="I1685" s="12">
        <v>2250</v>
      </c>
      <c r="J1685" s="12"/>
      <c r="K1685" s="12"/>
      <c r="L1685" s="12">
        <f t="array" ref="L1685">IFERROR(LOOKUP(2^15,SEARCH({"40A","63A","80A","100A","125A","160A","200A","250A","400A","630A","800A","1000A","1250A","1600A","2000A","2500A","3200A","4000A","5000A","6300A"},UPPER(D1685)),{40,63,80,100,125,160,200,250,400,630,800,1000,1250,1600,2000,2500,3200,4000,5000,6300}),0)</f>
        <v>5000</v>
      </c>
      <c r="M1685" s="9" t="str">
        <f t="shared" si="131"/>
        <v>Straight Feeder</v>
      </c>
      <c r="N1685" s="9" t="str">
        <f t="shared" si="132"/>
        <v>AL</v>
      </c>
      <c r="O1685" s="13" t="str">
        <f t="shared" si="133"/>
        <v>Silver</v>
      </c>
      <c r="P1685" s="9" t="str">
        <f t="shared" si="134"/>
        <v>PET</v>
      </c>
      <c r="Q1685" s="9" t="str">
        <f t="shared" si="135"/>
        <v>5</v>
      </c>
      <c r="R16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85" s="14" t="str">
        <f>IF(ProjectsDB[[#This Row],[Item Type]]="Straight Plug-In",_xlfn.TEXTJOIN("-",TRUE,M1685&amp;"-"&amp;_xlfn.LET(_xlpm.txt,ProjectsDB[[#This Row],[Assembly]],_xlpm.pos,FIND("SP",_xlpm.txt),_xlpm.pre,LEFT(_xlpm.txt,_xlpm.pos-1),IF(RIGHT(_xlpm.pre,3)="123","3PL",IF(RIGHT(_xlpm.pre,2)="12","2PL",IF(RIGHT(_xlpm.pre,1)="1","1PL","3PL")))),N1685,O1685,P1685,Q1685&amp;"W",R1685),_xlfn.TEXTJOIN("-",TRUE,M1685,N1685,O1685,P1685,Q1685&amp;"W",R1685))</f>
        <v>Straight Feeder-AL-Silver-PET-5W-3</v>
      </c>
      <c r="T1685" s="14" t="str">
        <f>IF(COUNTIF(Cycletime[Element Desc.],ProjectsDB[[#This Row],[Element Desc.]])&gt;0,"Found","Not Found")</f>
        <v>Found</v>
      </c>
    </row>
    <row r="1686" spans="2:20" x14ac:dyDescent="0.25">
      <c r="B1686" s="8" t="s">
        <v>3379</v>
      </c>
      <c r="C1686" s="9" t="s">
        <v>3380</v>
      </c>
      <c r="D1686" s="9" t="s">
        <v>3381</v>
      </c>
      <c r="E1686" s="10">
        <v>1</v>
      </c>
      <c r="F1686" s="9" t="s">
        <v>3359</v>
      </c>
      <c r="G1686" s="9" t="s">
        <v>22</v>
      </c>
      <c r="H1686" s="11"/>
      <c r="I1686" s="12">
        <v>600</v>
      </c>
      <c r="J1686" s="12">
        <v>820</v>
      </c>
      <c r="K1686" s="12"/>
      <c r="L1686" s="12">
        <f t="array" ref="L1686">IFERROR(LOOKUP(2^15,SEARCH({"40A","63A","80A","100A","125A","160A","200A","250A","400A","630A","800A","1000A","1250A","1600A","2000A","2500A","3200A","4000A","5000A","6300A"},UPPER(D1686)),{40,63,80,100,125,160,200,250,400,630,800,1000,1250,1600,2000,2500,3200,4000,5000,6300}),0)</f>
        <v>5000</v>
      </c>
      <c r="M1686" s="9" t="str">
        <f t="shared" si="131"/>
        <v>Elbow Edge</v>
      </c>
      <c r="N1686" s="9" t="str">
        <f t="shared" si="132"/>
        <v>AL</v>
      </c>
      <c r="O1686" s="13" t="str">
        <f t="shared" si="133"/>
        <v>Silver</v>
      </c>
      <c r="P1686" s="9" t="str">
        <f t="shared" si="134"/>
        <v>PET</v>
      </c>
      <c r="Q1686" s="9" t="str">
        <f t="shared" si="135"/>
        <v>5</v>
      </c>
      <c r="R16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86" s="14" t="str">
        <f>IF(ProjectsDB[[#This Row],[Item Type]]="Straight Plug-In",_xlfn.TEXTJOIN("-",TRUE,M1686&amp;"-"&amp;_xlfn.LET(_xlpm.txt,ProjectsDB[[#This Row],[Assembly]],_xlpm.pos,FIND("SP",_xlpm.txt),_xlpm.pre,LEFT(_xlpm.txt,_xlpm.pos-1),IF(RIGHT(_xlpm.pre,3)="123","3PL",IF(RIGHT(_xlpm.pre,2)="12","2PL",IF(RIGHT(_xlpm.pre,1)="1","1PL","3PL")))),N1686,O1686,P1686,Q1686&amp;"W",R1686),_xlfn.TEXTJOIN("-",TRUE,M1686,N1686,O1686,P1686,Q1686&amp;"W",R1686))</f>
        <v>Elbow Edge-AL-Silver-PET-5W-3</v>
      </c>
      <c r="T1686" s="14" t="str">
        <f>IF(COUNTIF(Cycletime[Element Desc.],ProjectsDB[[#This Row],[Element Desc.]])&gt;0,"Found","Not Found")</f>
        <v>Found</v>
      </c>
    </row>
    <row r="1687" spans="2:20" x14ac:dyDescent="0.25">
      <c r="B1687" s="8" t="s">
        <v>3382</v>
      </c>
      <c r="C1687" s="9" t="s">
        <v>3383</v>
      </c>
      <c r="D1687" s="9" t="s">
        <v>3384</v>
      </c>
      <c r="E1687" s="10">
        <v>1</v>
      </c>
      <c r="F1687" s="9" t="s">
        <v>3359</v>
      </c>
      <c r="G1687" s="9" t="s">
        <v>22</v>
      </c>
      <c r="H1687" s="11"/>
      <c r="I1687" s="12">
        <v>300</v>
      </c>
      <c r="J1687" s="12"/>
      <c r="K1687" s="12"/>
      <c r="L1687" s="12">
        <f t="array" ref="L1687">IFERROR(LOOKUP(2^15,SEARCH({"40A","63A","80A","100A","125A","160A","200A","250A","400A","630A","800A","1000A","1250A","1600A","2000A","2500A","3200A","4000A","5000A","6300A"},UPPER(D1687)),{40,63,80,100,125,160,200,250,400,630,800,1000,1250,1600,2000,2500,3200,4000,5000,6300}),0)</f>
        <v>5000</v>
      </c>
      <c r="M1687" s="9" t="str">
        <f t="shared" si="131"/>
        <v>Elbow Flat</v>
      </c>
      <c r="N1687" s="9" t="str">
        <f t="shared" si="132"/>
        <v>AL</v>
      </c>
      <c r="O1687" s="13" t="str">
        <f t="shared" si="133"/>
        <v>Silver</v>
      </c>
      <c r="P1687" s="9" t="str">
        <f t="shared" si="134"/>
        <v>PET</v>
      </c>
      <c r="Q1687" s="9" t="str">
        <f t="shared" si="135"/>
        <v>5</v>
      </c>
      <c r="R16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87" s="14" t="str">
        <f>IF(ProjectsDB[[#This Row],[Item Type]]="Straight Plug-In",_xlfn.TEXTJOIN("-",TRUE,M1687&amp;"-"&amp;_xlfn.LET(_xlpm.txt,ProjectsDB[[#This Row],[Assembly]],_xlpm.pos,FIND("SP",_xlpm.txt),_xlpm.pre,LEFT(_xlpm.txt,_xlpm.pos-1),IF(RIGHT(_xlpm.pre,3)="123","3PL",IF(RIGHT(_xlpm.pre,2)="12","2PL",IF(RIGHT(_xlpm.pre,1)="1","1PL","3PL")))),N1687,O1687,P1687,Q1687&amp;"W",R1687),_xlfn.TEXTJOIN("-",TRUE,M1687,N1687,O1687,P1687,Q1687&amp;"W",R1687))</f>
        <v>Elbow Flat-AL-Silver-PET-5W-3</v>
      </c>
      <c r="T1687" s="14" t="str">
        <f>IF(COUNTIF(Cycletime[Element Desc.],ProjectsDB[[#This Row],[Element Desc.]])&gt;0,"Found","Not Found")</f>
        <v>Found</v>
      </c>
    </row>
    <row r="1688" spans="2:20" x14ac:dyDescent="0.25">
      <c r="B1688" s="8" t="s">
        <v>3385</v>
      </c>
      <c r="C1688" s="9" t="s">
        <v>3373</v>
      </c>
      <c r="D1688" s="9" t="s">
        <v>3374</v>
      </c>
      <c r="E1688" s="10">
        <v>6</v>
      </c>
      <c r="F1688" s="9" t="s">
        <v>3359</v>
      </c>
      <c r="G1688" s="9" t="s">
        <v>22</v>
      </c>
      <c r="H1688" s="11"/>
      <c r="I1688" s="12"/>
      <c r="J1688" s="12"/>
      <c r="K1688" s="12"/>
      <c r="L1688" s="12">
        <f t="array" ref="L1688">IFERROR(LOOKUP(2^15,SEARCH({"40A","63A","80A","100A","125A","160A","200A","250A","400A","630A","800A","1000A","1250A","1600A","2000A","2500A","3200A","4000A","5000A","6300A"},UPPER(D1688)),{40,63,80,100,125,160,200,250,400,630,800,1000,1250,1600,2000,2500,3200,4000,5000,6300}),0)</f>
        <v>5000</v>
      </c>
      <c r="M1688" s="9" t="str">
        <f t="shared" si="131"/>
        <v>Joint Pack</v>
      </c>
      <c r="N1688" s="9" t="str">
        <f t="shared" si="132"/>
        <v>AL</v>
      </c>
      <c r="O1688" s="13" t="str">
        <f t="shared" si="133"/>
        <v>Silver</v>
      </c>
      <c r="P1688" s="9" t="str">
        <f t="shared" si="134"/>
        <v>None</v>
      </c>
      <c r="Q1688" s="9" t="str">
        <f t="shared" si="135"/>
        <v>5</v>
      </c>
      <c r="R16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88" s="14" t="str">
        <f>IF(ProjectsDB[[#This Row],[Item Type]]="Straight Plug-In",_xlfn.TEXTJOIN("-",TRUE,M1688&amp;"-"&amp;_xlfn.LET(_xlpm.txt,ProjectsDB[[#This Row],[Assembly]],_xlpm.pos,FIND("SP",_xlpm.txt),_xlpm.pre,LEFT(_xlpm.txt,_xlpm.pos-1),IF(RIGHT(_xlpm.pre,3)="123","3PL",IF(RIGHT(_xlpm.pre,2)="12","2PL",IF(RIGHT(_xlpm.pre,1)="1","1PL","3PL")))),N1688,O1688,P1688,Q1688&amp;"W",R1688),_xlfn.TEXTJOIN("-",TRUE,M1688,N1688,O1688,P1688,Q1688&amp;"W",R1688))</f>
        <v>Joint Pack-AL-Silver-None-5W-3</v>
      </c>
      <c r="T1688" s="14" t="str">
        <f>IF(COUNTIF(Cycletime[Element Desc.],ProjectsDB[[#This Row],[Element Desc.]])&gt;0,"Found","Not Found")</f>
        <v>Found</v>
      </c>
    </row>
    <row r="1689" spans="2:20" x14ac:dyDescent="0.25">
      <c r="B1689" s="8" t="s">
        <v>3386</v>
      </c>
      <c r="C1689" s="9" t="s">
        <v>3387</v>
      </c>
      <c r="D1689" s="9" t="s">
        <v>3388</v>
      </c>
      <c r="E1689" s="10">
        <v>1</v>
      </c>
      <c r="F1689" s="9" t="s">
        <v>3359</v>
      </c>
      <c r="G1689" s="9" t="s">
        <v>22</v>
      </c>
      <c r="H1689" s="11"/>
      <c r="I1689" s="12">
        <v>3000</v>
      </c>
      <c r="J1689" s="12"/>
      <c r="K1689" s="12"/>
      <c r="L1689" s="12">
        <f t="array" ref="L1689">IFERROR(LOOKUP(2^15,SEARCH({"40A","63A","80A","100A","125A","160A","200A","250A","400A","630A","800A","1000A","1250A","1600A","2000A","2500A","3200A","4000A","5000A","6300A"},UPPER(D1689)),{40,63,80,100,125,160,200,250,400,630,800,1000,1250,1600,2000,2500,3200,4000,5000,6300}),0)</f>
        <v>5000</v>
      </c>
      <c r="M1689" s="9" t="str">
        <f t="shared" si="131"/>
        <v>Straight Feeder</v>
      </c>
      <c r="N1689" s="9" t="str">
        <f t="shared" si="132"/>
        <v>AL</v>
      </c>
      <c r="O1689" s="13" t="str">
        <f t="shared" si="133"/>
        <v>Silver</v>
      </c>
      <c r="P1689" s="9" t="str">
        <f t="shared" si="134"/>
        <v>PET</v>
      </c>
      <c r="Q1689" s="9" t="str">
        <f t="shared" si="135"/>
        <v>5</v>
      </c>
      <c r="R16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89" s="14" t="str">
        <f>IF(ProjectsDB[[#This Row],[Item Type]]="Straight Plug-In",_xlfn.TEXTJOIN("-",TRUE,M1689&amp;"-"&amp;_xlfn.LET(_xlpm.txt,ProjectsDB[[#This Row],[Assembly]],_xlpm.pos,FIND("SP",_xlpm.txt),_xlpm.pre,LEFT(_xlpm.txt,_xlpm.pos-1),IF(RIGHT(_xlpm.pre,3)="123","3PL",IF(RIGHT(_xlpm.pre,2)="12","2PL",IF(RIGHT(_xlpm.pre,1)="1","1PL","3PL")))),N1689,O1689,P1689,Q1689&amp;"W",R1689),_xlfn.TEXTJOIN("-",TRUE,M1689,N1689,O1689,P1689,Q1689&amp;"W",R1689))</f>
        <v>Straight Feeder-AL-Silver-PET-5W-3</v>
      </c>
      <c r="T1689" s="14" t="str">
        <f>IF(COUNTIF(Cycletime[Element Desc.],ProjectsDB[[#This Row],[Element Desc.]])&gt;0,"Found","Not Found")</f>
        <v>Found</v>
      </c>
    </row>
    <row r="1690" spans="2:20" x14ac:dyDescent="0.25">
      <c r="B1690" s="8" t="s">
        <v>3389</v>
      </c>
      <c r="C1690" s="9" t="s">
        <v>3376</v>
      </c>
      <c r="D1690" s="9" t="s">
        <v>3377</v>
      </c>
      <c r="E1690" s="10">
        <v>1</v>
      </c>
      <c r="F1690" s="9" t="s">
        <v>3359</v>
      </c>
      <c r="G1690" s="9" t="s">
        <v>22</v>
      </c>
      <c r="H1690" s="11"/>
      <c r="I1690" s="12">
        <v>740</v>
      </c>
      <c r="J1690" s="12"/>
      <c r="K1690" s="12"/>
      <c r="L1690" s="12">
        <f t="array" ref="L1690">IFERROR(LOOKUP(2^15,SEARCH({"40A","63A","80A","100A","125A","160A","200A","250A","400A","630A","800A","1000A","1250A","1600A","2000A","2500A","3200A","4000A","5000A","6300A"},UPPER(D1690)),{40,63,80,100,125,160,200,250,400,630,800,1000,1250,1600,2000,2500,3200,4000,5000,6300}),0)</f>
        <v>5000</v>
      </c>
      <c r="M1690" s="9" t="str">
        <f t="shared" si="131"/>
        <v>Straight Feeder</v>
      </c>
      <c r="N1690" s="9" t="str">
        <f t="shared" si="132"/>
        <v>AL</v>
      </c>
      <c r="O1690" s="13" t="str">
        <f t="shared" si="133"/>
        <v>Silver</v>
      </c>
      <c r="P1690" s="9" t="str">
        <f t="shared" si="134"/>
        <v>PET</v>
      </c>
      <c r="Q1690" s="9" t="str">
        <f t="shared" si="135"/>
        <v>5</v>
      </c>
      <c r="R16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90" s="14" t="str">
        <f>IF(ProjectsDB[[#This Row],[Item Type]]="Straight Plug-In",_xlfn.TEXTJOIN("-",TRUE,M1690&amp;"-"&amp;_xlfn.LET(_xlpm.txt,ProjectsDB[[#This Row],[Assembly]],_xlpm.pos,FIND("SP",_xlpm.txt),_xlpm.pre,LEFT(_xlpm.txt,_xlpm.pos-1),IF(RIGHT(_xlpm.pre,3)="123","3PL",IF(RIGHT(_xlpm.pre,2)="12","2PL",IF(RIGHT(_xlpm.pre,1)="1","1PL","3PL")))),N1690,O1690,P1690,Q1690&amp;"W",R1690),_xlfn.TEXTJOIN("-",TRUE,M1690,N1690,O1690,P1690,Q1690&amp;"W",R1690))</f>
        <v>Straight Feeder-AL-Silver-PET-5W-3</v>
      </c>
      <c r="T1690" s="14" t="str">
        <f>IF(COUNTIF(Cycletime[Element Desc.],ProjectsDB[[#This Row],[Element Desc.]])&gt;0,"Found","Not Found")</f>
        <v>Found</v>
      </c>
    </row>
    <row r="1691" spans="2:20" x14ac:dyDescent="0.25">
      <c r="B1691" s="8" t="s">
        <v>3390</v>
      </c>
      <c r="C1691" s="9" t="s">
        <v>3391</v>
      </c>
      <c r="D1691" s="9" t="s">
        <v>3392</v>
      </c>
      <c r="E1691" s="10">
        <v>1</v>
      </c>
      <c r="F1691" s="9" t="s">
        <v>3359</v>
      </c>
      <c r="G1691" s="9" t="s">
        <v>22</v>
      </c>
      <c r="H1691" s="11"/>
      <c r="I1691" s="12">
        <v>400</v>
      </c>
      <c r="J1691" s="12"/>
      <c r="K1691" s="12"/>
      <c r="L1691" s="12">
        <f t="array" ref="L1691">IFERROR(LOOKUP(2^15,SEARCH({"40A","63A","80A","100A","125A","160A","200A","250A","400A","630A","800A","1000A","1250A","1600A","2000A","2500A","3200A","4000A","5000A","6300A"},UPPER(D1691)),{40,63,80,100,125,160,200,250,400,630,800,1000,1250,1600,2000,2500,3200,4000,5000,6300}),0)</f>
        <v>5000</v>
      </c>
      <c r="M1691" s="9" t="str">
        <f t="shared" si="131"/>
        <v>Straight Feeder</v>
      </c>
      <c r="N1691" s="9" t="str">
        <f t="shared" si="132"/>
        <v>AL</v>
      </c>
      <c r="O1691" s="13" t="str">
        <f t="shared" si="133"/>
        <v>Silver</v>
      </c>
      <c r="P1691" s="9" t="str">
        <f t="shared" si="134"/>
        <v>PET</v>
      </c>
      <c r="Q1691" s="9" t="str">
        <f t="shared" si="135"/>
        <v>5</v>
      </c>
      <c r="R16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91" s="14" t="str">
        <f>IF(ProjectsDB[[#This Row],[Item Type]]="Straight Plug-In",_xlfn.TEXTJOIN("-",TRUE,M1691&amp;"-"&amp;_xlfn.LET(_xlpm.txt,ProjectsDB[[#This Row],[Assembly]],_xlpm.pos,FIND("SP",_xlpm.txt),_xlpm.pre,LEFT(_xlpm.txt,_xlpm.pos-1),IF(RIGHT(_xlpm.pre,3)="123","3PL",IF(RIGHT(_xlpm.pre,2)="12","2PL",IF(RIGHT(_xlpm.pre,1)="1","1PL","3PL")))),N1691,O1691,P1691,Q1691&amp;"W",R1691),_xlfn.TEXTJOIN("-",TRUE,M1691,N1691,O1691,P1691,Q1691&amp;"W",R1691))</f>
        <v>Straight Feeder-AL-Silver-PET-5W-3</v>
      </c>
      <c r="T1691" s="14" t="str">
        <f>IF(COUNTIF(Cycletime[Element Desc.],ProjectsDB[[#This Row],[Element Desc.]])&gt;0,"Found","Not Found")</f>
        <v>Found</v>
      </c>
    </row>
    <row r="1692" spans="2:20" x14ac:dyDescent="0.25">
      <c r="B1692" s="8" t="s">
        <v>3393</v>
      </c>
      <c r="C1692" s="9" t="s">
        <v>3387</v>
      </c>
      <c r="D1692" s="9" t="s">
        <v>3388</v>
      </c>
      <c r="E1692" s="10">
        <v>1</v>
      </c>
      <c r="F1692" s="9" t="s">
        <v>3359</v>
      </c>
      <c r="G1692" s="9" t="s">
        <v>1426</v>
      </c>
      <c r="H1692" s="11"/>
      <c r="I1692" s="12">
        <v>3000</v>
      </c>
      <c r="J1692" s="12"/>
      <c r="K1692" s="12"/>
      <c r="L1692" s="12">
        <f t="array" ref="L1692">IFERROR(LOOKUP(2^15,SEARCH({"40A","63A","80A","100A","125A","160A","200A","250A","400A","630A","800A","1000A","1250A","1600A","2000A","2500A","3200A","4000A","5000A","6300A"},UPPER(D1692)),{40,63,80,100,125,160,200,250,400,630,800,1000,1250,1600,2000,2500,3200,4000,5000,6300}),0)</f>
        <v>5000</v>
      </c>
      <c r="M1692" s="9" t="str">
        <f t="shared" si="131"/>
        <v>Straight Feeder</v>
      </c>
      <c r="N1692" s="9" t="str">
        <f t="shared" si="132"/>
        <v>AL</v>
      </c>
      <c r="O1692" s="13" t="str">
        <f t="shared" si="133"/>
        <v>Silver</v>
      </c>
      <c r="P1692" s="9" t="str">
        <f t="shared" si="134"/>
        <v>PET</v>
      </c>
      <c r="Q1692" s="9" t="str">
        <f t="shared" si="135"/>
        <v>5</v>
      </c>
      <c r="R16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92" s="14" t="str">
        <f>IF(ProjectsDB[[#This Row],[Item Type]]="Straight Plug-In",_xlfn.TEXTJOIN("-",TRUE,M1692&amp;"-"&amp;_xlfn.LET(_xlpm.txt,ProjectsDB[[#This Row],[Assembly]],_xlpm.pos,FIND("SP",_xlpm.txt),_xlpm.pre,LEFT(_xlpm.txt,_xlpm.pos-1),IF(RIGHT(_xlpm.pre,3)="123","3PL",IF(RIGHT(_xlpm.pre,2)="12","2PL",IF(RIGHT(_xlpm.pre,1)="1","1PL","3PL")))),N1692,O1692,P1692,Q1692&amp;"W",R1692),_xlfn.TEXTJOIN("-",TRUE,M1692,N1692,O1692,P1692,Q1692&amp;"W",R1692))</f>
        <v>Straight Feeder-AL-Silver-PET-5W-3</v>
      </c>
      <c r="T1692" s="14" t="str">
        <f>IF(COUNTIF(Cycletime[Element Desc.],ProjectsDB[[#This Row],[Element Desc.]])&gt;0,"Found","Not Found")</f>
        <v>Found</v>
      </c>
    </row>
    <row r="1693" spans="2:20" x14ac:dyDescent="0.25">
      <c r="B1693" s="8" t="s">
        <v>3394</v>
      </c>
      <c r="C1693" s="9" t="s">
        <v>144</v>
      </c>
      <c r="D1693" s="9" t="s">
        <v>145</v>
      </c>
      <c r="E1693" s="10">
        <v>1</v>
      </c>
      <c r="F1693" s="9" t="s">
        <v>3395</v>
      </c>
      <c r="G1693" s="9" t="s">
        <v>3396</v>
      </c>
      <c r="H1693" s="11"/>
      <c r="I1693" s="12"/>
      <c r="J1693" s="12"/>
      <c r="K1693" s="12"/>
      <c r="L1693" s="12">
        <f t="array" ref="L1693">IFERROR(LOOKUP(2^15,SEARCH({"40A","63A","80A","100A","125A","160A","200A","250A","400A","630A","800A","1000A","1250A","1600A","2000A","2500A","3200A","4000A","5000A","6300A"},UPPER(D1693)),{40,63,80,100,125,160,200,250,400,630,800,1000,1250,1600,2000,2500,3200,4000,5000,6300}),0)</f>
        <v>3200</v>
      </c>
      <c r="M1693" s="9" t="str">
        <f t="shared" si="131"/>
        <v>Joint Pack</v>
      </c>
      <c r="N1693" s="9" t="str">
        <f t="shared" si="132"/>
        <v>AL</v>
      </c>
      <c r="O1693" s="13" t="str">
        <f t="shared" si="133"/>
        <v>Silver</v>
      </c>
      <c r="P1693" s="9" t="str">
        <f t="shared" si="134"/>
        <v>None</v>
      </c>
      <c r="Q1693" s="9" t="str">
        <f t="shared" si="135"/>
        <v>4</v>
      </c>
      <c r="R16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693" s="14" t="str">
        <f>IF(ProjectsDB[[#This Row],[Item Type]]="Straight Plug-In",_xlfn.TEXTJOIN("-",TRUE,M1693&amp;"-"&amp;_xlfn.LET(_xlpm.txt,ProjectsDB[[#This Row],[Assembly]],_xlpm.pos,FIND("SP",_xlpm.txt),_xlpm.pre,LEFT(_xlpm.txt,_xlpm.pos-1),IF(RIGHT(_xlpm.pre,3)="123","3PL",IF(RIGHT(_xlpm.pre,2)="12","2PL",IF(RIGHT(_xlpm.pre,1)="1","1PL","3PL")))),N1693,O1693,P1693,Q1693&amp;"W",R1693),_xlfn.TEXTJOIN("-",TRUE,M1693,N1693,O1693,P1693,Q1693&amp;"W",R1693))</f>
        <v>Joint Pack-AL-Silver-None-4W-2</v>
      </c>
      <c r="T1693" s="14" t="str">
        <f>IF(COUNTIF(Cycletime[Element Desc.],ProjectsDB[[#This Row],[Element Desc.]])&gt;0,"Found","Not Found")</f>
        <v>Found</v>
      </c>
    </row>
    <row r="1694" spans="2:20" x14ac:dyDescent="0.25">
      <c r="B1694" s="8" t="s">
        <v>3397</v>
      </c>
      <c r="C1694" s="9" t="s">
        <v>2339</v>
      </c>
      <c r="D1694" s="9" t="s">
        <v>2340</v>
      </c>
      <c r="E1694" s="10">
        <v>1</v>
      </c>
      <c r="F1694" s="9" t="s">
        <v>3395</v>
      </c>
      <c r="G1694" s="9" t="s">
        <v>3396</v>
      </c>
      <c r="H1694" s="11"/>
      <c r="I1694" s="12"/>
      <c r="J1694" s="12"/>
      <c r="K1694" s="12"/>
      <c r="L1694" s="12">
        <f t="array" ref="L1694">IFERROR(LOOKUP(2^15,SEARCH({"40A","63A","80A","100A","125A","160A","200A","250A","400A","630A","800A","1000A","1250A","1600A","2000A","2500A","3200A","4000A","5000A","6300A"},UPPER(D1694)),{40,63,80,100,125,160,200,250,400,630,800,1000,1250,1600,2000,2500,3200,4000,5000,6300}),0)</f>
        <v>1600</v>
      </c>
      <c r="M1694" s="9" t="str">
        <f t="shared" si="131"/>
        <v>Joint Pack</v>
      </c>
      <c r="N1694" s="9" t="str">
        <f t="shared" si="132"/>
        <v>AL</v>
      </c>
      <c r="O1694" s="13" t="str">
        <f t="shared" si="133"/>
        <v>Silver</v>
      </c>
      <c r="P1694" s="9" t="str">
        <f t="shared" si="134"/>
        <v>None</v>
      </c>
      <c r="Q1694" s="9" t="str">
        <f t="shared" si="135"/>
        <v>4</v>
      </c>
      <c r="R16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694" s="14" t="str">
        <f>IF(ProjectsDB[[#This Row],[Item Type]]="Straight Plug-In",_xlfn.TEXTJOIN("-",TRUE,M1694&amp;"-"&amp;_xlfn.LET(_xlpm.txt,ProjectsDB[[#This Row],[Assembly]],_xlpm.pos,FIND("SP",_xlpm.txt),_xlpm.pre,LEFT(_xlpm.txt,_xlpm.pos-1),IF(RIGHT(_xlpm.pre,3)="123","3PL",IF(RIGHT(_xlpm.pre,2)="12","2PL",IF(RIGHT(_xlpm.pre,1)="1","1PL","3PL")))),N1694,O1694,P1694,Q1694&amp;"W",R1694),_xlfn.TEXTJOIN("-",TRUE,M1694,N1694,O1694,P1694,Q1694&amp;"W",R1694))</f>
        <v>Joint Pack-AL-Silver-None-4W-1</v>
      </c>
      <c r="T1694" s="14" t="str">
        <f>IF(COUNTIF(Cycletime[Element Desc.],ProjectsDB[[#This Row],[Element Desc.]])&gt;0,"Found","Not Found")</f>
        <v>Found</v>
      </c>
    </row>
    <row r="1695" spans="2:20" x14ac:dyDescent="0.25">
      <c r="B1695" s="8" t="s">
        <v>3398</v>
      </c>
      <c r="C1695" s="15" t="s">
        <v>2327</v>
      </c>
      <c r="D1695" s="15" t="s">
        <v>2328</v>
      </c>
      <c r="E1695" s="16">
        <v>1</v>
      </c>
      <c r="F1695" s="9" t="s">
        <v>3395</v>
      </c>
      <c r="G1695" s="9" t="s">
        <v>3396</v>
      </c>
      <c r="H1695" s="11"/>
      <c r="I1695" s="12"/>
      <c r="J1695" s="12"/>
      <c r="K1695" s="12"/>
      <c r="L1695" s="12">
        <f t="array" ref="L1695">IFERROR(LOOKUP(2^15,SEARCH({"40A","63A","80A","100A","125A","160A","200A","250A","400A","630A","800A","1000A","1250A","1600A","2000A","2500A","3200A","4000A","5000A","6300A"},UPPER(D1695)),{40,63,80,100,125,160,200,250,400,630,800,1000,1250,1600,2000,2500,3200,4000,5000,6300}),0)</f>
        <v>800</v>
      </c>
      <c r="M1695" s="9" t="str">
        <f t="shared" si="131"/>
        <v>Joint Pack</v>
      </c>
      <c r="N1695" s="9" t="str">
        <f t="shared" si="132"/>
        <v>AL</v>
      </c>
      <c r="O1695" s="13" t="str">
        <f t="shared" si="133"/>
        <v>Silver</v>
      </c>
      <c r="P1695" s="9" t="str">
        <f t="shared" si="134"/>
        <v>None</v>
      </c>
      <c r="Q1695" s="9" t="str">
        <f t="shared" si="135"/>
        <v>4</v>
      </c>
      <c r="R16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695" s="14" t="str">
        <f>IF(ProjectsDB[[#This Row],[Item Type]]="Straight Plug-In",_xlfn.TEXTJOIN("-",TRUE,M1695&amp;"-"&amp;_xlfn.LET(_xlpm.txt,ProjectsDB[[#This Row],[Assembly]],_xlpm.pos,FIND("SP",_xlpm.txt),_xlpm.pre,LEFT(_xlpm.txt,_xlpm.pos-1),IF(RIGHT(_xlpm.pre,3)="123","3PL",IF(RIGHT(_xlpm.pre,2)="12","2PL",IF(RIGHT(_xlpm.pre,1)="1","1PL","3PL")))),N1695,O1695,P1695,Q1695&amp;"W",R1695),_xlfn.TEXTJOIN("-",TRUE,M1695,N1695,O1695,P1695,Q1695&amp;"W",R1695))</f>
        <v>Joint Pack-AL-Silver-None-4W-1</v>
      </c>
      <c r="T1695" s="14" t="str">
        <f>IF(COUNTIF(Cycletime[Element Desc.],ProjectsDB[[#This Row],[Element Desc.]])&gt;0,"Found","Not Found")</f>
        <v>Found</v>
      </c>
    </row>
    <row r="1696" spans="2:20" x14ac:dyDescent="0.25">
      <c r="B1696" s="8" t="s">
        <v>3399</v>
      </c>
      <c r="C1696" s="15" t="s">
        <v>3400</v>
      </c>
      <c r="D1696" s="15" t="s">
        <v>3401</v>
      </c>
      <c r="E1696" s="16">
        <v>1</v>
      </c>
      <c r="F1696" s="9" t="s">
        <v>3395</v>
      </c>
      <c r="G1696" s="9" t="s">
        <v>1587</v>
      </c>
      <c r="H1696" s="11"/>
      <c r="I1696" s="12">
        <v>500</v>
      </c>
      <c r="J1696" s="12">
        <v>590</v>
      </c>
      <c r="K1696" s="12">
        <v>880</v>
      </c>
      <c r="L1696" s="12">
        <f t="array" ref="L1696">IFERROR(LOOKUP(2^15,SEARCH({"40A","63A","80A","100A","125A","160A","200A","250A","400A","630A","800A","1000A","1250A","1600A","2000A","2500A","3200A","4000A","5000A","6300A"},UPPER(D1696)),{40,63,80,100,125,160,200,250,400,630,800,1000,1250,1600,2000,2500,3200,4000,5000,6300}),0)</f>
        <v>5000</v>
      </c>
      <c r="M1696" s="9" t="str">
        <f t="shared" si="131"/>
        <v>Offset Flat</v>
      </c>
      <c r="N1696" s="9" t="str">
        <f t="shared" si="132"/>
        <v>AL</v>
      </c>
      <c r="O1696" s="13" t="str">
        <f t="shared" si="133"/>
        <v>Silver</v>
      </c>
      <c r="P1696" s="9" t="str">
        <f t="shared" si="134"/>
        <v>PET</v>
      </c>
      <c r="Q1696" s="9" t="str">
        <f t="shared" si="135"/>
        <v>4</v>
      </c>
      <c r="R16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96" s="14" t="str">
        <f>IF(ProjectsDB[[#This Row],[Item Type]]="Straight Plug-In",_xlfn.TEXTJOIN("-",TRUE,M1696&amp;"-"&amp;_xlfn.LET(_xlpm.txt,ProjectsDB[[#This Row],[Assembly]],_xlpm.pos,FIND("SP",_xlpm.txt),_xlpm.pre,LEFT(_xlpm.txt,_xlpm.pos-1),IF(RIGHT(_xlpm.pre,3)="123","3PL",IF(RIGHT(_xlpm.pre,2)="12","2PL",IF(RIGHT(_xlpm.pre,1)="1","1PL","3PL")))),N1696,O1696,P1696,Q1696&amp;"W",R1696),_xlfn.TEXTJOIN("-",TRUE,M1696,N1696,O1696,P1696,Q1696&amp;"W",R1696))</f>
        <v>Offset Flat-AL-Silver-PET-4W-3</v>
      </c>
      <c r="T1696" s="14" t="str">
        <f>IF(COUNTIF(Cycletime[Element Desc.],ProjectsDB[[#This Row],[Element Desc.]])&gt;0,"Found","Not Found")</f>
        <v>Found</v>
      </c>
    </row>
    <row r="1697" spans="2:20" x14ac:dyDescent="0.25">
      <c r="B1697" s="8" t="s">
        <v>3402</v>
      </c>
      <c r="C1697" s="15" t="s">
        <v>3403</v>
      </c>
      <c r="D1697" s="15" t="s">
        <v>3404</v>
      </c>
      <c r="E1697" s="10">
        <v>1</v>
      </c>
      <c r="F1697" s="9" t="s">
        <v>3395</v>
      </c>
      <c r="G1697" s="9" t="s">
        <v>1587</v>
      </c>
      <c r="H1697" s="11"/>
      <c r="I1697" s="12"/>
      <c r="J1697" s="12"/>
      <c r="K1697" s="12"/>
      <c r="L1697" s="12">
        <f t="array" ref="L1697">IFERROR(LOOKUP(2^15,SEARCH({"40A","63A","80A","100A","125A","160A","200A","250A","400A","630A","800A","1000A","1250A","1600A","2000A","2500A","3200A","4000A","5000A","6300A"},UPPER(D1697)),{40,63,80,100,125,160,200,250,400,630,800,1000,1250,1600,2000,2500,3200,4000,5000,6300}),0)</f>
        <v>5000</v>
      </c>
      <c r="M1697" s="9" t="str">
        <f t="shared" si="131"/>
        <v>Joint Pack</v>
      </c>
      <c r="N1697" s="9" t="str">
        <f t="shared" si="132"/>
        <v>AL</v>
      </c>
      <c r="O1697" s="13" t="str">
        <f t="shared" si="133"/>
        <v>Silver</v>
      </c>
      <c r="P1697" s="9" t="str">
        <f t="shared" si="134"/>
        <v>None</v>
      </c>
      <c r="Q1697" s="9" t="str">
        <f t="shared" si="135"/>
        <v>4</v>
      </c>
      <c r="R16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697" s="14" t="str">
        <f>IF(ProjectsDB[[#This Row],[Item Type]]="Straight Plug-In",_xlfn.TEXTJOIN("-",TRUE,M1697&amp;"-"&amp;_xlfn.LET(_xlpm.txt,ProjectsDB[[#This Row],[Assembly]],_xlpm.pos,FIND("SP",_xlpm.txt),_xlpm.pre,LEFT(_xlpm.txt,_xlpm.pos-1),IF(RIGHT(_xlpm.pre,3)="123","3PL",IF(RIGHT(_xlpm.pre,2)="12","2PL",IF(RIGHT(_xlpm.pre,1)="1","1PL","3PL")))),N1697,O1697,P1697,Q1697&amp;"W",R1697),_xlfn.TEXTJOIN("-",TRUE,M1697,N1697,O1697,P1697,Q1697&amp;"W",R1697))</f>
        <v>Joint Pack-AL-Silver-None-4W-3</v>
      </c>
      <c r="T1697" s="14" t="str">
        <f>IF(COUNTIF(Cycletime[Element Desc.],ProjectsDB[[#This Row],[Element Desc.]])&gt;0,"Found","Not Found")</f>
        <v>Found</v>
      </c>
    </row>
    <row r="1698" spans="2:20" x14ac:dyDescent="0.25">
      <c r="B1698" s="8" t="s">
        <v>3405</v>
      </c>
      <c r="C1698" s="9" t="s">
        <v>3406</v>
      </c>
      <c r="D1698" s="9" t="s">
        <v>3407</v>
      </c>
      <c r="E1698" s="10">
        <v>1</v>
      </c>
      <c r="F1698" s="9" t="s">
        <v>3408</v>
      </c>
      <c r="G1698" s="9" t="s">
        <v>3409</v>
      </c>
      <c r="H1698" s="11"/>
      <c r="I1698" s="12">
        <v>2450</v>
      </c>
      <c r="J1698" s="12"/>
      <c r="K1698" s="12"/>
      <c r="L1698" s="12">
        <f t="array" ref="L1698">IFERROR(LOOKUP(2^15,SEARCH({"40A","63A","80A","100A","125A","160A","200A","250A","400A","630A","800A","1000A","1250A","1600A","2000A","2500A","3200A","4000A","5000A","6300A"},UPPER(D1698)),{40,63,80,100,125,160,200,250,400,630,800,1000,1250,1600,2000,2500,3200,4000,5000,6300}),0)</f>
        <v>1600</v>
      </c>
      <c r="M1698" s="9" t="str">
        <f t="shared" si="131"/>
        <v>Straight Feeder</v>
      </c>
      <c r="N1698" s="9" t="str">
        <f t="shared" si="132"/>
        <v>AL</v>
      </c>
      <c r="O1698" s="13" t="str">
        <f t="shared" si="133"/>
        <v>Silver</v>
      </c>
      <c r="P1698" s="9" t="str">
        <f t="shared" si="134"/>
        <v>Epoxy</v>
      </c>
      <c r="Q1698" s="9" t="str">
        <f t="shared" si="135"/>
        <v>5</v>
      </c>
      <c r="R16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698" s="14" t="str">
        <f>IF(ProjectsDB[[#This Row],[Item Type]]="Straight Plug-In",_xlfn.TEXTJOIN("-",TRUE,M1698&amp;"-"&amp;_xlfn.LET(_xlpm.txt,ProjectsDB[[#This Row],[Assembly]],_xlpm.pos,FIND("SP",_xlpm.txt),_xlpm.pre,LEFT(_xlpm.txt,_xlpm.pos-1),IF(RIGHT(_xlpm.pre,3)="123","3PL",IF(RIGHT(_xlpm.pre,2)="12","2PL",IF(RIGHT(_xlpm.pre,1)="1","1PL","3PL")))),N1698,O1698,P1698,Q1698&amp;"W",R1698),_xlfn.TEXTJOIN("-",TRUE,M1698,N1698,O1698,P1698,Q1698&amp;"W",R1698))</f>
        <v>Straight Feeder-AL-Silver-Epoxy-5W-1</v>
      </c>
      <c r="T1698" s="14" t="str">
        <f>IF(COUNTIF(Cycletime[Element Desc.],ProjectsDB[[#This Row],[Element Desc.]])&gt;0,"Found","Not Found")</f>
        <v>Found</v>
      </c>
    </row>
    <row r="1699" spans="2:20" x14ac:dyDescent="0.25">
      <c r="B1699" s="8" t="s">
        <v>3410</v>
      </c>
      <c r="C1699" s="9" t="s">
        <v>172</v>
      </c>
      <c r="D1699" s="9" t="s">
        <v>173</v>
      </c>
      <c r="E1699" s="10">
        <v>1</v>
      </c>
      <c r="F1699" s="9" t="s">
        <v>3408</v>
      </c>
      <c r="G1699" s="9" t="s">
        <v>3409</v>
      </c>
      <c r="H1699" s="11"/>
      <c r="I1699" s="12"/>
      <c r="J1699" s="12"/>
      <c r="K1699" s="12"/>
      <c r="L1699" s="12">
        <f t="array" ref="L1699">IFERROR(LOOKUP(2^15,SEARCH({"40A","63A","80A","100A","125A","160A","200A","250A","400A","630A","800A","1000A","1250A","1600A","2000A","2500A","3200A","4000A","5000A","6300A"},UPPER(D1699)),{40,63,80,100,125,160,200,250,400,630,800,1000,1250,1600,2000,2500,3200,4000,5000,6300}),0)</f>
        <v>1600</v>
      </c>
      <c r="M1699" s="9" t="str">
        <f t="shared" si="131"/>
        <v>Joint Pack</v>
      </c>
      <c r="N1699" s="9" t="str">
        <f t="shared" si="132"/>
        <v>AL</v>
      </c>
      <c r="O1699" s="13" t="str">
        <f t="shared" si="133"/>
        <v>Silver</v>
      </c>
      <c r="P1699" s="9" t="str">
        <f t="shared" si="134"/>
        <v>None</v>
      </c>
      <c r="Q1699" s="9" t="str">
        <f t="shared" si="135"/>
        <v>5</v>
      </c>
      <c r="R16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699" s="14" t="str">
        <f>IF(ProjectsDB[[#This Row],[Item Type]]="Straight Plug-In",_xlfn.TEXTJOIN("-",TRUE,M1699&amp;"-"&amp;_xlfn.LET(_xlpm.txt,ProjectsDB[[#This Row],[Assembly]],_xlpm.pos,FIND("SP",_xlpm.txt),_xlpm.pre,LEFT(_xlpm.txt,_xlpm.pos-1),IF(RIGHT(_xlpm.pre,3)="123","3PL",IF(RIGHT(_xlpm.pre,2)="12","2PL",IF(RIGHT(_xlpm.pre,1)="1","1PL","3PL")))),N1699,O1699,P1699,Q1699&amp;"W",R1699),_xlfn.TEXTJOIN("-",TRUE,M1699,N1699,O1699,P1699,Q1699&amp;"W",R1699))</f>
        <v>Joint Pack-AL-Silver-None-5W-1</v>
      </c>
      <c r="T1699" s="14" t="str">
        <f>IF(COUNTIF(Cycletime[Element Desc.],ProjectsDB[[#This Row],[Element Desc.]])&gt;0,"Found","Not Found")</f>
        <v>Found</v>
      </c>
    </row>
    <row r="1700" spans="2:20" x14ac:dyDescent="0.25">
      <c r="B1700" s="8" t="s">
        <v>3411</v>
      </c>
      <c r="C1700" s="9" t="s">
        <v>3412</v>
      </c>
      <c r="D1700" s="9" t="s">
        <v>3413</v>
      </c>
      <c r="E1700" s="10">
        <v>1</v>
      </c>
      <c r="F1700" s="9" t="s">
        <v>3408</v>
      </c>
      <c r="G1700" s="9" t="s">
        <v>3409</v>
      </c>
      <c r="H1700" s="11"/>
      <c r="I1700" s="12">
        <v>700</v>
      </c>
      <c r="J1700" s="12"/>
      <c r="K1700" s="12"/>
      <c r="L1700" s="12">
        <f t="array" ref="L1700">IFERROR(LOOKUP(2^15,SEARCH({"40A","63A","80A","100A","125A","160A","200A","250A","400A","630A","800A","1000A","1250A","1600A","2000A","2500A","3200A","4000A","5000A","6300A"},UPPER(D1700)),{40,63,80,100,125,160,200,250,400,630,800,1000,1250,1600,2000,2500,3200,4000,5000,6300}),0)</f>
        <v>2500</v>
      </c>
      <c r="M1700" s="9" t="str">
        <f t="shared" si="131"/>
        <v>Straight Feeder</v>
      </c>
      <c r="N1700" s="9" t="str">
        <f t="shared" si="132"/>
        <v>AL</v>
      </c>
      <c r="O1700" s="13" t="str">
        <f t="shared" si="133"/>
        <v>Silver</v>
      </c>
      <c r="P1700" s="9" t="str">
        <f t="shared" si="134"/>
        <v>Epoxy</v>
      </c>
      <c r="Q1700" s="9" t="str">
        <f t="shared" si="135"/>
        <v>5</v>
      </c>
      <c r="R17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00" s="14" t="str">
        <f>IF(ProjectsDB[[#This Row],[Item Type]]="Straight Plug-In",_xlfn.TEXTJOIN("-",TRUE,M1700&amp;"-"&amp;_xlfn.LET(_xlpm.txt,ProjectsDB[[#This Row],[Assembly]],_xlpm.pos,FIND("SP",_xlpm.txt),_xlpm.pre,LEFT(_xlpm.txt,_xlpm.pos-1),IF(RIGHT(_xlpm.pre,3)="123","3PL",IF(RIGHT(_xlpm.pre,2)="12","2PL",IF(RIGHT(_xlpm.pre,1)="1","1PL","3PL")))),N1700,O1700,P1700,Q1700&amp;"W",R1700),_xlfn.TEXTJOIN("-",TRUE,M1700,N1700,O1700,P1700,Q1700&amp;"W",R1700))</f>
        <v>Straight Feeder-AL-Silver-Epoxy-5W-2</v>
      </c>
      <c r="T1700" s="14" t="str">
        <f>IF(COUNTIF(Cycletime[Element Desc.],ProjectsDB[[#This Row],[Element Desc.]])&gt;0,"Found","Not Found")</f>
        <v>Found</v>
      </c>
    </row>
    <row r="1701" spans="2:20" x14ac:dyDescent="0.25">
      <c r="B1701" s="8" t="s">
        <v>3414</v>
      </c>
      <c r="C1701" s="9" t="s">
        <v>3415</v>
      </c>
      <c r="D1701" s="9" t="s">
        <v>3416</v>
      </c>
      <c r="E1701" s="10">
        <v>1</v>
      </c>
      <c r="F1701" s="9" t="s">
        <v>3408</v>
      </c>
      <c r="G1701" s="9" t="s">
        <v>3409</v>
      </c>
      <c r="H1701" s="11"/>
      <c r="I1701" s="12">
        <v>680</v>
      </c>
      <c r="J1701" s="12">
        <v>550</v>
      </c>
      <c r="K1701" s="12"/>
      <c r="L1701" s="12">
        <f t="array" ref="L1701">IFERROR(LOOKUP(2^15,SEARCH({"40A","63A","80A","100A","125A","160A","200A","250A","400A","630A","800A","1000A","1250A","1600A","2000A","2500A","3200A","4000A","5000A","6300A"},UPPER(D1701)),{40,63,80,100,125,160,200,250,400,630,800,1000,1250,1600,2000,2500,3200,4000,5000,6300}),0)</f>
        <v>2500</v>
      </c>
      <c r="M1701" s="9" t="str">
        <f t="shared" si="131"/>
        <v>Elbow Flat</v>
      </c>
      <c r="N1701" s="9" t="str">
        <f t="shared" si="132"/>
        <v>AL</v>
      </c>
      <c r="O1701" s="13" t="str">
        <f t="shared" si="133"/>
        <v>Silver</v>
      </c>
      <c r="P1701" s="9" t="str">
        <f t="shared" si="134"/>
        <v>Epoxy</v>
      </c>
      <c r="Q1701" s="9" t="str">
        <f t="shared" si="135"/>
        <v>5</v>
      </c>
      <c r="R17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01" s="14" t="str">
        <f>IF(ProjectsDB[[#This Row],[Item Type]]="Straight Plug-In",_xlfn.TEXTJOIN("-",TRUE,M1701&amp;"-"&amp;_xlfn.LET(_xlpm.txt,ProjectsDB[[#This Row],[Assembly]],_xlpm.pos,FIND("SP",_xlpm.txt),_xlpm.pre,LEFT(_xlpm.txt,_xlpm.pos-1),IF(RIGHT(_xlpm.pre,3)="123","3PL",IF(RIGHT(_xlpm.pre,2)="12","2PL",IF(RIGHT(_xlpm.pre,1)="1","1PL","3PL")))),N1701,O1701,P1701,Q1701&amp;"W",R1701),_xlfn.TEXTJOIN("-",TRUE,M1701,N1701,O1701,P1701,Q1701&amp;"W",R1701))</f>
        <v>Elbow Flat-AL-Silver-Epoxy-5W-2</v>
      </c>
      <c r="T1701" s="14" t="str">
        <f>IF(COUNTIF(Cycletime[Element Desc.],ProjectsDB[[#This Row],[Element Desc.]])&gt;0,"Found","Not Found")</f>
        <v>Found</v>
      </c>
    </row>
    <row r="1702" spans="2:20" x14ac:dyDescent="0.25">
      <c r="B1702" s="8" t="s">
        <v>3417</v>
      </c>
      <c r="C1702" s="9" t="s">
        <v>3418</v>
      </c>
      <c r="D1702" s="9" t="s">
        <v>3419</v>
      </c>
      <c r="E1702" s="10">
        <v>1</v>
      </c>
      <c r="F1702" s="9" t="s">
        <v>3408</v>
      </c>
      <c r="G1702" s="9" t="s">
        <v>3409</v>
      </c>
      <c r="H1702" s="11"/>
      <c r="I1702" s="12">
        <v>300</v>
      </c>
      <c r="J1702" s="12">
        <v>560</v>
      </c>
      <c r="K1702" s="12">
        <v>765</v>
      </c>
      <c r="L1702" s="12">
        <f t="array" ref="L1702">IFERROR(LOOKUP(2^15,SEARCH({"40A","63A","80A","100A","125A","160A","200A","250A","400A","630A","800A","1000A","1250A","1600A","2000A","2500A","3200A","4000A","5000A","6300A"},UPPER(D1702)),{40,63,80,100,125,160,200,250,400,630,800,1000,1250,1600,2000,2500,3200,4000,5000,6300}),0)</f>
        <v>2500</v>
      </c>
      <c r="M1702" s="9" t="str">
        <f t="shared" si="131"/>
        <v>Offset Flat</v>
      </c>
      <c r="N1702" s="9" t="str">
        <f t="shared" si="132"/>
        <v>AL</v>
      </c>
      <c r="O1702" s="13" t="str">
        <f t="shared" si="133"/>
        <v>Silver</v>
      </c>
      <c r="P1702" s="9" t="str">
        <f t="shared" si="134"/>
        <v>Epoxy</v>
      </c>
      <c r="Q1702" s="9" t="str">
        <f t="shared" si="135"/>
        <v>5</v>
      </c>
      <c r="R17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02" s="14" t="str">
        <f>IF(ProjectsDB[[#This Row],[Item Type]]="Straight Plug-In",_xlfn.TEXTJOIN("-",TRUE,M1702&amp;"-"&amp;_xlfn.LET(_xlpm.txt,ProjectsDB[[#This Row],[Assembly]],_xlpm.pos,FIND("SP",_xlpm.txt),_xlpm.pre,LEFT(_xlpm.txt,_xlpm.pos-1),IF(RIGHT(_xlpm.pre,3)="123","3PL",IF(RIGHT(_xlpm.pre,2)="12","2PL",IF(RIGHT(_xlpm.pre,1)="1","1PL","3PL")))),N1702,O1702,P1702,Q1702&amp;"W",R1702),_xlfn.TEXTJOIN("-",TRUE,M1702,N1702,O1702,P1702,Q1702&amp;"W",R1702))</f>
        <v>Offset Flat-AL-Silver-Epoxy-5W-2</v>
      </c>
      <c r="T1702" s="14" t="str">
        <f>IF(COUNTIF(Cycletime[Element Desc.],ProjectsDB[[#This Row],[Element Desc.]])&gt;0,"Found","Not Found")</f>
        <v>Found</v>
      </c>
    </row>
    <row r="1703" spans="2:20" x14ac:dyDescent="0.25">
      <c r="B1703" s="8" t="s">
        <v>3420</v>
      </c>
      <c r="C1703" s="9" t="s">
        <v>462</v>
      </c>
      <c r="D1703" s="9" t="s">
        <v>463</v>
      </c>
      <c r="E1703" s="10">
        <v>3</v>
      </c>
      <c r="F1703" s="9" t="s">
        <v>3408</v>
      </c>
      <c r="G1703" s="9" t="s">
        <v>3409</v>
      </c>
      <c r="H1703" s="11"/>
      <c r="I1703" s="12"/>
      <c r="J1703" s="12"/>
      <c r="K1703" s="12"/>
      <c r="L1703" s="12">
        <f t="array" ref="L1703">IFERROR(LOOKUP(2^15,SEARCH({"40A","63A","80A","100A","125A","160A","200A","250A","400A","630A","800A","1000A","1250A","1600A","2000A","2500A","3200A","4000A","5000A","6300A"},UPPER(D1703)),{40,63,80,100,125,160,200,250,400,630,800,1000,1250,1600,2000,2500,3200,4000,5000,6300}),0)</f>
        <v>2500</v>
      </c>
      <c r="M1703" s="9" t="str">
        <f t="shared" si="131"/>
        <v>Joint Pack</v>
      </c>
      <c r="N1703" s="9" t="str">
        <f t="shared" si="132"/>
        <v>AL</v>
      </c>
      <c r="O1703" s="13" t="str">
        <f t="shared" si="133"/>
        <v>Silver</v>
      </c>
      <c r="P1703" s="9" t="str">
        <f t="shared" si="134"/>
        <v>None</v>
      </c>
      <c r="Q1703" s="9" t="str">
        <f t="shared" si="135"/>
        <v>5</v>
      </c>
      <c r="R17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03" s="14" t="str">
        <f>IF(ProjectsDB[[#This Row],[Item Type]]="Straight Plug-In",_xlfn.TEXTJOIN("-",TRUE,M1703&amp;"-"&amp;_xlfn.LET(_xlpm.txt,ProjectsDB[[#This Row],[Assembly]],_xlpm.pos,FIND("SP",_xlpm.txt),_xlpm.pre,LEFT(_xlpm.txt,_xlpm.pos-1),IF(RIGHT(_xlpm.pre,3)="123","3PL",IF(RIGHT(_xlpm.pre,2)="12","2PL",IF(RIGHT(_xlpm.pre,1)="1","1PL","3PL")))),N1703,O1703,P1703,Q1703&amp;"W",R1703),_xlfn.TEXTJOIN("-",TRUE,M1703,N1703,O1703,P1703,Q1703&amp;"W",R1703))</f>
        <v>Joint Pack-AL-Silver-None-5W-2</v>
      </c>
      <c r="T1703" s="14" t="str">
        <f>IF(COUNTIF(Cycletime[Element Desc.],ProjectsDB[[#This Row],[Element Desc.]])&gt;0,"Found","Not Found")</f>
        <v>Found</v>
      </c>
    </row>
    <row r="1704" spans="2:20" x14ac:dyDescent="0.25">
      <c r="B1704" s="8" t="s">
        <v>3421</v>
      </c>
      <c r="C1704" s="9" t="s">
        <v>3422</v>
      </c>
      <c r="D1704" s="9" t="s">
        <v>3423</v>
      </c>
      <c r="E1704" s="10">
        <v>1</v>
      </c>
      <c r="F1704" s="9" t="s">
        <v>3408</v>
      </c>
      <c r="G1704" s="9" t="s">
        <v>3409</v>
      </c>
      <c r="H1704" s="11"/>
      <c r="I1704" s="12">
        <v>2460</v>
      </c>
      <c r="J1704" s="12"/>
      <c r="K1704" s="12"/>
      <c r="L1704" s="12">
        <f t="array" ref="L1704">IFERROR(LOOKUP(2^15,SEARCH({"40A","63A","80A","100A","125A","160A","200A","250A","400A","630A","800A","1000A","1250A","1600A","2000A","2500A","3200A","4000A","5000A","6300A"},UPPER(D1704)),{40,63,80,100,125,160,200,250,400,630,800,1000,1250,1600,2000,2500,3200,4000,5000,6300}),0)</f>
        <v>1250</v>
      </c>
      <c r="M1704" s="9" t="str">
        <f t="shared" si="131"/>
        <v>Straight Feeder</v>
      </c>
      <c r="N1704" s="9" t="str">
        <f t="shared" si="132"/>
        <v>AL</v>
      </c>
      <c r="O1704" s="13" t="str">
        <f t="shared" si="133"/>
        <v>Silver</v>
      </c>
      <c r="P1704" s="9" t="str">
        <f t="shared" si="134"/>
        <v>Epoxy</v>
      </c>
      <c r="Q1704" s="9" t="str">
        <f t="shared" si="135"/>
        <v>5</v>
      </c>
      <c r="R17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04" s="14" t="str">
        <f>IF(ProjectsDB[[#This Row],[Item Type]]="Straight Plug-In",_xlfn.TEXTJOIN("-",TRUE,M1704&amp;"-"&amp;_xlfn.LET(_xlpm.txt,ProjectsDB[[#This Row],[Assembly]],_xlpm.pos,FIND("SP",_xlpm.txt),_xlpm.pre,LEFT(_xlpm.txt,_xlpm.pos-1),IF(RIGHT(_xlpm.pre,3)="123","3PL",IF(RIGHT(_xlpm.pre,2)="12","2PL",IF(RIGHT(_xlpm.pre,1)="1","1PL","3PL")))),N1704,O1704,P1704,Q1704&amp;"W",R1704),_xlfn.TEXTJOIN("-",TRUE,M1704,N1704,O1704,P1704,Q1704&amp;"W",R1704))</f>
        <v>Straight Feeder-AL-Silver-Epoxy-5W-1</v>
      </c>
      <c r="T1704" s="14" t="str">
        <f>IF(COUNTIF(Cycletime[Element Desc.],ProjectsDB[[#This Row],[Element Desc.]])&gt;0,"Found","Not Found")</f>
        <v>Found</v>
      </c>
    </row>
    <row r="1705" spans="2:20" x14ac:dyDescent="0.25">
      <c r="B1705" s="8" t="s">
        <v>3424</v>
      </c>
      <c r="C1705" s="9" t="s">
        <v>3425</v>
      </c>
      <c r="D1705" s="9" t="s">
        <v>3426</v>
      </c>
      <c r="E1705" s="10">
        <v>1</v>
      </c>
      <c r="F1705" s="9" t="s">
        <v>3408</v>
      </c>
      <c r="G1705" s="9" t="s">
        <v>3409</v>
      </c>
      <c r="H1705" s="11"/>
      <c r="I1705" s="12">
        <v>775</v>
      </c>
      <c r="J1705" s="12"/>
      <c r="K1705" s="12"/>
      <c r="L1705" s="12">
        <f t="array" ref="L1705">IFERROR(LOOKUP(2^15,SEARCH({"40A","63A","80A","100A","125A","160A","200A","250A","400A","630A","800A","1000A","1250A","1600A","2000A","2500A","3200A","4000A","5000A","6300A"},UPPER(D1705)),{40,63,80,100,125,160,200,250,400,630,800,1000,1250,1600,2000,2500,3200,4000,5000,6300}),0)</f>
        <v>1250</v>
      </c>
      <c r="M1705" s="9" t="str">
        <f t="shared" si="131"/>
        <v>Straight Feeder</v>
      </c>
      <c r="N1705" s="9" t="str">
        <f t="shared" si="132"/>
        <v>AL</v>
      </c>
      <c r="O1705" s="13" t="str">
        <f t="shared" si="133"/>
        <v>Silver</v>
      </c>
      <c r="P1705" s="9" t="str">
        <f t="shared" si="134"/>
        <v>Epoxy</v>
      </c>
      <c r="Q1705" s="9" t="str">
        <f t="shared" si="135"/>
        <v>5</v>
      </c>
      <c r="R17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05" s="14" t="str">
        <f>IF(ProjectsDB[[#This Row],[Item Type]]="Straight Plug-In",_xlfn.TEXTJOIN("-",TRUE,M1705&amp;"-"&amp;_xlfn.LET(_xlpm.txt,ProjectsDB[[#This Row],[Assembly]],_xlpm.pos,FIND("SP",_xlpm.txt),_xlpm.pre,LEFT(_xlpm.txt,_xlpm.pos-1),IF(RIGHT(_xlpm.pre,3)="123","3PL",IF(RIGHT(_xlpm.pre,2)="12","2PL",IF(RIGHT(_xlpm.pre,1)="1","1PL","3PL")))),N1705,O1705,P1705,Q1705&amp;"W",R1705),_xlfn.TEXTJOIN("-",TRUE,M1705,N1705,O1705,P1705,Q1705&amp;"W",R1705))</f>
        <v>Straight Feeder-AL-Silver-Epoxy-5W-1</v>
      </c>
      <c r="T1705" s="14" t="str">
        <f>IF(COUNTIF(Cycletime[Element Desc.],ProjectsDB[[#This Row],[Element Desc.]])&gt;0,"Found","Not Found")</f>
        <v>Found</v>
      </c>
    </row>
    <row r="1706" spans="2:20" x14ac:dyDescent="0.25">
      <c r="B1706" s="8" t="s">
        <v>3427</v>
      </c>
      <c r="C1706" s="9" t="s">
        <v>182</v>
      </c>
      <c r="D1706" s="9" t="s">
        <v>183</v>
      </c>
      <c r="E1706" s="10">
        <v>3</v>
      </c>
      <c r="F1706" s="9" t="s">
        <v>3408</v>
      </c>
      <c r="G1706" s="9" t="s">
        <v>3409</v>
      </c>
      <c r="H1706" s="11"/>
      <c r="I1706" s="12"/>
      <c r="J1706" s="12"/>
      <c r="K1706" s="12"/>
      <c r="L1706" s="12">
        <f t="array" ref="L1706">IFERROR(LOOKUP(2^15,SEARCH({"40A","63A","80A","100A","125A","160A","200A","250A","400A","630A","800A","1000A","1250A","1600A","2000A","2500A","3200A","4000A","5000A","6300A"},UPPER(D1706)),{40,63,80,100,125,160,200,250,400,630,800,1000,1250,1600,2000,2500,3200,4000,5000,6300}),0)</f>
        <v>1250</v>
      </c>
      <c r="M1706" s="9" t="str">
        <f t="shared" si="131"/>
        <v>Joint Pack</v>
      </c>
      <c r="N1706" s="9" t="str">
        <f t="shared" si="132"/>
        <v>AL</v>
      </c>
      <c r="O1706" s="13" t="str">
        <f t="shared" si="133"/>
        <v>Silver</v>
      </c>
      <c r="P1706" s="9" t="str">
        <f t="shared" si="134"/>
        <v>None</v>
      </c>
      <c r="Q1706" s="9" t="str">
        <f t="shared" si="135"/>
        <v>5</v>
      </c>
      <c r="R17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06" s="14" t="str">
        <f>IF(ProjectsDB[[#This Row],[Item Type]]="Straight Plug-In",_xlfn.TEXTJOIN("-",TRUE,M1706&amp;"-"&amp;_xlfn.LET(_xlpm.txt,ProjectsDB[[#This Row],[Assembly]],_xlpm.pos,FIND("SP",_xlpm.txt),_xlpm.pre,LEFT(_xlpm.txt,_xlpm.pos-1),IF(RIGHT(_xlpm.pre,3)="123","3PL",IF(RIGHT(_xlpm.pre,2)="12","2PL",IF(RIGHT(_xlpm.pre,1)="1","1PL","3PL")))),N1706,O1706,P1706,Q1706&amp;"W",R1706),_xlfn.TEXTJOIN("-",TRUE,M1706,N1706,O1706,P1706,Q1706&amp;"W",R1706))</f>
        <v>Joint Pack-AL-Silver-None-5W-1</v>
      </c>
      <c r="T1706" s="14" t="str">
        <f>IF(COUNTIF(Cycletime[Element Desc.],ProjectsDB[[#This Row],[Element Desc.]])&gt;0,"Found","Not Found")</f>
        <v>Found</v>
      </c>
    </row>
    <row r="1707" spans="2:20" x14ac:dyDescent="0.25">
      <c r="B1707" s="8" t="s">
        <v>3428</v>
      </c>
      <c r="C1707" s="9" t="s">
        <v>3429</v>
      </c>
      <c r="D1707" s="9" t="s">
        <v>3430</v>
      </c>
      <c r="E1707" s="10">
        <v>1</v>
      </c>
      <c r="F1707" s="9" t="s">
        <v>3408</v>
      </c>
      <c r="G1707" s="9" t="s">
        <v>3409</v>
      </c>
      <c r="H1707" s="11"/>
      <c r="I1707" s="12">
        <v>1000</v>
      </c>
      <c r="J1707" s="12"/>
      <c r="K1707" s="12"/>
      <c r="L1707" s="12">
        <f t="array" ref="L1707">IFERROR(LOOKUP(2^15,SEARCH({"40A","63A","80A","100A","125A","160A","200A","250A","400A","630A","800A","1000A","1250A","1600A","2000A","2500A","3200A","4000A","5000A","6300A"},UPPER(D1707)),{40,63,80,100,125,160,200,250,400,630,800,1000,1250,1600,2000,2500,3200,4000,5000,6300}),0)</f>
        <v>1250</v>
      </c>
      <c r="M1707" s="9" t="str">
        <f t="shared" si="131"/>
        <v>Straight Feeder</v>
      </c>
      <c r="N1707" s="9" t="str">
        <f t="shared" si="132"/>
        <v>AL</v>
      </c>
      <c r="O1707" s="13" t="str">
        <f t="shared" si="133"/>
        <v>Silver</v>
      </c>
      <c r="P1707" s="9" t="str">
        <f t="shared" si="134"/>
        <v>Epoxy</v>
      </c>
      <c r="Q1707" s="9" t="str">
        <f t="shared" si="135"/>
        <v>5</v>
      </c>
      <c r="R17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07" s="14" t="str">
        <f>IF(ProjectsDB[[#This Row],[Item Type]]="Straight Plug-In",_xlfn.TEXTJOIN("-",TRUE,M1707&amp;"-"&amp;_xlfn.LET(_xlpm.txt,ProjectsDB[[#This Row],[Assembly]],_xlpm.pos,FIND("SP",_xlpm.txt),_xlpm.pre,LEFT(_xlpm.txt,_xlpm.pos-1),IF(RIGHT(_xlpm.pre,3)="123","3PL",IF(RIGHT(_xlpm.pre,2)="12","2PL",IF(RIGHT(_xlpm.pre,1)="1","1PL","3PL")))),N1707,O1707,P1707,Q1707&amp;"W",R1707),_xlfn.TEXTJOIN("-",TRUE,M1707,N1707,O1707,P1707,Q1707&amp;"W",R1707))</f>
        <v>Straight Feeder-AL-Silver-Epoxy-5W-1</v>
      </c>
      <c r="T1707" s="14" t="str">
        <f>IF(COUNTIF(Cycletime[Element Desc.],ProjectsDB[[#This Row],[Element Desc.]])&gt;0,"Found","Not Found")</f>
        <v>Found</v>
      </c>
    </row>
    <row r="1708" spans="2:20" x14ac:dyDescent="0.25">
      <c r="B1708" s="8" t="s">
        <v>3431</v>
      </c>
      <c r="C1708" s="9" t="s">
        <v>3432</v>
      </c>
      <c r="D1708" s="9" t="s">
        <v>3433</v>
      </c>
      <c r="E1708" s="10">
        <v>1</v>
      </c>
      <c r="F1708" s="9" t="s">
        <v>3408</v>
      </c>
      <c r="G1708" s="9" t="s">
        <v>3409</v>
      </c>
      <c r="H1708" s="11"/>
      <c r="I1708" s="12">
        <v>650</v>
      </c>
      <c r="J1708" s="12"/>
      <c r="K1708" s="12"/>
      <c r="L1708" s="12">
        <f t="array" ref="L1708">IFERROR(LOOKUP(2^15,SEARCH({"40A","63A","80A","100A","125A","160A","200A","250A","400A","630A","800A","1000A","1250A","1600A","2000A","2500A","3200A","4000A","5000A","6300A"},UPPER(D1708)),{40,63,80,100,125,160,200,250,400,630,800,1000,1250,1600,2000,2500,3200,4000,5000,6300}),0)</f>
        <v>1250</v>
      </c>
      <c r="M1708" s="9" t="str">
        <f t="shared" si="131"/>
        <v>Straight Feeder</v>
      </c>
      <c r="N1708" s="9" t="str">
        <f t="shared" si="132"/>
        <v>AL</v>
      </c>
      <c r="O1708" s="13" t="str">
        <f t="shared" si="133"/>
        <v>Silver</v>
      </c>
      <c r="P1708" s="9" t="str">
        <f t="shared" si="134"/>
        <v>Epoxy</v>
      </c>
      <c r="Q1708" s="9" t="str">
        <f t="shared" si="135"/>
        <v>5</v>
      </c>
      <c r="R17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08" s="14" t="str">
        <f>IF(ProjectsDB[[#This Row],[Item Type]]="Straight Plug-In",_xlfn.TEXTJOIN("-",TRUE,M1708&amp;"-"&amp;_xlfn.LET(_xlpm.txt,ProjectsDB[[#This Row],[Assembly]],_xlpm.pos,FIND("SP",_xlpm.txt),_xlpm.pre,LEFT(_xlpm.txt,_xlpm.pos-1),IF(RIGHT(_xlpm.pre,3)="123","3PL",IF(RIGHT(_xlpm.pre,2)="12","2PL",IF(RIGHT(_xlpm.pre,1)="1","1PL","3PL")))),N1708,O1708,P1708,Q1708&amp;"W",R1708),_xlfn.TEXTJOIN("-",TRUE,M1708,N1708,O1708,P1708,Q1708&amp;"W",R1708))</f>
        <v>Straight Feeder-AL-Silver-Epoxy-5W-1</v>
      </c>
      <c r="T1708" s="14" t="str">
        <f>IF(COUNTIF(Cycletime[Element Desc.],ProjectsDB[[#This Row],[Element Desc.]])&gt;0,"Found","Not Found")</f>
        <v>Found</v>
      </c>
    </row>
    <row r="1709" spans="2:20" x14ac:dyDescent="0.25">
      <c r="B1709" s="8" t="s">
        <v>3434</v>
      </c>
      <c r="C1709" s="9" t="s">
        <v>3435</v>
      </c>
      <c r="D1709" s="9" t="s">
        <v>3436</v>
      </c>
      <c r="E1709" s="10">
        <v>1</v>
      </c>
      <c r="F1709" s="9" t="s">
        <v>3408</v>
      </c>
      <c r="G1709" s="9" t="s">
        <v>3409</v>
      </c>
      <c r="H1709" s="11"/>
      <c r="I1709" s="12">
        <v>1830</v>
      </c>
      <c r="J1709" s="12"/>
      <c r="K1709" s="12"/>
      <c r="L1709" s="12">
        <f t="array" ref="L1709">IFERROR(LOOKUP(2^15,SEARCH({"40A","63A","80A","100A","125A","160A","200A","250A","400A","630A","800A","1000A","1250A","1600A","2000A","2500A","3200A","4000A","5000A","6300A"},UPPER(D1709)),{40,63,80,100,125,160,200,250,400,630,800,1000,1250,1600,2000,2500,3200,4000,5000,6300}),0)</f>
        <v>1250</v>
      </c>
      <c r="M1709" s="9" t="str">
        <f t="shared" si="131"/>
        <v>Straight Feeder</v>
      </c>
      <c r="N1709" s="9" t="str">
        <f t="shared" si="132"/>
        <v>AL</v>
      </c>
      <c r="O1709" s="13" t="str">
        <f t="shared" si="133"/>
        <v>Silver</v>
      </c>
      <c r="P1709" s="9" t="str">
        <f t="shared" si="134"/>
        <v>Epoxy</v>
      </c>
      <c r="Q1709" s="9" t="str">
        <f t="shared" si="135"/>
        <v>5</v>
      </c>
      <c r="R17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09" s="14" t="str">
        <f>IF(ProjectsDB[[#This Row],[Item Type]]="Straight Plug-In",_xlfn.TEXTJOIN("-",TRUE,M1709&amp;"-"&amp;_xlfn.LET(_xlpm.txt,ProjectsDB[[#This Row],[Assembly]],_xlpm.pos,FIND("SP",_xlpm.txt),_xlpm.pre,LEFT(_xlpm.txt,_xlpm.pos-1),IF(RIGHT(_xlpm.pre,3)="123","3PL",IF(RIGHT(_xlpm.pre,2)="12","2PL",IF(RIGHT(_xlpm.pre,1)="1","1PL","3PL")))),N1709,O1709,P1709,Q1709&amp;"W",R1709),_xlfn.TEXTJOIN("-",TRUE,M1709,N1709,O1709,P1709,Q1709&amp;"W",R1709))</f>
        <v>Straight Feeder-AL-Silver-Epoxy-5W-1</v>
      </c>
      <c r="T1709" s="14" t="str">
        <f>IF(COUNTIF(Cycletime[Element Desc.],ProjectsDB[[#This Row],[Element Desc.]])&gt;0,"Found","Not Found")</f>
        <v>Found</v>
      </c>
    </row>
    <row r="1710" spans="2:20" x14ac:dyDescent="0.25">
      <c r="B1710" s="8" t="s">
        <v>3437</v>
      </c>
      <c r="C1710" s="9" t="s">
        <v>3438</v>
      </c>
      <c r="D1710" s="9" t="s">
        <v>3439</v>
      </c>
      <c r="E1710" s="10">
        <v>1</v>
      </c>
      <c r="F1710" s="9" t="s">
        <v>3408</v>
      </c>
      <c r="G1710" s="9" t="s">
        <v>3409</v>
      </c>
      <c r="H1710" s="11"/>
      <c r="I1710" s="12">
        <v>300</v>
      </c>
      <c r="J1710" s="12">
        <v>250</v>
      </c>
      <c r="K1710" s="12">
        <v>300</v>
      </c>
      <c r="L1710" s="12">
        <f t="array" ref="L1710">IFERROR(LOOKUP(2^15,SEARCH({"40A","63A","80A","100A","125A","160A","200A","250A","400A","630A","800A","1000A","1250A","1600A","2000A","2500A","3200A","4000A","5000A","6300A"},UPPER(D1710)),{40,63,80,100,125,160,200,250,400,630,800,1000,1250,1600,2000,2500,3200,4000,5000,6300}),0)</f>
        <v>1250</v>
      </c>
      <c r="M1710" s="9" t="str">
        <f t="shared" si="131"/>
        <v>Z-Unit Flat</v>
      </c>
      <c r="N1710" s="9" t="str">
        <f t="shared" si="132"/>
        <v>AL</v>
      </c>
      <c r="O1710" s="13" t="str">
        <f t="shared" si="133"/>
        <v>Silver</v>
      </c>
      <c r="P1710" s="9" t="str">
        <f t="shared" si="134"/>
        <v>Epoxy</v>
      </c>
      <c r="Q1710" s="9" t="str">
        <f t="shared" si="135"/>
        <v>5</v>
      </c>
      <c r="R17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10" s="14" t="str">
        <f>IF(ProjectsDB[[#This Row],[Item Type]]="Straight Plug-In",_xlfn.TEXTJOIN("-",TRUE,M1710&amp;"-"&amp;_xlfn.LET(_xlpm.txt,ProjectsDB[[#This Row],[Assembly]],_xlpm.pos,FIND("SP",_xlpm.txt),_xlpm.pre,LEFT(_xlpm.txt,_xlpm.pos-1),IF(RIGHT(_xlpm.pre,3)="123","3PL",IF(RIGHT(_xlpm.pre,2)="12","2PL",IF(RIGHT(_xlpm.pre,1)="1","1PL","3PL")))),N1710,O1710,P1710,Q1710&amp;"W",R1710),_xlfn.TEXTJOIN("-",TRUE,M1710,N1710,O1710,P1710,Q1710&amp;"W",R1710))</f>
        <v>Z-Unit Flat-AL-Silver-Epoxy-5W-1</v>
      </c>
      <c r="T1710" s="14" t="str">
        <f>IF(COUNTIF(Cycletime[Element Desc.],ProjectsDB[[#This Row],[Element Desc.]])&gt;0,"Found","Not Found")</f>
        <v>Found</v>
      </c>
    </row>
    <row r="1711" spans="2:20" x14ac:dyDescent="0.25">
      <c r="B1711" s="8" t="s">
        <v>3440</v>
      </c>
      <c r="C1711" s="9" t="s">
        <v>3441</v>
      </c>
      <c r="D1711" s="9" t="s">
        <v>3442</v>
      </c>
      <c r="E1711" s="10">
        <v>1</v>
      </c>
      <c r="F1711" s="9" t="s">
        <v>3408</v>
      </c>
      <c r="G1711" s="9" t="s">
        <v>3409</v>
      </c>
      <c r="H1711" s="11"/>
      <c r="I1711" s="12">
        <v>2150</v>
      </c>
      <c r="J1711" s="12"/>
      <c r="K1711" s="12"/>
      <c r="L1711" s="12">
        <f t="array" ref="L1711">IFERROR(LOOKUP(2^15,SEARCH({"40A","63A","80A","100A","125A","160A","200A","250A","400A","630A","800A","1000A","1250A","1600A","2000A","2500A","3200A","4000A","5000A","6300A"},UPPER(D1711)),{40,63,80,100,125,160,200,250,400,630,800,1000,1250,1600,2000,2500,3200,4000,5000,6300}),0)</f>
        <v>1250</v>
      </c>
      <c r="M1711" s="9" t="str">
        <f t="shared" si="131"/>
        <v>Straight Feeder</v>
      </c>
      <c r="N1711" s="9" t="str">
        <f t="shared" si="132"/>
        <v>AL</v>
      </c>
      <c r="O1711" s="13" t="str">
        <f t="shared" si="133"/>
        <v>Silver</v>
      </c>
      <c r="P1711" s="9" t="str">
        <f t="shared" si="134"/>
        <v>Epoxy</v>
      </c>
      <c r="Q1711" s="9" t="str">
        <f t="shared" si="135"/>
        <v>5</v>
      </c>
      <c r="R17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11" s="14" t="str">
        <f>IF(ProjectsDB[[#This Row],[Item Type]]="Straight Plug-In",_xlfn.TEXTJOIN("-",TRUE,M1711&amp;"-"&amp;_xlfn.LET(_xlpm.txt,ProjectsDB[[#This Row],[Assembly]],_xlpm.pos,FIND("SP",_xlpm.txt),_xlpm.pre,LEFT(_xlpm.txt,_xlpm.pos-1),IF(RIGHT(_xlpm.pre,3)="123","3PL",IF(RIGHT(_xlpm.pre,2)="12","2PL",IF(RIGHT(_xlpm.pre,1)="1","1PL","3PL")))),N1711,O1711,P1711,Q1711&amp;"W",R1711),_xlfn.TEXTJOIN("-",TRUE,M1711,N1711,O1711,P1711,Q1711&amp;"W",R1711))</f>
        <v>Straight Feeder-AL-Silver-Epoxy-5W-1</v>
      </c>
      <c r="T1711" s="14" t="str">
        <f>IF(COUNTIF(Cycletime[Element Desc.],ProjectsDB[[#This Row],[Element Desc.]])&gt;0,"Found","Not Found")</f>
        <v>Found</v>
      </c>
    </row>
    <row r="1712" spans="2:20" x14ac:dyDescent="0.25">
      <c r="B1712" s="8" t="s">
        <v>3443</v>
      </c>
      <c r="C1712" s="9" t="s">
        <v>182</v>
      </c>
      <c r="D1712" s="9" t="s">
        <v>183</v>
      </c>
      <c r="E1712" s="10">
        <v>4</v>
      </c>
      <c r="F1712" s="9" t="s">
        <v>3408</v>
      </c>
      <c r="G1712" s="9" t="s">
        <v>3409</v>
      </c>
      <c r="H1712" s="11"/>
      <c r="I1712" s="12"/>
      <c r="J1712" s="12"/>
      <c r="K1712" s="12"/>
      <c r="L1712" s="12">
        <f t="array" ref="L1712">IFERROR(LOOKUP(2^15,SEARCH({"40A","63A","80A","100A","125A","160A","200A","250A","400A","630A","800A","1000A","1250A","1600A","2000A","2500A","3200A","4000A","5000A","6300A"},UPPER(D1712)),{40,63,80,100,125,160,200,250,400,630,800,1000,1250,1600,2000,2500,3200,4000,5000,6300}),0)</f>
        <v>1250</v>
      </c>
      <c r="M1712" s="9" t="str">
        <f t="shared" si="131"/>
        <v>Joint Pack</v>
      </c>
      <c r="N1712" s="9" t="str">
        <f t="shared" si="132"/>
        <v>AL</v>
      </c>
      <c r="O1712" s="13" t="str">
        <f t="shared" si="133"/>
        <v>Silver</v>
      </c>
      <c r="P1712" s="9" t="str">
        <f t="shared" si="134"/>
        <v>None</v>
      </c>
      <c r="Q1712" s="9" t="str">
        <f t="shared" si="135"/>
        <v>5</v>
      </c>
      <c r="R17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12" s="14" t="str">
        <f>IF(ProjectsDB[[#This Row],[Item Type]]="Straight Plug-In",_xlfn.TEXTJOIN("-",TRUE,M1712&amp;"-"&amp;_xlfn.LET(_xlpm.txt,ProjectsDB[[#This Row],[Assembly]],_xlpm.pos,FIND("SP",_xlpm.txt),_xlpm.pre,LEFT(_xlpm.txt,_xlpm.pos-1),IF(RIGHT(_xlpm.pre,3)="123","3PL",IF(RIGHT(_xlpm.pre,2)="12","2PL",IF(RIGHT(_xlpm.pre,1)="1","1PL","3PL")))),N1712,O1712,P1712,Q1712&amp;"W",R1712),_xlfn.TEXTJOIN("-",TRUE,M1712,N1712,O1712,P1712,Q1712&amp;"W",R1712))</f>
        <v>Joint Pack-AL-Silver-None-5W-1</v>
      </c>
      <c r="T1712" s="14" t="str">
        <f>IF(COUNTIF(Cycletime[Element Desc.],ProjectsDB[[#This Row],[Element Desc.]])&gt;0,"Found","Not Found")</f>
        <v>Found</v>
      </c>
    </row>
    <row r="1713" spans="2:20" x14ac:dyDescent="0.25">
      <c r="B1713" s="8" t="s">
        <v>3444</v>
      </c>
      <c r="C1713" s="9" t="s">
        <v>1386</v>
      </c>
      <c r="D1713" s="9" t="s">
        <v>1387</v>
      </c>
      <c r="E1713" s="10">
        <v>1</v>
      </c>
      <c r="F1713" s="9" t="s">
        <v>3408</v>
      </c>
      <c r="G1713" s="9" t="s">
        <v>3445</v>
      </c>
      <c r="H1713" s="11"/>
      <c r="I1713" s="12"/>
      <c r="J1713" s="12"/>
      <c r="K1713" s="12"/>
      <c r="L1713" s="12">
        <f t="array" ref="L1713">IFERROR(LOOKUP(2^15,SEARCH({"40A","63A","80A","100A","125A","160A","200A","250A","400A","630A","800A","1000A","1250A","1600A","2000A","2500A","3200A","4000A","5000A","6300A"},UPPER(D1713)),{40,63,80,100,125,160,200,250,400,630,800,1000,1250,1600,2000,2500,3200,4000,5000,6300}),0)</f>
        <v>800</v>
      </c>
      <c r="M1713" s="9" t="str">
        <f t="shared" si="131"/>
        <v>End Cap</v>
      </c>
      <c r="N1713" s="9" t="str">
        <f t="shared" si="132"/>
        <v>AL</v>
      </c>
      <c r="O1713" s="13" t="str">
        <f t="shared" si="133"/>
        <v>None</v>
      </c>
      <c r="P1713" s="9" t="str">
        <f t="shared" si="134"/>
        <v>None</v>
      </c>
      <c r="Q1713" s="9" t="str">
        <f t="shared" si="135"/>
        <v>0</v>
      </c>
      <c r="R17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13" s="14" t="str">
        <f>IF(ProjectsDB[[#This Row],[Item Type]]="Straight Plug-In",_xlfn.TEXTJOIN("-",TRUE,M1713&amp;"-"&amp;_xlfn.LET(_xlpm.txt,ProjectsDB[[#This Row],[Assembly]],_xlpm.pos,FIND("SP",_xlpm.txt),_xlpm.pre,LEFT(_xlpm.txt,_xlpm.pos-1),IF(RIGHT(_xlpm.pre,3)="123","3PL",IF(RIGHT(_xlpm.pre,2)="12","2PL",IF(RIGHT(_xlpm.pre,1)="1","1PL","3PL")))),N1713,O1713,P1713,Q1713&amp;"W",R1713),_xlfn.TEXTJOIN("-",TRUE,M1713,N1713,O1713,P1713,Q1713&amp;"W",R1713))</f>
        <v>End Cap-AL-None-None-0W-1</v>
      </c>
      <c r="T1713" s="14" t="str">
        <f>IF(COUNTIF(Cycletime[Element Desc.],ProjectsDB[[#This Row],[Element Desc.]])&gt;0,"Found","Not Found")</f>
        <v>Found</v>
      </c>
    </row>
    <row r="1714" spans="2:20" x14ac:dyDescent="0.25">
      <c r="B1714" s="8" t="s">
        <v>3446</v>
      </c>
      <c r="C1714" s="9" t="s">
        <v>459</v>
      </c>
      <c r="D1714" s="9" t="s">
        <v>460</v>
      </c>
      <c r="E1714" s="10">
        <v>1</v>
      </c>
      <c r="F1714" s="9" t="s">
        <v>3408</v>
      </c>
      <c r="G1714" s="9" t="s">
        <v>3445</v>
      </c>
      <c r="H1714" s="11"/>
      <c r="I1714" s="12"/>
      <c r="J1714" s="12"/>
      <c r="K1714" s="12"/>
      <c r="L1714" s="12">
        <f t="array" ref="L1714">IFERROR(LOOKUP(2^15,SEARCH({"40A","63A","80A","100A","125A","160A","200A","250A","400A","630A","800A","1000A","1250A","1600A","2000A","2500A","3200A","4000A","5000A","6300A"},UPPER(D1714)),{40,63,80,100,125,160,200,250,400,630,800,1000,1250,1600,2000,2500,3200,4000,5000,6300}),0)</f>
        <v>800</v>
      </c>
      <c r="M1714" s="9" t="str">
        <f t="shared" si="131"/>
        <v>Joint Pack</v>
      </c>
      <c r="N1714" s="9" t="str">
        <f t="shared" si="132"/>
        <v>AL</v>
      </c>
      <c r="O1714" s="13" t="str">
        <f t="shared" si="133"/>
        <v>Silver</v>
      </c>
      <c r="P1714" s="9" t="str">
        <f t="shared" si="134"/>
        <v>None</v>
      </c>
      <c r="Q1714" s="9" t="str">
        <f t="shared" si="135"/>
        <v>5</v>
      </c>
      <c r="R17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14" s="14" t="str">
        <f>IF(ProjectsDB[[#This Row],[Item Type]]="Straight Plug-In",_xlfn.TEXTJOIN("-",TRUE,M1714&amp;"-"&amp;_xlfn.LET(_xlpm.txt,ProjectsDB[[#This Row],[Assembly]],_xlpm.pos,FIND("SP",_xlpm.txt),_xlpm.pre,LEFT(_xlpm.txt,_xlpm.pos-1),IF(RIGHT(_xlpm.pre,3)="123","3PL",IF(RIGHT(_xlpm.pre,2)="12","2PL",IF(RIGHT(_xlpm.pre,1)="1","1PL","3PL")))),N1714,O1714,P1714,Q1714&amp;"W",R1714),_xlfn.TEXTJOIN("-",TRUE,M1714,N1714,O1714,P1714,Q1714&amp;"W",R1714))</f>
        <v>Joint Pack-AL-Silver-None-5W-1</v>
      </c>
      <c r="T1714" s="14" t="str">
        <f>IF(COUNTIF(Cycletime[Element Desc.],ProjectsDB[[#This Row],[Element Desc.]])&gt;0,"Found","Not Found")</f>
        <v>Found</v>
      </c>
    </row>
    <row r="1715" spans="2:20" x14ac:dyDescent="0.25">
      <c r="B1715" s="8" t="s">
        <v>3447</v>
      </c>
      <c r="C1715" s="9" t="s">
        <v>3448</v>
      </c>
      <c r="D1715" s="9" t="s">
        <v>3449</v>
      </c>
      <c r="E1715" s="10">
        <v>1</v>
      </c>
      <c r="F1715" s="9" t="s">
        <v>3408</v>
      </c>
      <c r="G1715" s="9" t="s">
        <v>3445</v>
      </c>
      <c r="H1715" s="11"/>
      <c r="I1715" s="12">
        <v>3000</v>
      </c>
      <c r="J1715" s="12"/>
      <c r="K1715" s="12"/>
      <c r="L1715" s="12">
        <f t="array" ref="L1715">IFERROR(LOOKUP(2^15,SEARCH({"40A","63A","80A","100A","125A","160A","200A","250A","400A","630A","800A","1000A","1250A","1600A","2000A","2500A","3200A","4000A","5000A","6300A"},UPPER(D1715)),{40,63,80,100,125,160,200,250,400,630,800,1000,1250,1600,2000,2500,3200,4000,5000,6300}),0)</f>
        <v>800</v>
      </c>
      <c r="M1715" s="9" t="str">
        <f t="shared" si="131"/>
        <v>Straight Plug-In</v>
      </c>
      <c r="N1715" s="9" t="str">
        <f t="shared" si="132"/>
        <v>AL</v>
      </c>
      <c r="O1715" s="13" t="str">
        <f t="shared" si="133"/>
        <v>Silver</v>
      </c>
      <c r="P1715" s="9" t="str">
        <f t="shared" si="134"/>
        <v>Epoxy</v>
      </c>
      <c r="Q1715" s="9" t="str">
        <f t="shared" si="135"/>
        <v>5</v>
      </c>
      <c r="R17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15" s="14" t="str">
        <f>IF(ProjectsDB[[#This Row],[Item Type]]="Straight Plug-In",_xlfn.TEXTJOIN("-",TRUE,M1715&amp;"-"&amp;_xlfn.LET(_xlpm.txt,ProjectsDB[[#This Row],[Assembly]],_xlpm.pos,FIND("SP",_xlpm.txt),_xlpm.pre,LEFT(_xlpm.txt,_xlpm.pos-1),IF(RIGHT(_xlpm.pre,3)="123","3PL",IF(RIGHT(_xlpm.pre,2)="12","2PL",IF(RIGHT(_xlpm.pre,1)="1","1PL","3PL")))),N1715,O1715,P1715,Q1715&amp;"W",R1715),_xlfn.TEXTJOIN("-",TRUE,M1715,N1715,O1715,P1715,Q1715&amp;"W",R1715))</f>
        <v>Straight Plug-In-3PL-AL-Silver-Epoxy-5W-1</v>
      </c>
      <c r="T1715" s="14" t="str">
        <f>IF(COUNTIF(Cycletime[Element Desc.],ProjectsDB[[#This Row],[Element Desc.]])&gt;0,"Found","Not Found")</f>
        <v>Found</v>
      </c>
    </row>
    <row r="1716" spans="2:20" x14ac:dyDescent="0.25">
      <c r="B1716" s="8" t="s">
        <v>3450</v>
      </c>
      <c r="C1716" s="9" t="s">
        <v>1555</v>
      </c>
      <c r="D1716" s="9" t="s">
        <v>1556</v>
      </c>
      <c r="E1716" s="10">
        <v>3</v>
      </c>
      <c r="F1716" s="9" t="s">
        <v>3408</v>
      </c>
      <c r="G1716" s="9" t="s">
        <v>3445</v>
      </c>
      <c r="H1716" s="11"/>
      <c r="I1716" s="12"/>
      <c r="J1716" s="12"/>
      <c r="K1716" s="12"/>
      <c r="L1716" s="12">
        <f t="array" ref="L1716">IFERROR(LOOKUP(2^15,SEARCH({"40A","63A","80A","100A","125A","160A","200A","250A","400A","630A","800A","1000A","1250A","1600A","2000A","2500A","3200A","4000A","5000A","6300A"},UPPER(D1716)),{40,63,80,100,125,160,200,250,400,630,800,1000,1250,1600,2000,2500,3200,4000,5000,6300}),0)</f>
        <v>4000</v>
      </c>
      <c r="M1716" s="9" t="str">
        <f t="shared" si="131"/>
        <v>Joint Pack</v>
      </c>
      <c r="N1716" s="9" t="str">
        <f t="shared" si="132"/>
        <v>AL</v>
      </c>
      <c r="O1716" s="13" t="str">
        <f t="shared" si="133"/>
        <v>Silver</v>
      </c>
      <c r="P1716" s="9" t="str">
        <f t="shared" si="134"/>
        <v>None</v>
      </c>
      <c r="Q1716" s="9" t="str">
        <f t="shared" si="135"/>
        <v>5</v>
      </c>
      <c r="R17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16" s="14" t="str">
        <f>IF(ProjectsDB[[#This Row],[Item Type]]="Straight Plug-In",_xlfn.TEXTJOIN("-",TRUE,M1716&amp;"-"&amp;_xlfn.LET(_xlpm.txt,ProjectsDB[[#This Row],[Assembly]],_xlpm.pos,FIND("SP",_xlpm.txt),_xlpm.pre,LEFT(_xlpm.txt,_xlpm.pos-1),IF(RIGHT(_xlpm.pre,3)="123","3PL",IF(RIGHT(_xlpm.pre,2)="12","2PL",IF(RIGHT(_xlpm.pre,1)="1","1PL","3PL")))),N1716,O1716,P1716,Q1716&amp;"W",R1716),_xlfn.TEXTJOIN("-",TRUE,M1716,N1716,O1716,P1716,Q1716&amp;"W",R1716))</f>
        <v>Joint Pack-AL-Silver-None-5W-2</v>
      </c>
      <c r="T1716" s="14" t="str">
        <f>IF(COUNTIF(Cycletime[Element Desc.],ProjectsDB[[#This Row],[Element Desc.]])&gt;0,"Found","Not Found")</f>
        <v>Found</v>
      </c>
    </row>
    <row r="1717" spans="2:20" x14ac:dyDescent="0.25">
      <c r="B1717" s="8" t="s">
        <v>3451</v>
      </c>
      <c r="C1717" s="9" t="s">
        <v>3452</v>
      </c>
      <c r="D1717" s="9" t="s">
        <v>3453</v>
      </c>
      <c r="E1717" s="10">
        <v>2</v>
      </c>
      <c r="F1717" s="9" t="s">
        <v>3408</v>
      </c>
      <c r="G1717" s="9" t="s">
        <v>3445</v>
      </c>
      <c r="H1717" s="11"/>
      <c r="I1717" s="12">
        <v>505</v>
      </c>
      <c r="J1717" s="12">
        <v>505</v>
      </c>
      <c r="K1717" s="12"/>
      <c r="L1717" s="12">
        <f t="array" ref="L1717">IFERROR(LOOKUP(2^15,SEARCH({"40A","63A","80A","100A","125A","160A","200A","250A","400A","630A","800A","1000A","1250A","1600A","2000A","2500A","3200A","4000A","5000A","6300A"},UPPER(D1717)),{40,63,80,100,125,160,200,250,400,630,800,1000,1250,1600,2000,2500,3200,4000,5000,6300}),0)</f>
        <v>4000</v>
      </c>
      <c r="M1717" s="9" t="str">
        <f t="shared" si="131"/>
        <v>Elbow Edge</v>
      </c>
      <c r="N1717" s="9" t="str">
        <f t="shared" si="132"/>
        <v>AL</v>
      </c>
      <c r="O1717" s="13" t="str">
        <f t="shared" si="133"/>
        <v>Silver</v>
      </c>
      <c r="P1717" s="9" t="str">
        <f t="shared" si="134"/>
        <v>Epoxy</v>
      </c>
      <c r="Q1717" s="9" t="str">
        <f t="shared" si="135"/>
        <v>5</v>
      </c>
      <c r="R17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17" s="14" t="str">
        <f>IF(ProjectsDB[[#This Row],[Item Type]]="Straight Plug-In",_xlfn.TEXTJOIN("-",TRUE,M1717&amp;"-"&amp;_xlfn.LET(_xlpm.txt,ProjectsDB[[#This Row],[Assembly]],_xlpm.pos,FIND("SP",_xlpm.txt),_xlpm.pre,LEFT(_xlpm.txt,_xlpm.pos-1),IF(RIGHT(_xlpm.pre,3)="123","3PL",IF(RIGHT(_xlpm.pre,2)="12","2PL",IF(RIGHT(_xlpm.pre,1)="1","1PL","3PL")))),N1717,O1717,P1717,Q1717&amp;"W",R1717),_xlfn.TEXTJOIN("-",TRUE,M1717,N1717,O1717,P1717,Q1717&amp;"W",R1717))</f>
        <v>Elbow Edge-AL-Silver-Epoxy-5W-2</v>
      </c>
      <c r="T1717" s="14" t="str">
        <f>IF(COUNTIF(Cycletime[Element Desc.],ProjectsDB[[#This Row],[Element Desc.]])&gt;0,"Found","Not Found")</f>
        <v>Found</v>
      </c>
    </row>
    <row r="1718" spans="2:20" x14ac:dyDescent="0.25">
      <c r="B1718" s="8" t="s">
        <v>3454</v>
      </c>
      <c r="C1718" s="9" t="s">
        <v>3455</v>
      </c>
      <c r="D1718" s="9" t="s">
        <v>3456</v>
      </c>
      <c r="E1718" s="10">
        <v>1</v>
      </c>
      <c r="F1718" s="9" t="s">
        <v>3408</v>
      </c>
      <c r="G1718" s="9" t="s">
        <v>3445</v>
      </c>
      <c r="H1718" s="11"/>
      <c r="I1718" s="12">
        <v>700</v>
      </c>
      <c r="J1718" s="12"/>
      <c r="K1718" s="12"/>
      <c r="L1718" s="12">
        <f t="array" ref="L1718">IFERROR(LOOKUP(2^15,SEARCH({"40A","63A","80A","100A","125A","160A","200A","250A","400A","630A","800A","1000A","1250A","1600A","2000A","2500A","3200A","4000A","5000A","6300A"},UPPER(D1718)),{40,63,80,100,125,160,200,250,400,630,800,1000,1250,1600,2000,2500,3200,4000,5000,6300}),0)</f>
        <v>4000</v>
      </c>
      <c r="M1718" s="9" t="str">
        <f t="shared" si="131"/>
        <v>Straight Feeder</v>
      </c>
      <c r="N1718" s="9" t="str">
        <f t="shared" si="132"/>
        <v>AL</v>
      </c>
      <c r="O1718" s="13" t="str">
        <f t="shared" si="133"/>
        <v>Silver</v>
      </c>
      <c r="P1718" s="9" t="str">
        <f t="shared" si="134"/>
        <v>Epoxy</v>
      </c>
      <c r="Q1718" s="9" t="str">
        <f t="shared" si="135"/>
        <v>5</v>
      </c>
      <c r="R17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18" s="14" t="str">
        <f>IF(ProjectsDB[[#This Row],[Item Type]]="Straight Plug-In",_xlfn.TEXTJOIN("-",TRUE,M1718&amp;"-"&amp;_xlfn.LET(_xlpm.txt,ProjectsDB[[#This Row],[Assembly]],_xlpm.pos,FIND("SP",_xlpm.txt),_xlpm.pre,LEFT(_xlpm.txt,_xlpm.pos-1),IF(RIGHT(_xlpm.pre,3)="123","3PL",IF(RIGHT(_xlpm.pre,2)="12","2PL",IF(RIGHT(_xlpm.pre,1)="1","1PL","3PL")))),N1718,O1718,P1718,Q1718&amp;"W",R1718),_xlfn.TEXTJOIN("-",TRUE,M1718,N1718,O1718,P1718,Q1718&amp;"W",R1718))</f>
        <v>Straight Feeder-AL-Silver-Epoxy-5W-2</v>
      </c>
      <c r="T1718" s="14" t="str">
        <f>IF(COUNTIF(Cycletime[Element Desc.],ProjectsDB[[#This Row],[Element Desc.]])&gt;0,"Found","Not Found")</f>
        <v>Found</v>
      </c>
    </row>
    <row r="1719" spans="2:20" x14ac:dyDescent="0.25">
      <c r="B1719" s="8" t="s">
        <v>3457</v>
      </c>
      <c r="C1719" s="9" t="s">
        <v>3448</v>
      </c>
      <c r="D1719" s="9" t="s">
        <v>3449</v>
      </c>
      <c r="E1719" s="10">
        <v>1</v>
      </c>
      <c r="F1719" s="9" t="s">
        <v>3408</v>
      </c>
      <c r="G1719" s="9" t="s">
        <v>3445</v>
      </c>
      <c r="H1719" s="11"/>
      <c r="I1719" s="12">
        <v>3000</v>
      </c>
      <c r="J1719" s="12"/>
      <c r="K1719" s="12"/>
      <c r="L1719" s="12">
        <f t="array" ref="L1719">IFERROR(LOOKUP(2^15,SEARCH({"40A","63A","80A","100A","125A","160A","200A","250A","400A","630A","800A","1000A","1250A","1600A","2000A","2500A","3200A","4000A","5000A","6300A"},UPPER(D1719)),{40,63,80,100,125,160,200,250,400,630,800,1000,1250,1600,2000,2500,3200,4000,5000,6300}),0)</f>
        <v>800</v>
      </c>
      <c r="M1719" s="9" t="str">
        <f t="shared" si="131"/>
        <v>Straight Plug-In</v>
      </c>
      <c r="N1719" s="9" t="str">
        <f t="shared" si="132"/>
        <v>AL</v>
      </c>
      <c r="O1719" s="13" t="str">
        <f t="shared" si="133"/>
        <v>Silver</v>
      </c>
      <c r="P1719" s="9" t="str">
        <f t="shared" si="134"/>
        <v>Epoxy</v>
      </c>
      <c r="Q1719" s="9" t="str">
        <f t="shared" si="135"/>
        <v>5</v>
      </c>
      <c r="R17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19" s="14" t="str">
        <f>IF(ProjectsDB[[#This Row],[Item Type]]="Straight Plug-In",_xlfn.TEXTJOIN("-",TRUE,M1719&amp;"-"&amp;_xlfn.LET(_xlpm.txt,ProjectsDB[[#This Row],[Assembly]],_xlpm.pos,FIND("SP",_xlpm.txt),_xlpm.pre,LEFT(_xlpm.txt,_xlpm.pos-1),IF(RIGHT(_xlpm.pre,3)="123","3PL",IF(RIGHT(_xlpm.pre,2)="12","2PL",IF(RIGHT(_xlpm.pre,1)="1","1PL","3PL")))),N1719,O1719,P1719,Q1719&amp;"W",R1719),_xlfn.TEXTJOIN("-",TRUE,M1719,N1719,O1719,P1719,Q1719&amp;"W",R1719))</f>
        <v>Straight Plug-In-3PL-AL-Silver-Epoxy-5W-1</v>
      </c>
      <c r="T1719" s="14" t="str">
        <f>IF(COUNTIF(Cycletime[Element Desc.],ProjectsDB[[#This Row],[Element Desc.]])&gt;0,"Found","Not Found")</f>
        <v>Found</v>
      </c>
    </row>
    <row r="1720" spans="2:20" x14ac:dyDescent="0.25">
      <c r="B1720" s="8" t="s">
        <v>3458</v>
      </c>
      <c r="C1720" s="9" t="s">
        <v>459</v>
      </c>
      <c r="D1720" s="9" t="s">
        <v>460</v>
      </c>
      <c r="E1720" s="10">
        <v>1</v>
      </c>
      <c r="F1720" s="9" t="s">
        <v>3408</v>
      </c>
      <c r="G1720" s="9" t="s">
        <v>3445</v>
      </c>
      <c r="H1720" s="11"/>
      <c r="I1720" s="12"/>
      <c r="J1720" s="12"/>
      <c r="K1720" s="12"/>
      <c r="L1720" s="12">
        <f t="array" ref="L1720">IFERROR(LOOKUP(2^15,SEARCH({"40A","63A","80A","100A","125A","160A","200A","250A","400A","630A","800A","1000A","1250A","1600A","2000A","2500A","3200A","4000A","5000A","6300A"},UPPER(D1720)),{40,63,80,100,125,160,200,250,400,630,800,1000,1250,1600,2000,2500,3200,4000,5000,6300}),0)</f>
        <v>800</v>
      </c>
      <c r="M1720" s="9" t="str">
        <f t="shared" si="131"/>
        <v>Joint Pack</v>
      </c>
      <c r="N1720" s="9" t="str">
        <f t="shared" si="132"/>
        <v>AL</v>
      </c>
      <c r="O1720" s="13" t="str">
        <f t="shared" si="133"/>
        <v>Silver</v>
      </c>
      <c r="P1720" s="9" t="str">
        <f t="shared" si="134"/>
        <v>None</v>
      </c>
      <c r="Q1720" s="9" t="str">
        <f t="shared" si="135"/>
        <v>5</v>
      </c>
      <c r="R17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20" s="14" t="str">
        <f>IF(ProjectsDB[[#This Row],[Item Type]]="Straight Plug-In",_xlfn.TEXTJOIN("-",TRUE,M1720&amp;"-"&amp;_xlfn.LET(_xlpm.txt,ProjectsDB[[#This Row],[Assembly]],_xlpm.pos,FIND("SP",_xlpm.txt),_xlpm.pre,LEFT(_xlpm.txt,_xlpm.pos-1),IF(RIGHT(_xlpm.pre,3)="123","3PL",IF(RIGHT(_xlpm.pre,2)="12","2PL",IF(RIGHT(_xlpm.pre,1)="1","1PL","3PL")))),N1720,O1720,P1720,Q1720&amp;"W",R1720),_xlfn.TEXTJOIN("-",TRUE,M1720,N1720,O1720,P1720,Q1720&amp;"W",R1720))</f>
        <v>Joint Pack-AL-Silver-None-5W-1</v>
      </c>
      <c r="T1720" s="14" t="str">
        <f>IF(COUNTIF(Cycletime[Element Desc.],ProjectsDB[[#This Row],[Element Desc.]])&gt;0,"Found","Not Found")</f>
        <v>Found</v>
      </c>
    </row>
    <row r="1721" spans="2:20" x14ac:dyDescent="0.25">
      <c r="B1721" s="8" t="s">
        <v>3459</v>
      </c>
      <c r="C1721" s="9" t="s">
        <v>3460</v>
      </c>
      <c r="D1721" s="9" t="s">
        <v>3461</v>
      </c>
      <c r="E1721" s="10">
        <v>1</v>
      </c>
      <c r="F1721" s="9" t="s">
        <v>3408</v>
      </c>
      <c r="G1721" s="9" t="s">
        <v>3445</v>
      </c>
      <c r="H1721" s="11"/>
      <c r="I1721" s="12">
        <v>300</v>
      </c>
      <c r="J1721" s="12">
        <v>510</v>
      </c>
      <c r="K1721" s="12">
        <v>300</v>
      </c>
      <c r="L1721" s="12">
        <f t="array" ref="L1721">IFERROR(LOOKUP(2^15,SEARCH({"40A","63A","80A","100A","125A","160A","200A","250A","400A","630A","800A","1000A","1250A","1600A","2000A","2500A","3200A","4000A","5000A","6300A"},UPPER(D1721)),{40,63,80,100,125,160,200,250,400,630,800,1000,1250,1600,2000,2500,3200,4000,5000,6300}),0)</f>
        <v>800</v>
      </c>
      <c r="M1721" s="9" t="str">
        <f t="shared" si="131"/>
        <v>Z-Unit Flat</v>
      </c>
      <c r="N1721" s="9" t="str">
        <f t="shared" si="132"/>
        <v>AL</v>
      </c>
      <c r="O1721" s="13" t="str">
        <f t="shared" si="133"/>
        <v>Silver</v>
      </c>
      <c r="P1721" s="9" t="str">
        <f t="shared" si="134"/>
        <v>Epoxy</v>
      </c>
      <c r="Q1721" s="9" t="str">
        <f t="shared" si="135"/>
        <v>5</v>
      </c>
      <c r="R17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21" s="14" t="str">
        <f>IF(ProjectsDB[[#This Row],[Item Type]]="Straight Plug-In",_xlfn.TEXTJOIN("-",TRUE,M1721&amp;"-"&amp;_xlfn.LET(_xlpm.txt,ProjectsDB[[#This Row],[Assembly]],_xlpm.pos,FIND("SP",_xlpm.txt),_xlpm.pre,LEFT(_xlpm.txt,_xlpm.pos-1),IF(RIGHT(_xlpm.pre,3)="123","3PL",IF(RIGHT(_xlpm.pre,2)="12","2PL",IF(RIGHT(_xlpm.pre,1)="1","1PL","3PL")))),N1721,O1721,P1721,Q1721&amp;"W",R1721),_xlfn.TEXTJOIN("-",TRUE,M1721,N1721,O1721,P1721,Q1721&amp;"W",R1721))</f>
        <v>Z-Unit Flat-AL-Silver-Epoxy-5W-1</v>
      </c>
      <c r="T1721" s="14" t="str">
        <f>IF(COUNTIF(Cycletime[Element Desc.],ProjectsDB[[#This Row],[Element Desc.]])&gt;0,"Found","Not Found")</f>
        <v>Found</v>
      </c>
    </row>
    <row r="1722" spans="2:20" x14ac:dyDescent="0.25">
      <c r="B1722" s="8" t="s">
        <v>3462</v>
      </c>
      <c r="C1722" s="9" t="s">
        <v>3463</v>
      </c>
      <c r="D1722" s="9" t="s">
        <v>3464</v>
      </c>
      <c r="E1722" s="10">
        <v>1</v>
      </c>
      <c r="F1722" s="9" t="s">
        <v>3408</v>
      </c>
      <c r="G1722" s="9" t="s">
        <v>3445</v>
      </c>
      <c r="H1722" s="11"/>
      <c r="I1722" s="12">
        <v>435</v>
      </c>
      <c r="J1722" s="12"/>
      <c r="K1722" s="12"/>
      <c r="L1722" s="12">
        <f t="array" ref="L1722">IFERROR(LOOKUP(2^15,SEARCH({"40A","63A","80A","100A","125A","160A","200A","250A","400A","630A","800A","1000A","1250A","1600A","2000A","2500A","3200A","4000A","5000A","6300A"},UPPER(D1722)),{40,63,80,100,125,160,200,250,400,630,800,1000,1250,1600,2000,2500,3200,4000,5000,6300}),0)</f>
        <v>800</v>
      </c>
      <c r="M1722" s="9" t="str">
        <f t="shared" si="131"/>
        <v>Straight Feeder</v>
      </c>
      <c r="N1722" s="9" t="str">
        <f t="shared" si="132"/>
        <v>AL</v>
      </c>
      <c r="O1722" s="13" t="str">
        <f t="shared" si="133"/>
        <v>Silver</v>
      </c>
      <c r="P1722" s="9" t="str">
        <f t="shared" si="134"/>
        <v>Epoxy</v>
      </c>
      <c r="Q1722" s="9" t="str">
        <f t="shared" si="135"/>
        <v>5</v>
      </c>
      <c r="R17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22" s="14" t="str">
        <f>IF(ProjectsDB[[#This Row],[Item Type]]="Straight Plug-In",_xlfn.TEXTJOIN("-",TRUE,M1722&amp;"-"&amp;_xlfn.LET(_xlpm.txt,ProjectsDB[[#This Row],[Assembly]],_xlpm.pos,FIND("SP",_xlpm.txt),_xlpm.pre,LEFT(_xlpm.txt,_xlpm.pos-1),IF(RIGHT(_xlpm.pre,3)="123","3PL",IF(RIGHT(_xlpm.pre,2)="12","2PL",IF(RIGHT(_xlpm.pre,1)="1","1PL","3PL")))),N1722,O1722,P1722,Q1722&amp;"W",R1722),_xlfn.TEXTJOIN("-",TRUE,M1722,N1722,O1722,P1722,Q1722&amp;"W",R1722))</f>
        <v>Straight Feeder-AL-Silver-Epoxy-5W-1</v>
      </c>
      <c r="T1722" s="14" t="str">
        <f>IF(COUNTIF(Cycletime[Element Desc.],ProjectsDB[[#This Row],[Element Desc.]])&gt;0,"Found","Not Found")</f>
        <v>Found</v>
      </c>
    </row>
    <row r="1723" spans="2:20" x14ac:dyDescent="0.25">
      <c r="B1723" s="8" t="s">
        <v>3465</v>
      </c>
      <c r="C1723" s="9" t="s">
        <v>3466</v>
      </c>
      <c r="D1723" s="9" t="s">
        <v>3467</v>
      </c>
      <c r="E1723" s="10">
        <v>1</v>
      </c>
      <c r="F1723" s="9" t="s">
        <v>3408</v>
      </c>
      <c r="G1723" s="9" t="s">
        <v>3445</v>
      </c>
      <c r="H1723" s="11"/>
      <c r="I1723" s="12">
        <v>298</v>
      </c>
      <c r="J1723" s="12">
        <v>298</v>
      </c>
      <c r="K1723" s="12"/>
      <c r="L1723" s="12">
        <f t="array" ref="L1723">IFERROR(LOOKUP(2^15,SEARCH({"40A","63A","80A","100A","125A","160A","200A","250A","400A","630A","800A","1000A","1250A","1600A","2000A","2500A","3200A","4000A","5000A","6300A"},UPPER(D1723)),{40,63,80,100,125,160,200,250,400,630,800,1000,1250,1600,2000,2500,3200,4000,5000,6300}),0)</f>
        <v>800</v>
      </c>
      <c r="M1723" s="9" t="str">
        <f t="shared" si="131"/>
        <v>Elbow Edge</v>
      </c>
      <c r="N1723" s="9" t="str">
        <f t="shared" si="132"/>
        <v>AL</v>
      </c>
      <c r="O1723" s="13" t="str">
        <f t="shared" si="133"/>
        <v>Silver</v>
      </c>
      <c r="P1723" s="9" t="str">
        <f t="shared" si="134"/>
        <v>Epoxy</v>
      </c>
      <c r="Q1723" s="9" t="str">
        <f t="shared" si="135"/>
        <v>5</v>
      </c>
      <c r="R17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23" s="14" t="str">
        <f>IF(ProjectsDB[[#This Row],[Item Type]]="Straight Plug-In",_xlfn.TEXTJOIN("-",TRUE,M1723&amp;"-"&amp;_xlfn.LET(_xlpm.txt,ProjectsDB[[#This Row],[Assembly]],_xlpm.pos,FIND("SP",_xlpm.txt),_xlpm.pre,LEFT(_xlpm.txt,_xlpm.pos-1),IF(RIGHT(_xlpm.pre,3)="123","3PL",IF(RIGHT(_xlpm.pre,2)="12","2PL",IF(RIGHT(_xlpm.pre,1)="1","1PL","3PL")))),N1723,O1723,P1723,Q1723&amp;"W",R1723),_xlfn.TEXTJOIN("-",TRUE,M1723,N1723,O1723,P1723,Q1723&amp;"W",R1723))</f>
        <v>Elbow Edge-AL-Silver-Epoxy-5W-1</v>
      </c>
      <c r="T1723" s="14" t="str">
        <f>IF(COUNTIF(Cycletime[Element Desc.],ProjectsDB[[#This Row],[Element Desc.]])&gt;0,"Found","Not Found")</f>
        <v>Found</v>
      </c>
    </row>
    <row r="1724" spans="2:20" x14ac:dyDescent="0.25">
      <c r="B1724" s="8" t="s">
        <v>3468</v>
      </c>
      <c r="C1724" s="9" t="s">
        <v>3469</v>
      </c>
      <c r="D1724" s="9" t="s">
        <v>3470</v>
      </c>
      <c r="E1724" s="10">
        <v>1</v>
      </c>
      <c r="F1724" s="9" t="s">
        <v>3408</v>
      </c>
      <c r="G1724" s="9" t="s">
        <v>3445</v>
      </c>
      <c r="H1724" s="11"/>
      <c r="I1724" s="12">
        <v>665</v>
      </c>
      <c r="J1724" s="12"/>
      <c r="K1724" s="12"/>
      <c r="L1724" s="12">
        <f t="array" ref="L1724">IFERROR(LOOKUP(2^15,SEARCH({"40A","63A","80A","100A","125A","160A","200A","250A","400A","630A","800A","1000A","1250A","1600A","2000A","2500A","3200A","4000A","5000A","6300A"},UPPER(D1724)),{40,63,80,100,125,160,200,250,400,630,800,1000,1250,1600,2000,2500,3200,4000,5000,6300}),0)</f>
        <v>800</v>
      </c>
      <c r="M1724" s="9" t="str">
        <f t="shared" si="131"/>
        <v>Straight Feeder</v>
      </c>
      <c r="N1724" s="9" t="str">
        <f t="shared" si="132"/>
        <v>AL</v>
      </c>
      <c r="O1724" s="13" t="str">
        <f t="shared" si="133"/>
        <v>Silver</v>
      </c>
      <c r="P1724" s="9" t="str">
        <f t="shared" si="134"/>
        <v>Epoxy</v>
      </c>
      <c r="Q1724" s="9" t="str">
        <f t="shared" si="135"/>
        <v>5</v>
      </c>
      <c r="R17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24" s="14" t="str">
        <f>IF(ProjectsDB[[#This Row],[Item Type]]="Straight Plug-In",_xlfn.TEXTJOIN("-",TRUE,M1724&amp;"-"&amp;_xlfn.LET(_xlpm.txt,ProjectsDB[[#This Row],[Assembly]],_xlpm.pos,FIND("SP",_xlpm.txt),_xlpm.pre,LEFT(_xlpm.txt,_xlpm.pos-1),IF(RIGHT(_xlpm.pre,3)="123","3PL",IF(RIGHT(_xlpm.pre,2)="12","2PL",IF(RIGHT(_xlpm.pre,1)="1","1PL","3PL")))),N1724,O1724,P1724,Q1724&amp;"W",R1724),_xlfn.TEXTJOIN("-",TRUE,M1724,N1724,O1724,P1724,Q1724&amp;"W",R1724))</f>
        <v>Straight Feeder-AL-Silver-Epoxy-5W-1</v>
      </c>
      <c r="T1724" s="14" t="str">
        <f>IF(COUNTIF(Cycletime[Element Desc.],ProjectsDB[[#This Row],[Element Desc.]])&gt;0,"Found","Not Found")</f>
        <v>Found</v>
      </c>
    </row>
    <row r="1725" spans="2:20" x14ac:dyDescent="0.25">
      <c r="B1725" s="8" t="s">
        <v>3471</v>
      </c>
      <c r="C1725" s="9" t="s">
        <v>3472</v>
      </c>
      <c r="D1725" s="9" t="s">
        <v>3473</v>
      </c>
      <c r="E1725" s="10">
        <v>1</v>
      </c>
      <c r="F1725" s="9" t="s">
        <v>3408</v>
      </c>
      <c r="G1725" s="9" t="s">
        <v>3445</v>
      </c>
      <c r="H1725" s="11"/>
      <c r="I1725" s="12">
        <v>748</v>
      </c>
      <c r="J1725" s="12">
        <v>298</v>
      </c>
      <c r="K1725" s="12"/>
      <c r="L1725" s="12">
        <f t="array" ref="L1725">IFERROR(LOOKUP(2^15,SEARCH({"40A","63A","80A","100A","125A","160A","200A","250A","400A","630A","800A","1000A","1250A","1600A","2000A","2500A","3200A","4000A","5000A","6300A"},UPPER(D1725)),{40,63,80,100,125,160,200,250,400,630,800,1000,1250,1600,2000,2500,3200,4000,5000,6300}),0)</f>
        <v>800</v>
      </c>
      <c r="M1725" s="9" t="str">
        <f t="shared" si="131"/>
        <v>Elbow Edge</v>
      </c>
      <c r="N1725" s="9" t="str">
        <f t="shared" si="132"/>
        <v>AL</v>
      </c>
      <c r="O1725" s="13" t="str">
        <f t="shared" si="133"/>
        <v>Silver</v>
      </c>
      <c r="P1725" s="9" t="str">
        <f t="shared" si="134"/>
        <v>Epoxy</v>
      </c>
      <c r="Q1725" s="9" t="str">
        <f t="shared" si="135"/>
        <v>5</v>
      </c>
      <c r="R17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25" s="14" t="str">
        <f>IF(ProjectsDB[[#This Row],[Item Type]]="Straight Plug-In",_xlfn.TEXTJOIN("-",TRUE,M1725&amp;"-"&amp;_xlfn.LET(_xlpm.txt,ProjectsDB[[#This Row],[Assembly]],_xlpm.pos,FIND("SP",_xlpm.txt),_xlpm.pre,LEFT(_xlpm.txt,_xlpm.pos-1),IF(RIGHT(_xlpm.pre,3)="123","3PL",IF(RIGHT(_xlpm.pre,2)="12","2PL",IF(RIGHT(_xlpm.pre,1)="1","1PL","3PL")))),N1725,O1725,P1725,Q1725&amp;"W",R1725),_xlfn.TEXTJOIN("-",TRUE,M1725,N1725,O1725,P1725,Q1725&amp;"W",R1725))</f>
        <v>Elbow Edge-AL-Silver-Epoxy-5W-1</v>
      </c>
      <c r="T1725" s="14" t="str">
        <f>IF(COUNTIF(Cycletime[Element Desc.],ProjectsDB[[#This Row],[Element Desc.]])&gt;0,"Found","Not Found")</f>
        <v>Found</v>
      </c>
    </row>
    <row r="1726" spans="2:20" x14ac:dyDescent="0.25">
      <c r="B1726" s="8" t="s">
        <v>3474</v>
      </c>
      <c r="C1726" s="9" t="s">
        <v>3475</v>
      </c>
      <c r="D1726" s="9" t="s">
        <v>3476</v>
      </c>
      <c r="E1726" s="10">
        <v>1</v>
      </c>
      <c r="F1726" s="9" t="s">
        <v>3408</v>
      </c>
      <c r="G1726" s="9" t="s">
        <v>3445</v>
      </c>
      <c r="H1726" s="11"/>
      <c r="I1726" s="12">
        <v>1500</v>
      </c>
      <c r="J1726" s="12"/>
      <c r="K1726" s="12"/>
      <c r="L1726" s="12">
        <f t="array" ref="L1726">IFERROR(LOOKUP(2^15,SEARCH({"40A","63A","80A","100A","125A","160A","200A","250A","400A","630A","800A","1000A","1250A","1600A","2000A","2500A","3200A","4000A","5000A","6300A"},UPPER(D1726)),{40,63,80,100,125,160,200,250,400,630,800,1000,1250,1600,2000,2500,3200,4000,5000,6300}),0)</f>
        <v>800</v>
      </c>
      <c r="M1726" s="9" t="str">
        <f t="shared" si="131"/>
        <v>Straight Feeder</v>
      </c>
      <c r="N1726" s="9" t="str">
        <f t="shared" si="132"/>
        <v>AL</v>
      </c>
      <c r="O1726" s="13" t="str">
        <f t="shared" si="133"/>
        <v>Silver</v>
      </c>
      <c r="P1726" s="9" t="str">
        <f t="shared" si="134"/>
        <v>Epoxy</v>
      </c>
      <c r="Q1726" s="9" t="str">
        <f t="shared" si="135"/>
        <v>5</v>
      </c>
      <c r="R17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26" s="14" t="str">
        <f>IF(ProjectsDB[[#This Row],[Item Type]]="Straight Plug-In",_xlfn.TEXTJOIN("-",TRUE,M1726&amp;"-"&amp;_xlfn.LET(_xlpm.txt,ProjectsDB[[#This Row],[Assembly]],_xlpm.pos,FIND("SP",_xlpm.txt),_xlpm.pre,LEFT(_xlpm.txt,_xlpm.pos-1),IF(RIGHT(_xlpm.pre,3)="123","3PL",IF(RIGHT(_xlpm.pre,2)="12","2PL",IF(RIGHT(_xlpm.pre,1)="1","1PL","3PL")))),N1726,O1726,P1726,Q1726&amp;"W",R1726),_xlfn.TEXTJOIN("-",TRUE,M1726,N1726,O1726,P1726,Q1726&amp;"W",R1726))</f>
        <v>Straight Feeder-AL-Silver-Epoxy-5W-1</v>
      </c>
      <c r="T1726" s="14" t="str">
        <f>IF(COUNTIF(Cycletime[Element Desc.],ProjectsDB[[#This Row],[Element Desc.]])&gt;0,"Found","Not Found")</f>
        <v>Found</v>
      </c>
    </row>
    <row r="1727" spans="2:20" x14ac:dyDescent="0.25">
      <c r="B1727" s="8" t="s">
        <v>3477</v>
      </c>
      <c r="C1727" s="15" t="s">
        <v>459</v>
      </c>
      <c r="D1727" s="15" t="s">
        <v>460</v>
      </c>
      <c r="E1727" s="16">
        <v>5</v>
      </c>
      <c r="F1727" s="9" t="s">
        <v>3408</v>
      </c>
      <c r="G1727" s="9" t="s">
        <v>3445</v>
      </c>
      <c r="H1727" s="11"/>
      <c r="I1727" s="12"/>
      <c r="J1727" s="12"/>
      <c r="K1727" s="12"/>
      <c r="L1727" s="12">
        <f t="array" ref="L1727">IFERROR(LOOKUP(2^15,SEARCH({"40A","63A","80A","100A","125A","160A","200A","250A","400A","630A","800A","1000A","1250A","1600A","2000A","2500A","3200A","4000A","5000A","6300A"},UPPER(D1727)),{40,63,80,100,125,160,200,250,400,630,800,1000,1250,1600,2000,2500,3200,4000,5000,6300}),0)</f>
        <v>800</v>
      </c>
      <c r="M1727" s="9" t="str">
        <f t="shared" si="131"/>
        <v>Joint Pack</v>
      </c>
      <c r="N1727" s="9" t="str">
        <f t="shared" si="132"/>
        <v>AL</v>
      </c>
      <c r="O1727" s="13" t="str">
        <f t="shared" si="133"/>
        <v>Silver</v>
      </c>
      <c r="P1727" s="9" t="str">
        <f t="shared" si="134"/>
        <v>None</v>
      </c>
      <c r="Q1727" s="9" t="str">
        <f t="shared" si="135"/>
        <v>5</v>
      </c>
      <c r="R17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27" s="14" t="str">
        <f>IF(ProjectsDB[[#This Row],[Item Type]]="Straight Plug-In",_xlfn.TEXTJOIN("-",TRUE,M1727&amp;"-"&amp;_xlfn.LET(_xlpm.txt,ProjectsDB[[#This Row],[Assembly]],_xlpm.pos,FIND("SP",_xlpm.txt),_xlpm.pre,LEFT(_xlpm.txt,_xlpm.pos-1),IF(RIGHT(_xlpm.pre,3)="123","3PL",IF(RIGHT(_xlpm.pre,2)="12","2PL",IF(RIGHT(_xlpm.pre,1)="1","1PL","3PL")))),N1727,O1727,P1727,Q1727&amp;"W",R1727),_xlfn.TEXTJOIN("-",TRUE,M1727,N1727,O1727,P1727,Q1727&amp;"W",R1727))</f>
        <v>Joint Pack-AL-Silver-None-5W-1</v>
      </c>
      <c r="T1727" s="14" t="str">
        <f>IF(COUNTIF(Cycletime[Element Desc.],ProjectsDB[[#This Row],[Element Desc.]])&gt;0,"Found","Not Found")</f>
        <v>Found</v>
      </c>
    </row>
    <row r="1728" spans="2:20" x14ac:dyDescent="0.25">
      <c r="B1728" s="8" t="s">
        <v>3478</v>
      </c>
      <c r="C1728" s="15" t="s">
        <v>172</v>
      </c>
      <c r="D1728" s="15" t="s">
        <v>173</v>
      </c>
      <c r="E1728" s="16">
        <v>1</v>
      </c>
      <c r="F1728" s="9" t="s">
        <v>3408</v>
      </c>
      <c r="G1728" s="9" t="s">
        <v>3479</v>
      </c>
      <c r="H1728" s="11"/>
      <c r="I1728" s="12"/>
      <c r="J1728" s="12"/>
      <c r="K1728" s="12"/>
      <c r="L1728" s="12">
        <f t="array" ref="L1728">IFERROR(LOOKUP(2^15,SEARCH({"40A","63A","80A","100A","125A","160A","200A","250A","400A","630A","800A","1000A","1250A","1600A","2000A","2500A","3200A","4000A","5000A","6300A"},UPPER(D1728)),{40,63,80,100,125,160,200,250,400,630,800,1000,1250,1600,2000,2500,3200,4000,5000,6300}),0)</f>
        <v>1600</v>
      </c>
      <c r="M1728" s="9" t="str">
        <f t="shared" si="131"/>
        <v>Joint Pack</v>
      </c>
      <c r="N1728" s="9" t="str">
        <f t="shared" si="132"/>
        <v>AL</v>
      </c>
      <c r="O1728" s="13" t="str">
        <f t="shared" si="133"/>
        <v>Silver</v>
      </c>
      <c r="P1728" s="9" t="str">
        <f t="shared" si="134"/>
        <v>None</v>
      </c>
      <c r="Q1728" s="9" t="str">
        <f t="shared" si="135"/>
        <v>5</v>
      </c>
      <c r="R17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28" s="14" t="str">
        <f>IF(ProjectsDB[[#This Row],[Item Type]]="Straight Plug-In",_xlfn.TEXTJOIN("-",TRUE,M1728&amp;"-"&amp;_xlfn.LET(_xlpm.txt,ProjectsDB[[#This Row],[Assembly]],_xlpm.pos,FIND("SP",_xlpm.txt),_xlpm.pre,LEFT(_xlpm.txt,_xlpm.pos-1),IF(RIGHT(_xlpm.pre,3)="123","3PL",IF(RIGHT(_xlpm.pre,2)="12","2PL",IF(RIGHT(_xlpm.pre,1)="1","1PL","3PL")))),N1728,O1728,P1728,Q1728&amp;"W",R1728),_xlfn.TEXTJOIN("-",TRUE,M1728,N1728,O1728,P1728,Q1728&amp;"W",R1728))</f>
        <v>Joint Pack-AL-Silver-None-5W-1</v>
      </c>
      <c r="T1728" s="14" t="str">
        <f>IF(COUNTIF(Cycletime[Element Desc.],ProjectsDB[[#This Row],[Element Desc.]])&gt;0,"Found","Not Found")</f>
        <v>Found</v>
      </c>
    </row>
    <row r="1729" spans="2:20" x14ac:dyDescent="0.25">
      <c r="B1729" s="8" t="s">
        <v>3480</v>
      </c>
      <c r="C1729" s="15" t="s">
        <v>3481</v>
      </c>
      <c r="D1729" s="15" t="s">
        <v>3482</v>
      </c>
      <c r="E1729" s="16">
        <v>1</v>
      </c>
      <c r="F1729" s="9" t="s">
        <v>3408</v>
      </c>
      <c r="G1729" s="9" t="s">
        <v>3479</v>
      </c>
      <c r="H1729" s="11"/>
      <c r="I1729" s="12">
        <v>3000</v>
      </c>
      <c r="J1729" s="12"/>
      <c r="K1729" s="12"/>
      <c r="L1729" s="12">
        <f t="array" ref="L1729">IFERROR(LOOKUP(2^15,SEARCH({"40A","63A","80A","100A","125A","160A","200A","250A","400A","630A","800A","1000A","1250A","1600A","2000A","2500A","3200A","4000A","5000A","6300A"},UPPER(D1729)),{40,63,80,100,125,160,200,250,400,630,800,1000,1250,1600,2000,2500,3200,4000,5000,6300}),0)</f>
        <v>1600</v>
      </c>
      <c r="M1729" s="9" t="str">
        <f t="shared" si="131"/>
        <v>Straight Feeder</v>
      </c>
      <c r="N1729" s="9" t="str">
        <f t="shared" si="132"/>
        <v>AL</v>
      </c>
      <c r="O1729" s="13" t="str">
        <f t="shared" si="133"/>
        <v>Silver</v>
      </c>
      <c r="P1729" s="9" t="str">
        <f t="shared" si="134"/>
        <v>Epoxy</v>
      </c>
      <c r="Q1729" s="9" t="str">
        <f t="shared" si="135"/>
        <v>5</v>
      </c>
      <c r="R17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29" s="14" t="str">
        <f>IF(ProjectsDB[[#This Row],[Item Type]]="Straight Plug-In",_xlfn.TEXTJOIN("-",TRUE,M1729&amp;"-"&amp;_xlfn.LET(_xlpm.txt,ProjectsDB[[#This Row],[Assembly]],_xlpm.pos,FIND("SP",_xlpm.txt),_xlpm.pre,LEFT(_xlpm.txt,_xlpm.pos-1),IF(RIGHT(_xlpm.pre,3)="123","3PL",IF(RIGHT(_xlpm.pre,2)="12","2PL",IF(RIGHT(_xlpm.pre,1)="1","1PL","3PL")))),N1729,O1729,P1729,Q1729&amp;"W",R1729),_xlfn.TEXTJOIN("-",TRUE,M1729,N1729,O1729,P1729,Q1729&amp;"W",R1729))</f>
        <v>Straight Feeder-AL-Silver-Epoxy-5W-1</v>
      </c>
      <c r="T1729" s="14" t="str">
        <f>IF(COUNTIF(Cycletime[Element Desc.],ProjectsDB[[#This Row],[Element Desc.]])&gt;0,"Found","Not Found")</f>
        <v>Found</v>
      </c>
    </row>
    <row r="1730" spans="2:20" x14ac:dyDescent="0.25">
      <c r="B1730" s="8" t="s">
        <v>3483</v>
      </c>
      <c r="C1730" s="15" t="s">
        <v>3484</v>
      </c>
      <c r="D1730" s="15" t="s">
        <v>3485</v>
      </c>
      <c r="E1730" s="16">
        <v>1</v>
      </c>
      <c r="F1730" s="9" t="s">
        <v>3408</v>
      </c>
      <c r="G1730" s="9" t="s">
        <v>3479</v>
      </c>
      <c r="H1730" s="11"/>
      <c r="I1730" s="12">
        <v>590</v>
      </c>
      <c r="J1730" s="12"/>
      <c r="K1730" s="12"/>
      <c r="L1730" s="12">
        <f t="array" ref="L1730">IFERROR(LOOKUP(2^15,SEARCH({"40A","63A","80A","100A","125A","160A","200A","250A","400A","630A","800A","1000A","1250A","1600A","2000A","2500A","3200A","4000A","5000A","6300A"},UPPER(D1730)),{40,63,80,100,125,160,200,250,400,630,800,1000,1250,1600,2000,2500,3200,4000,5000,6300}),0)</f>
        <v>5000</v>
      </c>
      <c r="M1730" s="9" t="str">
        <f t="shared" si="131"/>
        <v>Straight Feeder</v>
      </c>
      <c r="N1730" s="9" t="str">
        <f t="shared" si="132"/>
        <v>AL</v>
      </c>
      <c r="O1730" s="13" t="str">
        <f t="shared" si="133"/>
        <v>Silver</v>
      </c>
      <c r="P1730" s="9" t="str">
        <f t="shared" si="134"/>
        <v>Epoxy</v>
      </c>
      <c r="Q1730" s="9" t="str">
        <f t="shared" si="135"/>
        <v>5</v>
      </c>
      <c r="R17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30" s="14" t="str">
        <f>IF(ProjectsDB[[#This Row],[Item Type]]="Straight Plug-In",_xlfn.TEXTJOIN("-",TRUE,M1730&amp;"-"&amp;_xlfn.LET(_xlpm.txt,ProjectsDB[[#This Row],[Assembly]],_xlpm.pos,FIND("SP",_xlpm.txt),_xlpm.pre,LEFT(_xlpm.txt,_xlpm.pos-1),IF(RIGHT(_xlpm.pre,3)="123","3PL",IF(RIGHT(_xlpm.pre,2)="12","2PL",IF(RIGHT(_xlpm.pre,1)="1","1PL","3PL")))),N1730,O1730,P1730,Q1730&amp;"W",R1730),_xlfn.TEXTJOIN("-",TRUE,M1730,N1730,O1730,P1730,Q1730&amp;"W",R1730))</f>
        <v>Straight Feeder-AL-Silver-Epoxy-5W-3</v>
      </c>
      <c r="T1730" s="14" t="str">
        <f>IF(COUNTIF(Cycletime[Element Desc.],ProjectsDB[[#This Row],[Element Desc.]])&gt;0,"Found","Not Found")</f>
        <v>Found</v>
      </c>
    </row>
    <row r="1731" spans="2:20" x14ac:dyDescent="0.25">
      <c r="B1731" s="8" t="s">
        <v>3486</v>
      </c>
      <c r="C1731" s="15" t="s">
        <v>3487</v>
      </c>
      <c r="D1731" s="15" t="s">
        <v>3488</v>
      </c>
      <c r="E1731" s="16">
        <v>1</v>
      </c>
      <c r="F1731" s="9" t="s">
        <v>3408</v>
      </c>
      <c r="G1731" s="9" t="s">
        <v>3479</v>
      </c>
      <c r="H1731" s="11"/>
      <c r="I1731" s="12">
        <v>770</v>
      </c>
      <c r="J1731" s="12"/>
      <c r="K1731" s="12"/>
      <c r="L1731" s="12">
        <f t="array" ref="L1731">IFERROR(LOOKUP(2^15,SEARCH({"40A","63A","80A","100A","125A","160A","200A","250A","400A","630A","800A","1000A","1250A","1600A","2000A","2500A","3200A","4000A","5000A","6300A"},UPPER(D1731)),{40,63,80,100,125,160,200,250,400,630,800,1000,1250,1600,2000,2500,3200,4000,5000,6300}),0)</f>
        <v>5000</v>
      </c>
      <c r="M1731" s="9" t="str">
        <f t="shared" si="131"/>
        <v>Straight Feeder</v>
      </c>
      <c r="N1731" s="9" t="str">
        <f t="shared" si="132"/>
        <v>AL</v>
      </c>
      <c r="O1731" s="13" t="str">
        <f t="shared" si="133"/>
        <v>Silver</v>
      </c>
      <c r="P1731" s="9" t="str">
        <f t="shared" si="134"/>
        <v>Epoxy</v>
      </c>
      <c r="Q1731" s="9" t="str">
        <f t="shared" si="135"/>
        <v>5</v>
      </c>
      <c r="R17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31" s="14" t="str">
        <f>IF(ProjectsDB[[#This Row],[Item Type]]="Straight Plug-In",_xlfn.TEXTJOIN("-",TRUE,M1731&amp;"-"&amp;_xlfn.LET(_xlpm.txt,ProjectsDB[[#This Row],[Assembly]],_xlpm.pos,FIND("SP",_xlpm.txt),_xlpm.pre,LEFT(_xlpm.txt,_xlpm.pos-1),IF(RIGHT(_xlpm.pre,3)="123","3PL",IF(RIGHT(_xlpm.pre,2)="12","2PL",IF(RIGHT(_xlpm.pre,1)="1","1PL","3PL")))),N1731,O1731,P1731,Q1731&amp;"W",R1731),_xlfn.TEXTJOIN("-",TRUE,M1731,N1731,O1731,P1731,Q1731&amp;"W",R1731))</f>
        <v>Straight Feeder-AL-Silver-Epoxy-5W-3</v>
      </c>
      <c r="T1731" s="14" t="str">
        <f>IF(COUNTIF(Cycletime[Element Desc.],ProjectsDB[[#This Row],[Element Desc.]])&gt;0,"Found","Not Found")</f>
        <v>Found</v>
      </c>
    </row>
    <row r="1732" spans="2:20" x14ac:dyDescent="0.25">
      <c r="B1732" s="8" t="s">
        <v>3489</v>
      </c>
      <c r="C1732" s="15" t="s">
        <v>3490</v>
      </c>
      <c r="D1732" s="15" t="s">
        <v>3491</v>
      </c>
      <c r="E1732" s="16">
        <v>1</v>
      </c>
      <c r="F1732" s="9" t="s">
        <v>3408</v>
      </c>
      <c r="G1732" s="9" t="s">
        <v>3479</v>
      </c>
      <c r="H1732" s="11"/>
      <c r="I1732" s="12">
        <v>2000</v>
      </c>
      <c r="J1732" s="12"/>
      <c r="K1732" s="12"/>
      <c r="L1732" s="12">
        <f t="array" ref="L1732">IFERROR(LOOKUP(2^15,SEARCH({"40A","63A","80A","100A","125A","160A","200A","250A","400A","630A","800A","1000A","1250A","1600A","2000A","2500A","3200A","4000A","5000A","6300A"},UPPER(D1732)),{40,63,80,100,125,160,200,250,400,630,800,1000,1250,1600,2000,2500,3200,4000,5000,6300}),0)</f>
        <v>5000</v>
      </c>
      <c r="M1732" s="9" t="str">
        <f t="shared" ref="M1732:M1795" si="136">_xlfn.LET(_xlpm.d,UPPER(TRIM(SUBSTITUTE(SUBSTITUTE(D1732,CHAR(160),"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Plug-In</v>
      </c>
      <c r="N1732" s="9" t="str">
        <f t="shared" ref="N1732:N1795" si="137">IF(ISNUMBER(SEARCH("CU",D1732)),"CU",IF(ISNUMBER(SEARCH("AL",D1732)),"AL",IF(ISNUMBER(SEARCH("Copper",D1732)),"CU","SH")))</f>
        <v>AL</v>
      </c>
      <c r="O1732" s="13" t="str">
        <f t="shared" ref="O1732:O1795" si="138">IF(ISNUMBER(SEARCH("Silver",D1732)),"Silver",IF(ISNUMBER(SEARCH("Tin",D1732)),"Tin","None"))</f>
        <v>Silver</v>
      </c>
      <c r="P1732" s="9" t="str">
        <f t="shared" ref="P1732:P1795" si="139">IF(ISNUMBER(SEARCH("Epoxy",D1732)),"Epoxy",IF(ISNUMBER(SEARCH("PET",D1732)),"PET","None"))</f>
        <v>Epoxy</v>
      </c>
      <c r="Q1732" s="9" t="str">
        <f t="shared" ref="Q1732:Q1795" si="140">IF(ISNUMBER(SEARCH("3-Wire",D1732)),"3",IF(ISNUMBER(SEARCH("4-Wire",D1732)),"4",IF(ISNUMBER(SEARCH("5-Wire",D1732)),"5",IF(ISNUMBER(SEARCH("6-Wire",D1732)),"6","0"))))</f>
        <v>5</v>
      </c>
      <c r="R17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32" s="14" t="str">
        <f>IF(ProjectsDB[[#This Row],[Item Type]]="Straight Plug-In",_xlfn.TEXTJOIN("-",TRUE,M1732&amp;"-"&amp;_xlfn.LET(_xlpm.txt,ProjectsDB[[#This Row],[Assembly]],_xlpm.pos,FIND("SP",_xlpm.txt),_xlpm.pre,LEFT(_xlpm.txt,_xlpm.pos-1),IF(RIGHT(_xlpm.pre,3)="123","3PL",IF(RIGHT(_xlpm.pre,2)="12","2PL",IF(RIGHT(_xlpm.pre,1)="1","1PL","3PL")))),N1732,O1732,P1732,Q1732&amp;"W",R1732),_xlfn.TEXTJOIN("-",TRUE,M1732,N1732,O1732,P1732,Q1732&amp;"W",R1732))</f>
        <v>Straight Plug-In-3PL-AL-Silver-Epoxy-5W-3</v>
      </c>
      <c r="T1732" s="14" t="str">
        <f>IF(COUNTIF(Cycletime[Element Desc.],ProjectsDB[[#This Row],[Element Desc.]])&gt;0,"Found","Not Found")</f>
        <v>Found</v>
      </c>
    </row>
    <row r="1733" spans="2:20" x14ac:dyDescent="0.25">
      <c r="B1733" s="8" t="s">
        <v>3492</v>
      </c>
      <c r="C1733" s="15" t="s">
        <v>3493</v>
      </c>
      <c r="D1733" s="15" t="s">
        <v>3494</v>
      </c>
      <c r="E1733" s="16">
        <v>1</v>
      </c>
      <c r="F1733" s="9" t="s">
        <v>3408</v>
      </c>
      <c r="G1733" s="9" t="s">
        <v>3479</v>
      </c>
      <c r="H1733" s="11"/>
      <c r="I1733" s="12">
        <v>580</v>
      </c>
      <c r="J1733" s="12">
        <v>580</v>
      </c>
      <c r="K1733" s="12">
        <v>580</v>
      </c>
      <c r="L1733" s="12">
        <f t="array" ref="L1733">IFERROR(LOOKUP(2^15,SEARCH({"40A","63A","80A","100A","125A","160A","200A","250A","400A","630A","800A","1000A","1250A","1600A","2000A","2500A","3200A","4000A","5000A","6300A"},UPPER(D1733)),{40,63,80,100,125,160,200,250,400,630,800,1000,1250,1600,2000,2500,3200,4000,5000,6300}),0)</f>
        <v>5000</v>
      </c>
      <c r="M1733" s="9" t="str">
        <f t="shared" si="136"/>
        <v>T-Section</v>
      </c>
      <c r="N1733" s="9" t="str">
        <f t="shared" si="137"/>
        <v>AL</v>
      </c>
      <c r="O1733" s="13" t="str">
        <f t="shared" si="138"/>
        <v>Silver</v>
      </c>
      <c r="P1733" s="9" t="str">
        <f t="shared" si="139"/>
        <v>Epoxy</v>
      </c>
      <c r="Q1733" s="9" t="str">
        <f t="shared" si="140"/>
        <v>5</v>
      </c>
      <c r="R17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33" s="14" t="str">
        <f>IF(ProjectsDB[[#This Row],[Item Type]]="Straight Plug-In",_xlfn.TEXTJOIN("-",TRUE,M1733&amp;"-"&amp;_xlfn.LET(_xlpm.txt,ProjectsDB[[#This Row],[Assembly]],_xlpm.pos,FIND("SP",_xlpm.txt),_xlpm.pre,LEFT(_xlpm.txt,_xlpm.pos-1),IF(RIGHT(_xlpm.pre,3)="123","3PL",IF(RIGHT(_xlpm.pre,2)="12","2PL",IF(RIGHT(_xlpm.pre,1)="1","1PL","3PL")))),N1733,O1733,P1733,Q1733&amp;"W",R1733),_xlfn.TEXTJOIN("-",TRUE,M1733,N1733,O1733,P1733,Q1733&amp;"W",R1733))</f>
        <v>T-Section-AL-Silver-Epoxy-5W-3</v>
      </c>
      <c r="T1733" s="14" t="str">
        <f>IF(COUNTIF(Cycletime[Element Desc.],ProjectsDB[[#This Row],[Element Desc.]])&gt;0,"Found","Not Found")</f>
        <v>Found</v>
      </c>
    </row>
    <row r="1734" spans="2:20" x14ac:dyDescent="0.25">
      <c r="B1734" s="8" t="s">
        <v>3495</v>
      </c>
      <c r="C1734" s="15" t="s">
        <v>3496</v>
      </c>
      <c r="D1734" s="15" t="s">
        <v>3497</v>
      </c>
      <c r="E1734" s="16">
        <v>1</v>
      </c>
      <c r="F1734" s="9" t="s">
        <v>3408</v>
      </c>
      <c r="G1734" s="9" t="s">
        <v>3479</v>
      </c>
      <c r="H1734" s="11"/>
      <c r="I1734" s="12">
        <v>500</v>
      </c>
      <c r="J1734" s="12"/>
      <c r="K1734" s="12"/>
      <c r="L1734" s="12">
        <f t="array" ref="L1734">IFERROR(LOOKUP(2^15,SEARCH({"40A","63A","80A","100A","125A","160A","200A","250A","400A","630A","800A","1000A","1250A","1600A","2000A","2500A","3200A","4000A","5000A","6300A"},UPPER(D1734)),{40,63,80,100,125,160,200,250,400,630,800,1000,1250,1600,2000,2500,3200,4000,5000,6300}),0)</f>
        <v>5000</v>
      </c>
      <c r="M1734" s="9" t="str">
        <f t="shared" si="136"/>
        <v>Straight Feeder</v>
      </c>
      <c r="N1734" s="9" t="str">
        <f t="shared" si="137"/>
        <v>AL</v>
      </c>
      <c r="O1734" s="13" t="str">
        <f t="shared" si="138"/>
        <v>Silver</v>
      </c>
      <c r="P1734" s="9" t="str">
        <f t="shared" si="139"/>
        <v>Epoxy</v>
      </c>
      <c r="Q1734" s="9" t="str">
        <f t="shared" si="140"/>
        <v>5</v>
      </c>
      <c r="R17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34" s="14" t="str">
        <f>IF(ProjectsDB[[#This Row],[Item Type]]="Straight Plug-In",_xlfn.TEXTJOIN("-",TRUE,M1734&amp;"-"&amp;_xlfn.LET(_xlpm.txt,ProjectsDB[[#This Row],[Assembly]],_xlpm.pos,FIND("SP",_xlpm.txt),_xlpm.pre,LEFT(_xlpm.txt,_xlpm.pos-1),IF(RIGHT(_xlpm.pre,3)="123","3PL",IF(RIGHT(_xlpm.pre,2)="12","2PL",IF(RIGHT(_xlpm.pre,1)="1","1PL","3PL")))),N1734,O1734,P1734,Q1734&amp;"W",R1734),_xlfn.TEXTJOIN("-",TRUE,M1734,N1734,O1734,P1734,Q1734&amp;"W",R1734))</f>
        <v>Straight Feeder-AL-Silver-Epoxy-5W-3</v>
      </c>
      <c r="T1734" s="14" t="str">
        <f>IF(COUNTIF(Cycletime[Element Desc.],ProjectsDB[[#This Row],[Element Desc.]])&gt;0,"Found","Not Found")</f>
        <v>Found</v>
      </c>
    </row>
    <row r="1735" spans="2:20" x14ac:dyDescent="0.25">
      <c r="B1735" s="8" t="s">
        <v>3498</v>
      </c>
      <c r="C1735" s="15" t="s">
        <v>3499</v>
      </c>
      <c r="D1735" s="15" t="s">
        <v>3500</v>
      </c>
      <c r="E1735" s="16">
        <v>1</v>
      </c>
      <c r="F1735" s="9" t="s">
        <v>3408</v>
      </c>
      <c r="G1735" s="9" t="s">
        <v>3479</v>
      </c>
      <c r="H1735" s="11"/>
      <c r="I1735" s="12">
        <v>1250</v>
      </c>
      <c r="J1735" s="12"/>
      <c r="K1735" s="12"/>
      <c r="L1735" s="12">
        <f t="array" ref="L1735">IFERROR(LOOKUP(2^15,SEARCH({"40A","63A","80A","100A","125A","160A","200A","250A","400A","630A","800A","1000A","1250A","1600A","2000A","2500A","3200A","4000A","5000A","6300A"},UPPER(D1735)),{40,63,80,100,125,160,200,250,400,630,800,1000,1250,1600,2000,2500,3200,4000,5000,6300}),0)</f>
        <v>5000</v>
      </c>
      <c r="M1735" s="9" t="str">
        <f t="shared" si="136"/>
        <v>Straight Feeder</v>
      </c>
      <c r="N1735" s="9" t="str">
        <f t="shared" si="137"/>
        <v>AL</v>
      </c>
      <c r="O1735" s="13" t="str">
        <f t="shared" si="138"/>
        <v>Silver</v>
      </c>
      <c r="P1735" s="9" t="str">
        <f t="shared" si="139"/>
        <v>Epoxy</v>
      </c>
      <c r="Q1735" s="9" t="str">
        <f t="shared" si="140"/>
        <v>5</v>
      </c>
      <c r="R17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35" s="14" t="str">
        <f>IF(ProjectsDB[[#This Row],[Item Type]]="Straight Plug-In",_xlfn.TEXTJOIN("-",TRUE,M1735&amp;"-"&amp;_xlfn.LET(_xlpm.txt,ProjectsDB[[#This Row],[Assembly]],_xlpm.pos,FIND("SP",_xlpm.txt),_xlpm.pre,LEFT(_xlpm.txt,_xlpm.pos-1),IF(RIGHT(_xlpm.pre,3)="123","3PL",IF(RIGHT(_xlpm.pre,2)="12","2PL",IF(RIGHT(_xlpm.pre,1)="1","1PL","3PL")))),N1735,O1735,P1735,Q1735&amp;"W",R1735),_xlfn.TEXTJOIN("-",TRUE,M1735,N1735,O1735,P1735,Q1735&amp;"W",R1735))</f>
        <v>Straight Feeder-AL-Silver-Epoxy-5W-3</v>
      </c>
      <c r="T1735" s="14" t="str">
        <f>IF(COUNTIF(Cycletime[Element Desc.],ProjectsDB[[#This Row],[Element Desc.]])&gt;0,"Found","Not Found")</f>
        <v>Found</v>
      </c>
    </row>
    <row r="1736" spans="2:20" x14ac:dyDescent="0.25">
      <c r="B1736" s="8" t="s">
        <v>3501</v>
      </c>
      <c r="C1736" s="15" t="s">
        <v>3502</v>
      </c>
      <c r="D1736" s="15" t="s">
        <v>3503</v>
      </c>
      <c r="E1736" s="16">
        <v>1</v>
      </c>
      <c r="F1736" s="9" t="s">
        <v>3408</v>
      </c>
      <c r="G1736" s="9" t="s">
        <v>3479</v>
      </c>
      <c r="H1736" s="11"/>
      <c r="I1736" s="12"/>
      <c r="J1736" s="12"/>
      <c r="K1736" s="12"/>
      <c r="L1736" s="12">
        <f t="array" ref="L1736">IFERROR(LOOKUP(2^15,SEARCH({"40A","63A","80A","100A","125A","160A","200A","250A","400A","630A","800A","1000A","1250A","1600A","2000A","2500A","3200A","4000A","5000A","6300A"},UPPER(D1736)),{40,63,80,100,125,160,200,250,400,630,800,1000,1250,1600,2000,2500,3200,4000,5000,6300}),0)</f>
        <v>5000</v>
      </c>
      <c r="M1736" s="9" t="str">
        <f t="shared" si="136"/>
        <v>End Cap</v>
      </c>
      <c r="N1736" s="9" t="str">
        <f t="shared" si="137"/>
        <v>AL</v>
      </c>
      <c r="O1736" s="13" t="str">
        <f t="shared" si="138"/>
        <v>None</v>
      </c>
      <c r="P1736" s="9" t="str">
        <f t="shared" si="139"/>
        <v>None</v>
      </c>
      <c r="Q1736" s="9" t="str">
        <f t="shared" si="140"/>
        <v>0</v>
      </c>
      <c r="R17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36" s="14" t="str">
        <f>IF(ProjectsDB[[#This Row],[Item Type]]="Straight Plug-In",_xlfn.TEXTJOIN("-",TRUE,M1736&amp;"-"&amp;_xlfn.LET(_xlpm.txt,ProjectsDB[[#This Row],[Assembly]],_xlpm.pos,FIND("SP",_xlpm.txt),_xlpm.pre,LEFT(_xlpm.txt,_xlpm.pos-1),IF(RIGHT(_xlpm.pre,3)="123","3PL",IF(RIGHT(_xlpm.pre,2)="12","2PL",IF(RIGHT(_xlpm.pre,1)="1","1PL","3PL")))),N1736,O1736,P1736,Q1736&amp;"W",R1736),_xlfn.TEXTJOIN("-",TRUE,M1736,N1736,O1736,P1736,Q1736&amp;"W",R1736))</f>
        <v>End Cap-AL-None-None-0W-3</v>
      </c>
      <c r="T1736" s="14" t="str">
        <f>IF(COUNTIF(Cycletime[Element Desc.],ProjectsDB[[#This Row],[Element Desc.]])&gt;0,"Found","Not Found")</f>
        <v>Found</v>
      </c>
    </row>
    <row r="1737" spans="2:20" x14ac:dyDescent="0.25">
      <c r="B1737" s="8" t="s">
        <v>3504</v>
      </c>
      <c r="C1737" s="15" t="s">
        <v>3505</v>
      </c>
      <c r="D1737" s="15" t="s">
        <v>3506</v>
      </c>
      <c r="E1737" s="16">
        <v>9</v>
      </c>
      <c r="F1737" s="9" t="s">
        <v>3408</v>
      </c>
      <c r="G1737" s="9" t="s">
        <v>3479</v>
      </c>
      <c r="H1737" s="11"/>
      <c r="I1737" s="12"/>
      <c r="J1737" s="12"/>
      <c r="K1737" s="12"/>
      <c r="L1737" s="12">
        <f t="array" ref="L1737">IFERROR(LOOKUP(2^15,SEARCH({"40A","63A","80A","100A","125A","160A","200A","250A","400A","630A","800A","1000A","1250A","1600A","2000A","2500A","3200A","4000A","5000A","6300A"},UPPER(D1737)),{40,63,80,100,125,160,200,250,400,630,800,1000,1250,1600,2000,2500,3200,4000,5000,6300}),0)</f>
        <v>5000</v>
      </c>
      <c r="M1737" s="9" t="str">
        <f t="shared" si="136"/>
        <v>Joint Pack</v>
      </c>
      <c r="N1737" s="9" t="str">
        <f t="shared" si="137"/>
        <v>AL</v>
      </c>
      <c r="O1737" s="13" t="str">
        <f t="shared" si="138"/>
        <v>Silver</v>
      </c>
      <c r="P1737" s="9" t="str">
        <f t="shared" si="139"/>
        <v>None</v>
      </c>
      <c r="Q1737" s="9" t="str">
        <f t="shared" si="140"/>
        <v>5</v>
      </c>
      <c r="R17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37" s="14" t="str">
        <f>IF(ProjectsDB[[#This Row],[Item Type]]="Straight Plug-In",_xlfn.TEXTJOIN("-",TRUE,M1737&amp;"-"&amp;_xlfn.LET(_xlpm.txt,ProjectsDB[[#This Row],[Assembly]],_xlpm.pos,FIND("SP",_xlpm.txt),_xlpm.pre,LEFT(_xlpm.txt,_xlpm.pos-1),IF(RIGHT(_xlpm.pre,3)="123","3PL",IF(RIGHT(_xlpm.pre,2)="12","2PL",IF(RIGHT(_xlpm.pre,1)="1","1PL","3PL")))),N1737,O1737,P1737,Q1737&amp;"W",R1737),_xlfn.TEXTJOIN("-",TRUE,M1737,N1737,O1737,P1737,Q1737&amp;"W",R1737))</f>
        <v>Joint Pack-AL-Silver-None-5W-3</v>
      </c>
      <c r="T1737" s="14" t="str">
        <f>IF(COUNTIF(Cycletime[Element Desc.],ProjectsDB[[#This Row],[Element Desc.]])&gt;0,"Found","Not Found")</f>
        <v>Found</v>
      </c>
    </row>
    <row r="1738" spans="2:20" x14ac:dyDescent="0.25">
      <c r="B1738" s="8" t="s">
        <v>3507</v>
      </c>
      <c r="C1738" s="15" t="s">
        <v>3508</v>
      </c>
      <c r="D1738" s="15" t="s">
        <v>3509</v>
      </c>
      <c r="E1738" s="16">
        <v>2</v>
      </c>
      <c r="F1738" s="9" t="s">
        <v>3408</v>
      </c>
      <c r="G1738" s="9" t="s">
        <v>3479</v>
      </c>
      <c r="H1738" s="11"/>
      <c r="I1738" s="12">
        <v>2000</v>
      </c>
      <c r="J1738" s="12"/>
      <c r="K1738" s="12"/>
      <c r="L1738" s="12">
        <f t="array" ref="L1738">IFERROR(LOOKUP(2^15,SEARCH({"40A","63A","80A","100A","125A","160A","200A","250A","400A","630A","800A","1000A","1250A","1600A","2000A","2500A","3200A","4000A","5000A","6300A"},UPPER(D1738)),{40,63,80,100,125,160,200,250,400,630,800,1000,1250,1600,2000,2500,3200,4000,5000,6300}),0)</f>
        <v>5000</v>
      </c>
      <c r="M1738" s="9" t="str">
        <f t="shared" si="136"/>
        <v>Straight Feeder</v>
      </c>
      <c r="N1738" s="9" t="str">
        <f t="shared" si="137"/>
        <v>AL</v>
      </c>
      <c r="O1738" s="13" t="str">
        <f t="shared" si="138"/>
        <v>Silver</v>
      </c>
      <c r="P1738" s="9" t="str">
        <f t="shared" si="139"/>
        <v>Epoxy</v>
      </c>
      <c r="Q1738" s="9" t="str">
        <f t="shared" si="140"/>
        <v>5</v>
      </c>
      <c r="R17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38" s="14" t="str">
        <f>IF(ProjectsDB[[#This Row],[Item Type]]="Straight Plug-In",_xlfn.TEXTJOIN("-",TRUE,M1738&amp;"-"&amp;_xlfn.LET(_xlpm.txt,ProjectsDB[[#This Row],[Assembly]],_xlpm.pos,FIND("SP",_xlpm.txt),_xlpm.pre,LEFT(_xlpm.txt,_xlpm.pos-1),IF(RIGHT(_xlpm.pre,3)="123","3PL",IF(RIGHT(_xlpm.pre,2)="12","2PL",IF(RIGHT(_xlpm.pre,1)="1","1PL","3PL")))),N1738,O1738,P1738,Q1738&amp;"W",R1738),_xlfn.TEXTJOIN("-",TRUE,M1738,N1738,O1738,P1738,Q1738&amp;"W",R1738))</f>
        <v>Straight Feeder-AL-Silver-Epoxy-5W-3</v>
      </c>
      <c r="T1738" s="14" t="str">
        <f>IF(COUNTIF(Cycletime[Element Desc.],ProjectsDB[[#This Row],[Element Desc.]])&gt;0,"Found","Not Found")</f>
        <v>Found</v>
      </c>
    </row>
    <row r="1739" spans="2:20" x14ac:dyDescent="0.25">
      <c r="B1739" s="8" t="s">
        <v>3510</v>
      </c>
      <c r="C1739" s="15" t="s">
        <v>3511</v>
      </c>
      <c r="D1739" s="15" t="s">
        <v>3512</v>
      </c>
      <c r="E1739" s="16">
        <v>1</v>
      </c>
      <c r="F1739" s="9" t="s">
        <v>3408</v>
      </c>
      <c r="G1739" s="9" t="s">
        <v>3479</v>
      </c>
      <c r="H1739" s="11"/>
      <c r="I1739" s="12">
        <v>580</v>
      </c>
      <c r="J1739" s="12">
        <v>580</v>
      </c>
      <c r="K1739" s="12"/>
      <c r="L1739" s="12">
        <f t="array" ref="L1739">IFERROR(LOOKUP(2^15,SEARCH({"40A","63A","80A","100A","125A","160A","200A","250A","400A","630A","800A","1000A","1250A","1600A","2000A","2500A","3200A","4000A","5000A","6300A"},UPPER(D1739)),{40,63,80,100,125,160,200,250,400,630,800,1000,1250,1600,2000,2500,3200,4000,5000,6300}),0)</f>
        <v>5000</v>
      </c>
      <c r="M1739" s="9" t="str">
        <f t="shared" si="136"/>
        <v>Elbow Edge</v>
      </c>
      <c r="N1739" s="9" t="str">
        <f t="shared" si="137"/>
        <v>AL</v>
      </c>
      <c r="O1739" s="13" t="str">
        <f t="shared" si="138"/>
        <v>Silver</v>
      </c>
      <c r="P1739" s="9" t="str">
        <f t="shared" si="139"/>
        <v>Epoxy</v>
      </c>
      <c r="Q1739" s="9" t="str">
        <f t="shared" si="140"/>
        <v>5</v>
      </c>
      <c r="R17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39" s="14" t="str">
        <f>IF(ProjectsDB[[#This Row],[Item Type]]="Straight Plug-In",_xlfn.TEXTJOIN("-",TRUE,M1739&amp;"-"&amp;_xlfn.LET(_xlpm.txt,ProjectsDB[[#This Row],[Assembly]],_xlpm.pos,FIND("SP",_xlpm.txt),_xlpm.pre,LEFT(_xlpm.txt,_xlpm.pos-1),IF(RIGHT(_xlpm.pre,3)="123","3PL",IF(RIGHT(_xlpm.pre,2)="12","2PL",IF(RIGHT(_xlpm.pre,1)="1","1PL","3PL")))),N1739,O1739,P1739,Q1739&amp;"W",R1739),_xlfn.TEXTJOIN("-",TRUE,M1739,N1739,O1739,P1739,Q1739&amp;"W",R1739))</f>
        <v>Elbow Edge-AL-Silver-Epoxy-5W-3</v>
      </c>
      <c r="T1739" s="14" t="str">
        <f>IF(COUNTIF(Cycletime[Element Desc.],ProjectsDB[[#This Row],[Element Desc.]])&gt;0,"Found","Not Found")</f>
        <v>Found</v>
      </c>
    </row>
    <row r="1740" spans="2:20" x14ac:dyDescent="0.25">
      <c r="B1740" s="8" t="s">
        <v>3513</v>
      </c>
      <c r="C1740" s="15" t="s">
        <v>3505</v>
      </c>
      <c r="D1740" s="15" t="s">
        <v>3506</v>
      </c>
      <c r="E1740" s="16">
        <v>7</v>
      </c>
      <c r="F1740" s="9" t="s">
        <v>3408</v>
      </c>
      <c r="G1740" s="9" t="s">
        <v>3479</v>
      </c>
      <c r="H1740" s="11"/>
      <c r="I1740" s="12"/>
      <c r="J1740" s="12"/>
      <c r="K1740" s="12"/>
      <c r="L1740" s="12">
        <f t="array" ref="L1740">IFERROR(LOOKUP(2^15,SEARCH({"40A","63A","80A","100A","125A","160A","200A","250A","400A","630A","800A","1000A","1250A","1600A","2000A","2500A","3200A","4000A","5000A","6300A"},UPPER(D1740)),{40,63,80,100,125,160,200,250,400,630,800,1000,1250,1600,2000,2500,3200,4000,5000,6300}),0)</f>
        <v>5000</v>
      </c>
      <c r="M1740" s="9" t="str">
        <f t="shared" si="136"/>
        <v>Joint Pack</v>
      </c>
      <c r="N1740" s="9" t="str">
        <f t="shared" si="137"/>
        <v>AL</v>
      </c>
      <c r="O1740" s="13" t="str">
        <f t="shared" si="138"/>
        <v>Silver</v>
      </c>
      <c r="P1740" s="9" t="str">
        <f t="shared" si="139"/>
        <v>None</v>
      </c>
      <c r="Q1740" s="9" t="str">
        <f t="shared" si="140"/>
        <v>5</v>
      </c>
      <c r="R17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40" s="14" t="str">
        <f>IF(ProjectsDB[[#This Row],[Item Type]]="Straight Plug-In",_xlfn.TEXTJOIN("-",TRUE,M1740&amp;"-"&amp;_xlfn.LET(_xlpm.txt,ProjectsDB[[#This Row],[Assembly]],_xlpm.pos,FIND("SP",_xlpm.txt),_xlpm.pre,LEFT(_xlpm.txt,_xlpm.pos-1),IF(RIGHT(_xlpm.pre,3)="123","3PL",IF(RIGHT(_xlpm.pre,2)="12","2PL",IF(RIGHT(_xlpm.pre,1)="1","1PL","3PL")))),N1740,O1740,P1740,Q1740&amp;"W",R1740),_xlfn.TEXTJOIN("-",TRUE,M1740,N1740,O1740,P1740,Q1740&amp;"W",R1740))</f>
        <v>Joint Pack-AL-Silver-None-5W-3</v>
      </c>
      <c r="T1740" s="14" t="str">
        <f>IF(COUNTIF(Cycletime[Element Desc.],ProjectsDB[[#This Row],[Element Desc.]])&gt;0,"Found","Not Found")</f>
        <v>Found</v>
      </c>
    </row>
    <row r="1741" spans="2:20" x14ac:dyDescent="0.25">
      <c r="B1741" s="8" t="s">
        <v>3514</v>
      </c>
      <c r="C1741" s="15" t="s">
        <v>3493</v>
      </c>
      <c r="D1741" s="15" t="s">
        <v>3494</v>
      </c>
      <c r="E1741" s="16">
        <v>2</v>
      </c>
      <c r="F1741" s="9" t="s">
        <v>3408</v>
      </c>
      <c r="G1741" s="9" t="s">
        <v>3479</v>
      </c>
      <c r="H1741" s="11"/>
      <c r="I1741" s="12">
        <v>580</v>
      </c>
      <c r="J1741" s="12">
        <v>580</v>
      </c>
      <c r="K1741" s="12"/>
      <c r="L1741" s="12">
        <f t="array" ref="L1741">IFERROR(LOOKUP(2^15,SEARCH({"40A","63A","80A","100A","125A","160A","200A","250A","400A","630A","800A","1000A","1250A","1600A","2000A","2500A","3200A","4000A","5000A","6300A"},UPPER(D1741)),{40,63,80,100,125,160,200,250,400,630,800,1000,1250,1600,2000,2500,3200,4000,5000,6300}),0)</f>
        <v>5000</v>
      </c>
      <c r="M1741" s="9" t="str">
        <f t="shared" si="136"/>
        <v>T-Section</v>
      </c>
      <c r="N1741" s="9" t="str">
        <f t="shared" si="137"/>
        <v>AL</v>
      </c>
      <c r="O1741" s="13" t="str">
        <f t="shared" si="138"/>
        <v>Silver</v>
      </c>
      <c r="P1741" s="9" t="str">
        <f t="shared" si="139"/>
        <v>Epoxy</v>
      </c>
      <c r="Q1741" s="9" t="str">
        <f t="shared" si="140"/>
        <v>5</v>
      </c>
      <c r="R17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41" s="14" t="str">
        <f>IF(ProjectsDB[[#This Row],[Item Type]]="Straight Plug-In",_xlfn.TEXTJOIN("-",TRUE,M1741&amp;"-"&amp;_xlfn.LET(_xlpm.txt,ProjectsDB[[#This Row],[Assembly]],_xlpm.pos,FIND("SP",_xlpm.txt),_xlpm.pre,LEFT(_xlpm.txt,_xlpm.pos-1),IF(RIGHT(_xlpm.pre,3)="123","3PL",IF(RIGHT(_xlpm.pre,2)="12","2PL",IF(RIGHT(_xlpm.pre,1)="1","1PL","3PL")))),N1741,O1741,P1741,Q1741&amp;"W",R1741),_xlfn.TEXTJOIN("-",TRUE,M1741,N1741,O1741,P1741,Q1741&amp;"W",R1741))</f>
        <v>T-Section-AL-Silver-Epoxy-5W-3</v>
      </c>
      <c r="T1741" s="14" t="str">
        <f>IF(COUNTIF(Cycletime[Element Desc.],ProjectsDB[[#This Row],[Element Desc.]])&gt;0,"Found","Not Found")</f>
        <v>Found</v>
      </c>
    </row>
    <row r="1742" spans="2:20" x14ac:dyDescent="0.25">
      <c r="B1742" s="8" t="s">
        <v>3515</v>
      </c>
      <c r="C1742" s="15" t="s">
        <v>3516</v>
      </c>
      <c r="D1742" s="15" t="s">
        <v>3517</v>
      </c>
      <c r="E1742" s="16">
        <v>3</v>
      </c>
      <c r="F1742" s="9" t="s">
        <v>3408</v>
      </c>
      <c r="G1742" s="9" t="s">
        <v>3479</v>
      </c>
      <c r="H1742" s="11"/>
      <c r="I1742" s="12">
        <v>3000</v>
      </c>
      <c r="J1742" s="12"/>
      <c r="K1742" s="12"/>
      <c r="L1742" s="12">
        <f t="array" ref="L1742">IFERROR(LOOKUP(2^15,SEARCH({"40A","63A","80A","100A","125A","160A","200A","250A","400A","630A","800A","1000A","1250A","1600A","2000A","2500A","3200A","4000A","5000A","6300A"},UPPER(D1742)),{40,63,80,100,125,160,200,250,400,630,800,1000,1250,1600,2000,2500,3200,4000,5000,6300}),0)</f>
        <v>5000</v>
      </c>
      <c r="M1742" s="9" t="str">
        <f t="shared" si="136"/>
        <v>Straight Feeder</v>
      </c>
      <c r="N1742" s="9" t="str">
        <f t="shared" si="137"/>
        <v>AL</v>
      </c>
      <c r="O1742" s="13" t="str">
        <f t="shared" si="138"/>
        <v>Silver</v>
      </c>
      <c r="P1742" s="9" t="str">
        <f t="shared" si="139"/>
        <v>Epoxy</v>
      </c>
      <c r="Q1742" s="9" t="str">
        <f t="shared" si="140"/>
        <v>5</v>
      </c>
      <c r="R17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42" s="14" t="str">
        <f>IF(ProjectsDB[[#This Row],[Item Type]]="Straight Plug-In",_xlfn.TEXTJOIN("-",TRUE,M1742&amp;"-"&amp;_xlfn.LET(_xlpm.txt,ProjectsDB[[#This Row],[Assembly]],_xlpm.pos,FIND("SP",_xlpm.txt),_xlpm.pre,LEFT(_xlpm.txt,_xlpm.pos-1),IF(RIGHT(_xlpm.pre,3)="123","3PL",IF(RIGHT(_xlpm.pre,2)="12","2PL",IF(RIGHT(_xlpm.pre,1)="1","1PL","3PL")))),N1742,O1742,P1742,Q1742&amp;"W",R1742),_xlfn.TEXTJOIN("-",TRUE,M1742,N1742,O1742,P1742,Q1742&amp;"W",R1742))</f>
        <v>Straight Feeder-AL-Silver-Epoxy-5W-3</v>
      </c>
      <c r="T1742" s="14" t="str">
        <f>IF(COUNTIF(Cycletime[Element Desc.],ProjectsDB[[#This Row],[Element Desc.]])&gt;0,"Found","Not Found")</f>
        <v>Found</v>
      </c>
    </row>
    <row r="1743" spans="2:20" x14ac:dyDescent="0.25">
      <c r="B1743" s="8" t="s">
        <v>3518</v>
      </c>
      <c r="C1743" s="15" t="s">
        <v>3519</v>
      </c>
      <c r="D1743" s="15" t="s">
        <v>3520</v>
      </c>
      <c r="E1743" s="16">
        <v>1</v>
      </c>
      <c r="F1743" s="9" t="s">
        <v>3408</v>
      </c>
      <c r="G1743" s="9" t="s">
        <v>3479</v>
      </c>
      <c r="H1743" s="11"/>
      <c r="I1743" s="12">
        <v>600</v>
      </c>
      <c r="J1743" s="12">
        <v>300</v>
      </c>
      <c r="K1743" s="12"/>
      <c r="L1743" s="12">
        <f t="array" ref="L1743">IFERROR(LOOKUP(2^15,SEARCH({"40A","63A","80A","100A","125A","160A","200A","250A","400A","630A","800A","1000A","1250A","1600A","2000A","2500A","3200A","4000A","5000A","6300A"},UPPER(D1743)),{40,63,80,100,125,160,200,250,400,630,800,1000,1250,1600,2000,2500,3200,4000,5000,6300}),0)</f>
        <v>5000</v>
      </c>
      <c r="M1743" s="9" t="str">
        <f t="shared" si="136"/>
        <v>Elbow Flat</v>
      </c>
      <c r="N1743" s="9" t="str">
        <f t="shared" si="137"/>
        <v>AL</v>
      </c>
      <c r="O1743" s="13" t="str">
        <f t="shared" si="138"/>
        <v>Silver</v>
      </c>
      <c r="P1743" s="9" t="str">
        <f t="shared" si="139"/>
        <v>Epoxy</v>
      </c>
      <c r="Q1743" s="9" t="str">
        <f t="shared" si="140"/>
        <v>5</v>
      </c>
      <c r="R17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43" s="14" t="str">
        <f>IF(ProjectsDB[[#This Row],[Item Type]]="Straight Plug-In",_xlfn.TEXTJOIN("-",TRUE,M1743&amp;"-"&amp;_xlfn.LET(_xlpm.txt,ProjectsDB[[#This Row],[Assembly]],_xlpm.pos,FIND("SP",_xlpm.txt),_xlpm.pre,LEFT(_xlpm.txt,_xlpm.pos-1),IF(RIGHT(_xlpm.pre,3)="123","3PL",IF(RIGHT(_xlpm.pre,2)="12","2PL",IF(RIGHT(_xlpm.pre,1)="1","1PL","3PL")))),N1743,O1743,P1743,Q1743&amp;"W",R1743),_xlfn.TEXTJOIN("-",TRUE,M1743,N1743,O1743,P1743,Q1743&amp;"W",R1743))</f>
        <v>Elbow Flat-AL-Silver-Epoxy-5W-3</v>
      </c>
      <c r="T1743" s="14" t="str">
        <f>IF(COUNTIF(Cycletime[Element Desc.],ProjectsDB[[#This Row],[Element Desc.]])&gt;0,"Found","Not Found")</f>
        <v>Found</v>
      </c>
    </row>
    <row r="1744" spans="2:20" x14ac:dyDescent="0.25">
      <c r="B1744" s="8" t="s">
        <v>3521</v>
      </c>
      <c r="C1744" s="15" t="s">
        <v>3522</v>
      </c>
      <c r="D1744" s="15" t="s">
        <v>3523</v>
      </c>
      <c r="E1744" s="16">
        <v>1</v>
      </c>
      <c r="F1744" s="9" t="s">
        <v>3408</v>
      </c>
      <c r="G1744" s="9" t="s">
        <v>3479</v>
      </c>
      <c r="H1744" s="11"/>
      <c r="I1744" s="12">
        <v>2620</v>
      </c>
      <c r="J1744" s="12"/>
      <c r="K1744" s="12"/>
      <c r="L1744" s="12">
        <f t="array" ref="L1744">IFERROR(LOOKUP(2^15,SEARCH({"40A","63A","80A","100A","125A","160A","200A","250A","400A","630A","800A","1000A","1250A","1600A","2000A","2500A","3200A","4000A","5000A","6300A"},UPPER(D1744)),{40,63,80,100,125,160,200,250,400,630,800,1000,1250,1600,2000,2500,3200,4000,5000,6300}),0)</f>
        <v>5000</v>
      </c>
      <c r="M1744" s="9" t="str">
        <f t="shared" si="136"/>
        <v>Straight Feeder</v>
      </c>
      <c r="N1744" s="9" t="str">
        <f t="shared" si="137"/>
        <v>AL</v>
      </c>
      <c r="O1744" s="13" t="str">
        <f t="shared" si="138"/>
        <v>Silver</v>
      </c>
      <c r="P1744" s="9" t="str">
        <f t="shared" si="139"/>
        <v>Epoxy</v>
      </c>
      <c r="Q1744" s="9" t="str">
        <f t="shared" si="140"/>
        <v>5</v>
      </c>
      <c r="R17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44" s="14" t="str">
        <f>IF(ProjectsDB[[#This Row],[Item Type]]="Straight Plug-In",_xlfn.TEXTJOIN("-",TRUE,M1744&amp;"-"&amp;_xlfn.LET(_xlpm.txt,ProjectsDB[[#This Row],[Assembly]],_xlpm.pos,FIND("SP",_xlpm.txt),_xlpm.pre,LEFT(_xlpm.txt,_xlpm.pos-1),IF(RIGHT(_xlpm.pre,3)="123","3PL",IF(RIGHT(_xlpm.pre,2)="12","2PL",IF(RIGHT(_xlpm.pre,1)="1","1PL","3PL")))),N1744,O1744,P1744,Q1744&amp;"W",R1744),_xlfn.TEXTJOIN("-",TRUE,M1744,N1744,O1744,P1744,Q1744&amp;"W",R1744))</f>
        <v>Straight Feeder-AL-Silver-Epoxy-5W-3</v>
      </c>
      <c r="T1744" s="14" t="str">
        <f>IF(COUNTIF(Cycletime[Element Desc.],ProjectsDB[[#This Row],[Element Desc.]])&gt;0,"Found","Not Found")</f>
        <v>Found</v>
      </c>
    </row>
    <row r="1745" spans="2:20" x14ac:dyDescent="0.25">
      <c r="B1745" s="8" t="s">
        <v>3524</v>
      </c>
      <c r="C1745" s="15" t="s">
        <v>3505</v>
      </c>
      <c r="D1745" s="15" t="s">
        <v>3506</v>
      </c>
      <c r="E1745" s="16">
        <v>8</v>
      </c>
      <c r="F1745" s="9" t="s">
        <v>3408</v>
      </c>
      <c r="G1745" s="9" t="s">
        <v>3479</v>
      </c>
      <c r="H1745" s="11"/>
      <c r="I1745" s="12"/>
      <c r="J1745" s="12"/>
      <c r="K1745" s="12"/>
      <c r="L1745" s="12">
        <f t="array" ref="L1745">IFERROR(LOOKUP(2^15,SEARCH({"40A","63A","80A","100A","125A","160A","200A","250A","400A","630A","800A","1000A","1250A","1600A","2000A","2500A","3200A","4000A","5000A","6300A"},UPPER(D1745)),{40,63,80,100,125,160,200,250,400,630,800,1000,1250,1600,2000,2500,3200,4000,5000,6300}),0)</f>
        <v>5000</v>
      </c>
      <c r="M1745" s="9" t="str">
        <f t="shared" si="136"/>
        <v>Joint Pack</v>
      </c>
      <c r="N1745" s="9" t="str">
        <f t="shared" si="137"/>
        <v>AL</v>
      </c>
      <c r="O1745" s="13" t="str">
        <f t="shared" si="138"/>
        <v>Silver</v>
      </c>
      <c r="P1745" s="9" t="str">
        <f t="shared" si="139"/>
        <v>None</v>
      </c>
      <c r="Q1745" s="9" t="str">
        <f t="shared" si="140"/>
        <v>5</v>
      </c>
      <c r="R17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45" s="14" t="str">
        <f>IF(ProjectsDB[[#This Row],[Item Type]]="Straight Plug-In",_xlfn.TEXTJOIN("-",TRUE,M1745&amp;"-"&amp;_xlfn.LET(_xlpm.txt,ProjectsDB[[#This Row],[Assembly]],_xlpm.pos,FIND("SP",_xlpm.txt),_xlpm.pre,LEFT(_xlpm.txt,_xlpm.pos-1),IF(RIGHT(_xlpm.pre,3)="123","3PL",IF(RIGHT(_xlpm.pre,2)="12","2PL",IF(RIGHT(_xlpm.pre,1)="1","1PL","3PL")))),N1745,O1745,P1745,Q1745&amp;"W",R1745),_xlfn.TEXTJOIN("-",TRUE,M1745,N1745,O1745,P1745,Q1745&amp;"W",R1745))</f>
        <v>Joint Pack-AL-Silver-None-5W-3</v>
      </c>
      <c r="T1745" s="14" t="str">
        <f>IF(COUNTIF(Cycletime[Element Desc.],ProjectsDB[[#This Row],[Element Desc.]])&gt;0,"Found","Not Found")</f>
        <v>Found</v>
      </c>
    </row>
    <row r="1746" spans="2:20" x14ac:dyDescent="0.25">
      <c r="B1746" s="8" t="s">
        <v>3525</v>
      </c>
      <c r="C1746" s="15" t="s">
        <v>3526</v>
      </c>
      <c r="D1746" s="15" t="s">
        <v>3527</v>
      </c>
      <c r="E1746" s="16">
        <v>1</v>
      </c>
      <c r="F1746" s="9" t="s">
        <v>3408</v>
      </c>
      <c r="G1746" s="9" t="s">
        <v>3479</v>
      </c>
      <c r="H1746" s="11"/>
      <c r="I1746" s="12">
        <v>300</v>
      </c>
      <c r="J1746" s="12">
        <v>300</v>
      </c>
      <c r="K1746" s="12"/>
      <c r="L1746" s="12">
        <f t="array" ref="L1746">IFERROR(LOOKUP(2^15,SEARCH({"40A","63A","80A","100A","125A","160A","200A","250A","400A","630A","800A","1000A","1250A","1600A","2000A","2500A","3200A","4000A","5000A","6300A"},UPPER(D1746)),{40,63,80,100,125,160,200,250,400,630,800,1000,1250,1600,2000,2500,3200,4000,5000,6300}),0)</f>
        <v>5000</v>
      </c>
      <c r="M1746" s="9" t="str">
        <f t="shared" si="136"/>
        <v>Elbow Flat</v>
      </c>
      <c r="N1746" s="9" t="str">
        <f t="shared" si="137"/>
        <v>AL</v>
      </c>
      <c r="O1746" s="13" t="str">
        <f t="shared" si="138"/>
        <v>Silver</v>
      </c>
      <c r="P1746" s="9" t="str">
        <f t="shared" si="139"/>
        <v>Epoxy</v>
      </c>
      <c r="Q1746" s="9" t="str">
        <f t="shared" si="140"/>
        <v>5</v>
      </c>
      <c r="R17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46" s="14" t="str">
        <f>IF(ProjectsDB[[#This Row],[Item Type]]="Straight Plug-In",_xlfn.TEXTJOIN("-",TRUE,M1746&amp;"-"&amp;_xlfn.LET(_xlpm.txt,ProjectsDB[[#This Row],[Assembly]],_xlpm.pos,FIND("SP",_xlpm.txt),_xlpm.pre,LEFT(_xlpm.txt,_xlpm.pos-1),IF(RIGHT(_xlpm.pre,3)="123","3PL",IF(RIGHT(_xlpm.pre,2)="12","2PL",IF(RIGHT(_xlpm.pre,1)="1","1PL","3PL")))),N1746,O1746,P1746,Q1746&amp;"W",R1746),_xlfn.TEXTJOIN("-",TRUE,M1746,N1746,O1746,P1746,Q1746&amp;"W",R1746))</f>
        <v>Elbow Flat-AL-Silver-Epoxy-5W-3</v>
      </c>
      <c r="T1746" s="14" t="str">
        <f>IF(COUNTIF(Cycletime[Element Desc.],ProjectsDB[[#This Row],[Element Desc.]])&gt;0,"Found","Not Found")</f>
        <v>Found</v>
      </c>
    </row>
    <row r="1747" spans="2:20" x14ac:dyDescent="0.25">
      <c r="B1747" s="8" t="s">
        <v>3528</v>
      </c>
      <c r="C1747" s="15" t="s">
        <v>3529</v>
      </c>
      <c r="D1747" s="15" t="s">
        <v>3530</v>
      </c>
      <c r="E1747" s="16">
        <v>2</v>
      </c>
      <c r="F1747" s="9" t="s">
        <v>3408</v>
      </c>
      <c r="G1747" s="9" t="s">
        <v>3479</v>
      </c>
      <c r="H1747" s="11"/>
      <c r="I1747" s="12">
        <v>580</v>
      </c>
      <c r="J1747" s="12">
        <v>580</v>
      </c>
      <c r="K1747" s="12"/>
      <c r="L1747" s="12">
        <f t="array" ref="L1747">IFERROR(LOOKUP(2^15,SEARCH({"40A","63A","80A","100A","125A","160A","200A","250A","400A","630A","800A","1000A","1250A","1600A","2000A","2500A","3200A","4000A","5000A","6300A"},UPPER(D1747)),{40,63,80,100,125,160,200,250,400,630,800,1000,1250,1600,2000,2500,3200,4000,5000,6300}),0)</f>
        <v>5000</v>
      </c>
      <c r="M1747" s="9" t="str">
        <f t="shared" si="136"/>
        <v>Elbow Edge</v>
      </c>
      <c r="N1747" s="9" t="str">
        <f t="shared" si="137"/>
        <v>AL</v>
      </c>
      <c r="O1747" s="13" t="str">
        <f t="shared" si="138"/>
        <v>Silver</v>
      </c>
      <c r="P1747" s="9" t="str">
        <f t="shared" si="139"/>
        <v>Epoxy</v>
      </c>
      <c r="Q1747" s="9" t="str">
        <f t="shared" si="140"/>
        <v>5</v>
      </c>
      <c r="R17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47" s="14" t="str">
        <f>IF(ProjectsDB[[#This Row],[Item Type]]="Straight Plug-In",_xlfn.TEXTJOIN("-",TRUE,M1747&amp;"-"&amp;_xlfn.LET(_xlpm.txt,ProjectsDB[[#This Row],[Assembly]],_xlpm.pos,FIND("SP",_xlpm.txt),_xlpm.pre,LEFT(_xlpm.txt,_xlpm.pos-1),IF(RIGHT(_xlpm.pre,3)="123","3PL",IF(RIGHT(_xlpm.pre,2)="12","2PL",IF(RIGHT(_xlpm.pre,1)="1","1PL","3PL")))),N1747,O1747,P1747,Q1747&amp;"W",R1747),_xlfn.TEXTJOIN("-",TRUE,M1747,N1747,O1747,P1747,Q1747&amp;"W",R1747))</f>
        <v>Elbow Edge-AL-Silver-Epoxy-5W-3</v>
      </c>
      <c r="T1747" s="14" t="str">
        <f>IF(COUNTIF(Cycletime[Element Desc.],ProjectsDB[[#This Row],[Element Desc.]])&gt;0,"Found","Not Found")</f>
        <v>Found</v>
      </c>
    </row>
    <row r="1748" spans="2:20" x14ac:dyDescent="0.25">
      <c r="B1748" s="8" t="s">
        <v>3531</v>
      </c>
      <c r="C1748" s="15" t="s">
        <v>3532</v>
      </c>
      <c r="D1748" s="15" t="s">
        <v>3533</v>
      </c>
      <c r="E1748" s="16">
        <v>1</v>
      </c>
      <c r="F1748" s="9" t="s">
        <v>3408</v>
      </c>
      <c r="G1748" s="9" t="s">
        <v>3479</v>
      </c>
      <c r="H1748" s="11"/>
      <c r="I1748" s="12"/>
      <c r="J1748" s="12"/>
      <c r="K1748" s="12"/>
      <c r="L1748" s="12">
        <f t="array" ref="L1748">IFERROR(LOOKUP(2^15,SEARCH({"40A","63A","80A","100A","125A","160A","200A","250A","400A","630A","800A","1000A","1250A","1600A","2000A","2500A","3200A","4000A","5000A","6300A"},UPPER(D1748)),{40,63,80,100,125,160,200,250,400,630,800,1000,1250,1600,2000,2500,3200,4000,5000,6300}),0)</f>
        <v>5000</v>
      </c>
      <c r="M1748" s="9" t="str">
        <f t="shared" si="136"/>
        <v>Expansion Joint</v>
      </c>
      <c r="N1748" s="9" t="str">
        <f t="shared" si="137"/>
        <v>AL</v>
      </c>
      <c r="O1748" s="13" t="str">
        <f t="shared" si="138"/>
        <v>Silver</v>
      </c>
      <c r="P1748" s="9" t="str">
        <f t="shared" si="139"/>
        <v>Epoxy</v>
      </c>
      <c r="Q1748" s="9" t="str">
        <f t="shared" si="140"/>
        <v>5</v>
      </c>
      <c r="R17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48" s="14" t="str">
        <f>IF(ProjectsDB[[#This Row],[Item Type]]="Straight Plug-In",_xlfn.TEXTJOIN("-",TRUE,M1748&amp;"-"&amp;_xlfn.LET(_xlpm.txt,ProjectsDB[[#This Row],[Assembly]],_xlpm.pos,FIND("SP",_xlpm.txt),_xlpm.pre,LEFT(_xlpm.txt,_xlpm.pos-1),IF(RIGHT(_xlpm.pre,3)="123","3PL",IF(RIGHT(_xlpm.pre,2)="12","2PL",IF(RIGHT(_xlpm.pre,1)="1","1PL","3PL")))),N1748,O1748,P1748,Q1748&amp;"W",R1748),_xlfn.TEXTJOIN("-",TRUE,M1748,N1748,O1748,P1748,Q1748&amp;"W",R1748))</f>
        <v>Expansion Joint-AL-Silver-Epoxy-5W-3</v>
      </c>
      <c r="T1748" s="14" t="str">
        <f>IF(COUNTIF(Cycletime[Element Desc.],ProjectsDB[[#This Row],[Element Desc.]])&gt;0,"Found","Not Found")</f>
        <v>Found</v>
      </c>
    </row>
    <row r="1749" spans="2:20" x14ac:dyDescent="0.25">
      <c r="B1749" s="8" t="s">
        <v>3534</v>
      </c>
      <c r="C1749" s="15" t="s">
        <v>3535</v>
      </c>
      <c r="D1749" s="15" t="s">
        <v>3536</v>
      </c>
      <c r="E1749" s="16">
        <v>1</v>
      </c>
      <c r="F1749" s="9" t="s">
        <v>3408</v>
      </c>
      <c r="G1749" s="9" t="s">
        <v>3479</v>
      </c>
      <c r="H1749" s="11"/>
      <c r="I1749" s="12">
        <v>3000</v>
      </c>
      <c r="J1749" s="12"/>
      <c r="K1749" s="12"/>
      <c r="L1749" s="12">
        <f t="array" ref="L1749">IFERROR(LOOKUP(2^15,SEARCH({"40A","63A","80A","100A","125A","160A","200A","250A","400A","630A","800A","1000A","1250A","1600A","2000A","2500A","3200A","4000A","5000A","6300A"},UPPER(D1749)),{40,63,80,100,125,160,200,250,400,630,800,1000,1250,1600,2000,2500,3200,4000,5000,6300}),0)</f>
        <v>5000</v>
      </c>
      <c r="M1749" s="9" t="str">
        <f t="shared" si="136"/>
        <v>Straight Plug-In</v>
      </c>
      <c r="N1749" s="9" t="str">
        <f t="shared" si="137"/>
        <v>AL</v>
      </c>
      <c r="O1749" s="13" t="str">
        <f t="shared" si="138"/>
        <v>Silver</v>
      </c>
      <c r="P1749" s="9" t="str">
        <f t="shared" si="139"/>
        <v>Epoxy</v>
      </c>
      <c r="Q1749" s="9" t="str">
        <f t="shared" si="140"/>
        <v>5</v>
      </c>
      <c r="R17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49" s="14" t="str">
        <f>IF(ProjectsDB[[#This Row],[Item Type]]="Straight Plug-In",_xlfn.TEXTJOIN("-",TRUE,M1749&amp;"-"&amp;_xlfn.LET(_xlpm.txt,ProjectsDB[[#This Row],[Assembly]],_xlpm.pos,FIND("SP",_xlpm.txt),_xlpm.pre,LEFT(_xlpm.txt,_xlpm.pos-1),IF(RIGHT(_xlpm.pre,3)="123","3PL",IF(RIGHT(_xlpm.pre,2)="12","2PL",IF(RIGHT(_xlpm.pre,1)="1","1PL","3PL")))),N1749,O1749,P1749,Q1749&amp;"W",R1749),_xlfn.TEXTJOIN("-",TRUE,M1749,N1749,O1749,P1749,Q1749&amp;"W",R1749))</f>
        <v>Straight Plug-In-3PL-AL-Silver-Epoxy-5W-3</v>
      </c>
      <c r="T1749" s="14" t="str">
        <f>IF(COUNTIF(Cycletime[Element Desc.],ProjectsDB[[#This Row],[Element Desc.]])&gt;0,"Found","Not Found")</f>
        <v>Found</v>
      </c>
    </row>
    <row r="1750" spans="2:20" x14ac:dyDescent="0.25">
      <c r="B1750" s="8" t="s">
        <v>3537</v>
      </c>
      <c r="C1750" s="15" t="s">
        <v>3538</v>
      </c>
      <c r="D1750" s="15" t="s">
        <v>3539</v>
      </c>
      <c r="E1750" s="16">
        <v>1</v>
      </c>
      <c r="F1750" s="9" t="s">
        <v>3408</v>
      </c>
      <c r="G1750" s="9" t="s">
        <v>3479</v>
      </c>
      <c r="H1750" s="11"/>
      <c r="I1750" s="12">
        <v>580</v>
      </c>
      <c r="J1750" s="12">
        <v>880</v>
      </c>
      <c r="K1750" s="12"/>
      <c r="L1750" s="12">
        <f t="array" ref="L1750">IFERROR(LOOKUP(2^15,SEARCH({"40A","63A","80A","100A","125A","160A","200A","250A","400A","630A","800A","1000A","1250A","1600A","2000A","2500A","3200A","4000A","5000A","6300A"},UPPER(D1750)),{40,63,80,100,125,160,200,250,400,630,800,1000,1250,1600,2000,2500,3200,4000,5000,6300}),0)</f>
        <v>5000</v>
      </c>
      <c r="M1750" s="9" t="str">
        <f t="shared" si="136"/>
        <v>Elbow Edge</v>
      </c>
      <c r="N1750" s="9" t="str">
        <f t="shared" si="137"/>
        <v>AL</v>
      </c>
      <c r="O1750" s="13" t="str">
        <f t="shared" si="138"/>
        <v>Silver</v>
      </c>
      <c r="P1750" s="9" t="str">
        <f t="shared" si="139"/>
        <v>Epoxy</v>
      </c>
      <c r="Q1750" s="9" t="str">
        <f t="shared" si="140"/>
        <v>5</v>
      </c>
      <c r="R17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50" s="14" t="str">
        <f>IF(ProjectsDB[[#This Row],[Item Type]]="Straight Plug-In",_xlfn.TEXTJOIN("-",TRUE,M1750&amp;"-"&amp;_xlfn.LET(_xlpm.txt,ProjectsDB[[#This Row],[Assembly]],_xlpm.pos,FIND("SP",_xlpm.txt),_xlpm.pre,LEFT(_xlpm.txt,_xlpm.pos-1),IF(RIGHT(_xlpm.pre,3)="123","3PL",IF(RIGHT(_xlpm.pre,2)="12","2PL",IF(RIGHT(_xlpm.pre,1)="1","1PL","3PL")))),N1750,O1750,P1750,Q1750&amp;"W",R1750),_xlfn.TEXTJOIN("-",TRUE,M1750,N1750,O1750,P1750,Q1750&amp;"W",R1750))</f>
        <v>Elbow Edge-AL-Silver-Epoxy-5W-3</v>
      </c>
      <c r="T1750" s="14" t="str">
        <f>IF(COUNTIF(Cycletime[Element Desc.],ProjectsDB[[#This Row],[Element Desc.]])&gt;0,"Found","Not Found")</f>
        <v>Found</v>
      </c>
    </row>
    <row r="1751" spans="2:20" x14ac:dyDescent="0.25">
      <c r="B1751" s="8" t="s">
        <v>3540</v>
      </c>
      <c r="C1751" s="15" t="s">
        <v>3541</v>
      </c>
      <c r="D1751" s="15" t="s">
        <v>3542</v>
      </c>
      <c r="E1751" s="16">
        <v>1</v>
      </c>
      <c r="F1751" s="9" t="s">
        <v>3408</v>
      </c>
      <c r="G1751" s="9" t="s">
        <v>3479</v>
      </c>
      <c r="H1751" s="11"/>
      <c r="I1751" s="12">
        <v>2600</v>
      </c>
      <c r="J1751" s="12"/>
      <c r="K1751" s="12"/>
      <c r="L1751" s="12">
        <f t="array" ref="L1751">IFERROR(LOOKUP(2^15,SEARCH({"40A","63A","80A","100A","125A","160A","200A","250A","400A","630A","800A","1000A","1250A","1600A","2000A","2500A","3200A","4000A","5000A","6300A"},UPPER(D1751)),{40,63,80,100,125,160,200,250,400,630,800,1000,1250,1600,2000,2500,3200,4000,5000,6300}),0)</f>
        <v>5000</v>
      </c>
      <c r="M1751" s="9" t="str">
        <f t="shared" si="136"/>
        <v>Straight Feeder</v>
      </c>
      <c r="N1751" s="9" t="str">
        <f t="shared" si="137"/>
        <v>AL</v>
      </c>
      <c r="O1751" s="13" t="str">
        <f t="shared" si="138"/>
        <v>Silver</v>
      </c>
      <c r="P1751" s="9" t="str">
        <f t="shared" si="139"/>
        <v>Epoxy</v>
      </c>
      <c r="Q1751" s="9" t="str">
        <f t="shared" si="140"/>
        <v>5</v>
      </c>
      <c r="R17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51" s="14" t="str">
        <f>IF(ProjectsDB[[#This Row],[Item Type]]="Straight Plug-In",_xlfn.TEXTJOIN("-",TRUE,M1751&amp;"-"&amp;_xlfn.LET(_xlpm.txt,ProjectsDB[[#This Row],[Assembly]],_xlpm.pos,FIND("SP",_xlpm.txt),_xlpm.pre,LEFT(_xlpm.txt,_xlpm.pos-1),IF(RIGHT(_xlpm.pre,3)="123","3PL",IF(RIGHT(_xlpm.pre,2)="12","2PL",IF(RIGHT(_xlpm.pre,1)="1","1PL","3PL")))),N1751,O1751,P1751,Q1751&amp;"W",R1751),_xlfn.TEXTJOIN("-",TRUE,M1751,N1751,O1751,P1751,Q1751&amp;"W",R1751))</f>
        <v>Straight Feeder-AL-Silver-Epoxy-5W-3</v>
      </c>
      <c r="T1751" s="14" t="str">
        <f>IF(COUNTIF(Cycletime[Element Desc.],ProjectsDB[[#This Row],[Element Desc.]])&gt;0,"Found","Not Found")</f>
        <v>Found</v>
      </c>
    </row>
    <row r="1752" spans="2:20" x14ac:dyDescent="0.25">
      <c r="B1752" s="8" t="s">
        <v>3543</v>
      </c>
      <c r="C1752" s="15" t="s">
        <v>3544</v>
      </c>
      <c r="D1752" s="15" t="s">
        <v>3545</v>
      </c>
      <c r="E1752" s="16">
        <v>1</v>
      </c>
      <c r="F1752" s="9" t="s">
        <v>3408</v>
      </c>
      <c r="G1752" s="9" t="s">
        <v>3479</v>
      </c>
      <c r="H1752" s="11"/>
      <c r="I1752" s="12">
        <v>1100</v>
      </c>
      <c r="J1752" s="12"/>
      <c r="K1752" s="12"/>
      <c r="L1752" s="12">
        <f t="array" ref="L1752">IFERROR(LOOKUP(2^15,SEARCH({"40A","63A","80A","100A","125A","160A","200A","250A","400A","630A","800A","1000A","1250A","1600A","2000A","2500A","3200A","4000A","5000A","6300A"},UPPER(D1752)),{40,63,80,100,125,160,200,250,400,630,800,1000,1250,1600,2000,2500,3200,4000,5000,6300}),0)</f>
        <v>5000</v>
      </c>
      <c r="M1752" s="9" t="str">
        <f t="shared" si="136"/>
        <v>Straight Feeder</v>
      </c>
      <c r="N1752" s="9" t="str">
        <f t="shared" si="137"/>
        <v>AL</v>
      </c>
      <c r="O1752" s="13" t="str">
        <f t="shared" si="138"/>
        <v>Silver</v>
      </c>
      <c r="P1752" s="9" t="str">
        <f t="shared" si="139"/>
        <v>Epoxy</v>
      </c>
      <c r="Q1752" s="9" t="str">
        <f t="shared" si="140"/>
        <v>5</v>
      </c>
      <c r="R17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52" s="14" t="str">
        <f>IF(ProjectsDB[[#This Row],[Item Type]]="Straight Plug-In",_xlfn.TEXTJOIN("-",TRUE,M1752&amp;"-"&amp;_xlfn.LET(_xlpm.txt,ProjectsDB[[#This Row],[Assembly]],_xlpm.pos,FIND("SP",_xlpm.txt),_xlpm.pre,LEFT(_xlpm.txt,_xlpm.pos-1),IF(RIGHT(_xlpm.pre,3)="123","3PL",IF(RIGHT(_xlpm.pre,2)="12","2PL",IF(RIGHT(_xlpm.pre,1)="1","1PL","3PL")))),N1752,O1752,P1752,Q1752&amp;"W",R1752),_xlfn.TEXTJOIN("-",TRUE,M1752,N1752,O1752,P1752,Q1752&amp;"W",R1752))</f>
        <v>Straight Feeder-AL-Silver-Epoxy-5W-3</v>
      </c>
      <c r="T1752" s="14" t="str">
        <f>IF(COUNTIF(Cycletime[Element Desc.],ProjectsDB[[#This Row],[Element Desc.]])&gt;0,"Found","Not Found")</f>
        <v>Found</v>
      </c>
    </row>
    <row r="1753" spans="2:20" x14ac:dyDescent="0.25">
      <c r="B1753" s="8" t="s">
        <v>3546</v>
      </c>
      <c r="C1753" s="15" t="s">
        <v>1386</v>
      </c>
      <c r="D1753" s="15" t="s">
        <v>1387</v>
      </c>
      <c r="E1753" s="16">
        <v>1</v>
      </c>
      <c r="F1753" s="9" t="s">
        <v>3408</v>
      </c>
      <c r="G1753" s="9" t="s">
        <v>3479</v>
      </c>
      <c r="H1753" s="11"/>
      <c r="I1753" s="12"/>
      <c r="J1753" s="12"/>
      <c r="K1753" s="12"/>
      <c r="L1753" s="12">
        <f t="array" ref="L1753">IFERROR(LOOKUP(2^15,SEARCH({"40A","63A","80A","100A","125A","160A","200A","250A","400A","630A","800A","1000A","1250A","1600A","2000A","2500A","3200A","4000A","5000A","6300A"},UPPER(D1753)),{40,63,80,100,125,160,200,250,400,630,800,1000,1250,1600,2000,2500,3200,4000,5000,6300}),0)</f>
        <v>800</v>
      </c>
      <c r="M1753" s="9" t="str">
        <f t="shared" si="136"/>
        <v>End Cap</v>
      </c>
      <c r="N1753" s="9" t="str">
        <f t="shared" si="137"/>
        <v>AL</v>
      </c>
      <c r="O1753" s="13" t="str">
        <f t="shared" si="138"/>
        <v>None</v>
      </c>
      <c r="P1753" s="9" t="str">
        <f t="shared" si="139"/>
        <v>None</v>
      </c>
      <c r="Q1753" s="9" t="str">
        <f t="shared" si="140"/>
        <v>0</v>
      </c>
      <c r="R17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53" s="14" t="str">
        <f>IF(ProjectsDB[[#This Row],[Item Type]]="Straight Plug-In",_xlfn.TEXTJOIN("-",TRUE,M1753&amp;"-"&amp;_xlfn.LET(_xlpm.txt,ProjectsDB[[#This Row],[Assembly]],_xlpm.pos,FIND("SP",_xlpm.txt),_xlpm.pre,LEFT(_xlpm.txt,_xlpm.pos-1),IF(RIGHT(_xlpm.pre,3)="123","3PL",IF(RIGHT(_xlpm.pre,2)="12","2PL",IF(RIGHT(_xlpm.pre,1)="1","1PL","3PL")))),N1753,O1753,P1753,Q1753&amp;"W",R1753),_xlfn.TEXTJOIN("-",TRUE,M1753,N1753,O1753,P1753,Q1753&amp;"W",R1753))</f>
        <v>End Cap-AL-None-None-0W-1</v>
      </c>
      <c r="T1753" s="14" t="str">
        <f>IF(COUNTIF(Cycletime[Element Desc.],ProjectsDB[[#This Row],[Element Desc.]])&gt;0,"Found","Not Found")</f>
        <v>Found</v>
      </c>
    </row>
    <row r="1754" spans="2:20" x14ac:dyDescent="0.25">
      <c r="B1754" s="8" t="s">
        <v>3547</v>
      </c>
      <c r="C1754" s="15" t="s">
        <v>3548</v>
      </c>
      <c r="D1754" s="15" t="s">
        <v>3549</v>
      </c>
      <c r="E1754" s="16">
        <v>1</v>
      </c>
      <c r="F1754" s="9" t="s">
        <v>3408</v>
      </c>
      <c r="G1754" s="9" t="s">
        <v>3479</v>
      </c>
      <c r="H1754" s="11"/>
      <c r="I1754" s="12">
        <v>1000</v>
      </c>
      <c r="J1754" s="12"/>
      <c r="K1754" s="12"/>
      <c r="L1754" s="12">
        <f t="array" ref="L1754">IFERROR(LOOKUP(2^15,SEARCH({"40A","63A","80A","100A","125A","160A","200A","250A","400A","630A","800A","1000A","1250A","1600A","2000A","2500A","3200A","4000A","5000A","6300A"},UPPER(D1754)),{40,63,80,100,125,160,200,250,400,630,800,1000,1250,1600,2000,2500,3200,4000,5000,6300}),0)</f>
        <v>800</v>
      </c>
      <c r="M1754" s="9" t="str">
        <f t="shared" si="136"/>
        <v>Straight Feeder</v>
      </c>
      <c r="N1754" s="9" t="str">
        <f t="shared" si="137"/>
        <v>AL</v>
      </c>
      <c r="O1754" s="13" t="str">
        <f t="shared" si="138"/>
        <v>Silver</v>
      </c>
      <c r="P1754" s="9" t="str">
        <f t="shared" si="139"/>
        <v>Epoxy</v>
      </c>
      <c r="Q1754" s="9" t="str">
        <f t="shared" si="140"/>
        <v>5</v>
      </c>
      <c r="R17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54" s="14" t="str">
        <f>IF(ProjectsDB[[#This Row],[Item Type]]="Straight Plug-In",_xlfn.TEXTJOIN("-",TRUE,M1754&amp;"-"&amp;_xlfn.LET(_xlpm.txt,ProjectsDB[[#This Row],[Assembly]],_xlpm.pos,FIND("SP",_xlpm.txt),_xlpm.pre,LEFT(_xlpm.txt,_xlpm.pos-1),IF(RIGHT(_xlpm.pre,3)="123","3PL",IF(RIGHT(_xlpm.pre,2)="12","2PL",IF(RIGHT(_xlpm.pre,1)="1","1PL","3PL")))),N1754,O1754,P1754,Q1754&amp;"W",R1754),_xlfn.TEXTJOIN("-",TRUE,M1754,N1754,O1754,P1754,Q1754&amp;"W",R1754))</f>
        <v>Straight Feeder-AL-Silver-Epoxy-5W-1</v>
      </c>
      <c r="T1754" s="14" t="str">
        <f>IF(COUNTIF(Cycletime[Element Desc.],ProjectsDB[[#This Row],[Element Desc.]])&gt;0,"Found","Not Found")</f>
        <v>Found</v>
      </c>
    </row>
    <row r="1755" spans="2:20" x14ac:dyDescent="0.25">
      <c r="B1755" s="8" t="s">
        <v>3550</v>
      </c>
      <c r="C1755" s="9" t="s">
        <v>459</v>
      </c>
      <c r="D1755" s="9" t="s">
        <v>460</v>
      </c>
      <c r="E1755" s="10">
        <v>1</v>
      </c>
      <c r="F1755" s="9" t="s">
        <v>3408</v>
      </c>
      <c r="G1755" s="9" t="s">
        <v>3479</v>
      </c>
      <c r="H1755" s="11"/>
      <c r="I1755" s="12"/>
      <c r="J1755" s="12"/>
      <c r="K1755" s="12"/>
      <c r="L1755" s="12">
        <f t="array" ref="L1755">IFERROR(LOOKUP(2^15,SEARCH({"40A","63A","80A","100A","125A","160A","200A","250A","400A","630A","800A","1000A","1250A","1600A","2000A","2500A","3200A","4000A","5000A","6300A"},UPPER(D1755)),{40,63,80,100,125,160,200,250,400,630,800,1000,1250,1600,2000,2500,3200,4000,5000,6300}),0)</f>
        <v>800</v>
      </c>
      <c r="M1755" s="9" t="str">
        <f t="shared" si="136"/>
        <v>Joint Pack</v>
      </c>
      <c r="N1755" s="9" t="str">
        <f t="shared" si="137"/>
        <v>AL</v>
      </c>
      <c r="O1755" s="13" t="str">
        <f t="shared" si="138"/>
        <v>Silver</v>
      </c>
      <c r="P1755" s="9" t="str">
        <f t="shared" si="139"/>
        <v>None</v>
      </c>
      <c r="Q1755" s="9" t="str">
        <f t="shared" si="140"/>
        <v>5</v>
      </c>
      <c r="R17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55" s="14" t="str">
        <f>IF(ProjectsDB[[#This Row],[Item Type]]="Straight Plug-In",_xlfn.TEXTJOIN("-",TRUE,M1755&amp;"-"&amp;_xlfn.LET(_xlpm.txt,ProjectsDB[[#This Row],[Assembly]],_xlpm.pos,FIND("SP",_xlpm.txt),_xlpm.pre,LEFT(_xlpm.txt,_xlpm.pos-1),IF(RIGHT(_xlpm.pre,3)="123","3PL",IF(RIGHT(_xlpm.pre,2)="12","2PL",IF(RIGHT(_xlpm.pre,1)="1","1PL","3PL")))),N1755,O1755,P1755,Q1755&amp;"W",R1755),_xlfn.TEXTJOIN("-",TRUE,M1755,N1755,O1755,P1755,Q1755&amp;"W",R1755))</f>
        <v>Joint Pack-AL-Silver-None-5W-1</v>
      </c>
      <c r="T1755" s="14" t="str">
        <f>IF(COUNTIF(Cycletime[Element Desc.],ProjectsDB[[#This Row],[Element Desc.]])&gt;0,"Found","Not Found")</f>
        <v>Found</v>
      </c>
    </row>
    <row r="1756" spans="2:20" x14ac:dyDescent="0.25">
      <c r="B1756" s="8" t="s">
        <v>3551</v>
      </c>
      <c r="C1756" s="9" t="s">
        <v>3552</v>
      </c>
      <c r="D1756" s="9" t="s">
        <v>3553</v>
      </c>
      <c r="E1756" s="10">
        <v>1</v>
      </c>
      <c r="F1756" s="9" t="s">
        <v>3408</v>
      </c>
      <c r="G1756" s="9" t="s">
        <v>3554</v>
      </c>
      <c r="H1756" s="11"/>
      <c r="I1756" s="12">
        <v>505</v>
      </c>
      <c r="J1756" s="12">
        <v>505</v>
      </c>
      <c r="K1756" s="12">
        <v>505</v>
      </c>
      <c r="L1756" s="12">
        <f t="array" ref="L1756">IFERROR(LOOKUP(2^15,SEARCH({"40A","63A","80A","100A","125A","160A","200A","250A","400A","630A","800A","1000A","1250A","1600A","2000A","2500A","3200A","4000A","5000A","6300A"},UPPER(D1756)),{40,63,80,100,125,160,200,250,400,630,800,1000,1250,1600,2000,2500,3200,4000,5000,6300}),0)</f>
        <v>4000</v>
      </c>
      <c r="M1756" s="9" t="str">
        <f t="shared" si="136"/>
        <v>T-Section</v>
      </c>
      <c r="N1756" s="9" t="str">
        <f t="shared" si="137"/>
        <v>AL</v>
      </c>
      <c r="O1756" s="13" t="str">
        <f t="shared" si="138"/>
        <v>Silver</v>
      </c>
      <c r="P1756" s="9" t="str">
        <f t="shared" si="139"/>
        <v>Epoxy</v>
      </c>
      <c r="Q1756" s="9" t="str">
        <f t="shared" si="140"/>
        <v>5</v>
      </c>
      <c r="R17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56" s="14" t="str">
        <f>IF(ProjectsDB[[#This Row],[Item Type]]="Straight Plug-In",_xlfn.TEXTJOIN("-",TRUE,M1756&amp;"-"&amp;_xlfn.LET(_xlpm.txt,ProjectsDB[[#This Row],[Assembly]],_xlpm.pos,FIND("SP",_xlpm.txt),_xlpm.pre,LEFT(_xlpm.txt,_xlpm.pos-1),IF(RIGHT(_xlpm.pre,3)="123","3PL",IF(RIGHT(_xlpm.pre,2)="12","2PL",IF(RIGHT(_xlpm.pre,1)="1","1PL","3PL")))),N1756,O1756,P1756,Q1756&amp;"W",R1756),_xlfn.TEXTJOIN("-",TRUE,M1756,N1756,O1756,P1756,Q1756&amp;"W",R1756))</f>
        <v>T-Section-AL-Silver-Epoxy-5W-2</v>
      </c>
      <c r="T1756" s="14" t="str">
        <f>IF(COUNTIF(Cycletime[Element Desc.],ProjectsDB[[#This Row],[Element Desc.]])&gt;0,"Found","Not Found")</f>
        <v>Found</v>
      </c>
    </row>
    <row r="1757" spans="2:20" x14ac:dyDescent="0.25">
      <c r="B1757" s="8" t="s">
        <v>3555</v>
      </c>
      <c r="C1757" s="9" t="s">
        <v>3556</v>
      </c>
      <c r="D1757" s="9" t="s">
        <v>3557</v>
      </c>
      <c r="E1757" s="10">
        <v>1</v>
      </c>
      <c r="F1757" s="9" t="s">
        <v>3408</v>
      </c>
      <c r="G1757" s="9" t="s">
        <v>3554</v>
      </c>
      <c r="H1757" s="11"/>
      <c r="I1757" s="12">
        <v>300</v>
      </c>
      <c r="J1757" s="12">
        <v>300</v>
      </c>
      <c r="K1757" s="12"/>
      <c r="L1757" s="12">
        <f t="array" ref="L1757">IFERROR(LOOKUP(2^15,SEARCH({"40A","63A","80A","100A","125A","160A","200A","250A","400A","630A","800A","1000A","1250A","1600A","2000A","2500A","3200A","4000A","5000A","6300A"},UPPER(D1757)),{40,63,80,100,125,160,200,250,400,630,800,1000,1250,1600,2000,2500,3200,4000,5000,6300}),0)</f>
        <v>4000</v>
      </c>
      <c r="M1757" s="9" t="str">
        <f t="shared" si="136"/>
        <v>Elbow Flat</v>
      </c>
      <c r="N1757" s="9" t="str">
        <f t="shared" si="137"/>
        <v>AL</v>
      </c>
      <c r="O1757" s="13" t="str">
        <f t="shared" si="138"/>
        <v>Silver</v>
      </c>
      <c r="P1757" s="9" t="str">
        <f t="shared" si="139"/>
        <v>Epoxy</v>
      </c>
      <c r="Q1757" s="9" t="str">
        <f t="shared" si="140"/>
        <v>5</v>
      </c>
      <c r="R17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57" s="14" t="str">
        <f>IF(ProjectsDB[[#This Row],[Item Type]]="Straight Plug-In",_xlfn.TEXTJOIN("-",TRUE,M1757&amp;"-"&amp;_xlfn.LET(_xlpm.txt,ProjectsDB[[#This Row],[Assembly]],_xlpm.pos,FIND("SP",_xlpm.txt),_xlpm.pre,LEFT(_xlpm.txt,_xlpm.pos-1),IF(RIGHT(_xlpm.pre,3)="123","3PL",IF(RIGHT(_xlpm.pre,2)="12","2PL",IF(RIGHT(_xlpm.pre,1)="1","1PL","3PL")))),N1757,O1757,P1757,Q1757&amp;"W",R1757),_xlfn.TEXTJOIN("-",TRUE,M1757,N1757,O1757,P1757,Q1757&amp;"W",R1757))</f>
        <v>Elbow Flat-AL-Silver-Epoxy-5W-2</v>
      </c>
      <c r="T1757" s="14" t="str">
        <f>IF(COUNTIF(Cycletime[Element Desc.],ProjectsDB[[#This Row],[Element Desc.]])&gt;0,"Found","Not Found")</f>
        <v>Found</v>
      </c>
    </row>
    <row r="1758" spans="2:20" x14ac:dyDescent="0.25">
      <c r="B1758" s="8" t="s">
        <v>3558</v>
      </c>
      <c r="C1758" s="9" t="s">
        <v>3559</v>
      </c>
      <c r="D1758" s="9" t="s">
        <v>3560</v>
      </c>
      <c r="E1758" s="10">
        <v>1</v>
      </c>
      <c r="F1758" s="9" t="s">
        <v>3408</v>
      </c>
      <c r="G1758" s="9" t="s">
        <v>3554</v>
      </c>
      <c r="H1758" s="11"/>
      <c r="I1758" s="12">
        <v>1300</v>
      </c>
      <c r="J1758" s="12"/>
      <c r="K1758" s="12"/>
      <c r="L1758" s="12">
        <f t="array" ref="L1758">IFERROR(LOOKUP(2^15,SEARCH({"40A","63A","80A","100A","125A","160A","200A","250A","400A","630A","800A","1000A","1250A","1600A","2000A","2500A","3200A","4000A","5000A","6300A"},UPPER(D1758)),{40,63,80,100,125,160,200,250,400,630,800,1000,1250,1600,2000,2500,3200,4000,5000,6300}),0)</f>
        <v>4000</v>
      </c>
      <c r="M1758" s="9" t="str">
        <f t="shared" si="136"/>
        <v>Straight Feeder</v>
      </c>
      <c r="N1758" s="9" t="str">
        <f t="shared" si="137"/>
        <v>AL</v>
      </c>
      <c r="O1758" s="13" t="str">
        <f t="shared" si="138"/>
        <v>Silver</v>
      </c>
      <c r="P1758" s="9" t="str">
        <f t="shared" si="139"/>
        <v>Epoxy</v>
      </c>
      <c r="Q1758" s="9" t="str">
        <f t="shared" si="140"/>
        <v>5</v>
      </c>
      <c r="R17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58" s="14" t="str">
        <f>IF(ProjectsDB[[#This Row],[Item Type]]="Straight Plug-In",_xlfn.TEXTJOIN("-",TRUE,M1758&amp;"-"&amp;_xlfn.LET(_xlpm.txt,ProjectsDB[[#This Row],[Assembly]],_xlpm.pos,FIND("SP",_xlpm.txt),_xlpm.pre,LEFT(_xlpm.txt,_xlpm.pos-1),IF(RIGHT(_xlpm.pre,3)="123","3PL",IF(RIGHT(_xlpm.pre,2)="12","2PL",IF(RIGHT(_xlpm.pre,1)="1","1PL","3PL")))),N1758,O1758,P1758,Q1758&amp;"W",R1758),_xlfn.TEXTJOIN("-",TRUE,M1758,N1758,O1758,P1758,Q1758&amp;"W",R1758))</f>
        <v>Straight Feeder-AL-Silver-Epoxy-5W-2</v>
      </c>
      <c r="T1758" s="14" t="str">
        <f>IF(COUNTIF(Cycletime[Element Desc.],ProjectsDB[[#This Row],[Element Desc.]])&gt;0,"Found","Not Found")</f>
        <v>Found</v>
      </c>
    </row>
    <row r="1759" spans="2:20" x14ac:dyDescent="0.25">
      <c r="B1759" s="8" t="s">
        <v>3561</v>
      </c>
      <c r="C1759" s="9" t="s">
        <v>3562</v>
      </c>
      <c r="D1759" s="9" t="s">
        <v>3563</v>
      </c>
      <c r="E1759" s="10">
        <v>1</v>
      </c>
      <c r="F1759" s="9" t="s">
        <v>3408</v>
      </c>
      <c r="G1759" s="9" t="s">
        <v>3554</v>
      </c>
      <c r="H1759" s="11"/>
      <c r="I1759" s="12">
        <v>2085</v>
      </c>
      <c r="J1759" s="12"/>
      <c r="K1759" s="12"/>
      <c r="L1759" s="12">
        <f t="array" ref="L1759">IFERROR(LOOKUP(2^15,SEARCH({"40A","63A","80A","100A","125A","160A","200A","250A","400A","630A","800A","1000A","1250A","1600A","2000A","2500A","3200A","4000A","5000A","6300A"},UPPER(D1759)),{40,63,80,100,125,160,200,250,400,630,800,1000,1250,1600,2000,2500,3200,4000,5000,6300}),0)</f>
        <v>5000</v>
      </c>
      <c r="M1759" s="9" t="str">
        <f t="shared" si="136"/>
        <v>Straight Feeder</v>
      </c>
      <c r="N1759" s="9" t="str">
        <f t="shared" si="137"/>
        <v>AL</v>
      </c>
      <c r="O1759" s="13" t="str">
        <f t="shared" si="138"/>
        <v>Silver</v>
      </c>
      <c r="P1759" s="9" t="str">
        <f t="shared" si="139"/>
        <v>Epoxy</v>
      </c>
      <c r="Q1759" s="9" t="str">
        <f t="shared" si="140"/>
        <v>5</v>
      </c>
      <c r="R17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59" s="14" t="str">
        <f>IF(ProjectsDB[[#This Row],[Item Type]]="Straight Plug-In",_xlfn.TEXTJOIN("-",TRUE,M1759&amp;"-"&amp;_xlfn.LET(_xlpm.txt,ProjectsDB[[#This Row],[Assembly]],_xlpm.pos,FIND("SP",_xlpm.txt),_xlpm.pre,LEFT(_xlpm.txt,_xlpm.pos-1),IF(RIGHT(_xlpm.pre,3)="123","3PL",IF(RIGHT(_xlpm.pre,2)="12","2PL",IF(RIGHT(_xlpm.pre,1)="1","1PL","3PL")))),N1759,O1759,P1759,Q1759&amp;"W",R1759),_xlfn.TEXTJOIN("-",TRUE,M1759,N1759,O1759,P1759,Q1759&amp;"W",R1759))</f>
        <v>Straight Feeder-AL-Silver-Epoxy-5W-3</v>
      </c>
      <c r="T1759" s="14" t="str">
        <f>IF(COUNTIF(Cycletime[Element Desc.],ProjectsDB[[#This Row],[Element Desc.]])&gt;0,"Found","Not Found")</f>
        <v>Found</v>
      </c>
    </row>
    <row r="1760" spans="2:20" x14ac:dyDescent="0.25">
      <c r="B1760" s="8" t="s">
        <v>3564</v>
      </c>
      <c r="C1760" s="9" t="s">
        <v>3565</v>
      </c>
      <c r="D1760" s="9" t="s">
        <v>3566</v>
      </c>
      <c r="E1760" s="10">
        <v>1</v>
      </c>
      <c r="F1760" s="9" t="s">
        <v>3408</v>
      </c>
      <c r="G1760" s="9" t="s">
        <v>3554</v>
      </c>
      <c r="H1760" s="11"/>
      <c r="I1760" s="12">
        <v>300</v>
      </c>
      <c r="J1760" s="12">
        <v>560</v>
      </c>
      <c r="K1760" s="12"/>
      <c r="L1760" s="12">
        <f t="array" ref="L1760">IFERROR(LOOKUP(2^15,SEARCH({"40A","63A","80A","100A","125A","160A","200A","250A","400A","630A","800A","1000A","1250A","1600A","2000A","2500A","3200A","4000A","5000A","6300A"},UPPER(D1760)),{40,63,80,100,125,160,200,250,400,630,800,1000,1250,1600,2000,2500,3200,4000,5000,6300}),0)</f>
        <v>5000</v>
      </c>
      <c r="M1760" s="9" t="str">
        <f t="shared" si="136"/>
        <v>Elbow Flat</v>
      </c>
      <c r="N1760" s="9" t="str">
        <f t="shared" si="137"/>
        <v>AL</v>
      </c>
      <c r="O1760" s="13" t="str">
        <f t="shared" si="138"/>
        <v>Silver</v>
      </c>
      <c r="P1760" s="9" t="str">
        <f t="shared" si="139"/>
        <v>Epoxy</v>
      </c>
      <c r="Q1760" s="9" t="str">
        <f t="shared" si="140"/>
        <v>5</v>
      </c>
      <c r="R17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60" s="14" t="str">
        <f>IF(ProjectsDB[[#This Row],[Item Type]]="Straight Plug-In",_xlfn.TEXTJOIN("-",TRUE,M1760&amp;"-"&amp;_xlfn.LET(_xlpm.txt,ProjectsDB[[#This Row],[Assembly]],_xlpm.pos,FIND("SP",_xlpm.txt),_xlpm.pre,LEFT(_xlpm.txt,_xlpm.pos-1),IF(RIGHT(_xlpm.pre,3)="123","3PL",IF(RIGHT(_xlpm.pre,2)="12","2PL",IF(RIGHT(_xlpm.pre,1)="1","1PL","3PL")))),N1760,O1760,P1760,Q1760&amp;"W",R1760),_xlfn.TEXTJOIN("-",TRUE,M1760,N1760,O1760,P1760,Q1760&amp;"W",R1760))</f>
        <v>Elbow Flat-AL-Silver-Epoxy-5W-3</v>
      </c>
      <c r="T1760" s="14" t="str">
        <f>IF(COUNTIF(Cycletime[Element Desc.],ProjectsDB[[#This Row],[Element Desc.]])&gt;0,"Found","Not Found")</f>
        <v>Found</v>
      </c>
    </row>
    <row r="1761" spans="2:20" x14ac:dyDescent="0.25">
      <c r="B1761" s="8" t="s">
        <v>3567</v>
      </c>
      <c r="C1761" s="9" t="s">
        <v>3568</v>
      </c>
      <c r="D1761" s="9" t="s">
        <v>3569</v>
      </c>
      <c r="E1761" s="10">
        <v>1</v>
      </c>
      <c r="F1761" s="9" t="s">
        <v>3408</v>
      </c>
      <c r="G1761" s="9" t="s">
        <v>3554</v>
      </c>
      <c r="H1761" s="11"/>
      <c r="I1761" s="12">
        <v>520</v>
      </c>
      <c r="J1761" s="12"/>
      <c r="K1761" s="12"/>
      <c r="L1761" s="12">
        <f t="array" ref="L1761">IFERROR(LOOKUP(2^15,SEARCH({"40A","63A","80A","100A","125A","160A","200A","250A","400A","630A","800A","1000A","1250A","1600A","2000A","2500A","3200A","4000A","5000A","6300A"},UPPER(D1761)),{40,63,80,100,125,160,200,250,400,630,800,1000,1250,1600,2000,2500,3200,4000,5000,6300}),0)</f>
        <v>5000</v>
      </c>
      <c r="M1761" s="9" t="str">
        <f t="shared" si="136"/>
        <v>Straight Feeder</v>
      </c>
      <c r="N1761" s="9" t="str">
        <f t="shared" si="137"/>
        <v>AL</v>
      </c>
      <c r="O1761" s="13" t="str">
        <f t="shared" si="138"/>
        <v>Silver</v>
      </c>
      <c r="P1761" s="9" t="str">
        <f t="shared" si="139"/>
        <v>Epoxy</v>
      </c>
      <c r="Q1761" s="9" t="str">
        <f t="shared" si="140"/>
        <v>5</v>
      </c>
      <c r="R17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61" s="14" t="str">
        <f>IF(ProjectsDB[[#This Row],[Item Type]]="Straight Plug-In",_xlfn.TEXTJOIN("-",TRUE,M1761&amp;"-"&amp;_xlfn.LET(_xlpm.txt,ProjectsDB[[#This Row],[Assembly]],_xlpm.pos,FIND("SP",_xlpm.txt),_xlpm.pre,LEFT(_xlpm.txt,_xlpm.pos-1),IF(RIGHT(_xlpm.pre,3)="123","3PL",IF(RIGHT(_xlpm.pre,2)="12","2PL",IF(RIGHT(_xlpm.pre,1)="1","1PL","3PL")))),N1761,O1761,P1761,Q1761&amp;"W",R1761),_xlfn.TEXTJOIN("-",TRUE,M1761,N1761,O1761,P1761,Q1761&amp;"W",R1761))</f>
        <v>Straight Feeder-AL-Silver-Epoxy-5W-3</v>
      </c>
      <c r="T1761" s="14" t="str">
        <f>IF(COUNTIF(Cycletime[Element Desc.],ProjectsDB[[#This Row],[Element Desc.]])&gt;0,"Found","Not Found")</f>
        <v>Found</v>
      </c>
    </row>
    <row r="1762" spans="2:20" x14ac:dyDescent="0.25">
      <c r="B1762" s="8" t="s">
        <v>3570</v>
      </c>
      <c r="C1762" s="9" t="s">
        <v>3505</v>
      </c>
      <c r="D1762" s="9" t="s">
        <v>3506</v>
      </c>
      <c r="E1762" s="10">
        <v>3</v>
      </c>
      <c r="F1762" s="9" t="s">
        <v>3408</v>
      </c>
      <c r="G1762" s="9" t="s">
        <v>3554</v>
      </c>
      <c r="H1762" s="11"/>
      <c r="I1762" s="12"/>
      <c r="J1762" s="12"/>
      <c r="K1762" s="12"/>
      <c r="L1762" s="12">
        <f t="array" ref="L1762">IFERROR(LOOKUP(2^15,SEARCH({"40A","63A","80A","100A","125A","160A","200A","250A","400A","630A","800A","1000A","1250A","1600A","2000A","2500A","3200A","4000A","5000A","6300A"},UPPER(D1762)),{40,63,80,100,125,160,200,250,400,630,800,1000,1250,1600,2000,2500,3200,4000,5000,6300}),0)</f>
        <v>5000</v>
      </c>
      <c r="M1762" s="9" t="str">
        <f t="shared" si="136"/>
        <v>Joint Pack</v>
      </c>
      <c r="N1762" s="9" t="str">
        <f t="shared" si="137"/>
        <v>AL</v>
      </c>
      <c r="O1762" s="13" t="str">
        <f t="shared" si="138"/>
        <v>Silver</v>
      </c>
      <c r="P1762" s="9" t="str">
        <f t="shared" si="139"/>
        <v>None</v>
      </c>
      <c r="Q1762" s="9" t="str">
        <f t="shared" si="140"/>
        <v>5</v>
      </c>
      <c r="R17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62" s="14" t="str">
        <f>IF(ProjectsDB[[#This Row],[Item Type]]="Straight Plug-In",_xlfn.TEXTJOIN("-",TRUE,M1762&amp;"-"&amp;_xlfn.LET(_xlpm.txt,ProjectsDB[[#This Row],[Assembly]],_xlpm.pos,FIND("SP",_xlpm.txt),_xlpm.pre,LEFT(_xlpm.txt,_xlpm.pos-1),IF(RIGHT(_xlpm.pre,3)="123","3PL",IF(RIGHT(_xlpm.pre,2)="12","2PL",IF(RIGHT(_xlpm.pre,1)="1","1PL","3PL")))),N1762,O1762,P1762,Q1762&amp;"W",R1762),_xlfn.TEXTJOIN("-",TRUE,M1762,N1762,O1762,P1762,Q1762&amp;"W",R1762))</f>
        <v>Joint Pack-AL-Silver-None-5W-3</v>
      </c>
      <c r="T1762" s="14" t="str">
        <f>IF(COUNTIF(Cycletime[Element Desc.],ProjectsDB[[#This Row],[Element Desc.]])&gt;0,"Found","Not Found")</f>
        <v>Found</v>
      </c>
    </row>
    <row r="1763" spans="2:20" x14ac:dyDescent="0.25">
      <c r="B1763" s="8" t="s">
        <v>3571</v>
      </c>
      <c r="C1763" s="9" t="s">
        <v>697</v>
      </c>
      <c r="D1763" s="9" t="s">
        <v>698</v>
      </c>
      <c r="E1763" s="10">
        <v>3</v>
      </c>
      <c r="F1763" s="9" t="s">
        <v>3408</v>
      </c>
      <c r="G1763" s="9" t="s">
        <v>3554</v>
      </c>
      <c r="H1763" s="11"/>
      <c r="I1763" s="12"/>
      <c r="J1763" s="12"/>
      <c r="K1763" s="12"/>
      <c r="L1763" s="12">
        <f t="array" ref="L1763">IFERROR(LOOKUP(2^15,SEARCH({"40A","63A","80A","100A","125A","160A","200A","250A","400A","630A","800A","1000A","1250A","1600A","2000A","2500A","3200A","4000A","5000A","6300A"},UPPER(D1763)),{40,63,80,100,125,160,200,250,400,630,800,1000,1250,1600,2000,2500,3200,4000,5000,6300}),0)</f>
        <v>3200</v>
      </c>
      <c r="M1763" s="9" t="str">
        <f t="shared" si="136"/>
        <v>Joint Pack</v>
      </c>
      <c r="N1763" s="9" t="str">
        <f t="shared" si="137"/>
        <v>AL</v>
      </c>
      <c r="O1763" s="13" t="str">
        <f t="shared" si="138"/>
        <v>Silver</v>
      </c>
      <c r="P1763" s="9" t="str">
        <f t="shared" si="139"/>
        <v>None</v>
      </c>
      <c r="Q1763" s="9" t="str">
        <f t="shared" si="140"/>
        <v>5</v>
      </c>
      <c r="R17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63" s="14" t="str">
        <f>IF(ProjectsDB[[#This Row],[Item Type]]="Straight Plug-In",_xlfn.TEXTJOIN("-",TRUE,M1763&amp;"-"&amp;_xlfn.LET(_xlpm.txt,ProjectsDB[[#This Row],[Assembly]],_xlpm.pos,FIND("SP",_xlpm.txt),_xlpm.pre,LEFT(_xlpm.txt,_xlpm.pos-1),IF(RIGHT(_xlpm.pre,3)="123","3PL",IF(RIGHT(_xlpm.pre,2)="12","2PL",IF(RIGHT(_xlpm.pre,1)="1","1PL","3PL")))),N1763,O1763,P1763,Q1763&amp;"W",R1763),_xlfn.TEXTJOIN("-",TRUE,M1763,N1763,O1763,P1763,Q1763&amp;"W",R1763))</f>
        <v>Joint Pack-AL-Silver-None-5W-2</v>
      </c>
      <c r="T1763" s="14" t="str">
        <f>IF(COUNTIF(Cycletime[Element Desc.],ProjectsDB[[#This Row],[Element Desc.]])&gt;0,"Found","Not Found")</f>
        <v>Found</v>
      </c>
    </row>
    <row r="1764" spans="2:20" x14ac:dyDescent="0.25">
      <c r="B1764" s="8" t="s">
        <v>3572</v>
      </c>
      <c r="C1764" s="9" t="s">
        <v>3573</v>
      </c>
      <c r="D1764" s="9" t="s">
        <v>3574</v>
      </c>
      <c r="E1764" s="10">
        <v>1</v>
      </c>
      <c r="F1764" s="9" t="s">
        <v>3408</v>
      </c>
      <c r="G1764" s="9" t="s">
        <v>3554</v>
      </c>
      <c r="H1764" s="11"/>
      <c r="I1764" s="12">
        <v>450</v>
      </c>
      <c r="J1764" s="12">
        <v>450</v>
      </c>
      <c r="K1764" s="12"/>
      <c r="L1764" s="12">
        <f t="array" ref="L1764">IFERROR(LOOKUP(2^15,SEARCH({"40A","63A","80A","100A","125A","160A","200A","250A","400A","630A","800A","1000A","1250A","1600A","2000A","2500A","3200A","4000A","5000A","6300A"},UPPER(D1764)),{40,63,80,100,125,160,200,250,400,630,800,1000,1250,1600,2000,2500,3200,4000,5000,6300}),0)</f>
        <v>3200</v>
      </c>
      <c r="M1764" s="9" t="str">
        <f t="shared" si="136"/>
        <v>Elbow Edge</v>
      </c>
      <c r="N1764" s="9" t="str">
        <f t="shared" si="137"/>
        <v>AL</v>
      </c>
      <c r="O1764" s="13" t="str">
        <f t="shared" si="138"/>
        <v>Silver</v>
      </c>
      <c r="P1764" s="9" t="str">
        <f t="shared" si="139"/>
        <v>Epoxy</v>
      </c>
      <c r="Q1764" s="9" t="str">
        <f t="shared" si="140"/>
        <v>5</v>
      </c>
      <c r="R17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64" s="14" t="str">
        <f>IF(ProjectsDB[[#This Row],[Item Type]]="Straight Plug-In",_xlfn.TEXTJOIN("-",TRUE,M1764&amp;"-"&amp;_xlfn.LET(_xlpm.txt,ProjectsDB[[#This Row],[Assembly]],_xlpm.pos,FIND("SP",_xlpm.txt),_xlpm.pre,LEFT(_xlpm.txt,_xlpm.pos-1),IF(RIGHT(_xlpm.pre,3)="123","3PL",IF(RIGHT(_xlpm.pre,2)="12","2PL",IF(RIGHT(_xlpm.pre,1)="1","1PL","3PL")))),N1764,O1764,P1764,Q1764&amp;"W",R1764),_xlfn.TEXTJOIN("-",TRUE,M1764,N1764,O1764,P1764,Q1764&amp;"W",R1764))</f>
        <v>Elbow Edge-AL-Silver-Epoxy-5W-2</v>
      </c>
      <c r="T1764" s="14" t="str">
        <f>IF(COUNTIF(Cycletime[Element Desc.],ProjectsDB[[#This Row],[Element Desc.]])&gt;0,"Found","Not Found")</f>
        <v>Found</v>
      </c>
    </row>
    <row r="1765" spans="2:20" x14ac:dyDescent="0.25">
      <c r="B1765" s="8" t="s">
        <v>3575</v>
      </c>
      <c r="C1765" s="9" t="s">
        <v>3576</v>
      </c>
      <c r="D1765" s="9" t="s">
        <v>3577</v>
      </c>
      <c r="E1765" s="10">
        <v>1</v>
      </c>
      <c r="F1765" s="9" t="s">
        <v>3408</v>
      </c>
      <c r="G1765" s="9" t="s">
        <v>3554</v>
      </c>
      <c r="H1765" s="11"/>
      <c r="I1765" s="12">
        <v>1570</v>
      </c>
      <c r="J1765" s="12"/>
      <c r="K1765" s="12"/>
      <c r="L1765" s="12">
        <f t="array" ref="L1765">IFERROR(LOOKUP(2^15,SEARCH({"40A","63A","80A","100A","125A","160A","200A","250A","400A","630A","800A","1000A","1250A","1600A","2000A","2500A","3200A","4000A","5000A","6300A"},UPPER(D1765)),{40,63,80,100,125,160,200,250,400,630,800,1000,1250,1600,2000,2500,3200,4000,5000,6300}),0)</f>
        <v>3200</v>
      </c>
      <c r="M1765" s="9" t="str">
        <f t="shared" si="136"/>
        <v>Straight Feeder</v>
      </c>
      <c r="N1765" s="9" t="str">
        <f t="shared" si="137"/>
        <v>AL</v>
      </c>
      <c r="O1765" s="13" t="str">
        <f t="shared" si="138"/>
        <v>Silver</v>
      </c>
      <c r="P1765" s="9" t="str">
        <f t="shared" si="139"/>
        <v>Epoxy</v>
      </c>
      <c r="Q1765" s="9" t="str">
        <f t="shared" si="140"/>
        <v>5</v>
      </c>
      <c r="R17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65" s="14" t="str">
        <f>IF(ProjectsDB[[#This Row],[Item Type]]="Straight Plug-In",_xlfn.TEXTJOIN("-",TRUE,M1765&amp;"-"&amp;_xlfn.LET(_xlpm.txt,ProjectsDB[[#This Row],[Assembly]],_xlpm.pos,FIND("SP",_xlpm.txt),_xlpm.pre,LEFT(_xlpm.txt,_xlpm.pos-1),IF(RIGHT(_xlpm.pre,3)="123","3PL",IF(RIGHT(_xlpm.pre,2)="12","2PL",IF(RIGHT(_xlpm.pre,1)="1","1PL","3PL")))),N1765,O1765,P1765,Q1765&amp;"W",R1765),_xlfn.TEXTJOIN("-",TRUE,M1765,N1765,O1765,P1765,Q1765&amp;"W",R1765))</f>
        <v>Straight Feeder-AL-Silver-Epoxy-5W-2</v>
      </c>
      <c r="T1765" s="14" t="str">
        <f>IF(COUNTIF(Cycletime[Element Desc.],ProjectsDB[[#This Row],[Element Desc.]])&gt;0,"Found","Not Found")</f>
        <v>Found</v>
      </c>
    </row>
    <row r="1766" spans="2:20" x14ac:dyDescent="0.25">
      <c r="B1766" s="8" t="s">
        <v>3578</v>
      </c>
      <c r="C1766" s="9" t="s">
        <v>3579</v>
      </c>
      <c r="D1766" s="9" t="s">
        <v>3580</v>
      </c>
      <c r="E1766" s="10">
        <v>1</v>
      </c>
      <c r="F1766" s="9" t="s">
        <v>3408</v>
      </c>
      <c r="G1766" s="9" t="s">
        <v>3554</v>
      </c>
      <c r="H1766" s="11"/>
      <c r="I1766" s="12">
        <v>450</v>
      </c>
      <c r="J1766" s="12">
        <v>920</v>
      </c>
      <c r="K1766" s="12">
        <v>820</v>
      </c>
      <c r="L1766" s="12">
        <f t="array" ref="L1766">IFERROR(LOOKUP(2^15,SEARCH({"40A","63A","80A","100A","125A","160A","200A","250A","400A","630A","800A","1000A","1250A","1600A","2000A","2500A","3200A","4000A","5000A","6300A"},UPPER(D1766)),{40,63,80,100,125,160,200,250,400,630,800,1000,1250,1600,2000,2500,3200,4000,5000,6300}),0)</f>
        <v>3200</v>
      </c>
      <c r="M1766" s="9" t="str">
        <f t="shared" si="136"/>
        <v>Z-Unit Edge</v>
      </c>
      <c r="N1766" s="9" t="str">
        <f t="shared" si="137"/>
        <v>AL</v>
      </c>
      <c r="O1766" s="13" t="str">
        <f t="shared" si="138"/>
        <v>Silver</v>
      </c>
      <c r="P1766" s="9" t="str">
        <f t="shared" si="139"/>
        <v>Epoxy</v>
      </c>
      <c r="Q1766" s="9" t="str">
        <f t="shared" si="140"/>
        <v>5</v>
      </c>
      <c r="R17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66" s="14" t="str">
        <f>IF(ProjectsDB[[#This Row],[Item Type]]="Straight Plug-In",_xlfn.TEXTJOIN("-",TRUE,M1766&amp;"-"&amp;_xlfn.LET(_xlpm.txt,ProjectsDB[[#This Row],[Assembly]],_xlpm.pos,FIND("SP",_xlpm.txt),_xlpm.pre,LEFT(_xlpm.txt,_xlpm.pos-1),IF(RIGHT(_xlpm.pre,3)="123","3PL",IF(RIGHT(_xlpm.pre,2)="12","2PL",IF(RIGHT(_xlpm.pre,1)="1","1PL","3PL")))),N1766,O1766,P1766,Q1766&amp;"W",R1766),_xlfn.TEXTJOIN("-",TRUE,M1766,N1766,O1766,P1766,Q1766&amp;"W",R1766))</f>
        <v>Z-Unit Edge-AL-Silver-Epoxy-5W-2</v>
      </c>
      <c r="T1766" s="14" t="str">
        <f>IF(COUNTIF(Cycletime[Element Desc.],ProjectsDB[[#This Row],[Element Desc.]])&gt;0,"Found","Not Found")</f>
        <v>Found</v>
      </c>
    </row>
    <row r="1767" spans="2:20" x14ac:dyDescent="0.25">
      <c r="B1767" s="8" t="s">
        <v>3581</v>
      </c>
      <c r="C1767" s="9" t="s">
        <v>3582</v>
      </c>
      <c r="D1767" s="9" t="s">
        <v>3583</v>
      </c>
      <c r="E1767" s="10">
        <v>1</v>
      </c>
      <c r="F1767" s="9" t="s">
        <v>3408</v>
      </c>
      <c r="G1767" s="9" t="s">
        <v>3554</v>
      </c>
      <c r="H1767" s="11"/>
      <c r="I1767" s="12">
        <v>760</v>
      </c>
      <c r="J1767" s="12"/>
      <c r="K1767" s="12"/>
      <c r="L1767" s="12">
        <f t="array" ref="L1767">IFERROR(LOOKUP(2^15,SEARCH({"40A","63A","80A","100A","125A","160A","200A","250A","400A","630A","800A","1000A","1250A","1600A","2000A","2500A","3200A","4000A","5000A","6300A"},UPPER(D1767)),{40,63,80,100,125,160,200,250,400,630,800,1000,1250,1600,2000,2500,3200,4000,5000,6300}),0)</f>
        <v>3200</v>
      </c>
      <c r="M1767" s="9" t="str">
        <f t="shared" si="136"/>
        <v>Straight Feeder</v>
      </c>
      <c r="N1767" s="9" t="str">
        <f t="shared" si="137"/>
        <v>AL</v>
      </c>
      <c r="O1767" s="13" t="str">
        <f t="shared" si="138"/>
        <v>Silver</v>
      </c>
      <c r="P1767" s="9" t="str">
        <f t="shared" si="139"/>
        <v>Epoxy</v>
      </c>
      <c r="Q1767" s="9" t="str">
        <f t="shared" si="140"/>
        <v>5</v>
      </c>
      <c r="R17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67" s="14" t="str">
        <f>IF(ProjectsDB[[#This Row],[Item Type]]="Straight Plug-In",_xlfn.TEXTJOIN("-",TRUE,M1767&amp;"-"&amp;_xlfn.LET(_xlpm.txt,ProjectsDB[[#This Row],[Assembly]],_xlpm.pos,FIND("SP",_xlpm.txt),_xlpm.pre,LEFT(_xlpm.txt,_xlpm.pos-1),IF(RIGHT(_xlpm.pre,3)="123","3PL",IF(RIGHT(_xlpm.pre,2)="12","2PL",IF(RIGHT(_xlpm.pre,1)="1","1PL","3PL")))),N1767,O1767,P1767,Q1767&amp;"W",R1767),_xlfn.TEXTJOIN("-",TRUE,M1767,N1767,O1767,P1767,Q1767&amp;"W",R1767))</f>
        <v>Straight Feeder-AL-Silver-Epoxy-5W-2</v>
      </c>
      <c r="T1767" s="14" t="str">
        <f>IF(COUNTIF(Cycletime[Element Desc.],ProjectsDB[[#This Row],[Element Desc.]])&gt;0,"Found","Not Found")</f>
        <v>Found</v>
      </c>
    </row>
    <row r="1768" spans="2:20" x14ac:dyDescent="0.25">
      <c r="B1768" s="8" t="s">
        <v>3584</v>
      </c>
      <c r="C1768" s="9" t="s">
        <v>3585</v>
      </c>
      <c r="D1768" s="9" t="s">
        <v>3586</v>
      </c>
      <c r="E1768" s="10">
        <v>1</v>
      </c>
      <c r="F1768" s="9" t="s">
        <v>3408</v>
      </c>
      <c r="G1768" s="9" t="s">
        <v>3554</v>
      </c>
      <c r="H1768" s="11"/>
      <c r="I1768" s="12">
        <v>505</v>
      </c>
      <c r="J1768" s="12">
        <v>550</v>
      </c>
      <c r="K1768" s="12"/>
      <c r="L1768" s="12">
        <f t="array" ref="L1768">IFERROR(LOOKUP(2^15,SEARCH({"40A","63A","80A","100A","125A","160A","200A","250A","400A","630A","800A","1000A","1250A","1600A","2000A","2500A","3200A","4000A","5000A","6300A"},UPPER(D1768)),{40,63,80,100,125,160,200,250,400,630,800,1000,1250,1600,2000,2500,3200,4000,5000,6300}),0)</f>
        <v>4000</v>
      </c>
      <c r="M1768" s="9" t="str">
        <f t="shared" si="136"/>
        <v>Elbow Edge</v>
      </c>
      <c r="N1768" s="9" t="str">
        <f t="shared" si="137"/>
        <v>AL</v>
      </c>
      <c r="O1768" s="13" t="str">
        <f t="shared" si="138"/>
        <v>Silver</v>
      </c>
      <c r="P1768" s="9" t="str">
        <f t="shared" si="139"/>
        <v>Epoxy</v>
      </c>
      <c r="Q1768" s="9" t="str">
        <f t="shared" si="140"/>
        <v>5</v>
      </c>
      <c r="R17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68" s="14" t="str">
        <f>IF(ProjectsDB[[#This Row],[Item Type]]="Straight Plug-In",_xlfn.TEXTJOIN("-",TRUE,M1768&amp;"-"&amp;_xlfn.LET(_xlpm.txt,ProjectsDB[[#This Row],[Assembly]],_xlpm.pos,FIND("SP",_xlpm.txt),_xlpm.pre,LEFT(_xlpm.txt,_xlpm.pos-1),IF(RIGHT(_xlpm.pre,3)="123","3PL",IF(RIGHT(_xlpm.pre,2)="12","2PL",IF(RIGHT(_xlpm.pre,1)="1","1PL","3PL")))),N1768,O1768,P1768,Q1768&amp;"W",R1768),_xlfn.TEXTJOIN("-",TRUE,M1768,N1768,O1768,P1768,Q1768&amp;"W",R1768))</f>
        <v>Elbow Edge-AL-Silver-Epoxy-5W-2</v>
      </c>
      <c r="T1768" s="14" t="str">
        <f>IF(COUNTIF(Cycletime[Element Desc.],ProjectsDB[[#This Row],[Element Desc.]])&gt;0,"Found","Not Found")</f>
        <v>Found</v>
      </c>
    </row>
    <row r="1769" spans="2:20" x14ac:dyDescent="0.25">
      <c r="B1769" s="8" t="s">
        <v>3587</v>
      </c>
      <c r="C1769" s="9" t="s">
        <v>3588</v>
      </c>
      <c r="D1769" s="9" t="s">
        <v>3589</v>
      </c>
      <c r="E1769" s="10">
        <v>1</v>
      </c>
      <c r="F1769" s="9" t="s">
        <v>3408</v>
      </c>
      <c r="G1769" s="9" t="s">
        <v>3554</v>
      </c>
      <c r="H1769" s="11"/>
      <c r="I1769" s="12">
        <v>1250</v>
      </c>
      <c r="J1769" s="12"/>
      <c r="K1769" s="12"/>
      <c r="L1769" s="12">
        <f t="array" ref="L1769">IFERROR(LOOKUP(2^15,SEARCH({"40A","63A","80A","100A","125A","160A","200A","250A","400A","630A","800A","1000A","1250A","1600A","2000A","2500A","3200A","4000A","5000A","6300A"},UPPER(D1769)),{40,63,80,100,125,160,200,250,400,630,800,1000,1250,1600,2000,2500,3200,4000,5000,6300}),0)</f>
        <v>4000</v>
      </c>
      <c r="M1769" s="9" t="str">
        <f t="shared" si="136"/>
        <v>Straight Feeder</v>
      </c>
      <c r="N1769" s="9" t="str">
        <f t="shared" si="137"/>
        <v>AL</v>
      </c>
      <c r="O1769" s="13" t="str">
        <f t="shared" si="138"/>
        <v>Silver</v>
      </c>
      <c r="P1769" s="9" t="str">
        <f t="shared" si="139"/>
        <v>Epoxy</v>
      </c>
      <c r="Q1769" s="9" t="str">
        <f t="shared" si="140"/>
        <v>5</v>
      </c>
      <c r="R17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69" s="14" t="str">
        <f>IF(ProjectsDB[[#This Row],[Item Type]]="Straight Plug-In",_xlfn.TEXTJOIN("-",TRUE,M1769&amp;"-"&amp;_xlfn.LET(_xlpm.txt,ProjectsDB[[#This Row],[Assembly]],_xlpm.pos,FIND("SP",_xlpm.txt),_xlpm.pre,LEFT(_xlpm.txt,_xlpm.pos-1),IF(RIGHT(_xlpm.pre,3)="123","3PL",IF(RIGHT(_xlpm.pre,2)="12","2PL",IF(RIGHT(_xlpm.pre,1)="1","1PL","3PL")))),N1769,O1769,P1769,Q1769&amp;"W",R1769),_xlfn.TEXTJOIN("-",TRUE,M1769,N1769,O1769,P1769,Q1769&amp;"W",R1769))</f>
        <v>Straight Feeder-AL-Silver-Epoxy-5W-2</v>
      </c>
      <c r="T1769" s="14" t="str">
        <f>IF(COUNTIF(Cycletime[Element Desc.],ProjectsDB[[#This Row],[Element Desc.]])&gt;0,"Found","Not Found")</f>
        <v>Found</v>
      </c>
    </row>
    <row r="1770" spans="2:20" x14ac:dyDescent="0.25">
      <c r="B1770" s="8" t="s">
        <v>3590</v>
      </c>
      <c r="C1770" s="9" t="s">
        <v>1555</v>
      </c>
      <c r="D1770" s="9" t="s">
        <v>1556</v>
      </c>
      <c r="E1770" s="10">
        <v>1</v>
      </c>
      <c r="F1770" s="9" t="s">
        <v>3408</v>
      </c>
      <c r="G1770" s="9" t="s">
        <v>3554</v>
      </c>
      <c r="H1770" s="11"/>
      <c r="I1770" s="12"/>
      <c r="J1770" s="12"/>
      <c r="K1770" s="12"/>
      <c r="L1770" s="12">
        <f t="array" ref="L1770">IFERROR(LOOKUP(2^15,SEARCH({"40A","63A","80A","100A","125A","160A","200A","250A","400A","630A","800A","1000A","1250A","1600A","2000A","2500A","3200A","4000A","5000A","6300A"},UPPER(D1770)),{40,63,80,100,125,160,200,250,400,630,800,1000,1250,1600,2000,2500,3200,4000,5000,6300}),0)</f>
        <v>4000</v>
      </c>
      <c r="M1770" s="9" t="str">
        <f t="shared" si="136"/>
        <v>Joint Pack</v>
      </c>
      <c r="N1770" s="9" t="str">
        <f t="shared" si="137"/>
        <v>AL</v>
      </c>
      <c r="O1770" s="13" t="str">
        <f t="shared" si="138"/>
        <v>Silver</v>
      </c>
      <c r="P1770" s="9" t="str">
        <f t="shared" si="139"/>
        <v>None</v>
      </c>
      <c r="Q1770" s="9" t="str">
        <f t="shared" si="140"/>
        <v>5</v>
      </c>
      <c r="R17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70" s="14" t="str">
        <f>IF(ProjectsDB[[#This Row],[Item Type]]="Straight Plug-In",_xlfn.TEXTJOIN("-",TRUE,M1770&amp;"-"&amp;_xlfn.LET(_xlpm.txt,ProjectsDB[[#This Row],[Assembly]],_xlpm.pos,FIND("SP",_xlpm.txt),_xlpm.pre,LEFT(_xlpm.txt,_xlpm.pos-1),IF(RIGHT(_xlpm.pre,3)="123","3PL",IF(RIGHT(_xlpm.pre,2)="12","2PL",IF(RIGHT(_xlpm.pre,1)="1","1PL","3PL")))),N1770,O1770,P1770,Q1770&amp;"W",R1770),_xlfn.TEXTJOIN("-",TRUE,M1770,N1770,O1770,P1770,Q1770&amp;"W",R1770))</f>
        <v>Joint Pack-AL-Silver-None-5W-2</v>
      </c>
      <c r="T1770" s="14" t="str">
        <f>IF(COUNTIF(Cycletime[Element Desc.],ProjectsDB[[#This Row],[Element Desc.]])&gt;0,"Found","Not Found")</f>
        <v>Found</v>
      </c>
    </row>
    <row r="1771" spans="2:20" x14ac:dyDescent="0.25">
      <c r="B1771" s="8" t="s">
        <v>3591</v>
      </c>
      <c r="C1771" s="9" t="s">
        <v>3452</v>
      </c>
      <c r="D1771" s="9" t="s">
        <v>3453</v>
      </c>
      <c r="E1771" s="10">
        <v>1</v>
      </c>
      <c r="F1771" s="9" t="s">
        <v>3408</v>
      </c>
      <c r="G1771" s="9" t="s">
        <v>3554</v>
      </c>
      <c r="H1771" s="11"/>
      <c r="I1771" s="12">
        <v>505</v>
      </c>
      <c r="J1771" s="12">
        <v>505</v>
      </c>
      <c r="K1771" s="12"/>
      <c r="L1771" s="12">
        <f t="array" ref="L1771">IFERROR(LOOKUP(2^15,SEARCH({"40A","63A","80A","100A","125A","160A","200A","250A","400A","630A","800A","1000A","1250A","1600A","2000A","2500A","3200A","4000A","5000A","6300A"},UPPER(D1771)),{40,63,80,100,125,160,200,250,400,630,800,1000,1250,1600,2000,2500,3200,4000,5000,6300}),0)</f>
        <v>4000</v>
      </c>
      <c r="M1771" s="9" t="str">
        <f t="shared" si="136"/>
        <v>Elbow Edge</v>
      </c>
      <c r="N1771" s="9" t="str">
        <f t="shared" si="137"/>
        <v>AL</v>
      </c>
      <c r="O1771" s="13" t="str">
        <f t="shared" si="138"/>
        <v>Silver</v>
      </c>
      <c r="P1771" s="9" t="str">
        <f t="shared" si="139"/>
        <v>Epoxy</v>
      </c>
      <c r="Q1771" s="9" t="str">
        <f t="shared" si="140"/>
        <v>5</v>
      </c>
      <c r="R17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71" s="14" t="str">
        <f>IF(ProjectsDB[[#This Row],[Item Type]]="Straight Plug-In",_xlfn.TEXTJOIN("-",TRUE,M1771&amp;"-"&amp;_xlfn.LET(_xlpm.txt,ProjectsDB[[#This Row],[Assembly]],_xlpm.pos,FIND("SP",_xlpm.txt),_xlpm.pre,LEFT(_xlpm.txt,_xlpm.pos-1),IF(RIGHT(_xlpm.pre,3)="123","3PL",IF(RIGHT(_xlpm.pre,2)="12","2PL",IF(RIGHT(_xlpm.pre,1)="1","1PL","3PL")))),N1771,O1771,P1771,Q1771&amp;"W",R1771),_xlfn.TEXTJOIN("-",TRUE,M1771,N1771,O1771,P1771,Q1771&amp;"W",R1771))</f>
        <v>Elbow Edge-AL-Silver-Epoxy-5W-2</v>
      </c>
      <c r="T1771" s="14" t="str">
        <f>IF(COUNTIF(Cycletime[Element Desc.],ProjectsDB[[#This Row],[Element Desc.]])&gt;0,"Found","Not Found")</f>
        <v>Found</v>
      </c>
    </row>
    <row r="1772" spans="2:20" x14ac:dyDescent="0.25">
      <c r="B1772" s="8" t="s">
        <v>3592</v>
      </c>
      <c r="C1772" s="9" t="s">
        <v>3593</v>
      </c>
      <c r="D1772" s="9" t="s">
        <v>3594</v>
      </c>
      <c r="E1772" s="10">
        <v>1</v>
      </c>
      <c r="F1772" s="9" t="s">
        <v>3408</v>
      </c>
      <c r="G1772" s="9" t="s">
        <v>3554</v>
      </c>
      <c r="H1772" s="11"/>
      <c r="I1772" s="12">
        <v>300</v>
      </c>
      <c r="J1772" s="12">
        <v>300</v>
      </c>
      <c r="K1772" s="12"/>
      <c r="L1772" s="12">
        <f t="array" ref="L1772">IFERROR(LOOKUP(2^15,SEARCH({"40A","63A","80A","100A","125A","160A","200A","250A","400A","630A","800A","1000A","1250A","1600A","2000A","2500A","3200A","4000A","5000A","6300A"},UPPER(D1772)),{40,63,80,100,125,160,200,250,400,630,800,1000,1250,1600,2000,2500,3200,4000,5000,6300}),0)</f>
        <v>5000</v>
      </c>
      <c r="M1772" s="9" t="str">
        <f t="shared" si="136"/>
        <v>Elbow Flat</v>
      </c>
      <c r="N1772" s="9" t="str">
        <f t="shared" si="137"/>
        <v>AL</v>
      </c>
      <c r="O1772" s="13" t="str">
        <f t="shared" si="138"/>
        <v>Silver</v>
      </c>
      <c r="P1772" s="9" t="str">
        <f t="shared" si="139"/>
        <v>Epoxy</v>
      </c>
      <c r="Q1772" s="9" t="str">
        <f t="shared" si="140"/>
        <v>5</v>
      </c>
      <c r="R17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72" s="14" t="str">
        <f>IF(ProjectsDB[[#This Row],[Item Type]]="Straight Plug-In",_xlfn.TEXTJOIN("-",TRUE,M1772&amp;"-"&amp;_xlfn.LET(_xlpm.txt,ProjectsDB[[#This Row],[Assembly]],_xlpm.pos,FIND("SP",_xlpm.txt),_xlpm.pre,LEFT(_xlpm.txt,_xlpm.pos-1),IF(RIGHT(_xlpm.pre,3)="123","3PL",IF(RIGHT(_xlpm.pre,2)="12","2PL",IF(RIGHT(_xlpm.pre,1)="1","1PL","3PL")))),N1772,O1772,P1772,Q1772&amp;"W",R1772),_xlfn.TEXTJOIN("-",TRUE,M1772,N1772,O1772,P1772,Q1772&amp;"W",R1772))</f>
        <v>Elbow Flat-AL-Silver-Epoxy-5W-3</v>
      </c>
      <c r="T1772" s="14" t="str">
        <f>IF(COUNTIF(Cycletime[Element Desc.],ProjectsDB[[#This Row],[Element Desc.]])&gt;0,"Found","Not Found")</f>
        <v>Found</v>
      </c>
    </row>
    <row r="1773" spans="2:20" x14ac:dyDescent="0.25">
      <c r="B1773" s="8" t="s">
        <v>3595</v>
      </c>
      <c r="C1773" s="9" t="s">
        <v>3596</v>
      </c>
      <c r="D1773" s="9" t="s">
        <v>3597</v>
      </c>
      <c r="E1773" s="10">
        <v>1</v>
      </c>
      <c r="F1773" s="9" t="s">
        <v>3408</v>
      </c>
      <c r="G1773" s="9" t="s">
        <v>3554</v>
      </c>
      <c r="H1773" s="11"/>
      <c r="I1773" s="12">
        <v>400</v>
      </c>
      <c r="J1773" s="12"/>
      <c r="K1773" s="12"/>
      <c r="L1773" s="12">
        <f t="array" ref="L1773">IFERROR(LOOKUP(2^15,SEARCH({"40A","63A","80A","100A","125A","160A","200A","250A","400A","630A","800A","1000A","1250A","1600A","2000A","2500A","3200A","4000A","5000A","6300A"},UPPER(D1773)),{40,63,80,100,125,160,200,250,400,630,800,1000,1250,1600,2000,2500,3200,4000,5000,6300}),0)</f>
        <v>5000</v>
      </c>
      <c r="M1773" s="9" t="str">
        <f t="shared" si="136"/>
        <v>Straight Feeder</v>
      </c>
      <c r="N1773" s="9" t="str">
        <f t="shared" si="137"/>
        <v>AL</v>
      </c>
      <c r="O1773" s="13" t="str">
        <f t="shared" si="138"/>
        <v>Silver</v>
      </c>
      <c r="P1773" s="9" t="str">
        <f t="shared" si="139"/>
        <v>Epoxy</v>
      </c>
      <c r="Q1773" s="9" t="str">
        <f t="shared" si="140"/>
        <v>5</v>
      </c>
      <c r="R17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73" s="14" t="str">
        <f>IF(ProjectsDB[[#This Row],[Item Type]]="Straight Plug-In",_xlfn.TEXTJOIN("-",TRUE,M1773&amp;"-"&amp;_xlfn.LET(_xlpm.txt,ProjectsDB[[#This Row],[Assembly]],_xlpm.pos,FIND("SP",_xlpm.txt),_xlpm.pre,LEFT(_xlpm.txt,_xlpm.pos-1),IF(RIGHT(_xlpm.pre,3)="123","3PL",IF(RIGHT(_xlpm.pre,2)="12","2PL",IF(RIGHT(_xlpm.pre,1)="1","1PL","3PL")))),N1773,O1773,P1773,Q1773&amp;"W",R1773),_xlfn.TEXTJOIN("-",TRUE,M1773,N1773,O1773,P1773,Q1773&amp;"W",R1773))</f>
        <v>Straight Feeder-AL-Silver-Epoxy-5W-3</v>
      </c>
      <c r="T1773" s="14" t="str">
        <f>IF(COUNTIF(Cycletime[Element Desc.],ProjectsDB[[#This Row],[Element Desc.]])&gt;0,"Found","Not Found")</f>
        <v>Found</v>
      </c>
    </row>
    <row r="1774" spans="2:20" x14ac:dyDescent="0.25">
      <c r="B1774" s="8" t="s">
        <v>3598</v>
      </c>
      <c r="C1774" s="9" t="s">
        <v>3505</v>
      </c>
      <c r="D1774" s="9" t="s">
        <v>3506</v>
      </c>
      <c r="E1774" s="10">
        <v>2</v>
      </c>
      <c r="F1774" s="9" t="s">
        <v>3408</v>
      </c>
      <c r="G1774" s="9" t="s">
        <v>3554</v>
      </c>
      <c r="H1774" s="11"/>
      <c r="I1774" s="12"/>
      <c r="J1774" s="12"/>
      <c r="K1774" s="12"/>
      <c r="L1774" s="12">
        <f t="array" ref="L1774">IFERROR(LOOKUP(2^15,SEARCH({"40A","63A","80A","100A","125A","160A","200A","250A","400A","630A","800A","1000A","1250A","1600A","2000A","2500A","3200A","4000A","5000A","6300A"},UPPER(D1774)),{40,63,80,100,125,160,200,250,400,630,800,1000,1250,1600,2000,2500,3200,4000,5000,6300}),0)</f>
        <v>5000</v>
      </c>
      <c r="M1774" s="9" t="str">
        <f t="shared" si="136"/>
        <v>Joint Pack</v>
      </c>
      <c r="N1774" s="9" t="str">
        <f t="shared" si="137"/>
        <v>AL</v>
      </c>
      <c r="O1774" s="13" t="str">
        <f t="shared" si="138"/>
        <v>Silver</v>
      </c>
      <c r="P1774" s="9" t="str">
        <f t="shared" si="139"/>
        <v>None</v>
      </c>
      <c r="Q1774" s="9" t="str">
        <f t="shared" si="140"/>
        <v>5</v>
      </c>
      <c r="R17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74" s="14" t="str">
        <f>IF(ProjectsDB[[#This Row],[Item Type]]="Straight Plug-In",_xlfn.TEXTJOIN("-",TRUE,M1774&amp;"-"&amp;_xlfn.LET(_xlpm.txt,ProjectsDB[[#This Row],[Assembly]],_xlpm.pos,FIND("SP",_xlpm.txt),_xlpm.pre,LEFT(_xlpm.txt,_xlpm.pos-1),IF(RIGHT(_xlpm.pre,3)="123","3PL",IF(RIGHT(_xlpm.pre,2)="12","2PL",IF(RIGHT(_xlpm.pre,1)="1","1PL","3PL")))),N1774,O1774,P1774,Q1774&amp;"W",R1774),_xlfn.TEXTJOIN("-",TRUE,M1774,N1774,O1774,P1774,Q1774&amp;"W",R1774))</f>
        <v>Joint Pack-AL-Silver-None-5W-3</v>
      </c>
      <c r="T1774" s="14" t="str">
        <f>IF(COUNTIF(Cycletime[Element Desc.],ProjectsDB[[#This Row],[Element Desc.]])&gt;0,"Found","Not Found")</f>
        <v>Found</v>
      </c>
    </row>
    <row r="1775" spans="2:20" x14ac:dyDescent="0.25">
      <c r="B1775" s="8" t="s">
        <v>3599</v>
      </c>
      <c r="C1775" s="9" t="s">
        <v>3600</v>
      </c>
      <c r="D1775" s="9" t="s">
        <v>3601</v>
      </c>
      <c r="E1775" s="10">
        <v>1</v>
      </c>
      <c r="F1775" s="9" t="s">
        <v>3408</v>
      </c>
      <c r="G1775" s="9" t="s">
        <v>3554</v>
      </c>
      <c r="H1775" s="11"/>
      <c r="I1775" s="12">
        <v>300</v>
      </c>
      <c r="J1775" s="12">
        <v>700</v>
      </c>
      <c r="K1775" s="12"/>
      <c r="L1775" s="12">
        <f t="array" ref="L1775">IFERROR(LOOKUP(2^15,SEARCH({"40A","63A","80A","100A","125A","160A","200A","250A","400A","630A","800A","1000A","1250A","1600A","2000A","2500A","3200A","4000A","5000A","6300A"},UPPER(D1775)),{40,63,80,100,125,160,200,250,400,630,800,1000,1250,1600,2000,2500,3200,4000,5000,6300}),0)</f>
        <v>3200</v>
      </c>
      <c r="M1775" s="9" t="str">
        <f t="shared" si="136"/>
        <v>Elbow Flat</v>
      </c>
      <c r="N1775" s="9" t="str">
        <f t="shared" si="137"/>
        <v>AL</v>
      </c>
      <c r="O1775" s="13" t="str">
        <f t="shared" si="138"/>
        <v>Silver</v>
      </c>
      <c r="P1775" s="9" t="str">
        <f t="shared" si="139"/>
        <v>Epoxy</v>
      </c>
      <c r="Q1775" s="9" t="str">
        <f t="shared" si="140"/>
        <v>5</v>
      </c>
      <c r="R17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75" s="14" t="str">
        <f>IF(ProjectsDB[[#This Row],[Item Type]]="Straight Plug-In",_xlfn.TEXTJOIN("-",TRUE,M1775&amp;"-"&amp;_xlfn.LET(_xlpm.txt,ProjectsDB[[#This Row],[Assembly]],_xlpm.pos,FIND("SP",_xlpm.txt),_xlpm.pre,LEFT(_xlpm.txt,_xlpm.pos-1),IF(RIGHT(_xlpm.pre,3)="123","3PL",IF(RIGHT(_xlpm.pre,2)="12","2PL",IF(RIGHT(_xlpm.pre,1)="1","1PL","3PL")))),N1775,O1775,P1775,Q1775&amp;"W",R1775),_xlfn.TEXTJOIN("-",TRUE,M1775,N1775,O1775,P1775,Q1775&amp;"W",R1775))</f>
        <v>Elbow Flat-AL-Silver-Epoxy-5W-2</v>
      </c>
      <c r="T1775" s="14" t="str">
        <f>IF(COUNTIF(Cycletime[Element Desc.],ProjectsDB[[#This Row],[Element Desc.]])&gt;0,"Found","Not Found")</f>
        <v>Found</v>
      </c>
    </row>
    <row r="1776" spans="2:20" x14ac:dyDescent="0.25">
      <c r="B1776" s="8" t="s">
        <v>3602</v>
      </c>
      <c r="C1776" s="9" t="s">
        <v>3603</v>
      </c>
      <c r="D1776" s="9" t="s">
        <v>3604</v>
      </c>
      <c r="E1776" s="10">
        <v>1</v>
      </c>
      <c r="F1776" s="9" t="s">
        <v>3408</v>
      </c>
      <c r="G1776" s="9" t="s">
        <v>3554</v>
      </c>
      <c r="H1776" s="11"/>
      <c r="I1776" s="12">
        <v>450</v>
      </c>
      <c r="J1776" s="12">
        <v>450</v>
      </c>
      <c r="K1776" s="12"/>
      <c r="L1776" s="12">
        <f t="array" ref="L1776">IFERROR(LOOKUP(2^15,SEARCH({"40A","63A","80A","100A","125A","160A","200A","250A","400A","630A","800A","1000A","1250A","1600A","2000A","2500A","3200A","4000A","5000A","6300A"},UPPER(D1776)),{40,63,80,100,125,160,200,250,400,630,800,1000,1250,1600,2000,2500,3200,4000,5000,6300}),0)</f>
        <v>3200</v>
      </c>
      <c r="M1776" s="9" t="str">
        <f t="shared" si="136"/>
        <v>Elbow Edge</v>
      </c>
      <c r="N1776" s="9" t="str">
        <f t="shared" si="137"/>
        <v>AL</v>
      </c>
      <c r="O1776" s="13" t="str">
        <f t="shared" si="138"/>
        <v>Silver</v>
      </c>
      <c r="P1776" s="9" t="str">
        <f t="shared" si="139"/>
        <v>Epoxy</v>
      </c>
      <c r="Q1776" s="9" t="str">
        <f t="shared" si="140"/>
        <v>5</v>
      </c>
      <c r="R17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76" s="14" t="str">
        <f>IF(ProjectsDB[[#This Row],[Item Type]]="Straight Plug-In",_xlfn.TEXTJOIN("-",TRUE,M1776&amp;"-"&amp;_xlfn.LET(_xlpm.txt,ProjectsDB[[#This Row],[Assembly]],_xlpm.pos,FIND("SP",_xlpm.txt),_xlpm.pre,LEFT(_xlpm.txt,_xlpm.pos-1),IF(RIGHT(_xlpm.pre,3)="123","3PL",IF(RIGHT(_xlpm.pre,2)="12","2PL",IF(RIGHT(_xlpm.pre,1)="1","1PL","3PL")))),N1776,O1776,P1776,Q1776&amp;"W",R1776),_xlfn.TEXTJOIN("-",TRUE,M1776,N1776,O1776,P1776,Q1776&amp;"W",R1776))</f>
        <v>Elbow Edge-AL-Silver-Epoxy-5W-2</v>
      </c>
      <c r="T1776" s="14" t="str">
        <f>IF(COUNTIF(Cycletime[Element Desc.],ProjectsDB[[#This Row],[Element Desc.]])&gt;0,"Found","Not Found")</f>
        <v>Found</v>
      </c>
    </row>
    <row r="1777" spans="2:20" x14ac:dyDescent="0.25">
      <c r="B1777" s="8" t="s">
        <v>3605</v>
      </c>
      <c r="C1777" s="9" t="s">
        <v>3606</v>
      </c>
      <c r="D1777" s="9" t="s">
        <v>3607</v>
      </c>
      <c r="E1777" s="10">
        <v>1</v>
      </c>
      <c r="F1777" s="9" t="s">
        <v>3408</v>
      </c>
      <c r="G1777" s="9" t="s">
        <v>3554</v>
      </c>
      <c r="H1777" s="11"/>
      <c r="I1777" s="12">
        <v>1110</v>
      </c>
      <c r="J1777" s="12"/>
      <c r="K1777" s="12"/>
      <c r="L1777" s="12">
        <f t="array" ref="L1777">IFERROR(LOOKUP(2^15,SEARCH({"40A","63A","80A","100A","125A","160A","200A","250A","400A","630A","800A","1000A","1250A","1600A","2000A","2500A","3200A","4000A","5000A","6300A"},UPPER(D1777)),{40,63,80,100,125,160,200,250,400,630,800,1000,1250,1600,2000,2500,3200,4000,5000,6300}),0)</f>
        <v>3200</v>
      </c>
      <c r="M1777" s="9" t="str">
        <f t="shared" si="136"/>
        <v>Straight Feeder</v>
      </c>
      <c r="N1777" s="9" t="str">
        <f t="shared" si="137"/>
        <v>AL</v>
      </c>
      <c r="O1777" s="13" t="str">
        <f t="shared" si="138"/>
        <v>Silver</v>
      </c>
      <c r="P1777" s="9" t="str">
        <f t="shared" si="139"/>
        <v>Epoxy</v>
      </c>
      <c r="Q1777" s="9" t="str">
        <f t="shared" si="140"/>
        <v>5</v>
      </c>
      <c r="R17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77" s="14" t="str">
        <f>IF(ProjectsDB[[#This Row],[Item Type]]="Straight Plug-In",_xlfn.TEXTJOIN("-",TRUE,M1777&amp;"-"&amp;_xlfn.LET(_xlpm.txt,ProjectsDB[[#This Row],[Assembly]],_xlpm.pos,FIND("SP",_xlpm.txt),_xlpm.pre,LEFT(_xlpm.txt,_xlpm.pos-1),IF(RIGHT(_xlpm.pre,3)="123","3PL",IF(RIGHT(_xlpm.pre,2)="12","2PL",IF(RIGHT(_xlpm.pre,1)="1","1PL","3PL")))),N1777,O1777,P1777,Q1777&amp;"W",R1777),_xlfn.TEXTJOIN("-",TRUE,M1777,N1777,O1777,P1777,Q1777&amp;"W",R1777))</f>
        <v>Straight Feeder-AL-Silver-Epoxy-5W-2</v>
      </c>
      <c r="T1777" s="14" t="str">
        <f>IF(COUNTIF(Cycletime[Element Desc.],ProjectsDB[[#This Row],[Element Desc.]])&gt;0,"Found","Not Found")</f>
        <v>Found</v>
      </c>
    </row>
    <row r="1778" spans="2:20" x14ac:dyDescent="0.25">
      <c r="B1778" s="8" t="s">
        <v>3608</v>
      </c>
      <c r="C1778" s="9" t="s">
        <v>3609</v>
      </c>
      <c r="D1778" s="9" t="s">
        <v>3610</v>
      </c>
      <c r="E1778" s="10">
        <v>1</v>
      </c>
      <c r="F1778" s="9" t="s">
        <v>3408</v>
      </c>
      <c r="G1778" s="9" t="s">
        <v>3554</v>
      </c>
      <c r="H1778" s="11"/>
      <c r="I1778" s="12">
        <v>450</v>
      </c>
      <c r="J1778" s="12">
        <v>450</v>
      </c>
      <c r="K1778" s="12">
        <v>131.82</v>
      </c>
      <c r="L1778" s="12">
        <f t="array" ref="L1778">IFERROR(LOOKUP(2^15,SEARCH({"40A","63A","80A","100A","125A","160A","200A","250A","400A","630A","800A","1000A","1250A","1600A","2000A","2500A","3200A","4000A","5000A","6300A"},UPPER(D1778)),{40,63,80,100,125,160,200,250,400,630,800,1000,1250,1600,2000,2500,3200,4000,5000,6300}),0)</f>
        <v>3200</v>
      </c>
      <c r="M1778" s="9" t="str">
        <f t="shared" si="136"/>
        <v>Elbow Edge</v>
      </c>
      <c r="N1778" s="9" t="str">
        <f t="shared" si="137"/>
        <v>AL</v>
      </c>
      <c r="O1778" s="13" t="str">
        <f t="shared" si="138"/>
        <v>Silver</v>
      </c>
      <c r="P1778" s="9" t="str">
        <f t="shared" si="139"/>
        <v>Epoxy</v>
      </c>
      <c r="Q1778" s="9" t="str">
        <f t="shared" si="140"/>
        <v>5</v>
      </c>
      <c r="R17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78" s="14" t="str">
        <f>IF(ProjectsDB[[#This Row],[Item Type]]="Straight Plug-In",_xlfn.TEXTJOIN("-",TRUE,M1778&amp;"-"&amp;_xlfn.LET(_xlpm.txt,ProjectsDB[[#This Row],[Assembly]],_xlpm.pos,FIND("SP",_xlpm.txt),_xlpm.pre,LEFT(_xlpm.txt,_xlpm.pos-1),IF(RIGHT(_xlpm.pre,3)="123","3PL",IF(RIGHT(_xlpm.pre,2)="12","2PL",IF(RIGHT(_xlpm.pre,1)="1","1PL","3PL")))),N1778,O1778,P1778,Q1778&amp;"W",R1778),_xlfn.TEXTJOIN("-",TRUE,M1778,N1778,O1778,P1778,Q1778&amp;"W",R1778))</f>
        <v>Elbow Edge-AL-Silver-Epoxy-5W-2</v>
      </c>
      <c r="T1778" s="14" t="str">
        <f>IF(COUNTIF(Cycletime[Element Desc.],ProjectsDB[[#This Row],[Element Desc.]])&gt;0,"Found","Not Found")</f>
        <v>Found</v>
      </c>
    </row>
    <row r="1779" spans="2:20" x14ac:dyDescent="0.25">
      <c r="B1779" s="8" t="s">
        <v>3611</v>
      </c>
      <c r="C1779" s="9" t="s">
        <v>3612</v>
      </c>
      <c r="D1779" s="9" t="s">
        <v>3613</v>
      </c>
      <c r="E1779" s="10">
        <v>1</v>
      </c>
      <c r="F1779" s="9" t="s">
        <v>3408</v>
      </c>
      <c r="G1779" s="9" t="s">
        <v>3554</v>
      </c>
      <c r="H1779" s="11"/>
      <c r="I1779" s="12">
        <v>1280</v>
      </c>
      <c r="J1779" s="12"/>
      <c r="K1779" s="12"/>
      <c r="L1779" s="12">
        <f t="array" ref="L1779">IFERROR(LOOKUP(2^15,SEARCH({"40A","63A","80A","100A","125A","160A","200A","250A","400A","630A","800A","1000A","1250A","1600A","2000A","2500A","3200A","4000A","5000A","6300A"},UPPER(D1779)),{40,63,80,100,125,160,200,250,400,630,800,1000,1250,1600,2000,2500,3200,4000,5000,6300}),0)</f>
        <v>3200</v>
      </c>
      <c r="M1779" s="9" t="str">
        <f t="shared" si="136"/>
        <v>Straight Feeder</v>
      </c>
      <c r="N1779" s="9" t="str">
        <f t="shared" si="137"/>
        <v>AL</v>
      </c>
      <c r="O1779" s="13" t="str">
        <f t="shared" si="138"/>
        <v>Silver</v>
      </c>
      <c r="P1779" s="9" t="str">
        <f t="shared" si="139"/>
        <v>Epoxy</v>
      </c>
      <c r="Q1779" s="9" t="str">
        <f t="shared" si="140"/>
        <v>5</v>
      </c>
      <c r="R17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79" s="14" t="str">
        <f>IF(ProjectsDB[[#This Row],[Item Type]]="Straight Plug-In",_xlfn.TEXTJOIN("-",TRUE,M1779&amp;"-"&amp;_xlfn.LET(_xlpm.txt,ProjectsDB[[#This Row],[Assembly]],_xlpm.pos,FIND("SP",_xlpm.txt),_xlpm.pre,LEFT(_xlpm.txt,_xlpm.pos-1),IF(RIGHT(_xlpm.pre,3)="123","3PL",IF(RIGHT(_xlpm.pre,2)="12","2PL",IF(RIGHT(_xlpm.pre,1)="1","1PL","3PL")))),N1779,O1779,P1779,Q1779&amp;"W",R1779),_xlfn.TEXTJOIN("-",TRUE,M1779,N1779,O1779,P1779,Q1779&amp;"W",R1779))</f>
        <v>Straight Feeder-AL-Silver-Epoxy-5W-2</v>
      </c>
      <c r="T1779" s="14" t="str">
        <f>IF(COUNTIF(Cycletime[Element Desc.],ProjectsDB[[#This Row],[Element Desc.]])&gt;0,"Found","Not Found")</f>
        <v>Found</v>
      </c>
    </row>
    <row r="1780" spans="2:20" x14ac:dyDescent="0.25">
      <c r="B1780" s="8" t="s">
        <v>3614</v>
      </c>
      <c r="C1780" s="9" t="s">
        <v>3615</v>
      </c>
      <c r="D1780" s="9" t="s">
        <v>3616</v>
      </c>
      <c r="E1780" s="10">
        <v>1</v>
      </c>
      <c r="F1780" s="9" t="s">
        <v>3408</v>
      </c>
      <c r="G1780" s="9" t="s">
        <v>3554</v>
      </c>
      <c r="H1780" s="11"/>
      <c r="I1780" s="12">
        <v>1820</v>
      </c>
      <c r="J1780" s="12"/>
      <c r="K1780" s="12"/>
      <c r="L1780" s="12">
        <f t="array" ref="L1780">IFERROR(LOOKUP(2^15,SEARCH({"40A","63A","80A","100A","125A","160A","200A","250A","400A","630A","800A","1000A","1250A","1600A","2000A","2500A","3200A","4000A","5000A","6300A"},UPPER(D1780)),{40,63,80,100,125,160,200,250,400,630,800,1000,1250,1600,2000,2500,3200,4000,5000,6300}),0)</f>
        <v>1600</v>
      </c>
      <c r="M1780" s="9" t="str">
        <f t="shared" si="136"/>
        <v>Straight Feeder</v>
      </c>
      <c r="N1780" s="9" t="str">
        <f t="shared" si="137"/>
        <v>AL</v>
      </c>
      <c r="O1780" s="13" t="str">
        <f t="shared" si="138"/>
        <v>Silver</v>
      </c>
      <c r="P1780" s="9" t="str">
        <f t="shared" si="139"/>
        <v>Epoxy</v>
      </c>
      <c r="Q1780" s="9" t="str">
        <f t="shared" si="140"/>
        <v>5</v>
      </c>
      <c r="R17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80" s="14" t="str">
        <f>IF(ProjectsDB[[#This Row],[Item Type]]="Straight Plug-In",_xlfn.TEXTJOIN("-",TRUE,M1780&amp;"-"&amp;_xlfn.LET(_xlpm.txt,ProjectsDB[[#This Row],[Assembly]],_xlpm.pos,FIND("SP",_xlpm.txt),_xlpm.pre,LEFT(_xlpm.txt,_xlpm.pos-1),IF(RIGHT(_xlpm.pre,3)="123","3PL",IF(RIGHT(_xlpm.pre,2)="12","2PL",IF(RIGHT(_xlpm.pre,1)="1","1PL","3PL")))),N1780,O1780,P1780,Q1780&amp;"W",R1780),_xlfn.TEXTJOIN("-",TRUE,M1780,N1780,O1780,P1780,Q1780&amp;"W",R1780))</f>
        <v>Straight Feeder-AL-Silver-Epoxy-5W-1</v>
      </c>
      <c r="T1780" s="14" t="str">
        <f>IF(COUNTIF(Cycletime[Element Desc.],ProjectsDB[[#This Row],[Element Desc.]])&gt;0,"Found","Not Found")</f>
        <v>Found</v>
      </c>
    </row>
    <row r="1781" spans="2:20" x14ac:dyDescent="0.25">
      <c r="B1781" s="8" t="s">
        <v>3617</v>
      </c>
      <c r="C1781" s="9" t="s">
        <v>3618</v>
      </c>
      <c r="D1781" s="9" t="s">
        <v>3619</v>
      </c>
      <c r="E1781" s="10">
        <v>1</v>
      </c>
      <c r="F1781" s="9" t="s">
        <v>3408</v>
      </c>
      <c r="G1781" s="9" t="s">
        <v>3554</v>
      </c>
      <c r="H1781" s="11"/>
      <c r="I1781" s="12">
        <v>590</v>
      </c>
      <c r="J1781" s="12"/>
      <c r="K1781" s="12"/>
      <c r="L1781" s="12">
        <f t="array" ref="L1781">IFERROR(LOOKUP(2^15,SEARCH({"40A","63A","80A","100A","125A","160A","200A","250A","400A","630A","800A","1000A","1250A","1600A","2000A","2500A","3200A","4000A","5000A","6300A"},UPPER(D1781)),{40,63,80,100,125,160,200,250,400,630,800,1000,1250,1600,2000,2500,3200,4000,5000,6300}),0)</f>
        <v>1600</v>
      </c>
      <c r="M1781" s="9" t="str">
        <f t="shared" si="136"/>
        <v>Straight Feeder</v>
      </c>
      <c r="N1781" s="9" t="str">
        <f t="shared" si="137"/>
        <v>AL</v>
      </c>
      <c r="O1781" s="13" t="str">
        <f t="shared" si="138"/>
        <v>Silver</v>
      </c>
      <c r="P1781" s="9" t="str">
        <f t="shared" si="139"/>
        <v>Epoxy</v>
      </c>
      <c r="Q1781" s="9" t="str">
        <f t="shared" si="140"/>
        <v>5</v>
      </c>
      <c r="R17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81" s="14" t="str">
        <f>IF(ProjectsDB[[#This Row],[Item Type]]="Straight Plug-In",_xlfn.TEXTJOIN("-",TRUE,M1781&amp;"-"&amp;_xlfn.LET(_xlpm.txt,ProjectsDB[[#This Row],[Assembly]],_xlpm.pos,FIND("SP",_xlpm.txt),_xlpm.pre,LEFT(_xlpm.txt,_xlpm.pos-1),IF(RIGHT(_xlpm.pre,3)="123","3PL",IF(RIGHT(_xlpm.pre,2)="12","2PL",IF(RIGHT(_xlpm.pre,1)="1","1PL","3PL")))),N1781,O1781,P1781,Q1781&amp;"W",R1781),_xlfn.TEXTJOIN("-",TRUE,M1781,N1781,O1781,P1781,Q1781&amp;"W",R1781))</f>
        <v>Straight Feeder-AL-Silver-Epoxy-5W-1</v>
      </c>
      <c r="T1781" s="14" t="str">
        <f>IF(COUNTIF(Cycletime[Element Desc.],ProjectsDB[[#This Row],[Element Desc.]])&gt;0,"Found","Not Found")</f>
        <v>Found</v>
      </c>
    </row>
    <row r="1782" spans="2:20" x14ac:dyDescent="0.25">
      <c r="B1782" s="8" t="s">
        <v>3620</v>
      </c>
      <c r="C1782" s="9" t="s">
        <v>3621</v>
      </c>
      <c r="D1782" s="9" t="s">
        <v>3622</v>
      </c>
      <c r="E1782" s="10">
        <v>1</v>
      </c>
      <c r="F1782" s="9" t="s">
        <v>3408</v>
      </c>
      <c r="G1782" s="9" t="s">
        <v>3554</v>
      </c>
      <c r="H1782" s="11"/>
      <c r="I1782" s="12">
        <v>2910</v>
      </c>
      <c r="J1782" s="12"/>
      <c r="K1782" s="12"/>
      <c r="L1782" s="12">
        <f t="array" ref="L1782">IFERROR(LOOKUP(2^15,SEARCH({"40A","63A","80A","100A","125A","160A","200A","250A","400A","630A","800A","1000A","1250A","1600A","2000A","2500A","3200A","4000A","5000A","6300A"},UPPER(D1782)),{40,63,80,100,125,160,200,250,400,630,800,1000,1250,1600,2000,2500,3200,4000,5000,6300}),0)</f>
        <v>1600</v>
      </c>
      <c r="M1782" s="9" t="str">
        <f t="shared" si="136"/>
        <v>Straight Feeder</v>
      </c>
      <c r="N1782" s="9" t="str">
        <f t="shared" si="137"/>
        <v>AL</v>
      </c>
      <c r="O1782" s="13" t="str">
        <f t="shared" si="138"/>
        <v>Silver</v>
      </c>
      <c r="P1782" s="9" t="str">
        <f t="shared" si="139"/>
        <v>Epoxy</v>
      </c>
      <c r="Q1782" s="9" t="str">
        <f t="shared" si="140"/>
        <v>5</v>
      </c>
      <c r="R17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82" s="14" t="str">
        <f>IF(ProjectsDB[[#This Row],[Item Type]]="Straight Plug-In",_xlfn.TEXTJOIN("-",TRUE,M1782&amp;"-"&amp;_xlfn.LET(_xlpm.txt,ProjectsDB[[#This Row],[Assembly]],_xlpm.pos,FIND("SP",_xlpm.txt),_xlpm.pre,LEFT(_xlpm.txt,_xlpm.pos-1),IF(RIGHT(_xlpm.pre,3)="123","3PL",IF(RIGHT(_xlpm.pre,2)="12","2PL",IF(RIGHT(_xlpm.pre,1)="1","1PL","3PL")))),N1782,O1782,P1782,Q1782&amp;"W",R1782),_xlfn.TEXTJOIN("-",TRUE,M1782,N1782,O1782,P1782,Q1782&amp;"W",R1782))</f>
        <v>Straight Feeder-AL-Silver-Epoxy-5W-1</v>
      </c>
      <c r="T1782" s="14" t="str">
        <f>IF(COUNTIF(Cycletime[Element Desc.],ProjectsDB[[#This Row],[Element Desc.]])&gt;0,"Found","Not Found")</f>
        <v>Found</v>
      </c>
    </row>
    <row r="1783" spans="2:20" x14ac:dyDescent="0.25">
      <c r="B1783" s="8" t="s">
        <v>3623</v>
      </c>
      <c r="C1783" s="9" t="s">
        <v>3624</v>
      </c>
      <c r="D1783" s="9" t="s">
        <v>3625</v>
      </c>
      <c r="E1783" s="10">
        <v>1</v>
      </c>
      <c r="F1783" s="9" t="s">
        <v>3408</v>
      </c>
      <c r="G1783" s="9" t="s">
        <v>3554</v>
      </c>
      <c r="H1783" s="11"/>
      <c r="I1783" s="12">
        <v>300</v>
      </c>
      <c r="J1783" s="12">
        <v>200</v>
      </c>
      <c r="K1783" s="12"/>
      <c r="L1783" s="12">
        <f t="array" ref="L1783">IFERROR(LOOKUP(2^15,SEARCH({"40A","63A","80A","100A","125A","160A","200A","250A","400A","630A","800A","1000A","1250A","1600A","2000A","2500A","3200A","4000A","5000A","6300A"},UPPER(D1783)),{40,63,80,100,125,160,200,250,400,630,800,1000,1250,1600,2000,2500,3200,4000,5000,6300}),0)</f>
        <v>1600</v>
      </c>
      <c r="M1783" s="9" t="str">
        <f t="shared" si="136"/>
        <v>Z-Unit Flat</v>
      </c>
      <c r="N1783" s="9" t="str">
        <f t="shared" si="137"/>
        <v>AL</v>
      </c>
      <c r="O1783" s="13" t="str">
        <f t="shared" si="138"/>
        <v>Silver</v>
      </c>
      <c r="P1783" s="9" t="str">
        <f t="shared" si="139"/>
        <v>Epoxy</v>
      </c>
      <c r="Q1783" s="9" t="str">
        <f t="shared" si="140"/>
        <v>5</v>
      </c>
      <c r="R17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783" s="14" t="str">
        <f>IF(ProjectsDB[[#This Row],[Item Type]]="Straight Plug-In",_xlfn.TEXTJOIN("-",TRUE,M1783&amp;"-"&amp;_xlfn.LET(_xlpm.txt,ProjectsDB[[#This Row],[Assembly]],_xlpm.pos,FIND("SP",_xlpm.txt),_xlpm.pre,LEFT(_xlpm.txt,_xlpm.pos-1),IF(RIGHT(_xlpm.pre,3)="123","3PL",IF(RIGHT(_xlpm.pre,2)="12","2PL",IF(RIGHT(_xlpm.pre,1)="1","1PL","3PL")))),N1783,O1783,P1783,Q1783&amp;"W",R1783),_xlfn.TEXTJOIN("-",TRUE,M1783,N1783,O1783,P1783,Q1783&amp;"W",R1783))</f>
        <v>Z-Unit Flat-AL-Silver-Epoxy-5W-1</v>
      </c>
      <c r="T1783" s="14" t="str">
        <f>IF(COUNTIF(Cycletime[Element Desc.],ProjectsDB[[#This Row],[Element Desc.]])&gt;0,"Found","Not Found")</f>
        <v>Found</v>
      </c>
    </row>
    <row r="1784" spans="2:20" x14ac:dyDescent="0.25">
      <c r="B1784" s="8" t="s">
        <v>3626</v>
      </c>
      <c r="C1784" s="9" t="s">
        <v>3627</v>
      </c>
      <c r="D1784" s="9" t="s">
        <v>3628</v>
      </c>
      <c r="E1784" s="10">
        <v>1</v>
      </c>
      <c r="F1784" s="9" t="s">
        <v>3408</v>
      </c>
      <c r="G1784" s="9" t="s">
        <v>3554</v>
      </c>
      <c r="H1784" s="11"/>
      <c r="I1784" s="12">
        <v>880</v>
      </c>
      <c r="J1784" s="12"/>
      <c r="K1784" s="12"/>
      <c r="L1784" s="12">
        <f t="array" ref="L1784">IFERROR(LOOKUP(2^15,SEARCH({"40A","63A","80A","100A","125A","160A","200A","250A","400A","630A","800A","1000A","1250A","1600A","2000A","2500A","3200A","4000A","5000A","6300A"},UPPER(D1784)),{40,63,80,100,125,160,200,250,400,630,800,1000,1250,1600,2000,2500,3200,4000,5000,6300}),0)</f>
        <v>3200</v>
      </c>
      <c r="M1784" s="9" t="str">
        <f t="shared" si="136"/>
        <v>Straight Feeder</v>
      </c>
      <c r="N1784" s="9" t="str">
        <f t="shared" si="137"/>
        <v>AL</v>
      </c>
      <c r="O1784" s="13" t="str">
        <f t="shared" si="138"/>
        <v>Silver</v>
      </c>
      <c r="P1784" s="9" t="str">
        <f t="shared" si="139"/>
        <v>Epoxy</v>
      </c>
      <c r="Q1784" s="9" t="str">
        <f t="shared" si="140"/>
        <v>5</v>
      </c>
      <c r="R17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84" s="14" t="str">
        <f>IF(ProjectsDB[[#This Row],[Item Type]]="Straight Plug-In",_xlfn.TEXTJOIN("-",TRUE,M1784&amp;"-"&amp;_xlfn.LET(_xlpm.txt,ProjectsDB[[#This Row],[Assembly]],_xlpm.pos,FIND("SP",_xlpm.txt),_xlpm.pre,LEFT(_xlpm.txt,_xlpm.pos-1),IF(RIGHT(_xlpm.pre,3)="123","3PL",IF(RIGHT(_xlpm.pre,2)="12","2PL",IF(RIGHT(_xlpm.pre,1)="1","1PL","3PL")))),N1784,O1784,P1784,Q1784&amp;"W",R1784),_xlfn.TEXTJOIN("-",TRUE,M1784,N1784,O1784,P1784,Q1784&amp;"W",R1784))</f>
        <v>Straight Feeder-AL-Silver-Epoxy-5W-2</v>
      </c>
      <c r="T1784" s="14" t="str">
        <f>IF(COUNTIF(Cycletime[Element Desc.],ProjectsDB[[#This Row],[Element Desc.]])&gt;0,"Found","Not Found")</f>
        <v>Found</v>
      </c>
    </row>
    <row r="1785" spans="2:20" x14ac:dyDescent="0.25">
      <c r="B1785" s="8" t="s">
        <v>3629</v>
      </c>
      <c r="C1785" s="9" t="s">
        <v>3630</v>
      </c>
      <c r="D1785" s="9" t="s">
        <v>3631</v>
      </c>
      <c r="E1785" s="10">
        <v>1</v>
      </c>
      <c r="F1785" s="9" t="s">
        <v>3408</v>
      </c>
      <c r="G1785" s="9" t="s">
        <v>3554</v>
      </c>
      <c r="H1785" s="11"/>
      <c r="I1785" s="12">
        <v>460</v>
      </c>
      <c r="J1785" s="12">
        <v>310</v>
      </c>
      <c r="K1785" s="12"/>
      <c r="L1785" s="12">
        <f t="array" ref="L1785">IFERROR(LOOKUP(2^15,SEARCH({"40A","63A","80A","100A","125A","160A","200A","250A","400A","630A","800A","1000A","1250A","1600A","2000A","2500A","3200A","4000A","5000A","6300A"},UPPER(D1785)),{40,63,80,100,125,160,200,250,400,630,800,1000,1250,1600,2000,2500,3200,4000,5000,6300}),0)</f>
        <v>3200</v>
      </c>
      <c r="M1785" s="9" t="str">
        <f t="shared" si="136"/>
        <v>Elbow Flat</v>
      </c>
      <c r="N1785" s="9" t="str">
        <f t="shared" si="137"/>
        <v>AL</v>
      </c>
      <c r="O1785" s="13" t="str">
        <f t="shared" si="138"/>
        <v>Silver</v>
      </c>
      <c r="P1785" s="9" t="str">
        <f t="shared" si="139"/>
        <v>Epoxy</v>
      </c>
      <c r="Q1785" s="9" t="str">
        <f t="shared" si="140"/>
        <v>5</v>
      </c>
      <c r="R17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85" s="14" t="str">
        <f>IF(ProjectsDB[[#This Row],[Item Type]]="Straight Plug-In",_xlfn.TEXTJOIN("-",TRUE,M1785&amp;"-"&amp;_xlfn.LET(_xlpm.txt,ProjectsDB[[#This Row],[Assembly]],_xlpm.pos,FIND("SP",_xlpm.txt),_xlpm.pre,LEFT(_xlpm.txt,_xlpm.pos-1),IF(RIGHT(_xlpm.pre,3)="123","3PL",IF(RIGHT(_xlpm.pre,2)="12","2PL",IF(RIGHT(_xlpm.pre,1)="1","1PL","3PL")))),N1785,O1785,P1785,Q1785&amp;"W",R1785),_xlfn.TEXTJOIN("-",TRUE,M1785,N1785,O1785,P1785,Q1785&amp;"W",R1785))</f>
        <v>Elbow Flat-AL-Silver-Epoxy-5W-2</v>
      </c>
      <c r="T1785" s="14" t="str">
        <f>IF(COUNTIF(Cycletime[Element Desc.],ProjectsDB[[#This Row],[Element Desc.]])&gt;0,"Found","Not Found")</f>
        <v>Found</v>
      </c>
    </row>
    <row r="1786" spans="2:20" x14ac:dyDescent="0.25">
      <c r="B1786" s="8" t="s">
        <v>3632</v>
      </c>
      <c r="C1786" s="9" t="s">
        <v>3633</v>
      </c>
      <c r="D1786" s="9" t="s">
        <v>3634</v>
      </c>
      <c r="E1786" s="10">
        <v>1</v>
      </c>
      <c r="F1786" s="9" t="s">
        <v>3408</v>
      </c>
      <c r="G1786" s="9" t="s">
        <v>3554</v>
      </c>
      <c r="H1786" s="11"/>
      <c r="I1786" s="12">
        <v>500</v>
      </c>
      <c r="J1786" s="12"/>
      <c r="K1786" s="12"/>
      <c r="L1786" s="12">
        <f t="array" ref="L1786">IFERROR(LOOKUP(2^15,SEARCH({"40A","63A","80A","100A","125A","160A","200A","250A","400A","630A","800A","1000A","1250A","1600A","2000A","2500A","3200A","4000A","5000A","6300A"},UPPER(D1786)),{40,63,80,100,125,160,200,250,400,630,800,1000,1250,1600,2000,2500,3200,4000,5000,6300}),0)</f>
        <v>3200</v>
      </c>
      <c r="M1786" s="9" t="str">
        <f t="shared" si="136"/>
        <v>Straight Feeder</v>
      </c>
      <c r="N1786" s="9" t="str">
        <f t="shared" si="137"/>
        <v>AL</v>
      </c>
      <c r="O1786" s="13" t="str">
        <f t="shared" si="138"/>
        <v>Silver</v>
      </c>
      <c r="P1786" s="9" t="str">
        <f t="shared" si="139"/>
        <v>Epoxy</v>
      </c>
      <c r="Q1786" s="9" t="str">
        <f t="shared" si="140"/>
        <v>5</v>
      </c>
      <c r="R17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86" s="14" t="str">
        <f>IF(ProjectsDB[[#This Row],[Item Type]]="Straight Plug-In",_xlfn.TEXTJOIN("-",TRUE,M1786&amp;"-"&amp;_xlfn.LET(_xlpm.txt,ProjectsDB[[#This Row],[Assembly]],_xlpm.pos,FIND("SP",_xlpm.txt),_xlpm.pre,LEFT(_xlpm.txt,_xlpm.pos-1),IF(RIGHT(_xlpm.pre,3)="123","3PL",IF(RIGHT(_xlpm.pre,2)="12","2PL",IF(RIGHT(_xlpm.pre,1)="1","1PL","3PL")))),N1786,O1786,P1786,Q1786&amp;"W",R1786),_xlfn.TEXTJOIN("-",TRUE,M1786,N1786,O1786,P1786,Q1786&amp;"W",R1786))</f>
        <v>Straight Feeder-AL-Silver-Epoxy-5W-2</v>
      </c>
      <c r="T1786" s="14" t="str">
        <f>IF(COUNTIF(Cycletime[Element Desc.],ProjectsDB[[#This Row],[Element Desc.]])&gt;0,"Found","Not Found")</f>
        <v>Found</v>
      </c>
    </row>
    <row r="1787" spans="2:20" x14ac:dyDescent="0.25">
      <c r="B1787" s="8" t="s">
        <v>3635</v>
      </c>
      <c r="C1787" s="9" t="s">
        <v>697</v>
      </c>
      <c r="D1787" s="9" t="s">
        <v>698</v>
      </c>
      <c r="E1787" s="10">
        <v>3</v>
      </c>
      <c r="F1787" s="9" t="s">
        <v>3408</v>
      </c>
      <c r="G1787" s="9" t="s">
        <v>3554</v>
      </c>
      <c r="H1787" s="11"/>
      <c r="I1787" s="12"/>
      <c r="J1787" s="12"/>
      <c r="K1787" s="12"/>
      <c r="L1787" s="12">
        <f t="array" ref="L1787">IFERROR(LOOKUP(2^15,SEARCH({"40A","63A","80A","100A","125A","160A","200A","250A","400A","630A","800A","1000A","1250A","1600A","2000A","2500A","3200A","4000A","5000A","6300A"},UPPER(D1787)),{40,63,80,100,125,160,200,250,400,630,800,1000,1250,1600,2000,2500,3200,4000,5000,6300}),0)</f>
        <v>3200</v>
      </c>
      <c r="M1787" s="9" t="str">
        <f t="shared" si="136"/>
        <v>Joint Pack</v>
      </c>
      <c r="N1787" s="9" t="str">
        <f t="shared" si="137"/>
        <v>AL</v>
      </c>
      <c r="O1787" s="13" t="str">
        <f t="shared" si="138"/>
        <v>Silver</v>
      </c>
      <c r="P1787" s="9" t="str">
        <f t="shared" si="139"/>
        <v>None</v>
      </c>
      <c r="Q1787" s="9" t="str">
        <f t="shared" si="140"/>
        <v>5</v>
      </c>
      <c r="R17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87" s="14" t="str">
        <f>IF(ProjectsDB[[#This Row],[Item Type]]="Straight Plug-In",_xlfn.TEXTJOIN("-",TRUE,M1787&amp;"-"&amp;_xlfn.LET(_xlpm.txt,ProjectsDB[[#This Row],[Assembly]],_xlpm.pos,FIND("SP",_xlpm.txt),_xlpm.pre,LEFT(_xlpm.txt,_xlpm.pos-1),IF(RIGHT(_xlpm.pre,3)="123","3PL",IF(RIGHT(_xlpm.pre,2)="12","2PL",IF(RIGHT(_xlpm.pre,1)="1","1PL","3PL")))),N1787,O1787,P1787,Q1787&amp;"W",R1787),_xlfn.TEXTJOIN("-",TRUE,M1787,N1787,O1787,P1787,Q1787&amp;"W",R1787))</f>
        <v>Joint Pack-AL-Silver-None-5W-2</v>
      </c>
      <c r="T1787" s="14" t="str">
        <f>IF(COUNTIF(Cycletime[Element Desc.],ProjectsDB[[#This Row],[Element Desc.]])&gt;0,"Found","Not Found")</f>
        <v>Found</v>
      </c>
    </row>
    <row r="1788" spans="2:20" x14ac:dyDescent="0.25">
      <c r="B1788" s="8" t="s">
        <v>3636</v>
      </c>
      <c r="C1788" s="9" t="s">
        <v>3573</v>
      </c>
      <c r="D1788" s="9" t="s">
        <v>3574</v>
      </c>
      <c r="E1788" s="10">
        <v>1</v>
      </c>
      <c r="F1788" s="9" t="s">
        <v>3408</v>
      </c>
      <c r="G1788" s="9" t="s">
        <v>3554</v>
      </c>
      <c r="H1788" s="11"/>
      <c r="I1788" s="12">
        <v>450</v>
      </c>
      <c r="J1788" s="12">
        <v>450</v>
      </c>
      <c r="K1788" s="12"/>
      <c r="L1788" s="12">
        <f t="array" ref="L1788">IFERROR(LOOKUP(2^15,SEARCH({"40A","63A","80A","100A","125A","160A","200A","250A","400A","630A","800A","1000A","1250A","1600A","2000A","2500A","3200A","4000A","5000A","6300A"},UPPER(D1788)),{40,63,80,100,125,160,200,250,400,630,800,1000,1250,1600,2000,2500,3200,4000,5000,6300}),0)</f>
        <v>3200</v>
      </c>
      <c r="M1788" s="9" t="str">
        <f t="shared" si="136"/>
        <v>Elbow Edge</v>
      </c>
      <c r="N1788" s="9" t="str">
        <f t="shared" si="137"/>
        <v>AL</v>
      </c>
      <c r="O1788" s="13" t="str">
        <f t="shared" si="138"/>
        <v>Silver</v>
      </c>
      <c r="P1788" s="9" t="str">
        <f t="shared" si="139"/>
        <v>Epoxy</v>
      </c>
      <c r="Q1788" s="9" t="str">
        <f t="shared" si="140"/>
        <v>5</v>
      </c>
      <c r="R17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88" s="14" t="str">
        <f>IF(ProjectsDB[[#This Row],[Item Type]]="Straight Plug-In",_xlfn.TEXTJOIN("-",TRUE,M1788&amp;"-"&amp;_xlfn.LET(_xlpm.txt,ProjectsDB[[#This Row],[Assembly]],_xlpm.pos,FIND("SP",_xlpm.txt),_xlpm.pre,LEFT(_xlpm.txt,_xlpm.pos-1),IF(RIGHT(_xlpm.pre,3)="123","3PL",IF(RIGHT(_xlpm.pre,2)="12","2PL",IF(RIGHT(_xlpm.pre,1)="1","1PL","3PL")))),N1788,O1788,P1788,Q1788&amp;"W",R1788),_xlfn.TEXTJOIN("-",TRUE,M1788,N1788,O1788,P1788,Q1788&amp;"W",R1788))</f>
        <v>Elbow Edge-AL-Silver-Epoxy-5W-2</v>
      </c>
      <c r="T1788" s="14" t="str">
        <f>IF(COUNTIF(Cycletime[Element Desc.],ProjectsDB[[#This Row],[Element Desc.]])&gt;0,"Found","Not Found")</f>
        <v>Found</v>
      </c>
    </row>
    <row r="1789" spans="2:20" x14ac:dyDescent="0.25">
      <c r="B1789" s="8" t="s">
        <v>3637</v>
      </c>
      <c r="C1789" s="9" t="s">
        <v>3638</v>
      </c>
      <c r="D1789" s="9" t="s">
        <v>3639</v>
      </c>
      <c r="E1789" s="10">
        <v>1</v>
      </c>
      <c r="F1789" s="9" t="s">
        <v>3408</v>
      </c>
      <c r="G1789" s="9" t="s">
        <v>3554</v>
      </c>
      <c r="H1789" s="11"/>
      <c r="I1789" s="12"/>
      <c r="J1789" s="12"/>
      <c r="K1789" s="12"/>
      <c r="L1789" s="12">
        <f t="array" ref="L1789">IFERROR(LOOKUP(2^15,SEARCH({"40A","63A","80A","100A","125A","160A","200A","250A","400A","630A","800A","1000A","1250A","1600A","2000A","2500A","3200A","4000A","5000A","6300A"},UPPER(D1789)),{40,63,80,100,125,160,200,250,400,630,800,1000,1250,1600,2000,2500,3200,4000,5000,6300}),0)</f>
        <v>4000</v>
      </c>
      <c r="M1789" s="9" t="str">
        <f t="shared" si="136"/>
        <v>Expansion Joint</v>
      </c>
      <c r="N1789" s="9" t="str">
        <f t="shared" si="137"/>
        <v>AL</v>
      </c>
      <c r="O1789" s="13" t="str">
        <f t="shared" si="138"/>
        <v>Silver</v>
      </c>
      <c r="P1789" s="9" t="str">
        <f t="shared" si="139"/>
        <v>Epoxy</v>
      </c>
      <c r="Q1789" s="9" t="str">
        <f t="shared" si="140"/>
        <v>5</v>
      </c>
      <c r="R17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89" s="14" t="str">
        <f>IF(ProjectsDB[[#This Row],[Item Type]]="Straight Plug-In",_xlfn.TEXTJOIN("-",TRUE,M1789&amp;"-"&amp;_xlfn.LET(_xlpm.txt,ProjectsDB[[#This Row],[Assembly]],_xlpm.pos,FIND("SP",_xlpm.txt),_xlpm.pre,LEFT(_xlpm.txt,_xlpm.pos-1),IF(RIGHT(_xlpm.pre,3)="123","3PL",IF(RIGHT(_xlpm.pre,2)="12","2PL",IF(RIGHT(_xlpm.pre,1)="1","1PL","3PL")))),N1789,O1789,P1789,Q1789&amp;"W",R1789),_xlfn.TEXTJOIN("-",TRUE,M1789,N1789,O1789,P1789,Q1789&amp;"W",R1789))</f>
        <v>Expansion Joint-AL-Silver-Epoxy-5W-2</v>
      </c>
      <c r="T1789" s="14" t="str">
        <f>IF(COUNTIF(Cycletime[Element Desc.],ProjectsDB[[#This Row],[Element Desc.]])&gt;0,"Found","Not Found")</f>
        <v>Found</v>
      </c>
    </row>
    <row r="1790" spans="2:20" x14ac:dyDescent="0.25">
      <c r="B1790" s="8" t="s">
        <v>3640</v>
      </c>
      <c r="C1790" s="9" t="s">
        <v>1555</v>
      </c>
      <c r="D1790" s="9" t="s">
        <v>1556</v>
      </c>
      <c r="E1790" s="10">
        <v>1</v>
      </c>
      <c r="F1790" s="9" t="s">
        <v>3408</v>
      </c>
      <c r="G1790" s="9" t="s">
        <v>3554</v>
      </c>
      <c r="H1790" s="11"/>
      <c r="I1790" s="12"/>
      <c r="J1790" s="12"/>
      <c r="K1790" s="12"/>
      <c r="L1790" s="12">
        <f t="array" ref="L1790">IFERROR(LOOKUP(2^15,SEARCH({"40A","63A","80A","100A","125A","160A","200A","250A","400A","630A","800A","1000A","1250A","1600A","2000A","2500A","3200A","4000A","5000A","6300A"},UPPER(D1790)),{40,63,80,100,125,160,200,250,400,630,800,1000,1250,1600,2000,2500,3200,4000,5000,6300}),0)</f>
        <v>4000</v>
      </c>
      <c r="M1790" s="9" t="str">
        <f t="shared" si="136"/>
        <v>Joint Pack</v>
      </c>
      <c r="N1790" s="9" t="str">
        <f t="shared" si="137"/>
        <v>AL</v>
      </c>
      <c r="O1790" s="13" t="str">
        <f t="shared" si="138"/>
        <v>Silver</v>
      </c>
      <c r="P1790" s="9" t="str">
        <f t="shared" si="139"/>
        <v>None</v>
      </c>
      <c r="Q1790" s="9" t="str">
        <f t="shared" si="140"/>
        <v>5</v>
      </c>
      <c r="R17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90" s="14" t="str">
        <f>IF(ProjectsDB[[#This Row],[Item Type]]="Straight Plug-In",_xlfn.TEXTJOIN("-",TRUE,M1790&amp;"-"&amp;_xlfn.LET(_xlpm.txt,ProjectsDB[[#This Row],[Assembly]],_xlpm.pos,FIND("SP",_xlpm.txt),_xlpm.pre,LEFT(_xlpm.txt,_xlpm.pos-1),IF(RIGHT(_xlpm.pre,3)="123","3PL",IF(RIGHT(_xlpm.pre,2)="12","2PL",IF(RIGHT(_xlpm.pre,1)="1","1PL","3PL")))),N1790,O1790,P1790,Q1790&amp;"W",R1790),_xlfn.TEXTJOIN("-",TRUE,M1790,N1790,O1790,P1790,Q1790&amp;"W",R1790))</f>
        <v>Joint Pack-AL-Silver-None-5W-2</v>
      </c>
      <c r="T1790" s="14" t="str">
        <f>IF(COUNTIF(Cycletime[Element Desc.],ProjectsDB[[#This Row],[Element Desc.]])&gt;0,"Found","Not Found")</f>
        <v>Found</v>
      </c>
    </row>
    <row r="1791" spans="2:20" x14ac:dyDescent="0.25">
      <c r="B1791" s="8" t="s">
        <v>3641</v>
      </c>
      <c r="C1791" s="9" t="s">
        <v>462</v>
      </c>
      <c r="D1791" s="9" t="s">
        <v>463</v>
      </c>
      <c r="E1791" s="10">
        <v>8</v>
      </c>
      <c r="F1791" s="9" t="s">
        <v>3408</v>
      </c>
      <c r="G1791" s="9" t="s">
        <v>3642</v>
      </c>
      <c r="H1791" s="11"/>
      <c r="I1791" s="12"/>
      <c r="J1791" s="12"/>
      <c r="K1791" s="12"/>
      <c r="L1791" s="12">
        <f t="array" ref="L1791">IFERROR(LOOKUP(2^15,SEARCH({"40A","63A","80A","100A","125A","160A","200A","250A","400A","630A","800A","1000A","1250A","1600A","2000A","2500A","3200A","4000A","5000A","6300A"},UPPER(D1791)),{40,63,80,100,125,160,200,250,400,630,800,1000,1250,1600,2000,2500,3200,4000,5000,6300}),0)</f>
        <v>2500</v>
      </c>
      <c r="M1791" s="9" t="str">
        <f t="shared" si="136"/>
        <v>Joint Pack</v>
      </c>
      <c r="N1791" s="9" t="str">
        <f t="shared" si="137"/>
        <v>AL</v>
      </c>
      <c r="O1791" s="13" t="str">
        <f t="shared" si="138"/>
        <v>Silver</v>
      </c>
      <c r="P1791" s="9" t="str">
        <f t="shared" si="139"/>
        <v>None</v>
      </c>
      <c r="Q1791" s="9" t="str">
        <f t="shared" si="140"/>
        <v>5</v>
      </c>
      <c r="R17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91" s="14" t="str">
        <f>IF(ProjectsDB[[#This Row],[Item Type]]="Straight Plug-In",_xlfn.TEXTJOIN("-",TRUE,M1791&amp;"-"&amp;_xlfn.LET(_xlpm.txt,ProjectsDB[[#This Row],[Assembly]],_xlpm.pos,FIND("SP",_xlpm.txt),_xlpm.pre,LEFT(_xlpm.txt,_xlpm.pos-1),IF(RIGHT(_xlpm.pre,3)="123","3PL",IF(RIGHT(_xlpm.pre,2)="12","2PL",IF(RIGHT(_xlpm.pre,1)="1","1PL","3PL")))),N1791,O1791,P1791,Q1791&amp;"W",R1791),_xlfn.TEXTJOIN("-",TRUE,M1791,N1791,O1791,P1791,Q1791&amp;"W",R1791))</f>
        <v>Joint Pack-AL-Silver-None-5W-2</v>
      </c>
      <c r="T1791" s="14" t="str">
        <f>IF(COUNTIF(Cycletime[Element Desc.],ProjectsDB[[#This Row],[Element Desc.]])&gt;0,"Found","Not Found")</f>
        <v>Found</v>
      </c>
    </row>
    <row r="1792" spans="2:20" x14ac:dyDescent="0.25">
      <c r="B1792" s="8" t="s">
        <v>3643</v>
      </c>
      <c r="C1792" s="9" t="s">
        <v>3644</v>
      </c>
      <c r="D1792" s="9" t="s">
        <v>3645</v>
      </c>
      <c r="E1792" s="10">
        <v>1</v>
      </c>
      <c r="F1792" s="9" t="s">
        <v>3408</v>
      </c>
      <c r="G1792" s="9" t="s">
        <v>3642</v>
      </c>
      <c r="H1792" s="11"/>
      <c r="I1792" s="12">
        <v>430</v>
      </c>
      <c r="J1792" s="12">
        <v>430</v>
      </c>
      <c r="K1792" s="12"/>
      <c r="L1792" s="12">
        <f t="array" ref="L1792">IFERROR(LOOKUP(2^15,SEARCH({"40A","63A","80A","100A","125A","160A","200A","250A","400A","630A","800A","1000A","1250A","1600A","2000A","2500A","3200A","4000A","5000A","6300A"},UPPER(D1792)),{40,63,80,100,125,160,200,250,400,630,800,1000,1250,1600,2000,2500,3200,4000,5000,6300}),0)</f>
        <v>2500</v>
      </c>
      <c r="M1792" s="9" t="str">
        <f t="shared" si="136"/>
        <v>Elbow Edge</v>
      </c>
      <c r="N1792" s="9" t="str">
        <f t="shared" si="137"/>
        <v>AL</v>
      </c>
      <c r="O1792" s="13" t="str">
        <f t="shared" si="138"/>
        <v>Silver</v>
      </c>
      <c r="P1792" s="9" t="str">
        <f t="shared" si="139"/>
        <v>Epoxy</v>
      </c>
      <c r="Q1792" s="9" t="str">
        <f t="shared" si="140"/>
        <v>5</v>
      </c>
      <c r="R17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92" s="14" t="str">
        <f>IF(ProjectsDB[[#This Row],[Item Type]]="Straight Plug-In",_xlfn.TEXTJOIN("-",TRUE,M1792&amp;"-"&amp;_xlfn.LET(_xlpm.txt,ProjectsDB[[#This Row],[Assembly]],_xlpm.pos,FIND("SP",_xlpm.txt),_xlpm.pre,LEFT(_xlpm.txt,_xlpm.pos-1),IF(RIGHT(_xlpm.pre,3)="123","3PL",IF(RIGHT(_xlpm.pre,2)="12","2PL",IF(RIGHT(_xlpm.pre,1)="1","1PL","3PL")))),N1792,O1792,P1792,Q1792&amp;"W",R1792),_xlfn.TEXTJOIN("-",TRUE,M1792,N1792,O1792,P1792,Q1792&amp;"W",R1792))</f>
        <v>Elbow Edge-AL-Silver-Epoxy-5W-2</v>
      </c>
      <c r="T1792" s="14" t="str">
        <f>IF(COUNTIF(Cycletime[Element Desc.],ProjectsDB[[#This Row],[Element Desc.]])&gt;0,"Found","Not Found")</f>
        <v>Found</v>
      </c>
    </row>
    <row r="1793" spans="2:20" x14ac:dyDescent="0.25">
      <c r="B1793" s="8" t="s">
        <v>3646</v>
      </c>
      <c r="C1793" s="9" t="s">
        <v>3647</v>
      </c>
      <c r="D1793" s="9" t="s">
        <v>3648</v>
      </c>
      <c r="E1793" s="10">
        <v>1</v>
      </c>
      <c r="F1793" s="9" t="s">
        <v>3408</v>
      </c>
      <c r="G1793" s="9" t="s">
        <v>3642</v>
      </c>
      <c r="H1793" s="11"/>
      <c r="I1793" s="12">
        <v>2120</v>
      </c>
      <c r="J1793" s="12"/>
      <c r="K1793" s="12"/>
      <c r="L1793" s="12">
        <f t="array" ref="L1793">IFERROR(LOOKUP(2^15,SEARCH({"40A","63A","80A","100A","125A","160A","200A","250A","400A","630A","800A","1000A","1250A","1600A","2000A","2500A","3200A","4000A","5000A","6300A"},UPPER(D1793)),{40,63,80,100,125,160,200,250,400,630,800,1000,1250,1600,2000,2500,3200,4000,5000,6300}),0)</f>
        <v>2500</v>
      </c>
      <c r="M1793" s="9" t="str">
        <f t="shared" si="136"/>
        <v>Straight Feeder</v>
      </c>
      <c r="N1793" s="9" t="str">
        <f t="shared" si="137"/>
        <v>AL</v>
      </c>
      <c r="O1793" s="13" t="str">
        <f t="shared" si="138"/>
        <v>Silver</v>
      </c>
      <c r="P1793" s="9" t="str">
        <f t="shared" si="139"/>
        <v>Epoxy</v>
      </c>
      <c r="Q1793" s="9" t="str">
        <f t="shared" si="140"/>
        <v>5</v>
      </c>
      <c r="R17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93" s="14" t="str">
        <f>IF(ProjectsDB[[#This Row],[Item Type]]="Straight Plug-In",_xlfn.TEXTJOIN("-",TRUE,M1793&amp;"-"&amp;_xlfn.LET(_xlpm.txt,ProjectsDB[[#This Row],[Assembly]],_xlpm.pos,FIND("SP",_xlpm.txt),_xlpm.pre,LEFT(_xlpm.txt,_xlpm.pos-1),IF(RIGHT(_xlpm.pre,3)="123","3PL",IF(RIGHT(_xlpm.pre,2)="12","2PL",IF(RIGHT(_xlpm.pre,1)="1","1PL","3PL")))),N1793,O1793,P1793,Q1793&amp;"W",R1793),_xlfn.TEXTJOIN("-",TRUE,M1793,N1793,O1793,P1793,Q1793&amp;"W",R1793))</f>
        <v>Straight Feeder-AL-Silver-Epoxy-5W-2</v>
      </c>
      <c r="T1793" s="14" t="str">
        <f>IF(COUNTIF(Cycletime[Element Desc.],ProjectsDB[[#This Row],[Element Desc.]])&gt;0,"Found","Not Found")</f>
        <v>Found</v>
      </c>
    </row>
    <row r="1794" spans="2:20" x14ac:dyDescent="0.25">
      <c r="B1794" s="8" t="s">
        <v>3649</v>
      </c>
      <c r="C1794" s="9" t="s">
        <v>3650</v>
      </c>
      <c r="D1794" s="9" t="s">
        <v>3651</v>
      </c>
      <c r="E1794" s="10">
        <v>1</v>
      </c>
      <c r="F1794" s="9" t="s">
        <v>3408</v>
      </c>
      <c r="G1794" s="9" t="s">
        <v>3642</v>
      </c>
      <c r="H1794" s="11"/>
      <c r="I1794" s="12">
        <v>400</v>
      </c>
      <c r="J1794" s="12"/>
      <c r="K1794" s="12"/>
      <c r="L1794" s="12">
        <f t="array" ref="L1794">IFERROR(LOOKUP(2^15,SEARCH({"40A","63A","80A","100A","125A","160A","200A","250A","400A","630A","800A","1000A","1250A","1600A","2000A","2500A","3200A","4000A","5000A","6300A"},UPPER(D1794)),{40,63,80,100,125,160,200,250,400,630,800,1000,1250,1600,2000,2500,3200,4000,5000,6300}),0)</f>
        <v>2500</v>
      </c>
      <c r="M1794" s="9" t="str">
        <f t="shared" si="136"/>
        <v>Straight Feeder</v>
      </c>
      <c r="N1794" s="9" t="str">
        <f t="shared" si="137"/>
        <v>AL</v>
      </c>
      <c r="O1794" s="13" t="str">
        <f t="shared" si="138"/>
        <v>Silver</v>
      </c>
      <c r="P1794" s="9" t="str">
        <f t="shared" si="139"/>
        <v>Epoxy</v>
      </c>
      <c r="Q1794" s="9" t="str">
        <f t="shared" si="140"/>
        <v>5</v>
      </c>
      <c r="R17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94" s="14" t="str">
        <f>IF(ProjectsDB[[#This Row],[Item Type]]="Straight Plug-In",_xlfn.TEXTJOIN("-",TRUE,M1794&amp;"-"&amp;_xlfn.LET(_xlpm.txt,ProjectsDB[[#This Row],[Assembly]],_xlpm.pos,FIND("SP",_xlpm.txt),_xlpm.pre,LEFT(_xlpm.txt,_xlpm.pos-1),IF(RIGHT(_xlpm.pre,3)="123","3PL",IF(RIGHT(_xlpm.pre,2)="12","2PL",IF(RIGHT(_xlpm.pre,1)="1","1PL","3PL")))),N1794,O1794,P1794,Q1794&amp;"W",R1794),_xlfn.TEXTJOIN("-",TRUE,M1794,N1794,O1794,P1794,Q1794&amp;"W",R1794))</f>
        <v>Straight Feeder-AL-Silver-Epoxy-5W-2</v>
      </c>
      <c r="T1794" s="14" t="str">
        <f>IF(COUNTIF(Cycletime[Element Desc.],ProjectsDB[[#This Row],[Element Desc.]])&gt;0,"Found","Not Found")</f>
        <v>Found</v>
      </c>
    </row>
    <row r="1795" spans="2:20" x14ac:dyDescent="0.25">
      <c r="B1795" s="8" t="s">
        <v>3652</v>
      </c>
      <c r="C1795" s="9" t="s">
        <v>3653</v>
      </c>
      <c r="D1795" s="9" t="s">
        <v>3654</v>
      </c>
      <c r="E1795" s="10">
        <v>1</v>
      </c>
      <c r="F1795" s="9" t="s">
        <v>3408</v>
      </c>
      <c r="G1795" s="9" t="s">
        <v>3642</v>
      </c>
      <c r="H1795" s="11"/>
      <c r="I1795" s="12">
        <v>1680</v>
      </c>
      <c r="J1795" s="12"/>
      <c r="K1795" s="12"/>
      <c r="L1795" s="12">
        <f t="array" ref="L1795">IFERROR(LOOKUP(2^15,SEARCH({"40A","63A","80A","100A","125A","160A","200A","250A","400A","630A","800A","1000A","1250A","1600A","2000A","2500A","3200A","4000A","5000A","6300A"},UPPER(D1795)),{40,63,80,100,125,160,200,250,400,630,800,1000,1250,1600,2000,2500,3200,4000,5000,6300}),0)</f>
        <v>2500</v>
      </c>
      <c r="M1795" s="9" t="str">
        <f t="shared" si="136"/>
        <v>Straight Feeder</v>
      </c>
      <c r="N1795" s="9" t="str">
        <f t="shared" si="137"/>
        <v>AL</v>
      </c>
      <c r="O1795" s="13" t="str">
        <f t="shared" si="138"/>
        <v>Silver</v>
      </c>
      <c r="P1795" s="9" t="str">
        <f t="shared" si="139"/>
        <v>Epoxy</v>
      </c>
      <c r="Q1795" s="9" t="str">
        <f t="shared" si="140"/>
        <v>5</v>
      </c>
      <c r="R17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95" s="14" t="str">
        <f>IF(ProjectsDB[[#This Row],[Item Type]]="Straight Plug-In",_xlfn.TEXTJOIN("-",TRUE,M1795&amp;"-"&amp;_xlfn.LET(_xlpm.txt,ProjectsDB[[#This Row],[Assembly]],_xlpm.pos,FIND("SP",_xlpm.txt),_xlpm.pre,LEFT(_xlpm.txt,_xlpm.pos-1),IF(RIGHT(_xlpm.pre,3)="123","3PL",IF(RIGHT(_xlpm.pre,2)="12","2PL",IF(RIGHT(_xlpm.pre,1)="1","1PL","3PL")))),N1795,O1795,P1795,Q1795&amp;"W",R1795),_xlfn.TEXTJOIN("-",TRUE,M1795,N1795,O1795,P1795,Q1795&amp;"W",R1795))</f>
        <v>Straight Feeder-AL-Silver-Epoxy-5W-2</v>
      </c>
      <c r="T1795" s="14" t="str">
        <f>IF(COUNTIF(Cycletime[Element Desc.],ProjectsDB[[#This Row],[Element Desc.]])&gt;0,"Found","Not Found")</f>
        <v>Found</v>
      </c>
    </row>
    <row r="1796" spans="2:20" x14ac:dyDescent="0.25">
      <c r="B1796" s="8" t="s">
        <v>3655</v>
      </c>
      <c r="C1796" s="9" t="s">
        <v>3656</v>
      </c>
      <c r="D1796" s="9" t="s">
        <v>3657</v>
      </c>
      <c r="E1796" s="10">
        <v>1</v>
      </c>
      <c r="F1796" s="9" t="s">
        <v>3408</v>
      </c>
      <c r="G1796" s="9" t="s">
        <v>3642</v>
      </c>
      <c r="H1796" s="11"/>
      <c r="I1796" s="12">
        <v>300</v>
      </c>
      <c r="J1796" s="12">
        <v>600</v>
      </c>
      <c r="K1796" s="12">
        <v>300</v>
      </c>
      <c r="L1796" s="12">
        <f t="array" ref="L1796">IFERROR(LOOKUP(2^15,SEARCH({"40A","63A","80A","100A","125A","160A","200A","250A","400A","630A","800A","1000A","1250A","1600A","2000A","2500A","3200A","4000A","5000A","6300A"},UPPER(D1796)),{40,63,80,100,125,160,200,250,400,630,800,1000,1250,1600,2000,2500,3200,4000,5000,6300}),0)</f>
        <v>2500</v>
      </c>
      <c r="M1796" s="9" t="str">
        <f t="shared" ref="M1796:M1859" si="141">_xlfn.LET(_xlpm.d,UPPER(TRIM(SUBSTITUTE(SUBSTITUTE(D1796,CHAR(160),"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Z-Unit Flat</v>
      </c>
      <c r="N1796" s="9" t="str">
        <f t="shared" ref="N1796:N1859" si="142">IF(ISNUMBER(SEARCH("CU",D1796)),"CU",IF(ISNUMBER(SEARCH("AL",D1796)),"AL",IF(ISNUMBER(SEARCH("Copper",D1796)),"CU","SH")))</f>
        <v>AL</v>
      </c>
      <c r="O1796" s="13" t="str">
        <f t="shared" ref="O1796:O1859" si="143">IF(ISNUMBER(SEARCH("Silver",D1796)),"Silver",IF(ISNUMBER(SEARCH("Tin",D1796)),"Tin","None"))</f>
        <v>Silver</v>
      </c>
      <c r="P1796" s="9" t="str">
        <f t="shared" ref="P1796:P1859" si="144">IF(ISNUMBER(SEARCH("Epoxy",D1796)),"Epoxy",IF(ISNUMBER(SEARCH("PET",D1796)),"PET","None"))</f>
        <v>Epoxy</v>
      </c>
      <c r="Q1796" s="9" t="str">
        <f t="shared" ref="Q1796:Q1859" si="145">IF(ISNUMBER(SEARCH("3-Wire",D1796)),"3",IF(ISNUMBER(SEARCH("4-Wire",D1796)),"4",IF(ISNUMBER(SEARCH("5-Wire",D1796)),"5",IF(ISNUMBER(SEARCH("6-Wire",D1796)),"6","0"))))</f>
        <v>5</v>
      </c>
      <c r="R17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96" s="14" t="str">
        <f>IF(ProjectsDB[[#This Row],[Item Type]]="Straight Plug-In",_xlfn.TEXTJOIN("-",TRUE,M1796&amp;"-"&amp;_xlfn.LET(_xlpm.txt,ProjectsDB[[#This Row],[Assembly]],_xlpm.pos,FIND("SP",_xlpm.txt),_xlpm.pre,LEFT(_xlpm.txt,_xlpm.pos-1),IF(RIGHT(_xlpm.pre,3)="123","3PL",IF(RIGHT(_xlpm.pre,2)="12","2PL",IF(RIGHT(_xlpm.pre,1)="1","1PL","3PL")))),N1796,O1796,P1796,Q1796&amp;"W",R1796),_xlfn.TEXTJOIN("-",TRUE,M1796,N1796,O1796,P1796,Q1796&amp;"W",R1796))</f>
        <v>Z-Unit Flat-AL-Silver-Epoxy-5W-2</v>
      </c>
      <c r="T1796" s="14" t="str">
        <f>IF(COUNTIF(Cycletime[Element Desc.],ProjectsDB[[#This Row],[Element Desc.]])&gt;0,"Found","Not Found")</f>
        <v>Found</v>
      </c>
    </row>
    <row r="1797" spans="2:20" x14ac:dyDescent="0.25">
      <c r="B1797" s="8" t="s">
        <v>3658</v>
      </c>
      <c r="C1797" s="9" t="s">
        <v>3659</v>
      </c>
      <c r="D1797" s="9" t="s">
        <v>3660</v>
      </c>
      <c r="E1797" s="10">
        <v>1</v>
      </c>
      <c r="F1797" s="9" t="s">
        <v>3408</v>
      </c>
      <c r="G1797" s="9" t="s">
        <v>3661</v>
      </c>
      <c r="H1797" s="11"/>
      <c r="I1797" s="12">
        <v>430</v>
      </c>
      <c r="J1797" s="12">
        <v>280</v>
      </c>
      <c r="K1797" s="12">
        <v>430</v>
      </c>
      <c r="L1797" s="12">
        <f t="array" ref="L1797">IFERROR(LOOKUP(2^15,SEARCH({"40A","63A","80A","100A","125A","160A","200A","250A","400A","630A","800A","1000A","1250A","1600A","2000A","2500A","3200A","4000A","5000A","6300A"},UPPER(D1797)),{40,63,80,100,125,160,200,250,400,630,800,1000,1250,1600,2000,2500,3200,4000,5000,6300}),0)</f>
        <v>2500</v>
      </c>
      <c r="M1797" s="9" t="str">
        <f t="shared" si="141"/>
        <v>Z-Unit Edge</v>
      </c>
      <c r="N1797" s="9" t="str">
        <f t="shared" si="142"/>
        <v>AL</v>
      </c>
      <c r="O1797" s="13" t="str">
        <f t="shared" si="143"/>
        <v>Silver</v>
      </c>
      <c r="P1797" s="9" t="str">
        <f t="shared" si="144"/>
        <v>Epoxy</v>
      </c>
      <c r="Q1797" s="9" t="str">
        <f t="shared" si="145"/>
        <v>5</v>
      </c>
      <c r="R17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797" s="14" t="str">
        <f>IF(ProjectsDB[[#This Row],[Item Type]]="Straight Plug-In",_xlfn.TEXTJOIN("-",TRUE,M1797&amp;"-"&amp;_xlfn.LET(_xlpm.txt,ProjectsDB[[#This Row],[Assembly]],_xlpm.pos,FIND("SP",_xlpm.txt),_xlpm.pre,LEFT(_xlpm.txt,_xlpm.pos-1),IF(RIGHT(_xlpm.pre,3)="123","3PL",IF(RIGHT(_xlpm.pre,2)="12","2PL",IF(RIGHT(_xlpm.pre,1)="1","1PL","3PL")))),N1797,O1797,P1797,Q1797&amp;"W",R1797),_xlfn.TEXTJOIN("-",TRUE,M1797,N1797,O1797,P1797,Q1797&amp;"W",R1797))</f>
        <v>Z-Unit Edge-AL-Silver-Epoxy-5W-2</v>
      </c>
      <c r="T1797" s="14" t="str">
        <f>IF(COUNTIF(Cycletime[Element Desc.],ProjectsDB[[#This Row],[Element Desc.]])&gt;0,"Found","Not Found")</f>
        <v>Found</v>
      </c>
    </row>
    <row r="1798" spans="2:20" x14ac:dyDescent="0.25">
      <c r="B1798" s="8" t="s">
        <v>3662</v>
      </c>
      <c r="C1798" s="9" t="s">
        <v>3663</v>
      </c>
      <c r="D1798" s="9" t="s">
        <v>3664</v>
      </c>
      <c r="E1798" s="10">
        <v>1</v>
      </c>
      <c r="F1798" s="9" t="s">
        <v>3408</v>
      </c>
      <c r="G1798" s="9" t="s">
        <v>3665</v>
      </c>
      <c r="H1798" s="11"/>
      <c r="I1798" s="12">
        <v>580</v>
      </c>
      <c r="J1798" s="12">
        <v>500</v>
      </c>
      <c r="K1798" s="12">
        <v>300</v>
      </c>
      <c r="L1798" s="12">
        <f t="array" ref="L1798">IFERROR(LOOKUP(2^15,SEARCH({"40A","63A","80A","100A","125A","160A","200A","250A","400A","630A","800A","1000A","1250A","1600A","2000A","2500A","3200A","4000A","5000A","6300A"},UPPER(D1798)),{40,63,80,100,125,160,200,250,400,630,800,1000,1250,1600,2000,2500,3200,4000,5000,6300}),0)</f>
        <v>5000</v>
      </c>
      <c r="M1798" s="9" t="str">
        <f t="shared" si="141"/>
        <v>Offset Edge</v>
      </c>
      <c r="N1798" s="9" t="str">
        <f t="shared" si="142"/>
        <v>AL</v>
      </c>
      <c r="O1798" s="13" t="str">
        <f t="shared" si="143"/>
        <v>Silver</v>
      </c>
      <c r="P1798" s="9" t="str">
        <f t="shared" si="144"/>
        <v>Epoxy</v>
      </c>
      <c r="Q1798" s="9" t="str">
        <f t="shared" si="145"/>
        <v>5</v>
      </c>
      <c r="R17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98" s="14" t="str">
        <f>IF(ProjectsDB[[#This Row],[Item Type]]="Straight Plug-In",_xlfn.TEXTJOIN("-",TRUE,M1798&amp;"-"&amp;_xlfn.LET(_xlpm.txt,ProjectsDB[[#This Row],[Assembly]],_xlpm.pos,FIND("SP",_xlpm.txt),_xlpm.pre,LEFT(_xlpm.txt,_xlpm.pos-1),IF(RIGHT(_xlpm.pre,3)="123","3PL",IF(RIGHT(_xlpm.pre,2)="12","2PL",IF(RIGHT(_xlpm.pre,1)="1","1PL","3PL")))),N1798,O1798,P1798,Q1798&amp;"W",R1798),_xlfn.TEXTJOIN("-",TRUE,M1798,N1798,O1798,P1798,Q1798&amp;"W",R1798))</f>
        <v>Offset Edge-AL-Silver-Epoxy-5W-3</v>
      </c>
      <c r="T1798" s="14" t="str">
        <f>IF(COUNTIF(Cycletime[Element Desc.],ProjectsDB[[#This Row],[Element Desc.]])&gt;0,"Found","Not Found")</f>
        <v>Found</v>
      </c>
    </row>
    <row r="1799" spans="2:20" x14ac:dyDescent="0.25">
      <c r="B1799" s="8" t="s">
        <v>3666</v>
      </c>
      <c r="C1799" s="9" t="s">
        <v>3505</v>
      </c>
      <c r="D1799" s="9" t="s">
        <v>3506</v>
      </c>
      <c r="E1799" s="10">
        <v>1</v>
      </c>
      <c r="F1799" s="9" t="s">
        <v>3408</v>
      </c>
      <c r="G1799" s="9" t="s">
        <v>3665</v>
      </c>
      <c r="H1799" s="11"/>
      <c r="I1799" s="12"/>
      <c r="J1799" s="12"/>
      <c r="K1799" s="12"/>
      <c r="L1799" s="12">
        <f t="array" ref="L1799">IFERROR(LOOKUP(2^15,SEARCH({"40A","63A","80A","100A","125A","160A","200A","250A","400A","630A","800A","1000A","1250A","1600A","2000A","2500A","3200A","4000A","5000A","6300A"},UPPER(D1799)),{40,63,80,100,125,160,200,250,400,630,800,1000,1250,1600,2000,2500,3200,4000,5000,6300}),0)</f>
        <v>5000</v>
      </c>
      <c r="M1799" s="9" t="str">
        <f t="shared" si="141"/>
        <v>Joint Pack</v>
      </c>
      <c r="N1799" s="9" t="str">
        <f t="shared" si="142"/>
        <v>AL</v>
      </c>
      <c r="O1799" s="13" t="str">
        <f t="shared" si="143"/>
        <v>Silver</v>
      </c>
      <c r="P1799" s="9" t="str">
        <f t="shared" si="144"/>
        <v>None</v>
      </c>
      <c r="Q1799" s="9" t="str">
        <f t="shared" si="145"/>
        <v>5</v>
      </c>
      <c r="R17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799" s="14" t="str">
        <f>IF(ProjectsDB[[#This Row],[Item Type]]="Straight Plug-In",_xlfn.TEXTJOIN("-",TRUE,M1799&amp;"-"&amp;_xlfn.LET(_xlpm.txt,ProjectsDB[[#This Row],[Assembly]],_xlpm.pos,FIND("SP",_xlpm.txt),_xlpm.pre,LEFT(_xlpm.txt,_xlpm.pos-1),IF(RIGHT(_xlpm.pre,3)="123","3PL",IF(RIGHT(_xlpm.pre,2)="12","2PL",IF(RIGHT(_xlpm.pre,1)="1","1PL","3PL")))),N1799,O1799,P1799,Q1799&amp;"W",R1799),_xlfn.TEXTJOIN("-",TRUE,M1799,N1799,O1799,P1799,Q1799&amp;"W",R1799))</f>
        <v>Joint Pack-AL-Silver-None-5W-3</v>
      </c>
      <c r="T1799" s="14" t="str">
        <f>IF(COUNTIF(Cycletime[Element Desc.],ProjectsDB[[#This Row],[Element Desc.]])&gt;0,"Found","Not Found")</f>
        <v>Found</v>
      </c>
    </row>
    <row r="1800" spans="2:20" x14ac:dyDescent="0.25">
      <c r="B1800" s="8" t="s">
        <v>3667</v>
      </c>
      <c r="C1800" s="9" t="s">
        <v>3668</v>
      </c>
      <c r="D1800" s="9" t="s">
        <v>3669</v>
      </c>
      <c r="E1800" s="10">
        <v>1</v>
      </c>
      <c r="F1800" s="9" t="s">
        <v>3408</v>
      </c>
      <c r="G1800" s="9" t="s">
        <v>3670</v>
      </c>
      <c r="H1800" s="11"/>
      <c r="I1800" s="12">
        <v>750</v>
      </c>
      <c r="J1800" s="12"/>
      <c r="K1800" s="12"/>
      <c r="L1800" s="12">
        <f t="array" ref="L1800">IFERROR(LOOKUP(2^15,SEARCH({"40A","63A","80A","100A","125A","160A","200A","250A","400A","630A","800A","1000A","1250A","1600A","2000A","2500A","3200A","4000A","5000A","6300A"},UPPER(D1800)),{40,63,80,100,125,160,200,250,400,630,800,1000,1250,1600,2000,2500,3200,4000,5000,6300}),0)</f>
        <v>1000</v>
      </c>
      <c r="M1800" s="9" t="str">
        <f t="shared" si="141"/>
        <v>Straight Feeder</v>
      </c>
      <c r="N1800" s="9" t="str">
        <f t="shared" si="142"/>
        <v>AL</v>
      </c>
      <c r="O1800" s="13" t="str">
        <f t="shared" si="143"/>
        <v>Silver</v>
      </c>
      <c r="P1800" s="9" t="str">
        <f t="shared" si="144"/>
        <v>Epoxy</v>
      </c>
      <c r="Q1800" s="9" t="str">
        <f t="shared" si="145"/>
        <v>5</v>
      </c>
      <c r="R18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00" s="14" t="str">
        <f>IF(ProjectsDB[[#This Row],[Item Type]]="Straight Plug-In",_xlfn.TEXTJOIN("-",TRUE,M1800&amp;"-"&amp;_xlfn.LET(_xlpm.txt,ProjectsDB[[#This Row],[Assembly]],_xlpm.pos,FIND("SP",_xlpm.txt),_xlpm.pre,LEFT(_xlpm.txt,_xlpm.pos-1),IF(RIGHT(_xlpm.pre,3)="123","3PL",IF(RIGHT(_xlpm.pre,2)="12","2PL",IF(RIGHT(_xlpm.pre,1)="1","1PL","3PL")))),N1800,O1800,P1800,Q1800&amp;"W",R1800),_xlfn.TEXTJOIN("-",TRUE,M1800,N1800,O1800,P1800,Q1800&amp;"W",R1800))</f>
        <v>Straight Feeder-AL-Silver-Epoxy-5W-1</v>
      </c>
      <c r="T1800" s="14" t="str">
        <f>IF(COUNTIF(Cycletime[Element Desc.],ProjectsDB[[#This Row],[Element Desc.]])&gt;0,"Found","Not Found")</f>
        <v>Found</v>
      </c>
    </row>
    <row r="1801" spans="2:20" x14ac:dyDescent="0.25">
      <c r="B1801" s="8" t="s">
        <v>3671</v>
      </c>
      <c r="C1801" s="9" t="s">
        <v>453</v>
      </c>
      <c r="D1801" s="9" t="s">
        <v>454</v>
      </c>
      <c r="E1801" s="10">
        <v>1</v>
      </c>
      <c r="F1801" s="9" t="s">
        <v>3408</v>
      </c>
      <c r="G1801" s="9" t="s">
        <v>3670</v>
      </c>
      <c r="H1801" s="11"/>
      <c r="I1801" s="12"/>
      <c r="J1801" s="12"/>
      <c r="K1801" s="12"/>
      <c r="L1801" s="12">
        <f t="array" ref="L1801">IFERROR(LOOKUP(2^15,SEARCH({"40A","63A","80A","100A","125A","160A","200A","250A","400A","630A","800A","1000A","1250A","1600A","2000A","2500A","3200A","4000A","5000A","6300A"},UPPER(D1801)),{40,63,80,100,125,160,200,250,400,630,800,1000,1250,1600,2000,2500,3200,4000,5000,6300}),0)</f>
        <v>1000</v>
      </c>
      <c r="M1801" s="9" t="str">
        <f t="shared" si="141"/>
        <v>Joint Pack</v>
      </c>
      <c r="N1801" s="9" t="str">
        <f t="shared" si="142"/>
        <v>AL</v>
      </c>
      <c r="O1801" s="13" t="str">
        <f t="shared" si="143"/>
        <v>Silver</v>
      </c>
      <c r="P1801" s="9" t="str">
        <f t="shared" si="144"/>
        <v>None</v>
      </c>
      <c r="Q1801" s="9" t="str">
        <f t="shared" si="145"/>
        <v>5</v>
      </c>
      <c r="R18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01" s="14" t="str">
        <f>IF(ProjectsDB[[#This Row],[Item Type]]="Straight Plug-In",_xlfn.TEXTJOIN("-",TRUE,M1801&amp;"-"&amp;_xlfn.LET(_xlpm.txt,ProjectsDB[[#This Row],[Assembly]],_xlpm.pos,FIND("SP",_xlpm.txt),_xlpm.pre,LEFT(_xlpm.txt,_xlpm.pos-1),IF(RIGHT(_xlpm.pre,3)="123","3PL",IF(RIGHT(_xlpm.pre,2)="12","2PL",IF(RIGHT(_xlpm.pre,1)="1","1PL","3PL")))),N1801,O1801,P1801,Q1801&amp;"W",R1801),_xlfn.TEXTJOIN("-",TRUE,M1801,N1801,O1801,P1801,Q1801&amp;"W",R1801))</f>
        <v>Joint Pack-AL-Silver-None-5W-1</v>
      </c>
      <c r="T1801" s="14" t="str">
        <f>IF(COUNTIF(Cycletime[Element Desc.],ProjectsDB[[#This Row],[Element Desc.]])&gt;0,"Found","Not Found")</f>
        <v>Found</v>
      </c>
    </row>
    <row r="1802" spans="2:20" x14ac:dyDescent="0.25">
      <c r="B1802" s="8" t="s">
        <v>3672</v>
      </c>
      <c r="C1802" s="9" t="s">
        <v>3673</v>
      </c>
      <c r="D1802" s="9" t="s">
        <v>3674</v>
      </c>
      <c r="E1802" s="10">
        <v>1</v>
      </c>
      <c r="F1802" s="9" t="s">
        <v>3408</v>
      </c>
      <c r="G1802" s="9" t="s">
        <v>3675</v>
      </c>
      <c r="H1802" s="11"/>
      <c r="I1802" s="12">
        <v>1900</v>
      </c>
      <c r="J1802" s="12"/>
      <c r="K1802" s="12"/>
      <c r="L1802" s="12">
        <f t="array" ref="L1802">IFERROR(LOOKUP(2^15,SEARCH({"40A","63A","80A","100A","125A","160A","200A","250A","400A","630A","800A","1000A","1250A","1600A","2000A","2500A","3200A","4000A","5000A","6300A"},UPPER(D1802)),{40,63,80,100,125,160,200,250,400,630,800,1000,1250,1600,2000,2500,3200,4000,5000,6300}),0)</f>
        <v>800</v>
      </c>
      <c r="M1802" s="9" t="str">
        <f t="shared" si="141"/>
        <v>Straight Feeder</v>
      </c>
      <c r="N1802" s="9" t="str">
        <f t="shared" si="142"/>
        <v>AL</v>
      </c>
      <c r="O1802" s="13" t="str">
        <f t="shared" si="143"/>
        <v>Silver</v>
      </c>
      <c r="P1802" s="9" t="str">
        <f t="shared" si="144"/>
        <v>Epoxy</v>
      </c>
      <c r="Q1802" s="9" t="str">
        <f t="shared" si="145"/>
        <v>5</v>
      </c>
      <c r="R18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02" s="14" t="str">
        <f>IF(ProjectsDB[[#This Row],[Item Type]]="Straight Plug-In",_xlfn.TEXTJOIN("-",TRUE,M1802&amp;"-"&amp;_xlfn.LET(_xlpm.txt,ProjectsDB[[#This Row],[Assembly]],_xlpm.pos,FIND("SP",_xlpm.txt),_xlpm.pre,LEFT(_xlpm.txt,_xlpm.pos-1),IF(RIGHT(_xlpm.pre,3)="123","3PL",IF(RIGHT(_xlpm.pre,2)="12","2PL",IF(RIGHT(_xlpm.pre,1)="1","1PL","3PL")))),N1802,O1802,P1802,Q1802&amp;"W",R1802),_xlfn.TEXTJOIN("-",TRUE,M1802,N1802,O1802,P1802,Q1802&amp;"W",R1802))</f>
        <v>Straight Feeder-AL-Silver-Epoxy-5W-1</v>
      </c>
      <c r="T1802" s="14" t="str">
        <f>IF(COUNTIF(Cycletime[Element Desc.],ProjectsDB[[#This Row],[Element Desc.]])&gt;0,"Found","Not Found")</f>
        <v>Found</v>
      </c>
    </row>
    <row r="1803" spans="2:20" x14ac:dyDescent="0.25">
      <c r="B1803" s="8" t="s">
        <v>3676</v>
      </c>
      <c r="C1803" s="9" t="s">
        <v>459</v>
      </c>
      <c r="D1803" s="9" t="s">
        <v>460</v>
      </c>
      <c r="E1803" s="10">
        <v>1</v>
      </c>
      <c r="F1803" s="9" t="s">
        <v>3408</v>
      </c>
      <c r="G1803" s="9" t="s">
        <v>3675</v>
      </c>
      <c r="H1803" s="11"/>
      <c r="I1803" s="12"/>
      <c r="J1803" s="12"/>
      <c r="K1803" s="12"/>
      <c r="L1803" s="12">
        <f t="array" ref="L1803">IFERROR(LOOKUP(2^15,SEARCH({"40A","63A","80A","100A","125A","160A","200A","250A","400A","630A","800A","1000A","1250A","1600A","2000A","2500A","3200A","4000A","5000A","6300A"},UPPER(D1803)),{40,63,80,100,125,160,200,250,400,630,800,1000,1250,1600,2000,2500,3200,4000,5000,6300}),0)</f>
        <v>800</v>
      </c>
      <c r="M1803" s="9" t="str">
        <f t="shared" si="141"/>
        <v>Joint Pack</v>
      </c>
      <c r="N1803" s="9" t="str">
        <f t="shared" si="142"/>
        <v>AL</v>
      </c>
      <c r="O1803" s="13" t="str">
        <f t="shared" si="143"/>
        <v>Silver</v>
      </c>
      <c r="P1803" s="9" t="str">
        <f t="shared" si="144"/>
        <v>None</v>
      </c>
      <c r="Q1803" s="9" t="str">
        <f t="shared" si="145"/>
        <v>5</v>
      </c>
      <c r="R18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03" s="14" t="str">
        <f>IF(ProjectsDB[[#This Row],[Item Type]]="Straight Plug-In",_xlfn.TEXTJOIN("-",TRUE,M1803&amp;"-"&amp;_xlfn.LET(_xlpm.txt,ProjectsDB[[#This Row],[Assembly]],_xlpm.pos,FIND("SP",_xlpm.txt),_xlpm.pre,LEFT(_xlpm.txt,_xlpm.pos-1),IF(RIGHT(_xlpm.pre,3)="123","3PL",IF(RIGHT(_xlpm.pre,2)="12","2PL",IF(RIGHT(_xlpm.pre,1)="1","1PL","3PL")))),N1803,O1803,P1803,Q1803&amp;"W",R1803),_xlfn.TEXTJOIN("-",TRUE,M1803,N1803,O1803,P1803,Q1803&amp;"W",R1803))</f>
        <v>Joint Pack-AL-Silver-None-5W-1</v>
      </c>
      <c r="T1803" s="14" t="str">
        <f>IF(COUNTIF(Cycletime[Element Desc.],ProjectsDB[[#This Row],[Element Desc.]])&gt;0,"Found","Not Found")</f>
        <v>Found</v>
      </c>
    </row>
    <row r="1804" spans="2:20" x14ac:dyDescent="0.25">
      <c r="B1804" s="8" t="s">
        <v>3677</v>
      </c>
      <c r="C1804" s="9" t="s">
        <v>459</v>
      </c>
      <c r="D1804" s="9" t="s">
        <v>460</v>
      </c>
      <c r="E1804" s="10">
        <v>2</v>
      </c>
      <c r="F1804" s="9" t="s">
        <v>3408</v>
      </c>
      <c r="G1804" s="9" t="s">
        <v>3675</v>
      </c>
      <c r="H1804" s="11"/>
      <c r="I1804" s="12"/>
      <c r="J1804" s="12"/>
      <c r="K1804" s="12"/>
      <c r="L1804" s="12">
        <f t="array" ref="L1804">IFERROR(LOOKUP(2^15,SEARCH({"40A","63A","80A","100A","125A","160A","200A","250A","400A","630A","800A","1000A","1250A","1600A","2000A","2500A","3200A","4000A","5000A","6300A"},UPPER(D1804)),{40,63,80,100,125,160,200,250,400,630,800,1000,1250,1600,2000,2500,3200,4000,5000,6300}),0)</f>
        <v>800</v>
      </c>
      <c r="M1804" s="9" t="str">
        <f t="shared" si="141"/>
        <v>Joint Pack</v>
      </c>
      <c r="N1804" s="9" t="str">
        <f t="shared" si="142"/>
        <v>AL</v>
      </c>
      <c r="O1804" s="13" t="str">
        <f t="shared" si="143"/>
        <v>Silver</v>
      </c>
      <c r="P1804" s="9" t="str">
        <f t="shared" si="144"/>
        <v>None</v>
      </c>
      <c r="Q1804" s="9" t="str">
        <f t="shared" si="145"/>
        <v>5</v>
      </c>
      <c r="R18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04" s="14" t="str">
        <f>IF(ProjectsDB[[#This Row],[Item Type]]="Straight Plug-In",_xlfn.TEXTJOIN("-",TRUE,M1804&amp;"-"&amp;_xlfn.LET(_xlpm.txt,ProjectsDB[[#This Row],[Assembly]],_xlpm.pos,FIND("SP",_xlpm.txt),_xlpm.pre,LEFT(_xlpm.txt,_xlpm.pos-1),IF(RIGHT(_xlpm.pre,3)="123","3PL",IF(RIGHT(_xlpm.pre,2)="12","2PL",IF(RIGHT(_xlpm.pre,1)="1","1PL","3PL")))),N1804,O1804,P1804,Q1804&amp;"W",R1804),_xlfn.TEXTJOIN("-",TRUE,M1804,N1804,O1804,P1804,Q1804&amp;"W",R1804))</f>
        <v>Joint Pack-AL-Silver-None-5W-1</v>
      </c>
      <c r="T1804" s="14" t="str">
        <f>IF(COUNTIF(Cycletime[Element Desc.],ProjectsDB[[#This Row],[Element Desc.]])&gt;0,"Found","Not Found")</f>
        <v>Found</v>
      </c>
    </row>
    <row r="1805" spans="2:20" x14ac:dyDescent="0.25">
      <c r="B1805" s="8" t="s">
        <v>3678</v>
      </c>
      <c r="C1805" s="9" t="s">
        <v>3679</v>
      </c>
      <c r="D1805" s="9" t="s">
        <v>3680</v>
      </c>
      <c r="E1805" s="10">
        <v>1</v>
      </c>
      <c r="F1805" s="9" t="s">
        <v>3408</v>
      </c>
      <c r="G1805" s="9" t="s">
        <v>3675</v>
      </c>
      <c r="H1805" s="11"/>
      <c r="I1805" s="12">
        <v>300</v>
      </c>
      <c r="J1805" s="12">
        <v>300</v>
      </c>
      <c r="K1805" s="12"/>
      <c r="L1805" s="12">
        <f t="array" ref="L1805">IFERROR(LOOKUP(2^15,SEARCH({"40A","63A","80A","100A","125A","160A","200A","250A","400A","630A","800A","1000A","1250A","1600A","2000A","2500A","3200A","4000A","5000A","6300A"},UPPER(D1805)),{40,63,80,100,125,160,200,250,400,630,800,1000,1250,1600,2000,2500,3200,4000,5000,6300}),0)</f>
        <v>800</v>
      </c>
      <c r="M1805" s="9" t="str">
        <f t="shared" si="141"/>
        <v>Elbow Flat</v>
      </c>
      <c r="N1805" s="9" t="str">
        <f t="shared" si="142"/>
        <v>AL</v>
      </c>
      <c r="O1805" s="13" t="str">
        <f t="shared" si="143"/>
        <v>Silver</v>
      </c>
      <c r="P1805" s="9" t="str">
        <f t="shared" si="144"/>
        <v>Epoxy</v>
      </c>
      <c r="Q1805" s="9" t="str">
        <f t="shared" si="145"/>
        <v>5</v>
      </c>
      <c r="R18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05" s="14" t="str">
        <f>IF(ProjectsDB[[#This Row],[Item Type]]="Straight Plug-In",_xlfn.TEXTJOIN("-",TRUE,M1805&amp;"-"&amp;_xlfn.LET(_xlpm.txt,ProjectsDB[[#This Row],[Assembly]],_xlpm.pos,FIND("SP",_xlpm.txt),_xlpm.pre,LEFT(_xlpm.txt,_xlpm.pos-1),IF(RIGHT(_xlpm.pre,3)="123","3PL",IF(RIGHT(_xlpm.pre,2)="12","2PL",IF(RIGHT(_xlpm.pre,1)="1","1PL","3PL")))),N1805,O1805,P1805,Q1805&amp;"W",R1805),_xlfn.TEXTJOIN("-",TRUE,M1805,N1805,O1805,P1805,Q1805&amp;"W",R1805))</f>
        <v>Elbow Flat-AL-Silver-Epoxy-5W-1</v>
      </c>
      <c r="T1805" s="14" t="str">
        <f>IF(COUNTIF(Cycletime[Element Desc.],ProjectsDB[[#This Row],[Element Desc.]])&gt;0,"Found","Not Found")</f>
        <v>Found</v>
      </c>
    </row>
    <row r="1806" spans="2:20" x14ac:dyDescent="0.25">
      <c r="B1806" s="8" t="s">
        <v>3681</v>
      </c>
      <c r="C1806" s="9" t="s">
        <v>3682</v>
      </c>
      <c r="D1806" s="9" t="s">
        <v>3683</v>
      </c>
      <c r="E1806" s="10">
        <v>1</v>
      </c>
      <c r="F1806" s="9" t="s">
        <v>3408</v>
      </c>
      <c r="G1806" s="9" t="s">
        <v>3675</v>
      </c>
      <c r="H1806" s="11"/>
      <c r="I1806" s="12">
        <v>900</v>
      </c>
      <c r="J1806" s="12"/>
      <c r="K1806" s="12"/>
      <c r="L1806" s="12">
        <f t="array" ref="L1806">IFERROR(LOOKUP(2^15,SEARCH({"40A","63A","80A","100A","125A","160A","200A","250A","400A","630A","800A","1000A","1250A","1600A","2000A","2500A","3200A","4000A","5000A","6300A"},UPPER(D1806)),{40,63,80,100,125,160,200,250,400,630,800,1000,1250,1600,2000,2500,3200,4000,5000,6300}),0)</f>
        <v>800</v>
      </c>
      <c r="M1806" s="9" t="str">
        <f t="shared" si="141"/>
        <v>Straight Feeder</v>
      </c>
      <c r="N1806" s="9" t="str">
        <f t="shared" si="142"/>
        <v>AL</v>
      </c>
      <c r="O1806" s="13" t="str">
        <f t="shared" si="143"/>
        <v>Silver</v>
      </c>
      <c r="P1806" s="9" t="str">
        <f t="shared" si="144"/>
        <v>Epoxy</v>
      </c>
      <c r="Q1806" s="9" t="str">
        <f t="shared" si="145"/>
        <v>5</v>
      </c>
      <c r="R18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06" s="14" t="str">
        <f>IF(ProjectsDB[[#This Row],[Item Type]]="Straight Plug-In",_xlfn.TEXTJOIN("-",TRUE,M1806&amp;"-"&amp;_xlfn.LET(_xlpm.txt,ProjectsDB[[#This Row],[Assembly]],_xlpm.pos,FIND("SP",_xlpm.txt),_xlpm.pre,LEFT(_xlpm.txt,_xlpm.pos-1),IF(RIGHT(_xlpm.pre,3)="123","3PL",IF(RIGHT(_xlpm.pre,2)="12","2PL",IF(RIGHT(_xlpm.pre,1)="1","1PL","3PL")))),N1806,O1806,P1806,Q1806&amp;"W",R1806),_xlfn.TEXTJOIN("-",TRUE,M1806,N1806,O1806,P1806,Q1806&amp;"W",R1806))</f>
        <v>Straight Feeder-AL-Silver-Epoxy-5W-1</v>
      </c>
      <c r="T1806" s="14" t="str">
        <f>IF(COUNTIF(Cycletime[Element Desc.],ProjectsDB[[#This Row],[Element Desc.]])&gt;0,"Found","Not Found")</f>
        <v>Found</v>
      </c>
    </row>
    <row r="1807" spans="2:20" x14ac:dyDescent="0.25">
      <c r="B1807" s="8" t="s">
        <v>3684</v>
      </c>
      <c r="C1807" s="9" t="s">
        <v>3685</v>
      </c>
      <c r="D1807" s="9" t="s">
        <v>3686</v>
      </c>
      <c r="E1807" s="10">
        <v>1</v>
      </c>
      <c r="F1807" s="9" t="s">
        <v>3408</v>
      </c>
      <c r="G1807" s="9" t="s">
        <v>3687</v>
      </c>
      <c r="H1807" s="11"/>
      <c r="I1807" s="12">
        <v>1260</v>
      </c>
      <c r="J1807" s="12"/>
      <c r="K1807" s="12"/>
      <c r="L1807" s="12">
        <f t="array" ref="L1807">IFERROR(LOOKUP(2^15,SEARCH({"40A","63A","80A","100A","125A","160A","200A","250A","400A","630A","800A","1000A","1250A","1600A","2000A","2500A","3200A","4000A","5000A","6300A"},UPPER(D1807)),{40,63,80,100,125,160,200,250,400,630,800,1000,1250,1600,2000,2500,3200,4000,5000,6300}),0)</f>
        <v>2500</v>
      </c>
      <c r="M1807" s="9" t="str">
        <f t="shared" si="141"/>
        <v>Straight Feeder</v>
      </c>
      <c r="N1807" s="9" t="str">
        <f t="shared" si="142"/>
        <v>AL</v>
      </c>
      <c r="O1807" s="13" t="str">
        <f t="shared" si="143"/>
        <v>Silver</v>
      </c>
      <c r="P1807" s="9" t="str">
        <f t="shared" si="144"/>
        <v>Epoxy</v>
      </c>
      <c r="Q1807" s="9" t="str">
        <f t="shared" si="145"/>
        <v>5</v>
      </c>
      <c r="R18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807" s="14" t="str">
        <f>IF(ProjectsDB[[#This Row],[Item Type]]="Straight Plug-In",_xlfn.TEXTJOIN("-",TRUE,M1807&amp;"-"&amp;_xlfn.LET(_xlpm.txt,ProjectsDB[[#This Row],[Assembly]],_xlpm.pos,FIND("SP",_xlpm.txt),_xlpm.pre,LEFT(_xlpm.txt,_xlpm.pos-1),IF(RIGHT(_xlpm.pre,3)="123","3PL",IF(RIGHT(_xlpm.pre,2)="12","2PL",IF(RIGHT(_xlpm.pre,1)="1","1PL","3PL")))),N1807,O1807,P1807,Q1807&amp;"W",R1807),_xlfn.TEXTJOIN("-",TRUE,M1807,N1807,O1807,P1807,Q1807&amp;"W",R1807))</f>
        <v>Straight Feeder-AL-Silver-Epoxy-5W-2</v>
      </c>
      <c r="T1807" s="14" t="str">
        <f>IF(COUNTIF(Cycletime[Element Desc.],ProjectsDB[[#This Row],[Element Desc.]])&gt;0,"Found","Not Found")</f>
        <v>Found</v>
      </c>
    </row>
    <row r="1808" spans="2:20" x14ac:dyDescent="0.25">
      <c r="B1808" s="8" t="s">
        <v>3688</v>
      </c>
      <c r="C1808" s="9" t="s">
        <v>462</v>
      </c>
      <c r="D1808" s="9" t="s">
        <v>463</v>
      </c>
      <c r="E1808" s="10">
        <v>1</v>
      </c>
      <c r="F1808" s="9" t="s">
        <v>3408</v>
      </c>
      <c r="G1808" s="9" t="s">
        <v>3687</v>
      </c>
      <c r="H1808" s="11"/>
      <c r="I1808" s="12"/>
      <c r="J1808" s="12"/>
      <c r="K1808" s="12"/>
      <c r="L1808" s="12">
        <f t="array" ref="L1808">IFERROR(LOOKUP(2^15,SEARCH({"40A","63A","80A","100A","125A","160A","200A","250A","400A","630A","800A","1000A","1250A","1600A","2000A","2500A","3200A","4000A","5000A","6300A"},UPPER(D1808)),{40,63,80,100,125,160,200,250,400,630,800,1000,1250,1600,2000,2500,3200,4000,5000,6300}),0)</f>
        <v>2500</v>
      </c>
      <c r="M1808" s="9" t="str">
        <f t="shared" si="141"/>
        <v>Joint Pack</v>
      </c>
      <c r="N1808" s="9" t="str">
        <f t="shared" si="142"/>
        <v>AL</v>
      </c>
      <c r="O1808" s="13" t="str">
        <f t="shared" si="143"/>
        <v>Silver</v>
      </c>
      <c r="P1808" s="9" t="str">
        <f t="shared" si="144"/>
        <v>None</v>
      </c>
      <c r="Q1808" s="9" t="str">
        <f t="shared" si="145"/>
        <v>5</v>
      </c>
      <c r="R18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808" s="14" t="str">
        <f>IF(ProjectsDB[[#This Row],[Item Type]]="Straight Plug-In",_xlfn.TEXTJOIN("-",TRUE,M1808&amp;"-"&amp;_xlfn.LET(_xlpm.txt,ProjectsDB[[#This Row],[Assembly]],_xlpm.pos,FIND("SP",_xlpm.txt),_xlpm.pre,LEFT(_xlpm.txt,_xlpm.pos-1),IF(RIGHT(_xlpm.pre,3)="123","3PL",IF(RIGHT(_xlpm.pre,2)="12","2PL",IF(RIGHT(_xlpm.pre,1)="1","1PL","3PL")))),N1808,O1808,P1808,Q1808&amp;"W",R1808),_xlfn.TEXTJOIN("-",TRUE,M1808,N1808,O1808,P1808,Q1808&amp;"W",R1808))</f>
        <v>Joint Pack-AL-Silver-None-5W-2</v>
      </c>
      <c r="T1808" s="14" t="str">
        <f>IF(COUNTIF(Cycletime[Element Desc.],ProjectsDB[[#This Row],[Element Desc.]])&gt;0,"Found","Not Found")</f>
        <v>Found</v>
      </c>
    </row>
    <row r="1809" spans="2:20" x14ac:dyDescent="0.25">
      <c r="B1809" s="8" t="s">
        <v>3689</v>
      </c>
      <c r="C1809" s="9" t="s">
        <v>3505</v>
      </c>
      <c r="D1809" s="9" t="s">
        <v>3506</v>
      </c>
      <c r="E1809" s="10">
        <v>16</v>
      </c>
      <c r="F1809" s="9" t="s">
        <v>3408</v>
      </c>
      <c r="G1809" s="9" t="s">
        <v>3690</v>
      </c>
      <c r="H1809" s="11"/>
      <c r="I1809" s="12">
        <v>55</v>
      </c>
      <c r="J1809" s="12"/>
      <c r="K1809" s="12"/>
      <c r="L1809" s="12">
        <f t="array" ref="L1809">IFERROR(LOOKUP(2^15,SEARCH({"40A","63A","80A","100A","125A","160A","200A","250A","400A","630A","800A","1000A","1250A","1600A","2000A","2500A","3200A","4000A","5000A","6300A"},UPPER(D1809)),{40,63,80,100,125,160,200,250,400,630,800,1000,1250,1600,2000,2500,3200,4000,5000,6300}),0)</f>
        <v>5000</v>
      </c>
      <c r="M1809" s="9" t="str">
        <f t="shared" si="141"/>
        <v>Joint Pack</v>
      </c>
      <c r="N1809" s="9" t="str">
        <f t="shared" si="142"/>
        <v>AL</v>
      </c>
      <c r="O1809" s="13" t="str">
        <f t="shared" si="143"/>
        <v>Silver</v>
      </c>
      <c r="P1809" s="9" t="str">
        <f t="shared" si="144"/>
        <v>None</v>
      </c>
      <c r="Q1809" s="9" t="str">
        <f t="shared" si="145"/>
        <v>5</v>
      </c>
      <c r="R18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09" s="14" t="str">
        <f>IF(ProjectsDB[[#This Row],[Item Type]]="Straight Plug-In",_xlfn.TEXTJOIN("-",TRUE,M1809&amp;"-"&amp;_xlfn.LET(_xlpm.txt,ProjectsDB[[#This Row],[Assembly]],_xlpm.pos,FIND("SP",_xlpm.txt),_xlpm.pre,LEFT(_xlpm.txt,_xlpm.pos-1),IF(RIGHT(_xlpm.pre,3)="123","3PL",IF(RIGHT(_xlpm.pre,2)="12","2PL",IF(RIGHT(_xlpm.pre,1)="1","1PL","3PL")))),N1809,O1809,P1809,Q1809&amp;"W",R1809),_xlfn.TEXTJOIN("-",TRUE,M1809,N1809,O1809,P1809,Q1809&amp;"W",R1809))</f>
        <v>Joint Pack-AL-Silver-None-5W-3</v>
      </c>
      <c r="T1809" s="14" t="str">
        <f>IF(COUNTIF(Cycletime[Element Desc.],ProjectsDB[[#This Row],[Element Desc.]])&gt;0,"Found","Not Found")</f>
        <v>Found</v>
      </c>
    </row>
    <row r="1810" spans="2:20" x14ac:dyDescent="0.25">
      <c r="B1810" s="8" t="s">
        <v>3691</v>
      </c>
      <c r="C1810" s="9" t="s">
        <v>3535</v>
      </c>
      <c r="D1810" s="9" t="s">
        <v>3536</v>
      </c>
      <c r="E1810" s="10">
        <v>1</v>
      </c>
      <c r="F1810" s="9" t="s">
        <v>3408</v>
      </c>
      <c r="G1810" s="9" t="s">
        <v>3690</v>
      </c>
      <c r="H1810" s="11"/>
      <c r="I1810" s="12">
        <v>3000</v>
      </c>
      <c r="J1810" s="12"/>
      <c r="K1810" s="12"/>
      <c r="L1810" s="12">
        <f t="array" ref="L1810">IFERROR(LOOKUP(2^15,SEARCH({"40A","63A","80A","100A","125A","160A","200A","250A","400A","630A","800A","1000A","1250A","1600A","2000A","2500A","3200A","4000A","5000A","6300A"},UPPER(D1810)),{40,63,80,100,125,160,200,250,400,630,800,1000,1250,1600,2000,2500,3200,4000,5000,6300}),0)</f>
        <v>5000</v>
      </c>
      <c r="M1810" s="9" t="str">
        <f t="shared" si="141"/>
        <v>Straight Plug-In</v>
      </c>
      <c r="N1810" s="9" t="str">
        <f t="shared" si="142"/>
        <v>AL</v>
      </c>
      <c r="O1810" s="13" t="str">
        <f t="shared" si="143"/>
        <v>Silver</v>
      </c>
      <c r="P1810" s="9" t="str">
        <f t="shared" si="144"/>
        <v>Epoxy</v>
      </c>
      <c r="Q1810" s="9" t="str">
        <f t="shared" si="145"/>
        <v>5</v>
      </c>
      <c r="R18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10" s="14" t="str">
        <f>IF(ProjectsDB[[#This Row],[Item Type]]="Straight Plug-In",_xlfn.TEXTJOIN("-",TRUE,M1810&amp;"-"&amp;_xlfn.LET(_xlpm.txt,ProjectsDB[[#This Row],[Assembly]],_xlpm.pos,FIND("SP",_xlpm.txt),_xlpm.pre,LEFT(_xlpm.txt,_xlpm.pos-1),IF(RIGHT(_xlpm.pre,3)="123","3PL",IF(RIGHT(_xlpm.pre,2)="12","2PL",IF(RIGHT(_xlpm.pre,1)="1","1PL","3PL")))),N1810,O1810,P1810,Q1810&amp;"W",R1810),_xlfn.TEXTJOIN("-",TRUE,M1810,N1810,O1810,P1810,Q1810&amp;"W",R1810))</f>
        <v>Straight Plug-In-3PL-AL-Silver-Epoxy-5W-3</v>
      </c>
      <c r="T1810" s="14" t="str">
        <f>IF(COUNTIF(Cycletime[Element Desc.],ProjectsDB[[#This Row],[Element Desc.]])&gt;0,"Found","Not Found")</f>
        <v>Found</v>
      </c>
    </row>
    <row r="1811" spans="2:20" x14ac:dyDescent="0.25">
      <c r="B1811" s="8" t="s">
        <v>3692</v>
      </c>
      <c r="C1811" s="9" t="s">
        <v>3693</v>
      </c>
      <c r="D1811" s="9" t="s">
        <v>3694</v>
      </c>
      <c r="E1811" s="10">
        <v>1</v>
      </c>
      <c r="F1811" s="9" t="s">
        <v>3408</v>
      </c>
      <c r="G1811" s="9" t="s">
        <v>3690</v>
      </c>
      <c r="H1811" s="11"/>
      <c r="I1811" s="12">
        <v>425</v>
      </c>
      <c r="J1811" s="12"/>
      <c r="K1811" s="12"/>
      <c r="L1811" s="12">
        <f t="array" ref="L1811">IFERROR(LOOKUP(2^15,SEARCH({"40A","63A","80A","100A","125A","160A","200A","250A","400A","630A","800A","1000A","1250A","1600A","2000A","2500A","3200A","4000A","5000A","6300A"},UPPER(D1811)),{40,63,80,100,125,160,200,250,400,630,800,1000,1250,1600,2000,2500,3200,4000,5000,6300}),0)</f>
        <v>5000</v>
      </c>
      <c r="M1811" s="9" t="str">
        <f t="shared" si="141"/>
        <v>Flange Straight</v>
      </c>
      <c r="N1811" s="9" t="str">
        <f t="shared" si="142"/>
        <v>AL</v>
      </c>
      <c r="O1811" s="13" t="str">
        <f t="shared" si="143"/>
        <v>Silver</v>
      </c>
      <c r="P1811" s="9" t="str">
        <f t="shared" si="144"/>
        <v>Epoxy</v>
      </c>
      <c r="Q1811" s="9" t="str">
        <f t="shared" si="145"/>
        <v>5</v>
      </c>
      <c r="R18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11" s="14" t="str">
        <f>IF(ProjectsDB[[#This Row],[Item Type]]="Straight Plug-In",_xlfn.TEXTJOIN("-",TRUE,M1811&amp;"-"&amp;_xlfn.LET(_xlpm.txt,ProjectsDB[[#This Row],[Assembly]],_xlpm.pos,FIND("SP",_xlpm.txt),_xlpm.pre,LEFT(_xlpm.txt,_xlpm.pos-1),IF(RIGHT(_xlpm.pre,3)="123","3PL",IF(RIGHT(_xlpm.pre,2)="12","2PL",IF(RIGHT(_xlpm.pre,1)="1","1PL","3PL")))),N1811,O1811,P1811,Q1811&amp;"W",R1811),_xlfn.TEXTJOIN("-",TRUE,M1811,N1811,O1811,P1811,Q1811&amp;"W",R1811))</f>
        <v>Flange Straight-AL-Silver-Epoxy-5W-3</v>
      </c>
      <c r="T1811" s="14" t="str">
        <f>IF(COUNTIF(Cycletime[Element Desc.],ProjectsDB[[#This Row],[Element Desc.]])&gt;0,"Found","Not Found")</f>
        <v>Found</v>
      </c>
    </row>
    <row r="1812" spans="2:20" x14ac:dyDescent="0.25">
      <c r="B1812" s="8" t="s">
        <v>3695</v>
      </c>
      <c r="C1812" s="9" t="s">
        <v>3696</v>
      </c>
      <c r="D1812" s="9" t="s">
        <v>3697</v>
      </c>
      <c r="E1812" s="10">
        <v>1</v>
      </c>
      <c r="F1812" s="9" t="s">
        <v>3408</v>
      </c>
      <c r="G1812" s="9" t="s">
        <v>3690</v>
      </c>
      <c r="H1812" s="11"/>
      <c r="I1812" s="12">
        <v>940</v>
      </c>
      <c r="J1812" s="12"/>
      <c r="K1812" s="12"/>
      <c r="L1812" s="12">
        <f t="array" ref="L1812">IFERROR(LOOKUP(2^15,SEARCH({"40A","63A","80A","100A","125A","160A","200A","250A","400A","630A","800A","1000A","1250A","1600A","2000A","2500A","3200A","4000A","5000A","6300A"},UPPER(D1812)),{40,63,80,100,125,160,200,250,400,630,800,1000,1250,1600,2000,2500,3200,4000,5000,6300}),0)</f>
        <v>5000</v>
      </c>
      <c r="M1812" s="9" t="str">
        <f t="shared" si="141"/>
        <v>Straight Feeder</v>
      </c>
      <c r="N1812" s="9" t="str">
        <f t="shared" si="142"/>
        <v>AL</v>
      </c>
      <c r="O1812" s="13" t="str">
        <f t="shared" si="143"/>
        <v>Silver</v>
      </c>
      <c r="P1812" s="9" t="str">
        <f t="shared" si="144"/>
        <v>Epoxy</v>
      </c>
      <c r="Q1812" s="9" t="str">
        <f t="shared" si="145"/>
        <v>5</v>
      </c>
      <c r="R18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12" s="14" t="str">
        <f>IF(ProjectsDB[[#This Row],[Item Type]]="Straight Plug-In",_xlfn.TEXTJOIN("-",TRUE,M1812&amp;"-"&amp;_xlfn.LET(_xlpm.txt,ProjectsDB[[#This Row],[Assembly]],_xlpm.pos,FIND("SP",_xlpm.txt),_xlpm.pre,LEFT(_xlpm.txt,_xlpm.pos-1),IF(RIGHT(_xlpm.pre,3)="123","3PL",IF(RIGHT(_xlpm.pre,2)="12","2PL",IF(RIGHT(_xlpm.pre,1)="1","1PL","3PL")))),N1812,O1812,P1812,Q1812&amp;"W",R1812),_xlfn.TEXTJOIN("-",TRUE,M1812,N1812,O1812,P1812,Q1812&amp;"W",R1812))</f>
        <v>Straight Feeder-AL-Silver-Epoxy-5W-3</v>
      </c>
      <c r="T1812" s="14" t="str">
        <f>IF(COUNTIF(Cycletime[Element Desc.],ProjectsDB[[#This Row],[Element Desc.]])&gt;0,"Found","Not Found")</f>
        <v>Found</v>
      </c>
    </row>
    <row r="1813" spans="2:20" x14ac:dyDescent="0.25">
      <c r="B1813" s="8" t="s">
        <v>3698</v>
      </c>
      <c r="C1813" s="9" t="s">
        <v>3526</v>
      </c>
      <c r="D1813" s="9" t="s">
        <v>3527</v>
      </c>
      <c r="E1813" s="10">
        <v>1</v>
      </c>
      <c r="F1813" s="9" t="s">
        <v>3408</v>
      </c>
      <c r="G1813" s="9" t="s">
        <v>3690</v>
      </c>
      <c r="H1813" s="11"/>
      <c r="I1813" s="12">
        <v>300</v>
      </c>
      <c r="J1813" s="12">
        <v>300</v>
      </c>
      <c r="K1813" s="12"/>
      <c r="L1813" s="12">
        <f t="array" ref="L1813">IFERROR(LOOKUP(2^15,SEARCH({"40A","63A","80A","100A","125A","160A","200A","250A","400A","630A","800A","1000A","1250A","1600A","2000A","2500A","3200A","4000A","5000A","6300A"},UPPER(D1813)),{40,63,80,100,125,160,200,250,400,630,800,1000,1250,1600,2000,2500,3200,4000,5000,6300}),0)</f>
        <v>5000</v>
      </c>
      <c r="M1813" s="9" t="str">
        <f t="shared" si="141"/>
        <v>Elbow Flat</v>
      </c>
      <c r="N1813" s="9" t="str">
        <f t="shared" si="142"/>
        <v>AL</v>
      </c>
      <c r="O1813" s="13" t="str">
        <f t="shared" si="143"/>
        <v>Silver</v>
      </c>
      <c r="P1813" s="9" t="str">
        <f t="shared" si="144"/>
        <v>Epoxy</v>
      </c>
      <c r="Q1813" s="9" t="str">
        <f t="shared" si="145"/>
        <v>5</v>
      </c>
      <c r="R18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13" s="14" t="str">
        <f>IF(ProjectsDB[[#This Row],[Item Type]]="Straight Plug-In",_xlfn.TEXTJOIN("-",TRUE,M1813&amp;"-"&amp;_xlfn.LET(_xlpm.txt,ProjectsDB[[#This Row],[Assembly]],_xlpm.pos,FIND("SP",_xlpm.txt),_xlpm.pre,LEFT(_xlpm.txt,_xlpm.pos-1),IF(RIGHT(_xlpm.pre,3)="123","3PL",IF(RIGHT(_xlpm.pre,2)="12","2PL",IF(RIGHT(_xlpm.pre,1)="1","1PL","3PL")))),N1813,O1813,P1813,Q1813&amp;"W",R1813),_xlfn.TEXTJOIN("-",TRUE,M1813,N1813,O1813,P1813,Q1813&amp;"W",R1813))</f>
        <v>Elbow Flat-AL-Silver-Epoxy-5W-3</v>
      </c>
      <c r="T1813" s="14" t="str">
        <f>IF(COUNTIF(Cycletime[Element Desc.],ProjectsDB[[#This Row],[Element Desc.]])&gt;0,"Found","Not Found")</f>
        <v>Found</v>
      </c>
    </row>
    <row r="1814" spans="2:20" x14ac:dyDescent="0.25">
      <c r="B1814" s="8" t="s">
        <v>3699</v>
      </c>
      <c r="C1814" s="9" t="s">
        <v>3700</v>
      </c>
      <c r="D1814" s="9" t="s">
        <v>3701</v>
      </c>
      <c r="E1814" s="10">
        <v>1</v>
      </c>
      <c r="F1814" s="9" t="s">
        <v>3408</v>
      </c>
      <c r="G1814" s="9" t="s">
        <v>3690</v>
      </c>
      <c r="H1814" s="11"/>
      <c r="I1814" s="12">
        <v>650</v>
      </c>
      <c r="J1814" s="12">
        <v>650</v>
      </c>
      <c r="K1814" s="12"/>
      <c r="L1814" s="12">
        <f t="array" ref="L1814">IFERROR(LOOKUP(2^15,SEARCH({"40A","63A","80A","100A","125A","160A","200A","250A","400A","630A","800A","1000A","1250A","1600A","2000A","2500A","3200A","4000A","5000A","6300A"},UPPER(D1814)),{40,63,80,100,125,160,200,250,400,630,800,1000,1250,1600,2000,2500,3200,4000,5000,6300}),0)</f>
        <v>5000</v>
      </c>
      <c r="M1814" s="9" t="str">
        <f t="shared" si="141"/>
        <v>Straight Feeder</v>
      </c>
      <c r="N1814" s="9" t="str">
        <f t="shared" si="142"/>
        <v>AL</v>
      </c>
      <c r="O1814" s="13" t="str">
        <f t="shared" si="143"/>
        <v>Silver</v>
      </c>
      <c r="P1814" s="9" t="str">
        <f t="shared" si="144"/>
        <v>Epoxy</v>
      </c>
      <c r="Q1814" s="9" t="str">
        <f t="shared" si="145"/>
        <v>5</v>
      </c>
      <c r="R18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14" s="14" t="str">
        <f>IF(ProjectsDB[[#This Row],[Item Type]]="Straight Plug-In",_xlfn.TEXTJOIN("-",TRUE,M1814&amp;"-"&amp;_xlfn.LET(_xlpm.txt,ProjectsDB[[#This Row],[Assembly]],_xlpm.pos,FIND("SP",_xlpm.txt),_xlpm.pre,LEFT(_xlpm.txt,_xlpm.pos-1),IF(RIGHT(_xlpm.pre,3)="123","3PL",IF(RIGHT(_xlpm.pre,2)="12","2PL",IF(RIGHT(_xlpm.pre,1)="1","1PL","3PL")))),N1814,O1814,P1814,Q1814&amp;"W",R1814),_xlfn.TEXTJOIN("-",TRUE,M1814,N1814,O1814,P1814,Q1814&amp;"W",R1814))</f>
        <v>Straight Feeder-AL-Silver-Epoxy-5W-3</v>
      </c>
      <c r="T1814" s="14" t="str">
        <f>IF(COUNTIF(Cycletime[Element Desc.],ProjectsDB[[#This Row],[Element Desc.]])&gt;0,"Found","Not Found")</f>
        <v>Found</v>
      </c>
    </row>
    <row r="1815" spans="2:20" x14ac:dyDescent="0.25">
      <c r="B1815" s="8" t="s">
        <v>3702</v>
      </c>
      <c r="C1815" s="9" t="s">
        <v>3703</v>
      </c>
      <c r="D1815" s="9" t="s">
        <v>3704</v>
      </c>
      <c r="E1815" s="10">
        <v>1</v>
      </c>
      <c r="F1815" s="9" t="s">
        <v>3408</v>
      </c>
      <c r="G1815" s="9" t="s">
        <v>3690</v>
      </c>
      <c r="H1815" s="11"/>
      <c r="I1815" s="12">
        <v>720</v>
      </c>
      <c r="J1815" s="12">
        <v>720</v>
      </c>
      <c r="K1815" s="12"/>
      <c r="L1815" s="12">
        <f t="array" ref="L1815">IFERROR(LOOKUP(2^15,SEARCH({"40A","63A","80A","100A","125A","160A","200A","250A","400A","630A","800A","1000A","1250A","1600A","2000A","2500A","3200A","4000A","5000A","6300A"},UPPER(D1815)),{40,63,80,100,125,160,200,250,400,630,800,1000,1250,1600,2000,2500,3200,4000,5000,6300}),0)</f>
        <v>5000</v>
      </c>
      <c r="M1815" s="9" t="str">
        <f t="shared" si="141"/>
        <v>Elbow Edge</v>
      </c>
      <c r="N1815" s="9" t="str">
        <f t="shared" si="142"/>
        <v>AL</v>
      </c>
      <c r="O1815" s="13" t="str">
        <f t="shared" si="143"/>
        <v>Silver</v>
      </c>
      <c r="P1815" s="9" t="str">
        <f t="shared" si="144"/>
        <v>Epoxy</v>
      </c>
      <c r="Q1815" s="9" t="str">
        <f t="shared" si="145"/>
        <v>5</v>
      </c>
      <c r="R18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15" s="14" t="str">
        <f>IF(ProjectsDB[[#This Row],[Item Type]]="Straight Plug-In",_xlfn.TEXTJOIN("-",TRUE,M1815&amp;"-"&amp;_xlfn.LET(_xlpm.txt,ProjectsDB[[#This Row],[Assembly]],_xlpm.pos,FIND("SP",_xlpm.txt),_xlpm.pre,LEFT(_xlpm.txt,_xlpm.pos-1),IF(RIGHT(_xlpm.pre,3)="123","3PL",IF(RIGHT(_xlpm.pre,2)="12","2PL",IF(RIGHT(_xlpm.pre,1)="1","1PL","3PL")))),N1815,O1815,P1815,Q1815&amp;"W",R1815),_xlfn.TEXTJOIN("-",TRUE,M1815,N1815,O1815,P1815,Q1815&amp;"W",R1815))</f>
        <v>Elbow Edge-AL-Silver-Epoxy-5W-3</v>
      </c>
      <c r="T1815" s="14" t="str">
        <f>IF(COUNTIF(Cycletime[Element Desc.],ProjectsDB[[#This Row],[Element Desc.]])&gt;0,"Found","Not Found")</f>
        <v>Found</v>
      </c>
    </row>
    <row r="1816" spans="2:20" x14ac:dyDescent="0.25">
      <c r="B1816" s="8" t="s">
        <v>3705</v>
      </c>
      <c r="C1816" s="9" t="s">
        <v>3706</v>
      </c>
      <c r="D1816" s="9" t="s">
        <v>3707</v>
      </c>
      <c r="E1816" s="10">
        <v>1</v>
      </c>
      <c r="F1816" s="9" t="s">
        <v>3408</v>
      </c>
      <c r="G1816" s="9" t="s">
        <v>3690</v>
      </c>
      <c r="H1816" s="11"/>
      <c r="I1816" s="12">
        <v>2665</v>
      </c>
      <c r="J1816" s="12"/>
      <c r="K1816" s="12"/>
      <c r="L1816" s="12">
        <f t="array" ref="L1816">IFERROR(LOOKUP(2^15,SEARCH({"40A","63A","80A","100A","125A","160A","200A","250A","400A","630A","800A","1000A","1250A","1600A","2000A","2500A","3200A","4000A","5000A","6300A"},UPPER(D1816)),{40,63,80,100,125,160,200,250,400,630,800,1000,1250,1600,2000,2500,3200,4000,5000,6300}),0)</f>
        <v>5000</v>
      </c>
      <c r="M1816" s="9" t="str">
        <f t="shared" si="141"/>
        <v>Straight Feeder</v>
      </c>
      <c r="N1816" s="9" t="str">
        <f t="shared" si="142"/>
        <v>AL</v>
      </c>
      <c r="O1816" s="13" t="str">
        <f t="shared" si="143"/>
        <v>Silver</v>
      </c>
      <c r="P1816" s="9" t="str">
        <f t="shared" si="144"/>
        <v>Epoxy</v>
      </c>
      <c r="Q1816" s="9" t="str">
        <f t="shared" si="145"/>
        <v>5</v>
      </c>
      <c r="R18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16" s="14" t="str">
        <f>IF(ProjectsDB[[#This Row],[Item Type]]="Straight Plug-In",_xlfn.TEXTJOIN("-",TRUE,M1816&amp;"-"&amp;_xlfn.LET(_xlpm.txt,ProjectsDB[[#This Row],[Assembly]],_xlpm.pos,FIND("SP",_xlpm.txt),_xlpm.pre,LEFT(_xlpm.txt,_xlpm.pos-1),IF(RIGHT(_xlpm.pre,3)="123","3PL",IF(RIGHT(_xlpm.pre,2)="12","2PL",IF(RIGHT(_xlpm.pre,1)="1","1PL","3PL")))),N1816,O1816,P1816,Q1816&amp;"W",R1816),_xlfn.TEXTJOIN("-",TRUE,M1816,N1816,O1816,P1816,Q1816&amp;"W",R1816))</f>
        <v>Straight Feeder-AL-Silver-Epoxy-5W-3</v>
      </c>
      <c r="T1816" s="14" t="str">
        <f>IF(COUNTIF(Cycletime[Element Desc.],ProjectsDB[[#This Row],[Element Desc.]])&gt;0,"Found","Not Found")</f>
        <v>Found</v>
      </c>
    </row>
    <row r="1817" spans="2:20" x14ac:dyDescent="0.25">
      <c r="B1817" s="8" t="s">
        <v>3708</v>
      </c>
      <c r="C1817" s="9" t="s">
        <v>3529</v>
      </c>
      <c r="D1817" s="9" t="s">
        <v>3530</v>
      </c>
      <c r="E1817" s="10">
        <v>2</v>
      </c>
      <c r="F1817" s="9" t="s">
        <v>3408</v>
      </c>
      <c r="G1817" s="9" t="s">
        <v>3690</v>
      </c>
      <c r="H1817" s="11"/>
      <c r="I1817" s="12">
        <v>580</v>
      </c>
      <c r="J1817" s="12">
        <v>580</v>
      </c>
      <c r="K1817" s="12"/>
      <c r="L1817" s="12">
        <f t="array" ref="L1817">IFERROR(LOOKUP(2^15,SEARCH({"40A","63A","80A","100A","125A","160A","200A","250A","400A","630A","800A","1000A","1250A","1600A","2000A","2500A","3200A","4000A","5000A","6300A"},UPPER(D1817)),{40,63,80,100,125,160,200,250,400,630,800,1000,1250,1600,2000,2500,3200,4000,5000,6300}),0)</f>
        <v>5000</v>
      </c>
      <c r="M1817" s="9" t="str">
        <f t="shared" si="141"/>
        <v>Elbow Edge</v>
      </c>
      <c r="N1817" s="9" t="str">
        <f t="shared" si="142"/>
        <v>AL</v>
      </c>
      <c r="O1817" s="13" t="str">
        <f t="shared" si="143"/>
        <v>Silver</v>
      </c>
      <c r="P1817" s="9" t="str">
        <f t="shared" si="144"/>
        <v>Epoxy</v>
      </c>
      <c r="Q1817" s="9" t="str">
        <f t="shared" si="145"/>
        <v>5</v>
      </c>
      <c r="R18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17" s="14" t="str">
        <f>IF(ProjectsDB[[#This Row],[Item Type]]="Straight Plug-In",_xlfn.TEXTJOIN("-",TRUE,M1817&amp;"-"&amp;_xlfn.LET(_xlpm.txt,ProjectsDB[[#This Row],[Assembly]],_xlpm.pos,FIND("SP",_xlpm.txt),_xlpm.pre,LEFT(_xlpm.txt,_xlpm.pos-1),IF(RIGHT(_xlpm.pre,3)="123","3PL",IF(RIGHT(_xlpm.pre,2)="12","2PL",IF(RIGHT(_xlpm.pre,1)="1","1PL","3PL")))),N1817,O1817,P1817,Q1817&amp;"W",R1817),_xlfn.TEXTJOIN("-",TRUE,M1817,N1817,O1817,P1817,Q1817&amp;"W",R1817))</f>
        <v>Elbow Edge-AL-Silver-Epoxy-5W-3</v>
      </c>
      <c r="T1817" s="14" t="str">
        <f>IF(COUNTIF(Cycletime[Element Desc.],ProjectsDB[[#This Row],[Element Desc.]])&gt;0,"Found","Not Found")</f>
        <v>Found</v>
      </c>
    </row>
    <row r="1818" spans="2:20" x14ac:dyDescent="0.25">
      <c r="B1818" s="8" t="s">
        <v>3709</v>
      </c>
      <c r="C1818" s="9" t="s">
        <v>3511</v>
      </c>
      <c r="D1818" s="9" t="s">
        <v>3512</v>
      </c>
      <c r="E1818" s="10">
        <v>1</v>
      </c>
      <c r="F1818" s="9" t="s">
        <v>3408</v>
      </c>
      <c r="G1818" s="9" t="s">
        <v>3690</v>
      </c>
      <c r="H1818" s="11"/>
      <c r="I1818" s="12">
        <v>580</v>
      </c>
      <c r="J1818" s="12">
        <v>580</v>
      </c>
      <c r="K1818" s="12"/>
      <c r="L1818" s="12">
        <f t="array" ref="L1818">IFERROR(LOOKUP(2^15,SEARCH({"40A","63A","80A","100A","125A","160A","200A","250A","400A","630A","800A","1000A","1250A","1600A","2000A","2500A","3200A","4000A","5000A","6300A"},UPPER(D1818)),{40,63,80,100,125,160,200,250,400,630,800,1000,1250,1600,2000,2500,3200,4000,5000,6300}),0)</f>
        <v>5000</v>
      </c>
      <c r="M1818" s="9" t="str">
        <f t="shared" si="141"/>
        <v>Elbow Edge</v>
      </c>
      <c r="N1818" s="9" t="str">
        <f t="shared" si="142"/>
        <v>AL</v>
      </c>
      <c r="O1818" s="13" t="str">
        <f t="shared" si="143"/>
        <v>Silver</v>
      </c>
      <c r="P1818" s="9" t="str">
        <f t="shared" si="144"/>
        <v>Epoxy</v>
      </c>
      <c r="Q1818" s="9" t="str">
        <f t="shared" si="145"/>
        <v>5</v>
      </c>
      <c r="R18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18" s="14" t="str">
        <f>IF(ProjectsDB[[#This Row],[Item Type]]="Straight Plug-In",_xlfn.TEXTJOIN("-",TRUE,M1818&amp;"-"&amp;_xlfn.LET(_xlpm.txt,ProjectsDB[[#This Row],[Assembly]],_xlpm.pos,FIND("SP",_xlpm.txt),_xlpm.pre,LEFT(_xlpm.txt,_xlpm.pos-1),IF(RIGHT(_xlpm.pre,3)="123","3PL",IF(RIGHT(_xlpm.pre,2)="12","2PL",IF(RIGHT(_xlpm.pre,1)="1","1PL","3PL")))),N1818,O1818,P1818,Q1818&amp;"W",R1818),_xlfn.TEXTJOIN("-",TRUE,M1818,N1818,O1818,P1818,Q1818&amp;"W",R1818))</f>
        <v>Elbow Edge-AL-Silver-Epoxy-5W-3</v>
      </c>
      <c r="T1818" s="14" t="str">
        <f>IF(COUNTIF(Cycletime[Element Desc.],ProjectsDB[[#This Row],[Element Desc.]])&gt;0,"Found","Not Found")</f>
        <v>Found</v>
      </c>
    </row>
    <row r="1819" spans="2:20" x14ac:dyDescent="0.25">
      <c r="B1819" s="8" t="s">
        <v>3710</v>
      </c>
      <c r="C1819" s="9" t="s">
        <v>3711</v>
      </c>
      <c r="D1819" s="9" t="s">
        <v>3712</v>
      </c>
      <c r="E1819" s="10">
        <v>1</v>
      </c>
      <c r="F1819" s="9" t="s">
        <v>3408</v>
      </c>
      <c r="G1819" s="9" t="s">
        <v>3690</v>
      </c>
      <c r="H1819" s="11"/>
      <c r="I1819" s="12">
        <v>300</v>
      </c>
      <c r="J1819" s="12">
        <v>300</v>
      </c>
      <c r="K1819" s="12"/>
      <c r="L1819" s="12">
        <f t="array" ref="L1819">IFERROR(LOOKUP(2^15,SEARCH({"40A","63A","80A","100A","125A","160A","200A","250A","400A","630A","800A","1000A","1250A","1600A","2000A","2500A","3200A","4000A","5000A","6300A"},UPPER(D1819)),{40,63,80,100,125,160,200,250,400,630,800,1000,1250,1600,2000,2500,3200,4000,5000,6300}),0)</f>
        <v>5000</v>
      </c>
      <c r="M1819" s="9" t="str">
        <f t="shared" si="141"/>
        <v>Elbow Flat</v>
      </c>
      <c r="N1819" s="9" t="str">
        <f t="shared" si="142"/>
        <v>AL</v>
      </c>
      <c r="O1819" s="13" t="str">
        <f t="shared" si="143"/>
        <v>Silver</v>
      </c>
      <c r="P1819" s="9" t="str">
        <f t="shared" si="144"/>
        <v>Epoxy</v>
      </c>
      <c r="Q1819" s="9" t="str">
        <f t="shared" si="145"/>
        <v>5</v>
      </c>
      <c r="R18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19" s="14" t="str">
        <f>IF(ProjectsDB[[#This Row],[Item Type]]="Straight Plug-In",_xlfn.TEXTJOIN("-",TRUE,M1819&amp;"-"&amp;_xlfn.LET(_xlpm.txt,ProjectsDB[[#This Row],[Assembly]],_xlpm.pos,FIND("SP",_xlpm.txt),_xlpm.pre,LEFT(_xlpm.txt,_xlpm.pos-1),IF(RIGHT(_xlpm.pre,3)="123","3PL",IF(RIGHT(_xlpm.pre,2)="12","2PL",IF(RIGHT(_xlpm.pre,1)="1","1PL","3PL")))),N1819,O1819,P1819,Q1819&amp;"W",R1819),_xlfn.TEXTJOIN("-",TRUE,M1819,N1819,O1819,P1819,Q1819&amp;"W",R1819))</f>
        <v>Elbow Flat-AL-Silver-Epoxy-5W-3</v>
      </c>
      <c r="T1819" s="14" t="str">
        <f>IF(COUNTIF(Cycletime[Element Desc.],ProjectsDB[[#This Row],[Element Desc.]])&gt;0,"Found","Not Found")</f>
        <v>Found</v>
      </c>
    </row>
    <row r="1820" spans="2:20" x14ac:dyDescent="0.25">
      <c r="B1820" s="8" t="s">
        <v>3713</v>
      </c>
      <c r="C1820" s="9" t="s">
        <v>3714</v>
      </c>
      <c r="D1820" s="9" t="s">
        <v>3715</v>
      </c>
      <c r="E1820" s="10">
        <v>1</v>
      </c>
      <c r="F1820" s="9" t="s">
        <v>3408</v>
      </c>
      <c r="G1820" s="9" t="s">
        <v>3690</v>
      </c>
      <c r="H1820" s="11"/>
      <c r="I1820" s="12">
        <v>300</v>
      </c>
      <c r="J1820" s="12">
        <v>800</v>
      </c>
      <c r="K1820" s="12"/>
      <c r="L1820" s="12">
        <f t="array" ref="L1820">IFERROR(LOOKUP(2^15,SEARCH({"40A","63A","80A","100A","125A","160A","200A","250A","400A","630A","800A","1000A","1250A","1600A","2000A","2500A","3200A","4000A","5000A","6300A"},UPPER(D1820)),{40,63,80,100,125,160,200,250,400,630,800,1000,1250,1600,2000,2500,3200,4000,5000,6300}),0)</f>
        <v>5000</v>
      </c>
      <c r="M1820" s="9" t="str">
        <f t="shared" si="141"/>
        <v>Elbow Flat</v>
      </c>
      <c r="N1820" s="9" t="str">
        <f t="shared" si="142"/>
        <v>AL</v>
      </c>
      <c r="O1820" s="13" t="str">
        <f t="shared" si="143"/>
        <v>Silver</v>
      </c>
      <c r="P1820" s="9" t="str">
        <f t="shared" si="144"/>
        <v>Epoxy</v>
      </c>
      <c r="Q1820" s="9" t="str">
        <f t="shared" si="145"/>
        <v>5</v>
      </c>
      <c r="R18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20" s="14" t="str">
        <f>IF(ProjectsDB[[#This Row],[Item Type]]="Straight Plug-In",_xlfn.TEXTJOIN("-",TRUE,M1820&amp;"-"&amp;_xlfn.LET(_xlpm.txt,ProjectsDB[[#This Row],[Assembly]],_xlpm.pos,FIND("SP",_xlpm.txt),_xlpm.pre,LEFT(_xlpm.txt,_xlpm.pos-1),IF(RIGHT(_xlpm.pre,3)="123","3PL",IF(RIGHT(_xlpm.pre,2)="12","2PL",IF(RIGHT(_xlpm.pre,1)="1","1PL","3PL")))),N1820,O1820,P1820,Q1820&amp;"W",R1820),_xlfn.TEXTJOIN("-",TRUE,M1820,N1820,O1820,P1820,Q1820&amp;"W",R1820))</f>
        <v>Elbow Flat-AL-Silver-Epoxy-5W-3</v>
      </c>
      <c r="T1820" s="14" t="str">
        <f>IF(COUNTIF(Cycletime[Element Desc.],ProjectsDB[[#This Row],[Element Desc.]])&gt;0,"Found","Not Found")</f>
        <v>Found</v>
      </c>
    </row>
    <row r="1821" spans="2:20" x14ac:dyDescent="0.25">
      <c r="B1821" s="8" t="s">
        <v>3716</v>
      </c>
      <c r="C1821" s="9" t="s">
        <v>3717</v>
      </c>
      <c r="D1821" s="9" t="s">
        <v>3718</v>
      </c>
      <c r="E1821" s="10">
        <v>1</v>
      </c>
      <c r="F1821" s="9" t="s">
        <v>3408</v>
      </c>
      <c r="G1821" s="9" t="s">
        <v>3690</v>
      </c>
      <c r="H1821" s="11"/>
      <c r="I1821" s="12">
        <v>580</v>
      </c>
      <c r="J1821" s="12">
        <v>580</v>
      </c>
      <c r="K1821" s="12">
        <v>96</v>
      </c>
      <c r="L1821" s="12">
        <f t="array" ref="L1821">IFERROR(LOOKUP(2^15,SEARCH({"40A","63A","80A","100A","125A","160A","200A","250A","400A","630A","800A","1000A","1250A","1600A","2000A","2500A","3200A","4000A","5000A","6300A"},UPPER(D1821)),{40,63,80,100,125,160,200,250,400,630,800,1000,1250,1600,2000,2500,3200,4000,5000,6300}),0)</f>
        <v>5000</v>
      </c>
      <c r="M1821" s="9" t="str">
        <f t="shared" si="141"/>
        <v>Elbow Edge</v>
      </c>
      <c r="N1821" s="9" t="str">
        <f t="shared" si="142"/>
        <v>AL</v>
      </c>
      <c r="O1821" s="13" t="str">
        <f t="shared" si="143"/>
        <v>Silver</v>
      </c>
      <c r="P1821" s="9" t="str">
        <f t="shared" si="144"/>
        <v>Epoxy</v>
      </c>
      <c r="Q1821" s="9" t="str">
        <f t="shared" si="145"/>
        <v>5</v>
      </c>
      <c r="R18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21" s="14" t="str">
        <f>IF(ProjectsDB[[#This Row],[Item Type]]="Straight Plug-In",_xlfn.TEXTJOIN("-",TRUE,M1821&amp;"-"&amp;_xlfn.LET(_xlpm.txt,ProjectsDB[[#This Row],[Assembly]],_xlpm.pos,FIND("SP",_xlpm.txt),_xlpm.pre,LEFT(_xlpm.txt,_xlpm.pos-1),IF(RIGHT(_xlpm.pre,3)="123","3PL",IF(RIGHT(_xlpm.pre,2)="12","2PL",IF(RIGHT(_xlpm.pre,1)="1","1PL","3PL")))),N1821,O1821,P1821,Q1821&amp;"W",R1821),_xlfn.TEXTJOIN("-",TRUE,M1821,N1821,O1821,P1821,Q1821&amp;"W",R1821))</f>
        <v>Elbow Edge-AL-Silver-Epoxy-5W-3</v>
      </c>
      <c r="T1821" s="14" t="str">
        <f>IF(COUNTIF(Cycletime[Element Desc.],ProjectsDB[[#This Row],[Element Desc.]])&gt;0,"Found","Not Found")</f>
        <v>Found</v>
      </c>
    </row>
    <row r="1822" spans="2:20" x14ac:dyDescent="0.25">
      <c r="B1822" s="8" t="s">
        <v>3719</v>
      </c>
      <c r="C1822" s="9" t="s">
        <v>3493</v>
      </c>
      <c r="D1822" s="9" t="s">
        <v>3494</v>
      </c>
      <c r="E1822" s="10">
        <v>1</v>
      </c>
      <c r="F1822" s="9" t="s">
        <v>3408</v>
      </c>
      <c r="G1822" s="9" t="s">
        <v>3690</v>
      </c>
      <c r="H1822" s="11"/>
      <c r="I1822" s="12">
        <v>580</v>
      </c>
      <c r="J1822" s="12">
        <v>580</v>
      </c>
      <c r="K1822" s="12">
        <v>580</v>
      </c>
      <c r="L1822" s="12">
        <f t="array" ref="L1822">IFERROR(LOOKUP(2^15,SEARCH({"40A","63A","80A","100A","125A","160A","200A","250A","400A","630A","800A","1000A","1250A","1600A","2000A","2500A","3200A","4000A","5000A","6300A"},UPPER(D1822)),{40,63,80,100,125,160,200,250,400,630,800,1000,1250,1600,2000,2500,3200,4000,5000,6300}),0)</f>
        <v>5000</v>
      </c>
      <c r="M1822" s="9" t="str">
        <f t="shared" si="141"/>
        <v>T-Section</v>
      </c>
      <c r="N1822" s="9" t="str">
        <f t="shared" si="142"/>
        <v>AL</v>
      </c>
      <c r="O1822" s="13" t="str">
        <f t="shared" si="143"/>
        <v>Silver</v>
      </c>
      <c r="P1822" s="9" t="str">
        <f t="shared" si="144"/>
        <v>Epoxy</v>
      </c>
      <c r="Q1822" s="9" t="str">
        <f t="shared" si="145"/>
        <v>5</v>
      </c>
      <c r="R18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22" s="14" t="str">
        <f>IF(ProjectsDB[[#This Row],[Item Type]]="Straight Plug-In",_xlfn.TEXTJOIN("-",TRUE,M1822&amp;"-"&amp;_xlfn.LET(_xlpm.txt,ProjectsDB[[#This Row],[Assembly]],_xlpm.pos,FIND("SP",_xlpm.txt),_xlpm.pre,LEFT(_xlpm.txt,_xlpm.pos-1),IF(RIGHT(_xlpm.pre,3)="123","3PL",IF(RIGHT(_xlpm.pre,2)="12","2PL",IF(RIGHT(_xlpm.pre,1)="1","1PL","3PL")))),N1822,O1822,P1822,Q1822&amp;"W",R1822),_xlfn.TEXTJOIN("-",TRUE,M1822,N1822,O1822,P1822,Q1822&amp;"W",R1822))</f>
        <v>T-Section-AL-Silver-Epoxy-5W-3</v>
      </c>
      <c r="T1822" s="14" t="str">
        <f>IF(COUNTIF(Cycletime[Element Desc.],ProjectsDB[[#This Row],[Element Desc.]])&gt;0,"Found","Not Found")</f>
        <v>Found</v>
      </c>
    </row>
    <row r="1823" spans="2:20" x14ac:dyDescent="0.25">
      <c r="B1823" s="8" t="s">
        <v>3720</v>
      </c>
      <c r="C1823" s="9" t="s">
        <v>3502</v>
      </c>
      <c r="D1823" s="9" t="s">
        <v>3503</v>
      </c>
      <c r="E1823" s="10">
        <v>1</v>
      </c>
      <c r="F1823" s="9" t="s">
        <v>3408</v>
      </c>
      <c r="G1823" s="9" t="s">
        <v>3690</v>
      </c>
      <c r="H1823" s="11"/>
      <c r="I1823" s="12"/>
      <c r="J1823" s="12"/>
      <c r="K1823" s="12"/>
      <c r="L1823" s="12">
        <f t="array" ref="L1823">IFERROR(LOOKUP(2^15,SEARCH({"40A","63A","80A","100A","125A","160A","200A","250A","400A","630A","800A","1000A","1250A","1600A","2000A","2500A","3200A","4000A","5000A","6300A"},UPPER(D1823)),{40,63,80,100,125,160,200,250,400,630,800,1000,1250,1600,2000,2500,3200,4000,5000,6300}),0)</f>
        <v>5000</v>
      </c>
      <c r="M1823" s="9" t="str">
        <f t="shared" si="141"/>
        <v>End Cap</v>
      </c>
      <c r="N1823" s="9" t="str">
        <f t="shared" si="142"/>
        <v>AL</v>
      </c>
      <c r="O1823" s="13" t="str">
        <f t="shared" si="143"/>
        <v>None</v>
      </c>
      <c r="P1823" s="9" t="str">
        <f t="shared" si="144"/>
        <v>None</v>
      </c>
      <c r="Q1823" s="9" t="str">
        <f t="shared" si="145"/>
        <v>0</v>
      </c>
      <c r="R18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23" s="14" t="str">
        <f>IF(ProjectsDB[[#This Row],[Item Type]]="Straight Plug-In",_xlfn.TEXTJOIN("-",TRUE,M1823&amp;"-"&amp;_xlfn.LET(_xlpm.txt,ProjectsDB[[#This Row],[Assembly]],_xlpm.pos,FIND("SP",_xlpm.txt),_xlpm.pre,LEFT(_xlpm.txt,_xlpm.pos-1),IF(RIGHT(_xlpm.pre,3)="123","3PL",IF(RIGHT(_xlpm.pre,2)="12","2PL",IF(RIGHT(_xlpm.pre,1)="1","1PL","3PL")))),N1823,O1823,P1823,Q1823&amp;"W",R1823),_xlfn.TEXTJOIN("-",TRUE,M1823,N1823,O1823,P1823,Q1823&amp;"W",R1823))</f>
        <v>End Cap-AL-None-None-0W-3</v>
      </c>
      <c r="T1823" s="14" t="str">
        <f>IF(COUNTIF(Cycletime[Element Desc.],ProjectsDB[[#This Row],[Element Desc.]])&gt;0,"Found","Not Found")</f>
        <v>Found</v>
      </c>
    </row>
    <row r="1824" spans="2:20" x14ac:dyDescent="0.25">
      <c r="B1824" s="8" t="s">
        <v>3721</v>
      </c>
      <c r="C1824" s="9" t="s">
        <v>3722</v>
      </c>
      <c r="D1824" s="9" t="s">
        <v>3723</v>
      </c>
      <c r="E1824" s="10">
        <v>1</v>
      </c>
      <c r="F1824" s="9" t="s">
        <v>3408</v>
      </c>
      <c r="G1824" s="9" t="s">
        <v>3690</v>
      </c>
      <c r="H1824" s="11"/>
      <c r="I1824" s="12">
        <v>740</v>
      </c>
      <c r="J1824" s="12">
        <v>765</v>
      </c>
      <c r="K1824" s="12">
        <v>176</v>
      </c>
      <c r="L1824" s="12">
        <f t="array" ref="L1824">IFERROR(LOOKUP(2^15,SEARCH({"40A","63A","80A","100A","125A","160A","200A","250A","400A","630A","800A","1000A","1250A","1600A","2000A","2500A","3200A","4000A","5000A","6300A"},UPPER(D1824)),{40,63,80,100,125,160,200,250,400,630,800,1000,1250,1600,2000,2500,3200,4000,5000,6300}),0)</f>
        <v>5000</v>
      </c>
      <c r="M1824" s="9" t="str">
        <f t="shared" si="141"/>
        <v>Elbow Edge</v>
      </c>
      <c r="N1824" s="9" t="str">
        <f t="shared" si="142"/>
        <v>AL</v>
      </c>
      <c r="O1824" s="13" t="str">
        <f t="shared" si="143"/>
        <v>Silver</v>
      </c>
      <c r="P1824" s="9" t="str">
        <f t="shared" si="144"/>
        <v>Epoxy</v>
      </c>
      <c r="Q1824" s="9" t="str">
        <f t="shared" si="145"/>
        <v>5</v>
      </c>
      <c r="R18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24" s="14" t="str">
        <f>IF(ProjectsDB[[#This Row],[Item Type]]="Straight Plug-In",_xlfn.TEXTJOIN("-",TRUE,M1824&amp;"-"&amp;_xlfn.LET(_xlpm.txt,ProjectsDB[[#This Row],[Assembly]],_xlpm.pos,FIND("SP",_xlpm.txt),_xlpm.pre,LEFT(_xlpm.txt,_xlpm.pos-1),IF(RIGHT(_xlpm.pre,3)="123","3PL",IF(RIGHT(_xlpm.pre,2)="12","2PL",IF(RIGHT(_xlpm.pre,1)="1","1PL","3PL")))),N1824,O1824,P1824,Q1824&amp;"W",R1824),_xlfn.TEXTJOIN("-",TRUE,M1824,N1824,O1824,P1824,Q1824&amp;"W",R1824))</f>
        <v>Elbow Edge-AL-Silver-Epoxy-5W-3</v>
      </c>
      <c r="T1824" s="14" t="str">
        <f>IF(COUNTIF(Cycletime[Element Desc.],ProjectsDB[[#This Row],[Element Desc.]])&gt;0,"Found","Not Found")</f>
        <v>Found</v>
      </c>
    </row>
    <row r="1825" spans="2:20" x14ac:dyDescent="0.25">
      <c r="B1825" s="8" t="s">
        <v>3724</v>
      </c>
      <c r="C1825" s="9" t="s">
        <v>3725</v>
      </c>
      <c r="D1825" s="9" t="s">
        <v>3726</v>
      </c>
      <c r="E1825" s="10">
        <v>1</v>
      </c>
      <c r="F1825" s="9" t="s">
        <v>3408</v>
      </c>
      <c r="G1825" s="9" t="s">
        <v>3690</v>
      </c>
      <c r="H1825" s="11"/>
      <c r="I1825" s="12">
        <v>1065</v>
      </c>
      <c r="J1825" s="12"/>
      <c r="K1825" s="12"/>
      <c r="L1825" s="12">
        <f t="array" ref="L1825">IFERROR(LOOKUP(2^15,SEARCH({"40A","63A","80A","100A","125A","160A","200A","250A","400A","630A","800A","1000A","1250A","1600A","2000A","2500A","3200A","4000A","5000A","6300A"},UPPER(D1825)),{40,63,80,100,125,160,200,250,400,630,800,1000,1250,1600,2000,2500,3200,4000,5000,6300}),0)</f>
        <v>5000</v>
      </c>
      <c r="M1825" s="9" t="str">
        <f t="shared" si="141"/>
        <v>Straight Feeder</v>
      </c>
      <c r="N1825" s="9" t="str">
        <f t="shared" si="142"/>
        <v>AL</v>
      </c>
      <c r="O1825" s="13" t="str">
        <f t="shared" si="143"/>
        <v>Silver</v>
      </c>
      <c r="P1825" s="9" t="str">
        <f t="shared" si="144"/>
        <v>Epoxy</v>
      </c>
      <c r="Q1825" s="9" t="str">
        <f t="shared" si="145"/>
        <v>5</v>
      </c>
      <c r="R18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25" s="14" t="str">
        <f>IF(ProjectsDB[[#This Row],[Item Type]]="Straight Plug-In",_xlfn.TEXTJOIN("-",TRUE,M1825&amp;"-"&amp;_xlfn.LET(_xlpm.txt,ProjectsDB[[#This Row],[Assembly]],_xlpm.pos,FIND("SP",_xlpm.txt),_xlpm.pre,LEFT(_xlpm.txt,_xlpm.pos-1),IF(RIGHT(_xlpm.pre,3)="123","3PL",IF(RIGHT(_xlpm.pre,2)="12","2PL",IF(RIGHT(_xlpm.pre,1)="1","1PL","3PL")))),N1825,O1825,P1825,Q1825&amp;"W",R1825),_xlfn.TEXTJOIN("-",TRUE,M1825,N1825,O1825,P1825,Q1825&amp;"W",R1825))</f>
        <v>Straight Feeder-AL-Silver-Epoxy-5W-3</v>
      </c>
      <c r="T1825" s="14" t="str">
        <f>IF(COUNTIF(Cycletime[Element Desc.],ProjectsDB[[#This Row],[Element Desc.]])&gt;0,"Found","Not Found")</f>
        <v>Found</v>
      </c>
    </row>
    <row r="1826" spans="2:20" x14ac:dyDescent="0.25">
      <c r="B1826" s="8" t="s">
        <v>3727</v>
      </c>
      <c r="C1826" s="9" t="s">
        <v>3728</v>
      </c>
      <c r="D1826" s="9" t="s">
        <v>3729</v>
      </c>
      <c r="E1826" s="10">
        <v>1</v>
      </c>
      <c r="F1826" s="9" t="s">
        <v>3408</v>
      </c>
      <c r="G1826" s="9" t="s">
        <v>3690</v>
      </c>
      <c r="H1826" s="11"/>
      <c r="I1826" s="12">
        <v>580</v>
      </c>
      <c r="J1826" s="12">
        <v>880</v>
      </c>
      <c r="K1826" s="12">
        <v>500</v>
      </c>
      <c r="L1826" s="12">
        <f t="array" ref="L1826">IFERROR(LOOKUP(2^15,SEARCH({"40A","63A","80A","100A","125A","160A","200A","250A","400A","630A","800A","1000A","1250A","1600A","2000A","2500A","3200A","4000A","5000A","6300A"},UPPER(D1826)),{40,63,80,100,125,160,200,250,400,630,800,1000,1250,1600,2000,2500,3200,4000,5000,6300}),0)</f>
        <v>5000</v>
      </c>
      <c r="M1826" s="9" t="str">
        <f t="shared" si="141"/>
        <v>Offset Edge</v>
      </c>
      <c r="N1826" s="9" t="str">
        <f t="shared" si="142"/>
        <v>AL</v>
      </c>
      <c r="O1826" s="13" t="str">
        <f t="shared" si="143"/>
        <v>Silver</v>
      </c>
      <c r="P1826" s="9" t="str">
        <f t="shared" si="144"/>
        <v>Epoxy</v>
      </c>
      <c r="Q1826" s="9" t="str">
        <f t="shared" si="145"/>
        <v>5</v>
      </c>
      <c r="R18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26" s="14" t="str">
        <f>IF(ProjectsDB[[#This Row],[Item Type]]="Straight Plug-In",_xlfn.TEXTJOIN("-",TRUE,M1826&amp;"-"&amp;_xlfn.LET(_xlpm.txt,ProjectsDB[[#This Row],[Assembly]],_xlpm.pos,FIND("SP",_xlpm.txt),_xlpm.pre,LEFT(_xlpm.txt,_xlpm.pos-1),IF(RIGHT(_xlpm.pre,3)="123","3PL",IF(RIGHT(_xlpm.pre,2)="12","2PL",IF(RIGHT(_xlpm.pre,1)="1","1PL","3PL")))),N1826,O1826,P1826,Q1826&amp;"W",R1826),_xlfn.TEXTJOIN("-",TRUE,M1826,N1826,O1826,P1826,Q1826&amp;"W",R1826))</f>
        <v>Offset Edge-AL-Silver-Epoxy-5W-3</v>
      </c>
      <c r="T1826" s="14" t="str">
        <f>IF(COUNTIF(Cycletime[Element Desc.],ProjectsDB[[#This Row],[Element Desc.]])&gt;0,"Found","Not Found")</f>
        <v>Found</v>
      </c>
    </row>
    <row r="1827" spans="2:20" x14ac:dyDescent="0.25">
      <c r="B1827" s="8" t="s">
        <v>3730</v>
      </c>
      <c r="C1827" s="9" t="s">
        <v>3731</v>
      </c>
      <c r="D1827" s="9" t="s">
        <v>3732</v>
      </c>
      <c r="E1827" s="10">
        <v>3</v>
      </c>
      <c r="F1827" s="9" t="s">
        <v>3408</v>
      </c>
      <c r="G1827" s="9" t="s">
        <v>3690</v>
      </c>
      <c r="H1827" s="11"/>
      <c r="I1827" s="12">
        <v>580</v>
      </c>
      <c r="J1827" s="12">
        <v>580</v>
      </c>
      <c r="K1827" s="12">
        <v>300</v>
      </c>
      <c r="L1827" s="12">
        <f t="array" ref="L1827">IFERROR(LOOKUP(2^15,SEARCH({"40A","63A","80A","100A","125A","160A","200A","250A","400A","630A","800A","1000A","1250A","1600A","2000A","2500A","3200A","4000A","5000A","6300A"},UPPER(D1827)),{40,63,80,100,125,160,200,250,400,630,800,1000,1250,1600,2000,2500,3200,4000,5000,6300}),0)</f>
        <v>5000</v>
      </c>
      <c r="M1827" s="9" t="str">
        <f t="shared" si="141"/>
        <v>Offset Edge</v>
      </c>
      <c r="N1827" s="9" t="str">
        <f t="shared" si="142"/>
        <v>AL</v>
      </c>
      <c r="O1827" s="13" t="str">
        <f t="shared" si="143"/>
        <v>Silver</v>
      </c>
      <c r="P1827" s="9" t="str">
        <f t="shared" si="144"/>
        <v>Epoxy</v>
      </c>
      <c r="Q1827" s="9" t="str">
        <f t="shared" si="145"/>
        <v>5</v>
      </c>
      <c r="R18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27" s="14" t="str">
        <f>IF(ProjectsDB[[#This Row],[Item Type]]="Straight Plug-In",_xlfn.TEXTJOIN("-",TRUE,M1827&amp;"-"&amp;_xlfn.LET(_xlpm.txt,ProjectsDB[[#This Row],[Assembly]],_xlpm.pos,FIND("SP",_xlpm.txt),_xlpm.pre,LEFT(_xlpm.txt,_xlpm.pos-1),IF(RIGHT(_xlpm.pre,3)="123","3PL",IF(RIGHT(_xlpm.pre,2)="12","2PL",IF(RIGHT(_xlpm.pre,1)="1","1PL","3PL")))),N1827,O1827,P1827,Q1827&amp;"W",R1827),_xlfn.TEXTJOIN("-",TRUE,M1827,N1827,O1827,P1827,Q1827&amp;"W",R1827))</f>
        <v>Offset Edge-AL-Silver-Epoxy-5W-3</v>
      </c>
      <c r="T1827" s="14" t="str">
        <f>IF(COUNTIF(Cycletime[Element Desc.],ProjectsDB[[#This Row],[Element Desc.]])&gt;0,"Found","Not Found")</f>
        <v>Found</v>
      </c>
    </row>
    <row r="1828" spans="2:20" x14ac:dyDescent="0.25">
      <c r="B1828" s="8" t="s">
        <v>3733</v>
      </c>
      <c r="C1828" s="9" t="s">
        <v>3734</v>
      </c>
      <c r="D1828" s="9" t="s">
        <v>3735</v>
      </c>
      <c r="E1828" s="10">
        <v>1</v>
      </c>
      <c r="F1828" s="9" t="s">
        <v>3408</v>
      </c>
      <c r="G1828" s="9" t="s">
        <v>3690</v>
      </c>
      <c r="H1828" s="11"/>
      <c r="I1828" s="12">
        <v>2220</v>
      </c>
      <c r="J1828" s="12"/>
      <c r="K1828" s="12"/>
      <c r="L1828" s="12">
        <f t="array" ref="L1828">IFERROR(LOOKUP(2^15,SEARCH({"40A","63A","80A","100A","125A","160A","200A","250A","400A","630A","800A","1000A","1250A","1600A","2000A","2500A","3200A","4000A","5000A","6300A"},UPPER(D1828)),{40,63,80,100,125,160,200,250,400,630,800,1000,1250,1600,2000,2500,3200,4000,5000,6300}),0)</f>
        <v>5000</v>
      </c>
      <c r="M1828" s="9" t="str">
        <f t="shared" si="141"/>
        <v>Straight Feeder</v>
      </c>
      <c r="N1828" s="9" t="str">
        <f t="shared" si="142"/>
        <v>AL</v>
      </c>
      <c r="O1828" s="13" t="str">
        <f t="shared" si="143"/>
        <v>Silver</v>
      </c>
      <c r="P1828" s="9" t="str">
        <f t="shared" si="144"/>
        <v>Epoxy</v>
      </c>
      <c r="Q1828" s="9" t="str">
        <f t="shared" si="145"/>
        <v>5</v>
      </c>
      <c r="R18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28" s="14" t="str">
        <f>IF(ProjectsDB[[#This Row],[Item Type]]="Straight Plug-In",_xlfn.TEXTJOIN("-",TRUE,M1828&amp;"-"&amp;_xlfn.LET(_xlpm.txt,ProjectsDB[[#This Row],[Assembly]],_xlpm.pos,FIND("SP",_xlpm.txt),_xlpm.pre,LEFT(_xlpm.txt,_xlpm.pos-1),IF(RIGHT(_xlpm.pre,3)="123","3PL",IF(RIGHT(_xlpm.pre,2)="12","2PL",IF(RIGHT(_xlpm.pre,1)="1","1PL","3PL")))),N1828,O1828,P1828,Q1828&amp;"W",R1828),_xlfn.TEXTJOIN("-",TRUE,M1828,N1828,O1828,P1828,Q1828&amp;"W",R1828))</f>
        <v>Straight Feeder-AL-Silver-Epoxy-5W-3</v>
      </c>
      <c r="T1828" s="14" t="str">
        <f>IF(COUNTIF(Cycletime[Element Desc.],ProjectsDB[[#This Row],[Element Desc.]])&gt;0,"Found","Not Found")</f>
        <v>Found</v>
      </c>
    </row>
    <row r="1829" spans="2:20" x14ac:dyDescent="0.25">
      <c r="B1829" s="8" t="s">
        <v>3736</v>
      </c>
      <c r="C1829" s="9" t="s">
        <v>3511</v>
      </c>
      <c r="D1829" s="9" t="s">
        <v>3512</v>
      </c>
      <c r="E1829" s="10">
        <v>2</v>
      </c>
      <c r="F1829" s="9" t="s">
        <v>3408</v>
      </c>
      <c r="G1829" s="9" t="s">
        <v>3690</v>
      </c>
      <c r="H1829" s="11"/>
      <c r="I1829" s="12">
        <v>580</v>
      </c>
      <c r="J1829" s="12">
        <v>580</v>
      </c>
      <c r="K1829" s="12"/>
      <c r="L1829" s="12">
        <f t="array" ref="L1829">IFERROR(LOOKUP(2^15,SEARCH({"40A","63A","80A","100A","125A","160A","200A","250A","400A","630A","800A","1000A","1250A","1600A","2000A","2500A","3200A","4000A","5000A","6300A"},UPPER(D1829)),{40,63,80,100,125,160,200,250,400,630,800,1000,1250,1600,2000,2500,3200,4000,5000,6300}),0)</f>
        <v>5000</v>
      </c>
      <c r="M1829" s="9" t="str">
        <f t="shared" si="141"/>
        <v>Elbow Edge</v>
      </c>
      <c r="N1829" s="9" t="str">
        <f t="shared" si="142"/>
        <v>AL</v>
      </c>
      <c r="O1829" s="13" t="str">
        <f t="shared" si="143"/>
        <v>Silver</v>
      </c>
      <c r="P1829" s="9" t="str">
        <f t="shared" si="144"/>
        <v>Epoxy</v>
      </c>
      <c r="Q1829" s="9" t="str">
        <f t="shared" si="145"/>
        <v>5</v>
      </c>
      <c r="R18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29" s="14" t="str">
        <f>IF(ProjectsDB[[#This Row],[Item Type]]="Straight Plug-In",_xlfn.TEXTJOIN("-",TRUE,M1829&amp;"-"&amp;_xlfn.LET(_xlpm.txt,ProjectsDB[[#This Row],[Assembly]],_xlpm.pos,FIND("SP",_xlpm.txt),_xlpm.pre,LEFT(_xlpm.txt,_xlpm.pos-1),IF(RIGHT(_xlpm.pre,3)="123","3PL",IF(RIGHT(_xlpm.pre,2)="12","2PL",IF(RIGHT(_xlpm.pre,1)="1","1PL","3PL")))),N1829,O1829,P1829,Q1829&amp;"W",R1829),_xlfn.TEXTJOIN("-",TRUE,M1829,N1829,O1829,P1829,Q1829&amp;"W",R1829))</f>
        <v>Elbow Edge-AL-Silver-Epoxy-5W-3</v>
      </c>
      <c r="T1829" s="14" t="str">
        <f>IF(COUNTIF(Cycletime[Element Desc.],ProjectsDB[[#This Row],[Element Desc.]])&gt;0,"Found","Not Found")</f>
        <v>Found</v>
      </c>
    </row>
    <row r="1830" spans="2:20" x14ac:dyDescent="0.25">
      <c r="B1830" s="8" t="s">
        <v>3737</v>
      </c>
      <c r="C1830" s="9" t="s">
        <v>3529</v>
      </c>
      <c r="D1830" s="9" t="s">
        <v>3530</v>
      </c>
      <c r="E1830" s="10">
        <v>1</v>
      </c>
      <c r="F1830" s="9" t="s">
        <v>3408</v>
      </c>
      <c r="G1830" s="9" t="s">
        <v>3690</v>
      </c>
      <c r="H1830" s="11"/>
      <c r="I1830" s="12">
        <v>580</v>
      </c>
      <c r="J1830" s="12">
        <v>580</v>
      </c>
      <c r="K1830" s="12"/>
      <c r="L1830" s="12">
        <f t="array" ref="L1830">IFERROR(LOOKUP(2^15,SEARCH({"40A","63A","80A","100A","125A","160A","200A","250A","400A","630A","800A","1000A","1250A","1600A","2000A","2500A","3200A","4000A","5000A","6300A"},UPPER(D1830)),{40,63,80,100,125,160,200,250,400,630,800,1000,1250,1600,2000,2500,3200,4000,5000,6300}),0)</f>
        <v>5000</v>
      </c>
      <c r="M1830" s="9" t="str">
        <f t="shared" si="141"/>
        <v>Elbow Edge</v>
      </c>
      <c r="N1830" s="9" t="str">
        <f t="shared" si="142"/>
        <v>AL</v>
      </c>
      <c r="O1830" s="13" t="str">
        <f t="shared" si="143"/>
        <v>Silver</v>
      </c>
      <c r="P1830" s="9" t="str">
        <f t="shared" si="144"/>
        <v>Epoxy</v>
      </c>
      <c r="Q1830" s="9" t="str">
        <f t="shared" si="145"/>
        <v>5</v>
      </c>
      <c r="R18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30" s="14" t="str">
        <f>IF(ProjectsDB[[#This Row],[Item Type]]="Straight Plug-In",_xlfn.TEXTJOIN("-",TRUE,M1830&amp;"-"&amp;_xlfn.LET(_xlpm.txt,ProjectsDB[[#This Row],[Assembly]],_xlpm.pos,FIND("SP",_xlpm.txt),_xlpm.pre,LEFT(_xlpm.txt,_xlpm.pos-1),IF(RIGHT(_xlpm.pre,3)="123","3PL",IF(RIGHT(_xlpm.pre,2)="12","2PL",IF(RIGHT(_xlpm.pre,1)="1","1PL","3PL")))),N1830,O1830,P1830,Q1830&amp;"W",R1830),_xlfn.TEXTJOIN("-",TRUE,M1830,N1830,O1830,P1830,Q1830&amp;"W",R1830))</f>
        <v>Elbow Edge-AL-Silver-Epoxy-5W-3</v>
      </c>
      <c r="T1830" s="14" t="str">
        <f>IF(COUNTIF(Cycletime[Element Desc.],ProjectsDB[[#This Row],[Element Desc.]])&gt;0,"Found","Not Found")</f>
        <v>Found</v>
      </c>
    </row>
    <row r="1831" spans="2:20" x14ac:dyDescent="0.25">
      <c r="B1831" s="8" t="s">
        <v>3738</v>
      </c>
      <c r="C1831" s="9" t="s">
        <v>3739</v>
      </c>
      <c r="D1831" s="9" t="s">
        <v>3740</v>
      </c>
      <c r="E1831" s="10">
        <v>3</v>
      </c>
      <c r="F1831" s="9" t="s">
        <v>3408</v>
      </c>
      <c r="G1831" s="9" t="s">
        <v>3690</v>
      </c>
      <c r="H1831" s="11"/>
      <c r="I1831" s="12">
        <v>300</v>
      </c>
      <c r="J1831" s="12">
        <v>300</v>
      </c>
      <c r="K1831" s="12"/>
      <c r="L1831" s="12">
        <f t="array" ref="L1831">IFERROR(LOOKUP(2^15,SEARCH({"40A","63A","80A","100A","125A","160A","200A","250A","400A","630A","800A","1000A","1250A","1600A","2000A","2500A","3200A","4000A","5000A","6300A"},UPPER(D1831)),{40,63,80,100,125,160,200,250,400,630,800,1000,1250,1600,2000,2500,3200,4000,5000,6300}),0)</f>
        <v>5000</v>
      </c>
      <c r="M1831" s="9" t="str">
        <f t="shared" si="141"/>
        <v>Elbow Flat</v>
      </c>
      <c r="N1831" s="9" t="str">
        <f t="shared" si="142"/>
        <v>AL</v>
      </c>
      <c r="O1831" s="13" t="str">
        <f t="shared" si="143"/>
        <v>Silver</v>
      </c>
      <c r="P1831" s="9" t="str">
        <f t="shared" si="144"/>
        <v>Epoxy</v>
      </c>
      <c r="Q1831" s="9" t="str">
        <f t="shared" si="145"/>
        <v>5</v>
      </c>
      <c r="R18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31" s="14" t="str">
        <f>IF(ProjectsDB[[#This Row],[Item Type]]="Straight Plug-In",_xlfn.TEXTJOIN("-",TRUE,M1831&amp;"-"&amp;_xlfn.LET(_xlpm.txt,ProjectsDB[[#This Row],[Assembly]],_xlpm.pos,FIND("SP",_xlpm.txt),_xlpm.pre,LEFT(_xlpm.txt,_xlpm.pos-1),IF(RIGHT(_xlpm.pre,3)="123","3PL",IF(RIGHT(_xlpm.pre,2)="12","2PL",IF(RIGHT(_xlpm.pre,1)="1","1PL","3PL")))),N1831,O1831,P1831,Q1831&amp;"W",R1831),_xlfn.TEXTJOIN("-",TRUE,M1831,N1831,O1831,P1831,Q1831&amp;"W",R1831))</f>
        <v>Elbow Flat-AL-Silver-Epoxy-5W-3</v>
      </c>
      <c r="T1831" s="14" t="str">
        <f>IF(COUNTIF(Cycletime[Element Desc.],ProjectsDB[[#This Row],[Element Desc.]])&gt;0,"Found","Not Found")</f>
        <v>Found</v>
      </c>
    </row>
    <row r="1832" spans="2:20" x14ac:dyDescent="0.25">
      <c r="B1832" s="8" t="s">
        <v>3741</v>
      </c>
      <c r="C1832" s="9" t="s">
        <v>3508</v>
      </c>
      <c r="D1832" s="9" t="s">
        <v>3509</v>
      </c>
      <c r="E1832" s="10">
        <v>2</v>
      </c>
      <c r="F1832" s="9" t="s">
        <v>3408</v>
      </c>
      <c r="G1832" s="9" t="s">
        <v>3690</v>
      </c>
      <c r="H1832" s="11"/>
      <c r="I1832" s="12">
        <v>2000</v>
      </c>
      <c r="J1832" s="12"/>
      <c r="K1832" s="12"/>
      <c r="L1832" s="12">
        <f t="array" ref="L1832">IFERROR(LOOKUP(2^15,SEARCH({"40A","63A","80A","100A","125A","160A","200A","250A","400A","630A","800A","1000A","1250A","1600A","2000A","2500A","3200A","4000A","5000A","6300A"},UPPER(D1832)),{40,63,80,100,125,160,200,250,400,630,800,1000,1250,1600,2000,2500,3200,4000,5000,6300}),0)</f>
        <v>5000</v>
      </c>
      <c r="M1832" s="9" t="str">
        <f t="shared" si="141"/>
        <v>Straight Feeder</v>
      </c>
      <c r="N1832" s="9" t="str">
        <f t="shared" si="142"/>
        <v>AL</v>
      </c>
      <c r="O1832" s="13" t="str">
        <f t="shared" si="143"/>
        <v>Silver</v>
      </c>
      <c r="P1832" s="9" t="str">
        <f t="shared" si="144"/>
        <v>Epoxy</v>
      </c>
      <c r="Q1832" s="9" t="str">
        <f t="shared" si="145"/>
        <v>5</v>
      </c>
      <c r="R18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32" s="14" t="str">
        <f>IF(ProjectsDB[[#This Row],[Item Type]]="Straight Plug-In",_xlfn.TEXTJOIN("-",TRUE,M1832&amp;"-"&amp;_xlfn.LET(_xlpm.txt,ProjectsDB[[#This Row],[Assembly]],_xlpm.pos,FIND("SP",_xlpm.txt),_xlpm.pre,LEFT(_xlpm.txt,_xlpm.pos-1),IF(RIGHT(_xlpm.pre,3)="123","3PL",IF(RIGHT(_xlpm.pre,2)="12","2PL",IF(RIGHT(_xlpm.pre,1)="1","1PL","3PL")))),N1832,O1832,P1832,Q1832&amp;"W",R1832),_xlfn.TEXTJOIN("-",TRUE,M1832,N1832,O1832,P1832,Q1832&amp;"W",R1832))</f>
        <v>Straight Feeder-AL-Silver-Epoxy-5W-3</v>
      </c>
      <c r="T1832" s="14" t="str">
        <f>IF(COUNTIF(Cycletime[Element Desc.],ProjectsDB[[#This Row],[Element Desc.]])&gt;0,"Found","Not Found")</f>
        <v>Found</v>
      </c>
    </row>
    <row r="1833" spans="2:20" x14ac:dyDescent="0.25">
      <c r="B1833" s="8" t="s">
        <v>3742</v>
      </c>
      <c r="C1833" s="9" t="s">
        <v>3743</v>
      </c>
      <c r="D1833" s="9" t="s">
        <v>3744</v>
      </c>
      <c r="E1833" s="10">
        <v>1</v>
      </c>
      <c r="F1833" s="9" t="s">
        <v>3408</v>
      </c>
      <c r="G1833" s="9" t="s">
        <v>3690</v>
      </c>
      <c r="H1833" s="11"/>
      <c r="I1833" s="12">
        <v>2790</v>
      </c>
      <c r="J1833" s="12"/>
      <c r="K1833" s="12"/>
      <c r="L1833" s="12">
        <f t="array" ref="L1833">IFERROR(LOOKUP(2^15,SEARCH({"40A","63A","80A","100A","125A","160A","200A","250A","400A","630A","800A","1000A","1250A","1600A","2000A","2500A","3200A","4000A","5000A","6300A"},UPPER(D1833)),{40,63,80,100,125,160,200,250,400,630,800,1000,1250,1600,2000,2500,3200,4000,5000,6300}),0)</f>
        <v>5000</v>
      </c>
      <c r="M1833" s="9" t="str">
        <f t="shared" si="141"/>
        <v>Straight Feeder</v>
      </c>
      <c r="N1833" s="9" t="str">
        <f t="shared" si="142"/>
        <v>AL</v>
      </c>
      <c r="O1833" s="13" t="str">
        <f t="shared" si="143"/>
        <v>Silver</v>
      </c>
      <c r="P1833" s="9" t="str">
        <f t="shared" si="144"/>
        <v>Epoxy</v>
      </c>
      <c r="Q1833" s="9" t="str">
        <f t="shared" si="145"/>
        <v>5</v>
      </c>
      <c r="R18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33" s="14" t="str">
        <f>IF(ProjectsDB[[#This Row],[Item Type]]="Straight Plug-In",_xlfn.TEXTJOIN("-",TRUE,M1833&amp;"-"&amp;_xlfn.LET(_xlpm.txt,ProjectsDB[[#This Row],[Assembly]],_xlpm.pos,FIND("SP",_xlpm.txt),_xlpm.pre,LEFT(_xlpm.txt,_xlpm.pos-1),IF(RIGHT(_xlpm.pre,3)="123","3PL",IF(RIGHT(_xlpm.pre,2)="12","2PL",IF(RIGHT(_xlpm.pre,1)="1","1PL","3PL")))),N1833,O1833,P1833,Q1833&amp;"W",R1833),_xlfn.TEXTJOIN("-",TRUE,M1833,N1833,O1833,P1833,Q1833&amp;"W",R1833))</f>
        <v>Straight Feeder-AL-Silver-Epoxy-5W-3</v>
      </c>
      <c r="T1833" s="14" t="str">
        <f>IF(COUNTIF(Cycletime[Element Desc.],ProjectsDB[[#This Row],[Element Desc.]])&gt;0,"Found","Not Found")</f>
        <v>Found</v>
      </c>
    </row>
    <row r="1834" spans="2:20" x14ac:dyDescent="0.25">
      <c r="B1834" s="8" t="s">
        <v>3745</v>
      </c>
      <c r="C1834" s="9" t="s">
        <v>3746</v>
      </c>
      <c r="D1834" s="9" t="s">
        <v>3747</v>
      </c>
      <c r="E1834" s="10">
        <v>1</v>
      </c>
      <c r="F1834" s="9" t="s">
        <v>3408</v>
      </c>
      <c r="G1834" s="9" t="s">
        <v>3690</v>
      </c>
      <c r="H1834" s="11"/>
      <c r="I1834" s="12">
        <v>580</v>
      </c>
      <c r="J1834" s="12">
        <v>580</v>
      </c>
      <c r="K1834" s="12">
        <v>176</v>
      </c>
      <c r="L1834" s="12">
        <f t="array" ref="L1834">IFERROR(LOOKUP(2^15,SEARCH({"40A","63A","80A","100A","125A","160A","200A","250A","400A","630A","800A","1000A","1250A","1600A","2000A","2500A","3200A","4000A","5000A","6300A"},UPPER(D1834)),{40,63,80,100,125,160,200,250,400,630,800,1000,1250,1600,2000,2500,3200,4000,5000,6300}),0)</f>
        <v>5000</v>
      </c>
      <c r="M1834" s="9" t="str">
        <f t="shared" si="141"/>
        <v>Elbow Edge</v>
      </c>
      <c r="N1834" s="9" t="str">
        <f t="shared" si="142"/>
        <v>AL</v>
      </c>
      <c r="O1834" s="13" t="str">
        <f t="shared" si="143"/>
        <v>Silver</v>
      </c>
      <c r="P1834" s="9" t="str">
        <f t="shared" si="144"/>
        <v>Epoxy</v>
      </c>
      <c r="Q1834" s="9" t="str">
        <f t="shared" si="145"/>
        <v>5</v>
      </c>
      <c r="R18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34" s="14" t="str">
        <f>IF(ProjectsDB[[#This Row],[Item Type]]="Straight Plug-In",_xlfn.TEXTJOIN("-",TRUE,M1834&amp;"-"&amp;_xlfn.LET(_xlpm.txt,ProjectsDB[[#This Row],[Assembly]],_xlpm.pos,FIND("SP",_xlpm.txt),_xlpm.pre,LEFT(_xlpm.txt,_xlpm.pos-1),IF(RIGHT(_xlpm.pre,3)="123","3PL",IF(RIGHT(_xlpm.pre,2)="12","2PL",IF(RIGHT(_xlpm.pre,1)="1","1PL","3PL")))),N1834,O1834,P1834,Q1834&amp;"W",R1834),_xlfn.TEXTJOIN("-",TRUE,M1834,N1834,O1834,P1834,Q1834&amp;"W",R1834))</f>
        <v>Elbow Edge-AL-Silver-Epoxy-5W-3</v>
      </c>
      <c r="T1834" s="14" t="str">
        <f>IF(COUNTIF(Cycletime[Element Desc.],ProjectsDB[[#This Row],[Element Desc.]])&gt;0,"Found","Not Found")</f>
        <v>Found</v>
      </c>
    </row>
    <row r="1835" spans="2:20" x14ac:dyDescent="0.25">
      <c r="B1835" s="8" t="s">
        <v>3748</v>
      </c>
      <c r="C1835" s="9" t="s">
        <v>3502</v>
      </c>
      <c r="D1835" s="9" t="s">
        <v>3503</v>
      </c>
      <c r="E1835" s="10">
        <v>1</v>
      </c>
      <c r="F1835" s="9" t="s">
        <v>3408</v>
      </c>
      <c r="G1835" s="9" t="s">
        <v>3690</v>
      </c>
      <c r="H1835" s="11"/>
      <c r="I1835" s="12"/>
      <c r="J1835" s="12"/>
      <c r="K1835" s="12"/>
      <c r="L1835" s="12">
        <f t="array" ref="L1835">IFERROR(LOOKUP(2^15,SEARCH({"40A","63A","80A","100A","125A","160A","200A","250A","400A","630A","800A","1000A","1250A","1600A","2000A","2500A","3200A","4000A","5000A","6300A"},UPPER(D1835)),{40,63,80,100,125,160,200,250,400,630,800,1000,1250,1600,2000,2500,3200,4000,5000,6300}),0)</f>
        <v>5000</v>
      </c>
      <c r="M1835" s="9" t="str">
        <f t="shared" si="141"/>
        <v>End Cap</v>
      </c>
      <c r="N1835" s="9" t="str">
        <f t="shared" si="142"/>
        <v>AL</v>
      </c>
      <c r="O1835" s="13" t="str">
        <f t="shared" si="143"/>
        <v>None</v>
      </c>
      <c r="P1835" s="9" t="str">
        <f t="shared" si="144"/>
        <v>None</v>
      </c>
      <c r="Q1835" s="9" t="str">
        <f t="shared" si="145"/>
        <v>0</v>
      </c>
      <c r="R18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35" s="14" t="str">
        <f>IF(ProjectsDB[[#This Row],[Item Type]]="Straight Plug-In",_xlfn.TEXTJOIN("-",TRUE,M1835&amp;"-"&amp;_xlfn.LET(_xlpm.txt,ProjectsDB[[#This Row],[Assembly]],_xlpm.pos,FIND("SP",_xlpm.txt),_xlpm.pre,LEFT(_xlpm.txt,_xlpm.pos-1),IF(RIGHT(_xlpm.pre,3)="123","3PL",IF(RIGHT(_xlpm.pre,2)="12","2PL",IF(RIGHT(_xlpm.pre,1)="1","1PL","3PL")))),N1835,O1835,P1835,Q1835&amp;"W",R1835),_xlfn.TEXTJOIN("-",TRUE,M1835,N1835,O1835,P1835,Q1835&amp;"W",R1835))</f>
        <v>End Cap-AL-None-None-0W-3</v>
      </c>
      <c r="T1835" s="14" t="str">
        <f>IF(COUNTIF(Cycletime[Element Desc.],ProjectsDB[[#This Row],[Element Desc.]])&gt;0,"Found","Not Found")</f>
        <v>Found</v>
      </c>
    </row>
    <row r="1836" spans="2:20" x14ac:dyDescent="0.25">
      <c r="B1836" s="8" t="s">
        <v>3749</v>
      </c>
      <c r="C1836" s="9" t="s">
        <v>3505</v>
      </c>
      <c r="D1836" s="9" t="s">
        <v>3506</v>
      </c>
      <c r="E1836" s="10">
        <v>11</v>
      </c>
      <c r="F1836" s="9" t="s">
        <v>3408</v>
      </c>
      <c r="G1836" s="9" t="s">
        <v>3690</v>
      </c>
      <c r="H1836" s="11"/>
      <c r="I1836" s="12"/>
      <c r="J1836" s="12"/>
      <c r="K1836" s="12"/>
      <c r="L1836" s="12">
        <f t="array" ref="L1836">IFERROR(LOOKUP(2^15,SEARCH({"40A","63A","80A","100A","125A","160A","200A","250A","400A","630A","800A","1000A","1250A","1600A","2000A","2500A","3200A","4000A","5000A","6300A"},UPPER(D1836)),{40,63,80,100,125,160,200,250,400,630,800,1000,1250,1600,2000,2500,3200,4000,5000,6300}),0)</f>
        <v>5000</v>
      </c>
      <c r="M1836" s="9" t="str">
        <f t="shared" si="141"/>
        <v>Joint Pack</v>
      </c>
      <c r="N1836" s="9" t="str">
        <f t="shared" si="142"/>
        <v>AL</v>
      </c>
      <c r="O1836" s="13" t="str">
        <f t="shared" si="143"/>
        <v>Silver</v>
      </c>
      <c r="P1836" s="9" t="str">
        <f t="shared" si="144"/>
        <v>None</v>
      </c>
      <c r="Q1836" s="9" t="str">
        <f t="shared" si="145"/>
        <v>5</v>
      </c>
      <c r="R18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36" s="14" t="str">
        <f>IF(ProjectsDB[[#This Row],[Item Type]]="Straight Plug-In",_xlfn.TEXTJOIN("-",TRUE,M1836&amp;"-"&amp;_xlfn.LET(_xlpm.txt,ProjectsDB[[#This Row],[Assembly]],_xlpm.pos,FIND("SP",_xlpm.txt),_xlpm.pre,LEFT(_xlpm.txt,_xlpm.pos-1),IF(RIGHT(_xlpm.pre,3)="123","3PL",IF(RIGHT(_xlpm.pre,2)="12","2PL",IF(RIGHT(_xlpm.pre,1)="1","1PL","3PL")))),N1836,O1836,P1836,Q1836&amp;"W",R1836),_xlfn.TEXTJOIN("-",TRUE,M1836,N1836,O1836,P1836,Q1836&amp;"W",R1836))</f>
        <v>Joint Pack-AL-Silver-None-5W-3</v>
      </c>
      <c r="T1836" s="14" t="str">
        <f>IF(COUNTIF(Cycletime[Element Desc.],ProjectsDB[[#This Row],[Element Desc.]])&gt;0,"Found","Not Found")</f>
        <v>Found</v>
      </c>
    </row>
    <row r="1837" spans="2:20" x14ac:dyDescent="0.25">
      <c r="B1837" s="8" t="s">
        <v>3750</v>
      </c>
      <c r="C1837" s="9" t="s">
        <v>3526</v>
      </c>
      <c r="D1837" s="9" t="s">
        <v>3527</v>
      </c>
      <c r="E1837" s="10">
        <v>1</v>
      </c>
      <c r="F1837" s="9" t="s">
        <v>3408</v>
      </c>
      <c r="G1837" s="9" t="s">
        <v>3690</v>
      </c>
      <c r="H1837" s="11"/>
      <c r="I1837" s="12">
        <v>300</v>
      </c>
      <c r="J1837" s="12">
        <v>300</v>
      </c>
      <c r="K1837" s="12"/>
      <c r="L1837" s="12">
        <f t="array" ref="L1837">IFERROR(LOOKUP(2^15,SEARCH({"40A","63A","80A","100A","125A","160A","200A","250A","400A","630A","800A","1000A","1250A","1600A","2000A","2500A","3200A","4000A","5000A","6300A"},UPPER(D1837)),{40,63,80,100,125,160,200,250,400,630,800,1000,1250,1600,2000,2500,3200,4000,5000,6300}),0)</f>
        <v>5000</v>
      </c>
      <c r="M1837" s="9" t="str">
        <f t="shared" si="141"/>
        <v>Elbow Flat</v>
      </c>
      <c r="N1837" s="9" t="str">
        <f t="shared" si="142"/>
        <v>AL</v>
      </c>
      <c r="O1837" s="13" t="str">
        <f t="shared" si="143"/>
        <v>Silver</v>
      </c>
      <c r="P1837" s="9" t="str">
        <f t="shared" si="144"/>
        <v>Epoxy</v>
      </c>
      <c r="Q1837" s="9" t="str">
        <f t="shared" si="145"/>
        <v>5</v>
      </c>
      <c r="R18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37" s="14" t="str">
        <f>IF(ProjectsDB[[#This Row],[Item Type]]="Straight Plug-In",_xlfn.TEXTJOIN("-",TRUE,M1837&amp;"-"&amp;_xlfn.LET(_xlpm.txt,ProjectsDB[[#This Row],[Assembly]],_xlpm.pos,FIND("SP",_xlpm.txt),_xlpm.pre,LEFT(_xlpm.txt,_xlpm.pos-1),IF(RIGHT(_xlpm.pre,3)="123","3PL",IF(RIGHT(_xlpm.pre,2)="12","2PL",IF(RIGHT(_xlpm.pre,1)="1","1PL","3PL")))),N1837,O1837,P1837,Q1837&amp;"W",R1837),_xlfn.TEXTJOIN("-",TRUE,M1837,N1837,O1837,P1837,Q1837&amp;"W",R1837))</f>
        <v>Elbow Flat-AL-Silver-Epoxy-5W-3</v>
      </c>
      <c r="T1837" s="14" t="str">
        <f>IF(COUNTIF(Cycletime[Element Desc.],ProjectsDB[[#This Row],[Element Desc.]])&gt;0,"Found","Not Found")</f>
        <v>Found</v>
      </c>
    </row>
    <row r="1838" spans="2:20" x14ac:dyDescent="0.25">
      <c r="B1838" s="8" t="s">
        <v>3751</v>
      </c>
      <c r="C1838" s="9" t="s">
        <v>3752</v>
      </c>
      <c r="D1838" s="9" t="s">
        <v>3753</v>
      </c>
      <c r="E1838" s="10">
        <v>1</v>
      </c>
      <c r="F1838" s="9" t="s">
        <v>3408</v>
      </c>
      <c r="G1838" s="9" t="s">
        <v>3690</v>
      </c>
      <c r="H1838" s="11"/>
      <c r="I1838" s="12">
        <v>570</v>
      </c>
      <c r="J1838" s="12">
        <v>300</v>
      </c>
      <c r="K1838" s="12"/>
      <c r="L1838" s="12">
        <f t="array" ref="L1838">IFERROR(LOOKUP(2^15,SEARCH({"40A","63A","80A","100A","125A","160A","200A","250A","400A","630A","800A","1000A","1250A","1600A","2000A","2500A","3200A","4000A","5000A","6300A"},UPPER(D1838)),{40,63,80,100,125,160,200,250,400,630,800,1000,1250,1600,2000,2500,3200,4000,5000,6300}),0)</f>
        <v>5000</v>
      </c>
      <c r="M1838" s="9" t="str">
        <f t="shared" si="141"/>
        <v>Elbow Flat</v>
      </c>
      <c r="N1838" s="9" t="str">
        <f t="shared" si="142"/>
        <v>AL</v>
      </c>
      <c r="O1838" s="13" t="str">
        <f t="shared" si="143"/>
        <v>Silver</v>
      </c>
      <c r="P1838" s="9" t="str">
        <f t="shared" si="144"/>
        <v>Epoxy</v>
      </c>
      <c r="Q1838" s="9" t="str">
        <f t="shared" si="145"/>
        <v>5</v>
      </c>
      <c r="R18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38" s="14" t="str">
        <f>IF(ProjectsDB[[#This Row],[Item Type]]="Straight Plug-In",_xlfn.TEXTJOIN("-",TRUE,M1838&amp;"-"&amp;_xlfn.LET(_xlpm.txt,ProjectsDB[[#This Row],[Assembly]],_xlpm.pos,FIND("SP",_xlpm.txt),_xlpm.pre,LEFT(_xlpm.txt,_xlpm.pos-1),IF(RIGHT(_xlpm.pre,3)="123","3PL",IF(RIGHT(_xlpm.pre,2)="12","2PL",IF(RIGHT(_xlpm.pre,1)="1","1PL","3PL")))),N1838,O1838,P1838,Q1838&amp;"W",R1838),_xlfn.TEXTJOIN("-",TRUE,M1838,N1838,O1838,P1838,Q1838&amp;"W",R1838))</f>
        <v>Elbow Flat-AL-Silver-Epoxy-5W-3</v>
      </c>
      <c r="T1838" s="14" t="str">
        <f>IF(COUNTIF(Cycletime[Element Desc.],ProjectsDB[[#This Row],[Element Desc.]])&gt;0,"Found","Not Found")</f>
        <v>Found</v>
      </c>
    </row>
    <row r="1839" spans="2:20" x14ac:dyDescent="0.25">
      <c r="B1839" s="8" t="s">
        <v>3754</v>
      </c>
      <c r="C1839" s="9" t="s">
        <v>3529</v>
      </c>
      <c r="D1839" s="9" t="s">
        <v>3530</v>
      </c>
      <c r="E1839" s="10">
        <v>1</v>
      </c>
      <c r="F1839" s="9" t="s">
        <v>3408</v>
      </c>
      <c r="G1839" s="9" t="s">
        <v>3690</v>
      </c>
      <c r="H1839" s="11"/>
      <c r="I1839" s="12">
        <v>580</v>
      </c>
      <c r="J1839" s="12">
        <v>580</v>
      </c>
      <c r="K1839" s="12"/>
      <c r="L1839" s="12">
        <f t="array" ref="L1839">IFERROR(LOOKUP(2^15,SEARCH({"40A","63A","80A","100A","125A","160A","200A","250A","400A","630A","800A","1000A","1250A","1600A","2000A","2500A","3200A","4000A","5000A","6300A"},UPPER(D1839)),{40,63,80,100,125,160,200,250,400,630,800,1000,1250,1600,2000,2500,3200,4000,5000,6300}),0)</f>
        <v>5000</v>
      </c>
      <c r="M1839" s="9" t="str">
        <f t="shared" si="141"/>
        <v>Elbow Edge</v>
      </c>
      <c r="N1839" s="9" t="str">
        <f t="shared" si="142"/>
        <v>AL</v>
      </c>
      <c r="O1839" s="13" t="str">
        <f t="shared" si="143"/>
        <v>Silver</v>
      </c>
      <c r="P1839" s="9" t="str">
        <f t="shared" si="144"/>
        <v>Epoxy</v>
      </c>
      <c r="Q1839" s="9" t="str">
        <f t="shared" si="145"/>
        <v>5</v>
      </c>
      <c r="R18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39" s="14" t="str">
        <f>IF(ProjectsDB[[#This Row],[Item Type]]="Straight Plug-In",_xlfn.TEXTJOIN("-",TRUE,M1839&amp;"-"&amp;_xlfn.LET(_xlpm.txt,ProjectsDB[[#This Row],[Assembly]],_xlpm.pos,FIND("SP",_xlpm.txt),_xlpm.pre,LEFT(_xlpm.txt,_xlpm.pos-1),IF(RIGHT(_xlpm.pre,3)="123","3PL",IF(RIGHT(_xlpm.pre,2)="12","2PL",IF(RIGHT(_xlpm.pre,1)="1","1PL","3PL")))),N1839,O1839,P1839,Q1839&amp;"W",R1839),_xlfn.TEXTJOIN("-",TRUE,M1839,N1839,O1839,P1839,Q1839&amp;"W",R1839))</f>
        <v>Elbow Edge-AL-Silver-Epoxy-5W-3</v>
      </c>
      <c r="T1839" s="14" t="str">
        <f>IF(COUNTIF(Cycletime[Element Desc.],ProjectsDB[[#This Row],[Element Desc.]])&gt;0,"Found","Not Found")</f>
        <v>Found</v>
      </c>
    </row>
    <row r="1840" spans="2:20" x14ac:dyDescent="0.25">
      <c r="B1840" s="8" t="s">
        <v>3755</v>
      </c>
      <c r="C1840" s="9" t="s">
        <v>3756</v>
      </c>
      <c r="D1840" s="9" t="s">
        <v>3757</v>
      </c>
      <c r="E1840" s="10">
        <v>1</v>
      </c>
      <c r="F1840" s="9" t="s">
        <v>3408</v>
      </c>
      <c r="G1840" s="9" t="s">
        <v>3690</v>
      </c>
      <c r="H1840" s="11"/>
      <c r="I1840" s="12">
        <v>1350</v>
      </c>
      <c r="J1840" s="12"/>
      <c r="K1840" s="12"/>
      <c r="L1840" s="12">
        <f t="array" ref="L1840">IFERROR(LOOKUP(2^15,SEARCH({"40A","63A","80A","100A","125A","160A","200A","250A","400A","630A","800A","1000A","1250A","1600A","2000A","2500A","3200A","4000A","5000A","6300A"},UPPER(D1840)),{40,63,80,100,125,160,200,250,400,630,800,1000,1250,1600,2000,2500,3200,4000,5000,6300}),0)</f>
        <v>5000</v>
      </c>
      <c r="M1840" s="9" t="str">
        <f t="shared" si="141"/>
        <v>Straight Feeder</v>
      </c>
      <c r="N1840" s="9" t="str">
        <f t="shared" si="142"/>
        <v>AL</v>
      </c>
      <c r="O1840" s="13" t="str">
        <f t="shared" si="143"/>
        <v>Silver</v>
      </c>
      <c r="P1840" s="9" t="str">
        <f t="shared" si="144"/>
        <v>Epoxy</v>
      </c>
      <c r="Q1840" s="9" t="str">
        <f t="shared" si="145"/>
        <v>5</v>
      </c>
      <c r="R18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40" s="14" t="str">
        <f>IF(ProjectsDB[[#This Row],[Item Type]]="Straight Plug-In",_xlfn.TEXTJOIN("-",TRUE,M1840&amp;"-"&amp;_xlfn.LET(_xlpm.txt,ProjectsDB[[#This Row],[Assembly]],_xlpm.pos,FIND("SP",_xlpm.txt),_xlpm.pre,LEFT(_xlpm.txt,_xlpm.pos-1),IF(RIGHT(_xlpm.pre,3)="123","3PL",IF(RIGHT(_xlpm.pre,2)="12","2PL",IF(RIGHT(_xlpm.pre,1)="1","1PL","3PL")))),N1840,O1840,P1840,Q1840&amp;"W",R1840),_xlfn.TEXTJOIN("-",TRUE,M1840,N1840,O1840,P1840,Q1840&amp;"W",R1840))</f>
        <v>Straight Feeder-AL-Silver-Epoxy-5W-3</v>
      </c>
      <c r="T1840" s="14" t="str">
        <f>IF(COUNTIF(Cycletime[Element Desc.],ProjectsDB[[#This Row],[Element Desc.]])&gt;0,"Found","Not Found")</f>
        <v>Found</v>
      </c>
    </row>
    <row r="1841" spans="2:20" x14ac:dyDescent="0.25">
      <c r="B1841" s="8" t="s">
        <v>3758</v>
      </c>
      <c r="C1841" s="9" t="s">
        <v>3511</v>
      </c>
      <c r="D1841" s="9" t="s">
        <v>3512</v>
      </c>
      <c r="E1841" s="10">
        <v>2</v>
      </c>
      <c r="F1841" s="9" t="s">
        <v>3408</v>
      </c>
      <c r="G1841" s="9" t="s">
        <v>3690</v>
      </c>
      <c r="H1841" s="11"/>
      <c r="I1841" s="12">
        <v>580</v>
      </c>
      <c r="J1841" s="12">
        <v>580</v>
      </c>
      <c r="K1841" s="12"/>
      <c r="L1841" s="12">
        <f t="array" ref="L1841">IFERROR(LOOKUP(2^15,SEARCH({"40A","63A","80A","100A","125A","160A","200A","250A","400A","630A","800A","1000A","1250A","1600A","2000A","2500A","3200A","4000A","5000A","6300A"},UPPER(D1841)),{40,63,80,100,125,160,200,250,400,630,800,1000,1250,1600,2000,2500,3200,4000,5000,6300}),0)</f>
        <v>5000</v>
      </c>
      <c r="M1841" s="9" t="str">
        <f t="shared" si="141"/>
        <v>Elbow Edge</v>
      </c>
      <c r="N1841" s="9" t="str">
        <f t="shared" si="142"/>
        <v>AL</v>
      </c>
      <c r="O1841" s="13" t="str">
        <f t="shared" si="143"/>
        <v>Silver</v>
      </c>
      <c r="P1841" s="9" t="str">
        <f t="shared" si="144"/>
        <v>Epoxy</v>
      </c>
      <c r="Q1841" s="9" t="str">
        <f t="shared" si="145"/>
        <v>5</v>
      </c>
      <c r="R18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41" s="14" t="str">
        <f>IF(ProjectsDB[[#This Row],[Item Type]]="Straight Plug-In",_xlfn.TEXTJOIN("-",TRUE,M1841&amp;"-"&amp;_xlfn.LET(_xlpm.txt,ProjectsDB[[#This Row],[Assembly]],_xlpm.pos,FIND("SP",_xlpm.txt),_xlpm.pre,LEFT(_xlpm.txt,_xlpm.pos-1),IF(RIGHT(_xlpm.pre,3)="123","3PL",IF(RIGHT(_xlpm.pre,2)="12","2PL",IF(RIGHT(_xlpm.pre,1)="1","1PL","3PL")))),N1841,O1841,P1841,Q1841&amp;"W",R1841),_xlfn.TEXTJOIN("-",TRUE,M1841,N1841,O1841,P1841,Q1841&amp;"W",R1841))</f>
        <v>Elbow Edge-AL-Silver-Epoxy-5W-3</v>
      </c>
      <c r="T1841" s="14" t="str">
        <f>IF(COUNTIF(Cycletime[Element Desc.],ProjectsDB[[#This Row],[Element Desc.]])&gt;0,"Found","Not Found")</f>
        <v>Found</v>
      </c>
    </row>
    <row r="1842" spans="2:20" x14ac:dyDescent="0.25">
      <c r="B1842" s="8" t="s">
        <v>3759</v>
      </c>
      <c r="C1842" s="9" t="s">
        <v>3760</v>
      </c>
      <c r="D1842" s="9" t="s">
        <v>3761</v>
      </c>
      <c r="E1842" s="10">
        <v>1</v>
      </c>
      <c r="F1842" s="9" t="s">
        <v>3408</v>
      </c>
      <c r="G1842" s="9" t="s">
        <v>3690</v>
      </c>
      <c r="H1842" s="11"/>
      <c r="I1842" s="12">
        <v>580</v>
      </c>
      <c r="J1842" s="12">
        <v>580</v>
      </c>
      <c r="K1842" s="12">
        <v>174</v>
      </c>
      <c r="L1842" s="12">
        <f t="array" ref="L1842">IFERROR(LOOKUP(2^15,SEARCH({"40A","63A","80A","100A","125A","160A","200A","250A","400A","630A","800A","1000A","1250A","1600A","2000A","2500A","3200A","4000A","5000A","6300A"},UPPER(D1842)),{40,63,80,100,125,160,200,250,400,630,800,1000,1250,1600,2000,2500,3200,4000,5000,6300}),0)</f>
        <v>5000</v>
      </c>
      <c r="M1842" s="9" t="str">
        <f t="shared" si="141"/>
        <v>Elbow Edge</v>
      </c>
      <c r="N1842" s="9" t="str">
        <f t="shared" si="142"/>
        <v>AL</v>
      </c>
      <c r="O1842" s="13" t="str">
        <f t="shared" si="143"/>
        <v>Silver</v>
      </c>
      <c r="P1842" s="9" t="str">
        <f t="shared" si="144"/>
        <v>Epoxy</v>
      </c>
      <c r="Q1842" s="9" t="str">
        <f t="shared" si="145"/>
        <v>5</v>
      </c>
      <c r="R18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42" s="14" t="str">
        <f>IF(ProjectsDB[[#This Row],[Item Type]]="Straight Plug-In",_xlfn.TEXTJOIN("-",TRUE,M1842&amp;"-"&amp;_xlfn.LET(_xlpm.txt,ProjectsDB[[#This Row],[Assembly]],_xlpm.pos,FIND("SP",_xlpm.txt),_xlpm.pre,LEFT(_xlpm.txt,_xlpm.pos-1),IF(RIGHT(_xlpm.pre,3)="123","3PL",IF(RIGHT(_xlpm.pre,2)="12","2PL",IF(RIGHT(_xlpm.pre,1)="1","1PL","3PL")))),N1842,O1842,P1842,Q1842&amp;"W",R1842),_xlfn.TEXTJOIN("-",TRUE,M1842,N1842,O1842,P1842,Q1842&amp;"W",R1842))</f>
        <v>Elbow Edge-AL-Silver-Epoxy-5W-3</v>
      </c>
      <c r="T1842" s="14" t="str">
        <f>IF(COUNTIF(Cycletime[Element Desc.],ProjectsDB[[#This Row],[Element Desc.]])&gt;0,"Found","Not Found")</f>
        <v>Found</v>
      </c>
    </row>
    <row r="1843" spans="2:20" x14ac:dyDescent="0.25">
      <c r="B1843" s="8" t="s">
        <v>3762</v>
      </c>
      <c r="C1843" s="9" t="s">
        <v>3763</v>
      </c>
      <c r="D1843" s="9" t="s">
        <v>3764</v>
      </c>
      <c r="E1843" s="10">
        <v>1</v>
      </c>
      <c r="F1843" s="9" t="s">
        <v>3408</v>
      </c>
      <c r="G1843" s="9" t="s">
        <v>3690</v>
      </c>
      <c r="H1843" s="11"/>
      <c r="I1843" s="12">
        <v>660</v>
      </c>
      <c r="J1843" s="12">
        <v>660</v>
      </c>
      <c r="K1843" s="12"/>
      <c r="L1843" s="12">
        <f t="array" ref="L1843">IFERROR(LOOKUP(2^15,SEARCH({"40A","63A","80A","100A","125A","160A","200A","250A","400A","630A","800A","1000A","1250A","1600A","2000A","2500A","3200A","4000A","5000A","6300A"},UPPER(D1843)),{40,63,80,100,125,160,200,250,400,630,800,1000,1250,1600,2000,2500,3200,4000,5000,6300}),0)</f>
        <v>5000</v>
      </c>
      <c r="M1843" s="9" t="str">
        <f t="shared" si="141"/>
        <v>Elbow Flat</v>
      </c>
      <c r="N1843" s="9" t="str">
        <f t="shared" si="142"/>
        <v>AL</v>
      </c>
      <c r="O1843" s="13" t="str">
        <f t="shared" si="143"/>
        <v>Silver</v>
      </c>
      <c r="P1843" s="9" t="str">
        <f t="shared" si="144"/>
        <v>Epoxy</v>
      </c>
      <c r="Q1843" s="9" t="str">
        <f t="shared" si="145"/>
        <v>5</v>
      </c>
      <c r="R18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43" s="14" t="str">
        <f>IF(ProjectsDB[[#This Row],[Item Type]]="Straight Plug-In",_xlfn.TEXTJOIN("-",TRUE,M1843&amp;"-"&amp;_xlfn.LET(_xlpm.txt,ProjectsDB[[#This Row],[Assembly]],_xlpm.pos,FIND("SP",_xlpm.txt),_xlpm.pre,LEFT(_xlpm.txt,_xlpm.pos-1),IF(RIGHT(_xlpm.pre,3)="123","3PL",IF(RIGHT(_xlpm.pre,2)="12","2PL",IF(RIGHT(_xlpm.pre,1)="1","1PL","3PL")))),N1843,O1843,P1843,Q1843&amp;"W",R1843),_xlfn.TEXTJOIN("-",TRUE,M1843,N1843,O1843,P1843,Q1843&amp;"W",R1843))</f>
        <v>Elbow Flat-AL-Silver-Epoxy-5W-3</v>
      </c>
      <c r="T1843" s="14" t="str">
        <f>IF(COUNTIF(Cycletime[Element Desc.],ProjectsDB[[#This Row],[Element Desc.]])&gt;0,"Found","Not Found")</f>
        <v>Found</v>
      </c>
    </row>
    <row r="1844" spans="2:20" x14ac:dyDescent="0.25">
      <c r="B1844" s="8" t="s">
        <v>3765</v>
      </c>
      <c r="C1844" s="9" t="s">
        <v>3766</v>
      </c>
      <c r="D1844" s="9" t="s">
        <v>3767</v>
      </c>
      <c r="E1844" s="10">
        <v>1</v>
      </c>
      <c r="F1844" s="9" t="s">
        <v>3408</v>
      </c>
      <c r="G1844" s="9" t="s">
        <v>3690</v>
      </c>
      <c r="H1844" s="11"/>
      <c r="I1844" s="12">
        <v>580</v>
      </c>
      <c r="J1844" s="12">
        <v>800</v>
      </c>
      <c r="K1844" s="12">
        <v>580</v>
      </c>
      <c r="L1844" s="12">
        <f t="array" ref="L1844">IFERROR(LOOKUP(2^15,SEARCH({"40A","63A","80A","100A","125A","160A","200A","250A","400A","630A","800A","1000A","1250A","1600A","2000A","2500A","3200A","4000A","5000A","6300A"},UPPER(D1844)),{40,63,80,100,125,160,200,250,400,630,800,1000,1250,1600,2000,2500,3200,4000,5000,6300}),0)</f>
        <v>5000</v>
      </c>
      <c r="M1844" s="9" t="str">
        <f t="shared" si="141"/>
        <v>Z-Unit Edge</v>
      </c>
      <c r="N1844" s="9" t="str">
        <f t="shared" si="142"/>
        <v>AL</v>
      </c>
      <c r="O1844" s="13" t="str">
        <f t="shared" si="143"/>
        <v>Silver</v>
      </c>
      <c r="P1844" s="9" t="str">
        <f t="shared" si="144"/>
        <v>Epoxy</v>
      </c>
      <c r="Q1844" s="9" t="str">
        <f t="shared" si="145"/>
        <v>5</v>
      </c>
      <c r="R18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44" s="14" t="str">
        <f>IF(ProjectsDB[[#This Row],[Item Type]]="Straight Plug-In",_xlfn.TEXTJOIN("-",TRUE,M1844&amp;"-"&amp;_xlfn.LET(_xlpm.txt,ProjectsDB[[#This Row],[Assembly]],_xlpm.pos,FIND("SP",_xlpm.txt),_xlpm.pre,LEFT(_xlpm.txt,_xlpm.pos-1),IF(RIGHT(_xlpm.pre,3)="123","3PL",IF(RIGHT(_xlpm.pre,2)="12","2PL",IF(RIGHT(_xlpm.pre,1)="1","1PL","3PL")))),N1844,O1844,P1844,Q1844&amp;"W",R1844),_xlfn.TEXTJOIN("-",TRUE,M1844,N1844,O1844,P1844,Q1844&amp;"W",R1844))</f>
        <v>Z-Unit Edge-AL-Silver-Epoxy-5W-3</v>
      </c>
      <c r="T1844" s="14" t="str">
        <f>IF(COUNTIF(Cycletime[Element Desc.],ProjectsDB[[#This Row],[Element Desc.]])&gt;0,"Found","Not Found")</f>
        <v>Found</v>
      </c>
    </row>
    <row r="1845" spans="2:20" x14ac:dyDescent="0.25">
      <c r="B1845" s="8" t="s">
        <v>3768</v>
      </c>
      <c r="C1845" s="9" t="s">
        <v>3505</v>
      </c>
      <c r="D1845" s="9" t="s">
        <v>3506</v>
      </c>
      <c r="E1845" s="10">
        <v>13</v>
      </c>
      <c r="F1845" s="9" t="s">
        <v>3408</v>
      </c>
      <c r="G1845" s="9" t="s">
        <v>3690</v>
      </c>
      <c r="H1845" s="11"/>
      <c r="I1845" s="12"/>
      <c r="J1845" s="12"/>
      <c r="K1845" s="12"/>
      <c r="L1845" s="12">
        <f t="array" ref="L1845">IFERROR(LOOKUP(2^15,SEARCH({"40A","63A","80A","100A","125A","160A","200A","250A","400A","630A","800A","1000A","1250A","1600A","2000A","2500A","3200A","4000A","5000A","6300A"},UPPER(D1845)),{40,63,80,100,125,160,200,250,400,630,800,1000,1250,1600,2000,2500,3200,4000,5000,6300}),0)</f>
        <v>5000</v>
      </c>
      <c r="M1845" s="9" t="str">
        <f t="shared" si="141"/>
        <v>Joint Pack</v>
      </c>
      <c r="N1845" s="9" t="str">
        <f t="shared" si="142"/>
        <v>AL</v>
      </c>
      <c r="O1845" s="13" t="str">
        <f t="shared" si="143"/>
        <v>Silver</v>
      </c>
      <c r="P1845" s="9" t="str">
        <f t="shared" si="144"/>
        <v>None</v>
      </c>
      <c r="Q1845" s="9" t="str">
        <f t="shared" si="145"/>
        <v>5</v>
      </c>
      <c r="R18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45" s="14" t="str">
        <f>IF(ProjectsDB[[#This Row],[Item Type]]="Straight Plug-In",_xlfn.TEXTJOIN("-",TRUE,M1845&amp;"-"&amp;_xlfn.LET(_xlpm.txt,ProjectsDB[[#This Row],[Assembly]],_xlpm.pos,FIND("SP",_xlpm.txt),_xlpm.pre,LEFT(_xlpm.txt,_xlpm.pos-1),IF(RIGHT(_xlpm.pre,3)="123","3PL",IF(RIGHT(_xlpm.pre,2)="12","2PL",IF(RIGHT(_xlpm.pre,1)="1","1PL","3PL")))),N1845,O1845,P1845,Q1845&amp;"W",R1845),_xlfn.TEXTJOIN("-",TRUE,M1845,N1845,O1845,P1845,Q1845&amp;"W",R1845))</f>
        <v>Joint Pack-AL-Silver-None-5W-3</v>
      </c>
      <c r="T1845" s="14" t="str">
        <f>IF(COUNTIF(Cycletime[Element Desc.],ProjectsDB[[#This Row],[Element Desc.]])&gt;0,"Found","Not Found")</f>
        <v>Found</v>
      </c>
    </row>
    <row r="1846" spans="2:20" x14ac:dyDescent="0.25">
      <c r="B1846" s="8" t="s">
        <v>3769</v>
      </c>
      <c r="C1846" s="9" t="s">
        <v>3770</v>
      </c>
      <c r="D1846" s="9" t="s">
        <v>3771</v>
      </c>
      <c r="E1846" s="10">
        <v>1</v>
      </c>
      <c r="F1846" s="9" t="s">
        <v>3408</v>
      </c>
      <c r="G1846" s="9" t="s">
        <v>3690</v>
      </c>
      <c r="H1846" s="11"/>
      <c r="I1846" s="12">
        <v>2200</v>
      </c>
      <c r="J1846" s="12"/>
      <c r="K1846" s="12"/>
      <c r="L1846" s="12">
        <f t="array" ref="L1846">IFERROR(LOOKUP(2^15,SEARCH({"40A","63A","80A","100A","125A","160A","200A","250A","400A","630A","800A","1000A","1250A","1600A","2000A","2500A","3200A","4000A","5000A","6300A"},UPPER(D1846)),{40,63,80,100,125,160,200,250,400,630,800,1000,1250,1600,2000,2500,3200,4000,5000,6300}),0)</f>
        <v>5000</v>
      </c>
      <c r="M1846" s="9" t="str">
        <f t="shared" si="141"/>
        <v>Straight Feeder</v>
      </c>
      <c r="N1846" s="9" t="str">
        <f t="shared" si="142"/>
        <v>AL</v>
      </c>
      <c r="O1846" s="13" t="str">
        <f t="shared" si="143"/>
        <v>Silver</v>
      </c>
      <c r="P1846" s="9" t="str">
        <f t="shared" si="144"/>
        <v>Epoxy</v>
      </c>
      <c r="Q1846" s="9" t="str">
        <f t="shared" si="145"/>
        <v>5</v>
      </c>
      <c r="R18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46" s="14" t="str">
        <f>IF(ProjectsDB[[#This Row],[Item Type]]="Straight Plug-In",_xlfn.TEXTJOIN("-",TRUE,M1846&amp;"-"&amp;_xlfn.LET(_xlpm.txt,ProjectsDB[[#This Row],[Assembly]],_xlpm.pos,FIND("SP",_xlpm.txt),_xlpm.pre,LEFT(_xlpm.txt,_xlpm.pos-1),IF(RIGHT(_xlpm.pre,3)="123","3PL",IF(RIGHT(_xlpm.pre,2)="12","2PL",IF(RIGHT(_xlpm.pre,1)="1","1PL","3PL")))),N1846,O1846,P1846,Q1846&amp;"W",R1846),_xlfn.TEXTJOIN("-",TRUE,M1846,N1846,O1846,P1846,Q1846&amp;"W",R1846))</f>
        <v>Straight Feeder-AL-Silver-Epoxy-5W-3</v>
      </c>
      <c r="T1846" s="14" t="str">
        <f>IF(COUNTIF(Cycletime[Element Desc.],ProjectsDB[[#This Row],[Element Desc.]])&gt;0,"Found","Not Found")</f>
        <v>Found</v>
      </c>
    </row>
    <row r="1847" spans="2:20" x14ac:dyDescent="0.25">
      <c r="B1847" s="8" t="s">
        <v>3772</v>
      </c>
      <c r="C1847" s="9" t="s">
        <v>3773</v>
      </c>
      <c r="D1847" s="9" t="s">
        <v>3774</v>
      </c>
      <c r="E1847" s="10">
        <v>1</v>
      </c>
      <c r="F1847" s="9" t="s">
        <v>3408</v>
      </c>
      <c r="G1847" s="9" t="s">
        <v>3690</v>
      </c>
      <c r="H1847" s="11"/>
      <c r="I1847" s="12">
        <v>1000</v>
      </c>
      <c r="J1847" s="12"/>
      <c r="K1847" s="12"/>
      <c r="L1847" s="12">
        <f t="array" ref="L1847">IFERROR(LOOKUP(2^15,SEARCH({"40A","63A","80A","100A","125A","160A","200A","250A","400A","630A","800A","1000A","1250A","1600A","2000A","2500A","3200A","4000A","5000A","6300A"},UPPER(D1847)),{40,63,80,100,125,160,200,250,400,630,800,1000,1250,1600,2000,2500,3200,4000,5000,6300}),0)</f>
        <v>5000</v>
      </c>
      <c r="M1847" s="9" t="str">
        <f t="shared" si="141"/>
        <v>Straight Feeder</v>
      </c>
      <c r="N1847" s="9" t="str">
        <f t="shared" si="142"/>
        <v>AL</v>
      </c>
      <c r="O1847" s="13" t="str">
        <f t="shared" si="143"/>
        <v>Silver</v>
      </c>
      <c r="P1847" s="9" t="str">
        <f t="shared" si="144"/>
        <v>Epoxy</v>
      </c>
      <c r="Q1847" s="9" t="str">
        <f t="shared" si="145"/>
        <v>5</v>
      </c>
      <c r="R18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47" s="14" t="str">
        <f>IF(ProjectsDB[[#This Row],[Item Type]]="Straight Plug-In",_xlfn.TEXTJOIN("-",TRUE,M1847&amp;"-"&amp;_xlfn.LET(_xlpm.txt,ProjectsDB[[#This Row],[Assembly]],_xlpm.pos,FIND("SP",_xlpm.txt),_xlpm.pre,LEFT(_xlpm.txt,_xlpm.pos-1),IF(RIGHT(_xlpm.pre,3)="123","3PL",IF(RIGHT(_xlpm.pre,2)="12","2PL",IF(RIGHT(_xlpm.pre,1)="1","1PL","3PL")))),N1847,O1847,P1847,Q1847&amp;"W",R1847),_xlfn.TEXTJOIN("-",TRUE,M1847,N1847,O1847,P1847,Q1847&amp;"W",R1847))</f>
        <v>Straight Feeder-AL-Silver-Epoxy-5W-3</v>
      </c>
      <c r="T1847" s="14" t="str">
        <f>IF(COUNTIF(Cycletime[Element Desc.],ProjectsDB[[#This Row],[Element Desc.]])&gt;0,"Found","Not Found")</f>
        <v>Found</v>
      </c>
    </row>
    <row r="1848" spans="2:20" x14ac:dyDescent="0.25">
      <c r="B1848" s="8" t="s">
        <v>3775</v>
      </c>
      <c r="C1848" s="9" t="s">
        <v>3776</v>
      </c>
      <c r="D1848" s="9" t="s">
        <v>3777</v>
      </c>
      <c r="E1848" s="10">
        <v>1</v>
      </c>
      <c r="F1848" s="9" t="s">
        <v>3408</v>
      </c>
      <c r="G1848" s="9" t="s">
        <v>3690</v>
      </c>
      <c r="H1848" s="11"/>
      <c r="I1848" s="12">
        <v>2400</v>
      </c>
      <c r="J1848" s="12"/>
      <c r="K1848" s="12"/>
      <c r="L1848" s="12">
        <f t="array" ref="L1848">IFERROR(LOOKUP(2^15,SEARCH({"40A","63A","80A","100A","125A","160A","200A","250A","400A","630A","800A","1000A","1250A","1600A","2000A","2500A","3200A","4000A","5000A","6300A"},UPPER(D1848)),{40,63,80,100,125,160,200,250,400,630,800,1000,1250,1600,2000,2500,3200,4000,5000,6300}),0)</f>
        <v>5000</v>
      </c>
      <c r="M1848" s="9" t="str">
        <f t="shared" si="141"/>
        <v>Straight Feeder</v>
      </c>
      <c r="N1848" s="9" t="str">
        <f t="shared" si="142"/>
        <v>AL</v>
      </c>
      <c r="O1848" s="13" t="str">
        <f t="shared" si="143"/>
        <v>Silver</v>
      </c>
      <c r="P1848" s="9" t="str">
        <f t="shared" si="144"/>
        <v>Epoxy</v>
      </c>
      <c r="Q1848" s="9" t="str">
        <f t="shared" si="145"/>
        <v>5</v>
      </c>
      <c r="R18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48" s="14" t="str">
        <f>IF(ProjectsDB[[#This Row],[Item Type]]="Straight Plug-In",_xlfn.TEXTJOIN("-",TRUE,M1848&amp;"-"&amp;_xlfn.LET(_xlpm.txt,ProjectsDB[[#This Row],[Assembly]],_xlpm.pos,FIND("SP",_xlpm.txt),_xlpm.pre,LEFT(_xlpm.txt,_xlpm.pos-1),IF(RIGHT(_xlpm.pre,3)="123","3PL",IF(RIGHT(_xlpm.pre,2)="12","2PL",IF(RIGHT(_xlpm.pre,1)="1","1PL","3PL")))),N1848,O1848,P1848,Q1848&amp;"W",R1848),_xlfn.TEXTJOIN("-",TRUE,M1848,N1848,O1848,P1848,Q1848&amp;"W",R1848))</f>
        <v>Straight Feeder-AL-Silver-Epoxy-5W-3</v>
      </c>
      <c r="T1848" s="14" t="str">
        <f>IF(COUNTIF(Cycletime[Element Desc.],ProjectsDB[[#This Row],[Element Desc.]])&gt;0,"Found","Not Found")</f>
        <v>Found</v>
      </c>
    </row>
    <row r="1849" spans="2:20" x14ac:dyDescent="0.25">
      <c r="B1849" s="8" t="s">
        <v>3778</v>
      </c>
      <c r="C1849" s="9" t="s">
        <v>3779</v>
      </c>
      <c r="D1849" s="9" t="s">
        <v>3780</v>
      </c>
      <c r="E1849" s="10">
        <v>1</v>
      </c>
      <c r="F1849" s="9" t="s">
        <v>3408</v>
      </c>
      <c r="G1849" s="9" t="s">
        <v>3690</v>
      </c>
      <c r="H1849" s="11"/>
      <c r="I1849" s="12">
        <v>300</v>
      </c>
      <c r="J1849" s="12">
        <v>500</v>
      </c>
      <c r="K1849" s="12">
        <v>300</v>
      </c>
      <c r="L1849" s="12">
        <f t="array" ref="L1849">IFERROR(LOOKUP(2^15,SEARCH({"40A","63A","80A","100A","125A","160A","200A","250A","400A","630A","800A","1000A","1250A","1600A","2000A","2500A","3200A","4000A","5000A","6300A"},UPPER(D1849)),{40,63,80,100,125,160,200,250,400,630,800,1000,1250,1600,2000,2500,3200,4000,5000,6300}),0)</f>
        <v>5000</v>
      </c>
      <c r="M1849" s="9" t="str">
        <f t="shared" si="141"/>
        <v>Z-Unit Flat</v>
      </c>
      <c r="N1849" s="9" t="str">
        <f t="shared" si="142"/>
        <v>AL</v>
      </c>
      <c r="O1849" s="13" t="str">
        <f t="shared" si="143"/>
        <v>Silver</v>
      </c>
      <c r="P1849" s="9" t="str">
        <f t="shared" si="144"/>
        <v>Epoxy</v>
      </c>
      <c r="Q1849" s="9" t="str">
        <f t="shared" si="145"/>
        <v>5</v>
      </c>
      <c r="R18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49" s="14" t="str">
        <f>IF(ProjectsDB[[#This Row],[Item Type]]="Straight Plug-In",_xlfn.TEXTJOIN("-",TRUE,M1849&amp;"-"&amp;_xlfn.LET(_xlpm.txt,ProjectsDB[[#This Row],[Assembly]],_xlpm.pos,FIND("SP",_xlpm.txt),_xlpm.pre,LEFT(_xlpm.txt,_xlpm.pos-1),IF(RIGHT(_xlpm.pre,3)="123","3PL",IF(RIGHT(_xlpm.pre,2)="12","2PL",IF(RIGHT(_xlpm.pre,1)="1","1PL","3PL")))),N1849,O1849,P1849,Q1849&amp;"W",R1849),_xlfn.TEXTJOIN("-",TRUE,M1849,N1849,O1849,P1849,Q1849&amp;"W",R1849))</f>
        <v>Z-Unit Flat-AL-Silver-Epoxy-5W-3</v>
      </c>
      <c r="T1849" s="14" t="str">
        <f>IF(COUNTIF(Cycletime[Element Desc.],ProjectsDB[[#This Row],[Element Desc.]])&gt;0,"Found","Not Found")</f>
        <v>Found</v>
      </c>
    </row>
    <row r="1850" spans="2:20" x14ac:dyDescent="0.25">
      <c r="B1850" s="8" t="s">
        <v>3781</v>
      </c>
      <c r="C1850" s="9" t="s">
        <v>3502</v>
      </c>
      <c r="D1850" s="9" t="s">
        <v>3503</v>
      </c>
      <c r="E1850" s="10">
        <v>1</v>
      </c>
      <c r="F1850" s="9" t="s">
        <v>3408</v>
      </c>
      <c r="G1850" s="9" t="s">
        <v>3690</v>
      </c>
      <c r="H1850" s="11"/>
      <c r="I1850" s="12"/>
      <c r="J1850" s="12"/>
      <c r="K1850" s="12"/>
      <c r="L1850" s="12">
        <f t="array" ref="L1850">IFERROR(LOOKUP(2^15,SEARCH({"40A","63A","80A","100A","125A","160A","200A","250A","400A","630A","800A","1000A","1250A","1600A","2000A","2500A","3200A","4000A","5000A","6300A"},UPPER(D1850)),{40,63,80,100,125,160,200,250,400,630,800,1000,1250,1600,2000,2500,3200,4000,5000,6300}),0)</f>
        <v>5000</v>
      </c>
      <c r="M1850" s="9" t="str">
        <f t="shared" si="141"/>
        <v>End Cap</v>
      </c>
      <c r="N1850" s="9" t="str">
        <f t="shared" si="142"/>
        <v>AL</v>
      </c>
      <c r="O1850" s="13" t="str">
        <f t="shared" si="143"/>
        <v>None</v>
      </c>
      <c r="P1850" s="9" t="str">
        <f t="shared" si="144"/>
        <v>None</v>
      </c>
      <c r="Q1850" s="9" t="str">
        <f t="shared" si="145"/>
        <v>0</v>
      </c>
      <c r="R18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50" s="14" t="str">
        <f>IF(ProjectsDB[[#This Row],[Item Type]]="Straight Plug-In",_xlfn.TEXTJOIN("-",TRUE,M1850&amp;"-"&amp;_xlfn.LET(_xlpm.txt,ProjectsDB[[#This Row],[Assembly]],_xlpm.pos,FIND("SP",_xlpm.txt),_xlpm.pre,LEFT(_xlpm.txt,_xlpm.pos-1),IF(RIGHT(_xlpm.pre,3)="123","3PL",IF(RIGHT(_xlpm.pre,2)="12","2PL",IF(RIGHT(_xlpm.pre,1)="1","1PL","3PL")))),N1850,O1850,P1850,Q1850&amp;"W",R1850),_xlfn.TEXTJOIN("-",TRUE,M1850,N1850,O1850,P1850,Q1850&amp;"W",R1850))</f>
        <v>End Cap-AL-None-None-0W-3</v>
      </c>
      <c r="T1850" s="14" t="str">
        <f>IF(COUNTIF(Cycletime[Element Desc.],ProjectsDB[[#This Row],[Element Desc.]])&gt;0,"Found","Not Found")</f>
        <v>Found</v>
      </c>
    </row>
    <row r="1851" spans="2:20" x14ac:dyDescent="0.25">
      <c r="B1851" s="8" t="s">
        <v>3782</v>
      </c>
      <c r="C1851" s="9" t="s">
        <v>3505</v>
      </c>
      <c r="D1851" s="9" t="s">
        <v>3506</v>
      </c>
      <c r="E1851" s="10">
        <v>2</v>
      </c>
      <c r="F1851" s="9" t="s">
        <v>3408</v>
      </c>
      <c r="G1851" s="9" t="s">
        <v>3690</v>
      </c>
      <c r="H1851" s="11"/>
      <c r="I1851" s="12"/>
      <c r="J1851" s="12"/>
      <c r="K1851" s="12"/>
      <c r="L1851" s="12">
        <f t="array" ref="L1851">IFERROR(LOOKUP(2^15,SEARCH({"40A","63A","80A","100A","125A","160A","200A","250A","400A","630A","800A","1000A","1250A","1600A","2000A","2500A","3200A","4000A","5000A","6300A"},UPPER(D1851)),{40,63,80,100,125,160,200,250,400,630,800,1000,1250,1600,2000,2500,3200,4000,5000,6300}),0)</f>
        <v>5000</v>
      </c>
      <c r="M1851" s="9" t="str">
        <f t="shared" si="141"/>
        <v>Joint Pack</v>
      </c>
      <c r="N1851" s="9" t="str">
        <f t="shared" si="142"/>
        <v>AL</v>
      </c>
      <c r="O1851" s="13" t="str">
        <f t="shared" si="143"/>
        <v>Silver</v>
      </c>
      <c r="P1851" s="9" t="str">
        <f t="shared" si="144"/>
        <v>None</v>
      </c>
      <c r="Q1851" s="9" t="str">
        <f t="shared" si="145"/>
        <v>5</v>
      </c>
      <c r="R18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51" s="14" t="str">
        <f>IF(ProjectsDB[[#This Row],[Item Type]]="Straight Plug-In",_xlfn.TEXTJOIN("-",TRUE,M1851&amp;"-"&amp;_xlfn.LET(_xlpm.txt,ProjectsDB[[#This Row],[Assembly]],_xlpm.pos,FIND("SP",_xlpm.txt),_xlpm.pre,LEFT(_xlpm.txt,_xlpm.pos-1),IF(RIGHT(_xlpm.pre,3)="123","3PL",IF(RIGHT(_xlpm.pre,2)="12","2PL",IF(RIGHT(_xlpm.pre,1)="1","1PL","3PL")))),N1851,O1851,P1851,Q1851&amp;"W",R1851),_xlfn.TEXTJOIN("-",TRUE,M1851,N1851,O1851,P1851,Q1851&amp;"W",R1851))</f>
        <v>Joint Pack-AL-Silver-None-5W-3</v>
      </c>
      <c r="T1851" s="14" t="str">
        <f>IF(COUNTIF(Cycletime[Element Desc.],ProjectsDB[[#This Row],[Element Desc.]])&gt;0,"Found","Not Found")</f>
        <v>Found</v>
      </c>
    </row>
    <row r="1852" spans="2:20" x14ac:dyDescent="0.25">
      <c r="B1852" s="8" t="s">
        <v>3783</v>
      </c>
      <c r="C1852" s="9" t="s">
        <v>3511</v>
      </c>
      <c r="D1852" s="9" t="s">
        <v>3512</v>
      </c>
      <c r="E1852" s="10">
        <v>3</v>
      </c>
      <c r="F1852" s="9" t="s">
        <v>3408</v>
      </c>
      <c r="G1852" s="9" t="s">
        <v>3690</v>
      </c>
      <c r="H1852" s="11"/>
      <c r="I1852" s="12">
        <v>580</v>
      </c>
      <c r="J1852" s="12">
        <v>580</v>
      </c>
      <c r="K1852" s="12"/>
      <c r="L1852" s="12">
        <f t="array" ref="L1852">IFERROR(LOOKUP(2^15,SEARCH({"40A","63A","80A","100A","125A","160A","200A","250A","400A","630A","800A","1000A","1250A","1600A","2000A","2500A","3200A","4000A","5000A","6300A"},UPPER(D1852)),{40,63,80,100,125,160,200,250,400,630,800,1000,1250,1600,2000,2500,3200,4000,5000,6300}),0)</f>
        <v>5000</v>
      </c>
      <c r="M1852" s="9" t="str">
        <f t="shared" si="141"/>
        <v>Elbow Edge</v>
      </c>
      <c r="N1852" s="9" t="str">
        <f t="shared" si="142"/>
        <v>AL</v>
      </c>
      <c r="O1852" s="13" t="str">
        <f t="shared" si="143"/>
        <v>Silver</v>
      </c>
      <c r="P1852" s="9" t="str">
        <f t="shared" si="144"/>
        <v>Epoxy</v>
      </c>
      <c r="Q1852" s="9" t="str">
        <f t="shared" si="145"/>
        <v>5</v>
      </c>
      <c r="R18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52" s="14" t="str">
        <f>IF(ProjectsDB[[#This Row],[Item Type]]="Straight Plug-In",_xlfn.TEXTJOIN("-",TRUE,M1852&amp;"-"&amp;_xlfn.LET(_xlpm.txt,ProjectsDB[[#This Row],[Assembly]],_xlpm.pos,FIND("SP",_xlpm.txt),_xlpm.pre,LEFT(_xlpm.txt,_xlpm.pos-1),IF(RIGHT(_xlpm.pre,3)="123","3PL",IF(RIGHT(_xlpm.pre,2)="12","2PL",IF(RIGHT(_xlpm.pre,1)="1","1PL","3PL")))),N1852,O1852,P1852,Q1852&amp;"W",R1852),_xlfn.TEXTJOIN("-",TRUE,M1852,N1852,O1852,P1852,Q1852&amp;"W",R1852))</f>
        <v>Elbow Edge-AL-Silver-Epoxy-5W-3</v>
      </c>
      <c r="T1852" s="14" t="str">
        <f>IF(COUNTIF(Cycletime[Element Desc.],ProjectsDB[[#This Row],[Element Desc.]])&gt;0,"Found","Not Found")</f>
        <v>Found</v>
      </c>
    </row>
    <row r="1853" spans="2:20" x14ac:dyDescent="0.25">
      <c r="B1853" s="8" t="s">
        <v>3784</v>
      </c>
      <c r="C1853" s="9" t="s">
        <v>3529</v>
      </c>
      <c r="D1853" s="9" t="s">
        <v>3530</v>
      </c>
      <c r="E1853" s="10">
        <v>4</v>
      </c>
      <c r="F1853" s="9" t="s">
        <v>3408</v>
      </c>
      <c r="G1853" s="9" t="s">
        <v>3690</v>
      </c>
      <c r="H1853" s="11"/>
      <c r="I1853" s="12">
        <v>580</v>
      </c>
      <c r="J1853" s="12">
        <v>580</v>
      </c>
      <c r="K1853" s="12"/>
      <c r="L1853" s="12">
        <f t="array" ref="L1853">IFERROR(LOOKUP(2^15,SEARCH({"40A","63A","80A","100A","125A","160A","200A","250A","400A","630A","800A","1000A","1250A","1600A","2000A","2500A","3200A","4000A","5000A","6300A"},UPPER(D1853)),{40,63,80,100,125,160,200,250,400,630,800,1000,1250,1600,2000,2500,3200,4000,5000,6300}),0)</f>
        <v>5000</v>
      </c>
      <c r="M1853" s="9" t="str">
        <f t="shared" si="141"/>
        <v>Elbow Edge</v>
      </c>
      <c r="N1853" s="9" t="str">
        <f t="shared" si="142"/>
        <v>AL</v>
      </c>
      <c r="O1853" s="13" t="str">
        <f t="shared" si="143"/>
        <v>Silver</v>
      </c>
      <c r="P1853" s="9" t="str">
        <f t="shared" si="144"/>
        <v>Epoxy</v>
      </c>
      <c r="Q1853" s="9" t="str">
        <f t="shared" si="145"/>
        <v>5</v>
      </c>
      <c r="R18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53" s="14" t="str">
        <f>IF(ProjectsDB[[#This Row],[Item Type]]="Straight Plug-In",_xlfn.TEXTJOIN("-",TRUE,M1853&amp;"-"&amp;_xlfn.LET(_xlpm.txt,ProjectsDB[[#This Row],[Assembly]],_xlpm.pos,FIND("SP",_xlpm.txt),_xlpm.pre,LEFT(_xlpm.txt,_xlpm.pos-1),IF(RIGHT(_xlpm.pre,3)="123","3PL",IF(RIGHT(_xlpm.pre,2)="12","2PL",IF(RIGHT(_xlpm.pre,1)="1","1PL","3PL")))),N1853,O1853,P1853,Q1853&amp;"W",R1853),_xlfn.TEXTJOIN("-",TRUE,M1853,N1853,O1853,P1853,Q1853&amp;"W",R1853))</f>
        <v>Elbow Edge-AL-Silver-Epoxy-5W-3</v>
      </c>
      <c r="T1853" s="14" t="str">
        <f>IF(COUNTIF(Cycletime[Element Desc.],ProjectsDB[[#This Row],[Element Desc.]])&gt;0,"Found","Not Found")</f>
        <v>Found</v>
      </c>
    </row>
    <row r="1854" spans="2:20" x14ac:dyDescent="0.25">
      <c r="B1854" s="8" t="s">
        <v>3785</v>
      </c>
      <c r="C1854" s="9" t="s">
        <v>3502</v>
      </c>
      <c r="D1854" s="9" t="s">
        <v>3503</v>
      </c>
      <c r="E1854" s="10">
        <v>1</v>
      </c>
      <c r="F1854" s="9" t="s">
        <v>3408</v>
      </c>
      <c r="G1854" s="9" t="s">
        <v>3690</v>
      </c>
      <c r="H1854" s="11"/>
      <c r="I1854" s="12"/>
      <c r="J1854" s="12"/>
      <c r="K1854" s="12"/>
      <c r="L1854" s="12">
        <f t="array" ref="L1854">IFERROR(LOOKUP(2^15,SEARCH({"40A","63A","80A","100A","125A","160A","200A","250A","400A","630A","800A","1000A","1250A","1600A","2000A","2500A","3200A","4000A","5000A","6300A"},UPPER(D1854)),{40,63,80,100,125,160,200,250,400,630,800,1000,1250,1600,2000,2500,3200,4000,5000,6300}),0)</f>
        <v>5000</v>
      </c>
      <c r="M1854" s="9" t="str">
        <f t="shared" si="141"/>
        <v>End Cap</v>
      </c>
      <c r="N1854" s="9" t="str">
        <f t="shared" si="142"/>
        <v>AL</v>
      </c>
      <c r="O1854" s="13" t="str">
        <f t="shared" si="143"/>
        <v>None</v>
      </c>
      <c r="P1854" s="9" t="str">
        <f t="shared" si="144"/>
        <v>None</v>
      </c>
      <c r="Q1854" s="9" t="str">
        <f t="shared" si="145"/>
        <v>0</v>
      </c>
      <c r="R18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54" s="14" t="str">
        <f>IF(ProjectsDB[[#This Row],[Item Type]]="Straight Plug-In",_xlfn.TEXTJOIN("-",TRUE,M1854&amp;"-"&amp;_xlfn.LET(_xlpm.txt,ProjectsDB[[#This Row],[Assembly]],_xlpm.pos,FIND("SP",_xlpm.txt),_xlpm.pre,LEFT(_xlpm.txt,_xlpm.pos-1),IF(RIGHT(_xlpm.pre,3)="123","3PL",IF(RIGHT(_xlpm.pre,2)="12","2PL",IF(RIGHT(_xlpm.pre,1)="1","1PL","3PL")))),N1854,O1854,P1854,Q1854&amp;"W",R1854),_xlfn.TEXTJOIN("-",TRUE,M1854,N1854,O1854,P1854,Q1854&amp;"W",R1854))</f>
        <v>End Cap-AL-None-None-0W-3</v>
      </c>
      <c r="T1854" s="14" t="str">
        <f>IF(COUNTIF(Cycletime[Element Desc.],ProjectsDB[[#This Row],[Element Desc.]])&gt;0,"Found","Not Found")</f>
        <v>Found</v>
      </c>
    </row>
    <row r="1855" spans="2:20" x14ac:dyDescent="0.25">
      <c r="B1855" s="8" t="s">
        <v>3786</v>
      </c>
      <c r="C1855" s="9" t="s">
        <v>3505</v>
      </c>
      <c r="D1855" s="9" t="s">
        <v>3506</v>
      </c>
      <c r="E1855" s="10">
        <v>13</v>
      </c>
      <c r="F1855" s="9" t="s">
        <v>3408</v>
      </c>
      <c r="G1855" s="9" t="s">
        <v>3690</v>
      </c>
      <c r="H1855" s="11"/>
      <c r="I1855" s="12"/>
      <c r="J1855" s="12"/>
      <c r="K1855" s="12"/>
      <c r="L1855" s="12">
        <f t="array" ref="L1855">IFERROR(LOOKUP(2^15,SEARCH({"40A","63A","80A","100A","125A","160A","200A","250A","400A","630A","800A","1000A","1250A","1600A","2000A","2500A","3200A","4000A","5000A","6300A"},UPPER(D1855)),{40,63,80,100,125,160,200,250,400,630,800,1000,1250,1600,2000,2500,3200,4000,5000,6300}),0)</f>
        <v>5000</v>
      </c>
      <c r="M1855" s="9" t="str">
        <f t="shared" si="141"/>
        <v>Joint Pack</v>
      </c>
      <c r="N1855" s="9" t="str">
        <f t="shared" si="142"/>
        <v>AL</v>
      </c>
      <c r="O1855" s="13" t="str">
        <f t="shared" si="143"/>
        <v>Silver</v>
      </c>
      <c r="P1855" s="9" t="str">
        <f t="shared" si="144"/>
        <v>None</v>
      </c>
      <c r="Q1855" s="9" t="str">
        <f t="shared" si="145"/>
        <v>5</v>
      </c>
      <c r="R18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55" s="14" t="str">
        <f>IF(ProjectsDB[[#This Row],[Item Type]]="Straight Plug-In",_xlfn.TEXTJOIN("-",TRUE,M1855&amp;"-"&amp;_xlfn.LET(_xlpm.txt,ProjectsDB[[#This Row],[Assembly]],_xlpm.pos,FIND("SP",_xlpm.txt),_xlpm.pre,LEFT(_xlpm.txt,_xlpm.pos-1),IF(RIGHT(_xlpm.pre,3)="123","3PL",IF(RIGHT(_xlpm.pre,2)="12","2PL",IF(RIGHT(_xlpm.pre,1)="1","1PL","3PL")))),N1855,O1855,P1855,Q1855&amp;"W",R1855),_xlfn.TEXTJOIN("-",TRUE,M1855,N1855,O1855,P1855,Q1855&amp;"W",R1855))</f>
        <v>Joint Pack-AL-Silver-None-5W-3</v>
      </c>
      <c r="T1855" s="14" t="str">
        <f>IF(COUNTIF(Cycletime[Element Desc.],ProjectsDB[[#This Row],[Element Desc.]])&gt;0,"Found","Not Found")</f>
        <v>Found</v>
      </c>
    </row>
    <row r="1856" spans="2:20" x14ac:dyDescent="0.25">
      <c r="B1856" s="8" t="s">
        <v>3787</v>
      </c>
      <c r="C1856" s="9" t="s">
        <v>3508</v>
      </c>
      <c r="D1856" s="9" t="s">
        <v>3509</v>
      </c>
      <c r="E1856" s="10">
        <v>3</v>
      </c>
      <c r="F1856" s="9" t="s">
        <v>3408</v>
      </c>
      <c r="G1856" s="9" t="s">
        <v>3690</v>
      </c>
      <c r="H1856" s="11"/>
      <c r="I1856" s="12">
        <v>2000</v>
      </c>
      <c r="J1856" s="12"/>
      <c r="K1856" s="12"/>
      <c r="L1856" s="12">
        <f t="array" ref="L1856">IFERROR(LOOKUP(2^15,SEARCH({"40A","63A","80A","100A","125A","160A","200A","250A","400A","630A","800A","1000A","1250A","1600A","2000A","2500A","3200A","4000A","5000A","6300A"},UPPER(D1856)),{40,63,80,100,125,160,200,250,400,630,800,1000,1250,1600,2000,2500,3200,4000,5000,6300}),0)</f>
        <v>5000</v>
      </c>
      <c r="M1856" s="9" t="str">
        <f t="shared" si="141"/>
        <v>Straight Feeder</v>
      </c>
      <c r="N1856" s="9" t="str">
        <f t="shared" si="142"/>
        <v>AL</v>
      </c>
      <c r="O1856" s="13" t="str">
        <f t="shared" si="143"/>
        <v>Silver</v>
      </c>
      <c r="P1856" s="9" t="str">
        <f t="shared" si="144"/>
        <v>Epoxy</v>
      </c>
      <c r="Q1856" s="9" t="str">
        <f t="shared" si="145"/>
        <v>5</v>
      </c>
      <c r="R18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56" s="14" t="str">
        <f>IF(ProjectsDB[[#This Row],[Item Type]]="Straight Plug-In",_xlfn.TEXTJOIN("-",TRUE,M1856&amp;"-"&amp;_xlfn.LET(_xlpm.txt,ProjectsDB[[#This Row],[Assembly]],_xlpm.pos,FIND("SP",_xlpm.txt),_xlpm.pre,LEFT(_xlpm.txt,_xlpm.pos-1),IF(RIGHT(_xlpm.pre,3)="123","3PL",IF(RIGHT(_xlpm.pre,2)="12","2PL",IF(RIGHT(_xlpm.pre,1)="1","1PL","3PL")))),N1856,O1856,P1856,Q1856&amp;"W",R1856),_xlfn.TEXTJOIN("-",TRUE,M1856,N1856,O1856,P1856,Q1856&amp;"W",R1856))</f>
        <v>Straight Feeder-AL-Silver-Epoxy-5W-3</v>
      </c>
      <c r="T1856" s="14" t="str">
        <f>IF(COUNTIF(Cycletime[Element Desc.],ProjectsDB[[#This Row],[Element Desc.]])&gt;0,"Found","Not Found")</f>
        <v>Found</v>
      </c>
    </row>
    <row r="1857" spans="2:20" x14ac:dyDescent="0.25">
      <c r="B1857" s="8" t="s">
        <v>3788</v>
      </c>
      <c r="C1857" s="9" t="s">
        <v>3773</v>
      </c>
      <c r="D1857" s="9" t="s">
        <v>3774</v>
      </c>
      <c r="E1857" s="10">
        <v>3</v>
      </c>
      <c r="F1857" s="9" t="s">
        <v>3408</v>
      </c>
      <c r="G1857" s="9" t="s">
        <v>3690</v>
      </c>
      <c r="H1857" s="11"/>
      <c r="I1857" s="12">
        <v>1000</v>
      </c>
      <c r="J1857" s="12"/>
      <c r="K1857" s="12"/>
      <c r="L1857" s="12">
        <f t="array" ref="L1857">IFERROR(LOOKUP(2^15,SEARCH({"40A","63A","80A","100A","125A","160A","200A","250A","400A","630A","800A","1000A","1250A","1600A","2000A","2500A","3200A","4000A","5000A","6300A"},UPPER(D1857)),{40,63,80,100,125,160,200,250,400,630,800,1000,1250,1600,2000,2500,3200,4000,5000,6300}),0)</f>
        <v>5000</v>
      </c>
      <c r="M1857" s="9" t="str">
        <f t="shared" si="141"/>
        <v>Straight Feeder</v>
      </c>
      <c r="N1857" s="9" t="str">
        <f t="shared" si="142"/>
        <v>AL</v>
      </c>
      <c r="O1857" s="13" t="str">
        <f t="shared" si="143"/>
        <v>Silver</v>
      </c>
      <c r="P1857" s="9" t="str">
        <f t="shared" si="144"/>
        <v>Epoxy</v>
      </c>
      <c r="Q1857" s="9" t="str">
        <f t="shared" si="145"/>
        <v>5</v>
      </c>
      <c r="R18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57" s="14" t="str">
        <f>IF(ProjectsDB[[#This Row],[Item Type]]="Straight Plug-In",_xlfn.TEXTJOIN("-",TRUE,M1857&amp;"-"&amp;_xlfn.LET(_xlpm.txt,ProjectsDB[[#This Row],[Assembly]],_xlpm.pos,FIND("SP",_xlpm.txt),_xlpm.pre,LEFT(_xlpm.txt,_xlpm.pos-1),IF(RIGHT(_xlpm.pre,3)="123","3PL",IF(RIGHT(_xlpm.pre,2)="12","2PL",IF(RIGHT(_xlpm.pre,1)="1","1PL","3PL")))),N1857,O1857,P1857,Q1857&amp;"W",R1857),_xlfn.TEXTJOIN("-",TRUE,M1857,N1857,O1857,P1857,Q1857&amp;"W",R1857))</f>
        <v>Straight Feeder-AL-Silver-Epoxy-5W-3</v>
      </c>
      <c r="T1857" s="14" t="str">
        <f>IF(COUNTIF(Cycletime[Element Desc.],ProjectsDB[[#This Row],[Element Desc.]])&gt;0,"Found","Not Found")</f>
        <v>Found</v>
      </c>
    </row>
    <row r="1858" spans="2:20" x14ac:dyDescent="0.25">
      <c r="B1858" s="8" t="s">
        <v>3789</v>
      </c>
      <c r="C1858" s="9" t="s">
        <v>3505</v>
      </c>
      <c r="D1858" s="9" t="s">
        <v>3506</v>
      </c>
      <c r="E1858" s="10">
        <v>2</v>
      </c>
      <c r="F1858" s="9" t="s">
        <v>3408</v>
      </c>
      <c r="G1858" s="9" t="s">
        <v>3690</v>
      </c>
      <c r="H1858" s="11"/>
      <c r="I1858" s="12"/>
      <c r="J1858" s="12"/>
      <c r="K1858" s="12"/>
      <c r="L1858" s="12">
        <f t="array" ref="L1858">IFERROR(LOOKUP(2^15,SEARCH({"40A","63A","80A","100A","125A","160A","200A","250A","400A","630A","800A","1000A","1250A","1600A","2000A","2500A","3200A","4000A","5000A","6300A"},UPPER(D1858)),{40,63,80,100,125,160,200,250,400,630,800,1000,1250,1600,2000,2500,3200,4000,5000,6300}),0)</f>
        <v>5000</v>
      </c>
      <c r="M1858" s="9" t="str">
        <f t="shared" si="141"/>
        <v>Joint Pack</v>
      </c>
      <c r="N1858" s="9" t="str">
        <f t="shared" si="142"/>
        <v>AL</v>
      </c>
      <c r="O1858" s="13" t="str">
        <f t="shared" si="143"/>
        <v>Silver</v>
      </c>
      <c r="P1858" s="9" t="str">
        <f t="shared" si="144"/>
        <v>None</v>
      </c>
      <c r="Q1858" s="9" t="str">
        <f t="shared" si="145"/>
        <v>5</v>
      </c>
      <c r="R18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58" s="14" t="str">
        <f>IF(ProjectsDB[[#This Row],[Item Type]]="Straight Plug-In",_xlfn.TEXTJOIN("-",TRUE,M1858&amp;"-"&amp;_xlfn.LET(_xlpm.txt,ProjectsDB[[#This Row],[Assembly]],_xlpm.pos,FIND("SP",_xlpm.txt),_xlpm.pre,LEFT(_xlpm.txt,_xlpm.pos-1),IF(RIGHT(_xlpm.pre,3)="123","3PL",IF(RIGHT(_xlpm.pre,2)="12","2PL",IF(RIGHT(_xlpm.pre,1)="1","1PL","3PL")))),N1858,O1858,P1858,Q1858&amp;"W",R1858),_xlfn.TEXTJOIN("-",TRUE,M1858,N1858,O1858,P1858,Q1858&amp;"W",R1858))</f>
        <v>Joint Pack-AL-Silver-None-5W-3</v>
      </c>
      <c r="T1858" s="14" t="str">
        <f>IF(COUNTIF(Cycletime[Element Desc.],ProjectsDB[[#This Row],[Element Desc.]])&gt;0,"Found","Not Found")</f>
        <v>Found</v>
      </c>
    </row>
    <row r="1859" spans="2:20" x14ac:dyDescent="0.25">
      <c r="B1859" s="8" t="s">
        <v>3790</v>
      </c>
      <c r="C1859" s="9" t="s">
        <v>3535</v>
      </c>
      <c r="D1859" s="9" t="s">
        <v>3536</v>
      </c>
      <c r="E1859" s="10">
        <v>2</v>
      </c>
      <c r="F1859" s="9" t="s">
        <v>3408</v>
      </c>
      <c r="G1859" s="9" t="s">
        <v>3690</v>
      </c>
      <c r="H1859" s="11"/>
      <c r="I1859" s="12">
        <v>3000</v>
      </c>
      <c r="J1859" s="12"/>
      <c r="K1859" s="12"/>
      <c r="L1859" s="12">
        <f t="array" ref="L1859">IFERROR(LOOKUP(2^15,SEARCH({"40A","63A","80A","100A","125A","160A","200A","250A","400A","630A","800A","1000A","1250A","1600A","2000A","2500A","3200A","4000A","5000A","6300A"},UPPER(D1859)),{40,63,80,100,125,160,200,250,400,630,800,1000,1250,1600,2000,2500,3200,4000,5000,6300}),0)</f>
        <v>5000</v>
      </c>
      <c r="M1859" s="9" t="str">
        <f t="shared" si="141"/>
        <v>Straight Plug-In</v>
      </c>
      <c r="N1859" s="9" t="str">
        <f t="shared" si="142"/>
        <v>AL</v>
      </c>
      <c r="O1859" s="13" t="str">
        <f t="shared" si="143"/>
        <v>Silver</v>
      </c>
      <c r="P1859" s="9" t="str">
        <f t="shared" si="144"/>
        <v>Epoxy</v>
      </c>
      <c r="Q1859" s="9" t="str">
        <f t="shared" si="145"/>
        <v>5</v>
      </c>
      <c r="R18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59" s="14" t="str">
        <f>IF(ProjectsDB[[#This Row],[Item Type]]="Straight Plug-In",_xlfn.TEXTJOIN("-",TRUE,M1859&amp;"-"&amp;_xlfn.LET(_xlpm.txt,ProjectsDB[[#This Row],[Assembly]],_xlpm.pos,FIND("SP",_xlpm.txt),_xlpm.pre,LEFT(_xlpm.txt,_xlpm.pos-1),IF(RIGHT(_xlpm.pre,3)="123","3PL",IF(RIGHT(_xlpm.pre,2)="12","2PL",IF(RIGHT(_xlpm.pre,1)="1","1PL","3PL")))),N1859,O1859,P1859,Q1859&amp;"W",R1859),_xlfn.TEXTJOIN("-",TRUE,M1859,N1859,O1859,P1859,Q1859&amp;"W",R1859))</f>
        <v>Straight Plug-In-3PL-AL-Silver-Epoxy-5W-3</v>
      </c>
      <c r="T1859" s="14" t="str">
        <f>IF(COUNTIF(Cycletime[Element Desc.],ProjectsDB[[#This Row],[Element Desc.]])&gt;0,"Found","Not Found")</f>
        <v>Found</v>
      </c>
    </row>
    <row r="1860" spans="2:20" x14ac:dyDescent="0.25">
      <c r="B1860" s="8" t="s">
        <v>3791</v>
      </c>
      <c r="C1860" s="9" t="s">
        <v>3717</v>
      </c>
      <c r="D1860" s="9" t="s">
        <v>3718</v>
      </c>
      <c r="E1860" s="10">
        <v>1</v>
      </c>
      <c r="F1860" s="9" t="s">
        <v>3408</v>
      </c>
      <c r="G1860" s="9" t="s">
        <v>3690</v>
      </c>
      <c r="H1860" s="11"/>
      <c r="I1860" s="12">
        <v>580</v>
      </c>
      <c r="J1860" s="12">
        <v>580</v>
      </c>
      <c r="K1860" s="12">
        <v>96</v>
      </c>
      <c r="L1860" s="12">
        <f t="array" ref="L1860">IFERROR(LOOKUP(2^15,SEARCH({"40A","63A","80A","100A","125A","160A","200A","250A","400A","630A","800A","1000A","1250A","1600A","2000A","2500A","3200A","4000A","5000A","6300A"},UPPER(D1860)),{40,63,80,100,125,160,200,250,400,630,800,1000,1250,1600,2000,2500,3200,4000,5000,6300}),0)</f>
        <v>5000</v>
      </c>
      <c r="M1860" s="9" t="str">
        <f t="shared" ref="M1860:M1923" si="146">_xlfn.LET(_xlpm.d,UPPER(TRIM(SUBSTITUTE(SUBSTITUTE(D1860,CHAR(160),"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1860" s="9" t="str">
        <f t="shared" ref="N1860:N1923" si="147">IF(ISNUMBER(SEARCH("CU",D1860)),"CU",IF(ISNUMBER(SEARCH("AL",D1860)),"AL",IF(ISNUMBER(SEARCH("Copper",D1860)),"CU","SH")))</f>
        <v>AL</v>
      </c>
      <c r="O1860" s="13" t="str">
        <f t="shared" ref="O1860:O1923" si="148">IF(ISNUMBER(SEARCH("Silver",D1860)),"Silver",IF(ISNUMBER(SEARCH("Tin",D1860)),"Tin","None"))</f>
        <v>Silver</v>
      </c>
      <c r="P1860" s="9" t="str">
        <f t="shared" ref="P1860:P1923" si="149">IF(ISNUMBER(SEARCH("Epoxy",D1860)),"Epoxy",IF(ISNUMBER(SEARCH("PET",D1860)),"PET","None"))</f>
        <v>Epoxy</v>
      </c>
      <c r="Q1860" s="9" t="str">
        <f t="shared" ref="Q1860:Q1923" si="150">IF(ISNUMBER(SEARCH("3-Wire",D1860)),"3",IF(ISNUMBER(SEARCH("4-Wire",D1860)),"4",IF(ISNUMBER(SEARCH("5-Wire",D1860)),"5",IF(ISNUMBER(SEARCH("6-Wire",D1860)),"6","0"))))</f>
        <v>5</v>
      </c>
      <c r="R18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60" s="14" t="str">
        <f>IF(ProjectsDB[[#This Row],[Item Type]]="Straight Plug-In",_xlfn.TEXTJOIN("-",TRUE,M1860&amp;"-"&amp;_xlfn.LET(_xlpm.txt,ProjectsDB[[#This Row],[Assembly]],_xlpm.pos,FIND("SP",_xlpm.txt),_xlpm.pre,LEFT(_xlpm.txt,_xlpm.pos-1),IF(RIGHT(_xlpm.pre,3)="123","3PL",IF(RIGHT(_xlpm.pre,2)="12","2PL",IF(RIGHT(_xlpm.pre,1)="1","1PL","3PL")))),N1860,O1860,P1860,Q1860&amp;"W",R1860),_xlfn.TEXTJOIN("-",TRUE,M1860,N1860,O1860,P1860,Q1860&amp;"W",R1860))</f>
        <v>Elbow Edge-AL-Silver-Epoxy-5W-3</v>
      </c>
      <c r="T1860" s="14" t="str">
        <f>IF(COUNTIF(Cycletime[Element Desc.],ProjectsDB[[#This Row],[Element Desc.]])&gt;0,"Found","Not Found")</f>
        <v>Found</v>
      </c>
    </row>
    <row r="1861" spans="2:20" x14ac:dyDescent="0.25">
      <c r="B1861" s="8" t="s">
        <v>3792</v>
      </c>
      <c r="C1861" s="9" t="s">
        <v>3526</v>
      </c>
      <c r="D1861" s="9" t="s">
        <v>3527</v>
      </c>
      <c r="E1861" s="10">
        <v>1</v>
      </c>
      <c r="F1861" s="9" t="s">
        <v>3408</v>
      </c>
      <c r="G1861" s="9" t="s">
        <v>3690</v>
      </c>
      <c r="H1861" s="11"/>
      <c r="I1861" s="12">
        <v>300</v>
      </c>
      <c r="J1861" s="12">
        <v>300</v>
      </c>
      <c r="K1861" s="12"/>
      <c r="L1861" s="12">
        <f t="array" ref="L1861">IFERROR(LOOKUP(2^15,SEARCH({"40A","63A","80A","100A","125A","160A","200A","250A","400A","630A","800A","1000A","1250A","1600A","2000A","2500A","3200A","4000A","5000A","6300A"},UPPER(D1861)),{40,63,80,100,125,160,200,250,400,630,800,1000,1250,1600,2000,2500,3200,4000,5000,6300}),0)</f>
        <v>5000</v>
      </c>
      <c r="M1861" s="9" t="str">
        <f t="shared" si="146"/>
        <v>Elbow Flat</v>
      </c>
      <c r="N1861" s="9" t="str">
        <f t="shared" si="147"/>
        <v>AL</v>
      </c>
      <c r="O1861" s="13" t="str">
        <f t="shared" si="148"/>
        <v>Silver</v>
      </c>
      <c r="P1861" s="9" t="str">
        <f t="shared" si="149"/>
        <v>Epoxy</v>
      </c>
      <c r="Q1861" s="9" t="str">
        <f t="shared" si="150"/>
        <v>5</v>
      </c>
      <c r="R18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61" s="14" t="str">
        <f>IF(ProjectsDB[[#This Row],[Item Type]]="Straight Plug-In",_xlfn.TEXTJOIN("-",TRUE,M1861&amp;"-"&amp;_xlfn.LET(_xlpm.txt,ProjectsDB[[#This Row],[Assembly]],_xlpm.pos,FIND("SP",_xlpm.txt),_xlpm.pre,LEFT(_xlpm.txt,_xlpm.pos-1),IF(RIGHT(_xlpm.pre,3)="123","3PL",IF(RIGHT(_xlpm.pre,2)="12","2PL",IF(RIGHT(_xlpm.pre,1)="1","1PL","3PL")))),N1861,O1861,P1861,Q1861&amp;"W",R1861),_xlfn.TEXTJOIN("-",TRUE,M1861,N1861,O1861,P1861,Q1861&amp;"W",R1861))</f>
        <v>Elbow Flat-AL-Silver-Epoxy-5W-3</v>
      </c>
      <c r="T1861" s="14" t="str">
        <f>IF(COUNTIF(Cycletime[Element Desc.],ProjectsDB[[#This Row],[Element Desc.]])&gt;0,"Found","Not Found")</f>
        <v>Found</v>
      </c>
    </row>
    <row r="1862" spans="2:20" x14ac:dyDescent="0.25">
      <c r="B1862" s="8" t="s">
        <v>3793</v>
      </c>
      <c r="C1862" s="9" t="s">
        <v>3794</v>
      </c>
      <c r="D1862" s="9" t="s">
        <v>3795</v>
      </c>
      <c r="E1862" s="10">
        <v>1</v>
      </c>
      <c r="F1862" s="9" t="s">
        <v>3408</v>
      </c>
      <c r="G1862" s="9" t="s">
        <v>3690</v>
      </c>
      <c r="H1862" s="11"/>
      <c r="I1862" s="12">
        <v>936</v>
      </c>
      <c r="J1862" s="12"/>
      <c r="K1862" s="12"/>
      <c r="L1862" s="12">
        <f t="array" ref="L1862">IFERROR(LOOKUP(2^15,SEARCH({"40A","63A","80A","100A","125A","160A","200A","250A","400A","630A","800A","1000A","1250A","1600A","2000A","2500A","3200A","4000A","5000A","6300A"},UPPER(D1862)),{40,63,80,100,125,160,200,250,400,630,800,1000,1250,1600,2000,2500,3200,4000,5000,6300}),0)</f>
        <v>5000</v>
      </c>
      <c r="M1862" s="9" t="str">
        <f t="shared" si="146"/>
        <v>Straight Feeder</v>
      </c>
      <c r="N1862" s="9" t="str">
        <f t="shared" si="147"/>
        <v>AL</v>
      </c>
      <c r="O1862" s="13" t="str">
        <f t="shared" si="148"/>
        <v>Silver</v>
      </c>
      <c r="P1862" s="9" t="str">
        <f t="shared" si="149"/>
        <v>Epoxy</v>
      </c>
      <c r="Q1862" s="9" t="str">
        <f t="shared" si="150"/>
        <v>5</v>
      </c>
      <c r="R18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62" s="14" t="str">
        <f>IF(ProjectsDB[[#This Row],[Item Type]]="Straight Plug-In",_xlfn.TEXTJOIN("-",TRUE,M1862&amp;"-"&amp;_xlfn.LET(_xlpm.txt,ProjectsDB[[#This Row],[Assembly]],_xlpm.pos,FIND("SP",_xlpm.txt),_xlpm.pre,LEFT(_xlpm.txt,_xlpm.pos-1),IF(RIGHT(_xlpm.pre,3)="123","3PL",IF(RIGHT(_xlpm.pre,2)="12","2PL",IF(RIGHT(_xlpm.pre,1)="1","1PL","3PL")))),N1862,O1862,P1862,Q1862&amp;"W",R1862),_xlfn.TEXTJOIN("-",TRUE,M1862,N1862,O1862,P1862,Q1862&amp;"W",R1862))</f>
        <v>Straight Feeder-AL-Silver-Epoxy-5W-3</v>
      </c>
      <c r="T1862" s="14" t="str">
        <f>IF(COUNTIF(Cycletime[Element Desc.],ProjectsDB[[#This Row],[Element Desc.]])&gt;0,"Found","Not Found")</f>
        <v>Found</v>
      </c>
    </row>
    <row r="1863" spans="2:20" x14ac:dyDescent="0.25">
      <c r="B1863" s="8" t="s">
        <v>3796</v>
      </c>
      <c r="C1863" s="9" t="s">
        <v>3797</v>
      </c>
      <c r="D1863" s="9" t="s">
        <v>3798</v>
      </c>
      <c r="E1863" s="10">
        <v>1</v>
      </c>
      <c r="F1863" s="9" t="s">
        <v>3408</v>
      </c>
      <c r="G1863" s="9" t="s">
        <v>3690</v>
      </c>
      <c r="H1863" s="11"/>
      <c r="I1863" s="12">
        <v>1890</v>
      </c>
      <c r="J1863" s="12"/>
      <c r="K1863" s="12"/>
      <c r="L1863" s="12">
        <f t="array" ref="L1863">IFERROR(LOOKUP(2^15,SEARCH({"40A","63A","80A","100A","125A","160A","200A","250A","400A","630A","800A","1000A","1250A","1600A","2000A","2500A","3200A","4000A","5000A","6300A"},UPPER(D1863)),{40,63,80,100,125,160,200,250,400,630,800,1000,1250,1600,2000,2500,3200,4000,5000,6300}),0)</f>
        <v>5000</v>
      </c>
      <c r="M1863" s="9" t="str">
        <f t="shared" si="146"/>
        <v>Straight Feeder</v>
      </c>
      <c r="N1863" s="9" t="str">
        <f t="shared" si="147"/>
        <v>AL</v>
      </c>
      <c r="O1863" s="13" t="str">
        <f t="shared" si="148"/>
        <v>Silver</v>
      </c>
      <c r="P1863" s="9" t="str">
        <f t="shared" si="149"/>
        <v>Epoxy</v>
      </c>
      <c r="Q1863" s="9" t="str">
        <f t="shared" si="150"/>
        <v>5</v>
      </c>
      <c r="R18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63" s="14" t="str">
        <f>IF(ProjectsDB[[#This Row],[Item Type]]="Straight Plug-In",_xlfn.TEXTJOIN("-",TRUE,M1863&amp;"-"&amp;_xlfn.LET(_xlpm.txt,ProjectsDB[[#This Row],[Assembly]],_xlpm.pos,FIND("SP",_xlpm.txt),_xlpm.pre,LEFT(_xlpm.txt,_xlpm.pos-1),IF(RIGHT(_xlpm.pre,3)="123","3PL",IF(RIGHT(_xlpm.pre,2)="12","2PL",IF(RIGHT(_xlpm.pre,1)="1","1PL","3PL")))),N1863,O1863,P1863,Q1863&amp;"W",R1863),_xlfn.TEXTJOIN("-",TRUE,M1863,N1863,O1863,P1863,Q1863&amp;"W",R1863))</f>
        <v>Straight Feeder-AL-Silver-Epoxy-5W-3</v>
      </c>
      <c r="T1863" s="14" t="str">
        <f>IF(COUNTIF(Cycletime[Element Desc.],ProjectsDB[[#This Row],[Element Desc.]])&gt;0,"Found","Not Found")</f>
        <v>Found</v>
      </c>
    </row>
    <row r="1864" spans="2:20" x14ac:dyDescent="0.25">
      <c r="B1864" s="8" t="s">
        <v>3799</v>
      </c>
      <c r="C1864" s="9" t="s">
        <v>3511</v>
      </c>
      <c r="D1864" s="9" t="s">
        <v>3512</v>
      </c>
      <c r="E1864" s="10">
        <v>2</v>
      </c>
      <c r="F1864" s="9" t="s">
        <v>3408</v>
      </c>
      <c r="G1864" s="9" t="s">
        <v>3690</v>
      </c>
      <c r="H1864" s="11"/>
      <c r="I1864" s="12">
        <v>580</v>
      </c>
      <c r="J1864" s="12">
        <v>580</v>
      </c>
      <c r="K1864" s="12"/>
      <c r="L1864" s="12">
        <f t="array" ref="L1864">IFERROR(LOOKUP(2^15,SEARCH({"40A","63A","80A","100A","125A","160A","200A","250A","400A","630A","800A","1000A","1250A","1600A","2000A","2500A","3200A","4000A","5000A","6300A"},UPPER(D1864)),{40,63,80,100,125,160,200,250,400,630,800,1000,1250,1600,2000,2500,3200,4000,5000,6300}),0)</f>
        <v>5000</v>
      </c>
      <c r="M1864" s="9" t="str">
        <f t="shared" si="146"/>
        <v>Elbow Edge</v>
      </c>
      <c r="N1864" s="9" t="str">
        <f t="shared" si="147"/>
        <v>AL</v>
      </c>
      <c r="O1864" s="13" t="str">
        <f t="shared" si="148"/>
        <v>Silver</v>
      </c>
      <c r="P1864" s="9" t="str">
        <f t="shared" si="149"/>
        <v>Epoxy</v>
      </c>
      <c r="Q1864" s="9" t="str">
        <f t="shared" si="150"/>
        <v>5</v>
      </c>
      <c r="R18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64" s="14" t="str">
        <f>IF(ProjectsDB[[#This Row],[Item Type]]="Straight Plug-In",_xlfn.TEXTJOIN("-",TRUE,M1864&amp;"-"&amp;_xlfn.LET(_xlpm.txt,ProjectsDB[[#This Row],[Assembly]],_xlpm.pos,FIND("SP",_xlpm.txt),_xlpm.pre,LEFT(_xlpm.txt,_xlpm.pos-1),IF(RIGHT(_xlpm.pre,3)="123","3PL",IF(RIGHT(_xlpm.pre,2)="12","2PL",IF(RIGHT(_xlpm.pre,1)="1","1PL","3PL")))),N1864,O1864,P1864,Q1864&amp;"W",R1864),_xlfn.TEXTJOIN("-",TRUE,M1864,N1864,O1864,P1864,Q1864&amp;"W",R1864))</f>
        <v>Elbow Edge-AL-Silver-Epoxy-5W-3</v>
      </c>
      <c r="T1864" s="14" t="str">
        <f>IF(COUNTIF(Cycletime[Element Desc.],ProjectsDB[[#This Row],[Element Desc.]])&gt;0,"Found","Not Found")</f>
        <v>Found</v>
      </c>
    </row>
    <row r="1865" spans="2:20" x14ac:dyDescent="0.25">
      <c r="B1865" s="8" t="s">
        <v>3800</v>
      </c>
      <c r="C1865" s="9" t="s">
        <v>3596</v>
      </c>
      <c r="D1865" s="9" t="s">
        <v>3597</v>
      </c>
      <c r="E1865" s="10">
        <v>3</v>
      </c>
      <c r="F1865" s="9" t="s">
        <v>3408</v>
      </c>
      <c r="G1865" s="9" t="s">
        <v>3690</v>
      </c>
      <c r="H1865" s="11"/>
      <c r="I1865" s="12">
        <v>400</v>
      </c>
      <c r="J1865" s="12"/>
      <c r="K1865" s="12"/>
      <c r="L1865" s="12">
        <f t="array" ref="L1865">IFERROR(LOOKUP(2^15,SEARCH({"40A","63A","80A","100A","125A","160A","200A","250A","400A","630A","800A","1000A","1250A","1600A","2000A","2500A","3200A","4000A","5000A","6300A"},UPPER(D1865)),{40,63,80,100,125,160,200,250,400,630,800,1000,1250,1600,2000,2500,3200,4000,5000,6300}),0)</f>
        <v>5000</v>
      </c>
      <c r="M1865" s="9" t="str">
        <f t="shared" si="146"/>
        <v>Straight Feeder</v>
      </c>
      <c r="N1865" s="9" t="str">
        <f t="shared" si="147"/>
        <v>AL</v>
      </c>
      <c r="O1865" s="13" t="str">
        <f t="shared" si="148"/>
        <v>Silver</v>
      </c>
      <c r="P1865" s="9" t="str">
        <f t="shared" si="149"/>
        <v>Epoxy</v>
      </c>
      <c r="Q1865" s="9" t="str">
        <f t="shared" si="150"/>
        <v>5</v>
      </c>
      <c r="R18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65" s="14" t="str">
        <f>IF(ProjectsDB[[#This Row],[Item Type]]="Straight Plug-In",_xlfn.TEXTJOIN("-",TRUE,M1865&amp;"-"&amp;_xlfn.LET(_xlpm.txt,ProjectsDB[[#This Row],[Assembly]],_xlpm.pos,FIND("SP",_xlpm.txt),_xlpm.pre,LEFT(_xlpm.txt,_xlpm.pos-1),IF(RIGHT(_xlpm.pre,3)="123","3PL",IF(RIGHT(_xlpm.pre,2)="12","2PL",IF(RIGHT(_xlpm.pre,1)="1","1PL","3PL")))),N1865,O1865,P1865,Q1865&amp;"W",R1865),_xlfn.TEXTJOIN("-",TRUE,M1865,N1865,O1865,P1865,Q1865&amp;"W",R1865))</f>
        <v>Straight Feeder-AL-Silver-Epoxy-5W-3</v>
      </c>
      <c r="T1865" s="14" t="str">
        <f>IF(COUNTIF(Cycletime[Element Desc.],ProjectsDB[[#This Row],[Element Desc.]])&gt;0,"Found","Not Found")</f>
        <v>Found</v>
      </c>
    </row>
    <row r="1866" spans="2:20" x14ac:dyDescent="0.25">
      <c r="B1866" s="8" t="s">
        <v>3801</v>
      </c>
      <c r="C1866" s="9" t="s">
        <v>3529</v>
      </c>
      <c r="D1866" s="9" t="s">
        <v>3530</v>
      </c>
      <c r="E1866" s="10">
        <v>1</v>
      </c>
      <c r="F1866" s="9" t="s">
        <v>3408</v>
      </c>
      <c r="G1866" s="9" t="s">
        <v>3690</v>
      </c>
      <c r="H1866" s="11"/>
      <c r="I1866" s="12">
        <v>580</v>
      </c>
      <c r="J1866" s="12">
        <v>580</v>
      </c>
      <c r="K1866" s="12"/>
      <c r="L1866" s="12">
        <f t="array" ref="L1866">IFERROR(LOOKUP(2^15,SEARCH({"40A","63A","80A","100A","125A","160A","200A","250A","400A","630A","800A","1000A","1250A","1600A","2000A","2500A","3200A","4000A","5000A","6300A"},UPPER(D1866)),{40,63,80,100,125,160,200,250,400,630,800,1000,1250,1600,2000,2500,3200,4000,5000,6300}),0)</f>
        <v>5000</v>
      </c>
      <c r="M1866" s="9" t="str">
        <f t="shared" si="146"/>
        <v>Elbow Edge</v>
      </c>
      <c r="N1866" s="9" t="str">
        <f t="shared" si="147"/>
        <v>AL</v>
      </c>
      <c r="O1866" s="13" t="str">
        <f t="shared" si="148"/>
        <v>Silver</v>
      </c>
      <c r="P1866" s="9" t="str">
        <f t="shared" si="149"/>
        <v>Epoxy</v>
      </c>
      <c r="Q1866" s="9" t="str">
        <f t="shared" si="150"/>
        <v>5</v>
      </c>
      <c r="R18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66" s="14" t="str">
        <f>IF(ProjectsDB[[#This Row],[Item Type]]="Straight Plug-In",_xlfn.TEXTJOIN("-",TRUE,M1866&amp;"-"&amp;_xlfn.LET(_xlpm.txt,ProjectsDB[[#This Row],[Assembly]],_xlpm.pos,FIND("SP",_xlpm.txt),_xlpm.pre,LEFT(_xlpm.txt,_xlpm.pos-1),IF(RIGHT(_xlpm.pre,3)="123","3PL",IF(RIGHT(_xlpm.pre,2)="12","2PL",IF(RIGHT(_xlpm.pre,1)="1","1PL","3PL")))),N1866,O1866,P1866,Q1866&amp;"W",R1866),_xlfn.TEXTJOIN("-",TRUE,M1866,N1866,O1866,P1866,Q1866&amp;"W",R1866))</f>
        <v>Elbow Edge-AL-Silver-Epoxy-5W-3</v>
      </c>
      <c r="T1866" s="14" t="str">
        <f>IF(COUNTIF(Cycletime[Element Desc.],ProjectsDB[[#This Row],[Element Desc.]])&gt;0,"Found","Not Found")</f>
        <v>Found</v>
      </c>
    </row>
    <row r="1867" spans="2:20" x14ac:dyDescent="0.25">
      <c r="B1867" s="8" t="s">
        <v>3802</v>
      </c>
      <c r="C1867" s="9" t="s">
        <v>3508</v>
      </c>
      <c r="D1867" s="9" t="s">
        <v>3509</v>
      </c>
      <c r="E1867" s="10">
        <v>1</v>
      </c>
      <c r="F1867" s="9" t="s">
        <v>3408</v>
      </c>
      <c r="G1867" s="9" t="s">
        <v>3690</v>
      </c>
      <c r="H1867" s="11"/>
      <c r="I1867" s="12">
        <v>2000</v>
      </c>
      <c r="J1867" s="12"/>
      <c r="K1867" s="12"/>
      <c r="L1867" s="12">
        <f t="array" ref="L1867">IFERROR(LOOKUP(2^15,SEARCH({"40A","63A","80A","100A","125A","160A","200A","250A","400A","630A","800A","1000A","1250A","1600A","2000A","2500A","3200A","4000A","5000A","6300A"},UPPER(D1867)),{40,63,80,100,125,160,200,250,400,630,800,1000,1250,1600,2000,2500,3200,4000,5000,6300}),0)</f>
        <v>5000</v>
      </c>
      <c r="M1867" s="9" t="str">
        <f t="shared" si="146"/>
        <v>Straight Feeder</v>
      </c>
      <c r="N1867" s="9" t="str">
        <f t="shared" si="147"/>
        <v>AL</v>
      </c>
      <c r="O1867" s="13" t="str">
        <f t="shared" si="148"/>
        <v>Silver</v>
      </c>
      <c r="P1867" s="9" t="str">
        <f t="shared" si="149"/>
        <v>Epoxy</v>
      </c>
      <c r="Q1867" s="9" t="str">
        <f t="shared" si="150"/>
        <v>5</v>
      </c>
      <c r="R18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67" s="14" t="str">
        <f>IF(ProjectsDB[[#This Row],[Item Type]]="Straight Plug-In",_xlfn.TEXTJOIN("-",TRUE,M1867&amp;"-"&amp;_xlfn.LET(_xlpm.txt,ProjectsDB[[#This Row],[Assembly]],_xlpm.pos,FIND("SP",_xlpm.txt),_xlpm.pre,LEFT(_xlpm.txt,_xlpm.pos-1),IF(RIGHT(_xlpm.pre,3)="123","3PL",IF(RIGHT(_xlpm.pre,2)="12","2PL",IF(RIGHT(_xlpm.pre,1)="1","1PL","3PL")))),N1867,O1867,P1867,Q1867&amp;"W",R1867),_xlfn.TEXTJOIN("-",TRUE,M1867,N1867,O1867,P1867,Q1867&amp;"W",R1867))</f>
        <v>Straight Feeder-AL-Silver-Epoxy-5W-3</v>
      </c>
      <c r="T1867" s="14" t="str">
        <f>IF(COUNTIF(Cycletime[Element Desc.],ProjectsDB[[#This Row],[Element Desc.]])&gt;0,"Found","Not Found")</f>
        <v>Found</v>
      </c>
    </row>
    <row r="1868" spans="2:20" x14ac:dyDescent="0.25">
      <c r="B1868" s="8" t="s">
        <v>3803</v>
      </c>
      <c r="C1868" s="9" t="s">
        <v>3804</v>
      </c>
      <c r="D1868" s="9" t="s">
        <v>3805</v>
      </c>
      <c r="E1868" s="10">
        <v>1</v>
      </c>
      <c r="F1868" s="9" t="s">
        <v>3408</v>
      </c>
      <c r="G1868" s="9" t="s">
        <v>3690</v>
      </c>
      <c r="H1868" s="11"/>
      <c r="I1868" s="12">
        <v>580</v>
      </c>
      <c r="J1868" s="12">
        <v>580</v>
      </c>
      <c r="K1868" s="12">
        <v>94</v>
      </c>
      <c r="L1868" s="12">
        <f t="array" ref="L1868">IFERROR(LOOKUP(2^15,SEARCH({"40A","63A","80A","100A","125A","160A","200A","250A","400A","630A","800A","1000A","1250A","1600A","2000A","2500A","3200A","4000A","5000A","6300A"},UPPER(D1868)),{40,63,80,100,125,160,200,250,400,630,800,1000,1250,1600,2000,2500,3200,4000,5000,6300}),0)</f>
        <v>5000</v>
      </c>
      <c r="M1868" s="9" t="str">
        <f t="shared" si="146"/>
        <v>Elbow Edge</v>
      </c>
      <c r="N1868" s="9" t="str">
        <f t="shared" si="147"/>
        <v>AL</v>
      </c>
      <c r="O1868" s="13" t="str">
        <f t="shared" si="148"/>
        <v>Silver</v>
      </c>
      <c r="P1868" s="9" t="str">
        <f t="shared" si="149"/>
        <v>Epoxy</v>
      </c>
      <c r="Q1868" s="9" t="str">
        <f t="shared" si="150"/>
        <v>5</v>
      </c>
      <c r="R18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68" s="14" t="str">
        <f>IF(ProjectsDB[[#This Row],[Item Type]]="Straight Plug-In",_xlfn.TEXTJOIN("-",TRUE,M1868&amp;"-"&amp;_xlfn.LET(_xlpm.txt,ProjectsDB[[#This Row],[Assembly]],_xlpm.pos,FIND("SP",_xlpm.txt),_xlpm.pre,LEFT(_xlpm.txt,_xlpm.pos-1),IF(RIGHT(_xlpm.pre,3)="123","3PL",IF(RIGHT(_xlpm.pre,2)="12","2PL",IF(RIGHT(_xlpm.pre,1)="1","1PL","3PL")))),N1868,O1868,P1868,Q1868&amp;"W",R1868),_xlfn.TEXTJOIN("-",TRUE,M1868,N1868,O1868,P1868,Q1868&amp;"W",R1868))</f>
        <v>Elbow Edge-AL-Silver-Epoxy-5W-3</v>
      </c>
      <c r="T1868" s="14" t="str">
        <f>IF(COUNTIF(Cycletime[Element Desc.],ProjectsDB[[#This Row],[Element Desc.]])&gt;0,"Found","Not Found")</f>
        <v>Found</v>
      </c>
    </row>
    <row r="1869" spans="2:20" x14ac:dyDescent="0.25">
      <c r="B1869" s="8" t="s">
        <v>3806</v>
      </c>
      <c r="C1869" s="9" t="s">
        <v>3807</v>
      </c>
      <c r="D1869" s="9" t="s">
        <v>3808</v>
      </c>
      <c r="E1869" s="10">
        <v>1</v>
      </c>
      <c r="F1869" s="9" t="s">
        <v>3408</v>
      </c>
      <c r="G1869" s="9" t="s">
        <v>3690</v>
      </c>
      <c r="H1869" s="11"/>
      <c r="I1869" s="12">
        <v>672</v>
      </c>
      <c r="J1869" s="12"/>
      <c r="K1869" s="12"/>
      <c r="L1869" s="12">
        <f t="array" ref="L1869">IFERROR(LOOKUP(2^15,SEARCH({"40A","63A","80A","100A","125A","160A","200A","250A","400A","630A","800A","1000A","1250A","1600A","2000A","2500A","3200A","4000A","5000A","6300A"},UPPER(D1869)),{40,63,80,100,125,160,200,250,400,630,800,1000,1250,1600,2000,2500,3200,4000,5000,6300}),0)</f>
        <v>5000</v>
      </c>
      <c r="M1869" s="9" t="str">
        <f t="shared" si="146"/>
        <v>Straight Feeder</v>
      </c>
      <c r="N1869" s="9" t="str">
        <f t="shared" si="147"/>
        <v>AL</v>
      </c>
      <c r="O1869" s="13" t="str">
        <f t="shared" si="148"/>
        <v>Silver</v>
      </c>
      <c r="P1869" s="9" t="str">
        <f t="shared" si="149"/>
        <v>Epoxy</v>
      </c>
      <c r="Q1869" s="9" t="str">
        <f t="shared" si="150"/>
        <v>5</v>
      </c>
      <c r="R18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69" s="14" t="str">
        <f>IF(ProjectsDB[[#This Row],[Item Type]]="Straight Plug-In",_xlfn.TEXTJOIN("-",TRUE,M1869&amp;"-"&amp;_xlfn.LET(_xlpm.txt,ProjectsDB[[#This Row],[Assembly]],_xlpm.pos,FIND("SP",_xlpm.txt),_xlpm.pre,LEFT(_xlpm.txt,_xlpm.pos-1),IF(RIGHT(_xlpm.pre,3)="123","3PL",IF(RIGHT(_xlpm.pre,2)="12","2PL",IF(RIGHT(_xlpm.pre,1)="1","1PL","3PL")))),N1869,O1869,P1869,Q1869&amp;"W",R1869),_xlfn.TEXTJOIN("-",TRUE,M1869,N1869,O1869,P1869,Q1869&amp;"W",R1869))</f>
        <v>Straight Feeder-AL-Silver-Epoxy-5W-3</v>
      </c>
      <c r="T1869" s="14" t="str">
        <f>IF(COUNTIF(Cycletime[Element Desc.],ProjectsDB[[#This Row],[Element Desc.]])&gt;0,"Found","Not Found")</f>
        <v>Found</v>
      </c>
    </row>
    <row r="1870" spans="2:20" x14ac:dyDescent="0.25">
      <c r="B1870" s="8" t="s">
        <v>3809</v>
      </c>
      <c r="C1870" s="9" t="s">
        <v>3810</v>
      </c>
      <c r="D1870" s="9" t="s">
        <v>3811</v>
      </c>
      <c r="E1870" s="10">
        <v>1</v>
      </c>
      <c r="F1870" s="9" t="s">
        <v>3408</v>
      </c>
      <c r="G1870" s="9" t="s">
        <v>3690</v>
      </c>
      <c r="H1870" s="11"/>
      <c r="I1870" s="12">
        <v>300</v>
      </c>
      <c r="J1870" s="12">
        <v>300</v>
      </c>
      <c r="K1870" s="12">
        <v>300</v>
      </c>
      <c r="L1870" s="12">
        <f t="array" ref="L1870">IFERROR(LOOKUP(2^15,SEARCH({"40A","63A","80A","100A","125A","160A","200A","250A","400A","630A","800A","1000A","1250A","1600A","2000A","2500A","3200A","4000A","5000A","6300A"},UPPER(D1870)),{40,63,80,100,125,160,200,250,400,630,800,1000,1250,1600,2000,2500,3200,4000,5000,6300}),0)</f>
        <v>5000</v>
      </c>
      <c r="M1870" s="9" t="str">
        <f t="shared" si="146"/>
        <v>Z-Unit Flat</v>
      </c>
      <c r="N1870" s="9" t="str">
        <f t="shared" si="147"/>
        <v>AL</v>
      </c>
      <c r="O1870" s="13" t="str">
        <f t="shared" si="148"/>
        <v>Silver</v>
      </c>
      <c r="P1870" s="9" t="str">
        <f t="shared" si="149"/>
        <v>Epoxy</v>
      </c>
      <c r="Q1870" s="9" t="str">
        <f t="shared" si="150"/>
        <v>5</v>
      </c>
      <c r="R18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70" s="14" t="str">
        <f>IF(ProjectsDB[[#This Row],[Item Type]]="Straight Plug-In",_xlfn.TEXTJOIN("-",TRUE,M1870&amp;"-"&amp;_xlfn.LET(_xlpm.txt,ProjectsDB[[#This Row],[Assembly]],_xlpm.pos,FIND("SP",_xlpm.txt),_xlpm.pre,LEFT(_xlpm.txt,_xlpm.pos-1),IF(RIGHT(_xlpm.pre,3)="123","3PL",IF(RIGHT(_xlpm.pre,2)="12","2PL",IF(RIGHT(_xlpm.pre,1)="1","1PL","3PL")))),N1870,O1870,P1870,Q1870&amp;"W",R1870),_xlfn.TEXTJOIN("-",TRUE,M1870,N1870,O1870,P1870,Q1870&amp;"W",R1870))</f>
        <v>Z-Unit Flat-AL-Silver-Epoxy-5W-3</v>
      </c>
      <c r="T1870" s="14" t="str">
        <f>IF(COUNTIF(Cycletime[Element Desc.],ProjectsDB[[#This Row],[Element Desc.]])&gt;0,"Found","Not Found")</f>
        <v>Found</v>
      </c>
    </row>
    <row r="1871" spans="2:20" x14ac:dyDescent="0.25">
      <c r="B1871" s="8" t="s">
        <v>3812</v>
      </c>
      <c r="C1871" s="9" t="s">
        <v>3813</v>
      </c>
      <c r="D1871" s="9" t="s">
        <v>3814</v>
      </c>
      <c r="E1871" s="10">
        <v>1</v>
      </c>
      <c r="F1871" s="9" t="s">
        <v>3408</v>
      </c>
      <c r="G1871" s="9" t="s">
        <v>3690</v>
      </c>
      <c r="H1871" s="11"/>
      <c r="I1871" s="12">
        <v>300</v>
      </c>
      <c r="J1871" s="12">
        <v>214</v>
      </c>
      <c r="K1871" s="12">
        <v>300</v>
      </c>
      <c r="L1871" s="12">
        <f t="array" ref="L1871">IFERROR(LOOKUP(2^15,SEARCH({"40A","63A","80A","100A","125A","160A","200A","250A","400A","630A","800A","1000A","1250A","1600A","2000A","2500A","3200A","4000A","5000A","6300A"},UPPER(D1871)),{40,63,80,100,125,160,200,250,400,630,800,1000,1250,1600,2000,2500,3200,4000,5000,6300}),0)</f>
        <v>5000</v>
      </c>
      <c r="M1871" s="9" t="str">
        <f t="shared" si="146"/>
        <v>Z-Unit Flat</v>
      </c>
      <c r="N1871" s="9" t="str">
        <f t="shared" si="147"/>
        <v>AL</v>
      </c>
      <c r="O1871" s="13" t="str">
        <f t="shared" si="148"/>
        <v>Silver</v>
      </c>
      <c r="P1871" s="9" t="str">
        <f t="shared" si="149"/>
        <v>Epoxy</v>
      </c>
      <c r="Q1871" s="9" t="str">
        <f t="shared" si="150"/>
        <v>5</v>
      </c>
      <c r="R18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71" s="14" t="str">
        <f>IF(ProjectsDB[[#This Row],[Item Type]]="Straight Plug-In",_xlfn.TEXTJOIN("-",TRUE,M1871&amp;"-"&amp;_xlfn.LET(_xlpm.txt,ProjectsDB[[#This Row],[Assembly]],_xlpm.pos,FIND("SP",_xlpm.txt),_xlpm.pre,LEFT(_xlpm.txt,_xlpm.pos-1),IF(RIGHT(_xlpm.pre,3)="123","3PL",IF(RIGHT(_xlpm.pre,2)="12","2PL",IF(RIGHT(_xlpm.pre,1)="1","1PL","3PL")))),N1871,O1871,P1871,Q1871&amp;"W",R1871),_xlfn.TEXTJOIN("-",TRUE,M1871,N1871,O1871,P1871,Q1871&amp;"W",R1871))</f>
        <v>Z-Unit Flat-AL-Silver-Epoxy-5W-3</v>
      </c>
      <c r="T1871" s="14" t="str">
        <f>IF(COUNTIF(Cycletime[Element Desc.],ProjectsDB[[#This Row],[Element Desc.]])&gt;0,"Found","Not Found")</f>
        <v>Found</v>
      </c>
    </row>
    <row r="1872" spans="2:20" x14ac:dyDescent="0.25">
      <c r="B1872" s="8" t="s">
        <v>3815</v>
      </c>
      <c r="C1872" s="9" t="s">
        <v>3505</v>
      </c>
      <c r="D1872" s="9" t="s">
        <v>3506</v>
      </c>
      <c r="E1872" s="10">
        <v>17</v>
      </c>
      <c r="F1872" s="9" t="s">
        <v>3408</v>
      </c>
      <c r="G1872" s="9" t="s">
        <v>3690</v>
      </c>
      <c r="H1872" s="11"/>
      <c r="I1872" s="12"/>
      <c r="J1872" s="12"/>
      <c r="K1872" s="12"/>
      <c r="L1872" s="12">
        <f t="array" ref="L1872">IFERROR(LOOKUP(2^15,SEARCH({"40A","63A","80A","100A","125A","160A","200A","250A","400A","630A","800A","1000A","1250A","1600A","2000A","2500A","3200A","4000A","5000A","6300A"},UPPER(D1872)),{40,63,80,100,125,160,200,250,400,630,800,1000,1250,1600,2000,2500,3200,4000,5000,6300}),0)</f>
        <v>5000</v>
      </c>
      <c r="M1872" s="9" t="str">
        <f t="shared" si="146"/>
        <v>Joint Pack</v>
      </c>
      <c r="N1872" s="9" t="str">
        <f t="shared" si="147"/>
        <v>AL</v>
      </c>
      <c r="O1872" s="13" t="str">
        <f t="shared" si="148"/>
        <v>Silver</v>
      </c>
      <c r="P1872" s="9" t="str">
        <f t="shared" si="149"/>
        <v>None</v>
      </c>
      <c r="Q1872" s="9" t="str">
        <f t="shared" si="150"/>
        <v>5</v>
      </c>
      <c r="R18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72" s="14" t="str">
        <f>IF(ProjectsDB[[#This Row],[Item Type]]="Straight Plug-In",_xlfn.TEXTJOIN("-",TRUE,M1872&amp;"-"&amp;_xlfn.LET(_xlpm.txt,ProjectsDB[[#This Row],[Assembly]],_xlpm.pos,FIND("SP",_xlpm.txt),_xlpm.pre,LEFT(_xlpm.txt,_xlpm.pos-1),IF(RIGHT(_xlpm.pre,3)="123","3PL",IF(RIGHT(_xlpm.pre,2)="12","2PL",IF(RIGHT(_xlpm.pre,1)="1","1PL","3PL")))),N1872,O1872,P1872,Q1872&amp;"W",R1872),_xlfn.TEXTJOIN("-",TRUE,M1872,N1872,O1872,P1872,Q1872&amp;"W",R1872))</f>
        <v>Joint Pack-AL-Silver-None-5W-3</v>
      </c>
      <c r="T1872" s="14" t="str">
        <f>IF(COUNTIF(Cycletime[Element Desc.],ProjectsDB[[#This Row],[Element Desc.]])&gt;0,"Found","Not Found")</f>
        <v>Found</v>
      </c>
    </row>
    <row r="1873" spans="2:20" x14ac:dyDescent="0.25">
      <c r="B1873" s="8" t="s">
        <v>3816</v>
      </c>
      <c r="C1873" s="9" t="s">
        <v>3817</v>
      </c>
      <c r="D1873" s="9" t="s">
        <v>3818</v>
      </c>
      <c r="E1873" s="10">
        <v>1</v>
      </c>
      <c r="F1873" s="9" t="s">
        <v>3408</v>
      </c>
      <c r="G1873" s="9" t="s">
        <v>3690</v>
      </c>
      <c r="H1873" s="11"/>
      <c r="I1873" s="12">
        <v>370</v>
      </c>
      <c r="J1873" s="12">
        <v>370</v>
      </c>
      <c r="K1873" s="12">
        <v>103</v>
      </c>
      <c r="L1873" s="12">
        <f t="array" ref="L1873">IFERROR(LOOKUP(2^15,SEARCH({"40A","63A","80A","100A","125A","160A","200A","250A","400A","630A","800A","1000A","1250A","1600A","2000A","2500A","3200A","4000A","5000A","6300A"},UPPER(D1873)),{40,63,80,100,125,160,200,250,400,630,800,1000,1250,1600,2000,2500,3200,4000,5000,6300}),0)</f>
        <v>2000</v>
      </c>
      <c r="M1873" s="9" t="str">
        <f t="shared" si="146"/>
        <v>Elbow Edge</v>
      </c>
      <c r="N1873" s="9" t="str">
        <f t="shared" si="147"/>
        <v>AL</v>
      </c>
      <c r="O1873" s="13" t="str">
        <f t="shared" si="148"/>
        <v>Silver</v>
      </c>
      <c r="P1873" s="9" t="str">
        <f t="shared" si="149"/>
        <v>Epoxy</v>
      </c>
      <c r="Q1873" s="9" t="str">
        <f t="shared" si="150"/>
        <v>5</v>
      </c>
      <c r="R18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73" s="14" t="str">
        <f>IF(ProjectsDB[[#This Row],[Item Type]]="Straight Plug-In",_xlfn.TEXTJOIN("-",TRUE,M1873&amp;"-"&amp;_xlfn.LET(_xlpm.txt,ProjectsDB[[#This Row],[Assembly]],_xlpm.pos,FIND("SP",_xlpm.txt),_xlpm.pre,LEFT(_xlpm.txt,_xlpm.pos-1),IF(RIGHT(_xlpm.pre,3)="123","3PL",IF(RIGHT(_xlpm.pre,2)="12","2PL",IF(RIGHT(_xlpm.pre,1)="1","1PL","3PL")))),N1873,O1873,P1873,Q1873&amp;"W",R1873),_xlfn.TEXTJOIN("-",TRUE,M1873,N1873,O1873,P1873,Q1873&amp;"W",R1873))</f>
        <v>Elbow Edge-AL-Silver-Epoxy-5W-1</v>
      </c>
      <c r="T1873" s="14" t="str">
        <f>IF(COUNTIF(Cycletime[Element Desc.],ProjectsDB[[#This Row],[Element Desc.]])&gt;0,"Found","Not Found")</f>
        <v>Found</v>
      </c>
    </row>
    <row r="1874" spans="2:20" x14ac:dyDescent="0.25">
      <c r="B1874" s="8" t="s">
        <v>3819</v>
      </c>
      <c r="C1874" s="9" t="s">
        <v>3820</v>
      </c>
      <c r="D1874" s="9" t="s">
        <v>3821</v>
      </c>
      <c r="E1874" s="10">
        <v>1</v>
      </c>
      <c r="F1874" s="9" t="s">
        <v>3408</v>
      </c>
      <c r="G1874" s="9" t="s">
        <v>3690</v>
      </c>
      <c r="H1874" s="11"/>
      <c r="I1874" s="12">
        <v>370</v>
      </c>
      <c r="J1874" s="12">
        <v>370</v>
      </c>
      <c r="K1874" s="12">
        <v>145</v>
      </c>
      <c r="L1874" s="12">
        <f t="array" ref="L1874">IFERROR(LOOKUP(2^15,SEARCH({"40A","63A","80A","100A","125A","160A","200A","250A","400A","630A","800A","1000A","1250A","1600A","2000A","2500A","3200A","4000A","5000A","6300A"},UPPER(D1874)),{40,63,80,100,125,160,200,250,400,630,800,1000,1250,1600,2000,2500,3200,4000,5000,6300}),0)</f>
        <v>2000</v>
      </c>
      <c r="M1874" s="9" t="str">
        <f t="shared" si="146"/>
        <v>Elbow Edge</v>
      </c>
      <c r="N1874" s="9" t="str">
        <f t="shared" si="147"/>
        <v>AL</v>
      </c>
      <c r="O1874" s="13" t="str">
        <f t="shared" si="148"/>
        <v>Silver</v>
      </c>
      <c r="P1874" s="9" t="str">
        <f t="shared" si="149"/>
        <v>Epoxy</v>
      </c>
      <c r="Q1874" s="9" t="str">
        <f t="shared" si="150"/>
        <v>5</v>
      </c>
      <c r="R18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74" s="14" t="str">
        <f>IF(ProjectsDB[[#This Row],[Item Type]]="Straight Plug-In",_xlfn.TEXTJOIN("-",TRUE,M1874&amp;"-"&amp;_xlfn.LET(_xlpm.txt,ProjectsDB[[#This Row],[Assembly]],_xlpm.pos,FIND("SP",_xlpm.txt),_xlpm.pre,LEFT(_xlpm.txt,_xlpm.pos-1),IF(RIGHT(_xlpm.pre,3)="123","3PL",IF(RIGHT(_xlpm.pre,2)="12","2PL",IF(RIGHT(_xlpm.pre,1)="1","1PL","3PL")))),N1874,O1874,P1874,Q1874&amp;"W",R1874),_xlfn.TEXTJOIN("-",TRUE,M1874,N1874,O1874,P1874,Q1874&amp;"W",R1874))</f>
        <v>Elbow Edge-AL-Silver-Epoxy-5W-1</v>
      </c>
      <c r="T1874" s="14" t="str">
        <f>IF(COUNTIF(Cycletime[Element Desc.],ProjectsDB[[#This Row],[Element Desc.]])&gt;0,"Found","Not Found")</f>
        <v>Found</v>
      </c>
    </row>
    <row r="1875" spans="2:20" x14ac:dyDescent="0.25">
      <c r="B1875" s="8" t="s">
        <v>3822</v>
      </c>
      <c r="C1875" s="9" t="s">
        <v>3823</v>
      </c>
      <c r="D1875" s="9" t="s">
        <v>3824</v>
      </c>
      <c r="E1875" s="10">
        <v>1</v>
      </c>
      <c r="F1875" s="9" t="s">
        <v>3408</v>
      </c>
      <c r="G1875" s="9" t="s">
        <v>3690</v>
      </c>
      <c r="H1875" s="11"/>
      <c r="I1875" s="12">
        <v>1385</v>
      </c>
      <c r="J1875" s="12"/>
      <c r="K1875" s="12"/>
      <c r="L1875" s="12">
        <f t="array" ref="L1875">IFERROR(LOOKUP(2^15,SEARCH({"40A","63A","80A","100A","125A","160A","200A","250A","400A","630A","800A","1000A","1250A","1600A","2000A","2500A","3200A","4000A","5000A","6300A"},UPPER(D1875)),{40,63,80,100,125,160,200,250,400,630,800,1000,1250,1600,2000,2500,3200,4000,5000,6300}),0)</f>
        <v>2000</v>
      </c>
      <c r="M1875" s="9" t="str">
        <f t="shared" si="146"/>
        <v>Straight Feeder</v>
      </c>
      <c r="N1875" s="9" t="str">
        <f t="shared" si="147"/>
        <v>AL</v>
      </c>
      <c r="O1875" s="13" t="str">
        <f t="shared" si="148"/>
        <v>Silver</v>
      </c>
      <c r="P1875" s="9" t="str">
        <f t="shared" si="149"/>
        <v>Epoxy</v>
      </c>
      <c r="Q1875" s="9" t="str">
        <f t="shared" si="150"/>
        <v>5</v>
      </c>
      <c r="R18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75" s="14" t="str">
        <f>IF(ProjectsDB[[#This Row],[Item Type]]="Straight Plug-In",_xlfn.TEXTJOIN("-",TRUE,M1875&amp;"-"&amp;_xlfn.LET(_xlpm.txt,ProjectsDB[[#This Row],[Assembly]],_xlpm.pos,FIND("SP",_xlpm.txt),_xlpm.pre,LEFT(_xlpm.txt,_xlpm.pos-1),IF(RIGHT(_xlpm.pre,3)="123","3PL",IF(RIGHT(_xlpm.pre,2)="12","2PL",IF(RIGHT(_xlpm.pre,1)="1","1PL","3PL")))),N1875,O1875,P1875,Q1875&amp;"W",R1875),_xlfn.TEXTJOIN("-",TRUE,M1875,N1875,O1875,P1875,Q1875&amp;"W",R1875))</f>
        <v>Straight Feeder-AL-Silver-Epoxy-5W-1</v>
      </c>
      <c r="T1875" s="14" t="str">
        <f>IF(COUNTIF(Cycletime[Element Desc.],ProjectsDB[[#This Row],[Element Desc.]])&gt;0,"Found","Not Found")</f>
        <v>Found</v>
      </c>
    </row>
    <row r="1876" spans="2:20" x14ac:dyDescent="0.25">
      <c r="B1876" s="8" t="s">
        <v>3825</v>
      </c>
      <c r="C1876" s="9" t="s">
        <v>1460</v>
      </c>
      <c r="D1876" s="9" t="s">
        <v>1461</v>
      </c>
      <c r="E1876" s="10">
        <v>1</v>
      </c>
      <c r="F1876" s="9" t="s">
        <v>3408</v>
      </c>
      <c r="G1876" s="9" t="s">
        <v>3690</v>
      </c>
      <c r="H1876" s="11"/>
      <c r="I1876" s="12"/>
      <c r="J1876" s="12"/>
      <c r="K1876" s="12"/>
      <c r="L1876" s="12">
        <f t="array" ref="L1876">IFERROR(LOOKUP(2^15,SEARCH({"40A","63A","80A","100A","125A","160A","200A","250A","400A","630A","800A","1000A","1250A","1600A","2000A","2500A","3200A","4000A","5000A","6300A"},UPPER(D1876)),{40,63,80,100,125,160,200,250,400,630,800,1000,1250,1600,2000,2500,3200,4000,5000,6300}),0)</f>
        <v>2000</v>
      </c>
      <c r="M1876" s="9" t="str">
        <f t="shared" si="146"/>
        <v>End Cap</v>
      </c>
      <c r="N1876" s="9" t="str">
        <f t="shared" si="147"/>
        <v>AL</v>
      </c>
      <c r="O1876" s="13" t="str">
        <f t="shared" si="148"/>
        <v>None</v>
      </c>
      <c r="P1876" s="9" t="str">
        <f t="shared" si="149"/>
        <v>None</v>
      </c>
      <c r="Q1876" s="9" t="str">
        <f t="shared" si="150"/>
        <v>0</v>
      </c>
      <c r="R18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76" s="14" t="str">
        <f>IF(ProjectsDB[[#This Row],[Item Type]]="Straight Plug-In",_xlfn.TEXTJOIN("-",TRUE,M1876&amp;"-"&amp;_xlfn.LET(_xlpm.txt,ProjectsDB[[#This Row],[Assembly]],_xlpm.pos,FIND("SP",_xlpm.txt),_xlpm.pre,LEFT(_xlpm.txt,_xlpm.pos-1),IF(RIGHT(_xlpm.pre,3)="123","3PL",IF(RIGHT(_xlpm.pre,2)="12","2PL",IF(RIGHT(_xlpm.pre,1)="1","1PL","3PL")))),N1876,O1876,P1876,Q1876&amp;"W",R1876),_xlfn.TEXTJOIN("-",TRUE,M1876,N1876,O1876,P1876,Q1876&amp;"W",R1876))</f>
        <v>End Cap-AL-None-None-0W-1</v>
      </c>
      <c r="T1876" s="14" t="str">
        <f>IF(COUNTIF(Cycletime[Element Desc.],ProjectsDB[[#This Row],[Element Desc.]])&gt;0,"Found","Not Found")</f>
        <v>Found</v>
      </c>
    </row>
    <row r="1877" spans="2:20" x14ac:dyDescent="0.25">
      <c r="B1877" s="8" t="s">
        <v>3826</v>
      </c>
      <c r="C1877" s="9" t="s">
        <v>1367</v>
      </c>
      <c r="D1877" s="9" t="s">
        <v>1368</v>
      </c>
      <c r="E1877" s="10">
        <v>8</v>
      </c>
      <c r="F1877" s="9" t="s">
        <v>3408</v>
      </c>
      <c r="G1877" s="9" t="s">
        <v>3690</v>
      </c>
      <c r="H1877" s="11"/>
      <c r="I1877" s="12"/>
      <c r="J1877" s="12"/>
      <c r="K1877" s="12"/>
      <c r="L1877" s="12">
        <f t="array" ref="L1877">IFERROR(LOOKUP(2^15,SEARCH({"40A","63A","80A","100A","125A","160A","200A","250A","400A","630A","800A","1000A","1250A","1600A","2000A","2500A","3200A","4000A","5000A","6300A"},UPPER(D1877)),{40,63,80,100,125,160,200,250,400,630,800,1000,1250,1600,2000,2500,3200,4000,5000,6300}),0)</f>
        <v>2000</v>
      </c>
      <c r="M1877" s="9" t="str">
        <f t="shared" si="146"/>
        <v>Joint Pack</v>
      </c>
      <c r="N1877" s="9" t="str">
        <f t="shared" si="147"/>
        <v>AL</v>
      </c>
      <c r="O1877" s="13" t="str">
        <f t="shared" si="148"/>
        <v>Silver</v>
      </c>
      <c r="P1877" s="9" t="str">
        <f t="shared" si="149"/>
        <v>None</v>
      </c>
      <c r="Q1877" s="9" t="str">
        <f t="shared" si="150"/>
        <v>5</v>
      </c>
      <c r="R18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77" s="14" t="str">
        <f>IF(ProjectsDB[[#This Row],[Item Type]]="Straight Plug-In",_xlfn.TEXTJOIN("-",TRUE,M1877&amp;"-"&amp;_xlfn.LET(_xlpm.txt,ProjectsDB[[#This Row],[Assembly]],_xlpm.pos,FIND("SP",_xlpm.txt),_xlpm.pre,LEFT(_xlpm.txt,_xlpm.pos-1),IF(RIGHT(_xlpm.pre,3)="123","3PL",IF(RIGHT(_xlpm.pre,2)="12","2PL",IF(RIGHT(_xlpm.pre,1)="1","1PL","3PL")))),N1877,O1877,P1877,Q1877&amp;"W",R1877),_xlfn.TEXTJOIN("-",TRUE,M1877,N1877,O1877,P1877,Q1877&amp;"W",R1877))</f>
        <v>Joint Pack-AL-Silver-None-5W-1</v>
      </c>
      <c r="T1877" s="14" t="str">
        <f>IF(COUNTIF(Cycletime[Element Desc.],ProjectsDB[[#This Row],[Element Desc.]])&gt;0,"Found","Not Found")</f>
        <v>Found</v>
      </c>
    </row>
    <row r="1878" spans="2:20" x14ac:dyDescent="0.25">
      <c r="B1878" s="8" t="s">
        <v>3827</v>
      </c>
      <c r="C1878" s="9" t="s">
        <v>3828</v>
      </c>
      <c r="D1878" s="9" t="s">
        <v>3829</v>
      </c>
      <c r="E1878" s="10">
        <v>5</v>
      </c>
      <c r="F1878" s="9" t="s">
        <v>3408</v>
      </c>
      <c r="G1878" s="9" t="s">
        <v>3690</v>
      </c>
      <c r="H1878" s="11"/>
      <c r="I1878" s="12">
        <v>3000</v>
      </c>
      <c r="J1878" s="12"/>
      <c r="K1878" s="12"/>
      <c r="L1878" s="12">
        <f t="array" ref="L1878">IFERROR(LOOKUP(2^15,SEARCH({"40A","63A","80A","100A","125A","160A","200A","250A","400A","630A","800A","1000A","1250A","1600A","2000A","2500A","3200A","4000A","5000A","6300A"},UPPER(D1878)),{40,63,80,100,125,160,200,250,400,630,800,1000,1250,1600,2000,2500,3200,4000,5000,6300}),0)</f>
        <v>2000</v>
      </c>
      <c r="M1878" s="9" t="str">
        <f t="shared" si="146"/>
        <v>Straight Feeder</v>
      </c>
      <c r="N1878" s="9" t="str">
        <f t="shared" si="147"/>
        <v>AL</v>
      </c>
      <c r="O1878" s="13" t="str">
        <f t="shared" si="148"/>
        <v>Silver</v>
      </c>
      <c r="P1878" s="9" t="str">
        <f t="shared" si="149"/>
        <v>Epoxy</v>
      </c>
      <c r="Q1878" s="9" t="str">
        <f t="shared" si="150"/>
        <v>5</v>
      </c>
      <c r="R18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78" s="14" t="str">
        <f>IF(ProjectsDB[[#This Row],[Item Type]]="Straight Plug-In",_xlfn.TEXTJOIN("-",TRUE,M1878&amp;"-"&amp;_xlfn.LET(_xlpm.txt,ProjectsDB[[#This Row],[Assembly]],_xlpm.pos,FIND("SP",_xlpm.txt),_xlpm.pre,LEFT(_xlpm.txt,_xlpm.pos-1),IF(RIGHT(_xlpm.pre,3)="123","3PL",IF(RIGHT(_xlpm.pre,2)="12","2PL",IF(RIGHT(_xlpm.pre,1)="1","1PL","3PL")))),N1878,O1878,P1878,Q1878&amp;"W",R1878),_xlfn.TEXTJOIN("-",TRUE,M1878,N1878,O1878,P1878,Q1878&amp;"W",R1878))</f>
        <v>Straight Feeder-AL-Silver-Epoxy-5W-1</v>
      </c>
      <c r="T1878" s="14" t="str">
        <f>IF(COUNTIF(Cycletime[Element Desc.],ProjectsDB[[#This Row],[Element Desc.]])&gt;0,"Found","Not Found")</f>
        <v>Found</v>
      </c>
    </row>
    <row r="1879" spans="2:20" x14ac:dyDescent="0.25">
      <c r="B1879" s="8" t="s">
        <v>3830</v>
      </c>
      <c r="C1879" s="9" t="s">
        <v>3831</v>
      </c>
      <c r="D1879" s="9" t="s">
        <v>3832</v>
      </c>
      <c r="E1879" s="10">
        <v>1</v>
      </c>
      <c r="F1879" s="9" t="s">
        <v>3408</v>
      </c>
      <c r="G1879" s="9" t="s">
        <v>3690</v>
      </c>
      <c r="H1879" s="11"/>
      <c r="I1879" s="12">
        <v>370</v>
      </c>
      <c r="J1879" s="12">
        <v>370</v>
      </c>
      <c r="K1879" s="12">
        <v>105</v>
      </c>
      <c r="L1879" s="12">
        <f t="array" ref="L1879">IFERROR(LOOKUP(2^15,SEARCH({"40A","63A","80A","100A","125A","160A","200A","250A","400A","630A","800A","1000A","1250A","1600A","2000A","2500A","3200A","4000A","5000A","6300A"},UPPER(D1879)),{40,63,80,100,125,160,200,250,400,630,800,1000,1250,1600,2000,2500,3200,4000,5000,6300}),0)</f>
        <v>2000</v>
      </c>
      <c r="M1879" s="9" t="str">
        <f t="shared" si="146"/>
        <v>Elbow Edge</v>
      </c>
      <c r="N1879" s="9" t="str">
        <f t="shared" si="147"/>
        <v>AL</v>
      </c>
      <c r="O1879" s="13" t="str">
        <f t="shared" si="148"/>
        <v>Silver</v>
      </c>
      <c r="P1879" s="9" t="str">
        <f t="shared" si="149"/>
        <v>Epoxy</v>
      </c>
      <c r="Q1879" s="9" t="str">
        <f t="shared" si="150"/>
        <v>5</v>
      </c>
      <c r="R18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79" s="14" t="str">
        <f>IF(ProjectsDB[[#This Row],[Item Type]]="Straight Plug-In",_xlfn.TEXTJOIN("-",TRUE,M1879&amp;"-"&amp;_xlfn.LET(_xlpm.txt,ProjectsDB[[#This Row],[Assembly]],_xlpm.pos,FIND("SP",_xlpm.txt),_xlpm.pre,LEFT(_xlpm.txt,_xlpm.pos-1),IF(RIGHT(_xlpm.pre,3)="123","3PL",IF(RIGHT(_xlpm.pre,2)="12","2PL",IF(RIGHT(_xlpm.pre,1)="1","1PL","3PL")))),N1879,O1879,P1879,Q1879&amp;"W",R1879),_xlfn.TEXTJOIN("-",TRUE,M1879,N1879,O1879,P1879,Q1879&amp;"W",R1879))</f>
        <v>Elbow Edge-AL-Silver-Epoxy-5W-1</v>
      </c>
      <c r="T1879" s="14" t="str">
        <f>IF(COUNTIF(Cycletime[Element Desc.],ProjectsDB[[#This Row],[Element Desc.]])&gt;0,"Found","Not Found")</f>
        <v>Found</v>
      </c>
    </row>
    <row r="1880" spans="2:20" x14ac:dyDescent="0.25">
      <c r="B1880" s="8" t="s">
        <v>3833</v>
      </c>
      <c r="C1880" s="9" t="s">
        <v>3834</v>
      </c>
      <c r="D1880" s="9" t="s">
        <v>3835</v>
      </c>
      <c r="E1880" s="10">
        <v>1</v>
      </c>
      <c r="F1880" s="9" t="s">
        <v>3408</v>
      </c>
      <c r="G1880" s="9" t="s">
        <v>3690</v>
      </c>
      <c r="H1880" s="11"/>
      <c r="I1880" s="12">
        <v>1500</v>
      </c>
      <c r="J1880" s="12"/>
      <c r="K1880" s="12"/>
      <c r="L1880" s="12">
        <f t="array" ref="L1880">IFERROR(LOOKUP(2^15,SEARCH({"40A","63A","80A","100A","125A","160A","200A","250A","400A","630A","800A","1000A","1250A","1600A","2000A","2500A","3200A","4000A","5000A","6300A"},UPPER(D1880)),{40,63,80,100,125,160,200,250,400,630,800,1000,1250,1600,2000,2500,3200,4000,5000,6300}),0)</f>
        <v>2000</v>
      </c>
      <c r="M1880" s="9" t="str">
        <f t="shared" si="146"/>
        <v>Straight Feeder</v>
      </c>
      <c r="N1880" s="9" t="str">
        <f t="shared" si="147"/>
        <v>AL</v>
      </c>
      <c r="O1880" s="13" t="str">
        <f t="shared" si="148"/>
        <v>Silver</v>
      </c>
      <c r="P1880" s="9" t="str">
        <f t="shared" si="149"/>
        <v>Epoxy</v>
      </c>
      <c r="Q1880" s="9" t="str">
        <f t="shared" si="150"/>
        <v>5</v>
      </c>
      <c r="R18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80" s="14" t="str">
        <f>IF(ProjectsDB[[#This Row],[Item Type]]="Straight Plug-In",_xlfn.TEXTJOIN("-",TRUE,M1880&amp;"-"&amp;_xlfn.LET(_xlpm.txt,ProjectsDB[[#This Row],[Assembly]],_xlpm.pos,FIND("SP",_xlpm.txt),_xlpm.pre,LEFT(_xlpm.txt,_xlpm.pos-1),IF(RIGHT(_xlpm.pre,3)="123","3PL",IF(RIGHT(_xlpm.pre,2)="12","2PL",IF(RIGHT(_xlpm.pre,1)="1","1PL","3PL")))),N1880,O1880,P1880,Q1880&amp;"W",R1880),_xlfn.TEXTJOIN("-",TRUE,M1880,N1880,O1880,P1880,Q1880&amp;"W",R1880))</f>
        <v>Straight Feeder-AL-Silver-Epoxy-5W-1</v>
      </c>
      <c r="T1880" s="14" t="str">
        <f>IF(COUNTIF(Cycletime[Element Desc.],ProjectsDB[[#This Row],[Element Desc.]])&gt;0,"Found","Not Found")</f>
        <v>Found</v>
      </c>
    </row>
    <row r="1881" spans="2:20" x14ac:dyDescent="0.25">
      <c r="B1881" s="8" t="s">
        <v>3836</v>
      </c>
      <c r="C1881" s="9" t="s">
        <v>3837</v>
      </c>
      <c r="D1881" s="9" t="s">
        <v>3838</v>
      </c>
      <c r="E1881" s="10">
        <v>1</v>
      </c>
      <c r="F1881" s="9" t="s">
        <v>3408</v>
      </c>
      <c r="G1881" s="9" t="s">
        <v>3690</v>
      </c>
      <c r="H1881" s="11"/>
      <c r="I1881" s="12">
        <v>370</v>
      </c>
      <c r="J1881" s="12">
        <v>370</v>
      </c>
      <c r="K1881" s="12">
        <v>147</v>
      </c>
      <c r="L1881" s="12">
        <f t="array" ref="L1881">IFERROR(LOOKUP(2^15,SEARCH({"40A","63A","80A","100A","125A","160A","200A","250A","400A","630A","800A","1000A","1250A","1600A","2000A","2500A","3200A","4000A","5000A","6300A"},UPPER(D1881)),{40,63,80,100,125,160,200,250,400,630,800,1000,1250,1600,2000,2500,3200,4000,5000,6300}),0)</f>
        <v>2000</v>
      </c>
      <c r="M1881" s="9" t="str">
        <f t="shared" si="146"/>
        <v>Elbow Edge</v>
      </c>
      <c r="N1881" s="9" t="str">
        <f t="shared" si="147"/>
        <v>AL</v>
      </c>
      <c r="O1881" s="13" t="str">
        <f t="shared" si="148"/>
        <v>Silver</v>
      </c>
      <c r="P1881" s="9" t="str">
        <f t="shared" si="149"/>
        <v>Epoxy</v>
      </c>
      <c r="Q1881" s="9" t="str">
        <f t="shared" si="150"/>
        <v>5</v>
      </c>
      <c r="R18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81" s="14" t="str">
        <f>IF(ProjectsDB[[#This Row],[Item Type]]="Straight Plug-In",_xlfn.TEXTJOIN("-",TRUE,M1881&amp;"-"&amp;_xlfn.LET(_xlpm.txt,ProjectsDB[[#This Row],[Assembly]],_xlpm.pos,FIND("SP",_xlpm.txt),_xlpm.pre,LEFT(_xlpm.txt,_xlpm.pos-1),IF(RIGHT(_xlpm.pre,3)="123","3PL",IF(RIGHT(_xlpm.pre,2)="12","2PL",IF(RIGHT(_xlpm.pre,1)="1","1PL","3PL")))),N1881,O1881,P1881,Q1881&amp;"W",R1881),_xlfn.TEXTJOIN("-",TRUE,M1881,N1881,O1881,P1881,Q1881&amp;"W",R1881))</f>
        <v>Elbow Edge-AL-Silver-Epoxy-5W-1</v>
      </c>
      <c r="T1881" s="14" t="str">
        <f>IF(COUNTIF(Cycletime[Element Desc.],ProjectsDB[[#This Row],[Element Desc.]])&gt;0,"Found","Not Found")</f>
        <v>Found</v>
      </c>
    </row>
    <row r="1882" spans="2:20" x14ac:dyDescent="0.25">
      <c r="B1882" s="8" t="s">
        <v>3839</v>
      </c>
      <c r="C1882" s="9" t="s">
        <v>3840</v>
      </c>
      <c r="D1882" s="9" t="s">
        <v>3841</v>
      </c>
      <c r="E1882" s="10">
        <v>1</v>
      </c>
      <c r="F1882" s="9" t="s">
        <v>3408</v>
      </c>
      <c r="G1882" s="9" t="s">
        <v>3690</v>
      </c>
      <c r="H1882" s="11"/>
      <c r="I1882" s="12">
        <v>1800</v>
      </c>
      <c r="J1882" s="12"/>
      <c r="K1882" s="12"/>
      <c r="L1882" s="12">
        <f t="array" ref="L1882">IFERROR(LOOKUP(2^15,SEARCH({"40A","63A","80A","100A","125A","160A","200A","250A","400A","630A","800A","1000A","1250A","1600A","2000A","2500A","3200A","4000A","5000A","6300A"},UPPER(D1882)),{40,63,80,100,125,160,200,250,400,630,800,1000,1250,1600,2000,2500,3200,4000,5000,6300}),0)</f>
        <v>2000</v>
      </c>
      <c r="M1882" s="9" t="str">
        <f t="shared" si="146"/>
        <v>Straight Feeder</v>
      </c>
      <c r="N1882" s="9" t="str">
        <f t="shared" si="147"/>
        <v>AL</v>
      </c>
      <c r="O1882" s="13" t="str">
        <f t="shared" si="148"/>
        <v>Silver</v>
      </c>
      <c r="P1882" s="9" t="str">
        <f t="shared" si="149"/>
        <v>Epoxy</v>
      </c>
      <c r="Q1882" s="9" t="str">
        <f t="shared" si="150"/>
        <v>5</v>
      </c>
      <c r="R18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82" s="14" t="str">
        <f>IF(ProjectsDB[[#This Row],[Item Type]]="Straight Plug-In",_xlfn.TEXTJOIN("-",TRUE,M1882&amp;"-"&amp;_xlfn.LET(_xlpm.txt,ProjectsDB[[#This Row],[Assembly]],_xlpm.pos,FIND("SP",_xlpm.txt),_xlpm.pre,LEFT(_xlpm.txt,_xlpm.pos-1),IF(RIGHT(_xlpm.pre,3)="123","3PL",IF(RIGHT(_xlpm.pre,2)="12","2PL",IF(RIGHT(_xlpm.pre,1)="1","1PL","3PL")))),N1882,O1882,P1882,Q1882&amp;"W",R1882),_xlfn.TEXTJOIN("-",TRUE,M1882,N1882,O1882,P1882,Q1882&amp;"W",R1882))</f>
        <v>Straight Feeder-AL-Silver-Epoxy-5W-1</v>
      </c>
      <c r="T1882" s="14" t="str">
        <f>IF(COUNTIF(Cycletime[Element Desc.],ProjectsDB[[#This Row],[Element Desc.]])&gt;0,"Found","Not Found")</f>
        <v>Found</v>
      </c>
    </row>
    <row r="1883" spans="2:20" x14ac:dyDescent="0.25">
      <c r="B1883" s="8" t="s">
        <v>3842</v>
      </c>
      <c r="C1883" s="9" t="s">
        <v>3843</v>
      </c>
      <c r="D1883" s="9" t="s">
        <v>3844</v>
      </c>
      <c r="E1883" s="10">
        <v>1</v>
      </c>
      <c r="F1883" s="9" t="s">
        <v>3408</v>
      </c>
      <c r="G1883" s="9" t="s">
        <v>3690</v>
      </c>
      <c r="H1883" s="11"/>
      <c r="I1883" s="12">
        <v>1840</v>
      </c>
      <c r="J1883" s="12"/>
      <c r="K1883" s="12"/>
      <c r="L1883" s="12">
        <f t="array" ref="L1883">IFERROR(LOOKUP(2^15,SEARCH({"40A","63A","80A","100A","125A","160A","200A","250A","400A","630A","800A","1000A","1250A","1600A","2000A","2500A","3200A","4000A","5000A","6300A"},UPPER(D1883)),{40,63,80,100,125,160,200,250,400,630,800,1000,1250,1600,2000,2500,3200,4000,5000,6300}),0)</f>
        <v>2000</v>
      </c>
      <c r="M1883" s="9" t="str">
        <f t="shared" si="146"/>
        <v>Straight Feeder</v>
      </c>
      <c r="N1883" s="9" t="str">
        <f t="shared" si="147"/>
        <v>AL</v>
      </c>
      <c r="O1883" s="13" t="str">
        <f t="shared" si="148"/>
        <v>Silver</v>
      </c>
      <c r="P1883" s="9" t="str">
        <f t="shared" si="149"/>
        <v>Epoxy</v>
      </c>
      <c r="Q1883" s="9" t="str">
        <f t="shared" si="150"/>
        <v>5</v>
      </c>
      <c r="R18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83" s="14" t="str">
        <f>IF(ProjectsDB[[#This Row],[Item Type]]="Straight Plug-In",_xlfn.TEXTJOIN("-",TRUE,M1883&amp;"-"&amp;_xlfn.LET(_xlpm.txt,ProjectsDB[[#This Row],[Assembly]],_xlpm.pos,FIND("SP",_xlpm.txt),_xlpm.pre,LEFT(_xlpm.txt,_xlpm.pos-1),IF(RIGHT(_xlpm.pre,3)="123","3PL",IF(RIGHT(_xlpm.pre,2)="12","2PL",IF(RIGHT(_xlpm.pre,1)="1","1PL","3PL")))),N1883,O1883,P1883,Q1883&amp;"W",R1883),_xlfn.TEXTJOIN("-",TRUE,M1883,N1883,O1883,P1883,Q1883&amp;"W",R1883))</f>
        <v>Straight Feeder-AL-Silver-Epoxy-5W-1</v>
      </c>
      <c r="T1883" s="14" t="str">
        <f>IF(COUNTIF(Cycletime[Element Desc.],ProjectsDB[[#This Row],[Element Desc.]])&gt;0,"Found","Not Found")</f>
        <v>Found</v>
      </c>
    </row>
    <row r="1884" spans="2:20" x14ac:dyDescent="0.25">
      <c r="B1884" s="8" t="s">
        <v>3845</v>
      </c>
      <c r="C1884" s="9" t="s">
        <v>3846</v>
      </c>
      <c r="D1884" s="9" t="s">
        <v>3847</v>
      </c>
      <c r="E1884" s="10">
        <v>1</v>
      </c>
      <c r="F1884" s="9" t="s">
        <v>3408</v>
      </c>
      <c r="G1884" s="9" t="s">
        <v>3690</v>
      </c>
      <c r="H1884" s="11"/>
      <c r="I1884" s="12">
        <v>370</v>
      </c>
      <c r="J1884" s="12">
        <v>370</v>
      </c>
      <c r="K1884" s="12">
        <v>140</v>
      </c>
      <c r="L1884" s="12">
        <f t="array" ref="L1884">IFERROR(LOOKUP(2^15,SEARCH({"40A","63A","80A","100A","125A","160A","200A","250A","400A","630A","800A","1000A","1250A","1600A","2000A","2500A","3200A","4000A","5000A","6300A"},UPPER(D1884)),{40,63,80,100,125,160,200,250,400,630,800,1000,1250,1600,2000,2500,3200,4000,5000,6300}),0)</f>
        <v>2000</v>
      </c>
      <c r="M1884" s="9" t="str">
        <f t="shared" si="146"/>
        <v>Elbow Edge</v>
      </c>
      <c r="N1884" s="9" t="str">
        <f t="shared" si="147"/>
        <v>AL</v>
      </c>
      <c r="O1884" s="13" t="str">
        <f t="shared" si="148"/>
        <v>Silver</v>
      </c>
      <c r="P1884" s="9" t="str">
        <f t="shared" si="149"/>
        <v>Epoxy</v>
      </c>
      <c r="Q1884" s="9" t="str">
        <f t="shared" si="150"/>
        <v>5</v>
      </c>
      <c r="R18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84" s="14" t="str">
        <f>IF(ProjectsDB[[#This Row],[Item Type]]="Straight Plug-In",_xlfn.TEXTJOIN("-",TRUE,M1884&amp;"-"&amp;_xlfn.LET(_xlpm.txt,ProjectsDB[[#This Row],[Assembly]],_xlpm.pos,FIND("SP",_xlpm.txt),_xlpm.pre,LEFT(_xlpm.txt,_xlpm.pos-1),IF(RIGHT(_xlpm.pre,3)="123","3PL",IF(RIGHT(_xlpm.pre,2)="12","2PL",IF(RIGHT(_xlpm.pre,1)="1","1PL","3PL")))),N1884,O1884,P1884,Q1884&amp;"W",R1884),_xlfn.TEXTJOIN("-",TRUE,M1884,N1884,O1884,P1884,Q1884&amp;"W",R1884))</f>
        <v>Elbow Edge-AL-Silver-Epoxy-5W-1</v>
      </c>
      <c r="T1884" s="14" t="str">
        <f>IF(COUNTIF(Cycletime[Element Desc.],ProjectsDB[[#This Row],[Element Desc.]])&gt;0,"Found","Not Found")</f>
        <v>Found</v>
      </c>
    </row>
    <row r="1885" spans="2:20" x14ac:dyDescent="0.25">
      <c r="B1885" s="8" t="s">
        <v>3848</v>
      </c>
      <c r="C1885" s="9" t="s">
        <v>1460</v>
      </c>
      <c r="D1885" s="9" t="s">
        <v>1461</v>
      </c>
      <c r="E1885" s="10">
        <v>1</v>
      </c>
      <c r="F1885" s="9" t="s">
        <v>3408</v>
      </c>
      <c r="G1885" s="9" t="s">
        <v>3690</v>
      </c>
      <c r="H1885" s="11"/>
      <c r="I1885" s="12"/>
      <c r="J1885" s="12"/>
      <c r="K1885" s="12"/>
      <c r="L1885" s="12">
        <f t="array" ref="L1885">IFERROR(LOOKUP(2^15,SEARCH({"40A","63A","80A","100A","125A","160A","200A","250A","400A","630A","800A","1000A","1250A","1600A","2000A","2500A","3200A","4000A","5000A","6300A"},UPPER(D1885)),{40,63,80,100,125,160,200,250,400,630,800,1000,1250,1600,2000,2500,3200,4000,5000,6300}),0)</f>
        <v>2000</v>
      </c>
      <c r="M1885" s="9" t="str">
        <f t="shared" si="146"/>
        <v>End Cap</v>
      </c>
      <c r="N1885" s="9" t="str">
        <f t="shared" si="147"/>
        <v>AL</v>
      </c>
      <c r="O1885" s="13" t="str">
        <f t="shared" si="148"/>
        <v>None</v>
      </c>
      <c r="P1885" s="9" t="str">
        <f t="shared" si="149"/>
        <v>None</v>
      </c>
      <c r="Q1885" s="9" t="str">
        <f t="shared" si="150"/>
        <v>0</v>
      </c>
      <c r="R18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85" s="14" t="str">
        <f>IF(ProjectsDB[[#This Row],[Item Type]]="Straight Plug-In",_xlfn.TEXTJOIN("-",TRUE,M1885&amp;"-"&amp;_xlfn.LET(_xlpm.txt,ProjectsDB[[#This Row],[Assembly]],_xlpm.pos,FIND("SP",_xlpm.txt),_xlpm.pre,LEFT(_xlpm.txt,_xlpm.pos-1),IF(RIGHT(_xlpm.pre,3)="123","3PL",IF(RIGHT(_xlpm.pre,2)="12","2PL",IF(RIGHT(_xlpm.pre,1)="1","1PL","3PL")))),N1885,O1885,P1885,Q1885&amp;"W",R1885),_xlfn.TEXTJOIN("-",TRUE,M1885,N1885,O1885,P1885,Q1885&amp;"W",R1885))</f>
        <v>End Cap-AL-None-None-0W-1</v>
      </c>
      <c r="T1885" s="14" t="str">
        <f>IF(COUNTIF(Cycletime[Element Desc.],ProjectsDB[[#This Row],[Element Desc.]])&gt;0,"Found","Not Found")</f>
        <v>Found</v>
      </c>
    </row>
    <row r="1886" spans="2:20" x14ac:dyDescent="0.25">
      <c r="B1886" s="8" t="s">
        <v>3849</v>
      </c>
      <c r="C1886" s="9" t="s">
        <v>1367</v>
      </c>
      <c r="D1886" s="9" t="s">
        <v>1368</v>
      </c>
      <c r="E1886" s="10">
        <v>11</v>
      </c>
      <c r="F1886" s="9" t="s">
        <v>3408</v>
      </c>
      <c r="G1886" s="9" t="s">
        <v>3690</v>
      </c>
      <c r="H1886" s="11"/>
      <c r="I1886" s="12"/>
      <c r="J1886" s="12"/>
      <c r="K1886" s="12"/>
      <c r="L1886" s="12">
        <f t="array" ref="L1886">IFERROR(LOOKUP(2^15,SEARCH({"40A","63A","80A","100A","125A","160A","200A","250A","400A","630A","800A","1000A","1250A","1600A","2000A","2500A","3200A","4000A","5000A","6300A"},UPPER(D1886)),{40,63,80,100,125,160,200,250,400,630,800,1000,1250,1600,2000,2500,3200,4000,5000,6300}),0)</f>
        <v>2000</v>
      </c>
      <c r="M1886" s="9" t="str">
        <f t="shared" si="146"/>
        <v>Joint Pack</v>
      </c>
      <c r="N1886" s="9" t="str">
        <f t="shared" si="147"/>
        <v>AL</v>
      </c>
      <c r="O1886" s="13" t="str">
        <f t="shared" si="148"/>
        <v>Silver</v>
      </c>
      <c r="P1886" s="9" t="str">
        <f t="shared" si="149"/>
        <v>None</v>
      </c>
      <c r="Q1886" s="9" t="str">
        <f t="shared" si="150"/>
        <v>5</v>
      </c>
      <c r="R18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86" s="14" t="str">
        <f>IF(ProjectsDB[[#This Row],[Item Type]]="Straight Plug-In",_xlfn.TEXTJOIN("-",TRUE,M1886&amp;"-"&amp;_xlfn.LET(_xlpm.txt,ProjectsDB[[#This Row],[Assembly]],_xlpm.pos,FIND("SP",_xlpm.txt),_xlpm.pre,LEFT(_xlpm.txt,_xlpm.pos-1),IF(RIGHT(_xlpm.pre,3)="123","3PL",IF(RIGHT(_xlpm.pre,2)="12","2PL",IF(RIGHT(_xlpm.pre,1)="1","1PL","3PL")))),N1886,O1886,P1886,Q1886&amp;"W",R1886),_xlfn.TEXTJOIN("-",TRUE,M1886,N1886,O1886,P1886,Q1886&amp;"W",R1886))</f>
        <v>Joint Pack-AL-Silver-None-5W-1</v>
      </c>
      <c r="T1886" s="14" t="str">
        <f>IF(COUNTIF(Cycletime[Element Desc.],ProjectsDB[[#This Row],[Element Desc.]])&gt;0,"Found","Not Found")</f>
        <v>Found</v>
      </c>
    </row>
    <row r="1887" spans="2:20" x14ac:dyDescent="0.25">
      <c r="B1887" s="8" t="s">
        <v>3850</v>
      </c>
      <c r="C1887" s="9" t="s">
        <v>3828</v>
      </c>
      <c r="D1887" s="9" t="s">
        <v>3829</v>
      </c>
      <c r="E1887" s="10">
        <v>5</v>
      </c>
      <c r="F1887" s="9" t="s">
        <v>3408</v>
      </c>
      <c r="G1887" s="9" t="s">
        <v>3690</v>
      </c>
      <c r="H1887" s="11"/>
      <c r="I1887" s="12">
        <v>3000</v>
      </c>
      <c r="J1887" s="12"/>
      <c r="K1887" s="12"/>
      <c r="L1887" s="12">
        <f t="array" ref="L1887">IFERROR(LOOKUP(2^15,SEARCH({"40A","63A","80A","100A","125A","160A","200A","250A","400A","630A","800A","1000A","1250A","1600A","2000A","2500A","3200A","4000A","5000A","6300A"},UPPER(D1887)),{40,63,80,100,125,160,200,250,400,630,800,1000,1250,1600,2000,2500,3200,4000,5000,6300}),0)</f>
        <v>2000</v>
      </c>
      <c r="M1887" s="9" t="str">
        <f t="shared" si="146"/>
        <v>Straight Feeder</v>
      </c>
      <c r="N1887" s="9" t="str">
        <f t="shared" si="147"/>
        <v>AL</v>
      </c>
      <c r="O1887" s="13" t="str">
        <f t="shared" si="148"/>
        <v>Silver</v>
      </c>
      <c r="P1887" s="9" t="str">
        <f t="shared" si="149"/>
        <v>Epoxy</v>
      </c>
      <c r="Q1887" s="9" t="str">
        <f t="shared" si="150"/>
        <v>5</v>
      </c>
      <c r="R18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87" s="14" t="str">
        <f>IF(ProjectsDB[[#This Row],[Item Type]]="Straight Plug-In",_xlfn.TEXTJOIN("-",TRUE,M1887&amp;"-"&amp;_xlfn.LET(_xlpm.txt,ProjectsDB[[#This Row],[Assembly]],_xlpm.pos,FIND("SP",_xlpm.txt),_xlpm.pre,LEFT(_xlpm.txt,_xlpm.pos-1),IF(RIGHT(_xlpm.pre,3)="123","3PL",IF(RIGHT(_xlpm.pre,2)="12","2PL",IF(RIGHT(_xlpm.pre,1)="1","1PL","3PL")))),N1887,O1887,P1887,Q1887&amp;"W",R1887),_xlfn.TEXTJOIN("-",TRUE,M1887,N1887,O1887,P1887,Q1887&amp;"W",R1887))</f>
        <v>Straight Feeder-AL-Silver-Epoxy-5W-1</v>
      </c>
      <c r="T1887" s="14" t="str">
        <f>IF(COUNTIF(Cycletime[Element Desc.],ProjectsDB[[#This Row],[Element Desc.]])&gt;0,"Found","Not Found")</f>
        <v>Found</v>
      </c>
    </row>
    <row r="1888" spans="2:20" x14ac:dyDescent="0.25">
      <c r="B1888" s="8" t="s">
        <v>3851</v>
      </c>
      <c r="C1888" s="9" t="s">
        <v>3852</v>
      </c>
      <c r="D1888" s="9" t="s">
        <v>3853</v>
      </c>
      <c r="E1888" s="10">
        <v>1</v>
      </c>
      <c r="F1888" s="9" t="s">
        <v>3408</v>
      </c>
      <c r="G1888" s="9" t="s">
        <v>3690</v>
      </c>
      <c r="H1888" s="11"/>
      <c r="I1888" s="12">
        <v>370</v>
      </c>
      <c r="J1888" s="12">
        <v>370</v>
      </c>
      <c r="K1888" s="12">
        <v>155</v>
      </c>
      <c r="L1888" s="12">
        <f t="array" ref="L1888">IFERROR(LOOKUP(2^15,SEARCH({"40A","63A","80A","100A","125A","160A","200A","250A","400A","630A","800A","1000A","1250A","1600A","2000A","2500A","3200A","4000A","5000A","6300A"},UPPER(D1888)),{40,63,80,100,125,160,200,250,400,630,800,1000,1250,1600,2000,2500,3200,4000,5000,6300}),0)</f>
        <v>2000</v>
      </c>
      <c r="M1888" s="9" t="str">
        <f t="shared" si="146"/>
        <v>Elbow Edge</v>
      </c>
      <c r="N1888" s="9" t="str">
        <f t="shared" si="147"/>
        <v>AL</v>
      </c>
      <c r="O1888" s="13" t="str">
        <f t="shared" si="148"/>
        <v>Silver</v>
      </c>
      <c r="P1888" s="9" t="str">
        <f t="shared" si="149"/>
        <v>Epoxy</v>
      </c>
      <c r="Q1888" s="9" t="str">
        <f t="shared" si="150"/>
        <v>5</v>
      </c>
      <c r="R18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88" s="14" t="str">
        <f>IF(ProjectsDB[[#This Row],[Item Type]]="Straight Plug-In",_xlfn.TEXTJOIN("-",TRUE,M1888&amp;"-"&amp;_xlfn.LET(_xlpm.txt,ProjectsDB[[#This Row],[Assembly]],_xlpm.pos,FIND("SP",_xlpm.txt),_xlpm.pre,LEFT(_xlpm.txt,_xlpm.pos-1),IF(RIGHT(_xlpm.pre,3)="123","3PL",IF(RIGHT(_xlpm.pre,2)="12","2PL",IF(RIGHT(_xlpm.pre,1)="1","1PL","3PL")))),N1888,O1888,P1888,Q1888&amp;"W",R1888),_xlfn.TEXTJOIN("-",TRUE,M1888,N1888,O1888,P1888,Q1888&amp;"W",R1888))</f>
        <v>Elbow Edge-AL-Silver-Epoxy-5W-1</v>
      </c>
      <c r="T1888" s="14" t="str">
        <f>IF(COUNTIF(Cycletime[Element Desc.],ProjectsDB[[#This Row],[Element Desc.]])&gt;0,"Found","Not Found")</f>
        <v>Found</v>
      </c>
    </row>
    <row r="1889" spans="2:20" x14ac:dyDescent="0.25">
      <c r="B1889" s="8" t="s">
        <v>3854</v>
      </c>
      <c r="C1889" s="9" t="s">
        <v>3855</v>
      </c>
      <c r="D1889" s="9" t="s">
        <v>3856</v>
      </c>
      <c r="E1889" s="10">
        <v>1</v>
      </c>
      <c r="F1889" s="9" t="s">
        <v>3408</v>
      </c>
      <c r="G1889" s="9" t="s">
        <v>3690</v>
      </c>
      <c r="H1889" s="11"/>
      <c r="I1889" s="12">
        <v>538</v>
      </c>
      <c r="J1889" s="12"/>
      <c r="K1889" s="12"/>
      <c r="L1889" s="12">
        <f t="array" ref="L1889">IFERROR(LOOKUP(2^15,SEARCH({"40A","63A","80A","100A","125A","160A","200A","250A","400A","630A","800A","1000A","1250A","1600A","2000A","2500A","3200A","4000A","5000A","6300A"},UPPER(D1889)),{40,63,80,100,125,160,200,250,400,630,800,1000,1250,1600,2000,2500,3200,4000,5000,6300}),0)</f>
        <v>2000</v>
      </c>
      <c r="M1889" s="9" t="str">
        <f t="shared" si="146"/>
        <v>Straight Feeder</v>
      </c>
      <c r="N1889" s="9" t="str">
        <f t="shared" si="147"/>
        <v>AL</v>
      </c>
      <c r="O1889" s="13" t="str">
        <f t="shared" si="148"/>
        <v>Silver</v>
      </c>
      <c r="P1889" s="9" t="str">
        <f t="shared" si="149"/>
        <v>Epoxy</v>
      </c>
      <c r="Q1889" s="9" t="str">
        <f t="shared" si="150"/>
        <v>5</v>
      </c>
      <c r="R18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89" s="14" t="str">
        <f>IF(ProjectsDB[[#This Row],[Item Type]]="Straight Plug-In",_xlfn.TEXTJOIN("-",TRUE,M1889&amp;"-"&amp;_xlfn.LET(_xlpm.txt,ProjectsDB[[#This Row],[Assembly]],_xlpm.pos,FIND("SP",_xlpm.txt),_xlpm.pre,LEFT(_xlpm.txt,_xlpm.pos-1),IF(RIGHT(_xlpm.pre,3)="123","3PL",IF(RIGHT(_xlpm.pre,2)="12","2PL",IF(RIGHT(_xlpm.pre,1)="1","1PL","3PL")))),N1889,O1889,P1889,Q1889&amp;"W",R1889),_xlfn.TEXTJOIN("-",TRUE,M1889,N1889,O1889,P1889,Q1889&amp;"W",R1889))</f>
        <v>Straight Feeder-AL-Silver-Epoxy-5W-1</v>
      </c>
      <c r="T1889" s="14" t="str">
        <f>IF(COUNTIF(Cycletime[Element Desc.],ProjectsDB[[#This Row],[Element Desc.]])&gt;0,"Found","Not Found")</f>
        <v>Found</v>
      </c>
    </row>
    <row r="1890" spans="2:20" x14ac:dyDescent="0.25">
      <c r="B1890" s="8" t="s">
        <v>3857</v>
      </c>
      <c r="C1890" s="9" t="s">
        <v>3858</v>
      </c>
      <c r="D1890" s="9" t="s">
        <v>3859</v>
      </c>
      <c r="E1890" s="10">
        <v>1</v>
      </c>
      <c r="F1890" s="9" t="s">
        <v>3408</v>
      </c>
      <c r="G1890" s="9" t="s">
        <v>3690</v>
      </c>
      <c r="H1890" s="11"/>
      <c r="I1890" s="12">
        <v>100</v>
      </c>
      <c r="J1890" s="12"/>
      <c r="K1890" s="12"/>
      <c r="L1890" s="12">
        <f t="array" ref="L1890">IFERROR(LOOKUP(2^15,SEARCH({"40A","63A","80A","100A","125A","160A","200A","250A","400A","630A","800A","1000A","1250A","1600A","2000A","2500A","3200A","4000A","5000A","6300A"},UPPER(D1890)),{40,63,80,100,125,160,200,250,400,630,800,1000,1250,1600,2000,2500,3200,4000,5000,6300}),0)</f>
        <v>2000</v>
      </c>
      <c r="M1890" s="9" t="str">
        <f t="shared" si="146"/>
        <v>Expansion Joint</v>
      </c>
      <c r="N1890" s="9" t="str">
        <f t="shared" si="147"/>
        <v>AL</v>
      </c>
      <c r="O1890" s="13" t="str">
        <f t="shared" si="148"/>
        <v>Silver</v>
      </c>
      <c r="P1890" s="9" t="str">
        <f t="shared" si="149"/>
        <v>Epoxy</v>
      </c>
      <c r="Q1890" s="9" t="str">
        <f t="shared" si="150"/>
        <v>5</v>
      </c>
      <c r="R18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90" s="14" t="str">
        <f>IF(ProjectsDB[[#This Row],[Item Type]]="Straight Plug-In",_xlfn.TEXTJOIN("-",TRUE,M1890&amp;"-"&amp;_xlfn.LET(_xlpm.txt,ProjectsDB[[#This Row],[Assembly]],_xlpm.pos,FIND("SP",_xlpm.txt),_xlpm.pre,LEFT(_xlpm.txt,_xlpm.pos-1),IF(RIGHT(_xlpm.pre,3)="123","3PL",IF(RIGHT(_xlpm.pre,2)="12","2PL",IF(RIGHT(_xlpm.pre,1)="1","1PL","3PL")))),N1890,O1890,P1890,Q1890&amp;"W",R1890),_xlfn.TEXTJOIN("-",TRUE,M1890,N1890,O1890,P1890,Q1890&amp;"W",R1890))</f>
        <v>Expansion Joint-AL-Silver-Epoxy-5W-1</v>
      </c>
      <c r="T1890" s="14" t="str">
        <f>IF(COUNTIF(Cycletime[Element Desc.],ProjectsDB[[#This Row],[Element Desc.]])&gt;0,"Found","Not Found")</f>
        <v>Found</v>
      </c>
    </row>
    <row r="1891" spans="2:20" x14ac:dyDescent="0.25">
      <c r="B1891" s="8" t="s">
        <v>3860</v>
      </c>
      <c r="C1891" s="9" t="s">
        <v>3861</v>
      </c>
      <c r="D1891" s="9" t="s">
        <v>3862</v>
      </c>
      <c r="E1891" s="10">
        <v>1</v>
      </c>
      <c r="F1891" s="9" t="s">
        <v>3408</v>
      </c>
      <c r="G1891" s="9" t="s">
        <v>3690</v>
      </c>
      <c r="H1891" s="11"/>
      <c r="I1891" s="12">
        <v>370</v>
      </c>
      <c r="J1891" s="12">
        <v>370</v>
      </c>
      <c r="K1891" s="12">
        <v>135</v>
      </c>
      <c r="L1891" s="12">
        <f t="array" ref="L1891">IFERROR(LOOKUP(2^15,SEARCH({"40A","63A","80A","100A","125A","160A","200A","250A","400A","630A","800A","1000A","1250A","1600A","2000A","2500A","3200A","4000A","5000A","6300A"},UPPER(D1891)),{40,63,80,100,125,160,200,250,400,630,800,1000,1250,1600,2000,2500,3200,4000,5000,6300}),0)</f>
        <v>2000</v>
      </c>
      <c r="M1891" s="9" t="str">
        <f t="shared" si="146"/>
        <v>Elbow Edge</v>
      </c>
      <c r="N1891" s="9" t="str">
        <f t="shared" si="147"/>
        <v>AL</v>
      </c>
      <c r="O1891" s="13" t="str">
        <f t="shared" si="148"/>
        <v>Silver</v>
      </c>
      <c r="P1891" s="9" t="str">
        <f t="shared" si="149"/>
        <v>Epoxy</v>
      </c>
      <c r="Q1891" s="9" t="str">
        <f t="shared" si="150"/>
        <v>5</v>
      </c>
      <c r="R18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91" s="14" t="str">
        <f>IF(ProjectsDB[[#This Row],[Item Type]]="Straight Plug-In",_xlfn.TEXTJOIN("-",TRUE,M1891&amp;"-"&amp;_xlfn.LET(_xlpm.txt,ProjectsDB[[#This Row],[Assembly]],_xlpm.pos,FIND("SP",_xlpm.txt),_xlpm.pre,LEFT(_xlpm.txt,_xlpm.pos-1),IF(RIGHT(_xlpm.pre,3)="123","3PL",IF(RIGHT(_xlpm.pre,2)="12","2PL",IF(RIGHT(_xlpm.pre,1)="1","1PL","3PL")))),N1891,O1891,P1891,Q1891&amp;"W",R1891),_xlfn.TEXTJOIN("-",TRUE,M1891,N1891,O1891,P1891,Q1891&amp;"W",R1891))</f>
        <v>Elbow Edge-AL-Silver-Epoxy-5W-1</v>
      </c>
      <c r="T1891" s="14" t="str">
        <f>IF(COUNTIF(Cycletime[Element Desc.],ProjectsDB[[#This Row],[Element Desc.]])&gt;0,"Found","Not Found")</f>
        <v>Found</v>
      </c>
    </row>
    <row r="1892" spans="2:20" x14ac:dyDescent="0.25">
      <c r="B1892" s="8" t="s">
        <v>3863</v>
      </c>
      <c r="C1892" s="9" t="s">
        <v>3864</v>
      </c>
      <c r="D1892" s="9" t="s">
        <v>3865</v>
      </c>
      <c r="E1892" s="10">
        <v>1</v>
      </c>
      <c r="F1892" s="9" t="s">
        <v>3408</v>
      </c>
      <c r="G1892" s="9" t="s">
        <v>3690</v>
      </c>
      <c r="H1892" s="11"/>
      <c r="I1892" s="12">
        <v>370</v>
      </c>
      <c r="J1892" s="12">
        <v>370</v>
      </c>
      <c r="K1892" s="12">
        <v>106</v>
      </c>
      <c r="L1892" s="12">
        <f t="array" ref="L1892">IFERROR(LOOKUP(2^15,SEARCH({"40A","63A","80A","100A","125A","160A","200A","250A","400A","630A","800A","1000A","1250A","1600A","2000A","2500A","3200A","4000A","5000A","6300A"},UPPER(D1892)),{40,63,80,100,125,160,200,250,400,630,800,1000,1250,1600,2000,2500,3200,4000,5000,6300}),0)</f>
        <v>2000</v>
      </c>
      <c r="M1892" s="9" t="str">
        <f t="shared" si="146"/>
        <v>Elbow Edge</v>
      </c>
      <c r="N1892" s="9" t="str">
        <f t="shared" si="147"/>
        <v>AL</v>
      </c>
      <c r="O1892" s="13" t="str">
        <f t="shared" si="148"/>
        <v>Silver</v>
      </c>
      <c r="P1892" s="9" t="str">
        <f t="shared" si="149"/>
        <v>Epoxy</v>
      </c>
      <c r="Q1892" s="9" t="str">
        <f t="shared" si="150"/>
        <v>5</v>
      </c>
      <c r="R18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92" s="14" t="str">
        <f>IF(ProjectsDB[[#This Row],[Item Type]]="Straight Plug-In",_xlfn.TEXTJOIN("-",TRUE,M1892&amp;"-"&amp;_xlfn.LET(_xlpm.txt,ProjectsDB[[#This Row],[Assembly]],_xlpm.pos,FIND("SP",_xlpm.txt),_xlpm.pre,LEFT(_xlpm.txt,_xlpm.pos-1),IF(RIGHT(_xlpm.pre,3)="123","3PL",IF(RIGHT(_xlpm.pre,2)="12","2PL",IF(RIGHT(_xlpm.pre,1)="1","1PL","3PL")))),N1892,O1892,P1892,Q1892&amp;"W",R1892),_xlfn.TEXTJOIN("-",TRUE,M1892,N1892,O1892,P1892,Q1892&amp;"W",R1892))</f>
        <v>Elbow Edge-AL-Silver-Epoxy-5W-1</v>
      </c>
      <c r="T1892" s="14" t="str">
        <f>IF(COUNTIF(Cycletime[Element Desc.],ProjectsDB[[#This Row],[Element Desc.]])&gt;0,"Found","Not Found")</f>
        <v>Found</v>
      </c>
    </row>
    <row r="1893" spans="2:20" x14ac:dyDescent="0.25">
      <c r="B1893" s="8" t="s">
        <v>3866</v>
      </c>
      <c r="C1893" s="9" t="s">
        <v>3867</v>
      </c>
      <c r="D1893" s="9" t="s">
        <v>3868</v>
      </c>
      <c r="E1893" s="10">
        <v>1</v>
      </c>
      <c r="F1893" s="9" t="s">
        <v>3408</v>
      </c>
      <c r="G1893" s="9" t="s">
        <v>3690</v>
      </c>
      <c r="H1893" s="11"/>
      <c r="I1893" s="12">
        <v>2000</v>
      </c>
      <c r="J1893" s="12"/>
      <c r="K1893" s="12"/>
      <c r="L1893" s="12">
        <f t="array" ref="L1893">IFERROR(LOOKUP(2^15,SEARCH({"40A","63A","80A","100A","125A","160A","200A","250A","400A","630A","800A","1000A","1250A","1600A","2000A","2500A","3200A","4000A","5000A","6300A"},UPPER(D1893)),{40,63,80,100,125,160,200,250,400,630,800,1000,1250,1600,2000,2500,3200,4000,5000,6300}),0)</f>
        <v>2000</v>
      </c>
      <c r="M1893" s="9" t="str">
        <f t="shared" si="146"/>
        <v>Straight Feeder</v>
      </c>
      <c r="N1893" s="9" t="str">
        <f t="shared" si="147"/>
        <v>AL</v>
      </c>
      <c r="O1893" s="13" t="str">
        <f t="shared" si="148"/>
        <v>Silver</v>
      </c>
      <c r="P1893" s="9" t="str">
        <f t="shared" si="149"/>
        <v>Epoxy</v>
      </c>
      <c r="Q1893" s="9" t="str">
        <f t="shared" si="150"/>
        <v>5</v>
      </c>
      <c r="R18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93" s="14" t="str">
        <f>IF(ProjectsDB[[#This Row],[Item Type]]="Straight Plug-In",_xlfn.TEXTJOIN("-",TRUE,M1893&amp;"-"&amp;_xlfn.LET(_xlpm.txt,ProjectsDB[[#This Row],[Assembly]],_xlpm.pos,FIND("SP",_xlpm.txt),_xlpm.pre,LEFT(_xlpm.txt,_xlpm.pos-1),IF(RIGHT(_xlpm.pre,3)="123","3PL",IF(RIGHT(_xlpm.pre,2)="12","2PL",IF(RIGHT(_xlpm.pre,1)="1","1PL","3PL")))),N1893,O1893,P1893,Q1893&amp;"W",R1893),_xlfn.TEXTJOIN("-",TRUE,M1893,N1893,O1893,P1893,Q1893&amp;"W",R1893))</f>
        <v>Straight Feeder-AL-Silver-Epoxy-5W-1</v>
      </c>
      <c r="T1893" s="14" t="str">
        <f>IF(COUNTIF(Cycletime[Element Desc.],ProjectsDB[[#This Row],[Element Desc.]])&gt;0,"Found","Not Found")</f>
        <v>Found</v>
      </c>
    </row>
    <row r="1894" spans="2:20" x14ac:dyDescent="0.25">
      <c r="B1894" s="8" t="s">
        <v>3869</v>
      </c>
      <c r="C1894" s="9" t="s">
        <v>1460</v>
      </c>
      <c r="D1894" s="9" t="s">
        <v>1461</v>
      </c>
      <c r="E1894" s="10">
        <v>1</v>
      </c>
      <c r="F1894" s="9" t="s">
        <v>3408</v>
      </c>
      <c r="G1894" s="9" t="s">
        <v>3690</v>
      </c>
      <c r="H1894" s="11"/>
      <c r="I1894" s="12"/>
      <c r="J1894" s="12"/>
      <c r="K1894" s="12"/>
      <c r="L1894" s="12">
        <f t="array" ref="L1894">IFERROR(LOOKUP(2^15,SEARCH({"40A","63A","80A","100A","125A","160A","200A","250A","400A","630A","800A","1000A","1250A","1600A","2000A","2500A","3200A","4000A","5000A","6300A"},UPPER(D1894)),{40,63,80,100,125,160,200,250,400,630,800,1000,1250,1600,2000,2500,3200,4000,5000,6300}),0)</f>
        <v>2000</v>
      </c>
      <c r="M1894" s="9" t="str">
        <f t="shared" si="146"/>
        <v>End Cap</v>
      </c>
      <c r="N1894" s="9" t="str">
        <f t="shared" si="147"/>
        <v>AL</v>
      </c>
      <c r="O1894" s="13" t="str">
        <f t="shared" si="148"/>
        <v>None</v>
      </c>
      <c r="P1894" s="9" t="str">
        <f t="shared" si="149"/>
        <v>None</v>
      </c>
      <c r="Q1894" s="9" t="str">
        <f t="shared" si="150"/>
        <v>0</v>
      </c>
      <c r="R18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94" s="14" t="str">
        <f>IF(ProjectsDB[[#This Row],[Item Type]]="Straight Plug-In",_xlfn.TEXTJOIN("-",TRUE,M1894&amp;"-"&amp;_xlfn.LET(_xlpm.txt,ProjectsDB[[#This Row],[Assembly]],_xlpm.pos,FIND("SP",_xlpm.txt),_xlpm.pre,LEFT(_xlpm.txt,_xlpm.pos-1),IF(RIGHT(_xlpm.pre,3)="123","3PL",IF(RIGHT(_xlpm.pre,2)="12","2PL",IF(RIGHT(_xlpm.pre,1)="1","1PL","3PL")))),N1894,O1894,P1894,Q1894&amp;"W",R1894),_xlfn.TEXTJOIN("-",TRUE,M1894,N1894,O1894,P1894,Q1894&amp;"W",R1894))</f>
        <v>End Cap-AL-None-None-0W-1</v>
      </c>
      <c r="T1894" s="14" t="str">
        <f>IF(COUNTIF(Cycletime[Element Desc.],ProjectsDB[[#This Row],[Element Desc.]])&gt;0,"Found","Not Found")</f>
        <v>Found</v>
      </c>
    </row>
    <row r="1895" spans="2:20" x14ac:dyDescent="0.25">
      <c r="B1895" s="8" t="s">
        <v>3870</v>
      </c>
      <c r="C1895" s="9" t="s">
        <v>1367</v>
      </c>
      <c r="D1895" s="9" t="s">
        <v>1368</v>
      </c>
      <c r="E1895" s="10">
        <v>6</v>
      </c>
      <c r="F1895" s="9" t="s">
        <v>3408</v>
      </c>
      <c r="G1895" s="9" t="s">
        <v>3690</v>
      </c>
      <c r="H1895" s="11"/>
      <c r="I1895" s="12"/>
      <c r="J1895" s="12"/>
      <c r="K1895" s="12"/>
      <c r="L1895" s="12">
        <f t="array" ref="L1895">IFERROR(LOOKUP(2^15,SEARCH({"40A","63A","80A","100A","125A","160A","200A","250A","400A","630A","800A","1000A","1250A","1600A","2000A","2500A","3200A","4000A","5000A","6300A"},UPPER(D1895)),{40,63,80,100,125,160,200,250,400,630,800,1000,1250,1600,2000,2500,3200,4000,5000,6300}),0)</f>
        <v>2000</v>
      </c>
      <c r="M1895" s="9" t="str">
        <f t="shared" si="146"/>
        <v>Joint Pack</v>
      </c>
      <c r="N1895" s="9" t="str">
        <f t="shared" si="147"/>
        <v>AL</v>
      </c>
      <c r="O1895" s="13" t="str">
        <f t="shared" si="148"/>
        <v>Silver</v>
      </c>
      <c r="P1895" s="9" t="str">
        <f t="shared" si="149"/>
        <v>None</v>
      </c>
      <c r="Q1895" s="9" t="str">
        <f t="shared" si="150"/>
        <v>5</v>
      </c>
      <c r="R18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895" s="14" t="str">
        <f>IF(ProjectsDB[[#This Row],[Item Type]]="Straight Plug-In",_xlfn.TEXTJOIN("-",TRUE,M1895&amp;"-"&amp;_xlfn.LET(_xlpm.txt,ProjectsDB[[#This Row],[Assembly]],_xlpm.pos,FIND("SP",_xlpm.txt),_xlpm.pre,LEFT(_xlpm.txt,_xlpm.pos-1),IF(RIGHT(_xlpm.pre,3)="123","3PL",IF(RIGHT(_xlpm.pre,2)="12","2PL",IF(RIGHT(_xlpm.pre,1)="1","1PL","3PL")))),N1895,O1895,P1895,Q1895&amp;"W",R1895),_xlfn.TEXTJOIN("-",TRUE,M1895,N1895,O1895,P1895,Q1895&amp;"W",R1895))</f>
        <v>Joint Pack-AL-Silver-None-5W-1</v>
      </c>
      <c r="T1895" s="14" t="str">
        <f>IF(COUNTIF(Cycletime[Element Desc.],ProjectsDB[[#This Row],[Element Desc.]])&gt;0,"Found","Not Found")</f>
        <v>Found</v>
      </c>
    </row>
    <row r="1896" spans="2:20" x14ac:dyDescent="0.25">
      <c r="B1896" s="8" t="s">
        <v>3871</v>
      </c>
      <c r="C1896" s="9" t="s">
        <v>3526</v>
      </c>
      <c r="D1896" s="9" t="s">
        <v>3527</v>
      </c>
      <c r="E1896" s="10">
        <v>1</v>
      </c>
      <c r="F1896" s="9" t="s">
        <v>3408</v>
      </c>
      <c r="G1896" s="9" t="s">
        <v>3690</v>
      </c>
      <c r="H1896" s="11"/>
      <c r="I1896" s="12">
        <v>300</v>
      </c>
      <c r="J1896" s="12">
        <v>300</v>
      </c>
      <c r="K1896" s="12"/>
      <c r="L1896" s="12">
        <f t="array" ref="L1896">IFERROR(LOOKUP(2^15,SEARCH({"40A","63A","80A","100A","125A","160A","200A","250A","400A","630A","800A","1000A","1250A","1600A","2000A","2500A","3200A","4000A","5000A","6300A"},UPPER(D1896)),{40,63,80,100,125,160,200,250,400,630,800,1000,1250,1600,2000,2500,3200,4000,5000,6300}),0)</f>
        <v>5000</v>
      </c>
      <c r="M1896" s="9" t="str">
        <f t="shared" si="146"/>
        <v>Elbow Flat</v>
      </c>
      <c r="N1896" s="9" t="str">
        <f t="shared" si="147"/>
        <v>AL</v>
      </c>
      <c r="O1896" s="13" t="str">
        <f t="shared" si="148"/>
        <v>Silver</v>
      </c>
      <c r="P1896" s="9" t="str">
        <f t="shared" si="149"/>
        <v>Epoxy</v>
      </c>
      <c r="Q1896" s="9" t="str">
        <f t="shared" si="150"/>
        <v>5</v>
      </c>
      <c r="R18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96" s="14" t="str">
        <f>IF(ProjectsDB[[#This Row],[Item Type]]="Straight Plug-In",_xlfn.TEXTJOIN("-",TRUE,M1896&amp;"-"&amp;_xlfn.LET(_xlpm.txt,ProjectsDB[[#This Row],[Assembly]],_xlpm.pos,FIND("SP",_xlpm.txt),_xlpm.pre,LEFT(_xlpm.txt,_xlpm.pos-1),IF(RIGHT(_xlpm.pre,3)="123","3PL",IF(RIGHT(_xlpm.pre,2)="12","2PL",IF(RIGHT(_xlpm.pre,1)="1","1PL","3PL")))),N1896,O1896,P1896,Q1896&amp;"W",R1896),_xlfn.TEXTJOIN("-",TRUE,M1896,N1896,O1896,P1896,Q1896&amp;"W",R1896))</f>
        <v>Elbow Flat-AL-Silver-Epoxy-5W-3</v>
      </c>
      <c r="T1896" s="14" t="str">
        <f>IF(COUNTIF(Cycletime[Element Desc.],ProjectsDB[[#This Row],[Element Desc.]])&gt;0,"Found","Not Found")</f>
        <v>Found</v>
      </c>
    </row>
    <row r="1897" spans="2:20" x14ac:dyDescent="0.25">
      <c r="B1897" s="8" t="s">
        <v>3872</v>
      </c>
      <c r="C1897" s="9" t="s">
        <v>3873</v>
      </c>
      <c r="D1897" s="9" t="s">
        <v>3874</v>
      </c>
      <c r="E1897" s="10">
        <v>1</v>
      </c>
      <c r="F1897" s="9" t="s">
        <v>3408</v>
      </c>
      <c r="G1897" s="9" t="s">
        <v>3690</v>
      </c>
      <c r="H1897" s="11"/>
      <c r="I1897" s="12">
        <v>1646</v>
      </c>
      <c r="J1897" s="12"/>
      <c r="K1897" s="12"/>
      <c r="L1897" s="12">
        <f t="array" ref="L1897">IFERROR(LOOKUP(2^15,SEARCH({"40A","63A","80A","100A","125A","160A","200A","250A","400A","630A","800A","1000A","1250A","1600A","2000A","2500A","3200A","4000A","5000A","6300A"},UPPER(D1897)),{40,63,80,100,125,160,200,250,400,630,800,1000,1250,1600,2000,2500,3200,4000,5000,6300}),0)</f>
        <v>5000</v>
      </c>
      <c r="M1897" s="9" t="str">
        <f t="shared" si="146"/>
        <v>Straight Feeder</v>
      </c>
      <c r="N1897" s="9" t="str">
        <f t="shared" si="147"/>
        <v>AL</v>
      </c>
      <c r="O1897" s="13" t="str">
        <f t="shared" si="148"/>
        <v>Silver</v>
      </c>
      <c r="P1897" s="9" t="str">
        <f t="shared" si="149"/>
        <v>Epoxy</v>
      </c>
      <c r="Q1897" s="9" t="str">
        <f t="shared" si="150"/>
        <v>5</v>
      </c>
      <c r="R18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97" s="14" t="str">
        <f>IF(ProjectsDB[[#This Row],[Item Type]]="Straight Plug-In",_xlfn.TEXTJOIN("-",TRUE,M1897&amp;"-"&amp;_xlfn.LET(_xlpm.txt,ProjectsDB[[#This Row],[Assembly]],_xlpm.pos,FIND("SP",_xlpm.txt),_xlpm.pre,LEFT(_xlpm.txt,_xlpm.pos-1),IF(RIGHT(_xlpm.pre,3)="123","3PL",IF(RIGHT(_xlpm.pre,2)="12","2PL",IF(RIGHT(_xlpm.pre,1)="1","1PL","3PL")))),N1897,O1897,P1897,Q1897&amp;"W",R1897),_xlfn.TEXTJOIN("-",TRUE,M1897,N1897,O1897,P1897,Q1897&amp;"W",R1897))</f>
        <v>Straight Feeder-AL-Silver-Epoxy-5W-3</v>
      </c>
      <c r="T1897" s="14" t="str">
        <f>IF(COUNTIF(Cycletime[Element Desc.],ProjectsDB[[#This Row],[Element Desc.]])&gt;0,"Found","Not Found")</f>
        <v>Found</v>
      </c>
    </row>
    <row r="1898" spans="2:20" x14ac:dyDescent="0.25">
      <c r="B1898" s="8" t="s">
        <v>3875</v>
      </c>
      <c r="C1898" s="9" t="s">
        <v>3535</v>
      </c>
      <c r="D1898" s="9" t="s">
        <v>3536</v>
      </c>
      <c r="E1898" s="10">
        <v>1</v>
      </c>
      <c r="F1898" s="9" t="s">
        <v>3408</v>
      </c>
      <c r="G1898" s="9" t="s">
        <v>3690</v>
      </c>
      <c r="H1898" s="11"/>
      <c r="I1898" s="12">
        <v>3000</v>
      </c>
      <c r="J1898" s="12"/>
      <c r="K1898" s="12"/>
      <c r="L1898" s="12">
        <f t="array" ref="L1898">IFERROR(LOOKUP(2^15,SEARCH({"40A","63A","80A","100A","125A","160A","200A","250A","400A","630A","800A","1000A","1250A","1600A","2000A","2500A","3200A","4000A","5000A","6300A"},UPPER(D1898)),{40,63,80,100,125,160,200,250,400,630,800,1000,1250,1600,2000,2500,3200,4000,5000,6300}),0)</f>
        <v>5000</v>
      </c>
      <c r="M1898" s="9" t="str">
        <f t="shared" si="146"/>
        <v>Straight Plug-In</v>
      </c>
      <c r="N1898" s="9" t="str">
        <f t="shared" si="147"/>
        <v>AL</v>
      </c>
      <c r="O1898" s="13" t="str">
        <f t="shared" si="148"/>
        <v>Silver</v>
      </c>
      <c r="P1898" s="9" t="str">
        <f t="shared" si="149"/>
        <v>Epoxy</v>
      </c>
      <c r="Q1898" s="9" t="str">
        <f t="shared" si="150"/>
        <v>5</v>
      </c>
      <c r="R18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98" s="14" t="str">
        <f>IF(ProjectsDB[[#This Row],[Item Type]]="Straight Plug-In",_xlfn.TEXTJOIN("-",TRUE,M1898&amp;"-"&amp;_xlfn.LET(_xlpm.txt,ProjectsDB[[#This Row],[Assembly]],_xlpm.pos,FIND("SP",_xlpm.txt),_xlpm.pre,LEFT(_xlpm.txt,_xlpm.pos-1),IF(RIGHT(_xlpm.pre,3)="123","3PL",IF(RIGHT(_xlpm.pre,2)="12","2PL",IF(RIGHT(_xlpm.pre,1)="1","1PL","3PL")))),N1898,O1898,P1898,Q1898&amp;"W",R1898),_xlfn.TEXTJOIN("-",TRUE,M1898,N1898,O1898,P1898,Q1898&amp;"W",R1898))</f>
        <v>Straight Plug-In-3PL-AL-Silver-Epoxy-5W-3</v>
      </c>
      <c r="T1898" s="14" t="str">
        <f>IF(COUNTIF(Cycletime[Element Desc.],ProjectsDB[[#This Row],[Element Desc.]])&gt;0,"Found","Not Found")</f>
        <v>Found</v>
      </c>
    </row>
    <row r="1899" spans="2:20" x14ac:dyDescent="0.25">
      <c r="B1899" s="8" t="s">
        <v>3876</v>
      </c>
      <c r="C1899" s="9" t="s">
        <v>3877</v>
      </c>
      <c r="D1899" s="9" t="s">
        <v>3878</v>
      </c>
      <c r="E1899" s="10">
        <v>1</v>
      </c>
      <c r="F1899" s="9" t="s">
        <v>3408</v>
      </c>
      <c r="G1899" s="9" t="s">
        <v>3690</v>
      </c>
      <c r="H1899" s="11"/>
      <c r="I1899" s="12">
        <v>300</v>
      </c>
      <c r="J1899" s="12">
        <v>800</v>
      </c>
      <c r="K1899" s="12">
        <v>580</v>
      </c>
      <c r="L1899" s="12">
        <f t="array" ref="L1899">IFERROR(LOOKUP(2^15,SEARCH({"40A","63A","80A","100A","125A","160A","200A","250A","400A","630A","800A","1000A","1250A","1600A","2000A","2500A","3200A","4000A","5000A","6300A"},UPPER(D1899)),{40,63,80,100,125,160,200,250,400,630,800,1000,1250,1600,2000,2500,3200,4000,5000,6300}),0)</f>
        <v>5000</v>
      </c>
      <c r="M1899" s="9" t="str">
        <f t="shared" si="146"/>
        <v>Offset Flat</v>
      </c>
      <c r="N1899" s="9" t="str">
        <f t="shared" si="147"/>
        <v>AL</v>
      </c>
      <c r="O1899" s="13" t="str">
        <f t="shared" si="148"/>
        <v>Silver</v>
      </c>
      <c r="P1899" s="9" t="str">
        <f t="shared" si="149"/>
        <v>Epoxy</v>
      </c>
      <c r="Q1899" s="9" t="str">
        <f t="shared" si="150"/>
        <v>5</v>
      </c>
      <c r="R18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899" s="14" t="str">
        <f>IF(ProjectsDB[[#This Row],[Item Type]]="Straight Plug-In",_xlfn.TEXTJOIN("-",TRUE,M1899&amp;"-"&amp;_xlfn.LET(_xlpm.txt,ProjectsDB[[#This Row],[Assembly]],_xlpm.pos,FIND("SP",_xlpm.txt),_xlpm.pre,LEFT(_xlpm.txt,_xlpm.pos-1),IF(RIGHT(_xlpm.pre,3)="123","3PL",IF(RIGHT(_xlpm.pre,2)="12","2PL",IF(RIGHT(_xlpm.pre,1)="1","1PL","3PL")))),N1899,O1899,P1899,Q1899&amp;"W",R1899),_xlfn.TEXTJOIN("-",TRUE,M1899,N1899,O1899,P1899,Q1899&amp;"W",R1899))</f>
        <v>Offset Flat-AL-Silver-Epoxy-5W-3</v>
      </c>
      <c r="T1899" s="14" t="str">
        <f>IF(COUNTIF(Cycletime[Element Desc.],ProjectsDB[[#This Row],[Element Desc.]])&gt;0,"Found","Not Found")</f>
        <v>Found</v>
      </c>
    </row>
    <row r="1900" spans="2:20" x14ac:dyDescent="0.25">
      <c r="B1900" s="8" t="s">
        <v>3879</v>
      </c>
      <c r="C1900" s="9" t="s">
        <v>3779</v>
      </c>
      <c r="D1900" s="9" t="s">
        <v>3780</v>
      </c>
      <c r="E1900" s="10">
        <v>1</v>
      </c>
      <c r="F1900" s="9" t="s">
        <v>3408</v>
      </c>
      <c r="G1900" s="9" t="s">
        <v>3690</v>
      </c>
      <c r="H1900" s="11"/>
      <c r="I1900" s="12">
        <v>300</v>
      </c>
      <c r="J1900" s="12">
        <v>500</v>
      </c>
      <c r="K1900" s="12">
        <v>300</v>
      </c>
      <c r="L1900" s="12">
        <f t="array" ref="L1900">IFERROR(LOOKUP(2^15,SEARCH({"40A","63A","80A","100A","125A","160A","200A","250A","400A","630A","800A","1000A","1250A","1600A","2000A","2500A","3200A","4000A","5000A","6300A"},UPPER(D1900)),{40,63,80,100,125,160,200,250,400,630,800,1000,1250,1600,2000,2500,3200,4000,5000,6300}),0)</f>
        <v>5000</v>
      </c>
      <c r="M1900" s="9" t="str">
        <f t="shared" si="146"/>
        <v>Z-Unit Flat</v>
      </c>
      <c r="N1900" s="9" t="str">
        <f t="shared" si="147"/>
        <v>AL</v>
      </c>
      <c r="O1900" s="13" t="str">
        <f t="shared" si="148"/>
        <v>Silver</v>
      </c>
      <c r="P1900" s="9" t="str">
        <f t="shared" si="149"/>
        <v>Epoxy</v>
      </c>
      <c r="Q1900" s="9" t="str">
        <f t="shared" si="150"/>
        <v>5</v>
      </c>
      <c r="R19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00" s="14" t="str">
        <f>IF(ProjectsDB[[#This Row],[Item Type]]="Straight Plug-In",_xlfn.TEXTJOIN("-",TRUE,M1900&amp;"-"&amp;_xlfn.LET(_xlpm.txt,ProjectsDB[[#This Row],[Assembly]],_xlpm.pos,FIND("SP",_xlpm.txt),_xlpm.pre,LEFT(_xlpm.txt,_xlpm.pos-1),IF(RIGHT(_xlpm.pre,3)="123","3PL",IF(RIGHT(_xlpm.pre,2)="12","2PL",IF(RIGHT(_xlpm.pre,1)="1","1PL","3PL")))),N1900,O1900,P1900,Q1900&amp;"W",R1900),_xlfn.TEXTJOIN("-",TRUE,M1900,N1900,O1900,P1900,Q1900&amp;"W",R1900))</f>
        <v>Z-Unit Flat-AL-Silver-Epoxy-5W-3</v>
      </c>
      <c r="T1900" s="14" t="str">
        <f>IF(COUNTIF(Cycletime[Element Desc.],ProjectsDB[[#This Row],[Element Desc.]])&gt;0,"Found","Not Found")</f>
        <v>Found</v>
      </c>
    </row>
    <row r="1901" spans="2:20" x14ac:dyDescent="0.25">
      <c r="B1901" s="8" t="s">
        <v>3880</v>
      </c>
      <c r="C1901" s="9" t="s">
        <v>3511</v>
      </c>
      <c r="D1901" s="9" t="s">
        <v>3512</v>
      </c>
      <c r="E1901" s="10">
        <v>2</v>
      </c>
      <c r="F1901" s="9" t="s">
        <v>3408</v>
      </c>
      <c r="G1901" s="9" t="s">
        <v>3690</v>
      </c>
      <c r="H1901" s="11"/>
      <c r="I1901" s="12">
        <v>580</v>
      </c>
      <c r="J1901" s="12">
        <v>580</v>
      </c>
      <c r="K1901" s="12"/>
      <c r="L1901" s="12">
        <f t="array" ref="L1901">IFERROR(LOOKUP(2^15,SEARCH({"40A","63A","80A","100A","125A","160A","200A","250A","400A","630A","800A","1000A","1250A","1600A","2000A","2500A","3200A","4000A","5000A","6300A"},UPPER(D1901)),{40,63,80,100,125,160,200,250,400,630,800,1000,1250,1600,2000,2500,3200,4000,5000,6300}),0)</f>
        <v>5000</v>
      </c>
      <c r="M1901" s="9" t="str">
        <f t="shared" si="146"/>
        <v>Elbow Edge</v>
      </c>
      <c r="N1901" s="9" t="str">
        <f t="shared" si="147"/>
        <v>AL</v>
      </c>
      <c r="O1901" s="13" t="str">
        <f t="shared" si="148"/>
        <v>Silver</v>
      </c>
      <c r="P1901" s="9" t="str">
        <f t="shared" si="149"/>
        <v>Epoxy</v>
      </c>
      <c r="Q1901" s="9" t="str">
        <f t="shared" si="150"/>
        <v>5</v>
      </c>
      <c r="R19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01" s="14" t="str">
        <f>IF(ProjectsDB[[#This Row],[Item Type]]="Straight Plug-In",_xlfn.TEXTJOIN("-",TRUE,M1901&amp;"-"&amp;_xlfn.LET(_xlpm.txt,ProjectsDB[[#This Row],[Assembly]],_xlpm.pos,FIND("SP",_xlpm.txt),_xlpm.pre,LEFT(_xlpm.txt,_xlpm.pos-1),IF(RIGHT(_xlpm.pre,3)="123","3PL",IF(RIGHT(_xlpm.pre,2)="12","2PL",IF(RIGHT(_xlpm.pre,1)="1","1PL","3PL")))),N1901,O1901,P1901,Q1901&amp;"W",R1901),_xlfn.TEXTJOIN("-",TRUE,M1901,N1901,O1901,P1901,Q1901&amp;"W",R1901))</f>
        <v>Elbow Edge-AL-Silver-Epoxy-5W-3</v>
      </c>
      <c r="T1901" s="14" t="str">
        <f>IF(COUNTIF(Cycletime[Element Desc.],ProjectsDB[[#This Row],[Element Desc.]])&gt;0,"Found","Not Found")</f>
        <v>Found</v>
      </c>
    </row>
    <row r="1902" spans="2:20" x14ac:dyDescent="0.25">
      <c r="B1902" s="8" t="s">
        <v>3881</v>
      </c>
      <c r="C1902" s="9" t="s">
        <v>3529</v>
      </c>
      <c r="D1902" s="9" t="s">
        <v>3530</v>
      </c>
      <c r="E1902" s="10">
        <v>1</v>
      </c>
      <c r="F1902" s="9" t="s">
        <v>3408</v>
      </c>
      <c r="G1902" s="9" t="s">
        <v>3690</v>
      </c>
      <c r="H1902" s="11"/>
      <c r="I1902" s="12">
        <v>580</v>
      </c>
      <c r="J1902" s="12">
        <v>580</v>
      </c>
      <c r="K1902" s="12"/>
      <c r="L1902" s="12">
        <f t="array" ref="L1902">IFERROR(LOOKUP(2^15,SEARCH({"40A","63A","80A","100A","125A","160A","200A","250A","400A","630A","800A","1000A","1250A","1600A","2000A","2500A","3200A","4000A","5000A","6300A"},UPPER(D1902)),{40,63,80,100,125,160,200,250,400,630,800,1000,1250,1600,2000,2500,3200,4000,5000,6300}),0)</f>
        <v>5000</v>
      </c>
      <c r="M1902" s="9" t="str">
        <f t="shared" si="146"/>
        <v>Elbow Edge</v>
      </c>
      <c r="N1902" s="9" t="str">
        <f t="shared" si="147"/>
        <v>AL</v>
      </c>
      <c r="O1902" s="13" t="str">
        <f t="shared" si="148"/>
        <v>Silver</v>
      </c>
      <c r="P1902" s="9" t="str">
        <f t="shared" si="149"/>
        <v>Epoxy</v>
      </c>
      <c r="Q1902" s="9" t="str">
        <f t="shared" si="150"/>
        <v>5</v>
      </c>
      <c r="R19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02" s="14" t="str">
        <f>IF(ProjectsDB[[#This Row],[Item Type]]="Straight Plug-In",_xlfn.TEXTJOIN("-",TRUE,M1902&amp;"-"&amp;_xlfn.LET(_xlpm.txt,ProjectsDB[[#This Row],[Assembly]],_xlpm.pos,FIND("SP",_xlpm.txt),_xlpm.pre,LEFT(_xlpm.txt,_xlpm.pos-1),IF(RIGHT(_xlpm.pre,3)="123","3PL",IF(RIGHT(_xlpm.pre,2)="12","2PL",IF(RIGHT(_xlpm.pre,1)="1","1PL","3PL")))),N1902,O1902,P1902,Q1902&amp;"W",R1902),_xlfn.TEXTJOIN("-",TRUE,M1902,N1902,O1902,P1902,Q1902&amp;"W",R1902))</f>
        <v>Elbow Edge-AL-Silver-Epoxy-5W-3</v>
      </c>
      <c r="T1902" s="14" t="str">
        <f>IF(COUNTIF(Cycletime[Element Desc.],ProjectsDB[[#This Row],[Element Desc.]])&gt;0,"Found","Not Found")</f>
        <v>Found</v>
      </c>
    </row>
    <row r="1903" spans="2:20" x14ac:dyDescent="0.25">
      <c r="B1903" s="8" t="s">
        <v>3882</v>
      </c>
      <c r="C1903" s="9" t="s">
        <v>3596</v>
      </c>
      <c r="D1903" s="9" t="s">
        <v>3597</v>
      </c>
      <c r="E1903" s="10">
        <v>2</v>
      </c>
      <c r="F1903" s="9" t="s">
        <v>3408</v>
      </c>
      <c r="G1903" s="9" t="s">
        <v>3690</v>
      </c>
      <c r="H1903" s="11"/>
      <c r="I1903" s="12">
        <v>400</v>
      </c>
      <c r="J1903" s="12"/>
      <c r="K1903" s="12"/>
      <c r="L1903" s="12">
        <f t="array" ref="L1903">IFERROR(LOOKUP(2^15,SEARCH({"40A","63A","80A","100A","125A","160A","200A","250A","400A","630A","800A","1000A","1250A","1600A","2000A","2500A","3200A","4000A","5000A","6300A"},UPPER(D1903)),{40,63,80,100,125,160,200,250,400,630,800,1000,1250,1600,2000,2500,3200,4000,5000,6300}),0)</f>
        <v>5000</v>
      </c>
      <c r="M1903" s="9" t="str">
        <f t="shared" si="146"/>
        <v>Straight Feeder</v>
      </c>
      <c r="N1903" s="9" t="str">
        <f t="shared" si="147"/>
        <v>AL</v>
      </c>
      <c r="O1903" s="13" t="str">
        <f t="shared" si="148"/>
        <v>Silver</v>
      </c>
      <c r="P1903" s="9" t="str">
        <f t="shared" si="149"/>
        <v>Epoxy</v>
      </c>
      <c r="Q1903" s="9" t="str">
        <f t="shared" si="150"/>
        <v>5</v>
      </c>
      <c r="R19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03" s="14" t="str">
        <f>IF(ProjectsDB[[#This Row],[Item Type]]="Straight Plug-In",_xlfn.TEXTJOIN("-",TRUE,M1903&amp;"-"&amp;_xlfn.LET(_xlpm.txt,ProjectsDB[[#This Row],[Assembly]],_xlpm.pos,FIND("SP",_xlpm.txt),_xlpm.pre,LEFT(_xlpm.txt,_xlpm.pos-1),IF(RIGHT(_xlpm.pre,3)="123","3PL",IF(RIGHT(_xlpm.pre,2)="12","2PL",IF(RIGHT(_xlpm.pre,1)="1","1PL","3PL")))),N1903,O1903,P1903,Q1903&amp;"W",R1903),_xlfn.TEXTJOIN("-",TRUE,M1903,N1903,O1903,P1903,Q1903&amp;"W",R1903))</f>
        <v>Straight Feeder-AL-Silver-Epoxy-5W-3</v>
      </c>
      <c r="T1903" s="14" t="str">
        <f>IF(COUNTIF(Cycletime[Element Desc.],ProjectsDB[[#This Row],[Element Desc.]])&gt;0,"Found","Not Found")</f>
        <v>Found</v>
      </c>
    </row>
    <row r="1904" spans="2:20" x14ac:dyDescent="0.25">
      <c r="B1904" s="8" t="s">
        <v>3883</v>
      </c>
      <c r="C1904" s="9" t="s">
        <v>3731</v>
      </c>
      <c r="D1904" s="9" t="s">
        <v>3732</v>
      </c>
      <c r="E1904" s="10">
        <v>2</v>
      </c>
      <c r="F1904" s="9" t="s">
        <v>3408</v>
      </c>
      <c r="G1904" s="9" t="s">
        <v>3690</v>
      </c>
      <c r="H1904" s="11"/>
      <c r="I1904" s="12">
        <v>580</v>
      </c>
      <c r="J1904" s="12">
        <v>580</v>
      </c>
      <c r="K1904" s="12">
        <v>300</v>
      </c>
      <c r="L1904" s="12">
        <f t="array" ref="L1904">IFERROR(LOOKUP(2^15,SEARCH({"40A","63A","80A","100A","125A","160A","200A","250A","400A","630A","800A","1000A","1250A","1600A","2000A","2500A","3200A","4000A","5000A","6300A"},UPPER(D1904)),{40,63,80,100,125,160,200,250,400,630,800,1000,1250,1600,2000,2500,3200,4000,5000,6300}),0)</f>
        <v>5000</v>
      </c>
      <c r="M1904" s="9" t="str">
        <f t="shared" si="146"/>
        <v>Offset Edge</v>
      </c>
      <c r="N1904" s="9" t="str">
        <f t="shared" si="147"/>
        <v>AL</v>
      </c>
      <c r="O1904" s="13" t="str">
        <f t="shared" si="148"/>
        <v>Silver</v>
      </c>
      <c r="P1904" s="9" t="str">
        <f t="shared" si="149"/>
        <v>Epoxy</v>
      </c>
      <c r="Q1904" s="9" t="str">
        <f t="shared" si="150"/>
        <v>5</v>
      </c>
      <c r="R19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04" s="14" t="str">
        <f>IF(ProjectsDB[[#This Row],[Item Type]]="Straight Plug-In",_xlfn.TEXTJOIN("-",TRUE,M1904&amp;"-"&amp;_xlfn.LET(_xlpm.txt,ProjectsDB[[#This Row],[Assembly]],_xlpm.pos,FIND("SP",_xlpm.txt),_xlpm.pre,LEFT(_xlpm.txt,_xlpm.pos-1),IF(RIGHT(_xlpm.pre,3)="123","3PL",IF(RIGHT(_xlpm.pre,2)="12","2PL",IF(RIGHT(_xlpm.pre,1)="1","1PL","3PL")))),N1904,O1904,P1904,Q1904&amp;"W",R1904),_xlfn.TEXTJOIN("-",TRUE,M1904,N1904,O1904,P1904,Q1904&amp;"W",R1904))</f>
        <v>Offset Edge-AL-Silver-Epoxy-5W-3</v>
      </c>
      <c r="T1904" s="14" t="str">
        <f>IF(COUNTIF(Cycletime[Element Desc.],ProjectsDB[[#This Row],[Element Desc.]])&gt;0,"Found","Not Found")</f>
        <v>Found</v>
      </c>
    </row>
    <row r="1905" spans="2:20" x14ac:dyDescent="0.25">
      <c r="B1905" s="8" t="s">
        <v>3884</v>
      </c>
      <c r="C1905" s="9" t="s">
        <v>3885</v>
      </c>
      <c r="D1905" s="9" t="s">
        <v>3886</v>
      </c>
      <c r="E1905" s="10">
        <v>2</v>
      </c>
      <c r="F1905" s="9" t="s">
        <v>3408</v>
      </c>
      <c r="G1905" s="9" t="s">
        <v>3690</v>
      </c>
      <c r="H1905" s="11"/>
      <c r="I1905" s="12">
        <v>580</v>
      </c>
      <c r="J1905" s="12">
        <v>580</v>
      </c>
      <c r="K1905" s="12">
        <v>106</v>
      </c>
      <c r="L1905" s="12">
        <f t="array" ref="L1905">IFERROR(LOOKUP(2^15,SEARCH({"40A","63A","80A","100A","125A","160A","200A","250A","400A","630A","800A","1000A","1250A","1600A","2000A","2500A","3200A","4000A","5000A","6300A"},UPPER(D1905)),{40,63,80,100,125,160,200,250,400,630,800,1000,1250,1600,2000,2500,3200,4000,5000,6300}),0)</f>
        <v>5000</v>
      </c>
      <c r="M1905" s="9" t="str">
        <f t="shared" si="146"/>
        <v>Elbow Edge</v>
      </c>
      <c r="N1905" s="9" t="str">
        <f t="shared" si="147"/>
        <v>AL</v>
      </c>
      <c r="O1905" s="13" t="str">
        <f t="shared" si="148"/>
        <v>Silver</v>
      </c>
      <c r="P1905" s="9" t="str">
        <f t="shared" si="149"/>
        <v>Epoxy</v>
      </c>
      <c r="Q1905" s="9" t="str">
        <f t="shared" si="150"/>
        <v>5</v>
      </c>
      <c r="R19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05" s="14" t="str">
        <f>IF(ProjectsDB[[#This Row],[Item Type]]="Straight Plug-In",_xlfn.TEXTJOIN("-",TRUE,M1905&amp;"-"&amp;_xlfn.LET(_xlpm.txt,ProjectsDB[[#This Row],[Assembly]],_xlpm.pos,FIND("SP",_xlpm.txt),_xlpm.pre,LEFT(_xlpm.txt,_xlpm.pos-1),IF(RIGHT(_xlpm.pre,3)="123","3PL",IF(RIGHT(_xlpm.pre,2)="12","2PL",IF(RIGHT(_xlpm.pre,1)="1","1PL","3PL")))),N1905,O1905,P1905,Q1905&amp;"W",R1905),_xlfn.TEXTJOIN("-",TRUE,M1905,N1905,O1905,P1905,Q1905&amp;"W",R1905))</f>
        <v>Elbow Edge-AL-Silver-Epoxy-5W-3</v>
      </c>
      <c r="T1905" s="14" t="str">
        <f>IF(COUNTIF(Cycletime[Element Desc.],ProjectsDB[[#This Row],[Element Desc.]])&gt;0,"Found","Not Found")</f>
        <v>Found</v>
      </c>
    </row>
    <row r="1906" spans="2:20" x14ac:dyDescent="0.25">
      <c r="B1906" s="8" t="s">
        <v>3887</v>
      </c>
      <c r="C1906" s="9" t="s">
        <v>3516</v>
      </c>
      <c r="D1906" s="9" t="s">
        <v>3517</v>
      </c>
      <c r="E1906" s="10">
        <v>1</v>
      </c>
      <c r="F1906" s="9" t="s">
        <v>3408</v>
      </c>
      <c r="G1906" s="9" t="s">
        <v>3690</v>
      </c>
      <c r="H1906" s="11"/>
      <c r="I1906" s="12">
        <v>3000</v>
      </c>
      <c r="J1906" s="12"/>
      <c r="K1906" s="12"/>
      <c r="L1906" s="12">
        <f t="array" ref="L1906">IFERROR(LOOKUP(2^15,SEARCH({"40A","63A","80A","100A","125A","160A","200A","250A","400A","630A","800A","1000A","1250A","1600A","2000A","2500A","3200A","4000A","5000A","6300A"},UPPER(D1906)),{40,63,80,100,125,160,200,250,400,630,800,1000,1250,1600,2000,2500,3200,4000,5000,6300}),0)</f>
        <v>5000</v>
      </c>
      <c r="M1906" s="9" t="str">
        <f t="shared" si="146"/>
        <v>Straight Feeder</v>
      </c>
      <c r="N1906" s="9" t="str">
        <f t="shared" si="147"/>
        <v>AL</v>
      </c>
      <c r="O1906" s="13" t="str">
        <f t="shared" si="148"/>
        <v>Silver</v>
      </c>
      <c r="P1906" s="9" t="str">
        <f t="shared" si="149"/>
        <v>Epoxy</v>
      </c>
      <c r="Q1906" s="9" t="str">
        <f t="shared" si="150"/>
        <v>5</v>
      </c>
      <c r="R19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06" s="14" t="str">
        <f>IF(ProjectsDB[[#This Row],[Item Type]]="Straight Plug-In",_xlfn.TEXTJOIN("-",TRUE,M1906&amp;"-"&amp;_xlfn.LET(_xlpm.txt,ProjectsDB[[#This Row],[Assembly]],_xlpm.pos,FIND("SP",_xlpm.txt),_xlpm.pre,LEFT(_xlpm.txt,_xlpm.pos-1),IF(RIGHT(_xlpm.pre,3)="123","3PL",IF(RIGHT(_xlpm.pre,2)="12","2PL",IF(RIGHT(_xlpm.pre,1)="1","1PL","3PL")))),N1906,O1906,P1906,Q1906&amp;"W",R1906),_xlfn.TEXTJOIN("-",TRUE,M1906,N1906,O1906,P1906,Q1906&amp;"W",R1906))</f>
        <v>Straight Feeder-AL-Silver-Epoxy-5W-3</v>
      </c>
      <c r="T1906" s="14" t="str">
        <f>IF(COUNTIF(Cycletime[Element Desc.],ProjectsDB[[#This Row],[Element Desc.]])&gt;0,"Found","Not Found")</f>
        <v>Found</v>
      </c>
    </row>
    <row r="1907" spans="2:20" x14ac:dyDescent="0.25">
      <c r="B1907" s="8" t="s">
        <v>3888</v>
      </c>
      <c r="C1907" s="9" t="s">
        <v>3505</v>
      </c>
      <c r="D1907" s="9" t="s">
        <v>3506</v>
      </c>
      <c r="E1907" s="10">
        <v>15</v>
      </c>
      <c r="F1907" s="9" t="s">
        <v>3408</v>
      </c>
      <c r="G1907" s="9" t="s">
        <v>3690</v>
      </c>
      <c r="H1907" s="11"/>
      <c r="I1907" s="12"/>
      <c r="J1907" s="12"/>
      <c r="K1907" s="12"/>
      <c r="L1907" s="12">
        <f t="array" ref="L1907">IFERROR(LOOKUP(2^15,SEARCH({"40A","63A","80A","100A","125A","160A","200A","250A","400A","630A","800A","1000A","1250A","1600A","2000A","2500A","3200A","4000A","5000A","6300A"},UPPER(D1907)),{40,63,80,100,125,160,200,250,400,630,800,1000,1250,1600,2000,2500,3200,4000,5000,6300}),0)</f>
        <v>5000</v>
      </c>
      <c r="M1907" s="9" t="str">
        <f t="shared" si="146"/>
        <v>Joint Pack</v>
      </c>
      <c r="N1907" s="9" t="str">
        <f t="shared" si="147"/>
        <v>AL</v>
      </c>
      <c r="O1907" s="13" t="str">
        <f t="shared" si="148"/>
        <v>Silver</v>
      </c>
      <c r="P1907" s="9" t="str">
        <f t="shared" si="149"/>
        <v>None</v>
      </c>
      <c r="Q1907" s="9" t="str">
        <f t="shared" si="150"/>
        <v>5</v>
      </c>
      <c r="R19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07" s="14" t="str">
        <f>IF(ProjectsDB[[#This Row],[Item Type]]="Straight Plug-In",_xlfn.TEXTJOIN("-",TRUE,M1907&amp;"-"&amp;_xlfn.LET(_xlpm.txt,ProjectsDB[[#This Row],[Assembly]],_xlpm.pos,FIND("SP",_xlpm.txt),_xlpm.pre,LEFT(_xlpm.txt,_xlpm.pos-1),IF(RIGHT(_xlpm.pre,3)="123","3PL",IF(RIGHT(_xlpm.pre,2)="12","2PL",IF(RIGHT(_xlpm.pre,1)="1","1PL","3PL")))),N1907,O1907,P1907,Q1907&amp;"W",R1907),_xlfn.TEXTJOIN("-",TRUE,M1907,N1907,O1907,P1907,Q1907&amp;"W",R1907))</f>
        <v>Joint Pack-AL-Silver-None-5W-3</v>
      </c>
      <c r="T1907" s="14" t="str">
        <f>IF(COUNTIF(Cycletime[Element Desc.],ProjectsDB[[#This Row],[Element Desc.]])&gt;0,"Found","Not Found")</f>
        <v>Found</v>
      </c>
    </row>
    <row r="1908" spans="2:20" x14ac:dyDescent="0.25">
      <c r="B1908" s="8" t="s">
        <v>3889</v>
      </c>
      <c r="C1908" s="9" t="s">
        <v>3864</v>
      </c>
      <c r="D1908" s="9" t="s">
        <v>3865</v>
      </c>
      <c r="E1908" s="10">
        <v>1</v>
      </c>
      <c r="F1908" s="9" t="s">
        <v>3408</v>
      </c>
      <c r="G1908" s="9" t="s">
        <v>3690</v>
      </c>
      <c r="H1908" s="11"/>
      <c r="I1908" s="12">
        <v>370</v>
      </c>
      <c r="J1908" s="12">
        <v>370</v>
      </c>
      <c r="K1908" s="12">
        <v>106</v>
      </c>
      <c r="L1908" s="12">
        <f t="array" ref="L1908">IFERROR(LOOKUP(2^15,SEARCH({"40A","63A","80A","100A","125A","160A","200A","250A","400A","630A","800A","1000A","1250A","1600A","2000A","2500A","3200A","4000A","5000A","6300A"},UPPER(D1908)),{40,63,80,100,125,160,200,250,400,630,800,1000,1250,1600,2000,2500,3200,4000,5000,6300}),0)</f>
        <v>2000</v>
      </c>
      <c r="M1908" s="9" t="str">
        <f t="shared" si="146"/>
        <v>Elbow Edge</v>
      </c>
      <c r="N1908" s="9" t="str">
        <f t="shared" si="147"/>
        <v>AL</v>
      </c>
      <c r="O1908" s="13" t="str">
        <f t="shared" si="148"/>
        <v>Silver</v>
      </c>
      <c r="P1908" s="9" t="str">
        <f t="shared" si="149"/>
        <v>Epoxy</v>
      </c>
      <c r="Q1908" s="9" t="str">
        <f t="shared" si="150"/>
        <v>5</v>
      </c>
      <c r="R19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08" s="14" t="str">
        <f>IF(ProjectsDB[[#This Row],[Item Type]]="Straight Plug-In",_xlfn.TEXTJOIN("-",TRUE,M1908&amp;"-"&amp;_xlfn.LET(_xlpm.txt,ProjectsDB[[#This Row],[Assembly]],_xlpm.pos,FIND("SP",_xlpm.txt),_xlpm.pre,LEFT(_xlpm.txt,_xlpm.pos-1),IF(RIGHT(_xlpm.pre,3)="123","3PL",IF(RIGHT(_xlpm.pre,2)="12","2PL",IF(RIGHT(_xlpm.pre,1)="1","1PL","3PL")))),N1908,O1908,P1908,Q1908&amp;"W",R1908),_xlfn.TEXTJOIN("-",TRUE,M1908,N1908,O1908,P1908,Q1908&amp;"W",R1908))</f>
        <v>Elbow Edge-AL-Silver-Epoxy-5W-1</v>
      </c>
      <c r="T1908" s="14" t="str">
        <f>IF(COUNTIF(Cycletime[Element Desc.],ProjectsDB[[#This Row],[Element Desc.]])&gt;0,"Found","Not Found")</f>
        <v>Found</v>
      </c>
    </row>
    <row r="1909" spans="2:20" x14ac:dyDescent="0.25">
      <c r="B1909" s="8" t="s">
        <v>3890</v>
      </c>
      <c r="C1909" s="9" t="s">
        <v>3891</v>
      </c>
      <c r="D1909" s="9" t="s">
        <v>3892</v>
      </c>
      <c r="E1909" s="10">
        <v>2</v>
      </c>
      <c r="F1909" s="9" t="s">
        <v>3408</v>
      </c>
      <c r="G1909" s="9" t="s">
        <v>3690</v>
      </c>
      <c r="H1909" s="11"/>
      <c r="I1909" s="12">
        <v>370</v>
      </c>
      <c r="J1909" s="12">
        <v>370</v>
      </c>
      <c r="K1909" s="12"/>
      <c r="L1909" s="12">
        <f t="array" ref="L1909">IFERROR(LOOKUP(2^15,SEARCH({"40A","63A","80A","100A","125A","160A","200A","250A","400A","630A","800A","1000A","1250A","1600A","2000A","2500A","3200A","4000A","5000A","6300A"},UPPER(D1909)),{40,63,80,100,125,160,200,250,400,630,800,1000,1250,1600,2000,2500,3200,4000,5000,6300}),0)</f>
        <v>2000</v>
      </c>
      <c r="M1909" s="9" t="str">
        <f t="shared" si="146"/>
        <v>Elbow Edge</v>
      </c>
      <c r="N1909" s="9" t="str">
        <f t="shared" si="147"/>
        <v>AL</v>
      </c>
      <c r="O1909" s="13" t="str">
        <f t="shared" si="148"/>
        <v>Silver</v>
      </c>
      <c r="P1909" s="9" t="str">
        <f t="shared" si="149"/>
        <v>Epoxy</v>
      </c>
      <c r="Q1909" s="9" t="str">
        <f t="shared" si="150"/>
        <v>5</v>
      </c>
      <c r="R19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09" s="14" t="str">
        <f>IF(ProjectsDB[[#This Row],[Item Type]]="Straight Plug-In",_xlfn.TEXTJOIN("-",TRUE,M1909&amp;"-"&amp;_xlfn.LET(_xlpm.txt,ProjectsDB[[#This Row],[Assembly]],_xlpm.pos,FIND("SP",_xlpm.txt),_xlpm.pre,LEFT(_xlpm.txt,_xlpm.pos-1),IF(RIGHT(_xlpm.pre,3)="123","3PL",IF(RIGHT(_xlpm.pre,2)="12","2PL",IF(RIGHT(_xlpm.pre,1)="1","1PL","3PL")))),N1909,O1909,P1909,Q1909&amp;"W",R1909),_xlfn.TEXTJOIN("-",TRUE,M1909,N1909,O1909,P1909,Q1909&amp;"W",R1909))</f>
        <v>Elbow Edge-AL-Silver-Epoxy-5W-1</v>
      </c>
      <c r="T1909" s="14" t="str">
        <f>IF(COUNTIF(Cycletime[Element Desc.],ProjectsDB[[#This Row],[Element Desc.]])&gt;0,"Found","Not Found")</f>
        <v>Found</v>
      </c>
    </row>
    <row r="1910" spans="2:20" x14ac:dyDescent="0.25">
      <c r="B1910" s="8" t="s">
        <v>3893</v>
      </c>
      <c r="C1910" s="9" t="s">
        <v>3894</v>
      </c>
      <c r="D1910" s="9" t="s">
        <v>3895</v>
      </c>
      <c r="E1910" s="10">
        <v>1</v>
      </c>
      <c r="F1910" s="9" t="s">
        <v>3408</v>
      </c>
      <c r="G1910" s="9" t="s">
        <v>3690</v>
      </c>
      <c r="H1910" s="11"/>
      <c r="I1910" s="12">
        <v>370</v>
      </c>
      <c r="J1910" s="12">
        <v>800</v>
      </c>
      <c r="K1910" s="12">
        <v>102</v>
      </c>
      <c r="L1910" s="12">
        <f t="array" ref="L1910">IFERROR(LOOKUP(2^15,SEARCH({"40A","63A","80A","100A","125A","160A","200A","250A","400A","630A","800A","1000A","1250A","1600A","2000A","2500A","3200A","4000A","5000A","6300A"},UPPER(D1910)),{40,63,80,100,125,160,200,250,400,630,800,1000,1250,1600,2000,2500,3200,4000,5000,6300}),0)</f>
        <v>2000</v>
      </c>
      <c r="M1910" s="9" t="str">
        <f t="shared" si="146"/>
        <v>Elbow Edge</v>
      </c>
      <c r="N1910" s="9" t="str">
        <f t="shared" si="147"/>
        <v>AL</v>
      </c>
      <c r="O1910" s="13" t="str">
        <f t="shared" si="148"/>
        <v>Silver</v>
      </c>
      <c r="P1910" s="9" t="str">
        <f t="shared" si="149"/>
        <v>Epoxy</v>
      </c>
      <c r="Q1910" s="9" t="str">
        <f t="shared" si="150"/>
        <v>5</v>
      </c>
      <c r="R19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10" s="14" t="str">
        <f>IF(ProjectsDB[[#This Row],[Item Type]]="Straight Plug-In",_xlfn.TEXTJOIN("-",TRUE,M1910&amp;"-"&amp;_xlfn.LET(_xlpm.txt,ProjectsDB[[#This Row],[Assembly]],_xlpm.pos,FIND("SP",_xlpm.txt),_xlpm.pre,LEFT(_xlpm.txt,_xlpm.pos-1),IF(RIGHT(_xlpm.pre,3)="123","3PL",IF(RIGHT(_xlpm.pre,2)="12","2PL",IF(RIGHT(_xlpm.pre,1)="1","1PL","3PL")))),N1910,O1910,P1910,Q1910&amp;"W",R1910),_xlfn.TEXTJOIN("-",TRUE,M1910,N1910,O1910,P1910,Q1910&amp;"W",R1910))</f>
        <v>Elbow Edge-AL-Silver-Epoxy-5W-1</v>
      </c>
      <c r="T1910" s="14" t="str">
        <f>IF(COUNTIF(Cycletime[Element Desc.],ProjectsDB[[#This Row],[Element Desc.]])&gt;0,"Found","Not Found")</f>
        <v>Found</v>
      </c>
    </row>
    <row r="1911" spans="2:20" x14ac:dyDescent="0.25">
      <c r="B1911" s="8" t="s">
        <v>3896</v>
      </c>
      <c r="C1911" s="9" t="s">
        <v>1460</v>
      </c>
      <c r="D1911" s="9" t="s">
        <v>1461</v>
      </c>
      <c r="E1911" s="10">
        <v>1</v>
      </c>
      <c r="F1911" s="9" t="s">
        <v>3408</v>
      </c>
      <c r="G1911" s="9" t="s">
        <v>3690</v>
      </c>
      <c r="H1911" s="11"/>
      <c r="I1911" s="12"/>
      <c r="J1911" s="12"/>
      <c r="K1911" s="12"/>
      <c r="L1911" s="12">
        <f t="array" ref="L1911">IFERROR(LOOKUP(2^15,SEARCH({"40A","63A","80A","100A","125A","160A","200A","250A","400A","630A","800A","1000A","1250A","1600A","2000A","2500A","3200A","4000A","5000A","6300A"},UPPER(D1911)),{40,63,80,100,125,160,200,250,400,630,800,1000,1250,1600,2000,2500,3200,4000,5000,6300}),0)</f>
        <v>2000</v>
      </c>
      <c r="M1911" s="9" t="str">
        <f t="shared" si="146"/>
        <v>End Cap</v>
      </c>
      <c r="N1911" s="9" t="str">
        <f t="shared" si="147"/>
        <v>AL</v>
      </c>
      <c r="O1911" s="13" t="str">
        <f t="shared" si="148"/>
        <v>None</v>
      </c>
      <c r="P1911" s="9" t="str">
        <f t="shared" si="149"/>
        <v>None</v>
      </c>
      <c r="Q1911" s="9" t="str">
        <f t="shared" si="150"/>
        <v>0</v>
      </c>
      <c r="R19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11" s="14" t="str">
        <f>IF(ProjectsDB[[#This Row],[Item Type]]="Straight Plug-In",_xlfn.TEXTJOIN("-",TRUE,M1911&amp;"-"&amp;_xlfn.LET(_xlpm.txt,ProjectsDB[[#This Row],[Assembly]],_xlpm.pos,FIND("SP",_xlpm.txt),_xlpm.pre,LEFT(_xlpm.txt,_xlpm.pos-1),IF(RIGHT(_xlpm.pre,3)="123","3PL",IF(RIGHT(_xlpm.pre,2)="12","2PL",IF(RIGHT(_xlpm.pre,1)="1","1PL","3PL")))),N1911,O1911,P1911,Q1911&amp;"W",R1911),_xlfn.TEXTJOIN("-",TRUE,M1911,N1911,O1911,P1911,Q1911&amp;"W",R1911))</f>
        <v>End Cap-AL-None-None-0W-1</v>
      </c>
      <c r="T1911" s="14" t="str">
        <f>IF(COUNTIF(Cycletime[Element Desc.],ProjectsDB[[#This Row],[Element Desc.]])&gt;0,"Found","Not Found")</f>
        <v>Found</v>
      </c>
    </row>
    <row r="1912" spans="2:20" x14ac:dyDescent="0.25">
      <c r="B1912" s="8" t="s">
        <v>3897</v>
      </c>
      <c r="C1912" s="9" t="s">
        <v>1367</v>
      </c>
      <c r="D1912" s="9" t="s">
        <v>1368</v>
      </c>
      <c r="E1912" s="10">
        <v>5</v>
      </c>
      <c r="F1912" s="9" t="s">
        <v>3408</v>
      </c>
      <c r="G1912" s="9" t="s">
        <v>3690</v>
      </c>
      <c r="H1912" s="11"/>
      <c r="I1912" s="12"/>
      <c r="J1912" s="12"/>
      <c r="K1912" s="12"/>
      <c r="L1912" s="12">
        <f t="array" ref="L1912">IFERROR(LOOKUP(2^15,SEARCH({"40A","63A","80A","100A","125A","160A","200A","250A","400A","630A","800A","1000A","1250A","1600A","2000A","2500A","3200A","4000A","5000A","6300A"},UPPER(D1912)),{40,63,80,100,125,160,200,250,400,630,800,1000,1250,1600,2000,2500,3200,4000,5000,6300}),0)</f>
        <v>2000</v>
      </c>
      <c r="M1912" s="9" t="str">
        <f t="shared" si="146"/>
        <v>Joint Pack</v>
      </c>
      <c r="N1912" s="9" t="str">
        <f t="shared" si="147"/>
        <v>AL</v>
      </c>
      <c r="O1912" s="13" t="str">
        <f t="shared" si="148"/>
        <v>Silver</v>
      </c>
      <c r="P1912" s="9" t="str">
        <f t="shared" si="149"/>
        <v>None</v>
      </c>
      <c r="Q1912" s="9" t="str">
        <f t="shared" si="150"/>
        <v>5</v>
      </c>
      <c r="R19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12" s="14" t="str">
        <f>IF(ProjectsDB[[#This Row],[Item Type]]="Straight Plug-In",_xlfn.TEXTJOIN("-",TRUE,M1912&amp;"-"&amp;_xlfn.LET(_xlpm.txt,ProjectsDB[[#This Row],[Assembly]],_xlpm.pos,FIND("SP",_xlpm.txt),_xlpm.pre,LEFT(_xlpm.txt,_xlpm.pos-1),IF(RIGHT(_xlpm.pre,3)="123","3PL",IF(RIGHT(_xlpm.pre,2)="12","2PL",IF(RIGHT(_xlpm.pre,1)="1","1PL","3PL")))),N1912,O1912,P1912,Q1912&amp;"W",R1912),_xlfn.TEXTJOIN("-",TRUE,M1912,N1912,O1912,P1912,Q1912&amp;"W",R1912))</f>
        <v>Joint Pack-AL-Silver-None-5W-1</v>
      </c>
      <c r="T1912" s="14" t="str">
        <f>IF(COUNTIF(Cycletime[Element Desc.],ProjectsDB[[#This Row],[Element Desc.]])&gt;0,"Found","Not Found")</f>
        <v>Found</v>
      </c>
    </row>
    <row r="1913" spans="2:20" x14ac:dyDescent="0.25">
      <c r="B1913" s="8" t="s">
        <v>3898</v>
      </c>
      <c r="C1913" s="9" t="s">
        <v>3828</v>
      </c>
      <c r="D1913" s="9" t="s">
        <v>3829</v>
      </c>
      <c r="E1913" s="10">
        <v>1</v>
      </c>
      <c r="F1913" s="9" t="s">
        <v>3408</v>
      </c>
      <c r="G1913" s="9" t="s">
        <v>3690</v>
      </c>
      <c r="H1913" s="11"/>
      <c r="I1913" s="12">
        <v>3000</v>
      </c>
      <c r="J1913" s="12"/>
      <c r="K1913" s="12"/>
      <c r="L1913" s="12">
        <f t="array" ref="L1913">IFERROR(LOOKUP(2^15,SEARCH({"40A","63A","80A","100A","125A","160A","200A","250A","400A","630A","800A","1000A","1250A","1600A","2000A","2500A","3200A","4000A","5000A","6300A"},UPPER(D1913)),{40,63,80,100,125,160,200,250,400,630,800,1000,1250,1600,2000,2500,3200,4000,5000,6300}),0)</f>
        <v>2000</v>
      </c>
      <c r="M1913" s="9" t="str">
        <f t="shared" si="146"/>
        <v>Straight Feeder</v>
      </c>
      <c r="N1913" s="9" t="str">
        <f t="shared" si="147"/>
        <v>AL</v>
      </c>
      <c r="O1913" s="13" t="str">
        <f t="shared" si="148"/>
        <v>Silver</v>
      </c>
      <c r="P1913" s="9" t="str">
        <f t="shared" si="149"/>
        <v>Epoxy</v>
      </c>
      <c r="Q1913" s="9" t="str">
        <f t="shared" si="150"/>
        <v>5</v>
      </c>
      <c r="R19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13" s="14" t="str">
        <f>IF(ProjectsDB[[#This Row],[Item Type]]="Straight Plug-In",_xlfn.TEXTJOIN("-",TRUE,M1913&amp;"-"&amp;_xlfn.LET(_xlpm.txt,ProjectsDB[[#This Row],[Assembly]],_xlpm.pos,FIND("SP",_xlpm.txt),_xlpm.pre,LEFT(_xlpm.txt,_xlpm.pos-1),IF(RIGHT(_xlpm.pre,3)="123","3PL",IF(RIGHT(_xlpm.pre,2)="12","2PL",IF(RIGHT(_xlpm.pre,1)="1","1PL","3PL")))),N1913,O1913,P1913,Q1913&amp;"W",R1913),_xlfn.TEXTJOIN("-",TRUE,M1913,N1913,O1913,P1913,Q1913&amp;"W",R1913))</f>
        <v>Straight Feeder-AL-Silver-Epoxy-5W-1</v>
      </c>
      <c r="T1913" s="14" t="str">
        <f>IF(COUNTIF(Cycletime[Element Desc.],ProjectsDB[[#This Row],[Element Desc.]])&gt;0,"Found","Not Found")</f>
        <v>Found</v>
      </c>
    </row>
    <row r="1914" spans="2:20" x14ac:dyDescent="0.25">
      <c r="B1914" s="8" t="s">
        <v>3899</v>
      </c>
      <c r="C1914" s="9" t="s">
        <v>3900</v>
      </c>
      <c r="D1914" s="9" t="s">
        <v>3901</v>
      </c>
      <c r="E1914" s="10">
        <v>1</v>
      </c>
      <c r="F1914" s="9" t="s">
        <v>3408</v>
      </c>
      <c r="G1914" s="9" t="s">
        <v>3690</v>
      </c>
      <c r="H1914" s="11"/>
      <c r="I1914" s="12">
        <v>1490</v>
      </c>
      <c r="J1914" s="12"/>
      <c r="K1914" s="12"/>
      <c r="L1914" s="12">
        <f t="array" ref="L1914">IFERROR(LOOKUP(2^15,SEARCH({"40A","63A","80A","100A","125A","160A","200A","250A","400A","630A","800A","1000A","1250A","1600A","2000A","2500A","3200A","4000A","5000A","6300A"},UPPER(D1914)),{40,63,80,100,125,160,200,250,400,630,800,1000,1250,1600,2000,2500,3200,4000,5000,6300}),0)</f>
        <v>5000</v>
      </c>
      <c r="M1914" s="9" t="str">
        <f t="shared" si="146"/>
        <v>Straight Feeder</v>
      </c>
      <c r="N1914" s="9" t="str">
        <f t="shared" si="147"/>
        <v>AL</v>
      </c>
      <c r="O1914" s="13" t="str">
        <f t="shared" si="148"/>
        <v>Silver</v>
      </c>
      <c r="P1914" s="9" t="str">
        <f t="shared" si="149"/>
        <v>Epoxy</v>
      </c>
      <c r="Q1914" s="9" t="str">
        <f t="shared" si="150"/>
        <v>5</v>
      </c>
      <c r="R19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14" s="14" t="str">
        <f>IF(ProjectsDB[[#This Row],[Item Type]]="Straight Plug-In",_xlfn.TEXTJOIN("-",TRUE,M1914&amp;"-"&amp;_xlfn.LET(_xlpm.txt,ProjectsDB[[#This Row],[Assembly]],_xlpm.pos,FIND("SP",_xlpm.txt),_xlpm.pre,LEFT(_xlpm.txt,_xlpm.pos-1),IF(RIGHT(_xlpm.pre,3)="123","3PL",IF(RIGHT(_xlpm.pre,2)="12","2PL",IF(RIGHT(_xlpm.pre,1)="1","1PL","3PL")))),N1914,O1914,P1914,Q1914&amp;"W",R1914),_xlfn.TEXTJOIN("-",TRUE,M1914,N1914,O1914,P1914,Q1914&amp;"W",R1914))</f>
        <v>Straight Feeder-AL-Silver-Epoxy-5W-3</v>
      </c>
      <c r="T1914" s="14" t="str">
        <f>IF(COUNTIF(Cycletime[Element Desc.],ProjectsDB[[#This Row],[Element Desc.]])&gt;0,"Found","Not Found")</f>
        <v>Found</v>
      </c>
    </row>
    <row r="1915" spans="2:20" x14ac:dyDescent="0.25">
      <c r="B1915" s="8" t="s">
        <v>3902</v>
      </c>
      <c r="C1915" s="9" t="s">
        <v>3529</v>
      </c>
      <c r="D1915" s="9" t="s">
        <v>3530</v>
      </c>
      <c r="E1915" s="10">
        <v>1</v>
      </c>
      <c r="F1915" s="9" t="s">
        <v>3408</v>
      </c>
      <c r="G1915" s="9" t="s">
        <v>3690</v>
      </c>
      <c r="H1915" s="11"/>
      <c r="I1915" s="12">
        <v>580</v>
      </c>
      <c r="J1915" s="12">
        <v>580</v>
      </c>
      <c r="K1915" s="12"/>
      <c r="L1915" s="12">
        <f t="array" ref="L1915">IFERROR(LOOKUP(2^15,SEARCH({"40A","63A","80A","100A","125A","160A","200A","250A","400A","630A","800A","1000A","1250A","1600A","2000A","2500A","3200A","4000A","5000A","6300A"},UPPER(D1915)),{40,63,80,100,125,160,200,250,400,630,800,1000,1250,1600,2000,2500,3200,4000,5000,6300}),0)</f>
        <v>5000</v>
      </c>
      <c r="M1915" s="9" t="str">
        <f t="shared" si="146"/>
        <v>Elbow Edge</v>
      </c>
      <c r="N1915" s="9" t="str">
        <f t="shared" si="147"/>
        <v>AL</v>
      </c>
      <c r="O1915" s="13" t="str">
        <f t="shared" si="148"/>
        <v>Silver</v>
      </c>
      <c r="P1915" s="9" t="str">
        <f t="shared" si="149"/>
        <v>Epoxy</v>
      </c>
      <c r="Q1915" s="9" t="str">
        <f t="shared" si="150"/>
        <v>5</v>
      </c>
      <c r="R19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15" s="14" t="str">
        <f>IF(ProjectsDB[[#This Row],[Item Type]]="Straight Plug-In",_xlfn.TEXTJOIN("-",TRUE,M1915&amp;"-"&amp;_xlfn.LET(_xlpm.txt,ProjectsDB[[#This Row],[Assembly]],_xlpm.pos,FIND("SP",_xlpm.txt),_xlpm.pre,LEFT(_xlpm.txt,_xlpm.pos-1),IF(RIGHT(_xlpm.pre,3)="123","3PL",IF(RIGHT(_xlpm.pre,2)="12","2PL",IF(RIGHT(_xlpm.pre,1)="1","1PL","3PL")))),N1915,O1915,P1915,Q1915&amp;"W",R1915),_xlfn.TEXTJOIN("-",TRUE,M1915,N1915,O1915,P1915,Q1915&amp;"W",R1915))</f>
        <v>Elbow Edge-AL-Silver-Epoxy-5W-3</v>
      </c>
      <c r="T1915" s="14" t="str">
        <f>IF(COUNTIF(Cycletime[Element Desc.],ProjectsDB[[#This Row],[Element Desc.]])&gt;0,"Found","Not Found")</f>
        <v>Found</v>
      </c>
    </row>
    <row r="1916" spans="2:20" x14ac:dyDescent="0.25">
      <c r="B1916" s="8" t="s">
        <v>3903</v>
      </c>
      <c r="C1916" s="9" t="s">
        <v>3904</v>
      </c>
      <c r="D1916" s="9" t="s">
        <v>3905</v>
      </c>
      <c r="E1916" s="10">
        <v>1</v>
      </c>
      <c r="F1916" s="9" t="s">
        <v>3408</v>
      </c>
      <c r="G1916" s="9" t="s">
        <v>3690</v>
      </c>
      <c r="H1916" s="11"/>
      <c r="I1916" s="12">
        <v>1280</v>
      </c>
      <c r="J1916" s="12">
        <v>1280</v>
      </c>
      <c r="K1916" s="12"/>
      <c r="L1916" s="12">
        <f t="array" ref="L1916">IFERROR(LOOKUP(2^15,SEARCH({"40A","63A","80A","100A","125A","160A","200A","250A","400A","630A","800A","1000A","1250A","1600A","2000A","2500A","3200A","4000A","5000A","6300A"},UPPER(D1916)),{40,63,80,100,125,160,200,250,400,630,800,1000,1250,1600,2000,2500,3200,4000,5000,6300}),0)</f>
        <v>5000</v>
      </c>
      <c r="M1916" s="9" t="str">
        <f t="shared" si="146"/>
        <v>Straight Feeder</v>
      </c>
      <c r="N1916" s="9" t="str">
        <f t="shared" si="147"/>
        <v>AL</v>
      </c>
      <c r="O1916" s="13" t="str">
        <f t="shared" si="148"/>
        <v>Silver</v>
      </c>
      <c r="P1916" s="9" t="str">
        <f t="shared" si="149"/>
        <v>Epoxy</v>
      </c>
      <c r="Q1916" s="9" t="str">
        <f t="shared" si="150"/>
        <v>5</v>
      </c>
      <c r="R19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16" s="14" t="str">
        <f>IF(ProjectsDB[[#This Row],[Item Type]]="Straight Plug-In",_xlfn.TEXTJOIN("-",TRUE,M1916&amp;"-"&amp;_xlfn.LET(_xlpm.txt,ProjectsDB[[#This Row],[Assembly]],_xlpm.pos,FIND("SP",_xlpm.txt),_xlpm.pre,LEFT(_xlpm.txt,_xlpm.pos-1),IF(RIGHT(_xlpm.pre,3)="123","3PL",IF(RIGHT(_xlpm.pre,2)="12","2PL",IF(RIGHT(_xlpm.pre,1)="1","1PL","3PL")))),N1916,O1916,P1916,Q1916&amp;"W",R1916),_xlfn.TEXTJOIN("-",TRUE,M1916,N1916,O1916,P1916,Q1916&amp;"W",R1916))</f>
        <v>Straight Feeder-AL-Silver-Epoxy-5W-3</v>
      </c>
      <c r="T1916" s="14" t="str">
        <f>IF(COUNTIF(Cycletime[Element Desc.],ProjectsDB[[#This Row],[Element Desc.]])&gt;0,"Found","Not Found")</f>
        <v>Found</v>
      </c>
    </row>
    <row r="1917" spans="2:20" x14ac:dyDescent="0.25">
      <c r="B1917" s="8" t="s">
        <v>3906</v>
      </c>
      <c r="C1917" s="9" t="s">
        <v>3907</v>
      </c>
      <c r="D1917" s="9" t="s">
        <v>3908</v>
      </c>
      <c r="E1917" s="10">
        <v>1</v>
      </c>
      <c r="F1917" s="9" t="s">
        <v>3408</v>
      </c>
      <c r="G1917" s="9" t="s">
        <v>3690</v>
      </c>
      <c r="H1917" s="11"/>
      <c r="I1917" s="12">
        <v>800</v>
      </c>
      <c r="J1917" s="12">
        <v>300</v>
      </c>
      <c r="K1917" s="12"/>
      <c r="L1917" s="12">
        <f t="array" ref="L1917">IFERROR(LOOKUP(2^15,SEARCH({"40A","63A","80A","100A","125A","160A","200A","250A","400A","630A","800A","1000A","1250A","1600A","2000A","2500A","3200A","4000A","5000A","6300A"},UPPER(D1917)),{40,63,80,100,125,160,200,250,400,630,800,1000,1250,1600,2000,2500,3200,4000,5000,6300}),0)</f>
        <v>5000</v>
      </c>
      <c r="M1917" s="9" t="str">
        <f t="shared" si="146"/>
        <v>Elbow Flat</v>
      </c>
      <c r="N1917" s="9" t="str">
        <f t="shared" si="147"/>
        <v>AL</v>
      </c>
      <c r="O1917" s="13" t="str">
        <f t="shared" si="148"/>
        <v>Silver</v>
      </c>
      <c r="P1917" s="9" t="str">
        <f t="shared" si="149"/>
        <v>Epoxy</v>
      </c>
      <c r="Q1917" s="9" t="str">
        <f t="shared" si="150"/>
        <v>5</v>
      </c>
      <c r="R19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17" s="14" t="str">
        <f>IF(ProjectsDB[[#This Row],[Item Type]]="Straight Plug-In",_xlfn.TEXTJOIN("-",TRUE,M1917&amp;"-"&amp;_xlfn.LET(_xlpm.txt,ProjectsDB[[#This Row],[Assembly]],_xlpm.pos,FIND("SP",_xlpm.txt),_xlpm.pre,LEFT(_xlpm.txt,_xlpm.pos-1),IF(RIGHT(_xlpm.pre,3)="123","3PL",IF(RIGHT(_xlpm.pre,2)="12","2PL",IF(RIGHT(_xlpm.pre,1)="1","1PL","3PL")))),N1917,O1917,P1917,Q1917&amp;"W",R1917),_xlfn.TEXTJOIN("-",TRUE,M1917,N1917,O1917,P1917,Q1917&amp;"W",R1917))</f>
        <v>Elbow Flat-AL-Silver-Epoxy-5W-3</v>
      </c>
      <c r="T1917" s="14" t="str">
        <f>IF(COUNTIF(Cycletime[Element Desc.],ProjectsDB[[#This Row],[Element Desc.]])&gt;0,"Found","Not Found")</f>
        <v>Found</v>
      </c>
    </row>
    <row r="1918" spans="2:20" x14ac:dyDescent="0.25">
      <c r="B1918" s="8" t="s">
        <v>3909</v>
      </c>
      <c r="C1918" s="9" t="s">
        <v>3910</v>
      </c>
      <c r="D1918" s="9" t="s">
        <v>3911</v>
      </c>
      <c r="E1918" s="10">
        <v>1</v>
      </c>
      <c r="F1918" s="9" t="s">
        <v>3408</v>
      </c>
      <c r="G1918" s="9" t="s">
        <v>3690</v>
      </c>
      <c r="H1918" s="11"/>
      <c r="I1918" s="12">
        <v>650</v>
      </c>
      <c r="J1918" s="12">
        <v>650</v>
      </c>
      <c r="K1918" s="12"/>
      <c r="L1918" s="12">
        <f t="array" ref="L1918">IFERROR(LOOKUP(2^15,SEARCH({"40A","63A","80A","100A","125A","160A","200A","250A","400A","630A","800A","1000A","1250A","1600A","2000A","2500A","3200A","4000A","5000A","6300A"},UPPER(D1918)),{40,63,80,100,125,160,200,250,400,630,800,1000,1250,1600,2000,2500,3200,4000,5000,6300}),0)</f>
        <v>5000</v>
      </c>
      <c r="M1918" s="9" t="str">
        <f t="shared" si="146"/>
        <v>Elbow Flat</v>
      </c>
      <c r="N1918" s="9" t="str">
        <f t="shared" si="147"/>
        <v>AL</v>
      </c>
      <c r="O1918" s="13" t="str">
        <f t="shared" si="148"/>
        <v>Silver</v>
      </c>
      <c r="P1918" s="9" t="str">
        <f t="shared" si="149"/>
        <v>Epoxy</v>
      </c>
      <c r="Q1918" s="9" t="str">
        <f t="shared" si="150"/>
        <v>5</v>
      </c>
      <c r="R19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18" s="14" t="str">
        <f>IF(ProjectsDB[[#This Row],[Item Type]]="Straight Plug-In",_xlfn.TEXTJOIN("-",TRUE,M1918&amp;"-"&amp;_xlfn.LET(_xlpm.txt,ProjectsDB[[#This Row],[Assembly]],_xlpm.pos,FIND("SP",_xlpm.txt),_xlpm.pre,LEFT(_xlpm.txt,_xlpm.pos-1),IF(RIGHT(_xlpm.pre,3)="123","3PL",IF(RIGHT(_xlpm.pre,2)="12","2PL",IF(RIGHT(_xlpm.pre,1)="1","1PL","3PL")))),N1918,O1918,P1918,Q1918&amp;"W",R1918),_xlfn.TEXTJOIN("-",TRUE,M1918,N1918,O1918,P1918,Q1918&amp;"W",R1918))</f>
        <v>Elbow Flat-AL-Silver-Epoxy-5W-3</v>
      </c>
      <c r="T1918" s="14" t="str">
        <f>IF(COUNTIF(Cycletime[Element Desc.],ProjectsDB[[#This Row],[Element Desc.]])&gt;0,"Found","Not Found")</f>
        <v>Found</v>
      </c>
    </row>
    <row r="1919" spans="2:20" x14ac:dyDescent="0.25">
      <c r="B1919" s="8" t="s">
        <v>3912</v>
      </c>
      <c r="C1919" s="9" t="s">
        <v>3511</v>
      </c>
      <c r="D1919" s="9" t="s">
        <v>3512</v>
      </c>
      <c r="E1919" s="10">
        <v>1</v>
      </c>
      <c r="F1919" s="9" t="s">
        <v>3408</v>
      </c>
      <c r="G1919" s="9" t="s">
        <v>3690</v>
      </c>
      <c r="H1919" s="11"/>
      <c r="I1919" s="12">
        <v>580</v>
      </c>
      <c r="J1919" s="12">
        <v>580</v>
      </c>
      <c r="K1919" s="12"/>
      <c r="L1919" s="12">
        <f t="array" ref="L1919">IFERROR(LOOKUP(2^15,SEARCH({"40A","63A","80A","100A","125A","160A","200A","250A","400A","630A","800A","1000A","1250A","1600A","2000A","2500A","3200A","4000A","5000A","6300A"},UPPER(D1919)),{40,63,80,100,125,160,200,250,400,630,800,1000,1250,1600,2000,2500,3200,4000,5000,6300}),0)</f>
        <v>5000</v>
      </c>
      <c r="M1919" s="9" t="str">
        <f t="shared" si="146"/>
        <v>Elbow Edge</v>
      </c>
      <c r="N1919" s="9" t="str">
        <f t="shared" si="147"/>
        <v>AL</v>
      </c>
      <c r="O1919" s="13" t="str">
        <f t="shared" si="148"/>
        <v>Silver</v>
      </c>
      <c r="P1919" s="9" t="str">
        <f t="shared" si="149"/>
        <v>Epoxy</v>
      </c>
      <c r="Q1919" s="9" t="str">
        <f t="shared" si="150"/>
        <v>5</v>
      </c>
      <c r="R19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19" s="14" t="str">
        <f>IF(ProjectsDB[[#This Row],[Item Type]]="Straight Plug-In",_xlfn.TEXTJOIN("-",TRUE,M1919&amp;"-"&amp;_xlfn.LET(_xlpm.txt,ProjectsDB[[#This Row],[Assembly]],_xlpm.pos,FIND("SP",_xlpm.txt),_xlpm.pre,LEFT(_xlpm.txt,_xlpm.pos-1),IF(RIGHT(_xlpm.pre,3)="123","3PL",IF(RIGHT(_xlpm.pre,2)="12","2PL",IF(RIGHT(_xlpm.pre,1)="1","1PL","3PL")))),N1919,O1919,P1919,Q1919&amp;"W",R1919),_xlfn.TEXTJOIN("-",TRUE,M1919,N1919,O1919,P1919,Q1919&amp;"W",R1919))</f>
        <v>Elbow Edge-AL-Silver-Epoxy-5W-3</v>
      </c>
      <c r="T1919" s="14" t="str">
        <f>IF(COUNTIF(Cycletime[Element Desc.],ProjectsDB[[#This Row],[Element Desc.]])&gt;0,"Found","Not Found")</f>
        <v>Found</v>
      </c>
    </row>
    <row r="1920" spans="2:20" x14ac:dyDescent="0.25">
      <c r="B1920" s="8" t="s">
        <v>3913</v>
      </c>
      <c r="C1920" s="9" t="s">
        <v>3914</v>
      </c>
      <c r="D1920" s="9" t="s">
        <v>3915</v>
      </c>
      <c r="E1920" s="10">
        <v>1</v>
      </c>
      <c r="F1920" s="9" t="s">
        <v>3408</v>
      </c>
      <c r="G1920" s="9" t="s">
        <v>3690</v>
      </c>
      <c r="H1920" s="11"/>
      <c r="I1920" s="12">
        <v>975</v>
      </c>
      <c r="J1920" s="12"/>
      <c r="K1920" s="12"/>
      <c r="L1920" s="12">
        <f t="array" ref="L1920">IFERROR(LOOKUP(2^15,SEARCH({"40A","63A","80A","100A","125A","160A","200A","250A","400A","630A","800A","1000A","1250A","1600A","2000A","2500A","3200A","4000A","5000A","6300A"},UPPER(D1920)),{40,63,80,100,125,160,200,250,400,630,800,1000,1250,1600,2000,2500,3200,4000,5000,6300}),0)</f>
        <v>5000</v>
      </c>
      <c r="M1920" s="9" t="str">
        <f t="shared" si="146"/>
        <v>Straight Feeder</v>
      </c>
      <c r="N1920" s="9" t="str">
        <f t="shared" si="147"/>
        <v>AL</v>
      </c>
      <c r="O1920" s="13" t="str">
        <f t="shared" si="148"/>
        <v>Silver</v>
      </c>
      <c r="P1920" s="9" t="str">
        <f t="shared" si="149"/>
        <v>Epoxy</v>
      </c>
      <c r="Q1920" s="9" t="str">
        <f t="shared" si="150"/>
        <v>5</v>
      </c>
      <c r="R19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20" s="14" t="str">
        <f>IF(ProjectsDB[[#This Row],[Item Type]]="Straight Plug-In",_xlfn.TEXTJOIN("-",TRUE,M1920&amp;"-"&amp;_xlfn.LET(_xlpm.txt,ProjectsDB[[#This Row],[Assembly]],_xlpm.pos,FIND("SP",_xlpm.txt),_xlpm.pre,LEFT(_xlpm.txt,_xlpm.pos-1),IF(RIGHT(_xlpm.pre,3)="123","3PL",IF(RIGHT(_xlpm.pre,2)="12","2PL",IF(RIGHT(_xlpm.pre,1)="1","1PL","3PL")))),N1920,O1920,P1920,Q1920&amp;"W",R1920),_xlfn.TEXTJOIN("-",TRUE,M1920,N1920,O1920,P1920,Q1920&amp;"W",R1920))</f>
        <v>Straight Feeder-AL-Silver-Epoxy-5W-3</v>
      </c>
      <c r="T1920" s="14" t="str">
        <f>IF(COUNTIF(Cycletime[Element Desc.],ProjectsDB[[#This Row],[Element Desc.]])&gt;0,"Found","Not Found")</f>
        <v>Found</v>
      </c>
    </row>
    <row r="1921" spans="2:20" x14ac:dyDescent="0.25">
      <c r="B1921" s="8" t="s">
        <v>3916</v>
      </c>
      <c r="C1921" s="9" t="s">
        <v>3516</v>
      </c>
      <c r="D1921" s="9" t="s">
        <v>3517</v>
      </c>
      <c r="E1921" s="10">
        <v>2</v>
      </c>
      <c r="F1921" s="9" t="s">
        <v>3408</v>
      </c>
      <c r="G1921" s="9" t="s">
        <v>3690</v>
      </c>
      <c r="H1921" s="11"/>
      <c r="I1921" s="12">
        <v>3000</v>
      </c>
      <c r="J1921" s="12"/>
      <c r="K1921" s="12"/>
      <c r="L1921" s="12">
        <f t="array" ref="L1921">IFERROR(LOOKUP(2^15,SEARCH({"40A","63A","80A","100A","125A","160A","200A","250A","400A","630A","800A","1000A","1250A","1600A","2000A","2500A","3200A","4000A","5000A","6300A"},UPPER(D1921)),{40,63,80,100,125,160,200,250,400,630,800,1000,1250,1600,2000,2500,3200,4000,5000,6300}),0)</f>
        <v>5000</v>
      </c>
      <c r="M1921" s="9" t="str">
        <f t="shared" si="146"/>
        <v>Straight Feeder</v>
      </c>
      <c r="N1921" s="9" t="str">
        <f t="shared" si="147"/>
        <v>AL</v>
      </c>
      <c r="O1921" s="13" t="str">
        <f t="shared" si="148"/>
        <v>Silver</v>
      </c>
      <c r="P1921" s="9" t="str">
        <f t="shared" si="149"/>
        <v>Epoxy</v>
      </c>
      <c r="Q1921" s="9" t="str">
        <f t="shared" si="150"/>
        <v>5</v>
      </c>
      <c r="R19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21" s="14" t="str">
        <f>IF(ProjectsDB[[#This Row],[Item Type]]="Straight Plug-In",_xlfn.TEXTJOIN("-",TRUE,M1921&amp;"-"&amp;_xlfn.LET(_xlpm.txt,ProjectsDB[[#This Row],[Assembly]],_xlpm.pos,FIND("SP",_xlpm.txt),_xlpm.pre,LEFT(_xlpm.txt,_xlpm.pos-1),IF(RIGHT(_xlpm.pre,3)="123","3PL",IF(RIGHT(_xlpm.pre,2)="12","2PL",IF(RIGHT(_xlpm.pre,1)="1","1PL","3PL")))),N1921,O1921,P1921,Q1921&amp;"W",R1921),_xlfn.TEXTJOIN("-",TRUE,M1921,N1921,O1921,P1921,Q1921&amp;"W",R1921))</f>
        <v>Straight Feeder-AL-Silver-Epoxy-5W-3</v>
      </c>
      <c r="T1921" s="14" t="str">
        <f>IF(COUNTIF(Cycletime[Element Desc.],ProjectsDB[[#This Row],[Element Desc.]])&gt;0,"Found","Not Found")</f>
        <v>Found</v>
      </c>
    </row>
    <row r="1922" spans="2:20" x14ac:dyDescent="0.25">
      <c r="B1922" s="8" t="s">
        <v>3917</v>
      </c>
      <c r="C1922" s="9" t="s">
        <v>3505</v>
      </c>
      <c r="D1922" s="9" t="s">
        <v>3506</v>
      </c>
      <c r="E1922" s="10">
        <v>9</v>
      </c>
      <c r="F1922" s="9" t="s">
        <v>3408</v>
      </c>
      <c r="G1922" s="9" t="s">
        <v>3690</v>
      </c>
      <c r="H1922" s="11"/>
      <c r="I1922" s="12"/>
      <c r="J1922" s="12"/>
      <c r="K1922" s="12"/>
      <c r="L1922" s="12">
        <f t="array" ref="L1922">IFERROR(LOOKUP(2^15,SEARCH({"40A","63A","80A","100A","125A","160A","200A","250A","400A","630A","800A","1000A","1250A","1600A","2000A","2500A","3200A","4000A","5000A","6300A"},UPPER(D1922)),{40,63,80,100,125,160,200,250,400,630,800,1000,1250,1600,2000,2500,3200,4000,5000,6300}),0)</f>
        <v>5000</v>
      </c>
      <c r="M1922" s="9" t="str">
        <f t="shared" si="146"/>
        <v>Joint Pack</v>
      </c>
      <c r="N1922" s="9" t="str">
        <f t="shared" si="147"/>
        <v>AL</v>
      </c>
      <c r="O1922" s="13" t="str">
        <f t="shared" si="148"/>
        <v>Silver</v>
      </c>
      <c r="P1922" s="9" t="str">
        <f t="shared" si="149"/>
        <v>None</v>
      </c>
      <c r="Q1922" s="9" t="str">
        <f t="shared" si="150"/>
        <v>5</v>
      </c>
      <c r="R19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22" s="14" t="str">
        <f>IF(ProjectsDB[[#This Row],[Item Type]]="Straight Plug-In",_xlfn.TEXTJOIN("-",TRUE,M1922&amp;"-"&amp;_xlfn.LET(_xlpm.txt,ProjectsDB[[#This Row],[Assembly]],_xlpm.pos,FIND("SP",_xlpm.txt),_xlpm.pre,LEFT(_xlpm.txt,_xlpm.pos-1),IF(RIGHT(_xlpm.pre,3)="123","3PL",IF(RIGHT(_xlpm.pre,2)="12","2PL",IF(RIGHT(_xlpm.pre,1)="1","1PL","3PL")))),N1922,O1922,P1922,Q1922&amp;"W",R1922),_xlfn.TEXTJOIN("-",TRUE,M1922,N1922,O1922,P1922,Q1922&amp;"W",R1922))</f>
        <v>Joint Pack-AL-Silver-None-5W-3</v>
      </c>
      <c r="T1922" s="14" t="str">
        <f>IF(COUNTIF(Cycletime[Element Desc.],ProjectsDB[[#This Row],[Element Desc.]])&gt;0,"Found","Not Found")</f>
        <v>Found</v>
      </c>
    </row>
    <row r="1923" spans="2:20" x14ac:dyDescent="0.25">
      <c r="B1923" s="8" t="s">
        <v>3918</v>
      </c>
      <c r="C1923" s="9" t="s">
        <v>3919</v>
      </c>
      <c r="D1923" s="9" t="s">
        <v>3920</v>
      </c>
      <c r="E1923" s="10">
        <v>1</v>
      </c>
      <c r="F1923" s="9" t="s">
        <v>3408</v>
      </c>
      <c r="G1923" s="9" t="s">
        <v>3690</v>
      </c>
      <c r="H1923" s="11"/>
      <c r="I1923" s="12">
        <v>1430</v>
      </c>
      <c r="J1923" s="12"/>
      <c r="K1923" s="12"/>
      <c r="L1923" s="12">
        <f t="array" ref="L1923">IFERROR(LOOKUP(2^15,SEARCH({"40A","63A","80A","100A","125A","160A","200A","250A","400A","630A","800A","1000A","1250A","1600A","2000A","2500A","3200A","4000A","5000A","6300A"},UPPER(D1923)),{40,63,80,100,125,160,200,250,400,630,800,1000,1250,1600,2000,2500,3200,4000,5000,6300}),0)</f>
        <v>5000</v>
      </c>
      <c r="M1923" s="9" t="str">
        <f t="shared" si="146"/>
        <v>Straight Feeder</v>
      </c>
      <c r="N1923" s="9" t="str">
        <f t="shared" si="147"/>
        <v>AL</v>
      </c>
      <c r="O1923" s="13" t="str">
        <f t="shared" si="148"/>
        <v>Silver</v>
      </c>
      <c r="P1923" s="9" t="str">
        <f t="shared" si="149"/>
        <v>Epoxy</v>
      </c>
      <c r="Q1923" s="9" t="str">
        <f t="shared" si="150"/>
        <v>5</v>
      </c>
      <c r="R19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23" s="14" t="str">
        <f>IF(ProjectsDB[[#This Row],[Item Type]]="Straight Plug-In",_xlfn.TEXTJOIN("-",TRUE,M1923&amp;"-"&amp;_xlfn.LET(_xlpm.txt,ProjectsDB[[#This Row],[Assembly]],_xlpm.pos,FIND("SP",_xlpm.txt),_xlpm.pre,LEFT(_xlpm.txt,_xlpm.pos-1),IF(RIGHT(_xlpm.pre,3)="123","3PL",IF(RIGHT(_xlpm.pre,2)="12","2PL",IF(RIGHT(_xlpm.pre,1)="1","1PL","3PL")))),N1923,O1923,P1923,Q1923&amp;"W",R1923),_xlfn.TEXTJOIN("-",TRUE,M1923,N1923,O1923,P1923,Q1923&amp;"W",R1923))</f>
        <v>Straight Feeder-AL-Silver-Epoxy-5W-3</v>
      </c>
      <c r="T1923" s="14" t="str">
        <f>IF(COUNTIF(Cycletime[Element Desc.],ProjectsDB[[#This Row],[Element Desc.]])&gt;0,"Found","Not Found")</f>
        <v>Found</v>
      </c>
    </row>
    <row r="1924" spans="2:20" x14ac:dyDescent="0.25">
      <c r="B1924" s="8" t="s">
        <v>3921</v>
      </c>
      <c r="C1924" s="9" t="s">
        <v>3511</v>
      </c>
      <c r="D1924" s="9" t="s">
        <v>3512</v>
      </c>
      <c r="E1924" s="10">
        <v>1</v>
      </c>
      <c r="F1924" s="9" t="s">
        <v>3408</v>
      </c>
      <c r="G1924" s="9" t="s">
        <v>3690</v>
      </c>
      <c r="H1924" s="11"/>
      <c r="I1924" s="12">
        <v>580</v>
      </c>
      <c r="J1924" s="12">
        <v>580</v>
      </c>
      <c r="K1924" s="12"/>
      <c r="L1924" s="12">
        <f t="array" ref="L1924">IFERROR(LOOKUP(2^15,SEARCH({"40A","63A","80A","100A","125A","160A","200A","250A","400A","630A","800A","1000A","1250A","1600A","2000A","2500A","3200A","4000A","5000A","6300A"},UPPER(D1924)),{40,63,80,100,125,160,200,250,400,630,800,1000,1250,1600,2000,2500,3200,4000,5000,6300}),0)</f>
        <v>5000</v>
      </c>
      <c r="M1924" s="9" t="str">
        <f t="shared" ref="M1924:M1987" si="151">_xlfn.LET(_xlpm.d,UPPER(TRIM(SUBSTITUTE(SUBSTITUTE(D1924,CHAR(160),"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1924" s="9" t="str">
        <f t="shared" ref="N1924:N1987" si="152">IF(ISNUMBER(SEARCH("CU",D1924)),"CU",IF(ISNUMBER(SEARCH("AL",D1924)),"AL",IF(ISNUMBER(SEARCH("Copper",D1924)),"CU","SH")))</f>
        <v>AL</v>
      </c>
      <c r="O1924" s="13" t="str">
        <f t="shared" ref="O1924:O1987" si="153">IF(ISNUMBER(SEARCH("Silver",D1924)),"Silver",IF(ISNUMBER(SEARCH("Tin",D1924)),"Tin","None"))</f>
        <v>Silver</v>
      </c>
      <c r="P1924" s="9" t="str">
        <f t="shared" ref="P1924:P1987" si="154">IF(ISNUMBER(SEARCH("Epoxy",D1924)),"Epoxy",IF(ISNUMBER(SEARCH("PET",D1924)),"PET","None"))</f>
        <v>Epoxy</v>
      </c>
      <c r="Q1924" s="9" t="str">
        <f t="shared" ref="Q1924:Q1987" si="155">IF(ISNUMBER(SEARCH("3-Wire",D1924)),"3",IF(ISNUMBER(SEARCH("4-Wire",D1924)),"4",IF(ISNUMBER(SEARCH("5-Wire",D1924)),"5",IF(ISNUMBER(SEARCH("6-Wire",D1924)),"6","0"))))</f>
        <v>5</v>
      </c>
      <c r="R19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24" s="14" t="str">
        <f>IF(ProjectsDB[[#This Row],[Item Type]]="Straight Plug-In",_xlfn.TEXTJOIN("-",TRUE,M1924&amp;"-"&amp;_xlfn.LET(_xlpm.txt,ProjectsDB[[#This Row],[Assembly]],_xlpm.pos,FIND("SP",_xlpm.txt),_xlpm.pre,LEFT(_xlpm.txt,_xlpm.pos-1),IF(RIGHT(_xlpm.pre,3)="123","3PL",IF(RIGHT(_xlpm.pre,2)="12","2PL",IF(RIGHT(_xlpm.pre,1)="1","1PL","3PL")))),N1924,O1924,P1924,Q1924&amp;"W",R1924),_xlfn.TEXTJOIN("-",TRUE,M1924,N1924,O1924,P1924,Q1924&amp;"W",R1924))</f>
        <v>Elbow Edge-AL-Silver-Epoxy-5W-3</v>
      </c>
      <c r="T1924" s="14" t="str">
        <f>IF(COUNTIF(Cycletime[Element Desc.],ProjectsDB[[#This Row],[Element Desc.]])&gt;0,"Found","Not Found")</f>
        <v>Found</v>
      </c>
    </row>
    <row r="1925" spans="2:20" x14ac:dyDescent="0.25">
      <c r="B1925" s="8" t="s">
        <v>3922</v>
      </c>
      <c r="C1925" s="9" t="s">
        <v>3505</v>
      </c>
      <c r="D1925" s="9" t="s">
        <v>3506</v>
      </c>
      <c r="E1925" s="10">
        <v>1</v>
      </c>
      <c r="F1925" s="9" t="s">
        <v>3408</v>
      </c>
      <c r="G1925" s="9" t="s">
        <v>3690</v>
      </c>
      <c r="H1925" s="11"/>
      <c r="I1925" s="12"/>
      <c r="J1925" s="12"/>
      <c r="K1925" s="12"/>
      <c r="L1925" s="12">
        <f t="array" ref="L1925">IFERROR(LOOKUP(2^15,SEARCH({"40A","63A","80A","100A","125A","160A","200A","250A","400A","630A","800A","1000A","1250A","1600A","2000A","2500A","3200A","4000A","5000A","6300A"},UPPER(D1925)),{40,63,80,100,125,160,200,250,400,630,800,1000,1250,1600,2000,2500,3200,4000,5000,6300}),0)</f>
        <v>5000</v>
      </c>
      <c r="M1925" s="9" t="str">
        <f t="shared" si="151"/>
        <v>Joint Pack</v>
      </c>
      <c r="N1925" s="9" t="str">
        <f t="shared" si="152"/>
        <v>AL</v>
      </c>
      <c r="O1925" s="13" t="str">
        <f t="shared" si="153"/>
        <v>Silver</v>
      </c>
      <c r="P1925" s="9" t="str">
        <f t="shared" si="154"/>
        <v>None</v>
      </c>
      <c r="Q1925" s="9" t="str">
        <f t="shared" si="155"/>
        <v>5</v>
      </c>
      <c r="R19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25" s="14" t="str">
        <f>IF(ProjectsDB[[#This Row],[Item Type]]="Straight Plug-In",_xlfn.TEXTJOIN("-",TRUE,M1925&amp;"-"&amp;_xlfn.LET(_xlpm.txt,ProjectsDB[[#This Row],[Assembly]],_xlpm.pos,FIND("SP",_xlpm.txt),_xlpm.pre,LEFT(_xlpm.txt,_xlpm.pos-1),IF(RIGHT(_xlpm.pre,3)="123","3PL",IF(RIGHT(_xlpm.pre,2)="12","2PL",IF(RIGHT(_xlpm.pre,1)="1","1PL","3PL")))),N1925,O1925,P1925,Q1925&amp;"W",R1925),_xlfn.TEXTJOIN("-",TRUE,M1925,N1925,O1925,P1925,Q1925&amp;"W",R1925))</f>
        <v>Joint Pack-AL-Silver-None-5W-3</v>
      </c>
      <c r="T1925" s="14" t="str">
        <f>IF(COUNTIF(Cycletime[Element Desc.],ProjectsDB[[#This Row],[Element Desc.]])&gt;0,"Found","Not Found")</f>
        <v>Found</v>
      </c>
    </row>
    <row r="1926" spans="2:20" x14ac:dyDescent="0.25">
      <c r="B1926" s="8" t="s">
        <v>3923</v>
      </c>
      <c r="C1926" s="9" t="s">
        <v>3904</v>
      </c>
      <c r="D1926" s="9" t="s">
        <v>3905</v>
      </c>
      <c r="E1926" s="10">
        <v>1</v>
      </c>
      <c r="F1926" s="9" t="s">
        <v>3408</v>
      </c>
      <c r="G1926" s="9" t="s">
        <v>3690</v>
      </c>
      <c r="H1926" s="11"/>
      <c r="I1926" s="12">
        <v>1280</v>
      </c>
      <c r="J1926" s="12"/>
      <c r="K1926" s="12"/>
      <c r="L1926" s="12">
        <f t="array" ref="L1926">IFERROR(LOOKUP(2^15,SEARCH({"40A","63A","80A","100A","125A","160A","200A","250A","400A","630A","800A","1000A","1250A","1600A","2000A","2500A","3200A","4000A","5000A","6300A"},UPPER(D1926)),{40,63,80,100,125,160,200,250,400,630,800,1000,1250,1600,2000,2500,3200,4000,5000,6300}),0)</f>
        <v>5000</v>
      </c>
      <c r="M1926" s="9" t="str">
        <f t="shared" si="151"/>
        <v>Straight Feeder</v>
      </c>
      <c r="N1926" s="9" t="str">
        <f t="shared" si="152"/>
        <v>AL</v>
      </c>
      <c r="O1926" s="13" t="str">
        <f t="shared" si="153"/>
        <v>Silver</v>
      </c>
      <c r="P1926" s="9" t="str">
        <f t="shared" si="154"/>
        <v>Epoxy</v>
      </c>
      <c r="Q1926" s="9" t="str">
        <f t="shared" si="155"/>
        <v>5</v>
      </c>
      <c r="R19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26" s="14" t="str">
        <f>IF(ProjectsDB[[#This Row],[Item Type]]="Straight Plug-In",_xlfn.TEXTJOIN("-",TRUE,M1926&amp;"-"&amp;_xlfn.LET(_xlpm.txt,ProjectsDB[[#This Row],[Assembly]],_xlpm.pos,FIND("SP",_xlpm.txt),_xlpm.pre,LEFT(_xlpm.txt,_xlpm.pos-1),IF(RIGHT(_xlpm.pre,3)="123","3PL",IF(RIGHT(_xlpm.pre,2)="12","2PL",IF(RIGHT(_xlpm.pre,1)="1","1PL","3PL")))),N1926,O1926,P1926,Q1926&amp;"W",R1926),_xlfn.TEXTJOIN("-",TRUE,M1926,N1926,O1926,P1926,Q1926&amp;"W",R1926))</f>
        <v>Straight Feeder-AL-Silver-Epoxy-5W-3</v>
      </c>
      <c r="T1926" s="14" t="str">
        <f>IF(COUNTIF(Cycletime[Element Desc.],ProjectsDB[[#This Row],[Element Desc.]])&gt;0,"Found","Not Found")</f>
        <v>Found</v>
      </c>
    </row>
    <row r="1927" spans="2:20" x14ac:dyDescent="0.25">
      <c r="B1927" s="8" t="s">
        <v>3924</v>
      </c>
      <c r="C1927" s="9" t="s">
        <v>3925</v>
      </c>
      <c r="D1927" s="9" t="s">
        <v>3926</v>
      </c>
      <c r="E1927" s="10">
        <v>1</v>
      </c>
      <c r="F1927" s="9" t="s">
        <v>3408</v>
      </c>
      <c r="G1927" s="9" t="s">
        <v>3690</v>
      </c>
      <c r="H1927" s="11"/>
      <c r="I1927" s="12">
        <v>1400</v>
      </c>
      <c r="J1927" s="12"/>
      <c r="K1927" s="12"/>
      <c r="L1927" s="12">
        <f t="array" ref="L1927">IFERROR(LOOKUP(2^15,SEARCH({"40A","63A","80A","100A","125A","160A","200A","250A","400A","630A","800A","1000A","1250A","1600A","2000A","2500A","3200A","4000A","5000A","6300A"},UPPER(D1927)),{40,63,80,100,125,160,200,250,400,630,800,1000,1250,1600,2000,2500,3200,4000,5000,6300}),0)</f>
        <v>5000</v>
      </c>
      <c r="M1927" s="9" t="str">
        <f t="shared" si="151"/>
        <v>Straight Feeder</v>
      </c>
      <c r="N1927" s="9" t="str">
        <f t="shared" si="152"/>
        <v>AL</v>
      </c>
      <c r="O1927" s="13" t="str">
        <f t="shared" si="153"/>
        <v>Silver</v>
      </c>
      <c r="P1927" s="9" t="str">
        <f t="shared" si="154"/>
        <v>Epoxy</v>
      </c>
      <c r="Q1927" s="9" t="str">
        <f t="shared" si="155"/>
        <v>5</v>
      </c>
      <c r="R19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27" s="14" t="str">
        <f>IF(ProjectsDB[[#This Row],[Item Type]]="Straight Plug-In",_xlfn.TEXTJOIN("-",TRUE,M1927&amp;"-"&amp;_xlfn.LET(_xlpm.txt,ProjectsDB[[#This Row],[Assembly]],_xlpm.pos,FIND("SP",_xlpm.txt),_xlpm.pre,LEFT(_xlpm.txt,_xlpm.pos-1),IF(RIGHT(_xlpm.pre,3)="123","3PL",IF(RIGHT(_xlpm.pre,2)="12","2PL",IF(RIGHT(_xlpm.pre,1)="1","1PL","3PL")))),N1927,O1927,P1927,Q1927&amp;"W",R1927),_xlfn.TEXTJOIN("-",TRUE,M1927,N1927,O1927,P1927,Q1927&amp;"W",R1927))</f>
        <v>Straight Feeder-AL-Silver-Epoxy-5W-3</v>
      </c>
      <c r="T1927" s="14" t="str">
        <f>IF(COUNTIF(Cycletime[Element Desc.],ProjectsDB[[#This Row],[Element Desc.]])&gt;0,"Found","Not Found")</f>
        <v>Found</v>
      </c>
    </row>
    <row r="1928" spans="2:20" x14ac:dyDescent="0.25">
      <c r="B1928" s="8" t="s">
        <v>3927</v>
      </c>
      <c r="C1928" s="9" t="s">
        <v>3928</v>
      </c>
      <c r="D1928" s="9" t="s">
        <v>3929</v>
      </c>
      <c r="E1928" s="10">
        <v>1</v>
      </c>
      <c r="F1928" s="9" t="s">
        <v>3408</v>
      </c>
      <c r="G1928" s="9" t="s">
        <v>3690</v>
      </c>
      <c r="H1928" s="11"/>
      <c r="I1928" s="12">
        <v>813</v>
      </c>
      <c r="J1928" s="12">
        <v>700</v>
      </c>
      <c r="K1928" s="12"/>
      <c r="L1928" s="12">
        <f t="array" ref="L1928">IFERROR(LOOKUP(2^15,SEARCH({"40A","63A","80A","100A","125A","160A","200A","250A","400A","630A","800A","1000A","1250A","1600A","2000A","2500A","3200A","4000A","5000A","6300A"},UPPER(D1928)),{40,63,80,100,125,160,200,250,400,630,800,1000,1250,1600,2000,2500,3200,4000,5000,6300}),0)</f>
        <v>5000</v>
      </c>
      <c r="M1928" s="9" t="str">
        <f t="shared" si="151"/>
        <v>Elbow Flat</v>
      </c>
      <c r="N1928" s="9" t="str">
        <f t="shared" si="152"/>
        <v>AL</v>
      </c>
      <c r="O1928" s="13" t="str">
        <f t="shared" si="153"/>
        <v>Silver</v>
      </c>
      <c r="P1928" s="9" t="str">
        <f t="shared" si="154"/>
        <v>Epoxy</v>
      </c>
      <c r="Q1928" s="9" t="str">
        <f t="shared" si="155"/>
        <v>5</v>
      </c>
      <c r="R19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28" s="14" t="str">
        <f>IF(ProjectsDB[[#This Row],[Item Type]]="Straight Plug-In",_xlfn.TEXTJOIN("-",TRUE,M1928&amp;"-"&amp;_xlfn.LET(_xlpm.txt,ProjectsDB[[#This Row],[Assembly]],_xlpm.pos,FIND("SP",_xlpm.txt),_xlpm.pre,LEFT(_xlpm.txt,_xlpm.pos-1),IF(RIGHT(_xlpm.pre,3)="123","3PL",IF(RIGHT(_xlpm.pre,2)="12","2PL",IF(RIGHT(_xlpm.pre,1)="1","1PL","3PL")))),N1928,O1928,P1928,Q1928&amp;"W",R1928),_xlfn.TEXTJOIN("-",TRUE,M1928,N1928,O1928,P1928,Q1928&amp;"W",R1928))</f>
        <v>Elbow Flat-AL-Silver-Epoxy-5W-3</v>
      </c>
      <c r="T1928" s="14" t="str">
        <f>IF(COUNTIF(Cycletime[Element Desc.],ProjectsDB[[#This Row],[Element Desc.]])&gt;0,"Found","Not Found")</f>
        <v>Found</v>
      </c>
    </row>
    <row r="1929" spans="2:20" x14ac:dyDescent="0.25">
      <c r="B1929" s="8" t="s">
        <v>3930</v>
      </c>
      <c r="C1929" s="9" t="s">
        <v>3931</v>
      </c>
      <c r="D1929" s="9" t="s">
        <v>3932</v>
      </c>
      <c r="E1929" s="10">
        <v>1</v>
      </c>
      <c r="F1929" s="9" t="s">
        <v>3408</v>
      </c>
      <c r="G1929" s="9" t="s">
        <v>3690</v>
      </c>
      <c r="H1929" s="11"/>
      <c r="I1929" s="12">
        <v>1355</v>
      </c>
      <c r="J1929" s="12"/>
      <c r="K1929" s="12"/>
      <c r="L1929" s="12">
        <f t="array" ref="L1929">IFERROR(LOOKUP(2^15,SEARCH({"40A","63A","80A","100A","125A","160A","200A","250A","400A","630A","800A","1000A","1250A","1600A","2000A","2500A","3200A","4000A","5000A","6300A"},UPPER(D1929)),{40,63,80,100,125,160,200,250,400,630,800,1000,1250,1600,2000,2500,3200,4000,5000,6300}),0)</f>
        <v>5000</v>
      </c>
      <c r="M1929" s="9" t="str">
        <f t="shared" si="151"/>
        <v>Straight Feeder</v>
      </c>
      <c r="N1929" s="9" t="str">
        <f t="shared" si="152"/>
        <v>AL</v>
      </c>
      <c r="O1929" s="13" t="str">
        <f t="shared" si="153"/>
        <v>Silver</v>
      </c>
      <c r="P1929" s="9" t="str">
        <f t="shared" si="154"/>
        <v>Epoxy</v>
      </c>
      <c r="Q1929" s="9" t="str">
        <f t="shared" si="155"/>
        <v>5</v>
      </c>
      <c r="R19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29" s="14" t="str">
        <f>IF(ProjectsDB[[#This Row],[Item Type]]="Straight Plug-In",_xlfn.TEXTJOIN("-",TRUE,M1929&amp;"-"&amp;_xlfn.LET(_xlpm.txt,ProjectsDB[[#This Row],[Assembly]],_xlpm.pos,FIND("SP",_xlpm.txt),_xlpm.pre,LEFT(_xlpm.txt,_xlpm.pos-1),IF(RIGHT(_xlpm.pre,3)="123","3PL",IF(RIGHT(_xlpm.pre,2)="12","2PL",IF(RIGHT(_xlpm.pre,1)="1","1PL","3PL")))),N1929,O1929,P1929,Q1929&amp;"W",R1929),_xlfn.TEXTJOIN("-",TRUE,M1929,N1929,O1929,P1929,Q1929&amp;"W",R1929))</f>
        <v>Straight Feeder-AL-Silver-Epoxy-5W-3</v>
      </c>
      <c r="T1929" s="14" t="str">
        <f>IF(COUNTIF(Cycletime[Element Desc.],ProjectsDB[[#This Row],[Element Desc.]])&gt;0,"Found","Not Found")</f>
        <v>Found</v>
      </c>
    </row>
    <row r="1930" spans="2:20" x14ac:dyDescent="0.25">
      <c r="B1930" s="8" t="s">
        <v>3933</v>
      </c>
      <c r="C1930" s="9" t="s">
        <v>3934</v>
      </c>
      <c r="D1930" s="9" t="s">
        <v>3935</v>
      </c>
      <c r="E1930" s="10">
        <v>1</v>
      </c>
      <c r="F1930" s="9" t="s">
        <v>3408</v>
      </c>
      <c r="G1930" s="9" t="s">
        <v>3690</v>
      </c>
      <c r="H1930" s="11"/>
      <c r="I1930" s="12">
        <v>1745</v>
      </c>
      <c r="J1930" s="12"/>
      <c r="K1930" s="12"/>
      <c r="L1930" s="12">
        <f t="array" ref="L1930">IFERROR(LOOKUP(2^15,SEARCH({"40A","63A","80A","100A","125A","160A","200A","250A","400A","630A","800A","1000A","1250A","1600A","2000A","2500A","3200A","4000A","5000A","6300A"},UPPER(D1930)),{40,63,80,100,125,160,200,250,400,630,800,1000,1250,1600,2000,2500,3200,4000,5000,6300}),0)</f>
        <v>5000</v>
      </c>
      <c r="M1930" s="9" t="str">
        <f t="shared" si="151"/>
        <v>Straight Feeder</v>
      </c>
      <c r="N1930" s="9" t="str">
        <f t="shared" si="152"/>
        <v>AL</v>
      </c>
      <c r="O1930" s="13" t="str">
        <f t="shared" si="153"/>
        <v>Silver</v>
      </c>
      <c r="P1930" s="9" t="str">
        <f t="shared" si="154"/>
        <v>Epoxy</v>
      </c>
      <c r="Q1930" s="9" t="str">
        <f t="shared" si="155"/>
        <v>5</v>
      </c>
      <c r="R19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30" s="14" t="str">
        <f>IF(ProjectsDB[[#This Row],[Item Type]]="Straight Plug-In",_xlfn.TEXTJOIN("-",TRUE,M1930&amp;"-"&amp;_xlfn.LET(_xlpm.txt,ProjectsDB[[#This Row],[Assembly]],_xlpm.pos,FIND("SP",_xlpm.txt),_xlpm.pre,LEFT(_xlpm.txt,_xlpm.pos-1),IF(RIGHT(_xlpm.pre,3)="123","3PL",IF(RIGHT(_xlpm.pre,2)="12","2PL",IF(RIGHT(_xlpm.pre,1)="1","1PL","3PL")))),N1930,O1930,P1930,Q1930&amp;"W",R1930),_xlfn.TEXTJOIN("-",TRUE,M1930,N1930,O1930,P1930,Q1930&amp;"W",R1930))</f>
        <v>Straight Feeder-AL-Silver-Epoxy-5W-3</v>
      </c>
      <c r="T1930" s="14" t="str">
        <f>IF(COUNTIF(Cycletime[Element Desc.],ProjectsDB[[#This Row],[Element Desc.]])&gt;0,"Found","Not Found")</f>
        <v>Found</v>
      </c>
    </row>
    <row r="1931" spans="2:20" x14ac:dyDescent="0.25">
      <c r="B1931" s="8" t="s">
        <v>3936</v>
      </c>
      <c r="C1931" s="9" t="s">
        <v>3516</v>
      </c>
      <c r="D1931" s="9" t="s">
        <v>3517</v>
      </c>
      <c r="E1931" s="10">
        <v>5</v>
      </c>
      <c r="F1931" s="9" t="s">
        <v>3408</v>
      </c>
      <c r="G1931" s="9" t="s">
        <v>3690</v>
      </c>
      <c r="H1931" s="11"/>
      <c r="I1931" s="12">
        <v>3000</v>
      </c>
      <c r="J1931" s="12"/>
      <c r="K1931" s="12"/>
      <c r="L1931" s="12">
        <f t="array" ref="L1931">IFERROR(LOOKUP(2^15,SEARCH({"40A","63A","80A","100A","125A","160A","200A","250A","400A","630A","800A","1000A","1250A","1600A","2000A","2500A","3200A","4000A","5000A","6300A"},UPPER(D1931)),{40,63,80,100,125,160,200,250,400,630,800,1000,1250,1600,2000,2500,3200,4000,5000,6300}),0)</f>
        <v>5000</v>
      </c>
      <c r="M1931" s="9" t="str">
        <f t="shared" si="151"/>
        <v>Straight Feeder</v>
      </c>
      <c r="N1931" s="9" t="str">
        <f t="shared" si="152"/>
        <v>AL</v>
      </c>
      <c r="O1931" s="13" t="str">
        <f t="shared" si="153"/>
        <v>Silver</v>
      </c>
      <c r="P1931" s="9" t="str">
        <f t="shared" si="154"/>
        <v>Epoxy</v>
      </c>
      <c r="Q1931" s="9" t="str">
        <f t="shared" si="155"/>
        <v>5</v>
      </c>
      <c r="R19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31" s="14" t="str">
        <f>IF(ProjectsDB[[#This Row],[Item Type]]="Straight Plug-In",_xlfn.TEXTJOIN("-",TRUE,M1931&amp;"-"&amp;_xlfn.LET(_xlpm.txt,ProjectsDB[[#This Row],[Assembly]],_xlpm.pos,FIND("SP",_xlpm.txt),_xlpm.pre,LEFT(_xlpm.txt,_xlpm.pos-1),IF(RIGHT(_xlpm.pre,3)="123","3PL",IF(RIGHT(_xlpm.pre,2)="12","2PL",IF(RIGHT(_xlpm.pre,1)="1","1PL","3PL")))),N1931,O1931,P1931,Q1931&amp;"W",R1931),_xlfn.TEXTJOIN("-",TRUE,M1931,N1931,O1931,P1931,Q1931&amp;"W",R1931))</f>
        <v>Straight Feeder-AL-Silver-Epoxy-5W-3</v>
      </c>
      <c r="T1931" s="14" t="str">
        <f>IF(COUNTIF(Cycletime[Element Desc.],ProjectsDB[[#This Row],[Element Desc.]])&gt;0,"Found","Not Found")</f>
        <v>Found</v>
      </c>
    </row>
    <row r="1932" spans="2:20" x14ac:dyDescent="0.25">
      <c r="B1932" s="8" t="s">
        <v>3937</v>
      </c>
      <c r="C1932" s="9" t="s">
        <v>3505</v>
      </c>
      <c r="D1932" s="9" t="s">
        <v>3506</v>
      </c>
      <c r="E1932" s="10">
        <v>13</v>
      </c>
      <c r="F1932" s="9" t="s">
        <v>3408</v>
      </c>
      <c r="G1932" s="9" t="s">
        <v>3690</v>
      </c>
      <c r="H1932" s="11"/>
      <c r="I1932" s="12"/>
      <c r="J1932" s="12"/>
      <c r="K1932" s="12"/>
      <c r="L1932" s="12">
        <f t="array" ref="L1932">IFERROR(LOOKUP(2^15,SEARCH({"40A","63A","80A","100A","125A","160A","200A","250A","400A","630A","800A","1000A","1250A","1600A","2000A","2500A","3200A","4000A","5000A","6300A"},UPPER(D1932)),{40,63,80,100,125,160,200,250,400,630,800,1000,1250,1600,2000,2500,3200,4000,5000,6300}),0)</f>
        <v>5000</v>
      </c>
      <c r="M1932" s="9" t="str">
        <f t="shared" si="151"/>
        <v>Joint Pack</v>
      </c>
      <c r="N1932" s="9" t="str">
        <f t="shared" si="152"/>
        <v>AL</v>
      </c>
      <c r="O1932" s="13" t="str">
        <f t="shared" si="153"/>
        <v>Silver</v>
      </c>
      <c r="P1932" s="9" t="str">
        <f t="shared" si="154"/>
        <v>None</v>
      </c>
      <c r="Q1932" s="9" t="str">
        <f t="shared" si="155"/>
        <v>5</v>
      </c>
      <c r="R19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32" s="14" t="str">
        <f>IF(ProjectsDB[[#This Row],[Item Type]]="Straight Plug-In",_xlfn.TEXTJOIN("-",TRUE,M1932&amp;"-"&amp;_xlfn.LET(_xlpm.txt,ProjectsDB[[#This Row],[Assembly]],_xlpm.pos,FIND("SP",_xlpm.txt),_xlpm.pre,LEFT(_xlpm.txt,_xlpm.pos-1),IF(RIGHT(_xlpm.pre,3)="123","3PL",IF(RIGHT(_xlpm.pre,2)="12","2PL",IF(RIGHT(_xlpm.pre,1)="1","1PL","3PL")))),N1932,O1932,P1932,Q1932&amp;"W",R1932),_xlfn.TEXTJOIN("-",TRUE,M1932,N1932,O1932,P1932,Q1932&amp;"W",R1932))</f>
        <v>Joint Pack-AL-Silver-None-5W-3</v>
      </c>
      <c r="T1932" s="14" t="str">
        <f>IF(COUNTIF(Cycletime[Element Desc.],ProjectsDB[[#This Row],[Element Desc.]])&gt;0,"Found","Not Found")</f>
        <v>Found</v>
      </c>
    </row>
    <row r="1933" spans="2:20" x14ac:dyDescent="0.25">
      <c r="B1933" s="8" t="s">
        <v>3938</v>
      </c>
      <c r="C1933" s="9" t="s">
        <v>3526</v>
      </c>
      <c r="D1933" s="9" t="s">
        <v>3527</v>
      </c>
      <c r="E1933" s="10">
        <v>1</v>
      </c>
      <c r="F1933" s="9" t="s">
        <v>3408</v>
      </c>
      <c r="G1933" s="9" t="s">
        <v>3690</v>
      </c>
      <c r="H1933" s="11"/>
      <c r="I1933" s="12">
        <v>300</v>
      </c>
      <c r="J1933" s="12">
        <v>300</v>
      </c>
      <c r="K1933" s="12"/>
      <c r="L1933" s="12">
        <f t="array" ref="L1933">IFERROR(LOOKUP(2^15,SEARCH({"40A","63A","80A","100A","125A","160A","200A","250A","400A","630A","800A","1000A","1250A","1600A","2000A","2500A","3200A","4000A","5000A","6300A"},UPPER(D1933)),{40,63,80,100,125,160,200,250,400,630,800,1000,1250,1600,2000,2500,3200,4000,5000,6300}),0)</f>
        <v>5000</v>
      </c>
      <c r="M1933" s="9" t="str">
        <f t="shared" si="151"/>
        <v>Elbow Flat</v>
      </c>
      <c r="N1933" s="9" t="str">
        <f t="shared" si="152"/>
        <v>AL</v>
      </c>
      <c r="O1933" s="13" t="str">
        <f t="shared" si="153"/>
        <v>Silver</v>
      </c>
      <c r="P1933" s="9" t="str">
        <f t="shared" si="154"/>
        <v>Epoxy</v>
      </c>
      <c r="Q1933" s="9" t="str">
        <f t="shared" si="155"/>
        <v>5</v>
      </c>
      <c r="R19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33" s="14" t="str">
        <f>IF(ProjectsDB[[#This Row],[Item Type]]="Straight Plug-In",_xlfn.TEXTJOIN("-",TRUE,M1933&amp;"-"&amp;_xlfn.LET(_xlpm.txt,ProjectsDB[[#This Row],[Assembly]],_xlpm.pos,FIND("SP",_xlpm.txt),_xlpm.pre,LEFT(_xlpm.txt,_xlpm.pos-1),IF(RIGHT(_xlpm.pre,3)="123","3PL",IF(RIGHT(_xlpm.pre,2)="12","2PL",IF(RIGHT(_xlpm.pre,1)="1","1PL","3PL")))),N1933,O1933,P1933,Q1933&amp;"W",R1933),_xlfn.TEXTJOIN("-",TRUE,M1933,N1933,O1933,P1933,Q1933&amp;"W",R1933))</f>
        <v>Elbow Flat-AL-Silver-Epoxy-5W-3</v>
      </c>
      <c r="T1933" s="14" t="str">
        <f>IF(COUNTIF(Cycletime[Element Desc.],ProjectsDB[[#This Row],[Element Desc.]])&gt;0,"Found","Not Found")</f>
        <v>Found</v>
      </c>
    </row>
    <row r="1934" spans="2:20" x14ac:dyDescent="0.25">
      <c r="B1934" s="8" t="s">
        <v>3939</v>
      </c>
      <c r="C1934" s="9" t="s">
        <v>3511</v>
      </c>
      <c r="D1934" s="9" t="s">
        <v>3512</v>
      </c>
      <c r="E1934" s="10">
        <v>1</v>
      </c>
      <c r="F1934" s="9" t="s">
        <v>3408</v>
      </c>
      <c r="G1934" s="9" t="s">
        <v>3690</v>
      </c>
      <c r="H1934" s="11"/>
      <c r="I1934" s="12">
        <v>580</v>
      </c>
      <c r="J1934" s="12">
        <v>580</v>
      </c>
      <c r="K1934" s="12"/>
      <c r="L1934" s="12">
        <f t="array" ref="L1934">IFERROR(LOOKUP(2^15,SEARCH({"40A","63A","80A","100A","125A","160A","200A","250A","400A","630A","800A","1000A","1250A","1600A","2000A","2500A","3200A","4000A","5000A","6300A"},UPPER(D1934)),{40,63,80,100,125,160,200,250,400,630,800,1000,1250,1600,2000,2500,3200,4000,5000,6300}),0)</f>
        <v>5000</v>
      </c>
      <c r="M1934" s="9" t="str">
        <f t="shared" si="151"/>
        <v>Elbow Edge</v>
      </c>
      <c r="N1934" s="9" t="str">
        <f t="shared" si="152"/>
        <v>AL</v>
      </c>
      <c r="O1934" s="13" t="str">
        <f t="shared" si="153"/>
        <v>Silver</v>
      </c>
      <c r="P1934" s="9" t="str">
        <f t="shared" si="154"/>
        <v>Epoxy</v>
      </c>
      <c r="Q1934" s="9" t="str">
        <f t="shared" si="155"/>
        <v>5</v>
      </c>
      <c r="R19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34" s="14" t="str">
        <f>IF(ProjectsDB[[#This Row],[Item Type]]="Straight Plug-In",_xlfn.TEXTJOIN("-",TRUE,M1934&amp;"-"&amp;_xlfn.LET(_xlpm.txt,ProjectsDB[[#This Row],[Assembly]],_xlpm.pos,FIND("SP",_xlpm.txt),_xlpm.pre,LEFT(_xlpm.txt,_xlpm.pos-1),IF(RIGHT(_xlpm.pre,3)="123","3PL",IF(RIGHT(_xlpm.pre,2)="12","2PL",IF(RIGHT(_xlpm.pre,1)="1","1PL","3PL")))),N1934,O1934,P1934,Q1934&amp;"W",R1934),_xlfn.TEXTJOIN("-",TRUE,M1934,N1934,O1934,P1934,Q1934&amp;"W",R1934))</f>
        <v>Elbow Edge-AL-Silver-Epoxy-5W-3</v>
      </c>
      <c r="T1934" s="14" t="str">
        <f>IF(COUNTIF(Cycletime[Element Desc.],ProjectsDB[[#This Row],[Element Desc.]])&gt;0,"Found","Not Found")</f>
        <v>Found</v>
      </c>
    </row>
    <row r="1935" spans="2:20" x14ac:dyDescent="0.25">
      <c r="B1935" s="8" t="s">
        <v>3940</v>
      </c>
      <c r="C1935" s="9" t="s">
        <v>3529</v>
      </c>
      <c r="D1935" s="9" t="s">
        <v>3530</v>
      </c>
      <c r="E1935" s="10">
        <v>2</v>
      </c>
      <c r="F1935" s="9" t="s">
        <v>3408</v>
      </c>
      <c r="G1935" s="9" t="s">
        <v>3690</v>
      </c>
      <c r="H1935" s="11"/>
      <c r="I1935" s="12">
        <v>580</v>
      </c>
      <c r="J1935" s="12">
        <v>580</v>
      </c>
      <c r="K1935" s="12"/>
      <c r="L1935" s="12">
        <f t="array" ref="L1935">IFERROR(LOOKUP(2^15,SEARCH({"40A","63A","80A","100A","125A","160A","200A","250A","400A","630A","800A","1000A","1250A","1600A","2000A","2500A","3200A","4000A","5000A","6300A"},UPPER(D1935)),{40,63,80,100,125,160,200,250,400,630,800,1000,1250,1600,2000,2500,3200,4000,5000,6300}),0)</f>
        <v>5000</v>
      </c>
      <c r="M1935" s="9" t="str">
        <f t="shared" si="151"/>
        <v>Elbow Edge</v>
      </c>
      <c r="N1935" s="9" t="str">
        <f t="shared" si="152"/>
        <v>AL</v>
      </c>
      <c r="O1935" s="13" t="str">
        <f t="shared" si="153"/>
        <v>Silver</v>
      </c>
      <c r="P1935" s="9" t="str">
        <f t="shared" si="154"/>
        <v>Epoxy</v>
      </c>
      <c r="Q1935" s="9" t="str">
        <f t="shared" si="155"/>
        <v>5</v>
      </c>
      <c r="R19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35" s="14" t="str">
        <f>IF(ProjectsDB[[#This Row],[Item Type]]="Straight Plug-In",_xlfn.TEXTJOIN("-",TRUE,M1935&amp;"-"&amp;_xlfn.LET(_xlpm.txt,ProjectsDB[[#This Row],[Assembly]],_xlpm.pos,FIND("SP",_xlpm.txt),_xlpm.pre,LEFT(_xlpm.txt,_xlpm.pos-1),IF(RIGHT(_xlpm.pre,3)="123","3PL",IF(RIGHT(_xlpm.pre,2)="12","2PL",IF(RIGHT(_xlpm.pre,1)="1","1PL","3PL")))),N1935,O1935,P1935,Q1935&amp;"W",R1935),_xlfn.TEXTJOIN("-",TRUE,M1935,N1935,O1935,P1935,Q1935&amp;"W",R1935))</f>
        <v>Elbow Edge-AL-Silver-Epoxy-5W-3</v>
      </c>
      <c r="T1935" s="14" t="str">
        <f>IF(COUNTIF(Cycletime[Element Desc.],ProjectsDB[[#This Row],[Element Desc.]])&gt;0,"Found","Not Found")</f>
        <v>Found</v>
      </c>
    </row>
    <row r="1936" spans="2:20" x14ac:dyDescent="0.25">
      <c r="B1936" s="8" t="s">
        <v>3941</v>
      </c>
      <c r="C1936" s="9" t="s">
        <v>1367</v>
      </c>
      <c r="D1936" s="9" t="s">
        <v>1368</v>
      </c>
      <c r="E1936" s="10">
        <v>37</v>
      </c>
      <c r="F1936" s="9" t="s">
        <v>3408</v>
      </c>
      <c r="G1936" s="9" t="s">
        <v>3690</v>
      </c>
      <c r="H1936" s="11"/>
      <c r="I1936" s="12"/>
      <c r="J1936" s="12"/>
      <c r="K1936" s="12"/>
      <c r="L1936" s="12">
        <f t="array" ref="L1936">IFERROR(LOOKUP(2^15,SEARCH({"40A","63A","80A","100A","125A","160A","200A","250A","400A","630A","800A","1000A","1250A","1600A","2000A","2500A","3200A","4000A","5000A","6300A"},UPPER(D1936)),{40,63,80,100,125,160,200,250,400,630,800,1000,1250,1600,2000,2500,3200,4000,5000,6300}),0)</f>
        <v>2000</v>
      </c>
      <c r="M1936" s="9" t="str">
        <f t="shared" si="151"/>
        <v>Joint Pack</v>
      </c>
      <c r="N1936" s="9" t="str">
        <f t="shared" si="152"/>
        <v>AL</v>
      </c>
      <c r="O1936" s="13" t="str">
        <f t="shared" si="153"/>
        <v>Silver</v>
      </c>
      <c r="P1936" s="9" t="str">
        <f t="shared" si="154"/>
        <v>None</v>
      </c>
      <c r="Q1936" s="9" t="str">
        <f t="shared" si="155"/>
        <v>5</v>
      </c>
      <c r="R19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36" s="14" t="str">
        <f>IF(ProjectsDB[[#This Row],[Item Type]]="Straight Plug-In",_xlfn.TEXTJOIN("-",TRUE,M1936&amp;"-"&amp;_xlfn.LET(_xlpm.txt,ProjectsDB[[#This Row],[Assembly]],_xlpm.pos,FIND("SP",_xlpm.txt),_xlpm.pre,LEFT(_xlpm.txt,_xlpm.pos-1),IF(RIGHT(_xlpm.pre,3)="123","3PL",IF(RIGHT(_xlpm.pre,2)="12","2PL",IF(RIGHT(_xlpm.pre,1)="1","1PL","3PL")))),N1936,O1936,P1936,Q1936&amp;"W",R1936),_xlfn.TEXTJOIN("-",TRUE,M1936,N1936,O1936,P1936,Q1936&amp;"W",R1936))</f>
        <v>Joint Pack-AL-Silver-None-5W-1</v>
      </c>
      <c r="T1936" s="14" t="str">
        <f>IF(COUNTIF(Cycletime[Element Desc.],ProjectsDB[[#This Row],[Element Desc.]])&gt;0,"Found","Not Found")</f>
        <v>Found</v>
      </c>
    </row>
    <row r="1937" spans="2:20" x14ac:dyDescent="0.25">
      <c r="B1937" s="8" t="s">
        <v>3942</v>
      </c>
      <c r="C1937" s="9" t="s">
        <v>3943</v>
      </c>
      <c r="D1937" s="9" t="s">
        <v>3944</v>
      </c>
      <c r="E1937" s="10">
        <v>2</v>
      </c>
      <c r="F1937" s="9" t="s">
        <v>3408</v>
      </c>
      <c r="G1937" s="9" t="s">
        <v>3690</v>
      </c>
      <c r="H1937" s="11"/>
      <c r="I1937" s="12">
        <v>1000</v>
      </c>
      <c r="J1937" s="12"/>
      <c r="K1937" s="12"/>
      <c r="L1937" s="12">
        <f t="array" ref="L1937">IFERROR(LOOKUP(2^15,SEARCH({"40A","63A","80A","100A","125A","160A","200A","250A","400A","630A","800A","1000A","1250A","1600A","2000A","2500A","3200A","4000A","5000A","6300A"},UPPER(D1937)),{40,63,80,100,125,160,200,250,400,630,800,1000,1250,1600,2000,2500,3200,4000,5000,6300}),0)</f>
        <v>2000</v>
      </c>
      <c r="M1937" s="9" t="str">
        <f t="shared" si="151"/>
        <v>Straight Feeder</v>
      </c>
      <c r="N1937" s="9" t="str">
        <f t="shared" si="152"/>
        <v>AL</v>
      </c>
      <c r="O1937" s="13" t="str">
        <f t="shared" si="153"/>
        <v>Silver</v>
      </c>
      <c r="P1937" s="9" t="str">
        <f t="shared" si="154"/>
        <v>Epoxy</v>
      </c>
      <c r="Q1937" s="9" t="str">
        <f t="shared" si="155"/>
        <v>5</v>
      </c>
      <c r="R19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37" s="14" t="str">
        <f>IF(ProjectsDB[[#This Row],[Item Type]]="Straight Plug-In",_xlfn.TEXTJOIN("-",TRUE,M1937&amp;"-"&amp;_xlfn.LET(_xlpm.txt,ProjectsDB[[#This Row],[Assembly]],_xlpm.pos,FIND("SP",_xlpm.txt),_xlpm.pre,LEFT(_xlpm.txt,_xlpm.pos-1),IF(RIGHT(_xlpm.pre,3)="123","3PL",IF(RIGHT(_xlpm.pre,2)="12","2PL",IF(RIGHT(_xlpm.pre,1)="1","1PL","3PL")))),N1937,O1937,P1937,Q1937&amp;"W",R1937),_xlfn.TEXTJOIN("-",TRUE,M1937,N1937,O1937,P1937,Q1937&amp;"W",R1937))</f>
        <v>Straight Feeder-AL-Silver-Epoxy-5W-1</v>
      </c>
      <c r="T1937" s="14" t="str">
        <f>IF(COUNTIF(Cycletime[Element Desc.],ProjectsDB[[#This Row],[Element Desc.]])&gt;0,"Found","Not Found")</f>
        <v>Found</v>
      </c>
    </row>
    <row r="1938" spans="2:20" x14ac:dyDescent="0.25">
      <c r="B1938" s="8" t="s">
        <v>3945</v>
      </c>
      <c r="C1938" s="9" t="s">
        <v>3946</v>
      </c>
      <c r="D1938" s="9" t="s">
        <v>3947</v>
      </c>
      <c r="E1938" s="10">
        <v>5</v>
      </c>
      <c r="F1938" s="9" t="s">
        <v>3408</v>
      </c>
      <c r="G1938" s="9" t="s">
        <v>3690</v>
      </c>
      <c r="H1938" s="11"/>
      <c r="I1938" s="12">
        <v>370</v>
      </c>
      <c r="J1938" s="12">
        <v>370</v>
      </c>
      <c r="K1938" s="12"/>
      <c r="L1938" s="12">
        <f t="array" ref="L1938">IFERROR(LOOKUP(2^15,SEARCH({"40A","63A","80A","100A","125A","160A","200A","250A","400A","630A","800A","1000A","1250A","1600A","2000A","2500A","3200A","4000A","5000A","6300A"},UPPER(D1938)),{40,63,80,100,125,160,200,250,400,630,800,1000,1250,1600,2000,2500,3200,4000,5000,6300}),0)</f>
        <v>2000</v>
      </c>
      <c r="M1938" s="9" t="str">
        <f t="shared" si="151"/>
        <v>Elbow Edge</v>
      </c>
      <c r="N1938" s="9" t="str">
        <f t="shared" si="152"/>
        <v>AL</v>
      </c>
      <c r="O1938" s="13" t="str">
        <f t="shared" si="153"/>
        <v>Silver</v>
      </c>
      <c r="P1938" s="9" t="str">
        <f t="shared" si="154"/>
        <v>Epoxy</v>
      </c>
      <c r="Q1938" s="9" t="str">
        <f t="shared" si="155"/>
        <v>5</v>
      </c>
      <c r="R19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38" s="14" t="str">
        <f>IF(ProjectsDB[[#This Row],[Item Type]]="Straight Plug-In",_xlfn.TEXTJOIN("-",TRUE,M1938&amp;"-"&amp;_xlfn.LET(_xlpm.txt,ProjectsDB[[#This Row],[Assembly]],_xlpm.pos,FIND("SP",_xlpm.txt),_xlpm.pre,LEFT(_xlpm.txt,_xlpm.pos-1),IF(RIGHT(_xlpm.pre,3)="123","3PL",IF(RIGHT(_xlpm.pre,2)="12","2PL",IF(RIGHT(_xlpm.pre,1)="1","1PL","3PL")))),N1938,O1938,P1938,Q1938&amp;"W",R1938),_xlfn.TEXTJOIN("-",TRUE,M1938,N1938,O1938,P1938,Q1938&amp;"W",R1938))</f>
        <v>Elbow Edge-AL-Silver-Epoxy-5W-1</v>
      </c>
      <c r="T1938" s="14" t="str">
        <f>IF(COUNTIF(Cycletime[Element Desc.],ProjectsDB[[#This Row],[Element Desc.]])&gt;0,"Found","Not Found")</f>
        <v>Found</v>
      </c>
    </row>
    <row r="1939" spans="2:20" x14ac:dyDescent="0.25">
      <c r="B1939" s="8" t="s">
        <v>3948</v>
      </c>
      <c r="C1939" s="9" t="s">
        <v>3949</v>
      </c>
      <c r="D1939" s="9" t="s">
        <v>3950</v>
      </c>
      <c r="E1939" s="10">
        <v>1</v>
      </c>
      <c r="F1939" s="9" t="s">
        <v>3408</v>
      </c>
      <c r="G1939" s="9" t="s">
        <v>3690</v>
      </c>
      <c r="H1939" s="11"/>
      <c r="I1939" s="12">
        <v>300</v>
      </c>
      <c r="J1939" s="12">
        <v>300</v>
      </c>
      <c r="K1939" s="12"/>
      <c r="L1939" s="12">
        <f t="array" ref="L1939">IFERROR(LOOKUP(2^15,SEARCH({"40A","63A","80A","100A","125A","160A","200A","250A","400A","630A","800A","1000A","1250A","1600A","2000A","2500A","3200A","4000A","5000A","6300A"},UPPER(D1939)),{40,63,80,100,125,160,200,250,400,630,800,1000,1250,1600,2000,2500,3200,4000,5000,6300}),0)</f>
        <v>2000</v>
      </c>
      <c r="M1939" s="9" t="str">
        <f t="shared" si="151"/>
        <v>Elbow Flat</v>
      </c>
      <c r="N1939" s="9" t="str">
        <f t="shared" si="152"/>
        <v>AL</v>
      </c>
      <c r="O1939" s="13" t="str">
        <f t="shared" si="153"/>
        <v>Silver</v>
      </c>
      <c r="P1939" s="9" t="str">
        <f t="shared" si="154"/>
        <v>Epoxy</v>
      </c>
      <c r="Q1939" s="9" t="str">
        <f t="shared" si="155"/>
        <v>5</v>
      </c>
      <c r="R19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39" s="14" t="str">
        <f>IF(ProjectsDB[[#This Row],[Item Type]]="Straight Plug-In",_xlfn.TEXTJOIN("-",TRUE,M1939&amp;"-"&amp;_xlfn.LET(_xlpm.txt,ProjectsDB[[#This Row],[Assembly]],_xlpm.pos,FIND("SP",_xlpm.txt),_xlpm.pre,LEFT(_xlpm.txt,_xlpm.pos-1),IF(RIGHT(_xlpm.pre,3)="123","3PL",IF(RIGHT(_xlpm.pre,2)="12","2PL",IF(RIGHT(_xlpm.pre,1)="1","1PL","3PL")))),N1939,O1939,P1939,Q1939&amp;"W",R1939),_xlfn.TEXTJOIN("-",TRUE,M1939,N1939,O1939,P1939,Q1939&amp;"W",R1939))</f>
        <v>Elbow Flat-AL-Silver-Epoxy-5W-1</v>
      </c>
      <c r="T1939" s="14" t="str">
        <f>IF(COUNTIF(Cycletime[Element Desc.],ProjectsDB[[#This Row],[Element Desc.]])&gt;0,"Found","Not Found")</f>
        <v>Found</v>
      </c>
    </row>
    <row r="1940" spans="2:20" x14ac:dyDescent="0.25">
      <c r="B1940" s="8" t="s">
        <v>3951</v>
      </c>
      <c r="C1940" s="9" t="s">
        <v>3952</v>
      </c>
      <c r="D1940" s="9" t="s">
        <v>3953</v>
      </c>
      <c r="E1940" s="10">
        <v>4</v>
      </c>
      <c r="F1940" s="9" t="s">
        <v>3408</v>
      </c>
      <c r="G1940" s="9" t="s">
        <v>3690</v>
      </c>
      <c r="H1940" s="11"/>
      <c r="I1940" s="12">
        <v>300</v>
      </c>
      <c r="J1940" s="12">
        <v>300</v>
      </c>
      <c r="K1940" s="12"/>
      <c r="L1940" s="12">
        <f t="array" ref="L1940">IFERROR(LOOKUP(2^15,SEARCH({"40A","63A","80A","100A","125A","160A","200A","250A","400A","630A","800A","1000A","1250A","1600A","2000A","2500A","3200A","4000A","5000A","6300A"},UPPER(D1940)),{40,63,80,100,125,160,200,250,400,630,800,1000,1250,1600,2000,2500,3200,4000,5000,6300}),0)</f>
        <v>2000</v>
      </c>
      <c r="M1940" s="9" t="str">
        <f t="shared" si="151"/>
        <v>Elbow Flat</v>
      </c>
      <c r="N1940" s="9" t="str">
        <f t="shared" si="152"/>
        <v>AL</v>
      </c>
      <c r="O1940" s="13" t="str">
        <f t="shared" si="153"/>
        <v>Silver</v>
      </c>
      <c r="P1940" s="9" t="str">
        <f t="shared" si="154"/>
        <v>Epoxy</v>
      </c>
      <c r="Q1940" s="9" t="str">
        <f t="shared" si="155"/>
        <v>5</v>
      </c>
      <c r="R19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40" s="14" t="str">
        <f>IF(ProjectsDB[[#This Row],[Item Type]]="Straight Plug-In",_xlfn.TEXTJOIN("-",TRUE,M1940&amp;"-"&amp;_xlfn.LET(_xlpm.txt,ProjectsDB[[#This Row],[Assembly]],_xlpm.pos,FIND("SP",_xlpm.txt),_xlpm.pre,LEFT(_xlpm.txt,_xlpm.pos-1),IF(RIGHT(_xlpm.pre,3)="123","3PL",IF(RIGHT(_xlpm.pre,2)="12","2PL",IF(RIGHT(_xlpm.pre,1)="1","1PL","3PL")))),N1940,O1940,P1940,Q1940&amp;"W",R1940),_xlfn.TEXTJOIN("-",TRUE,M1940,N1940,O1940,P1940,Q1940&amp;"W",R1940))</f>
        <v>Elbow Flat-AL-Silver-Epoxy-5W-1</v>
      </c>
      <c r="T1940" s="14" t="str">
        <f>IF(COUNTIF(Cycletime[Element Desc.],ProjectsDB[[#This Row],[Element Desc.]])&gt;0,"Found","Not Found")</f>
        <v>Found</v>
      </c>
    </row>
    <row r="1941" spans="2:20" x14ac:dyDescent="0.25">
      <c r="B1941" s="8" t="s">
        <v>3954</v>
      </c>
      <c r="C1941" s="9" t="s">
        <v>3955</v>
      </c>
      <c r="D1941" s="9" t="s">
        <v>3956</v>
      </c>
      <c r="E1941" s="10">
        <v>1</v>
      </c>
      <c r="F1941" s="9" t="s">
        <v>3408</v>
      </c>
      <c r="G1941" s="9" t="s">
        <v>3690</v>
      </c>
      <c r="H1941" s="11"/>
      <c r="I1941" s="12">
        <v>1950</v>
      </c>
      <c r="J1941" s="12"/>
      <c r="K1941" s="12"/>
      <c r="L1941" s="12">
        <f t="array" ref="L1941">IFERROR(LOOKUP(2^15,SEARCH({"40A","63A","80A","100A","125A","160A","200A","250A","400A","630A","800A","1000A","1250A","1600A","2000A","2500A","3200A","4000A","5000A","6300A"},UPPER(D1941)),{40,63,80,100,125,160,200,250,400,630,800,1000,1250,1600,2000,2500,3200,4000,5000,6300}),0)</f>
        <v>2000</v>
      </c>
      <c r="M1941" s="9" t="str">
        <f t="shared" si="151"/>
        <v>Straight Feeder</v>
      </c>
      <c r="N1941" s="9" t="str">
        <f t="shared" si="152"/>
        <v>AL</v>
      </c>
      <c r="O1941" s="13" t="str">
        <f t="shared" si="153"/>
        <v>Silver</v>
      </c>
      <c r="P1941" s="9" t="str">
        <f t="shared" si="154"/>
        <v>Epoxy</v>
      </c>
      <c r="Q1941" s="9" t="str">
        <f t="shared" si="155"/>
        <v>5</v>
      </c>
      <c r="R19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41" s="14" t="str">
        <f>IF(ProjectsDB[[#This Row],[Item Type]]="Straight Plug-In",_xlfn.TEXTJOIN("-",TRUE,M1941&amp;"-"&amp;_xlfn.LET(_xlpm.txt,ProjectsDB[[#This Row],[Assembly]],_xlpm.pos,FIND("SP",_xlpm.txt),_xlpm.pre,LEFT(_xlpm.txt,_xlpm.pos-1),IF(RIGHT(_xlpm.pre,3)="123","3PL",IF(RIGHT(_xlpm.pre,2)="12","2PL",IF(RIGHT(_xlpm.pre,1)="1","1PL","3PL")))),N1941,O1941,P1941,Q1941&amp;"W",R1941),_xlfn.TEXTJOIN("-",TRUE,M1941,N1941,O1941,P1941,Q1941&amp;"W",R1941))</f>
        <v>Straight Feeder-AL-Silver-Epoxy-5W-1</v>
      </c>
      <c r="T1941" s="14" t="str">
        <f>IF(COUNTIF(Cycletime[Element Desc.],ProjectsDB[[#This Row],[Element Desc.]])&gt;0,"Found","Not Found")</f>
        <v>Found</v>
      </c>
    </row>
    <row r="1942" spans="2:20" x14ac:dyDescent="0.25">
      <c r="B1942" s="8" t="s">
        <v>3957</v>
      </c>
      <c r="C1942" s="9" t="s">
        <v>3958</v>
      </c>
      <c r="D1942" s="9" t="s">
        <v>3959</v>
      </c>
      <c r="E1942" s="10">
        <v>1</v>
      </c>
      <c r="F1942" s="9" t="s">
        <v>3408</v>
      </c>
      <c r="G1942" s="9" t="s">
        <v>3690</v>
      </c>
      <c r="H1942" s="11"/>
      <c r="I1942" s="12">
        <v>320</v>
      </c>
      <c r="J1942" s="12">
        <v>200</v>
      </c>
      <c r="K1942" s="12">
        <v>300</v>
      </c>
      <c r="L1942" s="12">
        <f t="array" ref="L1942">IFERROR(LOOKUP(2^15,SEARCH({"40A","63A","80A","100A","125A","160A","200A","250A","400A","630A","800A","1000A","1250A","1600A","2000A","2500A","3200A","4000A","5000A","6300A"},UPPER(D1942)),{40,63,80,100,125,160,200,250,400,630,800,1000,1250,1600,2000,2500,3200,4000,5000,6300}),0)</f>
        <v>2000</v>
      </c>
      <c r="M1942" s="9" t="str">
        <f t="shared" si="151"/>
        <v>Z-Unit Flat</v>
      </c>
      <c r="N1942" s="9" t="str">
        <f t="shared" si="152"/>
        <v>AL</v>
      </c>
      <c r="O1942" s="13" t="str">
        <f t="shared" si="153"/>
        <v>Silver</v>
      </c>
      <c r="P1942" s="9" t="str">
        <f t="shared" si="154"/>
        <v>Epoxy</v>
      </c>
      <c r="Q1942" s="9" t="str">
        <f t="shared" si="155"/>
        <v>5</v>
      </c>
      <c r="R19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42" s="14" t="str">
        <f>IF(ProjectsDB[[#This Row],[Item Type]]="Straight Plug-In",_xlfn.TEXTJOIN("-",TRUE,M1942&amp;"-"&amp;_xlfn.LET(_xlpm.txt,ProjectsDB[[#This Row],[Assembly]],_xlpm.pos,FIND("SP",_xlpm.txt),_xlpm.pre,LEFT(_xlpm.txt,_xlpm.pos-1),IF(RIGHT(_xlpm.pre,3)="123","3PL",IF(RIGHT(_xlpm.pre,2)="12","2PL",IF(RIGHT(_xlpm.pre,1)="1","1PL","3PL")))),N1942,O1942,P1942,Q1942&amp;"W",R1942),_xlfn.TEXTJOIN("-",TRUE,M1942,N1942,O1942,P1942,Q1942&amp;"W",R1942))</f>
        <v>Z-Unit Flat-AL-Silver-Epoxy-5W-1</v>
      </c>
      <c r="T1942" s="14" t="str">
        <f>IF(COUNTIF(Cycletime[Element Desc.],ProjectsDB[[#This Row],[Element Desc.]])&gt;0,"Found","Not Found")</f>
        <v>Found</v>
      </c>
    </row>
    <row r="1943" spans="2:20" x14ac:dyDescent="0.25">
      <c r="B1943" s="8" t="s">
        <v>3960</v>
      </c>
      <c r="C1943" s="9" t="s">
        <v>3828</v>
      </c>
      <c r="D1943" s="9" t="s">
        <v>3829</v>
      </c>
      <c r="E1943" s="10">
        <v>12</v>
      </c>
      <c r="F1943" s="9" t="s">
        <v>3408</v>
      </c>
      <c r="G1943" s="9" t="s">
        <v>3690</v>
      </c>
      <c r="H1943" s="11"/>
      <c r="I1943" s="12">
        <v>3000</v>
      </c>
      <c r="J1943" s="12"/>
      <c r="K1943" s="12"/>
      <c r="L1943" s="12">
        <f t="array" ref="L1943">IFERROR(LOOKUP(2^15,SEARCH({"40A","63A","80A","100A","125A","160A","200A","250A","400A","630A","800A","1000A","1250A","1600A","2000A","2500A","3200A","4000A","5000A","6300A"},UPPER(D1943)),{40,63,80,100,125,160,200,250,400,630,800,1000,1250,1600,2000,2500,3200,4000,5000,6300}),0)</f>
        <v>2000</v>
      </c>
      <c r="M1943" s="9" t="str">
        <f t="shared" si="151"/>
        <v>Straight Feeder</v>
      </c>
      <c r="N1943" s="9" t="str">
        <f t="shared" si="152"/>
        <v>AL</v>
      </c>
      <c r="O1943" s="13" t="str">
        <f t="shared" si="153"/>
        <v>Silver</v>
      </c>
      <c r="P1943" s="9" t="str">
        <f t="shared" si="154"/>
        <v>Epoxy</v>
      </c>
      <c r="Q1943" s="9" t="str">
        <f t="shared" si="155"/>
        <v>5</v>
      </c>
      <c r="R19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43" s="14" t="str">
        <f>IF(ProjectsDB[[#This Row],[Item Type]]="Straight Plug-In",_xlfn.TEXTJOIN("-",TRUE,M1943&amp;"-"&amp;_xlfn.LET(_xlpm.txt,ProjectsDB[[#This Row],[Assembly]],_xlpm.pos,FIND("SP",_xlpm.txt),_xlpm.pre,LEFT(_xlpm.txt,_xlpm.pos-1),IF(RIGHT(_xlpm.pre,3)="123","3PL",IF(RIGHT(_xlpm.pre,2)="12","2PL",IF(RIGHT(_xlpm.pre,1)="1","1PL","3PL")))),N1943,O1943,P1943,Q1943&amp;"W",R1943),_xlfn.TEXTJOIN("-",TRUE,M1943,N1943,O1943,P1943,Q1943&amp;"W",R1943))</f>
        <v>Straight Feeder-AL-Silver-Epoxy-5W-1</v>
      </c>
      <c r="T1943" s="14" t="str">
        <f>IF(COUNTIF(Cycletime[Element Desc.],ProjectsDB[[#This Row],[Element Desc.]])&gt;0,"Found","Not Found")</f>
        <v>Found</v>
      </c>
    </row>
    <row r="1944" spans="2:20" x14ac:dyDescent="0.25">
      <c r="B1944" s="8" t="s">
        <v>3961</v>
      </c>
      <c r="C1944" s="9" t="s">
        <v>3962</v>
      </c>
      <c r="D1944" s="9" t="s">
        <v>3963</v>
      </c>
      <c r="E1944" s="10">
        <v>1</v>
      </c>
      <c r="F1944" s="9" t="s">
        <v>3408</v>
      </c>
      <c r="G1944" s="9" t="s">
        <v>3690</v>
      </c>
      <c r="H1944" s="11"/>
      <c r="I1944" s="12">
        <v>680</v>
      </c>
      <c r="J1944" s="12">
        <v>370</v>
      </c>
      <c r="K1944" s="12">
        <v>133</v>
      </c>
      <c r="L1944" s="12">
        <f t="array" ref="L1944">IFERROR(LOOKUP(2^15,SEARCH({"40A","63A","80A","100A","125A","160A","200A","250A","400A","630A","800A","1000A","1250A","1600A","2000A","2500A","3200A","4000A","5000A","6300A"},UPPER(D1944)),{40,63,80,100,125,160,200,250,400,630,800,1000,1250,1600,2000,2500,3200,4000,5000,6300}),0)</f>
        <v>2000</v>
      </c>
      <c r="M1944" s="9" t="str">
        <f t="shared" si="151"/>
        <v>Elbow Edge</v>
      </c>
      <c r="N1944" s="9" t="str">
        <f t="shared" si="152"/>
        <v>AL</v>
      </c>
      <c r="O1944" s="13" t="str">
        <f t="shared" si="153"/>
        <v>Silver</v>
      </c>
      <c r="P1944" s="9" t="str">
        <f t="shared" si="154"/>
        <v>Epoxy</v>
      </c>
      <c r="Q1944" s="9" t="str">
        <f t="shared" si="155"/>
        <v>5</v>
      </c>
      <c r="R19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44" s="14" t="str">
        <f>IF(ProjectsDB[[#This Row],[Item Type]]="Straight Plug-In",_xlfn.TEXTJOIN("-",TRUE,M1944&amp;"-"&amp;_xlfn.LET(_xlpm.txt,ProjectsDB[[#This Row],[Assembly]],_xlpm.pos,FIND("SP",_xlpm.txt),_xlpm.pre,LEFT(_xlpm.txt,_xlpm.pos-1),IF(RIGHT(_xlpm.pre,3)="123","3PL",IF(RIGHT(_xlpm.pre,2)="12","2PL",IF(RIGHT(_xlpm.pre,1)="1","1PL","3PL")))),N1944,O1944,P1944,Q1944&amp;"W",R1944),_xlfn.TEXTJOIN("-",TRUE,M1944,N1944,O1944,P1944,Q1944&amp;"W",R1944))</f>
        <v>Elbow Edge-AL-Silver-Epoxy-5W-1</v>
      </c>
      <c r="T1944" s="14" t="str">
        <f>IF(COUNTIF(Cycletime[Element Desc.],ProjectsDB[[#This Row],[Element Desc.]])&gt;0,"Found","Not Found")</f>
        <v>Found</v>
      </c>
    </row>
    <row r="1945" spans="2:20" x14ac:dyDescent="0.25">
      <c r="B1945" s="8" t="s">
        <v>3964</v>
      </c>
      <c r="C1945" s="9" t="s">
        <v>3867</v>
      </c>
      <c r="D1945" s="9" t="s">
        <v>3868</v>
      </c>
      <c r="E1945" s="10">
        <v>1</v>
      </c>
      <c r="F1945" s="9" t="s">
        <v>3408</v>
      </c>
      <c r="G1945" s="9" t="s">
        <v>3690</v>
      </c>
      <c r="H1945" s="11"/>
      <c r="I1945" s="12">
        <v>2000</v>
      </c>
      <c r="J1945" s="12"/>
      <c r="K1945" s="12"/>
      <c r="L1945" s="12">
        <f t="array" ref="L1945">IFERROR(LOOKUP(2^15,SEARCH({"40A","63A","80A","100A","125A","160A","200A","250A","400A","630A","800A","1000A","1250A","1600A","2000A","2500A","3200A","4000A","5000A","6300A"},UPPER(D1945)),{40,63,80,100,125,160,200,250,400,630,800,1000,1250,1600,2000,2500,3200,4000,5000,6300}),0)</f>
        <v>2000</v>
      </c>
      <c r="M1945" s="9" t="str">
        <f t="shared" si="151"/>
        <v>Straight Feeder</v>
      </c>
      <c r="N1945" s="9" t="str">
        <f t="shared" si="152"/>
        <v>AL</v>
      </c>
      <c r="O1945" s="13" t="str">
        <f t="shared" si="153"/>
        <v>Silver</v>
      </c>
      <c r="P1945" s="9" t="str">
        <f t="shared" si="154"/>
        <v>Epoxy</v>
      </c>
      <c r="Q1945" s="9" t="str">
        <f t="shared" si="155"/>
        <v>5</v>
      </c>
      <c r="R19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45" s="14" t="str">
        <f>IF(ProjectsDB[[#This Row],[Item Type]]="Straight Plug-In",_xlfn.TEXTJOIN("-",TRUE,M1945&amp;"-"&amp;_xlfn.LET(_xlpm.txt,ProjectsDB[[#This Row],[Assembly]],_xlpm.pos,FIND("SP",_xlpm.txt),_xlpm.pre,LEFT(_xlpm.txt,_xlpm.pos-1),IF(RIGHT(_xlpm.pre,3)="123","3PL",IF(RIGHT(_xlpm.pre,2)="12","2PL",IF(RIGHT(_xlpm.pre,1)="1","1PL","3PL")))),N1945,O1945,P1945,Q1945&amp;"W",R1945),_xlfn.TEXTJOIN("-",TRUE,M1945,N1945,O1945,P1945,Q1945&amp;"W",R1945))</f>
        <v>Straight Feeder-AL-Silver-Epoxy-5W-1</v>
      </c>
      <c r="T1945" s="14" t="str">
        <f>IF(COUNTIF(Cycletime[Element Desc.],ProjectsDB[[#This Row],[Element Desc.]])&gt;0,"Found","Not Found")</f>
        <v>Found</v>
      </c>
    </row>
    <row r="1946" spans="2:20" x14ac:dyDescent="0.25">
      <c r="B1946" s="8" t="s">
        <v>3965</v>
      </c>
      <c r="C1946" s="9" t="s">
        <v>3966</v>
      </c>
      <c r="D1946" s="9" t="s">
        <v>3967</v>
      </c>
      <c r="E1946" s="10">
        <v>1</v>
      </c>
      <c r="F1946" s="9" t="s">
        <v>3408</v>
      </c>
      <c r="G1946" s="9" t="s">
        <v>3690</v>
      </c>
      <c r="H1946" s="11"/>
      <c r="I1946" s="12">
        <v>370</v>
      </c>
      <c r="J1946" s="12">
        <v>450</v>
      </c>
      <c r="K1946" s="12">
        <v>133</v>
      </c>
      <c r="L1946" s="12">
        <f t="array" ref="L1946">IFERROR(LOOKUP(2^15,SEARCH({"40A","63A","80A","100A","125A","160A","200A","250A","400A","630A","800A","1000A","1250A","1600A","2000A","2500A","3200A","4000A","5000A","6300A"},UPPER(D1946)),{40,63,80,100,125,160,200,250,400,630,800,1000,1250,1600,2000,2500,3200,4000,5000,6300}),0)</f>
        <v>2000</v>
      </c>
      <c r="M1946" s="9" t="str">
        <f t="shared" si="151"/>
        <v>Elbow Edge</v>
      </c>
      <c r="N1946" s="9" t="str">
        <f t="shared" si="152"/>
        <v>AL</v>
      </c>
      <c r="O1946" s="13" t="str">
        <f t="shared" si="153"/>
        <v>Silver</v>
      </c>
      <c r="P1946" s="9" t="str">
        <f t="shared" si="154"/>
        <v>Epoxy</v>
      </c>
      <c r="Q1946" s="9" t="str">
        <f t="shared" si="155"/>
        <v>5</v>
      </c>
      <c r="R19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46" s="14" t="str">
        <f>IF(ProjectsDB[[#This Row],[Item Type]]="Straight Plug-In",_xlfn.TEXTJOIN("-",TRUE,M1946&amp;"-"&amp;_xlfn.LET(_xlpm.txt,ProjectsDB[[#This Row],[Assembly]],_xlpm.pos,FIND("SP",_xlpm.txt),_xlpm.pre,LEFT(_xlpm.txt,_xlpm.pos-1),IF(RIGHT(_xlpm.pre,3)="123","3PL",IF(RIGHT(_xlpm.pre,2)="12","2PL",IF(RIGHT(_xlpm.pre,1)="1","1PL","3PL")))),N1946,O1946,P1946,Q1946&amp;"W",R1946),_xlfn.TEXTJOIN("-",TRUE,M1946,N1946,O1946,P1946,Q1946&amp;"W",R1946))</f>
        <v>Elbow Edge-AL-Silver-Epoxy-5W-1</v>
      </c>
      <c r="T1946" s="14" t="str">
        <f>IF(COUNTIF(Cycletime[Element Desc.],ProjectsDB[[#This Row],[Element Desc.]])&gt;0,"Found","Not Found")</f>
        <v>Found</v>
      </c>
    </row>
    <row r="1947" spans="2:20" x14ac:dyDescent="0.25">
      <c r="B1947" s="8" t="s">
        <v>3968</v>
      </c>
      <c r="C1947" s="9" t="s">
        <v>3969</v>
      </c>
      <c r="D1947" s="9" t="s">
        <v>3970</v>
      </c>
      <c r="E1947" s="10">
        <v>1</v>
      </c>
      <c r="F1947" s="9" t="s">
        <v>3408</v>
      </c>
      <c r="G1947" s="9" t="s">
        <v>3690</v>
      </c>
      <c r="H1947" s="11"/>
      <c r="I1947" s="12">
        <v>300</v>
      </c>
      <c r="J1947" s="12">
        <v>350</v>
      </c>
      <c r="K1947" s="12">
        <v>740</v>
      </c>
      <c r="L1947" s="12">
        <f t="array" ref="L1947">IFERROR(LOOKUP(2^15,SEARCH({"40A","63A","80A","100A","125A","160A","200A","250A","400A","630A","800A","1000A","1250A","1600A","2000A","2500A","3200A","4000A","5000A","6300A"},UPPER(D1947)),{40,63,80,100,125,160,200,250,400,630,800,1000,1250,1600,2000,2500,3200,4000,5000,6300}),0)</f>
        <v>2000</v>
      </c>
      <c r="M1947" s="9" t="str">
        <f t="shared" si="151"/>
        <v>Z-Unit Flat</v>
      </c>
      <c r="N1947" s="9" t="str">
        <f t="shared" si="152"/>
        <v>AL</v>
      </c>
      <c r="O1947" s="13" t="str">
        <f t="shared" si="153"/>
        <v>Silver</v>
      </c>
      <c r="P1947" s="9" t="str">
        <f t="shared" si="154"/>
        <v>Epoxy</v>
      </c>
      <c r="Q1947" s="9" t="str">
        <f t="shared" si="155"/>
        <v>5</v>
      </c>
      <c r="R19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47" s="14" t="str">
        <f>IF(ProjectsDB[[#This Row],[Item Type]]="Straight Plug-In",_xlfn.TEXTJOIN("-",TRUE,M1947&amp;"-"&amp;_xlfn.LET(_xlpm.txt,ProjectsDB[[#This Row],[Assembly]],_xlpm.pos,FIND("SP",_xlpm.txt),_xlpm.pre,LEFT(_xlpm.txt,_xlpm.pos-1),IF(RIGHT(_xlpm.pre,3)="123","3PL",IF(RIGHT(_xlpm.pre,2)="12","2PL",IF(RIGHT(_xlpm.pre,1)="1","1PL","3PL")))),N1947,O1947,P1947,Q1947&amp;"W",R1947),_xlfn.TEXTJOIN("-",TRUE,M1947,N1947,O1947,P1947,Q1947&amp;"W",R1947))</f>
        <v>Z-Unit Flat-AL-Silver-Epoxy-5W-1</v>
      </c>
      <c r="T1947" s="14" t="str">
        <f>IF(COUNTIF(Cycletime[Element Desc.],ProjectsDB[[#This Row],[Element Desc.]])&gt;0,"Found","Not Found")</f>
        <v>Found</v>
      </c>
    </row>
    <row r="1948" spans="2:20" x14ac:dyDescent="0.25">
      <c r="B1948" s="8" t="s">
        <v>3971</v>
      </c>
      <c r="C1948" s="9" t="s">
        <v>3972</v>
      </c>
      <c r="D1948" s="9" t="s">
        <v>3973</v>
      </c>
      <c r="E1948" s="10">
        <v>1</v>
      </c>
      <c r="F1948" s="9" t="s">
        <v>3408</v>
      </c>
      <c r="G1948" s="9" t="s">
        <v>3690</v>
      </c>
      <c r="H1948" s="11"/>
      <c r="I1948" s="12">
        <v>740</v>
      </c>
      <c r="J1948" s="12">
        <v>350</v>
      </c>
      <c r="K1948" s="12">
        <v>910</v>
      </c>
      <c r="L1948" s="12">
        <f t="array" ref="L1948">IFERROR(LOOKUP(2^15,SEARCH({"40A","63A","80A","100A","125A","160A","200A","250A","400A","630A","800A","1000A","1250A","1600A","2000A","2500A","3200A","4000A","5000A","6300A"},UPPER(D1948)),{40,63,80,100,125,160,200,250,400,630,800,1000,1250,1600,2000,2500,3200,4000,5000,6300}),0)</f>
        <v>2000</v>
      </c>
      <c r="M1948" s="9" t="str">
        <f t="shared" si="151"/>
        <v>Z-Unit Flat</v>
      </c>
      <c r="N1948" s="9" t="str">
        <f t="shared" si="152"/>
        <v>AL</v>
      </c>
      <c r="O1948" s="13" t="str">
        <f t="shared" si="153"/>
        <v>Silver</v>
      </c>
      <c r="P1948" s="9" t="str">
        <f t="shared" si="154"/>
        <v>Epoxy</v>
      </c>
      <c r="Q1948" s="9" t="str">
        <f t="shared" si="155"/>
        <v>5</v>
      </c>
      <c r="R19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48" s="14" t="str">
        <f>IF(ProjectsDB[[#This Row],[Item Type]]="Straight Plug-In",_xlfn.TEXTJOIN("-",TRUE,M1948&amp;"-"&amp;_xlfn.LET(_xlpm.txt,ProjectsDB[[#This Row],[Assembly]],_xlpm.pos,FIND("SP",_xlpm.txt),_xlpm.pre,LEFT(_xlpm.txt,_xlpm.pos-1),IF(RIGHT(_xlpm.pre,3)="123","3PL",IF(RIGHT(_xlpm.pre,2)="12","2PL",IF(RIGHT(_xlpm.pre,1)="1","1PL","3PL")))),N1948,O1948,P1948,Q1948&amp;"W",R1948),_xlfn.TEXTJOIN("-",TRUE,M1948,N1948,O1948,P1948,Q1948&amp;"W",R1948))</f>
        <v>Z-Unit Flat-AL-Silver-Epoxy-5W-1</v>
      </c>
      <c r="T1948" s="14" t="str">
        <f>IF(COUNTIF(Cycletime[Element Desc.],ProjectsDB[[#This Row],[Element Desc.]])&gt;0,"Found","Not Found")</f>
        <v>Found</v>
      </c>
    </row>
    <row r="1949" spans="2:20" x14ac:dyDescent="0.25">
      <c r="B1949" s="8" t="s">
        <v>3974</v>
      </c>
      <c r="C1949" s="9" t="s">
        <v>3975</v>
      </c>
      <c r="D1949" s="9" t="s">
        <v>3976</v>
      </c>
      <c r="E1949" s="10">
        <v>1</v>
      </c>
      <c r="F1949" s="9" t="s">
        <v>3408</v>
      </c>
      <c r="G1949" s="9" t="s">
        <v>3690</v>
      </c>
      <c r="H1949" s="11"/>
      <c r="I1949" s="12">
        <v>2500</v>
      </c>
      <c r="J1949" s="12"/>
      <c r="K1949" s="12"/>
      <c r="L1949" s="12">
        <f t="array" ref="L1949">IFERROR(LOOKUP(2^15,SEARCH({"40A","63A","80A","100A","125A","160A","200A","250A","400A","630A","800A","1000A","1250A","1600A","2000A","2500A","3200A","4000A","5000A","6300A"},UPPER(D1949)),{40,63,80,100,125,160,200,250,400,630,800,1000,1250,1600,2000,2500,3200,4000,5000,6300}),0)</f>
        <v>2000</v>
      </c>
      <c r="M1949" s="9" t="str">
        <f t="shared" si="151"/>
        <v>Straight Feeder</v>
      </c>
      <c r="N1949" s="9" t="str">
        <f t="shared" si="152"/>
        <v>AL</v>
      </c>
      <c r="O1949" s="13" t="str">
        <f t="shared" si="153"/>
        <v>Silver</v>
      </c>
      <c r="P1949" s="9" t="str">
        <f t="shared" si="154"/>
        <v>Epoxy</v>
      </c>
      <c r="Q1949" s="9" t="str">
        <f t="shared" si="155"/>
        <v>5</v>
      </c>
      <c r="R19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49" s="14" t="str">
        <f>IF(ProjectsDB[[#This Row],[Item Type]]="Straight Plug-In",_xlfn.TEXTJOIN("-",TRUE,M1949&amp;"-"&amp;_xlfn.LET(_xlpm.txt,ProjectsDB[[#This Row],[Assembly]],_xlpm.pos,FIND("SP",_xlpm.txt),_xlpm.pre,LEFT(_xlpm.txt,_xlpm.pos-1),IF(RIGHT(_xlpm.pre,3)="123","3PL",IF(RIGHT(_xlpm.pre,2)="12","2PL",IF(RIGHT(_xlpm.pre,1)="1","1PL","3PL")))),N1949,O1949,P1949,Q1949&amp;"W",R1949),_xlfn.TEXTJOIN("-",TRUE,M1949,N1949,O1949,P1949,Q1949&amp;"W",R1949))</f>
        <v>Straight Feeder-AL-Silver-Epoxy-5W-1</v>
      </c>
      <c r="T1949" s="14" t="str">
        <f>IF(COUNTIF(Cycletime[Element Desc.],ProjectsDB[[#This Row],[Element Desc.]])&gt;0,"Found","Not Found")</f>
        <v>Found</v>
      </c>
    </row>
    <row r="1950" spans="2:20" x14ac:dyDescent="0.25">
      <c r="B1950" s="8" t="s">
        <v>3977</v>
      </c>
      <c r="C1950" s="9" t="s">
        <v>3978</v>
      </c>
      <c r="D1950" s="9" t="s">
        <v>3979</v>
      </c>
      <c r="E1950" s="10">
        <v>1</v>
      </c>
      <c r="F1950" s="9" t="s">
        <v>3408</v>
      </c>
      <c r="G1950" s="9" t="s">
        <v>3690</v>
      </c>
      <c r="H1950" s="11"/>
      <c r="I1950" s="12">
        <v>1750</v>
      </c>
      <c r="J1950" s="12"/>
      <c r="K1950" s="12"/>
      <c r="L1950" s="12">
        <f t="array" ref="L1950">IFERROR(LOOKUP(2^15,SEARCH({"40A","63A","80A","100A","125A","160A","200A","250A","400A","630A","800A","1000A","1250A","1600A","2000A","2500A","3200A","4000A","5000A","6300A"},UPPER(D1950)),{40,63,80,100,125,160,200,250,400,630,800,1000,1250,1600,2000,2500,3200,4000,5000,6300}),0)</f>
        <v>2000</v>
      </c>
      <c r="M1950" s="9" t="str">
        <f t="shared" si="151"/>
        <v>Straight Feeder</v>
      </c>
      <c r="N1950" s="9" t="str">
        <f t="shared" si="152"/>
        <v>AL</v>
      </c>
      <c r="O1950" s="13" t="str">
        <f t="shared" si="153"/>
        <v>Silver</v>
      </c>
      <c r="P1950" s="9" t="str">
        <f t="shared" si="154"/>
        <v>Epoxy</v>
      </c>
      <c r="Q1950" s="9" t="str">
        <f t="shared" si="155"/>
        <v>5</v>
      </c>
      <c r="R19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50" s="14" t="str">
        <f>IF(ProjectsDB[[#This Row],[Item Type]]="Straight Plug-In",_xlfn.TEXTJOIN("-",TRUE,M1950&amp;"-"&amp;_xlfn.LET(_xlpm.txt,ProjectsDB[[#This Row],[Assembly]],_xlpm.pos,FIND("SP",_xlpm.txt),_xlpm.pre,LEFT(_xlpm.txt,_xlpm.pos-1),IF(RIGHT(_xlpm.pre,3)="123","3PL",IF(RIGHT(_xlpm.pre,2)="12","2PL",IF(RIGHT(_xlpm.pre,1)="1","1PL","3PL")))),N1950,O1950,P1950,Q1950&amp;"W",R1950),_xlfn.TEXTJOIN("-",TRUE,M1950,N1950,O1950,P1950,Q1950&amp;"W",R1950))</f>
        <v>Straight Feeder-AL-Silver-Epoxy-5W-1</v>
      </c>
      <c r="T1950" s="14" t="str">
        <f>IF(COUNTIF(Cycletime[Element Desc.],ProjectsDB[[#This Row],[Element Desc.]])&gt;0,"Found","Not Found")</f>
        <v>Found</v>
      </c>
    </row>
    <row r="1951" spans="2:20" x14ac:dyDescent="0.25">
      <c r="B1951" s="8" t="s">
        <v>3980</v>
      </c>
      <c r="C1951" s="9" t="s">
        <v>3981</v>
      </c>
      <c r="D1951" s="9" t="s">
        <v>3982</v>
      </c>
      <c r="E1951" s="10">
        <v>1</v>
      </c>
      <c r="F1951" s="9" t="s">
        <v>3408</v>
      </c>
      <c r="G1951" s="9" t="s">
        <v>3690</v>
      </c>
      <c r="H1951" s="11"/>
      <c r="I1951" s="12">
        <v>505</v>
      </c>
      <c r="J1951" s="12">
        <v>445</v>
      </c>
      <c r="K1951" s="12"/>
      <c r="L1951" s="12">
        <f t="array" ref="L1951">IFERROR(LOOKUP(2^15,SEARCH({"40A","63A","80A","100A","125A","160A","200A","250A","400A","630A","800A","1000A","1250A","1600A","2000A","2500A","3200A","4000A","5000A","6300A"},UPPER(D1951)),{40,63,80,100,125,160,200,250,400,630,800,1000,1250,1600,2000,2500,3200,4000,5000,6300}),0)</f>
        <v>2000</v>
      </c>
      <c r="M1951" s="9" t="str">
        <f t="shared" si="151"/>
        <v>Elbow Flat</v>
      </c>
      <c r="N1951" s="9" t="str">
        <f t="shared" si="152"/>
        <v>AL</v>
      </c>
      <c r="O1951" s="13" t="str">
        <f t="shared" si="153"/>
        <v>Silver</v>
      </c>
      <c r="P1951" s="9" t="str">
        <f t="shared" si="154"/>
        <v>Epoxy</v>
      </c>
      <c r="Q1951" s="9" t="str">
        <f t="shared" si="155"/>
        <v>5</v>
      </c>
      <c r="R19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51" s="14" t="str">
        <f>IF(ProjectsDB[[#This Row],[Item Type]]="Straight Plug-In",_xlfn.TEXTJOIN("-",TRUE,M1951&amp;"-"&amp;_xlfn.LET(_xlpm.txt,ProjectsDB[[#This Row],[Assembly]],_xlpm.pos,FIND("SP",_xlpm.txt),_xlpm.pre,LEFT(_xlpm.txt,_xlpm.pos-1),IF(RIGHT(_xlpm.pre,3)="123","3PL",IF(RIGHT(_xlpm.pre,2)="12","2PL",IF(RIGHT(_xlpm.pre,1)="1","1PL","3PL")))),N1951,O1951,P1951,Q1951&amp;"W",R1951),_xlfn.TEXTJOIN("-",TRUE,M1951,N1951,O1951,P1951,Q1951&amp;"W",R1951))</f>
        <v>Elbow Flat-AL-Silver-Epoxy-5W-1</v>
      </c>
      <c r="T1951" s="14" t="str">
        <f>IF(COUNTIF(Cycletime[Element Desc.],ProjectsDB[[#This Row],[Element Desc.]])&gt;0,"Found","Not Found")</f>
        <v>Found</v>
      </c>
    </row>
    <row r="1952" spans="2:20" x14ac:dyDescent="0.25">
      <c r="B1952" s="8" t="s">
        <v>3983</v>
      </c>
      <c r="C1952" s="9" t="s">
        <v>3984</v>
      </c>
      <c r="D1952" s="9" t="s">
        <v>3985</v>
      </c>
      <c r="E1952" s="10">
        <v>1</v>
      </c>
      <c r="F1952" s="9" t="s">
        <v>3408</v>
      </c>
      <c r="G1952" s="9" t="s">
        <v>3690</v>
      </c>
      <c r="H1952" s="11"/>
      <c r="I1952" s="12">
        <v>1275</v>
      </c>
      <c r="J1952" s="12"/>
      <c r="K1952" s="12"/>
      <c r="L1952" s="12">
        <f t="array" ref="L1952">IFERROR(LOOKUP(2^15,SEARCH({"40A","63A","80A","100A","125A","160A","200A","250A","400A","630A","800A","1000A","1250A","1600A","2000A","2500A","3200A","4000A","5000A","6300A"},UPPER(D1952)),{40,63,80,100,125,160,200,250,400,630,800,1000,1250,1600,2000,2500,3200,4000,5000,6300}),0)</f>
        <v>2000</v>
      </c>
      <c r="M1952" s="9" t="str">
        <f t="shared" si="151"/>
        <v>Straight Feeder</v>
      </c>
      <c r="N1952" s="9" t="str">
        <f t="shared" si="152"/>
        <v>AL</v>
      </c>
      <c r="O1952" s="13" t="str">
        <f t="shared" si="153"/>
        <v>Silver</v>
      </c>
      <c r="P1952" s="9" t="str">
        <f t="shared" si="154"/>
        <v>Epoxy</v>
      </c>
      <c r="Q1952" s="9" t="str">
        <f t="shared" si="155"/>
        <v>5</v>
      </c>
      <c r="R19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52" s="14" t="str">
        <f>IF(ProjectsDB[[#This Row],[Item Type]]="Straight Plug-In",_xlfn.TEXTJOIN("-",TRUE,M1952&amp;"-"&amp;_xlfn.LET(_xlpm.txt,ProjectsDB[[#This Row],[Assembly]],_xlpm.pos,FIND("SP",_xlpm.txt),_xlpm.pre,LEFT(_xlpm.txt,_xlpm.pos-1),IF(RIGHT(_xlpm.pre,3)="123","3PL",IF(RIGHT(_xlpm.pre,2)="12","2PL",IF(RIGHT(_xlpm.pre,1)="1","1PL","3PL")))),N1952,O1952,P1952,Q1952&amp;"W",R1952),_xlfn.TEXTJOIN("-",TRUE,M1952,N1952,O1952,P1952,Q1952&amp;"W",R1952))</f>
        <v>Straight Feeder-AL-Silver-Epoxy-5W-1</v>
      </c>
      <c r="T1952" s="14" t="str">
        <f>IF(COUNTIF(Cycletime[Element Desc.],ProjectsDB[[#This Row],[Element Desc.]])&gt;0,"Found","Not Found")</f>
        <v>Found</v>
      </c>
    </row>
    <row r="1953" spans="2:20" x14ac:dyDescent="0.25">
      <c r="B1953" s="8" t="s">
        <v>3986</v>
      </c>
      <c r="C1953" s="9" t="s">
        <v>3987</v>
      </c>
      <c r="D1953" s="9" t="s">
        <v>3988</v>
      </c>
      <c r="E1953" s="10">
        <v>1</v>
      </c>
      <c r="F1953" s="9" t="s">
        <v>3408</v>
      </c>
      <c r="G1953" s="9" t="s">
        <v>3690</v>
      </c>
      <c r="H1953" s="11"/>
      <c r="I1953" s="12">
        <v>820</v>
      </c>
      <c r="J1953" s="12"/>
      <c r="K1953" s="12"/>
      <c r="L1953" s="12">
        <f t="array" ref="L1953">IFERROR(LOOKUP(2^15,SEARCH({"40A","63A","80A","100A","125A","160A","200A","250A","400A","630A","800A","1000A","1250A","1600A","2000A","2500A","3200A","4000A","5000A","6300A"},UPPER(D1953)),{40,63,80,100,125,160,200,250,400,630,800,1000,1250,1600,2000,2500,3200,4000,5000,6300}),0)</f>
        <v>2000</v>
      </c>
      <c r="M1953" s="9" t="str">
        <f t="shared" si="151"/>
        <v>Straight Feeder</v>
      </c>
      <c r="N1953" s="9" t="str">
        <f t="shared" si="152"/>
        <v>AL</v>
      </c>
      <c r="O1953" s="13" t="str">
        <f t="shared" si="153"/>
        <v>Silver</v>
      </c>
      <c r="P1953" s="9" t="str">
        <f t="shared" si="154"/>
        <v>Epoxy</v>
      </c>
      <c r="Q1953" s="9" t="str">
        <f t="shared" si="155"/>
        <v>5</v>
      </c>
      <c r="R19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53" s="14" t="str">
        <f>IF(ProjectsDB[[#This Row],[Item Type]]="Straight Plug-In",_xlfn.TEXTJOIN("-",TRUE,M1953&amp;"-"&amp;_xlfn.LET(_xlpm.txt,ProjectsDB[[#This Row],[Assembly]],_xlpm.pos,FIND("SP",_xlpm.txt),_xlpm.pre,LEFT(_xlpm.txt,_xlpm.pos-1),IF(RIGHT(_xlpm.pre,3)="123","3PL",IF(RIGHT(_xlpm.pre,2)="12","2PL",IF(RIGHT(_xlpm.pre,1)="1","1PL","3PL")))),N1953,O1953,P1953,Q1953&amp;"W",R1953),_xlfn.TEXTJOIN("-",TRUE,M1953,N1953,O1953,P1953,Q1953&amp;"W",R1953))</f>
        <v>Straight Feeder-AL-Silver-Epoxy-5W-1</v>
      </c>
      <c r="T1953" s="14" t="str">
        <f>IF(COUNTIF(Cycletime[Element Desc.],ProjectsDB[[#This Row],[Element Desc.]])&gt;0,"Found","Not Found")</f>
        <v>Found</v>
      </c>
    </row>
    <row r="1954" spans="2:20" x14ac:dyDescent="0.25">
      <c r="B1954" s="8" t="s">
        <v>3989</v>
      </c>
      <c r="C1954" s="9" t="s">
        <v>3990</v>
      </c>
      <c r="D1954" s="9" t="s">
        <v>3991</v>
      </c>
      <c r="E1954" s="10">
        <v>1</v>
      </c>
      <c r="F1954" s="9" t="s">
        <v>3408</v>
      </c>
      <c r="G1954" s="9" t="s">
        <v>3690</v>
      </c>
      <c r="H1954" s="11"/>
      <c r="I1954" s="12">
        <v>3000</v>
      </c>
      <c r="J1954" s="12"/>
      <c r="K1954" s="12"/>
      <c r="L1954" s="12">
        <f t="array" ref="L1954">IFERROR(LOOKUP(2^15,SEARCH({"40A","63A","80A","100A","125A","160A","200A","250A","400A","630A","800A","1000A","1250A","1600A","2000A","2500A","3200A","4000A","5000A","6300A"},UPPER(D1954)),{40,63,80,100,125,160,200,250,400,630,800,1000,1250,1600,2000,2500,3200,4000,5000,6300}),0)</f>
        <v>2000</v>
      </c>
      <c r="M1954" s="9" t="str">
        <f t="shared" si="151"/>
        <v>Straight Plug-In</v>
      </c>
      <c r="N1954" s="9" t="str">
        <f t="shared" si="152"/>
        <v>AL</v>
      </c>
      <c r="O1954" s="13" t="str">
        <f t="shared" si="153"/>
        <v>Silver</v>
      </c>
      <c r="P1954" s="9" t="str">
        <f t="shared" si="154"/>
        <v>Epoxy</v>
      </c>
      <c r="Q1954" s="9" t="str">
        <f t="shared" si="155"/>
        <v>5</v>
      </c>
      <c r="R19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54" s="14" t="str">
        <f>IF(ProjectsDB[[#This Row],[Item Type]]="Straight Plug-In",_xlfn.TEXTJOIN("-",TRUE,M1954&amp;"-"&amp;_xlfn.LET(_xlpm.txt,ProjectsDB[[#This Row],[Assembly]],_xlpm.pos,FIND("SP",_xlpm.txt),_xlpm.pre,LEFT(_xlpm.txt,_xlpm.pos-1),IF(RIGHT(_xlpm.pre,3)="123","3PL",IF(RIGHT(_xlpm.pre,2)="12","2PL",IF(RIGHT(_xlpm.pre,1)="1","1PL","3PL")))),N1954,O1954,P1954,Q1954&amp;"W",R1954),_xlfn.TEXTJOIN("-",TRUE,M1954,N1954,O1954,P1954,Q1954&amp;"W",R1954))</f>
        <v>Straight Plug-In-3PL-AL-Silver-Epoxy-5W-1</v>
      </c>
      <c r="T1954" s="14" t="str">
        <f>IF(COUNTIF(Cycletime[Element Desc.],ProjectsDB[[#This Row],[Element Desc.]])&gt;0,"Found","Not Found")</f>
        <v>Found</v>
      </c>
    </row>
    <row r="1955" spans="2:20" x14ac:dyDescent="0.25">
      <c r="B1955" s="8" t="s">
        <v>3992</v>
      </c>
      <c r="C1955" s="9" t="s">
        <v>1367</v>
      </c>
      <c r="D1955" s="9" t="s">
        <v>1368</v>
      </c>
      <c r="E1955" s="10">
        <v>13</v>
      </c>
      <c r="F1955" s="9" t="s">
        <v>3408</v>
      </c>
      <c r="G1955" s="9" t="s">
        <v>3690</v>
      </c>
      <c r="H1955" s="11"/>
      <c r="I1955" s="12"/>
      <c r="J1955" s="12"/>
      <c r="K1955" s="12"/>
      <c r="L1955" s="12">
        <f t="array" ref="L1955">IFERROR(LOOKUP(2^15,SEARCH({"40A","63A","80A","100A","125A","160A","200A","250A","400A","630A","800A","1000A","1250A","1600A","2000A","2500A","3200A","4000A","5000A","6300A"},UPPER(D1955)),{40,63,80,100,125,160,200,250,400,630,800,1000,1250,1600,2000,2500,3200,4000,5000,6300}),0)</f>
        <v>2000</v>
      </c>
      <c r="M1955" s="9" t="str">
        <f t="shared" si="151"/>
        <v>Joint Pack</v>
      </c>
      <c r="N1955" s="9" t="str">
        <f t="shared" si="152"/>
        <v>AL</v>
      </c>
      <c r="O1955" s="13" t="str">
        <f t="shared" si="153"/>
        <v>Silver</v>
      </c>
      <c r="P1955" s="9" t="str">
        <f t="shared" si="154"/>
        <v>None</v>
      </c>
      <c r="Q1955" s="9" t="str">
        <f t="shared" si="155"/>
        <v>5</v>
      </c>
      <c r="R19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55" s="14" t="str">
        <f>IF(ProjectsDB[[#This Row],[Item Type]]="Straight Plug-In",_xlfn.TEXTJOIN("-",TRUE,M1955&amp;"-"&amp;_xlfn.LET(_xlpm.txt,ProjectsDB[[#This Row],[Assembly]],_xlpm.pos,FIND("SP",_xlpm.txt),_xlpm.pre,LEFT(_xlpm.txt,_xlpm.pos-1),IF(RIGHT(_xlpm.pre,3)="123","3PL",IF(RIGHT(_xlpm.pre,2)="12","2PL",IF(RIGHT(_xlpm.pre,1)="1","1PL","3PL")))),N1955,O1955,P1955,Q1955&amp;"W",R1955),_xlfn.TEXTJOIN("-",TRUE,M1955,N1955,O1955,P1955,Q1955&amp;"W",R1955))</f>
        <v>Joint Pack-AL-Silver-None-5W-1</v>
      </c>
      <c r="T1955" s="14" t="str">
        <f>IF(COUNTIF(Cycletime[Element Desc.],ProjectsDB[[#This Row],[Element Desc.]])&gt;0,"Found","Not Found")</f>
        <v>Found</v>
      </c>
    </row>
    <row r="1956" spans="2:20" x14ac:dyDescent="0.25">
      <c r="B1956" s="8" t="s">
        <v>3993</v>
      </c>
      <c r="C1956" s="9" t="s">
        <v>3943</v>
      </c>
      <c r="D1956" s="9" t="s">
        <v>3944</v>
      </c>
      <c r="E1956" s="10">
        <v>1</v>
      </c>
      <c r="F1956" s="9" t="s">
        <v>3408</v>
      </c>
      <c r="G1956" s="9" t="s">
        <v>3690</v>
      </c>
      <c r="H1956" s="11"/>
      <c r="I1956" s="12">
        <v>1000</v>
      </c>
      <c r="J1956" s="12"/>
      <c r="K1956" s="12"/>
      <c r="L1956" s="12">
        <f t="array" ref="L1956">IFERROR(LOOKUP(2^15,SEARCH({"40A","63A","80A","100A","125A","160A","200A","250A","400A","630A","800A","1000A","1250A","1600A","2000A","2500A","3200A","4000A","5000A","6300A"},UPPER(D1956)),{40,63,80,100,125,160,200,250,400,630,800,1000,1250,1600,2000,2500,3200,4000,5000,6300}),0)</f>
        <v>2000</v>
      </c>
      <c r="M1956" s="9" t="str">
        <f t="shared" si="151"/>
        <v>Straight Feeder</v>
      </c>
      <c r="N1956" s="9" t="str">
        <f t="shared" si="152"/>
        <v>AL</v>
      </c>
      <c r="O1956" s="13" t="str">
        <f t="shared" si="153"/>
        <v>Silver</v>
      </c>
      <c r="P1956" s="9" t="str">
        <f t="shared" si="154"/>
        <v>Epoxy</v>
      </c>
      <c r="Q1956" s="9" t="str">
        <f t="shared" si="155"/>
        <v>5</v>
      </c>
      <c r="R19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56" s="14" t="str">
        <f>IF(ProjectsDB[[#This Row],[Item Type]]="Straight Plug-In",_xlfn.TEXTJOIN("-",TRUE,M1956&amp;"-"&amp;_xlfn.LET(_xlpm.txt,ProjectsDB[[#This Row],[Assembly]],_xlpm.pos,FIND("SP",_xlpm.txt),_xlpm.pre,LEFT(_xlpm.txt,_xlpm.pos-1),IF(RIGHT(_xlpm.pre,3)="123","3PL",IF(RIGHT(_xlpm.pre,2)="12","2PL",IF(RIGHT(_xlpm.pre,1)="1","1PL","3PL")))),N1956,O1956,P1956,Q1956&amp;"W",R1956),_xlfn.TEXTJOIN("-",TRUE,M1956,N1956,O1956,P1956,Q1956&amp;"W",R1956))</f>
        <v>Straight Feeder-AL-Silver-Epoxy-5W-1</v>
      </c>
      <c r="T1956" s="14" t="str">
        <f>IF(COUNTIF(Cycletime[Element Desc.],ProjectsDB[[#This Row],[Element Desc.]])&gt;0,"Found","Not Found")</f>
        <v>Found</v>
      </c>
    </row>
    <row r="1957" spans="2:20" x14ac:dyDescent="0.25">
      <c r="B1957" s="8" t="s">
        <v>3994</v>
      </c>
      <c r="C1957" s="9" t="s">
        <v>3891</v>
      </c>
      <c r="D1957" s="9" t="s">
        <v>3892</v>
      </c>
      <c r="E1957" s="10">
        <v>1</v>
      </c>
      <c r="F1957" s="9" t="s">
        <v>3408</v>
      </c>
      <c r="G1957" s="9" t="s">
        <v>3690</v>
      </c>
      <c r="H1957" s="11"/>
      <c r="I1957" s="12">
        <v>370</v>
      </c>
      <c r="J1957" s="12">
        <v>370</v>
      </c>
      <c r="K1957" s="12"/>
      <c r="L1957" s="12">
        <f t="array" ref="L1957">IFERROR(LOOKUP(2^15,SEARCH({"40A","63A","80A","100A","125A","160A","200A","250A","400A","630A","800A","1000A","1250A","1600A","2000A","2500A","3200A","4000A","5000A","6300A"},UPPER(D1957)),{40,63,80,100,125,160,200,250,400,630,800,1000,1250,1600,2000,2500,3200,4000,5000,6300}),0)</f>
        <v>2000</v>
      </c>
      <c r="M1957" s="9" t="str">
        <f t="shared" si="151"/>
        <v>Elbow Edge</v>
      </c>
      <c r="N1957" s="9" t="str">
        <f t="shared" si="152"/>
        <v>AL</v>
      </c>
      <c r="O1957" s="13" t="str">
        <f t="shared" si="153"/>
        <v>Silver</v>
      </c>
      <c r="P1957" s="9" t="str">
        <f t="shared" si="154"/>
        <v>Epoxy</v>
      </c>
      <c r="Q1957" s="9" t="str">
        <f t="shared" si="155"/>
        <v>5</v>
      </c>
      <c r="R19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57" s="14" t="str">
        <f>IF(ProjectsDB[[#This Row],[Item Type]]="Straight Plug-In",_xlfn.TEXTJOIN("-",TRUE,M1957&amp;"-"&amp;_xlfn.LET(_xlpm.txt,ProjectsDB[[#This Row],[Assembly]],_xlpm.pos,FIND("SP",_xlpm.txt),_xlpm.pre,LEFT(_xlpm.txt,_xlpm.pos-1),IF(RIGHT(_xlpm.pre,3)="123","3PL",IF(RIGHT(_xlpm.pre,2)="12","2PL",IF(RIGHT(_xlpm.pre,1)="1","1PL","3PL")))),N1957,O1957,P1957,Q1957&amp;"W",R1957),_xlfn.TEXTJOIN("-",TRUE,M1957,N1957,O1957,P1957,Q1957&amp;"W",R1957))</f>
        <v>Elbow Edge-AL-Silver-Epoxy-5W-1</v>
      </c>
      <c r="T1957" s="14" t="str">
        <f>IF(COUNTIF(Cycletime[Element Desc.],ProjectsDB[[#This Row],[Element Desc.]])&gt;0,"Found","Not Found")</f>
        <v>Found</v>
      </c>
    </row>
    <row r="1958" spans="2:20" x14ac:dyDescent="0.25">
      <c r="B1958" s="8" t="s">
        <v>3995</v>
      </c>
      <c r="C1958" s="9" t="s">
        <v>3828</v>
      </c>
      <c r="D1958" s="9" t="s">
        <v>3829</v>
      </c>
      <c r="E1958" s="10">
        <v>5</v>
      </c>
      <c r="F1958" s="9" t="s">
        <v>3408</v>
      </c>
      <c r="G1958" s="9" t="s">
        <v>3690</v>
      </c>
      <c r="H1958" s="11"/>
      <c r="I1958" s="12">
        <v>3000</v>
      </c>
      <c r="J1958" s="12"/>
      <c r="K1958" s="12"/>
      <c r="L1958" s="12">
        <f t="array" ref="L1958">IFERROR(LOOKUP(2^15,SEARCH({"40A","63A","80A","100A","125A","160A","200A","250A","400A","630A","800A","1000A","1250A","1600A","2000A","2500A","3200A","4000A","5000A","6300A"},UPPER(D1958)),{40,63,80,100,125,160,200,250,400,630,800,1000,1250,1600,2000,2500,3200,4000,5000,6300}),0)</f>
        <v>2000</v>
      </c>
      <c r="M1958" s="9" t="str">
        <f t="shared" si="151"/>
        <v>Straight Feeder</v>
      </c>
      <c r="N1958" s="9" t="str">
        <f t="shared" si="152"/>
        <v>AL</v>
      </c>
      <c r="O1958" s="13" t="str">
        <f t="shared" si="153"/>
        <v>Silver</v>
      </c>
      <c r="P1958" s="9" t="str">
        <f t="shared" si="154"/>
        <v>Epoxy</v>
      </c>
      <c r="Q1958" s="9" t="str">
        <f t="shared" si="155"/>
        <v>5</v>
      </c>
      <c r="R19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58" s="14" t="str">
        <f>IF(ProjectsDB[[#This Row],[Item Type]]="Straight Plug-In",_xlfn.TEXTJOIN("-",TRUE,M1958&amp;"-"&amp;_xlfn.LET(_xlpm.txt,ProjectsDB[[#This Row],[Assembly]],_xlpm.pos,FIND("SP",_xlpm.txt),_xlpm.pre,LEFT(_xlpm.txt,_xlpm.pos-1),IF(RIGHT(_xlpm.pre,3)="123","3PL",IF(RIGHT(_xlpm.pre,2)="12","2PL",IF(RIGHT(_xlpm.pre,1)="1","1PL","3PL")))),N1958,O1958,P1958,Q1958&amp;"W",R1958),_xlfn.TEXTJOIN("-",TRUE,M1958,N1958,O1958,P1958,Q1958&amp;"W",R1958))</f>
        <v>Straight Feeder-AL-Silver-Epoxy-5W-1</v>
      </c>
      <c r="T1958" s="14" t="str">
        <f>IF(COUNTIF(Cycletime[Element Desc.],ProjectsDB[[#This Row],[Element Desc.]])&gt;0,"Found","Not Found")</f>
        <v>Found</v>
      </c>
    </row>
    <row r="1959" spans="2:20" x14ac:dyDescent="0.25">
      <c r="B1959" s="8" t="s">
        <v>3996</v>
      </c>
      <c r="C1959" s="9" t="s">
        <v>3997</v>
      </c>
      <c r="D1959" s="9" t="s">
        <v>3998</v>
      </c>
      <c r="E1959" s="10">
        <v>1</v>
      </c>
      <c r="F1959" s="9" t="s">
        <v>3408</v>
      </c>
      <c r="G1959" s="9" t="s">
        <v>3690</v>
      </c>
      <c r="H1959" s="11"/>
      <c r="I1959" s="12">
        <v>324</v>
      </c>
      <c r="J1959" s="12">
        <v>467</v>
      </c>
      <c r="K1959" s="12">
        <v>555</v>
      </c>
      <c r="L1959" s="12">
        <f t="array" ref="L1959">IFERROR(LOOKUP(2^15,SEARCH({"40A","63A","80A","100A","125A","160A","200A","250A","400A","630A","800A","1000A","1250A","1600A","2000A","2500A","3200A","4000A","5000A","6300A"},UPPER(D1959)),{40,63,80,100,125,160,200,250,400,630,800,1000,1250,1600,2000,2500,3200,4000,5000,6300}),0)</f>
        <v>2000</v>
      </c>
      <c r="M1959" s="9" t="str">
        <f t="shared" si="151"/>
        <v>Offset Flat</v>
      </c>
      <c r="N1959" s="9" t="str">
        <f t="shared" si="152"/>
        <v>AL</v>
      </c>
      <c r="O1959" s="13" t="str">
        <f t="shared" si="153"/>
        <v>Silver</v>
      </c>
      <c r="P1959" s="9" t="str">
        <f t="shared" si="154"/>
        <v>Epoxy</v>
      </c>
      <c r="Q1959" s="9" t="str">
        <f t="shared" si="155"/>
        <v>5</v>
      </c>
      <c r="R19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59" s="14" t="str">
        <f>IF(ProjectsDB[[#This Row],[Item Type]]="Straight Plug-In",_xlfn.TEXTJOIN("-",TRUE,M1959&amp;"-"&amp;_xlfn.LET(_xlpm.txt,ProjectsDB[[#This Row],[Assembly]],_xlpm.pos,FIND("SP",_xlpm.txt),_xlpm.pre,LEFT(_xlpm.txt,_xlpm.pos-1),IF(RIGHT(_xlpm.pre,3)="123","3PL",IF(RIGHT(_xlpm.pre,2)="12","2PL",IF(RIGHT(_xlpm.pre,1)="1","1PL","3PL")))),N1959,O1959,P1959,Q1959&amp;"W",R1959),_xlfn.TEXTJOIN("-",TRUE,M1959,N1959,O1959,P1959,Q1959&amp;"W",R1959))</f>
        <v>Offset Flat-AL-Silver-Epoxy-5W-1</v>
      </c>
      <c r="T1959" s="14" t="str">
        <f>IF(COUNTIF(Cycletime[Element Desc.],ProjectsDB[[#This Row],[Element Desc.]])&gt;0,"Found","Not Found")</f>
        <v>Found</v>
      </c>
    </row>
    <row r="1960" spans="2:20" x14ac:dyDescent="0.25">
      <c r="B1960" s="8" t="s">
        <v>3999</v>
      </c>
      <c r="C1960" s="9" t="s">
        <v>3952</v>
      </c>
      <c r="D1960" s="9" t="s">
        <v>3953</v>
      </c>
      <c r="E1960" s="10">
        <v>1</v>
      </c>
      <c r="F1960" s="9" t="s">
        <v>3408</v>
      </c>
      <c r="G1960" s="9" t="s">
        <v>3690</v>
      </c>
      <c r="H1960" s="11"/>
      <c r="I1960" s="12">
        <v>300</v>
      </c>
      <c r="J1960" s="12">
        <v>300</v>
      </c>
      <c r="K1960" s="12"/>
      <c r="L1960" s="12">
        <f t="array" ref="L1960">IFERROR(LOOKUP(2^15,SEARCH({"40A","63A","80A","100A","125A","160A","200A","250A","400A","630A","800A","1000A","1250A","1600A","2000A","2500A","3200A","4000A","5000A","6300A"},UPPER(D1960)),{40,63,80,100,125,160,200,250,400,630,800,1000,1250,1600,2000,2500,3200,4000,5000,6300}),0)</f>
        <v>2000</v>
      </c>
      <c r="M1960" s="9" t="str">
        <f t="shared" si="151"/>
        <v>Elbow Flat</v>
      </c>
      <c r="N1960" s="9" t="str">
        <f t="shared" si="152"/>
        <v>AL</v>
      </c>
      <c r="O1960" s="13" t="str">
        <f t="shared" si="153"/>
        <v>Silver</v>
      </c>
      <c r="P1960" s="9" t="str">
        <f t="shared" si="154"/>
        <v>Epoxy</v>
      </c>
      <c r="Q1960" s="9" t="str">
        <f t="shared" si="155"/>
        <v>5</v>
      </c>
      <c r="R19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60" s="14" t="str">
        <f>IF(ProjectsDB[[#This Row],[Item Type]]="Straight Plug-In",_xlfn.TEXTJOIN("-",TRUE,M1960&amp;"-"&amp;_xlfn.LET(_xlpm.txt,ProjectsDB[[#This Row],[Assembly]],_xlpm.pos,FIND("SP",_xlpm.txt),_xlpm.pre,LEFT(_xlpm.txt,_xlpm.pos-1),IF(RIGHT(_xlpm.pre,3)="123","3PL",IF(RIGHT(_xlpm.pre,2)="12","2PL",IF(RIGHT(_xlpm.pre,1)="1","1PL","3PL")))),N1960,O1960,P1960,Q1960&amp;"W",R1960),_xlfn.TEXTJOIN("-",TRUE,M1960,N1960,O1960,P1960,Q1960&amp;"W",R1960))</f>
        <v>Elbow Flat-AL-Silver-Epoxy-5W-1</v>
      </c>
      <c r="T1960" s="14" t="str">
        <f>IF(COUNTIF(Cycletime[Element Desc.],ProjectsDB[[#This Row],[Element Desc.]])&gt;0,"Found","Not Found")</f>
        <v>Found</v>
      </c>
    </row>
    <row r="1961" spans="2:20" x14ac:dyDescent="0.25">
      <c r="B1961" s="8" t="s">
        <v>4000</v>
      </c>
      <c r="C1961" s="9" t="s">
        <v>4001</v>
      </c>
      <c r="D1961" s="9" t="s">
        <v>4002</v>
      </c>
      <c r="E1961" s="10">
        <v>1</v>
      </c>
      <c r="F1961" s="9" t="s">
        <v>3408</v>
      </c>
      <c r="G1961" s="9" t="s">
        <v>3690</v>
      </c>
      <c r="H1961" s="11"/>
      <c r="I1961" s="12">
        <v>1300</v>
      </c>
      <c r="J1961" s="12"/>
      <c r="K1961" s="12"/>
      <c r="L1961" s="12">
        <f t="array" ref="L1961">IFERROR(LOOKUP(2^15,SEARCH({"40A","63A","80A","100A","125A","160A","200A","250A","400A","630A","800A","1000A","1250A","1600A","2000A","2500A","3200A","4000A","5000A","6300A"},UPPER(D1961)),{40,63,80,100,125,160,200,250,400,630,800,1000,1250,1600,2000,2500,3200,4000,5000,6300}),0)</f>
        <v>2000</v>
      </c>
      <c r="M1961" s="9" t="str">
        <f t="shared" si="151"/>
        <v>Straight Feeder</v>
      </c>
      <c r="N1961" s="9" t="str">
        <f t="shared" si="152"/>
        <v>AL</v>
      </c>
      <c r="O1961" s="13" t="str">
        <f t="shared" si="153"/>
        <v>Silver</v>
      </c>
      <c r="P1961" s="9" t="str">
        <f t="shared" si="154"/>
        <v>Epoxy</v>
      </c>
      <c r="Q1961" s="9" t="str">
        <f t="shared" si="155"/>
        <v>5</v>
      </c>
      <c r="R19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61" s="14" t="str">
        <f>IF(ProjectsDB[[#This Row],[Item Type]]="Straight Plug-In",_xlfn.TEXTJOIN("-",TRUE,M1961&amp;"-"&amp;_xlfn.LET(_xlpm.txt,ProjectsDB[[#This Row],[Assembly]],_xlpm.pos,FIND("SP",_xlpm.txt),_xlpm.pre,LEFT(_xlpm.txt,_xlpm.pos-1),IF(RIGHT(_xlpm.pre,3)="123","3PL",IF(RIGHT(_xlpm.pre,2)="12","2PL",IF(RIGHT(_xlpm.pre,1)="1","1PL","3PL")))),N1961,O1961,P1961,Q1961&amp;"W",R1961),_xlfn.TEXTJOIN("-",TRUE,M1961,N1961,O1961,P1961,Q1961&amp;"W",R1961))</f>
        <v>Straight Feeder-AL-Silver-Epoxy-5W-1</v>
      </c>
      <c r="T1961" s="14" t="str">
        <f>IF(COUNTIF(Cycletime[Element Desc.],ProjectsDB[[#This Row],[Element Desc.]])&gt;0,"Found","Not Found")</f>
        <v>Found</v>
      </c>
    </row>
    <row r="1962" spans="2:20" x14ac:dyDescent="0.25">
      <c r="B1962" s="8" t="s">
        <v>4003</v>
      </c>
      <c r="C1962" s="9" t="s">
        <v>4004</v>
      </c>
      <c r="D1962" s="9" t="s">
        <v>4005</v>
      </c>
      <c r="E1962" s="10">
        <v>1</v>
      </c>
      <c r="F1962" s="9" t="s">
        <v>3408</v>
      </c>
      <c r="G1962" s="9" t="s">
        <v>3690</v>
      </c>
      <c r="H1962" s="11"/>
      <c r="I1962" s="12">
        <v>890</v>
      </c>
      <c r="J1962" s="12">
        <v>750</v>
      </c>
      <c r="K1962" s="12"/>
      <c r="L1962" s="12">
        <f t="array" ref="L1962">IFERROR(LOOKUP(2^15,SEARCH({"40A","63A","80A","100A","125A","160A","200A","250A","400A","630A","800A","1000A","1250A","1600A","2000A","2500A","3200A","4000A","5000A","6300A"},UPPER(D1962)),{40,63,80,100,125,160,200,250,400,630,800,1000,1250,1600,2000,2500,3200,4000,5000,6300}),0)</f>
        <v>2000</v>
      </c>
      <c r="M1962" s="9" t="str">
        <f t="shared" si="151"/>
        <v>Elbow Edge</v>
      </c>
      <c r="N1962" s="9" t="str">
        <f t="shared" si="152"/>
        <v>AL</v>
      </c>
      <c r="O1962" s="13" t="str">
        <f t="shared" si="153"/>
        <v>Silver</v>
      </c>
      <c r="P1962" s="9" t="str">
        <f t="shared" si="154"/>
        <v>Epoxy</v>
      </c>
      <c r="Q1962" s="9" t="str">
        <f t="shared" si="155"/>
        <v>5</v>
      </c>
      <c r="R19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62" s="14" t="str">
        <f>IF(ProjectsDB[[#This Row],[Item Type]]="Straight Plug-In",_xlfn.TEXTJOIN("-",TRUE,M1962&amp;"-"&amp;_xlfn.LET(_xlpm.txt,ProjectsDB[[#This Row],[Assembly]],_xlpm.pos,FIND("SP",_xlpm.txt),_xlpm.pre,LEFT(_xlpm.txt,_xlpm.pos-1),IF(RIGHT(_xlpm.pre,3)="123","3PL",IF(RIGHT(_xlpm.pre,2)="12","2PL",IF(RIGHT(_xlpm.pre,1)="1","1PL","3PL")))),N1962,O1962,P1962,Q1962&amp;"W",R1962),_xlfn.TEXTJOIN("-",TRUE,M1962,N1962,O1962,P1962,Q1962&amp;"W",R1962))</f>
        <v>Elbow Edge-AL-Silver-Epoxy-5W-1</v>
      </c>
      <c r="T1962" s="14" t="str">
        <f>IF(COUNTIF(Cycletime[Element Desc.],ProjectsDB[[#This Row],[Element Desc.]])&gt;0,"Found","Not Found")</f>
        <v>Found</v>
      </c>
    </row>
    <row r="1963" spans="2:20" x14ac:dyDescent="0.25">
      <c r="B1963" s="8" t="s">
        <v>4006</v>
      </c>
      <c r="C1963" s="9" t="s">
        <v>4007</v>
      </c>
      <c r="D1963" s="9" t="s">
        <v>4008</v>
      </c>
      <c r="E1963" s="10">
        <v>1</v>
      </c>
      <c r="F1963" s="9" t="s">
        <v>3408</v>
      </c>
      <c r="G1963" s="9" t="s">
        <v>3690</v>
      </c>
      <c r="H1963" s="11"/>
      <c r="I1963" s="12">
        <v>1250</v>
      </c>
      <c r="J1963" s="12"/>
      <c r="K1963" s="12"/>
      <c r="L1963" s="12">
        <f t="array" ref="L1963">IFERROR(LOOKUP(2^15,SEARCH({"40A","63A","80A","100A","125A","160A","200A","250A","400A","630A","800A","1000A","1250A","1600A","2000A","2500A","3200A","4000A","5000A","6300A"},UPPER(D1963)),{40,63,80,100,125,160,200,250,400,630,800,1000,1250,1600,2000,2500,3200,4000,5000,6300}),0)</f>
        <v>2000</v>
      </c>
      <c r="M1963" s="9" t="str">
        <f t="shared" si="151"/>
        <v>Straight Feeder</v>
      </c>
      <c r="N1963" s="9" t="str">
        <f t="shared" si="152"/>
        <v>AL</v>
      </c>
      <c r="O1963" s="13" t="str">
        <f t="shared" si="153"/>
        <v>Silver</v>
      </c>
      <c r="P1963" s="9" t="str">
        <f t="shared" si="154"/>
        <v>Epoxy</v>
      </c>
      <c r="Q1963" s="9" t="str">
        <f t="shared" si="155"/>
        <v>5</v>
      </c>
      <c r="R19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63" s="14" t="str">
        <f>IF(ProjectsDB[[#This Row],[Item Type]]="Straight Plug-In",_xlfn.TEXTJOIN("-",TRUE,M1963&amp;"-"&amp;_xlfn.LET(_xlpm.txt,ProjectsDB[[#This Row],[Assembly]],_xlpm.pos,FIND("SP",_xlpm.txt),_xlpm.pre,LEFT(_xlpm.txt,_xlpm.pos-1),IF(RIGHT(_xlpm.pre,3)="123","3PL",IF(RIGHT(_xlpm.pre,2)="12","2PL",IF(RIGHT(_xlpm.pre,1)="1","1PL","3PL")))),N1963,O1963,P1963,Q1963&amp;"W",R1963),_xlfn.TEXTJOIN("-",TRUE,M1963,N1963,O1963,P1963,Q1963&amp;"W",R1963))</f>
        <v>Straight Feeder-AL-Silver-Epoxy-5W-1</v>
      </c>
      <c r="T1963" s="14" t="str">
        <f>IF(COUNTIF(Cycletime[Element Desc.],ProjectsDB[[#This Row],[Element Desc.]])&gt;0,"Found","Not Found")</f>
        <v>Found</v>
      </c>
    </row>
    <row r="1964" spans="2:20" x14ac:dyDescent="0.25">
      <c r="B1964" s="8" t="s">
        <v>4009</v>
      </c>
      <c r="C1964" s="9" t="s">
        <v>3990</v>
      </c>
      <c r="D1964" s="9" t="s">
        <v>3991</v>
      </c>
      <c r="E1964" s="10">
        <v>1</v>
      </c>
      <c r="F1964" s="9" t="s">
        <v>3408</v>
      </c>
      <c r="G1964" s="9" t="s">
        <v>3690</v>
      </c>
      <c r="H1964" s="11"/>
      <c r="I1964" s="12">
        <v>3000</v>
      </c>
      <c r="J1964" s="12"/>
      <c r="K1964" s="12"/>
      <c r="L1964" s="12">
        <f t="array" ref="L1964">IFERROR(LOOKUP(2^15,SEARCH({"40A","63A","80A","100A","125A","160A","200A","250A","400A","630A","800A","1000A","1250A","1600A","2000A","2500A","3200A","4000A","5000A","6300A"},UPPER(D1964)),{40,63,80,100,125,160,200,250,400,630,800,1000,1250,1600,2000,2500,3200,4000,5000,6300}),0)</f>
        <v>2000</v>
      </c>
      <c r="M1964" s="9" t="str">
        <f t="shared" si="151"/>
        <v>Straight Plug-In</v>
      </c>
      <c r="N1964" s="9" t="str">
        <f t="shared" si="152"/>
        <v>AL</v>
      </c>
      <c r="O1964" s="13" t="str">
        <f t="shared" si="153"/>
        <v>Silver</v>
      </c>
      <c r="P1964" s="9" t="str">
        <f t="shared" si="154"/>
        <v>Epoxy</v>
      </c>
      <c r="Q1964" s="9" t="str">
        <f t="shared" si="155"/>
        <v>5</v>
      </c>
      <c r="R19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64" s="14" t="str">
        <f>IF(ProjectsDB[[#This Row],[Item Type]]="Straight Plug-In",_xlfn.TEXTJOIN("-",TRUE,M1964&amp;"-"&amp;_xlfn.LET(_xlpm.txt,ProjectsDB[[#This Row],[Assembly]],_xlpm.pos,FIND("SP",_xlpm.txt),_xlpm.pre,LEFT(_xlpm.txt,_xlpm.pos-1),IF(RIGHT(_xlpm.pre,3)="123","3PL",IF(RIGHT(_xlpm.pre,2)="12","2PL",IF(RIGHT(_xlpm.pre,1)="1","1PL","3PL")))),N1964,O1964,P1964,Q1964&amp;"W",R1964),_xlfn.TEXTJOIN("-",TRUE,M1964,N1964,O1964,P1964,Q1964&amp;"W",R1964))</f>
        <v>Straight Plug-In-3PL-AL-Silver-Epoxy-5W-1</v>
      </c>
      <c r="T1964" s="14" t="str">
        <f>IF(COUNTIF(Cycletime[Element Desc.],ProjectsDB[[#This Row],[Element Desc.]])&gt;0,"Found","Not Found")</f>
        <v>Found</v>
      </c>
    </row>
    <row r="1965" spans="2:20" x14ac:dyDescent="0.25">
      <c r="B1965" s="8" t="s">
        <v>4010</v>
      </c>
      <c r="C1965" s="9" t="s">
        <v>697</v>
      </c>
      <c r="D1965" s="9" t="s">
        <v>698</v>
      </c>
      <c r="E1965" s="10">
        <v>2</v>
      </c>
      <c r="F1965" s="9" t="s">
        <v>3408</v>
      </c>
      <c r="G1965" s="9" t="s">
        <v>4011</v>
      </c>
      <c r="H1965" s="11"/>
      <c r="I1965" s="12"/>
      <c r="J1965" s="12"/>
      <c r="K1965" s="12"/>
      <c r="L1965" s="12">
        <f t="array" ref="L1965">IFERROR(LOOKUP(2^15,SEARCH({"40A","63A","80A","100A","125A","160A","200A","250A","400A","630A","800A","1000A","1250A","1600A","2000A","2500A","3200A","4000A","5000A","6300A"},UPPER(D1965)),{40,63,80,100,125,160,200,250,400,630,800,1000,1250,1600,2000,2500,3200,4000,5000,6300}),0)</f>
        <v>3200</v>
      </c>
      <c r="M1965" s="9" t="str">
        <f t="shared" si="151"/>
        <v>Joint Pack</v>
      </c>
      <c r="N1965" s="9" t="str">
        <f t="shared" si="152"/>
        <v>AL</v>
      </c>
      <c r="O1965" s="13" t="str">
        <f t="shared" si="153"/>
        <v>Silver</v>
      </c>
      <c r="P1965" s="9" t="str">
        <f t="shared" si="154"/>
        <v>None</v>
      </c>
      <c r="Q1965" s="9" t="str">
        <f t="shared" si="155"/>
        <v>5</v>
      </c>
      <c r="R19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965" s="14" t="str">
        <f>IF(ProjectsDB[[#This Row],[Item Type]]="Straight Plug-In",_xlfn.TEXTJOIN("-",TRUE,M1965&amp;"-"&amp;_xlfn.LET(_xlpm.txt,ProjectsDB[[#This Row],[Assembly]],_xlpm.pos,FIND("SP",_xlpm.txt),_xlpm.pre,LEFT(_xlpm.txt,_xlpm.pos-1),IF(RIGHT(_xlpm.pre,3)="123","3PL",IF(RIGHT(_xlpm.pre,2)="12","2PL",IF(RIGHT(_xlpm.pre,1)="1","1PL","3PL")))),N1965,O1965,P1965,Q1965&amp;"W",R1965),_xlfn.TEXTJOIN("-",TRUE,M1965,N1965,O1965,P1965,Q1965&amp;"W",R1965))</f>
        <v>Joint Pack-AL-Silver-None-5W-2</v>
      </c>
      <c r="T1965" s="14" t="str">
        <f>IF(COUNTIF(Cycletime[Element Desc.],ProjectsDB[[#This Row],[Element Desc.]])&gt;0,"Found","Not Found")</f>
        <v>Found</v>
      </c>
    </row>
    <row r="1966" spans="2:20" x14ac:dyDescent="0.25">
      <c r="B1966" s="8" t="s">
        <v>4012</v>
      </c>
      <c r="C1966" s="9" t="s">
        <v>3603</v>
      </c>
      <c r="D1966" s="9" t="s">
        <v>3604</v>
      </c>
      <c r="E1966" s="10">
        <v>2</v>
      </c>
      <c r="F1966" s="9" t="s">
        <v>3408</v>
      </c>
      <c r="G1966" s="9" t="s">
        <v>4011</v>
      </c>
      <c r="H1966" s="11"/>
      <c r="I1966" s="12">
        <v>450</v>
      </c>
      <c r="J1966" s="12">
        <v>450</v>
      </c>
      <c r="K1966" s="12"/>
      <c r="L1966" s="12">
        <f t="array" ref="L1966">IFERROR(LOOKUP(2^15,SEARCH({"40A","63A","80A","100A","125A","160A","200A","250A","400A","630A","800A","1000A","1250A","1600A","2000A","2500A","3200A","4000A","5000A","6300A"},UPPER(D1966)),{40,63,80,100,125,160,200,250,400,630,800,1000,1250,1600,2000,2500,3200,4000,5000,6300}),0)</f>
        <v>3200</v>
      </c>
      <c r="M1966" s="9" t="str">
        <f t="shared" si="151"/>
        <v>Elbow Edge</v>
      </c>
      <c r="N1966" s="9" t="str">
        <f t="shared" si="152"/>
        <v>AL</v>
      </c>
      <c r="O1966" s="13" t="str">
        <f t="shared" si="153"/>
        <v>Silver</v>
      </c>
      <c r="P1966" s="9" t="str">
        <f t="shared" si="154"/>
        <v>Epoxy</v>
      </c>
      <c r="Q1966" s="9" t="str">
        <f t="shared" si="155"/>
        <v>5</v>
      </c>
      <c r="R19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1966" s="14" t="str">
        <f>IF(ProjectsDB[[#This Row],[Item Type]]="Straight Plug-In",_xlfn.TEXTJOIN("-",TRUE,M1966&amp;"-"&amp;_xlfn.LET(_xlpm.txt,ProjectsDB[[#This Row],[Assembly]],_xlpm.pos,FIND("SP",_xlpm.txt),_xlpm.pre,LEFT(_xlpm.txt,_xlpm.pos-1),IF(RIGHT(_xlpm.pre,3)="123","3PL",IF(RIGHT(_xlpm.pre,2)="12","2PL",IF(RIGHT(_xlpm.pre,1)="1","1PL","3PL")))),N1966,O1966,P1966,Q1966&amp;"W",R1966),_xlfn.TEXTJOIN("-",TRUE,M1966,N1966,O1966,P1966,Q1966&amp;"W",R1966))</f>
        <v>Elbow Edge-AL-Silver-Epoxy-5W-2</v>
      </c>
      <c r="T1966" s="14" t="str">
        <f>IF(COUNTIF(Cycletime[Element Desc.],ProjectsDB[[#This Row],[Element Desc.]])&gt;0,"Found","Not Found")</f>
        <v>Found</v>
      </c>
    </row>
    <row r="1967" spans="2:20" x14ac:dyDescent="0.25">
      <c r="B1967" s="8" t="s">
        <v>4013</v>
      </c>
      <c r="C1967" s="9" t="s">
        <v>4014</v>
      </c>
      <c r="D1967" s="9" t="s">
        <v>4015</v>
      </c>
      <c r="E1967" s="10">
        <v>1</v>
      </c>
      <c r="F1967" s="9" t="s">
        <v>3408</v>
      </c>
      <c r="G1967" s="9" t="s">
        <v>4011</v>
      </c>
      <c r="H1967" s="11"/>
      <c r="I1967" s="12">
        <v>1195</v>
      </c>
      <c r="J1967" s="12"/>
      <c r="K1967" s="12"/>
      <c r="L1967" s="12">
        <f t="array" ref="L1967">IFERROR(LOOKUP(2^15,SEARCH({"40A","63A","80A","100A","125A","160A","200A","250A","400A","630A","800A","1000A","1250A","1600A","2000A","2500A","3200A","4000A","5000A","6300A"},UPPER(D1967)),{40,63,80,100,125,160,200,250,400,630,800,1000,1250,1600,2000,2500,3200,4000,5000,6300}),0)</f>
        <v>800</v>
      </c>
      <c r="M1967" s="9" t="str">
        <f t="shared" si="151"/>
        <v>Straight Feeder</v>
      </c>
      <c r="N1967" s="9" t="str">
        <f t="shared" si="152"/>
        <v>AL</v>
      </c>
      <c r="O1967" s="13" t="str">
        <f t="shared" si="153"/>
        <v>Silver</v>
      </c>
      <c r="P1967" s="9" t="str">
        <f t="shared" si="154"/>
        <v>Epoxy</v>
      </c>
      <c r="Q1967" s="9" t="str">
        <f t="shared" si="155"/>
        <v>5</v>
      </c>
      <c r="R19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67" s="14" t="str">
        <f>IF(ProjectsDB[[#This Row],[Item Type]]="Straight Plug-In",_xlfn.TEXTJOIN("-",TRUE,M1967&amp;"-"&amp;_xlfn.LET(_xlpm.txt,ProjectsDB[[#This Row],[Assembly]],_xlpm.pos,FIND("SP",_xlpm.txt),_xlpm.pre,LEFT(_xlpm.txt,_xlpm.pos-1),IF(RIGHT(_xlpm.pre,3)="123","3PL",IF(RIGHT(_xlpm.pre,2)="12","2PL",IF(RIGHT(_xlpm.pre,1)="1","1PL","3PL")))),N1967,O1967,P1967,Q1967&amp;"W",R1967),_xlfn.TEXTJOIN("-",TRUE,M1967,N1967,O1967,P1967,Q1967&amp;"W",R1967))</f>
        <v>Straight Feeder-AL-Silver-Epoxy-5W-1</v>
      </c>
      <c r="T1967" s="14" t="str">
        <f>IF(COUNTIF(Cycletime[Element Desc.],ProjectsDB[[#This Row],[Element Desc.]])&gt;0,"Found","Not Found")</f>
        <v>Found</v>
      </c>
    </row>
    <row r="1968" spans="2:20" x14ac:dyDescent="0.25">
      <c r="B1968" s="8" t="s">
        <v>4016</v>
      </c>
      <c r="C1968" s="9" t="s">
        <v>459</v>
      </c>
      <c r="D1968" s="9" t="s">
        <v>460</v>
      </c>
      <c r="E1968" s="10">
        <v>2</v>
      </c>
      <c r="F1968" s="9" t="s">
        <v>3408</v>
      </c>
      <c r="G1968" s="9" t="s">
        <v>4011</v>
      </c>
      <c r="H1968" s="11"/>
      <c r="I1968" s="12"/>
      <c r="J1968" s="12"/>
      <c r="K1968" s="12"/>
      <c r="L1968" s="12">
        <f t="array" ref="L1968">IFERROR(LOOKUP(2^15,SEARCH({"40A","63A","80A","100A","125A","160A","200A","250A","400A","630A","800A","1000A","1250A","1600A","2000A","2500A","3200A","4000A","5000A","6300A"},UPPER(D1968)),{40,63,80,100,125,160,200,250,400,630,800,1000,1250,1600,2000,2500,3200,4000,5000,6300}),0)</f>
        <v>800</v>
      </c>
      <c r="M1968" s="9" t="str">
        <f t="shared" si="151"/>
        <v>Joint Pack</v>
      </c>
      <c r="N1968" s="9" t="str">
        <f t="shared" si="152"/>
        <v>AL</v>
      </c>
      <c r="O1968" s="13" t="str">
        <f t="shared" si="153"/>
        <v>Silver</v>
      </c>
      <c r="P1968" s="9" t="str">
        <f t="shared" si="154"/>
        <v>None</v>
      </c>
      <c r="Q1968" s="9" t="str">
        <f t="shared" si="155"/>
        <v>5</v>
      </c>
      <c r="R19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68" s="14" t="str">
        <f>IF(ProjectsDB[[#This Row],[Item Type]]="Straight Plug-In",_xlfn.TEXTJOIN("-",TRUE,M1968&amp;"-"&amp;_xlfn.LET(_xlpm.txt,ProjectsDB[[#This Row],[Assembly]],_xlpm.pos,FIND("SP",_xlpm.txt),_xlpm.pre,LEFT(_xlpm.txt,_xlpm.pos-1),IF(RIGHT(_xlpm.pre,3)="123","3PL",IF(RIGHT(_xlpm.pre,2)="12","2PL",IF(RIGHT(_xlpm.pre,1)="1","1PL","3PL")))),N1968,O1968,P1968,Q1968&amp;"W",R1968),_xlfn.TEXTJOIN("-",TRUE,M1968,N1968,O1968,P1968,Q1968&amp;"W",R1968))</f>
        <v>Joint Pack-AL-Silver-None-5W-1</v>
      </c>
      <c r="T1968" s="14" t="str">
        <f>IF(COUNTIF(Cycletime[Element Desc.],ProjectsDB[[#This Row],[Element Desc.]])&gt;0,"Found","Not Found")</f>
        <v>Found</v>
      </c>
    </row>
    <row r="1969" spans="2:20" x14ac:dyDescent="0.25">
      <c r="B1969" s="8" t="s">
        <v>4017</v>
      </c>
      <c r="C1969" s="9" t="s">
        <v>4018</v>
      </c>
      <c r="D1969" s="9" t="s">
        <v>4019</v>
      </c>
      <c r="E1969" s="10">
        <v>1</v>
      </c>
      <c r="F1969" s="9" t="s">
        <v>3408</v>
      </c>
      <c r="G1969" s="9" t="s">
        <v>4011</v>
      </c>
      <c r="H1969" s="11"/>
      <c r="I1969" s="12">
        <v>1435</v>
      </c>
      <c r="J1969" s="12"/>
      <c r="K1969" s="12"/>
      <c r="L1969" s="12">
        <f t="array" ref="L1969">IFERROR(LOOKUP(2^15,SEARCH({"40A","63A","80A","100A","125A","160A","200A","250A","400A","630A","800A","1000A","1250A","1600A","2000A","2500A","3200A","4000A","5000A","6300A"},UPPER(D1969)),{40,63,80,100,125,160,200,250,400,630,800,1000,1250,1600,2000,2500,3200,4000,5000,6300}),0)</f>
        <v>800</v>
      </c>
      <c r="M1969" s="9" t="str">
        <f t="shared" si="151"/>
        <v>Straight Feeder</v>
      </c>
      <c r="N1969" s="9" t="str">
        <f t="shared" si="152"/>
        <v>AL</v>
      </c>
      <c r="O1969" s="13" t="str">
        <f t="shared" si="153"/>
        <v>Silver</v>
      </c>
      <c r="P1969" s="9" t="str">
        <f t="shared" si="154"/>
        <v>Epoxy</v>
      </c>
      <c r="Q1969" s="9" t="str">
        <f t="shared" si="155"/>
        <v>5</v>
      </c>
      <c r="R19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69" s="14" t="str">
        <f>IF(ProjectsDB[[#This Row],[Item Type]]="Straight Plug-In",_xlfn.TEXTJOIN("-",TRUE,M1969&amp;"-"&amp;_xlfn.LET(_xlpm.txt,ProjectsDB[[#This Row],[Assembly]],_xlpm.pos,FIND("SP",_xlpm.txt),_xlpm.pre,LEFT(_xlpm.txt,_xlpm.pos-1),IF(RIGHT(_xlpm.pre,3)="123","3PL",IF(RIGHT(_xlpm.pre,2)="12","2PL",IF(RIGHT(_xlpm.pre,1)="1","1PL","3PL")))),N1969,O1969,P1969,Q1969&amp;"W",R1969),_xlfn.TEXTJOIN("-",TRUE,M1969,N1969,O1969,P1969,Q1969&amp;"W",R1969))</f>
        <v>Straight Feeder-AL-Silver-Epoxy-5W-1</v>
      </c>
      <c r="T1969" s="14" t="str">
        <f>IF(COUNTIF(Cycletime[Element Desc.],ProjectsDB[[#This Row],[Element Desc.]])&gt;0,"Found","Not Found")</f>
        <v>Found</v>
      </c>
    </row>
    <row r="1970" spans="2:20" x14ac:dyDescent="0.25">
      <c r="B1970" s="8" t="s">
        <v>4020</v>
      </c>
      <c r="C1970" s="9" t="s">
        <v>459</v>
      </c>
      <c r="D1970" s="9" t="s">
        <v>460</v>
      </c>
      <c r="E1970" s="10">
        <v>2</v>
      </c>
      <c r="F1970" s="9" t="s">
        <v>3408</v>
      </c>
      <c r="G1970" s="9" t="s">
        <v>4011</v>
      </c>
      <c r="H1970" s="11"/>
      <c r="I1970" s="12"/>
      <c r="J1970" s="12"/>
      <c r="K1970" s="12"/>
      <c r="L1970" s="12">
        <f t="array" ref="L1970">IFERROR(LOOKUP(2^15,SEARCH({"40A","63A","80A","100A","125A","160A","200A","250A","400A","630A","800A","1000A","1250A","1600A","2000A","2500A","3200A","4000A","5000A","6300A"},UPPER(D1970)),{40,63,80,100,125,160,200,250,400,630,800,1000,1250,1600,2000,2500,3200,4000,5000,6300}),0)</f>
        <v>800</v>
      </c>
      <c r="M1970" s="9" t="str">
        <f t="shared" si="151"/>
        <v>Joint Pack</v>
      </c>
      <c r="N1970" s="9" t="str">
        <f t="shared" si="152"/>
        <v>AL</v>
      </c>
      <c r="O1970" s="13" t="str">
        <f t="shared" si="153"/>
        <v>Silver</v>
      </c>
      <c r="P1970" s="9" t="str">
        <f t="shared" si="154"/>
        <v>None</v>
      </c>
      <c r="Q1970" s="9" t="str">
        <f t="shared" si="155"/>
        <v>5</v>
      </c>
      <c r="R19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70" s="14" t="str">
        <f>IF(ProjectsDB[[#This Row],[Item Type]]="Straight Plug-In",_xlfn.TEXTJOIN("-",TRUE,M1970&amp;"-"&amp;_xlfn.LET(_xlpm.txt,ProjectsDB[[#This Row],[Assembly]],_xlpm.pos,FIND("SP",_xlpm.txt),_xlpm.pre,LEFT(_xlpm.txt,_xlpm.pos-1),IF(RIGHT(_xlpm.pre,3)="123","3PL",IF(RIGHT(_xlpm.pre,2)="12","2PL",IF(RIGHT(_xlpm.pre,1)="1","1PL","3PL")))),N1970,O1970,P1970,Q1970&amp;"W",R1970),_xlfn.TEXTJOIN("-",TRUE,M1970,N1970,O1970,P1970,Q1970&amp;"W",R1970))</f>
        <v>Joint Pack-AL-Silver-None-5W-1</v>
      </c>
      <c r="T1970" s="14" t="str">
        <f>IF(COUNTIF(Cycletime[Element Desc.],ProjectsDB[[#This Row],[Element Desc.]])&gt;0,"Found","Not Found")</f>
        <v>Found</v>
      </c>
    </row>
    <row r="1971" spans="2:20" x14ac:dyDescent="0.25">
      <c r="B1971" s="8" t="s">
        <v>4021</v>
      </c>
      <c r="C1971" s="9" t="s">
        <v>4022</v>
      </c>
      <c r="D1971" s="9" t="s">
        <v>4023</v>
      </c>
      <c r="E1971" s="10">
        <v>1</v>
      </c>
      <c r="F1971" s="9" t="s">
        <v>3408</v>
      </c>
      <c r="G1971" s="9" t="s">
        <v>4011</v>
      </c>
      <c r="H1971" s="11"/>
      <c r="I1971" s="12">
        <v>300</v>
      </c>
      <c r="J1971" s="12">
        <v>500</v>
      </c>
      <c r="K1971" s="12">
        <v>300</v>
      </c>
      <c r="L1971" s="12">
        <f t="array" ref="L1971">IFERROR(LOOKUP(2^15,SEARCH({"40A","63A","80A","100A","125A","160A","200A","250A","400A","630A","800A","1000A","1250A","1600A","2000A","2500A","3200A","4000A","5000A","6300A"},UPPER(D1971)),{40,63,80,100,125,160,200,250,400,630,800,1000,1250,1600,2000,2500,3200,4000,5000,6300}),0)</f>
        <v>800</v>
      </c>
      <c r="M1971" s="9" t="str">
        <f t="shared" si="151"/>
        <v>Z-Unit Flat</v>
      </c>
      <c r="N1971" s="9" t="str">
        <f t="shared" si="152"/>
        <v>AL</v>
      </c>
      <c r="O1971" s="13" t="str">
        <f t="shared" si="153"/>
        <v>Silver</v>
      </c>
      <c r="P1971" s="9" t="str">
        <f t="shared" si="154"/>
        <v>Epoxy</v>
      </c>
      <c r="Q1971" s="9" t="str">
        <f t="shared" si="155"/>
        <v>5</v>
      </c>
      <c r="R19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71" s="14" t="str">
        <f>IF(ProjectsDB[[#This Row],[Item Type]]="Straight Plug-In",_xlfn.TEXTJOIN("-",TRUE,M1971&amp;"-"&amp;_xlfn.LET(_xlpm.txt,ProjectsDB[[#This Row],[Assembly]],_xlpm.pos,FIND("SP",_xlpm.txt),_xlpm.pre,LEFT(_xlpm.txt,_xlpm.pos-1),IF(RIGHT(_xlpm.pre,3)="123","3PL",IF(RIGHT(_xlpm.pre,2)="12","2PL",IF(RIGHT(_xlpm.pre,1)="1","1PL","3PL")))),N1971,O1971,P1971,Q1971&amp;"W",R1971),_xlfn.TEXTJOIN("-",TRUE,M1971,N1971,O1971,P1971,Q1971&amp;"W",R1971))</f>
        <v>Z-Unit Flat-AL-Silver-Epoxy-5W-1</v>
      </c>
      <c r="T1971" s="14" t="str">
        <f>IF(COUNTIF(Cycletime[Element Desc.],ProjectsDB[[#This Row],[Element Desc.]])&gt;0,"Found","Not Found")</f>
        <v>Found</v>
      </c>
    </row>
    <row r="1972" spans="2:20" x14ac:dyDescent="0.25">
      <c r="B1972" s="8" t="s">
        <v>4024</v>
      </c>
      <c r="C1972" s="9" t="s">
        <v>4025</v>
      </c>
      <c r="D1972" s="9" t="s">
        <v>4026</v>
      </c>
      <c r="E1972" s="10">
        <v>1</v>
      </c>
      <c r="F1972" s="9" t="s">
        <v>3408</v>
      </c>
      <c r="G1972" s="9" t="s">
        <v>4011</v>
      </c>
      <c r="H1972" s="11"/>
      <c r="I1972" s="12">
        <v>298</v>
      </c>
      <c r="J1972" s="12">
        <v>298</v>
      </c>
      <c r="K1972" s="12"/>
      <c r="L1972" s="12">
        <f t="array" ref="L1972">IFERROR(LOOKUP(2^15,SEARCH({"40A","63A","80A","100A","125A","160A","200A","250A","400A","630A","800A","1000A","1250A","1600A","2000A","2500A","3200A","4000A","5000A","6300A"},UPPER(D1972)),{40,63,80,100,125,160,200,250,400,630,800,1000,1250,1600,2000,2500,3200,4000,5000,6300}),0)</f>
        <v>800</v>
      </c>
      <c r="M1972" s="9" t="str">
        <f t="shared" si="151"/>
        <v>Elbow Edge</v>
      </c>
      <c r="N1972" s="9" t="str">
        <f t="shared" si="152"/>
        <v>AL</v>
      </c>
      <c r="O1972" s="13" t="str">
        <f t="shared" si="153"/>
        <v>Silver</v>
      </c>
      <c r="P1972" s="9" t="str">
        <f t="shared" si="154"/>
        <v>Epoxy</v>
      </c>
      <c r="Q1972" s="9" t="str">
        <f t="shared" si="155"/>
        <v>5</v>
      </c>
      <c r="R19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72" s="14" t="str">
        <f>IF(ProjectsDB[[#This Row],[Item Type]]="Straight Plug-In",_xlfn.TEXTJOIN("-",TRUE,M1972&amp;"-"&amp;_xlfn.LET(_xlpm.txt,ProjectsDB[[#This Row],[Assembly]],_xlpm.pos,FIND("SP",_xlpm.txt),_xlpm.pre,LEFT(_xlpm.txt,_xlpm.pos-1),IF(RIGHT(_xlpm.pre,3)="123","3PL",IF(RIGHT(_xlpm.pre,2)="12","2PL",IF(RIGHT(_xlpm.pre,1)="1","1PL","3PL")))),N1972,O1972,P1972,Q1972&amp;"W",R1972),_xlfn.TEXTJOIN("-",TRUE,M1972,N1972,O1972,P1972,Q1972&amp;"W",R1972))</f>
        <v>Elbow Edge-AL-Silver-Epoxy-5W-1</v>
      </c>
      <c r="T1972" s="14" t="str">
        <f>IF(COUNTIF(Cycletime[Element Desc.],ProjectsDB[[#This Row],[Element Desc.]])&gt;0,"Found","Not Found")</f>
        <v>Found</v>
      </c>
    </row>
    <row r="1973" spans="2:20" x14ac:dyDescent="0.25">
      <c r="B1973" s="8" t="s">
        <v>4027</v>
      </c>
      <c r="C1973" s="9" t="s">
        <v>459</v>
      </c>
      <c r="D1973" s="9" t="s">
        <v>460</v>
      </c>
      <c r="E1973" s="10">
        <v>2</v>
      </c>
      <c r="F1973" s="9" t="s">
        <v>3408</v>
      </c>
      <c r="G1973" s="9" t="s">
        <v>4011</v>
      </c>
      <c r="H1973" s="11"/>
      <c r="I1973" s="12"/>
      <c r="J1973" s="12"/>
      <c r="K1973" s="12"/>
      <c r="L1973" s="12">
        <f t="array" ref="L1973">IFERROR(LOOKUP(2^15,SEARCH({"40A","63A","80A","100A","125A","160A","200A","250A","400A","630A","800A","1000A","1250A","1600A","2000A","2500A","3200A","4000A","5000A","6300A"},UPPER(D1973)),{40,63,80,100,125,160,200,250,400,630,800,1000,1250,1600,2000,2500,3200,4000,5000,6300}),0)</f>
        <v>800</v>
      </c>
      <c r="M1973" s="9" t="str">
        <f t="shared" si="151"/>
        <v>Joint Pack</v>
      </c>
      <c r="N1973" s="9" t="str">
        <f t="shared" si="152"/>
        <v>AL</v>
      </c>
      <c r="O1973" s="13" t="str">
        <f t="shared" si="153"/>
        <v>Silver</v>
      </c>
      <c r="P1973" s="9" t="str">
        <f t="shared" si="154"/>
        <v>None</v>
      </c>
      <c r="Q1973" s="9" t="str">
        <f t="shared" si="155"/>
        <v>5</v>
      </c>
      <c r="R19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73" s="14" t="str">
        <f>IF(ProjectsDB[[#This Row],[Item Type]]="Straight Plug-In",_xlfn.TEXTJOIN("-",TRUE,M1973&amp;"-"&amp;_xlfn.LET(_xlpm.txt,ProjectsDB[[#This Row],[Assembly]],_xlpm.pos,FIND("SP",_xlpm.txt),_xlpm.pre,LEFT(_xlpm.txt,_xlpm.pos-1),IF(RIGHT(_xlpm.pre,3)="123","3PL",IF(RIGHT(_xlpm.pre,2)="12","2PL",IF(RIGHT(_xlpm.pre,1)="1","1PL","3PL")))),N1973,O1973,P1973,Q1973&amp;"W",R1973),_xlfn.TEXTJOIN("-",TRUE,M1973,N1973,O1973,P1973,Q1973&amp;"W",R1973))</f>
        <v>Joint Pack-AL-Silver-None-5W-1</v>
      </c>
      <c r="T1973" s="14" t="str">
        <f>IF(COUNTIF(Cycletime[Element Desc.],ProjectsDB[[#This Row],[Element Desc.]])&gt;0,"Found","Not Found")</f>
        <v>Found</v>
      </c>
    </row>
    <row r="1974" spans="2:20" x14ac:dyDescent="0.25">
      <c r="B1974" s="8" t="s">
        <v>4028</v>
      </c>
      <c r="C1974" s="9" t="s">
        <v>4029</v>
      </c>
      <c r="D1974" s="9" t="s">
        <v>4030</v>
      </c>
      <c r="E1974" s="10">
        <v>1</v>
      </c>
      <c r="F1974" s="9" t="s">
        <v>3408</v>
      </c>
      <c r="G1974" s="9" t="s">
        <v>4031</v>
      </c>
      <c r="H1974" s="11"/>
      <c r="I1974" s="12">
        <v>1605</v>
      </c>
      <c r="J1974" s="12"/>
      <c r="K1974" s="12"/>
      <c r="L1974" s="12">
        <f t="array" ref="L1974">IFERROR(LOOKUP(2^15,SEARCH({"40A","63A","80A","100A","125A","160A","200A","250A","400A","630A","800A","1000A","1250A","1600A","2000A","2500A","3200A","4000A","5000A","6300A"},UPPER(D1974)),{40,63,80,100,125,160,200,250,400,630,800,1000,1250,1600,2000,2500,3200,4000,5000,6300}),0)</f>
        <v>5000</v>
      </c>
      <c r="M1974" s="9" t="str">
        <f t="shared" si="151"/>
        <v>Straight Feeder</v>
      </c>
      <c r="N1974" s="9" t="str">
        <f t="shared" si="152"/>
        <v>AL</v>
      </c>
      <c r="O1974" s="13" t="str">
        <f t="shared" si="153"/>
        <v>Silver</v>
      </c>
      <c r="P1974" s="9" t="str">
        <f t="shared" si="154"/>
        <v>Epoxy</v>
      </c>
      <c r="Q1974" s="9" t="str">
        <f t="shared" si="155"/>
        <v>5</v>
      </c>
      <c r="R19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74" s="14" t="str">
        <f>IF(ProjectsDB[[#This Row],[Item Type]]="Straight Plug-In",_xlfn.TEXTJOIN("-",TRUE,M1974&amp;"-"&amp;_xlfn.LET(_xlpm.txt,ProjectsDB[[#This Row],[Assembly]],_xlpm.pos,FIND("SP",_xlpm.txt),_xlpm.pre,LEFT(_xlpm.txt,_xlpm.pos-1),IF(RIGHT(_xlpm.pre,3)="123","3PL",IF(RIGHT(_xlpm.pre,2)="12","2PL",IF(RIGHT(_xlpm.pre,1)="1","1PL","3PL")))),N1974,O1974,P1974,Q1974&amp;"W",R1974),_xlfn.TEXTJOIN("-",TRUE,M1974,N1974,O1974,P1974,Q1974&amp;"W",R1974))</f>
        <v>Straight Feeder-AL-Silver-Epoxy-5W-3</v>
      </c>
      <c r="T1974" s="14" t="str">
        <f>IF(COUNTIF(Cycletime[Element Desc.],ProjectsDB[[#This Row],[Element Desc.]])&gt;0,"Found","Not Found")</f>
        <v>Found</v>
      </c>
    </row>
    <row r="1975" spans="2:20" x14ac:dyDescent="0.25">
      <c r="B1975" s="8" t="s">
        <v>4032</v>
      </c>
      <c r="C1975" s="9" t="s">
        <v>4033</v>
      </c>
      <c r="D1975" s="9" t="s">
        <v>4034</v>
      </c>
      <c r="E1975" s="10">
        <v>1</v>
      </c>
      <c r="F1975" s="9" t="s">
        <v>3408</v>
      </c>
      <c r="G1975" s="9" t="s">
        <v>4031</v>
      </c>
      <c r="H1975" s="11"/>
      <c r="I1975" s="12">
        <v>1267</v>
      </c>
      <c r="J1975" s="12"/>
      <c r="K1975" s="12"/>
      <c r="L1975" s="12">
        <f t="array" ref="L1975">IFERROR(LOOKUP(2^15,SEARCH({"40A","63A","80A","100A","125A","160A","200A","250A","400A","630A","800A","1000A","1250A","1600A","2000A","2500A","3200A","4000A","5000A","6300A"},UPPER(D1975)),{40,63,80,100,125,160,200,250,400,630,800,1000,1250,1600,2000,2500,3200,4000,5000,6300}),0)</f>
        <v>5000</v>
      </c>
      <c r="M1975" s="9" t="str">
        <f t="shared" si="151"/>
        <v>Straight Feeder</v>
      </c>
      <c r="N1975" s="9" t="str">
        <f t="shared" si="152"/>
        <v>AL</v>
      </c>
      <c r="O1975" s="13" t="str">
        <f t="shared" si="153"/>
        <v>Silver</v>
      </c>
      <c r="P1975" s="9" t="str">
        <f t="shared" si="154"/>
        <v>Epoxy</v>
      </c>
      <c r="Q1975" s="9" t="str">
        <f t="shared" si="155"/>
        <v>5</v>
      </c>
      <c r="R19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75" s="14" t="str">
        <f>IF(ProjectsDB[[#This Row],[Item Type]]="Straight Plug-In",_xlfn.TEXTJOIN("-",TRUE,M1975&amp;"-"&amp;_xlfn.LET(_xlpm.txt,ProjectsDB[[#This Row],[Assembly]],_xlpm.pos,FIND("SP",_xlpm.txt),_xlpm.pre,LEFT(_xlpm.txt,_xlpm.pos-1),IF(RIGHT(_xlpm.pre,3)="123","3PL",IF(RIGHT(_xlpm.pre,2)="12","2PL",IF(RIGHT(_xlpm.pre,1)="1","1PL","3PL")))),N1975,O1975,P1975,Q1975&amp;"W",R1975),_xlfn.TEXTJOIN("-",TRUE,M1975,N1975,O1975,P1975,Q1975&amp;"W",R1975))</f>
        <v>Straight Feeder-AL-Silver-Epoxy-5W-3</v>
      </c>
      <c r="T1975" s="14" t="str">
        <f>IF(COUNTIF(Cycletime[Element Desc.],ProjectsDB[[#This Row],[Element Desc.]])&gt;0,"Found","Not Found")</f>
        <v>Found</v>
      </c>
    </row>
    <row r="1976" spans="2:20" x14ac:dyDescent="0.25">
      <c r="B1976" s="8" t="s">
        <v>4035</v>
      </c>
      <c r="C1976" s="9" t="s">
        <v>4036</v>
      </c>
      <c r="D1976" s="9" t="s">
        <v>4037</v>
      </c>
      <c r="E1976" s="10">
        <v>1</v>
      </c>
      <c r="F1976" s="9" t="s">
        <v>3408</v>
      </c>
      <c r="G1976" s="9" t="s">
        <v>4031</v>
      </c>
      <c r="H1976" s="11"/>
      <c r="I1976" s="12">
        <v>2230</v>
      </c>
      <c r="J1976" s="12"/>
      <c r="K1976" s="12"/>
      <c r="L1976" s="12">
        <f t="array" ref="L1976">IFERROR(LOOKUP(2^15,SEARCH({"40A","63A","80A","100A","125A","160A","200A","250A","400A","630A","800A","1000A","1250A","1600A","2000A","2500A","3200A","4000A","5000A","6300A"},UPPER(D1976)),{40,63,80,100,125,160,200,250,400,630,800,1000,1250,1600,2000,2500,3200,4000,5000,6300}),0)</f>
        <v>5000</v>
      </c>
      <c r="M1976" s="9" t="str">
        <f t="shared" si="151"/>
        <v>Straight Feeder</v>
      </c>
      <c r="N1976" s="9" t="str">
        <f t="shared" si="152"/>
        <v>AL</v>
      </c>
      <c r="O1976" s="13" t="str">
        <f t="shared" si="153"/>
        <v>Silver</v>
      </c>
      <c r="P1976" s="9" t="str">
        <f t="shared" si="154"/>
        <v>Epoxy</v>
      </c>
      <c r="Q1976" s="9" t="str">
        <f t="shared" si="155"/>
        <v>5</v>
      </c>
      <c r="R19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76" s="14" t="str">
        <f>IF(ProjectsDB[[#This Row],[Item Type]]="Straight Plug-In",_xlfn.TEXTJOIN("-",TRUE,M1976&amp;"-"&amp;_xlfn.LET(_xlpm.txt,ProjectsDB[[#This Row],[Assembly]],_xlpm.pos,FIND("SP",_xlpm.txt),_xlpm.pre,LEFT(_xlpm.txt,_xlpm.pos-1),IF(RIGHT(_xlpm.pre,3)="123","3PL",IF(RIGHT(_xlpm.pre,2)="12","2PL",IF(RIGHT(_xlpm.pre,1)="1","1PL","3PL")))),N1976,O1976,P1976,Q1976&amp;"W",R1976),_xlfn.TEXTJOIN("-",TRUE,M1976,N1976,O1976,P1976,Q1976&amp;"W",R1976))</f>
        <v>Straight Feeder-AL-Silver-Epoxy-5W-3</v>
      </c>
      <c r="T1976" s="14" t="str">
        <f>IF(COUNTIF(Cycletime[Element Desc.],ProjectsDB[[#This Row],[Element Desc.]])&gt;0,"Found","Not Found")</f>
        <v>Found</v>
      </c>
    </row>
    <row r="1977" spans="2:20" x14ac:dyDescent="0.25">
      <c r="B1977" s="8" t="s">
        <v>4038</v>
      </c>
      <c r="C1977" s="9" t="s">
        <v>3505</v>
      </c>
      <c r="D1977" s="9" t="s">
        <v>3506</v>
      </c>
      <c r="E1977" s="10">
        <v>3</v>
      </c>
      <c r="F1977" s="9" t="s">
        <v>3408</v>
      </c>
      <c r="G1977" s="9" t="s">
        <v>4031</v>
      </c>
      <c r="H1977" s="11"/>
      <c r="I1977" s="12"/>
      <c r="J1977" s="12"/>
      <c r="K1977" s="12"/>
      <c r="L1977" s="12">
        <f t="array" ref="L1977">IFERROR(LOOKUP(2^15,SEARCH({"40A","63A","80A","100A","125A","160A","200A","250A","400A","630A","800A","1000A","1250A","1600A","2000A","2500A","3200A","4000A","5000A","6300A"},UPPER(D1977)),{40,63,80,100,125,160,200,250,400,630,800,1000,1250,1600,2000,2500,3200,4000,5000,6300}),0)</f>
        <v>5000</v>
      </c>
      <c r="M1977" s="9" t="str">
        <f t="shared" si="151"/>
        <v>Joint Pack</v>
      </c>
      <c r="N1977" s="9" t="str">
        <f t="shared" si="152"/>
        <v>AL</v>
      </c>
      <c r="O1977" s="13" t="str">
        <f t="shared" si="153"/>
        <v>Silver</v>
      </c>
      <c r="P1977" s="9" t="str">
        <f t="shared" si="154"/>
        <v>None</v>
      </c>
      <c r="Q1977" s="9" t="str">
        <f t="shared" si="155"/>
        <v>5</v>
      </c>
      <c r="R19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77" s="14" t="str">
        <f>IF(ProjectsDB[[#This Row],[Item Type]]="Straight Plug-In",_xlfn.TEXTJOIN("-",TRUE,M1977&amp;"-"&amp;_xlfn.LET(_xlpm.txt,ProjectsDB[[#This Row],[Assembly]],_xlpm.pos,FIND("SP",_xlpm.txt),_xlpm.pre,LEFT(_xlpm.txt,_xlpm.pos-1),IF(RIGHT(_xlpm.pre,3)="123","3PL",IF(RIGHT(_xlpm.pre,2)="12","2PL",IF(RIGHT(_xlpm.pre,1)="1","1PL","3PL")))),N1977,O1977,P1977,Q1977&amp;"W",R1977),_xlfn.TEXTJOIN("-",TRUE,M1977,N1977,O1977,P1977,Q1977&amp;"W",R1977))</f>
        <v>Joint Pack-AL-Silver-None-5W-3</v>
      </c>
      <c r="T1977" s="14" t="str">
        <f>IF(COUNTIF(Cycletime[Element Desc.],ProjectsDB[[#This Row],[Element Desc.]])&gt;0,"Found","Not Found")</f>
        <v>Found</v>
      </c>
    </row>
    <row r="1978" spans="2:20" x14ac:dyDescent="0.25">
      <c r="B1978" s="8" t="s">
        <v>4039</v>
      </c>
      <c r="C1978" s="9" t="s">
        <v>4040</v>
      </c>
      <c r="D1978" s="9" t="s">
        <v>4041</v>
      </c>
      <c r="E1978" s="10">
        <v>1</v>
      </c>
      <c r="F1978" s="9" t="s">
        <v>3408</v>
      </c>
      <c r="G1978" s="9" t="s">
        <v>4031</v>
      </c>
      <c r="H1978" s="11"/>
      <c r="I1978" s="12">
        <v>1685</v>
      </c>
      <c r="J1978" s="12"/>
      <c r="K1978" s="12"/>
      <c r="L1978" s="12">
        <f t="array" ref="L1978">IFERROR(LOOKUP(2^15,SEARCH({"40A","63A","80A","100A","125A","160A","200A","250A","400A","630A","800A","1000A","1250A","1600A","2000A","2500A","3200A","4000A","5000A","6300A"},UPPER(D1978)),{40,63,80,100,125,160,200,250,400,630,800,1000,1250,1600,2000,2500,3200,4000,5000,6300}),0)</f>
        <v>2000</v>
      </c>
      <c r="M1978" s="9" t="str">
        <f t="shared" si="151"/>
        <v>Straight Feeder</v>
      </c>
      <c r="N1978" s="9" t="str">
        <f t="shared" si="152"/>
        <v>AL</v>
      </c>
      <c r="O1978" s="13" t="str">
        <f t="shared" si="153"/>
        <v>Silver</v>
      </c>
      <c r="P1978" s="9" t="str">
        <f t="shared" si="154"/>
        <v>Epoxy</v>
      </c>
      <c r="Q1978" s="9" t="str">
        <f t="shared" si="155"/>
        <v>5</v>
      </c>
      <c r="R19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78" s="14" t="str">
        <f>IF(ProjectsDB[[#This Row],[Item Type]]="Straight Plug-In",_xlfn.TEXTJOIN("-",TRUE,M1978&amp;"-"&amp;_xlfn.LET(_xlpm.txt,ProjectsDB[[#This Row],[Assembly]],_xlpm.pos,FIND("SP",_xlpm.txt),_xlpm.pre,LEFT(_xlpm.txt,_xlpm.pos-1),IF(RIGHT(_xlpm.pre,3)="123","3PL",IF(RIGHT(_xlpm.pre,2)="12","2PL",IF(RIGHT(_xlpm.pre,1)="1","1PL","3PL")))),N1978,O1978,P1978,Q1978&amp;"W",R1978),_xlfn.TEXTJOIN("-",TRUE,M1978,N1978,O1978,P1978,Q1978&amp;"W",R1978))</f>
        <v>Straight Feeder-AL-Silver-Epoxy-5W-1</v>
      </c>
      <c r="T1978" s="14" t="str">
        <f>IF(COUNTIF(Cycletime[Element Desc.],ProjectsDB[[#This Row],[Element Desc.]])&gt;0,"Found","Not Found")</f>
        <v>Found</v>
      </c>
    </row>
    <row r="1979" spans="2:20" x14ac:dyDescent="0.25">
      <c r="B1979" s="8" t="s">
        <v>4042</v>
      </c>
      <c r="C1979" s="9" t="s">
        <v>4043</v>
      </c>
      <c r="D1979" s="9" t="s">
        <v>4044</v>
      </c>
      <c r="E1979" s="10">
        <v>1</v>
      </c>
      <c r="F1979" s="9" t="s">
        <v>3408</v>
      </c>
      <c r="G1979" s="9" t="s">
        <v>4031</v>
      </c>
      <c r="H1979" s="11"/>
      <c r="I1979" s="12">
        <v>1610</v>
      </c>
      <c r="J1979" s="12"/>
      <c r="K1979" s="12"/>
      <c r="L1979" s="12">
        <f t="array" ref="L1979">IFERROR(LOOKUP(2^15,SEARCH({"40A","63A","80A","100A","125A","160A","200A","250A","400A","630A","800A","1000A","1250A","1600A","2000A","2500A","3200A","4000A","5000A","6300A"},UPPER(D1979)),{40,63,80,100,125,160,200,250,400,630,800,1000,1250,1600,2000,2500,3200,4000,5000,6300}),0)</f>
        <v>2000</v>
      </c>
      <c r="M1979" s="9" t="str">
        <f t="shared" si="151"/>
        <v>Straight Feeder</v>
      </c>
      <c r="N1979" s="9" t="str">
        <f t="shared" si="152"/>
        <v>AL</v>
      </c>
      <c r="O1979" s="13" t="str">
        <f t="shared" si="153"/>
        <v>Silver</v>
      </c>
      <c r="P1979" s="9" t="str">
        <f t="shared" si="154"/>
        <v>Epoxy</v>
      </c>
      <c r="Q1979" s="9" t="str">
        <f t="shared" si="155"/>
        <v>5</v>
      </c>
      <c r="R19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79" s="14" t="str">
        <f>IF(ProjectsDB[[#This Row],[Item Type]]="Straight Plug-In",_xlfn.TEXTJOIN("-",TRUE,M1979&amp;"-"&amp;_xlfn.LET(_xlpm.txt,ProjectsDB[[#This Row],[Assembly]],_xlpm.pos,FIND("SP",_xlpm.txt),_xlpm.pre,LEFT(_xlpm.txt,_xlpm.pos-1),IF(RIGHT(_xlpm.pre,3)="123","3PL",IF(RIGHT(_xlpm.pre,2)="12","2PL",IF(RIGHT(_xlpm.pre,1)="1","1PL","3PL")))),N1979,O1979,P1979,Q1979&amp;"W",R1979),_xlfn.TEXTJOIN("-",TRUE,M1979,N1979,O1979,P1979,Q1979&amp;"W",R1979))</f>
        <v>Straight Feeder-AL-Silver-Epoxy-5W-1</v>
      </c>
      <c r="T1979" s="14" t="str">
        <f>IF(COUNTIF(Cycletime[Element Desc.],ProjectsDB[[#This Row],[Element Desc.]])&gt;0,"Found","Not Found")</f>
        <v>Found</v>
      </c>
    </row>
    <row r="1980" spans="2:20" x14ac:dyDescent="0.25">
      <c r="B1980" s="8" t="s">
        <v>4045</v>
      </c>
      <c r="C1980" s="9" t="s">
        <v>1367</v>
      </c>
      <c r="D1980" s="9" t="s">
        <v>1368</v>
      </c>
      <c r="E1980" s="10">
        <v>2</v>
      </c>
      <c r="F1980" s="9" t="s">
        <v>3408</v>
      </c>
      <c r="G1980" s="9" t="s">
        <v>4031</v>
      </c>
      <c r="H1980" s="11"/>
      <c r="I1980" s="12"/>
      <c r="J1980" s="12"/>
      <c r="K1980" s="12"/>
      <c r="L1980" s="12">
        <f t="array" ref="L1980">IFERROR(LOOKUP(2^15,SEARCH({"40A","63A","80A","100A","125A","160A","200A","250A","400A","630A","800A","1000A","1250A","1600A","2000A","2500A","3200A","4000A","5000A","6300A"},UPPER(D1980)),{40,63,80,100,125,160,200,250,400,630,800,1000,1250,1600,2000,2500,3200,4000,5000,6300}),0)</f>
        <v>2000</v>
      </c>
      <c r="M1980" s="9" t="str">
        <f t="shared" si="151"/>
        <v>Joint Pack</v>
      </c>
      <c r="N1980" s="9" t="str">
        <f t="shared" si="152"/>
        <v>AL</v>
      </c>
      <c r="O1980" s="13" t="str">
        <f t="shared" si="153"/>
        <v>Silver</v>
      </c>
      <c r="P1980" s="9" t="str">
        <f t="shared" si="154"/>
        <v>None</v>
      </c>
      <c r="Q1980" s="9" t="str">
        <f t="shared" si="155"/>
        <v>5</v>
      </c>
      <c r="R19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80" s="14" t="str">
        <f>IF(ProjectsDB[[#This Row],[Item Type]]="Straight Plug-In",_xlfn.TEXTJOIN("-",TRUE,M1980&amp;"-"&amp;_xlfn.LET(_xlpm.txt,ProjectsDB[[#This Row],[Assembly]],_xlpm.pos,FIND("SP",_xlpm.txt),_xlpm.pre,LEFT(_xlpm.txt,_xlpm.pos-1),IF(RIGHT(_xlpm.pre,3)="123","3PL",IF(RIGHT(_xlpm.pre,2)="12","2PL",IF(RIGHT(_xlpm.pre,1)="1","1PL","3PL")))),N1980,O1980,P1980,Q1980&amp;"W",R1980),_xlfn.TEXTJOIN("-",TRUE,M1980,N1980,O1980,P1980,Q1980&amp;"W",R1980))</f>
        <v>Joint Pack-AL-Silver-None-5W-1</v>
      </c>
      <c r="T1980" s="14" t="str">
        <f>IF(COUNTIF(Cycletime[Element Desc.],ProjectsDB[[#This Row],[Element Desc.]])&gt;0,"Found","Not Found")</f>
        <v>Found</v>
      </c>
    </row>
    <row r="1981" spans="2:20" x14ac:dyDescent="0.25">
      <c r="B1981" s="8" t="s">
        <v>4046</v>
      </c>
      <c r="C1981" s="9" t="s">
        <v>4047</v>
      </c>
      <c r="D1981" s="9" t="s">
        <v>4048</v>
      </c>
      <c r="E1981" s="10">
        <v>1</v>
      </c>
      <c r="F1981" s="9" t="s">
        <v>3408</v>
      </c>
      <c r="G1981" s="9" t="s">
        <v>4031</v>
      </c>
      <c r="H1981" s="11"/>
      <c r="I1981" s="12">
        <v>500</v>
      </c>
      <c r="J1981" s="12">
        <v>500</v>
      </c>
      <c r="K1981" s="12"/>
      <c r="L1981" s="12">
        <f t="array" ref="L1981">IFERROR(LOOKUP(2^15,SEARCH({"40A","63A","80A","100A","125A","160A","200A","250A","400A","630A","800A","1000A","1250A","1600A","2000A","2500A","3200A","4000A","5000A","6300A"},UPPER(D1981)),{40,63,80,100,125,160,200,250,400,630,800,1000,1250,1600,2000,2500,3200,4000,5000,6300}),0)</f>
        <v>2000</v>
      </c>
      <c r="M1981" s="9" t="str">
        <f t="shared" si="151"/>
        <v>Elbow Flat</v>
      </c>
      <c r="N1981" s="9" t="str">
        <f t="shared" si="152"/>
        <v>AL</v>
      </c>
      <c r="O1981" s="13" t="str">
        <f t="shared" si="153"/>
        <v>Silver</v>
      </c>
      <c r="P1981" s="9" t="str">
        <f t="shared" si="154"/>
        <v>Epoxy</v>
      </c>
      <c r="Q1981" s="9" t="str">
        <f t="shared" si="155"/>
        <v>5</v>
      </c>
      <c r="R19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81" s="14" t="str">
        <f>IF(ProjectsDB[[#This Row],[Item Type]]="Straight Plug-In",_xlfn.TEXTJOIN("-",TRUE,M1981&amp;"-"&amp;_xlfn.LET(_xlpm.txt,ProjectsDB[[#This Row],[Assembly]],_xlpm.pos,FIND("SP",_xlpm.txt),_xlpm.pre,LEFT(_xlpm.txt,_xlpm.pos-1),IF(RIGHT(_xlpm.pre,3)="123","3PL",IF(RIGHT(_xlpm.pre,2)="12","2PL",IF(RIGHT(_xlpm.pre,1)="1","1PL","3PL")))),N1981,O1981,P1981,Q1981&amp;"W",R1981),_xlfn.TEXTJOIN("-",TRUE,M1981,N1981,O1981,P1981,Q1981&amp;"W",R1981))</f>
        <v>Elbow Flat-AL-Silver-Epoxy-5W-1</v>
      </c>
      <c r="T1981" s="14" t="str">
        <f>IF(COUNTIF(Cycletime[Element Desc.],ProjectsDB[[#This Row],[Element Desc.]])&gt;0,"Found","Not Found")</f>
        <v>Found</v>
      </c>
    </row>
    <row r="1982" spans="2:20" x14ac:dyDescent="0.25">
      <c r="B1982" s="8" t="s">
        <v>4049</v>
      </c>
      <c r="C1982" s="9" t="s">
        <v>4050</v>
      </c>
      <c r="D1982" s="9" t="s">
        <v>4051</v>
      </c>
      <c r="E1982" s="10">
        <v>1</v>
      </c>
      <c r="F1982" s="9" t="s">
        <v>3408</v>
      </c>
      <c r="G1982" s="9" t="s">
        <v>4031</v>
      </c>
      <c r="H1982" s="11"/>
      <c r="I1982" s="12">
        <v>1665</v>
      </c>
      <c r="J1982" s="12"/>
      <c r="K1982" s="12"/>
      <c r="L1982" s="12">
        <f t="array" ref="L1982">IFERROR(LOOKUP(2^15,SEARCH({"40A","63A","80A","100A","125A","160A","200A","250A","400A","630A","800A","1000A","1250A","1600A","2000A","2500A","3200A","4000A","5000A","6300A"},UPPER(D1982)),{40,63,80,100,125,160,200,250,400,630,800,1000,1250,1600,2000,2500,3200,4000,5000,6300}),0)</f>
        <v>2000</v>
      </c>
      <c r="M1982" s="9" t="str">
        <f t="shared" si="151"/>
        <v>Straight Feeder</v>
      </c>
      <c r="N1982" s="9" t="str">
        <f t="shared" si="152"/>
        <v>AL</v>
      </c>
      <c r="O1982" s="13" t="str">
        <f t="shared" si="153"/>
        <v>Silver</v>
      </c>
      <c r="P1982" s="9" t="str">
        <f t="shared" si="154"/>
        <v>Epoxy</v>
      </c>
      <c r="Q1982" s="9" t="str">
        <f t="shared" si="155"/>
        <v>5</v>
      </c>
      <c r="R19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82" s="14" t="str">
        <f>IF(ProjectsDB[[#This Row],[Item Type]]="Straight Plug-In",_xlfn.TEXTJOIN("-",TRUE,M1982&amp;"-"&amp;_xlfn.LET(_xlpm.txt,ProjectsDB[[#This Row],[Assembly]],_xlpm.pos,FIND("SP",_xlpm.txt),_xlpm.pre,LEFT(_xlpm.txt,_xlpm.pos-1),IF(RIGHT(_xlpm.pre,3)="123","3PL",IF(RIGHT(_xlpm.pre,2)="12","2PL",IF(RIGHT(_xlpm.pre,1)="1","1PL","3PL")))),N1982,O1982,P1982,Q1982&amp;"W",R1982),_xlfn.TEXTJOIN("-",TRUE,M1982,N1982,O1982,P1982,Q1982&amp;"W",R1982))</f>
        <v>Straight Feeder-AL-Silver-Epoxy-5W-1</v>
      </c>
      <c r="T1982" s="14" t="str">
        <f>IF(COUNTIF(Cycletime[Element Desc.],ProjectsDB[[#This Row],[Element Desc.]])&gt;0,"Found","Not Found")</f>
        <v>Found</v>
      </c>
    </row>
    <row r="1983" spans="2:20" x14ac:dyDescent="0.25">
      <c r="B1983" s="8" t="s">
        <v>4052</v>
      </c>
      <c r="C1983" s="9" t="s">
        <v>4053</v>
      </c>
      <c r="D1983" s="9" t="s">
        <v>4054</v>
      </c>
      <c r="E1983" s="10">
        <v>1</v>
      </c>
      <c r="F1983" s="9" t="s">
        <v>3408</v>
      </c>
      <c r="G1983" s="9" t="s">
        <v>4031</v>
      </c>
      <c r="H1983" s="11"/>
      <c r="I1983" s="12">
        <v>1672</v>
      </c>
      <c r="J1983" s="12"/>
      <c r="K1983" s="12"/>
      <c r="L1983" s="12">
        <f t="array" ref="L1983">IFERROR(LOOKUP(2^15,SEARCH({"40A","63A","80A","100A","125A","160A","200A","250A","400A","630A","800A","1000A","1250A","1600A","2000A","2500A","3200A","4000A","5000A","6300A"},UPPER(D1983)),{40,63,80,100,125,160,200,250,400,630,800,1000,1250,1600,2000,2500,3200,4000,5000,6300}),0)</f>
        <v>2000</v>
      </c>
      <c r="M1983" s="9" t="str">
        <f t="shared" si="151"/>
        <v>Straight Feeder</v>
      </c>
      <c r="N1983" s="9" t="str">
        <f t="shared" si="152"/>
        <v>AL</v>
      </c>
      <c r="O1983" s="13" t="str">
        <f t="shared" si="153"/>
        <v>Silver</v>
      </c>
      <c r="P1983" s="9" t="str">
        <f t="shared" si="154"/>
        <v>Epoxy</v>
      </c>
      <c r="Q1983" s="9" t="str">
        <f t="shared" si="155"/>
        <v>5</v>
      </c>
      <c r="R19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83" s="14" t="str">
        <f>IF(ProjectsDB[[#This Row],[Item Type]]="Straight Plug-In",_xlfn.TEXTJOIN("-",TRUE,M1983&amp;"-"&amp;_xlfn.LET(_xlpm.txt,ProjectsDB[[#This Row],[Assembly]],_xlpm.pos,FIND("SP",_xlpm.txt),_xlpm.pre,LEFT(_xlpm.txt,_xlpm.pos-1),IF(RIGHT(_xlpm.pre,3)="123","3PL",IF(RIGHT(_xlpm.pre,2)="12","2PL",IF(RIGHT(_xlpm.pre,1)="1","1PL","3PL")))),N1983,O1983,P1983,Q1983&amp;"W",R1983),_xlfn.TEXTJOIN("-",TRUE,M1983,N1983,O1983,P1983,Q1983&amp;"W",R1983))</f>
        <v>Straight Feeder-AL-Silver-Epoxy-5W-1</v>
      </c>
      <c r="T1983" s="14" t="str">
        <f>IF(COUNTIF(Cycletime[Element Desc.],ProjectsDB[[#This Row],[Element Desc.]])&gt;0,"Found","Not Found")</f>
        <v>Found</v>
      </c>
    </row>
    <row r="1984" spans="2:20" x14ac:dyDescent="0.25">
      <c r="B1984" s="8" t="s">
        <v>4055</v>
      </c>
      <c r="C1984" s="9" t="s">
        <v>1367</v>
      </c>
      <c r="D1984" s="9" t="s">
        <v>1368</v>
      </c>
      <c r="E1984" s="10">
        <v>3</v>
      </c>
      <c r="F1984" s="9" t="s">
        <v>3408</v>
      </c>
      <c r="G1984" s="9" t="s">
        <v>4031</v>
      </c>
      <c r="H1984" s="11"/>
      <c r="I1984" s="12"/>
      <c r="J1984" s="12"/>
      <c r="K1984" s="12"/>
      <c r="L1984" s="12">
        <f t="array" ref="L1984">IFERROR(LOOKUP(2^15,SEARCH({"40A","63A","80A","100A","125A","160A","200A","250A","400A","630A","800A","1000A","1250A","1600A","2000A","2500A","3200A","4000A","5000A","6300A"},UPPER(D1984)),{40,63,80,100,125,160,200,250,400,630,800,1000,1250,1600,2000,2500,3200,4000,5000,6300}),0)</f>
        <v>2000</v>
      </c>
      <c r="M1984" s="9" t="str">
        <f t="shared" si="151"/>
        <v>Joint Pack</v>
      </c>
      <c r="N1984" s="9" t="str">
        <f t="shared" si="152"/>
        <v>AL</v>
      </c>
      <c r="O1984" s="13" t="str">
        <f t="shared" si="153"/>
        <v>Silver</v>
      </c>
      <c r="P1984" s="9" t="str">
        <f t="shared" si="154"/>
        <v>None</v>
      </c>
      <c r="Q1984" s="9" t="str">
        <f t="shared" si="155"/>
        <v>5</v>
      </c>
      <c r="R19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1984" s="14" t="str">
        <f>IF(ProjectsDB[[#This Row],[Item Type]]="Straight Plug-In",_xlfn.TEXTJOIN("-",TRUE,M1984&amp;"-"&amp;_xlfn.LET(_xlpm.txt,ProjectsDB[[#This Row],[Assembly]],_xlpm.pos,FIND("SP",_xlpm.txt),_xlpm.pre,LEFT(_xlpm.txt,_xlpm.pos-1),IF(RIGHT(_xlpm.pre,3)="123","3PL",IF(RIGHT(_xlpm.pre,2)="12","2PL",IF(RIGHT(_xlpm.pre,1)="1","1PL","3PL")))),N1984,O1984,P1984,Q1984&amp;"W",R1984),_xlfn.TEXTJOIN("-",TRUE,M1984,N1984,O1984,P1984,Q1984&amp;"W",R1984))</f>
        <v>Joint Pack-AL-Silver-None-5W-1</v>
      </c>
      <c r="T1984" s="14" t="str">
        <f>IF(COUNTIF(Cycletime[Element Desc.],ProjectsDB[[#This Row],[Element Desc.]])&gt;0,"Found","Not Found")</f>
        <v>Found</v>
      </c>
    </row>
    <row r="1985" spans="2:20" x14ac:dyDescent="0.25">
      <c r="B1985" s="8" t="s">
        <v>4056</v>
      </c>
      <c r="C1985" s="9" t="s">
        <v>4057</v>
      </c>
      <c r="D1985" s="9" t="s">
        <v>4058</v>
      </c>
      <c r="E1985" s="10">
        <v>1</v>
      </c>
      <c r="F1985" s="9" t="s">
        <v>3408</v>
      </c>
      <c r="G1985" s="9" t="s">
        <v>4031</v>
      </c>
      <c r="H1985" s="11"/>
      <c r="I1985" s="12">
        <v>2740</v>
      </c>
      <c r="J1985" s="12"/>
      <c r="K1985" s="12"/>
      <c r="L1985" s="12">
        <f t="array" ref="L1985">IFERROR(LOOKUP(2^15,SEARCH({"40A","63A","80A","100A","125A","160A","200A","250A","400A","630A","800A","1000A","1250A","1600A","2000A","2500A","3200A","4000A","5000A","6300A"},UPPER(D1985)),{40,63,80,100,125,160,200,250,400,630,800,1000,1250,1600,2000,2500,3200,4000,5000,6300}),0)</f>
        <v>5000</v>
      </c>
      <c r="M1985" s="9" t="str">
        <f t="shared" si="151"/>
        <v>Straight Feeder</v>
      </c>
      <c r="N1985" s="9" t="str">
        <f t="shared" si="152"/>
        <v>AL</v>
      </c>
      <c r="O1985" s="13" t="str">
        <f t="shared" si="153"/>
        <v>Silver</v>
      </c>
      <c r="P1985" s="9" t="str">
        <f t="shared" si="154"/>
        <v>Epoxy</v>
      </c>
      <c r="Q1985" s="9" t="str">
        <f t="shared" si="155"/>
        <v>5</v>
      </c>
      <c r="R19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85" s="14" t="str">
        <f>IF(ProjectsDB[[#This Row],[Item Type]]="Straight Plug-In",_xlfn.TEXTJOIN("-",TRUE,M1985&amp;"-"&amp;_xlfn.LET(_xlpm.txt,ProjectsDB[[#This Row],[Assembly]],_xlpm.pos,FIND("SP",_xlpm.txt),_xlpm.pre,LEFT(_xlpm.txt,_xlpm.pos-1),IF(RIGHT(_xlpm.pre,3)="123","3PL",IF(RIGHT(_xlpm.pre,2)="12","2PL",IF(RIGHT(_xlpm.pre,1)="1","1PL","3PL")))),N1985,O1985,P1985,Q1985&amp;"W",R1985),_xlfn.TEXTJOIN("-",TRUE,M1985,N1985,O1985,P1985,Q1985&amp;"W",R1985))</f>
        <v>Straight Feeder-AL-Silver-Epoxy-5W-3</v>
      </c>
      <c r="T1985" s="14" t="str">
        <f>IF(COUNTIF(Cycletime[Element Desc.],ProjectsDB[[#This Row],[Element Desc.]])&gt;0,"Found","Not Found")</f>
        <v>Found</v>
      </c>
    </row>
    <row r="1986" spans="2:20" x14ac:dyDescent="0.25">
      <c r="B1986" s="8" t="s">
        <v>4059</v>
      </c>
      <c r="C1986" s="9" t="s">
        <v>4060</v>
      </c>
      <c r="D1986" s="9" t="s">
        <v>4061</v>
      </c>
      <c r="E1986" s="10">
        <v>1</v>
      </c>
      <c r="F1986" s="9" t="s">
        <v>3408</v>
      </c>
      <c r="G1986" s="9" t="s">
        <v>4031</v>
      </c>
      <c r="H1986" s="11"/>
      <c r="I1986" s="12">
        <v>665</v>
      </c>
      <c r="J1986" s="12"/>
      <c r="K1986" s="12"/>
      <c r="L1986" s="12">
        <f t="array" ref="L1986">IFERROR(LOOKUP(2^15,SEARCH({"40A","63A","80A","100A","125A","160A","200A","250A","400A","630A","800A","1000A","1250A","1600A","2000A","2500A","3200A","4000A","5000A","6300A"},UPPER(D1986)),{40,63,80,100,125,160,200,250,400,630,800,1000,1250,1600,2000,2500,3200,4000,5000,6300}),0)</f>
        <v>5000</v>
      </c>
      <c r="M1986" s="9" t="str">
        <f t="shared" si="151"/>
        <v>Straight Feeder</v>
      </c>
      <c r="N1986" s="9" t="str">
        <f t="shared" si="152"/>
        <v>AL</v>
      </c>
      <c r="O1986" s="13" t="str">
        <f t="shared" si="153"/>
        <v>Silver</v>
      </c>
      <c r="P1986" s="9" t="str">
        <f t="shared" si="154"/>
        <v>Epoxy</v>
      </c>
      <c r="Q1986" s="9" t="str">
        <f t="shared" si="155"/>
        <v>5</v>
      </c>
      <c r="R19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86" s="14" t="str">
        <f>IF(ProjectsDB[[#This Row],[Item Type]]="Straight Plug-In",_xlfn.TEXTJOIN("-",TRUE,M1986&amp;"-"&amp;_xlfn.LET(_xlpm.txt,ProjectsDB[[#This Row],[Assembly]],_xlpm.pos,FIND("SP",_xlpm.txt),_xlpm.pre,LEFT(_xlpm.txt,_xlpm.pos-1),IF(RIGHT(_xlpm.pre,3)="123","3PL",IF(RIGHT(_xlpm.pre,2)="12","2PL",IF(RIGHT(_xlpm.pre,1)="1","1PL","3PL")))),N1986,O1986,P1986,Q1986&amp;"W",R1986),_xlfn.TEXTJOIN("-",TRUE,M1986,N1986,O1986,P1986,Q1986&amp;"W",R1986))</f>
        <v>Straight Feeder-AL-Silver-Epoxy-5W-3</v>
      </c>
      <c r="T1986" s="14" t="str">
        <f>IF(COUNTIF(Cycletime[Element Desc.],ProjectsDB[[#This Row],[Element Desc.]])&gt;0,"Found","Not Found")</f>
        <v>Found</v>
      </c>
    </row>
    <row r="1987" spans="2:20" x14ac:dyDescent="0.25">
      <c r="B1987" s="8" t="s">
        <v>4062</v>
      </c>
      <c r="C1987" s="9" t="s">
        <v>4063</v>
      </c>
      <c r="D1987" s="9" t="s">
        <v>4064</v>
      </c>
      <c r="E1987" s="10">
        <v>1</v>
      </c>
      <c r="F1987" s="9" t="s">
        <v>3408</v>
      </c>
      <c r="G1987" s="9" t="s">
        <v>4031</v>
      </c>
      <c r="H1987" s="11"/>
      <c r="I1987" s="12">
        <v>950</v>
      </c>
      <c r="J1987" s="12"/>
      <c r="K1987" s="12"/>
      <c r="L1987" s="12">
        <f t="array" ref="L1987">IFERROR(LOOKUP(2^15,SEARCH({"40A","63A","80A","100A","125A","160A","200A","250A","400A","630A","800A","1000A","1250A","1600A","2000A","2500A","3200A","4000A","5000A","6300A"},UPPER(D1987)),{40,63,80,100,125,160,200,250,400,630,800,1000,1250,1600,2000,2500,3200,4000,5000,6300}),0)</f>
        <v>5000</v>
      </c>
      <c r="M1987" s="9" t="str">
        <f t="shared" si="151"/>
        <v>Straight Feeder</v>
      </c>
      <c r="N1987" s="9" t="str">
        <f t="shared" si="152"/>
        <v>AL</v>
      </c>
      <c r="O1987" s="13" t="str">
        <f t="shared" si="153"/>
        <v>Silver</v>
      </c>
      <c r="P1987" s="9" t="str">
        <f t="shared" si="154"/>
        <v>Epoxy</v>
      </c>
      <c r="Q1987" s="9" t="str">
        <f t="shared" si="155"/>
        <v>5</v>
      </c>
      <c r="R19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87" s="14" t="str">
        <f>IF(ProjectsDB[[#This Row],[Item Type]]="Straight Plug-In",_xlfn.TEXTJOIN("-",TRUE,M1987&amp;"-"&amp;_xlfn.LET(_xlpm.txt,ProjectsDB[[#This Row],[Assembly]],_xlpm.pos,FIND("SP",_xlpm.txt),_xlpm.pre,LEFT(_xlpm.txt,_xlpm.pos-1),IF(RIGHT(_xlpm.pre,3)="123","3PL",IF(RIGHT(_xlpm.pre,2)="12","2PL",IF(RIGHT(_xlpm.pre,1)="1","1PL","3PL")))),N1987,O1987,P1987,Q1987&amp;"W",R1987),_xlfn.TEXTJOIN("-",TRUE,M1987,N1987,O1987,P1987,Q1987&amp;"W",R1987))</f>
        <v>Straight Feeder-AL-Silver-Epoxy-5W-3</v>
      </c>
      <c r="T1987" s="14" t="str">
        <f>IF(COUNTIF(Cycletime[Element Desc.],ProjectsDB[[#This Row],[Element Desc.]])&gt;0,"Found","Not Found")</f>
        <v>Found</v>
      </c>
    </row>
    <row r="1988" spans="2:20" x14ac:dyDescent="0.25">
      <c r="B1988" s="8" t="s">
        <v>4065</v>
      </c>
      <c r="C1988" s="9" t="s">
        <v>3505</v>
      </c>
      <c r="D1988" s="9" t="s">
        <v>3506</v>
      </c>
      <c r="E1988" s="10">
        <v>3</v>
      </c>
      <c r="F1988" s="9" t="s">
        <v>3408</v>
      </c>
      <c r="G1988" s="9" t="s">
        <v>4031</v>
      </c>
      <c r="H1988" s="11"/>
      <c r="I1988" s="12"/>
      <c r="J1988" s="12"/>
      <c r="K1988" s="12"/>
      <c r="L1988" s="12">
        <f t="array" ref="L1988">IFERROR(LOOKUP(2^15,SEARCH({"40A","63A","80A","100A","125A","160A","200A","250A","400A","630A","800A","1000A","1250A","1600A","2000A","2500A","3200A","4000A","5000A","6300A"},UPPER(D1988)),{40,63,80,100,125,160,200,250,400,630,800,1000,1250,1600,2000,2500,3200,4000,5000,6300}),0)</f>
        <v>5000</v>
      </c>
      <c r="M1988" s="9" t="str">
        <f t="shared" ref="M1988:M2051" si="156">_xlfn.LET(_xlpm.d,UPPER(TRIM(SUBSTITUTE(SUBSTITUTE(D1988,CHAR(160),"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1988" s="9" t="str">
        <f t="shared" ref="N1988:N2051" si="157">IF(ISNUMBER(SEARCH("CU",D1988)),"CU",IF(ISNUMBER(SEARCH("AL",D1988)),"AL",IF(ISNUMBER(SEARCH("Copper",D1988)),"CU","SH")))</f>
        <v>AL</v>
      </c>
      <c r="O1988" s="13" t="str">
        <f t="shared" ref="O1988:O2051" si="158">IF(ISNUMBER(SEARCH("Silver",D1988)),"Silver",IF(ISNUMBER(SEARCH("Tin",D1988)),"Tin","None"))</f>
        <v>Silver</v>
      </c>
      <c r="P1988" s="9" t="str">
        <f t="shared" ref="P1988:P2051" si="159">IF(ISNUMBER(SEARCH("Epoxy",D1988)),"Epoxy",IF(ISNUMBER(SEARCH("PET",D1988)),"PET","None"))</f>
        <v>None</v>
      </c>
      <c r="Q1988" s="9" t="str">
        <f t="shared" ref="Q1988:Q2051" si="160">IF(ISNUMBER(SEARCH("3-Wire",D1988)),"3",IF(ISNUMBER(SEARCH("4-Wire",D1988)),"4",IF(ISNUMBER(SEARCH("5-Wire",D1988)),"5",IF(ISNUMBER(SEARCH("6-Wire",D1988)),"6","0"))))</f>
        <v>5</v>
      </c>
      <c r="R19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88" s="14" t="str">
        <f>IF(ProjectsDB[[#This Row],[Item Type]]="Straight Plug-In",_xlfn.TEXTJOIN("-",TRUE,M1988&amp;"-"&amp;_xlfn.LET(_xlpm.txt,ProjectsDB[[#This Row],[Assembly]],_xlpm.pos,FIND("SP",_xlpm.txt),_xlpm.pre,LEFT(_xlpm.txt,_xlpm.pos-1),IF(RIGHT(_xlpm.pre,3)="123","3PL",IF(RIGHT(_xlpm.pre,2)="12","2PL",IF(RIGHT(_xlpm.pre,1)="1","1PL","3PL")))),N1988,O1988,P1988,Q1988&amp;"W",R1988),_xlfn.TEXTJOIN("-",TRUE,M1988,N1988,O1988,P1988,Q1988&amp;"W",R1988))</f>
        <v>Joint Pack-AL-Silver-None-5W-3</v>
      </c>
      <c r="T1988" s="14" t="str">
        <f>IF(COUNTIF(Cycletime[Element Desc.],ProjectsDB[[#This Row],[Element Desc.]])&gt;0,"Found","Not Found")</f>
        <v>Found</v>
      </c>
    </row>
    <row r="1989" spans="2:20" x14ac:dyDescent="0.25">
      <c r="B1989" s="8" t="s">
        <v>4066</v>
      </c>
      <c r="C1989" s="9" t="s">
        <v>3516</v>
      </c>
      <c r="D1989" s="9" t="s">
        <v>3517</v>
      </c>
      <c r="E1989" s="10">
        <v>3</v>
      </c>
      <c r="F1989" s="9" t="s">
        <v>3408</v>
      </c>
      <c r="G1989" s="9" t="s">
        <v>4067</v>
      </c>
      <c r="H1989" s="11"/>
      <c r="I1989" s="12">
        <v>3000</v>
      </c>
      <c r="J1989" s="12"/>
      <c r="K1989" s="12"/>
      <c r="L1989" s="12">
        <f t="array" ref="L1989">IFERROR(LOOKUP(2^15,SEARCH({"40A","63A","80A","100A","125A","160A","200A","250A","400A","630A","800A","1000A","1250A","1600A","2000A","2500A","3200A","4000A","5000A","6300A"},UPPER(D1989)),{40,63,80,100,125,160,200,250,400,630,800,1000,1250,1600,2000,2500,3200,4000,5000,6300}),0)</f>
        <v>5000</v>
      </c>
      <c r="M1989" s="9" t="str">
        <f t="shared" si="156"/>
        <v>Straight Feeder</v>
      </c>
      <c r="N1989" s="9" t="str">
        <f t="shared" si="157"/>
        <v>AL</v>
      </c>
      <c r="O1989" s="13" t="str">
        <f t="shared" si="158"/>
        <v>Silver</v>
      </c>
      <c r="P1989" s="9" t="str">
        <f t="shared" si="159"/>
        <v>Epoxy</v>
      </c>
      <c r="Q1989" s="9" t="str">
        <f t="shared" si="160"/>
        <v>5</v>
      </c>
      <c r="R19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89" s="14" t="str">
        <f>IF(ProjectsDB[[#This Row],[Item Type]]="Straight Plug-In",_xlfn.TEXTJOIN("-",TRUE,M1989&amp;"-"&amp;_xlfn.LET(_xlpm.txt,ProjectsDB[[#This Row],[Assembly]],_xlpm.pos,FIND("SP",_xlpm.txt),_xlpm.pre,LEFT(_xlpm.txt,_xlpm.pos-1),IF(RIGHT(_xlpm.pre,3)="123","3PL",IF(RIGHT(_xlpm.pre,2)="12","2PL",IF(RIGHT(_xlpm.pre,1)="1","1PL","3PL")))),N1989,O1989,P1989,Q1989&amp;"W",R1989),_xlfn.TEXTJOIN("-",TRUE,M1989,N1989,O1989,P1989,Q1989&amp;"W",R1989))</f>
        <v>Straight Feeder-AL-Silver-Epoxy-5W-3</v>
      </c>
      <c r="T1989" s="14" t="str">
        <f>IF(COUNTIF(Cycletime[Element Desc.],ProjectsDB[[#This Row],[Element Desc.]])&gt;0,"Found","Not Found")</f>
        <v>Found</v>
      </c>
    </row>
    <row r="1990" spans="2:20" x14ac:dyDescent="0.25">
      <c r="B1990" s="8" t="s">
        <v>4068</v>
      </c>
      <c r="C1990" s="9" t="s">
        <v>3505</v>
      </c>
      <c r="D1990" s="9" t="s">
        <v>3506</v>
      </c>
      <c r="E1990" s="10">
        <v>3</v>
      </c>
      <c r="F1990" s="9" t="s">
        <v>3408</v>
      </c>
      <c r="G1990" s="9" t="s">
        <v>4067</v>
      </c>
      <c r="H1990" s="11"/>
      <c r="I1990" s="12"/>
      <c r="J1990" s="12"/>
      <c r="K1990" s="12"/>
      <c r="L1990" s="12">
        <f t="array" ref="L1990">IFERROR(LOOKUP(2^15,SEARCH({"40A","63A","80A","100A","125A","160A","200A","250A","400A","630A","800A","1000A","1250A","1600A","2000A","2500A","3200A","4000A","5000A","6300A"},UPPER(D1990)),{40,63,80,100,125,160,200,250,400,630,800,1000,1250,1600,2000,2500,3200,4000,5000,6300}),0)</f>
        <v>5000</v>
      </c>
      <c r="M1990" s="9" t="str">
        <f t="shared" si="156"/>
        <v>Joint Pack</v>
      </c>
      <c r="N1990" s="9" t="str">
        <f t="shared" si="157"/>
        <v>AL</v>
      </c>
      <c r="O1990" s="13" t="str">
        <f t="shared" si="158"/>
        <v>Silver</v>
      </c>
      <c r="P1990" s="9" t="str">
        <f t="shared" si="159"/>
        <v>None</v>
      </c>
      <c r="Q1990" s="9" t="str">
        <f t="shared" si="160"/>
        <v>5</v>
      </c>
      <c r="R19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90" s="14" t="str">
        <f>IF(ProjectsDB[[#This Row],[Item Type]]="Straight Plug-In",_xlfn.TEXTJOIN("-",TRUE,M1990&amp;"-"&amp;_xlfn.LET(_xlpm.txt,ProjectsDB[[#This Row],[Assembly]],_xlpm.pos,FIND("SP",_xlpm.txt),_xlpm.pre,LEFT(_xlpm.txt,_xlpm.pos-1),IF(RIGHT(_xlpm.pre,3)="123","3PL",IF(RIGHT(_xlpm.pre,2)="12","2PL",IF(RIGHT(_xlpm.pre,1)="1","1PL","3PL")))),N1990,O1990,P1990,Q1990&amp;"W",R1990),_xlfn.TEXTJOIN("-",TRUE,M1990,N1990,O1990,P1990,Q1990&amp;"W",R1990))</f>
        <v>Joint Pack-AL-Silver-None-5W-3</v>
      </c>
      <c r="T1990" s="14" t="str">
        <f>IF(COUNTIF(Cycletime[Element Desc.],ProjectsDB[[#This Row],[Element Desc.]])&gt;0,"Found","Not Found")</f>
        <v>Found</v>
      </c>
    </row>
    <row r="1991" spans="2:20" x14ac:dyDescent="0.25">
      <c r="B1991" s="8" t="s">
        <v>4069</v>
      </c>
      <c r="C1991" s="9" t="s">
        <v>3516</v>
      </c>
      <c r="D1991" s="9" t="s">
        <v>3517</v>
      </c>
      <c r="E1991" s="10">
        <v>5</v>
      </c>
      <c r="F1991" s="9" t="s">
        <v>3408</v>
      </c>
      <c r="G1991" s="9" t="s">
        <v>4067</v>
      </c>
      <c r="H1991" s="11"/>
      <c r="I1991" s="12">
        <v>3000</v>
      </c>
      <c r="J1991" s="12"/>
      <c r="K1991" s="12"/>
      <c r="L1991" s="12">
        <f t="array" ref="L1991">IFERROR(LOOKUP(2^15,SEARCH({"40A","63A","80A","100A","125A","160A","200A","250A","400A","630A","800A","1000A","1250A","1600A","2000A","2500A","3200A","4000A","5000A","6300A"},UPPER(D1991)),{40,63,80,100,125,160,200,250,400,630,800,1000,1250,1600,2000,2500,3200,4000,5000,6300}),0)</f>
        <v>5000</v>
      </c>
      <c r="M1991" s="9" t="str">
        <f t="shared" si="156"/>
        <v>Straight Feeder</v>
      </c>
      <c r="N1991" s="9" t="str">
        <f t="shared" si="157"/>
        <v>AL</v>
      </c>
      <c r="O1991" s="13" t="str">
        <f t="shared" si="158"/>
        <v>Silver</v>
      </c>
      <c r="P1991" s="9" t="str">
        <f t="shared" si="159"/>
        <v>Epoxy</v>
      </c>
      <c r="Q1991" s="9" t="str">
        <f t="shared" si="160"/>
        <v>5</v>
      </c>
      <c r="R19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91" s="14" t="str">
        <f>IF(ProjectsDB[[#This Row],[Item Type]]="Straight Plug-In",_xlfn.TEXTJOIN("-",TRUE,M1991&amp;"-"&amp;_xlfn.LET(_xlpm.txt,ProjectsDB[[#This Row],[Assembly]],_xlpm.pos,FIND("SP",_xlpm.txt),_xlpm.pre,LEFT(_xlpm.txt,_xlpm.pos-1),IF(RIGHT(_xlpm.pre,3)="123","3PL",IF(RIGHT(_xlpm.pre,2)="12","2PL",IF(RIGHT(_xlpm.pre,1)="1","1PL","3PL")))),N1991,O1991,P1991,Q1991&amp;"W",R1991),_xlfn.TEXTJOIN("-",TRUE,M1991,N1991,O1991,P1991,Q1991&amp;"W",R1991))</f>
        <v>Straight Feeder-AL-Silver-Epoxy-5W-3</v>
      </c>
      <c r="T1991" s="14" t="str">
        <f>IF(COUNTIF(Cycletime[Element Desc.],ProjectsDB[[#This Row],[Element Desc.]])&gt;0,"Found","Not Found")</f>
        <v>Found</v>
      </c>
    </row>
    <row r="1992" spans="2:20" x14ac:dyDescent="0.25">
      <c r="B1992" s="8" t="s">
        <v>4070</v>
      </c>
      <c r="C1992" s="9" t="s">
        <v>3505</v>
      </c>
      <c r="D1992" s="9" t="s">
        <v>3506</v>
      </c>
      <c r="E1992" s="10">
        <v>5</v>
      </c>
      <c r="F1992" s="9" t="s">
        <v>3408</v>
      </c>
      <c r="G1992" s="9" t="s">
        <v>4067</v>
      </c>
      <c r="H1992" s="11"/>
      <c r="I1992" s="12"/>
      <c r="J1992" s="12"/>
      <c r="K1992" s="12"/>
      <c r="L1992" s="12">
        <f t="array" ref="L1992">IFERROR(LOOKUP(2^15,SEARCH({"40A","63A","80A","100A","125A","160A","200A","250A","400A","630A","800A","1000A","1250A","1600A","2000A","2500A","3200A","4000A","5000A","6300A"},UPPER(D1992)),{40,63,80,100,125,160,200,250,400,630,800,1000,1250,1600,2000,2500,3200,4000,5000,6300}),0)</f>
        <v>5000</v>
      </c>
      <c r="M1992" s="9" t="str">
        <f t="shared" si="156"/>
        <v>Joint Pack</v>
      </c>
      <c r="N1992" s="9" t="str">
        <f t="shared" si="157"/>
        <v>AL</v>
      </c>
      <c r="O1992" s="13" t="str">
        <f t="shared" si="158"/>
        <v>Silver</v>
      </c>
      <c r="P1992" s="9" t="str">
        <f t="shared" si="159"/>
        <v>None</v>
      </c>
      <c r="Q1992" s="9" t="str">
        <f t="shared" si="160"/>
        <v>5</v>
      </c>
      <c r="R19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92" s="14" t="str">
        <f>IF(ProjectsDB[[#This Row],[Item Type]]="Straight Plug-In",_xlfn.TEXTJOIN("-",TRUE,M1992&amp;"-"&amp;_xlfn.LET(_xlpm.txt,ProjectsDB[[#This Row],[Assembly]],_xlpm.pos,FIND("SP",_xlpm.txt),_xlpm.pre,LEFT(_xlpm.txt,_xlpm.pos-1),IF(RIGHT(_xlpm.pre,3)="123","3PL",IF(RIGHT(_xlpm.pre,2)="12","2PL",IF(RIGHT(_xlpm.pre,1)="1","1PL","3PL")))),N1992,O1992,P1992,Q1992&amp;"W",R1992),_xlfn.TEXTJOIN("-",TRUE,M1992,N1992,O1992,P1992,Q1992&amp;"W",R1992))</f>
        <v>Joint Pack-AL-Silver-None-5W-3</v>
      </c>
      <c r="T1992" s="14" t="str">
        <f>IF(COUNTIF(Cycletime[Element Desc.],ProjectsDB[[#This Row],[Element Desc.]])&gt;0,"Found","Not Found")</f>
        <v>Found</v>
      </c>
    </row>
    <row r="1993" spans="2:20" x14ac:dyDescent="0.25">
      <c r="B1993" s="8" t="s">
        <v>4071</v>
      </c>
      <c r="C1993" s="9" t="s">
        <v>3505</v>
      </c>
      <c r="D1993" s="9" t="s">
        <v>3506</v>
      </c>
      <c r="E1993" s="10">
        <v>1</v>
      </c>
      <c r="F1993" s="9" t="s">
        <v>3408</v>
      </c>
      <c r="G1993" s="9" t="s">
        <v>4067</v>
      </c>
      <c r="H1993" s="11"/>
      <c r="I1993" s="12"/>
      <c r="J1993" s="12"/>
      <c r="K1993" s="12"/>
      <c r="L1993" s="12">
        <f t="array" ref="L1993">IFERROR(LOOKUP(2^15,SEARCH({"40A","63A","80A","100A","125A","160A","200A","250A","400A","630A","800A","1000A","1250A","1600A","2000A","2500A","3200A","4000A","5000A","6300A"},UPPER(D1993)),{40,63,80,100,125,160,200,250,400,630,800,1000,1250,1600,2000,2500,3200,4000,5000,6300}),0)</f>
        <v>5000</v>
      </c>
      <c r="M1993" s="9" t="str">
        <f t="shared" si="156"/>
        <v>Joint Pack</v>
      </c>
      <c r="N1993" s="9" t="str">
        <f t="shared" si="157"/>
        <v>AL</v>
      </c>
      <c r="O1993" s="13" t="str">
        <f t="shared" si="158"/>
        <v>Silver</v>
      </c>
      <c r="P1993" s="9" t="str">
        <f t="shared" si="159"/>
        <v>None</v>
      </c>
      <c r="Q1993" s="9" t="str">
        <f t="shared" si="160"/>
        <v>5</v>
      </c>
      <c r="R19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93" s="14" t="str">
        <f>IF(ProjectsDB[[#This Row],[Item Type]]="Straight Plug-In",_xlfn.TEXTJOIN("-",TRUE,M1993&amp;"-"&amp;_xlfn.LET(_xlpm.txt,ProjectsDB[[#This Row],[Assembly]],_xlpm.pos,FIND("SP",_xlpm.txt),_xlpm.pre,LEFT(_xlpm.txt,_xlpm.pos-1),IF(RIGHT(_xlpm.pre,3)="123","3PL",IF(RIGHT(_xlpm.pre,2)="12","2PL",IF(RIGHT(_xlpm.pre,1)="1","1PL","3PL")))),N1993,O1993,P1993,Q1993&amp;"W",R1993),_xlfn.TEXTJOIN("-",TRUE,M1993,N1993,O1993,P1993,Q1993&amp;"W",R1993))</f>
        <v>Joint Pack-AL-Silver-None-5W-3</v>
      </c>
      <c r="T1993" s="14" t="str">
        <f>IF(COUNTIF(Cycletime[Element Desc.],ProjectsDB[[#This Row],[Element Desc.]])&gt;0,"Found","Not Found")</f>
        <v>Found</v>
      </c>
    </row>
    <row r="1994" spans="2:20" x14ac:dyDescent="0.25">
      <c r="B1994" s="8" t="s">
        <v>4072</v>
      </c>
      <c r="C1994" s="9" t="s">
        <v>3511</v>
      </c>
      <c r="D1994" s="9" t="s">
        <v>3512</v>
      </c>
      <c r="E1994" s="10">
        <v>1</v>
      </c>
      <c r="F1994" s="9" t="s">
        <v>3408</v>
      </c>
      <c r="G1994" s="9" t="s">
        <v>4067</v>
      </c>
      <c r="H1994" s="11"/>
      <c r="I1994" s="12">
        <v>580</v>
      </c>
      <c r="J1994" s="12">
        <v>580</v>
      </c>
      <c r="K1994" s="12"/>
      <c r="L1994" s="12">
        <f t="array" ref="L1994">IFERROR(LOOKUP(2^15,SEARCH({"40A","63A","80A","100A","125A","160A","200A","250A","400A","630A","800A","1000A","1250A","1600A","2000A","2500A","3200A","4000A","5000A","6300A"},UPPER(D1994)),{40,63,80,100,125,160,200,250,400,630,800,1000,1250,1600,2000,2500,3200,4000,5000,6300}),0)</f>
        <v>5000</v>
      </c>
      <c r="M1994" s="9" t="str">
        <f t="shared" si="156"/>
        <v>Elbow Edge</v>
      </c>
      <c r="N1994" s="9" t="str">
        <f t="shared" si="157"/>
        <v>AL</v>
      </c>
      <c r="O1994" s="13" t="str">
        <f t="shared" si="158"/>
        <v>Silver</v>
      </c>
      <c r="P1994" s="9" t="str">
        <f t="shared" si="159"/>
        <v>Epoxy</v>
      </c>
      <c r="Q1994" s="9" t="str">
        <f t="shared" si="160"/>
        <v>5</v>
      </c>
      <c r="R19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1994" s="14" t="str">
        <f>IF(ProjectsDB[[#This Row],[Item Type]]="Straight Plug-In",_xlfn.TEXTJOIN("-",TRUE,M1994&amp;"-"&amp;_xlfn.LET(_xlpm.txt,ProjectsDB[[#This Row],[Assembly]],_xlpm.pos,FIND("SP",_xlpm.txt),_xlpm.pre,LEFT(_xlpm.txt,_xlpm.pos-1),IF(RIGHT(_xlpm.pre,3)="123","3PL",IF(RIGHT(_xlpm.pre,2)="12","2PL",IF(RIGHT(_xlpm.pre,1)="1","1PL","3PL")))),N1994,O1994,P1994,Q1994&amp;"W",R1994),_xlfn.TEXTJOIN("-",TRUE,M1994,N1994,O1994,P1994,Q1994&amp;"W",R1994))</f>
        <v>Elbow Edge-AL-Silver-Epoxy-5W-3</v>
      </c>
      <c r="T1994" s="14" t="str">
        <f>IF(COUNTIF(Cycletime[Element Desc.],ProjectsDB[[#This Row],[Element Desc.]])&gt;0,"Found","Not Found")</f>
        <v>Found</v>
      </c>
    </row>
    <row r="1995" spans="2:20" x14ac:dyDescent="0.25">
      <c r="B1995" s="8" t="s">
        <v>4073</v>
      </c>
      <c r="C1995" s="9" t="s">
        <v>3357</v>
      </c>
      <c r="D1995" s="9" t="s">
        <v>3358</v>
      </c>
      <c r="E1995" s="10">
        <v>15</v>
      </c>
      <c r="F1995" s="9" t="s">
        <v>3408</v>
      </c>
      <c r="G1995" s="9" t="s">
        <v>4074</v>
      </c>
      <c r="H1995" s="11"/>
      <c r="I1995" s="12"/>
      <c r="J1995" s="12"/>
      <c r="K1995" s="12"/>
      <c r="L1995" s="12">
        <f t="array" ref="L1995">IFERROR(LOOKUP(2^15,SEARCH({"40A","63A","80A","100A","125A","160A","200A","250A","400A","630A","800A","1000A","1250A","1600A","2000A","2500A","3200A","4000A","5000A","6300A"},UPPER(D1995)),{40,63,80,100,125,160,200,250,400,630,800,1000,1250,1600,2000,2500,3200,4000,5000,6300}),0)</f>
        <v>0</v>
      </c>
      <c r="M1995" s="9" t="str">
        <f t="shared" si="156"/>
        <v>Hanger Support</v>
      </c>
      <c r="N1995" s="9" t="str">
        <f t="shared" si="157"/>
        <v>SH</v>
      </c>
      <c r="O1995" s="13" t="str">
        <f t="shared" si="158"/>
        <v>None</v>
      </c>
      <c r="P1995" s="9" t="str">
        <f t="shared" si="159"/>
        <v>None</v>
      </c>
      <c r="Q1995" s="9" t="str">
        <f t="shared" si="160"/>
        <v>0</v>
      </c>
      <c r="R19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1995" s="14" t="str">
        <f>IF(ProjectsDB[[#This Row],[Item Type]]="Straight Plug-In",_xlfn.TEXTJOIN("-",TRUE,M1995&amp;"-"&amp;_xlfn.LET(_xlpm.txt,ProjectsDB[[#This Row],[Assembly]],_xlpm.pos,FIND("SP",_xlpm.txt),_xlpm.pre,LEFT(_xlpm.txt,_xlpm.pos-1),IF(RIGHT(_xlpm.pre,3)="123","3PL",IF(RIGHT(_xlpm.pre,2)="12","2PL",IF(RIGHT(_xlpm.pre,1)="1","1PL","3PL")))),N1995,O1995,P1995,Q1995&amp;"W",R1995),_xlfn.TEXTJOIN("-",TRUE,M1995,N1995,O1995,P1995,Q1995&amp;"W",R1995))</f>
        <v>Hanger Support-SH-None-None-0W-0</v>
      </c>
      <c r="T1995" s="14" t="str">
        <f>IF(COUNTIF(Cycletime[Element Desc.],ProjectsDB[[#This Row],[Element Desc.]])&gt;0,"Found","Not Found")</f>
        <v>Found</v>
      </c>
    </row>
    <row r="1996" spans="2:20" x14ac:dyDescent="0.25">
      <c r="B1996" s="8" t="s">
        <v>4075</v>
      </c>
      <c r="C1996" s="9" t="s">
        <v>4076</v>
      </c>
      <c r="D1996" s="9" t="s">
        <v>4077</v>
      </c>
      <c r="E1996" s="10">
        <v>1</v>
      </c>
      <c r="F1996" s="9" t="s">
        <v>3408</v>
      </c>
      <c r="G1996" s="9" t="s">
        <v>4078</v>
      </c>
      <c r="H1996" s="11"/>
      <c r="I1996" s="12"/>
      <c r="J1996" s="12"/>
      <c r="K1996" s="12"/>
      <c r="L1996" s="12">
        <f t="array" ref="L1996">IFERROR(LOOKUP(2^15,SEARCH({"40A","63A","80A","100A","125A","160A","200A","250A","400A","630A","800A","1000A","1250A","1600A","2000A","2500A","3200A","4000A","5000A","6300A"},UPPER(D1996)),{40,63,80,100,125,160,200,250,400,630,800,1000,1250,1600,2000,2500,3200,4000,5000,6300}),0)</f>
        <v>800</v>
      </c>
      <c r="M1996" s="9" t="str">
        <f t="shared" si="156"/>
        <v>Tap-Off Unit</v>
      </c>
      <c r="N1996" s="9" t="str">
        <f t="shared" si="157"/>
        <v>SH</v>
      </c>
      <c r="O1996" s="13" t="str">
        <f t="shared" si="158"/>
        <v>None</v>
      </c>
      <c r="P1996" s="9" t="str">
        <f t="shared" si="159"/>
        <v>None</v>
      </c>
      <c r="Q1996" s="9" t="str">
        <f t="shared" si="160"/>
        <v>0</v>
      </c>
      <c r="R19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1996" s="14" t="str">
        <f>IF(ProjectsDB[[#This Row],[Item Type]]="Straight Plug-In",_xlfn.TEXTJOIN("-",TRUE,M1996&amp;"-"&amp;_xlfn.LET(_xlpm.txt,ProjectsDB[[#This Row],[Assembly]],_xlpm.pos,FIND("SP",_xlpm.txt),_xlpm.pre,LEFT(_xlpm.txt,_xlpm.pos-1),IF(RIGHT(_xlpm.pre,3)="123","3PL",IF(RIGHT(_xlpm.pre,2)="12","2PL",IF(RIGHT(_xlpm.pre,1)="1","1PL","3PL")))),N1996,O1996,P1996,Q1996&amp;"W",R1996),_xlfn.TEXTJOIN("-",TRUE,M1996,N1996,O1996,P1996,Q1996&amp;"W",R1996))</f>
        <v>Tap-Off Unit-SH-None-None-0W-0</v>
      </c>
      <c r="T1996" s="14" t="str">
        <f>IF(COUNTIF(Cycletime[Element Desc.],ProjectsDB[[#This Row],[Element Desc.]])&gt;0,"Found","Not Found")</f>
        <v>Found</v>
      </c>
    </row>
    <row r="1997" spans="2:20" x14ac:dyDescent="0.25">
      <c r="B1997" s="8" t="s">
        <v>4079</v>
      </c>
      <c r="C1997" s="9" t="s">
        <v>4080</v>
      </c>
      <c r="D1997" s="9" t="s">
        <v>4081</v>
      </c>
      <c r="E1997" s="10">
        <v>2</v>
      </c>
      <c r="F1997" s="9" t="s">
        <v>3408</v>
      </c>
      <c r="G1997" s="9" t="s">
        <v>4078</v>
      </c>
      <c r="H1997" s="11"/>
      <c r="I1997" s="12"/>
      <c r="J1997" s="12"/>
      <c r="K1997" s="12"/>
      <c r="L1997" s="12">
        <f t="array" ref="L1997">IFERROR(LOOKUP(2^15,SEARCH({"40A","63A","80A","100A","125A","160A","200A","250A","400A","630A","800A","1000A","1250A","1600A","2000A","2500A","3200A","4000A","5000A","6300A"},UPPER(D1997)),{40,63,80,100,125,160,200,250,400,630,800,1000,1250,1600,2000,2500,3200,4000,5000,6300}),0)</f>
        <v>100</v>
      </c>
      <c r="M1997" s="9" t="str">
        <f t="shared" si="156"/>
        <v>Tap-Off Unit</v>
      </c>
      <c r="N1997" s="9" t="str">
        <f t="shared" si="157"/>
        <v>SH</v>
      </c>
      <c r="O1997" s="13" t="str">
        <f t="shared" si="158"/>
        <v>None</v>
      </c>
      <c r="P1997" s="9" t="str">
        <f t="shared" si="159"/>
        <v>None</v>
      </c>
      <c r="Q1997" s="9" t="str">
        <f t="shared" si="160"/>
        <v>0</v>
      </c>
      <c r="R19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1997" s="14" t="str">
        <f>IF(ProjectsDB[[#This Row],[Item Type]]="Straight Plug-In",_xlfn.TEXTJOIN("-",TRUE,M1997&amp;"-"&amp;_xlfn.LET(_xlpm.txt,ProjectsDB[[#This Row],[Assembly]],_xlpm.pos,FIND("SP",_xlpm.txt),_xlpm.pre,LEFT(_xlpm.txt,_xlpm.pos-1),IF(RIGHT(_xlpm.pre,3)="123","3PL",IF(RIGHT(_xlpm.pre,2)="12","2PL",IF(RIGHT(_xlpm.pre,1)="1","1PL","3PL")))),N1997,O1997,P1997,Q1997&amp;"W",R1997),_xlfn.TEXTJOIN("-",TRUE,M1997,N1997,O1997,P1997,Q1997&amp;"W",R1997))</f>
        <v>Tap-Off Unit-SH-None-None-0W-0</v>
      </c>
      <c r="T1997" s="14" t="str">
        <f>IF(COUNTIF(Cycletime[Element Desc.],ProjectsDB[[#This Row],[Element Desc.]])&gt;0,"Found","Not Found")</f>
        <v>Found</v>
      </c>
    </row>
    <row r="1998" spans="2:20" x14ac:dyDescent="0.25">
      <c r="B1998" s="8" t="s">
        <v>4082</v>
      </c>
      <c r="C1998" s="9" t="s">
        <v>4083</v>
      </c>
      <c r="D1998" s="9" t="s">
        <v>4084</v>
      </c>
      <c r="E1998" s="10">
        <v>1</v>
      </c>
      <c r="F1998" s="9" t="s">
        <v>3408</v>
      </c>
      <c r="G1998" s="9" t="s">
        <v>4078</v>
      </c>
      <c r="H1998" s="11"/>
      <c r="I1998" s="12"/>
      <c r="J1998" s="12"/>
      <c r="K1998" s="12"/>
      <c r="L1998" s="12">
        <f t="array" ref="L1998">IFERROR(LOOKUP(2^15,SEARCH({"40A","63A","80A","100A","125A","160A","200A","250A","400A","630A","800A","1000A","1250A","1600A","2000A","2500A","3200A","4000A","5000A","6300A"},UPPER(D1998)),{40,63,80,100,125,160,200,250,400,630,800,1000,1250,1600,2000,2500,3200,4000,5000,6300}),0)</f>
        <v>63</v>
      </c>
      <c r="M1998" s="9" t="str">
        <f t="shared" si="156"/>
        <v>Tap-Off Unit</v>
      </c>
      <c r="N1998" s="9" t="str">
        <f t="shared" si="157"/>
        <v>SH</v>
      </c>
      <c r="O1998" s="13" t="str">
        <f t="shared" si="158"/>
        <v>None</v>
      </c>
      <c r="P1998" s="9" t="str">
        <f t="shared" si="159"/>
        <v>None</v>
      </c>
      <c r="Q1998" s="9" t="str">
        <f t="shared" si="160"/>
        <v>0</v>
      </c>
      <c r="R19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1998" s="14" t="str">
        <f>IF(ProjectsDB[[#This Row],[Item Type]]="Straight Plug-In",_xlfn.TEXTJOIN("-",TRUE,M1998&amp;"-"&amp;_xlfn.LET(_xlpm.txt,ProjectsDB[[#This Row],[Assembly]],_xlpm.pos,FIND("SP",_xlpm.txt),_xlpm.pre,LEFT(_xlpm.txt,_xlpm.pos-1),IF(RIGHT(_xlpm.pre,3)="123","3PL",IF(RIGHT(_xlpm.pre,2)="12","2PL",IF(RIGHT(_xlpm.pre,1)="1","1PL","3PL")))),N1998,O1998,P1998,Q1998&amp;"W",R1998),_xlfn.TEXTJOIN("-",TRUE,M1998,N1998,O1998,P1998,Q1998&amp;"W",R1998))</f>
        <v>Tap-Off Unit-SH-None-None-0W-0</v>
      </c>
      <c r="T1998" s="14" t="str">
        <f>IF(COUNTIF(Cycletime[Element Desc.],ProjectsDB[[#This Row],[Element Desc.]])&gt;0,"Found","Not Found")</f>
        <v>Found</v>
      </c>
    </row>
    <row r="1999" spans="2:20" x14ac:dyDescent="0.25">
      <c r="B1999" s="8" t="s">
        <v>4085</v>
      </c>
      <c r="C1999" s="9" t="s">
        <v>4083</v>
      </c>
      <c r="D1999" s="9" t="s">
        <v>4084</v>
      </c>
      <c r="E1999" s="10">
        <v>1</v>
      </c>
      <c r="F1999" s="9" t="s">
        <v>3408</v>
      </c>
      <c r="G1999" s="9" t="s">
        <v>4078</v>
      </c>
      <c r="H1999" s="11"/>
      <c r="I1999" s="12"/>
      <c r="J1999" s="12"/>
      <c r="K1999" s="12"/>
      <c r="L1999" s="12">
        <f t="array" ref="L1999">IFERROR(LOOKUP(2^15,SEARCH({"40A","63A","80A","100A","125A","160A","200A","250A","400A","630A","800A","1000A","1250A","1600A","2000A","2500A","3200A","4000A","5000A","6300A"},UPPER(D1999)),{40,63,80,100,125,160,200,250,400,630,800,1000,1250,1600,2000,2500,3200,4000,5000,6300}),0)</f>
        <v>63</v>
      </c>
      <c r="M1999" s="9" t="str">
        <f t="shared" si="156"/>
        <v>Tap-Off Unit</v>
      </c>
      <c r="N1999" s="9" t="str">
        <f t="shared" si="157"/>
        <v>SH</v>
      </c>
      <c r="O1999" s="13" t="str">
        <f t="shared" si="158"/>
        <v>None</v>
      </c>
      <c r="P1999" s="9" t="str">
        <f t="shared" si="159"/>
        <v>None</v>
      </c>
      <c r="Q1999" s="9" t="str">
        <f t="shared" si="160"/>
        <v>0</v>
      </c>
      <c r="R19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1999" s="14" t="str">
        <f>IF(ProjectsDB[[#This Row],[Item Type]]="Straight Plug-In",_xlfn.TEXTJOIN("-",TRUE,M1999&amp;"-"&amp;_xlfn.LET(_xlpm.txt,ProjectsDB[[#This Row],[Assembly]],_xlpm.pos,FIND("SP",_xlpm.txt),_xlpm.pre,LEFT(_xlpm.txt,_xlpm.pos-1),IF(RIGHT(_xlpm.pre,3)="123","3PL",IF(RIGHT(_xlpm.pre,2)="12","2PL",IF(RIGHT(_xlpm.pre,1)="1","1PL","3PL")))),N1999,O1999,P1999,Q1999&amp;"W",R1999),_xlfn.TEXTJOIN("-",TRUE,M1999,N1999,O1999,P1999,Q1999&amp;"W",R1999))</f>
        <v>Tap-Off Unit-SH-None-None-0W-0</v>
      </c>
      <c r="T1999" s="14" t="str">
        <f>IF(COUNTIF(Cycletime[Element Desc.],ProjectsDB[[#This Row],[Element Desc.]])&gt;0,"Found","Not Found")</f>
        <v>Found</v>
      </c>
    </row>
    <row r="2000" spans="2:20" x14ac:dyDescent="0.25">
      <c r="B2000" s="8" t="s">
        <v>4086</v>
      </c>
      <c r="C2000" s="9" t="s">
        <v>4083</v>
      </c>
      <c r="D2000" s="9" t="s">
        <v>4084</v>
      </c>
      <c r="E2000" s="10">
        <v>1</v>
      </c>
      <c r="F2000" s="9" t="s">
        <v>3408</v>
      </c>
      <c r="G2000" s="9" t="s">
        <v>4078</v>
      </c>
      <c r="H2000" s="11"/>
      <c r="I2000" s="12"/>
      <c r="J2000" s="12"/>
      <c r="K2000" s="12"/>
      <c r="L2000" s="12">
        <f t="array" ref="L2000">IFERROR(LOOKUP(2^15,SEARCH({"40A","63A","80A","100A","125A","160A","200A","250A","400A","630A","800A","1000A","1250A","1600A","2000A","2500A","3200A","4000A","5000A","6300A"},UPPER(D2000)),{40,63,80,100,125,160,200,250,400,630,800,1000,1250,1600,2000,2500,3200,4000,5000,6300}),0)</f>
        <v>63</v>
      </c>
      <c r="M2000" s="9" t="str">
        <f t="shared" si="156"/>
        <v>Tap-Off Unit</v>
      </c>
      <c r="N2000" s="9" t="str">
        <f t="shared" si="157"/>
        <v>SH</v>
      </c>
      <c r="O2000" s="13" t="str">
        <f t="shared" si="158"/>
        <v>None</v>
      </c>
      <c r="P2000" s="9" t="str">
        <f t="shared" si="159"/>
        <v>None</v>
      </c>
      <c r="Q2000" s="9" t="str">
        <f t="shared" si="160"/>
        <v>0</v>
      </c>
      <c r="R20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000" s="14" t="str">
        <f>IF(ProjectsDB[[#This Row],[Item Type]]="Straight Plug-In",_xlfn.TEXTJOIN("-",TRUE,M2000&amp;"-"&amp;_xlfn.LET(_xlpm.txt,ProjectsDB[[#This Row],[Assembly]],_xlpm.pos,FIND("SP",_xlpm.txt),_xlpm.pre,LEFT(_xlpm.txt,_xlpm.pos-1),IF(RIGHT(_xlpm.pre,3)="123","3PL",IF(RIGHT(_xlpm.pre,2)="12","2PL",IF(RIGHT(_xlpm.pre,1)="1","1PL","3PL")))),N2000,O2000,P2000,Q2000&amp;"W",R2000),_xlfn.TEXTJOIN("-",TRUE,M2000,N2000,O2000,P2000,Q2000&amp;"W",R2000))</f>
        <v>Tap-Off Unit-SH-None-None-0W-0</v>
      </c>
      <c r="T2000" s="14" t="str">
        <f>IF(COUNTIF(Cycletime[Element Desc.],ProjectsDB[[#This Row],[Element Desc.]])&gt;0,"Found","Not Found")</f>
        <v>Found</v>
      </c>
    </row>
    <row r="2001" spans="2:20" x14ac:dyDescent="0.25">
      <c r="B2001" s="8" t="s">
        <v>4087</v>
      </c>
      <c r="C2001" s="9" t="s">
        <v>4083</v>
      </c>
      <c r="D2001" s="9" t="s">
        <v>4084</v>
      </c>
      <c r="E2001" s="10">
        <v>1</v>
      </c>
      <c r="F2001" s="9" t="s">
        <v>3408</v>
      </c>
      <c r="G2001" s="9" t="s">
        <v>4078</v>
      </c>
      <c r="H2001" s="11"/>
      <c r="I2001" s="12"/>
      <c r="J2001" s="12"/>
      <c r="K2001" s="12"/>
      <c r="L2001" s="12">
        <f t="array" ref="L2001">IFERROR(LOOKUP(2^15,SEARCH({"40A","63A","80A","100A","125A","160A","200A","250A","400A","630A","800A","1000A","1250A","1600A","2000A","2500A","3200A","4000A","5000A","6300A"},UPPER(D2001)),{40,63,80,100,125,160,200,250,400,630,800,1000,1250,1600,2000,2500,3200,4000,5000,6300}),0)</f>
        <v>63</v>
      </c>
      <c r="M2001" s="9" t="str">
        <f t="shared" si="156"/>
        <v>Tap-Off Unit</v>
      </c>
      <c r="N2001" s="9" t="str">
        <f t="shared" si="157"/>
        <v>SH</v>
      </c>
      <c r="O2001" s="13" t="str">
        <f t="shared" si="158"/>
        <v>None</v>
      </c>
      <c r="P2001" s="9" t="str">
        <f t="shared" si="159"/>
        <v>None</v>
      </c>
      <c r="Q2001" s="9" t="str">
        <f t="shared" si="160"/>
        <v>0</v>
      </c>
      <c r="R20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001" s="14" t="str">
        <f>IF(ProjectsDB[[#This Row],[Item Type]]="Straight Plug-In",_xlfn.TEXTJOIN("-",TRUE,M2001&amp;"-"&amp;_xlfn.LET(_xlpm.txt,ProjectsDB[[#This Row],[Assembly]],_xlpm.pos,FIND("SP",_xlpm.txt),_xlpm.pre,LEFT(_xlpm.txt,_xlpm.pos-1),IF(RIGHT(_xlpm.pre,3)="123","3PL",IF(RIGHT(_xlpm.pre,2)="12","2PL",IF(RIGHT(_xlpm.pre,1)="1","1PL","3PL")))),N2001,O2001,P2001,Q2001&amp;"W",R2001),_xlfn.TEXTJOIN("-",TRUE,M2001,N2001,O2001,P2001,Q2001&amp;"W",R2001))</f>
        <v>Tap-Off Unit-SH-None-None-0W-0</v>
      </c>
      <c r="T2001" s="14" t="str">
        <f>IF(COUNTIF(Cycletime[Element Desc.],ProjectsDB[[#This Row],[Element Desc.]])&gt;0,"Found","Not Found")</f>
        <v>Found</v>
      </c>
    </row>
    <row r="2002" spans="2:20" x14ac:dyDescent="0.25">
      <c r="B2002" s="8" t="s">
        <v>4088</v>
      </c>
      <c r="C2002" s="9" t="s">
        <v>4089</v>
      </c>
      <c r="D2002" s="9" t="s">
        <v>4090</v>
      </c>
      <c r="E2002" s="10">
        <v>1</v>
      </c>
      <c r="F2002" s="9" t="s">
        <v>3408</v>
      </c>
      <c r="G2002" s="9" t="s">
        <v>4078</v>
      </c>
      <c r="H2002" s="11"/>
      <c r="I2002" s="12"/>
      <c r="J2002" s="12"/>
      <c r="K2002" s="12"/>
      <c r="L2002" s="12">
        <f t="array" ref="L2002">IFERROR(LOOKUP(2^15,SEARCH({"40A","63A","80A","100A","125A","160A","200A","250A","400A","630A","800A","1000A","1250A","1600A","2000A","2500A","3200A","4000A","5000A","6300A"},UPPER(D2002)),{40,63,80,100,125,160,200,250,400,630,800,1000,1250,1600,2000,2500,3200,4000,5000,6300}),0)</f>
        <v>250</v>
      </c>
      <c r="M2002" s="9" t="str">
        <f t="shared" si="156"/>
        <v>Tap-Off Unit</v>
      </c>
      <c r="N2002" s="9" t="str">
        <f t="shared" si="157"/>
        <v>SH</v>
      </c>
      <c r="O2002" s="13" t="str">
        <f t="shared" si="158"/>
        <v>None</v>
      </c>
      <c r="P2002" s="9" t="str">
        <f t="shared" si="159"/>
        <v>None</v>
      </c>
      <c r="Q2002" s="9" t="str">
        <f t="shared" si="160"/>
        <v>0</v>
      </c>
      <c r="R20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002" s="14" t="str">
        <f>IF(ProjectsDB[[#This Row],[Item Type]]="Straight Plug-In",_xlfn.TEXTJOIN("-",TRUE,M2002&amp;"-"&amp;_xlfn.LET(_xlpm.txt,ProjectsDB[[#This Row],[Assembly]],_xlpm.pos,FIND("SP",_xlpm.txt),_xlpm.pre,LEFT(_xlpm.txt,_xlpm.pos-1),IF(RIGHT(_xlpm.pre,3)="123","3PL",IF(RIGHT(_xlpm.pre,2)="12","2PL",IF(RIGHT(_xlpm.pre,1)="1","1PL","3PL")))),N2002,O2002,P2002,Q2002&amp;"W",R2002),_xlfn.TEXTJOIN("-",TRUE,M2002,N2002,O2002,P2002,Q2002&amp;"W",R2002))</f>
        <v>Tap-Off Unit-SH-None-None-0W-0</v>
      </c>
      <c r="T2002" s="14" t="str">
        <f>IF(COUNTIF(Cycletime[Element Desc.],ProjectsDB[[#This Row],[Element Desc.]])&gt;0,"Found","Not Found")</f>
        <v>Found</v>
      </c>
    </row>
    <row r="2003" spans="2:20" x14ac:dyDescent="0.25">
      <c r="B2003" s="8" t="s">
        <v>4091</v>
      </c>
      <c r="C2003" s="9" t="s">
        <v>4080</v>
      </c>
      <c r="D2003" s="9" t="s">
        <v>4081</v>
      </c>
      <c r="E2003" s="10">
        <v>1</v>
      </c>
      <c r="F2003" s="9" t="s">
        <v>3408</v>
      </c>
      <c r="G2003" s="9" t="s">
        <v>4078</v>
      </c>
      <c r="H2003" s="11"/>
      <c r="I2003" s="12"/>
      <c r="J2003" s="12"/>
      <c r="K2003" s="12"/>
      <c r="L2003" s="12">
        <f t="array" ref="L2003">IFERROR(LOOKUP(2^15,SEARCH({"40A","63A","80A","100A","125A","160A","200A","250A","400A","630A","800A","1000A","1250A","1600A","2000A","2500A","3200A","4000A","5000A","6300A"},UPPER(D2003)),{40,63,80,100,125,160,200,250,400,630,800,1000,1250,1600,2000,2500,3200,4000,5000,6300}),0)</f>
        <v>100</v>
      </c>
      <c r="M2003" s="9" t="str">
        <f t="shared" si="156"/>
        <v>Tap-Off Unit</v>
      </c>
      <c r="N2003" s="9" t="str">
        <f t="shared" si="157"/>
        <v>SH</v>
      </c>
      <c r="O2003" s="13" t="str">
        <f t="shared" si="158"/>
        <v>None</v>
      </c>
      <c r="P2003" s="9" t="str">
        <f t="shared" si="159"/>
        <v>None</v>
      </c>
      <c r="Q2003" s="9" t="str">
        <f t="shared" si="160"/>
        <v>0</v>
      </c>
      <c r="R20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003" s="14" t="str">
        <f>IF(ProjectsDB[[#This Row],[Item Type]]="Straight Plug-In",_xlfn.TEXTJOIN("-",TRUE,M2003&amp;"-"&amp;_xlfn.LET(_xlpm.txt,ProjectsDB[[#This Row],[Assembly]],_xlpm.pos,FIND("SP",_xlpm.txt),_xlpm.pre,LEFT(_xlpm.txt,_xlpm.pos-1),IF(RIGHT(_xlpm.pre,3)="123","3PL",IF(RIGHT(_xlpm.pre,2)="12","2PL",IF(RIGHT(_xlpm.pre,1)="1","1PL","3PL")))),N2003,O2003,P2003,Q2003&amp;"W",R2003),_xlfn.TEXTJOIN("-",TRUE,M2003,N2003,O2003,P2003,Q2003&amp;"W",R2003))</f>
        <v>Tap-Off Unit-SH-None-None-0W-0</v>
      </c>
      <c r="T2003" s="14" t="str">
        <f>IF(COUNTIF(Cycletime[Element Desc.],ProjectsDB[[#This Row],[Element Desc.]])&gt;0,"Found","Not Found")</f>
        <v>Found</v>
      </c>
    </row>
    <row r="2004" spans="2:20" x14ac:dyDescent="0.25">
      <c r="B2004" s="8" t="s">
        <v>4092</v>
      </c>
      <c r="C2004" s="9" t="s">
        <v>4083</v>
      </c>
      <c r="D2004" s="9" t="s">
        <v>4084</v>
      </c>
      <c r="E2004" s="10">
        <v>1</v>
      </c>
      <c r="F2004" s="9" t="s">
        <v>3408</v>
      </c>
      <c r="G2004" s="9" t="s">
        <v>4078</v>
      </c>
      <c r="H2004" s="11"/>
      <c r="I2004" s="12"/>
      <c r="J2004" s="12"/>
      <c r="K2004" s="12"/>
      <c r="L2004" s="12">
        <f t="array" ref="L2004">IFERROR(LOOKUP(2^15,SEARCH({"40A","63A","80A","100A","125A","160A","200A","250A","400A","630A","800A","1000A","1250A","1600A","2000A","2500A","3200A","4000A","5000A","6300A"},UPPER(D2004)),{40,63,80,100,125,160,200,250,400,630,800,1000,1250,1600,2000,2500,3200,4000,5000,6300}),0)</f>
        <v>63</v>
      </c>
      <c r="M2004" s="9" t="str">
        <f t="shared" si="156"/>
        <v>Tap-Off Unit</v>
      </c>
      <c r="N2004" s="9" t="str">
        <f t="shared" si="157"/>
        <v>SH</v>
      </c>
      <c r="O2004" s="13" t="str">
        <f t="shared" si="158"/>
        <v>None</v>
      </c>
      <c r="P2004" s="9" t="str">
        <f t="shared" si="159"/>
        <v>None</v>
      </c>
      <c r="Q2004" s="9" t="str">
        <f t="shared" si="160"/>
        <v>0</v>
      </c>
      <c r="R20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004" s="14" t="str">
        <f>IF(ProjectsDB[[#This Row],[Item Type]]="Straight Plug-In",_xlfn.TEXTJOIN("-",TRUE,M2004&amp;"-"&amp;_xlfn.LET(_xlpm.txt,ProjectsDB[[#This Row],[Assembly]],_xlpm.pos,FIND("SP",_xlpm.txt),_xlpm.pre,LEFT(_xlpm.txt,_xlpm.pos-1),IF(RIGHT(_xlpm.pre,3)="123","3PL",IF(RIGHT(_xlpm.pre,2)="12","2PL",IF(RIGHT(_xlpm.pre,1)="1","1PL","3PL")))),N2004,O2004,P2004,Q2004&amp;"W",R2004),_xlfn.TEXTJOIN("-",TRUE,M2004,N2004,O2004,P2004,Q2004&amp;"W",R2004))</f>
        <v>Tap-Off Unit-SH-None-None-0W-0</v>
      </c>
      <c r="T2004" s="14" t="str">
        <f>IF(COUNTIF(Cycletime[Element Desc.],ProjectsDB[[#This Row],[Element Desc.]])&gt;0,"Found","Not Found")</f>
        <v>Found</v>
      </c>
    </row>
    <row r="2005" spans="2:20" x14ac:dyDescent="0.25">
      <c r="B2005" s="8" t="s">
        <v>4093</v>
      </c>
      <c r="C2005" s="9" t="s">
        <v>4083</v>
      </c>
      <c r="D2005" s="9" t="s">
        <v>4084</v>
      </c>
      <c r="E2005" s="10">
        <v>1</v>
      </c>
      <c r="F2005" s="9" t="s">
        <v>3408</v>
      </c>
      <c r="G2005" s="9" t="s">
        <v>4078</v>
      </c>
      <c r="H2005" s="11"/>
      <c r="I2005" s="12"/>
      <c r="J2005" s="12"/>
      <c r="K2005" s="12"/>
      <c r="L2005" s="12">
        <f t="array" ref="L2005">IFERROR(LOOKUP(2^15,SEARCH({"40A","63A","80A","100A","125A","160A","200A","250A","400A","630A","800A","1000A","1250A","1600A","2000A","2500A","3200A","4000A","5000A","6300A"},UPPER(D2005)),{40,63,80,100,125,160,200,250,400,630,800,1000,1250,1600,2000,2500,3200,4000,5000,6300}),0)</f>
        <v>63</v>
      </c>
      <c r="M2005" s="9" t="str">
        <f t="shared" si="156"/>
        <v>Tap-Off Unit</v>
      </c>
      <c r="N2005" s="9" t="str">
        <f t="shared" si="157"/>
        <v>SH</v>
      </c>
      <c r="O2005" s="13" t="str">
        <f t="shared" si="158"/>
        <v>None</v>
      </c>
      <c r="P2005" s="9" t="str">
        <f t="shared" si="159"/>
        <v>None</v>
      </c>
      <c r="Q2005" s="9" t="str">
        <f t="shared" si="160"/>
        <v>0</v>
      </c>
      <c r="R20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005" s="14" t="str">
        <f>IF(ProjectsDB[[#This Row],[Item Type]]="Straight Plug-In",_xlfn.TEXTJOIN("-",TRUE,M2005&amp;"-"&amp;_xlfn.LET(_xlpm.txt,ProjectsDB[[#This Row],[Assembly]],_xlpm.pos,FIND("SP",_xlpm.txt),_xlpm.pre,LEFT(_xlpm.txt,_xlpm.pos-1),IF(RIGHT(_xlpm.pre,3)="123","3PL",IF(RIGHT(_xlpm.pre,2)="12","2PL",IF(RIGHT(_xlpm.pre,1)="1","1PL","3PL")))),N2005,O2005,P2005,Q2005&amp;"W",R2005),_xlfn.TEXTJOIN("-",TRUE,M2005,N2005,O2005,P2005,Q2005&amp;"W",R2005))</f>
        <v>Tap-Off Unit-SH-None-None-0W-0</v>
      </c>
      <c r="T2005" s="14" t="str">
        <f>IF(COUNTIF(Cycletime[Element Desc.],ProjectsDB[[#This Row],[Element Desc.]])&gt;0,"Found","Not Found")</f>
        <v>Found</v>
      </c>
    </row>
    <row r="2006" spans="2:20" x14ac:dyDescent="0.25">
      <c r="B2006" s="8" t="s">
        <v>4094</v>
      </c>
      <c r="C2006" s="9" t="s">
        <v>4080</v>
      </c>
      <c r="D2006" s="9" t="s">
        <v>4081</v>
      </c>
      <c r="E2006" s="10">
        <v>3</v>
      </c>
      <c r="F2006" s="9" t="s">
        <v>3408</v>
      </c>
      <c r="G2006" s="9" t="s">
        <v>4078</v>
      </c>
      <c r="H2006" s="11"/>
      <c r="I2006" s="12"/>
      <c r="J2006" s="12"/>
      <c r="K2006" s="12"/>
      <c r="L2006" s="12">
        <f t="array" ref="L2006">IFERROR(LOOKUP(2^15,SEARCH({"40A","63A","80A","100A","125A","160A","200A","250A","400A","630A","800A","1000A","1250A","1600A","2000A","2500A","3200A","4000A","5000A","6300A"},UPPER(D2006)),{40,63,80,100,125,160,200,250,400,630,800,1000,1250,1600,2000,2500,3200,4000,5000,6300}),0)</f>
        <v>100</v>
      </c>
      <c r="M2006" s="9" t="str">
        <f t="shared" si="156"/>
        <v>Tap-Off Unit</v>
      </c>
      <c r="N2006" s="9" t="str">
        <f t="shared" si="157"/>
        <v>SH</v>
      </c>
      <c r="O2006" s="13" t="str">
        <f t="shared" si="158"/>
        <v>None</v>
      </c>
      <c r="P2006" s="9" t="str">
        <f t="shared" si="159"/>
        <v>None</v>
      </c>
      <c r="Q2006" s="9" t="str">
        <f t="shared" si="160"/>
        <v>0</v>
      </c>
      <c r="R20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006" s="14" t="str">
        <f>IF(ProjectsDB[[#This Row],[Item Type]]="Straight Plug-In",_xlfn.TEXTJOIN("-",TRUE,M2006&amp;"-"&amp;_xlfn.LET(_xlpm.txt,ProjectsDB[[#This Row],[Assembly]],_xlpm.pos,FIND("SP",_xlpm.txt),_xlpm.pre,LEFT(_xlpm.txt,_xlpm.pos-1),IF(RIGHT(_xlpm.pre,3)="123","3PL",IF(RIGHT(_xlpm.pre,2)="12","2PL",IF(RIGHT(_xlpm.pre,1)="1","1PL","3PL")))),N2006,O2006,P2006,Q2006&amp;"W",R2006),_xlfn.TEXTJOIN("-",TRUE,M2006,N2006,O2006,P2006,Q2006&amp;"W",R2006))</f>
        <v>Tap-Off Unit-SH-None-None-0W-0</v>
      </c>
      <c r="T2006" s="14" t="str">
        <f>IF(COUNTIF(Cycletime[Element Desc.],ProjectsDB[[#This Row],[Element Desc.]])&gt;0,"Found","Not Found")</f>
        <v>Found</v>
      </c>
    </row>
    <row r="2007" spans="2:20" x14ac:dyDescent="0.25">
      <c r="B2007" s="8" t="s">
        <v>4095</v>
      </c>
      <c r="C2007" s="9" t="s">
        <v>4080</v>
      </c>
      <c r="D2007" s="9" t="s">
        <v>4081</v>
      </c>
      <c r="E2007" s="10">
        <v>1</v>
      </c>
      <c r="F2007" s="9" t="s">
        <v>3408</v>
      </c>
      <c r="G2007" s="9" t="s">
        <v>4078</v>
      </c>
      <c r="H2007" s="11"/>
      <c r="I2007" s="12"/>
      <c r="J2007" s="12"/>
      <c r="K2007" s="12"/>
      <c r="L2007" s="12">
        <f t="array" ref="L2007">IFERROR(LOOKUP(2^15,SEARCH({"40A","63A","80A","100A","125A","160A","200A","250A","400A","630A","800A","1000A","1250A","1600A","2000A","2500A","3200A","4000A","5000A","6300A"},UPPER(D2007)),{40,63,80,100,125,160,200,250,400,630,800,1000,1250,1600,2000,2500,3200,4000,5000,6300}),0)</f>
        <v>100</v>
      </c>
      <c r="M2007" s="9" t="str">
        <f t="shared" si="156"/>
        <v>Tap-Off Unit</v>
      </c>
      <c r="N2007" s="9" t="str">
        <f t="shared" si="157"/>
        <v>SH</v>
      </c>
      <c r="O2007" s="13" t="str">
        <f t="shared" si="158"/>
        <v>None</v>
      </c>
      <c r="P2007" s="9" t="str">
        <f t="shared" si="159"/>
        <v>None</v>
      </c>
      <c r="Q2007" s="9" t="str">
        <f t="shared" si="160"/>
        <v>0</v>
      </c>
      <c r="R20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007" s="14" t="str">
        <f>IF(ProjectsDB[[#This Row],[Item Type]]="Straight Plug-In",_xlfn.TEXTJOIN("-",TRUE,M2007&amp;"-"&amp;_xlfn.LET(_xlpm.txt,ProjectsDB[[#This Row],[Assembly]],_xlpm.pos,FIND("SP",_xlpm.txt),_xlpm.pre,LEFT(_xlpm.txt,_xlpm.pos-1),IF(RIGHT(_xlpm.pre,3)="123","3PL",IF(RIGHT(_xlpm.pre,2)="12","2PL",IF(RIGHT(_xlpm.pre,1)="1","1PL","3PL")))),N2007,O2007,P2007,Q2007&amp;"W",R2007),_xlfn.TEXTJOIN("-",TRUE,M2007,N2007,O2007,P2007,Q2007&amp;"W",R2007))</f>
        <v>Tap-Off Unit-SH-None-None-0W-0</v>
      </c>
      <c r="T2007" s="14" t="str">
        <f>IF(COUNTIF(Cycletime[Element Desc.],ProjectsDB[[#This Row],[Element Desc.]])&gt;0,"Found","Not Found")</f>
        <v>Found</v>
      </c>
    </row>
    <row r="2008" spans="2:20" x14ac:dyDescent="0.25">
      <c r="B2008" s="8" t="s">
        <v>4096</v>
      </c>
      <c r="C2008" s="9" t="s">
        <v>4083</v>
      </c>
      <c r="D2008" s="9" t="s">
        <v>4084</v>
      </c>
      <c r="E2008" s="10">
        <v>1</v>
      </c>
      <c r="F2008" s="9" t="s">
        <v>3408</v>
      </c>
      <c r="G2008" s="9" t="s">
        <v>4078</v>
      </c>
      <c r="H2008" s="11"/>
      <c r="I2008" s="12"/>
      <c r="J2008" s="12"/>
      <c r="K2008" s="12"/>
      <c r="L2008" s="12">
        <f t="array" ref="L2008">IFERROR(LOOKUP(2^15,SEARCH({"40A","63A","80A","100A","125A","160A","200A","250A","400A","630A","800A","1000A","1250A","1600A","2000A","2500A","3200A","4000A","5000A","6300A"},UPPER(D2008)),{40,63,80,100,125,160,200,250,400,630,800,1000,1250,1600,2000,2500,3200,4000,5000,6300}),0)</f>
        <v>63</v>
      </c>
      <c r="M2008" s="9" t="str">
        <f t="shared" si="156"/>
        <v>Tap-Off Unit</v>
      </c>
      <c r="N2008" s="9" t="str">
        <f t="shared" si="157"/>
        <v>SH</v>
      </c>
      <c r="O2008" s="13" t="str">
        <f t="shared" si="158"/>
        <v>None</v>
      </c>
      <c r="P2008" s="9" t="str">
        <f t="shared" si="159"/>
        <v>None</v>
      </c>
      <c r="Q2008" s="9" t="str">
        <f t="shared" si="160"/>
        <v>0</v>
      </c>
      <c r="R20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008" s="14" t="str">
        <f>IF(ProjectsDB[[#This Row],[Item Type]]="Straight Plug-In",_xlfn.TEXTJOIN("-",TRUE,M2008&amp;"-"&amp;_xlfn.LET(_xlpm.txt,ProjectsDB[[#This Row],[Assembly]],_xlpm.pos,FIND("SP",_xlpm.txt),_xlpm.pre,LEFT(_xlpm.txt,_xlpm.pos-1),IF(RIGHT(_xlpm.pre,3)="123","3PL",IF(RIGHT(_xlpm.pre,2)="12","2PL",IF(RIGHT(_xlpm.pre,1)="1","1PL","3PL")))),N2008,O2008,P2008,Q2008&amp;"W",R2008),_xlfn.TEXTJOIN("-",TRUE,M2008,N2008,O2008,P2008,Q2008&amp;"W",R2008))</f>
        <v>Tap-Off Unit-SH-None-None-0W-0</v>
      </c>
      <c r="T2008" s="14" t="str">
        <f>IF(COUNTIF(Cycletime[Element Desc.],ProjectsDB[[#This Row],[Element Desc.]])&gt;0,"Found","Not Found")</f>
        <v>Found</v>
      </c>
    </row>
    <row r="2009" spans="2:20" x14ac:dyDescent="0.25">
      <c r="B2009" s="8" t="s">
        <v>4097</v>
      </c>
      <c r="C2009" s="9" t="s">
        <v>4083</v>
      </c>
      <c r="D2009" s="9" t="s">
        <v>4084</v>
      </c>
      <c r="E2009" s="10">
        <v>1</v>
      </c>
      <c r="F2009" s="9" t="s">
        <v>3408</v>
      </c>
      <c r="G2009" s="9" t="s">
        <v>4078</v>
      </c>
      <c r="H2009" s="11"/>
      <c r="I2009" s="12"/>
      <c r="J2009" s="12"/>
      <c r="K2009" s="12"/>
      <c r="L2009" s="12">
        <f t="array" ref="L2009">IFERROR(LOOKUP(2^15,SEARCH({"40A","63A","80A","100A","125A","160A","200A","250A","400A","630A","800A","1000A","1250A","1600A","2000A","2500A","3200A","4000A","5000A","6300A"},UPPER(D2009)),{40,63,80,100,125,160,200,250,400,630,800,1000,1250,1600,2000,2500,3200,4000,5000,6300}),0)</f>
        <v>63</v>
      </c>
      <c r="M2009" s="9" t="str">
        <f t="shared" si="156"/>
        <v>Tap-Off Unit</v>
      </c>
      <c r="N2009" s="9" t="str">
        <f t="shared" si="157"/>
        <v>SH</v>
      </c>
      <c r="O2009" s="13" t="str">
        <f t="shared" si="158"/>
        <v>None</v>
      </c>
      <c r="P2009" s="9" t="str">
        <f t="shared" si="159"/>
        <v>None</v>
      </c>
      <c r="Q2009" s="9" t="str">
        <f t="shared" si="160"/>
        <v>0</v>
      </c>
      <c r="R20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009" s="14" t="str">
        <f>IF(ProjectsDB[[#This Row],[Item Type]]="Straight Plug-In",_xlfn.TEXTJOIN("-",TRUE,M2009&amp;"-"&amp;_xlfn.LET(_xlpm.txt,ProjectsDB[[#This Row],[Assembly]],_xlpm.pos,FIND("SP",_xlpm.txt),_xlpm.pre,LEFT(_xlpm.txt,_xlpm.pos-1),IF(RIGHT(_xlpm.pre,3)="123","3PL",IF(RIGHT(_xlpm.pre,2)="12","2PL",IF(RIGHT(_xlpm.pre,1)="1","1PL","3PL")))),N2009,O2009,P2009,Q2009&amp;"W",R2009),_xlfn.TEXTJOIN("-",TRUE,M2009,N2009,O2009,P2009,Q2009&amp;"W",R2009))</f>
        <v>Tap-Off Unit-SH-None-None-0W-0</v>
      </c>
      <c r="T2009" s="14" t="str">
        <f>IF(COUNTIF(Cycletime[Element Desc.],ProjectsDB[[#This Row],[Element Desc.]])&gt;0,"Found","Not Found")</f>
        <v>Found</v>
      </c>
    </row>
    <row r="2010" spans="2:20" x14ac:dyDescent="0.25">
      <c r="B2010" s="8" t="s">
        <v>4098</v>
      </c>
      <c r="C2010" s="9" t="s">
        <v>4089</v>
      </c>
      <c r="D2010" s="9" t="s">
        <v>4090</v>
      </c>
      <c r="E2010" s="10">
        <v>2</v>
      </c>
      <c r="F2010" s="9" t="s">
        <v>3408</v>
      </c>
      <c r="G2010" s="9" t="s">
        <v>4078</v>
      </c>
      <c r="H2010" s="11"/>
      <c r="I2010" s="12"/>
      <c r="J2010" s="12"/>
      <c r="K2010" s="12"/>
      <c r="L2010" s="12">
        <f t="array" ref="L2010">IFERROR(LOOKUP(2^15,SEARCH({"40A","63A","80A","100A","125A","160A","200A","250A","400A","630A","800A","1000A","1250A","1600A","2000A","2500A","3200A","4000A","5000A","6300A"},UPPER(D2010)),{40,63,80,100,125,160,200,250,400,630,800,1000,1250,1600,2000,2500,3200,4000,5000,6300}),0)</f>
        <v>250</v>
      </c>
      <c r="M2010" s="9" t="str">
        <f t="shared" si="156"/>
        <v>Tap-Off Unit</v>
      </c>
      <c r="N2010" s="9" t="str">
        <f t="shared" si="157"/>
        <v>SH</v>
      </c>
      <c r="O2010" s="13" t="str">
        <f t="shared" si="158"/>
        <v>None</v>
      </c>
      <c r="P2010" s="9" t="str">
        <f t="shared" si="159"/>
        <v>None</v>
      </c>
      <c r="Q2010" s="9" t="str">
        <f t="shared" si="160"/>
        <v>0</v>
      </c>
      <c r="R20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010" s="14" t="str">
        <f>IF(ProjectsDB[[#This Row],[Item Type]]="Straight Plug-In",_xlfn.TEXTJOIN("-",TRUE,M2010&amp;"-"&amp;_xlfn.LET(_xlpm.txt,ProjectsDB[[#This Row],[Assembly]],_xlpm.pos,FIND("SP",_xlpm.txt),_xlpm.pre,LEFT(_xlpm.txt,_xlpm.pos-1),IF(RIGHT(_xlpm.pre,3)="123","3PL",IF(RIGHT(_xlpm.pre,2)="12","2PL",IF(RIGHT(_xlpm.pre,1)="1","1PL","3PL")))),N2010,O2010,P2010,Q2010&amp;"W",R2010),_xlfn.TEXTJOIN("-",TRUE,M2010,N2010,O2010,P2010,Q2010&amp;"W",R2010))</f>
        <v>Tap-Off Unit-SH-None-None-0W-0</v>
      </c>
      <c r="T2010" s="14" t="str">
        <f>IF(COUNTIF(Cycletime[Element Desc.],ProjectsDB[[#This Row],[Element Desc.]])&gt;0,"Found","Not Found")</f>
        <v>Found</v>
      </c>
    </row>
    <row r="2011" spans="2:20" x14ac:dyDescent="0.25">
      <c r="B2011" s="8" t="s">
        <v>4099</v>
      </c>
      <c r="C2011" s="9" t="s">
        <v>4100</v>
      </c>
      <c r="D2011" s="9" t="s">
        <v>4101</v>
      </c>
      <c r="E2011" s="10">
        <v>1</v>
      </c>
      <c r="F2011" s="9" t="s">
        <v>3408</v>
      </c>
      <c r="G2011" s="9" t="s">
        <v>4078</v>
      </c>
      <c r="H2011" s="11"/>
      <c r="I2011" s="12"/>
      <c r="J2011" s="12"/>
      <c r="K2011" s="12"/>
      <c r="L2011" s="12">
        <f t="array" ref="L2011">IFERROR(LOOKUP(2^15,SEARCH({"40A","63A","80A","100A","125A","160A","200A","250A","400A","630A","800A","1000A","1250A","1600A","2000A","2500A","3200A","4000A","5000A","6300A"},UPPER(D2011)),{40,63,80,100,125,160,200,250,400,630,800,1000,1250,1600,2000,2500,3200,4000,5000,6300}),0)</f>
        <v>5000</v>
      </c>
      <c r="M2011" s="9" t="str">
        <f t="shared" si="156"/>
        <v>Reducer</v>
      </c>
      <c r="N2011" s="9" t="str">
        <f t="shared" si="157"/>
        <v>AL</v>
      </c>
      <c r="O2011" s="13" t="str">
        <f t="shared" si="158"/>
        <v>None</v>
      </c>
      <c r="P2011" s="9" t="str">
        <f t="shared" si="159"/>
        <v>None</v>
      </c>
      <c r="Q2011" s="9" t="str">
        <f t="shared" si="160"/>
        <v>5</v>
      </c>
      <c r="R20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11" s="14" t="str">
        <f>IF(ProjectsDB[[#This Row],[Item Type]]="Straight Plug-In",_xlfn.TEXTJOIN("-",TRUE,M2011&amp;"-"&amp;_xlfn.LET(_xlpm.txt,ProjectsDB[[#This Row],[Assembly]],_xlpm.pos,FIND("SP",_xlpm.txt),_xlpm.pre,LEFT(_xlpm.txt,_xlpm.pos-1),IF(RIGHT(_xlpm.pre,3)="123","3PL",IF(RIGHT(_xlpm.pre,2)="12","2PL",IF(RIGHT(_xlpm.pre,1)="1","1PL","3PL")))),N2011,O2011,P2011,Q2011&amp;"W",R2011),_xlfn.TEXTJOIN("-",TRUE,M2011,N2011,O2011,P2011,Q2011&amp;"W",R2011))</f>
        <v>Reducer-AL-None-None-5W-3</v>
      </c>
      <c r="T2011" s="14" t="str">
        <f>IF(COUNTIF(Cycletime[Element Desc.],ProjectsDB[[#This Row],[Element Desc.]])&gt;0,"Found","Not Found")</f>
        <v>Found</v>
      </c>
    </row>
    <row r="2012" spans="2:20" x14ac:dyDescent="0.25">
      <c r="B2012" s="8" t="s">
        <v>4102</v>
      </c>
      <c r="C2012" s="9" t="s">
        <v>3693</v>
      </c>
      <c r="D2012" s="9" t="s">
        <v>3694</v>
      </c>
      <c r="E2012" s="10">
        <v>1</v>
      </c>
      <c r="F2012" s="9" t="s">
        <v>3408</v>
      </c>
      <c r="G2012" s="9" t="s">
        <v>4078</v>
      </c>
      <c r="H2012" s="11"/>
      <c r="I2012" s="12">
        <v>425</v>
      </c>
      <c r="J2012" s="12"/>
      <c r="K2012" s="12"/>
      <c r="L2012" s="12">
        <f t="array" ref="L2012">IFERROR(LOOKUP(2^15,SEARCH({"40A","63A","80A","100A","125A","160A","200A","250A","400A","630A","800A","1000A","1250A","1600A","2000A","2500A","3200A","4000A","5000A","6300A"},UPPER(D2012)),{40,63,80,100,125,160,200,250,400,630,800,1000,1250,1600,2000,2500,3200,4000,5000,6300}),0)</f>
        <v>5000</v>
      </c>
      <c r="M2012" s="9" t="str">
        <f t="shared" si="156"/>
        <v>Flange Straight</v>
      </c>
      <c r="N2012" s="9" t="str">
        <f t="shared" si="157"/>
        <v>AL</v>
      </c>
      <c r="O2012" s="13" t="str">
        <f t="shared" si="158"/>
        <v>Silver</v>
      </c>
      <c r="P2012" s="9" t="str">
        <f t="shared" si="159"/>
        <v>Epoxy</v>
      </c>
      <c r="Q2012" s="9" t="str">
        <f t="shared" si="160"/>
        <v>5</v>
      </c>
      <c r="R20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12" s="14" t="str">
        <f>IF(ProjectsDB[[#This Row],[Item Type]]="Straight Plug-In",_xlfn.TEXTJOIN("-",TRUE,M2012&amp;"-"&amp;_xlfn.LET(_xlpm.txt,ProjectsDB[[#This Row],[Assembly]],_xlpm.pos,FIND("SP",_xlpm.txt),_xlpm.pre,LEFT(_xlpm.txt,_xlpm.pos-1),IF(RIGHT(_xlpm.pre,3)="123","3PL",IF(RIGHT(_xlpm.pre,2)="12","2PL",IF(RIGHT(_xlpm.pre,1)="1","1PL","3PL")))),N2012,O2012,P2012,Q2012&amp;"W",R2012),_xlfn.TEXTJOIN("-",TRUE,M2012,N2012,O2012,P2012,Q2012&amp;"W",R2012))</f>
        <v>Flange Straight-AL-Silver-Epoxy-5W-3</v>
      </c>
      <c r="T2012" s="14" t="str">
        <f>IF(COUNTIF(Cycletime[Element Desc.],ProjectsDB[[#This Row],[Element Desc.]])&gt;0,"Found","Not Found")</f>
        <v>Found</v>
      </c>
    </row>
    <row r="2013" spans="2:20" x14ac:dyDescent="0.25">
      <c r="B2013" s="8" t="s">
        <v>4103</v>
      </c>
      <c r="C2013" s="9" t="s">
        <v>4104</v>
      </c>
      <c r="D2013" s="9" t="s">
        <v>4105</v>
      </c>
      <c r="E2013" s="10">
        <v>1</v>
      </c>
      <c r="F2013" s="9" t="s">
        <v>3408</v>
      </c>
      <c r="G2013" s="9" t="s">
        <v>4078</v>
      </c>
      <c r="H2013" s="11"/>
      <c r="I2013" s="12">
        <v>425</v>
      </c>
      <c r="J2013" s="12"/>
      <c r="K2013" s="12"/>
      <c r="L2013" s="12">
        <f t="array" ref="L2013">IFERROR(LOOKUP(2^15,SEARCH({"40A","63A","80A","100A","125A","160A","200A","250A","400A","630A","800A","1000A","1250A","1600A","2000A","2500A","3200A","4000A","5000A","6300A"},UPPER(D2013)),{40,63,80,100,125,160,200,250,400,630,800,1000,1250,1600,2000,2500,3200,4000,5000,6300}),0)</f>
        <v>2000</v>
      </c>
      <c r="M2013" s="9" t="str">
        <f t="shared" si="156"/>
        <v>Flange Straight</v>
      </c>
      <c r="N2013" s="9" t="str">
        <f t="shared" si="157"/>
        <v>AL</v>
      </c>
      <c r="O2013" s="13" t="str">
        <f t="shared" si="158"/>
        <v>Silver</v>
      </c>
      <c r="P2013" s="9" t="str">
        <f t="shared" si="159"/>
        <v>Epoxy</v>
      </c>
      <c r="Q2013" s="9" t="str">
        <f t="shared" si="160"/>
        <v>5</v>
      </c>
      <c r="R20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13" s="14" t="str">
        <f>IF(ProjectsDB[[#This Row],[Item Type]]="Straight Plug-In",_xlfn.TEXTJOIN("-",TRUE,M2013&amp;"-"&amp;_xlfn.LET(_xlpm.txt,ProjectsDB[[#This Row],[Assembly]],_xlpm.pos,FIND("SP",_xlpm.txt),_xlpm.pre,LEFT(_xlpm.txt,_xlpm.pos-1),IF(RIGHT(_xlpm.pre,3)="123","3PL",IF(RIGHT(_xlpm.pre,2)="12","2PL",IF(RIGHT(_xlpm.pre,1)="1","1PL","3PL")))),N2013,O2013,P2013,Q2013&amp;"W",R2013),_xlfn.TEXTJOIN("-",TRUE,M2013,N2013,O2013,P2013,Q2013&amp;"W",R2013))</f>
        <v>Flange Straight-AL-Silver-Epoxy-5W-1</v>
      </c>
      <c r="T2013" s="14" t="str">
        <f>IF(COUNTIF(Cycletime[Element Desc.],ProjectsDB[[#This Row],[Element Desc.]])&gt;0,"Found","Not Found")</f>
        <v>Found</v>
      </c>
    </row>
    <row r="2014" spans="2:20" x14ac:dyDescent="0.25">
      <c r="B2014" s="8" t="s">
        <v>4106</v>
      </c>
      <c r="C2014" s="9" t="s">
        <v>4107</v>
      </c>
      <c r="D2014" s="9" t="s">
        <v>4108</v>
      </c>
      <c r="E2014" s="10">
        <v>1</v>
      </c>
      <c r="F2014" s="9" t="s">
        <v>3408</v>
      </c>
      <c r="G2014" s="9" t="s">
        <v>4078</v>
      </c>
      <c r="H2014" s="11"/>
      <c r="I2014" s="12"/>
      <c r="J2014" s="12"/>
      <c r="K2014" s="12"/>
      <c r="L2014" s="12">
        <f t="array" ref="L2014">IFERROR(LOOKUP(2^15,SEARCH({"40A","63A","80A","100A","125A","160A","200A","250A","400A","630A","800A","1000A","1250A","1600A","2000A","2500A","3200A","4000A","5000A","6300A"},UPPER(D2014)),{40,63,80,100,125,160,200,250,400,630,800,1000,1250,1600,2000,2500,3200,4000,5000,6300}),0)</f>
        <v>5000</v>
      </c>
      <c r="M2014" s="9" t="str">
        <f t="shared" si="156"/>
        <v>Reducer</v>
      </c>
      <c r="N2014" s="9" t="str">
        <f t="shared" si="157"/>
        <v>AL</v>
      </c>
      <c r="O2014" s="13" t="str">
        <f t="shared" si="158"/>
        <v>None</v>
      </c>
      <c r="P2014" s="9" t="str">
        <f t="shared" si="159"/>
        <v>None</v>
      </c>
      <c r="Q2014" s="9" t="str">
        <f t="shared" si="160"/>
        <v>5</v>
      </c>
      <c r="R20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14" s="14" t="str">
        <f>IF(ProjectsDB[[#This Row],[Item Type]]="Straight Plug-In",_xlfn.TEXTJOIN("-",TRUE,M2014&amp;"-"&amp;_xlfn.LET(_xlpm.txt,ProjectsDB[[#This Row],[Assembly]],_xlpm.pos,FIND("SP",_xlpm.txt),_xlpm.pre,LEFT(_xlpm.txt,_xlpm.pos-1),IF(RIGHT(_xlpm.pre,3)="123","3PL",IF(RIGHT(_xlpm.pre,2)="12","2PL",IF(RIGHT(_xlpm.pre,1)="1","1PL","3PL")))),N2014,O2014,P2014,Q2014&amp;"W",R2014),_xlfn.TEXTJOIN("-",TRUE,M2014,N2014,O2014,P2014,Q2014&amp;"W",R2014))</f>
        <v>Reducer-AL-None-None-5W-3</v>
      </c>
      <c r="T2014" s="14" t="str">
        <f>IF(COUNTIF(Cycletime[Element Desc.],ProjectsDB[[#This Row],[Element Desc.]])&gt;0,"Found","Not Found")</f>
        <v>Found</v>
      </c>
    </row>
    <row r="2015" spans="2:20" x14ac:dyDescent="0.25">
      <c r="B2015" s="8" t="s">
        <v>4109</v>
      </c>
      <c r="C2015" s="9" t="s">
        <v>3693</v>
      </c>
      <c r="D2015" s="9" t="s">
        <v>3694</v>
      </c>
      <c r="E2015" s="10">
        <v>1</v>
      </c>
      <c r="F2015" s="9" t="s">
        <v>3408</v>
      </c>
      <c r="G2015" s="9" t="s">
        <v>4078</v>
      </c>
      <c r="H2015" s="11"/>
      <c r="I2015" s="12">
        <v>425</v>
      </c>
      <c r="J2015" s="12"/>
      <c r="K2015" s="12"/>
      <c r="L2015" s="12">
        <f t="array" ref="L2015">IFERROR(LOOKUP(2^15,SEARCH({"40A","63A","80A","100A","125A","160A","200A","250A","400A","630A","800A","1000A","1250A","1600A","2000A","2500A","3200A","4000A","5000A","6300A"},UPPER(D2015)),{40,63,80,100,125,160,200,250,400,630,800,1000,1250,1600,2000,2500,3200,4000,5000,6300}),0)</f>
        <v>5000</v>
      </c>
      <c r="M2015" s="9" t="str">
        <f t="shared" si="156"/>
        <v>Flange Straight</v>
      </c>
      <c r="N2015" s="9" t="str">
        <f t="shared" si="157"/>
        <v>AL</v>
      </c>
      <c r="O2015" s="13" t="str">
        <f t="shared" si="158"/>
        <v>Silver</v>
      </c>
      <c r="P2015" s="9" t="str">
        <f t="shared" si="159"/>
        <v>Epoxy</v>
      </c>
      <c r="Q2015" s="9" t="str">
        <f t="shared" si="160"/>
        <v>5</v>
      </c>
      <c r="R20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15" s="14" t="str">
        <f>IF(ProjectsDB[[#This Row],[Item Type]]="Straight Plug-In",_xlfn.TEXTJOIN("-",TRUE,M2015&amp;"-"&amp;_xlfn.LET(_xlpm.txt,ProjectsDB[[#This Row],[Assembly]],_xlpm.pos,FIND("SP",_xlpm.txt),_xlpm.pre,LEFT(_xlpm.txt,_xlpm.pos-1),IF(RIGHT(_xlpm.pre,3)="123","3PL",IF(RIGHT(_xlpm.pre,2)="12","2PL",IF(RIGHT(_xlpm.pre,1)="1","1PL","3PL")))),N2015,O2015,P2015,Q2015&amp;"W",R2015),_xlfn.TEXTJOIN("-",TRUE,M2015,N2015,O2015,P2015,Q2015&amp;"W",R2015))</f>
        <v>Flange Straight-AL-Silver-Epoxy-5W-3</v>
      </c>
      <c r="T2015" s="14" t="str">
        <f>IF(COUNTIF(Cycletime[Element Desc.],ProjectsDB[[#This Row],[Element Desc.]])&gt;0,"Found","Not Found")</f>
        <v>Found</v>
      </c>
    </row>
    <row r="2016" spans="2:20" x14ac:dyDescent="0.25">
      <c r="B2016" s="8" t="s">
        <v>4110</v>
      </c>
      <c r="C2016" s="9" t="s">
        <v>4104</v>
      </c>
      <c r="D2016" s="9" t="s">
        <v>4105</v>
      </c>
      <c r="E2016" s="10">
        <v>1</v>
      </c>
      <c r="F2016" s="9" t="s">
        <v>3408</v>
      </c>
      <c r="G2016" s="9" t="s">
        <v>4078</v>
      </c>
      <c r="H2016" s="11"/>
      <c r="I2016" s="12">
        <v>425</v>
      </c>
      <c r="J2016" s="12"/>
      <c r="K2016" s="12"/>
      <c r="L2016" s="12">
        <f t="array" ref="L2016">IFERROR(LOOKUP(2^15,SEARCH({"40A","63A","80A","100A","125A","160A","200A","250A","400A","630A","800A","1000A","1250A","1600A","2000A","2500A","3200A","4000A","5000A","6300A"},UPPER(D2016)),{40,63,80,100,125,160,200,250,400,630,800,1000,1250,1600,2000,2500,3200,4000,5000,6300}),0)</f>
        <v>2000</v>
      </c>
      <c r="M2016" s="9" t="str">
        <f t="shared" si="156"/>
        <v>Flange Straight</v>
      </c>
      <c r="N2016" s="9" t="str">
        <f t="shared" si="157"/>
        <v>AL</v>
      </c>
      <c r="O2016" s="13" t="str">
        <f t="shared" si="158"/>
        <v>Silver</v>
      </c>
      <c r="P2016" s="9" t="str">
        <f t="shared" si="159"/>
        <v>Epoxy</v>
      </c>
      <c r="Q2016" s="9" t="str">
        <f t="shared" si="160"/>
        <v>5</v>
      </c>
      <c r="R20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16" s="14" t="str">
        <f>IF(ProjectsDB[[#This Row],[Item Type]]="Straight Plug-In",_xlfn.TEXTJOIN("-",TRUE,M2016&amp;"-"&amp;_xlfn.LET(_xlpm.txt,ProjectsDB[[#This Row],[Assembly]],_xlpm.pos,FIND("SP",_xlpm.txt),_xlpm.pre,LEFT(_xlpm.txt,_xlpm.pos-1),IF(RIGHT(_xlpm.pre,3)="123","3PL",IF(RIGHT(_xlpm.pre,2)="12","2PL",IF(RIGHT(_xlpm.pre,1)="1","1PL","3PL")))),N2016,O2016,P2016,Q2016&amp;"W",R2016),_xlfn.TEXTJOIN("-",TRUE,M2016,N2016,O2016,P2016,Q2016&amp;"W",R2016))</f>
        <v>Flange Straight-AL-Silver-Epoxy-5W-1</v>
      </c>
      <c r="T2016" s="14" t="str">
        <f>IF(COUNTIF(Cycletime[Element Desc.],ProjectsDB[[#This Row],[Element Desc.]])&gt;0,"Found","Not Found")</f>
        <v>Found</v>
      </c>
    </row>
    <row r="2017" spans="2:20" x14ac:dyDescent="0.25">
      <c r="B2017" s="8" t="s">
        <v>4111</v>
      </c>
      <c r="C2017" s="9" t="s">
        <v>4112</v>
      </c>
      <c r="D2017" s="9" t="s">
        <v>4113</v>
      </c>
      <c r="E2017" s="10">
        <v>1</v>
      </c>
      <c r="F2017" s="9" t="s">
        <v>3408</v>
      </c>
      <c r="G2017" s="9" t="s">
        <v>4114</v>
      </c>
      <c r="H2017" s="11"/>
      <c r="I2017" s="12">
        <v>1830</v>
      </c>
      <c r="J2017" s="12"/>
      <c r="K2017" s="12"/>
      <c r="L2017" s="12">
        <f t="array" ref="L2017">IFERROR(LOOKUP(2^15,SEARCH({"40A","63A","80A","100A","125A","160A","200A","250A","400A","630A","800A","1000A","1250A","1600A","2000A","2500A","3200A","4000A","5000A","6300A"},UPPER(D2017)),{40,63,80,100,125,160,200,250,400,630,800,1000,1250,1600,2000,2500,3200,4000,5000,6300}),0)</f>
        <v>3200</v>
      </c>
      <c r="M2017" s="9" t="str">
        <f t="shared" si="156"/>
        <v>Straight Feeder</v>
      </c>
      <c r="N2017" s="9" t="str">
        <f t="shared" si="157"/>
        <v>AL</v>
      </c>
      <c r="O2017" s="13" t="str">
        <f t="shared" si="158"/>
        <v>Silver</v>
      </c>
      <c r="P2017" s="9" t="str">
        <f t="shared" si="159"/>
        <v>Epoxy</v>
      </c>
      <c r="Q2017" s="9" t="str">
        <f t="shared" si="160"/>
        <v>5</v>
      </c>
      <c r="R20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17" s="14" t="str">
        <f>IF(ProjectsDB[[#This Row],[Item Type]]="Straight Plug-In",_xlfn.TEXTJOIN("-",TRUE,M2017&amp;"-"&amp;_xlfn.LET(_xlpm.txt,ProjectsDB[[#This Row],[Assembly]],_xlpm.pos,FIND("SP",_xlpm.txt),_xlpm.pre,LEFT(_xlpm.txt,_xlpm.pos-1),IF(RIGHT(_xlpm.pre,3)="123","3PL",IF(RIGHT(_xlpm.pre,2)="12","2PL",IF(RIGHT(_xlpm.pre,1)="1","1PL","3PL")))),N2017,O2017,P2017,Q2017&amp;"W",R2017),_xlfn.TEXTJOIN("-",TRUE,M2017,N2017,O2017,P2017,Q2017&amp;"W",R2017))</f>
        <v>Straight Feeder-AL-Silver-Epoxy-5W-2</v>
      </c>
      <c r="T2017" s="14" t="str">
        <f>IF(COUNTIF(Cycletime[Element Desc.],ProjectsDB[[#This Row],[Element Desc.]])&gt;0,"Found","Not Found")</f>
        <v>Found</v>
      </c>
    </row>
    <row r="2018" spans="2:20" x14ac:dyDescent="0.25">
      <c r="B2018" s="8" t="s">
        <v>4115</v>
      </c>
      <c r="C2018" s="9" t="s">
        <v>4116</v>
      </c>
      <c r="D2018" s="9" t="s">
        <v>4117</v>
      </c>
      <c r="E2018" s="10">
        <v>1</v>
      </c>
      <c r="F2018" s="9" t="s">
        <v>3408</v>
      </c>
      <c r="G2018" s="9" t="s">
        <v>4114</v>
      </c>
      <c r="H2018" s="11"/>
      <c r="I2018" s="12">
        <v>1490</v>
      </c>
      <c r="J2018" s="12"/>
      <c r="K2018" s="12"/>
      <c r="L2018" s="12">
        <f t="array" ref="L2018">IFERROR(LOOKUP(2^15,SEARCH({"40A","63A","80A","100A","125A","160A","200A","250A","400A","630A","800A","1000A","1250A","1600A","2000A","2500A","3200A","4000A","5000A","6300A"},UPPER(D2018)),{40,63,80,100,125,160,200,250,400,630,800,1000,1250,1600,2000,2500,3200,4000,5000,6300}),0)</f>
        <v>3200</v>
      </c>
      <c r="M2018" s="9" t="str">
        <f t="shared" si="156"/>
        <v>Straight Feeder</v>
      </c>
      <c r="N2018" s="9" t="str">
        <f t="shared" si="157"/>
        <v>AL</v>
      </c>
      <c r="O2018" s="13" t="str">
        <f t="shared" si="158"/>
        <v>Silver</v>
      </c>
      <c r="P2018" s="9" t="str">
        <f t="shared" si="159"/>
        <v>Epoxy</v>
      </c>
      <c r="Q2018" s="9" t="str">
        <f t="shared" si="160"/>
        <v>5</v>
      </c>
      <c r="R20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18" s="14" t="str">
        <f>IF(ProjectsDB[[#This Row],[Item Type]]="Straight Plug-In",_xlfn.TEXTJOIN("-",TRUE,M2018&amp;"-"&amp;_xlfn.LET(_xlpm.txt,ProjectsDB[[#This Row],[Assembly]],_xlpm.pos,FIND("SP",_xlpm.txt),_xlpm.pre,LEFT(_xlpm.txt,_xlpm.pos-1),IF(RIGHT(_xlpm.pre,3)="123","3PL",IF(RIGHT(_xlpm.pre,2)="12","2PL",IF(RIGHT(_xlpm.pre,1)="1","1PL","3PL")))),N2018,O2018,P2018,Q2018&amp;"W",R2018),_xlfn.TEXTJOIN("-",TRUE,M2018,N2018,O2018,P2018,Q2018&amp;"W",R2018))</f>
        <v>Straight Feeder-AL-Silver-Epoxy-5W-2</v>
      </c>
      <c r="T2018" s="14" t="str">
        <f>IF(COUNTIF(Cycletime[Element Desc.],ProjectsDB[[#This Row],[Element Desc.]])&gt;0,"Found","Not Found")</f>
        <v>Found</v>
      </c>
    </row>
    <row r="2019" spans="2:20" x14ac:dyDescent="0.25">
      <c r="B2019" s="8" t="s">
        <v>4118</v>
      </c>
      <c r="C2019" s="9" t="s">
        <v>4119</v>
      </c>
      <c r="D2019" s="9" t="s">
        <v>4120</v>
      </c>
      <c r="E2019" s="10">
        <v>1</v>
      </c>
      <c r="F2019" s="9" t="s">
        <v>3408</v>
      </c>
      <c r="G2019" s="9" t="s">
        <v>4114</v>
      </c>
      <c r="H2019" s="11"/>
      <c r="I2019" s="12">
        <v>1980</v>
      </c>
      <c r="J2019" s="12"/>
      <c r="K2019" s="12"/>
      <c r="L2019" s="12">
        <f t="array" ref="L2019">IFERROR(LOOKUP(2^15,SEARCH({"40A","63A","80A","100A","125A","160A","200A","250A","400A","630A","800A","1000A","1250A","1600A","2000A","2500A","3200A","4000A","5000A","6300A"},UPPER(D2019)),{40,63,80,100,125,160,200,250,400,630,800,1000,1250,1600,2000,2500,3200,4000,5000,6300}),0)</f>
        <v>3200</v>
      </c>
      <c r="M2019" s="9" t="str">
        <f t="shared" si="156"/>
        <v>Straight Feeder</v>
      </c>
      <c r="N2019" s="9" t="str">
        <f t="shared" si="157"/>
        <v>AL</v>
      </c>
      <c r="O2019" s="13" t="str">
        <f t="shared" si="158"/>
        <v>Silver</v>
      </c>
      <c r="P2019" s="9" t="str">
        <f t="shared" si="159"/>
        <v>Epoxy</v>
      </c>
      <c r="Q2019" s="9" t="str">
        <f t="shared" si="160"/>
        <v>5</v>
      </c>
      <c r="R20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19" s="14" t="str">
        <f>IF(ProjectsDB[[#This Row],[Item Type]]="Straight Plug-In",_xlfn.TEXTJOIN("-",TRUE,M2019&amp;"-"&amp;_xlfn.LET(_xlpm.txt,ProjectsDB[[#This Row],[Assembly]],_xlpm.pos,FIND("SP",_xlpm.txt),_xlpm.pre,LEFT(_xlpm.txt,_xlpm.pos-1),IF(RIGHT(_xlpm.pre,3)="123","3PL",IF(RIGHT(_xlpm.pre,2)="12","2PL",IF(RIGHT(_xlpm.pre,1)="1","1PL","3PL")))),N2019,O2019,P2019,Q2019&amp;"W",R2019),_xlfn.TEXTJOIN("-",TRUE,M2019,N2019,O2019,P2019,Q2019&amp;"W",R2019))</f>
        <v>Straight Feeder-AL-Silver-Epoxy-5W-2</v>
      </c>
      <c r="T2019" s="14" t="str">
        <f>IF(COUNTIF(Cycletime[Element Desc.],ProjectsDB[[#This Row],[Element Desc.]])&gt;0,"Found","Not Found")</f>
        <v>Found</v>
      </c>
    </row>
    <row r="2020" spans="2:20" x14ac:dyDescent="0.25">
      <c r="B2020" s="8" t="s">
        <v>4121</v>
      </c>
      <c r="C2020" s="9" t="s">
        <v>4122</v>
      </c>
      <c r="D2020" s="9" t="s">
        <v>4123</v>
      </c>
      <c r="E2020" s="10">
        <v>1</v>
      </c>
      <c r="F2020" s="9" t="s">
        <v>3408</v>
      </c>
      <c r="G2020" s="9" t="s">
        <v>4114</v>
      </c>
      <c r="H2020" s="11"/>
      <c r="I2020" s="12">
        <v>2390</v>
      </c>
      <c r="J2020" s="12"/>
      <c r="K2020" s="12"/>
      <c r="L2020" s="12">
        <f t="array" ref="L2020">IFERROR(LOOKUP(2^15,SEARCH({"40A","63A","80A","100A","125A","160A","200A","250A","400A","630A","800A","1000A","1250A","1600A","2000A","2500A","3200A","4000A","5000A","6300A"},UPPER(D2020)),{40,63,80,100,125,160,200,250,400,630,800,1000,1250,1600,2000,2500,3200,4000,5000,6300}),0)</f>
        <v>3200</v>
      </c>
      <c r="M2020" s="9" t="str">
        <f t="shared" si="156"/>
        <v>Straight Feeder</v>
      </c>
      <c r="N2020" s="9" t="str">
        <f t="shared" si="157"/>
        <v>AL</v>
      </c>
      <c r="O2020" s="13" t="str">
        <f t="shared" si="158"/>
        <v>Silver</v>
      </c>
      <c r="P2020" s="9" t="str">
        <f t="shared" si="159"/>
        <v>Epoxy</v>
      </c>
      <c r="Q2020" s="9" t="str">
        <f t="shared" si="160"/>
        <v>5</v>
      </c>
      <c r="R20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20" s="14" t="str">
        <f>IF(ProjectsDB[[#This Row],[Item Type]]="Straight Plug-In",_xlfn.TEXTJOIN("-",TRUE,M2020&amp;"-"&amp;_xlfn.LET(_xlpm.txt,ProjectsDB[[#This Row],[Assembly]],_xlpm.pos,FIND("SP",_xlpm.txt),_xlpm.pre,LEFT(_xlpm.txt,_xlpm.pos-1),IF(RIGHT(_xlpm.pre,3)="123","3PL",IF(RIGHT(_xlpm.pre,2)="12","2PL",IF(RIGHT(_xlpm.pre,1)="1","1PL","3PL")))),N2020,O2020,P2020,Q2020&amp;"W",R2020),_xlfn.TEXTJOIN("-",TRUE,M2020,N2020,O2020,P2020,Q2020&amp;"W",R2020))</f>
        <v>Straight Feeder-AL-Silver-Epoxy-5W-2</v>
      </c>
      <c r="T2020" s="14" t="str">
        <f>IF(COUNTIF(Cycletime[Element Desc.],ProjectsDB[[#This Row],[Element Desc.]])&gt;0,"Found","Not Found")</f>
        <v>Found</v>
      </c>
    </row>
    <row r="2021" spans="2:20" x14ac:dyDescent="0.25">
      <c r="B2021" s="8" t="s">
        <v>4124</v>
      </c>
      <c r="C2021" s="9" t="s">
        <v>4125</v>
      </c>
      <c r="D2021" s="9" t="s">
        <v>4126</v>
      </c>
      <c r="E2021" s="10">
        <v>1</v>
      </c>
      <c r="F2021" s="9" t="s">
        <v>3408</v>
      </c>
      <c r="G2021" s="9" t="s">
        <v>4114</v>
      </c>
      <c r="H2021" s="11"/>
      <c r="I2021" s="12">
        <v>300</v>
      </c>
      <c r="J2021" s="12">
        <v>670</v>
      </c>
      <c r="K2021" s="12"/>
      <c r="L2021" s="12">
        <f t="array" ref="L2021">IFERROR(LOOKUP(2^15,SEARCH({"40A","63A","80A","100A","125A","160A","200A","250A","400A","630A","800A","1000A","1250A","1600A","2000A","2500A","3200A","4000A","5000A","6300A"},UPPER(D2021)),{40,63,80,100,125,160,200,250,400,630,800,1000,1250,1600,2000,2500,3200,4000,5000,6300}),0)</f>
        <v>3200</v>
      </c>
      <c r="M2021" s="9" t="str">
        <f t="shared" si="156"/>
        <v>Elbow Flat</v>
      </c>
      <c r="N2021" s="9" t="str">
        <f t="shared" si="157"/>
        <v>AL</v>
      </c>
      <c r="O2021" s="13" t="str">
        <f t="shared" si="158"/>
        <v>Silver</v>
      </c>
      <c r="P2021" s="9" t="str">
        <f t="shared" si="159"/>
        <v>Epoxy</v>
      </c>
      <c r="Q2021" s="9" t="str">
        <f t="shared" si="160"/>
        <v>5</v>
      </c>
      <c r="R20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21" s="14" t="str">
        <f>IF(ProjectsDB[[#This Row],[Item Type]]="Straight Plug-In",_xlfn.TEXTJOIN("-",TRUE,M2021&amp;"-"&amp;_xlfn.LET(_xlpm.txt,ProjectsDB[[#This Row],[Assembly]],_xlpm.pos,FIND("SP",_xlpm.txt),_xlpm.pre,LEFT(_xlpm.txt,_xlpm.pos-1),IF(RIGHT(_xlpm.pre,3)="123","3PL",IF(RIGHT(_xlpm.pre,2)="12","2PL",IF(RIGHT(_xlpm.pre,1)="1","1PL","3PL")))),N2021,O2021,P2021,Q2021&amp;"W",R2021),_xlfn.TEXTJOIN("-",TRUE,M2021,N2021,O2021,P2021,Q2021&amp;"W",R2021))</f>
        <v>Elbow Flat-AL-Silver-Epoxy-5W-2</v>
      </c>
      <c r="T2021" s="14" t="str">
        <f>IF(COUNTIF(Cycletime[Element Desc.],ProjectsDB[[#This Row],[Element Desc.]])&gt;0,"Found","Not Found")</f>
        <v>Found</v>
      </c>
    </row>
    <row r="2022" spans="2:20" x14ac:dyDescent="0.25">
      <c r="B2022" s="8" t="s">
        <v>4127</v>
      </c>
      <c r="C2022" s="9" t="s">
        <v>697</v>
      </c>
      <c r="D2022" s="9" t="s">
        <v>698</v>
      </c>
      <c r="E2022" s="10">
        <v>1</v>
      </c>
      <c r="F2022" s="9" t="s">
        <v>3408</v>
      </c>
      <c r="G2022" s="9" t="s">
        <v>4114</v>
      </c>
      <c r="H2022" s="11"/>
      <c r="I2022" s="12"/>
      <c r="J2022" s="12"/>
      <c r="K2022" s="12"/>
      <c r="L2022" s="12">
        <f t="array" ref="L2022">IFERROR(LOOKUP(2^15,SEARCH({"40A","63A","80A","100A","125A","160A","200A","250A","400A","630A","800A","1000A","1250A","1600A","2000A","2500A","3200A","4000A","5000A","6300A"},UPPER(D2022)),{40,63,80,100,125,160,200,250,400,630,800,1000,1250,1600,2000,2500,3200,4000,5000,6300}),0)</f>
        <v>3200</v>
      </c>
      <c r="M2022" s="9" t="str">
        <f t="shared" si="156"/>
        <v>Joint Pack</v>
      </c>
      <c r="N2022" s="9" t="str">
        <f t="shared" si="157"/>
        <v>AL</v>
      </c>
      <c r="O2022" s="13" t="str">
        <f t="shared" si="158"/>
        <v>Silver</v>
      </c>
      <c r="P2022" s="9" t="str">
        <f t="shared" si="159"/>
        <v>None</v>
      </c>
      <c r="Q2022" s="9" t="str">
        <f t="shared" si="160"/>
        <v>5</v>
      </c>
      <c r="R20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22" s="14" t="str">
        <f>IF(ProjectsDB[[#This Row],[Item Type]]="Straight Plug-In",_xlfn.TEXTJOIN("-",TRUE,M2022&amp;"-"&amp;_xlfn.LET(_xlpm.txt,ProjectsDB[[#This Row],[Assembly]],_xlpm.pos,FIND("SP",_xlpm.txt),_xlpm.pre,LEFT(_xlpm.txt,_xlpm.pos-1),IF(RIGHT(_xlpm.pre,3)="123","3PL",IF(RIGHT(_xlpm.pre,2)="12","2PL",IF(RIGHT(_xlpm.pre,1)="1","1PL","3PL")))),N2022,O2022,P2022,Q2022&amp;"W",R2022),_xlfn.TEXTJOIN("-",TRUE,M2022,N2022,O2022,P2022,Q2022&amp;"W",R2022))</f>
        <v>Joint Pack-AL-Silver-None-5W-2</v>
      </c>
      <c r="T2022" s="14" t="str">
        <f>IF(COUNTIF(Cycletime[Element Desc.],ProjectsDB[[#This Row],[Element Desc.]])&gt;0,"Found","Not Found")</f>
        <v>Found</v>
      </c>
    </row>
    <row r="2023" spans="2:20" x14ac:dyDescent="0.25">
      <c r="B2023" s="8" t="s">
        <v>4128</v>
      </c>
      <c r="C2023" s="9" t="s">
        <v>4129</v>
      </c>
      <c r="D2023" s="9" t="s">
        <v>4130</v>
      </c>
      <c r="E2023" s="10">
        <v>1</v>
      </c>
      <c r="F2023" s="9" t="s">
        <v>3408</v>
      </c>
      <c r="G2023" s="9" t="s">
        <v>4114</v>
      </c>
      <c r="H2023" s="11"/>
      <c r="I2023" s="12">
        <v>400</v>
      </c>
      <c r="J2023" s="12">
        <v>150</v>
      </c>
      <c r="K2023" s="12">
        <v>400</v>
      </c>
      <c r="L2023" s="12">
        <f t="array" ref="L2023">IFERROR(LOOKUP(2^15,SEARCH({"40A","63A","80A","100A","125A","160A","200A","250A","400A","630A","800A","1000A","1250A","1600A","2000A","2500A","3200A","4000A","5000A","6300A"},UPPER(D2023)),{40,63,80,100,125,160,200,250,400,630,800,1000,1250,1600,2000,2500,3200,4000,5000,6300}),0)</f>
        <v>5000</v>
      </c>
      <c r="M2023" s="9" t="str">
        <f t="shared" si="156"/>
        <v>Z-Unit Flat</v>
      </c>
      <c r="N2023" s="9" t="str">
        <f t="shared" si="157"/>
        <v>AL</v>
      </c>
      <c r="O2023" s="13" t="str">
        <f t="shared" si="158"/>
        <v>Silver</v>
      </c>
      <c r="P2023" s="9" t="str">
        <f t="shared" si="159"/>
        <v>Epoxy</v>
      </c>
      <c r="Q2023" s="9" t="str">
        <f t="shared" si="160"/>
        <v>5</v>
      </c>
      <c r="R20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23" s="14" t="str">
        <f>IF(ProjectsDB[[#This Row],[Item Type]]="Straight Plug-In",_xlfn.TEXTJOIN("-",TRUE,M2023&amp;"-"&amp;_xlfn.LET(_xlpm.txt,ProjectsDB[[#This Row],[Assembly]],_xlpm.pos,FIND("SP",_xlpm.txt),_xlpm.pre,LEFT(_xlpm.txt,_xlpm.pos-1),IF(RIGHT(_xlpm.pre,3)="123","3PL",IF(RIGHT(_xlpm.pre,2)="12","2PL",IF(RIGHT(_xlpm.pre,1)="1","1PL","3PL")))),N2023,O2023,P2023,Q2023&amp;"W",R2023),_xlfn.TEXTJOIN("-",TRUE,M2023,N2023,O2023,P2023,Q2023&amp;"W",R2023))</f>
        <v>Z-Unit Flat-AL-Silver-Epoxy-5W-3</v>
      </c>
      <c r="T2023" s="14" t="str">
        <f>IF(COUNTIF(Cycletime[Element Desc.],ProjectsDB[[#This Row],[Element Desc.]])&gt;0,"Found","Not Found")</f>
        <v>Found</v>
      </c>
    </row>
    <row r="2024" spans="2:20" x14ac:dyDescent="0.25">
      <c r="B2024" s="8" t="s">
        <v>4131</v>
      </c>
      <c r="C2024" s="9" t="s">
        <v>3505</v>
      </c>
      <c r="D2024" s="9" t="s">
        <v>3506</v>
      </c>
      <c r="E2024" s="10">
        <v>1</v>
      </c>
      <c r="F2024" s="9" t="s">
        <v>3408</v>
      </c>
      <c r="G2024" s="9" t="s">
        <v>4114</v>
      </c>
      <c r="H2024" s="11"/>
      <c r="I2024" s="12"/>
      <c r="J2024" s="12"/>
      <c r="K2024" s="12"/>
      <c r="L2024" s="12">
        <f t="array" ref="L2024">IFERROR(LOOKUP(2^15,SEARCH({"40A","63A","80A","100A","125A","160A","200A","250A","400A","630A","800A","1000A","1250A","1600A","2000A","2500A","3200A","4000A","5000A","6300A"},UPPER(D2024)),{40,63,80,100,125,160,200,250,400,630,800,1000,1250,1600,2000,2500,3200,4000,5000,6300}),0)</f>
        <v>5000</v>
      </c>
      <c r="M2024" s="9" t="str">
        <f t="shared" si="156"/>
        <v>Joint Pack</v>
      </c>
      <c r="N2024" s="9" t="str">
        <f t="shared" si="157"/>
        <v>AL</v>
      </c>
      <c r="O2024" s="13" t="str">
        <f t="shared" si="158"/>
        <v>Silver</v>
      </c>
      <c r="P2024" s="9" t="str">
        <f t="shared" si="159"/>
        <v>None</v>
      </c>
      <c r="Q2024" s="9" t="str">
        <f t="shared" si="160"/>
        <v>5</v>
      </c>
      <c r="R20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24" s="14" t="str">
        <f>IF(ProjectsDB[[#This Row],[Item Type]]="Straight Plug-In",_xlfn.TEXTJOIN("-",TRUE,M2024&amp;"-"&amp;_xlfn.LET(_xlpm.txt,ProjectsDB[[#This Row],[Assembly]],_xlpm.pos,FIND("SP",_xlpm.txt),_xlpm.pre,LEFT(_xlpm.txt,_xlpm.pos-1),IF(RIGHT(_xlpm.pre,3)="123","3PL",IF(RIGHT(_xlpm.pre,2)="12","2PL",IF(RIGHT(_xlpm.pre,1)="1","1PL","3PL")))),N2024,O2024,P2024,Q2024&amp;"W",R2024),_xlfn.TEXTJOIN("-",TRUE,M2024,N2024,O2024,P2024,Q2024&amp;"W",R2024))</f>
        <v>Joint Pack-AL-Silver-None-5W-3</v>
      </c>
      <c r="T2024" s="14" t="str">
        <f>IF(COUNTIF(Cycletime[Element Desc.],ProjectsDB[[#This Row],[Element Desc.]])&gt;0,"Found","Not Found")</f>
        <v>Found</v>
      </c>
    </row>
    <row r="2025" spans="2:20" x14ac:dyDescent="0.25">
      <c r="B2025" s="8" t="s">
        <v>4132</v>
      </c>
      <c r="C2025" s="9" t="s">
        <v>4133</v>
      </c>
      <c r="D2025" s="9" t="s">
        <v>4134</v>
      </c>
      <c r="E2025" s="10">
        <v>1</v>
      </c>
      <c r="F2025" s="9" t="s">
        <v>3408</v>
      </c>
      <c r="G2025" s="9" t="s">
        <v>4114</v>
      </c>
      <c r="H2025" s="11"/>
      <c r="I2025" s="12">
        <v>1700</v>
      </c>
      <c r="J2025" s="12"/>
      <c r="K2025" s="12"/>
      <c r="L2025" s="12">
        <f t="array" ref="L2025">IFERROR(LOOKUP(2^15,SEARCH({"40A","63A","80A","100A","125A","160A","200A","250A","400A","630A","800A","1000A","1250A","1600A","2000A","2500A","3200A","4000A","5000A","6300A"},UPPER(D2025)),{40,63,80,100,125,160,200,250,400,630,800,1000,1250,1600,2000,2500,3200,4000,5000,6300}),0)</f>
        <v>4000</v>
      </c>
      <c r="M2025" s="9" t="str">
        <f t="shared" si="156"/>
        <v>Straight Feeder</v>
      </c>
      <c r="N2025" s="9" t="str">
        <f t="shared" si="157"/>
        <v>AL</v>
      </c>
      <c r="O2025" s="13" t="str">
        <f t="shared" si="158"/>
        <v>Silver</v>
      </c>
      <c r="P2025" s="9" t="str">
        <f t="shared" si="159"/>
        <v>Epoxy</v>
      </c>
      <c r="Q2025" s="9" t="str">
        <f t="shared" si="160"/>
        <v>5</v>
      </c>
      <c r="R20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25" s="14" t="str">
        <f>IF(ProjectsDB[[#This Row],[Item Type]]="Straight Plug-In",_xlfn.TEXTJOIN("-",TRUE,M2025&amp;"-"&amp;_xlfn.LET(_xlpm.txt,ProjectsDB[[#This Row],[Assembly]],_xlpm.pos,FIND("SP",_xlpm.txt),_xlpm.pre,LEFT(_xlpm.txt,_xlpm.pos-1),IF(RIGHT(_xlpm.pre,3)="123","3PL",IF(RIGHT(_xlpm.pre,2)="12","2PL",IF(RIGHT(_xlpm.pre,1)="1","1PL","3PL")))),N2025,O2025,P2025,Q2025&amp;"W",R2025),_xlfn.TEXTJOIN("-",TRUE,M2025,N2025,O2025,P2025,Q2025&amp;"W",R2025))</f>
        <v>Straight Feeder-AL-Silver-Epoxy-5W-2</v>
      </c>
      <c r="T2025" s="14" t="str">
        <f>IF(COUNTIF(Cycletime[Element Desc.],ProjectsDB[[#This Row],[Element Desc.]])&gt;0,"Found","Not Found")</f>
        <v>Found</v>
      </c>
    </row>
    <row r="2026" spans="2:20" x14ac:dyDescent="0.25">
      <c r="B2026" s="8" t="s">
        <v>4135</v>
      </c>
      <c r="C2026" s="9" t="s">
        <v>1555</v>
      </c>
      <c r="D2026" s="9" t="s">
        <v>1556</v>
      </c>
      <c r="E2026" s="10">
        <v>1</v>
      </c>
      <c r="F2026" s="9" t="s">
        <v>3408</v>
      </c>
      <c r="G2026" s="9" t="s">
        <v>4114</v>
      </c>
      <c r="H2026" s="11"/>
      <c r="I2026" s="12"/>
      <c r="J2026" s="12"/>
      <c r="K2026" s="12"/>
      <c r="L2026" s="12">
        <f t="array" ref="L2026">IFERROR(LOOKUP(2^15,SEARCH({"40A","63A","80A","100A","125A","160A","200A","250A","400A","630A","800A","1000A","1250A","1600A","2000A","2500A","3200A","4000A","5000A","6300A"},UPPER(D2026)),{40,63,80,100,125,160,200,250,400,630,800,1000,1250,1600,2000,2500,3200,4000,5000,6300}),0)</f>
        <v>4000</v>
      </c>
      <c r="M2026" s="9" t="str">
        <f t="shared" si="156"/>
        <v>Joint Pack</v>
      </c>
      <c r="N2026" s="9" t="str">
        <f t="shared" si="157"/>
        <v>AL</v>
      </c>
      <c r="O2026" s="13" t="str">
        <f t="shared" si="158"/>
        <v>Silver</v>
      </c>
      <c r="P2026" s="9" t="str">
        <f t="shared" si="159"/>
        <v>None</v>
      </c>
      <c r="Q2026" s="9" t="str">
        <f t="shared" si="160"/>
        <v>5</v>
      </c>
      <c r="R20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26" s="14" t="str">
        <f>IF(ProjectsDB[[#This Row],[Item Type]]="Straight Plug-In",_xlfn.TEXTJOIN("-",TRUE,M2026&amp;"-"&amp;_xlfn.LET(_xlpm.txt,ProjectsDB[[#This Row],[Assembly]],_xlpm.pos,FIND("SP",_xlpm.txt),_xlpm.pre,LEFT(_xlpm.txt,_xlpm.pos-1),IF(RIGHT(_xlpm.pre,3)="123","3PL",IF(RIGHT(_xlpm.pre,2)="12","2PL",IF(RIGHT(_xlpm.pre,1)="1","1PL","3PL")))),N2026,O2026,P2026,Q2026&amp;"W",R2026),_xlfn.TEXTJOIN("-",TRUE,M2026,N2026,O2026,P2026,Q2026&amp;"W",R2026))</f>
        <v>Joint Pack-AL-Silver-None-5W-2</v>
      </c>
      <c r="T2026" s="14" t="str">
        <f>IF(COUNTIF(Cycletime[Element Desc.],ProjectsDB[[#This Row],[Element Desc.]])&gt;0,"Found","Not Found")</f>
        <v>Found</v>
      </c>
    </row>
    <row r="2027" spans="2:20" x14ac:dyDescent="0.25">
      <c r="B2027" s="8" t="s">
        <v>4136</v>
      </c>
      <c r="C2027" s="9" t="s">
        <v>4137</v>
      </c>
      <c r="D2027" s="9" t="s">
        <v>4138</v>
      </c>
      <c r="E2027" s="10">
        <v>1</v>
      </c>
      <c r="F2027" s="9" t="s">
        <v>3408</v>
      </c>
      <c r="G2027" s="9" t="s">
        <v>4114</v>
      </c>
      <c r="H2027" s="11"/>
      <c r="I2027" s="12">
        <v>2630</v>
      </c>
      <c r="J2027" s="12"/>
      <c r="K2027" s="12"/>
      <c r="L2027" s="12">
        <f t="array" ref="L2027">IFERROR(LOOKUP(2^15,SEARCH({"40A","63A","80A","100A","125A","160A","200A","250A","400A","630A","800A","1000A","1250A","1600A","2000A","2500A","3200A","4000A","5000A","6300A"},UPPER(D2027)),{40,63,80,100,125,160,200,250,400,630,800,1000,1250,1600,2000,2500,3200,4000,5000,6300}),0)</f>
        <v>4000</v>
      </c>
      <c r="M2027" s="9" t="str">
        <f t="shared" si="156"/>
        <v>Straight Feeder</v>
      </c>
      <c r="N2027" s="9" t="str">
        <f t="shared" si="157"/>
        <v>AL</v>
      </c>
      <c r="O2027" s="13" t="str">
        <f t="shared" si="158"/>
        <v>Silver</v>
      </c>
      <c r="P2027" s="9" t="str">
        <f t="shared" si="159"/>
        <v>Epoxy</v>
      </c>
      <c r="Q2027" s="9" t="str">
        <f t="shared" si="160"/>
        <v>5</v>
      </c>
      <c r="R20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27" s="14" t="str">
        <f>IF(ProjectsDB[[#This Row],[Item Type]]="Straight Plug-In",_xlfn.TEXTJOIN("-",TRUE,M2027&amp;"-"&amp;_xlfn.LET(_xlpm.txt,ProjectsDB[[#This Row],[Assembly]],_xlpm.pos,FIND("SP",_xlpm.txt),_xlpm.pre,LEFT(_xlpm.txt,_xlpm.pos-1),IF(RIGHT(_xlpm.pre,3)="123","3PL",IF(RIGHT(_xlpm.pre,2)="12","2PL",IF(RIGHT(_xlpm.pre,1)="1","1PL","3PL")))),N2027,O2027,P2027,Q2027&amp;"W",R2027),_xlfn.TEXTJOIN("-",TRUE,M2027,N2027,O2027,P2027,Q2027&amp;"W",R2027))</f>
        <v>Straight Feeder-AL-Silver-Epoxy-5W-2</v>
      </c>
      <c r="T2027" s="14" t="str">
        <f>IF(COUNTIF(Cycletime[Element Desc.],ProjectsDB[[#This Row],[Element Desc.]])&gt;0,"Found","Not Found")</f>
        <v>Found</v>
      </c>
    </row>
    <row r="2028" spans="2:20" x14ac:dyDescent="0.25">
      <c r="B2028" s="8" t="s">
        <v>4139</v>
      </c>
      <c r="C2028" s="9" t="s">
        <v>4140</v>
      </c>
      <c r="D2028" s="9" t="s">
        <v>4141</v>
      </c>
      <c r="E2028" s="10">
        <v>1</v>
      </c>
      <c r="F2028" s="9" t="s">
        <v>3408</v>
      </c>
      <c r="G2028" s="9" t="s">
        <v>4114</v>
      </c>
      <c r="H2028" s="11"/>
      <c r="I2028" s="12">
        <v>2330</v>
      </c>
      <c r="J2028" s="12"/>
      <c r="K2028" s="12"/>
      <c r="L2028" s="12">
        <f t="array" ref="L2028">IFERROR(LOOKUP(2^15,SEARCH({"40A","63A","80A","100A","125A","160A","200A","250A","400A","630A","800A","1000A","1250A","1600A","2000A","2500A","3200A","4000A","5000A","6300A"},UPPER(D2028)),{40,63,80,100,125,160,200,250,400,630,800,1000,1250,1600,2000,2500,3200,4000,5000,6300}),0)</f>
        <v>4000</v>
      </c>
      <c r="M2028" s="9" t="str">
        <f t="shared" si="156"/>
        <v>Straight Feeder</v>
      </c>
      <c r="N2028" s="9" t="str">
        <f t="shared" si="157"/>
        <v>AL</v>
      </c>
      <c r="O2028" s="13" t="str">
        <f t="shared" si="158"/>
        <v>Silver</v>
      </c>
      <c r="P2028" s="9" t="str">
        <f t="shared" si="159"/>
        <v>Epoxy</v>
      </c>
      <c r="Q2028" s="9" t="str">
        <f t="shared" si="160"/>
        <v>5</v>
      </c>
      <c r="R20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28" s="14" t="str">
        <f>IF(ProjectsDB[[#This Row],[Item Type]]="Straight Plug-In",_xlfn.TEXTJOIN("-",TRUE,M2028&amp;"-"&amp;_xlfn.LET(_xlpm.txt,ProjectsDB[[#This Row],[Assembly]],_xlpm.pos,FIND("SP",_xlpm.txt),_xlpm.pre,LEFT(_xlpm.txt,_xlpm.pos-1),IF(RIGHT(_xlpm.pre,3)="123","3PL",IF(RIGHT(_xlpm.pre,2)="12","2PL",IF(RIGHT(_xlpm.pre,1)="1","1PL","3PL")))),N2028,O2028,P2028,Q2028&amp;"W",R2028),_xlfn.TEXTJOIN("-",TRUE,M2028,N2028,O2028,P2028,Q2028&amp;"W",R2028))</f>
        <v>Straight Feeder-AL-Silver-Epoxy-5W-2</v>
      </c>
      <c r="T2028" s="14" t="str">
        <f>IF(COUNTIF(Cycletime[Element Desc.],ProjectsDB[[#This Row],[Element Desc.]])&gt;0,"Found","Not Found")</f>
        <v>Found</v>
      </c>
    </row>
    <row r="2029" spans="2:20" x14ac:dyDescent="0.25">
      <c r="B2029" s="8" t="s">
        <v>4142</v>
      </c>
      <c r="C2029" s="9" t="s">
        <v>1555</v>
      </c>
      <c r="D2029" s="9" t="s">
        <v>1556</v>
      </c>
      <c r="E2029" s="10">
        <v>2</v>
      </c>
      <c r="F2029" s="9" t="s">
        <v>3408</v>
      </c>
      <c r="G2029" s="9" t="s">
        <v>4114</v>
      </c>
      <c r="H2029" s="11"/>
      <c r="I2029" s="12"/>
      <c r="J2029" s="12"/>
      <c r="K2029" s="12"/>
      <c r="L2029" s="12">
        <f t="array" ref="L2029">IFERROR(LOOKUP(2^15,SEARCH({"40A","63A","80A","100A","125A","160A","200A","250A","400A","630A","800A","1000A","1250A","1600A","2000A","2500A","3200A","4000A","5000A","6300A"},UPPER(D2029)),{40,63,80,100,125,160,200,250,400,630,800,1000,1250,1600,2000,2500,3200,4000,5000,6300}),0)</f>
        <v>4000</v>
      </c>
      <c r="M2029" s="9" t="str">
        <f t="shared" si="156"/>
        <v>Joint Pack</v>
      </c>
      <c r="N2029" s="9" t="str">
        <f t="shared" si="157"/>
        <v>AL</v>
      </c>
      <c r="O2029" s="13" t="str">
        <f t="shared" si="158"/>
        <v>Silver</v>
      </c>
      <c r="P2029" s="9" t="str">
        <f t="shared" si="159"/>
        <v>None</v>
      </c>
      <c r="Q2029" s="9" t="str">
        <f t="shared" si="160"/>
        <v>5</v>
      </c>
      <c r="R20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29" s="14" t="str">
        <f>IF(ProjectsDB[[#This Row],[Item Type]]="Straight Plug-In",_xlfn.TEXTJOIN("-",TRUE,M2029&amp;"-"&amp;_xlfn.LET(_xlpm.txt,ProjectsDB[[#This Row],[Assembly]],_xlpm.pos,FIND("SP",_xlpm.txt),_xlpm.pre,LEFT(_xlpm.txt,_xlpm.pos-1),IF(RIGHT(_xlpm.pre,3)="123","3PL",IF(RIGHT(_xlpm.pre,2)="12","2PL",IF(RIGHT(_xlpm.pre,1)="1","1PL","3PL")))),N2029,O2029,P2029,Q2029&amp;"W",R2029),_xlfn.TEXTJOIN("-",TRUE,M2029,N2029,O2029,P2029,Q2029&amp;"W",R2029))</f>
        <v>Joint Pack-AL-Silver-None-5W-2</v>
      </c>
      <c r="T2029" s="14" t="str">
        <f>IF(COUNTIF(Cycletime[Element Desc.],ProjectsDB[[#This Row],[Element Desc.]])&gt;0,"Found","Not Found")</f>
        <v>Found</v>
      </c>
    </row>
    <row r="2030" spans="2:20" x14ac:dyDescent="0.25">
      <c r="B2030" s="8" t="s">
        <v>4143</v>
      </c>
      <c r="C2030" s="9" t="s">
        <v>4083</v>
      </c>
      <c r="D2030" s="9" t="s">
        <v>4084</v>
      </c>
      <c r="E2030" s="10">
        <v>3</v>
      </c>
      <c r="F2030" s="9" t="s">
        <v>3408</v>
      </c>
      <c r="G2030" s="9" t="s">
        <v>4144</v>
      </c>
      <c r="H2030" s="11"/>
      <c r="I2030" s="12"/>
      <c r="J2030" s="12"/>
      <c r="K2030" s="12"/>
      <c r="L2030" s="12">
        <f t="array" ref="L2030">IFERROR(LOOKUP(2^15,SEARCH({"40A","63A","80A","100A","125A","160A","200A","250A","400A","630A","800A","1000A","1250A","1600A","2000A","2500A","3200A","4000A","5000A","6300A"},UPPER(D2030)),{40,63,80,100,125,160,200,250,400,630,800,1000,1250,1600,2000,2500,3200,4000,5000,6300}),0)</f>
        <v>63</v>
      </c>
      <c r="M2030" s="9" t="str">
        <f t="shared" si="156"/>
        <v>Tap-Off Unit</v>
      </c>
      <c r="N2030" s="9" t="str">
        <f t="shared" si="157"/>
        <v>SH</v>
      </c>
      <c r="O2030" s="13" t="str">
        <f t="shared" si="158"/>
        <v>None</v>
      </c>
      <c r="P2030" s="9" t="str">
        <f t="shared" si="159"/>
        <v>None</v>
      </c>
      <c r="Q2030" s="9" t="str">
        <f t="shared" si="160"/>
        <v>0</v>
      </c>
      <c r="R20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030" s="14" t="str">
        <f>IF(ProjectsDB[[#This Row],[Item Type]]="Straight Plug-In",_xlfn.TEXTJOIN("-",TRUE,M2030&amp;"-"&amp;_xlfn.LET(_xlpm.txt,ProjectsDB[[#This Row],[Assembly]],_xlpm.pos,FIND("SP",_xlpm.txt),_xlpm.pre,LEFT(_xlpm.txt,_xlpm.pos-1),IF(RIGHT(_xlpm.pre,3)="123","3PL",IF(RIGHT(_xlpm.pre,2)="12","2PL",IF(RIGHT(_xlpm.pre,1)="1","1PL","3PL")))),N2030,O2030,P2030,Q2030&amp;"W",R2030),_xlfn.TEXTJOIN("-",TRUE,M2030,N2030,O2030,P2030,Q2030&amp;"W",R2030))</f>
        <v>Tap-Off Unit-SH-None-None-0W-0</v>
      </c>
      <c r="T2030" s="14" t="str">
        <f>IF(COUNTIF(Cycletime[Element Desc.],ProjectsDB[[#This Row],[Element Desc.]])&gt;0,"Found","Not Found")</f>
        <v>Found</v>
      </c>
    </row>
    <row r="2031" spans="2:20" x14ac:dyDescent="0.25">
      <c r="B2031" s="8" t="s">
        <v>4145</v>
      </c>
      <c r="C2031" s="9" t="s">
        <v>4146</v>
      </c>
      <c r="D2031" s="9" t="s">
        <v>4147</v>
      </c>
      <c r="E2031" s="10">
        <v>3</v>
      </c>
      <c r="F2031" s="9" t="s">
        <v>3408</v>
      </c>
      <c r="G2031" s="9" t="s">
        <v>4144</v>
      </c>
      <c r="H2031" s="11"/>
      <c r="I2031" s="12"/>
      <c r="J2031" s="12"/>
      <c r="K2031" s="12"/>
      <c r="L2031" s="12">
        <f t="array" ref="L2031">IFERROR(LOOKUP(2^15,SEARCH({"40A","63A","80A","100A","125A","160A","200A","250A","400A","630A","800A","1000A","1250A","1600A","2000A","2500A","3200A","4000A","5000A","6300A"},UPPER(D2031)),{40,63,80,100,125,160,200,250,400,630,800,1000,1250,1600,2000,2500,3200,4000,5000,6300}),0)</f>
        <v>200</v>
      </c>
      <c r="M2031" s="9" t="str">
        <f t="shared" si="156"/>
        <v>Tap-Off Unit</v>
      </c>
      <c r="N2031" s="9" t="str">
        <f t="shared" si="157"/>
        <v>AL</v>
      </c>
      <c r="O2031" s="13" t="str">
        <f t="shared" si="158"/>
        <v>None</v>
      </c>
      <c r="P2031" s="9" t="str">
        <f t="shared" si="159"/>
        <v>None</v>
      </c>
      <c r="Q2031" s="9" t="str">
        <f t="shared" si="160"/>
        <v>0</v>
      </c>
      <c r="R20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31" s="14" t="str">
        <f>IF(ProjectsDB[[#This Row],[Item Type]]="Straight Plug-In",_xlfn.TEXTJOIN("-",TRUE,M2031&amp;"-"&amp;_xlfn.LET(_xlpm.txt,ProjectsDB[[#This Row],[Assembly]],_xlpm.pos,FIND("SP",_xlpm.txt),_xlpm.pre,LEFT(_xlpm.txt,_xlpm.pos-1),IF(RIGHT(_xlpm.pre,3)="123","3PL",IF(RIGHT(_xlpm.pre,2)="12","2PL",IF(RIGHT(_xlpm.pre,1)="1","1PL","3PL")))),N2031,O2031,P2031,Q2031&amp;"W",R2031),_xlfn.TEXTJOIN("-",TRUE,M2031,N2031,O2031,P2031,Q2031&amp;"W",R2031))</f>
        <v>Tap-Off Unit-AL-None-None-0W-1</v>
      </c>
      <c r="T2031" s="14" t="str">
        <f>IF(COUNTIF(Cycletime[Element Desc.],ProjectsDB[[#This Row],[Element Desc.]])&gt;0,"Found","Not Found")</f>
        <v>Found</v>
      </c>
    </row>
    <row r="2032" spans="2:20" x14ac:dyDescent="0.25">
      <c r="B2032" s="8" t="s">
        <v>4148</v>
      </c>
      <c r="C2032" s="9" t="s">
        <v>4149</v>
      </c>
      <c r="D2032" s="9" t="s">
        <v>4150</v>
      </c>
      <c r="E2032" s="10">
        <v>1</v>
      </c>
      <c r="F2032" s="9" t="s">
        <v>3408</v>
      </c>
      <c r="G2032" s="9" t="s">
        <v>4151</v>
      </c>
      <c r="H2032" s="11"/>
      <c r="I2032" s="12">
        <v>1560</v>
      </c>
      <c r="J2032" s="12"/>
      <c r="K2032" s="12"/>
      <c r="L2032" s="12">
        <f t="array" ref="L2032">IFERROR(LOOKUP(2^15,SEARCH({"40A","63A","80A","100A","125A","160A","200A","250A","400A","630A","800A","1000A","1250A","1600A","2000A","2500A","3200A","4000A","5000A","6300A"},UPPER(D2032)),{40,63,80,100,125,160,200,250,400,630,800,1000,1250,1600,2000,2500,3200,4000,5000,6300}),0)</f>
        <v>800</v>
      </c>
      <c r="M2032" s="9" t="str">
        <f t="shared" si="156"/>
        <v>Straight Feeder</v>
      </c>
      <c r="N2032" s="9" t="str">
        <f t="shared" si="157"/>
        <v>AL</v>
      </c>
      <c r="O2032" s="13" t="str">
        <f t="shared" si="158"/>
        <v>Silver</v>
      </c>
      <c r="P2032" s="9" t="str">
        <f t="shared" si="159"/>
        <v>Epoxy</v>
      </c>
      <c r="Q2032" s="9" t="str">
        <f t="shared" si="160"/>
        <v>5</v>
      </c>
      <c r="R20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32" s="14" t="str">
        <f>IF(ProjectsDB[[#This Row],[Item Type]]="Straight Plug-In",_xlfn.TEXTJOIN("-",TRUE,M2032&amp;"-"&amp;_xlfn.LET(_xlpm.txt,ProjectsDB[[#This Row],[Assembly]],_xlpm.pos,FIND("SP",_xlpm.txt),_xlpm.pre,LEFT(_xlpm.txt,_xlpm.pos-1),IF(RIGHT(_xlpm.pre,3)="123","3PL",IF(RIGHT(_xlpm.pre,2)="12","2PL",IF(RIGHT(_xlpm.pre,1)="1","1PL","3PL")))),N2032,O2032,P2032,Q2032&amp;"W",R2032),_xlfn.TEXTJOIN("-",TRUE,M2032,N2032,O2032,P2032,Q2032&amp;"W",R2032))</f>
        <v>Straight Feeder-AL-Silver-Epoxy-5W-1</v>
      </c>
      <c r="T2032" s="14" t="str">
        <f>IF(COUNTIF(Cycletime[Element Desc.],ProjectsDB[[#This Row],[Element Desc.]])&gt;0,"Found","Not Found")</f>
        <v>Found</v>
      </c>
    </row>
    <row r="2033" spans="2:20" x14ac:dyDescent="0.25">
      <c r="B2033" s="8" t="s">
        <v>4152</v>
      </c>
      <c r="C2033" s="9" t="s">
        <v>4149</v>
      </c>
      <c r="D2033" s="9" t="s">
        <v>3683</v>
      </c>
      <c r="E2033" s="10">
        <v>1</v>
      </c>
      <c r="F2033" s="9" t="s">
        <v>3408</v>
      </c>
      <c r="G2033" s="9" t="s">
        <v>4151</v>
      </c>
      <c r="H2033" s="11"/>
      <c r="I2033" s="12">
        <v>900</v>
      </c>
      <c r="J2033" s="12"/>
      <c r="K2033" s="12"/>
      <c r="L2033" s="12">
        <f t="array" ref="L2033">IFERROR(LOOKUP(2^15,SEARCH({"40A","63A","80A","100A","125A","160A","200A","250A","400A","630A","800A","1000A","1250A","1600A","2000A","2500A","3200A","4000A","5000A","6300A"},UPPER(D2033)),{40,63,80,100,125,160,200,250,400,630,800,1000,1250,1600,2000,2500,3200,4000,5000,6300}),0)</f>
        <v>800</v>
      </c>
      <c r="M2033" s="9" t="str">
        <f t="shared" si="156"/>
        <v>Straight Feeder</v>
      </c>
      <c r="N2033" s="9" t="str">
        <f t="shared" si="157"/>
        <v>AL</v>
      </c>
      <c r="O2033" s="13" t="str">
        <f t="shared" si="158"/>
        <v>Silver</v>
      </c>
      <c r="P2033" s="9" t="str">
        <f t="shared" si="159"/>
        <v>Epoxy</v>
      </c>
      <c r="Q2033" s="9" t="str">
        <f t="shared" si="160"/>
        <v>5</v>
      </c>
      <c r="R20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33" s="14" t="str">
        <f>IF(ProjectsDB[[#This Row],[Item Type]]="Straight Plug-In",_xlfn.TEXTJOIN("-",TRUE,M2033&amp;"-"&amp;_xlfn.LET(_xlpm.txt,ProjectsDB[[#This Row],[Assembly]],_xlpm.pos,FIND("SP",_xlpm.txt),_xlpm.pre,LEFT(_xlpm.txt,_xlpm.pos-1),IF(RIGHT(_xlpm.pre,3)="123","3PL",IF(RIGHT(_xlpm.pre,2)="12","2PL",IF(RIGHT(_xlpm.pre,1)="1","1PL","3PL")))),N2033,O2033,P2033,Q2033&amp;"W",R2033),_xlfn.TEXTJOIN("-",TRUE,M2033,N2033,O2033,P2033,Q2033&amp;"W",R2033))</f>
        <v>Straight Feeder-AL-Silver-Epoxy-5W-1</v>
      </c>
      <c r="T2033" s="14" t="str">
        <f>IF(COUNTIF(Cycletime[Element Desc.],ProjectsDB[[#This Row],[Element Desc.]])&gt;0,"Found","Not Found")</f>
        <v>Found</v>
      </c>
    </row>
    <row r="2034" spans="2:20" x14ac:dyDescent="0.25">
      <c r="B2034" s="8" t="s">
        <v>4153</v>
      </c>
      <c r="C2034" s="9" t="s">
        <v>4149</v>
      </c>
      <c r="D2034" s="9" t="s">
        <v>4154</v>
      </c>
      <c r="E2034" s="10">
        <v>1</v>
      </c>
      <c r="F2034" s="9" t="s">
        <v>3408</v>
      </c>
      <c r="G2034" s="9" t="s">
        <v>4151</v>
      </c>
      <c r="H2034" s="11"/>
      <c r="I2034" s="12">
        <v>1230</v>
      </c>
      <c r="J2034" s="12"/>
      <c r="K2034" s="12"/>
      <c r="L2034" s="12">
        <f t="array" ref="L2034">IFERROR(LOOKUP(2^15,SEARCH({"40A","63A","80A","100A","125A","160A","200A","250A","400A","630A","800A","1000A","1250A","1600A","2000A","2500A","3200A","4000A","5000A","6300A"},UPPER(D2034)),{40,63,80,100,125,160,200,250,400,630,800,1000,1250,1600,2000,2500,3200,4000,5000,6300}),0)</f>
        <v>800</v>
      </c>
      <c r="M2034" s="9" t="str">
        <f t="shared" si="156"/>
        <v>Straight Feeder</v>
      </c>
      <c r="N2034" s="9" t="str">
        <f t="shared" si="157"/>
        <v>AL</v>
      </c>
      <c r="O2034" s="13" t="str">
        <f t="shared" si="158"/>
        <v>Silver</v>
      </c>
      <c r="P2034" s="9" t="str">
        <f t="shared" si="159"/>
        <v>Epoxy</v>
      </c>
      <c r="Q2034" s="9" t="str">
        <f t="shared" si="160"/>
        <v>5</v>
      </c>
      <c r="R20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34" s="14" t="str">
        <f>IF(ProjectsDB[[#This Row],[Item Type]]="Straight Plug-In",_xlfn.TEXTJOIN("-",TRUE,M2034&amp;"-"&amp;_xlfn.LET(_xlpm.txt,ProjectsDB[[#This Row],[Assembly]],_xlpm.pos,FIND("SP",_xlpm.txt),_xlpm.pre,LEFT(_xlpm.txt,_xlpm.pos-1),IF(RIGHT(_xlpm.pre,3)="123","3PL",IF(RIGHT(_xlpm.pre,2)="12","2PL",IF(RIGHT(_xlpm.pre,1)="1","1PL","3PL")))),N2034,O2034,P2034,Q2034&amp;"W",R2034),_xlfn.TEXTJOIN("-",TRUE,M2034,N2034,O2034,P2034,Q2034&amp;"W",R2034))</f>
        <v>Straight Feeder-AL-Silver-Epoxy-5W-1</v>
      </c>
      <c r="T2034" s="14" t="str">
        <f>IF(COUNTIF(Cycletime[Element Desc.],ProjectsDB[[#This Row],[Element Desc.]])&gt;0,"Found","Not Found")</f>
        <v>Found</v>
      </c>
    </row>
    <row r="2035" spans="2:20" x14ac:dyDescent="0.25">
      <c r="B2035" s="8" t="s">
        <v>4155</v>
      </c>
      <c r="C2035" s="9" t="s">
        <v>4149</v>
      </c>
      <c r="D2035" s="9" t="s">
        <v>4156</v>
      </c>
      <c r="E2035" s="10">
        <v>1</v>
      </c>
      <c r="F2035" s="9" t="s">
        <v>3408</v>
      </c>
      <c r="G2035" s="9" t="s">
        <v>4151</v>
      </c>
      <c r="H2035" s="11"/>
      <c r="I2035" s="12">
        <v>2000</v>
      </c>
      <c r="J2035" s="12"/>
      <c r="K2035" s="12"/>
      <c r="L2035" s="12">
        <f t="array" ref="L2035">IFERROR(LOOKUP(2^15,SEARCH({"40A","63A","80A","100A","125A","160A","200A","250A","400A","630A","800A","1000A","1250A","1600A","2000A","2500A","3200A","4000A","5000A","6300A"},UPPER(D2035)),{40,63,80,100,125,160,200,250,400,630,800,1000,1250,1600,2000,2500,3200,4000,5000,6300}),0)</f>
        <v>800</v>
      </c>
      <c r="M2035" s="9" t="str">
        <f t="shared" si="156"/>
        <v>Straight Feeder</v>
      </c>
      <c r="N2035" s="9" t="str">
        <f t="shared" si="157"/>
        <v>AL</v>
      </c>
      <c r="O2035" s="13" t="str">
        <f t="shared" si="158"/>
        <v>Silver</v>
      </c>
      <c r="P2035" s="9" t="str">
        <f t="shared" si="159"/>
        <v>Epoxy</v>
      </c>
      <c r="Q2035" s="9" t="str">
        <f t="shared" si="160"/>
        <v>5</v>
      </c>
      <c r="R20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35" s="14" t="str">
        <f>IF(ProjectsDB[[#This Row],[Item Type]]="Straight Plug-In",_xlfn.TEXTJOIN("-",TRUE,M2035&amp;"-"&amp;_xlfn.LET(_xlpm.txt,ProjectsDB[[#This Row],[Assembly]],_xlpm.pos,FIND("SP",_xlpm.txt),_xlpm.pre,LEFT(_xlpm.txt,_xlpm.pos-1),IF(RIGHT(_xlpm.pre,3)="123","3PL",IF(RIGHT(_xlpm.pre,2)="12","2PL",IF(RIGHT(_xlpm.pre,1)="1","1PL","3PL")))),N2035,O2035,P2035,Q2035&amp;"W",R2035),_xlfn.TEXTJOIN("-",TRUE,M2035,N2035,O2035,P2035,Q2035&amp;"W",R2035))</f>
        <v>Straight Feeder-AL-Silver-Epoxy-5W-1</v>
      </c>
      <c r="T2035" s="14" t="str">
        <f>IF(COUNTIF(Cycletime[Element Desc.],ProjectsDB[[#This Row],[Element Desc.]])&gt;0,"Found","Not Found")</f>
        <v>Found</v>
      </c>
    </row>
    <row r="2036" spans="2:20" x14ac:dyDescent="0.25">
      <c r="B2036" s="8" t="s">
        <v>4157</v>
      </c>
      <c r="C2036" s="9" t="s">
        <v>4149</v>
      </c>
      <c r="D2036" s="9" t="s">
        <v>4158</v>
      </c>
      <c r="E2036" s="10">
        <v>1</v>
      </c>
      <c r="F2036" s="9" t="s">
        <v>3408</v>
      </c>
      <c r="G2036" s="9" t="s">
        <v>4151</v>
      </c>
      <c r="H2036" s="11"/>
      <c r="I2036" s="12">
        <v>845</v>
      </c>
      <c r="J2036" s="12"/>
      <c r="K2036" s="12"/>
      <c r="L2036" s="12">
        <f t="array" ref="L2036">IFERROR(LOOKUP(2^15,SEARCH({"40A","63A","80A","100A","125A","160A","200A","250A","400A","630A","800A","1000A","1250A","1600A","2000A","2500A","3200A","4000A","5000A","6300A"},UPPER(D2036)),{40,63,80,100,125,160,200,250,400,630,800,1000,1250,1600,2000,2500,3200,4000,5000,6300}),0)</f>
        <v>800</v>
      </c>
      <c r="M2036" s="9" t="str">
        <f t="shared" si="156"/>
        <v>Straight Feeder</v>
      </c>
      <c r="N2036" s="9" t="str">
        <f t="shared" si="157"/>
        <v>AL</v>
      </c>
      <c r="O2036" s="13" t="str">
        <f t="shared" si="158"/>
        <v>Silver</v>
      </c>
      <c r="P2036" s="9" t="str">
        <f t="shared" si="159"/>
        <v>Epoxy</v>
      </c>
      <c r="Q2036" s="9" t="str">
        <f t="shared" si="160"/>
        <v>5</v>
      </c>
      <c r="R20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36" s="14" t="str">
        <f>IF(ProjectsDB[[#This Row],[Item Type]]="Straight Plug-In",_xlfn.TEXTJOIN("-",TRUE,M2036&amp;"-"&amp;_xlfn.LET(_xlpm.txt,ProjectsDB[[#This Row],[Assembly]],_xlpm.pos,FIND("SP",_xlpm.txt),_xlpm.pre,LEFT(_xlpm.txt,_xlpm.pos-1),IF(RIGHT(_xlpm.pre,3)="123","3PL",IF(RIGHT(_xlpm.pre,2)="12","2PL",IF(RIGHT(_xlpm.pre,1)="1","1PL","3PL")))),N2036,O2036,P2036,Q2036&amp;"W",R2036),_xlfn.TEXTJOIN("-",TRUE,M2036,N2036,O2036,P2036,Q2036&amp;"W",R2036))</f>
        <v>Straight Feeder-AL-Silver-Epoxy-5W-1</v>
      </c>
      <c r="T2036" s="14" t="str">
        <f>IF(COUNTIF(Cycletime[Element Desc.],ProjectsDB[[#This Row],[Element Desc.]])&gt;0,"Found","Not Found")</f>
        <v>Found</v>
      </c>
    </row>
    <row r="2037" spans="2:20" x14ac:dyDescent="0.25">
      <c r="B2037" s="8" t="s">
        <v>4159</v>
      </c>
      <c r="C2037" s="9" t="s">
        <v>4149</v>
      </c>
      <c r="D2037" s="9" t="s">
        <v>460</v>
      </c>
      <c r="E2037" s="10">
        <v>5</v>
      </c>
      <c r="F2037" s="9" t="s">
        <v>3408</v>
      </c>
      <c r="G2037" s="9" t="s">
        <v>4151</v>
      </c>
      <c r="H2037" s="11"/>
      <c r="I2037" s="12"/>
      <c r="J2037" s="12"/>
      <c r="K2037" s="12"/>
      <c r="L2037" s="12">
        <f t="array" ref="L2037">IFERROR(LOOKUP(2^15,SEARCH({"40A","63A","80A","100A","125A","160A","200A","250A","400A","630A","800A","1000A","1250A","1600A","2000A","2500A","3200A","4000A","5000A","6300A"},UPPER(D2037)),{40,63,80,100,125,160,200,250,400,630,800,1000,1250,1600,2000,2500,3200,4000,5000,6300}),0)</f>
        <v>800</v>
      </c>
      <c r="M2037" s="9" t="str">
        <f t="shared" si="156"/>
        <v>Joint Pack</v>
      </c>
      <c r="N2037" s="9" t="str">
        <f t="shared" si="157"/>
        <v>AL</v>
      </c>
      <c r="O2037" s="13" t="str">
        <f t="shared" si="158"/>
        <v>Silver</v>
      </c>
      <c r="P2037" s="9" t="str">
        <f t="shared" si="159"/>
        <v>None</v>
      </c>
      <c r="Q2037" s="9" t="str">
        <f t="shared" si="160"/>
        <v>5</v>
      </c>
      <c r="R20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37" s="14" t="str">
        <f>IF(ProjectsDB[[#This Row],[Item Type]]="Straight Plug-In",_xlfn.TEXTJOIN("-",TRUE,M2037&amp;"-"&amp;_xlfn.LET(_xlpm.txt,ProjectsDB[[#This Row],[Assembly]],_xlpm.pos,FIND("SP",_xlpm.txt),_xlpm.pre,LEFT(_xlpm.txt,_xlpm.pos-1),IF(RIGHT(_xlpm.pre,3)="123","3PL",IF(RIGHT(_xlpm.pre,2)="12","2PL",IF(RIGHT(_xlpm.pre,1)="1","1PL","3PL")))),N2037,O2037,P2037,Q2037&amp;"W",R2037),_xlfn.TEXTJOIN("-",TRUE,M2037,N2037,O2037,P2037,Q2037&amp;"W",R2037))</f>
        <v>Joint Pack-AL-Silver-None-5W-1</v>
      </c>
      <c r="T2037" s="14" t="str">
        <f>IF(COUNTIF(Cycletime[Element Desc.],ProjectsDB[[#This Row],[Element Desc.]])&gt;0,"Found","Not Found")</f>
        <v>Found</v>
      </c>
    </row>
    <row r="2038" spans="2:20" x14ac:dyDescent="0.25">
      <c r="B2038" s="8" t="s">
        <v>4160</v>
      </c>
      <c r="C2038" s="9" t="s">
        <v>4149</v>
      </c>
      <c r="D2038" s="9" t="s">
        <v>4156</v>
      </c>
      <c r="E2038" s="10">
        <v>1</v>
      </c>
      <c r="F2038" s="9" t="s">
        <v>3408</v>
      </c>
      <c r="G2038" s="9" t="s">
        <v>4151</v>
      </c>
      <c r="H2038" s="11"/>
      <c r="I2038" s="12">
        <v>2000</v>
      </c>
      <c r="J2038" s="12"/>
      <c r="K2038" s="12"/>
      <c r="L2038" s="12">
        <f t="array" ref="L2038">IFERROR(LOOKUP(2^15,SEARCH({"40A","63A","80A","100A","125A","160A","200A","250A","400A","630A","800A","1000A","1250A","1600A","2000A","2500A","3200A","4000A","5000A","6300A"},UPPER(D2038)),{40,63,80,100,125,160,200,250,400,630,800,1000,1250,1600,2000,2500,3200,4000,5000,6300}),0)</f>
        <v>800</v>
      </c>
      <c r="M2038" s="9" t="str">
        <f t="shared" si="156"/>
        <v>Straight Feeder</v>
      </c>
      <c r="N2038" s="9" t="str">
        <f t="shared" si="157"/>
        <v>AL</v>
      </c>
      <c r="O2038" s="13" t="str">
        <f t="shared" si="158"/>
        <v>Silver</v>
      </c>
      <c r="P2038" s="9" t="str">
        <f t="shared" si="159"/>
        <v>Epoxy</v>
      </c>
      <c r="Q2038" s="9" t="str">
        <f t="shared" si="160"/>
        <v>5</v>
      </c>
      <c r="R20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38" s="14" t="str">
        <f>IF(ProjectsDB[[#This Row],[Item Type]]="Straight Plug-In",_xlfn.TEXTJOIN("-",TRUE,M2038&amp;"-"&amp;_xlfn.LET(_xlpm.txt,ProjectsDB[[#This Row],[Assembly]],_xlpm.pos,FIND("SP",_xlpm.txt),_xlpm.pre,LEFT(_xlpm.txt,_xlpm.pos-1),IF(RIGHT(_xlpm.pre,3)="123","3PL",IF(RIGHT(_xlpm.pre,2)="12","2PL",IF(RIGHT(_xlpm.pre,1)="1","1PL","3PL")))),N2038,O2038,P2038,Q2038&amp;"W",R2038),_xlfn.TEXTJOIN("-",TRUE,M2038,N2038,O2038,P2038,Q2038&amp;"W",R2038))</f>
        <v>Straight Feeder-AL-Silver-Epoxy-5W-1</v>
      </c>
      <c r="T2038" s="14" t="str">
        <f>IF(COUNTIF(Cycletime[Element Desc.],ProjectsDB[[#This Row],[Element Desc.]])&gt;0,"Found","Not Found")</f>
        <v>Found</v>
      </c>
    </row>
    <row r="2039" spans="2:20" x14ac:dyDescent="0.25">
      <c r="B2039" s="8" t="s">
        <v>4161</v>
      </c>
      <c r="C2039" s="9" t="s">
        <v>4149</v>
      </c>
      <c r="D2039" s="9" t="s">
        <v>4162</v>
      </c>
      <c r="E2039" s="10">
        <v>1</v>
      </c>
      <c r="F2039" s="9" t="s">
        <v>3408</v>
      </c>
      <c r="G2039" s="9" t="s">
        <v>4151</v>
      </c>
      <c r="H2039" s="11"/>
      <c r="I2039" s="12">
        <v>1300</v>
      </c>
      <c r="J2039" s="12"/>
      <c r="K2039" s="12"/>
      <c r="L2039" s="12">
        <f t="array" ref="L2039">IFERROR(LOOKUP(2^15,SEARCH({"40A","63A","80A","100A","125A","160A","200A","250A","400A","630A","800A","1000A","1250A","1600A","2000A","2500A","3200A","4000A","5000A","6300A"},UPPER(D2039)),{40,63,80,100,125,160,200,250,400,630,800,1000,1250,1600,2000,2500,3200,4000,5000,6300}),0)</f>
        <v>800</v>
      </c>
      <c r="M2039" s="9" t="str">
        <f t="shared" si="156"/>
        <v>Straight Feeder</v>
      </c>
      <c r="N2039" s="9" t="str">
        <f t="shared" si="157"/>
        <v>AL</v>
      </c>
      <c r="O2039" s="13" t="str">
        <f t="shared" si="158"/>
        <v>Silver</v>
      </c>
      <c r="P2039" s="9" t="str">
        <f t="shared" si="159"/>
        <v>Epoxy</v>
      </c>
      <c r="Q2039" s="9" t="str">
        <f t="shared" si="160"/>
        <v>5</v>
      </c>
      <c r="R20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39" s="14" t="str">
        <f>IF(ProjectsDB[[#This Row],[Item Type]]="Straight Plug-In",_xlfn.TEXTJOIN("-",TRUE,M2039&amp;"-"&amp;_xlfn.LET(_xlpm.txt,ProjectsDB[[#This Row],[Assembly]],_xlpm.pos,FIND("SP",_xlpm.txt),_xlpm.pre,LEFT(_xlpm.txt,_xlpm.pos-1),IF(RIGHT(_xlpm.pre,3)="123","3PL",IF(RIGHT(_xlpm.pre,2)="12","2PL",IF(RIGHT(_xlpm.pre,1)="1","1PL","3PL")))),N2039,O2039,P2039,Q2039&amp;"W",R2039),_xlfn.TEXTJOIN("-",TRUE,M2039,N2039,O2039,P2039,Q2039&amp;"W",R2039))</f>
        <v>Straight Feeder-AL-Silver-Epoxy-5W-1</v>
      </c>
      <c r="T2039" s="14" t="str">
        <f>IF(COUNTIF(Cycletime[Element Desc.],ProjectsDB[[#This Row],[Element Desc.]])&gt;0,"Found","Not Found")</f>
        <v>Found</v>
      </c>
    </row>
    <row r="2040" spans="2:20" x14ac:dyDescent="0.25">
      <c r="B2040" s="8" t="s">
        <v>4163</v>
      </c>
      <c r="C2040" s="9" t="s">
        <v>4149</v>
      </c>
      <c r="D2040" s="9" t="s">
        <v>4026</v>
      </c>
      <c r="E2040" s="10">
        <v>2</v>
      </c>
      <c r="F2040" s="9" t="s">
        <v>3408</v>
      </c>
      <c r="G2040" s="9" t="s">
        <v>4151</v>
      </c>
      <c r="H2040" s="11"/>
      <c r="I2040" s="12">
        <v>298</v>
      </c>
      <c r="J2040" s="12">
        <v>298</v>
      </c>
      <c r="K2040" s="12"/>
      <c r="L2040" s="12">
        <f t="array" ref="L2040">IFERROR(LOOKUP(2^15,SEARCH({"40A","63A","80A","100A","125A","160A","200A","250A","400A","630A","800A","1000A","1250A","1600A","2000A","2500A","3200A","4000A","5000A","6300A"},UPPER(D2040)),{40,63,80,100,125,160,200,250,400,630,800,1000,1250,1600,2000,2500,3200,4000,5000,6300}),0)</f>
        <v>800</v>
      </c>
      <c r="M2040" s="9" t="str">
        <f t="shared" si="156"/>
        <v>Elbow Edge</v>
      </c>
      <c r="N2040" s="9" t="str">
        <f t="shared" si="157"/>
        <v>AL</v>
      </c>
      <c r="O2040" s="13" t="str">
        <f t="shared" si="158"/>
        <v>Silver</v>
      </c>
      <c r="P2040" s="9" t="str">
        <f t="shared" si="159"/>
        <v>Epoxy</v>
      </c>
      <c r="Q2040" s="9" t="str">
        <f t="shared" si="160"/>
        <v>5</v>
      </c>
      <c r="R20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40" s="14" t="str">
        <f>IF(ProjectsDB[[#This Row],[Item Type]]="Straight Plug-In",_xlfn.TEXTJOIN("-",TRUE,M2040&amp;"-"&amp;_xlfn.LET(_xlpm.txt,ProjectsDB[[#This Row],[Assembly]],_xlpm.pos,FIND("SP",_xlpm.txt),_xlpm.pre,LEFT(_xlpm.txt,_xlpm.pos-1),IF(RIGHT(_xlpm.pre,3)="123","3PL",IF(RIGHT(_xlpm.pre,2)="12","2PL",IF(RIGHT(_xlpm.pre,1)="1","1PL","3PL")))),N2040,O2040,P2040,Q2040&amp;"W",R2040),_xlfn.TEXTJOIN("-",TRUE,M2040,N2040,O2040,P2040,Q2040&amp;"W",R2040))</f>
        <v>Elbow Edge-AL-Silver-Epoxy-5W-1</v>
      </c>
      <c r="T2040" s="14" t="str">
        <f>IF(COUNTIF(Cycletime[Element Desc.],ProjectsDB[[#This Row],[Element Desc.]])&gt;0,"Found","Not Found")</f>
        <v>Found</v>
      </c>
    </row>
    <row r="2041" spans="2:20" x14ac:dyDescent="0.25">
      <c r="B2041" s="8" t="s">
        <v>4164</v>
      </c>
      <c r="C2041" s="9" t="s">
        <v>4149</v>
      </c>
      <c r="D2041" s="9" t="s">
        <v>460</v>
      </c>
      <c r="E2041" s="10">
        <v>4</v>
      </c>
      <c r="F2041" s="9" t="s">
        <v>3408</v>
      </c>
      <c r="G2041" s="9" t="s">
        <v>4151</v>
      </c>
      <c r="H2041" s="11"/>
      <c r="I2041" s="12"/>
      <c r="J2041" s="12"/>
      <c r="K2041" s="12"/>
      <c r="L2041" s="12">
        <f t="array" ref="L2041">IFERROR(LOOKUP(2^15,SEARCH({"40A","63A","80A","100A","125A","160A","200A","250A","400A","630A","800A","1000A","1250A","1600A","2000A","2500A","3200A","4000A","5000A","6300A"},UPPER(D2041)),{40,63,80,100,125,160,200,250,400,630,800,1000,1250,1600,2000,2500,3200,4000,5000,6300}),0)</f>
        <v>800</v>
      </c>
      <c r="M2041" s="9" t="str">
        <f t="shared" si="156"/>
        <v>Joint Pack</v>
      </c>
      <c r="N2041" s="9" t="str">
        <f t="shared" si="157"/>
        <v>AL</v>
      </c>
      <c r="O2041" s="13" t="str">
        <f t="shared" si="158"/>
        <v>Silver</v>
      </c>
      <c r="P2041" s="9" t="str">
        <f t="shared" si="159"/>
        <v>None</v>
      </c>
      <c r="Q2041" s="9" t="str">
        <f t="shared" si="160"/>
        <v>5</v>
      </c>
      <c r="R20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41" s="14" t="str">
        <f>IF(ProjectsDB[[#This Row],[Item Type]]="Straight Plug-In",_xlfn.TEXTJOIN("-",TRUE,M2041&amp;"-"&amp;_xlfn.LET(_xlpm.txt,ProjectsDB[[#This Row],[Assembly]],_xlpm.pos,FIND("SP",_xlpm.txt),_xlpm.pre,LEFT(_xlpm.txt,_xlpm.pos-1),IF(RIGHT(_xlpm.pre,3)="123","3PL",IF(RIGHT(_xlpm.pre,2)="12","2PL",IF(RIGHT(_xlpm.pre,1)="1","1PL","3PL")))),N2041,O2041,P2041,Q2041&amp;"W",R2041),_xlfn.TEXTJOIN("-",TRUE,M2041,N2041,O2041,P2041,Q2041&amp;"W",R2041))</f>
        <v>Joint Pack-AL-Silver-None-5W-1</v>
      </c>
      <c r="T2041" s="14" t="str">
        <f>IF(COUNTIF(Cycletime[Element Desc.],ProjectsDB[[#This Row],[Element Desc.]])&gt;0,"Found","Not Found")</f>
        <v>Found</v>
      </c>
    </row>
    <row r="2042" spans="2:20" x14ac:dyDescent="0.25">
      <c r="B2042" s="8" t="s">
        <v>4165</v>
      </c>
      <c r="C2042" s="9" t="s">
        <v>4149</v>
      </c>
      <c r="D2042" s="9" t="s">
        <v>1556</v>
      </c>
      <c r="E2042" s="10">
        <v>2</v>
      </c>
      <c r="F2042" s="9" t="s">
        <v>3408</v>
      </c>
      <c r="G2042" s="9" t="s">
        <v>4151</v>
      </c>
      <c r="H2042" s="11"/>
      <c r="I2042" s="12"/>
      <c r="J2042" s="12"/>
      <c r="K2042" s="12"/>
      <c r="L2042" s="12">
        <f t="array" ref="L2042">IFERROR(LOOKUP(2^15,SEARCH({"40A","63A","80A","100A","125A","160A","200A","250A","400A","630A","800A","1000A","1250A","1600A","2000A","2500A","3200A","4000A","5000A","6300A"},UPPER(D2042)),{40,63,80,100,125,160,200,250,400,630,800,1000,1250,1600,2000,2500,3200,4000,5000,6300}),0)</f>
        <v>4000</v>
      </c>
      <c r="M2042" s="9" t="str">
        <f t="shared" si="156"/>
        <v>Joint Pack</v>
      </c>
      <c r="N2042" s="9" t="str">
        <f t="shared" si="157"/>
        <v>AL</v>
      </c>
      <c r="O2042" s="13" t="str">
        <f t="shared" si="158"/>
        <v>Silver</v>
      </c>
      <c r="P2042" s="9" t="str">
        <f t="shared" si="159"/>
        <v>None</v>
      </c>
      <c r="Q2042" s="9" t="str">
        <f t="shared" si="160"/>
        <v>5</v>
      </c>
      <c r="R20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42" s="14" t="str">
        <f>IF(ProjectsDB[[#This Row],[Item Type]]="Straight Plug-In",_xlfn.TEXTJOIN("-",TRUE,M2042&amp;"-"&amp;_xlfn.LET(_xlpm.txt,ProjectsDB[[#This Row],[Assembly]],_xlpm.pos,FIND("SP",_xlpm.txt),_xlpm.pre,LEFT(_xlpm.txt,_xlpm.pos-1),IF(RIGHT(_xlpm.pre,3)="123","3PL",IF(RIGHT(_xlpm.pre,2)="12","2PL",IF(RIGHT(_xlpm.pre,1)="1","1PL","3PL")))),N2042,O2042,P2042,Q2042&amp;"W",R2042),_xlfn.TEXTJOIN("-",TRUE,M2042,N2042,O2042,P2042,Q2042&amp;"W",R2042))</f>
        <v>Joint Pack-AL-Silver-None-5W-2</v>
      </c>
      <c r="T2042" s="14" t="str">
        <f>IF(COUNTIF(Cycletime[Element Desc.],ProjectsDB[[#This Row],[Element Desc.]])&gt;0,"Found","Not Found")</f>
        <v>Found</v>
      </c>
    </row>
    <row r="2043" spans="2:20" x14ac:dyDescent="0.25">
      <c r="B2043" s="8" t="s">
        <v>4166</v>
      </c>
      <c r="C2043" s="9" t="s">
        <v>4149</v>
      </c>
      <c r="D2043" s="9" t="s">
        <v>4167</v>
      </c>
      <c r="E2043" s="10">
        <v>1</v>
      </c>
      <c r="F2043" s="9" t="s">
        <v>3408</v>
      </c>
      <c r="G2043" s="9" t="s">
        <v>4151</v>
      </c>
      <c r="H2043" s="11"/>
      <c r="I2043" s="12">
        <v>540</v>
      </c>
      <c r="J2043" s="12"/>
      <c r="K2043" s="12"/>
      <c r="L2043" s="12">
        <f t="array" ref="L2043">IFERROR(LOOKUP(2^15,SEARCH({"40A","63A","80A","100A","125A","160A","200A","250A","400A","630A","800A","1000A","1250A","1600A","2000A","2500A","3200A","4000A","5000A","6300A"},UPPER(D2043)),{40,63,80,100,125,160,200,250,400,630,800,1000,1250,1600,2000,2500,3200,4000,5000,6300}),0)</f>
        <v>4000</v>
      </c>
      <c r="M2043" s="9" t="str">
        <f t="shared" si="156"/>
        <v>Straight Feeder</v>
      </c>
      <c r="N2043" s="9" t="str">
        <f t="shared" si="157"/>
        <v>AL</v>
      </c>
      <c r="O2043" s="13" t="str">
        <f t="shared" si="158"/>
        <v>Silver</v>
      </c>
      <c r="P2043" s="9" t="str">
        <f t="shared" si="159"/>
        <v>Epoxy</v>
      </c>
      <c r="Q2043" s="9" t="str">
        <f t="shared" si="160"/>
        <v>5</v>
      </c>
      <c r="R20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43" s="14" t="str">
        <f>IF(ProjectsDB[[#This Row],[Item Type]]="Straight Plug-In",_xlfn.TEXTJOIN("-",TRUE,M2043&amp;"-"&amp;_xlfn.LET(_xlpm.txt,ProjectsDB[[#This Row],[Assembly]],_xlpm.pos,FIND("SP",_xlpm.txt),_xlpm.pre,LEFT(_xlpm.txt,_xlpm.pos-1),IF(RIGHT(_xlpm.pre,3)="123","3PL",IF(RIGHT(_xlpm.pre,2)="12","2PL",IF(RIGHT(_xlpm.pre,1)="1","1PL","3PL")))),N2043,O2043,P2043,Q2043&amp;"W",R2043),_xlfn.TEXTJOIN("-",TRUE,M2043,N2043,O2043,P2043,Q2043&amp;"W",R2043))</f>
        <v>Straight Feeder-AL-Silver-Epoxy-5W-2</v>
      </c>
      <c r="T2043" s="14" t="str">
        <f>IF(COUNTIF(Cycletime[Element Desc.],ProjectsDB[[#This Row],[Element Desc.]])&gt;0,"Found","Not Found")</f>
        <v>Found</v>
      </c>
    </row>
    <row r="2044" spans="2:20" x14ac:dyDescent="0.25">
      <c r="B2044" s="8" t="s">
        <v>4168</v>
      </c>
      <c r="C2044" s="9" t="s">
        <v>4149</v>
      </c>
      <c r="D2044" s="9" t="s">
        <v>4169</v>
      </c>
      <c r="E2044" s="10">
        <v>1</v>
      </c>
      <c r="F2044" s="9" t="s">
        <v>3408</v>
      </c>
      <c r="G2044" s="9" t="s">
        <v>4151</v>
      </c>
      <c r="H2044" s="11"/>
      <c r="I2044" s="12">
        <v>770</v>
      </c>
      <c r="J2044" s="12"/>
      <c r="K2044" s="12"/>
      <c r="L2044" s="12">
        <f t="array" ref="L2044">IFERROR(LOOKUP(2^15,SEARCH({"40A","63A","80A","100A","125A","160A","200A","250A","400A","630A","800A","1000A","1250A","1600A","2000A","2500A","3200A","4000A","5000A","6300A"},UPPER(D2044)),{40,63,80,100,125,160,200,250,400,630,800,1000,1250,1600,2000,2500,3200,4000,5000,6300}),0)</f>
        <v>4000</v>
      </c>
      <c r="M2044" s="9" t="str">
        <f t="shared" si="156"/>
        <v>Straight Feeder</v>
      </c>
      <c r="N2044" s="9" t="str">
        <f t="shared" si="157"/>
        <v>AL</v>
      </c>
      <c r="O2044" s="13" t="str">
        <f t="shared" si="158"/>
        <v>Silver</v>
      </c>
      <c r="P2044" s="9" t="str">
        <f t="shared" si="159"/>
        <v>Epoxy</v>
      </c>
      <c r="Q2044" s="9" t="str">
        <f t="shared" si="160"/>
        <v>5</v>
      </c>
      <c r="R20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44" s="14" t="str">
        <f>IF(ProjectsDB[[#This Row],[Item Type]]="Straight Plug-In",_xlfn.TEXTJOIN("-",TRUE,M2044&amp;"-"&amp;_xlfn.LET(_xlpm.txt,ProjectsDB[[#This Row],[Assembly]],_xlpm.pos,FIND("SP",_xlpm.txt),_xlpm.pre,LEFT(_xlpm.txt,_xlpm.pos-1),IF(RIGHT(_xlpm.pre,3)="123","3PL",IF(RIGHT(_xlpm.pre,2)="12","2PL",IF(RIGHT(_xlpm.pre,1)="1","1PL","3PL")))),N2044,O2044,P2044,Q2044&amp;"W",R2044),_xlfn.TEXTJOIN("-",TRUE,M2044,N2044,O2044,P2044,Q2044&amp;"W",R2044))</f>
        <v>Straight Feeder-AL-Silver-Epoxy-5W-2</v>
      </c>
      <c r="T2044" s="14" t="str">
        <f>IF(COUNTIF(Cycletime[Element Desc.],ProjectsDB[[#This Row],[Element Desc.]])&gt;0,"Found","Not Found")</f>
        <v>Found</v>
      </c>
    </row>
    <row r="2045" spans="2:20" x14ac:dyDescent="0.25">
      <c r="B2045" s="8" t="s">
        <v>4170</v>
      </c>
      <c r="C2045" s="9" t="s">
        <v>4149</v>
      </c>
      <c r="D2045" s="9" t="s">
        <v>3926</v>
      </c>
      <c r="E2045" s="10">
        <v>1</v>
      </c>
      <c r="F2045" s="9" t="s">
        <v>3408</v>
      </c>
      <c r="G2045" s="9" t="s">
        <v>4151</v>
      </c>
      <c r="H2045" s="11"/>
      <c r="I2045" s="12">
        <v>1400</v>
      </c>
      <c r="J2045" s="12"/>
      <c r="K2045" s="12"/>
      <c r="L2045" s="12">
        <f t="array" ref="L2045">IFERROR(LOOKUP(2^15,SEARCH({"40A","63A","80A","100A","125A","160A","200A","250A","400A","630A","800A","1000A","1250A","1600A","2000A","2500A","3200A","4000A","5000A","6300A"},UPPER(D2045)),{40,63,80,100,125,160,200,250,400,630,800,1000,1250,1600,2000,2500,3200,4000,5000,6300}),0)</f>
        <v>5000</v>
      </c>
      <c r="M2045" s="9" t="str">
        <f t="shared" si="156"/>
        <v>Straight Feeder</v>
      </c>
      <c r="N2045" s="9" t="str">
        <f t="shared" si="157"/>
        <v>AL</v>
      </c>
      <c r="O2045" s="13" t="str">
        <f t="shared" si="158"/>
        <v>Silver</v>
      </c>
      <c r="P2045" s="9" t="str">
        <f t="shared" si="159"/>
        <v>Epoxy</v>
      </c>
      <c r="Q2045" s="9" t="str">
        <f t="shared" si="160"/>
        <v>5</v>
      </c>
      <c r="R20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45" s="14" t="str">
        <f>IF(ProjectsDB[[#This Row],[Item Type]]="Straight Plug-In",_xlfn.TEXTJOIN("-",TRUE,M2045&amp;"-"&amp;_xlfn.LET(_xlpm.txt,ProjectsDB[[#This Row],[Assembly]],_xlpm.pos,FIND("SP",_xlpm.txt),_xlpm.pre,LEFT(_xlpm.txt,_xlpm.pos-1),IF(RIGHT(_xlpm.pre,3)="123","3PL",IF(RIGHT(_xlpm.pre,2)="12","2PL",IF(RIGHT(_xlpm.pre,1)="1","1PL","3PL")))),N2045,O2045,P2045,Q2045&amp;"W",R2045),_xlfn.TEXTJOIN("-",TRUE,M2045,N2045,O2045,P2045,Q2045&amp;"W",R2045))</f>
        <v>Straight Feeder-AL-Silver-Epoxy-5W-3</v>
      </c>
      <c r="T2045" s="14" t="str">
        <f>IF(COUNTIF(Cycletime[Element Desc.],ProjectsDB[[#This Row],[Element Desc.]])&gt;0,"Found","Not Found")</f>
        <v>Found</v>
      </c>
    </row>
    <row r="2046" spans="2:20" x14ac:dyDescent="0.25">
      <c r="B2046" s="8" t="s">
        <v>4171</v>
      </c>
      <c r="C2046" s="9" t="s">
        <v>4149</v>
      </c>
      <c r="D2046" s="9" t="s">
        <v>3506</v>
      </c>
      <c r="E2046" s="10">
        <v>1</v>
      </c>
      <c r="F2046" s="9" t="s">
        <v>3408</v>
      </c>
      <c r="G2046" s="9" t="s">
        <v>4151</v>
      </c>
      <c r="H2046" s="11"/>
      <c r="I2046" s="12"/>
      <c r="J2046" s="12"/>
      <c r="K2046" s="12"/>
      <c r="L2046" s="12">
        <f t="array" ref="L2046">IFERROR(LOOKUP(2^15,SEARCH({"40A","63A","80A","100A","125A","160A","200A","250A","400A","630A","800A","1000A","1250A","1600A","2000A","2500A","3200A","4000A","5000A","6300A"},UPPER(D2046)),{40,63,80,100,125,160,200,250,400,630,800,1000,1250,1600,2000,2500,3200,4000,5000,6300}),0)</f>
        <v>5000</v>
      </c>
      <c r="M2046" s="9" t="str">
        <f t="shared" si="156"/>
        <v>Joint Pack</v>
      </c>
      <c r="N2046" s="9" t="str">
        <f t="shared" si="157"/>
        <v>AL</v>
      </c>
      <c r="O2046" s="13" t="str">
        <f t="shared" si="158"/>
        <v>Silver</v>
      </c>
      <c r="P2046" s="9" t="str">
        <f t="shared" si="159"/>
        <v>None</v>
      </c>
      <c r="Q2046" s="9" t="str">
        <f t="shared" si="160"/>
        <v>5</v>
      </c>
      <c r="R20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46" s="14" t="str">
        <f>IF(ProjectsDB[[#This Row],[Item Type]]="Straight Plug-In",_xlfn.TEXTJOIN("-",TRUE,M2046&amp;"-"&amp;_xlfn.LET(_xlpm.txt,ProjectsDB[[#This Row],[Assembly]],_xlpm.pos,FIND("SP",_xlpm.txt),_xlpm.pre,LEFT(_xlpm.txt,_xlpm.pos-1),IF(RIGHT(_xlpm.pre,3)="123","3PL",IF(RIGHT(_xlpm.pre,2)="12","2PL",IF(RIGHT(_xlpm.pre,1)="1","1PL","3PL")))),N2046,O2046,P2046,Q2046&amp;"W",R2046),_xlfn.TEXTJOIN("-",TRUE,M2046,N2046,O2046,P2046,Q2046&amp;"W",R2046))</f>
        <v>Joint Pack-AL-Silver-None-5W-3</v>
      </c>
      <c r="T2046" s="14" t="str">
        <f>IF(COUNTIF(Cycletime[Element Desc.],ProjectsDB[[#This Row],[Element Desc.]])&gt;0,"Found","Not Found")</f>
        <v>Found</v>
      </c>
    </row>
    <row r="2047" spans="2:20" x14ac:dyDescent="0.25">
      <c r="B2047" s="8" t="s">
        <v>4172</v>
      </c>
      <c r="C2047" s="9" t="s">
        <v>4149</v>
      </c>
      <c r="D2047" s="9" t="s">
        <v>4173</v>
      </c>
      <c r="E2047" s="10">
        <v>1</v>
      </c>
      <c r="F2047" s="9" t="s">
        <v>3408</v>
      </c>
      <c r="G2047" s="9" t="s">
        <v>4151</v>
      </c>
      <c r="H2047" s="11"/>
      <c r="I2047" s="12">
        <v>385</v>
      </c>
      <c r="J2047" s="12">
        <v>700</v>
      </c>
      <c r="K2047" s="12">
        <v>300</v>
      </c>
      <c r="L2047" s="12">
        <f t="array" ref="L2047">IFERROR(LOOKUP(2^15,SEARCH({"40A","63A","80A","100A","125A","160A","200A","250A","400A","630A","800A","1000A","1250A","1600A","2000A","2500A","3200A","4000A","5000A","6300A"},UPPER(D2047)),{40,63,80,100,125,160,200,250,400,630,800,1000,1250,1600,2000,2500,3200,4000,5000,6300}),0)</f>
        <v>2500</v>
      </c>
      <c r="M2047" s="9" t="str">
        <f t="shared" si="156"/>
        <v>Z-Unit Flat</v>
      </c>
      <c r="N2047" s="9" t="str">
        <f t="shared" si="157"/>
        <v>AL</v>
      </c>
      <c r="O2047" s="13" t="str">
        <f t="shared" si="158"/>
        <v>Silver</v>
      </c>
      <c r="P2047" s="9" t="str">
        <f t="shared" si="159"/>
        <v>Epoxy</v>
      </c>
      <c r="Q2047" s="9" t="str">
        <f t="shared" si="160"/>
        <v>5</v>
      </c>
      <c r="R20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47" s="14" t="str">
        <f>IF(ProjectsDB[[#This Row],[Item Type]]="Straight Plug-In",_xlfn.TEXTJOIN("-",TRUE,M2047&amp;"-"&amp;_xlfn.LET(_xlpm.txt,ProjectsDB[[#This Row],[Assembly]],_xlpm.pos,FIND("SP",_xlpm.txt),_xlpm.pre,LEFT(_xlpm.txt,_xlpm.pos-1),IF(RIGHT(_xlpm.pre,3)="123","3PL",IF(RIGHT(_xlpm.pre,2)="12","2PL",IF(RIGHT(_xlpm.pre,1)="1","1PL","3PL")))),N2047,O2047,P2047,Q2047&amp;"W",R2047),_xlfn.TEXTJOIN("-",TRUE,M2047,N2047,O2047,P2047,Q2047&amp;"W",R2047))</f>
        <v>Z-Unit Flat-AL-Silver-Epoxy-5W-2</v>
      </c>
      <c r="T2047" s="14" t="str">
        <f>IF(COUNTIF(Cycletime[Element Desc.],ProjectsDB[[#This Row],[Element Desc.]])&gt;0,"Found","Not Found")</f>
        <v>Found</v>
      </c>
    </row>
    <row r="2048" spans="2:20" x14ac:dyDescent="0.25">
      <c r="B2048" s="8" t="s">
        <v>4174</v>
      </c>
      <c r="C2048" s="9" t="s">
        <v>4149</v>
      </c>
      <c r="D2048" s="9" t="s">
        <v>4175</v>
      </c>
      <c r="E2048" s="10">
        <v>1</v>
      </c>
      <c r="F2048" s="9" t="s">
        <v>3408</v>
      </c>
      <c r="G2048" s="9" t="s">
        <v>4151</v>
      </c>
      <c r="H2048" s="11"/>
      <c r="I2048" s="12">
        <v>1225</v>
      </c>
      <c r="J2048" s="12"/>
      <c r="K2048" s="12"/>
      <c r="L2048" s="12">
        <f t="array" ref="L2048">IFERROR(LOOKUP(2^15,SEARCH({"40A","63A","80A","100A","125A","160A","200A","250A","400A","630A","800A","1000A","1250A","1600A","2000A","2500A","3200A","4000A","5000A","6300A"},UPPER(D2048)),{40,63,80,100,125,160,200,250,400,630,800,1000,1250,1600,2000,2500,3200,4000,5000,6300}),0)</f>
        <v>2500</v>
      </c>
      <c r="M2048" s="9" t="str">
        <f t="shared" si="156"/>
        <v>Straight Feeder</v>
      </c>
      <c r="N2048" s="9" t="str">
        <f t="shared" si="157"/>
        <v>AL</v>
      </c>
      <c r="O2048" s="13" t="str">
        <f t="shared" si="158"/>
        <v>Silver</v>
      </c>
      <c r="P2048" s="9" t="str">
        <f t="shared" si="159"/>
        <v>Epoxy</v>
      </c>
      <c r="Q2048" s="9" t="str">
        <f t="shared" si="160"/>
        <v>5</v>
      </c>
      <c r="R20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48" s="14" t="str">
        <f>IF(ProjectsDB[[#This Row],[Item Type]]="Straight Plug-In",_xlfn.TEXTJOIN("-",TRUE,M2048&amp;"-"&amp;_xlfn.LET(_xlpm.txt,ProjectsDB[[#This Row],[Assembly]],_xlpm.pos,FIND("SP",_xlpm.txt),_xlpm.pre,LEFT(_xlpm.txt,_xlpm.pos-1),IF(RIGHT(_xlpm.pre,3)="123","3PL",IF(RIGHT(_xlpm.pre,2)="12","2PL",IF(RIGHT(_xlpm.pre,1)="1","1PL","3PL")))),N2048,O2048,P2048,Q2048&amp;"W",R2048),_xlfn.TEXTJOIN("-",TRUE,M2048,N2048,O2048,P2048,Q2048&amp;"W",R2048))</f>
        <v>Straight Feeder-AL-Silver-Epoxy-5W-2</v>
      </c>
      <c r="T2048" s="14" t="str">
        <f>IF(COUNTIF(Cycletime[Element Desc.],ProjectsDB[[#This Row],[Element Desc.]])&gt;0,"Found","Not Found")</f>
        <v>Found</v>
      </c>
    </row>
    <row r="2049" spans="2:20" x14ac:dyDescent="0.25">
      <c r="B2049" s="8" t="s">
        <v>4176</v>
      </c>
      <c r="C2049" s="9" t="s">
        <v>4149</v>
      </c>
      <c r="D2049" s="9" t="s">
        <v>4177</v>
      </c>
      <c r="E2049" s="10">
        <v>1</v>
      </c>
      <c r="F2049" s="9" t="s">
        <v>3408</v>
      </c>
      <c r="G2049" s="9" t="s">
        <v>4151</v>
      </c>
      <c r="H2049" s="11"/>
      <c r="I2049" s="12">
        <v>300</v>
      </c>
      <c r="J2049" s="12">
        <v>240</v>
      </c>
      <c r="K2049" s="12">
        <v>300</v>
      </c>
      <c r="L2049" s="12">
        <f t="array" ref="L2049">IFERROR(LOOKUP(2^15,SEARCH({"40A","63A","80A","100A","125A","160A","200A","250A","400A","630A","800A","1000A","1250A","1600A","2000A","2500A","3200A","4000A","5000A","6300A"},UPPER(D2049)),{40,63,80,100,125,160,200,250,400,630,800,1000,1250,1600,2000,2500,3200,4000,5000,6300}),0)</f>
        <v>2500</v>
      </c>
      <c r="M2049" s="9" t="str">
        <f t="shared" si="156"/>
        <v>Z-Unit Flat</v>
      </c>
      <c r="N2049" s="9" t="str">
        <f t="shared" si="157"/>
        <v>AL</v>
      </c>
      <c r="O2049" s="13" t="str">
        <f t="shared" si="158"/>
        <v>Silver</v>
      </c>
      <c r="P2049" s="9" t="str">
        <f t="shared" si="159"/>
        <v>Epoxy</v>
      </c>
      <c r="Q2049" s="9" t="str">
        <f t="shared" si="160"/>
        <v>5</v>
      </c>
      <c r="R20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49" s="14" t="str">
        <f>IF(ProjectsDB[[#This Row],[Item Type]]="Straight Plug-In",_xlfn.TEXTJOIN("-",TRUE,M2049&amp;"-"&amp;_xlfn.LET(_xlpm.txt,ProjectsDB[[#This Row],[Assembly]],_xlpm.pos,FIND("SP",_xlpm.txt),_xlpm.pre,LEFT(_xlpm.txt,_xlpm.pos-1),IF(RIGHT(_xlpm.pre,3)="123","3PL",IF(RIGHT(_xlpm.pre,2)="12","2PL",IF(RIGHT(_xlpm.pre,1)="1","1PL","3PL")))),N2049,O2049,P2049,Q2049&amp;"W",R2049),_xlfn.TEXTJOIN("-",TRUE,M2049,N2049,O2049,P2049,Q2049&amp;"W",R2049))</f>
        <v>Z-Unit Flat-AL-Silver-Epoxy-5W-2</v>
      </c>
      <c r="T2049" s="14" t="str">
        <f>IF(COUNTIF(Cycletime[Element Desc.],ProjectsDB[[#This Row],[Element Desc.]])&gt;0,"Found","Not Found")</f>
        <v>Found</v>
      </c>
    </row>
    <row r="2050" spans="2:20" x14ac:dyDescent="0.25">
      <c r="B2050" s="8" t="s">
        <v>4178</v>
      </c>
      <c r="C2050" s="9" t="s">
        <v>4149</v>
      </c>
      <c r="D2050" s="9" t="s">
        <v>463</v>
      </c>
      <c r="E2050" s="10">
        <v>3</v>
      </c>
      <c r="F2050" s="9" t="s">
        <v>3408</v>
      </c>
      <c r="G2050" s="9" t="s">
        <v>4151</v>
      </c>
      <c r="H2050" s="11"/>
      <c r="I2050" s="12"/>
      <c r="J2050" s="12"/>
      <c r="K2050" s="12"/>
      <c r="L2050" s="12">
        <f t="array" ref="L2050">IFERROR(LOOKUP(2^15,SEARCH({"40A","63A","80A","100A","125A","160A","200A","250A","400A","630A","800A","1000A","1250A","1600A","2000A","2500A","3200A","4000A","5000A","6300A"},UPPER(D2050)),{40,63,80,100,125,160,200,250,400,630,800,1000,1250,1600,2000,2500,3200,4000,5000,6300}),0)</f>
        <v>2500</v>
      </c>
      <c r="M2050" s="9" t="str">
        <f t="shared" si="156"/>
        <v>Joint Pack</v>
      </c>
      <c r="N2050" s="9" t="str">
        <f t="shared" si="157"/>
        <v>AL</v>
      </c>
      <c r="O2050" s="13" t="str">
        <f t="shared" si="158"/>
        <v>Silver</v>
      </c>
      <c r="P2050" s="9" t="str">
        <f t="shared" si="159"/>
        <v>None</v>
      </c>
      <c r="Q2050" s="9" t="str">
        <f t="shared" si="160"/>
        <v>5</v>
      </c>
      <c r="R20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50" s="14" t="str">
        <f>IF(ProjectsDB[[#This Row],[Item Type]]="Straight Plug-In",_xlfn.TEXTJOIN("-",TRUE,M2050&amp;"-"&amp;_xlfn.LET(_xlpm.txt,ProjectsDB[[#This Row],[Assembly]],_xlpm.pos,FIND("SP",_xlpm.txt),_xlpm.pre,LEFT(_xlpm.txt,_xlpm.pos-1),IF(RIGHT(_xlpm.pre,3)="123","3PL",IF(RIGHT(_xlpm.pre,2)="12","2PL",IF(RIGHT(_xlpm.pre,1)="1","1PL","3PL")))),N2050,O2050,P2050,Q2050&amp;"W",R2050),_xlfn.TEXTJOIN("-",TRUE,M2050,N2050,O2050,P2050,Q2050&amp;"W",R2050))</f>
        <v>Joint Pack-AL-Silver-None-5W-2</v>
      </c>
      <c r="T2050" s="14" t="str">
        <f>IF(COUNTIF(Cycletime[Element Desc.],ProjectsDB[[#This Row],[Element Desc.]])&gt;0,"Found","Not Found")</f>
        <v>Found</v>
      </c>
    </row>
    <row r="2051" spans="2:20" x14ac:dyDescent="0.25">
      <c r="B2051" s="8" t="s">
        <v>4179</v>
      </c>
      <c r="C2051" s="9" t="s">
        <v>4149</v>
      </c>
      <c r="D2051" s="9" t="s">
        <v>4180</v>
      </c>
      <c r="E2051" s="10">
        <v>1</v>
      </c>
      <c r="F2051" s="9" t="s">
        <v>3408</v>
      </c>
      <c r="G2051" s="9" t="s">
        <v>4151</v>
      </c>
      <c r="H2051" s="11"/>
      <c r="I2051" s="12">
        <v>860</v>
      </c>
      <c r="J2051" s="12"/>
      <c r="K2051" s="12"/>
      <c r="L2051" s="12">
        <f t="array" ref="L2051">IFERROR(LOOKUP(2^15,SEARCH({"40A","63A","80A","100A","125A","160A","200A","250A","400A","630A","800A","1000A","1250A","1600A","2000A","2500A","3200A","4000A","5000A","6300A"},UPPER(D2051)),{40,63,80,100,125,160,200,250,400,630,800,1000,1250,1600,2000,2500,3200,4000,5000,6300}),0)</f>
        <v>5000</v>
      </c>
      <c r="M2051" s="9" t="str">
        <f t="shared" si="156"/>
        <v>Straight Feeder</v>
      </c>
      <c r="N2051" s="9" t="str">
        <f t="shared" si="157"/>
        <v>AL</v>
      </c>
      <c r="O2051" s="13" t="str">
        <f t="shared" si="158"/>
        <v>Silver</v>
      </c>
      <c r="P2051" s="9" t="str">
        <f t="shared" si="159"/>
        <v>Epoxy</v>
      </c>
      <c r="Q2051" s="9" t="str">
        <f t="shared" si="160"/>
        <v>5</v>
      </c>
      <c r="R20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51" s="14" t="str">
        <f>IF(ProjectsDB[[#This Row],[Item Type]]="Straight Plug-In",_xlfn.TEXTJOIN("-",TRUE,M2051&amp;"-"&amp;_xlfn.LET(_xlpm.txt,ProjectsDB[[#This Row],[Assembly]],_xlpm.pos,FIND("SP",_xlpm.txt),_xlpm.pre,LEFT(_xlpm.txt,_xlpm.pos-1),IF(RIGHT(_xlpm.pre,3)="123","3PL",IF(RIGHT(_xlpm.pre,2)="12","2PL",IF(RIGHT(_xlpm.pre,1)="1","1PL","3PL")))),N2051,O2051,P2051,Q2051&amp;"W",R2051),_xlfn.TEXTJOIN("-",TRUE,M2051,N2051,O2051,P2051,Q2051&amp;"W",R2051))</f>
        <v>Straight Feeder-AL-Silver-Epoxy-5W-3</v>
      </c>
      <c r="T2051" s="14" t="str">
        <f>IF(COUNTIF(Cycletime[Element Desc.],ProjectsDB[[#This Row],[Element Desc.]])&gt;0,"Found","Not Found")</f>
        <v>Found</v>
      </c>
    </row>
    <row r="2052" spans="2:20" x14ac:dyDescent="0.25">
      <c r="B2052" s="8" t="s">
        <v>4181</v>
      </c>
      <c r="C2052" s="9" t="s">
        <v>4149</v>
      </c>
      <c r="D2052" s="9" t="s">
        <v>3920</v>
      </c>
      <c r="E2052" s="10">
        <v>1</v>
      </c>
      <c r="F2052" s="9" t="s">
        <v>3408</v>
      </c>
      <c r="G2052" s="9" t="s">
        <v>4151</v>
      </c>
      <c r="H2052" s="11"/>
      <c r="I2052" s="12">
        <v>1430</v>
      </c>
      <c r="J2052" s="12"/>
      <c r="K2052" s="12"/>
      <c r="L2052" s="12">
        <f t="array" ref="L2052">IFERROR(LOOKUP(2^15,SEARCH({"40A","63A","80A","100A","125A","160A","200A","250A","400A","630A","800A","1000A","1250A","1600A","2000A","2500A","3200A","4000A","5000A","6300A"},UPPER(D2052)),{40,63,80,100,125,160,200,250,400,630,800,1000,1250,1600,2000,2500,3200,4000,5000,6300}),0)</f>
        <v>5000</v>
      </c>
      <c r="M2052" s="9" t="str">
        <f t="shared" ref="M2052:M2115" si="161">_xlfn.LET(_xlpm.d,UPPER(TRIM(SUBSTITUTE(SUBSTITUTE(D2052,CHAR(160),"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2052" s="9" t="str">
        <f t="shared" ref="N2052:N2115" si="162">IF(ISNUMBER(SEARCH("CU",D2052)),"CU",IF(ISNUMBER(SEARCH("AL",D2052)),"AL",IF(ISNUMBER(SEARCH("Copper",D2052)),"CU","SH")))</f>
        <v>AL</v>
      </c>
      <c r="O2052" s="13" t="str">
        <f t="shared" ref="O2052:O2115" si="163">IF(ISNUMBER(SEARCH("Silver",D2052)),"Silver",IF(ISNUMBER(SEARCH("Tin",D2052)),"Tin","None"))</f>
        <v>Silver</v>
      </c>
      <c r="P2052" s="9" t="str">
        <f t="shared" ref="P2052:P2115" si="164">IF(ISNUMBER(SEARCH("Epoxy",D2052)),"Epoxy",IF(ISNUMBER(SEARCH("PET",D2052)),"PET","None"))</f>
        <v>Epoxy</v>
      </c>
      <c r="Q2052" s="9" t="str">
        <f t="shared" ref="Q2052:Q2115" si="165">IF(ISNUMBER(SEARCH("3-Wire",D2052)),"3",IF(ISNUMBER(SEARCH("4-Wire",D2052)),"4",IF(ISNUMBER(SEARCH("5-Wire",D2052)),"5",IF(ISNUMBER(SEARCH("6-Wire",D2052)),"6","0"))))</f>
        <v>5</v>
      </c>
      <c r="R20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52" s="14" t="str">
        <f>IF(ProjectsDB[[#This Row],[Item Type]]="Straight Plug-In",_xlfn.TEXTJOIN("-",TRUE,M2052&amp;"-"&amp;_xlfn.LET(_xlpm.txt,ProjectsDB[[#This Row],[Assembly]],_xlpm.pos,FIND("SP",_xlpm.txt),_xlpm.pre,LEFT(_xlpm.txt,_xlpm.pos-1),IF(RIGHT(_xlpm.pre,3)="123","3PL",IF(RIGHT(_xlpm.pre,2)="12","2PL",IF(RIGHT(_xlpm.pre,1)="1","1PL","3PL")))),N2052,O2052,P2052,Q2052&amp;"W",R2052),_xlfn.TEXTJOIN("-",TRUE,M2052,N2052,O2052,P2052,Q2052&amp;"W",R2052))</f>
        <v>Straight Feeder-AL-Silver-Epoxy-5W-3</v>
      </c>
      <c r="T2052" s="14" t="str">
        <f>IF(COUNTIF(Cycletime[Element Desc.],ProjectsDB[[#This Row],[Element Desc.]])&gt;0,"Found","Not Found")</f>
        <v>Found</v>
      </c>
    </row>
    <row r="2053" spans="2:20" x14ac:dyDescent="0.25">
      <c r="B2053" s="8" t="s">
        <v>4182</v>
      </c>
      <c r="C2053" s="9" t="s">
        <v>4149</v>
      </c>
      <c r="D2053" s="9" t="s">
        <v>4183</v>
      </c>
      <c r="E2053" s="10">
        <v>1</v>
      </c>
      <c r="F2053" s="9" t="s">
        <v>3408</v>
      </c>
      <c r="G2053" s="9" t="s">
        <v>4151</v>
      </c>
      <c r="H2053" s="11"/>
      <c r="I2053" s="12">
        <v>720</v>
      </c>
      <c r="J2053" s="12"/>
      <c r="K2053" s="12"/>
      <c r="L2053" s="12">
        <f t="array" ref="L2053">IFERROR(LOOKUP(2^15,SEARCH({"40A","63A","80A","100A","125A","160A","200A","250A","400A","630A","800A","1000A","1250A","1600A","2000A","2500A","3200A","4000A","5000A","6300A"},UPPER(D2053)),{40,63,80,100,125,160,200,250,400,630,800,1000,1250,1600,2000,2500,3200,4000,5000,6300}),0)</f>
        <v>5000</v>
      </c>
      <c r="M2053" s="9" t="str">
        <f t="shared" si="161"/>
        <v>Straight Feeder</v>
      </c>
      <c r="N2053" s="9" t="str">
        <f t="shared" si="162"/>
        <v>AL</v>
      </c>
      <c r="O2053" s="13" t="str">
        <f t="shared" si="163"/>
        <v>Silver</v>
      </c>
      <c r="P2053" s="9" t="str">
        <f t="shared" si="164"/>
        <v>Epoxy</v>
      </c>
      <c r="Q2053" s="9" t="str">
        <f t="shared" si="165"/>
        <v>5</v>
      </c>
      <c r="R20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53" s="14" t="str">
        <f>IF(ProjectsDB[[#This Row],[Item Type]]="Straight Plug-In",_xlfn.TEXTJOIN("-",TRUE,M2053&amp;"-"&amp;_xlfn.LET(_xlpm.txt,ProjectsDB[[#This Row],[Assembly]],_xlpm.pos,FIND("SP",_xlpm.txt),_xlpm.pre,LEFT(_xlpm.txt,_xlpm.pos-1),IF(RIGHT(_xlpm.pre,3)="123","3PL",IF(RIGHT(_xlpm.pre,2)="12","2PL",IF(RIGHT(_xlpm.pre,1)="1","1PL","3PL")))),N2053,O2053,P2053,Q2053&amp;"W",R2053),_xlfn.TEXTJOIN("-",TRUE,M2053,N2053,O2053,P2053,Q2053&amp;"W",R2053))</f>
        <v>Straight Feeder-AL-Silver-Epoxy-5W-3</v>
      </c>
      <c r="T2053" s="14" t="str">
        <f>IF(COUNTIF(Cycletime[Element Desc.],ProjectsDB[[#This Row],[Element Desc.]])&gt;0,"Found","Not Found")</f>
        <v>Found</v>
      </c>
    </row>
    <row r="2054" spans="2:20" x14ac:dyDescent="0.25">
      <c r="B2054" s="8" t="s">
        <v>4184</v>
      </c>
      <c r="C2054" s="15" t="s">
        <v>4149</v>
      </c>
      <c r="D2054" s="15" t="s">
        <v>4185</v>
      </c>
      <c r="E2054" s="16">
        <v>1</v>
      </c>
      <c r="F2054" s="9" t="s">
        <v>3408</v>
      </c>
      <c r="G2054" s="9" t="s">
        <v>4151</v>
      </c>
      <c r="H2054" s="11"/>
      <c r="I2054" s="12">
        <v>300</v>
      </c>
      <c r="J2054" s="12">
        <v>820</v>
      </c>
      <c r="K2054" s="12"/>
      <c r="L2054" s="12">
        <f t="array" ref="L2054">IFERROR(LOOKUP(2^15,SEARCH({"40A","63A","80A","100A","125A","160A","200A","250A","400A","630A","800A","1000A","1250A","1600A","2000A","2500A","3200A","4000A","5000A","6300A"},UPPER(D2054)),{40,63,80,100,125,160,200,250,400,630,800,1000,1250,1600,2000,2500,3200,4000,5000,6300}),0)</f>
        <v>5000</v>
      </c>
      <c r="M2054" s="9" t="str">
        <f t="shared" si="161"/>
        <v>Elbow Flat</v>
      </c>
      <c r="N2054" s="9" t="str">
        <f t="shared" si="162"/>
        <v>AL</v>
      </c>
      <c r="O2054" s="13" t="str">
        <f t="shared" si="163"/>
        <v>Silver</v>
      </c>
      <c r="P2054" s="9" t="str">
        <f t="shared" si="164"/>
        <v>Epoxy</v>
      </c>
      <c r="Q2054" s="9" t="str">
        <f t="shared" si="165"/>
        <v>5</v>
      </c>
      <c r="R20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54" s="14" t="str">
        <f>IF(ProjectsDB[[#This Row],[Item Type]]="Straight Plug-In",_xlfn.TEXTJOIN("-",TRUE,M2054&amp;"-"&amp;_xlfn.LET(_xlpm.txt,ProjectsDB[[#This Row],[Assembly]],_xlpm.pos,FIND("SP",_xlpm.txt),_xlpm.pre,LEFT(_xlpm.txt,_xlpm.pos-1),IF(RIGHT(_xlpm.pre,3)="123","3PL",IF(RIGHT(_xlpm.pre,2)="12","2PL",IF(RIGHT(_xlpm.pre,1)="1","1PL","3PL")))),N2054,O2054,P2054,Q2054&amp;"W",R2054),_xlfn.TEXTJOIN("-",TRUE,M2054,N2054,O2054,P2054,Q2054&amp;"W",R2054))</f>
        <v>Elbow Flat-AL-Silver-Epoxy-5W-3</v>
      </c>
      <c r="T2054" s="14" t="str">
        <f>IF(COUNTIF(Cycletime[Element Desc.],ProjectsDB[[#This Row],[Element Desc.]])&gt;0,"Found","Not Found")</f>
        <v>Found</v>
      </c>
    </row>
    <row r="2055" spans="2:20" x14ac:dyDescent="0.25">
      <c r="B2055" s="8" t="s">
        <v>4186</v>
      </c>
      <c r="C2055" s="15" t="s">
        <v>4149</v>
      </c>
      <c r="D2055" s="15" t="s">
        <v>4187</v>
      </c>
      <c r="E2055" s="16">
        <v>1</v>
      </c>
      <c r="F2055" s="9" t="s">
        <v>3408</v>
      </c>
      <c r="G2055" s="9" t="s">
        <v>4151</v>
      </c>
      <c r="H2055" s="11"/>
      <c r="I2055" s="12">
        <v>1150</v>
      </c>
      <c r="J2055" s="12"/>
      <c r="K2055" s="12"/>
      <c r="L2055" s="12">
        <f t="array" ref="L2055">IFERROR(LOOKUP(2^15,SEARCH({"40A","63A","80A","100A","125A","160A","200A","250A","400A","630A","800A","1000A","1250A","1600A","2000A","2500A","3200A","4000A","5000A","6300A"},UPPER(D2055)),{40,63,80,100,125,160,200,250,400,630,800,1000,1250,1600,2000,2500,3200,4000,5000,6300}),0)</f>
        <v>5000</v>
      </c>
      <c r="M2055" s="9" t="str">
        <f t="shared" si="161"/>
        <v>Straight Feeder</v>
      </c>
      <c r="N2055" s="9" t="str">
        <f t="shared" si="162"/>
        <v>AL</v>
      </c>
      <c r="O2055" s="13" t="str">
        <f t="shared" si="163"/>
        <v>Silver</v>
      </c>
      <c r="P2055" s="9" t="str">
        <f t="shared" si="164"/>
        <v>Epoxy</v>
      </c>
      <c r="Q2055" s="9" t="str">
        <f t="shared" si="165"/>
        <v>5</v>
      </c>
      <c r="R20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55" s="14" t="str">
        <f>IF(ProjectsDB[[#This Row],[Item Type]]="Straight Plug-In",_xlfn.TEXTJOIN("-",TRUE,M2055&amp;"-"&amp;_xlfn.LET(_xlpm.txt,ProjectsDB[[#This Row],[Assembly]],_xlpm.pos,FIND("SP",_xlpm.txt),_xlpm.pre,LEFT(_xlpm.txt,_xlpm.pos-1),IF(RIGHT(_xlpm.pre,3)="123","3PL",IF(RIGHT(_xlpm.pre,2)="12","2PL",IF(RIGHT(_xlpm.pre,1)="1","1PL","3PL")))),N2055,O2055,P2055,Q2055&amp;"W",R2055),_xlfn.TEXTJOIN("-",TRUE,M2055,N2055,O2055,P2055,Q2055&amp;"W",R2055))</f>
        <v>Straight Feeder-AL-Silver-Epoxy-5W-3</v>
      </c>
      <c r="T2055" s="14" t="str">
        <f>IF(COUNTIF(Cycletime[Element Desc.],ProjectsDB[[#This Row],[Element Desc.]])&gt;0,"Found","Not Found")</f>
        <v>Found</v>
      </c>
    </row>
    <row r="2056" spans="2:20" x14ac:dyDescent="0.25">
      <c r="B2056" s="8" t="s">
        <v>4188</v>
      </c>
      <c r="C2056" s="15" t="s">
        <v>4149</v>
      </c>
      <c r="D2056" s="15" t="s">
        <v>4189</v>
      </c>
      <c r="E2056" s="16">
        <v>1</v>
      </c>
      <c r="F2056" s="9" t="s">
        <v>3408</v>
      </c>
      <c r="G2056" s="9" t="s">
        <v>4151</v>
      </c>
      <c r="H2056" s="11"/>
      <c r="I2056" s="12">
        <v>880</v>
      </c>
      <c r="J2056" s="12"/>
      <c r="K2056" s="12"/>
      <c r="L2056" s="12">
        <f t="array" ref="L2056">IFERROR(LOOKUP(2^15,SEARCH({"40A","63A","80A","100A","125A","160A","200A","250A","400A","630A","800A","1000A","1250A","1600A","2000A","2500A","3200A","4000A","5000A","6300A"},UPPER(D2056)),{40,63,80,100,125,160,200,250,400,630,800,1000,1250,1600,2000,2500,3200,4000,5000,6300}),0)</f>
        <v>5000</v>
      </c>
      <c r="M2056" s="9" t="str">
        <f t="shared" si="161"/>
        <v>Straight Feeder</v>
      </c>
      <c r="N2056" s="9" t="str">
        <f t="shared" si="162"/>
        <v>AL</v>
      </c>
      <c r="O2056" s="13" t="str">
        <f t="shared" si="163"/>
        <v>Silver</v>
      </c>
      <c r="P2056" s="9" t="str">
        <f t="shared" si="164"/>
        <v>Epoxy</v>
      </c>
      <c r="Q2056" s="9" t="str">
        <f t="shared" si="165"/>
        <v>5</v>
      </c>
      <c r="R20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56" s="14" t="str">
        <f>IF(ProjectsDB[[#This Row],[Item Type]]="Straight Plug-In",_xlfn.TEXTJOIN("-",TRUE,M2056&amp;"-"&amp;_xlfn.LET(_xlpm.txt,ProjectsDB[[#This Row],[Assembly]],_xlpm.pos,FIND("SP",_xlpm.txt),_xlpm.pre,LEFT(_xlpm.txt,_xlpm.pos-1),IF(RIGHT(_xlpm.pre,3)="123","3PL",IF(RIGHT(_xlpm.pre,2)="12","2PL",IF(RIGHT(_xlpm.pre,1)="1","1PL","3PL")))),N2056,O2056,P2056,Q2056&amp;"W",R2056),_xlfn.TEXTJOIN("-",TRUE,M2056,N2056,O2056,P2056,Q2056&amp;"W",R2056))</f>
        <v>Straight Feeder-AL-Silver-Epoxy-5W-3</v>
      </c>
      <c r="T2056" s="14" t="str">
        <f>IF(COUNTIF(Cycletime[Element Desc.],ProjectsDB[[#This Row],[Element Desc.]])&gt;0,"Found","Not Found")</f>
        <v>Found</v>
      </c>
    </row>
    <row r="2057" spans="2:20" x14ac:dyDescent="0.25">
      <c r="B2057" s="8" t="s">
        <v>4190</v>
      </c>
      <c r="C2057" s="15" t="s">
        <v>4149</v>
      </c>
      <c r="D2057" s="15" t="s">
        <v>4191</v>
      </c>
      <c r="E2057" s="16">
        <v>1</v>
      </c>
      <c r="F2057" s="9" t="s">
        <v>3408</v>
      </c>
      <c r="G2057" s="9" t="s">
        <v>4151</v>
      </c>
      <c r="H2057" s="11"/>
      <c r="I2057" s="12">
        <v>1730</v>
      </c>
      <c r="J2057" s="12"/>
      <c r="K2057" s="12"/>
      <c r="L2057" s="12">
        <f t="array" ref="L2057">IFERROR(LOOKUP(2^15,SEARCH({"40A","63A","80A","100A","125A","160A","200A","250A","400A","630A","800A","1000A","1250A","1600A","2000A","2500A","3200A","4000A","5000A","6300A"},UPPER(D2057)),{40,63,80,100,125,160,200,250,400,630,800,1000,1250,1600,2000,2500,3200,4000,5000,6300}),0)</f>
        <v>5000</v>
      </c>
      <c r="M2057" s="9" t="str">
        <f t="shared" si="161"/>
        <v>Straight Feeder</v>
      </c>
      <c r="N2057" s="9" t="str">
        <f t="shared" si="162"/>
        <v>AL</v>
      </c>
      <c r="O2057" s="13" t="str">
        <f t="shared" si="163"/>
        <v>Silver</v>
      </c>
      <c r="P2057" s="9" t="str">
        <f t="shared" si="164"/>
        <v>Epoxy</v>
      </c>
      <c r="Q2057" s="9" t="str">
        <f t="shared" si="165"/>
        <v>5</v>
      </c>
      <c r="R20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57" s="14" t="str">
        <f>IF(ProjectsDB[[#This Row],[Item Type]]="Straight Plug-In",_xlfn.TEXTJOIN("-",TRUE,M2057&amp;"-"&amp;_xlfn.LET(_xlpm.txt,ProjectsDB[[#This Row],[Assembly]],_xlpm.pos,FIND("SP",_xlpm.txt),_xlpm.pre,LEFT(_xlpm.txt,_xlpm.pos-1),IF(RIGHT(_xlpm.pre,3)="123","3PL",IF(RIGHT(_xlpm.pre,2)="12","2PL",IF(RIGHT(_xlpm.pre,1)="1","1PL","3PL")))),N2057,O2057,P2057,Q2057&amp;"W",R2057),_xlfn.TEXTJOIN("-",TRUE,M2057,N2057,O2057,P2057,Q2057&amp;"W",R2057))</f>
        <v>Straight Feeder-AL-Silver-Epoxy-5W-3</v>
      </c>
      <c r="T2057" s="14" t="str">
        <f>IF(COUNTIF(Cycletime[Element Desc.],ProjectsDB[[#This Row],[Element Desc.]])&gt;0,"Found","Not Found")</f>
        <v>Found</v>
      </c>
    </row>
    <row r="2058" spans="2:20" x14ac:dyDescent="0.25">
      <c r="B2058" s="8" t="s">
        <v>4192</v>
      </c>
      <c r="C2058" s="15" t="s">
        <v>4149</v>
      </c>
      <c r="D2058" s="15" t="s">
        <v>4193</v>
      </c>
      <c r="E2058" s="16">
        <v>1</v>
      </c>
      <c r="F2058" s="9" t="s">
        <v>3408</v>
      </c>
      <c r="G2058" s="9" t="s">
        <v>4151</v>
      </c>
      <c r="H2058" s="11"/>
      <c r="I2058" s="12">
        <v>490</v>
      </c>
      <c r="J2058" s="12"/>
      <c r="K2058" s="12"/>
      <c r="L2058" s="12">
        <f t="array" ref="L2058">IFERROR(LOOKUP(2^15,SEARCH({"40A","63A","80A","100A","125A","160A","200A","250A","400A","630A","800A","1000A","1250A","1600A","2000A","2500A","3200A","4000A","5000A","6300A"},UPPER(D2058)),{40,63,80,100,125,160,200,250,400,630,800,1000,1250,1600,2000,2500,3200,4000,5000,6300}),0)</f>
        <v>5000</v>
      </c>
      <c r="M2058" s="9" t="str">
        <f t="shared" si="161"/>
        <v>Straight Feeder</v>
      </c>
      <c r="N2058" s="9" t="str">
        <f t="shared" si="162"/>
        <v>AL</v>
      </c>
      <c r="O2058" s="13" t="str">
        <f t="shared" si="163"/>
        <v>Silver</v>
      </c>
      <c r="P2058" s="9" t="str">
        <f t="shared" si="164"/>
        <v>Epoxy</v>
      </c>
      <c r="Q2058" s="9" t="str">
        <f t="shared" si="165"/>
        <v>5</v>
      </c>
      <c r="R20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58" s="14" t="str">
        <f>IF(ProjectsDB[[#This Row],[Item Type]]="Straight Plug-In",_xlfn.TEXTJOIN("-",TRUE,M2058&amp;"-"&amp;_xlfn.LET(_xlpm.txt,ProjectsDB[[#This Row],[Assembly]],_xlpm.pos,FIND("SP",_xlpm.txt),_xlpm.pre,LEFT(_xlpm.txt,_xlpm.pos-1),IF(RIGHT(_xlpm.pre,3)="123","3PL",IF(RIGHT(_xlpm.pre,2)="12","2PL",IF(RIGHT(_xlpm.pre,1)="1","1PL","3PL")))),N2058,O2058,P2058,Q2058&amp;"W",R2058),_xlfn.TEXTJOIN("-",TRUE,M2058,N2058,O2058,P2058,Q2058&amp;"W",R2058))</f>
        <v>Straight Feeder-AL-Silver-Epoxy-5W-3</v>
      </c>
      <c r="T2058" s="14" t="str">
        <f>IF(COUNTIF(Cycletime[Element Desc.],ProjectsDB[[#This Row],[Element Desc.]])&gt;0,"Found","Not Found")</f>
        <v>Found</v>
      </c>
    </row>
    <row r="2059" spans="2:20" x14ac:dyDescent="0.25">
      <c r="B2059" s="8" t="s">
        <v>4194</v>
      </c>
      <c r="C2059" s="15" t="s">
        <v>4149</v>
      </c>
      <c r="D2059" s="15" t="s">
        <v>4195</v>
      </c>
      <c r="E2059" s="16">
        <v>1</v>
      </c>
      <c r="F2059" s="9" t="s">
        <v>3408</v>
      </c>
      <c r="G2059" s="9" t="s">
        <v>4151</v>
      </c>
      <c r="H2059" s="11"/>
      <c r="I2059" s="12">
        <v>300</v>
      </c>
      <c r="J2059" s="12">
        <v>220</v>
      </c>
      <c r="K2059" s="12">
        <v>300</v>
      </c>
      <c r="L2059" s="12">
        <f t="array" ref="L2059">IFERROR(LOOKUP(2^15,SEARCH({"40A","63A","80A","100A","125A","160A","200A","250A","400A","630A","800A","1000A","1250A","1600A","2000A","2500A","3200A","4000A","5000A","6300A"},UPPER(D2059)),{40,63,80,100,125,160,200,250,400,630,800,1000,1250,1600,2000,2500,3200,4000,5000,6300}),0)</f>
        <v>5000</v>
      </c>
      <c r="M2059" s="9" t="str">
        <f t="shared" si="161"/>
        <v>Z-Unit Flat</v>
      </c>
      <c r="N2059" s="9" t="str">
        <f t="shared" si="162"/>
        <v>AL</v>
      </c>
      <c r="O2059" s="13" t="str">
        <f t="shared" si="163"/>
        <v>Silver</v>
      </c>
      <c r="P2059" s="9" t="str">
        <f t="shared" si="164"/>
        <v>Epoxy</v>
      </c>
      <c r="Q2059" s="9" t="str">
        <f t="shared" si="165"/>
        <v>5</v>
      </c>
      <c r="R20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59" s="14" t="str">
        <f>IF(ProjectsDB[[#This Row],[Item Type]]="Straight Plug-In",_xlfn.TEXTJOIN("-",TRUE,M2059&amp;"-"&amp;_xlfn.LET(_xlpm.txt,ProjectsDB[[#This Row],[Assembly]],_xlpm.pos,FIND("SP",_xlpm.txt),_xlpm.pre,LEFT(_xlpm.txt,_xlpm.pos-1),IF(RIGHT(_xlpm.pre,3)="123","3PL",IF(RIGHT(_xlpm.pre,2)="12","2PL",IF(RIGHT(_xlpm.pre,1)="1","1PL","3PL")))),N2059,O2059,P2059,Q2059&amp;"W",R2059),_xlfn.TEXTJOIN("-",TRUE,M2059,N2059,O2059,P2059,Q2059&amp;"W",R2059))</f>
        <v>Z-Unit Flat-AL-Silver-Epoxy-5W-3</v>
      </c>
      <c r="T2059" s="14" t="str">
        <f>IF(COUNTIF(Cycletime[Element Desc.],ProjectsDB[[#This Row],[Element Desc.]])&gt;0,"Found","Not Found")</f>
        <v>Found</v>
      </c>
    </row>
    <row r="2060" spans="2:20" x14ac:dyDescent="0.25">
      <c r="B2060" s="8" t="s">
        <v>4196</v>
      </c>
      <c r="C2060" s="15" t="s">
        <v>4149</v>
      </c>
      <c r="D2060" s="15" t="s">
        <v>3701</v>
      </c>
      <c r="E2060" s="16">
        <v>1</v>
      </c>
      <c r="F2060" s="9" t="s">
        <v>3408</v>
      </c>
      <c r="G2060" s="9" t="s">
        <v>4151</v>
      </c>
      <c r="H2060" s="11"/>
      <c r="I2060" s="12">
        <v>650</v>
      </c>
      <c r="J2060" s="12"/>
      <c r="K2060" s="12"/>
      <c r="L2060" s="12">
        <f t="array" ref="L2060">IFERROR(LOOKUP(2^15,SEARCH({"40A","63A","80A","100A","125A","160A","200A","250A","400A","630A","800A","1000A","1250A","1600A","2000A","2500A","3200A","4000A","5000A","6300A"},UPPER(D2060)),{40,63,80,100,125,160,200,250,400,630,800,1000,1250,1600,2000,2500,3200,4000,5000,6300}),0)</f>
        <v>5000</v>
      </c>
      <c r="M2060" s="9" t="str">
        <f t="shared" si="161"/>
        <v>Straight Feeder</v>
      </c>
      <c r="N2060" s="9" t="str">
        <f t="shared" si="162"/>
        <v>AL</v>
      </c>
      <c r="O2060" s="13" t="str">
        <f t="shared" si="163"/>
        <v>Silver</v>
      </c>
      <c r="P2060" s="9" t="str">
        <f t="shared" si="164"/>
        <v>Epoxy</v>
      </c>
      <c r="Q2060" s="9" t="str">
        <f t="shared" si="165"/>
        <v>5</v>
      </c>
      <c r="R20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60" s="14" t="str">
        <f>IF(ProjectsDB[[#This Row],[Item Type]]="Straight Plug-In",_xlfn.TEXTJOIN("-",TRUE,M2060&amp;"-"&amp;_xlfn.LET(_xlpm.txt,ProjectsDB[[#This Row],[Assembly]],_xlpm.pos,FIND("SP",_xlpm.txt),_xlpm.pre,LEFT(_xlpm.txt,_xlpm.pos-1),IF(RIGHT(_xlpm.pre,3)="123","3PL",IF(RIGHT(_xlpm.pre,2)="12","2PL",IF(RIGHT(_xlpm.pre,1)="1","1PL","3PL")))),N2060,O2060,P2060,Q2060&amp;"W",R2060),_xlfn.TEXTJOIN("-",TRUE,M2060,N2060,O2060,P2060,Q2060&amp;"W",R2060))</f>
        <v>Straight Feeder-AL-Silver-Epoxy-5W-3</v>
      </c>
      <c r="T2060" s="14" t="str">
        <f>IF(COUNTIF(Cycletime[Element Desc.],ProjectsDB[[#This Row],[Element Desc.]])&gt;0,"Found","Not Found")</f>
        <v>Found</v>
      </c>
    </row>
    <row r="2061" spans="2:20" x14ac:dyDescent="0.25">
      <c r="B2061" s="8" t="s">
        <v>4197</v>
      </c>
      <c r="C2061" s="15" t="s">
        <v>4149</v>
      </c>
      <c r="D2061" s="15" t="s">
        <v>4198</v>
      </c>
      <c r="E2061" s="16">
        <v>1</v>
      </c>
      <c r="F2061" s="9" t="s">
        <v>3408</v>
      </c>
      <c r="G2061" s="9" t="s">
        <v>4151</v>
      </c>
      <c r="H2061" s="11"/>
      <c r="I2061" s="12">
        <v>885</v>
      </c>
      <c r="J2061" s="12"/>
      <c r="K2061" s="12"/>
      <c r="L2061" s="12">
        <f t="array" ref="L2061">IFERROR(LOOKUP(2^15,SEARCH({"40A","63A","80A","100A","125A","160A","200A","250A","400A","630A","800A","1000A","1250A","1600A","2000A","2500A","3200A","4000A","5000A","6300A"},UPPER(D2061)),{40,63,80,100,125,160,200,250,400,630,800,1000,1250,1600,2000,2500,3200,4000,5000,6300}),0)</f>
        <v>5000</v>
      </c>
      <c r="M2061" s="9" t="str">
        <f t="shared" si="161"/>
        <v>Straight Feeder</v>
      </c>
      <c r="N2061" s="9" t="str">
        <f t="shared" si="162"/>
        <v>AL</v>
      </c>
      <c r="O2061" s="13" t="str">
        <f t="shared" si="163"/>
        <v>Silver</v>
      </c>
      <c r="P2061" s="9" t="str">
        <f t="shared" si="164"/>
        <v>Epoxy</v>
      </c>
      <c r="Q2061" s="9" t="str">
        <f t="shared" si="165"/>
        <v>5</v>
      </c>
      <c r="R20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61" s="14" t="str">
        <f>IF(ProjectsDB[[#This Row],[Item Type]]="Straight Plug-In",_xlfn.TEXTJOIN("-",TRUE,M2061&amp;"-"&amp;_xlfn.LET(_xlpm.txt,ProjectsDB[[#This Row],[Assembly]],_xlpm.pos,FIND("SP",_xlpm.txt),_xlpm.pre,LEFT(_xlpm.txt,_xlpm.pos-1),IF(RIGHT(_xlpm.pre,3)="123","3PL",IF(RIGHT(_xlpm.pre,2)="12","2PL",IF(RIGHT(_xlpm.pre,1)="1","1PL","3PL")))),N2061,O2061,P2061,Q2061&amp;"W",R2061),_xlfn.TEXTJOIN("-",TRUE,M2061,N2061,O2061,P2061,Q2061&amp;"W",R2061))</f>
        <v>Straight Feeder-AL-Silver-Epoxy-5W-3</v>
      </c>
      <c r="T2061" s="14" t="str">
        <f>IF(COUNTIF(Cycletime[Element Desc.],ProjectsDB[[#This Row],[Element Desc.]])&gt;0,"Found","Not Found")</f>
        <v>Found</v>
      </c>
    </row>
    <row r="2062" spans="2:20" x14ac:dyDescent="0.25">
      <c r="B2062" s="8" t="s">
        <v>4199</v>
      </c>
      <c r="C2062" s="15" t="s">
        <v>4149</v>
      </c>
      <c r="D2062" s="15" t="s">
        <v>4200</v>
      </c>
      <c r="E2062" s="16">
        <v>1</v>
      </c>
      <c r="F2062" s="9" t="s">
        <v>3408</v>
      </c>
      <c r="G2062" s="9" t="s">
        <v>4151</v>
      </c>
      <c r="H2062" s="11"/>
      <c r="I2062" s="12">
        <v>635</v>
      </c>
      <c r="J2062" s="12"/>
      <c r="K2062" s="12"/>
      <c r="L2062" s="12">
        <f t="array" ref="L2062">IFERROR(LOOKUP(2^15,SEARCH({"40A","63A","80A","100A","125A","160A","200A","250A","400A","630A","800A","1000A","1250A","1600A","2000A","2500A","3200A","4000A","5000A","6300A"},UPPER(D2062)),{40,63,80,100,125,160,200,250,400,630,800,1000,1250,1600,2000,2500,3200,4000,5000,6300}),0)</f>
        <v>5000</v>
      </c>
      <c r="M2062" s="9" t="str">
        <f t="shared" si="161"/>
        <v>Straight Feeder</v>
      </c>
      <c r="N2062" s="9" t="str">
        <f t="shared" si="162"/>
        <v>AL</v>
      </c>
      <c r="O2062" s="13" t="str">
        <f t="shared" si="163"/>
        <v>Silver</v>
      </c>
      <c r="P2062" s="9" t="str">
        <f t="shared" si="164"/>
        <v>Epoxy</v>
      </c>
      <c r="Q2062" s="9" t="str">
        <f t="shared" si="165"/>
        <v>5</v>
      </c>
      <c r="R20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62" s="14" t="str">
        <f>IF(ProjectsDB[[#This Row],[Item Type]]="Straight Plug-In",_xlfn.TEXTJOIN("-",TRUE,M2062&amp;"-"&amp;_xlfn.LET(_xlpm.txt,ProjectsDB[[#This Row],[Assembly]],_xlpm.pos,FIND("SP",_xlpm.txt),_xlpm.pre,LEFT(_xlpm.txt,_xlpm.pos-1),IF(RIGHT(_xlpm.pre,3)="123","3PL",IF(RIGHT(_xlpm.pre,2)="12","2PL",IF(RIGHT(_xlpm.pre,1)="1","1PL","3PL")))),N2062,O2062,P2062,Q2062&amp;"W",R2062),_xlfn.TEXTJOIN("-",TRUE,M2062,N2062,O2062,P2062,Q2062&amp;"W",R2062))</f>
        <v>Straight Feeder-AL-Silver-Epoxy-5W-3</v>
      </c>
      <c r="T2062" s="14" t="str">
        <f>IF(COUNTIF(Cycletime[Element Desc.],ProjectsDB[[#This Row],[Element Desc.]])&gt;0,"Found","Not Found")</f>
        <v>Found</v>
      </c>
    </row>
    <row r="2063" spans="2:20" x14ac:dyDescent="0.25">
      <c r="B2063" s="8" t="s">
        <v>4201</v>
      </c>
      <c r="C2063" s="15" t="s">
        <v>4149</v>
      </c>
      <c r="D2063" s="15" t="s">
        <v>3517</v>
      </c>
      <c r="E2063" s="16">
        <v>1</v>
      </c>
      <c r="F2063" s="9" t="s">
        <v>3408</v>
      </c>
      <c r="G2063" s="9" t="s">
        <v>4151</v>
      </c>
      <c r="H2063" s="11"/>
      <c r="I2063" s="12">
        <v>3000</v>
      </c>
      <c r="J2063" s="12"/>
      <c r="K2063" s="12"/>
      <c r="L2063" s="12">
        <f t="array" ref="L2063">IFERROR(LOOKUP(2^15,SEARCH({"40A","63A","80A","100A","125A","160A","200A","250A","400A","630A","800A","1000A","1250A","1600A","2000A","2500A","3200A","4000A","5000A","6300A"},UPPER(D2063)),{40,63,80,100,125,160,200,250,400,630,800,1000,1250,1600,2000,2500,3200,4000,5000,6300}),0)</f>
        <v>5000</v>
      </c>
      <c r="M2063" s="9" t="str">
        <f t="shared" si="161"/>
        <v>Straight Feeder</v>
      </c>
      <c r="N2063" s="9" t="str">
        <f t="shared" si="162"/>
        <v>AL</v>
      </c>
      <c r="O2063" s="13" t="str">
        <f t="shared" si="163"/>
        <v>Silver</v>
      </c>
      <c r="P2063" s="9" t="str">
        <f t="shared" si="164"/>
        <v>Epoxy</v>
      </c>
      <c r="Q2063" s="9" t="str">
        <f t="shared" si="165"/>
        <v>5</v>
      </c>
      <c r="R20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63" s="14" t="str">
        <f>IF(ProjectsDB[[#This Row],[Item Type]]="Straight Plug-In",_xlfn.TEXTJOIN("-",TRUE,M2063&amp;"-"&amp;_xlfn.LET(_xlpm.txt,ProjectsDB[[#This Row],[Assembly]],_xlpm.pos,FIND("SP",_xlpm.txt),_xlpm.pre,LEFT(_xlpm.txt,_xlpm.pos-1),IF(RIGHT(_xlpm.pre,3)="123","3PL",IF(RIGHT(_xlpm.pre,2)="12","2PL",IF(RIGHT(_xlpm.pre,1)="1","1PL","3PL")))),N2063,O2063,P2063,Q2063&amp;"W",R2063),_xlfn.TEXTJOIN("-",TRUE,M2063,N2063,O2063,P2063,Q2063&amp;"W",R2063))</f>
        <v>Straight Feeder-AL-Silver-Epoxy-5W-3</v>
      </c>
      <c r="T2063" s="14" t="str">
        <f>IF(COUNTIF(Cycletime[Element Desc.],ProjectsDB[[#This Row],[Element Desc.]])&gt;0,"Found","Not Found")</f>
        <v>Found</v>
      </c>
    </row>
    <row r="2064" spans="2:20" x14ac:dyDescent="0.25">
      <c r="B2064" s="8" t="s">
        <v>4202</v>
      </c>
      <c r="C2064" s="15" t="s">
        <v>4149</v>
      </c>
      <c r="D2064" s="15" t="s">
        <v>3506</v>
      </c>
      <c r="E2064" s="16">
        <v>14</v>
      </c>
      <c r="F2064" s="9" t="s">
        <v>3408</v>
      </c>
      <c r="G2064" s="9" t="s">
        <v>4151</v>
      </c>
      <c r="H2064" s="11"/>
      <c r="I2064" s="12"/>
      <c r="J2064" s="12"/>
      <c r="K2064" s="12"/>
      <c r="L2064" s="12">
        <f t="array" ref="L2064">IFERROR(LOOKUP(2^15,SEARCH({"40A","63A","80A","100A","125A","160A","200A","250A","400A","630A","800A","1000A","1250A","1600A","2000A","2500A","3200A","4000A","5000A","6300A"},UPPER(D2064)),{40,63,80,100,125,160,200,250,400,630,800,1000,1250,1600,2000,2500,3200,4000,5000,6300}),0)</f>
        <v>5000</v>
      </c>
      <c r="M2064" s="9" t="str">
        <f t="shared" si="161"/>
        <v>Joint Pack</v>
      </c>
      <c r="N2064" s="9" t="str">
        <f t="shared" si="162"/>
        <v>AL</v>
      </c>
      <c r="O2064" s="13" t="str">
        <f t="shared" si="163"/>
        <v>Silver</v>
      </c>
      <c r="P2064" s="9" t="str">
        <f t="shared" si="164"/>
        <v>None</v>
      </c>
      <c r="Q2064" s="9" t="str">
        <f t="shared" si="165"/>
        <v>5</v>
      </c>
      <c r="R20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64" s="14" t="str">
        <f>IF(ProjectsDB[[#This Row],[Item Type]]="Straight Plug-In",_xlfn.TEXTJOIN("-",TRUE,M2064&amp;"-"&amp;_xlfn.LET(_xlpm.txt,ProjectsDB[[#This Row],[Assembly]],_xlpm.pos,FIND("SP",_xlpm.txt),_xlpm.pre,LEFT(_xlpm.txt,_xlpm.pos-1),IF(RIGHT(_xlpm.pre,3)="123","3PL",IF(RIGHT(_xlpm.pre,2)="12","2PL",IF(RIGHT(_xlpm.pre,1)="1","1PL","3PL")))),N2064,O2064,P2064,Q2064&amp;"W",R2064),_xlfn.TEXTJOIN("-",TRUE,M2064,N2064,O2064,P2064,Q2064&amp;"W",R2064))</f>
        <v>Joint Pack-AL-Silver-None-5W-3</v>
      </c>
      <c r="T2064" s="14" t="str">
        <f>IF(COUNTIF(Cycletime[Element Desc.],ProjectsDB[[#This Row],[Element Desc.]])&gt;0,"Found","Not Found")</f>
        <v>Found</v>
      </c>
    </row>
    <row r="2065" spans="2:20" x14ac:dyDescent="0.25">
      <c r="B2065" s="8" t="s">
        <v>4203</v>
      </c>
      <c r="C2065" s="15" t="s">
        <v>4149</v>
      </c>
      <c r="D2065" s="15" t="s">
        <v>183</v>
      </c>
      <c r="E2065" s="16">
        <v>6</v>
      </c>
      <c r="F2065" s="9" t="s">
        <v>3408</v>
      </c>
      <c r="G2065" s="9" t="s">
        <v>4151</v>
      </c>
      <c r="H2065" s="11"/>
      <c r="I2065" s="12"/>
      <c r="J2065" s="12"/>
      <c r="K2065" s="12"/>
      <c r="L2065" s="12">
        <f t="array" ref="L2065">IFERROR(LOOKUP(2^15,SEARCH({"40A","63A","80A","100A","125A","160A","200A","250A","400A","630A","800A","1000A","1250A","1600A","2000A","2500A","3200A","4000A","5000A","6300A"},UPPER(D2065)),{40,63,80,100,125,160,200,250,400,630,800,1000,1250,1600,2000,2500,3200,4000,5000,6300}),0)</f>
        <v>1250</v>
      </c>
      <c r="M2065" s="9" t="str">
        <f t="shared" si="161"/>
        <v>Joint Pack</v>
      </c>
      <c r="N2065" s="9" t="str">
        <f t="shared" si="162"/>
        <v>AL</v>
      </c>
      <c r="O2065" s="13" t="str">
        <f t="shared" si="163"/>
        <v>Silver</v>
      </c>
      <c r="P2065" s="9" t="str">
        <f t="shared" si="164"/>
        <v>None</v>
      </c>
      <c r="Q2065" s="9" t="str">
        <f t="shared" si="165"/>
        <v>5</v>
      </c>
      <c r="R20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65" s="14" t="str">
        <f>IF(ProjectsDB[[#This Row],[Item Type]]="Straight Plug-In",_xlfn.TEXTJOIN("-",TRUE,M2065&amp;"-"&amp;_xlfn.LET(_xlpm.txt,ProjectsDB[[#This Row],[Assembly]],_xlpm.pos,FIND("SP",_xlpm.txt),_xlpm.pre,LEFT(_xlpm.txt,_xlpm.pos-1),IF(RIGHT(_xlpm.pre,3)="123","3PL",IF(RIGHT(_xlpm.pre,2)="12","2PL",IF(RIGHT(_xlpm.pre,1)="1","1PL","3PL")))),N2065,O2065,P2065,Q2065&amp;"W",R2065),_xlfn.TEXTJOIN("-",TRUE,M2065,N2065,O2065,P2065,Q2065&amp;"W",R2065))</f>
        <v>Joint Pack-AL-Silver-None-5W-1</v>
      </c>
      <c r="T2065" s="14" t="str">
        <f>IF(COUNTIF(Cycletime[Element Desc.],ProjectsDB[[#This Row],[Element Desc.]])&gt;0,"Found","Not Found")</f>
        <v>Found</v>
      </c>
    </row>
    <row r="2066" spans="2:20" x14ac:dyDescent="0.25">
      <c r="B2066" s="8" t="s">
        <v>4204</v>
      </c>
      <c r="C2066" s="15" t="s">
        <v>4149</v>
      </c>
      <c r="D2066" s="15" t="s">
        <v>4205</v>
      </c>
      <c r="E2066" s="16">
        <v>2</v>
      </c>
      <c r="F2066" s="9" t="s">
        <v>3408</v>
      </c>
      <c r="G2066" s="9" t="s">
        <v>4151</v>
      </c>
      <c r="H2066" s="11"/>
      <c r="I2066" s="12">
        <v>3000</v>
      </c>
      <c r="J2066" s="12"/>
      <c r="K2066" s="12"/>
      <c r="L2066" s="12">
        <f t="array" ref="L2066">IFERROR(LOOKUP(2^15,SEARCH({"40A","63A","80A","100A","125A","160A","200A","250A","400A","630A","800A","1000A","1250A","1600A","2000A","2500A","3200A","4000A","5000A","6300A"},UPPER(D2066)),{40,63,80,100,125,160,200,250,400,630,800,1000,1250,1600,2000,2500,3200,4000,5000,6300}),0)</f>
        <v>1250</v>
      </c>
      <c r="M2066" s="9" t="str">
        <f t="shared" si="161"/>
        <v>Straight Feeder</v>
      </c>
      <c r="N2066" s="9" t="str">
        <f t="shared" si="162"/>
        <v>AL</v>
      </c>
      <c r="O2066" s="13" t="str">
        <f t="shared" si="163"/>
        <v>Silver</v>
      </c>
      <c r="P2066" s="9" t="str">
        <f t="shared" si="164"/>
        <v>Epoxy</v>
      </c>
      <c r="Q2066" s="9" t="str">
        <f t="shared" si="165"/>
        <v>5</v>
      </c>
      <c r="R20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66" s="14" t="str">
        <f>IF(ProjectsDB[[#This Row],[Item Type]]="Straight Plug-In",_xlfn.TEXTJOIN("-",TRUE,M2066&amp;"-"&amp;_xlfn.LET(_xlpm.txt,ProjectsDB[[#This Row],[Assembly]],_xlpm.pos,FIND("SP",_xlpm.txt),_xlpm.pre,LEFT(_xlpm.txt,_xlpm.pos-1),IF(RIGHT(_xlpm.pre,3)="123","3PL",IF(RIGHT(_xlpm.pre,2)="12","2PL",IF(RIGHT(_xlpm.pre,1)="1","1PL","3PL")))),N2066,O2066,P2066,Q2066&amp;"W",R2066),_xlfn.TEXTJOIN("-",TRUE,M2066,N2066,O2066,P2066,Q2066&amp;"W",R2066))</f>
        <v>Straight Feeder-AL-Silver-Epoxy-5W-1</v>
      </c>
      <c r="T2066" s="14" t="str">
        <f>IF(COUNTIF(Cycletime[Element Desc.],ProjectsDB[[#This Row],[Element Desc.]])&gt;0,"Found","Not Found")</f>
        <v>Found</v>
      </c>
    </row>
    <row r="2067" spans="2:20" x14ac:dyDescent="0.25">
      <c r="B2067" s="8" t="s">
        <v>4206</v>
      </c>
      <c r="C2067" s="15" t="s">
        <v>4149</v>
      </c>
      <c r="D2067" s="15" t="s">
        <v>4207</v>
      </c>
      <c r="E2067" s="16">
        <v>1</v>
      </c>
      <c r="F2067" s="9" t="s">
        <v>3408</v>
      </c>
      <c r="G2067" s="9" t="s">
        <v>4151</v>
      </c>
      <c r="H2067" s="11"/>
      <c r="I2067" s="12">
        <v>2000</v>
      </c>
      <c r="J2067" s="12"/>
      <c r="K2067" s="12"/>
      <c r="L2067" s="12">
        <f t="array" ref="L2067">IFERROR(LOOKUP(2^15,SEARCH({"40A","63A","80A","100A","125A","160A","200A","250A","400A","630A","800A","1000A","1250A","1600A","2000A","2500A","3200A","4000A","5000A","6300A"},UPPER(D2067)),{40,63,80,100,125,160,200,250,400,630,800,1000,1250,1600,2000,2500,3200,4000,5000,6300}),0)</f>
        <v>1250</v>
      </c>
      <c r="M2067" s="9" t="str">
        <f t="shared" si="161"/>
        <v>Straight Feeder</v>
      </c>
      <c r="N2067" s="9" t="str">
        <f t="shared" si="162"/>
        <v>AL</v>
      </c>
      <c r="O2067" s="13" t="str">
        <f t="shared" si="163"/>
        <v>Silver</v>
      </c>
      <c r="P2067" s="9" t="str">
        <f t="shared" si="164"/>
        <v>Epoxy</v>
      </c>
      <c r="Q2067" s="9" t="str">
        <f t="shared" si="165"/>
        <v>5</v>
      </c>
      <c r="R20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67" s="14" t="str">
        <f>IF(ProjectsDB[[#This Row],[Item Type]]="Straight Plug-In",_xlfn.TEXTJOIN("-",TRUE,M2067&amp;"-"&amp;_xlfn.LET(_xlpm.txt,ProjectsDB[[#This Row],[Assembly]],_xlpm.pos,FIND("SP",_xlpm.txt),_xlpm.pre,LEFT(_xlpm.txt,_xlpm.pos-1),IF(RIGHT(_xlpm.pre,3)="123","3PL",IF(RIGHT(_xlpm.pre,2)="12","2PL",IF(RIGHT(_xlpm.pre,1)="1","1PL","3PL")))),N2067,O2067,P2067,Q2067&amp;"W",R2067),_xlfn.TEXTJOIN("-",TRUE,M2067,N2067,O2067,P2067,Q2067&amp;"W",R2067))</f>
        <v>Straight Feeder-AL-Silver-Epoxy-5W-1</v>
      </c>
      <c r="T2067" s="14" t="str">
        <f>IF(COUNTIF(Cycletime[Element Desc.],ProjectsDB[[#This Row],[Element Desc.]])&gt;0,"Found","Not Found")</f>
        <v>Found</v>
      </c>
    </row>
    <row r="2068" spans="2:20" x14ac:dyDescent="0.25">
      <c r="B2068" s="8" t="s">
        <v>4208</v>
      </c>
      <c r="C2068" s="15" t="s">
        <v>4149</v>
      </c>
      <c r="D2068" s="15" t="s">
        <v>4209</v>
      </c>
      <c r="E2068" s="16">
        <v>1</v>
      </c>
      <c r="F2068" s="9" t="s">
        <v>3408</v>
      </c>
      <c r="G2068" s="9" t="s">
        <v>4151</v>
      </c>
      <c r="H2068" s="11"/>
      <c r="I2068" s="12">
        <v>325</v>
      </c>
      <c r="J2068" s="12">
        <v>325</v>
      </c>
      <c r="K2068" s="12"/>
      <c r="L2068" s="12">
        <f t="array" ref="L2068">IFERROR(LOOKUP(2^15,SEARCH({"40A","63A","80A","100A","125A","160A","200A","250A","400A","630A","800A","1000A","1250A","1600A","2000A","2500A","3200A","4000A","5000A","6300A"},UPPER(D2068)),{40,63,80,100,125,160,200,250,400,630,800,1000,1250,1600,2000,2500,3200,4000,5000,6300}),0)</f>
        <v>1250</v>
      </c>
      <c r="M2068" s="9" t="str">
        <f t="shared" si="161"/>
        <v>Elbow Edge</v>
      </c>
      <c r="N2068" s="9" t="str">
        <f t="shared" si="162"/>
        <v>AL</v>
      </c>
      <c r="O2068" s="13" t="str">
        <f t="shared" si="163"/>
        <v>Silver</v>
      </c>
      <c r="P2068" s="9" t="str">
        <f t="shared" si="164"/>
        <v>Epoxy</v>
      </c>
      <c r="Q2068" s="9" t="str">
        <f t="shared" si="165"/>
        <v>5</v>
      </c>
      <c r="R20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68" s="14" t="str">
        <f>IF(ProjectsDB[[#This Row],[Item Type]]="Straight Plug-In",_xlfn.TEXTJOIN("-",TRUE,M2068&amp;"-"&amp;_xlfn.LET(_xlpm.txt,ProjectsDB[[#This Row],[Assembly]],_xlpm.pos,FIND("SP",_xlpm.txt),_xlpm.pre,LEFT(_xlpm.txt,_xlpm.pos-1),IF(RIGHT(_xlpm.pre,3)="123","3PL",IF(RIGHT(_xlpm.pre,2)="12","2PL",IF(RIGHT(_xlpm.pre,1)="1","1PL","3PL")))),N2068,O2068,P2068,Q2068&amp;"W",R2068),_xlfn.TEXTJOIN("-",TRUE,M2068,N2068,O2068,P2068,Q2068&amp;"W",R2068))</f>
        <v>Elbow Edge-AL-Silver-Epoxy-5W-1</v>
      </c>
      <c r="T2068" s="14" t="str">
        <f>IF(COUNTIF(Cycletime[Element Desc.],ProjectsDB[[#This Row],[Element Desc.]])&gt;0,"Found","Not Found")</f>
        <v>Found</v>
      </c>
    </row>
    <row r="2069" spans="2:20" x14ac:dyDescent="0.25">
      <c r="B2069" s="8" t="s">
        <v>4210</v>
      </c>
      <c r="C2069" s="15" t="s">
        <v>4149</v>
      </c>
      <c r="D2069" s="15" t="s">
        <v>4211</v>
      </c>
      <c r="E2069" s="16">
        <v>1</v>
      </c>
      <c r="F2069" s="9" t="s">
        <v>3408</v>
      </c>
      <c r="G2069" s="9" t="s">
        <v>4151</v>
      </c>
      <c r="H2069" s="11"/>
      <c r="I2069" s="12">
        <v>1160</v>
      </c>
      <c r="J2069" s="12"/>
      <c r="K2069" s="12"/>
      <c r="L2069" s="12">
        <f t="array" ref="L2069">IFERROR(LOOKUP(2^15,SEARCH({"40A","63A","80A","100A","125A","160A","200A","250A","400A","630A","800A","1000A","1250A","1600A","2000A","2500A","3200A","4000A","5000A","6300A"},UPPER(D2069)),{40,63,80,100,125,160,200,250,400,630,800,1000,1250,1600,2000,2500,3200,4000,5000,6300}),0)</f>
        <v>1250</v>
      </c>
      <c r="M2069" s="9" t="str">
        <f t="shared" si="161"/>
        <v>Straight Feeder</v>
      </c>
      <c r="N2069" s="9" t="str">
        <f t="shared" si="162"/>
        <v>AL</v>
      </c>
      <c r="O2069" s="13" t="str">
        <f t="shared" si="163"/>
        <v>Silver</v>
      </c>
      <c r="P2069" s="9" t="str">
        <f t="shared" si="164"/>
        <v>Epoxy</v>
      </c>
      <c r="Q2069" s="9" t="str">
        <f t="shared" si="165"/>
        <v>5</v>
      </c>
      <c r="R20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69" s="14" t="str">
        <f>IF(ProjectsDB[[#This Row],[Item Type]]="Straight Plug-In",_xlfn.TEXTJOIN("-",TRUE,M2069&amp;"-"&amp;_xlfn.LET(_xlpm.txt,ProjectsDB[[#This Row],[Assembly]],_xlpm.pos,FIND("SP",_xlpm.txt),_xlpm.pre,LEFT(_xlpm.txt,_xlpm.pos-1),IF(RIGHT(_xlpm.pre,3)="123","3PL",IF(RIGHT(_xlpm.pre,2)="12","2PL",IF(RIGHT(_xlpm.pre,1)="1","1PL","3PL")))),N2069,O2069,P2069,Q2069&amp;"W",R2069),_xlfn.TEXTJOIN("-",TRUE,M2069,N2069,O2069,P2069,Q2069&amp;"W",R2069))</f>
        <v>Straight Feeder-AL-Silver-Epoxy-5W-1</v>
      </c>
      <c r="T2069" s="14" t="str">
        <f>IF(COUNTIF(Cycletime[Element Desc.],ProjectsDB[[#This Row],[Element Desc.]])&gt;0,"Found","Not Found")</f>
        <v>Found</v>
      </c>
    </row>
    <row r="2070" spans="2:20" x14ac:dyDescent="0.25">
      <c r="B2070" s="8" t="s">
        <v>4212</v>
      </c>
      <c r="C2070" s="15" t="s">
        <v>4149</v>
      </c>
      <c r="D2070" s="15" t="s">
        <v>4213</v>
      </c>
      <c r="E2070" s="16">
        <v>1</v>
      </c>
      <c r="F2070" s="9" t="s">
        <v>3408</v>
      </c>
      <c r="G2070" s="9" t="s">
        <v>4151</v>
      </c>
      <c r="H2070" s="11"/>
      <c r="I2070" s="12">
        <v>2390</v>
      </c>
      <c r="J2070" s="12"/>
      <c r="K2070" s="12"/>
      <c r="L2070" s="12">
        <f t="array" ref="L2070">IFERROR(LOOKUP(2^15,SEARCH({"40A","63A","80A","100A","125A","160A","200A","250A","400A","630A","800A","1000A","1250A","1600A","2000A","2500A","3200A","4000A","5000A","6300A"},UPPER(D2070)),{40,63,80,100,125,160,200,250,400,630,800,1000,1250,1600,2000,2500,3200,4000,5000,6300}),0)</f>
        <v>1250</v>
      </c>
      <c r="M2070" s="9" t="str">
        <f t="shared" si="161"/>
        <v>Straight Feeder</v>
      </c>
      <c r="N2070" s="9" t="str">
        <f t="shared" si="162"/>
        <v>AL</v>
      </c>
      <c r="O2070" s="13" t="str">
        <f t="shared" si="163"/>
        <v>Silver</v>
      </c>
      <c r="P2070" s="9" t="str">
        <f t="shared" si="164"/>
        <v>Epoxy</v>
      </c>
      <c r="Q2070" s="9" t="str">
        <f t="shared" si="165"/>
        <v>5</v>
      </c>
      <c r="R20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70" s="14" t="str">
        <f>IF(ProjectsDB[[#This Row],[Item Type]]="Straight Plug-In",_xlfn.TEXTJOIN("-",TRUE,M2070&amp;"-"&amp;_xlfn.LET(_xlpm.txt,ProjectsDB[[#This Row],[Assembly]],_xlpm.pos,FIND("SP",_xlpm.txt),_xlpm.pre,LEFT(_xlpm.txt,_xlpm.pos-1),IF(RIGHT(_xlpm.pre,3)="123","3PL",IF(RIGHT(_xlpm.pre,2)="12","2PL",IF(RIGHT(_xlpm.pre,1)="1","1PL","3PL")))),N2070,O2070,P2070,Q2070&amp;"W",R2070),_xlfn.TEXTJOIN("-",TRUE,M2070,N2070,O2070,P2070,Q2070&amp;"W",R2070))</f>
        <v>Straight Feeder-AL-Silver-Epoxy-5W-1</v>
      </c>
      <c r="T2070" s="14" t="str">
        <f>IF(COUNTIF(Cycletime[Element Desc.],ProjectsDB[[#This Row],[Element Desc.]])&gt;0,"Found","Not Found")</f>
        <v>Found</v>
      </c>
    </row>
    <row r="2071" spans="2:20" x14ac:dyDescent="0.25">
      <c r="B2071" s="8" t="s">
        <v>4214</v>
      </c>
      <c r="C2071" s="15" t="s">
        <v>4149</v>
      </c>
      <c r="D2071" s="15" t="s">
        <v>4215</v>
      </c>
      <c r="E2071" s="16">
        <v>1</v>
      </c>
      <c r="F2071" s="9" t="s">
        <v>3408</v>
      </c>
      <c r="G2071" s="9" t="s">
        <v>4151</v>
      </c>
      <c r="H2071" s="11"/>
      <c r="I2071" s="12">
        <v>750</v>
      </c>
      <c r="J2071" s="12"/>
      <c r="K2071" s="12"/>
      <c r="L2071" s="12">
        <f t="array" ref="L2071">IFERROR(LOOKUP(2^15,SEARCH({"40A","63A","80A","100A","125A","160A","200A","250A","400A","630A","800A","1000A","1250A","1600A","2000A","2500A","3200A","4000A","5000A","6300A"},UPPER(D2071)),{40,63,80,100,125,160,200,250,400,630,800,1000,1250,1600,2000,2500,3200,4000,5000,6300}),0)</f>
        <v>5000</v>
      </c>
      <c r="M2071" s="9" t="str">
        <f t="shared" si="161"/>
        <v>Straight Feeder</v>
      </c>
      <c r="N2071" s="9" t="str">
        <f t="shared" si="162"/>
        <v>AL</v>
      </c>
      <c r="O2071" s="13" t="str">
        <f t="shared" si="163"/>
        <v>Silver</v>
      </c>
      <c r="P2071" s="9" t="str">
        <f t="shared" si="164"/>
        <v>Epoxy</v>
      </c>
      <c r="Q2071" s="9" t="str">
        <f t="shared" si="165"/>
        <v>5</v>
      </c>
      <c r="R20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71" s="14" t="str">
        <f>IF(ProjectsDB[[#This Row],[Item Type]]="Straight Plug-In",_xlfn.TEXTJOIN("-",TRUE,M2071&amp;"-"&amp;_xlfn.LET(_xlpm.txt,ProjectsDB[[#This Row],[Assembly]],_xlpm.pos,FIND("SP",_xlpm.txt),_xlpm.pre,LEFT(_xlpm.txt,_xlpm.pos-1),IF(RIGHT(_xlpm.pre,3)="123","3PL",IF(RIGHT(_xlpm.pre,2)="12","2PL",IF(RIGHT(_xlpm.pre,1)="1","1PL","3PL")))),N2071,O2071,P2071,Q2071&amp;"W",R2071),_xlfn.TEXTJOIN("-",TRUE,M2071,N2071,O2071,P2071,Q2071&amp;"W",R2071))</f>
        <v>Straight Feeder-AL-Silver-Epoxy-5W-3</v>
      </c>
      <c r="T2071" s="14" t="str">
        <f>IF(COUNTIF(Cycletime[Element Desc.],ProjectsDB[[#This Row],[Element Desc.]])&gt;0,"Found","Not Found")</f>
        <v>Found</v>
      </c>
    </row>
    <row r="2072" spans="2:20" x14ac:dyDescent="0.25">
      <c r="B2072" s="8" t="s">
        <v>4216</v>
      </c>
      <c r="C2072" s="15" t="s">
        <v>4149</v>
      </c>
      <c r="D2072" s="15" t="s">
        <v>4217</v>
      </c>
      <c r="E2072" s="16">
        <v>1</v>
      </c>
      <c r="F2072" s="9" t="s">
        <v>3408</v>
      </c>
      <c r="G2072" s="9" t="s">
        <v>4151</v>
      </c>
      <c r="H2072" s="11"/>
      <c r="I2072" s="12">
        <v>1600</v>
      </c>
      <c r="J2072" s="12"/>
      <c r="K2072" s="12"/>
      <c r="L2072" s="12">
        <f t="array" ref="L2072">IFERROR(LOOKUP(2^15,SEARCH({"40A","63A","80A","100A","125A","160A","200A","250A","400A","630A","800A","1000A","1250A","1600A","2000A","2500A","3200A","4000A","5000A","6300A"},UPPER(D2072)),{40,63,80,100,125,160,200,250,400,630,800,1000,1250,1600,2000,2500,3200,4000,5000,6300}),0)</f>
        <v>5000</v>
      </c>
      <c r="M2072" s="9" t="str">
        <f t="shared" si="161"/>
        <v>Straight Feeder</v>
      </c>
      <c r="N2072" s="9" t="str">
        <f t="shared" si="162"/>
        <v>AL</v>
      </c>
      <c r="O2072" s="13" t="str">
        <f t="shared" si="163"/>
        <v>Silver</v>
      </c>
      <c r="P2072" s="9" t="str">
        <f t="shared" si="164"/>
        <v>Epoxy</v>
      </c>
      <c r="Q2072" s="9" t="str">
        <f t="shared" si="165"/>
        <v>5</v>
      </c>
      <c r="R20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72" s="14" t="str">
        <f>IF(ProjectsDB[[#This Row],[Item Type]]="Straight Plug-In",_xlfn.TEXTJOIN("-",TRUE,M2072&amp;"-"&amp;_xlfn.LET(_xlpm.txt,ProjectsDB[[#This Row],[Assembly]],_xlpm.pos,FIND("SP",_xlpm.txt),_xlpm.pre,LEFT(_xlpm.txt,_xlpm.pos-1),IF(RIGHT(_xlpm.pre,3)="123","3PL",IF(RIGHT(_xlpm.pre,2)="12","2PL",IF(RIGHT(_xlpm.pre,1)="1","1PL","3PL")))),N2072,O2072,P2072,Q2072&amp;"W",R2072),_xlfn.TEXTJOIN("-",TRUE,M2072,N2072,O2072,P2072,Q2072&amp;"W",R2072))</f>
        <v>Straight Feeder-AL-Silver-Epoxy-5W-3</v>
      </c>
      <c r="T2072" s="14" t="str">
        <f>IF(COUNTIF(Cycletime[Element Desc.],ProjectsDB[[#This Row],[Element Desc.]])&gt;0,"Found","Not Found")</f>
        <v>Found</v>
      </c>
    </row>
    <row r="2073" spans="2:20" x14ac:dyDescent="0.25">
      <c r="B2073" s="8" t="s">
        <v>4218</v>
      </c>
      <c r="C2073" s="15" t="s">
        <v>4149</v>
      </c>
      <c r="D2073" s="15" t="s">
        <v>4219</v>
      </c>
      <c r="E2073" s="16">
        <v>1</v>
      </c>
      <c r="F2073" s="9" t="s">
        <v>3408</v>
      </c>
      <c r="G2073" s="9" t="s">
        <v>4151</v>
      </c>
      <c r="H2073" s="11"/>
      <c r="I2073" s="12">
        <v>890</v>
      </c>
      <c r="J2073" s="12"/>
      <c r="K2073" s="12"/>
      <c r="L2073" s="12">
        <f t="array" ref="L2073">IFERROR(LOOKUP(2^15,SEARCH({"40A","63A","80A","100A","125A","160A","200A","250A","400A","630A","800A","1000A","1250A","1600A","2000A","2500A","3200A","4000A","5000A","6300A"},UPPER(D2073)),{40,63,80,100,125,160,200,250,400,630,800,1000,1250,1600,2000,2500,3200,4000,5000,6300}),0)</f>
        <v>5000</v>
      </c>
      <c r="M2073" s="9" t="str">
        <f t="shared" si="161"/>
        <v>Straight Feeder</v>
      </c>
      <c r="N2073" s="9" t="str">
        <f t="shared" si="162"/>
        <v>AL</v>
      </c>
      <c r="O2073" s="13" t="str">
        <f t="shared" si="163"/>
        <v>Silver</v>
      </c>
      <c r="P2073" s="9" t="str">
        <f t="shared" si="164"/>
        <v>Epoxy</v>
      </c>
      <c r="Q2073" s="9" t="str">
        <f t="shared" si="165"/>
        <v>5</v>
      </c>
      <c r="R20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73" s="14" t="str">
        <f>IF(ProjectsDB[[#This Row],[Item Type]]="Straight Plug-In",_xlfn.TEXTJOIN("-",TRUE,M2073&amp;"-"&amp;_xlfn.LET(_xlpm.txt,ProjectsDB[[#This Row],[Assembly]],_xlpm.pos,FIND("SP",_xlpm.txt),_xlpm.pre,LEFT(_xlpm.txt,_xlpm.pos-1),IF(RIGHT(_xlpm.pre,3)="123","3PL",IF(RIGHT(_xlpm.pre,2)="12","2PL",IF(RIGHT(_xlpm.pre,1)="1","1PL","3PL")))),N2073,O2073,P2073,Q2073&amp;"W",R2073),_xlfn.TEXTJOIN("-",TRUE,M2073,N2073,O2073,P2073,Q2073&amp;"W",R2073))</f>
        <v>Straight Feeder-AL-Silver-Epoxy-5W-3</v>
      </c>
      <c r="T2073" s="14" t="str">
        <f>IF(COUNTIF(Cycletime[Element Desc.],ProjectsDB[[#This Row],[Element Desc.]])&gt;0,"Found","Not Found")</f>
        <v>Found</v>
      </c>
    </row>
    <row r="2074" spans="2:20" x14ac:dyDescent="0.25">
      <c r="B2074" s="8" t="s">
        <v>4220</v>
      </c>
      <c r="C2074" s="15" t="s">
        <v>4149</v>
      </c>
      <c r="D2074" s="15" t="s">
        <v>4221</v>
      </c>
      <c r="E2074" s="16">
        <v>1</v>
      </c>
      <c r="F2074" s="9" t="s">
        <v>3408</v>
      </c>
      <c r="G2074" s="9" t="s">
        <v>4151</v>
      </c>
      <c r="H2074" s="11"/>
      <c r="I2074" s="12">
        <v>910</v>
      </c>
      <c r="J2074" s="12"/>
      <c r="K2074" s="12"/>
      <c r="L2074" s="12">
        <f t="array" ref="L2074">IFERROR(LOOKUP(2^15,SEARCH({"40A","63A","80A","100A","125A","160A","200A","250A","400A","630A","800A","1000A","1250A","1600A","2000A","2500A","3200A","4000A","5000A","6300A"},UPPER(D2074)),{40,63,80,100,125,160,200,250,400,630,800,1000,1250,1600,2000,2500,3200,4000,5000,6300}),0)</f>
        <v>5000</v>
      </c>
      <c r="M2074" s="9" t="str">
        <f t="shared" si="161"/>
        <v>Straight Feeder</v>
      </c>
      <c r="N2074" s="9" t="str">
        <f t="shared" si="162"/>
        <v>AL</v>
      </c>
      <c r="O2074" s="13" t="str">
        <f t="shared" si="163"/>
        <v>Silver</v>
      </c>
      <c r="P2074" s="9" t="str">
        <f t="shared" si="164"/>
        <v>Epoxy</v>
      </c>
      <c r="Q2074" s="9" t="str">
        <f t="shared" si="165"/>
        <v>5</v>
      </c>
      <c r="R20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74" s="14" t="str">
        <f>IF(ProjectsDB[[#This Row],[Item Type]]="Straight Plug-In",_xlfn.TEXTJOIN("-",TRUE,M2074&amp;"-"&amp;_xlfn.LET(_xlpm.txt,ProjectsDB[[#This Row],[Assembly]],_xlpm.pos,FIND("SP",_xlpm.txt),_xlpm.pre,LEFT(_xlpm.txt,_xlpm.pos-1),IF(RIGHT(_xlpm.pre,3)="123","3PL",IF(RIGHT(_xlpm.pre,2)="12","2PL",IF(RIGHT(_xlpm.pre,1)="1","1PL","3PL")))),N2074,O2074,P2074,Q2074&amp;"W",R2074),_xlfn.TEXTJOIN("-",TRUE,M2074,N2074,O2074,P2074,Q2074&amp;"W",R2074))</f>
        <v>Straight Feeder-AL-Silver-Epoxy-5W-3</v>
      </c>
      <c r="T2074" s="14" t="str">
        <f>IF(COUNTIF(Cycletime[Element Desc.],ProjectsDB[[#This Row],[Element Desc.]])&gt;0,"Found","Not Found")</f>
        <v>Found</v>
      </c>
    </row>
    <row r="2075" spans="2:20" x14ac:dyDescent="0.25">
      <c r="B2075" s="8" t="s">
        <v>4222</v>
      </c>
      <c r="C2075" s="15" t="s">
        <v>4149</v>
      </c>
      <c r="D2075" s="15" t="s">
        <v>4223</v>
      </c>
      <c r="E2075" s="16">
        <v>2</v>
      </c>
      <c r="F2075" s="9" t="s">
        <v>3408</v>
      </c>
      <c r="G2075" s="9" t="s">
        <v>4151</v>
      </c>
      <c r="H2075" s="11"/>
      <c r="I2075" s="12">
        <v>580</v>
      </c>
      <c r="J2075" s="12">
        <v>715</v>
      </c>
      <c r="K2075" s="12"/>
      <c r="L2075" s="12">
        <f t="array" ref="L2075">IFERROR(LOOKUP(2^15,SEARCH({"40A","63A","80A","100A","125A","160A","200A","250A","400A","630A","800A","1000A","1250A","1600A","2000A","2500A","3200A","4000A","5000A","6300A"},UPPER(D2075)),{40,63,80,100,125,160,200,250,400,630,800,1000,1250,1600,2000,2500,3200,4000,5000,6300}),0)</f>
        <v>5000</v>
      </c>
      <c r="M2075" s="9" t="str">
        <f t="shared" si="161"/>
        <v>Elbow Edge</v>
      </c>
      <c r="N2075" s="9" t="str">
        <f t="shared" si="162"/>
        <v>AL</v>
      </c>
      <c r="O2075" s="13" t="str">
        <f t="shared" si="163"/>
        <v>Silver</v>
      </c>
      <c r="P2075" s="9" t="str">
        <f t="shared" si="164"/>
        <v>Epoxy</v>
      </c>
      <c r="Q2075" s="9" t="str">
        <f t="shared" si="165"/>
        <v>5</v>
      </c>
      <c r="R20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75" s="14" t="str">
        <f>IF(ProjectsDB[[#This Row],[Item Type]]="Straight Plug-In",_xlfn.TEXTJOIN("-",TRUE,M2075&amp;"-"&amp;_xlfn.LET(_xlpm.txt,ProjectsDB[[#This Row],[Assembly]],_xlpm.pos,FIND("SP",_xlpm.txt),_xlpm.pre,LEFT(_xlpm.txt,_xlpm.pos-1),IF(RIGHT(_xlpm.pre,3)="123","3PL",IF(RIGHT(_xlpm.pre,2)="12","2PL",IF(RIGHT(_xlpm.pre,1)="1","1PL","3PL")))),N2075,O2075,P2075,Q2075&amp;"W",R2075),_xlfn.TEXTJOIN("-",TRUE,M2075,N2075,O2075,P2075,Q2075&amp;"W",R2075))</f>
        <v>Elbow Edge-AL-Silver-Epoxy-5W-3</v>
      </c>
      <c r="T2075" s="14" t="str">
        <f>IF(COUNTIF(Cycletime[Element Desc.],ProjectsDB[[#This Row],[Element Desc.]])&gt;0,"Found","Not Found")</f>
        <v>Found</v>
      </c>
    </row>
    <row r="2076" spans="2:20" x14ac:dyDescent="0.25">
      <c r="B2076" s="8" t="s">
        <v>4224</v>
      </c>
      <c r="C2076" s="15" t="s">
        <v>4149</v>
      </c>
      <c r="D2076" s="15" t="s">
        <v>3506</v>
      </c>
      <c r="E2076" s="16">
        <v>6</v>
      </c>
      <c r="F2076" s="9" t="s">
        <v>3408</v>
      </c>
      <c r="G2076" s="9" t="s">
        <v>4151</v>
      </c>
      <c r="H2076" s="11"/>
      <c r="I2076" s="12"/>
      <c r="J2076" s="12"/>
      <c r="K2076" s="12"/>
      <c r="L2076" s="12">
        <f t="array" ref="L2076">IFERROR(LOOKUP(2^15,SEARCH({"40A","63A","80A","100A","125A","160A","200A","250A","400A","630A","800A","1000A","1250A","1600A","2000A","2500A","3200A","4000A","5000A","6300A"},UPPER(D2076)),{40,63,80,100,125,160,200,250,400,630,800,1000,1250,1600,2000,2500,3200,4000,5000,6300}),0)</f>
        <v>5000</v>
      </c>
      <c r="M2076" s="9" t="str">
        <f t="shared" si="161"/>
        <v>Joint Pack</v>
      </c>
      <c r="N2076" s="9" t="str">
        <f t="shared" si="162"/>
        <v>AL</v>
      </c>
      <c r="O2076" s="13" t="str">
        <f t="shared" si="163"/>
        <v>Silver</v>
      </c>
      <c r="P2076" s="9" t="str">
        <f t="shared" si="164"/>
        <v>None</v>
      </c>
      <c r="Q2076" s="9" t="str">
        <f t="shared" si="165"/>
        <v>5</v>
      </c>
      <c r="R20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076" s="14" t="str">
        <f>IF(ProjectsDB[[#This Row],[Item Type]]="Straight Plug-In",_xlfn.TEXTJOIN("-",TRUE,M2076&amp;"-"&amp;_xlfn.LET(_xlpm.txt,ProjectsDB[[#This Row],[Assembly]],_xlpm.pos,FIND("SP",_xlpm.txt),_xlpm.pre,LEFT(_xlpm.txt,_xlpm.pos-1),IF(RIGHT(_xlpm.pre,3)="123","3PL",IF(RIGHT(_xlpm.pre,2)="12","2PL",IF(RIGHT(_xlpm.pre,1)="1","1PL","3PL")))),N2076,O2076,P2076,Q2076&amp;"W",R2076),_xlfn.TEXTJOIN("-",TRUE,M2076,N2076,O2076,P2076,Q2076&amp;"W",R2076))</f>
        <v>Joint Pack-AL-Silver-None-5W-3</v>
      </c>
      <c r="T2076" s="14" t="str">
        <f>IF(COUNTIF(Cycletime[Element Desc.],ProjectsDB[[#This Row],[Element Desc.]])&gt;0,"Found","Not Found")</f>
        <v>Found</v>
      </c>
    </row>
    <row r="2077" spans="2:20" x14ac:dyDescent="0.25">
      <c r="B2077" s="8" t="s">
        <v>4225</v>
      </c>
      <c r="C2077" s="15" t="s">
        <v>4149</v>
      </c>
      <c r="D2077" s="15" t="s">
        <v>1556</v>
      </c>
      <c r="E2077" s="16">
        <v>2</v>
      </c>
      <c r="F2077" s="9" t="s">
        <v>3408</v>
      </c>
      <c r="G2077" s="9" t="s">
        <v>4151</v>
      </c>
      <c r="H2077" s="11"/>
      <c r="I2077" s="12"/>
      <c r="J2077" s="12"/>
      <c r="K2077" s="12"/>
      <c r="L2077" s="12">
        <f t="array" ref="L2077">IFERROR(LOOKUP(2^15,SEARCH({"40A","63A","80A","100A","125A","160A","200A","250A","400A","630A","800A","1000A","1250A","1600A","2000A","2500A","3200A","4000A","5000A","6300A"},UPPER(D2077)),{40,63,80,100,125,160,200,250,400,630,800,1000,1250,1600,2000,2500,3200,4000,5000,6300}),0)</f>
        <v>4000</v>
      </c>
      <c r="M2077" s="9" t="str">
        <f t="shared" si="161"/>
        <v>Joint Pack</v>
      </c>
      <c r="N2077" s="9" t="str">
        <f t="shared" si="162"/>
        <v>AL</v>
      </c>
      <c r="O2077" s="13" t="str">
        <f t="shared" si="163"/>
        <v>Silver</v>
      </c>
      <c r="P2077" s="9" t="str">
        <f t="shared" si="164"/>
        <v>None</v>
      </c>
      <c r="Q2077" s="9" t="str">
        <f t="shared" si="165"/>
        <v>5</v>
      </c>
      <c r="R20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77" s="14" t="str">
        <f>IF(ProjectsDB[[#This Row],[Item Type]]="Straight Plug-In",_xlfn.TEXTJOIN("-",TRUE,M2077&amp;"-"&amp;_xlfn.LET(_xlpm.txt,ProjectsDB[[#This Row],[Assembly]],_xlpm.pos,FIND("SP",_xlpm.txt),_xlpm.pre,LEFT(_xlpm.txt,_xlpm.pos-1),IF(RIGHT(_xlpm.pre,3)="123","3PL",IF(RIGHT(_xlpm.pre,2)="12","2PL",IF(RIGHT(_xlpm.pre,1)="1","1PL","3PL")))),N2077,O2077,P2077,Q2077&amp;"W",R2077),_xlfn.TEXTJOIN("-",TRUE,M2077,N2077,O2077,P2077,Q2077&amp;"W",R2077))</f>
        <v>Joint Pack-AL-Silver-None-5W-2</v>
      </c>
      <c r="T2077" s="14" t="str">
        <f>IF(COUNTIF(Cycletime[Element Desc.],ProjectsDB[[#This Row],[Element Desc.]])&gt;0,"Found","Not Found")</f>
        <v>Found</v>
      </c>
    </row>
    <row r="2078" spans="2:20" x14ac:dyDescent="0.25">
      <c r="B2078" s="8" t="s">
        <v>4226</v>
      </c>
      <c r="C2078" s="15" t="s">
        <v>4149</v>
      </c>
      <c r="D2078" s="15" t="s">
        <v>4227</v>
      </c>
      <c r="E2078" s="16">
        <v>1</v>
      </c>
      <c r="F2078" s="9" t="s">
        <v>3408</v>
      </c>
      <c r="G2078" s="9" t="s">
        <v>4151</v>
      </c>
      <c r="H2078" s="11"/>
      <c r="I2078" s="12">
        <v>2000</v>
      </c>
      <c r="J2078" s="12"/>
      <c r="K2078" s="12"/>
      <c r="L2078" s="12">
        <f t="array" ref="L2078">IFERROR(LOOKUP(2^15,SEARCH({"40A","63A","80A","100A","125A","160A","200A","250A","400A","630A","800A","1000A","1250A","1600A","2000A","2500A","3200A","4000A","5000A","6300A"},UPPER(D2078)),{40,63,80,100,125,160,200,250,400,630,800,1000,1250,1600,2000,2500,3200,4000,5000,6300}),0)</f>
        <v>4000</v>
      </c>
      <c r="M2078" s="9" t="str">
        <f t="shared" si="161"/>
        <v>Straight Feeder</v>
      </c>
      <c r="N2078" s="9" t="str">
        <f t="shared" si="162"/>
        <v>AL</v>
      </c>
      <c r="O2078" s="13" t="str">
        <f t="shared" si="163"/>
        <v>Silver</v>
      </c>
      <c r="P2078" s="9" t="str">
        <f t="shared" si="164"/>
        <v>Epoxy</v>
      </c>
      <c r="Q2078" s="9" t="str">
        <f t="shared" si="165"/>
        <v>5</v>
      </c>
      <c r="R20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78" s="14" t="str">
        <f>IF(ProjectsDB[[#This Row],[Item Type]]="Straight Plug-In",_xlfn.TEXTJOIN("-",TRUE,M2078&amp;"-"&amp;_xlfn.LET(_xlpm.txt,ProjectsDB[[#This Row],[Assembly]],_xlpm.pos,FIND("SP",_xlpm.txt),_xlpm.pre,LEFT(_xlpm.txt,_xlpm.pos-1),IF(RIGHT(_xlpm.pre,3)="123","3PL",IF(RIGHT(_xlpm.pre,2)="12","2PL",IF(RIGHT(_xlpm.pre,1)="1","1PL","3PL")))),N2078,O2078,P2078,Q2078&amp;"W",R2078),_xlfn.TEXTJOIN("-",TRUE,M2078,N2078,O2078,P2078,Q2078&amp;"W",R2078))</f>
        <v>Straight Feeder-AL-Silver-Epoxy-5W-2</v>
      </c>
      <c r="T2078" s="14" t="str">
        <f>IF(COUNTIF(Cycletime[Element Desc.],ProjectsDB[[#This Row],[Element Desc.]])&gt;0,"Found","Not Found")</f>
        <v>Found</v>
      </c>
    </row>
    <row r="2079" spans="2:20" x14ac:dyDescent="0.25">
      <c r="B2079" s="8" t="s">
        <v>4228</v>
      </c>
      <c r="C2079" s="15" t="s">
        <v>4149</v>
      </c>
      <c r="D2079" s="15" t="s">
        <v>4229</v>
      </c>
      <c r="E2079" s="16">
        <v>1</v>
      </c>
      <c r="F2079" s="9" t="s">
        <v>3408</v>
      </c>
      <c r="G2079" s="9" t="s">
        <v>4151</v>
      </c>
      <c r="H2079" s="11"/>
      <c r="I2079" s="12">
        <v>505</v>
      </c>
      <c r="J2079" s="12">
        <v>700</v>
      </c>
      <c r="K2079" s="12"/>
      <c r="L2079" s="12">
        <f t="array" ref="L2079">IFERROR(LOOKUP(2^15,SEARCH({"40A","63A","80A","100A","125A","160A","200A","250A","400A","630A","800A","1000A","1250A","1600A","2000A","2500A","3200A","4000A","5000A","6300A"},UPPER(D2079)),{40,63,80,100,125,160,200,250,400,630,800,1000,1250,1600,2000,2500,3200,4000,5000,6300}),0)</f>
        <v>4000</v>
      </c>
      <c r="M2079" s="9" t="str">
        <f t="shared" si="161"/>
        <v>Elbow Edge</v>
      </c>
      <c r="N2079" s="9" t="str">
        <f t="shared" si="162"/>
        <v>AL</v>
      </c>
      <c r="O2079" s="13" t="str">
        <f t="shared" si="163"/>
        <v>Silver</v>
      </c>
      <c r="P2079" s="9" t="str">
        <f t="shared" si="164"/>
        <v>Epoxy</v>
      </c>
      <c r="Q2079" s="9" t="str">
        <f t="shared" si="165"/>
        <v>5</v>
      </c>
      <c r="R20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79" s="14" t="str">
        <f>IF(ProjectsDB[[#This Row],[Item Type]]="Straight Plug-In",_xlfn.TEXTJOIN("-",TRUE,M2079&amp;"-"&amp;_xlfn.LET(_xlpm.txt,ProjectsDB[[#This Row],[Assembly]],_xlpm.pos,FIND("SP",_xlpm.txt),_xlpm.pre,LEFT(_xlpm.txt,_xlpm.pos-1),IF(RIGHT(_xlpm.pre,3)="123","3PL",IF(RIGHT(_xlpm.pre,2)="12","2PL",IF(RIGHT(_xlpm.pre,1)="1","1PL","3PL")))),N2079,O2079,P2079,Q2079&amp;"W",R2079),_xlfn.TEXTJOIN("-",TRUE,M2079,N2079,O2079,P2079,Q2079&amp;"W",R2079))</f>
        <v>Elbow Edge-AL-Silver-Epoxy-5W-2</v>
      </c>
      <c r="T2079" s="14" t="str">
        <f>IF(COUNTIF(Cycletime[Element Desc.],ProjectsDB[[#This Row],[Element Desc.]])&gt;0,"Found","Not Found")</f>
        <v>Found</v>
      </c>
    </row>
    <row r="2080" spans="2:20" x14ac:dyDescent="0.25">
      <c r="B2080" s="8" t="s">
        <v>4230</v>
      </c>
      <c r="C2080" s="15" t="s">
        <v>4149</v>
      </c>
      <c r="D2080" s="15" t="s">
        <v>4231</v>
      </c>
      <c r="E2080" s="16">
        <v>2</v>
      </c>
      <c r="F2080" s="9" t="s">
        <v>3408</v>
      </c>
      <c r="G2080" s="9" t="s">
        <v>4151</v>
      </c>
      <c r="H2080" s="11"/>
      <c r="I2080" s="12">
        <v>530</v>
      </c>
      <c r="J2080" s="12"/>
      <c r="K2080" s="12"/>
      <c r="L2080" s="12">
        <f t="array" ref="L2080">IFERROR(LOOKUP(2^15,SEARCH({"40A","63A","80A","100A","125A","160A","200A","250A","400A","630A","800A","1000A","1250A","1600A","2000A","2500A","3200A","4000A","5000A","6300A"},UPPER(D2080)),{40,63,80,100,125,160,200,250,400,630,800,1000,1250,1600,2000,2500,3200,4000,5000,6300}),0)</f>
        <v>800</v>
      </c>
      <c r="M2080" s="9" t="str">
        <f t="shared" si="161"/>
        <v>Straight Feeder</v>
      </c>
      <c r="N2080" s="9" t="str">
        <f t="shared" si="162"/>
        <v>AL</v>
      </c>
      <c r="O2080" s="13" t="str">
        <f t="shared" si="163"/>
        <v>Silver</v>
      </c>
      <c r="P2080" s="9" t="str">
        <f t="shared" si="164"/>
        <v>Epoxy</v>
      </c>
      <c r="Q2080" s="9" t="str">
        <f t="shared" si="165"/>
        <v>5</v>
      </c>
      <c r="R20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80" s="14" t="str">
        <f>IF(ProjectsDB[[#This Row],[Item Type]]="Straight Plug-In",_xlfn.TEXTJOIN("-",TRUE,M2080&amp;"-"&amp;_xlfn.LET(_xlpm.txt,ProjectsDB[[#This Row],[Assembly]],_xlpm.pos,FIND("SP",_xlpm.txt),_xlpm.pre,LEFT(_xlpm.txt,_xlpm.pos-1),IF(RIGHT(_xlpm.pre,3)="123","3PL",IF(RIGHT(_xlpm.pre,2)="12","2PL",IF(RIGHT(_xlpm.pre,1)="1","1PL","3PL")))),N2080,O2080,P2080,Q2080&amp;"W",R2080),_xlfn.TEXTJOIN("-",TRUE,M2080,N2080,O2080,P2080,Q2080&amp;"W",R2080))</f>
        <v>Straight Feeder-AL-Silver-Epoxy-5W-1</v>
      </c>
      <c r="T2080" s="14" t="str">
        <f>IF(COUNTIF(Cycletime[Element Desc.],ProjectsDB[[#This Row],[Element Desc.]])&gt;0,"Found","Not Found")</f>
        <v>Found</v>
      </c>
    </row>
    <row r="2081" spans="2:20" x14ac:dyDescent="0.25">
      <c r="B2081" s="8" t="s">
        <v>4232</v>
      </c>
      <c r="C2081" s="15" t="s">
        <v>4149</v>
      </c>
      <c r="D2081" s="15" t="s">
        <v>4233</v>
      </c>
      <c r="E2081" s="16">
        <v>1</v>
      </c>
      <c r="F2081" s="9" t="s">
        <v>3408</v>
      </c>
      <c r="G2081" s="9" t="s">
        <v>4151</v>
      </c>
      <c r="H2081" s="11"/>
      <c r="I2081" s="12">
        <v>300</v>
      </c>
      <c r="J2081" s="12">
        <v>670</v>
      </c>
      <c r="K2081" s="12"/>
      <c r="L2081" s="12">
        <f t="array" ref="L2081">IFERROR(LOOKUP(2^15,SEARCH({"40A","63A","80A","100A","125A","160A","200A","250A","400A","630A","800A","1000A","1250A","1600A","2000A","2500A","3200A","4000A","5000A","6300A"},UPPER(D2081)),{40,63,80,100,125,160,200,250,400,630,800,1000,1250,1600,2000,2500,3200,4000,5000,6300}),0)</f>
        <v>800</v>
      </c>
      <c r="M2081" s="9" t="str">
        <f t="shared" si="161"/>
        <v>Elbow Flat</v>
      </c>
      <c r="N2081" s="9" t="str">
        <f t="shared" si="162"/>
        <v>AL</v>
      </c>
      <c r="O2081" s="13" t="str">
        <f t="shared" si="163"/>
        <v>Silver</v>
      </c>
      <c r="P2081" s="9" t="str">
        <f t="shared" si="164"/>
        <v>Epoxy</v>
      </c>
      <c r="Q2081" s="9" t="str">
        <f t="shared" si="165"/>
        <v>5</v>
      </c>
      <c r="R20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81" s="14" t="str">
        <f>IF(ProjectsDB[[#This Row],[Item Type]]="Straight Plug-In",_xlfn.TEXTJOIN("-",TRUE,M2081&amp;"-"&amp;_xlfn.LET(_xlpm.txt,ProjectsDB[[#This Row],[Assembly]],_xlpm.pos,FIND("SP",_xlpm.txt),_xlpm.pre,LEFT(_xlpm.txt,_xlpm.pos-1),IF(RIGHT(_xlpm.pre,3)="123","3PL",IF(RIGHT(_xlpm.pre,2)="12","2PL",IF(RIGHT(_xlpm.pre,1)="1","1PL","3PL")))),N2081,O2081,P2081,Q2081&amp;"W",R2081),_xlfn.TEXTJOIN("-",TRUE,M2081,N2081,O2081,P2081,Q2081&amp;"W",R2081))</f>
        <v>Elbow Flat-AL-Silver-Epoxy-5W-1</v>
      </c>
      <c r="T2081" s="14" t="str">
        <f>IF(COUNTIF(Cycletime[Element Desc.],ProjectsDB[[#This Row],[Element Desc.]])&gt;0,"Found","Not Found")</f>
        <v>Found</v>
      </c>
    </row>
    <row r="2082" spans="2:20" x14ac:dyDescent="0.25">
      <c r="B2082" s="8" t="s">
        <v>4234</v>
      </c>
      <c r="C2082" s="15" t="s">
        <v>4149</v>
      </c>
      <c r="D2082" s="15" t="s">
        <v>460</v>
      </c>
      <c r="E2082" s="16">
        <v>3</v>
      </c>
      <c r="F2082" s="9" t="s">
        <v>3408</v>
      </c>
      <c r="G2082" s="9" t="s">
        <v>4151</v>
      </c>
      <c r="H2082" s="11"/>
      <c r="I2082" s="12"/>
      <c r="J2082" s="12"/>
      <c r="K2082" s="12"/>
      <c r="L2082" s="12">
        <f t="array" ref="L2082">IFERROR(LOOKUP(2^15,SEARCH({"40A","63A","80A","100A","125A","160A","200A","250A","400A","630A","800A","1000A","1250A","1600A","2000A","2500A","3200A","4000A","5000A","6300A"},UPPER(D2082)),{40,63,80,100,125,160,200,250,400,630,800,1000,1250,1600,2000,2500,3200,4000,5000,6300}),0)</f>
        <v>800</v>
      </c>
      <c r="M2082" s="9" t="str">
        <f t="shared" si="161"/>
        <v>Joint Pack</v>
      </c>
      <c r="N2082" s="9" t="str">
        <f t="shared" si="162"/>
        <v>AL</v>
      </c>
      <c r="O2082" s="13" t="str">
        <f t="shared" si="163"/>
        <v>Silver</v>
      </c>
      <c r="P2082" s="9" t="str">
        <f t="shared" si="164"/>
        <v>None</v>
      </c>
      <c r="Q2082" s="9" t="str">
        <f t="shared" si="165"/>
        <v>5</v>
      </c>
      <c r="R20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82" s="14" t="str">
        <f>IF(ProjectsDB[[#This Row],[Item Type]]="Straight Plug-In",_xlfn.TEXTJOIN("-",TRUE,M2082&amp;"-"&amp;_xlfn.LET(_xlpm.txt,ProjectsDB[[#This Row],[Assembly]],_xlpm.pos,FIND("SP",_xlpm.txt),_xlpm.pre,LEFT(_xlpm.txt,_xlpm.pos-1),IF(RIGHT(_xlpm.pre,3)="123","3PL",IF(RIGHT(_xlpm.pre,2)="12","2PL",IF(RIGHT(_xlpm.pre,1)="1","1PL","3PL")))),N2082,O2082,P2082,Q2082&amp;"W",R2082),_xlfn.TEXTJOIN("-",TRUE,M2082,N2082,O2082,P2082,Q2082&amp;"W",R2082))</f>
        <v>Joint Pack-AL-Silver-None-5W-1</v>
      </c>
      <c r="T2082" s="14" t="str">
        <f>IF(COUNTIF(Cycletime[Element Desc.],ProjectsDB[[#This Row],[Element Desc.]])&gt;0,"Found","Not Found")</f>
        <v>Found</v>
      </c>
    </row>
    <row r="2083" spans="2:20" x14ac:dyDescent="0.25">
      <c r="B2083" s="8" t="s">
        <v>4235</v>
      </c>
      <c r="C2083" s="15" t="s">
        <v>3548</v>
      </c>
      <c r="D2083" s="15" t="s">
        <v>3549</v>
      </c>
      <c r="E2083" s="16">
        <v>1</v>
      </c>
      <c r="F2083" s="9" t="s">
        <v>3408</v>
      </c>
      <c r="G2083" s="9" t="s">
        <v>4236</v>
      </c>
      <c r="H2083" s="11"/>
      <c r="I2083" s="12">
        <v>1000</v>
      </c>
      <c r="J2083" s="12"/>
      <c r="K2083" s="12"/>
      <c r="L2083" s="12">
        <f t="array" ref="L2083">IFERROR(LOOKUP(2^15,SEARCH({"40A","63A","80A","100A","125A","160A","200A","250A","400A","630A","800A","1000A","1250A","1600A","2000A","2500A","3200A","4000A","5000A","6300A"},UPPER(D2083)),{40,63,80,100,125,160,200,250,400,630,800,1000,1250,1600,2000,2500,3200,4000,5000,6300}),0)</f>
        <v>800</v>
      </c>
      <c r="M2083" s="9" t="str">
        <f t="shared" si="161"/>
        <v>Straight Feeder</v>
      </c>
      <c r="N2083" s="9" t="str">
        <f t="shared" si="162"/>
        <v>AL</v>
      </c>
      <c r="O2083" s="13" t="str">
        <f t="shared" si="163"/>
        <v>Silver</v>
      </c>
      <c r="P2083" s="9" t="str">
        <f t="shared" si="164"/>
        <v>Epoxy</v>
      </c>
      <c r="Q2083" s="9" t="str">
        <f t="shared" si="165"/>
        <v>5</v>
      </c>
      <c r="R20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83" s="14" t="str">
        <f>IF(ProjectsDB[[#This Row],[Item Type]]="Straight Plug-In",_xlfn.TEXTJOIN("-",TRUE,M2083&amp;"-"&amp;_xlfn.LET(_xlpm.txt,ProjectsDB[[#This Row],[Assembly]],_xlpm.pos,FIND("SP",_xlpm.txt),_xlpm.pre,LEFT(_xlpm.txt,_xlpm.pos-1),IF(RIGHT(_xlpm.pre,3)="123","3PL",IF(RIGHT(_xlpm.pre,2)="12","2PL",IF(RIGHT(_xlpm.pre,1)="1","1PL","3PL")))),N2083,O2083,P2083,Q2083&amp;"W",R2083),_xlfn.TEXTJOIN("-",TRUE,M2083,N2083,O2083,P2083,Q2083&amp;"W",R2083))</f>
        <v>Straight Feeder-AL-Silver-Epoxy-5W-1</v>
      </c>
      <c r="T2083" s="14" t="str">
        <f>IF(COUNTIF(Cycletime[Element Desc.],ProjectsDB[[#This Row],[Element Desc.]])&gt;0,"Found","Not Found")</f>
        <v>Found</v>
      </c>
    </row>
    <row r="2084" spans="2:20" x14ac:dyDescent="0.25">
      <c r="B2084" s="8" t="s">
        <v>4237</v>
      </c>
      <c r="C2084" s="15" t="s">
        <v>3679</v>
      </c>
      <c r="D2084" s="15" t="s">
        <v>3680</v>
      </c>
      <c r="E2084" s="16">
        <v>1</v>
      </c>
      <c r="F2084" s="9" t="s">
        <v>3408</v>
      </c>
      <c r="G2084" s="9" t="s">
        <v>4236</v>
      </c>
      <c r="H2084" s="11"/>
      <c r="I2084" s="12">
        <v>300</v>
      </c>
      <c r="J2084" s="12">
        <v>300</v>
      </c>
      <c r="K2084" s="12"/>
      <c r="L2084" s="12">
        <f t="array" ref="L2084">IFERROR(LOOKUP(2^15,SEARCH({"40A","63A","80A","100A","125A","160A","200A","250A","400A","630A","800A","1000A","1250A","1600A","2000A","2500A","3200A","4000A","5000A","6300A"},UPPER(D2084)),{40,63,80,100,125,160,200,250,400,630,800,1000,1250,1600,2000,2500,3200,4000,5000,6300}),0)</f>
        <v>800</v>
      </c>
      <c r="M2084" s="9" t="str">
        <f t="shared" si="161"/>
        <v>Elbow Flat</v>
      </c>
      <c r="N2084" s="9" t="str">
        <f t="shared" si="162"/>
        <v>AL</v>
      </c>
      <c r="O2084" s="13" t="str">
        <f t="shared" si="163"/>
        <v>Silver</v>
      </c>
      <c r="P2084" s="9" t="str">
        <f t="shared" si="164"/>
        <v>Epoxy</v>
      </c>
      <c r="Q2084" s="9" t="str">
        <f t="shared" si="165"/>
        <v>5</v>
      </c>
      <c r="R20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84" s="14" t="str">
        <f>IF(ProjectsDB[[#This Row],[Item Type]]="Straight Plug-In",_xlfn.TEXTJOIN("-",TRUE,M2084&amp;"-"&amp;_xlfn.LET(_xlpm.txt,ProjectsDB[[#This Row],[Assembly]],_xlpm.pos,FIND("SP",_xlpm.txt),_xlpm.pre,LEFT(_xlpm.txt,_xlpm.pos-1),IF(RIGHT(_xlpm.pre,3)="123","3PL",IF(RIGHT(_xlpm.pre,2)="12","2PL",IF(RIGHT(_xlpm.pre,1)="1","1PL","3PL")))),N2084,O2084,P2084,Q2084&amp;"W",R2084),_xlfn.TEXTJOIN("-",TRUE,M2084,N2084,O2084,P2084,Q2084&amp;"W",R2084))</f>
        <v>Elbow Flat-AL-Silver-Epoxy-5W-1</v>
      </c>
      <c r="T2084" s="14" t="str">
        <f>IF(COUNTIF(Cycletime[Element Desc.],ProjectsDB[[#This Row],[Element Desc.]])&gt;0,"Found","Not Found")</f>
        <v>Found</v>
      </c>
    </row>
    <row r="2085" spans="2:20" x14ac:dyDescent="0.25">
      <c r="B2085" s="8" t="s">
        <v>4238</v>
      </c>
      <c r="C2085" s="15" t="s">
        <v>4239</v>
      </c>
      <c r="D2085" s="15" t="s">
        <v>4240</v>
      </c>
      <c r="E2085" s="16">
        <v>1</v>
      </c>
      <c r="F2085" s="9" t="s">
        <v>3408</v>
      </c>
      <c r="G2085" s="9" t="s">
        <v>4236</v>
      </c>
      <c r="H2085" s="11"/>
      <c r="I2085" s="12">
        <v>300</v>
      </c>
      <c r="J2085" s="12">
        <v>300</v>
      </c>
      <c r="K2085" s="12"/>
      <c r="L2085" s="12">
        <f t="array" ref="L2085">IFERROR(LOOKUP(2^15,SEARCH({"40A","63A","80A","100A","125A","160A","200A","250A","400A","630A","800A","1000A","1250A","1600A","2000A","2500A","3200A","4000A","5000A","6300A"},UPPER(D2085)),{40,63,80,100,125,160,200,250,400,630,800,1000,1250,1600,2000,2500,3200,4000,5000,6300}),0)</f>
        <v>800</v>
      </c>
      <c r="M2085" s="9" t="str">
        <f t="shared" si="161"/>
        <v>Elbow Flat</v>
      </c>
      <c r="N2085" s="9" t="str">
        <f t="shared" si="162"/>
        <v>AL</v>
      </c>
      <c r="O2085" s="13" t="str">
        <f t="shared" si="163"/>
        <v>Silver</v>
      </c>
      <c r="P2085" s="9" t="str">
        <f t="shared" si="164"/>
        <v>Epoxy</v>
      </c>
      <c r="Q2085" s="9" t="str">
        <f t="shared" si="165"/>
        <v>5</v>
      </c>
      <c r="R20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85" s="14" t="str">
        <f>IF(ProjectsDB[[#This Row],[Item Type]]="Straight Plug-In",_xlfn.TEXTJOIN("-",TRUE,M2085&amp;"-"&amp;_xlfn.LET(_xlpm.txt,ProjectsDB[[#This Row],[Assembly]],_xlpm.pos,FIND("SP",_xlpm.txt),_xlpm.pre,LEFT(_xlpm.txt,_xlpm.pos-1),IF(RIGHT(_xlpm.pre,3)="123","3PL",IF(RIGHT(_xlpm.pre,2)="12","2PL",IF(RIGHT(_xlpm.pre,1)="1","1PL","3PL")))),N2085,O2085,P2085,Q2085&amp;"W",R2085),_xlfn.TEXTJOIN("-",TRUE,M2085,N2085,O2085,P2085,Q2085&amp;"W",R2085))</f>
        <v>Elbow Flat-AL-Silver-Epoxy-5W-1</v>
      </c>
      <c r="T2085" s="14" t="str">
        <f>IF(COUNTIF(Cycletime[Element Desc.],ProjectsDB[[#This Row],[Element Desc.]])&gt;0,"Found","Not Found")</f>
        <v>Found</v>
      </c>
    </row>
    <row r="2086" spans="2:20" x14ac:dyDescent="0.25">
      <c r="B2086" s="8" t="s">
        <v>4241</v>
      </c>
      <c r="C2086" s="15" t="s">
        <v>3682</v>
      </c>
      <c r="D2086" s="15" t="s">
        <v>3683</v>
      </c>
      <c r="E2086" s="16">
        <v>1</v>
      </c>
      <c r="F2086" s="9" t="s">
        <v>3408</v>
      </c>
      <c r="G2086" s="9" t="s">
        <v>4236</v>
      </c>
      <c r="H2086" s="11"/>
      <c r="I2086" s="12">
        <v>900</v>
      </c>
      <c r="J2086" s="12"/>
      <c r="K2086" s="12"/>
      <c r="L2086" s="12">
        <f t="array" ref="L2086">IFERROR(LOOKUP(2^15,SEARCH({"40A","63A","80A","100A","125A","160A","200A","250A","400A","630A","800A","1000A","1250A","1600A","2000A","2500A","3200A","4000A","5000A","6300A"},UPPER(D2086)),{40,63,80,100,125,160,200,250,400,630,800,1000,1250,1600,2000,2500,3200,4000,5000,6300}),0)</f>
        <v>800</v>
      </c>
      <c r="M2086" s="9" t="str">
        <f t="shared" si="161"/>
        <v>Straight Feeder</v>
      </c>
      <c r="N2086" s="9" t="str">
        <f t="shared" si="162"/>
        <v>AL</v>
      </c>
      <c r="O2086" s="13" t="str">
        <f t="shared" si="163"/>
        <v>Silver</v>
      </c>
      <c r="P2086" s="9" t="str">
        <f t="shared" si="164"/>
        <v>Epoxy</v>
      </c>
      <c r="Q2086" s="9" t="str">
        <f t="shared" si="165"/>
        <v>5</v>
      </c>
      <c r="R20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86" s="14" t="str">
        <f>IF(ProjectsDB[[#This Row],[Item Type]]="Straight Plug-In",_xlfn.TEXTJOIN("-",TRUE,M2086&amp;"-"&amp;_xlfn.LET(_xlpm.txt,ProjectsDB[[#This Row],[Assembly]],_xlpm.pos,FIND("SP",_xlpm.txt),_xlpm.pre,LEFT(_xlpm.txt,_xlpm.pos-1),IF(RIGHT(_xlpm.pre,3)="123","3PL",IF(RIGHT(_xlpm.pre,2)="12","2PL",IF(RIGHT(_xlpm.pre,1)="1","1PL","3PL")))),N2086,O2086,P2086,Q2086&amp;"W",R2086),_xlfn.TEXTJOIN("-",TRUE,M2086,N2086,O2086,P2086,Q2086&amp;"W",R2086))</f>
        <v>Straight Feeder-AL-Silver-Epoxy-5W-1</v>
      </c>
      <c r="T2086" s="14" t="str">
        <f>IF(COUNTIF(Cycletime[Element Desc.],ProjectsDB[[#This Row],[Element Desc.]])&gt;0,"Found","Not Found")</f>
        <v>Found</v>
      </c>
    </row>
    <row r="2087" spans="2:20" x14ac:dyDescent="0.25">
      <c r="B2087" s="8" t="s">
        <v>4242</v>
      </c>
      <c r="C2087" s="15" t="s">
        <v>459</v>
      </c>
      <c r="D2087" s="15" t="s">
        <v>460</v>
      </c>
      <c r="E2087" s="16">
        <v>1</v>
      </c>
      <c r="F2087" s="9" t="s">
        <v>3408</v>
      </c>
      <c r="G2087" s="9" t="s">
        <v>4236</v>
      </c>
      <c r="H2087" s="11"/>
      <c r="I2087" s="12"/>
      <c r="J2087" s="12"/>
      <c r="K2087" s="12"/>
      <c r="L2087" s="12">
        <f t="array" ref="L2087">IFERROR(LOOKUP(2^15,SEARCH({"40A","63A","80A","100A","125A","160A","200A","250A","400A","630A","800A","1000A","1250A","1600A","2000A","2500A","3200A","4000A","5000A","6300A"},UPPER(D2087)),{40,63,80,100,125,160,200,250,400,630,800,1000,1250,1600,2000,2500,3200,4000,5000,6300}),0)</f>
        <v>800</v>
      </c>
      <c r="M2087" s="9" t="str">
        <f t="shared" si="161"/>
        <v>Joint Pack</v>
      </c>
      <c r="N2087" s="9" t="str">
        <f t="shared" si="162"/>
        <v>AL</v>
      </c>
      <c r="O2087" s="13" t="str">
        <f t="shared" si="163"/>
        <v>Silver</v>
      </c>
      <c r="P2087" s="9" t="str">
        <f t="shared" si="164"/>
        <v>None</v>
      </c>
      <c r="Q2087" s="9" t="str">
        <f t="shared" si="165"/>
        <v>5</v>
      </c>
      <c r="R20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87" s="14" t="str">
        <f>IF(ProjectsDB[[#This Row],[Item Type]]="Straight Plug-In",_xlfn.TEXTJOIN("-",TRUE,M2087&amp;"-"&amp;_xlfn.LET(_xlpm.txt,ProjectsDB[[#This Row],[Assembly]],_xlpm.pos,FIND("SP",_xlpm.txt),_xlpm.pre,LEFT(_xlpm.txt,_xlpm.pos-1),IF(RIGHT(_xlpm.pre,3)="123","3PL",IF(RIGHT(_xlpm.pre,2)="12","2PL",IF(RIGHT(_xlpm.pre,1)="1","1PL","3PL")))),N2087,O2087,P2087,Q2087&amp;"W",R2087),_xlfn.TEXTJOIN("-",TRUE,M2087,N2087,O2087,P2087,Q2087&amp;"W",R2087))</f>
        <v>Joint Pack-AL-Silver-None-5W-1</v>
      </c>
      <c r="T2087" s="14" t="str">
        <f>IF(COUNTIF(Cycletime[Element Desc.],ProjectsDB[[#This Row],[Element Desc.]])&gt;0,"Found","Not Found")</f>
        <v>Found</v>
      </c>
    </row>
    <row r="2088" spans="2:20" x14ac:dyDescent="0.25">
      <c r="B2088" s="8" t="s">
        <v>4243</v>
      </c>
      <c r="C2088" s="15" t="s">
        <v>3448</v>
      </c>
      <c r="D2088" s="15" t="s">
        <v>3449</v>
      </c>
      <c r="E2088" s="16">
        <v>1</v>
      </c>
      <c r="F2088" s="9" t="s">
        <v>3408</v>
      </c>
      <c r="G2088" s="9" t="s">
        <v>4236</v>
      </c>
      <c r="H2088" s="11"/>
      <c r="I2088" s="12">
        <v>3000</v>
      </c>
      <c r="J2088" s="12"/>
      <c r="K2088" s="12"/>
      <c r="L2088" s="12">
        <f t="array" ref="L2088">IFERROR(LOOKUP(2^15,SEARCH({"40A","63A","80A","100A","125A","160A","200A","250A","400A","630A","800A","1000A","1250A","1600A","2000A","2500A","3200A","4000A","5000A","6300A"},UPPER(D2088)),{40,63,80,100,125,160,200,250,400,630,800,1000,1250,1600,2000,2500,3200,4000,5000,6300}),0)</f>
        <v>800</v>
      </c>
      <c r="M2088" s="9" t="str">
        <f t="shared" si="161"/>
        <v>Straight Plug-In</v>
      </c>
      <c r="N2088" s="9" t="str">
        <f t="shared" si="162"/>
        <v>AL</v>
      </c>
      <c r="O2088" s="13" t="str">
        <f t="shared" si="163"/>
        <v>Silver</v>
      </c>
      <c r="P2088" s="9" t="str">
        <f t="shared" si="164"/>
        <v>Epoxy</v>
      </c>
      <c r="Q2088" s="9" t="str">
        <f t="shared" si="165"/>
        <v>5</v>
      </c>
      <c r="R20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88" s="14" t="str">
        <f>IF(ProjectsDB[[#This Row],[Item Type]]="Straight Plug-In",_xlfn.TEXTJOIN("-",TRUE,M2088&amp;"-"&amp;_xlfn.LET(_xlpm.txt,ProjectsDB[[#This Row],[Assembly]],_xlpm.pos,FIND("SP",_xlpm.txt),_xlpm.pre,LEFT(_xlpm.txt,_xlpm.pos-1),IF(RIGHT(_xlpm.pre,3)="123","3PL",IF(RIGHT(_xlpm.pre,2)="12","2PL",IF(RIGHT(_xlpm.pre,1)="1","1PL","3PL")))),N2088,O2088,P2088,Q2088&amp;"W",R2088),_xlfn.TEXTJOIN("-",TRUE,M2088,N2088,O2088,P2088,Q2088&amp;"W",R2088))</f>
        <v>Straight Plug-In-3PL-AL-Silver-Epoxy-5W-1</v>
      </c>
      <c r="T2088" s="14" t="str">
        <f>IF(COUNTIF(Cycletime[Element Desc.],ProjectsDB[[#This Row],[Element Desc.]])&gt;0,"Found","Not Found")</f>
        <v>Found</v>
      </c>
    </row>
    <row r="2089" spans="2:20" x14ac:dyDescent="0.25">
      <c r="B2089" s="8" t="s">
        <v>4244</v>
      </c>
      <c r="C2089" s="15" t="s">
        <v>4245</v>
      </c>
      <c r="D2089" s="15" t="s">
        <v>4246</v>
      </c>
      <c r="E2089" s="16">
        <v>1</v>
      </c>
      <c r="F2089" s="9" t="s">
        <v>3408</v>
      </c>
      <c r="G2089" s="9" t="s">
        <v>4236</v>
      </c>
      <c r="H2089" s="11"/>
      <c r="I2089" s="12">
        <v>3000</v>
      </c>
      <c r="J2089" s="12"/>
      <c r="K2089" s="12"/>
      <c r="L2089" s="12">
        <f t="array" ref="L2089">IFERROR(LOOKUP(2^15,SEARCH({"40A","63A","80A","100A","125A","160A","200A","250A","400A","630A","800A","1000A","1250A","1600A","2000A","2500A","3200A","4000A","5000A","6300A"},UPPER(D2089)),{40,63,80,100,125,160,200,250,400,630,800,1000,1250,1600,2000,2500,3200,4000,5000,6300}),0)</f>
        <v>800</v>
      </c>
      <c r="M2089" s="9" t="str">
        <f t="shared" si="161"/>
        <v>Straight Feeder</v>
      </c>
      <c r="N2089" s="9" t="str">
        <f t="shared" si="162"/>
        <v>AL</v>
      </c>
      <c r="O2089" s="13" t="str">
        <f t="shared" si="163"/>
        <v>Silver</v>
      </c>
      <c r="P2089" s="9" t="str">
        <f t="shared" si="164"/>
        <v>Epoxy</v>
      </c>
      <c r="Q2089" s="9" t="str">
        <f t="shared" si="165"/>
        <v>5</v>
      </c>
      <c r="R20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89" s="14" t="str">
        <f>IF(ProjectsDB[[#This Row],[Item Type]]="Straight Plug-In",_xlfn.TEXTJOIN("-",TRUE,M2089&amp;"-"&amp;_xlfn.LET(_xlpm.txt,ProjectsDB[[#This Row],[Assembly]],_xlpm.pos,FIND("SP",_xlpm.txt),_xlpm.pre,LEFT(_xlpm.txt,_xlpm.pos-1),IF(RIGHT(_xlpm.pre,3)="123","3PL",IF(RIGHT(_xlpm.pre,2)="12","2PL",IF(RIGHT(_xlpm.pre,1)="1","1PL","3PL")))),N2089,O2089,P2089,Q2089&amp;"W",R2089),_xlfn.TEXTJOIN("-",TRUE,M2089,N2089,O2089,P2089,Q2089&amp;"W",R2089))</f>
        <v>Straight Feeder-AL-Silver-Epoxy-5W-1</v>
      </c>
      <c r="T2089" s="14" t="str">
        <f>IF(COUNTIF(Cycletime[Element Desc.],ProjectsDB[[#This Row],[Element Desc.]])&gt;0,"Found","Not Found")</f>
        <v>Found</v>
      </c>
    </row>
    <row r="2090" spans="2:20" x14ac:dyDescent="0.25">
      <c r="B2090" s="8" t="s">
        <v>4247</v>
      </c>
      <c r="C2090" s="15" t="s">
        <v>459</v>
      </c>
      <c r="D2090" s="15" t="s">
        <v>460</v>
      </c>
      <c r="E2090" s="16">
        <v>6</v>
      </c>
      <c r="F2090" s="9" t="s">
        <v>3408</v>
      </c>
      <c r="G2090" s="9" t="s">
        <v>4236</v>
      </c>
      <c r="H2090" s="11"/>
      <c r="I2090" s="12"/>
      <c r="J2090" s="12"/>
      <c r="K2090" s="12"/>
      <c r="L2090" s="12">
        <f t="array" ref="L2090">IFERROR(LOOKUP(2^15,SEARCH({"40A","63A","80A","100A","125A","160A","200A","250A","400A","630A","800A","1000A","1250A","1600A","2000A","2500A","3200A","4000A","5000A","6300A"},UPPER(D2090)),{40,63,80,100,125,160,200,250,400,630,800,1000,1250,1600,2000,2500,3200,4000,5000,6300}),0)</f>
        <v>800</v>
      </c>
      <c r="M2090" s="9" t="str">
        <f t="shared" si="161"/>
        <v>Joint Pack</v>
      </c>
      <c r="N2090" s="9" t="str">
        <f t="shared" si="162"/>
        <v>AL</v>
      </c>
      <c r="O2090" s="13" t="str">
        <f t="shared" si="163"/>
        <v>Silver</v>
      </c>
      <c r="P2090" s="9" t="str">
        <f t="shared" si="164"/>
        <v>None</v>
      </c>
      <c r="Q2090" s="9" t="str">
        <f t="shared" si="165"/>
        <v>5</v>
      </c>
      <c r="R20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90" s="14" t="str">
        <f>IF(ProjectsDB[[#This Row],[Item Type]]="Straight Plug-In",_xlfn.TEXTJOIN("-",TRUE,M2090&amp;"-"&amp;_xlfn.LET(_xlpm.txt,ProjectsDB[[#This Row],[Assembly]],_xlpm.pos,FIND("SP",_xlpm.txt),_xlpm.pre,LEFT(_xlpm.txt,_xlpm.pos-1),IF(RIGHT(_xlpm.pre,3)="123","3PL",IF(RIGHT(_xlpm.pre,2)="12","2PL",IF(RIGHT(_xlpm.pre,1)="1","1PL","3PL")))),N2090,O2090,P2090,Q2090&amp;"W",R2090),_xlfn.TEXTJOIN("-",TRUE,M2090,N2090,O2090,P2090,Q2090&amp;"W",R2090))</f>
        <v>Joint Pack-AL-Silver-None-5W-1</v>
      </c>
      <c r="T2090" s="14" t="str">
        <f>IF(COUNTIF(Cycletime[Element Desc.],ProjectsDB[[#This Row],[Element Desc.]])&gt;0,"Found","Not Found")</f>
        <v>Found</v>
      </c>
    </row>
    <row r="2091" spans="2:20" x14ac:dyDescent="0.25">
      <c r="B2091" s="8" t="s">
        <v>4248</v>
      </c>
      <c r="C2091" s="15" t="s">
        <v>3679</v>
      </c>
      <c r="D2091" s="15" t="s">
        <v>3680</v>
      </c>
      <c r="E2091" s="16">
        <v>1</v>
      </c>
      <c r="F2091" s="9" t="s">
        <v>3408</v>
      </c>
      <c r="G2091" s="9" t="s">
        <v>4236</v>
      </c>
      <c r="H2091" s="11"/>
      <c r="I2091" s="12">
        <v>300</v>
      </c>
      <c r="J2091" s="12">
        <v>300</v>
      </c>
      <c r="K2091" s="12"/>
      <c r="L2091" s="12">
        <f t="array" ref="L2091">IFERROR(LOOKUP(2^15,SEARCH({"40A","63A","80A","100A","125A","160A","200A","250A","400A","630A","800A","1000A","1250A","1600A","2000A","2500A","3200A","4000A","5000A","6300A"},UPPER(D2091)),{40,63,80,100,125,160,200,250,400,630,800,1000,1250,1600,2000,2500,3200,4000,5000,6300}),0)</f>
        <v>800</v>
      </c>
      <c r="M2091" s="9" t="str">
        <f t="shared" si="161"/>
        <v>Elbow Flat</v>
      </c>
      <c r="N2091" s="9" t="str">
        <f t="shared" si="162"/>
        <v>AL</v>
      </c>
      <c r="O2091" s="13" t="str">
        <f t="shared" si="163"/>
        <v>Silver</v>
      </c>
      <c r="P2091" s="9" t="str">
        <f t="shared" si="164"/>
        <v>Epoxy</v>
      </c>
      <c r="Q2091" s="9" t="str">
        <f t="shared" si="165"/>
        <v>5</v>
      </c>
      <c r="R20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91" s="14" t="str">
        <f>IF(ProjectsDB[[#This Row],[Item Type]]="Straight Plug-In",_xlfn.TEXTJOIN("-",TRUE,M2091&amp;"-"&amp;_xlfn.LET(_xlpm.txt,ProjectsDB[[#This Row],[Assembly]],_xlpm.pos,FIND("SP",_xlpm.txt),_xlpm.pre,LEFT(_xlpm.txt,_xlpm.pos-1),IF(RIGHT(_xlpm.pre,3)="123","3PL",IF(RIGHT(_xlpm.pre,2)="12","2PL",IF(RIGHT(_xlpm.pre,1)="1","1PL","3PL")))),N2091,O2091,P2091,Q2091&amp;"W",R2091),_xlfn.TEXTJOIN("-",TRUE,M2091,N2091,O2091,P2091,Q2091&amp;"W",R2091))</f>
        <v>Elbow Flat-AL-Silver-Epoxy-5W-1</v>
      </c>
      <c r="T2091" s="14" t="str">
        <f>IF(COUNTIF(Cycletime[Element Desc.],ProjectsDB[[#This Row],[Element Desc.]])&gt;0,"Found","Not Found")</f>
        <v>Found</v>
      </c>
    </row>
    <row r="2092" spans="2:20" x14ac:dyDescent="0.25">
      <c r="B2092" s="8" t="s">
        <v>4249</v>
      </c>
      <c r="C2092" s="15" t="s">
        <v>4239</v>
      </c>
      <c r="D2092" s="15" t="s">
        <v>4240</v>
      </c>
      <c r="E2092" s="16">
        <v>1</v>
      </c>
      <c r="F2092" s="9" t="s">
        <v>3408</v>
      </c>
      <c r="G2092" s="9" t="s">
        <v>4236</v>
      </c>
      <c r="H2092" s="11"/>
      <c r="I2092" s="12">
        <v>300</v>
      </c>
      <c r="J2092" s="12">
        <v>300</v>
      </c>
      <c r="K2092" s="12"/>
      <c r="L2092" s="12">
        <f t="array" ref="L2092">IFERROR(LOOKUP(2^15,SEARCH({"40A","63A","80A","100A","125A","160A","200A","250A","400A","630A","800A","1000A","1250A","1600A","2000A","2500A","3200A","4000A","5000A","6300A"},UPPER(D2092)),{40,63,80,100,125,160,200,250,400,630,800,1000,1250,1600,2000,2500,3200,4000,5000,6300}),0)</f>
        <v>800</v>
      </c>
      <c r="M2092" s="9" t="str">
        <f t="shared" si="161"/>
        <v>Elbow Flat</v>
      </c>
      <c r="N2092" s="9" t="str">
        <f t="shared" si="162"/>
        <v>AL</v>
      </c>
      <c r="O2092" s="13" t="str">
        <f t="shared" si="163"/>
        <v>Silver</v>
      </c>
      <c r="P2092" s="9" t="str">
        <f t="shared" si="164"/>
        <v>Epoxy</v>
      </c>
      <c r="Q2092" s="9" t="str">
        <f t="shared" si="165"/>
        <v>5</v>
      </c>
      <c r="R20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92" s="14" t="str">
        <f>IF(ProjectsDB[[#This Row],[Item Type]]="Straight Plug-In",_xlfn.TEXTJOIN("-",TRUE,M2092&amp;"-"&amp;_xlfn.LET(_xlpm.txt,ProjectsDB[[#This Row],[Assembly]],_xlpm.pos,FIND("SP",_xlpm.txt),_xlpm.pre,LEFT(_xlpm.txt,_xlpm.pos-1),IF(RIGHT(_xlpm.pre,3)="123","3PL",IF(RIGHT(_xlpm.pre,2)="12","2PL",IF(RIGHT(_xlpm.pre,1)="1","1PL","3PL")))),N2092,O2092,P2092,Q2092&amp;"W",R2092),_xlfn.TEXTJOIN("-",TRUE,M2092,N2092,O2092,P2092,Q2092&amp;"W",R2092))</f>
        <v>Elbow Flat-AL-Silver-Epoxy-5W-1</v>
      </c>
      <c r="T2092" s="14" t="str">
        <f>IF(COUNTIF(Cycletime[Element Desc.],ProjectsDB[[#This Row],[Element Desc.]])&gt;0,"Found","Not Found")</f>
        <v>Found</v>
      </c>
    </row>
    <row r="2093" spans="2:20" x14ac:dyDescent="0.25">
      <c r="B2093" s="8" t="s">
        <v>4250</v>
      </c>
      <c r="C2093" s="15" t="s">
        <v>3682</v>
      </c>
      <c r="D2093" s="15" t="s">
        <v>3683</v>
      </c>
      <c r="E2093" s="16">
        <v>1</v>
      </c>
      <c r="F2093" s="9" t="s">
        <v>3408</v>
      </c>
      <c r="G2093" s="9" t="s">
        <v>4236</v>
      </c>
      <c r="H2093" s="11"/>
      <c r="I2093" s="12">
        <v>900</v>
      </c>
      <c r="J2093" s="12"/>
      <c r="K2093" s="12"/>
      <c r="L2093" s="12">
        <f t="array" ref="L2093">IFERROR(LOOKUP(2^15,SEARCH({"40A","63A","80A","100A","125A","160A","200A","250A","400A","630A","800A","1000A","1250A","1600A","2000A","2500A","3200A","4000A","5000A","6300A"},UPPER(D2093)),{40,63,80,100,125,160,200,250,400,630,800,1000,1250,1600,2000,2500,3200,4000,5000,6300}),0)</f>
        <v>800</v>
      </c>
      <c r="M2093" s="9" t="str">
        <f t="shared" si="161"/>
        <v>Straight Feeder</v>
      </c>
      <c r="N2093" s="9" t="str">
        <f t="shared" si="162"/>
        <v>AL</v>
      </c>
      <c r="O2093" s="13" t="str">
        <f t="shared" si="163"/>
        <v>Silver</v>
      </c>
      <c r="P2093" s="9" t="str">
        <f t="shared" si="164"/>
        <v>Epoxy</v>
      </c>
      <c r="Q2093" s="9" t="str">
        <f t="shared" si="165"/>
        <v>5</v>
      </c>
      <c r="R20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93" s="14" t="str">
        <f>IF(ProjectsDB[[#This Row],[Item Type]]="Straight Plug-In",_xlfn.TEXTJOIN("-",TRUE,M2093&amp;"-"&amp;_xlfn.LET(_xlpm.txt,ProjectsDB[[#This Row],[Assembly]],_xlpm.pos,FIND("SP",_xlpm.txt),_xlpm.pre,LEFT(_xlpm.txt,_xlpm.pos-1),IF(RIGHT(_xlpm.pre,3)="123","3PL",IF(RIGHT(_xlpm.pre,2)="12","2PL",IF(RIGHT(_xlpm.pre,1)="1","1PL","3PL")))),N2093,O2093,P2093,Q2093&amp;"W",R2093),_xlfn.TEXTJOIN("-",TRUE,M2093,N2093,O2093,P2093,Q2093&amp;"W",R2093))</f>
        <v>Straight Feeder-AL-Silver-Epoxy-5W-1</v>
      </c>
      <c r="T2093" s="14" t="str">
        <f>IF(COUNTIF(Cycletime[Element Desc.],ProjectsDB[[#This Row],[Element Desc.]])&gt;0,"Found","Not Found")</f>
        <v>Found</v>
      </c>
    </row>
    <row r="2094" spans="2:20" x14ac:dyDescent="0.25">
      <c r="B2094" s="8" t="s">
        <v>4251</v>
      </c>
      <c r="C2094" s="15" t="s">
        <v>4252</v>
      </c>
      <c r="D2094" s="15" t="s">
        <v>4253</v>
      </c>
      <c r="E2094" s="16">
        <v>1</v>
      </c>
      <c r="F2094" s="9" t="s">
        <v>3408</v>
      </c>
      <c r="G2094" s="9" t="s">
        <v>4236</v>
      </c>
      <c r="H2094" s="11"/>
      <c r="I2094" s="12">
        <v>650</v>
      </c>
      <c r="J2094" s="12"/>
      <c r="K2094" s="12"/>
      <c r="L2094" s="12">
        <f t="array" ref="L2094">IFERROR(LOOKUP(2^15,SEARCH({"40A","63A","80A","100A","125A","160A","200A","250A","400A","630A","800A","1000A","1250A","1600A","2000A","2500A","3200A","4000A","5000A","6300A"},UPPER(D2094)),{40,63,80,100,125,160,200,250,400,630,800,1000,1250,1600,2000,2500,3200,4000,5000,6300}),0)</f>
        <v>800</v>
      </c>
      <c r="M2094" s="9" t="str">
        <f t="shared" si="161"/>
        <v>Straight Feeder</v>
      </c>
      <c r="N2094" s="9" t="str">
        <f t="shared" si="162"/>
        <v>AL</v>
      </c>
      <c r="O2094" s="13" t="str">
        <f t="shared" si="163"/>
        <v>Silver</v>
      </c>
      <c r="P2094" s="9" t="str">
        <f t="shared" si="164"/>
        <v>Epoxy</v>
      </c>
      <c r="Q2094" s="9" t="str">
        <f t="shared" si="165"/>
        <v>5</v>
      </c>
      <c r="R20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94" s="14" t="str">
        <f>IF(ProjectsDB[[#This Row],[Item Type]]="Straight Plug-In",_xlfn.TEXTJOIN("-",TRUE,M2094&amp;"-"&amp;_xlfn.LET(_xlpm.txt,ProjectsDB[[#This Row],[Assembly]],_xlpm.pos,FIND("SP",_xlpm.txt),_xlpm.pre,LEFT(_xlpm.txt,_xlpm.pos-1),IF(RIGHT(_xlpm.pre,3)="123","3PL",IF(RIGHT(_xlpm.pre,2)="12","2PL",IF(RIGHT(_xlpm.pre,1)="1","1PL","3PL")))),N2094,O2094,P2094,Q2094&amp;"W",R2094),_xlfn.TEXTJOIN("-",TRUE,M2094,N2094,O2094,P2094,Q2094&amp;"W",R2094))</f>
        <v>Straight Feeder-AL-Silver-Epoxy-5W-1</v>
      </c>
      <c r="T2094" s="14" t="str">
        <f>IF(COUNTIF(Cycletime[Element Desc.],ProjectsDB[[#This Row],[Element Desc.]])&gt;0,"Found","Not Found")</f>
        <v>Found</v>
      </c>
    </row>
    <row r="2095" spans="2:20" x14ac:dyDescent="0.25">
      <c r="B2095" s="8" t="s">
        <v>4254</v>
      </c>
      <c r="C2095" s="15" t="s">
        <v>4255</v>
      </c>
      <c r="D2095" s="15" t="s">
        <v>4256</v>
      </c>
      <c r="E2095" s="16">
        <v>1</v>
      </c>
      <c r="F2095" s="9" t="s">
        <v>3408</v>
      </c>
      <c r="G2095" s="9" t="s">
        <v>4236</v>
      </c>
      <c r="H2095" s="11"/>
      <c r="I2095" s="12">
        <v>300</v>
      </c>
      <c r="J2095" s="12">
        <v>17</v>
      </c>
      <c r="K2095" s="12">
        <v>300</v>
      </c>
      <c r="L2095" s="12">
        <f t="array" ref="L2095">IFERROR(LOOKUP(2^15,SEARCH({"40A","63A","80A","100A","125A","160A","200A","250A","400A","630A","800A","1000A","1250A","1600A","2000A","2500A","3200A","4000A","5000A","6300A"},UPPER(D2095)),{40,63,80,100,125,160,200,250,400,630,800,1000,1250,1600,2000,2500,3200,4000,5000,6300}),0)</f>
        <v>800</v>
      </c>
      <c r="M2095" s="9" t="str">
        <f t="shared" si="161"/>
        <v>Z-Unit Flat</v>
      </c>
      <c r="N2095" s="9" t="str">
        <f t="shared" si="162"/>
        <v>AL</v>
      </c>
      <c r="O2095" s="13" t="str">
        <f t="shared" si="163"/>
        <v>Silver</v>
      </c>
      <c r="P2095" s="9" t="str">
        <f t="shared" si="164"/>
        <v>Epoxy</v>
      </c>
      <c r="Q2095" s="9" t="str">
        <f t="shared" si="165"/>
        <v>5</v>
      </c>
      <c r="R20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095" s="14" t="str">
        <f>IF(ProjectsDB[[#This Row],[Item Type]]="Straight Plug-In",_xlfn.TEXTJOIN("-",TRUE,M2095&amp;"-"&amp;_xlfn.LET(_xlpm.txt,ProjectsDB[[#This Row],[Assembly]],_xlpm.pos,FIND("SP",_xlpm.txt),_xlpm.pre,LEFT(_xlpm.txt,_xlpm.pos-1),IF(RIGHT(_xlpm.pre,3)="123","3PL",IF(RIGHT(_xlpm.pre,2)="12","2PL",IF(RIGHT(_xlpm.pre,1)="1","1PL","3PL")))),N2095,O2095,P2095,Q2095&amp;"W",R2095),_xlfn.TEXTJOIN("-",TRUE,M2095,N2095,O2095,P2095,Q2095&amp;"W",R2095))</f>
        <v>Z-Unit Flat-AL-Silver-Epoxy-5W-1</v>
      </c>
      <c r="T2095" s="14" t="str">
        <f>IF(COUNTIF(Cycletime[Element Desc.],ProjectsDB[[#This Row],[Element Desc.]])&gt;0,"Found","Not Found")</f>
        <v>Found</v>
      </c>
    </row>
    <row r="2096" spans="2:20" x14ac:dyDescent="0.25">
      <c r="B2096" s="8" t="s">
        <v>4257</v>
      </c>
      <c r="C2096" s="15" t="s">
        <v>1555</v>
      </c>
      <c r="D2096" s="15" t="s">
        <v>1556</v>
      </c>
      <c r="E2096" s="16">
        <v>4</v>
      </c>
      <c r="F2096" s="9" t="s">
        <v>3408</v>
      </c>
      <c r="G2096" s="9" t="s">
        <v>4236</v>
      </c>
      <c r="H2096" s="11"/>
      <c r="I2096" s="12"/>
      <c r="J2096" s="12"/>
      <c r="K2096" s="12"/>
      <c r="L2096" s="12">
        <f t="array" ref="L2096">IFERROR(LOOKUP(2^15,SEARCH({"40A","63A","80A","100A","125A","160A","200A","250A","400A","630A","800A","1000A","1250A","1600A","2000A","2500A","3200A","4000A","5000A","6300A"},UPPER(D2096)),{40,63,80,100,125,160,200,250,400,630,800,1000,1250,1600,2000,2500,3200,4000,5000,6300}),0)</f>
        <v>4000</v>
      </c>
      <c r="M2096" s="9" t="str">
        <f t="shared" si="161"/>
        <v>Joint Pack</v>
      </c>
      <c r="N2096" s="9" t="str">
        <f t="shared" si="162"/>
        <v>AL</v>
      </c>
      <c r="O2096" s="13" t="str">
        <f t="shared" si="163"/>
        <v>Silver</v>
      </c>
      <c r="P2096" s="9" t="str">
        <f t="shared" si="164"/>
        <v>None</v>
      </c>
      <c r="Q2096" s="9" t="str">
        <f t="shared" si="165"/>
        <v>5</v>
      </c>
      <c r="R20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96" s="14" t="str">
        <f>IF(ProjectsDB[[#This Row],[Item Type]]="Straight Plug-In",_xlfn.TEXTJOIN("-",TRUE,M2096&amp;"-"&amp;_xlfn.LET(_xlpm.txt,ProjectsDB[[#This Row],[Assembly]],_xlpm.pos,FIND("SP",_xlpm.txt),_xlpm.pre,LEFT(_xlpm.txt,_xlpm.pos-1),IF(RIGHT(_xlpm.pre,3)="123","3PL",IF(RIGHT(_xlpm.pre,2)="12","2PL",IF(RIGHT(_xlpm.pre,1)="1","1PL","3PL")))),N2096,O2096,P2096,Q2096&amp;"W",R2096),_xlfn.TEXTJOIN("-",TRUE,M2096,N2096,O2096,P2096,Q2096&amp;"W",R2096))</f>
        <v>Joint Pack-AL-Silver-None-5W-2</v>
      </c>
      <c r="T2096" s="14" t="str">
        <f>IF(COUNTIF(Cycletime[Element Desc.],ProjectsDB[[#This Row],[Element Desc.]])&gt;0,"Found","Not Found")</f>
        <v>Found</v>
      </c>
    </row>
    <row r="2097" spans="2:20" x14ac:dyDescent="0.25">
      <c r="B2097" s="8" t="s">
        <v>4258</v>
      </c>
      <c r="C2097" s="15" t="s">
        <v>4259</v>
      </c>
      <c r="D2097" s="15" t="s">
        <v>4260</v>
      </c>
      <c r="E2097" s="16">
        <v>2</v>
      </c>
      <c r="F2097" s="9" t="s">
        <v>3408</v>
      </c>
      <c r="G2097" s="9" t="s">
        <v>4236</v>
      </c>
      <c r="H2097" s="11"/>
      <c r="I2097" s="12">
        <v>3000</v>
      </c>
      <c r="J2097" s="12"/>
      <c r="K2097" s="12"/>
      <c r="L2097" s="12">
        <f t="array" ref="L2097">IFERROR(LOOKUP(2^15,SEARCH({"40A","63A","80A","100A","125A","160A","200A","250A","400A","630A","800A","1000A","1250A","1600A","2000A","2500A","3200A","4000A","5000A","6300A"},UPPER(D2097)),{40,63,80,100,125,160,200,250,400,630,800,1000,1250,1600,2000,2500,3200,4000,5000,6300}),0)</f>
        <v>4000</v>
      </c>
      <c r="M2097" s="9" t="str">
        <f t="shared" si="161"/>
        <v>Straight Plug-In</v>
      </c>
      <c r="N2097" s="9" t="str">
        <f t="shared" si="162"/>
        <v>AL</v>
      </c>
      <c r="O2097" s="13" t="str">
        <f t="shared" si="163"/>
        <v>Silver</v>
      </c>
      <c r="P2097" s="9" t="str">
        <f t="shared" si="164"/>
        <v>Epoxy</v>
      </c>
      <c r="Q2097" s="9" t="str">
        <f t="shared" si="165"/>
        <v>5</v>
      </c>
      <c r="R20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97" s="14" t="str">
        <f>IF(ProjectsDB[[#This Row],[Item Type]]="Straight Plug-In",_xlfn.TEXTJOIN("-",TRUE,M2097&amp;"-"&amp;_xlfn.LET(_xlpm.txt,ProjectsDB[[#This Row],[Assembly]],_xlpm.pos,FIND("SP",_xlpm.txt),_xlpm.pre,LEFT(_xlpm.txt,_xlpm.pos-1),IF(RIGHT(_xlpm.pre,3)="123","3PL",IF(RIGHT(_xlpm.pre,2)="12","2PL",IF(RIGHT(_xlpm.pre,1)="1","1PL","3PL")))),N2097,O2097,P2097,Q2097&amp;"W",R2097),_xlfn.TEXTJOIN("-",TRUE,M2097,N2097,O2097,P2097,Q2097&amp;"W",R2097))</f>
        <v>Straight Plug-In-3PL-AL-Silver-Epoxy-5W-2</v>
      </c>
      <c r="T2097" s="14" t="str">
        <f>IF(COUNTIF(Cycletime[Element Desc.],ProjectsDB[[#This Row],[Element Desc.]])&gt;0,"Found","Not Found")</f>
        <v>Found</v>
      </c>
    </row>
    <row r="2098" spans="2:20" x14ac:dyDescent="0.25">
      <c r="B2098" s="8" t="s">
        <v>4261</v>
      </c>
      <c r="C2098" s="15" t="s">
        <v>4262</v>
      </c>
      <c r="D2098" s="15" t="s">
        <v>4263</v>
      </c>
      <c r="E2098" s="16">
        <v>1</v>
      </c>
      <c r="F2098" s="9" t="s">
        <v>3408</v>
      </c>
      <c r="G2098" s="9" t="s">
        <v>4236</v>
      </c>
      <c r="H2098" s="11"/>
      <c r="I2098" s="12">
        <v>2600</v>
      </c>
      <c r="J2098" s="12"/>
      <c r="K2098" s="12"/>
      <c r="L2098" s="12">
        <f t="array" ref="L2098">IFERROR(LOOKUP(2^15,SEARCH({"40A","63A","80A","100A","125A","160A","200A","250A","400A","630A","800A","1000A","1250A","1600A","2000A","2500A","3200A","4000A","5000A","6300A"},UPPER(D2098)),{40,63,80,100,125,160,200,250,400,630,800,1000,1250,1600,2000,2500,3200,4000,5000,6300}),0)</f>
        <v>4000</v>
      </c>
      <c r="M2098" s="9" t="str">
        <f t="shared" si="161"/>
        <v>Straight Feeder</v>
      </c>
      <c r="N2098" s="9" t="str">
        <f t="shared" si="162"/>
        <v>AL</v>
      </c>
      <c r="O2098" s="13" t="str">
        <f t="shared" si="163"/>
        <v>Silver</v>
      </c>
      <c r="P2098" s="9" t="str">
        <f t="shared" si="164"/>
        <v>Epoxy</v>
      </c>
      <c r="Q2098" s="9" t="str">
        <f t="shared" si="165"/>
        <v>5</v>
      </c>
      <c r="R20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98" s="14" t="str">
        <f>IF(ProjectsDB[[#This Row],[Item Type]]="Straight Plug-In",_xlfn.TEXTJOIN("-",TRUE,M2098&amp;"-"&amp;_xlfn.LET(_xlpm.txt,ProjectsDB[[#This Row],[Assembly]],_xlpm.pos,FIND("SP",_xlpm.txt),_xlpm.pre,LEFT(_xlpm.txt,_xlpm.pos-1),IF(RIGHT(_xlpm.pre,3)="123","3PL",IF(RIGHT(_xlpm.pre,2)="12","2PL",IF(RIGHT(_xlpm.pre,1)="1","1PL","3PL")))),N2098,O2098,P2098,Q2098&amp;"W",R2098),_xlfn.TEXTJOIN("-",TRUE,M2098,N2098,O2098,P2098,Q2098&amp;"W",R2098))</f>
        <v>Straight Feeder-AL-Silver-Epoxy-5W-2</v>
      </c>
      <c r="T2098" s="14" t="str">
        <f>IF(COUNTIF(Cycletime[Element Desc.],ProjectsDB[[#This Row],[Element Desc.]])&gt;0,"Found","Not Found")</f>
        <v>Found</v>
      </c>
    </row>
    <row r="2099" spans="2:20" x14ac:dyDescent="0.25">
      <c r="B2099" s="8" t="s">
        <v>4264</v>
      </c>
      <c r="C2099" s="15" t="s">
        <v>4265</v>
      </c>
      <c r="D2099" s="15" t="s">
        <v>4266</v>
      </c>
      <c r="E2099" s="16">
        <v>1</v>
      </c>
      <c r="F2099" s="9" t="s">
        <v>3408</v>
      </c>
      <c r="G2099" s="9" t="s">
        <v>4236</v>
      </c>
      <c r="H2099" s="11"/>
      <c r="I2099" s="12">
        <v>505</v>
      </c>
      <c r="J2099" s="12">
        <v>505</v>
      </c>
      <c r="K2099" s="12">
        <v>94</v>
      </c>
      <c r="L2099" s="12">
        <f t="array" ref="L2099">IFERROR(LOOKUP(2^15,SEARCH({"40A","63A","80A","100A","125A","160A","200A","250A","400A","630A","800A","1000A","1250A","1600A","2000A","2500A","3200A","4000A","5000A","6300A"},UPPER(D2099)),{40,63,80,100,125,160,200,250,400,630,800,1000,1250,1600,2000,2500,3200,4000,5000,6300}),0)</f>
        <v>4000</v>
      </c>
      <c r="M2099" s="9" t="str">
        <f t="shared" si="161"/>
        <v>Elbow Edge</v>
      </c>
      <c r="N2099" s="9" t="str">
        <f t="shared" si="162"/>
        <v>AL</v>
      </c>
      <c r="O2099" s="13" t="str">
        <f t="shared" si="163"/>
        <v>Silver</v>
      </c>
      <c r="P2099" s="9" t="str">
        <f t="shared" si="164"/>
        <v>Epoxy</v>
      </c>
      <c r="Q2099" s="9" t="str">
        <f t="shared" si="165"/>
        <v>5</v>
      </c>
      <c r="R20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099" s="14" t="str">
        <f>IF(ProjectsDB[[#This Row],[Item Type]]="Straight Plug-In",_xlfn.TEXTJOIN("-",TRUE,M2099&amp;"-"&amp;_xlfn.LET(_xlpm.txt,ProjectsDB[[#This Row],[Assembly]],_xlpm.pos,FIND("SP",_xlpm.txt),_xlpm.pre,LEFT(_xlpm.txt,_xlpm.pos-1),IF(RIGHT(_xlpm.pre,3)="123","3PL",IF(RIGHT(_xlpm.pre,2)="12","2PL",IF(RIGHT(_xlpm.pre,1)="1","1PL","3PL")))),N2099,O2099,P2099,Q2099&amp;"W",R2099),_xlfn.TEXTJOIN("-",TRUE,M2099,N2099,O2099,P2099,Q2099&amp;"W",R2099))</f>
        <v>Elbow Edge-AL-Silver-Epoxy-5W-2</v>
      </c>
      <c r="T2099" s="14" t="str">
        <f>IF(COUNTIF(Cycletime[Element Desc.],ProjectsDB[[#This Row],[Element Desc.]])&gt;0,"Found","Not Found")</f>
        <v>Found</v>
      </c>
    </row>
    <row r="2100" spans="2:20" x14ac:dyDescent="0.25">
      <c r="B2100" s="8" t="s">
        <v>4267</v>
      </c>
      <c r="C2100" s="15" t="s">
        <v>4268</v>
      </c>
      <c r="D2100" s="15" t="s">
        <v>4269</v>
      </c>
      <c r="E2100" s="16">
        <v>1</v>
      </c>
      <c r="F2100" s="9" t="s">
        <v>3408</v>
      </c>
      <c r="G2100" s="9" t="s">
        <v>4236</v>
      </c>
      <c r="H2100" s="11"/>
      <c r="I2100" s="12">
        <v>1160</v>
      </c>
      <c r="J2100" s="12"/>
      <c r="K2100" s="12"/>
      <c r="L2100" s="12">
        <f t="array" ref="L2100">IFERROR(LOOKUP(2^15,SEARCH({"40A","63A","80A","100A","125A","160A","200A","250A","400A","630A","800A","1000A","1250A","1600A","2000A","2500A","3200A","4000A","5000A","6300A"},UPPER(D2100)),{40,63,80,100,125,160,200,250,400,630,800,1000,1250,1600,2000,2500,3200,4000,5000,6300}),0)</f>
        <v>800</v>
      </c>
      <c r="M2100" s="9" t="str">
        <f t="shared" si="161"/>
        <v>Straight Feeder</v>
      </c>
      <c r="N2100" s="9" t="str">
        <f t="shared" si="162"/>
        <v>AL</v>
      </c>
      <c r="O2100" s="13" t="str">
        <f t="shared" si="163"/>
        <v>Silver</v>
      </c>
      <c r="P2100" s="9" t="str">
        <f t="shared" si="164"/>
        <v>Epoxy</v>
      </c>
      <c r="Q2100" s="9" t="str">
        <f t="shared" si="165"/>
        <v>5</v>
      </c>
      <c r="R21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00" s="14" t="str">
        <f>IF(ProjectsDB[[#This Row],[Item Type]]="Straight Plug-In",_xlfn.TEXTJOIN("-",TRUE,M2100&amp;"-"&amp;_xlfn.LET(_xlpm.txt,ProjectsDB[[#This Row],[Assembly]],_xlpm.pos,FIND("SP",_xlpm.txt),_xlpm.pre,LEFT(_xlpm.txt,_xlpm.pos-1),IF(RIGHT(_xlpm.pre,3)="123","3PL",IF(RIGHT(_xlpm.pre,2)="12","2PL",IF(RIGHT(_xlpm.pre,1)="1","1PL","3PL")))),N2100,O2100,P2100,Q2100&amp;"W",R2100),_xlfn.TEXTJOIN("-",TRUE,M2100,N2100,O2100,P2100,Q2100&amp;"W",R2100))</f>
        <v>Straight Feeder-AL-Silver-Epoxy-5W-1</v>
      </c>
      <c r="T2100" s="14" t="str">
        <f>IF(COUNTIF(Cycletime[Element Desc.],ProjectsDB[[#This Row],[Element Desc.]])&gt;0,"Found","Not Found")</f>
        <v>Found</v>
      </c>
    </row>
    <row r="2101" spans="2:20" x14ac:dyDescent="0.25">
      <c r="B2101" s="8" t="s">
        <v>4270</v>
      </c>
      <c r="C2101" s="15" t="s">
        <v>459</v>
      </c>
      <c r="D2101" s="15" t="s">
        <v>460</v>
      </c>
      <c r="E2101" s="16">
        <v>1</v>
      </c>
      <c r="F2101" s="9" t="s">
        <v>3408</v>
      </c>
      <c r="G2101" s="9" t="s">
        <v>4236</v>
      </c>
      <c r="H2101" s="11"/>
      <c r="I2101" s="12"/>
      <c r="J2101" s="12"/>
      <c r="K2101" s="12"/>
      <c r="L2101" s="12">
        <f t="array" ref="L2101">IFERROR(LOOKUP(2^15,SEARCH({"40A","63A","80A","100A","125A","160A","200A","250A","400A","630A","800A","1000A","1250A","1600A","2000A","2500A","3200A","4000A","5000A","6300A"},UPPER(D2101)),{40,63,80,100,125,160,200,250,400,630,800,1000,1250,1600,2000,2500,3200,4000,5000,6300}),0)</f>
        <v>800</v>
      </c>
      <c r="M2101" s="9" t="str">
        <f t="shared" si="161"/>
        <v>Joint Pack</v>
      </c>
      <c r="N2101" s="9" t="str">
        <f t="shared" si="162"/>
        <v>AL</v>
      </c>
      <c r="O2101" s="13" t="str">
        <f t="shared" si="163"/>
        <v>Silver</v>
      </c>
      <c r="P2101" s="9" t="str">
        <f t="shared" si="164"/>
        <v>None</v>
      </c>
      <c r="Q2101" s="9" t="str">
        <f t="shared" si="165"/>
        <v>5</v>
      </c>
      <c r="R21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01" s="14" t="str">
        <f>IF(ProjectsDB[[#This Row],[Item Type]]="Straight Plug-In",_xlfn.TEXTJOIN("-",TRUE,M2101&amp;"-"&amp;_xlfn.LET(_xlpm.txt,ProjectsDB[[#This Row],[Assembly]],_xlpm.pos,FIND("SP",_xlpm.txt),_xlpm.pre,LEFT(_xlpm.txt,_xlpm.pos-1),IF(RIGHT(_xlpm.pre,3)="123","3PL",IF(RIGHT(_xlpm.pre,2)="12","2PL",IF(RIGHT(_xlpm.pre,1)="1","1PL","3PL")))),N2101,O2101,P2101,Q2101&amp;"W",R2101),_xlfn.TEXTJOIN("-",TRUE,M2101,N2101,O2101,P2101,Q2101&amp;"W",R2101))</f>
        <v>Joint Pack-AL-Silver-None-5W-1</v>
      </c>
      <c r="T2101" s="14" t="str">
        <f>IF(COUNTIF(Cycletime[Element Desc.],ProjectsDB[[#This Row],[Element Desc.]])&gt;0,"Found","Not Found")</f>
        <v>Found</v>
      </c>
    </row>
    <row r="2102" spans="2:20" x14ac:dyDescent="0.25">
      <c r="B2102" s="8" t="s">
        <v>4271</v>
      </c>
      <c r="C2102" s="15" t="s">
        <v>3493</v>
      </c>
      <c r="D2102" s="15" t="s">
        <v>3494</v>
      </c>
      <c r="E2102" s="16">
        <v>1</v>
      </c>
      <c r="F2102" s="9" t="s">
        <v>3408</v>
      </c>
      <c r="G2102" s="9" t="s">
        <v>4236</v>
      </c>
      <c r="H2102" s="11"/>
      <c r="I2102" s="12">
        <v>580</v>
      </c>
      <c r="J2102" s="12">
        <v>580</v>
      </c>
      <c r="K2102" s="12">
        <v>580</v>
      </c>
      <c r="L2102" s="12">
        <f t="array" ref="L2102">IFERROR(LOOKUP(2^15,SEARCH({"40A","63A","80A","100A","125A","160A","200A","250A","400A","630A","800A","1000A","1250A","1600A","2000A","2500A","3200A","4000A","5000A","6300A"},UPPER(D2102)),{40,63,80,100,125,160,200,250,400,630,800,1000,1250,1600,2000,2500,3200,4000,5000,6300}),0)</f>
        <v>5000</v>
      </c>
      <c r="M2102" s="9" t="str">
        <f t="shared" si="161"/>
        <v>T-Section</v>
      </c>
      <c r="N2102" s="9" t="str">
        <f t="shared" si="162"/>
        <v>AL</v>
      </c>
      <c r="O2102" s="13" t="str">
        <f t="shared" si="163"/>
        <v>Silver</v>
      </c>
      <c r="P2102" s="9" t="str">
        <f t="shared" si="164"/>
        <v>Epoxy</v>
      </c>
      <c r="Q2102" s="9" t="str">
        <f t="shared" si="165"/>
        <v>5</v>
      </c>
      <c r="R21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02" s="14" t="str">
        <f>IF(ProjectsDB[[#This Row],[Item Type]]="Straight Plug-In",_xlfn.TEXTJOIN("-",TRUE,M2102&amp;"-"&amp;_xlfn.LET(_xlpm.txt,ProjectsDB[[#This Row],[Assembly]],_xlpm.pos,FIND("SP",_xlpm.txt),_xlpm.pre,LEFT(_xlpm.txt,_xlpm.pos-1),IF(RIGHT(_xlpm.pre,3)="123","3PL",IF(RIGHT(_xlpm.pre,2)="12","2PL",IF(RIGHT(_xlpm.pre,1)="1","1PL","3PL")))),N2102,O2102,P2102,Q2102&amp;"W",R2102),_xlfn.TEXTJOIN("-",TRUE,M2102,N2102,O2102,P2102,Q2102&amp;"W",R2102))</f>
        <v>T-Section-AL-Silver-Epoxy-5W-3</v>
      </c>
      <c r="T2102" s="14" t="str">
        <f>IF(COUNTIF(Cycletime[Element Desc.],ProjectsDB[[#This Row],[Element Desc.]])&gt;0,"Found","Not Found")</f>
        <v>Found</v>
      </c>
    </row>
    <row r="2103" spans="2:20" x14ac:dyDescent="0.25">
      <c r="B2103" s="8" t="s">
        <v>4272</v>
      </c>
      <c r="C2103" s="15" t="s">
        <v>3505</v>
      </c>
      <c r="D2103" s="15" t="s">
        <v>3506</v>
      </c>
      <c r="E2103" s="16">
        <v>3</v>
      </c>
      <c r="F2103" s="9" t="s">
        <v>3408</v>
      </c>
      <c r="G2103" s="9" t="s">
        <v>4236</v>
      </c>
      <c r="H2103" s="11"/>
      <c r="I2103" s="12"/>
      <c r="J2103" s="12"/>
      <c r="K2103" s="12"/>
      <c r="L2103" s="12">
        <f t="array" ref="L2103">IFERROR(LOOKUP(2^15,SEARCH({"40A","63A","80A","100A","125A","160A","200A","250A","400A","630A","800A","1000A","1250A","1600A","2000A","2500A","3200A","4000A","5000A","6300A"},UPPER(D2103)),{40,63,80,100,125,160,200,250,400,630,800,1000,1250,1600,2000,2500,3200,4000,5000,6300}),0)</f>
        <v>5000</v>
      </c>
      <c r="M2103" s="9" t="str">
        <f t="shared" si="161"/>
        <v>Joint Pack</v>
      </c>
      <c r="N2103" s="9" t="str">
        <f t="shared" si="162"/>
        <v>AL</v>
      </c>
      <c r="O2103" s="13" t="str">
        <f t="shared" si="163"/>
        <v>Silver</v>
      </c>
      <c r="P2103" s="9" t="str">
        <f t="shared" si="164"/>
        <v>None</v>
      </c>
      <c r="Q2103" s="9" t="str">
        <f t="shared" si="165"/>
        <v>5</v>
      </c>
      <c r="R21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03" s="14" t="str">
        <f>IF(ProjectsDB[[#This Row],[Item Type]]="Straight Plug-In",_xlfn.TEXTJOIN("-",TRUE,M2103&amp;"-"&amp;_xlfn.LET(_xlpm.txt,ProjectsDB[[#This Row],[Assembly]],_xlpm.pos,FIND("SP",_xlpm.txt),_xlpm.pre,LEFT(_xlpm.txt,_xlpm.pos-1),IF(RIGHT(_xlpm.pre,3)="123","3PL",IF(RIGHT(_xlpm.pre,2)="12","2PL",IF(RIGHT(_xlpm.pre,1)="1","1PL","3PL")))),N2103,O2103,P2103,Q2103&amp;"W",R2103),_xlfn.TEXTJOIN("-",TRUE,M2103,N2103,O2103,P2103,Q2103&amp;"W",R2103))</f>
        <v>Joint Pack-AL-Silver-None-5W-3</v>
      </c>
      <c r="T2103" s="14" t="str">
        <f>IF(COUNTIF(Cycletime[Element Desc.],ProjectsDB[[#This Row],[Element Desc.]])&gt;0,"Found","Not Found")</f>
        <v>Found</v>
      </c>
    </row>
    <row r="2104" spans="2:20" x14ac:dyDescent="0.25">
      <c r="B2104" s="8" t="s">
        <v>4273</v>
      </c>
      <c r="C2104" s="15" t="s">
        <v>3493</v>
      </c>
      <c r="D2104" s="15" t="s">
        <v>3494</v>
      </c>
      <c r="E2104" s="16">
        <v>1</v>
      </c>
      <c r="F2104" s="9" t="s">
        <v>3408</v>
      </c>
      <c r="G2104" s="9" t="s">
        <v>4236</v>
      </c>
      <c r="H2104" s="11"/>
      <c r="I2104" s="12">
        <v>580</v>
      </c>
      <c r="J2104" s="12">
        <v>580</v>
      </c>
      <c r="K2104" s="12">
        <v>580</v>
      </c>
      <c r="L2104" s="12">
        <f t="array" ref="L2104">IFERROR(LOOKUP(2^15,SEARCH({"40A","63A","80A","100A","125A","160A","200A","250A","400A","630A","800A","1000A","1250A","1600A","2000A","2500A","3200A","4000A","5000A","6300A"},UPPER(D2104)),{40,63,80,100,125,160,200,250,400,630,800,1000,1250,1600,2000,2500,3200,4000,5000,6300}),0)</f>
        <v>5000</v>
      </c>
      <c r="M2104" s="9" t="str">
        <f t="shared" si="161"/>
        <v>T-Section</v>
      </c>
      <c r="N2104" s="9" t="str">
        <f t="shared" si="162"/>
        <v>AL</v>
      </c>
      <c r="O2104" s="13" t="str">
        <f t="shared" si="163"/>
        <v>Silver</v>
      </c>
      <c r="P2104" s="9" t="str">
        <f t="shared" si="164"/>
        <v>Epoxy</v>
      </c>
      <c r="Q2104" s="9" t="str">
        <f t="shared" si="165"/>
        <v>5</v>
      </c>
      <c r="R21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04" s="14" t="str">
        <f>IF(ProjectsDB[[#This Row],[Item Type]]="Straight Plug-In",_xlfn.TEXTJOIN("-",TRUE,M2104&amp;"-"&amp;_xlfn.LET(_xlpm.txt,ProjectsDB[[#This Row],[Assembly]],_xlpm.pos,FIND("SP",_xlpm.txt),_xlpm.pre,LEFT(_xlpm.txt,_xlpm.pos-1),IF(RIGHT(_xlpm.pre,3)="123","3PL",IF(RIGHT(_xlpm.pre,2)="12","2PL",IF(RIGHT(_xlpm.pre,1)="1","1PL","3PL")))),N2104,O2104,P2104,Q2104&amp;"W",R2104),_xlfn.TEXTJOIN("-",TRUE,M2104,N2104,O2104,P2104,Q2104&amp;"W",R2104))</f>
        <v>T-Section-AL-Silver-Epoxy-5W-3</v>
      </c>
      <c r="T2104" s="14" t="str">
        <f>IF(COUNTIF(Cycletime[Element Desc.],ProjectsDB[[#This Row],[Element Desc.]])&gt;0,"Found","Not Found")</f>
        <v>Found</v>
      </c>
    </row>
    <row r="2105" spans="2:20" x14ac:dyDescent="0.25">
      <c r="B2105" s="8" t="s">
        <v>4274</v>
      </c>
      <c r="C2105" s="15" t="s">
        <v>4275</v>
      </c>
      <c r="D2105" s="15" t="s">
        <v>4276</v>
      </c>
      <c r="E2105" s="16">
        <v>1</v>
      </c>
      <c r="F2105" s="9" t="s">
        <v>3408</v>
      </c>
      <c r="G2105" s="9" t="s">
        <v>4236</v>
      </c>
      <c r="H2105" s="11"/>
      <c r="I2105" s="12">
        <v>1840</v>
      </c>
      <c r="J2105" s="12"/>
      <c r="K2105" s="12"/>
      <c r="L2105" s="12">
        <f t="array" ref="L2105">IFERROR(LOOKUP(2^15,SEARCH({"40A","63A","80A","100A","125A","160A","200A","250A","400A","630A","800A","1000A","1250A","1600A","2000A","2500A","3200A","4000A","5000A","6300A"},UPPER(D2105)),{40,63,80,100,125,160,200,250,400,630,800,1000,1250,1600,2000,2500,3200,4000,5000,6300}),0)</f>
        <v>5000</v>
      </c>
      <c r="M2105" s="9" t="str">
        <f t="shared" si="161"/>
        <v>Straight Feeder</v>
      </c>
      <c r="N2105" s="9" t="str">
        <f t="shared" si="162"/>
        <v>AL</v>
      </c>
      <c r="O2105" s="13" t="str">
        <f t="shared" si="163"/>
        <v>Silver</v>
      </c>
      <c r="P2105" s="9" t="str">
        <f t="shared" si="164"/>
        <v>Epoxy</v>
      </c>
      <c r="Q2105" s="9" t="str">
        <f t="shared" si="165"/>
        <v>5</v>
      </c>
      <c r="R21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05" s="14" t="str">
        <f>IF(ProjectsDB[[#This Row],[Item Type]]="Straight Plug-In",_xlfn.TEXTJOIN("-",TRUE,M2105&amp;"-"&amp;_xlfn.LET(_xlpm.txt,ProjectsDB[[#This Row],[Assembly]],_xlpm.pos,FIND("SP",_xlpm.txt),_xlpm.pre,LEFT(_xlpm.txt,_xlpm.pos-1),IF(RIGHT(_xlpm.pre,3)="123","3PL",IF(RIGHT(_xlpm.pre,2)="12","2PL",IF(RIGHT(_xlpm.pre,1)="1","1PL","3PL")))),N2105,O2105,P2105,Q2105&amp;"W",R2105),_xlfn.TEXTJOIN("-",TRUE,M2105,N2105,O2105,P2105,Q2105&amp;"W",R2105))</f>
        <v>Straight Feeder-AL-Silver-Epoxy-5W-3</v>
      </c>
      <c r="T2105" s="14" t="str">
        <f>IF(COUNTIF(Cycletime[Element Desc.],ProjectsDB[[#This Row],[Element Desc.]])&gt;0,"Found","Not Found")</f>
        <v>Found</v>
      </c>
    </row>
    <row r="2106" spans="2:20" x14ac:dyDescent="0.25">
      <c r="B2106" s="8" t="s">
        <v>4277</v>
      </c>
      <c r="C2106" s="15" t="s">
        <v>459</v>
      </c>
      <c r="D2106" s="15" t="s">
        <v>460</v>
      </c>
      <c r="E2106" s="16">
        <v>1</v>
      </c>
      <c r="F2106" s="9" t="s">
        <v>3408</v>
      </c>
      <c r="G2106" s="9" t="s">
        <v>4236</v>
      </c>
      <c r="H2106" s="11"/>
      <c r="I2106" s="12"/>
      <c r="J2106" s="12"/>
      <c r="K2106" s="12"/>
      <c r="L2106" s="12">
        <f t="array" ref="L2106">IFERROR(LOOKUP(2^15,SEARCH({"40A","63A","80A","100A","125A","160A","200A","250A","400A","630A","800A","1000A","1250A","1600A","2000A","2500A","3200A","4000A","5000A","6300A"},UPPER(D2106)),{40,63,80,100,125,160,200,250,400,630,800,1000,1250,1600,2000,2500,3200,4000,5000,6300}),0)</f>
        <v>800</v>
      </c>
      <c r="M2106" s="9" t="str">
        <f t="shared" si="161"/>
        <v>Joint Pack</v>
      </c>
      <c r="N2106" s="9" t="str">
        <f t="shared" si="162"/>
        <v>AL</v>
      </c>
      <c r="O2106" s="13" t="str">
        <f t="shared" si="163"/>
        <v>Silver</v>
      </c>
      <c r="P2106" s="9" t="str">
        <f t="shared" si="164"/>
        <v>None</v>
      </c>
      <c r="Q2106" s="9" t="str">
        <f t="shared" si="165"/>
        <v>5</v>
      </c>
      <c r="R21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06" s="14" t="str">
        <f>IF(ProjectsDB[[#This Row],[Item Type]]="Straight Plug-In",_xlfn.TEXTJOIN("-",TRUE,M2106&amp;"-"&amp;_xlfn.LET(_xlpm.txt,ProjectsDB[[#This Row],[Assembly]],_xlpm.pos,FIND("SP",_xlpm.txt),_xlpm.pre,LEFT(_xlpm.txt,_xlpm.pos-1),IF(RIGHT(_xlpm.pre,3)="123","3PL",IF(RIGHT(_xlpm.pre,2)="12","2PL",IF(RIGHT(_xlpm.pre,1)="1","1PL","3PL")))),N2106,O2106,P2106,Q2106&amp;"W",R2106),_xlfn.TEXTJOIN("-",TRUE,M2106,N2106,O2106,P2106,Q2106&amp;"W",R2106))</f>
        <v>Joint Pack-AL-Silver-None-5W-1</v>
      </c>
      <c r="T2106" s="14" t="str">
        <f>IF(COUNTIF(Cycletime[Element Desc.],ProjectsDB[[#This Row],[Element Desc.]])&gt;0,"Found","Not Found")</f>
        <v>Found</v>
      </c>
    </row>
    <row r="2107" spans="2:20" x14ac:dyDescent="0.25">
      <c r="B2107" s="8" t="s">
        <v>4278</v>
      </c>
      <c r="C2107" s="15" t="s">
        <v>3448</v>
      </c>
      <c r="D2107" s="15" t="s">
        <v>3449</v>
      </c>
      <c r="E2107" s="16">
        <v>1</v>
      </c>
      <c r="F2107" s="9" t="s">
        <v>3408</v>
      </c>
      <c r="G2107" s="9" t="s">
        <v>4236</v>
      </c>
      <c r="H2107" s="11"/>
      <c r="I2107" s="12">
        <v>3000</v>
      </c>
      <c r="J2107" s="12"/>
      <c r="K2107" s="12"/>
      <c r="L2107" s="12">
        <f t="array" ref="L2107">IFERROR(LOOKUP(2^15,SEARCH({"40A","63A","80A","100A","125A","160A","200A","250A","400A","630A","800A","1000A","1250A","1600A","2000A","2500A","3200A","4000A","5000A","6300A"},UPPER(D2107)),{40,63,80,100,125,160,200,250,400,630,800,1000,1250,1600,2000,2500,3200,4000,5000,6300}),0)</f>
        <v>800</v>
      </c>
      <c r="M2107" s="9" t="str">
        <f t="shared" si="161"/>
        <v>Straight Plug-In</v>
      </c>
      <c r="N2107" s="9" t="str">
        <f t="shared" si="162"/>
        <v>AL</v>
      </c>
      <c r="O2107" s="13" t="str">
        <f t="shared" si="163"/>
        <v>Silver</v>
      </c>
      <c r="P2107" s="9" t="str">
        <f t="shared" si="164"/>
        <v>Epoxy</v>
      </c>
      <c r="Q2107" s="9" t="str">
        <f t="shared" si="165"/>
        <v>5</v>
      </c>
      <c r="R21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07" s="14" t="str">
        <f>IF(ProjectsDB[[#This Row],[Item Type]]="Straight Plug-In",_xlfn.TEXTJOIN("-",TRUE,M2107&amp;"-"&amp;_xlfn.LET(_xlpm.txt,ProjectsDB[[#This Row],[Assembly]],_xlpm.pos,FIND("SP",_xlpm.txt),_xlpm.pre,LEFT(_xlpm.txt,_xlpm.pos-1),IF(RIGHT(_xlpm.pre,3)="123","3PL",IF(RIGHT(_xlpm.pre,2)="12","2PL",IF(RIGHT(_xlpm.pre,1)="1","1PL","3PL")))),N2107,O2107,P2107,Q2107&amp;"W",R2107),_xlfn.TEXTJOIN("-",TRUE,M2107,N2107,O2107,P2107,Q2107&amp;"W",R2107))</f>
        <v>Straight Plug-In-3PL-AL-Silver-Epoxy-5W-1</v>
      </c>
      <c r="T2107" s="14" t="str">
        <f>IF(COUNTIF(Cycletime[Element Desc.],ProjectsDB[[#This Row],[Element Desc.]])&gt;0,"Found","Not Found")</f>
        <v>Found</v>
      </c>
    </row>
    <row r="2108" spans="2:20" x14ac:dyDescent="0.25">
      <c r="B2108" s="8" t="s">
        <v>4279</v>
      </c>
      <c r="C2108" s="15" t="s">
        <v>1555</v>
      </c>
      <c r="D2108" s="15" t="s">
        <v>1556</v>
      </c>
      <c r="E2108" s="16">
        <v>2</v>
      </c>
      <c r="F2108" s="9" t="s">
        <v>3408</v>
      </c>
      <c r="G2108" s="9" t="s">
        <v>4236</v>
      </c>
      <c r="H2108" s="11"/>
      <c r="I2108" s="12"/>
      <c r="J2108" s="12"/>
      <c r="K2108" s="12"/>
      <c r="L2108" s="12">
        <f t="array" ref="L2108">IFERROR(LOOKUP(2^15,SEARCH({"40A","63A","80A","100A","125A","160A","200A","250A","400A","630A","800A","1000A","1250A","1600A","2000A","2500A","3200A","4000A","5000A","6300A"},UPPER(D2108)),{40,63,80,100,125,160,200,250,400,630,800,1000,1250,1600,2000,2500,3200,4000,5000,6300}),0)</f>
        <v>4000</v>
      </c>
      <c r="M2108" s="9" t="str">
        <f t="shared" si="161"/>
        <v>Joint Pack</v>
      </c>
      <c r="N2108" s="9" t="str">
        <f t="shared" si="162"/>
        <v>AL</v>
      </c>
      <c r="O2108" s="13" t="str">
        <f t="shared" si="163"/>
        <v>Silver</v>
      </c>
      <c r="P2108" s="9" t="str">
        <f t="shared" si="164"/>
        <v>None</v>
      </c>
      <c r="Q2108" s="9" t="str">
        <f t="shared" si="165"/>
        <v>5</v>
      </c>
      <c r="R21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08" s="14" t="str">
        <f>IF(ProjectsDB[[#This Row],[Item Type]]="Straight Plug-In",_xlfn.TEXTJOIN("-",TRUE,M2108&amp;"-"&amp;_xlfn.LET(_xlpm.txt,ProjectsDB[[#This Row],[Assembly]],_xlpm.pos,FIND("SP",_xlpm.txt),_xlpm.pre,LEFT(_xlpm.txt,_xlpm.pos-1),IF(RIGHT(_xlpm.pre,3)="123","3PL",IF(RIGHT(_xlpm.pre,2)="12","2PL",IF(RIGHT(_xlpm.pre,1)="1","1PL","3PL")))),N2108,O2108,P2108,Q2108&amp;"W",R2108),_xlfn.TEXTJOIN("-",TRUE,M2108,N2108,O2108,P2108,Q2108&amp;"W",R2108))</f>
        <v>Joint Pack-AL-Silver-None-5W-2</v>
      </c>
      <c r="T2108" s="14" t="str">
        <f>IF(COUNTIF(Cycletime[Element Desc.],ProjectsDB[[#This Row],[Element Desc.]])&gt;0,"Found","Not Found")</f>
        <v>Found</v>
      </c>
    </row>
    <row r="2109" spans="2:20" x14ac:dyDescent="0.25">
      <c r="B2109" s="8" t="s">
        <v>4280</v>
      </c>
      <c r="C2109" s="15" t="s">
        <v>4281</v>
      </c>
      <c r="D2109" s="15" t="s">
        <v>4282</v>
      </c>
      <c r="E2109" s="16">
        <v>1</v>
      </c>
      <c r="F2109" s="9" t="s">
        <v>3408</v>
      </c>
      <c r="G2109" s="9" t="s">
        <v>4236</v>
      </c>
      <c r="H2109" s="11"/>
      <c r="I2109" s="12">
        <v>1530</v>
      </c>
      <c r="J2109" s="12"/>
      <c r="K2109" s="12"/>
      <c r="L2109" s="12">
        <f t="array" ref="L2109">IFERROR(LOOKUP(2^15,SEARCH({"40A","63A","80A","100A","125A","160A","200A","250A","400A","630A","800A","1000A","1250A","1600A","2000A","2500A","3200A","4000A","5000A","6300A"},UPPER(D2109)),{40,63,80,100,125,160,200,250,400,630,800,1000,1250,1600,2000,2500,3200,4000,5000,6300}),0)</f>
        <v>4000</v>
      </c>
      <c r="M2109" s="9" t="str">
        <f t="shared" si="161"/>
        <v>Straight Feeder</v>
      </c>
      <c r="N2109" s="9" t="str">
        <f t="shared" si="162"/>
        <v>AL</v>
      </c>
      <c r="O2109" s="13" t="str">
        <f t="shared" si="163"/>
        <v>Silver</v>
      </c>
      <c r="P2109" s="9" t="str">
        <f t="shared" si="164"/>
        <v>Epoxy</v>
      </c>
      <c r="Q2109" s="9" t="str">
        <f t="shared" si="165"/>
        <v>5</v>
      </c>
      <c r="R21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09" s="14" t="str">
        <f>IF(ProjectsDB[[#This Row],[Item Type]]="Straight Plug-In",_xlfn.TEXTJOIN("-",TRUE,M2109&amp;"-"&amp;_xlfn.LET(_xlpm.txt,ProjectsDB[[#This Row],[Assembly]],_xlpm.pos,FIND("SP",_xlpm.txt),_xlpm.pre,LEFT(_xlpm.txt,_xlpm.pos-1),IF(RIGHT(_xlpm.pre,3)="123","3PL",IF(RIGHT(_xlpm.pre,2)="12","2PL",IF(RIGHT(_xlpm.pre,1)="1","1PL","3PL")))),N2109,O2109,P2109,Q2109&amp;"W",R2109),_xlfn.TEXTJOIN("-",TRUE,M2109,N2109,O2109,P2109,Q2109&amp;"W",R2109))</f>
        <v>Straight Feeder-AL-Silver-Epoxy-5W-2</v>
      </c>
      <c r="T2109" s="14" t="str">
        <f>IF(COUNTIF(Cycletime[Element Desc.],ProjectsDB[[#This Row],[Element Desc.]])&gt;0,"Found","Not Found")</f>
        <v>Found</v>
      </c>
    </row>
    <row r="2110" spans="2:20" x14ac:dyDescent="0.25">
      <c r="B2110" s="8" t="s">
        <v>4283</v>
      </c>
      <c r="C2110" s="15" t="s">
        <v>4284</v>
      </c>
      <c r="D2110" s="15" t="s">
        <v>4285</v>
      </c>
      <c r="E2110" s="16">
        <v>1</v>
      </c>
      <c r="F2110" s="9" t="s">
        <v>3408</v>
      </c>
      <c r="G2110" s="9" t="s">
        <v>4236</v>
      </c>
      <c r="H2110" s="11"/>
      <c r="I2110" s="12">
        <v>2410</v>
      </c>
      <c r="J2110" s="12"/>
      <c r="K2110" s="12"/>
      <c r="L2110" s="12">
        <f t="array" ref="L2110">IFERROR(LOOKUP(2^15,SEARCH({"40A","63A","80A","100A","125A","160A","200A","250A","400A","630A","800A","1000A","1250A","1600A","2000A","2500A","3200A","4000A","5000A","6300A"},UPPER(D2110)),{40,63,80,100,125,160,200,250,400,630,800,1000,1250,1600,2000,2500,3200,4000,5000,6300}),0)</f>
        <v>4000</v>
      </c>
      <c r="M2110" s="9" t="str">
        <f t="shared" si="161"/>
        <v>Straight Feeder</v>
      </c>
      <c r="N2110" s="9" t="str">
        <f t="shared" si="162"/>
        <v>AL</v>
      </c>
      <c r="O2110" s="13" t="str">
        <f t="shared" si="163"/>
        <v>Silver</v>
      </c>
      <c r="P2110" s="9" t="str">
        <f t="shared" si="164"/>
        <v>Epoxy</v>
      </c>
      <c r="Q2110" s="9" t="str">
        <f t="shared" si="165"/>
        <v>5</v>
      </c>
      <c r="R21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10" s="14" t="str">
        <f>IF(ProjectsDB[[#This Row],[Item Type]]="Straight Plug-In",_xlfn.TEXTJOIN("-",TRUE,M2110&amp;"-"&amp;_xlfn.LET(_xlpm.txt,ProjectsDB[[#This Row],[Assembly]],_xlpm.pos,FIND("SP",_xlpm.txt),_xlpm.pre,LEFT(_xlpm.txt,_xlpm.pos-1),IF(RIGHT(_xlpm.pre,3)="123","3PL",IF(RIGHT(_xlpm.pre,2)="12","2PL",IF(RIGHT(_xlpm.pre,1)="1","1PL","3PL")))),N2110,O2110,P2110,Q2110&amp;"W",R2110),_xlfn.TEXTJOIN("-",TRUE,M2110,N2110,O2110,P2110,Q2110&amp;"W",R2110))</f>
        <v>Straight Feeder-AL-Silver-Epoxy-5W-2</v>
      </c>
      <c r="T2110" s="14" t="str">
        <f>IF(COUNTIF(Cycletime[Element Desc.],ProjectsDB[[#This Row],[Element Desc.]])&gt;0,"Found","Not Found")</f>
        <v>Found</v>
      </c>
    </row>
    <row r="2111" spans="2:20" x14ac:dyDescent="0.25">
      <c r="B2111" s="8" t="s">
        <v>4286</v>
      </c>
      <c r="C2111" s="15" t="s">
        <v>459</v>
      </c>
      <c r="D2111" s="15" t="s">
        <v>460</v>
      </c>
      <c r="E2111" s="16">
        <v>2</v>
      </c>
      <c r="F2111" s="9" t="s">
        <v>3408</v>
      </c>
      <c r="G2111" s="9" t="s">
        <v>4236</v>
      </c>
      <c r="H2111" s="11"/>
      <c r="I2111" s="12"/>
      <c r="J2111" s="12"/>
      <c r="K2111" s="12"/>
      <c r="L2111" s="12">
        <f t="array" ref="L2111">IFERROR(LOOKUP(2^15,SEARCH({"40A","63A","80A","100A","125A","160A","200A","250A","400A","630A","800A","1000A","1250A","1600A","2000A","2500A","3200A","4000A","5000A","6300A"},UPPER(D2111)),{40,63,80,100,125,160,200,250,400,630,800,1000,1250,1600,2000,2500,3200,4000,5000,6300}),0)</f>
        <v>800</v>
      </c>
      <c r="M2111" s="9" t="str">
        <f t="shared" si="161"/>
        <v>Joint Pack</v>
      </c>
      <c r="N2111" s="9" t="str">
        <f t="shared" si="162"/>
        <v>AL</v>
      </c>
      <c r="O2111" s="13" t="str">
        <f t="shared" si="163"/>
        <v>Silver</v>
      </c>
      <c r="P2111" s="9" t="str">
        <f t="shared" si="164"/>
        <v>None</v>
      </c>
      <c r="Q2111" s="9" t="str">
        <f t="shared" si="165"/>
        <v>5</v>
      </c>
      <c r="R21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11" s="14" t="str">
        <f>IF(ProjectsDB[[#This Row],[Item Type]]="Straight Plug-In",_xlfn.TEXTJOIN("-",TRUE,M2111&amp;"-"&amp;_xlfn.LET(_xlpm.txt,ProjectsDB[[#This Row],[Assembly]],_xlpm.pos,FIND("SP",_xlpm.txt),_xlpm.pre,LEFT(_xlpm.txt,_xlpm.pos-1),IF(RIGHT(_xlpm.pre,3)="123","3PL",IF(RIGHT(_xlpm.pre,2)="12","2PL",IF(RIGHT(_xlpm.pre,1)="1","1PL","3PL")))),N2111,O2111,P2111,Q2111&amp;"W",R2111),_xlfn.TEXTJOIN("-",TRUE,M2111,N2111,O2111,P2111,Q2111&amp;"W",R2111))</f>
        <v>Joint Pack-AL-Silver-None-5W-1</v>
      </c>
      <c r="T2111" s="14" t="str">
        <f>IF(COUNTIF(Cycletime[Element Desc.],ProjectsDB[[#This Row],[Element Desc.]])&gt;0,"Found","Not Found")</f>
        <v>Found</v>
      </c>
    </row>
    <row r="2112" spans="2:20" x14ac:dyDescent="0.25">
      <c r="B2112" s="8" t="s">
        <v>4287</v>
      </c>
      <c r="C2112" s="15" t="s">
        <v>4288</v>
      </c>
      <c r="D2112" s="15" t="s">
        <v>4289</v>
      </c>
      <c r="E2112" s="16">
        <v>1</v>
      </c>
      <c r="F2112" s="9" t="s">
        <v>3408</v>
      </c>
      <c r="G2112" s="9" t="s">
        <v>4236</v>
      </c>
      <c r="H2112" s="11"/>
      <c r="I2112" s="12">
        <v>1200</v>
      </c>
      <c r="J2112" s="12"/>
      <c r="K2112" s="12"/>
      <c r="L2112" s="12">
        <f t="array" ref="L2112">IFERROR(LOOKUP(2^15,SEARCH({"40A","63A","80A","100A","125A","160A","200A","250A","400A","630A","800A","1000A","1250A","1600A","2000A","2500A","3200A","4000A","5000A","6300A"},UPPER(D2112)),{40,63,80,100,125,160,200,250,400,630,800,1000,1250,1600,2000,2500,3200,4000,5000,6300}),0)</f>
        <v>800</v>
      </c>
      <c r="M2112" s="9" t="str">
        <f t="shared" si="161"/>
        <v>Straight Feeder</v>
      </c>
      <c r="N2112" s="9" t="str">
        <f t="shared" si="162"/>
        <v>AL</v>
      </c>
      <c r="O2112" s="13" t="str">
        <f t="shared" si="163"/>
        <v>Silver</v>
      </c>
      <c r="P2112" s="9" t="str">
        <f t="shared" si="164"/>
        <v>Epoxy</v>
      </c>
      <c r="Q2112" s="9" t="str">
        <f t="shared" si="165"/>
        <v>5</v>
      </c>
      <c r="R21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12" s="14" t="str">
        <f>IF(ProjectsDB[[#This Row],[Item Type]]="Straight Plug-In",_xlfn.TEXTJOIN("-",TRUE,M2112&amp;"-"&amp;_xlfn.LET(_xlpm.txt,ProjectsDB[[#This Row],[Assembly]],_xlpm.pos,FIND("SP",_xlpm.txt),_xlpm.pre,LEFT(_xlpm.txt,_xlpm.pos-1),IF(RIGHT(_xlpm.pre,3)="123","3PL",IF(RIGHT(_xlpm.pre,2)="12","2PL",IF(RIGHT(_xlpm.pre,1)="1","1PL","3PL")))),N2112,O2112,P2112,Q2112&amp;"W",R2112),_xlfn.TEXTJOIN("-",TRUE,M2112,N2112,O2112,P2112,Q2112&amp;"W",R2112))</f>
        <v>Straight Feeder-AL-Silver-Epoxy-5W-1</v>
      </c>
      <c r="T2112" s="14" t="str">
        <f>IF(COUNTIF(Cycletime[Element Desc.],ProjectsDB[[#This Row],[Element Desc.]])&gt;0,"Found","Not Found")</f>
        <v>Found</v>
      </c>
    </row>
    <row r="2113" spans="2:20" x14ac:dyDescent="0.25">
      <c r="B2113" s="8" t="s">
        <v>4290</v>
      </c>
      <c r="C2113" s="15" t="s">
        <v>4291</v>
      </c>
      <c r="D2113" s="15" t="s">
        <v>4292</v>
      </c>
      <c r="E2113" s="16">
        <v>1</v>
      </c>
      <c r="F2113" s="9" t="s">
        <v>3408</v>
      </c>
      <c r="G2113" s="9" t="s">
        <v>4236</v>
      </c>
      <c r="H2113" s="11"/>
      <c r="I2113" s="12">
        <v>660</v>
      </c>
      <c r="J2113" s="12"/>
      <c r="K2113" s="12"/>
      <c r="L2113" s="12">
        <f t="array" ref="L2113">IFERROR(LOOKUP(2^15,SEARCH({"40A","63A","80A","100A","125A","160A","200A","250A","400A","630A","800A","1000A","1250A","1600A","2000A","2500A","3200A","4000A","5000A","6300A"},UPPER(D2113)),{40,63,80,100,125,160,200,250,400,630,800,1000,1250,1600,2000,2500,3200,4000,5000,6300}),0)</f>
        <v>800</v>
      </c>
      <c r="M2113" s="9" t="str">
        <f t="shared" si="161"/>
        <v>Straight Feeder</v>
      </c>
      <c r="N2113" s="9" t="str">
        <f t="shared" si="162"/>
        <v>AL</v>
      </c>
      <c r="O2113" s="13" t="str">
        <f t="shared" si="163"/>
        <v>Silver</v>
      </c>
      <c r="P2113" s="9" t="str">
        <f t="shared" si="164"/>
        <v>Epoxy</v>
      </c>
      <c r="Q2113" s="9" t="str">
        <f t="shared" si="165"/>
        <v>5</v>
      </c>
      <c r="R21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13" s="14" t="str">
        <f>IF(ProjectsDB[[#This Row],[Item Type]]="Straight Plug-In",_xlfn.TEXTJOIN("-",TRUE,M2113&amp;"-"&amp;_xlfn.LET(_xlpm.txt,ProjectsDB[[#This Row],[Assembly]],_xlpm.pos,FIND("SP",_xlpm.txt),_xlpm.pre,LEFT(_xlpm.txt,_xlpm.pos-1),IF(RIGHT(_xlpm.pre,3)="123","3PL",IF(RIGHT(_xlpm.pre,2)="12","2PL",IF(RIGHT(_xlpm.pre,1)="1","1PL","3PL")))),N2113,O2113,P2113,Q2113&amp;"W",R2113),_xlfn.TEXTJOIN("-",TRUE,M2113,N2113,O2113,P2113,Q2113&amp;"W",R2113))</f>
        <v>Straight Feeder-AL-Silver-Epoxy-5W-1</v>
      </c>
      <c r="T2113" s="14" t="str">
        <f>IF(COUNTIF(Cycletime[Element Desc.],ProjectsDB[[#This Row],[Element Desc.]])&gt;0,"Found","Not Found")</f>
        <v>Found</v>
      </c>
    </row>
    <row r="2114" spans="2:20" x14ac:dyDescent="0.25">
      <c r="B2114" s="8" t="s">
        <v>4293</v>
      </c>
      <c r="C2114" s="15" t="s">
        <v>4294</v>
      </c>
      <c r="D2114" s="15" t="s">
        <v>4295</v>
      </c>
      <c r="E2114" s="16">
        <v>1</v>
      </c>
      <c r="F2114" s="9" t="s">
        <v>3408</v>
      </c>
      <c r="G2114" s="9" t="s">
        <v>4236</v>
      </c>
      <c r="H2114" s="11"/>
      <c r="I2114" s="12">
        <v>2710</v>
      </c>
      <c r="J2114" s="12"/>
      <c r="K2114" s="12"/>
      <c r="L2114" s="12">
        <f t="array" ref="L2114">IFERROR(LOOKUP(2^15,SEARCH({"40A","63A","80A","100A","125A","160A","200A","250A","400A","630A","800A","1000A","1250A","1600A","2000A","2500A","3200A","4000A","5000A","6300A"},UPPER(D2114)),{40,63,80,100,125,160,200,250,400,630,800,1000,1250,1600,2000,2500,3200,4000,5000,6300}),0)</f>
        <v>800</v>
      </c>
      <c r="M2114" s="9" t="str">
        <f t="shared" si="161"/>
        <v>Straight Feeder</v>
      </c>
      <c r="N2114" s="9" t="str">
        <f t="shared" si="162"/>
        <v>AL</v>
      </c>
      <c r="O2114" s="13" t="str">
        <f t="shared" si="163"/>
        <v>Silver</v>
      </c>
      <c r="P2114" s="9" t="str">
        <f t="shared" si="164"/>
        <v>Epoxy</v>
      </c>
      <c r="Q2114" s="9" t="str">
        <f t="shared" si="165"/>
        <v>5</v>
      </c>
      <c r="R21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14" s="14" t="str">
        <f>IF(ProjectsDB[[#This Row],[Item Type]]="Straight Plug-In",_xlfn.TEXTJOIN("-",TRUE,M2114&amp;"-"&amp;_xlfn.LET(_xlpm.txt,ProjectsDB[[#This Row],[Assembly]],_xlpm.pos,FIND("SP",_xlpm.txt),_xlpm.pre,LEFT(_xlpm.txt,_xlpm.pos-1),IF(RIGHT(_xlpm.pre,3)="123","3PL",IF(RIGHT(_xlpm.pre,2)="12","2PL",IF(RIGHT(_xlpm.pre,1)="1","1PL","3PL")))),N2114,O2114,P2114,Q2114&amp;"W",R2114),_xlfn.TEXTJOIN("-",TRUE,M2114,N2114,O2114,P2114,Q2114&amp;"W",R2114))</f>
        <v>Straight Feeder-AL-Silver-Epoxy-5W-1</v>
      </c>
      <c r="T2114" s="14" t="str">
        <f>IF(COUNTIF(Cycletime[Element Desc.],ProjectsDB[[#This Row],[Element Desc.]])&gt;0,"Found","Not Found")</f>
        <v>Found</v>
      </c>
    </row>
    <row r="2115" spans="2:20" x14ac:dyDescent="0.25">
      <c r="B2115" s="8" t="s">
        <v>4296</v>
      </c>
      <c r="C2115" s="15" t="s">
        <v>459</v>
      </c>
      <c r="D2115" s="15" t="s">
        <v>460</v>
      </c>
      <c r="E2115" s="16">
        <v>1</v>
      </c>
      <c r="F2115" s="9" t="s">
        <v>3408</v>
      </c>
      <c r="G2115" s="9" t="s">
        <v>4236</v>
      </c>
      <c r="H2115" s="11"/>
      <c r="I2115" s="12"/>
      <c r="J2115" s="12"/>
      <c r="K2115" s="12"/>
      <c r="L2115" s="12">
        <f t="array" ref="L2115">IFERROR(LOOKUP(2^15,SEARCH({"40A","63A","80A","100A","125A","160A","200A","250A","400A","630A","800A","1000A","1250A","1600A","2000A","2500A","3200A","4000A","5000A","6300A"},UPPER(D2115)),{40,63,80,100,125,160,200,250,400,630,800,1000,1250,1600,2000,2500,3200,4000,5000,6300}),0)</f>
        <v>800</v>
      </c>
      <c r="M2115" s="9" t="str">
        <f t="shared" si="161"/>
        <v>Joint Pack</v>
      </c>
      <c r="N2115" s="9" t="str">
        <f t="shared" si="162"/>
        <v>AL</v>
      </c>
      <c r="O2115" s="13" t="str">
        <f t="shared" si="163"/>
        <v>Silver</v>
      </c>
      <c r="P2115" s="9" t="str">
        <f t="shared" si="164"/>
        <v>None</v>
      </c>
      <c r="Q2115" s="9" t="str">
        <f t="shared" si="165"/>
        <v>5</v>
      </c>
      <c r="R21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15" s="14" t="str">
        <f>IF(ProjectsDB[[#This Row],[Item Type]]="Straight Plug-In",_xlfn.TEXTJOIN("-",TRUE,M2115&amp;"-"&amp;_xlfn.LET(_xlpm.txt,ProjectsDB[[#This Row],[Assembly]],_xlpm.pos,FIND("SP",_xlpm.txt),_xlpm.pre,LEFT(_xlpm.txt,_xlpm.pos-1),IF(RIGHT(_xlpm.pre,3)="123","3PL",IF(RIGHT(_xlpm.pre,2)="12","2PL",IF(RIGHT(_xlpm.pre,1)="1","1PL","3PL")))),N2115,O2115,P2115,Q2115&amp;"W",R2115),_xlfn.TEXTJOIN("-",TRUE,M2115,N2115,O2115,P2115,Q2115&amp;"W",R2115))</f>
        <v>Joint Pack-AL-Silver-None-5W-1</v>
      </c>
      <c r="T2115" s="14" t="str">
        <f>IF(COUNTIF(Cycletime[Element Desc.],ProjectsDB[[#This Row],[Element Desc.]])&gt;0,"Found","Not Found")</f>
        <v>Found</v>
      </c>
    </row>
    <row r="2116" spans="2:20" x14ac:dyDescent="0.25">
      <c r="B2116" s="8" t="s">
        <v>4297</v>
      </c>
      <c r="C2116" s="15" t="s">
        <v>3516</v>
      </c>
      <c r="D2116" s="15" t="s">
        <v>3517</v>
      </c>
      <c r="E2116" s="10">
        <v>4</v>
      </c>
      <c r="F2116" s="9" t="s">
        <v>3408</v>
      </c>
      <c r="G2116" s="9" t="s">
        <v>4236</v>
      </c>
      <c r="H2116" s="11"/>
      <c r="I2116" s="12">
        <v>3000</v>
      </c>
      <c r="J2116" s="12"/>
      <c r="K2116" s="12"/>
      <c r="L2116" s="12">
        <f t="array" ref="L2116">IFERROR(LOOKUP(2^15,SEARCH({"40A","63A","80A","100A","125A","160A","200A","250A","400A","630A","800A","1000A","1250A","1600A","2000A","2500A","3200A","4000A","5000A","6300A"},UPPER(D2116)),{40,63,80,100,125,160,200,250,400,630,800,1000,1250,1600,2000,2500,3200,4000,5000,6300}),0)</f>
        <v>5000</v>
      </c>
      <c r="M2116" s="9" t="str">
        <f t="shared" ref="M2116:M2179" si="166">_xlfn.LET(_xlpm.d,UPPER(TRIM(SUBSTITUTE(SUBSTITUTE(D2116,CHAR(160),"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2116" s="9" t="str">
        <f t="shared" ref="N2116:N2179" si="167">IF(ISNUMBER(SEARCH("CU",D2116)),"CU",IF(ISNUMBER(SEARCH("AL",D2116)),"AL",IF(ISNUMBER(SEARCH("Copper",D2116)),"CU","SH")))</f>
        <v>AL</v>
      </c>
      <c r="O2116" s="13" t="str">
        <f t="shared" ref="O2116:O2179" si="168">IF(ISNUMBER(SEARCH("Silver",D2116)),"Silver",IF(ISNUMBER(SEARCH("Tin",D2116)),"Tin","None"))</f>
        <v>Silver</v>
      </c>
      <c r="P2116" s="9" t="str">
        <f t="shared" ref="P2116:P2179" si="169">IF(ISNUMBER(SEARCH("Epoxy",D2116)),"Epoxy",IF(ISNUMBER(SEARCH("PET",D2116)),"PET","None"))</f>
        <v>Epoxy</v>
      </c>
      <c r="Q2116" s="9" t="str">
        <f t="shared" ref="Q2116:Q2179" si="170">IF(ISNUMBER(SEARCH("3-Wire",D2116)),"3",IF(ISNUMBER(SEARCH("4-Wire",D2116)),"4",IF(ISNUMBER(SEARCH("5-Wire",D2116)),"5",IF(ISNUMBER(SEARCH("6-Wire",D2116)),"6","0"))))</f>
        <v>5</v>
      </c>
      <c r="R21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16" s="14" t="str">
        <f>IF(ProjectsDB[[#This Row],[Item Type]]="Straight Plug-In",_xlfn.TEXTJOIN("-",TRUE,M2116&amp;"-"&amp;_xlfn.LET(_xlpm.txt,ProjectsDB[[#This Row],[Assembly]],_xlpm.pos,FIND("SP",_xlpm.txt),_xlpm.pre,LEFT(_xlpm.txt,_xlpm.pos-1),IF(RIGHT(_xlpm.pre,3)="123","3PL",IF(RIGHT(_xlpm.pre,2)="12","2PL",IF(RIGHT(_xlpm.pre,1)="1","1PL","3PL")))),N2116,O2116,P2116,Q2116&amp;"W",R2116),_xlfn.TEXTJOIN("-",TRUE,M2116,N2116,O2116,P2116,Q2116&amp;"W",R2116))</f>
        <v>Straight Feeder-AL-Silver-Epoxy-5W-3</v>
      </c>
      <c r="T2116" s="14" t="str">
        <f>IF(COUNTIF(Cycletime[Element Desc.],ProjectsDB[[#This Row],[Element Desc.]])&gt;0,"Found","Not Found")</f>
        <v>Found</v>
      </c>
    </row>
    <row r="2117" spans="2:20" x14ac:dyDescent="0.25">
      <c r="B2117" s="8" t="s">
        <v>4298</v>
      </c>
      <c r="C2117" s="15" t="s">
        <v>3505</v>
      </c>
      <c r="D2117" s="15" t="s">
        <v>3506</v>
      </c>
      <c r="E2117" s="16">
        <v>4</v>
      </c>
      <c r="F2117" s="9" t="s">
        <v>3408</v>
      </c>
      <c r="G2117" s="9" t="s">
        <v>4236</v>
      </c>
      <c r="H2117" s="11"/>
      <c r="I2117" s="12"/>
      <c r="J2117" s="12"/>
      <c r="K2117" s="12"/>
      <c r="L2117" s="12">
        <f t="array" ref="L2117">IFERROR(LOOKUP(2^15,SEARCH({"40A","63A","80A","100A","125A","160A","200A","250A","400A","630A","800A","1000A","1250A","1600A","2000A","2500A","3200A","4000A","5000A","6300A"},UPPER(D2117)),{40,63,80,100,125,160,200,250,400,630,800,1000,1250,1600,2000,2500,3200,4000,5000,6300}),0)</f>
        <v>5000</v>
      </c>
      <c r="M2117" s="9" t="str">
        <f t="shared" si="166"/>
        <v>Joint Pack</v>
      </c>
      <c r="N2117" s="9" t="str">
        <f t="shared" si="167"/>
        <v>AL</v>
      </c>
      <c r="O2117" s="13" t="str">
        <f t="shared" si="168"/>
        <v>Silver</v>
      </c>
      <c r="P2117" s="9" t="str">
        <f t="shared" si="169"/>
        <v>None</v>
      </c>
      <c r="Q2117" s="9" t="str">
        <f t="shared" si="170"/>
        <v>5</v>
      </c>
      <c r="R21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17" s="14" t="str">
        <f>IF(ProjectsDB[[#This Row],[Item Type]]="Straight Plug-In",_xlfn.TEXTJOIN("-",TRUE,M2117&amp;"-"&amp;_xlfn.LET(_xlpm.txt,ProjectsDB[[#This Row],[Assembly]],_xlpm.pos,FIND("SP",_xlpm.txt),_xlpm.pre,LEFT(_xlpm.txt,_xlpm.pos-1),IF(RIGHT(_xlpm.pre,3)="123","3PL",IF(RIGHT(_xlpm.pre,2)="12","2PL",IF(RIGHT(_xlpm.pre,1)="1","1PL","3PL")))),N2117,O2117,P2117,Q2117&amp;"W",R2117),_xlfn.TEXTJOIN("-",TRUE,M2117,N2117,O2117,P2117,Q2117&amp;"W",R2117))</f>
        <v>Joint Pack-AL-Silver-None-5W-3</v>
      </c>
      <c r="T2117" s="14" t="str">
        <f>IF(COUNTIF(Cycletime[Element Desc.],ProjectsDB[[#This Row],[Element Desc.]])&gt;0,"Found","Not Found")</f>
        <v>Found</v>
      </c>
    </row>
    <row r="2118" spans="2:20" x14ac:dyDescent="0.25">
      <c r="B2118" s="8" t="s">
        <v>4299</v>
      </c>
      <c r="C2118" s="15" t="s">
        <v>1555</v>
      </c>
      <c r="D2118" s="15" t="s">
        <v>1556</v>
      </c>
      <c r="E2118" s="16">
        <v>1</v>
      </c>
      <c r="F2118" s="9" t="s">
        <v>3408</v>
      </c>
      <c r="G2118" s="9" t="s">
        <v>4236</v>
      </c>
      <c r="H2118" s="11"/>
      <c r="I2118" s="12"/>
      <c r="J2118" s="12"/>
      <c r="K2118" s="12"/>
      <c r="L2118" s="12">
        <f t="array" ref="L2118">IFERROR(LOOKUP(2^15,SEARCH({"40A","63A","80A","100A","125A","160A","200A","250A","400A","630A","800A","1000A","1250A","1600A","2000A","2500A","3200A","4000A","5000A","6300A"},UPPER(D2118)),{40,63,80,100,125,160,200,250,400,630,800,1000,1250,1600,2000,2500,3200,4000,5000,6300}),0)</f>
        <v>4000</v>
      </c>
      <c r="M2118" s="9" t="str">
        <f t="shared" si="166"/>
        <v>Joint Pack</v>
      </c>
      <c r="N2118" s="9" t="str">
        <f t="shared" si="167"/>
        <v>AL</v>
      </c>
      <c r="O2118" s="13" t="str">
        <f t="shared" si="168"/>
        <v>Silver</v>
      </c>
      <c r="P2118" s="9" t="str">
        <f t="shared" si="169"/>
        <v>None</v>
      </c>
      <c r="Q2118" s="9" t="str">
        <f t="shared" si="170"/>
        <v>5</v>
      </c>
      <c r="R21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18" s="14" t="str">
        <f>IF(ProjectsDB[[#This Row],[Item Type]]="Straight Plug-In",_xlfn.TEXTJOIN("-",TRUE,M2118&amp;"-"&amp;_xlfn.LET(_xlpm.txt,ProjectsDB[[#This Row],[Assembly]],_xlpm.pos,FIND("SP",_xlpm.txt),_xlpm.pre,LEFT(_xlpm.txt,_xlpm.pos-1),IF(RIGHT(_xlpm.pre,3)="123","3PL",IF(RIGHT(_xlpm.pre,2)="12","2PL",IF(RIGHT(_xlpm.pre,1)="1","1PL","3PL")))),N2118,O2118,P2118,Q2118&amp;"W",R2118),_xlfn.TEXTJOIN("-",TRUE,M2118,N2118,O2118,P2118,Q2118&amp;"W",R2118))</f>
        <v>Joint Pack-AL-Silver-None-5W-2</v>
      </c>
      <c r="T2118" s="14" t="str">
        <f>IF(COUNTIF(Cycletime[Element Desc.],ProjectsDB[[#This Row],[Element Desc.]])&gt;0,"Found","Not Found")</f>
        <v>Found</v>
      </c>
    </row>
    <row r="2119" spans="2:20" x14ac:dyDescent="0.25">
      <c r="B2119" s="8" t="s">
        <v>4300</v>
      </c>
      <c r="C2119" s="17" t="s">
        <v>4259</v>
      </c>
      <c r="D2119" s="17" t="s">
        <v>4260</v>
      </c>
      <c r="E2119" s="17">
        <v>1</v>
      </c>
      <c r="F2119" s="17" t="s">
        <v>3408</v>
      </c>
      <c r="G2119" s="17" t="s">
        <v>4236</v>
      </c>
      <c r="H2119" s="18"/>
      <c r="I2119" s="17">
        <v>3000</v>
      </c>
      <c r="J2119" s="17"/>
      <c r="K2119" s="17"/>
      <c r="L2119" s="12">
        <f t="array" ref="L2119">IFERROR(LOOKUP(2^15,SEARCH({"40A","63A","80A","100A","125A","160A","200A","250A","400A","630A","800A","1000A","1250A","1600A","2000A","2500A","3200A","4000A","5000A","6300A"},UPPER(D2119)),{40,63,80,100,125,160,200,250,400,630,800,1000,1250,1600,2000,2500,3200,4000,5000,6300}),0)</f>
        <v>4000</v>
      </c>
      <c r="M2119" s="9" t="str">
        <f t="shared" si="166"/>
        <v>Straight Plug-In</v>
      </c>
      <c r="N2119" s="9" t="str">
        <f t="shared" si="167"/>
        <v>AL</v>
      </c>
      <c r="O2119" s="13" t="str">
        <f t="shared" si="168"/>
        <v>Silver</v>
      </c>
      <c r="P2119" s="9" t="str">
        <f t="shared" si="169"/>
        <v>Epoxy</v>
      </c>
      <c r="Q2119" s="9" t="str">
        <f t="shared" si="170"/>
        <v>5</v>
      </c>
      <c r="R21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19" s="14" t="str">
        <f>IF(ProjectsDB[[#This Row],[Item Type]]="Straight Plug-In",_xlfn.TEXTJOIN("-",TRUE,M2119&amp;"-"&amp;_xlfn.LET(_xlpm.txt,ProjectsDB[[#This Row],[Assembly]],_xlpm.pos,FIND("SP",_xlpm.txt),_xlpm.pre,LEFT(_xlpm.txt,_xlpm.pos-1),IF(RIGHT(_xlpm.pre,3)="123","3PL",IF(RIGHT(_xlpm.pre,2)="12","2PL",IF(RIGHT(_xlpm.pre,1)="1","1PL","3PL")))),N2119,O2119,P2119,Q2119&amp;"W",R2119),_xlfn.TEXTJOIN("-",TRUE,M2119,N2119,O2119,P2119,Q2119&amp;"W",R2119))</f>
        <v>Straight Plug-In-3PL-AL-Silver-Epoxy-5W-2</v>
      </c>
      <c r="T2119" s="14" t="str">
        <f>IF(COUNTIF(Cycletime[Element Desc.],ProjectsDB[[#This Row],[Element Desc.]])&gt;0,"Found","Not Found")</f>
        <v>Found</v>
      </c>
    </row>
    <row r="2120" spans="2:20" x14ac:dyDescent="0.25">
      <c r="B2120" s="8" t="s">
        <v>4301</v>
      </c>
      <c r="C2120" s="9" t="s">
        <v>4302</v>
      </c>
      <c r="D2120" s="9" t="s">
        <v>4303</v>
      </c>
      <c r="E2120" s="9">
        <v>1</v>
      </c>
      <c r="F2120" s="9" t="s">
        <v>3408</v>
      </c>
      <c r="G2120" s="9" t="s">
        <v>4236</v>
      </c>
      <c r="H2120" s="11"/>
      <c r="I2120" s="9">
        <v>3000</v>
      </c>
      <c r="J2120" s="9"/>
      <c r="K2120" s="9"/>
      <c r="L2120" s="12">
        <f t="array" ref="L2120">IFERROR(LOOKUP(2^15,SEARCH({"40A","63A","80A","100A","125A","160A","200A","250A","400A","630A","800A","1000A","1250A","1600A","2000A","2500A","3200A","4000A","5000A","6300A"},UPPER(D2120)),{40,63,80,100,125,160,200,250,400,630,800,1000,1250,1600,2000,2500,3200,4000,5000,6300}),0)</f>
        <v>4000</v>
      </c>
      <c r="M2120" s="9" t="str">
        <f t="shared" si="166"/>
        <v>Straight Feeder</v>
      </c>
      <c r="N2120" s="9" t="str">
        <f t="shared" si="167"/>
        <v>AL</v>
      </c>
      <c r="O2120" s="13" t="str">
        <f t="shared" si="168"/>
        <v>Silver</v>
      </c>
      <c r="P2120" s="9" t="str">
        <f t="shared" si="169"/>
        <v>Epoxy</v>
      </c>
      <c r="Q2120" s="9" t="str">
        <f t="shared" si="170"/>
        <v>5</v>
      </c>
      <c r="R21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20" s="14" t="str">
        <f>IF(ProjectsDB[[#This Row],[Item Type]]="Straight Plug-In",_xlfn.TEXTJOIN("-",TRUE,M2120&amp;"-"&amp;_xlfn.LET(_xlpm.txt,ProjectsDB[[#This Row],[Assembly]],_xlpm.pos,FIND("SP",_xlpm.txt),_xlpm.pre,LEFT(_xlpm.txt,_xlpm.pos-1),IF(RIGHT(_xlpm.pre,3)="123","3PL",IF(RIGHT(_xlpm.pre,2)="12","2PL",IF(RIGHT(_xlpm.pre,1)="1","1PL","3PL")))),N2120,O2120,P2120,Q2120&amp;"W",R2120),_xlfn.TEXTJOIN("-",TRUE,M2120,N2120,O2120,P2120,Q2120&amp;"W",R2120))</f>
        <v>Straight Feeder-AL-Silver-Epoxy-5W-2</v>
      </c>
      <c r="T2120" s="14" t="str">
        <f>IF(COUNTIF(Cycletime[Element Desc.],ProjectsDB[[#This Row],[Element Desc.]])&gt;0,"Found","Not Found")</f>
        <v>Found</v>
      </c>
    </row>
    <row r="2121" spans="2:20" x14ac:dyDescent="0.25">
      <c r="B2121" s="8" t="s">
        <v>4304</v>
      </c>
      <c r="C2121" s="9" t="s">
        <v>1555</v>
      </c>
      <c r="D2121" s="9" t="s">
        <v>1556</v>
      </c>
      <c r="E2121" s="9">
        <v>1</v>
      </c>
      <c r="F2121" s="9" t="s">
        <v>3408</v>
      </c>
      <c r="G2121" s="9" t="s">
        <v>4236</v>
      </c>
      <c r="H2121" s="11"/>
      <c r="I2121" s="9"/>
      <c r="J2121" s="9"/>
      <c r="K2121" s="9"/>
      <c r="L2121" s="12">
        <f t="array" ref="L2121">IFERROR(LOOKUP(2^15,SEARCH({"40A","63A","80A","100A","125A","160A","200A","250A","400A","630A","800A","1000A","1250A","1600A","2000A","2500A","3200A","4000A","5000A","6300A"},UPPER(D2121)),{40,63,80,100,125,160,200,250,400,630,800,1000,1250,1600,2000,2500,3200,4000,5000,6300}),0)</f>
        <v>4000</v>
      </c>
      <c r="M2121" s="9" t="str">
        <f t="shared" si="166"/>
        <v>Joint Pack</v>
      </c>
      <c r="N2121" s="9" t="str">
        <f t="shared" si="167"/>
        <v>AL</v>
      </c>
      <c r="O2121" s="13" t="str">
        <f t="shared" si="168"/>
        <v>Silver</v>
      </c>
      <c r="P2121" s="9" t="str">
        <f t="shared" si="169"/>
        <v>None</v>
      </c>
      <c r="Q2121" s="9" t="str">
        <f t="shared" si="170"/>
        <v>5</v>
      </c>
      <c r="R21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21" s="14" t="str">
        <f>IF(ProjectsDB[[#This Row],[Item Type]]="Straight Plug-In",_xlfn.TEXTJOIN("-",TRUE,M2121&amp;"-"&amp;_xlfn.LET(_xlpm.txt,ProjectsDB[[#This Row],[Assembly]],_xlpm.pos,FIND("SP",_xlpm.txt),_xlpm.pre,LEFT(_xlpm.txt,_xlpm.pos-1),IF(RIGHT(_xlpm.pre,3)="123","3PL",IF(RIGHT(_xlpm.pre,2)="12","2PL",IF(RIGHT(_xlpm.pre,1)="1","1PL","3PL")))),N2121,O2121,P2121,Q2121&amp;"W",R2121),_xlfn.TEXTJOIN("-",TRUE,M2121,N2121,O2121,P2121,Q2121&amp;"W",R2121))</f>
        <v>Joint Pack-AL-Silver-None-5W-2</v>
      </c>
      <c r="T2121" s="14" t="str">
        <f>IF(COUNTIF(Cycletime[Element Desc.],ProjectsDB[[#This Row],[Element Desc.]])&gt;0,"Found","Not Found")</f>
        <v>Found</v>
      </c>
    </row>
    <row r="2122" spans="2:20" x14ac:dyDescent="0.25">
      <c r="B2122" s="8" t="s">
        <v>4305</v>
      </c>
      <c r="C2122" s="9" t="s">
        <v>4306</v>
      </c>
      <c r="D2122" s="9" t="s">
        <v>4307</v>
      </c>
      <c r="E2122" s="9">
        <v>1</v>
      </c>
      <c r="F2122" s="9" t="s">
        <v>3408</v>
      </c>
      <c r="G2122" s="9" t="s">
        <v>4236</v>
      </c>
      <c r="H2122" s="11"/>
      <c r="I2122" s="9">
        <v>2700</v>
      </c>
      <c r="J2122" s="9"/>
      <c r="K2122" s="9"/>
      <c r="L2122" s="12">
        <f t="array" ref="L2122">IFERROR(LOOKUP(2^15,SEARCH({"40A","63A","80A","100A","125A","160A","200A","250A","400A","630A","800A","1000A","1250A","1600A","2000A","2500A","3200A","4000A","5000A","6300A"},UPPER(D2122)),{40,63,80,100,125,160,200,250,400,630,800,1000,1250,1600,2000,2500,3200,4000,5000,6300}),0)</f>
        <v>1600</v>
      </c>
      <c r="M2122" s="9" t="str">
        <f t="shared" si="166"/>
        <v>Straight Feeder</v>
      </c>
      <c r="N2122" s="9" t="str">
        <f t="shared" si="167"/>
        <v>AL</v>
      </c>
      <c r="O2122" s="13" t="str">
        <f t="shared" si="168"/>
        <v>Silver</v>
      </c>
      <c r="P2122" s="9" t="str">
        <f t="shared" si="169"/>
        <v>Epoxy</v>
      </c>
      <c r="Q2122" s="9" t="str">
        <f t="shared" si="170"/>
        <v>5</v>
      </c>
      <c r="R21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22" s="14" t="str">
        <f>IF(ProjectsDB[[#This Row],[Item Type]]="Straight Plug-In",_xlfn.TEXTJOIN("-",TRUE,M2122&amp;"-"&amp;_xlfn.LET(_xlpm.txt,ProjectsDB[[#This Row],[Assembly]],_xlpm.pos,FIND("SP",_xlpm.txt),_xlpm.pre,LEFT(_xlpm.txt,_xlpm.pos-1),IF(RIGHT(_xlpm.pre,3)="123","3PL",IF(RIGHT(_xlpm.pre,2)="12","2PL",IF(RIGHT(_xlpm.pre,1)="1","1PL","3PL")))),N2122,O2122,P2122,Q2122&amp;"W",R2122),_xlfn.TEXTJOIN("-",TRUE,M2122,N2122,O2122,P2122,Q2122&amp;"W",R2122))</f>
        <v>Straight Feeder-AL-Silver-Epoxy-5W-1</v>
      </c>
      <c r="T2122" s="14" t="str">
        <f>IF(COUNTIF(Cycletime[Element Desc.],ProjectsDB[[#This Row],[Element Desc.]])&gt;0,"Found","Not Found")</f>
        <v>Found</v>
      </c>
    </row>
    <row r="2123" spans="2:20" x14ac:dyDescent="0.25">
      <c r="B2123" s="8" t="s">
        <v>4308</v>
      </c>
      <c r="C2123" s="9" t="s">
        <v>172</v>
      </c>
      <c r="D2123" s="9" t="s">
        <v>173</v>
      </c>
      <c r="E2123" s="9">
        <v>1</v>
      </c>
      <c r="F2123" s="9" t="s">
        <v>3408</v>
      </c>
      <c r="G2123" s="9" t="s">
        <v>4236</v>
      </c>
      <c r="H2123" s="11"/>
      <c r="I2123" s="9"/>
      <c r="J2123" s="9"/>
      <c r="K2123" s="9"/>
      <c r="L2123" s="12">
        <f t="array" ref="L2123">IFERROR(LOOKUP(2^15,SEARCH({"40A","63A","80A","100A","125A","160A","200A","250A","400A","630A","800A","1000A","1250A","1600A","2000A","2500A","3200A","4000A","5000A","6300A"},UPPER(D2123)),{40,63,80,100,125,160,200,250,400,630,800,1000,1250,1600,2000,2500,3200,4000,5000,6300}),0)</f>
        <v>1600</v>
      </c>
      <c r="M2123" s="9" t="str">
        <f t="shared" si="166"/>
        <v>Joint Pack</v>
      </c>
      <c r="N2123" s="9" t="str">
        <f t="shared" si="167"/>
        <v>AL</v>
      </c>
      <c r="O2123" s="13" t="str">
        <f t="shared" si="168"/>
        <v>Silver</v>
      </c>
      <c r="P2123" s="9" t="str">
        <f t="shared" si="169"/>
        <v>None</v>
      </c>
      <c r="Q2123" s="9" t="str">
        <f t="shared" si="170"/>
        <v>5</v>
      </c>
      <c r="R21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23" s="14" t="str">
        <f>IF(ProjectsDB[[#This Row],[Item Type]]="Straight Plug-In",_xlfn.TEXTJOIN("-",TRUE,M2123&amp;"-"&amp;_xlfn.LET(_xlpm.txt,ProjectsDB[[#This Row],[Assembly]],_xlpm.pos,FIND("SP",_xlpm.txt),_xlpm.pre,LEFT(_xlpm.txt,_xlpm.pos-1),IF(RIGHT(_xlpm.pre,3)="123","3PL",IF(RIGHT(_xlpm.pre,2)="12","2PL",IF(RIGHT(_xlpm.pre,1)="1","1PL","3PL")))),N2123,O2123,P2123,Q2123&amp;"W",R2123),_xlfn.TEXTJOIN("-",TRUE,M2123,N2123,O2123,P2123,Q2123&amp;"W",R2123))</f>
        <v>Joint Pack-AL-Silver-None-5W-1</v>
      </c>
      <c r="T2123" s="14" t="str">
        <f>IF(COUNTIF(Cycletime[Element Desc.],ProjectsDB[[#This Row],[Element Desc.]])&gt;0,"Found","Not Found")</f>
        <v>Found</v>
      </c>
    </row>
    <row r="2124" spans="2:20" x14ac:dyDescent="0.25">
      <c r="B2124" s="8" t="s">
        <v>4309</v>
      </c>
      <c r="C2124" s="9" t="s">
        <v>697</v>
      </c>
      <c r="D2124" s="9" t="s">
        <v>698</v>
      </c>
      <c r="E2124" s="9">
        <v>2</v>
      </c>
      <c r="F2124" s="9" t="s">
        <v>3408</v>
      </c>
      <c r="G2124" s="9" t="s">
        <v>4310</v>
      </c>
      <c r="H2124" s="11"/>
      <c r="I2124" s="9"/>
      <c r="J2124" s="9"/>
      <c r="K2124" s="9"/>
      <c r="L2124" s="12">
        <f t="array" ref="L2124">IFERROR(LOOKUP(2^15,SEARCH({"40A","63A","80A","100A","125A","160A","200A","250A","400A","630A","800A","1000A","1250A","1600A","2000A","2500A","3200A","4000A","5000A","6300A"},UPPER(D2124)),{40,63,80,100,125,160,200,250,400,630,800,1000,1250,1600,2000,2500,3200,4000,5000,6300}),0)</f>
        <v>3200</v>
      </c>
      <c r="M2124" s="9" t="str">
        <f t="shared" si="166"/>
        <v>Joint Pack</v>
      </c>
      <c r="N2124" s="9" t="str">
        <f t="shared" si="167"/>
        <v>AL</v>
      </c>
      <c r="O2124" s="13" t="str">
        <f t="shared" si="168"/>
        <v>Silver</v>
      </c>
      <c r="P2124" s="9" t="str">
        <f t="shared" si="169"/>
        <v>None</v>
      </c>
      <c r="Q2124" s="9" t="str">
        <f t="shared" si="170"/>
        <v>5</v>
      </c>
      <c r="R21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24" s="14" t="str">
        <f>IF(ProjectsDB[[#This Row],[Item Type]]="Straight Plug-In",_xlfn.TEXTJOIN("-",TRUE,M2124&amp;"-"&amp;_xlfn.LET(_xlpm.txt,ProjectsDB[[#This Row],[Assembly]],_xlpm.pos,FIND("SP",_xlpm.txt),_xlpm.pre,LEFT(_xlpm.txt,_xlpm.pos-1),IF(RIGHT(_xlpm.pre,3)="123","3PL",IF(RIGHT(_xlpm.pre,2)="12","2PL",IF(RIGHT(_xlpm.pre,1)="1","1PL","3PL")))),N2124,O2124,P2124,Q2124&amp;"W",R2124),_xlfn.TEXTJOIN("-",TRUE,M2124,N2124,O2124,P2124,Q2124&amp;"W",R2124))</f>
        <v>Joint Pack-AL-Silver-None-5W-2</v>
      </c>
      <c r="T2124" s="14" t="str">
        <f>IF(COUNTIF(Cycletime[Element Desc.],ProjectsDB[[#This Row],[Element Desc.]])&gt;0,"Found","Not Found")</f>
        <v>Found</v>
      </c>
    </row>
    <row r="2125" spans="2:20" x14ac:dyDescent="0.25">
      <c r="B2125" s="8" t="s">
        <v>4311</v>
      </c>
      <c r="C2125" s="9" t="s">
        <v>4312</v>
      </c>
      <c r="D2125" s="9" t="s">
        <v>4313</v>
      </c>
      <c r="E2125" s="9">
        <v>1</v>
      </c>
      <c r="F2125" s="9" t="s">
        <v>3408</v>
      </c>
      <c r="G2125" s="9" t="s">
        <v>4310</v>
      </c>
      <c r="H2125" s="11"/>
      <c r="I2125" s="9">
        <v>820</v>
      </c>
      <c r="J2125" s="9"/>
      <c r="K2125" s="9"/>
      <c r="L2125" s="12">
        <f t="array" ref="L2125">IFERROR(LOOKUP(2^15,SEARCH({"40A","63A","80A","100A","125A","160A","200A","250A","400A","630A","800A","1000A","1250A","1600A","2000A","2500A","3200A","4000A","5000A","6300A"},UPPER(D2125)),{40,63,80,100,125,160,200,250,400,630,800,1000,1250,1600,2000,2500,3200,4000,5000,6300}),0)</f>
        <v>3200</v>
      </c>
      <c r="M2125" s="9" t="str">
        <f t="shared" si="166"/>
        <v>Straight Feeder</v>
      </c>
      <c r="N2125" s="9" t="str">
        <f t="shared" si="167"/>
        <v>AL</v>
      </c>
      <c r="O2125" s="13" t="str">
        <f t="shared" si="168"/>
        <v>Silver</v>
      </c>
      <c r="P2125" s="9" t="str">
        <f t="shared" si="169"/>
        <v>Epoxy</v>
      </c>
      <c r="Q2125" s="9" t="str">
        <f t="shared" si="170"/>
        <v>5</v>
      </c>
      <c r="R21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25" s="14" t="str">
        <f>IF(ProjectsDB[[#This Row],[Item Type]]="Straight Plug-In",_xlfn.TEXTJOIN("-",TRUE,M2125&amp;"-"&amp;_xlfn.LET(_xlpm.txt,ProjectsDB[[#This Row],[Assembly]],_xlpm.pos,FIND("SP",_xlpm.txt),_xlpm.pre,LEFT(_xlpm.txt,_xlpm.pos-1),IF(RIGHT(_xlpm.pre,3)="123","3PL",IF(RIGHT(_xlpm.pre,2)="12","2PL",IF(RIGHT(_xlpm.pre,1)="1","1PL","3PL")))),N2125,O2125,P2125,Q2125&amp;"W",R2125),_xlfn.TEXTJOIN("-",TRUE,M2125,N2125,O2125,P2125,Q2125&amp;"W",R2125))</f>
        <v>Straight Feeder-AL-Silver-Epoxy-5W-2</v>
      </c>
      <c r="T2125" s="14" t="str">
        <f>IF(COUNTIF(Cycletime[Element Desc.],ProjectsDB[[#This Row],[Element Desc.]])&gt;0,"Found","Not Found")</f>
        <v>Found</v>
      </c>
    </row>
    <row r="2126" spans="2:20" x14ac:dyDescent="0.25">
      <c r="B2126" s="8" t="s">
        <v>4314</v>
      </c>
      <c r="C2126" s="9" t="s">
        <v>4315</v>
      </c>
      <c r="D2126" s="9" t="s">
        <v>4316</v>
      </c>
      <c r="E2126" s="9">
        <v>1</v>
      </c>
      <c r="F2126" s="9" t="s">
        <v>3408</v>
      </c>
      <c r="G2126" s="9" t="s">
        <v>4310</v>
      </c>
      <c r="H2126" s="11"/>
      <c r="I2126" s="9">
        <v>735</v>
      </c>
      <c r="J2126" s="9"/>
      <c r="K2126" s="9"/>
      <c r="L2126" s="12">
        <f t="array" ref="L2126">IFERROR(LOOKUP(2^15,SEARCH({"40A","63A","80A","100A","125A","160A","200A","250A","400A","630A","800A","1000A","1250A","1600A","2000A","2500A","3200A","4000A","5000A","6300A"},UPPER(D2126)),{40,63,80,100,125,160,200,250,400,630,800,1000,1250,1600,2000,2500,3200,4000,5000,6300}),0)</f>
        <v>3200</v>
      </c>
      <c r="M2126" s="9" t="str">
        <f t="shared" si="166"/>
        <v>Straight Feeder</v>
      </c>
      <c r="N2126" s="9" t="str">
        <f t="shared" si="167"/>
        <v>AL</v>
      </c>
      <c r="O2126" s="13" t="str">
        <f t="shared" si="168"/>
        <v>Silver</v>
      </c>
      <c r="P2126" s="9" t="str">
        <f t="shared" si="169"/>
        <v>Epoxy</v>
      </c>
      <c r="Q2126" s="9" t="str">
        <f t="shared" si="170"/>
        <v>5</v>
      </c>
      <c r="R21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26" s="14" t="str">
        <f>IF(ProjectsDB[[#This Row],[Item Type]]="Straight Plug-In",_xlfn.TEXTJOIN("-",TRUE,M2126&amp;"-"&amp;_xlfn.LET(_xlpm.txt,ProjectsDB[[#This Row],[Assembly]],_xlpm.pos,FIND("SP",_xlpm.txt),_xlpm.pre,LEFT(_xlpm.txt,_xlpm.pos-1),IF(RIGHT(_xlpm.pre,3)="123","3PL",IF(RIGHT(_xlpm.pre,2)="12","2PL",IF(RIGHT(_xlpm.pre,1)="1","1PL","3PL")))),N2126,O2126,P2126,Q2126&amp;"W",R2126),_xlfn.TEXTJOIN("-",TRUE,M2126,N2126,O2126,P2126,Q2126&amp;"W",R2126))</f>
        <v>Straight Feeder-AL-Silver-Epoxy-5W-2</v>
      </c>
      <c r="T2126" s="14" t="str">
        <f>IF(COUNTIF(Cycletime[Element Desc.],ProjectsDB[[#This Row],[Element Desc.]])&gt;0,"Found","Not Found")</f>
        <v>Found</v>
      </c>
    </row>
    <row r="2127" spans="2:20" x14ac:dyDescent="0.25">
      <c r="B2127" s="8" t="s">
        <v>4317</v>
      </c>
      <c r="C2127" s="9" t="s">
        <v>4318</v>
      </c>
      <c r="D2127" s="9" t="s">
        <v>4319</v>
      </c>
      <c r="E2127" s="9">
        <v>1</v>
      </c>
      <c r="F2127" s="9" t="s">
        <v>3408</v>
      </c>
      <c r="G2127" s="9" t="s">
        <v>4310</v>
      </c>
      <c r="H2127" s="11"/>
      <c r="I2127" s="9">
        <v>1440</v>
      </c>
      <c r="J2127" s="9"/>
      <c r="K2127" s="9"/>
      <c r="L2127" s="12">
        <f t="array" ref="L2127">IFERROR(LOOKUP(2^15,SEARCH({"40A","63A","80A","100A","125A","160A","200A","250A","400A","630A","800A","1000A","1250A","1600A","2000A","2500A","3200A","4000A","5000A","6300A"},UPPER(D2127)),{40,63,80,100,125,160,200,250,400,630,800,1000,1250,1600,2000,2500,3200,4000,5000,6300}),0)</f>
        <v>4000</v>
      </c>
      <c r="M2127" s="9" t="str">
        <f t="shared" si="166"/>
        <v>Straight Feeder</v>
      </c>
      <c r="N2127" s="9" t="str">
        <f t="shared" si="167"/>
        <v>AL</v>
      </c>
      <c r="O2127" s="13" t="str">
        <f t="shared" si="168"/>
        <v>Silver</v>
      </c>
      <c r="P2127" s="9" t="str">
        <f t="shared" si="169"/>
        <v>Epoxy</v>
      </c>
      <c r="Q2127" s="9" t="str">
        <f t="shared" si="170"/>
        <v>5</v>
      </c>
      <c r="R21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27" s="14" t="str">
        <f>IF(ProjectsDB[[#This Row],[Item Type]]="Straight Plug-In",_xlfn.TEXTJOIN("-",TRUE,M2127&amp;"-"&amp;_xlfn.LET(_xlpm.txt,ProjectsDB[[#This Row],[Assembly]],_xlpm.pos,FIND("SP",_xlpm.txt),_xlpm.pre,LEFT(_xlpm.txt,_xlpm.pos-1),IF(RIGHT(_xlpm.pre,3)="123","3PL",IF(RIGHT(_xlpm.pre,2)="12","2PL",IF(RIGHT(_xlpm.pre,1)="1","1PL","3PL")))),N2127,O2127,P2127,Q2127&amp;"W",R2127),_xlfn.TEXTJOIN("-",TRUE,M2127,N2127,O2127,P2127,Q2127&amp;"W",R2127))</f>
        <v>Straight Feeder-AL-Silver-Epoxy-5W-2</v>
      </c>
      <c r="T2127" s="14" t="str">
        <f>IF(COUNTIF(Cycletime[Element Desc.],ProjectsDB[[#This Row],[Element Desc.]])&gt;0,"Found","Not Found")</f>
        <v>Found</v>
      </c>
    </row>
    <row r="2128" spans="2:20" x14ac:dyDescent="0.25">
      <c r="B2128" s="8" t="s">
        <v>4320</v>
      </c>
      <c r="C2128" s="9" t="s">
        <v>1555</v>
      </c>
      <c r="D2128" s="9" t="s">
        <v>1556</v>
      </c>
      <c r="E2128" s="9">
        <v>1</v>
      </c>
      <c r="F2128" s="9" t="s">
        <v>3408</v>
      </c>
      <c r="G2128" s="9" t="s">
        <v>4310</v>
      </c>
      <c r="H2128" s="11"/>
      <c r="I2128" s="9"/>
      <c r="J2128" s="9"/>
      <c r="K2128" s="9"/>
      <c r="L2128" s="12">
        <f t="array" ref="L2128">IFERROR(LOOKUP(2^15,SEARCH({"40A","63A","80A","100A","125A","160A","200A","250A","400A","630A","800A","1000A","1250A","1600A","2000A","2500A","3200A","4000A","5000A","6300A"},UPPER(D2128)),{40,63,80,100,125,160,200,250,400,630,800,1000,1250,1600,2000,2500,3200,4000,5000,6300}),0)</f>
        <v>4000</v>
      </c>
      <c r="M2128" s="9" t="str">
        <f t="shared" si="166"/>
        <v>Joint Pack</v>
      </c>
      <c r="N2128" s="9" t="str">
        <f t="shared" si="167"/>
        <v>AL</v>
      </c>
      <c r="O2128" s="13" t="str">
        <f t="shared" si="168"/>
        <v>Silver</v>
      </c>
      <c r="P2128" s="9" t="str">
        <f t="shared" si="169"/>
        <v>None</v>
      </c>
      <c r="Q2128" s="9" t="str">
        <f t="shared" si="170"/>
        <v>5</v>
      </c>
      <c r="R21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28" s="14" t="str">
        <f>IF(ProjectsDB[[#This Row],[Item Type]]="Straight Plug-In",_xlfn.TEXTJOIN("-",TRUE,M2128&amp;"-"&amp;_xlfn.LET(_xlpm.txt,ProjectsDB[[#This Row],[Assembly]],_xlpm.pos,FIND("SP",_xlpm.txt),_xlpm.pre,LEFT(_xlpm.txt,_xlpm.pos-1),IF(RIGHT(_xlpm.pre,3)="123","3PL",IF(RIGHT(_xlpm.pre,2)="12","2PL",IF(RIGHT(_xlpm.pre,1)="1","1PL","3PL")))),N2128,O2128,P2128,Q2128&amp;"W",R2128),_xlfn.TEXTJOIN("-",TRUE,M2128,N2128,O2128,P2128,Q2128&amp;"W",R2128))</f>
        <v>Joint Pack-AL-Silver-None-5W-2</v>
      </c>
      <c r="T2128" s="14" t="str">
        <f>IF(COUNTIF(Cycletime[Element Desc.],ProjectsDB[[#This Row],[Element Desc.]])&gt;0,"Found","Not Found")</f>
        <v>Found</v>
      </c>
    </row>
    <row r="2129" spans="2:20" x14ac:dyDescent="0.25">
      <c r="B2129" s="8" t="s">
        <v>4321</v>
      </c>
      <c r="C2129" s="9" t="s">
        <v>4322</v>
      </c>
      <c r="D2129" s="9" t="s">
        <v>4323</v>
      </c>
      <c r="E2129" s="9">
        <v>1</v>
      </c>
      <c r="F2129" s="9" t="s">
        <v>3408</v>
      </c>
      <c r="G2129" s="9" t="s">
        <v>4310</v>
      </c>
      <c r="H2129" s="11"/>
      <c r="I2129" s="9">
        <v>720</v>
      </c>
      <c r="J2129" s="9">
        <v>300</v>
      </c>
      <c r="K2129" s="9"/>
      <c r="L2129" s="12">
        <f t="array" ref="L2129">IFERROR(LOOKUP(2^15,SEARCH({"40A","63A","80A","100A","125A","160A","200A","250A","400A","630A","800A","1000A","1250A","1600A","2000A","2500A","3200A","4000A","5000A","6300A"},UPPER(D2129)),{40,63,80,100,125,160,200,250,400,630,800,1000,1250,1600,2000,2500,3200,4000,5000,6300}),0)</f>
        <v>5000</v>
      </c>
      <c r="M2129" s="9" t="str">
        <f t="shared" si="166"/>
        <v>Elbow Flat</v>
      </c>
      <c r="N2129" s="9" t="str">
        <f t="shared" si="167"/>
        <v>AL</v>
      </c>
      <c r="O2129" s="13" t="str">
        <f t="shared" si="168"/>
        <v>Silver</v>
      </c>
      <c r="P2129" s="9" t="str">
        <f t="shared" si="169"/>
        <v>Epoxy</v>
      </c>
      <c r="Q2129" s="9" t="str">
        <f t="shared" si="170"/>
        <v>5</v>
      </c>
      <c r="R21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29" s="14" t="str">
        <f>IF(ProjectsDB[[#This Row],[Item Type]]="Straight Plug-In",_xlfn.TEXTJOIN("-",TRUE,M2129&amp;"-"&amp;_xlfn.LET(_xlpm.txt,ProjectsDB[[#This Row],[Assembly]],_xlpm.pos,FIND("SP",_xlpm.txt),_xlpm.pre,LEFT(_xlpm.txt,_xlpm.pos-1),IF(RIGHT(_xlpm.pre,3)="123","3PL",IF(RIGHT(_xlpm.pre,2)="12","2PL",IF(RIGHT(_xlpm.pre,1)="1","1PL","3PL")))),N2129,O2129,P2129,Q2129&amp;"W",R2129),_xlfn.TEXTJOIN("-",TRUE,M2129,N2129,O2129,P2129,Q2129&amp;"W",R2129))</f>
        <v>Elbow Flat-AL-Silver-Epoxy-5W-3</v>
      </c>
      <c r="T2129" s="14" t="str">
        <f>IF(COUNTIF(Cycletime[Element Desc.],ProjectsDB[[#This Row],[Element Desc.]])&gt;0,"Found","Not Found")</f>
        <v>Found</v>
      </c>
    </row>
    <row r="2130" spans="2:20" x14ac:dyDescent="0.25">
      <c r="B2130" s="8" t="s">
        <v>4324</v>
      </c>
      <c r="C2130" s="9" t="s">
        <v>4325</v>
      </c>
      <c r="D2130" s="9" t="s">
        <v>4326</v>
      </c>
      <c r="E2130" s="9">
        <v>1</v>
      </c>
      <c r="F2130" s="9" t="s">
        <v>3408</v>
      </c>
      <c r="G2130" s="9" t="s">
        <v>4310</v>
      </c>
      <c r="H2130" s="11"/>
      <c r="I2130" s="9">
        <v>1795</v>
      </c>
      <c r="J2130" s="9"/>
      <c r="K2130" s="9"/>
      <c r="L2130" s="12">
        <f t="array" ref="L2130">IFERROR(LOOKUP(2^15,SEARCH({"40A","63A","80A","100A","125A","160A","200A","250A","400A","630A","800A","1000A","1250A","1600A","2000A","2500A","3200A","4000A","5000A","6300A"},UPPER(D2130)),{40,63,80,100,125,160,200,250,400,630,800,1000,1250,1600,2000,2500,3200,4000,5000,6300}),0)</f>
        <v>5000</v>
      </c>
      <c r="M2130" s="9" t="str">
        <f t="shared" si="166"/>
        <v>Straight Feeder</v>
      </c>
      <c r="N2130" s="9" t="str">
        <f t="shared" si="167"/>
        <v>AL</v>
      </c>
      <c r="O2130" s="13" t="str">
        <f t="shared" si="168"/>
        <v>Silver</v>
      </c>
      <c r="P2130" s="9" t="str">
        <f t="shared" si="169"/>
        <v>Epoxy</v>
      </c>
      <c r="Q2130" s="9" t="str">
        <f t="shared" si="170"/>
        <v>5</v>
      </c>
      <c r="R21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30" s="14" t="str">
        <f>IF(ProjectsDB[[#This Row],[Item Type]]="Straight Plug-In",_xlfn.TEXTJOIN("-",TRUE,M2130&amp;"-"&amp;_xlfn.LET(_xlpm.txt,ProjectsDB[[#This Row],[Assembly]],_xlpm.pos,FIND("SP",_xlpm.txt),_xlpm.pre,LEFT(_xlpm.txt,_xlpm.pos-1),IF(RIGHT(_xlpm.pre,3)="123","3PL",IF(RIGHT(_xlpm.pre,2)="12","2PL",IF(RIGHT(_xlpm.pre,1)="1","1PL","3PL")))),N2130,O2130,P2130,Q2130&amp;"W",R2130),_xlfn.TEXTJOIN("-",TRUE,M2130,N2130,O2130,P2130,Q2130&amp;"W",R2130))</f>
        <v>Straight Feeder-AL-Silver-Epoxy-5W-3</v>
      </c>
      <c r="T2130" s="14" t="str">
        <f>IF(COUNTIF(Cycletime[Element Desc.],ProjectsDB[[#This Row],[Element Desc.]])&gt;0,"Found","Not Found")</f>
        <v>Found</v>
      </c>
    </row>
    <row r="2131" spans="2:20" x14ac:dyDescent="0.25">
      <c r="B2131" s="8" t="s">
        <v>4327</v>
      </c>
      <c r="C2131" s="9" t="s">
        <v>3739</v>
      </c>
      <c r="D2131" s="9" t="s">
        <v>3740</v>
      </c>
      <c r="E2131" s="9">
        <v>1</v>
      </c>
      <c r="F2131" s="9" t="s">
        <v>3408</v>
      </c>
      <c r="G2131" s="9" t="s">
        <v>4310</v>
      </c>
      <c r="H2131" s="11"/>
      <c r="I2131" s="9">
        <v>300</v>
      </c>
      <c r="J2131" s="9">
        <v>300</v>
      </c>
      <c r="K2131" s="9"/>
      <c r="L2131" s="12">
        <f t="array" ref="L2131">IFERROR(LOOKUP(2^15,SEARCH({"40A","63A","80A","100A","125A","160A","200A","250A","400A","630A","800A","1000A","1250A","1600A","2000A","2500A","3200A","4000A","5000A","6300A"},UPPER(D2131)),{40,63,80,100,125,160,200,250,400,630,800,1000,1250,1600,2000,2500,3200,4000,5000,6300}),0)</f>
        <v>5000</v>
      </c>
      <c r="M2131" s="9" t="str">
        <f t="shared" si="166"/>
        <v>Elbow Flat</v>
      </c>
      <c r="N2131" s="9" t="str">
        <f t="shared" si="167"/>
        <v>AL</v>
      </c>
      <c r="O2131" s="13" t="str">
        <f t="shared" si="168"/>
        <v>Silver</v>
      </c>
      <c r="P2131" s="9" t="str">
        <f t="shared" si="169"/>
        <v>Epoxy</v>
      </c>
      <c r="Q2131" s="9" t="str">
        <f t="shared" si="170"/>
        <v>5</v>
      </c>
      <c r="R21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31" s="14" t="str">
        <f>IF(ProjectsDB[[#This Row],[Item Type]]="Straight Plug-In",_xlfn.TEXTJOIN("-",TRUE,M2131&amp;"-"&amp;_xlfn.LET(_xlpm.txt,ProjectsDB[[#This Row],[Assembly]],_xlpm.pos,FIND("SP",_xlpm.txt),_xlpm.pre,LEFT(_xlpm.txt,_xlpm.pos-1),IF(RIGHT(_xlpm.pre,3)="123","3PL",IF(RIGHT(_xlpm.pre,2)="12","2PL",IF(RIGHT(_xlpm.pre,1)="1","1PL","3PL")))),N2131,O2131,P2131,Q2131&amp;"W",R2131),_xlfn.TEXTJOIN("-",TRUE,M2131,N2131,O2131,P2131,Q2131&amp;"W",R2131))</f>
        <v>Elbow Flat-AL-Silver-Epoxy-5W-3</v>
      </c>
      <c r="T2131" s="14" t="str">
        <f>IF(COUNTIF(Cycletime[Element Desc.],ProjectsDB[[#This Row],[Element Desc.]])&gt;0,"Found","Not Found")</f>
        <v>Found</v>
      </c>
    </row>
    <row r="2132" spans="2:20" x14ac:dyDescent="0.25">
      <c r="B2132" s="8" t="s">
        <v>4328</v>
      </c>
      <c r="C2132" s="9" t="s">
        <v>4329</v>
      </c>
      <c r="D2132" s="9" t="s">
        <v>4187</v>
      </c>
      <c r="E2132" s="9">
        <v>1</v>
      </c>
      <c r="F2132" s="9" t="s">
        <v>3408</v>
      </c>
      <c r="G2132" s="9" t="s">
        <v>4310</v>
      </c>
      <c r="H2132" s="11"/>
      <c r="I2132" s="9">
        <v>1150</v>
      </c>
      <c r="J2132" s="9"/>
      <c r="K2132" s="9"/>
      <c r="L2132" s="12">
        <f t="array" ref="L2132">IFERROR(LOOKUP(2^15,SEARCH({"40A","63A","80A","100A","125A","160A","200A","250A","400A","630A","800A","1000A","1250A","1600A","2000A","2500A","3200A","4000A","5000A","6300A"},UPPER(D2132)),{40,63,80,100,125,160,200,250,400,630,800,1000,1250,1600,2000,2500,3200,4000,5000,6300}),0)</f>
        <v>5000</v>
      </c>
      <c r="M2132" s="9" t="str">
        <f t="shared" si="166"/>
        <v>Straight Feeder</v>
      </c>
      <c r="N2132" s="9" t="str">
        <f t="shared" si="167"/>
        <v>AL</v>
      </c>
      <c r="O2132" s="13" t="str">
        <f t="shared" si="168"/>
        <v>Silver</v>
      </c>
      <c r="P2132" s="9" t="str">
        <f t="shared" si="169"/>
        <v>Epoxy</v>
      </c>
      <c r="Q2132" s="9" t="str">
        <f t="shared" si="170"/>
        <v>5</v>
      </c>
      <c r="R21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32" s="14" t="str">
        <f>IF(ProjectsDB[[#This Row],[Item Type]]="Straight Plug-In",_xlfn.TEXTJOIN("-",TRUE,M2132&amp;"-"&amp;_xlfn.LET(_xlpm.txt,ProjectsDB[[#This Row],[Assembly]],_xlpm.pos,FIND("SP",_xlpm.txt),_xlpm.pre,LEFT(_xlpm.txt,_xlpm.pos-1),IF(RIGHT(_xlpm.pre,3)="123","3PL",IF(RIGHT(_xlpm.pre,2)="12","2PL",IF(RIGHT(_xlpm.pre,1)="1","1PL","3PL")))),N2132,O2132,P2132,Q2132&amp;"W",R2132),_xlfn.TEXTJOIN("-",TRUE,M2132,N2132,O2132,P2132,Q2132&amp;"W",R2132))</f>
        <v>Straight Feeder-AL-Silver-Epoxy-5W-3</v>
      </c>
      <c r="T2132" s="14" t="str">
        <f>IF(COUNTIF(Cycletime[Element Desc.],ProjectsDB[[#This Row],[Element Desc.]])&gt;0,"Found","Not Found")</f>
        <v>Found</v>
      </c>
    </row>
    <row r="2133" spans="2:20" x14ac:dyDescent="0.25">
      <c r="B2133" s="8" t="s">
        <v>4330</v>
      </c>
      <c r="C2133" s="9" t="s">
        <v>4331</v>
      </c>
      <c r="D2133" s="9" t="s">
        <v>4332</v>
      </c>
      <c r="E2133" s="9">
        <v>1</v>
      </c>
      <c r="F2133" s="9" t="s">
        <v>3408</v>
      </c>
      <c r="G2133" s="9" t="s">
        <v>4310</v>
      </c>
      <c r="H2133" s="11"/>
      <c r="I2133" s="9">
        <v>1860</v>
      </c>
      <c r="J2133" s="9"/>
      <c r="K2133" s="9"/>
      <c r="L2133" s="12">
        <f t="array" ref="L2133">IFERROR(LOOKUP(2^15,SEARCH({"40A","63A","80A","100A","125A","160A","200A","250A","400A","630A","800A","1000A","1250A","1600A","2000A","2500A","3200A","4000A","5000A","6300A"},UPPER(D2133)),{40,63,80,100,125,160,200,250,400,630,800,1000,1250,1600,2000,2500,3200,4000,5000,6300}),0)</f>
        <v>5000</v>
      </c>
      <c r="M2133" s="9" t="str">
        <f t="shared" si="166"/>
        <v>Straight Feeder</v>
      </c>
      <c r="N2133" s="9" t="str">
        <f t="shared" si="167"/>
        <v>AL</v>
      </c>
      <c r="O2133" s="13" t="str">
        <f t="shared" si="168"/>
        <v>Silver</v>
      </c>
      <c r="P2133" s="9" t="str">
        <f t="shared" si="169"/>
        <v>Epoxy</v>
      </c>
      <c r="Q2133" s="9" t="str">
        <f t="shared" si="170"/>
        <v>5</v>
      </c>
      <c r="R21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33" s="14" t="str">
        <f>IF(ProjectsDB[[#This Row],[Item Type]]="Straight Plug-In",_xlfn.TEXTJOIN("-",TRUE,M2133&amp;"-"&amp;_xlfn.LET(_xlpm.txt,ProjectsDB[[#This Row],[Assembly]],_xlpm.pos,FIND("SP",_xlpm.txt),_xlpm.pre,LEFT(_xlpm.txt,_xlpm.pos-1),IF(RIGHT(_xlpm.pre,3)="123","3PL",IF(RIGHT(_xlpm.pre,2)="12","2PL",IF(RIGHT(_xlpm.pre,1)="1","1PL","3PL")))),N2133,O2133,P2133,Q2133&amp;"W",R2133),_xlfn.TEXTJOIN("-",TRUE,M2133,N2133,O2133,P2133,Q2133&amp;"W",R2133))</f>
        <v>Straight Feeder-AL-Silver-Epoxy-5W-3</v>
      </c>
      <c r="T2133" s="14" t="str">
        <f>IF(COUNTIF(Cycletime[Element Desc.],ProjectsDB[[#This Row],[Element Desc.]])&gt;0,"Found","Not Found")</f>
        <v>Found</v>
      </c>
    </row>
    <row r="2134" spans="2:20" x14ac:dyDescent="0.25">
      <c r="B2134" s="8" t="s">
        <v>4333</v>
      </c>
      <c r="C2134" s="9" t="s">
        <v>3505</v>
      </c>
      <c r="D2134" s="9" t="s">
        <v>3506</v>
      </c>
      <c r="E2134" s="9">
        <v>6</v>
      </c>
      <c r="F2134" s="9" t="s">
        <v>3408</v>
      </c>
      <c r="G2134" s="9" t="s">
        <v>4310</v>
      </c>
      <c r="H2134" s="11"/>
      <c r="I2134" s="9"/>
      <c r="J2134" s="9"/>
      <c r="K2134" s="9"/>
      <c r="L2134" s="12">
        <f t="array" ref="L2134">IFERROR(LOOKUP(2^15,SEARCH({"40A","63A","80A","100A","125A","160A","200A","250A","400A","630A","800A","1000A","1250A","1600A","2000A","2500A","3200A","4000A","5000A","6300A"},UPPER(D2134)),{40,63,80,100,125,160,200,250,400,630,800,1000,1250,1600,2000,2500,3200,4000,5000,6300}),0)</f>
        <v>5000</v>
      </c>
      <c r="M2134" s="9" t="str">
        <f t="shared" si="166"/>
        <v>Joint Pack</v>
      </c>
      <c r="N2134" s="9" t="str">
        <f t="shared" si="167"/>
        <v>AL</v>
      </c>
      <c r="O2134" s="13" t="str">
        <f t="shared" si="168"/>
        <v>Silver</v>
      </c>
      <c r="P2134" s="9" t="str">
        <f t="shared" si="169"/>
        <v>None</v>
      </c>
      <c r="Q2134" s="9" t="str">
        <f t="shared" si="170"/>
        <v>5</v>
      </c>
      <c r="R21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34" s="14" t="str">
        <f>IF(ProjectsDB[[#This Row],[Item Type]]="Straight Plug-In",_xlfn.TEXTJOIN("-",TRUE,M2134&amp;"-"&amp;_xlfn.LET(_xlpm.txt,ProjectsDB[[#This Row],[Assembly]],_xlpm.pos,FIND("SP",_xlpm.txt),_xlpm.pre,LEFT(_xlpm.txt,_xlpm.pos-1),IF(RIGHT(_xlpm.pre,3)="123","3PL",IF(RIGHT(_xlpm.pre,2)="12","2PL",IF(RIGHT(_xlpm.pre,1)="1","1PL","3PL")))),N2134,O2134,P2134,Q2134&amp;"W",R2134),_xlfn.TEXTJOIN("-",TRUE,M2134,N2134,O2134,P2134,Q2134&amp;"W",R2134))</f>
        <v>Joint Pack-AL-Silver-None-5W-3</v>
      </c>
      <c r="T2134" s="14" t="str">
        <f>IF(COUNTIF(Cycletime[Element Desc.],ProjectsDB[[#This Row],[Element Desc.]])&gt;0,"Found","Not Found")</f>
        <v>Found</v>
      </c>
    </row>
    <row r="2135" spans="2:20" x14ac:dyDescent="0.25">
      <c r="B2135" s="8" t="s">
        <v>4334</v>
      </c>
      <c r="C2135" s="9" t="s">
        <v>4335</v>
      </c>
      <c r="D2135" s="9" t="s">
        <v>4336</v>
      </c>
      <c r="E2135" s="9">
        <v>1</v>
      </c>
      <c r="F2135" s="9" t="s">
        <v>3408</v>
      </c>
      <c r="G2135" s="9" t="s">
        <v>4310</v>
      </c>
      <c r="H2135" s="11"/>
      <c r="I2135" s="9">
        <v>695</v>
      </c>
      <c r="J2135" s="9">
        <v>300</v>
      </c>
      <c r="K2135" s="9"/>
      <c r="L2135" s="12">
        <f t="array" ref="L2135">IFERROR(LOOKUP(2^15,SEARCH({"40A","63A","80A","100A","125A","160A","200A","250A","400A","630A","800A","1000A","1250A","1600A","2000A","2500A","3200A","4000A","5000A","6300A"},UPPER(D2135)),{40,63,80,100,125,160,200,250,400,630,800,1000,1250,1600,2000,2500,3200,4000,5000,6300}),0)</f>
        <v>5000</v>
      </c>
      <c r="M2135" s="9" t="str">
        <f t="shared" si="166"/>
        <v>Elbow Flat</v>
      </c>
      <c r="N2135" s="9" t="str">
        <f t="shared" si="167"/>
        <v>AL</v>
      </c>
      <c r="O2135" s="13" t="str">
        <f t="shared" si="168"/>
        <v>Silver</v>
      </c>
      <c r="P2135" s="9" t="str">
        <f t="shared" si="169"/>
        <v>Epoxy</v>
      </c>
      <c r="Q2135" s="9" t="str">
        <f t="shared" si="170"/>
        <v>5</v>
      </c>
      <c r="R21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35" s="14" t="str">
        <f>IF(ProjectsDB[[#This Row],[Item Type]]="Straight Plug-In",_xlfn.TEXTJOIN("-",TRUE,M2135&amp;"-"&amp;_xlfn.LET(_xlpm.txt,ProjectsDB[[#This Row],[Assembly]],_xlpm.pos,FIND("SP",_xlpm.txt),_xlpm.pre,LEFT(_xlpm.txt,_xlpm.pos-1),IF(RIGHT(_xlpm.pre,3)="123","3PL",IF(RIGHT(_xlpm.pre,2)="12","2PL",IF(RIGHT(_xlpm.pre,1)="1","1PL","3PL")))),N2135,O2135,P2135,Q2135&amp;"W",R2135),_xlfn.TEXTJOIN("-",TRUE,M2135,N2135,O2135,P2135,Q2135&amp;"W",R2135))</f>
        <v>Elbow Flat-AL-Silver-Epoxy-5W-3</v>
      </c>
      <c r="T2135" s="14" t="str">
        <f>IF(COUNTIF(Cycletime[Element Desc.],ProjectsDB[[#This Row],[Element Desc.]])&gt;0,"Found","Not Found")</f>
        <v>Found</v>
      </c>
    </row>
    <row r="2136" spans="2:20" x14ac:dyDescent="0.25">
      <c r="B2136" s="8" t="s">
        <v>4337</v>
      </c>
      <c r="C2136" s="9" t="s">
        <v>3739</v>
      </c>
      <c r="D2136" s="9" t="s">
        <v>3740</v>
      </c>
      <c r="E2136" s="9">
        <v>1</v>
      </c>
      <c r="F2136" s="9" t="s">
        <v>3408</v>
      </c>
      <c r="G2136" s="9" t="s">
        <v>4310</v>
      </c>
      <c r="H2136" s="11"/>
      <c r="I2136" s="9">
        <v>300</v>
      </c>
      <c r="J2136" s="9">
        <v>300</v>
      </c>
      <c r="K2136" s="9"/>
      <c r="L2136" s="12">
        <f t="array" ref="L2136">IFERROR(LOOKUP(2^15,SEARCH({"40A","63A","80A","100A","125A","160A","200A","250A","400A","630A","800A","1000A","1250A","1600A","2000A","2500A","3200A","4000A","5000A","6300A"},UPPER(D2136)),{40,63,80,100,125,160,200,250,400,630,800,1000,1250,1600,2000,2500,3200,4000,5000,6300}),0)</f>
        <v>5000</v>
      </c>
      <c r="M2136" s="9" t="str">
        <f t="shared" si="166"/>
        <v>Elbow Flat</v>
      </c>
      <c r="N2136" s="9" t="str">
        <f t="shared" si="167"/>
        <v>AL</v>
      </c>
      <c r="O2136" s="13" t="str">
        <f t="shared" si="168"/>
        <v>Silver</v>
      </c>
      <c r="P2136" s="9" t="str">
        <f t="shared" si="169"/>
        <v>Epoxy</v>
      </c>
      <c r="Q2136" s="9" t="str">
        <f t="shared" si="170"/>
        <v>5</v>
      </c>
      <c r="R21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36" s="14" t="str">
        <f>IF(ProjectsDB[[#This Row],[Item Type]]="Straight Plug-In",_xlfn.TEXTJOIN("-",TRUE,M2136&amp;"-"&amp;_xlfn.LET(_xlpm.txt,ProjectsDB[[#This Row],[Assembly]],_xlpm.pos,FIND("SP",_xlpm.txt),_xlpm.pre,LEFT(_xlpm.txt,_xlpm.pos-1),IF(RIGHT(_xlpm.pre,3)="123","3PL",IF(RIGHT(_xlpm.pre,2)="12","2PL",IF(RIGHT(_xlpm.pre,1)="1","1PL","3PL")))),N2136,O2136,P2136,Q2136&amp;"W",R2136),_xlfn.TEXTJOIN("-",TRUE,M2136,N2136,O2136,P2136,Q2136&amp;"W",R2136))</f>
        <v>Elbow Flat-AL-Silver-Epoxy-5W-3</v>
      </c>
      <c r="T2136" s="14" t="str">
        <f>IF(COUNTIF(Cycletime[Element Desc.],ProjectsDB[[#This Row],[Element Desc.]])&gt;0,"Found","Not Found")</f>
        <v>Found</v>
      </c>
    </row>
    <row r="2137" spans="2:20" x14ac:dyDescent="0.25">
      <c r="B2137" s="8" t="s">
        <v>4338</v>
      </c>
      <c r="C2137" s="9" t="s">
        <v>4339</v>
      </c>
      <c r="D2137" s="9" t="s">
        <v>4340</v>
      </c>
      <c r="E2137" s="9">
        <v>1</v>
      </c>
      <c r="F2137" s="9" t="s">
        <v>3408</v>
      </c>
      <c r="G2137" s="9" t="s">
        <v>4310</v>
      </c>
      <c r="H2137" s="11"/>
      <c r="I2137" s="9">
        <v>600</v>
      </c>
      <c r="J2137" s="9"/>
      <c r="K2137" s="9"/>
      <c r="L2137" s="12">
        <f t="array" ref="L2137">IFERROR(LOOKUP(2^15,SEARCH({"40A","63A","80A","100A","125A","160A","200A","250A","400A","630A","800A","1000A","1250A","1600A","2000A","2500A","3200A","4000A","5000A","6300A"},UPPER(D2137)),{40,63,80,100,125,160,200,250,400,630,800,1000,1250,1600,2000,2500,3200,4000,5000,6300}),0)</f>
        <v>5000</v>
      </c>
      <c r="M2137" s="9" t="str">
        <f t="shared" si="166"/>
        <v>Straight Feeder</v>
      </c>
      <c r="N2137" s="9" t="str">
        <f t="shared" si="167"/>
        <v>AL</v>
      </c>
      <c r="O2137" s="13" t="str">
        <f t="shared" si="168"/>
        <v>Silver</v>
      </c>
      <c r="P2137" s="9" t="str">
        <f t="shared" si="169"/>
        <v>Epoxy</v>
      </c>
      <c r="Q2137" s="9" t="str">
        <f t="shared" si="170"/>
        <v>5</v>
      </c>
      <c r="R21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37" s="14" t="str">
        <f>IF(ProjectsDB[[#This Row],[Item Type]]="Straight Plug-In",_xlfn.TEXTJOIN("-",TRUE,M2137&amp;"-"&amp;_xlfn.LET(_xlpm.txt,ProjectsDB[[#This Row],[Assembly]],_xlpm.pos,FIND("SP",_xlpm.txt),_xlpm.pre,LEFT(_xlpm.txt,_xlpm.pos-1),IF(RIGHT(_xlpm.pre,3)="123","3PL",IF(RIGHT(_xlpm.pre,2)="12","2PL",IF(RIGHT(_xlpm.pre,1)="1","1PL","3PL")))),N2137,O2137,P2137,Q2137&amp;"W",R2137),_xlfn.TEXTJOIN("-",TRUE,M2137,N2137,O2137,P2137,Q2137&amp;"W",R2137))</f>
        <v>Straight Feeder-AL-Silver-Epoxy-5W-3</v>
      </c>
      <c r="T2137" s="14" t="str">
        <f>IF(COUNTIF(Cycletime[Element Desc.],ProjectsDB[[#This Row],[Element Desc.]])&gt;0,"Found","Not Found")</f>
        <v>Found</v>
      </c>
    </row>
    <row r="2138" spans="2:20" x14ac:dyDescent="0.25">
      <c r="B2138" s="8" t="s">
        <v>4341</v>
      </c>
      <c r="C2138" s="9" t="s">
        <v>3505</v>
      </c>
      <c r="D2138" s="9" t="s">
        <v>3506</v>
      </c>
      <c r="E2138" s="9">
        <v>3</v>
      </c>
      <c r="F2138" s="9" t="s">
        <v>3408</v>
      </c>
      <c r="G2138" s="9" t="s">
        <v>4310</v>
      </c>
      <c r="H2138" s="11"/>
      <c r="I2138" s="9"/>
      <c r="J2138" s="9"/>
      <c r="K2138" s="9"/>
      <c r="L2138" s="12">
        <f t="array" ref="L2138">IFERROR(LOOKUP(2^15,SEARCH({"40A","63A","80A","100A","125A","160A","200A","250A","400A","630A","800A","1000A","1250A","1600A","2000A","2500A","3200A","4000A","5000A","6300A"},UPPER(D2138)),{40,63,80,100,125,160,200,250,400,630,800,1000,1250,1600,2000,2500,3200,4000,5000,6300}),0)</f>
        <v>5000</v>
      </c>
      <c r="M2138" s="9" t="str">
        <f t="shared" si="166"/>
        <v>Joint Pack</v>
      </c>
      <c r="N2138" s="9" t="str">
        <f t="shared" si="167"/>
        <v>AL</v>
      </c>
      <c r="O2138" s="13" t="str">
        <f t="shared" si="168"/>
        <v>Silver</v>
      </c>
      <c r="P2138" s="9" t="str">
        <f t="shared" si="169"/>
        <v>None</v>
      </c>
      <c r="Q2138" s="9" t="str">
        <f t="shared" si="170"/>
        <v>5</v>
      </c>
      <c r="R21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38" s="14" t="str">
        <f>IF(ProjectsDB[[#This Row],[Item Type]]="Straight Plug-In",_xlfn.TEXTJOIN("-",TRUE,M2138&amp;"-"&amp;_xlfn.LET(_xlpm.txt,ProjectsDB[[#This Row],[Assembly]],_xlpm.pos,FIND("SP",_xlpm.txt),_xlpm.pre,LEFT(_xlpm.txt,_xlpm.pos-1),IF(RIGHT(_xlpm.pre,3)="123","3PL",IF(RIGHT(_xlpm.pre,2)="12","2PL",IF(RIGHT(_xlpm.pre,1)="1","1PL","3PL")))),N2138,O2138,P2138,Q2138&amp;"W",R2138),_xlfn.TEXTJOIN("-",TRUE,M2138,N2138,O2138,P2138,Q2138&amp;"W",R2138))</f>
        <v>Joint Pack-AL-Silver-None-5W-3</v>
      </c>
      <c r="T2138" s="14" t="str">
        <f>IF(COUNTIF(Cycletime[Element Desc.],ProjectsDB[[#This Row],[Element Desc.]])&gt;0,"Found","Not Found")</f>
        <v>Found</v>
      </c>
    </row>
    <row r="2139" spans="2:20" x14ac:dyDescent="0.25">
      <c r="B2139" s="8" t="s">
        <v>4342</v>
      </c>
      <c r="C2139" s="9" t="s">
        <v>453</v>
      </c>
      <c r="D2139" s="9" t="s">
        <v>454</v>
      </c>
      <c r="E2139" s="9">
        <v>4</v>
      </c>
      <c r="F2139" s="9" t="s">
        <v>3408</v>
      </c>
      <c r="G2139" s="9" t="s">
        <v>4310</v>
      </c>
      <c r="H2139" s="11"/>
      <c r="I2139" s="9"/>
      <c r="J2139" s="9"/>
      <c r="K2139" s="9"/>
      <c r="L2139" s="12">
        <f t="array" ref="L2139">IFERROR(LOOKUP(2^15,SEARCH({"40A","63A","80A","100A","125A","160A","200A","250A","400A","630A","800A","1000A","1250A","1600A","2000A","2500A","3200A","4000A","5000A","6300A"},UPPER(D2139)),{40,63,80,100,125,160,200,250,400,630,800,1000,1250,1600,2000,2500,3200,4000,5000,6300}),0)</f>
        <v>1000</v>
      </c>
      <c r="M2139" s="9" t="str">
        <f t="shared" si="166"/>
        <v>Joint Pack</v>
      </c>
      <c r="N2139" s="9" t="str">
        <f t="shared" si="167"/>
        <v>AL</v>
      </c>
      <c r="O2139" s="13" t="str">
        <f t="shared" si="168"/>
        <v>Silver</v>
      </c>
      <c r="P2139" s="9" t="str">
        <f t="shared" si="169"/>
        <v>None</v>
      </c>
      <c r="Q2139" s="9" t="str">
        <f t="shared" si="170"/>
        <v>5</v>
      </c>
      <c r="R21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39" s="14" t="str">
        <f>IF(ProjectsDB[[#This Row],[Item Type]]="Straight Plug-In",_xlfn.TEXTJOIN("-",TRUE,M2139&amp;"-"&amp;_xlfn.LET(_xlpm.txt,ProjectsDB[[#This Row],[Assembly]],_xlpm.pos,FIND("SP",_xlpm.txt),_xlpm.pre,LEFT(_xlpm.txt,_xlpm.pos-1),IF(RIGHT(_xlpm.pre,3)="123","3PL",IF(RIGHT(_xlpm.pre,2)="12","2PL",IF(RIGHT(_xlpm.pre,1)="1","1PL","3PL")))),N2139,O2139,P2139,Q2139&amp;"W",R2139),_xlfn.TEXTJOIN("-",TRUE,M2139,N2139,O2139,P2139,Q2139&amp;"W",R2139))</f>
        <v>Joint Pack-AL-Silver-None-5W-1</v>
      </c>
      <c r="T2139" s="14" t="str">
        <f>IF(COUNTIF(Cycletime[Element Desc.],ProjectsDB[[#This Row],[Element Desc.]])&gt;0,"Found","Not Found")</f>
        <v>Found</v>
      </c>
    </row>
    <row r="2140" spans="2:20" x14ac:dyDescent="0.25">
      <c r="B2140" s="8" t="s">
        <v>4343</v>
      </c>
      <c r="C2140" s="9" t="s">
        <v>4344</v>
      </c>
      <c r="D2140" s="9" t="s">
        <v>4345</v>
      </c>
      <c r="E2140" s="9">
        <v>2</v>
      </c>
      <c r="F2140" s="9" t="s">
        <v>3408</v>
      </c>
      <c r="G2140" s="9" t="s">
        <v>4310</v>
      </c>
      <c r="H2140" s="11"/>
      <c r="I2140" s="9">
        <v>310</v>
      </c>
      <c r="J2140" s="9">
        <v>310</v>
      </c>
      <c r="K2140" s="9"/>
      <c r="L2140" s="12">
        <f t="array" ref="L2140">IFERROR(LOOKUP(2^15,SEARCH({"40A","63A","80A","100A","125A","160A","200A","250A","400A","630A","800A","1000A","1250A","1600A","2000A","2500A","3200A","4000A","5000A","6300A"},UPPER(D2140)),{40,63,80,100,125,160,200,250,400,630,800,1000,1250,1600,2000,2500,3200,4000,5000,6300}),0)</f>
        <v>1000</v>
      </c>
      <c r="M2140" s="9" t="str">
        <f t="shared" si="166"/>
        <v>Elbow Edge</v>
      </c>
      <c r="N2140" s="9" t="str">
        <f t="shared" si="167"/>
        <v>AL</v>
      </c>
      <c r="O2140" s="13" t="str">
        <f t="shared" si="168"/>
        <v>Silver</v>
      </c>
      <c r="P2140" s="9" t="str">
        <f t="shared" si="169"/>
        <v>Epoxy</v>
      </c>
      <c r="Q2140" s="9" t="str">
        <f t="shared" si="170"/>
        <v>5</v>
      </c>
      <c r="R21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40" s="14" t="str">
        <f>IF(ProjectsDB[[#This Row],[Item Type]]="Straight Plug-In",_xlfn.TEXTJOIN("-",TRUE,M2140&amp;"-"&amp;_xlfn.LET(_xlpm.txt,ProjectsDB[[#This Row],[Assembly]],_xlpm.pos,FIND("SP",_xlpm.txt),_xlpm.pre,LEFT(_xlpm.txt,_xlpm.pos-1),IF(RIGHT(_xlpm.pre,3)="123","3PL",IF(RIGHT(_xlpm.pre,2)="12","2PL",IF(RIGHT(_xlpm.pre,1)="1","1PL","3PL")))),N2140,O2140,P2140,Q2140&amp;"W",R2140),_xlfn.TEXTJOIN("-",TRUE,M2140,N2140,O2140,P2140,Q2140&amp;"W",R2140))</f>
        <v>Elbow Edge-AL-Silver-Epoxy-5W-1</v>
      </c>
      <c r="T2140" s="14" t="str">
        <f>IF(COUNTIF(Cycletime[Element Desc.],ProjectsDB[[#This Row],[Element Desc.]])&gt;0,"Found","Not Found")</f>
        <v>Found</v>
      </c>
    </row>
    <row r="2141" spans="2:20" x14ac:dyDescent="0.25">
      <c r="B2141" s="8" t="s">
        <v>4346</v>
      </c>
      <c r="C2141" s="9" t="s">
        <v>4347</v>
      </c>
      <c r="D2141" s="9" t="s">
        <v>4348</v>
      </c>
      <c r="E2141" s="9">
        <v>1</v>
      </c>
      <c r="F2141" s="9" t="s">
        <v>3408</v>
      </c>
      <c r="G2141" s="9" t="s">
        <v>4310</v>
      </c>
      <c r="H2141" s="11"/>
      <c r="I2141" s="9">
        <v>1820</v>
      </c>
      <c r="J2141" s="9"/>
      <c r="K2141" s="9"/>
      <c r="L2141" s="12">
        <f t="array" ref="L2141">IFERROR(LOOKUP(2^15,SEARCH({"40A","63A","80A","100A","125A","160A","200A","250A","400A","630A","800A","1000A","1250A","1600A","2000A","2500A","3200A","4000A","5000A","6300A"},UPPER(D2141)),{40,63,80,100,125,160,200,250,400,630,800,1000,1250,1600,2000,2500,3200,4000,5000,6300}),0)</f>
        <v>1000</v>
      </c>
      <c r="M2141" s="9" t="str">
        <f t="shared" si="166"/>
        <v>Straight Feeder</v>
      </c>
      <c r="N2141" s="9" t="str">
        <f t="shared" si="167"/>
        <v>AL</v>
      </c>
      <c r="O2141" s="13" t="str">
        <f t="shared" si="168"/>
        <v>Silver</v>
      </c>
      <c r="P2141" s="9" t="str">
        <f t="shared" si="169"/>
        <v>Epoxy</v>
      </c>
      <c r="Q2141" s="9" t="str">
        <f t="shared" si="170"/>
        <v>5</v>
      </c>
      <c r="R21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41" s="14" t="str">
        <f>IF(ProjectsDB[[#This Row],[Item Type]]="Straight Plug-In",_xlfn.TEXTJOIN("-",TRUE,M2141&amp;"-"&amp;_xlfn.LET(_xlpm.txt,ProjectsDB[[#This Row],[Assembly]],_xlpm.pos,FIND("SP",_xlpm.txt),_xlpm.pre,LEFT(_xlpm.txt,_xlpm.pos-1),IF(RIGHT(_xlpm.pre,3)="123","3PL",IF(RIGHT(_xlpm.pre,2)="12","2PL",IF(RIGHT(_xlpm.pre,1)="1","1PL","3PL")))),N2141,O2141,P2141,Q2141&amp;"W",R2141),_xlfn.TEXTJOIN("-",TRUE,M2141,N2141,O2141,P2141,Q2141&amp;"W",R2141))</f>
        <v>Straight Feeder-AL-Silver-Epoxy-5W-1</v>
      </c>
      <c r="T2141" s="14" t="str">
        <f>IF(COUNTIF(Cycletime[Element Desc.],ProjectsDB[[#This Row],[Element Desc.]])&gt;0,"Found","Not Found")</f>
        <v>Found</v>
      </c>
    </row>
    <row r="2142" spans="2:20" x14ac:dyDescent="0.25">
      <c r="B2142" s="8" t="s">
        <v>4349</v>
      </c>
      <c r="C2142" s="9" t="s">
        <v>4350</v>
      </c>
      <c r="D2142" s="9" t="s">
        <v>4351</v>
      </c>
      <c r="E2142" s="9">
        <v>1</v>
      </c>
      <c r="F2142" s="9" t="s">
        <v>3408</v>
      </c>
      <c r="G2142" s="9" t="s">
        <v>4310</v>
      </c>
      <c r="H2142" s="11"/>
      <c r="I2142" s="9">
        <v>2620</v>
      </c>
      <c r="J2142" s="9"/>
      <c r="K2142" s="9"/>
      <c r="L2142" s="12">
        <f t="array" ref="L2142">IFERROR(LOOKUP(2^15,SEARCH({"40A","63A","80A","100A","125A","160A","200A","250A","400A","630A","800A","1000A","1250A","1600A","2000A","2500A","3200A","4000A","5000A","6300A"},UPPER(D2142)),{40,63,80,100,125,160,200,250,400,630,800,1000,1250,1600,2000,2500,3200,4000,5000,6300}),0)</f>
        <v>1000</v>
      </c>
      <c r="M2142" s="9" t="str">
        <f t="shared" si="166"/>
        <v>Straight Feeder</v>
      </c>
      <c r="N2142" s="9" t="str">
        <f t="shared" si="167"/>
        <v>AL</v>
      </c>
      <c r="O2142" s="13" t="str">
        <f t="shared" si="168"/>
        <v>Silver</v>
      </c>
      <c r="P2142" s="9" t="str">
        <f t="shared" si="169"/>
        <v>Epoxy</v>
      </c>
      <c r="Q2142" s="9" t="str">
        <f t="shared" si="170"/>
        <v>5</v>
      </c>
      <c r="R21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42" s="14" t="str">
        <f>IF(ProjectsDB[[#This Row],[Item Type]]="Straight Plug-In",_xlfn.TEXTJOIN("-",TRUE,M2142&amp;"-"&amp;_xlfn.LET(_xlpm.txt,ProjectsDB[[#This Row],[Assembly]],_xlpm.pos,FIND("SP",_xlpm.txt),_xlpm.pre,LEFT(_xlpm.txt,_xlpm.pos-1),IF(RIGHT(_xlpm.pre,3)="123","3PL",IF(RIGHT(_xlpm.pre,2)="12","2PL",IF(RIGHT(_xlpm.pre,1)="1","1PL","3PL")))),N2142,O2142,P2142,Q2142&amp;"W",R2142),_xlfn.TEXTJOIN("-",TRUE,M2142,N2142,O2142,P2142,Q2142&amp;"W",R2142))</f>
        <v>Straight Feeder-AL-Silver-Epoxy-5W-1</v>
      </c>
      <c r="T2142" s="14" t="str">
        <f>IF(COUNTIF(Cycletime[Element Desc.],ProjectsDB[[#This Row],[Element Desc.]])&gt;0,"Found","Not Found")</f>
        <v>Found</v>
      </c>
    </row>
    <row r="2143" spans="2:20" x14ac:dyDescent="0.25">
      <c r="B2143" s="8" t="s">
        <v>4352</v>
      </c>
      <c r="C2143" s="9" t="s">
        <v>462</v>
      </c>
      <c r="D2143" s="9" t="s">
        <v>463</v>
      </c>
      <c r="E2143" s="9">
        <v>1</v>
      </c>
      <c r="F2143" s="9" t="s">
        <v>3408</v>
      </c>
      <c r="G2143" s="9" t="s">
        <v>4310</v>
      </c>
      <c r="H2143" s="11"/>
      <c r="I2143" s="9"/>
      <c r="J2143" s="9"/>
      <c r="K2143" s="9"/>
      <c r="L2143" s="12">
        <f t="array" ref="L2143">IFERROR(LOOKUP(2^15,SEARCH({"40A","63A","80A","100A","125A","160A","200A","250A","400A","630A","800A","1000A","1250A","1600A","2000A","2500A","3200A","4000A","5000A","6300A"},UPPER(D2143)),{40,63,80,100,125,160,200,250,400,630,800,1000,1250,1600,2000,2500,3200,4000,5000,6300}),0)</f>
        <v>2500</v>
      </c>
      <c r="M2143" s="9" t="str">
        <f t="shared" si="166"/>
        <v>Joint Pack</v>
      </c>
      <c r="N2143" s="9" t="str">
        <f t="shared" si="167"/>
        <v>AL</v>
      </c>
      <c r="O2143" s="13" t="str">
        <f t="shared" si="168"/>
        <v>Silver</v>
      </c>
      <c r="P2143" s="9" t="str">
        <f t="shared" si="169"/>
        <v>None</v>
      </c>
      <c r="Q2143" s="9" t="str">
        <f t="shared" si="170"/>
        <v>5</v>
      </c>
      <c r="R21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43" s="14" t="str">
        <f>IF(ProjectsDB[[#This Row],[Item Type]]="Straight Plug-In",_xlfn.TEXTJOIN("-",TRUE,M2143&amp;"-"&amp;_xlfn.LET(_xlpm.txt,ProjectsDB[[#This Row],[Assembly]],_xlpm.pos,FIND("SP",_xlpm.txt),_xlpm.pre,LEFT(_xlpm.txt,_xlpm.pos-1),IF(RIGHT(_xlpm.pre,3)="123","3PL",IF(RIGHT(_xlpm.pre,2)="12","2PL",IF(RIGHT(_xlpm.pre,1)="1","1PL","3PL")))),N2143,O2143,P2143,Q2143&amp;"W",R2143),_xlfn.TEXTJOIN("-",TRUE,M2143,N2143,O2143,P2143,Q2143&amp;"W",R2143))</f>
        <v>Joint Pack-AL-Silver-None-5W-2</v>
      </c>
      <c r="T2143" s="14" t="str">
        <f>IF(COUNTIF(Cycletime[Element Desc.],ProjectsDB[[#This Row],[Element Desc.]])&gt;0,"Found","Not Found")</f>
        <v>Found</v>
      </c>
    </row>
    <row r="2144" spans="2:20" x14ac:dyDescent="0.25">
      <c r="B2144" s="8" t="s">
        <v>4353</v>
      </c>
      <c r="C2144" s="9" t="s">
        <v>4354</v>
      </c>
      <c r="D2144" s="9" t="s">
        <v>4355</v>
      </c>
      <c r="E2144" s="9">
        <v>1</v>
      </c>
      <c r="F2144" s="9" t="s">
        <v>3408</v>
      </c>
      <c r="G2144" s="9" t="s">
        <v>4310</v>
      </c>
      <c r="H2144" s="11"/>
      <c r="I2144" s="9">
        <v>915</v>
      </c>
      <c r="J2144" s="9">
        <v>900</v>
      </c>
      <c r="K2144" s="9"/>
      <c r="L2144" s="12">
        <f t="array" ref="L2144">IFERROR(LOOKUP(2^15,SEARCH({"40A","63A","80A","100A","125A","160A","200A","250A","400A","630A","800A","1000A","1250A","1600A","2000A","2500A","3200A","4000A","5000A","6300A"},UPPER(D2144)),{40,63,80,100,125,160,200,250,400,630,800,1000,1250,1600,2000,2500,3200,4000,5000,6300}),0)</f>
        <v>2500</v>
      </c>
      <c r="M2144" s="9" t="str">
        <f t="shared" si="166"/>
        <v>Elbow Flat</v>
      </c>
      <c r="N2144" s="9" t="str">
        <f t="shared" si="167"/>
        <v>AL</v>
      </c>
      <c r="O2144" s="13" t="str">
        <f t="shared" si="168"/>
        <v>Silver</v>
      </c>
      <c r="P2144" s="9" t="str">
        <f t="shared" si="169"/>
        <v>Epoxy</v>
      </c>
      <c r="Q2144" s="9" t="str">
        <f t="shared" si="170"/>
        <v>5</v>
      </c>
      <c r="R21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44" s="14" t="str">
        <f>IF(ProjectsDB[[#This Row],[Item Type]]="Straight Plug-In",_xlfn.TEXTJOIN("-",TRUE,M2144&amp;"-"&amp;_xlfn.LET(_xlpm.txt,ProjectsDB[[#This Row],[Assembly]],_xlpm.pos,FIND("SP",_xlpm.txt),_xlpm.pre,LEFT(_xlpm.txt,_xlpm.pos-1),IF(RIGHT(_xlpm.pre,3)="123","3PL",IF(RIGHT(_xlpm.pre,2)="12","2PL",IF(RIGHT(_xlpm.pre,1)="1","1PL","3PL")))),N2144,O2144,P2144,Q2144&amp;"W",R2144),_xlfn.TEXTJOIN("-",TRUE,M2144,N2144,O2144,P2144,Q2144&amp;"W",R2144))</f>
        <v>Elbow Flat-AL-Silver-Epoxy-5W-2</v>
      </c>
      <c r="T2144" s="14" t="str">
        <f>IF(COUNTIF(Cycletime[Element Desc.],ProjectsDB[[#This Row],[Element Desc.]])&gt;0,"Found","Not Found")</f>
        <v>Found</v>
      </c>
    </row>
    <row r="2145" spans="2:20" x14ac:dyDescent="0.25">
      <c r="B2145" s="8" t="s">
        <v>4356</v>
      </c>
      <c r="C2145" s="9" t="s">
        <v>4357</v>
      </c>
      <c r="D2145" s="9" t="s">
        <v>4358</v>
      </c>
      <c r="E2145" s="9">
        <v>1</v>
      </c>
      <c r="F2145" s="9" t="s">
        <v>3408</v>
      </c>
      <c r="G2145" s="9" t="s">
        <v>4310</v>
      </c>
      <c r="H2145" s="11"/>
      <c r="I2145" s="9">
        <v>1260</v>
      </c>
      <c r="J2145" s="9"/>
      <c r="K2145" s="9"/>
      <c r="L2145" s="12">
        <f t="array" ref="L2145">IFERROR(LOOKUP(2^15,SEARCH({"40A","63A","80A","100A","125A","160A","200A","250A","400A","630A","800A","1000A","1250A","1600A","2000A","2500A","3200A","4000A","5000A","6300A"},UPPER(D2145)),{40,63,80,100,125,160,200,250,400,630,800,1000,1250,1600,2000,2500,3200,4000,5000,6300}),0)</f>
        <v>1600</v>
      </c>
      <c r="M2145" s="9" t="str">
        <f t="shared" si="166"/>
        <v>Straight Feeder</v>
      </c>
      <c r="N2145" s="9" t="str">
        <f t="shared" si="167"/>
        <v>AL</v>
      </c>
      <c r="O2145" s="13" t="str">
        <f t="shared" si="168"/>
        <v>Silver</v>
      </c>
      <c r="P2145" s="9" t="str">
        <f t="shared" si="169"/>
        <v>Epoxy</v>
      </c>
      <c r="Q2145" s="9" t="str">
        <f t="shared" si="170"/>
        <v>5</v>
      </c>
      <c r="R21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45" s="14" t="str">
        <f>IF(ProjectsDB[[#This Row],[Item Type]]="Straight Plug-In",_xlfn.TEXTJOIN("-",TRUE,M2145&amp;"-"&amp;_xlfn.LET(_xlpm.txt,ProjectsDB[[#This Row],[Assembly]],_xlpm.pos,FIND("SP",_xlpm.txt),_xlpm.pre,LEFT(_xlpm.txt,_xlpm.pos-1),IF(RIGHT(_xlpm.pre,3)="123","3PL",IF(RIGHT(_xlpm.pre,2)="12","2PL",IF(RIGHT(_xlpm.pre,1)="1","1PL","3PL")))),N2145,O2145,P2145,Q2145&amp;"W",R2145),_xlfn.TEXTJOIN("-",TRUE,M2145,N2145,O2145,P2145,Q2145&amp;"W",R2145))</f>
        <v>Straight Feeder-AL-Silver-Epoxy-5W-1</v>
      </c>
      <c r="T2145" s="14" t="str">
        <f>IF(COUNTIF(Cycletime[Element Desc.],ProjectsDB[[#This Row],[Element Desc.]])&gt;0,"Found","Not Found")</f>
        <v>Found</v>
      </c>
    </row>
    <row r="2146" spans="2:20" x14ac:dyDescent="0.25">
      <c r="B2146" s="8" t="s">
        <v>4359</v>
      </c>
      <c r="C2146" s="9" t="s">
        <v>172</v>
      </c>
      <c r="D2146" s="9" t="s">
        <v>173</v>
      </c>
      <c r="E2146" s="9">
        <v>1</v>
      </c>
      <c r="F2146" s="9" t="s">
        <v>3408</v>
      </c>
      <c r="G2146" s="9" t="s">
        <v>4310</v>
      </c>
      <c r="H2146" s="11"/>
      <c r="I2146" s="9"/>
      <c r="J2146" s="9"/>
      <c r="K2146" s="9"/>
      <c r="L2146" s="12">
        <f t="array" ref="L2146">IFERROR(LOOKUP(2^15,SEARCH({"40A","63A","80A","100A","125A","160A","200A","250A","400A","630A","800A","1000A","1250A","1600A","2000A","2500A","3200A","4000A","5000A","6300A"},UPPER(D2146)),{40,63,80,100,125,160,200,250,400,630,800,1000,1250,1600,2000,2500,3200,4000,5000,6300}),0)</f>
        <v>1600</v>
      </c>
      <c r="M2146" s="9" t="str">
        <f t="shared" si="166"/>
        <v>Joint Pack</v>
      </c>
      <c r="N2146" s="9" t="str">
        <f t="shared" si="167"/>
        <v>AL</v>
      </c>
      <c r="O2146" s="13" t="str">
        <f t="shared" si="168"/>
        <v>Silver</v>
      </c>
      <c r="P2146" s="9" t="str">
        <f t="shared" si="169"/>
        <v>None</v>
      </c>
      <c r="Q2146" s="9" t="str">
        <f t="shared" si="170"/>
        <v>5</v>
      </c>
      <c r="R21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46" s="14" t="str">
        <f>IF(ProjectsDB[[#This Row],[Item Type]]="Straight Plug-In",_xlfn.TEXTJOIN("-",TRUE,M2146&amp;"-"&amp;_xlfn.LET(_xlpm.txt,ProjectsDB[[#This Row],[Assembly]],_xlpm.pos,FIND("SP",_xlpm.txt),_xlpm.pre,LEFT(_xlpm.txt,_xlpm.pos-1),IF(RIGHT(_xlpm.pre,3)="123","3PL",IF(RIGHT(_xlpm.pre,2)="12","2PL",IF(RIGHT(_xlpm.pre,1)="1","1PL","3PL")))),N2146,O2146,P2146,Q2146&amp;"W",R2146),_xlfn.TEXTJOIN("-",TRUE,M2146,N2146,O2146,P2146,Q2146&amp;"W",R2146))</f>
        <v>Joint Pack-AL-Silver-None-5W-1</v>
      </c>
      <c r="T2146" s="14" t="str">
        <f>IF(COUNTIF(Cycletime[Element Desc.],ProjectsDB[[#This Row],[Element Desc.]])&gt;0,"Found","Not Found")</f>
        <v>Found</v>
      </c>
    </row>
    <row r="2147" spans="2:20" x14ac:dyDescent="0.25">
      <c r="B2147" s="8" t="s">
        <v>4360</v>
      </c>
      <c r="C2147" s="9" t="s">
        <v>1555</v>
      </c>
      <c r="D2147" s="9" t="s">
        <v>1556</v>
      </c>
      <c r="E2147" s="9">
        <v>1</v>
      </c>
      <c r="F2147" s="9" t="s">
        <v>3408</v>
      </c>
      <c r="G2147" s="9" t="s">
        <v>4310</v>
      </c>
      <c r="H2147" s="11"/>
      <c r="I2147" s="9"/>
      <c r="J2147" s="9"/>
      <c r="K2147" s="9"/>
      <c r="L2147" s="12">
        <f t="array" ref="L2147">IFERROR(LOOKUP(2^15,SEARCH({"40A","63A","80A","100A","125A","160A","200A","250A","400A","630A","800A","1000A","1250A","1600A","2000A","2500A","3200A","4000A","5000A","6300A"},UPPER(D2147)),{40,63,80,100,125,160,200,250,400,630,800,1000,1250,1600,2000,2500,3200,4000,5000,6300}),0)</f>
        <v>4000</v>
      </c>
      <c r="M2147" s="9" t="str">
        <f t="shared" si="166"/>
        <v>Joint Pack</v>
      </c>
      <c r="N2147" s="9" t="str">
        <f t="shared" si="167"/>
        <v>AL</v>
      </c>
      <c r="O2147" s="13" t="str">
        <f t="shared" si="168"/>
        <v>Silver</v>
      </c>
      <c r="P2147" s="9" t="str">
        <f t="shared" si="169"/>
        <v>None</v>
      </c>
      <c r="Q2147" s="9" t="str">
        <f t="shared" si="170"/>
        <v>5</v>
      </c>
      <c r="R21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47" s="14" t="str">
        <f>IF(ProjectsDB[[#This Row],[Item Type]]="Straight Plug-In",_xlfn.TEXTJOIN("-",TRUE,M2147&amp;"-"&amp;_xlfn.LET(_xlpm.txt,ProjectsDB[[#This Row],[Assembly]],_xlpm.pos,FIND("SP",_xlpm.txt),_xlpm.pre,LEFT(_xlpm.txt,_xlpm.pos-1),IF(RIGHT(_xlpm.pre,3)="123","3PL",IF(RIGHT(_xlpm.pre,2)="12","2PL",IF(RIGHT(_xlpm.pre,1)="1","1PL","3PL")))),N2147,O2147,P2147,Q2147&amp;"W",R2147),_xlfn.TEXTJOIN("-",TRUE,M2147,N2147,O2147,P2147,Q2147&amp;"W",R2147))</f>
        <v>Joint Pack-AL-Silver-None-5W-2</v>
      </c>
      <c r="T2147" s="14" t="str">
        <f>IF(COUNTIF(Cycletime[Element Desc.],ProjectsDB[[#This Row],[Element Desc.]])&gt;0,"Found","Not Found")</f>
        <v>Found</v>
      </c>
    </row>
    <row r="2148" spans="2:20" x14ac:dyDescent="0.25">
      <c r="B2148" s="8" t="s">
        <v>4361</v>
      </c>
      <c r="C2148" s="9" t="s">
        <v>4362</v>
      </c>
      <c r="D2148" s="9" t="s">
        <v>4363</v>
      </c>
      <c r="E2148" s="9">
        <v>1</v>
      </c>
      <c r="F2148" s="9" t="s">
        <v>3408</v>
      </c>
      <c r="G2148" s="9" t="s">
        <v>4310</v>
      </c>
      <c r="H2148" s="11"/>
      <c r="I2148" s="9">
        <v>990</v>
      </c>
      <c r="J2148" s="9"/>
      <c r="K2148" s="9"/>
      <c r="L2148" s="12">
        <f t="array" ref="L2148">IFERROR(LOOKUP(2^15,SEARCH({"40A","63A","80A","100A","125A","160A","200A","250A","400A","630A","800A","1000A","1250A","1600A","2000A","2500A","3200A","4000A","5000A","6300A"},UPPER(D2148)),{40,63,80,100,125,160,200,250,400,630,800,1000,1250,1600,2000,2500,3200,4000,5000,6300}),0)</f>
        <v>4000</v>
      </c>
      <c r="M2148" s="9" t="str">
        <f t="shared" si="166"/>
        <v>Straight Feeder</v>
      </c>
      <c r="N2148" s="9" t="str">
        <f t="shared" si="167"/>
        <v>AL</v>
      </c>
      <c r="O2148" s="13" t="str">
        <f t="shared" si="168"/>
        <v>Silver</v>
      </c>
      <c r="P2148" s="9" t="str">
        <f t="shared" si="169"/>
        <v>Epoxy</v>
      </c>
      <c r="Q2148" s="9" t="str">
        <f t="shared" si="170"/>
        <v>5</v>
      </c>
      <c r="R21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48" s="14" t="str">
        <f>IF(ProjectsDB[[#This Row],[Item Type]]="Straight Plug-In",_xlfn.TEXTJOIN("-",TRUE,M2148&amp;"-"&amp;_xlfn.LET(_xlpm.txt,ProjectsDB[[#This Row],[Assembly]],_xlpm.pos,FIND("SP",_xlpm.txt),_xlpm.pre,LEFT(_xlpm.txt,_xlpm.pos-1),IF(RIGHT(_xlpm.pre,3)="123","3PL",IF(RIGHT(_xlpm.pre,2)="12","2PL",IF(RIGHT(_xlpm.pre,1)="1","1PL","3PL")))),N2148,O2148,P2148,Q2148&amp;"W",R2148),_xlfn.TEXTJOIN("-",TRUE,M2148,N2148,O2148,P2148,Q2148&amp;"W",R2148))</f>
        <v>Straight Feeder-AL-Silver-Epoxy-5W-2</v>
      </c>
      <c r="T2148" s="14" t="str">
        <f>IF(COUNTIF(Cycletime[Element Desc.],ProjectsDB[[#This Row],[Element Desc.]])&gt;0,"Found","Not Found")</f>
        <v>Found</v>
      </c>
    </row>
    <row r="2149" spans="2:20" x14ac:dyDescent="0.25">
      <c r="B2149" s="8" t="s">
        <v>4364</v>
      </c>
      <c r="C2149" s="9" t="s">
        <v>459</v>
      </c>
      <c r="D2149" s="9" t="s">
        <v>460</v>
      </c>
      <c r="E2149" s="9">
        <v>1</v>
      </c>
      <c r="F2149" s="9" t="s">
        <v>3408</v>
      </c>
      <c r="G2149" s="9" t="s">
        <v>4310</v>
      </c>
      <c r="H2149" s="11"/>
      <c r="I2149" s="9"/>
      <c r="J2149" s="9"/>
      <c r="K2149" s="9"/>
      <c r="L2149" s="12">
        <f t="array" ref="L2149">IFERROR(LOOKUP(2^15,SEARCH({"40A","63A","80A","100A","125A","160A","200A","250A","400A","630A","800A","1000A","1250A","1600A","2000A","2500A","3200A","4000A","5000A","6300A"},UPPER(D2149)),{40,63,80,100,125,160,200,250,400,630,800,1000,1250,1600,2000,2500,3200,4000,5000,6300}),0)</f>
        <v>800</v>
      </c>
      <c r="M2149" s="9" t="str">
        <f t="shared" si="166"/>
        <v>Joint Pack</v>
      </c>
      <c r="N2149" s="9" t="str">
        <f t="shared" si="167"/>
        <v>AL</v>
      </c>
      <c r="O2149" s="13" t="str">
        <f t="shared" si="168"/>
        <v>Silver</v>
      </c>
      <c r="P2149" s="9" t="str">
        <f t="shared" si="169"/>
        <v>None</v>
      </c>
      <c r="Q2149" s="9" t="str">
        <f t="shared" si="170"/>
        <v>5</v>
      </c>
      <c r="R21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49" s="14" t="str">
        <f>IF(ProjectsDB[[#This Row],[Item Type]]="Straight Plug-In",_xlfn.TEXTJOIN("-",TRUE,M2149&amp;"-"&amp;_xlfn.LET(_xlpm.txt,ProjectsDB[[#This Row],[Assembly]],_xlpm.pos,FIND("SP",_xlpm.txt),_xlpm.pre,LEFT(_xlpm.txt,_xlpm.pos-1),IF(RIGHT(_xlpm.pre,3)="123","3PL",IF(RIGHT(_xlpm.pre,2)="12","2PL",IF(RIGHT(_xlpm.pre,1)="1","1PL","3PL")))),N2149,O2149,P2149,Q2149&amp;"W",R2149),_xlfn.TEXTJOIN("-",TRUE,M2149,N2149,O2149,P2149,Q2149&amp;"W",R2149))</f>
        <v>Joint Pack-AL-Silver-None-5W-1</v>
      </c>
      <c r="T2149" s="14" t="str">
        <f>IF(COUNTIF(Cycletime[Element Desc.],ProjectsDB[[#This Row],[Element Desc.]])&gt;0,"Found","Not Found")</f>
        <v>Found</v>
      </c>
    </row>
    <row r="2150" spans="2:20" x14ac:dyDescent="0.25">
      <c r="B2150" s="8" t="s">
        <v>4365</v>
      </c>
      <c r="C2150" s="9" t="s">
        <v>4366</v>
      </c>
      <c r="D2150" s="9" t="s">
        <v>4367</v>
      </c>
      <c r="E2150" s="9">
        <v>1</v>
      </c>
      <c r="F2150" s="9" t="s">
        <v>3408</v>
      </c>
      <c r="G2150" s="9" t="s">
        <v>4310</v>
      </c>
      <c r="H2150" s="11"/>
      <c r="I2150" s="9">
        <v>1350</v>
      </c>
      <c r="J2150" s="9"/>
      <c r="K2150" s="9"/>
      <c r="L2150" s="12">
        <f t="array" ref="L2150">IFERROR(LOOKUP(2^15,SEARCH({"40A","63A","80A","100A","125A","160A","200A","250A","400A","630A","800A","1000A","1250A","1600A","2000A","2500A","3200A","4000A","5000A","6300A"},UPPER(D2150)),{40,63,80,100,125,160,200,250,400,630,800,1000,1250,1600,2000,2500,3200,4000,5000,6300}),0)</f>
        <v>800</v>
      </c>
      <c r="M2150" s="9" t="str">
        <f t="shared" si="166"/>
        <v>Straight Feeder</v>
      </c>
      <c r="N2150" s="9" t="str">
        <f t="shared" si="167"/>
        <v>AL</v>
      </c>
      <c r="O2150" s="13" t="str">
        <f t="shared" si="168"/>
        <v>Silver</v>
      </c>
      <c r="P2150" s="9" t="str">
        <f t="shared" si="169"/>
        <v>Epoxy</v>
      </c>
      <c r="Q2150" s="9" t="str">
        <f t="shared" si="170"/>
        <v>5</v>
      </c>
      <c r="R21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50" s="14" t="str">
        <f>IF(ProjectsDB[[#This Row],[Item Type]]="Straight Plug-In",_xlfn.TEXTJOIN("-",TRUE,M2150&amp;"-"&amp;_xlfn.LET(_xlpm.txt,ProjectsDB[[#This Row],[Assembly]],_xlpm.pos,FIND("SP",_xlpm.txt),_xlpm.pre,LEFT(_xlpm.txt,_xlpm.pos-1),IF(RIGHT(_xlpm.pre,3)="123","3PL",IF(RIGHT(_xlpm.pre,2)="12","2PL",IF(RIGHT(_xlpm.pre,1)="1","1PL","3PL")))),N2150,O2150,P2150,Q2150&amp;"W",R2150),_xlfn.TEXTJOIN("-",TRUE,M2150,N2150,O2150,P2150,Q2150&amp;"W",R2150))</f>
        <v>Straight Feeder-AL-Silver-Epoxy-5W-1</v>
      </c>
      <c r="T2150" s="14" t="str">
        <f>IF(COUNTIF(Cycletime[Element Desc.],ProjectsDB[[#This Row],[Element Desc.]])&gt;0,"Found","Not Found")</f>
        <v>Found</v>
      </c>
    </row>
    <row r="2151" spans="2:20" x14ac:dyDescent="0.25">
      <c r="B2151" s="8" t="s">
        <v>4368</v>
      </c>
      <c r="C2151" s="9" t="s">
        <v>4369</v>
      </c>
      <c r="D2151" s="9" t="s">
        <v>4370</v>
      </c>
      <c r="E2151" s="9">
        <v>1</v>
      </c>
      <c r="F2151" s="9" t="s">
        <v>3408</v>
      </c>
      <c r="G2151" s="9" t="s">
        <v>4310</v>
      </c>
      <c r="H2151" s="11"/>
      <c r="I2151" s="9">
        <v>2980</v>
      </c>
      <c r="J2151" s="9"/>
      <c r="K2151" s="9"/>
      <c r="L2151" s="12">
        <f t="array" ref="L2151">IFERROR(LOOKUP(2^15,SEARCH({"40A","63A","80A","100A","125A","160A","200A","250A","400A","630A","800A","1000A","1250A","1600A","2000A","2500A","3200A","4000A","5000A","6300A"},UPPER(D2151)),{40,63,80,100,125,160,200,250,400,630,800,1000,1250,1600,2000,2500,3200,4000,5000,6300}),0)</f>
        <v>1600</v>
      </c>
      <c r="M2151" s="9" t="str">
        <f t="shared" si="166"/>
        <v>Straight Feeder</v>
      </c>
      <c r="N2151" s="9" t="str">
        <f t="shared" si="167"/>
        <v>AL</v>
      </c>
      <c r="O2151" s="13" t="str">
        <f t="shared" si="168"/>
        <v>Silver</v>
      </c>
      <c r="P2151" s="9" t="str">
        <f t="shared" si="169"/>
        <v>Epoxy</v>
      </c>
      <c r="Q2151" s="9" t="str">
        <f t="shared" si="170"/>
        <v>5</v>
      </c>
      <c r="R21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51" s="14" t="str">
        <f>IF(ProjectsDB[[#This Row],[Item Type]]="Straight Plug-In",_xlfn.TEXTJOIN("-",TRUE,M2151&amp;"-"&amp;_xlfn.LET(_xlpm.txt,ProjectsDB[[#This Row],[Assembly]],_xlpm.pos,FIND("SP",_xlpm.txt),_xlpm.pre,LEFT(_xlpm.txt,_xlpm.pos-1),IF(RIGHT(_xlpm.pre,3)="123","3PL",IF(RIGHT(_xlpm.pre,2)="12","2PL",IF(RIGHT(_xlpm.pre,1)="1","1PL","3PL")))),N2151,O2151,P2151,Q2151&amp;"W",R2151),_xlfn.TEXTJOIN("-",TRUE,M2151,N2151,O2151,P2151,Q2151&amp;"W",R2151))</f>
        <v>Straight Feeder-AL-Silver-Epoxy-5W-1</v>
      </c>
      <c r="T2151" s="14" t="str">
        <f>IF(COUNTIF(Cycletime[Element Desc.],ProjectsDB[[#This Row],[Element Desc.]])&gt;0,"Found","Not Found")</f>
        <v>Found</v>
      </c>
    </row>
    <row r="2152" spans="2:20" x14ac:dyDescent="0.25">
      <c r="B2152" s="8" t="s">
        <v>4371</v>
      </c>
      <c r="C2152" s="9" t="s">
        <v>4372</v>
      </c>
      <c r="D2152" s="9" t="s">
        <v>4373</v>
      </c>
      <c r="E2152" s="9">
        <v>1</v>
      </c>
      <c r="F2152" s="9" t="s">
        <v>3408</v>
      </c>
      <c r="G2152" s="9" t="s">
        <v>4310</v>
      </c>
      <c r="H2152" s="11"/>
      <c r="I2152" s="9">
        <v>700</v>
      </c>
      <c r="J2152" s="9">
        <v>300</v>
      </c>
      <c r="K2152" s="9"/>
      <c r="L2152" s="12">
        <f t="array" ref="L2152">IFERROR(LOOKUP(2^15,SEARCH({"40A","63A","80A","100A","125A","160A","200A","250A","400A","630A","800A","1000A","1250A","1600A","2000A","2500A","3200A","4000A","5000A","6300A"},UPPER(D2152)),{40,63,80,100,125,160,200,250,400,630,800,1000,1250,1600,2000,2500,3200,4000,5000,6300}),0)</f>
        <v>1600</v>
      </c>
      <c r="M2152" s="9" t="str">
        <f t="shared" si="166"/>
        <v>Elbow Flat</v>
      </c>
      <c r="N2152" s="9" t="str">
        <f t="shared" si="167"/>
        <v>AL</v>
      </c>
      <c r="O2152" s="13" t="str">
        <f t="shared" si="168"/>
        <v>Silver</v>
      </c>
      <c r="P2152" s="9" t="str">
        <f t="shared" si="169"/>
        <v>Epoxy</v>
      </c>
      <c r="Q2152" s="9" t="str">
        <f t="shared" si="170"/>
        <v>5</v>
      </c>
      <c r="R21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52" s="14" t="str">
        <f>IF(ProjectsDB[[#This Row],[Item Type]]="Straight Plug-In",_xlfn.TEXTJOIN("-",TRUE,M2152&amp;"-"&amp;_xlfn.LET(_xlpm.txt,ProjectsDB[[#This Row],[Assembly]],_xlpm.pos,FIND("SP",_xlpm.txt),_xlpm.pre,LEFT(_xlpm.txt,_xlpm.pos-1),IF(RIGHT(_xlpm.pre,3)="123","3PL",IF(RIGHT(_xlpm.pre,2)="12","2PL",IF(RIGHT(_xlpm.pre,1)="1","1PL","3PL")))),N2152,O2152,P2152,Q2152&amp;"W",R2152),_xlfn.TEXTJOIN("-",TRUE,M2152,N2152,O2152,P2152,Q2152&amp;"W",R2152))</f>
        <v>Elbow Flat-AL-Silver-Epoxy-5W-1</v>
      </c>
      <c r="T2152" s="14" t="str">
        <f>IF(COUNTIF(Cycletime[Element Desc.],ProjectsDB[[#This Row],[Element Desc.]])&gt;0,"Found","Not Found")</f>
        <v>Found</v>
      </c>
    </row>
    <row r="2153" spans="2:20" x14ac:dyDescent="0.25">
      <c r="B2153" s="8" t="s">
        <v>4374</v>
      </c>
      <c r="C2153" s="9" t="s">
        <v>172</v>
      </c>
      <c r="D2153" s="9" t="s">
        <v>173</v>
      </c>
      <c r="E2153" s="9">
        <v>2</v>
      </c>
      <c r="F2153" s="9" t="s">
        <v>3408</v>
      </c>
      <c r="G2153" s="9" t="s">
        <v>4310</v>
      </c>
      <c r="H2153" s="11"/>
      <c r="I2153" s="9"/>
      <c r="J2153" s="9"/>
      <c r="K2153" s="9"/>
      <c r="L2153" s="12">
        <f t="array" ref="L2153">IFERROR(LOOKUP(2^15,SEARCH({"40A","63A","80A","100A","125A","160A","200A","250A","400A","630A","800A","1000A","1250A","1600A","2000A","2500A","3200A","4000A","5000A","6300A"},UPPER(D2153)),{40,63,80,100,125,160,200,250,400,630,800,1000,1250,1600,2000,2500,3200,4000,5000,6300}),0)</f>
        <v>1600</v>
      </c>
      <c r="M2153" s="9" t="str">
        <f t="shared" si="166"/>
        <v>Joint Pack</v>
      </c>
      <c r="N2153" s="9" t="str">
        <f t="shared" si="167"/>
        <v>AL</v>
      </c>
      <c r="O2153" s="13" t="str">
        <f t="shared" si="168"/>
        <v>Silver</v>
      </c>
      <c r="P2153" s="9" t="str">
        <f t="shared" si="169"/>
        <v>None</v>
      </c>
      <c r="Q2153" s="9" t="str">
        <f t="shared" si="170"/>
        <v>5</v>
      </c>
      <c r="R21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53" s="14" t="str">
        <f>IF(ProjectsDB[[#This Row],[Item Type]]="Straight Plug-In",_xlfn.TEXTJOIN("-",TRUE,M2153&amp;"-"&amp;_xlfn.LET(_xlpm.txt,ProjectsDB[[#This Row],[Assembly]],_xlpm.pos,FIND("SP",_xlpm.txt),_xlpm.pre,LEFT(_xlpm.txt,_xlpm.pos-1),IF(RIGHT(_xlpm.pre,3)="123","3PL",IF(RIGHT(_xlpm.pre,2)="12","2PL",IF(RIGHT(_xlpm.pre,1)="1","1PL","3PL")))),N2153,O2153,P2153,Q2153&amp;"W",R2153),_xlfn.TEXTJOIN("-",TRUE,M2153,N2153,O2153,P2153,Q2153&amp;"W",R2153))</f>
        <v>Joint Pack-AL-Silver-None-5W-1</v>
      </c>
      <c r="T2153" s="14" t="str">
        <f>IF(COUNTIF(Cycletime[Element Desc.],ProjectsDB[[#This Row],[Element Desc.]])&gt;0,"Found","Not Found")</f>
        <v>Found</v>
      </c>
    </row>
    <row r="2154" spans="2:20" x14ac:dyDescent="0.25">
      <c r="B2154" s="8" t="s">
        <v>4375</v>
      </c>
      <c r="C2154" s="9" t="s">
        <v>3505</v>
      </c>
      <c r="D2154" s="9" t="s">
        <v>3506</v>
      </c>
      <c r="E2154" s="9">
        <v>2</v>
      </c>
      <c r="F2154" s="9" t="s">
        <v>3408</v>
      </c>
      <c r="G2154" s="9" t="s">
        <v>4310</v>
      </c>
      <c r="H2154" s="11"/>
      <c r="I2154" s="9"/>
      <c r="J2154" s="9"/>
      <c r="K2154" s="9"/>
      <c r="L2154" s="12">
        <f t="array" ref="L2154">IFERROR(LOOKUP(2^15,SEARCH({"40A","63A","80A","100A","125A","160A","200A","250A","400A","630A","800A","1000A","1250A","1600A","2000A","2500A","3200A","4000A","5000A","6300A"},UPPER(D2154)),{40,63,80,100,125,160,200,250,400,630,800,1000,1250,1600,2000,2500,3200,4000,5000,6300}),0)</f>
        <v>5000</v>
      </c>
      <c r="M2154" s="9" t="str">
        <f t="shared" si="166"/>
        <v>Joint Pack</v>
      </c>
      <c r="N2154" s="9" t="str">
        <f t="shared" si="167"/>
        <v>AL</v>
      </c>
      <c r="O2154" s="13" t="str">
        <f t="shared" si="168"/>
        <v>Silver</v>
      </c>
      <c r="P2154" s="9" t="str">
        <f t="shared" si="169"/>
        <v>None</v>
      </c>
      <c r="Q2154" s="9" t="str">
        <f t="shared" si="170"/>
        <v>5</v>
      </c>
      <c r="R21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54" s="14" t="str">
        <f>IF(ProjectsDB[[#This Row],[Item Type]]="Straight Plug-In",_xlfn.TEXTJOIN("-",TRUE,M2154&amp;"-"&amp;_xlfn.LET(_xlpm.txt,ProjectsDB[[#This Row],[Assembly]],_xlpm.pos,FIND("SP",_xlpm.txt),_xlpm.pre,LEFT(_xlpm.txt,_xlpm.pos-1),IF(RIGHT(_xlpm.pre,3)="123","3PL",IF(RIGHT(_xlpm.pre,2)="12","2PL",IF(RIGHT(_xlpm.pre,1)="1","1PL","3PL")))),N2154,O2154,P2154,Q2154&amp;"W",R2154),_xlfn.TEXTJOIN("-",TRUE,M2154,N2154,O2154,P2154,Q2154&amp;"W",R2154))</f>
        <v>Joint Pack-AL-Silver-None-5W-3</v>
      </c>
      <c r="T2154" s="14" t="str">
        <f>IF(COUNTIF(Cycletime[Element Desc.],ProjectsDB[[#This Row],[Element Desc.]])&gt;0,"Found","Not Found")</f>
        <v>Found</v>
      </c>
    </row>
    <row r="2155" spans="2:20" x14ac:dyDescent="0.25">
      <c r="B2155" s="8" t="s">
        <v>4376</v>
      </c>
      <c r="C2155" s="9" t="s">
        <v>4377</v>
      </c>
      <c r="D2155" s="9" t="s">
        <v>4378</v>
      </c>
      <c r="E2155" s="9">
        <v>1</v>
      </c>
      <c r="F2155" s="9" t="s">
        <v>3408</v>
      </c>
      <c r="G2155" s="9" t="s">
        <v>4310</v>
      </c>
      <c r="H2155" s="11"/>
      <c r="I2155" s="9">
        <v>1940</v>
      </c>
      <c r="J2155" s="9"/>
      <c r="K2155" s="9"/>
      <c r="L2155" s="12">
        <f t="array" ref="L2155">IFERROR(LOOKUP(2^15,SEARCH({"40A","63A","80A","100A","125A","160A","200A","250A","400A","630A","800A","1000A","1250A","1600A","2000A","2500A","3200A","4000A","5000A","6300A"},UPPER(D2155)),{40,63,80,100,125,160,200,250,400,630,800,1000,1250,1600,2000,2500,3200,4000,5000,6300}),0)</f>
        <v>5000</v>
      </c>
      <c r="M2155" s="9" t="str">
        <f t="shared" si="166"/>
        <v>Straight Feeder</v>
      </c>
      <c r="N2155" s="9" t="str">
        <f t="shared" si="167"/>
        <v>AL</v>
      </c>
      <c r="O2155" s="13" t="str">
        <f t="shared" si="168"/>
        <v>Silver</v>
      </c>
      <c r="P2155" s="9" t="str">
        <f t="shared" si="169"/>
        <v>Epoxy</v>
      </c>
      <c r="Q2155" s="9" t="str">
        <f t="shared" si="170"/>
        <v>5</v>
      </c>
      <c r="R21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55" s="14" t="str">
        <f>IF(ProjectsDB[[#This Row],[Item Type]]="Straight Plug-In",_xlfn.TEXTJOIN("-",TRUE,M2155&amp;"-"&amp;_xlfn.LET(_xlpm.txt,ProjectsDB[[#This Row],[Assembly]],_xlpm.pos,FIND("SP",_xlpm.txt),_xlpm.pre,LEFT(_xlpm.txt,_xlpm.pos-1),IF(RIGHT(_xlpm.pre,3)="123","3PL",IF(RIGHT(_xlpm.pre,2)="12","2PL",IF(RIGHT(_xlpm.pre,1)="1","1PL","3PL")))),N2155,O2155,P2155,Q2155&amp;"W",R2155),_xlfn.TEXTJOIN("-",TRUE,M2155,N2155,O2155,P2155,Q2155&amp;"W",R2155))</f>
        <v>Straight Feeder-AL-Silver-Epoxy-5W-3</v>
      </c>
      <c r="T2155" s="14" t="str">
        <f>IF(COUNTIF(Cycletime[Element Desc.],ProjectsDB[[#This Row],[Element Desc.]])&gt;0,"Found","Not Found")</f>
        <v>Found</v>
      </c>
    </row>
    <row r="2156" spans="2:20" x14ac:dyDescent="0.25">
      <c r="B2156" s="8" t="s">
        <v>4379</v>
      </c>
      <c r="C2156" s="9" t="s">
        <v>4380</v>
      </c>
      <c r="D2156" s="9" t="s">
        <v>4217</v>
      </c>
      <c r="E2156" s="9">
        <v>1</v>
      </c>
      <c r="F2156" s="9" t="s">
        <v>3408</v>
      </c>
      <c r="G2156" s="9" t="s">
        <v>4310</v>
      </c>
      <c r="H2156" s="11"/>
      <c r="I2156" s="9">
        <v>1600</v>
      </c>
      <c r="J2156" s="9"/>
      <c r="K2156" s="9"/>
      <c r="L2156" s="12">
        <f t="array" ref="L2156">IFERROR(LOOKUP(2^15,SEARCH({"40A","63A","80A","100A","125A","160A","200A","250A","400A","630A","800A","1000A","1250A","1600A","2000A","2500A","3200A","4000A","5000A","6300A"},UPPER(D2156)),{40,63,80,100,125,160,200,250,400,630,800,1000,1250,1600,2000,2500,3200,4000,5000,6300}),0)</f>
        <v>5000</v>
      </c>
      <c r="M2156" s="9" t="str">
        <f t="shared" si="166"/>
        <v>Straight Feeder</v>
      </c>
      <c r="N2156" s="9" t="str">
        <f t="shared" si="167"/>
        <v>AL</v>
      </c>
      <c r="O2156" s="13" t="str">
        <f t="shared" si="168"/>
        <v>Silver</v>
      </c>
      <c r="P2156" s="9" t="str">
        <f t="shared" si="169"/>
        <v>Epoxy</v>
      </c>
      <c r="Q2156" s="9" t="str">
        <f t="shared" si="170"/>
        <v>5</v>
      </c>
      <c r="R21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56" s="14" t="str">
        <f>IF(ProjectsDB[[#This Row],[Item Type]]="Straight Plug-In",_xlfn.TEXTJOIN("-",TRUE,M2156&amp;"-"&amp;_xlfn.LET(_xlpm.txt,ProjectsDB[[#This Row],[Assembly]],_xlpm.pos,FIND("SP",_xlpm.txt),_xlpm.pre,LEFT(_xlpm.txt,_xlpm.pos-1),IF(RIGHT(_xlpm.pre,3)="123","3PL",IF(RIGHT(_xlpm.pre,2)="12","2PL",IF(RIGHT(_xlpm.pre,1)="1","1PL","3PL")))),N2156,O2156,P2156,Q2156&amp;"W",R2156),_xlfn.TEXTJOIN("-",TRUE,M2156,N2156,O2156,P2156,Q2156&amp;"W",R2156))</f>
        <v>Straight Feeder-AL-Silver-Epoxy-5W-3</v>
      </c>
      <c r="T2156" s="14" t="str">
        <f>IF(COUNTIF(Cycletime[Element Desc.],ProjectsDB[[#This Row],[Element Desc.]])&gt;0,"Found","Not Found")</f>
        <v>Found</v>
      </c>
    </row>
    <row r="2157" spans="2:20" x14ac:dyDescent="0.25">
      <c r="B2157" s="8" t="s">
        <v>4381</v>
      </c>
      <c r="C2157" s="9" t="s">
        <v>4382</v>
      </c>
      <c r="D2157" s="9" t="s">
        <v>4383</v>
      </c>
      <c r="E2157" s="9">
        <v>1</v>
      </c>
      <c r="F2157" s="9" t="s">
        <v>3408</v>
      </c>
      <c r="G2157" s="9" t="s">
        <v>4310</v>
      </c>
      <c r="H2157" s="11"/>
      <c r="I2157" s="9">
        <v>2270</v>
      </c>
      <c r="J2157" s="9"/>
      <c r="K2157" s="9"/>
      <c r="L2157" s="12">
        <f t="array" ref="L2157">IFERROR(LOOKUP(2^15,SEARCH({"40A","63A","80A","100A","125A","160A","200A","250A","400A","630A","800A","1000A","1250A","1600A","2000A","2500A","3200A","4000A","5000A","6300A"},UPPER(D2157)),{40,63,80,100,125,160,200,250,400,630,800,1000,1250,1600,2000,2500,3200,4000,5000,6300}),0)</f>
        <v>5000</v>
      </c>
      <c r="M2157" s="9" t="str">
        <f t="shared" si="166"/>
        <v>Straight Feeder</v>
      </c>
      <c r="N2157" s="9" t="str">
        <f t="shared" si="167"/>
        <v>AL</v>
      </c>
      <c r="O2157" s="13" t="str">
        <f t="shared" si="168"/>
        <v>Silver</v>
      </c>
      <c r="P2157" s="9" t="str">
        <f t="shared" si="169"/>
        <v>Epoxy</v>
      </c>
      <c r="Q2157" s="9" t="str">
        <f t="shared" si="170"/>
        <v>5</v>
      </c>
      <c r="R21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57" s="14" t="str">
        <f>IF(ProjectsDB[[#This Row],[Item Type]]="Straight Plug-In",_xlfn.TEXTJOIN("-",TRUE,M2157&amp;"-"&amp;_xlfn.LET(_xlpm.txt,ProjectsDB[[#This Row],[Assembly]],_xlpm.pos,FIND("SP",_xlpm.txt),_xlpm.pre,LEFT(_xlpm.txt,_xlpm.pos-1),IF(RIGHT(_xlpm.pre,3)="123","3PL",IF(RIGHT(_xlpm.pre,2)="12","2PL",IF(RIGHT(_xlpm.pre,1)="1","1PL","3PL")))),N2157,O2157,P2157,Q2157&amp;"W",R2157),_xlfn.TEXTJOIN("-",TRUE,M2157,N2157,O2157,P2157,Q2157&amp;"W",R2157))</f>
        <v>Straight Feeder-AL-Silver-Epoxy-5W-3</v>
      </c>
      <c r="T2157" s="14" t="str">
        <f>IF(COUNTIF(Cycletime[Element Desc.],ProjectsDB[[#This Row],[Element Desc.]])&gt;0,"Found","Not Found")</f>
        <v>Found</v>
      </c>
    </row>
    <row r="2158" spans="2:20" x14ac:dyDescent="0.25">
      <c r="B2158" s="8" t="s">
        <v>4384</v>
      </c>
      <c r="C2158" s="9" t="s">
        <v>3505</v>
      </c>
      <c r="D2158" s="9" t="s">
        <v>3506</v>
      </c>
      <c r="E2158" s="9">
        <v>1</v>
      </c>
      <c r="F2158" s="9" t="s">
        <v>3408</v>
      </c>
      <c r="G2158" s="9" t="s">
        <v>4310</v>
      </c>
      <c r="H2158" s="11"/>
      <c r="I2158" s="9"/>
      <c r="J2158" s="9"/>
      <c r="K2158" s="9"/>
      <c r="L2158" s="12">
        <f t="array" ref="L2158">IFERROR(LOOKUP(2^15,SEARCH({"40A","63A","80A","100A","125A","160A","200A","250A","400A","630A","800A","1000A","1250A","1600A","2000A","2500A","3200A","4000A","5000A","6300A"},UPPER(D2158)),{40,63,80,100,125,160,200,250,400,630,800,1000,1250,1600,2000,2500,3200,4000,5000,6300}),0)</f>
        <v>5000</v>
      </c>
      <c r="M2158" s="9" t="str">
        <f t="shared" si="166"/>
        <v>Joint Pack</v>
      </c>
      <c r="N2158" s="9" t="str">
        <f t="shared" si="167"/>
        <v>AL</v>
      </c>
      <c r="O2158" s="13" t="str">
        <f t="shared" si="168"/>
        <v>Silver</v>
      </c>
      <c r="P2158" s="9" t="str">
        <f t="shared" si="169"/>
        <v>None</v>
      </c>
      <c r="Q2158" s="9" t="str">
        <f t="shared" si="170"/>
        <v>5</v>
      </c>
      <c r="R21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58" s="14" t="str">
        <f>IF(ProjectsDB[[#This Row],[Item Type]]="Straight Plug-In",_xlfn.TEXTJOIN("-",TRUE,M2158&amp;"-"&amp;_xlfn.LET(_xlpm.txt,ProjectsDB[[#This Row],[Assembly]],_xlpm.pos,FIND("SP",_xlpm.txt),_xlpm.pre,LEFT(_xlpm.txt,_xlpm.pos-1),IF(RIGHT(_xlpm.pre,3)="123","3PL",IF(RIGHT(_xlpm.pre,2)="12","2PL",IF(RIGHT(_xlpm.pre,1)="1","1PL","3PL")))),N2158,O2158,P2158,Q2158&amp;"W",R2158),_xlfn.TEXTJOIN("-",TRUE,M2158,N2158,O2158,P2158,Q2158&amp;"W",R2158))</f>
        <v>Joint Pack-AL-Silver-None-5W-3</v>
      </c>
      <c r="T2158" s="14" t="str">
        <f>IF(COUNTIF(Cycletime[Element Desc.],ProjectsDB[[#This Row],[Element Desc.]])&gt;0,"Found","Not Found")</f>
        <v>Found</v>
      </c>
    </row>
    <row r="2159" spans="2:20" x14ac:dyDescent="0.25">
      <c r="B2159" s="8" t="s">
        <v>4385</v>
      </c>
      <c r="C2159" s="9" t="s">
        <v>4386</v>
      </c>
      <c r="D2159" s="9" t="s">
        <v>4387</v>
      </c>
      <c r="E2159" s="9">
        <v>1</v>
      </c>
      <c r="F2159" s="9" t="s">
        <v>3408</v>
      </c>
      <c r="G2159" s="9" t="s">
        <v>4310</v>
      </c>
      <c r="H2159" s="11"/>
      <c r="I2159" s="9">
        <v>320</v>
      </c>
      <c r="J2159" s="9">
        <v>300</v>
      </c>
      <c r="K2159" s="9"/>
      <c r="L2159" s="12">
        <f t="array" ref="L2159">IFERROR(LOOKUP(2^15,SEARCH({"40A","63A","80A","100A","125A","160A","200A","250A","400A","630A","800A","1000A","1250A","1600A","2000A","2500A","3200A","4000A","5000A","6300A"},UPPER(D2159)),{40,63,80,100,125,160,200,250,400,630,800,1000,1250,1600,2000,2500,3200,4000,5000,6300}),0)</f>
        <v>800</v>
      </c>
      <c r="M2159" s="9" t="str">
        <f t="shared" si="166"/>
        <v>Elbow Flat</v>
      </c>
      <c r="N2159" s="9" t="str">
        <f t="shared" si="167"/>
        <v>AL</v>
      </c>
      <c r="O2159" s="13" t="str">
        <f t="shared" si="168"/>
        <v>Silver</v>
      </c>
      <c r="P2159" s="9" t="str">
        <f t="shared" si="169"/>
        <v>Epoxy</v>
      </c>
      <c r="Q2159" s="9" t="str">
        <f t="shared" si="170"/>
        <v>5</v>
      </c>
      <c r="R21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59" s="14" t="str">
        <f>IF(ProjectsDB[[#This Row],[Item Type]]="Straight Plug-In",_xlfn.TEXTJOIN("-",TRUE,M2159&amp;"-"&amp;_xlfn.LET(_xlpm.txt,ProjectsDB[[#This Row],[Assembly]],_xlpm.pos,FIND("SP",_xlpm.txt),_xlpm.pre,LEFT(_xlpm.txt,_xlpm.pos-1),IF(RIGHT(_xlpm.pre,3)="123","3PL",IF(RIGHT(_xlpm.pre,2)="12","2PL",IF(RIGHT(_xlpm.pre,1)="1","1PL","3PL")))),N2159,O2159,P2159,Q2159&amp;"W",R2159),_xlfn.TEXTJOIN("-",TRUE,M2159,N2159,O2159,P2159,Q2159&amp;"W",R2159))</f>
        <v>Elbow Flat-AL-Silver-Epoxy-5W-1</v>
      </c>
      <c r="T2159" s="14" t="str">
        <f>IF(COUNTIF(Cycletime[Element Desc.],ProjectsDB[[#This Row],[Element Desc.]])&gt;0,"Found","Not Found")</f>
        <v>Found</v>
      </c>
    </row>
    <row r="2160" spans="2:20" x14ac:dyDescent="0.25">
      <c r="B2160" s="8" t="s">
        <v>4388</v>
      </c>
      <c r="C2160" s="9" t="s">
        <v>459</v>
      </c>
      <c r="D2160" s="9" t="s">
        <v>460</v>
      </c>
      <c r="E2160" s="9">
        <v>1</v>
      </c>
      <c r="F2160" s="9" t="s">
        <v>3408</v>
      </c>
      <c r="G2160" s="9" t="s">
        <v>4310</v>
      </c>
      <c r="H2160" s="11"/>
      <c r="I2160" s="9"/>
      <c r="J2160" s="9"/>
      <c r="K2160" s="9"/>
      <c r="L2160" s="12">
        <f t="array" ref="L2160">IFERROR(LOOKUP(2^15,SEARCH({"40A","63A","80A","100A","125A","160A","200A","250A","400A","630A","800A","1000A","1250A","1600A","2000A","2500A","3200A","4000A","5000A","6300A"},UPPER(D2160)),{40,63,80,100,125,160,200,250,400,630,800,1000,1250,1600,2000,2500,3200,4000,5000,6300}),0)</f>
        <v>800</v>
      </c>
      <c r="M2160" s="9" t="str">
        <f t="shared" si="166"/>
        <v>Joint Pack</v>
      </c>
      <c r="N2160" s="9" t="str">
        <f t="shared" si="167"/>
        <v>AL</v>
      </c>
      <c r="O2160" s="13" t="str">
        <f t="shared" si="168"/>
        <v>Silver</v>
      </c>
      <c r="P2160" s="9" t="str">
        <f t="shared" si="169"/>
        <v>None</v>
      </c>
      <c r="Q2160" s="9" t="str">
        <f t="shared" si="170"/>
        <v>5</v>
      </c>
      <c r="R21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60" s="14" t="str">
        <f>IF(ProjectsDB[[#This Row],[Item Type]]="Straight Plug-In",_xlfn.TEXTJOIN("-",TRUE,M2160&amp;"-"&amp;_xlfn.LET(_xlpm.txt,ProjectsDB[[#This Row],[Assembly]],_xlpm.pos,FIND("SP",_xlpm.txt),_xlpm.pre,LEFT(_xlpm.txt,_xlpm.pos-1),IF(RIGHT(_xlpm.pre,3)="123","3PL",IF(RIGHT(_xlpm.pre,2)="12","2PL",IF(RIGHT(_xlpm.pre,1)="1","1PL","3PL")))),N2160,O2160,P2160,Q2160&amp;"W",R2160),_xlfn.TEXTJOIN("-",TRUE,M2160,N2160,O2160,P2160,Q2160&amp;"W",R2160))</f>
        <v>Joint Pack-AL-Silver-None-5W-1</v>
      </c>
      <c r="T2160" s="14" t="str">
        <f>IF(COUNTIF(Cycletime[Element Desc.],ProjectsDB[[#This Row],[Element Desc.]])&gt;0,"Found","Not Found")</f>
        <v>Found</v>
      </c>
    </row>
    <row r="2161" spans="2:20" x14ac:dyDescent="0.25">
      <c r="B2161" s="8" t="s">
        <v>4389</v>
      </c>
      <c r="C2161" s="9" t="s">
        <v>3773</v>
      </c>
      <c r="D2161" s="9" t="s">
        <v>3774</v>
      </c>
      <c r="E2161" s="10">
        <v>1</v>
      </c>
      <c r="F2161" s="9" t="s">
        <v>3408</v>
      </c>
      <c r="G2161" s="9" t="s">
        <v>4310</v>
      </c>
      <c r="H2161" s="11"/>
      <c r="I2161" s="12">
        <v>1000</v>
      </c>
      <c r="J2161" s="12"/>
      <c r="K2161" s="12"/>
      <c r="L2161" s="12">
        <f t="array" ref="L2161">IFERROR(LOOKUP(2^15,SEARCH({"40A","63A","80A","100A","125A","160A","200A","250A","400A","630A","800A","1000A","1250A","1600A","2000A","2500A","3200A","4000A","5000A","6300A"},UPPER(D2161)),{40,63,80,100,125,160,200,250,400,630,800,1000,1250,1600,2000,2500,3200,4000,5000,6300}),0)</f>
        <v>5000</v>
      </c>
      <c r="M2161" s="9" t="str">
        <f t="shared" si="166"/>
        <v>Straight Feeder</v>
      </c>
      <c r="N2161" s="9" t="str">
        <f t="shared" si="167"/>
        <v>AL</v>
      </c>
      <c r="O2161" s="13" t="str">
        <f t="shared" si="168"/>
        <v>Silver</v>
      </c>
      <c r="P2161" s="9" t="str">
        <f t="shared" si="169"/>
        <v>Epoxy</v>
      </c>
      <c r="Q2161" s="9" t="str">
        <f t="shared" si="170"/>
        <v>5</v>
      </c>
      <c r="R21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61" s="14" t="str">
        <f>IF(ProjectsDB[[#This Row],[Item Type]]="Straight Plug-In",_xlfn.TEXTJOIN("-",TRUE,M2161&amp;"-"&amp;_xlfn.LET(_xlpm.txt,ProjectsDB[[#This Row],[Assembly]],_xlpm.pos,FIND("SP",_xlpm.txt),_xlpm.pre,LEFT(_xlpm.txt,_xlpm.pos-1),IF(RIGHT(_xlpm.pre,3)="123","3PL",IF(RIGHT(_xlpm.pre,2)="12","2PL",IF(RIGHT(_xlpm.pre,1)="1","1PL","3PL")))),N2161,O2161,P2161,Q2161&amp;"W",R2161),_xlfn.TEXTJOIN("-",TRUE,M2161,N2161,O2161,P2161,Q2161&amp;"W",R2161))</f>
        <v>Straight Feeder-AL-Silver-Epoxy-5W-3</v>
      </c>
      <c r="T2161" s="14" t="str">
        <f>IF(COUNTIF(Cycletime[Element Desc.],ProjectsDB[[#This Row],[Element Desc.]])&gt;0,"Found","Not Found")</f>
        <v>Found</v>
      </c>
    </row>
    <row r="2162" spans="2:20" x14ac:dyDescent="0.25">
      <c r="B2162" s="8" t="s">
        <v>4390</v>
      </c>
      <c r="C2162" s="9" t="s">
        <v>4391</v>
      </c>
      <c r="D2162" s="9" t="s">
        <v>4392</v>
      </c>
      <c r="E2162" s="10">
        <v>1</v>
      </c>
      <c r="F2162" s="9" t="s">
        <v>3408</v>
      </c>
      <c r="G2162" s="9" t="s">
        <v>4393</v>
      </c>
      <c r="H2162" s="11"/>
      <c r="I2162" s="12">
        <v>300</v>
      </c>
      <c r="J2162" s="12">
        <v>300</v>
      </c>
      <c r="K2162" s="12">
        <v>430</v>
      </c>
      <c r="L2162" s="12">
        <f t="array" ref="L2162">IFERROR(LOOKUP(2^15,SEARCH({"40A","63A","80A","100A","125A","160A","200A","250A","400A","630A","800A","1000A","1250A","1600A","2000A","2500A","3200A","4000A","5000A","6300A"},UPPER(D2162)),{40,63,80,100,125,160,200,250,400,630,800,1000,1250,1600,2000,2500,3200,4000,5000,6300}),0)</f>
        <v>2500</v>
      </c>
      <c r="M2162" s="9" t="str">
        <f t="shared" si="166"/>
        <v>Offset Flat</v>
      </c>
      <c r="N2162" s="9" t="str">
        <f t="shared" si="167"/>
        <v>AL</v>
      </c>
      <c r="O2162" s="13" t="str">
        <f t="shared" si="168"/>
        <v>Silver</v>
      </c>
      <c r="P2162" s="9" t="str">
        <f t="shared" si="169"/>
        <v>Epoxy</v>
      </c>
      <c r="Q2162" s="9" t="str">
        <f t="shared" si="170"/>
        <v>5</v>
      </c>
      <c r="R21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62" s="14" t="str">
        <f>IF(ProjectsDB[[#This Row],[Item Type]]="Straight Plug-In",_xlfn.TEXTJOIN("-",TRUE,M2162&amp;"-"&amp;_xlfn.LET(_xlpm.txt,ProjectsDB[[#This Row],[Assembly]],_xlpm.pos,FIND("SP",_xlpm.txt),_xlpm.pre,LEFT(_xlpm.txt,_xlpm.pos-1),IF(RIGHT(_xlpm.pre,3)="123","3PL",IF(RIGHT(_xlpm.pre,2)="12","2PL",IF(RIGHT(_xlpm.pre,1)="1","1PL","3PL")))),N2162,O2162,P2162,Q2162&amp;"W",R2162),_xlfn.TEXTJOIN("-",TRUE,M2162,N2162,O2162,P2162,Q2162&amp;"W",R2162))</f>
        <v>Offset Flat-AL-Silver-Epoxy-5W-2</v>
      </c>
      <c r="T2162" s="14" t="str">
        <f>IF(COUNTIF(Cycletime[Element Desc.],ProjectsDB[[#This Row],[Element Desc.]])&gt;0,"Found","Not Found")</f>
        <v>Found</v>
      </c>
    </row>
    <row r="2163" spans="2:20" x14ac:dyDescent="0.25">
      <c r="B2163" s="8" t="s">
        <v>4394</v>
      </c>
      <c r="C2163" s="9" t="s">
        <v>462</v>
      </c>
      <c r="D2163" s="9" t="s">
        <v>463</v>
      </c>
      <c r="E2163" s="10">
        <v>1</v>
      </c>
      <c r="F2163" s="9" t="s">
        <v>3408</v>
      </c>
      <c r="G2163" s="9" t="s">
        <v>4393</v>
      </c>
      <c r="H2163" s="11"/>
      <c r="I2163" s="12"/>
      <c r="J2163" s="12"/>
      <c r="K2163" s="12"/>
      <c r="L2163" s="12">
        <f t="array" ref="L2163">IFERROR(LOOKUP(2^15,SEARCH({"40A","63A","80A","100A","125A","160A","200A","250A","400A","630A","800A","1000A","1250A","1600A","2000A","2500A","3200A","4000A","5000A","6300A"},UPPER(D2163)),{40,63,80,100,125,160,200,250,400,630,800,1000,1250,1600,2000,2500,3200,4000,5000,6300}),0)</f>
        <v>2500</v>
      </c>
      <c r="M2163" s="9" t="str">
        <f t="shared" si="166"/>
        <v>Joint Pack</v>
      </c>
      <c r="N2163" s="9" t="str">
        <f t="shared" si="167"/>
        <v>AL</v>
      </c>
      <c r="O2163" s="13" t="str">
        <f t="shared" si="168"/>
        <v>Silver</v>
      </c>
      <c r="P2163" s="9" t="str">
        <f t="shared" si="169"/>
        <v>None</v>
      </c>
      <c r="Q2163" s="9" t="str">
        <f t="shared" si="170"/>
        <v>5</v>
      </c>
      <c r="R21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63" s="14" t="str">
        <f>IF(ProjectsDB[[#This Row],[Item Type]]="Straight Plug-In",_xlfn.TEXTJOIN("-",TRUE,M2163&amp;"-"&amp;_xlfn.LET(_xlpm.txt,ProjectsDB[[#This Row],[Assembly]],_xlpm.pos,FIND("SP",_xlpm.txt),_xlpm.pre,LEFT(_xlpm.txt,_xlpm.pos-1),IF(RIGHT(_xlpm.pre,3)="123","3PL",IF(RIGHT(_xlpm.pre,2)="12","2PL",IF(RIGHT(_xlpm.pre,1)="1","1PL","3PL")))),N2163,O2163,P2163,Q2163&amp;"W",R2163),_xlfn.TEXTJOIN("-",TRUE,M2163,N2163,O2163,P2163,Q2163&amp;"W",R2163))</f>
        <v>Joint Pack-AL-Silver-None-5W-2</v>
      </c>
      <c r="T2163" s="14" t="str">
        <f>IF(COUNTIF(Cycletime[Element Desc.],ProjectsDB[[#This Row],[Element Desc.]])&gt;0,"Found","Not Found")</f>
        <v>Found</v>
      </c>
    </row>
    <row r="2164" spans="2:20" x14ac:dyDescent="0.25">
      <c r="B2164" s="8" t="s">
        <v>4395</v>
      </c>
      <c r="C2164" s="9" t="s">
        <v>3773</v>
      </c>
      <c r="D2164" s="9" t="s">
        <v>3774</v>
      </c>
      <c r="E2164" s="10">
        <v>1</v>
      </c>
      <c r="F2164" s="9" t="s">
        <v>3408</v>
      </c>
      <c r="G2164" s="9" t="s">
        <v>4396</v>
      </c>
      <c r="H2164" s="11"/>
      <c r="I2164" s="12">
        <v>1000</v>
      </c>
      <c r="J2164" s="12"/>
      <c r="K2164" s="12"/>
      <c r="L2164" s="12">
        <f t="array" ref="L2164">IFERROR(LOOKUP(2^15,SEARCH({"40A","63A","80A","100A","125A","160A","200A","250A","400A","630A","800A","1000A","1250A","1600A","2000A","2500A","3200A","4000A","5000A","6300A"},UPPER(D2164)),{40,63,80,100,125,160,200,250,400,630,800,1000,1250,1600,2000,2500,3200,4000,5000,6300}),0)</f>
        <v>5000</v>
      </c>
      <c r="M2164" s="9" t="str">
        <f t="shared" si="166"/>
        <v>Straight Feeder</v>
      </c>
      <c r="N2164" s="9" t="str">
        <f t="shared" si="167"/>
        <v>AL</v>
      </c>
      <c r="O2164" s="13" t="str">
        <f t="shared" si="168"/>
        <v>Silver</v>
      </c>
      <c r="P2164" s="9" t="str">
        <f t="shared" si="169"/>
        <v>Epoxy</v>
      </c>
      <c r="Q2164" s="9" t="str">
        <f t="shared" si="170"/>
        <v>5</v>
      </c>
      <c r="R21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64" s="14" t="str">
        <f>IF(ProjectsDB[[#This Row],[Item Type]]="Straight Plug-In",_xlfn.TEXTJOIN("-",TRUE,M2164&amp;"-"&amp;_xlfn.LET(_xlpm.txt,ProjectsDB[[#This Row],[Assembly]],_xlpm.pos,FIND("SP",_xlpm.txt),_xlpm.pre,LEFT(_xlpm.txt,_xlpm.pos-1),IF(RIGHT(_xlpm.pre,3)="123","3PL",IF(RIGHT(_xlpm.pre,2)="12","2PL",IF(RIGHT(_xlpm.pre,1)="1","1PL","3PL")))),N2164,O2164,P2164,Q2164&amp;"W",R2164),_xlfn.TEXTJOIN("-",TRUE,M2164,N2164,O2164,P2164,Q2164&amp;"W",R2164))</f>
        <v>Straight Feeder-AL-Silver-Epoxy-5W-3</v>
      </c>
      <c r="T2164" s="14" t="str">
        <f>IF(COUNTIF(Cycletime[Element Desc.],ProjectsDB[[#This Row],[Element Desc.]])&gt;0,"Found","Not Found")</f>
        <v>Found</v>
      </c>
    </row>
    <row r="2165" spans="2:20" x14ac:dyDescent="0.25">
      <c r="B2165" s="8" t="s">
        <v>4397</v>
      </c>
      <c r="C2165" s="9" t="s">
        <v>4398</v>
      </c>
      <c r="D2165" s="9" t="s">
        <v>4399</v>
      </c>
      <c r="E2165" s="10">
        <v>1</v>
      </c>
      <c r="F2165" s="9" t="s">
        <v>3408</v>
      </c>
      <c r="G2165" s="9" t="s">
        <v>4400</v>
      </c>
      <c r="H2165" s="11"/>
      <c r="I2165" s="12">
        <v>1570</v>
      </c>
      <c r="J2165" s="12"/>
      <c r="K2165" s="12"/>
      <c r="L2165" s="12">
        <f t="array" ref="L2165">IFERROR(LOOKUP(2^15,SEARCH({"40A","63A","80A","100A","125A","160A","200A","250A","400A","630A","800A","1000A","1250A","1600A","2000A","2500A","3200A","4000A","5000A","6300A"},UPPER(D2165)),{40,63,80,100,125,160,200,250,400,630,800,1000,1250,1600,2000,2500,3200,4000,5000,6300}),0)</f>
        <v>5000</v>
      </c>
      <c r="M2165" s="9" t="str">
        <f t="shared" si="166"/>
        <v>Straight Feeder</v>
      </c>
      <c r="N2165" s="9" t="str">
        <f t="shared" si="167"/>
        <v>AL</v>
      </c>
      <c r="O2165" s="13" t="str">
        <f t="shared" si="168"/>
        <v>Silver</v>
      </c>
      <c r="P2165" s="9" t="str">
        <f t="shared" si="169"/>
        <v>Epoxy</v>
      </c>
      <c r="Q2165" s="9" t="str">
        <f t="shared" si="170"/>
        <v>5</v>
      </c>
      <c r="R21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65" s="14" t="str">
        <f>IF(ProjectsDB[[#This Row],[Item Type]]="Straight Plug-In",_xlfn.TEXTJOIN("-",TRUE,M2165&amp;"-"&amp;_xlfn.LET(_xlpm.txt,ProjectsDB[[#This Row],[Assembly]],_xlpm.pos,FIND("SP",_xlpm.txt),_xlpm.pre,LEFT(_xlpm.txt,_xlpm.pos-1),IF(RIGHT(_xlpm.pre,3)="123","3PL",IF(RIGHT(_xlpm.pre,2)="12","2PL",IF(RIGHT(_xlpm.pre,1)="1","1PL","3PL")))),N2165,O2165,P2165,Q2165&amp;"W",R2165),_xlfn.TEXTJOIN("-",TRUE,M2165,N2165,O2165,P2165,Q2165&amp;"W",R2165))</f>
        <v>Straight Feeder-AL-Silver-Epoxy-5W-3</v>
      </c>
      <c r="T2165" s="14" t="str">
        <f>IF(COUNTIF(Cycletime[Element Desc.],ProjectsDB[[#This Row],[Element Desc.]])&gt;0,"Found","Not Found")</f>
        <v>Found</v>
      </c>
    </row>
    <row r="2166" spans="2:20" x14ac:dyDescent="0.25">
      <c r="B2166" s="8" t="s">
        <v>4401</v>
      </c>
      <c r="C2166" s="9" t="s">
        <v>4402</v>
      </c>
      <c r="D2166" s="9" t="s">
        <v>4403</v>
      </c>
      <c r="E2166" s="10">
        <v>1</v>
      </c>
      <c r="F2166" s="9" t="s">
        <v>3408</v>
      </c>
      <c r="G2166" s="9" t="s">
        <v>4400</v>
      </c>
      <c r="H2166" s="11"/>
      <c r="I2166" s="12">
        <v>1750</v>
      </c>
      <c r="J2166" s="12"/>
      <c r="K2166" s="12"/>
      <c r="L2166" s="12">
        <f t="array" ref="L2166">IFERROR(LOOKUP(2^15,SEARCH({"40A","63A","80A","100A","125A","160A","200A","250A","400A","630A","800A","1000A","1250A","1600A","2000A","2500A","3200A","4000A","5000A","6300A"},UPPER(D2166)),{40,63,80,100,125,160,200,250,400,630,800,1000,1250,1600,2000,2500,3200,4000,5000,6300}),0)</f>
        <v>5000</v>
      </c>
      <c r="M2166" s="9" t="str">
        <f t="shared" si="166"/>
        <v>Straight Feeder</v>
      </c>
      <c r="N2166" s="9" t="str">
        <f t="shared" si="167"/>
        <v>AL</v>
      </c>
      <c r="O2166" s="13" t="str">
        <f t="shared" si="168"/>
        <v>Silver</v>
      </c>
      <c r="P2166" s="9" t="str">
        <f t="shared" si="169"/>
        <v>Epoxy</v>
      </c>
      <c r="Q2166" s="9" t="str">
        <f t="shared" si="170"/>
        <v>5</v>
      </c>
      <c r="R21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66" s="14" t="str">
        <f>IF(ProjectsDB[[#This Row],[Item Type]]="Straight Plug-In",_xlfn.TEXTJOIN("-",TRUE,M2166&amp;"-"&amp;_xlfn.LET(_xlpm.txt,ProjectsDB[[#This Row],[Assembly]],_xlpm.pos,FIND("SP",_xlpm.txt),_xlpm.pre,LEFT(_xlpm.txt,_xlpm.pos-1),IF(RIGHT(_xlpm.pre,3)="123","3PL",IF(RIGHT(_xlpm.pre,2)="12","2PL",IF(RIGHT(_xlpm.pre,1)="1","1PL","3PL")))),N2166,O2166,P2166,Q2166&amp;"W",R2166),_xlfn.TEXTJOIN("-",TRUE,M2166,N2166,O2166,P2166,Q2166&amp;"W",R2166))</f>
        <v>Straight Feeder-AL-Silver-Epoxy-5W-3</v>
      </c>
      <c r="T2166" s="14" t="str">
        <f>IF(COUNTIF(Cycletime[Element Desc.],ProjectsDB[[#This Row],[Element Desc.]])&gt;0,"Found","Not Found")</f>
        <v>Found</v>
      </c>
    </row>
    <row r="2167" spans="2:20" x14ac:dyDescent="0.25">
      <c r="B2167" s="8" t="s">
        <v>4404</v>
      </c>
      <c r="C2167" s="9" t="s">
        <v>4405</v>
      </c>
      <c r="D2167" s="9" t="s">
        <v>4406</v>
      </c>
      <c r="E2167" s="10">
        <v>1</v>
      </c>
      <c r="F2167" s="9" t="s">
        <v>3408</v>
      </c>
      <c r="G2167" s="9" t="s">
        <v>4400</v>
      </c>
      <c r="H2167" s="11"/>
      <c r="I2167" s="12">
        <v>960</v>
      </c>
      <c r="J2167" s="12"/>
      <c r="K2167" s="12"/>
      <c r="L2167" s="12">
        <f t="array" ref="L2167">IFERROR(LOOKUP(2^15,SEARCH({"40A","63A","80A","100A","125A","160A","200A","250A","400A","630A","800A","1000A","1250A","1600A","2000A","2500A","3200A","4000A","5000A","6300A"},UPPER(D2167)),{40,63,80,100,125,160,200,250,400,630,800,1000,1250,1600,2000,2500,3200,4000,5000,6300}),0)</f>
        <v>5000</v>
      </c>
      <c r="M2167" s="9" t="str">
        <f t="shared" si="166"/>
        <v>Straight Feeder</v>
      </c>
      <c r="N2167" s="9" t="str">
        <f t="shared" si="167"/>
        <v>AL</v>
      </c>
      <c r="O2167" s="13" t="str">
        <f t="shared" si="168"/>
        <v>Silver</v>
      </c>
      <c r="P2167" s="9" t="str">
        <f t="shared" si="169"/>
        <v>Epoxy</v>
      </c>
      <c r="Q2167" s="9" t="str">
        <f t="shared" si="170"/>
        <v>5</v>
      </c>
      <c r="R21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67" s="14" t="str">
        <f>IF(ProjectsDB[[#This Row],[Item Type]]="Straight Plug-In",_xlfn.TEXTJOIN("-",TRUE,M2167&amp;"-"&amp;_xlfn.LET(_xlpm.txt,ProjectsDB[[#This Row],[Assembly]],_xlpm.pos,FIND("SP",_xlpm.txt),_xlpm.pre,LEFT(_xlpm.txt,_xlpm.pos-1),IF(RIGHT(_xlpm.pre,3)="123","3PL",IF(RIGHT(_xlpm.pre,2)="12","2PL",IF(RIGHT(_xlpm.pre,1)="1","1PL","3PL")))),N2167,O2167,P2167,Q2167&amp;"W",R2167),_xlfn.TEXTJOIN("-",TRUE,M2167,N2167,O2167,P2167,Q2167&amp;"W",R2167))</f>
        <v>Straight Feeder-AL-Silver-Epoxy-5W-3</v>
      </c>
      <c r="T2167" s="14" t="str">
        <f>IF(COUNTIF(Cycletime[Element Desc.],ProjectsDB[[#This Row],[Element Desc.]])&gt;0,"Found","Not Found")</f>
        <v>Found</v>
      </c>
    </row>
    <row r="2168" spans="2:20" x14ac:dyDescent="0.25">
      <c r="B2168" s="8" t="s">
        <v>4407</v>
      </c>
      <c r="C2168" s="9" t="s">
        <v>3505</v>
      </c>
      <c r="D2168" s="9" t="s">
        <v>3506</v>
      </c>
      <c r="E2168" s="10">
        <v>3</v>
      </c>
      <c r="F2168" s="9" t="s">
        <v>3408</v>
      </c>
      <c r="G2168" s="9" t="s">
        <v>4400</v>
      </c>
      <c r="H2168" s="11"/>
      <c r="I2168" s="12"/>
      <c r="J2168" s="12"/>
      <c r="K2168" s="12"/>
      <c r="L2168" s="12">
        <f t="array" ref="L2168">IFERROR(LOOKUP(2^15,SEARCH({"40A","63A","80A","100A","125A","160A","200A","250A","400A","630A","800A","1000A","1250A","1600A","2000A","2500A","3200A","4000A","5000A","6300A"},UPPER(D2168)),{40,63,80,100,125,160,200,250,400,630,800,1000,1250,1600,2000,2500,3200,4000,5000,6300}),0)</f>
        <v>5000</v>
      </c>
      <c r="M2168" s="9" t="str">
        <f t="shared" si="166"/>
        <v>Joint Pack</v>
      </c>
      <c r="N2168" s="9" t="str">
        <f t="shared" si="167"/>
        <v>AL</v>
      </c>
      <c r="O2168" s="13" t="str">
        <f t="shared" si="168"/>
        <v>Silver</v>
      </c>
      <c r="P2168" s="9" t="str">
        <f t="shared" si="169"/>
        <v>None</v>
      </c>
      <c r="Q2168" s="9" t="str">
        <f t="shared" si="170"/>
        <v>5</v>
      </c>
      <c r="R21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68" s="14" t="str">
        <f>IF(ProjectsDB[[#This Row],[Item Type]]="Straight Plug-In",_xlfn.TEXTJOIN("-",TRUE,M2168&amp;"-"&amp;_xlfn.LET(_xlpm.txt,ProjectsDB[[#This Row],[Assembly]],_xlpm.pos,FIND("SP",_xlpm.txt),_xlpm.pre,LEFT(_xlpm.txt,_xlpm.pos-1),IF(RIGHT(_xlpm.pre,3)="123","3PL",IF(RIGHT(_xlpm.pre,2)="12","2PL",IF(RIGHT(_xlpm.pre,1)="1","1PL","3PL")))),N2168,O2168,P2168,Q2168&amp;"W",R2168),_xlfn.TEXTJOIN("-",TRUE,M2168,N2168,O2168,P2168,Q2168&amp;"W",R2168))</f>
        <v>Joint Pack-AL-Silver-None-5W-3</v>
      </c>
      <c r="T2168" s="14" t="str">
        <f>IF(COUNTIF(Cycletime[Element Desc.],ProjectsDB[[#This Row],[Element Desc.]])&gt;0,"Found","Not Found")</f>
        <v>Found</v>
      </c>
    </row>
    <row r="2169" spans="2:20" x14ac:dyDescent="0.25">
      <c r="B2169" s="8" t="s">
        <v>4408</v>
      </c>
      <c r="C2169" s="9" t="s">
        <v>4409</v>
      </c>
      <c r="D2169" s="9" t="s">
        <v>4410</v>
      </c>
      <c r="E2169" s="10">
        <v>1</v>
      </c>
      <c r="F2169" s="9" t="s">
        <v>3408</v>
      </c>
      <c r="G2169" s="9" t="s">
        <v>4400</v>
      </c>
      <c r="H2169" s="11"/>
      <c r="I2169" s="12">
        <v>1950</v>
      </c>
      <c r="J2169" s="12"/>
      <c r="K2169" s="12"/>
      <c r="L2169" s="12">
        <f t="array" ref="L2169">IFERROR(LOOKUP(2^15,SEARCH({"40A","63A","80A","100A","125A","160A","200A","250A","400A","630A","800A","1000A","1250A","1600A","2000A","2500A","3200A","4000A","5000A","6300A"},UPPER(D2169)),{40,63,80,100,125,160,200,250,400,630,800,1000,1250,1600,2000,2500,3200,4000,5000,6300}),0)</f>
        <v>5000</v>
      </c>
      <c r="M2169" s="9" t="str">
        <f t="shared" si="166"/>
        <v>Straight Feeder</v>
      </c>
      <c r="N2169" s="9" t="str">
        <f t="shared" si="167"/>
        <v>AL</v>
      </c>
      <c r="O2169" s="13" t="str">
        <f t="shared" si="168"/>
        <v>Silver</v>
      </c>
      <c r="P2169" s="9" t="str">
        <f t="shared" si="169"/>
        <v>Epoxy</v>
      </c>
      <c r="Q2169" s="9" t="str">
        <f t="shared" si="170"/>
        <v>5</v>
      </c>
      <c r="R21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69" s="14" t="str">
        <f>IF(ProjectsDB[[#This Row],[Item Type]]="Straight Plug-In",_xlfn.TEXTJOIN("-",TRUE,M2169&amp;"-"&amp;_xlfn.LET(_xlpm.txt,ProjectsDB[[#This Row],[Assembly]],_xlpm.pos,FIND("SP",_xlpm.txt),_xlpm.pre,LEFT(_xlpm.txt,_xlpm.pos-1),IF(RIGHT(_xlpm.pre,3)="123","3PL",IF(RIGHT(_xlpm.pre,2)="12","2PL",IF(RIGHT(_xlpm.pre,1)="1","1PL","3PL")))),N2169,O2169,P2169,Q2169&amp;"W",R2169),_xlfn.TEXTJOIN("-",TRUE,M2169,N2169,O2169,P2169,Q2169&amp;"W",R2169))</f>
        <v>Straight Feeder-AL-Silver-Epoxy-5W-3</v>
      </c>
      <c r="T2169" s="14" t="str">
        <f>IF(COUNTIF(Cycletime[Element Desc.],ProjectsDB[[#This Row],[Element Desc.]])&gt;0,"Found","Not Found")</f>
        <v>Found</v>
      </c>
    </row>
    <row r="2170" spans="2:20" x14ac:dyDescent="0.25">
      <c r="B2170" s="8" t="s">
        <v>4411</v>
      </c>
      <c r="C2170" s="9" t="s">
        <v>4412</v>
      </c>
      <c r="D2170" s="9" t="s">
        <v>4413</v>
      </c>
      <c r="E2170" s="10">
        <v>1</v>
      </c>
      <c r="F2170" s="9" t="s">
        <v>3408</v>
      </c>
      <c r="G2170" s="9" t="s">
        <v>4400</v>
      </c>
      <c r="H2170" s="11"/>
      <c r="I2170" s="12">
        <v>2660</v>
      </c>
      <c r="J2170" s="12"/>
      <c r="K2170" s="12"/>
      <c r="L2170" s="12">
        <f t="array" ref="L2170">IFERROR(LOOKUP(2^15,SEARCH({"40A","63A","80A","100A","125A","160A","200A","250A","400A","630A","800A","1000A","1250A","1600A","2000A","2500A","3200A","4000A","5000A","6300A"},UPPER(D2170)),{40,63,80,100,125,160,200,250,400,630,800,1000,1250,1600,2000,2500,3200,4000,5000,6300}),0)</f>
        <v>5000</v>
      </c>
      <c r="M2170" s="9" t="str">
        <f t="shared" si="166"/>
        <v>Straight Feeder</v>
      </c>
      <c r="N2170" s="9" t="str">
        <f t="shared" si="167"/>
        <v>AL</v>
      </c>
      <c r="O2170" s="13" t="str">
        <f t="shared" si="168"/>
        <v>Silver</v>
      </c>
      <c r="P2170" s="9" t="str">
        <f t="shared" si="169"/>
        <v>Epoxy</v>
      </c>
      <c r="Q2170" s="9" t="str">
        <f t="shared" si="170"/>
        <v>5</v>
      </c>
      <c r="R21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70" s="14" t="str">
        <f>IF(ProjectsDB[[#This Row],[Item Type]]="Straight Plug-In",_xlfn.TEXTJOIN("-",TRUE,M2170&amp;"-"&amp;_xlfn.LET(_xlpm.txt,ProjectsDB[[#This Row],[Assembly]],_xlpm.pos,FIND("SP",_xlpm.txt),_xlpm.pre,LEFT(_xlpm.txt,_xlpm.pos-1),IF(RIGHT(_xlpm.pre,3)="123","3PL",IF(RIGHT(_xlpm.pre,2)="12","2PL",IF(RIGHT(_xlpm.pre,1)="1","1PL","3PL")))),N2170,O2170,P2170,Q2170&amp;"W",R2170),_xlfn.TEXTJOIN("-",TRUE,M2170,N2170,O2170,P2170,Q2170&amp;"W",R2170))</f>
        <v>Straight Feeder-AL-Silver-Epoxy-5W-3</v>
      </c>
      <c r="T2170" s="14" t="str">
        <f>IF(COUNTIF(Cycletime[Element Desc.],ProjectsDB[[#This Row],[Element Desc.]])&gt;0,"Found","Not Found")</f>
        <v>Found</v>
      </c>
    </row>
    <row r="2171" spans="2:20" x14ac:dyDescent="0.25">
      <c r="B2171" s="8" t="s">
        <v>4414</v>
      </c>
      <c r="C2171" s="9" t="s">
        <v>3505</v>
      </c>
      <c r="D2171" s="9" t="s">
        <v>3506</v>
      </c>
      <c r="E2171" s="10">
        <v>3</v>
      </c>
      <c r="F2171" s="9" t="s">
        <v>3408</v>
      </c>
      <c r="G2171" s="9" t="s">
        <v>4400</v>
      </c>
      <c r="H2171" s="11"/>
      <c r="I2171" s="12"/>
      <c r="J2171" s="12"/>
      <c r="K2171" s="12"/>
      <c r="L2171" s="12">
        <f t="array" ref="L2171">IFERROR(LOOKUP(2^15,SEARCH({"40A","63A","80A","100A","125A","160A","200A","250A","400A","630A","800A","1000A","1250A","1600A","2000A","2500A","3200A","4000A","5000A","6300A"},UPPER(D2171)),{40,63,80,100,125,160,200,250,400,630,800,1000,1250,1600,2000,2500,3200,4000,5000,6300}),0)</f>
        <v>5000</v>
      </c>
      <c r="M2171" s="9" t="str">
        <f t="shared" si="166"/>
        <v>Joint Pack</v>
      </c>
      <c r="N2171" s="9" t="str">
        <f t="shared" si="167"/>
        <v>AL</v>
      </c>
      <c r="O2171" s="13" t="str">
        <f t="shared" si="168"/>
        <v>Silver</v>
      </c>
      <c r="P2171" s="9" t="str">
        <f t="shared" si="169"/>
        <v>None</v>
      </c>
      <c r="Q2171" s="9" t="str">
        <f t="shared" si="170"/>
        <v>5</v>
      </c>
      <c r="R21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71" s="14" t="str">
        <f>IF(ProjectsDB[[#This Row],[Item Type]]="Straight Plug-In",_xlfn.TEXTJOIN("-",TRUE,M2171&amp;"-"&amp;_xlfn.LET(_xlpm.txt,ProjectsDB[[#This Row],[Assembly]],_xlpm.pos,FIND("SP",_xlpm.txt),_xlpm.pre,LEFT(_xlpm.txt,_xlpm.pos-1),IF(RIGHT(_xlpm.pre,3)="123","3PL",IF(RIGHT(_xlpm.pre,2)="12","2PL",IF(RIGHT(_xlpm.pre,1)="1","1PL","3PL")))),N2171,O2171,P2171,Q2171&amp;"W",R2171),_xlfn.TEXTJOIN("-",TRUE,M2171,N2171,O2171,P2171,Q2171&amp;"W",R2171))</f>
        <v>Joint Pack-AL-Silver-None-5W-3</v>
      </c>
      <c r="T2171" s="14" t="str">
        <f>IF(COUNTIF(Cycletime[Element Desc.],ProjectsDB[[#This Row],[Element Desc.]])&gt;0,"Found","Not Found")</f>
        <v>Found</v>
      </c>
    </row>
    <row r="2172" spans="2:20" x14ac:dyDescent="0.25">
      <c r="B2172" s="8" t="s">
        <v>4415</v>
      </c>
      <c r="C2172" s="9" t="s">
        <v>4416</v>
      </c>
      <c r="D2172" s="9" t="s">
        <v>4417</v>
      </c>
      <c r="E2172" s="10">
        <v>1</v>
      </c>
      <c r="F2172" s="9" t="s">
        <v>3408</v>
      </c>
      <c r="G2172" s="9" t="s">
        <v>4400</v>
      </c>
      <c r="H2172" s="11"/>
      <c r="I2172" s="12">
        <v>1180</v>
      </c>
      <c r="J2172" s="12"/>
      <c r="K2172" s="12"/>
      <c r="L2172" s="12">
        <f t="array" ref="L2172">IFERROR(LOOKUP(2^15,SEARCH({"40A","63A","80A","100A","125A","160A","200A","250A","400A","630A","800A","1000A","1250A","1600A","2000A","2500A","3200A","4000A","5000A","6300A"},UPPER(D2172)),{40,63,80,100,125,160,200,250,400,630,800,1000,1250,1600,2000,2500,3200,4000,5000,6300}),0)</f>
        <v>5000</v>
      </c>
      <c r="M2172" s="9" t="str">
        <f t="shared" si="166"/>
        <v>Straight Feeder</v>
      </c>
      <c r="N2172" s="9" t="str">
        <f t="shared" si="167"/>
        <v>AL</v>
      </c>
      <c r="O2172" s="13" t="str">
        <f t="shared" si="168"/>
        <v>Silver</v>
      </c>
      <c r="P2172" s="9" t="str">
        <f t="shared" si="169"/>
        <v>Epoxy</v>
      </c>
      <c r="Q2172" s="9" t="str">
        <f t="shared" si="170"/>
        <v>5</v>
      </c>
      <c r="R21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72" s="14" t="str">
        <f>IF(ProjectsDB[[#This Row],[Item Type]]="Straight Plug-In",_xlfn.TEXTJOIN("-",TRUE,M2172&amp;"-"&amp;_xlfn.LET(_xlpm.txt,ProjectsDB[[#This Row],[Assembly]],_xlpm.pos,FIND("SP",_xlpm.txt),_xlpm.pre,LEFT(_xlpm.txt,_xlpm.pos-1),IF(RIGHT(_xlpm.pre,3)="123","3PL",IF(RIGHT(_xlpm.pre,2)="12","2PL",IF(RIGHT(_xlpm.pre,1)="1","1PL","3PL")))),N2172,O2172,P2172,Q2172&amp;"W",R2172),_xlfn.TEXTJOIN("-",TRUE,M2172,N2172,O2172,P2172,Q2172&amp;"W",R2172))</f>
        <v>Straight Feeder-AL-Silver-Epoxy-5W-3</v>
      </c>
      <c r="T2172" s="14" t="str">
        <f>IF(COUNTIF(Cycletime[Element Desc.],ProjectsDB[[#This Row],[Element Desc.]])&gt;0,"Found","Not Found")</f>
        <v>Found</v>
      </c>
    </row>
    <row r="2173" spans="2:20" x14ac:dyDescent="0.25">
      <c r="B2173" s="8" t="s">
        <v>4418</v>
      </c>
      <c r="C2173" s="9" t="s">
        <v>4419</v>
      </c>
      <c r="D2173" s="9" t="s">
        <v>4420</v>
      </c>
      <c r="E2173" s="10">
        <v>1</v>
      </c>
      <c r="F2173" s="9" t="s">
        <v>3408</v>
      </c>
      <c r="G2173" s="9" t="s">
        <v>4400</v>
      </c>
      <c r="H2173" s="11"/>
      <c r="I2173" s="12">
        <v>300</v>
      </c>
      <c r="J2173" s="12">
        <v>300</v>
      </c>
      <c r="K2173" s="12"/>
      <c r="L2173" s="12">
        <f t="array" ref="L2173">IFERROR(LOOKUP(2^15,SEARCH({"40A","63A","80A","100A","125A","160A","200A","250A","400A","630A","800A","1000A","1250A","1600A","2000A","2500A","3200A","4000A","5000A","6300A"},UPPER(D2173)),{40,63,80,100,125,160,200,250,400,630,800,1000,1250,1600,2000,2500,3200,4000,5000,6300}),0)</f>
        <v>1600</v>
      </c>
      <c r="M2173" s="9" t="str">
        <f t="shared" si="166"/>
        <v>Elbow Flat</v>
      </c>
      <c r="N2173" s="9" t="str">
        <f t="shared" si="167"/>
        <v>AL</v>
      </c>
      <c r="O2173" s="13" t="str">
        <f t="shared" si="168"/>
        <v>Silver</v>
      </c>
      <c r="P2173" s="9" t="str">
        <f t="shared" si="169"/>
        <v>Epoxy</v>
      </c>
      <c r="Q2173" s="9" t="str">
        <f t="shared" si="170"/>
        <v>5</v>
      </c>
      <c r="R21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73" s="14" t="str">
        <f>IF(ProjectsDB[[#This Row],[Item Type]]="Straight Plug-In",_xlfn.TEXTJOIN("-",TRUE,M2173&amp;"-"&amp;_xlfn.LET(_xlpm.txt,ProjectsDB[[#This Row],[Assembly]],_xlpm.pos,FIND("SP",_xlpm.txt),_xlpm.pre,LEFT(_xlpm.txt,_xlpm.pos-1),IF(RIGHT(_xlpm.pre,3)="123","3PL",IF(RIGHT(_xlpm.pre,2)="12","2PL",IF(RIGHT(_xlpm.pre,1)="1","1PL","3PL")))),N2173,O2173,P2173,Q2173&amp;"W",R2173),_xlfn.TEXTJOIN("-",TRUE,M2173,N2173,O2173,P2173,Q2173&amp;"W",R2173))</f>
        <v>Elbow Flat-AL-Silver-Epoxy-5W-1</v>
      </c>
      <c r="T2173" s="14" t="str">
        <f>IF(COUNTIF(Cycletime[Element Desc.],ProjectsDB[[#This Row],[Element Desc.]])&gt;0,"Found","Not Found")</f>
        <v>Found</v>
      </c>
    </row>
    <row r="2174" spans="2:20" x14ac:dyDescent="0.25">
      <c r="B2174" s="8" t="s">
        <v>4421</v>
      </c>
      <c r="C2174" s="9" t="s">
        <v>4422</v>
      </c>
      <c r="D2174" s="9" t="s">
        <v>4423</v>
      </c>
      <c r="E2174" s="10">
        <v>1</v>
      </c>
      <c r="F2174" s="9" t="s">
        <v>3408</v>
      </c>
      <c r="G2174" s="9" t="s">
        <v>4400</v>
      </c>
      <c r="H2174" s="11"/>
      <c r="I2174" s="12">
        <v>1030</v>
      </c>
      <c r="J2174" s="12"/>
      <c r="K2174" s="12"/>
      <c r="L2174" s="12">
        <f t="array" ref="L2174">IFERROR(LOOKUP(2^15,SEARCH({"40A","63A","80A","100A","125A","160A","200A","250A","400A","630A","800A","1000A","1250A","1600A","2000A","2500A","3200A","4000A","5000A","6300A"},UPPER(D2174)),{40,63,80,100,125,160,200,250,400,630,800,1000,1250,1600,2000,2500,3200,4000,5000,6300}),0)</f>
        <v>1600</v>
      </c>
      <c r="M2174" s="9" t="str">
        <f t="shared" si="166"/>
        <v>Straight Feeder</v>
      </c>
      <c r="N2174" s="9" t="str">
        <f t="shared" si="167"/>
        <v>AL</v>
      </c>
      <c r="O2174" s="13" t="str">
        <f t="shared" si="168"/>
        <v>Silver</v>
      </c>
      <c r="P2174" s="9" t="str">
        <f t="shared" si="169"/>
        <v>Epoxy</v>
      </c>
      <c r="Q2174" s="9" t="str">
        <f t="shared" si="170"/>
        <v>5</v>
      </c>
      <c r="R21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74" s="14" t="str">
        <f>IF(ProjectsDB[[#This Row],[Item Type]]="Straight Plug-In",_xlfn.TEXTJOIN("-",TRUE,M2174&amp;"-"&amp;_xlfn.LET(_xlpm.txt,ProjectsDB[[#This Row],[Assembly]],_xlpm.pos,FIND("SP",_xlpm.txt),_xlpm.pre,LEFT(_xlpm.txt,_xlpm.pos-1),IF(RIGHT(_xlpm.pre,3)="123","3PL",IF(RIGHT(_xlpm.pre,2)="12","2PL",IF(RIGHT(_xlpm.pre,1)="1","1PL","3PL")))),N2174,O2174,P2174,Q2174&amp;"W",R2174),_xlfn.TEXTJOIN("-",TRUE,M2174,N2174,O2174,P2174,Q2174&amp;"W",R2174))</f>
        <v>Straight Feeder-AL-Silver-Epoxy-5W-1</v>
      </c>
      <c r="T2174" s="14" t="str">
        <f>IF(COUNTIF(Cycletime[Element Desc.],ProjectsDB[[#This Row],[Element Desc.]])&gt;0,"Found","Not Found")</f>
        <v>Found</v>
      </c>
    </row>
    <row r="2175" spans="2:20" x14ac:dyDescent="0.25">
      <c r="B2175" s="8" t="s">
        <v>4424</v>
      </c>
      <c r="C2175" s="9" t="s">
        <v>4425</v>
      </c>
      <c r="D2175" s="9" t="s">
        <v>4426</v>
      </c>
      <c r="E2175" s="10">
        <v>1</v>
      </c>
      <c r="F2175" s="9" t="s">
        <v>3408</v>
      </c>
      <c r="G2175" s="9" t="s">
        <v>4400</v>
      </c>
      <c r="H2175" s="11"/>
      <c r="I2175" s="12">
        <v>1110</v>
      </c>
      <c r="J2175" s="12"/>
      <c r="K2175" s="12"/>
      <c r="L2175" s="12">
        <f t="array" ref="L2175">IFERROR(LOOKUP(2^15,SEARCH({"40A","63A","80A","100A","125A","160A","200A","250A","400A","630A","800A","1000A","1250A","1600A","2000A","2500A","3200A","4000A","5000A","6300A"},UPPER(D2175)),{40,63,80,100,125,160,200,250,400,630,800,1000,1250,1600,2000,2500,3200,4000,5000,6300}),0)</f>
        <v>1600</v>
      </c>
      <c r="M2175" s="9" t="str">
        <f t="shared" si="166"/>
        <v>Straight Feeder</v>
      </c>
      <c r="N2175" s="9" t="str">
        <f t="shared" si="167"/>
        <v>AL</v>
      </c>
      <c r="O2175" s="13" t="str">
        <f t="shared" si="168"/>
        <v>Silver</v>
      </c>
      <c r="P2175" s="9" t="str">
        <f t="shared" si="169"/>
        <v>Epoxy</v>
      </c>
      <c r="Q2175" s="9" t="str">
        <f t="shared" si="170"/>
        <v>5</v>
      </c>
      <c r="R21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75" s="14" t="str">
        <f>IF(ProjectsDB[[#This Row],[Item Type]]="Straight Plug-In",_xlfn.TEXTJOIN("-",TRUE,M2175&amp;"-"&amp;_xlfn.LET(_xlpm.txt,ProjectsDB[[#This Row],[Assembly]],_xlpm.pos,FIND("SP",_xlpm.txt),_xlpm.pre,LEFT(_xlpm.txt,_xlpm.pos-1),IF(RIGHT(_xlpm.pre,3)="123","3PL",IF(RIGHT(_xlpm.pre,2)="12","2PL",IF(RIGHT(_xlpm.pre,1)="1","1PL","3PL")))),N2175,O2175,P2175,Q2175&amp;"W",R2175),_xlfn.TEXTJOIN("-",TRUE,M2175,N2175,O2175,P2175,Q2175&amp;"W",R2175))</f>
        <v>Straight Feeder-AL-Silver-Epoxy-5W-1</v>
      </c>
      <c r="T2175" s="14" t="str">
        <f>IF(COUNTIF(Cycletime[Element Desc.],ProjectsDB[[#This Row],[Element Desc.]])&gt;0,"Found","Not Found")</f>
        <v>Found</v>
      </c>
    </row>
    <row r="2176" spans="2:20" x14ac:dyDescent="0.25">
      <c r="B2176" s="8" t="s">
        <v>4427</v>
      </c>
      <c r="C2176" s="9" t="s">
        <v>4428</v>
      </c>
      <c r="D2176" s="9" t="s">
        <v>4429</v>
      </c>
      <c r="E2176" s="10">
        <v>1</v>
      </c>
      <c r="F2176" s="9" t="s">
        <v>3408</v>
      </c>
      <c r="G2176" s="9" t="s">
        <v>4400</v>
      </c>
      <c r="H2176" s="11"/>
      <c r="I2176" s="12">
        <v>2595</v>
      </c>
      <c r="J2176" s="12"/>
      <c r="K2176" s="12"/>
      <c r="L2176" s="12">
        <f t="array" ref="L2176">IFERROR(LOOKUP(2^15,SEARCH({"40A","63A","80A","100A","125A","160A","200A","250A","400A","630A","800A","1000A","1250A","1600A","2000A","2500A","3200A","4000A","5000A","6300A"},UPPER(D2176)),{40,63,80,100,125,160,200,250,400,630,800,1000,1250,1600,2000,2500,3200,4000,5000,6300}),0)</f>
        <v>1600</v>
      </c>
      <c r="M2176" s="9" t="str">
        <f t="shared" si="166"/>
        <v>Straight Feeder</v>
      </c>
      <c r="N2176" s="9" t="str">
        <f t="shared" si="167"/>
        <v>AL</v>
      </c>
      <c r="O2176" s="13" t="str">
        <f t="shared" si="168"/>
        <v>Silver</v>
      </c>
      <c r="P2176" s="9" t="str">
        <f t="shared" si="169"/>
        <v>Epoxy</v>
      </c>
      <c r="Q2176" s="9" t="str">
        <f t="shared" si="170"/>
        <v>5</v>
      </c>
      <c r="R21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76" s="14" t="str">
        <f>IF(ProjectsDB[[#This Row],[Item Type]]="Straight Plug-In",_xlfn.TEXTJOIN("-",TRUE,M2176&amp;"-"&amp;_xlfn.LET(_xlpm.txt,ProjectsDB[[#This Row],[Assembly]],_xlpm.pos,FIND("SP",_xlpm.txt),_xlpm.pre,LEFT(_xlpm.txt,_xlpm.pos-1),IF(RIGHT(_xlpm.pre,3)="123","3PL",IF(RIGHT(_xlpm.pre,2)="12","2PL",IF(RIGHT(_xlpm.pre,1)="1","1PL","3PL")))),N2176,O2176,P2176,Q2176&amp;"W",R2176),_xlfn.TEXTJOIN("-",TRUE,M2176,N2176,O2176,P2176,Q2176&amp;"W",R2176))</f>
        <v>Straight Feeder-AL-Silver-Epoxy-5W-1</v>
      </c>
      <c r="T2176" s="14" t="str">
        <f>IF(COUNTIF(Cycletime[Element Desc.],ProjectsDB[[#This Row],[Element Desc.]])&gt;0,"Found","Not Found")</f>
        <v>Found</v>
      </c>
    </row>
    <row r="2177" spans="2:20" x14ac:dyDescent="0.25">
      <c r="B2177" s="8" t="s">
        <v>4430</v>
      </c>
      <c r="C2177" s="9" t="s">
        <v>4431</v>
      </c>
      <c r="D2177" s="9" t="s">
        <v>4432</v>
      </c>
      <c r="E2177" s="10">
        <v>1</v>
      </c>
      <c r="F2177" s="9" t="s">
        <v>3408</v>
      </c>
      <c r="G2177" s="9" t="s">
        <v>4400</v>
      </c>
      <c r="H2177" s="11"/>
      <c r="I2177" s="12">
        <v>1745</v>
      </c>
      <c r="J2177" s="12"/>
      <c r="K2177" s="12"/>
      <c r="L2177" s="12">
        <f t="array" ref="L2177">IFERROR(LOOKUP(2^15,SEARCH({"40A","63A","80A","100A","125A","160A","200A","250A","400A","630A","800A","1000A","1250A","1600A","2000A","2500A","3200A","4000A","5000A","6300A"},UPPER(D2177)),{40,63,80,100,125,160,200,250,400,630,800,1000,1250,1600,2000,2500,3200,4000,5000,6300}),0)</f>
        <v>1600</v>
      </c>
      <c r="M2177" s="9" t="str">
        <f t="shared" si="166"/>
        <v>Straight Feeder</v>
      </c>
      <c r="N2177" s="9" t="str">
        <f t="shared" si="167"/>
        <v>AL</v>
      </c>
      <c r="O2177" s="13" t="str">
        <f t="shared" si="168"/>
        <v>Silver</v>
      </c>
      <c r="P2177" s="9" t="str">
        <f t="shared" si="169"/>
        <v>Epoxy</v>
      </c>
      <c r="Q2177" s="9" t="str">
        <f t="shared" si="170"/>
        <v>5</v>
      </c>
      <c r="R21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77" s="14" t="str">
        <f>IF(ProjectsDB[[#This Row],[Item Type]]="Straight Plug-In",_xlfn.TEXTJOIN("-",TRUE,M2177&amp;"-"&amp;_xlfn.LET(_xlpm.txt,ProjectsDB[[#This Row],[Assembly]],_xlpm.pos,FIND("SP",_xlpm.txt),_xlpm.pre,LEFT(_xlpm.txt,_xlpm.pos-1),IF(RIGHT(_xlpm.pre,3)="123","3PL",IF(RIGHT(_xlpm.pre,2)="12","2PL",IF(RIGHT(_xlpm.pre,1)="1","1PL","3PL")))),N2177,O2177,P2177,Q2177&amp;"W",R2177),_xlfn.TEXTJOIN("-",TRUE,M2177,N2177,O2177,P2177,Q2177&amp;"W",R2177))</f>
        <v>Straight Feeder-AL-Silver-Epoxy-5W-1</v>
      </c>
      <c r="T2177" s="14" t="str">
        <f>IF(COUNTIF(Cycletime[Element Desc.],ProjectsDB[[#This Row],[Element Desc.]])&gt;0,"Found","Not Found")</f>
        <v>Found</v>
      </c>
    </row>
    <row r="2178" spans="2:20" x14ac:dyDescent="0.25">
      <c r="B2178" s="8" t="s">
        <v>4433</v>
      </c>
      <c r="C2178" s="9" t="s">
        <v>4434</v>
      </c>
      <c r="D2178" s="9" t="s">
        <v>4435</v>
      </c>
      <c r="E2178" s="10">
        <v>1</v>
      </c>
      <c r="F2178" s="9" t="s">
        <v>3408</v>
      </c>
      <c r="G2178" s="9" t="s">
        <v>4400</v>
      </c>
      <c r="H2178" s="11"/>
      <c r="I2178" s="12">
        <v>300</v>
      </c>
      <c r="J2178" s="12">
        <v>300</v>
      </c>
      <c r="K2178" s="12"/>
      <c r="L2178" s="12">
        <f t="array" ref="L2178">IFERROR(LOOKUP(2^15,SEARCH({"40A","63A","80A","100A","125A","160A","200A","250A","400A","630A","800A","1000A","1250A","1600A","2000A","2500A","3200A","4000A","5000A","6300A"},UPPER(D2178)),{40,63,80,100,125,160,200,250,400,630,800,1000,1250,1600,2000,2500,3200,4000,5000,6300}),0)</f>
        <v>1600</v>
      </c>
      <c r="M2178" s="9" t="str">
        <f t="shared" si="166"/>
        <v>Elbow Flat</v>
      </c>
      <c r="N2178" s="9" t="str">
        <f t="shared" si="167"/>
        <v>AL</v>
      </c>
      <c r="O2178" s="13" t="str">
        <f t="shared" si="168"/>
        <v>Silver</v>
      </c>
      <c r="P2178" s="9" t="str">
        <f t="shared" si="169"/>
        <v>Epoxy</v>
      </c>
      <c r="Q2178" s="9" t="str">
        <f t="shared" si="170"/>
        <v>5</v>
      </c>
      <c r="R21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78" s="14" t="str">
        <f>IF(ProjectsDB[[#This Row],[Item Type]]="Straight Plug-In",_xlfn.TEXTJOIN("-",TRUE,M2178&amp;"-"&amp;_xlfn.LET(_xlpm.txt,ProjectsDB[[#This Row],[Assembly]],_xlpm.pos,FIND("SP",_xlpm.txt),_xlpm.pre,LEFT(_xlpm.txt,_xlpm.pos-1),IF(RIGHT(_xlpm.pre,3)="123","3PL",IF(RIGHT(_xlpm.pre,2)="12","2PL",IF(RIGHT(_xlpm.pre,1)="1","1PL","3PL")))),N2178,O2178,P2178,Q2178&amp;"W",R2178),_xlfn.TEXTJOIN("-",TRUE,M2178,N2178,O2178,P2178,Q2178&amp;"W",R2178))</f>
        <v>Elbow Flat-AL-Silver-Epoxy-5W-1</v>
      </c>
      <c r="T2178" s="14" t="str">
        <f>IF(COUNTIF(Cycletime[Element Desc.],ProjectsDB[[#This Row],[Element Desc.]])&gt;0,"Found","Not Found")</f>
        <v>Found</v>
      </c>
    </row>
    <row r="2179" spans="2:20" x14ac:dyDescent="0.25">
      <c r="B2179" s="8" t="s">
        <v>4436</v>
      </c>
      <c r="C2179" s="9" t="s">
        <v>172</v>
      </c>
      <c r="D2179" s="9" t="s">
        <v>173</v>
      </c>
      <c r="E2179" s="10">
        <v>6</v>
      </c>
      <c r="F2179" s="9" t="s">
        <v>3408</v>
      </c>
      <c r="G2179" s="9" t="s">
        <v>4400</v>
      </c>
      <c r="H2179" s="11"/>
      <c r="I2179" s="12"/>
      <c r="J2179" s="12"/>
      <c r="K2179" s="12"/>
      <c r="L2179" s="12">
        <f t="array" ref="L2179">IFERROR(LOOKUP(2^15,SEARCH({"40A","63A","80A","100A","125A","160A","200A","250A","400A","630A","800A","1000A","1250A","1600A","2000A","2500A","3200A","4000A","5000A","6300A"},UPPER(D2179)),{40,63,80,100,125,160,200,250,400,630,800,1000,1250,1600,2000,2500,3200,4000,5000,6300}),0)</f>
        <v>1600</v>
      </c>
      <c r="M2179" s="9" t="str">
        <f t="shared" si="166"/>
        <v>Joint Pack</v>
      </c>
      <c r="N2179" s="9" t="str">
        <f t="shared" si="167"/>
        <v>AL</v>
      </c>
      <c r="O2179" s="13" t="str">
        <f t="shared" si="168"/>
        <v>Silver</v>
      </c>
      <c r="P2179" s="9" t="str">
        <f t="shared" si="169"/>
        <v>None</v>
      </c>
      <c r="Q2179" s="9" t="str">
        <f t="shared" si="170"/>
        <v>5</v>
      </c>
      <c r="R21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79" s="14" t="str">
        <f>IF(ProjectsDB[[#This Row],[Item Type]]="Straight Plug-In",_xlfn.TEXTJOIN("-",TRUE,M2179&amp;"-"&amp;_xlfn.LET(_xlpm.txt,ProjectsDB[[#This Row],[Assembly]],_xlpm.pos,FIND("SP",_xlpm.txt),_xlpm.pre,LEFT(_xlpm.txt,_xlpm.pos-1),IF(RIGHT(_xlpm.pre,3)="123","3PL",IF(RIGHT(_xlpm.pre,2)="12","2PL",IF(RIGHT(_xlpm.pre,1)="1","1PL","3PL")))),N2179,O2179,P2179,Q2179&amp;"W",R2179),_xlfn.TEXTJOIN("-",TRUE,M2179,N2179,O2179,P2179,Q2179&amp;"W",R2179))</f>
        <v>Joint Pack-AL-Silver-None-5W-1</v>
      </c>
      <c r="T2179" s="14" t="str">
        <f>IF(COUNTIF(Cycletime[Element Desc.],ProjectsDB[[#This Row],[Element Desc.]])&gt;0,"Found","Not Found")</f>
        <v>Found</v>
      </c>
    </row>
    <row r="2180" spans="2:20" x14ac:dyDescent="0.25">
      <c r="B2180" s="8" t="s">
        <v>4437</v>
      </c>
      <c r="C2180" s="9" t="s">
        <v>182</v>
      </c>
      <c r="D2180" s="9" t="s">
        <v>183</v>
      </c>
      <c r="E2180" s="10">
        <v>5</v>
      </c>
      <c r="F2180" s="9" t="s">
        <v>3408</v>
      </c>
      <c r="G2180" s="9" t="s">
        <v>4438</v>
      </c>
      <c r="H2180" s="11"/>
      <c r="I2180" s="12"/>
      <c r="J2180" s="12"/>
      <c r="K2180" s="12"/>
      <c r="L2180" s="12">
        <f t="array" ref="L2180">IFERROR(LOOKUP(2^15,SEARCH({"40A","63A","80A","100A","125A","160A","200A","250A","400A","630A","800A","1000A","1250A","1600A","2000A","2500A","3200A","4000A","5000A","6300A"},UPPER(D2180)),{40,63,80,100,125,160,200,250,400,630,800,1000,1250,1600,2000,2500,3200,4000,5000,6300}),0)</f>
        <v>1250</v>
      </c>
      <c r="M2180" s="9" t="str">
        <f t="shared" ref="M2180:M2243" si="171">_xlfn.LET(_xlpm.d,UPPER(TRIM(SUBSTITUTE(SUBSTITUTE(D2180,CHAR(160),"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2180" s="9" t="str">
        <f t="shared" ref="N2180:N2243" si="172">IF(ISNUMBER(SEARCH("CU",D2180)),"CU",IF(ISNUMBER(SEARCH("AL",D2180)),"AL",IF(ISNUMBER(SEARCH("Copper",D2180)),"CU","SH")))</f>
        <v>AL</v>
      </c>
      <c r="O2180" s="13" t="str">
        <f t="shared" ref="O2180:O2243" si="173">IF(ISNUMBER(SEARCH("Silver",D2180)),"Silver",IF(ISNUMBER(SEARCH("Tin",D2180)),"Tin","None"))</f>
        <v>Silver</v>
      </c>
      <c r="P2180" s="9" t="str">
        <f t="shared" ref="P2180:P2243" si="174">IF(ISNUMBER(SEARCH("Epoxy",D2180)),"Epoxy",IF(ISNUMBER(SEARCH("PET",D2180)),"PET","None"))</f>
        <v>None</v>
      </c>
      <c r="Q2180" s="9" t="str">
        <f t="shared" ref="Q2180:Q2243" si="175">IF(ISNUMBER(SEARCH("3-Wire",D2180)),"3",IF(ISNUMBER(SEARCH("4-Wire",D2180)),"4",IF(ISNUMBER(SEARCH("5-Wire",D2180)),"5",IF(ISNUMBER(SEARCH("6-Wire",D2180)),"6","0"))))</f>
        <v>5</v>
      </c>
      <c r="R21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180" s="14" t="str">
        <f>IF(ProjectsDB[[#This Row],[Item Type]]="Straight Plug-In",_xlfn.TEXTJOIN("-",TRUE,M2180&amp;"-"&amp;_xlfn.LET(_xlpm.txt,ProjectsDB[[#This Row],[Assembly]],_xlpm.pos,FIND("SP",_xlpm.txt),_xlpm.pre,LEFT(_xlpm.txt,_xlpm.pos-1),IF(RIGHT(_xlpm.pre,3)="123","3PL",IF(RIGHT(_xlpm.pre,2)="12","2PL",IF(RIGHT(_xlpm.pre,1)="1","1PL","3PL")))),N2180,O2180,P2180,Q2180&amp;"W",R2180),_xlfn.TEXTJOIN("-",TRUE,M2180,N2180,O2180,P2180,Q2180&amp;"W",R2180))</f>
        <v>Joint Pack-AL-Silver-None-5W-1</v>
      </c>
      <c r="T2180" s="14" t="str">
        <f>IF(COUNTIF(Cycletime[Element Desc.],ProjectsDB[[#This Row],[Element Desc.]])&gt;0,"Found","Not Found")</f>
        <v>Found</v>
      </c>
    </row>
    <row r="2181" spans="2:20" x14ac:dyDescent="0.25">
      <c r="B2181" s="8" t="s">
        <v>4439</v>
      </c>
      <c r="C2181" s="9" t="s">
        <v>4440</v>
      </c>
      <c r="D2181" s="9" t="s">
        <v>4441</v>
      </c>
      <c r="E2181" s="10">
        <v>1</v>
      </c>
      <c r="F2181" s="9" t="s">
        <v>3408</v>
      </c>
      <c r="G2181" s="9" t="s">
        <v>4438</v>
      </c>
      <c r="H2181" s="11"/>
      <c r="I2181" s="12">
        <v>560</v>
      </c>
      <c r="J2181" s="12">
        <v>260</v>
      </c>
      <c r="K2181" s="12">
        <v>300</v>
      </c>
      <c r="L2181" s="12">
        <f t="array" ref="L2181">IFERROR(LOOKUP(2^15,SEARCH({"40A","63A","80A","100A","125A","160A","200A","250A","400A","630A","800A","1000A","1250A","1600A","2000A","2500A","3200A","4000A","5000A","6300A"},UPPER(D2181)),{40,63,80,100,125,160,200,250,400,630,800,1000,1250,1600,2000,2500,3200,4000,5000,6300}),0)</f>
        <v>5000</v>
      </c>
      <c r="M2181" s="9" t="str">
        <f t="shared" si="171"/>
        <v>Z-Unit Flat</v>
      </c>
      <c r="N2181" s="9" t="str">
        <f t="shared" si="172"/>
        <v>AL</v>
      </c>
      <c r="O2181" s="13" t="str">
        <f t="shared" si="173"/>
        <v>Silver</v>
      </c>
      <c r="P2181" s="9" t="str">
        <f t="shared" si="174"/>
        <v>Epoxy</v>
      </c>
      <c r="Q2181" s="9" t="str">
        <f t="shared" si="175"/>
        <v>5</v>
      </c>
      <c r="R21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81" s="14" t="str">
        <f>IF(ProjectsDB[[#This Row],[Item Type]]="Straight Plug-In",_xlfn.TEXTJOIN("-",TRUE,M2181&amp;"-"&amp;_xlfn.LET(_xlpm.txt,ProjectsDB[[#This Row],[Assembly]],_xlpm.pos,FIND("SP",_xlpm.txt),_xlpm.pre,LEFT(_xlpm.txt,_xlpm.pos-1),IF(RIGHT(_xlpm.pre,3)="123","3PL",IF(RIGHT(_xlpm.pre,2)="12","2PL",IF(RIGHT(_xlpm.pre,1)="1","1PL","3PL")))),N2181,O2181,P2181,Q2181&amp;"W",R2181),_xlfn.TEXTJOIN("-",TRUE,M2181,N2181,O2181,P2181,Q2181&amp;"W",R2181))</f>
        <v>Z-Unit Flat-AL-Silver-Epoxy-5W-3</v>
      </c>
      <c r="T2181" s="14" t="str">
        <f>IF(COUNTIF(Cycletime[Element Desc.],ProjectsDB[[#This Row],[Element Desc.]])&gt;0,"Found","Not Found")</f>
        <v>Found</v>
      </c>
    </row>
    <row r="2182" spans="2:20" x14ac:dyDescent="0.25">
      <c r="B2182" s="8" t="s">
        <v>4442</v>
      </c>
      <c r="C2182" s="9" t="s">
        <v>3505</v>
      </c>
      <c r="D2182" s="9" t="s">
        <v>3506</v>
      </c>
      <c r="E2182" s="10">
        <v>1</v>
      </c>
      <c r="F2182" s="9" t="s">
        <v>3408</v>
      </c>
      <c r="G2182" s="9" t="s">
        <v>4438</v>
      </c>
      <c r="H2182" s="11"/>
      <c r="I2182" s="12"/>
      <c r="J2182" s="12"/>
      <c r="K2182" s="12"/>
      <c r="L2182" s="12">
        <f t="array" ref="L2182">IFERROR(LOOKUP(2^15,SEARCH({"40A","63A","80A","100A","125A","160A","200A","250A","400A","630A","800A","1000A","1250A","1600A","2000A","2500A","3200A","4000A","5000A","6300A"},UPPER(D2182)),{40,63,80,100,125,160,200,250,400,630,800,1000,1250,1600,2000,2500,3200,4000,5000,6300}),0)</f>
        <v>5000</v>
      </c>
      <c r="M2182" s="9" t="str">
        <f t="shared" si="171"/>
        <v>Joint Pack</v>
      </c>
      <c r="N2182" s="9" t="str">
        <f t="shared" si="172"/>
        <v>AL</v>
      </c>
      <c r="O2182" s="13" t="str">
        <f t="shared" si="173"/>
        <v>Silver</v>
      </c>
      <c r="P2182" s="9" t="str">
        <f t="shared" si="174"/>
        <v>None</v>
      </c>
      <c r="Q2182" s="9" t="str">
        <f t="shared" si="175"/>
        <v>5</v>
      </c>
      <c r="R21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82" s="14" t="str">
        <f>IF(ProjectsDB[[#This Row],[Item Type]]="Straight Plug-In",_xlfn.TEXTJOIN("-",TRUE,M2182&amp;"-"&amp;_xlfn.LET(_xlpm.txt,ProjectsDB[[#This Row],[Assembly]],_xlpm.pos,FIND("SP",_xlpm.txt),_xlpm.pre,LEFT(_xlpm.txt,_xlpm.pos-1),IF(RIGHT(_xlpm.pre,3)="123","3PL",IF(RIGHT(_xlpm.pre,2)="12","2PL",IF(RIGHT(_xlpm.pre,1)="1","1PL","3PL")))),N2182,O2182,P2182,Q2182&amp;"W",R2182),_xlfn.TEXTJOIN("-",TRUE,M2182,N2182,O2182,P2182,Q2182&amp;"W",R2182))</f>
        <v>Joint Pack-AL-Silver-None-5W-3</v>
      </c>
      <c r="T2182" s="14" t="str">
        <f>IF(COUNTIF(Cycletime[Element Desc.],ProjectsDB[[#This Row],[Element Desc.]])&gt;0,"Found","Not Found")</f>
        <v>Found</v>
      </c>
    </row>
    <row r="2183" spans="2:20" x14ac:dyDescent="0.25">
      <c r="B2183" s="8" t="s">
        <v>4443</v>
      </c>
      <c r="C2183" s="9" t="s">
        <v>1555</v>
      </c>
      <c r="D2183" s="9" t="s">
        <v>1556</v>
      </c>
      <c r="E2183" s="10">
        <v>1</v>
      </c>
      <c r="F2183" s="9" t="s">
        <v>3408</v>
      </c>
      <c r="G2183" s="9" t="s">
        <v>4438</v>
      </c>
      <c r="H2183" s="11"/>
      <c r="I2183" s="12"/>
      <c r="J2183" s="12"/>
      <c r="K2183" s="12"/>
      <c r="L2183" s="12">
        <f t="array" ref="L2183">IFERROR(LOOKUP(2^15,SEARCH({"40A","63A","80A","100A","125A","160A","200A","250A","400A","630A","800A","1000A","1250A","1600A","2000A","2500A","3200A","4000A","5000A","6300A"},UPPER(D2183)),{40,63,80,100,125,160,200,250,400,630,800,1000,1250,1600,2000,2500,3200,4000,5000,6300}),0)</f>
        <v>4000</v>
      </c>
      <c r="M2183" s="9" t="str">
        <f t="shared" si="171"/>
        <v>Joint Pack</v>
      </c>
      <c r="N2183" s="9" t="str">
        <f t="shared" si="172"/>
        <v>AL</v>
      </c>
      <c r="O2183" s="13" t="str">
        <f t="shared" si="173"/>
        <v>Silver</v>
      </c>
      <c r="P2183" s="9" t="str">
        <f t="shared" si="174"/>
        <v>None</v>
      </c>
      <c r="Q2183" s="9" t="str">
        <f t="shared" si="175"/>
        <v>5</v>
      </c>
      <c r="R21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83" s="14" t="str">
        <f>IF(ProjectsDB[[#This Row],[Item Type]]="Straight Plug-In",_xlfn.TEXTJOIN("-",TRUE,M2183&amp;"-"&amp;_xlfn.LET(_xlpm.txt,ProjectsDB[[#This Row],[Assembly]],_xlpm.pos,FIND("SP",_xlpm.txt),_xlpm.pre,LEFT(_xlpm.txt,_xlpm.pos-1),IF(RIGHT(_xlpm.pre,3)="123","3PL",IF(RIGHT(_xlpm.pre,2)="12","2PL",IF(RIGHT(_xlpm.pre,1)="1","1PL","3PL")))),N2183,O2183,P2183,Q2183&amp;"W",R2183),_xlfn.TEXTJOIN("-",TRUE,M2183,N2183,O2183,P2183,Q2183&amp;"W",R2183))</f>
        <v>Joint Pack-AL-Silver-None-5W-2</v>
      </c>
      <c r="T2183" s="14" t="str">
        <f>IF(COUNTIF(Cycletime[Element Desc.],ProjectsDB[[#This Row],[Element Desc.]])&gt;0,"Found","Not Found")</f>
        <v>Found</v>
      </c>
    </row>
    <row r="2184" spans="2:20" x14ac:dyDescent="0.25">
      <c r="B2184" s="8" t="s">
        <v>4444</v>
      </c>
      <c r="C2184" s="9" t="s">
        <v>4445</v>
      </c>
      <c r="D2184" s="9" t="s">
        <v>4446</v>
      </c>
      <c r="E2184" s="10">
        <v>1</v>
      </c>
      <c r="F2184" s="9" t="s">
        <v>3408</v>
      </c>
      <c r="G2184" s="9" t="s">
        <v>4438</v>
      </c>
      <c r="H2184" s="11"/>
      <c r="I2184" s="12">
        <v>400</v>
      </c>
      <c r="J2184" s="12">
        <v>580</v>
      </c>
      <c r="K2184" s="12"/>
      <c r="L2184" s="12">
        <f t="array" ref="L2184">IFERROR(LOOKUP(2^15,SEARCH({"40A","63A","80A","100A","125A","160A","200A","250A","400A","630A","800A","1000A","1250A","1600A","2000A","2500A","3200A","4000A","5000A","6300A"},UPPER(D2184)),{40,63,80,100,125,160,200,250,400,630,800,1000,1250,1600,2000,2500,3200,4000,5000,6300}),0)</f>
        <v>4000</v>
      </c>
      <c r="M2184" s="9" t="str">
        <f t="shared" si="171"/>
        <v>Elbow Flat</v>
      </c>
      <c r="N2184" s="9" t="str">
        <f t="shared" si="172"/>
        <v>AL</v>
      </c>
      <c r="O2184" s="13" t="str">
        <f t="shared" si="173"/>
        <v>Silver</v>
      </c>
      <c r="P2184" s="9" t="str">
        <f t="shared" si="174"/>
        <v>Epoxy</v>
      </c>
      <c r="Q2184" s="9" t="str">
        <f t="shared" si="175"/>
        <v>5</v>
      </c>
      <c r="R21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184" s="14" t="str">
        <f>IF(ProjectsDB[[#This Row],[Item Type]]="Straight Plug-In",_xlfn.TEXTJOIN("-",TRUE,M2184&amp;"-"&amp;_xlfn.LET(_xlpm.txt,ProjectsDB[[#This Row],[Assembly]],_xlpm.pos,FIND("SP",_xlpm.txt),_xlpm.pre,LEFT(_xlpm.txt,_xlpm.pos-1),IF(RIGHT(_xlpm.pre,3)="123","3PL",IF(RIGHT(_xlpm.pre,2)="12","2PL",IF(RIGHT(_xlpm.pre,1)="1","1PL","3PL")))),N2184,O2184,P2184,Q2184&amp;"W",R2184),_xlfn.TEXTJOIN("-",TRUE,M2184,N2184,O2184,P2184,Q2184&amp;"W",R2184))</f>
        <v>Elbow Flat-AL-Silver-Epoxy-5W-2</v>
      </c>
      <c r="T2184" s="14" t="str">
        <f>IF(COUNTIF(Cycletime[Element Desc.],ProjectsDB[[#This Row],[Element Desc.]])&gt;0,"Found","Not Found")</f>
        <v>Found</v>
      </c>
    </row>
    <row r="2185" spans="2:20" x14ac:dyDescent="0.25">
      <c r="B2185" s="8" t="s">
        <v>4447</v>
      </c>
      <c r="C2185" s="9" t="s">
        <v>3505</v>
      </c>
      <c r="D2185" s="9" t="s">
        <v>3506</v>
      </c>
      <c r="E2185" s="10">
        <v>3</v>
      </c>
      <c r="F2185" s="9" t="s">
        <v>3408</v>
      </c>
      <c r="G2185" s="9" t="s">
        <v>4438</v>
      </c>
      <c r="H2185" s="11"/>
      <c r="I2185" s="12"/>
      <c r="J2185" s="12"/>
      <c r="K2185" s="12"/>
      <c r="L2185" s="12">
        <f t="array" ref="L2185">IFERROR(LOOKUP(2^15,SEARCH({"40A","63A","80A","100A","125A","160A","200A","250A","400A","630A","800A","1000A","1250A","1600A","2000A","2500A","3200A","4000A","5000A","6300A"},UPPER(D2185)),{40,63,80,100,125,160,200,250,400,630,800,1000,1250,1600,2000,2500,3200,4000,5000,6300}),0)</f>
        <v>5000</v>
      </c>
      <c r="M2185" s="9" t="str">
        <f t="shared" si="171"/>
        <v>Joint Pack</v>
      </c>
      <c r="N2185" s="9" t="str">
        <f t="shared" si="172"/>
        <v>AL</v>
      </c>
      <c r="O2185" s="13" t="str">
        <f t="shared" si="173"/>
        <v>Silver</v>
      </c>
      <c r="P2185" s="9" t="str">
        <f t="shared" si="174"/>
        <v>None</v>
      </c>
      <c r="Q2185" s="9" t="str">
        <f t="shared" si="175"/>
        <v>5</v>
      </c>
      <c r="R21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85" s="14" t="str">
        <f>IF(ProjectsDB[[#This Row],[Item Type]]="Straight Plug-In",_xlfn.TEXTJOIN("-",TRUE,M2185&amp;"-"&amp;_xlfn.LET(_xlpm.txt,ProjectsDB[[#This Row],[Assembly]],_xlpm.pos,FIND("SP",_xlpm.txt),_xlpm.pre,LEFT(_xlpm.txt,_xlpm.pos-1),IF(RIGHT(_xlpm.pre,3)="123","3PL",IF(RIGHT(_xlpm.pre,2)="12","2PL",IF(RIGHT(_xlpm.pre,1)="1","1PL","3PL")))),N2185,O2185,P2185,Q2185&amp;"W",R2185),_xlfn.TEXTJOIN("-",TRUE,M2185,N2185,O2185,P2185,Q2185&amp;"W",R2185))</f>
        <v>Joint Pack-AL-Silver-None-5W-3</v>
      </c>
      <c r="T2185" s="14" t="str">
        <f>IF(COUNTIF(Cycletime[Element Desc.],ProjectsDB[[#This Row],[Element Desc.]])&gt;0,"Found","Not Found")</f>
        <v>Found</v>
      </c>
    </row>
    <row r="2186" spans="2:20" x14ac:dyDescent="0.25">
      <c r="B2186" s="8" t="s">
        <v>4448</v>
      </c>
      <c r="C2186" s="9" t="s">
        <v>4339</v>
      </c>
      <c r="D2186" s="9" t="s">
        <v>4340</v>
      </c>
      <c r="E2186" s="10">
        <v>1</v>
      </c>
      <c r="F2186" s="9" t="s">
        <v>3408</v>
      </c>
      <c r="G2186" s="9" t="s">
        <v>4438</v>
      </c>
      <c r="H2186" s="11"/>
      <c r="I2186" s="12">
        <v>600</v>
      </c>
      <c r="J2186" s="12"/>
      <c r="K2186" s="12"/>
      <c r="L2186" s="12">
        <f t="array" ref="L2186">IFERROR(LOOKUP(2^15,SEARCH({"40A","63A","80A","100A","125A","160A","200A","250A","400A","630A","800A","1000A","1250A","1600A","2000A","2500A","3200A","4000A","5000A","6300A"},UPPER(D2186)),{40,63,80,100,125,160,200,250,400,630,800,1000,1250,1600,2000,2500,3200,4000,5000,6300}),0)</f>
        <v>5000</v>
      </c>
      <c r="M2186" s="9" t="str">
        <f t="shared" si="171"/>
        <v>Straight Feeder</v>
      </c>
      <c r="N2186" s="9" t="str">
        <f t="shared" si="172"/>
        <v>AL</v>
      </c>
      <c r="O2186" s="13" t="str">
        <f t="shared" si="173"/>
        <v>Silver</v>
      </c>
      <c r="P2186" s="9" t="str">
        <f t="shared" si="174"/>
        <v>Epoxy</v>
      </c>
      <c r="Q2186" s="9" t="str">
        <f t="shared" si="175"/>
        <v>5</v>
      </c>
      <c r="R21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86" s="14" t="str">
        <f>IF(ProjectsDB[[#This Row],[Item Type]]="Straight Plug-In",_xlfn.TEXTJOIN("-",TRUE,M2186&amp;"-"&amp;_xlfn.LET(_xlpm.txt,ProjectsDB[[#This Row],[Assembly]],_xlpm.pos,FIND("SP",_xlpm.txt),_xlpm.pre,LEFT(_xlpm.txt,_xlpm.pos-1),IF(RIGHT(_xlpm.pre,3)="123","3PL",IF(RIGHT(_xlpm.pre,2)="12","2PL",IF(RIGHT(_xlpm.pre,1)="1","1PL","3PL")))),N2186,O2186,P2186,Q2186&amp;"W",R2186),_xlfn.TEXTJOIN("-",TRUE,M2186,N2186,O2186,P2186,Q2186&amp;"W",R2186))</f>
        <v>Straight Feeder-AL-Silver-Epoxy-5W-3</v>
      </c>
      <c r="T2186" s="14" t="str">
        <f>IF(COUNTIF(Cycletime[Element Desc.],ProjectsDB[[#This Row],[Element Desc.]])&gt;0,"Found","Not Found")</f>
        <v>Found</v>
      </c>
    </row>
    <row r="2187" spans="2:20" x14ac:dyDescent="0.25">
      <c r="B2187" s="8" t="s">
        <v>4449</v>
      </c>
      <c r="C2187" s="9" t="s">
        <v>3568</v>
      </c>
      <c r="D2187" s="9" t="s">
        <v>3569</v>
      </c>
      <c r="E2187" s="10">
        <v>1</v>
      </c>
      <c r="F2187" s="9" t="s">
        <v>3408</v>
      </c>
      <c r="G2187" s="9" t="s">
        <v>4438</v>
      </c>
      <c r="H2187" s="11"/>
      <c r="I2187" s="12">
        <v>520</v>
      </c>
      <c r="J2187" s="12"/>
      <c r="K2187" s="12"/>
      <c r="L2187" s="12">
        <f t="array" ref="L2187">IFERROR(LOOKUP(2^15,SEARCH({"40A","63A","80A","100A","125A","160A","200A","250A","400A","630A","800A","1000A","1250A","1600A","2000A","2500A","3200A","4000A","5000A","6300A"},UPPER(D2187)),{40,63,80,100,125,160,200,250,400,630,800,1000,1250,1600,2000,2500,3200,4000,5000,6300}),0)</f>
        <v>5000</v>
      </c>
      <c r="M2187" s="9" t="str">
        <f t="shared" si="171"/>
        <v>Straight Feeder</v>
      </c>
      <c r="N2187" s="9" t="str">
        <f t="shared" si="172"/>
        <v>AL</v>
      </c>
      <c r="O2187" s="13" t="str">
        <f t="shared" si="173"/>
        <v>Silver</v>
      </c>
      <c r="P2187" s="9" t="str">
        <f t="shared" si="174"/>
        <v>Epoxy</v>
      </c>
      <c r="Q2187" s="9" t="str">
        <f t="shared" si="175"/>
        <v>5</v>
      </c>
      <c r="R21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87" s="14" t="str">
        <f>IF(ProjectsDB[[#This Row],[Item Type]]="Straight Plug-In",_xlfn.TEXTJOIN("-",TRUE,M2187&amp;"-"&amp;_xlfn.LET(_xlpm.txt,ProjectsDB[[#This Row],[Assembly]],_xlpm.pos,FIND("SP",_xlpm.txt),_xlpm.pre,LEFT(_xlpm.txt,_xlpm.pos-1),IF(RIGHT(_xlpm.pre,3)="123","3PL",IF(RIGHT(_xlpm.pre,2)="12","2PL",IF(RIGHT(_xlpm.pre,1)="1","1PL","3PL")))),N2187,O2187,P2187,Q2187&amp;"W",R2187),_xlfn.TEXTJOIN("-",TRUE,M2187,N2187,O2187,P2187,Q2187&amp;"W",R2187))</f>
        <v>Straight Feeder-AL-Silver-Epoxy-5W-3</v>
      </c>
      <c r="T2187" s="14" t="str">
        <f>IF(COUNTIF(Cycletime[Element Desc.],ProjectsDB[[#This Row],[Element Desc.]])&gt;0,"Found","Not Found")</f>
        <v>Found</v>
      </c>
    </row>
    <row r="2188" spans="2:20" x14ac:dyDescent="0.25">
      <c r="B2188" s="8" t="s">
        <v>4450</v>
      </c>
      <c r="C2188" s="9" t="s">
        <v>4451</v>
      </c>
      <c r="D2188" s="9" t="s">
        <v>4452</v>
      </c>
      <c r="E2188" s="10">
        <v>1</v>
      </c>
      <c r="F2188" s="9" t="s">
        <v>3408</v>
      </c>
      <c r="G2188" s="9" t="s">
        <v>4438</v>
      </c>
      <c r="H2188" s="11"/>
      <c r="I2188" s="12">
        <v>300</v>
      </c>
      <c r="J2188" s="12">
        <v>950</v>
      </c>
      <c r="K2188" s="12"/>
      <c r="L2188" s="12">
        <f t="array" ref="L2188">IFERROR(LOOKUP(2^15,SEARCH({"40A","63A","80A","100A","125A","160A","200A","250A","400A","630A","800A","1000A","1250A","1600A","2000A","2500A","3200A","4000A","5000A","6300A"},UPPER(D2188)),{40,63,80,100,125,160,200,250,400,630,800,1000,1250,1600,2000,2500,3200,4000,5000,6300}),0)</f>
        <v>5000</v>
      </c>
      <c r="M2188" s="9" t="str">
        <f t="shared" si="171"/>
        <v>Elbow Flat</v>
      </c>
      <c r="N2188" s="9" t="str">
        <f t="shared" si="172"/>
        <v>AL</v>
      </c>
      <c r="O2188" s="13" t="str">
        <f t="shared" si="173"/>
        <v>Silver</v>
      </c>
      <c r="P2188" s="9" t="str">
        <f t="shared" si="174"/>
        <v>Epoxy</v>
      </c>
      <c r="Q2188" s="9" t="str">
        <f t="shared" si="175"/>
        <v>5</v>
      </c>
      <c r="R21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88" s="14" t="str">
        <f>IF(ProjectsDB[[#This Row],[Item Type]]="Straight Plug-In",_xlfn.TEXTJOIN("-",TRUE,M2188&amp;"-"&amp;_xlfn.LET(_xlpm.txt,ProjectsDB[[#This Row],[Assembly]],_xlpm.pos,FIND("SP",_xlpm.txt),_xlpm.pre,LEFT(_xlpm.txt,_xlpm.pos-1),IF(RIGHT(_xlpm.pre,3)="123","3PL",IF(RIGHT(_xlpm.pre,2)="12","2PL",IF(RIGHT(_xlpm.pre,1)="1","1PL","3PL")))),N2188,O2188,P2188,Q2188&amp;"W",R2188),_xlfn.TEXTJOIN("-",TRUE,M2188,N2188,O2188,P2188,Q2188&amp;"W",R2188))</f>
        <v>Elbow Flat-AL-Silver-Epoxy-5W-3</v>
      </c>
      <c r="T2188" s="14" t="str">
        <f>IF(COUNTIF(Cycletime[Element Desc.],ProjectsDB[[#This Row],[Element Desc.]])&gt;0,"Found","Not Found")</f>
        <v>Found</v>
      </c>
    </row>
    <row r="2189" spans="2:20" x14ac:dyDescent="0.25">
      <c r="B2189" s="8" t="s">
        <v>4453</v>
      </c>
      <c r="C2189" s="9" t="s">
        <v>3505</v>
      </c>
      <c r="D2189" s="9" t="s">
        <v>3506</v>
      </c>
      <c r="E2189" s="10">
        <v>2</v>
      </c>
      <c r="F2189" s="9" t="s">
        <v>3408</v>
      </c>
      <c r="G2189" s="9" t="s">
        <v>4438</v>
      </c>
      <c r="H2189" s="11"/>
      <c r="I2189" s="12"/>
      <c r="J2189" s="12"/>
      <c r="K2189" s="12"/>
      <c r="L2189" s="12">
        <f t="array" ref="L2189">IFERROR(LOOKUP(2^15,SEARCH({"40A","63A","80A","100A","125A","160A","200A","250A","400A","630A","800A","1000A","1250A","1600A","2000A","2500A","3200A","4000A","5000A","6300A"},UPPER(D2189)),{40,63,80,100,125,160,200,250,400,630,800,1000,1250,1600,2000,2500,3200,4000,5000,6300}),0)</f>
        <v>5000</v>
      </c>
      <c r="M2189" s="9" t="str">
        <f t="shared" si="171"/>
        <v>Joint Pack</v>
      </c>
      <c r="N2189" s="9" t="str">
        <f t="shared" si="172"/>
        <v>AL</v>
      </c>
      <c r="O2189" s="13" t="str">
        <f t="shared" si="173"/>
        <v>Silver</v>
      </c>
      <c r="P2189" s="9" t="str">
        <f t="shared" si="174"/>
        <v>None</v>
      </c>
      <c r="Q2189" s="9" t="str">
        <f t="shared" si="175"/>
        <v>5</v>
      </c>
      <c r="R21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89" s="14" t="str">
        <f>IF(ProjectsDB[[#This Row],[Item Type]]="Straight Plug-In",_xlfn.TEXTJOIN("-",TRUE,M2189&amp;"-"&amp;_xlfn.LET(_xlpm.txt,ProjectsDB[[#This Row],[Assembly]],_xlpm.pos,FIND("SP",_xlpm.txt),_xlpm.pre,LEFT(_xlpm.txt,_xlpm.pos-1),IF(RIGHT(_xlpm.pre,3)="123","3PL",IF(RIGHT(_xlpm.pre,2)="12","2PL",IF(RIGHT(_xlpm.pre,1)="1","1PL","3PL")))),N2189,O2189,P2189,Q2189&amp;"W",R2189),_xlfn.TEXTJOIN("-",TRUE,M2189,N2189,O2189,P2189,Q2189&amp;"W",R2189))</f>
        <v>Joint Pack-AL-Silver-None-5W-3</v>
      </c>
      <c r="T2189" s="14" t="str">
        <f>IF(COUNTIF(Cycletime[Element Desc.],ProjectsDB[[#This Row],[Element Desc.]])&gt;0,"Found","Not Found")</f>
        <v>Found</v>
      </c>
    </row>
    <row r="2190" spans="2:20" x14ac:dyDescent="0.25">
      <c r="B2190" s="8" t="s">
        <v>4454</v>
      </c>
      <c r="C2190" s="9" t="s">
        <v>4455</v>
      </c>
      <c r="D2190" s="9" t="s">
        <v>4456</v>
      </c>
      <c r="E2190" s="10">
        <v>1</v>
      </c>
      <c r="F2190" s="9" t="s">
        <v>3408</v>
      </c>
      <c r="G2190" s="9" t="s">
        <v>4438</v>
      </c>
      <c r="H2190" s="11"/>
      <c r="I2190" s="12">
        <v>553</v>
      </c>
      <c r="J2190" s="12">
        <v>572</v>
      </c>
      <c r="K2190" s="12"/>
      <c r="L2190" s="12">
        <f t="array" ref="L2190">IFERROR(LOOKUP(2^15,SEARCH({"40A","63A","80A","100A","125A","160A","200A","250A","400A","630A","800A","1000A","1250A","1600A","2000A","2500A","3200A","4000A","5000A","6300A"},UPPER(D2190)),{40,63,80,100,125,160,200,250,400,630,800,1000,1250,1600,2000,2500,3200,4000,5000,6300}),0)</f>
        <v>5000</v>
      </c>
      <c r="M2190" s="9" t="str">
        <f t="shared" si="171"/>
        <v>Elbow Flat</v>
      </c>
      <c r="N2190" s="9" t="str">
        <f t="shared" si="172"/>
        <v>AL</v>
      </c>
      <c r="O2190" s="13" t="str">
        <f t="shared" si="173"/>
        <v>Silver</v>
      </c>
      <c r="P2190" s="9" t="str">
        <f t="shared" si="174"/>
        <v>Epoxy</v>
      </c>
      <c r="Q2190" s="9" t="str">
        <f t="shared" si="175"/>
        <v>5</v>
      </c>
      <c r="R21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90" s="14" t="str">
        <f>IF(ProjectsDB[[#This Row],[Item Type]]="Straight Plug-In",_xlfn.TEXTJOIN("-",TRUE,M2190&amp;"-"&amp;_xlfn.LET(_xlpm.txt,ProjectsDB[[#This Row],[Assembly]],_xlpm.pos,FIND("SP",_xlpm.txt),_xlpm.pre,LEFT(_xlpm.txt,_xlpm.pos-1),IF(RIGHT(_xlpm.pre,3)="123","3PL",IF(RIGHT(_xlpm.pre,2)="12","2PL",IF(RIGHT(_xlpm.pre,1)="1","1PL","3PL")))),N2190,O2190,P2190,Q2190&amp;"W",R2190),_xlfn.TEXTJOIN("-",TRUE,M2190,N2190,O2190,P2190,Q2190&amp;"W",R2190))</f>
        <v>Elbow Flat-AL-Silver-Epoxy-5W-3</v>
      </c>
      <c r="T2190" s="14" t="str">
        <f>IF(COUNTIF(Cycletime[Element Desc.],ProjectsDB[[#This Row],[Element Desc.]])&gt;0,"Found","Not Found")</f>
        <v>Found</v>
      </c>
    </row>
    <row r="2191" spans="2:20" x14ac:dyDescent="0.25">
      <c r="B2191" s="8" t="s">
        <v>4457</v>
      </c>
      <c r="C2191" s="9" t="s">
        <v>4458</v>
      </c>
      <c r="D2191" s="9" t="s">
        <v>4459</v>
      </c>
      <c r="E2191" s="10">
        <v>1</v>
      </c>
      <c r="F2191" s="9" t="s">
        <v>3408</v>
      </c>
      <c r="G2191" s="9" t="s">
        <v>4438</v>
      </c>
      <c r="H2191" s="11"/>
      <c r="I2191" s="12">
        <v>2060</v>
      </c>
      <c r="J2191" s="12"/>
      <c r="K2191" s="12"/>
      <c r="L2191" s="12">
        <f t="array" ref="L2191">IFERROR(LOOKUP(2^15,SEARCH({"40A","63A","80A","100A","125A","160A","200A","250A","400A","630A","800A","1000A","1250A","1600A","2000A","2500A","3200A","4000A","5000A","6300A"},UPPER(D2191)),{40,63,80,100,125,160,200,250,400,630,800,1000,1250,1600,2000,2500,3200,4000,5000,6300}),0)</f>
        <v>5000</v>
      </c>
      <c r="M2191" s="9" t="str">
        <f t="shared" si="171"/>
        <v>Straight Feeder</v>
      </c>
      <c r="N2191" s="9" t="str">
        <f t="shared" si="172"/>
        <v>AL</v>
      </c>
      <c r="O2191" s="13" t="str">
        <f t="shared" si="173"/>
        <v>Silver</v>
      </c>
      <c r="P2191" s="9" t="str">
        <f t="shared" si="174"/>
        <v>Epoxy</v>
      </c>
      <c r="Q2191" s="9" t="str">
        <f t="shared" si="175"/>
        <v>5</v>
      </c>
      <c r="R21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91" s="14" t="str">
        <f>IF(ProjectsDB[[#This Row],[Item Type]]="Straight Plug-In",_xlfn.TEXTJOIN("-",TRUE,M2191&amp;"-"&amp;_xlfn.LET(_xlpm.txt,ProjectsDB[[#This Row],[Assembly]],_xlpm.pos,FIND("SP",_xlpm.txt),_xlpm.pre,LEFT(_xlpm.txt,_xlpm.pos-1),IF(RIGHT(_xlpm.pre,3)="123","3PL",IF(RIGHT(_xlpm.pre,2)="12","2PL",IF(RIGHT(_xlpm.pre,1)="1","1PL","3PL")))),N2191,O2191,P2191,Q2191&amp;"W",R2191),_xlfn.TEXTJOIN("-",TRUE,M2191,N2191,O2191,P2191,Q2191&amp;"W",R2191))</f>
        <v>Straight Feeder-AL-Silver-Epoxy-5W-3</v>
      </c>
      <c r="T2191" s="14" t="str">
        <f>IF(COUNTIF(Cycletime[Element Desc.],ProjectsDB[[#This Row],[Element Desc.]])&gt;0,"Found","Not Found")</f>
        <v>Found</v>
      </c>
    </row>
    <row r="2192" spans="2:20" x14ac:dyDescent="0.25">
      <c r="B2192" s="8" t="s">
        <v>4460</v>
      </c>
      <c r="C2192" s="9" t="s">
        <v>4461</v>
      </c>
      <c r="D2192" s="9" t="s">
        <v>4462</v>
      </c>
      <c r="E2192" s="10">
        <v>1</v>
      </c>
      <c r="F2192" s="9" t="s">
        <v>3408</v>
      </c>
      <c r="G2192" s="9" t="s">
        <v>4438</v>
      </c>
      <c r="H2192" s="11"/>
      <c r="I2192" s="12">
        <v>1520</v>
      </c>
      <c r="J2192" s="12"/>
      <c r="K2192" s="12"/>
      <c r="L2192" s="12">
        <f t="array" ref="L2192">IFERROR(LOOKUP(2^15,SEARCH({"40A","63A","80A","100A","125A","160A","200A","250A","400A","630A","800A","1000A","1250A","1600A","2000A","2500A","3200A","4000A","5000A","6300A"},UPPER(D2192)),{40,63,80,100,125,160,200,250,400,630,800,1000,1250,1600,2000,2500,3200,4000,5000,6300}),0)</f>
        <v>5000</v>
      </c>
      <c r="M2192" s="9" t="str">
        <f t="shared" si="171"/>
        <v>Straight Feeder</v>
      </c>
      <c r="N2192" s="9" t="str">
        <f t="shared" si="172"/>
        <v>AL</v>
      </c>
      <c r="O2192" s="13" t="str">
        <f t="shared" si="173"/>
        <v>Silver</v>
      </c>
      <c r="P2192" s="9" t="str">
        <f t="shared" si="174"/>
        <v>Epoxy</v>
      </c>
      <c r="Q2192" s="9" t="str">
        <f t="shared" si="175"/>
        <v>5</v>
      </c>
      <c r="R21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92" s="14" t="str">
        <f>IF(ProjectsDB[[#This Row],[Item Type]]="Straight Plug-In",_xlfn.TEXTJOIN("-",TRUE,M2192&amp;"-"&amp;_xlfn.LET(_xlpm.txt,ProjectsDB[[#This Row],[Assembly]],_xlpm.pos,FIND("SP",_xlpm.txt),_xlpm.pre,LEFT(_xlpm.txt,_xlpm.pos-1),IF(RIGHT(_xlpm.pre,3)="123","3PL",IF(RIGHT(_xlpm.pre,2)="12","2PL",IF(RIGHT(_xlpm.pre,1)="1","1PL","3PL")))),N2192,O2192,P2192,Q2192&amp;"W",R2192),_xlfn.TEXTJOIN("-",TRUE,M2192,N2192,O2192,P2192,Q2192&amp;"W",R2192))</f>
        <v>Straight Feeder-AL-Silver-Epoxy-5W-3</v>
      </c>
      <c r="T2192" s="14" t="str">
        <f>IF(COUNTIF(Cycletime[Element Desc.],ProjectsDB[[#This Row],[Element Desc.]])&gt;0,"Found","Not Found")</f>
        <v>Found</v>
      </c>
    </row>
    <row r="2193" spans="2:20" x14ac:dyDescent="0.25">
      <c r="B2193" s="8" t="s">
        <v>4463</v>
      </c>
      <c r="C2193" s="9" t="s">
        <v>4339</v>
      </c>
      <c r="D2193" s="9" t="s">
        <v>4340</v>
      </c>
      <c r="E2193" s="10">
        <v>1</v>
      </c>
      <c r="F2193" s="9" t="s">
        <v>3408</v>
      </c>
      <c r="G2193" s="9" t="s">
        <v>4438</v>
      </c>
      <c r="H2193" s="11"/>
      <c r="I2193" s="12">
        <v>600</v>
      </c>
      <c r="J2193" s="12"/>
      <c r="K2193" s="12"/>
      <c r="L2193" s="12">
        <f t="array" ref="L2193">IFERROR(LOOKUP(2^15,SEARCH({"40A","63A","80A","100A","125A","160A","200A","250A","400A","630A","800A","1000A","1250A","1600A","2000A","2500A","3200A","4000A","5000A","6300A"},UPPER(D2193)),{40,63,80,100,125,160,200,250,400,630,800,1000,1250,1600,2000,2500,3200,4000,5000,6300}),0)</f>
        <v>5000</v>
      </c>
      <c r="M2193" s="9" t="str">
        <f t="shared" si="171"/>
        <v>Straight Feeder</v>
      </c>
      <c r="N2193" s="9" t="str">
        <f t="shared" si="172"/>
        <v>AL</v>
      </c>
      <c r="O2193" s="13" t="str">
        <f t="shared" si="173"/>
        <v>Silver</v>
      </c>
      <c r="P2193" s="9" t="str">
        <f t="shared" si="174"/>
        <v>Epoxy</v>
      </c>
      <c r="Q2193" s="9" t="str">
        <f t="shared" si="175"/>
        <v>5</v>
      </c>
      <c r="R21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93" s="14" t="str">
        <f>IF(ProjectsDB[[#This Row],[Item Type]]="Straight Plug-In",_xlfn.TEXTJOIN("-",TRUE,M2193&amp;"-"&amp;_xlfn.LET(_xlpm.txt,ProjectsDB[[#This Row],[Assembly]],_xlpm.pos,FIND("SP",_xlpm.txt),_xlpm.pre,LEFT(_xlpm.txt,_xlpm.pos-1),IF(RIGHT(_xlpm.pre,3)="123","3PL",IF(RIGHT(_xlpm.pre,2)="12","2PL",IF(RIGHT(_xlpm.pre,1)="1","1PL","3PL")))),N2193,O2193,P2193,Q2193&amp;"W",R2193),_xlfn.TEXTJOIN("-",TRUE,M2193,N2193,O2193,P2193,Q2193&amp;"W",R2193))</f>
        <v>Straight Feeder-AL-Silver-Epoxy-5W-3</v>
      </c>
      <c r="T2193" s="14" t="str">
        <f>IF(COUNTIF(Cycletime[Element Desc.],ProjectsDB[[#This Row],[Element Desc.]])&gt;0,"Found","Not Found")</f>
        <v>Found</v>
      </c>
    </row>
    <row r="2194" spans="2:20" x14ac:dyDescent="0.25">
      <c r="B2194" s="8" t="s">
        <v>4464</v>
      </c>
      <c r="C2194" s="9" t="s">
        <v>4465</v>
      </c>
      <c r="D2194" s="9" t="s">
        <v>4466</v>
      </c>
      <c r="E2194" s="10">
        <v>1</v>
      </c>
      <c r="F2194" s="9" t="s">
        <v>3408</v>
      </c>
      <c r="G2194" s="9" t="s">
        <v>4438</v>
      </c>
      <c r="H2194" s="11"/>
      <c r="I2194" s="12">
        <v>590</v>
      </c>
      <c r="J2194" s="12">
        <v>400</v>
      </c>
      <c r="K2194" s="12">
        <v>590</v>
      </c>
      <c r="L2194" s="12">
        <f t="array" ref="L2194">IFERROR(LOOKUP(2^15,SEARCH({"40A","63A","80A","100A","125A","160A","200A","250A","400A","630A","800A","1000A","1250A","1600A","2000A","2500A","3200A","4000A","5000A","6300A"},UPPER(D2194)),{40,63,80,100,125,160,200,250,400,630,800,1000,1250,1600,2000,2500,3200,4000,5000,6300}),0)</f>
        <v>5000</v>
      </c>
      <c r="M2194" s="9" t="str">
        <f t="shared" si="171"/>
        <v>Z-Unit Flat</v>
      </c>
      <c r="N2194" s="9" t="str">
        <f t="shared" si="172"/>
        <v>AL</v>
      </c>
      <c r="O2194" s="13" t="str">
        <f t="shared" si="173"/>
        <v>Silver</v>
      </c>
      <c r="P2194" s="9" t="str">
        <f t="shared" si="174"/>
        <v>Epoxy</v>
      </c>
      <c r="Q2194" s="9" t="str">
        <f t="shared" si="175"/>
        <v>5</v>
      </c>
      <c r="R21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94" s="14" t="str">
        <f>IF(ProjectsDB[[#This Row],[Item Type]]="Straight Plug-In",_xlfn.TEXTJOIN("-",TRUE,M2194&amp;"-"&amp;_xlfn.LET(_xlpm.txt,ProjectsDB[[#This Row],[Assembly]],_xlpm.pos,FIND("SP",_xlpm.txt),_xlpm.pre,LEFT(_xlpm.txt,_xlpm.pos-1),IF(RIGHT(_xlpm.pre,3)="123","3PL",IF(RIGHT(_xlpm.pre,2)="12","2PL",IF(RIGHT(_xlpm.pre,1)="1","1PL","3PL")))),N2194,O2194,P2194,Q2194&amp;"W",R2194),_xlfn.TEXTJOIN("-",TRUE,M2194,N2194,O2194,P2194,Q2194&amp;"W",R2194))</f>
        <v>Z-Unit Flat-AL-Silver-Epoxy-5W-3</v>
      </c>
      <c r="T2194" s="14" t="str">
        <f>IF(COUNTIF(Cycletime[Element Desc.],ProjectsDB[[#This Row],[Element Desc.]])&gt;0,"Found","Not Found")</f>
        <v>Found</v>
      </c>
    </row>
    <row r="2195" spans="2:20" x14ac:dyDescent="0.25">
      <c r="B2195" s="8" t="s">
        <v>4467</v>
      </c>
      <c r="C2195" s="9" t="s">
        <v>3925</v>
      </c>
      <c r="D2195" s="9" t="s">
        <v>3926</v>
      </c>
      <c r="E2195" s="10">
        <v>1</v>
      </c>
      <c r="F2195" s="9" t="s">
        <v>3408</v>
      </c>
      <c r="G2195" s="9" t="s">
        <v>4438</v>
      </c>
      <c r="H2195" s="11"/>
      <c r="I2195" s="12">
        <v>1400</v>
      </c>
      <c r="J2195" s="12"/>
      <c r="K2195" s="12"/>
      <c r="L2195" s="12">
        <f t="array" ref="L2195">IFERROR(LOOKUP(2^15,SEARCH({"40A","63A","80A","100A","125A","160A","200A","250A","400A","630A","800A","1000A","1250A","1600A","2000A","2500A","3200A","4000A","5000A","6300A"},UPPER(D2195)),{40,63,80,100,125,160,200,250,400,630,800,1000,1250,1600,2000,2500,3200,4000,5000,6300}),0)</f>
        <v>5000</v>
      </c>
      <c r="M2195" s="9" t="str">
        <f t="shared" si="171"/>
        <v>Straight Feeder</v>
      </c>
      <c r="N2195" s="9" t="str">
        <f t="shared" si="172"/>
        <v>AL</v>
      </c>
      <c r="O2195" s="13" t="str">
        <f t="shared" si="173"/>
        <v>Silver</v>
      </c>
      <c r="P2195" s="9" t="str">
        <f t="shared" si="174"/>
        <v>Epoxy</v>
      </c>
      <c r="Q2195" s="9" t="str">
        <f t="shared" si="175"/>
        <v>5</v>
      </c>
      <c r="R21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95" s="14" t="str">
        <f>IF(ProjectsDB[[#This Row],[Item Type]]="Straight Plug-In",_xlfn.TEXTJOIN("-",TRUE,M2195&amp;"-"&amp;_xlfn.LET(_xlpm.txt,ProjectsDB[[#This Row],[Assembly]],_xlpm.pos,FIND("SP",_xlpm.txt),_xlpm.pre,LEFT(_xlpm.txt,_xlpm.pos-1),IF(RIGHT(_xlpm.pre,3)="123","3PL",IF(RIGHT(_xlpm.pre,2)="12","2PL",IF(RIGHT(_xlpm.pre,1)="1","1PL","3PL")))),N2195,O2195,P2195,Q2195&amp;"W",R2195),_xlfn.TEXTJOIN("-",TRUE,M2195,N2195,O2195,P2195,Q2195&amp;"W",R2195))</f>
        <v>Straight Feeder-AL-Silver-Epoxy-5W-3</v>
      </c>
      <c r="T2195" s="14" t="str">
        <f>IF(COUNTIF(Cycletime[Element Desc.],ProjectsDB[[#This Row],[Element Desc.]])&gt;0,"Found","Not Found")</f>
        <v>Found</v>
      </c>
    </row>
    <row r="2196" spans="2:20" x14ac:dyDescent="0.25">
      <c r="B2196" s="8" t="s">
        <v>4468</v>
      </c>
      <c r="C2196" s="9" t="s">
        <v>3505</v>
      </c>
      <c r="D2196" s="9" t="s">
        <v>3506</v>
      </c>
      <c r="E2196" s="10">
        <v>4</v>
      </c>
      <c r="F2196" s="9" t="s">
        <v>3408</v>
      </c>
      <c r="G2196" s="9" t="s">
        <v>4438</v>
      </c>
      <c r="H2196" s="11"/>
      <c r="I2196" s="12"/>
      <c r="J2196" s="12"/>
      <c r="K2196" s="12"/>
      <c r="L2196" s="12">
        <f t="array" ref="L2196">IFERROR(LOOKUP(2^15,SEARCH({"40A","63A","80A","100A","125A","160A","200A","250A","400A","630A","800A","1000A","1250A","1600A","2000A","2500A","3200A","4000A","5000A","6300A"},UPPER(D2196)),{40,63,80,100,125,160,200,250,400,630,800,1000,1250,1600,2000,2500,3200,4000,5000,6300}),0)</f>
        <v>5000</v>
      </c>
      <c r="M2196" s="9" t="str">
        <f t="shared" si="171"/>
        <v>Joint Pack</v>
      </c>
      <c r="N2196" s="9" t="str">
        <f t="shared" si="172"/>
        <v>AL</v>
      </c>
      <c r="O2196" s="13" t="str">
        <f t="shared" si="173"/>
        <v>Silver</v>
      </c>
      <c r="P2196" s="9" t="str">
        <f t="shared" si="174"/>
        <v>None</v>
      </c>
      <c r="Q2196" s="9" t="str">
        <f t="shared" si="175"/>
        <v>5</v>
      </c>
      <c r="R21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96" s="14" t="str">
        <f>IF(ProjectsDB[[#This Row],[Item Type]]="Straight Plug-In",_xlfn.TEXTJOIN("-",TRUE,M2196&amp;"-"&amp;_xlfn.LET(_xlpm.txt,ProjectsDB[[#This Row],[Assembly]],_xlpm.pos,FIND("SP",_xlpm.txt),_xlpm.pre,LEFT(_xlpm.txt,_xlpm.pos-1),IF(RIGHT(_xlpm.pre,3)="123","3PL",IF(RIGHT(_xlpm.pre,2)="12","2PL",IF(RIGHT(_xlpm.pre,1)="1","1PL","3PL")))),N2196,O2196,P2196,Q2196&amp;"W",R2196),_xlfn.TEXTJOIN("-",TRUE,M2196,N2196,O2196,P2196,Q2196&amp;"W",R2196))</f>
        <v>Joint Pack-AL-Silver-None-5W-3</v>
      </c>
      <c r="T2196" s="14" t="str">
        <f>IF(COUNTIF(Cycletime[Element Desc.],ProjectsDB[[#This Row],[Element Desc.]])&gt;0,"Found","Not Found")</f>
        <v>Found</v>
      </c>
    </row>
    <row r="2197" spans="2:20" x14ac:dyDescent="0.25">
      <c r="B2197" s="8" t="s">
        <v>4469</v>
      </c>
      <c r="C2197" s="9" t="s">
        <v>4063</v>
      </c>
      <c r="D2197" s="9" t="s">
        <v>4064</v>
      </c>
      <c r="E2197" s="10">
        <v>1</v>
      </c>
      <c r="F2197" s="9" t="s">
        <v>3408</v>
      </c>
      <c r="G2197" s="9" t="s">
        <v>4438</v>
      </c>
      <c r="H2197" s="11"/>
      <c r="I2197" s="12">
        <v>950</v>
      </c>
      <c r="J2197" s="12"/>
      <c r="K2197" s="12"/>
      <c r="L2197" s="12">
        <f t="array" ref="L2197">IFERROR(LOOKUP(2^15,SEARCH({"40A","63A","80A","100A","125A","160A","200A","250A","400A","630A","800A","1000A","1250A","1600A","2000A","2500A","3200A","4000A","5000A","6300A"},UPPER(D2197)),{40,63,80,100,125,160,200,250,400,630,800,1000,1250,1600,2000,2500,3200,4000,5000,6300}),0)</f>
        <v>5000</v>
      </c>
      <c r="M2197" s="9" t="str">
        <f t="shared" si="171"/>
        <v>Straight Feeder</v>
      </c>
      <c r="N2197" s="9" t="str">
        <f t="shared" si="172"/>
        <v>AL</v>
      </c>
      <c r="O2197" s="13" t="str">
        <f t="shared" si="173"/>
        <v>Silver</v>
      </c>
      <c r="P2197" s="9" t="str">
        <f t="shared" si="174"/>
        <v>Epoxy</v>
      </c>
      <c r="Q2197" s="9" t="str">
        <f t="shared" si="175"/>
        <v>5</v>
      </c>
      <c r="R21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97" s="14" t="str">
        <f>IF(ProjectsDB[[#This Row],[Item Type]]="Straight Plug-In",_xlfn.TEXTJOIN("-",TRUE,M2197&amp;"-"&amp;_xlfn.LET(_xlpm.txt,ProjectsDB[[#This Row],[Assembly]],_xlpm.pos,FIND("SP",_xlpm.txt),_xlpm.pre,LEFT(_xlpm.txt,_xlpm.pos-1),IF(RIGHT(_xlpm.pre,3)="123","3PL",IF(RIGHT(_xlpm.pre,2)="12","2PL",IF(RIGHT(_xlpm.pre,1)="1","1PL","3PL")))),N2197,O2197,P2197,Q2197&amp;"W",R2197),_xlfn.TEXTJOIN("-",TRUE,M2197,N2197,O2197,P2197,Q2197&amp;"W",R2197))</f>
        <v>Straight Feeder-AL-Silver-Epoxy-5W-3</v>
      </c>
      <c r="T2197" s="14" t="str">
        <f>IF(COUNTIF(Cycletime[Element Desc.],ProjectsDB[[#This Row],[Element Desc.]])&gt;0,"Found","Not Found")</f>
        <v>Found</v>
      </c>
    </row>
    <row r="2198" spans="2:20" x14ac:dyDescent="0.25">
      <c r="B2198" s="8" t="s">
        <v>4470</v>
      </c>
      <c r="C2198" s="9" t="s">
        <v>4471</v>
      </c>
      <c r="D2198" s="9" t="s">
        <v>4472</v>
      </c>
      <c r="E2198" s="10">
        <v>1</v>
      </c>
      <c r="F2198" s="9" t="s">
        <v>3408</v>
      </c>
      <c r="G2198" s="9" t="s">
        <v>4438</v>
      </c>
      <c r="H2198" s="11"/>
      <c r="I2198" s="12">
        <v>300</v>
      </c>
      <c r="J2198" s="12">
        <v>300</v>
      </c>
      <c r="K2198" s="12">
        <v>360</v>
      </c>
      <c r="L2198" s="12">
        <f t="array" ref="L2198">IFERROR(LOOKUP(2^15,SEARCH({"40A","63A","80A","100A","125A","160A","200A","250A","400A","630A","800A","1000A","1250A","1600A","2000A","2500A","3200A","4000A","5000A","6300A"},UPPER(D2198)),{40,63,80,100,125,160,200,250,400,630,800,1000,1250,1600,2000,2500,3200,4000,5000,6300}),0)</f>
        <v>5000</v>
      </c>
      <c r="M2198" s="9" t="str">
        <f t="shared" si="171"/>
        <v>Z-Unit Flat</v>
      </c>
      <c r="N2198" s="9" t="str">
        <f t="shared" si="172"/>
        <v>AL</v>
      </c>
      <c r="O2198" s="13" t="str">
        <f t="shared" si="173"/>
        <v>Silver</v>
      </c>
      <c r="P2198" s="9" t="str">
        <f t="shared" si="174"/>
        <v>Epoxy</v>
      </c>
      <c r="Q2198" s="9" t="str">
        <f t="shared" si="175"/>
        <v>5</v>
      </c>
      <c r="R21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98" s="14" t="str">
        <f>IF(ProjectsDB[[#This Row],[Item Type]]="Straight Plug-In",_xlfn.TEXTJOIN("-",TRUE,M2198&amp;"-"&amp;_xlfn.LET(_xlpm.txt,ProjectsDB[[#This Row],[Assembly]],_xlpm.pos,FIND("SP",_xlpm.txt),_xlpm.pre,LEFT(_xlpm.txt,_xlpm.pos-1),IF(RIGHT(_xlpm.pre,3)="123","3PL",IF(RIGHT(_xlpm.pre,2)="12","2PL",IF(RIGHT(_xlpm.pre,1)="1","1PL","3PL")))),N2198,O2198,P2198,Q2198&amp;"W",R2198),_xlfn.TEXTJOIN("-",TRUE,M2198,N2198,O2198,P2198,Q2198&amp;"W",R2198))</f>
        <v>Z-Unit Flat-AL-Silver-Epoxy-5W-3</v>
      </c>
      <c r="T2198" s="14" t="str">
        <f>IF(COUNTIF(Cycletime[Element Desc.],ProjectsDB[[#This Row],[Element Desc.]])&gt;0,"Found","Not Found")</f>
        <v>Found</v>
      </c>
    </row>
    <row r="2199" spans="2:20" x14ac:dyDescent="0.25">
      <c r="B2199" s="8" t="s">
        <v>4473</v>
      </c>
      <c r="C2199" s="9" t="s">
        <v>4474</v>
      </c>
      <c r="D2199" s="9" t="s">
        <v>4475</v>
      </c>
      <c r="E2199" s="10">
        <v>1</v>
      </c>
      <c r="F2199" s="9" t="s">
        <v>3408</v>
      </c>
      <c r="G2199" s="9" t="s">
        <v>4438</v>
      </c>
      <c r="H2199" s="11"/>
      <c r="I2199" s="12">
        <v>630</v>
      </c>
      <c r="J2199" s="12"/>
      <c r="K2199" s="12"/>
      <c r="L2199" s="12">
        <f t="array" ref="L2199">IFERROR(LOOKUP(2^15,SEARCH({"40A","63A","80A","100A","125A","160A","200A","250A","400A","630A","800A","1000A","1250A","1600A","2000A","2500A","3200A","4000A","5000A","6300A"},UPPER(D2199)),{40,63,80,100,125,160,200,250,400,630,800,1000,1250,1600,2000,2500,3200,4000,5000,6300}),0)</f>
        <v>5000</v>
      </c>
      <c r="M2199" s="9" t="str">
        <f t="shared" si="171"/>
        <v>Straight Feeder</v>
      </c>
      <c r="N2199" s="9" t="str">
        <f t="shared" si="172"/>
        <v>AL</v>
      </c>
      <c r="O2199" s="13" t="str">
        <f t="shared" si="173"/>
        <v>Silver</v>
      </c>
      <c r="P2199" s="9" t="str">
        <f t="shared" si="174"/>
        <v>Epoxy</v>
      </c>
      <c r="Q2199" s="9" t="str">
        <f t="shared" si="175"/>
        <v>5</v>
      </c>
      <c r="R21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199" s="14" t="str">
        <f>IF(ProjectsDB[[#This Row],[Item Type]]="Straight Plug-In",_xlfn.TEXTJOIN("-",TRUE,M2199&amp;"-"&amp;_xlfn.LET(_xlpm.txt,ProjectsDB[[#This Row],[Assembly]],_xlpm.pos,FIND("SP",_xlpm.txt),_xlpm.pre,LEFT(_xlpm.txt,_xlpm.pos-1),IF(RIGHT(_xlpm.pre,3)="123","3PL",IF(RIGHT(_xlpm.pre,2)="12","2PL",IF(RIGHT(_xlpm.pre,1)="1","1PL","3PL")))),N2199,O2199,P2199,Q2199&amp;"W",R2199),_xlfn.TEXTJOIN("-",TRUE,M2199,N2199,O2199,P2199,Q2199&amp;"W",R2199))</f>
        <v>Straight Feeder-AL-Silver-Epoxy-5W-3</v>
      </c>
      <c r="T2199" s="14" t="str">
        <f>IF(COUNTIF(Cycletime[Element Desc.],ProjectsDB[[#This Row],[Element Desc.]])&gt;0,"Found","Not Found")</f>
        <v>Found</v>
      </c>
    </row>
    <row r="2200" spans="2:20" x14ac:dyDescent="0.25">
      <c r="B2200" s="8" t="s">
        <v>4476</v>
      </c>
      <c r="C2200" s="9" t="s">
        <v>4477</v>
      </c>
      <c r="D2200" s="9" t="s">
        <v>4478</v>
      </c>
      <c r="E2200" s="10">
        <v>1</v>
      </c>
      <c r="F2200" s="9" t="s">
        <v>3408</v>
      </c>
      <c r="G2200" s="9" t="s">
        <v>4438</v>
      </c>
      <c r="H2200" s="11"/>
      <c r="I2200" s="12">
        <v>460</v>
      </c>
      <c r="J2200" s="12">
        <v>460</v>
      </c>
      <c r="K2200" s="12">
        <v>175</v>
      </c>
      <c r="L2200" s="12">
        <f t="array" ref="L2200">IFERROR(LOOKUP(2^15,SEARCH({"40A","63A","80A","100A","125A","160A","200A","250A","400A","630A","800A","1000A","1250A","1600A","2000A","2500A","3200A","4000A","5000A","6300A"},UPPER(D2200)),{40,63,80,100,125,160,200,250,400,630,800,1000,1250,1600,2000,2500,3200,4000,5000,6300}),0)</f>
        <v>5000</v>
      </c>
      <c r="M2200" s="9" t="str">
        <f t="shared" si="171"/>
        <v>Elbow Edge</v>
      </c>
      <c r="N2200" s="9" t="str">
        <f t="shared" si="172"/>
        <v>AL</v>
      </c>
      <c r="O2200" s="13" t="str">
        <f t="shared" si="173"/>
        <v>Silver</v>
      </c>
      <c r="P2200" s="9" t="str">
        <f t="shared" si="174"/>
        <v>Epoxy</v>
      </c>
      <c r="Q2200" s="9" t="str">
        <f t="shared" si="175"/>
        <v>5</v>
      </c>
      <c r="R22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00" s="14" t="str">
        <f>IF(ProjectsDB[[#This Row],[Item Type]]="Straight Plug-In",_xlfn.TEXTJOIN("-",TRUE,M2200&amp;"-"&amp;_xlfn.LET(_xlpm.txt,ProjectsDB[[#This Row],[Assembly]],_xlpm.pos,FIND("SP",_xlpm.txt),_xlpm.pre,LEFT(_xlpm.txt,_xlpm.pos-1),IF(RIGHT(_xlpm.pre,3)="123","3PL",IF(RIGHT(_xlpm.pre,2)="12","2PL",IF(RIGHT(_xlpm.pre,1)="1","1PL","3PL")))),N2200,O2200,P2200,Q2200&amp;"W",R2200),_xlfn.TEXTJOIN("-",TRUE,M2200,N2200,O2200,P2200,Q2200&amp;"W",R2200))</f>
        <v>Elbow Edge-AL-Silver-Epoxy-5W-3</v>
      </c>
      <c r="T2200" s="14" t="str">
        <f>IF(COUNTIF(Cycletime[Element Desc.],ProjectsDB[[#This Row],[Element Desc.]])&gt;0,"Found","Not Found")</f>
        <v>Found</v>
      </c>
    </row>
    <row r="2201" spans="2:20" x14ac:dyDescent="0.25">
      <c r="B2201" s="8" t="s">
        <v>4479</v>
      </c>
      <c r="C2201" s="9" t="s">
        <v>3505</v>
      </c>
      <c r="D2201" s="9" t="s">
        <v>3506</v>
      </c>
      <c r="E2201" s="10">
        <v>4</v>
      </c>
      <c r="F2201" s="9" t="s">
        <v>3408</v>
      </c>
      <c r="G2201" s="9" t="s">
        <v>4438</v>
      </c>
      <c r="H2201" s="11"/>
      <c r="I2201" s="12"/>
      <c r="J2201" s="12"/>
      <c r="K2201" s="12"/>
      <c r="L2201" s="12">
        <f t="array" ref="L2201">IFERROR(LOOKUP(2^15,SEARCH({"40A","63A","80A","100A","125A","160A","200A","250A","400A","630A","800A","1000A","1250A","1600A","2000A","2500A","3200A","4000A","5000A","6300A"},UPPER(D2201)),{40,63,80,100,125,160,200,250,400,630,800,1000,1250,1600,2000,2500,3200,4000,5000,6300}),0)</f>
        <v>5000</v>
      </c>
      <c r="M2201" s="9" t="str">
        <f t="shared" si="171"/>
        <v>Joint Pack</v>
      </c>
      <c r="N2201" s="9" t="str">
        <f t="shared" si="172"/>
        <v>AL</v>
      </c>
      <c r="O2201" s="13" t="str">
        <f t="shared" si="173"/>
        <v>Silver</v>
      </c>
      <c r="P2201" s="9" t="str">
        <f t="shared" si="174"/>
        <v>None</v>
      </c>
      <c r="Q2201" s="9" t="str">
        <f t="shared" si="175"/>
        <v>5</v>
      </c>
      <c r="R22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01" s="14" t="str">
        <f>IF(ProjectsDB[[#This Row],[Item Type]]="Straight Plug-In",_xlfn.TEXTJOIN("-",TRUE,M2201&amp;"-"&amp;_xlfn.LET(_xlpm.txt,ProjectsDB[[#This Row],[Assembly]],_xlpm.pos,FIND("SP",_xlpm.txt),_xlpm.pre,LEFT(_xlpm.txt,_xlpm.pos-1),IF(RIGHT(_xlpm.pre,3)="123","3PL",IF(RIGHT(_xlpm.pre,2)="12","2PL",IF(RIGHT(_xlpm.pre,1)="1","1PL","3PL")))),N2201,O2201,P2201,Q2201&amp;"W",R2201),_xlfn.TEXTJOIN("-",TRUE,M2201,N2201,O2201,P2201,Q2201&amp;"W",R2201))</f>
        <v>Joint Pack-AL-Silver-None-5W-3</v>
      </c>
      <c r="T2201" s="14" t="str">
        <f>IF(COUNTIF(Cycletime[Element Desc.],ProjectsDB[[#This Row],[Element Desc.]])&gt;0,"Found","Not Found")</f>
        <v>Found</v>
      </c>
    </row>
    <row r="2202" spans="2:20" x14ac:dyDescent="0.25">
      <c r="B2202" s="8" t="s">
        <v>4480</v>
      </c>
      <c r="C2202" s="9" t="s">
        <v>3499</v>
      </c>
      <c r="D2202" s="9" t="s">
        <v>3500</v>
      </c>
      <c r="E2202" s="10">
        <v>1</v>
      </c>
      <c r="F2202" s="9" t="s">
        <v>3408</v>
      </c>
      <c r="G2202" s="9" t="s">
        <v>4438</v>
      </c>
      <c r="H2202" s="11"/>
      <c r="I2202" s="12">
        <v>1250</v>
      </c>
      <c r="J2202" s="12"/>
      <c r="K2202" s="12"/>
      <c r="L2202" s="12">
        <f t="array" ref="L2202">IFERROR(LOOKUP(2^15,SEARCH({"40A","63A","80A","100A","125A","160A","200A","250A","400A","630A","800A","1000A","1250A","1600A","2000A","2500A","3200A","4000A","5000A","6300A"},UPPER(D2202)),{40,63,80,100,125,160,200,250,400,630,800,1000,1250,1600,2000,2500,3200,4000,5000,6300}),0)</f>
        <v>5000</v>
      </c>
      <c r="M2202" s="9" t="str">
        <f t="shared" si="171"/>
        <v>Straight Feeder</v>
      </c>
      <c r="N2202" s="9" t="str">
        <f t="shared" si="172"/>
        <v>AL</v>
      </c>
      <c r="O2202" s="13" t="str">
        <f t="shared" si="173"/>
        <v>Silver</v>
      </c>
      <c r="P2202" s="9" t="str">
        <f t="shared" si="174"/>
        <v>Epoxy</v>
      </c>
      <c r="Q2202" s="9" t="str">
        <f t="shared" si="175"/>
        <v>5</v>
      </c>
      <c r="R22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02" s="14" t="str">
        <f>IF(ProjectsDB[[#This Row],[Item Type]]="Straight Plug-In",_xlfn.TEXTJOIN("-",TRUE,M2202&amp;"-"&amp;_xlfn.LET(_xlpm.txt,ProjectsDB[[#This Row],[Assembly]],_xlpm.pos,FIND("SP",_xlpm.txt),_xlpm.pre,LEFT(_xlpm.txt,_xlpm.pos-1),IF(RIGHT(_xlpm.pre,3)="123","3PL",IF(RIGHT(_xlpm.pre,2)="12","2PL",IF(RIGHT(_xlpm.pre,1)="1","1PL","3PL")))),N2202,O2202,P2202,Q2202&amp;"W",R2202),_xlfn.TEXTJOIN("-",TRUE,M2202,N2202,O2202,P2202,Q2202&amp;"W",R2202))</f>
        <v>Straight Feeder-AL-Silver-Epoxy-5W-3</v>
      </c>
      <c r="T2202" s="14" t="str">
        <f>IF(COUNTIF(Cycletime[Element Desc.],ProjectsDB[[#This Row],[Element Desc.]])&gt;0,"Found","Not Found")</f>
        <v>Found</v>
      </c>
    </row>
    <row r="2203" spans="2:20" x14ac:dyDescent="0.25">
      <c r="B2203" s="8" t="s">
        <v>4481</v>
      </c>
      <c r="C2203" s="9" t="s">
        <v>4482</v>
      </c>
      <c r="D2203" s="9" t="s">
        <v>4483</v>
      </c>
      <c r="E2203" s="10">
        <v>1</v>
      </c>
      <c r="F2203" s="9" t="s">
        <v>3408</v>
      </c>
      <c r="G2203" s="9" t="s">
        <v>4438</v>
      </c>
      <c r="H2203" s="11"/>
      <c r="I2203" s="12">
        <v>2380</v>
      </c>
      <c r="J2203" s="12"/>
      <c r="K2203" s="12"/>
      <c r="L2203" s="12">
        <f t="array" ref="L2203">IFERROR(LOOKUP(2^15,SEARCH({"40A","63A","80A","100A","125A","160A","200A","250A","400A","630A","800A","1000A","1250A","1600A","2000A","2500A","3200A","4000A","5000A","6300A"},UPPER(D2203)),{40,63,80,100,125,160,200,250,400,630,800,1000,1250,1600,2000,2500,3200,4000,5000,6300}),0)</f>
        <v>5000</v>
      </c>
      <c r="M2203" s="9" t="str">
        <f t="shared" si="171"/>
        <v>Straight Feeder</v>
      </c>
      <c r="N2203" s="9" t="str">
        <f t="shared" si="172"/>
        <v>AL</v>
      </c>
      <c r="O2203" s="13" t="str">
        <f t="shared" si="173"/>
        <v>Silver</v>
      </c>
      <c r="P2203" s="9" t="str">
        <f t="shared" si="174"/>
        <v>Epoxy</v>
      </c>
      <c r="Q2203" s="9" t="str">
        <f t="shared" si="175"/>
        <v>5</v>
      </c>
      <c r="R22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03" s="14" t="str">
        <f>IF(ProjectsDB[[#This Row],[Item Type]]="Straight Plug-In",_xlfn.TEXTJOIN("-",TRUE,M2203&amp;"-"&amp;_xlfn.LET(_xlpm.txt,ProjectsDB[[#This Row],[Assembly]],_xlpm.pos,FIND("SP",_xlpm.txt),_xlpm.pre,LEFT(_xlpm.txt,_xlpm.pos-1),IF(RIGHT(_xlpm.pre,3)="123","3PL",IF(RIGHT(_xlpm.pre,2)="12","2PL",IF(RIGHT(_xlpm.pre,1)="1","1PL","3PL")))),N2203,O2203,P2203,Q2203&amp;"W",R2203),_xlfn.TEXTJOIN("-",TRUE,M2203,N2203,O2203,P2203,Q2203&amp;"W",R2203))</f>
        <v>Straight Feeder-AL-Silver-Epoxy-5W-3</v>
      </c>
      <c r="T2203" s="14" t="str">
        <f>IF(COUNTIF(Cycletime[Element Desc.],ProjectsDB[[#This Row],[Element Desc.]])&gt;0,"Found","Not Found")</f>
        <v>Found</v>
      </c>
    </row>
    <row r="2204" spans="2:20" x14ac:dyDescent="0.25">
      <c r="B2204" s="8" t="s">
        <v>4484</v>
      </c>
      <c r="C2204" s="9" t="s">
        <v>4485</v>
      </c>
      <c r="D2204" s="9" t="s">
        <v>4486</v>
      </c>
      <c r="E2204" s="10">
        <v>1</v>
      </c>
      <c r="F2204" s="9" t="s">
        <v>3408</v>
      </c>
      <c r="G2204" s="9" t="s">
        <v>4438</v>
      </c>
      <c r="H2204" s="11"/>
      <c r="I2204" s="12">
        <v>300</v>
      </c>
      <c r="J2204" s="12">
        <v>320</v>
      </c>
      <c r="K2204" s="12">
        <v>300</v>
      </c>
      <c r="L2204" s="12">
        <f t="array" ref="L2204">IFERROR(LOOKUP(2^15,SEARCH({"40A","63A","80A","100A","125A","160A","200A","250A","400A","630A","800A","1000A","1250A","1600A","2000A","2500A","3200A","4000A","5000A","6300A"},UPPER(D2204)),{40,63,80,100,125,160,200,250,400,630,800,1000,1250,1600,2000,2500,3200,4000,5000,6300}),0)</f>
        <v>5000</v>
      </c>
      <c r="M2204" s="9" t="str">
        <f t="shared" si="171"/>
        <v>Z-Unit Flat</v>
      </c>
      <c r="N2204" s="9" t="str">
        <f t="shared" si="172"/>
        <v>AL</v>
      </c>
      <c r="O2204" s="13" t="str">
        <f t="shared" si="173"/>
        <v>Silver</v>
      </c>
      <c r="P2204" s="9" t="str">
        <f t="shared" si="174"/>
        <v>Epoxy</v>
      </c>
      <c r="Q2204" s="9" t="str">
        <f t="shared" si="175"/>
        <v>5</v>
      </c>
      <c r="R22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04" s="14" t="str">
        <f>IF(ProjectsDB[[#This Row],[Item Type]]="Straight Plug-In",_xlfn.TEXTJOIN("-",TRUE,M2204&amp;"-"&amp;_xlfn.LET(_xlpm.txt,ProjectsDB[[#This Row],[Assembly]],_xlpm.pos,FIND("SP",_xlpm.txt),_xlpm.pre,LEFT(_xlpm.txt,_xlpm.pos-1),IF(RIGHT(_xlpm.pre,3)="123","3PL",IF(RIGHT(_xlpm.pre,2)="12","2PL",IF(RIGHT(_xlpm.pre,1)="1","1PL","3PL")))),N2204,O2204,P2204,Q2204&amp;"W",R2204),_xlfn.TEXTJOIN("-",TRUE,M2204,N2204,O2204,P2204,Q2204&amp;"W",R2204))</f>
        <v>Z-Unit Flat-AL-Silver-Epoxy-5W-3</v>
      </c>
      <c r="T2204" s="14" t="str">
        <f>IF(COUNTIF(Cycletime[Element Desc.],ProjectsDB[[#This Row],[Element Desc.]])&gt;0,"Found","Not Found")</f>
        <v>Found</v>
      </c>
    </row>
    <row r="2205" spans="2:20" x14ac:dyDescent="0.25">
      <c r="B2205" s="8" t="s">
        <v>4487</v>
      </c>
      <c r="C2205" s="9" t="s">
        <v>4488</v>
      </c>
      <c r="D2205" s="9" t="s">
        <v>4489</v>
      </c>
      <c r="E2205" s="10">
        <v>1</v>
      </c>
      <c r="F2205" s="9" t="s">
        <v>3408</v>
      </c>
      <c r="G2205" s="9" t="s">
        <v>4438</v>
      </c>
      <c r="H2205" s="11"/>
      <c r="I2205" s="12">
        <v>1070</v>
      </c>
      <c r="J2205" s="12"/>
      <c r="K2205" s="12"/>
      <c r="L2205" s="12">
        <f t="array" ref="L2205">IFERROR(LOOKUP(2^15,SEARCH({"40A","63A","80A","100A","125A","160A","200A","250A","400A","630A","800A","1000A","1250A","1600A","2000A","2500A","3200A","4000A","5000A","6300A"},UPPER(D2205)),{40,63,80,100,125,160,200,250,400,630,800,1000,1250,1600,2000,2500,3200,4000,5000,6300}),0)</f>
        <v>5000</v>
      </c>
      <c r="M2205" s="9" t="str">
        <f t="shared" si="171"/>
        <v>Straight Feeder</v>
      </c>
      <c r="N2205" s="9" t="str">
        <f t="shared" si="172"/>
        <v>AL</v>
      </c>
      <c r="O2205" s="13" t="str">
        <f t="shared" si="173"/>
        <v>Silver</v>
      </c>
      <c r="P2205" s="9" t="str">
        <f t="shared" si="174"/>
        <v>Epoxy</v>
      </c>
      <c r="Q2205" s="9" t="str">
        <f t="shared" si="175"/>
        <v>5</v>
      </c>
      <c r="R22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05" s="14" t="str">
        <f>IF(ProjectsDB[[#This Row],[Item Type]]="Straight Plug-In",_xlfn.TEXTJOIN("-",TRUE,M2205&amp;"-"&amp;_xlfn.LET(_xlpm.txt,ProjectsDB[[#This Row],[Assembly]],_xlpm.pos,FIND("SP",_xlpm.txt),_xlpm.pre,LEFT(_xlpm.txt,_xlpm.pos-1),IF(RIGHT(_xlpm.pre,3)="123","3PL",IF(RIGHT(_xlpm.pre,2)="12","2PL",IF(RIGHT(_xlpm.pre,1)="1","1PL","3PL")))),N2205,O2205,P2205,Q2205&amp;"W",R2205),_xlfn.TEXTJOIN("-",TRUE,M2205,N2205,O2205,P2205,Q2205&amp;"W",R2205))</f>
        <v>Straight Feeder-AL-Silver-Epoxy-5W-3</v>
      </c>
      <c r="T2205" s="14" t="str">
        <f>IF(COUNTIF(Cycletime[Element Desc.],ProjectsDB[[#This Row],[Element Desc.]])&gt;0,"Found","Not Found")</f>
        <v>Found</v>
      </c>
    </row>
    <row r="2206" spans="2:20" x14ac:dyDescent="0.25">
      <c r="B2206" s="8" t="s">
        <v>4490</v>
      </c>
      <c r="C2206" s="9" t="s">
        <v>4491</v>
      </c>
      <c r="D2206" s="9" t="s">
        <v>4492</v>
      </c>
      <c r="E2206" s="10">
        <v>1</v>
      </c>
      <c r="F2206" s="9" t="s">
        <v>3408</v>
      </c>
      <c r="G2206" s="9" t="s">
        <v>4438</v>
      </c>
      <c r="H2206" s="11"/>
      <c r="I2206" s="12">
        <v>890</v>
      </c>
      <c r="J2206" s="12">
        <v>300</v>
      </c>
      <c r="K2206" s="12"/>
      <c r="L2206" s="12">
        <f t="array" ref="L2206">IFERROR(LOOKUP(2^15,SEARCH({"40A","63A","80A","100A","125A","160A","200A","250A","400A","630A","800A","1000A","1250A","1600A","2000A","2500A","3200A","4000A","5000A","6300A"},UPPER(D2206)),{40,63,80,100,125,160,200,250,400,630,800,1000,1250,1600,2000,2500,3200,4000,5000,6300}),0)</f>
        <v>5000</v>
      </c>
      <c r="M2206" s="9" t="str">
        <f t="shared" si="171"/>
        <v>Elbow Flat</v>
      </c>
      <c r="N2206" s="9" t="str">
        <f t="shared" si="172"/>
        <v>AL</v>
      </c>
      <c r="O2206" s="13" t="str">
        <f t="shared" si="173"/>
        <v>Silver</v>
      </c>
      <c r="P2206" s="9" t="str">
        <f t="shared" si="174"/>
        <v>Epoxy</v>
      </c>
      <c r="Q2206" s="9" t="str">
        <f t="shared" si="175"/>
        <v>5</v>
      </c>
      <c r="R22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06" s="14" t="str">
        <f>IF(ProjectsDB[[#This Row],[Item Type]]="Straight Plug-In",_xlfn.TEXTJOIN("-",TRUE,M2206&amp;"-"&amp;_xlfn.LET(_xlpm.txt,ProjectsDB[[#This Row],[Assembly]],_xlpm.pos,FIND("SP",_xlpm.txt),_xlpm.pre,LEFT(_xlpm.txt,_xlpm.pos-1),IF(RIGHT(_xlpm.pre,3)="123","3PL",IF(RIGHT(_xlpm.pre,2)="12","2PL",IF(RIGHT(_xlpm.pre,1)="1","1PL","3PL")))),N2206,O2206,P2206,Q2206&amp;"W",R2206),_xlfn.TEXTJOIN("-",TRUE,M2206,N2206,O2206,P2206,Q2206&amp;"W",R2206))</f>
        <v>Elbow Flat-AL-Silver-Epoxy-5W-3</v>
      </c>
      <c r="T2206" s="14" t="str">
        <f>IF(COUNTIF(Cycletime[Element Desc.],ProjectsDB[[#This Row],[Element Desc.]])&gt;0,"Found","Not Found")</f>
        <v>Found</v>
      </c>
    </row>
    <row r="2207" spans="2:20" x14ac:dyDescent="0.25">
      <c r="B2207" s="8" t="s">
        <v>4493</v>
      </c>
      <c r="C2207" s="9" t="s">
        <v>3511</v>
      </c>
      <c r="D2207" s="9" t="s">
        <v>3512</v>
      </c>
      <c r="E2207" s="10">
        <v>1</v>
      </c>
      <c r="F2207" s="9" t="s">
        <v>3408</v>
      </c>
      <c r="G2207" s="9" t="s">
        <v>4438</v>
      </c>
      <c r="H2207" s="11"/>
      <c r="I2207" s="12">
        <v>580</v>
      </c>
      <c r="J2207" s="12">
        <v>580</v>
      </c>
      <c r="K2207" s="12"/>
      <c r="L2207" s="12">
        <f t="array" ref="L2207">IFERROR(LOOKUP(2^15,SEARCH({"40A","63A","80A","100A","125A","160A","200A","250A","400A","630A","800A","1000A","1250A","1600A","2000A","2500A","3200A","4000A","5000A","6300A"},UPPER(D2207)),{40,63,80,100,125,160,200,250,400,630,800,1000,1250,1600,2000,2500,3200,4000,5000,6300}),0)</f>
        <v>5000</v>
      </c>
      <c r="M2207" s="9" t="str">
        <f t="shared" si="171"/>
        <v>Elbow Edge</v>
      </c>
      <c r="N2207" s="9" t="str">
        <f t="shared" si="172"/>
        <v>AL</v>
      </c>
      <c r="O2207" s="13" t="str">
        <f t="shared" si="173"/>
        <v>Silver</v>
      </c>
      <c r="P2207" s="9" t="str">
        <f t="shared" si="174"/>
        <v>Epoxy</v>
      </c>
      <c r="Q2207" s="9" t="str">
        <f t="shared" si="175"/>
        <v>5</v>
      </c>
      <c r="R22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07" s="14" t="str">
        <f>IF(ProjectsDB[[#This Row],[Item Type]]="Straight Plug-In",_xlfn.TEXTJOIN("-",TRUE,M2207&amp;"-"&amp;_xlfn.LET(_xlpm.txt,ProjectsDB[[#This Row],[Assembly]],_xlpm.pos,FIND("SP",_xlpm.txt),_xlpm.pre,LEFT(_xlpm.txt,_xlpm.pos-1),IF(RIGHT(_xlpm.pre,3)="123","3PL",IF(RIGHT(_xlpm.pre,2)="12","2PL",IF(RIGHT(_xlpm.pre,1)="1","1PL","3PL")))),N2207,O2207,P2207,Q2207&amp;"W",R2207),_xlfn.TEXTJOIN("-",TRUE,M2207,N2207,O2207,P2207,Q2207&amp;"W",R2207))</f>
        <v>Elbow Edge-AL-Silver-Epoxy-5W-3</v>
      </c>
      <c r="T2207" s="14" t="str">
        <f>IF(COUNTIF(Cycletime[Element Desc.],ProjectsDB[[#This Row],[Element Desc.]])&gt;0,"Found","Not Found")</f>
        <v>Found</v>
      </c>
    </row>
    <row r="2208" spans="2:20" x14ac:dyDescent="0.25">
      <c r="B2208" s="8" t="s">
        <v>4494</v>
      </c>
      <c r="C2208" s="9" t="s">
        <v>4495</v>
      </c>
      <c r="D2208" s="9" t="s">
        <v>4496</v>
      </c>
      <c r="E2208" s="10">
        <v>1</v>
      </c>
      <c r="F2208" s="9" t="s">
        <v>3408</v>
      </c>
      <c r="G2208" s="9" t="s">
        <v>4438</v>
      </c>
      <c r="H2208" s="11"/>
      <c r="I2208" s="12">
        <v>2460</v>
      </c>
      <c r="J2208" s="12"/>
      <c r="K2208" s="12"/>
      <c r="L2208" s="12">
        <f t="array" ref="L2208">IFERROR(LOOKUP(2^15,SEARCH({"40A","63A","80A","100A","125A","160A","200A","250A","400A","630A","800A","1000A","1250A","1600A","2000A","2500A","3200A","4000A","5000A","6300A"},UPPER(D2208)),{40,63,80,100,125,160,200,250,400,630,800,1000,1250,1600,2000,2500,3200,4000,5000,6300}),0)</f>
        <v>5000</v>
      </c>
      <c r="M2208" s="9" t="str">
        <f t="shared" si="171"/>
        <v>Straight Feeder</v>
      </c>
      <c r="N2208" s="9" t="str">
        <f t="shared" si="172"/>
        <v>AL</v>
      </c>
      <c r="O2208" s="13" t="str">
        <f t="shared" si="173"/>
        <v>Silver</v>
      </c>
      <c r="P2208" s="9" t="str">
        <f t="shared" si="174"/>
        <v>Epoxy</v>
      </c>
      <c r="Q2208" s="9" t="str">
        <f t="shared" si="175"/>
        <v>5</v>
      </c>
      <c r="R22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08" s="14" t="str">
        <f>IF(ProjectsDB[[#This Row],[Item Type]]="Straight Plug-In",_xlfn.TEXTJOIN("-",TRUE,M2208&amp;"-"&amp;_xlfn.LET(_xlpm.txt,ProjectsDB[[#This Row],[Assembly]],_xlpm.pos,FIND("SP",_xlpm.txt),_xlpm.pre,LEFT(_xlpm.txt,_xlpm.pos-1),IF(RIGHT(_xlpm.pre,3)="123","3PL",IF(RIGHT(_xlpm.pre,2)="12","2PL",IF(RIGHT(_xlpm.pre,1)="1","1PL","3PL")))),N2208,O2208,P2208,Q2208&amp;"W",R2208),_xlfn.TEXTJOIN("-",TRUE,M2208,N2208,O2208,P2208,Q2208&amp;"W",R2208))</f>
        <v>Straight Feeder-AL-Silver-Epoxy-5W-3</v>
      </c>
      <c r="T2208" s="14" t="str">
        <f>IF(COUNTIF(Cycletime[Element Desc.],ProjectsDB[[#This Row],[Element Desc.]])&gt;0,"Found","Not Found")</f>
        <v>Found</v>
      </c>
    </row>
    <row r="2209" spans="2:20" x14ac:dyDescent="0.25">
      <c r="B2209" s="8" t="s">
        <v>4497</v>
      </c>
      <c r="C2209" s="9" t="s">
        <v>3505</v>
      </c>
      <c r="D2209" s="9" t="s">
        <v>3506</v>
      </c>
      <c r="E2209" s="10">
        <v>7</v>
      </c>
      <c r="F2209" s="9" t="s">
        <v>3408</v>
      </c>
      <c r="G2209" s="9" t="s">
        <v>4438</v>
      </c>
      <c r="H2209" s="11"/>
      <c r="I2209" s="12"/>
      <c r="J2209" s="12"/>
      <c r="K2209" s="12"/>
      <c r="L2209" s="12">
        <f t="array" ref="L2209">IFERROR(LOOKUP(2^15,SEARCH({"40A","63A","80A","100A","125A","160A","200A","250A","400A","630A","800A","1000A","1250A","1600A","2000A","2500A","3200A","4000A","5000A","6300A"},UPPER(D2209)),{40,63,80,100,125,160,200,250,400,630,800,1000,1250,1600,2000,2500,3200,4000,5000,6300}),0)</f>
        <v>5000</v>
      </c>
      <c r="M2209" s="9" t="str">
        <f t="shared" si="171"/>
        <v>Joint Pack</v>
      </c>
      <c r="N2209" s="9" t="str">
        <f t="shared" si="172"/>
        <v>AL</v>
      </c>
      <c r="O2209" s="13" t="str">
        <f t="shared" si="173"/>
        <v>Silver</v>
      </c>
      <c r="P2209" s="9" t="str">
        <f t="shared" si="174"/>
        <v>None</v>
      </c>
      <c r="Q2209" s="9" t="str">
        <f t="shared" si="175"/>
        <v>5</v>
      </c>
      <c r="R22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09" s="14" t="str">
        <f>IF(ProjectsDB[[#This Row],[Item Type]]="Straight Plug-In",_xlfn.TEXTJOIN("-",TRUE,M2209&amp;"-"&amp;_xlfn.LET(_xlpm.txt,ProjectsDB[[#This Row],[Assembly]],_xlpm.pos,FIND("SP",_xlpm.txt),_xlpm.pre,LEFT(_xlpm.txt,_xlpm.pos-1),IF(RIGHT(_xlpm.pre,3)="123","3PL",IF(RIGHT(_xlpm.pre,2)="12","2PL",IF(RIGHT(_xlpm.pre,1)="1","1PL","3PL")))),N2209,O2209,P2209,Q2209&amp;"W",R2209),_xlfn.TEXTJOIN("-",TRUE,M2209,N2209,O2209,P2209,Q2209&amp;"W",R2209))</f>
        <v>Joint Pack-AL-Silver-None-5W-3</v>
      </c>
      <c r="T2209" s="14" t="str">
        <f>IF(COUNTIF(Cycletime[Element Desc.],ProjectsDB[[#This Row],[Element Desc.]])&gt;0,"Found","Not Found")</f>
        <v>Found</v>
      </c>
    </row>
    <row r="2210" spans="2:20" x14ac:dyDescent="0.25">
      <c r="B2210" s="8" t="s">
        <v>4498</v>
      </c>
      <c r="C2210" s="9" t="s">
        <v>1555</v>
      </c>
      <c r="D2210" s="9" t="s">
        <v>1556</v>
      </c>
      <c r="E2210" s="10">
        <v>1</v>
      </c>
      <c r="F2210" s="9" t="s">
        <v>3408</v>
      </c>
      <c r="G2210" s="9" t="s">
        <v>4438</v>
      </c>
      <c r="H2210" s="11"/>
      <c r="I2210" s="12"/>
      <c r="J2210" s="12"/>
      <c r="K2210" s="12"/>
      <c r="L2210" s="12">
        <f t="array" ref="L2210">IFERROR(LOOKUP(2^15,SEARCH({"40A","63A","80A","100A","125A","160A","200A","250A","400A","630A","800A","1000A","1250A","1600A","2000A","2500A","3200A","4000A","5000A","6300A"},UPPER(D2210)),{40,63,80,100,125,160,200,250,400,630,800,1000,1250,1600,2000,2500,3200,4000,5000,6300}),0)</f>
        <v>4000</v>
      </c>
      <c r="M2210" s="9" t="str">
        <f t="shared" si="171"/>
        <v>Joint Pack</v>
      </c>
      <c r="N2210" s="9" t="str">
        <f t="shared" si="172"/>
        <v>AL</v>
      </c>
      <c r="O2210" s="13" t="str">
        <f t="shared" si="173"/>
        <v>Silver</v>
      </c>
      <c r="P2210" s="9" t="str">
        <f t="shared" si="174"/>
        <v>None</v>
      </c>
      <c r="Q2210" s="9" t="str">
        <f t="shared" si="175"/>
        <v>5</v>
      </c>
      <c r="R22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10" s="14" t="str">
        <f>IF(ProjectsDB[[#This Row],[Item Type]]="Straight Plug-In",_xlfn.TEXTJOIN("-",TRUE,M2210&amp;"-"&amp;_xlfn.LET(_xlpm.txt,ProjectsDB[[#This Row],[Assembly]],_xlpm.pos,FIND("SP",_xlpm.txt),_xlpm.pre,LEFT(_xlpm.txt,_xlpm.pos-1),IF(RIGHT(_xlpm.pre,3)="123","3PL",IF(RIGHT(_xlpm.pre,2)="12","2PL",IF(RIGHT(_xlpm.pre,1)="1","1PL","3PL")))),N2210,O2210,P2210,Q2210&amp;"W",R2210),_xlfn.TEXTJOIN("-",TRUE,M2210,N2210,O2210,P2210,Q2210&amp;"W",R2210))</f>
        <v>Joint Pack-AL-Silver-None-5W-2</v>
      </c>
      <c r="T2210" s="14" t="str">
        <f>IF(COUNTIF(Cycletime[Element Desc.],ProjectsDB[[#This Row],[Element Desc.]])&gt;0,"Found","Not Found")</f>
        <v>Found</v>
      </c>
    </row>
    <row r="2211" spans="2:20" x14ac:dyDescent="0.25">
      <c r="B2211" s="8" t="s">
        <v>4499</v>
      </c>
      <c r="C2211" s="9" t="s">
        <v>4500</v>
      </c>
      <c r="D2211" s="9" t="s">
        <v>4501</v>
      </c>
      <c r="E2211" s="10">
        <v>1</v>
      </c>
      <c r="F2211" s="9" t="s">
        <v>3408</v>
      </c>
      <c r="G2211" s="9" t="s">
        <v>4438</v>
      </c>
      <c r="H2211" s="11"/>
      <c r="I2211" s="12">
        <v>300</v>
      </c>
      <c r="J2211" s="12">
        <v>250</v>
      </c>
      <c r="K2211" s="12">
        <v>520</v>
      </c>
      <c r="L2211" s="12">
        <f t="array" ref="L2211">IFERROR(LOOKUP(2^15,SEARCH({"40A","63A","80A","100A","125A","160A","200A","250A","400A","630A","800A","1000A","1250A","1600A","2000A","2500A","3200A","4000A","5000A","6300A"},UPPER(D2211)),{40,63,80,100,125,160,200,250,400,630,800,1000,1250,1600,2000,2500,3200,4000,5000,6300}),0)</f>
        <v>4000</v>
      </c>
      <c r="M2211" s="9" t="str">
        <f t="shared" si="171"/>
        <v>Z-Unit Flat</v>
      </c>
      <c r="N2211" s="9" t="str">
        <f t="shared" si="172"/>
        <v>AL</v>
      </c>
      <c r="O2211" s="13" t="str">
        <f t="shared" si="173"/>
        <v>Silver</v>
      </c>
      <c r="P2211" s="9" t="str">
        <f t="shared" si="174"/>
        <v>Epoxy</v>
      </c>
      <c r="Q2211" s="9" t="str">
        <f t="shared" si="175"/>
        <v>5</v>
      </c>
      <c r="R22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11" s="14" t="str">
        <f>IF(ProjectsDB[[#This Row],[Item Type]]="Straight Plug-In",_xlfn.TEXTJOIN("-",TRUE,M2211&amp;"-"&amp;_xlfn.LET(_xlpm.txt,ProjectsDB[[#This Row],[Assembly]],_xlpm.pos,FIND("SP",_xlpm.txt),_xlpm.pre,LEFT(_xlpm.txt,_xlpm.pos-1),IF(RIGHT(_xlpm.pre,3)="123","3PL",IF(RIGHT(_xlpm.pre,2)="12","2PL",IF(RIGHT(_xlpm.pre,1)="1","1PL","3PL")))),N2211,O2211,P2211,Q2211&amp;"W",R2211),_xlfn.TEXTJOIN("-",TRUE,M2211,N2211,O2211,P2211,Q2211&amp;"W",R2211))</f>
        <v>Z-Unit Flat-AL-Silver-Epoxy-5W-2</v>
      </c>
      <c r="T2211" s="14" t="str">
        <f>IF(COUNTIF(Cycletime[Element Desc.],ProjectsDB[[#This Row],[Element Desc.]])&gt;0,"Found","Not Found")</f>
        <v>Found</v>
      </c>
    </row>
    <row r="2212" spans="2:20" x14ac:dyDescent="0.25">
      <c r="B2212" s="8" t="s">
        <v>4502</v>
      </c>
      <c r="C2212" s="9" t="s">
        <v>4503</v>
      </c>
      <c r="D2212" s="9" t="s">
        <v>4504</v>
      </c>
      <c r="E2212" s="10">
        <v>1</v>
      </c>
      <c r="F2212" s="9" t="s">
        <v>3408</v>
      </c>
      <c r="G2212" s="9" t="s">
        <v>4438</v>
      </c>
      <c r="H2212" s="11"/>
      <c r="I2212" s="12">
        <v>1600</v>
      </c>
      <c r="J2212" s="12"/>
      <c r="K2212" s="12"/>
      <c r="L2212" s="12">
        <f t="array" ref="L2212">IFERROR(LOOKUP(2^15,SEARCH({"40A","63A","80A","100A","125A","160A","200A","250A","400A","630A","800A","1000A","1250A","1600A","2000A","2500A","3200A","4000A","5000A","6300A"},UPPER(D2212)),{40,63,80,100,125,160,200,250,400,630,800,1000,1250,1600,2000,2500,3200,4000,5000,6300}),0)</f>
        <v>4000</v>
      </c>
      <c r="M2212" s="9" t="str">
        <f t="shared" si="171"/>
        <v>Straight Feeder</v>
      </c>
      <c r="N2212" s="9" t="str">
        <f t="shared" si="172"/>
        <v>AL</v>
      </c>
      <c r="O2212" s="13" t="str">
        <f t="shared" si="173"/>
        <v>Silver</v>
      </c>
      <c r="P2212" s="9" t="str">
        <f t="shared" si="174"/>
        <v>Epoxy</v>
      </c>
      <c r="Q2212" s="9" t="str">
        <f t="shared" si="175"/>
        <v>5</v>
      </c>
      <c r="R22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12" s="14" t="str">
        <f>IF(ProjectsDB[[#This Row],[Item Type]]="Straight Plug-In",_xlfn.TEXTJOIN("-",TRUE,M2212&amp;"-"&amp;_xlfn.LET(_xlpm.txt,ProjectsDB[[#This Row],[Assembly]],_xlpm.pos,FIND("SP",_xlpm.txt),_xlpm.pre,LEFT(_xlpm.txt,_xlpm.pos-1),IF(RIGHT(_xlpm.pre,3)="123","3PL",IF(RIGHT(_xlpm.pre,2)="12","2PL",IF(RIGHT(_xlpm.pre,1)="1","1PL","3PL")))),N2212,O2212,P2212,Q2212&amp;"W",R2212),_xlfn.TEXTJOIN("-",TRUE,M2212,N2212,O2212,P2212,Q2212&amp;"W",R2212))</f>
        <v>Straight Feeder-AL-Silver-Epoxy-5W-2</v>
      </c>
      <c r="T2212" s="14" t="str">
        <f>IF(COUNTIF(Cycletime[Element Desc.],ProjectsDB[[#This Row],[Element Desc.]])&gt;0,"Found","Not Found")</f>
        <v>Found</v>
      </c>
    </row>
    <row r="2213" spans="2:20" x14ac:dyDescent="0.25">
      <c r="B2213" s="8" t="s">
        <v>4505</v>
      </c>
      <c r="C2213" s="9" t="s">
        <v>1555</v>
      </c>
      <c r="D2213" s="9" t="s">
        <v>1556</v>
      </c>
      <c r="E2213" s="10">
        <v>1</v>
      </c>
      <c r="F2213" s="9" t="s">
        <v>3408</v>
      </c>
      <c r="G2213" s="9" t="s">
        <v>4438</v>
      </c>
      <c r="H2213" s="11"/>
      <c r="I2213" s="12"/>
      <c r="J2213" s="12"/>
      <c r="K2213" s="12"/>
      <c r="L2213" s="12">
        <f t="array" ref="L2213">IFERROR(LOOKUP(2^15,SEARCH({"40A","63A","80A","100A","125A","160A","200A","250A","400A","630A","800A","1000A","1250A","1600A","2000A","2500A","3200A","4000A","5000A","6300A"},UPPER(D2213)),{40,63,80,100,125,160,200,250,400,630,800,1000,1250,1600,2000,2500,3200,4000,5000,6300}),0)</f>
        <v>4000</v>
      </c>
      <c r="M2213" s="9" t="str">
        <f t="shared" si="171"/>
        <v>Joint Pack</v>
      </c>
      <c r="N2213" s="9" t="str">
        <f t="shared" si="172"/>
        <v>AL</v>
      </c>
      <c r="O2213" s="13" t="str">
        <f t="shared" si="173"/>
        <v>Silver</v>
      </c>
      <c r="P2213" s="9" t="str">
        <f t="shared" si="174"/>
        <v>None</v>
      </c>
      <c r="Q2213" s="9" t="str">
        <f t="shared" si="175"/>
        <v>5</v>
      </c>
      <c r="R22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13" s="14" t="str">
        <f>IF(ProjectsDB[[#This Row],[Item Type]]="Straight Plug-In",_xlfn.TEXTJOIN("-",TRUE,M2213&amp;"-"&amp;_xlfn.LET(_xlpm.txt,ProjectsDB[[#This Row],[Assembly]],_xlpm.pos,FIND("SP",_xlpm.txt),_xlpm.pre,LEFT(_xlpm.txt,_xlpm.pos-1),IF(RIGHT(_xlpm.pre,3)="123","3PL",IF(RIGHT(_xlpm.pre,2)="12","2PL",IF(RIGHT(_xlpm.pre,1)="1","1PL","3PL")))),N2213,O2213,P2213,Q2213&amp;"W",R2213),_xlfn.TEXTJOIN("-",TRUE,M2213,N2213,O2213,P2213,Q2213&amp;"W",R2213))</f>
        <v>Joint Pack-AL-Silver-None-5W-2</v>
      </c>
      <c r="T2213" s="14" t="str">
        <f>IF(COUNTIF(Cycletime[Element Desc.],ProjectsDB[[#This Row],[Element Desc.]])&gt;0,"Found","Not Found")</f>
        <v>Found</v>
      </c>
    </row>
    <row r="2214" spans="2:20" x14ac:dyDescent="0.25">
      <c r="B2214" s="8" t="s">
        <v>4506</v>
      </c>
      <c r="C2214" s="9" t="s">
        <v>1555</v>
      </c>
      <c r="D2214" s="9" t="s">
        <v>1556</v>
      </c>
      <c r="E2214" s="10">
        <v>1</v>
      </c>
      <c r="F2214" s="9" t="s">
        <v>3408</v>
      </c>
      <c r="G2214" s="9" t="s">
        <v>4438</v>
      </c>
      <c r="H2214" s="11"/>
      <c r="I2214" s="12"/>
      <c r="J2214" s="12"/>
      <c r="K2214" s="12"/>
      <c r="L2214" s="12">
        <f t="array" ref="L2214">IFERROR(LOOKUP(2^15,SEARCH({"40A","63A","80A","100A","125A","160A","200A","250A","400A","630A","800A","1000A","1250A","1600A","2000A","2500A","3200A","4000A","5000A","6300A"},UPPER(D2214)),{40,63,80,100,125,160,200,250,400,630,800,1000,1250,1600,2000,2500,3200,4000,5000,6300}),0)</f>
        <v>4000</v>
      </c>
      <c r="M2214" s="9" t="str">
        <f t="shared" si="171"/>
        <v>Joint Pack</v>
      </c>
      <c r="N2214" s="9" t="str">
        <f t="shared" si="172"/>
        <v>AL</v>
      </c>
      <c r="O2214" s="13" t="str">
        <f t="shared" si="173"/>
        <v>Silver</v>
      </c>
      <c r="P2214" s="9" t="str">
        <f t="shared" si="174"/>
        <v>None</v>
      </c>
      <c r="Q2214" s="9" t="str">
        <f t="shared" si="175"/>
        <v>5</v>
      </c>
      <c r="R22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14" s="14" t="str">
        <f>IF(ProjectsDB[[#This Row],[Item Type]]="Straight Plug-In",_xlfn.TEXTJOIN("-",TRUE,M2214&amp;"-"&amp;_xlfn.LET(_xlpm.txt,ProjectsDB[[#This Row],[Assembly]],_xlpm.pos,FIND("SP",_xlpm.txt),_xlpm.pre,LEFT(_xlpm.txt,_xlpm.pos-1),IF(RIGHT(_xlpm.pre,3)="123","3PL",IF(RIGHT(_xlpm.pre,2)="12","2PL",IF(RIGHT(_xlpm.pre,1)="1","1PL","3PL")))),N2214,O2214,P2214,Q2214&amp;"W",R2214),_xlfn.TEXTJOIN("-",TRUE,M2214,N2214,O2214,P2214,Q2214&amp;"W",R2214))</f>
        <v>Joint Pack-AL-Silver-None-5W-2</v>
      </c>
      <c r="T2214" s="14" t="str">
        <f>IF(COUNTIF(Cycletime[Element Desc.],ProjectsDB[[#This Row],[Element Desc.]])&gt;0,"Found","Not Found")</f>
        <v>Found</v>
      </c>
    </row>
    <row r="2215" spans="2:20" x14ac:dyDescent="0.25">
      <c r="B2215" s="8" t="s">
        <v>4507</v>
      </c>
      <c r="C2215" s="9" t="s">
        <v>4508</v>
      </c>
      <c r="D2215" s="9" t="s">
        <v>4509</v>
      </c>
      <c r="E2215" s="10">
        <v>1</v>
      </c>
      <c r="F2215" s="9" t="s">
        <v>3408</v>
      </c>
      <c r="G2215" s="9" t="s">
        <v>4438</v>
      </c>
      <c r="H2215" s="11"/>
      <c r="I2215" s="12">
        <v>820</v>
      </c>
      <c r="J2215" s="12"/>
      <c r="K2215" s="12"/>
      <c r="L2215" s="12">
        <f t="array" ref="L2215">IFERROR(LOOKUP(2^15,SEARCH({"40A","63A","80A","100A","125A","160A","200A","250A","400A","630A","800A","1000A","1250A","1600A","2000A","2500A","3200A","4000A","5000A","6300A"},UPPER(D2215)),{40,63,80,100,125,160,200,250,400,630,800,1000,1250,1600,2000,2500,3200,4000,5000,6300}),0)</f>
        <v>4000</v>
      </c>
      <c r="M2215" s="9" t="str">
        <f t="shared" si="171"/>
        <v>Straight Feeder</v>
      </c>
      <c r="N2215" s="9" t="str">
        <f t="shared" si="172"/>
        <v>AL</v>
      </c>
      <c r="O2215" s="13" t="str">
        <f t="shared" si="173"/>
        <v>Silver</v>
      </c>
      <c r="P2215" s="9" t="str">
        <f t="shared" si="174"/>
        <v>Epoxy</v>
      </c>
      <c r="Q2215" s="9" t="str">
        <f t="shared" si="175"/>
        <v>5</v>
      </c>
      <c r="R22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15" s="14" t="str">
        <f>IF(ProjectsDB[[#This Row],[Item Type]]="Straight Plug-In",_xlfn.TEXTJOIN("-",TRUE,M2215&amp;"-"&amp;_xlfn.LET(_xlpm.txt,ProjectsDB[[#This Row],[Assembly]],_xlpm.pos,FIND("SP",_xlpm.txt),_xlpm.pre,LEFT(_xlpm.txt,_xlpm.pos-1),IF(RIGHT(_xlpm.pre,3)="123","3PL",IF(RIGHT(_xlpm.pre,2)="12","2PL",IF(RIGHT(_xlpm.pre,1)="1","1PL","3PL")))),N2215,O2215,P2215,Q2215&amp;"W",R2215),_xlfn.TEXTJOIN("-",TRUE,M2215,N2215,O2215,P2215,Q2215&amp;"W",R2215))</f>
        <v>Straight Feeder-AL-Silver-Epoxy-5W-2</v>
      </c>
      <c r="T2215" s="14" t="str">
        <f>IF(COUNTIF(Cycletime[Element Desc.],ProjectsDB[[#This Row],[Element Desc.]])&gt;0,"Found","Not Found")</f>
        <v>Found</v>
      </c>
    </row>
    <row r="2216" spans="2:20" x14ac:dyDescent="0.25">
      <c r="B2216" s="8" t="s">
        <v>4510</v>
      </c>
      <c r="C2216" s="9" t="s">
        <v>1555</v>
      </c>
      <c r="D2216" s="9" t="s">
        <v>1556</v>
      </c>
      <c r="E2216" s="10">
        <v>1</v>
      </c>
      <c r="F2216" s="9" t="s">
        <v>3408</v>
      </c>
      <c r="G2216" s="9" t="s">
        <v>4511</v>
      </c>
      <c r="H2216" s="11"/>
      <c r="I2216" s="12"/>
      <c r="J2216" s="12"/>
      <c r="K2216" s="12"/>
      <c r="L2216" s="12">
        <f t="array" ref="L2216">IFERROR(LOOKUP(2^15,SEARCH({"40A","63A","80A","100A","125A","160A","200A","250A","400A","630A","800A","1000A","1250A","1600A","2000A","2500A","3200A","4000A","5000A","6300A"},UPPER(D2216)),{40,63,80,100,125,160,200,250,400,630,800,1000,1250,1600,2000,2500,3200,4000,5000,6300}),0)</f>
        <v>4000</v>
      </c>
      <c r="M2216" s="9" t="str">
        <f t="shared" si="171"/>
        <v>Joint Pack</v>
      </c>
      <c r="N2216" s="9" t="str">
        <f t="shared" si="172"/>
        <v>AL</v>
      </c>
      <c r="O2216" s="13" t="str">
        <f t="shared" si="173"/>
        <v>Silver</v>
      </c>
      <c r="P2216" s="9" t="str">
        <f t="shared" si="174"/>
        <v>None</v>
      </c>
      <c r="Q2216" s="9" t="str">
        <f t="shared" si="175"/>
        <v>5</v>
      </c>
      <c r="R22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16" s="14" t="str">
        <f>IF(ProjectsDB[[#This Row],[Item Type]]="Straight Plug-In",_xlfn.TEXTJOIN("-",TRUE,M2216&amp;"-"&amp;_xlfn.LET(_xlpm.txt,ProjectsDB[[#This Row],[Assembly]],_xlpm.pos,FIND("SP",_xlpm.txt),_xlpm.pre,LEFT(_xlpm.txt,_xlpm.pos-1),IF(RIGHT(_xlpm.pre,3)="123","3PL",IF(RIGHT(_xlpm.pre,2)="12","2PL",IF(RIGHT(_xlpm.pre,1)="1","1PL","3PL")))),N2216,O2216,P2216,Q2216&amp;"W",R2216),_xlfn.TEXTJOIN("-",TRUE,M2216,N2216,O2216,P2216,Q2216&amp;"W",R2216))</f>
        <v>Joint Pack-AL-Silver-None-5W-2</v>
      </c>
      <c r="T2216" s="14" t="str">
        <f>IF(COUNTIF(Cycletime[Element Desc.],ProjectsDB[[#This Row],[Element Desc.]])&gt;0,"Found","Not Found")</f>
        <v>Found</v>
      </c>
    </row>
    <row r="2217" spans="2:20" x14ac:dyDescent="0.25">
      <c r="B2217" s="8" t="s">
        <v>4512</v>
      </c>
      <c r="C2217" s="9" t="s">
        <v>3452</v>
      </c>
      <c r="D2217" s="9" t="s">
        <v>3453</v>
      </c>
      <c r="E2217" s="10">
        <v>1</v>
      </c>
      <c r="F2217" s="9" t="s">
        <v>3408</v>
      </c>
      <c r="G2217" s="9" t="s">
        <v>4511</v>
      </c>
      <c r="H2217" s="11"/>
      <c r="I2217" s="12">
        <v>505</v>
      </c>
      <c r="J2217" s="12">
        <v>505</v>
      </c>
      <c r="K2217" s="12"/>
      <c r="L2217" s="12">
        <f t="array" ref="L2217">IFERROR(LOOKUP(2^15,SEARCH({"40A","63A","80A","100A","125A","160A","200A","250A","400A","630A","800A","1000A","1250A","1600A","2000A","2500A","3200A","4000A","5000A","6300A"},UPPER(D2217)),{40,63,80,100,125,160,200,250,400,630,800,1000,1250,1600,2000,2500,3200,4000,5000,6300}),0)</f>
        <v>4000</v>
      </c>
      <c r="M2217" s="9" t="str">
        <f t="shared" si="171"/>
        <v>Elbow Edge</v>
      </c>
      <c r="N2217" s="9" t="str">
        <f t="shared" si="172"/>
        <v>AL</v>
      </c>
      <c r="O2217" s="13" t="str">
        <f t="shared" si="173"/>
        <v>Silver</v>
      </c>
      <c r="P2217" s="9" t="str">
        <f t="shared" si="174"/>
        <v>Epoxy</v>
      </c>
      <c r="Q2217" s="9" t="str">
        <f t="shared" si="175"/>
        <v>5</v>
      </c>
      <c r="R22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17" s="14" t="str">
        <f>IF(ProjectsDB[[#This Row],[Item Type]]="Straight Plug-In",_xlfn.TEXTJOIN("-",TRUE,M2217&amp;"-"&amp;_xlfn.LET(_xlpm.txt,ProjectsDB[[#This Row],[Assembly]],_xlpm.pos,FIND("SP",_xlpm.txt),_xlpm.pre,LEFT(_xlpm.txt,_xlpm.pos-1),IF(RIGHT(_xlpm.pre,3)="123","3PL",IF(RIGHT(_xlpm.pre,2)="12","2PL",IF(RIGHT(_xlpm.pre,1)="1","1PL","3PL")))),N2217,O2217,P2217,Q2217&amp;"W",R2217),_xlfn.TEXTJOIN("-",TRUE,M2217,N2217,O2217,P2217,Q2217&amp;"W",R2217))</f>
        <v>Elbow Edge-AL-Silver-Epoxy-5W-2</v>
      </c>
      <c r="T2217" s="14" t="str">
        <f>IF(COUNTIF(Cycletime[Element Desc.],ProjectsDB[[#This Row],[Element Desc.]])&gt;0,"Found","Not Found")</f>
        <v>Found</v>
      </c>
    </row>
    <row r="2218" spans="2:20" x14ac:dyDescent="0.25">
      <c r="B2218" s="8" t="s">
        <v>4513</v>
      </c>
      <c r="C2218" s="9" t="s">
        <v>4259</v>
      </c>
      <c r="D2218" s="9" t="s">
        <v>4260</v>
      </c>
      <c r="E2218" s="10">
        <v>2</v>
      </c>
      <c r="F2218" s="9" t="s">
        <v>3408</v>
      </c>
      <c r="G2218" s="9" t="s">
        <v>4511</v>
      </c>
      <c r="H2218" s="11"/>
      <c r="I2218" s="12">
        <v>3000</v>
      </c>
      <c r="J2218" s="12"/>
      <c r="K2218" s="12"/>
      <c r="L2218" s="12">
        <f t="array" ref="L2218">IFERROR(LOOKUP(2^15,SEARCH({"40A","63A","80A","100A","125A","160A","200A","250A","400A","630A","800A","1000A","1250A","1600A","2000A","2500A","3200A","4000A","5000A","6300A"},UPPER(D2218)),{40,63,80,100,125,160,200,250,400,630,800,1000,1250,1600,2000,2500,3200,4000,5000,6300}),0)</f>
        <v>4000</v>
      </c>
      <c r="M2218" s="9" t="str">
        <f t="shared" si="171"/>
        <v>Straight Plug-In</v>
      </c>
      <c r="N2218" s="9" t="str">
        <f t="shared" si="172"/>
        <v>AL</v>
      </c>
      <c r="O2218" s="13" t="str">
        <f t="shared" si="173"/>
        <v>Silver</v>
      </c>
      <c r="P2218" s="9" t="str">
        <f t="shared" si="174"/>
        <v>Epoxy</v>
      </c>
      <c r="Q2218" s="9" t="str">
        <f t="shared" si="175"/>
        <v>5</v>
      </c>
      <c r="R22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18" s="14" t="str">
        <f>IF(ProjectsDB[[#This Row],[Item Type]]="Straight Plug-In",_xlfn.TEXTJOIN("-",TRUE,M2218&amp;"-"&amp;_xlfn.LET(_xlpm.txt,ProjectsDB[[#This Row],[Assembly]],_xlpm.pos,FIND("SP",_xlpm.txt),_xlpm.pre,LEFT(_xlpm.txt,_xlpm.pos-1),IF(RIGHT(_xlpm.pre,3)="123","3PL",IF(RIGHT(_xlpm.pre,2)="12","2PL",IF(RIGHT(_xlpm.pre,1)="1","1PL","3PL")))),N2218,O2218,P2218,Q2218&amp;"W",R2218),_xlfn.TEXTJOIN("-",TRUE,M2218,N2218,O2218,P2218,Q2218&amp;"W",R2218))</f>
        <v>Straight Plug-In-3PL-AL-Silver-Epoxy-5W-2</v>
      </c>
      <c r="T2218" s="14" t="str">
        <f>IF(COUNTIF(Cycletime[Element Desc.],ProjectsDB[[#This Row],[Element Desc.]])&gt;0,"Found","Not Found")</f>
        <v>Found</v>
      </c>
    </row>
    <row r="2219" spans="2:20" x14ac:dyDescent="0.25">
      <c r="B2219" s="8" t="s">
        <v>4514</v>
      </c>
      <c r="C2219" s="9" t="s">
        <v>4302</v>
      </c>
      <c r="D2219" s="9" t="s">
        <v>4303</v>
      </c>
      <c r="E2219" s="10">
        <v>1</v>
      </c>
      <c r="F2219" s="9" t="s">
        <v>3408</v>
      </c>
      <c r="G2219" s="9" t="s">
        <v>4511</v>
      </c>
      <c r="H2219" s="11"/>
      <c r="I2219" s="12">
        <v>3000</v>
      </c>
      <c r="J2219" s="12"/>
      <c r="K2219" s="12"/>
      <c r="L2219" s="12">
        <f t="array" ref="L2219">IFERROR(LOOKUP(2^15,SEARCH({"40A","63A","80A","100A","125A","160A","200A","250A","400A","630A","800A","1000A","1250A","1600A","2000A","2500A","3200A","4000A","5000A","6300A"},UPPER(D2219)),{40,63,80,100,125,160,200,250,400,630,800,1000,1250,1600,2000,2500,3200,4000,5000,6300}),0)</f>
        <v>4000</v>
      </c>
      <c r="M2219" s="9" t="str">
        <f t="shared" si="171"/>
        <v>Straight Feeder</v>
      </c>
      <c r="N2219" s="9" t="str">
        <f t="shared" si="172"/>
        <v>AL</v>
      </c>
      <c r="O2219" s="13" t="str">
        <f t="shared" si="173"/>
        <v>Silver</v>
      </c>
      <c r="P2219" s="9" t="str">
        <f t="shared" si="174"/>
        <v>Epoxy</v>
      </c>
      <c r="Q2219" s="9" t="str">
        <f t="shared" si="175"/>
        <v>5</v>
      </c>
      <c r="R22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19" s="14" t="str">
        <f>IF(ProjectsDB[[#This Row],[Item Type]]="Straight Plug-In",_xlfn.TEXTJOIN("-",TRUE,M2219&amp;"-"&amp;_xlfn.LET(_xlpm.txt,ProjectsDB[[#This Row],[Assembly]],_xlpm.pos,FIND("SP",_xlpm.txt),_xlpm.pre,LEFT(_xlpm.txt,_xlpm.pos-1),IF(RIGHT(_xlpm.pre,3)="123","3PL",IF(RIGHT(_xlpm.pre,2)="12","2PL",IF(RIGHT(_xlpm.pre,1)="1","1PL","3PL")))),N2219,O2219,P2219,Q2219&amp;"W",R2219),_xlfn.TEXTJOIN("-",TRUE,M2219,N2219,O2219,P2219,Q2219&amp;"W",R2219))</f>
        <v>Straight Feeder-AL-Silver-Epoxy-5W-2</v>
      </c>
      <c r="T2219" s="14" t="str">
        <f>IF(COUNTIF(Cycletime[Element Desc.],ProjectsDB[[#This Row],[Element Desc.]])&gt;0,"Found","Not Found")</f>
        <v>Found</v>
      </c>
    </row>
    <row r="2220" spans="2:20" x14ac:dyDescent="0.25">
      <c r="B2220" s="8" t="s">
        <v>4515</v>
      </c>
      <c r="C2220" s="9" t="s">
        <v>3452</v>
      </c>
      <c r="D2220" s="9" t="s">
        <v>3453</v>
      </c>
      <c r="E2220" s="10">
        <v>1</v>
      </c>
      <c r="F2220" s="9" t="s">
        <v>3408</v>
      </c>
      <c r="G2220" s="9" t="s">
        <v>4511</v>
      </c>
      <c r="H2220" s="11"/>
      <c r="I2220" s="12">
        <v>505</v>
      </c>
      <c r="J2220" s="12">
        <v>505</v>
      </c>
      <c r="K2220" s="12"/>
      <c r="L2220" s="12">
        <f t="array" ref="L2220">IFERROR(LOOKUP(2^15,SEARCH({"40A","63A","80A","100A","125A","160A","200A","250A","400A","630A","800A","1000A","1250A","1600A","2000A","2500A","3200A","4000A","5000A","6300A"},UPPER(D2220)),{40,63,80,100,125,160,200,250,400,630,800,1000,1250,1600,2000,2500,3200,4000,5000,6300}),0)</f>
        <v>4000</v>
      </c>
      <c r="M2220" s="9" t="str">
        <f t="shared" si="171"/>
        <v>Elbow Edge</v>
      </c>
      <c r="N2220" s="9" t="str">
        <f t="shared" si="172"/>
        <v>AL</v>
      </c>
      <c r="O2220" s="13" t="str">
        <f t="shared" si="173"/>
        <v>Silver</v>
      </c>
      <c r="P2220" s="9" t="str">
        <f t="shared" si="174"/>
        <v>Epoxy</v>
      </c>
      <c r="Q2220" s="9" t="str">
        <f t="shared" si="175"/>
        <v>5</v>
      </c>
      <c r="R22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20" s="14" t="str">
        <f>IF(ProjectsDB[[#This Row],[Item Type]]="Straight Plug-In",_xlfn.TEXTJOIN("-",TRUE,M2220&amp;"-"&amp;_xlfn.LET(_xlpm.txt,ProjectsDB[[#This Row],[Assembly]],_xlpm.pos,FIND("SP",_xlpm.txt),_xlpm.pre,LEFT(_xlpm.txt,_xlpm.pos-1),IF(RIGHT(_xlpm.pre,3)="123","3PL",IF(RIGHT(_xlpm.pre,2)="12","2PL",IF(RIGHT(_xlpm.pre,1)="1","1PL","3PL")))),N2220,O2220,P2220,Q2220&amp;"W",R2220),_xlfn.TEXTJOIN("-",TRUE,M2220,N2220,O2220,P2220,Q2220&amp;"W",R2220))</f>
        <v>Elbow Edge-AL-Silver-Epoxy-5W-2</v>
      </c>
      <c r="T2220" s="14" t="str">
        <f>IF(COUNTIF(Cycletime[Element Desc.],ProjectsDB[[#This Row],[Element Desc.]])&gt;0,"Found","Not Found")</f>
        <v>Found</v>
      </c>
    </row>
    <row r="2221" spans="2:20" x14ac:dyDescent="0.25">
      <c r="B2221" s="8" t="s">
        <v>4516</v>
      </c>
      <c r="C2221" s="9" t="s">
        <v>1555</v>
      </c>
      <c r="D2221" s="9" t="s">
        <v>1556</v>
      </c>
      <c r="E2221" s="10">
        <v>1</v>
      </c>
      <c r="F2221" s="9" t="s">
        <v>3408</v>
      </c>
      <c r="G2221" s="9" t="s">
        <v>4511</v>
      </c>
      <c r="H2221" s="11"/>
      <c r="I2221" s="12"/>
      <c r="J2221" s="12"/>
      <c r="K2221" s="12"/>
      <c r="L2221" s="12">
        <f t="array" ref="L2221">IFERROR(LOOKUP(2^15,SEARCH({"40A","63A","80A","100A","125A","160A","200A","250A","400A","630A","800A","1000A","1250A","1600A","2000A","2500A","3200A","4000A","5000A","6300A"},UPPER(D2221)),{40,63,80,100,125,160,200,250,400,630,800,1000,1250,1600,2000,2500,3200,4000,5000,6300}),0)</f>
        <v>4000</v>
      </c>
      <c r="M2221" s="9" t="str">
        <f t="shared" si="171"/>
        <v>Joint Pack</v>
      </c>
      <c r="N2221" s="9" t="str">
        <f t="shared" si="172"/>
        <v>AL</v>
      </c>
      <c r="O2221" s="13" t="str">
        <f t="shared" si="173"/>
        <v>Silver</v>
      </c>
      <c r="P2221" s="9" t="str">
        <f t="shared" si="174"/>
        <v>None</v>
      </c>
      <c r="Q2221" s="9" t="str">
        <f t="shared" si="175"/>
        <v>5</v>
      </c>
      <c r="R22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21" s="14" t="str">
        <f>IF(ProjectsDB[[#This Row],[Item Type]]="Straight Plug-In",_xlfn.TEXTJOIN("-",TRUE,M2221&amp;"-"&amp;_xlfn.LET(_xlpm.txt,ProjectsDB[[#This Row],[Assembly]],_xlpm.pos,FIND("SP",_xlpm.txt),_xlpm.pre,LEFT(_xlpm.txt,_xlpm.pos-1),IF(RIGHT(_xlpm.pre,3)="123","3PL",IF(RIGHT(_xlpm.pre,2)="12","2PL",IF(RIGHT(_xlpm.pre,1)="1","1PL","3PL")))),N2221,O2221,P2221,Q2221&amp;"W",R2221),_xlfn.TEXTJOIN("-",TRUE,M2221,N2221,O2221,P2221,Q2221&amp;"W",R2221))</f>
        <v>Joint Pack-AL-Silver-None-5W-2</v>
      </c>
      <c r="T2221" s="14" t="str">
        <f>IF(COUNTIF(Cycletime[Element Desc.],ProjectsDB[[#This Row],[Element Desc.]])&gt;0,"Found","Not Found")</f>
        <v>Found</v>
      </c>
    </row>
    <row r="2222" spans="2:20" x14ac:dyDescent="0.25">
      <c r="B2222" s="8" t="s">
        <v>4517</v>
      </c>
      <c r="C2222" s="9" t="s">
        <v>3693</v>
      </c>
      <c r="D2222" s="9" t="s">
        <v>3694</v>
      </c>
      <c r="E2222" s="10">
        <v>1</v>
      </c>
      <c r="F2222" s="9" t="s">
        <v>3408</v>
      </c>
      <c r="G2222" s="9" t="s">
        <v>4518</v>
      </c>
      <c r="H2222" s="11"/>
      <c r="I2222" s="12"/>
      <c r="J2222" s="12"/>
      <c r="K2222" s="12"/>
      <c r="L2222" s="12">
        <f t="array" ref="L2222">IFERROR(LOOKUP(2^15,SEARCH({"40A","63A","80A","100A","125A","160A","200A","250A","400A","630A","800A","1000A","1250A","1600A","2000A","2500A","3200A","4000A","5000A","6300A"},UPPER(D2222)),{40,63,80,100,125,160,200,250,400,630,800,1000,1250,1600,2000,2500,3200,4000,5000,6300}),0)</f>
        <v>5000</v>
      </c>
      <c r="M2222" s="9" t="str">
        <f t="shared" si="171"/>
        <v>Flange Straight</v>
      </c>
      <c r="N2222" s="9" t="str">
        <f t="shared" si="172"/>
        <v>AL</v>
      </c>
      <c r="O2222" s="13" t="str">
        <f t="shared" si="173"/>
        <v>Silver</v>
      </c>
      <c r="P2222" s="9" t="str">
        <f t="shared" si="174"/>
        <v>Epoxy</v>
      </c>
      <c r="Q2222" s="9" t="str">
        <f t="shared" si="175"/>
        <v>5</v>
      </c>
      <c r="R22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22" s="14" t="str">
        <f>IF(ProjectsDB[[#This Row],[Item Type]]="Straight Plug-In",_xlfn.TEXTJOIN("-",TRUE,M2222&amp;"-"&amp;_xlfn.LET(_xlpm.txt,ProjectsDB[[#This Row],[Assembly]],_xlpm.pos,FIND("SP",_xlpm.txt),_xlpm.pre,LEFT(_xlpm.txt,_xlpm.pos-1),IF(RIGHT(_xlpm.pre,3)="123","3PL",IF(RIGHT(_xlpm.pre,2)="12","2PL",IF(RIGHT(_xlpm.pre,1)="1","1PL","3PL")))),N2222,O2222,P2222,Q2222&amp;"W",R2222),_xlfn.TEXTJOIN("-",TRUE,M2222,N2222,O2222,P2222,Q2222&amp;"W",R2222))</f>
        <v>Flange Straight-AL-Silver-Epoxy-5W-3</v>
      </c>
      <c r="T2222" s="14" t="str">
        <f>IF(COUNTIF(Cycletime[Element Desc.],ProjectsDB[[#This Row],[Element Desc.]])&gt;0,"Found","Not Found")</f>
        <v>Found</v>
      </c>
    </row>
    <row r="2223" spans="2:20" x14ac:dyDescent="0.25">
      <c r="B2223" s="8" t="s">
        <v>4519</v>
      </c>
      <c r="C2223" s="9" t="s">
        <v>4520</v>
      </c>
      <c r="D2223" s="9" t="s">
        <v>4521</v>
      </c>
      <c r="E2223" s="10">
        <v>1</v>
      </c>
      <c r="F2223" s="9" t="s">
        <v>3408</v>
      </c>
      <c r="G2223" s="9" t="s">
        <v>4522</v>
      </c>
      <c r="H2223" s="11"/>
      <c r="I2223" s="12">
        <v>840</v>
      </c>
      <c r="J2223" s="12"/>
      <c r="K2223" s="12"/>
      <c r="L2223" s="12">
        <f t="array" ref="L2223">IFERROR(LOOKUP(2^15,SEARCH({"40A","63A","80A","100A","125A","160A","200A","250A","400A","630A","800A","1000A","1250A","1600A","2000A","2500A","3200A","4000A","5000A","6300A"},UPPER(D2223)),{40,63,80,100,125,160,200,250,400,630,800,1000,1250,1600,2000,2500,3200,4000,5000,6300}),0)</f>
        <v>1600</v>
      </c>
      <c r="M2223" s="9" t="str">
        <f t="shared" si="171"/>
        <v>Straight Feeder</v>
      </c>
      <c r="N2223" s="9" t="str">
        <f t="shared" si="172"/>
        <v>AL</v>
      </c>
      <c r="O2223" s="13" t="str">
        <f t="shared" si="173"/>
        <v>Silver</v>
      </c>
      <c r="P2223" s="9" t="str">
        <f t="shared" si="174"/>
        <v>Epoxy</v>
      </c>
      <c r="Q2223" s="9" t="str">
        <f t="shared" si="175"/>
        <v>5</v>
      </c>
      <c r="R22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23" s="14" t="str">
        <f>IF(ProjectsDB[[#This Row],[Item Type]]="Straight Plug-In",_xlfn.TEXTJOIN("-",TRUE,M2223&amp;"-"&amp;_xlfn.LET(_xlpm.txt,ProjectsDB[[#This Row],[Assembly]],_xlpm.pos,FIND("SP",_xlpm.txt),_xlpm.pre,LEFT(_xlpm.txt,_xlpm.pos-1),IF(RIGHT(_xlpm.pre,3)="123","3PL",IF(RIGHT(_xlpm.pre,2)="12","2PL",IF(RIGHT(_xlpm.pre,1)="1","1PL","3PL")))),N2223,O2223,P2223,Q2223&amp;"W",R2223),_xlfn.TEXTJOIN("-",TRUE,M2223,N2223,O2223,P2223,Q2223&amp;"W",R2223))</f>
        <v>Straight Feeder-AL-Silver-Epoxy-5W-1</v>
      </c>
      <c r="T2223" s="14" t="str">
        <f>IF(COUNTIF(Cycletime[Element Desc.],ProjectsDB[[#This Row],[Element Desc.]])&gt;0,"Found","Not Found")</f>
        <v>Found</v>
      </c>
    </row>
    <row r="2224" spans="2:20" x14ac:dyDescent="0.25">
      <c r="B2224" s="8" t="s">
        <v>4523</v>
      </c>
      <c r="C2224" s="9" t="s">
        <v>172</v>
      </c>
      <c r="D2224" s="9" t="s">
        <v>173</v>
      </c>
      <c r="E2224" s="10">
        <v>1</v>
      </c>
      <c r="F2224" s="9" t="s">
        <v>3408</v>
      </c>
      <c r="G2224" s="9" t="s">
        <v>4522</v>
      </c>
      <c r="H2224" s="11"/>
      <c r="I2224" s="12"/>
      <c r="J2224" s="12"/>
      <c r="K2224" s="12"/>
      <c r="L2224" s="12">
        <f t="array" ref="L2224">IFERROR(LOOKUP(2^15,SEARCH({"40A","63A","80A","100A","125A","160A","200A","250A","400A","630A","800A","1000A","1250A","1600A","2000A","2500A","3200A","4000A","5000A","6300A"},UPPER(D2224)),{40,63,80,100,125,160,200,250,400,630,800,1000,1250,1600,2000,2500,3200,4000,5000,6300}),0)</f>
        <v>1600</v>
      </c>
      <c r="M2224" s="9" t="str">
        <f t="shared" si="171"/>
        <v>Joint Pack</v>
      </c>
      <c r="N2224" s="9" t="str">
        <f t="shared" si="172"/>
        <v>AL</v>
      </c>
      <c r="O2224" s="13" t="str">
        <f t="shared" si="173"/>
        <v>Silver</v>
      </c>
      <c r="P2224" s="9" t="str">
        <f t="shared" si="174"/>
        <v>None</v>
      </c>
      <c r="Q2224" s="9" t="str">
        <f t="shared" si="175"/>
        <v>5</v>
      </c>
      <c r="R22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24" s="14" t="str">
        <f>IF(ProjectsDB[[#This Row],[Item Type]]="Straight Plug-In",_xlfn.TEXTJOIN("-",TRUE,M2224&amp;"-"&amp;_xlfn.LET(_xlpm.txt,ProjectsDB[[#This Row],[Assembly]],_xlpm.pos,FIND("SP",_xlpm.txt),_xlpm.pre,LEFT(_xlpm.txt,_xlpm.pos-1),IF(RIGHT(_xlpm.pre,3)="123","3PL",IF(RIGHT(_xlpm.pre,2)="12","2PL",IF(RIGHT(_xlpm.pre,1)="1","1PL","3PL")))),N2224,O2224,P2224,Q2224&amp;"W",R2224),_xlfn.TEXTJOIN("-",TRUE,M2224,N2224,O2224,P2224,Q2224&amp;"W",R2224))</f>
        <v>Joint Pack-AL-Silver-None-5W-1</v>
      </c>
      <c r="T2224" s="14" t="str">
        <f>IF(COUNTIF(Cycletime[Element Desc.],ProjectsDB[[#This Row],[Element Desc.]])&gt;0,"Found","Not Found")</f>
        <v>Found</v>
      </c>
    </row>
    <row r="2225" spans="2:20" x14ac:dyDescent="0.25">
      <c r="B2225" s="8" t="s">
        <v>4524</v>
      </c>
      <c r="C2225" s="9" t="s">
        <v>4525</v>
      </c>
      <c r="D2225" s="9" t="s">
        <v>4526</v>
      </c>
      <c r="E2225" s="10">
        <v>1</v>
      </c>
      <c r="F2225" s="9" t="s">
        <v>3408</v>
      </c>
      <c r="G2225" s="9" t="s">
        <v>4522</v>
      </c>
      <c r="H2225" s="11"/>
      <c r="I2225" s="12">
        <v>1320</v>
      </c>
      <c r="J2225" s="12"/>
      <c r="K2225" s="12"/>
      <c r="L2225" s="12">
        <f t="array" ref="L2225">IFERROR(LOOKUP(2^15,SEARCH({"40A","63A","80A","100A","125A","160A","200A","250A","400A","630A","800A","1000A","1250A","1600A","2000A","2500A","3200A","4000A","5000A","6300A"},UPPER(D2225)),{40,63,80,100,125,160,200,250,400,630,800,1000,1250,1600,2000,2500,3200,4000,5000,6300}),0)</f>
        <v>1600</v>
      </c>
      <c r="M2225" s="9" t="str">
        <f t="shared" si="171"/>
        <v>Straight Feeder</v>
      </c>
      <c r="N2225" s="9" t="str">
        <f t="shared" si="172"/>
        <v>AL</v>
      </c>
      <c r="O2225" s="13" t="str">
        <f t="shared" si="173"/>
        <v>Silver</v>
      </c>
      <c r="P2225" s="9" t="str">
        <f t="shared" si="174"/>
        <v>Epoxy</v>
      </c>
      <c r="Q2225" s="9" t="str">
        <f t="shared" si="175"/>
        <v>5</v>
      </c>
      <c r="R22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25" s="14" t="str">
        <f>IF(ProjectsDB[[#This Row],[Item Type]]="Straight Plug-In",_xlfn.TEXTJOIN("-",TRUE,M2225&amp;"-"&amp;_xlfn.LET(_xlpm.txt,ProjectsDB[[#This Row],[Assembly]],_xlpm.pos,FIND("SP",_xlpm.txt),_xlpm.pre,LEFT(_xlpm.txt,_xlpm.pos-1),IF(RIGHT(_xlpm.pre,3)="123","3PL",IF(RIGHT(_xlpm.pre,2)="12","2PL",IF(RIGHT(_xlpm.pre,1)="1","1PL","3PL")))),N2225,O2225,P2225,Q2225&amp;"W",R2225),_xlfn.TEXTJOIN("-",TRUE,M2225,N2225,O2225,P2225,Q2225&amp;"W",R2225))</f>
        <v>Straight Feeder-AL-Silver-Epoxy-5W-1</v>
      </c>
      <c r="T2225" s="14" t="str">
        <f>IF(COUNTIF(Cycletime[Element Desc.],ProjectsDB[[#This Row],[Element Desc.]])&gt;0,"Found","Not Found")</f>
        <v>Found</v>
      </c>
    </row>
    <row r="2226" spans="2:20" x14ac:dyDescent="0.25">
      <c r="B2226" s="8" t="s">
        <v>4527</v>
      </c>
      <c r="C2226" s="9" t="s">
        <v>4528</v>
      </c>
      <c r="D2226" s="9" t="s">
        <v>4529</v>
      </c>
      <c r="E2226" s="10">
        <v>1</v>
      </c>
      <c r="F2226" s="9" t="s">
        <v>3408</v>
      </c>
      <c r="G2226" s="9" t="s">
        <v>4522</v>
      </c>
      <c r="H2226" s="11"/>
      <c r="I2226" s="12">
        <v>300</v>
      </c>
      <c r="J2226" s="12">
        <v>150</v>
      </c>
      <c r="K2226" s="12">
        <v>300</v>
      </c>
      <c r="L2226" s="12">
        <f t="array" ref="L2226">IFERROR(LOOKUP(2^15,SEARCH({"40A","63A","80A","100A","125A","160A","200A","250A","400A","630A","800A","1000A","1250A","1600A","2000A","2500A","3200A","4000A","5000A","6300A"},UPPER(D2226)),{40,63,80,100,125,160,200,250,400,630,800,1000,1250,1600,2000,2500,3200,4000,5000,6300}),0)</f>
        <v>1600</v>
      </c>
      <c r="M2226" s="9" t="str">
        <f t="shared" si="171"/>
        <v>Z-Unit Flat</v>
      </c>
      <c r="N2226" s="9" t="str">
        <f t="shared" si="172"/>
        <v>AL</v>
      </c>
      <c r="O2226" s="13" t="str">
        <f t="shared" si="173"/>
        <v>Silver</v>
      </c>
      <c r="P2226" s="9" t="str">
        <f t="shared" si="174"/>
        <v>Epoxy</v>
      </c>
      <c r="Q2226" s="9" t="str">
        <f t="shared" si="175"/>
        <v>5</v>
      </c>
      <c r="R22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26" s="14" t="str">
        <f>IF(ProjectsDB[[#This Row],[Item Type]]="Straight Plug-In",_xlfn.TEXTJOIN("-",TRUE,M2226&amp;"-"&amp;_xlfn.LET(_xlpm.txt,ProjectsDB[[#This Row],[Assembly]],_xlpm.pos,FIND("SP",_xlpm.txt),_xlpm.pre,LEFT(_xlpm.txt,_xlpm.pos-1),IF(RIGHT(_xlpm.pre,3)="123","3PL",IF(RIGHT(_xlpm.pre,2)="12","2PL",IF(RIGHT(_xlpm.pre,1)="1","1PL","3PL")))),N2226,O2226,P2226,Q2226&amp;"W",R2226),_xlfn.TEXTJOIN("-",TRUE,M2226,N2226,O2226,P2226,Q2226&amp;"W",R2226))</f>
        <v>Z-Unit Flat-AL-Silver-Epoxy-5W-1</v>
      </c>
      <c r="T2226" s="14" t="str">
        <f>IF(COUNTIF(Cycletime[Element Desc.],ProjectsDB[[#This Row],[Element Desc.]])&gt;0,"Found","Not Found")</f>
        <v>Found</v>
      </c>
    </row>
    <row r="2227" spans="2:20" x14ac:dyDescent="0.25">
      <c r="B2227" s="8" t="s">
        <v>4530</v>
      </c>
      <c r="C2227" s="9" t="s">
        <v>172</v>
      </c>
      <c r="D2227" s="9" t="s">
        <v>173</v>
      </c>
      <c r="E2227" s="10">
        <v>3</v>
      </c>
      <c r="F2227" s="9" t="s">
        <v>3408</v>
      </c>
      <c r="G2227" s="9" t="s">
        <v>4522</v>
      </c>
      <c r="H2227" s="11"/>
      <c r="I2227" s="12"/>
      <c r="J2227" s="12"/>
      <c r="K2227" s="12"/>
      <c r="L2227" s="12">
        <f t="array" ref="L2227">IFERROR(LOOKUP(2^15,SEARCH({"40A","63A","80A","100A","125A","160A","200A","250A","400A","630A","800A","1000A","1250A","1600A","2000A","2500A","3200A","4000A","5000A","6300A"},UPPER(D2227)),{40,63,80,100,125,160,200,250,400,630,800,1000,1250,1600,2000,2500,3200,4000,5000,6300}),0)</f>
        <v>1600</v>
      </c>
      <c r="M2227" s="9" t="str">
        <f t="shared" si="171"/>
        <v>Joint Pack</v>
      </c>
      <c r="N2227" s="9" t="str">
        <f t="shared" si="172"/>
        <v>AL</v>
      </c>
      <c r="O2227" s="13" t="str">
        <f t="shared" si="173"/>
        <v>Silver</v>
      </c>
      <c r="P2227" s="9" t="str">
        <f t="shared" si="174"/>
        <v>None</v>
      </c>
      <c r="Q2227" s="9" t="str">
        <f t="shared" si="175"/>
        <v>5</v>
      </c>
      <c r="R22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27" s="14" t="str">
        <f>IF(ProjectsDB[[#This Row],[Item Type]]="Straight Plug-In",_xlfn.TEXTJOIN("-",TRUE,M2227&amp;"-"&amp;_xlfn.LET(_xlpm.txt,ProjectsDB[[#This Row],[Assembly]],_xlpm.pos,FIND("SP",_xlpm.txt),_xlpm.pre,LEFT(_xlpm.txt,_xlpm.pos-1),IF(RIGHT(_xlpm.pre,3)="123","3PL",IF(RIGHT(_xlpm.pre,2)="12","2PL",IF(RIGHT(_xlpm.pre,1)="1","1PL","3PL")))),N2227,O2227,P2227,Q2227&amp;"W",R2227),_xlfn.TEXTJOIN("-",TRUE,M2227,N2227,O2227,P2227,Q2227&amp;"W",R2227))</f>
        <v>Joint Pack-AL-Silver-None-5W-1</v>
      </c>
      <c r="T2227" s="14" t="str">
        <f>IF(COUNTIF(Cycletime[Element Desc.],ProjectsDB[[#This Row],[Element Desc.]])&gt;0,"Found","Not Found")</f>
        <v>Found</v>
      </c>
    </row>
    <row r="2228" spans="2:20" x14ac:dyDescent="0.25">
      <c r="B2228" s="8" t="s">
        <v>4531</v>
      </c>
      <c r="C2228" s="9" t="s">
        <v>4532</v>
      </c>
      <c r="D2228" s="9" t="s">
        <v>4533</v>
      </c>
      <c r="E2228" s="10">
        <v>1</v>
      </c>
      <c r="F2228" s="9" t="s">
        <v>3408</v>
      </c>
      <c r="G2228" s="9" t="s">
        <v>4522</v>
      </c>
      <c r="H2228" s="11"/>
      <c r="I2228" s="12">
        <v>2000</v>
      </c>
      <c r="J2228" s="12"/>
      <c r="K2228" s="12"/>
      <c r="L2228" s="12">
        <f t="array" ref="L2228">IFERROR(LOOKUP(2^15,SEARCH({"40A","63A","80A","100A","125A","160A","200A","250A","400A","630A","800A","1000A","1250A","1600A","2000A","2500A","3200A","4000A","5000A","6300A"},UPPER(D2228)),{40,63,80,100,125,160,200,250,400,630,800,1000,1250,1600,2000,2500,3200,4000,5000,6300}),0)</f>
        <v>1600</v>
      </c>
      <c r="M2228" s="9" t="str">
        <f t="shared" si="171"/>
        <v>Straight Feeder</v>
      </c>
      <c r="N2228" s="9" t="str">
        <f t="shared" si="172"/>
        <v>AL</v>
      </c>
      <c r="O2228" s="13" t="str">
        <f t="shared" si="173"/>
        <v>Silver</v>
      </c>
      <c r="P2228" s="9" t="str">
        <f t="shared" si="174"/>
        <v>Epoxy</v>
      </c>
      <c r="Q2228" s="9" t="str">
        <f t="shared" si="175"/>
        <v>5</v>
      </c>
      <c r="R22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28" s="14" t="str">
        <f>IF(ProjectsDB[[#This Row],[Item Type]]="Straight Plug-In",_xlfn.TEXTJOIN("-",TRUE,M2228&amp;"-"&amp;_xlfn.LET(_xlpm.txt,ProjectsDB[[#This Row],[Assembly]],_xlpm.pos,FIND("SP",_xlpm.txt),_xlpm.pre,LEFT(_xlpm.txt,_xlpm.pos-1),IF(RIGHT(_xlpm.pre,3)="123","3PL",IF(RIGHT(_xlpm.pre,2)="12","2PL",IF(RIGHT(_xlpm.pre,1)="1","1PL","3PL")))),N2228,O2228,P2228,Q2228&amp;"W",R2228),_xlfn.TEXTJOIN("-",TRUE,M2228,N2228,O2228,P2228,Q2228&amp;"W",R2228))</f>
        <v>Straight Feeder-AL-Silver-Epoxy-5W-1</v>
      </c>
      <c r="T2228" s="14" t="str">
        <f>IF(COUNTIF(Cycletime[Element Desc.],ProjectsDB[[#This Row],[Element Desc.]])&gt;0,"Found","Not Found")</f>
        <v>Found</v>
      </c>
    </row>
    <row r="2229" spans="2:20" x14ac:dyDescent="0.25">
      <c r="B2229" s="8" t="s">
        <v>4534</v>
      </c>
      <c r="C2229" s="9" t="s">
        <v>4535</v>
      </c>
      <c r="D2229" s="9" t="s">
        <v>4536</v>
      </c>
      <c r="E2229" s="10">
        <v>1</v>
      </c>
      <c r="F2229" s="9" t="s">
        <v>3408</v>
      </c>
      <c r="G2229" s="9" t="s">
        <v>4522</v>
      </c>
      <c r="H2229" s="11"/>
      <c r="I2229" s="12">
        <v>490</v>
      </c>
      <c r="J2229" s="12"/>
      <c r="K2229" s="12"/>
      <c r="L2229" s="12">
        <f t="array" ref="L2229">IFERROR(LOOKUP(2^15,SEARCH({"40A","63A","80A","100A","125A","160A","200A","250A","400A","630A","800A","1000A","1250A","1600A","2000A","2500A","3200A","4000A","5000A","6300A"},UPPER(D2229)),{40,63,80,100,125,160,200,250,400,630,800,1000,1250,1600,2000,2500,3200,4000,5000,6300}),0)</f>
        <v>800</v>
      </c>
      <c r="M2229" s="9" t="str">
        <f t="shared" si="171"/>
        <v>Straight Feeder</v>
      </c>
      <c r="N2229" s="9" t="str">
        <f t="shared" si="172"/>
        <v>AL</v>
      </c>
      <c r="O2229" s="13" t="str">
        <f t="shared" si="173"/>
        <v>Silver</v>
      </c>
      <c r="P2229" s="9" t="str">
        <f t="shared" si="174"/>
        <v>Epoxy</v>
      </c>
      <c r="Q2229" s="9" t="str">
        <f t="shared" si="175"/>
        <v>5</v>
      </c>
      <c r="R22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29" s="14" t="str">
        <f>IF(ProjectsDB[[#This Row],[Item Type]]="Straight Plug-In",_xlfn.TEXTJOIN("-",TRUE,M2229&amp;"-"&amp;_xlfn.LET(_xlpm.txt,ProjectsDB[[#This Row],[Assembly]],_xlpm.pos,FIND("SP",_xlpm.txt),_xlpm.pre,LEFT(_xlpm.txt,_xlpm.pos-1),IF(RIGHT(_xlpm.pre,3)="123","3PL",IF(RIGHT(_xlpm.pre,2)="12","2PL",IF(RIGHT(_xlpm.pre,1)="1","1PL","3PL")))),N2229,O2229,P2229,Q2229&amp;"W",R2229),_xlfn.TEXTJOIN("-",TRUE,M2229,N2229,O2229,P2229,Q2229&amp;"W",R2229))</f>
        <v>Straight Feeder-AL-Silver-Epoxy-5W-1</v>
      </c>
      <c r="T2229" s="14" t="str">
        <f>IF(COUNTIF(Cycletime[Element Desc.],ProjectsDB[[#This Row],[Element Desc.]])&gt;0,"Found","Not Found")</f>
        <v>Found</v>
      </c>
    </row>
    <row r="2230" spans="2:20" x14ac:dyDescent="0.25">
      <c r="B2230" s="8" t="s">
        <v>4537</v>
      </c>
      <c r="C2230" s="9" t="s">
        <v>459</v>
      </c>
      <c r="D2230" s="9" t="s">
        <v>460</v>
      </c>
      <c r="E2230" s="10">
        <v>1</v>
      </c>
      <c r="F2230" s="9" t="s">
        <v>3408</v>
      </c>
      <c r="G2230" s="9" t="s">
        <v>4522</v>
      </c>
      <c r="H2230" s="11"/>
      <c r="I2230" s="12"/>
      <c r="J2230" s="12"/>
      <c r="K2230" s="12"/>
      <c r="L2230" s="12">
        <f t="array" ref="L2230">IFERROR(LOOKUP(2^15,SEARCH({"40A","63A","80A","100A","125A","160A","200A","250A","400A","630A","800A","1000A","1250A","1600A","2000A","2500A","3200A","4000A","5000A","6300A"},UPPER(D2230)),{40,63,80,100,125,160,200,250,400,630,800,1000,1250,1600,2000,2500,3200,4000,5000,6300}),0)</f>
        <v>800</v>
      </c>
      <c r="M2230" s="9" t="str">
        <f t="shared" si="171"/>
        <v>Joint Pack</v>
      </c>
      <c r="N2230" s="9" t="str">
        <f t="shared" si="172"/>
        <v>AL</v>
      </c>
      <c r="O2230" s="13" t="str">
        <f t="shared" si="173"/>
        <v>Silver</v>
      </c>
      <c r="P2230" s="9" t="str">
        <f t="shared" si="174"/>
        <v>None</v>
      </c>
      <c r="Q2230" s="9" t="str">
        <f t="shared" si="175"/>
        <v>5</v>
      </c>
      <c r="R22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30" s="14" t="str">
        <f>IF(ProjectsDB[[#This Row],[Item Type]]="Straight Plug-In",_xlfn.TEXTJOIN("-",TRUE,M2230&amp;"-"&amp;_xlfn.LET(_xlpm.txt,ProjectsDB[[#This Row],[Assembly]],_xlpm.pos,FIND("SP",_xlpm.txt),_xlpm.pre,LEFT(_xlpm.txt,_xlpm.pos-1),IF(RIGHT(_xlpm.pre,3)="123","3PL",IF(RIGHT(_xlpm.pre,2)="12","2PL",IF(RIGHT(_xlpm.pre,1)="1","1PL","3PL")))),N2230,O2230,P2230,Q2230&amp;"W",R2230),_xlfn.TEXTJOIN("-",TRUE,M2230,N2230,O2230,P2230,Q2230&amp;"W",R2230))</f>
        <v>Joint Pack-AL-Silver-None-5W-1</v>
      </c>
      <c r="T2230" s="14" t="str">
        <f>IF(COUNTIF(Cycletime[Element Desc.],ProjectsDB[[#This Row],[Element Desc.]])&gt;0,"Found","Not Found")</f>
        <v>Found</v>
      </c>
    </row>
    <row r="2231" spans="2:20" x14ac:dyDescent="0.25">
      <c r="B2231" s="8" t="s">
        <v>4538</v>
      </c>
      <c r="C2231" s="9" t="s">
        <v>4539</v>
      </c>
      <c r="D2231" s="9" t="s">
        <v>4540</v>
      </c>
      <c r="E2231" s="10">
        <v>1</v>
      </c>
      <c r="F2231" s="9" t="s">
        <v>3408</v>
      </c>
      <c r="G2231" s="9" t="s">
        <v>4522</v>
      </c>
      <c r="H2231" s="11"/>
      <c r="I2231" s="12">
        <v>2730</v>
      </c>
      <c r="J2231" s="12"/>
      <c r="K2231" s="12"/>
      <c r="L2231" s="12">
        <f t="array" ref="L2231">IFERROR(LOOKUP(2^15,SEARCH({"40A","63A","80A","100A","125A","160A","200A","250A","400A","630A","800A","1000A","1250A","1600A","2000A","2500A","3200A","4000A","5000A","6300A"},UPPER(D2231)),{40,63,80,100,125,160,200,250,400,630,800,1000,1250,1600,2000,2500,3200,4000,5000,6300}),0)</f>
        <v>800</v>
      </c>
      <c r="M2231" s="9" t="str">
        <f t="shared" si="171"/>
        <v>Straight Feeder</v>
      </c>
      <c r="N2231" s="9" t="str">
        <f t="shared" si="172"/>
        <v>AL</v>
      </c>
      <c r="O2231" s="13" t="str">
        <f t="shared" si="173"/>
        <v>Silver</v>
      </c>
      <c r="P2231" s="9" t="str">
        <f t="shared" si="174"/>
        <v>Epoxy</v>
      </c>
      <c r="Q2231" s="9" t="str">
        <f t="shared" si="175"/>
        <v>5</v>
      </c>
      <c r="R22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31" s="14" t="str">
        <f>IF(ProjectsDB[[#This Row],[Item Type]]="Straight Plug-In",_xlfn.TEXTJOIN("-",TRUE,M2231&amp;"-"&amp;_xlfn.LET(_xlpm.txt,ProjectsDB[[#This Row],[Assembly]],_xlpm.pos,FIND("SP",_xlpm.txt),_xlpm.pre,LEFT(_xlpm.txt,_xlpm.pos-1),IF(RIGHT(_xlpm.pre,3)="123","3PL",IF(RIGHT(_xlpm.pre,2)="12","2PL",IF(RIGHT(_xlpm.pre,1)="1","1PL","3PL")))),N2231,O2231,P2231,Q2231&amp;"W",R2231),_xlfn.TEXTJOIN("-",TRUE,M2231,N2231,O2231,P2231,Q2231&amp;"W",R2231))</f>
        <v>Straight Feeder-AL-Silver-Epoxy-5W-1</v>
      </c>
      <c r="T2231" s="14" t="str">
        <f>IF(COUNTIF(Cycletime[Element Desc.],ProjectsDB[[#This Row],[Element Desc.]])&gt;0,"Found","Not Found")</f>
        <v>Found</v>
      </c>
    </row>
    <row r="2232" spans="2:20" x14ac:dyDescent="0.25">
      <c r="B2232" s="8" t="s">
        <v>4541</v>
      </c>
      <c r="C2232" s="9" t="s">
        <v>459</v>
      </c>
      <c r="D2232" s="9" t="s">
        <v>460</v>
      </c>
      <c r="E2232" s="10">
        <v>1</v>
      </c>
      <c r="F2232" s="9" t="s">
        <v>3408</v>
      </c>
      <c r="G2232" s="9" t="s">
        <v>4522</v>
      </c>
      <c r="H2232" s="11"/>
      <c r="I2232" s="12"/>
      <c r="J2232" s="12"/>
      <c r="K2232" s="12"/>
      <c r="L2232" s="12">
        <f t="array" ref="L2232">IFERROR(LOOKUP(2^15,SEARCH({"40A","63A","80A","100A","125A","160A","200A","250A","400A","630A","800A","1000A","1250A","1600A","2000A","2500A","3200A","4000A","5000A","6300A"},UPPER(D2232)),{40,63,80,100,125,160,200,250,400,630,800,1000,1250,1600,2000,2500,3200,4000,5000,6300}),0)</f>
        <v>800</v>
      </c>
      <c r="M2232" s="9" t="str">
        <f t="shared" si="171"/>
        <v>Joint Pack</v>
      </c>
      <c r="N2232" s="9" t="str">
        <f t="shared" si="172"/>
        <v>AL</v>
      </c>
      <c r="O2232" s="13" t="str">
        <f t="shared" si="173"/>
        <v>Silver</v>
      </c>
      <c r="P2232" s="9" t="str">
        <f t="shared" si="174"/>
        <v>None</v>
      </c>
      <c r="Q2232" s="9" t="str">
        <f t="shared" si="175"/>
        <v>5</v>
      </c>
      <c r="R22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32" s="14" t="str">
        <f>IF(ProjectsDB[[#This Row],[Item Type]]="Straight Plug-In",_xlfn.TEXTJOIN("-",TRUE,M2232&amp;"-"&amp;_xlfn.LET(_xlpm.txt,ProjectsDB[[#This Row],[Assembly]],_xlpm.pos,FIND("SP",_xlpm.txt),_xlpm.pre,LEFT(_xlpm.txt,_xlpm.pos-1),IF(RIGHT(_xlpm.pre,3)="123","3PL",IF(RIGHT(_xlpm.pre,2)="12","2PL",IF(RIGHT(_xlpm.pre,1)="1","1PL","3PL")))),N2232,O2232,P2232,Q2232&amp;"W",R2232),_xlfn.TEXTJOIN("-",TRUE,M2232,N2232,O2232,P2232,Q2232&amp;"W",R2232))</f>
        <v>Joint Pack-AL-Silver-None-5W-1</v>
      </c>
      <c r="T2232" s="14" t="str">
        <f>IF(COUNTIF(Cycletime[Element Desc.],ProjectsDB[[#This Row],[Element Desc.]])&gt;0,"Found","Not Found")</f>
        <v>Found</v>
      </c>
    </row>
    <row r="2233" spans="2:20" x14ac:dyDescent="0.25">
      <c r="B2233" s="8" t="s">
        <v>4542</v>
      </c>
      <c r="C2233" s="9" t="s">
        <v>4543</v>
      </c>
      <c r="D2233" s="9" t="s">
        <v>4544</v>
      </c>
      <c r="E2233" s="10">
        <v>1</v>
      </c>
      <c r="F2233" s="9" t="s">
        <v>3408</v>
      </c>
      <c r="G2233" s="9" t="s">
        <v>4522</v>
      </c>
      <c r="H2233" s="11"/>
      <c r="I2233" s="12">
        <v>740</v>
      </c>
      <c r="J2233" s="12"/>
      <c r="K2233" s="12"/>
      <c r="L2233" s="12">
        <f t="array" ref="L2233">IFERROR(LOOKUP(2^15,SEARCH({"40A","63A","80A","100A","125A","160A","200A","250A","400A","630A","800A","1000A","1250A","1600A","2000A","2500A","3200A","4000A","5000A","6300A"},UPPER(D2233)),{40,63,80,100,125,160,200,250,400,630,800,1000,1250,1600,2000,2500,3200,4000,5000,6300}),0)</f>
        <v>1600</v>
      </c>
      <c r="M2233" s="9" t="str">
        <f t="shared" si="171"/>
        <v>Straight Feeder</v>
      </c>
      <c r="N2233" s="9" t="str">
        <f t="shared" si="172"/>
        <v>AL</v>
      </c>
      <c r="O2233" s="13" t="str">
        <f t="shared" si="173"/>
        <v>Silver</v>
      </c>
      <c r="P2233" s="9" t="str">
        <f t="shared" si="174"/>
        <v>Epoxy</v>
      </c>
      <c r="Q2233" s="9" t="str">
        <f t="shared" si="175"/>
        <v>5</v>
      </c>
      <c r="R22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33" s="14" t="str">
        <f>IF(ProjectsDB[[#This Row],[Item Type]]="Straight Plug-In",_xlfn.TEXTJOIN("-",TRUE,M2233&amp;"-"&amp;_xlfn.LET(_xlpm.txt,ProjectsDB[[#This Row],[Assembly]],_xlpm.pos,FIND("SP",_xlpm.txt),_xlpm.pre,LEFT(_xlpm.txt,_xlpm.pos-1),IF(RIGHT(_xlpm.pre,3)="123","3PL",IF(RIGHT(_xlpm.pre,2)="12","2PL",IF(RIGHT(_xlpm.pre,1)="1","1PL","3PL")))),N2233,O2233,P2233,Q2233&amp;"W",R2233),_xlfn.TEXTJOIN("-",TRUE,M2233,N2233,O2233,P2233,Q2233&amp;"W",R2233))</f>
        <v>Straight Feeder-AL-Silver-Epoxy-5W-1</v>
      </c>
      <c r="T2233" s="14" t="str">
        <f>IF(COUNTIF(Cycletime[Element Desc.],ProjectsDB[[#This Row],[Element Desc.]])&gt;0,"Found","Not Found")</f>
        <v>Found</v>
      </c>
    </row>
    <row r="2234" spans="2:20" x14ac:dyDescent="0.25">
      <c r="B2234" s="8" t="s">
        <v>4545</v>
      </c>
      <c r="C2234" s="9" t="s">
        <v>172</v>
      </c>
      <c r="D2234" s="9" t="s">
        <v>173</v>
      </c>
      <c r="E2234" s="10">
        <v>1</v>
      </c>
      <c r="F2234" s="9" t="s">
        <v>3408</v>
      </c>
      <c r="G2234" s="9" t="s">
        <v>4522</v>
      </c>
      <c r="H2234" s="11"/>
      <c r="I2234" s="12"/>
      <c r="J2234" s="12"/>
      <c r="K2234" s="12"/>
      <c r="L2234" s="12">
        <f t="array" ref="L2234">IFERROR(LOOKUP(2^15,SEARCH({"40A","63A","80A","100A","125A","160A","200A","250A","400A","630A","800A","1000A","1250A","1600A","2000A","2500A","3200A","4000A","5000A","6300A"},UPPER(D2234)),{40,63,80,100,125,160,200,250,400,630,800,1000,1250,1600,2000,2500,3200,4000,5000,6300}),0)</f>
        <v>1600</v>
      </c>
      <c r="M2234" s="9" t="str">
        <f t="shared" si="171"/>
        <v>Joint Pack</v>
      </c>
      <c r="N2234" s="9" t="str">
        <f t="shared" si="172"/>
        <v>AL</v>
      </c>
      <c r="O2234" s="13" t="str">
        <f t="shared" si="173"/>
        <v>Silver</v>
      </c>
      <c r="P2234" s="9" t="str">
        <f t="shared" si="174"/>
        <v>None</v>
      </c>
      <c r="Q2234" s="9" t="str">
        <f t="shared" si="175"/>
        <v>5</v>
      </c>
      <c r="R22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34" s="14" t="str">
        <f>IF(ProjectsDB[[#This Row],[Item Type]]="Straight Plug-In",_xlfn.TEXTJOIN("-",TRUE,M2234&amp;"-"&amp;_xlfn.LET(_xlpm.txt,ProjectsDB[[#This Row],[Assembly]],_xlpm.pos,FIND("SP",_xlpm.txt),_xlpm.pre,LEFT(_xlpm.txt,_xlpm.pos-1),IF(RIGHT(_xlpm.pre,3)="123","3PL",IF(RIGHT(_xlpm.pre,2)="12","2PL",IF(RIGHT(_xlpm.pre,1)="1","1PL","3PL")))),N2234,O2234,P2234,Q2234&amp;"W",R2234),_xlfn.TEXTJOIN("-",TRUE,M2234,N2234,O2234,P2234,Q2234&amp;"W",R2234))</f>
        <v>Joint Pack-AL-Silver-None-5W-1</v>
      </c>
      <c r="T2234" s="14" t="str">
        <f>IF(COUNTIF(Cycletime[Element Desc.],ProjectsDB[[#This Row],[Element Desc.]])&gt;0,"Found","Not Found")</f>
        <v>Found</v>
      </c>
    </row>
    <row r="2235" spans="2:20" x14ac:dyDescent="0.25">
      <c r="B2235" s="8" t="s">
        <v>4546</v>
      </c>
      <c r="C2235" s="9" t="s">
        <v>4547</v>
      </c>
      <c r="D2235" s="9" t="s">
        <v>4548</v>
      </c>
      <c r="E2235" s="10">
        <v>1</v>
      </c>
      <c r="F2235" s="9" t="s">
        <v>3408</v>
      </c>
      <c r="G2235" s="9" t="s">
        <v>4549</v>
      </c>
      <c r="H2235" s="11"/>
      <c r="I2235" s="12">
        <v>1275</v>
      </c>
      <c r="J2235" s="12"/>
      <c r="K2235" s="12"/>
      <c r="L2235" s="12">
        <f t="array" ref="L2235">IFERROR(LOOKUP(2^15,SEARCH({"40A","63A","80A","100A","125A","160A","200A","250A","400A","630A","800A","1000A","1250A","1600A","2000A","2500A","3200A","4000A","5000A","6300A"},UPPER(D2235)),{40,63,80,100,125,160,200,250,400,630,800,1000,1250,1600,2000,2500,3200,4000,5000,6300}),0)</f>
        <v>4000</v>
      </c>
      <c r="M2235" s="9" t="str">
        <f t="shared" si="171"/>
        <v>Straight Feeder</v>
      </c>
      <c r="N2235" s="9" t="str">
        <f t="shared" si="172"/>
        <v>AL</v>
      </c>
      <c r="O2235" s="13" t="str">
        <f t="shared" si="173"/>
        <v>Silver</v>
      </c>
      <c r="P2235" s="9" t="str">
        <f t="shared" si="174"/>
        <v>Epoxy</v>
      </c>
      <c r="Q2235" s="9" t="str">
        <f t="shared" si="175"/>
        <v>5</v>
      </c>
      <c r="R22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35" s="14" t="str">
        <f>IF(ProjectsDB[[#This Row],[Item Type]]="Straight Plug-In",_xlfn.TEXTJOIN("-",TRUE,M2235&amp;"-"&amp;_xlfn.LET(_xlpm.txt,ProjectsDB[[#This Row],[Assembly]],_xlpm.pos,FIND("SP",_xlpm.txt),_xlpm.pre,LEFT(_xlpm.txt,_xlpm.pos-1),IF(RIGHT(_xlpm.pre,3)="123","3PL",IF(RIGHT(_xlpm.pre,2)="12","2PL",IF(RIGHT(_xlpm.pre,1)="1","1PL","3PL")))),N2235,O2235,P2235,Q2235&amp;"W",R2235),_xlfn.TEXTJOIN("-",TRUE,M2235,N2235,O2235,P2235,Q2235&amp;"W",R2235))</f>
        <v>Straight Feeder-AL-Silver-Epoxy-5W-2</v>
      </c>
      <c r="T2235" s="14" t="str">
        <f>IF(COUNTIF(Cycletime[Element Desc.],ProjectsDB[[#This Row],[Element Desc.]])&gt;0,"Found","Not Found")</f>
        <v>Found</v>
      </c>
    </row>
    <row r="2236" spans="2:20" x14ac:dyDescent="0.25">
      <c r="B2236" s="8" t="s">
        <v>4550</v>
      </c>
      <c r="C2236" s="9" t="s">
        <v>4551</v>
      </c>
      <c r="D2236" s="9" t="s">
        <v>4552</v>
      </c>
      <c r="E2236" s="10">
        <v>1</v>
      </c>
      <c r="F2236" s="9" t="s">
        <v>3408</v>
      </c>
      <c r="G2236" s="9" t="s">
        <v>4549</v>
      </c>
      <c r="H2236" s="11"/>
      <c r="I2236" s="12">
        <v>780</v>
      </c>
      <c r="J2236" s="12">
        <v>505</v>
      </c>
      <c r="K2236" s="12">
        <v>104</v>
      </c>
      <c r="L2236" s="12">
        <f t="array" ref="L2236">IFERROR(LOOKUP(2^15,SEARCH({"40A","63A","80A","100A","125A","160A","200A","250A","400A","630A","800A","1000A","1250A","1600A","2000A","2500A","3200A","4000A","5000A","6300A"},UPPER(D2236)),{40,63,80,100,125,160,200,250,400,630,800,1000,1250,1600,2000,2500,3200,4000,5000,6300}),0)</f>
        <v>4000</v>
      </c>
      <c r="M2236" s="9" t="str">
        <f t="shared" si="171"/>
        <v>Elbow Edge</v>
      </c>
      <c r="N2236" s="9" t="str">
        <f t="shared" si="172"/>
        <v>AL</v>
      </c>
      <c r="O2236" s="13" t="str">
        <f t="shared" si="173"/>
        <v>Silver</v>
      </c>
      <c r="P2236" s="9" t="str">
        <f t="shared" si="174"/>
        <v>Epoxy</v>
      </c>
      <c r="Q2236" s="9" t="str">
        <f t="shared" si="175"/>
        <v>5</v>
      </c>
      <c r="R22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36" s="14" t="str">
        <f>IF(ProjectsDB[[#This Row],[Item Type]]="Straight Plug-In",_xlfn.TEXTJOIN("-",TRUE,M2236&amp;"-"&amp;_xlfn.LET(_xlpm.txt,ProjectsDB[[#This Row],[Assembly]],_xlpm.pos,FIND("SP",_xlpm.txt),_xlpm.pre,LEFT(_xlpm.txt,_xlpm.pos-1),IF(RIGHT(_xlpm.pre,3)="123","3PL",IF(RIGHT(_xlpm.pre,2)="12","2PL",IF(RIGHT(_xlpm.pre,1)="1","1PL","3PL")))),N2236,O2236,P2236,Q2236&amp;"W",R2236),_xlfn.TEXTJOIN("-",TRUE,M2236,N2236,O2236,P2236,Q2236&amp;"W",R2236))</f>
        <v>Elbow Edge-AL-Silver-Epoxy-5W-2</v>
      </c>
      <c r="T2236" s="14" t="str">
        <f>IF(COUNTIF(Cycletime[Element Desc.],ProjectsDB[[#This Row],[Element Desc.]])&gt;0,"Found","Not Found")</f>
        <v>Found</v>
      </c>
    </row>
    <row r="2237" spans="2:20" x14ac:dyDescent="0.25">
      <c r="B2237" s="8" t="s">
        <v>4553</v>
      </c>
      <c r="C2237" s="9" t="s">
        <v>1555</v>
      </c>
      <c r="D2237" s="9" t="s">
        <v>1556</v>
      </c>
      <c r="E2237" s="10">
        <v>2</v>
      </c>
      <c r="F2237" s="9" t="s">
        <v>3408</v>
      </c>
      <c r="G2237" s="9" t="s">
        <v>4549</v>
      </c>
      <c r="H2237" s="11"/>
      <c r="I2237" s="12"/>
      <c r="J2237" s="12"/>
      <c r="K2237" s="12"/>
      <c r="L2237" s="12">
        <f t="array" ref="L2237">IFERROR(LOOKUP(2^15,SEARCH({"40A","63A","80A","100A","125A","160A","200A","250A","400A","630A","800A","1000A","1250A","1600A","2000A","2500A","3200A","4000A","5000A","6300A"},UPPER(D2237)),{40,63,80,100,125,160,200,250,400,630,800,1000,1250,1600,2000,2500,3200,4000,5000,6300}),0)</f>
        <v>4000</v>
      </c>
      <c r="M2237" s="9" t="str">
        <f t="shared" si="171"/>
        <v>Joint Pack</v>
      </c>
      <c r="N2237" s="9" t="str">
        <f t="shared" si="172"/>
        <v>AL</v>
      </c>
      <c r="O2237" s="13" t="str">
        <f t="shared" si="173"/>
        <v>Silver</v>
      </c>
      <c r="P2237" s="9" t="str">
        <f t="shared" si="174"/>
        <v>None</v>
      </c>
      <c r="Q2237" s="9" t="str">
        <f t="shared" si="175"/>
        <v>5</v>
      </c>
      <c r="R22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37" s="14" t="str">
        <f>IF(ProjectsDB[[#This Row],[Item Type]]="Straight Plug-In",_xlfn.TEXTJOIN("-",TRUE,M2237&amp;"-"&amp;_xlfn.LET(_xlpm.txt,ProjectsDB[[#This Row],[Assembly]],_xlpm.pos,FIND("SP",_xlpm.txt),_xlpm.pre,LEFT(_xlpm.txt,_xlpm.pos-1),IF(RIGHT(_xlpm.pre,3)="123","3PL",IF(RIGHT(_xlpm.pre,2)="12","2PL",IF(RIGHT(_xlpm.pre,1)="1","1PL","3PL")))),N2237,O2237,P2237,Q2237&amp;"W",R2237),_xlfn.TEXTJOIN("-",TRUE,M2237,N2237,O2237,P2237,Q2237&amp;"W",R2237))</f>
        <v>Joint Pack-AL-Silver-None-5W-2</v>
      </c>
      <c r="T2237" s="14" t="str">
        <f>IF(COUNTIF(Cycletime[Element Desc.],ProjectsDB[[#This Row],[Element Desc.]])&gt;0,"Found","Not Found")</f>
        <v>Found</v>
      </c>
    </row>
    <row r="2238" spans="2:20" x14ac:dyDescent="0.25">
      <c r="B2238" s="8" t="s">
        <v>4554</v>
      </c>
      <c r="C2238" s="9" t="s">
        <v>4555</v>
      </c>
      <c r="D2238" s="9" t="s">
        <v>4556</v>
      </c>
      <c r="E2238" s="10">
        <v>1</v>
      </c>
      <c r="F2238" s="9" t="s">
        <v>3408</v>
      </c>
      <c r="G2238" s="9" t="s">
        <v>4549</v>
      </c>
      <c r="H2238" s="11"/>
      <c r="I2238" s="12">
        <v>2235</v>
      </c>
      <c r="J2238" s="12"/>
      <c r="K2238" s="12"/>
      <c r="L2238" s="12">
        <f t="array" ref="L2238">IFERROR(LOOKUP(2^15,SEARCH({"40A","63A","80A","100A","125A","160A","200A","250A","400A","630A","800A","1000A","1250A","1600A","2000A","2500A","3200A","4000A","5000A","6300A"},UPPER(D2238)),{40,63,80,100,125,160,200,250,400,630,800,1000,1250,1600,2000,2500,3200,4000,5000,6300}),0)</f>
        <v>4000</v>
      </c>
      <c r="M2238" s="9" t="str">
        <f t="shared" si="171"/>
        <v>Straight Feeder</v>
      </c>
      <c r="N2238" s="9" t="str">
        <f t="shared" si="172"/>
        <v>AL</v>
      </c>
      <c r="O2238" s="13" t="str">
        <f t="shared" si="173"/>
        <v>Silver</v>
      </c>
      <c r="P2238" s="9" t="str">
        <f t="shared" si="174"/>
        <v>Epoxy</v>
      </c>
      <c r="Q2238" s="9" t="str">
        <f t="shared" si="175"/>
        <v>5</v>
      </c>
      <c r="R22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38" s="14" t="str">
        <f>IF(ProjectsDB[[#This Row],[Item Type]]="Straight Plug-In",_xlfn.TEXTJOIN("-",TRUE,M2238&amp;"-"&amp;_xlfn.LET(_xlpm.txt,ProjectsDB[[#This Row],[Assembly]],_xlpm.pos,FIND("SP",_xlpm.txt),_xlpm.pre,LEFT(_xlpm.txt,_xlpm.pos-1),IF(RIGHT(_xlpm.pre,3)="123","3PL",IF(RIGHT(_xlpm.pre,2)="12","2PL",IF(RIGHT(_xlpm.pre,1)="1","1PL","3PL")))),N2238,O2238,P2238,Q2238&amp;"W",R2238),_xlfn.TEXTJOIN("-",TRUE,M2238,N2238,O2238,P2238,Q2238&amp;"W",R2238))</f>
        <v>Straight Feeder-AL-Silver-Epoxy-5W-2</v>
      </c>
      <c r="T2238" s="14" t="str">
        <f>IF(COUNTIF(Cycletime[Element Desc.],ProjectsDB[[#This Row],[Element Desc.]])&gt;0,"Found","Not Found")</f>
        <v>Found</v>
      </c>
    </row>
    <row r="2239" spans="2:20" x14ac:dyDescent="0.25">
      <c r="B2239" s="8" t="s">
        <v>4557</v>
      </c>
      <c r="C2239" s="9" t="s">
        <v>4558</v>
      </c>
      <c r="D2239" s="9" t="s">
        <v>4559</v>
      </c>
      <c r="E2239" s="10">
        <v>1</v>
      </c>
      <c r="F2239" s="9" t="s">
        <v>3408</v>
      </c>
      <c r="G2239" s="9" t="s">
        <v>4549</v>
      </c>
      <c r="H2239" s="11"/>
      <c r="I2239" s="12">
        <v>505</v>
      </c>
      <c r="J2239" s="12">
        <v>810</v>
      </c>
      <c r="K2239" s="12">
        <v>109</v>
      </c>
      <c r="L2239" s="12">
        <f t="array" ref="L2239">IFERROR(LOOKUP(2^15,SEARCH({"40A","63A","80A","100A","125A","160A","200A","250A","400A","630A","800A","1000A","1250A","1600A","2000A","2500A","3200A","4000A","5000A","6300A"},UPPER(D2239)),{40,63,80,100,125,160,200,250,400,630,800,1000,1250,1600,2000,2500,3200,4000,5000,6300}),0)</f>
        <v>4000</v>
      </c>
      <c r="M2239" s="9" t="str">
        <f t="shared" si="171"/>
        <v>Elbow Edge</v>
      </c>
      <c r="N2239" s="9" t="str">
        <f t="shared" si="172"/>
        <v>AL</v>
      </c>
      <c r="O2239" s="13" t="str">
        <f t="shared" si="173"/>
        <v>Silver</v>
      </c>
      <c r="P2239" s="9" t="str">
        <f t="shared" si="174"/>
        <v>Epoxy</v>
      </c>
      <c r="Q2239" s="9" t="str">
        <f t="shared" si="175"/>
        <v>5</v>
      </c>
      <c r="R22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39" s="14" t="str">
        <f>IF(ProjectsDB[[#This Row],[Item Type]]="Straight Plug-In",_xlfn.TEXTJOIN("-",TRUE,M2239&amp;"-"&amp;_xlfn.LET(_xlpm.txt,ProjectsDB[[#This Row],[Assembly]],_xlpm.pos,FIND("SP",_xlpm.txt),_xlpm.pre,LEFT(_xlpm.txt,_xlpm.pos-1),IF(RIGHT(_xlpm.pre,3)="123","3PL",IF(RIGHT(_xlpm.pre,2)="12","2PL",IF(RIGHT(_xlpm.pre,1)="1","1PL","3PL")))),N2239,O2239,P2239,Q2239&amp;"W",R2239),_xlfn.TEXTJOIN("-",TRUE,M2239,N2239,O2239,P2239,Q2239&amp;"W",R2239))</f>
        <v>Elbow Edge-AL-Silver-Epoxy-5W-2</v>
      </c>
      <c r="T2239" s="14" t="str">
        <f>IF(COUNTIF(Cycletime[Element Desc.],ProjectsDB[[#This Row],[Element Desc.]])&gt;0,"Found","Not Found")</f>
        <v>Found</v>
      </c>
    </row>
    <row r="2240" spans="2:20" x14ac:dyDescent="0.25">
      <c r="B2240" s="8" t="s">
        <v>4560</v>
      </c>
      <c r="C2240" s="9" t="s">
        <v>1555</v>
      </c>
      <c r="D2240" s="9" t="s">
        <v>1556</v>
      </c>
      <c r="E2240" s="10">
        <v>1</v>
      </c>
      <c r="F2240" s="9" t="s">
        <v>3408</v>
      </c>
      <c r="G2240" s="9" t="s">
        <v>4549</v>
      </c>
      <c r="H2240" s="11"/>
      <c r="I2240" s="12"/>
      <c r="J2240" s="12"/>
      <c r="K2240" s="12"/>
      <c r="L2240" s="12">
        <f t="array" ref="L2240">IFERROR(LOOKUP(2^15,SEARCH({"40A","63A","80A","100A","125A","160A","200A","250A","400A","630A","800A","1000A","1250A","1600A","2000A","2500A","3200A","4000A","5000A","6300A"},UPPER(D2240)),{40,63,80,100,125,160,200,250,400,630,800,1000,1250,1600,2000,2500,3200,4000,5000,6300}),0)</f>
        <v>4000</v>
      </c>
      <c r="M2240" s="9" t="str">
        <f t="shared" si="171"/>
        <v>Joint Pack</v>
      </c>
      <c r="N2240" s="9" t="str">
        <f t="shared" si="172"/>
        <v>AL</v>
      </c>
      <c r="O2240" s="13" t="str">
        <f t="shared" si="173"/>
        <v>Silver</v>
      </c>
      <c r="P2240" s="9" t="str">
        <f t="shared" si="174"/>
        <v>None</v>
      </c>
      <c r="Q2240" s="9" t="str">
        <f t="shared" si="175"/>
        <v>5</v>
      </c>
      <c r="R22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40" s="14" t="str">
        <f>IF(ProjectsDB[[#This Row],[Item Type]]="Straight Plug-In",_xlfn.TEXTJOIN("-",TRUE,M2240&amp;"-"&amp;_xlfn.LET(_xlpm.txt,ProjectsDB[[#This Row],[Assembly]],_xlpm.pos,FIND("SP",_xlpm.txt),_xlpm.pre,LEFT(_xlpm.txt,_xlpm.pos-1),IF(RIGHT(_xlpm.pre,3)="123","3PL",IF(RIGHT(_xlpm.pre,2)="12","2PL",IF(RIGHT(_xlpm.pre,1)="1","1PL","3PL")))),N2240,O2240,P2240,Q2240&amp;"W",R2240),_xlfn.TEXTJOIN("-",TRUE,M2240,N2240,O2240,P2240,Q2240&amp;"W",R2240))</f>
        <v>Joint Pack-AL-Silver-None-5W-2</v>
      </c>
      <c r="T2240" s="14" t="str">
        <f>IF(COUNTIF(Cycletime[Element Desc.],ProjectsDB[[#This Row],[Element Desc.]])&gt;0,"Found","Not Found")</f>
        <v>Found</v>
      </c>
    </row>
    <row r="2241" spans="2:20" x14ac:dyDescent="0.25">
      <c r="B2241" s="8" t="s">
        <v>4561</v>
      </c>
      <c r="C2241" s="9" t="s">
        <v>4562</v>
      </c>
      <c r="D2241" s="9" t="s">
        <v>4563</v>
      </c>
      <c r="E2241" s="10">
        <v>1</v>
      </c>
      <c r="F2241" s="9" t="s">
        <v>3408</v>
      </c>
      <c r="G2241" s="9" t="s">
        <v>4564</v>
      </c>
      <c r="H2241" s="11"/>
      <c r="I2241" s="12"/>
      <c r="J2241" s="12"/>
      <c r="K2241" s="12"/>
      <c r="L2241" s="12">
        <f t="array" ref="L2241">IFERROR(LOOKUP(2^15,SEARCH({"40A","63A","80A","100A","125A","160A","200A","250A","400A","630A","800A","1000A","1250A","1600A","2000A","2500A","3200A","4000A","5000A","6300A"},UPPER(D2241)),{40,63,80,100,125,160,200,250,400,630,800,1000,1250,1600,2000,2500,3200,4000,5000,6300}),0)</f>
        <v>5000</v>
      </c>
      <c r="M2241" s="9" t="str">
        <f t="shared" si="171"/>
        <v>Cable Box</v>
      </c>
      <c r="N2241" s="9" t="str">
        <f t="shared" si="172"/>
        <v>AL</v>
      </c>
      <c r="O2241" s="13" t="str">
        <f t="shared" si="173"/>
        <v>Silver</v>
      </c>
      <c r="P2241" s="9" t="str">
        <f t="shared" si="174"/>
        <v>Epoxy</v>
      </c>
      <c r="Q2241" s="9" t="str">
        <f t="shared" si="175"/>
        <v>0</v>
      </c>
      <c r="R22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41" s="14" t="str">
        <f>IF(ProjectsDB[[#This Row],[Item Type]]="Straight Plug-In",_xlfn.TEXTJOIN("-",TRUE,M2241&amp;"-"&amp;_xlfn.LET(_xlpm.txt,ProjectsDB[[#This Row],[Assembly]],_xlpm.pos,FIND("SP",_xlpm.txt),_xlpm.pre,LEFT(_xlpm.txt,_xlpm.pos-1),IF(RIGHT(_xlpm.pre,3)="123","3PL",IF(RIGHT(_xlpm.pre,2)="12","2PL",IF(RIGHT(_xlpm.pre,1)="1","1PL","3PL")))),N2241,O2241,P2241,Q2241&amp;"W",R2241),_xlfn.TEXTJOIN("-",TRUE,M2241,N2241,O2241,P2241,Q2241&amp;"W",R2241))</f>
        <v>Cable Box-AL-Silver-Epoxy-0W-3</v>
      </c>
      <c r="T2241" s="14" t="str">
        <f>IF(COUNTIF(Cycletime[Element Desc.],ProjectsDB[[#This Row],[Element Desc.]])&gt;0,"Found","Not Found")</f>
        <v>Found</v>
      </c>
    </row>
    <row r="2242" spans="2:20" x14ac:dyDescent="0.25">
      <c r="B2242" s="8" t="s">
        <v>4565</v>
      </c>
      <c r="C2242" s="9" t="s">
        <v>3693</v>
      </c>
      <c r="D2242" s="9" t="s">
        <v>3694</v>
      </c>
      <c r="E2242" s="10">
        <v>1</v>
      </c>
      <c r="F2242" s="9" t="s">
        <v>3408</v>
      </c>
      <c r="G2242" s="9" t="s">
        <v>4564</v>
      </c>
      <c r="H2242" s="11"/>
      <c r="I2242" s="12">
        <v>425</v>
      </c>
      <c r="J2242" s="12"/>
      <c r="K2242" s="12"/>
      <c r="L2242" s="12">
        <f t="array" ref="L2242">IFERROR(LOOKUP(2^15,SEARCH({"40A","63A","80A","100A","125A","160A","200A","250A","400A","630A","800A","1000A","1250A","1600A","2000A","2500A","3200A","4000A","5000A","6300A"},UPPER(D2242)),{40,63,80,100,125,160,200,250,400,630,800,1000,1250,1600,2000,2500,3200,4000,5000,6300}),0)</f>
        <v>5000</v>
      </c>
      <c r="M2242" s="9" t="str">
        <f t="shared" si="171"/>
        <v>Flange Straight</v>
      </c>
      <c r="N2242" s="9" t="str">
        <f t="shared" si="172"/>
        <v>AL</v>
      </c>
      <c r="O2242" s="13" t="str">
        <f t="shared" si="173"/>
        <v>Silver</v>
      </c>
      <c r="P2242" s="9" t="str">
        <f t="shared" si="174"/>
        <v>Epoxy</v>
      </c>
      <c r="Q2242" s="9" t="str">
        <f t="shared" si="175"/>
        <v>5</v>
      </c>
      <c r="R22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42" s="14" t="str">
        <f>IF(ProjectsDB[[#This Row],[Item Type]]="Straight Plug-In",_xlfn.TEXTJOIN("-",TRUE,M2242&amp;"-"&amp;_xlfn.LET(_xlpm.txt,ProjectsDB[[#This Row],[Assembly]],_xlpm.pos,FIND("SP",_xlpm.txt),_xlpm.pre,LEFT(_xlpm.txt,_xlpm.pos-1),IF(RIGHT(_xlpm.pre,3)="123","3PL",IF(RIGHT(_xlpm.pre,2)="12","2PL",IF(RIGHT(_xlpm.pre,1)="1","1PL","3PL")))),N2242,O2242,P2242,Q2242&amp;"W",R2242),_xlfn.TEXTJOIN("-",TRUE,M2242,N2242,O2242,P2242,Q2242&amp;"W",R2242))</f>
        <v>Flange Straight-AL-Silver-Epoxy-5W-3</v>
      </c>
      <c r="T2242" s="14" t="str">
        <f>IF(COUNTIF(Cycletime[Element Desc.],ProjectsDB[[#This Row],[Element Desc.]])&gt;0,"Found","Not Found")</f>
        <v>Found</v>
      </c>
    </row>
    <row r="2243" spans="2:20" x14ac:dyDescent="0.25">
      <c r="B2243" s="8" t="s">
        <v>4566</v>
      </c>
      <c r="C2243" s="9" t="s">
        <v>3505</v>
      </c>
      <c r="D2243" s="9" t="s">
        <v>3506</v>
      </c>
      <c r="E2243" s="10">
        <v>2</v>
      </c>
      <c r="F2243" s="9" t="s">
        <v>3408</v>
      </c>
      <c r="G2243" s="9" t="s">
        <v>4567</v>
      </c>
      <c r="H2243" s="11"/>
      <c r="I2243" s="12"/>
      <c r="J2243" s="12"/>
      <c r="K2243" s="12"/>
      <c r="L2243" s="12">
        <f t="array" ref="L2243">IFERROR(LOOKUP(2^15,SEARCH({"40A","63A","80A","100A","125A","160A","200A","250A","400A","630A","800A","1000A","1250A","1600A","2000A","2500A","3200A","4000A","5000A","6300A"},UPPER(D2243)),{40,63,80,100,125,160,200,250,400,630,800,1000,1250,1600,2000,2500,3200,4000,5000,6300}),0)</f>
        <v>5000</v>
      </c>
      <c r="M2243" s="9" t="str">
        <f t="shared" si="171"/>
        <v>Joint Pack</v>
      </c>
      <c r="N2243" s="9" t="str">
        <f t="shared" si="172"/>
        <v>AL</v>
      </c>
      <c r="O2243" s="13" t="str">
        <f t="shared" si="173"/>
        <v>Silver</v>
      </c>
      <c r="P2243" s="9" t="str">
        <f t="shared" si="174"/>
        <v>None</v>
      </c>
      <c r="Q2243" s="9" t="str">
        <f t="shared" si="175"/>
        <v>5</v>
      </c>
      <c r="R22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43" s="14" t="str">
        <f>IF(ProjectsDB[[#This Row],[Item Type]]="Straight Plug-In",_xlfn.TEXTJOIN("-",TRUE,M2243&amp;"-"&amp;_xlfn.LET(_xlpm.txt,ProjectsDB[[#This Row],[Assembly]],_xlpm.pos,FIND("SP",_xlpm.txt),_xlpm.pre,LEFT(_xlpm.txt,_xlpm.pos-1),IF(RIGHT(_xlpm.pre,3)="123","3PL",IF(RIGHT(_xlpm.pre,2)="12","2PL",IF(RIGHT(_xlpm.pre,1)="1","1PL","3PL")))),N2243,O2243,P2243,Q2243&amp;"W",R2243),_xlfn.TEXTJOIN("-",TRUE,M2243,N2243,O2243,P2243,Q2243&amp;"W",R2243))</f>
        <v>Joint Pack-AL-Silver-None-5W-3</v>
      </c>
      <c r="T2243" s="14" t="str">
        <f>IF(COUNTIF(Cycletime[Element Desc.],ProjectsDB[[#This Row],[Element Desc.]])&gt;0,"Found","Not Found")</f>
        <v>Found</v>
      </c>
    </row>
    <row r="2244" spans="2:20" x14ac:dyDescent="0.25">
      <c r="B2244" s="8" t="s">
        <v>4568</v>
      </c>
      <c r="C2244" s="9" t="s">
        <v>3499</v>
      </c>
      <c r="D2244" s="9" t="s">
        <v>3500</v>
      </c>
      <c r="E2244" s="10">
        <v>2</v>
      </c>
      <c r="F2244" s="9" t="s">
        <v>3408</v>
      </c>
      <c r="G2244" s="9" t="s">
        <v>4567</v>
      </c>
      <c r="H2244" s="11"/>
      <c r="I2244" s="12">
        <v>1250</v>
      </c>
      <c r="J2244" s="12"/>
      <c r="K2244" s="12"/>
      <c r="L2244" s="12">
        <f t="array" ref="L2244">IFERROR(LOOKUP(2^15,SEARCH({"40A","63A","80A","100A","125A","160A","200A","250A","400A","630A","800A","1000A","1250A","1600A","2000A","2500A","3200A","4000A","5000A","6300A"},UPPER(D2244)),{40,63,80,100,125,160,200,250,400,630,800,1000,1250,1600,2000,2500,3200,4000,5000,6300}),0)</f>
        <v>5000</v>
      </c>
      <c r="M2244" s="9" t="str">
        <f t="shared" ref="M2244:M2307" si="176">_xlfn.LET(_xlpm.d,UPPER(TRIM(SUBSTITUTE(SUBSTITUTE(D2244,CHAR(160),"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2244" s="9" t="str">
        <f t="shared" ref="N2244:N2307" si="177">IF(ISNUMBER(SEARCH("CU",D2244)),"CU",IF(ISNUMBER(SEARCH("AL",D2244)),"AL",IF(ISNUMBER(SEARCH("Copper",D2244)),"CU","SH")))</f>
        <v>AL</v>
      </c>
      <c r="O2244" s="13" t="str">
        <f t="shared" ref="O2244:O2307" si="178">IF(ISNUMBER(SEARCH("Silver",D2244)),"Silver",IF(ISNUMBER(SEARCH("Tin",D2244)),"Tin","None"))</f>
        <v>Silver</v>
      </c>
      <c r="P2244" s="9" t="str">
        <f t="shared" ref="P2244:P2307" si="179">IF(ISNUMBER(SEARCH("Epoxy",D2244)),"Epoxy",IF(ISNUMBER(SEARCH("PET",D2244)),"PET","None"))</f>
        <v>Epoxy</v>
      </c>
      <c r="Q2244" s="9" t="str">
        <f t="shared" ref="Q2244:Q2307" si="180">IF(ISNUMBER(SEARCH("3-Wire",D2244)),"3",IF(ISNUMBER(SEARCH("4-Wire",D2244)),"4",IF(ISNUMBER(SEARCH("5-Wire",D2244)),"5",IF(ISNUMBER(SEARCH("6-Wire",D2244)),"6","0"))))</f>
        <v>5</v>
      </c>
      <c r="R22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44" s="14" t="str">
        <f>IF(ProjectsDB[[#This Row],[Item Type]]="Straight Plug-In",_xlfn.TEXTJOIN("-",TRUE,M2244&amp;"-"&amp;_xlfn.LET(_xlpm.txt,ProjectsDB[[#This Row],[Assembly]],_xlpm.pos,FIND("SP",_xlpm.txt),_xlpm.pre,LEFT(_xlpm.txt,_xlpm.pos-1),IF(RIGHT(_xlpm.pre,3)="123","3PL",IF(RIGHT(_xlpm.pre,2)="12","2PL",IF(RIGHT(_xlpm.pre,1)="1","1PL","3PL")))),N2244,O2244,P2244,Q2244&amp;"W",R2244),_xlfn.TEXTJOIN("-",TRUE,M2244,N2244,O2244,P2244,Q2244&amp;"W",R2244))</f>
        <v>Straight Feeder-AL-Silver-Epoxy-5W-3</v>
      </c>
      <c r="T2244" s="14" t="str">
        <f>IF(COUNTIF(Cycletime[Element Desc.],ProjectsDB[[#This Row],[Element Desc.]])&gt;0,"Found","Not Found")</f>
        <v>Found</v>
      </c>
    </row>
    <row r="2245" spans="2:20" x14ac:dyDescent="0.25">
      <c r="B2245" s="8" t="s">
        <v>4569</v>
      </c>
      <c r="C2245" s="9" t="s">
        <v>3505</v>
      </c>
      <c r="D2245" s="9" t="s">
        <v>3506</v>
      </c>
      <c r="E2245" s="10">
        <v>1</v>
      </c>
      <c r="F2245" s="9" t="s">
        <v>3408</v>
      </c>
      <c r="G2245" s="9" t="s">
        <v>4567</v>
      </c>
      <c r="H2245" s="11"/>
      <c r="I2245" s="12"/>
      <c r="J2245" s="12"/>
      <c r="K2245" s="12"/>
      <c r="L2245" s="12">
        <f t="array" ref="L2245">IFERROR(LOOKUP(2^15,SEARCH({"40A","63A","80A","100A","125A","160A","200A","250A","400A","630A","800A","1000A","1250A","1600A","2000A","2500A","3200A","4000A","5000A","6300A"},UPPER(D2245)),{40,63,80,100,125,160,200,250,400,630,800,1000,1250,1600,2000,2500,3200,4000,5000,6300}),0)</f>
        <v>5000</v>
      </c>
      <c r="M2245" s="9" t="str">
        <f t="shared" si="176"/>
        <v>Joint Pack</v>
      </c>
      <c r="N2245" s="9" t="str">
        <f t="shared" si="177"/>
        <v>AL</v>
      </c>
      <c r="O2245" s="13" t="str">
        <f t="shared" si="178"/>
        <v>Silver</v>
      </c>
      <c r="P2245" s="9" t="str">
        <f t="shared" si="179"/>
        <v>None</v>
      </c>
      <c r="Q2245" s="9" t="str">
        <f t="shared" si="180"/>
        <v>5</v>
      </c>
      <c r="R22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45" s="14" t="str">
        <f>IF(ProjectsDB[[#This Row],[Item Type]]="Straight Plug-In",_xlfn.TEXTJOIN("-",TRUE,M2245&amp;"-"&amp;_xlfn.LET(_xlpm.txt,ProjectsDB[[#This Row],[Assembly]],_xlpm.pos,FIND("SP",_xlpm.txt),_xlpm.pre,LEFT(_xlpm.txt,_xlpm.pos-1),IF(RIGHT(_xlpm.pre,3)="123","3PL",IF(RIGHT(_xlpm.pre,2)="12","2PL",IF(RIGHT(_xlpm.pre,1)="1","1PL","3PL")))),N2245,O2245,P2245,Q2245&amp;"W",R2245),_xlfn.TEXTJOIN("-",TRUE,M2245,N2245,O2245,P2245,Q2245&amp;"W",R2245))</f>
        <v>Joint Pack-AL-Silver-None-5W-3</v>
      </c>
      <c r="T2245" s="14" t="str">
        <f>IF(COUNTIF(Cycletime[Element Desc.],ProjectsDB[[#This Row],[Element Desc.]])&gt;0,"Found","Not Found")</f>
        <v>Found</v>
      </c>
    </row>
    <row r="2246" spans="2:20" x14ac:dyDescent="0.25">
      <c r="B2246" s="8" t="s">
        <v>4570</v>
      </c>
      <c r="C2246" s="9" t="s">
        <v>3739</v>
      </c>
      <c r="D2246" s="9" t="s">
        <v>3740</v>
      </c>
      <c r="E2246" s="10">
        <v>1</v>
      </c>
      <c r="F2246" s="9" t="s">
        <v>3408</v>
      </c>
      <c r="G2246" s="9" t="s">
        <v>4567</v>
      </c>
      <c r="H2246" s="11"/>
      <c r="I2246" s="12">
        <v>300</v>
      </c>
      <c r="J2246" s="12">
        <v>300</v>
      </c>
      <c r="K2246" s="12"/>
      <c r="L2246" s="12">
        <f t="array" ref="L2246">IFERROR(LOOKUP(2^15,SEARCH({"40A","63A","80A","100A","125A","160A","200A","250A","400A","630A","800A","1000A","1250A","1600A","2000A","2500A","3200A","4000A","5000A","6300A"},UPPER(D2246)),{40,63,80,100,125,160,200,250,400,630,800,1000,1250,1600,2000,2500,3200,4000,5000,6300}),0)</f>
        <v>5000</v>
      </c>
      <c r="M2246" s="9" t="str">
        <f t="shared" si="176"/>
        <v>Elbow Flat</v>
      </c>
      <c r="N2246" s="9" t="str">
        <f t="shared" si="177"/>
        <v>AL</v>
      </c>
      <c r="O2246" s="13" t="str">
        <f t="shared" si="178"/>
        <v>Silver</v>
      </c>
      <c r="P2246" s="9" t="str">
        <f t="shared" si="179"/>
        <v>Epoxy</v>
      </c>
      <c r="Q2246" s="9" t="str">
        <f t="shared" si="180"/>
        <v>5</v>
      </c>
      <c r="R22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46" s="14" t="str">
        <f>IF(ProjectsDB[[#This Row],[Item Type]]="Straight Plug-In",_xlfn.TEXTJOIN("-",TRUE,M2246&amp;"-"&amp;_xlfn.LET(_xlpm.txt,ProjectsDB[[#This Row],[Assembly]],_xlpm.pos,FIND("SP",_xlpm.txt),_xlpm.pre,LEFT(_xlpm.txt,_xlpm.pos-1),IF(RIGHT(_xlpm.pre,3)="123","3PL",IF(RIGHT(_xlpm.pre,2)="12","2PL",IF(RIGHT(_xlpm.pre,1)="1","1PL","3PL")))),N2246,O2246,P2246,Q2246&amp;"W",R2246),_xlfn.TEXTJOIN("-",TRUE,M2246,N2246,O2246,P2246,Q2246&amp;"W",R2246))</f>
        <v>Elbow Flat-AL-Silver-Epoxy-5W-3</v>
      </c>
      <c r="T2246" s="14" t="str">
        <f>IF(COUNTIF(Cycletime[Element Desc.],ProjectsDB[[#This Row],[Element Desc.]])&gt;0,"Found","Not Found")</f>
        <v>Found</v>
      </c>
    </row>
    <row r="2247" spans="2:20" x14ac:dyDescent="0.25">
      <c r="B2247" s="8" t="s">
        <v>4571</v>
      </c>
      <c r="C2247" s="9" t="s">
        <v>4377</v>
      </c>
      <c r="D2247" s="9" t="s">
        <v>4378</v>
      </c>
      <c r="E2247" s="10">
        <v>1</v>
      </c>
      <c r="F2247" s="9" t="s">
        <v>3408</v>
      </c>
      <c r="G2247" s="9" t="s">
        <v>4572</v>
      </c>
      <c r="H2247" s="11"/>
      <c r="I2247" s="12">
        <v>1940</v>
      </c>
      <c r="J2247" s="12"/>
      <c r="K2247" s="12"/>
      <c r="L2247" s="12">
        <f t="array" ref="L2247">IFERROR(LOOKUP(2^15,SEARCH({"40A","63A","80A","100A","125A","160A","200A","250A","400A","630A","800A","1000A","1250A","1600A","2000A","2500A","3200A","4000A","5000A","6300A"},UPPER(D2247)),{40,63,80,100,125,160,200,250,400,630,800,1000,1250,1600,2000,2500,3200,4000,5000,6300}),0)</f>
        <v>5000</v>
      </c>
      <c r="M2247" s="9" t="str">
        <f t="shared" si="176"/>
        <v>Straight Feeder</v>
      </c>
      <c r="N2247" s="9" t="str">
        <f t="shared" si="177"/>
        <v>AL</v>
      </c>
      <c r="O2247" s="13" t="str">
        <f t="shared" si="178"/>
        <v>Silver</v>
      </c>
      <c r="P2247" s="9" t="str">
        <f t="shared" si="179"/>
        <v>Epoxy</v>
      </c>
      <c r="Q2247" s="9" t="str">
        <f t="shared" si="180"/>
        <v>5</v>
      </c>
      <c r="R22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47" s="14" t="str">
        <f>IF(ProjectsDB[[#This Row],[Item Type]]="Straight Plug-In",_xlfn.TEXTJOIN("-",TRUE,M2247&amp;"-"&amp;_xlfn.LET(_xlpm.txt,ProjectsDB[[#This Row],[Assembly]],_xlpm.pos,FIND("SP",_xlpm.txt),_xlpm.pre,LEFT(_xlpm.txt,_xlpm.pos-1),IF(RIGHT(_xlpm.pre,3)="123","3PL",IF(RIGHT(_xlpm.pre,2)="12","2PL",IF(RIGHT(_xlpm.pre,1)="1","1PL","3PL")))),N2247,O2247,P2247,Q2247&amp;"W",R2247),_xlfn.TEXTJOIN("-",TRUE,M2247,N2247,O2247,P2247,Q2247&amp;"W",R2247))</f>
        <v>Straight Feeder-AL-Silver-Epoxy-5W-3</v>
      </c>
      <c r="T2247" s="14" t="str">
        <f>IF(COUNTIF(Cycletime[Element Desc.],ProjectsDB[[#This Row],[Element Desc.]])&gt;0,"Found","Not Found")</f>
        <v>Found</v>
      </c>
    </row>
    <row r="2248" spans="2:20" x14ac:dyDescent="0.25">
      <c r="B2248" s="8" t="s">
        <v>4573</v>
      </c>
      <c r="C2248" s="9" t="s">
        <v>3505</v>
      </c>
      <c r="D2248" s="9" t="s">
        <v>3506</v>
      </c>
      <c r="E2248" s="10">
        <v>1</v>
      </c>
      <c r="F2248" s="9" t="s">
        <v>3408</v>
      </c>
      <c r="G2248" s="9" t="s">
        <v>4572</v>
      </c>
      <c r="H2248" s="11"/>
      <c r="I2248" s="12"/>
      <c r="J2248" s="12"/>
      <c r="K2248" s="12"/>
      <c r="L2248" s="12">
        <f t="array" ref="L2248">IFERROR(LOOKUP(2^15,SEARCH({"40A","63A","80A","100A","125A","160A","200A","250A","400A","630A","800A","1000A","1250A","1600A","2000A","2500A","3200A","4000A","5000A","6300A"},UPPER(D2248)),{40,63,80,100,125,160,200,250,400,630,800,1000,1250,1600,2000,2500,3200,4000,5000,6300}),0)</f>
        <v>5000</v>
      </c>
      <c r="M2248" s="9" t="str">
        <f t="shared" si="176"/>
        <v>Joint Pack</v>
      </c>
      <c r="N2248" s="9" t="str">
        <f t="shared" si="177"/>
        <v>AL</v>
      </c>
      <c r="O2248" s="13" t="str">
        <f t="shared" si="178"/>
        <v>Silver</v>
      </c>
      <c r="P2248" s="9" t="str">
        <f t="shared" si="179"/>
        <v>None</v>
      </c>
      <c r="Q2248" s="9" t="str">
        <f t="shared" si="180"/>
        <v>5</v>
      </c>
      <c r="R22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48" s="14" t="str">
        <f>IF(ProjectsDB[[#This Row],[Item Type]]="Straight Plug-In",_xlfn.TEXTJOIN("-",TRUE,M2248&amp;"-"&amp;_xlfn.LET(_xlpm.txt,ProjectsDB[[#This Row],[Assembly]],_xlpm.pos,FIND("SP",_xlpm.txt),_xlpm.pre,LEFT(_xlpm.txt,_xlpm.pos-1),IF(RIGHT(_xlpm.pre,3)="123","3PL",IF(RIGHT(_xlpm.pre,2)="12","2PL",IF(RIGHT(_xlpm.pre,1)="1","1PL","3PL")))),N2248,O2248,P2248,Q2248&amp;"W",R2248),_xlfn.TEXTJOIN("-",TRUE,M2248,N2248,O2248,P2248,Q2248&amp;"W",R2248))</f>
        <v>Joint Pack-AL-Silver-None-5W-3</v>
      </c>
      <c r="T2248" s="14" t="str">
        <f>IF(COUNTIF(Cycletime[Element Desc.],ProjectsDB[[#This Row],[Element Desc.]])&gt;0,"Found","Not Found")</f>
        <v>Found</v>
      </c>
    </row>
    <row r="2249" spans="2:20" x14ac:dyDescent="0.25">
      <c r="B2249" s="8" t="s">
        <v>4574</v>
      </c>
      <c r="C2249" s="9" t="s">
        <v>4575</v>
      </c>
      <c r="D2249" s="9" t="s">
        <v>4576</v>
      </c>
      <c r="E2249" s="10">
        <v>1</v>
      </c>
      <c r="F2249" s="9" t="s">
        <v>3408</v>
      </c>
      <c r="G2249" s="9" t="s">
        <v>4572</v>
      </c>
      <c r="H2249" s="11"/>
      <c r="I2249" s="12">
        <v>530</v>
      </c>
      <c r="J2249" s="12">
        <v>1050</v>
      </c>
      <c r="K2249" s="12"/>
      <c r="L2249" s="12">
        <f t="array" ref="L2249">IFERROR(LOOKUP(2^15,SEARCH({"40A","63A","80A","100A","125A","160A","200A","250A","400A","630A","800A","1000A","1250A","1600A","2000A","2500A","3200A","4000A","5000A","6300A"},UPPER(D2249)),{40,63,80,100,125,160,200,250,400,630,800,1000,1250,1600,2000,2500,3200,4000,5000,6300}),0)</f>
        <v>5000</v>
      </c>
      <c r="M2249" s="9" t="str">
        <f t="shared" si="176"/>
        <v>Elbow Edge</v>
      </c>
      <c r="N2249" s="9" t="str">
        <f t="shared" si="177"/>
        <v>AL</v>
      </c>
      <c r="O2249" s="13" t="str">
        <f t="shared" si="178"/>
        <v>Silver</v>
      </c>
      <c r="P2249" s="9" t="str">
        <f t="shared" si="179"/>
        <v>Epoxy</v>
      </c>
      <c r="Q2249" s="9" t="str">
        <f t="shared" si="180"/>
        <v>5</v>
      </c>
      <c r="R22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49" s="14" t="str">
        <f>IF(ProjectsDB[[#This Row],[Item Type]]="Straight Plug-In",_xlfn.TEXTJOIN("-",TRUE,M2249&amp;"-"&amp;_xlfn.LET(_xlpm.txt,ProjectsDB[[#This Row],[Assembly]],_xlpm.pos,FIND("SP",_xlpm.txt),_xlpm.pre,LEFT(_xlpm.txt,_xlpm.pos-1),IF(RIGHT(_xlpm.pre,3)="123","3PL",IF(RIGHT(_xlpm.pre,2)="12","2PL",IF(RIGHT(_xlpm.pre,1)="1","1PL","3PL")))),N2249,O2249,P2249,Q2249&amp;"W",R2249),_xlfn.TEXTJOIN("-",TRUE,M2249,N2249,O2249,P2249,Q2249&amp;"W",R2249))</f>
        <v>Elbow Edge-AL-Silver-Epoxy-5W-3</v>
      </c>
      <c r="T2249" s="14" t="str">
        <f>IF(COUNTIF(Cycletime[Element Desc.],ProjectsDB[[#This Row],[Element Desc.]])&gt;0,"Found","Not Found")</f>
        <v>Found</v>
      </c>
    </row>
    <row r="2250" spans="2:20" x14ac:dyDescent="0.25">
      <c r="B2250" s="8" t="s">
        <v>4577</v>
      </c>
      <c r="C2250" s="9" t="s">
        <v>4578</v>
      </c>
      <c r="D2250" s="9" t="s">
        <v>4579</v>
      </c>
      <c r="E2250" s="10">
        <v>1</v>
      </c>
      <c r="F2250" s="9" t="s">
        <v>3408</v>
      </c>
      <c r="G2250" s="9" t="s">
        <v>4572</v>
      </c>
      <c r="H2250" s="11"/>
      <c r="I2250" s="12">
        <v>300</v>
      </c>
      <c r="J2250" s="12">
        <v>820</v>
      </c>
      <c r="K2250" s="12"/>
      <c r="L2250" s="12">
        <f t="array" ref="L2250">IFERROR(LOOKUP(2^15,SEARCH({"40A","63A","80A","100A","125A","160A","200A","250A","400A","630A","800A","1000A","1250A","1600A","2000A","2500A","3200A","4000A","5000A","6300A"},UPPER(D2250)),{40,63,80,100,125,160,200,250,400,630,800,1000,1250,1600,2000,2500,3200,4000,5000,6300}),0)</f>
        <v>5000</v>
      </c>
      <c r="M2250" s="9" t="str">
        <f t="shared" si="176"/>
        <v>Elbow Flat</v>
      </c>
      <c r="N2250" s="9" t="str">
        <f t="shared" si="177"/>
        <v>AL</v>
      </c>
      <c r="O2250" s="13" t="str">
        <f t="shared" si="178"/>
        <v>Silver</v>
      </c>
      <c r="P2250" s="9" t="str">
        <f t="shared" si="179"/>
        <v>Epoxy</v>
      </c>
      <c r="Q2250" s="9" t="str">
        <f t="shared" si="180"/>
        <v>5</v>
      </c>
      <c r="R22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50" s="14" t="str">
        <f>IF(ProjectsDB[[#This Row],[Item Type]]="Straight Plug-In",_xlfn.TEXTJOIN("-",TRUE,M2250&amp;"-"&amp;_xlfn.LET(_xlpm.txt,ProjectsDB[[#This Row],[Assembly]],_xlpm.pos,FIND("SP",_xlpm.txt),_xlpm.pre,LEFT(_xlpm.txt,_xlpm.pos-1),IF(RIGHT(_xlpm.pre,3)="123","3PL",IF(RIGHT(_xlpm.pre,2)="12","2PL",IF(RIGHT(_xlpm.pre,1)="1","1PL","3PL")))),N2250,O2250,P2250,Q2250&amp;"W",R2250),_xlfn.TEXTJOIN("-",TRUE,M2250,N2250,O2250,P2250,Q2250&amp;"W",R2250))</f>
        <v>Elbow Flat-AL-Silver-Epoxy-5W-3</v>
      </c>
      <c r="T2250" s="14" t="str">
        <f>IF(COUNTIF(Cycletime[Element Desc.],ProjectsDB[[#This Row],[Element Desc.]])&gt;0,"Found","Not Found")</f>
        <v>Found</v>
      </c>
    </row>
    <row r="2251" spans="2:20" x14ac:dyDescent="0.25">
      <c r="B2251" s="8" t="s">
        <v>4580</v>
      </c>
      <c r="C2251" s="9" t="s">
        <v>3505</v>
      </c>
      <c r="D2251" s="9" t="s">
        <v>3506</v>
      </c>
      <c r="E2251" s="10">
        <v>3</v>
      </c>
      <c r="F2251" s="9" t="s">
        <v>3408</v>
      </c>
      <c r="G2251" s="9" t="s">
        <v>4572</v>
      </c>
      <c r="H2251" s="11"/>
      <c r="I2251" s="12"/>
      <c r="J2251" s="12"/>
      <c r="K2251" s="12"/>
      <c r="L2251" s="12">
        <f t="array" ref="L2251">IFERROR(LOOKUP(2^15,SEARCH({"40A","63A","80A","100A","125A","160A","200A","250A","400A","630A","800A","1000A","1250A","1600A","2000A","2500A","3200A","4000A","5000A","6300A"},UPPER(D2251)),{40,63,80,100,125,160,200,250,400,630,800,1000,1250,1600,2000,2500,3200,4000,5000,6300}),0)</f>
        <v>5000</v>
      </c>
      <c r="M2251" s="9" t="str">
        <f t="shared" si="176"/>
        <v>Joint Pack</v>
      </c>
      <c r="N2251" s="9" t="str">
        <f t="shared" si="177"/>
        <v>AL</v>
      </c>
      <c r="O2251" s="13" t="str">
        <f t="shared" si="178"/>
        <v>Silver</v>
      </c>
      <c r="P2251" s="9" t="str">
        <f t="shared" si="179"/>
        <v>None</v>
      </c>
      <c r="Q2251" s="9" t="str">
        <f t="shared" si="180"/>
        <v>5</v>
      </c>
      <c r="R22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51" s="14" t="str">
        <f>IF(ProjectsDB[[#This Row],[Item Type]]="Straight Plug-In",_xlfn.TEXTJOIN("-",TRUE,M2251&amp;"-"&amp;_xlfn.LET(_xlpm.txt,ProjectsDB[[#This Row],[Assembly]],_xlpm.pos,FIND("SP",_xlpm.txt),_xlpm.pre,LEFT(_xlpm.txt,_xlpm.pos-1),IF(RIGHT(_xlpm.pre,3)="123","3PL",IF(RIGHT(_xlpm.pre,2)="12","2PL",IF(RIGHT(_xlpm.pre,1)="1","1PL","3PL")))),N2251,O2251,P2251,Q2251&amp;"W",R2251),_xlfn.TEXTJOIN("-",TRUE,M2251,N2251,O2251,P2251,Q2251&amp;"W",R2251))</f>
        <v>Joint Pack-AL-Silver-None-5W-3</v>
      </c>
      <c r="T2251" s="14" t="str">
        <f>IF(COUNTIF(Cycletime[Element Desc.],ProjectsDB[[#This Row],[Element Desc.]])&gt;0,"Found","Not Found")</f>
        <v>Found</v>
      </c>
    </row>
    <row r="2252" spans="2:20" x14ac:dyDescent="0.25">
      <c r="B2252" s="8" t="s">
        <v>4581</v>
      </c>
      <c r="C2252" s="9" t="s">
        <v>4582</v>
      </c>
      <c r="D2252" s="9" t="s">
        <v>4583</v>
      </c>
      <c r="E2252" s="10">
        <v>1</v>
      </c>
      <c r="F2252" s="9" t="s">
        <v>3408</v>
      </c>
      <c r="G2252" s="9" t="s">
        <v>4572</v>
      </c>
      <c r="H2252" s="11"/>
      <c r="I2252" s="12">
        <v>800</v>
      </c>
      <c r="J2252" s="12"/>
      <c r="K2252" s="12"/>
      <c r="L2252" s="12">
        <f t="array" ref="L2252">IFERROR(LOOKUP(2^15,SEARCH({"40A","63A","80A","100A","125A","160A","200A","250A","400A","630A","800A","1000A","1250A","1600A","2000A","2500A","3200A","4000A","5000A","6300A"},UPPER(D2252)),{40,63,80,100,125,160,200,250,400,630,800,1000,1250,1600,2000,2500,3200,4000,5000,6300}),0)</f>
        <v>5000</v>
      </c>
      <c r="M2252" s="9" t="str">
        <f t="shared" si="176"/>
        <v>Straight Feeder</v>
      </c>
      <c r="N2252" s="9" t="str">
        <f t="shared" si="177"/>
        <v>AL</v>
      </c>
      <c r="O2252" s="13" t="str">
        <f t="shared" si="178"/>
        <v>Silver</v>
      </c>
      <c r="P2252" s="9" t="str">
        <f t="shared" si="179"/>
        <v>Epoxy</v>
      </c>
      <c r="Q2252" s="9" t="str">
        <f t="shared" si="180"/>
        <v>5</v>
      </c>
      <c r="R22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52" s="14" t="str">
        <f>IF(ProjectsDB[[#This Row],[Item Type]]="Straight Plug-In",_xlfn.TEXTJOIN("-",TRUE,M2252&amp;"-"&amp;_xlfn.LET(_xlpm.txt,ProjectsDB[[#This Row],[Assembly]],_xlpm.pos,FIND("SP",_xlpm.txt),_xlpm.pre,LEFT(_xlpm.txt,_xlpm.pos-1),IF(RIGHT(_xlpm.pre,3)="123","3PL",IF(RIGHT(_xlpm.pre,2)="12","2PL",IF(RIGHT(_xlpm.pre,1)="1","1PL","3PL")))),N2252,O2252,P2252,Q2252&amp;"W",R2252),_xlfn.TEXTJOIN("-",TRUE,M2252,N2252,O2252,P2252,Q2252&amp;"W",R2252))</f>
        <v>Straight Feeder-AL-Silver-Epoxy-5W-3</v>
      </c>
      <c r="T2252" s="14" t="str">
        <f>IF(COUNTIF(Cycletime[Element Desc.],ProjectsDB[[#This Row],[Element Desc.]])&gt;0,"Found","Not Found")</f>
        <v>Found</v>
      </c>
    </row>
    <row r="2253" spans="2:20" x14ac:dyDescent="0.25">
      <c r="B2253" s="8" t="s">
        <v>4584</v>
      </c>
      <c r="C2253" s="9" t="s">
        <v>4585</v>
      </c>
      <c r="D2253" s="9" t="s">
        <v>4586</v>
      </c>
      <c r="E2253" s="10">
        <v>1</v>
      </c>
      <c r="F2253" s="9" t="s">
        <v>3408</v>
      </c>
      <c r="G2253" s="9" t="s">
        <v>4572</v>
      </c>
      <c r="H2253" s="11"/>
      <c r="I2253" s="12">
        <v>2280</v>
      </c>
      <c r="J2253" s="12"/>
      <c r="K2253" s="12"/>
      <c r="L2253" s="12">
        <f t="array" ref="L2253">IFERROR(LOOKUP(2^15,SEARCH({"40A","63A","80A","100A","125A","160A","200A","250A","400A","630A","800A","1000A","1250A","1600A","2000A","2500A","3200A","4000A","5000A","6300A"},UPPER(D2253)),{40,63,80,100,125,160,200,250,400,630,800,1000,1250,1600,2000,2500,3200,4000,5000,6300}),0)</f>
        <v>5000</v>
      </c>
      <c r="M2253" s="9" t="str">
        <f t="shared" si="176"/>
        <v>Straight Feeder</v>
      </c>
      <c r="N2253" s="9" t="str">
        <f t="shared" si="177"/>
        <v>AL</v>
      </c>
      <c r="O2253" s="13" t="str">
        <f t="shared" si="178"/>
        <v>Silver</v>
      </c>
      <c r="P2253" s="9" t="str">
        <f t="shared" si="179"/>
        <v>Epoxy</v>
      </c>
      <c r="Q2253" s="9" t="str">
        <f t="shared" si="180"/>
        <v>5</v>
      </c>
      <c r="R22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53" s="14" t="str">
        <f>IF(ProjectsDB[[#This Row],[Item Type]]="Straight Plug-In",_xlfn.TEXTJOIN("-",TRUE,M2253&amp;"-"&amp;_xlfn.LET(_xlpm.txt,ProjectsDB[[#This Row],[Assembly]],_xlpm.pos,FIND("SP",_xlpm.txt),_xlpm.pre,LEFT(_xlpm.txt,_xlpm.pos-1),IF(RIGHT(_xlpm.pre,3)="123","3PL",IF(RIGHT(_xlpm.pre,2)="12","2PL",IF(RIGHT(_xlpm.pre,1)="1","1PL","3PL")))),N2253,O2253,P2253,Q2253&amp;"W",R2253),_xlfn.TEXTJOIN("-",TRUE,M2253,N2253,O2253,P2253,Q2253&amp;"W",R2253))</f>
        <v>Straight Feeder-AL-Silver-Epoxy-5W-3</v>
      </c>
      <c r="T2253" s="14" t="str">
        <f>IF(COUNTIF(Cycletime[Element Desc.],ProjectsDB[[#This Row],[Element Desc.]])&gt;0,"Found","Not Found")</f>
        <v>Found</v>
      </c>
    </row>
    <row r="2254" spans="2:20" x14ac:dyDescent="0.25">
      <c r="B2254" s="8" t="s">
        <v>4587</v>
      </c>
      <c r="C2254" s="9" t="s">
        <v>3505</v>
      </c>
      <c r="D2254" s="9" t="s">
        <v>3506</v>
      </c>
      <c r="E2254" s="10">
        <v>1</v>
      </c>
      <c r="F2254" s="9" t="s">
        <v>3408</v>
      </c>
      <c r="G2254" s="9" t="s">
        <v>4572</v>
      </c>
      <c r="H2254" s="11"/>
      <c r="I2254" s="12"/>
      <c r="J2254" s="12"/>
      <c r="K2254" s="12"/>
      <c r="L2254" s="12">
        <f t="array" ref="L2254">IFERROR(LOOKUP(2^15,SEARCH({"40A","63A","80A","100A","125A","160A","200A","250A","400A","630A","800A","1000A","1250A","1600A","2000A","2500A","3200A","4000A","5000A","6300A"},UPPER(D2254)),{40,63,80,100,125,160,200,250,400,630,800,1000,1250,1600,2000,2500,3200,4000,5000,6300}),0)</f>
        <v>5000</v>
      </c>
      <c r="M2254" s="9" t="str">
        <f t="shared" si="176"/>
        <v>Joint Pack</v>
      </c>
      <c r="N2254" s="9" t="str">
        <f t="shared" si="177"/>
        <v>AL</v>
      </c>
      <c r="O2254" s="13" t="str">
        <f t="shared" si="178"/>
        <v>Silver</v>
      </c>
      <c r="P2254" s="9" t="str">
        <f t="shared" si="179"/>
        <v>None</v>
      </c>
      <c r="Q2254" s="9" t="str">
        <f t="shared" si="180"/>
        <v>5</v>
      </c>
      <c r="R22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54" s="14" t="str">
        <f>IF(ProjectsDB[[#This Row],[Item Type]]="Straight Plug-In",_xlfn.TEXTJOIN("-",TRUE,M2254&amp;"-"&amp;_xlfn.LET(_xlpm.txt,ProjectsDB[[#This Row],[Assembly]],_xlpm.pos,FIND("SP",_xlpm.txt),_xlpm.pre,LEFT(_xlpm.txt,_xlpm.pos-1),IF(RIGHT(_xlpm.pre,3)="123","3PL",IF(RIGHT(_xlpm.pre,2)="12","2PL",IF(RIGHT(_xlpm.pre,1)="1","1PL","3PL")))),N2254,O2254,P2254,Q2254&amp;"W",R2254),_xlfn.TEXTJOIN("-",TRUE,M2254,N2254,O2254,P2254,Q2254&amp;"W",R2254))</f>
        <v>Joint Pack-AL-Silver-None-5W-3</v>
      </c>
      <c r="T2254" s="14" t="str">
        <f>IF(COUNTIF(Cycletime[Element Desc.],ProjectsDB[[#This Row],[Element Desc.]])&gt;0,"Found","Not Found")</f>
        <v>Found</v>
      </c>
    </row>
    <row r="2255" spans="2:20" x14ac:dyDescent="0.25">
      <c r="B2255" s="8" t="s">
        <v>4588</v>
      </c>
      <c r="C2255" s="9" t="s">
        <v>4589</v>
      </c>
      <c r="D2255" s="9" t="s">
        <v>4590</v>
      </c>
      <c r="E2255" s="10">
        <v>1</v>
      </c>
      <c r="F2255" s="9" t="s">
        <v>3408</v>
      </c>
      <c r="G2255" s="9" t="s">
        <v>4572</v>
      </c>
      <c r="H2255" s="11"/>
      <c r="I2255" s="12">
        <v>1060</v>
      </c>
      <c r="J2255" s="12"/>
      <c r="K2255" s="12"/>
      <c r="L2255" s="12">
        <f t="array" ref="L2255">IFERROR(LOOKUP(2^15,SEARCH({"40A","63A","80A","100A","125A","160A","200A","250A","400A","630A","800A","1000A","1250A","1600A","2000A","2500A","3200A","4000A","5000A","6300A"},UPPER(D2255)),{40,63,80,100,125,160,200,250,400,630,800,1000,1250,1600,2000,2500,3200,4000,5000,6300}),0)</f>
        <v>3200</v>
      </c>
      <c r="M2255" s="9" t="str">
        <f t="shared" si="176"/>
        <v>Straight Feeder</v>
      </c>
      <c r="N2255" s="9" t="str">
        <f t="shared" si="177"/>
        <v>AL</v>
      </c>
      <c r="O2255" s="13" t="str">
        <f t="shared" si="178"/>
        <v>Silver</v>
      </c>
      <c r="P2255" s="9" t="str">
        <f t="shared" si="179"/>
        <v>Epoxy</v>
      </c>
      <c r="Q2255" s="9" t="str">
        <f t="shared" si="180"/>
        <v>5</v>
      </c>
      <c r="R22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55" s="14" t="str">
        <f>IF(ProjectsDB[[#This Row],[Item Type]]="Straight Plug-In",_xlfn.TEXTJOIN("-",TRUE,M2255&amp;"-"&amp;_xlfn.LET(_xlpm.txt,ProjectsDB[[#This Row],[Assembly]],_xlpm.pos,FIND("SP",_xlpm.txt),_xlpm.pre,LEFT(_xlpm.txt,_xlpm.pos-1),IF(RIGHT(_xlpm.pre,3)="123","3PL",IF(RIGHT(_xlpm.pre,2)="12","2PL",IF(RIGHT(_xlpm.pre,1)="1","1PL","3PL")))),N2255,O2255,P2255,Q2255&amp;"W",R2255),_xlfn.TEXTJOIN("-",TRUE,M2255,N2255,O2255,P2255,Q2255&amp;"W",R2255))</f>
        <v>Straight Feeder-AL-Silver-Epoxy-5W-2</v>
      </c>
      <c r="T2255" s="14" t="str">
        <f>IF(COUNTIF(Cycletime[Element Desc.],ProjectsDB[[#This Row],[Element Desc.]])&gt;0,"Found","Not Found")</f>
        <v>Found</v>
      </c>
    </row>
    <row r="2256" spans="2:20" x14ac:dyDescent="0.25">
      <c r="B2256" s="8" t="s">
        <v>4591</v>
      </c>
      <c r="C2256" s="9" t="s">
        <v>4592</v>
      </c>
      <c r="D2256" s="9" t="s">
        <v>4593</v>
      </c>
      <c r="E2256" s="10">
        <v>1</v>
      </c>
      <c r="F2256" s="9" t="s">
        <v>3408</v>
      </c>
      <c r="G2256" s="9" t="s">
        <v>4572</v>
      </c>
      <c r="H2256" s="11"/>
      <c r="I2256" s="12">
        <v>737</v>
      </c>
      <c r="J2256" s="12">
        <v>840</v>
      </c>
      <c r="K2256" s="12"/>
      <c r="L2256" s="12">
        <f t="array" ref="L2256">IFERROR(LOOKUP(2^15,SEARCH({"40A","63A","80A","100A","125A","160A","200A","250A","400A","630A","800A","1000A","1250A","1600A","2000A","2500A","3200A","4000A","5000A","6300A"},UPPER(D2256)),{40,63,80,100,125,160,200,250,400,630,800,1000,1250,1600,2000,2500,3200,4000,5000,6300}),0)</f>
        <v>3200</v>
      </c>
      <c r="M2256" s="9" t="str">
        <f t="shared" si="176"/>
        <v>Elbow Flat</v>
      </c>
      <c r="N2256" s="9" t="str">
        <f t="shared" si="177"/>
        <v>AL</v>
      </c>
      <c r="O2256" s="13" t="str">
        <f t="shared" si="178"/>
        <v>Silver</v>
      </c>
      <c r="P2256" s="9" t="str">
        <f t="shared" si="179"/>
        <v>Epoxy</v>
      </c>
      <c r="Q2256" s="9" t="str">
        <f t="shared" si="180"/>
        <v>5</v>
      </c>
      <c r="R22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56" s="14" t="str">
        <f>IF(ProjectsDB[[#This Row],[Item Type]]="Straight Plug-In",_xlfn.TEXTJOIN("-",TRUE,M2256&amp;"-"&amp;_xlfn.LET(_xlpm.txt,ProjectsDB[[#This Row],[Assembly]],_xlpm.pos,FIND("SP",_xlpm.txt),_xlpm.pre,LEFT(_xlpm.txt,_xlpm.pos-1),IF(RIGHT(_xlpm.pre,3)="123","3PL",IF(RIGHT(_xlpm.pre,2)="12","2PL",IF(RIGHT(_xlpm.pre,1)="1","1PL","3PL")))),N2256,O2256,P2256,Q2256&amp;"W",R2256),_xlfn.TEXTJOIN("-",TRUE,M2256,N2256,O2256,P2256,Q2256&amp;"W",R2256))</f>
        <v>Elbow Flat-AL-Silver-Epoxy-5W-2</v>
      </c>
      <c r="T2256" s="14" t="str">
        <f>IF(COUNTIF(Cycletime[Element Desc.],ProjectsDB[[#This Row],[Element Desc.]])&gt;0,"Found","Not Found")</f>
        <v>Found</v>
      </c>
    </row>
    <row r="2257" spans="2:20" x14ac:dyDescent="0.25">
      <c r="B2257" s="8" t="s">
        <v>4594</v>
      </c>
      <c r="C2257" s="9" t="s">
        <v>697</v>
      </c>
      <c r="D2257" s="9" t="s">
        <v>698</v>
      </c>
      <c r="E2257" s="10">
        <v>2</v>
      </c>
      <c r="F2257" s="9" t="s">
        <v>3408</v>
      </c>
      <c r="G2257" s="9" t="s">
        <v>4572</v>
      </c>
      <c r="H2257" s="11"/>
      <c r="I2257" s="12"/>
      <c r="J2257" s="12"/>
      <c r="K2257" s="12"/>
      <c r="L2257" s="12">
        <f t="array" ref="L2257">IFERROR(LOOKUP(2^15,SEARCH({"40A","63A","80A","100A","125A","160A","200A","250A","400A","630A","800A","1000A","1250A","1600A","2000A","2500A","3200A","4000A","5000A","6300A"},UPPER(D2257)),{40,63,80,100,125,160,200,250,400,630,800,1000,1250,1600,2000,2500,3200,4000,5000,6300}),0)</f>
        <v>3200</v>
      </c>
      <c r="M2257" s="9" t="str">
        <f t="shared" si="176"/>
        <v>Joint Pack</v>
      </c>
      <c r="N2257" s="9" t="str">
        <f t="shared" si="177"/>
        <v>AL</v>
      </c>
      <c r="O2257" s="13" t="str">
        <f t="shared" si="178"/>
        <v>Silver</v>
      </c>
      <c r="P2257" s="9" t="str">
        <f t="shared" si="179"/>
        <v>None</v>
      </c>
      <c r="Q2257" s="9" t="str">
        <f t="shared" si="180"/>
        <v>5</v>
      </c>
      <c r="R22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57" s="14" t="str">
        <f>IF(ProjectsDB[[#This Row],[Item Type]]="Straight Plug-In",_xlfn.TEXTJOIN("-",TRUE,M2257&amp;"-"&amp;_xlfn.LET(_xlpm.txt,ProjectsDB[[#This Row],[Assembly]],_xlpm.pos,FIND("SP",_xlpm.txt),_xlpm.pre,LEFT(_xlpm.txt,_xlpm.pos-1),IF(RIGHT(_xlpm.pre,3)="123","3PL",IF(RIGHT(_xlpm.pre,2)="12","2PL",IF(RIGHT(_xlpm.pre,1)="1","1PL","3PL")))),N2257,O2257,P2257,Q2257&amp;"W",R2257),_xlfn.TEXTJOIN("-",TRUE,M2257,N2257,O2257,P2257,Q2257&amp;"W",R2257))</f>
        <v>Joint Pack-AL-Silver-None-5W-2</v>
      </c>
      <c r="T2257" s="14" t="str">
        <f>IF(COUNTIF(Cycletime[Element Desc.],ProjectsDB[[#This Row],[Element Desc.]])&gt;0,"Found","Not Found")</f>
        <v>Found</v>
      </c>
    </row>
    <row r="2258" spans="2:20" x14ac:dyDescent="0.25">
      <c r="B2258" s="8" t="s">
        <v>4595</v>
      </c>
      <c r="C2258" s="9" t="s">
        <v>4596</v>
      </c>
      <c r="D2258" s="9" t="s">
        <v>4597</v>
      </c>
      <c r="E2258" s="10">
        <v>1</v>
      </c>
      <c r="F2258" s="9" t="s">
        <v>3408</v>
      </c>
      <c r="G2258" s="9" t="s">
        <v>4572</v>
      </c>
      <c r="H2258" s="11"/>
      <c r="I2258" s="12">
        <v>1900</v>
      </c>
      <c r="J2258" s="12"/>
      <c r="K2258" s="12"/>
      <c r="L2258" s="12">
        <f t="array" ref="L2258">IFERROR(LOOKUP(2^15,SEARCH({"40A","63A","80A","100A","125A","160A","200A","250A","400A","630A","800A","1000A","1250A","1600A","2000A","2500A","3200A","4000A","5000A","6300A"},UPPER(D2258)),{40,63,80,100,125,160,200,250,400,630,800,1000,1250,1600,2000,2500,3200,4000,5000,6300}),0)</f>
        <v>3200</v>
      </c>
      <c r="M2258" s="9" t="str">
        <f t="shared" si="176"/>
        <v>Straight Feeder</v>
      </c>
      <c r="N2258" s="9" t="str">
        <f t="shared" si="177"/>
        <v>AL</v>
      </c>
      <c r="O2258" s="13" t="str">
        <f t="shared" si="178"/>
        <v>Silver</v>
      </c>
      <c r="P2258" s="9" t="str">
        <f t="shared" si="179"/>
        <v>Epoxy</v>
      </c>
      <c r="Q2258" s="9" t="str">
        <f t="shared" si="180"/>
        <v>5</v>
      </c>
      <c r="R22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58" s="14" t="str">
        <f>IF(ProjectsDB[[#This Row],[Item Type]]="Straight Plug-In",_xlfn.TEXTJOIN("-",TRUE,M2258&amp;"-"&amp;_xlfn.LET(_xlpm.txt,ProjectsDB[[#This Row],[Assembly]],_xlpm.pos,FIND("SP",_xlpm.txt),_xlpm.pre,LEFT(_xlpm.txt,_xlpm.pos-1),IF(RIGHT(_xlpm.pre,3)="123","3PL",IF(RIGHT(_xlpm.pre,2)="12","2PL",IF(RIGHT(_xlpm.pre,1)="1","1PL","3PL")))),N2258,O2258,P2258,Q2258&amp;"W",R2258),_xlfn.TEXTJOIN("-",TRUE,M2258,N2258,O2258,P2258,Q2258&amp;"W",R2258))</f>
        <v>Straight Feeder-AL-Silver-Epoxy-5W-2</v>
      </c>
      <c r="T2258" s="14" t="str">
        <f>IF(COUNTIF(Cycletime[Element Desc.],ProjectsDB[[#This Row],[Element Desc.]])&gt;0,"Found","Not Found")</f>
        <v>Found</v>
      </c>
    </row>
    <row r="2259" spans="2:20" x14ac:dyDescent="0.25">
      <c r="B2259" s="8" t="s">
        <v>4598</v>
      </c>
      <c r="C2259" s="9" t="s">
        <v>4599</v>
      </c>
      <c r="D2259" s="9" t="s">
        <v>4600</v>
      </c>
      <c r="E2259" s="10">
        <v>1</v>
      </c>
      <c r="F2259" s="9" t="s">
        <v>3408</v>
      </c>
      <c r="G2259" s="9" t="s">
        <v>4572</v>
      </c>
      <c r="H2259" s="11"/>
      <c r="I2259" s="12">
        <v>2370</v>
      </c>
      <c r="J2259" s="12"/>
      <c r="K2259" s="12"/>
      <c r="L2259" s="12">
        <f t="array" ref="L2259">IFERROR(LOOKUP(2^15,SEARCH({"40A","63A","80A","100A","125A","160A","200A","250A","400A","630A","800A","1000A","1250A","1600A","2000A","2500A","3200A","4000A","5000A","6300A"},UPPER(D2259)),{40,63,80,100,125,160,200,250,400,630,800,1000,1250,1600,2000,2500,3200,4000,5000,6300}),0)</f>
        <v>3200</v>
      </c>
      <c r="M2259" s="9" t="str">
        <f t="shared" si="176"/>
        <v>Straight Feeder</v>
      </c>
      <c r="N2259" s="9" t="str">
        <f t="shared" si="177"/>
        <v>AL</v>
      </c>
      <c r="O2259" s="13" t="str">
        <f t="shared" si="178"/>
        <v>Silver</v>
      </c>
      <c r="P2259" s="9" t="str">
        <f t="shared" si="179"/>
        <v>Epoxy</v>
      </c>
      <c r="Q2259" s="9" t="str">
        <f t="shared" si="180"/>
        <v>5</v>
      </c>
      <c r="R22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59" s="14" t="str">
        <f>IF(ProjectsDB[[#This Row],[Item Type]]="Straight Plug-In",_xlfn.TEXTJOIN("-",TRUE,M2259&amp;"-"&amp;_xlfn.LET(_xlpm.txt,ProjectsDB[[#This Row],[Assembly]],_xlpm.pos,FIND("SP",_xlpm.txt),_xlpm.pre,LEFT(_xlpm.txt,_xlpm.pos-1),IF(RIGHT(_xlpm.pre,3)="123","3PL",IF(RIGHT(_xlpm.pre,2)="12","2PL",IF(RIGHT(_xlpm.pre,1)="1","1PL","3PL")))),N2259,O2259,P2259,Q2259&amp;"W",R2259),_xlfn.TEXTJOIN("-",TRUE,M2259,N2259,O2259,P2259,Q2259&amp;"W",R2259))</f>
        <v>Straight Feeder-AL-Silver-Epoxy-5W-2</v>
      </c>
      <c r="T2259" s="14" t="str">
        <f>IF(COUNTIF(Cycletime[Element Desc.],ProjectsDB[[#This Row],[Element Desc.]])&gt;0,"Found","Not Found")</f>
        <v>Found</v>
      </c>
    </row>
    <row r="2260" spans="2:20" x14ac:dyDescent="0.25">
      <c r="B2260" s="8" t="s">
        <v>4601</v>
      </c>
      <c r="C2260" s="9" t="s">
        <v>4602</v>
      </c>
      <c r="D2260" s="9" t="s">
        <v>4603</v>
      </c>
      <c r="E2260" s="10">
        <v>1</v>
      </c>
      <c r="F2260" s="9" t="s">
        <v>3408</v>
      </c>
      <c r="G2260" s="9" t="s">
        <v>4572</v>
      </c>
      <c r="H2260" s="11"/>
      <c r="I2260" s="12">
        <v>710</v>
      </c>
      <c r="J2260" s="12"/>
      <c r="K2260" s="12"/>
      <c r="L2260" s="12">
        <f t="array" ref="L2260">IFERROR(LOOKUP(2^15,SEARCH({"40A","63A","80A","100A","125A","160A","200A","250A","400A","630A","800A","1000A","1250A","1600A","2000A","2500A","3200A","4000A","5000A","6300A"},UPPER(D2260)),{40,63,80,100,125,160,200,250,400,630,800,1000,1250,1600,2000,2500,3200,4000,5000,6300}),0)</f>
        <v>3200</v>
      </c>
      <c r="M2260" s="9" t="str">
        <f t="shared" si="176"/>
        <v>Straight Feeder</v>
      </c>
      <c r="N2260" s="9" t="str">
        <f t="shared" si="177"/>
        <v>AL</v>
      </c>
      <c r="O2260" s="13" t="str">
        <f t="shared" si="178"/>
        <v>Silver</v>
      </c>
      <c r="P2260" s="9" t="str">
        <f t="shared" si="179"/>
        <v>Epoxy</v>
      </c>
      <c r="Q2260" s="9" t="str">
        <f t="shared" si="180"/>
        <v>5</v>
      </c>
      <c r="R22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60" s="14" t="str">
        <f>IF(ProjectsDB[[#This Row],[Item Type]]="Straight Plug-In",_xlfn.TEXTJOIN("-",TRUE,M2260&amp;"-"&amp;_xlfn.LET(_xlpm.txt,ProjectsDB[[#This Row],[Assembly]],_xlpm.pos,FIND("SP",_xlpm.txt),_xlpm.pre,LEFT(_xlpm.txt,_xlpm.pos-1),IF(RIGHT(_xlpm.pre,3)="123","3PL",IF(RIGHT(_xlpm.pre,2)="12","2PL",IF(RIGHT(_xlpm.pre,1)="1","1PL","3PL")))),N2260,O2260,P2260,Q2260&amp;"W",R2260),_xlfn.TEXTJOIN("-",TRUE,M2260,N2260,O2260,P2260,Q2260&amp;"W",R2260))</f>
        <v>Straight Feeder-AL-Silver-Epoxy-5W-2</v>
      </c>
      <c r="T2260" s="14" t="str">
        <f>IF(COUNTIF(Cycletime[Element Desc.],ProjectsDB[[#This Row],[Element Desc.]])&gt;0,"Found","Not Found")</f>
        <v>Found</v>
      </c>
    </row>
    <row r="2261" spans="2:20" x14ac:dyDescent="0.25">
      <c r="B2261" s="8" t="s">
        <v>4604</v>
      </c>
      <c r="C2261" s="9" t="s">
        <v>697</v>
      </c>
      <c r="D2261" s="9" t="s">
        <v>698</v>
      </c>
      <c r="E2261" s="10">
        <v>3</v>
      </c>
      <c r="F2261" s="9" t="s">
        <v>3408</v>
      </c>
      <c r="G2261" s="9" t="s">
        <v>4572</v>
      </c>
      <c r="H2261" s="11"/>
      <c r="I2261" s="12"/>
      <c r="J2261" s="12"/>
      <c r="K2261" s="12"/>
      <c r="L2261" s="12">
        <f t="array" ref="L2261">IFERROR(LOOKUP(2^15,SEARCH({"40A","63A","80A","100A","125A","160A","200A","250A","400A","630A","800A","1000A","1250A","1600A","2000A","2500A","3200A","4000A","5000A","6300A"},UPPER(D2261)),{40,63,80,100,125,160,200,250,400,630,800,1000,1250,1600,2000,2500,3200,4000,5000,6300}),0)</f>
        <v>3200</v>
      </c>
      <c r="M2261" s="9" t="str">
        <f t="shared" si="176"/>
        <v>Joint Pack</v>
      </c>
      <c r="N2261" s="9" t="str">
        <f t="shared" si="177"/>
        <v>AL</v>
      </c>
      <c r="O2261" s="13" t="str">
        <f t="shared" si="178"/>
        <v>Silver</v>
      </c>
      <c r="P2261" s="9" t="str">
        <f t="shared" si="179"/>
        <v>None</v>
      </c>
      <c r="Q2261" s="9" t="str">
        <f t="shared" si="180"/>
        <v>5</v>
      </c>
      <c r="R22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61" s="14" t="str">
        <f>IF(ProjectsDB[[#This Row],[Item Type]]="Straight Plug-In",_xlfn.TEXTJOIN("-",TRUE,M2261&amp;"-"&amp;_xlfn.LET(_xlpm.txt,ProjectsDB[[#This Row],[Assembly]],_xlpm.pos,FIND("SP",_xlpm.txt),_xlpm.pre,LEFT(_xlpm.txt,_xlpm.pos-1),IF(RIGHT(_xlpm.pre,3)="123","3PL",IF(RIGHT(_xlpm.pre,2)="12","2PL",IF(RIGHT(_xlpm.pre,1)="1","1PL","3PL")))),N2261,O2261,P2261,Q2261&amp;"W",R2261),_xlfn.TEXTJOIN("-",TRUE,M2261,N2261,O2261,P2261,Q2261&amp;"W",R2261))</f>
        <v>Joint Pack-AL-Silver-None-5W-2</v>
      </c>
      <c r="T2261" s="14" t="str">
        <f>IF(COUNTIF(Cycletime[Element Desc.],ProjectsDB[[#This Row],[Element Desc.]])&gt;0,"Found","Not Found")</f>
        <v>Found</v>
      </c>
    </row>
    <row r="2262" spans="2:20" x14ac:dyDescent="0.25">
      <c r="B2262" s="8" t="s">
        <v>4605</v>
      </c>
      <c r="C2262" s="9" t="s">
        <v>4606</v>
      </c>
      <c r="D2262" s="9" t="s">
        <v>4607</v>
      </c>
      <c r="E2262" s="10">
        <v>1</v>
      </c>
      <c r="F2262" s="9" t="s">
        <v>3408</v>
      </c>
      <c r="G2262" s="9" t="s">
        <v>4572</v>
      </c>
      <c r="H2262" s="11"/>
      <c r="I2262" s="12">
        <v>1385</v>
      </c>
      <c r="J2262" s="12"/>
      <c r="K2262" s="12"/>
      <c r="L2262" s="12">
        <f t="array" ref="L2262">IFERROR(LOOKUP(2^15,SEARCH({"40A","63A","80A","100A","125A","160A","200A","250A","400A","630A","800A","1000A","1250A","1600A","2000A","2500A","3200A","4000A","5000A","6300A"},UPPER(D2262)),{40,63,80,100,125,160,200,250,400,630,800,1000,1250,1600,2000,2500,3200,4000,5000,6300}),0)</f>
        <v>1600</v>
      </c>
      <c r="M2262" s="9" t="str">
        <f t="shared" si="176"/>
        <v>Straight Feeder</v>
      </c>
      <c r="N2262" s="9" t="str">
        <f t="shared" si="177"/>
        <v>AL</v>
      </c>
      <c r="O2262" s="13" t="str">
        <f t="shared" si="178"/>
        <v>Silver</v>
      </c>
      <c r="P2262" s="9" t="str">
        <f t="shared" si="179"/>
        <v>Epoxy</v>
      </c>
      <c r="Q2262" s="9" t="str">
        <f t="shared" si="180"/>
        <v>5</v>
      </c>
      <c r="R22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62" s="14" t="str">
        <f>IF(ProjectsDB[[#This Row],[Item Type]]="Straight Plug-In",_xlfn.TEXTJOIN("-",TRUE,M2262&amp;"-"&amp;_xlfn.LET(_xlpm.txt,ProjectsDB[[#This Row],[Assembly]],_xlpm.pos,FIND("SP",_xlpm.txt),_xlpm.pre,LEFT(_xlpm.txt,_xlpm.pos-1),IF(RIGHT(_xlpm.pre,3)="123","3PL",IF(RIGHT(_xlpm.pre,2)="12","2PL",IF(RIGHT(_xlpm.pre,1)="1","1PL","3PL")))),N2262,O2262,P2262,Q2262&amp;"W",R2262),_xlfn.TEXTJOIN("-",TRUE,M2262,N2262,O2262,P2262,Q2262&amp;"W",R2262))</f>
        <v>Straight Feeder-AL-Silver-Epoxy-5W-1</v>
      </c>
      <c r="T2262" s="14" t="str">
        <f>IF(COUNTIF(Cycletime[Element Desc.],ProjectsDB[[#This Row],[Element Desc.]])&gt;0,"Found","Not Found")</f>
        <v>Found</v>
      </c>
    </row>
    <row r="2263" spans="2:20" x14ac:dyDescent="0.25">
      <c r="B2263" s="8" t="s">
        <v>4608</v>
      </c>
      <c r="C2263" s="9" t="s">
        <v>4609</v>
      </c>
      <c r="D2263" s="9" t="s">
        <v>4610</v>
      </c>
      <c r="E2263" s="10">
        <v>1</v>
      </c>
      <c r="F2263" s="9" t="s">
        <v>3408</v>
      </c>
      <c r="G2263" s="9" t="s">
        <v>4572</v>
      </c>
      <c r="H2263" s="11"/>
      <c r="I2263" s="12">
        <v>795</v>
      </c>
      <c r="J2263" s="12"/>
      <c r="K2263" s="12"/>
      <c r="L2263" s="12">
        <f t="array" ref="L2263">IFERROR(LOOKUP(2^15,SEARCH({"40A","63A","80A","100A","125A","160A","200A","250A","400A","630A","800A","1000A","1250A","1600A","2000A","2500A","3200A","4000A","5000A","6300A"},UPPER(D2263)),{40,63,80,100,125,160,200,250,400,630,800,1000,1250,1600,2000,2500,3200,4000,5000,6300}),0)</f>
        <v>1600</v>
      </c>
      <c r="M2263" s="9" t="str">
        <f t="shared" si="176"/>
        <v>Straight Feeder</v>
      </c>
      <c r="N2263" s="9" t="str">
        <f t="shared" si="177"/>
        <v>AL</v>
      </c>
      <c r="O2263" s="13" t="str">
        <f t="shared" si="178"/>
        <v>Silver</v>
      </c>
      <c r="P2263" s="9" t="str">
        <f t="shared" si="179"/>
        <v>Epoxy</v>
      </c>
      <c r="Q2263" s="9" t="str">
        <f t="shared" si="180"/>
        <v>5</v>
      </c>
      <c r="R22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63" s="14" t="str">
        <f>IF(ProjectsDB[[#This Row],[Item Type]]="Straight Plug-In",_xlfn.TEXTJOIN("-",TRUE,M2263&amp;"-"&amp;_xlfn.LET(_xlpm.txt,ProjectsDB[[#This Row],[Assembly]],_xlpm.pos,FIND("SP",_xlpm.txt),_xlpm.pre,LEFT(_xlpm.txt,_xlpm.pos-1),IF(RIGHT(_xlpm.pre,3)="123","3PL",IF(RIGHT(_xlpm.pre,2)="12","2PL",IF(RIGHT(_xlpm.pre,1)="1","1PL","3PL")))),N2263,O2263,P2263,Q2263&amp;"W",R2263),_xlfn.TEXTJOIN("-",TRUE,M2263,N2263,O2263,P2263,Q2263&amp;"W",R2263))</f>
        <v>Straight Feeder-AL-Silver-Epoxy-5W-1</v>
      </c>
      <c r="T2263" s="14" t="str">
        <f>IF(COUNTIF(Cycletime[Element Desc.],ProjectsDB[[#This Row],[Element Desc.]])&gt;0,"Found","Not Found")</f>
        <v>Found</v>
      </c>
    </row>
    <row r="2264" spans="2:20" x14ac:dyDescent="0.25">
      <c r="B2264" s="8" t="s">
        <v>4611</v>
      </c>
      <c r="C2264" s="9" t="s">
        <v>4434</v>
      </c>
      <c r="D2264" s="9" t="s">
        <v>4435</v>
      </c>
      <c r="E2264" s="10">
        <v>1</v>
      </c>
      <c r="F2264" s="9" t="s">
        <v>3408</v>
      </c>
      <c r="G2264" s="9" t="s">
        <v>4572</v>
      </c>
      <c r="H2264" s="11"/>
      <c r="I2264" s="12">
        <v>300</v>
      </c>
      <c r="J2264" s="12">
        <v>300</v>
      </c>
      <c r="K2264" s="12"/>
      <c r="L2264" s="12">
        <f t="array" ref="L2264">IFERROR(LOOKUP(2^15,SEARCH({"40A","63A","80A","100A","125A","160A","200A","250A","400A","630A","800A","1000A","1250A","1600A","2000A","2500A","3200A","4000A","5000A","6300A"},UPPER(D2264)),{40,63,80,100,125,160,200,250,400,630,800,1000,1250,1600,2000,2500,3200,4000,5000,6300}),0)</f>
        <v>1600</v>
      </c>
      <c r="M2264" s="9" t="str">
        <f t="shared" si="176"/>
        <v>Elbow Flat</v>
      </c>
      <c r="N2264" s="9" t="str">
        <f t="shared" si="177"/>
        <v>AL</v>
      </c>
      <c r="O2264" s="13" t="str">
        <f t="shared" si="178"/>
        <v>Silver</v>
      </c>
      <c r="P2264" s="9" t="str">
        <f t="shared" si="179"/>
        <v>Epoxy</v>
      </c>
      <c r="Q2264" s="9" t="str">
        <f t="shared" si="180"/>
        <v>5</v>
      </c>
      <c r="R22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64" s="14" t="str">
        <f>IF(ProjectsDB[[#This Row],[Item Type]]="Straight Plug-In",_xlfn.TEXTJOIN("-",TRUE,M2264&amp;"-"&amp;_xlfn.LET(_xlpm.txt,ProjectsDB[[#This Row],[Assembly]],_xlpm.pos,FIND("SP",_xlpm.txt),_xlpm.pre,LEFT(_xlpm.txt,_xlpm.pos-1),IF(RIGHT(_xlpm.pre,3)="123","3PL",IF(RIGHT(_xlpm.pre,2)="12","2PL",IF(RIGHT(_xlpm.pre,1)="1","1PL","3PL")))),N2264,O2264,P2264,Q2264&amp;"W",R2264),_xlfn.TEXTJOIN("-",TRUE,M2264,N2264,O2264,P2264,Q2264&amp;"W",R2264))</f>
        <v>Elbow Flat-AL-Silver-Epoxy-5W-1</v>
      </c>
      <c r="T2264" s="14" t="str">
        <f>IF(COUNTIF(Cycletime[Element Desc.],ProjectsDB[[#This Row],[Element Desc.]])&gt;0,"Found","Not Found")</f>
        <v>Found</v>
      </c>
    </row>
    <row r="2265" spans="2:20" x14ac:dyDescent="0.25">
      <c r="B2265" s="8" t="s">
        <v>4612</v>
      </c>
      <c r="C2265" s="9" t="s">
        <v>172</v>
      </c>
      <c r="D2265" s="9" t="s">
        <v>173</v>
      </c>
      <c r="E2265" s="10">
        <v>7</v>
      </c>
      <c r="F2265" s="9" t="s">
        <v>3408</v>
      </c>
      <c r="G2265" s="9" t="s">
        <v>4572</v>
      </c>
      <c r="H2265" s="11"/>
      <c r="I2265" s="12"/>
      <c r="J2265" s="12"/>
      <c r="K2265" s="12"/>
      <c r="L2265" s="12">
        <f t="array" ref="L2265">IFERROR(LOOKUP(2^15,SEARCH({"40A","63A","80A","100A","125A","160A","200A","250A","400A","630A","800A","1000A","1250A","1600A","2000A","2500A","3200A","4000A","5000A","6300A"},UPPER(D2265)),{40,63,80,100,125,160,200,250,400,630,800,1000,1250,1600,2000,2500,3200,4000,5000,6300}),0)</f>
        <v>1600</v>
      </c>
      <c r="M2265" s="9" t="str">
        <f t="shared" si="176"/>
        <v>Joint Pack</v>
      </c>
      <c r="N2265" s="9" t="str">
        <f t="shared" si="177"/>
        <v>AL</v>
      </c>
      <c r="O2265" s="13" t="str">
        <f t="shared" si="178"/>
        <v>Silver</v>
      </c>
      <c r="P2265" s="9" t="str">
        <f t="shared" si="179"/>
        <v>None</v>
      </c>
      <c r="Q2265" s="9" t="str">
        <f t="shared" si="180"/>
        <v>5</v>
      </c>
      <c r="R22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65" s="14" t="str">
        <f>IF(ProjectsDB[[#This Row],[Item Type]]="Straight Plug-In",_xlfn.TEXTJOIN("-",TRUE,M2265&amp;"-"&amp;_xlfn.LET(_xlpm.txt,ProjectsDB[[#This Row],[Assembly]],_xlpm.pos,FIND("SP",_xlpm.txt),_xlpm.pre,LEFT(_xlpm.txt,_xlpm.pos-1),IF(RIGHT(_xlpm.pre,3)="123","3PL",IF(RIGHT(_xlpm.pre,2)="12","2PL",IF(RIGHT(_xlpm.pre,1)="1","1PL","3PL")))),N2265,O2265,P2265,Q2265&amp;"W",R2265),_xlfn.TEXTJOIN("-",TRUE,M2265,N2265,O2265,P2265,Q2265&amp;"W",R2265))</f>
        <v>Joint Pack-AL-Silver-None-5W-1</v>
      </c>
      <c r="T2265" s="14" t="str">
        <f>IF(COUNTIF(Cycletime[Element Desc.],ProjectsDB[[#This Row],[Element Desc.]])&gt;0,"Found","Not Found")</f>
        <v>Found</v>
      </c>
    </row>
    <row r="2266" spans="2:20" x14ac:dyDescent="0.25">
      <c r="B2266" s="8" t="s">
        <v>4613</v>
      </c>
      <c r="C2266" s="9" t="s">
        <v>4614</v>
      </c>
      <c r="D2266" s="9" t="s">
        <v>4615</v>
      </c>
      <c r="E2266" s="10">
        <v>1</v>
      </c>
      <c r="F2266" s="9" t="s">
        <v>3408</v>
      </c>
      <c r="G2266" s="9" t="s">
        <v>4572</v>
      </c>
      <c r="H2266" s="11"/>
      <c r="I2266" s="12">
        <v>570</v>
      </c>
      <c r="J2266" s="12"/>
      <c r="K2266" s="12"/>
      <c r="L2266" s="12">
        <f t="array" ref="L2266">IFERROR(LOOKUP(2^15,SEARCH({"40A","63A","80A","100A","125A","160A","200A","250A","400A","630A","800A","1000A","1250A","1600A","2000A","2500A","3200A","4000A","5000A","6300A"},UPPER(D2266)),{40,63,80,100,125,160,200,250,400,630,800,1000,1250,1600,2000,2500,3200,4000,5000,6300}),0)</f>
        <v>4000</v>
      </c>
      <c r="M2266" s="9" t="str">
        <f t="shared" si="176"/>
        <v>Straight Feeder</v>
      </c>
      <c r="N2266" s="9" t="str">
        <f t="shared" si="177"/>
        <v>AL</v>
      </c>
      <c r="O2266" s="13" t="str">
        <f t="shared" si="178"/>
        <v>Silver</v>
      </c>
      <c r="P2266" s="9" t="str">
        <f t="shared" si="179"/>
        <v>Epoxy</v>
      </c>
      <c r="Q2266" s="9" t="str">
        <f t="shared" si="180"/>
        <v>5</v>
      </c>
      <c r="R22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66" s="14" t="str">
        <f>IF(ProjectsDB[[#This Row],[Item Type]]="Straight Plug-In",_xlfn.TEXTJOIN("-",TRUE,M2266&amp;"-"&amp;_xlfn.LET(_xlpm.txt,ProjectsDB[[#This Row],[Assembly]],_xlpm.pos,FIND("SP",_xlpm.txt),_xlpm.pre,LEFT(_xlpm.txt,_xlpm.pos-1),IF(RIGHT(_xlpm.pre,3)="123","3PL",IF(RIGHT(_xlpm.pre,2)="12","2PL",IF(RIGHT(_xlpm.pre,1)="1","1PL","3PL")))),N2266,O2266,P2266,Q2266&amp;"W",R2266),_xlfn.TEXTJOIN("-",TRUE,M2266,N2266,O2266,P2266,Q2266&amp;"W",R2266))</f>
        <v>Straight Feeder-AL-Silver-Epoxy-5W-2</v>
      </c>
      <c r="T2266" s="14" t="str">
        <f>IF(COUNTIF(Cycletime[Element Desc.],ProjectsDB[[#This Row],[Element Desc.]])&gt;0,"Found","Not Found")</f>
        <v>Found</v>
      </c>
    </row>
    <row r="2267" spans="2:20" x14ac:dyDescent="0.25">
      <c r="B2267" s="8" t="s">
        <v>4616</v>
      </c>
      <c r="C2267" s="9" t="s">
        <v>4617</v>
      </c>
      <c r="D2267" s="9" t="s">
        <v>4618</v>
      </c>
      <c r="E2267" s="10">
        <v>1</v>
      </c>
      <c r="F2267" s="9" t="s">
        <v>3408</v>
      </c>
      <c r="G2267" s="9" t="s">
        <v>4572</v>
      </c>
      <c r="H2267" s="11"/>
      <c r="I2267" s="12">
        <v>855</v>
      </c>
      <c r="J2267" s="12"/>
      <c r="K2267" s="12"/>
      <c r="L2267" s="12">
        <f t="array" ref="L2267">IFERROR(LOOKUP(2^15,SEARCH({"40A","63A","80A","100A","125A","160A","200A","250A","400A","630A","800A","1000A","1250A","1600A","2000A","2500A","3200A","4000A","5000A","6300A"},UPPER(D2267)),{40,63,80,100,125,160,200,250,400,630,800,1000,1250,1600,2000,2500,3200,4000,5000,6300}),0)</f>
        <v>4000</v>
      </c>
      <c r="M2267" s="9" t="str">
        <f t="shared" si="176"/>
        <v>Straight Feeder</v>
      </c>
      <c r="N2267" s="9" t="str">
        <f t="shared" si="177"/>
        <v>AL</v>
      </c>
      <c r="O2267" s="13" t="str">
        <f t="shared" si="178"/>
        <v>Silver</v>
      </c>
      <c r="P2267" s="9" t="str">
        <f t="shared" si="179"/>
        <v>Epoxy</v>
      </c>
      <c r="Q2267" s="9" t="str">
        <f t="shared" si="180"/>
        <v>5</v>
      </c>
      <c r="R22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67" s="14" t="str">
        <f>IF(ProjectsDB[[#This Row],[Item Type]]="Straight Plug-In",_xlfn.TEXTJOIN("-",TRUE,M2267&amp;"-"&amp;_xlfn.LET(_xlpm.txt,ProjectsDB[[#This Row],[Assembly]],_xlpm.pos,FIND("SP",_xlpm.txt),_xlpm.pre,LEFT(_xlpm.txt,_xlpm.pos-1),IF(RIGHT(_xlpm.pre,3)="123","3PL",IF(RIGHT(_xlpm.pre,2)="12","2PL",IF(RIGHT(_xlpm.pre,1)="1","1PL","3PL")))),N2267,O2267,P2267,Q2267&amp;"W",R2267),_xlfn.TEXTJOIN("-",TRUE,M2267,N2267,O2267,P2267,Q2267&amp;"W",R2267))</f>
        <v>Straight Feeder-AL-Silver-Epoxy-5W-2</v>
      </c>
      <c r="T2267" s="14" t="str">
        <f>IF(COUNTIF(Cycletime[Element Desc.],ProjectsDB[[#This Row],[Element Desc.]])&gt;0,"Found","Not Found")</f>
        <v>Found</v>
      </c>
    </row>
    <row r="2268" spans="2:20" x14ac:dyDescent="0.25">
      <c r="B2268" s="8" t="s">
        <v>4619</v>
      </c>
      <c r="C2268" s="9" t="s">
        <v>4620</v>
      </c>
      <c r="D2268" s="9" t="s">
        <v>4621</v>
      </c>
      <c r="E2268" s="10">
        <v>1</v>
      </c>
      <c r="F2268" s="9" t="s">
        <v>3408</v>
      </c>
      <c r="G2268" s="9" t="s">
        <v>4572</v>
      </c>
      <c r="H2268" s="11"/>
      <c r="I2268" s="12">
        <v>960</v>
      </c>
      <c r="J2268" s="12"/>
      <c r="K2268" s="12"/>
      <c r="L2268" s="12">
        <f t="array" ref="L2268">IFERROR(LOOKUP(2^15,SEARCH({"40A","63A","80A","100A","125A","160A","200A","250A","400A","630A","800A","1000A","1250A","1600A","2000A","2500A","3200A","4000A","5000A","6300A"},UPPER(D2268)),{40,63,80,100,125,160,200,250,400,630,800,1000,1250,1600,2000,2500,3200,4000,5000,6300}),0)</f>
        <v>4000</v>
      </c>
      <c r="M2268" s="9" t="str">
        <f t="shared" si="176"/>
        <v>Straight Feeder</v>
      </c>
      <c r="N2268" s="9" t="str">
        <f t="shared" si="177"/>
        <v>AL</v>
      </c>
      <c r="O2268" s="13" t="str">
        <f t="shared" si="178"/>
        <v>Silver</v>
      </c>
      <c r="P2268" s="9" t="str">
        <f t="shared" si="179"/>
        <v>Epoxy</v>
      </c>
      <c r="Q2268" s="9" t="str">
        <f t="shared" si="180"/>
        <v>5</v>
      </c>
      <c r="R22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68" s="14" t="str">
        <f>IF(ProjectsDB[[#This Row],[Item Type]]="Straight Plug-In",_xlfn.TEXTJOIN("-",TRUE,M2268&amp;"-"&amp;_xlfn.LET(_xlpm.txt,ProjectsDB[[#This Row],[Assembly]],_xlpm.pos,FIND("SP",_xlpm.txt),_xlpm.pre,LEFT(_xlpm.txt,_xlpm.pos-1),IF(RIGHT(_xlpm.pre,3)="123","3PL",IF(RIGHT(_xlpm.pre,2)="12","2PL",IF(RIGHT(_xlpm.pre,1)="1","1PL","3PL")))),N2268,O2268,P2268,Q2268&amp;"W",R2268),_xlfn.TEXTJOIN("-",TRUE,M2268,N2268,O2268,P2268,Q2268&amp;"W",R2268))</f>
        <v>Straight Feeder-AL-Silver-Epoxy-5W-2</v>
      </c>
      <c r="T2268" s="14" t="str">
        <f>IF(COUNTIF(Cycletime[Element Desc.],ProjectsDB[[#This Row],[Element Desc.]])&gt;0,"Found","Not Found")</f>
        <v>Found</v>
      </c>
    </row>
    <row r="2269" spans="2:20" x14ac:dyDescent="0.25">
      <c r="B2269" s="8" t="s">
        <v>4622</v>
      </c>
      <c r="C2269" s="9" t="s">
        <v>1555</v>
      </c>
      <c r="D2269" s="9" t="s">
        <v>1556</v>
      </c>
      <c r="E2269" s="10">
        <v>3</v>
      </c>
      <c r="F2269" s="9" t="s">
        <v>3408</v>
      </c>
      <c r="G2269" s="9" t="s">
        <v>4572</v>
      </c>
      <c r="H2269" s="11"/>
      <c r="I2269" s="12"/>
      <c r="J2269" s="12"/>
      <c r="K2269" s="12"/>
      <c r="L2269" s="12">
        <f t="array" ref="L2269">IFERROR(LOOKUP(2^15,SEARCH({"40A","63A","80A","100A","125A","160A","200A","250A","400A","630A","800A","1000A","1250A","1600A","2000A","2500A","3200A","4000A","5000A","6300A"},UPPER(D2269)),{40,63,80,100,125,160,200,250,400,630,800,1000,1250,1600,2000,2500,3200,4000,5000,6300}),0)</f>
        <v>4000</v>
      </c>
      <c r="M2269" s="9" t="str">
        <f t="shared" si="176"/>
        <v>Joint Pack</v>
      </c>
      <c r="N2269" s="9" t="str">
        <f t="shared" si="177"/>
        <v>AL</v>
      </c>
      <c r="O2269" s="13" t="str">
        <f t="shared" si="178"/>
        <v>Silver</v>
      </c>
      <c r="P2269" s="9" t="str">
        <f t="shared" si="179"/>
        <v>None</v>
      </c>
      <c r="Q2269" s="9" t="str">
        <f t="shared" si="180"/>
        <v>5</v>
      </c>
      <c r="R22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69" s="14" t="str">
        <f>IF(ProjectsDB[[#This Row],[Item Type]]="Straight Plug-In",_xlfn.TEXTJOIN("-",TRUE,M2269&amp;"-"&amp;_xlfn.LET(_xlpm.txt,ProjectsDB[[#This Row],[Assembly]],_xlpm.pos,FIND("SP",_xlpm.txt),_xlpm.pre,LEFT(_xlpm.txt,_xlpm.pos-1),IF(RIGHT(_xlpm.pre,3)="123","3PL",IF(RIGHT(_xlpm.pre,2)="12","2PL",IF(RIGHT(_xlpm.pre,1)="1","1PL","3PL")))),N2269,O2269,P2269,Q2269&amp;"W",R2269),_xlfn.TEXTJOIN("-",TRUE,M2269,N2269,O2269,P2269,Q2269&amp;"W",R2269))</f>
        <v>Joint Pack-AL-Silver-None-5W-2</v>
      </c>
      <c r="T2269" s="14" t="str">
        <f>IF(COUNTIF(Cycletime[Element Desc.],ProjectsDB[[#This Row],[Element Desc.]])&gt;0,"Found","Not Found")</f>
        <v>Found</v>
      </c>
    </row>
    <row r="2270" spans="2:20" x14ac:dyDescent="0.25">
      <c r="B2270" s="8" t="s">
        <v>4623</v>
      </c>
      <c r="C2270" s="9" t="s">
        <v>4624</v>
      </c>
      <c r="D2270" s="9" t="s">
        <v>4625</v>
      </c>
      <c r="E2270" s="10">
        <v>1</v>
      </c>
      <c r="F2270" s="9" t="s">
        <v>3408</v>
      </c>
      <c r="G2270" s="9" t="s">
        <v>4572</v>
      </c>
      <c r="H2270" s="11"/>
      <c r="I2270" s="12">
        <v>1820</v>
      </c>
      <c r="J2270" s="12"/>
      <c r="K2270" s="12"/>
      <c r="L2270" s="12">
        <f t="array" ref="L2270">IFERROR(LOOKUP(2^15,SEARCH({"40A","63A","80A","100A","125A","160A","200A","250A","400A","630A","800A","1000A","1250A","1600A","2000A","2500A","3200A","4000A","5000A","6300A"},UPPER(D2270)),{40,63,80,100,125,160,200,250,400,630,800,1000,1250,1600,2000,2500,3200,4000,5000,6300}),0)</f>
        <v>800</v>
      </c>
      <c r="M2270" s="9" t="str">
        <f t="shared" si="176"/>
        <v>Straight Feeder</v>
      </c>
      <c r="N2270" s="9" t="str">
        <f t="shared" si="177"/>
        <v>AL</v>
      </c>
      <c r="O2270" s="13" t="str">
        <f t="shared" si="178"/>
        <v>Silver</v>
      </c>
      <c r="P2270" s="9" t="str">
        <f t="shared" si="179"/>
        <v>Epoxy</v>
      </c>
      <c r="Q2270" s="9" t="str">
        <f t="shared" si="180"/>
        <v>5</v>
      </c>
      <c r="R22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70" s="14" t="str">
        <f>IF(ProjectsDB[[#This Row],[Item Type]]="Straight Plug-In",_xlfn.TEXTJOIN("-",TRUE,M2270&amp;"-"&amp;_xlfn.LET(_xlpm.txt,ProjectsDB[[#This Row],[Assembly]],_xlpm.pos,FIND("SP",_xlpm.txt),_xlpm.pre,LEFT(_xlpm.txt,_xlpm.pos-1),IF(RIGHT(_xlpm.pre,3)="123","3PL",IF(RIGHT(_xlpm.pre,2)="12","2PL",IF(RIGHT(_xlpm.pre,1)="1","1PL","3PL")))),N2270,O2270,P2270,Q2270&amp;"W",R2270),_xlfn.TEXTJOIN("-",TRUE,M2270,N2270,O2270,P2270,Q2270&amp;"W",R2270))</f>
        <v>Straight Feeder-AL-Silver-Epoxy-5W-1</v>
      </c>
      <c r="T2270" s="14" t="str">
        <f>IF(COUNTIF(Cycletime[Element Desc.],ProjectsDB[[#This Row],[Element Desc.]])&gt;0,"Found","Not Found")</f>
        <v>Found</v>
      </c>
    </row>
    <row r="2271" spans="2:20" x14ac:dyDescent="0.25">
      <c r="B2271" s="8" t="s">
        <v>4626</v>
      </c>
      <c r="C2271" s="9" t="s">
        <v>459</v>
      </c>
      <c r="D2271" s="9" t="s">
        <v>460</v>
      </c>
      <c r="E2271" s="10">
        <v>1</v>
      </c>
      <c r="F2271" s="9" t="s">
        <v>3408</v>
      </c>
      <c r="G2271" s="9" t="s">
        <v>4572</v>
      </c>
      <c r="H2271" s="11"/>
      <c r="I2271" s="12"/>
      <c r="J2271" s="12"/>
      <c r="K2271" s="12"/>
      <c r="L2271" s="12">
        <f t="array" ref="L2271">IFERROR(LOOKUP(2^15,SEARCH({"40A","63A","80A","100A","125A","160A","200A","250A","400A","630A","800A","1000A","1250A","1600A","2000A","2500A","3200A","4000A","5000A","6300A"},UPPER(D2271)),{40,63,80,100,125,160,200,250,400,630,800,1000,1250,1600,2000,2500,3200,4000,5000,6300}),0)</f>
        <v>800</v>
      </c>
      <c r="M2271" s="9" t="str">
        <f t="shared" si="176"/>
        <v>Joint Pack</v>
      </c>
      <c r="N2271" s="9" t="str">
        <f t="shared" si="177"/>
        <v>AL</v>
      </c>
      <c r="O2271" s="13" t="str">
        <f t="shared" si="178"/>
        <v>Silver</v>
      </c>
      <c r="P2271" s="9" t="str">
        <f t="shared" si="179"/>
        <v>None</v>
      </c>
      <c r="Q2271" s="9" t="str">
        <f t="shared" si="180"/>
        <v>5</v>
      </c>
      <c r="R22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71" s="14" t="str">
        <f>IF(ProjectsDB[[#This Row],[Item Type]]="Straight Plug-In",_xlfn.TEXTJOIN("-",TRUE,M2271&amp;"-"&amp;_xlfn.LET(_xlpm.txt,ProjectsDB[[#This Row],[Assembly]],_xlpm.pos,FIND("SP",_xlpm.txt),_xlpm.pre,LEFT(_xlpm.txt,_xlpm.pos-1),IF(RIGHT(_xlpm.pre,3)="123","3PL",IF(RIGHT(_xlpm.pre,2)="12","2PL",IF(RIGHT(_xlpm.pre,1)="1","1PL","3PL")))),N2271,O2271,P2271,Q2271&amp;"W",R2271),_xlfn.TEXTJOIN("-",TRUE,M2271,N2271,O2271,P2271,Q2271&amp;"W",R2271))</f>
        <v>Joint Pack-AL-Silver-None-5W-1</v>
      </c>
      <c r="T2271" s="14" t="str">
        <f>IF(COUNTIF(Cycletime[Element Desc.],ProjectsDB[[#This Row],[Element Desc.]])&gt;0,"Found","Not Found")</f>
        <v>Found</v>
      </c>
    </row>
    <row r="2272" spans="2:20" x14ac:dyDescent="0.25">
      <c r="B2272" s="8" t="s">
        <v>4627</v>
      </c>
      <c r="C2272" s="9" t="s">
        <v>4628</v>
      </c>
      <c r="D2272" s="9" t="s">
        <v>4629</v>
      </c>
      <c r="E2272" s="10">
        <v>1</v>
      </c>
      <c r="F2272" s="9" t="s">
        <v>3408</v>
      </c>
      <c r="G2272" s="9" t="s">
        <v>4572</v>
      </c>
      <c r="H2272" s="11"/>
      <c r="I2272" s="12">
        <v>1390</v>
      </c>
      <c r="J2272" s="12"/>
      <c r="K2272" s="12"/>
      <c r="L2272" s="12">
        <f t="array" ref="L2272">IFERROR(LOOKUP(2^15,SEARCH({"40A","63A","80A","100A","125A","160A","200A","250A","400A","630A","800A","1000A","1250A","1600A","2000A","2500A","3200A","4000A","5000A","6300A"},UPPER(D2272)),{40,63,80,100,125,160,200,250,400,630,800,1000,1250,1600,2000,2500,3200,4000,5000,6300}),0)</f>
        <v>1600</v>
      </c>
      <c r="M2272" s="9" t="str">
        <f t="shared" si="176"/>
        <v>Straight Feeder</v>
      </c>
      <c r="N2272" s="9" t="str">
        <f t="shared" si="177"/>
        <v>AL</v>
      </c>
      <c r="O2272" s="13" t="str">
        <f t="shared" si="178"/>
        <v>Silver</v>
      </c>
      <c r="P2272" s="9" t="str">
        <f t="shared" si="179"/>
        <v>Epoxy</v>
      </c>
      <c r="Q2272" s="9" t="str">
        <f t="shared" si="180"/>
        <v>5</v>
      </c>
      <c r="R22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72" s="14" t="str">
        <f>IF(ProjectsDB[[#This Row],[Item Type]]="Straight Plug-In",_xlfn.TEXTJOIN("-",TRUE,M2272&amp;"-"&amp;_xlfn.LET(_xlpm.txt,ProjectsDB[[#This Row],[Assembly]],_xlpm.pos,FIND("SP",_xlpm.txt),_xlpm.pre,LEFT(_xlpm.txt,_xlpm.pos-1),IF(RIGHT(_xlpm.pre,3)="123","3PL",IF(RIGHT(_xlpm.pre,2)="12","2PL",IF(RIGHT(_xlpm.pre,1)="1","1PL","3PL")))),N2272,O2272,P2272,Q2272&amp;"W",R2272),_xlfn.TEXTJOIN("-",TRUE,M2272,N2272,O2272,P2272,Q2272&amp;"W",R2272))</f>
        <v>Straight Feeder-AL-Silver-Epoxy-5W-1</v>
      </c>
      <c r="T2272" s="14" t="str">
        <f>IF(COUNTIF(Cycletime[Element Desc.],ProjectsDB[[#This Row],[Element Desc.]])&gt;0,"Found","Not Found")</f>
        <v>Found</v>
      </c>
    </row>
    <row r="2273" spans="2:20" x14ac:dyDescent="0.25">
      <c r="B2273" s="8" t="s">
        <v>4630</v>
      </c>
      <c r="C2273" s="9" t="s">
        <v>4631</v>
      </c>
      <c r="D2273" s="9" t="s">
        <v>4632</v>
      </c>
      <c r="E2273" s="10">
        <v>1</v>
      </c>
      <c r="F2273" s="9" t="s">
        <v>3408</v>
      </c>
      <c r="G2273" s="9" t="s">
        <v>4572</v>
      </c>
      <c r="H2273" s="11"/>
      <c r="I2273" s="12">
        <v>865</v>
      </c>
      <c r="J2273" s="12"/>
      <c r="K2273" s="12"/>
      <c r="L2273" s="12">
        <f t="array" ref="L2273">IFERROR(LOOKUP(2^15,SEARCH({"40A","63A","80A","100A","125A","160A","200A","250A","400A","630A","800A","1000A","1250A","1600A","2000A","2500A","3200A","4000A","5000A","6300A"},UPPER(D2273)),{40,63,80,100,125,160,200,250,400,630,800,1000,1250,1600,2000,2500,3200,4000,5000,6300}),0)</f>
        <v>1600</v>
      </c>
      <c r="M2273" s="9" t="str">
        <f t="shared" si="176"/>
        <v>Straight Feeder</v>
      </c>
      <c r="N2273" s="9" t="str">
        <f t="shared" si="177"/>
        <v>AL</v>
      </c>
      <c r="O2273" s="13" t="str">
        <f t="shared" si="178"/>
        <v>Silver</v>
      </c>
      <c r="P2273" s="9" t="str">
        <f t="shared" si="179"/>
        <v>Epoxy</v>
      </c>
      <c r="Q2273" s="9" t="str">
        <f t="shared" si="180"/>
        <v>5</v>
      </c>
      <c r="R22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73" s="14" t="str">
        <f>IF(ProjectsDB[[#This Row],[Item Type]]="Straight Plug-In",_xlfn.TEXTJOIN("-",TRUE,M2273&amp;"-"&amp;_xlfn.LET(_xlpm.txt,ProjectsDB[[#This Row],[Assembly]],_xlpm.pos,FIND("SP",_xlpm.txt),_xlpm.pre,LEFT(_xlpm.txt,_xlpm.pos-1),IF(RIGHT(_xlpm.pre,3)="123","3PL",IF(RIGHT(_xlpm.pre,2)="12","2PL",IF(RIGHT(_xlpm.pre,1)="1","1PL","3PL")))),N2273,O2273,P2273,Q2273&amp;"W",R2273),_xlfn.TEXTJOIN("-",TRUE,M2273,N2273,O2273,P2273,Q2273&amp;"W",R2273))</f>
        <v>Straight Feeder-AL-Silver-Epoxy-5W-1</v>
      </c>
      <c r="T2273" s="14" t="str">
        <f>IF(COUNTIF(Cycletime[Element Desc.],ProjectsDB[[#This Row],[Element Desc.]])&gt;0,"Found","Not Found")</f>
        <v>Found</v>
      </c>
    </row>
    <row r="2274" spans="2:20" x14ac:dyDescent="0.25">
      <c r="B2274" s="8" t="s">
        <v>4633</v>
      </c>
      <c r="C2274" s="9" t="s">
        <v>4528</v>
      </c>
      <c r="D2274" s="9" t="s">
        <v>4529</v>
      </c>
      <c r="E2274" s="10">
        <v>1</v>
      </c>
      <c r="F2274" s="9" t="s">
        <v>3408</v>
      </c>
      <c r="G2274" s="9" t="s">
        <v>4572</v>
      </c>
      <c r="H2274" s="11"/>
      <c r="I2274" s="12">
        <v>300</v>
      </c>
      <c r="J2274" s="12">
        <v>150</v>
      </c>
      <c r="K2274" s="12">
        <v>300</v>
      </c>
      <c r="L2274" s="12">
        <f t="array" ref="L2274">IFERROR(LOOKUP(2^15,SEARCH({"40A","63A","80A","100A","125A","160A","200A","250A","400A","630A","800A","1000A","1250A","1600A","2000A","2500A","3200A","4000A","5000A","6300A"},UPPER(D2274)),{40,63,80,100,125,160,200,250,400,630,800,1000,1250,1600,2000,2500,3200,4000,5000,6300}),0)</f>
        <v>1600</v>
      </c>
      <c r="M2274" s="9" t="str">
        <f t="shared" si="176"/>
        <v>Z-Unit Flat</v>
      </c>
      <c r="N2274" s="9" t="str">
        <f t="shared" si="177"/>
        <v>AL</v>
      </c>
      <c r="O2274" s="13" t="str">
        <f t="shared" si="178"/>
        <v>Silver</v>
      </c>
      <c r="P2274" s="9" t="str">
        <f t="shared" si="179"/>
        <v>Epoxy</v>
      </c>
      <c r="Q2274" s="9" t="str">
        <f t="shared" si="180"/>
        <v>5</v>
      </c>
      <c r="R22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74" s="14" t="str">
        <f>IF(ProjectsDB[[#This Row],[Item Type]]="Straight Plug-In",_xlfn.TEXTJOIN("-",TRUE,M2274&amp;"-"&amp;_xlfn.LET(_xlpm.txt,ProjectsDB[[#This Row],[Assembly]],_xlpm.pos,FIND("SP",_xlpm.txt),_xlpm.pre,LEFT(_xlpm.txt,_xlpm.pos-1),IF(RIGHT(_xlpm.pre,3)="123","3PL",IF(RIGHT(_xlpm.pre,2)="12","2PL",IF(RIGHT(_xlpm.pre,1)="1","1PL","3PL")))),N2274,O2274,P2274,Q2274&amp;"W",R2274),_xlfn.TEXTJOIN("-",TRUE,M2274,N2274,O2274,P2274,Q2274&amp;"W",R2274))</f>
        <v>Z-Unit Flat-AL-Silver-Epoxy-5W-1</v>
      </c>
      <c r="T2274" s="14" t="str">
        <f>IF(COUNTIF(Cycletime[Element Desc.],ProjectsDB[[#This Row],[Element Desc.]])&gt;0,"Found","Not Found")</f>
        <v>Found</v>
      </c>
    </row>
    <row r="2275" spans="2:20" x14ac:dyDescent="0.25">
      <c r="B2275" s="8" t="s">
        <v>4634</v>
      </c>
      <c r="C2275" s="9" t="s">
        <v>4635</v>
      </c>
      <c r="D2275" s="9" t="s">
        <v>4636</v>
      </c>
      <c r="E2275" s="10">
        <v>1</v>
      </c>
      <c r="F2275" s="9" t="s">
        <v>3408</v>
      </c>
      <c r="G2275" s="9" t="s">
        <v>4572</v>
      </c>
      <c r="H2275" s="11"/>
      <c r="I2275" s="12">
        <v>1015</v>
      </c>
      <c r="J2275" s="12"/>
      <c r="K2275" s="12"/>
      <c r="L2275" s="12">
        <f t="array" ref="L2275">IFERROR(LOOKUP(2^15,SEARCH({"40A","63A","80A","100A","125A","160A","200A","250A","400A","630A","800A","1000A","1250A","1600A","2000A","2500A","3200A","4000A","5000A","6300A"},UPPER(D2275)),{40,63,80,100,125,160,200,250,400,630,800,1000,1250,1600,2000,2500,3200,4000,5000,6300}),0)</f>
        <v>1600</v>
      </c>
      <c r="M2275" s="9" t="str">
        <f t="shared" si="176"/>
        <v>Straight Feeder</v>
      </c>
      <c r="N2275" s="9" t="str">
        <f t="shared" si="177"/>
        <v>AL</v>
      </c>
      <c r="O2275" s="13" t="str">
        <f t="shared" si="178"/>
        <v>Silver</v>
      </c>
      <c r="P2275" s="9" t="str">
        <f t="shared" si="179"/>
        <v>Epoxy</v>
      </c>
      <c r="Q2275" s="9" t="str">
        <f t="shared" si="180"/>
        <v>5</v>
      </c>
      <c r="R22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75" s="14" t="str">
        <f>IF(ProjectsDB[[#This Row],[Item Type]]="Straight Plug-In",_xlfn.TEXTJOIN("-",TRUE,M2275&amp;"-"&amp;_xlfn.LET(_xlpm.txt,ProjectsDB[[#This Row],[Assembly]],_xlpm.pos,FIND("SP",_xlpm.txt),_xlpm.pre,LEFT(_xlpm.txt,_xlpm.pos-1),IF(RIGHT(_xlpm.pre,3)="123","3PL",IF(RIGHT(_xlpm.pre,2)="12","2PL",IF(RIGHT(_xlpm.pre,1)="1","1PL","3PL")))),N2275,O2275,P2275,Q2275&amp;"W",R2275),_xlfn.TEXTJOIN("-",TRUE,M2275,N2275,O2275,P2275,Q2275&amp;"W",R2275))</f>
        <v>Straight Feeder-AL-Silver-Epoxy-5W-1</v>
      </c>
      <c r="T2275" s="14" t="str">
        <f>IF(COUNTIF(Cycletime[Element Desc.],ProjectsDB[[#This Row],[Element Desc.]])&gt;0,"Found","Not Found")</f>
        <v>Found</v>
      </c>
    </row>
    <row r="2276" spans="2:20" x14ac:dyDescent="0.25">
      <c r="B2276" s="8" t="s">
        <v>4637</v>
      </c>
      <c r="C2276" s="9" t="s">
        <v>4638</v>
      </c>
      <c r="D2276" s="9" t="s">
        <v>4639</v>
      </c>
      <c r="E2276" s="10">
        <v>1</v>
      </c>
      <c r="F2276" s="9" t="s">
        <v>3408</v>
      </c>
      <c r="G2276" s="9" t="s">
        <v>4572</v>
      </c>
      <c r="H2276" s="11"/>
      <c r="I2276" s="12">
        <v>975</v>
      </c>
      <c r="J2276" s="12"/>
      <c r="K2276" s="12"/>
      <c r="L2276" s="12">
        <f t="array" ref="L2276">IFERROR(LOOKUP(2^15,SEARCH({"40A","63A","80A","100A","125A","160A","200A","250A","400A","630A","800A","1000A","1250A","1600A","2000A","2500A","3200A","4000A","5000A","6300A"},UPPER(D2276)),{40,63,80,100,125,160,200,250,400,630,800,1000,1250,1600,2000,2500,3200,4000,5000,6300}),0)</f>
        <v>1600</v>
      </c>
      <c r="M2276" s="9" t="str">
        <f t="shared" si="176"/>
        <v>Straight Feeder</v>
      </c>
      <c r="N2276" s="9" t="str">
        <f t="shared" si="177"/>
        <v>AL</v>
      </c>
      <c r="O2276" s="13" t="str">
        <f t="shared" si="178"/>
        <v>Silver</v>
      </c>
      <c r="P2276" s="9" t="str">
        <f t="shared" si="179"/>
        <v>Epoxy</v>
      </c>
      <c r="Q2276" s="9" t="str">
        <f t="shared" si="180"/>
        <v>5</v>
      </c>
      <c r="R22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76" s="14" t="str">
        <f>IF(ProjectsDB[[#This Row],[Item Type]]="Straight Plug-In",_xlfn.TEXTJOIN("-",TRUE,M2276&amp;"-"&amp;_xlfn.LET(_xlpm.txt,ProjectsDB[[#This Row],[Assembly]],_xlpm.pos,FIND("SP",_xlpm.txt),_xlpm.pre,LEFT(_xlpm.txt,_xlpm.pos-1),IF(RIGHT(_xlpm.pre,3)="123","3PL",IF(RIGHT(_xlpm.pre,2)="12","2PL",IF(RIGHT(_xlpm.pre,1)="1","1PL","3PL")))),N2276,O2276,P2276,Q2276&amp;"W",R2276),_xlfn.TEXTJOIN("-",TRUE,M2276,N2276,O2276,P2276,Q2276&amp;"W",R2276))</f>
        <v>Straight Feeder-AL-Silver-Epoxy-5W-1</v>
      </c>
      <c r="T2276" s="14" t="str">
        <f>IF(COUNTIF(Cycletime[Element Desc.],ProjectsDB[[#This Row],[Element Desc.]])&gt;0,"Found","Not Found")</f>
        <v>Found</v>
      </c>
    </row>
    <row r="2277" spans="2:20" x14ac:dyDescent="0.25">
      <c r="B2277" s="8" t="s">
        <v>4640</v>
      </c>
      <c r="C2277" s="9" t="s">
        <v>4641</v>
      </c>
      <c r="D2277" s="9" t="s">
        <v>4642</v>
      </c>
      <c r="E2277" s="10">
        <v>1</v>
      </c>
      <c r="F2277" s="9" t="s">
        <v>3408</v>
      </c>
      <c r="G2277" s="9" t="s">
        <v>4572</v>
      </c>
      <c r="H2277" s="11"/>
      <c r="I2277" s="12">
        <v>630</v>
      </c>
      <c r="J2277" s="12">
        <v>655</v>
      </c>
      <c r="K2277" s="12"/>
      <c r="L2277" s="12">
        <f t="array" ref="L2277">IFERROR(LOOKUP(2^15,SEARCH({"40A","63A","80A","100A","125A","160A","200A","250A","400A","630A","800A","1000A","1250A","1600A","2000A","2500A","3200A","4000A","5000A","6300A"},UPPER(D2277)),{40,63,80,100,125,160,200,250,400,630,800,1000,1250,1600,2000,2500,3200,4000,5000,6300}),0)</f>
        <v>1600</v>
      </c>
      <c r="M2277" s="9" t="str">
        <f t="shared" si="176"/>
        <v>Elbow Flat</v>
      </c>
      <c r="N2277" s="9" t="str">
        <f t="shared" si="177"/>
        <v>AL</v>
      </c>
      <c r="O2277" s="13" t="str">
        <f t="shared" si="178"/>
        <v>Silver</v>
      </c>
      <c r="P2277" s="9" t="str">
        <f t="shared" si="179"/>
        <v>Epoxy</v>
      </c>
      <c r="Q2277" s="9" t="str">
        <f t="shared" si="180"/>
        <v>5</v>
      </c>
      <c r="R22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77" s="14" t="str">
        <f>IF(ProjectsDB[[#This Row],[Item Type]]="Straight Plug-In",_xlfn.TEXTJOIN("-",TRUE,M2277&amp;"-"&amp;_xlfn.LET(_xlpm.txt,ProjectsDB[[#This Row],[Assembly]],_xlpm.pos,FIND("SP",_xlpm.txt),_xlpm.pre,LEFT(_xlpm.txt,_xlpm.pos-1),IF(RIGHT(_xlpm.pre,3)="123","3PL",IF(RIGHT(_xlpm.pre,2)="12","2PL",IF(RIGHT(_xlpm.pre,1)="1","1PL","3PL")))),N2277,O2277,P2277,Q2277&amp;"W",R2277),_xlfn.TEXTJOIN("-",TRUE,M2277,N2277,O2277,P2277,Q2277&amp;"W",R2277))</f>
        <v>Elbow Flat-AL-Silver-Epoxy-5W-1</v>
      </c>
      <c r="T2277" s="14" t="str">
        <f>IF(COUNTIF(Cycletime[Element Desc.],ProjectsDB[[#This Row],[Element Desc.]])&gt;0,"Found","Not Found")</f>
        <v>Found</v>
      </c>
    </row>
    <row r="2278" spans="2:20" x14ac:dyDescent="0.25">
      <c r="B2278" s="8" t="s">
        <v>4643</v>
      </c>
      <c r="C2278" s="9" t="s">
        <v>4644</v>
      </c>
      <c r="D2278" s="9" t="s">
        <v>4645</v>
      </c>
      <c r="E2278" s="10">
        <v>1</v>
      </c>
      <c r="F2278" s="9" t="s">
        <v>3408</v>
      </c>
      <c r="G2278" s="9" t="s">
        <v>4572</v>
      </c>
      <c r="H2278" s="11"/>
      <c r="I2278" s="12">
        <v>300</v>
      </c>
      <c r="J2278" s="12">
        <v>475</v>
      </c>
      <c r="K2278" s="12"/>
      <c r="L2278" s="12">
        <f t="array" ref="L2278">IFERROR(LOOKUP(2^15,SEARCH({"40A","63A","80A","100A","125A","160A","200A","250A","400A","630A","800A","1000A","1250A","1600A","2000A","2500A","3200A","4000A","5000A","6300A"},UPPER(D2278)),{40,63,80,100,125,160,200,250,400,630,800,1000,1250,1600,2000,2500,3200,4000,5000,6300}),0)</f>
        <v>1600</v>
      </c>
      <c r="M2278" s="9" t="str">
        <f t="shared" si="176"/>
        <v>Elbow Flat</v>
      </c>
      <c r="N2278" s="9" t="str">
        <f t="shared" si="177"/>
        <v>AL</v>
      </c>
      <c r="O2278" s="13" t="str">
        <f t="shared" si="178"/>
        <v>Silver</v>
      </c>
      <c r="P2278" s="9" t="str">
        <f t="shared" si="179"/>
        <v>Epoxy</v>
      </c>
      <c r="Q2278" s="9" t="str">
        <f t="shared" si="180"/>
        <v>5</v>
      </c>
      <c r="R22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78" s="14" t="str">
        <f>IF(ProjectsDB[[#This Row],[Item Type]]="Straight Plug-In",_xlfn.TEXTJOIN("-",TRUE,M2278&amp;"-"&amp;_xlfn.LET(_xlpm.txt,ProjectsDB[[#This Row],[Assembly]],_xlpm.pos,FIND("SP",_xlpm.txt),_xlpm.pre,LEFT(_xlpm.txt,_xlpm.pos-1),IF(RIGHT(_xlpm.pre,3)="123","3PL",IF(RIGHT(_xlpm.pre,2)="12","2PL",IF(RIGHT(_xlpm.pre,1)="1","1PL","3PL")))),N2278,O2278,P2278,Q2278&amp;"W",R2278),_xlfn.TEXTJOIN("-",TRUE,M2278,N2278,O2278,P2278,Q2278&amp;"W",R2278))</f>
        <v>Elbow Flat-AL-Silver-Epoxy-5W-1</v>
      </c>
      <c r="T2278" s="14" t="str">
        <f>IF(COUNTIF(Cycletime[Element Desc.],ProjectsDB[[#This Row],[Element Desc.]])&gt;0,"Found","Not Found")</f>
        <v>Found</v>
      </c>
    </row>
    <row r="2279" spans="2:20" x14ac:dyDescent="0.25">
      <c r="B2279" s="8" t="s">
        <v>4646</v>
      </c>
      <c r="C2279" s="9" t="s">
        <v>4647</v>
      </c>
      <c r="D2279" s="9" t="s">
        <v>4648</v>
      </c>
      <c r="E2279" s="10">
        <v>1</v>
      </c>
      <c r="F2279" s="9" t="s">
        <v>3408</v>
      </c>
      <c r="G2279" s="9" t="s">
        <v>4572</v>
      </c>
      <c r="H2279" s="11"/>
      <c r="I2279" s="12">
        <v>470</v>
      </c>
      <c r="J2279" s="12"/>
      <c r="K2279" s="12"/>
      <c r="L2279" s="12">
        <f t="array" ref="L2279">IFERROR(LOOKUP(2^15,SEARCH({"40A","63A","80A","100A","125A","160A","200A","250A","400A","630A","800A","1000A","1250A","1600A","2000A","2500A","3200A","4000A","5000A","6300A"},UPPER(D2279)),{40,63,80,100,125,160,200,250,400,630,800,1000,1250,1600,2000,2500,3200,4000,5000,6300}),0)</f>
        <v>1600</v>
      </c>
      <c r="M2279" s="9" t="str">
        <f t="shared" si="176"/>
        <v>Straight Feeder</v>
      </c>
      <c r="N2279" s="9" t="str">
        <f t="shared" si="177"/>
        <v>AL</v>
      </c>
      <c r="O2279" s="13" t="str">
        <f t="shared" si="178"/>
        <v>Silver</v>
      </c>
      <c r="P2279" s="9" t="str">
        <f t="shared" si="179"/>
        <v>Epoxy</v>
      </c>
      <c r="Q2279" s="9" t="str">
        <f t="shared" si="180"/>
        <v>5</v>
      </c>
      <c r="R22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79" s="14" t="str">
        <f>IF(ProjectsDB[[#This Row],[Item Type]]="Straight Plug-In",_xlfn.TEXTJOIN("-",TRUE,M2279&amp;"-"&amp;_xlfn.LET(_xlpm.txt,ProjectsDB[[#This Row],[Assembly]],_xlpm.pos,FIND("SP",_xlpm.txt),_xlpm.pre,LEFT(_xlpm.txt,_xlpm.pos-1),IF(RIGHT(_xlpm.pre,3)="123","3PL",IF(RIGHT(_xlpm.pre,2)="12","2PL",IF(RIGHT(_xlpm.pre,1)="1","1PL","3PL")))),N2279,O2279,P2279,Q2279&amp;"W",R2279),_xlfn.TEXTJOIN("-",TRUE,M2279,N2279,O2279,P2279,Q2279&amp;"W",R2279))</f>
        <v>Straight Feeder-AL-Silver-Epoxy-5W-1</v>
      </c>
      <c r="T2279" s="14" t="str">
        <f>IF(COUNTIF(Cycletime[Element Desc.],ProjectsDB[[#This Row],[Element Desc.]])&gt;0,"Found","Not Found")</f>
        <v>Found</v>
      </c>
    </row>
    <row r="2280" spans="2:20" x14ac:dyDescent="0.25">
      <c r="B2280" s="8" t="s">
        <v>4649</v>
      </c>
      <c r="C2280" s="9" t="s">
        <v>3618</v>
      </c>
      <c r="D2280" s="9" t="s">
        <v>3619</v>
      </c>
      <c r="E2280" s="10">
        <v>1</v>
      </c>
      <c r="F2280" s="9" t="s">
        <v>3408</v>
      </c>
      <c r="G2280" s="9" t="s">
        <v>4572</v>
      </c>
      <c r="H2280" s="11"/>
      <c r="I2280" s="12">
        <v>590</v>
      </c>
      <c r="J2280" s="12"/>
      <c r="K2280" s="12"/>
      <c r="L2280" s="12">
        <f t="array" ref="L2280">IFERROR(LOOKUP(2^15,SEARCH({"40A","63A","80A","100A","125A","160A","200A","250A","400A","630A","800A","1000A","1250A","1600A","2000A","2500A","3200A","4000A","5000A","6300A"},UPPER(D2280)),{40,63,80,100,125,160,200,250,400,630,800,1000,1250,1600,2000,2500,3200,4000,5000,6300}),0)</f>
        <v>1600</v>
      </c>
      <c r="M2280" s="9" t="str">
        <f t="shared" si="176"/>
        <v>Straight Feeder</v>
      </c>
      <c r="N2280" s="9" t="str">
        <f t="shared" si="177"/>
        <v>AL</v>
      </c>
      <c r="O2280" s="13" t="str">
        <f t="shared" si="178"/>
        <v>Silver</v>
      </c>
      <c r="P2280" s="9" t="str">
        <f t="shared" si="179"/>
        <v>Epoxy</v>
      </c>
      <c r="Q2280" s="9" t="str">
        <f t="shared" si="180"/>
        <v>5</v>
      </c>
      <c r="R22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80" s="14" t="str">
        <f>IF(ProjectsDB[[#This Row],[Item Type]]="Straight Plug-In",_xlfn.TEXTJOIN("-",TRUE,M2280&amp;"-"&amp;_xlfn.LET(_xlpm.txt,ProjectsDB[[#This Row],[Assembly]],_xlpm.pos,FIND("SP",_xlpm.txt),_xlpm.pre,LEFT(_xlpm.txt,_xlpm.pos-1),IF(RIGHT(_xlpm.pre,3)="123","3PL",IF(RIGHT(_xlpm.pre,2)="12","2PL",IF(RIGHT(_xlpm.pre,1)="1","1PL","3PL")))),N2280,O2280,P2280,Q2280&amp;"W",R2280),_xlfn.TEXTJOIN("-",TRUE,M2280,N2280,O2280,P2280,Q2280&amp;"W",R2280))</f>
        <v>Straight Feeder-AL-Silver-Epoxy-5W-1</v>
      </c>
      <c r="T2280" s="14" t="str">
        <f>IF(COUNTIF(Cycletime[Element Desc.],ProjectsDB[[#This Row],[Element Desc.]])&gt;0,"Found","Not Found")</f>
        <v>Found</v>
      </c>
    </row>
    <row r="2281" spans="2:20" x14ac:dyDescent="0.25">
      <c r="B2281" s="8" t="s">
        <v>4650</v>
      </c>
      <c r="C2281" s="9" t="s">
        <v>172</v>
      </c>
      <c r="D2281" s="9" t="s">
        <v>173</v>
      </c>
      <c r="E2281" s="10">
        <v>11</v>
      </c>
      <c r="F2281" s="9" t="s">
        <v>3408</v>
      </c>
      <c r="G2281" s="9" t="s">
        <v>4572</v>
      </c>
      <c r="H2281" s="11"/>
      <c r="I2281" s="12"/>
      <c r="J2281" s="12"/>
      <c r="K2281" s="12"/>
      <c r="L2281" s="12">
        <f t="array" ref="L2281">IFERROR(LOOKUP(2^15,SEARCH({"40A","63A","80A","100A","125A","160A","200A","250A","400A","630A","800A","1000A","1250A","1600A","2000A","2500A","3200A","4000A","5000A","6300A"},UPPER(D2281)),{40,63,80,100,125,160,200,250,400,630,800,1000,1250,1600,2000,2500,3200,4000,5000,6300}),0)</f>
        <v>1600</v>
      </c>
      <c r="M2281" s="9" t="str">
        <f t="shared" si="176"/>
        <v>Joint Pack</v>
      </c>
      <c r="N2281" s="9" t="str">
        <f t="shared" si="177"/>
        <v>AL</v>
      </c>
      <c r="O2281" s="13" t="str">
        <f t="shared" si="178"/>
        <v>Silver</v>
      </c>
      <c r="P2281" s="9" t="str">
        <f t="shared" si="179"/>
        <v>None</v>
      </c>
      <c r="Q2281" s="9" t="str">
        <f t="shared" si="180"/>
        <v>5</v>
      </c>
      <c r="R22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81" s="14" t="str">
        <f>IF(ProjectsDB[[#This Row],[Item Type]]="Straight Plug-In",_xlfn.TEXTJOIN("-",TRUE,M2281&amp;"-"&amp;_xlfn.LET(_xlpm.txt,ProjectsDB[[#This Row],[Assembly]],_xlpm.pos,FIND("SP",_xlpm.txt),_xlpm.pre,LEFT(_xlpm.txt,_xlpm.pos-1),IF(RIGHT(_xlpm.pre,3)="123","3PL",IF(RIGHT(_xlpm.pre,2)="12","2PL",IF(RIGHT(_xlpm.pre,1)="1","1PL","3PL")))),N2281,O2281,P2281,Q2281&amp;"W",R2281),_xlfn.TEXTJOIN("-",TRUE,M2281,N2281,O2281,P2281,Q2281&amp;"W",R2281))</f>
        <v>Joint Pack-AL-Silver-None-5W-1</v>
      </c>
      <c r="T2281" s="14" t="str">
        <f>IF(COUNTIF(Cycletime[Element Desc.],ProjectsDB[[#This Row],[Element Desc.]])&gt;0,"Found","Not Found")</f>
        <v>Found</v>
      </c>
    </row>
    <row r="2282" spans="2:20" x14ac:dyDescent="0.25">
      <c r="B2282" s="8" t="s">
        <v>4651</v>
      </c>
      <c r="C2282" s="9" t="s">
        <v>4434</v>
      </c>
      <c r="D2282" s="9" t="s">
        <v>4435</v>
      </c>
      <c r="E2282" s="10">
        <v>2</v>
      </c>
      <c r="F2282" s="9" t="s">
        <v>3408</v>
      </c>
      <c r="G2282" s="9" t="s">
        <v>4572</v>
      </c>
      <c r="H2282" s="11"/>
      <c r="I2282" s="12">
        <v>300</v>
      </c>
      <c r="J2282" s="12">
        <v>300</v>
      </c>
      <c r="K2282" s="12"/>
      <c r="L2282" s="12">
        <f t="array" ref="L2282">IFERROR(LOOKUP(2^15,SEARCH({"40A","63A","80A","100A","125A","160A","200A","250A","400A","630A","800A","1000A","1250A","1600A","2000A","2500A","3200A","4000A","5000A","6300A"},UPPER(D2282)),{40,63,80,100,125,160,200,250,400,630,800,1000,1250,1600,2000,2500,3200,4000,5000,6300}),0)</f>
        <v>1600</v>
      </c>
      <c r="M2282" s="9" t="str">
        <f t="shared" si="176"/>
        <v>Elbow Flat</v>
      </c>
      <c r="N2282" s="9" t="str">
        <f t="shared" si="177"/>
        <v>AL</v>
      </c>
      <c r="O2282" s="13" t="str">
        <f t="shared" si="178"/>
        <v>Silver</v>
      </c>
      <c r="P2282" s="9" t="str">
        <f t="shared" si="179"/>
        <v>Epoxy</v>
      </c>
      <c r="Q2282" s="9" t="str">
        <f t="shared" si="180"/>
        <v>5</v>
      </c>
      <c r="R22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82" s="14" t="str">
        <f>IF(ProjectsDB[[#This Row],[Item Type]]="Straight Plug-In",_xlfn.TEXTJOIN("-",TRUE,M2282&amp;"-"&amp;_xlfn.LET(_xlpm.txt,ProjectsDB[[#This Row],[Assembly]],_xlpm.pos,FIND("SP",_xlpm.txt),_xlpm.pre,LEFT(_xlpm.txt,_xlpm.pos-1),IF(RIGHT(_xlpm.pre,3)="123","3PL",IF(RIGHT(_xlpm.pre,2)="12","2PL",IF(RIGHT(_xlpm.pre,1)="1","1PL","3PL")))),N2282,O2282,P2282,Q2282&amp;"W",R2282),_xlfn.TEXTJOIN("-",TRUE,M2282,N2282,O2282,P2282,Q2282&amp;"W",R2282))</f>
        <v>Elbow Flat-AL-Silver-Epoxy-5W-1</v>
      </c>
      <c r="T2282" s="14" t="str">
        <f>IF(COUNTIF(Cycletime[Element Desc.],ProjectsDB[[#This Row],[Element Desc.]])&gt;0,"Found","Not Found")</f>
        <v>Found</v>
      </c>
    </row>
    <row r="2283" spans="2:20" x14ac:dyDescent="0.25">
      <c r="B2283" s="8" t="s">
        <v>4652</v>
      </c>
      <c r="C2283" s="9" t="s">
        <v>4434</v>
      </c>
      <c r="D2283" s="9" t="s">
        <v>4435</v>
      </c>
      <c r="E2283" s="10">
        <v>2</v>
      </c>
      <c r="F2283" s="9" t="s">
        <v>3408</v>
      </c>
      <c r="G2283" s="9" t="s">
        <v>4572</v>
      </c>
      <c r="H2283" s="11"/>
      <c r="I2283" s="12">
        <v>300</v>
      </c>
      <c r="J2283" s="12">
        <v>300</v>
      </c>
      <c r="K2283" s="12"/>
      <c r="L2283" s="12">
        <f t="array" ref="L2283">IFERROR(LOOKUP(2^15,SEARCH({"40A","63A","80A","100A","125A","160A","200A","250A","400A","630A","800A","1000A","1250A","1600A","2000A","2500A","3200A","4000A","5000A","6300A"},UPPER(D2283)),{40,63,80,100,125,160,200,250,400,630,800,1000,1250,1600,2000,2500,3200,4000,5000,6300}),0)</f>
        <v>1600</v>
      </c>
      <c r="M2283" s="9" t="str">
        <f t="shared" si="176"/>
        <v>Elbow Flat</v>
      </c>
      <c r="N2283" s="9" t="str">
        <f t="shared" si="177"/>
        <v>AL</v>
      </c>
      <c r="O2283" s="13" t="str">
        <f t="shared" si="178"/>
        <v>Silver</v>
      </c>
      <c r="P2283" s="9" t="str">
        <f t="shared" si="179"/>
        <v>Epoxy</v>
      </c>
      <c r="Q2283" s="9" t="str">
        <f t="shared" si="180"/>
        <v>5</v>
      </c>
      <c r="R22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83" s="14" t="str">
        <f>IF(ProjectsDB[[#This Row],[Item Type]]="Straight Plug-In",_xlfn.TEXTJOIN("-",TRUE,M2283&amp;"-"&amp;_xlfn.LET(_xlpm.txt,ProjectsDB[[#This Row],[Assembly]],_xlpm.pos,FIND("SP",_xlpm.txt),_xlpm.pre,LEFT(_xlpm.txt,_xlpm.pos-1),IF(RIGHT(_xlpm.pre,3)="123","3PL",IF(RIGHT(_xlpm.pre,2)="12","2PL",IF(RIGHT(_xlpm.pre,1)="1","1PL","3PL")))),N2283,O2283,P2283,Q2283&amp;"W",R2283),_xlfn.TEXTJOIN("-",TRUE,M2283,N2283,O2283,P2283,Q2283&amp;"W",R2283))</f>
        <v>Elbow Flat-AL-Silver-Epoxy-5W-1</v>
      </c>
      <c r="T2283" s="14" t="str">
        <f>IF(COUNTIF(Cycletime[Element Desc.],ProjectsDB[[#This Row],[Element Desc.]])&gt;0,"Found","Not Found")</f>
        <v>Found</v>
      </c>
    </row>
    <row r="2284" spans="2:20" x14ac:dyDescent="0.25">
      <c r="B2284" s="8" t="s">
        <v>4653</v>
      </c>
      <c r="C2284" s="9" t="s">
        <v>172</v>
      </c>
      <c r="D2284" s="9" t="s">
        <v>173</v>
      </c>
      <c r="E2284" s="10">
        <v>4</v>
      </c>
      <c r="F2284" s="9" t="s">
        <v>3408</v>
      </c>
      <c r="G2284" s="9" t="s">
        <v>4572</v>
      </c>
      <c r="H2284" s="11"/>
      <c r="I2284" s="12"/>
      <c r="J2284" s="12"/>
      <c r="K2284" s="12"/>
      <c r="L2284" s="12">
        <f t="array" ref="L2284">IFERROR(LOOKUP(2^15,SEARCH({"40A","63A","80A","100A","125A","160A","200A","250A","400A","630A","800A","1000A","1250A","1600A","2000A","2500A","3200A","4000A","5000A","6300A"},UPPER(D2284)),{40,63,80,100,125,160,200,250,400,630,800,1000,1250,1600,2000,2500,3200,4000,5000,6300}),0)</f>
        <v>1600</v>
      </c>
      <c r="M2284" s="9" t="str">
        <f t="shared" si="176"/>
        <v>Joint Pack</v>
      </c>
      <c r="N2284" s="9" t="str">
        <f t="shared" si="177"/>
        <v>AL</v>
      </c>
      <c r="O2284" s="13" t="str">
        <f t="shared" si="178"/>
        <v>Silver</v>
      </c>
      <c r="P2284" s="9" t="str">
        <f t="shared" si="179"/>
        <v>None</v>
      </c>
      <c r="Q2284" s="9" t="str">
        <f t="shared" si="180"/>
        <v>5</v>
      </c>
      <c r="R22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84" s="14" t="str">
        <f>IF(ProjectsDB[[#This Row],[Item Type]]="Straight Plug-In",_xlfn.TEXTJOIN("-",TRUE,M2284&amp;"-"&amp;_xlfn.LET(_xlpm.txt,ProjectsDB[[#This Row],[Assembly]],_xlpm.pos,FIND("SP",_xlpm.txt),_xlpm.pre,LEFT(_xlpm.txt,_xlpm.pos-1),IF(RIGHT(_xlpm.pre,3)="123","3PL",IF(RIGHT(_xlpm.pre,2)="12","2PL",IF(RIGHT(_xlpm.pre,1)="1","1PL","3PL")))),N2284,O2284,P2284,Q2284&amp;"W",R2284),_xlfn.TEXTJOIN("-",TRUE,M2284,N2284,O2284,P2284,Q2284&amp;"W",R2284))</f>
        <v>Joint Pack-AL-Silver-None-5W-1</v>
      </c>
      <c r="T2284" s="14" t="str">
        <f>IF(COUNTIF(Cycletime[Element Desc.],ProjectsDB[[#This Row],[Element Desc.]])&gt;0,"Found","Not Found")</f>
        <v>Found</v>
      </c>
    </row>
    <row r="2285" spans="2:20" x14ac:dyDescent="0.25">
      <c r="B2285" s="8" t="s">
        <v>4654</v>
      </c>
      <c r="C2285" s="9" t="s">
        <v>4655</v>
      </c>
      <c r="D2285" s="9" t="s">
        <v>4656</v>
      </c>
      <c r="E2285" s="10">
        <v>1</v>
      </c>
      <c r="F2285" s="9" t="s">
        <v>3408</v>
      </c>
      <c r="G2285" s="9" t="s">
        <v>4572</v>
      </c>
      <c r="H2285" s="11"/>
      <c r="I2285" s="12">
        <v>800</v>
      </c>
      <c r="J2285" s="12"/>
      <c r="K2285" s="12"/>
      <c r="L2285" s="12">
        <f t="array" ref="L2285">IFERROR(LOOKUP(2^15,SEARCH({"40A","63A","80A","100A","125A","160A","200A","250A","400A","630A","800A","1000A","1250A","1600A","2000A","2500A","3200A","4000A","5000A","6300A"},UPPER(D2285)),{40,63,80,100,125,160,200,250,400,630,800,1000,1250,1600,2000,2500,3200,4000,5000,6300}),0)</f>
        <v>1600</v>
      </c>
      <c r="M2285" s="9" t="str">
        <f t="shared" si="176"/>
        <v>Straight Feeder</v>
      </c>
      <c r="N2285" s="9" t="str">
        <f t="shared" si="177"/>
        <v>AL</v>
      </c>
      <c r="O2285" s="13" t="str">
        <f t="shared" si="178"/>
        <v>Silver</v>
      </c>
      <c r="P2285" s="9" t="str">
        <f t="shared" si="179"/>
        <v>Epoxy</v>
      </c>
      <c r="Q2285" s="9" t="str">
        <f t="shared" si="180"/>
        <v>5</v>
      </c>
      <c r="R22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85" s="14" t="str">
        <f>IF(ProjectsDB[[#This Row],[Item Type]]="Straight Plug-In",_xlfn.TEXTJOIN("-",TRUE,M2285&amp;"-"&amp;_xlfn.LET(_xlpm.txt,ProjectsDB[[#This Row],[Assembly]],_xlpm.pos,FIND("SP",_xlpm.txt),_xlpm.pre,LEFT(_xlpm.txt,_xlpm.pos-1),IF(RIGHT(_xlpm.pre,3)="123","3PL",IF(RIGHT(_xlpm.pre,2)="12","2PL",IF(RIGHT(_xlpm.pre,1)="1","1PL","3PL")))),N2285,O2285,P2285,Q2285&amp;"W",R2285),_xlfn.TEXTJOIN("-",TRUE,M2285,N2285,O2285,P2285,Q2285&amp;"W",R2285))</f>
        <v>Straight Feeder-AL-Silver-Epoxy-5W-1</v>
      </c>
      <c r="T2285" s="14" t="str">
        <f>IF(COUNTIF(Cycletime[Element Desc.],ProjectsDB[[#This Row],[Element Desc.]])&gt;0,"Found","Not Found")</f>
        <v>Found</v>
      </c>
    </row>
    <row r="2286" spans="2:20" x14ac:dyDescent="0.25">
      <c r="B2286" s="8" t="s">
        <v>4657</v>
      </c>
      <c r="C2286" s="9" t="s">
        <v>4658</v>
      </c>
      <c r="D2286" s="9" t="s">
        <v>4659</v>
      </c>
      <c r="E2286" s="10">
        <v>1</v>
      </c>
      <c r="F2286" s="9" t="s">
        <v>3408</v>
      </c>
      <c r="G2286" s="9" t="s">
        <v>4572</v>
      </c>
      <c r="H2286" s="11"/>
      <c r="I2286" s="12">
        <v>335</v>
      </c>
      <c r="J2286" s="12">
        <v>500</v>
      </c>
      <c r="K2286" s="12"/>
      <c r="L2286" s="12">
        <f t="array" ref="L2286">IFERROR(LOOKUP(2^15,SEARCH({"40A","63A","80A","100A","125A","160A","200A","250A","400A","630A","800A","1000A","1250A","1600A","2000A","2500A","3200A","4000A","5000A","6300A"},UPPER(D2286)),{40,63,80,100,125,160,200,250,400,630,800,1000,1250,1600,2000,2500,3200,4000,5000,6300}),0)</f>
        <v>1600</v>
      </c>
      <c r="M2286" s="9" t="str">
        <f t="shared" si="176"/>
        <v>Elbow Flat</v>
      </c>
      <c r="N2286" s="9" t="str">
        <f t="shared" si="177"/>
        <v>AL</v>
      </c>
      <c r="O2286" s="13" t="str">
        <f t="shared" si="178"/>
        <v>Silver</v>
      </c>
      <c r="P2286" s="9" t="str">
        <f t="shared" si="179"/>
        <v>Epoxy</v>
      </c>
      <c r="Q2286" s="9" t="str">
        <f t="shared" si="180"/>
        <v>5</v>
      </c>
      <c r="R22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286" s="14" t="str">
        <f>IF(ProjectsDB[[#This Row],[Item Type]]="Straight Plug-In",_xlfn.TEXTJOIN("-",TRUE,M2286&amp;"-"&amp;_xlfn.LET(_xlpm.txt,ProjectsDB[[#This Row],[Assembly]],_xlpm.pos,FIND("SP",_xlpm.txt),_xlpm.pre,LEFT(_xlpm.txt,_xlpm.pos-1),IF(RIGHT(_xlpm.pre,3)="123","3PL",IF(RIGHT(_xlpm.pre,2)="12","2PL",IF(RIGHT(_xlpm.pre,1)="1","1PL","3PL")))),N2286,O2286,P2286,Q2286&amp;"W",R2286),_xlfn.TEXTJOIN("-",TRUE,M2286,N2286,O2286,P2286,Q2286&amp;"W",R2286))</f>
        <v>Elbow Flat-AL-Silver-Epoxy-5W-1</v>
      </c>
      <c r="T2286" s="14" t="str">
        <f>IF(COUNTIF(Cycletime[Element Desc.],ProjectsDB[[#This Row],[Element Desc.]])&gt;0,"Found","Not Found")</f>
        <v>Found</v>
      </c>
    </row>
    <row r="2287" spans="2:20" x14ac:dyDescent="0.25">
      <c r="B2287" s="8" t="s">
        <v>4660</v>
      </c>
      <c r="C2287" s="9" t="s">
        <v>4661</v>
      </c>
      <c r="D2287" s="9" t="s">
        <v>4662</v>
      </c>
      <c r="E2287" s="10">
        <v>1</v>
      </c>
      <c r="F2287" s="9" t="s">
        <v>3408</v>
      </c>
      <c r="G2287" s="9" t="s">
        <v>4663</v>
      </c>
      <c r="H2287" s="11"/>
      <c r="I2287" s="12"/>
      <c r="J2287" s="12"/>
      <c r="K2287" s="12"/>
      <c r="L2287" s="12">
        <f t="array" ref="L2287">IFERROR(LOOKUP(2^15,SEARCH({"40A","63A","80A","100A","125A","160A","200A","250A","400A","630A","800A","1000A","1250A","1600A","2000A","2500A","3200A","4000A","5000A","6300A"},UPPER(D2287)),{40,63,80,100,125,160,200,250,400,630,800,1000,1250,1600,2000,2500,3200,4000,5000,6300}),0)</f>
        <v>5000</v>
      </c>
      <c r="M2287" s="9" t="str">
        <f t="shared" si="176"/>
        <v>Joint Pack</v>
      </c>
      <c r="N2287" s="9" t="str">
        <f t="shared" si="177"/>
        <v>AL</v>
      </c>
      <c r="O2287" s="13" t="str">
        <f t="shared" si="178"/>
        <v>Silver</v>
      </c>
      <c r="P2287" s="9" t="str">
        <f t="shared" si="179"/>
        <v>None</v>
      </c>
      <c r="Q2287" s="9" t="str">
        <f t="shared" si="180"/>
        <v>5</v>
      </c>
      <c r="R22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87" s="14" t="str">
        <f>IF(ProjectsDB[[#This Row],[Item Type]]="Straight Plug-In",_xlfn.TEXTJOIN("-",TRUE,M2287&amp;"-"&amp;_xlfn.LET(_xlpm.txt,ProjectsDB[[#This Row],[Assembly]],_xlpm.pos,FIND("SP",_xlpm.txt),_xlpm.pre,LEFT(_xlpm.txt,_xlpm.pos-1),IF(RIGHT(_xlpm.pre,3)="123","3PL",IF(RIGHT(_xlpm.pre,2)="12","2PL",IF(RIGHT(_xlpm.pre,1)="1","1PL","3PL")))),N2287,O2287,P2287,Q2287&amp;"W",R2287),_xlfn.TEXTJOIN("-",TRUE,M2287,N2287,O2287,P2287,Q2287&amp;"W",R2287))</f>
        <v>Joint Pack-AL-Silver-None-5W-3</v>
      </c>
      <c r="T2287" s="14" t="str">
        <f>IF(COUNTIF(Cycletime[Element Desc.],ProjectsDB[[#This Row],[Element Desc.]])&gt;0,"Found","Not Found")</f>
        <v>Found</v>
      </c>
    </row>
    <row r="2288" spans="2:20" x14ac:dyDescent="0.25">
      <c r="B2288" s="8" t="s">
        <v>4664</v>
      </c>
      <c r="C2288" s="9" t="s">
        <v>4665</v>
      </c>
      <c r="D2288" s="9" t="s">
        <v>4666</v>
      </c>
      <c r="E2288" s="10">
        <v>1</v>
      </c>
      <c r="F2288" s="9" t="s">
        <v>3408</v>
      </c>
      <c r="G2288" s="9" t="s">
        <v>4667</v>
      </c>
      <c r="H2288" s="11"/>
      <c r="I2288" s="12">
        <v>945</v>
      </c>
      <c r="J2288" s="12"/>
      <c r="K2288" s="12"/>
      <c r="L2288" s="12">
        <f t="array" ref="L2288">IFERROR(LOOKUP(2^15,SEARCH({"40A","63A","80A","100A","125A","160A","200A","250A","400A","630A","800A","1000A","1250A","1600A","2000A","2500A","3200A","4000A","5000A","6300A"},UPPER(D2288)),{40,63,80,100,125,160,200,250,400,630,800,1000,1250,1600,2000,2500,3200,4000,5000,6300}),0)</f>
        <v>5000</v>
      </c>
      <c r="M2288" s="9" t="str">
        <f t="shared" si="176"/>
        <v>Straight Feeder</v>
      </c>
      <c r="N2288" s="9" t="str">
        <f t="shared" si="177"/>
        <v>AL</v>
      </c>
      <c r="O2288" s="13" t="str">
        <f t="shared" si="178"/>
        <v>Silver</v>
      </c>
      <c r="P2288" s="9" t="str">
        <f t="shared" si="179"/>
        <v>Epoxy</v>
      </c>
      <c r="Q2288" s="9" t="str">
        <f t="shared" si="180"/>
        <v>5</v>
      </c>
      <c r="R22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88" s="14" t="str">
        <f>IF(ProjectsDB[[#This Row],[Item Type]]="Straight Plug-In",_xlfn.TEXTJOIN("-",TRUE,M2288&amp;"-"&amp;_xlfn.LET(_xlpm.txt,ProjectsDB[[#This Row],[Assembly]],_xlpm.pos,FIND("SP",_xlpm.txt),_xlpm.pre,LEFT(_xlpm.txt,_xlpm.pos-1),IF(RIGHT(_xlpm.pre,3)="123","3PL",IF(RIGHT(_xlpm.pre,2)="12","2PL",IF(RIGHT(_xlpm.pre,1)="1","1PL","3PL")))),N2288,O2288,P2288,Q2288&amp;"W",R2288),_xlfn.TEXTJOIN("-",TRUE,M2288,N2288,O2288,P2288,Q2288&amp;"W",R2288))</f>
        <v>Straight Feeder-AL-Silver-Epoxy-5W-3</v>
      </c>
      <c r="T2288" s="14" t="str">
        <f>IF(COUNTIF(Cycletime[Element Desc.],ProjectsDB[[#This Row],[Element Desc.]])&gt;0,"Found","Not Found")</f>
        <v>Found</v>
      </c>
    </row>
    <row r="2289" spans="2:20" x14ac:dyDescent="0.25">
      <c r="B2289" s="8" t="s">
        <v>4668</v>
      </c>
      <c r="C2289" s="9" t="s">
        <v>4669</v>
      </c>
      <c r="D2289" s="9" t="s">
        <v>4670</v>
      </c>
      <c r="E2289" s="10">
        <v>1</v>
      </c>
      <c r="F2289" s="9" t="s">
        <v>3408</v>
      </c>
      <c r="G2289" s="9" t="s">
        <v>4667</v>
      </c>
      <c r="H2289" s="11"/>
      <c r="I2289" s="12">
        <v>2520</v>
      </c>
      <c r="J2289" s="12"/>
      <c r="K2289" s="12"/>
      <c r="L2289" s="12">
        <f t="array" ref="L2289">IFERROR(LOOKUP(2^15,SEARCH({"40A","63A","80A","100A","125A","160A","200A","250A","400A","630A","800A","1000A","1250A","1600A","2000A","2500A","3200A","4000A","5000A","6300A"},UPPER(D2289)),{40,63,80,100,125,160,200,250,400,630,800,1000,1250,1600,2000,2500,3200,4000,5000,6300}),0)</f>
        <v>5000</v>
      </c>
      <c r="M2289" s="9" t="str">
        <f t="shared" si="176"/>
        <v>Straight Feeder</v>
      </c>
      <c r="N2289" s="9" t="str">
        <f t="shared" si="177"/>
        <v>AL</v>
      </c>
      <c r="O2289" s="13" t="str">
        <f t="shared" si="178"/>
        <v>Silver</v>
      </c>
      <c r="P2289" s="9" t="str">
        <f t="shared" si="179"/>
        <v>Epoxy</v>
      </c>
      <c r="Q2289" s="9" t="str">
        <f t="shared" si="180"/>
        <v>5</v>
      </c>
      <c r="R22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89" s="14" t="str">
        <f>IF(ProjectsDB[[#This Row],[Item Type]]="Straight Plug-In",_xlfn.TEXTJOIN("-",TRUE,M2289&amp;"-"&amp;_xlfn.LET(_xlpm.txt,ProjectsDB[[#This Row],[Assembly]],_xlpm.pos,FIND("SP",_xlpm.txt),_xlpm.pre,LEFT(_xlpm.txt,_xlpm.pos-1),IF(RIGHT(_xlpm.pre,3)="123","3PL",IF(RIGHT(_xlpm.pre,2)="12","2PL",IF(RIGHT(_xlpm.pre,1)="1","1PL","3PL")))),N2289,O2289,P2289,Q2289&amp;"W",R2289),_xlfn.TEXTJOIN("-",TRUE,M2289,N2289,O2289,P2289,Q2289&amp;"W",R2289))</f>
        <v>Straight Feeder-AL-Silver-Epoxy-5W-3</v>
      </c>
      <c r="T2289" s="14" t="str">
        <f>IF(COUNTIF(Cycletime[Element Desc.],ProjectsDB[[#This Row],[Element Desc.]])&gt;0,"Found","Not Found")</f>
        <v>Found</v>
      </c>
    </row>
    <row r="2290" spans="2:20" x14ac:dyDescent="0.25">
      <c r="B2290" s="8" t="s">
        <v>4671</v>
      </c>
      <c r="C2290" s="9" t="s">
        <v>4672</v>
      </c>
      <c r="D2290" s="9" t="s">
        <v>4673</v>
      </c>
      <c r="E2290" s="10">
        <v>1</v>
      </c>
      <c r="F2290" s="9" t="s">
        <v>3408</v>
      </c>
      <c r="G2290" s="9" t="s">
        <v>4667</v>
      </c>
      <c r="H2290" s="11"/>
      <c r="I2290" s="12">
        <v>1510</v>
      </c>
      <c r="J2290" s="12"/>
      <c r="K2290" s="12"/>
      <c r="L2290" s="12">
        <f t="array" ref="L2290">IFERROR(LOOKUP(2^15,SEARCH({"40A","63A","80A","100A","125A","160A","200A","250A","400A","630A","800A","1000A","1250A","1600A","2000A","2500A","3200A","4000A","5000A","6300A"},UPPER(D2290)),{40,63,80,100,125,160,200,250,400,630,800,1000,1250,1600,2000,2500,3200,4000,5000,6300}),0)</f>
        <v>5000</v>
      </c>
      <c r="M2290" s="9" t="str">
        <f t="shared" si="176"/>
        <v>Straight Feeder</v>
      </c>
      <c r="N2290" s="9" t="str">
        <f t="shared" si="177"/>
        <v>AL</v>
      </c>
      <c r="O2290" s="13" t="str">
        <f t="shared" si="178"/>
        <v>Silver</v>
      </c>
      <c r="P2290" s="9" t="str">
        <f t="shared" si="179"/>
        <v>Epoxy</v>
      </c>
      <c r="Q2290" s="9" t="str">
        <f t="shared" si="180"/>
        <v>5</v>
      </c>
      <c r="R22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90" s="14" t="str">
        <f>IF(ProjectsDB[[#This Row],[Item Type]]="Straight Plug-In",_xlfn.TEXTJOIN("-",TRUE,M2290&amp;"-"&amp;_xlfn.LET(_xlpm.txt,ProjectsDB[[#This Row],[Assembly]],_xlpm.pos,FIND("SP",_xlpm.txt),_xlpm.pre,LEFT(_xlpm.txt,_xlpm.pos-1),IF(RIGHT(_xlpm.pre,3)="123","3PL",IF(RIGHT(_xlpm.pre,2)="12","2PL",IF(RIGHT(_xlpm.pre,1)="1","1PL","3PL")))),N2290,O2290,P2290,Q2290&amp;"W",R2290),_xlfn.TEXTJOIN("-",TRUE,M2290,N2290,O2290,P2290,Q2290&amp;"W",R2290))</f>
        <v>Straight Feeder-AL-Silver-Epoxy-5W-3</v>
      </c>
      <c r="T2290" s="14" t="str">
        <f>IF(COUNTIF(Cycletime[Element Desc.],ProjectsDB[[#This Row],[Element Desc.]])&gt;0,"Found","Not Found")</f>
        <v>Found</v>
      </c>
    </row>
    <row r="2291" spans="2:20" x14ac:dyDescent="0.25">
      <c r="B2291" s="8" t="s">
        <v>4674</v>
      </c>
      <c r="C2291" s="9" t="s">
        <v>4675</v>
      </c>
      <c r="D2291" s="9" t="s">
        <v>4676</v>
      </c>
      <c r="E2291" s="10">
        <v>1</v>
      </c>
      <c r="F2291" s="9" t="s">
        <v>3408</v>
      </c>
      <c r="G2291" s="9" t="s">
        <v>4667</v>
      </c>
      <c r="H2291" s="11"/>
      <c r="I2291" s="12">
        <v>1690</v>
      </c>
      <c r="J2291" s="12"/>
      <c r="K2291" s="12"/>
      <c r="L2291" s="12">
        <f t="array" ref="L2291">IFERROR(LOOKUP(2^15,SEARCH({"40A","63A","80A","100A","125A","160A","200A","250A","400A","630A","800A","1000A","1250A","1600A","2000A","2500A","3200A","4000A","5000A","6300A"},UPPER(D2291)),{40,63,80,100,125,160,200,250,400,630,800,1000,1250,1600,2000,2500,3200,4000,5000,6300}),0)</f>
        <v>5000</v>
      </c>
      <c r="M2291" s="9" t="str">
        <f t="shared" si="176"/>
        <v>Straight Feeder</v>
      </c>
      <c r="N2291" s="9" t="str">
        <f t="shared" si="177"/>
        <v>AL</v>
      </c>
      <c r="O2291" s="13" t="str">
        <f t="shared" si="178"/>
        <v>Silver</v>
      </c>
      <c r="P2291" s="9" t="str">
        <f t="shared" si="179"/>
        <v>Epoxy</v>
      </c>
      <c r="Q2291" s="9" t="str">
        <f t="shared" si="180"/>
        <v>5</v>
      </c>
      <c r="R22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91" s="14" t="str">
        <f>IF(ProjectsDB[[#This Row],[Item Type]]="Straight Plug-In",_xlfn.TEXTJOIN("-",TRUE,M2291&amp;"-"&amp;_xlfn.LET(_xlpm.txt,ProjectsDB[[#This Row],[Assembly]],_xlpm.pos,FIND("SP",_xlpm.txt),_xlpm.pre,LEFT(_xlpm.txt,_xlpm.pos-1),IF(RIGHT(_xlpm.pre,3)="123","3PL",IF(RIGHT(_xlpm.pre,2)="12","2PL",IF(RIGHT(_xlpm.pre,1)="1","1PL","3PL")))),N2291,O2291,P2291,Q2291&amp;"W",R2291),_xlfn.TEXTJOIN("-",TRUE,M2291,N2291,O2291,P2291,Q2291&amp;"W",R2291))</f>
        <v>Straight Feeder-AL-Silver-Epoxy-5W-3</v>
      </c>
      <c r="T2291" s="14" t="str">
        <f>IF(COUNTIF(Cycletime[Element Desc.],ProjectsDB[[#This Row],[Element Desc.]])&gt;0,"Found","Not Found")</f>
        <v>Found</v>
      </c>
    </row>
    <row r="2292" spans="2:20" x14ac:dyDescent="0.25">
      <c r="B2292" s="8" t="s">
        <v>4677</v>
      </c>
      <c r="C2292" s="9" t="s">
        <v>4678</v>
      </c>
      <c r="D2292" s="9" t="s">
        <v>4679</v>
      </c>
      <c r="E2292" s="10">
        <v>1</v>
      </c>
      <c r="F2292" s="9" t="s">
        <v>3408</v>
      </c>
      <c r="G2292" s="9" t="s">
        <v>4667</v>
      </c>
      <c r="H2292" s="11"/>
      <c r="I2292" s="12">
        <v>430</v>
      </c>
      <c r="J2292" s="12"/>
      <c r="K2292" s="12"/>
      <c r="L2292" s="12">
        <f t="array" ref="L2292">IFERROR(LOOKUP(2^15,SEARCH({"40A","63A","80A","100A","125A","160A","200A","250A","400A","630A","800A","1000A","1250A","1600A","2000A","2500A","3200A","4000A","5000A","6300A"},UPPER(D2292)),{40,63,80,100,125,160,200,250,400,630,800,1000,1250,1600,2000,2500,3200,4000,5000,6300}),0)</f>
        <v>5000</v>
      </c>
      <c r="M2292" s="9" t="str">
        <f t="shared" si="176"/>
        <v>Straight Feeder</v>
      </c>
      <c r="N2292" s="9" t="str">
        <f t="shared" si="177"/>
        <v>AL</v>
      </c>
      <c r="O2292" s="13" t="str">
        <f t="shared" si="178"/>
        <v>Silver</v>
      </c>
      <c r="P2292" s="9" t="str">
        <f t="shared" si="179"/>
        <v>Epoxy</v>
      </c>
      <c r="Q2292" s="9" t="str">
        <f t="shared" si="180"/>
        <v>5</v>
      </c>
      <c r="R22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92" s="14" t="str">
        <f>IF(ProjectsDB[[#This Row],[Item Type]]="Straight Plug-In",_xlfn.TEXTJOIN("-",TRUE,M2292&amp;"-"&amp;_xlfn.LET(_xlpm.txt,ProjectsDB[[#This Row],[Assembly]],_xlpm.pos,FIND("SP",_xlpm.txt),_xlpm.pre,LEFT(_xlpm.txt,_xlpm.pos-1),IF(RIGHT(_xlpm.pre,3)="123","3PL",IF(RIGHT(_xlpm.pre,2)="12","2PL",IF(RIGHT(_xlpm.pre,1)="1","1PL","3PL")))),N2292,O2292,P2292,Q2292&amp;"W",R2292),_xlfn.TEXTJOIN("-",TRUE,M2292,N2292,O2292,P2292,Q2292&amp;"W",R2292))</f>
        <v>Straight Feeder-AL-Silver-Epoxy-5W-3</v>
      </c>
      <c r="T2292" s="14" t="str">
        <f>IF(COUNTIF(Cycletime[Element Desc.],ProjectsDB[[#This Row],[Element Desc.]])&gt;0,"Found","Not Found")</f>
        <v>Found</v>
      </c>
    </row>
    <row r="2293" spans="2:20" x14ac:dyDescent="0.25">
      <c r="B2293" s="8" t="s">
        <v>4680</v>
      </c>
      <c r="C2293" s="9" t="s">
        <v>4681</v>
      </c>
      <c r="D2293" s="9" t="s">
        <v>4198</v>
      </c>
      <c r="E2293" s="10">
        <v>2</v>
      </c>
      <c r="F2293" s="9" t="s">
        <v>3408</v>
      </c>
      <c r="G2293" s="9" t="s">
        <v>4667</v>
      </c>
      <c r="H2293" s="11"/>
      <c r="I2293" s="12">
        <v>885</v>
      </c>
      <c r="J2293" s="12"/>
      <c r="K2293" s="12"/>
      <c r="L2293" s="12">
        <f t="array" ref="L2293">IFERROR(LOOKUP(2^15,SEARCH({"40A","63A","80A","100A","125A","160A","200A","250A","400A","630A","800A","1000A","1250A","1600A","2000A","2500A","3200A","4000A","5000A","6300A"},UPPER(D2293)),{40,63,80,100,125,160,200,250,400,630,800,1000,1250,1600,2000,2500,3200,4000,5000,6300}),0)</f>
        <v>5000</v>
      </c>
      <c r="M2293" s="9" t="str">
        <f t="shared" si="176"/>
        <v>Straight Feeder</v>
      </c>
      <c r="N2293" s="9" t="str">
        <f t="shared" si="177"/>
        <v>AL</v>
      </c>
      <c r="O2293" s="13" t="str">
        <f t="shared" si="178"/>
        <v>Silver</v>
      </c>
      <c r="P2293" s="9" t="str">
        <f t="shared" si="179"/>
        <v>Epoxy</v>
      </c>
      <c r="Q2293" s="9" t="str">
        <f t="shared" si="180"/>
        <v>5</v>
      </c>
      <c r="R22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93" s="14" t="str">
        <f>IF(ProjectsDB[[#This Row],[Item Type]]="Straight Plug-In",_xlfn.TEXTJOIN("-",TRUE,M2293&amp;"-"&amp;_xlfn.LET(_xlpm.txt,ProjectsDB[[#This Row],[Assembly]],_xlpm.pos,FIND("SP",_xlpm.txt),_xlpm.pre,LEFT(_xlpm.txt,_xlpm.pos-1),IF(RIGHT(_xlpm.pre,3)="123","3PL",IF(RIGHT(_xlpm.pre,2)="12","2PL",IF(RIGHT(_xlpm.pre,1)="1","1PL","3PL")))),N2293,O2293,P2293,Q2293&amp;"W",R2293),_xlfn.TEXTJOIN("-",TRUE,M2293,N2293,O2293,P2293,Q2293&amp;"W",R2293))</f>
        <v>Straight Feeder-AL-Silver-Epoxy-5W-3</v>
      </c>
      <c r="T2293" s="14" t="str">
        <f>IF(COUNTIF(Cycletime[Element Desc.],ProjectsDB[[#This Row],[Element Desc.]])&gt;0,"Found","Not Found")</f>
        <v>Found</v>
      </c>
    </row>
    <row r="2294" spans="2:20" x14ac:dyDescent="0.25">
      <c r="B2294" s="8" t="s">
        <v>4682</v>
      </c>
      <c r="C2294" s="9" t="s">
        <v>4683</v>
      </c>
      <c r="D2294" s="9" t="s">
        <v>4684</v>
      </c>
      <c r="E2294" s="10">
        <v>1</v>
      </c>
      <c r="F2294" s="9" t="s">
        <v>3408</v>
      </c>
      <c r="G2294" s="9" t="s">
        <v>4667</v>
      </c>
      <c r="H2294" s="11"/>
      <c r="I2294" s="12">
        <v>1975</v>
      </c>
      <c r="J2294" s="12"/>
      <c r="K2294" s="12"/>
      <c r="L2294" s="12">
        <f t="array" ref="L2294">IFERROR(LOOKUP(2^15,SEARCH({"40A","63A","80A","100A","125A","160A","200A","250A","400A","630A","800A","1000A","1250A","1600A","2000A","2500A","3200A","4000A","5000A","6300A"},UPPER(D2294)),{40,63,80,100,125,160,200,250,400,630,800,1000,1250,1600,2000,2500,3200,4000,5000,6300}),0)</f>
        <v>5000</v>
      </c>
      <c r="M2294" s="9" t="str">
        <f t="shared" si="176"/>
        <v>Straight Feeder</v>
      </c>
      <c r="N2294" s="9" t="str">
        <f t="shared" si="177"/>
        <v>AL</v>
      </c>
      <c r="O2294" s="13" t="str">
        <f t="shared" si="178"/>
        <v>Silver</v>
      </c>
      <c r="P2294" s="9" t="str">
        <f t="shared" si="179"/>
        <v>Epoxy</v>
      </c>
      <c r="Q2294" s="9" t="str">
        <f t="shared" si="180"/>
        <v>5</v>
      </c>
      <c r="R22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94" s="14" t="str">
        <f>IF(ProjectsDB[[#This Row],[Item Type]]="Straight Plug-In",_xlfn.TEXTJOIN("-",TRUE,M2294&amp;"-"&amp;_xlfn.LET(_xlpm.txt,ProjectsDB[[#This Row],[Assembly]],_xlpm.pos,FIND("SP",_xlpm.txt),_xlpm.pre,LEFT(_xlpm.txt,_xlpm.pos-1),IF(RIGHT(_xlpm.pre,3)="123","3PL",IF(RIGHT(_xlpm.pre,2)="12","2PL",IF(RIGHT(_xlpm.pre,1)="1","1PL","3PL")))),N2294,O2294,P2294,Q2294&amp;"W",R2294),_xlfn.TEXTJOIN("-",TRUE,M2294,N2294,O2294,P2294,Q2294&amp;"W",R2294))</f>
        <v>Straight Feeder-AL-Silver-Epoxy-5W-3</v>
      </c>
      <c r="T2294" s="14" t="str">
        <f>IF(COUNTIF(Cycletime[Element Desc.],ProjectsDB[[#This Row],[Element Desc.]])&gt;0,"Found","Not Found")</f>
        <v>Found</v>
      </c>
    </row>
    <row r="2295" spans="2:20" x14ac:dyDescent="0.25">
      <c r="B2295" s="8" t="s">
        <v>4685</v>
      </c>
      <c r="C2295" s="9" t="s">
        <v>4686</v>
      </c>
      <c r="D2295" s="9" t="s">
        <v>4687</v>
      </c>
      <c r="E2295" s="10">
        <v>1</v>
      </c>
      <c r="F2295" s="9" t="s">
        <v>3408</v>
      </c>
      <c r="G2295" s="9" t="s">
        <v>4667</v>
      </c>
      <c r="H2295" s="11"/>
      <c r="I2295" s="12">
        <v>2170</v>
      </c>
      <c r="J2295" s="12"/>
      <c r="K2295" s="12"/>
      <c r="L2295" s="12">
        <f t="array" ref="L2295">IFERROR(LOOKUP(2^15,SEARCH({"40A","63A","80A","100A","125A","160A","200A","250A","400A","630A","800A","1000A","1250A","1600A","2000A","2500A","3200A","4000A","5000A","6300A"},UPPER(D2295)),{40,63,80,100,125,160,200,250,400,630,800,1000,1250,1600,2000,2500,3200,4000,5000,6300}),0)</f>
        <v>5000</v>
      </c>
      <c r="M2295" s="9" t="str">
        <f t="shared" si="176"/>
        <v>Straight Feeder</v>
      </c>
      <c r="N2295" s="9" t="str">
        <f t="shared" si="177"/>
        <v>AL</v>
      </c>
      <c r="O2295" s="13" t="str">
        <f t="shared" si="178"/>
        <v>Silver</v>
      </c>
      <c r="P2295" s="9" t="str">
        <f t="shared" si="179"/>
        <v>Epoxy</v>
      </c>
      <c r="Q2295" s="9" t="str">
        <f t="shared" si="180"/>
        <v>5</v>
      </c>
      <c r="R22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95" s="14" t="str">
        <f>IF(ProjectsDB[[#This Row],[Item Type]]="Straight Plug-In",_xlfn.TEXTJOIN("-",TRUE,M2295&amp;"-"&amp;_xlfn.LET(_xlpm.txt,ProjectsDB[[#This Row],[Assembly]],_xlpm.pos,FIND("SP",_xlpm.txt),_xlpm.pre,LEFT(_xlpm.txt,_xlpm.pos-1),IF(RIGHT(_xlpm.pre,3)="123","3PL",IF(RIGHT(_xlpm.pre,2)="12","2PL",IF(RIGHT(_xlpm.pre,1)="1","1PL","3PL")))),N2295,O2295,P2295,Q2295&amp;"W",R2295),_xlfn.TEXTJOIN("-",TRUE,M2295,N2295,O2295,P2295,Q2295&amp;"W",R2295))</f>
        <v>Straight Feeder-AL-Silver-Epoxy-5W-3</v>
      </c>
      <c r="T2295" s="14" t="str">
        <f>IF(COUNTIF(Cycletime[Element Desc.],ProjectsDB[[#This Row],[Element Desc.]])&gt;0,"Found","Not Found")</f>
        <v>Found</v>
      </c>
    </row>
    <row r="2296" spans="2:20" x14ac:dyDescent="0.25">
      <c r="B2296" s="8" t="s">
        <v>4688</v>
      </c>
      <c r="C2296" s="9" t="s">
        <v>4689</v>
      </c>
      <c r="D2296" s="9" t="s">
        <v>4690</v>
      </c>
      <c r="E2296" s="10">
        <v>1</v>
      </c>
      <c r="F2296" s="9" t="s">
        <v>3408</v>
      </c>
      <c r="G2296" s="9" t="s">
        <v>4667</v>
      </c>
      <c r="H2296" s="11"/>
      <c r="I2296" s="12">
        <v>300</v>
      </c>
      <c r="J2296" s="12">
        <v>400</v>
      </c>
      <c r="K2296" s="12">
        <v>300</v>
      </c>
      <c r="L2296" s="12">
        <f t="array" ref="L2296">IFERROR(LOOKUP(2^15,SEARCH({"40A","63A","80A","100A","125A","160A","200A","250A","400A","630A","800A","1000A","1250A","1600A","2000A","2500A","3200A","4000A","5000A","6300A"},UPPER(D2296)),{40,63,80,100,125,160,200,250,400,630,800,1000,1250,1600,2000,2500,3200,4000,5000,6300}),0)</f>
        <v>5000</v>
      </c>
      <c r="M2296" s="9" t="str">
        <f t="shared" si="176"/>
        <v>Z-Unit Flat</v>
      </c>
      <c r="N2296" s="9" t="str">
        <f t="shared" si="177"/>
        <v>AL</v>
      </c>
      <c r="O2296" s="13" t="str">
        <f t="shared" si="178"/>
        <v>Silver</v>
      </c>
      <c r="P2296" s="9" t="str">
        <f t="shared" si="179"/>
        <v>Epoxy</v>
      </c>
      <c r="Q2296" s="9" t="str">
        <f t="shared" si="180"/>
        <v>5</v>
      </c>
      <c r="R22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96" s="14" t="str">
        <f>IF(ProjectsDB[[#This Row],[Item Type]]="Straight Plug-In",_xlfn.TEXTJOIN("-",TRUE,M2296&amp;"-"&amp;_xlfn.LET(_xlpm.txt,ProjectsDB[[#This Row],[Assembly]],_xlpm.pos,FIND("SP",_xlpm.txt),_xlpm.pre,LEFT(_xlpm.txt,_xlpm.pos-1),IF(RIGHT(_xlpm.pre,3)="123","3PL",IF(RIGHT(_xlpm.pre,2)="12","2PL",IF(RIGHT(_xlpm.pre,1)="1","1PL","3PL")))),N2296,O2296,P2296,Q2296&amp;"W",R2296),_xlfn.TEXTJOIN("-",TRUE,M2296,N2296,O2296,P2296,Q2296&amp;"W",R2296))</f>
        <v>Z-Unit Flat-AL-Silver-Epoxy-5W-3</v>
      </c>
      <c r="T2296" s="14" t="str">
        <f>IF(COUNTIF(Cycletime[Element Desc.],ProjectsDB[[#This Row],[Element Desc.]])&gt;0,"Found","Not Found")</f>
        <v>Found</v>
      </c>
    </row>
    <row r="2297" spans="2:20" x14ac:dyDescent="0.25">
      <c r="B2297" s="8" t="s">
        <v>4691</v>
      </c>
      <c r="C2297" s="9" t="s">
        <v>3505</v>
      </c>
      <c r="D2297" s="9" t="s">
        <v>3506</v>
      </c>
      <c r="E2297" s="10">
        <v>12</v>
      </c>
      <c r="F2297" s="9" t="s">
        <v>3408</v>
      </c>
      <c r="G2297" s="9" t="s">
        <v>4667</v>
      </c>
      <c r="H2297" s="11"/>
      <c r="I2297" s="12"/>
      <c r="J2297" s="12"/>
      <c r="K2297" s="12"/>
      <c r="L2297" s="12">
        <f t="array" ref="L2297">IFERROR(LOOKUP(2^15,SEARCH({"40A","63A","80A","100A","125A","160A","200A","250A","400A","630A","800A","1000A","1250A","1600A","2000A","2500A","3200A","4000A","5000A","6300A"},UPPER(D2297)),{40,63,80,100,125,160,200,250,400,630,800,1000,1250,1600,2000,2500,3200,4000,5000,6300}),0)</f>
        <v>5000</v>
      </c>
      <c r="M2297" s="9" t="str">
        <f t="shared" si="176"/>
        <v>Joint Pack</v>
      </c>
      <c r="N2297" s="9" t="str">
        <f t="shared" si="177"/>
        <v>AL</v>
      </c>
      <c r="O2297" s="13" t="str">
        <f t="shared" si="178"/>
        <v>Silver</v>
      </c>
      <c r="P2297" s="9" t="str">
        <f t="shared" si="179"/>
        <v>None</v>
      </c>
      <c r="Q2297" s="9" t="str">
        <f t="shared" si="180"/>
        <v>5</v>
      </c>
      <c r="R22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97" s="14" t="str">
        <f>IF(ProjectsDB[[#This Row],[Item Type]]="Straight Plug-In",_xlfn.TEXTJOIN("-",TRUE,M2297&amp;"-"&amp;_xlfn.LET(_xlpm.txt,ProjectsDB[[#This Row],[Assembly]],_xlpm.pos,FIND("SP",_xlpm.txt),_xlpm.pre,LEFT(_xlpm.txt,_xlpm.pos-1),IF(RIGHT(_xlpm.pre,3)="123","3PL",IF(RIGHT(_xlpm.pre,2)="12","2PL",IF(RIGHT(_xlpm.pre,1)="1","1PL","3PL")))),N2297,O2297,P2297,Q2297&amp;"W",R2297),_xlfn.TEXTJOIN("-",TRUE,M2297,N2297,O2297,P2297,Q2297&amp;"W",R2297))</f>
        <v>Joint Pack-AL-Silver-None-5W-3</v>
      </c>
      <c r="T2297" s="14" t="str">
        <f>IF(COUNTIF(Cycletime[Element Desc.],ProjectsDB[[#This Row],[Element Desc.]])&gt;0,"Found","Not Found")</f>
        <v>Found</v>
      </c>
    </row>
    <row r="2298" spans="2:20" x14ac:dyDescent="0.25">
      <c r="B2298" s="8" t="s">
        <v>4692</v>
      </c>
      <c r="C2298" s="9" t="s">
        <v>3526</v>
      </c>
      <c r="D2298" s="9" t="s">
        <v>3527</v>
      </c>
      <c r="E2298" s="10">
        <v>2</v>
      </c>
      <c r="F2298" s="9" t="s">
        <v>3408</v>
      </c>
      <c r="G2298" s="9" t="s">
        <v>4667</v>
      </c>
      <c r="H2298" s="11"/>
      <c r="I2298" s="12">
        <v>300</v>
      </c>
      <c r="J2298" s="12">
        <v>300</v>
      </c>
      <c r="K2298" s="12"/>
      <c r="L2298" s="12">
        <f t="array" ref="L2298">IFERROR(LOOKUP(2^15,SEARCH({"40A","63A","80A","100A","125A","160A","200A","250A","400A","630A","800A","1000A","1250A","1600A","2000A","2500A","3200A","4000A","5000A","6300A"},UPPER(D2298)),{40,63,80,100,125,160,200,250,400,630,800,1000,1250,1600,2000,2500,3200,4000,5000,6300}),0)</f>
        <v>5000</v>
      </c>
      <c r="M2298" s="9" t="str">
        <f t="shared" si="176"/>
        <v>Elbow Flat</v>
      </c>
      <c r="N2298" s="9" t="str">
        <f t="shared" si="177"/>
        <v>AL</v>
      </c>
      <c r="O2298" s="13" t="str">
        <f t="shared" si="178"/>
        <v>Silver</v>
      </c>
      <c r="P2298" s="9" t="str">
        <f t="shared" si="179"/>
        <v>Epoxy</v>
      </c>
      <c r="Q2298" s="9" t="str">
        <f t="shared" si="180"/>
        <v>5</v>
      </c>
      <c r="R22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298" s="14" t="str">
        <f>IF(ProjectsDB[[#This Row],[Item Type]]="Straight Plug-In",_xlfn.TEXTJOIN("-",TRUE,M2298&amp;"-"&amp;_xlfn.LET(_xlpm.txt,ProjectsDB[[#This Row],[Assembly]],_xlpm.pos,FIND("SP",_xlpm.txt),_xlpm.pre,LEFT(_xlpm.txt,_xlpm.pos-1),IF(RIGHT(_xlpm.pre,3)="123","3PL",IF(RIGHT(_xlpm.pre,2)="12","2PL",IF(RIGHT(_xlpm.pre,1)="1","1PL","3PL")))),N2298,O2298,P2298,Q2298&amp;"W",R2298),_xlfn.TEXTJOIN("-",TRUE,M2298,N2298,O2298,P2298,Q2298&amp;"W",R2298))</f>
        <v>Elbow Flat-AL-Silver-Epoxy-5W-3</v>
      </c>
      <c r="T2298" s="14" t="str">
        <f>IF(COUNTIF(Cycletime[Element Desc.],ProjectsDB[[#This Row],[Element Desc.]])&gt;0,"Found","Not Found")</f>
        <v>Found</v>
      </c>
    </row>
    <row r="2299" spans="2:20" x14ac:dyDescent="0.25">
      <c r="B2299" s="8" t="s">
        <v>4693</v>
      </c>
      <c r="C2299" s="9" t="s">
        <v>3559</v>
      </c>
      <c r="D2299" s="9" t="s">
        <v>3560</v>
      </c>
      <c r="E2299" s="10">
        <v>1</v>
      </c>
      <c r="F2299" s="9" t="s">
        <v>3408</v>
      </c>
      <c r="G2299" s="9" t="s">
        <v>4667</v>
      </c>
      <c r="H2299" s="11"/>
      <c r="I2299" s="12">
        <v>1300</v>
      </c>
      <c r="J2299" s="12"/>
      <c r="K2299" s="12"/>
      <c r="L2299" s="12">
        <f t="array" ref="L2299">IFERROR(LOOKUP(2^15,SEARCH({"40A","63A","80A","100A","125A","160A","200A","250A","400A","630A","800A","1000A","1250A","1600A","2000A","2500A","3200A","4000A","5000A","6300A"},UPPER(D2299)),{40,63,80,100,125,160,200,250,400,630,800,1000,1250,1600,2000,2500,3200,4000,5000,6300}),0)</f>
        <v>4000</v>
      </c>
      <c r="M2299" s="9" t="str">
        <f t="shared" si="176"/>
        <v>Straight Feeder</v>
      </c>
      <c r="N2299" s="9" t="str">
        <f t="shared" si="177"/>
        <v>AL</v>
      </c>
      <c r="O2299" s="13" t="str">
        <f t="shared" si="178"/>
        <v>Silver</v>
      </c>
      <c r="P2299" s="9" t="str">
        <f t="shared" si="179"/>
        <v>Epoxy</v>
      </c>
      <c r="Q2299" s="9" t="str">
        <f t="shared" si="180"/>
        <v>5</v>
      </c>
      <c r="R22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299" s="14" t="str">
        <f>IF(ProjectsDB[[#This Row],[Item Type]]="Straight Plug-In",_xlfn.TEXTJOIN("-",TRUE,M2299&amp;"-"&amp;_xlfn.LET(_xlpm.txt,ProjectsDB[[#This Row],[Assembly]],_xlpm.pos,FIND("SP",_xlpm.txt),_xlpm.pre,LEFT(_xlpm.txt,_xlpm.pos-1),IF(RIGHT(_xlpm.pre,3)="123","3PL",IF(RIGHT(_xlpm.pre,2)="12","2PL",IF(RIGHT(_xlpm.pre,1)="1","1PL","3PL")))),N2299,O2299,P2299,Q2299&amp;"W",R2299),_xlfn.TEXTJOIN("-",TRUE,M2299,N2299,O2299,P2299,Q2299&amp;"W",R2299))</f>
        <v>Straight Feeder-AL-Silver-Epoxy-5W-2</v>
      </c>
      <c r="T2299" s="14" t="str">
        <f>IF(COUNTIF(Cycletime[Element Desc.],ProjectsDB[[#This Row],[Element Desc.]])&gt;0,"Found","Not Found")</f>
        <v>Found</v>
      </c>
    </row>
    <row r="2300" spans="2:20" x14ac:dyDescent="0.25">
      <c r="B2300" s="8" t="s">
        <v>4694</v>
      </c>
      <c r="C2300" s="9" t="s">
        <v>1555</v>
      </c>
      <c r="D2300" s="9" t="s">
        <v>1556</v>
      </c>
      <c r="E2300" s="10">
        <v>1</v>
      </c>
      <c r="F2300" s="9" t="s">
        <v>3408</v>
      </c>
      <c r="G2300" s="9" t="s">
        <v>4667</v>
      </c>
      <c r="H2300" s="11"/>
      <c r="I2300" s="12"/>
      <c r="J2300" s="12"/>
      <c r="K2300" s="12"/>
      <c r="L2300" s="12">
        <f t="array" ref="L2300">IFERROR(LOOKUP(2^15,SEARCH({"40A","63A","80A","100A","125A","160A","200A","250A","400A","630A","800A","1000A","1250A","1600A","2000A","2500A","3200A","4000A","5000A","6300A"},UPPER(D2300)),{40,63,80,100,125,160,200,250,400,630,800,1000,1250,1600,2000,2500,3200,4000,5000,6300}),0)</f>
        <v>4000</v>
      </c>
      <c r="M2300" s="9" t="str">
        <f t="shared" si="176"/>
        <v>Joint Pack</v>
      </c>
      <c r="N2300" s="9" t="str">
        <f t="shared" si="177"/>
        <v>AL</v>
      </c>
      <c r="O2300" s="13" t="str">
        <f t="shared" si="178"/>
        <v>Silver</v>
      </c>
      <c r="P2300" s="9" t="str">
        <f t="shared" si="179"/>
        <v>None</v>
      </c>
      <c r="Q2300" s="9" t="str">
        <f t="shared" si="180"/>
        <v>5</v>
      </c>
      <c r="R23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00" s="14" t="str">
        <f>IF(ProjectsDB[[#This Row],[Item Type]]="Straight Plug-In",_xlfn.TEXTJOIN("-",TRUE,M2300&amp;"-"&amp;_xlfn.LET(_xlpm.txt,ProjectsDB[[#This Row],[Assembly]],_xlpm.pos,FIND("SP",_xlpm.txt),_xlpm.pre,LEFT(_xlpm.txt,_xlpm.pos-1),IF(RIGHT(_xlpm.pre,3)="123","3PL",IF(RIGHT(_xlpm.pre,2)="12","2PL",IF(RIGHT(_xlpm.pre,1)="1","1PL","3PL")))),N2300,O2300,P2300,Q2300&amp;"W",R2300),_xlfn.TEXTJOIN("-",TRUE,M2300,N2300,O2300,P2300,Q2300&amp;"W",R2300))</f>
        <v>Joint Pack-AL-Silver-None-5W-2</v>
      </c>
      <c r="T2300" s="14" t="str">
        <f>IF(COUNTIF(Cycletime[Element Desc.],ProjectsDB[[#This Row],[Element Desc.]])&gt;0,"Found","Not Found")</f>
        <v>Found</v>
      </c>
    </row>
    <row r="2301" spans="2:20" x14ac:dyDescent="0.25">
      <c r="B2301" s="8" t="s">
        <v>4695</v>
      </c>
      <c r="C2301" s="9" t="s">
        <v>4696</v>
      </c>
      <c r="D2301" s="9" t="s">
        <v>4697</v>
      </c>
      <c r="E2301" s="10">
        <v>1</v>
      </c>
      <c r="F2301" s="9" t="s">
        <v>3408</v>
      </c>
      <c r="G2301" s="9" t="s">
        <v>4667</v>
      </c>
      <c r="H2301" s="11"/>
      <c r="I2301" s="12">
        <v>1570</v>
      </c>
      <c r="J2301" s="12"/>
      <c r="K2301" s="12"/>
      <c r="L2301" s="12">
        <f t="array" ref="L2301">IFERROR(LOOKUP(2^15,SEARCH({"40A","63A","80A","100A","125A","160A","200A","250A","400A","630A","800A","1000A","1250A","1600A","2000A","2500A","3200A","4000A","5000A","6300A"},UPPER(D2301)),{40,63,80,100,125,160,200,250,400,630,800,1000,1250,1600,2000,2500,3200,4000,5000,6300}),0)</f>
        <v>4000</v>
      </c>
      <c r="M2301" s="9" t="str">
        <f t="shared" si="176"/>
        <v>Straight Feeder</v>
      </c>
      <c r="N2301" s="9" t="str">
        <f t="shared" si="177"/>
        <v>AL</v>
      </c>
      <c r="O2301" s="13" t="str">
        <f t="shared" si="178"/>
        <v>Silver</v>
      </c>
      <c r="P2301" s="9" t="str">
        <f t="shared" si="179"/>
        <v>Epoxy</v>
      </c>
      <c r="Q2301" s="9" t="str">
        <f t="shared" si="180"/>
        <v>5</v>
      </c>
      <c r="R23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01" s="14" t="str">
        <f>IF(ProjectsDB[[#This Row],[Item Type]]="Straight Plug-In",_xlfn.TEXTJOIN("-",TRUE,M2301&amp;"-"&amp;_xlfn.LET(_xlpm.txt,ProjectsDB[[#This Row],[Assembly]],_xlpm.pos,FIND("SP",_xlpm.txt),_xlpm.pre,LEFT(_xlpm.txt,_xlpm.pos-1),IF(RIGHT(_xlpm.pre,3)="123","3PL",IF(RIGHT(_xlpm.pre,2)="12","2PL",IF(RIGHT(_xlpm.pre,1)="1","1PL","3PL")))),N2301,O2301,P2301,Q2301&amp;"W",R2301),_xlfn.TEXTJOIN("-",TRUE,M2301,N2301,O2301,P2301,Q2301&amp;"W",R2301))</f>
        <v>Straight Feeder-AL-Silver-Epoxy-5W-2</v>
      </c>
      <c r="T2301" s="14" t="str">
        <f>IF(COUNTIF(Cycletime[Element Desc.],ProjectsDB[[#This Row],[Element Desc.]])&gt;0,"Found","Not Found")</f>
        <v>Found</v>
      </c>
    </row>
    <row r="2302" spans="2:20" x14ac:dyDescent="0.25">
      <c r="B2302" s="8" t="s">
        <v>4698</v>
      </c>
      <c r="C2302" s="9" t="s">
        <v>4699</v>
      </c>
      <c r="D2302" s="9" t="s">
        <v>4700</v>
      </c>
      <c r="E2302" s="10">
        <v>1</v>
      </c>
      <c r="F2302" s="9" t="s">
        <v>3408</v>
      </c>
      <c r="G2302" s="9" t="s">
        <v>4667</v>
      </c>
      <c r="H2302" s="11"/>
      <c r="I2302" s="12">
        <v>112</v>
      </c>
      <c r="J2302" s="12">
        <v>655</v>
      </c>
      <c r="K2302" s="12">
        <v>112</v>
      </c>
      <c r="L2302" s="12">
        <f t="array" ref="L2302">IFERROR(LOOKUP(2^15,SEARCH({"40A","63A","80A","100A","125A","160A","200A","250A","400A","630A","800A","1000A","1250A","1600A","2000A","2500A","3200A","4000A","5000A","6300A"},UPPER(D2302)),{40,63,80,100,125,160,200,250,400,630,800,1000,1250,1600,2000,2500,3200,4000,5000,6300}),0)</f>
        <v>4000</v>
      </c>
      <c r="M2302" s="9" t="str">
        <f t="shared" si="176"/>
        <v>Elbow Edge</v>
      </c>
      <c r="N2302" s="9" t="str">
        <f t="shared" si="177"/>
        <v>AL</v>
      </c>
      <c r="O2302" s="13" t="str">
        <f t="shared" si="178"/>
        <v>Silver</v>
      </c>
      <c r="P2302" s="9" t="str">
        <f t="shared" si="179"/>
        <v>Epoxy</v>
      </c>
      <c r="Q2302" s="9" t="str">
        <f t="shared" si="180"/>
        <v>5</v>
      </c>
      <c r="R23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02" s="14" t="str">
        <f>IF(ProjectsDB[[#This Row],[Item Type]]="Straight Plug-In",_xlfn.TEXTJOIN("-",TRUE,M2302&amp;"-"&amp;_xlfn.LET(_xlpm.txt,ProjectsDB[[#This Row],[Assembly]],_xlpm.pos,FIND("SP",_xlpm.txt),_xlpm.pre,LEFT(_xlpm.txt,_xlpm.pos-1),IF(RIGHT(_xlpm.pre,3)="123","3PL",IF(RIGHT(_xlpm.pre,2)="12","2PL",IF(RIGHT(_xlpm.pre,1)="1","1PL","3PL")))),N2302,O2302,P2302,Q2302&amp;"W",R2302),_xlfn.TEXTJOIN("-",TRUE,M2302,N2302,O2302,P2302,Q2302&amp;"W",R2302))</f>
        <v>Elbow Edge-AL-Silver-Epoxy-5W-2</v>
      </c>
      <c r="T2302" s="14" t="str">
        <f>IF(COUNTIF(Cycletime[Element Desc.],ProjectsDB[[#This Row],[Element Desc.]])&gt;0,"Found","Not Found")</f>
        <v>Found</v>
      </c>
    </row>
    <row r="2303" spans="2:20" x14ac:dyDescent="0.25">
      <c r="B2303" s="8" t="s">
        <v>4701</v>
      </c>
      <c r="C2303" s="9" t="s">
        <v>1555</v>
      </c>
      <c r="D2303" s="9" t="s">
        <v>1556</v>
      </c>
      <c r="E2303" s="10">
        <v>2</v>
      </c>
      <c r="F2303" s="9" t="s">
        <v>3408</v>
      </c>
      <c r="G2303" s="9" t="s">
        <v>4667</v>
      </c>
      <c r="H2303" s="11"/>
      <c r="I2303" s="12"/>
      <c r="J2303" s="12"/>
      <c r="K2303" s="12"/>
      <c r="L2303" s="12">
        <f t="array" ref="L2303">IFERROR(LOOKUP(2^15,SEARCH({"40A","63A","80A","100A","125A","160A","200A","250A","400A","630A","800A","1000A","1250A","1600A","2000A","2500A","3200A","4000A","5000A","6300A"},UPPER(D2303)),{40,63,80,100,125,160,200,250,400,630,800,1000,1250,1600,2000,2500,3200,4000,5000,6300}),0)</f>
        <v>4000</v>
      </c>
      <c r="M2303" s="9" t="str">
        <f t="shared" si="176"/>
        <v>Joint Pack</v>
      </c>
      <c r="N2303" s="9" t="str">
        <f t="shared" si="177"/>
        <v>AL</v>
      </c>
      <c r="O2303" s="13" t="str">
        <f t="shared" si="178"/>
        <v>Silver</v>
      </c>
      <c r="P2303" s="9" t="str">
        <f t="shared" si="179"/>
        <v>None</v>
      </c>
      <c r="Q2303" s="9" t="str">
        <f t="shared" si="180"/>
        <v>5</v>
      </c>
      <c r="R23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03" s="14" t="str">
        <f>IF(ProjectsDB[[#This Row],[Item Type]]="Straight Plug-In",_xlfn.TEXTJOIN("-",TRUE,M2303&amp;"-"&amp;_xlfn.LET(_xlpm.txt,ProjectsDB[[#This Row],[Assembly]],_xlpm.pos,FIND("SP",_xlpm.txt),_xlpm.pre,LEFT(_xlpm.txt,_xlpm.pos-1),IF(RIGHT(_xlpm.pre,3)="123","3PL",IF(RIGHT(_xlpm.pre,2)="12","2PL",IF(RIGHT(_xlpm.pre,1)="1","1PL","3PL")))),N2303,O2303,P2303,Q2303&amp;"W",R2303),_xlfn.TEXTJOIN("-",TRUE,M2303,N2303,O2303,P2303,Q2303&amp;"W",R2303))</f>
        <v>Joint Pack-AL-Silver-None-5W-2</v>
      </c>
      <c r="T2303" s="14" t="str">
        <f>IF(COUNTIF(Cycletime[Element Desc.],ProjectsDB[[#This Row],[Element Desc.]])&gt;0,"Found","Not Found")</f>
        <v>Found</v>
      </c>
    </row>
    <row r="2304" spans="2:20" x14ac:dyDescent="0.25">
      <c r="B2304" s="8" t="s">
        <v>4702</v>
      </c>
      <c r="C2304" s="9" t="s">
        <v>4703</v>
      </c>
      <c r="D2304" s="9" t="s">
        <v>4704</v>
      </c>
      <c r="E2304" s="10">
        <v>1</v>
      </c>
      <c r="F2304" s="9" t="s">
        <v>3408</v>
      </c>
      <c r="G2304" s="9" t="s">
        <v>4705</v>
      </c>
      <c r="H2304" s="11"/>
      <c r="I2304" s="12">
        <v>800</v>
      </c>
      <c r="J2304" s="12"/>
      <c r="K2304" s="12"/>
      <c r="L2304" s="12">
        <f t="array" ref="L2304">IFERROR(LOOKUP(2^15,SEARCH({"40A","63A","80A","100A","125A","160A","200A","250A","400A","630A","800A","1000A","1250A","1600A","2000A","2500A","3200A","4000A","5000A","6300A"},UPPER(D2304)),{40,63,80,100,125,160,200,250,400,630,800,1000,1250,1600,2000,2500,3200,4000,5000,6300}),0)</f>
        <v>4000</v>
      </c>
      <c r="M2304" s="9" t="str">
        <f t="shared" si="176"/>
        <v>Straight Feeder</v>
      </c>
      <c r="N2304" s="9" t="str">
        <f t="shared" si="177"/>
        <v>AL</v>
      </c>
      <c r="O2304" s="13" t="str">
        <f t="shared" si="178"/>
        <v>Silver</v>
      </c>
      <c r="P2304" s="9" t="str">
        <f t="shared" si="179"/>
        <v>Epoxy</v>
      </c>
      <c r="Q2304" s="9" t="str">
        <f t="shared" si="180"/>
        <v>5</v>
      </c>
      <c r="R23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04" s="14" t="str">
        <f>IF(ProjectsDB[[#This Row],[Item Type]]="Straight Plug-In",_xlfn.TEXTJOIN("-",TRUE,M2304&amp;"-"&amp;_xlfn.LET(_xlpm.txt,ProjectsDB[[#This Row],[Assembly]],_xlpm.pos,FIND("SP",_xlpm.txt),_xlpm.pre,LEFT(_xlpm.txt,_xlpm.pos-1),IF(RIGHT(_xlpm.pre,3)="123","3PL",IF(RIGHT(_xlpm.pre,2)="12","2PL",IF(RIGHT(_xlpm.pre,1)="1","1PL","3PL")))),N2304,O2304,P2304,Q2304&amp;"W",R2304),_xlfn.TEXTJOIN("-",TRUE,M2304,N2304,O2304,P2304,Q2304&amp;"W",R2304))</f>
        <v>Straight Feeder-AL-Silver-Epoxy-5W-2</v>
      </c>
      <c r="T2304" s="14" t="str">
        <f>IF(COUNTIF(Cycletime[Element Desc.],ProjectsDB[[#This Row],[Element Desc.]])&gt;0,"Found","Not Found")</f>
        <v>Found</v>
      </c>
    </row>
    <row r="2305" spans="2:20" x14ac:dyDescent="0.25">
      <c r="B2305" s="8" t="s">
        <v>4706</v>
      </c>
      <c r="C2305" s="9" t="s">
        <v>4707</v>
      </c>
      <c r="D2305" s="9" t="s">
        <v>4708</v>
      </c>
      <c r="E2305" s="10">
        <v>1</v>
      </c>
      <c r="F2305" s="9" t="s">
        <v>3408</v>
      </c>
      <c r="G2305" s="9" t="s">
        <v>4705</v>
      </c>
      <c r="H2305" s="11"/>
      <c r="I2305" s="12">
        <v>2090</v>
      </c>
      <c r="J2305" s="12"/>
      <c r="K2305" s="12"/>
      <c r="L2305" s="12">
        <f t="array" ref="L2305">IFERROR(LOOKUP(2^15,SEARCH({"40A","63A","80A","100A","125A","160A","200A","250A","400A","630A","800A","1000A","1250A","1600A","2000A","2500A","3200A","4000A","5000A","6300A"},UPPER(D2305)),{40,63,80,100,125,160,200,250,400,630,800,1000,1250,1600,2000,2500,3200,4000,5000,6300}),0)</f>
        <v>5000</v>
      </c>
      <c r="M2305" s="9" t="str">
        <f t="shared" si="176"/>
        <v>Straight Feeder</v>
      </c>
      <c r="N2305" s="9" t="str">
        <f t="shared" si="177"/>
        <v>AL</v>
      </c>
      <c r="O2305" s="13" t="str">
        <f t="shared" si="178"/>
        <v>Silver</v>
      </c>
      <c r="P2305" s="9" t="str">
        <f t="shared" si="179"/>
        <v>Epoxy</v>
      </c>
      <c r="Q2305" s="9" t="str">
        <f t="shared" si="180"/>
        <v>5</v>
      </c>
      <c r="R23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05" s="14" t="str">
        <f>IF(ProjectsDB[[#This Row],[Item Type]]="Straight Plug-In",_xlfn.TEXTJOIN("-",TRUE,M2305&amp;"-"&amp;_xlfn.LET(_xlpm.txt,ProjectsDB[[#This Row],[Assembly]],_xlpm.pos,FIND("SP",_xlpm.txt),_xlpm.pre,LEFT(_xlpm.txt,_xlpm.pos-1),IF(RIGHT(_xlpm.pre,3)="123","3PL",IF(RIGHT(_xlpm.pre,2)="12","2PL",IF(RIGHT(_xlpm.pre,1)="1","1PL","3PL")))),N2305,O2305,P2305,Q2305&amp;"W",R2305),_xlfn.TEXTJOIN("-",TRUE,M2305,N2305,O2305,P2305,Q2305&amp;"W",R2305))</f>
        <v>Straight Feeder-AL-Silver-Epoxy-5W-3</v>
      </c>
      <c r="T2305" s="14" t="str">
        <f>IF(COUNTIF(Cycletime[Element Desc.],ProjectsDB[[#This Row],[Element Desc.]])&gt;0,"Found","Not Found")</f>
        <v>Found</v>
      </c>
    </row>
    <row r="2306" spans="2:20" x14ac:dyDescent="0.25">
      <c r="B2306" s="8" t="s">
        <v>4709</v>
      </c>
      <c r="C2306" s="9" t="s">
        <v>4710</v>
      </c>
      <c r="D2306" s="9" t="s">
        <v>4711</v>
      </c>
      <c r="E2306" s="10">
        <v>1</v>
      </c>
      <c r="F2306" s="9" t="s">
        <v>3408</v>
      </c>
      <c r="G2306" s="9" t="s">
        <v>4712</v>
      </c>
      <c r="H2306" s="11"/>
      <c r="I2306" s="12">
        <v>3000</v>
      </c>
      <c r="J2306" s="12"/>
      <c r="K2306" s="12"/>
      <c r="L2306" s="12">
        <f t="array" ref="L2306">IFERROR(LOOKUP(2^15,SEARCH({"40A","63A","80A","100A","125A","160A","200A","250A","400A","630A","800A","1000A","1250A","1600A","2000A","2500A","3200A","4000A","5000A","6300A"},UPPER(D2306)),{40,63,80,100,125,160,200,250,400,630,800,1000,1250,1600,2000,2500,3200,4000,5000,6300}),0)</f>
        <v>1000</v>
      </c>
      <c r="M2306" s="9" t="str">
        <f t="shared" si="176"/>
        <v>Straight Plug-In</v>
      </c>
      <c r="N2306" s="9" t="str">
        <f t="shared" si="177"/>
        <v>AL</v>
      </c>
      <c r="O2306" s="13" t="str">
        <f t="shared" si="178"/>
        <v>Silver</v>
      </c>
      <c r="P2306" s="9" t="str">
        <f t="shared" si="179"/>
        <v>Epoxy</v>
      </c>
      <c r="Q2306" s="9" t="str">
        <f t="shared" si="180"/>
        <v>5</v>
      </c>
      <c r="R23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06" s="14" t="str">
        <f>IF(ProjectsDB[[#This Row],[Item Type]]="Straight Plug-In",_xlfn.TEXTJOIN("-",TRUE,M2306&amp;"-"&amp;_xlfn.LET(_xlpm.txt,ProjectsDB[[#This Row],[Assembly]],_xlpm.pos,FIND("SP",_xlpm.txt),_xlpm.pre,LEFT(_xlpm.txt,_xlpm.pos-1),IF(RIGHT(_xlpm.pre,3)="123","3PL",IF(RIGHT(_xlpm.pre,2)="12","2PL",IF(RIGHT(_xlpm.pre,1)="1","1PL","3PL")))),N2306,O2306,P2306,Q2306&amp;"W",R2306),_xlfn.TEXTJOIN("-",TRUE,M2306,N2306,O2306,P2306,Q2306&amp;"W",R2306))</f>
        <v>Straight Plug-In-3PL-AL-Silver-Epoxy-5W-1</v>
      </c>
      <c r="T2306" s="14" t="str">
        <f>IF(COUNTIF(Cycletime[Element Desc.],ProjectsDB[[#This Row],[Element Desc.]])&gt;0,"Found","Not Found")</f>
        <v>Found</v>
      </c>
    </row>
    <row r="2307" spans="2:20" x14ac:dyDescent="0.25">
      <c r="B2307" s="8" t="s">
        <v>4713</v>
      </c>
      <c r="C2307" s="9" t="s">
        <v>4714</v>
      </c>
      <c r="D2307" s="9" t="s">
        <v>4715</v>
      </c>
      <c r="E2307" s="10">
        <v>1</v>
      </c>
      <c r="F2307" s="9" t="s">
        <v>3408</v>
      </c>
      <c r="G2307" s="9" t="s">
        <v>4712</v>
      </c>
      <c r="H2307" s="11"/>
      <c r="I2307" s="12">
        <v>1670</v>
      </c>
      <c r="J2307" s="12"/>
      <c r="K2307" s="12"/>
      <c r="L2307" s="12">
        <f t="array" ref="L2307">IFERROR(LOOKUP(2^15,SEARCH({"40A","63A","80A","100A","125A","160A","200A","250A","400A","630A","800A","1000A","1250A","1600A","2000A","2500A","3200A","4000A","5000A","6300A"},UPPER(D2307)),{40,63,80,100,125,160,200,250,400,630,800,1000,1250,1600,2000,2500,3200,4000,5000,6300}),0)</f>
        <v>3200</v>
      </c>
      <c r="M2307" s="9" t="str">
        <f t="shared" si="176"/>
        <v>Straight Feeder</v>
      </c>
      <c r="N2307" s="9" t="str">
        <f t="shared" si="177"/>
        <v>AL</v>
      </c>
      <c r="O2307" s="13" t="str">
        <f t="shared" si="178"/>
        <v>Silver</v>
      </c>
      <c r="P2307" s="9" t="str">
        <f t="shared" si="179"/>
        <v>Epoxy</v>
      </c>
      <c r="Q2307" s="9" t="str">
        <f t="shared" si="180"/>
        <v>5</v>
      </c>
      <c r="R23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07" s="14" t="str">
        <f>IF(ProjectsDB[[#This Row],[Item Type]]="Straight Plug-In",_xlfn.TEXTJOIN("-",TRUE,M2307&amp;"-"&amp;_xlfn.LET(_xlpm.txt,ProjectsDB[[#This Row],[Assembly]],_xlpm.pos,FIND("SP",_xlpm.txt),_xlpm.pre,LEFT(_xlpm.txt,_xlpm.pos-1),IF(RIGHT(_xlpm.pre,3)="123","3PL",IF(RIGHT(_xlpm.pre,2)="12","2PL",IF(RIGHT(_xlpm.pre,1)="1","1PL","3PL")))),N2307,O2307,P2307,Q2307&amp;"W",R2307),_xlfn.TEXTJOIN("-",TRUE,M2307,N2307,O2307,P2307,Q2307&amp;"W",R2307))</f>
        <v>Straight Feeder-AL-Silver-Epoxy-5W-2</v>
      </c>
      <c r="T2307" s="14" t="str">
        <f>IF(COUNTIF(Cycletime[Element Desc.],ProjectsDB[[#This Row],[Element Desc.]])&gt;0,"Found","Not Found")</f>
        <v>Found</v>
      </c>
    </row>
    <row r="2308" spans="2:20" x14ac:dyDescent="0.25">
      <c r="B2308" s="8" t="s">
        <v>4716</v>
      </c>
      <c r="C2308" s="9" t="s">
        <v>4717</v>
      </c>
      <c r="D2308" s="9" t="s">
        <v>4718</v>
      </c>
      <c r="E2308" s="10">
        <v>1</v>
      </c>
      <c r="F2308" s="9" t="s">
        <v>3408</v>
      </c>
      <c r="G2308" s="9" t="s">
        <v>4712</v>
      </c>
      <c r="H2308" s="11"/>
      <c r="I2308" s="12">
        <v>300</v>
      </c>
      <c r="J2308" s="12">
        <v>500</v>
      </c>
      <c r="K2308" s="12">
        <v>420</v>
      </c>
      <c r="L2308" s="12">
        <f t="array" ref="L2308">IFERROR(LOOKUP(2^15,SEARCH({"40A","63A","80A","100A","125A","160A","200A","250A","400A","630A","800A","1000A","1250A","1600A","2000A","2500A","3200A","4000A","5000A","6300A"},UPPER(D2308)),{40,63,80,100,125,160,200,250,400,630,800,1000,1250,1600,2000,2500,3200,4000,5000,6300}),0)</f>
        <v>3200</v>
      </c>
      <c r="M2308" s="9" t="str">
        <f t="shared" ref="M2308:M2371" si="181">_xlfn.LET(_xlpm.d,UPPER(TRIM(SUBSTITUTE(SUBSTITUTE(D2308,CHAR(160),"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Z-Unit Flat</v>
      </c>
      <c r="N2308" s="9" t="str">
        <f t="shared" ref="N2308:N2371" si="182">IF(ISNUMBER(SEARCH("CU",D2308)),"CU",IF(ISNUMBER(SEARCH("AL",D2308)),"AL",IF(ISNUMBER(SEARCH("Copper",D2308)),"CU","SH")))</f>
        <v>AL</v>
      </c>
      <c r="O2308" s="13" t="str">
        <f t="shared" ref="O2308:O2371" si="183">IF(ISNUMBER(SEARCH("Silver",D2308)),"Silver",IF(ISNUMBER(SEARCH("Tin",D2308)),"Tin","None"))</f>
        <v>Silver</v>
      </c>
      <c r="P2308" s="9" t="str">
        <f t="shared" ref="P2308:P2371" si="184">IF(ISNUMBER(SEARCH("Epoxy",D2308)),"Epoxy",IF(ISNUMBER(SEARCH("PET",D2308)),"PET","None"))</f>
        <v>Epoxy</v>
      </c>
      <c r="Q2308" s="9" t="str">
        <f t="shared" ref="Q2308:Q2371" si="185">IF(ISNUMBER(SEARCH("3-Wire",D2308)),"3",IF(ISNUMBER(SEARCH("4-Wire",D2308)),"4",IF(ISNUMBER(SEARCH("5-Wire",D2308)),"5",IF(ISNUMBER(SEARCH("6-Wire",D2308)),"6","0"))))</f>
        <v>5</v>
      </c>
      <c r="R23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08" s="14" t="str">
        <f>IF(ProjectsDB[[#This Row],[Item Type]]="Straight Plug-In",_xlfn.TEXTJOIN("-",TRUE,M2308&amp;"-"&amp;_xlfn.LET(_xlpm.txt,ProjectsDB[[#This Row],[Assembly]],_xlpm.pos,FIND("SP",_xlpm.txt),_xlpm.pre,LEFT(_xlpm.txt,_xlpm.pos-1),IF(RIGHT(_xlpm.pre,3)="123","3PL",IF(RIGHT(_xlpm.pre,2)="12","2PL",IF(RIGHT(_xlpm.pre,1)="1","1PL","3PL")))),N2308,O2308,P2308,Q2308&amp;"W",R2308),_xlfn.TEXTJOIN("-",TRUE,M2308,N2308,O2308,P2308,Q2308&amp;"W",R2308))</f>
        <v>Z-Unit Flat-AL-Silver-Epoxy-5W-2</v>
      </c>
      <c r="T2308" s="14" t="str">
        <f>IF(COUNTIF(Cycletime[Element Desc.],ProjectsDB[[#This Row],[Element Desc.]])&gt;0,"Found","Not Found")</f>
        <v>Found</v>
      </c>
    </row>
    <row r="2309" spans="2:20" x14ac:dyDescent="0.25">
      <c r="B2309" s="8" t="s">
        <v>4719</v>
      </c>
      <c r="C2309" s="9" t="s">
        <v>4720</v>
      </c>
      <c r="D2309" s="9" t="s">
        <v>4721</v>
      </c>
      <c r="E2309" s="10">
        <v>1</v>
      </c>
      <c r="F2309" s="9" t="s">
        <v>3408</v>
      </c>
      <c r="G2309" s="9" t="s">
        <v>4722</v>
      </c>
      <c r="H2309" s="11"/>
      <c r="I2309" s="12">
        <v>1590</v>
      </c>
      <c r="J2309" s="12"/>
      <c r="K2309" s="12"/>
      <c r="L2309" s="12">
        <f t="array" ref="L2309">IFERROR(LOOKUP(2^15,SEARCH({"40A","63A","80A","100A","125A","160A","200A","250A","400A","630A","800A","1000A","1250A","1600A","2000A","2500A","3200A","4000A","5000A","6300A"},UPPER(D2309)),{40,63,80,100,125,160,200,250,400,630,800,1000,1250,1600,2000,2500,3200,4000,5000,6300}),0)</f>
        <v>5000</v>
      </c>
      <c r="M2309" s="9" t="str">
        <f t="shared" si="181"/>
        <v>Straight Feeder</v>
      </c>
      <c r="N2309" s="9" t="str">
        <f t="shared" si="182"/>
        <v>AL</v>
      </c>
      <c r="O2309" s="13" t="str">
        <f t="shared" si="183"/>
        <v>Silver</v>
      </c>
      <c r="P2309" s="9" t="str">
        <f t="shared" si="184"/>
        <v>Epoxy</v>
      </c>
      <c r="Q2309" s="9" t="str">
        <f t="shared" si="185"/>
        <v>5</v>
      </c>
      <c r="R23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09" s="14" t="str">
        <f>IF(ProjectsDB[[#This Row],[Item Type]]="Straight Plug-In",_xlfn.TEXTJOIN("-",TRUE,M2309&amp;"-"&amp;_xlfn.LET(_xlpm.txt,ProjectsDB[[#This Row],[Assembly]],_xlpm.pos,FIND("SP",_xlpm.txt),_xlpm.pre,LEFT(_xlpm.txt,_xlpm.pos-1),IF(RIGHT(_xlpm.pre,3)="123","3PL",IF(RIGHT(_xlpm.pre,2)="12","2PL",IF(RIGHT(_xlpm.pre,1)="1","1PL","3PL")))),N2309,O2309,P2309,Q2309&amp;"W",R2309),_xlfn.TEXTJOIN("-",TRUE,M2309,N2309,O2309,P2309,Q2309&amp;"W",R2309))</f>
        <v>Straight Feeder-AL-Silver-Epoxy-5W-3</v>
      </c>
      <c r="T2309" s="14" t="str">
        <f>IF(COUNTIF(Cycletime[Element Desc.],ProjectsDB[[#This Row],[Element Desc.]])&gt;0,"Found","Not Found")</f>
        <v>Found</v>
      </c>
    </row>
    <row r="2310" spans="2:20" x14ac:dyDescent="0.25">
      <c r="B2310" s="8" t="s">
        <v>4723</v>
      </c>
      <c r="C2310" s="9" t="s">
        <v>4724</v>
      </c>
      <c r="D2310" s="9" t="s">
        <v>4725</v>
      </c>
      <c r="E2310" s="10">
        <v>1</v>
      </c>
      <c r="F2310" s="9" t="s">
        <v>3408</v>
      </c>
      <c r="G2310" s="9" t="s">
        <v>4722</v>
      </c>
      <c r="H2310" s="11"/>
      <c r="I2310" s="12">
        <v>1190</v>
      </c>
      <c r="J2310" s="12"/>
      <c r="K2310" s="12"/>
      <c r="L2310" s="12">
        <f t="array" ref="L2310">IFERROR(LOOKUP(2^15,SEARCH({"40A","63A","80A","100A","125A","160A","200A","250A","400A","630A","800A","1000A","1250A","1600A","2000A","2500A","3200A","4000A","5000A","6300A"},UPPER(D2310)),{40,63,80,100,125,160,200,250,400,630,800,1000,1250,1600,2000,2500,3200,4000,5000,6300}),0)</f>
        <v>5000</v>
      </c>
      <c r="M2310" s="9" t="str">
        <f t="shared" si="181"/>
        <v>Straight Feeder</v>
      </c>
      <c r="N2310" s="9" t="str">
        <f t="shared" si="182"/>
        <v>AL</v>
      </c>
      <c r="O2310" s="13" t="str">
        <f t="shared" si="183"/>
        <v>Silver</v>
      </c>
      <c r="P2310" s="9" t="str">
        <f t="shared" si="184"/>
        <v>Epoxy</v>
      </c>
      <c r="Q2310" s="9" t="str">
        <f t="shared" si="185"/>
        <v>5</v>
      </c>
      <c r="R23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10" s="14" t="str">
        <f>IF(ProjectsDB[[#This Row],[Item Type]]="Straight Plug-In",_xlfn.TEXTJOIN("-",TRUE,M2310&amp;"-"&amp;_xlfn.LET(_xlpm.txt,ProjectsDB[[#This Row],[Assembly]],_xlpm.pos,FIND("SP",_xlpm.txt),_xlpm.pre,LEFT(_xlpm.txt,_xlpm.pos-1),IF(RIGHT(_xlpm.pre,3)="123","3PL",IF(RIGHT(_xlpm.pre,2)="12","2PL",IF(RIGHT(_xlpm.pre,1)="1","1PL","3PL")))),N2310,O2310,P2310,Q2310&amp;"W",R2310),_xlfn.TEXTJOIN("-",TRUE,M2310,N2310,O2310,P2310,Q2310&amp;"W",R2310))</f>
        <v>Straight Feeder-AL-Silver-Epoxy-5W-3</v>
      </c>
      <c r="T2310" s="14" t="str">
        <f>IF(COUNTIF(Cycletime[Element Desc.],ProjectsDB[[#This Row],[Element Desc.]])&gt;0,"Found","Not Found")</f>
        <v>Found</v>
      </c>
    </row>
    <row r="2311" spans="2:20" x14ac:dyDescent="0.25">
      <c r="B2311" s="8" t="s">
        <v>4726</v>
      </c>
      <c r="C2311" s="9" t="s">
        <v>3505</v>
      </c>
      <c r="D2311" s="9" t="s">
        <v>3506</v>
      </c>
      <c r="E2311" s="10">
        <v>2</v>
      </c>
      <c r="F2311" s="9" t="s">
        <v>3408</v>
      </c>
      <c r="G2311" s="9" t="s">
        <v>4722</v>
      </c>
      <c r="H2311" s="11"/>
      <c r="I2311" s="12"/>
      <c r="J2311" s="12"/>
      <c r="K2311" s="12"/>
      <c r="L2311" s="12">
        <f t="array" ref="L2311">IFERROR(LOOKUP(2^15,SEARCH({"40A","63A","80A","100A","125A","160A","200A","250A","400A","630A","800A","1000A","1250A","1600A","2000A","2500A","3200A","4000A","5000A","6300A"},UPPER(D2311)),{40,63,80,100,125,160,200,250,400,630,800,1000,1250,1600,2000,2500,3200,4000,5000,6300}),0)</f>
        <v>5000</v>
      </c>
      <c r="M2311" s="9" t="str">
        <f t="shared" si="181"/>
        <v>Joint Pack</v>
      </c>
      <c r="N2311" s="9" t="str">
        <f t="shared" si="182"/>
        <v>AL</v>
      </c>
      <c r="O2311" s="13" t="str">
        <f t="shared" si="183"/>
        <v>Silver</v>
      </c>
      <c r="P2311" s="9" t="str">
        <f t="shared" si="184"/>
        <v>None</v>
      </c>
      <c r="Q2311" s="9" t="str">
        <f t="shared" si="185"/>
        <v>5</v>
      </c>
      <c r="R23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11" s="14" t="str">
        <f>IF(ProjectsDB[[#This Row],[Item Type]]="Straight Plug-In",_xlfn.TEXTJOIN("-",TRUE,M2311&amp;"-"&amp;_xlfn.LET(_xlpm.txt,ProjectsDB[[#This Row],[Assembly]],_xlpm.pos,FIND("SP",_xlpm.txt),_xlpm.pre,LEFT(_xlpm.txt,_xlpm.pos-1),IF(RIGHT(_xlpm.pre,3)="123","3PL",IF(RIGHT(_xlpm.pre,2)="12","2PL",IF(RIGHT(_xlpm.pre,1)="1","1PL","3PL")))),N2311,O2311,P2311,Q2311&amp;"W",R2311),_xlfn.TEXTJOIN("-",TRUE,M2311,N2311,O2311,P2311,Q2311&amp;"W",R2311))</f>
        <v>Joint Pack-AL-Silver-None-5W-3</v>
      </c>
      <c r="T2311" s="14" t="str">
        <f>IF(COUNTIF(Cycletime[Element Desc.],ProjectsDB[[#This Row],[Element Desc.]])&gt;0,"Found","Not Found")</f>
        <v>Found</v>
      </c>
    </row>
    <row r="2312" spans="2:20" x14ac:dyDescent="0.25">
      <c r="B2312" s="8" t="s">
        <v>4727</v>
      </c>
      <c r="C2312" s="9" t="s">
        <v>4728</v>
      </c>
      <c r="D2312" s="9" t="s">
        <v>4729</v>
      </c>
      <c r="E2312" s="10">
        <v>1</v>
      </c>
      <c r="F2312" s="9" t="s">
        <v>3408</v>
      </c>
      <c r="G2312" s="9" t="s">
        <v>4722</v>
      </c>
      <c r="H2312" s="11"/>
      <c r="I2312" s="12">
        <v>900</v>
      </c>
      <c r="J2312" s="12"/>
      <c r="K2312" s="12"/>
      <c r="L2312" s="12">
        <f t="array" ref="L2312">IFERROR(LOOKUP(2^15,SEARCH({"40A","63A","80A","100A","125A","160A","200A","250A","400A","630A","800A","1000A","1250A","1600A","2000A","2500A","3200A","4000A","5000A","6300A"},UPPER(D2312)),{40,63,80,100,125,160,200,250,400,630,800,1000,1250,1600,2000,2500,3200,4000,5000,6300}),0)</f>
        <v>5000</v>
      </c>
      <c r="M2312" s="9" t="str">
        <f t="shared" si="181"/>
        <v>Straight Feeder</v>
      </c>
      <c r="N2312" s="9" t="str">
        <f t="shared" si="182"/>
        <v>AL</v>
      </c>
      <c r="O2312" s="13" t="str">
        <f t="shared" si="183"/>
        <v>Silver</v>
      </c>
      <c r="P2312" s="9" t="str">
        <f t="shared" si="184"/>
        <v>Epoxy</v>
      </c>
      <c r="Q2312" s="9" t="str">
        <f t="shared" si="185"/>
        <v>5</v>
      </c>
      <c r="R23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12" s="14" t="str">
        <f>IF(ProjectsDB[[#This Row],[Item Type]]="Straight Plug-In",_xlfn.TEXTJOIN("-",TRUE,M2312&amp;"-"&amp;_xlfn.LET(_xlpm.txt,ProjectsDB[[#This Row],[Assembly]],_xlpm.pos,FIND("SP",_xlpm.txt),_xlpm.pre,LEFT(_xlpm.txt,_xlpm.pos-1),IF(RIGHT(_xlpm.pre,3)="123","3PL",IF(RIGHT(_xlpm.pre,2)="12","2PL",IF(RIGHT(_xlpm.pre,1)="1","1PL","3PL")))),N2312,O2312,P2312,Q2312&amp;"W",R2312),_xlfn.TEXTJOIN("-",TRUE,M2312,N2312,O2312,P2312,Q2312&amp;"W",R2312))</f>
        <v>Straight Feeder-AL-Silver-Epoxy-5W-3</v>
      </c>
      <c r="T2312" s="14" t="str">
        <f>IF(COUNTIF(Cycletime[Element Desc.],ProjectsDB[[#This Row],[Element Desc.]])&gt;0,"Found","Not Found")</f>
        <v>Found</v>
      </c>
    </row>
    <row r="2313" spans="2:20" x14ac:dyDescent="0.25">
      <c r="B2313" s="8" t="s">
        <v>4730</v>
      </c>
      <c r="C2313" s="9" t="s">
        <v>3505</v>
      </c>
      <c r="D2313" s="9" t="s">
        <v>3506</v>
      </c>
      <c r="E2313" s="10">
        <v>1</v>
      </c>
      <c r="F2313" s="9" t="s">
        <v>3408</v>
      </c>
      <c r="G2313" s="9" t="s">
        <v>4722</v>
      </c>
      <c r="H2313" s="11"/>
      <c r="I2313" s="12"/>
      <c r="J2313" s="12"/>
      <c r="K2313" s="12"/>
      <c r="L2313" s="12">
        <f t="array" ref="L2313">IFERROR(LOOKUP(2^15,SEARCH({"40A","63A","80A","100A","125A","160A","200A","250A","400A","630A","800A","1000A","1250A","1600A","2000A","2500A","3200A","4000A","5000A","6300A"},UPPER(D2313)),{40,63,80,100,125,160,200,250,400,630,800,1000,1250,1600,2000,2500,3200,4000,5000,6300}),0)</f>
        <v>5000</v>
      </c>
      <c r="M2313" s="9" t="str">
        <f t="shared" si="181"/>
        <v>Joint Pack</v>
      </c>
      <c r="N2313" s="9" t="str">
        <f t="shared" si="182"/>
        <v>AL</v>
      </c>
      <c r="O2313" s="13" t="str">
        <f t="shared" si="183"/>
        <v>Silver</v>
      </c>
      <c r="P2313" s="9" t="str">
        <f t="shared" si="184"/>
        <v>None</v>
      </c>
      <c r="Q2313" s="9" t="str">
        <f t="shared" si="185"/>
        <v>5</v>
      </c>
      <c r="R23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13" s="14" t="str">
        <f>IF(ProjectsDB[[#This Row],[Item Type]]="Straight Plug-In",_xlfn.TEXTJOIN("-",TRUE,M2313&amp;"-"&amp;_xlfn.LET(_xlpm.txt,ProjectsDB[[#This Row],[Assembly]],_xlpm.pos,FIND("SP",_xlpm.txt),_xlpm.pre,LEFT(_xlpm.txt,_xlpm.pos-1),IF(RIGHT(_xlpm.pre,3)="123","3PL",IF(RIGHT(_xlpm.pre,2)="12","2PL",IF(RIGHT(_xlpm.pre,1)="1","1PL","3PL")))),N2313,O2313,P2313,Q2313&amp;"W",R2313),_xlfn.TEXTJOIN("-",TRUE,M2313,N2313,O2313,P2313,Q2313&amp;"W",R2313))</f>
        <v>Joint Pack-AL-Silver-None-5W-3</v>
      </c>
      <c r="T2313" s="14" t="str">
        <f>IF(COUNTIF(Cycletime[Element Desc.],ProjectsDB[[#This Row],[Element Desc.]])&gt;0,"Found","Not Found")</f>
        <v>Found</v>
      </c>
    </row>
    <row r="2314" spans="2:20" x14ac:dyDescent="0.25">
      <c r="B2314" s="8" t="s">
        <v>4731</v>
      </c>
      <c r="C2314" s="9" t="s">
        <v>4732</v>
      </c>
      <c r="D2314" s="9" t="s">
        <v>4733</v>
      </c>
      <c r="E2314" s="10">
        <v>1</v>
      </c>
      <c r="F2314" s="9" t="s">
        <v>3408</v>
      </c>
      <c r="G2314" s="9" t="s">
        <v>4722</v>
      </c>
      <c r="H2314" s="11"/>
      <c r="I2314" s="12">
        <v>1550</v>
      </c>
      <c r="J2314" s="12"/>
      <c r="K2314" s="12"/>
      <c r="L2314" s="12">
        <f t="array" ref="L2314">IFERROR(LOOKUP(2^15,SEARCH({"40A","63A","80A","100A","125A","160A","200A","250A","400A","630A","800A","1000A","1250A","1600A","2000A","2500A","3200A","4000A","5000A","6300A"},UPPER(D2314)),{40,63,80,100,125,160,200,250,400,630,800,1000,1250,1600,2000,2500,3200,4000,5000,6300}),0)</f>
        <v>5000</v>
      </c>
      <c r="M2314" s="9" t="str">
        <f t="shared" si="181"/>
        <v>Straight Feeder</v>
      </c>
      <c r="N2314" s="9" t="str">
        <f t="shared" si="182"/>
        <v>AL</v>
      </c>
      <c r="O2314" s="13" t="str">
        <f t="shared" si="183"/>
        <v>Silver</v>
      </c>
      <c r="P2314" s="9" t="str">
        <f t="shared" si="184"/>
        <v>Epoxy</v>
      </c>
      <c r="Q2314" s="9" t="str">
        <f t="shared" si="185"/>
        <v>5</v>
      </c>
      <c r="R23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14" s="14" t="str">
        <f>IF(ProjectsDB[[#This Row],[Item Type]]="Straight Plug-In",_xlfn.TEXTJOIN("-",TRUE,M2314&amp;"-"&amp;_xlfn.LET(_xlpm.txt,ProjectsDB[[#This Row],[Assembly]],_xlpm.pos,FIND("SP",_xlpm.txt),_xlpm.pre,LEFT(_xlpm.txt,_xlpm.pos-1),IF(RIGHT(_xlpm.pre,3)="123","3PL",IF(RIGHT(_xlpm.pre,2)="12","2PL",IF(RIGHT(_xlpm.pre,1)="1","1PL","3PL")))),N2314,O2314,P2314,Q2314&amp;"W",R2314),_xlfn.TEXTJOIN("-",TRUE,M2314,N2314,O2314,P2314,Q2314&amp;"W",R2314))</f>
        <v>Straight Feeder-AL-Silver-Epoxy-5W-3</v>
      </c>
      <c r="T2314" s="14" t="str">
        <f>IF(COUNTIF(Cycletime[Element Desc.],ProjectsDB[[#This Row],[Element Desc.]])&gt;0,"Found","Not Found")</f>
        <v>Found</v>
      </c>
    </row>
    <row r="2315" spans="2:20" x14ac:dyDescent="0.25">
      <c r="B2315" s="8" t="s">
        <v>4734</v>
      </c>
      <c r="C2315" s="9" t="s">
        <v>3505</v>
      </c>
      <c r="D2315" s="9" t="s">
        <v>3506</v>
      </c>
      <c r="E2315" s="10">
        <v>1</v>
      </c>
      <c r="F2315" s="9" t="s">
        <v>3408</v>
      </c>
      <c r="G2315" s="9" t="s">
        <v>4722</v>
      </c>
      <c r="H2315" s="11"/>
      <c r="I2315" s="12"/>
      <c r="J2315" s="12"/>
      <c r="K2315" s="12"/>
      <c r="L2315" s="12">
        <f t="array" ref="L2315">IFERROR(LOOKUP(2^15,SEARCH({"40A","63A","80A","100A","125A","160A","200A","250A","400A","630A","800A","1000A","1250A","1600A","2000A","2500A","3200A","4000A","5000A","6300A"},UPPER(D2315)),{40,63,80,100,125,160,200,250,400,630,800,1000,1250,1600,2000,2500,3200,4000,5000,6300}),0)</f>
        <v>5000</v>
      </c>
      <c r="M2315" s="9" t="str">
        <f t="shared" si="181"/>
        <v>Joint Pack</v>
      </c>
      <c r="N2315" s="9" t="str">
        <f t="shared" si="182"/>
        <v>AL</v>
      </c>
      <c r="O2315" s="13" t="str">
        <f t="shared" si="183"/>
        <v>Silver</v>
      </c>
      <c r="P2315" s="9" t="str">
        <f t="shared" si="184"/>
        <v>None</v>
      </c>
      <c r="Q2315" s="9" t="str">
        <f t="shared" si="185"/>
        <v>5</v>
      </c>
      <c r="R23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15" s="14" t="str">
        <f>IF(ProjectsDB[[#This Row],[Item Type]]="Straight Plug-In",_xlfn.TEXTJOIN("-",TRUE,M2315&amp;"-"&amp;_xlfn.LET(_xlpm.txt,ProjectsDB[[#This Row],[Assembly]],_xlpm.pos,FIND("SP",_xlpm.txt),_xlpm.pre,LEFT(_xlpm.txt,_xlpm.pos-1),IF(RIGHT(_xlpm.pre,3)="123","3PL",IF(RIGHT(_xlpm.pre,2)="12","2PL",IF(RIGHT(_xlpm.pre,1)="1","1PL","3PL")))),N2315,O2315,P2315,Q2315&amp;"W",R2315),_xlfn.TEXTJOIN("-",TRUE,M2315,N2315,O2315,P2315,Q2315&amp;"W",R2315))</f>
        <v>Joint Pack-AL-Silver-None-5W-3</v>
      </c>
      <c r="T2315" s="14" t="str">
        <f>IF(COUNTIF(Cycletime[Element Desc.],ProjectsDB[[#This Row],[Element Desc.]])&gt;0,"Found","Not Found")</f>
        <v>Found</v>
      </c>
    </row>
    <row r="2316" spans="2:20" x14ac:dyDescent="0.25">
      <c r="B2316" s="8" t="s">
        <v>4735</v>
      </c>
      <c r="C2316" s="9" t="s">
        <v>4007</v>
      </c>
      <c r="D2316" s="9" t="s">
        <v>4008</v>
      </c>
      <c r="E2316" s="10">
        <v>1</v>
      </c>
      <c r="F2316" s="9" t="s">
        <v>3408</v>
      </c>
      <c r="G2316" s="9" t="s">
        <v>4722</v>
      </c>
      <c r="H2316" s="11"/>
      <c r="I2316" s="12">
        <v>1250</v>
      </c>
      <c r="J2316" s="12"/>
      <c r="K2316" s="12"/>
      <c r="L2316" s="12">
        <f t="array" ref="L2316">IFERROR(LOOKUP(2^15,SEARCH({"40A","63A","80A","100A","125A","160A","200A","250A","400A","630A","800A","1000A","1250A","1600A","2000A","2500A","3200A","4000A","5000A","6300A"},UPPER(D2316)),{40,63,80,100,125,160,200,250,400,630,800,1000,1250,1600,2000,2500,3200,4000,5000,6300}),0)</f>
        <v>2000</v>
      </c>
      <c r="M2316" s="9" t="str">
        <f t="shared" si="181"/>
        <v>Straight Feeder</v>
      </c>
      <c r="N2316" s="9" t="str">
        <f t="shared" si="182"/>
        <v>AL</v>
      </c>
      <c r="O2316" s="13" t="str">
        <f t="shared" si="183"/>
        <v>Silver</v>
      </c>
      <c r="P2316" s="9" t="str">
        <f t="shared" si="184"/>
        <v>Epoxy</v>
      </c>
      <c r="Q2316" s="9" t="str">
        <f t="shared" si="185"/>
        <v>5</v>
      </c>
      <c r="R23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16" s="14" t="str">
        <f>IF(ProjectsDB[[#This Row],[Item Type]]="Straight Plug-In",_xlfn.TEXTJOIN("-",TRUE,M2316&amp;"-"&amp;_xlfn.LET(_xlpm.txt,ProjectsDB[[#This Row],[Assembly]],_xlpm.pos,FIND("SP",_xlpm.txt),_xlpm.pre,LEFT(_xlpm.txt,_xlpm.pos-1),IF(RIGHT(_xlpm.pre,3)="123","3PL",IF(RIGHT(_xlpm.pre,2)="12","2PL",IF(RIGHT(_xlpm.pre,1)="1","1PL","3PL")))),N2316,O2316,P2316,Q2316&amp;"W",R2316),_xlfn.TEXTJOIN("-",TRUE,M2316,N2316,O2316,P2316,Q2316&amp;"W",R2316))</f>
        <v>Straight Feeder-AL-Silver-Epoxy-5W-1</v>
      </c>
      <c r="T2316" s="14" t="str">
        <f>IF(COUNTIF(Cycletime[Element Desc.],ProjectsDB[[#This Row],[Element Desc.]])&gt;0,"Found","Not Found")</f>
        <v>Found</v>
      </c>
    </row>
    <row r="2317" spans="2:20" x14ac:dyDescent="0.25">
      <c r="B2317" s="8" t="s">
        <v>4736</v>
      </c>
      <c r="C2317" s="9" t="s">
        <v>4737</v>
      </c>
      <c r="D2317" s="9" t="s">
        <v>4738</v>
      </c>
      <c r="E2317" s="10">
        <v>1</v>
      </c>
      <c r="F2317" s="9" t="s">
        <v>3408</v>
      </c>
      <c r="G2317" s="9" t="s">
        <v>4722</v>
      </c>
      <c r="H2317" s="11"/>
      <c r="I2317" s="12">
        <v>1430</v>
      </c>
      <c r="J2317" s="12"/>
      <c r="K2317" s="12"/>
      <c r="L2317" s="12">
        <f t="array" ref="L2317">IFERROR(LOOKUP(2^15,SEARCH({"40A","63A","80A","100A","125A","160A","200A","250A","400A","630A","800A","1000A","1250A","1600A","2000A","2500A","3200A","4000A","5000A","6300A"},UPPER(D2317)),{40,63,80,100,125,160,200,250,400,630,800,1000,1250,1600,2000,2500,3200,4000,5000,6300}),0)</f>
        <v>2000</v>
      </c>
      <c r="M2317" s="9" t="str">
        <f t="shared" si="181"/>
        <v>Straight Feeder</v>
      </c>
      <c r="N2317" s="9" t="str">
        <f t="shared" si="182"/>
        <v>AL</v>
      </c>
      <c r="O2317" s="13" t="str">
        <f t="shared" si="183"/>
        <v>Silver</v>
      </c>
      <c r="P2317" s="9" t="str">
        <f t="shared" si="184"/>
        <v>Epoxy</v>
      </c>
      <c r="Q2317" s="9" t="str">
        <f t="shared" si="185"/>
        <v>5</v>
      </c>
      <c r="R23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17" s="14" t="str">
        <f>IF(ProjectsDB[[#This Row],[Item Type]]="Straight Plug-In",_xlfn.TEXTJOIN("-",TRUE,M2317&amp;"-"&amp;_xlfn.LET(_xlpm.txt,ProjectsDB[[#This Row],[Assembly]],_xlpm.pos,FIND("SP",_xlpm.txt),_xlpm.pre,LEFT(_xlpm.txt,_xlpm.pos-1),IF(RIGHT(_xlpm.pre,3)="123","3PL",IF(RIGHT(_xlpm.pre,2)="12","2PL",IF(RIGHT(_xlpm.pre,1)="1","1PL","3PL")))),N2317,O2317,P2317,Q2317&amp;"W",R2317),_xlfn.TEXTJOIN("-",TRUE,M2317,N2317,O2317,P2317,Q2317&amp;"W",R2317))</f>
        <v>Straight Feeder-AL-Silver-Epoxy-5W-1</v>
      </c>
      <c r="T2317" s="14" t="str">
        <f>IF(COUNTIF(Cycletime[Element Desc.],ProjectsDB[[#This Row],[Element Desc.]])&gt;0,"Found","Not Found")</f>
        <v>Found</v>
      </c>
    </row>
    <row r="2318" spans="2:20" x14ac:dyDescent="0.25">
      <c r="B2318" s="8" t="s">
        <v>4739</v>
      </c>
      <c r="C2318" s="9" t="s">
        <v>1367</v>
      </c>
      <c r="D2318" s="9" t="s">
        <v>1368</v>
      </c>
      <c r="E2318" s="10">
        <v>2</v>
      </c>
      <c r="F2318" s="9" t="s">
        <v>3408</v>
      </c>
      <c r="G2318" s="9" t="s">
        <v>4722</v>
      </c>
      <c r="H2318" s="11"/>
      <c r="I2318" s="12"/>
      <c r="J2318" s="12"/>
      <c r="K2318" s="12"/>
      <c r="L2318" s="12">
        <f t="array" ref="L2318">IFERROR(LOOKUP(2^15,SEARCH({"40A","63A","80A","100A","125A","160A","200A","250A","400A","630A","800A","1000A","1250A","1600A","2000A","2500A","3200A","4000A","5000A","6300A"},UPPER(D2318)),{40,63,80,100,125,160,200,250,400,630,800,1000,1250,1600,2000,2500,3200,4000,5000,6300}),0)</f>
        <v>2000</v>
      </c>
      <c r="M2318" s="9" t="str">
        <f t="shared" si="181"/>
        <v>Joint Pack</v>
      </c>
      <c r="N2318" s="9" t="str">
        <f t="shared" si="182"/>
        <v>AL</v>
      </c>
      <c r="O2318" s="13" t="str">
        <f t="shared" si="183"/>
        <v>Silver</v>
      </c>
      <c r="P2318" s="9" t="str">
        <f t="shared" si="184"/>
        <v>None</v>
      </c>
      <c r="Q2318" s="9" t="str">
        <f t="shared" si="185"/>
        <v>5</v>
      </c>
      <c r="R23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18" s="14" t="str">
        <f>IF(ProjectsDB[[#This Row],[Item Type]]="Straight Plug-In",_xlfn.TEXTJOIN("-",TRUE,M2318&amp;"-"&amp;_xlfn.LET(_xlpm.txt,ProjectsDB[[#This Row],[Assembly]],_xlpm.pos,FIND("SP",_xlpm.txt),_xlpm.pre,LEFT(_xlpm.txt,_xlpm.pos-1),IF(RIGHT(_xlpm.pre,3)="123","3PL",IF(RIGHT(_xlpm.pre,2)="12","2PL",IF(RIGHT(_xlpm.pre,1)="1","1PL","3PL")))),N2318,O2318,P2318,Q2318&amp;"W",R2318),_xlfn.TEXTJOIN("-",TRUE,M2318,N2318,O2318,P2318,Q2318&amp;"W",R2318))</f>
        <v>Joint Pack-AL-Silver-None-5W-1</v>
      </c>
      <c r="T2318" s="14" t="str">
        <f>IF(COUNTIF(Cycletime[Element Desc.],ProjectsDB[[#This Row],[Element Desc.]])&gt;0,"Found","Not Found")</f>
        <v>Found</v>
      </c>
    </row>
    <row r="2319" spans="2:20" x14ac:dyDescent="0.25">
      <c r="B2319" s="8" t="s">
        <v>4740</v>
      </c>
      <c r="C2319" s="9" t="s">
        <v>4741</v>
      </c>
      <c r="D2319" s="9" t="s">
        <v>4742</v>
      </c>
      <c r="E2319" s="10">
        <v>1</v>
      </c>
      <c r="F2319" s="9" t="s">
        <v>3408</v>
      </c>
      <c r="G2319" s="9" t="s">
        <v>4722</v>
      </c>
      <c r="H2319" s="11"/>
      <c r="I2319" s="12">
        <v>830</v>
      </c>
      <c r="J2319" s="12"/>
      <c r="K2319" s="12"/>
      <c r="L2319" s="12">
        <f t="array" ref="L2319">IFERROR(LOOKUP(2^15,SEARCH({"40A","63A","80A","100A","125A","160A","200A","250A","400A","630A","800A","1000A","1250A","1600A","2000A","2500A","3200A","4000A","5000A","6300A"},UPPER(D2319)),{40,63,80,100,125,160,200,250,400,630,800,1000,1250,1600,2000,2500,3200,4000,5000,6300}),0)</f>
        <v>2000</v>
      </c>
      <c r="M2319" s="9" t="str">
        <f t="shared" si="181"/>
        <v>Straight Feeder</v>
      </c>
      <c r="N2319" s="9" t="str">
        <f t="shared" si="182"/>
        <v>AL</v>
      </c>
      <c r="O2319" s="13" t="str">
        <f t="shared" si="183"/>
        <v>Silver</v>
      </c>
      <c r="P2319" s="9" t="str">
        <f t="shared" si="184"/>
        <v>Epoxy</v>
      </c>
      <c r="Q2319" s="9" t="str">
        <f t="shared" si="185"/>
        <v>5</v>
      </c>
      <c r="R23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19" s="14" t="str">
        <f>IF(ProjectsDB[[#This Row],[Item Type]]="Straight Plug-In",_xlfn.TEXTJOIN("-",TRUE,M2319&amp;"-"&amp;_xlfn.LET(_xlpm.txt,ProjectsDB[[#This Row],[Assembly]],_xlpm.pos,FIND("SP",_xlpm.txt),_xlpm.pre,LEFT(_xlpm.txt,_xlpm.pos-1),IF(RIGHT(_xlpm.pre,3)="123","3PL",IF(RIGHT(_xlpm.pre,2)="12","2PL",IF(RIGHT(_xlpm.pre,1)="1","1PL","3PL")))),N2319,O2319,P2319,Q2319&amp;"W",R2319),_xlfn.TEXTJOIN("-",TRUE,M2319,N2319,O2319,P2319,Q2319&amp;"W",R2319))</f>
        <v>Straight Feeder-AL-Silver-Epoxy-5W-1</v>
      </c>
      <c r="T2319" s="14" t="str">
        <f>IF(COUNTIF(Cycletime[Element Desc.],ProjectsDB[[#This Row],[Element Desc.]])&gt;0,"Found","Not Found")</f>
        <v>Found</v>
      </c>
    </row>
    <row r="2320" spans="2:20" x14ac:dyDescent="0.25">
      <c r="B2320" s="8" t="s">
        <v>4743</v>
      </c>
      <c r="C2320" s="9" t="s">
        <v>1367</v>
      </c>
      <c r="D2320" s="9" t="s">
        <v>1368</v>
      </c>
      <c r="E2320" s="10">
        <v>1</v>
      </c>
      <c r="F2320" s="9" t="s">
        <v>3408</v>
      </c>
      <c r="G2320" s="9" t="s">
        <v>4722</v>
      </c>
      <c r="H2320" s="11"/>
      <c r="I2320" s="12"/>
      <c r="J2320" s="12"/>
      <c r="K2320" s="12"/>
      <c r="L2320" s="12">
        <f t="array" ref="L2320">IFERROR(LOOKUP(2^15,SEARCH({"40A","63A","80A","100A","125A","160A","200A","250A","400A","630A","800A","1000A","1250A","1600A","2000A","2500A","3200A","4000A","5000A","6300A"},UPPER(D2320)),{40,63,80,100,125,160,200,250,400,630,800,1000,1250,1600,2000,2500,3200,4000,5000,6300}),0)</f>
        <v>2000</v>
      </c>
      <c r="M2320" s="9" t="str">
        <f t="shared" si="181"/>
        <v>Joint Pack</v>
      </c>
      <c r="N2320" s="9" t="str">
        <f t="shared" si="182"/>
        <v>AL</v>
      </c>
      <c r="O2320" s="13" t="str">
        <f t="shared" si="183"/>
        <v>Silver</v>
      </c>
      <c r="P2320" s="9" t="str">
        <f t="shared" si="184"/>
        <v>None</v>
      </c>
      <c r="Q2320" s="9" t="str">
        <f t="shared" si="185"/>
        <v>5</v>
      </c>
      <c r="R23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20" s="14" t="str">
        <f>IF(ProjectsDB[[#This Row],[Item Type]]="Straight Plug-In",_xlfn.TEXTJOIN("-",TRUE,M2320&amp;"-"&amp;_xlfn.LET(_xlpm.txt,ProjectsDB[[#This Row],[Assembly]],_xlpm.pos,FIND("SP",_xlpm.txt),_xlpm.pre,LEFT(_xlpm.txt,_xlpm.pos-1),IF(RIGHT(_xlpm.pre,3)="123","3PL",IF(RIGHT(_xlpm.pre,2)="12","2PL",IF(RIGHT(_xlpm.pre,1)="1","1PL","3PL")))),N2320,O2320,P2320,Q2320&amp;"W",R2320),_xlfn.TEXTJOIN("-",TRUE,M2320,N2320,O2320,P2320,Q2320&amp;"W",R2320))</f>
        <v>Joint Pack-AL-Silver-None-5W-1</v>
      </c>
      <c r="T2320" s="14" t="str">
        <f>IF(COUNTIF(Cycletime[Element Desc.],ProjectsDB[[#This Row],[Element Desc.]])&gt;0,"Found","Not Found")</f>
        <v>Found</v>
      </c>
    </row>
    <row r="2321" spans="2:20" x14ac:dyDescent="0.25">
      <c r="B2321" s="8" t="s">
        <v>4744</v>
      </c>
      <c r="C2321" s="9" t="s">
        <v>4745</v>
      </c>
      <c r="D2321" s="9" t="s">
        <v>4746</v>
      </c>
      <c r="E2321" s="10">
        <v>1</v>
      </c>
      <c r="F2321" s="9" t="s">
        <v>3408</v>
      </c>
      <c r="G2321" s="9" t="s">
        <v>4722</v>
      </c>
      <c r="H2321" s="11"/>
      <c r="I2321" s="12">
        <v>1740</v>
      </c>
      <c r="J2321" s="12"/>
      <c r="K2321" s="12"/>
      <c r="L2321" s="12">
        <f t="array" ref="L2321">IFERROR(LOOKUP(2^15,SEARCH({"40A","63A","80A","100A","125A","160A","200A","250A","400A","630A","800A","1000A","1250A","1600A","2000A","2500A","3200A","4000A","5000A","6300A"},UPPER(D2321)),{40,63,80,100,125,160,200,250,400,630,800,1000,1250,1600,2000,2500,3200,4000,5000,6300}),0)</f>
        <v>2000</v>
      </c>
      <c r="M2321" s="9" t="str">
        <f t="shared" si="181"/>
        <v>Straight Feeder</v>
      </c>
      <c r="N2321" s="9" t="str">
        <f t="shared" si="182"/>
        <v>AL</v>
      </c>
      <c r="O2321" s="13" t="str">
        <f t="shared" si="183"/>
        <v>Silver</v>
      </c>
      <c r="P2321" s="9" t="str">
        <f t="shared" si="184"/>
        <v>Epoxy</v>
      </c>
      <c r="Q2321" s="9" t="str">
        <f t="shared" si="185"/>
        <v>5</v>
      </c>
      <c r="R23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21" s="14" t="str">
        <f>IF(ProjectsDB[[#This Row],[Item Type]]="Straight Plug-In",_xlfn.TEXTJOIN("-",TRUE,M2321&amp;"-"&amp;_xlfn.LET(_xlpm.txt,ProjectsDB[[#This Row],[Assembly]],_xlpm.pos,FIND("SP",_xlpm.txt),_xlpm.pre,LEFT(_xlpm.txt,_xlpm.pos-1),IF(RIGHT(_xlpm.pre,3)="123","3PL",IF(RIGHT(_xlpm.pre,2)="12","2PL",IF(RIGHT(_xlpm.pre,1)="1","1PL","3PL")))),N2321,O2321,P2321,Q2321&amp;"W",R2321),_xlfn.TEXTJOIN("-",TRUE,M2321,N2321,O2321,P2321,Q2321&amp;"W",R2321))</f>
        <v>Straight Feeder-AL-Silver-Epoxy-5W-1</v>
      </c>
      <c r="T2321" s="14" t="str">
        <f>IF(COUNTIF(Cycletime[Element Desc.],ProjectsDB[[#This Row],[Element Desc.]])&gt;0,"Found","Not Found")</f>
        <v>Found</v>
      </c>
    </row>
    <row r="2322" spans="2:20" x14ac:dyDescent="0.25">
      <c r="B2322" s="8" t="s">
        <v>4747</v>
      </c>
      <c r="C2322" s="9" t="s">
        <v>1367</v>
      </c>
      <c r="D2322" s="9" t="s">
        <v>1368</v>
      </c>
      <c r="E2322" s="10">
        <v>1</v>
      </c>
      <c r="F2322" s="9" t="s">
        <v>3408</v>
      </c>
      <c r="G2322" s="9" t="s">
        <v>4722</v>
      </c>
      <c r="H2322" s="11"/>
      <c r="I2322" s="12"/>
      <c r="J2322" s="12"/>
      <c r="K2322" s="12"/>
      <c r="L2322" s="12">
        <f t="array" ref="L2322">IFERROR(LOOKUP(2^15,SEARCH({"40A","63A","80A","100A","125A","160A","200A","250A","400A","630A","800A","1000A","1250A","1600A","2000A","2500A","3200A","4000A","5000A","6300A"},UPPER(D2322)),{40,63,80,100,125,160,200,250,400,630,800,1000,1250,1600,2000,2500,3200,4000,5000,6300}),0)</f>
        <v>2000</v>
      </c>
      <c r="M2322" s="9" t="str">
        <f t="shared" si="181"/>
        <v>Joint Pack</v>
      </c>
      <c r="N2322" s="9" t="str">
        <f t="shared" si="182"/>
        <v>AL</v>
      </c>
      <c r="O2322" s="13" t="str">
        <f t="shared" si="183"/>
        <v>Silver</v>
      </c>
      <c r="P2322" s="9" t="str">
        <f t="shared" si="184"/>
        <v>None</v>
      </c>
      <c r="Q2322" s="9" t="str">
        <f t="shared" si="185"/>
        <v>5</v>
      </c>
      <c r="R23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22" s="14" t="str">
        <f>IF(ProjectsDB[[#This Row],[Item Type]]="Straight Plug-In",_xlfn.TEXTJOIN("-",TRUE,M2322&amp;"-"&amp;_xlfn.LET(_xlpm.txt,ProjectsDB[[#This Row],[Assembly]],_xlpm.pos,FIND("SP",_xlpm.txt),_xlpm.pre,LEFT(_xlpm.txt,_xlpm.pos-1),IF(RIGHT(_xlpm.pre,3)="123","3PL",IF(RIGHT(_xlpm.pre,2)="12","2PL",IF(RIGHT(_xlpm.pre,1)="1","1PL","3PL")))),N2322,O2322,P2322,Q2322&amp;"W",R2322),_xlfn.TEXTJOIN("-",TRUE,M2322,N2322,O2322,P2322,Q2322&amp;"W",R2322))</f>
        <v>Joint Pack-AL-Silver-None-5W-1</v>
      </c>
      <c r="T2322" s="14" t="str">
        <f>IF(COUNTIF(Cycletime[Element Desc.],ProjectsDB[[#This Row],[Element Desc.]])&gt;0,"Found","Not Found")</f>
        <v>Found</v>
      </c>
    </row>
    <row r="2323" spans="2:20" x14ac:dyDescent="0.25">
      <c r="B2323" s="8" t="s">
        <v>4748</v>
      </c>
      <c r="C2323" s="9" t="s">
        <v>4749</v>
      </c>
      <c r="D2323" s="9" t="s">
        <v>4750</v>
      </c>
      <c r="E2323" s="10">
        <v>1</v>
      </c>
      <c r="F2323" s="9" t="s">
        <v>3408</v>
      </c>
      <c r="G2323" s="9" t="s">
        <v>4722</v>
      </c>
      <c r="H2323" s="11"/>
      <c r="I2323" s="12">
        <v>1007</v>
      </c>
      <c r="J2323" s="12"/>
      <c r="K2323" s="12"/>
      <c r="L2323" s="12">
        <f t="array" ref="L2323">IFERROR(LOOKUP(2^15,SEARCH({"40A","63A","80A","100A","125A","160A","200A","250A","400A","630A","800A","1000A","1250A","1600A","2000A","2500A","3200A","4000A","5000A","6300A"},UPPER(D2323)),{40,63,80,100,125,160,200,250,400,630,800,1000,1250,1600,2000,2500,3200,4000,5000,6300}),0)</f>
        <v>5000</v>
      </c>
      <c r="M2323" s="9" t="str">
        <f t="shared" si="181"/>
        <v>Straight Feeder</v>
      </c>
      <c r="N2323" s="9" t="str">
        <f t="shared" si="182"/>
        <v>AL</v>
      </c>
      <c r="O2323" s="13" t="str">
        <f t="shared" si="183"/>
        <v>Silver</v>
      </c>
      <c r="P2323" s="9" t="str">
        <f t="shared" si="184"/>
        <v>Epoxy</v>
      </c>
      <c r="Q2323" s="9" t="str">
        <f t="shared" si="185"/>
        <v>5</v>
      </c>
      <c r="R23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23" s="14" t="str">
        <f>IF(ProjectsDB[[#This Row],[Item Type]]="Straight Plug-In",_xlfn.TEXTJOIN("-",TRUE,M2323&amp;"-"&amp;_xlfn.LET(_xlpm.txt,ProjectsDB[[#This Row],[Assembly]],_xlpm.pos,FIND("SP",_xlpm.txt),_xlpm.pre,LEFT(_xlpm.txt,_xlpm.pos-1),IF(RIGHT(_xlpm.pre,3)="123","3PL",IF(RIGHT(_xlpm.pre,2)="12","2PL",IF(RIGHT(_xlpm.pre,1)="1","1PL","3PL")))),N2323,O2323,P2323,Q2323&amp;"W",R2323),_xlfn.TEXTJOIN("-",TRUE,M2323,N2323,O2323,P2323,Q2323&amp;"W",R2323))</f>
        <v>Straight Feeder-AL-Silver-Epoxy-5W-3</v>
      </c>
      <c r="T2323" s="14" t="str">
        <f>IF(COUNTIF(Cycletime[Element Desc.],ProjectsDB[[#This Row],[Element Desc.]])&gt;0,"Found","Not Found")</f>
        <v>Found</v>
      </c>
    </row>
    <row r="2324" spans="2:20" x14ac:dyDescent="0.25">
      <c r="B2324" s="8" t="s">
        <v>4751</v>
      </c>
      <c r="C2324" s="9" t="s">
        <v>4672</v>
      </c>
      <c r="D2324" s="9" t="s">
        <v>4673</v>
      </c>
      <c r="E2324" s="10">
        <v>1</v>
      </c>
      <c r="F2324" s="9" t="s">
        <v>3408</v>
      </c>
      <c r="G2324" s="9" t="s">
        <v>4722</v>
      </c>
      <c r="H2324" s="11"/>
      <c r="I2324" s="12">
        <v>1510</v>
      </c>
      <c r="J2324" s="12"/>
      <c r="K2324" s="12"/>
      <c r="L2324" s="12">
        <f t="array" ref="L2324">IFERROR(LOOKUP(2^15,SEARCH({"40A","63A","80A","100A","125A","160A","200A","250A","400A","630A","800A","1000A","1250A","1600A","2000A","2500A","3200A","4000A","5000A","6300A"},UPPER(D2324)),{40,63,80,100,125,160,200,250,400,630,800,1000,1250,1600,2000,2500,3200,4000,5000,6300}),0)</f>
        <v>5000</v>
      </c>
      <c r="M2324" s="9" t="str">
        <f t="shared" si="181"/>
        <v>Straight Feeder</v>
      </c>
      <c r="N2324" s="9" t="str">
        <f t="shared" si="182"/>
        <v>AL</v>
      </c>
      <c r="O2324" s="13" t="str">
        <f t="shared" si="183"/>
        <v>Silver</v>
      </c>
      <c r="P2324" s="9" t="str">
        <f t="shared" si="184"/>
        <v>Epoxy</v>
      </c>
      <c r="Q2324" s="9" t="str">
        <f t="shared" si="185"/>
        <v>5</v>
      </c>
      <c r="R23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24" s="14" t="str">
        <f>IF(ProjectsDB[[#This Row],[Item Type]]="Straight Plug-In",_xlfn.TEXTJOIN("-",TRUE,M2324&amp;"-"&amp;_xlfn.LET(_xlpm.txt,ProjectsDB[[#This Row],[Assembly]],_xlpm.pos,FIND("SP",_xlpm.txt),_xlpm.pre,LEFT(_xlpm.txt,_xlpm.pos-1),IF(RIGHT(_xlpm.pre,3)="123","3PL",IF(RIGHT(_xlpm.pre,2)="12","2PL",IF(RIGHT(_xlpm.pre,1)="1","1PL","3PL")))),N2324,O2324,P2324,Q2324&amp;"W",R2324),_xlfn.TEXTJOIN("-",TRUE,M2324,N2324,O2324,P2324,Q2324&amp;"W",R2324))</f>
        <v>Straight Feeder-AL-Silver-Epoxy-5W-3</v>
      </c>
      <c r="T2324" s="14" t="str">
        <f>IF(COUNTIF(Cycletime[Element Desc.],ProjectsDB[[#This Row],[Element Desc.]])&gt;0,"Found","Not Found")</f>
        <v>Found</v>
      </c>
    </row>
    <row r="2325" spans="2:20" x14ac:dyDescent="0.25">
      <c r="B2325" s="8" t="s">
        <v>4752</v>
      </c>
      <c r="C2325" s="9" t="s">
        <v>4753</v>
      </c>
      <c r="D2325" s="9" t="s">
        <v>4754</v>
      </c>
      <c r="E2325" s="10">
        <v>1</v>
      </c>
      <c r="F2325" s="9" t="s">
        <v>3408</v>
      </c>
      <c r="G2325" s="9" t="s">
        <v>4722</v>
      </c>
      <c r="H2325" s="11"/>
      <c r="I2325" s="12">
        <v>2580</v>
      </c>
      <c r="J2325" s="12"/>
      <c r="K2325" s="12"/>
      <c r="L2325" s="12">
        <f t="array" ref="L2325">IFERROR(LOOKUP(2^15,SEARCH({"40A","63A","80A","100A","125A","160A","200A","250A","400A","630A","800A","1000A","1250A","1600A","2000A","2500A","3200A","4000A","5000A","6300A"},UPPER(D2325)),{40,63,80,100,125,160,200,250,400,630,800,1000,1250,1600,2000,2500,3200,4000,5000,6300}),0)</f>
        <v>5000</v>
      </c>
      <c r="M2325" s="9" t="str">
        <f t="shared" si="181"/>
        <v>Straight Feeder</v>
      </c>
      <c r="N2325" s="9" t="str">
        <f t="shared" si="182"/>
        <v>AL</v>
      </c>
      <c r="O2325" s="13" t="str">
        <f t="shared" si="183"/>
        <v>Silver</v>
      </c>
      <c r="P2325" s="9" t="str">
        <f t="shared" si="184"/>
        <v>Epoxy</v>
      </c>
      <c r="Q2325" s="9" t="str">
        <f t="shared" si="185"/>
        <v>5</v>
      </c>
      <c r="R23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25" s="14" t="str">
        <f>IF(ProjectsDB[[#This Row],[Item Type]]="Straight Plug-In",_xlfn.TEXTJOIN("-",TRUE,M2325&amp;"-"&amp;_xlfn.LET(_xlpm.txt,ProjectsDB[[#This Row],[Assembly]],_xlpm.pos,FIND("SP",_xlpm.txt),_xlpm.pre,LEFT(_xlpm.txt,_xlpm.pos-1),IF(RIGHT(_xlpm.pre,3)="123","3PL",IF(RIGHT(_xlpm.pre,2)="12","2PL",IF(RIGHT(_xlpm.pre,1)="1","1PL","3PL")))),N2325,O2325,P2325,Q2325&amp;"W",R2325),_xlfn.TEXTJOIN("-",TRUE,M2325,N2325,O2325,P2325,Q2325&amp;"W",R2325))</f>
        <v>Straight Feeder-AL-Silver-Epoxy-5W-3</v>
      </c>
      <c r="T2325" s="14" t="str">
        <f>IF(COUNTIF(Cycletime[Element Desc.],ProjectsDB[[#This Row],[Element Desc.]])&gt;0,"Found","Not Found")</f>
        <v>Found</v>
      </c>
    </row>
    <row r="2326" spans="2:20" x14ac:dyDescent="0.25">
      <c r="B2326" s="8" t="s">
        <v>4755</v>
      </c>
      <c r="C2326" s="9" t="s">
        <v>4756</v>
      </c>
      <c r="D2326" s="9" t="s">
        <v>4757</v>
      </c>
      <c r="E2326" s="10">
        <v>1</v>
      </c>
      <c r="F2326" s="9" t="s">
        <v>3408</v>
      </c>
      <c r="G2326" s="9" t="s">
        <v>4722</v>
      </c>
      <c r="H2326" s="11"/>
      <c r="I2326" s="12">
        <v>1980</v>
      </c>
      <c r="J2326" s="12"/>
      <c r="K2326" s="12"/>
      <c r="L2326" s="12">
        <f t="array" ref="L2326">IFERROR(LOOKUP(2^15,SEARCH({"40A","63A","80A","100A","125A","160A","200A","250A","400A","630A","800A","1000A","1250A","1600A","2000A","2500A","3200A","4000A","5000A","6300A"},UPPER(D2326)),{40,63,80,100,125,160,200,250,400,630,800,1000,1250,1600,2000,2500,3200,4000,5000,6300}),0)</f>
        <v>5000</v>
      </c>
      <c r="M2326" s="9" t="str">
        <f t="shared" si="181"/>
        <v>Straight Feeder</v>
      </c>
      <c r="N2326" s="9" t="str">
        <f t="shared" si="182"/>
        <v>AL</v>
      </c>
      <c r="O2326" s="13" t="str">
        <f t="shared" si="183"/>
        <v>Silver</v>
      </c>
      <c r="P2326" s="9" t="str">
        <f t="shared" si="184"/>
        <v>Epoxy</v>
      </c>
      <c r="Q2326" s="9" t="str">
        <f t="shared" si="185"/>
        <v>5</v>
      </c>
      <c r="R23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26" s="14" t="str">
        <f>IF(ProjectsDB[[#This Row],[Item Type]]="Straight Plug-In",_xlfn.TEXTJOIN("-",TRUE,M2326&amp;"-"&amp;_xlfn.LET(_xlpm.txt,ProjectsDB[[#This Row],[Assembly]],_xlpm.pos,FIND("SP",_xlpm.txt),_xlpm.pre,LEFT(_xlpm.txt,_xlpm.pos-1),IF(RIGHT(_xlpm.pre,3)="123","3PL",IF(RIGHT(_xlpm.pre,2)="12","2PL",IF(RIGHT(_xlpm.pre,1)="1","1PL","3PL")))),N2326,O2326,P2326,Q2326&amp;"W",R2326),_xlfn.TEXTJOIN("-",TRUE,M2326,N2326,O2326,P2326,Q2326&amp;"W",R2326))</f>
        <v>Straight Feeder-AL-Silver-Epoxy-5W-3</v>
      </c>
      <c r="T2326" s="14" t="str">
        <f>IF(COUNTIF(Cycletime[Element Desc.],ProjectsDB[[#This Row],[Element Desc.]])&gt;0,"Found","Not Found")</f>
        <v>Found</v>
      </c>
    </row>
    <row r="2327" spans="2:20" x14ac:dyDescent="0.25">
      <c r="B2327" s="8" t="s">
        <v>4758</v>
      </c>
      <c r="C2327" s="9" t="s">
        <v>3505</v>
      </c>
      <c r="D2327" s="9" t="s">
        <v>3506</v>
      </c>
      <c r="E2327" s="10">
        <v>5</v>
      </c>
      <c r="F2327" s="9" t="s">
        <v>3408</v>
      </c>
      <c r="G2327" s="9" t="s">
        <v>4722</v>
      </c>
      <c r="H2327" s="11"/>
      <c r="I2327" s="12"/>
      <c r="J2327" s="12"/>
      <c r="K2327" s="12"/>
      <c r="L2327" s="12">
        <f t="array" ref="L2327">IFERROR(LOOKUP(2^15,SEARCH({"40A","63A","80A","100A","125A","160A","200A","250A","400A","630A","800A","1000A","1250A","1600A","2000A","2500A","3200A","4000A","5000A","6300A"},UPPER(D2327)),{40,63,80,100,125,160,200,250,400,630,800,1000,1250,1600,2000,2500,3200,4000,5000,6300}),0)</f>
        <v>5000</v>
      </c>
      <c r="M2327" s="9" t="str">
        <f t="shared" si="181"/>
        <v>Joint Pack</v>
      </c>
      <c r="N2327" s="9" t="str">
        <f t="shared" si="182"/>
        <v>AL</v>
      </c>
      <c r="O2327" s="13" t="str">
        <f t="shared" si="183"/>
        <v>Silver</v>
      </c>
      <c r="P2327" s="9" t="str">
        <f t="shared" si="184"/>
        <v>None</v>
      </c>
      <c r="Q2327" s="9" t="str">
        <f t="shared" si="185"/>
        <v>5</v>
      </c>
      <c r="R23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27" s="14" t="str">
        <f>IF(ProjectsDB[[#This Row],[Item Type]]="Straight Plug-In",_xlfn.TEXTJOIN("-",TRUE,M2327&amp;"-"&amp;_xlfn.LET(_xlpm.txt,ProjectsDB[[#This Row],[Assembly]],_xlpm.pos,FIND("SP",_xlpm.txt),_xlpm.pre,LEFT(_xlpm.txt,_xlpm.pos-1),IF(RIGHT(_xlpm.pre,3)="123","3PL",IF(RIGHT(_xlpm.pre,2)="12","2PL",IF(RIGHT(_xlpm.pre,1)="1","1PL","3PL")))),N2327,O2327,P2327,Q2327&amp;"W",R2327),_xlfn.TEXTJOIN("-",TRUE,M2327,N2327,O2327,P2327,Q2327&amp;"W",R2327))</f>
        <v>Joint Pack-AL-Silver-None-5W-3</v>
      </c>
      <c r="T2327" s="14" t="str">
        <f>IF(COUNTIF(Cycletime[Element Desc.],ProjectsDB[[#This Row],[Element Desc.]])&gt;0,"Found","Not Found")</f>
        <v>Found</v>
      </c>
    </row>
    <row r="2328" spans="2:20" x14ac:dyDescent="0.25">
      <c r="B2328" s="8" t="s">
        <v>4759</v>
      </c>
      <c r="C2328" s="9" t="s">
        <v>3596</v>
      </c>
      <c r="D2328" s="9" t="s">
        <v>3597</v>
      </c>
      <c r="E2328" s="10">
        <v>1</v>
      </c>
      <c r="F2328" s="9" t="s">
        <v>3408</v>
      </c>
      <c r="G2328" s="9" t="s">
        <v>4722</v>
      </c>
      <c r="H2328" s="11"/>
      <c r="I2328" s="12">
        <v>400</v>
      </c>
      <c r="J2328" s="12"/>
      <c r="K2328" s="12"/>
      <c r="L2328" s="12">
        <f t="array" ref="L2328">IFERROR(LOOKUP(2^15,SEARCH({"40A","63A","80A","100A","125A","160A","200A","250A","400A","630A","800A","1000A","1250A","1600A","2000A","2500A","3200A","4000A","5000A","6300A"},UPPER(D2328)),{40,63,80,100,125,160,200,250,400,630,800,1000,1250,1600,2000,2500,3200,4000,5000,6300}),0)</f>
        <v>5000</v>
      </c>
      <c r="M2328" s="9" t="str">
        <f t="shared" si="181"/>
        <v>Straight Feeder</v>
      </c>
      <c r="N2328" s="9" t="str">
        <f t="shared" si="182"/>
        <v>AL</v>
      </c>
      <c r="O2328" s="13" t="str">
        <f t="shared" si="183"/>
        <v>Silver</v>
      </c>
      <c r="P2328" s="9" t="str">
        <f t="shared" si="184"/>
        <v>Epoxy</v>
      </c>
      <c r="Q2328" s="9" t="str">
        <f t="shared" si="185"/>
        <v>5</v>
      </c>
      <c r="R23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28" s="14" t="str">
        <f>IF(ProjectsDB[[#This Row],[Item Type]]="Straight Plug-In",_xlfn.TEXTJOIN("-",TRUE,M2328&amp;"-"&amp;_xlfn.LET(_xlpm.txt,ProjectsDB[[#This Row],[Assembly]],_xlpm.pos,FIND("SP",_xlpm.txt),_xlpm.pre,LEFT(_xlpm.txt,_xlpm.pos-1),IF(RIGHT(_xlpm.pre,3)="123","3PL",IF(RIGHT(_xlpm.pre,2)="12","2PL",IF(RIGHT(_xlpm.pre,1)="1","1PL","3PL")))),N2328,O2328,P2328,Q2328&amp;"W",R2328),_xlfn.TEXTJOIN("-",TRUE,M2328,N2328,O2328,P2328,Q2328&amp;"W",R2328))</f>
        <v>Straight Feeder-AL-Silver-Epoxy-5W-3</v>
      </c>
      <c r="T2328" s="14" t="str">
        <f>IF(COUNTIF(Cycletime[Element Desc.],ProjectsDB[[#This Row],[Element Desc.]])&gt;0,"Found","Not Found")</f>
        <v>Found</v>
      </c>
    </row>
    <row r="2329" spans="2:20" x14ac:dyDescent="0.25">
      <c r="B2329" s="8" t="s">
        <v>4760</v>
      </c>
      <c r="C2329" s="9" t="s">
        <v>4761</v>
      </c>
      <c r="D2329" s="9" t="s">
        <v>4762</v>
      </c>
      <c r="E2329" s="10">
        <v>1</v>
      </c>
      <c r="F2329" s="9" t="s">
        <v>3408</v>
      </c>
      <c r="G2329" s="9" t="s">
        <v>4722</v>
      </c>
      <c r="H2329" s="11"/>
      <c r="I2329" s="12">
        <v>300</v>
      </c>
      <c r="J2329" s="12">
        <v>480</v>
      </c>
      <c r="K2329" s="12"/>
      <c r="L2329" s="12">
        <f t="array" ref="L2329">IFERROR(LOOKUP(2^15,SEARCH({"40A","63A","80A","100A","125A","160A","200A","250A","400A","630A","800A","1000A","1250A","1600A","2000A","2500A","3200A","4000A","5000A","6300A"},UPPER(D2329)),{40,63,80,100,125,160,200,250,400,630,800,1000,1250,1600,2000,2500,3200,4000,5000,6300}),0)</f>
        <v>5000</v>
      </c>
      <c r="M2329" s="9" t="str">
        <f t="shared" si="181"/>
        <v>Elbow Flat</v>
      </c>
      <c r="N2329" s="9" t="str">
        <f t="shared" si="182"/>
        <v>AL</v>
      </c>
      <c r="O2329" s="13" t="str">
        <f t="shared" si="183"/>
        <v>Silver</v>
      </c>
      <c r="P2329" s="9" t="str">
        <f t="shared" si="184"/>
        <v>Epoxy</v>
      </c>
      <c r="Q2329" s="9" t="str">
        <f t="shared" si="185"/>
        <v>5</v>
      </c>
      <c r="R23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29" s="14" t="str">
        <f>IF(ProjectsDB[[#This Row],[Item Type]]="Straight Plug-In",_xlfn.TEXTJOIN("-",TRUE,M2329&amp;"-"&amp;_xlfn.LET(_xlpm.txt,ProjectsDB[[#This Row],[Assembly]],_xlpm.pos,FIND("SP",_xlpm.txt),_xlpm.pre,LEFT(_xlpm.txt,_xlpm.pos-1),IF(RIGHT(_xlpm.pre,3)="123","3PL",IF(RIGHT(_xlpm.pre,2)="12","2PL",IF(RIGHT(_xlpm.pre,1)="1","1PL","3PL")))),N2329,O2329,P2329,Q2329&amp;"W",R2329),_xlfn.TEXTJOIN("-",TRUE,M2329,N2329,O2329,P2329,Q2329&amp;"W",R2329))</f>
        <v>Elbow Flat-AL-Silver-Epoxy-5W-3</v>
      </c>
      <c r="T2329" s="14" t="str">
        <f>IF(COUNTIF(Cycletime[Element Desc.],ProjectsDB[[#This Row],[Element Desc.]])&gt;0,"Found","Not Found")</f>
        <v>Found</v>
      </c>
    </row>
    <row r="2330" spans="2:20" x14ac:dyDescent="0.25">
      <c r="B2330" s="8" t="s">
        <v>4763</v>
      </c>
      <c r="C2330" s="9" t="s">
        <v>4764</v>
      </c>
      <c r="D2330" s="9" t="s">
        <v>4765</v>
      </c>
      <c r="E2330" s="10">
        <v>1</v>
      </c>
      <c r="F2330" s="9" t="s">
        <v>3408</v>
      </c>
      <c r="G2330" s="9" t="s">
        <v>4722</v>
      </c>
      <c r="H2330" s="11"/>
      <c r="I2330" s="12">
        <v>930</v>
      </c>
      <c r="J2330" s="12"/>
      <c r="K2330" s="12"/>
      <c r="L2330" s="12">
        <f t="array" ref="L2330">IFERROR(LOOKUP(2^15,SEARCH({"40A","63A","80A","100A","125A","160A","200A","250A","400A","630A","800A","1000A","1250A","1600A","2000A","2500A","3200A","4000A","5000A","6300A"},UPPER(D2330)),{40,63,80,100,125,160,200,250,400,630,800,1000,1250,1600,2000,2500,3200,4000,5000,6300}),0)</f>
        <v>5000</v>
      </c>
      <c r="M2330" s="9" t="str">
        <f t="shared" si="181"/>
        <v>Straight Feeder</v>
      </c>
      <c r="N2330" s="9" t="str">
        <f t="shared" si="182"/>
        <v>AL</v>
      </c>
      <c r="O2330" s="13" t="str">
        <f t="shared" si="183"/>
        <v>Silver</v>
      </c>
      <c r="P2330" s="9" t="str">
        <f t="shared" si="184"/>
        <v>Epoxy</v>
      </c>
      <c r="Q2330" s="9" t="str">
        <f t="shared" si="185"/>
        <v>5</v>
      </c>
      <c r="R23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30" s="14" t="str">
        <f>IF(ProjectsDB[[#This Row],[Item Type]]="Straight Plug-In",_xlfn.TEXTJOIN("-",TRUE,M2330&amp;"-"&amp;_xlfn.LET(_xlpm.txt,ProjectsDB[[#This Row],[Assembly]],_xlpm.pos,FIND("SP",_xlpm.txt),_xlpm.pre,LEFT(_xlpm.txt,_xlpm.pos-1),IF(RIGHT(_xlpm.pre,3)="123","3PL",IF(RIGHT(_xlpm.pre,2)="12","2PL",IF(RIGHT(_xlpm.pre,1)="1","1PL","3PL")))),N2330,O2330,P2330,Q2330&amp;"W",R2330),_xlfn.TEXTJOIN("-",TRUE,M2330,N2330,O2330,P2330,Q2330&amp;"W",R2330))</f>
        <v>Straight Feeder-AL-Silver-Epoxy-5W-3</v>
      </c>
      <c r="T2330" s="14" t="str">
        <f>IF(COUNTIF(Cycletime[Element Desc.],ProjectsDB[[#This Row],[Element Desc.]])&gt;0,"Found","Not Found")</f>
        <v>Found</v>
      </c>
    </row>
    <row r="2331" spans="2:20" x14ac:dyDescent="0.25">
      <c r="B2331" s="8" t="s">
        <v>4766</v>
      </c>
      <c r="C2331" s="9" t="s">
        <v>3505</v>
      </c>
      <c r="D2331" s="9" t="s">
        <v>3506</v>
      </c>
      <c r="E2331" s="10">
        <v>2</v>
      </c>
      <c r="F2331" s="9" t="s">
        <v>3408</v>
      </c>
      <c r="G2331" s="9" t="s">
        <v>4722</v>
      </c>
      <c r="H2331" s="11"/>
      <c r="I2331" s="12"/>
      <c r="J2331" s="12"/>
      <c r="K2331" s="12"/>
      <c r="L2331" s="12">
        <f t="array" ref="L2331">IFERROR(LOOKUP(2^15,SEARCH({"40A","63A","80A","100A","125A","160A","200A","250A","400A","630A","800A","1000A","1250A","1600A","2000A","2500A","3200A","4000A","5000A","6300A"},UPPER(D2331)),{40,63,80,100,125,160,200,250,400,630,800,1000,1250,1600,2000,2500,3200,4000,5000,6300}),0)</f>
        <v>5000</v>
      </c>
      <c r="M2331" s="9" t="str">
        <f t="shared" si="181"/>
        <v>Joint Pack</v>
      </c>
      <c r="N2331" s="9" t="str">
        <f t="shared" si="182"/>
        <v>AL</v>
      </c>
      <c r="O2331" s="13" t="str">
        <f t="shared" si="183"/>
        <v>Silver</v>
      </c>
      <c r="P2331" s="9" t="str">
        <f t="shared" si="184"/>
        <v>None</v>
      </c>
      <c r="Q2331" s="9" t="str">
        <f t="shared" si="185"/>
        <v>5</v>
      </c>
      <c r="R23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31" s="14" t="str">
        <f>IF(ProjectsDB[[#This Row],[Item Type]]="Straight Plug-In",_xlfn.TEXTJOIN("-",TRUE,M2331&amp;"-"&amp;_xlfn.LET(_xlpm.txt,ProjectsDB[[#This Row],[Assembly]],_xlpm.pos,FIND("SP",_xlpm.txt),_xlpm.pre,LEFT(_xlpm.txt,_xlpm.pos-1),IF(RIGHT(_xlpm.pre,3)="123","3PL",IF(RIGHT(_xlpm.pre,2)="12","2PL",IF(RIGHT(_xlpm.pre,1)="1","1PL","3PL")))),N2331,O2331,P2331,Q2331&amp;"W",R2331),_xlfn.TEXTJOIN("-",TRUE,M2331,N2331,O2331,P2331,Q2331&amp;"W",R2331))</f>
        <v>Joint Pack-AL-Silver-None-5W-3</v>
      </c>
      <c r="T2331" s="14" t="str">
        <f>IF(COUNTIF(Cycletime[Element Desc.],ProjectsDB[[#This Row],[Element Desc.]])&gt;0,"Found","Not Found")</f>
        <v>Found</v>
      </c>
    </row>
    <row r="2332" spans="2:20" x14ac:dyDescent="0.25">
      <c r="B2332" s="8" t="s">
        <v>4767</v>
      </c>
      <c r="C2332" s="9" t="s">
        <v>4768</v>
      </c>
      <c r="D2332" s="9" t="s">
        <v>4769</v>
      </c>
      <c r="E2332" s="10">
        <v>1</v>
      </c>
      <c r="F2332" s="9" t="s">
        <v>3408</v>
      </c>
      <c r="G2332" s="9" t="s">
        <v>4722</v>
      </c>
      <c r="H2332" s="11"/>
      <c r="I2332" s="12">
        <v>560</v>
      </c>
      <c r="J2332" s="12">
        <v>525</v>
      </c>
      <c r="K2332" s="12"/>
      <c r="L2332" s="12">
        <f t="array" ref="L2332">IFERROR(LOOKUP(2^15,SEARCH({"40A","63A","80A","100A","125A","160A","200A","250A","400A","630A","800A","1000A","1250A","1600A","2000A","2500A","3200A","4000A","5000A","6300A"},UPPER(D2332)),{40,63,80,100,125,160,200,250,400,630,800,1000,1250,1600,2000,2500,3200,4000,5000,6300}),0)</f>
        <v>5000</v>
      </c>
      <c r="M2332" s="9" t="str">
        <f t="shared" si="181"/>
        <v>Elbow Flat</v>
      </c>
      <c r="N2332" s="9" t="str">
        <f t="shared" si="182"/>
        <v>AL</v>
      </c>
      <c r="O2332" s="13" t="str">
        <f t="shared" si="183"/>
        <v>Silver</v>
      </c>
      <c r="P2332" s="9" t="str">
        <f t="shared" si="184"/>
        <v>Epoxy</v>
      </c>
      <c r="Q2332" s="9" t="str">
        <f t="shared" si="185"/>
        <v>5</v>
      </c>
      <c r="R23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32" s="14" t="str">
        <f>IF(ProjectsDB[[#This Row],[Item Type]]="Straight Plug-In",_xlfn.TEXTJOIN("-",TRUE,M2332&amp;"-"&amp;_xlfn.LET(_xlpm.txt,ProjectsDB[[#This Row],[Assembly]],_xlpm.pos,FIND("SP",_xlpm.txt),_xlpm.pre,LEFT(_xlpm.txt,_xlpm.pos-1),IF(RIGHT(_xlpm.pre,3)="123","3PL",IF(RIGHT(_xlpm.pre,2)="12","2PL",IF(RIGHT(_xlpm.pre,1)="1","1PL","3PL")))),N2332,O2332,P2332,Q2332&amp;"W",R2332),_xlfn.TEXTJOIN("-",TRUE,M2332,N2332,O2332,P2332,Q2332&amp;"W",R2332))</f>
        <v>Elbow Flat-AL-Silver-Epoxy-5W-3</v>
      </c>
      <c r="T2332" s="14" t="str">
        <f>IF(COUNTIF(Cycletime[Element Desc.],ProjectsDB[[#This Row],[Element Desc.]])&gt;0,"Found","Not Found")</f>
        <v>Found</v>
      </c>
    </row>
    <row r="2333" spans="2:20" x14ac:dyDescent="0.25">
      <c r="B2333" s="8" t="s">
        <v>4770</v>
      </c>
      <c r="C2333" s="9" t="s">
        <v>3505</v>
      </c>
      <c r="D2333" s="9" t="s">
        <v>3506</v>
      </c>
      <c r="E2333" s="10">
        <v>1</v>
      </c>
      <c r="F2333" s="9" t="s">
        <v>3408</v>
      </c>
      <c r="G2333" s="9" t="s">
        <v>4722</v>
      </c>
      <c r="H2333" s="11"/>
      <c r="I2333" s="12"/>
      <c r="J2333" s="12"/>
      <c r="K2333" s="12"/>
      <c r="L2333" s="12">
        <f t="array" ref="L2333">IFERROR(LOOKUP(2^15,SEARCH({"40A","63A","80A","100A","125A","160A","200A","250A","400A","630A","800A","1000A","1250A","1600A","2000A","2500A","3200A","4000A","5000A","6300A"},UPPER(D2333)),{40,63,80,100,125,160,200,250,400,630,800,1000,1250,1600,2000,2500,3200,4000,5000,6300}),0)</f>
        <v>5000</v>
      </c>
      <c r="M2333" s="9" t="str">
        <f t="shared" si="181"/>
        <v>Joint Pack</v>
      </c>
      <c r="N2333" s="9" t="str">
        <f t="shared" si="182"/>
        <v>AL</v>
      </c>
      <c r="O2333" s="13" t="str">
        <f t="shared" si="183"/>
        <v>Silver</v>
      </c>
      <c r="P2333" s="9" t="str">
        <f t="shared" si="184"/>
        <v>None</v>
      </c>
      <c r="Q2333" s="9" t="str">
        <f t="shared" si="185"/>
        <v>5</v>
      </c>
      <c r="R23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33" s="14" t="str">
        <f>IF(ProjectsDB[[#This Row],[Item Type]]="Straight Plug-In",_xlfn.TEXTJOIN("-",TRUE,M2333&amp;"-"&amp;_xlfn.LET(_xlpm.txt,ProjectsDB[[#This Row],[Assembly]],_xlpm.pos,FIND("SP",_xlpm.txt),_xlpm.pre,LEFT(_xlpm.txt,_xlpm.pos-1),IF(RIGHT(_xlpm.pre,3)="123","3PL",IF(RIGHT(_xlpm.pre,2)="12","2PL",IF(RIGHT(_xlpm.pre,1)="1","1PL","3PL")))),N2333,O2333,P2333,Q2333&amp;"W",R2333),_xlfn.TEXTJOIN("-",TRUE,M2333,N2333,O2333,P2333,Q2333&amp;"W",R2333))</f>
        <v>Joint Pack-AL-Silver-None-5W-3</v>
      </c>
      <c r="T2333" s="14" t="str">
        <f>IF(COUNTIF(Cycletime[Element Desc.],ProjectsDB[[#This Row],[Element Desc.]])&gt;0,"Found","Not Found")</f>
        <v>Found</v>
      </c>
    </row>
    <row r="2334" spans="2:20" x14ac:dyDescent="0.25">
      <c r="B2334" s="8" t="s">
        <v>4771</v>
      </c>
      <c r="C2334" s="9" t="s">
        <v>4772</v>
      </c>
      <c r="D2334" s="9" t="s">
        <v>4773</v>
      </c>
      <c r="E2334" s="10">
        <v>1</v>
      </c>
      <c r="F2334" s="9" t="s">
        <v>3408</v>
      </c>
      <c r="G2334" s="9" t="s">
        <v>4722</v>
      </c>
      <c r="H2334" s="11"/>
      <c r="I2334" s="12">
        <v>760</v>
      </c>
      <c r="J2334" s="12"/>
      <c r="K2334" s="12"/>
      <c r="L2334" s="12">
        <f t="array" ref="L2334">IFERROR(LOOKUP(2^15,SEARCH({"40A","63A","80A","100A","125A","160A","200A","250A","400A","630A","800A","1000A","1250A","1600A","2000A","2500A","3200A","4000A","5000A","6300A"},UPPER(D2334)),{40,63,80,100,125,160,200,250,400,630,800,1000,1250,1600,2000,2500,3200,4000,5000,6300}),0)</f>
        <v>2000</v>
      </c>
      <c r="M2334" s="9" t="str">
        <f t="shared" si="181"/>
        <v>Straight Feeder</v>
      </c>
      <c r="N2334" s="9" t="str">
        <f t="shared" si="182"/>
        <v>AL</v>
      </c>
      <c r="O2334" s="13" t="str">
        <f t="shared" si="183"/>
        <v>Silver</v>
      </c>
      <c r="P2334" s="9" t="str">
        <f t="shared" si="184"/>
        <v>Epoxy</v>
      </c>
      <c r="Q2334" s="9" t="str">
        <f t="shared" si="185"/>
        <v>5</v>
      </c>
      <c r="R23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34" s="14" t="str">
        <f>IF(ProjectsDB[[#This Row],[Item Type]]="Straight Plug-In",_xlfn.TEXTJOIN("-",TRUE,M2334&amp;"-"&amp;_xlfn.LET(_xlpm.txt,ProjectsDB[[#This Row],[Assembly]],_xlpm.pos,FIND("SP",_xlpm.txt),_xlpm.pre,LEFT(_xlpm.txt,_xlpm.pos-1),IF(RIGHT(_xlpm.pre,3)="123","3PL",IF(RIGHT(_xlpm.pre,2)="12","2PL",IF(RIGHT(_xlpm.pre,1)="1","1PL","3PL")))),N2334,O2334,P2334,Q2334&amp;"W",R2334),_xlfn.TEXTJOIN("-",TRUE,M2334,N2334,O2334,P2334,Q2334&amp;"W",R2334))</f>
        <v>Straight Feeder-AL-Silver-Epoxy-5W-1</v>
      </c>
      <c r="T2334" s="14" t="str">
        <f>IF(COUNTIF(Cycletime[Element Desc.],ProjectsDB[[#This Row],[Element Desc.]])&gt;0,"Found","Not Found")</f>
        <v>Found</v>
      </c>
    </row>
    <row r="2335" spans="2:20" x14ac:dyDescent="0.25">
      <c r="B2335" s="8" t="s">
        <v>4774</v>
      </c>
      <c r="C2335" s="9" t="s">
        <v>4775</v>
      </c>
      <c r="D2335" s="9" t="s">
        <v>4776</v>
      </c>
      <c r="E2335" s="10">
        <v>1</v>
      </c>
      <c r="F2335" s="9" t="s">
        <v>3408</v>
      </c>
      <c r="G2335" s="9" t="s">
        <v>4722</v>
      </c>
      <c r="H2335" s="11"/>
      <c r="I2335" s="12">
        <v>710</v>
      </c>
      <c r="J2335" s="12">
        <v>650</v>
      </c>
      <c r="K2335" s="12"/>
      <c r="L2335" s="12">
        <f t="array" ref="L2335">IFERROR(LOOKUP(2^15,SEARCH({"40A","63A","80A","100A","125A","160A","200A","250A","400A","630A","800A","1000A","1250A","1600A","2000A","2500A","3200A","4000A","5000A","6300A"},UPPER(D2335)),{40,63,80,100,125,160,200,250,400,630,800,1000,1250,1600,2000,2500,3200,4000,5000,6300}),0)</f>
        <v>2000</v>
      </c>
      <c r="M2335" s="9" t="str">
        <f t="shared" si="181"/>
        <v>Elbow Edge</v>
      </c>
      <c r="N2335" s="9" t="str">
        <f t="shared" si="182"/>
        <v>AL</v>
      </c>
      <c r="O2335" s="13" t="str">
        <f t="shared" si="183"/>
        <v>Silver</v>
      </c>
      <c r="P2335" s="9" t="str">
        <f t="shared" si="184"/>
        <v>Epoxy</v>
      </c>
      <c r="Q2335" s="9" t="str">
        <f t="shared" si="185"/>
        <v>5</v>
      </c>
      <c r="R23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35" s="14" t="str">
        <f>IF(ProjectsDB[[#This Row],[Item Type]]="Straight Plug-In",_xlfn.TEXTJOIN("-",TRUE,M2335&amp;"-"&amp;_xlfn.LET(_xlpm.txt,ProjectsDB[[#This Row],[Assembly]],_xlpm.pos,FIND("SP",_xlpm.txt),_xlpm.pre,LEFT(_xlpm.txt,_xlpm.pos-1),IF(RIGHT(_xlpm.pre,3)="123","3PL",IF(RIGHT(_xlpm.pre,2)="12","2PL",IF(RIGHT(_xlpm.pre,1)="1","1PL","3PL")))),N2335,O2335,P2335,Q2335&amp;"W",R2335),_xlfn.TEXTJOIN("-",TRUE,M2335,N2335,O2335,P2335,Q2335&amp;"W",R2335))</f>
        <v>Elbow Edge-AL-Silver-Epoxy-5W-1</v>
      </c>
      <c r="T2335" s="14" t="str">
        <f>IF(COUNTIF(Cycletime[Element Desc.],ProjectsDB[[#This Row],[Element Desc.]])&gt;0,"Found","Not Found")</f>
        <v>Found</v>
      </c>
    </row>
    <row r="2336" spans="2:20" x14ac:dyDescent="0.25">
      <c r="B2336" s="8" t="s">
        <v>4777</v>
      </c>
      <c r="C2336" s="9" t="s">
        <v>4778</v>
      </c>
      <c r="D2336" s="9" t="s">
        <v>4779</v>
      </c>
      <c r="E2336" s="10">
        <v>1</v>
      </c>
      <c r="F2336" s="9" t="s">
        <v>3408</v>
      </c>
      <c r="G2336" s="9" t="s">
        <v>4722</v>
      </c>
      <c r="H2336" s="11"/>
      <c r="I2336" s="12">
        <v>1690</v>
      </c>
      <c r="J2336" s="12"/>
      <c r="K2336" s="12"/>
      <c r="L2336" s="12">
        <f t="array" ref="L2336">IFERROR(LOOKUP(2^15,SEARCH({"40A","63A","80A","100A","125A","160A","200A","250A","400A","630A","800A","1000A","1250A","1600A","2000A","2500A","3200A","4000A","5000A","6300A"},UPPER(D2336)),{40,63,80,100,125,160,200,250,400,630,800,1000,1250,1600,2000,2500,3200,4000,5000,6300}),0)</f>
        <v>2000</v>
      </c>
      <c r="M2336" s="9" t="str">
        <f t="shared" si="181"/>
        <v>Straight Feeder</v>
      </c>
      <c r="N2336" s="9" t="str">
        <f t="shared" si="182"/>
        <v>AL</v>
      </c>
      <c r="O2336" s="13" t="str">
        <f t="shared" si="183"/>
        <v>Silver</v>
      </c>
      <c r="P2336" s="9" t="str">
        <f t="shared" si="184"/>
        <v>Epoxy</v>
      </c>
      <c r="Q2336" s="9" t="str">
        <f t="shared" si="185"/>
        <v>5</v>
      </c>
      <c r="R23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36" s="14" t="str">
        <f>IF(ProjectsDB[[#This Row],[Item Type]]="Straight Plug-In",_xlfn.TEXTJOIN("-",TRUE,M2336&amp;"-"&amp;_xlfn.LET(_xlpm.txt,ProjectsDB[[#This Row],[Assembly]],_xlpm.pos,FIND("SP",_xlpm.txt),_xlpm.pre,LEFT(_xlpm.txt,_xlpm.pos-1),IF(RIGHT(_xlpm.pre,3)="123","3PL",IF(RIGHT(_xlpm.pre,2)="12","2PL",IF(RIGHT(_xlpm.pre,1)="1","1PL","3PL")))),N2336,O2336,P2336,Q2336&amp;"W",R2336),_xlfn.TEXTJOIN("-",TRUE,M2336,N2336,O2336,P2336,Q2336&amp;"W",R2336))</f>
        <v>Straight Feeder-AL-Silver-Epoxy-5W-1</v>
      </c>
      <c r="T2336" s="14" t="str">
        <f>IF(COUNTIF(Cycletime[Element Desc.],ProjectsDB[[#This Row],[Element Desc.]])&gt;0,"Found","Not Found")</f>
        <v>Found</v>
      </c>
    </row>
    <row r="2337" spans="2:20" x14ac:dyDescent="0.25">
      <c r="B2337" s="8" t="s">
        <v>4780</v>
      </c>
      <c r="C2337" s="9" t="s">
        <v>1367</v>
      </c>
      <c r="D2337" s="9" t="s">
        <v>1368</v>
      </c>
      <c r="E2337" s="10">
        <v>3</v>
      </c>
      <c r="F2337" s="9" t="s">
        <v>3408</v>
      </c>
      <c r="G2337" s="9" t="s">
        <v>4722</v>
      </c>
      <c r="H2337" s="11"/>
      <c r="I2337" s="12"/>
      <c r="J2337" s="12"/>
      <c r="K2337" s="12"/>
      <c r="L2337" s="12">
        <f t="array" ref="L2337">IFERROR(LOOKUP(2^15,SEARCH({"40A","63A","80A","100A","125A","160A","200A","250A","400A","630A","800A","1000A","1250A","1600A","2000A","2500A","3200A","4000A","5000A","6300A"},UPPER(D2337)),{40,63,80,100,125,160,200,250,400,630,800,1000,1250,1600,2000,2500,3200,4000,5000,6300}),0)</f>
        <v>2000</v>
      </c>
      <c r="M2337" s="9" t="str">
        <f t="shared" si="181"/>
        <v>Joint Pack</v>
      </c>
      <c r="N2337" s="9" t="str">
        <f t="shared" si="182"/>
        <v>AL</v>
      </c>
      <c r="O2337" s="13" t="str">
        <f t="shared" si="183"/>
        <v>Silver</v>
      </c>
      <c r="P2337" s="9" t="str">
        <f t="shared" si="184"/>
        <v>None</v>
      </c>
      <c r="Q2337" s="9" t="str">
        <f t="shared" si="185"/>
        <v>5</v>
      </c>
      <c r="R23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37" s="14" t="str">
        <f>IF(ProjectsDB[[#This Row],[Item Type]]="Straight Plug-In",_xlfn.TEXTJOIN("-",TRUE,M2337&amp;"-"&amp;_xlfn.LET(_xlpm.txt,ProjectsDB[[#This Row],[Assembly]],_xlpm.pos,FIND("SP",_xlpm.txt),_xlpm.pre,LEFT(_xlpm.txt,_xlpm.pos-1),IF(RIGHT(_xlpm.pre,3)="123","3PL",IF(RIGHT(_xlpm.pre,2)="12","2PL",IF(RIGHT(_xlpm.pre,1)="1","1PL","3PL")))),N2337,O2337,P2337,Q2337&amp;"W",R2337),_xlfn.TEXTJOIN("-",TRUE,M2337,N2337,O2337,P2337,Q2337&amp;"W",R2337))</f>
        <v>Joint Pack-AL-Silver-None-5W-1</v>
      </c>
      <c r="T2337" s="14" t="str">
        <f>IF(COUNTIF(Cycletime[Element Desc.],ProjectsDB[[#This Row],[Element Desc.]])&gt;0,"Found","Not Found")</f>
        <v>Found</v>
      </c>
    </row>
    <row r="2338" spans="2:20" x14ac:dyDescent="0.25">
      <c r="B2338" s="8" t="s">
        <v>4781</v>
      </c>
      <c r="C2338" s="9" t="s">
        <v>3511</v>
      </c>
      <c r="D2338" s="9" t="s">
        <v>3512</v>
      </c>
      <c r="E2338" s="10">
        <v>2</v>
      </c>
      <c r="F2338" s="9" t="s">
        <v>3408</v>
      </c>
      <c r="G2338" s="9" t="s">
        <v>4782</v>
      </c>
      <c r="H2338" s="11"/>
      <c r="I2338" s="12">
        <v>580</v>
      </c>
      <c r="J2338" s="12">
        <v>580</v>
      </c>
      <c r="K2338" s="12"/>
      <c r="L2338" s="12">
        <f t="array" ref="L2338">IFERROR(LOOKUP(2^15,SEARCH({"40A","63A","80A","100A","125A","160A","200A","250A","400A","630A","800A","1000A","1250A","1600A","2000A","2500A","3200A","4000A","5000A","6300A"},UPPER(D2338)),{40,63,80,100,125,160,200,250,400,630,800,1000,1250,1600,2000,2500,3200,4000,5000,6300}),0)</f>
        <v>5000</v>
      </c>
      <c r="M2338" s="9" t="str">
        <f t="shared" si="181"/>
        <v>Elbow Edge</v>
      </c>
      <c r="N2338" s="9" t="str">
        <f t="shared" si="182"/>
        <v>AL</v>
      </c>
      <c r="O2338" s="13" t="str">
        <f t="shared" si="183"/>
        <v>Silver</v>
      </c>
      <c r="P2338" s="9" t="str">
        <f t="shared" si="184"/>
        <v>Epoxy</v>
      </c>
      <c r="Q2338" s="9" t="str">
        <f t="shared" si="185"/>
        <v>5</v>
      </c>
      <c r="R23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38" s="14" t="str">
        <f>IF(ProjectsDB[[#This Row],[Item Type]]="Straight Plug-In",_xlfn.TEXTJOIN("-",TRUE,M2338&amp;"-"&amp;_xlfn.LET(_xlpm.txt,ProjectsDB[[#This Row],[Assembly]],_xlpm.pos,FIND("SP",_xlpm.txt),_xlpm.pre,LEFT(_xlpm.txt,_xlpm.pos-1),IF(RIGHT(_xlpm.pre,3)="123","3PL",IF(RIGHT(_xlpm.pre,2)="12","2PL",IF(RIGHT(_xlpm.pre,1)="1","1PL","3PL")))),N2338,O2338,P2338,Q2338&amp;"W",R2338),_xlfn.TEXTJOIN("-",TRUE,M2338,N2338,O2338,P2338,Q2338&amp;"W",R2338))</f>
        <v>Elbow Edge-AL-Silver-Epoxy-5W-3</v>
      </c>
      <c r="T2338" s="14" t="str">
        <f>IF(COUNTIF(Cycletime[Element Desc.],ProjectsDB[[#This Row],[Element Desc.]])&gt;0,"Found","Not Found")</f>
        <v>Found</v>
      </c>
    </row>
    <row r="2339" spans="2:20" x14ac:dyDescent="0.25">
      <c r="B2339" s="8" t="s">
        <v>4783</v>
      </c>
      <c r="C2339" s="9" t="s">
        <v>4784</v>
      </c>
      <c r="D2339" s="9" t="s">
        <v>4785</v>
      </c>
      <c r="E2339" s="10">
        <v>1</v>
      </c>
      <c r="F2339" s="9" t="s">
        <v>3408</v>
      </c>
      <c r="G2339" s="9" t="s">
        <v>4782</v>
      </c>
      <c r="H2339" s="11"/>
      <c r="I2339" s="12">
        <v>1030</v>
      </c>
      <c r="J2339" s="12">
        <v>1030</v>
      </c>
      <c r="K2339" s="12"/>
      <c r="L2339" s="12">
        <f t="array" ref="L2339">IFERROR(LOOKUP(2^15,SEARCH({"40A","63A","80A","100A","125A","160A","200A","250A","400A","630A","800A","1000A","1250A","1600A","2000A","2500A","3200A","4000A","5000A","6300A"},UPPER(D2339)),{40,63,80,100,125,160,200,250,400,630,800,1000,1250,1600,2000,2500,3200,4000,5000,6300}),0)</f>
        <v>5000</v>
      </c>
      <c r="M2339" s="9" t="str">
        <f t="shared" si="181"/>
        <v>Elbow Edge</v>
      </c>
      <c r="N2339" s="9" t="str">
        <f t="shared" si="182"/>
        <v>AL</v>
      </c>
      <c r="O2339" s="13" t="str">
        <f t="shared" si="183"/>
        <v>Silver</v>
      </c>
      <c r="P2339" s="9" t="str">
        <f t="shared" si="184"/>
        <v>Epoxy</v>
      </c>
      <c r="Q2339" s="9" t="str">
        <f t="shared" si="185"/>
        <v>5</v>
      </c>
      <c r="R23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39" s="14" t="str">
        <f>IF(ProjectsDB[[#This Row],[Item Type]]="Straight Plug-In",_xlfn.TEXTJOIN("-",TRUE,M2339&amp;"-"&amp;_xlfn.LET(_xlpm.txt,ProjectsDB[[#This Row],[Assembly]],_xlpm.pos,FIND("SP",_xlpm.txt),_xlpm.pre,LEFT(_xlpm.txt,_xlpm.pos-1),IF(RIGHT(_xlpm.pre,3)="123","3PL",IF(RIGHT(_xlpm.pre,2)="12","2PL",IF(RIGHT(_xlpm.pre,1)="1","1PL","3PL")))),N2339,O2339,P2339,Q2339&amp;"W",R2339),_xlfn.TEXTJOIN("-",TRUE,M2339,N2339,O2339,P2339,Q2339&amp;"W",R2339))</f>
        <v>Elbow Edge-AL-Silver-Epoxy-5W-3</v>
      </c>
      <c r="T2339" s="14" t="str">
        <f>IF(COUNTIF(Cycletime[Element Desc.],ProjectsDB[[#This Row],[Element Desc.]])&gt;0,"Found","Not Found")</f>
        <v>Found</v>
      </c>
    </row>
    <row r="2340" spans="2:20" x14ac:dyDescent="0.25">
      <c r="B2340" s="8" t="s">
        <v>4786</v>
      </c>
      <c r="C2340" s="9" t="s">
        <v>4787</v>
      </c>
      <c r="D2340" s="9" t="s">
        <v>4788</v>
      </c>
      <c r="E2340" s="10">
        <v>1</v>
      </c>
      <c r="F2340" s="9" t="s">
        <v>3408</v>
      </c>
      <c r="G2340" s="9" t="s">
        <v>4782</v>
      </c>
      <c r="H2340" s="11"/>
      <c r="I2340" s="12">
        <v>690</v>
      </c>
      <c r="J2340" s="12">
        <v>1030</v>
      </c>
      <c r="K2340" s="12"/>
      <c r="L2340" s="12">
        <f t="array" ref="L2340">IFERROR(LOOKUP(2^15,SEARCH({"40A","63A","80A","100A","125A","160A","200A","250A","400A","630A","800A","1000A","1250A","1600A","2000A","2500A","3200A","4000A","5000A","6300A"},UPPER(D2340)),{40,63,80,100,125,160,200,250,400,630,800,1000,1250,1600,2000,2500,3200,4000,5000,6300}),0)</f>
        <v>5000</v>
      </c>
      <c r="M2340" s="9" t="str">
        <f t="shared" si="181"/>
        <v>Elbow Edge</v>
      </c>
      <c r="N2340" s="9" t="str">
        <f t="shared" si="182"/>
        <v>AL</v>
      </c>
      <c r="O2340" s="13" t="str">
        <f t="shared" si="183"/>
        <v>Silver</v>
      </c>
      <c r="P2340" s="9" t="str">
        <f t="shared" si="184"/>
        <v>Epoxy</v>
      </c>
      <c r="Q2340" s="9" t="str">
        <f t="shared" si="185"/>
        <v>5</v>
      </c>
      <c r="R23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40" s="14" t="str">
        <f>IF(ProjectsDB[[#This Row],[Item Type]]="Straight Plug-In",_xlfn.TEXTJOIN("-",TRUE,M2340&amp;"-"&amp;_xlfn.LET(_xlpm.txt,ProjectsDB[[#This Row],[Assembly]],_xlpm.pos,FIND("SP",_xlpm.txt),_xlpm.pre,LEFT(_xlpm.txt,_xlpm.pos-1),IF(RIGHT(_xlpm.pre,3)="123","3PL",IF(RIGHT(_xlpm.pre,2)="12","2PL",IF(RIGHT(_xlpm.pre,1)="1","1PL","3PL")))),N2340,O2340,P2340,Q2340&amp;"W",R2340),_xlfn.TEXTJOIN("-",TRUE,M2340,N2340,O2340,P2340,Q2340&amp;"W",R2340))</f>
        <v>Elbow Edge-AL-Silver-Epoxy-5W-3</v>
      </c>
      <c r="T2340" s="14" t="str">
        <f>IF(COUNTIF(Cycletime[Element Desc.],ProjectsDB[[#This Row],[Element Desc.]])&gt;0,"Found","Not Found")</f>
        <v>Found</v>
      </c>
    </row>
    <row r="2341" spans="2:20" x14ac:dyDescent="0.25">
      <c r="B2341" s="8" t="s">
        <v>4789</v>
      </c>
      <c r="C2341" s="9" t="s">
        <v>3505</v>
      </c>
      <c r="D2341" s="9" t="s">
        <v>3506</v>
      </c>
      <c r="E2341" s="10">
        <v>5</v>
      </c>
      <c r="F2341" s="9" t="s">
        <v>3408</v>
      </c>
      <c r="G2341" s="9" t="s">
        <v>4782</v>
      </c>
      <c r="H2341" s="11"/>
      <c r="I2341" s="12"/>
      <c r="J2341" s="12"/>
      <c r="K2341" s="12"/>
      <c r="L2341" s="12">
        <f t="array" ref="L2341">IFERROR(LOOKUP(2^15,SEARCH({"40A","63A","80A","100A","125A","160A","200A","250A","400A","630A","800A","1000A","1250A","1600A","2000A","2500A","3200A","4000A","5000A","6300A"},UPPER(D2341)),{40,63,80,100,125,160,200,250,400,630,800,1000,1250,1600,2000,2500,3200,4000,5000,6300}),0)</f>
        <v>5000</v>
      </c>
      <c r="M2341" s="9" t="str">
        <f t="shared" si="181"/>
        <v>Joint Pack</v>
      </c>
      <c r="N2341" s="9" t="str">
        <f t="shared" si="182"/>
        <v>AL</v>
      </c>
      <c r="O2341" s="13" t="str">
        <f t="shared" si="183"/>
        <v>Silver</v>
      </c>
      <c r="P2341" s="9" t="str">
        <f t="shared" si="184"/>
        <v>None</v>
      </c>
      <c r="Q2341" s="9" t="str">
        <f t="shared" si="185"/>
        <v>5</v>
      </c>
      <c r="R23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41" s="14" t="str">
        <f>IF(ProjectsDB[[#This Row],[Item Type]]="Straight Plug-In",_xlfn.TEXTJOIN("-",TRUE,M2341&amp;"-"&amp;_xlfn.LET(_xlpm.txt,ProjectsDB[[#This Row],[Assembly]],_xlpm.pos,FIND("SP",_xlpm.txt),_xlpm.pre,LEFT(_xlpm.txt,_xlpm.pos-1),IF(RIGHT(_xlpm.pre,3)="123","3PL",IF(RIGHT(_xlpm.pre,2)="12","2PL",IF(RIGHT(_xlpm.pre,1)="1","1PL","3PL")))),N2341,O2341,P2341,Q2341&amp;"W",R2341),_xlfn.TEXTJOIN("-",TRUE,M2341,N2341,O2341,P2341,Q2341&amp;"W",R2341))</f>
        <v>Joint Pack-AL-Silver-None-5W-3</v>
      </c>
      <c r="T2341" s="14" t="str">
        <f>IF(COUNTIF(Cycletime[Element Desc.],ProjectsDB[[#This Row],[Element Desc.]])&gt;0,"Found","Not Found")</f>
        <v>Found</v>
      </c>
    </row>
    <row r="2342" spans="2:20" x14ac:dyDescent="0.25">
      <c r="B2342" s="8" t="s">
        <v>4790</v>
      </c>
      <c r="C2342" s="9" t="s">
        <v>3773</v>
      </c>
      <c r="D2342" s="9" t="s">
        <v>3774</v>
      </c>
      <c r="E2342" s="10">
        <v>1</v>
      </c>
      <c r="F2342" s="9" t="s">
        <v>3408</v>
      </c>
      <c r="G2342" s="9" t="s">
        <v>4782</v>
      </c>
      <c r="H2342" s="11"/>
      <c r="I2342" s="12">
        <v>1000</v>
      </c>
      <c r="J2342" s="12"/>
      <c r="K2342" s="12"/>
      <c r="L2342" s="12">
        <f t="array" ref="L2342">IFERROR(LOOKUP(2^15,SEARCH({"40A","63A","80A","100A","125A","160A","200A","250A","400A","630A","800A","1000A","1250A","1600A","2000A","2500A","3200A","4000A","5000A","6300A"},UPPER(D2342)),{40,63,80,100,125,160,200,250,400,630,800,1000,1250,1600,2000,2500,3200,4000,5000,6300}),0)</f>
        <v>5000</v>
      </c>
      <c r="M2342" s="9" t="str">
        <f t="shared" si="181"/>
        <v>Straight Feeder</v>
      </c>
      <c r="N2342" s="9" t="str">
        <f t="shared" si="182"/>
        <v>AL</v>
      </c>
      <c r="O2342" s="13" t="str">
        <f t="shared" si="183"/>
        <v>Silver</v>
      </c>
      <c r="P2342" s="9" t="str">
        <f t="shared" si="184"/>
        <v>Epoxy</v>
      </c>
      <c r="Q2342" s="9" t="str">
        <f t="shared" si="185"/>
        <v>5</v>
      </c>
      <c r="R23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42" s="14" t="str">
        <f>IF(ProjectsDB[[#This Row],[Item Type]]="Straight Plug-In",_xlfn.TEXTJOIN("-",TRUE,M2342&amp;"-"&amp;_xlfn.LET(_xlpm.txt,ProjectsDB[[#This Row],[Assembly]],_xlpm.pos,FIND("SP",_xlpm.txt),_xlpm.pre,LEFT(_xlpm.txt,_xlpm.pos-1),IF(RIGHT(_xlpm.pre,3)="123","3PL",IF(RIGHT(_xlpm.pre,2)="12","2PL",IF(RIGHT(_xlpm.pre,1)="1","1PL","3PL")))),N2342,O2342,P2342,Q2342&amp;"W",R2342),_xlfn.TEXTJOIN("-",TRUE,M2342,N2342,O2342,P2342,Q2342&amp;"W",R2342))</f>
        <v>Straight Feeder-AL-Silver-Epoxy-5W-3</v>
      </c>
      <c r="T2342" s="14" t="str">
        <f>IF(COUNTIF(Cycletime[Element Desc.],ProjectsDB[[#This Row],[Element Desc.]])&gt;0,"Found","Not Found")</f>
        <v>Found</v>
      </c>
    </row>
    <row r="2343" spans="2:20" x14ac:dyDescent="0.25">
      <c r="B2343" s="8" t="s">
        <v>4791</v>
      </c>
      <c r="C2343" s="9" t="s">
        <v>3511</v>
      </c>
      <c r="D2343" s="9" t="s">
        <v>3512</v>
      </c>
      <c r="E2343" s="10">
        <v>2</v>
      </c>
      <c r="F2343" s="9" t="s">
        <v>3408</v>
      </c>
      <c r="G2343" s="9" t="s">
        <v>4782</v>
      </c>
      <c r="H2343" s="11"/>
      <c r="I2343" s="12">
        <v>580</v>
      </c>
      <c r="J2343" s="12">
        <v>580</v>
      </c>
      <c r="K2343" s="12"/>
      <c r="L2343" s="12">
        <f t="array" ref="L2343">IFERROR(LOOKUP(2^15,SEARCH({"40A","63A","80A","100A","125A","160A","200A","250A","400A","630A","800A","1000A","1250A","1600A","2000A","2500A","3200A","4000A","5000A","6300A"},UPPER(D2343)),{40,63,80,100,125,160,200,250,400,630,800,1000,1250,1600,2000,2500,3200,4000,5000,6300}),0)</f>
        <v>5000</v>
      </c>
      <c r="M2343" s="9" t="str">
        <f t="shared" si="181"/>
        <v>Elbow Edge</v>
      </c>
      <c r="N2343" s="9" t="str">
        <f t="shared" si="182"/>
        <v>AL</v>
      </c>
      <c r="O2343" s="13" t="str">
        <f t="shared" si="183"/>
        <v>Silver</v>
      </c>
      <c r="P2343" s="9" t="str">
        <f t="shared" si="184"/>
        <v>Epoxy</v>
      </c>
      <c r="Q2343" s="9" t="str">
        <f t="shared" si="185"/>
        <v>5</v>
      </c>
      <c r="R23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43" s="14" t="str">
        <f>IF(ProjectsDB[[#This Row],[Item Type]]="Straight Plug-In",_xlfn.TEXTJOIN("-",TRUE,M2343&amp;"-"&amp;_xlfn.LET(_xlpm.txt,ProjectsDB[[#This Row],[Assembly]],_xlpm.pos,FIND("SP",_xlpm.txt),_xlpm.pre,LEFT(_xlpm.txt,_xlpm.pos-1),IF(RIGHT(_xlpm.pre,3)="123","3PL",IF(RIGHT(_xlpm.pre,2)="12","2PL",IF(RIGHT(_xlpm.pre,1)="1","1PL","3PL")))),N2343,O2343,P2343,Q2343&amp;"W",R2343),_xlfn.TEXTJOIN("-",TRUE,M2343,N2343,O2343,P2343,Q2343&amp;"W",R2343))</f>
        <v>Elbow Edge-AL-Silver-Epoxy-5W-3</v>
      </c>
      <c r="T2343" s="14" t="str">
        <f>IF(COUNTIF(Cycletime[Element Desc.],ProjectsDB[[#This Row],[Element Desc.]])&gt;0,"Found","Not Found")</f>
        <v>Found</v>
      </c>
    </row>
    <row r="2344" spans="2:20" x14ac:dyDescent="0.25">
      <c r="B2344" s="8" t="s">
        <v>4792</v>
      </c>
      <c r="C2344" s="9" t="s">
        <v>4793</v>
      </c>
      <c r="D2344" s="9" t="s">
        <v>4794</v>
      </c>
      <c r="E2344" s="10">
        <v>1</v>
      </c>
      <c r="F2344" s="9" t="s">
        <v>3408</v>
      </c>
      <c r="G2344" s="9" t="s">
        <v>4782</v>
      </c>
      <c r="H2344" s="11"/>
      <c r="I2344" s="12">
        <v>1800</v>
      </c>
      <c r="J2344" s="12"/>
      <c r="K2344" s="12"/>
      <c r="L2344" s="12">
        <f t="array" ref="L2344">IFERROR(LOOKUP(2^15,SEARCH({"40A","63A","80A","100A","125A","160A","200A","250A","400A","630A","800A","1000A","1250A","1600A","2000A","2500A","3200A","4000A","5000A","6300A"},UPPER(D2344)),{40,63,80,100,125,160,200,250,400,630,800,1000,1250,1600,2000,2500,3200,4000,5000,6300}),0)</f>
        <v>5000</v>
      </c>
      <c r="M2344" s="9" t="str">
        <f t="shared" si="181"/>
        <v>Straight Feeder</v>
      </c>
      <c r="N2344" s="9" t="str">
        <f t="shared" si="182"/>
        <v>AL</v>
      </c>
      <c r="O2344" s="13" t="str">
        <f t="shared" si="183"/>
        <v>Silver</v>
      </c>
      <c r="P2344" s="9" t="str">
        <f t="shared" si="184"/>
        <v>Epoxy</v>
      </c>
      <c r="Q2344" s="9" t="str">
        <f t="shared" si="185"/>
        <v>5</v>
      </c>
      <c r="R23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44" s="14" t="str">
        <f>IF(ProjectsDB[[#This Row],[Item Type]]="Straight Plug-In",_xlfn.TEXTJOIN("-",TRUE,M2344&amp;"-"&amp;_xlfn.LET(_xlpm.txt,ProjectsDB[[#This Row],[Assembly]],_xlpm.pos,FIND("SP",_xlpm.txt),_xlpm.pre,LEFT(_xlpm.txt,_xlpm.pos-1),IF(RIGHT(_xlpm.pre,3)="123","3PL",IF(RIGHT(_xlpm.pre,2)="12","2PL",IF(RIGHT(_xlpm.pre,1)="1","1PL","3PL")))),N2344,O2344,P2344,Q2344&amp;"W",R2344),_xlfn.TEXTJOIN("-",TRUE,M2344,N2344,O2344,P2344,Q2344&amp;"W",R2344))</f>
        <v>Straight Feeder-AL-Silver-Epoxy-5W-3</v>
      </c>
      <c r="T2344" s="14" t="str">
        <f>IF(COUNTIF(Cycletime[Element Desc.],ProjectsDB[[#This Row],[Element Desc.]])&gt;0,"Found","Not Found")</f>
        <v>Found</v>
      </c>
    </row>
    <row r="2345" spans="2:20" x14ac:dyDescent="0.25">
      <c r="B2345" s="8" t="s">
        <v>4795</v>
      </c>
      <c r="C2345" s="9" t="s">
        <v>4796</v>
      </c>
      <c r="D2345" s="9" t="s">
        <v>4797</v>
      </c>
      <c r="E2345" s="10">
        <v>1</v>
      </c>
      <c r="F2345" s="9" t="s">
        <v>3408</v>
      </c>
      <c r="G2345" s="9" t="s">
        <v>4782</v>
      </c>
      <c r="H2345" s="11"/>
      <c r="I2345" s="12">
        <v>965</v>
      </c>
      <c r="J2345" s="12"/>
      <c r="K2345" s="12"/>
      <c r="L2345" s="12">
        <f t="array" ref="L2345">IFERROR(LOOKUP(2^15,SEARCH({"40A","63A","80A","100A","125A","160A","200A","250A","400A","630A","800A","1000A","1250A","1600A","2000A","2500A","3200A","4000A","5000A","6300A"},UPPER(D2345)),{40,63,80,100,125,160,200,250,400,630,800,1000,1250,1600,2000,2500,3200,4000,5000,6300}),0)</f>
        <v>5000</v>
      </c>
      <c r="M2345" s="9" t="str">
        <f t="shared" si="181"/>
        <v>Straight Feeder</v>
      </c>
      <c r="N2345" s="9" t="str">
        <f t="shared" si="182"/>
        <v>AL</v>
      </c>
      <c r="O2345" s="13" t="str">
        <f t="shared" si="183"/>
        <v>Silver</v>
      </c>
      <c r="P2345" s="9" t="str">
        <f t="shared" si="184"/>
        <v>Epoxy</v>
      </c>
      <c r="Q2345" s="9" t="str">
        <f t="shared" si="185"/>
        <v>5</v>
      </c>
      <c r="R23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45" s="14" t="str">
        <f>IF(ProjectsDB[[#This Row],[Item Type]]="Straight Plug-In",_xlfn.TEXTJOIN("-",TRUE,M2345&amp;"-"&amp;_xlfn.LET(_xlpm.txt,ProjectsDB[[#This Row],[Assembly]],_xlpm.pos,FIND("SP",_xlpm.txt),_xlpm.pre,LEFT(_xlpm.txt,_xlpm.pos-1),IF(RIGHT(_xlpm.pre,3)="123","3PL",IF(RIGHT(_xlpm.pre,2)="12","2PL",IF(RIGHT(_xlpm.pre,1)="1","1PL","3PL")))),N2345,O2345,P2345,Q2345&amp;"W",R2345),_xlfn.TEXTJOIN("-",TRUE,M2345,N2345,O2345,P2345,Q2345&amp;"W",R2345))</f>
        <v>Straight Feeder-AL-Silver-Epoxy-5W-3</v>
      </c>
      <c r="T2345" s="14" t="str">
        <f>IF(COUNTIF(Cycletime[Element Desc.],ProjectsDB[[#This Row],[Element Desc.]])&gt;0,"Found","Not Found")</f>
        <v>Found</v>
      </c>
    </row>
    <row r="2346" spans="2:20" x14ac:dyDescent="0.25">
      <c r="B2346" s="8" t="s">
        <v>4798</v>
      </c>
      <c r="C2346" s="9" t="s">
        <v>3493</v>
      </c>
      <c r="D2346" s="9" t="s">
        <v>3494</v>
      </c>
      <c r="E2346" s="10">
        <v>1</v>
      </c>
      <c r="F2346" s="9" t="s">
        <v>3408</v>
      </c>
      <c r="G2346" s="9" t="s">
        <v>4782</v>
      </c>
      <c r="H2346" s="11"/>
      <c r="I2346" s="12">
        <v>580</v>
      </c>
      <c r="J2346" s="12">
        <v>580</v>
      </c>
      <c r="K2346" s="12">
        <v>580</v>
      </c>
      <c r="L2346" s="12">
        <f t="array" ref="L2346">IFERROR(LOOKUP(2^15,SEARCH({"40A","63A","80A","100A","125A","160A","200A","250A","400A","630A","800A","1000A","1250A","1600A","2000A","2500A","3200A","4000A","5000A","6300A"},UPPER(D2346)),{40,63,80,100,125,160,200,250,400,630,800,1000,1250,1600,2000,2500,3200,4000,5000,6300}),0)</f>
        <v>5000</v>
      </c>
      <c r="M2346" s="9" t="str">
        <f t="shared" si="181"/>
        <v>T-Section</v>
      </c>
      <c r="N2346" s="9" t="str">
        <f t="shared" si="182"/>
        <v>AL</v>
      </c>
      <c r="O2346" s="13" t="str">
        <f t="shared" si="183"/>
        <v>Silver</v>
      </c>
      <c r="P2346" s="9" t="str">
        <f t="shared" si="184"/>
        <v>Epoxy</v>
      </c>
      <c r="Q2346" s="9" t="str">
        <f t="shared" si="185"/>
        <v>5</v>
      </c>
      <c r="R23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46" s="14" t="str">
        <f>IF(ProjectsDB[[#This Row],[Item Type]]="Straight Plug-In",_xlfn.TEXTJOIN("-",TRUE,M2346&amp;"-"&amp;_xlfn.LET(_xlpm.txt,ProjectsDB[[#This Row],[Assembly]],_xlpm.pos,FIND("SP",_xlpm.txt),_xlpm.pre,LEFT(_xlpm.txt,_xlpm.pos-1),IF(RIGHT(_xlpm.pre,3)="123","3PL",IF(RIGHT(_xlpm.pre,2)="12","2PL",IF(RIGHT(_xlpm.pre,1)="1","1PL","3PL")))),N2346,O2346,P2346,Q2346&amp;"W",R2346),_xlfn.TEXTJOIN("-",TRUE,M2346,N2346,O2346,P2346,Q2346&amp;"W",R2346))</f>
        <v>T-Section-AL-Silver-Epoxy-5W-3</v>
      </c>
      <c r="T2346" s="14" t="str">
        <f>IF(COUNTIF(Cycletime[Element Desc.],ProjectsDB[[#This Row],[Element Desc.]])&gt;0,"Found","Not Found")</f>
        <v>Found</v>
      </c>
    </row>
    <row r="2347" spans="2:20" x14ac:dyDescent="0.25">
      <c r="B2347" s="8" t="s">
        <v>4799</v>
      </c>
      <c r="C2347" s="9" t="s">
        <v>3505</v>
      </c>
      <c r="D2347" s="9" t="s">
        <v>3506</v>
      </c>
      <c r="E2347" s="10">
        <v>5</v>
      </c>
      <c r="F2347" s="9" t="s">
        <v>3408</v>
      </c>
      <c r="G2347" s="9" t="s">
        <v>4782</v>
      </c>
      <c r="H2347" s="11"/>
      <c r="I2347" s="12"/>
      <c r="J2347" s="12"/>
      <c r="K2347" s="12"/>
      <c r="L2347" s="12">
        <f t="array" ref="L2347">IFERROR(LOOKUP(2^15,SEARCH({"40A","63A","80A","100A","125A","160A","200A","250A","400A","630A","800A","1000A","1250A","1600A","2000A","2500A","3200A","4000A","5000A","6300A"},UPPER(D2347)),{40,63,80,100,125,160,200,250,400,630,800,1000,1250,1600,2000,2500,3200,4000,5000,6300}),0)</f>
        <v>5000</v>
      </c>
      <c r="M2347" s="9" t="str">
        <f t="shared" si="181"/>
        <v>Joint Pack</v>
      </c>
      <c r="N2347" s="9" t="str">
        <f t="shared" si="182"/>
        <v>AL</v>
      </c>
      <c r="O2347" s="13" t="str">
        <f t="shared" si="183"/>
        <v>Silver</v>
      </c>
      <c r="P2347" s="9" t="str">
        <f t="shared" si="184"/>
        <v>None</v>
      </c>
      <c r="Q2347" s="9" t="str">
        <f t="shared" si="185"/>
        <v>5</v>
      </c>
      <c r="R23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47" s="14" t="str">
        <f>IF(ProjectsDB[[#This Row],[Item Type]]="Straight Plug-In",_xlfn.TEXTJOIN("-",TRUE,M2347&amp;"-"&amp;_xlfn.LET(_xlpm.txt,ProjectsDB[[#This Row],[Assembly]],_xlpm.pos,FIND("SP",_xlpm.txt),_xlpm.pre,LEFT(_xlpm.txt,_xlpm.pos-1),IF(RIGHT(_xlpm.pre,3)="123","3PL",IF(RIGHT(_xlpm.pre,2)="12","2PL",IF(RIGHT(_xlpm.pre,1)="1","1PL","3PL")))),N2347,O2347,P2347,Q2347&amp;"W",R2347),_xlfn.TEXTJOIN("-",TRUE,M2347,N2347,O2347,P2347,Q2347&amp;"W",R2347))</f>
        <v>Joint Pack-AL-Silver-None-5W-3</v>
      </c>
      <c r="T2347" s="14" t="str">
        <f>IF(COUNTIF(Cycletime[Element Desc.],ProjectsDB[[#This Row],[Element Desc.]])&gt;0,"Found","Not Found")</f>
        <v>Found</v>
      </c>
    </row>
    <row r="2348" spans="2:20" x14ac:dyDescent="0.25">
      <c r="B2348" s="8" t="s">
        <v>4800</v>
      </c>
      <c r="C2348" s="9" t="s">
        <v>3693</v>
      </c>
      <c r="D2348" s="9" t="s">
        <v>3694</v>
      </c>
      <c r="E2348" s="10">
        <v>2</v>
      </c>
      <c r="F2348" s="9" t="s">
        <v>3408</v>
      </c>
      <c r="G2348" s="9" t="s">
        <v>4782</v>
      </c>
      <c r="H2348" s="11"/>
      <c r="I2348" s="12">
        <v>425</v>
      </c>
      <c r="J2348" s="12"/>
      <c r="K2348" s="12"/>
      <c r="L2348" s="12">
        <f t="array" ref="L2348">IFERROR(LOOKUP(2^15,SEARCH({"40A","63A","80A","100A","125A","160A","200A","250A","400A","630A","800A","1000A","1250A","1600A","2000A","2500A","3200A","4000A","5000A","6300A"},UPPER(D2348)),{40,63,80,100,125,160,200,250,400,630,800,1000,1250,1600,2000,2500,3200,4000,5000,6300}),0)</f>
        <v>5000</v>
      </c>
      <c r="M2348" s="9" t="str">
        <f t="shared" si="181"/>
        <v>Flange Straight</v>
      </c>
      <c r="N2348" s="9" t="str">
        <f t="shared" si="182"/>
        <v>AL</v>
      </c>
      <c r="O2348" s="13" t="str">
        <f t="shared" si="183"/>
        <v>Silver</v>
      </c>
      <c r="P2348" s="9" t="str">
        <f t="shared" si="184"/>
        <v>Epoxy</v>
      </c>
      <c r="Q2348" s="9" t="str">
        <f t="shared" si="185"/>
        <v>5</v>
      </c>
      <c r="R23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48" s="14" t="str">
        <f>IF(ProjectsDB[[#This Row],[Item Type]]="Straight Plug-In",_xlfn.TEXTJOIN("-",TRUE,M2348&amp;"-"&amp;_xlfn.LET(_xlpm.txt,ProjectsDB[[#This Row],[Assembly]],_xlpm.pos,FIND("SP",_xlpm.txt),_xlpm.pre,LEFT(_xlpm.txt,_xlpm.pos-1),IF(RIGHT(_xlpm.pre,3)="123","3PL",IF(RIGHT(_xlpm.pre,2)="12","2PL",IF(RIGHT(_xlpm.pre,1)="1","1PL","3PL")))),N2348,O2348,P2348,Q2348&amp;"W",R2348),_xlfn.TEXTJOIN("-",TRUE,M2348,N2348,O2348,P2348,Q2348&amp;"W",R2348))</f>
        <v>Flange Straight-AL-Silver-Epoxy-5W-3</v>
      </c>
      <c r="T2348" s="14" t="str">
        <f>IF(COUNTIF(Cycletime[Element Desc.],ProjectsDB[[#This Row],[Element Desc.]])&gt;0,"Found","Not Found")</f>
        <v>Found</v>
      </c>
    </row>
    <row r="2349" spans="2:20" x14ac:dyDescent="0.25">
      <c r="B2349" s="8" t="s">
        <v>4801</v>
      </c>
      <c r="C2349" s="9" t="s">
        <v>3496</v>
      </c>
      <c r="D2349" s="9" t="s">
        <v>3497</v>
      </c>
      <c r="E2349" s="10">
        <v>1</v>
      </c>
      <c r="F2349" s="9" t="s">
        <v>3408</v>
      </c>
      <c r="G2349" s="9" t="s">
        <v>4782</v>
      </c>
      <c r="H2349" s="11"/>
      <c r="I2349" s="12">
        <v>500</v>
      </c>
      <c r="J2349" s="12"/>
      <c r="K2349" s="12"/>
      <c r="L2349" s="12">
        <f t="array" ref="L2349">IFERROR(LOOKUP(2^15,SEARCH({"40A","63A","80A","100A","125A","160A","200A","250A","400A","630A","800A","1000A","1250A","1600A","2000A","2500A","3200A","4000A","5000A","6300A"},UPPER(D2349)),{40,63,80,100,125,160,200,250,400,630,800,1000,1250,1600,2000,2500,3200,4000,5000,6300}),0)</f>
        <v>5000</v>
      </c>
      <c r="M2349" s="9" t="str">
        <f t="shared" si="181"/>
        <v>Straight Feeder</v>
      </c>
      <c r="N2349" s="9" t="str">
        <f t="shared" si="182"/>
        <v>AL</v>
      </c>
      <c r="O2349" s="13" t="str">
        <f t="shared" si="183"/>
        <v>Silver</v>
      </c>
      <c r="P2349" s="9" t="str">
        <f t="shared" si="184"/>
        <v>Epoxy</v>
      </c>
      <c r="Q2349" s="9" t="str">
        <f t="shared" si="185"/>
        <v>5</v>
      </c>
      <c r="R23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49" s="14" t="str">
        <f>IF(ProjectsDB[[#This Row],[Item Type]]="Straight Plug-In",_xlfn.TEXTJOIN("-",TRUE,M2349&amp;"-"&amp;_xlfn.LET(_xlpm.txt,ProjectsDB[[#This Row],[Assembly]],_xlpm.pos,FIND("SP",_xlpm.txt),_xlpm.pre,LEFT(_xlpm.txt,_xlpm.pos-1),IF(RIGHT(_xlpm.pre,3)="123","3PL",IF(RIGHT(_xlpm.pre,2)="12","2PL",IF(RIGHT(_xlpm.pre,1)="1","1PL","3PL")))),N2349,O2349,P2349,Q2349&amp;"W",R2349),_xlfn.TEXTJOIN("-",TRUE,M2349,N2349,O2349,P2349,Q2349&amp;"W",R2349))</f>
        <v>Straight Feeder-AL-Silver-Epoxy-5W-3</v>
      </c>
      <c r="T2349" s="14" t="str">
        <f>IF(COUNTIF(Cycletime[Element Desc.],ProjectsDB[[#This Row],[Element Desc.]])&gt;0,"Found","Not Found")</f>
        <v>Found</v>
      </c>
    </row>
    <row r="2350" spans="2:20" x14ac:dyDescent="0.25">
      <c r="B2350" s="8" t="s">
        <v>4802</v>
      </c>
      <c r="C2350" s="9" t="s">
        <v>4803</v>
      </c>
      <c r="D2350" s="9" t="s">
        <v>4804</v>
      </c>
      <c r="E2350" s="10">
        <v>1</v>
      </c>
      <c r="F2350" s="9" t="s">
        <v>3408</v>
      </c>
      <c r="G2350" s="9" t="s">
        <v>4782</v>
      </c>
      <c r="H2350" s="11"/>
      <c r="I2350" s="12">
        <v>765</v>
      </c>
      <c r="J2350" s="12"/>
      <c r="K2350" s="12"/>
      <c r="L2350" s="12">
        <f t="array" ref="L2350">IFERROR(LOOKUP(2^15,SEARCH({"40A","63A","80A","100A","125A","160A","200A","250A","400A","630A","800A","1000A","1250A","1600A","2000A","2500A","3200A","4000A","5000A","6300A"},UPPER(D2350)),{40,63,80,100,125,160,200,250,400,630,800,1000,1250,1600,2000,2500,3200,4000,5000,6300}),0)</f>
        <v>5000</v>
      </c>
      <c r="M2350" s="9" t="str">
        <f t="shared" si="181"/>
        <v>Straight Feeder</v>
      </c>
      <c r="N2350" s="9" t="str">
        <f t="shared" si="182"/>
        <v>AL</v>
      </c>
      <c r="O2350" s="13" t="str">
        <f t="shared" si="183"/>
        <v>Silver</v>
      </c>
      <c r="P2350" s="9" t="str">
        <f t="shared" si="184"/>
        <v>Epoxy</v>
      </c>
      <c r="Q2350" s="9" t="str">
        <f t="shared" si="185"/>
        <v>5</v>
      </c>
      <c r="R23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50" s="14" t="str">
        <f>IF(ProjectsDB[[#This Row],[Item Type]]="Straight Plug-In",_xlfn.TEXTJOIN("-",TRUE,M2350&amp;"-"&amp;_xlfn.LET(_xlpm.txt,ProjectsDB[[#This Row],[Assembly]],_xlpm.pos,FIND("SP",_xlpm.txt),_xlpm.pre,LEFT(_xlpm.txt,_xlpm.pos-1),IF(RIGHT(_xlpm.pre,3)="123","3PL",IF(RIGHT(_xlpm.pre,2)="12","2PL",IF(RIGHT(_xlpm.pre,1)="1","1PL","3PL")))),N2350,O2350,P2350,Q2350&amp;"W",R2350),_xlfn.TEXTJOIN("-",TRUE,M2350,N2350,O2350,P2350,Q2350&amp;"W",R2350))</f>
        <v>Straight Feeder-AL-Silver-Epoxy-5W-3</v>
      </c>
      <c r="T2350" s="14" t="str">
        <f>IF(COUNTIF(Cycletime[Element Desc.],ProjectsDB[[#This Row],[Element Desc.]])&gt;0,"Found","Not Found")</f>
        <v>Found</v>
      </c>
    </row>
    <row r="2351" spans="2:20" x14ac:dyDescent="0.25">
      <c r="B2351" s="8" t="s">
        <v>4805</v>
      </c>
      <c r="C2351" s="9" t="s">
        <v>3526</v>
      </c>
      <c r="D2351" s="9" t="s">
        <v>3527</v>
      </c>
      <c r="E2351" s="10">
        <v>1</v>
      </c>
      <c r="F2351" s="9" t="s">
        <v>3408</v>
      </c>
      <c r="G2351" s="9" t="s">
        <v>4782</v>
      </c>
      <c r="H2351" s="11"/>
      <c r="I2351" s="12">
        <v>300</v>
      </c>
      <c r="J2351" s="12">
        <v>300</v>
      </c>
      <c r="K2351" s="12"/>
      <c r="L2351" s="12">
        <f t="array" ref="L2351">IFERROR(LOOKUP(2^15,SEARCH({"40A","63A","80A","100A","125A","160A","200A","250A","400A","630A","800A","1000A","1250A","1600A","2000A","2500A","3200A","4000A","5000A","6300A"},UPPER(D2351)),{40,63,80,100,125,160,200,250,400,630,800,1000,1250,1600,2000,2500,3200,4000,5000,6300}),0)</f>
        <v>5000</v>
      </c>
      <c r="M2351" s="9" t="str">
        <f t="shared" si="181"/>
        <v>Elbow Flat</v>
      </c>
      <c r="N2351" s="9" t="str">
        <f t="shared" si="182"/>
        <v>AL</v>
      </c>
      <c r="O2351" s="13" t="str">
        <f t="shared" si="183"/>
        <v>Silver</v>
      </c>
      <c r="P2351" s="9" t="str">
        <f t="shared" si="184"/>
        <v>Epoxy</v>
      </c>
      <c r="Q2351" s="9" t="str">
        <f t="shared" si="185"/>
        <v>5</v>
      </c>
      <c r="R23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51" s="14" t="str">
        <f>IF(ProjectsDB[[#This Row],[Item Type]]="Straight Plug-In",_xlfn.TEXTJOIN("-",TRUE,M2351&amp;"-"&amp;_xlfn.LET(_xlpm.txt,ProjectsDB[[#This Row],[Assembly]],_xlpm.pos,FIND("SP",_xlpm.txt),_xlpm.pre,LEFT(_xlpm.txt,_xlpm.pos-1),IF(RIGHT(_xlpm.pre,3)="123","3PL",IF(RIGHT(_xlpm.pre,2)="12","2PL",IF(RIGHT(_xlpm.pre,1)="1","1PL","3PL")))),N2351,O2351,P2351,Q2351&amp;"W",R2351),_xlfn.TEXTJOIN("-",TRUE,M2351,N2351,O2351,P2351,Q2351&amp;"W",R2351))</f>
        <v>Elbow Flat-AL-Silver-Epoxy-5W-3</v>
      </c>
      <c r="T2351" s="14" t="str">
        <f>IF(COUNTIF(Cycletime[Element Desc.],ProjectsDB[[#This Row],[Element Desc.]])&gt;0,"Found","Not Found")</f>
        <v>Found</v>
      </c>
    </row>
    <row r="2352" spans="2:20" x14ac:dyDescent="0.25">
      <c r="B2352" s="8" t="s">
        <v>4806</v>
      </c>
      <c r="C2352" s="9" t="s">
        <v>4807</v>
      </c>
      <c r="D2352" s="9" t="s">
        <v>4808</v>
      </c>
      <c r="E2352" s="10">
        <v>1</v>
      </c>
      <c r="F2352" s="9" t="s">
        <v>3408</v>
      </c>
      <c r="G2352" s="9" t="s">
        <v>4782</v>
      </c>
      <c r="H2352" s="11"/>
      <c r="I2352" s="12">
        <v>535</v>
      </c>
      <c r="J2352" s="12"/>
      <c r="K2352" s="12"/>
      <c r="L2352" s="12">
        <f t="array" ref="L2352">IFERROR(LOOKUP(2^15,SEARCH({"40A","63A","80A","100A","125A","160A","200A","250A","400A","630A","800A","1000A","1250A","1600A","2000A","2500A","3200A","4000A","5000A","6300A"},UPPER(D2352)),{40,63,80,100,125,160,200,250,400,630,800,1000,1250,1600,2000,2500,3200,4000,5000,6300}),0)</f>
        <v>5000</v>
      </c>
      <c r="M2352" s="9" t="str">
        <f t="shared" si="181"/>
        <v>Straight Feeder</v>
      </c>
      <c r="N2352" s="9" t="str">
        <f t="shared" si="182"/>
        <v>AL</v>
      </c>
      <c r="O2352" s="13" t="str">
        <f t="shared" si="183"/>
        <v>Silver</v>
      </c>
      <c r="P2352" s="9" t="str">
        <f t="shared" si="184"/>
        <v>Epoxy</v>
      </c>
      <c r="Q2352" s="9" t="str">
        <f t="shared" si="185"/>
        <v>5</v>
      </c>
      <c r="R23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52" s="14" t="str">
        <f>IF(ProjectsDB[[#This Row],[Item Type]]="Straight Plug-In",_xlfn.TEXTJOIN("-",TRUE,M2352&amp;"-"&amp;_xlfn.LET(_xlpm.txt,ProjectsDB[[#This Row],[Assembly]],_xlpm.pos,FIND("SP",_xlpm.txt),_xlpm.pre,LEFT(_xlpm.txt,_xlpm.pos-1),IF(RIGHT(_xlpm.pre,3)="123","3PL",IF(RIGHT(_xlpm.pre,2)="12","2PL",IF(RIGHT(_xlpm.pre,1)="1","1PL","3PL")))),N2352,O2352,P2352,Q2352&amp;"W",R2352),_xlfn.TEXTJOIN("-",TRUE,M2352,N2352,O2352,P2352,Q2352&amp;"W",R2352))</f>
        <v>Straight Feeder-AL-Silver-Epoxy-5W-3</v>
      </c>
      <c r="T2352" s="14" t="str">
        <f>IF(COUNTIF(Cycletime[Element Desc.],ProjectsDB[[#This Row],[Element Desc.]])&gt;0,"Found","Not Found")</f>
        <v>Found</v>
      </c>
    </row>
    <row r="2353" spans="2:20" x14ac:dyDescent="0.25">
      <c r="B2353" s="8" t="s">
        <v>4809</v>
      </c>
      <c r="C2353" s="9" t="s">
        <v>3505</v>
      </c>
      <c r="D2353" s="9" t="s">
        <v>3506</v>
      </c>
      <c r="E2353" s="10">
        <v>6</v>
      </c>
      <c r="F2353" s="9" t="s">
        <v>3408</v>
      </c>
      <c r="G2353" s="9" t="s">
        <v>4782</v>
      </c>
      <c r="H2353" s="11"/>
      <c r="I2353" s="12"/>
      <c r="J2353" s="12"/>
      <c r="K2353" s="12"/>
      <c r="L2353" s="12">
        <f t="array" ref="L2353">IFERROR(LOOKUP(2^15,SEARCH({"40A","63A","80A","100A","125A","160A","200A","250A","400A","630A","800A","1000A","1250A","1600A","2000A","2500A","3200A","4000A","5000A","6300A"},UPPER(D2353)),{40,63,80,100,125,160,200,250,400,630,800,1000,1250,1600,2000,2500,3200,4000,5000,6300}),0)</f>
        <v>5000</v>
      </c>
      <c r="M2353" s="9" t="str">
        <f t="shared" si="181"/>
        <v>Joint Pack</v>
      </c>
      <c r="N2353" s="9" t="str">
        <f t="shared" si="182"/>
        <v>AL</v>
      </c>
      <c r="O2353" s="13" t="str">
        <f t="shared" si="183"/>
        <v>Silver</v>
      </c>
      <c r="P2353" s="9" t="str">
        <f t="shared" si="184"/>
        <v>None</v>
      </c>
      <c r="Q2353" s="9" t="str">
        <f t="shared" si="185"/>
        <v>5</v>
      </c>
      <c r="R23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53" s="14" t="str">
        <f>IF(ProjectsDB[[#This Row],[Item Type]]="Straight Plug-In",_xlfn.TEXTJOIN("-",TRUE,M2353&amp;"-"&amp;_xlfn.LET(_xlpm.txt,ProjectsDB[[#This Row],[Assembly]],_xlpm.pos,FIND("SP",_xlpm.txt),_xlpm.pre,LEFT(_xlpm.txt,_xlpm.pos-1),IF(RIGHT(_xlpm.pre,3)="123","3PL",IF(RIGHT(_xlpm.pre,2)="12","2PL",IF(RIGHT(_xlpm.pre,1)="1","1PL","3PL")))),N2353,O2353,P2353,Q2353&amp;"W",R2353),_xlfn.TEXTJOIN("-",TRUE,M2353,N2353,O2353,P2353,Q2353&amp;"W",R2353))</f>
        <v>Joint Pack-AL-Silver-None-5W-3</v>
      </c>
      <c r="T2353" s="14" t="str">
        <f>IF(COUNTIF(Cycletime[Element Desc.],ProjectsDB[[#This Row],[Element Desc.]])&gt;0,"Found","Not Found")</f>
        <v>Found</v>
      </c>
    </row>
    <row r="2354" spans="2:20" x14ac:dyDescent="0.25">
      <c r="B2354" s="8" t="s">
        <v>4810</v>
      </c>
      <c r="C2354" s="9" t="s">
        <v>4811</v>
      </c>
      <c r="D2354" s="9" t="s">
        <v>4812</v>
      </c>
      <c r="E2354" s="10">
        <v>2</v>
      </c>
      <c r="F2354" s="9" t="s">
        <v>3408</v>
      </c>
      <c r="G2354" s="9" t="s">
        <v>4813</v>
      </c>
      <c r="H2354" s="11"/>
      <c r="I2354" s="12">
        <v>2000</v>
      </c>
      <c r="J2354" s="12"/>
      <c r="K2354" s="12"/>
      <c r="L2354" s="12">
        <f t="array" ref="L2354">IFERROR(LOOKUP(2^15,SEARCH({"40A","63A","80A","100A","125A","160A","200A","250A","400A","630A","800A","1000A","1250A","1600A","2000A","2500A","3200A","4000A","5000A","6300A"},UPPER(D2354)),{40,63,80,100,125,160,200,250,400,630,800,1000,1250,1600,2000,2500,3200,4000,5000,6300}),0)</f>
        <v>2000</v>
      </c>
      <c r="M2354" s="9" t="str">
        <f t="shared" si="181"/>
        <v>Cable Box</v>
      </c>
      <c r="N2354" s="9" t="str">
        <f t="shared" si="182"/>
        <v>AL</v>
      </c>
      <c r="O2354" s="13" t="str">
        <f t="shared" si="183"/>
        <v>Silver</v>
      </c>
      <c r="P2354" s="9" t="str">
        <f t="shared" si="184"/>
        <v>Epoxy</v>
      </c>
      <c r="Q2354" s="9" t="str">
        <f t="shared" si="185"/>
        <v>5</v>
      </c>
      <c r="R23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54" s="14" t="str">
        <f>IF(ProjectsDB[[#This Row],[Item Type]]="Straight Plug-In",_xlfn.TEXTJOIN("-",TRUE,M2354&amp;"-"&amp;_xlfn.LET(_xlpm.txt,ProjectsDB[[#This Row],[Assembly]],_xlpm.pos,FIND("SP",_xlpm.txt),_xlpm.pre,LEFT(_xlpm.txt,_xlpm.pos-1),IF(RIGHT(_xlpm.pre,3)="123","3PL",IF(RIGHT(_xlpm.pre,2)="12","2PL",IF(RIGHT(_xlpm.pre,1)="1","1PL","3PL")))),N2354,O2354,P2354,Q2354&amp;"W",R2354),_xlfn.TEXTJOIN("-",TRUE,M2354,N2354,O2354,P2354,Q2354&amp;"W",R2354))</f>
        <v>Cable Box-AL-Silver-Epoxy-5W-1</v>
      </c>
      <c r="T2354" s="14" t="str">
        <f>IF(COUNTIF(Cycletime[Element Desc.],ProjectsDB[[#This Row],[Element Desc.]])&gt;0,"Found","Not Found")</f>
        <v>Found</v>
      </c>
    </row>
    <row r="2355" spans="2:20" x14ac:dyDescent="0.25">
      <c r="B2355" s="8" t="s">
        <v>4814</v>
      </c>
      <c r="C2355" s="9" t="s">
        <v>4815</v>
      </c>
      <c r="D2355" s="9" t="s">
        <v>4816</v>
      </c>
      <c r="E2355" s="10">
        <v>2</v>
      </c>
      <c r="F2355" s="9" t="s">
        <v>3408</v>
      </c>
      <c r="G2355" s="9" t="s">
        <v>4813</v>
      </c>
      <c r="H2355" s="11"/>
      <c r="I2355" s="12"/>
      <c r="J2355" s="12"/>
      <c r="K2355" s="12"/>
      <c r="L2355" s="12">
        <f t="array" ref="L2355">IFERROR(LOOKUP(2^15,SEARCH({"40A","63A","80A","100A","125A","160A","200A","250A","400A","630A","800A","1000A","1250A","1600A","2000A","2500A","3200A","4000A","5000A","6300A"},UPPER(D2355)),{40,63,80,100,125,160,200,250,400,630,800,1000,1250,1600,2000,2500,3200,4000,5000,6300}),0)</f>
        <v>2000</v>
      </c>
      <c r="M2355" s="9" t="str">
        <f t="shared" si="181"/>
        <v>Cable Box</v>
      </c>
      <c r="N2355" s="9" t="str">
        <f t="shared" si="182"/>
        <v>AL</v>
      </c>
      <c r="O2355" s="13" t="str">
        <f t="shared" si="183"/>
        <v>None</v>
      </c>
      <c r="P2355" s="9" t="str">
        <f t="shared" si="184"/>
        <v>None</v>
      </c>
      <c r="Q2355" s="9" t="str">
        <f t="shared" si="185"/>
        <v>5</v>
      </c>
      <c r="R23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55" s="14" t="str">
        <f>IF(ProjectsDB[[#This Row],[Item Type]]="Straight Plug-In",_xlfn.TEXTJOIN("-",TRUE,M2355&amp;"-"&amp;_xlfn.LET(_xlpm.txt,ProjectsDB[[#This Row],[Assembly]],_xlpm.pos,FIND("SP",_xlpm.txt),_xlpm.pre,LEFT(_xlpm.txt,_xlpm.pos-1),IF(RIGHT(_xlpm.pre,3)="123","3PL",IF(RIGHT(_xlpm.pre,2)="12","2PL",IF(RIGHT(_xlpm.pre,1)="1","1PL","3PL")))),N2355,O2355,P2355,Q2355&amp;"W",R2355),_xlfn.TEXTJOIN("-",TRUE,M2355,N2355,O2355,P2355,Q2355&amp;"W",R2355))</f>
        <v>Cable Box-AL-None-None-5W-1</v>
      </c>
      <c r="T2355" s="14" t="str">
        <f>IF(COUNTIF(Cycletime[Element Desc.],ProjectsDB[[#This Row],[Element Desc.]])&gt;0,"Found","Not Found")</f>
        <v>Found</v>
      </c>
    </row>
    <row r="2356" spans="2:20" x14ac:dyDescent="0.25">
      <c r="B2356" s="8" t="s">
        <v>4817</v>
      </c>
      <c r="C2356" s="9" t="s">
        <v>4818</v>
      </c>
      <c r="D2356" s="9" t="s">
        <v>4819</v>
      </c>
      <c r="E2356" s="10">
        <v>1</v>
      </c>
      <c r="F2356" s="9" t="s">
        <v>3408</v>
      </c>
      <c r="G2356" s="9" t="s">
        <v>4813</v>
      </c>
      <c r="H2356" s="11"/>
      <c r="I2356" s="12"/>
      <c r="J2356" s="12"/>
      <c r="K2356" s="12"/>
      <c r="L2356" s="12">
        <f t="array" ref="L2356">IFERROR(LOOKUP(2^15,SEARCH({"40A","63A","80A","100A","125A","160A","200A","250A","400A","630A","800A","1000A","1250A","1600A","2000A","2500A","3200A","4000A","5000A","6300A"},UPPER(D2356)),{40,63,80,100,125,160,200,250,400,630,800,1000,1250,1600,2000,2500,3200,4000,5000,6300}),0)</f>
        <v>5000</v>
      </c>
      <c r="M2356" s="9" t="str">
        <f t="shared" si="181"/>
        <v>Disconnector</v>
      </c>
      <c r="N2356" s="9" t="str">
        <f t="shared" si="182"/>
        <v>AL</v>
      </c>
      <c r="O2356" s="13" t="str">
        <f t="shared" si="183"/>
        <v>None</v>
      </c>
      <c r="P2356" s="9" t="str">
        <f t="shared" si="184"/>
        <v>None</v>
      </c>
      <c r="Q2356" s="9" t="str">
        <f t="shared" si="185"/>
        <v>5</v>
      </c>
      <c r="R23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56" s="14" t="str">
        <f>IF(ProjectsDB[[#This Row],[Item Type]]="Straight Plug-In",_xlfn.TEXTJOIN("-",TRUE,M2356&amp;"-"&amp;_xlfn.LET(_xlpm.txt,ProjectsDB[[#This Row],[Assembly]],_xlpm.pos,FIND("SP",_xlpm.txt),_xlpm.pre,LEFT(_xlpm.txt,_xlpm.pos-1),IF(RIGHT(_xlpm.pre,3)="123","3PL",IF(RIGHT(_xlpm.pre,2)="12","2PL",IF(RIGHT(_xlpm.pre,1)="1","1PL","3PL")))),N2356,O2356,P2356,Q2356&amp;"W",R2356),_xlfn.TEXTJOIN("-",TRUE,M2356,N2356,O2356,P2356,Q2356&amp;"W",R2356))</f>
        <v>Disconnector-AL-None-None-5W-3</v>
      </c>
      <c r="T2356" s="14" t="str">
        <f>IF(COUNTIF(Cycletime[Element Desc.],ProjectsDB[[#This Row],[Element Desc.]])&gt;0,"Found","Not Found")</f>
        <v>Found</v>
      </c>
    </row>
    <row r="2357" spans="2:20" x14ac:dyDescent="0.25">
      <c r="B2357" s="8" t="s">
        <v>4820</v>
      </c>
      <c r="C2357" s="9" t="s">
        <v>3693</v>
      </c>
      <c r="D2357" s="9" t="s">
        <v>3694</v>
      </c>
      <c r="E2357" s="10">
        <v>2</v>
      </c>
      <c r="F2357" s="9" t="s">
        <v>3408</v>
      </c>
      <c r="G2357" s="9" t="s">
        <v>4813</v>
      </c>
      <c r="H2357" s="11"/>
      <c r="I2357" s="12">
        <v>425</v>
      </c>
      <c r="J2357" s="12"/>
      <c r="K2357" s="12"/>
      <c r="L2357" s="12">
        <f t="array" ref="L2357">IFERROR(LOOKUP(2^15,SEARCH({"40A","63A","80A","100A","125A","160A","200A","250A","400A","630A","800A","1000A","1250A","1600A","2000A","2500A","3200A","4000A","5000A","6300A"},UPPER(D2357)),{40,63,80,100,125,160,200,250,400,630,800,1000,1250,1600,2000,2500,3200,4000,5000,6300}),0)</f>
        <v>5000</v>
      </c>
      <c r="M2357" s="9" t="str">
        <f t="shared" si="181"/>
        <v>Flange Straight</v>
      </c>
      <c r="N2357" s="9" t="str">
        <f t="shared" si="182"/>
        <v>AL</v>
      </c>
      <c r="O2357" s="13" t="str">
        <f t="shared" si="183"/>
        <v>Silver</v>
      </c>
      <c r="P2357" s="9" t="str">
        <f t="shared" si="184"/>
        <v>Epoxy</v>
      </c>
      <c r="Q2357" s="9" t="str">
        <f t="shared" si="185"/>
        <v>5</v>
      </c>
      <c r="R23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357" s="14" t="str">
        <f>IF(ProjectsDB[[#This Row],[Item Type]]="Straight Plug-In",_xlfn.TEXTJOIN("-",TRUE,M2357&amp;"-"&amp;_xlfn.LET(_xlpm.txt,ProjectsDB[[#This Row],[Assembly]],_xlpm.pos,FIND("SP",_xlpm.txt),_xlpm.pre,LEFT(_xlpm.txt,_xlpm.pos-1),IF(RIGHT(_xlpm.pre,3)="123","3PL",IF(RIGHT(_xlpm.pre,2)="12","2PL",IF(RIGHT(_xlpm.pre,1)="1","1PL","3PL")))),N2357,O2357,P2357,Q2357&amp;"W",R2357),_xlfn.TEXTJOIN("-",TRUE,M2357,N2357,O2357,P2357,Q2357&amp;"W",R2357))</f>
        <v>Flange Straight-AL-Silver-Epoxy-5W-3</v>
      </c>
      <c r="T2357" s="14" t="str">
        <f>IF(COUNTIF(Cycletime[Element Desc.],ProjectsDB[[#This Row],[Element Desc.]])&gt;0,"Found","Not Found")</f>
        <v>Found</v>
      </c>
    </row>
    <row r="2358" spans="2:20" x14ac:dyDescent="0.25">
      <c r="B2358" s="8" t="s">
        <v>4821</v>
      </c>
      <c r="C2358" s="9" t="s">
        <v>4822</v>
      </c>
      <c r="D2358" s="9" t="s">
        <v>4823</v>
      </c>
      <c r="E2358" s="10">
        <v>1</v>
      </c>
      <c r="F2358" s="9" t="s">
        <v>3408</v>
      </c>
      <c r="G2358" s="9" t="s">
        <v>4824</v>
      </c>
      <c r="H2358" s="11"/>
      <c r="I2358" s="12"/>
      <c r="J2358" s="12"/>
      <c r="K2358" s="12"/>
      <c r="L2358" s="12">
        <f t="array" ref="L2358">IFERROR(LOOKUP(2^15,SEARCH({"40A","63A","80A","100A","125A","160A","200A","250A","400A","630A","800A","1000A","1250A","1600A","2000A","2500A","3200A","4000A","5000A","6300A"},UPPER(D2358)),{40,63,80,100,125,160,200,250,400,630,800,1000,1250,1600,2000,2500,3200,4000,5000,6300}),0)</f>
        <v>4000</v>
      </c>
      <c r="M2358" s="9" t="str">
        <f t="shared" si="181"/>
        <v>Straight Feeder</v>
      </c>
      <c r="N2358" s="9" t="str">
        <f t="shared" si="182"/>
        <v>AL</v>
      </c>
      <c r="O2358" s="13" t="str">
        <f t="shared" si="183"/>
        <v>Silver</v>
      </c>
      <c r="P2358" s="9" t="str">
        <f t="shared" si="184"/>
        <v>Epoxy</v>
      </c>
      <c r="Q2358" s="9" t="str">
        <f t="shared" si="185"/>
        <v>5</v>
      </c>
      <c r="R23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58" s="14" t="str">
        <f>IF(ProjectsDB[[#This Row],[Item Type]]="Straight Plug-In",_xlfn.TEXTJOIN("-",TRUE,M2358&amp;"-"&amp;_xlfn.LET(_xlpm.txt,ProjectsDB[[#This Row],[Assembly]],_xlpm.pos,FIND("SP",_xlpm.txt),_xlpm.pre,LEFT(_xlpm.txt,_xlpm.pos-1),IF(RIGHT(_xlpm.pre,3)="123","3PL",IF(RIGHT(_xlpm.pre,2)="12","2PL",IF(RIGHT(_xlpm.pre,1)="1","1PL","3PL")))),N2358,O2358,P2358,Q2358&amp;"W",R2358),_xlfn.TEXTJOIN("-",TRUE,M2358,N2358,O2358,P2358,Q2358&amp;"W",R2358))</f>
        <v>Straight Feeder-AL-Silver-Epoxy-5W-2</v>
      </c>
      <c r="T2358" s="14" t="str">
        <f>IF(COUNTIF(Cycletime[Element Desc.],ProjectsDB[[#This Row],[Element Desc.]])&gt;0,"Found","Not Found")</f>
        <v>Found</v>
      </c>
    </row>
    <row r="2359" spans="2:20" x14ac:dyDescent="0.25">
      <c r="B2359" s="8" t="s">
        <v>4825</v>
      </c>
      <c r="C2359" s="9" t="s">
        <v>1555</v>
      </c>
      <c r="D2359" s="9" t="s">
        <v>1556</v>
      </c>
      <c r="E2359" s="10">
        <v>1</v>
      </c>
      <c r="F2359" s="9" t="s">
        <v>3408</v>
      </c>
      <c r="G2359" s="9" t="s">
        <v>4824</v>
      </c>
      <c r="H2359" s="11"/>
      <c r="I2359" s="12"/>
      <c r="J2359" s="12"/>
      <c r="K2359" s="12"/>
      <c r="L2359" s="12">
        <f t="array" ref="L2359">IFERROR(LOOKUP(2^15,SEARCH({"40A","63A","80A","100A","125A","160A","200A","250A","400A","630A","800A","1000A","1250A","1600A","2000A","2500A","3200A","4000A","5000A","6300A"},UPPER(D2359)),{40,63,80,100,125,160,200,250,400,630,800,1000,1250,1600,2000,2500,3200,4000,5000,6300}),0)</f>
        <v>4000</v>
      </c>
      <c r="M2359" s="9" t="str">
        <f t="shared" si="181"/>
        <v>Joint Pack</v>
      </c>
      <c r="N2359" s="9" t="str">
        <f t="shared" si="182"/>
        <v>AL</v>
      </c>
      <c r="O2359" s="13" t="str">
        <f t="shared" si="183"/>
        <v>Silver</v>
      </c>
      <c r="P2359" s="9" t="str">
        <f t="shared" si="184"/>
        <v>None</v>
      </c>
      <c r="Q2359" s="9" t="str">
        <f t="shared" si="185"/>
        <v>5</v>
      </c>
      <c r="R23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59" s="14" t="str">
        <f>IF(ProjectsDB[[#This Row],[Item Type]]="Straight Plug-In",_xlfn.TEXTJOIN("-",TRUE,M2359&amp;"-"&amp;_xlfn.LET(_xlpm.txt,ProjectsDB[[#This Row],[Assembly]],_xlpm.pos,FIND("SP",_xlpm.txt),_xlpm.pre,LEFT(_xlpm.txt,_xlpm.pos-1),IF(RIGHT(_xlpm.pre,3)="123","3PL",IF(RIGHT(_xlpm.pre,2)="12","2PL",IF(RIGHT(_xlpm.pre,1)="1","1PL","3PL")))),N2359,O2359,P2359,Q2359&amp;"W",R2359),_xlfn.TEXTJOIN("-",TRUE,M2359,N2359,O2359,P2359,Q2359&amp;"W",R2359))</f>
        <v>Joint Pack-AL-Silver-None-5W-2</v>
      </c>
      <c r="T2359" s="14" t="str">
        <f>IF(COUNTIF(Cycletime[Element Desc.],ProjectsDB[[#This Row],[Element Desc.]])&gt;0,"Found","Not Found")</f>
        <v>Found</v>
      </c>
    </row>
    <row r="2360" spans="2:20" x14ac:dyDescent="0.25">
      <c r="B2360" s="8" t="s">
        <v>4826</v>
      </c>
      <c r="C2360" s="9" t="s">
        <v>3615</v>
      </c>
      <c r="D2360" s="9" t="s">
        <v>3616</v>
      </c>
      <c r="E2360" s="10">
        <v>1</v>
      </c>
      <c r="F2360" s="9" t="s">
        <v>3408</v>
      </c>
      <c r="G2360" s="9" t="s">
        <v>4824</v>
      </c>
      <c r="H2360" s="11"/>
      <c r="I2360" s="12"/>
      <c r="J2360" s="12"/>
      <c r="K2360" s="12"/>
      <c r="L2360" s="12">
        <f t="array" ref="L2360">IFERROR(LOOKUP(2^15,SEARCH({"40A","63A","80A","100A","125A","160A","200A","250A","400A","630A","800A","1000A","1250A","1600A","2000A","2500A","3200A","4000A","5000A","6300A"},UPPER(D2360)),{40,63,80,100,125,160,200,250,400,630,800,1000,1250,1600,2000,2500,3200,4000,5000,6300}),0)</f>
        <v>1600</v>
      </c>
      <c r="M2360" s="9" t="str">
        <f t="shared" si="181"/>
        <v>Straight Feeder</v>
      </c>
      <c r="N2360" s="9" t="str">
        <f t="shared" si="182"/>
        <v>AL</v>
      </c>
      <c r="O2360" s="13" t="str">
        <f t="shared" si="183"/>
        <v>Silver</v>
      </c>
      <c r="P2360" s="9" t="str">
        <f t="shared" si="184"/>
        <v>Epoxy</v>
      </c>
      <c r="Q2360" s="9" t="str">
        <f t="shared" si="185"/>
        <v>5</v>
      </c>
      <c r="R23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60" s="14" t="str">
        <f>IF(ProjectsDB[[#This Row],[Item Type]]="Straight Plug-In",_xlfn.TEXTJOIN("-",TRUE,M2360&amp;"-"&amp;_xlfn.LET(_xlpm.txt,ProjectsDB[[#This Row],[Assembly]],_xlpm.pos,FIND("SP",_xlpm.txt),_xlpm.pre,LEFT(_xlpm.txt,_xlpm.pos-1),IF(RIGHT(_xlpm.pre,3)="123","3PL",IF(RIGHT(_xlpm.pre,2)="12","2PL",IF(RIGHT(_xlpm.pre,1)="1","1PL","3PL")))),N2360,O2360,P2360,Q2360&amp;"W",R2360),_xlfn.TEXTJOIN("-",TRUE,M2360,N2360,O2360,P2360,Q2360&amp;"W",R2360))</f>
        <v>Straight Feeder-AL-Silver-Epoxy-5W-1</v>
      </c>
      <c r="T2360" s="14" t="str">
        <f>IF(COUNTIF(Cycletime[Element Desc.],ProjectsDB[[#This Row],[Element Desc.]])&gt;0,"Found","Not Found")</f>
        <v>Found</v>
      </c>
    </row>
    <row r="2361" spans="2:20" x14ac:dyDescent="0.25">
      <c r="B2361" s="8" t="s">
        <v>4827</v>
      </c>
      <c r="C2361" s="9" t="s">
        <v>172</v>
      </c>
      <c r="D2361" s="9" t="s">
        <v>173</v>
      </c>
      <c r="E2361" s="10">
        <v>1</v>
      </c>
      <c r="F2361" s="9" t="s">
        <v>3408</v>
      </c>
      <c r="G2361" s="9" t="s">
        <v>4824</v>
      </c>
      <c r="H2361" s="11"/>
      <c r="I2361" s="12"/>
      <c r="J2361" s="12"/>
      <c r="K2361" s="12"/>
      <c r="L2361" s="12">
        <f t="array" ref="L2361">IFERROR(LOOKUP(2^15,SEARCH({"40A","63A","80A","100A","125A","160A","200A","250A","400A","630A","800A","1000A","1250A","1600A","2000A","2500A","3200A","4000A","5000A","6300A"},UPPER(D2361)),{40,63,80,100,125,160,200,250,400,630,800,1000,1250,1600,2000,2500,3200,4000,5000,6300}),0)</f>
        <v>1600</v>
      </c>
      <c r="M2361" s="9" t="str">
        <f t="shared" si="181"/>
        <v>Joint Pack</v>
      </c>
      <c r="N2361" s="9" t="str">
        <f t="shared" si="182"/>
        <v>AL</v>
      </c>
      <c r="O2361" s="13" t="str">
        <f t="shared" si="183"/>
        <v>Silver</v>
      </c>
      <c r="P2361" s="9" t="str">
        <f t="shared" si="184"/>
        <v>None</v>
      </c>
      <c r="Q2361" s="9" t="str">
        <f t="shared" si="185"/>
        <v>5</v>
      </c>
      <c r="R23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61" s="14" t="str">
        <f>IF(ProjectsDB[[#This Row],[Item Type]]="Straight Plug-In",_xlfn.TEXTJOIN("-",TRUE,M2361&amp;"-"&amp;_xlfn.LET(_xlpm.txt,ProjectsDB[[#This Row],[Assembly]],_xlpm.pos,FIND("SP",_xlpm.txt),_xlpm.pre,LEFT(_xlpm.txt,_xlpm.pos-1),IF(RIGHT(_xlpm.pre,3)="123","3PL",IF(RIGHT(_xlpm.pre,2)="12","2PL",IF(RIGHT(_xlpm.pre,1)="1","1PL","3PL")))),N2361,O2361,P2361,Q2361&amp;"W",R2361),_xlfn.TEXTJOIN("-",TRUE,M2361,N2361,O2361,P2361,Q2361&amp;"W",R2361))</f>
        <v>Joint Pack-AL-Silver-None-5W-1</v>
      </c>
      <c r="T2361" s="14" t="str">
        <f>IF(COUNTIF(Cycletime[Element Desc.],ProjectsDB[[#This Row],[Element Desc.]])&gt;0,"Found","Not Found")</f>
        <v>Found</v>
      </c>
    </row>
    <row r="2362" spans="2:20" x14ac:dyDescent="0.25">
      <c r="B2362" s="8" t="s">
        <v>4828</v>
      </c>
      <c r="C2362" s="9" t="s">
        <v>697</v>
      </c>
      <c r="D2362" s="9" t="s">
        <v>698</v>
      </c>
      <c r="E2362" s="10">
        <v>4</v>
      </c>
      <c r="F2362" s="9" t="s">
        <v>3408</v>
      </c>
      <c r="G2362" s="9" t="s">
        <v>1577</v>
      </c>
      <c r="H2362" s="11"/>
      <c r="I2362" s="12"/>
      <c r="J2362" s="12"/>
      <c r="K2362" s="12"/>
      <c r="L2362" s="12">
        <f t="array" ref="L2362">IFERROR(LOOKUP(2^15,SEARCH({"40A","63A","80A","100A","125A","160A","200A","250A","400A","630A","800A","1000A","1250A","1600A","2000A","2500A","3200A","4000A","5000A","6300A"},UPPER(D2362)),{40,63,80,100,125,160,200,250,400,630,800,1000,1250,1600,2000,2500,3200,4000,5000,6300}),0)</f>
        <v>3200</v>
      </c>
      <c r="M2362" s="9" t="str">
        <f t="shared" si="181"/>
        <v>Joint Pack</v>
      </c>
      <c r="N2362" s="9" t="str">
        <f t="shared" si="182"/>
        <v>AL</v>
      </c>
      <c r="O2362" s="13" t="str">
        <f t="shared" si="183"/>
        <v>Silver</v>
      </c>
      <c r="P2362" s="9" t="str">
        <f t="shared" si="184"/>
        <v>None</v>
      </c>
      <c r="Q2362" s="9" t="str">
        <f t="shared" si="185"/>
        <v>5</v>
      </c>
      <c r="R23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362" s="14" t="str">
        <f>IF(ProjectsDB[[#This Row],[Item Type]]="Straight Plug-In",_xlfn.TEXTJOIN("-",TRUE,M2362&amp;"-"&amp;_xlfn.LET(_xlpm.txt,ProjectsDB[[#This Row],[Assembly]],_xlpm.pos,FIND("SP",_xlpm.txt),_xlpm.pre,LEFT(_xlpm.txt,_xlpm.pos-1),IF(RIGHT(_xlpm.pre,3)="123","3PL",IF(RIGHT(_xlpm.pre,2)="12","2PL",IF(RIGHT(_xlpm.pre,1)="1","1PL","3PL")))),N2362,O2362,P2362,Q2362&amp;"W",R2362),_xlfn.TEXTJOIN("-",TRUE,M2362,N2362,O2362,P2362,Q2362&amp;"W",R2362))</f>
        <v>Joint Pack-AL-Silver-None-5W-2</v>
      </c>
      <c r="T2362" s="14" t="str">
        <f>IF(COUNTIF(Cycletime[Element Desc.],ProjectsDB[[#This Row],[Element Desc.]])&gt;0,"Found","Not Found")</f>
        <v>Found</v>
      </c>
    </row>
    <row r="2363" spans="2:20" x14ac:dyDescent="0.25">
      <c r="B2363" s="8" t="s">
        <v>4829</v>
      </c>
      <c r="C2363" s="9" t="s">
        <v>4830</v>
      </c>
      <c r="D2363" s="9" t="s">
        <v>4831</v>
      </c>
      <c r="E2363" s="10">
        <v>7</v>
      </c>
      <c r="F2363" s="9" t="s">
        <v>4832</v>
      </c>
      <c r="G2363" s="9" t="s">
        <v>96</v>
      </c>
      <c r="H2363" s="11"/>
      <c r="I2363" s="12">
        <v>3000</v>
      </c>
      <c r="J2363" s="12"/>
      <c r="K2363" s="12"/>
      <c r="L2363" s="12">
        <f t="array" ref="L2363">IFERROR(LOOKUP(2^15,SEARCH({"40A","63A","80A","100A","125A","160A","200A","250A","400A","630A","800A","1000A","1250A","1600A","2000A","2500A","3200A","4000A","5000A","6300A"},UPPER(D2363)),{40,63,80,100,125,160,200,250,400,630,800,1000,1250,1600,2000,2500,3200,4000,5000,6300}),0)</f>
        <v>1600</v>
      </c>
      <c r="M2363" s="9" t="str">
        <f t="shared" si="181"/>
        <v>Straight Plug-In</v>
      </c>
      <c r="N2363" s="9" t="str">
        <f t="shared" si="182"/>
        <v>AL</v>
      </c>
      <c r="O2363" s="13" t="str">
        <f t="shared" si="183"/>
        <v>Tin</v>
      </c>
      <c r="P2363" s="9" t="str">
        <f t="shared" si="184"/>
        <v>PET</v>
      </c>
      <c r="Q2363" s="9" t="str">
        <f t="shared" si="185"/>
        <v>5</v>
      </c>
      <c r="R23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63" s="14" t="str">
        <f>IF(ProjectsDB[[#This Row],[Item Type]]="Straight Plug-In",_xlfn.TEXTJOIN("-",TRUE,M2363&amp;"-"&amp;_xlfn.LET(_xlpm.txt,ProjectsDB[[#This Row],[Assembly]],_xlpm.pos,FIND("SP",_xlpm.txt),_xlpm.pre,LEFT(_xlpm.txt,_xlpm.pos-1),IF(RIGHT(_xlpm.pre,3)="123","3PL",IF(RIGHT(_xlpm.pre,2)="12","2PL",IF(RIGHT(_xlpm.pre,1)="1","1PL","3PL")))),N2363,O2363,P2363,Q2363&amp;"W",R2363),_xlfn.TEXTJOIN("-",TRUE,M2363,N2363,O2363,P2363,Q2363&amp;"W",R2363))</f>
        <v>Straight Plug-In-3PL-AL-Tin-PET-5W-1</v>
      </c>
      <c r="T2363" s="14" t="str">
        <f>IF(COUNTIF(Cycletime[Element Desc.],ProjectsDB[[#This Row],[Element Desc.]])&gt;0,"Found","Not Found")</f>
        <v>Found</v>
      </c>
    </row>
    <row r="2364" spans="2:20" x14ac:dyDescent="0.25">
      <c r="B2364" s="8" t="s">
        <v>4833</v>
      </c>
      <c r="C2364" s="9" t="s">
        <v>4834</v>
      </c>
      <c r="D2364" s="9" t="s">
        <v>4835</v>
      </c>
      <c r="E2364" s="10">
        <v>1</v>
      </c>
      <c r="F2364" s="9" t="s">
        <v>4832</v>
      </c>
      <c r="G2364" s="9" t="s">
        <v>96</v>
      </c>
      <c r="H2364" s="11"/>
      <c r="I2364" s="12">
        <v>1000</v>
      </c>
      <c r="J2364" s="12"/>
      <c r="K2364" s="12"/>
      <c r="L2364" s="12">
        <f t="array" ref="L2364">IFERROR(LOOKUP(2^15,SEARCH({"40A","63A","80A","100A","125A","160A","200A","250A","400A","630A","800A","1000A","1250A","1600A","2000A","2500A","3200A","4000A","5000A","6300A"},UPPER(D2364)),{40,63,80,100,125,160,200,250,400,630,800,1000,1250,1600,2000,2500,3200,4000,5000,6300}),0)</f>
        <v>1600</v>
      </c>
      <c r="M2364" s="9" t="str">
        <f t="shared" si="181"/>
        <v>Expansion Joint</v>
      </c>
      <c r="N2364" s="9" t="str">
        <f t="shared" si="182"/>
        <v>AL</v>
      </c>
      <c r="O2364" s="13" t="str">
        <f t="shared" si="183"/>
        <v>Tin</v>
      </c>
      <c r="P2364" s="9" t="str">
        <f t="shared" si="184"/>
        <v>PET</v>
      </c>
      <c r="Q2364" s="9" t="str">
        <f t="shared" si="185"/>
        <v>5</v>
      </c>
      <c r="R23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64" s="14" t="str">
        <f>IF(ProjectsDB[[#This Row],[Item Type]]="Straight Plug-In",_xlfn.TEXTJOIN("-",TRUE,M2364&amp;"-"&amp;_xlfn.LET(_xlpm.txt,ProjectsDB[[#This Row],[Assembly]],_xlpm.pos,FIND("SP",_xlpm.txt),_xlpm.pre,LEFT(_xlpm.txt,_xlpm.pos-1),IF(RIGHT(_xlpm.pre,3)="123","3PL",IF(RIGHT(_xlpm.pre,2)="12","2PL",IF(RIGHT(_xlpm.pre,1)="1","1PL","3PL")))),N2364,O2364,P2364,Q2364&amp;"W",R2364),_xlfn.TEXTJOIN("-",TRUE,M2364,N2364,O2364,P2364,Q2364&amp;"W",R2364))</f>
        <v>Expansion Joint-AL-Tin-PET-5W-1</v>
      </c>
      <c r="T2364" s="14" t="str">
        <f>IF(COUNTIF(Cycletime[Element Desc.],ProjectsDB[[#This Row],[Element Desc.]])&gt;0,"Found","Not Found")</f>
        <v>Found</v>
      </c>
    </row>
    <row r="2365" spans="2:20" x14ac:dyDescent="0.25">
      <c r="B2365" s="8" t="s">
        <v>4836</v>
      </c>
      <c r="C2365" s="9" t="s">
        <v>1370</v>
      </c>
      <c r="D2365" s="9" t="s">
        <v>1371</v>
      </c>
      <c r="E2365" s="10">
        <v>3</v>
      </c>
      <c r="F2365" s="9" t="s">
        <v>4832</v>
      </c>
      <c r="G2365" s="9" t="s">
        <v>96</v>
      </c>
      <c r="H2365" s="11"/>
      <c r="I2365" s="12">
        <v>100</v>
      </c>
      <c r="J2365" s="12"/>
      <c r="K2365" s="12"/>
      <c r="L2365" s="12">
        <f t="array" ref="L2365">IFERROR(LOOKUP(2^15,SEARCH({"40A","63A","80A","100A","125A","160A","200A","250A","400A","630A","800A","1000A","1250A","1600A","2000A","2500A","3200A","4000A","5000A","6300A"},UPPER(D2365)),{40,63,80,100,125,160,200,250,400,630,800,1000,1250,1600,2000,2500,3200,4000,5000,6300}),0)</f>
        <v>0</v>
      </c>
      <c r="M2365" s="9" t="str">
        <f t="shared" si="181"/>
        <v>Hanger Support</v>
      </c>
      <c r="N2365" s="9" t="str">
        <f t="shared" si="182"/>
        <v>SH</v>
      </c>
      <c r="O2365" s="13" t="str">
        <f t="shared" si="183"/>
        <v>None</v>
      </c>
      <c r="P2365" s="9" t="str">
        <f t="shared" si="184"/>
        <v>None</v>
      </c>
      <c r="Q2365" s="9" t="str">
        <f t="shared" si="185"/>
        <v>0</v>
      </c>
      <c r="R23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365" s="14" t="str">
        <f>IF(ProjectsDB[[#This Row],[Item Type]]="Straight Plug-In",_xlfn.TEXTJOIN("-",TRUE,M2365&amp;"-"&amp;_xlfn.LET(_xlpm.txt,ProjectsDB[[#This Row],[Assembly]],_xlpm.pos,FIND("SP",_xlpm.txt),_xlpm.pre,LEFT(_xlpm.txt,_xlpm.pos-1),IF(RIGHT(_xlpm.pre,3)="123","3PL",IF(RIGHT(_xlpm.pre,2)="12","2PL",IF(RIGHT(_xlpm.pre,1)="1","1PL","3PL")))),N2365,O2365,P2365,Q2365&amp;"W",R2365),_xlfn.TEXTJOIN("-",TRUE,M2365,N2365,O2365,P2365,Q2365&amp;"W",R2365))</f>
        <v>Hanger Support-SH-None-None-0W-0</v>
      </c>
      <c r="T2365" s="14" t="str">
        <f>IF(COUNTIF(Cycletime[Element Desc.],ProjectsDB[[#This Row],[Element Desc.]])&gt;0,"Found","Not Found")</f>
        <v>Found</v>
      </c>
    </row>
    <row r="2366" spans="2:20" x14ac:dyDescent="0.25">
      <c r="B2366" s="8" t="s">
        <v>4837</v>
      </c>
      <c r="C2366" s="9" t="s">
        <v>4838</v>
      </c>
      <c r="D2366" s="9" t="s">
        <v>4839</v>
      </c>
      <c r="E2366" s="10">
        <v>1</v>
      </c>
      <c r="F2366" s="9" t="s">
        <v>4832</v>
      </c>
      <c r="G2366" s="9" t="s">
        <v>96</v>
      </c>
      <c r="H2366" s="11"/>
      <c r="I2366" s="12">
        <v>300</v>
      </c>
      <c r="J2366" s="12">
        <v>300</v>
      </c>
      <c r="K2366" s="12"/>
      <c r="L2366" s="12">
        <f t="array" ref="L2366">IFERROR(LOOKUP(2^15,SEARCH({"40A","63A","80A","100A","125A","160A","200A","250A","400A","630A","800A","1000A","1250A","1600A","2000A","2500A","3200A","4000A","5000A","6300A"},UPPER(D2366)),{40,63,80,100,125,160,200,250,400,630,800,1000,1250,1600,2000,2500,3200,4000,5000,6300}),0)</f>
        <v>1600</v>
      </c>
      <c r="M2366" s="9" t="str">
        <f t="shared" si="181"/>
        <v>Elbow Flat</v>
      </c>
      <c r="N2366" s="9" t="str">
        <f t="shared" si="182"/>
        <v>AL</v>
      </c>
      <c r="O2366" s="13" t="str">
        <f t="shared" si="183"/>
        <v>Tin</v>
      </c>
      <c r="P2366" s="9" t="str">
        <f t="shared" si="184"/>
        <v>PET</v>
      </c>
      <c r="Q2366" s="9" t="str">
        <f t="shared" si="185"/>
        <v>5</v>
      </c>
      <c r="R23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66" s="14" t="str">
        <f>IF(ProjectsDB[[#This Row],[Item Type]]="Straight Plug-In",_xlfn.TEXTJOIN("-",TRUE,M2366&amp;"-"&amp;_xlfn.LET(_xlpm.txt,ProjectsDB[[#This Row],[Assembly]],_xlpm.pos,FIND("SP",_xlpm.txt),_xlpm.pre,LEFT(_xlpm.txt,_xlpm.pos-1),IF(RIGHT(_xlpm.pre,3)="123","3PL",IF(RIGHT(_xlpm.pre,2)="12","2PL",IF(RIGHT(_xlpm.pre,1)="1","1PL","3PL")))),N2366,O2366,P2366,Q2366&amp;"W",R2366),_xlfn.TEXTJOIN("-",TRUE,M2366,N2366,O2366,P2366,Q2366&amp;"W",R2366))</f>
        <v>Elbow Flat-AL-Tin-PET-5W-1</v>
      </c>
      <c r="T2366" s="14" t="str">
        <f>IF(COUNTIF(Cycletime[Element Desc.],ProjectsDB[[#This Row],[Element Desc.]])&gt;0,"Found","Not Found")</f>
        <v>Found</v>
      </c>
    </row>
    <row r="2367" spans="2:20" x14ac:dyDescent="0.25">
      <c r="B2367" s="8" t="s">
        <v>4840</v>
      </c>
      <c r="C2367" s="9" t="s">
        <v>4841</v>
      </c>
      <c r="D2367" s="9" t="s">
        <v>4842</v>
      </c>
      <c r="E2367" s="10">
        <v>35</v>
      </c>
      <c r="F2367" s="9" t="s">
        <v>4832</v>
      </c>
      <c r="G2367" s="9" t="s">
        <v>96</v>
      </c>
      <c r="H2367" s="11"/>
      <c r="I2367" s="12"/>
      <c r="J2367" s="12"/>
      <c r="K2367" s="12"/>
      <c r="L2367" s="12">
        <f t="array" ref="L2367">IFERROR(LOOKUP(2^15,SEARCH({"40A","63A","80A","100A","125A","160A","200A","250A","400A","630A","800A","1000A","1250A","1600A","2000A","2500A","3200A","4000A","5000A","6300A"},UPPER(D2367)),{40,63,80,100,125,160,200,250,400,630,800,1000,1250,1600,2000,2500,3200,4000,5000,6300}),0)</f>
        <v>1600</v>
      </c>
      <c r="M2367" s="9" t="str">
        <f t="shared" si="181"/>
        <v>Joint Pack</v>
      </c>
      <c r="N2367" s="9" t="str">
        <f t="shared" si="182"/>
        <v>AL</v>
      </c>
      <c r="O2367" s="13" t="str">
        <f t="shared" si="183"/>
        <v>Tin</v>
      </c>
      <c r="P2367" s="9" t="str">
        <f t="shared" si="184"/>
        <v>None</v>
      </c>
      <c r="Q2367" s="9" t="str">
        <f t="shared" si="185"/>
        <v>5</v>
      </c>
      <c r="R23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67" s="14" t="str">
        <f>IF(ProjectsDB[[#This Row],[Item Type]]="Straight Plug-In",_xlfn.TEXTJOIN("-",TRUE,M2367&amp;"-"&amp;_xlfn.LET(_xlpm.txt,ProjectsDB[[#This Row],[Assembly]],_xlpm.pos,FIND("SP",_xlpm.txt),_xlpm.pre,LEFT(_xlpm.txt,_xlpm.pos-1),IF(RIGHT(_xlpm.pre,3)="123","3PL",IF(RIGHT(_xlpm.pre,2)="12","2PL",IF(RIGHT(_xlpm.pre,1)="1","1PL","3PL")))),N2367,O2367,P2367,Q2367&amp;"W",R2367),_xlfn.TEXTJOIN("-",TRUE,M2367,N2367,O2367,P2367,Q2367&amp;"W",R2367))</f>
        <v>Joint Pack-AL-Tin-None-5W-1</v>
      </c>
      <c r="T2367" s="14" t="str">
        <f>IF(COUNTIF(Cycletime[Element Desc.],ProjectsDB[[#This Row],[Element Desc.]])&gt;0,"Found","Not Found")</f>
        <v>Found</v>
      </c>
    </row>
    <row r="2368" spans="2:20" x14ac:dyDescent="0.25">
      <c r="B2368" s="8" t="s">
        <v>4843</v>
      </c>
      <c r="C2368" s="9" t="s">
        <v>4844</v>
      </c>
      <c r="D2368" s="9" t="s">
        <v>4845</v>
      </c>
      <c r="E2368" s="10">
        <v>1</v>
      </c>
      <c r="F2368" s="9" t="s">
        <v>4832</v>
      </c>
      <c r="G2368" s="9" t="s">
        <v>96</v>
      </c>
      <c r="H2368" s="11"/>
      <c r="I2368" s="12">
        <v>425</v>
      </c>
      <c r="J2368" s="12"/>
      <c r="K2368" s="12"/>
      <c r="L2368" s="12">
        <f t="array" ref="L2368">IFERROR(LOOKUP(2^15,SEARCH({"40A","63A","80A","100A","125A","160A","200A","250A","400A","630A","800A","1000A","1250A","1600A","2000A","2500A","3200A","4000A","5000A","6300A"},UPPER(D2368)),{40,63,80,100,125,160,200,250,400,630,800,1000,1250,1600,2000,2500,3200,4000,5000,6300}),0)</f>
        <v>1600</v>
      </c>
      <c r="M2368" s="9" t="str">
        <f t="shared" si="181"/>
        <v>Flange Straight</v>
      </c>
      <c r="N2368" s="9" t="str">
        <f t="shared" si="182"/>
        <v>AL</v>
      </c>
      <c r="O2368" s="13" t="str">
        <f t="shared" si="183"/>
        <v>Tin</v>
      </c>
      <c r="P2368" s="9" t="str">
        <f t="shared" si="184"/>
        <v>PET</v>
      </c>
      <c r="Q2368" s="9" t="str">
        <f t="shared" si="185"/>
        <v>5</v>
      </c>
      <c r="R23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68" s="14" t="str">
        <f>IF(ProjectsDB[[#This Row],[Item Type]]="Straight Plug-In",_xlfn.TEXTJOIN("-",TRUE,M2368&amp;"-"&amp;_xlfn.LET(_xlpm.txt,ProjectsDB[[#This Row],[Assembly]],_xlpm.pos,FIND("SP",_xlpm.txt),_xlpm.pre,LEFT(_xlpm.txt,_xlpm.pos-1),IF(RIGHT(_xlpm.pre,3)="123","3PL",IF(RIGHT(_xlpm.pre,2)="12","2PL",IF(RIGHT(_xlpm.pre,1)="1","1PL","3PL")))),N2368,O2368,P2368,Q2368&amp;"W",R2368),_xlfn.TEXTJOIN("-",TRUE,M2368,N2368,O2368,P2368,Q2368&amp;"W",R2368))</f>
        <v>Flange Straight-AL-Tin-PET-5W-1</v>
      </c>
      <c r="T2368" s="14" t="str">
        <f>IF(COUNTIF(Cycletime[Element Desc.],ProjectsDB[[#This Row],[Element Desc.]])&gt;0,"Found","Not Found")</f>
        <v>Found</v>
      </c>
    </row>
    <row r="2369" spans="2:20" x14ac:dyDescent="0.25">
      <c r="B2369" s="8" t="s">
        <v>4846</v>
      </c>
      <c r="C2369" s="9" t="s">
        <v>4847</v>
      </c>
      <c r="D2369" s="9" t="s">
        <v>4848</v>
      </c>
      <c r="E2369" s="10">
        <v>26</v>
      </c>
      <c r="F2369" s="9" t="s">
        <v>4832</v>
      </c>
      <c r="G2369" s="9" t="s">
        <v>96</v>
      </c>
      <c r="H2369" s="11"/>
      <c r="I2369" s="12">
        <v>3000</v>
      </c>
      <c r="J2369" s="12"/>
      <c r="K2369" s="12"/>
      <c r="L2369" s="12">
        <f t="array" ref="L2369">IFERROR(LOOKUP(2^15,SEARCH({"40A","63A","80A","100A","125A","160A","200A","250A","400A","630A","800A","1000A","1250A","1600A","2000A","2500A","3200A","4000A","5000A","6300A"},UPPER(D2369)),{40,63,80,100,125,160,200,250,400,630,800,1000,1250,1600,2000,2500,3200,4000,5000,6300}),0)</f>
        <v>1600</v>
      </c>
      <c r="M2369" s="9" t="str">
        <f t="shared" si="181"/>
        <v>Straight Feeder</v>
      </c>
      <c r="N2369" s="9" t="str">
        <f t="shared" si="182"/>
        <v>AL</v>
      </c>
      <c r="O2369" s="13" t="str">
        <f t="shared" si="183"/>
        <v>Tin</v>
      </c>
      <c r="P2369" s="9" t="str">
        <f t="shared" si="184"/>
        <v>PET</v>
      </c>
      <c r="Q2369" s="9" t="str">
        <f t="shared" si="185"/>
        <v>5</v>
      </c>
      <c r="R23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69" s="14" t="str">
        <f>IF(ProjectsDB[[#This Row],[Item Type]]="Straight Plug-In",_xlfn.TEXTJOIN("-",TRUE,M2369&amp;"-"&amp;_xlfn.LET(_xlpm.txt,ProjectsDB[[#This Row],[Assembly]],_xlpm.pos,FIND("SP",_xlpm.txt),_xlpm.pre,LEFT(_xlpm.txt,_xlpm.pos-1),IF(RIGHT(_xlpm.pre,3)="123","3PL",IF(RIGHT(_xlpm.pre,2)="12","2PL",IF(RIGHT(_xlpm.pre,1)="1","1PL","3PL")))),N2369,O2369,P2369,Q2369&amp;"W",R2369),_xlfn.TEXTJOIN("-",TRUE,M2369,N2369,O2369,P2369,Q2369&amp;"W",R2369))</f>
        <v>Straight Feeder-AL-Tin-PET-5W-1</v>
      </c>
      <c r="T2369" s="14" t="str">
        <f>IF(COUNTIF(Cycletime[Element Desc.],ProjectsDB[[#This Row],[Element Desc.]])&gt;0,"Found","Not Found")</f>
        <v>Found</v>
      </c>
    </row>
    <row r="2370" spans="2:20" x14ac:dyDescent="0.25">
      <c r="B2370" s="8" t="s">
        <v>4849</v>
      </c>
      <c r="C2370" s="9" t="s">
        <v>4850</v>
      </c>
      <c r="D2370" s="9" t="s">
        <v>4851</v>
      </c>
      <c r="E2370" s="10">
        <v>1</v>
      </c>
      <c r="F2370" s="9" t="s">
        <v>4832</v>
      </c>
      <c r="G2370" s="9" t="s">
        <v>96</v>
      </c>
      <c r="H2370" s="11"/>
      <c r="I2370" s="12"/>
      <c r="J2370" s="12"/>
      <c r="K2370" s="12"/>
      <c r="L2370" s="12">
        <f t="array" ref="L2370">IFERROR(LOOKUP(2^15,SEARCH({"40A","63A","80A","100A","125A","160A","200A","250A","400A","630A","800A","1000A","1250A","1600A","2000A","2500A","3200A","4000A","5000A","6300A"},UPPER(D2370)),{40,63,80,100,125,160,200,250,400,630,800,1000,1250,1600,2000,2500,3200,4000,5000,6300}),0)</f>
        <v>1600</v>
      </c>
      <c r="M2370" s="9" t="str">
        <f t="shared" si="181"/>
        <v>End Cap</v>
      </c>
      <c r="N2370" s="9" t="str">
        <f t="shared" si="182"/>
        <v>AL</v>
      </c>
      <c r="O2370" s="13" t="str">
        <f t="shared" si="183"/>
        <v>None</v>
      </c>
      <c r="P2370" s="9" t="str">
        <f t="shared" si="184"/>
        <v>None</v>
      </c>
      <c r="Q2370" s="9" t="str">
        <f t="shared" si="185"/>
        <v>0</v>
      </c>
      <c r="R23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70" s="14" t="str">
        <f>IF(ProjectsDB[[#This Row],[Item Type]]="Straight Plug-In",_xlfn.TEXTJOIN("-",TRUE,M2370&amp;"-"&amp;_xlfn.LET(_xlpm.txt,ProjectsDB[[#This Row],[Assembly]],_xlpm.pos,FIND("SP",_xlpm.txt),_xlpm.pre,LEFT(_xlpm.txt,_xlpm.pos-1),IF(RIGHT(_xlpm.pre,3)="123","3PL",IF(RIGHT(_xlpm.pre,2)="12","2PL",IF(RIGHT(_xlpm.pre,1)="1","1PL","3PL")))),N2370,O2370,P2370,Q2370&amp;"W",R2370),_xlfn.TEXTJOIN("-",TRUE,M2370,N2370,O2370,P2370,Q2370&amp;"W",R2370))</f>
        <v>End Cap-AL-None-None-0W-1</v>
      </c>
      <c r="T2370" s="14" t="str">
        <f>IF(COUNTIF(Cycletime[Element Desc.],ProjectsDB[[#This Row],[Element Desc.]])&gt;0,"Found","Not Found")</f>
        <v>Found</v>
      </c>
    </row>
    <row r="2371" spans="2:20" x14ac:dyDescent="0.25">
      <c r="B2371" s="8" t="s">
        <v>4852</v>
      </c>
      <c r="C2371" s="9" t="s">
        <v>4853</v>
      </c>
      <c r="D2371" s="9" t="s">
        <v>4854</v>
      </c>
      <c r="E2371" s="10">
        <v>1</v>
      </c>
      <c r="F2371" s="9" t="s">
        <v>4832</v>
      </c>
      <c r="G2371" s="9" t="s">
        <v>96</v>
      </c>
      <c r="H2371" s="11"/>
      <c r="I2371" s="12">
        <v>425</v>
      </c>
      <c r="J2371" s="12"/>
      <c r="K2371" s="12"/>
      <c r="L2371" s="12">
        <f t="array" ref="L2371">IFERROR(LOOKUP(2^15,SEARCH({"40A","63A","80A","100A","125A","160A","200A","250A","400A","630A","800A","1000A","1250A","1600A","2000A","2500A","3200A","4000A","5000A","6300A"},UPPER(D2371)),{40,63,80,100,125,160,200,250,400,630,800,1000,1250,1600,2000,2500,3200,4000,5000,6300}),0)</f>
        <v>1250</v>
      </c>
      <c r="M2371" s="9" t="str">
        <f t="shared" si="181"/>
        <v>Flange Straight</v>
      </c>
      <c r="N2371" s="9" t="str">
        <f t="shared" si="182"/>
        <v>AL</v>
      </c>
      <c r="O2371" s="13" t="str">
        <f t="shared" si="183"/>
        <v>Tin</v>
      </c>
      <c r="P2371" s="9" t="str">
        <f t="shared" si="184"/>
        <v>PET</v>
      </c>
      <c r="Q2371" s="9" t="str">
        <f t="shared" si="185"/>
        <v>5</v>
      </c>
      <c r="R23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71" s="14" t="str">
        <f>IF(ProjectsDB[[#This Row],[Item Type]]="Straight Plug-In",_xlfn.TEXTJOIN("-",TRUE,M2371&amp;"-"&amp;_xlfn.LET(_xlpm.txt,ProjectsDB[[#This Row],[Assembly]],_xlpm.pos,FIND("SP",_xlpm.txt),_xlpm.pre,LEFT(_xlpm.txt,_xlpm.pos-1),IF(RIGHT(_xlpm.pre,3)="123","3PL",IF(RIGHT(_xlpm.pre,2)="12","2PL",IF(RIGHT(_xlpm.pre,1)="1","1PL","3PL")))),N2371,O2371,P2371,Q2371&amp;"W",R2371),_xlfn.TEXTJOIN("-",TRUE,M2371,N2371,O2371,P2371,Q2371&amp;"W",R2371))</f>
        <v>Flange Straight-AL-Tin-PET-5W-1</v>
      </c>
      <c r="T2371" s="14" t="str">
        <f>IF(COUNTIF(Cycletime[Element Desc.],ProjectsDB[[#This Row],[Element Desc.]])&gt;0,"Found","Not Found")</f>
        <v>Found</v>
      </c>
    </row>
    <row r="2372" spans="2:20" x14ac:dyDescent="0.25">
      <c r="B2372" s="8" t="s">
        <v>4855</v>
      </c>
      <c r="C2372" s="9" t="s">
        <v>4856</v>
      </c>
      <c r="D2372" s="9" t="s">
        <v>4857</v>
      </c>
      <c r="E2372" s="10">
        <v>11</v>
      </c>
      <c r="F2372" s="9" t="s">
        <v>4832</v>
      </c>
      <c r="G2372" s="9" t="s">
        <v>96</v>
      </c>
      <c r="H2372" s="11"/>
      <c r="I2372" s="12">
        <v>3000</v>
      </c>
      <c r="J2372" s="12"/>
      <c r="K2372" s="12"/>
      <c r="L2372" s="12">
        <f t="array" ref="L2372">IFERROR(LOOKUP(2^15,SEARCH({"40A","63A","80A","100A","125A","160A","200A","250A","400A","630A","800A","1000A","1250A","1600A","2000A","2500A","3200A","4000A","5000A","6300A"},UPPER(D2372)),{40,63,80,100,125,160,200,250,400,630,800,1000,1250,1600,2000,2500,3200,4000,5000,6300}),0)</f>
        <v>1250</v>
      </c>
      <c r="M2372" s="9" t="str">
        <f t="shared" ref="M2372:M2435" si="186">_xlfn.LET(_xlpm.d,UPPER(TRIM(SUBSTITUTE(SUBSTITUTE(D2372,CHAR(160),"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2372" s="9" t="str">
        <f t="shared" ref="N2372:N2435" si="187">IF(ISNUMBER(SEARCH("CU",D2372)),"CU",IF(ISNUMBER(SEARCH("AL",D2372)),"AL",IF(ISNUMBER(SEARCH("Copper",D2372)),"CU","SH")))</f>
        <v>AL</v>
      </c>
      <c r="O2372" s="13" t="str">
        <f t="shared" ref="O2372:O2435" si="188">IF(ISNUMBER(SEARCH("Silver",D2372)),"Silver",IF(ISNUMBER(SEARCH("Tin",D2372)),"Tin","None"))</f>
        <v>Tin</v>
      </c>
      <c r="P2372" s="9" t="str">
        <f t="shared" ref="P2372:P2435" si="189">IF(ISNUMBER(SEARCH("Epoxy",D2372)),"Epoxy",IF(ISNUMBER(SEARCH("PET",D2372)),"PET","None"))</f>
        <v>PET</v>
      </c>
      <c r="Q2372" s="9" t="str">
        <f t="shared" ref="Q2372:Q2435" si="190">IF(ISNUMBER(SEARCH("3-Wire",D2372)),"3",IF(ISNUMBER(SEARCH("4-Wire",D2372)),"4",IF(ISNUMBER(SEARCH("5-Wire",D2372)),"5",IF(ISNUMBER(SEARCH("6-Wire",D2372)),"6","0"))))</f>
        <v>5</v>
      </c>
      <c r="R23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72" s="14" t="str">
        <f>IF(ProjectsDB[[#This Row],[Item Type]]="Straight Plug-In",_xlfn.TEXTJOIN("-",TRUE,M2372&amp;"-"&amp;_xlfn.LET(_xlpm.txt,ProjectsDB[[#This Row],[Assembly]],_xlpm.pos,FIND("SP",_xlpm.txt),_xlpm.pre,LEFT(_xlpm.txt,_xlpm.pos-1),IF(RIGHT(_xlpm.pre,3)="123","3PL",IF(RIGHT(_xlpm.pre,2)="12","2PL",IF(RIGHT(_xlpm.pre,1)="1","1PL","3PL")))),N2372,O2372,P2372,Q2372&amp;"W",R2372),_xlfn.TEXTJOIN("-",TRUE,M2372,N2372,O2372,P2372,Q2372&amp;"W",R2372))</f>
        <v>Straight Feeder-AL-Tin-PET-5W-1</v>
      </c>
      <c r="T2372" s="14" t="str">
        <f>IF(COUNTIF(Cycletime[Element Desc.],ProjectsDB[[#This Row],[Element Desc.]])&gt;0,"Found","Not Found")</f>
        <v>Found</v>
      </c>
    </row>
    <row r="2373" spans="2:20" x14ac:dyDescent="0.25">
      <c r="B2373" s="8" t="s">
        <v>4858</v>
      </c>
      <c r="C2373" s="9" t="s">
        <v>4859</v>
      </c>
      <c r="D2373" s="9" t="s">
        <v>4860</v>
      </c>
      <c r="E2373" s="10">
        <v>1</v>
      </c>
      <c r="F2373" s="9" t="s">
        <v>4832</v>
      </c>
      <c r="G2373" s="9" t="s">
        <v>96</v>
      </c>
      <c r="H2373" s="11"/>
      <c r="I2373" s="12">
        <v>325</v>
      </c>
      <c r="J2373" s="12">
        <v>325</v>
      </c>
      <c r="K2373" s="12"/>
      <c r="L2373" s="12">
        <f t="array" ref="L2373">IFERROR(LOOKUP(2^15,SEARCH({"40A","63A","80A","100A","125A","160A","200A","250A","400A","630A","800A","1000A","1250A","1600A","2000A","2500A","3200A","4000A","5000A","6300A"},UPPER(D2373)),{40,63,80,100,125,160,200,250,400,630,800,1000,1250,1600,2000,2500,3200,4000,5000,6300}),0)</f>
        <v>1250</v>
      </c>
      <c r="M2373" s="9" t="str">
        <f t="shared" si="186"/>
        <v>Elbow Edge</v>
      </c>
      <c r="N2373" s="9" t="str">
        <f t="shared" si="187"/>
        <v>AL</v>
      </c>
      <c r="O2373" s="13" t="str">
        <f t="shared" si="188"/>
        <v>Tin</v>
      </c>
      <c r="P2373" s="9" t="str">
        <f t="shared" si="189"/>
        <v>PET</v>
      </c>
      <c r="Q2373" s="9" t="str">
        <f t="shared" si="190"/>
        <v>5</v>
      </c>
      <c r="R23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73" s="14" t="str">
        <f>IF(ProjectsDB[[#This Row],[Item Type]]="Straight Plug-In",_xlfn.TEXTJOIN("-",TRUE,M2373&amp;"-"&amp;_xlfn.LET(_xlpm.txt,ProjectsDB[[#This Row],[Assembly]],_xlpm.pos,FIND("SP",_xlpm.txt),_xlpm.pre,LEFT(_xlpm.txt,_xlpm.pos-1),IF(RIGHT(_xlpm.pre,3)="123","3PL",IF(RIGHT(_xlpm.pre,2)="12","2PL",IF(RIGHT(_xlpm.pre,1)="1","1PL","3PL")))),N2373,O2373,P2373,Q2373&amp;"W",R2373),_xlfn.TEXTJOIN("-",TRUE,M2373,N2373,O2373,P2373,Q2373&amp;"W",R2373))</f>
        <v>Elbow Edge-AL-Tin-PET-5W-1</v>
      </c>
      <c r="T2373" s="14" t="str">
        <f>IF(COUNTIF(Cycletime[Element Desc.],ProjectsDB[[#This Row],[Element Desc.]])&gt;0,"Found","Not Found")</f>
        <v>Found</v>
      </c>
    </row>
    <row r="2374" spans="2:20" x14ac:dyDescent="0.25">
      <c r="B2374" s="8" t="s">
        <v>4861</v>
      </c>
      <c r="C2374" s="9" t="s">
        <v>4862</v>
      </c>
      <c r="D2374" s="9" t="s">
        <v>4863</v>
      </c>
      <c r="E2374" s="10">
        <v>1</v>
      </c>
      <c r="F2374" s="9" t="s">
        <v>4832</v>
      </c>
      <c r="G2374" s="9" t="s">
        <v>96</v>
      </c>
      <c r="H2374" s="11"/>
      <c r="I2374" s="12">
        <v>325</v>
      </c>
      <c r="J2374" s="12">
        <v>325</v>
      </c>
      <c r="K2374" s="12"/>
      <c r="L2374" s="12">
        <f t="array" ref="L2374">IFERROR(LOOKUP(2^15,SEARCH({"40A","63A","80A","100A","125A","160A","200A","250A","400A","630A","800A","1000A","1250A","1600A","2000A","2500A","3200A","4000A","5000A","6300A"},UPPER(D2374)),{40,63,80,100,125,160,200,250,400,630,800,1000,1250,1600,2000,2500,3200,4000,5000,6300}),0)</f>
        <v>1250</v>
      </c>
      <c r="M2374" s="9" t="str">
        <f t="shared" si="186"/>
        <v>Elbow Edge</v>
      </c>
      <c r="N2374" s="9" t="str">
        <f t="shared" si="187"/>
        <v>AL</v>
      </c>
      <c r="O2374" s="13" t="str">
        <f t="shared" si="188"/>
        <v>Tin</v>
      </c>
      <c r="P2374" s="9" t="str">
        <f t="shared" si="189"/>
        <v>PET</v>
      </c>
      <c r="Q2374" s="9" t="str">
        <f t="shared" si="190"/>
        <v>5</v>
      </c>
      <c r="R23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74" s="14" t="str">
        <f>IF(ProjectsDB[[#This Row],[Item Type]]="Straight Plug-In",_xlfn.TEXTJOIN("-",TRUE,M2374&amp;"-"&amp;_xlfn.LET(_xlpm.txt,ProjectsDB[[#This Row],[Assembly]],_xlpm.pos,FIND("SP",_xlpm.txt),_xlpm.pre,LEFT(_xlpm.txt,_xlpm.pos-1),IF(RIGHT(_xlpm.pre,3)="123","3PL",IF(RIGHT(_xlpm.pre,2)="12","2PL",IF(RIGHT(_xlpm.pre,1)="1","1PL","3PL")))),N2374,O2374,P2374,Q2374&amp;"W",R2374),_xlfn.TEXTJOIN("-",TRUE,M2374,N2374,O2374,P2374,Q2374&amp;"W",R2374))</f>
        <v>Elbow Edge-AL-Tin-PET-5W-1</v>
      </c>
      <c r="T2374" s="14" t="str">
        <f>IF(COUNTIF(Cycletime[Element Desc.],ProjectsDB[[#This Row],[Element Desc.]])&gt;0,"Found","Not Found")</f>
        <v>Found</v>
      </c>
    </row>
    <row r="2375" spans="2:20" x14ac:dyDescent="0.25">
      <c r="B2375" s="8" t="s">
        <v>4864</v>
      </c>
      <c r="C2375" s="9" t="s">
        <v>4865</v>
      </c>
      <c r="D2375" s="9" t="s">
        <v>4866</v>
      </c>
      <c r="E2375" s="10">
        <v>9</v>
      </c>
      <c r="F2375" s="9" t="s">
        <v>4832</v>
      </c>
      <c r="G2375" s="9" t="s">
        <v>96</v>
      </c>
      <c r="H2375" s="11"/>
      <c r="I2375" s="12">
        <v>3000</v>
      </c>
      <c r="J2375" s="12"/>
      <c r="K2375" s="12"/>
      <c r="L2375" s="12">
        <f t="array" ref="L2375">IFERROR(LOOKUP(2^15,SEARCH({"40A","63A","80A","100A","125A","160A","200A","250A","400A","630A","800A","1000A","1250A","1600A","2000A","2500A","3200A","4000A","5000A","6300A"},UPPER(D2375)),{40,63,80,100,125,160,200,250,400,630,800,1000,1250,1600,2000,2500,3200,4000,5000,6300}),0)</f>
        <v>1250</v>
      </c>
      <c r="M2375" s="9" t="str">
        <f t="shared" si="186"/>
        <v>Straight Plug-In</v>
      </c>
      <c r="N2375" s="9" t="str">
        <f t="shared" si="187"/>
        <v>AL</v>
      </c>
      <c r="O2375" s="13" t="str">
        <f t="shared" si="188"/>
        <v>Tin</v>
      </c>
      <c r="P2375" s="9" t="str">
        <f t="shared" si="189"/>
        <v>PET</v>
      </c>
      <c r="Q2375" s="9" t="str">
        <f t="shared" si="190"/>
        <v>5</v>
      </c>
      <c r="R23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75" s="14" t="str">
        <f>IF(ProjectsDB[[#This Row],[Item Type]]="Straight Plug-In",_xlfn.TEXTJOIN("-",TRUE,M2375&amp;"-"&amp;_xlfn.LET(_xlpm.txt,ProjectsDB[[#This Row],[Assembly]],_xlpm.pos,FIND("SP",_xlpm.txt),_xlpm.pre,LEFT(_xlpm.txt,_xlpm.pos-1),IF(RIGHT(_xlpm.pre,3)="123","3PL",IF(RIGHT(_xlpm.pre,2)="12","2PL",IF(RIGHT(_xlpm.pre,1)="1","1PL","3PL")))),N2375,O2375,P2375,Q2375&amp;"W",R2375),_xlfn.TEXTJOIN("-",TRUE,M2375,N2375,O2375,P2375,Q2375&amp;"W",R2375))</f>
        <v>Straight Plug-In-3PL-AL-Tin-PET-5W-1</v>
      </c>
      <c r="T2375" s="14" t="str">
        <f>IF(COUNTIF(Cycletime[Element Desc.],ProjectsDB[[#This Row],[Element Desc.]])&gt;0,"Found","Not Found")</f>
        <v>Found</v>
      </c>
    </row>
    <row r="2376" spans="2:20" x14ac:dyDescent="0.25">
      <c r="B2376" s="8" t="s">
        <v>4867</v>
      </c>
      <c r="C2376" s="9" t="s">
        <v>4868</v>
      </c>
      <c r="D2376" s="9" t="s">
        <v>4869</v>
      </c>
      <c r="E2376" s="10">
        <v>1</v>
      </c>
      <c r="F2376" s="9" t="s">
        <v>4832</v>
      </c>
      <c r="G2376" s="9" t="s">
        <v>96</v>
      </c>
      <c r="H2376" s="11"/>
      <c r="I2376" s="12">
        <v>300</v>
      </c>
      <c r="J2376" s="12">
        <v>300</v>
      </c>
      <c r="K2376" s="12"/>
      <c r="L2376" s="12">
        <f t="array" ref="L2376">IFERROR(LOOKUP(2^15,SEARCH({"40A","63A","80A","100A","125A","160A","200A","250A","400A","630A","800A","1000A","1250A","1600A","2000A","2500A","3200A","4000A","5000A","6300A"},UPPER(D2376)),{40,63,80,100,125,160,200,250,400,630,800,1000,1250,1600,2000,2500,3200,4000,5000,6300}),0)</f>
        <v>1250</v>
      </c>
      <c r="M2376" s="9" t="str">
        <f t="shared" si="186"/>
        <v>Elbow Flat</v>
      </c>
      <c r="N2376" s="9" t="str">
        <f t="shared" si="187"/>
        <v>AL</v>
      </c>
      <c r="O2376" s="13" t="str">
        <f t="shared" si="188"/>
        <v>Tin</v>
      </c>
      <c r="P2376" s="9" t="str">
        <f t="shared" si="189"/>
        <v>PET</v>
      </c>
      <c r="Q2376" s="9" t="str">
        <f t="shared" si="190"/>
        <v>5</v>
      </c>
      <c r="R23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76" s="14" t="str">
        <f>IF(ProjectsDB[[#This Row],[Item Type]]="Straight Plug-In",_xlfn.TEXTJOIN("-",TRUE,M2376&amp;"-"&amp;_xlfn.LET(_xlpm.txt,ProjectsDB[[#This Row],[Assembly]],_xlpm.pos,FIND("SP",_xlpm.txt),_xlpm.pre,LEFT(_xlpm.txt,_xlpm.pos-1),IF(RIGHT(_xlpm.pre,3)="123","3PL",IF(RIGHT(_xlpm.pre,2)="12","2PL",IF(RIGHT(_xlpm.pre,1)="1","1PL","3PL")))),N2376,O2376,P2376,Q2376&amp;"W",R2376),_xlfn.TEXTJOIN("-",TRUE,M2376,N2376,O2376,P2376,Q2376&amp;"W",R2376))</f>
        <v>Elbow Flat-AL-Tin-PET-5W-1</v>
      </c>
      <c r="T2376" s="14" t="str">
        <f>IF(COUNTIF(Cycletime[Element Desc.],ProjectsDB[[#This Row],[Element Desc.]])&gt;0,"Found","Not Found")</f>
        <v>Found</v>
      </c>
    </row>
    <row r="2377" spans="2:20" x14ac:dyDescent="0.25">
      <c r="B2377" s="8" t="s">
        <v>4870</v>
      </c>
      <c r="C2377" s="9" t="s">
        <v>4871</v>
      </c>
      <c r="D2377" s="9" t="s">
        <v>4872</v>
      </c>
      <c r="E2377" s="10">
        <v>1</v>
      </c>
      <c r="F2377" s="9" t="s">
        <v>4832</v>
      </c>
      <c r="G2377" s="9" t="s">
        <v>96</v>
      </c>
      <c r="H2377" s="11"/>
      <c r="I2377" s="12"/>
      <c r="J2377" s="12"/>
      <c r="K2377" s="12"/>
      <c r="L2377" s="12">
        <f t="array" ref="L2377">IFERROR(LOOKUP(2^15,SEARCH({"40A","63A","80A","100A","125A","160A","200A","250A","400A","630A","800A","1000A","1250A","1600A","2000A","2500A","3200A","4000A","5000A","6300A"},UPPER(D2377)),{40,63,80,100,125,160,200,250,400,630,800,1000,1250,1600,2000,2500,3200,4000,5000,6300}),0)</f>
        <v>1250</v>
      </c>
      <c r="M2377" s="9" t="str">
        <f t="shared" si="186"/>
        <v>End Cap</v>
      </c>
      <c r="N2377" s="9" t="str">
        <f t="shared" si="187"/>
        <v>AL</v>
      </c>
      <c r="O2377" s="13" t="str">
        <f t="shared" si="188"/>
        <v>None</v>
      </c>
      <c r="P2377" s="9" t="str">
        <f t="shared" si="189"/>
        <v>None</v>
      </c>
      <c r="Q2377" s="9" t="str">
        <f t="shared" si="190"/>
        <v>0</v>
      </c>
      <c r="R23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77" s="14" t="str">
        <f>IF(ProjectsDB[[#This Row],[Item Type]]="Straight Plug-In",_xlfn.TEXTJOIN("-",TRUE,M2377&amp;"-"&amp;_xlfn.LET(_xlpm.txt,ProjectsDB[[#This Row],[Assembly]],_xlpm.pos,FIND("SP",_xlpm.txt),_xlpm.pre,LEFT(_xlpm.txt,_xlpm.pos-1),IF(RIGHT(_xlpm.pre,3)="123","3PL",IF(RIGHT(_xlpm.pre,2)="12","2PL",IF(RIGHT(_xlpm.pre,1)="1","1PL","3PL")))),N2377,O2377,P2377,Q2377&amp;"W",R2377),_xlfn.TEXTJOIN("-",TRUE,M2377,N2377,O2377,P2377,Q2377&amp;"W",R2377))</f>
        <v>End Cap-AL-None-None-0W-1</v>
      </c>
      <c r="T2377" s="14" t="str">
        <f>IF(COUNTIF(Cycletime[Element Desc.],ProjectsDB[[#This Row],[Element Desc.]])&gt;0,"Found","Not Found")</f>
        <v>Found</v>
      </c>
    </row>
    <row r="2378" spans="2:20" x14ac:dyDescent="0.25">
      <c r="B2378" s="8" t="s">
        <v>4873</v>
      </c>
      <c r="C2378" s="9" t="s">
        <v>1370</v>
      </c>
      <c r="D2378" s="9" t="s">
        <v>1371</v>
      </c>
      <c r="E2378" s="10">
        <v>3</v>
      </c>
      <c r="F2378" s="9" t="s">
        <v>4832</v>
      </c>
      <c r="G2378" s="9" t="s">
        <v>96</v>
      </c>
      <c r="H2378" s="11"/>
      <c r="I2378" s="12">
        <v>100</v>
      </c>
      <c r="J2378" s="12"/>
      <c r="K2378" s="12"/>
      <c r="L2378" s="12">
        <f t="array" ref="L2378">IFERROR(LOOKUP(2^15,SEARCH({"40A","63A","80A","100A","125A","160A","200A","250A","400A","630A","800A","1000A","1250A","1600A","2000A","2500A","3200A","4000A","5000A","6300A"},UPPER(D2378)),{40,63,80,100,125,160,200,250,400,630,800,1000,1250,1600,2000,2500,3200,4000,5000,6300}),0)</f>
        <v>0</v>
      </c>
      <c r="M2378" s="9" t="str">
        <f t="shared" si="186"/>
        <v>Hanger Support</v>
      </c>
      <c r="N2378" s="9" t="str">
        <f t="shared" si="187"/>
        <v>SH</v>
      </c>
      <c r="O2378" s="13" t="str">
        <f t="shared" si="188"/>
        <v>None</v>
      </c>
      <c r="P2378" s="9" t="str">
        <f t="shared" si="189"/>
        <v>None</v>
      </c>
      <c r="Q2378" s="9" t="str">
        <f t="shared" si="190"/>
        <v>0</v>
      </c>
      <c r="R23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378" s="14" t="str">
        <f>IF(ProjectsDB[[#This Row],[Item Type]]="Straight Plug-In",_xlfn.TEXTJOIN("-",TRUE,M2378&amp;"-"&amp;_xlfn.LET(_xlpm.txt,ProjectsDB[[#This Row],[Assembly]],_xlpm.pos,FIND("SP",_xlpm.txt),_xlpm.pre,LEFT(_xlpm.txt,_xlpm.pos-1),IF(RIGHT(_xlpm.pre,3)="123","3PL",IF(RIGHT(_xlpm.pre,2)="12","2PL",IF(RIGHT(_xlpm.pre,1)="1","1PL","3PL")))),N2378,O2378,P2378,Q2378&amp;"W",R2378),_xlfn.TEXTJOIN("-",TRUE,M2378,N2378,O2378,P2378,Q2378&amp;"W",R2378))</f>
        <v>Hanger Support-SH-None-None-0W-0</v>
      </c>
      <c r="T2378" s="14" t="str">
        <f>IF(COUNTIF(Cycletime[Element Desc.],ProjectsDB[[#This Row],[Element Desc.]])&gt;0,"Found","Not Found")</f>
        <v>Found</v>
      </c>
    </row>
    <row r="2379" spans="2:20" x14ac:dyDescent="0.25">
      <c r="B2379" s="8" t="s">
        <v>4874</v>
      </c>
      <c r="C2379" s="9" t="s">
        <v>4875</v>
      </c>
      <c r="D2379" s="9" t="s">
        <v>4876</v>
      </c>
      <c r="E2379" s="10">
        <v>24</v>
      </c>
      <c r="F2379" s="9" t="s">
        <v>4832</v>
      </c>
      <c r="G2379" s="9" t="s">
        <v>96</v>
      </c>
      <c r="H2379" s="11"/>
      <c r="I2379" s="12"/>
      <c r="J2379" s="12"/>
      <c r="K2379" s="12"/>
      <c r="L2379" s="12">
        <f t="array" ref="L2379">IFERROR(LOOKUP(2^15,SEARCH({"40A","63A","80A","100A","125A","160A","200A","250A","400A","630A","800A","1000A","1250A","1600A","2000A","2500A","3200A","4000A","5000A","6300A"},UPPER(D2379)),{40,63,80,100,125,160,200,250,400,630,800,1000,1250,1600,2000,2500,3200,4000,5000,6300}),0)</f>
        <v>1250</v>
      </c>
      <c r="M2379" s="9" t="str">
        <f t="shared" si="186"/>
        <v>Joint Pack</v>
      </c>
      <c r="N2379" s="9" t="str">
        <f t="shared" si="187"/>
        <v>AL</v>
      </c>
      <c r="O2379" s="13" t="str">
        <f t="shared" si="188"/>
        <v>Tin</v>
      </c>
      <c r="P2379" s="9" t="str">
        <f t="shared" si="189"/>
        <v>None</v>
      </c>
      <c r="Q2379" s="9" t="str">
        <f t="shared" si="190"/>
        <v>5</v>
      </c>
      <c r="R23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79" s="14" t="str">
        <f>IF(ProjectsDB[[#This Row],[Item Type]]="Straight Plug-In",_xlfn.TEXTJOIN("-",TRUE,M2379&amp;"-"&amp;_xlfn.LET(_xlpm.txt,ProjectsDB[[#This Row],[Assembly]],_xlpm.pos,FIND("SP",_xlpm.txt),_xlpm.pre,LEFT(_xlpm.txt,_xlpm.pos-1),IF(RIGHT(_xlpm.pre,3)="123","3PL",IF(RIGHT(_xlpm.pre,2)="12","2PL",IF(RIGHT(_xlpm.pre,1)="1","1PL","3PL")))),N2379,O2379,P2379,Q2379&amp;"W",R2379),_xlfn.TEXTJOIN("-",TRUE,M2379,N2379,O2379,P2379,Q2379&amp;"W",R2379))</f>
        <v>Joint Pack-AL-Tin-None-5W-1</v>
      </c>
      <c r="T2379" s="14" t="str">
        <f>IF(COUNTIF(Cycletime[Element Desc.],ProjectsDB[[#This Row],[Element Desc.]])&gt;0,"Found","Not Found")</f>
        <v>Found</v>
      </c>
    </row>
    <row r="2380" spans="2:20" x14ac:dyDescent="0.25">
      <c r="B2380" s="8" t="s">
        <v>4877</v>
      </c>
      <c r="C2380" s="9" t="s">
        <v>4878</v>
      </c>
      <c r="D2380" s="9" t="s">
        <v>4879</v>
      </c>
      <c r="E2380" s="10">
        <v>1</v>
      </c>
      <c r="F2380" s="9" t="s">
        <v>4880</v>
      </c>
      <c r="G2380" s="9" t="s">
        <v>26</v>
      </c>
      <c r="H2380" s="11"/>
      <c r="I2380" s="12">
        <v>1000</v>
      </c>
      <c r="J2380" s="12"/>
      <c r="K2380" s="12"/>
      <c r="L2380" s="12">
        <f t="array" ref="L2380">IFERROR(LOOKUP(2^15,SEARCH({"40A","63A","80A","100A","125A","160A","200A","250A","400A","630A","800A","1000A","1250A","1600A","2000A","2500A","3200A","4000A","5000A","6300A"},UPPER(D2380)),{40,63,80,100,125,160,200,250,400,630,800,1000,1250,1600,2000,2500,3200,4000,5000,6300}),0)</f>
        <v>1250</v>
      </c>
      <c r="M2380" s="9" t="str">
        <f t="shared" si="186"/>
        <v>Expansion Joint</v>
      </c>
      <c r="N2380" s="9" t="str">
        <f t="shared" si="187"/>
        <v>AL</v>
      </c>
      <c r="O2380" s="13" t="str">
        <f t="shared" si="188"/>
        <v>Tin</v>
      </c>
      <c r="P2380" s="9" t="str">
        <f t="shared" si="189"/>
        <v>PET</v>
      </c>
      <c r="Q2380" s="9" t="str">
        <f t="shared" si="190"/>
        <v>5</v>
      </c>
      <c r="R23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80" s="14" t="str">
        <f>IF(ProjectsDB[[#This Row],[Item Type]]="Straight Plug-In",_xlfn.TEXTJOIN("-",TRUE,M2380&amp;"-"&amp;_xlfn.LET(_xlpm.txt,ProjectsDB[[#This Row],[Assembly]],_xlpm.pos,FIND("SP",_xlpm.txt),_xlpm.pre,LEFT(_xlpm.txt,_xlpm.pos-1),IF(RIGHT(_xlpm.pre,3)="123","3PL",IF(RIGHT(_xlpm.pre,2)="12","2PL",IF(RIGHT(_xlpm.pre,1)="1","1PL","3PL")))),N2380,O2380,P2380,Q2380&amp;"W",R2380),_xlfn.TEXTJOIN("-",TRUE,M2380,N2380,O2380,P2380,Q2380&amp;"W",R2380))</f>
        <v>Expansion Joint-AL-Tin-PET-5W-1</v>
      </c>
      <c r="T2380" s="14" t="str">
        <f>IF(COUNTIF(Cycletime[Element Desc.],ProjectsDB[[#This Row],[Element Desc.]])&gt;0,"Found","Not Found")</f>
        <v>Found</v>
      </c>
    </row>
    <row r="2381" spans="2:20" x14ac:dyDescent="0.25">
      <c r="B2381" s="8" t="s">
        <v>4881</v>
      </c>
      <c r="C2381" s="9" t="s">
        <v>4882</v>
      </c>
      <c r="D2381" s="9" t="s">
        <v>4883</v>
      </c>
      <c r="E2381" s="10">
        <v>1</v>
      </c>
      <c r="F2381" s="9" t="s">
        <v>4880</v>
      </c>
      <c r="G2381" s="9" t="s">
        <v>37</v>
      </c>
      <c r="H2381" s="11"/>
      <c r="I2381" s="12">
        <v>3000</v>
      </c>
      <c r="J2381" s="12"/>
      <c r="K2381" s="12"/>
      <c r="L2381" s="12">
        <f t="array" ref="L2381">IFERROR(LOOKUP(2^15,SEARCH({"40A","63A","80A","100A","125A","160A","200A","250A","400A","630A","800A","1000A","1250A","1600A","2000A","2500A","3200A","4000A","5000A","6300A"},UPPER(D2381)),{40,63,80,100,125,160,200,250,400,630,800,1000,1250,1600,2000,2500,3200,4000,5000,6300}),0)</f>
        <v>1600</v>
      </c>
      <c r="M2381" s="9" t="str">
        <f t="shared" si="186"/>
        <v>Straight Plug-In</v>
      </c>
      <c r="N2381" s="9" t="str">
        <f t="shared" si="187"/>
        <v>AL</v>
      </c>
      <c r="O2381" s="13" t="str">
        <f t="shared" si="188"/>
        <v>Tin</v>
      </c>
      <c r="P2381" s="9" t="str">
        <f t="shared" si="189"/>
        <v>PET</v>
      </c>
      <c r="Q2381" s="9" t="str">
        <f t="shared" si="190"/>
        <v>5</v>
      </c>
      <c r="R23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81" s="14" t="str">
        <f>IF(ProjectsDB[[#This Row],[Item Type]]="Straight Plug-In",_xlfn.TEXTJOIN("-",TRUE,M2381&amp;"-"&amp;_xlfn.LET(_xlpm.txt,ProjectsDB[[#This Row],[Assembly]],_xlpm.pos,FIND("SP",_xlpm.txt),_xlpm.pre,LEFT(_xlpm.txt,_xlpm.pos-1),IF(RIGHT(_xlpm.pre,3)="123","3PL",IF(RIGHT(_xlpm.pre,2)="12","2PL",IF(RIGHT(_xlpm.pre,1)="1","1PL","3PL")))),N2381,O2381,P2381,Q2381&amp;"W",R2381),_xlfn.TEXTJOIN("-",TRUE,M2381,N2381,O2381,P2381,Q2381&amp;"W",R2381))</f>
        <v>Straight Plug-In-3PL-AL-Tin-PET-5W-1</v>
      </c>
      <c r="T2381" s="14" t="str">
        <f>IF(COUNTIF(Cycletime[Element Desc.],ProjectsDB[[#This Row],[Element Desc.]])&gt;0,"Found","Not Found")</f>
        <v>Found</v>
      </c>
    </row>
    <row r="2382" spans="2:20" x14ac:dyDescent="0.25">
      <c r="B2382" s="8" t="s">
        <v>4884</v>
      </c>
      <c r="C2382" s="9" t="s">
        <v>4844</v>
      </c>
      <c r="D2382" s="9" t="s">
        <v>4845</v>
      </c>
      <c r="E2382" s="10">
        <v>1</v>
      </c>
      <c r="F2382" s="9" t="s">
        <v>4880</v>
      </c>
      <c r="G2382" s="9" t="s">
        <v>37</v>
      </c>
      <c r="H2382" s="11"/>
      <c r="I2382" s="12">
        <v>425</v>
      </c>
      <c r="J2382" s="12"/>
      <c r="K2382" s="12"/>
      <c r="L2382" s="12">
        <f t="array" ref="L2382">IFERROR(LOOKUP(2^15,SEARCH({"40A","63A","80A","100A","125A","160A","200A","250A","400A","630A","800A","1000A","1250A","1600A","2000A","2500A","3200A","4000A","5000A","6300A"},UPPER(D2382)),{40,63,80,100,125,160,200,250,400,630,800,1000,1250,1600,2000,2500,3200,4000,5000,6300}),0)</f>
        <v>1600</v>
      </c>
      <c r="M2382" s="9" t="str">
        <f t="shared" si="186"/>
        <v>Flange Straight</v>
      </c>
      <c r="N2382" s="9" t="str">
        <f t="shared" si="187"/>
        <v>AL</v>
      </c>
      <c r="O2382" s="13" t="str">
        <f t="shared" si="188"/>
        <v>Tin</v>
      </c>
      <c r="P2382" s="9" t="str">
        <f t="shared" si="189"/>
        <v>PET</v>
      </c>
      <c r="Q2382" s="9" t="str">
        <f t="shared" si="190"/>
        <v>5</v>
      </c>
      <c r="R23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82" s="14" t="str">
        <f>IF(ProjectsDB[[#This Row],[Item Type]]="Straight Plug-In",_xlfn.TEXTJOIN("-",TRUE,M2382&amp;"-"&amp;_xlfn.LET(_xlpm.txt,ProjectsDB[[#This Row],[Assembly]],_xlpm.pos,FIND("SP",_xlpm.txt),_xlpm.pre,LEFT(_xlpm.txt,_xlpm.pos-1),IF(RIGHT(_xlpm.pre,3)="123","3PL",IF(RIGHT(_xlpm.pre,2)="12","2PL",IF(RIGHT(_xlpm.pre,1)="1","1PL","3PL")))),N2382,O2382,P2382,Q2382&amp;"W",R2382),_xlfn.TEXTJOIN("-",TRUE,M2382,N2382,O2382,P2382,Q2382&amp;"W",R2382))</f>
        <v>Flange Straight-AL-Tin-PET-5W-1</v>
      </c>
      <c r="T2382" s="14" t="str">
        <f>IF(COUNTIF(Cycletime[Element Desc.],ProjectsDB[[#This Row],[Element Desc.]])&gt;0,"Found","Not Found")</f>
        <v>Found</v>
      </c>
    </row>
    <row r="2383" spans="2:20" x14ac:dyDescent="0.25">
      <c r="B2383" s="8" t="s">
        <v>4885</v>
      </c>
      <c r="C2383" s="9" t="s">
        <v>4834</v>
      </c>
      <c r="D2383" s="9" t="s">
        <v>4835</v>
      </c>
      <c r="E2383" s="10">
        <v>4</v>
      </c>
      <c r="F2383" s="9" t="s">
        <v>4880</v>
      </c>
      <c r="G2383" s="9" t="s">
        <v>37</v>
      </c>
      <c r="H2383" s="11"/>
      <c r="I2383" s="12">
        <v>1000</v>
      </c>
      <c r="J2383" s="12"/>
      <c r="K2383" s="12"/>
      <c r="L2383" s="12">
        <f t="array" ref="L2383">IFERROR(LOOKUP(2^15,SEARCH({"40A","63A","80A","100A","125A","160A","200A","250A","400A","630A","800A","1000A","1250A","1600A","2000A","2500A","3200A","4000A","5000A","6300A"},UPPER(D2383)),{40,63,80,100,125,160,200,250,400,630,800,1000,1250,1600,2000,2500,3200,4000,5000,6300}),0)</f>
        <v>1600</v>
      </c>
      <c r="M2383" s="9" t="str">
        <f t="shared" si="186"/>
        <v>Expansion Joint</v>
      </c>
      <c r="N2383" s="9" t="str">
        <f t="shared" si="187"/>
        <v>AL</v>
      </c>
      <c r="O2383" s="13" t="str">
        <f t="shared" si="188"/>
        <v>Tin</v>
      </c>
      <c r="P2383" s="9" t="str">
        <f t="shared" si="189"/>
        <v>PET</v>
      </c>
      <c r="Q2383" s="9" t="str">
        <f t="shared" si="190"/>
        <v>5</v>
      </c>
      <c r="R23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83" s="14" t="str">
        <f>IF(ProjectsDB[[#This Row],[Item Type]]="Straight Plug-In",_xlfn.TEXTJOIN("-",TRUE,M2383&amp;"-"&amp;_xlfn.LET(_xlpm.txt,ProjectsDB[[#This Row],[Assembly]],_xlpm.pos,FIND("SP",_xlpm.txt),_xlpm.pre,LEFT(_xlpm.txt,_xlpm.pos-1),IF(RIGHT(_xlpm.pre,3)="123","3PL",IF(RIGHT(_xlpm.pre,2)="12","2PL",IF(RIGHT(_xlpm.pre,1)="1","1PL","3PL")))),N2383,O2383,P2383,Q2383&amp;"W",R2383),_xlfn.TEXTJOIN("-",TRUE,M2383,N2383,O2383,P2383,Q2383&amp;"W",R2383))</f>
        <v>Expansion Joint-AL-Tin-PET-5W-1</v>
      </c>
      <c r="T2383" s="14" t="str">
        <f>IF(COUNTIF(Cycletime[Element Desc.],ProjectsDB[[#This Row],[Element Desc.]])&gt;0,"Found","Not Found")</f>
        <v>Found</v>
      </c>
    </row>
    <row r="2384" spans="2:20" x14ac:dyDescent="0.25">
      <c r="B2384" s="8" t="s">
        <v>4886</v>
      </c>
      <c r="C2384" s="9" t="s">
        <v>4850</v>
      </c>
      <c r="D2384" s="9" t="s">
        <v>4851</v>
      </c>
      <c r="E2384" s="10">
        <v>1</v>
      </c>
      <c r="F2384" s="9" t="s">
        <v>4880</v>
      </c>
      <c r="G2384" s="9" t="s">
        <v>37</v>
      </c>
      <c r="H2384" s="11"/>
      <c r="I2384" s="12"/>
      <c r="J2384" s="12"/>
      <c r="K2384" s="12"/>
      <c r="L2384" s="12">
        <f t="array" ref="L2384">IFERROR(LOOKUP(2^15,SEARCH({"40A","63A","80A","100A","125A","160A","200A","250A","400A","630A","800A","1000A","1250A","1600A","2000A","2500A","3200A","4000A","5000A","6300A"},UPPER(D2384)),{40,63,80,100,125,160,200,250,400,630,800,1000,1250,1600,2000,2500,3200,4000,5000,6300}),0)</f>
        <v>1600</v>
      </c>
      <c r="M2384" s="9" t="str">
        <f t="shared" si="186"/>
        <v>End Cap</v>
      </c>
      <c r="N2384" s="9" t="str">
        <f t="shared" si="187"/>
        <v>AL</v>
      </c>
      <c r="O2384" s="13" t="str">
        <f t="shared" si="188"/>
        <v>None</v>
      </c>
      <c r="P2384" s="9" t="str">
        <f t="shared" si="189"/>
        <v>None</v>
      </c>
      <c r="Q2384" s="9" t="str">
        <f t="shared" si="190"/>
        <v>0</v>
      </c>
      <c r="R23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84" s="14" t="str">
        <f>IF(ProjectsDB[[#This Row],[Item Type]]="Straight Plug-In",_xlfn.TEXTJOIN("-",TRUE,M2384&amp;"-"&amp;_xlfn.LET(_xlpm.txt,ProjectsDB[[#This Row],[Assembly]],_xlpm.pos,FIND("SP",_xlpm.txt),_xlpm.pre,LEFT(_xlpm.txt,_xlpm.pos-1),IF(RIGHT(_xlpm.pre,3)="123","3PL",IF(RIGHT(_xlpm.pre,2)="12","2PL",IF(RIGHT(_xlpm.pre,1)="1","1PL","3PL")))),N2384,O2384,P2384,Q2384&amp;"W",R2384),_xlfn.TEXTJOIN("-",TRUE,M2384,N2384,O2384,P2384,Q2384&amp;"W",R2384))</f>
        <v>End Cap-AL-None-None-0W-1</v>
      </c>
      <c r="T2384" s="14" t="str">
        <f>IF(COUNTIF(Cycletime[Element Desc.],ProjectsDB[[#This Row],[Element Desc.]])&gt;0,"Found","Not Found")</f>
        <v>Found</v>
      </c>
    </row>
    <row r="2385" spans="2:20" x14ac:dyDescent="0.25">
      <c r="B2385" s="8" t="s">
        <v>4887</v>
      </c>
      <c r="C2385" s="9" t="s">
        <v>1370</v>
      </c>
      <c r="D2385" s="9" t="s">
        <v>1371</v>
      </c>
      <c r="E2385" s="10">
        <v>3</v>
      </c>
      <c r="F2385" s="9" t="s">
        <v>4880</v>
      </c>
      <c r="G2385" s="9" t="s">
        <v>37</v>
      </c>
      <c r="H2385" s="11"/>
      <c r="I2385" s="12"/>
      <c r="J2385" s="12"/>
      <c r="K2385" s="12"/>
      <c r="L2385" s="12">
        <f t="array" ref="L2385">IFERROR(LOOKUP(2^15,SEARCH({"40A","63A","80A","100A","125A","160A","200A","250A","400A","630A","800A","1000A","1250A","1600A","2000A","2500A","3200A","4000A","5000A","6300A"},UPPER(D2385)),{40,63,80,100,125,160,200,250,400,630,800,1000,1250,1600,2000,2500,3200,4000,5000,6300}),0)</f>
        <v>0</v>
      </c>
      <c r="M2385" s="9" t="str">
        <f t="shared" si="186"/>
        <v>Hanger Support</v>
      </c>
      <c r="N2385" s="9" t="str">
        <f t="shared" si="187"/>
        <v>SH</v>
      </c>
      <c r="O2385" s="13" t="str">
        <f t="shared" si="188"/>
        <v>None</v>
      </c>
      <c r="P2385" s="9" t="str">
        <f t="shared" si="189"/>
        <v>None</v>
      </c>
      <c r="Q2385" s="9" t="str">
        <f t="shared" si="190"/>
        <v>0</v>
      </c>
      <c r="R23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385" s="14" t="str">
        <f>IF(ProjectsDB[[#This Row],[Item Type]]="Straight Plug-In",_xlfn.TEXTJOIN("-",TRUE,M2385&amp;"-"&amp;_xlfn.LET(_xlpm.txt,ProjectsDB[[#This Row],[Assembly]],_xlpm.pos,FIND("SP",_xlpm.txt),_xlpm.pre,LEFT(_xlpm.txt,_xlpm.pos-1),IF(RIGHT(_xlpm.pre,3)="123","3PL",IF(RIGHT(_xlpm.pre,2)="12","2PL",IF(RIGHT(_xlpm.pre,1)="1","1PL","3PL")))),N2385,O2385,P2385,Q2385&amp;"W",R2385),_xlfn.TEXTJOIN("-",TRUE,M2385,N2385,O2385,P2385,Q2385&amp;"W",R2385))</f>
        <v>Hanger Support-SH-None-None-0W-0</v>
      </c>
      <c r="T2385" s="14" t="str">
        <f>IF(COUNTIF(Cycletime[Element Desc.],ProjectsDB[[#This Row],[Element Desc.]])&gt;0,"Found","Not Found")</f>
        <v>Found</v>
      </c>
    </row>
    <row r="2386" spans="2:20" x14ac:dyDescent="0.25">
      <c r="B2386" s="8" t="s">
        <v>4888</v>
      </c>
      <c r="C2386" s="9" t="s">
        <v>4847</v>
      </c>
      <c r="D2386" s="9" t="s">
        <v>4848</v>
      </c>
      <c r="E2386" s="10">
        <v>63</v>
      </c>
      <c r="F2386" s="9" t="s">
        <v>4880</v>
      </c>
      <c r="G2386" s="9" t="s">
        <v>37</v>
      </c>
      <c r="H2386" s="11"/>
      <c r="I2386" s="12">
        <v>3000</v>
      </c>
      <c r="J2386" s="12"/>
      <c r="K2386" s="12"/>
      <c r="L2386" s="12">
        <f t="array" ref="L2386">IFERROR(LOOKUP(2^15,SEARCH({"40A","63A","80A","100A","125A","160A","200A","250A","400A","630A","800A","1000A","1250A","1600A","2000A","2500A","3200A","4000A","5000A","6300A"},UPPER(D2386)),{40,63,80,100,125,160,200,250,400,630,800,1000,1250,1600,2000,2500,3200,4000,5000,6300}),0)</f>
        <v>1600</v>
      </c>
      <c r="M2386" s="9" t="str">
        <f t="shared" si="186"/>
        <v>Straight Feeder</v>
      </c>
      <c r="N2386" s="9" t="str">
        <f t="shared" si="187"/>
        <v>AL</v>
      </c>
      <c r="O2386" s="13" t="str">
        <f t="shared" si="188"/>
        <v>Tin</v>
      </c>
      <c r="P2386" s="9" t="str">
        <f t="shared" si="189"/>
        <v>PET</v>
      </c>
      <c r="Q2386" s="9" t="str">
        <f t="shared" si="190"/>
        <v>5</v>
      </c>
      <c r="R23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86" s="14" t="str">
        <f>IF(ProjectsDB[[#This Row],[Item Type]]="Straight Plug-In",_xlfn.TEXTJOIN("-",TRUE,M2386&amp;"-"&amp;_xlfn.LET(_xlpm.txt,ProjectsDB[[#This Row],[Assembly]],_xlpm.pos,FIND("SP",_xlpm.txt),_xlpm.pre,LEFT(_xlpm.txt,_xlpm.pos-1),IF(RIGHT(_xlpm.pre,3)="123","3PL",IF(RIGHT(_xlpm.pre,2)="12","2PL",IF(RIGHT(_xlpm.pre,1)="1","1PL","3PL")))),N2386,O2386,P2386,Q2386&amp;"W",R2386),_xlfn.TEXTJOIN("-",TRUE,M2386,N2386,O2386,P2386,Q2386&amp;"W",R2386))</f>
        <v>Straight Feeder-AL-Tin-PET-5W-1</v>
      </c>
      <c r="T2386" s="14" t="str">
        <f>IF(COUNTIF(Cycletime[Element Desc.],ProjectsDB[[#This Row],[Element Desc.]])&gt;0,"Found","Not Found")</f>
        <v>Found</v>
      </c>
    </row>
    <row r="2387" spans="2:20" x14ac:dyDescent="0.25">
      <c r="B2387" s="8" t="s">
        <v>4889</v>
      </c>
      <c r="C2387" s="9" t="s">
        <v>4890</v>
      </c>
      <c r="D2387" s="9" t="s">
        <v>4891</v>
      </c>
      <c r="E2387" s="10">
        <v>1</v>
      </c>
      <c r="F2387" s="9" t="s">
        <v>4880</v>
      </c>
      <c r="G2387" s="9" t="s">
        <v>37</v>
      </c>
      <c r="H2387" s="11"/>
      <c r="I2387" s="12">
        <v>300</v>
      </c>
      <c r="J2387" s="12">
        <v>300</v>
      </c>
      <c r="K2387" s="12"/>
      <c r="L2387" s="12">
        <f t="array" ref="L2387">IFERROR(LOOKUP(2^15,SEARCH({"40A","63A","80A","100A","125A","160A","200A","250A","400A","630A","800A","1000A","1250A","1600A","2000A","2500A","3200A","4000A","5000A","6300A"},UPPER(D2387)),{40,63,80,100,125,160,200,250,400,630,800,1000,1250,1600,2000,2500,3200,4000,5000,6300}),0)</f>
        <v>1600</v>
      </c>
      <c r="M2387" s="9" t="str">
        <f t="shared" si="186"/>
        <v>Elbow Flat</v>
      </c>
      <c r="N2387" s="9" t="str">
        <f t="shared" si="187"/>
        <v>AL</v>
      </c>
      <c r="O2387" s="13" t="str">
        <f t="shared" si="188"/>
        <v>Tin</v>
      </c>
      <c r="P2387" s="9" t="str">
        <f t="shared" si="189"/>
        <v>PET</v>
      </c>
      <c r="Q2387" s="9" t="str">
        <f t="shared" si="190"/>
        <v>5</v>
      </c>
      <c r="R23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87" s="14" t="str">
        <f>IF(ProjectsDB[[#This Row],[Item Type]]="Straight Plug-In",_xlfn.TEXTJOIN("-",TRUE,M2387&amp;"-"&amp;_xlfn.LET(_xlpm.txt,ProjectsDB[[#This Row],[Assembly]],_xlpm.pos,FIND("SP",_xlpm.txt),_xlpm.pre,LEFT(_xlpm.txt,_xlpm.pos-1),IF(RIGHT(_xlpm.pre,3)="123","3PL",IF(RIGHT(_xlpm.pre,2)="12","2PL",IF(RIGHT(_xlpm.pre,1)="1","1PL","3PL")))),N2387,O2387,P2387,Q2387&amp;"W",R2387),_xlfn.TEXTJOIN("-",TRUE,M2387,N2387,O2387,P2387,Q2387&amp;"W",R2387))</f>
        <v>Elbow Flat-AL-Tin-PET-5W-1</v>
      </c>
      <c r="T2387" s="14" t="str">
        <f>IF(COUNTIF(Cycletime[Element Desc.],ProjectsDB[[#This Row],[Element Desc.]])&gt;0,"Found","Not Found")</f>
        <v>Found</v>
      </c>
    </row>
    <row r="2388" spans="2:20" x14ac:dyDescent="0.25">
      <c r="B2388" s="8" t="s">
        <v>4892</v>
      </c>
      <c r="C2388" s="9" t="s">
        <v>4830</v>
      </c>
      <c r="D2388" s="9" t="s">
        <v>4831</v>
      </c>
      <c r="E2388" s="10">
        <v>15</v>
      </c>
      <c r="F2388" s="9" t="s">
        <v>4880</v>
      </c>
      <c r="G2388" s="9" t="s">
        <v>37</v>
      </c>
      <c r="H2388" s="11"/>
      <c r="I2388" s="12">
        <v>3000</v>
      </c>
      <c r="J2388" s="12"/>
      <c r="K2388" s="12"/>
      <c r="L2388" s="12">
        <f t="array" ref="L2388">IFERROR(LOOKUP(2^15,SEARCH({"40A","63A","80A","100A","125A","160A","200A","250A","400A","630A","800A","1000A","1250A","1600A","2000A","2500A","3200A","4000A","5000A","6300A"},UPPER(D2388)),{40,63,80,100,125,160,200,250,400,630,800,1000,1250,1600,2000,2500,3200,4000,5000,6300}),0)</f>
        <v>1600</v>
      </c>
      <c r="M2388" s="9" t="str">
        <f t="shared" si="186"/>
        <v>Straight Plug-In</v>
      </c>
      <c r="N2388" s="9" t="str">
        <f t="shared" si="187"/>
        <v>AL</v>
      </c>
      <c r="O2388" s="13" t="str">
        <f t="shared" si="188"/>
        <v>Tin</v>
      </c>
      <c r="P2388" s="9" t="str">
        <f t="shared" si="189"/>
        <v>PET</v>
      </c>
      <c r="Q2388" s="9" t="str">
        <f t="shared" si="190"/>
        <v>5</v>
      </c>
      <c r="R23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88" s="14" t="str">
        <f>IF(ProjectsDB[[#This Row],[Item Type]]="Straight Plug-In",_xlfn.TEXTJOIN("-",TRUE,M2388&amp;"-"&amp;_xlfn.LET(_xlpm.txt,ProjectsDB[[#This Row],[Assembly]],_xlpm.pos,FIND("SP",_xlpm.txt),_xlpm.pre,LEFT(_xlpm.txt,_xlpm.pos-1),IF(RIGHT(_xlpm.pre,3)="123","3PL",IF(RIGHT(_xlpm.pre,2)="12","2PL",IF(RIGHT(_xlpm.pre,1)="1","1PL","3PL")))),N2388,O2388,P2388,Q2388&amp;"W",R2388),_xlfn.TEXTJOIN("-",TRUE,M2388,N2388,O2388,P2388,Q2388&amp;"W",R2388))</f>
        <v>Straight Plug-In-3PL-AL-Tin-PET-5W-1</v>
      </c>
      <c r="T2388" s="14" t="str">
        <f>IF(COUNTIF(Cycletime[Element Desc.],ProjectsDB[[#This Row],[Element Desc.]])&gt;0,"Found","Not Found")</f>
        <v>Found</v>
      </c>
    </row>
    <row r="2389" spans="2:20" x14ac:dyDescent="0.25">
      <c r="B2389" s="8" t="s">
        <v>4893</v>
      </c>
      <c r="C2389" s="9" t="s">
        <v>4841</v>
      </c>
      <c r="D2389" s="9" t="s">
        <v>4842</v>
      </c>
      <c r="E2389" s="10">
        <v>84</v>
      </c>
      <c r="F2389" s="9" t="s">
        <v>4880</v>
      </c>
      <c r="G2389" s="9" t="s">
        <v>37</v>
      </c>
      <c r="H2389" s="11"/>
      <c r="I2389" s="12"/>
      <c r="J2389" s="12"/>
      <c r="K2389" s="12"/>
      <c r="L2389" s="12">
        <f t="array" ref="L2389">IFERROR(LOOKUP(2^15,SEARCH({"40A","63A","80A","100A","125A","160A","200A","250A","400A","630A","800A","1000A","1250A","1600A","2000A","2500A","3200A","4000A","5000A","6300A"},UPPER(D2389)),{40,63,80,100,125,160,200,250,400,630,800,1000,1250,1600,2000,2500,3200,4000,5000,6300}),0)</f>
        <v>1600</v>
      </c>
      <c r="M2389" s="9" t="str">
        <f t="shared" si="186"/>
        <v>Joint Pack</v>
      </c>
      <c r="N2389" s="9" t="str">
        <f t="shared" si="187"/>
        <v>AL</v>
      </c>
      <c r="O2389" s="13" t="str">
        <f t="shared" si="188"/>
        <v>Tin</v>
      </c>
      <c r="P2389" s="9" t="str">
        <f t="shared" si="189"/>
        <v>None</v>
      </c>
      <c r="Q2389" s="9" t="str">
        <f t="shared" si="190"/>
        <v>5</v>
      </c>
      <c r="R23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89" s="14" t="str">
        <f>IF(ProjectsDB[[#This Row],[Item Type]]="Straight Plug-In",_xlfn.TEXTJOIN("-",TRUE,M2389&amp;"-"&amp;_xlfn.LET(_xlpm.txt,ProjectsDB[[#This Row],[Assembly]],_xlpm.pos,FIND("SP",_xlpm.txt),_xlpm.pre,LEFT(_xlpm.txt,_xlpm.pos-1),IF(RIGHT(_xlpm.pre,3)="123","3PL",IF(RIGHT(_xlpm.pre,2)="12","2PL",IF(RIGHT(_xlpm.pre,1)="1","1PL","3PL")))),N2389,O2389,P2389,Q2389&amp;"W",R2389),_xlfn.TEXTJOIN("-",TRUE,M2389,N2389,O2389,P2389,Q2389&amp;"W",R2389))</f>
        <v>Joint Pack-AL-Tin-None-5W-1</v>
      </c>
      <c r="T2389" s="14" t="str">
        <f>IF(COUNTIF(Cycletime[Element Desc.],ProjectsDB[[#This Row],[Element Desc.]])&gt;0,"Found","Not Found")</f>
        <v>Found</v>
      </c>
    </row>
    <row r="2390" spans="2:20" x14ac:dyDescent="0.25">
      <c r="B2390" s="8" t="s">
        <v>4894</v>
      </c>
      <c r="C2390" s="9" t="s">
        <v>108</v>
      </c>
      <c r="D2390" s="9" t="s">
        <v>109</v>
      </c>
      <c r="E2390" s="10">
        <v>900</v>
      </c>
      <c r="F2390" s="9" t="s">
        <v>4880</v>
      </c>
      <c r="G2390" s="9" t="s">
        <v>1426</v>
      </c>
      <c r="H2390" s="11"/>
      <c r="I2390" s="12"/>
      <c r="J2390" s="12"/>
      <c r="K2390" s="12"/>
      <c r="L2390" s="12">
        <f t="array" ref="L2390">IFERROR(LOOKUP(2^15,SEARCH({"40A","63A","80A","100A","125A","160A","200A","250A","400A","630A","800A","1000A","1250A","1600A","2000A","2500A","3200A","4000A","5000A","6300A"},UPPER(D2390)),{40,63,80,100,125,160,200,250,400,630,800,1000,1250,1600,2000,2500,3200,4000,5000,6300}),0)</f>
        <v>0</v>
      </c>
      <c r="M2390" s="9" t="str">
        <f t="shared" si="186"/>
        <v>Hanger Support</v>
      </c>
      <c r="N2390" s="9" t="str">
        <f t="shared" si="187"/>
        <v>SH</v>
      </c>
      <c r="O2390" s="13" t="str">
        <f t="shared" si="188"/>
        <v>None</v>
      </c>
      <c r="P2390" s="9" t="str">
        <f t="shared" si="189"/>
        <v>None</v>
      </c>
      <c r="Q2390" s="9" t="str">
        <f t="shared" si="190"/>
        <v>0</v>
      </c>
      <c r="R23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390" s="14" t="str">
        <f>IF(ProjectsDB[[#This Row],[Item Type]]="Straight Plug-In",_xlfn.TEXTJOIN("-",TRUE,M2390&amp;"-"&amp;_xlfn.LET(_xlpm.txt,ProjectsDB[[#This Row],[Assembly]],_xlpm.pos,FIND("SP",_xlpm.txt),_xlpm.pre,LEFT(_xlpm.txt,_xlpm.pos-1),IF(RIGHT(_xlpm.pre,3)="123","3PL",IF(RIGHT(_xlpm.pre,2)="12","2PL",IF(RIGHT(_xlpm.pre,1)="1","1PL","3PL")))),N2390,O2390,P2390,Q2390&amp;"W",R2390),_xlfn.TEXTJOIN("-",TRUE,M2390,N2390,O2390,P2390,Q2390&amp;"W",R2390))</f>
        <v>Hanger Support-SH-None-None-0W-0</v>
      </c>
      <c r="T2390" s="14" t="str">
        <f>IF(COUNTIF(Cycletime[Element Desc.],ProjectsDB[[#This Row],[Element Desc.]])&gt;0,"Found","Not Found")</f>
        <v>Found</v>
      </c>
    </row>
    <row r="2391" spans="2:20" x14ac:dyDescent="0.25">
      <c r="B2391" s="8" t="s">
        <v>4895</v>
      </c>
      <c r="C2391" s="9" t="s">
        <v>4896</v>
      </c>
      <c r="D2391" s="9" t="s">
        <v>4897</v>
      </c>
      <c r="E2391" s="10">
        <v>1</v>
      </c>
      <c r="F2391" s="9" t="s">
        <v>4880</v>
      </c>
      <c r="G2391" s="9" t="s">
        <v>22</v>
      </c>
      <c r="H2391" s="11"/>
      <c r="I2391" s="12">
        <v>425</v>
      </c>
      <c r="J2391" s="12"/>
      <c r="K2391" s="12"/>
      <c r="L2391" s="12">
        <f t="array" ref="L2391">IFERROR(LOOKUP(2^15,SEARCH({"40A","63A","80A","100A","125A","160A","200A","250A","400A","630A","800A","1000A","1250A","1600A","2000A","2500A","3200A","4000A","5000A","6300A"},UPPER(D2391)),{40,63,80,100,125,160,200,250,400,630,800,1000,1250,1600,2000,2500,3200,4000,5000,6300}),0)</f>
        <v>2000</v>
      </c>
      <c r="M2391" s="9" t="str">
        <f t="shared" si="186"/>
        <v>Flange Straight</v>
      </c>
      <c r="N2391" s="9" t="str">
        <f t="shared" si="187"/>
        <v>AL</v>
      </c>
      <c r="O2391" s="13" t="str">
        <f t="shared" si="188"/>
        <v>Tin</v>
      </c>
      <c r="P2391" s="9" t="str">
        <f t="shared" si="189"/>
        <v>PET</v>
      </c>
      <c r="Q2391" s="9" t="str">
        <f t="shared" si="190"/>
        <v>5</v>
      </c>
      <c r="R23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91" s="14" t="str">
        <f>IF(ProjectsDB[[#This Row],[Item Type]]="Straight Plug-In",_xlfn.TEXTJOIN("-",TRUE,M2391&amp;"-"&amp;_xlfn.LET(_xlpm.txt,ProjectsDB[[#This Row],[Assembly]],_xlpm.pos,FIND("SP",_xlpm.txt),_xlpm.pre,LEFT(_xlpm.txt,_xlpm.pos-1),IF(RIGHT(_xlpm.pre,3)="123","3PL",IF(RIGHT(_xlpm.pre,2)="12","2PL",IF(RIGHT(_xlpm.pre,1)="1","1PL","3PL")))),N2391,O2391,P2391,Q2391&amp;"W",R2391),_xlfn.TEXTJOIN("-",TRUE,M2391,N2391,O2391,P2391,Q2391&amp;"W",R2391))</f>
        <v>Flange Straight-AL-Tin-PET-5W-1</v>
      </c>
      <c r="T2391" s="14" t="str">
        <f>IF(COUNTIF(Cycletime[Element Desc.],ProjectsDB[[#This Row],[Element Desc.]])&gt;0,"Found","Not Found")</f>
        <v>Found</v>
      </c>
    </row>
    <row r="2392" spans="2:20" x14ac:dyDescent="0.25">
      <c r="B2392" s="8" t="s">
        <v>4898</v>
      </c>
      <c r="C2392" s="9" t="s">
        <v>4899</v>
      </c>
      <c r="D2392" s="9" t="s">
        <v>4900</v>
      </c>
      <c r="E2392" s="10">
        <v>66</v>
      </c>
      <c r="F2392" s="9" t="s">
        <v>4880</v>
      </c>
      <c r="G2392" s="9" t="s">
        <v>22</v>
      </c>
      <c r="H2392" s="11"/>
      <c r="I2392" s="12">
        <v>3000</v>
      </c>
      <c r="J2392" s="12"/>
      <c r="K2392" s="12"/>
      <c r="L2392" s="12">
        <f t="array" ref="L2392">IFERROR(LOOKUP(2^15,SEARCH({"40A","63A","80A","100A","125A","160A","200A","250A","400A","630A","800A","1000A","1250A","1600A","2000A","2500A","3200A","4000A","5000A","6300A"},UPPER(D2392)),{40,63,80,100,125,160,200,250,400,630,800,1000,1250,1600,2000,2500,3200,4000,5000,6300}),0)</f>
        <v>2000</v>
      </c>
      <c r="M2392" s="9" t="str">
        <f t="shared" si="186"/>
        <v>Straight Feeder</v>
      </c>
      <c r="N2392" s="9" t="str">
        <f t="shared" si="187"/>
        <v>AL</v>
      </c>
      <c r="O2392" s="13" t="str">
        <f t="shared" si="188"/>
        <v>Tin</v>
      </c>
      <c r="P2392" s="9" t="str">
        <f t="shared" si="189"/>
        <v>PET</v>
      </c>
      <c r="Q2392" s="9" t="str">
        <f t="shared" si="190"/>
        <v>5</v>
      </c>
      <c r="R23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92" s="14" t="str">
        <f>IF(ProjectsDB[[#This Row],[Item Type]]="Straight Plug-In",_xlfn.TEXTJOIN("-",TRUE,M2392&amp;"-"&amp;_xlfn.LET(_xlpm.txt,ProjectsDB[[#This Row],[Assembly]],_xlpm.pos,FIND("SP",_xlpm.txt),_xlpm.pre,LEFT(_xlpm.txt,_xlpm.pos-1),IF(RIGHT(_xlpm.pre,3)="123","3PL",IF(RIGHT(_xlpm.pre,2)="12","2PL",IF(RIGHT(_xlpm.pre,1)="1","1PL","3PL")))),N2392,O2392,P2392,Q2392&amp;"W",R2392),_xlfn.TEXTJOIN("-",TRUE,M2392,N2392,O2392,P2392,Q2392&amp;"W",R2392))</f>
        <v>Straight Feeder-AL-Tin-PET-5W-1</v>
      </c>
      <c r="T2392" s="14" t="str">
        <f>IF(COUNTIF(Cycletime[Element Desc.],ProjectsDB[[#This Row],[Element Desc.]])&gt;0,"Found","Not Found")</f>
        <v>Found</v>
      </c>
    </row>
    <row r="2393" spans="2:20" x14ac:dyDescent="0.25">
      <c r="B2393" s="8" t="s">
        <v>4901</v>
      </c>
      <c r="C2393" s="9" t="s">
        <v>4902</v>
      </c>
      <c r="D2393" s="9" t="s">
        <v>4903</v>
      </c>
      <c r="E2393" s="10">
        <v>1</v>
      </c>
      <c r="F2393" s="9" t="s">
        <v>4880</v>
      </c>
      <c r="G2393" s="9" t="s">
        <v>22</v>
      </c>
      <c r="H2393" s="11"/>
      <c r="I2393" s="12">
        <v>300</v>
      </c>
      <c r="J2393" s="12">
        <v>300</v>
      </c>
      <c r="K2393" s="12"/>
      <c r="L2393" s="12">
        <f t="array" ref="L2393">IFERROR(LOOKUP(2^15,SEARCH({"40A","63A","80A","100A","125A","160A","200A","250A","400A","630A","800A","1000A","1250A","1600A","2000A","2500A","3200A","4000A","5000A","6300A"},UPPER(D2393)),{40,63,80,100,125,160,200,250,400,630,800,1000,1250,1600,2000,2500,3200,4000,5000,6300}),0)</f>
        <v>2000</v>
      </c>
      <c r="M2393" s="9" t="str">
        <f t="shared" si="186"/>
        <v>Elbow Flat</v>
      </c>
      <c r="N2393" s="9" t="str">
        <f t="shared" si="187"/>
        <v>AL</v>
      </c>
      <c r="O2393" s="13" t="str">
        <f t="shared" si="188"/>
        <v>Tin</v>
      </c>
      <c r="P2393" s="9" t="str">
        <f t="shared" si="189"/>
        <v>PET</v>
      </c>
      <c r="Q2393" s="9" t="str">
        <f t="shared" si="190"/>
        <v>5</v>
      </c>
      <c r="R23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93" s="14" t="str">
        <f>IF(ProjectsDB[[#This Row],[Item Type]]="Straight Plug-In",_xlfn.TEXTJOIN("-",TRUE,M2393&amp;"-"&amp;_xlfn.LET(_xlpm.txt,ProjectsDB[[#This Row],[Assembly]],_xlpm.pos,FIND("SP",_xlpm.txt),_xlpm.pre,LEFT(_xlpm.txt,_xlpm.pos-1),IF(RIGHT(_xlpm.pre,3)="123","3PL",IF(RIGHT(_xlpm.pre,2)="12","2PL",IF(RIGHT(_xlpm.pre,1)="1","1PL","3PL")))),N2393,O2393,P2393,Q2393&amp;"W",R2393),_xlfn.TEXTJOIN("-",TRUE,M2393,N2393,O2393,P2393,Q2393&amp;"W",R2393))</f>
        <v>Elbow Flat-AL-Tin-PET-5W-1</v>
      </c>
      <c r="T2393" s="14" t="str">
        <f>IF(COUNTIF(Cycletime[Element Desc.],ProjectsDB[[#This Row],[Element Desc.]])&gt;0,"Found","Not Found")</f>
        <v>Found</v>
      </c>
    </row>
    <row r="2394" spans="2:20" x14ac:dyDescent="0.25">
      <c r="B2394" s="8" t="s">
        <v>4904</v>
      </c>
      <c r="C2394" s="9" t="s">
        <v>4905</v>
      </c>
      <c r="D2394" s="9" t="s">
        <v>4906</v>
      </c>
      <c r="E2394" s="10">
        <v>14</v>
      </c>
      <c r="F2394" s="9" t="s">
        <v>4880</v>
      </c>
      <c r="G2394" s="9" t="s">
        <v>22</v>
      </c>
      <c r="H2394" s="11"/>
      <c r="I2394" s="12">
        <v>3000</v>
      </c>
      <c r="J2394" s="12"/>
      <c r="K2394" s="12"/>
      <c r="L2394" s="12">
        <f t="array" ref="L2394">IFERROR(LOOKUP(2^15,SEARCH({"40A","63A","80A","100A","125A","160A","200A","250A","400A","630A","800A","1000A","1250A","1600A","2000A","2500A","3200A","4000A","5000A","6300A"},UPPER(D2394)),{40,63,80,100,125,160,200,250,400,630,800,1000,1250,1600,2000,2500,3200,4000,5000,6300}),0)</f>
        <v>2000</v>
      </c>
      <c r="M2394" s="9" t="str">
        <f t="shared" si="186"/>
        <v>Straight Plug-In</v>
      </c>
      <c r="N2394" s="9" t="str">
        <f t="shared" si="187"/>
        <v>AL</v>
      </c>
      <c r="O2394" s="13" t="str">
        <f t="shared" si="188"/>
        <v>Tin</v>
      </c>
      <c r="P2394" s="9" t="str">
        <f t="shared" si="189"/>
        <v>PET</v>
      </c>
      <c r="Q2394" s="9" t="str">
        <f t="shared" si="190"/>
        <v>5</v>
      </c>
      <c r="R23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94" s="14" t="str">
        <f>IF(ProjectsDB[[#This Row],[Item Type]]="Straight Plug-In",_xlfn.TEXTJOIN("-",TRUE,M2394&amp;"-"&amp;_xlfn.LET(_xlpm.txt,ProjectsDB[[#This Row],[Assembly]],_xlpm.pos,FIND("SP",_xlpm.txt),_xlpm.pre,LEFT(_xlpm.txt,_xlpm.pos-1),IF(RIGHT(_xlpm.pre,3)="123","3PL",IF(RIGHT(_xlpm.pre,2)="12","2PL",IF(RIGHT(_xlpm.pre,1)="1","1PL","3PL")))),N2394,O2394,P2394,Q2394&amp;"W",R2394),_xlfn.TEXTJOIN("-",TRUE,M2394,N2394,O2394,P2394,Q2394&amp;"W",R2394))</f>
        <v>Straight Plug-In-3PL-AL-Tin-PET-5W-1</v>
      </c>
      <c r="T2394" s="14" t="str">
        <f>IF(COUNTIF(Cycletime[Element Desc.],ProjectsDB[[#This Row],[Element Desc.]])&gt;0,"Found","Not Found")</f>
        <v>Found</v>
      </c>
    </row>
    <row r="2395" spans="2:20" x14ac:dyDescent="0.25">
      <c r="B2395" s="8" t="s">
        <v>4907</v>
      </c>
      <c r="C2395" s="9" t="s">
        <v>4908</v>
      </c>
      <c r="D2395" s="9" t="s">
        <v>4909</v>
      </c>
      <c r="E2395" s="10">
        <v>1</v>
      </c>
      <c r="F2395" s="9" t="s">
        <v>4880</v>
      </c>
      <c r="G2395" s="9" t="s">
        <v>22</v>
      </c>
      <c r="H2395" s="11"/>
      <c r="I2395" s="12">
        <v>3000</v>
      </c>
      <c r="J2395" s="12"/>
      <c r="K2395" s="12"/>
      <c r="L2395" s="12">
        <f t="array" ref="L2395">IFERROR(LOOKUP(2^15,SEARCH({"40A","63A","80A","100A","125A","160A","200A","250A","400A","630A","800A","1000A","1250A","1600A","2000A","2500A","3200A","4000A","5000A","6300A"},UPPER(D2395)),{40,63,80,100,125,160,200,250,400,630,800,1000,1250,1600,2000,2500,3200,4000,5000,6300}),0)</f>
        <v>2000</v>
      </c>
      <c r="M2395" s="9" t="str">
        <f t="shared" si="186"/>
        <v>Straight Plug-In</v>
      </c>
      <c r="N2395" s="9" t="str">
        <f t="shared" si="187"/>
        <v>AL</v>
      </c>
      <c r="O2395" s="13" t="str">
        <f t="shared" si="188"/>
        <v>Tin</v>
      </c>
      <c r="P2395" s="9" t="str">
        <f t="shared" si="189"/>
        <v>PET</v>
      </c>
      <c r="Q2395" s="9" t="str">
        <f t="shared" si="190"/>
        <v>5</v>
      </c>
      <c r="R23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95" s="14" t="str">
        <f>IF(ProjectsDB[[#This Row],[Item Type]]="Straight Plug-In",_xlfn.TEXTJOIN("-",TRUE,M2395&amp;"-"&amp;_xlfn.LET(_xlpm.txt,ProjectsDB[[#This Row],[Assembly]],_xlpm.pos,FIND("SP",_xlpm.txt),_xlpm.pre,LEFT(_xlpm.txt,_xlpm.pos-1),IF(RIGHT(_xlpm.pre,3)="123","3PL",IF(RIGHT(_xlpm.pre,2)="12","2PL",IF(RIGHT(_xlpm.pre,1)="1","1PL","3PL")))),N2395,O2395,P2395,Q2395&amp;"W",R2395),_xlfn.TEXTJOIN("-",TRUE,M2395,N2395,O2395,P2395,Q2395&amp;"W",R2395))</f>
        <v>Straight Plug-In-3PL-AL-Tin-PET-5W-1</v>
      </c>
      <c r="T2395" s="14" t="str">
        <f>IF(COUNTIF(Cycletime[Element Desc.],ProjectsDB[[#This Row],[Element Desc.]])&gt;0,"Found","Not Found")</f>
        <v>Found</v>
      </c>
    </row>
    <row r="2396" spans="2:20" x14ac:dyDescent="0.25">
      <c r="B2396" s="8" t="s">
        <v>4910</v>
      </c>
      <c r="C2396" s="9" t="s">
        <v>4911</v>
      </c>
      <c r="D2396" s="9" t="s">
        <v>4912</v>
      </c>
      <c r="E2396" s="10">
        <v>5</v>
      </c>
      <c r="F2396" s="9" t="s">
        <v>4880</v>
      </c>
      <c r="G2396" s="9" t="s">
        <v>22</v>
      </c>
      <c r="H2396" s="11"/>
      <c r="I2396" s="12"/>
      <c r="J2396" s="12"/>
      <c r="K2396" s="12"/>
      <c r="L2396" s="12">
        <f t="array" ref="L2396">IFERROR(LOOKUP(2^15,SEARCH({"40A","63A","80A","100A","125A","160A","200A","250A","400A","630A","800A","1000A","1250A","1600A","2000A","2500A","3200A","4000A","5000A","6300A"},UPPER(D2396)),{40,63,80,100,125,160,200,250,400,630,800,1000,1250,1600,2000,2500,3200,4000,5000,6300}),0)</f>
        <v>2000</v>
      </c>
      <c r="M2396" s="9" t="str">
        <f t="shared" si="186"/>
        <v>Expansion Joint</v>
      </c>
      <c r="N2396" s="9" t="str">
        <f t="shared" si="187"/>
        <v>AL</v>
      </c>
      <c r="O2396" s="13" t="str">
        <f t="shared" si="188"/>
        <v>Tin</v>
      </c>
      <c r="P2396" s="9" t="str">
        <f t="shared" si="189"/>
        <v>PET</v>
      </c>
      <c r="Q2396" s="9" t="str">
        <f t="shared" si="190"/>
        <v>5</v>
      </c>
      <c r="R23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96" s="14" t="str">
        <f>IF(ProjectsDB[[#This Row],[Item Type]]="Straight Plug-In",_xlfn.TEXTJOIN("-",TRUE,M2396&amp;"-"&amp;_xlfn.LET(_xlpm.txt,ProjectsDB[[#This Row],[Assembly]],_xlpm.pos,FIND("SP",_xlpm.txt),_xlpm.pre,LEFT(_xlpm.txt,_xlpm.pos-1),IF(RIGHT(_xlpm.pre,3)="123","3PL",IF(RIGHT(_xlpm.pre,2)="12","2PL",IF(RIGHT(_xlpm.pre,1)="1","1PL","3PL")))),N2396,O2396,P2396,Q2396&amp;"W",R2396),_xlfn.TEXTJOIN("-",TRUE,M2396,N2396,O2396,P2396,Q2396&amp;"W",R2396))</f>
        <v>Expansion Joint-AL-Tin-PET-5W-1</v>
      </c>
      <c r="T2396" s="14" t="str">
        <f>IF(COUNTIF(Cycletime[Element Desc.],ProjectsDB[[#This Row],[Element Desc.]])&gt;0,"Found","Not Found")</f>
        <v>Found</v>
      </c>
    </row>
    <row r="2397" spans="2:20" x14ac:dyDescent="0.25">
      <c r="B2397" s="8" t="s">
        <v>4913</v>
      </c>
      <c r="C2397" s="9" t="s">
        <v>1460</v>
      </c>
      <c r="D2397" s="9" t="s">
        <v>1461</v>
      </c>
      <c r="E2397" s="10">
        <v>1</v>
      </c>
      <c r="F2397" s="9" t="s">
        <v>4880</v>
      </c>
      <c r="G2397" s="9" t="s">
        <v>22</v>
      </c>
      <c r="H2397" s="11"/>
      <c r="I2397" s="12"/>
      <c r="J2397" s="12"/>
      <c r="K2397" s="12"/>
      <c r="L2397" s="12">
        <f t="array" ref="L2397">IFERROR(LOOKUP(2^15,SEARCH({"40A","63A","80A","100A","125A","160A","200A","250A","400A","630A","800A","1000A","1250A","1600A","2000A","2500A","3200A","4000A","5000A","6300A"},UPPER(D2397)),{40,63,80,100,125,160,200,250,400,630,800,1000,1250,1600,2000,2500,3200,4000,5000,6300}),0)</f>
        <v>2000</v>
      </c>
      <c r="M2397" s="9" t="str">
        <f t="shared" si="186"/>
        <v>End Cap</v>
      </c>
      <c r="N2397" s="9" t="str">
        <f t="shared" si="187"/>
        <v>AL</v>
      </c>
      <c r="O2397" s="13" t="str">
        <f t="shared" si="188"/>
        <v>None</v>
      </c>
      <c r="P2397" s="9" t="str">
        <f t="shared" si="189"/>
        <v>None</v>
      </c>
      <c r="Q2397" s="9" t="str">
        <f t="shared" si="190"/>
        <v>0</v>
      </c>
      <c r="R23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97" s="14" t="str">
        <f>IF(ProjectsDB[[#This Row],[Item Type]]="Straight Plug-In",_xlfn.TEXTJOIN("-",TRUE,M2397&amp;"-"&amp;_xlfn.LET(_xlpm.txt,ProjectsDB[[#This Row],[Assembly]],_xlpm.pos,FIND("SP",_xlpm.txt),_xlpm.pre,LEFT(_xlpm.txt,_xlpm.pos-1),IF(RIGHT(_xlpm.pre,3)="123","3PL",IF(RIGHT(_xlpm.pre,2)="12","2PL",IF(RIGHT(_xlpm.pre,1)="1","1PL","3PL")))),N2397,O2397,P2397,Q2397&amp;"W",R2397),_xlfn.TEXTJOIN("-",TRUE,M2397,N2397,O2397,P2397,Q2397&amp;"W",R2397))</f>
        <v>End Cap-AL-None-None-0W-1</v>
      </c>
      <c r="T2397" s="14" t="str">
        <f>IF(COUNTIF(Cycletime[Element Desc.],ProjectsDB[[#This Row],[Element Desc.]])&gt;0,"Found","Not Found")</f>
        <v>Found</v>
      </c>
    </row>
    <row r="2398" spans="2:20" x14ac:dyDescent="0.25">
      <c r="B2398" s="8" t="s">
        <v>4914</v>
      </c>
      <c r="C2398" s="9" t="s">
        <v>1370</v>
      </c>
      <c r="D2398" s="9" t="s">
        <v>1371</v>
      </c>
      <c r="E2398" s="10">
        <v>3</v>
      </c>
      <c r="F2398" s="9" t="s">
        <v>4880</v>
      </c>
      <c r="G2398" s="9" t="s">
        <v>22</v>
      </c>
      <c r="H2398" s="11"/>
      <c r="I2398" s="12">
        <v>100</v>
      </c>
      <c r="J2398" s="12"/>
      <c r="K2398" s="12"/>
      <c r="L2398" s="12">
        <f t="array" ref="L2398">IFERROR(LOOKUP(2^15,SEARCH({"40A","63A","80A","100A","125A","160A","200A","250A","400A","630A","800A","1000A","1250A","1600A","2000A","2500A","3200A","4000A","5000A","6300A"},UPPER(D2398)),{40,63,80,100,125,160,200,250,400,630,800,1000,1250,1600,2000,2500,3200,4000,5000,6300}),0)</f>
        <v>0</v>
      </c>
      <c r="M2398" s="9" t="str">
        <f t="shared" si="186"/>
        <v>Hanger Support</v>
      </c>
      <c r="N2398" s="9" t="str">
        <f t="shared" si="187"/>
        <v>SH</v>
      </c>
      <c r="O2398" s="13" t="str">
        <f t="shared" si="188"/>
        <v>None</v>
      </c>
      <c r="P2398" s="9" t="str">
        <f t="shared" si="189"/>
        <v>None</v>
      </c>
      <c r="Q2398" s="9" t="str">
        <f t="shared" si="190"/>
        <v>0</v>
      </c>
      <c r="R23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398" s="14" t="str">
        <f>IF(ProjectsDB[[#This Row],[Item Type]]="Straight Plug-In",_xlfn.TEXTJOIN("-",TRUE,M2398&amp;"-"&amp;_xlfn.LET(_xlpm.txt,ProjectsDB[[#This Row],[Assembly]],_xlpm.pos,FIND("SP",_xlpm.txt),_xlpm.pre,LEFT(_xlpm.txt,_xlpm.pos-1),IF(RIGHT(_xlpm.pre,3)="123","3PL",IF(RIGHT(_xlpm.pre,2)="12","2PL",IF(RIGHT(_xlpm.pre,1)="1","1PL","3PL")))),N2398,O2398,P2398,Q2398&amp;"W",R2398),_xlfn.TEXTJOIN("-",TRUE,M2398,N2398,O2398,P2398,Q2398&amp;"W",R2398))</f>
        <v>Hanger Support-SH-None-None-0W-0</v>
      </c>
      <c r="T2398" s="14" t="str">
        <f>IF(COUNTIF(Cycletime[Element Desc.],ProjectsDB[[#This Row],[Element Desc.]])&gt;0,"Found","Not Found")</f>
        <v>Found</v>
      </c>
    </row>
    <row r="2399" spans="2:20" x14ac:dyDescent="0.25">
      <c r="B2399" s="8" t="s">
        <v>4915</v>
      </c>
      <c r="C2399" s="9" t="s">
        <v>4916</v>
      </c>
      <c r="D2399" s="9" t="s">
        <v>4917</v>
      </c>
      <c r="E2399" s="10">
        <v>87</v>
      </c>
      <c r="F2399" s="9" t="s">
        <v>4880</v>
      </c>
      <c r="G2399" s="9" t="s">
        <v>22</v>
      </c>
      <c r="H2399" s="11"/>
      <c r="I2399" s="12"/>
      <c r="J2399" s="12"/>
      <c r="K2399" s="12"/>
      <c r="L2399" s="12">
        <f t="array" ref="L2399">IFERROR(LOOKUP(2^15,SEARCH({"40A","63A","80A","100A","125A","160A","200A","250A","400A","630A","800A","1000A","1250A","1600A","2000A","2500A","3200A","4000A","5000A","6300A"},UPPER(D2399)),{40,63,80,100,125,160,200,250,400,630,800,1000,1250,1600,2000,2500,3200,4000,5000,6300}),0)</f>
        <v>2000</v>
      </c>
      <c r="M2399" s="9" t="str">
        <f t="shared" si="186"/>
        <v>Joint Pack</v>
      </c>
      <c r="N2399" s="9" t="str">
        <f t="shared" si="187"/>
        <v>AL</v>
      </c>
      <c r="O2399" s="13" t="str">
        <f t="shared" si="188"/>
        <v>Tin</v>
      </c>
      <c r="P2399" s="9" t="str">
        <f t="shared" si="189"/>
        <v>None</v>
      </c>
      <c r="Q2399" s="9" t="str">
        <f t="shared" si="190"/>
        <v>5</v>
      </c>
      <c r="R23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399" s="14" t="str">
        <f>IF(ProjectsDB[[#This Row],[Item Type]]="Straight Plug-In",_xlfn.TEXTJOIN("-",TRUE,M2399&amp;"-"&amp;_xlfn.LET(_xlpm.txt,ProjectsDB[[#This Row],[Assembly]],_xlpm.pos,FIND("SP",_xlpm.txt),_xlpm.pre,LEFT(_xlpm.txt,_xlpm.pos-1),IF(RIGHT(_xlpm.pre,3)="123","3PL",IF(RIGHT(_xlpm.pre,2)="12","2PL",IF(RIGHT(_xlpm.pre,1)="1","1PL","3PL")))),N2399,O2399,P2399,Q2399&amp;"W",R2399),_xlfn.TEXTJOIN("-",TRUE,M2399,N2399,O2399,P2399,Q2399&amp;"W",R2399))</f>
        <v>Joint Pack-AL-Tin-None-5W-1</v>
      </c>
      <c r="T2399" s="14" t="str">
        <f>IF(COUNTIF(Cycletime[Element Desc.],ProjectsDB[[#This Row],[Element Desc.]])&gt;0,"Found","Not Found")</f>
        <v>Found</v>
      </c>
    </row>
    <row r="2400" spans="2:20" x14ac:dyDescent="0.25">
      <c r="B2400" s="8" t="s">
        <v>4918</v>
      </c>
      <c r="C2400" s="9" t="s">
        <v>4919</v>
      </c>
      <c r="D2400" s="9" t="s">
        <v>4920</v>
      </c>
      <c r="E2400" s="10">
        <v>4</v>
      </c>
      <c r="F2400" s="9" t="s">
        <v>4921</v>
      </c>
      <c r="G2400" s="9" t="s">
        <v>22</v>
      </c>
      <c r="H2400" s="11"/>
      <c r="I2400" s="12"/>
      <c r="J2400" s="12"/>
      <c r="K2400" s="12"/>
      <c r="L2400" s="12">
        <f t="array" ref="L2400">IFERROR(LOOKUP(2^15,SEARCH({"40A","63A","80A","100A","125A","160A","200A","250A","400A","630A","800A","1000A","1250A","1600A","2000A","2500A","3200A","4000A","5000A","6300A"},UPPER(D2400)),{40,63,80,100,125,160,200,250,400,630,800,1000,1250,1600,2000,2500,3200,4000,5000,6300}),0)</f>
        <v>2500</v>
      </c>
      <c r="M2400" s="9" t="str">
        <f t="shared" si="186"/>
        <v>Flexible Link</v>
      </c>
      <c r="N2400" s="9" t="str">
        <f t="shared" si="187"/>
        <v>CU</v>
      </c>
      <c r="O2400" s="13" t="str">
        <f t="shared" si="188"/>
        <v>None</v>
      </c>
      <c r="P2400" s="9" t="str">
        <f t="shared" si="189"/>
        <v>None</v>
      </c>
      <c r="Q2400" s="9" t="str">
        <f t="shared" si="190"/>
        <v>0</v>
      </c>
      <c r="R24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00" s="14" t="str">
        <f>IF(ProjectsDB[[#This Row],[Item Type]]="Straight Plug-In",_xlfn.TEXTJOIN("-",TRUE,M2400&amp;"-"&amp;_xlfn.LET(_xlpm.txt,ProjectsDB[[#This Row],[Assembly]],_xlpm.pos,FIND("SP",_xlpm.txt),_xlpm.pre,LEFT(_xlpm.txt,_xlpm.pos-1),IF(RIGHT(_xlpm.pre,3)="123","3PL",IF(RIGHT(_xlpm.pre,2)="12","2PL",IF(RIGHT(_xlpm.pre,1)="1","1PL","3PL")))),N2400,O2400,P2400,Q2400&amp;"W",R2400),_xlfn.TEXTJOIN("-",TRUE,M2400,N2400,O2400,P2400,Q2400&amp;"W",R2400))</f>
        <v>Flexible Link-CU-None-None-0W-1</v>
      </c>
      <c r="T2400" s="14" t="str">
        <f>IF(COUNTIF(Cycletime[Element Desc.],ProjectsDB[[#This Row],[Element Desc.]])&gt;0,"Found","Not Found")</f>
        <v>Found</v>
      </c>
    </row>
    <row r="2401" spans="2:20" x14ac:dyDescent="0.25">
      <c r="B2401" s="8" t="s">
        <v>4922</v>
      </c>
      <c r="C2401" s="9" t="s">
        <v>4923</v>
      </c>
      <c r="D2401" s="9" t="s">
        <v>4924</v>
      </c>
      <c r="E2401" s="10">
        <v>2</v>
      </c>
      <c r="F2401" s="9" t="s">
        <v>4921</v>
      </c>
      <c r="G2401" s="9" t="s">
        <v>22</v>
      </c>
      <c r="H2401" s="11"/>
      <c r="I2401" s="12"/>
      <c r="J2401" s="12"/>
      <c r="K2401" s="12"/>
      <c r="L2401" s="12">
        <f t="array" ref="L2401">IFERROR(LOOKUP(2^15,SEARCH({"40A","63A","80A","100A","125A","160A","200A","250A","400A","630A","800A","1000A","1250A","1600A","2000A","2500A","3200A","4000A","5000A","6300A"},UPPER(D2401)),{40,63,80,100,125,160,200,250,400,630,800,1000,1250,1600,2000,2500,3200,4000,5000,6300}),0)</f>
        <v>3200</v>
      </c>
      <c r="M2401" s="9" t="str">
        <f t="shared" si="186"/>
        <v>Flexible Link</v>
      </c>
      <c r="N2401" s="9" t="str">
        <f t="shared" si="187"/>
        <v>CU</v>
      </c>
      <c r="O2401" s="13" t="str">
        <f t="shared" si="188"/>
        <v>None</v>
      </c>
      <c r="P2401" s="9" t="str">
        <f t="shared" si="189"/>
        <v>None</v>
      </c>
      <c r="Q2401" s="9" t="str">
        <f t="shared" si="190"/>
        <v>0</v>
      </c>
      <c r="R24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01" s="14" t="str">
        <f>IF(ProjectsDB[[#This Row],[Item Type]]="Straight Plug-In",_xlfn.TEXTJOIN("-",TRUE,M2401&amp;"-"&amp;_xlfn.LET(_xlpm.txt,ProjectsDB[[#This Row],[Assembly]],_xlpm.pos,FIND("SP",_xlpm.txt),_xlpm.pre,LEFT(_xlpm.txt,_xlpm.pos-1),IF(RIGHT(_xlpm.pre,3)="123","3PL",IF(RIGHT(_xlpm.pre,2)="12","2PL",IF(RIGHT(_xlpm.pre,1)="1","1PL","3PL")))),N2401,O2401,P2401,Q2401&amp;"W",R2401),_xlfn.TEXTJOIN("-",TRUE,M2401,N2401,O2401,P2401,Q2401&amp;"W",R2401))</f>
        <v>Flexible Link-CU-None-None-0W-2</v>
      </c>
      <c r="T2401" s="14" t="str">
        <f>IF(COUNTIF(Cycletime[Element Desc.],ProjectsDB[[#This Row],[Element Desc.]])&gt;0,"Found","Not Found")</f>
        <v>Found</v>
      </c>
    </row>
    <row r="2402" spans="2:20" x14ac:dyDescent="0.25">
      <c r="B2402" s="8" t="s">
        <v>4925</v>
      </c>
      <c r="C2402" s="9" t="s">
        <v>1773</v>
      </c>
      <c r="D2402" s="9" t="s">
        <v>1774</v>
      </c>
      <c r="E2402" s="10">
        <v>6</v>
      </c>
      <c r="F2402" s="9" t="s">
        <v>4921</v>
      </c>
      <c r="G2402" s="9" t="s">
        <v>1426</v>
      </c>
      <c r="H2402" s="11"/>
      <c r="I2402" s="12"/>
      <c r="J2402" s="12"/>
      <c r="K2402" s="12"/>
      <c r="L2402" s="12">
        <f t="array" ref="L2402">IFERROR(LOOKUP(2^15,SEARCH({"40A","63A","80A","100A","125A","160A","200A","250A","400A","630A","800A","1000A","1250A","1600A","2000A","2500A","3200A","4000A","5000A","6300A"},UPPER(D2402)),{40,63,80,100,125,160,200,250,400,630,800,1000,1250,1600,2000,2500,3200,4000,5000,6300}),0)</f>
        <v>0</v>
      </c>
      <c r="M2402" s="9" t="str">
        <f t="shared" si="186"/>
        <v>Hanger Support</v>
      </c>
      <c r="N2402" s="9" t="str">
        <f t="shared" si="187"/>
        <v>SH</v>
      </c>
      <c r="O2402" s="13" t="str">
        <f t="shared" si="188"/>
        <v>None</v>
      </c>
      <c r="P2402" s="9" t="str">
        <f t="shared" si="189"/>
        <v>None</v>
      </c>
      <c r="Q2402" s="9" t="str">
        <f t="shared" si="190"/>
        <v>0</v>
      </c>
      <c r="R24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402" s="14" t="str">
        <f>IF(ProjectsDB[[#This Row],[Item Type]]="Straight Plug-In",_xlfn.TEXTJOIN("-",TRUE,M2402&amp;"-"&amp;_xlfn.LET(_xlpm.txt,ProjectsDB[[#This Row],[Assembly]],_xlpm.pos,FIND("SP",_xlpm.txt),_xlpm.pre,LEFT(_xlpm.txt,_xlpm.pos-1),IF(RIGHT(_xlpm.pre,3)="123","3PL",IF(RIGHT(_xlpm.pre,2)="12","2PL",IF(RIGHT(_xlpm.pre,1)="1","1PL","3PL")))),N2402,O2402,P2402,Q2402&amp;"W",R2402),_xlfn.TEXTJOIN("-",TRUE,M2402,N2402,O2402,P2402,Q2402&amp;"W",R2402))</f>
        <v>Hanger Support-SH-None-None-0W-0</v>
      </c>
      <c r="T2402" s="14" t="str">
        <f>IF(COUNTIF(Cycletime[Element Desc.],ProjectsDB[[#This Row],[Element Desc.]])&gt;0,"Found","Not Found")</f>
        <v>Found</v>
      </c>
    </row>
    <row r="2403" spans="2:20" x14ac:dyDescent="0.25">
      <c r="B2403" s="8" t="s">
        <v>4926</v>
      </c>
      <c r="C2403" s="9" t="s">
        <v>4927</v>
      </c>
      <c r="D2403" s="9" t="s">
        <v>4928</v>
      </c>
      <c r="E2403" s="10">
        <v>1</v>
      </c>
      <c r="F2403" s="9" t="s">
        <v>4921</v>
      </c>
      <c r="G2403" s="9" t="s">
        <v>1426</v>
      </c>
      <c r="H2403" s="11"/>
      <c r="I2403" s="12">
        <v>2500</v>
      </c>
      <c r="J2403" s="12"/>
      <c r="K2403" s="12"/>
      <c r="L2403" s="12">
        <f t="array" ref="L2403">IFERROR(LOOKUP(2^15,SEARCH({"40A","63A","80A","100A","125A","160A","200A","250A","400A","630A","800A","1000A","1250A","1600A","2000A","2500A","3200A","4000A","5000A","6300A"},UPPER(D2403)),{40,63,80,100,125,160,200,250,400,630,800,1000,1250,1600,2000,2500,3200,4000,5000,6300}),0)</f>
        <v>2500</v>
      </c>
      <c r="M2403" s="9" t="str">
        <f t="shared" si="186"/>
        <v>Straight Feeder</v>
      </c>
      <c r="N2403" s="9" t="str">
        <f t="shared" si="187"/>
        <v>CU</v>
      </c>
      <c r="O2403" s="13" t="str">
        <f t="shared" si="188"/>
        <v>Tin</v>
      </c>
      <c r="P2403" s="9" t="str">
        <f t="shared" si="189"/>
        <v>Epoxy</v>
      </c>
      <c r="Q2403" s="9" t="str">
        <f t="shared" si="190"/>
        <v>5</v>
      </c>
      <c r="R24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03" s="14" t="str">
        <f>IF(ProjectsDB[[#This Row],[Item Type]]="Straight Plug-In",_xlfn.TEXTJOIN("-",TRUE,M2403&amp;"-"&amp;_xlfn.LET(_xlpm.txt,ProjectsDB[[#This Row],[Assembly]],_xlpm.pos,FIND("SP",_xlpm.txt),_xlpm.pre,LEFT(_xlpm.txt,_xlpm.pos-1),IF(RIGHT(_xlpm.pre,3)="123","3PL",IF(RIGHT(_xlpm.pre,2)="12","2PL",IF(RIGHT(_xlpm.pre,1)="1","1PL","3PL")))),N2403,O2403,P2403,Q2403&amp;"W",R2403),_xlfn.TEXTJOIN("-",TRUE,M2403,N2403,O2403,P2403,Q2403&amp;"W",R2403))</f>
        <v>Straight Feeder-CU-Tin-Epoxy-5W-1</v>
      </c>
      <c r="T2403" s="14" t="str">
        <f>IF(COUNTIF(Cycletime[Element Desc.],ProjectsDB[[#This Row],[Element Desc.]])&gt;0,"Found","Not Found")</f>
        <v>Found</v>
      </c>
    </row>
    <row r="2404" spans="2:20" x14ac:dyDescent="0.25">
      <c r="B2404" s="8" t="s">
        <v>4929</v>
      </c>
      <c r="C2404" s="9" t="s">
        <v>4930</v>
      </c>
      <c r="D2404" s="9" t="s">
        <v>4931</v>
      </c>
      <c r="E2404" s="10">
        <v>1</v>
      </c>
      <c r="F2404" s="9" t="s">
        <v>4921</v>
      </c>
      <c r="G2404" s="9" t="s">
        <v>1426</v>
      </c>
      <c r="H2404" s="11"/>
      <c r="I2404" s="12">
        <v>780</v>
      </c>
      <c r="J2404" s="12"/>
      <c r="K2404" s="12"/>
      <c r="L2404" s="12">
        <f t="array" ref="L2404">IFERROR(LOOKUP(2^15,SEARCH({"40A","63A","80A","100A","125A","160A","200A","250A","400A","630A","800A","1000A","1250A","1600A","2000A","2500A","3200A","4000A","5000A","6300A"},UPPER(D2404)),{40,63,80,100,125,160,200,250,400,630,800,1000,1250,1600,2000,2500,3200,4000,5000,6300}),0)</f>
        <v>2500</v>
      </c>
      <c r="M2404" s="9" t="str">
        <f t="shared" si="186"/>
        <v>Straight Feeder</v>
      </c>
      <c r="N2404" s="9" t="str">
        <f t="shared" si="187"/>
        <v>CU</v>
      </c>
      <c r="O2404" s="13" t="str">
        <f t="shared" si="188"/>
        <v>Tin</v>
      </c>
      <c r="P2404" s="9" t="str">
        <f t="shared" si="189"/>
        <v>Epoxy</v>
      </c>
      <c r="Q2404" s="9" t="str">
        <f t="shared" si="190"/>
        <v>5</v>
      </c>
      <c r="R24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04" s="14" t="str">
        <f>IF(ProjectsDB[[#This Row],[Item Type]]="Straight Plug-In",_xlfn.TEXTJOIN("-",TRUE,M2404&amp;"-"&amp;_xlfn.LET(_xlpm.txt,ProjectsDB[[#This Row],[Assembly]],_xlpm.pos,FIND("SP",_xlpm.txt),_xlpm.pre,LEFT(_xlpm.txt,_xlpm.pos-1),IF(RIGHT(_xlpm.pre,3)="123","3PL",IF(RIGHT(_xlpm.pre,2)="12","2PL",IF(RIGHT(_xlpm.pre,1)="1","1PL","3PL")))),N2404,O2404,P2404,Q2404&amp;"W",R2404),_xlfn.TEXTJOIN("-",TRUE,M2404,N2404,O2404,P2404,Q2404&amp;"W",R2404))</f>
        <v>Straight Feeder-CU-Tin-Epoxy-5W-1</v>
      </c>
      <c r="T2404" s="14" t="str">
        <f>IF(COUNTIF(Cycletime[Element Desc.],ProjectsDB[[#This Row],[Element Desc.]])&gt;0,"Found","Not Found")</f>
        <v>Found</v>
      </c>
    </row>
    <row r="2405" spans="2:20" x14ac:dyDescent="0.25">
      <c r="B2405" s="8" t="s">
        <v>4932</v>
      </c>
      <c r="C2405" s="9" t="s">
        <v>4933</v>
      </c>
      <c r="D2405" s="9" t="s">
        <v>4934</v>
      </c>
      <c r="E2405" s="10">
        <v>1</v>
      </c>
      <c r="F2405" s="9" t="s">
        <v>4921</v>
      </c>
      <c r="G2405" s="9" t="s">
        <v>1426</v>
      </c>
      <c r="H2405" s="11"/>
      <c r="I2405" s="12">
        <v>600</v>
      </c>
      <c r="J2405" s="12"/>
      <c r="K2405" s="12"/>
      <c r="L2405" s="12">
        <f t="array" ref="L2405">IFERROR(LOOKUP(2^15,SEARCH({"40A","63A","80A","100A","125A","160A","200A","250A","400A","630A","800A","1000A","1250A","1600A","2000A","2500A","3200A","4000A","5000A","6300A"},UPPER(D2405)),{40,63,80,100,125,160,200,250,400,630,800,1000,1250,1600,2000,2500,3200,4000,5000,6300}),0)</f>
        <v>2500</v>
      </c>
      <c r="M2405" s="9" t="str">
        <f t="shared" si="186"/>
        <v>Straight Feeder</v>
      </c>
      <c r="N2405" s="9" t="str">
        <f t="shared" si="187"/>
        <v>CU</v>
      </c>
      <c r="O2405" s="13" t="str">
        <f t="shared" si="188"/>
        <v>Tin</v>
      </c>
      <c r="P2405" s="9" t="str">
        <f t="shared" si="189"/>
        <v>Epoxy</v>
      </c>
      <c r="Q2405" s="9" t="str">
        <f t="shared" si="190"/>
        <v>5</v>
      </c>
      <c r="R24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05" s="14" t="str">
        <f>IF(ProjectsDB[[#This Row],[Item Type]]="Straight Plug-In",_xlfn.TEXTJOIN("-",TRUE,M2405&amp;"-"&amp;_xlfn.LET(_xlpm.txt,ProjectsDB[[#This Row],[Assembly]],_xlpm.pos,FIND("SP",_xlpm.txt),_xlpm.pre,LEFT(_xlpm.txt,_xlpm.pos-1),IF(RIGHT(_xlpm.pre,3)="123","3PL",IF(RIGHT(_xlpm.pre,2)="12","2PL",IF(RIGHT(_xlpm.pre,1)="1","1PL","3PL")))),N2405,O2405,P2405,Q2405&amp;"W",R2405),_xlfn.TEXTJOIN("-",TRUE,M2405,N2405,O2405,P2405,Q2405&amp;"W",R2405))</f>
        <v>Straight Feeder-CU-Tin-Epoxy-5W-1</v>
      </c>
      <c r="T2405" s="14" t="str">
        <f>IF(COUNTIF(Cycletime[Element Desc.],ProjectsDB[[#This Row],[Element Desc.]])&gt;0,"Found","Not Found")</f>
        <v>Found</v>
      </c>
    </row>
    <row r="2406" spans="2:20" x14ac:dyDescent="0.25">
      <c r="B2406" s="8" t="s">
        <v>4935</v>
      </c>
      <c r="C2406" s="9" t="s">
        <v>4936</v>
      </c>
      <c r="D2406" s="9" t="s">
        <v>4937</v>
      </c>
      <c r="E2406" s="10">
        <v>1</v>
      </c>
      <c r="F2406" s="9" t="s">
        <v>4921</v>
      </c>
      <c r="G2406" s="9" t="s">
        <v>1426</v>
      </c>
      <c r="H2406" s="11"/>
      <c r="I2406" s="12">
        <v>1000</v>
      </c>
      <c r="J2406" s="12"/>
      <c r="K2406" s="12"/>
      <c r="L2406" s="12">
        <f t="array" ref="L2406">IFERROR(LOOKUP(2^15,SEARCH({"40A","63A","80A","100A","125A","160A","200A","250A","400A","630A","800A","1000A","1250A","1600A","2000A","2500A","3200A","4000A","5000A","6300A"},UPPER(D2406)),{40,63,80,100,125,160,200,250,400,630,800,1000,1250,1600,2000,2500,3200,4000,5000,6300}),0)</f>
        <v>2500</v>
      </c>
      <c r="M2406" s="9" t="str">
        <f t="shared" si="186"/>
        <v>Straight Feeder</v>
      </c>
      <c r="N2406" s="9" t="str">
        <f t="shared" si="187"/>
        <v>CU</v>
      </c>
      <c r="O2406" s="13" t="str">
        <f t="shared" si="188"/>
        <v>Tin</v>
      </c>
      <c r="P2406" s="9" t="str">
        <f t="shared" si="189"/>
        <v>Epoxy</v>
      </c>
      <c r="Q2406" s="9" t="str">
        <f t="shared" si="190"/>
        <v>5</v>
      </c>
      <c r="R24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06" s="14" t="str">
        <f>IF(ProjectsDB[[#This Row],[Item Type]]="Straight Plug-In",_xlfn.TEXTJOIN("-",TRUE,M2406&amp;"-"&amp;_xlfn.LET(_xlpm.txt,ProjectsDB[[#This Row],[Assembly]],_xlpm.pos,FIND("SP",_xlpm.txt),_xlpm.pre,LEFT(_xlpm.txt,_xlpm.pos-1),IF(RIGHT(_xlpm.pre,3)="123","3PL",IF(RIGHT(_xlpm.pre,2)="12","2PL",IF(RIGHT(_xlpm.pre,1)="1","1PL","3PL")))),N2406,O2406,P2406,Q2406&amp;"W",R2406),_xlfn.TEXTJOIN("-",TRUE,M2406,N2406,O2406,P2406,Q2406&amp;"W",R2406))</f>
        <v>Straight Feeder-CU-Tin-Epoxy-5W-1</v>
      </c>
      <c r="T2406" s="14" t="str">
        <f>IF(COUNTIF(Cycletime[Element Desc.],ProjectsDB[[#This Row],[Element Desc.]])&gt;0,"Found","Not Found")</f>
        <v>Found</v>
      </c>
    </row>
    <row r="2407" spans="2:20" x14ac:dyDescent="0.25">
      <c r="B2407" s="8" t="s">
        <v>4938</v>
      </c>
      <c r="C2407" s="9" t="s">
        <v>4939</v>
      </c>
      <c r="D2407" s="9" t="s">
        <v>4940</v>
      </c>
      <c r="E2407" s="10">
        <v>1</v>
      </c>
      <c r="F2407" s="9" t="s">
        <v>4921</v>
      </c>
      <c r="G2407" s="9" t="s">
        <v>1426</v>
      </c>
      <c r="H2407" s="11"/>
      <c r="I2407" s="12">
        <v>620</v>
      </c>
      <c r="J2407" s="12"/>
      <c r="K2407" s="12"/>
      <c r="L2407" s="12">
        <f t="array" ref="L2407">IFERROR(LOOKUP(2^15,SEARCH({"40A","63A","80A","100A","125A","160A","200A","250A","400A","630A","800A","1000A","1250A","1600A","2000A","2500A","3200A","4000A","5000A","6300A"},UPPER(D2407)),{40,63,80,100,125,160,200,250,400,630,800,1000,1250,1600,2000,2500,3200,4000,5000,6300}),0)</f>
        <v>2500</v>
      </c>
      <c r="M2407" s="9" t="str">
        <f t="shared" si="186"/>
        <v>Straight Feeder</v>
      </c>
      <c r="N2407" s="9" t="str">
        <f t="shared" si="187"/>
        <v>CU</v>
      </c>
      <c r="O2407" s="13" t="str">
        <f t="shared" si="188"/>
        <v>Tin</v>
      </c>
      <c r="P2407" s="9" t="str">
        <f t="shared" si="189"/>
        <v>Epoxy</v>
      </c>
      <c r="Q2407" s="9" t="str">
        <f t="shared" si="190"/>
        <v>5</v>
      </c>
      <c r="R24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07" s="14" t="str">
        <f>IF(ProjectsDB[[#This Row],[Item Type]]="Straight Plug-In",_xlfn.TEXTJOIN("-",TRUE,M2407&amp;"-"&amp;_xlfn.LET(_xlpm.txt,ProjectsDB[[#This Row],[Assembly]],_xlpm.pos,FIND("SP",_xlpm.txt),_xlpm.pre,LEFT(_xlpm.txt,_xlpm.pos-1),IF(RIGHT(_xlpm.pre,3)="123","3PL",IF(RIGHT(_xlpm.pre,2)="12","2PL",IF(RIGHT(_xlpm.pre,1)="1","1PL","3PL")))),N2407,O2407,P2407,Q2407&amp;"W",R2407),_xlfn.TEXTJOIN("-",TRUE,M2407,N2407,O2407,P2407,Q2407&amp;"W",R2407))</f>
        <v>Straight Feeder-CU-Tin-Epoxy-5W-1</v>
      </c>
      <c r="T2407" s="14" t="str">
        <f>IF(COUNTIF(Cycletime[Element Desc.],ProjectsDB[[#This Row],[Element Desc.]])&gt;0,"Found","Not Found")</f>
        <v>Found</v>
      </c>
    </row>
    <row r="2408" spans="2:20" x14ac:dyDescent="0.25">
      <c r="B2408" s="8" t="s">
        <v>4941</v>
      </c>
      <c r="C2408" s="9" t="s">
        <v>4942</v>
      </c>
      <c r="D2408" s="9" t="s">
        <v>4943</v>
      </c>
      <c r="E2408" s="10">
        <v>1</v>
      </c>
      <c r="F2408" s="9" t="s">
        <v>4921</v>
      </c>
      <c r="G2408" s="9" t="s">
        <v>1426</v>
      </c>
      <c r="H2408" s="11"/>
      <c r="I2408" s="12">
        <v>370</v>
      </c>
      <c r="J2408" s="12">
        <v>370</v>
      </c>
      <c r="K2408" s="12">
        <v>140</v>
      </c>
      <c r="L2408" s="12">
        <f t="array" ref="L2408">IFERROR(LOOKUP(2^15,SEARCH({"40A","63A","80A","100A","125A","160A","200A","250A","400A","630A","800A","1000A","1250A","1600A","2000A","2500A","3200A","4000A","5000A","6300A"},UPPER(D2408)),{40,63,80,100,125,160,200,250,400,630,800,1000,1250,1600,2000,2500,3200,4000,5000,6300}),0)</f>
        <v>2500</v>
      </c>
      <c r="M2408" s="9" t="str">
        <f t="shared" si="186"/>
        <v>Elbow Edge</v>
      </c>
      <c r="N2408" s="9" t="str">
        <f t="shared" si="187"/>
        <v>CU</v>
      </c>
      <c r="O2408" s="13" t="str">
        <f t="shared" si="188"/>
        <v>Tin</v>
      </c>
      <c r="P2408" s="9" t="str">
        <f t="shared" si="189"/>
        <v>Epoxy</v>
      </c>
      <c r="Q2408" s="9" t="str">
        <f t="shared" si="190"/>
        <v>5</v>
      </c>
      <c r="R24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08" s="14" t="str">
        <f>IF(ProjectsDB[[#This Row],[Item Type]]="Straight Plug-In",_xlfn.TEXTJOIN("-",TRUE,M2408&amp;"-"&amp;_xlfn.LET(_xlpm.txt,ProjectsDB[[#This Row],[Assembly]],_xlpm.pos,FIND("SP",_xlpm.txt),_xlpm.pre,LEFT(_xlpm.txt,_xlpm.pos-1),IF(RIGHT(_xlpm.pre,3)="123","3PL",IF(RIGHT(_xlpm.pre,2)="12","2PL",IF(RIGHT(_xlpm.pre,1)="1","1PL","3PL")))),N2408,O2408,P2408,Q2408&amp;"W",R2408),_xlfn.TEXTJOIN("-",TRUE,M2408,N2408,O2408,P2408,Q2408&amp;"W",R2408))</f>
        <v>Elbow Edge-CU-Tin-Epoxy-5W-1</v>
      </c>
      <c r="T2408" s="14" t="str">
        <f>IF(COUNTIF(Cycletime[Element Desc.],ProjectsDB[[#This Row],[Element Desc.]])&gt;0,"Found","Not Found")</f>
        <v>Found</v>
      </c>
    </row>
    <row r="2409" spans="2:20" x14ac:dyDescent="0.25">
      <c r="B2409" s="8" t="s">
        <v>4944</v>
      </c>
      <c r="C2409" s="9" t="s">
        <v>4945</v>
      </c>
      <c r="D2409" s="9" t="s">
        <v>4946</v>
      </c>
      <c r="E2409" s="10">
        <v>1</v>
      </c>
      <c r="F2409" s="9" t="s">
        <v>4921</v>
      </c>
      <c r="G2409" s="9" t="s">
        <v>1426</v>
      </c>
      <c r="H2409" s="11"/>
      <c r="I2409" s="12">
        <v>2640</v>
      </c>
      <c r="J2409" s="12"/>
      <c r="K2409" s="12"/>
      <c r="L2409" s="12">
        <f t="array" ref="L2409">IFERROR(LOOKUP(2^15,SEARCH({"40A","63A","80A","100A","125A","160A","200A","250A","400A","630A","800A","1000A","1250A","1600A","2000A","2500A","3200A","4000A","5000A","6300A"},UPPER(D2409)),{40,63,80,100,125,160,200,250,400,630,800,1000,1250,1600,2000,2500,3200,4000,5000,6300}),0)</f>
        <v>2500</v>
      </c>
      <c r="M2409" s="9" t="str">
        <f t="shared" si="186"/>
        <v>Straight Feeder</v>
      </c>
      <c r="N2409" s="9" t="str">
        <f t="shared" si="187"/>
        <v>CU</v>
      </c>
      <c r="O2409" s="13" t="str">
        <f t="shared" si="188"/>
        <v>Tin</v>
      </c>
      <c r="P2409" s="9" t="str">
        <f t="shared" si="189"/>
        <v>Epoxy</v>
      </c>
      <c r="Q2409" s="9" t="str">
        <f t="shared" si="190"/>
        <v>5</v>
      </c>
      <c r="R24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09" s="14" t="str">
        <f>IF(ProjectsDB[[#This Row],[Item Type]]="Straight Plug-In",_xlfn.TEXTJOIN("-",TRUE,M2409&amp;"-"&amp;_xlfn.LET(_xlpm.txt,ProjectsDB[[#This Row],[Assembly]],_xlpm.pos,FIND("SP",_xlpm.txt),_xlpm.pre,LEFT(_xlpm.txt,_xlpm.pos-1),IF(RIGHT(_xlpm.pre,3)="123","3PL",IF(RIGHT(_xlpm.pre,2)="12","2PL",IF(RIGHT(_xlpm.pre,1)="1","1PL","3PL")))),N2409,O2409,P2409,Q2409&amp;"W",R2409),_xlfn.TEXTJOIN("-",TRUE,M2409,N2409,O2409,P2409,Q2409&amp;"W",R2409))</f>
        <v>Straight Feeder-CU-Tin-Epoxy-5W-1</v>
      </c>
      <c r="T2409" s="14" t="str">
        <f>IF(COUNTIF(Cycletime[Element Desc.],ProjectsDB[[#This Row],[Element Desc.]])&gt;0,"Found","Not Found")</f>
        <v>Found</v>
      </c>
    </row>
    <row r="2410" spans="2:20" x14ac:dyDescent="0.25">
      <c r="B2410" s="8" t="s">
        <v>4947</v>
      </c>
      <c r="C2410" s="9" t="s">
        <v>4948</v>
      </c>
      <c r="D2410" s="9" t="s">
        <v>4949</v>
      </c>
      <c r="E2410" s="10">
        <v>1</v>
      </c>
      <c r="F2410" s="9" t="s">
        <v>4921</v>
      </c>
      <c r="G2410" s="9" t="s">
        <v>1426</v>
      </c>
      <c r="H2410" s="11"/>
      <c r="I2410" s="12">
        <v>530</v>
      </c>
      <c r="J2410" s="12"/>
      <c r="K2410" s="12"/>
      <c r="L2410" s="12">
        <f t="array" ref="L2410">IFERROR(LOOKUP(2^15,SEARCH({"40A","63A","80A","100A","125A","160A","200A","250A","400A","630A","800A","1000A","1250A","1600A","2000A","2500A","3200A","4000A","5000A","6300A"},UPPER(D2410)),{40,63,80,100,125,160,200,250,400,630,800,1000,1250,1600,2000,2500,3200,4000,5000,6300}),0)</f>
        <v>2500</v>
      </c>
      <c r="M2410" s="9" t="str">
        <f t="shared" si="186"/>
        <v>Straight Feeder</v>
      </c>
      <c r="N2410" s="9" t="str">
        <f t="shared" si="187"/>
        <v>CU</v>
      </c>
      <c r="O2410" s="13" t="str">
        <f t="shared" si="188"/>
        <v>Tin</v>
      </c>
      <c r="P2410" s="9" t="str">
        <f t="shared" si="189"/>
        <v>Epoxy</v>
      </c>
      <c r="Q2410" s="9" t="str">
        <f t="shared" si="190"/>
        <v>5</v>
      </c>
      <c r="R24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10" s="14" t="str">
        <f>IF(ProjectsDB[[#This Row],[Item Type]]="Straight Plug-In",_xlfn.TEXTJOIN("-",TRUE,M2410&amp;"-"&amp;_xlfn.LET(_xlpm.txt,ProjectsDB[[#This Row],[Assembly]],_xlpm.pos,FIND("SP",_xlpm.txt),_xlpm.pre,LEFT(_xlpm.txt,_xlpm.pos-1),IF(RIGHT(_xlpm.pre,3)="123","3PL",IF(RIGHT(_xlpm.pre,2)="12","2PL",IF(RIGHT(_xlpm.pre,1)="1","1PL","3PL")))),N2410,O2410,P2410,Q2410&amp;"W",R2410),_xlfn.TEXTJOIN("-",TRUE,M2410,N2410,O2410,P2410,Q2410&amp;"W",R2410))</f>
        <v>Straight Feeder-CU-Tin-Epoxy-5W-1</v>
      </c>
      <c r="T2410" s="14" t="str">
        <f>IF(COUNTIF(Cycletime[Element Desc.],ProjectsDB[[#This Row],[Element Desc.]])&gt;0,"Found","Not Found")</f>
        <v>Found</v>
      </c>
    </row>
    <row r="2411" spans="2:20" x14ac:dyDescent="0.25">
      <c r="B2411" s="8" t="s">
        <v>4950</v>
      </c>
      <c r="C2411" s="9" t="s">
        <v>4951</v>
      </c>
      <c r="D2411" s="9" t="s">
        <v>4952</v>
      </c>
      <c r="E2411" s="10">
        <v>1</v>
      </c>
      <c r="F2411" s="9" t="s">
        <v>4921</v>
      </c>
      <c r="G2411" s="9" t="s">
        <v>1426</v>
      </c>
      <c r="H2411" s="11"/>
      <c r="I2411" s="12">
        <v>600</v>
      </c>
      <c r="J2411" s="12">
        <v>410</v>
      </c>
      <c r="K2411" s="12"/>
      <c r="L2411" s="12">
        <f t="array" ref="L2411">IFERROR(LOOKUP(2^15,SEARCH({"40A","63A","80A","100A","125A","160A","200A","250A","400A","630A","800A","1000A","1250A","1600A","2000A","2500A","3200A","4000A","5000A","6300A"},UPPER(D2411)),{40,63,80,100,125,160,200,250,400,630,800,1000,1250,1600,2000,2500,3200,4000,5000,6300}),0)</f>
        <v>2500</v>
      </c>
      <c r="M2411" s="9" t="str">
        <f t="shared" si="186"/>
        <v>Elbow Flat</v>
      </c>
      <c r="N2411" s="9" t="str">
        <f t="shared" si="187"/>
        <v>CU</v>
      </c>
      <c r="O2411" s="13" t="str">
        <f t="shared" si="188"/>
        <v>Tin</v>
      </c>
      <c r="P2411" s="9" t="str">
        <f t="shared" si="189"/>
        <v>Epoxy</v>
      </c>
      <c r="Q2411" s="9" t="str">
        <f t="shared" si="190"/>
        <v>5</v>
      </c>
      <c r="R24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11" s="14" t="str">
        <f>IF(ProjectsDB[[#This Row],[Item Type]]="Straight Plug-In",_xlfn.TEXTJOIN("-",TRUE,M2411&amp;"-"&amp;_xlfn.LET(_xlpm.txt,ProjectsDB[[#This Row],[Assembly]],_xlpm.pos,FIND("SP",_xlpm.txt),_xlpm.pre,LEFT(_xlpm.txt,_xlpm.pos-1),IF(RIGHT(_xlpm.pre,3)="123","3PL",IF(RIGHT(_xlpm.pre,2)="12","2PL",IF(RIGHT(_xlpm.pre,1)="1","1PL","3PL")))),N2411,O2411,P2411,Q2411&amp;"W",R2411),_xlfn.TEXTJOIN("-",TRUE,M2411,N2411,O2411,P2411,Q2411&amp;"W",R2411))</f>
        <v>Elbow Flat-CU-Tin-Epoxy-5W-1</v>
      </c>
      <c r="T2411" s="14" t="str">
        <f>IF(COUNTIF(Cycletime[Element Desc.],ProjectsDB[[#This Row],[Element Desc.]])&gt;0,"Found","Not Found")</f>
        <v>Found</v>
      </c>
    </row>
    <row r="2412" spans="2:20" x14ac:dyDescent="0.25">
      <c r="B2412" s="8" t="s">
        <v>4953</v>
      </c>
      <c r="C2412" s="9" t="s">
        <v>4954</v>
      </c>
      <c r="D2412" s="9" t="s">
        <v>4955</v>
      </c>
      <c r="E2412" s="10">
        <v>1</v>
      </c>
      <c r="F2412" s="9" t="s">
        <v>4921</v>
      </c>
      <c r="G2412" s="9" t="s">
        <v>1426</v>
      </c>
      <c r="H2412" s="11"/>
      <c r="I2412" s="12">
        <v>550</v>
      </c>
      <c r="J2412" s="12">
        <v>625</v>
      </c>
      <c r="K2412" s="12"/>
      <c r="L2412" s="12">
        <f t="array" ref="L2412">IFERROR(LOOKUP(2^15,SEARCH({"40A","63A","80A","100A","125A","160A","200A","250A","400A","630A","800A","1000A","1250A","1600A","2000A","2500A","3200A","4000A","5000A","6300A"},UPPER(D2412)),{40,63,80,100,125,160,200,250,400,630,800,1000,1250,1600,2000,2500,3200,4000,5000,6300}),0)</f>
        <v>2500</v>
      </c>
      <c r="M2412" s="9" t="str">
        <f t="shared" si="186"/>
        <v>Elbow Edge</v>
      </c>
      <c r="N2412" s="9" t="str">
        <f t="shared" si="187"/>
        <v>CU</v>
      </c>
      <c r="O2412" s="13" t="str">
        <f t="shared" si="188"/>
        <v>Tin</v>
      </c>
      <c r="P2412" s="9" t="str">
        <f t="shared" si="189"/>
        <v>Epoxy</v>
      </c>
      <c r="Q2412" s="9" t="str">
        <f t="shared" si="190"/>
        <v>5</v>
      </c>
      <c r="R24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12" s="14" t="str">
        <f>IF(ProjectsDB[[#This Row],[Item Type]]="Straight Plug-In",_xlfn.TEXTJOIN("-",TRUE,M2412&amp;"-"&amp;_xlfn.LET(_xlpm.txt,ProjectsDB[[#This Row],[Assembly]],_xlpm.pos,FIND("SP",_xlpm.txt),_xlpm.pre,LEFT(_xlpm.txt,_xlpm.pos-1),IF(RIGHT(_xlpm.pre,3)="123","3PL",IF(RIGHT(_xlpm.pre,2)="12","2PL",IF(RIGHT(_xlpm.pre,1)="1","1PL","3PL")))),N2412,O2412,P2412,Q2412&amp;"W",R2412),_xlfn.TEXTJOIN("-",TRUE,M2412,N2412,O2412,P2412,Q2412&amp;"W",R2412))</f>
        <v>Elbow Edge-CU-Tin-Epoxy-5W-1</v>
      </c>
      <c r="T2412" s="14" t="str">
        <f>IF(COUNTIF(Cycletime[Element Desc.],ProjectsDB[[#This Row],[Element Desc.]])&gt;0,"Found","Not Found")</f>
        <v>Found</v>
      </c>
    </row>
    <row r="2413" spans="2:20" x14ac:dyDescent="0.25">
      <c r="B2413" s="8" t="s">
        <v>4956</v>
      </c>
      <c r="C2413" s="9" t="s">
        <v>4957</v>
      </c>
      <c r="D2413" s="9" t="s">
        <v>4958</v>
      </c>
      <c r="E2413" s="10">
        <v>1</v>
      </c>
      <c r="F2413" s="9" t="s">
        <v>4921</v>
      </c>
      <c r="G2413" s="9" t="s">
        <v>1426</v>
      </c>
      <c r="H2413" s="11"/>
      <c r="I2413" s="12">
        <v>498</v>
      </c>
      <c r="J2413" s="12"/>
      <c r="K2413" s="12"/>
      <c r="L2413" s="12">
        <f t="array" ref="L2413">IFERROR(LOOKUP(2^15,SEARCH({"40A","63A","80A","100A","125A","160A","200A","250A","400A","630A","800A","1000A","1250A","1600A","2000A","2500A","3200A","4000A","5000A","6300A"},UPPER(D2413)),{40,63,80,100,125,160,200,250,400,630,800,1000,1250,1600,2000,2500,3200,4000,5000,6300}),0)</f>
        <v>2500</v>
      </c>
      <c r="M2413" s="9" t="str">
        <f t="shared" si="186"/>
        <v>Straight Feeder</v>
      </c>
      <c r="N2413" s="9" t="str">
        <f t="shared" si="187"/>
        <v>CU</v>
      </c>
      <c r="O2413" s="13" t="str">
        <f t="shared" si="188"/>
        <v>Tin</v>
      </c>
      <c r="P2413" s="9" t="str">
        <f t="shared" si="189"/>
        <v>Epoxy</v>
      </c>
      <c r="Q2413" s="9" t="str">
        <f t="shared" si="190"/>
        <v>5</v>
      </c>
      <c r="R24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13" s="14" t="str">
        <f>IF(ProjectsDB[[#This Row],[Item Type]]="Straight Plug-In",_xlfn.TEXTJOIN("-",TRUE,M2413&amp;"-"&amp;_xlfn.LET(_xlpm.txt,ProjectsDB[[#This Row],[Assembly]],_xlpm.pos,FIND("SP",_xlpm.txt),_xlpm.pre,LEFT(_xlpm.txt,_xlpm.pos-1),IF(RIGHT(_xlpm.pre,3)="123","3PL",IF(RIGHT(_xlpm.pre,2)="12","2PL",IF(RIGHT(_xlpm.pre,1)="1","1PL","3PL")))),N2413,O2413,P2413,Q2413&amp;"W",R2413),_xlfn.TEXTJOIN("-",TRUE,M2413,N2413,O2413,P2413,Q2413&amp;"W",R2413))</f>
        <v>Straight Feeder-CU-Tin-Epoxy-5W-1</v>
      </c>
      <c r="T2413" s="14" t="str">
        <f>IF(COUNTIF(Cycletime[Element Desc.],ProjectsDB[[#This Row],[Element Desc.]])&gt;0,"Found","Not Found")</f>
        <v>Found</v>
      </c>
    </row>
    <row r="2414" spans="2:20" x14ac:dyDescent="0.25">
      <c r="B2414" s="8" t="s">
        <v>4959</v>
      </c>
      <c r="C2414" s="9" t="s">
        <v>4960</v>
      </c>
      <c r="D2414" s="9" t="s">
        <v>4961</v>
      </c>
      <c r="E2414" s="10">
        <v>11</v>
      </c>
      <c r="F2414" s="9" t="s">
        <v>4921</v>
      </c>
      <c r="G2414" s="9" t="s">
        <v>1426</v>
      </c>
      <c r="H2414" s="11"/>
      <c r="I2414" s="12"/>
      <c r="J2414" s="12"/>
      <c r="K2414" s="12"/>
      <c r="L2414" s="12">
        <f t="array" ref="L2414">IFERROR(LOOKUP(2^15,SEARCH({"40A","63A","80A","100A","125A","160A","200A","250A","400A","630A","800A","1000A","1250A","1600A","2000A","2500A","3200A","4000A","5000A","6300A"},UPPER(D2414)),{40,63,80,100,125,160,200,250,400,630,800,1000,1250,1600,2000,2500,3200,4000,5000,6300}),0)</f>
        <v>2500</v>
      </c>
      <c r="M2414" s="9" t="str">
        <f t="shared" si="186"/>
        <v>Joint Pack</v>
      </c>
      <c r="N2414" s="9" t="str">
        <f t="shared" si="187"/>
        <v>CU</v>
      </c>
      <c r="O2414" s="13" t="str">
        <f t="shared" si="188"/>
        <v>Tin</v>
      </c>
      <c r="P2414" s="9" t="str">
        <f t="shared" si="189"/>
        <v>None</v>
      </c>
      <c r="Q2414" s="9" t="str">
        <f t="shared" si="190"/>
        <v>5</v>
      </c>
      <c r="R24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14" s="14" t="str">
        <f>IF(ProjectsDB[[#This Row],[Item Type]]="Straight Plug-In",_xlfn.TEXTJOIN("-",TRUE,M2414&amp;"-"&amp;_xlfn.LET(_xlpm.txt,ProjectsDB[[#This Row],[Assembly]],_xlpm.pos,FIND("SP",_xlpm.txt),_xlpm.pre,LEFT(_xlpm.txt,_xlpm.pos-1),IF(RIGHT(_xlpm.pre,3)="123","3PL",IF(RIGHT(_xlpm.pre,2)="12","2PL",IF(RIGHT(_xlpm.pre,1)="1","1PL","3PL")))),N2414,O2414,P2414,Q2414&amp;"W",R2414),_xlfn.TEXTJOIN("-",TRUE,M2414,N2414,O2414,P2414,Q2414&amp;"W",R2414))</f>
        <v>Joint Pack-CU-Tin-None-5W-1</v>
      </c>
      <c r="T2414" s="14" t="str">
        <f>IF(COUNTIF(Cycletime[Element Desc.],ProjectsDB[[#This Row],[Element Desc.]])&gt;0,"Found","Not Found")</f>
        <v>Found</v>
      </c>
    </row>
    <row r="2415" spans="2:20" x14ac:dyDescent="0.25">
      <c r="B2415" s="8" t="s">
        <v>4962</v>
      </c>
      <c r="C2415" s="9" t="s">
        <v>4963</v>
      </c>
      <c r="D2415" s="9" t="s">
        <v>4964</v>
      </c>
      <c r="E2415" s="10">
        <v>1</v>
      </c>
      <c r="F2415" s="9" t="s">
        <v>4921</v>
      </c>
      <c r="G2415" s="9" t="s">
        <v>1426</v>
      </c>
      <c r="H2415" s="11"/>
      <c r="I2415" s="12">
        <v>300</v>
      </c>
      <c r="J2415" s="12">
        <v>620</v>
      </c>
      <c r="K2415" s="12"/>
      <c r="L2415" s="12">
        <f t="array" ref="L2415">IFERROR(LOOKUP(2^15,SEARCH({"40A","63A","80A","100A","125A","160A","200A","250A","400A","630A","800A","1000A","1250A","1600A","2000A","2500A","3200A","4000A","5000A","6300A"},UPPER(D2415)),{40,63,80,100,125,160,200,250,400,630,800,1000,1250,1600,2000,2500,3200,4000,5000,6300}),0)</f>
        <v>2500</v>
      </c>
      <c r="M2415" s="9" t="str">
        <f t="shared" si="186"/>
        <v>Elbow Flat</v>
      </c>
      <c r="N2415" s="9" t="str">
        <f t="shared" si="187"/>
        <v>CU</v>
      </c>
      <c r="O2415" s="13" t="str">
        <f t="shared" si="188"/>
        <v>Tin</v>
      </c>
      <c r="P2415" s="9" t="str">
        <f t="shared" si="189"/>
        <v>Epoxy</v>
      </c>
      <c r="Q2415" s="9" t="str">
        <f t="shared" si="190"/>
        <v>5</v>
      </c>
      <c r="R24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15" s="14" t="str">
        <f>IF(ProjectsDB[[#This Row],[Item Type]]="Straight Plug-In",_xlfn.TEXTJOIN("-",TRUE,M2415&amp;"-"&amp;_xlfn.LET(_xlpm.txt,ProjectsDB[[#This Row],[Assembly]],_xlpm.pos,FIND("SP",_xlpm.txt),_xlpm.pre,LEFT(_xlpm.txt,_xlpm.pos-1),IF(RIGHT(_xlpm.pre,3)="123","3PL",IF(RIGHT(_xlpm.pre,2)="12","2PL",IF(RIGHT(_xlpm.pre,1)="1","1PL","3PL")))),N2415,O2415,P2415,Q2415&amp;"W",R2415),_xlfn.TEXTJOIN("-",TRUE,M2415,N2415,O2415,P2415,Q2415&amp;"W",R2415))</f>
        <v>Elbow Flat-CU-Tin-Epoxy-5W-1</v>
      </c>
      <c r="T2415" s="14" t="str">
        <f>IF(COUNTIF(Cycletime[Element Desc.],ProjectsDB[[#This Row],[Element Desc.]])&gt;0,"Found","Not Found")</f>
        <v>Found</v>
      </c>
    </row>
    <row r="2416" spans="2:20" x14ac:dyDescent="0.25">
      <c r="B2416" s="8" t="s">
        <v>4965</v>
      </c>
      <c r="C2416" s="9" t="s">
        <v>4966</v>
      </c>
      <c r="D2416" s="9" t="s">
        <v>4967</v>
      </c>
      <c r="E2416" s="10">
        <v>1</v>
      </c>
      <c r="F2416" s="9" t="s">
        <v>4921</v>
      </c>
      <c r="G2416" s="9" t="s">
        <v>1426</v>
      </c>
      <c r="H2416" s="11"/>
      <c r="I2416" s="12">
        <v>800</v>
      </c>
      <c r="J2416" s="12"/>
      <c r="K2416" s="12"/>
      <c r="L2416" s="12">
        <f t="array" ref="L2416">IFERROR(LOOKUP(2^15,SEARCH({"40A","63A","80A","100A","125A","160A","200A","250A","400A","630A","800A","1000A","1250A","1600A","2000A","2500A","3200A","4000A","5000A","6300A"},UPPER(D2416)),{40,63,80,100,125,160,200,250,400,630,800,1000,1250,1600,2000,2500,3200,4000,5000,6300}),0)</f>
        <v>2500</v>
      </c>
      <c r="M2416" s="9" t="str">
        <f t="shared" si="186"/>
        <v>Straight Feeder</v>
      </c>
      <c r="N2416" s="9" t="str">
        <f t="shared" si="187"/>
        <v>CU</v>
      </c>
      <c r="O2416" s="13" t="str">
        <f t="shared" si="188"/>
        <v>Tin</v>
      </c>
      <c r="P2416" s="9" t="str">
        <f t="shared" si="189"/>
        <v>Epoxy</v>
      </c>
      <c r="Q2416" s="9" t="str">
        <f t="shared" si="190"/>
        <v>5</v>
      </c>
      <c r="R24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16" s="14" t="str">
        <f>IF(ProjectsDB[[#This Row],[Item Type]]="Straight Plug-In",_xlfn.TEXTJOIN("-",TRUE,M2416&amp;"-"&amp;_xlfn.LET(_xlpm.txt,ProjectsDB[[#This Row],[Assembly]],_xlpm.pos,FIND("SP",_xlpm.txt),_xlpm.pre,LEFT(_xlpm.txt,_xlpm.pos-1),IF(RIGHT(_xlpm.pre,3)="123","3PL",IF(RIGHT(_xlpm.pre,2)="12","2PL",IF(RIGHT(_xlpm.pre,1)="1","1PL","3PL")))),N2416,O2416,P2416,Q2416&amp;"W",R2416),_xlfn.TEXTJOIN("-",TRUE,M2416,N2416,O2416,P2416,Q2416&amp;"W",R2416))</f>
        <v>Straight Feeder-CU-Tin-Epoxy-5W-1</v>
      </c>
      <c r="T2416" s="14" t="str">
        <f>IF(COUNTIF(Cycletime[Element Desc.],ProjectsDB[[#This Row],[Element Desc.]])&gt;0,"Found","Not Found")</f>
        <v>Found</v>
      </c>
    </row>
    <row r="2417" spans="2:20" x14ac:dyDescent="0.25">
      <c r="B2417" s="8" t="s">
        <v>4968</v>
      </c>
      <c r="C2417" s="9" t="s">
        <v>4969</v>
      </c>
      <c r="D2417" s="9" t="s">
        <v>4970</v>
      </c>
      <c r="E2417" s="10">
        <v>1</v>
      </c>
      <c r="F2417" s="9" t="s">
        <v>4921</v>
      </c>
      <c r="G2417" s="9" t="s">
        <v>1426</v>
      </c>
      <c r="H2417" s="11"/>
      <c r="I2417" s="12">
        <v>2040</v>
      </c>
      <c r="J2417" s="12"/>
      <c r="K2417" s="12"/>
      <c r="L2417" s="12">
        <f t="array" ref="L2417">IFERROR(LOOKUP(2^15,SEARCH({"40A","63A","80A","100A","125A","160A","200A","250A","400A","630A","800A","1000A","1250A","1600A","2000A","2500A","3200A","4000A","5000A","6300A"},UPPER(D2417)),{40,63,80,100,125,160,200,250,400,630,800,1000,1250,1600,2000,2500,3200,4000,5000,6300}),0)</f>
        <v>2500</v>
      </c>
      <c r="M2417" s="9" t="str">
        <f t="shared" si="186"/>
        <v>Straight Feeder</v>
      </c>
      <c r="N2417" s="9" t="str">
        <f t="shared" si="187"/>
        <v>CU</v>
      </c>
      <c r="O2417" s="13" t="str">
        <f t="shared" si="188"/>
        <v>Tin</v>
      </c>
      <c r="P2417" s="9" t="str">
        <f t="shared" si="189"/>
        <v>Epoxy</v>
      </c>
      <c r="Q2417" s="9" t="str">
        <f t="shared" si="190"/>
        <v>5</v>
      </c>
      <c r="R24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17" s="14" t="str">
        <f>IF(ProjectsDB[[#This Row],[Item Type]]="Straight Plug-In",_xlfn.TEXTJOIN("-",TRUE,M2417&amp;"-"&amp;_xlfn.LET(_xlpm.txt,ProjectsDB[[#This Row],[Assembly]],_xlpm.pos,FIND("SP",_xlpm.txt),_xlpm.pre,LEFT(_xlpm.txt,_xlpm.pos-1),IF(RIGHT(_xlpm.pre,3)="123","3PL",IF(RIGHT(_xlpm.pre,2)="12","2PL",IF(RIGHT(_xlpm.pre,1)="1","1PL","3PL")))),N2417,O2417,P2417,Q2417&amp;"W",R2417),_xlfn.TEXTJOIN("-",TRUE,M2417,N2417,O2417,P2417,Q2417&amp;"W",R2417))</f>
        <v>Straight Feeder-CU-Tin-Epoxy-5W-1</v>
      </c>
      <c r="T2417" s="14" t="str">
        <f>IF(COUNTIF(Cycletime[Element Desc.],ProjectsDB[[#This Row],[Element Desc.]])&gt;0,"Found","Not Found")</f>
        <v>Found</v>
      </c>
    </row>
    <row r="2418" spans="2:20" x14ac:dyDescent="0.25">
      <c r="B2418" s="8" t="s">
        <v>4971</v>
      </c>
      <c r="C2418" s="9" t="s">
        <v>4936</v>
      </c>
      <c r="D2418" s="9" t="s">
        <v>4937</v>
      </c>
      <c r="E2418" s="10">
        <v>1</v>
      </c>
      <c r="F2418" s="9" t="s">
        <v>4921</v>
      </c>
      <c r="G2418" s="9" t="s">
        <v>1426</v>
      </c>
      <c r="H2418" s="11"/>
      <c r="I2418" s="12">
        <v>1000</v>
      </c>
      <c r="J2418" s="12"/>
      <c r="K2418" s="12"/>
      <c r="L2418" s="12">
        <f t="array" ref="L2418">IFERROR(LOOKUP(2^15,SEARCH({"40A","63A","80A","100A","125A","160A","200A","250A","400A","630A","800A","1000A","1250A","1600A","2000A","2500A","3200A","4000A","5000A","6300A"},UPPER(D2418)),{40,63,80,100,125,160,200,250,400,630,800,1000,1250,1600,2000,2500,3200,4000,5000,6300}),0)</f>
        <v>2500</v>
      </c>
      <c r="M2418" s="9" t="str">
        <f t="shared" si="186"/>
        <v>Straight Feeder</v>
      </c>
      <c r="N2418" s="9" t="str">
        <f t="shared" si="187"/>
        <v>CU</v>
      </c>
      <c r="O2418" s="13" t="str">
        <f t="shared" si="188"/>
        <v>Tin</v>
      </c>
      <c r="P2418" s="9" t="str">
        <f t="shared" si="189"/>
        <v>Epoxy</v>
      </c>
      <c r="Q2418" s="9" t="str">
        <f t="shared" si="190"/>
        <v>5</v>
      </c>
      <c r="R24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18" s="14" t="str">
        <f>IF(ProjectsDB[[#This Row],[Item Type]]="Straight Plug-In",_xlfn.TEXTJOIN("-",TRUE,M2418&amp;"-"&amp;_xlfn.LET(_xlpm.txt,ProjectsDB[[#This Row],[Assembly]],_xlpm.pos,FIND("SP",_xlpm.txt),_xlpm.pre,LEFT(_xlpm.txt,_xlpm.pos-1),IF(RIGHT(_xlpm.pre,3)="123","3PL",IF(RIGHT(_xlpm.pre,2)="12","2PL",IF(RIGHT(_xlpm.pre,1)="1","1PL","3PL")))),N2418,O2418,P2418,Q2418&amp;"W",R2418),_xlfn.TEXTJOIN("-",TRUE,M2418,N2418,O2418,P2418,Q2418&amp;"W",R2418))</f>
        <v>Straight Feeder-CU-Tin-Epoxy-5W-1</v>
      </c>
      <c r="T2418" s="14" t="str">
        <f>IF(COUNTIF(Cycletime[Element Desc.],ProjectsDB[[#This Row],[Element Desc.]])&gt;0,"Found","Not Found")</f>
        <v>Found</v>
      </c>
    </row>
    <row r="2419" spans="2:20" x14ac:dyDescent="0.25">
      <c r="B2419" s="8" t="s">
        <v>4972</v>
      </c>
      <c r="C2419" s="9" t="s">
        <v>4973</v>
      </c>
      <c r="D2419" s="9" t="s">
        <v>4974</v>
      </c>
      <c r="E2419" s="10">
        <v>1</v>
      </c>
      <c r="F2419" s="9" t="s">
        <v>4921</v>
      </c>
      <c r="G2419" s="9" t="s">
        <v>1426</v>
      </c>
      <c r="H2419" s="11"/>
      <c r="I2419" s="12">
        <v>1720</v>
      </c>
      <c r="J2419" s="12"/>
      <c r="K2419" s="12"/>
      <c r="L2419" s="12">
        <f t="array" ref="L2419">IFERROR(LOOKUP(2^15,SEARCH({"40A","63A","80A","100A","125A","160A","200A","250A","400A","630A","800A","1000A","1250A","1600A","2000A","2500A","3200A","4000A","5000A","6300A"},UPPER(D2419)),{40,63,80,100,125,160,200,250,400,630,800,1000,1250,1600,2000,2500,3200,4000,5000,6300}),0)</f>
        <v>2500</v>
      </c>
      <c r="M2419" s="9" t="str">
        <f t="shared" si="186"/>
        <v>Straight Feeder</v>
      </c>
      <c r="N2419" s="9" t="str">
        <f t="shared" si="187"/>
        <v>CU</v>
      </c>
      <c r="O2419" s="13" t="str">
        <f t="shared" si="188"/>
        <v>Tin</v>
      </c>
      <c r="P2419" s="9" t="str">
        <f t="shared" si="189"/>
        <v>Epoxy</v>
      </c>
      <c r="Q2419" s="9" t="str">
        <f t="shared" si="190"/>
        <v>5</v>
      </c>
      <c r="R24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19" s="14" t="str">
        <f>IF(ProjectsDB[[#This Row],[Item Type]]="Straight Plug-In",_xlfn.TEXTJOIN("-",TRUE,M2419&amp;"-"&amp;_xlfn.LET(_xlpm.txt,ProjectsDB[[#This Row],[Assembly]],_xlpm.pos,FIND("SP",_xlpm.txt),_xlpm.pre,LEFT(_xlpm.txt,_xlpm.pos-1),IF(RIGHT(_xlpm.pre,3)="123","3PL",IF(RIGHT(_xlpm.pre,2)="12","2PL",IF(RIGHT(_xlpm.pre,1)="1","1PL","3PL")))),N2419,O2419,P2419,Q2419&amp;"W",R2419),_xlfn.TEXTJOIN("-",TRUE,M2419,N2419,O2419,P2419,Q2419&amp;"W",R2419))</f>
        <v>Straight Feeder-CU-Tin-Epoxy-5W-1</v>
      </c>
      <c r="T2419" s="14" t="str">
        <f>IF(COUNTIF(Cycletime[Element Desc.],ProjectsDB[[#This Row],[Element Desc.]])&gt;0,"Found","Not Found")</f>
        <v>Found</v>
      </c>
    </row>
    <row r="2420" spans="2:20" x14ac:dyDescent="0.25">
      <c r="B2420" s="8" t="s">
        <v>4975</v>
      </c>
      <c r="C2420" s="9" t="s">
        <v>4976</v>
      </c>
      <c r="D2420" s="9" t="s">
        <v>4977</v>
      </c>
      <c r="E2420" s="10">
        <v>1</v>
      </c>
      <c r="F2420" s="9" t="s">
        <v>4921</v>
      </c>
      <c r="G2420" s="9" t="s">
        <v>1426</v>
      </c>
      <c r="H2420" s="11"/>
      <c r="I2420" s="12">
        <v>370</v>
      </c>
      <c r="J2420" s="12">
        <v>370</v>
      </c>
      <c r="K2420" s="12"/>
      <c r="L2420" s="12">
        <f t="array" ref="L2420">IFERROR(LOOKUP(2^15,SEARCH({"40A","63A","80A","100A","125A","160A","200A","250A","400A","630A","800A","1000A","1250A","1600A","2000A","2500A","3200A","4000A","5000A","6300A"},UPPER(D2420)),{40,63,80,100,125,160,200,250,400,630,800,1000,1250,1600,2000,2500,3200,4000,5000,6300}),0)</f>
        <v>2500</v>
      </c>
      <c r="M2420" s="9" t="str">
        <f t="shared" si="186"/>
        <v>Elbow Edge</v>
      </c>
      <c r="N2420" s="9" t="str">
        <f t="shared" si="187"/>
        <v>CU</v>
      </c>
      <c r="O2420" s="13" t="str">
        <f t="shared" si="188"/>
        <v>Tin</v>
      </c>
      <c r="P2420" s="9" t="str">
        <f t="shared" si="189"/>
        <v>Epoxy</v>
      </c>
      <c r="Q2420" s="9" t="str">
        <f t="shared" si="190"/>
        <v>5</v>
      </c>
      <c r="R24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20" s="14" t="str">
        <f>IF(ProjectsDB[[#This Row],[Item Type]]="Straight Plug-In",_xlfn.TEXTJOIN("-",TRUE,M2420&amp;"-"&amp;_xlfn.LET(_xlpm.txt,ProjectsDB[[#This Row],[Assembly]],_xlpm.pos,FIND("SP",_xlpm.txt),_xlpm.pre,LEFT(_xlpm.txt,_xlpm.pos-1),IF(RIGHT(_xlpm.pre,3)="123","3PL",IF(RIGHT(_xlpm.pre,2)="12","2PL",IF(RIGHT(_xlpm.pre,1)="1","1PL","3PL")))),N2420,O2420,P2420,Q2420&amp;"W",R2420),_xlfn.TEXTJOIN("-",TRUE,M2420,N2420,O2420,P2420,Q2420&amp;"W",R2420))</f>
        <v>Elbow Edge-CU-Tin-Epoxy-5W-1</v>
      </c>
      <c r="T2420" s="14" t="str">
        <f>IF(COUNTIF(Cycletime[Element Desc.],ProjectsDB[[#This Row],[Element Desc.]])&gt;0,"Found","Not Found")</f>
        <v>Found</v>
      </c>
    </row>
    <row r="2421" spans="2:20" x14ac:dyDescent="0.25">
      <c r="B2421" s="8" t="s">
        <v>4978</v>
      </c>
      <c r="C2421" s="9" t="s">
        <v>4960</v>
      </c>
      <c r="D2421" s="9" t="s">
        <v>4961</v>
      </c>
      <c r="E2421" s="10">
        <v>7</v>
      </c>
      <c r="F2421" s="9" t="s">
        <v>4921</v>
      </c>
      <c r="G2421" s="9" t="s">
        <v>1426</v>
      </c>
      <c r="H2421" s="11"/>
      <c r="I2421" s="12"/>
      <c r="J2421" s="12"/>
      <c r="K2421" s="12"/>
      <c r="L2421" s="12">
        <f t="array" ref="L2421">IFERROR(LOOKUP(2^15,SEARCH({"40A","63A","80A","100A","125A","160A","200A","250A","400A","630A","800A","1000A","1250A","1600A","2000A","2500A","3200A","4000A","5000A","6300A"},UPPER(D2421)),{40,63,80,100,125,160,200,250,400,630,800,1000,1250,1600,2000,2500,3200,4000,5000,6300}),0)</f>
        <v>2500</v>
      </c>
      <c r="M2421" s="9" t="str">
        <f t="shared" si="186"/>
        <v>Joint Pack</v>
      </c>
      <c r="N2421" s="9" t="str">
        <f t="shared" si="187"/>
        <v>CU</v>
      </c>
      <c r="O2421" s="13" t="str">
        <f t="shared" si="188"/>
        <v>Tin</v>
      </c>
      <c r="P2421" s="9" t="str">
        <f t="shared" si="189"/>
        <v>None</v>
      </c>
      <c r="Q2421" s="9" t="str">
        <f t="shared" si="190"/>
        <v>5</v>
      </c>
      <c r="R24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21" s="14" t="str">
        <f>IF(ProjectsDB[[#This Row],[Item Type]]="Straight Plug-In",_xlfn.TEXTJOIN("-",TRUE,M2421&amp;"-"&amp;_xlfn.LET(_xlpm.txt,ProjectsDB[[#This Row],[Assembly]],_xlpm.pos,FIND("SP",_xlpm.txt),_xlpm.pre,LEFT(_xlpm.txt,_xlpm.pos-1),IF(RIGHT(_xlpm.pre,3)="123","3PL",IF(RIGHT(_xlpm.pre,2)="12","2PL",IF(RIGHT(_xlpm.pre,1)="1","1PL","3PL")))),N2421,O2421,P2421,Q2421&amp;"W",R2421),_xlfn.TEXTJOIN("-",TRUE,M2421,N2421,O2421,P2421,Q2421&amp;"W",R2421))</f>
        <v>Joint Pack-CU-Tin-None-5W-1</v>
      </c>
      <c r="T2421" s="14" t="str">
        <f>IF(COUNTIF(Cycletime[Element Desc.],ProjectsDB[[#This Row],[Element Desc.]])&gt;0,"Found","Not Found")</f>
        <v>Found</v>
      </c>
    </row>
    <row r="2422" spans="2:20" x14ac:dyDescent="0.25">
      <c r="B2422" s="8" t="s">
        <v>4979</v>
      </c>
      <c r="C2422" s="9" t="s">
        <v>4980</v>
      </c>
      <c r="D2422" s="9" t="s">
        <v>4981</v>
      </c>
      <c r="E2422" s="10">
        <v>1</v>
      </c>
      <c r="F2422" s="9" t="s">
        <v>4921</v>
      </c>
      <c r="G2422" s="9" t="s">
        <v>1426</v>
      </c>
      <c r="H2422" s="11"/>
      <c r="I2422" s="12">
        <v>370</v>
      </c>
      <c r="J2422" s="12">
        <v>370</v>
      </c>
      <c r="K2422" s="12"/>
      <c r="L2422" s="12">
        <f t="array" ref="L2422">IFERROR(LOOKUP(2^15,SEARCH({"40A","63A","80A","100A","125A","160A","200A","250A","400A","630A","800A","1000A","1250A","1600A","2000A","2500A","3200A","4000A","5000A","6300A"},UPPER(D2422)),{40,63,80,100,125,160,200,250,400,630,800,1000,1250,1600,2000,2500,3200,4000,5000,6300}),0)</f>
        <v>2500</v>
      </c>
      <c r="M2422" s="9" t="str">
        <f t="shared" si="186"/>
        <v>Elbow Edge</v>
      </c>
      <c r="N2422" s="9" t="str">
        <f t="shared" si="187"/>
        <v>CU</v>
      </c>
      <c r="O2422" s="13" t="str">
        <f t="shared" si="188"/>
        <v>Tin</v>
      </c>
      <c r="P2422" s="9" t="str">
        <f t="shared" si="189"/>
        <v>Epoxy</v>
      </c>
      <c r="Q2422" s="9" t="str">
        <f t="shared" si="190"/>
        <v>5</v>
      </c>
      <c r="R24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22" s="14" t="str">
        <f>IF(ProjectsDB[[#This Row],[Item Type]]="Straight Plug-In",_xlfn.TEXTJOIN("-",TRUE,M2422&amp;"-"&amp;_xlfn.LET(_xlpm.txt,ProjectsDB[[#This Row],[Assembly]],_xlpm.pos,FIND("SP",_xlpm.txt),_xlpm.pre,LEFT(_xlpm.txt,_xlpm.pos-1),IF(RIGHT(_xlpm.pre,3)="123","3PL",IF(RIGHT(_xlpm.pre,2)="12","2PL",IF(RIGHT(_xlpm.pre,1)="1","1PL","3PL")))),N2422,O2422,P2422,Q2422&amp;"W",R2422),_xlfn.TEXTJOIN("-",TRUE,M2422,N2422,O2422,P2422,Q2422&amp;"W",R2422))</f>
        <v>Elbow Edge-CU-Tin-Epoxy-5W-1</v>
      </c>
      <c r="T2422" s="14" t="str">
        <f>IF(COUNTIF(Cycletime[Element Desc.],ProjectsDB[[#This Row],[Element Desc.]])&gt;0,"Found","Not Found")</f>
        <v>Found</v>
      </c>
    </row>
    <row r="2423" spans="2:20" x14ac:dyDescent="0.25">
      <c r="B2423" s="8" t="s">
        <v>4982</v>
      </c>
      <c r="C2423" s="9" t="s">
        <v>4983</v>
      </c>
      <c r="D2423" s="9" t="s">
        <v>4984</v>
      </c>
      <c r="E2423" s="10">
        <v>1</v>
      </c>
      <c r="F2423" s="9" t="s">
        <v>4921</v>
      </c>
      <c r="G2423" s="9" t="s">
        <v>1426</v>
      </c>
      <c r="H2423" s="11"/>
      <c r="I2423" s="12">
        <v>750</v>
      </c>
      <c r="J2423" s="12"/>
      <c r="K2423" s="12"/>
      <c r="L2423" s="12">
        <f t="array" ref="L2423">IFERROR(LOOKUP(2^15,SEARCH({"40A","63A","80A","100A","125A","160A","200A","250A","400A","630A","800A","1000A","1250A","1600A","2000A","2500A","3200A","4000A","5000A","6300A"},UPPER(D2423)),{40,63,80,100,125,160,200,250,400,630,800,1000,1250,1600,2000,2500,3200,4000,5000,6300}),0)</f>
        <v>2500</v>
      </c>
      <c r="M2423" s="9" t="str">
        <f t="shared" si="186"/>
        <v>Straight Feeder</v>
      </c>
      <c r="N2423" s="9" t="str">
        <f t="shared" si="187"/>
        <v>CU</v>
      </c>
      <c r="O2423" s="13" t="str">
        <f t="shared" si="188"/>
        <v>Tin</v>
      </c>
      <c r="P2423" s="9" t="str">
        <f t="shared" si="189"/>
        <v>Epoxy</v>
      </c>
      <c r="Q2423" s="9" t="str">
        <f t="shared" si="190"/>
        <v>5</v>
      </c>
      <c r="R24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23" s="14" t="str">
        <f>IF(ProjectsDB[[#This Row],[Item Type]]="Straight Plug-In",_xlfn.TEXTJOIN("-",TRUE,M2423&amp;"-"&amp;_xlfn.LET(_xlpm.txt,ProjectsDB[[#This Row],[Assembly]],_xlpm.pos,FIND("SP",_xlpm.txt),_xlpm.pre,LEFT(_xlpm.txt,_xlpm.pos-1),IF(RIGHT(_xlpm.pre,3)="123","3PL",IF(RIGHT(_xlpm.pre,2)="12","2PL",IF(RIGHT(_xlpm.pre,1)="1","1PL","3PL")))),N2423,O2423,P2423,Q2423&amp;"W",R2423),_xlfn.TEXTJOIN("-",TRUE,M2423,N2423,O2423,P2423,Q2423&amp;"W",R2423))</f>
        <v>Straight Feeder-CU-Tin-Epoxy-5W-1</v>
      </c>
      <c r="T2423" s="14" t="str">
        <f>IF(COUNTIF(Cycletime[Element Desc.],ProjectsDB[[#This Row],[Element Desc.]])&gt;0,"Found","Not Found")</f>
        <v>Found</v>
      </c>
    </row>
    <row r="2424" spans="2:20" x14ac:dyDescent="0.25">
      <c r="B2424" s="8" t="s">
        <v>4985</v>
      </c>
      <c r="C2424" s="9" t="s">
        <v>4976</v>
      </c>
      <c r="D2424" s="9" t="s">
        <v>4977</v>
      </c>
      <c r="E2424" s="10">
        <v>2</v>
      </c>
      <c r="F2424" s="9" t="s">
        <v>4921</v>
      </c>
      <c r="G2424" s="9" t="s">
        <v>1426</v>
      </c>
      <c r="H2424" s="11"/>
      <c r="I2424" s="12">
        <v>370</v>
      </c>
      <c r="J2424" s="12">
        <v>370</v>
      </c>
      <c r="K2424" s="12"/>
      <c r="L2424" s="12">
        <f t="array" ref="L2424">IFERROR(LOOKUP(2^15,SEARCH({"40A","63A","80A","100A","125A","160A","200A","250A","400A","630A","800A","1000A","1250A","1600A","2000A","2500A","3200A","4000A","5000A","6300A"},UPPER(D2424)),{40,63,80,100,125,160,200,250,400,630,800,1000,1250,1600,2000,2500,3200,4000,5000,6300}),0)</f>
        <v>2500</v>
      </c>
      <c r="M2424" s="9" t="str">
        <f t="shared" si="186"/>
        <v>Elbow Edge</v>
      </c>
      <c r="N2424" s="9" t="str">
        <f t="shared" si="187"/>
        <v>CU</v>
      </c>
      <c r="O2424" s="13" t="str">
        <f t="shared" si="188"/>
        <v>Tin</v>
      </c>
      <c r="P2424" s="9" t="str">
        <f t="shared" si="189"/>
        <v>Epoxy</v>
      </c>
      <c r="Q2424" s="9" t="str">
        <f t="shared" si="190"/>
        <v>5</v>
      </c>
      <c r="R24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24" s="14" t="str">
        <f>IF(ProjectsDB[[#This Row],[Item Type]]="Straight Plug-In",_xlfn.TEXTJOIN("-",TRUE,M2424&amp;"-"&amp;_xlfn.LET(_xlpm.txt,ProjectsDB[[#This Row],[Assembly]],_xlpm.pos,FIND("SP",_xlpm.txt),_xlpm.pre,LEFT(_xlpm.txt,_xlpm.pos-1),IF(RIGHT(_xlpm.pre,3)="123","3PL",IF(RIGHT(_xlpm.pre,2)="12","2PL",IF(RIGHT(_xlpm.pre,1)="1","1PL","3PL")))),N2424,O2424,P2424,Q2424&amp;"W",R2424),_xlfn.TEXTJOIN("-",TRUE,M2424,N2424,O2424,P2424,Q2424&amp;"W",R2424))</f>
        <v>Elbow Edge-CU-Tin-Epoxy-5W-1</v>
      </c>
      <c r="T2424" s="14" t="str">
        <f>IF(COUNTIF(Cycletime[Element Desc.],ProjectsDB[[#This Row],[Element Desc.]])&gt;0,"Found","Not Found")</f>
        <v>Found</v>
      </c>
    </row>
    <row r="2425" spans="2:20" x14ac:dyDescent="0.25">
      <c r="B2425" s="8" t="s">
        <v>4986</v>
      </c>
      <c r="C2425" s="9" t="s">
        <v>4966</v>
      </c>
      <c r="D2425" s="9" t="s">
        <v>4967</v>
      </c>
      <c r="E2425" s="10">
        <v>1</v>
      </c>
      <c r="F2425" s="9" t="s">
        <v>4921</v>
      </c>
      <c r="G2425" s="9" t="s">
        <v>1426</v>
      </c>
      <c r="H2425" s="11"/>
      <c r="I2425" s="12">
        <v>800</v>
      </c>
      <c r="J2425" s="12"/>
      <c r="K2425" s="12"/>
      <c r="L2425" s="12">
        <f t="array" ref="L2425">IFERROR(LOOKUP(2^15,SEARCH({"40A","63A","80A","100A","125A","160A","200A","250A","400A","630A","800A","1000A","1250A","1600A","2000A","2500A","3200A","4000A","5000A","6300A"},UPPER(D2425)),{40,63,80,100,125,160,200,250,400,630,800,1000,1250,1600,2000,2500,3200,4000,5000,6300}),0)</f>
        <v>2500</v>
      </c>
      <c r="M2425" s="9" t="str">
        <f t="shared" si="186"/>
        <v>Straight Feeder</v>
      </c>
      <c r="N2425" s="9" t="str">
        <f t="shared" si="187"/>
        <v>CU</v>
      </c>
      <c r="O2425" s="13" t="str">
        <f t="shared" si="188"/>
        <v>Tin</v>
      </c>
      <c r="P2425" s="9" t="str">
        <f t="shared" si="189"/>
        <v>Epoxy</v>
      </c>
      <c r="Q2425" s="9" t="str">
        <f t="shared" si="190"/>
        <v>5</v>
      </c>
      <c r="R24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25" s="14" t="str">
        <f>IF(ProjectsDB[[#This Row],[Item Type]]="Straight Plug-In",_xlfn.TEXTJOIN("-",TRUE,M2425&amp;"-"&amp;_xlfn.LET(_xlpm.txt,ProjectsDB[[#This Row],[Assembly]],_xlpm.pos,FIND("SP",_xlpm.txt),_xlpm.pre,LEFT(_xlpm.txt,_xlpm.pos-1),IF(RIGHT(_xlpm.pre,3)="123","3PL",IF(RIGHT(_xlpm.pre,2)="12","2PL",IF(RIGHT(_xlpm.pre,1)="1","1PL","3PL")))),N2425,O2425,P2425,Q2425&amp;"W",R2425),_xlfn.TEXTJOIN("-",TRUE,M2425,N2425,O2425,P2425,Q2425&amp;"W",R2425))</f>
        <v>Straight Feeder-CU-Tin-Epoxy-5W-1</v>
      </c>
      <c r="T2425" s="14" t="str">
        <f>IF(COUNTIF(Cycletime[Element Desc.],ProjectsDB[[#This Row],[Element Desc.]])&gt;0,"Found","Not Found")</f>
        <v>Found</v>
      </c>
    </row>
    <row r="2426" spans="2:20" x14ac:dyDescent="0.25">
      <c r="B2426" s="8" t="s">
        <v>4987</v>
      </c>
      <c r="C2426" s="9" t="s">
        <v>4963</v>
      </c>
      <c r="D2426" s="9" t="s">
        <v>4964</v>
      </c>
      <c r="E2426" s="10">
        <v>1</v>
      </c>
      <c r="F2426" s="9" t="s">
        <v>4921</v>
      </c>
      <c r="G2426" s="9" t="s">
        <v>1426</v>
      </c>
      <c r="H2426" s="11"/>
      <c r="I2426" s="12">
        <v>300</v>
      </c>
      <c r="J2426" s="12">
        <v>620</v>
      </c>
      <c r="K2426" s="12"/>
      <c r="L2426" s="12">
        <f t="array" ref="L2426">IFERROR(LOOKUP(2^15,SEARCH({"40A","63A","80A","100A","125A","160A","200A","250A","400A","630A","800A","1000A","1250A","1600A","2000A","2500A","3200A","4000A","5000A","6300A"},UPPER(D2426)),{40,63,80,100,125,160,200,250,400,630,800,1000,1250,1600,2000,2500,3200,4000,5000,6300}),0)</f>
        <v>2500</v>
      </c>
      <c r="M2426" s="9" t="str">
        <f t="shared" si="186"/>
        <v>Elbow Flat</v>
      </c>
      <c r="N2426" s="9" t="str">
        <f t="shared" si="187"/>
        <v>CU</v>
      </c>
      <c r="O2426" s="13" t="str">
        <f t="shared" si="188"/>
        <v>Tin</v>
      </c>
      <c r="P2426" s="9" t="str">
        <f t="shared" si="189"/>
        <v>Epoxy</v>
      </c>
      <c r="Q2426" s="9" t="str">
        <f t="shared" si="190"/>
        <v>5</v>
      </c>
      <c r="R24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26" s="14" t="str">
        <f>IF(ProjectsDB[[#This Row],[Item Type]]="Straight Plug-In",_xlfn.TEXTJOIN("-",TRUE,M2426&amp;"-"&amp;_xlfn.LET(_xlpm.txt,ProjectsDB[[#This Row],[Assembly]],_xlpm.pos,FIND("SP",_xlpm.txt),_xlpm.pre,LEFT(_xlpm.txt,_xlpm.pos-1),IF(RIGHT(_xlpm.pre,3)="123","3PL",IF(RIGHT(_xlpm.pre,2)="12","2PL",IF(RIGHT(_xlpm.pre,1)="1","1PL","3PL")))),N2426,O2426,P2426,Q2426&amp;"W",R2426),_xlfn.TEXTJOIN("-",TRUE,M2426,N2426,O2426,P2426,Q2426&amp;"W",R2426))</f>
        <v>Elbow Flat-CU-Tin-Epoxy-5W-1</v>
      </c>
      <c r="T2426" s="14" t="str">
        <f>IF(COUNTIF(Cycletime[Element Desc.],ProjectsDB[[#This Row],[Element Desc.]])&gt;0,"Found","Not Found")</f>
        <v>Found</v>
      </c>
    </row>
    <row r="2427" spans="2:20" x14ac:dyDescent="0.25">
      <c r="B2427" s="8" t="s">
        <v>4988</v>
      </c>
      <c r="C2427" s="9" t="s">
        <v>4960</v>
      </c>
      <c r="D2427" s="9" t="s">
        <v>4961</v>
      </c>
      <c r="E2427" s="10">
        <v>5</v>
      </c>
      <c r="F2427" s="9" t="s">
        <v>4921</v>
      </c>
      <c r="G2427" s="9" t="s">
        <v>1426</v>
      </c>
      <c r="H2427" s="11"/>
      <c r="I2427" s="12"/>
      <c r="J2427" s="12"/>
      <c r="K2427" s="12"/>
      <c r="L2427" s="12">
        <f t="array" ref="L2427">IFERROR(LOOKUP(2^15,SEARCH({"40A","63A","80A","100A","125A","160A","200A","250A","400A","630A","800A","1000A","1250A","1600A","2000A","2500A","3200A","4000A","5000A","6300A"},UPPER(D2427)),{40,63,80,100,125,160,200,250,400,630,800,1000,1250,1600,2000,2500,3200,4000,5000,6300}),0)</f>
        <v>2500</v>
      </c>
      <c r="M2427" s="9" t="str">
        <f t="shared" si="186"/>
        <v>Joint Pack</v>
      </c>
      <c r="N2427" s="9" t="str">
        <f t="shared" si="187"/>
        <v>CU</v>
      </c>
      <c r="O2427" s="13" t="str">
        <f t="shared" si="188"/>
        <v>Tin</v>
      </c>
      <c r="P2427" s="9" t="str">
        <f t="shared" si="189"/>
        <v>None</v>
      </c>
      <c r="Q2427" s="9" t="str">
        <f t="shared" si="190"/>
        <v>5</v>
      </c>
      <c r="R24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27" s="14" t="str">
        <f>IF(ProjectsDB[[#This Row],[Item Type]]="Straight Plug-In",_xlfn.TEXTJOIN("-",TRUE,M2427&amp;"-"&amp;_xlfn.LET(_xlpm.txt,ProjectsDB[[#This Row],[Assembly]],_xlpm.pos,FIND("SP",_xlpm.txt),_xlpm.pre,LEFT(_xlpm.txt,_xlpm.pos-1),IF(RIGHT(_xlpm.pre,3)="123","3PL",IF(RIGHT(_xlpm.pre,2)="12","2PL",IF(RIGHT(_xlpm.pre,1)="1","1PL","3PL")))),N2427,O2427,P2427,Q2427&amp;"W",R2427),_xlfn.TEXTJOIN("-",TRUE,M2427,N2427,O2427,P2427,Q2427&amp;"W",R2427))</f>
        <v>Joint Pack-CU-Tin-None-5W-1</v>
      </c>
      <c r="T2427" s="14" t="str">
        <f>IF(COUNTIF(Cycletime[Element Desc.],ProjectsDB[[#This Row],[Element Desc.]])&gt;0,"Found","Not Found")</f>
        <v>Found</v>
      </c>
    </row>
    <row r="2428" spans="2:20" x14ac:dyDescent="0.25">
      <c r="B2428" s="8" t="s">
        <v>4989</v>
      </c>
      <c r="C2428" s="9" t="s">
        <v>4980</v>
      </c>
      <c r="D2428" s="9" t="s">
        <v>4981</v>
      </c>
      <c r="E2428" s="10">
        <v>1</v>
      </c>
      <c r="F2428" s="9" t="s">
        <v>4921</v>
      </c>
      <c r="G2428" s="9" t="s">
        <v>1426</v>
      </c>
      <c r="H2428" s="11"/>
      <c r="I2428" s="12">
        <v>370</v>
      </c>
      <c r="J2428" s="12">
        <v>370</v>
      </c>
      <c r="K2428" s="12"/>
      <c r="L2428" s="12">
        <f t="array" ref="L2428">IFERROR(LOOKUP(2^15,SEARCH({"40A","63A","80A","100A","125A","160A","200A","250A","400A","630A","800A","1000A","1250A","1600A","2000A","2500A","3200A","4000A","5000A","6300A"},UPPER(D2428)),{40,63,80,100,125,160,200,250,400,630,800,1000,1250,1600,2000,2500,3200,4000,5000,6300}),0)</f>
        <v>2500</v>
      </c>
      <c r="M2428" s="9" t="str">
        <f t="shared" si="186"/>
        <v>Elbow Edge</v>
      </c>
      <c r="N2428" s="9" t="str">
        <f t="shared" si="187"/>
        <v>CU</v>
      </c>
      <c r="O2428" s="13" t="str">
        <f t="shared" si="188"/>
        <v>Tin</v>
      </c>
      <c r="P2428" s="9" t="str">
        <f t="shared" si="189"/>
        <v>Epoxy</v>
      </c>
      <c r="Q2428" s="9" t="str">
        <f t="shared" si="190"/>
        <v>5</v>
      </c>
      <c r="R24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28" s="14" t="str">
        <f>IF(ProjectsDB[[#This Row],[Item Type]]="Straight Plug-In",_xlfn.TEXTJOIN("-",TRUE,M2428&amp;"-"&amp;_xlfn.LET(_xlpm.txt,ProjectsDB[[#This Row],[Assembly]],_xlpm.pos,FIND("SP",_xlpm.txt),_xlpm.pre,LEFT(_xlpm.txt,_xlpm.pos-1),IF(RIGHT(_xlpm.pre,3)="123","3PL",IF(RIGHT(_xlpm.pre,2)="12","2PL",IF(RIGHT(_xlpm.pre,1)="1","1PL","3PL")))),N2428,O2428,P2428,Q2428&amp;"W",R2428),_xlfn.TEXTJOIN("-",TRUE,M2428,N2428,O2428,P2428,Q2428&amp;"W",R2428))</f>
        <v>Elbow Edge-CU-Tin-Epoxy-5W-1</v>
      </c>
      <c r="T2428" s="14" t="str">
        <f>IF(COUNTIF(Cycletime[Element Desc.],ProjectsDB[[#This Row],[Element Desc.]])&gt;0,"Found","Not Found")</f>
        <v>Found</v>
      </c>
    </row>
    <row r="2429" spans="2:20" x14ac:dyDescent="0.25">
      <c r="B2429" s="8" t="s">
        <v>4990</v>
      </c>
      <c r="C2429" s="9" t="s">
        <v>4991</v>
      </c>
      <c r="D2429" s="9" t="s">
        <v>4992</v>
      </c>
      <c r="E2429" s="10">
        <v>1</v>
      </c>
      <c r="F2429" s="9" t="s">
        <v>4921</v>
      </c>
      <c r="G2429" s="9" t="s">
        <v>1426</v>
      </c>
      <c r="H2429" s="11"/>
      <c r="I2429" s="12">
        <v>720</v>
      </c>
      <c r="J2429" s="12">
        <v>370</v>
      </c>
      <c r="K2429" s="12"/>
      <c r="L2429" s="12">
        <f t="array" ref="L2429">IFERROR(LOOKUP(2^15,SEARCH({"40A","63A","80A","100A","125A","160A","200A","250A","400A","630A","800A","1000A","1250A","1600A","2000A","2500A","3200A","4000A","5000A","6300A"},UPPER(D2429)),{40,63,80,100,125,160,200,250,400,630,800,1000,1250,1600,2000,2500,3200,4000,5000,6300}),0)</f>
        <v>2500</v>
      </c>
      <c r="M2429" s="9" t="str">
        <f t="shared" si="186"/>
        <v>Elbow Edge</v>
      </c>
      <c r="N2429" s="9" t="str">
        <f t="shared" si="187"/>
        <v>CU</v>
      </c>
      <c r="O2429" s="13" t="str">
        <f t="shared" si="188"/>
        <v>Tin</v>
      </c>
      <c r="P2429" s="9" t="str">
        <f t="shared" si="189"/>
        <v>Epoxy</v>
      </c>
      <c r="Q2429" s="9" t="str">
        <f t="shared" si="190"/>
        <v>5</v>
      </c>
      <c r="R24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29" s="14" t="str">
        <f>IF(ProjectsDB[[#This Row],[Item Type]]="Straight Plug-In",_xlfn.TEXTJOIN("-",TRUE,M2429&amp;"-"&amp;_xlfn.LET(_xlpm.txt,ProjectsDB[[#This Row],[Assembly]],_xlpm.pos,FIND("SP",_xlpm.txt),_xlpm.pre,LEFT(_xlpm.txt,_xlpm.pos-1),IF(RIGHT(_xlpm.pre,3)="123","3PL",IF(RIGHT(_xlpm.pre,2)="12","2PL",IF(RIGHT(_xlpm.pre,1)="1","1PL","3PL")))),N2429,O2429,P2429,Q2429&amp;"W",R2429),_xlfn.TEXTJOIN("-",TRUE,M2429,N2429,O2429,P2429,Q2429&amp;"W",R2429))</f>
        <v>Elbow Edge-CU-Tin-Epoxy-5W-1</v>
      </c>
      <c r="T2429" s="14" t="str">
        <f>IF(COUNTIF(Cycletime[Element Desc.],ProjectsDB[[#This Row],[Element Desc.]])&gt;0,"Found","Not Found")</f>
        <v>Found</v>
      </c>
    </row>
    <row r="2430" spans="2:20" x14ac:dyDescent="0.25">
      <c r="B2430" s="8" t="s">
        <v>4993</v>
      </c>
      <c r="C2430" s="9" t="s">
        <v>4994</v>
      </c>
      <c r="D2430" s="9" t="s">
        <v>4995</v>
      </c>
      <c r="E2430" s="10">
        <v>1</v>
      </c>
      <c r="F2430" s="9" t="s">
        <v>4921</v>
      </c>
      <c r="G2430" s="9" t="s">
        <v>1426</v>
      </c>
      <c r="H2430" s="11"/>
      <c r="I2430" s="12">
        <v>1010</v>
      </c>
      <c r="J2430" s="12"/>
      <c r="K2430" s="12"/>
      <c r="L2430" s="12">
        <f t="array" ref="L2430">IFERROR(LOOKUP(2^15,SEARCH({"40A","63A","80A","100A","125A","160A","200A","250A","400A","630A","800A","1000A","1250A","1600A","2000A","2500A","3200A","4000A","5000A","6300A"},UPPER(D2430)),{40,63,80,100,125,160,200,250,400,630,800,1000,1250,1600,2000,2500,3200,4000,5000,6300}),0)</f>
        <v>2500</v>
      </c>
      <c r="M2430" s="9" t="str">
        <f t="shared" si="186"/>
        <v>Straight Feeder</v>
      </c>
      <c r="N2430" s="9" t="str">
        <f t="shared" si="187"/>
        <v>CU</v>
      </c>
      <c r="O2430" s="13" t="str">
        <f t="shared" si="188"/>
        <v>Tin</v>
      </c>
      <c r="P2430" s="9" t="str">
        <f t="shared" si="189"/>
        <v>Epoxy</v>
      </c>
      <c r="Q2430" s="9" t="str">
        <f t="shared" si="190"/>
        <v>5</v>
      </c>
      <c r="R24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30" s="14" t="str">
        <f>IF(ProjectsDB[[#This Row],[Item Type]]="Straight Plug-In",_xlfn.TEXTJOIN("-",TRUE,M2430&amp;"-"&amp;_xlfn.LET(_xlpm.txt,ProjectsDB[[#This Row],[Assembly]],_xlpm.pos,FIND("SP",_xlpm.txt),_xlpm.pre,LEFT(_xlpm.txt,_xlpm.pos-1),IF(RIGHT(_xlpm.pre,3)="123","3PL",IF(RIGHT(_xlpm.pre,2)="12","2PL",IF(RIGHT(_xlpm.pre,1)="1","1PL","3PL")))),N2430,O2430,P2430,Q2430&amp;"W",R2430),_xlfn.TEXTJOIN("-",TRUE,M2430,N2430,O2430,P2430,Q2430&amp;"W",R2430))</f>
        <v>Straight Feeder-CU-Tin-Epoxy-5W-1</v>
      </c>
      <c r="T2430" s="14" t="str">
        <f>IF(COUNTIF(Cycletime[Element Desc.],ProjectsDB[[#This Row],[Element Desc.]])&gt;0,"Found","Not Found")</f>
        <v>Found</v>
      </c>
    </row>
    <row r="2431" spans="2:20" x14ac:dyDescent="0.25">
      <c r="B2431" s="8" t="s">
        <v>4996</v>
      </c>
      <c r="C2431" s="9" t="s">
        <v>4963</v>
      </c>
      <c r="D2431" s="9" t="s">
        <v>4964</v>
      </c>
      <c r="E2431" s="10">
        <v>1</v>
      </c>
      <c r="F2431" s="9" t="s">
        <v>4921</v>
      </c>
      <c r="G2431" s="9" t="s">
        <v>1426</v>
      </c>
      <c r="H2431" s="11"/>
      <c r="I2431" s="12">
        <v>300</v>
      </c>
      <c r="J2431" s="12">
        <v>620</v>
      </c>
      <c r="K2431" s="12"/>
      <c r="L2431" s="12">
        <f t="array" ref="L2431">IFERROR(LOOKUP(2^15,SEARCH({"40A","63A","80A","100A","125A","160A","200A","250A","400A","630A","800A","1000A","1250A","1600A","2000A","2500A","3200A","4000A","5000A","6300A"},UPPER(D2431)),{40,63,80,100,125,160,200,250,400,630,800,1000,1250,1600,2000,2500,3200,4000,5000,6300}),0)</f>
        <v>2500</v>
      </c>
      <c r="M2431" s="9" t="str">
        <f t="shared" si="186"/>
        <v>Elbow Flat</v>
      </c>
      <c r="N2431" s="9" t="str">
        <f t="shared" si="187"/>
        <v>CU</v>
      </c>
      <c r="O2431" s="13" t="str">
        <f t="shared" si="188"/>
        <v>Tin</v>
      </c>
      <c r="P2431" s="9" t="str">
        <f t="shared" si="189"/>
        <v>Epoxy</v>
      </c>
      <c r="Q2431" s="9" t="str">
        <f t="shared" si="190"/>
        <v>5</v>
      </c>
      <c r="R24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31" s="14" t="str">
        <f>IF(ProjectsDB[[#This Row],[Item Type]]="Straight Plug-In",_xlfn.TEXTJOIN("-",TRUE,M2431&amp;"-"&amp;_xlfn.LET(_xlpm.txt,ProjectsDB[[#This Row],[Assembly]],_xlpm.pos,FIND("SP",_xlpm.txt),_xlpm.pre,LEFT(_xlpm.txt,_xlpm.pos-1),IF(RIGHT(_xlpm.pre,3)="123","3PL",IF(RIGHT(_xlpm.pre,2)="12","2PL",IF(RIGHT(_xlpm.pre,1)="1","1PL","3PL")))),N2431,O2431,P2431,Q2431&amp;"W",R2431),_xlfn.TEXTJOIN("-",TRUE,M2431,N2431,O2431,P2431,Q2431&amp;"W",R2431))</f>
        <v>Elbow Flat-CU-Tin-Epoxy-5W-1</v>
      </c>
      <c r="T2431" s="14" t="str">
        <f>IF(COUNTIF(Cycletime[Element Desc.],ProjectsDB[[#This Row],[Element Desc.]])&gt;0,"Found","Not Found")</f>
        <v>Found</v>
      </c>
    </row>
    <row r="2432" spans="2:20" x14ac:dyDescent="0.25">
      <c r="B2432" s="8" t="s">
        <v>4997</v>
      </c>
      <c r="C2432" s="9" t="s">
        <v>4960</v>
      </c>
      <c r="D2432" s="9" t="s">
        <v>4961</v>
      </c>
      <c r="E2432" s="10">
        <v>3</v>
      </c>
      <c r="F2432" s="9" t="s">
        <v>4921</v>
      </c>
      <c r="G2432" s="9" t="s">
        <v>1426</v>
      </c>
      <c r="H2432" s="11"/>
      <c r="I2432" s="12"/>
      <c r="J2432" s="12"/>
      <c r="K2432" s="12"/>
      <c r="L2432" s="12">
        <f t="array" ref="L2432">IFERROR(LOOKUP(2^15,SEARCH({"40A","63A","80A","100A","125A","160A","200A","250A","400A","630A","800A","1000A","1250A","1600A","2000A","2500A","3200A","4000A","5000A","6300A"},UPPER(D2432)),{40,63,80,100,125,160,200,250,400,630,800,1000,1250,1600,2000,2500,3200,4000,5000,6300}),0)</f>
        <v>2500</v>
      </c>
      <c r="M2432" s="9" t="str">
        <f t="shared" si="186"/>
        <v>Joint Pack</v>
      </c>
      <c r="N2432" s="9" t="str">
        <f t="shared" si="187"/>
        <v>CU</v>
      </c>
      <c r="O2432" s="13" t="str">
        <f t="shared" si="188"/>
        <v>Tin</v>
      </c>
      <c r="P2432" s="9" t="str">
        <f t="shared" si="189"/>
        <v>None</v>
      </c>
      <c r="Q2432" s="9" t="str">
        <f t="shared" si="190"/>
        <v>5</v>
      </c>
      <c r="R24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32" s="14" t="str">
        <f>IF(ProjectsDB[[#This Row],[Item Type]]="Straight Plug-In",_xlfn.TEXTJOIN("-",TRUE,M2432&amp;"-"&amp;_xlfn.LET(_xlpm.txt,ProjectsDB[[#This Row],[Assembly]],_xlpm.pos,FIND("SP",_xlpm.txt),_xlpm.pre,LEFT(_xlpm.txt,_xlpm.pos-1),IF(RIGHT(_xlpm.pre,3)="123","3PL",IF(RIGHT(_xlpm.pre,2)="12","2PL",IF(RIGHT(_xlpm.pre,1)="1","1PL","3PL")))),N2432,O2432,P2432,Q2432&amp;"W",R2432),_xlfn.TEXTJOIN("-",TRUE,M2432,N2432,O2432,P2432,Q2432&amp;"W",R2432))</f>
        <v>Joint Pack-CU-Tin-None-5W-1</v>
      </c>
      <c r="T2432" s="14" t="str">
        <f>IF(COUNTIF(Cycletime[Element Desc.],ProjectsDB[[#This Row],[Element Desc.]])&gt;0,"Found","Not Found")</f>
        <v>Found</v>
      </c>
    </row>
    <row r="2433" spans="2:20" x14ac:dyDescent="0.25">
      <c r="B2433" s="8" t="s">
        <v>4998</v>
      </c>
      <c r="C2433" s="9" t="s">
        <v>4999</v>
      </c>
      <c r="D2433" s="9" t="s">
        <v>5000</v>
      </c>
      <c r="E2433" s="10">
        <v>1</v>
      </c>
      <c r="F2433" s="9" t="s">
        <v>4921</v>
      </c>
      <c r="G2433" s="9" t="s">
        <v>1426</v>
      </c>
      <c r="H2433" s="11"/>
      <c r="I2433" s="12">
        <v>2500</v>
      </c>
      <c r="J2433" s="12"/>
      <c r="K2433" s="12"/>
      <c r="L2433" s="12">
        <f t="array" ref="L2433">IFERROR(LOOKUP(2^15,SEARCH({"40A","63A","80A","100A","125A","160A","200A","250A","400A","630A","800A","1000A","1250A","1600A","2000A","2500A","3200A","4000A","5000A","6300A"},UPPER(D2433)),{40,63,80,100,125,160,200,250,400,630,800,1000,1250,1600,2000,2500,3200,4000,5000,6300}),0)</f>
        <v>3200</v>
      </c>
      <c r="M2433" s="9" t="str">
        <f t="shared" si="186"/>
        <v>Straight Feeder</v>
      </c>
      <c r="N2433" s="9" t="str">
        <f t="shared" si="187"/>
        <v>CU</v>
      </c>
      <c r="O2433" s="13" t="str">
        <f t="shared" si="188"/>
        <v>Tin</v>
      </c>
      <c r="P2433" s="9" t="str">
        <f t="shared" si="189"/>
        <v>Epoxy</v>
      </c>
      <c r="Q2433" s="9" t="str">
        <f t="shared" si="190"/>
        <v>5</v>
      </c>
      <c r="R24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33" s="14" t="str">
        <f>IF(ProjectsDB[[#This Row],[Item Type]]="Straight Plug-In",_xlfn.TEXTJOIN("-",TRUE,M2433&amp;"-"&amp;_xlfn.LET(_xlpm.txt,ProjectsDB[[#This Row],[Assembly]],_xlpm.pos,FIND("SP",_xlpm.txt),_xlpm.pre,LEFT(_xlpm.txt,_xlpm.pos-1),IF(RIGHT(_xlpm.pre,3)="123","3PL",IF(RIGHT(_xlpm.pre,2)="12","2PL",IF(RIGHT(_xlpm.pre,1)="1","1PL","3PL")))),N2433,O2433,P2433,Q2433&amp;"W",R2433),_xlfn.TEXTJOIN("-",TRUE,M2433,N2433,O2433,P2433,Q2433&amp;"W",R2433))</f>
        <v>Straight Feeder-CU-Tin-Epoxy-5W-2</v>
      </c>
      <c r="T2433" s="14" t="str">
        <f>IF(COUNTIF(Cycletime[Element Desc.],ProjectsDB[[#This Row],[Element Desc.]])&gt;0,"Found","Not Found")</f>
        <v>Found</v>
      </c>
    </row>
    <row r="2434" spans="2:20" x14ac:dyDescent="0.25">
      <c r="B2434" s="8" t="s">
        <v>5001</v>
      </c>
      <c r="C2434" s="9" t="s">
        <v>5002</v>
      </c>
      <c r="D2434" s="9" t="s">
        <v>5003</v>
      </c>
      <c r="E2434" s="10">
        <v>1</v>
      </c>
      <c r="F2434" s="9" t="s">
        <v>4921</v>
      </c>
      <c r="G2434" s="9" t="s">
        <v>1426</v>
      </c>
      <c r="H2434" s="11"/>
      <c r="I2434" s="12">
        <v>630</v>
      </c>
      <c r="J2434" s="12"/>
      <c r="K2434" s="12"/>
      <c r="L2434" s="12">
        <f t="array" ref="L2434">IFERROR(LOOKUP(2^15,SEARCH({"40A","63A","80A","100A","125A","160A","200A","250A","400A","630A","800A","1000A","1250A","1600A","2000A","2500A","3200A","4000A","5000A","6300A"},UPPER(D2434)),{40,63,80,100,125,160,200,250,400,630,800,1000,1250,1600,2000,2500,3200,4000,5000,6300}),0)</f>
        <v>3200</v>
      </c>
      <c r="M2434" s="9" t="str">
        <f t="shared" si="186"/>
        <v>Straight Feeder</v>
      </c>
      <c r="N2434" s="9" t="str">
        <f t="shared" si="187"/>
        <v>CU</v>
      </c>
      <c r="O2434" s="13" t="str">
        <f t="shared" si="188"/>
        <v>Tin</v>
      </c>
      <c r="P2434" s="9" t="str">
        <f t="shared" si="189"/>
        <v>Epoxy</v>
      </c>
      <c r="Q2434" s="9" t="str">
        <f t="shared" si="190"/>
        <v>5</v>
      </c>
      <c r="R24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34" s="14" t="str">
        <f>IF(ProjectsDB[[#This Row],[Item Type]]="Straight Plug-In",_xlfn.TEXTJOIN("-",TRUE,M2434&amp;"-"&amp;_xlfn.LET(_xlpm.txt,ProjectsDB[[#This Row],[Assembly]],_xlpm.pos,FIND("SP",_xlpm.txt),_xlpm.pre,LEFT(_xlpm.txt,_xlpm.pos-1),IF(RIGHT(_xlpm.pre,3)="123","3PL",IF(RIGHT(_xlpm.pre,2)="12","2PL",IF(RIGHT(_xlpm.pre,1)="1","1PL","3PL")))),N2434,O2434,P2434,Q2434&amp;"W",R2434),_xlfn.TEXTJOIN("-",TRUE,M2434,N2434,O2434,P2434,Q2434&amp;"W",R2434))</f>
        <v>Straight Feeder-CU-Tin-Epoxy-5W-2</v>
      </c>
      <c r="T2434" s="14" t="str">
        <f>IF(COUNTIF(Cycletime[Element Desc.],ProjectsDB[[#This Row],[Element Desc.]])&gt;0,"Found","Not Found")</f>
        <v>Found</v>
      </c>
    </row>
    <row r="2435" spans="2:20" x14ac:dyDescent="0.25">
      <c r="B2435" s="8" t="s">
        <v>5004</v>
      </c>
      <c r="C2435" s="9" t="s">
        <v>5005</v>
      </c>
      <c r="D2435" s="9" t="s">
        <v>5006</v>
      </c>
      <c r="E2435" s="10">
        <v>1</v>
      </c>
      <c r="F2435" s="9" t="s">
        <v>4921</v>
      </c>
      <c r="G2435" s="9" t="s">
        <v>1426</v>
      </c>
      <c r="H2435" s="11"/>
      <c r="I2435" s="12">
        <v>430</v>
      </c>
      <c r="J2435" s="12">
        <v>570</v>
      </c>
      <c r="K2435" s="12">
        <v>430</v>
      </c>
      <c r="L2435" s="12">
        <f t="array" ref="L2435">IFERROR(LOOKUP(2^15,SEARCH({"40A","63A","80A","100A","125A","160A","200A","250A","400A","630A","800A","1000A","1250A","1600A","2000A","2500A","3200A","4000A","5000A","6300A"},UPPER(D2435)),{40,63,80,100,125,160,200,250,400,630,800,1000,1250,1600,2000,2500,3200,4000,5000,6300}),0)</f>
        <v>3200</v>
      </c>
      <c r="M2435" s="9" t="str">
        <f t="shared" si="186"/>
        <v>Z-Unit Edge</v>
      </c>
      <c r="N2435" s="9" t="str">
        <f t="shared" si="187"/>
        <v>CU</v>
      </c>
      <c r="O2435" s="13" t="str">
        <f t="shared" si="188"/>
        <v>Tin</v>
      </c>
      <c r="P2435" s="9" t="str">
        <f t="shared" si="189"/>
        <v>Epoxy</v>
      </c>
      <c r="Q2435" s="9" t="str">
        <f t="shared" si="190"/>
        <v>5</v>
      </c>
      <c r="R24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35" s="14" t="str">
        <f>IF(ProjectsDB[[#This Row],[Item Type]]="Straight Plug-In",_xlfn.TEXTJOIN("-",TRUE,M2435&amp;"-"&amp;_xlfn.LET(_xlpm.txt,ProjectsDB[[#This Row],[Assembly]],_xlpm.pos,FIND("SP",_xlpm.txt),_xlpm.pre,LEFT(_xlpm.txt,_xlpm.pos-1),IF(RIGHT(_xlpm.pre,3)="123","3PL",IF(RIGHT(_xlpm.pre,2)="12","2PL",IF(RIGHT(_xlpm.pre,1)="1","1PL","3PL")))),N2435,O2435,P2435,Q2435&amp;"W",R2435),_xlfn.TEXTJOIN("-",TRUE,M2435,N2435,O2435,P2435,Q2435&amp;"W",R2435))</f>
        <v>Z-Unit Edge-CU-Tin-Epoxy-5W-2</v>
      </c>
      <c r="T2435" s="14" t="str">
        <f>IF(COUNTIF(Cycletime[Element Desc.],ProjectsDB[[#This Row],[Element Desc.]])&gt;0,"Found","Not Found")</f>
        <v>Found</v>
      </c>
    </row>
    <row r="2436" spans="2:20" x14ac:dyDescent="0.25">
      <c r="B2436" s="8" t="s">
        <v>5007</v>
      </c>
      <c r="C2436" s="9" t="s">
        <v>5008</v>
      </c>
      <c r="D2436" s="9" t="s">
        <v>5009</v>
      </c>
      <c r="E2436" s="10">
        <v>1</v>
      </c>
      <c r="F2436" s="9" t="s">
        <v>4921</v>
      </c>
      <c r="G2436" s="9" t="s">
        <v>1426</v>
      </c>
      <c r="H2436" s="11"/>
      <c r="I2436" s="12">
        <v>1910</v>
      </c>
      <c r="J2436" s="12"/>
      <c r="K2436" s="12"/>
      <c r="L2436" s="12">
        <f t="array" ref="L2436">IFERROR(LOOKUP(2^15,SEARCH({"40A","63A","80A","100A","125A","160A","200A","250A","400A","630A","800A","1000A","1250A","1600A","2000A","2500A","3200A","4000A","5000A","6300A"},UPPER(D2436)),{40,63,80,100,125,160,200,250,400,630,800,1000,1250,1600,2000,2500,3200,4000,5000,6300}),0)</f>
        <v>3200</v>
      </c>
      <c r="M2436" s="9" t="str">
        <f t="shared" ref="M2436:M2499" si="191">_xlfn.LET(_xlpm.d,UPPER(TRIM(SUBSTITUTE(SUBSTITUTE(D2436,CHAR(160),"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2436" s="9" t="str">
        <f t="shared" ref="N2436:N2499" si="192">IF(ISNUMBER(SEARCH("CU",D2436)),"CU",IF(ISNUMBER(SEARCH("AL",D2436)),"AL",IF(ISNUMBER(SEARCH("Copper",D2436)),"CU","SH")))</f>
        <v>CU</v>
      </c>
      <c r="O2436" s="13" t="str">
        <f t="shared" ref="O2436:O2499" si="193">IF(ISNUMBER(SEARCH("Silver",D2436)),"Silver",IF(ISNUMBER(SEARCH("Tin",D2436)),"Tin","None"))</f>
        <v>Tin</v>
      </c>
      <c r="P2436" s="9" t="str">
        <f t="shared" ref="P2436:P2499" si="194">IF(ISNUMBER(SEARCH("Epoxy",D2436)),"Epoxy",IF(ISNUMBER(SEARCH("PET",D2436)),"PET","None"))</f>
        <v>Epoxy</v>
      </c>
      <c r="Q2436" s="9" t="str">
        <f t="shared" ref="Q2436:Q2499" si="195">IF(ISNUMBER(SEARCH("3-Wire",D2436)),"3",IF(ISNUMBER(SEARCH("4-Wire",D2436)),"4",IF(ISNUMBER(SEARCH("5-Wire",D2436)),"5",IF(ISNUMBER(SEARCH("6-Wire",D2436)),"6","0"))))</f>
        <v>5</v>
      </c>
      <c r="R24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36" s="14" t="str">
        <f>IF(ProjectsDB[[#This Row],[Item Type]]="Straight Plug-In",_xlfn.TEXTJOIN("-",TRUE,M2436&amp;"-"&amp;_xlfn.LET(_xlpm.txt,ProjectsDB[[#This Row],[Assembly]],_xlpm.pos,FIND("SP",_xlpm.txt),_xlpm.pre,LEFT(_xlpm.txt,_xlpm.pos-1),IF(RIGHT(_xlpm.pre,3)="123","3PL",IF(RIGHT(_xlpm.pre,2)="12","2PL",IF(RIGHT(_xlpm.pre,1)="1","1PL","3PL")))),N2436,O2436,P2436,Q2436&amp;"W",R2436),_xlfn.TEXTJOIN("-",TRUE,M2436,N2436,O2436,P2436,Q2436&amp;"W",R2436))</f>
        <v>Straight Feeder-CU-Tin-Epoxy-5W-2</v>
      </c>
      <c r="T2436" s="14" t="str">
        <f>IF(COUNTIF(Cycletime[Element Desc.],ProjectsDB[[#This Row],[Element Desc.]])&gt;0,"Found","Not Found")</f>
        <v>Found</v>
      </c>
    </row>
    <row r="2437" spans="2:20" x14ac:dyDescent="0.25">
      <c r="B2437" s="8" t="s">
        <v>5010</v>
      </c>
      <c r="C2437" s="9" t="s">
        <v>5011</v>
      </c>
      <c r="D2437" s="9" t="s">
        <v>5012</v>
      </c>
      <c r="E2437" s="10">
        <v>1</v>
      </c>
      <c r="F2437" s="9" t="s">
        <v>4921</v>
      </c>
      <c r="G2437" s="9" t="s">
        <v>1426</v>
      </c>
      <c r="H2437" s="11"/>
      <c r="I2437" s="12">
        <v>570</v>
      </c>
      <c r="J2437" s="12"/>
      <c r="K2437" s="12"/>
      <c r="L2437" s="12">
        <f t="array" ref="L2437">IFERROR(LOOKUP(2^15,SEARCH({"40A","63A","80A","100A","125A","160A","200A","250A","400A","630A","800A","1000A","1250A","1600A","2000A","2500A","3200A","4000A","5000A","6300A"},UPPER(D2437)),{40,63,80,100,125,160,200,250,400,630,800,1000,1250,1600,2000,2500,3200,4000,5000,6300}),0)</f>
        <v>3200</v>
      </c>
      <c r="M2437" s="9" t="str">
        <f t="shared" si="191"/>
        <v>Straight Feeder</v>
      </c>
      <c r="N2437" s="9" t="str">
        <f t="shared" si="192"/>
        <v>CU</v>
      </c>
      <c r="O2437" s="13" t="str">
        <f t="shared" si="193"/>
        <v>Tin</v>
      </c>
      <c r="P2437" s="9" t="str">
        <f t="shared" si="194"/>
        <v>Epoxy</v>
      </c>
      <c r="Q2437" s="9" t="str">
        <f t="shared" si="195"/>
        <v>5</v>
      </c>
      <c r="R24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37" s="14" t="str">
        <f>IF(ProjectsDB[[#This Row],[Item Type]]="Straight Plug-In",_xlfn.TEXTJOIN("-",TRUE,M2437&amp;"-"&amp;_xlfn.LET(_xlpm.txt,ProjectsDB[[#This Row],[Assembly]],_xlpm.pos,FIND("SP",_xlpm.txt),_xlpm.pre,LEFT(_xlpm.txt,_xlpm.pos-1),IF(RIGHT(_xlpm.pre,3)="123","3PL",IF(RIGHT(_xlpm.pre,2)="12","2PL",IF(RIGHT(_xlpm.pre,1)="1","1PL","3PL")))),N2437,O2437,P2437,Q2437&amp;"W",R2437),_xlfn.TEXTJOIN("-",TRUE,M2437,N2437,O2437,P2437,Q2437&amp;"W",R2437))</f>
        <v>Straight Feeder-CU-Tin-Epoxy-5W-2</v>
      </c>
      <c r="T2437" s="14" t="str">
        <f>IF(COUNTIF(Cycletime[Element Desc.],ProjectsDB[[#This Row],[Element Desc.]])&gt;0,"Found","Not Found")</f>
        <v>Found</v>
      </c>
    </row>
    <row r="2438" spans="2:20" x14ac:dyDescent="0.25">
      <c r="B2438" s="8" t="s">
        <v>5013</v>
      </c>
      <c r="C2438" s="9" t="s">
        <v>5014</v>
      </c>
      <c r="D2438" s="9" t="s">
        <v>5015</v>
      </c>
      <c r="E2438" s="10">
        <v>1</v>
      </c>
      <c r="F2438" s="9" t="s">
        <v>4921</v>
      </c>
      <c r="G2438" s="9" t="s">
        <v>1426</v>
      </c>
      <c r="H2438" s="11"/>
      <c r="I2438" s="12">
        <v>430</v>
      </c>
      <c r="J2438" s="12">
        <v>430</v>
      </c>
      <c r="K2438" s="12">
        <v>141</v>
      </c>
      <c r="L2438" s="12">
        <f t="array" ref="L2438">IFERROR(LOOKUP(2^15,SEARCH({"40A","63A","80A","100A","125A","160A","200A","250A","400A","630A","800A","1000A","1250A","1600A","2000A","2500A","3200A","4000A","5000A","6300A"},UPPER(D2438)),{40,63,80,100,125,160,200,250,400,630,800,1000,1250,1600,2000,2500,3200,4000,5000,6300}),0)</f>
        <v>3200</v>
      </c>
      <c r="M2438" s="9" t="str">
        <f t="shared" si="191"/>
        <v>Elbow Edge</v>
      </c>
      <c r="N2438" s="9" t="str">
        <f t="shared" si="192"/>
        <v>CU</v>
      </c>
      <c r="O2438" s="13" t="str">
        <f t="shared" si="193"/>
        <v>Tin</v>
      </c>
      <c r="P2438" s="9" t="str">
        <f t="shared" si="194"/>
        <v>Epoxy</v>
      </c>
      <c r="Q2438" s="9" t="str">
        <f t="shared" si="195"/>
        <v>5</v>
      </c>
      <c r="R24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38" s="14" t="str">
        <f>IF(ProjectsDB[[#This Row],[Item Type]]="Straight Plug-In",_xlfn.TEXTJOIN("-",TRUE,M2438&amp;"-"&amp;_xlfn.LET(_xlpm.txt,ProjectsDB[[#This Row],[Assembly]],_xlpm.pos,FIND("SP",_xlpm.txt),_xlpm.pre,LEFT(_xlpm.txt,_xlpm.pos-1),IF(RIGHT(_xlpm.pre,3)="123","3PL",IF(RIGHT(_xlpm.pre,2)="12","2PL",IF(RIGHT(_xlpm.pre,1)="1","1PL","3PL")))),N2438,O2438,P2438,Q2438&amp;"W",R2438),_xlfn.TEXTJOIN("-",TRUE,M2438,N2438,O2438,P2438,Q2438&amp;"W",R2438))</f>
        <v>Elbow Edge-CU-Tin-Epoxy-5W-2</v>
      </c>
      <c r="T2438" s="14" t="str">
        <f>IF(COUNTIF(Cycletime[Element Desc.],ProjectsDB[[#This Row],[Element Desc.]])&gt;0,"Found","Not Found")</f>
        <v>Found</v>
      </c>
    </row>
    <row r="2439" spans="2:20" x14ac:dyDescent="0.25">
      <c r="B2439" s="8" t="s">
        <v>5016</v>
      </c>
      <c r="C2439" s="9" t="s">
        <v>5017</v>
      </c>
      <c r="D2439" s="9" t="s">
        <v>5018</v>
      </c>
      <c r="E2439" s="10">
        <v>1</v>
      </c>
      <c r="F2439" s="9" t="s">
        <v>4921</v>
      </c>
      <c r="G2439" s="9" t="s">
        <v>1426</v>
      </c>
      <c r="H2439" s="11"/>
      <c r="I2439" s="12">
        <v>410</v>
      </c>
      <c r="J2439" s="12"/>
      <c r="K2439" s="12"/>
      <c r="L2439" s="12">
        <f t="array" ref="L2439">IFERROR(LOOKUP(2^15,SEARCH({"40A","63A","80A","100A","125A","160A","200A","250A","400A","630A","800A","1000A","1250A","1600A","2000A","2500A","3200A","4000A","5000A","6300A"},UPPER(D2439)),{40,63,80,100,125,160,200,250,400,630,800,1000,1250,1600,2000,2500,3200,4000,5000,6300}),0)</f>
        <v>3200</v>
      </c>
      <c r="M2439" s="9" t="str">
        <f t="shared" si="191"/>
        <v>Straight Feeder</v>
      </c>
      <c r="N2439" s="9" t="str">
        <f t="shared" si="192"/>
        <v>CU</v>
      </c>
      <c r="O2439" s="13" t="str">
        <f t="shared" si="193"/>
        <v>Tin</v>
      </c>
      <c r="P2439" s="9" t="str">
        <f t="shared" si="194"/>
        <v>Epoxy</v>
      </c>
      <c r="Q2439" s="9" t="str">
        <f t="shared" si="195"/>
        <v>5</v>
      </c>
      <c r="R24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39" s="14" t="str">
        <f>IF(ProjectsDB[[#This Row],[Item Type]]="Straight Plug-In",_xlfn.TEXTJOIN("-",TRUE,M2439&amp;"-"&amp;_xlfn.LET(_xlpm.txt,ProjectsDB[[#This Row],[Assembly]],_xlpm.pos,FIND("SP",_xlpm.txt),_xlpm.pre,LEFT(_xlpm.txt,_xlpm.pos-1),IF(RIGHT(_xlpm.pre,3)="123","3PL",IF(RIGHT(_xlpm.pre,2)="12","2PL",IF(RIGHT(_xlpm.pre,1)="1","1PL","3PL")))),N2439,O2439,P2439,Q2439&amp;"W",R2439),_xlfn.TEXTJOIN("-",TRUE,M2439,N2439,O2439,P2439,Q2439&amp;"W",R2439))</f>
        <v>Straight Feeder-CU-Tin-Epoxy-5W-2</v>
      </c>
      <c r="T2439" s="14" t="str">
        <f>IF(COUNTIF(Cycletime[Element Desc.],ProjectsDB[[#This Row],[Element Desc.]])&gt;0,"Found","Not Found")</f>
        <v>Found</v>
      </c>
    </row>
    <row r="2440" spans="2:20" x14ac:dyDescent="0.25">
      <c r="B2440" s="8" t="s">
        <v>5019</v>
      </c>
      <c r="C2440" s="9" t="s">
        <v>5020</v>
      </c>
      <c r="D2440" s="9" t="s">
        <v>5021</v>
      </c>
      <c r="E2440" s="10">
        <v>1</v>
      </c>
      <c r="F2440" s="9" t="s">
        <v>4921</v>
      </c>
      <c r="G2440" s="9" t="s">
        <v>1426</v>
      </c>
      <c r="H2440" s="11"/>
      <c r="I2440" s="12">
        <v>560</v>
      </c>
      <c r="J2440" s="12">
        <v>410</v>
      </c>
      <c r="K2440" s="12"/>
      <c r="L2440" s="12">
        <f t="array" ref="L2440">IFERROR(LOOKUP(2^15,SEARCH({"40A","63A","80A","100A","125A","160A","200A","250A","400A","630A","800A","1000A","1250A","1600A","2000A","2500A","3200A","4000A","5000A","6300A"},UPPER(D2440)),{40,63,80,100,125,160,200,250,400,630,800,1000,1250,1600,2000,2500,3200,4000,5000,6300}),0)</f>
        <v>3200</v>
      </c>
      <c r="M2440" s="9" t="str">
        <f t="shared" si="191"/>
        <v>Elbow Flat</v>
      </c>
      <c r="N2440" s="9" t="str">
        <f t="shared" si="192"/>
        <v>CU</v>
      </c>
      <c r="O2440" s="13" t="str">
        <f t="shared" si="193"/>
        <v>Tin</v>
      </c>
      <c r="P2440" s="9" t="str">
        <f t="shared" si="194"/>
        <v>Epoxy</v>
      </c>
      <c r="Q2440" s="9" t="str">
        <f t="shared" si="195"/>
        <v>5</v>
      </c>
      <c r="R24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40" s="14" t="str">
        <f>IF(ProjectsDB[[#This Row],[Item Type]]="Straight Plug-In",_xlfn.TEXTJOIN("-",TRUE,M2440&amp;"-"&amp;_xlfn.LET(_xlpm.txt,ProjectsDB[[#This Row],[Assembly]],_xlpm.pos,FIND("SP",_xlpm.txt),_xlpm.pre,LEFT(_xlpm.txt,_xlpm.pos-1),IF(RIGHT(_xlpm.pre,3)="123","3PL",IF(RIGHT(_xlpm.pre,2)="12","2PL",IF(RIGHT(_xlpm.pre,1)="1","1PL","3PL")))),N2440,O2440,P2440,Q2440&amp;"W",R2440),_xlfn.TEXTJOIN("-",TRUE,M2440,N2440,O2440,P2440,Q2440&amp;"W",R2440))</f>
        <v>Elbow Flat-CU-Tin-Epoxy-5W-2</v>
      </c>
      <c r="T2440" s="14" t="str">
        <f>IF(COUNTIF(Cycletime[Element Desc.],ProjectsDB[[#This Row],[Element Desc.]])&gt;0,"Found","Not Found")</f>
        <v>Found</v>
      </c>
    </row>
    <row r="2441" spans="2:20" x14ac:dyDescent="0.25">
      <c r="B2441" s="8" t="s">
        <v>5022</v>
      </c>
      <c r="C2441" s="9" t="s">
        <v>5023</v>
      </c>
      <c r="D2441" s="9" t="s">
        <v>5024</v>
      </c>
      <c r="E2441" s="10">
        <v>1</v>
      </c>
      <c r="F2441" s="9" t="s">
        <v>4921</v>
      </c>
      <c r="G2441" s="9" t="s">
        <v>1426</v>
      </c>
      <c r="H2441" s="11"/>
      <c r="I2441" s="12">
        <v>2505</v>
      </c>
      <c r="J2441" s="12"/>
      <c r="K2441" s="12"/>
      <c r="L2441" s="12">
        <f t="array" ref="L2441">IFERROR(LOOKUP(2^15,SEARCH({"40A","63A","80A","100A","125A","160A","200A","250A","400A","630A","800A","1000A","1250A","1600A","2000A","2500A","3200A","4000A","5000A","6300A"},UPPER(D2441)),{40,63,80,100,125,160,200,250,400,630,800,1000,1250,1600,2000,2500,3200,4000,5000,6300}),0)</f>
        <v>3200</v>
      </c>
      <c r="M2441" s="9" t="str">
        <f t="shared" si="191"/>
        <v>Straight Feeder</v>
      </c>
      <c r="N2441" s="9" t="str">
        <f t="shared" si="192"/>
        <v>CU</v>
      </c>
      <c r="O2441" s="13" t="str">
        <f t="shared" si="193"/>
        <v>Tin</v>
      </c>
      <c r="P2441" s="9" t="str">
        <f t="shared" si="194"/>
        <v>Epoxy</v>
      </c>
      <c r="Q2441" s="9" t="str">
        <f t="shared" si="195"/>
        <v>5</v>
      </c>
      <c r="R24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41" s="14" t="str">
        <f>IF(ProjectsDB[[#This Row],[Item Type]]="Straight Plug-In",_xlfn.TEXTJOIN("-",TRUE,M2441&amp;"-"&amp;_xlfn.LET(_xlpm.txt,ProjectsDB[[#This Row],[Assembly]],_xlpm.pos,FIND("SP",_xlpm.txt),_xlpm.pre,LEFT(_xlpm.txt,_xlpm.pos-1),IF(RIGHT(_xlpm.pre,3)="123","3PL",IF(RIGHT(_xlpm.pre,2)="12","2PL",IF(RIGHT(_xlpm.pre,1)="1","1PL","3PL")))),N2441,O2441,P2441,Q2441&amp;"W",R2441),_xlfn.TEXTJOIN("-",TRUE,M2441,N2441,O2441,P2441,Q2441&amp;"W",R2441))</f>
        <v>Straight Feeder-CU-Tin-Epoxy-5W-2</v>
      </c>
      <c r="T2441" s="14" t="str">
        <f>IF(COUNTIF(Cycletime[Element Desc.],ProjectsDB[[#This Row],[Element Desc.]])&gt;0,"Found","Not Found")</f>
        <v>Found</v>
      </c>
    </row>
    <row r="2442" spans="2:20" x14ac:dyDescent="0.25">
      <c r="B2442" s="8" t="s">
        <v>5025</v>
      </c>
      <c r="C2442" s="9" t="s">
        <v>5026</v>
      </c>
      <c r="D2442" s="9" t="s">
        <v>5027</v>
      </c>
      <c r="E2442" s="10">
        <v>1</v>
      </c>
      <c r="F2442" s="9" t="s">
        <v>4921</v>
      </c>
      <c r="G2442" s="9" t="s">
        <v>1426</v>
      </c>
      <c r="H2442" s="11"/>
      <c r="I2442" s="12">
        <v>1510</v>
      </c>
      <c r="J2442" s="12"/>
      <c r="K2442" s="12"/>
      <c r="L2442" s="12">
        <f t="array" ref="L2442">IFERROR(LOOKUP(2^15,SEARCH({"40A","63A","80A","100A","125A","160A","200A","250A","400A","630A","800A","1000A","1250A","1600A","2000A","2500A","3200A","4000A","5000A","6300A"},UPPER(D2442)),{40,63,80,100,125,160,200,250,400,630,800,1000,1250,1600,2000,2500,3200,4000,5000,6300}),0)</f>
        <v>3200</v>
      </c>
      <c r="M2442" s="9" t="str">
        <f t="shared" si="191"/>
        <v>Straight Feeder</v>
      </c>
      <c r="N2442" s="9" t="str">
        <f t="shared" si="192"/>
        <v>CU</v>
      </c>
      <c r="O2442" s="13" t="str">
        <f t="shared" si="193"/>
        <v>Tin</v>
      </c>
      <c r="P2442" s="9" t="str">
        <f t="shared" si="194"/>
        <v>Epoxy</v>
      </c>
      <c r="Q2442" s="9" t="str">
        <f t="shared" si="195"/>
        <v>5</v>
      </c>
      <c r="R24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42" s="14" t="str">
        <f>IF(ProjectsDB[[#This Row],[Item Type]]="Straight Plug-In",_xlfn.TEXTJOIN("-",TRUE,M2442&amp;"-"&amp;_xlfn.LET(_xlpm.txt,ProjectsDB[[#This Row],[Assembly]],_xlpm.pos,FIND("SP",_xlpm.txt),_xlpm.pre,LEFT(_xlpm.txt,_xlpm.pos-1),IF(RIGHT(_xlpm.pre,3)="123","3PL",IF(RIGHT(_xlpm.pre,2)="12","2PL",IF(RIGHT(_xlpm.pre,1)="1","1PL","3PL")))),N2442,O2442,P2442,Q2442&amp;"W",R2442),_xlfn.TEXTJOIN("-",TRUE,M2442,N2442,O2442,P2442,Q2442&amp;"W",R2442))</f>
        <v>Straight Feeder-CU-Tin-Epoxy-5W-2</v>
      </c>
      <c r="T2442" s="14" t="str">
        <f>IF(COUNTIF(Cycletime[Element Desc.],ProjectsDB[[#This Row],[Element Desc.]])&gt;0,"Found","Not Found")</f>
        <v>Found</v>
      </c>
    </row>
    <row r="2443" spans="2:20" x14ac:dyDescent="0.25">
      <c r="B2443" s="8" t="s">
        <v>5028</v>
      </c>
      <c r="C2443" s="9" t="s">
        <v>5029</v>
      </c>
      <c r="D2443" s="9" t="s">
        <v>5030</v>
      </c>
      <c r="E2443" s="10">
        <v>11</v>
      </c>
      <c r="F2443" s="9" t="s">
        <v>4921</v>
      </c>
      <c r="G2443" s="9" t="s">
        <v>1426</v>
      </c>
      <c r="H2443" s="11"/>
      <c r="I2443" s="12"/>
      <c r="J2443" s="12"/>
      <c r="K2443" s="12"/>
      <c r="L2443" s="12">
        <f t="array" ref="L2443">IFERROR(LOOKUP(2^15,SEARCH({"40A","63A","80A","100A","125A","160A","200A","250A","400A","630A","800A","1000A","1250A","1600A","2000A","2500A","3200A","4000A","5000A","6300A"},UPPER(D2443)),{40,63,80,100,125,160,200,250,400,630,800,1000,1250,1600,2000,2500,3200,4000,5000,6300}),0)</f>
        <v>3200</v>
      </c>
      <c r="M2443" s="9" t="str">
        <f t="shared" si="191"/>
        <v>Joint Pack</v>
      </c>
      <c r="N2443" s="9" t="str">
        <f t="shared" si="192"/>
        <v>CU</v>
      </c>
      <c r="O2443" s="13" t="str">
        <f t="shared" si="193"/>
        <v>Tin</v>
      </c>
      <c r="P2443" s="9" t="str">
        <f t="shared" si="194"/>
        <v>None</v>
      </c>
      <c r="Q2443" s="9" t="str">
        <f t="shared" si="195"/>
        <v>5</v>
      </c>
      <c r="R24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43" s="14" t="str">
        <f>IF(ProjectsDB[[#This Row],[Item Type]]="Straight Plug-In",_xlfn.TEXTJOIN("-",TRUE,M2443&amp;"-"&amp;_xlfn.LET(_xlpm.txt,ProjectsDB[[#This Row],[Assembly]],_xlpm.pos,FIND("SP",_xlpm.txt),_xlpm.pre,LEFT(_xlpm.txt,_xlpm.pos-1),IF(RIGHT(_xlpm.pre,3)="123","3PL",IF(RIGHT(_xlpm.pre,2)="12","2PL",IF(RIGHT(_xlpm.pre,1)="1","1PL","3PL")))),N2443,O2443,P2443,Q2443&amp;"W",R2443),_xlfn.TEXTJOIN("-",TRUE,M2443,N2443,O2443,P2443,Q2443&amp;"W",R2443))</f>
        <v>Joint Pack-CU-Tin-None-5W-2</v>
      </c>
      <c r="T2443" s="14" t="str">
        <f>IF(COUNTIF(Cycletime[Element Desc.],ProjectsDB[[#This Row],[Element Desc.]])&gt;0,"Found","Not Found")</f>
        <v>Found</v>
      </c>
    </row>
    <row r="2444" spans="2:20" x14ac:dyDescent="0.25">
      <c r="B2444" s="8" t="s">
        <v>5031</v>
      </c>
      <c r="C2444" s="9" t="s">
        <v>5032</v>
      </c>
      <c r="D2444" s="9" t="s">
        <v>5033</v>
      </c>
      <c r="E2444" s="10">
        <v>1</v>
      </c>
      <c r="F2444" s="9" t="s">
        <v>4921</v>
      </c>
      <c r="G2444" s="9" t="s">
        <v>1426</v>
      </c>
      <c r="H2444" s="11"/>
      <c r="I2444" s="12">
        <v>430</v>
      </c>
      <c r="J2444" s="12">
        <v>430</v>
      </c>
      <c r="K2444" s="12"/>
      <c r="L2444" s="12">
        <f t="array" ref="L2444">IFERROR(LOOKUP(2^15,SEARCH({"40A","63A","80A","100A","125A","160A","200A","250A","400A","630A","800A","1000A","1250A","1600A","2000A","2500A","3200A","4000A","5000A","6300A"},UPPER(D2444)),{40,63,80,100,125,160,200,250,400,630,800,1000,1250,1600,2000,2500,3200,4000,5000,6300}),0)</f>
        <v>3200</v>
      </c>
      <c r="M2444" s="9" t="str">
        <f t="shared" si="191"/>
        <v>Elbow Edge</v>
      </c>
      <c r="N2444" s="9" t="str">
        <f t="shared" si="192"/>
        <v>CU</v>
      </c>
      <c r="O2444" s="13" t="str">
        <f t="shared" si="193"/>
        <v>Tin</v>
      </c>
      <c r="P2444" s="9" t="str">
        <f t="shared" si="194"/>
        <v>Epoxy</v>
      </c>
      <c r="Q2444" s="9" t="str">
        <f t="shared" si="195"/>
        <v>5</v>
      </c>
      <c r="R24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44" s="14" t="str">
        <f>IF(ProjectsDB[[#This Row],[Item Type]]="Straight Plug-In",_xlfn.TEXTJOIN("-",TRUE,M2444&amp;"-"&amp;_xlfn.LET(_xlpm.txt,ProjectsDB[[#This Row],[Assembly]],_xlpm.pos,FIND("SP",_xlpm.txt),_xlpm.pre,LEFT(_xlpm.txt,_xlpm.pos-1),IF(RIGHT(_xlpm.pre,3)="123","3PL",IF(RIGHT(_xlpm.pre,2)="12","2PL",IF(RIGHT(_xlpm.pre,1)="1","1PL","3PL")))),N2444,O2444,P2444,Q2444&amp;"W",R2444),_xlfn.TEXTJOIN("-",TRUE,M2444,N2444,O2444,P2444,Q2444&amp;"W",R2444))</f>
        <v>Elbow Edge-CU-Tin-Epoxy-5W-2</v>
      </c>
      <c r="T2444" s="14" t="str">
        <f>IF(COUNTIF(Cycletime[Element Desc.],ProjectsDB[[#This Row],[Element Desc.]])&gt;0,"Found","Not Found")</f>
        <v>Found</v>
      </c>
    </row>
    <row r="2445" spans="2:20" x14ac:dyDescent="0.25">
      <c r="B2445" s="8" t="s">
        <v>5034</v>
      </c>
      <c r="C2445" s="9" t="s">
        <v>5035</v>
      </c>
      <c r="D2445" s="9" t="s">
        <v>5036</v>
      </c>
      <c r="E2445" s="10">
        <v>1</v>
      </c>
      <c r="F2445" s="9" t="s">
        <v>4921</v>
      </c>
      <c r="G2445" s="9" t="s">
        <v>1426</v>
      </c>
      <c r="H2445" s="11"/>
      <c r="I2445" s="12">
        <v>430</v>
      </c>
      <c r="J2445" s="12">
        <v>300</v>
      </c>
      <c r="K2445" s="12"/>
      <c r="L2445" s="12">
        <f t="array" ref="L2445">IFERROR(LOOKUP(2^15,SEARCH({"40A","63A","80A","100A","125A","160A","200A","250A","400A","630A","800A","1000A","1250A","1600A","2000A","2500A","3200A","4000A","5000A","6300A"},UPPER(D2445)),{40,63,80,100,125,160,200,250,400,630,800,1000,1250,1600,2000,2500,3200,4000,5000,6300}),0)</f>
        <v>3200</v>
      </c>
      <c r="M2445" s="9" t="str">
        <f t="shared" si="191"/>
        <v>Elbow Flat</v>
      </c>
      <c r="N2445" s="9" t="str">
        <f t="shared" si="192"/>
        <v>CU</v>
      </c>
      <c r="O2445" s="13" t="str">
        <f t="shared" si="193"/>
        <v>Tin</v>
      </c>
      <c r="P2445" s="9" t="str">
        <f t="shared" si="194"/>
        <v>Epoxy</v>
      </c>
      <c r="Q2445" s="9" t="str">
        <f t="shared" si="195"/>
        <v>5</v>
      </c>
      <c r="R24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45" s="14" t="str">
        <f>IF(ProjectsDB[[#This Row],[Item Type]]="Straight Plug-In",_xlfn.TEXTJOIN("-",TRUE,M2445&amp;"-"&amp;_xlfn.LET(_xlpm.txt,ProjectsDB[[#This Row],[Assembly]],_xlpm.pos,FIND("SP",_xlpm.txt),_xlpm.pre,LEFT(_xlpm.txt,_xlpm.pos-1),IF(RIGHT(_xlpm.pre,3)="123","3PL",IF(RIGHT(_xlpm.pre,2)="12","2PL",IF(RIGHT(_xlpm.pre,1)="1","1PL","3PL")))),N2445,O2445,P2445,Q2445&amp;"W",R2445),_xlfn.TEXTJOIN("-",TRUE,M2445,N2445,O2445,P2445,Q2445&amp;"W",R2445))</f>
        <v>Elbow Flat-CU-Tin-Epoxy-5W-2</v>
      </c>
      <c r="T2445" s="14" t="str">
        <f>IF(COUNTIF(Cycletime[Element Desc.],ProjectsDB[[#This Row],[Element Desc.]])&gt;0,"Found","Not Found")</f>
        <v>Found</v>
      </c>
    </row>
    <row r="2446" spans="2:20" x14ac:dyDescent="0.25">
      <c r="B2446" s="8" t="s">
        <v>5037</v>
      </c>
      <c r="C2446" s="9" t="s">
        <v>5038</v>
      </c>
      <c r="D2446" s="9" t="s">
        <v>5039</v>
      </c>
      <c r="E2446" s="10">
        <v>1</v>
      </c>
      <c r="F2446" s="9" t="s">
        <v>4921</v>
      </c>
      <c r="G2446" s="9" t="s">
        <v>1426</v>
      </c>
      <c r="H2446" s="11"/>
      <c r="I2446" s="12">
        <v>650</v>
      </c>
      <c r="J2446" s="12"/>
      <c r="K2446" s="12"/>
      <c r="L2446" s="12">
        <f t="array" ref="L2446">IFERROR(LOOKUP(2^15,SEARCH({"40A","63A","80A","100A","125A","160A","200A","250A","400A","630A","800A","1000A","1250A","1600A","2000A","2500A","3200A","4000A","5000A","6300A"},UPPER(D2446)),{40,63,80,100,125,160,200,250,400,630,800,1000,1250,1600,2000,2500,3200,4000,5000,6300}),0)</f>
        <v>3200</v>
      </c>
      <c r="M2446" s="9" t="str">
        <f t="shared" si="191"/>
        <v>Straight Feeder</v>
      </c>
      <c r="N2446" s="9" t="str">
        <f t="shared" si="192"/>
        <v>CU</v>
      </c>
      <c r="O2446" s="13" t="str">
        <f t="shared" si="193"/>
        <v>Tin</v>
      </c>
      <c r="P2446" s="9" t="str">
        <f t="shared" si="194"/>
        <v>Epoxy</v>
      </c>
      <c r="Q2446" s="9" t="str">
        <f t="shared" si="195"/>
        <v>5</v>
      </c>
      <c r="R24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46" s="14" t="str">
        <f>IF(ProjectsDB[[#This Row],[Item Type]]="Straight Plug-In",_xlfn.TEXTJOIN("-",TRUE,M2446&amp;"-"&amp;_xlfn.LET(_xlpm.txt,ProjectsDB[[#This Row],[Assembly]],_xlpm.pos,FIND("SP",_xlpm.txt),_xlpm.pre,LEFT(_xlpm.txt,_xlpm.pos-1),IF(RIGHT(_xlpm.pre,3)="123","3PL",IF(RIGHT(_xlpm.pre,2)="12","2PL",IF(RIGHT(_xlpm.pre,1)="1","1PL","3PL")))),N2446,O2446,P2446,Q2446&amp;"W",R2446),_xlfn.TEXTJOIN("-",TRUE,M2446,N2446,O2446,P2446,Q2446&amp;"W",R2446))</f>
        <v>Straight Feeder-CU-Tin-Epoxy-5W-2</v>
      </c>
      <c r="T2446" s="14" t="str">
        <f>IF(COUNTIF(Cycletime[Element Desc.],ProjectsDB[[#This Row],[Element Desc.]])&gt;0,"Found","Not Found")</f>
        <v>Found</v>
      </c>
    </row>
    <row r="2447" spans="2:20" x14ac:dyDescent="0.25">
      <c r="B2447" s="8" t="s">
        <v>5040</v>
      </c>
      <c r="C2447" s="9" t="s">
        <v>5041</v>
      </c>
      <c r="D2447" s="9" t="s">
        <v>5042</v>
      </c>
      <c r="E2447" s="10">
        <v>1</v>
      </c>
      <c r="F2447" s="9" t="s">
        <v>4921</v>
      </c>
      <c r="G2447" s="9" t="s">
        <v>1426</v>
      </c>
      <c r="H2447" s="11"/>
      <c r="I2447" s="12">
        <v>550</v>
      </c>
      <c r="J2447" s="12"/>
      <c r="K2447" s="12"/>
      <c r="L2447" s="12">
        <f t="array" ref="L2447">IFERROR(LOOKUP(2^15,SEARCH({"40A","63A","80A","100A","125A","160A","200A","250A","400A","630A","800A","1000A","1250A","1600A","2000A","2500A","3200A","4000A","5000A","6300A"},UPPER(D2447)),{40,63,80,100,125,160,200,250,400,630,800,1000,1250,1600,2000,2500,3200,4000,5000,6300}),0)</f>
        <v>3200</v>
      </c>
      <c r="M2447" s="9" t="str">
        <f t="shared" si="191"/>
        <v>Straight Feeder</v>
      </c>
      <c r="N2447" s="9" t="str">
        <f t="shared" si="192"/>
        <v>CU</v>
      </c>
      <c r="O2447" s="13" t="str">
        <f t="shared" si="193"/>
        <v>Tin</v>
      </c>
      <c r="P2447" s="9" t="str">
        <f t="shared" si="194"/>
        <v>Epoxy</v>
      </c>
      <c r="Q2447" s="9" t="str">
        <f t="shared" si="195"/>
        <v>5</v>
      </c>
      <c r="R24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47" s="14" t="str">
        <f>IF(ProjectsDB[[#This Row],[Item Type]]="Straight Plug-In",_xlfn.TEXTJOIN("-",TRUE,M2447&amp;"-"&amp;_xlfn.LET(_xlpm.txt,ProjectsDB[[#This Row],[Assembly]],_xlpm.pos,FIND("SP",_xlpm.txt),_xlpm.pre,LEFT(_xlpm.txt,_xlpm.pos-1),IF(RIGHT(_xlpm.pre,3)="123","3PL",IF(RIGHT(_xlpm.pre,2)="12","2PL",IF(RIGHT(_xlpm.pre,1)="1","1PL","3PL")))),N2447,O2447,P2447,Q2447&amp;"W",R2447),_xlfn.TEXTJOIN("-",TRUE,M2447,N2447,O2447,P2447,Q2447&amp;"W",R2447))</f>
        <v>Straight Feeder-CU-Tin-Epoxy-5W-2</v>
      </c>
      <c r="T2447" s="14" t="str">
        <f>IF(COUNTIF(Cycletime[Element Desc.],ProjectsDB[[#This Row],[Element Desc.]])&gt;0,"Found","Not Found")</f>
        <v>Found</v>
      </c>
    </row>
    <row r="2448" spans="2:20" x14ac:dyDescent="0.25">
      <c r="B2448" s="8" t="s">
        <v>5043</v>
      </c>
      <c r="C2448" s="9" t="s">
        <v>5044</v>
      </c>
      <c r="D2448" s="9" t="s">
        <v>5045</v>
      </c>
      <c r="E2448" s="10">
        <v>1</v>
      </c>
      <c r="F2448" s="9" t="s">
        <v>4921</v>
      </c>
      <c r="G2448" s="9" t="s">
        <v>1426</v>
      </c>
      <c r="H2448" s="11"/>
      <c r="I2448" s="12">
        <v>624</v>
      </c>
      <c r="J2448" s="12"/>
      <c r="K2448" s="12"/>
      <c r="L2448" s="12">
        <f t="array" ref="L2448">IFERROR(LOOKUP(2^15,SEARCH({"40A","63A","80A","100A","125A","160A","200A","250A","400A","630A","800A","1000A","1250A","1600A","2000A","2500A","3200A","4000A","5000A","6300A"},UPPER(D2448)),{40,63,80,100,125,160,200,250,400,630,800,1000,1250,1600,2000,2500,3200,4000,5000,6300}),0)</f>
        <v>3200</v>
      </c>
      <c r="M2448" s="9" t="str">
        <f t="shared" si="191"/>
        <v>Straight Feeder</v>
      </c>
      <c r="N2448" s="9" t="str">
        <f t="shared" si="192"/>
        <v>CU</v>
      </c>
      <c r="O2448" s="13" t="str">
        <f t="shared" si="193"/>
        <v>Tin</v>
      </c>
      <c r="P2448" s="9" t="str">
        <f t="shared" si="194"/>
        <v>Epoxy</v>
      </c>
      <c r="Q2448" s="9" t="str">
        <f t="shared" si="195"/>
        <v>5</v>
      </c>
      <c r="R24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48" s="14" t="str">
        <f>IF(ProjectsDB[[#This Row],[Item Type]]="Straight Plug-In",_xlfn.TEXTJOIN("-",TRUE,M2448&amp;"-"&amp;_xlfn.LET(_xlpm.txt,ProjectsDB[[#This Row],[Assembly]],_xlpm.pos,FIND("SP",_xlpm.txt),_xlpm.pre,LEFT(_xlpm.txt,_xlpm.pos-1),IF(RIGHT(_xlpm.pre,3)="123","3PL",IF(RIGHT(_xlpm.pre,2)="12","2PL",IF(RIGHT(_xlpm.pre,1)="1","1PL","3PL")))),N2448,O2448,P2448,Q2448&amp;"W",R2448),_xlfn.TEXTJOIN("-",TRUE,M2448,N2448,O2448,P2448,Q2448&amp;"W",R2448))</f>
        <v>Straight Feeder-CU-Tin-Epoxy-5W-2</v>
      </c>
      <c r="T2448" s="14" t="str">
        <f>IF(COUNTIF(Cycletime[Element Desc.],ProjectsDB[[#This Row],[Element Desc.]])&gt;0,"Found","Not Found")</f>
        <v>Found</v>
      </c>
    </row>
    <row r="2449" spans="2:20" x14ac:dyDescent="0.25">
      <c r="B2449" s="8" t="s">
        <v>5046</v>
      </c>
      <c r="C2449" s="9" t="s">
        <v>5047</v>
      </c>
      <c r="D2449" s="9" t="s">
        <v>5048</v>
      </c>
      <c r="E2449" s="10">
        <v>1</v>
      </c>
      <c r="F2449" s="9" t="s">
        <v>4921</v>
      </c>
      <c r="G2449" s="9" t="s">
        <v>1426</v>
      </c>
      <c r="H2449" s="11"/>
      <c r="I2449" s="12">
        <v>430</v>
      </c>
      <c r="J2449" s="12">
        <v>430</v>
      </c>
      <c r="K2449" s="12">
        <v>140</v>
      </c>
      <c r="L2449" s="12">
        <f t="array" ref="L2449">IFERROR(LOOKUP(2^15,SEARCH({"40A","63A","80A","100A","125A","160A","200A","250A","400A","630A","800A","1000A","1250A","1600A","2000A","2500A","3200A","4000A","5000A","6300A"},UPPER(D2449)),{40,63,80,100,125,160,200,250,400,630,800,1000,1250,1600,2000,2500,3200,4000,5000,6300}),0)</f>
        <v>3200</v>
      </c>
      <c r="M2449" s="9" t="str">
        <f t="shared" si="191"/>
        <v>Elbow Edge</v>
      </c>
      <c r="N2449" s="9" t="str">
        <f t="shared" si="192"/>
        <v>CU</v>
      </c>
      <c r="O2449" s="13" t="str">
        <f t="shared" si="193"/>
        <v>Tin</v>
      </c>
      <c r="P2449" s="9" t="str">
        <f t="shared" si="194"/>
        <v>Epoxy</v>
      </c>
      <c r="Q2449" s="9" t="str">
        <f t="shared" si="195"/>
        <v>5</v>
      </c>
      <c r="R24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49" s="14" t="str">
        <f>IF(ProjectsDB[[#This Row],[Item Type]]="Straight Plug-In",_xlfn.TEXTJOIN("-",TRUE,M2449&amp;"-"&amp;_xlfn.LET(_xlpm.txt,ProjectsDB[[#This Row],[Assembly]],_xlpm.pos,FIND("SP",_xlpm.txt),_xlpm.pre,LEFT(_xlpm.txt,_xlpm.pos-1),IF(RIGHT(_xlpm.pre,3)="123","3PL",IF(RIGHT(_xlpm.pre,2)="12","2PL",IF(RIGHT(_xlpm.pre,1)="1","1PL","3PL")))),N2449,O2449,P2449,Q2449&amp;"W",R2449),_xlfn.TEXTJOIN("-",TRUE,M2449,N2449,O2449,P2449,Q2449&amp;"W",R2449))</f>
        <v>Elbow Edge-CU-Tin-Epoxy-5W-2</v>
      </c>
      <c r="T2449" s="14" t="str">
        <f>IF(COUNTIF(Cycletime[Element Desc.],ProjectsDB[[#This Row],[Element Desc.]])&gt;0,"Found","Not Found")</f>
        <v>Found</v>
      </c>
    </row>
    <row r="2450" spans="2:20" x14ac:dyDescent="0.25">
      <c r="B2450" s="8" t="s">
        <v>5049</v>
      </c>
      <c r="C2450" s="9" t="s">
        <v>5050</v>
      </c>
      <c r="D2450" s="9" t="s">
        <v>5051</v>
      </c>
      <c r="E2450" s="10">
        <v>1</v>
      </c>
      <c r="F2450" s="9" t="s">
        <v>4921</v>
      </c>
      <c r="G2450" s="9" t="s">
        <v>1426</v>
      </c>
      <c r="H2450" s="11"/>
      <c r="I2450" s="12">
        <v>2760</v>
      </c>
      <c r="J2450" s="12"/>
      <c r="K2450" s="12"/>
      <c r="L2450" s="12">
        <f t="array" ref="L2450">IFERROR(LOOKUP(2^15,SEARCH({"40A","63A","80A","100A","125A","160A","200A","250A","400A","630A","800A","1000A","1250A","1600A","2000A","2500A","3200A","4000A","5000A","6300A"},UPPER(D2450)),{40,63,80,100,125,160,200,250,400,630,800,1000,1250,1600,2000,2500,3200,4000,5000,6300}),0)</f>
        <v>3200</v>
      </c>
      <c r="M2450" s="9" t="str">
        <f t="shared" si="191"/>
        <v>Straight Feeder</v>
      </c>
      <c r="N2450" s="9" t="str">
        <f t="shared" si="192"/>
        <v>CU</v>
      </c>
      <c r="O2450" s="13" t="str">
        <f t="shared" si="193"/>
        <v>Tin</v>
      </c>
      <c r="P2450" s="9" t="str">
        <f t="shared" si="194"/>
        <v>Epoxy</v>
      </c>
      <c r="Q2450" s="9" t="str">
        <f t="shared" si="195"/>
        <v>5</v>
      </c>
      <c r="R24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50" s="14" t="str">
        <f>IF(ProjectsDB[[#This Row],[Item Type]]="Straight Plug-In",_xlfn.TEXTJOIN("-",TRUE,M2450&amp;"-"&amp;_xlfn.LET(_xlpm.txt,ProjectsDB[[#This Row],[Assembly]],_xlpm.pos,FIND("SP",_xlpm.txt),_xlpm.pre,LEFT(_xlpm.txt,_xlpm.pos-1),IF(RIGHT(_xlpm.pre,3)="123","3PL",IF(RIGHT(_xlpm.pre,2)="12","2PL",IF(RIGHT(_xlpm.pre,1)="1","1PL","3PL")))),N2450,O2450,P2450,Q2450&amp;"W",R2450),_xlfn.TEXTJOIN("-",TRUE,M2450,N2450,O2450,P2450,Q2450&amp;"W",R2450))</f>
        <v>Straight Feeder-CU-Tin-Epoxy-5W-2</v>
      </c>
      <c r="T2450" s="14" t="str">
        <f>IF(COUNTIF(Cycletime[Element Desc.],ProjectsDB[[#This Row],[Element Desc.]])&gt;0,"Found","Not Found")</f>
        <v>Found</v>
      </c>
    </row>
    <row r="2451" spans="2:20" x14ac:dyDescent="0.25">
      <c r="B2451" s="8" t="s">
        <v>5052</v>
      </c>
      <c r="C2451" s="9" t="s">
        <v>5053</v>
      </c>
      <c r="D2451" s="9" t="s">
        <v>5054</v>
      </c>
      <c r="E2451" s="10">
        <v>1</v>
      </c>
      <c r="F2451" s="9" t="s">
        <v>4921</v>
      </c>
      <c r="G2451" s="9" t="s">
        <v>1426</v>
      </c>
      <c r="H2451" s="11"/>
      <c r="I2451" s="12">
        <v>2015</v>
      </c>
      <c r="J2451" s="12"/>
      <c r="K2451" s="12"/>
      <c r="L2451" s="12">
        <f t="array" ref="L2451">IFERROR(LOOKUP(2^15,SEARCH({"40A","63A","80A","100A","125A","160A","200A","250A","400A","630A","800A","1000A","1250A","1600A","2000A","2500A","3200A","4000A","5000A","6300A"},UPPER(D2451)),{40,63,80,100,125,160,200,250,400,630,800,1000,1250,1600,2000,2500,3200,4000,5000,6300}),0)</f>
        <v>3200</v>
      </c>
      <c r="M2451" s="9" t="str">
        <f t="shared" si="191"/>
        <v>Straight Feeder</v>
      </c>
      <c r="N2451" s="9" t="str">
        <f t="shared" si="192"/>
        <v>CU</v>
      </c>
      <c r="O2451" s="13" t="str">
        <f t="shared" si="193"/>
        <v>Tin</v>
      </c>
      <c r="P2451" s="9" t="str">
        <f t="shared" si="194"/>
        <v>Epoxy</v>
      </c>
      <c r="Q2451" s="9" t="str">
        <f t="shared" si="195"/>
        <v>5</v>
      </c>
      <c r="R24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51" s="14" t="str">
        <f>IF(ProjectsDB[[#This Row],[Item Type]]="Straight Plug-In",_xlfn.TEXTJOIN("-",TRUE,M2451&amp;"-"&amp;_xlfn.LET(_xlpm.txt,ProjectsDB[[#This Row],[Assembly]],_xlpm.pos,FIND("SP",_xlpm.txt),_xlpm.pre,LEFT(_xlpm.txt,_xlpm.pos-1),IF(RIGHT(_xlpm.pre,3)="123","3PL",IF(RIGHT(_xlpm.pre,2)="12","2PL",IF(RIGHT(_xlpm.pre,1)="1","1PL","3PL")))),N2451,O2451,P2451,Q2451&amp;"W",R2451),_xlfn.TEXTJOIN("-",TRUE,M2451,N2451,O2451,P2451,Q2451&amp;"W",R2451))</f>
        <v>Straight Feeder-CU-Tin-Epoxy-5W-2</v>
      </c>
      <c r="T2451" s="14" t="str">
        <f>IF(COUNTIF(Cycletime[Element Desc.],ProjectsDB[[#This Row],[Element Desc.]])&gt;0,"Found","Not Found")</f>
        <v>Found</v>
      </c>
    </row>
    <row r="2452" spans="2:20" x14ac:dyDescent="0.25">
      <c r="B2452" s="8" t="s">
        <v>5055</v>
      </c>
      <c r="C2452" s="9" t="s">
        <v>5056</v>
      </c>
      <c r="D2452" s="9" t="s">
        <v>5057</v>
      </c>
      <c r="E2452" s="10">
        <v>1</v>
      </c>
      <c r="F2452" s="9" t="s">
        <v>4921</v>
      </c>
      <c r="G2452" s="9" t="s">
        <v>1426</v>
      </c>
      <c r="H2452" s="11"/>
      <c r="I2452" s="12">
        <v>610</v>
      </c>
      <c r="J2452" s="12"/>
      <c r="K2452" s="12"/>
      <c r="L2452" s="12">
        <f t="array" ref="L2452">IFERROR(LOOKUP(2^15,SEARCH({"40A","63A","80A","100A","125A","160A","200A","250A","400A","630A","800A","1000A","1250A","1600A","2000A","2500A","3200A","4000A","5000A","6300A"},UPPER(D2452)),{40,63,80,100,125,160,200,250,400,630,800,1000,1250,1600,2000,2500,3200,4000,5000,6300}),0)</f>
        <v>3200</v>
      </c>
      <c r="M2452" s="9" t="str">
        <f t="shared" si="191"/>
        <v>Straight Feeder</v>
      </c>
      <c r="N2452" s="9" t="str">
        <f t="shared" si="192"/>
        <v>CU</v>
      </c>
      <c r="O2452" s="13" t="str">
        <f t="shared" si="193"/>
        <v>Tin</v>
      </c>
      <c r="P2452" s="9" t="str">
        <f t="shared" si="194"/>
        <v>Epoxy</v>
      </c>
      <c r="Q2452" s="9" t="str">
        <f t="shared" si="195"/>
        <v>5</v>
      </c>
      <c r="R24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52" s="14" t="str">
        <f>IF(ProjectsDB[[#This Row],[Item Type]]="Straight Plug-In",_xlfn.TEXTJOIN("-",TRUE,M2452&amp;"-"&amp;_xlfn.LET(_xlpm.txt,ProjectsDB[[#This Row],[Assembly]],_xlpm.pos,FIND("SP",_xlpm.txt),_xlpm.pre,LEFT(_xlpm.txt,_xlpm.pos-1),IF(RIGHT(_xlpm.pre,3)="123","3PL",IF(RIGHT(_xlpm.pre,2)="12","2PL",IF(RIGHT(_xlpm.pre,1)="1","1PL","3PL")))),N2452,O2452,P2452,Q2452&amp;"W",R2452),_xlfn.TEXTJOIN("-",TRUE,M2452,N2452,O2452,P2452,Q2452&amp;"W",R2452))</f>
        <v>Straight Feeder-CU-Tin-Epoxy-5W-2</v>
      </c>
      <c r="T2452" s="14" t="str">
        <f>IF(COUNTIF(Cycletime[Element Desc.],ProjectsDB[[#This Row],[Element Desc.]])&gt;0,"Found","Not Found")</f>
        <v>Found</v>
      </c>
    </row>
    <row r="2453" spans="2:20" x14ac:dyDescent="0.25">
      <c r="B2453" s="8" t="s">
        <v>5058</v>
      </c>
      <c r="C2453" s="9" t="s">
        <v>4999</v>
      </c>
      <c r="D2453" s="9" t="s">
        <v>5000</v>
      </c>
      <c r="E2453" s="10">
        <v>1</v>
      </c>
      <c r="F2453" s="9" t="s">
        <v>4921</v>
      </c>
      <c r="G2453" s="9" t="s">
        <v>1426</v>
      </c>
      <c r="H2453" s="11"/>
      <c r="I2453" s="12">
        <v>2500</v>
      </c>
      <c r="J2453" s="12"/>
      <c r="K2453" s="12"/>
      <c r="L2453" s="12">
        <f t="array" ref="L2453">IFERROR(LOOKUP(2^15,SEARCH({"40A","63A","80A","100A","125A","160A","200A","250A","400A","630A","800A","1000A","1250A","1600A","2000A","2500A","3200A","4000A","5000A","6300A"},UPPER(D2453)),{40,63,80,100,125,160,200,250,400,630,800,1000,1250,1600,2000,2500,3200,4000,5000,6300}),0)</f>
        <v>3200</v>
      </c>
      <c r="M2453" s="9" t="str">
        <f t="shared" si="191"/>
        <v>Straight Feeder</v>
      </c>
      <c r="N2453" s="9" t="str">
        <f t="shared" si="192"/>
        <v>CU</v>
      </c>
      <c r="O2453" s="13" t="str">
        <f t="shared" si="193"/>
        <v>Tin</v>
      </c>
      <c r="P2453" s="9" t="str">
        <f t="shared" si="194"/>
        <v>Epoxy</v>
      </c>
      <c r="Q2453" s="9" t="str">
        <f t="shared" si="195"/>
        <v>5</v>
      </c>
      <c r="R24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53" s="14" t="str">
        <f>IF(ProjectsDB[[#This Row],[Item Type]]="Straight Plug-In",_xlfn.TEXTJOIN("-",TRUE,M2453&amp;"-"&amp;_xlfn.LET(_xlpm.txt,ProjectsDB[[#This Row],[Assembly]],_xlpm.pos,FIND("SP",_xlpm.txt),_xlpm.pre,LEFT(_xlpm.txt,_xlpm.pos-1),IF(RIGHT(_xlpm.pre,3)="123","3PL",IF(RIGHT(_xlpm.pre,2)="12","2PL",IF(RIGHT(_xlpm.pre,1)="1","1PL","3PL")))),N2453,O2453,P2453,Q2453&amp;"W",R2453),_xlfn.TEXTJOIN("-",TRUE,M2453,N2453,O2453,P2453,Q2453&amp;"W",R2453))</f>
        <v>Straight Feeder-CU-Tin-Epoxy-5W-2</v>
      </c>
      <c r="T2453" s="14" t="str">
        <f>IF(COUNTIF(Cycletime[Element Desc.],ProjectsDB[[#This Row],[Element Desc.]])&gt;0,"Found","Not Found")</f>
        <v>Found</v>
      </c>
    </row>
    <row r="2454" spans="2:20" x14ac:dyDescent="0.25">
      <c r="B2454" s="8" t="s">
        <v>5059</v>
      </c>
      <c r="C2454" s="9" t="s">
        <v>5060</v>
      </c>
      <c r="D2454" s="9" t="s">
        <v>5061</v>
      </c>
      <c r="E2454" s="10">
        <v>1</v>
      </c>
      <c r="F2454" s="9" t="s">
        <v>4921</v>
      </c>
      <c r="G2454" s="9" t="s">
        <v>1426</v>
      </c>
      <c r="H2454" s="11"/>
      <c r="I2454" s="12">
        <v>2530</v>
      </c>
      <c r="J2454" s="12"/>
      <c r="K2454" s="12"/>
      <c r="L2454" s="12">
        <f t="array" ref="L2454">IFERROR(LOOKUP(2^15,SEARCH({"40A","63A","80A","100A","125A","160A","200A","250A","400A","630A","800A","1000A","1250A","1600A","2000A","2500A","3200A","4000A","5000A","6300A"},UPPER(D2454)),{40,63,80,100,125,160,200,250,400,630,800,1000,1250,1600,2000,2500,3200,4000,5000,6300}),0)</f>
        <v>3200</v>
      </c>
      <c r="M2454" s="9" t="str">
        <f t="shared" si="191"/>
        <v>Straight Feeder</v>
      </c>
      <c r="N2454" s="9" t="str">
        <f t="shared" si="192"/>
        <v>CU</v>
      </c>
      <c r="O2454" s="13" t="str">
        <f t="shared" si="193"/>
        <v>Tin</v>
      </c>
      <c r="P2454" s="9" t="str">
        <f t="shared" si="194"/>
        <v>Epoxy</v>
      </c>
      <c r="Q2454" s="9" t="str">
        <f t="shared" si="195"/>
        <v>5</v>
      </c>
      <c r="R24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54" s="14" t="str">
        <f>IF(ProjectsDB[[#This Row],[Item Type]]="Straight Plug-In",_xlfn.TEXTJOIN("-",TRUE,M2454&amp;"-"&amp;_xlfn.LET(_xlpm.txt,ProjectsDB[[#This Row],[Assembly]],_xlpm.pos,FIND("SP",_xlpm.txt),_xlpm.pre,LEFT(_xlpm.txt,_xlpm.pos-1),IF(RIGHT(_xlpm.pre,3)="123","3PL",IF(RIGHT(_xlpm.pre,2)="12","2PL",IF(RIGHT(_xlpm.pre,1)="1","1PL","3PL")))),N2454,O2454,P2454,Q2454&amp;"W",R2454),_xlfn.TEXTJOIN("-",TRUE,M2454,N2454,O2454,P2454,Q2454&amp;"W",R2454))</f>
        <v>Straight Feeder-CU-Tin-Epoxy-5W-2</v>
      </c>
      <c r="T2454" s="14" t="str">
        <f>IF(COUNTIF(Cycletime[Element Desc.],ProjectsDB[[#This Row],[Element Desc.]])&gt;0,"Found","Not Found")</f>
        <v>Found</v>
      </c>
    </row>
    <row r="2455" spans="2:20" x14ac:dyDescent="0.25">
      <c r="B2455" s="8" t="s">
        <v>5062</v>
      </c>
      <c r="C2455" s="9" t="s">
        <v>5063</v>
      </c>
      <c r="D2455" s="9" t="s">
        <v>5064</v>
      </c>
      <c r="E2455" s="10">
        <v>1</v>
      </c>
      <c r="F2455" s="9" t="s">
        <v>4921</v>
      </c>
      <c r="G2455" s="9" t="s">
        <v>1426</v>
      </c>
      <c r="H2455" s="11"/>
      <c r="I2455" s="12">
        <v>1010</v>
      </c>
      <c r="J2455" s="12"/>
      <c r="K2455" s="12"/>
      <c r="L2455" s="12">
        <f t="array" ref="L2455">IFERROR(LOOKUP(2^15,SEARCH({"40A","63A","80A","100A","125A","160A","200A","250A","400A","630A","800A","1000A","1250A","1600A","2000A","2500A","3200A","4000A","5000A","6300A"},UPPER(D2455)),{40,63,80,100,125,160,200,250,400,630,800,1000,1250,1600,2000,2500,3200,4000,5000,6300}),0)</f>
        <v>3200</v>
      </c>
      <c r="M2455" s="9" t="str">
        <f t="shared" si="191"/>
        <v>Straight Feeder</v>
      </c>
      <c r="N2455" s="9" t="str">
        <f t="shared" si="192"/>
        <v>CU</v>
      </c>
      <c r="O2455" s="13" t="str">
        <f t="shared" si="193"/>
        <v>Tin</v>
      </c>
      <c r="P2455" s="9" t="str">
        <f t="shared" si="194"/>
        <v>Epoxy</v>
      </c>
      <c r="Q2455" s="9" t="str">
        <f t="shared" si="195"/>
        <v>5</v>
      </c>
      <c r="R24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55" s="14" t="str">
        <f>IF(ProjectsDB[[#This Row],[Item Type]]="Straight Plug-In",_xlfn.TEXTJOIN("-",TRUE,M2455&amp;"-"&amp;_xlfn.LET(_xlpm.txt,ProjectsDB[[#This Row],[Assembly]],_xlpm.pos,FIND("SP",_xlpm.txt),_xlpm.pre,LEFT(_xlpm.txt,_xlpm.pos-1),IF(RIGHT(_xlpm.pre,3)="123","3PL",IF(RIGHT(_xlpm.pre,2)="12","2PL",IF(RIGHT(_xlpm.pre,1)="1","1PL","3PL")))),N2455,O2455,P2455,Q2455&amp;"W",R2455),_xlfn.TEXTJOIN("-",TRUE,M2455,N2455,O2455,P2455,Q2455&amp;"W",R2455))</f>
        <v>Straight Feeder-CU-Tin-Epoxy-5W-2</v>
      </c>
      <c r="T2455" s="14" t="str">
        <f>IF(COUNTIF(Cycletime[Element Desc.],ProjectsDB[[#This Row],[Element Desc.]])&gt;0,"Found","Not Found")</f>
        <v>Found</v>
      </c>
    </row>
    <row r="2456" spans="2:20" x14ac:dyDescent="0.25">
      <c r="B2456" s="8" t="s">
        <v>5065</v>
      </c>
      <c r="C2456" s="9" t="s">
        <v>5029</v>
      </c>
      <c r="D2456" s="9" t="s">
        <v>5030</v>
      </c>
      <c r="E2456" s="10">
        <v>12</v>
      </c>
      <c r="F2456" s="9" t="s">
        <v>4921</v>
      </c>
      <c r="G2456" s="9" t="s">
        <v>1426</v>
      </c>
      <c r="H2456" s="11"/>
      <c r="I2456" s="12"/>
      <c r="J2456" s="12"/>
      <c r="K2456" s="12"/>
      <c r="L2456" s="12">
        <f t="array" ref="L2456">IFERROR(LOOKUP(2^15,SEARCH({"40A","63A","80A","100A","125A","160A","200A","250A","400A","630A","800A","1000A","1250A","1600A","2000A","2500A","3200A","4000A","5000A","6300A"},UPPER(D2456)),{40,63,80,100,125,160,200,250,400,630,800,1000,1250,1600,2000,2500,3200,4000,5000,6300}),0)</f>
        <v>3200</v>
      </c>
      <c r="M2456" s="9" t="str">
        <f t="shared" si="191"/>
        <v>Joint Pack</v>
      </c>
      <c r="N2456" s="9" t="str">
        <f t="shared" si="192"/>
        <v>CU</v>
      </c>
      <c r="O2456" s="13" t="str">
        <f t="shared" si="193"/>
        <v>Tin</v>
      </c>
      <c r="P2456" s="9" t="str">
        <f t="shared" si="194"/>
        <v>None</v>
      </c>
      <c r="Q2456" s="9" t="str">
        <f t="shared" si="195"/>
        <v>5</v>
      </c>
      <c r="R24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56" s="14" t="str">
        <f>IF(ProjectsDB[[#This Row],[Item Type]]="Straight Plug-In",_xlfn.TEXTJOIN("-",TRUE,M2456&amp;"-"&amp;_xlfn.LET(_xlpm.txt,ProjectsDB[[#This Row],[Assembly]],_xlpm.pos,FIND("SP",_xlpm.txt),_xlpm.pre,LEFT(_xlpm.txt,_xlpm.pos-1),IF(RIGHT(_xlpm.pre,3)="123","3PL",IF(RIGHT(_xlpm.pre,2)="12","2PL",IF(RIGHT(_xlpm.pre,1)="1","1PL","3PL")))),N2456,O2456,P2456,Q2456&amp;"W",R2456),_xlfn.TEXTJOIN("-",TRUE,M2456,N2456,O2456,P2456,Q2456&amp;"W",R2456))</f>
        <v>Joint Pack-CU-Tin-None-5W-2</v>
      </c>
      <c r="T2456" s="14" t="str">
        <f>IF(COUNTIF(Cycletime[Element Desc.],ProjectsDB[[#This Row],[Element Desc.]])&gt;0,"Found","Not Found")</f>
        <v>Found</v>
      </c>
    </row>
    <row r="2457" spans="2:20" x14ac:dyDescent="0.25">
      <c r="B2457" s="8" t="s">
        <v>5066</v>
      </c>
      <c r="C2457" s="9" t="s">
        <v>5067</v>
      </c>
      <c r="D2457" s="9" t="s">
        <v>5068</v>
      </c>
      <c r="E2457" s="9">
        <v>1</v>
      </c>
      <c r="F2457" s="9" t="s">
        <v>4921</v>
      </c>
      <c r="G2457" s="9" t="s">
        <v>1426</v>
      </c>
      <c r="H2457" s="11"/>
      <c r="I2457" s="9">
        <v>430</v>
      </c>
      <c r="J2457" s="9">
        <v>430</v>
      </c>
      <c r="K2457" s="9"/>
      <c r="L2457" s="12">
        <f t="array" ref="L2457">IFERROR(LOOKUP(2^15,SEARCH({"40A","63A","80A","100A","125A","160A","200A","250A","400A","630A","800A","1000A","1250A","1600A","2000A","2500A","3200A","4000A","5000A","6300A"},UPPER(D2457)),{40,63,80,100,125,160,200,250,400,630,800,1000,1250,1600,2000,2500,3200,4000,5000,6300}),0)</f>
        <v>3200</v>
      </c>
      <c r="M2457" s="9" t="str">
        <f t="shared" si="191"/>
        <v>Elbow Edge</v>
      </c>
      <c r="N2457" s="9" t="str">
        <f t="shared" si="192"/>
        <v>CU</v>
      </c>
      <c r="O2457" s="13" t="str">
        <f t="shared" si="193"/>
        <v>Tin</v>
      </c>
      <c r="P2457" s="9" t="str">
        <f t="shared" si="194"/>
        <v>Epoxy</v>
      </c>
      <c r="Q2457" s="9" t="str">
        <f t="shared" si="195"/>
        <v>5</v>
      </c>
      <c r="R24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57" s="14" t="str">
        <f>IF(ProjectsDB[[#This Row],[Item Type]]="Straight Plug-In",_xlfn.TEXTJOIN("-",TRUE,M2457&amp;"-"&amp;_xlfn.LET(_xlpm.txt,ProjectsDB[[#This Row],[Assembly]],_xlpm.pos,FIND("SP",_xlpm.txt),_xlpm.pre,LEFT(_xlpm.txt,_xlpm.pos-1),IF(RIGHT(_xlpm.pre,3)="123","3PL",IF(RIGHT(_xlpm.pre,2)="12","2PL",IF(RIGHT(_xlpm.pre,1)="1","1PL","3PL")))),N2457,O2457,P2457,Q2457&amp;"W",R2457),_xlfn.TEXTJOIN("-",TRUE,M2457,N2457,O2457,P2457,Q2457&amp;"W",R2457))</f>
        <v>Elbow Edge-CU-Tin-Epoxy-5W-2</v>
      </c>
      <c r="T2457" s="14" t="str">
        <f>IF(COUNTIF(Cycletime[Element Desc.],ProjectsDB[[#This Row],[Element Desc.]])&gt;0,"Found","Not Found")</f>
        <v>Found</v>
      </c>
    </row>
    <row r="2458" spans="2:20" x14ac:dyDescent="0.25">
      <c r="B2458" s="8" t="s">
        <v>5069</v>
      </c>
      <c r="C2458" s="9" t="s">
        <v>5070</v>
      </c>
      <c r="D2458" s="9" t="s">
        <v>5071</v>
      </c>
      <c r="E2458" s="9">
        <v>197</v>
      </c>
      <c r="F2458" s="9" t="s">
        <v>5072</v>
      </c>
      <c r="G2458" s="9" t="s">
        <v>1426</v>
      </c>
      <c r="H2458" s="11"/>
      <c r="I2458" s="9"/>
      <c r="J2458" s="9"/>
      <c r="K2458" s="9"/>
      <c r="L2458" s="12">
        <f t="array" ref="L2458">IFERROR(LOOKUP(2^15,SEARCH({"40A","63A","80A","100A","125A","160A","200A","250A","400A","630A","800A","1000A","1250A","1600A","2000A","2500A","3200A","4000A","5000A","6300A"},UPPER(D2458)),{40,63,80,100,125,160,200,250,400,630,800,1000,1250,1600,2000,2500,3200,4000,5000,6300}),0)</f>
        <v>0</v>
      </c>
      <c r="M2458" s="9" t="str">
        <f t="shared" si="191"/>
        <v>Joint Pack Cover</v>
      </c>
      <c r="N2458" s="9" t="str">
        <f t="shared" si="192"/>
        <v>CU</v>
      </c>
      <c r="O2458" s="13" t="str">
        <f t="shared" si="193"/>
        <v>None</v>
      </c>
      <c r="P2458" s="9" t="str">
        <f t="shared" si="194"/>
        <v>None</v>
      </c>
      <c r="Q2458" s="9" t="str">
        <f t="shared" si="195"/>
        <v>0</v>
      </c>
      <c r="R24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58" s="14" t="str">
        <f>IF(ProjectsDB[[#This Row],[Item Type]]="Straight Plug-In",_xlfn.TEXTJOIN("-",TRUE,M2458&amp;"-"&amp;_xlfn.LET(_xlpm.txt,ProjectsDB[[#This Row],[Assembly]],_xlpm.pos,FIND("SP",_xlpm.txt),_xlpm.pre,LEFT(_xlpm.txt,_xlpm.pos-1),IF(RIGHT(_xlpm.pre,3)="123","3PL",IF(RIGHT(_xlpm.pre,2)="12","2PL",IF(RIGHT(_xlpm.pre,1)="1","1PL","3PL")))),N2458,O2458,P2458,Q2458&amp;"W",R2458),_xlfn.TEXTJOIN("-",TRUE,M2458,N2458,O2458,P2458,Q2458&amp;"W",R2458))</f>
        <v>Joint Pack Cover-CU-None-None-0W-1</v>
      </c>
      <c r="T2458" s="14" t="str">
        <f>IF(COUNTIF(Cycletime[Element Desc.],ProjectsDB[[#This Row],[Element Desc.]])&gt;0,"Found","Not Found")</f>
        <v>Found</v>
      </c>
    </row>
    <row r="2459" spans="2:20" x14ac:dyDescent="0.25">
      <c r="B2459" s="8" t="s">
        <v>5073</v>
      </c>
      <c r="C2459" s="9" t="s">
        <v>5074</v>
      </c>
      <c r="D2459" s="9" t="s">
        <v>5075</v>
      </c>
      <c r="E2459" s="9">
        <v>34</v>
      </c>
      <c r="F2459" s="9" t="s">
        <v>5072</v>
      </c>
      <c r="G2459" s="9" t="s">
        <v>1426</v>
      </c>
      <c r="H2459" s="11"/>
      <c r="I2459" s="9"/>
      <c r="J2459" s="9"/>
      <c r="K2459" s="9"/>
      <c r="L2459" s="12">
        <f t="array" ref="L2459">IFERROR(LOOKUP(2^15,SEARCH({"40A","63A","80A","100A","125A","160A","200A","250A","400A","630A","800A","1000A","1250A","1600A","2000A","2500A","3200A","4000A","5000A","6300A"},UPPER(D2459)),{40,63,80,100,125,160,200,250,400,630,800,1000,1250,1600,2000,2500,3200,4000,5000,6300}),0)</f>
        <v>0</v>
      </c>
      <c r="M2459" s="9" t="str">
        <f t="shared" si="191"/>
        <v>Joint Pack Cover</v>
      </c>
      <c r="N2459" s="9" t="str">
        <f t="shared" si="192"/>
        <v>CU</v>
      </c>
      <c r="O2459" s="13" t="str">
        <f t="shared" si="193"/>
        <v>None</v>
      </c>
      <c r="P2459" s="9" t="str">
        <f t="shared" si="194"/>
        <v>None</v>
      </c>
      <c r="Q2459" s="9" t="str">
        <f t="shared" si="195"/>
        <v>0</v>
      </c>
      <c r="R24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59" s="14" t="str">
        <f>IF(ProjectsDB[[#This Row],[Item Type]]="Straight Plug-In",_xlfn.TEXTJOIN("-",TRUE,M2459&amp;"-"&amp;_xlfn.LET(_xlpm.txt,ProjectsDB[[#This Row],[Assembly]],_xlpm.pos,FIND("SP",_xlpm.txt),_xlpm.pre,LEFT(_xlpm.txt,_xlpm.pos-1),IF(RIGHT(_xlpm.pre,3)="123","3PL",IF(RIGHT(_xlpm.pre,2)="12","2PL",IF(RIGHT(_xlpm.pre,1)="1","1PL","3PL")))),N2459,O2459,P2459,Q2459&amp;"W",R2459),_xlfn.TEXTJOIN("-",TRUE,M2459,N2459,O2459,P2459,Q2459&amp;"W",R2459))</f>
        <v>Joint Pack Cover-CU-None-None-0W-1</v>
      </c>
      <c r="T2459" s="14" t="str">
        <f>IF(COUNTIF(Cycletime[Element Desc.],ProjectsDB[[#This Row],[Element Desc.]])&gt;0,"Found","Not Found")</f>
        <v>Found</v>
      </c>
    </row>
    <row r="2460" spans="2:20" x14ac:dyDescent="0.25">
      <c r="B2460" s="8" t="s">
        <v>5076</v>
      </c>
      <c r="C2460" s="9" t="s">
        <v>5077</v>
      </c>
      <c r="D2460" s="9" t="s">
        <v>5078</v>
      </c>
      <c r="E2460" s="9">
        <v>152</v>
      </c>
      <c r="F2460" s="9" t="s">
        <v>5072</v>
      </c>
      <c r="G2460" s="9" t="s">
        <v>1426</v>
      </c>
      <c r="H2460" s="11"/>
      <c r="I2460" s="9"/>
      <c r="J2460" s="9"/>
      <c r="K2460" s="9"/>
      <c r="L2460" s="12">
        <f t="array" ref="L2460">IFERROR(LOOKUP(2^15,SEARCH({"40A","63A","80A","100A","125A","160A","200A","250A","400A","630A","800A","1000A","1250A","1600A","2000A","2500A","3200A","4000A","5000A","6300A"},UPPER(D2460)),{40,63,80,100,125,160,200,250,400,630,800,1000,1250,1600,2000,2500,3200,4000,5000,6300}),0)</f>
        <v>0</v>
      </c>
      <c r="M2460" s="9" t="str">
        <f t="shared" si="191"/>
        <v>Joint Pack Cover</v>
      </c>
      <c r="N2460" s="9" t="str">
        <f t="shared" si="192"/>
        <v>CU</v>
      </c>
      <c r="O2460" s="13" t="str">
        <f t="shared" si="193"/>
        <v>None</v>
      </c>
      <c r="P2460" s="9" t="str">
        <f t="shared" si="194"/>
        <v>None</v>
      </c>
      <c r="Q2460" s="9" t="str">
        <f t="shared" si="195"/>
        <v>0</v>
      </c>
      <c r="R24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60" s="14" t="str">
        <f>IF(ProjectsDB[[#This Row],[Item Type]]="Straight Plug-In",_xlfn.TEXTJOIN("-",TRUE,M2460&amp;"-"&amp;_xlfn.LET(_xlpm.txt,ProjectsDB[[#This Row],[Assembly]],_xlpm.pos,FIND("SP",_xlpm.txt),_xlpm.pre,LEFT(_xlpm.txt,_xlpm.pos-1),IF(RIGHT(_xlpm.pre,3)="123","3PL",IF(RIGHT(_xlpm.pre,2)="12","2PL",IF(RIGHT(_xlpm.pre,1)="1","1PL","3PL")))),N2460,O2460,P2460,Q2460&amp;"W",R2460),_xlfn.TEXTJOIN("-",TRUE,M2460,N2460,O2460,P2460,Q2460&amp;"W",R2460))</f>
        <v>Joint Pack Cover-CU-None-None-0W-1</v>
      </c>
      <c r="T2460" s="14" t="str">
        <f>IF(COUNTIF(Cycletime[Element Desc.],ProjectsDB[[#This Row],[Element Desc.]])&gt;0,"Found","Not Found")</f>
        <v>Found</v>
      </c>
    </row>
    <row r="2461" spans="2:20" x14ac:dyDescent="0.25">
      <c r="B2461" s="8" t="s">
        <v>5079</v>
      </c>
      <c r="C2461" s="9" t="s">
        <v>5080</v>
      </c>
      <c r="D2461" s="9" t="s">
        <v>5081</v>
      </c>
      <c r="E2461" s="9">
        <v>341</v>
      </c>
      <c r="F2461" s="9" t="s">
        <v>5072</v>
      </c>
      <c r="G2461" s="9" t="s">
        <v>1426</v>
      </c>
      <c r="H2461" s="11"/>
      <c r="I2461" s="9"/>
      <c r="J2461" s="9"/>
      <c r="K2461" s="9"/>
      <c r="L2461" s="12">
        <f t="array" ref="L2461">IFERROR(LOOKUP(2^15,SEARCH({"40A","63A","80A","100A","125A","160A","200A","250A","400A","630A","800A","1000A","1250A","1600A","2000A","2500A","3200A","4000A","5000A","6300A"},UPPER(D2461)),{40,63,80,100,125,160,200,250,400,630,800,1000,1250,1600,2000,2500,3200,4000,5000,6300}),0)</f>
        <v>0</v>
      </c>
      <c r="M2461" s="9" t="str">
        <f t="shared" si="191"/>
        <v>Joint Pack Cover</v>
      </c>
      <c r="N2461" s="9" t="str">
        <f t="shared" si="192"/>
        <v>CU</v>
      </c>
      <c r="O2461" s="13" t="str">
        <f t="shared" si="193"/>
        <v>None</v>
      </c>
      <c r="P2461" s="9" t="str">
        <f t="shared" si="194"/>
        <v>None</v>
      </c>
      <c r="Q2461" s="9" t="str">
        <f t="shared" si="195"/>
        <v>0</v>
      </c>
      <c r="R24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61" s="14" t="str">
        <f>IF(ProjectsDB[[#This Row],[Item Type]]="Straight Plug-In",_xlfn.TEXTJOIN("-",TRUE,M2461&amp;"-"&amp;_xlfn.LET(_xlpm.txt,ProjectsDB[[#This Row],[Assembly]],_xlpm.pos,FIND("SP",_xlpm.txt),_xlpm.pre,LEFT(_xlpm.txt,_xlpm.pos-1),IF(RIGHT(_xlpm.pre,3)="123","3PL",IF(RIGHT(_xlpm.pre,2)="12","2PL",IF(RIGHT(_xlpm.pre,1)="1","1PL","3PL")))),N2461,O2461,P2461,Q2461&amp;"W",R2461),_xlfn.TEXTJOIN("-",TRUE,M2461,N2461,O2461,P2461,Q2461&amp;"W",R2461))</f>
        <v>Joint Pack Cover-CU-None-None-0W-1</v>
      </c>
      <c r="T2461" s="14" t="str">
        <f>IF(COUNTIF(Cycletime[Element Desc.],ProjectsDB[[#This Row],[Element Desc.]])&gt;0,"Found","Not Found")</f>
        <v>Found</v>
      </c>
    </row>
    <row r="2462" spans="2:20" x14ac:dyDescent="0.25">
      <c r="B2462" s="8" t="s">
        <v>5082</v>
      </c>
      <c r="C2462" s="9" t="s">
        <v>5083</v>
      </c>
      <c r="D2462" s="9" t="s">
        <v>5084</v>
      </c>
      <c r="E2462" s="9">
        <v>7</v>
      </c>
      <c r="F2462" s="9" t="s">
        <v>5072</v>
      </c>
      <c r="G2462" s="9" t="s">
        <v>37</v>
      </c>
      <c r="H2462" s="11"/>
      <c r="I2462" s="9">
        <v>3000</v>
      </c>
      <c r="J2462" s="9"/>
      <c r="K2462" s="9"/>
      <c r="L2462" s="12">
        <f t="array" ref="L2462">IFERROR(LOOKUP(2^15,SEARCH({"40A","63A","80A","100A","125A","160A","200A","250A","400A","630A","800A","1000A","1250A","1600A","2000A","2500A","3200A","4000A","5000A","6300A"},UPPER(D2462)),{40,63,80,100,125,160,200,250,400,630,800,1000,1250,1600,2000,2500,3200,4000,5000,6300}),0)</f>
        <v>3200</v>
      </c>
      <c r="M2462" s="9" t="str">
        <f t="shared" si="191"/>
        <v>Straight Feeder</v>
      </c>
      <c r="N2462" s="9" t="str">
        <f t="shared" si="192"/>
        <v>CU</v>
      </c>
      <c r="O2462" s="13" t="str">
        <f t="shared" si="193"/>
        <v>Silver</v>
      </c>
      <c r="P2462" s="9" t="str">
        <f t="shared" si="194"/>
        <v>PET</v>
      </c>
      <c r="Q2462" s="9" t="str">
        <f t="shared" si="195"/>
        <v>5</v>
      </c>
      <c r="R24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62" s="14" t="str">
        <f>IF(ProjectsDB[[#This Row],[Item Type]]="Straight Plug-In",_xlfn.TEXTJOIN("-",TRUE,M2462&amp;"-"&amp;_xlfn.LET(_xlpm.txt,ProjectsDB[[#This Row],[Assembly]],_xlpm.pos,FIND("SP",_xlpm.txt),_xlpm.pre,LEFT(_xlpm.txt,_xlpm.pos-1),IF(RIGHT(_xlpm.pre,3)="123","3PL",IF(RIGHT(_xlpm.pre,2)="12","2PL",IF(RIGHT(_xlpm.pre,1)="1","1PL","3PL")))),N2462,O2462,P2462,Q2462&amp;"W",R2462),_xlfn.TEXTJOIN("-",TRUE,M2462,N2462,O2462,P2462,Q2462&amp;"W",R2462))</f>
        <v>Straight Feeder-CU-Silver-PET-5W-2</v>
      </c>
      <c r="T2462" s="14" t="str">
        <f>IF(COUNTIF(Cycletime[Element Desc.],ProjectsDB[[#This Row],[Element Desc.]])&gt;0,"Found","Not Found")</f>
        <v>Found</v>
      </c>
    </row>
    <row r="2463" spans="2:20" x14ac:dyDescent="0.25">
      <c r="B2463" s="8" t="s">
        <v>5085</v>
      </c>
      <c r="C2463" s="9" t="s">
        <v>5086</v>
      </c>
      <c r="D2463" s="9" t="s">
        <v>5087</v>
      </c>
      <c r="E2463" s="10">
        <v>7</v>
      </c>
      <c r="F2463" s="9" t="s">
        <v>5072</v>
      </c>
      <c r="G2463" s="9" t="s">
        <v>37</v>
      </c>
      <c r="H2463" s="11"/>
      <c r="I2463" s="12"/>
      <c r="J2463" s="12"/>
      <c r="K2463" s="12"/>
      <c r="L2463" s="12">
        <f t="array" ref="L2463">IFERROR(LOOKUP(2^15,SEARCH({"40A","63A","80A","100A","125A","160A","200A","250A","400A","630A","800A","1000A","1250A","1600A","2000A","2500A","3200A","4000A","5000A","6300A"},UPPER(D2463)),{40,63,80,100,125,160,200,250,400,630,800,1000,1250,1600,2000,2500,3200,4000,5000,6300}),0)</f>
        <v>3200</v>
      </c>
      <c r="M2463" s="9" t="str">
        <f t="shared" si="191"/>
        <v>Joint Pack</v>
      </c>
      <c r="N2463" s="9" t="str">
        <f t="shared" si="192"/>
        <v>CU</v>
      </c>
      <c r="O2463" s="13" t="str">
        <f t="shared" si="193"/>
        <v>Silver</v>
      </c>
      <c r="P2463" s="9" t="str">
        <f t="shared" si="194"/>
        <v>None</v>
      </c>
      <c r="Q2463" s="9" t="str">
        <f t="shared" si="195"/>
        <v>5</v>
      </c>
      <c r="R24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463" s="14" t="str">
        <f>IF(ProjectsDB[[#This Row],[Item Type]]="Straight Plug-In",_xlfn.TEXTJOIN("-",TRUE,M2463&amp;"-"&amp;_xlfn.LET(_xlpm.txt,ProjectsDB[[#This Row],[Assembly]],_xlpm.pos,FIND("SP",_xlpm.txt),_xlpm.pre,LEFT(_xlpm.txt,_xlpm.pos-1),IF(RIGHT(_xlpm.pre,3)="123","3PL",IF(RIGHT(_xlpm.pre,2)="12","2PL",IF(RIGHT(_xlpm.pre,1)="1","1PL","3PL")))),N2463,O2463,P2463,Q2463&amp;"W",R2463),_xlfn.TEXTJOIN("-",TRUE,M2463,N2463,O2463,P2463,Q2463&amp;"W",R2463))</f>
        <v>Joint Pack-CU-Silver-None-5W-2</v>
      </c>
      <c r="T2463" s="14" t="str">
        <f>IF(COUNTIF(Cycletime[Element Desc.],ProjectsDB[[#This Row],[Element Desc.]])&gt;0,"Found","Not Found")</f>
        <v>Found</v>
      </c>
    </row>
    <row r="2464" spans="2:20" x14ac:dyDescent="0.25">
      <c r="B2464" s="8" t="s">
        <v>5088</v>
      </c>
      <c r="C2464" s="9" t="s">
        <v>5089</v>
      </c>
      <c r="D2464" s="9" t="s">
        <v>5090</v>
      </c>
      <c r="E2464" s="10">
        <v>1</v>
      </c>
      <c r="F2464" s="9" t="s">
        <v>5072</v>
      </c>
      <c r="G2464" s="9" t="s">
        <v>1544</v>
      </c>
      <c r="H2464" s="11"/>
      <c r="I2464" s="12">
        <v>425</v>
      </c>
      <c r="J2464" s="12"/>
      <c r="K2464" s="12"/>
      <c r="L2464" s="12">
        <f t="array" ref="L2464">IFERROR(LOOKUP(2^15,SEARCH({"40A","63A","80A","100A","125A","160A","200A","250A","400A","630A","800A","1000A","1250A","1600A","2000A","2500A","3200A","4000A","5000A","6300A"},UPPER(D2464)),{40,63,80,100,125,160,200,250,400,630,800,1000,1250,1600,2000,2500,3200,4000,5000,6300}),0)</f>
        <v>2500</v>
      </c>
      <c r="M2464" s="9" t="str">
        <f t="shared" si="191"/>
        <v>Flange Straight</v>
      </c>
      <c r="N2464" s="9" t="str">
        <f t="shared" si="192"/>
        <v>CU</v>
      </c>
      <c r="O2464" s="13" t="str">
        <f t="shared" si="193"/>
        <v>Silver</v>
      </c>
      <c r="P2464" s="9" t="str">
        <f t="shared" si="194"/>
        <v>Epoxy</v>
      </c>
      <c r="Q2464" s="9" t="str">
        <f t="shared" si="195"/>
        <v>5</v>
      </c>
      <c r="R24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64" s="14" t="str">
        <f>IF(ProjectsDB[[#This Row],[Item Type]]="Straight Plug-In",_xlfn.TEXTJOIN("-",TRUE,M2464&amp;"-"&amp;_xlfn.LET(_xlpm.txt,ProjectsDB[[#This Row],[Assembly]],_xlpm.pos,FIND("SP",_xlpm.txt),_xlpm.pre,LEFT(_xlpm.txt,_xlpm.pos-1),IF(RIGHT(_xlpm.pre,3)="123","3PL",IF(RIGHT(_xlpm.pre,2)="12","2PL",IF(RIGHT(_xlpm.pre,1)="1","1PL","3PL")))),N2464,O2464,P2464,Q2464&amp;"W",R2464),_xlfn.TEXTJOIN("-",TRUE,M2464,N2464,O2464,P2464,Q2464&amp;"W",R2464))</f>
        <v>Flange Straight-CU-Silver-Epoxy-5W-1</v>
      </c>
      <c r="T2464" s="14" t="str">
        <f>IF(COUNTIF(Cycletime[Element Desc.],ProjectsDB[[#This Row],[Element Desc.]])&gt;0,"Found","Not Found")</f>
        <v>Found</v>
      </c>
    </row>
    <row r="2465" spans="2:20" x14ac:dyDescent="0.25">
      <c r="B2465" s="8" t="s">
        <v>5091</v>
      </c>
      <c r="C2465" s="9" t="s">
        <v>5092</v>
      </c>
      <c r="D2465" s="9" t="s">
        <v>5093</v>
      </c>
      <c r="E2465" s="10">
        <v>58</v>
      </c>
      <c r="F2465" s="9" t="s">
        <v>5072</v>
      </c>
      <c r="G2465" s="9" t="s">
        <v>1544</v>
      </c>
      <c r="H2465" s="11"/>
      <c r="I2465" s="12">
        <v>3000</v>
      </c>
      <c r="J2465" s="12"/>
      <c r="K2465" s="12"/>
      <c r="L2465" s="12">
        <f t="array" ref="L2465">IFERROR(LOOKUP(2^15,SEARCH({"40A","63A","80A","100A","125A","160A","200A","250A","400A","630A","800A","1000A","1250A","1600A","2000A","2500A","3200A","4000A","5000A","6300A"},UPPER(D2465)),{40,63,80,100,125,160,200,250,400,630,800,1000,1250,1600,2000,2500,3200,4000,5000,6300}),0)</f>
        <v>2500</v>
      </c>
      <c r="M2465" s="9" t="str">
        <f t="shared" si="191"/>
        <v>Straight Feeder</v>
      </c>
      <c r="N2465" s="9" t="str">
        <f t="shared" si="192"/>
        <v>CU</v>
      </c>
      <c r="O2465" s="13" t="str">
        <f t="shared" si="193"/>
        <v>Silver</v>
      </c>
      <c r="P2465" s="9" t="str">
        <f t="shared" si="194"/>
        <v>Epoxy</v>
      </c>
      <c r="Q2465" s="9" t="str">
        <f t="shared" si="195"/>
        <v>5</v>
      </c>
      <c r="R24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65" s="14" t="str">
        <f>IF(ProjectsDB[[#This Row],[Item Type]]="Straight Plug-In",_xlfn.TEXTJOIN("-",TRUE,M2465&amp;"-"&amp;_xlfn.LET(_xlpm.txt,ProjectsDB[[#This Row],[Assembly]],_xlpm.pos,FIND("SP",_xlpm.txt),_xlpm.pre,LEFT(_xlpm.txt,_xlpm.pos-1),IF(RIGHT(_xlpm.pre,3)="123","3PL",IF(RIGHT(_xlpm.pre,2)="12","2PL",IF(RIGHT(_xlpm.pre,1)="1","1PL","3PL")))),N2465,O2465,P2465,Q2465&amp;"W",R2465),_xlfn.TEXTJOIN("-",TRUE,M2465,N2465,O2465,P2465,Q2465&amp;"W",R2465))</f>
        <v>Straight Feeder-CU-Silver-Epoxy-5W-1</v>
      </c>
      <c r="T2465" s="14" t="str">
        <f>IF(COUNTIF(Cycletime[Element Desc.],ProjectsDB[[#This Row],[Element Desc.]])&gt;0,"Found","Not Found")</f>
        <v>Found</v>
      </c>
    </row>
    <row r="2466" spans="2:20" x14ac:dyDescent="0.25">
      <c r="B2466" s="8" t="s">
        <v>5094</v>
      </c>
      <c r="C2466" s="9" t="s">
        <v>5095</v>
      </c>
      <c r="D2466" s="9" t="s">
        <v>5096</v>
      </c>
      <c r="E2466" s="10">
        <v>8</v>
      </c>
      <c r="F2466" s="9" t="s">
        <v>5072</v>
      </c>
      <c r="G2466" s="9" t="s">
        <v>1544</v>
      </c>
      <c r="H2466" s="11"/>
      <c r="I2466" s="12">
        <v>370</v>
      </c>
      <c r="J2466" s="12">
        <v>370</v>
      </c>
      <c r="K2466" s="12"/>
      <c r="L2466" s="12">
        <f t="array" ref="L2466">IFERROR(LOOKUP(2^15,SEARCH({"40A","63A","80A","100A","125A","160A","200A","250A","400A","630A","800A","1000A","1250A","1600A","2000A","2500A","3200A","4000A","5000A","6300A"},UPPER(D2466)),{40,63,80,100,125,160,200,250,400,630,800,1000,1250,1600,2000,2500,3200,4000,5000,6300}),0)</f>
        <v>2500</v>
      </c>
      <c r="M2466" s="9" t="str">
        <f t="shared" si="191"/>
        <v>Elbow Edge</v>
      </c>
      <c r="N2466" s="9" t="str">
        <f t="shared" si="192"/>
        <v>CU</v>
      </c>
      <c r="O2466" s="13" t="str">
        <f t="shared" si="193"/>
        <v>Silver</v>
      </c>
      <c r="P2466" s="9" t="str">
        <f t="shared" si="194"/>
        <v>Epoxy</v>
      </c>
      <c r="Q2466" s="9" t="str">
        <f t="shared" si="195"/>
        <v>5</v>
      </c>
      <c r="R24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66" s="14" t="str">
        <f>IF(ProjectsDB[[#This Row],[Item Type]]="Straight Plug-In",_xlfn.TEXTJOIN("-",TRUE,M2466&amp;"-"&amp;_xlfn.LET(_xlpm.txt,ProjectsDB[[#This Row],[Assembly]],_xlpm.pos,FIND("SP",_xlpm.txt),_xlpm.pre,LEFT(_xlpm.txt,_xlpm.pos-1),IF(RIGHT(_xlpm.pre,3)="123","3PL",IF(RIGHT(_xlpm.pre,2)="12","2PL",IF(RIGHT(_xlpm.pre,1)="1","1PL","3PL")))),N2466,O2466,P2466,Q2466&amp;"W",R2466),_xlfn.TEXTJOIN("-",TRUE,M2466,N2466,O2466,P2466,Q2466&amp;"W",R2466))</f>
        <v>Elbow Edge-CU-Silver-Epoxy-5W-1</v>
      </c>
      <c r="T2466" s="14" t="str">
        <f>IF(COUNTIF(Cycletime[Element Desc.],ProjectsDB[[#This Row],[Element Desc.]])&gt;0,"Found","Not Found")</f>
        <v>Found</v>
      </c>
    </row>
    <row r="2467" spans="2:20" x14ac:dyDescent="0.25">
      <c r="B2467" s="8" t="s">
        <v>5097</v>
      </c>
      <c r="C2467" s="9" t="s">
        <v>5098</v>
      </c>
      <c r="D2467" s="9" t="s">
        <v>5099</v>
      </c>
      <c r="E2467" s="10">
        <v>5</v>
      </c>
      <c r="F2467" s="9" t="s">
        <v>5072</v>
      </c>
      <c r="G2467" s="9" t="s">
        <v>1544</v>
      </c>
      <c r="H2467" s="11"/>
      <c r="I2467" s="12">
        <v>300</v>
      </c>
      <c r="J2467" s="12">
        <v>300</v>
      </c>
      <c r="K2467" s="12"/>
      <c r="L2467" s="12">
        <f t="array" ref="L2467">IFERROR(LOOKUP(2^15,SEARCH({"40A","63A","80A","100A","125A","160A","200A","250A","400A","630A","800A","1000A","1250A","1600A","2000A","2500A","3200A","4000A","5000A","6300A"},UPPER(D2467)),{40,63,80,100,125,160,200,250,400,630,800,1000,1250,1600,2000,2500,3200,4000,5000,6300}),0)</f>
        <v>2500</v>
      </c>
      <c r="M2467" s="9" t="str">
        <f t="shared" si="191"/>
        <v>Elbow Flat</v>
      </c>
      <c r="N2467" s="9" t="str">
        <f t="shared" si="192"/>
        <v>CU</v>
      </c>
      <c r="O2467" s="13" t="str">
        <f t="shared" si="193"/>
        <v>Silver</v>
      </c>
      <c r="P2467" s="9" t="str">
        <f t="shared" si="194"/>
        <v>Epoxy</v>
      </c>
      <c r="Q2467" s="9" t="str">
        <f t="shared" si="195"/>
        <v>5</v>
      </c>
      <c r="R24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67" s="14" t="str">
        <f>IF(ProjectsDB[[#This Row],[Item Type]]="Straight Plug-In",_xlfn.TEXTJOIN("-",TRUE,M2467&amp;"-"&amp;_xlfn.LET(_xlpm.txt,ProjectsDB[[#This Row],[Assembly]],_xlpm.pos,FIND("SP",_xlpm.txt),_xlpm.pre,LEFT(_xlpm.txt,_xlpm.pos-1),IF(RIGHT(_xlpm.pre,3)="123","3PL",IF(RIGHT(_xlpm.pre,2)="12","2PL",IF(RIGHT(_xlpm.pre,1)="1","1PL","3PL")))),N2467,O2467,P2467,Q2467&amp;"W",R2467),_xlfn.TEXTJOIN("-",TRUE,M2467,N2467,O2467,P2467,Q2467&amp;"W",R2467))</f>
        <v>Elbow Flat-CU-Silver-Epoxy-5W-1</v>
      </c>
      <c r="T2467" s="14" t="str">
        <f>IF(COUNTIF(Cycletime[Element Desc.],ProjectsDB[[#This Row],[Element Desc.]])&gt;0,"Found","Not Found")</f>
        <v>Found</v>
      </c>
    </row>
    <row r="2468" spans="2:20" x14ac:dyDescent="0.25">
      <c r="B2468" s="8" t="s">
        <v>5100</v>
      </c>
      <c r="C2468" s="9" t="s">
        <v>5101</v>
      </c>
      <c r="D2468" s="9" t="s">
        <v>5102</v>
      </c>
      <c r="E2468" s="10">
        <v>5</v>
      </c>
      <c r="F2468" s="9" t="s">
        <v>5072</v>
      </c>
      <c r="G2468" s="9" t="s">
        <v>1544</v>
      </c>
      <c r="H2468" s="11"/>
      <c r="I2468" s="12">
        <v>300</v>
      </c>
      <c r="J2468" s="12">
        <v>300</v>
      </c>
      <c r="K2468" s="12"/>
      <c r="L2468" s="12">
        <f t="array" ref="L2468">IFERROR(LOOKUP(2^15,SEARCH({"40A","63A","80A","100A","125A","160A","200A","250A","400A","630A","800A","1000A","1250A","1600A","2000A","2500A","3200A","4000A","5000A","6300A"},UPPER(D2468)),{40,63,80,100,125,160,200,250,400,630,800,1000,1250,1600,2000,2500,3200,4000,5000,6300}),0)</f>
        <v>2500</v>
      </c>
      <c r="M2468" s="9" t="str">
        <f t="shared" si="191"/>
        <v>Elbow Flat</v>
      </c>
      <c r="N2468" s="9" t="str">
        <f t="shared" si="192"/>
        <v>CU</v>
      </c>
      <c r="O2468" s="13" t="str">
        <f t="shared" si="193"/>
        <v>Silver</v>
      </c>
      <c r="P2468" s="9" t="str">
        <f t="shared" si="194"/>
        <v>Epoxy</v>
      </c>
      <c r="Q2468" s="9" t="str">
        <f t="shared" si="195"/>
        <v>5</v>
      </c>
      <c r="R24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68" s="14" t="str">
        <f>IF(ProjectsDB[[#This Row],[Item Type]]="Straight Plug-In",_xlfn.TEXTJOIN("-",TRUE,M2468&amp;"-"&amp;_xlfn.LET(_xlpm.txt,ProjectsDB[[#This Row],[Assembly]],_xlpm.pos,FIND("SP",_xlpm.txt),_xlpm.pre,LEFT(_xlpm.txt,_xlpm.pos-1),IF(RIGHT(_xlpm.pre,3)="123","3PL",IF(RIGHT(_xlpm.pre,2)="12","2PL",IF(RIGHT(_xlpm.pre,1)="1","1PL","3PL")))),N2468,O2468,P2468,Q2468&amp;"W",R2468),_xlfn.TEXTJOIN("-",TRUE,M2468,N2468,O2468,P2468,Q2468&amp;"W",R2468))</f>
        <v>Elbow Flat-CU-Silver-Epoxy-5W-1</v>
      </c>
      <c r="T2468" s="14" t="str">
        <f>IF(COUNTIF(Cycletime[Element Desc.],ProjectsDB[[#This Row],[Element Desc.]])&gt;0,"Found","Not Found")</f>
        <v>Found</v>
      </c>
    </row>
    <row r="2469" spans="2:20" x14ac:dyDescent="0.25">
      <c r="B2469" s="8" t="s">
        <v>5103</v>
      </c>
      <c r="C2469" s="9" t="s">
        <v>5104</v>
      </c>
      <c r="D2469" s="9" t="s">
        <v>5105</v>
      </c>
      <c r="E2469" s="10">
        <v>8</v>
      </c>
      <c r="F2469" s="9" t="s">
        <v>5072</v>
      </c>
      <c r="G2469" s="9" t="s">
        <v>1544</v>
      </c>
      <c r="H2469" s="11"/>
      <c r="I2469" s="12">
        <v>370</v>
      </c>
      <c r="J2469" s="12">
        <v>370</v>
      </c>
      <c r="K2469" s="12"/>
      <c r="L2469" s="12">
        <f t="array" ref="L2469">IFERROR(LOOKUP(2^15,SEARCH({"40A","63A","80A","100A","125A","160A","200A","250A","400A","630A","800A","1000A","1250A","1600A","2000A","2500A","3200A","4000A","5000A","6300A"},UPPER(D2469)),{40,63,80,100,125,160,200,250,400,630,800,1000,1250,1600,2000,2500,3200,4000,5000,6300}),0)</f>
        <v>2500</v>
      </c>
      <c r="M2469" s="9" t="str">
        <f t="shared" si="191"/>
        <v>Elbow Edge</v>
      </c>
      <c r="N2469" s="9" t="str">
        <f t="shared" si="192"/>
        <v>CU</v>
      </c>
      <c r="O2469" s="13" t="str">
        <f t="shared" si="193"/>
        <v>Silver</v>
      </c>
      <c r="P2469" s="9" t="str">
        <f t="shared" si="194"/>
        <v>Epoxy</v>
      </c>
      <c r="Q2469" s="9" t="str">
        <f t="shared" si="195"/>
        <v>5</v>
      </c>
      <c r="R24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69" s="14" t="str">
        <f>IF(ProjectsDB[[#This Row],[Item Type]]="Straight Plug-In",_xlfn.TEXTJOIN("-",TRUE,M2469&amp;"-"&amp;_xlfn.LET(_xlpm.txt,ProjectsDB[[#This Row],[Assembly]],_xlpm.pos,FIND("SP",_xlpm.txt),_xlpm.pre,LEFT(_xlpm.txt,_xlpm.pos-1),IF(RIGHT(_xlpm.pre,3)="123","3PL",IF(RIGHT(_xlpm.pre,2)="12","2PL",IF(RIGHT(_xlpm.pre,1)="1","1PL","3PL")))),N2469,O2469,P2469,Q2469&amp;"W",R2469),_xlfn.TEXTJOIN("-",TRUE,M2469,N2469,O2469,P2469,Q2469&amp;"W",R2469))</f>
        <v>Elbow Edge-CU-Silver-Epoxy-5W-1</v>
      </c>
      <c r="T2469" s="14" t="str">
        <f>IF(COUNTIF(Cycletime[Element Desc.],ProjectsDB[[#This Row],[Element Desc.]])&gt;0,"Found","Not Found")</f>
        <v>Found</v>
      </c>
    </row>
    <row r="2470" spans="2:20" x14ac:dyDescent="0.25">
      <c r="B2470" s="8" t="s">
        <v>5106</v>
      </c>
      <c r="C2470" s="9" t="s">
        <v>5107</v>
      </c>
      <c r="D2470" s="9" t="s">
        <v>5108</v>
      </c>
      <c r="E2470" s="10">
        <v>1</v>
      </c>
      <c r="F2470" s="9" t="s">
        <v>5072</v>
      </c>
      <c r="G2470" s="9" t="s">
        <v>1544</v>
      </c>
      <c r="H2470" s="11"/>
      <c r="I2470" s="12">
        <v>2360</v>
      </c>
      <c r="J2470" s="12"/>
      <c r="K2470" s="12"/>
      <c r="L2470" s="12">
        <f t="array" ref="L2470">IFERROR(LOOKUP(2^15,SEARCH({"40A","63A","80A","100A","125A","160A","200A","250A","400A","630A","800A","1000A","1250A","1600A","2000A","2500A","3200A","4000A","5000A","6300A"},UPPER(D2470)),{40,63,80,100,125,160,200,250,400,630,800,1000,1250,1600,2000,2500,3200,4000,5000,6300}),0)</f>
        <v>2500</v>
      </c>
      <c r="M2470" s="9" t="str">
        <f t="shared" si="191"/>
        <v>Straight Feeder</v>
      </c>
      <c r="N2470" s="9" t="str">
        <f t="shared" si="192"/>
        <v>CU</v>
      </c>
      <c r="O2470" s="13" t="str">
        <f t="shared" si="193"/>
        <v>Silver</v>
      </c>
      <c r="P2470" s="9" t="str">
        <f t="shared" si="194"/>
        <v>Epoxy</v>
      </c>
      <c r="Q2470" s="9" t="str">
        <f t="shared" si="195"/>
        <v>5</v>
      </c>
      <c r="R24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70" s="14" t="str">
        <f>IF(ProjectsDB[[#This Row],[Item Type]]="Straight Plug-In",_xlfn.TEXTJOIN("-",TRUE,M2470&amp;"-"&amp;_xlfn.LET(_xlpm.txt,ProjectsDB[[#This Row],[Assembly]],_xlpm.pos,FIND("SP",_xlpm.txt),_xlpm.pre,LEFT(_xlpm.txt,_xlpm.pos-1),IF(RIGHT(_xlpm.pre,3)="123","3PL",IF(RIGHT(_xlpm.pre,2)="12","2PL",IF(RIGHT(_xlpm.pre,1)="1","1PL","3PL")))),N2470,O2470,P2470,Q2470&amp;"W",R2470),_xlfn.TEXTJOIN("-",TRUE,M2470,N2470,O2470,P2470,Q2470&amp;"W",R2470))</f>
        <v>Straight Feeder-CU-Silver-Epoxy-5W-1</v>
      </c>
      <c r="T2470" s="14" t="str">
        <f>IF(COUNTIF(Cycletime[Element Desc.],ProjectsDB[[#This Row],[Element Desc.]])&gt;0,"Found","Not Found")</f>
        <v>Found</v>
      </c>
    </row>
    <row r="2471" spans="2:20" x14ac:dyDescent="0.25">
      <c r="B2471" s="8" t="s">
        <v>5109</v>
      </c>
      <c r="C2471" s="9" t="s">
        <v>5110</v>
      </c>
      <c r="D2471" s="9" t="s">
        <v>5111</v>
      </c>
      <c r="E2471" s="10">
        <v>1</v>
      </c>
      <c r="F2471" s="9" t="s">
        <v>5072</v>
      </c>
      <c r="G2471" s="9" t="s">
        <v>1544</v>
      </c>
      <c r="H2471" s="11"/>
      <c r="I2471" s="12">
        <v>1400</v>
      </c>
      <c r="J2471" s="12"/>
      <c r="K2471" s="12"/>
      <c r="L2471" s="12">
        <f t="array" ref="L2471">IFERROR(LOOKUP(2^15,SEARCH({"40A","63A","80A","100A","125A","160A","200A","250A","400A","630A","800A","1000A","1250A","1600A","2000A","2500A","3200A","4000A","5000A","6300A"},UPPER(D2471)),{40,63,80,100,125,160,200,250,400,630,800,1000,1250,1600,2000,2500,3200,4000,5000,6300}),0)</f>
        <v>2500</v>
      </c>
      <c r="M2471" s="9" t="str">
        <f t="shared" si="191"/>
        <v>Straight Feeder</v>
      </c>
      <c r="N2471" s="9" t="str">
        <f t="shared" si="192"/>
        <v>CU</v>
      </c>
      <c r="O2471" s="13" t="str">
        <f t="shared" si="193"/>
        <v>Silver</v>
      </c>
      <c r="P2471" s="9" t="str">
        <f t="shared" si="194"/>
        <v>Epoxy</v>
      </c>
      <c r="Q2471" s="9" t="str">
        <f t="shared" si="195"/>
        <v>5</v>
      </c>
      <c r="R24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71" s="14" t="str">
        <f>IF(ProjectsDB[[#This Row],[Item Type]]="Straight Plug-In",_xlfn.TEXTJOIN("-",TRUE,M2471&amp;"-"&amp;_xlfn.LET(_xlpm.txt,ProjectsDB[[#This Row],[Assembly]],_xlpm.pos,FIND("SP",_xlpm.txt),_xlpm.pre,LEFT(_xlpm.txt,_xlpm.pos-1),IF(RIGHT(_xlpm.pre,3)="123","3PL",IF(RIGHT(_xlpm.pre,2)="12","2PL",IF(RIGHT(_xlpm.pre,1)="1","1PL","3PL")))),N2471,O2471,P2471,Q2471&amp;"W",R2471),_xlfn.TEXTJOIN("-",TRUE,M2471,N2471,O2471,P2471,Q2471&amp;"W",R2471))</f>
        <v>Straight Feeder-CU-Silver-Epoxy-5W-1</v>
      </c>
      <c r="T2471" s="14" t="str">
        <f>IF(COUNTIF(Cycletime[Element Desc.],ProjectsDB[[#This Row],[Element Desc.]])&gt;0,"Found","Not Found")</f>
        <v>Found</v>
      </c>
    </row>
    <row r="2472" spans="2:20" x14ac:dyDescent="0.25">
      <c r="B2472" s="8" t="s">
        <v>5112</v>
      </c>
      <c r="C2472" s="9" t="s">
        <v>5113</v>
      </c>
      <c r="D2472" s="9" t="s">
        <v>5114</v>
      </c>
      <c r="E2472" s="10">
        <v>2</v>
      </c>
      <c r="F2472" s="9" t="s">
        <v>5072</v>
      </c>
      <c r="G2472" s="9" t="s">
        <v>1544</v>
      </c>
      <c r="H2472" s="11"/>
      <c r="I2472" s="12">
        <v>1000</v>
      </c>
      <c r="J2472" s="12"/>
      <c r="K2472" s="12"/>
      <c r="L2472" s="12">
        <f t="array" ref="L2472">IFERROR(LOOKUP(2^15,SEARCH({"40A","63A","80A","100A","125A","160A","200A","250A","400A","630A","800A","1000A","1250A","1600A","2000A","2500A","3200A","4000A","5000A","6300A"},UPPER(D2472)),{40,63,80,100,125,160,200,250,400,630,800,1000,1250,1600,2000,2500,3200,4000,5000,6300}),0)</f>
        <v>2500</v>
      </c>
      <c r="M2472" s="9" t="str">
        <f t="shared" si="191"/>
        <v>Straight Feeder</v>
      </c>
      <c r="N2472" s="9" t="str">
        <f t="shared" si="192"/>
        <v>CU</v>
      </c>
      <c r="O2472" s="13" t="str">
        <f t="shared" si="193"/>
        <v>Silver</v>
      </c>
      <c r="P2472" s="9" t="str">
        <f t="shared" si="194"/>
        <v>Epoxy</v>
      </c>
      <c r="Q2472" s="9" t="str">
        <f t="shared" si="195"/>
        <v>5</v>
      </c>
      <c r="R24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72" s="14" t="str">
        <f>IF(ProjectsDB[[#This Row],[Item Type]]="Straight Plug-In",_xlfn.TEXTJOIN("-",TRUE,M2472&amp;"-"&amp;_xlfn.LET(_xlpm.txt,ProjectsDB[[#This Row],[Assembly]],_xlpm.pos,FIND("SP",_xlpm.txt),_xlpm.pre,LEFT(_xlpm.txt,_xlpm.pos-1),IF(RIGHT(_xlpm.pre,3)="123","3PL",IF(RIGHT(_xlpm.pre,2)="12","2PL",IF(RIGHT(_xlpm.pre,1)="1","1PL","3PL")))),N2472,O2472,P2472,Q2472&amp;"W",R2472),_xlfn.TEXTJOIN("-",TRUE,M2472,N2472,O2472,P2472,Q2472&amp;"W",R2472))</f>
        <v>Straight Feeder-CU-Silver-Epoxy-5W-1</v>
      </c>
      <c r="T2472" s="14" t="str">
        <f>IF(COUNTIF(Cycletime[Element Desc.],ProjectsDB[[#This Row],[Element Desc.]])&gt;0,"Found","Not Found")</f>
        <v>Found</v>
      </c>
    </row>
    <row r="2473" spans="2:20" x14ac:dyDescent="0.25">
      <c r="B2473" s="8" t="s">
        <v>5115</v>
      </c>
      <c r="C2473" s="9" t="s">
        <v>5116</v>
      </c>
      <c r="D2473" s="9" t="s">
        <v>5117</v>
      </c>
      <c r="E2473" s="10">
        <v>1</v>
      </c>
      <c r="F2473" s="9" t="s">
        <v>5072</v>
      </c>
      <c r="G2473" s="9" t="s">
        <v>1544</v>
      </c>
      <c r="H2473" s="11"/>
      <c r="I2473" s="12">
        <v>1000</v>
      </c>
      <c r="J2473" s="12"/>
      <c r="K2473" s="12"/>
      <c r="L2473" s="12">
        <f t="array" ref="L2473">IFERROR(LOOKUP(2^15,SEARCH({"40A","63A","80A","100A","125A","160A","200A","250A","400A","630A","800A","1000A","1250A","1600A","2000A","2500A","3200A","4000A","5000A","6300A"},UPPER(D2473)),{40,63,80,100,125,160,200,250,400,630,800,1000,1250,1600,2000,2500,3200,4000,5000,6300}),0)</f>
        <v>2500</v>
      </c>
      <c r="M2473" s="9" t="str">
        <f t="shared" si="191"/>
        <v>Expansion Joint</v>
      </c>
      <c r="N2473" s="9" t="str">
        <f t="shared" si="192"/>
        <v>CU</v>
      </c>
      <c r="O2473" s="13" t="str">
        <f t="shared" si="193"/>
        <v>Silver</v>
      </c>
      <c r="P2473" s="9" t="str">
        <f t="shared" si="194"/>
        <v>Epoxy</v>
      </c>
      <c r="Q2473" s="9" t="str">
        <f t="shared" si="195"/>
        <v>5</v>
      </c>
      <c r="R24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73" s="14" t="str">
        <f>IF(ProjectsDB[[#This Row],[Item Type]]="Straight Plug-In",_xlfn.TEXTJOIN("-",TRUE,M2473&amp;"-"&amp;_xlfn.LET(_xlpm.txt,ProjectsDB[[#This Row],[Assembly]],_xlpm.pos,FIND("SP",_xlpm.txt),_xlpm.pre,LEFT(_xlpm.txt,_xlpm.pos-1),IF(RIGHT(_xlpm.pre,3)="123","3PL",IF(RIGHT(_xlpm.pre,2)="12","2PL",IF(RIGHT(_xlpm.pre,1)="1","1PL","3PL")))),N2473,O2473,P2473,Q2473&amp;"W",R2473),_xlfn.TEXTJOIN("-",TRUE,M2473,N2473,O2473,P2473,Q2473&amp;"W",R2473))</f>
        <v>Expansion Joint-CU-Silver-Epoxy-5W-1</v>
      </c>
      <c r="T2473" s="14" t="str">
        <f>IF(COUNTIF(Cycletime[Element Desc.],ProjectsDB[[#This Row],[Element Desc.]])&gt;0,"Found","Not Found")</f>
        <v>Found</v>
      </c>
    </row>
    <row r="2474" spans="2:20" x14ac:dyDescent="0.25">
      <c r="B2474" s="8" t="s">
        <v>5118</v>
      </c>
      <c r="C2474" s="9" t="s">
        <v>5119</v>
      </c>
      <c r="D2474" s="9" t="s">
        <v>5120</v>
      </c>
      <c r="E2474" s="10">
        <v>1</v>
      </c>
      <c r="F2474" s="9" t="s">
        <v>5072</v>
      </c>
      <c r="G2474" s="9" t="s">
        <v>1544</v>
      </c>
      <c r="H2474" s="11"/>
      <c r="I2474" s="12">
        <v>370</v>
      </c>
      <c r="J2474" s="12">
        <v>510</v>
      </c>
      <c r="K2474" s="12"/>
      <c r="L2474" s="12">
        <f t="array" ref="L2474">IFERROR(LOOKUP(2^15,SEARCH({"40A","63A","80A","100A","125A","160A","200A","250A","400A","630A","800A","1000A","1250A","1600A","2000A","2500A","3200A","4000A","5000A","6300A"},UPPER(D2474)),{40,63,80,100,125,160,200,250,400,630,800,1000,1250,1600,2000,2500,3200,4000,5000,6300}),0)</f>
        <v>2500</v>
      </c>
      <c r="M2474" s="9" t="str">
        <f t="shared" si="191"/>
        <v>Elbow Edge</v>
      </c>
      <c r="N2474" s="9" t="str">
        <f t="shared" si="192"/>
        <v>CU</v>
      </c>
      <c r="O2474" s="13" t="str">
        <f t="shared" si="193"/>
        <v>Silver</v>
      </c>
      <c r="P2474" s="9" t="str">
        <f t="shared" si="194"/>
        <v>Epoxy</v>
      </c>
      <c r="Q2474" s="9" t="str">
        <f t="shared" si="195"/>
        <v>5</v>
      </c>
      <c r="R24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74" s="14" t="str">
        <f>IF(ProjectsDB[[#This Row],[Item Type]]="Straight Plug-In",_xlfn.TEXTJOIN("-",TRUE,M2474&amp;"-"&amp;_xlfn.LET(_xlpm.txt,ProjectsDB[[#This Row],[Assembly]],_xlpm.pos,FIND("SP",_xlpm.txt),_xlpm.pre,LEFT(_xlpm.txt,_xlpm.pos-1),IF(RIGHT(_xlpm.pre,3)="123","3PL",IF(RIGHT(_xlpm.pre,2)="12","2PL",IF(RIGHT(_xlpm.pre,1)="1","1PL","3PL")))),N2474,O2474,P2474,Q2474&amp;"W",R2474),_xlfn.TEXTJOIN("-",TRUE,M2474,N2474,O2474,P2474,Q2474&amp;"W",R2474))</f>
        <v>Elbow Edge-CU-Silver-Epoxy-5W-1</v>
      </c>
      <c r="T2474" s="14" t="str">
        <f>IF(COUNTIF(Cycletime[Element Desc.],ProjectsDB[[#This Row],[Element Desc.]])&gt;0,"Found","Not Found")</f>
        <v>Found</v>
      </c>
    </row>
    <row r="2475" spans="2:20" x14ac:dyDescent="0.25">
      <c r="B2475" s="8" t="s">
        <v>5121</v>
      </c>
      <c r="C2475" s="9" t="s">
        <v>5122</v>
      </c>
      <c r="D2475" s="9" t="s">
        <v>5123</v>
      </c>
      <c r="E2475" s="10">
        <v>1</v>
      </c>
      <c r="F2475" s="9" t="s">
        <v>5072</v>
      </c>
      <c r="G2475" s="9" t="s">
        <v>1544</v>
      </c>
      <c r="H2475" s="11"/>
      <c r="I2475" s="12">
        <v>370</v>
      </c>
      <c r="J2475" s="12">
        <v>565</v>
      </c>
      <c r="K2475" s="12">
        <v>370</v>
      </c>
      <c r="L2475" s="12">
        <f t="array" ref="L2475">IFERROR(LOOKUP(2^15,SEARCH({"40A","63A","80A","100A","125A","160A","200A","250A","400A","630A","800A","1000A","1250A","1600A","2000A","2500A","3200A","4000A","5000A","6300A"},UPPER(D2475)),{40,63,80,100,125,160,200,250,400,630,800,1000,1250,1600,2000,2500,3200,4000,5000,6300}),0)</f>
        <v>2500</v>
      </c>
      <c r="M2475" s="9" t="str">
        <f t="shared" si="191"/>
        <v>Z-Unit Edge</v>
      </c>
      <c r="N2475" s="9" t="str">
        <f t="shared" si="192"/>
        <v>CU</v>
      </c>
      <c r="O2475" s="13" t="str">
        <f t="shared" si="193"/>
        <v>Silver</v>
      </c>
      <c r="P2475" s="9" t="str">
        <f t="shared" si="194"/>
        <v>Epoxy</v>
      </c>
      <c r="Q2475" s="9" t="str">
        <f t="shared" si="195"/>
        <v>5</v>
      </c>
      <c r="R24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75" s="14" t="str">
        <f>IF(ProjectsDB[[#This Row],[Item Type]]="Straight Plug-In",_xlfn.TEXTJOIN("-",TRUE,M2475&amp;"-"&amp;_xlfn.LET(_xlpm.txt,ProjectsDB[[#This Row],[Assembly]],_xlpm.pos,FIND("SP",_xlpm.txt),_xlpm.pre,LEFT(_xlpm.txt,_xlpm.pos-1),IF(RIGHT(_xlpm.pre,3)="123","3PL",IF(RIGHT(_xlpm.pre,2)="12","2PL",IF(RIGHT(_xlpm.pre,1)="1","1PL","3PL")))),N2475,O2475,P2475,Q2475&amp;"W",R2475),_xlfn.TEXTJOIN("-",TRUE,M2475,N2475,O2475,P2475,Q2475&amp;"W",R2475))</f>
        <v>Z-Unit Edge-CU-Silver-Epoxy-5W-1</v>
      </c>
      <c r="T2475" s="14" t="str">
        <f>IF(COUNTIF(Cycletime[Element Desc.],ProjectsDB[[#This Row],[Element Desc.]])&gt;0,"Found","Not Found")</f>
        <v>Found</v>
      </c>
    </row>
    <row r="2476" spans="2:20" x14ac:dyDescent="0.25">
      <c r="B2476" s="8" t="s">
        <v>5124</v>
      </c>
      <c r="C2476" s="9" t="s">
        <v>5125</v>
      </c>
      <c r="D2476" s="9" t="s">
        <v>5126</v>
      </c>
      <c r="E2476" s="10">
        <v>1</v>
      </c>
      <c r="F2476" s="9" t="s">
        <v>5072</v>
      </c>
      <c r="G2476" s="9" t="s">
        <v>1544</v>
      </c>
      <c r="H2476" s="11"/>
      <c r="I2476" s="12">
        <v>2260</v>
      </c>
      <c r="J2476" s="12"/>
      <c r="K2476" s="12"/>
      <c r="L2476" s="12">
        <f t="array" ref="L2476">IFERROR(LOOKUP(2^15,SEARCH({"40A","63A","80A","100A","125A","160A","200A","250A","400A","630A","800A","1000A","1250A","1600A","2000A","2500A","3200A","4000A","5000A","6300A"},UPPER(D2476)),{40,63,80,100,125,160,200,250,400,630,800,1000,1250,1600,2000,2500,3200,4000,5000,6300}),0)</f>
        <v>2500</v>
      </c>
      <c r="M2476" s="9" t="str">
        <f t="shared" si="191"/>
        <v>Straight Feeder</v>
      </c>
      <c r="N2476" s="9" t="str">
        <f t="shared" si="192"/>
        <v>CU</v>
      </c>
      <c r="O2476" s="13" t="str">
        <f t="shared" si="193"/>
        <v>Silver</v>
      </c>
      <c r="P2476" s="9" t="str">
        <f t="shared" si="194"/>
        <v>Epoxy</v>
      </c>
      <c r="Q2476" s="9" t="str">
        <f t="shared" si="195"/>
        <v>5</v>
      </c>
      <c r="R24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76" s="14" t="str">
        <f>IF(ProjectsDB[[#This Row],[Item Type]]="Straight Plug-In",_xlfn.TEXTJOIN("-",TRUE,M2476&amp;"-"&amp;_xlfn.LET(_xlpm.txt,ProjectsDB[[#This Row],[Assembly]],_xlpm.pos,FIND("SP",_xlpm.txt),_xlpm.pre,LEFT(_xlpm.txt,_xlpm.pos-1),IF(RIGHT(_xlpm.pre,3)="123","3PL",IF(RIGHT(_xlpm.pre,2)="12","2PL",IF(RIGHT(_xlpm.pre,1)="1","1PL","3PL")))),N2476,O2476,P2476,Q2476&amp;"W",R2476),_xlfn.TEXTJOIN("-",TRUE,M2476,N2476,O2476,P2476,Q2476&amp;"W",R2476))</f>
        <v>Straight Feeder-CU-Silver-Epoxy-5W-1</v>
      </c>
      <c r="T2476" s="14" t="str">
        <f>IF(COUNTIF(Cycletime[Element Desc.],ProjectsDB[[#This Row],[Element Desc.]])&gt;0,"Found","Not Found")</f>
        <v>Found</v>
      </c>
    </row>
    <row r="2477" spans="2:20" x14ac:dyDescent="0.25">
      <c r="B2477" s="8" t="s">
        <v>5127</v>
      </c>
      <c r="C2477" s="9" t="s">
        <v>5128</v>
      </c>
      <c r="D2477" s="9" t="s">
        <v>5129</v>
      </c>
      <c r="E2477" s="10">
        <v>1</v>
      </c>
      <c r="F2477" s="9" t="s">
        <v>5072</v>
      </c>
      <c r="G2477" s="9" t="s">
        <v>1544</v>
      </c>
      <c r="H2477" s="11"/>
      <c r="I2477" s="12">
        <v>710</v>
      </c>
      <c r="J2477" s="12"/>
      <c r="K2477" s="12"/>
      <c r="L2477" s="12">
        <f t="array" ref="L2477">IFERROR(LOOKUP(2^15,SEARCH({"40A","63A","80A","100A","125A","160A","200A","250A","400A","630A","800A","1000A","1250A","1600A","2000A","2500A","3200A","4000A","5000A","6300A"},UPPER(D2477)),{40,63,80,100,125,160,200,250,400,630,800,1000,1250,1600,2000,2500,3200,4000,5000,6300}),0)</f>
        <v>2500</v>
      </c>
      <c r="M2477" s="9" t="str">
        <f t="shared" si="191"/>
        <v>Straight Feeder</v>
      </c>
      <c r="N2477" s="9" t="str">
        <f t="shared" si="192"/>
        <v>CU</v>
      </c>
      <c r="O2477" s="13" t="str">
        <f t="shared" si="193"/>
        <v>Silver</v>
      </c>
      <c r="P2477" s="9" t="str">
        <f t="shared" si="194"/>
        <v>Epoxy</v>
      </c>
      <c r="Q2477" s="9" t="str">
        <f t="shared" si="195"/>
        <v>5</v>
      </c>
      <c r="R24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77" s="14" t="str">
        <f>IF(ProjectsDB[[#This Row],[Item Type]]="Straight Plug-In",_xlfn.TEXTJOIN("-",TRUE,M2477&amp;"-"&amp;_xlfn.LET(_xlpm.txt,ProjectsDB[[#This Row],[Assembly]],_xlpm.pos,FIND("SP",_xlpm.txt),_xlpm.pre,LEFT(_xlpm.txt,_xlpm.pos-1),IF(RIGHT(_xlpm.pre,3)="123","3PL",IF(RIGHT(_xlpm.pre,2)="12","2PL",IF(RIGHT(_xlpm.pre,1)="1","1PL","3PL")))),N2477,O2477,P2477,Q2477&amp;"W",R2477),_xlfn.TEXTJOIN("-",TRUE,M2477,N2477,O2477,P2477,Q2477&amp;"W",R2477))</f>
        <v>Straight Feeder-CU-Silver-Epoxy-5W-1</v>
      </c>
      <c r="T2477" s="14" t="str">
        <f>IF(COUNTIF(Cycletime[Element Desc.],ProjectsDB[[#This Row],[Element Desc.]])&gt;0,"Found","Not Found")</f>
        <v>Found</v>
      </c>
    </row>
    <row r="2478" spans="2:20" x14ac:dyDescent="0.25">
      <c r="B2478" s="8" t="s">
        <v>5130</v>
      </c>
      <c r="C2478" s="9" t="s">
        <v>5131</v>
      </c>
      <c r="D2478" s="9" t="s">
        <v>5132</v>
      </c>
      <c r="E2478" s="10">
        <v>2</v>
      </c>
      <c r="F2478" s="9" t="s">
        <v>5072</v>
      </c>
      <c r="G2478" s="9" t="s">
        <v>1544</v>
      </c>
      <c r="H2478" s="11"/>
      <c r="I2478" s="12">
        <v>370</v>
      </c>
      <c r="J2478" s="12">
        <v>370</v>
      </c>
      <c r="K2478" s="12">
        <v>370</v>
      </c>
      <c r="L2478" s="12">
        <f t="array" ref="L2478">IFERROR(LOOKUP(2^15,SEARCH({"40A","63A","80A","100A","125A","160A","200A","250A","400A","630A","800A","1000A","1250A","1600A","2000A","2500A","3200A","4000A","5000A","6300A"},UPPER(D2478)),{40,63,80,100,125,160,200,250,400,630,800,1000,1250,1600,2000,2500,3200,4000,5000,6300}),0)</f>
        <v>2500</v>
      </c>
      <c r="M2478" s="9" t="str">
        <f t="shared" si="191"/>
        <v>T-Section</v>
      </c>
      <c r="N2478" s="9" t="str">
        <f t="shared" si="192"/>
        <v>CU</v>
      </c>
      <c r="O2478" s="13" t="str">
        <f t="shared" si="193"/>
        <v>Silver</v>
      </c>
      <c r="P2478" s="9" t="str">
        <f t="shared" si="194"/>
        <v>Epoxy</v>
      </c>
      <c r="Q2478" s="9" t="str">
        <f t="shared" si="195"/>
        <v>5</v>
      </c>
      <c r="R24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78" s="14" t="str">
        <f>IF(ProjectsDB[[#This Row],[Item Type]]="Straight Plug-In",_xlfn.TEXTJOIN("-",TRUE,M2478&amp;"-"&amp;_xlfn.LET(_xlpm.txt,ProjectsDB[[#This Row],[Assembly]],_xlpm.pos,FIND("SP",_xlpm.txt),_xlpm.pre,LEFT(_xlpm.txt,_xlpm.pos-1),IF(RIGHT(_xlpm.pre,3)="123","3PL",IF(RIGHT(_xlpm.pre,2)="12","2PL",IF(RIGHT(_xlpm.pre,1)="1","1PL","3PL")))),N2478,O2478,P2478,Q2478&amp;"W",R2478),_xlfn.TEXTJOIN("-",TRUE,M2478,N2478,O2478,P2478,Q2478&amp;"W",R2478))</f>
        <v>T-Section-CU-Silver-Epoxy-5W-1</v>
      </c>
      <c r="T2478" s="14" t="str">
        <f>IF(COUNTIF(Cycletime[Element Desc.],ProjectsDB[[#This Row],[Element Desc.]])&gt;0,"Found","Not Found")</f>
        <v>Found</v>
      </c>
    </row>
    <row r="2479" spans="2:20" x14ac:dyDescent="0.25">
      <c r="B2479" s="8" t="s">
        <v>5133</v>
      </c>
      <c r="C2479" s="9" t="s">
        <v>5134</v>
      </c>
      <c r="D2479" s="9" t="s">
        <v>5135</v>
      </c>
      <c r="E2479" s="10">
        <v>2</v>
      </c>
      <c r="F2479" s="9" t="s">
        <v>5072</v>
      </c>
      <c r="G2479" s="9" t="s">
        <v>1544</v>
      </c>
      <c r="H2479" s="11"/>
      <c r="I2479" s="12">
        <v>2000</v>
      </c>
      <c r="J2479" s="12"/>
      <c r="K2479" s="12"/>
      <c r="L2479" s="12">
        <f t="array" ref="L2479">IFERROR(LOOKUP(2^15,SEARCH({"40A","63A","80A","100A","125A","160A","200A","250A","400A","630A","800A","1000A","1250A","1600A","2000A","2500A","3200A","4000A","5000A","6300A"},UPPER(D2479)),{40,63,80,100,125,160,200,250,400,630,800,1000,1250,1600,2000,2500,3200,4000,5000,6300}),0)</f>
        <v>2500</v>
      </c>
      <c r="M2479" s="9" t="str">
        <f t="shared" si="191"/>
        <v>Straight Feeder</v>
      </c>
      <c r="N2479" s="9" t="str">
        <f t="shared" si="192"/>
        <v>CU</v>
      </c>
      <c r="O2479" s="13" t="str">
        <f t="shared" si="193"/>
        <v>Silver</v>
      </c>
      <c r="P2479" s="9" t="str">
        <f t="shared" si="194"/>
        <v>Epoxy</v>
      </c>
      <c r="Q2479" s="9" t="str">
        <f t="shared" si="195"/>
        <v>5</v>
      </c>
      <c r="R24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79" s="14" t="str">
        <f>IF(ProjectsDB[[#This Row],[Item Type]]="Straight Plug-In",_xlfn.TEXTJOIN("-",TRUE,M2479&amp;"-"&amp;_xlfn.LET(_xlpm.txt,ProjectsDB[[#This Row],[Assembly]],_xlpm.pos,FIND("SP",_xlpm.txt),_xlpm.pre,LEFT(_xlpm.txt,_xlpm.pos-1),IF(RIGHT(_xlpm.pre,3)="123","3PL",IF(RIGHT(_xlpm.pre,2)="12","2PL",IF(RIGHT(_xlpm.pre,1)="1","1PL","3PL")))),N2479,O2479,P2479,Q2479&amp;"W",R2479),_xlfn.TEXTJOIN("-",TRUE,M2479,N2479,O2479,P2479,Q2479&amp;"W",R2479))</f>
        <v>Straight Feeder-CU-Silver-Epoxy-5W-1</v>
      </c>
      <c r="T2479" s="14" t="str">
        <f>IF(COUNTIF(Cycletime[Element Desc.],ProjectsDB[[#This Row],[Element Desc.]])&gt;0,"Found","Not Found")</f>
        <v>Found</v>
      </c>
    </row>
    <row r="2480" spans="2:20" x14ac:dyDescent="0.25">
      <c r="B2480" s="8" t="s">
        <v>5136</v>
      </c>
      <c r="C2480" s="9" t="s">
        <v>5137</v>
      </c>
      <c r="D2480" s="9" t="s">
        <v>5138</v>
      </c>
      <c r="E2480" s="10">
        <v>1</v>
      </c>
      <c r="F2480" s="9" t="s">
        <v>5072</v>
      </c>
      <c r="G2480" s="9" t="s">
        <v>1544</v>
      </c>
      <c r="H2480" s="11"/>
      <c r="I2480" s="12">
        <v>300</v>
      </c>
      <c r="J2480" s="12">
        <v>600</v>
      </c>
      <c r="K2480" s="12">
        <v>300</v>
      </c>
      <c r="L2480" s="12">
        <f t="array" ref="L2480">IFERROR(LOOKUP(2^15,SEARCH({"40A","63A","80A","100A","125A","160A","200A","250A","400A","630A","800A","1000A","1250A","1600A","2000A","2500A","3200A","4000A","5000A","6300A"},UPPER(D2480)),{40,63,80,100,125,160,200,250,400,630,800,1000,1250,1600,2000,2500,3200,4000,5000,6300}),0)</f>
        <v>2500</v>
      </c>
      <c r="M2480" s="9" t="str">
        <f t="shared" si="191"/>
        <v>Z-Unit Flat</v>
      </c>
      <c r="N2480" s="9" t="str">
        <f t="shared" si="192"/>
        <v>CU</v>
      </c>
      <c r="O2480" s="13" t="str">
        <f t="shared" si="193"/>
        <v>Silver</v>
      </c>
      <c r="P2480" s="9" t="str">
        <f t="shared" si="194"/>
        <v>Epoxy</v>
      </c>
      <c r="Q2480" s="9" t="str">
        <f t="shared" si="195"/>
        <v>5</v>
      </c>
      <c r="R24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80" s="14" t="str">
        <f>IF(ProjectsDB[[#This Row],[Item Type]]="Straight Plug-In",_xlfn.TEXTJOIN("-",TRUE,M2480&amp;"-"&amp;_xlfn.LET(_xlpm.txt,ProjectsDB[[#This Row],[Assembly]],_xlpm.pos,FIND("SP",_xlpm.txt),_xlpm.pre,LEFT(_xlpm.txt,_xlpm.pos-1),IF(RIGHT(_xlpm.pre,3)="123","3PL",IF(RIGHT(_xlpm.pre,2)="12","2PL",IF(RIGHT(_xlpm.pre,1)="1","1PL","3PL")))),N2480,O2480,P2480,Q2480&amp;"W",R2480),_xlfn.TEXTJOIN("-",TRUE,M2480,N2480,O2480,P2480,Q2480&amp;"W",R2480))</f>
        <v>Z-Unit Flat-CU-Silver-Epoxy-5W-1</v>
      </c>
      <c r="T2480" s="14" t="str">
        <f>IF(COUNTIF(Cycletime[Element Desc.],ProjectsDB[[#This Row],[Element Desc.]])&gt;0,"Found","Not Found")</f>
        <v>Found</v>
      </c>
    </row>
    <row r="2481" spans="2:20" x14ac:dyDescent="0.25">
      <c r="B2481" s="8" t="s">
        <v>5139</v>
      </c>
      <c r="C2481" s="9" t="s">
        <v>5140</v>
      </c>
      <c r="D2481" s="9" t="s">
        <v>5141</v>
      </c>
      <c r="E2481" s="10">
        <v>1</v>
      </c>
      <c r="F2481" s="9" t="s">
        <v>5072</v>
      </c>
      <c r="G2481" s="9" t="s">
        <v>1544</v>
      </c>
      <c r="H2481" s="11"/>
      <c r="I2481" s="12">
        <v>1070</v>
      </c>
      <c r="J2481" s="12"/>
      <c r="K2481" s="12"/>
      <c r="L2481" s="12">
        <f t="array" ref="L2481">IFERROR(LOOKUP(2^15,SEARCH({"40A","63A","80A","100A","125A","160A","200A","250A","400A","630A","800A","1000A","1250A","1600A","2000A","2500A","3200A","4000A","5000A","6300A"},UPPER(D2481)),{40,63,80,100,125,160,200,250,400,630,800,1000,1250,1600,2000,2500,3200,4000,5000,6300}),0)</f>
        <v>2500</v>
      </c>
      <c r="M2481" s="9" t="str">
        <f t="shared" si="191"/>
        <v>Straight Feeder</v>
      </c>
      <c r="N2481" s="9" t="str">
        <f t="shared" si="192"/>
        <v>CU</v>
      </c>
      <c r="O2481" s="13" t="str">
        <f t="shared" si="193"/>
        <v>Silver</v>
      </c>
      <c r="P2481" s="9" t="str">
        <f t="shared" si="194"/>
        <v>Epoxy</v>
      </c>
      <c r="Q2481" s="9" t="str">
        <f t="shared" si="195"/>
        <v>5</v>
      </c>
      <c r="R24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81" s="14" t="str">
        <f>IF(ProjectsDB[[#This Row],[Item Type]]="Straight Plug-In",_xlfn.TEXTJOIN("-",TRUE,M2481&amp;"-"&amp;_xlfn.LET(_xlpm.txt,ProjectsDB[[#This Row],[Assembly]],_xlpm.pos,FIND("SP",_xlpm.txt),_xlpm.pre,LEFT(_xlpm.txt,_xlpm.pos-1),IF(RIGHT(_xlpm.pre,3)="123","3PL",IF(RIGHT(_xlpm.pre,2)="12","2PL",IF(RIGHT(_xlpm.pre,1)="1","1PL","3PL")))),N2481,O2481,P2481,Q2481&amp;"W",R2481),_xlfn.TEXTJOIN("-",TRUE,M2481,N2481,O2481,P2481,Q2481&amp;"W",R2481))</f>
        <v>Straight Feeder-CU-Silver-Epoxy-5W-1</v>
      </c>
      <c r="T2481" s="14" t="str">
        <f>IF(COUNTIF(Cycletime[Element Desc.],ProjectsDB[[#This Row],[Element Desc.]])&gt;0,"Found","Not Found")</f>
        <v>Found</v>
      </c>
    </row>
    <row r="2482" spans="2:20" x14ac:dyDescent="0.25">
      <c r="B2482" s="8" t="s">
        <v>5142</v>
      </c>
      <c r="C2482" s="9" t="s">
        <v>5143</v>
      </c>
      <c r="D2482" s="9" t="s">
        <v>5144</v>
      </c>
      <c r="E2482" s="10">
        <v>1</v>
      </c>
      <c r="F2482" s="9" t="s">
        <v>5072</v>
      </c>
      <c r="G2482" s="9" t="s">
        <v>1544</v>
      </c>
      <c r="H2482" s="11"/>
      <c r="I2482" s="12">
        <v>300</v>
      </c>
      <c r="J2482" s="12">
        <v>360</v>
      </c>
      <c r="K2482" s="12">
        <v>300</v>
      </c>
      <c r="L2482" s="12">
        <f t="array" ref="L2482">IFERROR(LOOKUP(2^15,SEARCH({"40A","63A","80A","100A","125A","160A","200A","250A","400A","630A","800A","1000A","1250A","1600A","2000A","2500A","3200A","4000A","5000A","6300A"},UPPER(D2482)),{40,63,80,100,125,160,200,250,400,630,800,1000,1250,1600,2000,2500,3200,4000,5000,6300}),0)</f>
        <v>2500</v>
      </c>
      <c r="M2482" s="9" t="str">
        <f t="shared" si="191"/>
        <v>Z-Unit Flat</v>
      </c>
      <c r="N2482" s="9" t="str">
        <f t="shared" si="192"/>
        <v>CU</v>
      </c>
      <c r="O2482" s="13" t="str">
        <f t="shared" si="193"/>
        <v>Silver</v>
      </c>
      <c r="P2482" s="9" t="str">
        <f t="shared" si="194"/>
        <v>Epoxy</v>
      </c>
      <c r="Q2482" s="9" t="str">
        <f t="shared" si="195"/>
        <v>5</v>
      </c>
      <c r="R24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82" s="14" t="str">
        <f>IF(ProjectsDB[[#This Row],[Item Type]]="Straight Plug-In",_xlfn.TEXTJOIN("-",TRUE,M2482&amp;"-"&amp;_xlfn.LET(_xlpm.txt,ProjectsDB[[#This Row],[Assembly]],_xlpm.pos,FIND("SP",_xlpm.txt),_xlpm.pre,LEFT(_xlpm.txt,_xlpm.pos-1),IF(RIGHT(_xlpm.pre,3)="123","3PL",IF(RIGHT(_xlpm.pre,2)="12","2PL",IF(RIGHT(_xlpm.pre,1)="1","1PL","3PL")))),N2482,O2482,P2482,Q2482&amp;"W",R2482),_xlfn.TEXTJOIN("-",TRUE,M2482,N2482,O2482,P2482,Q2482&amp;"W",R2482))</f>
        <v>Z-Unit Flat-CU-Silver-Epoxy-5W-1</v>
      </c>
      <c r="T2482" s="14" t="str">
        <f>IF(COUNTIF(Cycletime[Element Desc.],ProjectsDB[[#This Row],[Element Desc.]])&gt;0,"Found","Not Found")</f>
        <v>Found</v>
      </c>
    </row>
    <row r="2483" spans="2:20" x14ac:dyDescent="0.25">
      <c r="B2483" s="8" t="s">
        <v>5145</v>
      </c>
      <c r="C2483" s="9" t="s">
        <v>5146</v>
      </c>
      <c r="D2483" s="9" t="s">
        <v>5147</v>
      </c>
      <c r="E2483" s="10">
        <v>1</v>
      </c>
      <c r="F2483" s="9" t="s">
        <v>5072</v>
      </c>
      <c r="G2483" s="9" t="s">
        <v>1544</v>
      </c>
      <c r="H2483" s="11"/>
      <c r="I2483" s="12">
        <v>370</v>
      </c>
      <c r="J2483" s="12">
        <v>370</v>
      </c>
      <c r="K2483" s="12">
        <v>154</v>
      </c>
      <c r="L2483" s="12">
        <f t="array" ref="L2483">IFERROR(LOOKUP(2^15,SEARCH({"40A","63A","80A","100A","125A","160A","200A","250A","400A","630A","800A","1000A","1250A","1600A","2000A","2500A","3200A","4000A","5000A","6300A"},UPPER(D2483)),{40,63,80,100,125,160,200,250,400,630,800,1000,1250,1600,2000,2500,3200,4000,5000,6300}),0)</f>
        <v>2500</v>
      </c>
      <c r="M2483" s="9" t="str">
        <f t="shared" si="191"/>
        <v>Elbow Edge</v>
      </c>
      <c r="N2483" s="9" t="str">
        <f t="shared" si="192"/>
        <v>CU</v>
      </c>
      <c r="O2483" s="13" t="str">
        <f t="shared" si="193"/>
        <v>Silver</v>
      </c>
      <c r="P2483" s="9" t="str">
        <f t="shared" si="194"/>
        <v>Epoxy</v>
      </c>
      <c r="Q2483" s="9" t="str">
        <f t="shared" si="195"/>
        <v>5</v>
      </c>
      <c r="R24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83" s="14" t="str">
        <f>IF(ProjectsDB[[#This Row],[Item Type]]="Straight Plug-In",_xlfn.TEXTJOIN("-",TRUE,M2483&amp;"-"&amp;_xlfn.LET(_xlpm.txt,ProjectsDB[[#This Row],[Assembly]],_xlpm.pos,FIND("SP",_xlpm.txt),_xlpm.pre,LEFT(_xlpm.txt,_xlpm.pos-1),IF(RIGHT(_xlpm.pre,3)="123","3PL",IF(RIGHT(_xlpm.pre,2)="12","2PL",IF(RIGHT(_xlpm.pre,1)="1","1PL","3PL")))),N2483,O2483,P2483,Q2483&amp;"W",R2483),_xlfn.TEXTJOIN("-",TRUE,M2483,N2483,O2483,P2483,Q2483&amp;"W",R2483))</f>
        <v>Elbow Edge-CU-Silver-Epoxy-5W-1</v>
      </c>
      <c r="T2483" s="14" t="str">
        <f>IF(COUNTIF(Cycletime[Element Desc.],ProjectsDB[[#This Row],[Element Desc.]])&gt;0,"Found","Not Found")</f>
        <v>Found</v>
      </c>
    </row>
    <row r="2484" spans="2:20" x14ac:dyDescent="0.25">
      <c r="B2484" s="8" t="s">
        <v>5148</v>
      </c>
      <c r="C2484" s="9" t="s">
        <v>5149</v>
      </c>
      <c r="D2484" s="9" t="s">
        <v>5150</v>
      </c>
      <c r="E2484" s="10">
        <v>1</v>
      </c>
      <c r="F2484" s="9" t="s">
        <v>5072</v>
      </c>
      <c r="G2484" s="9" t="s">
        <v>1544</v>
      </c>
      <c r="H2484" s="11"/>
      <c r="I2484" s="12">
        <v>2940</v>
      </c>
      <c r="J2484" s="12"/>
      <c r="K2484" s="12"/>
      <c r="L2484" s="12">
        <f t="array" ref="L2484">IFERROR(LOOKUP(2^15,SEARCH({"40A","63A","80A","100A","125A","160A","200A","250A","400A","630A","800A","1000A","1250A","1600A","2000A","2500A","3200A","4000A","5000A","6300A"},UPPER(D2484)),{40,63,80,100,125,160,200,250,400,630,800,1000,1250,1600,2000,2500,3200,4000,5000,6300}),0)</f>
        <v>2500</v>
      </c>
      <c r="M2484" s="9" t="str">
        <f t="shared" si="191"/>
        <v>Straight Feeder</v>
      </c>
      <c r="N2484" s="9" t="str">
        <f t="shared" si="192"/>
        <v>CU</v>
      </c>
      <c r="O2484" s="13" t="str">
        <f t="shared" si="193"/>
        <v>Silver</v>
      </c>
      <c r="P2484" s="9" t="str">
        <f t="shared" si="194"/>
        <v>Epoxy</v>
      </c>
      <c r="Q2484" s="9" t="str">
        <f t="shared" si="195"/>
        <v>5</v>
      </c>
      <c r="R24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84" s="14" t="str">
        <f>IF(ProjectsDB[[#This Row],[Item Type]]="Straight Plug-In",_xlfn.TEXTJOIN("-",TRUE,M2484&amp;"-"&amp;_xlfn.LET(_xlpm.txt,ProjectsDB[[#This Row],[Assembly]],_xlpm.pos,FIND("SP",_xlpm.txt),_xlpm.pre,LEFT(_xlpm.txt,_xlpm.pos-1),IF(RIGHT(_xlpm.pre,3)="123","3PL",IF(RIGHT(_xlpm.pre,2)="12","2PL",IF(RIGHT(_xlpm.pre,1)="1","1PL","3PL")))),N2484,O2484,P2484,Q2484&amp;"W",R2484),_xlfn.TEXTJOIN("-",TRUE,M2484,N2484,O2484,P2484,Q2484&amp;"W",R2484))</f>
        <v>Straight Feeder-CU-Silver-Epoxy-5W-1</v>
      </c>
      <c r="T2484" s="14" t="str">
        <f>IF(COUNTIF(Cycletime[Element Desc.],ProjectsDB[[#This Row],[Element Desc.]])&gt;0,"Found","Not Found")</f>
        <v>Found</v>
      </c>
    </row>
    <row r="2485" spans="2:20" x14ac:dyDescent="0.25">
      <c r="B2485" s="8" t="s">
        <v>5151</v>
      </c>
      <c r="C2485" s="9" t="s">
        <v>5152</v>
      </c>
      <c r="D2485" s="9" t="s">
        <v>5153</v>
      </c>
      <c r="E2485" s="10">
        <v>1</v>
      </c>
      <c r="F2485" s="9" t="s">
        <v>5072</v>
      </c>
      <c r="G2485" s="9" t="s">
        <v>1544</v>
      </c>
      <c r="H2485" s="11"/>
      <c r="I2485" s="12">
        <v>300</v>
      </c>
      <c r="J2485" s="12">
        <v>595</v>
      </c>
      <c r="K2485" s="12">
        <v>300</v>
      </c>
      <c r="L2485" s="12">
        <f t="array" ref="L2485">IFERROR(LOOKUP(2^15,SEARCH({"40A","63A","80A","100A","125A","160A","200A","250A","400A","630A","800A","1000A","1250A","1600A","2000A","2500A","3200A","4000A","5000A","6300A"},UPPER(D2485)),{40,63,80,100,125,160,200,250,400,630,800,1000,1250,1600,2000,2500,3200,4000,5000,6300}),0)</f>
        <v>2500</v>
      </c>
      <c r="M2485" s="9" t="str">
        <f t="shared" si="191"/>
        <v>Z-Unit Flat</v>
      </c>
      <c r="N2485" s="9" t="str">
        <f t="shared" si="192"/>
        <v>CU</v>
      </c>
      <c r="O2485" s="13" t="str">
        <f t="shared" si="193"/>
        <v>Silver</v>
      </c>
      <c r="P2485" s="9" t="str">
        <f t="shared" si="194"/>
        <v>Epoxy</v>
      </c>
      <c r="Q2485" s="9" t="str">
        <f t="shared" si="195"/>
        <v>5</v>
      </c>
      <c r="R24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85" s="14" t="str">
        <f>IF(ProjectsDB[[#This Row],[Item Type]]="Straight Plug-In",_xlfn.TEXTJOIN("-",TRUE,M2485&amp;"-"&amp;_xlfn.LET(_xlpm.txt,ProjectsDB[[#This Row],[Assembly]],_xlpm.pos,FIND("SP",_xlpm.txt),_xlpm.pre,LEFT(_xlpm.txt,_xlpm.pos-1),IF(RIGHT(_xlpm.pre,3)="123","3PL",IF(RIGHT(_xlpm.pre,2)="12","2PL",IF(RIGHT(_xlpm.pre,1)="1","1PL","3PL")))),N2485,O2485,P2485,Q2485&amp;"W",R2485),_xlfn.TEXTJOIN("-",TRUE,M2485,N2485,O2485,P2485,Q2485&amp;"W",R2485))</f>
        <v>Z-Unit Flat-CU-Silver-Epoxy-5W-1</v>
      </c>
      <c r="T2485" s="14" t="str">
        <f>IF(COUNTIF(Cycletime[Element Desc.],ProjectsDB[[#This Row],[Element Desc.]])&gt;0,"Found","Not Found")</f>
        <v>Found</v>
      </c>
    </row>
    <row r="2486" spans="2:20" x14ac:dyDescent="0.25">
      <c r="B2486" s="8" t="s">
        <v>5154</v>
      </c>
      <c r="C2486" s="9" t="s">
        <v>5155</v>
      </c>
      <c r="D2486" s="9" t="s">
        <v>5156</v>
      </c>
      <c r="E2486" s="10">
        <v>1</v>
      </c>
      <c r="F2486" s="9" t="s">
        <v>5072</v>
      </c>
      <c r="G2486" s="9" t="s">
        <v>1544</v>
      </c>
      <c r="H2486" s="11"/>
      <c r="I2486" s="12">
        <v>2000</v>
      </c>
      <c r="J2486" s="12"/>
      <c r="K2486" s="12"/>
      <c r="L2486" s="12">
        <f t="array" ref="L2486">IFERROR(LOOKUP(2^15,SEARCH({"40A","63A","80A","100A","125A","160A","200A","250A","400A","630A","800A","1000A","1250A","1600A","2000A","2500A","3200A","4000A","5000A","6300A"},UPPER(D2486)),{40,63,80,100,125,160,200,250,400,630,800,1000,1250,1600,2000,2500,3200,4000,5000,6300}),0)</f>
        <v>2500</v>
      </c>
      <c r="M2486" s="9" t="str">
        <f t="shared" si="191"/>
        <v>Straight Plug-In</v>
      </c>
      <c r="N2486" s="9" t="str">
        <f t="shared" si="192"/>
        <v>CU</v>
      </c>
      <c r="O2486" s="13" t="str">
        <f t="shared" si="193"/>
        <v>Silver</v>
      </c>
      <c r="P2486" s="9" t="str">
        <f t="shared" si="194"/>
        <v>Epoxy</v>
      </c>
      <c r="Q2486" s="9" t="str">
        <f t="shared" si="195"/>
        <v>5</v>
      </c>
      <c r="R24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86" s="14" t="str">
        <f>IF(ProjectsDB[[#This Row],[Item Type]]="Straight Plug-In",_xlfn.TEXTJOIN("-",TRUE,M2486&amp;"-"&amp;_xlfn.LET(_xlpm.txt,ProjectsDB[[#This Row],[Assembly]],_xlpm.pos,FIND("SP",_xlpm.txt),_xlpm.pre,LEFT(_xlpm.txt,_xlpm.pos-1),IF(RIGHT(_xlpm.pre,3)="123","3PL",IF(RIGHT(_xlpm.pre,2)="12","2PL",IF(RIGHT(_xlpm.pre,1)="1","1PL","3PL")))),N2486,O2486,P2486,Q2486&amp;"W",R2486),_xlfn.TEXTJOIN("-",TRUE,M2486,N2486,O2486,P2486,Q2486&amp;"W",R2486))</f>
        <v>Straight Plug-In-2PL-CU-Silver-Epoxy-5W-1</v>
      </c>
      <c r="T2486" s="14" t="str">
        <f>IF(COUNTIF(Cycletime[Element Desc.],ProjectsDB[[#This Row],[Element Desc.]])&gt;0,"Found","Not Found")</f>
        <v>Found</v>
      </c>
    </row>
    <row r="2487" spans="2:20" x14ac:dyDescent="0.25">
      <c r="B2487" s="8" t="s">
        <v>5157</v>
      </c>
      <c r="C2487" s="9" t="s">
        <v>5158</v>
      </c>
      <c r="D2487" s="9" t="s">
        <v>5159</v>
      </c>
      <c r="E2487" s="10">
        <v>1</v>
      </c>
      <c r="F2487" s="9" t="s">
        <v>5072</v>
      </c>
      <c r="G2487" s="9" t="s">
        <v>1544</v>
      </c>
      <c r="H2487" s="11"/>
      <c r="I2487" s="12">
        <v>360</v>
      </c>
      <c r="J2487" s="12">
        <v>550</v>
      </c>
      <c r="K2487" s="12">
        <v>360</v>
      </c>
      <c r="L2487" s="12">
        <f t="array" ref="L2487">IFERROR(LOOKUP(2^15,SEARCH({"40A","63A","80A","100A","125A","160A","200A","250A","400A","630A","800A","1000A","1250A","1600A","2000A","2500A","3200A","4000A","5000A","6300A"},UPPER(D2487)),{40,63,80,100,125,160,200,250,400,630,800,1000,1250,1600,2000,2500,3200,4000,5000,6300}),0)</f>
        <v>2500</v>
      </c>
      <c r="M2487" s="9" t="str">
        <f t="shared" si="191"/>
        <v>Z-Unit Flat</v>
      </c>
      <c r="N2487" s="9" t="str">
        <f t="shared" si="192"/>
        <v>CU</v>
      </c>
      <c r="O2487" s="13" t="str">
        <f t="shared" si="193"/>
        <v>Silver</v>
      </c>
      <c r="P2487" s="9" t="str">
        <f t="shared" si="194"/>
        <v>Epoxy</v>
      </c>
      <c r="Q2487" s="9" t="str">
        <f t="shared" si="195"/>
        <v>5</v>
      </c>
      <c r="R24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87" s="14" t="str">
        <f>IF(ProjectsDB[[#This Row],[Item Type]]="Straight Plug-In",_xlfn.TEXTJOIN("-",TRUE,M2487&amp;"-"&amp;_xlfn.LET(_xlpm.txt,ProjectsDB[[#This Row],[Assembly]],_xlpm.pos,FIND("SP",_xlpm.txt),_xlpm.pre,LEFT(_xlpm.txt,_xlpm.pos-1),IF(RIGHT(_xlpm.pre,3)="123","3PL",IF(RIGHT(_xlpm.pre,2)="12","2PL",IF(RIGHT(_xlpm.pre,1)="1","1PL","3PL")))),N2487,O2487,P2487,Q2487&amp;"W",R2487),_xlfn.TEXTJOIN("-",TRUE,M2487,N2487,O2487,P2487,Q2487&amp;"W",R2487))</f>
        <v>Z-Unit Flat-CU-Silver-Epoxy-5W-1</v>
      </c>
      <c r="T2487" s="14" t="str">
        <f>IF(COUNTIF(Cycletime[Element Desc.],ProjectsDB[[#This Row],[Element Desc.]])&gt;0,"Found","Not Found")</f>
        <v>Found</v>
      </c>
    </row>
    <row r="2488" spans="2:20" x14ac:dyDescent="0.25">
      <c r="B2488" s="8" t="s">
        <v>5160</v>
      </c>
      <c r="C2488" s="9" t="s">
        <v>5161</v>
      </c>
      <c r="D2488" s="9" t="s">
        <v>5162</v>
      </c>
      <c r="E2488" s="10">
        <v>1</v>
      </c>
      <c r="F2488" s="9" t="s">
        <v>5072</v>
      </c>
      <c r="G2488" s="9" t="s">
        <v>1544</v>
      </c>
      <c r="H2488" s="11"/>
      <c r="I2488" s="12">
        <v>370</v>
      </c>
      <c r="J2488" s="12">
        <v>425</v>
      </c>
      <c r="K2488" s="12">
        <v>370</v>
      </c>
      <c r="L2488" s="12">
        <f t="array" ref="L2488">IFERROR(LOOKUP(2^15,SEARCH({"40A","63A","80A","100A","125A","160A","200A","250A","400A","630A","800A","1000A","1250A","1600A","2000A","2500A","3200A","4000A","5000A","6300A"},UPPER(D2488)),{40,63,80,100,125,160,200,250,400,630,800,1000,1250,1600,2000,2500,3200,4000,5000,6300}),0)</f>
        <v>2500</v>
      </c>
      <c r="M2488" s="9" t="str">
        <f t="shared" si="191"/>
        <v>Z-Unit Edge</v>
      </c>
      <c r="N2488" s="9" t="str">
        <f t="shared" si="192"/>
        <v>CU</v>
      </c>
      <c r="O2488" s="13" t="str">
        <f t="shared" si="193"/>
        <v>Silver</v>
      </c>
      <c r="P2488" s="9" t="str">
        <f t="shared" si="194"/>
        <v>Epoxy</v>
      </c>
      <c r="Q2488" s="9" t="str">
        <f t="shared" si="195"/>
        <v>5</v>
      </c>
      <c r="R24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88" s="14" t="str">
        <f>IF(ProjectsDB[[#This Row],[Item Type]]="Straight Plug-In",_xlfn.TEXTJOIN("-",TRUE,M2488&amp;"-"&amp;_xlfn.LET(_xlpm.txt,ProjectsDB[[#This Row],[Assembly]],_xlpm.pos,FIND("SP",_xlpm.txt),_xlpm.pre,LEFT(_xlpm.txt,_xlpm.pos-1),IF(RIGHT(_xlpm.pre,3)="123","3PL",IF(RIGHT(_xlpm.pre,2)="12","2PL",IF(RIGHT(_xlpm.pre,1)="1","1PL","3PL")))),N2488,O2488,P2488,Q2488&amp;"W",R2488),_xlfn.TEXTJOIN("-",TRUE,M2488,N2488,O2488,P2488,Q2488&amp;"W",R2488))</f>
        <v>Z-Unit Edge-CU-Silver-Epoxy-5W-1</v>
      </c>
      <c r="T2488" s="14" t="str">
        <f>IF(COUNTIF(Cycletime[Element Desc.],ProjectsDB[[#This Row],[Element Desc.]])&gt;0,"Found","Not Found")</f>
        <v>Found</v>
      </c>
    </row>
    <row r="2489" spans="2:20" x14ac:dyDescent="0.25">
      <c r="B2489" s="8" t="s">
        <v>5163</v>
      </c>
      <c r="C2489" s="9" t="s">
        <v>5164</v>
      </c>
      <c r="D2489" s="9" t="s">
        <v>5165</v>
      </c>
      <c r="E2489" s="10">
        <v>1</v>
      </c>
      <c r="F2489" s="9" t="s">
        <v>5072</v>
      </c>
      <c r="G2489" s="9" t="s">
        <v>1544</v>
      </c>
      <c r="H2489" s="11"/>
      <c r="I2489" s="12">
        <v>1105</v>
      </c>
      <c r="J2489" s="12"/>
      <c r="K2489" s="12"/>
      <c r="L2489" s="12">
        <f t="array" ref="L2489">IFERROR(LOOKUP(2^15,SEARCH({"40A","63A","80A","100A","125A","160A","200A","250A","400A","630A","800A","1000A","1250A","1600A","2000A","2500A","3200A","4000A","5000A","6300A"},UPPER(D2489)),{40,63,80,100,125,160,200,250,400,630,800,1000,1250,1600,2000,2500,3200,4000,5000,6300}),0)</f>
        <v>2500</v>
      </c>
      <c r="M2489" s="9" t="str">
        <f t="shared" si="191"/>
        <v>Straight Feeder</v>
      </c>
      <c r="N2489" s="9" t="str">
        <f t="shared" si="192"/>
        <v>CU</v>
      </c>
      <c r="O2489" s="13" t="str">
        <f t="shared" si="193"/>
        <v>Silver</v>
      </c>
      <c r="P2489" s="9" t="str">
        <f t="shared" si="194"/>
        <v>Epoxy</v>
      </c>
      <c r="Q2489" s="9" t="str">
        <f t="shared" si="195"/>
        <v>5</v>
      </c>
      <c r="R24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89" s="14" t="str">
        <f>IF(ProjectsDB[[#This Row],[Item Type]]="Straight Plug-In",_xlfn.TEXTJOIN("-",TRUE,M2489&amp;"-"&amp;_xlfn.LET(_xlpm.txt,ProjectsDB[[#This Row],[Assembly]],_xlpm.pos,FIND("SP",_xlpm.txt),_xlpm.pre,LEFT(_xlpm.txt,_xlpm.pos-1),IF(RIGHT(_xlpm.pre,3)="123","3PL",IF(RIGHT(_xlpm.pre,2)="12","2PL",IF(RIGHT(_xlpm.pre,1)="1","1PL","3PL")))),N2489,O2489,P2489,Q2489&amp;"W",R2489),_xlfn.TEXTJOIN("-",TRUE,M2489,N2489,O2489,P2489,Q2489&amp;"W",R2489))</f>
        <v>Straight Feeder-CU-Silver-Epoxy-5W-1</v>
      </c>
      <c r="T2489" s="14" t="str">
        <f>IF(COUNTIF(Cycletime[Element Desc.],ProjectsDB[[#This Row],[Element Desc.]])&gt;0,"Found","Not Found")</f>
        <v>Found</v>
      </c>
    </row>
    <row r="2490" spans="2:20" x14ac:dyDescent="0.25">
      <c r="B2490" s="8" t="s">
        <v>5166</v>
      </c>
      <c r="C2490" s="9" t="s">
        <v>5167</v>
      </c>
      <c r="D2490" s="9" t="s">
        <v>5168</v>
      </c>
      <c r="E2490" s="10">
        <v>1</v>
      </c>
      <c r="F2490" s="9" t="s">
        <v>5072</v>
      </c>
      <c r="G2490" s="9" t="s">
        <v>1544</v>
      </c>
      <c r="H2490" s="11"/>
      <c r="I2490" s="12">
        <v>2670</v>
      </c>
      <c r="J2490" s="12"/>
      <c r="K2490" s="12"/>
      <c r="L2490" s="12">
        <f t="array" ref="L2490">IFERROR(LOOKUP(2^15,SEARCH({"40A","63A","80A","100A","125A","160A","200A","250A","400A","630A","800A","1000A","1250A","1600A","2000A","2500A","3200A","4000A","5000A","6300A"},UPPER(D2490)),{40,63,80,100,125,160,200,250,400,630,800,1000,1250,1600,2000,2500,3200,4000,5000,6300}),0)</f>
        <v>2500</v>
      </c>
      <c r="M2490" s="9" t="str">
        <f t="shared" si="191"/>
        <v>Straight Feeder</v>
      </c>
      <c r="N2490" s="9" t="str">
        <f t="shared" si="192"/>
        <v>CU</v>
      </c>
      <c r="O2490" s="13" t="str">
        <f t="shared" si="193"/>
        <v>Silver</v>
      </c>
      <c r="P2490" s="9" t="str">
        <f t="shared" si="194"/>
        <v>Epoxy</v>
      </c>
      <c r="Q2490" s="9" t="str">
        <f t="shared" si="195"/>
        <v>5</v>
      </c>
      <c r="R24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90" s="14" t="str">
        <f>IF(ProjectsDB[[#This Row],[Item Type]]="Straight Plug-In",_xlfn.TEXTJOIN("-",TRUE,M2490&amp;"-"&amp;_xlfn.LET(_xlpm.txt,ProjectsDB[[#This Row],[Assembly]],_xlpm.pos,FIND("SP",_xlpm.txt),_xlpm.pre,LEFT(_xlpm.txt,_xlpm.pos-1),IF(RIGHT(_xlpm.pre,3)="123","3PL",IF(RIGHT(_xlpm.pre,2)="12","2PL",IF(RIGHT(_xlpm.pre,1)="1","1PL","3PL")))),N2490,O2490,P2490,Q2490&amp;"W",R2490),_xlfn.TEXTJOIN("-",TRUE,M2490,N2490,O2490,P2490,Q2490&amp;"W",R2490))</f>
        <v>Straight Feeder-CU-Silver-Epoxy-5W-1</v>
      </c>
      <c r="T2490" s="14" t="str">
        <f>IF(COUNTIF(Cycletime[Element Desc.],ProjectsDB[[#This Row],[Element Desc.]])&gt;0,"Found","Not Found")</f>
        <v>Found</v>
      </c>
    </row>
    <row r="2491" spans="2:20" x14ac:dyDescent="0.25">
      <c r="B2491" s="8" t="s">
        <v>5169</v>
      </c>
      <c r="C2491" s="9" t="s">
        <v>5170</v>
      </c>
      <c r="D2491" s="9" t="s">
        <v>5171</v>
      </c>
      <c r="E2491" s="10">
        <v>1</v>
      </c>
      <c r="F2491" s="9" t="s">
        <v>5072</v>
      </c>
      <c r="G2491" s="9" t="s">
        <v>1544</v>
      </c>
      <c r="H2491" s="11"/>
      <c r="I2491" s="12">
        <v>3000</v>
      </c>
      <c r="J2491" s="12"/>
      <c r="K2491" s="12"/>
      <c r="L2491" s="12">
        <f t="array" ref="L2491">IFERROR(LOOKUP(2^15,SEARCH({"40A","63A","80A","100A","125A","160A","200A","250A","400A","630A","800A","1000A","1250A","1600A","2000A","2500A","3200A","4000A","5000A","6300A"},UPPER(D2491)),{40,63,80,100,125,160,200,250,400,630,800,1000,1250,1600,2000,2500,3200,4000,5000,6300}),0)</f>
        <v>2500</v>
      </c>
      <c r="M2491" s="9" t="str">
        <f t="shared" si="191"/>
        <v>Straight Feeder</v>
      </c>
      <c r="N2491" s="9" t="str">
        <f t="shared" si="192"/>
        <v>CU</v>
      </c>
      <c r="O2491" s="13" t="str">
        <f t="shared" si="193"/>
        <v>Silver</v>
      </c>
      <c r="P2491" s="9" t="str">
        <f t="shared" si="194"/>
        <v>Epoxy</v>
      </c>
      <c r="Q2491" s="9" t="str">
        <f t="shared" si="195"/>
        <v>5</v>
      </c>
      <c r="R24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91" s="14" t="str">
        <f>IF(ProjectsDB[[#This Row],[Item Type]]="Straight Plug-In",_xlfn.TEXTJOIN("-",TRUE,M2491&amp;"-"&amp;_xlfn.LET(_xlpm.txt,ProjectsDB[[#This Row],[Assembly]],_xlpm.pos,FIND("SP",_xlpm.txt),_xlpm.pre,LEFT(_xlpm.txt,_xlpm.pos-1),IF(RIGHT(_xlpm.pre,3)="123","3PL",IF(RIGHT(_xlpm.pre,2)="12","2PL",IF(RIGHT(_xlpm.pre,1)="1","1PL","3PL")))),N2491,O2491,P2491,Q2491&amp;"W",R2491),_xlfn.TEXTJOIN("-",TRUE,M2491,N2491,O2491,P2491,Q2491&amp;"W",R2491))</f>
        <v>Straight Feeder-CU-Silver-Epoxy-5W-1</v>
      </c>
      <c r="T2491" s="14" t="str">
        <f>IF(COUNTIF(Cycletime[Element Desc.],ProjectsDB[[#This Row],[Element Desc.]])&gt;0,"Found","Not Found")</f>
        <v>Found</v>
      </c>
    </row>
    <row r="2492" spans="2:20" x14ac:dyDescent="0.25">
      <c r="B2492" s="8" t="s">
        <v>5172</v>
      </c>
      <c r="C2492" s="9" t="s">
        <v>5173</v>
      </c>
      <c r="D2492" s="9" t="s">
        <v>5174</v>
      </c>
      <c r="E2492" s="10">
        <v>109</v>
      </c>
      <c r="F2492" s="9" t="s">
        <v>5072</v>
      </c>
      <c r="G2492" s="9" t="s">
        <v>1544</v>
      </c>
      <c r="H2492" s="11"/>
      <c r="I2492" s="12"/>
      <c r="J2492" s="12"/>
      <c r="K2492" s="12"/>
      <c r="L2492" s="12">
        <f t="array" ref="L2492">IFERROR(LOOKUP(2^15,SEARCH({"40A","63A","80A","100A","125A","160A","200A","250A","400A","630A","800A","1000A","1250A","1600A","2000A","2500A","3200A","4000A","5000A","6300A"},UPPER(D2492)),{40,63,80,100,125,160,200,250,400,630,800,1000,1250,1600,2000,2500,3200,4000,5000,6300}),0)</f>
        <v>2500</v>
      </c>
      <c r="M2492" s="9" t="str">
        <f t="shared" si="191"/>
        <v>Joint Pack</v>
      </c>
      <c r="N2492" s="9" t="str">
        <f t="shared" si="192"/>
        <v>CU</v>
      </c>
      <c r="O2492" s="13" t="str">
        <f t="shared" si="193"/>
        <v>Silver</v>
      </c>
      <c r="P2492" s="9" t="str">
        <f t="shared" si="194"/>
        <v>None</v>
      </c>
      <c r="Q2492" s="9" t="str">
        <f t="shared" si="195"/>
        <v>5</v>
      </c>
      <c r="R24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92" s="14" t="str">
        <f>IF(ProjectsDB[[#This Row],[Item Type]]="Straight Plug-In",_xlfn.TEXTJOIN("-",TRUE,M2492&amp;"-"&amp;_xlfn.LET(_xlpm.txt,ProjectsDB[[#This Row],[Assembly]],_xlpm.pos,FIND("SP",_xlpm.txt),_xlpm.pre,LEFT(_xlpm.txt,_xlpm.pos-1),IF(RIGHT(_xlpm.pre,3)="123","3PL",IF(RIGHT(_xlpm.pre,2)="12","2PL",IF(RIGHT(_xlpm.pre,1)="1","1PL","3PL")))),N2492,O2492,P2492,Q2492&amp;"W",R2492),_xlfn.TEXTJOIN("-",TRUE,M2492,N2492,O2492,P2492,Q2492&amp;"W",R2492))</f>
        <v>Joint Pack-CU-Silver-None-5W-1</v>
      </c>
      <c r="T2492" s="14" t="str">
        <f>IF(COUNTIF(Cycletime[Element Desc.],ProjectsDB[[#This Row],[Element Desc.]])&gt;0,"Found","Not Found")</f>
        <v>Found</v>
      </c>
    </row>
    <row r="2493" spans="2:20" x14ac:dyDescent="0.25">
      <c r="B2493" s="8" t="s">
        <v>5175</v>
      </c>
      <c r="C2493" s="9" t="s">
        <v>5176</v>
      </c>
      <c r="D2493" s="9" t="s">
        <v>5177</v>
      </c>
      <c r="E2493" s="10">
        <v>1</v>
      </c>
      <c r="F2493" s="9" t="s">
        <v>5072</v>
      </c>
      <c r="G2493" s="9" t="s">
        <v>1544</v>
      </c>
      <c r="H2493" s="11"/>
      <c r="I2493" s="12">
        <v>425</v>
      </c>
      <c r="J2493" s="12"/>
      <c r="K2493" s="12"/>
      <c r="L2493" s="12">
        <f t="array" ref="L2493">IFERROR(LOOKUP(2^15,SEARCH({"40A","63A","80A","100A","125A","160A","200A","250A","400A","630A","800A","1000A","1250A","1600A","2000A","2500A","3200A","4000A","5000A","6300A"},UPPER(D2493)),{40,63,80,100,125,160,200,250,400,630,800,1000,1250,1600,2000,2500,3200,4000,5000,6300}),0)</f>
        <v>2500</v>
      </c>
      <c r="M2493" s="9" t="str">
        <f t="shared" si="191"/>
        <v>Flange Straight</v>
      </c>
      <c r="N2493" s="9" t="str">
        <f t="shared" si="192"/>
        <v>CU</v>
      </c>
      <c r="O2493" s="13" t="str">
        <f t="shared" si="193"/>
        <v>Silver</v>
      </c>
      <c r="P2493" s="9" t="str">
        <f t="shared" si="194"/>
        <v>PET</v>
      </c>
      <c r="Q2493" s="9" t="str">
        <f t="shared" si="195"/>
        <v>5</v>
      </c>
      <c r="R24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93" s="14" t="str">
        <f>IF(ProjectsDB[[#This Row],[Item Type]]="Straight Plug-In",_xlfn.TEXTJOIN("-",TRUE,M2493&amp;"-"&amp;_xlfn.LET(_xlpm.txt,ProjectsDB[[#This Row],[Assembly]],_xlpm.pos,FIND("SP",_xlpm.txt),_xlpm.pre,LEFT(_xlpm.txt,_xlpm.pos-1),IF(RIGHT(_xlpm.pre,3)="123","3PL",IF(RIGHT(_xlpm.pre,2)="12","2PL",IF(RIGHT(_xlpm.pre,1)="1","1PL","3PL")))),N2493,O2493,P2493,Q2493&amp;"W",R2493),_xlfn.TEXTJOIN("-",TRUE,M2493,N2493,O2493,P2493,Q2493&amp;"W",R2493))</f>
        <v>Flange Straight-CU-Silver-PET-5W-1</v>
      </c>
      <c r="T2493" s="14" t="str">
        <f>IF(COUNTIF(Cycletime[Element Desc.],ProjectsDB[[#This Row],[Element Desc.]])&gt;0,"Found","Not Found")</f>
        <v>Found</v>
      </c>
    </row>
    <row r="2494" spans="2:20" x14ac:dyDescent="0.25">
      <c r="B2494" s="8" t="s">
        <v>5178</v>
      </c>
      <c r="C2494" s="9" t="s">
        <v>5179</v>
      </c>
      <c r="D2494" s="9" t="s">
        <v>5180</v>
      </c>
      <c r="E2494" s="10">
        <v>1</v>
      </c>
      <c r="F2494" s="9" t="s">
        <v>5072</v>
      </c>
      <c r="G2494" s="9" t="s">
        <v>1544</v>
      </c>
      <c r="H2494" s="11"/>
      <c r="I2494" s="12">
        <v>300</v>
      </c>
      <c r="J2494" s="12">
        <v>300</v>
      </c>
      <c r="K2494" s="12"/>
      <c r="L2494" s="12">
        <f t="array" ref="L2494">IFERROR(LOOKUP(2^15,SEARCH({"40A","63A","80A","100A","125A","160A","200A","250A","400A","630A","800A","1000A","1250A","1600A","2000A","2500A","3200A","4000A","5000A","6300A"},UPPER(D2494)),{40,63,80,100,125,160,200,250,400,630,800,1000,1250,1600,2000,2500,3200,4000,5000,6300}),0)</f>
        <v>2500</v>
      </c>
      <c r="M2494" s="9" t="str">
        <f t="shared" si="191"/>
        <v>Elbow Flat</v>
      </c>
      <c r="N2494" s="9" t="str">
        <f t="shared" si="192"/>
        <v>CU</v>
      </c>
      <c r="O2494" s="13" t="str">
        <f t="shared" si="193"/>
        <v>Silver</v>
      </c>
      <c r="P2494" s="9" t="str">
        <f t="shared" si="194"/>
        <v>PET</v>
      </c>
      <c r="Q2494" s="9" t="str">
        <f t="shared" si="195"/>
        <v>5</v>
      </c>
      <c r="R24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94" s="14" t="str">
        <f>IF(ProjectsDB[[#This Row],[Item Type]]="Straight Plug-In",_xlfn.TEXTJOIN("-",TRUE,M2494&amp;"-"&amp;_xlfn.LET(_xlpm.txt,ProjectsDB[[#This Row],[Assembly]],_xlpm.pos,FIND("SP",_xlpm.txt),_xlpm.pre,LEFT(_xlpm.txt,_xlpm.pos-1),IF(RIGHT(_xlpm.pre,3)="123","3PL",IF(RIGHT(_xlpm.pre,2)="12","2PL",IF(RIGHT(_xlpm.pre,1)="1","1PL","3PL")))),N2494,O2494,P2494,Q2494&amp;"W",R2494),_xlfn.TEXTJOIN("-",TRUE,M2494,N2494,O2494,P2494,Q2494&amp;"W",R2494))</f>
        <v>Elbow Flat-CU-Silver-PET-5W-1</v>
      </c>
      <c r="T2494" s="14" t="str">
        <f>IF(COUNTIF(Cycletime[Element Desc.],ProjectsDB[[#This Row],[Element Desc.]])&gt;0,"Found","Not Found")</f>
        <v>Found</v>
      </c>
    </row>
    <row r="2495" spans="2:20" x14ac:dyDescent="0.25">
      <c r="B2495" s="8" t="s">
        <v>5181</v>
      </c>
      <c r="C2495" s="9" t="s">
        <v>5182</v>
      </c>
      <c r="D2495" s="9" t="s">
        <v>5183</v>
      </c>
      <c r="E2495" s="10">
        <v>1</v>
      </c>
      <c r="F2495" s="9" t="s">
        <v>5072</v>
      </c>
      <c r="G2495" s="9" t="s">
        <v>1544</v>
      </c>
      <c r="H2495" s="11"/>
      <c r="I2495" s="12">
        <v>370</v>
      </c>
      <c r="J2495" s="12">
        <v>370</v>
      </c>
      <c r="K2495" s="12"/>
      <c r="L2495" s="12">
        <f t="array" ref="L2495">IFERROR(LOOKUP(2^15,SEARCH({"40A","63A","80A","100A","125A","160A","200A","250A","400A","630A","800A","1000A","1250A","1600A","2000A","2500A","3200A","4000A","5000A","6300A"},UPPER(D2495)),{40,63,80,100,125,160,200,250,400,630,800,1000,1250,1600,2000,2500,3200,4000,5000,6300}),0)</f>
        <v>2500</v>
      </c>
      <c r="M2495" s="9" t="str">
        <f t="shared" si="191"/>
        <v>Elbow Edge</v>
      </c>
      <c r="N2495" s="9" t="str">
        <f t="shared" si="192"/>
        <v>CU</v>
      </c>
      <c r="O2495" s="13" t="str">
        <f t="shared" si="193"/>
        <v>Silver</v>
      </c>
      <c r="P2495" s="9" t="str">
        <f t="shared" si="194"/>
        <v>PET</v>
      </c>
      <c r="Q2495" s="9" t="str">
        <f t="shared" si="195"/>
        <v>5</v>
      </c>
      <c r="R24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95" s="14" t="str">
        <f>IF(ProjectsDB[[#This Row],[Item Type]]="Straight Plug-In",_xlfn.TEXTJOIN("-",TRUE,M2495&amp;"-"&amp;_xlfn.LET(_xlpm.txt,ProjectsDB[[#This Row],[Assembly]],_xlpm.pos,FIND("SP",_xlpm.txt),_xlpm.pre,LEFT(_xlpm.txt,_xlpm.pos-1),IF(RIGHT(_xlpm.pre,3)="123","3PL",IF(RIGHT(_xlpm.pre,2)="12","2PL",IF(RIGHT(_xlpm.pre,1)="1","1PL","3PL")))),N2495,O2495,P2495,Q2495&amp;"W",R2495),_xlfn.TEXTJOIN("-",TRUE,M2495,N2495,O2495,P2495,Q2495&amp;"W",R2495))</f>
        <v>Elbow Edge-CU-Silver-PET-5W-1</v>
      </c>
      <c r="T2495" s="14" t="str">
        <f>IF(COUNTIF(Cycletime[Element Desc.],ProjectsDB[[#This Row],[Element Desc.]])&gt;0,"Found","Not Found")</f>
        <v>Found</v>
      </c>
    </row>
    <row r="2496" spans="2:20" x14ac:dyDescent="0.25">
      <c r="B2496" s="8" t="s">
        <v>5184</v>
      </c>
      <c r="C2496" s="9" t="s">
        <v>5185</v>
      </c>
      <c r="D2496" s="9" t="s">
        <v>5186</v>
      </c>
      <c r="E2496" s="10">
        <v>1</v>
      </c>
      <c r="F2496" s="9" t="s">
        <v>5072</v>
      </c>
      <c r="G2496" s="9" t="s">
        <v>1544</v>
      </c>
      <c r="H2496" s="11"/>
      <c r="I2496" s="12">
        <v>370</v>
      </c>
      <c r="J2496" s="12">
        <v>370</v>
      </c>
      <c r="K2496" s="12"/>
      <c r="L2496" s="12">
        <f t="array" ref="L2496">IFERROR(LOOKUP(2^15,SEARCH({"40A","63A","80A","100A","125A","160A","200A","250A","400A","630A","800A","1000A","1250A","1600A","2000A","2500A","3200A","4000A","5000A","6300A"},UPPER(D2496)),{40,63,80,100,125,160,200,250,400,630,800,1000,1250,1600,2000,2500,3200,4000,5000,6300}),0)</f>
        <v>2500</v>
      </c>
      <c r="M2496" s="9" t="str">
        <f t="shared" si="191"/>
        <v>Elbow Edge</v>
      </c>
      <c r="N2496" s="9" t="str">
        <f t="shared" si="192"/>
        <v>CU</v>
      </c>
      <c r="O2496" s="13" t="str">
        <f t="shared" si="193"/>
        <v>Silver</v>
      </c>
      <c r="P2496" s="9" t="str">
        <f t="shared" si="194"/>
        <v>PET</v>
      </c>
      <c r="Q2496" s="9" t="str">
        <f t="shared" si="195"/>
        <v>5</v>
      </c>
      <c r="R24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96" s="14" t="str">
        <f>IF(ProjectsDB[[#This Row],[Item Type]]="Straight Plug-In",_xlfn.TEXTJOIN("-",TRUE,M2496&amp;"-"&amp;_xlfn.LET(_xlpm.txt,ProjectsDB[[#This Row],[Assembly]],_xlpm.pos,FIND("SP",_xlpm.txt),_xlpm.pre,LEFT(_xlpm.txt,_xlpm.pos-1),IF(RIGHT(_xlpm.pre,3)="123","3PL",IF(RIGHT(_xlpm.pre,2)="12","2PL",IF(RIGHT(_xlpm.pre,1)="1","1PL","3PL")))),N2496,O2496,P2496,Q2496&amp;"W",R2496),_xlfn.TEXTJOIN("-",TRUE,M2496,N2496,O2496,P2496,Q2496&amp;"W",R2496))</f>
        <v>Elbow Edge-CU-Silver-PET-5W-1</v>
      </c>
      <c r="T2496" s="14" t="str">
        <f>IF(COUNTIF(Cycletime[Element Desc.],ProjectsDB[[#This Row],[Element Desc.]])&gt;0,"Found","Not Found")</f>
        <v>Found</v>
      </c>
    </row>
    <row r="2497" spans="2:20" x14ac:dyDescent="0.25">
      <c r="B2497" s="8" t="s">
        <v>5187</v>
      </c>
      <c r="C2497" s="9" t="s">
        <v>5188</v>
      </c>
      <c r="D2497" s="9" t="s">
        <v>5189</v>
      </c>
      <c r="E2497" s="10">
        <v>12</v>
      </c>
      <c r="F2497" s="9" t="s">
        <v>5072</v>
      </c>
      <c r="G2497" s="9" t="s">
        <v>1544</v>
      </c>
      <c r="H2497" s="11"/>
      <c r="I2497" s="12">
        <v>3000</v>
      </c>
      <c r="J2497" s="12"/>
      <c r="K2497" s="12"/>
      <c r="L2497" s="12">
        <f t="array" ref="L2497">IFERROR(LOOKUP(2^15,SEARCH({"40A","63A","80A","100A","125A","160A","200A","250A","400A","630A","800A","1000A","1250A","1600A","2000A","2500A","3200A","4000A","5000A","6300A"},UPPER(D2497)),{40,63,80,100,125,160,200,250,400,630,800,1000,1250,1600,2000,2500,3200,4000,5000,6300}),0)</f>
        <v>2500</v>
      </c>
      <c r="M2497" s="9" t="str">
        <f t="shared" si="191"/>
        <v>Straight Feeder</v>
      </c>
      <c r="N2497" s="9" t="str">
        <f t="shared" si="192"/>
        <v>CU</v>
      </c>
      <c r="O2497" s="13" t="str">
        <f t="shared" si="193"/>
        <v>Silver</v>
      </c>
      <c r="P2497" s="9" t="str">
        <f t="shared" si="194"/>
        <v>PET</v>
      </c>
      <c r="Q2497" s="9" t="str">
        <f t="shared" si="195"/>
        <v>5</v>
      </c>
      <c r="R24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97" s="14" t="str">
        <f>IF(ProjectsDB[[#This Row],[Item Type]]="Straight Plug-In",_xlfn.TEXTJOIN("-",TRUE,M2497&amp;"-"&amp;_xlfn.LET(_xlpm.txt,ProjectsDB[[#This Row],[Assembly]],_xlpm.pos,FIND("SP",_xlpm.txt),_xlpm.pre,LEFT(_xlpm.txt,_xlpm.pos-1),IF(RIGHT(_xlpm.pre,3)="123","3PL",IF(RIGHT(_xlpm.pre,2)="12","2PL",IF(RIGHT(_xlpm.pre,1)="1","1PL","3PL")))),N2497,O2497,P2497,Q2497&amp;"W",R2497),_xlfn.TEXTJOIN("-",TRUE,M2497,N2497,O2497,P2497,Q2497&amp;"W",R2497))</f>
        <v>Straight Feeder-CU-Silver-PET-5W-1</v>
      </c>
      <c r="T2497" s="14" t="str">
        <f>IF(COUNTIF(Cycletime[Element Desc.],ProjectsDB[[#This Row],[Element Desc.]])&gt;0,"Found","Not Found")</f>
        <v>Found</v>
      </c>
    </row>
    <row r="2498" spans="2:20" x14ac:dyDescent="0.25">
      <c r="B2498" s="8" t="s">
        <v>5190</v>
      </c>
      <c r="C2498" s="9" t="s">
        <v>5191</v>
      </c>
      <c r="D2498" s="9" t="s">
        <v>5192</v>
      </c>
      <c r="E2498" s="10">
        <v>1</v>
      </c>
      <c r="F2498" s="9" t="s">
        <v>5072</v>
      </c>
      <c r="G2498" s="9" t="s">
        <v>1544</v>
      </c>
      <c r="H2498" s="11"/>
      <c r="I2498" s="12">
        <v>2010</v>
      </c>
      <c r="J2498" s="12"/>
      <c r="K2498" s="12"/>
      <c r="L2498" s="12">
        <f t="array" ref="L2498">IFERROR(LOOKUP(2^15,SEARCH({"40A","63A","80A","100A","125A","160A","200A","250A","400A","630A","800A","1000A","1250A","1600A","2000A","2500A","3200A","4000A","5000A","6300A"},UPPER(D2498)),{40,63,80,100,125,160,200,250,400,630,800,1000,1250,1600,2000,2500,3200,4000,5000,6300}),0)</f>
        <v>2500</v>
      </c>
      <c r="M2498" s="9" t="str">
        <f t="shared" si="191"/>
        <v>Straight Feeder</v>
      </c>
      <c r="N2498" s="9" t="str">
        <f t="shared" si="192"/>
        <v>CU</v>
      </c>
      <c r="O2498" s="13" t="str">
        <f t="shared" si="193"/>
        <v>Silver</v>
      </c>
      <c r="P2498" s="9" t="str">
        <f t="shared" si="194"/>
        <v>PET</v>
      </c>
      <c r="Q2498" s="9" t="str">
        <f t="shared" si="195"/>
        <v>5</v>
      </c>
      <c r="R24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98" s="14" t="str">
        <f>IF(ProjectsDB[[#This Row],[Item Type]]="Straight Plug-In",_xlfn.TEXTJOIN("-",TRUE,M2498&amp;"-"&amp;_xlfn.LET(_xlpm.txt,ProjectsDB[[#This Row],[Assembly]],_xlpm.pos,FIND("SP",_xlpm.txt),_xlpm.pre,LEFT(_xlpm.txt,_xlpm.pos-1),IF(RIGHT(_xlpm.pre,3)="123","3PL",IF(RIGHT(_xlpm.pre,2)="12","2PL",IF(RIGHT(_xlpm.pre,1)="1","1PL","3PL")))),N2498,O2498,P2498,Q2498&amp;"W",R2498),_xlfn.TEXTJOIN("-",TRUE,M2498,N2498,O2498,P2498,Q2498&amp;"W",R2498))</f>
        <v>Straight Feeder-CU-Silver-PET-5W-1</v>
      </c>
      <c r="T2498" s="14" t="str">
        <f>IF(COUNTIF(Cycletime[Element Desc.],ProjectsDB[[#This Row],[Element Desc.]])&gt;0,"Found","Not Found")</f>
        <v>Found</v>
      </c>
    </row>
    <row r="2499" spans="2:20" x14ac:dyDescent="0.25">
      <c r="B2499" s="8" t="s">
        <v>5193</v>
      </c>
      <c r="C2499" s="9" t="s">
        <v>5194</v>
      </c>
      <c r="D2499" s="9" t="s">
        <v>5195</v>
      </c>
      <c r="E2499" s="10">
        <v>4</v>
      </c>
      <c r="F2499" s="9" t="s">
        <v>5072</v>
      </c>
      <c r="G2499" s="9" t="s">
        <v>1544</v>
      </c>
      <c r="H2499" s="11"/>
      <c r="I2499" s="12">
        <v>370</v>
      </c>
      <c r="J2499" s="12">
        <v>370</v>
      </c>
      <c r="K2499" s="12"/>
      <c r="L2499" s="12">
        <f t="array" ref="L2499">IFERROR(LOOKUP(2^15,SEARCH({"40A","63A","80A","100A","125A","160A","200A","250A","400A","630A","800A","1000A","1250A","1600A","2000A","2500A","3200A","4000A","5000A","6300A"},UPPER(D2499)),{40,63,80,100,125,160,200,250,400,630,800,1000,1250,1600,2000,2500,3200,4000,5000,6300}),0)</f>
        <v>2500</v>
      </c>
      <c r="M2499" s="9" t="str">
        <f t="shared" si="191"/>
        <v>Elbow Edge</v>
      </c>
      <c r="N2499" s="9" t="str">
        <f t="shared" si="192"/>
        <v>CU</v>
      </c>
      <c r="O2499" s="13" t="str">
        <f t="shared" si="193"/>
        <v>Silver</v>
      </c>
      <c r="P2499" s="9" t="str">
        <f t="shared" si="194"/>
        <v>PET</v>
      </c>
      <c r="Q2499" s="9" t="str">
        <f t="shared" si="195"/>
        <v>5</v>
      </c>
      <c r="R24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499" s="14" t="str">
        <f>IF(ProjectsDB[[#This Row],[Item Type]]="Straight Plug-In",_xlfn.TEXTJOIN("-",TRUE,M2499&amp;"-"&amp;_xlfn.LET(_xlpm.txt,ProjectsDB[[#This Row],[Assembly]],_xlpm.pos,FIND("SP",_xlpm.txt),_xlpm.pre,LEFT(_xlpm.txt,_xlpm.pos-1),IF(RIGHT(_xlpm.pre,3)="123","3PL",IF(RIGHT(_xlpm.pre,2)="12","2PL",IF(RIGHT(_xlpm.pre,1)="1","1PL","3PL")))),N2499,O2499,P2499,Q2499&amp;"W",R2499),_xlfn.TEXTJOIN("-",TRUE,M2499,N2499,O2499,P2499,Q2499&amp;"W",R2499))</f>
        <v>Elbow Edge-CU-Silver-PET-5W-1</v>
      </c>
      <c r="T2499" s="14" t="str">
        <f>IF(COUNTIF(Cycletime[Element Desc.],ProjectsDB[[#This Row],[Element Desc.]])&gt;0,"Found","Not Found")</f>
        <v>Found</v>
      </c>
    </row>
    <row r="2500" spans="2:20" x14ac:dyDescent="0.25">
      <c r="B2500" s="8" t="s">
        <v>5196</v>
      </c>
      <c r="C2500" s="9" t="s">
        <v>5197</v>
      </c>
      <c r="D2500" s="9" t="s">
        <v>5198</v>
      </c>
      <c r="E2500" s="10">
        <v>1</v>
      </c>
      <c r="F2500" s="9" t="s">
        <v>5072</v>
      </c>
      <c r="G2500" s="9" t="s">
        <v>1544</v>
      </c>
      <c r="H2500" s="11"/>
      <c r="I2500" s="12">
        <v>300</v>
      </c>
      <c r="J2500" s="12">
        <v>360</v>
      </c>
      <c r="K2500" s="12"/>
      <c r="L2500" s="12">
        <f t="array" ref="L2500">IFERROR(LOOKUP(2^15,SEARCH({"40A","63A","80A","100A","125A","160A","200A","250A","400A","630A","800A","1000A","1250A","1600A","2000A","2500A","3200A","4000A","5000A","6300A"},UPPER(D2500)),{40,63,80,100,125,160,200,250,400,630,800,1000,1250,1600,2000,2500,3200,4000,5000,6300}),0)</f>
        <v>2500</v>
      </c>
      <c r="M2500" s="9" t="str">
        <f t="shared" ref="M2500:M2563" si="196">_xlfn.LET(_xlpm.d,UPPER(TRIM(SUBSTITUTE(SUBSTITUTE(D2500,CHAR(160),"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Flat</v>
      </c>
      <c r="N2500" s="9" t="str">
        <f t="shared" ref="N2500:N2563" si="197">IF(ISNUMBER(SEARCH("CU",D2500)),"CU",IF(ISNUMBER(SEARCH("AL",D2500)),"AL",IF(ISNUMBER(SEARCH("Copper",D2500)),"CU","SH")))</f>
        <v>CU</v>
      </c>
      <c r="O2500" s="13" t="str">
        <f t="shared" ref="O2500:O2563" si="198">IF(ISNUMBER(SEARCH("Silver",D2500)),"Silver",IF(ISNUMBER(SEARCH("Tin",D2500)),"Tin","None"))</f>
        <v>Silver</v>
      </c>
      <c r="P2500" s="9" t="str">
        <f t="shared" ref="P2500:P2563" si="199">IF(ISNUMBER(SEARCH("Epoxy",D2500)),"Epoxy",IF(ISNUMBER(SEARCH("PET",D2500)),"PET","None"))</f>
        <v>PET</v>
      </c>
      <c r="Q2500" s="9" t="str">
        <f t="shared" ref="Q2500:Q2563" si="200">IF(ISNUMBER(SEARCH("3-Wire",D2500)),"3",IF(ISNUMBER(SEARCH("4-Wire",D2500)),"4",IF(ISNUMBER(SEARCH("5-Wire",D2500)),"5",IF(ISNUMBER(SEARCH("6-Wire",D2500)),"6","0"))))</f>
        <v>5</v>
      </c>
      <c r="R25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00" s="14" t="str">
        <f>IF(ProjectsDB[[#This Row],[Item Type]]="Straight Plug-In",_xlfn.TEXTJOIN("-",TRUE,M2500&amp;"-"&amp;_xlfn.LET(_xlpm.txt,ProjectsDB[[#This Row],[Assembly]],_xlpm.pos,FIND("SP",_xlpm.txt),_xlpm.pre,LEFT(_xlpm.txt,_xlpm.pos-1),IF(RIGHT(_xlpm.pre,3)="123","3PL",IF(RIGHT(_xlpm.pre,2)="12","2PL",IF(RIGHT(_xlpm.pre,1)="1","1PL","3PL")))),N2500,O2500,P2500,Q2500&amp;"W",R2500),_xlfn.TEXTJOIN("-",TRUE,M2500,N2500,O2500,P2500,Q2500&amp;"W",R2500))</f>
        <v>Elbow Flat-CU-Silver-PET-5W-1</v>
      </c>
      <c r="T2500" s="14" t="str">
        <f>IF(COUNTIF(Cycletime[Element Desc.],ProjectsDB[[#This Row],[Element Desc.]])&gt;0,"Found","Not Found")</f>
        <v>Found</v>
      </c>
    </row>
    <row r="2501" spans="2:20" x14ac:dyDescent="0.25">
      <c r="B2501" s="8" t="s">
        <v>5199</v>
      </c>
      <c r="C2501" s="9" t="s">
        <v>5200</v>
      </c>
      <c r="D2501" s="9" t="s">
        <v>5201</v>
      </c>
      <c r="E2501" s="10">
        <v>1</v>
      </c>
      <c r="F2501" s="9" t="s">
        <v>5072</v>
      </c>
      <c r="G2501" s="9" t="s">
        <v>1544</v>
      </c>
      <c r="H2501" s="11"/>
      <c r="I2501" s="12">
        <v>2500</v>
      </c>
      <c r="J2501" s="12"/>
      <c r="K2501" s="12"/>
      <c r="L2501" s="12">
        <f t="array" ref="L2501">IFERROR(LOOKUP(2^15,SEARCH({"40A","63A","80A","100A","125A","160A","200A","250A","400A","630A","800A","1000A","1250A","1600A","2000A","2500A","3200A","4000A","5000A","6300A"},UPPER(D2501)),{40,63,80,100,125,160,200,250,400,630,800,1000,1250,1600,2000,2500,3200,4000,5000,6300}),0)</f>
        <v>2500</v>
      </c>
      <c r="M2501" s="9" t="str">
        <f t="shared" si="196"/>
        <v>Straight Feeder</v>
      </c>
      <c r="N2501" s="9" t="str">
        <f t="shared" si="197"/>
        <v>CU</v>
      </c>
      <c r="O2501" s="13" t="str">
        <f t="shared" si="198"/>
        <v>Silver</v>
      </c>
      <c r="P2501" s="9" t="str">
        <f t="shared" si="199"/>
        <v>PET</v>
      </c>
      <c r="Q2501" s="9" t="str">
        <f t="shared" si="200"/>
        <v>5</v>
      </c>
      <c r="R25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01" s="14" t="str">
        <f>IF(ProjectsDB[[#This Row],[Item Type]]="Straight Plug-In",_xlfn.TEXTJOIN("-",TRUE,M2501&amp;"-"&amp;_xlfn.LET(_xlpm.txt,ProjectsDB[[#This Row],[Assembly]],_xlpm.pos,FIND("SP",_xlpm.txt),_xlpm.pre,LEFT(_xlpm.txt,_xlpm.pos-1),IF(RIGHT(_xlpm.pre,3)="123","3PL",IF(RIGHT(_xlpm.pre,2)="12","2PL",IF(RIGHT(_xlpm.pre,1)="1","1PL","3PL")))),N2501,O2501,P2501,Q2501&amp;"W",R2501),_xlfn.TEXTJOIN("-",TRUE,M2501,N2501,O2501,P2501,Q2501&amp;"W",R2501))</f>
        <v>Straight Feeder-CU-Silver-PET-5W-1</v>
      </c>
      <c r="T2501" s="14" t="str">
        <f>IF(COUNTIF(Cycletime[Element Desc.],ProjectsDB[[#This Row],[Element Desc.]])&gt;0,"Found","Not Found")</f>
        <v>Found</v>
      </c>
    </row>
    <row r="2502" spans="2:20" x14ac:dyDescent="0.25">
      <c r="B2502" s="8" t="s">
        <v>5202</v>
      </c>
      <c r="C2502" s="9" t="s">
        <v>5203</v>
      </c>
      <c r="D2502" s="9" t="s">
        <v>5204</v>
      </c>
      <c r="E2502" s="10">
        <v>1</v>
      </c>
      <c r="F2502" s="9" t="s">
        <v>5072</v>
      </c>
      <c r="G2502" s="9" t="s">
        <v>1544</v>
      </c>
      <c r="H2502" s="11"/>
      <c r="I2502" s="12">
        <v>370</v>
      </c>
      <c r="J2502" s="12">
        <v>370</v>
      </c>
      <c r="K2502" s="12">
        <v>99</v>
      </c>
      <c r="L2502" s="12">
        <f t="array" ref="L2502">IFERROR(LOOKUP(2^15,SEARCH({"40A","63A","80A","100A","125A","160A","200A","250A","400A","630A","800A","1000A","1250A","1600A","2000A","2500A","3200A","4000A","5000A","6300A"},UPPER(D2502)),{40,63,80,100,125,160,200,250,400,630,800,1000,1250,1600,2000,2500,3200,4000,5000,6300}),0)</f>
        <v>2500</v>
      </c>
      <c r="M2502" s="9" t="str">
        <f t="shared" si="196"/>
        <v>Elbow Edge</v>
      </c>
      <c r="N2502" s="9" t="str">
        <f t="shared" si="197"/>
        <v>CU</v>
      </c>
      <c r="O2502" s="13" t="str">
        <f t="shared" si="198"/>
        <v>Silver</v>
      </c>
      <c r="P2502" s="9" t="str">
        <f t="shared" si="199"/>
        <v>PET</v>
      </c>
      <c r="Q2502" s="9" t="str">
        <f t="shared" si="200"/>
        <v>5</v>
      </c>
      <c r="R25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02" s="14" t="str">
        <f>IF(ProjectsDB[[#This Row],[Item Type]]="Straight Plug-In",_xlfn.TEXTJOIN("-",TRUE,M2502&amp;"-"&amp;_xlfn.LET(_xlpm.txt,ProjectsDB[[#This Row],[Assembly]],_xlpm.pos,FIND("SP",_xlpm.txt),_xlpm.pre,LEFT(_xlpm.txt,_xlpm.pos-1),IF(RIGHT(_xlpm.pre,3)="123","3PL",IF(RIGHT(_xlpm.pre,2)="12","2PL",IF(RIGHT(_xlpm.pre,1)="1","1PL","3PL")))),N2502,O2502,P2502,Q2502&amp;"W",R2502),_xlfn.TEXTJOIN("-",TRUE,M2502,N2502,O2502,P2502,Q2502&amp;"W",R2502))</f>
        <v>Elbow Edge-CU-Silver-PET-5W-1</v>
      </c>
      <c r="T2502" s="14" t="str">
        <f>IF(COUNTIF(Cycletime[Element Desc.],ProjectsDB[[#This Row],[Element Desc.]])&gt;0,"Found","Not Found")</f>
        <v>Found</v>
      </c>
    </row>
    <row r="2503" spans="2:20" x14ac:dyDescent="0.25">
      <c r="B2503" s="8" t="s">
        <v>5205</v>
      </c>
      <c r="C2503" s="9" t="s">
        <v>2153</v>
      </c>
      <c r="D2503" s="9" t="s">
        <v>2154</v>
      </c>
      <c r="E2503" s="10">
        <v>4</v>
      </c>
      <c r="F2503" s="9" t="s">
        <v>5072</v>
      </c>
      <c r="G2503" s="9" t="s">
        <v>1544</v>
      </c>
      <c r="H2503" s="11"/>
      <c r="I2503" s="12">
        <v>3000</v>
      </c>
      <c r="J2503" s="12"/>
      <c r="K2503" s="12"/>
      <c r="L2503" s="12">
        <f t="array" ref="L2503">IFERROR(LOOKUP(2^15,SEARCH({"40A","63A","80A","100A","125A","160A","200A","250A","400A","630A","800A","1000A","1250A","1600A","2000A","2500A","3200A","4000A","5000A","6300A"},UPPER(D2503)),{40,63,80,100,125,160,200,250,400,630,800,1000,1250,1600,2000,2500,3200,4000,5000,6300}),0)</f>
        <v>2500</v>
      </c>
      <c r="M2503" s="9" t="str">
        <f t="shared" si="196"/>
        <v>Straight Plug-In</v>
      </c>
      <c r="N2503" s="9" t="str">
        <f t="shared" si="197"/>
        <v>CU</v>
      </c>
      <c r="O2503" s="13" t="str">
        <f t="shared" si="198"/>
        <v>Silver</v>
      </c>
      <c r="P2503" s="9" t="str">
        <f t="shared" si="199"/>
        <v>PET</v>
      </c>
      <c r="Q2503" s="9" t="str">
        <f t="shared" si="200"/>
        <v>5</v>
      </c>
      <c r="R25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03" s="14" t="str">
        <f>IF(ProjectsDB[[#This Row],[Item Type]]="Straight Plug-In",_xlfn.TEXTJOIN("-",TRUE,M2503&amp;"-"&amp;_xlfn.LET(_xlpm.txt,ProjectsDB[[#This Row],[Assembly]],_xlpm.pos,FIND("SP",_xlpm.txt),_xlpm.pre,LEFT(_xlpm.txt,_xlpm.pos-1),IF(RIGHT(_xlpm.pre,3)="123","3PL",IF(RIGHT(_xlpm.pre,2)="12","2PL",IF(RIGHT(_xlpm.pre,1)="1","1PL","3PL")))),N2503,O2503,P2503,Q2503&amp;"W",R2503),_xlfn.TEXTJOIN("-",TRUE,M2503,N2503,O2503,P2503,Q2503&amp;"W",R2503))</f>
        <v>Straight Plug-In-3PL-CU-Silver-PET-5W-1</v>
      </c>
      <c r="T2503" s="14" t="str">
        <f>IF(COUNTIF(Cycletime[Element Desc.],ProjectsDB[[#This Row],[Element Desc.]])&gt;0,"Found","Not Found")</f>
        <v>Found</v>
      </c>
    </row>
    <row r="2504" spans="2:20" x14ac:dyDescent="0.25">
      <c r="B2504" s="8" t="s">
        <v>5206</v>
      </c>
      <c r="C2504" s="9" t="s">
        <v>5207</v>
      </c>
      <c r="D2504" s="9" t="s">
        <v>5208</v>
      </c>
      <c r="E2504" s="10">
        <v>2</v>
      </c>
      <c r="F2504" s="9" t="s">
        <v>5072</v>
      </c>
      <c r="G2504" s="9" t="s">
        <v>1544</v>
      </c>
      <c r="H2504" s="11"/>
      <c r="I2504" s="12">
        <v>1000</v>
      </c>
      <c r="J2504" s="12"/>
      <c r="K2504" s="12"/>
      <c r="L2504" s="12">
        <f t="array" ref="L2504">IFERROR(LOOKUP(2^15,SEARCH({"40A","63A","80A","100A","125A","160A","200A","250A","400A","630A","800A","1000A","1250A","1600A","2000A","2500A","3200A","4000A","5000A","6300A"},UPPER(D2504)),{40,63,80,100,125,160,200,250,400,630,800,1000,1250,1600,2000,2500,3200,4000,5000,6300}),0)</f>
        <v>2500</v>
      </c>
      <c r="M2504" s="9" t="str">
        <f t="shared" si="196"/>
        <v>Straight Feeder</v>
      </c>
      <c r="N2504" s="9" t="str">
        <f t="shared" si="197"/>
        <v>CU</v>
      </c>
      <c r="O2504" s="13" t="str">
        <f t="shared" si="198"/>
        <v>Silver</v>
      </c>
      <c r="P2504" s="9" t="str">
        <f t="shared" si="199"/>
        <v>PET</v>
      </c>
      <c r="Q2504" s="9" t="str">
        <f t="shared" si="200"/>
        <v>5</v>
      </c>
      <c r="R25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04" s="14" t="str">
        <f>IF(ProjectsDB[[#This Row],[Item Type]]="Straight Plug-In",_xlfn.TEXTJOIN("-",TRUE,M2504&amp;"-"&amp;_xlfn.LET(_xlpm.txt,ProjectsDB[[#This Row],[Assembly]],_xlpm.pos,FIND("SP",_xlpm.txt),_xlpm.pre,LEFT(_xlpm.txt,_xlpm.pos-1),IF(RIGHT(_xlpm.pre,3)="123","3PL",IF(RIGHT(_xlpm.pre,2)="12","2PL",IF(RIGHT(_xlpm.pre,1)="1","1PL","3PL")))),N2504,O2504,P2504,Q2504&amp;"W",R2504),_xlfn.TEXTJOIN("-",TRUE,M2504,N2504,O2504,P2504,Q2504&amp;"W",R2504))</f>
        <v>Straight Feeder-CU-Silver-PET-5W-1</v>
      </c>
      <c r="T2504" s="14" t="str">
        <f>IF(COUNTIF(Cycletime[Element Desc.],ProjectsDB[[#This Row],[Element Desc.]])&gt;0,"Found","Not Found")</f>
        <v>Found</v>
      </c>
    </row>
    <row r="2505" spans="2:20" x14ac:dyDescent="0.25">
      <c r="B2505" s="8" t="s">
        <v>5209</v>
      </c>
      <c r="C2505" s="9" t="s">
        <v>5210</v>
      </c>
      <c r="D2505" s="9" t="s">
        <v>5211</v>
      </c>
      <c r="E2505" s="10">
        <v>1</v>
      </c>
      <c r="F2505" s="9" t="s">
        <v>5072</v>
      </c>
      <c r="G2505" s="9" t="s">
        <v>1544</v>
      </c>
      <c r="H2505" s="11"/>
      <c r="I2505" s="12">
        <v>1000</v>
      </c>
      <c r="J2505" s="12"/>
      <c r="K2505" s="12"/>
      <c r="L2505" s="12">
        <f t="array" ref="L2505">IFERROR(LOOKUP(2^15,SEARCH({"40A","63A","80A","100A","125A","160A","200A","250A","400A","630A","800A","1000A","1250A","1600A","2000A","2500A","3200A","4000A","5000A","6300A"},UPPER(D2505)),{40,63,80,100,125,160,200,250,400,630,800,1000,1250,1600,2000,2500,3200,4000,5000,6300}),0)</f>
        <v>2500</v>
      </c>
      <c r="M2505" s="9" t="str">
        <f t="shared" si="196"/>
        <v>Expansion Joint</v>
      </c>
      <c r="N2505" s="9" t="str">
        <f t="shared" si="197"/>
        <v>CU</v>
      </c>
      <c r="O2505" s="13" t="str">
        <f t="shared" si="198"/>
        <v>Silver</v>
      </c>
      <c r="P2505" s="9" t="str">
        <f t="shared" si="199"/>
        <v>PET</v>
      </c>
      <c r="Q2505" s="9" t="str">
        <f t="shared" si="200"/>
        <v>5</v>
      </c>
      <c r="R25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05" s="14" t="str">
        <f>IF(ProjectsDB[[#This Row],[Item Type]]="Straight Plug-In",_xlfn.TEXTJOIN("-",TRUE,M2505&amp;"-"&amp;_xlfn.LET(_xlpm.txt,ProjectsDB[[#This Row],[Assembly]],_xlpm.pos,FIND("SP",_xlpm.txt),_xlpm.pre,LEFT(_xlpm.txt,_xlpm.pos-1),IF(RIGHT(_xlpm.pre,3)="123","3PL",IF(RIGHT(_xlpm.pre,2)="12","2PL",IF(RIGHT(_xlpm.pre,1)="1","1PL","3PL")))),N2505,O2505,P2505,Q2505&amp;"W",R2505),_xlfn.TEXTJOIN("-",TRUE,M2505,N2505,O2505,P2505,Q2505&amp;"W",R2505))</f>
        <v>Expansion Joint-CU-Silver-PET-5W-1</v>
      </c>
      <c r="T2505" s="14" t="str">
        <f>IF(COUNTIF(Cycletime[Element Desc.],ProjectsDB[[#This Row],[Element Desc.]])&gt;0,"Found","Not Found")</f>
        <v>Found</v>
      </c>
    </row>
    <row r="2506" spans="2:20" x14ac:dyDescent="0.25">
      <c r="B2506" s="8" t="s">
        <v>5212</v>
      </c>
      <c r="C2506" s="9" t="s">
        <v>5213</v>
      </c>
      <c r="D2506" s="9" t="s">
        <v>5214</v>
      </c>
      <c r="E2506" s="10">
        <v>1</v>
      </c>
      <c r="F2506" s="9" t="s">
        <v>5072</v>
      </c>
      <c r="G2506" s="9" t="s">
        <v>1544</v>
      </c>
      <c r="H2506" s="11"/>
      <c r="I2506" s="12">
        <v>435</v>
      </c>
      <c r="J2506" s="12">
        <v>780</v>
      </c>
      <c r="K2506" s="12"/>
      <c r="L2506" s="12">
        <f t="array" ref="L2506">IFERROR(LOOKUP(2^15,SEARCH({"40A","63A","80A","100A","125A","160A","200A","250A","400A","630A","800A","1000A","1250A","1600A","2000A","2500A","3200A","4000A","5000A","6300A"},UPPER(D2506)),{40,63,80,100,125,160,200,250,400,630,800,1000,1250,1600,2000,2500,3200,4000,5000,6300}),0)</f>
        <v>2500</v>
      </c>
      <c r="M2506" s="9" t="str">
        <f t="shared" si="196"/>
        <v>Elbow Edge</v>
      </c>
      <c r="N2506" s="9" t="str">
        <f t="shared" si="197"/>
        <v>CU</v>
      </c>
      <c r="O2506" s="13" t="str">
        <f t="shared" si="198"/>
        <v>Silver</v>
      </c>
      <c r="P2506" s="9" t="str">
        <f t="shared" si="199"/>
        <v>PET</v>
      </c>
      <c r="Q2506" s="9" t="str">
        <f t="shared" si="200"/>
        <v>5</v>
      </c>
      <c r="R25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06" s="14" t="str">
        <f>IF(ProjectsDB[[#This Row],[Item Type]]="Straight Plug-In",_xlfn.TEXTJOIN("-",TRUE,M2506&amp;"-"&amp;_xlfn.LET(_xlpm.txt,ProjectsDB[[#This Row],[Assembly]],_xlpm.pos,FIND("SP",_xlpm.txt),_xlpm.pre,LEFT(_xlpm.txt,_xlpm.pos-1),IF(RIGHT(_xlpm.pre,3)="123","3PL",IF(RIGHT(_xlpm.pre,2)="12","2PL",IF(RIGHT(_xlpm.pre,1)="1","1PL","3PL")))),N2506,O2506,P2506,Q2506&amp;"W",R2506),_xlfn.TEXTJOIN("-",TRUE,M2506,N2506,O2506,P2506,Q2506&amp;"W",R2506))</f>
        <v>Elbow Edge-CU-Silver-PET-5W-1</v>
      </c>
      <c r="T2506" s="14" t="str">
        <f>IF(COUNTIF(Cycletime[Element Desc.],ProjectsDB[[#This Row],[Element Desc.]])&gt;0,"Found","Not Found")</f>
        <v>Found</v>
      </c>
    </row>
    <row r="2507" spans="2:20" x14ac:dyDescent="0.25">
      <c r="B2507" s="8" t="s">
        <v>5215</v>
      </c>
      <c r="C2507" s="9" t="s">
        <v>5216</v>
      </c>
      <c r="D2507" s="9" t="s">
        <v>5217</v>
      </c>
      <c r="E2507" s="10">
        <v>1</v>
      </c>
      <c r="F2507" s="9" t="s">
        <v>5072</v>
      </c>
      <c r="G2507" s="9" t="s">
        <v>1544</v>
      </c>
      <c r="H2507" s="11"/>
      <c r="I2507" s="12">
        <v>375</v>
      </c>
      <c r="J2507" s="12">
        <v>300</v>
      </c>
      <c r="K2507" s="12"/>
      <c r="L2507" s="12">
        <f t="array" ref="L2507">IFERROR(LOOKUP(2^15,SEARCH({"40A","63A","80A","100A","125A","160A","200A","250A","400A","630A","800A","1000A","1250A","1600A","2000A","2500A","3200A","4000A","5000A","6300A"},UPPER(D2507)),{40,63,80,100,125,160,200,250,400,630,800,1000,1250,1600,2000,2500,3200,4000,5000,6300}),0)</f>
        <v>2500</v>
      </c>
      <c r="M2507" s="9" t="str">
        <f t="shared" si="196"/>
        <v>Elbow Flat</v>
      </c>
      <c r="N2507" s="9" t="str">
        <f t="shared" si="197"/>
        <v>CU</v>
      </c>
      <c r="O2507" s="13" t="str">
        <f t="shared" si="198"/>
        <v>Silver</v>
      </c>
      <c r="P2507" s="9" t="str">
        <f t="shared" si="199"/>
        <v>PET</v>
      </c>
      <c r="Q2507" s="9" t="str">
        <f t="shared" si="200"/>
        <v>5</v>
      </c>
      <c r="R25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07" s="14" t="str">
        <f>IF(ProjectsDB[[#This Row],[Item Type]]="Straight Plug-In",_xlfn.TEXTJOIN("-",TRUE,M2507&amp;"-"&amp;_xlfn.LET(_xlpm.txt,ProjectsDB[[#This Row],[Assembly]],_xlpm.pos,FIND("SP",_xlpm.txt),_xlpm.pre,LEFT(_xlpm.txt,_xlpm.pos-1),IF(RIGHT(_xlpm.pre,3)="123","3PL",IF(RIGHT(_xlpm.pre,2)="12","2PL",IF(RIGHT(_xlpm.pre,1)="1","1PL","3PL")))),N2507,O2507,P2507,Q2507&amp;"W",R2507),_xlfn.TEXTJOIN("-",TRUE,M2507,N2507,O2507,P2507,Q2507&amp;"W",R2507))</f>
        <v>Elbow Flat-CU-Silver-PET-5W-1</v>
      </c>
      <c r="T2507" s="14" t="str">
        <f>IF(COUNTIF(Cycletime[Element Desc.],ProjectsDB[[#This Row],[Element Desc.]])&gt;0,"Found","Not Found")</f>
        <v>Found</v>
      </c>
    </row>
    <row r="2508" spans="2:20" x14ac:dyDescent="0.25">
      <c r="B2508" s="8" t="s">
        <v>5218</v>
      </c>
      <c r="C2508" s="9" t="s">
        <v>2141</v>
      </c>
      <c r="D2508" s="9" t="s">
        <v>2142</v>
      </c>
      <c r="E2508" s="10">
        <v>32</v>
      </c>
      <c r="F2508" s="9" t="s">
        <v>5072</v>
      </c>
      <c r="G2508" s="9" t="s">
        <v>1544</v>
      </c>
      <c r="H2508" s="11"/>
      <c r="I2508" s="12"/>
      <c r="J2508" s="12"/>
      <c r="K2508" s="12"/>
      <c r="L2508" s="12">
        <f t="array" ref="L2508">IFERROR(LOOKUP(2^15,SEARCH({"40A","63A","80A","100A","125A","160A","200A","250A","400A","630A","800A","1000A","1250A","1600A","2000A","2500A","3200A","4000A","5000A","6300A"},UPPER(D2508)),{40,63,80,100,125,160,200,250,400,630,800,1000,1250,1600,2000,2500,3200,4000,5000,6300}),0)</f>
        <v>2500</v>
      </c>
      <c r="M2508" s="9" t="str">
        <f t="shared" si="196"/>
        <v>Joint Pack</v>
      </c>
      <c r="N2508" s="9" t="str">
        <f t="shared" si="197"/>
        <v>CU</v>
      </c>
      <c r="O2508" s="13" t="str">
        <f t="shared" si="198"/>
        <v>Silver</v>
      </c>
      <c r="P2508" s="9" t="str">
        <f t="shared" si="199"/>
        <v>None</v>
      </c>
      <c r="Q2508" s="9" t="str">
        <f t="shared" si="200"/>
        <v>5</v>
      </c>
      <c r="R25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08" s="14" t="str">
        <f>IF(ProjectsDB[[#This Row],[Item Type]]="Straight Plug-In",_xlfn.TEXTJOIN("-",TRUE,M2508&amp;"-"&amp;_xlfn.LET(_xlpm.txt,ProjectsDB[[#This Row],[Assembly]],_xlpm.pos,FIND("SP",_xlpm.txt),_xlpm.pre,LEFT(_xlpm.txt,_xlpm.pos-1),IF(RIGHT(_xlpm.pre,3)="123","3PL",IF(RIGHT(_xlpm.pre,2)="12","2PL",IF(RIGHT(_xlpm.pre,1)="1","1PL","3PL")))),N2508,O2508,P2508,Q2508&amp;"W",R2508),_xlfn.TEXTJOIN("-",TRUE,M2508,N2508,O2508,P2508,Q2508&amp;"W",R2508))</f>
        <v>Joint Pack-CU-Silver-None-5W-1</v>
      </c>
      <c r="T2508" s="14" t="str">
        <f>IF(COUNTIF(Cycletime[Element Desc.],ProjectsDB[[#This Row],[Element Desc.]])&gt;0,"Found","Not Found")</f>
        <v>Found</v>
      </c>
    </row>
    <row r="2509" spans="2:20" x14ac:dyDescent="0.25">
      <c r="B2509" s="8" t="s">
        <v>5219</v>
      </c>
      <c r="C2509" s="9" t="s">
        <v>5176</v>
      </c>
      <c r="D2509" s="9" t="s">
        <v>5177</v>
      </c>
      <c r="E2509" s="10">
        <v>2</v>
      </c>
      <c r="F2509" s="9" t="s">
        <v>5072</v>
      </c>
      <c r="G2509" s="9" t="s">
        <v>1544</v>
      </c>
      <c r="H2509" s="11"/>
      <c r="I2509" s="12">
        <v>425</v>
      </c>
      <c r="J2509" s="12"/>
      <c r="K2509" s="12"/>
      <c r="L2509" s="12">
        <f t="array" ref="L2509">IFERROR(LOOKUP(2^15,SEARCH({"40A","63A","80A","100A","125A","160A","200A","250A","400A","630A","800A","1000A","1250A","1600A","2000A","2500A","3200A","4000A","5000A","6300A"},UPPER(D2509)),{40,63,80,100,125,160,200,250,400,630,800,1000,1250,1600,2000,2500,3200,4000,5000,6300}),0)</f>
        <v>2500</v>
      </c>
      <c r="M2509" s="9" t="str">
        <f t="shared" si="196"/>
        <v>Flange Straight</v>
      </c>
      <c r="N2509" s="9" t="str">
        <f t="shared" si="197"/>
        <v>CU</v>
      </c>
      <c r="O2509" s="13" t="str">
        <f t="shared" si="198"/>
        <v>Silver</v>
      </c>
      <c r="P2509" s="9" t="str">
        <f t="shared" si="199"/>
        <v>PET</v>
      </c>
      <c r="Q2509" s="9" t="str">
        <f t="shared" si="200"/>
        <v>5</v>
      </c>
      <c r="R25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09" s="14" t="str">
        <f>IF(ProjectsDB[[#This Row],[Item Type]]="Straight Plug-In",_xlfn.TEXTJOIN("-",TRUE,M2509&amp;"-"&amp;_xlfn.LET(_xlpm.txt,ProjectsDB[[#This Row],[Assembly]],_xlpm.pos,FIND("SP",_xlpm.txt),_xlpm.pre,LEFT(_xlpm.txt,_xlpm.pos-1),IF(RIGHT(_xlpm.pre,3)="123","3PL",IF(RIGHT(_xlpm.pre,2)="12","2PL",IF(RIGHT(_xlpm.pre,1)="1","1PL","3PL")))),N2509,O2509,P2509,Q2509&amp;"W",R2509),_xlfn.TEXTJOIN("-",TRUE,M2509,N2509,O2509,P2509,Q2509&amp;"W",R2509))</f>
        <v>Flange Straight-CU-Silver-PET-5W-1</v>
      </c>
      <c r="T2509" s="14" t="str">
        <f>IF(COUNTIF(Cycletime[Element Desc.],ProjectsDB[[#This Row],[Element Desc.]])&gt;0,"Found","Not Found")</f>
        <v>Found</v>
      </c>
    </row>
    <row r="2510" spans="2:20" x14ac:dyDescent="0.25">
      <c r="B2510" s="8" t="s">
        <v>5220</v>
      </c>
      <c r="C2510" s="9" t="s">
        <v>2171</v>
      </c>
      <c r="D2510" s="9" t="s">
        <v>2172</v>
      </c>
      <c r="E2510" s="10">
        <v>1</v>
      </c>
      <c r="F2510" s="9" t="s">
        <v>5072</v>
      </c>
      <c r="G2510" s="9" t="s">
        <v>1544</v>
      </c>
      <c r="H2510" s="11"/>
      <c r="I2510" s="12">
        <v>300</v>
      </c>
      <c r="J2510" s="12">
        <v>300</v>
      </c>
      <c r="K2510" s="12"/>
      <c r="L2510" s="12">
        <f t="array" ref="L2510">IFERROR(LOOKUP(2^15,SEARCH({"40A","63A","80A","100A","125A","160A","200A","250A","400A","630A","800A","1000A","1250A","1600A","2000A","2500A","3200A","4000A","5000A","6300A"},UPPER(D2510)),{40,63,80,100,125,160,200,250,400,630,800,1000,1250,1600,2000,2500,3200,4000,5000,6300}),0)</f>
        <v>2500</v>
      </c>
      <c r="M2510" s="9" t="str">
        <f t="shared" si="196"/>
        <v>Elbow Flat</v>
      </c>
      <c r="N2510" s="9" t="str">
        <f t="shared" si="197"/>
        <v>CU</v>
      </c>
      <c r="O2510" s="13" t="str">
        <f t="shared" si="198"/>
        <v>Silver</v>
      </c>
      <c r="P2510" s="9" t="str">
        <f t="shared" si="199"/>
        <v>PET</v>
      </c>
      <c r="Q2510" s="9" t="str">
        <f t="shared" si="200"/>
        <v>5</v>
      </c>
      <c r="R25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10" s="14" t="str">
        <f>IF(ProjectsDB[[#This Row],[Item Type]]="Straight Plug-In",_xlfn.TEXTJOIN("-",TRUE,M2510&amp;"-"&amp;_xlfn.LET(_xlpm.txt,ProjectsDB[[#This Row],[Assembly]],_xlpm.pos,FIND("SP",_xlpm.txt),_xlpm.pre,LEFT(_xlpm.txt,_xlpm.pos-1),IF(RIGHT(_xlpm.pre,3)="123","3PL",IF(RIGHT(_xlpm.pre,2)="12","2PL",IF(RIGHT(_xlpm.pre,1)="1","1PL","3PL")))),N2510,O2510,P2510,Q2510&amp;"W",R2510),_xlfn.TEXTJOIN("-",TRUE,M2510,N2510,O2510,P2510,Q2510&amp;"W",R2510))</f>
        <v>Elbow Flat-CU-Silver-PET-5W-1</v>
      </c>
      <c r="T2510" s="14" t="str">
        <f>IF(COUNTIF(Cycletime[Element Desc.],ProjectsDB[[#This Row],[Element Desc.]])&gt;0,"Found","Not Found")</f>
        <v>Found</v>
      </c>
    </row>
    <row r="2511" spans="2:20" x14ac:dyDescent="0.25">
      <c r="B2511" s="8" t="s">
        <v>5221</v>
      </c>
      <c r="C2511" s="9" t="s">
        <v>5222</v>
      </c>
      <c r="D2511" s="9" t="s">
        <v>5223</v>
      </c>
      <c r="E2511" s="10">
        <v>4</v>
      </c>
      <c r="F2511" s="9" t="s">
        <v>5072</v>
      </c>
      <c r="G2511" s="9" t="s">
        <v>1544</v>
      </c>
      <c r="H2511" s="11"/>
      <c r="I2511" s="12">
        <v>300</v>
      </c>
      <c r="J2511" s="12">
        <v>300</v>
      </c>
      <c r="K2511" s="12"/>
      <c r="L2511" s="12">
        <f t="array" ref="L2511">IFERROR(LOOKUP(2^15,SEARCH({"40A","63A","80A","100A","125A","160A","200A","250A","400A","630A","800A","1000A","1250A","1600A","2000A","2500A","3200A","4000A","5000A","6300A"},UPPER(D2511)),{40,63,80,100,125,160,200,250,400,630,800,1000,1250,1600,2000,2500,3200,4000,5000,6300}),0)</f>
        <v>2500</v>
      </c>
      <c r="M2511" s="9" t="str">
        <f t="shared" si="196"/>
        <v>Elbow Flat</v>
      </c>
      <c r="N2511" s="9" t="str">
        <f t="shared" si="197"/>
        <v>CU</v>
      </c>
      <c r="O2511" s="13" t="str">
        <f t="shared" si="198"/>
        <v>Silver</v>
      </c>
      <c r="P2511" s="9" t="str">
        <f t="shared" si="199"/>
        <v>PET</v>
      </c>
      <c r="Q2511" s="9" t="str">
        <f t="shared" si="200"/>
        <v>5</v>
      </c>
      <c r="R25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11" s="14" t="str">
        <f>IF(ProjectsDB[[#This Row],[Item Type]]="Straight Plug-In",_xlfn.TEXTJOIN("-",TRUE,M2511&amp;"-"&amp;_xlfn.LET(_xlpm.txt,ProjectsDB[[#This Row],[Assembly]],_xlpm.pos,FIND("SP",_xlpm.txt),_xlpm.pre,LEFT(_xlpm.txt,_xlpm.pos-1),IF(RIGHT(_xlpm.pre,3)="123","3PL",IF(RIGHT(_xlpm.pre,2)="12","2PL",IF(RIGHT(_xlpm.pre,1)="1","1PL","3PL")))),N2511,O2511,P2511,Q2511&amp;"W",R2511),_xlfn.TEXTJOIN("-",TRUE,M2511,N2511,O2511,P2511,Q2511&amp;"W",R2511))</f>
        <v>Elbow Flat-CU-Silver-PET-5W-1</v>
      </c>
      <c r="T2511" s="14" t="str">
        <f>IF(COUNTIF(Cycletime[Element Desc.],ProjectsDB[[#This Row],[Element Desc.]])&gt;0,"Found","Not Found")</f>
        <v>Found</v>
      </c>
    </row>
    <row r="2512" spans="2:20" x14ac:dyDescent="0.25">
      <c r="B2512" s="8" t="s">
        <v>5224</v>
      </c>
      <c r="C2512" s="9" t="s">
        <v>5188</v>
      </c>
      <c r="D2512" s="9" t="s">
        <v>5189</v>
      </c>
      <c r="E2512" s="10">
        <v>8</v>
      </c>
      <c r="F2512" s="9" t="s">
        <v>5072</v>
      </c>
      <c r="G2512" s="9" t="s">
        <v>1544</v>
      </c>
      <c r="H2512" s="11"/>
      <c r="I2512" s="12">
        <v>3000</v>
      </c>
      <c r="J2512" s="12"/>
      <c r="K2512" s="12"/>
      <c r="L2512" s="12">
        <f t="array" ref="L2512">IFERROR(LOOKUP(2^15,SEARCH({"40A","63A","80A","100A","125A","160A","200A","250A","400A","630A","800A","1000A","1250A","1600A","2000A","2500A","3200A","4000A","5000A","6300A"},UPPER(D2512)),{40,63,80,100,125,160,200,250,400,630,800,1000,1250,1600,2000,2500,3200,4000,5000,6300}),0)</f>
        <v>2500</v>
      </c>
      <c r="M2512" s="9" t="str">
        <f t="shared" si="196"/>
        <v>Straight Feeder</v>
      </c>
      <c r="N2512" s="9" t="str">
        <f t="shared" si="197"/>
        <v>CU</v>
      </c>
      <c r="O2512" s="13" t="str">
        <f t="shared" si="198"/>
        <v>Silver</v>
      </c>
      <c r="P2512" s="9" t="str">
        <f t="shared" si="199"/>
        <v>PET</v>
      </c>
      <c r="Q2512" s="9" t="str">
        <f t="shared" si="200"/>
        <v>5</v>
      </c>
      <c r="R25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12" s="14" t="str">
        <f>IF(ProjectsDB[[#This Row],[Item Type]]="Straight Plug-In",_xlfn.TEXTJOIN("-",TRUE,M2512&amp;"-"&amp;_xlfn.LET(_xlpm.txt,ProjectsDB[[#This Row],[Assembly]],_xlpm.pos,FIND("SP",_xlpm.txt),_xlpm.pre,LEFT(_xlpm.txt,_xlpm.pos-1),IF(RIGHT(_xlpm.pre,3)="123","3PL",IF(RIGHT(_xlpm.pre,2)="12","2PL",IF(RIGHT(_xlpm.pre,1)="1","1PL","3PL")))),N2512,O2512,P2512,Q2512&amp;"W",R2512),_xlfn.TEXTJOIN("-",TRUE,M2512,N2512,O2512,P2512,Q2512&amp;"W",R2512))</f>
        <v>Straight Feeder-CU-Silver-PET-5W-1</v>
      </c>
      <c r="T2512" s="14" t="str">
        <f>IF(COUNTIF(Cycletime[Element Desc.],ProjectsDB[[#This Row],[Element Desc.]])&gt;0,"Found","Not Found")</f>
        <v>Found</v>
      </c>
    </row>
    <row r="2513" spans="2:20" x14ac:dyDescent="0.25">
      <c r="B2513" s="8" t="s">
        <v>5225</v>
      </c>
      <c r="C2513" s="9" t="s">
        <v>5226</v>
      </c>
      <c r="D2513" s="9" t="s">
        <v>5227</v>
      </c>
      <c r="E2513" s="10">
        <v>1</v>
      </c>
      <c r="F2513" s="9" t="s">
        <v>5072</v>
      </c>
      <c r="G2513" s="9" t="s">
        <v>1544</v>
      </c>
      <c r="H2513" s="11"/>
      <c r="I2513" s="12">
        <v>685</v>
      </c>
      <c r="J2513" s="12">
        <v>570</v>
      </c>
      <c r="K2513" s="12"/>
      <c r="L2513" s="12">
        <f t="array" ref="L2513">IFERROR(LOOKUP(2^15,SEARCH({"40A","63A","80A","100A","125A","160A","200A","250A","400A","630A","800A","1000A","1250A","1600A","2000A","2500A","3200A","4000A","5000A","6300A"},UPPER(D2513)),{40,63,80,100,125,160,200,250,400,630,800,1000,1250,1600,2000,2500,3200,4000,5000,6300}),0)</f>
        <v>2500</v>
      </c>
      <c r="M2513" s="9" t="str">
        <f t="shared" si="196"/>
        <v>Elbow Edge</v>
      </c>
      <c r="N2513" s="9" t="str">
        <f t="shared" si="197"/>
        <v>CU</v>
      </c>
      <c r="O2513" s="13" t="str">
        <f t="shared" si="198"/>
        <v>Silver</v>
      </c>
      <c r="P2513" s="9" t="str">
        <f t="shared" si="199"/>
        <v>PET</v>
      </c>
      <c r="Q2513" s="9" t="str">
        <f t="shared" si="200"/>
        <v>5</v>
      </c>
      <c r="R25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13" s="14" t="str">
        <f>IF(ProjectsDB[[#This Row],[Item Type]]="Straight Plug-In",_xlfn.TEXTJOIN("-",TRUE,M2513&amp;"-"&amp;_xlfn.LET(_xlpm.txt,ProjectsDB[[#This Row],[Assembly]],_xlpm.pos,FIND("SP",_xlpm.txt),_xlpm.pre,LEFT(_xlpm.txt,_xlpm.pos-1),IF(RIGHT(_xlpm.pre,3)="123","3PL",IF(RIGHT(_xlpm.pre,2)="12","2PL",IF(RIGHT(_xlpm.pre,1)="1","1PL","3PL")))),N2513,O2513,P2513,Q2513&amp;"W",R2513),_xlfn.TEXTJOIN("-",TRUE,M2513,N2513,O2513,P2513,Q2513&amp;"W",R2513))</f>
        <v>Elbow Edge-CU-Silver-PET-5W-1</v>
      </c>
      <c r="T2513" s="14" t="str">
        <f>IF(COUNTIF(Cycletime[Element Desc.],ProjectsDB[[#This Row],[Element Desc.]])&gt;0,"Found","Not Found")</f>
        <v>Found</v>
      </c>
    </row>
    <row r="2514" spans="2:20" x14ac:dyDescent="0.25">
      <c r="B2514" s="8" t="s">
        <v>5228</v>
      </c>
      <c r="C2514" s="9" t="s">
        <v>5229</v>
      </c>
      <c r="D2514" s="9" t="s">
        <v>5230</v>
      </c>
      <c r="E2514" s="10">
        <v>1</v>
      </c>
      <c r="F2514" s="9" t="s">
        <v>5072</v>
      </c>
      <c r="G2514" s="9" t="s">
        <v>1544</v>
      </c>
      <c r="H2514" s="11"/>
      <c r="I2514" s="12">
        <v>670</v>
      </c>
      <c r="J2514" s="12">
        <v>300</v>
      </c>
      <c r="K2514" s="12"/>
      <c r="L2514" s="12">
        <f t="array" ref="L2514">IFERROR(LOOKUP(2^15,SEARCH({"40A","63A","80A","100A","125A","160A","200A","250A","400A","630A","800A","1000A","1250A","1600A","2000A","2500A","3200A","4000A","5000A","6300A"},UPPER(D2514)),{40,63,80,100,125,160,200,250,400,630,800,1000,1250,1600,2000,2500,3200,4000,5000,6300}),0)</f>
        <v>2500</v>
      </c>
      <c r="M2514" s="9" t="str">
        <f t="shared" si="196"/>
        <v>Elbow Flat</v>
      </c>
      <c r="N2514" s="9" t="str">
        <f t="shared" si="197"/>
        <v>CU</v>
      </c>
      <c r="O2514" s="13" t="str">
        <f t="shared" si="198"/>
        <v>Silver</v>
      </c>
      <c r="P2514" s="9" t="str">
        <f t="shared" si="199"/>
        <v>PET</v>
      </c>
      <c r="Q2514" s="9" t="str">
        <f t="shared" si="200"/>
        <v>5</v>
      </c>
      <c r="R25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14" s="14" t="str">
        <f>IF(ProjectsDB[[#This Row],[Item Type]]="Straight Plug-In",_xlfn.TEXTJOIN("-",TRUE,M2514&amp;"-"&amp;_xlfn.LET(_xlpm.txt,ProjectsDB[[#This Row],[Assembly]],_xlpm.pos,FIND("SP",_xlpm.txt),_xlpm.pre,LEFT(_xlpm.txt,_xlpm.pos-1),IF(RIGHT(_xlpm.pre,3)="123","3PL",IF(RIGHT(_xlpm.pre,2)="12","2PL",IF(RIGHT(_xlpm.pre,1)="1","1PL","3PL")))),N2514,O2514,P2514,Q2514&amp;"W",R2514),_xlfn.TEXTJOIN("-",TRUE,M2514,N2514,O2514,P2514,Q2514&amp;"W",R2514))</f>
        <v>Elbow Flat-CU-Silver-PET-5W-1</v>
      </c>
      <c r="T2514" s="14" t="str">
        <f>IF(COUNTIF(Cycletime[Element Desc.],ProjectsDB[[#This Row],[Element Desc.]])&gt;0,"Found","Not Found")</f>
        <v>Found</v>
      </c>
    </row>
    <row r="2515" spans="2:20" x14ac:dyDescent="0.25">
      <c r="B2515" s="8" t="s">
        <v>5231</v>
      </c>
      <c r="C2515" s="9" t="s">
        <v>5210</v>
      </c>
      <c r="D2515" s="9" t="s">
        <v>5211</v>
      </c>
      <c r="E2515" s="10">
        <v>1</v>
      </c>
      <c r="F2515" s="9" t="s">
        <v>5072</v>
      </c>
      <c r="G2515" s="9" t="s">
        <v>1544</v>
      </c>
      <c r="H2515" s="11"/>
      <c r="I2515" s="12">
        <v>1000</v>
      </c>
      <c r="J2515" s="12"/>
      <c r="K2515" s="12"/>
      <c r="L2515" s="12">
        <f t="array" ref="L2515">IFERROR(LOOKUP(2^15,SEARCH({"40A","63A","80A","100A","125A","160A","200A","250A","400A","630A","800A","1000A","1250A","1600A","2000A","2500A","3200A","4000A","5000A","6300A"},UPPER(D2515)),{40,63,80,100,125,160,200,250,400,630,800,1000,1250,1600,2000,2500,3200,4000,5000,6300}),0)</f>
        <v>2500</v>
      </c>
      <c r="M2515" s="9" t="str">
        <f t="shared" si="196"/>
        <v>Expansion Joint</v>
      </c>
      <c r="N2515" s="9" t="str">
        <f t="shared" si="197"/>
        <v>CU</v>
      </c>
      <c r="O2515" s="13" t="str">
        <f t="shared" si="198"/>
        <v>Silver</v>
      </c>
      <c r="P2515" s="9" t="str">
        <f t="shared" si="199"/>
        <v>PET</v>
      </c>
      <c r="Q2515" s="9" t="str">
        <f t="shared" si="200"/>
        <v>5</v>
      </c>
      <c r="R25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15" s="14" t="str">
        <f>IF(ProjectsDB[[#This Row],[Item Type]]="Straight Plug-In",_xlfn.TEXTJOIN("-",TRUE,M2515&amp;"-"&amp;_xlfn.LET(_xlpm.txt,ProjectsDB[[#This Row],[Assembly]],_xlpm.pos,FIND("SP",_xlpm.txt),_xlpm.pre,LEFT(_xlpm.txt,_xlpm.pos-1),IF(RIGHT(_xlpm.pre,3)="123","3PL",IF(RIGHT(_xlpm.pre,2)="12","2PL",IF(RIGHT(_xlpm.pre,1)="1","1PL","3PL")))),N2515,O2515,P2515,Q2515&amp;"W",R2515),_xlfn.TEXTJOIN("-",TRUE,M2515,N2515,O2515,P2515,Q2515&amp;"W",R2515))</f>
        <v>Expansion Joint-CU-Silver-PET-5W-1</v>
      </c>
      <c r="T2515" s="14" t="str">
        <f>IF(COUNTIF(Cycletime[Element Desc.],ProjectsDB[[#This Row],[Element Desc.]])&gt;0,"Found","Not Found")</f>
        <v>Found</v>
      </c>
    </row>
    <row r="2516" spans="2:20" x14ac:dyDescent="0.25">
      <c r="B2516" s="8" t="s">
        <v>5232</v>
      </c>
      <c r="C2516" s="9" t="s">
        <v>5207</v>
      </c>
      <c r="D2516" s="9" t="s">
        <v>5208</v>
      </c>
      <c r="E2516" s="10">
        <v>2</v>
      </c>
      <c r="F2516" s="9" t="s">
        <v>5072</v>
      </c>
      <c r="G2516" s="9" t="s">
        <v>1544</v>
      </c>
      <c r="H2516" s="11"/>
      <c r="I2516" s="12">
        <v>1000</v>
      </c>
      <c r="J2516" s="12"/>
      <c r="K2516" s="12"/>
      <c r="L2516" s="12">
        <f t="array" ref="L2516">IFERROR(LOOKUP(2^15,SEARCH({"40A","63A","80A","100A","125A","160A","200A","250A","400A","630A","800A","1000A","1250A","1600A","2000A","2500A","3200A","4000A","5000A","6300A"},UPPER(D2516)),{40,63,80,100,125,160,200,250,400,630,800,1000,1250,1600,2000,2500,3200,4000,5000,6300}),0)</f>
        <v>2500</v>
      </c>
      <c r="M2516" s="9" t="str">
        <f t="shared" si="196"/>
        <v>Straight Feeder</v>
      </c>
      <c r="N2516" s="9" t="str">
        <f t="shared" si="197"/>
        <v>CU</v>
      </c>
      <c r="O2516" s="13" t="str">
        <f t="shared" si="198"/>
        <v>Silver</v>
      </c>
      <c r="P2516" s="9" t="str">
        <f t="shared" si="199"/>
        <v>PET</v>
      </c>
      <c r="Q2516" s="9" t="str">
        <f t="shared" si="200"/>
        <v>5</v>
      </c>
      <c r="R25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16" s="14" t="str">
        <f>IF(ProjectsDB[[#This Row],[Item Type]]="Straight Plug-In",_xlfn.TEXTJOIN("-",TRUE,M2516&amp;"-"&amp;_xlfn.LET(_xlpm.txt,ProjectsDB[[#This Row],[Assembly]],_xlpm.pos,FIND("SP",_xlpm.txt),_xlpm.pre,LEFT(_xlpm.txt,_xlpm.pos-1),IF(RIGHT(_xlpm.pre,3)="123","3PL",IF(RIGHT(_xlpm.pre,2)="12","2PL",IF(RIGHT(_xlpm.pre,1)="1","1PL","3PL")))),N2516,O2516,P2516,Q2516&amp;"W",R2516),_xlfn.TEXTJOIN("-",TRUE,M2516,N2516,O2516,P2516,Q2516&amp;"W",R2516))</f>
        <v>Straight Feeder-CU-Silver-PET-5W-1</v>
      </c>
      <c r="T2516" s="14" t="str">
        <f>IF(COUNTIF(Cycletime[Element Desc.],ProjectsDB[[#This Row],[Element Desc.]])&gt;0,"Found","Not Found")</f>
        <v>Found</v>
      </c>
    </row>
    <row r="2517" spans="2:20" x14ac:dyDescent="0.25">
      <c r="B2517" s="8" t="s">
        <v>5233</v>
      </c>
      <c r="C2517" s="9" t="s">
        <v>5234</v>
      </c>
      <c r="D2517" s="9" t="s">
        <v>5235</v>
      </c>
      <c r="E2517" s="10">
        <v>1</v>
      </c>
      <c r="F2517" s="9" t="s">
        <v>5072</v>
      </c>
      <c r="G2517" s="9" t="s">
        <v>1544</v>
      </c>
      <c r="H2517" s="11"/>
      <c r="I2517" s="12">
        <v>370</v>
      </c>
      <c r="J2517" s="12">
        <v>370</v>
      </c>
      <c r="K2517" s="12">
        <v>141</v>
      </c>
      <c r="L2517" s="12">
        <f t="array" ref="L2517">IFERROR(LOOKUP(2^15,SEARCH({"40A","63A","80A","100A","125A","160A","200A","250A","400A","630A","800A","1000A","1250A","1600A","2000A","2500A","3200A","4000A","5000A","6300A"},UPPER(D2517)),{40,63,80,100,125,160,200,250,400,630,800,1000,1250,1600,2000,2500,3200,4000,5000,6300}),0)</f>
        <v>2500</v>
      </c>
      <c r="M2517" s="9" t="str">
        <f t="shared" si="196"/>
        <v>Elbow Edge</v>
      </c>
      <c r="N2517" s="9" t="str">
        <f t="shared" si="197"/>
        <v>CU</v>
      </c>
      <c r="O2517" s="13" t="str">
        <f t="shared" si="198"/>
        <v>Silver</v>
      </c>
      <c r="P2517" s="9" t="str">
        <f t="shared" si="199"/>
        <v>PET</v>
      </c>
      <c r="Q2517" s="9" t="str">
        <f t="shared" si="200"/>
        <v>5</v>
      </c>
      <c r="R25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17" s="14" t="str">
        <f>IF(ProjectsDB[[#This Row],[Item Type]]="Straight Plug-In",_xlfn.TEXTJOIN("-",TRUE,M2517&amp;"-"&amp;_xlfn.LET(_xlpm.txt,ProjectsDB[[#This Row],[Assembly]],_xlpm.pos,FIND("SP",_xlpm.txt),_xlpm.pre,LEFT(_xlpm.txt,_xlpm.pos-1),IF(RIGHT(_xlpm.pre,3)="123","3PL",IF(RIGHT(_xlpm.pre,2)="12","2PL",IF(RIGHT(_xlpm.pre,1)="1","1PL","3PL")))),N2517,O2517,P2517,Q2517&amp;"W",R2517),_xlfn.TEXTJOIN("-",TRUE,M2517,N2517,O2517,P2517,Q2517&amp;"W",R2517))</f>
        <v>Elbow Edge-CU-Silver-PET-5W-1</v>
      </c>
      <c r="T2517" s="14" t="str">
        <f>IF(COUNTIF(Cycletime[Element Desc.],ProjectsDB[[#This Row],[Element Desc.]])&gt;0,"Found","Not Found")</f>
        <v>Found</v>
      </c>
    </row>
    <row r="2518" spans="2:20" x14ac:dyDescent="0.25">
      <c r="B2518" s="8" t="s">
        <v>5236</v>
      </c>
      <c r="C2518" s="9" t="s">
        <v>2138</v>
      </c>
      <c r="D2518" s="9" t="s">
        <v>2139</v>
      </c>
      <c r="E2518" s="10">
        <v>5</v>
      </c>
      <c r="F2518" s="9" t="s">
        <v>5072</v>
      </c>
      <c r="G2518" s="9" t="s">
        <v>1544</v>
      </c>
      <c r="H2518" s="11"/>
      <c r="I2518" s="12">
        <v>3000</v>
      </c>
      <c r="J2518" s="12"/>
      <c r="K2518" s="12"/>
      <c r="L2518" s="12">
        <f t="array" ref="L2518">IFERROR(LOOKUP(2^15,SEARCH({"40A","63A","80A","100A","125A","160A","200A","250A","400A","630A","800A","1000A","1250A","1600A","2000A","2500A","3200A","4000A","5000A","6300A"},UPPER(D2518)),{40,63,80,100,125,160,200,250,400,630,800,1000,1250,1600,2000,2500,3200,4000,5000,6300}),0)</f>
        <v>2500</v>
      </c>
      <c r="M2518" s="9" t="str">
        <f t="shared" si="196"/>
        <v>Straight Feeder</v>
      </c>
      <c r="N2518" s="9" t="str">
        <f t="shared" si="197"/>
        <v>CU</v>
      </c>
      <c r="O2518" s="13" t="str">
        <f t="shared" si="198"/>
        <v>Silver</v>
      </c>
      <c r="P2518" s="9" t="str">
        <f t="shared" si="199"/>
        <v>PET</v>
      </c>
      <c r="Q2518" s="9" t="str">
        <f t="shared" si="200"/>
        <v>5</v>
      </c>
      <c r="R25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18" s="14" t="str">
        <f>IF(ProjectsDB[[#This Row],[Item Type]]="Straight Plug-In",_xlfn.TEXTJOIN("-",TRUE,M2518&amp;"-"&amp;_xlfn.LET(_xlpm.txt,ProjectsDB[[#This Row],[Assembly]],_xlpm.pos,FIND("SP",_xlpm.txt),_xlpm.pre,LEFT(_xlpm.txt,_xlpm.pos-1),IF(RIGHT(_xlpm.pre,3)="123","3PL",IF(RIGHT(_xlpm.pre,2)="12","2PL",IF(RIGHT(_xlpm.pre,1)="1","1PL","3PL")))),N2518,O2518,P2518,Q2518&amp;"W",R2518),_xlfn.TEXTJOIN("-",TRUE,M2518,N2518,O2518,P2518,Q2518&amp;"W",R2518))</f>
        <v>Straight Feeder-CU-Silver-PET-5W-1</v>
      </c>
      <c r="T2518" s="14" t="str">
        <f>IF(COUNTIF(Cycletime[Element Desc.],ProjectsDB[[#This Row],[Element Desc.]])&gt;0,"Found","Not Found")</f>
        <v>Found</v>
      </c>
    </row>
    <row r="2519" spans="2:20" x14ac:dyDescent="0.25">
      <c r="B2519" s="8" t="s">
        <v>5237</v>
      </c>
      <c r="C2519" s="9" t="s">
        <v>2141</v>
      </c>
      <c r="D2519" s="9" t="s">
        <v>2142</v>
      </c>
      <c r="E2519" s="10">
        <v>36</v>
      </c>
      <c r="F2519" s="9" t="s">
        <v>5072</v>
      </c>
      <c r="G2519" s="9" t="s">
        <v>1544</v>
      </c>
      <c r="H2519" s="11"/>
      <c r="I2519" s="12"/>
      <c r="J2519" s="12"/>
      <c r="K2519" s="12"/>
      <c r="L2519" s="12">
        <f t="array" ref="L2519">IFERROR(LOOKUP(2^15,SEARCH({"40A","63A","80A","100A","125A","160A","200A","250A","400A","630A","800A","1000A","1250A","1600A","2000A","2500A","3200A","4000A","5000A","6300A"},UPPER(D2519)),{40,63,80,100,125,160,200,250,400,630,800,1000,1250,1600,2000,2500,3200,4000,5000,6300}),0)</f>
        <v>2500</v>
      </c>
      <c r="M2519" s="9" t="str">
        <f t="shared" si="196"/>
        <v>Joint Pack</v>
      </c>
      <c r="N2519" s="9" t="str">
        <f t="shared" si="197"/>
        <v>CU</v>
      </c>
      <c r="O2519" s="13" t="str">
        <f t="shared" si="198"/>
        <v>Silver</v>
      </c>
      <c r="P2519" s="9" t="str">
        <f t="shared" si="199"/>
        <v>None</v>
      </c>
      <c r="Q2519" s="9" t="str">
        <f t="shared" si="200"/>
        <v>5</v>
      </c>
      <c r="R25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19" s="14" t="str">
        <f>IF(ProjectsDB[[#This Row],[Item Type]]="Straight Plug-In",_xlfn.TEXTJOIN("-",TRUE,M2519&amp;"-"&amp;_xlfn.LET(_xlpm.txt,ProjectsDB[[#This Row],[Assembly]],_xlpm.pos,FIND("SP",_xlpm.txt),_xlpm.pre,LEFT(_xlpm.txt,_xlpm.pos-1),IF(RIGHT(_xlpm.pre,3)="123","3PL",IF(RIGHT(_xlpm.pre,2)="12","2PL",IF(RIGHT(_xlpm.pre,1)="1","1PL","3PL")))),N2519,O2519,P2519,Q2519&amp;"W",R2519),_xlfn.TEXTJOIN("-",TRUE,M2519,N2519,O2519,P2519,Q2519&amp;"W",R2519))</f>
        <v>Joint Pack-CU-Silver-None-5W-1</v>
      </c>
      <c r="T2519" s="14" t="str">
        <f>IF(COUNTIF(Cycletime[Element Desc.],ProjectsDB[[#This Row],[Element Desc.]])&gt;0,"Found","Not Found")</f>
        <v>Found</v>
      </c>
    </row>
    <row r="2520" spans="2:20" x14ac:dyDescent="0.25">
      <c r="B2520" s="8" t="s">
        <v>5238</v>
      </c>
      <c r="C2520" s="9" t="s">
        <v>5239</v>
      </c>
      <c r="D2520" s="9" t="s">
        <v>5240</v>
      </c>
      <c r="E2520" s="10">
        <v>3</v>
      </c>
      <c r="F2520" s="9" t="s">
        <v>5072</v>
      </c>
      <c r="G2520" s="9" t="s">
        <v>1544</v>
      </c>
      <c r="H2520" s="11"/>
      <c r="I2520" s="12">
        <v>300</v>
      </c>
      <c r="J2520" s="12">
        <v>300</v>
      </c>
      <c r="K2520" s="12"/>
      <c r="L2520" s="12">
        <f t="array" ref="L2520">IFERROR(LOOKUP(2^15,SEARCH({"40A","63A","80A","100A","125A","160A","200A","250A","400A","630A","800A","1000A","1250A","1600A","2000A","2500A","3200A","4000A","5000A","6300A"},UPPER(D2520)),{40,63,80,100,125,160,200,250,400,630,800,1000,1250,1600,2000,2500,3200,4000,5000,6300}),0)</f>
        <v>2500</v>
      </c>
      <c r="M2520" s="9" t="str">
        <f t="shared" si="196"/>
        <v>Elbow Flat</v>
      </c>
      <c r="N2520" s="9" t="str">
        <f t="shared" si="197"/>
        <v>CU</v>
      </c>
      <c r="O2520" s="13" t="str">
        <f t="shared" si="198"/>
        <v>Silver</v>
      </c>
      <c r="P2520" s="9" t="str">
        <f t="shared" si="199"/>
        <v>PET</v>
      </c>
      <c r="Q2520" s="9" t="str">
        <f t="shared" si="200"/>
        <v>5</v>
      </c>
      <c r="R25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20" s="14" t="str">
        <f>IF(ProjectsDB[[#This Row],[Item Type]]="Straight Plug-In",_xlfn.TEXTJOIN("-",TRUE,M2520&amp;"-"&amp;_xlfn.LET(_xlpm.txt,ProjectsDB[[#This Row],[Assembly]],_xlpm.pos,FIND("SP",_xlpm.txt),_xlpm.pre,LEFT(_xlpm.txt,_xlpm.pos-1),IF(RIGHT(_xlpm.pre,3)="123","3PL",IF(RIGHT(_xlpm.pre,2)="12","2PL",IF(RIGHT(_xlpm.pre,1)="1","1PL","3PL")))),N2520,O2520,P2520,Q2520&amp;"W",R2520),_xlfn.TEXTJOIN("-",TRUE,M2520,N2520,O2520,P2520,Q2520&amp;"W",R2520))</f>
        <v>Elbow Flat-CU-Silver-PET-5W-1</v>
      </c>
      <c r="T2520" s="14" t="str">
        <f>IF(COUNTIF(Cycletime[Element Desc.],ProjectsDB[[#This Row],[Element Desc.]])&gt;0,"Found","Not Found")</f>
        <v>Found</v>
      </c>
    </row>
    <row r="2521" spans="2:20" x14ac:dyDescent="0.25">
      <c r="B2521" s="8" t="s">
        <v>5241</v>
      </c>
      <c r="C2521" s="9" t="s">
        <v>5242</v>
      </c>
      <c r="D2521" s="9" t="s">
        <v>5243</v>
      </c>
      <c r="E2521" s="10">
        <v>1</v>
      </c>
      <c r="F2521" s="9" t="s">
        <v>5072</v>
      </c>
      <c r="G2521" s="9" t="s">
        <v>1544</v>
      </c>
      <c r="H2521" s="11"/>
      <c r="I2521" s="12">
        <v>2435</v>
      </c>
      <c r="J2521" s="12"/>
      <c r="K2521" s="12"/>
      <c r="L2521" s="12">
        <f t="array" ref="L2521">IFERROR(LOOKUP(2^15,SEARCH({"40A","63A","80A","100A","125A","160A","200A","250A","400A","630A","800A","1000A","1250A","1600A","2000A","2500A","3200A","4000A","5000A","6300A"},UPPER(D2521)),{40,63,80,100,125,160,200,250,400,630,800,1000,1250,1600,2000,2500,3200,4000,5000,6300}),0)</f>
        <v>2500</v>
      </c>
      <c r="M2521" s="9" t="str">
        <f t="shared" si="196"/>
        <v>Straight Feeder</v>
      </c>
      <c r="N2521" s="9" t="str">
        <f t="shared" si="197"/>
        <v>CU</v>
      </c>
      <c r="O2521" s="13" t="str">
        <f t="shared" si="198"/>
        <v>Silver</v>
      </c>
      <c r="P2521" s="9" t="str">
        <f t="shared" si="199"/>
        <v>PET</v>
      </c>
      <c r="Q2521" s="9" t="str">
        <f t="shared" si="200"/>
        <v>5</v>
      </c>
      <c r="R25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21" s="14" t="str">
        <f>IF(ProjectsDB[[#This Row],[Item Type]]="Straight Plug-In",_xlfn.TEXTJOIN("-",TRUE,M2521&amp;"-"&amp;_xlfn.LET(_xlpm.txt,ProjectsDB[[#This Row],[Assembly]],_xlpm.pos,FIND("SP",_xlpm.txt),_xlpm.pre,LEFT(_xlpm.txt,_xlpm.pos-1),IF(RIGHT(_xlpm.pre,3)="123","3PL",IF(RIGHT(_xlpm.pre,2)="12","2PL",IF(RIGHT(_xlpm.pre,1)="1","1PL","3PL")))),N2521,O2521,P2521,Q2521&amp;"W",R2521),_xlfn.TEXTJOIN("-",TRUE,M2521,N2521,O2521,P2521,Q2521&amp;"W",R2521))</f>
        <v>Straight Feeder-CU-Silver-PET-5W-1</v>
      </c>
      <c r="T2521" s="14" t="str">
        <f>IF(COUNTIF(Cycletime[Element Desc.],ProjectsDB[[#This Row],[Element Desc.]])&gt;0,"Found","Not Found")</f>
        <v>Found</v>
      </c>
    </row>
    <row r="2522" spans="2:20" x14ac:dyDescent="0.25">
      <c r="B2522" s="8" t="s">
        <v>5244</v>
      </c>
      <c r="C2522" s="9" t="s">
        <v>5194</v>
      </c>
      <c r="D2522" s="9" t="s">
        <v>5195</v>
      </c>
      <c r="E2522" s="10">
        <v>1</v>
      </c>
      <c r="F2522" s="9" t="s">
        <v>5072</v>
      </c>
      <c r="G2522" s="9" t="s">
        <v>1544</v>
      </c>
      <c r="H2522" s="11"/>
      <c r="I2522" s="12">
        <v>370</v>
      </c>
      <c r="J2522" s="12">
        <v>370</v>
      </c>
      <c r="K2522" s="12"/>
      <c r="L2522" s="12">
        <f t="array" ref="L2522">IFERROR(LOOKUP(2^15,SEARCH({"40A","63A","80A","100A","125A","160A","200A","250A","400A","630A","800A","1000A","1250A","1600A","2000A","2500A","3200A","4000A","5000A","6300A"},UPPER(D2522)),{40,63,80,100,125,160,200,250,400,630,800,1000,1250,1600,2000,2500,3200,4000,5000,6300}),0)</f>
        <v>2500</v>
      </c>
      <c r="M2522" s="9" t="str">
        <f t="shared" si="196"/>
        <v>Elbow Edge</v>
      </c>
      <c r="N2522" s="9" t="str">
        <f t="shared" si="197"/>
        <v>CU</v>
      </c>
      <c r="O2522" s="13" t="str">
        <f t="shared" si="198"/>
        <v>Silver</v>
      </c>
      <c r="P2522" s="9" t="str">
        <f t="shared" si="199"/>
        <v>PET</v>
      </c>
      <c r="Q2522" s="9" t="str">
        <f t="shared" si="200"/>
        <v>5</v>
      </c>
      <c r="R25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22" s="14" t="str">
        <f>IF(ProjectsDB[[#This Row],[Item Type]]="Straight Plug-In",_xlfn.TEXTJOIN("-",TRUE,M2522&amp;"-"&amp;_xlfn.LET(_xlpm.txt,ProjectsDB[[#This Row],[Assembly]],_xlpm.pos,FIND("SP",_xlpm.txt),_xlpm.pre,LEFT(_xlpm.txt,_xlpm.pos-1),IF(RIGHT(_xlpm.pre,3)="123","3PL",IF(RIGHT(_xlpm.pre,2)="12","2PL",IF(RIGHT(_xlpm.pre,1)="1","1PL","3PL")))),N2522,O2522,P2522,Q2522&amp;"W",R2522),_xlfn.TEXTJOIN("-",TRUE,M2522,N2522,O2522,P2522,Q2522&amp;"W",R2522))</f>
        <v>Elbow Edge-CU-Silver-PET-5W-1</v>
      </c>
      <c r="T2522" s="14" t="str">
        <f>IF(COUNTIF(Cycletime[Element Desc.],ProjectsDB[[#This Row],[Element Desc.]])&gt;0,"Found","Not Found")</f>
        <v>Found</v>
      </c>
    </row>
    <row r="2523" spans="2:20" x14ac:dyDescent="0.25">
      <c r="B2523" s="8" t="s">
        <v>5245</v>
      </c>
      <c r="C2523" s="9" t="s">
        <v>5246</v>
      </c>
      <c r="D2523" s="9" t="s">
        <v>5247</v>
      </c>
      <c r="E2523" s="10">
        <v>1</v>
      </c>
      <c r="F2523" s="9" t="s">
        <v>5072</v>
      </c>
      <c r="G2523" s="9" t="s">
        <v>1544</v>
      </c>
      <c r="H2523" s="11"/>
      <c r="I2523" s="12">
        <v>2000</v>
      </c>
      <c r="J2523" s="12"/>
      <c r="K2523" s="12"/>
      <c r="L2523" s="12">
        <f t="array" ref="L2523">IFERROR(LOOKUP(2^15,SEARCH({"40A","63A","80A","100A","125A","160A","200A","250A","400A","630A","800A","1000A","1250A","1600A","2000A","2500A","3200A","4000A","5000A","6300A"},UPPER(D2523)),{40,63,80,100,125,160,200,250,400,630,800,1000,1250,1600,2000,2500,3200,4000,5000,6300}),0)</f>
        <v>2500</v>
      </c>
      <c r="M2523" s="9" t="str">
        <f t="shared" si="196"/>
        <v>Straight Feeder</v>
      </c>
      <c r="N2523" s="9" t="str">
        <f t="shared" si="197"/>
        <v>CU</v>
      </c>
      <c r="O2523" s="13" t="str">
        <f t="shared" si="198"/>
        <v>Silver</v>
      </c>
      <c r="P2523" s="9" t="str">
        <f t="shared" si="199"/>
        <v>PET</v>
      </c>
      <c r="Q2523" s="9" t="str">
        <f t="shared" si="200"/>
        <v>5</v>
      </c>
      <c r="R25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23" s="14" t="str">
        <f>IF(ProjectsDB[[#This Row],[Item Type]]="Straight Plug-In",_xlfn.TEXTJOIN("-",TRUE,M2523&amp;"-"&amp;_xlfn.LET(_xlpm.txt,ProjectsDB[[#This Row],[Assembly]],_xlpm.pos,FIND("SP",_xlpm.txt),_xlpm.pre,LEFT(_xlpm.txt,_xlpm.pos-1),IF(RIGHT(_xlpm.pre,3)="123","3PL",IF(RIGHT(_xlpm.pre,2)="12","2PL",IF(RIGHT(_xlpm.pre,1)="1","1PL","3PL")))),N2523,O2523,P2523,Q2523&amp;"W",R2523),_xlfn.TEXTJOIN("-",TRUE,M2523,N2523,O2523,P2523,Q2523&amp;"W",R2523))</f>
        <v>Straight Feeder-CU-Silver-PET-5W-1</v>
      </c>
      <c r="T2523" s="14" t="str">
        <f>IF(COUNTIF(Cycletime[Element Desc.],ProjectsDB[[#This Row],[Element Desc.]])&gt;0,"Found","Not Found")</f>
        <v>Found</v>
      </c>
    </row>
    <row r="2524" spans="2:20" x14ac:dyDescent="0.25">
      <c r="B2524" s="8" t="s">
        <v>5248</v>
      </c>
      <c r="C2524" s="9" t="s">
        <v>5249</v>
      </c>
      <c r="D2524" s="9" t="s">
        <v>5250</v>
      </c>
      <c r="E2524" s="10">
        <v>1</v>
      </c>
      <c r="F2524" s="9" t="s">
        <v>5072</v>
      </c>
      <c r="G2524" s="9" t="s">
        <v>1544</v>
      </c>
      <c r="H2524" s="11"/>
      <c r="I2524" s="12">
        <v>370</v>
      </c>
      <c r="J2524" s="12">
        <v>370</v>
      </c>
      <c r="K2524" s="12">
        <v>92</v>
      </c>
      <c r="L2524" s="12">
        <f t="array" ref="L2524">IFERROR(LOOKUP(2^15,SEARCH({"40A","63A","80A","100A","125A","160A","200A","250A","400A","630A","800A","1000A","1250A","1600A","2000A","2500A","3200A","4000A","5000A","6300A"},UPPER(D2524)),{40,63,80,100,125,160,200,250,400,630,800,1000,1250,1600,2000,2500,3200,4000,5000,6300}),0)</f>
        <v>2500</v>
      </c>
      <c r="M2524" s="9" t="str">
        <f t="shared" si="196"/>
        <v>Elbow Edge</v>
      </c>
      <c r="N2524" s="9" t="str">
        <f t="shared" si="197"/>
        <v>CU</v>
      </c>
      <c r="O2524" s="13" t="str">
        <f t="shared" si="198"/>
        <v>Silver</v>
      </c>
      <c r="P2524" s="9" t="str">
        <f t="shared" si="199"/>
        <v>PET</v>
      </c>
      <c r="Q2524" s="9" t="str">
        <f t="shared" si="200"/>
        <v>5</v>
      </c>
      <c r="R25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24" s="14" t="str">
        <f>IF(ProjectsDB[[#This Row],[Item Type]]="Straight Plug-In",_xlfn.TEXTJOIN("-",TRUE,M2524&amp;"-"&amp;_xlfn.LET(_xlpm.txt,ProjectsDB[[#This Row],[Assembly]],_xlpm.pos,FIND("SP",_xlpm.txt),_xlpm.pre,LEFT(_xlpm.txt,_xlpm.pos-1),IF(RIGHT(_xlpm.pre,3)="123","3PL",IF(RIGHT(_xlpm.pre,2)="12","2PL",IF(RIGHT(_xlpm.pre,1)="1","1PL","3PL")))),N2524,O2524,P2524,Q2524&amp;"W",R2524),_xlfn.TEXTJOIN("-",TRUE,M2524,N2524,O2524,P2524,Q2524&amp;"W",R2524))</f>
        <v>Elbow Edge-CU-Silver-PET-5W-1</v>
      </c>
      <c r="T2524" s="14" t="str">
        <f>IF(COUNTIF(Cycletime[Element Desc.],ProjectsDB[[#This Row],[Element Desc.]])&gt;0,"Found","Not Found")</f>
        <v>Found</v>
      </c>
    </row>
    <row r="2525" spans="2:20" x14ac:dyDescent="0.25">
      <c r="B2525" s="8" t="s">
        <v>5251</v>
      </c>
      <c r="C2525" s="9" t="s">
        <v>5252</v>
      </c>
      <c r="D2525" s="9" t="s">
        <v>5253</v>
      </c>
      <c r="E2525" s="10">
        <v>1</v>
      </c>
      <c r="F2525" s="9" t="s">
        <v>5072</v>
      </c>
      <c r="G2525" s="9" t="s">
        <v>1544</v>
      </c>
      <c r="H2525" s="11"/>
      <c r="I2525" s="12">
        <v>370</v>
      </c>
      <c r="J2525" s="12">
        <v>370</v>
      </c>
      <c r="K2525" s="12">
        <v>91</v>
      </c>
      <c r="L2525" s="12">
        <f t="array" ref="L2525">IFERROR(LOOKUP(2^15,SEARCH({"40A","63A","80A","100A","125A","160A","200A","250A","400A","630A","800A","1000A","1250A","1600A","2000A","2500A","3200A","4000A","5000A","6300A"},UPPER(D2525)),{40,63,80,100,125,160,200,250,400,630,800,1000,1250,1600,2000,2500,3200,4000,5000,6300}),0)</f>
        <v>2500</v>
      </c>
      <c r="M2525" s="9" t="str">
        <f t="shared" si="196"/>
        <v>Elbow Edge</v>
      </c>
      <c r="N2525" s="9" t="str">
        <f t="shared" si="197"/>
        <v>CU</v>
      </c>
      <c r="O2525" s="13" t="str">
        <f t="shared" si="198"/>
        <v>Silver</v>
      </c>
      <c r="P2525" s="9" t="str">
        <f t="shared" si="199"/>
        <v>PET</v>
      </c>
      <c r="Q2525" s="9" t="str">
        <f t="shared" si="200"/>
        <v>5</v>
      </c>
      <c r="R25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25" s="14" t="str">
        <f>IF(ProjectsDB[[#This Row],[Item Type]]="Straight Plug-In",_xlfn.TEXTJOIN("-",TRUE,M2525&amp;"-"&amp;_xlfn.LET(_xlpm.txt,ProjectsDB[[#This Row],[Assembly]],_xlpm.pos,FIND("SP",_xlpm.txt),_xlpm.pre,LEFT(_xlpm.txt,_xlpm.pos-1),IF(RIGHT(_xlpm.pre,3)="123","3PL",IF(RIGHT(_xlpm.pre,2)="12","2PL",IF(RIGHT(_xlpm.pre,1)="1","1PL","3PL")))),N2525,O2525,P2525,Q2525&amp;"W",R2525),_xlfn.TEXTJOIN("-",TRUE,M2525,N2525,O2525,P2525,Q2525&amp;"W",R2525))</f>
        <v>Elbow Edge-CU-Silver-PET-5W-1</v>
      </c>
      <c r="T2525" s="14" t="str">
        <f>IF(COUNTIF(Cycletime[Element Desc.],ProjectsDB[[#This Row],[Element Desc.]])&gt;0,"Found","Not Found")</f>
        <v>Found</v>
      </c>
    </row>
    <row r="2526" spans="2:20" x14ac:dyDescent="0.25">
      <c r="B2526" s="8" t="s">
        <v>5254</v>
      </c>
      <c r="C2526" s="9" t="s">
        <v>5185</v>
      </c>
      <c r="D2526" s="9" t="s">
        <v>5186</v>
      </c>
      <c r="E2526" s="10">
        <v>2</v>
      </c>
      <c r="F2526" s="9" t="s">
        <v>5072</v>
      </c>
      <c r="G2526" s="9" t="s">
        <v>1544</v>
      </c>
      <c r="H2526" s="11"/>
      <c r="I2526" s="12">
        <v>370</v>
      </c>
      <c r="J2526" s="12">
        <v>370</v>
      </c>
      <c r="K2526" s="12"/>
      <c r="L2526" s="12">
        <f t="array" ref="L2526">IFERROR(LOOKUP(2^15,SEARCH({"40A","63A","80A","100A","125A","160A","200A","250A","400A","630A","800A","1000A","1250A","1600A","2000A","2500A","3200A","4000A","5000A","6300A"},UPPER(D2526)),{40,63,80,100,125,160,200,250,400,630,800,1000,1250,1600,2000,2500,3200,4000,5000,6300}),0)</f>
        <v>2500</v>
      </c>
      <c r="M2526" s="9" t="str">
        <f t="shared" si="196"/>
        <v>Elbow Edge</v>
      </c>
      <c r="N2526" s="9" t="str">
        <f t="shared" si="197"/>
        <v>CU</v>
      </c>
      <c r="O2526" s="13" t="str">
        <f t="shared" si="198"/>
        <v>Silver</v>
      </c>
      <c r="P2526" s="9" t="str">
        <f t="shared" si="199"/>
        <v>PET</v>
      </c>
      <c r="Q2526" s="9" t="str">
        <f t="shared" si="200"/>
        <v>5</v>
      </c>
      <c r="R25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26" s="14" t="str">
        <f>IF(ProjectsDB[[#This Row],[Item Type]]="Straight Plug-In",_xlfn.TEXTJOIN("-",TRUE,M2526&amp;"-"&amp;_xlfn.LET(_xlpm.txt,ProjectsDB[[#This Row],[Assembly]],_xlpm.pos,FIND("SP",_xlpm.txt),_xlpm.pre,LEFT(_xlpm.txt,_xlpm.pos-1),IF(RIGHT(_xlpm.pre,3)="123","3PL",IF(RIGHT(_xlpm.pre,2)="12","2PL",IF(RIGHT(_xlpm.pre,1)="1","1PL","3PL")))),N2526,O2526,P2526,Q2526&amp;"W",R2526),_xlfn.TEXTJOIN("-",TRUE,M2526,N2526,O2526,P2526,Q2526&amp;"W",R2526))</f>
        <v>Elbow Edge-CU-Silver-PET-5W-1</v>
      </c>
      <c r="T2526" s="14" t="str">
        <f>IF(COUNTIF(Cycletime[Element Desc.],ProjectsDB[[#This Row],[Element Desc.]])&gt;0,"Found","Not Found")</f>
        <v>Found</v>
      </c>
    </row>
    <row r="2527" spans="2:20" x14ac:dyDescent="0.25">
      <c r="B2527" s="8" t="s">
        <v>5255</v>
      </c>
      <c r="C2527" s="9" t="s">
        <v>5182</v>
      </c>
      <c r="D2527" s="9" t="s">
        <v>5183</v>
      </c>
      <c r="E2527" s="10">
        <v>1</v>
      </c>
      <c r="F2527" s="9" t="s">
        <v>5072</v>
      </c>
      <c r="G2527" s="9" t="s">
        <v>1544</v>
      </c>
      <c r="H2527" s="11"/>
      <c r="I2527" s="12">
        <v>370</v>
      </c>
      <c r="J2527" s="12">
        <v>370</v>
      </c>
      <c r="K2527" s="12"/>
      <c r="L2527" s="12">
        <f t="array" ref="L2527">IFERROR(LOOKUP(2^15,SEARCH({"40A","63A","80A","100A","125A","160A","200A","250A","400A","630A","800A","1000A","1250A","1600A","2000A","2500A","3200A","4000A","5000A","6300A"},UPPER(D2527)),{40,63,80,100,125,160,200,250,400,630,800,1000,1250,1600,2000,2500,3200,4000,5000,6300}),0)</f>
        <v>2500</v>
      </c>
      <c r="M2527" s="9" t="str">
        <f t="shared" si="196"/>
        <v>Elbow Edge</v>
      </c>
      <c r="N2527" s="9" t="str">
        <f t="shared" si="197"/>
        <v>CU</v>
      </c>
      <c r="O2527" s="13" t="str">
        <f t="shared" si="198"/>
        <v>Silver</v>
      </c>
      <c r="P2527" s="9" t="str">
        <f t="shared" si="199"/>
        <v>PET</v>
      </c>
      <c r="Q2527" s="9" t="str">
        <f t="shared" si="200"/>
        <v>5</v>
      </c>
      <c r="R25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27" s="14" t="str">
        <f>IF(ProjectsDB[[#This Row],[Item Type]]="Straight Plug-In",_xlfn.TEXTJOIN("-",TRUE,M2527&amp;"-"&amp;_xlfn.LET(_xlpm.txt,ProjectsDB[[#This Row],[Assembly]],_xlpm.pos,FIND("SP",_xlpm.txt),_xlpm.pre,LEFT(_xlpm.txt,_xlpm.pos-1),IF(RIGHT(_xlpm.pre,3)="123","3PL",IF(RIGHT(_xlpm.pre,2)="12","2PL",IF(RIGHT(_xlpm.pre,1)="1","1PL","3PL")))),N2527,O2527,P2527,Q2527&amp;"W",R2527),_xlfn.TEXTJOIN("-",TRUE,M2527,N2527,O2527,P2527,Q2527&amp;"W",R2527))</f>
        <v>Elbow Edge-CU-Silver-PET-5W-1</v>
      </c>
      <c r="T2527" s="14" t="str">
        <f>IF(COUNTIF(Cycletime[Element Desc.],ProjectsDB[[#This Row],[Element Desc.]])&gt;0,"Found","Not Found")</f>
        <v>Found</v>
      </c>
    </row>
    <row r="2528" spans="2:20" x14ac:dyDescent="0.25">
      <c r="B2528" s="8" t="s">
        <v>5256</v>
      </c>
      <c r="C2528" s="9" t="s">
        <v>5257</v>
      </c>
      <c r="D2528" s="9" t="s">
        <v>5258</v>
      </c>
      <c r="E2528" s="10">
        <v>1</v>
      </c>
      <c r="F2528" s="9" t="s">
        <v>5072</v>
      </c>
      <c r="G2528" s="9" t="s">
        <v>1544</v>
      </c>
      <c r="H2528" s="11"/>
      <c r="I2528" s="12">
        <v>2500</v>
      </c>
      <c r="J2528" s="12"/>
      <c r="K2528" s="12"/>
      <c r="L2528" s="12">
        <f t="array" ref="L2528">IFERROR(LOOKUP(2^15,SEARCH({"40A","63A","80A","100A","125A","160A","200A","250A","400A","630A","800A","1000A","1250A","1600A","2000A","2500A","3200A","4000A","5000A","6300A"},UPPER(D2528)),{40,63,80,100,125,160,200,250,400,630,800,1000,1250,1600,2000,2500,3200,4000,5000,6300}),0)</f>
        <v>2500</v>
      </c>
      <c r="M2528" s="9" t="str">
        <f t="shared" si="196"/>
        <v>Straight Feeder</v>
      </c>
      <c r="N2528" s="9" t="str">
        <f t="shared" si="197"/>
        <v>CU</v>
      </c>
      <c r="O2528" s="13" t="str">
        <f t="shared" si="198"/>
        <v>Silver</v>
      </c>
      <c r="P2528" s="9" t="str">
        <f t="shared" si="199"/>
        <v>PET</v>
      </c>
      <c r="Q2528" s="9" t="str">
        <f t="shared" si="200"/>
        <v>5</v>
      </c>
      <c r="R25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28" s="14" t="str">
        <f>IF(ProjectsDB[[#This Row],[Item Type]]="Straight Plug-In",_xlfn.TEXTJOIN("-",TRUE,M2528&amp;"-"&amp;_xlfn.LET(_xlpm.txt,ProjectsDB[[#This Row],[Assembly]],_xlpm.pos,FIND("SP",_xlpm.txt),_xlpm.pre,LEFT(_xlpm.txt,_xlpm.pos-1),IF(RIGHT(_xlpm.pre,3)="123","3PL",IF(RIGHT(_xlpm.pre,2)="12","2PL",IF(RIGHT(_xlpm.pre,1)="1","1PL","3PL")))),N2528,O2528,P2528,Q2528&amp;"W",R2528),_xlfn.TEXTJOIN("-",TRUE,M2528,N2528,O2528,P2528,Q2528&amp;"W",R2528))</f>
        <v>Straight Feeder-CU-Silver-PET-5W-1</v>
      </c>
      <c r="T2528" s="14" t="str">
        <f>IF(COUNTIF(Cycletime[Element Desc.],ProjectsDB[[#This Row],[Element Desc.]])&gt;0,"Found","Not Found")</f>
        <v>Found</v>
      </c>
    </row>
    <row r="2529" spans="2:20" x14ac:dyDescent="0.25">
      <c r="B2529" s="8" t="s">
        <v>5259</v>
      </c>
      <c r="C2529" s="9" t="s">
        <v>5260</v>
      </c>
      <c r="D2529" s="9" t="s">
        <v>5261</v>
      </c>
      <c r="E2529" s="10">
        <v>1</v>
      </c>
      <c r="F2529" s="9" t="s">
        <v>5072</v>
      </c>
      <c r="G2529" s="9" t="s">
        <v>1544</v>
      </c>
      <c r="H2529" s="11"/>
      <c r="I2529" s="12">
        <v>370</v>
      </c>
      <c r="J2529" s="12">
        <v>370</v>
      </c>
      <c r="K2529" s="12"/>
      <c r="L2529" s="12">
        <f t="array" ref="L2529">IFERROR(LOOKUP(2^15,SEARCH({"40A","63A","80A","100A","125A","160A","200A","250A","400A","630A","800A","1000A","1250A","1600A","2000A","2500A","3200A","4000A","5000A","6300A"},UPPER(D2529)),{40,63,80,100,125,160,200,250,400,630,800,1000,1250,1600,2000,2500,3200,4000,5000,6300}),0)</f>
        <v>2500</v>
      </c>
      <c r="M2529" s="9" t="str">
        <f t="shared" si="196"/>
        <v>Elbow Edge</v>
      </c>
      <c r="N2529" s="9" t="str">
        <f t="shared" si="197"/>
        <v>CU</v>
      </c>
      <c r="O2529" s="13" t="str">
        <f t="shared" si="198"/>
        <v>Silver</v>
      </c>
      <c r="P2529" s="9" t="str">
        <f t="shared" si="199"/>
        <v>PET</v>
      </c>
      <c r="Q2529" s="9" t="str">
        <f t="shared" si="200"/>
        <v>5</v>
      </c>
      <c r="R25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29" s="14" t="str">
        <f>IF(ProjectsDB[[#This Row],[Item Type]]="Straight Plug-In",_xlfn.TEXTJOIN("-",TRUE,M2529&amp;"-"&amp;_xlfn.LET(_xlpm.txt,ProjectsDB[[#This Row],[Assembly]],_xlpm.pos,FIND("SP",_xlpm.txt),_xlpm.pre,LEFT(_xlpm.txt,_xlpm.pos-1),IF(RIGHT(_xlpm.pre,3)="123","3PL",IF(RIGHT(_xlpm.pre,2)="12","2PL",IF(RIGHT(_xlpm.pre,1)="1","1PL","3PL")))),N2529,O2529,P2529,Q2529&amp;"W",R2529),_xlfn.TEXTJOIN("-",TRUE,M2529,N2529,O2529,P2529,Q2529&amp;"W",R2529))</f>
        <v>Elbow Edge-CU-Silver-PET-5W-1</v>
      </c>
      <c r="T2529" s="14" t="str">
        <f>IF(COUNTIF(Cycletime[Element Desc.],ProjectsDB[[#This Row],[Element Desc.]])&gt;0,"Found","Not Found")</f>
        <v>Found</v>
      </c>
    </row>
    <row r="2530" spans="2:20" x14ac:dyDescent="0.25">
      <c r="B2530" s="8" t="s">
        <v>5262</v>
      </c>
      <c r="C2530" s="9" t="s">
        <v>5182</v>
      </c>
      <c r="D2530" s="9" t="s">
        <v>5183</v>
      </c>
      <c r="E2530" s="10">
        <v>1</v>
      </c>
      <c r="F2530" s="9" t="s">
        <v>5072</v>
      </c>
      <c r="G2530" s="9" t="s">
        <v>1544</v>
      </c>
      <c r="H2530" s="11"/>
      <c r="I2530" s="12">
        <v>370</v>
      </c>
      <c r="J2530" s="12">
        <v>370</v>
      </c>
      <c r="K2530" s="12"/>
      <c r="L2530" s="12">
        <f t="array" ref="L2530">IFERROR(LOOKUP(2^15,SEARCH({"40A","63A","80A","100A","125A","160A","200A","250A","400A","630A","800A","1000A","1250A","1600A","2000A","2500A","3200A","4000A","5000A","6300A"},UPPER(D2530)),{40,63,80,100,125,160,200,250,400,630,800,1000,1250,1600,2000,2500,3200,4000,5000,6300}),0)</f>
        <v>2500</v>
      </c>
      <c r="M2530" s="9" t="str">
        <f t="shared" si="196"/>
        <v>Elbow Edge</v>
      </c>
      <c r="N2530" s="9" t="str">
        <f t="shared" si="197"/>
        <v>CU</v>
      </c>
      <c r="O2530" s="13" t="str">
        <f t="shared" si="198"/>
        <v>Silver</v>
      </c>
      <c r="P2530" s="9" t="str">
        <f t="shared" si="199"/>
        <v>PET</v>
      </c>
      <c r="Q2530" s="9" t="str">
        <f t="shared" si="200"/>
        <v>5</v>
      </c>
      <c r="R25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30" s="14" t="str">
        <f>IF(ProjectsDB[[#This Row],[Item Type]]="Straight Plug-In",_xlfn.TEXTJOIN("-",TRUE,M2530&amp;"-"&amp;_xlfn.LET(_xlpm.txt,ProjectsDB[[#This Row],[Assembly]],_xlpm.pos,FIND("SP",_xlpm.txt),_xlpm.pre,LEFT(_xlpm.txt,_xlpm.pos-1),IF(RIGHT(_xlpm.pre,3)="123","3PL",IF(RIGHT(_xlpm.pre,2)="12","2PL",IF(RIGHT(_xlpm.pre,1)="1","1PL","3PL")))),N2530,O2530,P2530,Q2530&amp;"W",R2530),_xlfn.TEXTJOIN("-",TRUE,M2530,N2530,O2530,P2530,Q2530&amp;"W",R2530))</f>
        <v>Elbow Edge-CU-Silver-PET-5W-1</v>
      </c>
      <c r="T2530" s="14" t="str">
        <f>IF(COUNTIF(Cycletime[Element Desc.],ProjectsDB[[#This Row],[Element Desc.]])&gt;0,"Found","Not Found")</f>
        <v>Found</v>
      </c>
    </row>
    <row r="2531" spans="2:20" x14ac:dyDescent="0.25">
      <c r="B2531" s="8" t="s">
        <v>5263</v>
      </c>
      <c r="C2531" s="9" t="s">
        <v>5222</v>
      </c>
      <c r="D2531" s="9" t="s">
        <v>5223</v>
      </c>
      <c r="E2531" s="10">
        <v>2</v>
      </c>
      <c r="F2531" s="9" t="s">
        <v>5072</v>
      </c>
      <c r="G2531" s="9" t="s">
        <v>1544</v>
      </c>
      <c r="H2531" s="11"/>
      <c r="I2531" s="12">
        <v>300</v>
      </c>
      <c r="J2531" s="12">
        <v>300</v>
      </c>
      <c r="K2531" s="12"/>
      <c r="L2531" s="12">
        <f t="array" ref="L2531">IFERROR(LOOKUP(2^15,SEARCH({"40A","63A","80A","100A","125A","160A","200A","250A","400A","630A","800A","1000A","1250A","1600A","2000A","2500A","3200A","4000A","5000A","6300A"},UPPER(D2531)),{40,63,80,100,125,160,200,250,400,630,800,1000,1250,1600,2000,2500,3200,4000,5000,6300}),0)</f>
        <v>2500</v>
      </c>
      <c r="M2531" s="9" t="str">
        <f t="shared" si="196"/>
        <v>Elbow Flat</v>
      </c>
      <c r="N2531" s="9" t="str">
        <f t="shared" si="197"/>
        <v>CU</v>
      </c>
      <c r="O2531" s="13" t="str">
        <f t="shared" si="198"/>
        <v>Silver</v>
      </c>
      <c r="P2531" s="9" t="str">
        <f t="shared" si="199"/>
        <v>PET</v>
      </c>
      <c r="Q2531" s="9" t="str">
        <f t="shared" si="200"/>
        <v>5</v>
      </c>
      <c r="R25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31" s="14" t="str">
        <f>IF(ProjectsDB[[#This Row],[Item Type]]="Straight Plug-In",_xlfn.TEXTJOIN("-",TRUE,M2531&amp;"-"&amp;_xlfn.LET(_xlpm.txt,ProjectsDB[[#This Row],[Assembly]],_xlpm.pos,FIND("SP",_xlpm.txt),_xlpm.pre,LEFT(_xlpm.txt,_xlpm.pos-1),IF(RIGHT(_xlpm.pre,3)="123","3PL",IF(RIGHT(_xlpm.pre,2)="12","2PL",IF(RIGHT(_xlpm.pre,1)="1","1PL","3PL")))),N2531,O2531,P2531,Q2531&amp;"W",R2531),_xlfn.TEXTJOIN("-",TRUE,M2531,N2531,O2531,P2531,Q2531&amp;"W",R2531))</f>
        <v>Elbow Flat-CU-Silver-PET-5W-1</v>
      </c>
      <c r="T2531" s="14" t="str">
        <f>IF(COUNTIF(Cycletime[Element Desc.],ProjectsDB[[#This Row],[Element Desc.]])&gt;0,"Found","Not Found")</f>
        <v>Found</v>
      </c>
    </row>
    <row r="2532" spans="2:20" x14ac:dyDescent="0.25">
      <c r="B2532" s="8" t="s">
        <v>5264</v>
      </c>
      <c r="C2532" s="9" t="s">
        <v>5265</v>
      </c>
      <c r="D2532" s="9" t="s">
        <v>5266</v>
      </c>
      <c r="E2532" s="10">
        <v>1</v>
      </c>
      <c r="F2532" s="9" t="s">
        <v>5072</v>
      </c>
      <c r="G2532" s="9" t="s">
        <v>1544</v>
      </c>
      <c r="H2532" s="11"/>
      <c r="I2532" s="12">
        <v>365</v>
      </c>
      <c r="J2532" s="12">
        <v>600</v>
      </c>
      <c r="K2532" s="12"/>
      <c r="L2532" s="12">
        <f t="array" ref="L2532">IFERROR(LOOKUP(2^15,SEARCH({"40A","63A","80A","100A","125A","160A","200A","250A","400A","630A","800A","1000A","1250A","1600A","2000A","2500A","3200A","4000A","5000A","6300A"},UPPER(D2532)),{40,63,80,100,125,160,200,250,400,630,800,1000,1250,1600,2000,2500,3200,4000,5000,6300}),0)</f>
        <v>2500</v>
      </c>
      <c r="M2532" s="9" t="str">
        <f t="shared" si="196"/>
        <v>Elbow Flat</v>
      </c>
      <c r="N2532" s="9" t="str">
        <f t="shared" si="197"/>
        <v>CU</v>
      </c>
      <c r="O2532" s="13" t="str">
        <f t="shared" si="198"/>
        <v>Silver</v>
      </c>
      <c r="P2532" s="9" t="str">
        <f t="shared" si="199"/>
        <v>PET</v>
      </c>
      <c r="Q2532" s="9" t="str">
        <f t="shared" si="200"/>
        <v>5</v>
      </c>
      <c r="R25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32" s="14" t="str">
        <f>IF(ProjectsDB[[#This Row],[Item Type]]="Straight Plug-In",_xlfn.TEXTJOIN("-",TRUE,M2532&amp;"-"&amp;_xlfn.LET(_xlpm.txt,ProjectsDB[[#This Row],[Assembly]],_xlpm.pos,FIND("SP",_xlpm.txt),_xlpm.pre,LEFT(_xlpm.txt,_xlpm.pos-1),IF(RIGHT(_xlpm.pre,3)="123","3PL",IF(RIGHT(_xlpm.pre,2)="12","2PL",IF(RIGHT(_xlpm.pre,1)="1","1PL","3PL")))),N2532,O2532,P2532,Q2532&amp;"W",R2532),_xlfn.TEXTJOIN("-",TRUE,M2532,N2532,O2532,P2532,Q2532&amp;"W",R2532))</f>
        <v>Elbow Flat-CU-Silver-PET-5W-1</v>
      </c>
      <c r="T2532" s="14" t="str">
        <f>IF(COUNTIF(Cycletime[Element Desc.],ProjectsDB[[#This Row],[Element Desc.]])&gt;0,"Found","Not Found")</f>
        <v>Found</v>
      </c>
    </row>
    <row r="2533" spans="2:20" x14ac:dyDescent="0.25">
      <c r="B2533" s="8" t="s">
        <v>5267</v>
      </c>
      <c r="C2533" s="9" t="s">
        <v>5268</v>
      </c>
      <c r="D2533" s="9" t="s">
        <v>5269</v>
      </c>
      <c r="E2533" s="10">
        <v>1</v>
      </c>
      <c r="F2533" s="9" t="s">
        <v>5072</v>
      </c>
      <c r="G2533" s="9" t="s">
        <v>1544</v>
      </c>
      <c r="H2533" s="11"/>
      <c r="I2533" s="12">
        <v>370</v>
      </c>
      <c r="J2533" s="12">
        <v>370</v>
      </c>
      <c r="K2533" s="12">
        <v>110</v>
      </c>
      <c r="L2533" s="12">
        <f t="array" ref="L2533">IFERROR(LOOKUP(2^15,SEARCH({"40A","63A","80A","100A","125A","160A","200A","250A","400A","630A","800A","1000A","1250A","1600A","2000A","2500A","3200A","4000A","5000A","6300A"},UPPER(D2533)),{40,63,80,100,125,160,200,250,400,630,800,1000,1250,1600,2000,2500,3200,4000,5000,6300}),0)</f>
        <v>2500</v>
      </c>
      <c r="M2533" s="9" t="str">
        <f t="shared" si="196"/>
        <v>Elbow Edge</v>
      </c>
      <c r="N2533" s="9" t="str">
        <f t="shared" si="197"/>
        <v>CU</v>
      </c>
      <c r="O2533" s="13" t="str">
        <f t="shared" si="198"/>
        <v>Silver</v>
      </c>
      <c r="P2533" s="9" t="str">
        <f t="shared" si="199"/>
        <v>PET</v>
      </c>
      <c r="Q2533" s="9" t="str">
        <f t="shared" si="200"/>
        <v>5</v>
      </c>
      <c r="R25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33" s="14" t="str">
        <f>IF(ProjectsDB[[#This Row],[Item Type]]="Straight Plug-In",_xlfn.TEXTJOIN("-",TRUE,M2533&amp;"-"&amp;_xlfn.LET(_xlpm.txt,ProjectsDB[[#This Row],[Assembly]],_xlpm.pos,FIND("SP",_xlpm.txt),_xlpm.pre,LEFT(_xlpm.txt,_xlpm.pos-1),IF(RIGHT(_xlpm.pre,3)="123","3PL",IF(RIGHT(_xlpm.pre,2)="12","2PL",IF(RIGHT(_xlpm.pre,1)="1","1PL","3PL")))),N2533,O2533,P2533,Q2533&amp;"W",R2533),_xlfn.TEXTJOIN("-",TRUE,M2533,N2533,O2533,P2533,Q2533&amp;"W",R2533))</f>
        <v>Elbow Edge-CU-Silver-PET-5W-1</v>
      </c>
      <c r="T2533" s="14" t="str">
        <f>IF(COUNTIF(Cycletime[Element Desc.],ProjectsDB[[#This Row],[Element Desc.]])&gt;0,"Found","Not Found")</f>
        <v>Found</v>
      </c>
    </row>
    <row r="2534" spans="2:20" x14ac:dyDescent="0.25">
      <c r="B2534" s="8" t="s">
        <v>5270</v>
      </c>
      <c r="C2534" s="9" t="s">
        <v>5207</v>
      </c>
      <c r="D2534" s="9" t="s">
        <v>5208</v>
      </c>
      <c r="E2534" s="10">
        <v>2</v>
      </c>
      <c r="F2534" s="9" t="s">
        <v>5072</v>
      </c>
      <c r="G2534" s="9" t="s">
        <v>1544</v>
      </c>
      <c r="H2534" s="11"/>
      <c r="I2534" s="12">
        <v>1000</v>
      </c>
      <c r="J2534" s="12"/>
      <c r="K2534" s="12"/>
      <c r="L2534" s="12">
        <f t="array" ref="L2534">IFERROR(LOOKUP(2^15,SEARCH({"40A","63A","80A","100A","125A","160A","200A","250A","400A","630A","800A","1000A","1250A","1600A","2000A","2500A","3200A","4000A","5000A","6300A"},UPPER(D2534)),{40,63,80,100,125,160,200,250,400,630,800,1000,1250,1600,2000,2500,3200,4000,5000,6300}),0)</f>
        <v>2500</v>
      </c>
      <c r="M2534" s="9" t="str">
        <f t="shared" si="196"/>
        <v>Straight Feeder</v>
      </c>
      <c r="N2534" s="9" t="str">
        <f t="shared" si="197"/>
        <v>CU</v>
      </c>
      <c r="O2534" s="13" t="str">
        <f t="shared" si="198"/>
        <v>Silver</v>
      </c>
      <c r="P2534" s="9" t="str">
        <f t="shared" si="199"/>
        <v>PET</v>
      </c>
      <c r="Q2534" s="9" t="str">
        <f t="shared" si="200"/>
        <v>5</v>
      </c>
      <c r="R25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34" s="14" t="str">
        <f>IF(ProjectsDB[[#This Row],[Item Type]]="Straight Plug-In",_xlfn.TEXTJOIN("-",TRUE,M2534&amp;"-"&amp;_xlfn.LET(_xlpm.txt,ProjectsDB[[#This Row],[Assembly]],_xlpm.pos,FIND("SP",_xlpm.txt),_xlpm.pre,LEFT(_xlpm.txt,_xlpm.pos-1),IF(RIGHT(_xlpm.pre,3)="123","3PL",IF(RIGHT(_xlpm.pre,2)="12","2PL",IF(RIGHT(_xlpm.pre,1)="1","1PL","3PL")))),N2534,O2534,P2534,Q2534&amp;"W",R2534),_xlfn.TEXTJOIN("-",TRUE,M2534,N2534,O2534,P2534,Q2534&amp;"W",R2534))</f>
        <v>Straight Feeder-CU-Silver-PET-5W-1</v>
      </c>
      <c r="T2534" s="14" t="str">
        <f>IF(COUNTIF(Cycletime[Element Desc.],ProjectsDB[[#This Row],[Element Desc.]])&gt;0,"Found","Not Found")</f>
        <v>Found</v>
      </c>
    </row>
    <row r="2535" spans="2:20" x14ac:dyDescent="0.25">
      <c r="B2535" s="8" t="s">
        <v>5271</v>
      </c>
      <c r="C2535" s="9" t="s">
        <v>5210</v>
      </c>
      <c r="D2535" s="9" t="s">
        <v>5211</v>
      </c>
      <c r="E2535" s="10">
        <v>1</v>
      </c>
      <c r="F2535" s="9" t="s">
        <v>5072</v>
      </c>
      <c r="G2535" s="9" t="s">
        <v>1544</v>
      </c>
      <c r="H2535" s="11"/>
      <c r="I2535" s="12">
        <v>1000</v>
      </c>
      <c r="J2535" s="12"/>
      <c r="K2535" s="12"/>
      <c r="L2535" s="12">
        <f t="array" ref="L2535">IFERROR(LOOKUP(2^15,SEARCH({"40A","63A","80A","100A","125A","160A","200A","250A","400A","630A","800A","1000A","1250A","1600A","2000A","2500A","3200A","4000A","5000A","6300A"},UPPER(D2535)),{40,63,80,100,125,160,200,250,400,630,800,1000,1250,1600,2000,2500,3200,4000,5000,6300}),0)</f>
        <v>2500</v>
      </c>
      <c r="M2535" s="9" t="str">
        <f t="shared" si="196"/>
        <v>Expansion Joint</v>
      </c>
      <c r="N2535" s="9" t="str">
        <f t="shared" si="197"/>
        <v>CU</v>
      </c>
      <c r="O2535" s="13" t="str">
        <f t="shared" si="198"/>
        <v>Silver</v>
      </c>
      <c r="P2535" s="9" t="str">
        <f t="shared" si="199"/>
        <v>PET</v>
      </c>
      <c r="Q2535" s="9" t="str">
        <f t="shared" si="200"/>
        <v>5</v>
      </c>
      <c r="R25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35" s="14" t="str">
        <f>IF(ProjectsDB[[#This Row],[Item Type]]="Straight Plug-In",_xlfn.TEXTJOIN("-",TRUE,M2535&amp;"-"&amp;_xlfn.LET(_xlpm.txt,ProjectsDB[[#This Row],[Assembly]],_xlpm.pos,FIND("SP",_xlpm.txt),_xlpm.pre,LEFT(_xlpm.txt,_xlpm.pos-1),IF(RIGHT(_xlpm.pre,3)="123","3PL",IF(RIGHT(_xlpm.pre,2)="12","2PL",IF(RIGHT(_xlpm.pre,1)="1","1PL","3PL")))),N2535,O2535,P2535,Q2535&amp;"W",R2535),_xlfn.TEXTJOIN("-",TRUE,M2535,N2535,O2535,P2535,Q2535&amp;"W",R2535))</f>
        <v>Expansion Joint-CU-Silver-PET-5W-1</v>
      </c>
      <c r="T2535" s="14" t="str">
        <f>IF(COUNTIF(Cycletime[Element Desc.],ProjectsDB[[#This Row],[Element Desc.]])&gt;0,"Found","Not Found")</f>
        <v>Found</v>
      </c>
    </row>
    <row r="2536" spans="2:20" x14ac:dyDescent="0.25">
      <c r="B2536" s="8" t="s">
        <v>5272</v>
      </c>
      <c r="C2536" s="9" t="s">
        <v>5273</v>
      </c>
      <c r="D2536" s="9" t="s">
        <v>5274</v>
      </c>
      <c r="E2536" s="10">
        <v>1</v>
      </c>
      <c r="F2536" s="9" t="s">
        <v>5072</v>
      </c>
      <c r="G2536" s="9" t="s">
        <v>1544</v>
      </c>
      <c r="H2536" s="11"/>
      <c r="I2536" s="12">
        <v>370</v>
      </c>
      <c r="J2536" s="12">
        <v>370</v>
      </c>
      <c r="K2536" s="12">
        <v>168</v>
      </c>
      <c r="L2536" s="12">
        <f t="array" ref="L2536">IFERROR(LOOKUP(2^15,SEARCH({"40A","63A","80A","100A","125A","160A","200A","250A","400A","630A","800A","1000A","1250A","1600A","2000A","2500A","3200A","4000A","5000A","6300A"},UPPER(D2536)),{40,63,80,100,125,160,200,250,400,630,800,1000,1250,1600,2000,2500,3200,4000,5000,6300}),0)</f>
        <v>2500</v>
      </c>
      <c r="M2536" s="9" t="str">
        <f t="shared" si="196"/>
        <v>Elbow Edge</v>
      </c>
      <c r="N2536" s="9" t="str">
        <f t="shared" si="197"/>
        <v>CU</v>
      </c>
      <c r="O2536" s="13" t="str">
        <f t="shared" si="198"/>
        <v>Silver</v>
      </c>
      <c r="P2536" s="9" t="str">
        <f t="shared" si="199"/>
        <v>PET</v>
      </c>
      <c r="Q2536" s="9" t="str">
        <f t="shared" si="200"/>
        <v>5</v>
      </c>
      <c r="R25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36" s="14" t="str">
        <f>IF(ProjectsDB[[#This Row],[Item Type]]="Straight Plug-In",_xlfn.TEXTJOIN("-",TRUE,M2536&amp;"-"&amp;_xlfn.LET(_xlpm.txt,ProjectsDB[[#This Row],[Assembly]],_xlpm.pos,FIND("SP",_xlpm.txt),_xlpm.pre,LEFT(_xlpm.txt,_xlpm.pos-1),IF(RIGHT(_xlpm.pre,3)="123","3PL",IF(RIGHT(_xlpm.pre,2)="12","2PL",IF(RIGHT(_xlpm.pre,1)="1","1PL","3PL")))),N2536,O2536,P2536,Q2536&amp;"W",R2536),_xlfn.TEXTJOIN("-",TRUE,M2536,N2536,O2536,P2536,Q2536&amp;"W",R2536))</f>
        <v>Elbow Edge-CU-Silver-PET-5W-1</v>
      </c>
      <c r="T2536" s="14" t="str">
        <f>IF(COUNTIF(Cycletime[Element Desc.],ProjectsDB[[#This Row],[Element Desc.]])&gt;0,"Found","Not Found")</f>
        <v>Found</v>
      </c>
    </row>
    <row r="2537" spans="2:20" x14ac:dyDescent="0.25">
      <c r="B2537" s="8" t="s">
        <v>5275</v>
      </c>
      <c r="C2537" s="9" t="s">
        <v>5246</v>
      </c>
      <c r="D2537" s="9" t="s">
        <v>5247</v>
      </c>
      <c r="E2537" s="10">
        <v>1</v>
      </c>
      <c r="F2537" s="9" t="s">
        <v>5072</v>
      </c>
      <c r="G2537" s="9" t="s">
        <v>1544</v>
      </c>
      <c r="H2537" s="11"/>
      <c r="I2537" s="12">
        <v>2000</v>
      </c>
      <c r="J2537" s="12"/>
      <c r="K2537" s="12"/>
      <c r="L2537" s="12">
        <f t="array" ref="L2537">IFERROR(LOOKUP(2^15,SEARCH({"40A","63A","80A","100A","125A","160A","200A","250A","400A","630A","800A","1000A","1250A","1600A","2000A","2500A","3200A","4000A","5000A","6300A"},UPPER(D2537)),{40,63,80,100,125,160,200,250,400,630,800,1000,1250,1600,2000,2500,3200,4000,5000,6300}),0)</f>
        <v>2500</v>
      </c>
      <c r="M2537" s="9" t="str">
        <f t="shared" si="196"/>
        <v>Straight Feeder</v>
      </c>
      <c r="N2537" s="9" t="str">
        <f t="shared" si="197"/>
        <v>CU</v>
      </c>
      <c r="O2537" s="13" t="str">
        <f t="shared" si="198"/>
        <v>Silver</v>
      </c>
      <c r="P2537" s="9" t="str">
        <f t="shared" si="199"/>
        <v>PET</v>
      </c>
      <c r="Q2537" s="9" t="str">
        <f t="shared" si="200"/>
        <v>5</v>
      </c>
      <c r="R25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37" s="14" t="str">
        <f>IF(ProjectsDB[[#This Row],[Item Type]]="Straight Plug-In",_xlfn.TEXTJOIN("-",TRUE,M2537&amp;"-"&amp;_xlfn.LET(_xlpm.txt,ProjectsDB[[#This Row],[Assembly]],_xlpm.pos,FIND("SP",_xlpm.txt),_xlpm.pre,LEFT(_xlpm.txt,_xlpm.pos-1),IF(RIGHT(_xlpm.pre,3)="123","3PL",IF(RIGHT(_xlpm.pre,2)="12","2PL",IF(RIGHT(_xlpm.pre,1)="1","1PL","3PL")))),N2537,O2537,P2537,Q2537&amp;"W",R2537),_xlfn.TEXTJOIN("-",TRUE,M2537,N2537,O2537,P2537,Q2537&amp;"W",R2537))</f>
        <v>Straight Feeder-CU-Silver-PET-5W-1</v>
      </c>
      <c r="T2537" s="14" t="str">
        <f>IF(COUNTIF(Cycletime[Element Desc.],ProjectsDB[[#This Row],[Element Desc.]])&gt;0,"Found","Not Found")</f>
        <v>Found</v>
      </c>
    </row>
    <row r="2538" spans="2:20" x14ac:dyDescent="0.25">
      <c r="B2538" s="8" t="s">
        <v>5276</v>
      </c>
      <c r="C2538" s="9" t="s">
        <v>2138</v>
      </c>
      <c r="D2538" s="9" t="s">
        <v>2139</v>
      </c>
      <c r="E2538" s="10">
        <v>2</v>
      </c>
      <c r="F2538" s="9" t="s">
        <v>5072</v>
      </c>
      <c r="G2538" s="9" t="s">
        <v>1544</v>
      </c>
      <c r="H2538" s="11"/>
      <c r="I2538" s="12">
        <v>3000</v>
      </c>
      <c r="J2538" s="12"/>
      <c r="K2538" s="12"/>
      <c r="L2538" s="12">
        <f t="array" ref="L2538">IFERROR(LOOKUP(2^15,SEARCH({"40A","63A","80A","100A","125A","160A","200A","250A","400A","630A","800A","1000A","1250A","1600A","2000A","2500A","3200A","4000A","5000A","6300A"},UPPER(D2538)),{40,63,80,100,125,160,200,250,400,630,800,1000,1250,1600,2000,2500,3200,4000,5000,6300}),0)</f>
        <v>2500</v>
      </c>
      <c r="M2538" s="9" t="str">
        <f t="shared" si="196"/>
        <v>Straight Feeder</v>
      </c>
      <c r="N2538" s="9" t="str">
        <f t="shared" si="197"/>
        <v>CU</v>
      </c>
      <c r="O2538" s="13" t="str">
        <f t="shared" si="198"/>
        <v>Silver</v>
      </c>
      <c r="P2538" s="9" t="str">
        <f t="shared" si="199"/>
        <v>PET</v>
      </c>
      <c r="Q2538" s="9" t="str">
        <f t="shared" si="200"/>
        <v>5</v>
      </c>
      <c r="R25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38" s="14" t="str">
        <f>IF(ProjectsDB[[#This Row],[Item Type]]="Straight Plug-In",_xlfn.TEXTJOIN("-",TRUE,M2538&amp;"-"&amp;_xlfn.LET(_xlpm.txt,ProjectsDB[[#This Row],[Assembly]],_xlpm.pos,FIND("SP",_xlpm.txt),_xlpm.pre,LEFT(_xlpm.txt,_xlpm.pos-1),IF(RIGHT(_xlpm.pre,3)="123","3PL",IF(RIGHT(_xlpm.pre,2)="12","2PL",IF(RIGHT(_xlpm.pre,1)="1","1PL","3PL")))),N2538,O2538,P2538,Q2538&amp;"W",R2538),_xlfn.TEXTJOIN("-",TRUE,M2538,N2538,O2538,P2538,Q2538&amp;"W",R2538))</f>
        <v>Straight Feeder-CU-Silver-PET-5W-1</v>
      </c>
      <c r="T2538" s="14" t="str">
        <f>IF(COUNTIF(Cycletime[Element Desc.],ProjectsDB[[#This Row],[Element Desc.]])&gt;0,"Found","Not Found")</f>
        <v>Found</v>
      </c>
    </row>
    <row r="2539" spans="2:20" x14ac:dyDescent="0.25">
      <c r="B2539" s="8" t="s">
        <v>5277</v>
      </c>
      <c r="C2539" s="9" t="s">
        <v>2141</v>
      </c>
      <c r="D2539" s="9" t="s">
        <v>2142</v>
      </c>
      <c r="E2539" s="10">
        <v>22</v>
      </c>
      <c r="F2539" s="9" t="s">
        <v>5072</v>
      </c>
      <c r="G2539" s="9" t="s">
        <v>1544</v>
      </c>
      <c r="H2539" s="11"/>
      <c r="I2539" s="12"/>
      <c r="J2539" s="12"/>
      <c r="K2539" s="12"/>
      <c r="L2539" s="12">
        <f t="array" ref="L2539">IFERROR(LOOKUP(2^15,SEARCH({"40A","63A","80A","100A","125A","160A","200A","250A","400A","630A","800A","1000A","1250A","1600A","2000A","2500A","3200A","4000A","5000A","6300A"},UPPER(D2539)),{40,63,80,100,125,160,200,250,400,630,800,1000,1250,1600,2000,2500,3200,4000,5000,6300}),0)</f>
        <v>2500</v>
      </c>
      <c r="M2539" s="9" t="str">
        <f t="shared" si="196"/>
        <v>Joint Pack</v>
      </c>
      <c r="N2539" s="9" t="str">
        <f t="shared" si="197"/>
        <v>CU</v>
      </c>
      <c r="O2539" s="13" t="str">
        <f t="shared" si="198"/>
        <v>Silver</v>
      </c>
      <c r="P2539" s="9" t="str">
        <f t="shared" si="199"/>
        <v>None</v>
      </c>
      <c r="Q2539" s="9" t="str">
        <f t="shared" si="200"/>
        <v>5</v>
      </c>
      <c r="R25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39" s="14" t="str">
        <f>IF(ProjectsDB[[#This Row],[Item Type]]="Straight Plug-In",_xlfn.TEXTJOIN("-",TRUE,M2539&amp;"-"&amp;_xlfn.LET(_xlpm.txt,ProjectsDB[[#This Row],[Assembly]],_xlpm.pos,FIND("SP",_xlpm.txt),_xlpm.pre,LEFT(_xlpm.txt,_xlpm.pos-1),IF(RIGHT(_xlpm.pre,3)="123","3PL",IF(RIGHT(_xlpm.pre,2)="12","2PL",IF(RIGHT(_xlpm.pre,1)="1","1PL","3PL")))),N2539,O2539,P2539,Q2539&amp;"W",R2539),_xlfn.TEXTJOIN("-",TRUE,M2539,N2539,O2539,P2539,Q2539&amp;"W",R2539))</f>
        <v>Joint Pack-CU-Silver-None-5W-1</v>
      </c>
      <c r="T2539" s="14" t="str">
        <f>IF(COUNTIF(Cycletime[Element Desc.],ProjectsDB[[#This Row],[Element Desc.]])&gt;0,"Found","Not Found")</f>
        <v>Found</v>
      </c>
    </row>
    <row r="2540" spans="2:20" x14ac:dyDescent="0.25">
      <c r="B2540" s="8" t="s">
        <v>5278</v>
      </c>
      <c r="C2540" s="9" t="s">
        <v>5176</v>
      </c>
      <c r="D2540" s="9" t="s">
        <v>5177</v>
      </c>
      <c r="E2540" s="10">
        <v>2</v>
      </c>
      <c r="F2540" s="9" t="s">
        <v>5072</v>
      </c>
      <c r="G2540" s="9" t="s">
        <v>1544</v>
      </c>
      <c r="H2540" s="11"/>
      <c r="I2540" s="12">
        <v>425</v>
      </c>
      <c r="J2540" s="12"/>
      <c r="K2540" s="12"/>
      <c r="L2540" s="12">
        <f t="array" ref="L2540">IFERROR(LOOKUP(2^15,SEARCH({"40A","63A","80A","100A","125A","160A","200A","250A","400A","630A","800A","1000A","1250A","1600A","2000A","2500A","3200A","4000A","5000A","6300A"},UPPER(D2540)),{40,63,80,100,125,160,200,250,400,630,800,1000,1250,1600,2000,2500,3200,4000,5000,6300}),0)</f>
        <v>2500</v>
      </c>
      <c r="M2540" s="9" t="str">
        <f t="shared" si="196"/>
        <v>Flange Straight</v>
      </c>
      <c r="N2540" s="9" t="str">
        <f t="shared" si="197"/>
        <v>CU</v>
      </c>
      <c r="O2540" s="13" t="str">
        <f t="shared" si="198"/>
        <v>Silver</v>
      </c>
      <c r="P2540" s="9" t="str">
        <f t="shared" si="199"/>
        <v>PET</v>
      </c>
      <c r="Q2540" s="9" t="str">
        <f t="shared" si="200"/>
        <v>5</v>
      </c>
      <c r="R25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40" s="14" t="str">
        <f>IF(ProjectsDB[[#This Row],[Item Type]]="Straight Plug-In",_xlfn.TEXTJOIN("-",TRUE,M2540&amp;"-"&amp;_xlfn.LET(_xlpm.txt,ProjectsDB[[#This Row],[Assembly]],_xlpm.pos,FIND("SP",_xlpm.txt),_xlpm.pre,LEFT(_xlpm.txt,_xlpm.pos-1),IF(RIGHT(_xlpm.pre,3)="123","3PL",IF(RIGHT(_xlpm.pre,2)="12","2PL",IF(RIGHT(_xlpm.pre,1)="1","1PL","3PL")))),N2540,O2540,P2540,Q2540&amp;"W",R2540),_xlfn.TEXTJOIN("-",TRUE,M2540,N2540,O2540,P2540,Q2540&amp;"W",R2540))</f>
        <v>Flange Straight-CU-Silver-PET-5W-1</v>
      </c>
      <c r="T2540" s="14" t="str">
        <f>IF(COUNTIF(Cycletime[Element Desc.],ProjectsDB[[#This Row],[Element Desc.]])&gt;0,"Found","Not Found")</f>
        <v>Found</v>
      </c>
    </row>
    <row r="2541" spans="2:20" x14ac:dyDescent="0.25">
      <c r="B2541" s="8" t="s">
        <v>5279</v>
      </c>
      <c r="C2541" s="9" t="s">
        <v>5179</v>
      </c>
      <c r="D2541" s="9" t="s">
        <v>5180</v>
      </c>
      <c r="E2541" s="10">
        <v>2</v>
      </c>
      <c r="F2541" s="9" t="s">
        <v>5072</v>
      </c>
      <c r="G2541" s="9" t="s">
        <v>1544</v>
      </c>
      <c r="H2541" s="11"/>
      <c r="I2541" s="12">
        <v>300</v>
      </c>
      <c r="J2541" s="12">
        <v>300</v>
      </c>
      <c r="K2541" s="12"/>
      <c r="L2541" s="12">
        <f t="array" ref="L2541">IFERROR(LOOKUP(2^15,SEARCH({"40A","63A","80A","100A","125A","160A","200A","250A","400A","630A","800A","1000A","1250A","1600A","2000A","2500A","3200A","4000A","5000A","6300A"},UPPER(D2541)),{40,63,80,100,125,160,200,250,400,630,800,1000,1250,1600,2000,2500,3200,4000,5000,6300}),0)</f>
        <v>2500</v>
      </c>
      <c r="M2541" s="9" t="str">
        <f t="shared" si="196"/>
        <v>Elbow Flat</v>
      </c>
      <c r="N2541" s="9" t="str">
        <f t="shared" si="197"/>
        <v>CU</v>
      </c>
      <c r="O2541" s="13" t="str">
        <f t="shared" si="198"/>
        <v>Silver</v>
      </c>
      <c r="P2541" s="9" t="str">
        <f t="shared" si="199"/>
        <v>PET</v>
      </c>
      <c r="Q2541" s="9" t="str">
        <f t="shared" si="200"/>
        <v>5</v>
      </c>
      <c r="R25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41" s="14" t="str">
        <f>IF(ProjectsDB[[#This Row],[Item Type]]="Straight Plug-In",_xlfn.TEXTJOIN("-",TRUE,M2541&amp;"-"&amp;_xlfn.LET(_xlpm.txt,ProjectsDB[[#This Row],[Assembly]],_xlpm.pos,FIND("SP",_xlpm.txt),_xlpm.pre,LEFT(_xlpm.txt,_xlpm.pos-1),IF(RIGHT(_xlpm.pre,3)="123","3PL",IF(RIGHT(_xlpm.pre,2)="12","2PL",IF(RIGHT(_xlpm.pre,1)="1","1PL","3PL")))),N2541,O2541,P2541,Q2541&amp;"W",R2541),_xlfn.TEXTJOIN("-",TRUE,M2541,N2541,O2541,P2541,Q2541&amp;"W",R2541))</f>
        <v>Elbow Flat-CU-Silver-PET-5W-1</v>
      </c>
      <c r="T2541" s="14" t="str">
        <f>IF(COUNTIF(Cycletime[Element Desc.],ProjectsDB[[#This Row],[Element Desc.]])&gt;0,"Found","Not Found")</f>
        <v>Found</v>
      </c>
    </row>
    <row r="2542" spans="2:20" x14ac:dyDescent="0.25">
      <c r="B2542" s="8" t="s">
        <v>5280</v>
      </c>
      <c r="C2542" s="9" t="s">
        <v>5239</v>
      </c>
      <c r="D2542" s="9" t="s">
        <v>5240</v>
      </c>
      <c r="E2542" s="10">
        <v>1</v>
      </c>
      <c r="F2542" s="9" t="s">
        <v>5072</v>
      </c>
      <c r="G2542" s="9" t="s">
        <v>1544</v>
      </c>
      <c r="H2542" s="11"/>
      <c r="I2542" s="12">
        <v>300</v>
      </c>
      <c r="J2542" s="12">
        <v>300</v>
      </c>
      <c r="K2542" s="12"/>
      <c r="L2542" s="12">
        <f t="array" ref="L2542">IFERROR(LOOKUP(2^15,SEARCH({"40A","63A","80A","100A","125A","160A","200A","250A","400A","630A","800A","1000A","1250A","1600A","2000A","2500A","3200A","4000A","5000A","6300A"},UPPER(D2542)),{40,63,80,100,125,160,200,250,400,630,800,1000,1250,1600,2000,2500,3200,4000,5000,6300}),0)</f>
        <v>2500</v>
      </c>
      <c r="M2542" s="9" t="str">
        <f t="shared" si="196"/>
        <v>Elbow Flat</v>
      </c>
      <c r="N2542" s="9" t="str">
        <f t="shared" si="197"/>
        <v>CU</v>
      </c>
      <c r="O2542" s="13" t="str">
        <f t="shared" si="198"/>
        <v>Silver</v>
      </c>
      <c r="P2542" s="9" t="str">
        <f t="shared" si="199"/>
        <v>PET</v>
      </c>
      <c r="Q2542" s="9" t="str">
        <f t="shared" si="200"/>
        <v>5</v>
      </c>
      <c r="R25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42" s="14" t="str">
        <f>IF(ProjectsDB[[#This Row],[Item Type]]="Straight Plug-In",_xlfn.TEXTJOIN("-",TRUE,M2542&amp;"-"&amp;_xlfn.LET(_xlpm.txt,ProjectsDB[[#This Row],[Assembly]],_xlpm.pos,FIND("SP",_xlpm.txt),_xlpm.pre,LEFT(_xlpm.txt,_xlpm.pos-1),IF(RIGHT(_xlpm.pre,3)="123","3PL",IF(RIGHT(_xlpm.pre,2)="12","2PL",IF(RIGHT(_xlpm.pre,1)="1","1PL","3PL")))),N2542,O2542,P2542,Q2542&amp;"W",R2542),_xlfn.TEXTJOIN("-",TRUE,M2542,N2542,O2542,P2542,Q2542&amp;"W",R2542))</f>
        <v>Elbow Flat-CU-Silver-PET-5W-1</v>
      </c>
      <c r="T2542" s="14" t="str">
        <f>IF(COUNTIF(Cycletime[Element Desc.],ProjectsDB[[#This Row],[Element Desc.]])&gt;0,"Found","Not Found")</f>
        <v>Found</v>
      </c>
    </row>
    <row r="2543" spans="2:20" x14ac:dyDescent="0.25">
      <c r="B2543" s="8" t="s">
        <v>5281</v>
      </c>
      <c r="C2543" s="9" t="s">
        <v>5188</v>
      </c>
      <c r="D2543" s="9" t="s">
        <v>5189</v>
      </c>
      <c r="E2543" s="10">
        <v>4</v>
      </c>
      <c r="F2543" s="9" t="s">
        <v>5072</v>
      </c>
      <c r="G2543" s="9" t="s">
        <v>1544</v>
      </c>
      <c r="H2543" s="11"/>
      <c r="I2543" s="12">
        <v>3000</v>
      </c>
      <c r="J2543" s="12"/>
      <c r="K2543" s="12"/>
      <c r="L2543" s="12">
        <f t="array" ref="L2543">IFERROR(LOOKUP(2^15,SEARCH({"40A","63A","80A","100A","125A","160A","200A","250A","400A","630A","800A","1000A","1250A","1600A","2000A","2500A","3200A","4000A","5000A","6300A"},UPPER(D2543)),{40,63,80,100,125,160,200,250,400,630,800,1000,1250,1600,2000,2500,3200,4000,5000,6300}),0)</f>
        <v>2500</v>
      </c>
      <c r="M2543" s="9" t="str">
        <f t="shared" si="196"/>
        <v>Straight Feeder</v>
      </c>
      <c r="N2543" s="9" t="str">
        <f t="shared" si="197"/>
        <v>CU</v>
      </c>
      <c r="O2543" s="13" t="str">
        <f t="shared" si="198"/>
        <v>Silver</v>
      </c>
      <c r="P2543" s="9" t="str">
        <f t="shared" si="199"/>
        <v>PET</v>
      </c>
      <c r="Q2543" s="9" t="str">
        <f t="shared" si="200"/>
        <v>5</v>
      </c>
      <c r="R25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43" s="14" t="str">
        <f>IF(ProjectsDB[[#This Row],[Item Type]]="Straight Plug-In",_xlfn.TEXTJOIN("-",TRUE,M2543&amp;"-"&amp;_xlfn.LET(_xlpm.txt,ProjectsDB[[#This Row],[Assembly]],_xlpm.pos,FIND("SP",_xlpm.txt),_xlpm.pre,LEFT(_xlpm.txt,_xlpm.pos-1),IF(RIGHT(_xlpm.pre,3)="123","3PL",IF(RIGHT(_xlpm.pre,2)="12","2PL",IF(RIGHT(_xlpm.pre,1)="1","1PL","3PL")))),N2543,O2543,P2543,Q2543&amp;"W",R2543),_xlfn.TEXTJOIN("-",TRUE,M2543,N2543,O2543,P2543,Q2543&amp;"W",R2543))</f>
        <v>Straight Feeder-CU-Silver-PET-5W-1</v>
      </c>
      <c r="T2543" s="14" t="str">
        <f>IF(COUNTIF(Cycletime[Element Desc.],ProjectsDB[[#This Row],[Element Desc.]])&gt;0,"Found","Not Found")</f>
        <v>Found</v>
      </c>
    </row>
    <row r="2544" spans="2:20" x14ac:dyDescent="0.25">
      <c r="B2544" s="8" t="s">
        <v>5282</v>
      </c>
      <c r="C2544" s="9" t="s">
        <v>5283</v>
      </c>
      <c r="D2544" s="9" t="s">
        <v>5284</v>
      </c>
      <c r="E2544" s="10">
        <v>2</v>
      </c>
      <c r="F2544" s="9" t="s">
        <v>5072</v>
      </c>
      <c r="G2544" s="9" t="s">
        <v>1544</v>
      </c>
      <c r="H2544" s="11"/>
      <c r="I2544" s="12">
        <v>425</v>
      </c>
      <c r="J2544" s="12"/>
      <c r="K2544" s="12"/>
      <c r="L2544" s="12">
        <f t="array" ref="L2544">IFERROR(LOOKUP(2^15,SEARCH({"40A","63A","80A","100A","125A","160A","200A","250A","400A","630A","800A","1000A","1250A","1600A","2000A","2500A","3200A","4000A","5000A","6300A"},UPPER(D2544)),{40,63,80,100,125,160,200,250,400,630,800,1000,1250,1600,2000,2500,3200,4000,5000,6300}),0)</f>
        <v>5000</v>
      </c>
      <c r="M2544" s="9" t="str">
        <f t="shared" si="196"/>
        <v>Flange Straight</v>
      </c>
      <c r="N2544" s="9" t="str">
        <f t="shared" si="197"/>
        <v>CU</v>
      </c>
      <c r="O2544" s="13" t="str">
        <f t="shared" si="198"/>
        <v>Silver</v>
      </c>
      <c r="P2544" s="9" t="str">
        <f t="shared" si="199"/>
        <v>PET</v>
      </c>
      <c r="Q2544" s="9" t="str">
        <f t="shared" si="200"/>
        <v>5</v>
      </c>
      <c r="R25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44" s="14" t="str">
        <f>IF(ProjectsDB[[#This Row],[Item Type]]="Straight Plug-In",_xlfn.TEXTJOIN("-",TRUE,M2544&amp;"-"&amp;_xlfn.LET(_xlpm.txt,ProjectsDB[[#This Row],[Assembly]],_xlpm.pos,FIND("SP",_xlpm.txt),_xlpm.pre,LEFT(_xlpm.txt,_xlpm.pos-1),IF(RIGHT(_xlpm.pre,3)="123","3PL",IF(RIGHT(_xlpm.pre,2)="12","2PL",IF(RIGHT(_xlpm.pre,1)="1","1PL","3PL")))),N2544,O2544,P2544,Q2544&amp;"W",R2544),_xlfn.TEXTJOIN("-",TRUE,M2544,N2544,O2544,P2544,Q2544&amp;"W",R2544))</f>
        <v>Flange Straight-CU-Silver-PET-5W-2</v>
      </c>
      <c r="T2544" s="14" t="str">
        <f>IF(COUNTIF(Cycletime[Element Desc.],ProjectsDB[[#This Row],[Element Desc.]])&gt;0,"Found","Not Found")</f>
        <v>Found</v>
      </c>
    </row>
    <row r="2545" spans="2:20" x14ac:dyDescent="0.25">
      <c r="B2545" s="8" t="s">
        <v>5285</v>
      </c>
      <c r="C2545" s="9" t="s">
        <v>5286</v>
      </c>
      <c r="D2545" s="9" t="s">
        <v>5287</v>
      </c>
      <c r="E2545" s="10">
        <v>2</v>
      </c>
      <c r="F2545" s="9" t="s">
        <v>5072</v>
      </c>
      <c r="G2545" s="9" t="s">
        <v>1544</v>
      </c>
      <c r="H2545" s="11"/>
      <c r="I2545" s="12">
        <v>3000</v>
      </c>
      <c r="J2545" s="12"/>
      <c r="K2545" s="12"/>
      <c r="L2545" s="12">
        <f t="array" ref="L2545">IFERROR(LOOKUP(2^15,SEARCH({"40A","63A","80A","100A","125A","160A","200A","250A","400A","630A","800A","1000A","1250A","1600A","2000A","2500A","3200A","4000A","5000A","6300A"},UPPER(D2545)),{40,63,80,100,125,160,200,250,400,630,800,1000,1250,1600,2000,2500,3200,4000,5000,6300}),0)</f>
        <v>5000</v>
      </c>
      <c r="M2545" s="9" t="str">
        <f t="shared" si="196"/>
        <v>Straight Feeder</v>
      </c>
      <c r="N2545" s="9" t="str">
        <f t="shared" si="197"/>
        <v>CU</v>
      </c>
      <c r="O2545" s="13" t="str">
        <f t="shared" si="198"/>
        <v>Silver</v>
      </c>
      <c r="P2545" s="9" t="str">
        <f t="shared" si="199"/>
        <v>PET</v>
      </c>
      <c r="Q2545" s="9" t="str">
        <f t="shared" si="200"/>
        <v>5</v>
      </c>
      <c r="R25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45" s="14" t="str">
        <f>IF(ProjectsDB[[#This Row],[Item Type]]="Straight Plug-In",_xlfn.TEXTJOIN("-",TRUE,M2545&amp;"-"&amp;_xlfn.LET(_xlpm.txt,ProjectsDB[[#This Row],[Assembly]],_xlpm.pos,FIND("SP",_xlpm.txt),_xlpm.pre,LEFT(_xlpm.txt,_xlpm.pos-1),IF(RIGHT(_xlpm.pre,3)="123","3PL",IF(RIGHT(_xlpm.pre,2)="12","2PL",IF(RIGHT(_xlpm.pre,1)="1","1PL","3PL")))),N2545,O2545,P2545,Q2545&amp;"W",R2545),_xlfn.TEXTJOIN("-",TRUE,M2545,N2545,O2545,P2545,Q2545&amp;"W",R2545))</f>
        <v>Straight Feeder-CU-Silver-PET-5W-2</v>
      </c>
      <c r="T2545" s="14" t="str">
        <f>IF(COUNTIF(Cycletime[Element Desc.],ProjectsDB[[#This Row],[Element Desc.]])&gt;0,"Found","Not Found")</f>
        <v>Found</v>
      </c>
    </row>
    <row r="2546" spans="2:20" x14ac:dyDescent="0.25">
      <c r="B2546" s="8" t="s">
        <v>5288</v>
      </c>
      <c r="C2546" s="9" t="s">
        <v>5289</v>
      </c>
      <c r="D2546" s="9" t="s">
        <v>5290</v>
      </c>
      <c r="E2546" s="10">
        <v>2</v>
      </c>
      <c r="F2546" s="9" t="s">
        <v>5072</v>
      </c>
      <c r="G2546" s="9" t="s">
        <v>1544</v>
      </c>
      <c r="H2546" s="11"/>
      <c r="I2546" s="12">
        <v>505</v>
      </c>
      <c r="J2546" s="12">
        <v>505</v>
      </c>
      <c r="K2546" s="12"/>
      <c r="L2546" s="12">
        <f t="array" ref="L2546">IFERROR(LOOKUP(2^15,SEARCH({"40A","63A","80A","100A","125A","160A","200A","250A","400A","630A","800A","1000A","1250A","1600A","2000A","2500A","3200A","4000A","5000A","6300A"},UPPER(D2546)),{40,63,80,100,125,160,200,250,400,630,800,1000,1250,1600,2000,2500,3200,4000,5000,6300}),0)</f>
        <v>5000</v>
      </c>
      <c r="M2546" s="9" t="str">
        <f t="shared" si="196"/>
        <v>Elbow Edge</v>
      </c>
      <c r="N2546" s="9" t="str">
        <f t="shared" si="197"/>
        <v>CU</v>
      </c>
      <c r="O2546" s="13" t="str">
        <f t="shared" si="198"/>
        <v>Silver</v>
      </c>
      <c r="P2546" s="9" t="str">
        <f t="shared" si="199"/>
        <v>PET</v>
      </c>
      <c r="Q2546" s="9" t="str">
        <f t="shared" si="200"/>
        <v>5</v>
      </c>
      <c r="R25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46" s="14" t="str">
        <f>IF(ProjectsDB[[#This Row],[Item Type]]="Straight Plug-In",_xlfn.TEXTJOIN("-",TRUE,M2546&amp;"-"&amp;_xlfn.LET(_xlpm.txt,ProjectsDB[[#This Row],[Assembly]],_xlpm.pos,FIND("SP",_xlpm.txt),_xlpm.pre,LEFT(_xlpm.txt,_xlpm.pos-1),IF(RIGHT(_xlpm.pre,3)="123","3PL",IF(RIGHT(_xlpm.pre,2)="12","2PL",IF(RIGHT(_xlpm.pre,1)="1","1PL","3PL")))),N2546,O2546,P2546,Q2546&amp;"W",R2546),_xlfn.TEXTJOIN("-",TRUE,M2546,N2546,O2546,P2546,Q2546&amp;"W",R2546))</f>
        <v>Elbow Edge-CU-Silver-PET-5W-2</v>
      </c>
      <c r="T2546" s="14" t="str">
        <f>IF(COUNTIF(Cycletime[Element Desc.],ProjectsDB[[#This Row],[Element Desc.]])&gt;0,"Found","Not Found")</f>
        <v>Found</v>
      </c>
    </row>
    <row r="2547" spans="2:20" x14ac:dyDescent="0.25">
      <c r="B2547" s="8" t="s">
        <v>5291</v>
      </c>
      <c r="C2547" s="9" t="s">
        <v>5292</v>
      </c>
      <c r="D2547" s="9" t="s">
        <v>5293</v>
      </c>
      <c r="E2547" s="10">
        <v>1</v>
      </c>
      <c r="F2547" s="9" t="s">
        <v>5072</v>
      </c>
      <c r="G2547" s="9" t="s">
        <v>1544</v>
      </c>
      <c r="H2547" s="11"/>
      <c r="I2547" s="12">
        <v>505</v>
      </c>
      <c r="J2547" s="12">
        <v>505</v>
      </c>
      <c r="K2547" s="12"/>
      <c r="L2547" s="12">
        <f t="array" ref="L2547">IFERROR(LOOKUP(2^15,SEARCH({"40A","63A","80A","100A","125A","160A","200A","250A","400A","630A","800A","1000A","1250A","1600A","2000A","2500A","3200A","4000A","5000A","6300A"},UPPER(D2547)),{40,63,80,100,125,160,200,250,400,630,800,1000,1250,1600,2000,2500,3200,4000,5000,6300}),0)</f>
        <v>5000</v>
      </c>
      <c r="M2547" s="9" t="str">
        <f t="shared" si="196"/>
        <v>Elbow Edge</v>
      </c>
      <c r="N2547" s="9" t="str">
        <f t="shared" si="197"/>
        <v>CU</v>
      </c>
      <c r="O2547" s="13" t="str">
        <f t="shared" si="198"/>
        <v>Silver</v>
      </c>
      <c r="P2547" s="9" t="str">
        <f t="shared" si="199"/>
        <v>PET</v>
      </c>
      <c r="Q2547" s="9" t="str">
        <f t="shared" si="200"/>
        <v>5</v>
      </c>
      <c r="R25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47" s="14" t="str">
        <f>IF(ProjectsDB[[#This Row],[Item Type]]="Straight Plug-In",_xlfn.TEXTJOIN("-",TRUE,M2547&amp;"-"&amp;_xlfn.LET(_xlpm.txt,ProjectsDB[[#This Row],[Assembly]],_xlpm.pos,FIND("SP",_xlpm.txt),_xlpm.pre,LEFT(_xlpm.txt,_xlpm.pos-1),IF(RIGHT(_xlpm.pre,3)="123","3PL",IF(RIGHT(_xlpm.pre,2)="12","2PL",IF(RIGHT(_xlpm.pre,1)="1","1PL","3PL")))),N2547,O2547,P2547,Q2547&amp;"W",R2547),_xlfn.TEXTJOIN("-",TRUE,M2547,N2547,O2547,P2547,Q2547&amp;"W",R2547))</f>
        <v>Elbow Edge-CU-Silver-PET-5W-2</v>
      </c>
      <c r="T2547" s="14" t="str">
        <f>IF(COUNTIF(Cycletime[Element Desc.],ProjectsDB[[#This Row],[Element Desc.]])&gt;0,"Found","Not Found")</f>
        <v>Found</v>
      </c>
    </row>
    <row r="2548" spans="2:20" x14ac:dyDescent="0.25">
      <c r="B2548" s="8" t="s">
        <v>5294</v>
      </c>
      <c r="C2548" s="9" t="s">
        <v>5295</v>
      </c>
      <c r="D2548" s="9" t="s">
        <v>5296</v>
      </c>
      <c r="E2548" s="10">
        <v>1</v>
      </c>
      <c r="F2548" s="9" t="s">
        <v>5072</v>
      </c>
      <c r="G2548" s="9" t="s">
        <v>1544</v>
      </c>
      <c r="H2548" s="11"/>
      <c r="I2548" s="12">
        <v>300</v>
      </c>
      <c r="J2548" s="12">
        <v>300</v>
      </c>
      <c r="K2548" s="12"/>
      <c r="L2548" s="12">
        <f t="array" ref="L2548">IFERROR(LOOKUP(2^15,SEARCH({"40A","63A","80A","100A","125A","160A","200A","250A","400A","630A","800A","1000A","1250A","1600A","2000A","2500A","3200A","4000A","5000A","6300A"},UPPER(D2548)),{40,63,80,100,125,160,200,250,400,630,800,1000,1250,1600,2000,2500,3200,4000,5000,6300}),0)</f>
        <v>5000</v>
      </c>
      <c r="M2548" s="9" t="str">
        <f t="shared" si="196"/>
        <v>Elbow Flat</v>
      </c>
      <c r="N2548" s="9" t="str">
        <f t="shared" si="197"/>
        <v>CU</v>
      </c>
      <c r="O2548" s="13" t="str">
        <f t="shared" si="198"/>
        <v>Silver</v>
      </c>
      <c r="P2548" s="9" t="str">
        <f t="shared" si="199"/>
        <v>PET</v>
      </c>
      <c r="Q2548" s="9" t="str">
        <f t="shared" si="200"/>
        <v>5</v>
      </c>
      <c r="R25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48" s="14" t="str">
        <f>IF(ProjectsDB[[#This Row],[Item Type]]="Straight Plug-In",_xlfn.TEXTJOIN("-",TRUE,M2548&amp;"-"&amp;_xlfn.LET(_xlpm.txt,ProjectsDB[[#This Row],[Assembly]],_xlpm.pos,FIND("SP",_xlpm.txt),_xlpm.pre,LEFT(_xlpm.txt,_xlpm.pos-1),IF(RIGHT(_xlpm.pre,3)="123","3PL",IF(RIGHT(_xlpm.pre,2)="12","2PL",IF(RIGHT(_xlpm.pre,1)="1","1PL","3PL")))),N2548,O2548,P2548,Q2548&amp;"W",R2548),_xlfn.TEXTJOIN("-",TRUE,M2548,N2548,O2548,P2548,Q2548&amp;"W",R2548))</f>
        <v>Elbow Flat-CU-Silver-PET-5W-2</v>
      </c>
      <c r="T2548" s="14" t="str">
        <f>IF(COUNTIF(Cycletime[Element Desc.],ProjectsDB[[#This Row],[Element Desc.]])&gt;0,"Found","Not Found")</f>
        <v>Found</v>
      </c>
    </row>
    <row r="2549" spans="2:20" x14ac:dyDescent="0.25">
      <c r="B2549" s="8" t="s">
        <v>5297</v>
      </c>
      <c r="C2549" s="9" t="s">
        <v>5298</v>
      </c>
      <c r="D2549" s="9" t="s">
        <v>5299</v>
      </c>
      <c r="E2549" s="10">
        <v>4</v>
      </c>
      <c r="F2549" s="9" t="s">
        <v>5072</v>
      </c>
      <c r="G2549" s="9" t="s">
        <v>1544</v>
      </c>
      <c r="H2549" s="11"/>
      <c r="I2549" s="12">
        <v>1000</v>
      </c>
      <c r="J2549" s="12"/>
      <c r="K2549" s="12"/>
      <c r="L2549" s="12">
        <f t="array" ref="L2549">IFERROR(LOOKUP(2^15,SEARCH({"40A","63A","80A","100A","125A","160A","200A","250A","400A","630A","800A","1000A","1250A","1600A","2000A","2500A","3200A","4000A","5000A","6300A"},UPPER(D2549)),{40,63,80,100,125,160,200,250,400,630,800,1000,1250,1600,2000,2500,3200,4000,5000,6300}),0)</f>
        <v>5000</v>
      </c>
      <c r="M2549" s="9" t="str">
        <f t="shared" si="196"/>
        <v>Straight Feeder</v>
      </c>
      <c r="N2549" s="9" t="str">
        <f t="shared" si="197"/>
        <v>CU</v>
      </c>
      <c r="O2549" s="13" t="str">
        <f t="shared" si="198"/>
        <v>Silver</v>
      </c>
      <c r="P2549" s="9" t="str">
        <f t="shared" si="199"/>
        <v>PET</v>
      </c>
      <c r="Q2549" s="9" t="str">
        <f t="shared" si="200"/>
        <v>5</v>
      </c>
      <c r="R25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49" s="14" t="str">
        <f>IF(ProjectsDB[[#This Row],[Item Type]]="Straight Plug-In",_xlfn.TEXTJOIN("-",TRUE,M2549&amp;"-"&amp;_xlfn.LET(_xlpm.txt,ProjectsDB[[#This Row],[Assembly]],_xlpm.pos,FIND("SP",_xlpm.txt),_xlpm.pre,LEFT(_xlpm.txt,_xlpm.pos-1),IF(RIGHT(_xlpm.pre,3)="123","3PL",IF(RIGHT(_xlpm.pre,2)="12","2PL",IF(RIGHT(_xlpm.pre,1)="1","1PL","3PL")))),N2549,O2549,P2549,Q2549&amp;"W",R2549),_xlfn.TEXTJOIN("-",TRUE,M2549,N2549,O2549,P2549,Q2549&amp;"W",R2549))</f>
        <v>Straight Feeder-CU-Silver-PET-5W-2</v>
      </c>
      <c r="T2549" s="14" t="str">
        <f>IF(COUNTIF(Cycletime[Element Desc.],ProjectsDB[[#This Row],[Element Desc.]])&gt;0,"Found","Not Found")</f>
        <v>Found</v>
      </c>
    </row>
    <row r="2550" spans="2:20" x14ac:dyDescent="0.25">
      <c r="B2550" s="8" t="s">
        <v>5300</v>
      </c>
      <c r="C2550" s="9" t="s">
        <v>5301</v>
      </c>
      <c r="D2550" s="9" t="s">
        <v>5302</v>
      </c>
      <c r="E2550" s="10">
        <v>2</v>
      </c>
      <c r="F2550" s="9" t="s">
        <v>5072</v>
      </c>
      <c r="G2550" s="9" t="s">
        <v>1544</v>
      </c>
      <c r="H2550" s="11"/>
      <c r="I2550" s="12">
        <v>1000</v>
      </c>
      <c r="J2550" s="12"/>
      <c r="K2550" s="12"/>
      <c r="L2550" s="12">
        <f t="array" ref="L2550">IFERROR(LOOKUP(2^15,SEARCH({"40A","63A","80A","100A","125A","160A","200A","250A","400A","630A","800A","1000A","1250A","1600A","2000A","2500A","3200A","4000A","5000A","6300A"},UPPER(D2550)),{40,63,80,100,125,160,200,250,400,630,800,1000,1250,1600,2000,2500,3200,4000,5000,6300}),0)</f>
        <v>5000</v>
      </c>
      <c r="M2550" s="9" t="str">
        <f t="shared" si="196"/>
        <v>Expansion Joint</v>
      </c>
      <c r="N2550" s="9" t="str">
        <f t="shared" si="197"/>
        <v>CU</v>
      </c>
      <c r="O2550" s="13" t="str">
        <f t="shared" si="198"/>
        <v>Silver</v>
      </c>
      <c r="P2550" s="9" t="str">
        <f t="shared" si="199"/>
        <v>PET</v>
      </c>
      <c r="Q2550" s="9" t="str">
        <f t="shared" si="200"/>
        <v>5</v>
      </c>
      <c r="R25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50" s="14" t="str">
        <f>IF(ProjectsDB[[#This Row],[Item Type]]="Straight Plug-In",_xlfn.TEXTJOIN("-",TRUE,M2550&amp;"-"&amp;_xlfn.LET(_xlpm.txt,ProjectsDB[[#This Row],[Assembly]],_xlpm.pos,FIND("SP",_xlpm.txt),_xlpm.pre,LEFT(_xlpm.txt,_xlpm.pos-1),IF(RIGHT(_xlpm.pre,3)="123","3PL",IF(RIGHT(_xlpm.pre,2)="12","2PL",IF(RIGHT(_xlpm.pre,1)="1","1PL","3PL")))),N2550,O2550,P2550,Q2550&amp;"W",R2550),_xlfn.TEXTJOIN("-",TRUE,M2550,N2550,O2550,P2550,Q2550&amp;"W",R2550))</f>
        <v>Expansion Joint-CU-Silver-PET-5W-2</v>
      </c>
      <c r="T2550" s="14" t="str">
        <f>IF(COUNTIF(Cycletime[Element Desc.],ProjectsDB[[#This Row],[Element Desc.]])&gt;0,"Found","Not Found")</f>
        <v>Found</v>
      </c>
    </row>
    <row r="2551" spans="2:20" x14ac:dyDescent="0.25">
      <c r="B2551" s="8" t="s">
        <v>5303</v>
      </c>
      <c r="C2551" s="9" t="s">
        <v>5304</v>
      </c>
      <c r="D2551" s="9" t="s">
        <v>5305</v>
      </c>
      <c r="E2551" s="10">
        <v>2</v>
      </c>
      <c r="F2551" s="9" t="s">
        <v>5072</v>
      </c>
      <c r="G2551" s="9" t="s">
        <v>1544</v>
      </c>
      <c r="H2551" s="11"/>
      <c r="I2551" s="12">
        <v>2000</v>
      </c>
      <c r="J2551" s="12"/>
      <c r="K2551" s="12"/>
      <c r="L2551" s="12">
        <f t="array" ref="L2551">IFERROR(LOOKUP(2^15,SEARCH({"40A","63A","80A","100A","125A","160A","200A","250A","400A","630A","800A","1000A","1250A","1600A","2000A","2500A","3200A","4000A","5000A","6300A"},UPPER(D2551)),{40,63,80,100,125,160,200,250,400,630,800,1000,1250,1600,2000,2500,3200,4000,5000,6300}),0)</f>
        <v>5000</v>
      </c>
      <c r="M2551" s="9" t="str">
        <f t="shared" si="196"/>
        <v>Straight Feeder</v>
      </c>
      <c r="N2551" s="9" t="str">
        <f t="shared" si="197"/>
        <v>CU</v>
      </c>
      <c r="O2551" s="13" t="str">
        <f t="shared" si="198"/>
        <v>Silver</v>
      </c>
      <c r="P2551" s="9" t="str">
        <f t="shared" si="199"/>
        <v>PET</v>
      </c>
      <c r="Q2551" s="9" t="str">
        <f t="shared" si="200"/>
        <v>5</v>
      </c>
      <c r="R25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51" s="14" t="str">
        <f>IF(ProjectsDB[[#This Row],[Item Type]]="Straight Plug-In",_xlfn.TEXTJOIN("-",TRUE,M2551&amp;"-"&amp;_xlfn.LET(_xlpm.txt,ProjectsDB[[#This Row],[Assembly]],_xlpm.pos,FIND("SP",_xlpm.txt),_xlpm.pre,LEFT(_xlpm.txt,_xlpm.pos-1),IF(RIGHT(_xlpm.pre,3)="123","3PL",IF(RIGHT(_xlpm.pre,2)="12","2PL",IF(RIGHT(_xlpm.pre,1)="1","1PL","3PL")))),N2551,O2551,P2551,Q2551&amp;"W",R2551),_xlfn.TEXTJOIN("-",TRUE,M2551,N2551,O2551,P2551,Q2551&amp;"W",R2551))</f>
        <v>Straight Feeder-CU-Silver-PET-5W-2</v>
      </c>
      <c r="T2551" s="14" t="str">
        <f>IF(COUNTIF(Cycletime[Element Desc.],ProjectsDB[[#This Row],[Element Desc.]])&gt;0,"Found","Not Found")</f>
        <v>Found</v>
      </c>
    </row>
    <row r="2552" spans="2:20" x14ac:dyDescent="0.25">
      <c r="B2552" s="8" t="s">
        <v>5306</v>
      </c>
      <c r="C2552" s="9" t="s">
        <v>5307</v>
      </c>
      <c r="D2552" s="9" t="s">
        <v>5308</v>
      </c>
      <c r="E2552" s="10">
        <v>1</v>
      </c>
      <c r="F2552" s="9" t="s">
        <v>5072</v>
      </c>
      <c r="G2552" s="9" t="s">
        <v>1544</v>
      </c>
      <c r="H2552" s="11"/>
      <c r="I2552" s="12">
        <v>1500</v>
      </c>
      <c r="J2552" s="12"/>
      <c r="K2552" s="12"/>
      <c r="L2552" s="12">
        <f t="array" ref="L2552">IFERROR(LOOKUP(2^15,SEARCH({"40A","63A","80A","100A","125A","160A","200A","250A","400A","630A","800A","1000A","1250A","1600A","2000A","2500A","3200A","4000A","5000A","6300A"},UPPER(D2552)),{40,63,80,100,125,160,200,250,400,630,800,1000,1250,1600,2000,2500,3200,4000,5000,6300}),0)</f>
        <v>5000</v>
      </c>
      <c r="M2552" s="9" t="str">
        <f t="shared" si="196"/>
        <v>Straight Feeder</v>
      </c>
      <c r="N2552" s="9" t="str">
        <f t="shared" si="197"/>
        <v>CU</v>
      </c>
      <c r="O2552" s="13" t="str">
        <f t="shared" si="198"/>
        <v>Silver</v>
      </c>
      <c r="P2552" s="9" t="str">
        <f t="shared" si="199"/>
        <v>PET</v>
      </c>
      <c r="Q2552" s="9" t="str">
        <f t="shared" si="200"/>
        <v>5</v>
      </c>
      <c r="R25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52" s="14" t="str">
        <f>IF(ProjectsDB[[#This Row],[Item Type]]="Straight Plug-In",_xlfn.TEXTJOIN("-",TRUE,M2552&amp;"-"&amp;_xlfn.LET(_xlpm.txt,ProjectsDB[[#This Row],[Assembly]],_xlpm.pos,FIND("SP",_xlpm.txt),_xlpm.pre,LEFT(_xlpm.txt,_xlpm.pos-1),IF(RIGHT(_xlpm.pre,3)="123","3PL",IF(RIGHT(_xlpm.pre,2)="12","2PL",IF(RIGHT(_xlpm.pre,1)="1","1PL","3PL")))),N2552,O2552,P2552,Q2552&amp;"W",R2552),_xlfn.TEXTJOIN("-",TRUE,M2552,N2552,O2552,P2552,Q2552&amp;"W",R2552))</f>
        <v>Straight Feeder-CU-Silver-PET-5W-2</v>
      </c>
      <c r="T2552" s="14" t="str">
        <f>IF(COUNTIF(Cycletime[Element Desc.],ProjectsDB[[#This Row],[Element Desc.]])&gt;0,"Found","Not Found")</f>
        <v>Found</v>
      </c>
    </row>
    <row r="2553" spans="2:20" x14ac:dyDescent="0.25">
      <c r="B2553" s="8" t="s">
        <v>5309</v>
      </c>
      <c r="C2553" s="9" t="s">
        <v>5310</v>
      </c>
      <c r="D2553" s="9" t="s">
        <v>5311</v>
      </c>
      <c r="E2553" s="10">
        <v>1</v>
      </c>
      <c r="F2553" s="9" t="s">
        <v>5072</v>
      </c>
      <c r="G2553" s="9" t="s">
        <v>1544</v>
      </c>
      <c r="H2553" s="11"/>
      <c r="I2553" s="12">
        <v>300</v>
      </c>
      <c r="J2553" s="12">
        <v>1000</v>
      </c>
      <c r="K2553" s="12"/>
      <c r="L2553" s="12">
        <f t="array" ref="L2553">IFERROR(LOOKUP(2^15,SEARCH({"40A","63A","80A","100A","125A","160A","200A","250A","400A","630A","800A","1000A","1250A","1600A","2000A","2500A","3200A","4000A","5000A","6300A"},UPPER(D2553)),{40,63,80,100,125,160,200,250,400,630,800,1000,1250,1600,2000,2500,3200,4000,5000,6300}),0)</f>
        <v>5000</v>
      </c>
      <c r="M2553" s="9" t="str">
        <f t="shared" si="196"/>
        <v>Elbow Flat</v>
      </c>
      <c r="N2553" s="9" t="str">
        <f t="shared" si="197"/>
        <v>CU</v>
      </c>
      <c r="O2553" s="13" t="str">
        <f t="shared" si="198"/>
        <v>Silver</v>
      </c>
      <c r="P2553" s="9" t="str">
        <f t="shared" si="199"/>
        <v>PET</v>
      </c>
      <c r="Q2553" s="9" t="str">
        <f t="shared" si="200"/>
        <v>5</v>
      </c>
      <c r="R25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53" s="14" t="str">
        <f>IF(ProjectsDB[[#This Row],[Item Type]]="Straight Plug-In",_xlfn.TEXTJOIN("-",TRUE,M2553&amp;"-"&amp;_xlfn.LET(_xlpm.txt,ProjectsDB[[#This Row],[Assembly]],_xlpm.pos,FIND("SP",_xlpm.txt),_xlpm.pre,LEFT(_xlpm.txt,_xlpm.pos-1),IF(RIGHT(_xlpm.pre,3)="123","3PL",IF(RIGHT(_xlpm.pre,2)="12","2PL",IF(RIGHT(_xlpm.pre,1)="1","1PL","3PL")))),N2553,O2553,P2553,Q2553&amp;"W",R2553),_xlfn.TEXTJOIN("-",TRUE,M2553,N2553,O2553,P2553,Q2553&amp;"W",R2553))</f>
        <v>Elbow Flat-CU-Silver-PET-5W-2</v>
      </c>
      <c r="T2553" s="14" t="str">
        <f>IF(COUNTIF(Cycletime[Element Desc.],ProjectsDB[[#This Row],[Element Desc.]])&gt;0,"Found","Not Found")</f>
        <v>Found</v>
      </c>
    </row>
    <row r="2554" spans="2:20" x14ac:dyDescent="0.25">
      <c r="B2554" s="8" t="s">
        <v>5312</v>
      </c>
      <c r="C2554" s="9" t="s">
        <v>5313</v>
      </c>
      <c r="D2554" s="9" t="s">
        <v>5314</v>
      </c>
      <c r="E2554" s="10">
        <v>1</v>
      </c>
      <c r="F2554" s="9" t="s">
        <v>5072</v>
      </c>
      <c r="G2554" s="9" t="s">
        <v>1544</v>
      </c>
      <c r="H2554" s="11"/>
      <c r="I2554" s="12">
        <v>300</v>
      </c>
      <c r="J2554" s="12">
        <v>300</v>
      </c>
      <c r="K2554" s="12"/>
      <c r="L2554" s="12">
        <f t="array" ref="L2554">IFERROR(LOOKUP(2^15,SEARCH({"40A","63A","80A","100A","125A","160A","200A","250A","400A","630A","800A","1000A","1250A","1600A","2000A","2500A","3200A","4000A","5000A","6300A"},UPPER(D2554)),{40,63,80,100,125,160,200,250,400,630,800,1000,1250,1600,2000,2500,3200,4000,5000,6300}),0)</f>
        <v>5000</v>
      </c>
      <c r="M2554" s="9" t="str">
        <f t="shared" si="196"/>
        <v>Elbow Flat</v>
      </c>
      <c r="N2554" s="9" t="str">
        <f t="shared" si="197"/>
        <v>CU</v>
      </c>
      <c r="O2554" s="13" t="str">
        <f t="shared" si="198"/>
        <v>Silver</v>
      </c>
      <c r="P2554" s="9" t="str">
        <f t="shared" si="199"/>
        <v>PET</v>
      </c>
      <c r="Q2554" s="9" t="str">
        <f t="shared" si="200"/>
        <v>5</v>
      </c>
      <c r="R25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54" s="14" t="str">
        <f>IF(ProjectsDB[[#This Row],[Item Type]]="Straight Plug-In",_xlfn.TEXTJOIN("-",TRUE,M2554&amp;"-"&amp;_xlfn.LET(_xlpm.txt,ProjectsDB[[#This Row],[Assembly]],_xlpm.pos,FIND("SP",_xlpm.txt),_xlpm.pre,LEFT(_xlpm.txt,_xlpm.pos-1),IF(RIGHT(_xlpm.pre,3)="123","3PL",IF(RIGHT(_xlpm.pre,2)="12","2PL",IF(RIGHT(_xlpm.pre,1)="1","1PL","3PL")))),N2554,O2554,P2554,Q2554&amp;"W",R2554),_xlfn.TEXTJOIN("-",TRUE,M2554,N2554,O2554,P2554,Q2554&amp;"W",R2554))</f>
        <v>Elbow Flat-CU-Silver-PET-5W-2</v>
      </c>
      <c r="T2554" s="14" t="str">
        <f>IF(COUNTIF(Cycletime[Element Desc.],ProjectsDB[[#This Row],[Element Desc.]])&gt;0,"Found","Not Found")</f>
        <v>Found</v>
      </c>
    </row>
    <row r="2555" spans="2:20" x14ac:dyDescent="0.25">
      <c r="B2555" s="8" t="s">
        <v>5315</v>
      </c>
      <c r="C2555" s="9" t="s">
        <v>5316</v>
      </c>
      <c r="D2555" s="9" t="s">
        <v>5317</v>
      </c>
      <c r="E2555" s="10">
        <v>1</v>
      </c>
      <c r="F2555" s="9" t="s">
        <v>5072</v>
      </c>
      <c r="G2555" s="9" t="s">
        <v>1544</v>
      </c>
      <c r="H2555" s="11"/>
      <c r="I2555" s="12">
        <v>3000</v>
      </c>
      <c r="J2555" s="12"/>
      <c r="K2555" s="12"/>
      <c r="L2555" s="12">
        <f t="array" ref="L2555">IFERROR(LOOKUP(2^15,SEARCH({"40A","63A","80A","100A","125A","160A","200A","250A","400A","630A","800A","1000A","1250A","1600A","2000A","2500A","3200A","4000A","5000A","6300A"},UPPER(D2555)),{40,63,80,100,125,160,200,250,400,630,800,1000,1250,1600,2000,2500,3200,4000,5000,6300}),0)</f>
        <v>5000</v>
      </c>
      <c r="M2555" s="9" t="str">
        <f t="shared" si="196"/>
        <v>Straight Feeder</v>
      </c>
      <c r="N2555" s="9" t="str">
        <f t="shared" si="197"/>
        <v>CU</v>
      </c>
      <c r="O2555" s="13" t="str">
        <f t="shared" si="198"/>
        <v>Silver</v>
      </c>
      <c r="P2555" s="9" t="str">
        <f t="shared" si="199"/>
        <v>PET</v>
      </c>
      <c r="Q2555" s="9" t="str">
        <f t="shared" si="200"/>
        <v>5</v>
      </c>
      <c r="R25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55" s="14" t="str">
        <f>IF(ProjectsDB[[#This Row],[Item Type]]="Straight Plug-In",_xlfn.TEXTJOIN("-",TRUE,M2555&amp;"-"&amp;_xlfn.LET(_xlpm.txt,ProjectsDB[[#This Row],[Assembly]],_xlpm.pos,FIND("SP",_xlpm.txt),_xlpm.pre,LEFT(_xlpm.txt,_xlpm.pos-1),IF(RIGHT(_xlpm.pre,3)="123","3PL",IF(RIGHT(_xlpm.pre,2)="12","2PL",IF(RIGHT(_xlpm.pre,1)="1","1PL","3PL")))),N2555,O2555,P2555,Q2555&amp;"W",R2555),_xlfn.TEXTJOIN("-",TRUE,M2555,N2555,O2555,P2555,Q2555&amp;"W",R2555))</f>
        <v>Straight Feeder-CU-Silver-PET-5W-2</v>
      </c>
      <c r="T2555" s="14" t="str">
        <f>IF(COUNTIF(Cycletime[Element Desc.],ProjectsDB[[#This Row],[Element Desc.]])&gt;0,"Found","Not Found")</f>
        <v>Found</v>
      </c>
    </row>
    <row r="2556" spans="2:20" x14ac:dyDescent="0.25">
      <c r="B2556" s="8" t="s">
        <v>5318</v>
      </c>
      <c r="C2556" s="9" t="s">
        <v>5319</v>
      </c>
      <c r="D2556" s="9" t="s">
        <v>5320</v>
      </c>
      <c r="E2556" s="10">
        <v>19</v>
      </c>
      <c r="F2556" s="9" t="s">
        <v>5072</v>
      </c>
      <c r="G2556" s="9" t="s">
        <v>1544</v>
      </c>
      <c r="H2556" s="11"/>
      <c r="I2556" s="12"/>
      <c r="J2556" s="12"/>
      <c r="K2556" s="12"/>
      <c r="L2556" s="12">
        <f t="array" ref="L2556">IFERROR(LOOKUP(2^15,SEARCH({"40A","63A","80A","100A","125A","160A","200A","250A","400A","630A","800A","1000A","1250A","1600A","2000A","2500A","3200A","4000A","5000A","6300A"},UPPER(D2556)),{40,63,80,100,125,160,200,250,400,630,800,1000,1250,1600,2000,2500,3200,4000,5000,6300}),0)</f>
        <v>5000</v>
      </c>
      <c r="M2556" s="9" t="str">
        <f t="shared" si="196"/>
        <v>Joint Pack</v>
      </c>
      <c r="N2556" s="9" t="str">
        <f t="shared" si="197"/>
        <v>CU</v>
      </c>
      <c r="O2556" s="13" t="str">
        <f t="shared" si="198"/>
        <v>Silver</v>
      </c>
      <c r="P2556" s="9" t="str">
        <f t="shared" si="199"/>
        <v>None</v>
      </c>
      <c r="Q2556" s="9" t="str">
        <f t="shared" si="200"/>
        <v>5</v>
      </c>
      <c r="R25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56" s="14" t="str">
        <f>IF(ProjectsDB[[#This Row],[Item Type]]="Straight Plug-In",_xlfn.TEXTJOIN("-",TRUE,M2556&amp;"-"&amp;_xlfn.LET(_xlpm.txt,ProjectsDB[[#This Row],[Assembly]],_xlpm.pos,FIND("SP",_xlpm.txt),_xlpm.pre,LEFT(_xlpm.txt,_xlpm.pos-1),IF(RIGHT(_xlpm.pre,3)="123","3PL",IF(RIGHT(_xlpm.pre,2)="12","2PL",IF(RIGHT(_xlpm.pre,1)="1","1PL","3PL")))),N2556,O2556,P2556,Q2556&amp;"W",R2556),_xlfn.TEXTJOIN("-",TRUE,M2556,N2556,O2556,P2556,Q2556&amp;"W",R2556))</f>
        <v>Joint Pack-CU-Silver-None-5W-2</v>
      </c>
      <c r="T2556" s="14" t="str">
        <f>IF(COUNTIF(Cycletime[Element Desc.],ProjectsDB[[#This Row],[Element Desc.]])&gt;0,"Found","Not Found")</f>
        <v>Found</v>
      </c>
    </row>
    <row r="2557" spans="2:20" x14ac:dyDescent="0.25">
      <c r="B2557" s="8" t="s">
        <v>5321</v>
      </c>
      <c r="C2557" s="9" t="s">
        <v>5322</v>
      </c>
      <c r="D2557" s="9" t="s">
        <v>5323</v>
      </c>
      <c r="E2557" s="10">
        <v>2</v>
      </c>
      <c r="F2557" s="9" t="s">
        <v>5072</v>
      </c>
      <c r="G2557" s="9" t="s">
        <v>1544</v>
      </c>
      <c r="H2557" s="11"/>
      <c r="I2557" s="12">
        <v>425</v>
      </c>
      <c r="J2557" s="12"/>
      <c r="K2557" s="12"/>
      <c r="L2557" s="12">
        <f t="array" ref="L2557">IFERROR(LOOKUP(2^15,SEARCH({"40A","63A","80A","100A","125A","160A","200A","250A","400A","630A","800A","1000A","1250A","1600A","2000A","2500A","3200A","4000A","5000A","6300A"},UPPER(D2557)),{40,63,80,100,125,160,200,250,400,630,800,1000,1250,1600,2000,2500,3200,4000,5000,6300}),0)</f>
        <v>3200</v>
      </c>
      <c r="M2557" s="9" t="str">
        <f t="shared" si="196"/>
        <v>Flange Straight</v>
      </c>
      <c r="N2557" s="9" t="str">
        <f t="shared" si="197"/>
        <v>CU</v>
      </c>
      <c r="O2557" s="13" t="str">
        <f t="shared" si="198"/>
        <v>Silver</v>
      </c>
      <c r="P2557" s="9" t="str">
        <f t="shared" si="199"/>
        <v>Epoxy</v>
      </c>
      <c r="Q2557" s="9" t="str">
        <f t="shared" si="200"/>
        <v>5</v>
      </c>
      <c r="R25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57" s="14" t="str">
        <f>IF(ProjectsDB[[#This Row],[Item Type]]="Straight Plug-In",_xlfn.TEXTJOIN("-",TRUE,M2557&amp;"-"&amp;_xlfn.LET(_xlpm.txt,ProjectsDB[[#This Row],[Assembly]],_xlpm.pos,FIND("SP",_xlpm.txt),_xlpm.pre,LEFT(_xlpm.txt,_xlpm.pos-1),IF(RIGHT(_xlpm.pre,3)="123","3PL",IF(RIGHT(_xlpm.pre,2)="12","2PL",IF(RIGHT(_xlpm.pre,1)="1","1PL","3PL")))),N2557,O2557,P2557,Q2557&amp;"W",R2557),_xlfn.TEXTJOIN("-",TRUE,M2557,N2557,O2557,P2557,Q2557&amp;"W",R2557))</f>
        <v>Flange Straight-CU-Silver-Epoxy-5W-2</v>
      </c>
      <c r="T2557" s="14" t="str">
        <f>IF(COUNTIF(Cycletime[Element Desc.],ProjectsDB[[#This Row],[Element Desc.]])&gt;0,"Found","Not Found")</f>
        <v>Found</v>
      </c>
    </row>
    <row r="2558" spans="2:20" x14ac:dyDescent="0.25">
      <c r="B2558" s="8" t="s">
        <v>5324</v>
      </c>
      <c r="C2558" s="9" t="s">
        <v>5325</v>
      </c>
      <c r="D2558" s="9" t="s">
        <v>5326</v>
      </c>
      <c r="E2558" s="10">
        <v>1</v>
      </c>
      <c r="F2558" s="9" t="s">
        <v>5072</v>
      </c>
      <c r="G2558" s="9" t="s">
        <v>1544</v>
      </c>
      <c r="H2558" s="11"/>
      <c r="I2558" s="12">
        <v>3000</v>
      </c>
      <c r="J2558" s="12"/>
      <c r="K2558" s="12"/>
      <c r="L2558" s="12">
        <f t="array" ref="L2558">IFERROR(LOOKUP(2^15,SEARCH({"40A","63A","80A","100A","125A","160A","200A","250A","400A","630A","800A","1000A","1250A","1600A","2000A","2500A","3200A","4000A","5000A","6300A"},UPPER(D2558)),{40,63,80,100,125,160,200,250,400,630,800,1000,1250,1600,2000,2500,3200,4000,5000,6300}),0)</f>
        <v>3200</v>
      </c>
      <c r="M2558" s="9" t="str">
        <f t="shared" si="196"/>
        <v>Straight Feeder</v>
      </c>
      <c r="N2558" s="9" t="str">
        <f t="shared" si="197"/>
        <v>CU</v>
      </c>
      <c r="O2558" s="13" t="str">
        <f t="shared" si="198"/>
        <v>Silver</v>
      </c>
      <c r="P2558" s="9" t="str">
        <f t="shared" si="199"/>
        <v>Epoxy</v>
      </c>
      <c r="Q2558" s="9" t="str">
        <f t="shared" si="200"/>
        <v>5</v>
      </c>
      <c r="R25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58" s="14" t="str">
        <f>IF(ProjectsDB[[#This Row],[Item Type]]="Straight Plug-In",_xlfn.TEXTJOIN("-",TRUE,M2558&amp;"-"&amp;_xlfn.LET(_xlpm.txt,ProjectsDB[[#This Row],[Assembly]],_xlpm.pos,FIND("SP",_xlpm.txt),_xlpm.pre,LEFT(_xlpm.txt,_xlpm.pos-1),IF(RIGHT(_xlpm.pre,3)="123","3PL",IF(RIGHT(_xlpm.pre,2)="12","2PL",IF(RIGHT(_xlpm.pre,1)="1","1PL","3PL")))),N2558,O2558,P2558,Q2558&amp;"W",R2558),_xlfn.TEXTJOIN("-",TRUE,M2558,N2558,O2558,P2558,Q2558&amp;"W",R2558))</f>
        <v>Straight Feeder-CU-Silver-Epoxy-5W-2</v>
      </c>
      <c r="T2558" s="14" t="str">
        <f>IF(COUNTIF(Cycletime[Element Desc.],ProjectsDB[[#This Row],[Element Desc.]])&gt;0,"Found","Not Found")</f>
        <v>Found</v>
      </c>
    </row>
    <row r="2559" spans="2:20" x14ac:dyDescent="0.25">
      <c r="B2559" s="8" t="s">
        <v>5327</v>
      </c>
      <c r="C2559" s="9" t="s">
        <v>5328</v>
      </c>
      <c r="D2559" s="9" t="s">
        <v>5329</v>
      </c>
      <c r="E2559" s="10">
        <v>1</v>
      </c>
      <c r="F2559" s="9" t="s">
        <v>5072</v>
      </c>
      <c r="G2559" s="9" t="s">
        <v>1544</v>
      </c>
      <c r="H2559" s="11"/>
      <c r="I2559" s="12">
        <v>430</v>
      </c>
      <c r="J2559" s="12">
        <v>430</v>
      </c>
      <c r="K2559" s="12"/>
      <c r="L2559" s="12">
        <f t="array" ref="L2559">IFERROR(LOOKUP(2^15,SEARCH({"40A","63A","80A","100A","125A","160A","200A","250A","400A","630A","800A","1000A","1250A","1600A","2000A","2500A","3200A","4000A","5000A","6300A"},UPPER(D2559)),{40,63,80,100,125,160,200,250,400,630,800,1000,1250,1600,2000,2500,3200,4000,5000,6300}),0)</f>
        <v>3200</v>
      </c>
      <c r="M2559" s="9" t="str">
        <f t="shared" si="196"/>
        <v>Elbow Edge</v>
      </c>
      <c r="N2559" s="9" t="str">
        <f t="shared" si="197"/>
        <v>CU</v>
      </c>
      <c r="O2559" s="13" t="str">
        <f t="shared" si="198"/>
        <v>Silver</v>
      </c>
      <c r="P2559" s="9" t="str">
        <f t="shared" si="199"/>
        <v>Epoxy</v>
      </c>
      <c r="Q2559" s="9" t="str">
        <f t="shared" si="200"/>
        <v>5</v>
      </c>
      <c r="R25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59" s="14" t="str">
        <f>IF(ProjectsDB[[#This Row],[Item Type]]="Straight Plug-In",_xlfn.TEXTJOIN("-",TRUE,M2559&amp;"-"&amp;_xlfn.LET(_xlpm.txt,ProjectsDB[[#This Row],[Assembly]],_xlpm.pos,FIND("SP",_xlpm.txt),_xlpm.pre,LEFT(_xlpm.txt,_xlpm.pos-1),IF(RIGHT(_xlpm.pre,3)="123","3PL",IF(RIGHT(_xlpm.pre,2)="12","2PL",IF(RIGHT(_xlpm.pre,1)="1","1PL","3PL")))),N2559,O2559,P2559,Q2559&amp;"W",R2559),_xlfn.TEXTJOIN("-",TRUE,M2559,N2559,O2559,P2559,Q2559&amp;"W",R2559))</f>
        <v>Elbow Edge-CU-Silver-Epoxy-5W-2</v>
      </c>
      <c r="T2559" s="14" t="str">
        <f>IF(COUNTIF(Cycletime[Element Desc.],ProjectsDB[[#This Row],[Element Desc.]])&gt;0,"Found","Not Found")</f>
        <v>Found</v>
      </c>
    </row>
    <row r="2560" spans="2:20" x14ac:dyDescent="0.25">
      <c r="B2560" s="8" t="s">
        <v>5330</v>
      </c>
      <c r="C2560" s="9" t="s">
        <v>5331</v>
      </c>
      <c r="D2560" s="9" t="s">
        <v>5332</v>
      </c>
      <c r="E2560" s="10">
        <v>1</v>
      </c>
      <c r="F2560" s="9" t="s">
        <v>5072</v>
      </c>
      <c r="G2560" s="9" t="s">
        <v>1544</v>
      </c>
      <c r="H2560" s="11"/>
      <c r="I2560" s="12">
        <v>1200</v>
      </c>
      <c r="J2560" s="12"/>
      <c r="K2560" s="12"/>
      <c r="L2560" s="12">
        <f t="array" ref="L2560">IFERROR(LOOKUP(2^15,SEARCH({"40A","63A","80A","100A","125A","160A","200A","250A","400A","630A","800A","1000A","1250A","1600A","2000A","2500A","3200A","4000A","5000A","6300A"},UPPER(D2560)),{40,63,80,100,125,160,200,250,400,630,800,1000,1250,1600,2000,2500,3200,4000,5000,6300}),0)</f>
        <v>3200</v>
      </c>
      <c r="M2560" s="9" t="str">
        <f t="shared" si="196"/>
        <v>Straight Plug-In</v>
      </c>
      <c r="N2560" s="9" t="str">
        <f t="shared" si="197"/>
        <v>CU</v>
      </c>
      <c r="O2560" s="13" t="str">
        <f t="shared" si="198"/>
        <v>Silver</v>
      </c>
      <c r="P2560" s="9" t="str">
        <f t="shared" si="199"/>
        <v>Epoxy</v>
      </c>
      <c r="Q2560" s="9" t="str">
        <f t="shared" si="200"/>
        <v>5</v>
      </c>
      <c r="R25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60" s="14" t="str">
        <f>IF(ProjectsDB[[#This Row],[Item Type]]="Straight Plug-In",_xlfn.TEXTJOIN("-",TRUE,M2560&amp;"-"&amp;_xlfn.LET(_xlpm.txt,ProjectsDB[[#This Row],[Assembly]],_xlpm.pos,FIND("SP",_xlpm.txt),_xlpm.pre,LEFT(_xlpm.txt,_xlpm.pos-1),IF(RIGHT(_xlpm.pre,3)="123","3PL",IF(RIGHT(_xlpm.pre,2)="12","2PL",IF(RIGHT(_xlpm.pre,1)="1","1PL","3PL")))),N2560,O2560,P2560,Q2560&amp;"W",R2560),_xlfn.TEXTJOIN("-",TRUE,M2560,N2560,O2560,P2560,Q2560&amp;"W",R2560))</f>
        <v>Straight Plug-In-1PL-CU-Silver-Epoxy-5W-2</v>
      </c>
      <c r="T2560" s="14" t="str">
        <f>IF(COUNTIF(Cycletime[Element Desc.],ProjectsDB[[#This Row],[Element Desc.]])&gt;0,"Found","Not Found")</f>
        <v>Found</v>
      </c>
    </row>
    <row r="2561" spans="2:20" x14ac:dyDescent="0.25">
      <c r="B2561" s="8" t="s">
        <v>5333</v>
      </c>
      <c r="C2561" s="9" t="s">
        <v>5334</v>
      </c>
      <c r="D2561" s="9" t="s">
        <v>5335</v>
      </c>
      <c r="E2561" s="10">
        <v>4</v>
      </c>
      <c r="F2561" s="9" t="s">
        <v>5072</v>
      </c>
      <c r="G2561" s="9" t="s">
        <v>1544</v>
      </c>
      <c r="H2561" s="11"/>
      <c r="I2561" s="12"/>
      <c r="J2561" s="12"/>
      <c r="K2561" s="12"/>
      <c r="L2561" s="12">
        <f t="array" ref="L2561">IFERROR(LOOKUP(2^15,SEARCH({"40A","63A","80A","100A","125A","160A","200A","250A","400A","630A","800A","1000A","1250A","1600A","2000A","2500A","3200A","4000A","5000A","6300A"},UPPER(D2561)),{40,63,80,100,125,160,200,250,400,630,800,1000,1250,1600,2000,2500,3200,4000,5000,6300}),0)</f>
        <v>3200</v>
      </c>
      <c r="M2561" s="9" t="str">
        <f t="shared" si="196"/>
        <v>Joint Pack</v>
      </c>
      <c r="N2561" s="9" t="str">
        <f t="shared" si="197"/>
        <v>CU</v>
      </c>
      <c r="O2561" s="13" t="str">
        <f t="shared" si="198"/>
        <v>Silver</v>
      </c>
      <c r="P2561" s="9" t="str">
        <f t="shared" si="199"/>
        <v>None</v>
      </c>
      <c r="Q2561" s="9" t="str">
        <f t="shared" si="200"/>
        <v>5</v>
      </c>
      <c r="R25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61" s="14" t="str">
        <f>IF(ProjectsDB[[#This Row],[Item Type]]="Straight Plug-In",_xlfn.TEXTJOIN("-",TRUE,M2561&amp;"-"&amp;_xlfn.LET(_xlpm.txt,ProjectsDB[[#This Row],[Assembly]],_xlpm.pos,FIND("SP",_xlpm.txt),_xlpm.pre,LEFT(_xlpm.txt,_xlpm.pos-1),IF(RIGHT(_xlpm.pre,3)="123","3PL",IF(RIGHT(_xlpm.pre,2)="12","2PL",IF(RIGHT(_xlpm.pre,1)="1","1PL","3PL")))),N2561,O2561,P2561,Q2561&amp;"W",R2561),_xlfn.TEXTJOIN("-",TRUE,M2561,N2561,O2561,P2561,Q2561&amp;"W",R2561))</f>
        <v>Joint Pack-CU-Silver-None-5W-2</v>
      </c>
      <c r="T2561" s="14" t="str">
        <f>IF(COUNTIF(Cycletime[Element Desc.],ProjectsDB[[#This Row],[Element Desc.]])&gt;0,"Found","Not Found")</f>
        <v>Found</v>
      </c>
    </row>
    <row r="2562" spans="2:20" x14ac:dyDescent="0.25">
      <c r="B2562" s="8" t="s">
        <v>5336</v>
      </c>
      <c r="C2562" s="9" t="s">
        <v>5322</v>
      </c>
      <c r="D2562" s="9" t="s">
        <v>5323</v>
      </c>
      <c r="E2562" s="10">
        <v>2</v>
      </c>
      <c r="F2562" s="9" t="s">
        <v>5072</v>
      </c>
      <c r="G2562" s="9" t="s">
        <v>1544</v>
      </c>
      <c r="H2562" s="11"/>
      <c r="I2562" s="12">
        <v>425</v>
      </c>
      <c r="J2562" s="12"/>
      <c r="K2562" s="12"/>
      <c r="L2562" s="12">
        <f t="array" ref="L2562">IFERROR(LOOKUP(2^15,SEARCH({"40A","63A","80A","100A","125A","160A","200A","250A","400A","630A","800A","1000A","1250A","1600A","2000A","2500A","3200A","4000A","5000A","6300A"},UPPER(D2562)),{40,63,80,100,125,160,200,250,400,630,800,1000,1250,1600,2000,2500,3200,4000,5000,6300}),0)</f>
        <v>3200</v>
      </c>
      <c r="M2562" s="9" t="str">
        <f t="shared" si="196"/>
        <v>Flange Straight</v>
      </c>
      <c r="N2562" s="9" t="str">
        <f t="shared" si="197"/>
        <v>CU</v>
      </c>
      <c r="O2562" s="13" t="str">
        <f t="shared" si="198"/>
        <v>Silver</v>
      </c>
      <c r="P2562" s="9" t="str">
        <f t="shared" si="199"/>
        <v>Epoxy</v>
      </c>
      <c r="Q2562" s="9" t="str">
        <f t="shared" si="200"/>
        <v>5</v>
      </c>
      <c r="R25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62" s="14" t="str">
        <f>IF(ProjectsDB[[#This Row],[Item Type]]="Straight Plug-In",_xlfn.TEXTJOIN("-",TRUE,M2562&amp;"-"&amp;_xlfn.LET(_xlpm.txt,ProjectsDB[[#This Row],[Assembly]],_xlpm.pos,FIND("SP",_xlpm.txt),_xlpm.pre,LEFT(_xlpm.txt,_xlpm.pos-1),IF(RIGHT(_xlpm.pre,3)="123","3PL",IF(RIGHT(_xlpm.pre,2)="12","2PL",IF(RIGHT(_xlpm.pre,1)="1","1PL","3PL")))),N2562,O2562,P2562,Q2562&amp;"W",R2562),_xlfn.TEXTJOIN("-",TRUE,M2562,N2562,O2562,P2562,Q2562&amp;"W",R2562))</f>
        <v>Flange Straight-CU-Silver-Epoxy-5W-2</v>
      </c>
      <c r="T2562" s="14" t="str">
        <f>IF(COUNTIF(Cycletime[Element Desc.],ProjectsDB[[#This Row],[Element Desc.]])&gt;0,"Found","Not Found")</f>
        <v>Found</v>
      </c>
    </row>
    <row r="2563" spans="2:20" x14ac:dyDescent="0.25">
      <c r="B2563" s="8" t="s">
        <v>5337</v>
      </c>
      <c r="C2563" s="9" t="s">
        <v>5338</v>
      </c>
      <c r="D2563" s="9" t="s">
        <v>5339</v>
      </c>
      <c r="E2563" s="10">
        <v>1</v>
      </c>
      <c r="F2563" s="9" t="s">
        <v>5072</v>
      </c>
      <c r="G2563" s="9" t="s">
        <v>1544</v>
      </c>
      <c r="H2563" s="11"/>
      <c r="I2563" s="12">
        <v>300</v>
      </c>
      <c r="J2563" s="12">
        <v>300</v>
      </c>
      <c r="K2563" s="12"/>
      <c r="L2563" s="12">
        <f t="array" ref="L2563">IFERROR(LOOKUP(2^15,SEARCH({"40A","63A","80A","100A","125A","160A","200A","250A","400A","630A","800A","1000A","1250A","1600A","2000A","2500A","3200A","4000A","5000A","6300A"},UPPER(D2563)),{40,63,80,100,125,160,200,250,400,630,800,1000,1250,1600,2000,2500,3200,4000,5000,6300}),0)</f>
        <v>3200</v>
      </c>
      <c r="M2563" s="9" t="str">
        <f t="shared" si="196"/>
        <v>Elbow Flat</v>
      </c>
      <c r="N2563" s="9" t="str">
        <f t="shared" si="197"/>
        <v>CU</v>
      </c>
      <c r="O2563" s="13" t="str">
        <f t="shared" si="198"/>
        <v>Silver</v>
      </c>
      <c r="P2563" s="9" t="str">
        <f t="shared" si="199"/>
        <v>Epoxy</v>
      </c>
      <c r="Q2563" s="9" t="str">
        <f t="shared" si="200"/>
        <v>5</v>
      </c>
      <c r="R25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63" s="14" t="str">
        <f>IF(ProjectsDB[[#This Row],[Item Type]]="Straight Plug-In",_xlfn.TEXTJOIN("-",TRUE,M2563&amp;"-"&amp;_xlfn.LET(_xlpm.txt,ProjectsDB[[#This Row],[Assembly]],_xlpm.pos,FIND("SP",_xlpm.txt),_xlpm.pre,LEFT(_xlpm.txt,_xlpm.pos-1),IF(RIGHT(_xlpm.pre,3)="123","3PL",IF(RIGHT(_xlpm.pre,2)="12","2PL",IF(RIGHT(_xlpm.pre,1)="1","1PL","3PL")))),N2563,O2563,P2563,Q2563&amp;"W",R2563),_xlfn.TEXTJOIN("-",TRUE,M2563,N2563,O2563,P2563,Q2563&amp;"W",R2563))</f>
        <v>Elbow Flat-CU-Silver-Epoxy-5W-2</v>
      </c>
      <c r="T2563" s="14" t="str">
        <f>IF(COUNTIF(Cycletime[Element Desc.],ProjectsDB[[#This Row],[Element Desc.]])&gt;0,"Found","Not Found")</f>
        <v>Found</v>
      </c>
    </row>
    <row r="2564" spans="2:20" x14ac:dyDescent="0.25">
      <c r="B2564" s="8" t="s">
        <v>5340</v>
      </c>
      <c r="C2564" s="9" t="s">
        <v>5325</v>
      </c>
      <c r="D2564" s="9" t="s">
        <v>5326</v>
      </c>
      <c r="E2564" s="10">
        <v>1</v>
      </c>
      <c r="F2564" s="9" t="s">
        <v>5072</v>
      </c>
      <c r="G2564" s="9" t="s">
        <v>1544</v>
      </c>
      <c r="H2564" s="11"/>
      <c r="I2564" s="12">
        <v>3000</v>
      </c>
      <c r="J2564" s="12"/>
      <c r="K2564" s="12"/>
      <c r="L2564" s="12">
        <f t="array" ref="L2564">IFERROR(LOOKUP(2^15,SEARCH({"40A","63A","80A","100A","125A","160A","200A","250A","400A","630A","800A","1000A","1250A","1600A","2000A","2500A","3200A","4000A","5000A","6300A"},UPPER(D2564)),{40,63,80,100,125,160,200,250,400,630,800,1000,1250,1600,2000,2500,3200,4000,5000,6300}),0)</f>
        <v>3200</v>
      </c>
      <c r="M2564" s="9" t="str">
        <f t="shared" ref="M2564:M2627" si="201">_xlfn.LET(_xlpm.d,UPPER(TRIM(SUBSTITUTE(SUBSTITUTE(D2564,CHAR(160),"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2564" s="9" t="str">
        <f t="shared" ref="N2564:N2627" si="202">IF(ISNUMBER(SEARCH("CU",D2564)),"CU",IF(ISNUMBER(SEARCH("AL",D2564)),"AL",IF(ISNUMBER(SEARCH("Copper",D2564)),"CU","SH")))</f>
        <v>CU</v>
      </c>
      <c r="O2564" s="13" t="str">
        <f t="shared" ref="O2564:O2627" si="203">IF(ISNUMBER(SEARCH("Silver",D2564)),"Silver",IF(ISNUMBER(SEARCH("Tin",D2564)),"Tin","None"))</f>
        <v>Silver</v>
      </c>
      <c r="P2564" s="9" t="str">
        <f t="shared" ref="P2564:P2627" si="204">IF(ISNUMBER(SEARCH("Epoxy",D2564)),"Epoxy",IF(ISNUMBER(SEARCH("PET",D2564)),"PET","None"))</f>
        <v>Epoxy</v>
      </c>
      <c r="Q2564" s="9" t="str">
        <f t="shared" ref="Q2564:Q2627" si="205">IF(ISNUMBER(SEARCH("3-Wire",D2564)),"3",IF(ISNUMBER(SEARCH("4-Wire",D2564)),"4",IF(ISNUMBER(SEARCH("5-Wire",D2564)),"5",IF(ISNUMBER(SEARCH("6-Wire",D2564)),"6","0"))))</f>
        <v>5</v>
      </c>
      <c r="R25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64" s="14" t="str">
        <f>IF(ProjectsDB[[#This Row],[Item Type]]="Straight Plug-In",_xlfn.TEXTJOIN("-",TRUE,M2564&amp;"-"&amp;_xlfn.LET(_xlpm.txt,ProjectsDB[[#This Row],[Assembly]],_xlpm.pos,FIND("SP",_xlpm.txt),_xlpm.pre,LEFT(_xlpm.txt,_xlpm.pos-1),IF(RIGHT(_xlpm.pre,3)="123","3PL",IF(RIGHT(_xlpm.pre,2)="12","2PL",IF(RIGHT(_xlpm.pre,1)="1","1PL","3PL")))),N2564,O2564,P2564,Q2564&amp;"W",R2564),_xlfn.TEXTJOIN("-",TRUE,M2564,N2564,O2564,P2564,Q2564&amp;"W",R2564))</f>
        <v>Straight Feeder-CU-Silver-Epoxy-5W-2</v>
      </c>
      <c r="T2564" s="14" t="str">
        <f>IF(COUNTIF(Cycletime[Element Desc.],ProjectsDB[[#This Row],[Element Desc.]])&gt;0,"Found","Not Found")</f>
        <v>Found</v>
      </c>
    </row>
    <row r="2565" spans="2:20" x14ac:dyDescent="0.25">
      <c r="B2565" s="8" t="s">
        <v>5341</v>
      </c>
      <c r="C2565" s="9" t="s">
        <v>5342</v>
      </c>
      <c r="D2565" s="9" t="s">
        <v>5343</v>
      </c>
      <c r="E2565" s="10">
        <v>1</v>
      </c>
      <c r="F2565" s="9" t="s">
        <v>5072</v>
      </c>
      <c r="G2565" s="9" t="s">
        <v>1544</v>
      </c>
      <c r="H2565" s="11"/>
      <c r="I2565" s="12">
        <v>2000</v>
      </c>
      <c r="J2565" s="12"/>
      <c r="K2565" s="12"/>
      <c r="L2565" s="12">
        <f t="array" ref="L2565">IFERROR(LOOKUP(2^15,SEARCH({"40A","63A","80A","100A","125A","160A","200A","250A","400A","630A","800A","1000A","1250A","1600A","2000A","2500A","3200A","4000A","5000A","6300A"},UPPER(D2565)),{40,63,80,100,125,160,200,250,400,630,800,1000,1250,1600,2000,2500,3200,4000,5000,6300}),0)</f>
        <v>3200</v>
      </c>
      <c r="M2565" s="9" t="str">
        <f t="shared" si="201"/>
        <v>Straight Feeder</v>
      </c>
      <c r="N2565" s="9" t="str">
        <f t="shared" si="202"/>
        <v>CU</v>
      </c>
      <c r="O2565" s="13" t="str">
        <f t="shared" si="203"/>
        <v>Silver</v>
      </c>
      <c r="P2565" s="9" t="str">
        <f t="shared" si="204"/>
        <v>Epoxy</v>
      </c>
      <c r="Q2565" s="9" t="str">
        <f t="shared" si="205"/>
        <v>5</v>
      </c>
      <c r="R25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65" s="14" t="str">
        <f>IF(ProjectsDB[[#This Row],[Item Type]]="Straight Plug-In",_xlfn.TEXTJOIN("-",TRUE,M2565&amp;"-"&amp;_xlfn.LET(_xlpm.txt,ProjectsDB[[#This Row],[Assembly]],_xlpm.pos,FIND("SP",_xlpm.txt),_xlpm.pre,LEFT(_xlpm.txt,_xlpm.pos-1),IF(RIGHT(_xlpm.pre,3)="123","3PL",IF(RIGHT(_xlpm.pre,2)="12","2PL",IF(RIGHT(_xlpm.pre,1)="1","1PL","3PL")))),N2565,O2565,P2565,Q2565&amp;"W",R2565),_xlfn.TEXTJOIN("-",TRUE,M2565,N2565,O2565,P2565,Q2565&amp;"W",R2565))</f>
        <v>Straight Feeder-CU-Silver-Epoxy-5W-2</v>
      </c>
      <c r="T2565" s="14" t="str">
        <f>IF(COUNTIF(Cycletime[Element Desc.],ProjectsDB[[#This Row],[Element Desc.]])&gt;0,"Found","Not Found")</f>
        <v>Found</v>
      </c>
    </row>
    <row r="2566" spans="2:20" x14ac:dyDescent="0.25">
      <c r="B2566" s="8" t="s">
        <v>5344</v>
      </c>
      <c r="C2566" s="9" t="s">
        <v>5345</v>
      </c>
      <c r="D2566" s="9" t="s">
        <v>5346</v>
      </c>
      <c r="E2566" s="10">
        <v>1</v>
      </c>
      <c r="F2566" s="9" t="s">
        <v>5072</v>
      </c>
      <c r="G2566" s="9" t="s">
        <v>1544</v>
      </c>
      <c r="H2566" s="11"/>
      <c r="I2566" s="12">
        <v>430</v>
      </c>
      <c r="J2566" s="12">
        <v>460</v>
      </c>
      <c r="K2566" s="12"/>
      <c r="L2566" s="12">
        <f t="array" ref="L2566">IFERROR(LOOKUP(2^15,SEARCH({"40A","63A","80A","100A","125A","160A","200A","250A","400A","630A","800A","1000A","1250A","1600A","2000A","2500A","3200A","4000A","5000A","6300A"},UPPER(D2566)),{40,63,80,100,125,160,200,250,400,630,800,1000,1250,1600,2000,2500,3200,4000,5000,6300}),0)</f>
        <v>3200</v>
      </c>
      <c r="M2566" s="9" t="str">
        <f t="shared" si="201"/>
        <v>Elbow Edge</v>
      </c>
      <c r="N2566" s="9" t="str">
        <f t="shared" si="202"/>
        <v>CU</v>
      </c>
      <c r="O2566" s="13" t="str">
        <f t="shared" si="203"/>
        <v>Silver</v>
      </c>
      <c r="P2566" s="9" t="str">
        <f t="shared" si="204"/>
        <v>Epoxy</v>
      </c>
      <c r="Q2566" s="9" t="str">
        <f t="shared" si="205"/>
        <v>5</v>
      </c>
      <c r="R25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66" s="14" t="str">
        <f>IF(ProjectsDB[[#This Row],[Item Type]]="Straight Plug-In",_xlfn.TEXTJOIN("-",TRUE,M2566&amp;"-"&amp;_xlfn.LET(_xlpm.txt,ProjectsDB[[#This Row],[Assembly]],_xlpm.pos,FIND("SP",_xlpm.txt),_xlpm.pre,LEFT(_xlpm.txt,_xlpm.pos-1),IF(RIGHT(_xlpm.pre,3)="123","3PL",IF(RIGHT(_xlpm.pre,2)="12","2PL",IF(RIGHT(_xlpm.pre,1)="1","1PL","3PL")))),N2566,O2566,P2566,Q2566&amp;"W",R2566),_xlfn.TEXTJOIN("-",TRUE,M2566,N2566,O2566,P2566,Q2566&amp;"W",R2566))</f>
        <v>Elbow Edge-CU-Silver-Epoxy-5W-2</v>
      </c>
      <c r="T2566" s="14" t="str">
        <f>IF(COUNTIF(Cycletime[Element Desc.],ProjectsDB[[#This Row],[Element Desc.]])&gt;0,"Found","Not Found")</f>
        <v>Found</v>
      </c>
    </row>
    <row r="2567" spans="2:20" x14ac:dyDescent="0.25">
      <c r="B2567" s="8" t="s">
        <v>5347</v>
      </c>
      <c r="C2567" s="15" t="s">
        <v>5334</v>
      </c>
      <c r="D2567" s="15" t="s">
        <v>5335</v>
      </c>
      <c r="E2567" s="16">
        <v>5</v>
      </c>
      <c r="F2567" s="9" t="s">
        <v>5072</v>
      </c>
      <c r="G2567" s="9" t="s">
        <v>1544</v>
      </c>
      <c r="H2567" s="11"/>
      <c r="I2567" s="12"/>
      <c r="J2567" s="12"/>
      <c r="K2567" s="12"/>
      <c r="L2567" s="12">
        <f t="array" ref="L2567">IFERROR(LOOKUP(2^15,SEARCH({"40A","63A","80A","100A","125A","160A","200A","250A","400A","630A","800A","1000A","1250A","1600A","2000A","2500A","3200A","4000A","5000A","6300A"},UPPER(D2567)),{40,63,80,100,125,160,200,250,400,630,800,1000,1250,1600,2000,2500,3200,4000,5000,6300}),0)</f>
        <v>3200</v>
      </c>
      <c r="M2567" s="9" t="str">
        <f t="shared" si="201"/>
        <v>Joint Pack</v>
      </c>
      <c r="N2567" s="9" t="str">
        <f t="shared" si="202"/>
        <v>CU</v>
      </c>
      <c r="O2567" s="13" t="str">
        <f t="shared" si="203"/>
        <v>Silver</v>
      </c>
      <c r="P2567" s="9" t="str">
        <f t="shared" si="204"/>
        <v>None</v>
      </c>
      <c r="Q2567" s="9" t="str">
        <f t="shared" si="205"/>
        <v>5</v>
      </c>
      <c r="R25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67" s="14" t="str">
        <f>IF(ProjectsDB[[#This Row],[Item Type]]="Straight Plug-In",_xlfn.TEXTJOIN("-",TRUE,M2567&amp;"-"&amp;_xlfn.LET(_xlpm.txt,ProjectsDB[[#This Row],[Assembly]],_xlpm.pos,FIND("SP",_xlpm.txt),_xlpm.pre,LEFT(_xlpm.txt,_xlpm.pos-1),IF(RIGHT(_xlpm.pre,3)="123","3PL",IF(RIGHT(_xlpm.pre,2)="12","2PL",IF(RIGHT(_xlpm.pre,1)="1","1PL","3PL")))),N2567,O2567,P2567,Q2567&amp;"W",R2567),_xlfn.TEXTJOIN("-",TRUE,M2567,N2567,O2567,P2567,Q2567&amp;"W",R2567))</f>
        <v>Joint Pack-CU-Silver-None-5W-2</v>
      </c>
      <c r="T2567" s="14" t="str">
        <f>IF(COUNTIF(Cycletime[Element Desc.],ProjectsDB[[#This Row],[Element Desc.]])&gt;0,"Found","Not Found")</f>
        <v>Found</v>
      </c>
    </row>
    <row r="2568" spans="2:20" x14ac:dyDescent="0.25">
      <c r="B2568" s="8" t="s">
        <v>5348</v>
      </c>
      <c r="C2568" s="15" t="s">
        <v>5349</v>
      </c>
      <c r="D2568" s="15" t="s">
        <v>5350</v>
      </c>
      <c r="E2568" s="16">
        <v>7</v>
      </c>
      <c r="F2568" s="9" t="s">
        <v>5072</v>
      </c>
      <c r="G2568" s="9" t="s">
        <v>26</v>
      </c>
      <c r="H2568" s="11"/>
      <c r="I2568" s="12">
        <v>3000</v>
      </c>
      <c r="J2568" s="12"/>
      <c r="K2568" s="12"/>
      <c r="L2568" s="12">
        <f t="array" ref="L2568">IFERROR(LOOKUP(2^15,SEARCH({"40A","63A","80A","100A","125A","160A","200A","250A","400A","630A","800A","1000A","1250A","1600A","2000A","2500A","3200A","4000A","5000A","6300A"},UPPER(D2568)),{40,63,80,100,125,160,200,250,400,630,800,1000,1250,1600,2000,2500,3200,4000,5000,6300}),0)</f>
        <v>5000</v>
      </c>
      <c r="M2568" s="9" t="str">
        <f t="shared" si="201"/>
        <v>Straight Feeder</v>
      </c>
      <c r="N2568" s="9" t="str">
        <f t="shared" si="202"/>
        <v>CU</v>
      </c>
      <c r="O2568" s="13" t="str">
        <f t="shared" si="203"/>
        <v>Silver</v>
      </c>
      <c r="P2568" s="9" t="str">
        <f t="shared" si="204"/>
        <v>Epoxy</v>
      </c>
      <c r="Q2568" s="9" t="str">
        <f t="shared" si="205"/>
        <v>5</v>
      </c>
      <c r="R25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68" s="14" t="str">
        <f>IF(ProjectsDB[[#This Row],[Item Type]]="Straight Plug-In",_xlfn.TEXTJOIN("-",TRUE,M2568&amp;"-"&amp;_xlfn.LET(_xlpm.txt,ProjectsDB[[#This Row],[Assembly]],_xlpm.pos,FIND("SP",_xlpm.txt),_xlpm.pre,LEFT(_xlpm.txt,_xlpm.pos-1),IF(RIGHT(_xlpm.pre,3)="123","3PL",IF(RIGHT(_xlpm.pre,2)="12","2PL",IF(RIGHT(_xlpm.pre,1)="1","1PL","3PL")))),N2568,O2568,P2568,Q2568&amp;"W",R2568),_xlfn.TEXTJOIN("-",TRUE,M2568,N2568,O2568,P2568,Q2568&amp;"W",R2568))</f>
        <v>Straight Feeder-CU-Silver-Epoxy-5W-2</v>
      </c>
      <c r="T2568" s="14" t="str">
        <f>IF(COUNTIF(Cycletime[Element Desc.],ProjectsDB[[#This Row],[Element Desc.]])&gt;0,"Found","Not Found")</f>
        <v>Found</v>
      </c>
    </row>
    <row r="2569" spans="2:20" x14ac:dyDescent="0.25">
      <c r="B2569" s="8" t="s">
        <v>5351</v>
      </c>
      <c r="C2569" s="15" t="s">
        <v>5352</v>
      </c>
      <c r="D2569" s="15" t="s">
        <v>5353</v>
      </c>
      <c r="E2569" s="16">
        <v>7</v>
      </c>
      <c r="F2569" s="9" t="s">
        <v>5072</v>
      </c>
      <c r="G2569" s="9" t="s">
        <v>26</v>
      </c>
      <c r="H2569" s="11"/>
      <c r="I2569" s="12"/>
      <c r="J2569" s="12"/>
      <c r="K2569" s="12"/>
      <c r="L2569" s="12">
        <f t="array" ref="L2569">IFERROR(LOOKUP(2^15,SEARCH({"40A","63A","80A","100A","125A","160A","200A","250A","400A","630A","800A","1000A","1250A","1600A","2000A","2500A","3200A","4000A","5000A","6300A"},UPPER(D2569)),{40,63,80,100,125,160,200,250,400,630,800,1000,1250,1600,2000,2500,3200,4000,5000,6300}),0)</f>
        <v>5000</v>
      </c>
      <c r="M2569" s="9" t="str">
        <f t="shared" si="201"/>
        <v>Joint Pack</v>
      </c>
      <c r="N2569" s="9" t="str">
        <f t="shared" si="202"/>
        <v>CU</v>
      </c>
      <c r="O2569" s="13" t="str">
        <f t="shared" si="203"/>
        <v>Silver</v>
      </c>
      <c r="P2569" s="9" t="str">
        <f t="shared" si="204"/>
        <v>None</v>
      </c>
      <c r="Q2569" s="9" t="str">
        <f t="shared" si="205"/>
        <v>5</v>
      </c>
      <c r="R25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69" s="14" t="str">
        <f>IF(ProjectsDB[[#This Row],[Item Type]]="Straight Plug-In",_xlfn.TEXTJOIN("-",TRUE,M2569&amp;"-"&amp;_xlfn.LET(_xlpm.txt,ProjectsDB[[#This Row],[Assembly]],_xlpm.pos,FIND("SP",_xlpm.txt),_xlpm.pre,LEFT(_xlpm.txt,_xlpm.pos-1),IF(RIGHT(_xlpm.pre,3)="123","3PL",IF(RIGHT(_xlpm.pre,2)="12","2PL",IF(RIGHT(_xlpm.pre,1)="1","1PL","3PL")))),N2569,O2569,P2569,Q2569&amp;"W",R2569),_xlfn.TEXTJOIN("-",TRUE,M2569,N2569,O2569,P2569,Q2569&amp;"W",R2569))</f>
        <v>Joint Pack-CU-Silver-None-5W-2</v>
      </c>
      <c r="T2569" s="14" t="str">
        <f>IF(COUNTIF(Cycletime[Element Desc.],ProjectsDB[[#This Row],[Element Desc.]])&gt;0,"Found","Not Found")</f>
        <v>Found</v>
      </c>
    </row>
    <row r="2570" spans="2:20" x14ac:dyDescent="0.25">
      <c r="B2570" s="8" t="s">
        <v>5354</v>
      </c>
      <c r="C2570" s="15" t="s">
        <v>2138</v>
      </c>
      <c r="D2570" s="15" t="s">
        <v>2139</v>
      </c>
      <c r="E2570" s="16">
        <v>45</v>
      </c>
      <c r="F2570" s="9" t="s">
        <v>5072</v>
      </c>
      <c r="G2570" s="9" t="s">
        <v>26</v>
      </c>
      <c r="H2570" s="11"/>
      <c r="I2570" s="12">
        <v>3000</v>
      </c>
      <c r="J2570" s="12"/>
      <c r="K2570" s="12"/>
      <c r="L2570" s="12">
        <f t="array" ref="L2570">IFERROR(LOOKUP(2^15,SEARCH({"40A","63A","80A","100A","125A","160A","200A","250A","400A","630A","800A","1000A","1250A","1600A","2000A","2500A","3200A","4000A","5000A","6300A"},UPPER(D2570)),{40,63,80,100,125,160,200,250,400,630,800,1000,1250,1600,2000,2500,3200,4000,5000,6300}),0)</f>
        <v>2500</v>
      </c>
      <c r="M2570" s="9" t="str">
        <f t="shared" si="201"/>
        <v>Straight Feeder</v>
      </c>
      <c r="N2570" s="9" t="str">
        <f t="shared" si="202"/>
        <v>CU</v>
      </c>
      <c r="O2570" s="13" t="str">
        <f t="shared" si="203"/>
        <v>Silver</v>
      </c>
      <c r="P2570" s="9" t="str">
        <f t="shared" si="204"/>
        <v>PET</v>
      </c>
      <c r="Q2570" s="9" t="str">
        <f t="shared" si="205"/>
        <v>5</v>
      </c>
      <c r="R25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70" s="14" t="str">
        <f>IF(ProjectsDB[[#This Row],[Item Type]]="Straight Plug-In",_xlfn.TEXTJOIN("-",TRUE,M2570&amp;"-"&amp;_xlfn.LET(_xlpm.txt,ProjectsDB[[#This Row],[Assembly]],_xlpm.pos,FIND("SP",_xlpm.txt),_xlpm.pre,LEFT(_xlpm.txt,_xlpm.pos-1),IF(RIGHT(_xlpm.pre,3)="123","3PL",IF(RIGHT(_xlpm.pre,2)="12","2PL",IF(RIGHT(_xlpm.pre,1)="1","1PL","3PL")))),N2570,O2570,P2570,Q2570&amp;"W",R2570),_xlfn.TEXTJOIN("-",TRUE,M2570,N2570,O2570,P2570,Q2570&amp;"W",R2570))</f>
        <v>Straight Feeder-CU-Silver-PET-5W-1</v>
      </c>
      <c r="T2570" s="14" t="str">
        <f>IF(COUNTIF(Cycletime[Element Desc.],ProjectsDB[[#This Row],[Element Desc.]])&gt;0,"Found","Not Found")</f>
        <v>Found</v>
      </c>
    </row>
    <row r="2571" spans="2:20" x14ac:dyDescent="0.25">
      <c r="B2571" s="8" t="s">
        <v>5355</v>
      </c>
      <c r="C2571" s="15" t="s">
        <v>2141</v>
      </c>
      <c r="D2571" s="15" t="s">
        <v>2142</v>
      </c>
      <c r="E2571" s="16">
        <v>45</v>
      </c>
      <c r="F2571" s="9" t="s">
        <v>5072</v>
      </c>
      <c r="G2571" s="9" t="s">
        <v>26</v>
      </c>
      <c r="H2571" s="11"/>
      <c r="I2571" s="12"/>
      <c r="J2571" s="12"/>
      <c r="K2571" s="12"/>
      <c r="L2571" s="12">
        <f t="array" ref="L2571">IFERROR(LOOKUP(2^15,SEARCH({"40A","63A","80A","100A","125A","160A","200A","250A","400A","630A","800A","1000A","1250A","1600A","2000A","2500A","3200A","4000A","5000A","6300A"},UPPER(D2571)),{40,63,80,100,125,160,200,250,400,630,800,1000,1250,1600,2000,2500,3200,4000,5000,6300}),0)</f>
        <v>2500</v>
      </c>
      <c r="M2571" s="9" t="str">
        <f t="shared" si="201"/>
        <v>Joint Pack</v>
      </c>
      <c r="N2571" s="9" t="str">
        <f t="shared" si="202"/>
        <v>CU</v>
      </c>
      <c r="O2571" s="13" t="str">
        <f t="shared" si="203"/>
        <v>Silver</v>
      </c>
      <c r="P2571" s="9" t="str">
        <f t="shared" si="204"/>
        <v>None</v>
      </c>
      <c r="Q2571" s="9" t="str">
        <f t="shared" si="205"/>
        <v>5</v>
      </c>
      <c r="R25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71" s="14" t="str">
        <f>IF(ProjectsDB[[#This Row],[Item Type]]="Straight Plug-In",_xlfn.TEXTJOIN("-",TRUE,M2571&amp;"-"&amp;_xlfn.LET(_xlpm.txt,ProjectsDB[[#This Row],[Assembly]],_xlpm.pos,FIND("SP",_xlpm.txt),_xlpm.pre,LEFT(_xlpm.txt,_xlpm.pos-1),IF(RIGHT(_xlpm.pre,3)="123","3PL",IF(RIGHT(_xlpm.pre,2)="12","2PL",IF(RIGHT(_xlpm.pre,1)="1","1PL","3PL")))),N2571,O2571,P2571,Q2571&amp;"W",R2571),_xlfn.TEXTJOIN("-",TRUE,M2571,N2571,O2571,P2571,Q2571&amp;"W",R2571))</f>
        <v>Joint Pack-CU-Silver-None-5W-1</v>
      </c>
      <c r="T2571" s="14" t="str">
        <f>IF(COUNTIF(Cycletime[Element Desc.],ProjectsDB[[#This Row],[Element Desc.]])&gt;0,"Found","Not Found")</f>
        <v>Found</v>
      </c>
    </row>
    <row r="2572" spans="2:20" x14ac:dyDescent="0.25">
      <c r="B2572" s="8" t="s">
        <v>5356</v>
      </c>
      <c r="C2572" s="15" t="s">
        <v>2138</v>
      </c>
      <c r="D2572" s="15" t="s">
        <v>2139</v>
      </c>
      <c r="E2572" s="16">
        <v>9</v>
      </c>
      <c r="F2572" s="9" t="s">
        <v>5072</v>
      </c>
      <c r="G2572" s="9" t="s">
        <v>26</v>
      </c>
      <c r="H2572" s="11"/>
      <c r="I2572" s="12">
        <v>3000</v>
      </c>
      <c r="J2572" s="12"/>
      <c r="K2572" s="12"/>
      <c r="L2572" s="12">
        <f t="array" ref="L2572">IFERROR(LOOKUP(2^15,SEARCH({"40A","63A","80A","100A","125A","160A","200A","250A","400A","630A","800A","1000A","1250A","1600A","2000A","2500A","3200A","4000A","5000A","6300A"},UPPER(D2572)),{40,63,80,100,125,160,200,250,400,630,800,1000,1250,1600,2000,2500,3200,4000,5000,6300}),0)</f>
        <v>2500</v>
      </c>
      <c r="M2572" s="9" t="str">
        <f t="shared" si="201"/>
        <v>Straight Feeder</v>
      </c>
      <c r="N2572" s="9" t="str">
        <f t="shared" si="202"/>
        <v>CU</v>
      </c>
      <c r="O2572" s="13" t="str">
        <f t="shared" si="203"/>
        <v>Silver</v>
      </c>
      <c r="P2572" s="9" t="str">
        <f t="shared" si="204"/>
        <v>PET</v>
      </c>
      <c r="Q2572" s="9" t="str">
        <f t="shared" si="205"/>
        <v>5</v>
      </c>
      <c r="R25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72" s="14" t="str">
        <f>IF(ProjectsDB[[#This Row],[Item Type]]="Straight Plug-In",_xlfn.TEXTJOIN("-",TRUE,M2572&amp;"-"&amp;_xlfn.LET(_xlpm.txt,ProjectsDB[[#This Row],[Assembly]],_xlpm.pos,FIND("SP",_xlpm.txt),_xlpm.pre,LEFT(_xlpm.txt,_xlpm.pos-1),IF(RIGHT(_xlpm.pre,3)="123","3PL",IF(RIGHT(_xlpm.pre,2)="12","2PL",IF(RIGHT(_xlpm.pre,1)="1","1PL","3PL")))),N2572,O2572,P2572,Q2572&amp;"W",R2572),_xlfn.TEXTJOIN("-",TRUE,M2572,N2572,O2572,P2572,Q2572&amp;"W",R2572))</f>
        <v>Straight Feeder-CU-Silver-PET-5W-1</v>
      </c>
      <c r="T2572" s="14" t="str">
        <f>IF(COUNTIF(Cycletime[Element Desc.],ProjectsDB[[#This Row],[Element Desc.]])&gt;0,"Found","Not Found")</f>
        <v>Found</v>
      </c>
    </row>
    <row r="2573" spans="2:20" x14ac:dyDescent="0.25">
      <c r="B2573" s="8" t="s">
        <v>5357</v>
      </c>
      <c r="C2573" s="15" t="s">
        <v>2141</v>
      </c>
      <c r="D2573" s="15" t="s">
        <v>2142</v>
      </c>
      <c r="E2573" s="16">
        <v>9</v>
      </c>
      <c r="F2573" s="9" t="s">
        <v>5072</v>
      </c>
      <c r="G2573" s="9" t="s">
        <v>26</v>
      </c>
      <c r="H2573" s="11"/>
      <c r="I2573" s="12"/>
      <c r="J2573" s="12"/>
      <c r="K2573" s="12"/>
      <c r="L2573" s="12">
        <f t="array" ref="L2573">IFERROR(LOOKUP(2^15,SEARCH({"40A","63A","80A","100A","125A","160A","200A","250A","400A","630A","800A","1000A","1250A","1600A","2000A","2500A","3200A","4000A","5000A","6300A"},UPPER(D2573)),{40,63,80,100,125,160,200,250,400,630,800,1000,1250,1600,2000,2500,3200,4000,5000,6300}),0)</f>
        <v>2500</v>
      </c>
      <c r="M2573" s="9" t="str">
        <f t="shared" si="201"/>
        <v>Joint Pack</v>
      </c>
      <c r="N2573" s="9" t="str">
        <f t="shared" si="202"/>
        <v>CU</v>
      </c>
      <c r="O2573" s="13" t="str">
        <f t="shared" si="203"/>
        <v>Silver</v>
      </c>
      <c r="P2573" s="9" t="str">
        <f t="shared" si="204"/>
        <v>None</v>
      </c>
      <c r="Q2573" s="9" t="str">
        <f t="shared" si="205"/>
        <v>5</v>
      </c>
      <c r="R25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573" s="14" t="str">
        <f>IF(ProjectsDB[[#This Row],[Item Type]]="Straight Plug-In",_xlfn.TEXTJOIN("-",TRUE,M2573&amp;"-"&amp;_xlfn.LET(_xlpm.txt,ProjectsDB[[#This Row],[Assembly]],_xlpm.pos,FIND("SP",_xlpm.txt),_xlpm.pre,LEFT(_xlpm.txt,_xlpm.pos-1),IF(RIGHT(_xlpm.pre,3)="123","3PL",IF(RIGHT(_xlpm.pre,2)="12","2PL",IF(RIGHT(_xlpm.pre,1)="1","1PL","3PL")))),N2573,O2573,P2573,Q2573&amp;"W",R2573),_xlfn.TEXTJOIN("-",TRUE,M2573,N2573,O2573,P2573,Q2573&amp;"W",R2573))</f>
        <v>Joint Pack-CU-Silver-None-5W-1</v>
      </c>
      <c r="T2573" s="14" t="str">
        <f>IF(COUNTIF(Cycletime[Element Desc.],ProjectsDB[[#This Row],[Element Desc.]])&gt;0,"Found","Not Found")</f>
        <v>Found</v>
      </c>
    </row>
    <row r="2574" spans="2:20" x14ac:dyDescent="0.25">
      <c r="B2574" s="8" t="s">
        <v>5358</v>
      </c>
      <c r="C2574" s="15" t="s">
        <v>5316</v>
      </c>
      <c r="D2574" s="15" t="s">
        <v>5317</v>
      </c>
      <c r="E2574" s="16">
        <v>44</v>
      </c>
      <c r="F2574" s="9" t="s">
        <v>5072</v>
      </c>
      <c r="G2574" s="9" t="s">
        <v>26</v>
      </c>
      <c r="H2574" s="11"/>
      <c r="I2574" s="12">
        <v>3000</v>
      </c>
      <c r="J2574" s="12"/>
      <c r="K2574" s="12"/>
      <c r="L2574" s="12">
        <f t="array" ref="L2574">IFERROR(LOOKUP(2^15,SEARCH({"40A","63A","80A","100A","125A","160A","200A","250A","400A","630A","800A","1000A","1250A","1600A","2000A","2500A","3200A","4000A","5000A","6300A"},UPPER(D2574)),{40,63,80,100,125,160,200,250,400,630,800,1000,1250,1600,2000,2500,3200,4000,5000,6300}),0)</f>
        <v>5000</v>
      </c>
      <c r="M2574" s="9" t="str">
        <f t="shared" si="201"/>
        <v>Straight Feeder</v>
      </c>
      <c r="N2574" s="9" t="str">
        <f t="shared" si="202"/>
        <v>CU</v>
      </c>
      <c r="O2574" s="13" t="str">
        <f t="shared" si="203"/>
        <v>Silver</v>
      </c>
      <c r="P2574" s="9" t="str">
        <f t="shared" si="204"/>
        <v>PET</v>
      </c>
      <c r="Q2574" s="9" t="str">
        <f t="shared" si="205"/>
        <v>5</v>
      </c>
      <c r="R25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74" s="14" t="str">
        <f>IF(ProjectsDB[[#This Row],[Item Type]]="Straight Plug-In",_xlfn.TEXTJOIN("-",TRUE,M2574&amp;"-"&amp;_xlfn.LET(_xlpm.txt,ProjectsDB[[#This Row],[Assembly]],_xlpm.pos,FIND("SP",_xlpm.txt),_xlpm.pre,LEFT(_xlpm.txt,_xlpm.pos-1),IF(RIGHT(_xlpm.pre,3)="123","3PL",IF(RIGHT(_xlpm.pre,2)="12","2PL",IF(RIGHT(_xlpm.pre,1)="1","1PL","3PL")))),N2574,O2574,P2574,Q2574&amp;"W",R2574),_xlfn.TEXTJOIN("-",TRUE,M2574,N2574,O2574,P2574,Q2574&amp;"W",R2574))</f>
        <v>Straight Feeder-CU-Silver-PET-5W-2</v>
      </c>
      <c r="T2574" s="14" t="str">
        <f>IF(COUNTIF(Cycletime[Element Desc.],ProjectsDB[[#This Row],[Element Desc.]])&gt;0,"Found","Not Found")</f>
        <v>Found</v>
      </c>
    </row>
    <row r="2575" spans="2:20" x14ac:dyDescent="0.25">
      <c r="B2575" s="8" t="s">
        <v>5359</v>
      </c>
      <c r="C2575" s="15" t="s">
        <v>5319</v>
      </c>
      <c r="D2575" s="15" t="s">
        <v>5320</v>
      </c>
      <c r="E2575" s="16">
        <v>44</v>
      </c>
      <c r="F2575" s="9" t="s">
        <v>5072</v>
      </c>
      <c r="G2575" s="9" t="s">
        <v>26</v>
      </c>
      <c r="H2575" s="11"/>
      <c r="I2575" s="12"/>
      <c r="J2575" s="12"/>
      <c r="K2575" s="12"/>
      <c r="L2575" s="12">
        <f t="array" ref="L2575">IFERROR(LOOKUP(2^15,SEARCH({"40A","63A","80A","100A","125A","160A","200A","250A","400A","630A","800A","1000A","1250A","1600A","2000A","2500A","3200A","4000A","5000A","6300A"},UPPER(D2575)),{40,63,80,100,125,160,200,250,400,630,800,1000,1250,1600,2000,2500,3200,4000,5000,6300}),0)</f>
        <v>5000</v>
      </c>
      <c r="M2575" s="9" t="str">
        <f t="shared" si="201"/>
        <v>Joint Pack</v>
      </c>
      <c r="N2575" s="9" t="str">
        <f t="shared" si="202"/>
        <v>CU</v>
      </c>
      <c r="O2575" s="13" t="str">
        <f t="shared" si="203"/>
        <v>Silver</v>
      </c>
      <c r="P2575" s="9" t="str">
        <f t="shared" si="204"/>
        <v>None</v>
      </c>
      <c r="Q2575" s="9" t="str">
        <f t="shared" si="205"/>
        <v>5</v>
      </c>
      <c r="R25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75" s="14" t="str">
        <f>IF(ProjectsDB[[#This Row],[Item Type]]="Straight Plug-In",_xlfn.TEXTJOIN("-",TRUE,M2575&amp;"-"&amp;_xlfn.LET(_xlpm.txt,ProjectsDB[[#This Row],[Assembly]],_xlpm.pos,FIND("SP",_xlpm.txt),_xlpm.pre,LEFT(_xlpm.txt,_xlpm.pos-1),IF(RIGHT(_xlpm.pre,3)="123","3PL",IF(RIGHT(_xlpm.pre,2)="12","2PL",IF(RIGHT(_xlpm.pre,1)="1","1PL","3PL")))),N2575,O2575,P2575,Q2575&amp;"W",R2575),_xlfn.TEXTJOIN("-",TRUE,M2575,N2575,O2575,P2575,Q2575&amp;"W",R2575))</f>
        <v>Joint Pack-CU-Silver-None-5W-2</v>
      </c>
      <c r="T2575" s="14" t="str">
        <f>IF(COUNTIF(Cycletime[Element Desc.],ProjectsDB[[#This Row],[Element Desc.]])&gt;0,"Found","Not Found")</f>
        <v>Found</v>
      </c>
    </row>
    <row r="2576" spans="2:20" x14ac:dyDescent="0.25">
      <c r="B2576" s="8" t="s">
        <v>5360</v>
      </c>
      <c r="C2576" s="15" t="s">
        <v>5316</v>
      </c>
      <c r="D2576" s="15" t="s">
        <v>5317</v>
      </c>
      <c r="E2576" s="16">
        <v>42</v>
      </c>
      <c r="F2576" s="9" t="s">
        <v>5072</v>
      </c>
      <c r="G2576" s="9" t="s">
        <v>26</v>
      </c>
      <c r="H2576" s="11"/>
      <c r="I2576" s="12">
        <v>3000</v>
      </c>
      <c r="J2576" s="12"/>
      <c r="K2576" s="12"/>
      <c r="L2576" s="12">
        <f t="array" ref="L2576">IFERROR(LOOKUP(2^15,SEARCH({"40A","63A","80A","100A","125A","160A","200A","250A","400A","630A","800A","1000A","1250A","1600A","2000A","2500A","3200A","4000A","5000A","6300A"},UPPER(D2576)),{40,63,80,100,125,160,200,250,400,630,800,1000,1250,1600,2000,2500,3200,4000,5000,6300}),0)</f>
        <v>5000</v>
      </c>
      <c r="M2576" s="9" t="str">
        <f t="shared" si="201"/>
        <v>Straight Feeder</v>
      </c>
      <c r="N2576" s="9" t="str">
        <f t="shared" si="202"/>
        <v>CU</v>
      </c>
      <c r="O2576" s="13" t="str">
        <f t="shared" si="203"/>
        <v>Silver</v>
      </c>
      <c r="P2576" s="9" t="str">
        <f t="shared" si="204"/>
        <v>PET</v>
      </c>
      <c r="Q2576" s="9" t="str">
        <f t="shared" si="205"/>
        <v>5</v>
      </c>
      <c r="R25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76" s="14" t="str">
        <f>IF(ProjectsDB[[#This Row],[Item Type]]="Straight Plug-In",_xlfn.TEXTJOIN("-",TRUE,M2576&amp;"-"&amp;_xlfn.LET(_xlpm.txt,ProjectsDB[[#This Row],[Assembly]],_xlpm.pos,FIND("SP",_xlpm.txt),_xlpm.pre,LEFT(_xlpm.txt,_xlpm.pos-1),IF(RIGHT(_xlpm.pre,3)="123","3PL",IF(RIGHT(_xlpm.pre,2)="12","2PL",IF(RIGHT(_xlpm.pre,1)="1","1PL","3PL")))),N2576,O2576,P2576,Q2576&amp;"W",R2576),_xlfn.TEXTJOIN("-",TRUE,M2576,N2576,O2576,P2576,Q2576&amp;"W",R2576))</f>
        <v>Straight Feeder-CU-Silver-PET-5W-2</v>
      </c>
      <c r="T2576" s="14" t="str">
        <f>IF(COUNTIF(Cycletime[Element Desc.],ProjectsDB[[#This Row],[Element Desc.]])&gt;0,"Found","Not Found")</f>
        <v>Found</v>
      </c>
    </row>
    <row r="2577" spans="2:20" x14ac:dyDescent="0.25">
      <c r="B2577" s="8" t="s">
        <v>5361</v>
      </c>
      <c r="C2577" s="15" t="s">
        <v>5319</v>
      </c>
      <c r="D2577" s="15" t="s">
        <v>5320</v>
      </c>
      <c r="E2577" s="16">
        <v>42</v>
      </c>
      <c r="F2577" s="9" t="s">
        <v>5072</v>
      </c>
      <c r="G2577" s="9" t="s">
        <v>26</v>
      </c>
      <c r="H2577" s="11"/>
      <c r="I2577" s="12"/>
      <c r="J2577" s="12"/>
      <c r="K2577" s="12"/>
      <c r="L2577" s="12">
        <f t="array" ref="L2577">IFERROR(LOOKUP(2^15,SEARCH({"40A","63A","80A","100A","125A","160A","200A","250A","400A","630A","800A","1000A","1250A","1600A","2000A","2500A","3200A","4000A","5000A","6300A"},UPPER(D2577)),{40,63,80,100,125,160,200,250,400,630,800,1000,1250,1600,2000,2500,3200,4000,5000,6300}),0)</f>
        <v>5000</v>
      </c>
      <c r="M2577" s="9" t="str">
        <f t="shared" si="201"/>
        <v>Joint Pack</v>
      </c>
      <c r="N2577" s="9" t="str">
        <f t="shared" si="202"/>
        <v>CU</v>
      </c>
      <c r="O2577" s="13" t="str">
        <f t="shared" si="203"/>
        <v>Silver</v>
      </c>
      <c r="P2577" s="9" t="str">
        <f t="shared" si="204"/>
        <v>None</v>
      </c>
      <c r="Q2577" s="9" t="str">
        <f t="shared" si="205"/>
        <v>5</v>
      </c>
      <c r="R25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77" s="14" t="str">
        <f>IF(ProjectsDB[[#This Row],[Item Type]]="Straight Plug-In",_xlfn.TEXTJOIN("-",TRUE,M2577&amp;"-"&amp;_xlfn.LET(_xlpm.txt,ProjectsDB[[#This Row],[Assembly]],_xlpm.pos,FIND("SP",_xlpm.txt),_xlpm.pre,LEFT(_xlpm.txt,_xlpm.pos-1),IF(RIGHT(_xlpm.pre,3)="123","3PL",IF(RIGHT(_xlpm.pre,2)="12","2PL",IF(RIGHT(_xlpm.pre,1)="1","1PL","3PL")))),N2577,O2577,P2577,Q2577&amp;"W",R2577),_xlfn.TEXTJOIN("-",TRUE,M2577,N2577,O2577,P2577,Q2577&amp;"W",R2577))</f>
        <v>Joint Pack-CU-Silver-None-5W-2</v>
      </c>
      <c r="T2577" s="14" t="str">
        <f>IF(COUNTIF(Cycletime[Element Desc.],ProjectsDB[[#This Row],[Element Desc.]])&gt;0,"Found","Not Found")</f>
        <v>Found</v>
      </c>
    </row>
    <row r="2578" spans="2:20" x14ac:dyDescent="0.25">
      <c r="B2578" s="8" t="s">
        <v>5362</v>
      </c>
      <c r="C2578" s="15" t="s">
        <v>5316</v>
      </c>
      <c r="D2578" s="15" t="s">
        <v>5317</v>
      </c>
      <c r="E2578" s="16">
        <v>18</v>
      </c>
      <c r="F2578" s="9" t="s">
        <v>5072</v>
      </c>
      <c r="G2578" s="9" t="s">
        <v>26</v>
      </c>
      <c r="H2578" s="11"/>
      <c r="I2578" s="12">
        <v>3000</v>
      </c>
      <c r="J2578" s="12"/>
      <c r="K2578" s="12"/>
      <c r="L2578" s="12">
        <f t="array" ref="L2578">IFERROR(LOOKUP(2^15,SEARCH({"40A","63A","80A","100A","125A","160A","200A","250A","400A","630A","800A","1000A","1250A","1600A","2000A","2500A","3200A","4000A","5000A","6300A"},UPPER(D2578)),{40,63,80,100,125,160,200,250,400,630,800,1000,1250,1600,2000,2500,3200,4000,5000,6300}),0)</f>
        <v>5000</v>
      </c>
      <c r="M2578" s="9" t="str">
        <f t="shared" si="201"/>
        <v>Straight Feeder</v>
      </c>
      <c r="N2578" s="9" t="str">
        <f t="shared" si="202"/>
        <v>CU</v>
      </c>
      <c r="O2578" s="13" t="str">
        <f t="shared" si="203"/>
        <v>Silver</v>
      </c>
      <c r="P2578" s="9" t="str">
        <f t="shared" si="204"/>
        <v>PET</v>
      </c>
      <c r="Q2578" s="9" t="str">
        <f t="shared" si="205"/>
        <v>5</v>
      </c>
      <c r="R25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78" s="14" t="str">
        <f>IF(ProjectsDB[[#This Row],[Item Type]]="Straight Plug-In",_xlfn.TEXTJOIN("-",TRUE,M2578&amp;"-"&amp;_xlfn.LET(_xlpm.txt,ProjectsDB[[#This Row],[Assembly]],_xlpm.pos,FIND("SP",_xlpm.txt),_xlpm.pre,LEFT(_xlpm.txt,_xlpm.pos-1),IF(RIGHT(_xlpm.pre,3)="123","3PL",IF(RIGHT(_xlpm.pre,2)="12","2PL",IF(RIGHT(_xlpm.pre,1)="1","1PL","3PL")))),N2578,O2578,P2578,Q2578&amp;"W",R2578),_xlfn.TEXTJOIN("-",TRUE,M2578,N2578,O2578,P2578,Q2578&amp;"W",R2578))</f>
        <v>Straight Feeder-CU-Silver-PET-5W-2</v>
      </c>
      <c r="T2578" s="14" t="str">
        <f>IF(COUNTIF(Cycletime[Element Desc.],ProjectsDB[[#This Row],[Element Desc.]])&gt;0,"Found","Not Found")</f>
        <v>Found</v>
      </c>
    </row>
    <row r="2579" spans="2:20" x14ac:dyDescent="0.25">
      <c r="B2579" s="8" t="s">
        <v>5363</v>
      </c>
      <c r="C2579" s="15" t="s">
        <v>5319</v>
      </c>
      <c r="D2579" s="15" t="s">
        <v>5320</v>
      </c>
      <c r="E2579" s="16">
        <v>18</v>
      </c>
      <c r="F2579" s="9" t="s">
        <v>5072</v>
      </c>
      <c r="G2579" s="9" t="s">
        <v>26</v>
      </c>
      <c r="H2579" s="11"/>
      <c r="I2579" s="12"/>
      <c r="J2579" s="12"/>
      <c r="K2579" s="12"/>
      <c r="L2579" s="12">
        <f t="array" ref="L2579">IFERROR(LOOKUP(2^15,SEARCH({"40A","63A","80A","100A","125A","160A","200A","250A","400A","630A","800A","1000A","1250A","1600A","2000A","2500A","3200A","4000A","5000A","6300A"},UPPER(D2579)),{40,63,80,100,125,160,200,250,400,630,800,1000,1250,1600,2000,2500,3200,4000,5000,6300}),0)</f>
        <v>5000</v>
      </c>
      <c r="M2579" s="9" t="str">
        <f t="shared" si="201"/>
        <v>Joint Pack</v>
      </c>
      <c r="N2579" s="9" t="str">
        <f t="shared" si="202"/>
        <v>CU</v>
      </c>
      <c r="O2579" s="13" t="str">
        <f t="shared" si="203"/>
        <v>Silver</v>
      </c>
      <c r="P2579" s="9" t="str">
        <f t="shared" si="204"/>
        <v>None</v>
      </c>
      <c r="Q2579" s="9" t="str">
        <f t="shared" si="205"/>
        <v>5</v>
      </c>
      <c r="R25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79" s="14" t="str">
        <f>IF(ProjectsDB[[#This Row],[Item Type]]="Straight Plug-In",_xlfn.TEXTJOIN("-",TRUE,M2579&amp;"-"&amp;_xlfn.LET(_xlpm.txt,ProjectsDB[[#This Row],[Assembly]],_xlpm.pos,FIND("SP",_xlpm.txt),_xlpm.pre,LEFT(_xlpm.txt,_xlpm.pos-1),IF(RIGHT(_xlpm.pre,3)="123","3PL",IF(RIGHT(_xlpm.pre,2)="12","2PL",IF(RIGHT(_xlpm.pre,1)="1","1PL","3PL")))),N2579,O2579,P2579,Q2579&amp;"W",R2579),_xlfn.TEXTJOIN("-",TRUE,M2579,N2579,O2579,P2579,Q2579&amp;"W",R2579))</f>
        <v>Joint Pack-CU-Silver-None-5W-2</v>
      </c>
      <c r="T2579" s="14" t="str">
        <f>IF(COUNTIF(Cycletime[Element Desc.],ProjectsDB[[#This Row],[Element Desc.]])&gt;0,"Found","Not Found")</f>
        <v>Found</v>
      </c>
    </row>
    <row r="2580" spans="2:20" x14ac:dyDescent="0.25">
      <c r="B2580" s="8" t="s">
        <v>5364</v>
      </c>
      <c r="C2580" s="15" t="s">
        <v>5316</v>
      </c>
      <c r="D2580" s="15" t="s">
        <v>5317</v>
      </c>
      <c r="E2580" s="16">
        <v>43</v>
      </c>
      <c r="F2580" s="9" t="s">
        <v>5072</v>
      </c>
      <c r="G2580" s="9" t="s">
        <v>26</v>
      </c>
      <c r="H2580" s="11"/>
      <c r="I2580" s="12">
        <v>3000</v>
      </c>
      <c r="J2580" s="12"/>
      <c r="K2580" s="12"/>
      <c r="L2580" s="12">
        <f t="array" ref="L2580">IFERROR(LOOKUP(2^15,SEARCH({"40A","63A","80A","100A","125A","160A","200A","250A","400A","630A","800A","1000A","1250A","1600A","2000A","2500A","3200A","4000A","5000A","6300A"},UPPER(D2580)),{40,63,80,100,125,160,200,250,400,630,800,1000,1250,1600,2000,2500,3200,4000,5000,6300}),0)</f>
        <v>5000</v>
      </c>
      <c r="M2580" s="9" t="str">
        <f t="shared" si="201"/>
        <v>Straight Feeder</v>
      </c>
      <c r="N2580" s="9" t="str">
        <f t="shared" si="202"/>
        <v>CU</v>
      </c>
      <c r="O2580" s="13" t="str">
        <f t="shared" si="203"/>
        <v>Silver</v>
      </c>
      <c r="P2580" s="9" t="str">
        <f t="shared" si="204"/>
        <v>PET</v>
      </c>
      <c r="Q2580" s="9" t="str">
        <f t="shared" si="205"/>
        <v>5</v>
      </c>
      <c r="R25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80" s="14" t="str">
        <f>IF(ProjectsDB[[#This Row],[Item Type]]="Straight Plug-In",_xlfn.TEXTJOIN("-",TRUE,M2580&amp;"-"&amp;_xlfn.LET(_xlpm.txt,ProjectsDB[[#This Row],[Assembly]],_xlpm.pos,FIND("SP",_xlpm.txt),_xlpm.pre,LEFT(_xlpm.txt,_xlpm.pos-1),IF(RIGHT(_xlpm.pre,3)="123","3PL",IF(RIGHT(_xlpm.pre,2)="12","2PL",IF(RIGHT(_xlpm.pre,1)="1","1PL","3PL")))),N2580,O2580,P2580,Q2580&amp;"W",R2580),_xlfn.TEXTJOIN("-",TRUE,M2580,N2580,O2580,P2580,Q2580&amp;"W",R2580))</f>
        <v>Straight Feeder-CU-Silver-PET-5W-2</v>
      </c>
      <c r="T2580" s="14" t="str">
        <f>IF(COUNTIF(Cycletime[Element Desc.],ProjectsDB[[#This Row],[Element Desc.]])&gt;0,"Found","Not Found")</f>
        <v>Found</v>
      </c>
    </row>
    <row r="2581" spans="2:20" x14ac:dyDescent="0.25">
      <c r="B2581" s="8" t="s">
        <v>5365</v>
      </c>
      <c r="C2581" s="15" t="s">
        <v>5319</v>
      </c>
      <c r="D2581" s="15" t="s">
        <v>5320</v>
      </c>
      <c r="E2581" s="16">
        <v>43</v>
      </c>
      <c r="F2581" s="9" t="s">
        <v>5072</v>
      </c>
      <c r="G2581" s="9" t="s">
        <v>26</v>
      </c>
      <c r="H2581" s="11"/>
      <c r="I2581" s="12"/>
      <c r="J2581" s="12"/>
      <c r="K2581" s="12"/>
      <c r="L2581" s="12">
        <f t="array" ref="L2581">IFERROR(LOOKUP(2^15,SEARCH({"40A","63A","80A","100A","125A","160A","200A","250A","400A","630A","800A","1000A","1250A","1600A","2000A","2500A","3200A","4000A","5000A","6300A"},UPPER(D2581)),{40,63,80,100,125,160,200,250,400,630,800,1000,1250,1600,2000,2500,3200,4000,5000,6300}),0)</f>
        <v>5000</v>
      </c>
      <c r="M2581" s="9" t="str">
        <f t="shared" si="201"/>
        <v>Joint Pack</v>
      </c>
      <c r="N2581" s="9" t="str">
        <f t="shared" si="202"/>
        <v>CU</v>
      </c>
      <c r="O2581" s="13" t="str">
        <f t="shared" si="203"/>
        <v>Silver</v>
      </c>
      <c r="P2581" s="9" t="str">
        <f t="shared" si="204"/>
        <v>None</v>
      </c>
      <c r="Q2581" s="9" t="str">
        <f t="shared" si="205"/>
        <v>5</v>
      </c>
      <c r="R25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81" s="14" t="str">
        <f>IF(ProjectsDB[[#This Row],[Item Type]]="Straight Plug-In",_xlfn.TEXTJOIN("-",TRUE,M2581&amp;"-"&amp;_xlfn.LET(_xlpm.txt,ProjectsDB[[#This Row],[Assembly]],_xlpm.pos,FIND("SP",_xlpm.txt),_xlpm.pre,LEFT(_xlpm.txt,_xlpm.pos-1),IF(RIGHT(_xlpm.pre,3)="123","3PL",IF(RIGHT(_xlpm.pre,2)="12","2PL",IF(RIGHT(_xlpm.pre,1)="1","1PL","3PL")))),N2581,O2581,P2581,Q2581&amp;"W",R2581),_xlfn.TEXTJOIN("-",TRUE,M2581,N2581,O2581,P2581,Q2581&amp;"W",R2581))</f>
        <v>Joint Pack-CU-Silver-None-5W-2</v>
      </c>
      <c r="T2581" s="14" t="str">
        <f>IF(COUNTIF(Cycletime[Element Desc.],ProjectsDB[[#This Row],[Element Desc.]])&gt;0,"Found","Not Found")</f>
        <v>Found</v>
      </c>
    </row>
    <row r="2582" spans="2:20" x14ac:dyDescent="0.25">
      <c r="B2582" s="8" t="s">
        <v>5366</v>
      </c>
      <c r="C2582" s="15" t="s">
        <v>5367</v>
      </c>
      <c r="D2582" s="15" t="s">
        <v>5368</v>
      </c>
      <c r="E2582" s="16">
        <v>5</v>
      </c>
      <c r="F2582" s="9" t="s">
        <v>5072</v>
      </c>
      <c r="G2582" s="9" t="s">
        <v>26</v>
      </c>
      <c r="H2582" s="11"/>
      <c r="I2582" s="12">
        <v>3000</v>
      </c>
      <c r="J2582" s="12"/>
      <c r="K2582" s="12"/>
      <c r="L2582" s="12">
        <f t="array" ref="L2582">IFERROR(LOOKUP(2^15,SEARCH({"40A","63A","80A","100A","125A","160A","200A","250A","400A","630A","800A","1000A","1250A","1600A","2000A","2500A","3200A","4000A","5000A","6300A"},UPPER(D2582)),{40,63,80,100,125,160,200,250,400,630,800,1000,1250,1600,2000,2500,3200,4000,5000,6300}),0)</f>
        <v>4000</v>
      </c>
      <c r="M2582" s="9" t="str">
        <f t="shared" si="201"/>
        <v>Straight Feeder</v>
      </c>
      <c r="N2582" s="9" t="str">
        <f t="shared" si="202"/>
        <v>CU</v>
      </c>
      <c r="O2582" s="13" t="str">
        <f t="shared" si="203"/>
        <v>Silver</v>
      </c>
      <c r="P2582" s="9" t="str">
        <f t="shared" si="204"/>
        <v>PET</v>
      </c>
      <c r="Q2582" s="9" t="str">
        <f t="shared" si="205"/>
        <v>5</v>
      </c>
      <c r="R25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82" s="14" t="str">
        <f>IF(ProjectsDB[[#This Row],[Item Type]]="Straight Plug-In",_xlfn.TEXTJOIN("-",TRUE,M2582&amp;"-"&amp;_xlfn.LET(_xlpm.txt,ProjectsDB[[#This Row],[Assembly]],_xlpm.pos,FIND("SP",_xlpm.txt),_xlpm.pre,LEFT(_xlpm.txt,_xlpm.pos-1),IF(RIGHT(_xlpm.pre,3)="123","3PL",IF(RIGHT(_xlpm.pre,2)="12","2PL",IF(RIGHT(_xlpm.pre,1)="1","1PL","3PL")))),N2582,O2582,P2582,Q2582&amp;"W",R2582),_xlfn.TEXTJOIN("-",TRUE,M2582,N2582,O2582,P2582,Q2582&amp;"W",R2582))</f>
        <v>Straight Feeder-CU-Silver-PET-5W-2</v>
      </c>
      <c r="T2582" s="14" t="str">
        <f>IF(COUNTIF(Cycletime[Element Desc.],ProjectsDB[[#This Row],[Element Desc.]])&gt;0,"Found","Not Found")</f>
        <v>Found</v>
      </c>
    </row>
    <row r="2583" spans="2:20" x14ac:dyDescent="0.25">
      <c r="B2583" s="8" t="s">
        <v>5369</v>
      </c>
      <c r="C2583" s="15" t="s">
        <v>5370</v>
      </c>
      <c r="D2583" s="15" t="s">
        <v>5371</v>
      </c>
      <c r="E2583" s="16">
        <v>5</v>
      </c>
      <c r="F2583" s="9" t="s">
        <v>5072</v>
      </c>
      <c r="G2583" s="9" t="s">
        <v>26</v>
      </c>
      <c r="H2583" s="11"/>
      <c r="I2583" s="12"/>
      <c r="J2583" s="12"/>
      <c r="K2583" s="12"/>
      <c r="L2583" s="12">
        <f t="array" ref="L2583">IFERROR(LOOKUP(2^15,SEARCH({"40A","63A","80A","100A","125A","160A","200A","250A","400A","630A","800A","1000A","1250A","1600A","2000A","2500A","3200A","4000A","5000A","6300A"},UPPER(D2583)),{40,63,80,100,125,160,200,250,400,630,800,1000,1250,1600,2000,2500,3200,4000,5000,6300}),0)</f>
        <v>4000</v>
      </c>
      <c r="M2583" s="9" t="str">
        <f t="shared" si="201"/>
        <v>Joint Pack</v>
      </c>
      <c r="N2583" s="9" t="str">
        <f t="shared" si="202"/>
        <v>CU</v>
      </c>
      <c r="O2583" s="13" t="str">
        <f t="shared" si="203"/>
        <v>Silver</v>
      </c>
      <c r="P2583" s="9" t="str">
        <f t="shared" si="204"/>
        <v>None</v>
      </c>
      <c r="Q2583" s="9" t="str">
        <f t="shared" si="205"/>
        <v>5</v>
      </c>
      <c r="R25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83" s="14" t="str">
        <f>IF(ProjectsDB[[#This Row],[Item Type]]="Straight Plug-In",_xlfn.TEXTJOIN("-",TRUE,M2583&amp;"-"&amp;_xlfn.LET(_xlpm.txt,ProjectsDB[[#This Row],[Assembly]],_xlpm.pos,FIND("SP",_xlpm.txt),_xlpm.pre,LEFT(_xlpm.txt,_xlpm.pos-1),IF(RIGHT(_xlpm.pre,3)="123","3PL",IF(RIGHT(_xlpm.pre,2)="12","2PL",IF(RIGHT(_xlpm.pre,1)="1","1PL","3PL")))),N2583,O2583,P2583,Q2583&amp;"W",R2583),_xlfn.TEXTJOIN("-",TRUE,M2583,N2583,O2583,P2583,Q2583&amp;"W",R2583))</f>
        <v>Joint Pack-CU-Silver-None-5W-2</v>
      </c>
      <c r="T2583" s="14" t="str">
        <f>IF(COUNTIF(Cycletime[Element Desc.],ProjectsDB[[#This Row],[Element Desc.]])&gt;0,"Found","Not Found")</f>
        <v>Found</v>
      </c>
    </row>
    <row r="2584" spans="2:20" x14ac:dyDescent="0.25">
      <c r="B2584" s="8" t="s">
        <v>5372</v>
      </c>
      <c r="C2584" s="15" t="s">
        <v>5367</v>
      </c>
      <c r="D2584" s="15" t="s">
        <v>5368</v>
      </c>
      <c r="E2584" s="16">
        <v>5</v>
      </c>
      <c r="F2584" s="9" t="s">
        <v>5072</v>
      </c>
      <c r="G2584" s="9" t="s">
        <v>26</v>
      </c>
      <c r="H2584" s="11"/>
      <c r="I2584" s="12">
        <v>3000</v>
      </c>
      <c r="J2584" s="12"/>
      <c r="K2584" s="12"/>
      <c r="L2584" s="12">
        <f t="array" ref="L2584">IFERROR(LOOKUP(2^15,SEARCH({"40A","63A","80A","100A","125A","160A","200A","250A","400A","630A","800A","1000A","1250A","1600A","2000A","2500A","3200A","4000A","5000A","6300A"},UPPER(D2584)),{40,63,80,100,125,160,200,250,400,630,800,1000,1250,1600,2000,2500,3200,4000,5000,6300}),0)</f>
        <v>4000</v>
      </c>
      <c r="M2584" s="9" t="str">
        <f t="shared" si="201"/>
        <v>Straight Feeder</v>
      </c>
      <c r="N2584" s="9" t="str">
        <f t="shared" si="202"/>
        <v>CU</v>
      </c>
      <c r="O2584" s="13" t="str">
        <f t="shared" si="203"/>
        <v>Silver</v>
      </c>
      <c r="P2584" s="9" t="str">
        <f t="shared" si="204"/>
        <v>PET</v>
      </c>
      <c r="Q2584" s="9" t="str">
        <f t="shared" si="205"/>
        <v>5</v>
      </c>
      <c r="R25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84" s="14" t="str">
        <f>IF(ProjectsDB[[#This Row],[Item Type]]="Straight Plug-In",_xlfn.TEXTJOIN("-",TRUE,M2584&amp;"-"&amp;_xlfn.LET(_xlpm.txt,ProjectsDB[[#This Row],[Assembly]],_xlpm.pos,FIND("SP",_xlpm.txt),_xlpm.pre,LEFT(_xlpm.txt,_xlpm.pos-1),IF(RIGHT(_xlpm.pre,3)="123","3PL",IF(RIGHT(_xlpm.pre,2)="12","2PL",IF(RIGHT(_xlpm.pre,1)="1","1PL","3PL")))),N2584,O2584,P2584,Q2584&amp;"W",R2584),_xlfn.TEXTJOIN("-",TRUE,M2584,N2584,O2584,P2584,Q2584&amp;"W",R2584))</f>
        <v>Straight Feeder-CU-Silver-PET-5W-2</v>
      </c>
      <c r="T2584" s="14" t="str">
        <f>IF(COUNTIF(Cycletime[Element Desc.],ProjectsDB[[#This Row],[Element Desc.]])&gt;0,"Found","Not Found")</f>
        <v>Found</v>
      </c>
    </row>
    <row r="2585" spans="2:20" x14ac:dyDescent="0.25">
      <c r="B2585" s="8" t="s">
        <v>5373</v>
      </c>
      <c r="C2585" s="15" t="s">
        <v>5370</v>
      </c>
      <c r="D2585" s="15" t="s">
        <v>5371</v>
      </c>
      <c r="E2585" s="16">
        <v>5</v>
      </c>
      <c r="F2585" s="9" t="s">
        <v>5072</v>
      </c>
      <c r="G2585" s="9" t="s">
        <v>26</v>
      </c>
      <c r="H2585" s="11"/>
      <c r="I2585" s="12"/>
      <c r="J2585" s="12"/>
      <c r="K2585" s="12"/>
      <c r="L2585" s="12">
        <f t="array" ref="L2585">IFERROR(LOOKUP(2^15,SEARCH({"40A","63A","80A","100A","125A","160A","200A","250A","400A","630A","800A","1000A","1250A","1600A","2000A","2500A","3200A","4000A","5000A","6300A"},UPPER(D2585)),{40,63,80,100,125,160,200,250,400,630,800,1000,1250,1600,2000,2500,3200,4000,5000,6300}),0)</f>
        <v>4000</v>
      </c>
      <c r="M2585" s="9" t="str">
        <f t="shared" si="201"/>
        <v>Joint Pack</v>
      </c>
      <c r="N2585" s="9" t="str">
        <f t="shared" si="202"/>
        <v>CU</v>
      </c>
      <c r="O2585" s="13" t="str">
        <f t="shared" si="203"/>
        <v>Silver</v>
      </c>
      <c r="P2585" s="9" t="str">
        <f t="shared" si="204"/>
        <v>None</v>
      </c>
      <c r="Q2585" s="9" t="str">
        <f t="shared" si="205"/>
        <v>5</v>
      </c>
      <c r="R25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85" s="14" t="str">
        <f>IF(ProjectsDB[[#This Row],[Item Type]]="Straight Plug-In",_xlfn.TEXTJOIN("-",TRUE,M2585&amp;"-"&amp;_xlfn.LET(_xlpm.txt,ProjectsDB[[#This Row],[Assembly]],_xlpm.pos,FIND("SP",_xlpm.txt),_xlpm.pre,LEFT(_xlpm.txt,_xlpm.pos-1),IF(RIGHT(_xlpm.pre,3)="123","3PL",IF(RIGHT(_xlpm.pre,2)="12","2PL",IF(RIGHT(_xlpm.pre,1)="1","1PL","3PL")))),N2585,O2585,P2585,Q2585&amp;"W",R2585),_xlfn.TEXTJOIN("-",TRUE,M2585,N2585,O2585,P2585,Q2585&amp;"W",R2585))</f>
        <v>Joint Pack-CU-Silver-None-5W-2</v>
      </c>
      <c r="T2585" s="14" t="str">
        <f>IF(COUNTIF(Cycletime[Element Desc.],ProjectsDB[[#This Row],[Element Desc.]])&gt;0,"Found","Not Found")</f>
        <v>Found</v>
      </c>
    </row>
    <row r="2586" spans="2:20" x14ac:dyDescent="0.25">
      <c r="B2586" s="8" t="s">
        <v>5374</v>
      </c>
      <c r="C2586" s="15" t="s">
        <v>5367</v>
      </c>
      <c r="D2586" s="15" t="s">
        <v>5368</v>
      </c>
      <c r="E2586" s="16">
        <v>12</v>
      </c>
      <c r="F2586" s="9" t="s">
        <v>5072</v>
      </c>
      <c r="G2586" s="9" t="s">
        <v>26</v>
      </c>
      <c r="H2586" s="11"/>
      <c r="I2586" s="12">
        <v>3000</v>
      </c>
      <c r="J2586" s="12"/>
      <c r="K2586" s="12"/>
      <c r="L2586" s="12">
        <f t="array" ref="L2586">IFERROR(LOOKUP(2^15,SEARCH({"40A","63A","80A","100A","125A","160A","200A","250A","400A","630A","800A","1000A","1250A","1600A","2000A","2500A","3200A","4000A","5000A","6300A"},UPPER(D2586)),{40,63,80,100,125,160,200,250,400,630,800,1000,1250,1600,2000,2500,3200,4000,5000,6300}),0)</f>
        <v>4000</v>
      </c>
      <c r="M2586" s="9" t="str">
        <f t="shared" si="201"/>
        <v>Straight Feeder</v>
      </c>
      <c r="N2586" s="9" t="str">
        <f t="shared" si="202"/>
        <v>CU</v>
      </c>
      <c r="O2586" s="13" t="str">
        <f t="shared" si="203"/>
        <v>Silver</v>
      </c>
      <c r="P2586" s="9" t="str">
        <f t="shared" si="204"/>
        <v>PET</v>
      </c>
      <c r="Q2586" s="9" t="str">
        <f t="shared" si="205"/>
        <v>5</v>
      </c>
      <c r="R25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86" s="14" t="str">
        <f>IF(ProjectsDB[[#This Row],[Item Type]]="Straight Plug-In",_xlfn.TEXTJOIN("-",TRUE,M2586&amp;"-"&amp;_xlfn.LET(_xlpm.txt,ProjectsDB[[#This Row],[Assembly]],_xlpm.pos,FIND("SP",_xlpm.txt),_xlpm.pre,LEFT(_xlpm.txt,_xlpm.pos-1),IF(RIGHT(_xlpm.pre,3)="123","3PL",IF(RIGHT(_xlpm.pre,2)="12","2PL",IF(RIGHT(_xlpm.pre,1)="1","1PL","3PL")))),N2586,O2586,P2586,Q2586&amp;"W",R2586),_xlfn.TEXTJOIN("-",TRUE,M2586,N2586,O2586,P2586,Q2586&amp;"W",R2586))</f>
        <v>Straight Feeder-CU-Silver-PET-5W-2</v>
      </c>
      <c r="T2586" s="14" t="str">
        <f>IF(COUNTIF(Cycletime[Element Desc.],ProjectsDB[[#This Row],[Element Desc.]])&gt;0,"Found","Not Found")</f>
        <v>Found</v>
      </c>
    </row>
    <row r="2587" spans="2:20" x14ac:dyDescent="0.25">
      <c r="B2587" s="8" t="s">
        <v>5375</v>
      </c>
      <c r="C2587" s="15" t="s">
        <v>5370</v>
      </c>
      <c r="D2587" s="15" t="s">
        <v>5371</v>
      </c>
      <c r="E2587" s="16">
        <v>12</v>
      </c>
      <c r="F2587" s="9" t="s">
        <v>5072</v>
      </c>
      <c r="G2587" s="9" t="s">
        <v>26</v>
      </c>
      <c r="H2587" s="11"/>
      <c r="I2587" s="12"/>
      <c r="J2587" s="12"/>
      <c r="K2587" s="12"/>
      <c r="L2587" s="12">
        <f t="array" ref="L2587">IFERROR(LOOKUP(2^15,SEARCH({"40A","63A","80A","100A","125A","160A","200A","250A","400A","630A","800A","1000A","1250A","1600A","2000A","2500A","3200A","4000A","5000A","6300A"},UPPER(D2587)),{40,63,80,100,125,160,200,250,400,630,800,1000,1250,1600,2000,2500,3200,4000,5000,6300}),0)</f>
        <v>4000</v>
      </c>
      <c r="M2587" s="9" t="str">
        <f t="shared" si="201"/>
        <v>Joint Pack</v>
      </c>
      <c r="N2587" s="9" t="str">
        <f t="shared" si="202"/>
        <v>CU</v>
      </c>
      <c r="O2587" s="13" t="str">
        <f t="shared" si="203"/>
        <v>Silver</v>
      </c>
      <c r="P2587" s="9" t="str">
        <f t="shared" si="204"/>
        <v>None</v>
      </c>
      <c r="Q2587" s="9" t="str">
        <f t="shared" si="205"/>
        <v>5</v>
      </c>
      <c r="R25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87" s="14" t="str">
        <f>IF(ProjectsDB[[#This Row],[Item Type]]="Straight Plug-In",_xlfn.TEXTJOIN("-",TRUE,M2587&amp;"-"&amp;_xlfn.LET(_xlpm.txt,ProjectsDB[[#This Row],[Assembly]],_xlpm.pos,FIND("SP",_xlpm.txt),_xlpm.pre,LEFT(_xlpm.txt,_xlpm.pos-1),IF(RIGHT(_xlpm.pre,3)="123","3PL",IF(RIGHT(_xlpm.pre,2)="12","2PL",IF(RIGHT(_xlpm.pre,1)="1","1PL","3PL")))),N2587,O2587,P2587,Q2587&amp;"W",R2587),_xlfn.TEXTJOIN("-",TRUE,M2587,N2587,O2587,P2587,Q2587&amp;"W",R2587))</f>
        <v>Joint Pack-CU-Silver-None-5W-2</v>
      </c>
      <c r="T2587" s="14" t="str">
        <f>IF(COUNTIF(Cycletime[Element Desc.],ProjectsDB[[#This Row],[Element Desc.]])&gt;0,"Found","Not Found")</f>
        <v>Found</v>
      </c>
    </row>
    <row r="2588" spans="2:20" x14ac:dyDescent="0.25">
      <c r="B2588" s="8" t="s">
        <v>5376</v>
      </c>
      <c r="C2588" s="15" t="s">
        <v>5367</v>
      </c>
      <c r="D2588" s="15" t="s">
        <v>5368</v>
      </c>
      <c r="E2588" s="16">
        <v>4</v>
      </c>
      <c r="F2588" s="9" t="s">
        <v>5072</v>
      </c>
      <c r="G2588" s="9" t="s">
        <v>26</v>
      </c>
      <c r="H2588" s="11"/>
      <c r="I2588" s="12">
        <v>3000</v>
      </c>
      <c r="J2588" s="12"/>
      <c r="K2588" s="12"/>
      <c r="L2588" s="12">
        <f t="array" ref="L2588">IFERROR(LOOKUP(2^15,SEARCH({"40A","63A","80A","100A","125A","160A","200A","250A","400A","630A","800A","1000A","1250A","1600A","2000A","2500A","3200A","4000A","5000A","6300A"},UPPER(D2588)),{40,63,80,100,125,160,200,250,400,630,800,1000,1250,1600,2000,2500,3200,4000,5000,6300}),0)</f>
        <v>4000</v>
      </c>
      <c r="M2588" s="9" t="str">
        <f t="shared" si="201"/>
        <v>Straight Feeder</v>
      </c>
      <c r="N2588" s="9" t="str">
        <f t="shared" si="202"/>
        <v>CU</v>
      </c>
      <c r="O2588" s="13" t="str">
        <f t="shared" si="203"/>
        <v>Silver</v>
      </c>
      <c r="P2588" s="9" t="str">
        <f t="shared" si="204"/>
        <v>PET</v>
      </c>
      <c r="Q2588" s="9" t="str">
        <f t="shared" si="205"/>
        <v>5</v>
      </c>
      <c r="R25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88" s="14" t="str">
        <f>IF(ProjectsDB[[#This Row],[Item Type]]="Straight Plug-In",_xlfn.TEXTJOIN("-",TRUE,M2588&amp;"-"&amp;_xlfn.LET(_xlpm.txt,ProjectsDB[[#This Row],[Assembly]],_xlpm.pos,FIND("SP",_xlpm.txt),_xlpm.pre,LEFT(_xlpm.txt,_xlpm.pos-1),IF(RIGHT(_xlpm.pre,3)="123","3PL",IF(RIGHT(_xlpm.pre,2)="12","2PL",IF(RIGHT(_xlpm.pre,1)="1","1PL","3PL")))),N2588,O2588,P2588,Q2588&amp;"W",R2588),_xlfn.TEXTJOIN("-",TRUE,M2588,N2588,O2588,P2588,Q2588&amp;"W",R2588))</f>
        <v>Straight Feeder-CU-Silver-PET-5W-2</v>
      </c>
      <c r="T2588" s="14" t="str">
        <f>IF(COUNTIF(Cycletime[Element Desc.],ProjectsDB[[#This Row],[Element Desc.]])&gt;0,"Found","Not Found")</f>
        <v>Found</v>
      </c>
    </row>
    <row r="2589" spans="2:20" x14ac:dyDescent="0.25">
      <c r="B2589" s="8" t="s">
        <v>5377</v>
      </c>
      <c r="C2589" s="15" t="s">
        <v>5370</v>
      </c>
      <c r="D2589" s="15" t="s">
        <v>5371</v>
      </c>
      <c r="E2589" s="16">
        <v>4</v>
      </c>
      <c r="F2589" s="9" t="s">
        <v>5072</v>
      </c>
      <c r="G2589" s="9" t="s">
        <v>26</v>
      </c>
      <c r="H2589" s="11"/>
      <c r="I2589" s="12"/>
      <c r="J2589" s="12"/>
      <c r="K2589" s="12"/>
      <c r="L2589" s="12">
        <f t="array" ref="L2589">IFERROR(LOOKUP(2^15,SEARCH({"40A","63A","80A","100A","125A","160A","200A","250A","400A","630A","800A","1000A","1250A","1600A","2000A","2500A","3200A","4000A","5000A","6300A"},UPPER(D2589)),{40,63,80,100,125,160,200,250,400,630,800,1000,1250,1600,2000,2500,3200,4000,5000,6300}),0)</f>
        <v>4000</v>
      </c>
      <c r="M2589" s="9" t="str">
        <f t="shared" si="201"/>
        <v>Joint Pack</v>
      </c>
      <c r="N2589" s="9" t="str">
        <f t="shared" si="202"/>
        <v>CU</v>
      </c>
      <c r="O2589" s="13" t="str">
        <f t="shared" si="203"/>
        <v>Silver</v>
      </c>
      <c r="P2589" s="9" t="str">
        <f t="shared" si="204"/>
        <v>None</v>
      </c>
      <c r="Q2589" s="9" t="str">
        <f t="shared" si="205"/>
        <v>5</v>
      </c>
      <c r="R25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89" s="14" t="str">
        <f>IF(ProjectsDB[[#This Row],[Item Type]]="Straight Plug-In",_xlfn.TEXTJOIN("-",TRUE,M2589&amp;"-"&amp;_xlfn.LET(_xlpm.txt,ProjectsDB[[#This Row],[Assembly]],_xlpm.pos,FIND("SP",_xlpm.txt),_xlpm.pre,LEFT(_xlpm.txt,_xlpm.pos-1),IF(RIGHT(_xlpm.pre,3)="123","3PL",IF(RIGHT(_xlpm.pre,2)="12","2PL",IF(RIGHT(_xlpm.pre,1)="1","1PL","3PL")))),N2589,O2589,P2589,Q2589&amp;"W",R2589),_xlfn.TEXTJOIN("-",TRUE,M2589,N2589,O2589,P2589,Q2589&amp;"W",R2589))</f>
        <v>Joint Pack-CU-Silver-None-5W-2</v>
      </c>
      <c r="T2589" s="14" t="str">
        <f>IF(COUNTIF(Cycletime[Element Desc.],ProjectsDB[[#This Row],[Element Desc.]])&gt;0,"Found","Not Found")</f>
        <v>Found</v>
      </c>
    </row>
    <row r="2590" spans="2:20" x14ac:dyDescent="0.25">
      <c r="B2590" s="8" t="s">
        <v>5378</v>
      </c>
      <c r="C2590" s="15" t="s">
        <v>5367</v>
      </c>
      <c r="D2590" s="15" t="s">
        <v>5368</v>
      </c>
      <c r="E2590" s="16">
        <v>7</v>
      </c>
      <c r="F2590" s="9" t="s">
        <v>5072</v>
      </c>
      <c r="G2590" s="9" t="s">
        <v>26</v>
      </c>
      <c r="H2590" s="11"/>
      <c r="I2590" s="12">
        <v>3000</v>
      </c>
      <c r="J2590" s="12"/>
      <c r="K2590" s="12"/>
      <c r="L2590" s="12">
        <f t="array" ref="L2590">IFERROR(LOOKUP(2^15,SEARCH({"40A","63A","80A","100A","125A","160A","200A","250A","400A","630A","800A","1000A","1250A","1600A","2000A","2500A","3200A","4000A","5000A","6300A"},UPPER(D2590)),{40,63,80,100,125,160,200,250,400,630,800,1000,1250,1600,2000,2500,3200,4000,5000,6300}),0)</f>
        <v>4000</v>
      </c>
      <c r="M2590" s="9" t="str">
        <f t="shared" si="201"/>
        <v>Straight Feeder</v>
      </c>
      <c r="N2590" s="9" t="str">
        <f t="shared" si="202"/>
        <v>CU</v>
      </c>
      <c r="O2590" s="13" t="str">
        <f t="shared" si="203"/>
        <v>Silver</v>
      </c>
      <c r="P2590" s="9" t="str">
        <f t="shared" si="204"/>
        <v>PET</v>
      </c>
      <c r="Q2590" s="9" t="str">
        <f t="shared" si="205"/>
        <v>5</v>
      </c>
      <c r="R25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90" s="14" t="str">
        <f>IF(ProjectsDB[[#This Row],[Item Type]]="Straight Plug-In",_xlfn.TEXTJOIN("-",TRUE,M2590&amp;"-"&amp;_xlfn.LET(_xlpm.txt,ProjectsDB[[#This Row],[Assembly]],_xlpm.pos,FIND("SP",_xlpm.txt),_xlpm.pre,LEFT(_xlpm.txt,_xlpm.pos-1),IF(RIGHT(_xlpm.pre,3)="123","3PL",IF(RIGHT(_xlpm.pre,2)="12","2PL",IF(RIGHT(_xlpm.pre,1)="1","1PL","3PL")))),N2590,O2590,P2590,Q2590&amp;"W",R2590),_xlfn.TEXTJOIN("-",TRUE,M2590,N2590,O2590,P2590,Q2590&amp;"W",R2590))</f>
        <v>Straight Feeder-CU-Silver-PET-5W-2</v>
      </c>
      <c r="T2590" s="14" t="str">
        <f>IF(COUNTIF(Cycletime[Element Desc.],ProjectsDB[[#This Row],[Element Desc.]])&gt;0,"Found","Not Found")</f>
        <v>Found</v>
      </c>
    </row>
    <row r="2591" spans="2:20" x14ac:dyDescent="0.25">
      <c r="B2591" s="8" t="s">
        <v>5379</v>
      </c>
      <c r="C2591" s="15" t="s">
        <v>5370</v>
      </c>
      <c r="D2591" s="15" t="s">
        <v>5371</v>
      </c>
      <c r="E2591" s="16">
        <v>7</v>
      </c>
      <c r="F2591" s="9" t="s">
        <v>5072</v>
      </c>
      <c r="G2591" s="9" t="s">
        <v>26</v>
      </c>
      <c r="H2591" s="11"/>
      <c r="I2591" s="12"/>
      <c r="J2591" s="12"/>
      <c r="K2591" s="12"/>
      <c r="L2591" s="12">
        <f t="array" ref="L2591">IFERROR(LOOKUP(2^15,SEARCH({"40A","63A","80A","100A","125A","160A","200A","250A","400A","630A","800A","1000A","1250A","1600A","2000A","2500A","3200A","4000A","5000A","6300A"},UPPER(D2591)),{40,63,80,100,125,160,200,250,400,630,800,1000,1250,1600,2000,2500,3200,4000,5000,6300}),0)</f>
        <v>4000</v>
      </c>
      <c r="M2591" s="9" t="str">
        <f t="shared" si="201"/>
        <v>Joint Pack</v>
      </c>
      <c r="N2591" s="9" t="str">
        <f t="shared" si="202"/>
        <v>CU</v>
      </c>
      <c r="O2591" s="13" t="str">
        <f t="shared" si="203"/>
        <v>Silver</v>
      </c>
      <c r="P2591" s="9" t="str">
        <f t="shared" si="204"/>
        <v>None</v>
      </c>
      <c r="Q2591" s="9" t="str">
        <f t="shared" si="205"/>
        <v>5</v>
      </c>
      <c r="R25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91" s="14" t="str">
        <f>IF(ProjectsDB[[#This Row],[Item Type]]="Straight Plug-In",_xlfn.TEXTJOIN("-",TRUE,M2591&amp;"-"&amp;_xlfn.LET(_xlpm.txt,ProjectsDB[[#This Row],[Assembly]],_xlpm.pos,FIND("SP",_xlpm.txt),_xlpm.pre,LEFT(_xlpm.txt,_xlpm.pos-1),IF(RIGHT(_xlpm.pre,3)="123","3PL",IF(RIGHT(_xlpm.pre,2)="12","2PL",IF(RIGHT(_xlpm.pre,1)="1","1PL","3PL")))),N2591,O2591,P2591,Q2591&amp;"W",R2591),_xlfn.TEXTJOIN("-",TRUE,M2591,N2591,O2591,P2591,Q2591&amp;"W",R2591))</f>
        <v>Joint Pack-CU-Silver-None-5W-2</v>
      </c>
      <c r="T2591" s="14" t="str">
        <f>IF(COUNTIF(Cycletime[Element Desc.],ProjectsDB[[#This Row],[Element Desc.]])&gt;0,"Found","Not Found")</f>
        <v>Found</v>
      </c>
    </row>
    <row r="2592" spans="2:20" x14ac:dyDescent="0.25">
      <c r="B2592" s="8" t="s">
        <v>5380</v>
      </c>
      <c r="C2592" s="15" t="s">
        <v>5367</v>
      </c>
      <c r="D2592" s="15" t="s">
        <v>5368</v>
      </c>
      <c r="E2592" s="16">
        <v>5</v>
      </c>
      <c r="F2592" s="9" t="s">
        <v>5072</v>
      </c>
      <c r="G2592" s="9" t="s">
        <v>26</v>
      </c>
      <c r="H2592" s="11"/>
      <c r="I2592" s="12">
        <v>3000</v>
      </c>
      <c r="J2592" s="12"/>
      <c r="K2592" s="12"/>
      <c r="L2592" s="12">
        <f t="array" ref="L2592">IFERROR(LOOKUP(2^15,SEARCH({"40A","63A","80A","100A","125A","160A","200A","250A","400A","630A","800A","1000A","1250A","1600A","2000A","2500A","3200A","4000A","5000A","6300A"},UPPER(D2592)),{40,63,80,100,125,160,200,250,400,630,800,1000,1250,1600,2000,2500,3200,4000,5000,6300}),0)</f>
        <v>4000</v>
      </c>
      <c r="M2592" s="9" t="str">
        <f t="shared" si="201"/>
        <v>Straight Feeder</v>
      </c>
      <c r="N2592" s="9" t="str">
        <f t="shared" si="202"/>
        <v>CU</v>
      </c>
      <c r="O2592" s="13" t="str">
        <f t="shared" si="203"/>
        <v>Silver</v>
      </c>
      <c r="P2592" s="9" t="str">
        <f t="shared" si="204"/>
        <v>PET</v>
      </c>
      <c r="Q2592" s="9" t="str">
        <f t="shared" si="205"/>
        <v>5</v>
      </c>
      <c r="R25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92" s="14" t="str">
        <f>IF(ProjectsDB[[#This Row],[Item Type]]="Straight Plug-In",_xlfn.TEXTJOIN("-",TRUE,M2592&amp;"-"&amp;_xlfn.LET(_xlpm.txt,ProjectsDB[[#This Row],[Assembly]],_xlpm.pos,FIND("SP",_xlpm.txt),_xlpm.pre,LEFT(_xlpm.txt,_xlpm.pos-1),IF(RIGHT(_xlpm.pre,3)="123","3PL",IF(RIGHT(_xlpm.pre,2)="12","2PL",IF(RIGHT(_xlpm.pre,1)="1","1PL","3PL")))),N2592,O2592,P2592,Q2592&amp;"W",R2592),_xlfn.TEXTJOIN("-",TRUE,M2592,N2592,O2592,P2592,Q2592&amp;"W",R2592))</f>
        <v>Straight Feeder-CU-Silver-PET-5W-2</v>
      </c>
      <c r="T2592" s="14" t="str">
        <f>IF(COUNTIF(Cycletime[Element Desc.],ProjectsDB[[#This Row],[Element Desc.]])&gt;0,"Found","Not Found")</f>
        <v>Found</v>
      </c>
    </row>
    <row r="2593" spans="2:20" x14ac:dyDescent="0.25">
      <c r="B2593" s="8" t="s">
        <v>5381</v>
      </c>
      <c r="C2593" s="9" t="s">
        <v>5370</v>
      </c>
      <c r="D2593" s="9" t="s">
        <v>5371</v>
      </c>
      <c r="E2593" s="10">
        <v>5</v>
      </c>
      <c r="F2593" s="9" t="s">
        <v>5072</v>
      </c>
      <c r="G2593" s="9" t="s">
        <v>26</v>
      </c>
      <c r="H2593" s="11"/>
      <c r="I2593" s="12"/>
      <c r="J2593" s="12"/>
      <c r="K2593" s="12"/>
      <c r="L2593" s="12">
        <f t="array" ref="L2593">IFERROR(LOOKUP(2^15,SEARCH({"40A","63A","80A","100A","125A","160A","200A","250A","400A","630A","800A","1000A","1250A","1600A","2000A","2500A","3200A","4000A","5000A","6300A"},UPPER(D2593)),{40,63,80,100,125,160,200,250,400,630,800,1000,1250,1600,2000,2500,3200,4000,5000,6300}),0)</f>
        <v>4000</v>
      </c>
      <c r="M2593" s="9" t="str">
        <f t="shared" si="201"/>
        <v>Joint Pack</v>
      </c>
      <c r="N2593" s="9" t="str">
        <f t="shared" si="202"/>
        <v>CU</v>
      </c>
      <c r="O2593" s="13" t="str">
        <f t="shared" si="203"/>
        <v>Silver</v>
      </c>
      <c r="P2593" s="9" t="str">
        <f t="shared" si="204"/>
        <v>None</v>
      </c>
      <c r="Q2593" s="9" t="str">
        <f t="shared" si="205"/>
        <v>5</v>
      </c>
      <c r="R25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93" s="14" t="str">
        <f>IF(ProjectsDB[[#This Row],[Item Type]]="Straight Plug-In",_xlfn.TEXTJOIN("-",TRUE,M2593&amp;"-"&amp;_xlfn.LET(_xlpm.txt,ProjectsDB[[#This Row],[Assembly]],_xlpm.pos,FIND("SP",_xlpm.txt),_xlpm.pre,LEFT(_xlpm.txt,_xlpm.pos-1),IF(RIGHT(_xlpm.pre,3)="123","3PL",IF(RIGHT(_xlpm.pre,2)="12","2PL",IF(RIGHT(_xlpm.pre,1)="1","1PL","3PL")))),N2593,O2593,P2593,Q2593&amp;"W",R2593),_xlfn.TEXTJOIN("-",TRUE,M2593,N2593,O2593,P2593,Q2593&amp;"W",R2593))</f>
        <v>Joint Pack-CU-Silver-None-5W-2</v>
      </c>
      <c r="T2593" s="14" t="str">
        <f>IF(COUNTIF(Cycletime[Element Desc.],ProjectsDB[[#This Row],[Element Desc.]])&gt;0,"Found","Not Found")</f>
        <v>Found</v>
      </c>
    </row>
    <row r="2594" spans="2:20" x14ac:dyDescent="0.25">
      <c r="B2594" s="8" t="s">
        <v>5382</v>
      </c>
      <c r="C2594" s="9" t="s">
        <v>5383</v>
      </c>
      <c r="D2594" s="9" t="s">
        <v>5384</v>
      </c>
      <c r="E2594" s="10">
        <v>1</v>
      </c>
      <c r="F2594" s="9" t="s">
        <v>5072</v>
      </c>
      <c r="G2594" s="9" t="s">
        <v>22</v>
      </c>
      <c r="H2594" s="11"/>
      <c r="I2594" s="12"/>
      <c r="J2594" s="12"/>
      <c r="K2594" s="12"/>
      <c r="L2594" s="12">
        <f t="array" ref="L2594">IFERROR(LOOKUP(2^15,SEARCH({"40A","63A","80A","100A","125A","160A","200A","250A","400A","630A","800A","1000A","1250A","1600A","2000A","2500A","3200A","4000A","5000A","6300A"},UPPER(D2594)),{40,63,80,100,125,160,200,250,400,630,800,1000,1250,1600,2000,2500,3200,4000,5000,6300}),0)</f>
        <v>5000</v>
      </c>
      <c r="M2594" s="9" t="str">
        <f t="shared" si="201"/>
        <v>Flexible Link</v>
      </c>
      <c r="N2594" s="9" t="str">
        <f t="shared" si="202"/>
        <v>CU</v>
      </c>
      <c r="O2594" s="13" t="str">
        <f t="shared" si="203"/>
        <v>None</v>
      </c>
      <c r="P2594" s="9" t="str">
        <f t="shared" si="204"/>
        <v>None</v>
      </c>
      <c r="Q2594" s="9" t="str">
        <f t="shared" si="205"/>
        <v>0</v>
      </c>
      <c r="R25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94" s="14" t="str">
        <f>IF(ProjectsDB[[#This Row],[Item Type]]="Straight Plug-In",_xlfn.TEXTJOIN("-",TRUE,M2594&amp;"-"&amp;_xlfn.LET(_xlpm.txt,ProjectsDB[[#This Row],[Assembly]],_xlpm.pos,FIND("SP",_xlpm.txt),_xlpm.pre,LEFT(_xlpm.txt,_xlpm.pos-1),IF(RIGHT(_xlpm.pre,3)="123","3PL",IF(RIGHT(_xlpm.pre,2)="12","2PL",IF(RIGHT(_xlpm.pre,1)="1","1PL","3PL")))),N2594,O2594,P2594,Q2594&amp;"W",R2594),_xlfn.TEXTJOIN("-",TRUE,M2594,N2594,O2594,P2594,Q2594&amp;"W",R2594))</f>
        <v>Flexible Link-CU-None-None-0W-2</v>
      </c>
      <c r="T2594" s="14" t="str">
        <f>IF(COUNTIF(Cycletime[Element Desc.],ProjectsDB[[#This Row],[Element Desc.]])&gt;0,"Found","Not Found")</f>
        <v>Found</v>
      </c>
    </row>
    <row r="2595" spans="2:20" x14ac:dyDescent="0.25">
      <c r="B2595" s="8" t="s">
        <v>5385</v>
      </c>
      <c r="C2595" s="9" t="s">
        <v>5386</v>
      </c>
      <c r="D2595" s="9" t="s">
        <v>5387</v>
      </c>
      <c r="E2595" s="10">
        <v>143</v>
      </c>
      <c r="F2595" s="9" t="s">
        <v>5072</v>
      </c>
      <c r="G2595" s="9" t="s">
        <v>22</v>
      </c>
      <c r="H2595" s="11"/>
      <c r="I2595" s="12"/>
      <c r="J2595" s="12"/>
      <c r="K2595" s="12"/>
      <c r="L2595" s="12">
        <f t="array" ref="L2595">IFERROR(LOOKUP(2^15,SEARCH({"40A","63A","80A","100A","125A","160A","200A","250A","400A","630A","800A","1000A","1250A","1600A","2000A","2500A","3200A","4000A","5000A","6300A"},UPPER(D2595)),{40,63,80,100,125,160,200,250,400,630,800,1000,1250,1600,2000,2500,3200,4000,5000,6300}),0)</f>
        <v>5000</v>
      </c>
      <c r="M2595" s="9" t="str">
        <f t="shared" si="201"/>
        <v>Hanger Support</v>
      </c>
      <c r="N2595" s="9" t="str">
        <f t="shared" si="202"/>
        <v>CU</v>
      </c>
      <c r="O2595" s="13" t="str">
        <f t="shared" si="203"/>
        <v>None</v>
      </c>
      <c r="P2595" s="9" t="str">
        <f t="shared" si="204"/>
        <v>None</v>
      </c>
      <c r="Q2595" s="9" t="str">
        <f t="shared" si="205"/>
        <v>0</v>
      </c>
      <c r="R25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95" s="14" t="str">
        <f>IF(ProjectsDB[[#This Row],[Item Type]]="Straight Plug-In",_xlfn.TEXTJOIN("-",TRUE,M2595&amp;"-"&amp;_xlfn.LET(_xlpm.txt,ProjectsDB[[#This Row],[Assembly]],_xlpm.pos,FIND("SP",_xlpm.txt),_xlpm.pre,LEFT(_xlpm.txt,_xlpm.pos-1),IF(RIGHT(_xlpm.pre,3)="123","3PL",IF(RIGHT(_xlpm.pre,2)="12","2PL",IF(RIGHT(_xlpm.pre,1)="1","1PL","3PL")))),N2595,O2595,P2595,Q2595&amp;"W",R2595),_xlfn.TEXTJOIN("-",TRUE,M2595,N2595,O2595,P2595,Q2595&amp;"W",R2595))</f>
        <v>Hanger Support-CU-None-None-0W-2</v>
      </c>
      <c r="T2595" s="14" t="str">
        <f>IF(COUNTIF(Cycletime[Element Desc.],ProjectsDB[[#This Row],[Element Desc.]])&gt;0,"Found","Not Found")</f>
        <v>Found</v>
      </c>
    </row>
    <row r="2596" spans="2:20" x14ac:dyDescent="0.25">
      <c r="B2596" s="8" t="s">
        <v>5388</v>
      </c>
      <c r="C2596" s="9" t="s">
        <v>5389</v>
      </c>
      <c r="D2596" s="9" t="s">
        <v>5390</v>
      </c>
      <c r="E2596" s="10">
        <v>14</v>
      </c>
      <c r="F2596" s="9" t="s">
        <v>5072</v>
      </c>
      <c r="G2596" s="9" t="s">
        <v>22</v>
      </c>
      <c r="H2596" s="11"/>
      <c r="I2596" s="12"/>
      <c r="J2596" s="12"/>
      <c r="K2596" s="12"/>
      <c r="L2596" s="12">
        <f t="array" ref="L2596">IFERROR(LOOKUP(2^15,SEARCH({"40A","63A","80A","100A","125A","160A","200A","250A","400A","630A","800A","1000A","1250A","1600A","2000A","2500A","3200A","4000A","5000A","6300A"},UPPER(D2596)),{40,63,80,100,125,160,200,250,400,630,800,1000,1250,1600,2000,2500,3200,4000,5000,6300}),0)</f>
        <v>5000</v>
      </c>
      <c r="M2596" s="9" t="str">
        <f t="shared" si="201"/>
        <v>Hanger Support</v>
      </c>
      <c r="N2596" s="9" t="str">
        <f t="shared" si="202"/>
        <v>CU</v>
      </c>
      <c r="O2596" s="13" t="str">
        <f t="shared" si="203"/>
        <v>None</v>
      </c>
      <c r="P2596" s="9" t="str">
        <f t="shared" si="204"/>
        <v>None</v>
      </c>
      <c r="Q2596" s="9" t="str">
        <f t="shared" si="205"/>
        <v>0</v>
      </c>
      <c r="R25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96" s="14" t="str">
        <f>IF(ProjectsDB[[#This Row],[Item Type]]="Straight Plug-In",_xlfn.TEXTJOIN("-",TRUE,M2596&amp;"-"&amp;_xlfn.LET(_xlpm.txt,ProjectsDB[[#This Row],[Assembly]],_xlpm.pos,FIND("SP",_xlpm.txt),_xlpm.pre,LEFT(_xlpm.txt,_xlpm.pos-1),IF(RIGHT(_xlpm.pre,3)="123","3PL",IF(RIGHT(_xlpm.pre,2)="12","2PL",IF(RIGHT(_xlpm.pre,1)="1","1PL","3PL")))),N2596,O2596,P2596,Q2596&amp;"W",R2596),_xlfn.TEXTJOIN("-",TRUE,M2596,N2596,O2596,P2596,Q2596&amp;"W",R2596))</f>
        <v>Hanger Support-CU-None-None-0W-2</v>
      </c>
      <c r="T2596" s="14" t="str">
        <f>IF(COUNTIF(Cycletime[Element Desc.],ProjectsDB[[#This Row],[Element Desc.]])&gt;0,"Found","Not Found")</f>
        <v>Found</v>
      </c>
    </row>
    <row r="2597" spans="2:20" x14ac:dyDescent="0.25">
      <c r="B2597" s="8" t="s">
        <v>5391</v>
      </c>
      <c r="C2597" s="9" t="s">
        <v>5392</v>
      </c>
      <c r="D2597" s="9" t="s">
        <v>5393</v>
      </c>
      <c r="E2597" s="10">
        <v>3</v>
      </c>
      <c r="F2597" s="9" t="s">
        <v>5072</v>
      </c>
      <c r="G2597" s="9" t="s">
        <v>22</v>
      </c>
      <c r="H2597" s="11"/>
      <c r="I2597" s="12"/>
      <c r="J2597" s="12"/>
      <c r="K2597" s="12"/>
      <c r="L2597" s="12">
        <f t="array" ref="L2597">IFERROR(LOOKUP(2^15,SEARCH({"40A","63A","80A","100A","125A","160A","200A","250A","400A","630A","800A","1000A","1250A","1600A","2000A","2500A","3200A","4000A","5000A","6300A"},UPPER(D2597)),{40,63,80,100,125,160,200,250,400,630,800,1000,1250,1600,2000,2500,3200,4000,5000,6300}),0)</f>
        <v>5000</v>
      </c>
      <c r="M2597" s="9" t="str">
        <f t="shared" si="201"/>
        <v>Wall Flange</v>
      </c>
      <c r="N2597" s="9" t="str">
        <f t="shared" si="202"/>
        <v>AL</v>
      </c>
      <c r="O2597" s="13" t="str">
        <f t="shared" si="203"/>
        <v>None</v>
      </c>
      <c r="P2597" s="9" t="str">
        <f t="shared" si="204"/>
        <v>None</v>
      </c>
      <c r="Q2597" s="9" t="str">
        <f t="shared" si="205"/>
        <v>0</v>
      </c>
      <c r="R25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597" s="14" t="str">
        <f>IF(ProjectsDB[[#This Row],[Item Type]]="Straight Plug-In",_xlfn.TEXTJOIN("-",TRUE,M2597&amp;"-"&amp;_xlfn.LET(_xlpm.txt,ProjectsDB[[#This Row],[Assembly]],_xlpm.pos,FIND("SP",_xlpm.txt),_xlpm.pre,LEFT(_xlpm.txt,_xlpm.pos-1),IF(RIGHT(_xlpm.pre,3)="123","3PL",IF(RIGHT(_xlpm.pre,2)="12","2PL",IF(RIGHT(_xlpm.pre,1)="1","1PL","3PL")))),N2597,O2597,P2597,Q2597&amp;"W",R2597),_xlfn.TEXTJOIN("-",TRUE,M2597,N2597,O2597,P2597,Q2597&amp;"W",R2597))</f>
        <v>Wall Flange-AL-None-None-0W-3</v>
      </c>
      <c r="T2597" s="14" t="str">
        <f>IF(COUNTIF(Cycletime[Element Desc.],ProjectsDB[[#This Row],[Element Desc.]])&gt;0,"Found","Not Found")</f>
        <v>Found</v>
      </c>
    </row>
    <row r="2598" spans="2:20" x14ac:dyDescent="0.25">
      <c r="B2598" s="8" t="s">
        <v>5394</v>
      </c>
      <c r="C2598" s="9" t="s">
        <v>3357</v>
      </c>
      <c r="D2598" s="9" t="s">
        <v>3358</v>
      </c>
      <c r="E2598" s="10">
        <v>1</v>
      </c>
      <c r="F2598" s="9" t="s">
        <v>5072</v>
      </c>
      <c r="G2598" s="9" t="s">
        <v>22</v>
      </c>
      <c r="H2598" s="11"/>
      <c r="I2598" s="12"/>
      <c r="J2598" s="12"/>
      <c r="K2598" s="12"/>
      <c r="L2598" s="12">
        <f t="array" ref="L2598">IFERROR(LOOKUP(2^15,SEARCH({"40A","63A","80A","100A","125A","160A","200A","250A","400A","630A","800A","1000A","1250A","1600A","2000A","2500A","3200A","4000A","5000A","6300A"},UPPER(D2598)),{40,63,80,100,125,160,200,250,400,630,800,1000,1250,1600,2000,2500,3200,4000,5000,6300}),0)</f>
        <v>0</v>
      </c>
      <c r="M2598" s="9" t="str">
        <f t="shared" si="201"/>
        <v>Hanger Support</v>
      </c>
      <c r="N2598" s="9" t="str">
        <f t="shared" si="202"/>
        <v>SH</v>
      </c>
      <c r="O2598" s="13" t="str">
        <f t="shared" si="203"/>
        <v>None</v>
      </c>
      <c r="P2598" s="9" t="str">
        <f t="shared" si="204"/>
        <v>None</v>
      </c>
      <c r="Q2598" s="9" t="str">
        <f t="shared" si="205"/>
        <v>0</v>
      </c>
      <c r="R25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598" s="14" t="str">
        <f>IF(ProjectsDB[[#This Row],[Item Type]]="Straight Plug-In",_xlfn.TEXTJOIN("-",TRUE,M2598&amp;"-"&amp;_xlfn.LET(_xlpm.txt,ProjectsDB[[#This Row],[Assembly]],_xlpm.pos,FIND("SP",_xlpm.txt),_xlpm.pre,LEFT(_xlpm.txt,_xlpm.pos-1),IF(RIGHT(_xlpm.pre,3)="123","3PL",IF(RIGHT(_xlpm.pre,2)="12","2PL",IF(RIGHT(_xlpm.pre,1)="1","1PL","3PL")))),N2598,O2598,P2598,Q2598&amp;"W",R2598),_xlfn.TEXTJOIN("-",TRUE,M2598,N2598,O2598,P2598,Q2598&amp;"W",R2598))</f>
        <v>Hanger Support-SH-None-None-0W-0</v>
      </c>
      <c r="T2598" s="14" t="str">
        <f>IF(COUNTIF(Cycletime[Element Desc.],ProjectsDB[[#This Row],[Element Desc.]])&gt;0,"Found","Not Found")</f>
        <v>Found</v>
      </c>
    </row>
    <row r="2599" spans="2:20" x14ac:dyDescent="0.25">
      <c r="B2599" s="8" t="s">
        <v>5395</v>
      </c>
      <c r="C2599" s="9" t="s">
        <v>5396</v>
      </c>
      <c r="D2599" s="9" t="s">
        <v>5397</v>
      </c>
      <c r="E2599" s="10">
        <v>70</v>
      </c>
      <c r="F2599" s="9" t="s">
        <v>5072</v>
      </c>
      <c r="G2599" s="9" t="s">
        <v>22</v>
      </c>
      <c r="H2599" s="11"/>
      <c r="I2599" s="12"/>
      <c r="J2599" s="12"/>
      <c r="K2599" s="12"/>
      <c r="L2599" s="12">
        <f t="array" ref="L2599">IFERROR(LOOKUP(2^15,SEARCH({"40A","63A","80A","100A","125A","160A","200A","250A","400A","630A","800A","1000A","1250A","1600A","2000A","2500A","3200A","4000A","5000A","6300A"},UPPER(D2599)),{40,63,80,100,125,160,200,250,400,630,800,1000,1250,1600,2000,2500,3200,4000,5000,6300}),0)</f>
        <v>3200</v>
      </c>
      <c r="M2599" s="9" t="str">
        <f t="shared" si="201"/>
        <v>Hanger Support</v>
      </c>
      <c r="N2599" s="9" t="str">
        <f t="shared" si="202"/>
        <v>CU</v>
      </c>
      <c r="O2599" s="13" t="str">
        <f t="shared" si="203"/>
        <v>None</v>
      </c>
      <c r="P2599" s="9" t="str">
        <f t="shared" si="204"/>
        <v>None</v>
      </c>
      <c r="Q2599" s="9" t="str">
        <f t="shared" si="205"/>
        <v>0</v>
      </c>
      <c r="R25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599" s="14" t="str">
        <f>IF(ProjectsDB[[#This Row],[Item Type]]="Straight Plug-In",_xlfn.TEXTJOIN("-",TRUE,M2599&amp;"-"&amp;_xlfn.LET(_xlpm.txt,ProjectsDB[[#This Row],[Assembly]],_xlpm.pos,FIND("SP",_xlpm.txt),_xlpm.pre,LEFT(_xlpm.txt,_xlpm.pos-1),IF(RIGHT(_xlpm.pre,3)="123","3PL",IF(RIGHT(_xlpm.pre,2)="12","2PL",IF(RIGHT(_xlpm.pre,1)="1","1PL","3PL")))),N2599,O2599,P2599,Q2599&amp;"W",R2599),_xlfn.TEXTJOIN("-",TRUE,M2599,N2599,O2599,P2599,Q2599&amp;"W",R2599))</f>
        <v>Hanger Support-CU-None-None-0W-2</v>
      </c>
      <c r="T2599" s="14" t="str">
        <f>IF(COUNTIF(Cycletime[Element Desc.],ProjectsDB[[#This Row],[Element Desc.]])&gt;0,"Found","Not Found")</f>
        <v>Found</v>
      </c>
    </row>
    <row r="2600" spans="2:20" x14ac:dyDescent="0.25">
      <c r="B2600" s="8" t="s">
        <v>5398</v>
      </c>
      <c r="C2600" s="9" t="s">
        <v>5399</v>
      </c>
      <c r="D2600" s="9" t="s">
        <v>5400</v>
      </c>
      <c r="E2600" s="10">
        <v>5</v>
      </c>
      <c r="F2600" s="9" t="s">
        <v>5072</v>
      </c>
      <c r="G2600" s="9" t="s">
        <v>22</v>
      </c>
      <c r="H2600" s="11"/>
      <c r="I2600" s="12"/>
      <c r="J2600" s="12"/>
      <c r="K2600" s="12"/>
      <c r="L2600" s="12">
        <f t="array" ref="L2600">IFERROR(LOOKUP(2^15,SEARCH({"40A","63A","80A","100A","125A","160A","200A","250A","400A","630A","800A","1000A","1250A","1600A","2000A","2500A","3200A","4000A","5000A","6300A"},UPPER(D2600)),{40,63,80,100,125,160,200,250,400,630,800,1000,1250,1600,2000,2500,3200,4000,5000,6300}),0)</f>
        <v>3200</v>
      </c>
      <c r="M2600" s="9" t="str">
        <f t="shared" si="201"/>
        <v>Hanger Support</v>
      </c>
      <c r="N2600" s="9" t="str">
        <f t="shared" si="202"/>
        <v>CU</v>
      </c>
      <c r="O2600" s="13" t="str">
        <f t="shared" si="203"/>
        <v>None</v>
      </c>
      <c r="P2600" s="9" t="str">
        <f t="shared" si="204"/>
        <v>None</v>
      </c>
      <c r="Q2600" s="9" t="str">
        <f t="shared" si="205"/>
        <v>0</v>
      </c>
      <c r="R26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00" s="14" t="str">
        <f>IF(ProjectsDB[[#This Row],[Item Type]]="Straight Plug-In",_xlfn.TEXTJOIN("-",TRUE,M2600&amp;"-"&amp;_xlfn.LET(_xlpm.txt,ProjectsDB[[#This Row],[Assembly]],_xlpm.pos,FIND("SP",_xlpm.txt),_xlpm.pre,LEFT(_xlpm.txt,_xlpm.pos-1),IF(RIGHT(_xlpm.pre,3)="123","3PL",IF(RIGHT(_xlpm.pre,2)="12","2PL",IF(RIGHT(_xlpm.pre,1)="1","1PL","3PL")))),N2600,O2600,P2600,Q2600&amp;"W",R2600),_xlfn.TEXTJOIN("-",TRUE,M2600,N2600,O2600,P2600,Q2600&amp;"W",R2600))</f>
        <v>Hanger Support-CU-None-None-0W-2</v>
      </c>
      <c r="T2600" s="14" t="str">
        <f>IF(COUNTIF(Cycletime[Element Desc.],ProjectsDB[[#This Row],[Element Desc.]])&gt;0,"Found","Not Found")</f>
        <v>Found</v>
      </c>
    </row>
    <row r="2601" spans="2:20" x14ac:dyDescent="0.25">
      <c r="B2601" s="8" t="s">
        <v>5401</v>
      </c>
      <c r="C2601" s="9" t="s">
        <v>5402</v>
      </c>
      <c r="D2601" s="9" t="s">
        <v>5403</v>
      </c>
      <c r="E2601" s="10">
        <v>4</v>
      </c>
      <c r="F2601" s="9" t="s">
        <v>5072</v>
      </c>
      <c r="G2601" s="9" t="s">
        <v>22</v>
      </c>
      <c r="H2601" s="11"/>
      <c r="I2601" s="12"/>
      <c r="J2601" s="12"/>
      <c r="K2601" s="12"/>
      <c r="L2601" s="12">
        <f t="array" ref="L2601">IFERROR(LOOKUP(2^15,SEARCH({"40A","63A","80A","100A","125A","160A","200A","250A","400A","630A","800A","1000A","1250A","1600A","2000A","2500A","3200A","4000A","5000A","6300A"},UPPER(D2601)),{40,63,80,100,125,160,200,250,400,630,800,1000,1250,1600,2000,2500,3200,4000,5000,6300}),0)</f>
        <v>3200</v>
      </c>
      <c r="M2601" s="9" t="str">
        <f t="shared" si="201"/>
        <v>Wall Flange</v>
      </c>
      <c r="N2601" s="9" t="str">
        <f t="shared" si="202"/>
        <v>AL</v>
      </c>
      <c r="O2601" s="13" t="str">
        <f t="shared" si="203"/>
        <v>None</v>
      </c>
      <c r="P2601" s="9" t="str">
        <f t="shared" si="204"/>
        <v>None</v>
      </c>
      <c r="Q2601" s="9" t="str">
        <f t="shared" si="205"/>
        <v>0</v>
      </c>
      <c r="R26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01" s="14" t="str">
        <f>IF(ProjectsDB[[#This Row],[Item Type]]="Straight Plug-In",_xlfn.TEXTJOIN("-",TRUE,M2601&amp;"-"&amp;_xlfn.LET(_xlpm.txt,ProjectsDB[[#This Row],[Assembly]],_xlpm.pos,FIND("SP",_xlpm.txt),_xlpm.pre,LEFT(_xlpm.txt,_xlpm.pos-1),IF(RIGHT(_xlpm.pre,3)="123","3PL",IF(RIGHT(_xlpm.pre,2)="12","2PL",IF(RIGHT(_xlpm.pre,1)="1","1PL","3PL")))),N2601,O2601,P2601,Q2601&amp;"W",R2601),_xlfn.TEXTJOIN("-",TRUE,M2601,N2601,O2601,P2601,Q2601&amp;"W",R2601))</f>
        <v>Wall Flange-AL-None-None-0W-2</v>
      </c>
      <c r="T2601" s="14" t="str">
        <f>IF(COUNTIF(Cycletime[Element Desc.],ProjectsDB[[#This Row],[Element Desc.]])&gt;0,"Found","Not Found")</f>
        <v>Found</v>
      </c>
    </row>
    <row r="2602" spans="2:20" x14ac:dyDescent="0.25">
      <c r="B2602" s="8" t="s">
        <v>5404</v>
      </c>
      <c r="C2602" s="9" t="s">
        <v>5080</v>
      </c>
      <c r="D2602" s="9" t="s">
        <v>5081</v>
      </c>
      <c r="E2602" s="10">
        <v>29</v>
      </c>
      <c r="F2602" s="9" t="s">
        <v>5072</v>
      </c>
      <c r="G2602" s="9" t="s">
        <v>22</v>
      </c>
      <c r="H2602" s="11"/>
      <c r="I2602" s="12"/>
      <c r="J2602" s="12"/>
      <c r="K2602" s="12"/>
      <c r="L2602" s="12">
        <f t="array" ref="L2602">IFERROR(LOOKUP(2^15,SEARCH({"40A","63A","80A","100A","125A","160A","200A","250A","400A","630A","800A","1000A","1250A","1600A","2000A","2500A","3200A","4000A","5000A","6300A"},UPPER(D2602)),{40,63,80,100,125,160,200,250,400,630,800,1000,1250,1600,2000,2500,3200,4000,5000,6300}),0)</f>
        <v>0</v>
      </c>
      <c r="M2602" s="9" t="str">
        <f t="shared" si="201"/>
        <v>Joint Pack Cover</v>
      </c>
      <c r="N2602" s="9" t="str">
        <f t="shared" si="202"/>
        <v>CU</v>
      </c>
      <c r="O2602" s="13" t="str">
        <f t="shared" si="203"/>
        <v>None</v>
      </c>
      <c r="P2602" s="9" t="str">
        <f t="shared" si="204"/>
        <v>None</v>
      </c>
      <c r="Q2602" s="9" t="str">
        <f t="shared" si="205"/>
        <v>0</v>
      </c>
      <c r="R26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02" s="14" t="str">
        <f>IF(ProjectsDB[[#This Row],[Item Type]]="Straight Plug-In",_xlfn.TEXTJOIN("-",TRUE,M2602&amp;"-"&amp;_xlfn.LET(_xlpm.txt,ProjectsDB[[#This Row],[Assembly]],_xlpm.pos,FIND("SP",_xlpm.txt),_xlpm.pre,LEFT(_xlpm.txt,_xlpm.pos-1),IF(RIGHT(_xlpm.pre,3)="123","3PL",IF(RIGHT(_xlpm.pre,2)="12","2PL",IF(RIGHT(_xlpm.pre,1)="1","1PL","3PL")))),N2602,O2602,P2602,Q2602&amp;"W",R2602),_xlfn.TEXTJOIN("-",TRUE,M2602,N2602,O2602,P2602,Q2602&amp;"W",R2602))</f>
        <v>Joint Pack Cover-CU-None-None-0W-1</v>
      </c>
      <c r="T2602" s="14" t="str">
        <f>IF(COUNTIF(Cycletime[Element Desc.],ProjectsDB[[#This Row],[Element Desc.]])&gt;0,"Found","Not Found")</f>
        <v>Found</v>
      </c>
    </row>
    <row r="2603" spans="2:20" x14ac:dyDescent="0.25">
      <c r="B2603" s="8" t="s">
        <v>5405</v>
      </c>
      <c r="C2603" s="9" t="s">
        <v>5074</v>
      </c>
      <c r="D2603" s="9" t="s">
        <v>5075</v>
      </c>
      <c r="E2603" s="10">
        <v>13</v>
      </c>
      <c r="F2603" s="9" t="s">
        <v>5072</v>
      </c>
      <c r="G2603" s="9" t="s">
        <v>22</v>
      </c>
      <c r="H2603" s="11"/>
      <c r="I2603" s="12"/>
      <c r="J2603" s="12"/>
      <c r="K2603" s="12"/>
      <c r="L2603" s="12">
        <f t="array" ref="L2603">IFERROR(LOOKUP(2^15,SEARCH({"40A","63A","80A","100A","125A","160A","200A","250A","400A","630A","800A","1000A","1250A","1600A","2000A","2500A","3200A","4000A","5000A","6300A"},UPPER(D2603)),{40,63,80,100,125,160,200,250,400,630,800,1000,1250,1600,2000,2500,3200,4000,5000,6300}),0)</f>
        <v>0</v>
      </c>
      <c r="M2603" s="9" t="str">
        <f t="shared" si="201"/>
        <v>Joint Pack Cover</v>
      </c>
      <c r="N2603" s="9" t="str">
        <f t="shared" si="202"/>
        <v>CU</v>
      </c>
      <c r="O2603" s="13" t="str">
        <f t="shared" si="203"/>
        <v>None</v>
      </c>
      <c r="P2603" s="9" t="str">
        <f t="shared" si="204"/>
        <v>None</v>
      </c>
      <c r="Q2603" s="9" t="str">
        <f t="shared" si="205"/>
        <v>0</v>
      </c>
      <c r="R26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03" s="14" t="str">
        <f>IF(ProjectsDB[[#This Row],[Item Type]]="Straight Plug-In",_xlfn.TEXTJOIN("-",TRUE,M2603&amp;"-"&amp;_xlfn.LET(_xlpm.txt,ProjectsDB[[#This Row],[Assembly]],_xlpm.pos,FIND("SP",_xlpm.txt),_xlpm.pre,LEFT(_xlpm.txt,_xlpm.pos-1),IF(RIGHT(_xlpm.pre,3)="123","3PL",IF(RIGHT(_xlpm.pre,2)="12","2PL",IF(RIGHT(_xlpm.pre,1)="1","1PL","3PL")))),N2603,O2603,P2603,Q2603&amp;"W",R2603),_xlfn.TEXTJOIN("-",TRUE,M2603,N2603,O2603,P2603,Q2603&amp;"W",R2603))</f>
        <v>Joint Pack Cover-CU-None-None-0W-1</v>
      </c>
      <c r="T2603" s="14" t="str">
        <f>IF(COUNTIF(Cycletime[Element Desc.],ProjectsDB[[#This Row],[Element Desc.]])&gt;0,"Found","Not Found")</f>
        <v>Found</v>
      </c>
    </row>
    <row r="2604" spans="2:20" x14ac:dyDescent="0.25">
      <c r="B2604" s="8" t="s">
        <v>5406</v>
      </c>
      <c r="C2604" s="9" t="s">
        <v>5407</v>
      </c>
      <c r="D2604" s="9" t="s">
        <v>5408</v>
      </c>
      <c r="E2604" s="10">
        <v>2</v>
      </c>
      <c r="F2604" s="9" t="s">
        <v>5072</v>
      </c>
      <c r="G2604" s="9" t="s">
        <v>22</v>
      </c>
      <c r="H2604" s="11"/>
      <c r="I2604" s="12">
        <v>2000</v>
      </c>
      <c r="J2604" s="12"/>
      <c r="K2604" s="12"/>
      <c r="L2604" s="12">
        <f t="array" ref="L2604">IFERROR(LOOKUP(2^15,SEARCH({"40A","63A","80A","100A","125A","160A","200A","250A","400A","630A","800A","1000A","1250A","1600A","2000A","2500A","3200A","4000A","5000A","6300A"},UPPER(D2604)),{40,63,80,100,125,160,200,250,400,630,800,1000,1250,1600,2000,2500,3200,4000,5000,6300}),0)</f>
        <v>5000</v>
      </c>
      <c r="M2604" s="9" t="str">
        <f t="shared" si="201"/>
        <v>Straight Feeder</v>
      </c>
      <c r="N2604" s="9" t="str">
        <f t="shared" si="202"/>
        <v>CU</v>
      </c>
      <c r="O2604" s="13" t="str">
        <f t="shared" si="203"/>
        <v>Silver</v>
      </c>
      <c r="P2604" s="9" t="str">
        <f t="shared" si="204"/>
        <v>Epoxy</v>
      </c>
      <c r="Q2604" s="9" t="str">
        <f t="shared" si="205"/>
        <v>5</v>
      </c>
      <c r="R26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04" s="14" t="str">
        <f>IF(ProjectsDB[[#This Row],[Item Type]]="Straight Plug-In",_xlfn.TEXTJOIN("-",TRUE,M2604&amp;"-"&amp;_xlfn.LET(_xlpm.txt,ProjectsDB[[#This Row],[Assembly]],_xlpm.pos,FIND("SP",_xlpm.txt),_xlpm.pre,LEFT(_xlpm.txt,_xlpm.pos-1),IF(RIGHT(_xlpm.pre,3)="123","3PL",IF(RIGHT(_xlpm.pre,2)="12","2PL",IF(RIGHT(_xlpm.pre,1)="1","1PL","3PL")))),N2604,O2604,P2604,Q2604&amp;"W",R2604),_xlfn.TEXTJOIN("-",TRUE,M2604,N2604,O2604,P2604,Q2604&amp;"W",R2604))</f>
        <v>Straight Feeder-CU-Silver-Epoxy-5W-2</v>
      </c>
      <c r="T2604" s="14" t="str">
        <f>IF(COUNTIF(Cycletime[Element Desc.],ProjectsDB[[#This Row],[Element Desc.]])&gt;0,"Found","Not Found")</f>
        <v>Found</v>
      </c>
    </row>
    <row r="2605" spans="2:20" x14ac:dyDescent="0.25">
      <c r="B2605" s="8" t="s">
        <v>5409</v>
      </c>
      <c r="C2605" s="9" t="s">
        <v>5410</v>
      </c>
      <c r="D2605" s="9" t="s">
        <v>5411</v>
      </c>
      <c r="E2605" s="10">
        <v>2</v>
      </c>
      <c r="F2605" s="9" t="s">
        <v>5072</v>
      </c>
      <c r="G2605" s="9" t="s">
        <v>22</v>
      </c>
      <c r="H2605" s="11"/>
      <c r="I2605" s="12">
        <v>1000</v>
      </c>
      <c r="J2605" s="12"/>
      <c r="K2605" s="12"/>
      <c r="L2605" s="12">
        <f t="array" ref="L2605">IFERROR(LOOKUP(2^15,SEARCH({"40A","63A","80A","100A","125A","160A","200A","250A","400A","630A","800A","1000A","1250A","1600A","2000A","2500A","3200A","4000A","5000A","6300A"},UPPER(D2605)),{40,63,80,100,125,160,200,250,400,630,800,1000,1250,1600,2000,2500,3200,4000,5000,6300}),0)</f>
        <v>5000</v>
      </c>
      <c r="M2605" s="9" t="str">
        <f t="shared" si="201"/>
        <v>Expansion Joint</v>
      </c>
      <c r="N2605" s="9" t="str">
        <f t="shared" si="202"/>
        <v>CU</v>
      </c>
      <c r="O2605" s="13" t="str">
        <f t="shared" si="203"/>
        <v>Silver</v>
      </c>
      <c r="P2605" s="9" t="str">
        <f t="shared" si="204"/>
        <v>Epoxy</v>
      </c>
      <c r="Q2605" s="9" t="str">
        <f t="shared" si="205"/>
        <v>5</v>
      </c>
      <c r="R26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05" s="14" t="str">
        <f>IF(ProjectsDB[[#This Row],[Item Type]]="Straight Plug-In",_xlfn.TEXTJOIN("-",TRUE,M2605&amp;"-"&amp;_xlfn.LET(_xlpm.txt,ProjectsDB[[#This Row],[Assembly]],_xlpm.pos,FIND("SP",_xlpm.txt),_xlpm.pre,LEFT(_xlpm.txt,_xlpm.pos-1),IF(RIGHT(_xlpm.pre,3)="123","3PL",IF(RIGHT(_xlpm.pre,2)="12","2PL",IF(RIGHT(_xlpm.pre,1)="1","1PL","3PL")))),N2605,O2605,P2605,Q2605&amp;"W",R2605),_xlfn.TEXTJOIN("-",TRUE,M2605,N2605,O2605,P2605,Q2605&amp;"W",R2605))</f>
        <v>Expansion Joint-CU-Silver-Epoxy-5W-2</v>
      </c>
      <c r="T2605" s="14" t="str">
        <f>IF(COUNTIF(Cycletime[Element Desc.],ProjectsDB[[#This Row],[Element Desc.]])&gt;0,"Found","Not Found")</f>
        <v>Found</v>
      </c>
    </row>
    <row r="2606" spans="2:20" x14ac:dyDescent="0.25">
      <c r="B2606" s="8" t="s">
        <v>5412</v>
      </c>
      <c r="C2606" s="9" t="s">
        <v>5413</v>
      </c>
      <c r="D2606" s="9" t="s">
        <v>5414</v>
      </c>
      <c r="E2606" s="10">
        <v>1</v>
      </c>
      <c r="F2606" s="9" t="s">
        <v>5072</v>
      </c>
      <c r="G2606" s="9" t="s">
        <v>22</v>
      </c>
      <c r="H2606" s="11"/>
      <c r="I2606" s="12">
        <v>505</v>
      </c>
      <c r="J2606" s="12">
        <v>505</v>
      </c>
      <c r="K2606" s="12"/>
      <c r="L2606" s="12">
        <f t="array" ref="L2606">IFERROR(LOOKUP(2^15,SEARCH({"40A","63A","80A","100A","125A","160A","200A","250A","400A","630A","800A","1000A","1250A","1600A","2000A","2500A","3200A","4000A","5000A","6300A"},UPPER(D2606)),{40,63,80,100,125,160,200,250,400,630,800,1000,1250,1600,2000,2500,3200,4000,5000,6300}),0)</f>
        <v>5000</v>
      </c>
      <c r="M2606" s="9" t="str">
        <f t="shared" si="201"/>
        <v>Elbow Edge</v>
      </c>
      <c r="N2606" s="9" t="str">
        <f t="shared" si="202"/>
        <v>CU</v>
      </c>
      <c r="O2606" s="13" t="str">
        <f t="shared" si="203"/>
        <v>Silver</v>
      </c>
      <c r="P2606" s="9" t="str">
        <f t="shared" si="204"/>
        <v>Epoxy</v>
      </c>
      <c r="Q2606" s="9" t="str">
        <f t="shared" si="205"/>
        <v>5</v>
      </c>
      <c r="R26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06" s="14" t="str">
        <f>IF(ProjectsDB[[#This Row],[Item Type]]="Straight Plug-In",_xlfn.TEXTJOIN("-",TRUE,M2606&amp;"-"&amp;_xlfn.LET(_xlpm.txt,ProjectsDB[[#This Row],[Assembly]],_xlpm.pos,FIND("SP",_xlpm.txt),_xlpm.pre,LEFT(_xlpm.txt,_xlpm.pos-1),IF(RIGHT(_xlpm.pre,3)="123","3PL",IF(RIGHT(_xlpm.pre,2)="12","2PL",IF(RIGHT(_xlpm.pre,1)="1","1PL","3PL")))),N2606,O2606,P2606,Q2606&amp;"W",R2606),_xlfn.TEXTJOIN("-",TRUE,M2606,N2606,O2606,P2606,Q2606&amp;"W",R2606))</f>
        <v>Elbow Edge-CU-Silver-Epoxy-5W-2</v>
      </c>
      <c r="T2606" s="14" t="str">
        <f>IF(COUNTIF(Cycletime[Element Desc.],ProjectsDB[[#This Row],[Element Desc.]])&gt;0,"Found","Not Found")</f>
        <v>Found</v>
      </c>
    </row>
    <row r="2607" spans="2:20" x14ac:dyDescent="0.25">
      <c r="B2607" s="8" t="s">
        <v>5415</v>
      </c>
      <c r="C2607" s="9" t="s">
        <v>5416</v>
      </c>
      <c r="D2607" s="9" t="s">
        <v>5417</v>
      </c>
      <c r="E2607" s="10">
        <v>2</v>
      </c>
      <c r="F2607" s="9" t="s">
        <v>5072</v>
      </c>
      <c r="G2607" s="9" t="s">
        <v>22</v>
      </c>
      <c r="H2607" s="11"/>
      <c r="I2607" s="12">
        <v>300</v>
      </c>
      <c r="J2607" s="12">
        <v>300</v>
      </c>
      <c r="K2607" s="12"/>
      <c r="L2607" s="12">
        <f t="array" ref="L2607">IFERROR(LOOKUP(2^15,SEARCH({"40A","63A","80A","100A","125A","160A","200A","250A","400A","630A","800A","1000A","1250A","1600A","2000A","2500A","3200A","4000A","5000A","6300A"},UPPER(D2607)),{40,63,80,100,125,160,200,250,400,630,800,1000,1250,1600,2000,2500,3200,4000,5000,6300}),0)</f>
        <v>5000</v>
      </c>
      <c r="M2607" s="9" t="str">
        <f t="shared" si="201"/>
        <v>Elbow Flat</v>
      </c>
      <c r="N2607" s="9" t="str">
        <f t="shared" si="202"/>
        <v>CU</v>
      </c>
      <c r="O2607" s="13" t="str">
        <f t="shared" si="203"/>
        <v>Silver</v>
      </c>
      <c r="P2607" s="9" t="str">
        <f t="shared" si="204"/>
        <v>Epoxy</v>
      </c>
      <c r="Q2607" s="9" t="str">
        <f t="shared" si="205"/>
        <v>5</v>
      </c>
      <c r="R26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07" s="14" t="str">
        <f>IF(ProjectsDB[[#This Row],[Item Type]]="Straight Plug-In",_xlfn.TEXTJOIN("-",TRUE,M2607&amp;"-"&amp;_xlfn.LET(_xlpm.txt,ProjectsDB[[#This Row],[Assembly]],_xlpm.pos,FIND("SP",_xlpm.txt),_xlpm.pre,LEFT(_xlpm.txt,_xlpm.pos-1),IF(RIGHT(_xlpm.pre,3)="123","3PL",IF(RIGHT(_xlpm.pre,2)="12","2PL",IF(RIGHT(_xlpm.pre,1)="1","1PL","3PL")))),N2607,O2607,P2607,Q2607&amp;"W",R2607),_xlfn.TEXTJOIN("-",TRUE,M2607,N2607,O2607,P2607,Q2607&amp;"W",R2607))</f>
        <v>Elbow Flat-CU-Silver-Epoxy-5W-2</v>
      </c>
      <c r="T2607" s="14" t="str">
        <f>IF(COUNTIF(Cycletime[Element Desc.],ProjectsDB[[#This Row],[Element Desc.]])&gt;0,"Found","Not Found")</f>
        <v>Found</v>
      </c>
    </row>
    <row r="2608" spans="2:20" x14ac:dyDescent="0.25">
      <c r="B2608" s="8" t="s">
        <v>5418</v>
      </c>
      <c r="C2608" s="9" t="s">
        <v>5352</v>
      </c>
      <c r="D2608" s="9" t="s">
        <v>5353</v>
      </c>
      <c r="E2608" s="10">
        <v>31</v>
      </c>
      <c r="F2608" s="9" t="s">
        <v>5072</v>
      </c>
      <c r="G2608" s="9" t="s">
        <v>22</v>
      </c>
      <c r="H2608" s="11"/>
      <c r="I2608" s="12"/>
      <c r="J2608" s="12"/>
      <c r="K2608" s="12"/>
      <c r="L2608" s="12">
        <f t="array" ref="L2608">IFERROR(LOOKUP(2^15,SEARCH({"40A","63A","80A","100A","125A","160A","200A","250A","400A","630A","800A","1000A","1250A","1600A","2000A","2500A","3200A","4000A","5000A","6300A"},UPPER(D2608)),{40,63,80,100,125,160,200,250,400,630,800,1000,1250,1600,2000,2500,3200,4000,5000,6300}),0)</f>
        <v>5000</v>
      </c>
      <c r="M2608" s="9" t="str">
        <f t="shared" si="201"/>
        <v>Joint Pack</v>
      </c>
      <c r="N2608" s="9" t="str">
        <f t="shared" si="202"/>
        <v>CU</v>
      </c>
      <c r="O2608" s="13" t="str">
        <f t="shared" si="203"/>
        <v>Silver</v>
      </c>
      <c r="P2608" s="9" t="str">
        <f t="shared" si="204"/>
        <v>None</v>
      </c>
      <c r="Q2608" s="9" t="str">
        <f t="shared" si="205"/>
        <v>5</v>
      </c>
      <c r="R26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08" s="14" t="str">
        <f>IF(ProjectsDB[[#This Row],[Item Type]]="Straight Plug-In",_xlfn.TEXTJOIN("-",TRUE,M2608&amp;"-"&amp;_xlfn.LET(_xlpm.txt,ProjectsDB[[#This Row],[Assembly]],_xlpm.pos,FIND("SP",_xlpm.txt),_xlpm.pre,LEFT(_xlpm.txt,_xlpm.pos-1),IF(RIGHT(_xlpm.pre,3)="123","3PL",IF(RIGHT(_xlpm.pre,2)="12","2PL",IF(RIGHT(_xlpm.pre,1)="1","1PL","3PL")))),N2608,O2608,P2608,Q2608&amp;"W",R2608),_xlfn.TEXTJOIN("-",TRUE,M2608,N2608,O2608,P2608,Q2608&amp;"W",R2608))</f>
        <v>Joint Pack-CU-Silver-None-5W-2</v>
      </c>
      <c r="T2608" s="14" t="str">
        <f>IF(COUNTIF(Cycletime[Element Desc.],ProjectsDB[[#This Row],[Element Desc.]])&gt;0,"Found","Not Found")</f>
        <v>Found</v>
      </c>
    </row>
    <row r="2609" spans="2:20" x14ac:dyDescent="0.25">
      <c r="B2609" s="8" t="s">
        <v>5419</v>
      </c>
      <c r="C2609" s="9" t="s">
        <v>5420</v>
      </c>
      <c r="D2609" s="9" t="s">
        <v>5421</v>
      </c>
      <c r="E2609" s="10">
        <v>1</v>
      </c>
      <c r="F2609" s="9" t="s">
        <v>5072</v>
      </c>
      <c r="G2609" s="9" t="s">
        <v>22</v>
      </c>
      <c r="H2609" s="11"/>
      <c r="I2609" s="12">
        <v>425</v>
      </c>
      <c r="J2609" s="12">
        <v>425</v>
      </c>
      <c r="K2609" s="12"/>
      <c r="L2609" s="12">
        <f t="array" ref="L2609">IFERROR(LOOKUP(2^15,SEARCH({"40A","63A","80A","100A","125A","160A","200A","250A","400A","630A","800A","1000A","1250A","1600A","2000A","2500A","3200A","4000A","5000A","6300A"},UPPER(D2609)),{40,63,80,100,125,160,200,250,400,630,800,1000,1250,1600,2000,2500,3200,4000,5000,6300}),0)</f>
        <v>5000</v>
      </c>
      <c r="M2609" s="9" t="str">
        <f t="shared" si="201"/>
        <v>Flange Straight</v>
      </c>
      <c r="N2609" s="9" t="str">
        <f t="shared" si="202"/>
        <v>CU</v>
      </c>
      <c r="O2609" s="13" t="str">
        <f t="shared" si="203"/>
        <v>Silver</v>
      </c>
      <c r="P2609" s="9" t="str">
        <f t="shared" si="204"/>
        <v>Epoxy</v>
      </c>
      <c r="Q2609" s="9" t="str">
        <f t="shared" si="205"/>
        <v>5</v>
      </c>
      <c r="R26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09" s="14" t="str">
        <f>IF(ProjectsDB[[#This Row],[Item Type]]="Straight Plug-In",_xlfn.TEXTJOIN("-",TRUE,M2609&amp;"-"&amp;_xlfn.LET(_xlpm.txt,ProjectsDB[[#This Row],[Assembly]],_xlpm.pos,FIND("SP",_xlpm.txt),_xlpm.pre,LEFT(_xlpm.txt,_xlpm.pos-1),IF(RIGHT(_xlpm.pre,3)="123","3PL",IF(RIGHT(_xlpm.pre,2)="12","2PL",IF(RIGHT(_xlpm.pre,1)="1","1PL","3PL")))),N2609,O2609,P2609,Q2609&amp;"W",R2609),_xlfn.TEXTJOIN("-",TRUE,M2609,N2609,O2609,P2609,Q2609&amp;"W",R2609))</f>
        <v>Flange Straight-CU-Silver-Epoxy-5W-2</v>
      </c>
      <c r="T2609" s="14" t="str">
        <f>IF(COUNTIF(Cycletime[Element Desc.],ProjectsDB[[#This Row],[Element Desc.]])&gt;0,"Found","Not Found")</f>
        <v>Found</v>
      </c>
    </row>
    <row r="2610" spans="2:20" x14ac:dyDescent="0.25">
      <c r="B2610" s="8" t="s">
        <v>5422</v>
      </c>
      <c r="C2610" s="9" t="s">
        <v>5423</v>
      </c>
      <c r="D2610" s="9" t="s">
        <v>5424</v>
      </c>
      <c r="E2610" s="10">
        <v>1</v>
      </c>
      <c r="F2610" s="9" t="s">
        <v>5072</v>
      </c>
      <c r="G2610" s="9" t="s">
        <v>22</v>
      </c>
      <c r="H2610" s="11"/>
      <c r="I2610" s="12">
        <v>300</v>
      </c>
      <c r="J2610" s="12">
        <v>300</v>
      </c>
      <c r="K2610" s="12"/>
      <c r="L2610" s="12">
        <f t="array" ref="L2610">IFERROR(LOOKUP(2^15,SEARCH({"40A","63A","80A","100A","125A","160A","200A","250A","400A","630A","800A","1000A","1250A","1600A","2000A","2500A","3200A","4000A","5000A","6300A"},UPPER(D2610)),{40,63,80,100,125,160,200,250,400,630,800,1000,1250,1600,2000,2500,3200,4000,5000,6300}),0)</f>
        <v>5000</v>
      </c>
      <c r="M2610" s="9" t="str">
        <f t="shared" si="201"/>
        <v>Elbow Flat</v>
      </c>
      <c r="N2610" s="9" t="str">
        <f t="shared" si="202"/>
        <v>CU</v>
      </c>
      <c r="O2610" s="13" t="str">
        <f t="shared" si="203"/>
        <v>Silver</v>
      </c>
      <c r="P2610" s="9" t="str">
        <f t="shared" si="204"/>
        <v>Epoxy</v>
      </c>
      <c r="Q2610" s="9" t="str">
        <f t="shared" si="205"/>
        <v>5</v>
      </c>
      <c r="R26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10" s="14" t="str">
        <f>IF(ProjectsDB[[#This Row],[Item Type]]="Straight Plug-In",_xlfn.TEXTJOIN("-",TRUE,M2610&amp;"-"&amp;_xlfn.LET(_xlpm.txt,ProjectsDB[[#This Row],[Assembly]],_xlpm.pos,FIND("SP",_xlpm.txt),_xlpm.pre,LEFT(_xlpm.txt,_xlpm.pos-1),IF(RIGHT(_xlpm.pre,3)="123","3PL",IF(RIGHT(_xlpm.pre,2)="12","2PL",IF(RIGHT(_xlpm.pre,1)="1","1PL","3PL")))),N2610,O2610,P2610,Q2610&amp;"W",R2610),_xlfn.TEXTJOIN("-",TRUE,M2610,N2610,O2610,P2610,Q2610&amp;"W",R2610))</f>
        <v>Elbow Flat-CU-Silver-Epoxy-5W-2</v>
      </c>
      <c r="T2610" s="14" t="str">
        <f>IF(COUNTIF(Cycletime[Element Desc.],ProjectsDB[[#This Row],[Element Desc.]])&gt;0,"Found","Not Found")</f>
        <v>Found</v>
      </c>
    </row>
    <row r="2611" spans="2:20" x14ac:dyDescent="0.25">
      <c r="B2611" s="8" t="s">
        <v>5425</v>
      </c>
      <c r="C2611" s="9" t="s">
        <v>5426</v>
      </c>
      <c r="D2611" s="9" t="s">
        <v>5427</v>
      </c>
      <c r="E2611" s="10">
        <v>1</v>
      </c>
      <c r="F2611" s="9" t="s">
        <v>5072</v>
      </c>
      <c r="G2611" s="9" t="s">
        <v>22</v>
      </c>
      <c r="H2611" s="11"/>
      <c r="I2611" s="12">
        <v>1000</v>
      </c>
      <c r="J2611" s="12"/>
      <c r="K2611" s="12"/>
      <c r="L2611" s="12">
        <f t="array" ref="L2611">IFERROR(LOOKUP(2^15,SEARCH({"40A","63A","80A","100A","125A","160A","200A","250A","400A","630A","800A","1000A","1250A","1600A","2000A","2500A","3200A","4000A","5000A","6300A"},UPPER(D2611)),{40,63,80,100,125,160,200,250,400,630,800,1000,1250,1600,2000,2500,3200,4000,5000,6300}),0)</f>
        <v>5000</v>
      </c>
      <c r="M2611" s="9" t="str">
        <f t="shared" si="201"/>
        <v>Straight Feeder</v>
      </c>
      <c r="N2611" s="9" t="str">
        <f t="shared" si="202"/>
        <v>CU</v>
      </c>
      <c r="O2611" s="13" t="str">
        <f t="shared" si="203"/>
        <v>Silver</v>
      </c>
      <c r="P2611" s="9" t="str">
        <f t="shared" si="204"/>
        <v>Epoxy</v>
      </c>
      <c r="Q2611" s="9" t="str">
        <f t="shared" si="205"/>
        <v>5</v>
      </c>
      <c r="R26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11" s="14" t="str">
        <f>IF(ProjectsDB[[#This Row],[Item Type]]="Straight Plug-In",_xlfn.TEXTJOIN("-",TRUE,M2611&amp;"-"&amp;_xlfn.LET(_xlpm.txt,ProjectsDB[[#This Row],[Assembly]],_xlpm.pos,FIND("SP",_xlpm.txt),_xlpm.pre,LEFT(_xlpm.txt,_xlpm.pos-1),IF(RIGHT(_xlpm.pre,3)="123","3PL",IF(RIGHT(_xlpm.pre,2)="12","2PL",IF(RIGHT(_xlpm.pre,1)="1","1PL","3PL")))),N2611,O2611,P2611,Q2611&amp;"W",R2611),_xlfn.TEXTJOIN("-",TRUE,M2611,N2611,O2611,P2611,Q2611&amp;"W",R2611))</f>
        <v>Straight Feeder-CU-Silver-Epoxy-5W-2</v>
      </c>
      <c r="T2611" s="14" t="str">
        <f>IF(COUNTIF(Cycletime[Element Desc.],ProjectsDB[[#This Row],[Element Desc.]])&gt;0,"Found","Not Found")</f>
        <v>Found</v>
      </c>
    </row>
    <row r="2612" spans="2:20" x14ac:dyDescent="0.25">
      <c r="B2612" s="8" t="s">
        <v>5428</v>
      </c>
      <c r="C2612" s="9" t="s">
        <v>5429</v>
      </c>
      <c r="D2612" s="9" t="s">
        <v>5430</v>
      </c>
      <c r="E2612" s="10">
        <v>4</v>
      </c>
      <c r="F2612" s="9" t="s">
        <v>5072</v>
      </c>
      <c r="G2612" s="9" t="s">
        <v>22</v>
      </c>
      <c r="H2612" s="11"/>
      <c r="I2612" s="12">
        <v>1000</v>
      </c>
      <c r="J2612" s="12"/>
      <c r="K2612" s="12"/>
      <c r="L2612" s="12">
        <f t="array" ref="L2612">IFERROR(LOOKUP(2^15,SEARCH({"40A","63A","80A","100A","125A","160A","200A","250A","400A","630A","800A","1000A","1250A","1600A","2000A","2500A","3200A","4000A","5000A","6300A"},UPPER(D2612)),{40,63,80,100,125,160,200,250,400,630,800,1000,1250,1600,2000,2500,3200,4000,5000,6300}),0)</f>
        <v>5000</v>
      </c>
      <c r="M2612" s="9" t="str">
        <f t="shared" si="201"/>
        <v>Straight Feeder</v>
      </c>
      <c r="N2612" s="9" t="str">
        <f t="shared" si="202"/>
        <v>CU</v>
      </c>
      <c r="O2612" s="13" t="str">
        <f t="shared" si="203"/>
        <v>Silver</v>
      </c>
      <c r="P2612" s="9" t="str">
        <f t="shared" si="204"/>
        <v>Epoxy</v>
      </c>
      <c r="Q2612" s="9" t="str">
        <f t="shared" si="205"/>
        <v>5</v>
      </c>
      <c r="R26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12" s="14" t="str">
        <f>IF(ProjectsDB[[#This Row],[Item Type]]="Straight Plug-In",_xlfn.TEXTJOIN("-",TRUE,M2612&amp;"-"&amp;_xlfn.LET(_xlpm.txt,ProjectsDB[[#This Row],[Assembly]],_xlpm.pos,FIND("SP",_xlpm.txt),_xlpm.pre,LEFT(_xlpm.txt,_xlpm.pos-1),IF(RIGHT(_xlpm.pre,3)="123","3PL",IF(RIGHT(_xlpm.pre,2)="12","2PL",IF(RIGHT(_xlpm.pre,1)="1","1PL","3PL")))),N2612,O2612,P2612,Q2612&amp;"W",R2612),_xlfn.TEXTJOIN("-",TRUE,M2612,N2612,O2612,P2612,Q2612&amp;"W",R2612))</f>
        <v>Straight Feeder-CU-Silver-Epoxy-5W-2</v>
      </c>
      <c r="T2612" s="14" t="str">
        <f>IF(COUNTIF(Cycletime[Element Desc.],ProjectsDB[[#This Row],[Element Desc.]])&gt;0,"Found","Not Found")</f>
        <v>Found</v>
      </c>
    </row>
    <row r="2613" spans="2:20" x14ac:dyDescent="0.25">
      <c r="B2613" s="8" t="s">
        <v>5431</v>
      </c>
      <c r="C2613" s="9" t="s">
        <v>5432</v>
      </c>
      <c r="D2613" s="9" t="s">
        <v>5433</v>
      </c>
      <c r="E2613" s="10">
        <v>15</v>
      </c>
      <c r="F2613" s="9" t="s">
        <v>5072</v>
      </c>
      <c r="G2613" s="9" t="s">
        <v>22</v>
      </c>
      <c r="H2613" s="11"/>
      <c r="I2613" s="12">
        <v>3000</v>
      </c>
      <c r="J2613" s="12"/>
      <c r="K2613" s="12"/>
      <c r="L2613" s="12">
        <f t="array" ref="L2613">IFERROR(LOOKUP(2^15,SEARCH({"40A","63A","80A","100A","125A","160A","200A","250A","400A","630A","800A","1000A","1250A","1600A","2000A","2500A","3200A","4000A","5000A","6300A"},UPPER(D2613)),{40,63,80,100,125,160,200,250,400,630,800,1000,1250,1600,2000,2500,3200,4000,5000,6300}),0)</f>
        <v>5000</v>
      </c>
      <c r="M2613" s="9" t="str">
        <f t="shared" si="201"/>
        <v>Straight Feeder</v>
      </c>
      <c r="N2613" s="9" t="str">
        <f t="shared" si="202"/>
        <v>CU</v>
      </c>
      <c r="O2613" s="13" t="str">
        <f t="shared" si="203"/>
        <v>Silver</v>
      </c>
      <c r="P2613" s="9" t="str">
        <f t="shared" si="204"/>
        <v>Epoxy</v>
      </c>
      <c r="Q2613" s="9" t="str">
        <f t="shared" si="205"/>
        <v>5</v>
      </c>
      <c r="R26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13" s="14" t="str">
        <f>IF(ProjectsDB[[#This Row],[Item Type]]="Straight Plug-In",_xlfn.TEXTJOIN("-",TRUE,M2613&amp;"-"&amp;_xlfn.LET(_xlpm.txt,ProjectsDB[[#This Row],[Assembly]],_xlpm.pos,FIND("SP",_xlpm.txt),_xlpm.pre,LEFT(_xlpm.txt,_xlpm.pos-1),IF(RIGHT(_xlpm.pre,3)="123","3PL",IF(RIGHT(_xlpm.pre,2)="12","2PL",IF(RIGHT(_xlpm.pre,1)="1","1PL","3PL")))),N2613,O2613,P2613,Q2613&amp;"W",R2613),_xlfn.TEXTJOIN("-",TRUE,M2613,N2613,O2613,P2613,Q2613&amp;"W",R2613))</f>
        <v>Straight Feeder-CU-Silver-Epoxy-5W-2</v>
      </c>
      <c r="T2613" s="14" t="str">
        <f>IF(COUNTIF(Cycletime[Element Desc.],ProjectsDB[[#This Row],[Element Desc.]])&gt;0,"Found","Not Found")</f>
        <v>Found</v>
      </c>
    </row>
    <row r="2614" spans="2:20" x14ac:dyDescent="0.25">
      <c r="B2614" s="8" t="s">
        <v>5434</v>
      </c>
      <c r="C2614" s="9" t="s">
        <v>5435</v>
      </c>
      <c r="D2614" s="9" t="s">
        <v>5436</v>
      </c>
      <c r="E2614" s="10">
        <v>1</v>
      </c>
      <c r="F2614" s="9" t="s">
        <v>5072</v>
      </c>
      <c r="G2614" s="9" t="s">
        <v>22</v>
      </c>
      <c r="H2614" s="11"/>
      <c r="I2614" s="12">
        <v>505</v>
      </c>
      <c r="J2614" s="12">
        <v>505</v>
      </c>
      <c r="K2614" s="12"/>
      <c r="L2614" s="12">
        <f t="array" ref="L2614">IFERROR(LOOKUP(2^15,SEARCH({"40A","63A","80A","100A","125A","160A","200A","250A","400A","630A","800A","1000A","1250A","1600A","2000A","2500A","3200A","4000A","5000A","6300A"},UPPER(D2614)),{40,63,80,100,125,160,200,250,400,630,800,1000,1250,1600,2000,2500,3200,4000,5000,6300}),0)</f>
        <v>5000</v>
      </c>
      <c r="M2614" s="9" t="str">
        <f t="shared" si="201"/>
        <v>Elbow Edge</v>
      </c>
      <c r="N2614" s="9" t="str">
        <f t="shared" si="202"/>
        <v>CU</v>
      </c>
      <c r="O2614" s="13" t="str">
        <f t="shared" si="203"/>
        <v>Silver</v>
      </c>
      <c r="P2614" s="9" t="str">
        <f t="shared" si="204"/>
        <v>Epoxy</v>
      </c>
      <c r="Q2614" s="9" t="str">
        <f t="shared" si="205"/>
        <v>5</v>
      </c>
      <c r="R26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14" s="14" t="str">
        <f>IF(ProjectsDB[[#This Row],[Item Type]]="Straight Plug-In",_xlfn.TEXTJOIN("-",TRUE,M2614&amp;"-"&amp;_xlfn.LET(_xlpm.txt,ProjectsDB[[#This Row],[Assembly]],_xlpm.pos,FIND("SP",_xlpm.txt),_xlpm.pre,LEFT(_xlpm.txt,_xlpm.pos-1),IF(RIGHT(_xlpm.pre,3)="123","3PL",IF(RIGHT(_xlpm.pre,2)="12","2PL",IF(RIGHT(_xlpm.pre,1)="1","1PL","3PL")))),N2614,O2614,P2614,Q2614&amp;"W",R2614),_xlfn.TEXTJOIN("-",TRUE,M2614,N2614,O2614,P2614,Q2614&amp;"W",R2614))</f>
        <v>Elbow Edge-CU-Silver-Epoxy-5W-2</v>
      </c>
      <c r="T2614" s="14" t="str">
        <f>IF(COUNTIF(Cycletime[Element Desc.],ProjectsDB[[#This Row],[Element Desc.]])&gt;0,"Found","Not Found")</f>
        <v>Found</v>
      </c>
    </row>
    <row r="2615" spans="2:20" x14ac:dyDescent="0.25">
      <c r="B2615" s="8" t="s">
        <v>5437</v>
      </c>
      <c r="C2615" s="9" t="s">
        <v>5438</v>
      </c>
      <c r="D2615" s="9" t="s">
        <v>5439</v>
      </c>
      <c r="E2615" s="10">
        <v>1</v>
      </c>
      <c r="F2615" s="9" t="s">
        <v>5072</v>
      </c>
      <c r="G2615" s="9" t="s">
        <v>22</v>
      </c>
      <c r="H2615" s="11"/>
      <c r="I2615" s="12">
        <v>1500</v>
      </c>
      <c r="J2615" s="12"/>
      <c r="K2615" s="12"/>
      <c r="L2615" s="12">
        <f t="array" ref="L2615">IFERROR(LOOKUP(2^15,SEARCH({"40A","63A","80A","100A","125A","160A","200A","250A","400A","630A","800A","1000A","1250A","1600A","2000A","2500A","3200A","4000A","5000A","6300A"},UPPER(D2615)),{40,63,80,100,125,160,200,250,400,630,800,1000,1250,1600,2000,2500,3200,4000,5000,6300}),0)</f>
        <v>5000</v>
      </c>
      <c r="M2615" s="9" t="str">
        <f t="shared" si="201"/>
        <v>Straight Feeder</v>
      </c>
      <c r="N2615" s="9" t="str">
        <f t="shared" si="202"/>
        <v>CU</v>
      </c>
      <c r="O2615" s="13" t="str">
        <f t="shared" si="203"/>
        <v>Silver</v>
      </c>
      <c r="P2615" s="9" t="str">
        <f t="shared" si="204"/>
        <v>Epoxy</v>
      </c>
      <c r="Q2615" s="9" t="str">
        <f t="shared" si="205"/>
        <v>5</v>
      </c>
      <c r="R26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15" s="14" t="str">
        <f>IF(ProjectsDB[[#This Row],[Item Type]]="Straight Plug-In",_xlfn.TEXTJOIN("-",TRUE,M2615&amp;"-"&amp;_xlfn.LET(_xlpm.txt,ProjectsDB[[#This Row],[Assembly]],_xlpm.pos,FIND("SP",_xlpm.txt),_xlpm.pre,LEFT(_xlpm.txt,_xlpm.pos-1),IF(RIGHT(_xlpm.pre,3)="123","3PL",IF(RIGHT(_xlpm.pre,2)="12","2PL",IF(RIGHT(_xlpm.pre,1)="1","1PL","3PL")))),N2615,O2615,P2615,Q2615&amp;"W",R2615),_xlfn.TEXTJOIN("-",TRUE,M2615,N2615,O2615,P2615,Q2615&amp;"W",R2615))</f>
        <v>Straight Feeder-CU-Silver-Epoxy-5W-2</v>
      </c>
      <c r="T2615" s="14" t="str">
        <f>IF(COUNTIF(Cycletime[Element Desc.],ProjectsDB[[#This Row],[Element Desc.]])&gt;0,"Found","Not Found")</f>
        <v>Found</v>
      </c>
    </row>
    <row r="2616" spans="2:20" x14ac:dyDescent="0.25">
      <c r="B2616" s="8" t="s">
        <v>5440</v>
      </c>
      <c r="C2616" s="9" t="s">
        <v>5441</v>
      </c>
      <c r="D2616" s="9" t="s">
        <v>5442</v>
      </c>
      <c r="E2616" s="10">
        <v>1</v>
      </c>
      <c r="F2616" s="9" t="s">
        <v>5072</v>
      </c>
      <c r="G2616" s="9" t="s">
        <v>22</v>
      </c>
      <c r="H2616" s="11"/>
      <c r="I2616" s="12">
        <v>370</v>
      </c>
      <c r="J2616" s="12">
        <v>370</v>
      </c>
      <c r="K2616" s="12"/>
      <c r="L2616" s="12">
        <f t="array" ref="L2616">IFERROR(LOOKUP(2^15,SEARCH({"40A","63A","80A","100A","125A","160A","200A","250A","400A","630A","800A","1000A","1250A","1600A","2000A","2500A","3200A","4000A","5000A","6300A"},UPPER(D2616)),{40,63,80,100,125,160,200,250,400,630,800,1000,1250,1600,2000,2500,3200,4000,5000,6300}),0)</f>
        <v>5000</v>
      </c>
      <c r="M2616" s="9" t="str">
        <f t="shared" si="201"/>
        <v>Elbow Flat</v>
      </c>
      <c r="N2616" s="9" t="str">
        <f t="shared" si="202"/>
        <v>CU</v>
      </c>
      <c r="O2616" s="13" t="str">
        <f t="shared" si="203"/>
        <v>Silver</v>
      </c>
      <c r="P2616" s="9" t="str">
        <f t="shared" si="204"/>
        <v>Epoxy</v>
      </c>
      <c r="Q2616" s="9" t="str">
        <f t="shared" si="205"/>
        <v>5</v>
      </c>
      <c r="R26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16" s="14" t="str">
        <f>IF(ProjectsDB[[#This Row],[Item Type]]="Straight Plug-In",_xlfn.TEXTJOIN("-",TRUE,M2616&amp;"-"&amp;_xlfn.LET(_xlpm.txt,ProjectsDB[[#This Row],[Assembly]],_xlpm.pos,FIND("SP",_xlpm.txt),_xlpm.pre,LEFT(_xlpm.txt,_xlpm.pos-1),IF(RIGHT(_xlpm.pre,3)="123","3PL",IF(RIGHT(_xlpm.pre,2)="12","2PL",IF(RIGHT(_xlpm.pre,1)="1","1PL","3PL")))),N2616,O2616,P2616,Q2616&amp;"W",R2616),_xlfn.TEXTJOIN("-",TRUE,M2616,N2616,O2616,P2616,Q2616&amp;"W",R2616))</f>
        <v>Elbow Flat-CU-Silver-Epoxy-5W-2</v>
      </c>
      <c r="T2616" s="14" t="str">
        <f>IF(COUNTIF(Cycletime[Element Desc.],ProjectsDB[[#This Row],[Element Desc.]])&gt;0,"Found","Not Found")</f>
        <v>Found</v>
      </c>
    </row>
    <row r="2617" spans="2:20" x14ac:dyDescent="0.25">
      <c r="B2617" s="8" t="s">
        <v>5443</v>
      </c>
      <c r="C2617" s="9" t="s">
        <v>5444</v>
      </c>
      <c r="D2617" s="9" t="s">
        <v>5445</v>
      </c>
      <c r="E2617" s="10">
        <v>2</v>
      </c>
      <c r="F2617" s="9" t="s">
        <v>5072</v>
      </c>
      <c r="G2617" s="9" t="s">
        <v>22</v>
      </c>
      <c r="H2617" s="11"/>
      <c r="I2617" s="12">
        <v>425</v>
      </c>
      <c r="J2617" s="12"/>
      <c r="K2617" s="12"/>
      <c r="L2617" s="12">
        <f t="array" ref="L2617">IFERROR(LOOKUP(2^15,SEARCH({"40A","63A","80A","100A","125A","160A","200A","250A","400A","630A","800A","1000A","1250A","1600A","2000A","2500A","3200A","4000A","5000A","6300A"},UPPER(D2617)),{40,63,80,100,125,160,200,250,400,630,800,1000,1250,1600,2000,2500,3200,4000,5000,6300}),0)</f>
        <v>3200</v>
      </c>
      <c r="M2617" s="9" t="str">
        <f t="shared" si="201"/>
        <v>Flange Straight</v>
      </c>
      <c r="N2617" s="9" t="str">
        <f t="shared" si="202"/>
        <v>CU</v>
      </c>
      <c r="O2617" s="13" t="str">
        <f t="shared" si="203"/>
        <v>Silver</v>
      </c>
      <c r="P2617" s="9" t="str">
        <f t="shared" si="204"/>
        <v>PET</v>
      </c>
      <c r="Q2617" s="9" t="str">
        <f t="shared" si="205"/>
        <v>5</v>
      </c>
      <c r="R26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17" s="14" t="str">
        <f>IF(ProjectsDB[[#This Row],[Item Type]]="Straight Plug-In",_xlfn.TEXTJOIN("-",TRUE,M2617&amp;"-"&amp;_xlfn.LET(_xlpm.txt,ProjectsDB[[#This Row],[Assembly]],_xlpm.pos,FIND("SP",_xlpm.txt),_xlpm.pre,LEFT(_xlpm.txt,_xlpm.pos-1),IF(RIGHT(_xlpm.pre,3)="123","3PL",IF(RIGHT(_xlpm.pre,2)="12","2PL",IF(RIGHT(_xlpm.pre,1)="1","1PL","3PL")))),N2617,O2617,P2617,Q2617&amp;"W",R2617),_xlfn.TEXTJOIN("-",TRUE,M2617,N2617,O2617,P2617,Q2617&amp;"W",R2617))</f>
        <v>Flange Straight-CU-Silver-PET-5W-2</v>
      </c>
      <c r="T2617" s="14" t="str">
        <f>IF(COUNTIF(Cycletime[Element Desc.],ProjectsDB[[#This Row],[Element Desc.]])&gt;0,"Found","Not Found")</f>
        <v>Found</v>
      </c>
    </row>
    <row r="2618" spans="2:20" x14ac:dyDescent="0.25">
      <c r="B2618" s="8" t="s">
        <v>5446</v>
      </c>
      <c r="C2618" s="9" t="s">
        <v>5447</v>
      </c>
      <c r="D2618" s="9" t="s">
        <v>5448</v>
      </c>
      <c r="E2618" s="10">
        <v>2</v>
      </c>
      <c r="F2618" s="9" t="s">
        <v>5072</v>
      </c>
      <c r="G2618" s="9" t="s">
        <v>22</v>
      </c>
      <c r="H2618" s="11"/>
      <c r="I2618" s="12">
        <v>300</v>
      </c>
      <c r="J2618" s="12">
        <v>300</v>
      </c>
      <c r="K2618" s="12"/>
      <c r="L2618" s="12">
        <f t="array" ref="L2618">IFERROR(LOOKUP(2^15,SEARCH({"40A","63A","80A","100A","125A","160A","200A","250A","400A","630A","800A","1000A","1250A","1600A","2000A","2500A","3200A","4000A","5000A","6300A"},UPPER(D2618)),{40,63,80,100,125,160,200,250,400,630,800,1000,1250,1600,2000,2500,3200,4000,5000,6300}),0)</f>
        <v>3200</v>
      </c>
      <c r="M2618" s="9" t="str">
        <f t="shared" si="201"/>
        <v>Elbow Flat</v>
      </c>
      <c r="N2618" s="9" t="str">
        <f t="shared" si="202"/>
        <v>CU</v>
      </c>
      <c r="O2618" s="13" t="str">
        <f t="shared" si="203"/>
        <v>Silver</v>
      </c>
      <c r="P2618" s="9" t="str">
        <f t="shared" si="204"/>
        <v>PET</v>
      </c>
      <c r="Q2618" s="9" t="str">
        <f t="shared" si="205"/>
        <v>5</v>
      </c>
      <c r="R26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18" s="14" t="str">
        <f>IF(ProjectsDB[[#This Row],[Item Type]]="Straight Plug-In",_xlfn.TEXTJOIN("-",TRUE,M2618&amp;"-"&amp;_xlfn.LET(_xlpm.txt,ProjectsDB[[#This Row],[Assembly]],_xlpm.pos,FIND("SP",_xlpm.txt),_xlpm.pre,LEFT(_xlpm.txt,_xlpm.pos-1),IF(RIGHT(_xlpm.pre,3)="123","3PL",IF(RIGHT(_xlpm.pre,2)="12","2PL",IF(RIGHT(_xlpm.pre,1)="1","1PL","3PL")))),N2618,O2618,P2618,Q2618&amp;"W",R2618),_xlfn.TEXTJOIN("-",TRUE,M2618,N2618,O2618,P2618,Q2618&amp;"W",R2618))</f>
        <v>Elbow Flat-CU-Silver-PET-5W-2</v>
      </c>
      <c r="T2618" s="14" t="str">
        <f>IF(COUNTIF(Cycletime[Element Desc.],ProjectsDB[[#This Row],[Element Desc.]])&gt;0,"Found","Not Found")</f>
        <v>Found</v>
      </c>
    </row>
    <row r="2619" spans="2:20" x14ac:dyDescent="0.25">
      <c r="B2619" s="8" t="s">
        <v>5449</v>
      </c>
      <c r="C2619" s="9" t="s">
        <v>5450</v>
      </c>
      <c r="D2619" s="9" t="s">
        <v>5451</v>
      </c>
      <c r="E2619" s="10">
        <v>2</v>
      </c>
      <c r="F2619" s="9" t="s">
        <v>5072</v>
      </c>
      <c r="G2619" s="9" t="s">
        <v>22</v>
      </c>
      <c r="H2619" s="11"/>
      <c r="I2619" s="12">
        <v>430</v>
      </c>
      <c r="J2619" s="12">
        <v>430</v>
      </c>
      <c r="K2619" s="12"/>
      <c r="L2619" s="12">
        <f t="array" ref="L2619">IFERROR(LOOKUP(2^15,SEARCH({"40A","63A","80A","100A","125A","160A","200A","250A","400A","630A","800A","1000A","1250A","1600A","2000A","2500A","3200A","4000A","5000A","6300A"},UPPER(D2619)),{40,63,80,100,125,160,200,250,400,630,800,1000,1250,1600,2000,2500,3200,4000,5000,6300}),0)</f>
        <v>3200</v>
      </c>
      <c r="M2619" s="9" t="str">
        <f t="shared" si="201"/>
        <v>Elbow Edge</v>
      </c>
      <c r="N2619" s="9" t="str">
        <f t="shared" si="202"/>
        <v>CU</v>
      </c>
      <c r="O2619" s="13" t="str">
        <f t="shared" si="203"/>
        <v>Silver</v>
      </c>
      <c r="P2619" s="9" t="str">
        <f t="shared" si="204"/>
        <v>PET</v>
      </c>
      <c r="Q2619" s="9" t="str">
        <f t="shared" si="205"/>
        <v>5</v>
      </c>
      <c r="R26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19" s="14" t="str">
        <f>IF(ProjectsDB[[#This Row],[Item Type]]="Straight Plug-In",_xlfn.TEXTJOIN("-",TRUE,M2619&amp;"-"&amp;_xlfn.LET(_xlpm.txt,ProjectsDB[[#This Row],[Assembly]],_xlpm.pos,FIND("SP",_xlpm.txt),_xlpm.pre,LEFT(_xlpm.txt,_xlpm.pos-1),IF(RIGHT(_xlpm.pre,3)="123","3PL",IF(RIGHT(_xlpm.pre,2)="12","2PL",IF(RIGHT(_xlpm.pre,1)="1","1PL","3PL")))),N2619,O2619,P2619,Q2619&amp;"W",R2619),_xlfn.TEXTJOIN("-",TRUE,M2619,N2619,O2619,P2619,Q2619&amp;"W",R2619))</f>
        <v>Elbow Edge-CU-Silver-PET-5W-2</v>
      </c>
      <c r="T2619" s="14" t="str">
        <f>IF(COUNTIF(Cycletime[Element Desc.],ProjectsDB[[#This Row],[Element Desc.]])&gt;0,"Found","Not Found")</f>
        <v>Found</v>
      </c>
    </row>
    <row r="2620" spans="2:20" x14ac:dyDescent="0.25">
      <c r="B2620" s="8" t="s">
        <v>5452</v>
      </c>
      <c r="C2620" s="9" t="s">
        <v>5453</v>
      </c>
      <c r="D2620" s="9" t="s">
        <v>5454</v>
      </c>
      <c r="E2620" s="10">
        <v>1</v>
      </c>
      <c r="F2620" s="9" t="s">
        <v>5072</v>
      </c>
      <c r="G2620" s="9" t="s">
        <v>22</v>
      </c>
      <c r="H2620" s="11"/>
      <c r="I2620" s="12">
        <v>2000</v>
      </c>
      <c r="J2620" s="12"/>
      <c r="K2620" s="12"/>
      <c r="L2620" s="12">
        <f t="array" ref="L2620">IFERROR(LOOKUP(2^15,SEARCH({"40A","63A","80A","100A","125A","160A","200A","250A","400A","630A","800A","1000A","1250A","1600A","2000A","2500A","3200A","4000A","5000A","6300A"},UPPER(D2620)),{40,63,80,100,125,160,200,250,400,630,800,1000,1250,1600,2000,2500,3200,4000,5000,6300}),0)</f>
        <v>3200</v>
      </c>
      <c r="M2620" s="9" t="str">
        <f t="shared" si="201"/>
        <v>Straight Feeder</v>
      </c>
      <c r="N2620" s="9" t="str">
        <f t="shared" si="202"/>
        <v>CU</v>
      </c>
      <c r="O2620" s="13" t="str">
        <f t="shared" si="203"/>
        <v>Silver</v>
      </c>
      <c r="P2620" s="9" t="str">
        <f t="shared" si="204"/>
        <v>PET</v>
      </c>
      <c r="Q2620" s="9" t="str">
        <f t="shared" si="205"/>
        <v>5</v>
      </c>
      <c r="R26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20" s="14" t="str">
        <f>IF(ProjectsDB[[#This Row],[Item Type]]="Straight Plug-In",_xlfn.TEXTJOIN("-",TRUE,M2620&amp;"-"&amp;_xlfn.LET(_xlpm.txt,ProjectsDB[[#This Row],[Assembly]],_xlpm.pos,FIND("SP",_xlpm.txt),_xlpm.pre,LEFT(_xlpm.txt,_xlpm.pos-1),IF(RIGHT(_xlpm.pre,3)="123","3PL",IF(RIGHT(_xlpm.pre,2)="12","2PL",IF(RIGHT(_xlpm.pre,1)="1","1PL","3PL")))),N2620,O2620,P2620,Q2620&amp;"W",R2620),_xlfn.TEXTJOIN("-",TRUE,M2620,N2620,O2620,P2620,Q2620&amp;"W",R2620))</f>
        <v>Straight Feeder-CU-Silver-PET-5W-2</v>
      </c>
      <c r="T2620" s="14" t="str">
        <f>IF(COUNTIF(Cycletime[Element Desc.],ProjectsDB[[#This Row],[Element Desc.]])&gt;0,"Found","Not Found")</f>
        <v>Found</v>
      </c>
    </row>
    <row r="2621" spans="2:20" x14ac:dyDescent="0.25">
      <c r="B2621" s="8" t="s">
        <v>5455</v>
      </c>
      <c r="C2621" s="9" t="s">
        <v>5456</v>
      </c>
      <c r="D2621" s="9" t="s">
        <v>5457</v>
      </c>
      <c r="E2621" s="10">
        <v>4</v>
      </c>
      <c r="F2621" s="9" t="s">
        <v>5072</v>
      </c>
      <c r="G2621" s="9" t="s">
        <v>22</v>
      </c>
      <c r="H2621" s="11"/>
      <c r="I2621" s="12">
        <v>2000</v>
      </c>
      <c r="J2621" s="12"/>
      <c r="K2621" s="12"/>
      <c r="L2621" s="12">
        <f t="array" ref="L2621">IFERROR(LOOKUP(2^15,SEARCH({"40A","63A","80A","100A","125A","160A","200A","250A","400A","630A","800A","1000A","1250A","1600A","2000A","2500A","3200A","4000A","5000A","6300A"},UPPER(D2621)),{40,63,80,100,125,160,200,250,400,630,800,1000,1250,1600,2000,2500,3200,4000,5000,6300}),0)</f>
        <v>3200</v>
      </c>
      <c r="M2621" s="9" t="str">
        <f t="shared" si="201"/>
        <v>Straight Feeder</v>
      </c>
      <c r="N2621" s="9" t="str">
        <f t="shared" si="202"/>
        <v>CU</v>
      </c>
      <c r="O2621" s="13" t="str">
        <f t="shared" si="203"/>
        <v>Silver</v>
      </c>
      <c r="P2621" s="9" t="str">
        <f t="shared" si="204"/>
        <v>PET</v>
      </c>
      <c r="Q2621" s="9" t="str">
        <f t="shared" si="205"/>
        <v>5</v>
      </c>
      <c r="R26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21" s="14" t="str">
        <f>IF(ProjectsDB[[#This Row],[Item Type]]="Straight Plug-In",_xlfn.TEXTJOIN("-",TRUE,M2621&amp;"-"&amp;_xlfn.LET(_xlpm.txt,ProjectsDB[[#This Row],[Assembly]],_xlpm.pos,FIND("SP",_xlpm.txt),_xlpm.pre,LEFT(_xlpm.txt,_xlpm.pos-1),IF(RIGHT(_xlpm.pre,3)="123","3PL",IF(RIGHT(_xlpm.pre,2)="12","2PL",IF(RIGHT(_xlpm.pre,1)="1","1PL","3PL")))),N2621,O2621,P2621,Q2621&amp;"W",R2621),_xlfn.TEXTJOIN("-",TRUE,M2621,N2621,O2621,P2621,Q2621&amp;"W",R2621))</f>
        <v>Straight Feeder-CU-Silver-PET-5W-2</v>
      </c>
      <c r="T2621" s="14" t="str">
        <f>IF(COUNTIF(Cycletime[Element Desc.],ProjectsDB[[#This Row],[Element Desc.]])&gt;0,"Found","Not Found")</f>
        <v>Found</v>
      </c>
    </row>
    <row r="2622" spans="2:20" x14ac:dyDescent="0.25">
      <c r="B2622" s="8" t="s">
        <v>5458</v>
      </c>
      <c r="C2622" s="9" t="s">
        <v>5459</v>
      </c>
      <c r="D2622" s="9" t="s">
        <v>5460</v>
      </c>
      <c r="E2622" s="10">
        <v>1</v>
      </c>
      <c r="F2622" s="9" t="s">
        <v>5072</v>
      </c>
      <c r="G2622" s="9" t="s">
        <v>22</v>
      </c>
      <c r="H2622" s="11"/>
      <c r="I2622" s="12">
        <v>400</v>
      </c>
      <c r="J2622" s="12">
        <v>400</v>
      </c>
      <c r="K2622" s="12"/>
      <c r="L2622" s="12">
        <f t="array" ref="L2622">IFERROR(LOOKUP(2^15,SEARCH({"40A","63A","80A","100A","125A","160A","200A","250A","400A","630A","800A","1000A","1250A","1600A","2000A","2500A","3200A","4000A","5000A","6300A"},UPPER(D2622)),{40,63,80,100,125,160,200,250,400,630,800,1000,1250,1600,2000,2500,3200,4000,5000,6300}),0)</f>
        <v>3200</v>
      </c>
      <c r="M2622" s="9" t="str">
        <f t="shared" si="201"/>
        <v>Elbow Flat</v>
      </c>
      <c r="N2622" s="9" t="str">
        <f t="shared" si="202"/>
        <v>CU</v>
      </c>
      <c r="O2622" s="13" t="str">
        <f t="shared" si="203"/>
        <v>Silver</v>
      </c>
      <c r="P2622" s="9" t="str">
        <f t="shared" si="204"/>
        <v>PET</v>
      </c>
      <c r="Q2622" s="9" t="str">
        <f t="shared" si="205"/>
        <v>5</v>
      </c>
      <c r="R26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22" s="14" t="str">
        <f>IF(ProjectsDB[[#This Row],[Item Type]]="Straight Plug-In",_xlfn.TEXTJOIN("-",TRUE,M2622&amp;"-"&amp;_xlfn.LET(_xlpm.txt,ProjectsDB[[#This Row],[Assembly]],_xlpm.pos,FIND("SP",_xlpm.txt),_xlpm.pre,LEFT(_xlpm.txt,_xlpm.pos-1),IF(RIGHT(_xlpm.pre,3)="123","3PL",IF(RIGHT(_xlpm.pre,2)="12","2PL",IF(RIGHT(_xlpm.pre,1)="1","1PL","3PL")))),N2622,O2622,P2622,Q2622&amp;"W",R2622),_xlfn.TEXTJOIN("-",TRUE,M2622,N2622,O2622,P2622,Q2622&amp;"W",R2622))</f>
        <v>Elbow Flat-CU-Silver-PET-5W-2</v>
      </c>
      <c r="T2622" s="14" t="str">
        <f>IF(COUNTIF(Cycletime[Element Desc.],ProjectsDB[[#This Row],[Element Desc.]])&gt;0,"Found","Not Found")</f>
        <v>Found</v>
      </c>
    </row>
    <row r="2623" spans="2:20" x14ac:dyDescent="0.25">
      <c r="B2623" s="8" t="s">
        <v>5461</v>
      </c>
      <c r="C2623" s="9" t="s">
        <v>5462</v>
      </c>
      <c r="D2623" s="9" t="s">
        <v>5463</v>
      </c>
      <c r="E2623" s="10">
        <v>1</v>
      </c>
      <c r="F2623" s="9" t="s">
        <v>5072</v>
      </c>
      <c r="G2623" s="9" t="s">
        <v>22</v>
      </c>
      <c r="H2623" s="11"/>
      <c r="I2623" s="12">
        <v>780</v>
      </c>
      <c r="J2623" s="12">
        <v>780</v>
      </c>
      <c r="K2623" s="12"/>
      <c r="L2623" s="12">
        <f t="array" ref="L2623">IFERROR(LOOKUP(2^15,SEARCH({"40A","63A","80A","100A","125A","160A","200A","250A","400A","630A","800A","1000A","1250A","1600A","2000A","2500A","3200A","4000A","5000A","6300A"},UPPER(D2623)),{40,63,80,100,125,160,200,250,400,630,800,1000,1250,1600,2000,2500,3200,4000,5000,6300}),0)</f>
        <v>3200</v>
      </c>
      <c r="M2623" s="9" t="str">
        <f t="shared" si="201"/>
        <v>Elbow Flat</v>
      </c>
      <c r="N2623" s="9" t="str">
        <f t="shared" si="202"/>
        <v>CU</v>
      </c>
      <c r="O2623" s="13" t="str">
        <f t="shared" si="203"/>
        <v>Silver</v>
      </c>
      <c r="P2623" s="9" t="str">
        <f t="shared" si="204"/>
        <v>PET</v>
      </c>
      <c r="Q2623" s="9" t="str">
        <f t="shared" si="205"/>
        <v>5</v>
      </c>
      <c r="R26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23" s="14" t="str">
        <f>IF(ProjectsDB[[#This Row],[Item Type]]="Straight Plug-In",_xlfn.TEXTJOIN("-",TRUE,M2623&amp;"-"&amp;_xlfn.LET(_xlpm.txt,ProjectsDB[[#This Row],[Assembly]],_xlpm.pos,FIND("SP",_xlpm.txt),_xlpm.pre,LEFT(_xlpm.txt,_xlpm.pos-1),IF(RIGHT(_xlpm.pre,3)="123","3PL",IF(RIGHT(_xlpm.pre,2)="12","2PL",IF(RIGHT(_xlpm.pre,1)="1","1PL","3PL")))),N2623,O2623,P2623,Q2623&amp;"W",R2623),_xlfn.TEXTJOIN("-",TRUE,M2623,N2623,O2623,P2623,Q2623&amp;"W",R2623))</f>
        <v>Elbow Flat-CU-Silver-PET-5W-2</v>
      </c>
      <c r="T2623" s="14" t="str">
        <f>IF(COUNTIF(Cycletime[Element Desc.],ProjectsDB[[#This Row],[Element Desc.]])&gt;0,"Found","Not Found")</f>
        <v>Found</v>
      </c>
    </row>
    <row r="2624" spans="2:20" x14ac:dyDescent="0.25">
      <c r="B2624" s="8" t="s">
        <v>5464</v>
      </c>
      <c r="C2624" s="9" t="s">
        <v>5465</v>
      </c>
      <c r="D2624" s="9" t="s">
        <v>5466</v>
      </c>
      <c r="E2624" s="10">
        <v>1</v>
      </c>
      <c r="F2624" s="9" t="s">
        <v>5072</v>
      </c>
      <c r="G2624" s="9" t="s">
        <v>22</v>
      </c>
      <c r="H2624" s="11"/>
      <c r="I2624" s="12">
        <v>890</v>
      </c>
      <c r="J2624" s="12">
        <v>890</v>
      </c>
      <c r="K2624" s="12"/>
      <c r="L2624" s="12">
        <f t="array" ref="L2624">IFERROR(LOOKUP(2^15,SEARCH({"40A","63A","80A","100A","125A","160A","200A","250A","400A","630A","800A","1000A","1250A","1600A","2000A","2500A","3200A","4000A","5000A","6300A"},UPPER(D2624)),{40,63,80,100,125,160,200,250,400,630,800,1000,1250,1600,2000,2500,3200,4000,5000,6300}),0)</f>
        <v>3200</v>
      </c>
      <c r="M2624" s="9" t="str">
        <f t="shared" si="201"/>
        <v>Elbow Flat</v>
      </c>
      <c r="N2624" s="9" t="str">
        <f t="shared" si="202"/>
        <v>CU</v>
      </c>
      <c r="O2624" s="13" t="str">
        <f t="shared" si="203"/>
        <v>Silver</v>
      </c>
      <c r="P2624" s="9" t="str">
        <f t="shared" si="204"/>
        <v>PET</v>
      </c>
      <c r="Q2624" s="9" t="str">
        <f t="shared" si="205"/>
        <v>5</v>
      </c>
      <c r="R26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24" s="14" t="str">
        <f>IF(ProjectsDB[[#This Row],[Item Type]]="Straight Plug-In",_xlfn.TEXTJOIN("-",TRUE,M2624&amp;"-"&amp;_xlfn.LET(_xlpm.txt,ProjectsDB[[#This Row],[Assembly]],_xlpm.pos,FIND("SP",_xlpm.txt),_xlpm.pre,LEFT(_xlpm.txt,_xlpm.pos-1),IF(RIGHT(_xlpm.pre,3)="123","3PL",IF(RIGHT(_xlpm.pre,2)="12","2PL",IF(RIGHT(_xlpm.pre,1)="1","1PL","3PL")))),N2624,O2624,P2624,Q2624&amp;"W",R2624),_xlfn.TEXTJOIN("-",TRUE,M2624,N2624,O2624,P2624,Q2624&amp;"W",R2624))</f>
        <v>Elbow Flat-CU-Silver-PET-5W-2</v>
      </c>
      <c r="T2624" s="14" t="str">
        <f>IF(COUNTIF(Cycletime[Element Desc.],ProjectsDB[[#This Row],[Element Desc.]])&gt;0,"Found","Not Found")</f>
        <v>Found</v>
      </c>
    </row>
    <row r="2625" spans="2:20" x14ac:dyDescent="0.25">
      <c r="B2625" s="8" t="s">
        <v>5467</v>
      </c>
      <c r="C2625" s="9" t="s">
        <v>5468</v>
      </c>
      <c r="D2625" s="9" t="s">
        <v>5469</v>
      </c>
      <c r="E2625" s="10">
        <v>2</v>
      </c>
      <c r="F2625" s="9" t="s">
        <v>5072</v>
      </c>
      <c r="G2625" s="9" t="s">
        <v>22</v>
      </c>
      <c r="H2625" s="11"/>
      <c r="I2625" s="12">
        <v>300</v>
      </c>
      <c r="J2625" s="12">
        <v>300</v>
      </c>
      <c r="K2625" s="12"/>
      <c r="L2625" s="12">
        <f t="array" ref="L2625">IFERROR(LOOKUP(2^15,SEARCH({"40A","63A","80A","100A","125A","160A","200A","250A","400A","630A","800A","1000A","1250A","1600A","2000A","2500A","3200A","4000A","5000A","6300A"},UPPER(D2625)),{40,63,80,100,125,160,200,250,400,630,800,1000,1250,1600,2000,2500,3200,4000,5000,6300}),0)</f>
        <v>3200</v>
      </c>
      <c r="M2625" s="9" t="str">
        <f t="shared" si="201"/>
        <v>Elbow Flat</v>
      </c>
      <c r="N2625" s="9" t="str">
        <f t="shared" si="202"/>
        <v>CU</v>
      </c>
      <c r="O2625" s="13" t="str">
        <f t="shared" si="203"/>
        <v>Silver</v>
      </c>
      <c r="P2625" s="9" t="str">
        <f t="shared" si="204"/>
        <v>PET</v>
      </c>
      <c r="Q2625" s="9" t="str">
        <f t="shared" si="205"/>
        <v>5</v>
      </c>
      <c r="R26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25" s="14" t="str">
        <f>IF(ProjectsDB[[#This Row],[Item Type]]="Straight Plug-In",_xlfn.TEXTJOIN("-",TRUE,M2625&amp;"-"&amp;_xlfn.LET(_xlpm.txt,ProjectsDB[[#This Row],[Assembly]],_xlpm.pos,FIND("SP",_xlpm.txt),_xlpm.pre,LEFT(_xlpm.txt,_xlpm.pos-1),IF(RIGHT(_xlpm.pre,3)="123","3PL",IF(RIGHT(_xlpm.pre,2)="12","2PL",IF(RIGHT(_xlpm.pre,1)="1","1PL","3PL")))),N2625,O2625,P2625,Q2625&amp;"W",R2625),_xlfn.TEXTJOIN("-",TRUE,M2625,N2625,O2625,P2625,Q2625&amp;"W",R2625))</f>
        <v>Elbow Flat-CU-Silver-PET-5W-2</v>
      </c>
      <c r="T2625" s="14" t="str">
        <f>IF(COUNTIF(Cycletime[Element Desc.],ProjectsDB[[#This Row],[Element Desc.]])&gt;0,"Found","Not Found")</f>
        <v>Found</v>
      </c>
    </row>
    <row r="2626" spans="2:20" x14ac:dyDescent="0.25">
      <c r="B2626" s="8" t="s">
        <v>5470</v>
      </c>
      <c r="C2626" s="9" t="s">
        <v>5471</v>
      </c>
      <c r="D2626" s="9" t="s">
        <v>5472</v>
      </c>
      <c r="E2626" s="10">
        <v>2</v>
      </c>
      <c r="F2626" s="9" t="s">
        <v>5072</v>
      </c>
      <c r="G2626" s="9" t="s">
        <v>22</v>
      </c>
      <c r="H2626" s="11"/>
      <c r="I2626" s="12">
        <v>430</v>
      </c>
      <c r="J2626" s="12">
        <v>430</v>
      </c>
      <c r="K2626" s="12"/>
      <c r="L2626" s="12">
        <f t="array" ref="L2626">IFERROR(LOOKUP(2^15,SEARCH({"40A","63A","80A","100A","125A","160A","200A","250A","400A","630A","800A","1000A","1250A","1600A","2000A","2500A","3200A","4000A","5000A","6300A"},UPPER(D2626)),{40,63,80,100,125,160,200,250,400,630,800,1000,1250,1600,2000,2500,3200,4000,5000,6300}),0)</f>
        <v>3200</v>
      </c>
      <c r="M2626" s="9" t="str">
        <f t="shared" si="201"/>
        <v>Elbow Edge</v>
      </c>
      <c r="N2626" s="9" t="str">
        <f t="shared" si="202"/>
        <v>CU</v>
      </c>
      <c r="O2626" s="13" t="str">
        <f t="shared" si="203"/>
        <v>Silver</v>
      </c>
      <c r="P2626" s="9" t="str">
        <f t="shared" si="204"/>
        <v>PET</v>
      </c>
      <c r="Q2626" s="9" t="str">
        <f t="shared" si="205"/>
        <v>5</v>
      </c>
      <c r="R26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26" s="14" t="str">
        <f>IF(ProjectsDB[[#This Row],[Item Type]]="Straight Plug-In",_xlfn.TEXTJOIN("-",TRUE,M2626&amp;"-"&amp;_xlfn.LET(_xlpm.txt,ProjectsDB[[#This Row],[Assembly]],_xlpm.pos,FIND("SP",_xlpm.txt),_xlpm.pre,LEFT(_xlpm.txt,_xlpm.pos-1),IF(RIGHT(_xlpm.pre,3)="123","3PL",IF(RIGHT(_xlpm.pre,2)="12","2PL",IF(RIGHT(_xlpm.pre,1)="1","1PL","3PL")))),N2626,O2626,P2626,Q2626&amp;"W",R2626),_xlfn.TEXTJOIN("-",TRUE,M2626,N2626,O2626,P2626,Q2626&amp;"W",R2626))</f>
        <v>Elbow Edge-CU-Silver-PET-5W-2</v>
      </c>
      <c r="T2626" s="14" t="str">
        <f>IF(COUNTIF(Cycletime[Element Desc.],ProjectsDB[[#This Row],[Element Desc.]])&gt;0,"Found","Not Found")</f>
        <v>Found</v>
      </c>
    </row>
    <row r="2627" spans="2:20" x14ac:dyDescent="0.25">
      <c r="B2627" s="8" t="s">
        <v>5473</v>
      </c>
      <c r="C2627" s="9" t="s">
        <v>5083</v>
      </c>
      <c r="D2627" s="9" t="s">
        <v>5084</v>
      </c>
      <c r="E2627" s="10">
        <v>4</v>
      </c>
      <c r="F2627" s="9" t="s">
        <v>5072</v>
      </c>
      <c r="G2627" s="9" t="s">
        <v>22</v>
      </c>
      <c r="H2627" s="11"/>
      <c r="I2627" s="12">
        <v>3000</v>
      </c>
      <c r="J2627" s="12"/>
      <c r="K2627" s="12"/>
      <c r="L2627" s="12">
        <f t="array" ref="L2627">IFERROR(LOOKUP(2^15,SEARCH({"40A","63A","80A","100A","125A","160A","200A","250A","400A","630A","800A","1000A","1250A","1600A","2000A","2500A","3200A","4000A","5000A","6300A"},UPPER(D2627)),{40,63,80,100,125,160,200,250,400,630,800,1000,1250,1600,2000,2500,3200,4000,5000,6300}),0)</f>
        <v>3200</v>
      </c>
      <c r="M2627" s="9" t="str">
        <f t="shared" si="201"/>
        <v>Straight Feeder</v>
      </c>
      <c r="N2627" s="9" t="str">
        <f t="shared" si="202"/>
        <v>CU</v>
      </c>
      <c r="O2627" s="13" t="str">
        <f t="shared" si="203"/>
        <v>Silver</v>
      </c>
      <c r="P2627" s="9" t="str">
        <f t="shared" si="204"/>
        <v>PET</v>
      </c>
      <c r="Q2627" s="9" t="str">
        <f t="shared" si="205"/>
        <v>5</v>
      </c>
      <c r="R26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27" s="14" t="str">
        <f>IF(ProjectsDB[[#This Row],[Item Type]]="Straight Plug-In",_xlfn.TEXTJOIN("-",TRUE,M2627&amp;"-"&amp;_xlfn.LET(_xlpm.txt,ProjectsDB[[#This Row],[Assembly]],_xlpm.pos,FIND("SP",_xlpm.txt),_xlpm.pre,LEFT(_xlpm.txt,_xlpm.pos-1),IF(RIGHT(_xlpm.pre,3)="123","3PL",IF(RIGHT(_xlpm.pre,2)="12","2PL",IF(RIGHT(_xlpm.pre,1)="1","1PL","3PL")))),N2627,O2627,P2627,Q2627&amp;"W",R2627),_xlfn.TEXTJOIN("-",TRUE,M2627,N2627,O2627,P2627,Q2627&amp;"W",R2627))</f>
        <v>Straight Feeder-CU-Silver-PET-5W-2</v>
      </c>
      <c r="T2627" s="14" t="str">
        <f>IF(COUNTIF(Cycletime[Element Desc.],ProjectsDB[[#This Row],[Element Desc.]])&gt;0,"Found","Not Found")</f>
        <v>Found</v>
      </c>
    </row>
    <row r="2628" spans="2:20" x14ac:dyDescent="0.25">
      <c r="B2628" s="8" t="s">
        <v>5474</v>
      </c>
      <c r="C2628" s="9" t="s">
        <v>5086</v>
      </c>
      <c r="D2628" s="9" t="s">
        <v>5087</v>
      </c>
      <c r="E2628" s="10">
        <v>21</v>
      </c>
      <c r="F2628" s="9" t="s">
        <v>5072</v>
      </c>
      <c r="G2628" s="9" t="s">
        <v>22</v>
      </c>
      <c r="H2628" s="11"/>
      <c r="I2628" s="12"/>
      <c r="J2628" s="12"/>
      <c r="K2628" s="12"/>
      <c r="L2628" s="12">
        <f t="array" ref="L2628">IFERROR(LOOKUP(2^15,SEARCH({"40A","63A","80A","100A","125A","160A","200A","250A","400A","630A","800A","1000A","1250A","1600A","2000A","2500A","3200A","4000A","5000A","6300A"},UPPER(D2628)),{40,63,80,100,125,160,200,250,400,630,800,1000,1250,1600,2000,2500,3200,4000,5000,6300}),0)</f>
        <v>3200</v>
      </c>
      <c r="M2628" s="9" t="str">
        <f t="shared" ref="M2628:M2691" si="206">_xlfn.LET(_xlpm.d,UPPER(TRIM(SUBSTITUTE(SUBSTITUTE(D2628,CHAR(160),"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2628" s="9" t="str">
        <f t="shared" ref="N2628:N2691" si="207">IF(ISNUMBER(SEARCH("CU",D2628)),"CU",IF(ISNUMBER(SEARCH("AL",D2628)),"AL",IF(ISNUMBER(SEARCH("Copper",D2628)),"CU","SH")))</f>
        <v>CU</v>
      </c>
      <c r="O2628" s="13" t="str">
        <f t="shared" ref="O2628:O2691" si="208">IF(ISNUMBER(SEARCH("Silver",D2628)),"Silver",IF(ISNUMBER(SEARCH("Tin",D2628)),"Tin","None"))</f>
        <v>Silver</v>
      </c>
      <c r="P2628" s="9" t="str">
        <f t="shared" ref="P2628:P2691" si="209">IF(ISNUMBER(SEARCH("Epoxy",D2628)),"Epoxy",IF(ISNUMBER(SEARCH("PET",D2628)),"PET","None"))</f>
        <v>None</v>
      </c>
      <c r="Q2628" s="9" t="str">
        <f t="shared" ref="Q2628:Q2691" si="210">IF(ISNUMBER(SEARCH("3-Wire",D2628)),"3",IF(ISNUMBER(SEARCH("4-Wire",D2628)),"4",IF(ISNUMBER(SEARCH("5-Wire",D2628)),"5",IF(ISNUMBER(SEARCH("6-Wire",D2628)),"6","0"))))</f>
        <v>5</v>
      </c>
      <c r="R26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28" s="14" t="str">
        <f>IF(ProjectsDB[[#This Row],[Item Type]]="Straight Plug-In",_xlfn.TEXTJOIN("-",TRUE,M2628&amp;"-"&amp;_xlfn.LET(_xlpm.txt,ProjectsDB[[#This Row],[Assembly]],_xlpm.pos,FIND("SP",_xlpm.txt),_xlpm.pre,LEFT(_xlpm.txt,_xlpm.pos-1),IF(RIGHT(_xlpm.pre,3)="123","3PL",IF(RIGHT(_xlpm.pre,2)="12","2PL",IF(RIGHT(_xlpm.pre,1)="1","1PL","3PL")))),N2628,O2628,P2628,Q2628&amp;"W",R2628),_xlfn.TEXTJOIN("-",TRUE,M2628,N2628,O2628,P2628,Q2628&amp;"W",R2628))</f>
        <v>Joint Pack-CU-Silver-None-5W-2</v>
      </c>
      <c r="T2628" s="14" t="str">
        <f>IF(COUNTIF(Cycletime[Element Desc.],ProjectsDB[[#This Row],[Element Desc.]])&gt;0,"Found","Not Found")</f>
        <v>Found</v>
      </c>
    </row>
    <row r="2629" spans="2:20" x14ac:dyDescent="0.25">
      <c r="B2629" s="8" t="s">
        <v>5475</v>
      </c>
      <c r="C2629" s="9" t="s">
        <v>5420</v>
      </c>
      <c r="D2629" s="9" t="s">
        <v>5421</v>
      </c>
      <c r="E2629" s="10">
        <v>2</v>
      </c>
      <c r="F2629" s="9" t="s">
        <v>5072</v>
      </c>
      <c r="G2629" s="9" t="s">
        <v>22</v>
      </c>
      <c r="H2629" s="11"/>
      <c r="I2629" s="12">
        <v>425</v>
      </c>
      <c r="J2629" s="12"/>
      <c r="K2629" s="12"/>
      <c r="L2629" s="12">
        <f t="array" ref="L2629">IFERROR(LOOKUP(2^15,SEARCH({"40A","63A","80A","100A","125A","160A","200A","250A","400A","630A","800A","1000A","1250A","1600A","2000A","2500A","3200A","4000A","5000A","6300A"},UPPER(D2629)),{40,63,80,100,125,160,200,250,400,630,800,1000,1250,1600,2000,2500,3200,4000,5000,6300}),0)</f>
        <v>5000</v>
      </c>
      <c r="M2629" s="9" t="str">
        <f t="shared" si="206"/>
        <v>Flange Straight</v>
      </c>
      <c r="N2629" s="9" t="str">
        <f t="shared" si="207"/>
        <v>CU</v>
      </c>
      <c r="O2629" s="13" t="str">
        <f t="shared" si="208"/>
        <v>Silver</v>
      </c>
      <c r="P2629" s="9" t="str">
        <f t="shared" si="209"/>
        <v>Epoxy</v>
      </c>
      <c r="Q2629" s="9" t="str">
        <f t="shared" si="210"/>
        <v>5</v>
      </c>
      <c r="R26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29" s="14" t="str">
        <f>IF(ProjectsDB[[#This Row],[Item Type]]="Straight Plug-In",_xlfn.TEXTJOIN("-",TRUE,M2629&amp;"-"&amp;_xlfn.LET(_xlpm.txt,ProjectsDB[[#This Row],[Assembly]],_xlpm.pos,FIND("SP",_xlpm.txt),_xlpm.pre,LEFT(_xlpm.txt,_xlpm.pos-1),IF(RIGHT(_xlpm.pre,3)="123","3PL",IF(RIGHT(_xlpm.pre,2)="12","2PL",IF(RIGHT(_xlpm.pre,1)="1","1PL","3PL")))),N2629,O2629,P2629,Q2629&amp;"W",R2629),_xlfn.TEXTJOIN("-",TRUE,M2629,N2629,O2629,P2629,Q2629&amp;"W",R2629))</f>
        <v>Flange Straight-CU-Silver-Epoxy-5W-2</v>
      </c>
      <c r="T2629" s="14" t="str">
        <f>IF(COUNTIF(Cycletime[Element Desc.],ProjectsDB[[#This Row],[Element Desc.]])&gt;0,"Found","Not Found")</f>
        <v>Found</v>
      </c>
    </row>
    <row r="2630" spans="2:20" x14ac:dyDescent="0.25">
      <c r="B2630" s="8" t="s">
        <v>5476</v>
      </c>
      <c r="C2630" s="9" t="s">
        <v>5423</v>
      </c>
      <c r="D2630" s="9" t="s">
        <v>5424</v>
      </c>
      <c r="E2630" s="10">
        <v>2</v>
      </c>
      <c r="F2630" s="9" t="s">
        <v>5072</v>
      </c>
      <c r="G2630" s="9" t="s">
        <v>22</v>
      </c>
      <c r="H2630" s="11"/>
      <c r="I2630" s="12">
        <v>300</v>
      </c>
      <c r="J2630" s="12">
        <v>300</v>
      </c>
      <c r="K2630" s="12"/>
      <c r="L2630" s="12">
        <f t="array" ref="L2630">IFERROR(LOOKUP(2^15,SEARCH({"40A","63A","80A","100A","125A","160A","200A","250A","400A","630A","800A","1000A","1250A","1600A","2000A","2500A","3200A","4000A","5000A","6300A"},UPPER(D2630)),{40,63,80,100,125,160,200,250,400,630,800,1000,1250,1600,2000,2500,3200,4000,5000,6300}),0)</f>
        <v>5000</v>
      </c>
      <c r="M2630" s="9" t="str">
        <f t="shared" si="206"/>
        <v>Elbow Flat</v>
      </c>
      <c r="N2630" s="9" t="str">
        <f t="shared" si="207"/>
        <v>CU</v>
      </c>
      <c r="O2630" s="13" t="str">
        <f t="shared" si="208"/>
        <v>Silver</v>
      </c>
      <c r="P2630" s="9" t="str">
        <f t="shared" si="209"/>
        <v>Epoxy</v>
      </c>
      <c r="Q2630" s="9" t="str">
        <f t="shared" si="210"/>
        <v>5</v>
      </c>
      <c r="R26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30" s="14" t="str">
        <f>IF(ProjectsDB[[#This Row],[Item Type]]="Straight Plug-In",_xlfn.TEXTJOIN("-",TRUE,M2630&amp;"-"&amp;_xlfn.LET(_xlpm.txt,ProjectsDB[[#This Row],[Assembly]],_xlpm.pos,FIND("SP",_xlpm.txt),_xlpm.pre,LEFT(_xlpm.txt,_xlpm.pos-1),IF(RIGHT(_xlpm.pre,3)="123","3PL",IF(RIGHT(_xlpm.pre,2)="12","2PL",IF(RIGHT(_xlpm.pre,1)="1","1PL","3PL")))),N2630,O2630,P2630,Q2630&amp;"W",R2630),_xlfn.TEXTJOIN("-",TRUE,M2630,N2630,O2630,P2630,Q2630&amp;"W",R2630))</f>
        <v>Elbow Flat-CU-Silver-Epoxy-5W-2</v>
      </c>
      <c r="T2630" s="14" t="str">
        <f>IF(COUNTIF(Cycletime[Element Desc.],ProjectsDB[[#This Row],[Element Desc.]])&gt;0,"Found","Not Found")</f>
        <v>Found</v>
      </c>
    </row>
    <row r="2631" spans="2:20" x14ac:dyDescent="0.25">
      <c r="B2631" s="8" t="s">
        <v>5477</v>
      </c>
      <c r="C2631" s="9" t="s">
        <v>5349</v>
      </c>
      <c r="D2631" s="9" t="s">
        <v>5350</v>
      </c>
      <c r="E2631" s="10">
        <v>1</v>
      </c>
      <c r="F2631" s="9" t="s">
        <v>5072</v>
      </c>
      <c r="G2631" s="9" t="s">
        <v>22</v>
      </c>
      <c r="H2631" s="11"/>
      <c r="I2631" s="12">
        <v>3000</v>
      </c>
      <c r="J2631" s="12"/>
      <c r="K2631" s="12"/>
      <c r="L2631" s="12">
        <f t="array" ref="L2631">IFERROR(LOOKUP(2^15,SEARCH({"40A","63A","80A","100A","125A","160A","200A","250A","400A","630A","800A","1000A","1250A","1600A","2000A","2500A","3200A","4000A","5000A","6300A"},UPPER(D2631)),{40,63,80,100,125,160,200,250,400,630,800,1000,1250,1600,2000,2500,3200,4000,5000,6300}),0)</f>
        <v>5000</v>
      </c>
      <c r="M2631" s="9" t="str">
        <f t="shared" si="206"/>
        <v>Straight Feeder</v>
      </c>
      <c r="N2631" s="9" t="str">
        <f t="shared" si="207"/>
        <v>CU</v>
      </c>
      <c r="O2631" s="13" t="str">
        <f t="shared" si="208"/>
        <v>Silver</v>
      </c>
      <c r="P2631" s="9" t="str">
        <f t="shared" si="209"/>
        <v>Epoxy</v>
      </c>
      <c r="Q2631" s="9" t="str">
        <f t="shared" si="210"/>
        <v>5</v>
      </c>
      <c r="R26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31" s="14" t="str">
        <f>IF(ProjectsDB[[#This Row],[Item Type]]="Straight Plug-In",_xlfn.TEXTJOIN("-",TRUE,M2631&amp;"-"&amp;_xlfn.LET(_xlpm.txt,ProjectsDB[[#This Row],[Assembly]],_xlpm.pos,FIND("SP",_xlpm.txt),_xlpm.pre,LEFT(_xlpm.txt,_xlpm.pos-1),IF(RIGHT(_xlpm.pre,3)="123","3PL",IF(RIGHT(_xlpm.pre,2)="12","2PL",IF(RIGHT(_xlpm.pre,1)="1","1PL","3PL")))),N2631,O2631,P2631,Q2631&amp;"W",R2631),_xlfn.TEXTJOIN("-",TRUE,M2631,N2631,O2631,P2631,Q2631&amp;"W",R2631))</f>
        <v>Straight Feeder-CU-Silver-Epoxy-5W-2</v>
      </c>
      <c r="T2631" s="14" t="str">
        <f>IF(COUNTIF(Cycletime[Element Desc.],ProjectsDB[[#This Row],[Element Desc.]])&gt;0,"Found","Not Found")</f>
        <v>Found</v>
      </c>
    </row>
    <row r="2632" spans="2:20" x14ac:dyDescent="0.25">
      <c r="B2632" s="8" t="s">
        <v>5478</v>
      </c>
      <c r="C2632" s="9" t="s">
        <v>5479</v>
      </c>
      <c r="D2632" s="9" t="s">
        <v>5480</v>
      </c>
      <c r="E2632" s="10">
        <v>1</v>
      </c>
      <c r="F2632" s="9" t="s">
        <v>5072</v>
      </c>
      <c r="G2632" s="9" t="s">
        <v>22</v>
      </c>
      <c r="H2632" s="11"/>
      <c r="I2632" s="12">
        <v>1275</v>
      </c>
      <c r="J2632" s="12"/>
      <c r="K2632" s="12"/>
      <c r="L2632" s="12">
        <f t="array" ref="L2632">IFERROR(LOOKUP(2^15,SEARCH({"40A","63A","80A","100A","125A","160A","200A","250A","400A","630A","800A","1000A","1250A","1600A","2000A","2500A","3200A","4000A","5000A","6300A"},UPPER(D2632)),{40,63,80,100,125,160,200,250,400,630,800,1000,1250,1600,2000,2500,3200,4000,5000,6300}),0)</f>
        <v>5000</v>
      </c>
      <c r="M2632" s="9" t="str">
        <f t="shared" si="206"/>
        <v>Straight Feeder</v>
      </c>
      <c r="N2632" s="9" t="str">
        <f t="shared" si="207"/>
        <v>CU</v>
      </c>
      <c r="O2632" s="13" t="str">
        <f t="shared" si="208"/>
        <v>Silver</v>
      </c>
      <c r="P2632" s="9" t="str">
        <f t="shared" si="209"/>
        <v>Epoxy</v>
      </c>
      <c r="Q2632" s="9" t="str">
        <f t="shared" si="210"/>
        <v>5</v>
      </c>
      <c r="R26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32" s="14" t="str">
        <f>IF(ProjectsDB[[#This Row],[Item Type]]="Straight Plug-In",_xlfn.TEXTJOIN("-",TRUE,M2632&amp;"-"&amp;_xlfn.LET(_xlpm.txt,ProjectsDB[[#This Row],[Assembly]],_xlpm.pos,FIND("SP",_xlpm.txt),_xlpm.pre,LEFT(_xlpm.txt,_xlpm.pos-1),IF(RIGHT(_xlpm.pre,3)="123","3PL",IF(RIGHT(_xlpm.pre,2)="12","2PL",IF(RIGHT(_xlpm.pre,1)="1","1PL","3PL")))),N2632,O2632,P2632,Q2632&amp;"W",R2632),_xlfn.TEXTJOIN("-",TRUE,M2632,N2632,O2632,P2632,Q2632&amp;"W",R2632))</f>
        <v>Straight Feeder-CU-Silver-Epoxy-5W-2</v>
      </c>
      <c r="T2632" s="14" t="str">
        <f>IF(COUNTIF(Cycletime[Element Desc.],ProjectsDB[[#This Row],[Element Desc.]])&gt;0,"Found","Not Found")</f>
        <v>Found</v>
      </c>
    </row>
    <row r="2633" spans="2:20" x14ac:dyDescent="0.25">
      <c r="B2633" s="8" t="s">
        <v>5481</v>
      </c>
      <c r="C2633" s="9" t="s">
        <v>5482</v>
      </c>
      <c r="D2633" s="9" t="s">
        <v>5483</v>
      </c>
      <c r="E2633" s="10">
        <v>1</v>
      </c>
      <c r="F2633" s="9" t="s">
        <v>5072</v>
      </c>
      <c r="G2633" s="9" t="s">
        <v>22</v>
      </c>
      <c r="H2633" s="11"/>
      <c r="I2633" s="12">
        <v>505</v>
      </c>
      <c r="J2633" s="12">
        <v>505</v>
      </c>
      <c r="K2633" s="12"/>
      <c r="L2633" s="12">
        <f t="array" ref="L2633">IFERROR(LOOKUP(2^15,SEARCH({"40A","63A","80A","100A","125A","160A","200A","250A","400A","630A","800A","1000A","1250A","1600A","2000A","2500A","3200A","4000A","5000A","6300A"},UPPER(D2633)),{40,63,80,100,125,160,200,250,400,630,800,1000,1250,1600,2000,2500,3200,4000,5000,6300}),0)</f>
        <v>5000</v>
      </c>
      <c r="M2633" s="9" t="str">
        <f t="shared" si="206"/>
        <v>Elbow Edge</v>
      </c>
      <c r="N2633" s="9" t="str">
        <f t="shared" si="207"/>
        <v>CU</v>
      </c>
      <c r="O2633" s="13" t="str">
        <f t="shared" si="208"/>
        <v>Silver</v>
      </c>
      <c r="P2633" s="9" t="str">
        <f t="shared" si="209"/>
        <v>Epoxy</v>
      </c>
      <c r="Q2633" s="9" t="str">
        <f t="shared" si="210"/>
        <v>5</v>
      </c>
      <c r="R26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33" s="14" t="str">
        <f>IF(ProjectsDB[[#This Row],[Item Type]]="Straight Plug-In",_xlfn.TEXTJOIN("-",TRUE,M2633&amp;"-"&amp;_xlfn.LET(_xlpm.txt,ProjectsDB[[#This Row],[Assembly]],_xlpm.pos,FIND("SP",_xlpm.txt),_xlpm.pre,LEFT(_xlpm.txt,_xlpm.pos-1),IF(RIGHT(_xlpm.pre,3)="123","3PL",IF(RIGHT(_xlpm.pre,2)="12","2PL",IF(RIGHT(_xlpm.pre,1)="1","1PL","3PL")))),N2633,O2633,P2633,Q2633&amp;"W",R2633),_xlfn.TEXTJOIN("-",TRUE,M2633,N2633,O2633,P2633,Q2633&amp;"W",R2633))</f>
        <v>Elbow Edge-CU-Silver-Epoxy-5W-2</v>
      </c>
      <c r="T2633" s="14" t="str">
        <f>IF(COUNTIF(Cycletime[Element Desc.],ProjectsDB[[#This Row],[Element Desc.]])&gt;0,"Found","Not Found")</f>
        <v>Found</v>
      </c>
    </row>
    <row r="2634" spans="2:20" x14ac:dyDescent="0.25">
      <c r="B2634" s="8" t="s">
        <v>5484</v>
      </c>
      <c r="C2634" s="9" t="s">
        <v>5352</v>
      </c>
      <c r="D2634" s="9" t="s">
        <v>5353</v>
      </c>
      <c r="E2634" s="10">
        <v>6</v>
      </c>
      <c r="F2634" s="9" t="s">
        <v>5072</v>
      </c>
      <c r="G2634" s="9" t="s">
        <v>22</v>
      </c>
      <c r="H2634" s="11"/>
      <c r="I2634" s="12"/>
      <c r="J2634" s="12"/>
      <c r="K2634" s="12"/>
      <c r="L2634" s="12">
        <f t="array" ref="L2634">IFERROR(LOOKUP(2^15,SEARCH({"40A","63A","80A","100A","125A","160A","200A","250A","400A","630A","800A","1000A","1250A","1600A","2000A","2500A","3200A","4000A","5000A","6300A"},UPPER(D2634)),{40,63,80,100,125,160,200,250,400,630,800,1000,1250,1600,2000,2500,3200,4000,5000,6300}),0)</f>
        <v>5000</v>
      </c>
      <c r="M2634" s="9" t="str">
        <f t="shared" si="206"/>
        <v>Joint Pack</v>
      </c>
      <c r="N2634" s="9" t="str">
        <f t="shared" si="207"/>
        <v>CU</v>
      </c>
      <c r="O2634" s="13" t="str">
        <f t="shared" si="208"/>
        <v>Silver</v>
      </c>
      <c r="P2634" s="9" t="str">
        <f t="shared" si="209"/>
        <v>None</v>
      </c>
      <c r="Q2634" s="9" t="str">
        <f t="shared" si="210"/>
        <v>5</v>
      </c>
      <c r="R26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34" s="14" t="str">
        <f>IF(ProjectsDB[[#This Row],[Item Type]]="Straight Plug-In",_xlfn.TEXTJOIN("-",TRUE,M2634&amp;"-"&amp;_xlfn.LET(_xlpm.txt,ProjectsDB[[#This Row],[Assembly]],_xlpm.pos,FIND("SP",_xlpm.txt),_xlpm.pre,LEFT(_xlpm.txt,_xlpm.pos-1),IF(RIGHT(_xlpm.pre,3)="123","3PL",IF(RIGHT(_xlpm.pre,2)="12","2PL",IF(RIGHT(_xlpm.pre,1)="1","1PL","3PL")))),N2634,O2634,P2634,Q2634&amp;"W",R2634),_xlfn.TEXTJOIN("-",TRUE,M2634,N2634,O2634,P2634,Q2634&amp;"W",R2634))</f>
        <v>Joint Pack-CU-Silver-None-5W-2</v>
      </c>
      <c r="T2634" s="14" t="str">
        <f>IF(COUNTIF(Cycletime[Element Desc.],ProjectsDB[[#This Row],[Element Desc.]])&gt;0,"Found","Not Found")</f>
        <v>Found</v>
      </c>
    </row>
    <row r="2635" spans="2:20" x14ac:dyDescent="0.25">
      <c r="B2635" s="8" t="s">
        <v>5485</v>
      </c>
      <c r="C2635" s="9" t="s">
        <v>5420</v>
      </c>
      <c r="D2635" s="9" t="s">
        <v>5421</v>
      </c>
      <c r="E2635" s="10">
        <v>2</v>
      </c>
      <c r="F2635" s="9" t="s">
        <v>5072</v>
      </c>
      <c r="G2635" s="9" t="s">
        <v>22</v>
      </c>
      <c r="H2635" s="11"/>
      <c r="I2635" s="12">
        <v>425</v>
      </c>
      <c r="J2635" s="12"/>
      <c r="K2635" s="12"/>
      <c r="L2635" s="12">
        <f t="array" ref="L2635">IFERROR(LOOKUP(2^15,SEARCH({"40A","63A","80A","100A","125A","160A","200A","250A","400A","630A","800A","1000A","1250A","1600A","2000A","2500A","3200A","4000A","5000A","6300A"},UPPER(D2635)),{40,63,80,100,125,160,200,250,400,630,800,1000,1250,1600,2000,2500,3200,4000,5000,6300}),0)</f>
        <v>5000</v>
      </c>
      <c r="M2635" s="9" t="str">
        <f t="shared" si="206"/>
        <v>Flange Straight</v>
      </c>
      <c r="N2635" s="9" t="str">
        <f t="shared" si="207"/>
        <v>CU</v>
      </c>
      <c r="O2635" s="13" t="str">
        <f t="shared" si="208"/>
        <v>Silver</v>
      </c>
      <c r="P2635" s="9" t="str">
        <f t="shared" si="209"/>
        <v>Epoxy</v>
      </c>
      <c r="Q2635" s="9" t="str">
        <f t="shared" si="210"/>
        <v>5</v>
      </c>
      <c r="R26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35" s="14" t="str">
        <f>IF(ProjectsDB[[#This Row],[Item Type]]="Straight Plug-In",_xlfn.TEXTJOIN("-",TRUE,M2635&amp;"-"&amp;_xlfn.LET(_xlpm.txt,ProjectsDB[[#This Row],[Assembly]],_xlpm.pos,FIND("SP",_xlpm.txt),_xlpm.pre,LEFT(_xlpm.txt,_xlpm.pos-1),IF(RIGHT(_xlpm.pre,3)="123","3PL",IF(RIGHT(_xlpm.pre,2)="12","2PL",IF(RIGHT(_xlpm.pre,1)="1","1PL","3PL")))),N2635,O2635,P2635,Q2635&amp;"W",R2635),_xlfn.TEXTJOIN("-",TRUE,M2635,N2635,O2635,P2635,Q2635&amp;"W",R2635))</f>
        <v>Flange Straight-CU-Silver-Epoxy-5W-2</v>
      </c>
      <c r="T2635" s="14" t="str">
        <f>IF(COUNTIF(Cycletime[Element Desc.],ProjectsDB[[#This Row],[Element Desc.]])&gt;0,"Found","Not Found")</f>
        <v>Found</v>
      </c>
    </row>
    <row r="2636" spans="2:20" x14ac:dyDescent="0.25">
      <c r="B2636" s="8" t="s">
        <v>5486</v>
      </c>
      <c r="C2636" s="9" t="s">
        <v>5423</v>
      </c>
      <c r="D2636" s="9" t="s">
        <v>5424</v>
      </c>
      <c r="E2636" s="10">
        <v>1</v>
      </c>
      <c r="F2636" s="9" t="s">
        <v>5072</v>
      </c>
      <c r="G2636" s="9" t="s">
        <v>22</v>
      </c>
      <c r="H2636" s="11"/>
      <c r="I2636" s="12">
        <v>300</v>
      </c>
      <c r="J2636" s="12">
        <v>300</v>
      </c>
      <c r="K2636" s="12"/>
      <c r="L2636" s="12">
        <f t="array" ref="L2636">IFERROR(LOOKUP(2^15,SEARCH({"40A","63A","80A","100A","125A","160A","200A","250A","400A","630A","800A","1000A","1250A","1600A","2000A","2500A","3200A","4000A","5000A","6300A"},UPPER(D2636)),{40,63,80,100,125,160,200,250,400,630,800,1000,1250,1600,2000,2500,3200,4000,5000,6300}),0)</f>
        <v>5000</v>
      </c>
      <c r="M2636" s="9" t="str">
        <f t="shared" si="206"/>
        <v>Elbow Flat</v>
      </c>
      <c r="N2636" s="9" t="str">
        <f t="shared" si="207"/>
        <v>CU</v>
      </c>
      <c r="O2636" s="13" t="str">
        <f t="shared" si="208"/>
        <v>Silver</v>
      </c>
      <c r="P2636" s="9" t="str">
        <f t="shared" si="209"/>
        <v>Epoxy</v>
      </c>
      <c r="Q2636" s="9" t="str">
        <f t="shared" si="210"/>
        <v>5</v>
      </c>
      <c r="R26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36" s="14" t="str">
        <f>IF(ProjectsDB[[#This Row],[Item Type]]="Straight Plug-In",_xlfn.TEXTJOIN("-",TRUE,M2636&amp;"-"&amp;_xlfn.LET(_xlpm.txt,ProjectsDB[[#This Row],[Assembly]],_xlpm.pos,FIND("SP",_xlpm.txt),_xlpm.pre,LEFT(_xlpm.txt,_xlpm.pos-1),IF(RIGHT(_xlpm.pre,3)="123","3PL",IF(RIGHT(_xlpm.pre,2)="12","2PL",IF(RIGHT(_xlpm.pre,1)="1","1PL","3PL")))),N2636,O2636,P2636,Q2636&amp;"W",R2636),_xlfn.TEXTJOIN("-",TRUE,M2636,N2636,O2636,P2636,Q2636&amp;"W",R2636))</f>
        <v>Elbow Flat-CU-Silver-Epoxy-5W-2</v>
      </c>
      <c r="T2636" s="14" t="str">
        <f>IF(COUNTIF(Cycletime[Element Desc.],ProjectsDB[[#This Row],[Element Desc.]])&gt;0,"Found","Not Found")</f>
        <v>Found</v>
      </c>
    </row>
    <row r="2637" spans="2:20" x14ac:dyDescent="0.25">
      <c r="B2637" s="8" t="s">
        <v>5487</v>
      </c>
      <c r="C2637" s="9" t="s">
        <v>5488</v>
      </c>
      <c r="D2637" s="9" t="s">
        <v>5489</v>
      </c>
      <c r="E2637" s="10">
        <v>1</v>
      </c>
      <c r="F2637" s="9" t="s">
        <v>5072</v>
      </c>
      <c r="G2637" s="9" t="s">
        <v>22</v>
      </c>
      <c r="H2637" s="11"/>
      <c r="I2637" s="12">
        <v>2260</v>
      </c>
      <c r="J2637" s="12"/>
      <c r="K2637" s="12"/>
      <c r="L2637" s="12">
        <f t="array" ref="L2637">IFERROR(LOOKUP(2^15,SEARCH({"40A","63A","80A","100A","125A","160A","200A","250A","400A","630A","800A","1000A","1250A","1600A","2000A","2500A","3200A","4000A","5000A","6300A"},UPPER(D2637)),{40,63,80,100,125,160,200,250,400,630,800,1000,1250,1600,2000,2500,3200,4000,5000,6300}),0)</f>
        <v>5000</v>
      </c>
      <c r="M2637" s="9" t="str">
        <f t="shared" si="206"/>
        <v>Straight Feeder</v>
      </c>
      <c r="N2637" s="9" t="str">
        <f t="shared" si="207"/>
        <v>CU</v>
      </c>
      <c r="O2637" s="13" t="str">
        <f t="shared" si="208"/>
        <v>Silver</v>
      </c>
      <c r="P2637" s="9" t="str">
        <f t="shared" si="209"/>
        <v>Epoxy</v>
      </c>
      <c r="Q2637" s="9" t="str">
        <f t="shared" si="210"/>
        <v>5</v>
      </c>
      <c r="R26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37" s="14" t="str">
        <f>IF(ProjectsDB[[#This Row],[Item Type]]="Straight Plug-In",_xlfn.TEXTJOIN("-",TRUE,M2637&amp;"-"&amp;_xlfn.LET(_xlpm.txt,ProjectsDB[[#This Row],[Assembly]],_xlpm.pos,FIND("SP",_xlpm.txt),_xlpm.pre,LEFT(_xlpm.txt,_xlpm.pos-1),IF(RIGHT(_xlpm.pre,3)="123","3PL",IF(RIGHT(_xlpm.pre,2)="12","2PL",IF(RIGHT(_xlpm.pre,1)="1","1PL","3PL")))),N2637,O2637,P2637,Q2637&amp;"W",R2637),_xlfn.TEXTJOIN("-",TRUE,M2637,N2637,O2637,P2637,Q2637&amp;"W",R2637))</f>
        <v>Straight Feeder-CU-Silver-Epoxy-5W-2</v>
      </c>
      <c r="T2637" s="14" t="str">
        <f>IF(COUNTIF(Cycletime[Element Desc.],ProjectsDB[[#This Row],[Element Desc.]])&gt;0,"Found","Not Found")</f>
        <v>Found</v>
      </c>
    </row>
    <row r="2638" spans="2:20" x14ac:dyDescent="0.25">
      <c r="B2638" s="8" t="s">
        <v>5490</v>
      </c>
      <c r="C2638" s="9" t="s">
        <v>5482</v>
      </c>
      <c r="D2638" s="9" t="s">
        <v>5483</v>
      </c>
      <c r="E2638" s="10">
        <v>1</v>
      </c>
      <c r="F2638" s="9" t="s">
        <v>5072</v>
      </c>
      <c r="G2638" s="9" t="s">
        <v>22</v>
      </c>
      <c r="H2638" s="11"/>
      <c r="I2638" s="12">
        <v>505</v>
      </c>
      <c r="J2638" s="12">
        <v>505</v>
      </c>
      <c r="K2638" s="12"/>
      <c r="L2638" s="12">
        <f t="array" ref="L2638">IFERROR(LOOKUP(2^15,SEARCH({"40A","63A","80A","100A","125A","160A","200A","250A","400A","630A","800A","1000A","1250A","1600A","2000A","2500A","3200A","4000A","5000A","6300A"},UPPER(D2638)),{40,63,80,100,125,160,200,250,400,630,800,1000,1250,1600,2000,2500,3200,4000,5000,6300}),0)</f>
        <v>5000</v>
      </c>
      <c r="M2638" s="9" t="str">
        <f t="shared" si="206"/>
        <v>Elbow Edge</v>
      </c>
      <c r="N2638" s="9" t="str">
        <f t="shared" si="207"/>
        <v>CU</v>
      </c>
      <c r="O2638" s="13" t="str">
        <f t="shared" si="208"/>
        <v>Silver</v>
      </c>
      <c r="P2638" s="9" t="str">
        <f t="shared" si="209"/>
        <v>Epoxy</v>
      </c>
      <c r="Q2638" s="9" t="str">
        <f t="shared" si="210"/>
        <v>5</v>
      </c>
      <c r="R26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38" s="14" t="str">
        <f>IF(ProjectsDB[[#This Row],[Item Type]]="Straight Plug-In",_xlfn.TEXTJOIN("-",TRUE,M2638&amp;"-"&amp;_xlfn.LET(_xlpm.txt,ProjectsDB[[#This Row],[Assembly]],_xlpm.pos,FIND("SP",_xlpm.txt),_xlpm.pre,LEFT(_xlpm.txt,_xlpm.pos-1),IF(RIGHT(_xlpm.pre,3)="123","3PL",IF(RIGHT(_xlpm.pre,2)="12","2PL",IF(RIGHT(_xlpm.pre,1)="1","1PL","3PL")))),N2638,O2638,P2638,Q2638&amp;"W",R2638),_xlfn.TEXTJOIN("-",TRUE,M2638,N2638,O2638,P2638,Q2638&amp;"W",R2638))</f>
        <v>Elbow Edge-CU-Silver-Epoxy-5W-2</v>
      </c>
      <c r="T2638" s="14" t="str">
        <f>IF(COUNTIF(Cycletime[Element Desc.],ProjectsDB[[#This Row],[Element Desc.]])&gt;0,"Found","Not Found")</f>
        <v>Found</v>
      </c>
    </row>
    <row r="2639" spans="2:20" x14ac:dyDescent="0.25">
      <c r="B2639" s="8" t="s">
        <v>5491</v>
      </c>
      <c r="C2639" s="9" t="s">
        <v>5492</v>
      </c>
      <c r="D2639" s="9" t="s">
        <v>5493</v>
      </c>
      <c r="E2639" s="10">
        <v>1</v>
      </c>
      <c r="F2639" s="9" t="s">
        <v>5072</v>
      </c>
      <c r="G2639" s="9" t="s">
        <v>22</v>
      </c>
      <c r="H2639" s="11"/>
      <c r="I2639" s="12">
        <v>300</v>
      </c>
      <c r="J2639" s="12">
        <v>300</v>
      </c>
      <c r="K2639" s="12"/>
      <c r="L2639" s="12">
        <f t="array" ref="L2639">IFERROR(LOOKUP(2^15,SEARCH({"40A","63A","80A","100A","125A","160A","200A","250A","400A","630A","800A","1000A","1250A","1600A","2000A","2500A","3200A","4000A","5000A","6300A"},UPPER(D2639)),{40,63,80,100,125,160,200,250,400,630,800,1000,1250,1600,2000,2500,3200,4000,5000,6300}),0)</f>
        <v>5000</v>
      </c>
      <c r="M2639" s="9" t="str">
        <f t="shared" si="206"/>
        <v>Elbow Flat</v>
      </c>
      <c r="N2639" s="9" t="str">
        <f t="shared" si="207"/>
        <v>CU</v>
      </c>
      <c r="O2639" s="13" t="str">
        <f t="shared" si="208"/>
        <v>Silver</v>
      </c>
      <c r="P2639" s="9" t="str">
        <f t="shared" si="209"/>
        <v>Epoxy</v>
      </c>
      <c r="Q2639" s="9" t="str">
        <f t="shared" si="210"/>
        <v>5</v>
      </c>
      <c r="R26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39" s="14" t="str">
        <f>IF(ProjectsDB[[#This Row],[Item Type]]="Straight Plug-In",_xlfn.TEXTJOIN("-",TRUE,M2639&amp;"-"&amp;_xlfn.LET(_xlpm.txt,ProjectsDB[[#This Row],[Assembly]],_xlpm.pos,FIND("SP",_xlpm.txt),_xlpm.pre,LEFT(_xlpm.txt,_xlpm.pos-1),IF(RIGHT(_xlpm.pre,3)="123","3PL",IF(RIGHT(_xlpm.pre,2)="12","2PL",IF(RIGHT(_xlpm.pre,1)="1","1PL","3PL")))),N2639,O2639,P2639,Q2639&amp;"W",R2639),_xlfn.TEXTJOIN("-",TRUE,M2639,N2639,O2639,P2639,Q2639&amp;"W",R2639))</f>
        <v>Elbow Flat-CU-Silver-Epoxy-5W-2</v>
      </c>
      <c r="T2639" s="14" t="str">
        <f>IF(COUNTIF(Cycletime[Element Desc.],ProjectsDB[[#This Row],[Element Desc.]])&gt;0,"Found","Not Found")</f>
        <v>Found</v>
      </c>
    </row>
    <row r="2640" spans="2:20" x14ac:dyDescent="0.25">
      <c r="B2640" s="8" t="s">
        <v>5494</v>
      </c>
      <c r="C2640" s="9" t="s">
        <v>5352</v>
      </c>
      <c r="D2640" s="9" t="s">
        <v>5353</v>
      </c>
      <c r="E2640" s="10">
        <v>5</v>
      </c>
      <c r="F2640" s="9" t="s">
        <v>5072</v>
      </c>
      <c r="G2640" s="9" t="s">
        <v>22</v>
      </c>
      <c r="H2640" s="11"/>
      <c r="I2640" s="12"/>
      <c r="J2640" s="12"/>
      <c r="K2640" s="12"/>
      <c r="L2640" s="12">
        <f t="array" ref="L2640">IFERROR(LOOKUP(2^15,SEARCH({"40A","63A","80A","100A","125A","160A","200A","250A","400A","630A","800A","1000A","1250A","1600A","2000A","2500A","3200A","4000A","5000A","6300A"},UPPER(D2640)),{40,63,80,100,125,160,200,250,400,630,800,1000,1250,1600,2000,2500,3200,4000,5000,6300}),0)</f>
        <v>5000</v>
      </c>
      <c r="M2640" s="9" t="str">
        <f t="shared" si="206"/>
        <v>Joint Pack</v>
      </c>
      <c r="N2640" s="9" t="str">
        <f t="shared" si="207"/>
        <v>CU</v>
      </c>
      <c r="O2640" s="13" t="str">
        <f t="shared" si="208"/>
        <v>Silver</v>
      </c>
      <c r="P2640" s="9" t="str">
        <f t="shared" si="209"/>
        <v>None</v>
      </c>
      <c r="Q2640" s="9" t="str">
        <f t="shared" si="210"/>
        <v>5</v>
      </c>
      <c r="R26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40" s="14" t="str">
        <f>IF(ProjectsDB[[#This Row],[Item Type]]="Straight Plug-In",_xlfn.TEXTJOIN("-",TRUE,M2640&amp;"-"&amp;_xlfn.LET(_xlpm.txt,ProjectsDB[[#This Row],[Assembly]],_xlpm.pos,FIND("SP",_xlpm.txt),_xlpm.pre,LEFT(_xlpm.txt,_xlpm.pos-1),IF(RIGHT(_xlpm.pre,3)="123","3PL",IF(RIGHT(_xlpm.pre,2)="12","2PL",IF(RIGHT(_xlpm.pre,1)="1","1PL","3PL")))),N2640,O2640,P2640,Q2640&amp;"W",R2640),_xlfn.TEXTJOIN("-",TRUE,M2640,N2640,O2640,P2640,Q2640&amp;"W",R2640))</f>
        <v>Joint Pack-CU-Silver-None-5W-2</v>
      </c>
      <c r="T2640" s="14" t="str">
        <f>IF(COUNTIF(Cycletime[Element Desc.],ProjectsDB[[#This Row],[Element Desc.]])&gt;0,"Found","Not Found")</f>
        <v>Found</v>
      </c>
    </row>
    <row r="2641" spans="2:20" x14ac:dyDescent="0.25">
      <c r="B2641" s="8" t="s">
        <v>5495</v>
      </c>
      <c r="C2641" s="9" t="s">
        <v>5496</v>
      </c>
      <c r="D2641" s="9" t="s">
        <v>5497</v>
      </c>
      <c r="E2641" s="10">
        <v>41</v>
      </c>
      <c r="F2641" s="9" t="s">
        <v>5072</v>
      </c>
      <c r="G2641" s="9" t="s">
        <v>22</v>
      </c>
      <c r="H2641" s="11"/>
      <c r="I2641" s="12">
        <v>3000</v>
      </c>
      <c r="J2641" s="12"/>
      <c r="K2641" s="12"/>
      <c r="L2641" s="12">
        <f t="array" ref="L2641">IFERROR(LOOKUP(2^15,SEARCH({"40A","63A","80A","100A","125A","160A","200A","250A","400A","630A","800A","1000A","1250A","1600A","2000A","2500A","3200A","4000A","5000A","6300A"},UPPER(D2641)),{40,63,80,100,125,160,200,250,400,630,800,1000,1250,1600,2000,2500,3200,4000,5000,6300}),0)</f>
        <v>3200</v>
      </c>
      <c r="M2641" s="9" t="str">
        <f t="shared" si="206"/>
        <v>Straight Feeder</v>
      </c>
      <c r="N2641" s="9" t="str">
        <f t="shared" si="207"/>
        <v>CU</v>
      </c>
      <c r="O2641" s="13" t="str">
        <f t="shared" si="208"/>
        <v>Silver</v>
      </c>
      <c r="P2641" s="9" t="str">
        <f t="shared" si="209"/>
        <v>Epoxy</v>
      </c>
      <c r="Q2641" s="9" t="str">
        <f t="shared" si="210"/>
        <v>5</v>
      </c>
      <c r="R26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41" s="14" t="str">
        <f>IF(ProjectsDB[[#This Row],[Item Type]]="Straight Plug-In",_xlfn.TEXTJOIN("-",TRUE,M2641&amp;"-"&amp;_xlfn.LET(_xlpm.txt,ProjectsDB[[#This Row],[Assembly]],_xlpm.pos,FIND("SP",_xlpm.txt),_xlpm.pre,LEFT(_xlpm.txt,_xlpm.pos-1),IF(RIGHT(_xlpm.pre,3)="123","3PL",IF(RIGHT(_xlpm.pre,2)="12","2PL",IF(RIGHT(_xlpm.pre,1)="1","1PL","3PL")))),N2641,O2641,P2641,Q2641&amp;"W",R2641),_xlfn.TEXTJOIN("-",TRUE,M2641,N2641,O2641,P2641,Q2641&amp;"W",R2641))</f>
        <v>Straight Feeder-CU-Silver-Epoxy-5W-2</v>
      </c>
      <c r="T2641" s="14" t="str">
        <f>IF(COUNTIF(Cycletime[Element Desc.],ProjectsDB[[#This Row],[Element Desc.]])&gt;0,"Found","Not Found")</f>
        <v>Found</v>
      </c>
    </row>
    <row r="2642" spans="2:20" x14ac:dyDescent="0.25">
      <c r="B2642" s="8" t="s">
        <v>5498</v>
      </c>
      <c r="C2642" s="9" t="s">
        <v>5334</v>
      </c>
      <c r="D2642" s="9" t="s">
        <v>5335</v>
      </c>
      <c r="E2642" s="10">
        <v>41</v>
      </c>
      <c r="F2642" s="9" t="s">
        <v>5072</v>
      </c>
      <c r="G2642" s="9" t="s">
        <v>22</v>
      </c>
      <c r="H2642" s="11"/>
      <c r="I2642" s="12"/>
      <c r="J2642" s="12"/>
      <c r="K2642" s="12"/>
      <c r="L2642" s="12">
        <f t="array" ref="L2642">IFERROR(LOOKUP(2^15,SEARCH({"40A","63A","80A","100A","125A","160A","200A","250A","400A","630A","800A","1000A","1250A","1600A","2000A","2500A","3200A","4000A","5000A","6300A"},UPPER(D2642)),{40,63,80,100,125,160,200,250,400,630,800,1000,1250,1600,2000,2500,3200,4000,5000,6300}),0)</f>
        <v>3200</v>
      </c>
      <c r="M2642" s="9" t="str">
        <f t="shared" si="206"/>
        <v>Joint Pack</v>
      </c>
      <c r="N2642" s="9" t="str">
        <f t="shared" si="207"/>
        <v>CU</v>
      </c>
      <c r="O2642" s="13" t="str">
        <f t="shared" si="208"/>
        <v>Silver</v>
      </c>
      <c r="P2642" s="9" t="str">
        <f t="shared" si="209"/>
        <v>None</v>
      </c>
      <c r="Q2642" s="9" t="str">
        <f t="shared" si="210"/>
        <v>5</v>
      </c>
      <c r="R26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42" s="14" t="str">
        <f>IF(ProjectsDB[[#This Row],[Item Type]]="Straight Plug-In",_xlfn.TEXTJOIN("-",TRUE,M2642&amp;"-"&amp;_xlfn.LET(_xlpm.txt,ProjectsDB[[#This Row],[Assembly]],_xlpm.pos,FIND("SP",_xlpm.txt),_xlpm.pre,LEFT(_xlpm.txt,_xlpm.pos-1),IF(RIGHT(_xlpm.pre,3)="123","3PL",IF(RIGHT(_xlpm.pre,2)="12","2PL",IF(RIGHT(_xlpm.pre,1)="1","1PL","3PL")))),N2642,O2642,P2642,Q2642&amp;"W",R2642),_xlfn.TEXTJOIN("-",TRUE,M2642,N2642,O2642,P2642,Q2642&amp;"W",R2642))</f>
        <v>Joint Pack-CU-Silver-None-5W-2</v>
      </c>
      <c r="T2642" s="14" t="str">
        <f>IF(COUNTIF(Cycletime[Element Desc.],ProjectsDB[[#This Row],[Element Desc.]])&gt;0,"Found","Not Found")</f>
        <v>Found</v>
      </c>
    </row>
    <row r="2643" spans="2:20" x14ac:dyDescent="0.25">
      <c r="B2643" s="8" t="s">
        <v>5499</v>
      </c>
      <c r="C2643" s="9" t="s">
        <v>5500</v>
      </c>
      <c r="D2643" s="9" t="s">
        <v>5501</v>
      </c>
      <c r="E2643" s="10">
        <v>13</v>
      </c>
      <c r="F2643" s="9" t="s">
        <v>5072</v>
      </c>
      <c r="G2643" s="9" t="s">
        <v>22</v>
      </c>
      <c r="H2643" s="11"/>
      <c r="I2643" s="12">
        <v>3000</v>
      </c>
      <c r="J2643" s="12"/>
      <c r="K2643" s="12"/>
      <c r="L2643" s="12">
        <f t="array" ref="L2643">IFERROR(LOOKUP(2^15,SEARCH({"40A","63A","80A","100A","125A","160A","200A","250A","400A","630A","800A","1000A","1250A","1600A","2000A","2500A","3200A","4000A","5000A","6300A"},UPPER(D2643)),{40,63,80,100,125,160,200,250,400,630,800,1000,1250,1600,2000,2500,3200,4000,5000,6300}),0)</f>
        <v>2000</v>
      </c>
      <c r="M2643" s="9" t="str">
        <f t="shared" si="206"/>
        <v>Straight Feeder</v>
      </c>
      <c r="N2643" s="9" t="str">
        <f t="shared" si="207"/>
        <v>CU</v>
      </c>
      <c r="O2643" s="13" t="str">
        <f t="shared" si="208"/>
        <v>Silver</v>
      </c>
      <c r="P2643" s="9" t="str">
        <f t="shared" si="209"/>
        <v>PET</v>
      </c>
      <c r="Q2643" s="9" t="str">
        <f t="shared" si="210"/>
        <v>5</v>
      </c>
      <c r="R26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43" s="14" t="str">
        <f>IF(ProjectsDB[[#This Row],[Item Type]]="Straight Plug-In",_xlfn.TEXTJOIN("-",TRUE,M2643&amp;"-"&amp;_xlfn.LET(_xlpm.txt,ProjectsDB[[#This Row],[Assembly]],_xlpm.pos,FIND("SP",_xlpm.txt),_xlpm.pre,LEFT(_xlpm.txt,_xlpm.pos-1),IF(RIGHT(_xlpm.pre,3)="123","3PL",IF(RIGHT(_xlpm.pre,2)="12","2PL",IF(RIGHT(_xlpm.pre,1)="1","1PL","3PL")))),N2643,O2643,P2643,Q2643&amp;"W",R2643),_xlfn.TEXTJOIN("-",TRUE,M2643,N2643,O2643,P2643,Q2643&amp;"W",R2643))</f>
        <v>Straight Feeder-CU-Silver-PET-5W-1</v>
      </c>
      <c r="T2643" s="14" t="str">
        <f>IF(COUNTIF(Cycletime[Element Desc.],ProjectsDB[[#This Row],[Element Desc.]])&gt;0,"Found","Not Found")</f>
        <v>Found</v>
      </c>
    </row>
    <row r="2644" spans="2:20" x14ac:dyDescent="0.25">
      <c r="B2644" s="8" t="s">
        <v>5502</v>
      </c>
      <c r="C2644" s="9" t="s">
        <v>5503</v>
      </c>
      <c r="D2644" s="9" t="s">
        <v>5504</v>
      </c>
      <c r="E2644" s="10">
        <v>13</v>
      </c>
      <c r="F2644" s="9" t="s">
        <v>5072</v>
      </c>
      <c r="G2644" s="9" t="s">
        <v>22</v>
      </c>
      <c r="H2644" s="11"/>
      <c r="I2644" s="12"/>
      <c r="J2644" s="12"/>
      <c r="K2644" s="12"/>
      <c r="L2644" s="12">
        <f t="array" ref="L2644">IFERROR(LOOKUP(2^15,SEARCH({"40A","63A","80A","100A","125A","160A","200A","250A","400A","630A","800A","1000A","1250A","1600A","2000A","2500A","3200A","4000A","5000A","6300A"},UPPER(D2644)),{40,63,80,100,125,160,200,250,400,630,800,1000,1250,1600,2000,2500,3200,4000,5000,6300}),0)</f>
        <v>2000</v>
      </c>
      <c r="M2644" s="9" t="str">
        <f t="shared" si="206"/>
        <v>Joint Pack</v>
      </c>
      <c r="N2644" s="9" t="str">
        <f t="shared" si="207"/>
        <v>CU</v>
      </c>
      <c r="O2644" s="13" t="str">
        <f t="shared" si="208"/>
        <v>Silver</v>
      </c>
      <c r="P2644" s="9" t="str">
        <f t="shared" si="209"/>
        <v>None</v>
      </c>
      <c r="Q2644" s="9" t="str">
        <f t="shared" si="210"/>
        <v>5</v>
      </c>
      <c r="R26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644" s="14" t="str">
        <f>IF(ProjectsDB[[#This Row],[Item Type]]="Straight Plug-In",_xlfn.TEXTJOIN("-",TRUE,M2644&amp;"-"&amp;_xlfn.LET(_xlpm.txt,ProjectsDB[[#This Row],[Assembly]],_xlpm.pos,FIND("SP",_xlpm.txt),_xlpm.pre,LEFT(_xlpm.txt,_xlpm.pos-1),IF(RIGHT(_xlpm.pre,3)="123","3PL",IF(RIGHT(_xlpm.pre,2)="12","2PL",IF(RIGHT(_xlpm.pre,1)="1","1PL","3PL")))),N2644,O2644,P2644,Q2644&amp;"W",R2644),_xlfn.TEXTJOIN("-",TRUE,M2644,N2644,O2644,P2644,Q2644&amp;"W",R2644))</f>
        <v>Joint Pack-CU-Silver-None-5W-1</v>
      </c>
      <c r="T2644" s="14" t="str">
        <f>IF(COUNTIF(Cycletime[Element Desc.],ProjectsDB[[#This Row],[Element Desc.]])&gt;0,"Found","Not Found")</f>
        <v>Found</v>
      </c>
    </row>
    <row r="2645" spans="2:20" x14ac:dyDescent="0.25">
      <c r="B2645" s="8" t="s">
        <v>5505</v>
      </c>
      <c r="C2645" s="9" t="s">
        <v>5086</v>
      </c>
      <c r="D2645" s="9" t="s">
        <v>5087</v>
      </c>
      <c r="E2645" s="10">
        <v>5</v>
      </c>
      <c r="F2645" s="9" t="s">
        <v>5072</v>
      </c>
      <c r="G2645" s="9" t="s">
        <v>1505</v>
      </c>
      <c r="H2645" s="11"/>
      <c r="I2645" s="12"/>
      <c r="J2645" s="12"/>
      <c r="K2645" s="12"/>
      <c r="L2645" s="12">
        <f t="array" ref="L2645">IFERROR(LOOKUP(2^15,SEARCH({"40A","63A","80A","100A","125A","160A","200A","250A","400A","630A","800A","1000A","1250A","1600A","2000A","2500A","3200A","4000A","5000A","6300A"},UPPER(D2645)),{40,63,80,100,125,160,200,250,400,630,800,1000,1250,1600,2000,2500,3200,4000,5000,6300}),0)</f>
        <v>3200</v>
      </c>
      <c r="M2645" s="9" t="str">
        <f t="shared" si="206"/>
        <v>Joint Pack</v>
      </c>
      <c r="N2645" s="9" t="str">
        <f t="shared" si="207"/>
        <v>CU</v>
      </c>
      <c r="O2645" s="13" t="str">
        <f t="shared" si="208"/>
        <v>Silver</v>
      </c>
      <c r="P2645" s="9" t="str">
        <f t="shared" si="209"/>
        <v>None</v>
      </c>
      <c r="Q2645" s="9" t="str">
        <f t="shared" si="210"/>
        <v>5</v>
      </c>
      <c r="R26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45" s="14" t="str">
        <f>IF(ProjectsDB[[#This Row],[Item Type]]="Straight Plug-In",_xlfn.TEXTJOIN("-",TRUE,M2645&amp;"-"&amp;_xlfn.LET(_xlpm.txt,ProjectsDB[[#This Row],[Assembly]],_xlpm.pos,FIND("SP",_xlpm.txt),_xlpm.pre,LEFT(_xlpm.txt,_xlpm.pos-1),IF(RIGHT(_xlpm.pre,3)="123","3PL",IF(RIGHT(_xlpm.pre,2)="12","2PL",IF(RIGHT(_xlpm.pre,1)="1","1PL","3PL")))),N2645,O2645,P2645,Q2645&amp;"W",R2645),_xlfn.TEXTJOIN("-",TRUE,M2645,N2645,O2645,P2645,Q2645&amp;"W",R2645))</f>
        <v>Joint Pack-CU-Silver-None-5W-2</v>
      </c>
      <c r="T2645" s="14" t="str">
        <f>IF(COUNTIF(Cycletime[Element Desc.],ProjectsDB[[#This Row],[Element Desc.]])&gt;0,"Found","Not Found")</f>
        <v>Found</v>
      </c>
    </row>
    <row r="2646" spans="2:20" x14ac:dyDescent="0.25">
      <c r="B2646" s="8" t="s">
        <v>5506</v>
      </c>
      <c r="C2646" s="9" t="s">
        <v>5444</v>
      </c>
      <c r="D2646" s="9" t="s">
        <v>5445</v>
      </c>
      <c r="E2646" s="10">
        <v>2</v>
      </c>
      <c r="F2646" s="9" t="s">
        <v>5072</v>
      </c>
      <c r="G2646" s="9" t="s">
        <v>1505</v>
      </c>
      <c r="H2646" s="11"/>
      <c r="I2646" s="12">
        <v>425</v>
      </c>
      <c r="J2646" s="12"/>
      <c r="K2646" s="12"/>
      <c r="L2646" s="12">
        <f t="array" ref="L2646">IFERROR(LOOKUP(2^15,SEARCH({"40A","63A","80A","100A","125A","160A","200A","250A","400A","630A","800A","1000A","1250A","1600A","2000A","2500A","3200A","4000A","5000A","6300A"},UPPER(D2646)),{40,63,80,100,125,160,200,250,400,630,800,1000,1250,1600,2000,2500,3200,4000,5000,6300}),0)</f>
        <v>3200</v>
      </c>
      <c r="M2646" s="9" t="str">
        <f t="shared" si="206"/>
        <v>Flange Straight</v>
      </c>
      <c r="N2646" s="9" t="str">
        <f t="shared" si="207"/>
        <v>CU</v>
      </c>
      <c r="O2646" s="13" t="str">
        <f t="shared" si="208"/>
        <v>Silver</v>
      </c>
      <c r="P2646" s="9" t="str">
        <f t="shared" si="209"/>
        <v>PET</v>
      </c>
      <c r="Q2646" s="9" t="str">
        <f t="shared" si="210"/>
        <v>5</v>
      </c>
      <c r="R26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46" s="14" t="str">
        <f>IF(ProjectsDB[[#This Row],[Item Type]]="Straight Plug-In",_xlfn.TEXTJOIN("-",TRUE,M2646&amp;"-"&amp;_xlfn.LET(_xlpm.txt,ProjectsDB[[#This Row],[Assembly]],_xlpm.pos,FIND("SP",_xlpm.txt),_xlpm.pre,LEFT(_xlpm.txt,_xlpm.pos-1),IF(RIGHT(_xlpm.pre,3)="123","3PL",IF(RIGHT(_xlpm.pre,2)="12","2PL",IF(RIGHT(_xlpm.pre,1)="1","1PL","3PL")))),N2646,O2646,P2646,Q2646&amp;"W",R2646),_xlfn.TEXTJOIN("-",TRUE,M2646,N2646,O2646,P2646,Q2646&amp;"W",R2646))</f>
        <v>Flange Straight-CU-Silver-PET-5W-2</v>
      </c>
      <c r="T2646" s="14" t="str">
        <f>IF(COUNTIF(Cycletime[Element Desc.],ProjectsDB[[#This Row],[Element Desc.]])&gt;0,"Found","Not Found")</f>
        <v>Found</v>
      </c>
    </row>
    <row r="2647" spans="2:20" x14ac:dyDescent="0.25">
      <c r="B2647" s="8" t="s">
        <v>5507</v>
      </c>
      <c r="C2647" s="9" t="s">
        <v>5447</v>
      </c>
      <c r="D2647" s="9" t="s">
        <v>5448</v>
      </c>
      <c r="E2647" s="10">
        <v>1</v>
      </c>
      <c r="F2647" s="9" t="s">
        <v>5072</v>
      </c>
      <c r="G2647" s="9" t="s">
        <v>1505</v>
      </c>
      <c r="H2647" s="11"/>
      <c r="I2647" s="12">
        <v>300</v>
      </c>
      <c r="J2647" s="12">
        <v>300</v>
      </c>
      <c r="K2647" s="12"/>
      <c r="L2647" s="12">
        <f t="array" ref="L2647">IFERROR(LOOKUP(2^15,SEARCH({"40A","63A","80A","100A","125A","160A","200A","250A","400A","630A","800A","1000A","1250A","1600A","2000A","2500A","3200A","4000A","5000A","6300A"},UPPER(D2647)),{40,63,80,100,125,160,200,250,400,630,800,1000,1250,1600,2000,2500,3200,4000,5000,6300}),0)</f>
        <v>3200</v>
      </c>
      <c r="M2647" s="9" t="str">
        <f t="shared" si="206"/>
        <v>Elbow Flat</v>
      </c>
      <c r="N2647" s="9" t="str">
        <f t="shared" si="207"/>
        <v>CU</v>
      </c>
      <c r="O2647" s="13" t="str">
        <f t="shared" si="208"/>
        <v>Silver</v>
      </c>
      <c r="P2647" s="9" t="str">
        <f t="shared" si="209"/>
        <v>PET</v>
      </c>
      <c r="Q2647" s="9" t="str">
        <f t="shared" si="210"/>
        <v>5</v>
      </c>
      <c r="R26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47" s="14" t="str">
        <f>IF(ProjectsDB[[#This Row],[Item Type]]="Straight Plug-In",_xlfn.TEXTJOIN("-",TRUE,M2647&amp;"-"&amp;_xlfn.LET(_xlpm.txt,ProjectsDB[[#This Row],[Assembly]],_xlpm.pos,FIND("SP",_xlpm.txt),_xlpm.pre,LEFT(_xlpm.txt,_xlpm.pos-1),IF(RIGHT(_xlpm.pre,3)="123","3PL",IF(RIGHT(_xlpm.pre,2)="12","2PL",IF(RIGHT(_xlpm.pre,1)="1","1PL","3PL")))),N2647,O2647,P2647,Q2647&amp;"W",R2647),_xlfn.TEXTJOIN("-",TRUE,M2647,N2647,O2647,P2647,Q2647&amp;"W",R2647))</f>
        <v>Elbow Flat-CU-Silver-PET-5W-2</v>
      </c>
      <c r="T2647" s="14" t="str">
        <f>IF(COUNTIF(Cycletime[Element Desc.],ProjectsDB[[#This Row],[Element Desc.]])&gt;0,"Found","Not Found")</f>
        <v>Found</v>
      </c>
    </row>
    <row r="2648" spans="2:20" x14ac:dyDescent="0.25">
      <c r="B2648" s="8" t="s">
        <v>5508</v>
      </c>
      <c r="C2648" s="9" t="s">
        <v>5509</v>
      </c>
      <c r="D2648" s="9" t="s">
        <v>5510</v>
      </c>
      <c r="E2648" s="10">
        <v>1</v>
      </c>
      <c r="F2648" s="9" t="s">
        <v>5072</v>
      </c>
      <c r="G2648" s="9" t="s">
        <v>1505</v>
      </c>
      <c r="H2648" s="11"/>
      <c r="I2648" s="12">
        <v>430</v>
      </c>
      <c r="J2648" s="12">
        <v>430</v>
      </c>
      <c r="K2648" s="12"/>
      <c r="L2648" s="12">
        <f t="array" ref="L2648">IFERROR(LOOKUP(2^15,SEARCH({"40A","63A","80A","100A","125A","160A","200A","250A","400A","630A","800A","1000A","1250A","1600A","2000A","2500A","3200A","4000A","5000A","6300A"},UPPER(D2648)),{40,63,80,100,125,160,200,250,400,630,800,1000,1250,1600,2000,2500,3200,4000,5000,6300}),0)</f>
        <v>3200</v>
      </c>
      <c r="M2648" s="9" t="str">
        <f t="shared" si="206"/>
        <v>Elbow Edge</v>
      </c>
      <c r="N2648" s="9" t="str">
        <f t="shared" si="207"/>
        <v>CU</v>
      </c>
      <c r="O2648" s="13" t="str">
        <f t="shared" si="208"/>
        <v>Silver</v>
      </c>
      <c r="P2648" s="9" t="str">
        <f t="shared" si="209"/>
        <v>PET</v>
      </c>
      <c r="Q2648" s="9" t="str">
        <f t="shared" si="210"/>
        <v>5</v>
      </c>
      <c r="R26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48" s="14" t="str">
        <f>IF(ProjectsDB[[#This Row],[Item Type]]="Straight Plug-In",_xlfn.TEXTJOIN("-",TRUE,M2648&amp;"-"&amp;_xlfn.LET(_xlpm.txt,ProjectsDB[[#This Row],[Assembly]],_xlpm.pos,FIND("SP",_xlpm.txt),_xlpm.pre,LEFT(_xlpm.txt,_xlpm.pos-1),IF(RIGHT(_xlpm.pre,3)="123","3PL",IF(RIGHT(_xlpm.pre,2)="12","2PL",IF(RIGHT(_xlpm.pre,1)="1","1PL","3PL")))),N2648,O2648,P2648,Q2648&amp;"W",R2648),_xlfn.TEXTJOIN("-",TRUE,M2648,N2648,O2648,P2648,Q2648&amp;"W",R2648))</f>
        <v>Elbow Edge-CU-Silver-PET-5W-2</v>
      </c>
      <c r="T2648" s="14" t="str">
        <f>IF(COUNTIF(Cycletime[Element Desc.],ProjectsDB[[#This Row],[Element Desc.]])&gt;0,"Found","Not Found")</f>
        <v>Found</v>
      </c>
    </row>
    <row r="2649" spans="2:20" x14ac:dyDescent="0.25">
      <c r="B2649" s="8" t="s">
        <v>5511</v>
      </c>
      <c r="C2649" s="9" t="s">
        <v>5512</v>
      </c>
      <c r="D2649" s="9" t="s">
        <v>5513</v>
      </c>
      <c r="E2649" s="10">
        <v>1</v>
      </c>
      <c r="F2649" s="9" t="s">
        <v>5072</v>
      </c>
      <c r="G2649" s="9" t="s">
        <v>1505</v>
      </c>
      <c r="H2649" s="11"/>
      <c r="I2649" s="12">
        <v>430</v>
      </c>
      <c r="J2649" s="12">
        <v>430</v>
      </c>
      <c r="K2649" s="12">
        <v>1000</v>
      </c>
      <c r="L2649" s="12">
        <f t="array" ref="L2649">IFERROR(LOOKUP(2^15,SEARCH({"40A","63A","80A","100A","125A","160A","200A","250A","400A","630A","800A","1000A","1250A","1600A","2000A","2500A","3200A","4000A","5000A","6300A"},UPPER(D2649)),{40,63,80,100,125,160,200,250,400,630,800,1000,1250,1600,2000,2500,3200,4000,5000,6300}),0)</f>
        <v>3200</v>
      </c>
      <c r="M2649" s="9" t="str">
        <f t="shared" si="206"/>
        <v>T-Section</v>
      </c>
      <c r="N2649" s="9" t="str">
        <f t="shared" si="207"/>
        <v>CU</v>
      </c>
      <c r="O2649" s="13" t="str">
        <f t="shared" si="208"/>
        <v>Silver</v>
      </c>
      <c r="P2649" s="9" t="str">
        <f t="shared" si="209"/>
        <v>PET</v>
      </c>
      <c r="Q2649" s="9" t="str">
        <f t="shared" si="210"/>
        <v>5</v>
      </c>
      <c r="R26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49" s="14" t="str">
        <f>IF(ProjectsDB[[#This Row],[Item Type]]="Straight Plug-In",_xlfn.TEXTJOIN("-",TRUE,M2649&amp;"-"&amp;_xlfn.LET(_xlpm.txt,ProjectsDB[[#This Row],[Assembly]],_xlpm.pos,FIND("SP",_xlpm.txt),_xlpm.pre,LEFT(_xlpm.txt,_xlpm.pos-1),IF(RIGHT(_xlpm.pre,3)="123","3PL",IF(RIGHT(_xlpm.pre,2)="12","2PL",IF(RIGHT(_xlpm.pre,1)="1","1PL","3PL")))),N2649,O2649,P2649,Q2649&amp;"W",R2649),_xlfn.TEXTJOIN("-",TRUE,M2649,N2649,O2649,P2649,Q2649&amp;"W",R2649))</f>
        <v>T-Section-CU-Silver-PET-5W-2</v>
      </c>
      <c r="T2649" s="14" t="str">
        <f>IF(COUNTIF(Cycletime[Element Desc.],ProjectsDB[[#This Row],[Element Desc.]])&gt;0,"Found","Not Found")</f>
        <v>Found</v>
      </c>
    </row>
    <row r="2650" spans="2:20" x14ac:dyDescent="0.25">
      <c r="B2650" s="8" t="s">
        <v>5514</v>
      </c>
      <c r="C2650" s="9" t="s">
        <v>5515</v>
      </c>
      <c r="D2650" s="9" t="s">
        <v>5516</v>
      </c>
      <c r="E2650" s="10">
        <v>1</v>
      </c>
      <c r="F2650" s="9" t="s">
        <v>5072</v>
      </c>
      <c r="G2650" s="9" t="s">
        <v>1505</v>
      </c>
      <c r="H2650" s="11"/>
      <c r="I2650" s="12">
        <v>1200</v>
      </c>
      <c r="J2650" s="12"/>
      <c r="K2650" s="12"/>
      <c r="L2650" s="12">
        <f t="array" ref="L2650">IFERROR(LOOKUP(2^15,SEARCH({"40A","63A","80A","100A","125A","160A","200A","250A","400A","630A","800A","1000A","1250A","1600A","2000A","2500A","3200A","4000A","5000A","6300A"},UPPER(D2650)),{40,63,80,100,125,160,200,250,400,630,800,1000,1250,1600,2000,2500,3200,4000,5000,6300}),0)</f>
        <v>3200</v>
      </c>
      <c r="M2650" s="9" t="str">
        <f t="shared" si="206"/>
        <v>Straight Plug-In</v>
      </c>
      <c r="N2650" s="9" t="str">
        <f t="shared" si="207"/>
        <v>CU</v>
      </c>
      <c r="O2650" s="13" t="str">
        <f t="shared" si="208"/>
        <v>Silver</v>
      </c>
      <c r="P2650" s="9" t="str">
        <f t="shared" si="209"/>
        <v>PET</v>
      </c>
      <c r="Q2650" s="9" t="str">
        <f t="shared" si="210"/>
        <v>5</v>
      </c>
      <c r="R26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50" s="14" t="str">
        <f>IF(ProjectsDB[[#This Row],[Item Type]]="Straight Plug-In",_xlfn.TEXTJOIN("-",TRUE,M2650&amp;"-"&amp;_xlfn.LET(_xlpm.txt,ProjectsDB[[#This Row],[Assembly]],_xlpm.pos,FIND("SP",_xlpm.txt),_xlpm.pre,LEFT(_xlpm.txt,_xlpm.pos-1),IF(RIGHT(_xlpm.pre,3)="123","3PL",IF(RIGHT(_xlpm.pre,2)="12","2PL",IF(RIGHT(_xlpm.pre,1)="1","1PL","3PL")))),N2650,O2650,P2650,Q2650&amp;"W",R2650),_xlfn.TEXTJOIN("-",TRUE,M2650,N2650,O2650,P2650,Q2650&amp;"W",R2650))</f>
        <v>Straight Plug-In-1PL-CU-Silver-PET-5W-2</v>
      </c>
      <c r="T2650" s="14" t="str">
        <f>IF(COUNTIF(Cycletime[Element Desc.],ProjectsDB[[#This Row],[Element Desc.]])&gt;0,"Found","Not Found")</f>
        <v>Found</v>
      </c>
    </row>
    <row r="2651" spans="2:20" x14ac:dyDescent="0.25">
      <c r="B2651" s="8" t="s">
        <v>5517</v>
      </c>
      <c r="C2651" s="9" t="s">
        <v>5518</v>
      </c>
      <c r="D2651" s="9" t="s">
        <v>5519</v>
      </c>
      <c r="E2651" s="10">
        <v>2</v>
      </c>
      <c r="F2651" s="9" t="s">
        <v>5072</v>
      </c>
      <c r="G2651" s="9" t="s">
        <v>1505</v>
      </c>
      <c r="H2651" s="11"/>
      <c r="I2651" s="12">
        <v>425</v>
      </c>
      <c r="J2651" s="12"/>
      <c r="K2651" s="12"/>
      <c r="L2651" s="12">
        <f t="array" ref="L2651">IFERROR(LOOKUP(2^15,SEARCH({"40A","63A","80A","100A","125A","160A","200A","250A","400A","630A","800A","1000A","1250A","1600A","2000A","2500A","3200A","4000A","5000A","6300A"},UPPER(D2651)),{40,63,80,100,125,160,200,250,400,630,800,1000,1250,1600,2000,2500,3200,4000,5000,6300}),0)</f>
        <v>4000</v>
      </c>
      <c r="M2651" s="9" t="str">
        <f t="shared" si="206"/>
        <v>Flange Straight</v>
      </c>
      <c r="N2651" s="9" t="str">
        <f t="shared" si="207"/>
        <v>CU</v>
      </c>
      <c r="O2651" s="13" t="str">
        <f t="shared" si="208"/>
        <v>Silver</v>
      </c>
      <c r="P2651" s="9" t="str">
        <f t="shared" si="209"/>
        <v>PET</v>
      </c>
      <c r="Q2651" s="9" t="str">
        <f t="shared" si="210"/>
        <v>5</v>
      </c>
      <c r="R26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51" s="14" t="str">
        <f>IF(ProjectsDB[[#This Row],[Item Type]]="Straight Plug-In",_xlfn.TEXTJOIN("-",TRUE,M2651&amp;"-"&amp;_xlfn.LET(_xlpm.txt,ProjectsDB[[#This Row],[Assembly]],_xlpm.pos,FIND("SP",_xlpm.txt),_xlpm.pre,LEFT(_xlpm.txt,_xlpm.pos-1),IF(RIGHT(_xlpm.pre,3)="123","3PL",IF(RIGHT(_xlpm.pre,2)="12","2PL",IF(RIGHT(_xlpm.pre,1)="1","1PL","3PL")))),N2651,O2651,P2651,Q2651&amp;"W",R2651),_xlfn.TEXTJOIN("-",TRUE,M2651,N2651,O2651,P2651,Q2651&amp;"W",R2651))</f>
        <v>Flange Straight-CU-Silver-PET-5W-2</v>
      </c>
      <c r="T2651" s="14" t="str">
        <f>IF(COUNTIF(Cycletime[Element Desc.],ProjectsDB[[#This Row],[Element Desc.]])&gt;0,"Found","Not Found")</f>
        <v>Found</v>
      </c>
    </row>
    <row r="2652" spans="2:20" x14ac:dyDescent="0.25">
      <c r="B2652" s="8" t="s">
        <v>5520</v>
      </c>
      <c r="C2652" s="9" t="s">
        <v>5521</v>
      </c>
      <c r="D2652" s="9" t="s">
        <v>5522</v>
      </c>
      <c r="E2652" s="10">
        <v>4</v>
      </c>
      <c r="F2652" s="9" t="s">
        <v>5072</v>
      </c>
      <c r="G2652" s="9" t="s">
        <v>1505</v>
      </c>
      <c r="H2652" s="11"/>
      <c r="I2652" s="12">
        <v>3000</v>
      </c>
      <c r="J2652" s="12"/>
      <c r="K2652" s="12"/>
      <c r="L2652" s="12">
        <f t="array" ref="L2652">IFERROR(LOOKUP(2^15,SEARCH({"40A","63A","80A","100A","125A","160A","200A","250A","400A","630A","800A","1000A","1250A","1600A","2000A","2500A","3200A","4000A","5000A","6300A"},UPPER(D2652)),{40,63,80,100,125,160,200,250,400,630,800,1000,1250,1600,2000,2500,3200,4000,5000,6300}),0)</f>
        <v>4000</v>
      </c>
      <c r="M2652" s="9" t="str">
        <f t="shared" si="206"/>
        <v>Straight Feeder</v>
      </c>
      <c r="N2652" s="9" t="str">
        <f t="shared" si="207"/>
        <v>CU</v>
      </c>
      <c r="O2652" s="13" t="str">
        <f t="shared" si="208"/>
        <v>Silver</v>
      </c>
      <c r="P2652" s="9" t="str">
        <f t="shared" si="209"/>
        <v>PET</v>
      </c>
      <c r="Q2652" s="9" t="str">
        <f t="shared" si="210"/>
        <v>5</v>
      </c>
      <c r="R26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52" s="14" t="str">
        <f>IF(ProjectsDB[[#This Row],[Item Type]]="Straight Plug-In",_xlfn.TEXTJOIN("-",TRUE,M2652&amp;"-"&amp;_xlfn.LET(_xlpm.txt,ProjectsDB[[#This Row],[Assembly]],_xlpm.pos,FIND("SP",_xlpm.txt),_xlpm.pre,LEFT(_xlpm.txt,_xlpm.pos-1),IF(RIGHT(_xlpm.pre,3)="123","3PL",IF(RIGHT(_xlpm.pre,2)="12","2PL",IF(RIGHT(_xlpm.pre,1)="1","1PL","3PL")))),N2652,O2652,P2652,Q2652&amp;"W",R2652),_xlfn.TEXTJOIN("-",TRUE,M2652,N2652,O2652,P2652,Q2652&amp;"W",R2652))</f>
        <v>Straight Feeder-CU-Silver-PET-5W-2</v>
      </c>
      <c r="T2652" s="14" t="str">
        <f>IF(COUNTIF(Cycletime[Element Desc.],ProjectsDB[[#This Row],[Element Desc.]])&gt;0,"Found","Not Found")</f>
        <v>Found</v>
      </c>
    </row>
    <row r="2653" spans="2:20" x14ac:dyDescent="0.25">
      <c r="B2653" s="8" t="s">
        <v>5523</v>
      </c>
      <c r="C2653" s="9" t="s">
        <v>5524</v>
      </c>
      <c r="D2653" s="9" t="s">
        <v>5525</v>
      </c>
      <c r="E2653" s="10">
        <v>2</v>
      </c>
      <c r="F2653" s="9" t="s">
        <v>5072</v>
      </c>
      <c r="G2653" s="9" t="s">
        <v>1505</v>
      </c>
      <c r="H2653" s="11"/>
      <c r="I2653" s="12">
        <v>465</v>
      </c>
      <c r="J2653" s="12">
        <v>465</v>
      </c>
      <c r="K2653" s="12"/>
      <c r="L2653" s="12">
        <f t="array" ref="L2653">IFERROR(LOOKUP(2^15,SEARCH({"40A","63A","80A","100A","125A","160A","200A","250A","400A","630A","800A","1000A","1250A","1600A","2000A","2500A","3200A","4000A","5000A","6300A"},UPPER(D2653)),{40,63,80,100,125,160,200,250,400,630,800,1000,1250,1600,2000,2500,3200,4000,5000,6300}),0)</f>
        <v>4000</v>
      </c>
      <c r="M2653" s="9" t="str">
        <f t="shared" si="206"/>
        <v>Elbow Edge</v>
      </c>
      <c r="N2653" s="9" t="str">
        <f t="shared" si="207"/>
        <v>CU</v>
      </c>
      <c r="O2653" s="13" t="str">
        <f t="shared" si="208"/>
        <v>Silver</v>
      </c>
      <c r="P2653" s="9" t="str">
        <f t="shared" si="209"/>
        <v>PET</v>
      </c>
      <c r="Q2653" s="9" t="str">
        <f t="shared" si="210"/>
        <v>5</v>
      </c>
      <c r="R26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53" s="14" t="str">
        <f>IF(ProjectsDB[[#This Row],[Item Type]]="Straight Plug-In",_xlfn.TEXTJOIN("-",TRUE,M2653&amp;"-"&amp;_xlfn.LET(_xlpm.txt,ProjectsDB[[#This Row],[Assembly]],_xlpm.pos,FIND("SP",_xlpm.txt),_xlpm.pre,LEFT(_xlpm.txt,_xlpm.pos-1),IF(RIGHT(_xlpm.pre,3)="123","3PL",IF(RIGHT(_xlpm.pre,2)="12","2PL",IF(RIGHT(_xlpm.pre,1)="1","1PL","3PL")))),N2653,O2653,P2653,Q2653&amp;"W",R2653),_xlfn.TEXTJOIN("-",TRUE,M2653,N2653,O2653,P2653,Q2653&amp;"W",R2653))</f>
        <v>Elbow Edge-CU-Silver-PET-5W-2</v>
      </c>
      <c r="T2653" s="14" t="str">
        <f>IF(COUNTIF(Cycletime[Element Desc.],ProjectsDB[[#This Row],[Element Desc.]])&gt;0,"Found","Not Found")</f>
        <v>Found</v>
      </c>
    </row>
    <row r="2654" spans="2:20" x14ac:dyDescent="0.25">
      <c r="B2654" s="8" t="s">
        <v>5526</v>
      </c>
      <c r="C2654" s="9" t="s">
        <v>5527</v>
      </c>
      <c r="D2654" s="9" t="s">
        <v>5528</v>
      </c>
      <c r="E2654" s="10">
        <v>2</v>
      </c>
      <c r="F2654" s="9" t="s">
        <v>5072</v>
      </c>
      <c r="G2654" s="9" t="s">
        <v>1505</v>
      </c>
      <c r="H2654" s="11"/>
      <c r="I2654" s="12">
        <v>1000</v>
      </c>
      <c r="J2654" s="12"/>
      <c r="K2654" s="12"/>
      <c r="L2654" s="12">
        <f t="array" ref="L2654">IFERROR(LOOKUP(2^15,SEARCH({"40A","63A","80A","100A","125A","160A","200A","250A","400A","630A","800A","1000A","1250A","1600A","2000A","2500A","3200A","4000A","5000A","6300A"},UPPER(D2654)),{40,63,80,100,125,160,200,250,400,630,800,1000,1250,1600,2000,2500,3200,4000,5000,6300}),0)</f>
        <v>4000</v>
      </c>
      <c r="M2654" s="9" t="str">
        <f t="shared" si="206"/>
        <v>Straight Feeder</v>
      </c>
      <c r="N2654" s="9" t="str">
        <f t="shared" si="207"/>
        <v>CU</v>
      </c>
      <c r="O2654" s="13" t="str">
        <f t="shared" si="208"/>
        <v>Silver</v>
      </c>
      <c r="P2654" s="9" t="str">
        <f t="shared" si="209"/>
        <v>PET</v>
      </c>
      <c r="Q2654" s="9" t="str">
        <f t="shared" si="210"/>
        <v>5</v>
      </c>
      <c r="R26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54" s="14" t="str">
        <f>IF(ProjectsDB[[#This Row],[Item Type]]="Straight Plug-In",_xlfn.TEXTJOIN("-",TRUE,M2654&amp;"-"&amp;_xlfn.LET(_xlpm.txt,ProjectsDB[[#This Row],[Assembly]],_xlpm.pos,FIND("SP",_xlpm.txt),_xlpm.pre,LEFT(_xlpm.txt,_xlpm.pos-1),IF(RIGHT(_xlpm.pre,3)="123","3PL",IF(RIGHT(_xlpm.pre,2)="12","2PL",IF(RIGHT(_xlpm.pre,1)="1","1PL","3PL")))),N2654,O2654,P2654,Q2654&amp;"W",R2654),_xlfn.TEXTJOIN("-",TRUE,M2654,N2654,O2654,P2654,Q2654&amp;"W",R2654))</f>
        <v>Straight Feeder-CU-Silver-PET-5W-2</v>
      </c>
      <c r="T2654" s="14" t="str">
        <f>IF(COUNTIF(Cycletime[Element Desc.],ProjectsDB[[#This Row],[Element Desc.]])&gt;0,"Found","Not Found")</f>
        <v>Found</v>
      </c>
    </row>
    <row r="2655" spans="2:20" x14ac:dyDescent="0.25">
      <c r="B2655" s="8" t="s">
        <v>5529</v>
      </c>
      <c r="C2655" s="9" t="s">
        <v>5530</v>
      </c>
      <c r="D2655" s="9" t="s">
        <v>5531</v>
      </c>
      <c r="E2655" s="10">
        <v>1</v>
      </c>
      <c r="F2655" s="9" t="s">
        <v>5072</v>
      </c>
      <c r="G2655" s="9" t="s">
        <v>1505</v>
      </c>
      <c r="H2655" s="11"/>
      <c r="I2655" s="12"/>
      <c r="J2655" s="12"/>
      <c r="K2655" s="12"/>
      <c r="L2655" s="12">
        <f t="array" ref="L2655">IFERROR(LOOKUP(2^15,SEARCH({"40A","63A","80A","100A","125A","160A","200A","250A","400A","630A","800A","1000A","1250A","1600A","2000A","2500A","3200A","4000A","5000A","6300A"},UPPER(D2655)),{40,63,80,100,125,160,200,250,400,630,800,1000,1250,1600,2000,2500,3200,4000,5000,6300}),0)</f>
        <v>4000</v>
      </c>
      <c r="M2655" s="9" t="str">
        <f t="shared" si="206"/>
        <v>Expansion Joint</v>
      </c>
      <c r="N2655" s="9" t="str">
        <f t="shared" si="207"/>
        <v>CU</v>
      </c>
      <c r="O2655" s="13" t="str">
        <f t="shared" si="208"/>
        <v>Silver</v>
      </c>
      <c r="P2655" s="9" t="str">
        <f t="shared" si="209"/>
        <v>PET</v>
      </c>
      <c r="Q2655" s="9" t="str">
        <f t="shared" si="210"/>
        <v>5</v>
      </c>
      <c r="R26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55" s="14" t="str">
        <f>IF(ProjectsDB[[#This Row],[Item Type]]="Straight Plug-In",_xlfn.TEXTJOIN("-",TRUE,M2655&amp;"-"&amp;_xlfn.LET(_xlpm.txt,ProjectsDB[[#This Row],[Assembly]],_xlpm.pos,FIND("SP",_xlpm.txt),_xlpm.pre,LEFT(_xlpm.txt,_xlpm.pos-1),IF(RIGHT(_xlpm.pre,3)="123","3PL",IF(RIGHT(_xlpm.pre,2)="12","2PL",IF(RIGHT(_xlpm.pre,1)="1","1PL","3PL")))),N2655,O2655,P2655,Q2655&amp;"W",R2655),_xlfn.TEXTJOIN("-",TRUE,M2655,N2655,O2655,P2655,Q2655&amp;"W",R2655))</f>
        <v>Expansion Joint-CU-Silver-PET-5W-2</v>
      </c>
      <c r="T2655" s="14" t="str">
        <f>IF(COUNTIF(Cycletime[Element Desc.],ProjectsDB[[#This Row],[Element Desc.]])&gt;0,"Found","Not Found")</f>
        <v>Found</v>
      </c>
    </row>
    <row r="2656" spans="2:20" x14ac:dyDescent="0.25">
      <c r="B2656" s="8" t="s">
        <v>5532</v>
      </c>
      <c r="C2656" s="9" t="s">
        <v>5533</v>
      </c>
      <c r="D2656" s="9" t="s">
        <v>5534</v>
      </c>
      <c r="E2656" s="10">
        <v>1</v>
      </c>
      <c r="F2656" s="9" t="s">
        <v>5072</v>
      </c>
      <c r="G2656" s="9" t="s">
        <v>1505</v>
      </c>
      <c r="H2656" s="11"/>
      <c r="I2656" s="12">
        <v>300</v>
      </c>
      <c r="J2656" s="12">
        <v>300</v>
      </c>
      <c r="K2656" s="12"/>
      <c r="L2656" s="12">
        <f t="array" ref="L2656">IFERROR(LOOKUP(2^15,SEARCH({"40A","63A","80A","100A","125A","160A","200A","250A","400A","630A","800A","1000A","1250A","1600A","2000A","2500A","3200A","4000A","5000A","6300A"},UPPER(D2656)),{40,63,80,100,125,160,200,250,400,630,800,1000,1250,1600,2000,2500,3200,4000,5000,6300}),0)</f>
        <v>4000</v>
      </c>
      <c r="M2656" s="9" t="str">
        <f t="shared" si="206"/>
        <v>Elbow Flat</v>
      </c>
      <c r="N2656" s="9" t="str">
        <f t="shared" si="207"/>
        <v>CU</v>
      </c>
      <c r="O2656" s="13" t="str">
        <f t="shared" si="208"/>
        <v>Silver</v>
      </c>
      <c r="P2656" s="9" t="str">
        <f t="shared" si="209"/>
        <v>PET</v>
      </c>
      <c r="Q2656" s="9" t="str">
        <f t="shared" si="210"/>
        <v>5</v>
      </c>
      <c r="R26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56" s="14" t="str">
        <f>IF(ProjectsDB[[#This Row],[Item Type]]="Straight Plug-In",_xlfn.TEXTJOIN("-",TRUE,M2656&amp;"-"&amp;_xlfn.LET(_xlpm.txt,ProjectsDB[[#This Row],[Assembly]],_xlpm.pos,FIND("SP",_xlpm.txt),_xlpm.pre,LEFT(_xlpm.txt,_xlpm.pos-1),IF(RIGHT(_xlpm.pre,3)="123","3PL",IF(RIGHT(_xlpm.pre,2)="12","2PL",IF(RIGHT(_xlpm.pre,1)="1","1PL","3PL")))),N2656,O2656,P2656,Q2656&amp;"W",R2656),_xlfn.TEXTJOIN("-",TRUE,M2656,N2656,O2656,P2656,Q2656&amp;"W",R2656))</f>
        <v>Elbow Flat-CU-Silver-PET-5W-2</v>
      </c>
      <c r="T2656" s="14" t="str">
        <f>IF(COUNTIF(Cycletime[Element Desc.],ProjectsDB[[#This Row],[Element Desc.]])&gt;0,"Found","Not Found")</f>
        <v>Found</v>
      </c>
    </row>
    <row r="2657" spans="2:20" x14ac:dyDescent="0.25">
      <c r="B2657" s="8" t="s">
        <v>5535</v>
      </c>
      <c r="C2657" s="9" t="s">
        <v>5370</v>
      </c>
      <c r="D2657" s="9" t="s">
        <v>5371</v>
      </c>
      <c r="E2657" s="10">
        <v>11</v>
      </c>
      <c r="F2657" s="9" t="s">
        <v>5072</v>
      </c>
      <c r="G2657" s="9" t="s">
        <v>1505</v>
      </c>
      <c r="H2657" s="11"/>
      <c r="I2657" s="12"/>
      <c r="J2657" s="12"/>
      <c r="K2657" s="12"/>
      <c r="L2657" s="12">
        <f t="array" ref="L2657">IFERROR(LOOKUP(2^15,SEARCH({"40A","63A","80A","100A","125A","160A","200A","250A","400A","630A","800A","1000A","1250A","1600A","2000A","2500A","3200A","4000A","5000A","6300A"},UPPER(D2657)),{40,63,80,100,125,160,200,250,400,630,800,1000,1250,1600,2000,2500,3200,4000,5000,6300}),0)</f>
        <v>4000</v>
      </c>
      <c r="M2657" s="9" t="str">
        <f t="shared" si="206"/>
        <v>Joint Pack</v>
      </c>
      <c r="N2657" s="9" t="str">
        <f t="shared" si="207"/>
        <v>CU</v>
      </c>
      <c r="O2657" s="13" t="str">
        <f t="shared" si="208"/>
        <v>Silver</v>
      </c>
      <c r="P2657" s="9" t="str">
        <f t="shared" si="209"/>
        <v>None</v>
      </c>
      <c r="Q2657" s="9" t="str">
        <f t="shared" si="210"/>
        <v>5</v>
      </c>
      <c r="R26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57" s="14" t="str">
        <f>IF(ProjectsDB[[#This Row],[Item Type]]="Straight Plug-In",_xlfn.TEXTJOIN("-",TRUE,M2657&amp;"-"&amp;_xlfn.LET(_xlpm.txt,ProjectsDB[[#This Row],[Assembly]],_xlpm.pos,FIND("SP",_xlpm.txt),_xlpm.pre,LEFT(_xlpm.txt,_xlpm.pos-1),IF(RIGHT(_xlpm.pre,3)="123","3PL",IF(RIGHT(_xlpm.pre,2)="12","2PL",IF(RIGHT(_xlpm.pre,1)="1","1PL","3PL")))),N2657,O2657,P2657,Q2657&amp;"W",R2657),_xlfn.TEXTJOIN("-",TRUE,M2657,N2657,O2657,P2657,Q2657&amp;"W",R2657))</f>
        <v>Joint Pack-CU-Silver-None-5W-2</v>
      </c>
      <c r="T2657" s="14" t="str">
        <f>IF(COUNTIF(Cycletime[Element Desc.],ProjectsDB[[#This Row],[Element Desc.]])&gt;0,"Found","Not Found")</f>
        <v>Found</v>
      </c>
    </row>
    <row r="2658" spans="2:20" x14ac:dyDescent="0.25">
      <c r="B2658" s="8" t="s">
        <v>5536</v>
      </c>
      <c r="C2658" s="9" t="s">
        <v>5518</v>
      </c>
      <c r="D2658" s="9" t="s">
        <v>5519</v>
      </c>
      <c r="E2658" s="10">
        <v>2</v>
      </c>
      <c r="F2658" s="9" t="s">
        <v>5072</v>
      </c>
      <c r="G2658" s="9" t="s">
        <v>1505</v>
      </c>
      <c r="H2658" s="11"/>
      <c r="I2658" s="12">
        <v>425</v>
      </c>
      <c r="J2658" s="12"/>
      <c r="K2658" s="12"/>
      <c r="L2658" s="12">
        <f t="array" ref="L2658">IFERROR(LOOKUP(2^15,SEARCH({"40A","63A","80A","100A","125A","160A","200A","250A","400A","630A","800A","1000A","1250A","1600A","2000A","2500A","3200A","4000A","5000A","6300A"},UPPER(D2658)),{40,63,80,100,125,160,200,250,400,630,800,1000,1250,1600,2000,2500,3200,4000,5000,6300}),0)</f>
        <v>4000</v>
      </c>
      <c r="M2658" s="9" t="str">
        <f t="shared" si="206"/>
        <v>Flange Straight</v>
      </c>
      <c r="N2658" s="9" t="str">
        <f t="shared" si="207"/>
        <v>CU</v>
      </c>
      <c r="O2658" s="13" t="str">
        <f t="shared" si="208"/>
        <v>Silver</v>
      </c>
      <c r="P2658" s="9" t="str">
        <f t="shared" si="209"/>
        <v>PET</v>
      </c>
      <c r="Q2658" s="9" t="str">
        <f t="shared" si="210"/>
        <v>5</v>
      </c>
      <c r="R26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58" s="14" t="str">
        <f>IF(ProjectsDB[[#This Row],[Item Type]]="Straight Plug-In",_xlfn.TEXTJOIN("-",TRUE,M2658&amp;"-"&amp;_xlfn.LET(_xlpm.txt,ProjectsDB[[#This Row],[Assembly]],_xlpm.pos,FIND("SP",_xlpm.txt),_xlpm.pre,LEFT(_xlpm.txt,_xlpm.pos-1),IF(RIGHT(_xlpm.pre,3)="123","3PL",IF(RIGHT(_xlpm.pre,2)="12","2PL",IF(RIGHT(_xlpm.pre,1)="1","1PL","3PL")))),N2658,O2658,P2658,Q2658&amp;"W",R2658),_xlfn.TEXTJOIN("-",TRUE,M2658,N2658,O2658,P2658,Q2658&amp;"W",R2658))</f>
        <v>Flange Straight-CU-Silver-PET-5W-2</v>
      </c>
      <c r="T2658" s="14" t="str">
        <f>IF(COUNTIF(Cycletime[Element Desc.],ProjectsDB[[#This Row],[Element Desc.]])&gt;0,"Found","Not Found")</f>
        <v>Found</v>
      </c>
    </row>
    <row r="2659" spans="2:20" x14ac:dyDescent="0.25">
      <c r="B2659" s="8" t="s">
        <v>5537</v>
      </c>
      <c r="C2659" s="9" t="s">
        <v>5538</v>
      </c>
      <c r="D2659" s="9" t="s">
        <v>5539</v>
      </c>
      <c r="E2659" s="10">
        <v>1</v>
      </c>
      <c r="F2659" s="9" t="s">
        <v>5072</v>
      </c>
      <c r="G2659" s="9" t="s">
        <v>1505</v>
      </c>
      <c r="H2659" s="11"/>
      <c r="I2659" s="12">
        <v>465</v>
      </c>
      <c r="J2659" s="12">
        <v>465</v>
      </c>
      <c r="K2659" s="12"/>
      <c r="L2659" s="12">
        <f t="array" ref="L2659">IFERROR(LOOKUP(2^15,SEARCH({"40A","63A","80A","100A","125A","160A","200A","250A","400A","630A","800A","1000A","1250A","1600A","2000A","2500A","3200A","4000A","5000A","6300A"},UPPER(D2659)),{40,63,80,100,125,160,200,250,400,630,800,1000,1250,1600,2000,2500,3200,4000,5000,6300}),0)</f>
        <v>4000</v>
      </c>
      <c r="M2659" s="9" t="str">
        <f t="shared" si="206"/>
        <v>Elbow Edge</v>
      </c>
      <c r="N2659" s="9" t="str">
        <f t="shared" si="207"/>
        <v>CU</v>
      </c>
      <c r="O2659" s="13" t="str">
        <f t="shared" si="208"/>
        <v>Silver</v>
      </c>
      <c r="P2659" s="9" t="str">
        <f t="shared" si="209"/>
        <v>PET</v>
      </c>
      <c r="Q2659" s="9" t="str">
        <f t="shared" si="210"/>
        <v>5</v>
      </c>
      <c r="R26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59" s="14" t="str">
        <f>IF(ProjectsDB[[#This Row],[Item Type]]="Straight Plug-In",_xlfn.TEXTJOIN("-",TRUE,M2659&amp;"-"&amp;_xlfn.LET(_xlpm.txt,ProjectsDB[[#This Row],[Assembly]],_xlpm.pos,FIND("SP",_xlpm.txt),_xlpm.pre,LEFT(_xlpm.txt,_xlpm.pos-1),IF(RIGHT(_xlpm.pre,3)="123","3PL",IF(RIGHT(_xlpm.pre,2)="12","2PL",IF(RIGHT(_xlpm.pre,1)="1","1PL","3PL")))),N2659,O2659,P2659,Q2659&amp;"W",R2659),_xlfn.TEXTJOIN("-",TRUE,M2659,N2659,O2659,P2659,Q2659&amp;"W",R2659))</f>
        <v>Elbow Edge-CU-Silver-PET-5W-2</v>
      </c>
      <c r="T2659" s="14" t="str">
        <f>IF(COUNTIF(Cycletime[Element Desc.],ProjectsDB[[#This Row],[Element Desc.]])&gt;0,"Found","Not Found")</f>
        <v>Found</v>
      </c>
    </row>
    <row r="2660" spans="2:20" x14ac:dyDescent="0.25">
      <c r="B2660" s="8" t="s">
        <v>5540</v>
      </c>
      <c r="C2660" s="9" t="s">
        <v>5541</v>
      </c>
      <c r="D2660" s="9" t="s">
        <v>5542</v>
      </c>
      <c r="E2660" s="10">
        <v>1</v>
      </c>
      <c r="F2660" s="9" t="s">
        <v>5072</v>
      </c>
      <c r="G2660" s="9" t="s">
        <v>1505</v>
      </c>
      <c r="H2660" s="11"/>
      <c r="I2660" s="12">
        <v>2500</v>
      </c>
      <c r="J2660" s="12"/>
      <c r="K2660" s="12"/>
      <c r="L2660" s="12">
        <f t="array" ref="L2660">IFERROR(LOOKUP(2^15,SEARCH({"40A","63A","80A","100A","125A","160A","200A","250A","400A","630A","800A","1000A","1250A","1600A","2000A","2500A","3200A","4000A","5000A","6300A"},UPPER(D2660)),{40,63,80,100,125,160,200,250,400,630,800,1000,1250,1600,2000,2500,3200,4000,5000,6300}),0)</f>
        <v>4000</v>
      </c>
      <c r="M2660" s="9" t="str">
        <f t="shared" si="206"/>
        <v>Straight Feeder</v>
      </c>
      <c r="N2660" s="9" t="str">
        <f t="shared" si="207"/>
        <v>CU</v>
      </c>
      <c r="O2660" s="13" t="str">
        <f t="shared" si="208"/>
        <v>Silver</v>
      </c>
      <c r="P2660" s="9" t="str">
        <f t="shared" si="209"/>
        <v>PET</v>
      </c>
      <c r="Q2660" s="9" t="str">
        <f t="shared" si="210"/>
        <v>5</v>
      </c>
      <c r="R26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60" s="14" t="str">
        <f>IF(ProjectsDB[[#This Row],[Item Type]]="Straight Plug-In",_xlfn.TEXTJOIN("-",TRUE,M2660&amp;"-"&amp;_xlfn.LET(_xlpm.txt,ProjectsDB[[#This Row],[Assembly]],_xlpm.pos,FIND("SP",_xlpm.txt),_xlpm.pre,LEFT(_xlpm.txt,_xlpm.pos-1),IF(RIGHT(_xlpm.pre,3)="123","3PL",IF(RIGHT(_xlpm.pre,2)="12","2PL",IF(RIGHT(_xlpm.pre,1)="1","1PL","3PL")))),N2660,O2660,P2660,Q2660&amp;"W",R2660),_xlfn.TEXTJOIN("-",TRUE,M2660,N2660,O2660,P2660,Q2660&amp;"W",R2660))</f>
        <v>Straight Feeder-CU-Silver-PET-5W-2</v>
      </c>
      <c r="T2660" s="14" t="str">
        <f>IF(COUNTIF(Cycletime[Element Desc.],ProjectsDB[[#This Row],[Element Desc.]])&gt;0,"Found","Not Found")</f>
        <v>Found</v>
      </c>
    </row>
    <row r="2661" spans="2:20" x14ac:dyDescent="0.25">
      <c r="B2661" s="8" t="s">
        <v>5543</v>
      </c>
      <c r="C2661" s="9" t="s">
        <v>5524</v>
      </c>
      <c r="D2661" s="9" t="s">
        <v>5525</v>
      </c>
      <c r="E2661" s="10">
        <v>2</v>
      </c>
      <c r="F2661" s="9" t="s">
        <v>5072</v>
      </c>
      <c r="G2661" s="9" t="s">
        <v>1505</v>
      </c>
      <c r="H2661" s="11"/>
      <c r="I2661" s="12">
        <v>465</v>
      </c>
      <c r="J2661" s="12">
        <v>465</v>
      </c>
      <c r="K2661" s="12"/>
      <c r="L2661" s="12">
        <f t="array" ref="L2661">IFERROR(LOOKUP(2^15,SEARCH({"40A","63A","80A","100A","125A","160A","200A","250A","400A","630A","800A","1000A","1250A","1600A","2000A","2500A","3200A","4000A","5000A","6300A"},UPPER(D2661)),{40,63,80,100,125,160,200,250,400,630,800,1000,1250,1600,2000,2500,3200,4000,5000,6300}),0)</f>
        <v>4000</v>
      </c>
      <c r="M2661" s="9" t="str">
        <f t="shared" si="206"/>
        <v>Elbow Edge</v>
      </c>
      <c r="N2661" s="9" t="str">
        <f t="shared" si="207"/>
        <v>CU</v>
      </c>
      <c r="O2661" s="13" t="str">
        <f t="shared" si="208"/>
        <v>Silver</v>
      </c>
      <c r="P2661" s="9" t="str">
        <f t="shared" si="209"/>
        <v>PET</v>
      </c>
      <c r="Q2661" s="9" t="str">
        <f t="shared" si="210"/>
        <v>5</v>
      </c>
      <c r="R26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61" s="14" t="str">
        <f>IF(ProjectsDB[[#This Row],[Item Type]]="Straight Plug-In",_xlfn.TEXTJOIN("-",TRUE,M2661&amp;"-"&amp;_xlfn.LET(_xlpm.txt,ProjectsDB[[#This Row],[Assembly]],_xlpm.pos,FIND("SP",_xlpm.txt),_xlpm.pre,LEFT(_xlpm.txt,_xlpm.pos-1),IF(RIGHT(_xlpm.pre,3)="123","3PL",IF(RIGHT(_xlpm.pre,2)="12","2PL",IF(RIGHT(_xlpm.pre,1)="1","1PL","3PL")))),N2661,O2661,P2661,Q2661&amp;"W",R2661),_xlfn.TEXTJOIN("-",TRUE,M2661,N2661,O2661,P2661,Q2661&amp;"W",R2661))</f>
        <v>Elbow Edge-CU-Silver-PET-5W-2</v>
      </c>
      <c r="T2661" s="14" t="str">
        <f>IF(COUNTIF(Cycletime[Element Desc.],ProjectsDB[[#This Row],[Element Desc.]])&gt;0,"Found","Not Found")</f>
        <v>Found</v>
      </c>
    </row>
    <row r="2662" spans="2:20" x14ac:dyDescent="0.25">
      <c r="B2662" s="8" t="s">
        <v>5544</v>
      </c>
      <c r="C2662" s="9" t="s">
        <v>5521</v>
      </c>
      <c r="D2662" s="9" t="s">
        <v>5522</v>
      </c>
      <c r="E2662" s="10">
        <v>4</v>
      </c>
      <c r="F2662" s="9" t="s">
        <v>5072</v>
      </c>
      <c r="G2662" s="9" t="s">
        <v>1505</v>
      </c>
      <c r="H2662" s="11"/>
      <c r="I2662" s="12">
        <v>3000</v>
      </c>
      <c r="J2662" s="12"/>
      <c r="K2662" s="12"/>
      <c r="L2662" s="12">
        <f t="array" ref="L2662">IFERROR(LOOKUP(2^15,SEARCH({"40A","63A","80A","100A","125A","160A","200A","250A","400A","630A","800A","1000A","1250A","1600A","2000A","2500A","3200A","4000A","5000A","6300A"},UPPER(D2662)),{40,63,80,100,125,160,200,250,400,630,800,1000,1250,1600,2000,2500,3200,4000,5000,6300}),0)</f>
        <v>4000</v>
      </c>
      <c r="M2662" s="9" t="str">
        <f t="shared" si="206"/>
        <v>Straight Feeder</v>
      </c>
      <c r="N2662" s="9" t="str">
        <f t="shared" si="207"/>
        <v>CU</v>
      </c>
      <c r="O2662" s="13" t="str">
        <f t="shared" si="208"/>
        <v>Silver</v>
      </c>
      <c r="P2662" s="9" t="str">
        <f t="shared" si="209"/>
        <v>PET</v>
      </c>
      <c r="Q2662" s="9" t="str">
        <f t="shared" si="210"/>
        <v>5</v>
      </c>
      <c r="R26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62" s="14" t="str">
        <f>IF(ProjectsDB[[#This Row],[Item Type]]="Straight Plug-In",_xlfn.TEXTJOIN("-",TRUE,M2662&amp;"-"&amp;_xlfn.LET(_xlpm.txt,ProjectsDB[[#This Row],[Assembly]],_xlpm.pos,FIND("SP",_xlpm.txt),_xlpm.pre,LEFT(_xlpm.txt,_xlpm.pos-1),IF(RIGHT(_xlpm.pre,3)="123","3PL",IF(RIGHT(_xlpm.pre,2)="12","2PL",IF(RIGHT(_xlpm.pre,1)="1","1PL","3PL")))),N2662,O2662,P2662,Q2662&amp;"W",R2662),_xlfn.TEXTJOIN("-",TRUE,M2662,N2662,O2662,P2662,Q2662&amp;"W",R2662))</f>
        <v>Straight Feeder-CU-Silver-PET-5W-2</v>
      </c>
      <c r="T2662" s="14" t="str">
        <f>IF(COUNTIF(Cycletime[Element Desc.],ProjectsDB[[#This Row],[Element Desc.]])&gt;0,"Found","Not Found")</f>
        <v>Found</v>
      </c>
    </row>
    <row r="2663" spans="2:20" x14ac:dyDescent="0.25">
      <c r="B2663" s="8" t="s">
        <v>5545</v>
      </c>
      <c r="C2663" s="9" t="s">
        <v>5530</v>
      </c>
      <c r="D2663" s="9" t="s">
        <v>5531</v>
      </c>
      <c r="E2663" s="10">
        <v>1</v>
      </c>
      <c r="F2663" s="9" t="s">
        <v>5072</v>
      </c>
      <c r="G2663" s="9" t="s">
        <v>1505</v>
      </c>
      <c r="H2663" s="11"/>
      <c r="I2663" s="12"/>
      <c r="J2663" s="12"/>
      <c r="K2663" s="12"/>
      <c r="L2663" s="12">
        <f t="array" ref="L2663">IFERROR(LOOKUP(2^15,SEARCH({"40A","63A","80A","100A","125A","160A","200A","250A","400A","630A","800A","1000A","1250A","1600A","2000A","2500A","3200A","4000A","5000A","6300A"},UPPER(D2663)),{40,63,80,100,125,160,200,250,400,630,800,1000,1250,1600,2000,2500,3200,4000,5000,6300}),0)</f>
        <v>4000</v>
      </c>
      <c r="M2663" s="9" t="str">
        <f t="shared" si="206"/>
        <v>Expansion Joint</v>
      </c>
      <c r="N2663" s="9" t="str">
        <f t="shared" si="207"/>
        <v>CU</v>
      </c>
      <c r="O2663" s="13" t="str">
        <f t="shared" si="208"/>
        <v>Silver</v>
      </c>
      <c r="P2663" s="9" t="str">
        <f t="shared" si="209"/>
        <v>PET</v>
      </c>
      <c r="Q2663" s="9" t="str">
        <f t="shared" si="210"/>
        <v>5</v>
      </c>
      <c r="R26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63" s="14" t="str">
        <f>IF(ProjectsDB[[#This Row],[Item Type]]="Straight Plug-In",_xlfn.TEXTJOIN("-",TRUE,M2663&amp;"-"&amp;_xlfn.LET(_xlpm.txt,ProjectsDB[[#This Row],[Assembly]],_xlpm.pos,FIND("SP",_xlpm.txt),_xlpm.pre,LEFT(_xlpm.txt,_xlpm.pos-1),IF(RIGHT(_xlpm.pre,3)="123","3PL",IF(RIGHT(_xlpm.pre,2)="12","2PL",IF(RIGHT(_xlpm.pre,1)="1","1PL","3PL")))),N2663,O2663,P2663,Q2663&amp;"W",R2663),_xlfn.TEXTJOIN("-",TRUE,M2663,N2663,O2663,P2663,Q2663&amp;"W",R2663))</f>
        <v>Expansion Joint-CU-Silver-PET-5W-2</v>
      </c>
      <c r="T2663" s="14" t="str">
        <f>IF(COUNTIF(Cycletime[Element Desc.],ProjectsDB[[#This Row],[Element Desc.]])&gt;0,"Found","Not Found")</f>
        <v>Found</v>
      </c>
    </row>
    <row r="2664" spans="2:20" x14ac:dyDescent="0.25">
      <c r="B2664" s="8" t="s">
        <v>5546</v>
      </c>
      <c r="C2664" s="9" t="s">
        <v>5527</v>
      </c>
      <c r="D2664" s="9" t="s">
        <v>5528</v>
      </c>
      <c r="E2664" s="10">
        <v>2</v>
      </c>
      <c r="F2664" s="9" t="s">
        <v>5072</v>
      </c>
      <c r="G2664" s="9" t="s">
        <v>1505</v>
      </c>
      <c r="H2664" s="11"/>
      <c r="I2664" s="12">
        <v>1000</v>
      </c>
      <c r="J2664" s="12"/>
      <c r="K2664" s="12"/>
      <c r="L2664" s="12">
        <f t="array" ref="L2664">IFERROR(LOOKUP(2^15,SEARCH({"40A","63A","80A","100A","125A","160A","200A","250A","400A","630A","800A","1000A","1250A","1600A","2000A","2500A","3200A","4000A","5000A","6300A"},UPPER(D2664)),{40,63,80,100,125,160,200,250,400,630,800,1000,1250,1600,2000,2500,3200,4000,5000,6300}),0)</f>
        <v>4000</v>
      </c>
      <c r="M2664" s="9" t="str">
        <f t="shared" si="206"/>
        <v>Straight Feeder</v>
      </c>
      <c r="N2664" s="9" t="str">
        <f t="shared" si="207"/>
        <v>CU</v>
      </c>
      <c r="O2664" s="13" t="str">
        <f t="shared" si="208"/>
        <v>Silver</v>
      </c>
      <c r="P2664" s="9" t="str">
        <f t="shared" si="209"/>
        <v>PET</v>
      </c>
      <c r="Q2664" s="9" t="str">
        <f t="shared" si="210"/>
        <v>5</v>
      </c>
      <c r="R26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64" s="14" t="str">
        <f>IF(ProjectsDB[[#This Row],[Item Type]]="Straight Plug-In",_xlfn.TEXTJOIN("-",TRUE,M2664&amp;"-"&amp;_xlfn.LET(_xlpm.txt,ProjectsDB[[#This Row],[Assembly]],_xlpm.pos,FIND("SP",_xlpm.txt),_xlpm.pre,LEFT(_xlpm.txt,_xlpm.pos-1),IF(RIGHT(_xlpm.pre,3)="123","3PL",IF(RIGHT(_xlpm.pre,2)="12","2PL",IF(RIGHT(_xlpm.pre,1)="1","1PL","3PL")))),N2664,O2664,P2664,Q2664&amp;"W",R2664),_xlfn.TEXTJOIN("-",TRUE,M2664,N2664,O2664,P2664,Q2664&amp;"W",R2664))</f>
        <v>Straight Feeder-CU-Silver-PET-5W-2</v>
      </c>
      <c r="T2664" s="14" t="str">
        <f>IF(COUNTIF(Cycletime[Element Desc.],ProjectsDB[[#This Row],[Element Desc.]])&gt;0,"Found","Not Found")</f>
        <v>Found</v>
      </c>
    </row>
    <row r="2665" spans="2:20" x14ac:dyDescent="0.25">
      <c r="B2665" s="8" t="s">
        <v>5547</v>
      </c>
      <c r="C2665" s="9" t="s">
        <v>5533</v>
      </c>
      <c r="D2665" s="9" t="s">
        <v>5534</v>
      </c>
      <c r="E2665" s="10">
        <v>1</v>
      </c>
      <c r="F2665" s="9" t="s">
        <v>5072</v>
      </c>
      <c r="G2665" s="9" t="s">
        <v>1505</v>
      </c>
      <c r="H2665" s="11"/>
      <c r="I2665" s="12">
        <v>300</v>
      </c>
      <c r="J2665" s="12">
        <v>300</v>
      </c>
      <c r="K2665" s="12"/>
      <c r="L2665" s="12">
        <f t="array" ref="L2665">IFERROR(LOOKUP(2^15,SEARCH({"40A","63A","80A","100A","125A","160A","200A","250A","400A","630A","800A","1000A","1250A","1600A","2000A","2500A","3200A","4000A","5000A","6300A"},UPPER(D2665)),{40,63,80,100,125,160,200,250,400,630,800,1000,1250,1600,2000,2500,3200,4000,5000,6300}),0)</f>
        <v>4000</v>
      </c>
      <c r="M2665" s="9" t="str">
        <f t="shared" si="206"/>
        <v>Elbow Flat</v>
      </c>
      <c r="N2665" s="9" t="str">
        <f t="shared" si="207"/>
        <v>CU</v>
      </c>
      <c r="O2665" s="13" t="str">
        <f t="shared" si="208"/>
        <v>Silver</v>
      </c>
      <c r="P2665" s="9" t="str">
        <f t="shared" si="209"/>
        <v>PET</v>
      </c>
      <c r="Q2665" s="9" t="str">
        <f t="shared" si="210"/>
        <v>5</v>
      </c>
      <c r="R26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65" s="14" t="str">
        <f>IF(ProjectsDB[[#This Row],[Item Type]]="Straight Plug-In",_xlfn.TEXTJOIN("-",TRUE,M2665&amp;"-"&amp;_xlfn.LET(_xlpm.txt,ProjectsDB[[#This Row],[Assembly]],_xlpm.pos,FIND("SP",_xlpm.txt),_xlpm.pre,LEFT(_xlpm.txt,_xlpm.pos-1),IF(RIGHT(_xlpm.pre,3)="123","3PL",IF(RIGHT(_xlpm.pre,2)="12","2PL",IF(RIGHT(_xlpm.pre,1)="1","1PL","3PL")))),N2665,O2665,P2665,Q2665&amp;"W",R2665),_xlfn.TEXTJOIN("-",TRUE,M2665,N2665,O2665,P2665,Q2665&amp;"W",R2665))</f>
        <v>Elbow Flat-CU-Silver-PET-5W-2</v>
      </c>
      <c r="T2665" s="14" t="str">
        <f>IF(COUNTIF(Cycletime[Element Desc.],ProjectsDB[[#This Row],[Element Desc.]])&gt;0,"Found","Not Found")</f>
        <v>Found</v>
      </c>
    </row>
    <row r="2666" spans="2:20" x14ac:dyDescent="0.25">
      <c r="B2666" s="8" t="s">
        <v>5548</v>
      </c>
      <c r="C2666" s="9" t="s">
        <v>5370</v>
      </c>
      <c r="D2666" s="9" t="s">
        <v>5371</v>
      </c>
      <c r="E2666" s="10">
        <v>13</v>
      </c>
      <c r="F2666" s="9" t="s">
        <v>5072</v>
      </c>
      <c r="G2666" s="9" t="s">
        <v>1505</v>
      </c>
      <c r="H2666" s="11"/>
      <c r="I2666" s="12"/>
      <c r="J2666" s="12"/>
      <c r="K2666" s="12"/>
      <c r="L2666" s="12">
        <f t="array" ref="L2666">IFERROR(LOOKUP(2^15,SEARCH({"40A","63A","80A","100A","125A","160A","200A","250A","400A","630A","800A","1000A","1250A","1600A","2000A","2500A","3200A","4000A","5000A","6300A"},UPPER(D2666)),{40,63,80,100,125,160,200,250,400,630,800,1000,1250,1600,2000,2500,3200,4000,5000,6300}),0)</f>
        <v>4000</v>
      </c>
      <c r="M2666" s="9" t="str">
        <f t="shared" si="206"/>
        <v>Joint Pack</v>
      </c>
      <c r="N2666" s="9" t="str">
        <f t="shared" si="207"/>
        <v>CU</v>
      </c>
      <c r="O2666" s="13" t="str">
        <f t="shared" si="208"/>
        <v>Silver</v>
      </c>
      <c r="P2666" s="9" t="str">
        <f t="shared" si="209"/>
        <v>None</v>
      </c>
      <c r="Q2666" s="9" t="str">
        <f t="shared" si="210"/>
        <v>5</v>
      </c>
      <c r="R26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66" s="14" t="str">
        <f>IF(ProjectsDB[[#This Row],[Item Type]]="Straight Plug-In",_xlfn.TEXTJOIN("-",TRUE,M2666&amp;"-"&amp;_xlfn.LET(_xlpm.txt,ProjectsDB[[#This Row],[Assembly]],_xlpm.pos,FIND("SP",_xlpm.txt),_xlpm.pre,LEFT(_xlpm.txt,_xlpm.pos-1),IF(RIGHT(_xlpm.pre,3)="123","3PL",IF(RIGHT(_xlpm.pre,2)="12","2PL",IF(RIGHT(_xlpm.pre,1)="1","1PL","3PL")))),N2666,O2666,P2666,Q2666&amp;"W",R2666),_xlfn.TEXTJOIN("-",TRUE,M2666,N2666,O2666,P2666,Q2666&amp;"W",R2666))</f>
        <v>Joint Pack-CU-Silver-None-5W-2</v>
      </c>
      <c r="T2666" s="14" t="str">
        <f>IF(COUNTIF(Cycletime[Element Desc.],ProjectsDB[[#This Row],[Element Desc.]])&gt;0,"Found","Not Found")</f>
        <v>Found</v>
      </c>
    </row>
    <row r="2667" spans="2:20" x14ac:dyDescent="0.25">
      <c r="B2667" s="8" t="s">
        <v>5549</v>
      </c>
      <c r="C2667" s="9" t="s">
        <v>5370</v>
      </c>
      <c r="D2667" s="9" t="s">
        <v>5371</v>
      </c>
      <c r="E2667" s="10">
        <v>15</v>
      </c>
      <c r="F2667" s="9" t="s">
        <v>5072</v>
      </c>
      <c r="G2667" s="9" t="s">
        <v>1505</v>
      </c>
      <c r="H2667" s="11"/>
      <c r="I2667" s="12"/>
      <c r="J2667" s="12"/>
      <c r="K2667" s="12"/>
      <c r="L2667" s="12">
        <f t="array" ref="L2667">IFERROR(LOOKUP(2^15,SEARCH({"40A","63A","80A","100A","125A","160A","200A","250A","400A","630A","800A","1000A","1250A","1600A","2000A","2500A","3200A","4000A","5000A","6300A"},UPPER(D2667)),{40,63,80,100,125,160,200,250,400,630,800,1000,1250,1600,2000,2500,3200,4000,5000,6300}),0)</f>
        <v>4000</v>
      </c>
      <c r="M2667" s="9" t="str">
        <f t="shared" si="206"/>
        <v>Joint Pack</v>
      </c>
      <c r="N2667" s="9" t="str">
        <f t="shared" si="207"/>
        <v>CU</v>
      </c>
      <c r="O2667" s="13" t="str">
        <f t="shared" si="208"/>
        <v>Silver</v>
      </c>
      <c r="P2667" s="9" t="str">
        <f t="shared" si="209"/>
        <v>None</v>
      </c>
      <c r="Q2667" s="9" t="str">
        <f t="shared" si="210"/>
        <v>5</v>
      </c>
      <c r="R26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67" s="14" t="str">
        <f>IF(ProjectsDB[[#This Row],[Item Type]]="Straight Plug-In",_xlfn.TEXTJOIN("-",TRUE,M2667&amp;"-"&amp;_xlfn.LET(_xlpm.txt,ProjectsDB[[#This Row],[Assembly]],_xlpm.pos,FIND("SP",_xlpm.txt),_xlpm.pre,LEFT(_xlpm.txt,_xlpm.pos-1),IF(RIGHT(_xlpm.pre,3)="123","3PL",IF(RIGHT(_xlpm.pre,2)="12","2PL",IF(RIGHT(_xlpm.pre,1)="1","1PL","3PL")))),N2667,O2667,P2667,Q2667&amp;"W",R2667),_xlfn.TEXTJOIN("-",TRUE,M2667,N2667,O2667,P2667,Q2667&amp;"W",R2667))</f>
        <v>Joint Pack-CU-Silver-None-5W-2</v>
      </c>
      <c r="T2667" s="14" t="str">
        <f>IF(COUNTIF(Cycletime[Element Desc.],ProjectsDB[[#This Row],[Element Desc.]])&gt;0,"Found","Not Found")</f>
        <v>Found</v>
      </c>
    </row>
    <row r="2668" spans="2:20" x14ac:dyDescent="0.25">
      <c r="B2668" s="8" t="s">
        <v>5550</v>
      </c>
      <c r="C2668" s="9" t="s">
        <v>5518</v>
      </c>
      <c r="D2668" s="9" t="s">
        <v>5519</v>
      </c>
      <c r="E2668" s="10">
        <v>2</v>
      </c>
      <c r="F2668" s="9" t="s">
        <v>5072</v>
      </c>
      <c r="G2668" s="9" t="s">
        <v>1505</v>
      </c>
      <c r="H2668" s="11"/>
      <c r="I2668" s="12">
        <v>425</v>
      </c>
      <c r="J2668" s="12"/>
      <c r="K2668" s="12"/>
      <c r="L2668" s="12">
        <f t="array" ref="L2668">IFERROR(LOOKUP(2^15,SEARCH({"40A","63A","80A","100A","125A","160A","200A","250A","400A","630A","800A","1000A","1250A","1600A","2000A","2500A","3200A","4000A","5000A","6300A"},UPPER(D2668)),{40,63,80,100,125,160,200,250,400,630,800,1000,1250,1600,2000,2500,3200,4000,5000,6300}),0)</f>
        <v>4000</v>
      </c>
      <c r="M2668" s="9" t="str">
        <f t="shared" si="206"/>
        <v>Flange Straight</v>
      </c>
      <c r="N2668" s="9" t="str">
        <f t="shared" si="207"/>
        <v>CU</v>
      </c>
      <c r="O2668" s="13" t="str">
        <f t="shared" si="208"/>
        <v>Silver</v>
      </c>
      <c r="P2668" s="9" t="str">
        <f t="shared" si="209"/>
        <v>PET</v>
      </c>
      <c r="Q2668" s="9" t="str">
        <f t="shared" si="210"/>
        <v>5</v>
      </c>
      <c r="R26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68" s="14" t="str">
        <f>IF(ProjectsDB[[#This Row],[Item Type]]="Straight Plug-In",_xlfn.TEXTJOIN("-",TRUE,M2668&amp;"-"&amp;_xlfn.LET(_xlpm.txt,ProjectsDB[[#This Row],[Assembly]],_xlpm.pos,FIND("SP",_xlpm.txt),_xlpm.pre,LEFT(_xlpm.txt,_xlpm.pos-1),IF(RIGHT(_xlpm.pre,3)="123","3PL",IF(RIGHT(_xlpm.pre,2)="12","2PL",IF(RIGHT(_xlpm.pre,1)="1","1PL","3PL")))),N2668,O2668,P2668,Q2668&amp;"W",R2668),_xlfn.TEXTJOIN("-",TRUE,M2668,N2668,O2668,P2668,Q2668&amp;"W",R2668))</f>
        <v>Flange Straight-CU-Silver-PET-5W-2</v>
      </c>
      <c r="T2668" s="14" t="str">
        <f>IF(COUNTIF(Cycletime[Element Desc.],ProjectsDB[[#This Row],[Element Desc.]])&gt;0,"Found","Not Found")</f>
        <v>Found</v>
      </c>
    </row>
    <row r="2669" spans="2:20" x14ac:dyDescent="0.25">
      <c r="B2669" s="8" t="s">
        <v>5551</v>
      </c>
      <c r="C2669" s="9" t="s">
        <v>5538</v>
      </c>
      <c r="D2669" s="9" t="s">
        <v>5539</v>
      </c>
      <c r="E2669" s="10">
        <v>1</v>
      </c>
      <c r="F2669" s="9" t="s">
        <v>5072</v>
      </c>
      <c r="G2669" s="9" t="s">
        <v>1505</v>
      </c>
      <c r="H2669" s="11"/>
      <c r="I2669" s="12">
        <v>465</v>
      </c>
      <c r="J2669" s="12">
        <v>465</v>
      </c>
      <c r="K2669" s="12"/>
      <c r="L2669" s="12">
        <f t="array" ref="L2669">IFERROR(LOOKUP(2^15,SEARCH({"40A","63A","80A","100A","125A","160A","200A","250A","400A","630A","800A","1000A","1250A","1600A","2000A","2500A","3200A","4000A","5000A","6300A"},UPPER(D2669)),{40,63,80,100,125,160,200,250,400,630,800,1000,1250,1600,2000,2500,3200,4000,5000,6300}),0)</f>
        <v>4000</v>
      </c>
      <c r="M2669" s="9" t="str">
        <f t="shared" si="206"/>
        <v>Elbow Edge</v>
      </c>
      <c r="N2669" s="9" t="str">
        <f t="shared" si="207"/>
        <v>CU</v>
      </c>
      <c r="O2669" s="13" t="str">
        <f t="shared" si="208"/>
        <v>Silver</v>
      </c>
      <c r="P2669" s="9" t="str">
        <f t="shared" si="209"/>
        <v>PET</v>
      </c>
      <c r="Q2669" s="9" t="str">
        <f t="shared" si="210"/>
        <v>5</v>
      </c>
      <c r="R26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69" s="14" t="str">
        <f>IF(ProjectsDB[[#This Row],[Item Type]]="Straight Plug-In",_xlfn.TEXTJOIN("-",TRUE,M2669&amp;"-"&amp;_xlfn.LET(_xlpm.txt,ProjectsDB[[#This Row],[Assembly]],_xlpm.pos,FIND("SP",_xlpm.txt),_xlpm.pre,LEFT(_xlpm.txt,_xlpm.pos-1),IF(RIGHT(_xlpm.pre,3)="123","3PL",IF(RIGHT(_xlpm.pre,2)="12","2PL",IF(RIGHT(_xlpm.pre,1)="1","1PL","3PL")))),N2669,O2669,P2669,Q2669&amp;"W",R2669),_xlfn.TEXTJOIN("-",TRUE,M2669,N2669,O2669,P2669,Q2669&amp;"W",R2669))</f>
        <v>Elbow Edge-CU-Silver-PET-5W-2</v>
      </c>
      <c r="T2669" s="14" t="str">
        <f>IF(COUNTIF(Cycletime[Element Desc.],ProjectsDB[[#This Row],[Element Desc.]])&gt;0,"Found","Not Found")</f>
        <v>Found</v>
      </c>
    </row>
    <row r="2670" spans="2:20" x14ac:dyDescent="0.25">
      <c r="B2670" s="8" t="s">
        <v>5552</v>
      </c>
      <c r="C2670" s="9" t="s">
        <v>5521</v>
      </c>
      <c r="D2670" s="9" t="s">
        <v>5522</v>
      </c>
      <c r="E2670" s="10">
        <v>4</v>
      </c>
      <c r="F2670" s="9" t="s">
        <v>5072</v>
      </c>
      <c r="G2670" s="9" t="s">
        <v>1505</v>
      </c>
      <c r="H2670" s="11"/>
      <c r="I2670" s="12">
        <v>3000</v>
      </c>
      <c r="J2670" s="12"/>
      <c r="K2670" s="12"/>
      <c r="L2670" s="12">
        <f t="array" ref="L2670">IFERROR(LOOKUP(2^15,SEARCH({"40A","63A","80A","100A","125A","160A","200A","250A","400A","630A","800A","1000A","1250A","1600A","2000A","2500A","3200A","4000A","5000A","6300A"},UPPER(D2670)),{40,63,80,100,125,160,200,250,400,630,800,1000,1250,1600,2000,2500,3200,4000,5000,6300}),0)</f>
        <v>4000</v>
      </c>
      <c r="M2670" s="9" t="str">
        <f t="shared" si="206"/>
        <v>Straight Feeder</v>
      </c>
      <c r="N2670" s="9" t="str">
        <f t="shared" si="207"/>
        <v>CU</v>
      </c>
      <c r="O2670" s="13" t="str">
        <f t="shared" si="208"/>
        <v>Silver</v>
      </c>
      <c r="P2670" s="9" t="str">
        <f t="shared" si="209"/>
        <v>PET</v>
      </c>
      <c r="Q2670" s="9" t="str">
        <f t="shared" si="210"/>
        <v>5</v>
      </c>
      <c r="R26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70" s="14" t="str">
        <f>IF(ProjectsDB[[#This Row],[Item Type]]="Straight Plug-In",_xlfn.TEXTJOIN("-",TRUE,M2670&amp;"-"&amp;_xlfn.LET(_xlpm.txt,ProjectsDB[[#This Row],[Assembly]],_xlpm.pos,FIND("SP",_xlpm.txt),_xlpm.pre,LEFT(_xlpm.txt,_xlpm.pos-1),IF(RIGHT(_xlpm.pre,3)="123","3PL",IF(RIGHT(_xlpm.pre,2)="12","2PL",IF(RIGHT(_xlpm.pre,1)="1","1PL","3PL")))),N2670,O2670,P2670,Q2670&amp;"W",R2670),_xlfn.TEXTJOIN("-",TRUE,M2670,N2670,O2670,P2670,Q2670&amp;"W",R2670))</f>
        <v>Straight Feeder-CU-Silver-PET-5W-2</v>
      </c>
      <c r="T2670" s="14" t="str">
        <f>IF(COUNTIF(Cycletime[Element Desc.],ProjectsDB[[#This Row],[Element Desc.]])&gt;0,"Found","Not Found")</f>
        <v>Found</v>
      </c>
    </row>
    <row r="2671" spans="2:20" x14ac:dyDescent="0.25">
      <c r="B2671" s="8" t="s">
        <v>5553</v>
      </c>
      <c r="C2671" s="9" t="s">
        <v>5524</v>
      </c>
      <c r="D2671" s="9" t="s">
        <v>5525</v>
      </c>
      <c r="E2671" s="10">
        <v>2</v>
      </c>
      <c r="F2671" s="9" t="s">
        <v>5072</v>
      </c>
      <c r="G2671" s="9" t="s">
        <v>1505</v>
      </c>
      <c r="H2671" s="11"/>
      <c r="I2671" s="12">
        <v>465</v>
      </c>
      <c r="J2671" s="12">
        <v>465</v>
      </c>
      <c r="K2671" s="12"/>
      <c r="L2671" s="12">
        <f t="array" ref="L2671">IFERROR(LOOKUP(2^15,SEARCH({"40A","63A","80A","100A","125A","160A","200A","250A","400A","630A","800A","1000A","1250A","1600A","2000A","2500A","3200A","4000A","5000A","6300A"},UPPER(D2671)),{40,63,80,100,125,160,200,250,400,630,800,1000,1250,1600,2000,2500,3200,4000,5000,6300}),0)</f>
        <v>4000</v>
      </c>
      <c r="M2671" s="9" t="str">
        <f t="shared" si="206"/>
        <v>Elbow Edge</v>
      </c>
      <c r="N2671" s="9" t="str">
        <f t="shared" si="207"/>
        <v>CU</v>
      </c>
      <c r="O2671" s="13" t="str">
        <f t="shared" si="208"/>
        <v>Silver</v>
      </c>
      <c r="P2671" s="9" t="str">
        <f t="shared" si="209"/>
        <v>PET</v>
      </c>
      <c r="Q2671" s="9" t="str">
        <f t="shared" si="210"/>
        <v>5</v>
      </c>
      <c r="R26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71" s="14" t="str">
        <f>IF(ProjectsDB[[#This Row],[Item Type]]="Straight Plug-In",_xlfn.TEXTJOIN("-",TRUE,M2671&amp;"-"&amp;_xlfn.LET(_xlpm.txt,ProjectsDB[[#This Row],[Assembly]],_xlpm.pos,FIND("SP",_xlpm.txt),_xlpm.pre,LEFT(_xlpm.txt,_xlpm.pos-1),IF(RIGHT(_xlpm.pre,3)="123","3PL",IF(RIGHT(_xlpm.pre,2)="12","2PL",IF(RIGHT(_xlpm.pre,1)="1","1PL","3PL")))),N2671,O2671,P2671,Q2671&amp;"W",R2671),_xlfn.TEXTJOIN("-",TRUE,M2671,N2671,O2671,P2671,Q2671&amp;"W",R2671))</f>
        <v>Elbow Edge-CU-Silver-PET-5W-2</v>
      </c>
      <c r="T2671" s="14" t="str">
        <f>IF(COUNTIF(Cycletime[Element Desc.],ProjectsDB[[#This Row],[Element Desc.]])&gt;0,"Found","Not Found")</f>
        <v>Found</v>
      </c>
    </row>
    <row r="2672" spans="2:20" x14ac:dyDescent="0.25">
      <c r="B2672" s="8" t="s">
        <v>5554</v>
      </c>
      <c r="C2672" s="9" t="s">
        <v>5555</v>
      </c>
      <c r="D2672" s="9" t="s">
        <v>5556</v>
      </c>
      <c r="E2672" s="10">
        <v>1</v>
      </c>
      <c r="F2672" s="9" t="s">
        <v>5072</v>
      </c>
      <c r="G2672" s="9" t="s">
        <v>1505</v>
      </c>
      <c r="H2672" s="11"/>
      <c r="I2672" s="12">
        <v>300</v>
      </c>
      <c r="J2672" s="12">
        <v>300</v>
      </c>
      <c r="K2672" s="12"/>
      <c r="L2672" s="12">
        <f t="array" ref="L2672">IFERROR(LOOKUP(2^15,SEARCH({"40A","63A","80A","100A","125A","160A","200A","250A","400A","630A","800A","1000A","1250A","1600A","2000A","2500A","3200A","4000A","5000A","6300A"},UPPER(D2672)),{40,63,80,100,125,160,200,250,400,630,800,1000,1250,1600,2000,2500,3200,4000,5000,6300}),0)</f>
        <v>4000</v>
      </c>
      <c r="M2672" s="9" t="str">
        <f t="shared" si="206"/>
        <v>Elbow Flat</v>
      </c>
      <c r="N2672" s="9" t="str">
        <f t="shared" si="207"/>
        <v>CU</v>
      </c>
      <c r="O2672" s="13" t="str">
        <f t="shared" si="208"/>
        <v>Silver</v>
      </c>
      <c r="P2672" s="9" t="str">
        <f t="shared" si="209"/>
        <v>PET</v>
      </c>
      <c r="Q2672" s="9" t="str">
        <f t="shared" si="210"/>
        <v>5</v>
      </c>
      <c r="R26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72" s="14" t="str">
        <f>IF(ProjectsDB[[#This Row],[Item Type]]="Straight Plug-In",_xlfn.TEXTJOIN("-",TRUE,M2672&amp;"-"&amp;_xlfn.LET(_xlpm.txt,ProjectsDB[[#This Row],[Assembly]],_xlpm.pos,FIND("SP",_xlpm.txt),_xlpm.pre,LEFT(_xlpm.txt,_xlpm.pos-1),IF(RIGHT(_xlpm.pre,3)="123","3PL",IF(RIGHT(_xlpm.pre,2)="12","2PL",IF(RIGHT(_xlpm.pre,1)="1","1PL","3PL")))),N2672,O2672,P2672,Q2672&amp;"W",R2672),_xlfn.TEXTJOIN("-",TRUE,M2672,N2672,O2672,P2672,Q2672&amp;"W",R2672))</f>
        <v>Elbow Flat-CU-Silver-PET-5W-2</v>
      </c>
      <c r="T2672" s="14" t="str">
        <f>IF(COUNTIF(Cycletime[Element Desc.],ProjectsDB[[#This Row],[Element Desc.]])&gt;0,"Found","Not Found")</f>
        <v>Found</v>
      </c>
    </row>
    <row r="2673" spans="2:20" x14ac:dyDescent="0.25">
      <c r="B2673" s="8" t="s">
        <v>5557</v>
      </c>
      <c r="C2673" s="9" t="s">
        <v>5530</v>
      </c>
      <c r="D2673" s="9" t="s">
        <v>5531</v>
      </c>
      <c r="E2673" s="10">
        <v>1</v>
      </c>
      <c r="F2673" s="9" t="s">
        <v>5072</v>
      </c>
      <c r="G2673" s="9" t="s">
        <v>1505</v>
      </c>
      <c r="H2673" s="11"/>
      <c r="I2673" s="12"/>
      <c r="J2673" s="12"/>
      <c r="K2673" s="12"/>
      <c r="L2673" s="12">
        <f t="array" ref="L2673">IFERROR(LOOKUP(2^15,SEARCH({"40A","63A","80A","100A","125A","160A","200A","250A","400A","630A","800A","1000A","1250A","1600A","2000A","2500A","3200A","4000A","5000A","6300A"},UPPER(D2673)),{40,63,80,100,125,160,200,250,400,630,800,1000,1250,1600,2000,2500,3200,4000,5000,6300}),0)</f>
        <v>4000</v>
      </c>
      <c r="M2673" s="9" t="str">
        <f t="shared" si="206"/>
        <v>Expansion Joint</v>
      </c>
      <c r="N2673" s="9" t="str">
        <f t="shared" si="207"/>
        <v>CU</v>
      </c>
      <c r="O2673" s="13" t="str">
        <f t="shared" si="208"/>
        <v>Silver</v>
      </c>
      <c r="P2673" s="9" t="str">
        <f t="shared" si="209"/>
        <v>PET</v>
      </c>
      <c r="Q2673" s="9" t="str">
        <f t="shared" si="210"/>
        <v>5</v>
      </c>
      <c r="R26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73" s="14" t="str">
        <f>IF(ProjectsDB[[#This Row],[Item Type]]="Straight Plug-In",_xlfn.TEXTJOIN("-",TRUE,M2673&amp;"-"&amp;_xlfn.LET(_xlpm.txt,ProjectsDB[[#This Row],[Assembly]],_xlpm.pos,FIND("SP",_xlpm.txt),_xlpm.pre,LEFT(_xlpm.txt,_xlpm.pos-1),IF(RIGHT(_xlpm.pre,3)="123","3PL",IF(RIGHT(_xlpm.pre,2)="12","2PL",IF(RIGHT(_xlpm.pre,1)="1","1PL","3PL")))),N2673,O2673,P2673,Q2673&amp;"W",R2673),_xlfn.TEXTJOIN("-",TRUE,M2673,N2673,O2673,P2673,Q2673&amp;"W",R2673))</f>
        <v>Expansion Joint-CU-Silver-PET-5W-2</v>
      </c>
      <c r="T2673" s="14" t="str">
        <f>IF(COUNTIF(Cycletime[Element Desc.],ProjectsDB[[#This Row],[Element Desc.]])&gt;0,"Found","Not Found")</f>
        <v>Found</v>
      </c>
    </row>
    <row r="2674" spans="2:20" x14ac:dyDescent="0.25">
      <c r="B2674" s="8" t="s">
        <v>5558</v>
      </c>
      <c r="C2674" s="9" t="s">
        <v>5527</v>
      </c>
      <c r="D2674" s="9" t="s">
        <v>5528</v>
      </c>
      <c r="E2674" s="10">
        <v>2</v>
      </c>
      <c r="F2674" s="9" t="s">
        <v>5072</v>
      </c>
      <c r="G2674" s="9" t="s">
        <v>1505</v>
      </c>
      <c r="H2674" s="11"/>
      <c r="I2674" s="12">
        <v>1000</v>
      </c>
      <c r="J2674" s="12"/>
      <c r="K2674" s="12"/>
      <c r="L2674" s="12">
        <f t="array" ref="L2674">IFERROR(LOOKUP(2^15,SEARCH({"40A","63A","80A","100A","125A","160A","200A","250A","400A","630A","800A","1000A","1250A","1600A","2000A","2500A","3200A","4000A","5000A","6300A"},UPPER(D2674)),{40,63,80,100,125,160,200,250,400,630,800,1000,1250,1600,2000,2500,3200,4000,5000,6300}),0)</f>
        <v>4000</v>
      </c>
      <c r="M2674" s="9" t="str">
        <f t="shared" si="206"/>
        <v>Straight Feeder</v>
      </c>
      <c r="N2674" s="9" t="str">
        <f t="shared" si="207"/>
        <v>CU</v>
      </c>
      <c r="O2674" s="13" t="str">
        <f t="shared" si="208"/>
        <v>Silver</v>
      </c>
      <c r="P2674" s="9" t="str">
        <f t="shared" si="209"/>
        <v>PET</v>
      </c>
      <c r="Q2674" s="9" t="str">
        <f t="shared" si="210"/>
        <v>5</v>
      </c>
      <c r="R26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74" s="14" t="str">
        <f>IF(ProjectsDB[[#This Row],[Item Type]]="Straight Plug-In",_xlfn.TEXTJOIN("-",TRUE,M2674&amp;"-"&amp;_xlfn.LET(_xlpm.txt,ProjectsDB[[#This Row],[Assembly]],_xlpm.pos,FIND("SP",_xlpm.txt),_xlpm.pre,LEFT(_xlpm.txt,_xlpm.pos-1),IF(RIGHT(_xlpm.pre,3)="123","3PL",IF(RIGHT(_xlpm.pre,2)="12","2PL",IF(RIGHT(_xlpm.pre,1)="1","1PL","3PL")))),N2674,O2674,P2674,Q2674&amp;"W",R2674),_xlfn.TEXTJOIN("-",TRUE,M2674,N2674,O2674,P2674,Q2674&amp;"W",R2674))</f>
        <v>Straight Feeder-CU-Silver-PET-5W-2</v>
      </c>
      <c r="T2674" s="14" t="str">
        <f>IF(COUNTIF(Cycletime[Element Desc.],ProjectsDB[[#This Row],[Element Desc.]])&gt;0,"Found","Not Found")</f>
        <v>Found</v>
      </c>
    </row>
    <row r="2675" spans="2:20" x14ac:dyDescent="0.25">
      <c r="B2675" s="8" t="s">
        <v>5559</v>
      </c>
      <c r="C2675" s="9" t="s">
        <v>5560</v>
      </c>
      <c r="D2675" s="9" t="s">
        <v>5561</v>
      </c>
      <c r="E2675" s="10">
        <v>1</v>
      </c>
      <c r="F2675" s="9" t="s">
        <v>5072</v>
      </c>
      <c r="G2675" s="9" t="s">
        <v>1505</v>
      </c>
      <c r="H2675" s="11"/>
      <c r="I2675" s="12">
        <v>2000</v>
      </c>
      <c r="J2675" s="12"/>
      <c r="K2675" s="12"/>
      <c r="L2675" s="12">
        <f t="array" ref="L2675">IFERROR(LOOKUP(2^15,SEARCH({"40A","63A","80A","100A","125A","160A","200A","250A","400A","630A","800A","1000A","1250A","1600A","2000A","2500A","3200A","4000A","5000A","6300A"},UPPER(D2675)),{40,63,80,100,125,160,200,250,400,630,800,1000,1250,1600,2000,2500,3200,4000,5000,6300}),0)</f>
        <v>4000</v>
      </c>
      <c r="M2675" s="9" t="str">
        <f t="shared" si="206"/>
        <v>Straight Feeder</v>
      </c>
      <c r="N2675" s="9" t="str">
        <f t="shared" si="207"/>
        <v>CU</v>
      </c>
      <c r="O2675" s="13" t="str">
        <f t="shared" si="208"/>
        <v>Silver</v>
      </c>
      <c r="P2675" s="9" t="str">
        <f t="shared" si="209"/>
        <v>PET</v>
      </c>
      <c r="Q2675" s="9" t="str">
        <f t="shared" si="210"/>
        <v>5</v>
      </c>
      <c r="R26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75" s="14" t="str">
        <f>IF(ProjectsDB[[#This Row],[Item Type]]="Straight Plug-In",_xlfn.TEXTJOIN("-",TRUE,M2675&amp;"-"&amp;_xlfn.LET(_xlpm.txt,ProjectsDB[[#This Row],[Assembly]],_xlpm.pos,FIND("SP",_xlpm.txt),_xlpm.pre,LEFT(_xlpm.txt,_xlpm.pos-1),IF(RIGHT(_xlpm.pre,3)="123","3PL",IF(RIGHT(_xlpm.pre,2)="12","2PL",IF(RIGHT(_xlpm.pre,1)="1","1PL","3PL")))),N2675,O2675,P2675,Q2675&amp;"W",R2675),_xlfn.TEXTJOIN("-",TRUE,M2675,N2675,O2675,P2675,Q2675&amp;"W",R2675))</f>
        <v>Straight Feeder-CU-Silver-PET-5W-2</v>
      </c>
      <c r="T2675" s="14" t="str">
        <f>IF(COUNTIF(Cycletime[Element Desc.],ProjectsDB[[#This Row],[Element Desc.]])&gt;0,"Found","Not Found")</f>
        <v>Found</v>
      </c>
    </row>
    <row r="2676" spans="2:20" x14ac:dyDescent="0.25">
      <c r="B2676" s="8" t="s">
        <v>5562</v>
      </c>
      <c r="C2676" s="9" t="s">
        <v>5563</v>
      </c>
      <c r="D2676" s="9" t="s">
        <v>5564</v>
      </c>
      <c r="E2676" s="10">
        <v>1</v>
      </c>
      <c r="F2676" s="9" t="s">
        <v>5072</v>
      </c>
      <c r="G2676" s="9" t="s">
        <v>1505</v>
      </c>
      <c r="H2676" s="11"/>
      <c r="I2676" s="12">
        <v>300</v>
      </c>
      <c r="J2676" s="12">
        <v>390</v>
      </c>
      <c r="K2676" s="12">
        <v>1000</v>
      </c>
      <c r="L2676" s="12">
        <f t="array" ref="L2676">IFERROR(LOOKUP(2^15,SEARCH({"40A","63A","80A","100A","125A","160A","200A","250A","400A","630A","800A","1000A","1250A","1600A","2000A","2500A","3200A","4000A","5000A","6300A"},UPPER(D2676)),{40,63,80,100,125,160,200,250,400,630,800,1000,1250,1600,2000,2500,3200,4000,5000,6300}),0)</f>
        <v>4000</v>
      </c>
      <c r="M2676" s="9" t="str">
        <f t="shared" si="206"/>
        <v>Z-Unit Flat</v>
      </c>
      <c r="N2676" s="9" t="str">
        <f t="shared" si="207"/>
        <v>CU</v>
      </c>
      <c r="O2676" s="13" t="str">
        <f t="shared" si="208"/>
        <v>Silver</v>
      </c>
      <c r="P2676" s="9" t="str">
        <f t="shared" si="209"/>
        <v>PET</v>
      </c>
      <c r="Q2676" s="9" t="str">
        <f t="shared" si="210"/>
        <v>5</v>
      </c>
      <c r="R26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76" s="14" t="str">
        <f>IF(ProjectsDB[[#This Row],[Item Type]]="Straight Plug-In",_xlfn.TEXTJOIN("-",TRUE,M2676&amp;"-"&amp;_xlfn.LET(_xlpm.txt,ProjectsDB[[#This Row],[Assembly]],_xlpm.pos,FIND("SP",_xlpm.txt),_xlpm.pre,LEFT(_xlpm.txt,_xlpm.pos-1),IF(RIGHT(_xlpm.pre,3)="123","3PL",IF(RIGHT(_xlpm.pre,2)="12","2PL",IF(RIGHT(_xlpm.pre,1)="1","1PL","3PL")))),N2676,O2676,P2676,Q2676&amp;"W",R2676),_xlfn.TEXTJOIN("-",TRUE,M2676,N2676,O2676,P2676,Q2676&amp;"W",R2676))</f>
        <v>Z-Unit Flat-CU-Silver-PET-5W-2</v>
      </c>
      <c r="T2676" s="14" t="str">
        <f>IF(COUNTIF(Cycletime[Element Desc.],ProjectsDB[[#This Row],[Element Desc.]])&gt;0,"Found","Not Found")</f>
        <v>Found</v>
      </c>
    </row>
    <row r="2677" spans="2:20" x14ac:dyDescent="0.25">
      <c r="B2677" s="8" t="s">
        <v>5565</v>
      </c>
      <c r="C2677" s="9" t="s">
        <v>5533</v>
      </c>
      <c r="D2677" s="9" t="s">
        <v>5534</v>
      </c>
      <c r="E2677" s="10">
        <v>1</v>
      </c>
      <c r="F2677" s="9" t="s">
        <v>5072</v>
      </c>
      <c r="G2677" s="9" t="s">
        <v>1505</v>
      </c>
      <c r="H2677" s="11"/>
      <c r="I2677" s="12">
        <v>300</v>
      </c>
      <c r="J2677" s="12">
        <v>300</v>
      </c>
      <c r="K2677" s="12"/>
      <c r="L2677" s="12">
        <f t="array" ref="L2677">IFERROR(LOOKUP(2^15,SEARCH({"40A","63A","80A","100A","125A","160A","200A","250A","400A","630A","800A","1000A","1250A","1600A","2000A","2500A","3200A","4000A","5000A","6300A"},UPPER(D2677)),{40,63,80,100,125,160,200,250,400,630,800,1000,1250,1600,2000,2500,3200,4000,5000,6300}),0)</f>
        <v>4000</v>
      </c>
      <c r="M2677" s="9" t="str">
        <f t="shared" si="206"/>
        <v>Elbow Flat</v>
      </c>
      <c r="N2677" s="9" t="str">
        <f t="shared" si="207"/>
        <v>CU</v>
      </c>
      <c r="O2677" s="13" t="str">
        <f t="shared" si="208"/>
        <v>Silver</v>
      </c>
      <c r="P2677" s="9" t="str">
        <f t="shared" si="209"/>
        <v>PET</v>
      </c>
      <c r="Q2677" s="9" t="str">
        <f t="shared" si="210"/>
        <v>5</v>
      </c>
      <c r="R26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77" s="14" t="str">
        <f>IF(ProjectsDB[[#This Row],[Item Type]]="Straight Plug-In",_xlfn.TEXTJOIN("-",TRUE,M2677&amp;"-"&amp;_xlfn.LET(_xlpm.txt,ProjectsDB[[#This Row],[Assembly]],_xlpm.pos,FIND("SP",_xlpm.txt),_xlpm.pre,LEFT(_xlpm.txt,_xlpm.pos-1),IF(RIGHT(_xlpm.pre,3)="123","3PL",IF(RIGHT(_xlpm.pre,2)="12","2PL",IF(RIGHT(_xlpm.pre,1)="1","1PL","3PL")))),N2677,O2677,P2677,Q2677&amp;"W",R2677),_xlfn.TEXTJOIN("-",TRUE,M2677,N2677,O2677,P2677,Q2677&amp;"W",R2677))</f>
        <v>Elbow Flat-CU-Silver-PET-5W-2</v>
      </c>
      <c r="T2677" s="14" t="str">
        <f>IF(COUNTIF(Cycletime[Element Desc.],ProjectsDB[[#This Row],[Element Desc.]])&gt;0,"Found","Not Found")</f>
        <v>Found</v>
      </c>
    </row>
    <row r="2678" spans="2:20" x14ac:dyDescent="0.25">
      <c r="B2678" s="8" t="s">
        <v>5566</v>
      </c>
      <c r="C2678" s="9" t="s">
        <v>5518</v>
      </c>
      <c r="D2678" s="9" t="s">
        <v>5519</v>
      </c>
      <c r="E2678" s="10">
        <v>2</v>
      </c>
      <c r="F2678" s="9" t="s">
        <v>5072</v>
      </c>
      <c r="G2678" s="9" t="s">
        <v>1505</v>
      </c>
      <c r="H2678" s="11"/>
      <c r="I2678" s="12">
        <v>425</v>
      </c>
      <c r="J2678" s="12"/>
      <c r="K2678" s="12"/>
      <c r="L2678" s="12">
        <f t="array" ref="L2678">IFERROR(LOOKUP(2^15,SEARCH({"40A","63A","80A","100A","125A","160A","200A","250A","400A","630A","800A","1000A","1250A","1600A","2000A","2500A","3200A","4000A","5000A","6300A"},UPPER(D2678)),{40,63,80,100,125,160,200,250,400,630,800,1000,1250,1600,2000,2500,3200,4000,5000,6300}),0)</f>
        <v>4000</v>
      </c>
      <c r="M2678" s="9" t="str">
        <f t="shared" si="206"/>
        <v>Flange Straight</v>
      </c>
      <c r="N2678" s="9" t="str">
        <f t="shared" si="207"/>
        <v>CU</v>
      </c>
      <c r="O2678" s="13" t="str">
        <f t="shared" si="208"/>
        <v>Silver</v>
      </c>
      <c r="P2678" s="9" t="str">
        <f t="shared" si="209"/>
        <v>PET</v>
      </c>
      <c r="Q2678" s="9" t="str">
        <f t="shared" si="210"/>
        <v>5</v>
      </c>
      <c r="R26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78" s="14" t="str">
        <f>IF(ProjectsDB[[#This Row],[Item Type]]="Straight Plug-In",_xlfn.TEXTJOIN("-",TRUE,M2678&amp;"-"&amp;_xlfn.LET(_xlpm.txt,ProjectsDB[[#This Row],[Assembly]],_xlpm.pos,FIND("SP",_xlpm.txt),_xlpm.pre,LEFT(_xlpm.txt,_xlpm.pos-1),IF(RIGHT(_xlpm.pre,3)="123","3PL",IF(RIGHT(_xlpm.pre,2)="12","2PL",IF(RIGHT(_xlpm.pre,1)="1","1PL","3PL")))),N2678,O2678,P2678,Q2678&amp;"W",R2678),_xlfn.TEXTJOIN("-",TRUE,M2678,N2678,O2678,P2678,Q2678&amp;"W",R2678))</f>
        <v>Flange Straight-CU-Silver-PET-5W-2</v>
      </c>
      <c r="T2678" s="14" t="str">
        <f>IF(COUNTIF(Cycletime[Element Desc.],ProjectsDB[[#This Row],[Element Desc.]])&gt;0,"Found","Not Found")</f>
        <v>Found</v>
      </c>
    </row>
    <row r="2679" spans="2:20" x14ac:dyDescent="0.25">
      <c r="B2679" s="8" t="s">
        <v>5567</v>
      </c>
      <c r="C2679" s="9" t="s">
        <v>5568</v>
      </c>
      <c r="D2679" s="9" t="s">
        <v>5569</v>
      </c>
      <c r="E2679" s="10">
        <v>1</v>
      </c>
      <c r="F2679" s="9" t="s">
        <v>5072</v>
      </c>
      <c r="G2679" s="9" t="s">
        <v>1505</v>
      </c>
      <c r="H2679" s="11"/>
      <c r="I2679" s="12">
        <v>465</v>
      </c>
      <c r="J2679" s="12">
        <v>465</v>
      </c>
      <c r="K2679" s="12"/>
      <c r="L2679" s="12">
        <f t="array" ref="L2679">IFERROR(LOOKUP(2^15,SEARCH({"40A","63A","80A","100A","125A","160A","200A","250A","400A","630A","800A","1000A","1250A","1600A","2000A","2500A","3200A","4000A","5000A","6300A"},UPPER(D2679)),{40,63,80,100,125,160,200,250,400,630,800,1000,1250,1600,2000,2500,3200,4000,5000,6300}),0)</f>
        <v>4000</v>
      </c>
      <c r="M2679" s="9" t="str">
        <f t="shared" si="206"/>
        <v>Elbow Edge</v>
      </c>
      <c r="N2679" s="9" t="str">
        <f t="shared" si="207"/>
        <v>CU</v>
      </c>
      <c r="O2679" s="13" t="str">
        <f t="shared" si="208"/>
        <v>Silver</v>
      </c>
      <c r="P2679" s="9" t="str">
        <f t="shared" si="209"/>
        <v>PET</v>
      </c>
      <c r="Q2679" s="9" t="str">
        <f t="shared" si="210"/>
        <v>5</v>
      </c>
      <c r="R26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79" s="14" t="str">
        <f>IF(ProjectsDB[[#This Row],[Item Type]]="Straight Plug-In",_xlfn.TEXTJOIN("-",TRUE,M2679&amp;"-"&amp;_xlfn.LET(_xlpm.txt,ProjectsDB[[#This Row],[Assembly]],_xlpm.pos,FIND("SP",_xlpm.txt),_xlpm.pre,LEFT(_xlpm.txt,_xlpm.pos-1),IF(RIGHT(_xlpm.pre,3)="123","3PL",IF(RIGHT(_xlpm.pre,2)="12","2PL",IF(RIGHT(_xlpm.pre,1)="1","1PL","3PL")))),N2679,O2679,P2679,Q2679&amp;"W",R2679),_xlfn.TEXTJOIN("-",TRUE,M2679,N2679,O2679,P2679,Q2679&amp;"W",R2679))</f>
        <v>Elbow Edge-CU-Silver-PET-5W-2</v>
      </c>
      <c r="T2679" s="14" t="str">
        <f>IF(COUNTIF(Cycletime[Element Desc.],ProjectsDB[[#This Row],[Element Desc.]])&gt;0,"Found","Not Found")</f>
        <v>Found</v>
      </c>
    </row>
    <row r="2680" spans="2:20" x14ac:dyDescent="0.25">
      <c r="B2680" s="8" t="s">
        <v>5570</v>
      </c>
      <c r="C2680" s="9" t="s">
        <v>5524</v>
      </c>
      <c r="D2680" s="9" t="s">
        <v>5525</v>
      </c>
      <c r="E2680" s="10">
        <v>2</v>
      </c>
      <c r="F2680" s="9" t="s">
        <v>5072</v>
      </c>
      <c r="G2680" s="9" t="s">
        <v>1505</v>
      </c>
      <c r="H2680" s="11"/>
      <c r="I2680" s="12">
        <v>465</v>
      </c>
      <c r="J2680" s="12">
        <v>465</v>
      </c>
      <c r="K2680" s="12"/>
      <c r="L2680" s="12">
        <f t="array" ref="L2680">IFERROR(LOOKUP(2^15,SEARCH({"40A","63A","80A","100A","125A","160A","200A","250A","400A","630A","800A","1000A","1250A","1600A","2000A","2500A","3200A","4000A","5000A","6300A"},UPPER(D2680)),{40,63,80,100,125,160,200,250,400,630,800,1000,1250,1600,2000,2500,3200,4000,5000,6300}),0)</f>
        <v>4000</v>
      </c>
      <c r="M2680" s="9" t="str">
        <f t="shared" si="206"/>
        <v>Elbow Edge</v>
      </c>
      <c r="N2680" s="9" t="str">
        <f t="shared" si="207"/>
        <v>CU</v>
      </c>
      <c r="O2680" s="13" t="str">
        <f t="shared" si="208"/>
        <v>Silver</v>
      </c>
      <c r="P2680" s="9" t="str">
        <f t="shared" si="209"/>
        <v>PET</v>
      </c>
      <c r="Q2680" s="9" t="str">
        <f t="shared" si="210"/>
        <v>5</v>
      </c>
      <c r="R26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80" s="14" t="str">
        <f>IF(ProjectsDB[[#This Row],[Item Type]]="Straight Plug-In",_xlfn.TEXTJOIN("-",TRUE,M2680&amp;"-"&amp;_xlfn.LET(_xlpm.txt,ProjectsDB[[#This Row],[Assembly]],_xlpm.pos,FIND("SP",_xlpm.txt),_xlpm.pre,LEFT(_xlpm.txt,_xlpm.pos-1),IF(RIGHT(_xlpm.pre,3)="123","3PL",IF(RIGHT(_xlpm.pre,2)="12","2PL",IF(RIGHT(_xlpm.pre,1)="1","1PL","3PL")))),N2680,O2680,P2680,Q2680&amp;"W",R2680),_xlfn.TEXTJOIN("-",TRUE,M2680,N2680,O2680,P2680,Q2680&amp;"W",R2680))</f>
        <v>Elbow Edge-CU-Silver-PET-5W-2</v>
      </c>
      <c r="T2680" s="14" t="str">
        <f>IF(COUNTIF(Cycletime[Element Desc.],ProjectsDB[[#This Row],[Element Desc.]])&gt;0,"Found","Not Found")</f>
        <v>Found</v>
      </c>
    </row>
    <row r="2681" spans="2:20" x14ac:dyDescent="0.25">
      <c r="B2681" s="8" t="s">
        <v>5571</v>
      </c>
      <c r="C2681" s="9" t="s">
        <v>5521</v>
      </c>
      <c r="D2681" s="9" t="s">
        <v>5522</v>
      </c>
      <c r="E2681" s="10">
        <v>3</v>
      </c>
      <c r="F2681" s="9" t="s">
        <v>5072</v>
      </c>
      <c r="G2681" s="9" t="s">
        <v>1505</v>
      </c>
      <c r="H2681" s="11"/>
      <c r="I2681" s="12">
        <v>3000</v>
      </c>
      <c r="J2681" s="12"/>
      <c r="K2681" s="12"/>
      <c r="L2681" s="12">
        <f t="array" ref="L2681">IFERROR(LOOKUP(2^15,SEARCH({"40A","63A","80A","100A","125A","160A","200A","250A","400A","630A","800A","1000A","1250A","1600A","2000A","2500A","3200A","4000A","5000A","6300A"},UPPER(D2681)),{40,63,80,100,125,160,200,250,400,630,800,1000,1250,1600,2000,2500,3200,4000,5000,6300}),0)</f>
        <v>4000</v>
      </c>
      <c r="M2681" s="9" t="str">
        <f t="shared" si="206"/>
        <v>Straight Feeder</v>
      </c>
      <c r="N2681" s="9" t="str">
        <f t="shared" si="207"/>
        <v>CU</v>
      </c>
      <c r="O2681" s="13" t="str">
        <f t="shared" si="208"/>
        <v>Silver</v>
      </c>
      <c r="P2681" s="9" t="str">
        <f t="shared" si="209"/>
        <v>PET</v>
      </c>
      <c r="Q2681" s="9" t="str">
        <f t="shared" si="210"/>
        <v>5</v>
      </c>
      <c r="R26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81" s="14" t="str">
        <f>IF(ProjectsDB[[#This Row],[Item Type]]="Straight Plug-In",_xlfn.TEXTJOIN("-",TRUE,M2681&amp;"-"&amp;_xlfn.LET(_xlpm.txt,ProjectsDB[[#This Row],[Assembly]],_xlpm.pos,FIND("SP",_xlpm.txt),_xlpm.pre,LEFT(_xlpm.txt,_xlpm.pos-1),IF(RIGHT(_xlpm.pre,3)="123","3PL",IF(RIGHT(_xlpm.pre,2)="12","2PL",IF(RIGHT(_xlpm.pre,1)="1","1PL","3PL")))),N2681,O2681,P2681,Q2681&amp;"W",R2681),_xlfn.TEXTJOIN("-",TRUE,M2681,N2681,O2681,P2681,Q2681&amp;"W",R2681))</f>
        <v>Straight Feeder-CU-Silver-PET-5W-2</v>
      </c>
      <c r="T2681" s="14" t="str">
        <f>IF(COUNTIF(Cycletime[Element Desc.],ProjectsDB[[#This Row],[Element Desc.]])&gt;0,"Found","Not Found")</f>
        <v>Found</v>
      </c>
    </row>
    <row r="2682" spans="2:20" x14ac:dyDescent="0.25">
      <c r="B2682" s="8" t="s">
        <v>5572</v>
      </c>
      <c r="C2682" s="9" t="s">
        <v>5573</v>
      </c>
      <c r="D2682" s="9" t="s">
        <v>5574</v>
      </c>
      <c r="E2682" s="10">
        <v>1</v>
      </c>
      <c r="F2682" s="9" t="s">
        <v>5072</v>
      </c>
      <c r="G2682" s="9" t="s">
        <v>1505</v>
      </c>
      <c r="H2682" s="11"/>
      <c r="I2682" s="12">
        <v>300</v>
      </c>
      <c r="J2682" s="12">
        <v>300</v>
      </c>
      <c r="K2682" s="12"/>
      <c r="L2682" s="12">
        <f t="array" ref="L2682">IFERROR(LOOKUP(2^15,SEARCH({"40A","63A","80A","100A","125A","160A","200A","250A","400A","630A","800A","1000A","1250A","1600A","2000A","2500A","3200A","4000A","5000A","6300A"},UPPER(D2682)),{40,63,80,100,125,160,200,250,400,630,800,1000,1250,1600,2000,2500,3200,4000,5000,6300}),0)</f>
        <v>4000</v>
      </c>
      <c r="M2682" s="9" t="str">
        <f t="shared" si="206"/>
        <v>Elbow Flat</v>
      </c>
      <c r="N2682" s="9" t="str">
        <f t="shared" si="207"/>
        <v>CU</v>
      </c>
      <c r="O2682" s="13" t="str">
        <f t="shared" si="208"/>
        <v>Silver</v>
      </c>
      <c r="P2682" s="9" t="str">
        <f t="shared" si="209"/>
        <v>PET</v>
      </c>
      <c r="Q2682" s="9" t="str">
        <f t="shared" si="210"/>
        <v>5</v>
      </c>
      <c r="R26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82" s="14" t="str">
        <f>IF(ProjectsDB[[#This Row],[Item Type]]="Straight Plug-In",_xlfn.TEXTJOIN("-",TRUE,M2682&amp;"-"&amp;_xlfn.LET(_xlpm.txt,ProjectsDB[[#This Row],[Assembly]],_xlpm.pos,FIND("SP",_xlpm.txt),_xlpm.pre,LEFT(_xlpm.txt,_xlpm.pos-1),IF(RIGHT(_xlpm.pre,3)="123","3PL",IF(RIGHT(_xlpm.pre,2)="12","2PL",IF(RIGHT(_xlpm.pre,1)="1","1PL","3PL")))),N2682,O2682,P2682,Q2682&amp;"W",R2682),_xlfn.TEXTJOIN("-",TRUE,M2682,N2682,O2682,P2682,Q2682&amp;"W",R2682))</f>
        <v>Elbow Flat-CU-Silver-PET-5W-2</v>
      </c>
      <c r="T2682" s="14" t="str">
        <f>IF(COUNTIF(Cycletime[Element Desc.],ProjectsDB[[#This Row],[Element Desc.]])&gt;0,"Found","Not Found")</f>
        <v>Found</v>
      </c>
    </row>
    <row r="2683" spans="2:20" x14ac:dyDescent="0.25">
      <c r="B2683" s="8" t="s">
        <v>5575</v>
      </c>
      <c r="C2683" s="9" t="s">
        <v>5527</v>
      </c>
      <c r="D2683" s="9" t="s">
        <v>5528</v>
      </c>
      <c r="E2683" s="10">
        <v>2</v>
      </c>
      <c r="F2683" s="9" t="s">
        <v>5072</v>
      </c>
      <c r="G2683" s="9" t="s">
        <v>1505</v>
      </c>
      <c r="H2683" s="11"/>
      <c r="I2683" s="12">
        <v>1000</v>
      </c>
      <c r="J2683" s="12"/>
      <c r="K2683" s="12"/>
      <c r="L2683" s="12">
        <f t="array" ref="L2683">IFERROR(LOOKUP(2^15,SEARCH({"40A","63A","80A","100A","125A","160A","200A","250A","400A","630A","800A","1000A","1250A","1600A","2000A","2500A","3200A","4000A","5000A","6300A"},UPPER(D2683)),{40,63,80,100,125,160,200,250,400,630,800,1000,1250,1600,2000,2500,3200,4000,5000,6300}),0)</f>
        <v>4000</v>
      </c>
      <c r="M2683" s="9" t="str">
        <f t="shared" si="206"/>
        <v>Straight Feeder</v>
      </c>
      <c r="N2683" s="9" t="str">
        <f t="shared" si="207"/>
        <v>CU</v>
      </c>
      <c r="O2683" s="13" t="str">
        <f t="shared" si="208"/>
        <v>Silver</v>
      </c>
      <c r="P2683" s="9" t="str">
        <f t="shared" si="209"/>
        <v>PET</v>
      </c>
      <c r="Q2683" s="9" t="str">
        <f t="shared" si="210"/>
        <v>5</v>
      </c>
      <c r="R26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83" s="14" t="str">
        <f>IF(ProjectsDB[[#This Row],[Item Type]]="Straight Plug-In",_xlfn.TEXTJOIN("-",TRUE,M2683&amp;"-"&amp;_xlfn.LET(_xlpm.txt,ProjectsDB[[#This Row],[Assembly]],_xlpm.pos,FIND("SP",_xlpm.txt),_xlpm.pre,LEFT(_xlpm.txt,_xlpm.pos-1),IF(RIGHT(_xlpm.pre,3)="123","3PL",IF(RIGHT(_xlpm.pre,2)="12","2PL",IF(RIGHT(_xlpm.pre,1)="1","1PL","3PL")))),N2683,O2683,P2683,Q2683&amp;"W",R2683),_xlfn.TEXTJOIN("-",TRUE,M2683,N2683,O2683,P2683,Q2683&amp;"W",R2683))</f>
        <v>Straight Feeder-CU-Silver-PET-5W-2</v>
      </c>
      <c r="T2683" s="14" t="str">
        <f>IF(COUNTIF(Cycletime[Element Desc.],ProjectsDB[[#This Row],[Element Desc.]])&gt;0,"Found","Not Found")</f>
        <v>Found</v>
      </c>
    </row>
    <row r="2684" spans="2:20" x14ac:dyDescent="0.25">
      <c r="B2684" s="8" t="s">
        <v>5576</v>
      </c>
      <c r="C2684" s="9" t="s">
        <v>5530</v>
      </c>
      <c r="D2684" s="9" t="s">
        <v>5531</v>
      </c>
      <c r="E2684" s="10">
        <v>1</v>
      </c>
      <c r="F2684" s="9" t="s">
        <v>5072</v>
      </c>
      <c r="G2684" s="9" t="s">
        <v>1505</v>
      </c>
      <c r="H2684" s="11"/>
      <c r="I2684" s="12"/>
      <c r="J2684" s="12"/>
      <c r="K2684" s="12"/>
      <c r="L2684" s="12">
        <f t="array" ref="L2684">IFERROR(LOOKUP(2^15,SEARCH({"40A","63A","80A","100A","125A","160A","200A","250A","400A","630A","800A","1000A","1250A","1600A","2000A","2500A","3200A","4000A","5000A","6300A"},UPPER(D2684)),{40,63,80,100,125,160,200,250,400,630,800,1000,1250,1600,2000,2500,3200,4000,5000,6300}),0)</f>
        <v>4000</v>
      </c>
      <c r="M2684" s="9" t="str">
        <f t="shared" si="206"/>
        <v>Expansion Joint</v>
      </c>
      <c r="N2684" s="9" t="str">
        <f t="shared" si="207"/>
        <v>CU</v>
      </c>
      <c r="O2684" s="13" t="str">
        <f t="shared" si="208"/>
        <v>Silver</v>
      </c>
      <c r="P2684" s="9" t="str">
        <f t="shared" si="209"/>
        <v>PET</v>
      </c>
      <c r="Q2684" s="9" t="str">
        <f t="shared" si="210"/>
        <v>5</v>
      </c>
      <c r="R26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84" s="14" t="str">
        <f>IF(ProjectsDB[[#This Row],[Item Type]]="Straight Plug-In",_xlfn.TEXTJOIN("-",TRUE,M2684&amp;"-"&amp;_xlfn.LET(_xlpm.txt,ProjectsDB[[#This Row],[Assembly]],_xlpm.pos,FIND("SP",_xlpm.txt),_xlpm.pre,LEFT(_xlpm.txt,_xlpm.pos-1),IF(RIGHT(_xlpm.pre,3)="123","3PL",IF(RIGHT(_xlpm.pre,2)="12","2PL",IF(RIGHT(_xlpm.pre,1)="1","1PL","3PL")))),N2684,O2684,P2684,Q2684&amp;"W",R2684),_xlfn.TEXTJOIN("-",TRUE,M2684,N2684,O2684,P2684,Q2684&amp;"W",R2684))</f>
        <v>Expansion Joint-CU-Silver-PET-5W-2</v>
      </c>
      <c r="T2684" s="14" t="str">
        <f>IF(COUNTIF(Cycletime[Element Desc.],ProjectsDB[[#This Row],[Element Desc.]])&gt;0,"Found","Not Found")</f>
        <v>Found</v>
      </c>
    </row>
    <row r="2685" spans="2:20" x14ac:dyDescent="0.25">
      <c r="B2685" s="8" t="s">
        <v>5577</v>
      </c>
      <c r="C2685" s="9" t="s">
        <v>5560</v>
      </c>
      <c r="D2685" s="9" t="s">
        <v>5561</v>
      </c>
      <c r="E2685" s="10">
        <v>1</v>
      </c>
      <c r="F2685" s="9" t="s">
        <v>5072</v>
      </c>
      <c r="G2685" s="9" t="s">
        <v>1505</v>
      </c>
      <c r="H2685" s="11"/>
      <c r="I2685" s="12">
        <v>2000</v>
      </c>
      <c r="J2685" s="12"/>
      <c r="K2685" s="12"/>
      <c r="L2685" s="12">
        <f t="array" ref="L2685">IFERROR(LOOKUP(2^15,SEARCH({"40A","63A","80A","100A","125A","160A","200A","250A","400A","630A","800A","1000A","1250A","1600A","2000A","2500A","3200A","4000A","5000A","6300A"},UPPER(D2685)),{40,63,80,100,125,160,200,250,400,630,800,1000,1250,1600,2000,2500,3200,4000,5000,6300}),0)</f>
        <v>4000</v>
      </c>
      <c r="M2685" s="9" t="str">
        <f t="shared" si="206"/>
        <v>Straight Feeder</v>
      </c>
      <c r="N2685" s="9" t="str">
        <f t="shared" si="207"/>
        <v>CU</v>
      </c>
      <c r="O2685" s="13" t="str">
        <f t="shared" si="208"/>
        <v>Silver</v>
      </c>
      <c r="P2685" s="9" t="str">
        <f t="shared" si="209"/>
        <v>PET</v>
      </c>
      <c r="Q2685" s="9" t="str">
        <f t="shared" si="210"/>
        <v>5</v>
      </c>
      <c r="R26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85" s="14" t="str">
        <f>IF(ProjectsDB[[#This Row],[Item Type]]="Straight Plug-In",_xlfn.TEXTJOIN("-",TRUE,M2685&amp;"-"&amp;_xlfn.LET(_xlpm.txt,ProjectsDB[[#This Row],[Assembly]],_xlpm.pos,FIND("SP",_xlpm.txt),_xlpm.pre,LEFT(_xlpm.txt,_xlpm.pos-1),IF(RIGHT(_xlpm.pre,3)="123","3PL",IF(RIGHT(_xlpm.pre,2)="12","2PL",IF(RIGHT(_xlpm.pre,1)="1","1PL","3PL")))),N2685,O2685,P2685,Q2685&amp;"W",R2685),_xlfn.TEXTJOIN("-",TRUE,M2685,N2685,O2685,P2685,Q2685&amp;"W",R2685))</f>
        <v>Straight Feeder-CU-Silver-PET-5W-2</v>
      </c>
      <c r="T2685" s="14" t="str">
        <f>IF(COUNTIF(Cycletime[Element Desc.],ProjectsDB[[#This Row],[Element Desc.]])&gt;0,"Found","Not Found")</f>
        <v>Found</v>
      </c>
    </row>
    <row r="2686" spans="2:20" x14ac:dyDescent="0.25">
      <c r="B2686" s="8" t="s">
        <v>5578</v>
      </c>
      <c r="C2686" s="9" t="s">
        <v>5579</v>
      </c>
      <c r="D2686" s="9" t="s">
        <v>5580</v>
      </c>
      <c r="E2686" s="10">
        <v>1</v>
      </c>
      <c r="F2686" s="9" t="s">
        <v>5072</v>
      </c>
      <c r="G2686" s="9" t="s">
        <v>1505</v>
      </c>
      <c r="H2686" s="11"/>
      <c r="I2686" s="12">
        <v>300</v>
      </c>
      <c r="J2686" s="12">
        <v>390</v>
      </c>
      <c r="K2686" s="12">
        <v>300</v>
      </c>
      <c r="L2686" s="12">
        <f t="array" ref="L2686">IFERROR(LOOKUP(2^15,SEARCH({"40A","63A","80A","100A","125A","160A","200A","250A","400A","630A","800A","1000A","1250A","1600A","2000A","2500A","3200A","4000A","5000A","6300A"},UPPER(D2686)),{40,63,80,100,125,160,200,250,400,630,800,1000,1250,1600,2000,2500,3200,4000,5000,6300}),0)</f>
        <v>4000</v>
      </c>
      <c r="M2686" s="9" t="str">
        <f t="shared" si="206"/>
        <v>Z-Unit Flat</v>
      </c>
      <c r="N2686" s="9" t="str">
        <f t="shared" si="207"/>
        <v>CU</v>
      </c>
      <c r="O2686" s="13" t="str">
        <f t="shared" si="208"/>
        <v>Silver</v>
      </c>
      <c r="P2686" s="9" t="str">
        <f t="shared" si="209"/>
        <v>PET</v>
      </c>
      <c r="Q2686" s="9" t="str">
        <f t="shared" si="210"/>
        <v>5</v>
      </c>
      <c r="R26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86" s="14" t="str">
        <f>IF(ProjectsDB[[#This Row],[Item Type]]="Straight Plug-In",_xlfn.TEXTJOIN("-",TRUE,M2686&amp;"-"&amp;_xlfn.LET(_xlpm.txt,ProjectsDB[[#This Row],[Assembly]],_xlpm.pos,FIND("SP",_xlpm.txt),_xlpm.pre,LEFT(_xlpm.txt,_xlpm.pos-1),IF(RIGHT(_xlpm.pre,3)="123","3PL",IF(RIGHT(_xlpm.pre,2)="12","2PL",IF(RIGHT(_xlpm.pre,1)="1","1PL","3PL")))),N2686,O2686,P2686,Q2686&amp;"W",R2686),_xlfn.TEXTJOIN("-",TRUE,M2686,N2686,O2686,P2686,Q2686&amp;"W",R2686))</f>
        <v>Z-Unit Flat-CU-Silver-PET-5W-2</v>
      </c>
      <c r="T2686" s="14" t="str">
        <f>IF(COUNTIF(Cycletime[Element Desc.],ProjectsDB[[#This Row],[Element Desc.]])&gt;0,"Found","Not Found")</f>
        <v>Found</v>
      </c>
    </row>
    <row r="2687" spans="2:20" x14ac:dyDescent="0.25">
      <c r="B2687" s="8" t="s">
        <v>5581</v>
      </c>
      <c r="C2687" s="9" t="s">
        <v>5541</v>
      </c>
      <c r="D2687" s="9" t="s">
        <v>5542</v>
      </c>
      <c r="E2687" s="10">
        <v>1</v>
      </c>
      <c r="F2687" s="9" t="s">
        <v>5072</v>
      </c>
      <c r="G2687" s="9" t="s">
        <v>1505</v>
      </c>
      <c r="H2687" s="11"/>
      <c r="I2687" s="12">
        <v>2500</v>
      </c>
      <c r="J2687" s="12"/>
      <c r="K2687" s="12"/>
      <c r="L2687" s="12">
        <f t="array" ref="L2687">IFERROR(LOOKUP(2^15,SEARCH({"40A","63A","80A","100A","125A","160A","200A","250A","400A","630A","800A","1000A","1250A","1600A","2000A","2500A","3200A","4000A","5000A","6300A"},UPPER(D2687)),{40,63,80,100,125,160,200,250,400,630,800,1000,1250,1600,2000,2500,3200,4000,5000,6300}),0)</f>
        <v>4000</v>
      </c>
      <c r="M2687" s="9" t="str">
        <f t="shared" si="206"/>
        <v>Straight Feeder</v>
      </c>
      <c r="N2687" s="9" t="str">
        <f t="shared" si="207"/>
        <v>CU</v>
      </c>
      <c r="O2687" s="13" t="str">
        <f t="shared" si="208"/>
        <v>Silver</v>
      </c>
      <c r="P2687" s="9" t="str">
        <f t="shared" si="209"/>
        <v>PET</v>
      </c>
      <c r="Q2687" s="9" t="str">
        <f t="shared" si="210"/>
        <v>5</v>
      </c>
      <c r="R26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87" s="14" t="str">
        <f>IF(ProjectsDB[[#This Row],[Item Type]]="Straight Plug-In",_xlfn.TEXTJOIN("-",TRUE,M2687&amp;"-"&amp;_xlfn.LET(_xlpm.txt,ProjectsDB[[#This Row],[Assembly]],_xlpm.pos,FIND("SP",_xlpm.txt),_xlpm.pre,LEFT(_xlpm.txt,_xlpm.pos-1),IF(RIGHT(_xlpm.pre,3)="123","3PL",IF(RIGHT(_xlpm.pre,2)="12","2PL",IF(RIGHT(_xlpm.pre,1)="1","1PL","3PL")))),N2687,O2687,P2687,Q2687&amp;"W",R2687),_xlfn.TEXTJOIN("-",TRUE,M2687,N2687,O2687,P2687,Q2687&amp;"W",R2687))</f>
        <v>Straight Feeder-CU-Silver-PET-5W-2</v>
      </c>
      <c r="T2687" s="14" t="str">
        <f>IF(COUNTIF(Cycletime[Element Desc.],ProjectsDB[[#This Row],[Element Desc.]])&gt;0,"Found","Not Found")</f>
        <v>Found</v>
      </c>
    </row>
    <row r="2688" spans="2:20" x14ac:dyDescent="0.25">
      <c r="B2688" s="8" t="s">
        <v>5582</v>
      </c>
      <c r="C2688" s="9" t="s">
        <v>5533</v>
      </c>
      <c r="D2688" s="9" t="s">
        <v>5534</v>
      </c>
      <c r="E2688" s="10">
        <v>1</v>
      </c>
      <c r="F2688" s="9" t="s">
        <v>5072</v>
      </c>
      <c r="G2688" s="9" t="s">
        <v>1505</v>
      </c>
      <c r="H2688" s="11"/>
      <c r="I2688" s="12">
        <v>300</v>
      </c>
      <c r="J2688" s="12">
        <v>300</v>
      </c>
      <c r="K2688" s="12"/>
      <c r="L2688" s="12">
        <f t="array" ref="L2688">IFERROR(LOOKUP(2^15,SEARCH({"40A","63A","80A","100A","125A","160A","200A","250A","400A","630A","800A","1000A","1250A","1600A","2000A","2500A","3200A","4000A","5000A","6300A"},UPPER(D2688)),{40,63,80,100,125,160,200,250,400,630,800,1000,1250,1600,2000,2500,3200,4000,5000,6300}),0)</f>
        <v>4000</v>
      </c>
      <c r="M2688" s="9" t="str">
        <f t="shared" si="206"/>
        <v>Elbow Flat</v>
      </c>
      <c r="N2688" s="9" t="str">
        <f t="shared" si="207"/>
        <v>CU</v>
      </c>
      <c r="O2688" s="13" t="str">
        <f t="shared" si="208"/>
        <v>Silver</v>
      </c>
      <c r="P2688" s="9" t="str">
        <f t="shared" si="209"/>
        <v>PET</v>
      </c>
      <c r="Q2688" s="9" t="str">
        <f t="shared" si="210"/>
        <v>5</v>
      </c>
      <c r="R26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88" s="14" t="str">
        <f>IF(ProjectsDB[[#This Row],[Item Type]]="Straight Plug-In",_xlfn.TEXTJOIN("-",TRUE,M2688&amp;"-"&amp;_xlfn.LET(_xlpm.txt,ProjectsDB[[#This Row],[Assembly]],_xlpm.pos,FIND("SP",_xlpm.txt),_xlpm.pre,LEFT(_xlpm.txt,_xlpm.pos-1),IF(RIGHT(_xlpm.pre,3)="123","3PL",IF(RIGHT(_xlpm.pre,2)="12","2PL",IF(RIGHT(_xlpm.pre,1)="1","1PL","3PL")))),N2688,O2688,P2688,Q2688&amp;"W",R2688),_xlfn.TEXTJOIN("-",TRUE,M2688,N2688,O2688,P2688,Q2688&amp;"W",R2688))</f>
        <v>Elbow Flat-CU-Silver-PET-5W-2</v>
      </c>
      <c r="T2688" s="14" t="str">
        <f>IF(COUNTIF(Cycletime[Element Desc.],ProjectsDB[[#This Row],[Element Desc.]])&gt;0,"Found","Not Found")</f>
        <v>Found</v>
      </c>
    </row>
    <row r="2689" spans="2:20" x14ac:dyDescent="0.25">
      <c r="B2689" s="8" t="s">
        <v>5583</v>
      </c>
      <c r="C2689" s="9" t="s">
        <v>5367</v>
      </c>
      <c r="D2689" s="9" t="s">
        <v>5368</v>
      </c>
      <c r="E2689" s="10">
        <v>1</v>
      </c>
      <c r="F2689" s="9" t="s">
        <v>5072</v>
      </c>
      <c r="G2689" s="9" t="s">
        <v>1505</v>
      </c>
      <c r="H2689" s="11"/>
      <c r="I2689" s="12">
        <v>3000</v>
      </c>
      <c r="J2689" s="12"/>
      <c r="K2689" s="12"/>
      <c r="L2689" s="12">
        <f t="array" ref="L2689">IFERROR(LOOKUP(2^15,SEARCH({"40A","63A","80A","100A","125A","160A","200A","250A","400A","630A","800A","1000A","1250A","1600A","2000A","2500A","3200A","4000A","5000A","6300A"},UPPER(D2689)),{40,63,80,100,125,160,200,250,400,630,800,1000,1250,1600,2000,2500,3200,4000,5000,6300}),0)</f>
        <v>4000</v>
      </c>
      <c r="M2689" s="9" t="str">
        <f t="shared" si="206"/>
        <v>Straight Feeder</v>
      </c>
      <c r="N2689" s="9" t="str">
        <f t="shared" si="207"/>
        <v>CU</v>
      </c>
      <c r="O2689" s="13" t="str">
        <f t="shared" si="208"/>
        <v>Silver</v>
      </c>
      <c r="P2689" s="9" t="str">
        <f t="shared" si="209"/>
        <v>PET</v>
      </c>
      <c r="Q2689" s="9" t="str">
        <f t="shared" si="210"/>
        <v>5</v>
      </c>
      <c r="R26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89" s="14" t="str">
        <f>IF(ProjectsDB[[#This Row],[Item Type]]="Straight Plug-In",_xlfn.TEXTJOIN("-",TRUE,M2689&amp;"-"&amp;_xlfn.LET(_xlpm.txt,ProjectsDB[[#This Row],[Assembly]],_xlpm.pos,FIND("SP",_xlpm.txt),_xlpm.pre,LEFT(_xlpm.txt,_xlpm.pos-1),IF(RIGHT(_xlpm.pre,3)="123","3PL",IF(RIGHT(_xlpm.pre,2)="12","2PL",IF(RIGHT(_xlpm.pre,1)="1","1PL","3PL")))),N2689,O2689,P2689,Q2689&amp;"W",R2689),_xlfn.TEXTJOIN("-",TRUE,M2689,N2689,O2689,P2689,Q2689&amp;"W",R2689))</f>
        <v>Straight Feeder-CU-Silver-PET-5W-2</v>
      </c>
      <c r="T2689" s="14" t="str">
        <f>IF(COUNTIF(Cycletime[Element Desc.],ProjectsDB[[#This Row],[Element Desc.]])&gt;0,"Found","Not Found")</f>
        <v>Found</v>
      </c>
    </row>
    <row r="2690" spans="2:20" x14ac:dyDescent="0.25">
      <c r="B2690" s="8" t="s">
        <v>5584</v>
      </c>
      <c r="C2690" s="9" t="s">
        <v>5370</v>
      </c>
      <c r="D2690" s="9" t="s">
        <v>5371</v>
      </c>
      <c r="E2690" s="10">
        <v>16</v>
      </c>
      <c r="F2690" s="9" t="s">
        <v>5072</v>
      </c>
      <c r="G2690" s="9" t="s">
        <v>1505</v>
      </c>
      <c r="H2690" s="11"/>
      <c r="I2690" s="12"/>
      <c r="J2690" s="12"/>
      <c r="K2690" s="12"/>
      <c r="L2690" s="12">
        <f t="array" ref="L2690">IFERROR(LOOKUP(2^15,SEARCH({"40A","63A","80A","100A","125A","160A","200A","250A","400A","630A","800A","1000A","1250A","1600A","2000A","2500A","3200A","4000A","5000A","6300A"},UPPER(D2690)),{40,63,80,100,125,160,200,250,400,630,800,1000,1250,1600,2000,2500,3200,4000,5000,6300}),0)</f>
        <v>4000</v>
      </c>
      <c r="M2690" s="9" t="str">
        <f t="shared" si="206"/>
        <v>Joint Pack</v>
      </c>
      <c r="N2690" s="9" t="str">
        <f t="shared" si="207"/>
        <v>CU</v>
      </c>
      <c r="O2690" s="13" t="str">
        <f t="shared" si="208"/>
        <v>Silver</v>
      </c>
      <c r="P2690" s="9" t="str">
        <f t="shared" si="209"/>
        <v>None</v>
      </c>
      <c r="Q2690" s="9" t="str">
        <f t="shared" si="210"/>
        <v>5</v>
      </c>
      <c r="R26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90" s="14" t="str">
        <f>IF(ProjectsDB[[#This Row],[Item Type]]="Straight Plug-In",_xlfn.TEXTJOIN("-",TRUE,M2690&amp;"-"&amp;_xlfn.LET(_xlpm.txt,ProjectsDB[[#This Row],[Assembly]],_xlpm.pos,FIND("SP",_xlpm.txt),_xlpm.pre,LEFT(_xlpm.txt,_xlpm.pos-1),IF(RIGHT(_xlpm.pre,3)="123","3PL",IF(RIGHT(_xlpm.pre,2)="12","2PL",IF(RIGHT(_xlpm.pre,1)="1","1PL","3PL")))),N2690,O2690,P2690,Q2690&amp;"W",R2690),_xlfn.TEXTJOIN("-",TRUE,M2690,N2690,O2690,P2690,Q2690&amp;"W",R2690))</f>
        <v>Joint Pack-CU-Silver-None-5W-2</v>
      </c>
      <c r="T2690" s="14" t="str">
        <f>IF(COUNTIF(Cycletime[Element Desc.],ProjectsDB[[#This Row],[Element Desc.]])&gt;0,"Found","Not Found")</f>
        <v>Found</v>
      </c>
    </row>
    <row r="2691" spans="2:20" x14ac:dyDescent="0.25">
      <c r="B2691" s="8" t="s">
        <v>5585</v>
      </c>
      <c r="C2691" s="9" t="s">
        <v>5370</v>
      </c>
      <c r="D2691" s="9" t="s">
        <v>5371</v>
      </c>
      <c r="E2691" s="10">
        <v>13</v>
      </c>
      <c r="F2691" s="9" t="s">
        <v>5072</v>
      </c>
      <c r="G2691" s="9" t="s">
        <v>1505</v>
      </c>
      <c r="H2691" s="11"/>
      <c r="I2691" s="12"/>
      <c r="J2691" s="12"/>
      <c r="K2691" s="12"/>
      <c r="L2691" s="12">
        <f t="array" ref="L2691">IFERROR(LOOKUP(2^15,SEARCH({"40A","63A","80A","100A","125A","160A","200A","250A","400A","630A","800A","1000A","1250A","1600A","2000A","2500A","3200A","4000A","5000A","6300A"},UPPER(D2691)),{40,63,80,100,125,160,200,250,400,630,800,1000,1250,1600,2000,2500,3200,4000,5000,6300}),0)</f>
        <v>4000</v>
      </c>
      <c r="M2691" s="9" t="str">
        <f t="shared" si="206"/>
        <v>Joint Pack</v>
      </c>
      <c r="N2691" s="9" t="str">
        <f t="shared" si="207"/>
        <v>CU</v>
      </c>
      <c r="O2691" s="13" t="str">
        <f t="shared" si="208"/>
        <v>Silver</v>
      </c>
      <c r="P2691" s="9" t="str">
        <f t="shared" si="209"/>
        <v>None</v>
      </c>
      <c r="Q2691" s="9" t="str">
        <f t="shared" si="210"/>
        <v>5</v>
      </c>
      <c r="R26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91" s="14" t="str">
        <f>IF(ProjectsDB[[#This Row],[Item Type]]="Straight Plug-In",_xlfn.TEXTJOIN("-",TRUE,M2691&amp;"-"&amp;_xlfn.LET(_xlpm.txt,ProjectsDB[[#This Row],[Assembly]],_xlpm.pos,FIND("SP",_xlpm.txt),_xlpm.pre,LEFT(_xlpm.txt,_xlpm.pos-1),IF(RIGHT(_xlpm.pre,3)="123","3PL",IF(RIGHT(_xlpm.pre,2)="12","2PL",IF(RIGHT(_xlpm.pre,1)="1","1PL","3PL")))),N2691,O2691,P2691,Q2691&amp;"W",R2691),_xlfn.TEXTJOIN("-",TRUE,M2691,N2691,O2691,P2691,Q2691&amp;"W",R2691))</f>
        <v>Joint Pack-CU-Silver-None-5W-2</v>
      </c>
      <c r="T2691" s="14" t="str">
        <f>IF(COUNTIF(Cycletime[Element Desc.],ProjectsDB[[#This Row],[Element Desc.]])&gt;0,"Found","Not Found")</f>
        <v>Found</v>
      </c>
    </row>
    <row r="2692" spans="2:20" x14ac:dyDescent="0.25">
      <c r="B2692" s="8" t="s">
        <v>5586</v>
      </c>
      <c r="C2692" s="9" t="s">
        <v>5518</v>
      </c>
      <c r="D2692" s="9" t="s">
        <v>5519</v>
      </c>
      <c r="E2692" s="10">
        <v>2</v>
      </c>
      <c r="F2692" s="9" t="s">
        <v>5072</v>
      </c>
      <c r="G2692" s="9" t="s">
        <v>1505</v>
      </c>
      <c r="H2692" s="11"/>
      <c r="I2692" s="12">
        <v>425</v>
      </c>
      <c r="J2692" s="12"/>
      <c r="K2692" s="12"/>
      <c r="L2692" s="12">
        <f t="array" ref="L2692">IFERROR(LOOKUP(2^15,SEARCH({"40A","63A","80A","100A","125A","160A","200A","250A","400A","630A","800A","1000A","1250A","1600A","2000A","2500A","3200A","4000A","5000A","6300A"},UPPER(D2692)),{40,63,80,100,125,160,200,250,400,630,800,1000,1250,1600,2000,2500,3200,4000,5000,6300}),0)</f>
        <v>4000</v>
      </c>
      <c r="M2692" s="9" t="str">
        <f t="shared" ref="M2692:M2755" si="211">_xlfn.LET(_xlpm.d,UPPER(TRIM(SUBSTITUTE(SUBSTITUTE(D2692,CHAR(160),"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2692" s="9" t="str">
        <f t="shared" ref="N2692:N2755" si="212">IF(ISNUMBER(SEARCH("CU",D2692)),"CU",IF(ISNUMBER(SEARCH("AL",D2692)),"AL",IF(ISNUMBER(SEARCH("Copper",D2692)),"CU","SH")))</f>
        <v>CU</v>
      </c>
      <c r="O2692" s="13" t="str">
        <f t="shared" ref="O2692:O2755" si="213">IF(ISNUMBER(SEARCH("Silver",D2692)),"Silver",IF(ISNUMBER(SEARCH("Tin",D2692)),"Tin","None"))</f>
        <v>Silver</v>
      </c>
      <c r="P2692" s="9" t="str">
        <f t="shared" ref="P2692:P2755" si="214">IF(ISNUMBER(SEARCH("Epoxy",D2692)),"Epoxy",IF(ISNUMBER(SEARCH("PET",D2692)),"PET","None"))</f>
        <v>PET</v>
      </c>
      <c r="Q2692" s="9" t="str">
        <f t="shared" ref="Q2692:Q2755" si="215">IF(ISNUMBER(SEARCH("3-Wire",D2692)),"3",IF(ISNUMBER(SEARCH("4-Wire",D2692)),"4",IF(ISNUMBER(SEARCH("5-Wire",D2692)),"5",IF(ISNUMBER(SEARCH("6-Wire",D2692)),"6","0"))))</f>
        <v>5</v>
      </c>
      <c r="R26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92" s="14" t="str">
        <f>IF(ProjectsDB[[#This Row],[Item Type]]="Straight Plug-In",_xlfn.TEXTJOIN("-",TRUE,M2692&amp;"-"&amp;_xlfn.LET(_xlpm.txt,ProjectsDB[[#This Row],[Assembly]],_xlpm.pos,FIND("SP",_xlpm.txt),_xlpm.pre,LEFT(_xlpm.txt,_xlpm.pos-1),IF(RIGHT(_xlpm.pre,3)="123","3PL",IF(RIGHT(_xlpm.pre,2)="12","2PL",IF(RIGHT(_xlpm.pre,1)="1","1PL","3PL")))),N2692,O2692,P2692,Q2692&amp;"W",R2692),_xlfn.TEXTJOIN("-",TRUE,M2692,N2692,O2692,P2692,Q2692&amp;"W",R2692))</f>
        <v>Flange Straight-CU-Silver-PET-5W-2</v>
      </c>
      <c r="T2692" s="14" t="str">
        <f>IF(COUNTIF(Cycletime[Element Desc.],ProjectsDB[[#This Row],[Element Desc.]])&gt;0,"Found","Not Found")</f>
        <v>Found</v>
      </c>
    </row>
    <row r="2693" spans="2:20" x14ac:dyDescent="0.25">
      <c r="B2693" s="8" t="s">
        <v>5587</v>
      </c>
      <c r="C2693" s="9" t="s">
        <v>5521</v>
      </c>
      <c r="D2693" s="9" t="s">
        <v>5522</v>
      </c>
      <c r="E2693" s="10">
        <v>4</v>
      </c>
      <c r="F2693" s="9" t="s">
        <v>5072</v>
      </c>
      <c r="G2693" s="9" t="s">
        <v>1505</v>
      </c>
      <c r="H2693" s="11"/>
      <c r="I2693" s="12">
        <v>3000</v>
      </c>
      <c r="J2693" s="12"/>
      <c r="K2693" s="12"/>
      <c r="L2693" s="12">
        <f t="array" ref="L2693">IFERROR(LOOKUP(2^15,SEARCH({"40A","63A","80A","100A","125A","160A","200A","250A","400A","630A","800A","1000A","1250A","1600A","2000A","2500A","3200A","4000A","5000A","6300A"},UPPER(D2693)),{40,63,80,100,125,160,200,250,400,630,800,1000,1250,1600,2000,2500,3200,4000,5000,6300}),0)</f>
        <v>4000</v>
      </c>
      <c r="M2693" s="9" t="str">
        <f t="shared" si="211"/>
        <v>Straight Feeder</v>
      </c>
      <c r="N2693" s="9" t="str">
        <f t="shared" si="212"/>
        <v>CU</v>
      </c>
      <c r="O2693" s="13" t="str">
        <f t="shared" si="213"/>
        <v>Silver</v>
      </c>
      <c r="P2693" s="9" t="str">
        <f t="shared" si="214"/>
        <v>PET</v>
      </c>
      <c r="Q2693" s="9" t="str">
        <f t="shared" si="215"/>
        <v>5</v>
      </c>
      <c r="R26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93" s="14" t="str">
        <f>IF(ProjectsDB[[#This Row],[Item Type]]="Straight Plug-In",_xlfn.TEXTJOIN("-",TRUE,M2693&amp;"-"&amp;_xlfn.LET(_xlpm.txt,ProjectsDB[[#This Row],[Assembly]],_xlpm.pos,FIND("SP",_xlpm.txt),_xlpm.pre,LEFT(_xlpm.txt,_xlpm.pos-1),IF(RIGHT(_xlpm.pre,3)="123","3PL",IF(RIGHT(_xlpm.pre,2)="12","2PL",IF(RIGHT(_xlpm.pre,1)="1","1PL","3PL")))),N2693,O2693,P2693,Q2693&amp;"W",R2693),_xlfn.TEXTJOIN("-",TRUE,M2693,N2693,O2693,P2693,Q2693&amp;"W",R2693))</f>
        <v>Straight Feeder-CU-Silver-PET-5W-2</v>
      </c>
      <c r="T2693" s="14" t="str">
        <f>IF(COUNTIF(Cycletime[Element Desc.],ProjectsDB[[#This Row],[Element Desc.]])&gt;0,"Found","Not Found")</f>
        <v>Found</v>
      </c>
    </row>
    <row r="2694" spans="2:20" x14ac:dyDescent="0.25">
      <c r="B2694" s="8" t="s">
        <v>5588</v>
      </c>
      <c r="C2694" s="9" t="s">
        <v>5524</v>
      </c>
      <c r="D2694" s="9" t="s">
        <v>5525</v>
      </c>
      <c r="E2694" s="10">
        <v>2</v>
      </c>
      <c r="F2694" s="9" t="s">
        <v>5072</v>
      </c>
      <c r="G2694" s="9" t="s">
        <v>1505</v>
      </c>
      <c r="H2694" s="11"/>
      <c r="I2694" s="12">
        <v>465</v>
      </c>
      <c r="J2694" s="12">
        <v>465</v>
      </c>
      <c r="K2694" s="12"/>
      <c r="L2694" s="12">
        <f t="array" ref="L2694">IFERROR(LOOKUP(2^15,SEARCH({"40A","63A","80A","100A","125A","160A","200A","250A","400A","630A","800A","1000A","1250A","1600A","2000A","2500A","3200A","4000A","5000A","6300A"},UPPER(D2694)),{40,63,80,100,125,160,200,250,400,630,800,1000,1250,1600,2000,2500,3200,4000,5000,6300}),0)</f>
        <v>4000</v>
      </c>
      <c r="M2694" s="9" t="str">
        <f t="shared" si="211"/>
        <v>Elbow Edge</v>
      </c>
      <c r="N2694" s="9" t="str">
        <f t="shared" si="212"/>
        <v>CU</v>
      </c>
      <c r="O2694" s="13" t="str">
        <f t="shared" si="213"/>
        <v>Silver</v>
      </c>
      <c r="P2694" s="9" t="str">
        <f t="shared" si="214"/>
        <v>PET</v>
      </c>
      <c r="Q2694" s="9" t="str">
        <f t="shared" si="215"/>
        <v>5</v>
      </c>
      <c r="R26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94" s="14" t="str">
        <f>IF(ProjectsDB[[#This Row],[Item Type]]="Straight Plug-In",_xlfn.TEXTJOIN("-",TRUE,M2694&amp;"-"&amp;_xlfn.LET(_xlpm.txt,ProjectsDB[[#This Row],[Assembly]],_xlpm.pos,FIND("SP",_xlpm.txt),_xlpm.pre,LEFT(_xlpm.txt,_xlpm.pos-1),IF(RIGHT(_xlpm.pre,3)="123","3PL",IF(RIGHT(_xlpm.pre,2)="12","2PL",IF(RIGHT(_xlpm.pre,1)="1","1PL","3PL")))),N2694,O2694,P2694,Q2694&amp;"W",R2694),_xlfn.TEXTJOIN("-",TRUE,M2694,N2694,O2694,P2694,Q2694&amp;"W",R2694))</f>
        <v>Elbow Edge-CU-Silver-PET-5W-2</v>
      </c>
      <c r="T2694" s="14" t="str">
        <f>IF(COUNTIF(Cycletime[Element Desc.],ProjectsDB[[#This Row],[Element Desc.]])&gt;0,"Found","Not Found")</f>
        <v>Found</v>
      </c>
    </row>
    <row r="2695" spans="2:20" x14ac:dyDescent="0.25">
      <c r="B2695" s="8" t="s">
        <v>5589</v>
      </c>
      <c r="C2695" s="9" t="s">
        <v>5590</v>
      </c>
      <c r="D2695" s="9" t="s">
        <v>5591</v>
      </c>
      <c r="E2695" s="10">
        <v>1</v>
      </c>
      <c r="F2695" s="9" t="s">
        <v>5072</v>
      </c>
      <c r="G2695" s="9" t="s">
        <v>1505</v>
      </c>
      <c r="H2695" s="11"/>
      <c r="I2695" s="12">
        <v>1880</v>
      </c>
      <c r="J2695" s="12"/>
      <c r="K2695" s="12"/>
      <c r="L2695" s="12">
        <f t="array" ref="L2695">IFERROR(LOOKUP(2^15,SEARCH({"40A","63A","80A","100A","125A","160A","200A","250A","400A","630A","800A","1000A","1250A","1600A","2000A","2500A","3200A","4000A","5000A","6300A"},UPPER(D2695)),{40,63,80,100,125,160,200,250,400,630,800,1000,1250,1600,2000,2500,3200,4000,5000,6300}),0)</f>
        <v>4000</v>
      </c>
      <c r="M2695" s="9" t="str">
        <f t="shared" si="211"/>
        <v>Straight Feeder</v>
      </c>
      <c r="N2695" s="9" t="str">
        <f t="shared" si="212"/>
        <v>CU</v>
      </c>
      <c r="O2695" s="13" t="str">
        <f t="shared" si="213"/>
        <v>Silver</v>
      </c>
      <c r="P2695" s="9" t="str">
        <f t="shared" si="214"/>
        <v>PET</v>
      </c>
      <c r="Q2695" s="9" t="str">
        <f t="shared" si="215"/>
        <v>5</v>
      </c>
      <c r="R26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95" s="14" t="str">
        <f>IF(ProjectsDB[[#This Row],[Item Type]]="Straight Plug-In",_xlfn.TEXTJOIN("-",TRUE,M2695&amp;"-"&amp;_xlfn.LET(_xlpm.txt,ProjectsDB[[#This Row],[Assembly]],_xlpm.pos,FIND("SP",_xlpm.txt),_xlpm.pre,LEFT(_xlpm.txt,_xlpm.pos-1),IF(RIGHT(_xlpm.pre,3)="123","3PL",IF(RIGHT(_xlpm.pre,2)="12","2PL",IF(RIGHT(_xlpm.pre,1)="1","1PL","3PL")))),N2695,O2695,P2695,Q2695&amp;"W",R2695),_xlfn.TEXTJOIN("-",TRUE,M2695,N2695,O2695,P2695,Q2695&amp;"W",R2695))</f>
        <v>Straight Feeder-CU-Silver-PET-5W-2</v>
      </c>
      <c r="T2695" s="14" t="str">
        <f>IF(COUNTIF(Cycletime[Element Desc.],ProjectsDB[[#This Row],[Element Desc.]])&gt;0,"Found","Not Found")</f>
        <v>Found</v>
      </c>
    </row>
    <row r="2696" spans="2:20" x14ac:dyDescent="0.25">
      <c r="B2696" s="8" t="s">
        <v>5592</v>
      </c>
      <c r="C2696" s="9" t="s">
        <v>5527</v>
      </c>
      <c r="D2696" s="9" t="s">
        <v>5528</v>
      </c>
      <c r="E2696" s="10">
        <v>2</v>
      </c>
      <c r="F2696" s="9" t="s">
        <v>5072</v>
      </c>
      <c r="G2696" s="9" t="s">
        <v>1505</v>
      </c>
      <c r="H2696" s="11"/>
      <c r="I2696" s="12">
        <v>1000</v>
      </c>
      <c r="J2696" s="12"/>
      <c r="K2696" s="12"/>
      <c r="L2696" s="12">
        <f t="array" ref="L2696">IFERROR(LOOKUP(2^15,SEARCH({"40A","63A","80A","100A","125A","160A","200A","250A","400A","630A","800A","1000A","1250A","1600A","2000A","2500A","3200A","4000A","5000A","6300A"},UPPER(D2696)),{40,63,80,100,125,160,200,250,400,630,800,1000,1250,1600,2000,2500,3200,4000,5000,6300}),0)</f>
        <v>4000</v>
      </c>
      <c r="M2696" s="9" t="str">
        <f t="shared" si="211"/>
        <v>Straight Feeder</v>
      </c>
      <c r="N2696" s="9" t="str">
        <f t="shared" si="212"/>
        <v>CU</v>
      </c>
      <c r="O2696" s="13" t="str">
        <f t="shared" si="213"/>
        <v>Silver</v>
      </c>
      <c r="P2696" s="9" t="str">
        <f t="shared" si="214"/>
        <v>PET</v>
      </c>
      <c r="Q2696" s="9" t="str">
        <f t="shared" si="215"/>
        <v>5</v>
      </c>
      <c r="R26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96" s="14" t="str">
        <f>IF(ProjectsDB[[#This Row],[Item Type]]="Straight Plug-In",_xlfn.TEXTJOIN("-",TRUE,M2696&amp;"-"&amp;_xlfn.LET(_xlpm.txt,ProjectsDB[[#This Row],[Assembly]],_xlpm.pos,FIND("SP",_xlpm.txt),_xlpm.pre,LEFT(_xlpm.txt,_xlpm.pos-1),IF(RIGHT(_xlpm.pre,3)="123","3PL",IF(RIGHT(_xlpm.pre,2)="12","2PL",IF(RIGHT(_xlpm.pre,1)="1","1PL","3PL")))),N2696,O2696,P2696,Q2696&amp;"W",R2696),_xlfn.TEXTJOIN("-",TRUE,M2696,N2696,O2696,P2696,Q2696&amp;"W",R2696))</f>
        <v>Straight Feeder-CU-Silver-PET-5W-2</v>
      </c>
      <c r="T2696" s="14" t="str">
        <f>IF(COUNTIF(Cycletime[Element Desc.],ProjectsDB[[#This Row],[Element Desc.]])&gt;0,"Found","Not Found")</f>
        <v>Found</v>
      </c>
    </row>
    <row r="2697" spans="2:20" x14ac:dyDescent="0.25">
      <c r="B2697" s="8" t="s">
        <v>5593</v>
      </c>
      <c r="C2697" s="9" t="s">
        <v>5530</v>
      </c>
      <c r="D2697" s="9" t="s">
        <v>5531</v>
      </c>
      <c r="E2697" s="10">
        <v>1</v>
      </c>
      <c r="F2697" s="9" t="s">
        <v>5072</v>
      </c>
      <c r="G2697" s="9" t="s">
        <v>1505</v>
      </c>
      <c r="H2697" s="11"/>
      <c r="I2697" s="12"/>
      <c r="J2697" s="12"/>
      <c r="K2697" s="12"/>
      <c r="L2697" s="12">
        <f t="array" ref="L2697">IFERROR(LOOKUP(2^15,SEARCH({"40A","63A","80A","100A","125A","160A","200A","250A","400A","630A","800A","1000A","1250A","1600A","2000A","2500A","3200A","4000A","5000A","6300A"},UPPER(D2697)),{40,63,80,100,125,160,200,250,400,630,800,1000,1250,1600,2000,2500,3200,4000,5000,6300}),0)</f>
        <v>4000</v>
      </c>
      <c r="M2697" s="9" t="str">
        <f t="shared" si="211"/>
        <v>Expansion Joint</v>
      </c>
      <c r="N2697" s="9" t="str">
        <f t="shared" si="212"/>
        <v>CU</v>
      </c>
      <c r="O2697" s="13" t="str">
        <f t="shared" si="213"/>
        <v>Silver</v>
      </c>
      <c r="P2697" s="9" t="str">
        <f t="shared" si="214"/>
        <v>PET</v>
      </c>
      <c r="Q2697" s="9" t="str">
        <f t="shared" si="215"/>
        <v>5</v>
      </c>
      <c r="R26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97" s="14" t="str">
        <f>IF(ProjectsDB[[#This Row],[Item Type]]="Straight Plug-In",_xlfn.TEXTJOIN("-",TRUE,M2697&amp;"-"&amp;_xlfn.LET(_xlpm.txt,ProjectsDB[[#This Row],[Assembly]],_xlpm.pos,FIND("SP",_xlpm.txt),_xlpm.pre,LEFT(_xlpm.txt,_xlpm.pos-1),IF(RIGHT(_xlpm.pre,3)="123","3PL",IF(RIGHT(_xlpm.pre,2)="12","2PL",IF(RIGHT(_xlpm.pre,1)="1","1PL","3PL")))),N2697,O2697,P2697,Q2697&amp;"W",R2697),_xlfn.TEXTJOIN("-",TRUE,M2697,N2697,O2697,P2697,Q2697&amp;"W",R2697))</f>
        <v>Expansion Joint-CU-Silver-PET-5W-2</v>
      </c>
      <c r="T2697" s="14" t="str">
        <f>IF(COUNTIF(Cycletime[Element Desc.],ProjectsDB[[#This Row],[Element Desc.]])&gt;0,"Found","Not Found")</f>
        <v>Found</v>
      </c>
    </row>
    <row r="2698" spans="2:20" x14ac:dyDescent="0.25">
      <c r="B2698" s="8" t="s">
        <v>5594</v>
      </c>
      <c r="C2698" s="9" t="s">
        <v>5560</v>
      </c>
      <c r="D2698" s="9" t="s">
        <v>5561</v>
      </c>
      <c r="E2698" s="10">
        <v>1</v>
      </c>
      <c r="F2698" s="9" t="s">
        <v>5072</v>
      </c>
      <c r="G2698" s="9" t="s">
        <v>1505</v>
      </c>
      <c r="H2698" s="11"/>
      <c r="I2698" s="12">
        <v>2000</v>
      </c>
      <c r="J2698" s="12"/>
      <c r="K2698" s="12"/>
      <c r="L2698" s="12">
        <f t="array" ref="L2698">IFERROR(LOOKUP(2^15,SEARCH({"40A","63A","80A","100A","125A","160A","200A","250A","400A","630A","800A","1000A","1250A","1600A","2000A","2500A","3200A","4000A","5000A","6300A"},UPPER(D2698)),{40,63,80,100,125,160,200,250,400,630,800,1000,1250,1600,2000,2500,3200,4000,5000,6300}),0)</f>
        <v>4000</v>
      </c>
      <c r="M2698" s="9" t="str">
        <f t="shared" si="211"/>
        <v>Straight Feeder</v>
      </c>
      <c r="N2698" s="9" t="str">
        <f t="shared" si="212"/>
        <v>CU</v>
      </c>
      <c r="O2698" s="13" t="str">
        <f t="shared" si="213"/>
        <v>Silver</v>
      </c>
      <c r="P2698" s="9" t="str">
        <f t="shared" si="214"/>
        <v>PET</v>
      </c>
      <c r="Q2698" s="9" t="str">
        <f t="shared" si="215"/>
        <v>5</v>
      </c>
      <c r="R26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98" s="14" t="str">
        <f>IF(ProjectsDB[[#This Row],[Item Type]]="Straight Plug-In",_xlfn.TEXTJOIN("-",TRUE,M2698&amp;"-"&amp;_xlfn.LET(_xlpm.txt,ProjectsDB[[#This Row],[Assembly]],_xlpm.pos,FIND("SP",_xlpm.txt),_xlpm.pre,LEFT(_xlpm.txt,_xlpm.pos-1),IF(RIGHT(_xlpm.pre,3)="123","3PL",IF(RIGHT(_xlpm.pre,2)="12","2PL",IF(RIGHT(_xlpm.pre,1)="1","1PL","3PL")))),N2698,O2698,P2698,Q2698&amp;"W",R2698),_xlfn.TEXTJOIN("-",TRUE,M2698,N2698,O2698,P2698,Q2698&amp;"W",R2698))</f>
        <v>Straight Feeder-CU-Silver-PET-5W-2</v>
      </c>
      <c r="T2698" s="14" t="str">
        <f>IF(COUNTIF(Cycletime[Element Desc.],ProjectsDB[[#This Row],[Element Desc.]])&gt;0,"Found","Not Found")</f>
        <v>Found</v>
      </c>
    </row>
    <row r="2699" spans="2:20" x14ac:dyDescent="0.25">
      <c r="B2699" s="8" t="s">
        <v>5595</v>
      </c>
      <c r="C2699" s="9" t="s">
        <v>5533</v>
      </c>
      <c r="D2699" s="9" t="s">
        <v>5534</v>
      </c>
      <c r="E2699" s="10">
        <v>1</v>
      </c>
      <c r="F2699" s="9" t="s">
        <v>5072</v>
      </c>
      <c r="G2699" s="9" t="s">
        <v>1505</v>
      </c>
      <c r="H2699" s="11"/>
      <c r="I2699" s="12">
        <v>300</v>
      </c>
      <c r="J2699" s="12">
        <v>300</v>
      </c>
      <c r="K2699" s="12"/>
      <c r="L2699" s="12">
        <f t="array" ref="L2699">IFERROR(LOOKUP(2^15,SEARCH({"40A","63A","80A","100A","125A","160A","200A","250A","400A","630A","800A","1000A","1250A","1600A","2000A","2500A","3200A","4000A","5000A","6300A"},UPPER(D2699)),{40,63,80,100,125,160,200,250,400,630,800,1000,1250,1600,2000,2500,3200,4000,5000,6300}),0)</f>
        <v>4000</v>
      </c>
      <c r="M2699" s="9" t="str">
        <f t="shared" si="211"/>
        <v>Elbow Flat</v>
      </c>
      <c r="N2699" s="9" t="str">
        <f t="shared" si="212"/>
        <v>CU</v>
      </c>
      <c r="O2699" s="13" t="str">
        <f t="shared" si="213"/>
        <v>Silver</v>
      </c>
      <c r="P2699" s="9" t="str">
        <f t="shared" si="214"/>
        <v>PET</v>
      </c>
      <c r="Q2699" s="9" t="str">
        <f t="shared" si="215"/>
        <v>5</v>
      </c>
      <c r="R26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699" s="14" t="str">
        <f>IF(ProjectsDB[[#This Row],[Item Type]]="Straight Plug-In",_xlfn.TEXTJOIN("-",TRUE,M2699&amp;"-"&amp;_xlfn.LET(_xlpm.txt,ProjectsDB[[#This Row],[Assembly]],_xlpm.pos,FIND("SP",_xlpm.txt),_xlpm.pre,LEFT(_xlpm.txt,_xlpm.pos-1),IF(RIGHT(_xlpm.pre,3)="123","3PL",IF(RIGHT(_xlpm.pre,2)="12","2PL",IF(RIGHT(_xlpm.pre,1)="1","1PL","3PL")))),N2699,O2699,P2699,Q2699&amp;"W",R2699),_xlfn.TEXTJOIN("-",TRUE,M2699,N2699,O2699,P2699,Q2699&amp;"W",R2699))</f>
        <v>Elbow Flat-CU-Silver-PET-5W-2</v>
      </c>
      <c r="T2699" s="14" t="str">
        <f>IF(COUNTIF(Cycletime[Element Desc.],ProjectsDB[[#This Row],[Element Desc.]])&gt;0,"Found","Not Found")</f>
        <v>Found</v>
      </c>
    </row>
    <row r="2700" spans="2:20" x14ac:dyDescent="0.25">
      <c r="B2700" s="8" t="s">
        <v>5596</v>
      </c>
      <c r="C2700" s="9" t="s">
        <v>5518</v>
      </c>
      <c r="D2700" s="9" t="s">
        <v>5519</v>
      </c>
      <c r="E2700" s="10">
        <v>2</v>
      </c>
      <c r="F2700" s="9" t="s">
        <v>5072</v>
      </c>
      <c r="G2700" s="9" t="s">
        <v>1505</v>
      </c>
      <c r="H2700" s="11"/>
      <c r="I2700" s="12">
        <v>425</v>
      </c>
      <c r="J2700" s="12"/>
      <c r="K2700" s="12"/>
      <c r="L2700" s="12">
        <f t="array" ref="L2700">IFERROR(LOOKUP(2^15,SEARCH({"40A","63A","80A","100A","125A","160A","200A","250A","400A","630A","800A","1000A","1250A","1600A","2000A","2500A","3200A","4000A","5000A","6300A"},UPPER(D2700)),{40,63,80,100,125,160,200,250,400,630,800,1000,1250,1600,2000,2500,3200,4000,5000,6300}),0)</f>
        <v>4000</v>
      </c>
      <c r="M2700" s="9" t="str">
        <f t="shared" si="211"/>
        <v>Flange Straight</v>
      </c>
      <c r="N2700" s="9" t="str">
        <f t="shared" si="212"/>
        <v>CU</v>
      </c>
      <c r="O2700" s="13" t="str">
        <f t="shared" si="213"/>
        <v>Silver</v>
      </c>
      <c r="P2700" s="9" t="str">
        <f t="shared" si="214"/>
        <v>PET</v>
      </c>
      <c r="Q2700" s="9" t="str">
        <f t="shared" si="215"/>
        <v>5</v>
      </c>
      <c r="R27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00" s="14" t="str">
        <f>IF(ProjectsDB[[#This Row],[Item Type]]="Straight Plug-In",_xlfn.TEXTJOIN("-",TRUE,M2700&amp;"-"&amp;_xlfn.LET(_xlpm.txt,ProjectsDB[[#This Row],[Assembly]],_xlpm.pos,FIND("SP",_xlpm.txt),_xlpm.pre,LEFT(_xlpm.txt,_xlpm.pos-1),IF(RIGHT(_xlpm.pre,3)="123","3PL",IF(RIGHT(_xlpm.pre,2)="12","2PL",IF(RIGHT(_xlpm.pre,1)="1","1PL","3PL")))),N2700,O2700,P2700,Q2700&amp;"W",R2700),_xlfn.TEXTJOIN("-",TRUE,M2700,N2700,O2700,P2700,Q2700&amp;"W",R2700))</f>
        <v>Flange Straight-CU-Silver-PET-5W-2</v>
      </c>
      <c r="T2700" s="14" t="str">
        <f>IF(COUNTIF(Cycletime[Element Desc.],ProjectsDB[[#This Row],[Element Desc.]])&gt;0,"Found","Not Found")</f>
        <v>Found</v>
      </c>
    </row>
    <row r="2701" spans="2:20" x14ac:dyDescent="0.25">
      <c r="B2701" s="8" t="s">
        <v>5597</v>
      </c>
      <c r="C2701" s="9" t="s">
        <v>5568</v>
      </c>
      <c r="D2701" s="9" t="s">
        <v>5569</v>
      </c>
      <c r="E2701" s="10">
        <v>1</v>
      </c>
      <c r="F2701" s="9" t="s">
        <v>5072</v>
      </c>
      <c r="G2701" s="9" t="s">
        <v>1505</v>
      </c>
      <c r="H2701" s="11"/>
      <c r="I2701" s="12">
        <v>465</v>
      </c>
      <c r="J2701" s="12">
        <v>465</v>
      </c>
      <c r="K2701" s="12"/>
      <c r="L2701" s="12">
        <f t="array" ref="L2701">IFERROR(LOOKUP(2^15,SEARCH({"40A","63A","80A","100A","125A","160A","200A","250A","400A","630A","800A","1000A","1250A","1600A","2000A","2500A","3200A","4000A","5000A","6300A"},UPPER(D2701)),{40,63,80,100,125,160,200,250,400,630,800,1000,1250,1600,2000,2500,3200,4000,5000,6300}),0)</f>
        <v>4000</v>
      </c>
      <c r="M2701" s="9" t="str">
        <f t="shared" si="211"/>
        <v>Elbow Edge</v>
      </c>
      <c r="N2701" s="9" t="str">
        <f t="shared" si="212"/>
        <v>CU</v>
      </c>
      <c r="O2701" s="13" t="str">
        <f t="shared" si="213"/>
        <v>Silver</v>
      </c>
      <c r="P2701" s="9" t="str">
        <f t="shared" si="214"/>
        <v>PET</v>
      </c>
      <c r="Q2701" s="9" t="str">
        <f t="shared" si="215"/>
        <v>5</v>
      </c>
      <c r="R27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01" s="14" t="str">
        <f>IF(ProjectsDB[[#This Row],[Item Type]]="Straight Plug-In",_xlfn.TEXTJOIN("-",TRUE,M2701&amp;"-"&amp;_xlfn.LET(_xlpm.txt,ProjectsDB[[#This Row],[Assembly]],_xlpm.pos,FIND("SP",_xlpm.txt),_xlpm.pre,LEFT(_xlpm.txt,_xlpm.pos-1),IF(RIGHT(_xlpm.pre,3)="123","3PL",IF(RIGHT(_xlpm.pre,2)="12","2PL",IF(RIGHT(_xlpm.pre,1)="1","1PL","3PL")))),N2701,O2701,P2701,Q2701&amp;"W",R2701),_xlfn.TEXTJOIN("-",TRUE,M2701,N2701,O2701,P2701,Q2701&amp;"W",R2701))</f>
        <v>Elbow Edge-CU-Silver-PET-5W-2</v>
      </c>
      <c r="T2701" s="14" t="str">
        <f>IF(COUNTIF(Cycletime[Element Desc.],ProjectsDB[[#This Row],[Element Desc.]])&gt;0,"Found","Not Found")</f>
        <v>Found</v>
      </c>
    </row>
    <row r="2702" spans="2:20" x14ac:dyDescent="0.25">
      <c r="B2702" s="8" t="s">
        <v>5598</v>
      </c>
      <c r="C2702" s="9" t="s">
        <v>5524</v>
      </c>
      <c r="D2702" s="9" t="s">
        <v>5525</v>
      </c>
      <c r="E2702" s="10">
        <v>2</v>
      </c>
      <c r="F2702" s="9" t="s">
        <v>5072</v>
      </c>
      <c r="G2702" s="9" t="s">
        <v>1505</v>
      </c>
      <c r="H2702" s="11"/>
      <c r="I2702" s="12">
        <v>465</v>
      </c>
      <c r="J2702" s="12">
        <v>465</v>
      </c>
      <c r="K2702" s="12"/>
      <c r="L2702" s="12">
        <f t="array" ref="L2702">IFERROR(LOOKUP(2^15,SEARCH({"40A","63A","80A","100A","125A","160A","200A","250A","400A","630A","800A","1000A","1250A","1600A","2000A","2500A","3200A","4000A","5000A","6300A"},UPPER(D2702)),{40,63,80,100,125,160,200,250,400,630,800,1000,1250,1600,2000,2500,3200,4000,5000,6300}),0)</f>
        <v>4000</v>
      </c>
      <c r="M2702" s="9" t="str">
        <f t="shared" si="211"/>
        <v>Elbow Edge</v>
      </c>
      <c r="N2702" s="9" t="str">
        <f t="shared" si="212"/>
        <v>CU</v>
      </c>
      <c r="O2702" s="13" t="str">
        <f t="shared" si="213"/>
        <v>Silver</v>
      </c>
      <c r="P2702" s="9" t="str">
        <f t="shared" si="214"/>
        <v>PET</v>
      </c>
      <c r="Q2702" s="9" t="str">
        <f t="shared" si="215"/>
        <v>5</v>
      </c>
      <c r="R27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02" s="14" t="str">
        <f>IF(ProjectsDB[[#This Row],[Item Type]]="Straight Plug-In",_xlfn.TEXTJOIN("-",TRUE,M2702&amp;"-"&amp;_xlfn.LET(_xlpm.txt,ProjectsDB[[#This Row],[Assembly]],_xlpm.pos,FIND("SP",_xlpm.txt),_xlpm.pre,LEFT(_xlpm.txt,_xlpm.pos-1),IF(RIGHT(_xlpm.pre,3)="123","3PL",IF(RIGHT(_xlpm.pre,2)="12","2PL",IF(RIGHT(_xlpm.pre,1)="1","1PL","3PL")))),N2702,O2702,P2702,Q2702&amp;"W",R2702),_xlfn.TEXTJOIN("-",TRUE,M2702,N2702,O2702,P2702,Q2702&amp;"W",R2702))</f>
        <v>Elbow Edge-CU-Silver-PET-5W-2</v>
      </c>
      <c r="T2702" s="14" t="str">
        <f>IF(COUNTIF(Cycletime[Element Desc.],ProjectsDB[[#This Row],[Element Desc.]])&gt;0,"Found","Not Found")</f>
        <v>Found</v>
      </c>
    </row>
    <row r="2703" spans="2:20" x14ac:dyDescent="0.25">
      <c r="B2703" s="8" t="s">
        <v>5599</v>
      </c>
      <c r="C2703" s="9" t="s">
        <v>5600</v>
      </c>
      <c r="D2703" s="9" t="s">
        <v>5601</v>
      </c>
      <c r="E2703" s="10">
        <v>2</v>
      </c>
      <c r="F2703" s="9" t="s">
        <v>5072</v>
      </c>
      <c r="G2703" s="9" t="s">
        <v>1505</v>
      </c>
      <c r="H2703" s="11"/>
      <c r="I2703" s="12">
        <v>2500</v>
      </c>
      <c r="J2703" s="12"/>
      <c r="K2703" s="12"/>
      <c r="L2703" s="12">
        <f t="array" ref="L2703">IFERROR(LOOKUP(2^15,SEARCH({"40A","63A","80A","100A","125A","160A","200A","250A","400A","630A","800A","1000A","1250A","1600A","2000A","2500A","3200A","4000A","5000A","6300A"},UPPER(D2703)),{40,63,80,100,125,160,200,250,400,630,800,1000,1250,1600,2000,2500,3200,4000,5000,6300}),0)</f>
        <v>4000</v>
      </c>
      <c r="M2703" s="9" t="str">
        <f t="shared" si="211"/>
        <v>Straight Feeder</v>
      </c>
      <c r="N2703" s="9" t="str">
        <f t="shared" si="212"/>
        <v>CU</v>
      </c>
      <c r="O2703" s="13" t="str">
        <f t="shared" si="213"/>
        <v>Silver</v>
      </c>
      <c r="P2703" s="9" t="str">
        <f t="shared" si="214"/>
        <v>PET</v>
      </c>
      <c r="Q2703" s="9" t="str">
        <f t="shared" si="215"/>
        <v>5</v>
      </c>
      <c r="R27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03" s="14" t="str">
        <f>IF(ProjectsDB[[#This Row],[Item Type]]="Straight Plug-In",_xlfn.TEXTJOIN("-",TRUE,M2703&amp;"-"&amp;_xlfn.LET(_xlpm.txt,ProjectsDB[[#This Row],[Assembly]],_xlpm.pos,FIND("SP",_xlpm.txt),_xlpm.pre,LEFT(_xlpm.txt,_xlpm.pos-1),IF(RIGHT(_xlpm.pre,3)="123","3PL",IF(RIGHT(_xlpm.pre,2)="12","2PL",IF(RIGHT(_xlpm.pre,1)="1","1PL","3PL")))),N2703,O2703,P2703,Q2703&amp;"W",R2703),_xlfn.TEXTJOIN("-",TRUE,M2703,N2703,O2703,P2703,Q2703&amp;"W",R2703))</f>
        <v>Straight Feeder-CU-Silver-PET-5W-2</v>
      </c>
      <c r="T2703" s="14" t="str">
        <f>IF(COUNTIF(Cycletime[Element Desc.],ProjectsDB[[#This Row],[Element Desc.]])&gt;0,"Found","Not Found")</f>
        <v>Found</v>
      </c>
    </row>
    <row r="2704" spans="2:20" x14ac:dyDescent="0.25">
      <c r="B2704" s="8" t="s">
        <v>5602</v>
      </c>
      <c r="C2704" s="9" t="s">
        <v>5573</v>
      </c>
      <c r="D2704" s="9" t="s">
        <v>5574</v>
      </c>
      <c r="E2704" s="10">
        <v>1</v>
      </c>
      <c r="F2704" s="9" t="s">
        <v>5072</v>
      </c>
      <c r="G2704" s="9" t="s">
        <v>1505</v>
      </c>
      <c r="H2704" s="11"/>
      <c r="I2704" s="12">
        <v>300</v>
      </c>
      <c r="J2704" s="12">
        <v>300</v>
      </c>
      <c r="K2704" s="12"/>
      <c r="L2704" s="12">
        <f t="array" ref="L2704">IFERROR(LOOKUP(2^15,SEARCH({"40A","63A","80A","100A","125A","160A","200A","250A","400A","630A","800A","1000A","1250A","1600A","2000A","2500A","3200A","4000A","5000A","6300A"},UPPER(D2704)),{40,63,80,100,125,160,200,250,400,630,800,1000,1250,1600,2000,2500,3200,4000,5000,6300}),0)</f>
        <v>4000</v>
      </c>
      <c r="M2704" s="9" t="str">
        <f t="shared" si="211"/>
        <v>Elbow Flat</v>
      </c>
      <c r="N2704" s="9" t="str">
        <f t="shared" si="212"/>
        <v>CU</v>
      </c>
      <c r="O2704" s="13" t="str">
        <f t="shared" si="213"/>
        <v>Silver</v>
      </c>
      <c r="P2704" s="9" t="str">
        <f t="shared" si="214"/>
        <v>PET</v>
      </c>
      <c r="Q2704" s="9" t="str">
        <f t="shared" si="215"/>
        <v>5</v>
      </c>
      <c r="R27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04" s="14" t="str">
        <f>IF(ProjectsDB[[#This Row],[Item Type]]="Straight Plug-In",_xlfn.TEXTJOIN("-",TRUE,M2704&amp;"-"&amp;_xlfn.LET(_xlpm.txt,ProjectsDB[[#This Row],[Assembly]],_xlpm.pos,FIND("SP",_xlpm.txt),_xlpm.pre,LEFT(_xlpm.txt,_xlpm.pos-1),IF(RIGHT(_xlpm.pre,3)="123","3PL",IF(RIGHT(_xlpm.pre,2)="12","2PL",IF(RIGHT(_xlpm.pre,1)="1","1PL","3PL")))),N2704,O2704,P2704,Q2704&amp;"W",R2704),_xlfn.TEXTJOIN("-",TRUE,M2704,N2704,O2704,P2704,Q2704&amp;"W",R2704))</f>
        <v>Elbow Flat-CU-Silver-PET-5W-2</v>
      </c>
      <c r="T2704" s="14" t="str">
        <f>IF(COUNTIF(Cycletime[Element Desc.],ProjectsDB[[#This Row],[Element Desc.]])&gt;0,"Found","Not Found")</f>
        <v>Found</v>
      </c>
    </row>
    <row r="2705" spans="2:20" x14ac:dyDescent="0.25">
      <c r="B2705" s="8" t="s">
        <v>5603</v>
      </c>
      <c r="C2705" s="9" t="s">
        <v>5555</v>
      </c>
      <c r="D2705" s="9" t="s">
        <v>5556</v>
      </c>
      <c r="E2705" s="10">
        <v>1</v>
      </c>
      <c r="F2705" s="9" t="s">
        <v>5072</v>
      </c>
      <c r="G2705" s="9" t="s">
        <v>1505</v>
      </c>
      <c r="H2705" s="11"/>
      <c r="I2705" s="12">
        <v>300</v>
      </c>
      <c r="J2705" s="12">
        <v>300</v>
      </c>
      <c r="K2705" s="12"/>
      <c r="L2705" s="12">
        <f t="array" ref="L2705">IFERROR(LOOKUP(2^15,SEARCH({"40A","63A","80A","100A","125A","160A","200A","250A","400A","630A","800A","1000A","1250A","1600A","2000A","2500A","3200A","4000A","5000A","6300A"},UPPER(D2705)),{40,63,80,100,125,160,200,250,400,630,800,1000,1250,1600,2000,2500,3200,4000,5000,6300}),0)</f>
        <v>4000</v>
      </c>
      <c r="M2705" s="9" t="str">
        <f t="shared" si="211"/>
        <v>Elbow Flat</v>
      </c>
      <c r="N2705" s="9" t="str">
        <f t="shared" si="212"/>
        <v>CU</v>
      </c>
      <c r="O2705" s="13" t="str">
        <f t="shared" si="213"/>
        <v>Silver</v>
      </c>
      <c r="P2705" s="9" t="str">
        <f t="shared" si="214"/>
        <v>PET</v>
      </c>
      <c r="Q2705" s="9" t="str">
        <f t="shared" si="215"/>
        <v>5</v>
      </c>
      <c r="R27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05" s="14" t="str">
        <f>IF(ProjectsDB[[#This Row],[Item Type]]="Straight Plug-In",_xlfn.TEXTJOIN("-",TRUE,M2705&amp;"-"&amp;_xlfn.LET(_xlpm.txt,ProjectsDB[[#This Row],[Assembly]],_xlpm.pos,FIND("SP",_xlpm.txt),_xlpm.pre,LEFT(_xlpm.txt,_xlpm.pos-1),IF(RIGHT(_xlpm.pre,3)="123","3PL",IF(RIGHT(_xlpm.pre,2)="12","2PL",IF(RIGHT(_xlpm.pre,1)="1","1PL","3PL")))),N2705,O2705,P2705,Q2705&amp;"W",R2705),_xlfn.TEXTJOIN("-",TRUE,M2705,N2705,O2705,P2705,Q2705&amp;"W",R2705))</f>
        <v>Elbow Flat-CU-Silver-PET-5W-2</v>
      </c>
      <c r="T2705" s="14" t="str">
        <f>IF(COUNTIF(Cycletime[Element Desc.],ProjectsDB[[#This Row],[Element Desc.]])&gt;0,"Found","Not Found")</f>
        <v>Found</v>
      </c>
    </row>
    <row r="2706" spans="2:20" x14ac:dyDescent="0.25">
      <c r="B2706" s="8" t="s">
        <v>5604</v>
      </c>
      <c r="C2706" s="9" t="s">
        <v>5605</v>
      </c>
      <c r="D2706" s="9" t="s">
        <v>5606</v>
      </c>
      <c r="E2706" s="10">
        <v>1</v>
      </c>
      <c r="F2706" s="9" t="s">
        <v>5072</v>
      </c>
      <c r="G2706" s="9" t="s">
        <v>1505</v>
      </c>
      <c r="H2706" s="11"/>
      <c r="I2706" s="12">
        <v>2245</v>
      </c>
      <c r="J2706" s="12"/>
      <c r="K2706" s="12"/>
      <c r="L2706" s="12">
        <f t="array" ref="L2706">IFERROR(LOOKUP(2^15,SEARCH({"40A","63A","80A","100A","125A","160A","200A","250A","400A","630A","800A","1000A","1250A","1600A","2000A","2500A","3200A","4000A","5000A","6300A"},UPPER(D2706)),{40,63,80,100,125,160,200,250,400,630,800,1000,1250,1600,2000,2500,3200,4000,5000,6300}),0)</f>
        <v>4000</v>
      </c>
      <c r="M2706" s="9" t="str">
        <f t="shared" si="211"/>
        <v>Straight Feeder</v>
      </c>
      <c r="N2706" s="9" t="str">
        <f t="shared" si="212"/>
        <v>CU</v>
      </c>
      <c r="O2706" s="13" t="str">
        <f t="shared" si="213"/>
        <v>Silver</v>
      </c>
      <c r="P2706" s="9" t="str">
        <f t="shared" si="214"/>
        <v>PET</v>
      </c>
      <c r="Q2706" s="9" t="str">
        <f t="shared" si="215"/>
        <v>5</v>
      </c>
      <c r="R27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06" s="14" t="str">
        <f>IF(ProjectsDB[[#This Row],[Item Type]]="Straight Plug-In",_xlfn.TEXTJOIN("-",TRUE,M2706&amp;"-"&amp;_xlfn.LET(_xlpm.txt,ProjectsDB[[#This Row],[Assembly]],_xlpm.pos,FIND("SP",_xlpm.txt),_xlpm.pre,LEFT(_xlpm.txt,_xlpm.pos-1),IF(RIGHT(_xlpm.pre,3)="123","3PL",IF(RIGHT(_xlpm.pre,2)="12","2PL",IF(RIGHT(_xlpm.pre,1)="1","1PL","3PL")))),N2706,O2706,P2706,Q2706&amp;"W",R2706),_xlfn.TEXTJOIN("-",TRUE,M2706,N2706,O2706,P2706,Q2706&amp;"W",R2706))</f>
        <v>Straight Feeder-CU-Silver-PET-5W-2</v>
      </c>
      <c r="T2706" s="14" t="str">
        <f>IF(COUNTIF(Cycletime[Element Desc.],ProjectsDB[[#This Row],[Element Desc.]])&gt;0,"Found","Not Found")</f>
        <v>Found</v>
      </c>
    </row>
    <row r="2707" spans="2:20" x14ac:dyDescent="0.25">
      <c r="B2707" s="8" t="s">
        <v>5607</v>
      </c>
      <c r="C2707" s="9" t="s">
        <v>5608</v>
      </c>
      <c r="D2707" s="9" t="s">
        <v>5609</v>
      </c>
      <c r="E2707" s="10">
        <v>1</v>
      </c>
      <c r="F2707" s="9" t="s">
        <v>5072</v>
      </c>
      <c r="G2707" s="9" t="s">
        <v>1505</v>
      </c>
      <c r="H2707" s="11"/>
      <c r="I2707" s="12">
        <v>700</v>
      </c>
      <c r="J2707" s="12">
        <v>300</v>
      </c>
      <c r="K2707" s="12"/>
      <c r="L2707" s="12">
        <f t="array" ref="L2707">IFERROR(LOOKUP(2^15,SEARCH({"40A","63A","80A","100A","125A","160A","200A","250A","400A","630A","800A","1000A","1250A","1600A","2000A","2500A","3200A","4000A","5000A","6300A"},UPPER(D2707)),{40,63,80,100,125,160,200,250,400,630,800,1000,1250,1600,2000,2500,3200,4000,5000,6300}),0)</f>
        <v>4000</v>
      </c>
      <c r="M2707" s="9" t="str">
        <f t="shared" si="211"/>
        <v>Elbow Flat</v>
      </c>
      <c r="N2707" s="9" t="str">
        <f t="shared" si="212"/>
        <v>CU</v>
      </c>
      <c r="O2707" s="13" t="str">
        <f t="shared" si="213"/>
        <v>Silver</v>
      </c>
      <c r="P2707" s="9" t="str">
        <f t="shared" si="214"/>
        <v>PET</v>
      </c>
      <c r="Q2707" s="9" t="str">
        <f t="shared" si="215"/>
        <v>5</v>
      </c>
      <c r="R27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07" s="14" t="str">
        <f>IF(ProjectsDB[[#This Row],[Item Type]]="Straight Plug-In",_xlfn.TEXTJOIN("-",TRUE,M2707&amp;"-"&amp;_xlfn.LET(_xlpm.txt,ProjectsDB[[#This Row],[Assembly]],_xlpm.pos,FIND("SP",_xlpm.txt),_xlpm.pre,LEFT(_xlpm.txt,_xlpm.pos-1),IF(RIGHT(_xlpm.pre,3)="123","3PL",IF(RIGHT(_xlpm.pre,2)="12","2PL",IF(RIGHT(_xlpm.pre,1)="1","1PL","3PL")))),N2707,O2707,P2707,Q2707&amp;"W",R2707),_xlfn.TEXTJOIN("-",TRUE,M2707,N2707,O2707,P2707,Q2707&amp;"W",R2707))</f>
        <v>Elbow Flat-CU-Silver-PET-5W-2</v>
      </c>
      <c r="T2707" s="14" t="str">
        <f>IF(COUNTIF(Cycletime[Element Desc.],ProjectsDB[[#This Row],[Element Desc.]])&gt;0,"Found","Not Found")</f>
        <v>Found</v>
      </c>
    </row>
    <row r="2708" spans="2:20" x14ac:dyDescent="0.25">
      <c r="B2708" s="8" t="s">
        <v>5610</v>
      </c>
      <c r="C2708" s="9" t="s">
        <v>5611</v>
      </c>
      <c r="D2708" s="9" t="s">
        <v>5612</v>
      </c>
      <c r="E2708" s="10">
        <v>1</v>
      </c>
      <c r="F2708" s="9" t="s">
        <v>5072</v>
      </c>
      <c r="G2708" s="9" t="s">
        <v>1505</v>
      </c>
      <c r="H2708" s="11"/>
      <c r="I2708" s="12">
        <v>2665</v>
      </c>
      <c r="J2708" s="12"/>
      <c r="K2708" s="12"/>
      <c r="L2708" s="12">
        <f t="array" ref="L2708">IFERROR(LOOKUP(2^15,SEARCH({"40A","63A","80A","100A","125A","160A","200A","250A","400A","630A","800A","1000A","1250A","1600A","2000A","2500A","3200A","4000A","5000A","6300A"},UPPER(D2708)),{40,63,80,100,125,160,200,250,400,630,800,1000,1250,1600,2000,2500,3200,4000,5000,6300}),0)</f>
        <v>4000</v>
      </c>
      <c r="M2708" s="9" t="str">
        <f t="shared" si="211"/>
        <v>Straight Feeder</v>
      </c>
      <c r="N2708" s="9" t="str">
        <f t="shared" si="212"/>
        <v>CU</v>
      </c>
      <c r="O2708" s="13" t="str">
        <f t="shared" si="213"/>
        <v>Silver</v>
      </c>
      <c r="P2708" s="9" t="str">
        <f t="shared" si="214"/>
        <v>PET</v>
      </c>
      <c r="Q2708" s="9" t="str">
        <f t="shared" si="215"/>
        <v>5</v>
      </c>
      <c r="R27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08" s="14" t="str">
        <f>IF(ProjectsDB[[#This Row],[Item Type]]="Straight Plug-In",_xlfn.TEXTJOIN("-",TRUE,M2708&amp;"-"&amp;_xlfn.LET(_xlpm.txt,ProjectsDB[[#This Row],[Assembly]],_xlpm.pos,FIND("SP",_xlpm.txt),_xlpm.pre,LEFT(_xlpm.txt,_xlpm.pos-1),IF(RIGHT(_xlpm.pre,3)="123","3PL",IF(RIGHT(_xlpm.pre,2)="12","2PL",IF(RIGHT(_xlpm.pre,1)="1","1PL","3PL")))),N2708,O2708,P2708,Q2708&amp;"W",R2708),_xlfn.TEXTJOIN("-",TRUE,M2708,N2708,O2708,P2708,Q2708&amp;"W",R2708))</f>
        <v>Straight Feeder-CU-Silver-PET-5W-2</v>
      </c>
      <c r="T2708" s="14" t="str">
        <f>IF(COUNTIF(Cycletime[Element Desc.],ProjectsDB[[#This Row],[Element Desc.]])&gt;0,"Found","Not Found")</f>
        <v>Found</v>
      </c>
    </row>
    <row r="2709" spans="2:20" x14ac:dyDescent="0.25">
      <c r="B2709" s="8" t="s">
        <v>5613</v>
      </c>
      <c r="C2709" s="9" t="s">
        <v>5521</v>
      </c>
      <c r="D2709" s="9" t="s">
        <v>5522</v>
      </c>
      <c r="E2709" s="10">
        <v>4</v>
      </c>
      <c r="F2709" s="9" t="s">
        <v>5072</v>
      </c>
      <c r="G2709" s="9" t="s">
        <v>1505</v>
      </c>
      <c r="H2709" s="11"/>
      <c r="I2709" s="12">
        <v>3000</v>
      </c>
      <c r="J2709" s="12"/>
      <c r="K2709" s="12"/>
      <c r="L2709" s="12">
        <f t="array" ref="L2709">IFERROR(LOOKUP(2^15,SEARCH({"40A","63A","80A","100A","125A","160A","200A","250A","400A","630A","800A","1000A","1250A","1600A","2000A","2500A","3200A","4000A","5000A","6300A"},UPPER(D2709)),{40,63,80,100,125,160,200,250,400,630,800,1000,1250,1600,2000,2500,3200,4000,5000,6300}),0)</f>
        <v>4000</v>
      </c>
      <c r="M2709" s="9" t="str">
        <f t="shared" si="211"/>
        <v>Straight Feeder</v>
      </c>
      <c r="N2709" s="9" t="str">
        <f t="shared" si="212"/>
        <v>CU</v>
      </c>
      <c r="O2709" s="13" t="str">
        <f t="shared" si="213"/>
        <v>Silver</v>
      </c>
      <c r="P2709" s="9" t="str">
        <f t="shared" si="214"/>
        <v>PET</v>
      </c>
      <c r="Q2709" s="9" t="str">
        <f t="shared" si="215"/>
        <v>5</v>
      </c>
      <c r="R27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09" s="14" t="str">
        <f>IF(ProjectsDB[[#This Row],[Item Type]]="Straight Plug-In",_xlfn.TEXTJOIN("-",TRUE,M2709&amp;"-"&amp;_xlfn.LET(_xlpm.txt,ProjectsDB[[#This Row],[Assembly]],_xlpm.pos,FIND("SP",_xlpm.txt),_xlpm.pre,LEFT(_xlpm.txt,_xlpm.pos-1),IF(RIGHT(_xlpm.pre,3)="123","3PL",IF(RIGHT(_xlpm.pre,2)="12","2PL",IF(RIGHT(_xlpm.pre,1)="1","1PL","3PL")))),N2709,O2709,P2709,Q2709&amp;"W",R2709),_xlfn.TEXTJOIN("-",TRUE,M2709,N2709,O2709,P2709,Q2709&amp;"W",R2709))</f>
        <v>Straight Feeder-CU-Silver-PET-5W-2</v>
      </c>
      <c r="T2709" s="14" t="str">
        <f>IF(COUNTIF(Cycletime[Element Desc.],ProjectsDB[[#This Row],[Element Desc.]])&gt;0,"Found","Not Found")</f>
        <v>Found</v>
      </c>
    </row>
    <row r="2710" spans="2:20" x14ac:dyDescent="0.25">
      <c r="B2710" s="8" t="s">
        <v>5614</v>
      </c>
      <c r="C2710" s="9" t="s">
        <v>5527</v>
      </c>
      <c r="D2710" s="9" t="s">
        <v>5528</v>
      </c>
      <c r="E2710" s="10">
        <v>2</v>
      </c>
      <c r="F2710" s="9" t="s">
        <v>5072</v>
      </c>
      <c r="G2710" s="9" t="s">
        <v>1505</v>
      </c>
      <c r="H2710" s="11"/>
      <c r="I2710" s="12">
        <v>1000</v>
      </c>
      <c r="J2710" s="12"/>
      <c r="K2710" s="12"/>
      <c r="L2710" s="12">
        <f t="array" ref="L2710">IFERROR(LOOKUP(2^15,SEARCH({"40A","63A","80A","100A","125A","160A","200A","250A","400A","630A","800A","1000A","1250A","1600A","2000A","2500A","3200A","4000A","5000A","6300A"},UPPER(D2710)),{40,63,80,100,125,160,200,250,400,630,800,1000,1250,1600,2000,2500,3200,4000,5000,6300}),0)</f>
        <v>4000</v>
      </c>
      <c r="M2710" s="9" t="str">
        <f t="shared" si="211"/>
        <v>Straight Feeder</v>
      </c>
      <c r="N2710" s="9" t="str">
        <f t="shared" si="212"/>
        <v>CU</v>
      </c>
      <c r="O2710" s="13" t="str">
        <f t="shared" si="213"/>
        <v>Silver</v>
      </c>
      <c r="P2710" s="9" t="str">
        <f t="shared" si="214"/>
        <v>PET</v>
      </c>
      <c r="Q2710" s="9" t="str">
        <f t="shared" si="215"/>
        <v>5</v>
      </c>
      <c r="R27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10" s="14" t="str">
        <f>IF(ProjectsDB[[#This Row],[Item Type]]="Straight Plug-In",_xlfn.TEXTJOIN("-",TRUE,M2710&amp;"-"&amp;_xlfn.LET(_xlpm.txt,ProjectsDB[[#This Row],[Assembly]],_xlpm.pos,FIND("SP",_xlpm.txt),_xlpm.pre,LEFT(_xlpm.txt,_xlpm.pos-1),IF(RIGHT(_xlpm.pre,3)="123","3PL",IF(RIGHT(_xlpm.pre,2)="12","2PL",IF(RIGHT(_xlpm.pre,1)="1","1PL","3PL")))),N2710,O2710,P2710,Q2710&amp;"W",R2710),_xlfn.TEXTJOIN("-",TRUE,M2710,N2710,O2710,P2710,Q2710&amp;"W",R2710))</f>
        <v>Straight Feeder-CU-Silver-PET-5W-2</v>
      </c>
      <c r="T2710" s="14" t="str">
        <f>IF(COUNTIF(Cycletime[Element Desc.],ProjectsDB[[#This Row],[Element Desc.]])&gt;0,"Found","Not Found")</f>
        <v>Found</v>
      </c>
    </row>
    <row r="2711" spans="2:20" x14ac:dyDescent="0.25">
      <c r="B2711" s="8" t="s">
        <v>5615</v>
      </c>
      <c r="C2711" s="9" t="s">
        <v>5530</v>
      </c>
      <c r="D2711" s="9" t="s">
        <v>5531</v>
      </c>
      <c r="E2711" s="10">
        <v>1</v>
      </c>
      <c r="F2711" s="9" t="s">
        <v>5072</v>
      </c>
      <c r="G2711" s="9" t="s">
        <v>1505</v>
      </c>
      <c r="H2711" s="11"/>
      <c r="I2711" s="12">
        <v>1000</v>
      </c>
      <c r="J2711" s="12"/>
      <c r="K2711" s="12"/>
      <c r="L2711" s="12">
        <f t="array" ref="L2711">IFERROR(LOOKUP(2^15,SEARCH({"40A","63A","80A","100A","125A","160A","200A","250A","400A","630A","800A","1000A","1250A","1600A","2000A","2500A","3200A","4000A","5000A","6300A"},UPPER(D2711)),{40,63,80,100,125,160,200,250,400,630,800,1000,1250,1600,2000,2500,3200,4000,5000,6300}),0)</f>
        <v>4000</v>
      </c>
      <c r="M2711" s="9" t="str">
        <f t="shared" si="211"/>
        <v>Expansion Joint</v>
      </c>
      <c r="N2711" s="9" t="str">
        <f t="shared" si="212"/>
        <v>CU</v>
      </c>
      <c r="O2711" s="13" t="str">
        <f t="shared" si="213"/>
        <v>Silver</v>
      </c>
      <c r="P2711" s="9" t="str">
        <f t="shared" si="214"/>
        <v>PET</v>
      </c>
      <c r="Q2711" s="9" t="str">
        <f t="shared" si="215"/>
        <v>5</v>
      </c>
      <c r="R27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11" s="14" t="str">
        <f>IF(ProjectsDB[[#This Row],[Item Type]]="Straight Plug-In",_xlfn.TEXTJOIN("-",TRUE,M2711&amp;"-"&amp;_xlfn.LET(_xlpm.txt,ProjectsDB[[#This Row],[Assembly]],_xlpm.pos,FIND("SP",_xlpm.txt),_xlpm.pre,LEFT(_xlpm.txt,_xlpm.pos-1),IF(RIGHT(_xlpm.pre,3)="123","3PL",IF(RIGHT(_xlpm.pre,2)="12","2PL",IF(RIGHT(_xlpm.pre,1)="1","1PL","3PL")))),N2711,O2711,P2711,Q2711&amp;"W",R2711),_xlfn.TEXTJOIN("-",TRUE,M2711,N2711,O2711,P2711,Q2711&amp;"W",R2711))</f>
        <v>Expansion Joint-CU-Silver-PET-5W-2</v>
      </c>
      <c r="T2711" s="14" t="str">
        <f>IF(COUNTIF(Cycletime[Element Desc.],ProjectsDB[[#This Row],[Element Desc.]])&gt;0,"Found","Not Found")</f>
        <v>Found</v>
      </c>
    </row>
    <row r="2712" spans="2:20" x14ac:dyDescent="0.25">
      <c r="B2712" s="8" t="s">
        <v>5616</v>
      </c>
      <c r="C2712" s="9" t="s">
        <v>5560</v>
      </c>
      <c r="D2712" s="9" t="s">
        <v>5561</v>
      </c>
      <c r="E2712" s="10">
        <v>1</v>
      </c>
      <c r="F2712" s="9" t="s">
        <v>5072</v>
      </c>
      <c r="G2712" s="9" t="s">
        <v>1505</v>
      </c>
      <c r="H2712" s="11"/>
      <c r="I2712" s="12">
        <v>2000</v>
      </c>
      <c r="J2712" s="12"/>
      <c r="K2712" s="12"/>
      <c r="L2712" s="12">
        <f t="array" ref="L2712">IFERROR(LOOKUP(2^15,SEARCH({"40A","63A","80A","100A","125A","160A","200A","250A","400A","630A","800A","1000A","1250A","1600A","2000A","2500A","3200A","4000A","5000A","6300A"},UPPER(D2712)),{40,63,80,100,125,160,200,250,400,630,800,1000,1250,1600,2000,2500,3200,4000,5000,6300}),0)</f>
        <v>4000</v>
      </c>
      <c r="M2712" s="9" t="str">
        <f t="shared" si="211"/>
        <v>Straight Feeder</v>
      </c>
      <c r="N2712" s="9" t="str">
        <f t="shared" si="212"/>
        <v>CU</v>
      </c>
      <c r="O2712" s="13" t="str">
        <f t="shared" si="213"/>
        <v>Silver</v>
      </c>
      <c r="P2712" s="9" t="str">
        <f t="shared" si="214"/>
        <v>PET</v>
      </c>
      <c r="Q2712" s="9" t="str">
        <f t="shared" si="215"/>
        <v>5</v>
      </c>
      <c r="R27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12" s="14" t="str">
        <f>IF(ProjectsDB[[#This Row],[Item Type]]="Straight Plug-In",_xlfn.TEXTJOIN("-",TRUE,M2712&amp;"-"&amp;_xlfn.LET(_xlpm.txt,ProjectsDB[[#This Row],[Assembly]],_xlpm.pos,FIND("SP",_xlpm.txt),_xlpm.pre,LEFT(_xlpm.txt,_xlpm.pos-1),IF(RIGHT(_xlpm.pre,3)="123","3PL",IF(RIGHT(_xlpm.pre,2)="12","2PL",IF(RIGHT(_xlpm.pre,1)="1","1PL","3PL")))),N2712,O2712,P2712,Q2712&amp;"W",R2712),_xlfn.TEXTJOIN("-",TRUE,M2712,N2712,O2712,P2712,Q2712&amp;"W",R2712))</f>
        <v>Straight Feeder-CU-Silver-PET-5W-2</v>
      </c>
      <c r="T2712" s="14" t="str">
        <f>IF(COUNTIF(Cycletime[Element Desc.],ProjectsDB[[#This Row],[Element Desc.]])&gt;0,"Found","Not Found")</f>
        <v>Found</v>
      </c>
    </row>
    <row r="2713" spans="2:20" x14ac:dyDescent="0.25">
      <c r="B2713" s="8" t="s">
        <v>5617</v>
      </c>
      <c r="C2713" s="9" t="s">
        <v>5618</v>
      </c>
      <c r="D2713" s="9" t="s">
        <v>5619</v>
      </c>
      <c r="E2713" s="10">
        <v>1</v>
      </c>
      <c r="F2713" s="9" t="s">
        <v>5072</v>
      </c>
      <c r="G2713" s="9" t="s">
        <v>1505</v>
      </c>
      <c r="H2713" s="11"/>
      <c r="I2713" s="12">
        <v>375</v>
      </c>
      <c r="J2713" s="12">
        <v>300</v>
      </c>
      <c r="K2713" s="12"/>
      <c r="L2713" s="12">
        <f t="array" ref="L2713">IFERROR(LOOKUP(2^15,SEARCH({"40A","63A","80A","100A","125A","160A","200A","250A","400A","630A","800A","1000A","1250A","1600A","2000A","2500A","3200A","4000A","5000A","6300A"},UPPER(D2713)),{40,63,80,100,125,160,200,250,400,630,800,1000,1250,1600,2000,2500,3200,4000,5000,6300}),0)</f>
        <v>4000</v>
      </c>
      <c r="M2713" s="9" t="str">
        <f t="shared" si="211"/>
        <v>Elbow Flat</v>
      </c>
      <c r="N2713" s="9" t="str">
        <f t="shared" si="212"/>
        <v>CU</v>
      </c>
      <c r="O2713" s="13" t="str">
        <f t="shared" si="213"/>
        <v>Silver</v>
      </c>
      <c r="P2713" s="9" t="str">
        <f t="shared" si="214"/>
        <v>PET</v>
      </c>
      <c r="Q2713" s="9" t="str">
        <f t="shared" si="215"/>
        <v>5</v>
      </c>
      <c r="R27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13" s="14" t="str">
        <f>IF(ProjectsDB[[#This Row],[Item Type]]="Straight Plug-In",_xlfn.TEXTJOIN("-",TRUE,M2713&amp;"-"&amp;_xlfn.LET(_xlpm.txt,ProjectsDB[[#This Row],[Assembly]],_xlpm.pos,FIND("SP",_xlpm.txt),_xlpm.pre,LEFT(_xlpm.txt,_xlpm.pos-1),IF(RIGHT(_xlpm.pre,3)="123","3PL",IF(RIGHT(_xlpm.pre,2)="12","2PL",IF(RIGHT(_xlpm.pre,1)="1","1PL","3PL")))),N2713,O2713,P2713,Q2713&amp;"W",R2713),_xlfn.TEXTJOIN("-",TRUE,M2713,N2713,O2713,P2713,Q2713&amp;"W",R2713))</f>
        <v>Elbow Flat-CU-Silver-PET-5W-2</v>
      </c>
      <c r="T2713" s="14" t="str">
        <f>IF(COUNTIF(Cycletime[Element Desc.],ProjectsDB[[#This Row],[Element Desc.]])&gt;0,"Found","Not Found")</f>
        <v>Found</v>
      </c>
    </row>
    <row r="2714" spans="2:20" x14ac:dyDescent="0.25">
      <c r="B2714" s="8" t="s">
        <v>5620</v>
      </c>
      <c r="C2714" s="9" t="s">
        <v>5533</v>
      </c>
      <c r="D2714" s="9" t="s">
        <v>5534</v>
      </c>
      <c r="E2714" s="10">
        <v>1</v>
      </c>
      <c r="F2714" s="9" t="s">
        <v>5072</v>
      </c>
      <c r="G2714" s="9" t="s">
        <v>1505</v>
      </c>
      <c r="H2714" s="11"/>
      <c r="I2714" s="12">
        <v>300</v>
      </c>
      <c r="J2714" s="12">
        <v>300</v>
      </c>
      <c r="K2714" s="12"/>
      <c r="L2714" s="12">
        <f t="array" ref="L2714">IFERROR(LOOKUP(2^15,SEARCH({"40A","63A","80A","100A","125A","160A","200A","250A","400A","630A","800A","1000A","1250A","1600A","2000A","2500A","3200A","4000A","5000A","6300A"},UPPER(D2714)),{40,63,80,100,125,160,200,250,400,630,800,1000,1250,1600,2000,2500,3200,4000,5000,6300}),0)</f>
        <v>4000</v>
      </c>
      <c r="M2714" s="9" t="str">
        <f t="shared" si="211"/>
        <v>Elbow Flat</v>
      </c>
      <c r="N2714" s="9" t="str">
        <f t="shared" si="212"/>
        <v>CU</v>
      </c>
      <c r="O2714" s="13" t="str">
        <f t="shared" si="213"/>
        <v>Silver</v>
      </c>
      <c r="P2714" s="9" t="str">
        <f t="shared" si="214"/>
        <v>PET</v>
      </c>
      <c r="Q2714" s="9" t="str">
        <f t="shared" si="215"/>
        <v>5</v>
      </c>
      <c r="R27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14" s="14" t="str">
        <f>IF(ProjectsDB[[#This Row],[Item Type]]="Straight Plug-In",_xlfn.TEXTJOIN("-",TRUE,M2714&amp;"-"&amp;_xlfn.LET(_xlpm.txt,ProjectsDB[[#This Row],[Assembly]],_xlpm.pos,FIND("SP",_xlpm.txt),_xlpm.pre,LEFT(_xlpm.txt,_xlpm.pos-1),IF(RIGHT(_xlpm.pre,3)="123","3PL",IF(RIGHT(_xlpm.pre,2)="12","2PL",IF(RIGHT(_xlpm.pre,1)="1","1PL","3PL")))),N2714,O2714,P2714,Q2714&amp;"W",R2714),_xlfn.TEXTJOIN("-",TRUE,M2714,N2714,O2714,P2714,Q2714&amp;"W",R2714))</f>
        <v>Elbow Flat-CU-Silver-PET-5W-2</v>
      </c>
      <c r="T2714" s="14" t="str">
        <f>IF(COUNTIF(Cycletime[Element Desc.],ProjectsDB[[#This Row],[Element Desc.]])&gt;0,"Found","Not Found")</f>
        <v>Found</v>
      </c>
    </row>
    <row r="2715" spans="2:20" x14ac:dyDescent="0.25">
      <c r="B2715" s="8" t="s">
        <v>5621</v>
      </c>
      <c r="C2715" s="9" t="s">
        <v>5370</v>
      </c>
      <c r="D2715" s="9" t="s">
        <v>5371</v>
      </c>
      <c r="E2715" s="10">
        <v>21</v>
      </c>
      <c r="F2715" s="9" t="s">
        <v>5072</v>
      </c>
      <c r="G2715" s="9" t="s">
        <v>1505</v>
      </c>
      <c r="H2715" s="11"/>
      <c r="I2715" s="12"/>
      <c r="J2715" s="12"/>
      <c r="K2715" s="12"/>
      <c r="L2715" s="12">
        <f t="array" ref="L2715">IFERROR(LOOKUP(2^15,SEARCH({"40A","63A","80A","100A","125A","160A","200A","250A","400A","630A","800A","1000A","1250A","1600A","2000A","2500A","3200A","4000A","5000A","6300A"},UPPER(D2715)),{40,63,80,100,125,160,200,250,400,630,800,1000,1250,1600,2000,2500,3200,4000,5000,6300}),0)</f>
        <v>4000</v>
      </c>
      <c r="M2715" s="9" t="str">
        <f t="shared" si="211"/>
        <v>Joint Pack</v>
      </c>
      <c r="N2715" s="9" t="str">
        <f t="shared" si="212"/>
        <v>CU</v>
      </c>
      <c r="O2715" s="13" t="str">
        <f t="shared" si="213"/>
        <v>Silver</v>
      </c>
      <c r="P2715" s="9" t="str">
        <f t="shared" si="214"/>
        <v>None</v>
      </c>
      <c r="Q2715" s="9" t="str">
        <f t="shared" si="215"/>
        <v>5</v>
      </c>
      <c r="R27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15" s="14" t="str">
        <f>IF(ProjectsDB[[#This Row],[Item Type]]="Straight Plug-In",_xlfn.TEXTJOIN("-",TRUE,M2715&amp;"-"&amp;_xlfn.LET(_xlpm.txt,ProjectsDB[[#This Row],[Assembly]],_xlpm.pos,FIND("SP",_xlpm.txt),_xlpm.pre,LEFT(_xlpm.txt,_xlpm.pos-1),IF(RIGHT(_xlpm.pre,3)="123","3PL",IF(RIGHT(_xlpm.pre,2)="12","2PL",IF(RIGHT(_xlpm.pre,1)="1","1PL","3PL")))),N2715,O2715,P2715,Q2715&amp;"W",R2715),_xlfn.TEXTJOIN("-",TRUE,M2715,N2715,O2715,P2715,Q2715&amp;"W",R2715))</f>
        <v>Joint Pack-CU-Silver-None-5W-2</v>
      </c>
      <c r="T2715" s="14" t="str">
        <f>IF(COUNTIF(Cycletime[Element Desc.],ProjectsDB[[#This Row],[Element Desc.]])&gt;0,"Found","Not Found")</f>
        <v>Found</v>
      </c>
    </row>
    <row r="2716" spans="2:20" x14ac:dyDescent="0.25">
      <c r="B2716" s="8" t="s">
        <v>5622</v>
      </c>
      <c r="C2716" s="9" t="s">
        <v>5444</v>
      </c>
      <c r="D2716" s="9" t="s">
        <v>5445</v>
      </c>
      <c r="E2716" s="10">
        <v>2</v>
      </c>
      <c r="F2716" s="9" t="s">
        <v>5072</v>
      </c>
      <c r="G2716" s="9" t="s">
        <v>1505</v>
      </c>
      <c r="H2716" s="11"/>
      <c r="I2716" s="12">
        <v>425</v>
      </c>
      <c r="J2716" s="12"/>
      <c r="K2716" s="12"/>
      <c r="L2716" s="12">
        <f t="array" ref="L2716">IFERROR(LOOKUP(2^15,SEARCH({"40A","63A","80A","100A","125A","160A","200A","250A","400A","630A","800A","1000A","1250A","1600A","2000A","2500A","3200A","4000A","5000A","6300A"},UPPER(D2716)),{40,63,80,100,125,160,200,250,400,630,800,1000,1250,1600,2000,2500,3200,4000,5000,6300}),0)</f>
        <v>3200</v>
      </c>
      <c r="M2716" s="9" t="str">
        <f t="shared" si="211"/>
        <v>Flange Straight</v>
      </c>
      <c r="N2716" s="9" t="str">
        <f t="shared" si="212"/>
        <v>CU</v>
      </c>
      <c r="O2716" s="13" t="str">
        <f t="shared" si="213"/>
        <v>Silver</v>
      </c>
      <c r="P2716" s="9" t="str">
        <f t="shared" si="214"/>
        <v>PET</v>
      </c>
      <c r="Q2716" s="9" t="str">
        <f t="shared" si="215"/>
        <v>5</v>
      </c>
      <c r="R27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16" s="14" t="str">
        <f>IF(ProjectsDB[[#This Row],[Item Type]]="Straight Plug-In",_xlfn.TEXTJOIN("-",TRUE,M2716&amp;"-"&amp;_xlfn.LET(_xlpm.txt,ProjectsDB[[#This Row],[Assembly]],_xlpm.pos,FIND("SP",_xlpm.txt),_xlpm.pre,LEFT(_xlpm.txt,_xlpm.pos-1),IF(RIGHT(_xlpm.pre,3)="123","3PL",IF(RIGHT(_xlpm.pre,2)="12","2PL",IF(RIGHT(_xlpm.pre,1)="1","1PL","3PL")))),N2716,O2716,P2716,Q2716&amp;"W",R2716),_xlfn.TEXTJOIN("-",TRUE,M2716,N2716,O2716,P2716,Q2716&amp;"W",R2716))</f>
        <v>Flange Straight-CU-Silver-PET-5W-2</v>
      </c>
      <c r="T2716" s="14" t="str">
        <f>IF(COUNTIF(Cycletime[Element Desc.],ProjectsDB[[#This Row],[Element Desc.]])&gt;0,"Found","Not Found")</f>
        <v>Found</v>
      </c>
    </row>
    <row r="2717" spans="2:20" x14ac:dyDescent="0.25">
      <c r="B2717" s="8" t="s">
        <v>5623</v>
      </c>
      <c r="C2717" s="9" t="s">
        <v>5624</v>
      </c>
      <c r="D2717" s="9" t="s">
        <v>5625</v>
      </c>
      <c r="E2717" s="10">
        <v>1</v>
      </c>
      <c r="F2717" s="9" t="s">
        <v>5072</v>
      </c>
      <c r="G2717" s="9" t="s">
        <v>1505</v>
      </c>
      <c r="H2717" s="11"/>
      <c r="I2717" s="12">
        <v>300</v>
      </c>
      <c r="J2717" s="12">
        <v>550</v>
      </c>
      <c r="K2717" s="12">
        <v>300</v>
      </c>
      <c r="L2717" s="12">
        <f t="array" ref="L2717">IFERROR(LOOKUP(2^15,SEARCH({"40A","63A","80A","100A","125A","160A","200A","250A","400A","630A","800A","1000A","1250A","1600A","2000A","2500A","3200A","4000A","5000A","6300A"},UPPER(D2717)),{40,63,80,100,125,160,200,250,400,630,800,1000,1250,1600,2000,2500,3200,4000,5000,6300}),0)</f>
        <v>3200</v>
      </c>
      <c r="M2717" s="9" t="str">
        <f t="shared" si="211"/>
        <v>Z-Unit Flat</v>
      </c>
      <c r="N2717" s="9" t="str">
        <f t="shared" si="212"/>
        <v>CU</v>
      </c>
      <c r="O2717" s="13" t="str">
        <f t="shared" si="213"/>
        <v>Silver</v>
      </c>
      <c r="P2717" s="9" t="str">
        <f t="shared" si="214"/>
        <v>PET</v>
      </c>
      <c r="Q2717" s="9" t="str">
        <f t="shared" si="215"/>
        <v>5</v>
      </c>
      <c r="R27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17" s="14" t="str">
        <f>IF(ProjectsDB[[#This Row],[Item Type]]="Straight Plug-In",_xlfn.TEXTJOIN("-",TRUE,M2717&amp;"-"&amp;_xlfn.LET(_xlpm.txt,ProjectsDB[[#This Row],[Assembly]],_xlpm.pos,FIND("SP",_xlpm.txt),_xlpm.pre,LEFT(_xlpm.txt,_xlpm.pos-1),IF(RIGHT(_xlpm.pre,3)="123","3PL",IF(RIGHT(_xlpm.pre,2)="12","2PL",IF(RIGHT(_xlpm.pre,1)="1","1PL","3PL")))),N2717,O2717,P2717,Q2717&amp;"W",R2717),_xlfn.TEXTJOIN("-",TRUE,M2717,N2717,O2717,P2717,Q2717&amp;"W",R2717))</f>
        <v>Z-Unit Flat-CU-Silver-PET-5W-2</v>
      </c>
      <c r="T2717" s="14" t="str">
        <f>IF(COUNTIF(Cycletime[Element Desc.],ProjectsDB[[#This Row],[Element Desc.]])&gt;0,"Found","Not Found")</f>
        <v>Found</v>
      </c>
    </row>
    <row r="2718" spans="2:20" x14ac:dyDescent="0.25">
      <c r="B2718" s="8" t="s">
        <v>5626</v>
      </c>
      <c r="C2718" s="9" t="s">
        <v>5627</v>
      </c>
      <c r="D2718" s="9" t="s">
        <v>5628</v>
      </c>
      <c r="E2718" s="10">
        <v>1</v>
      </c>
      <c r="F2718" s="9" t="s">
        <v>5072</v>
      </c>
      <c r="G2718" s="9" t="s">
        <v>1505</v>
      </c>
      <c r="H2718" s="11"/>
      <c r="I2718" s="12">
        <v>1345</v>
      </c>
      <c r="J2718" s="12"/>
      <c r="K2718" s="12"/>
      <c r="L2718" s="12">
        <f t="array" ref="L2718">IFERROR(LOOKUP(2^15,SEARCH({"40A","63A","80A","100A","125A","160A","200A","250A","400A","630A","800A","1000A","1250A","1600A","2000A","2500A","3200A","4000A","5000A","6300A"},UPPER(D2718)),{40,63,80,100,125,160,200,250,400,630,800,1000,1250,1600,2000,2500,3200,4000,5000,6300}),0)</f>
        <v>3200</v>
      </c>
      <c r="M2718" s="9" t="str">
        <f t="shared" si="211"/>
        <v>Straight Feeder</v>
      </c>
      <c r="N2718" s="9" t="str">
        <f t="shared" si="212"/>
        <v>CU</v>
      </c>
      <c r="O2718" s="13" t="str">
        <f t="shared" si="213"/>
        <v>Silver</v>
      </c>
      <c r="P2718" s="9" t="str">
        <f t="shared" si="214"/>
        <v>PET</v>
      </c>
      <c r="Q2718" s="9" t="str">
        <f t="shared" si="215"/>
        <v>5</v>
      </c>
      <c r="R27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18" s="14" t="str">
        <f>IF(ProjectsDB[[#This Row],[Item Type]]="Straight Plug-In",_xlfn.TEXTJOIN("-",TRUE,M2718&amp;"-"&amp;_xlfn.LET(_xlpm.txt,ProjectsDB[[#This Row],[Assembly]],_xlpm.pos,FIND("SP",_xlpm.txt),_xlpm.pre,LEFT(_xlpm.txt,_xlpm.pos-1),IF(RIGHT(_xlpm.pre,3)="123","3PL",IF(RIGHT(_xlpm.pre,2)="12","2PL",IF(RIGHT(_xlpm.pre,1)="1","1PL","3PL")))),N2718,O2718,P2718,Q2718&amp;"W",R2718),_xlfn.TEXTJOIN("-",TRUE,M2718,N2718,O2718,P2718,Q2718&amp;"W",R2718))</f>
        <v>Straight Feeder-CU-Silver-PET-5W-2</v>
      </c>
      <c r="T2718" s="14" t="str">
        <f>IF(COUNTIF(Cycletime[Element Desc.],ProjectsDB[[#This Row],[Element Desc.]])&gt;0,"Found","Not Found")</f>
        <v>Found</v>
      </c>
    </row>
    <row r="2719" spans="2:20" x14ac:dyDescent="0.25">
      <c r="B2719" s="8" t="s">
        <v>5629</v>
      </c>
      <c r="C2719" s="9" t="s">
        <v>5086</v>
      </c>
      <c r="D2719" s="9" t="s">
        <v>5087</v>
      </c>
      <c r="E2719" s="10">
        <v>3</v>
      </c>
      <c r="F2719" s="9" t="s">
        <v>5072</v>
      </c>
      <c r="G2719" s="9" t="s">
        <v>1505</v>
      </c>
      <c r="H2719" s="11"/>
      <c r="I2719" s="12"/>
      <c r="J2719" s="12"/>
      <c r="K2719" s="12"/>
      <c r="L2719" s="12">
        <f t="array" ref="L2719">IFERROR(LOOKUP(2^15,SEARCH({"40A","63A","80A","100A","125A","160A","200A","250A","400A","630A","800A","1000A","1250A","1600A","2000A","2500A","3200A","4000A","5000A","6300A"},UPPER(D2719)),{40,63,80,100,125,160,200,250,400,630,800,1000,1250,1600,2000,2500,3200,4000,5000,6300}),0)</f>
        <v>3200</v>
      </c>
      <c r="M2719" s="9" t="str">
        <f t="shared" si="211"/>
        <v>Joint Pack</v>
      </c>
      <c r="N2719" s="9" t="str">
        <f t="shared" si="212"/>
        <v>CU</v>
      </c>
      <c r="O2719" s="13" t="str">
        <f t="shared" si="213"/>
        <v>Silver</v>
      </c>
      <c r="P2719" s="9" t="str">
        <f t="shared" si="214"/>
        <v>None</v>
      </c>
      <c r="Q2719" s="9" t="str">
        <f t="shared" si="215"/>
        <v>5</v>
      </c>
      <c r="R27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19" s="14" t="str">
        <f>IF(ProjectsDB[[#This Row],[Item Type]]="Straight Plug-In",_xlfn.TEXTJOIN("-",TRUE,M2719&amp;"-"&amp;_xlfn.LET(_xlpm.txt,ProjectsDB[[#This Row],[Assembly]],_xlpm.pos,FIND("SP",_xlpm.txt),_xlpm.pre,LEFT(_xlpm.txt,_xlpm.pos-1),IF(RIGHT(_xlpm.pre,3)="123","3PL",IF(RIGHT(_xlpm.pre,2)="12","2PL",IF(RIGHT(_xlpm.pre,1)="1","1PL","3PL")))),N2719,O2719,P2719,Q2719&amp;"W",R2719),_xlfn.TEXTJOIN("-",TRUE,M2719,N2719,O2719,P2719,Q2719&amp;"W",R2719))</f>
        <v>Joint Pack-CU-Silver-None-5W-2</v>
      </c>
      <c r="T2719" s="14" t="str">
        <f>IF(COUNTIF(Cycletime[Element Desc.],ProjectsDB[[#This Row],[Element Desc.]])&gt;0,"Found","Not Found")</f>
        <v>Found</v>
      </c>
    </row>
    <row r="2720" spans="2:20" x14ac:dyDescent="0.25">
      <c r="B2720" s="8" t="s">
        <v>5630</v>
      </c>
      <c r="C2720" s="9" t="s">
        <v>5444</v>
      </c>
      <c r="D2720" s="9" t="s">
        <v>5445</v>
      </c>
      <c r="E2720" s="10">
        <v>2</v>
      </c>
      <c r="F2720" s="9" t="s">
        <v>5072</v>
      </c>
      <c r="G2720" s="9" t="s">
        <v>1505</v>
      </c>
      <c r="H2720" s="11"/>
      <c r="I2720" s="12">
        <v>425</v>
      </c>
      <c r="J2720" s="12"/>
      <c r="K2720" s="12"/>
      <c r="L2720" s="12">
        <f t="array" ref="L2720">IFERROR(LOOKUP(2^15,SEARCH({"40A","63A","80A","100A","125A","160A","200A","250A","400A","630A","800A","1000A","1250A","1600A","2000A","2500A","3200A","4000A","5000A","6300A"},UPPER(D2720)),{40,63,80,100,125,160,200,250,400,630,800,1000,1250,1600,2000,2500,3200,4000,5000,6300}),0)</f>
        <v>3200</v>
      </c>
      <c r="M2720" s="9" t="str">
        <f t="shared" si="211"/>
        <v>Flange Straight</v>
      </c>
      <c r="N2720" s="9" t="str">
        <f t="shared" si="212"/>
        <v>CU</v>
      </c>
      <c r="O2720" s="13" t="str">
        <f t="shared" si="213"/>
        <v>Silver</v>
      </c>
      <c r="P2720" s="9" t="str">
        <f t="shared" si="214"/>
        <v>PET</v>
      </c>
      <c r="Q2720" s="9" t="str">
        <f t="shared" si="215"/>
        <v>5</v>
      </c>
      <c r="R27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20" s="14" t="str">
        <f>IF(ProjectsDB[[#This Row],[Item Type]]="Straight Plug-In",_xlfn.TEXTJOIN("-",TRUE,M2720&amp;"-"&amp;_xlfn.LET(_xlpm.txt,ProjectsDB[[#This Row],[Assembly]],_xlpm.pos,FIND("SP",_xlpm.txt),_xlpm.pre,LEFT(_xlpm.txt,_xlpm.pos-1),IF(RIGHT(_xlpm.pre,3)="123","3PL",IF(RIGHT(_xlpm.pre,2)="12","2PL",IF(RIGHT(_xlpm.pre,1)="1","1PL","3PL")))),N2720,O2720,P2720,Q2720&amp;"W",R2720),_xlfn.TEXTJOIN("-",TRUE,M2720,N2720,O2720,P2720,Q2720&amp;"W",R2720))</f>
        <v>Flange Straight-CU-Silver-PET-5W-2</v>
      </c>
      <c r="T2720" s="14" t="str">
        <f>IF(COUNTIF(Cycletime[Element Desc.],ProjectsDB[[#This Row],[Element Desc.]])&gt;0,"Found","Not Found")</f>
        <v>Found</v>
      </c>
    </row>
    <row r="2721" spans="2:20" x14ac:dyDescent="0.25">
      <c r="B2721" s="8" t="s">
        <v>5631</v>
      </c>
      <c r="C2721" s="9" t="s">
        <v>5632</v>
      </c>
      <c r="D2721" s="9" t="s">
        <v>5633</v>
      </c>
      <c r="E2721" s="10">
        <v>1</v>
      </c>
      <c r="F2721" s="9" t="s">
        <v>5072</v>
      </c>
      <c r="G2721" s="9" t="s">
        <v>1505</v>
      </c>
      <c r="H2721" s="11"/>
      <c r="I2721" s="12">
        <v>665</v>
      </c>
      <c r="J2721" s="12">
        <v>305</v>
      </c>
      <c r="K2721" s="12"/>
      <c r="L2721" s="12">
        <f t="array" ref="L2721">IFERROR(LOOKUP(2^15,SEARCH({"40A","63A","80A","100A","125A","160A","200A","250A","400A","630A","800A","1000A","1250A","1600A","2000A","2500A","3200A","4000A","5000A","6300A"},UPPER(D2721)),{40,63,80,100,125,160,200,250,400,630,800,1000,1250,1600,2000,2500,3200,4000,5000,6300}),0)</f>
        <v>3200</v>
      </c>
      <c r="M2721" s="9" t="str">
        <f t="shared" si="211"/>
        <v>Elbow Flat</v>
      </c>
      <c r="N2721" s="9" t="str">
        <f t="shared" si="212"/>
        <v>CU</v>
      </c>
      <c r="O2721" s="13" t="str">
        <f t="shared" si="213"/>
        <v>Silver</v>
      </c>
      <c r="P2721" s="9" t="str">
        <f t="shared" si="214"/>
        <v>PET</v>
      </c>
      <c r="Q2721" s="9" t="str">
        <f t="shared" si="215"/>
        <v>5</v>
      </c>
      <c r="R27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21" s="14" t="str">
        <f>IF(ProjectsDB[[#This Row],[Item Type]]="Straight Plug-In",_xlfn.TEXTJOIN("-",TRUE,M2721&amp;"-"&amp;_xlfn.LET(_xlpm.txt,ProjectsDB[[#This Row],[Assembly]],_xlpm.pos,FIND("SP",_xlpm.txt),_xlpm.pre,LEFT(_xlpm.txt,_xlpm.pos-1),IF(RIGHT(_xlpm.pre,3)="123","3PL",IF(RIGHT(_xlpm.pre,2)="12","2PL",IF(RIGHT(_xlpm.pre,1)="1","1PL","3PL")))),N2721,O2721,P2721,Q2721&amp;"W",R2721),_xlfn.TEXTJOIN("-",TRUE,M2721,N2721,O2721,P2721,Q2721&amp;"W",R2721))</f>
        <v>Elbow Flat-CU-Silver-PET-5W-2</v>
      </c>
      <c r="T2721" s="14" t="str">
        <f>IF(COUNTIF(Cycletime[Element Desc.],ProjectsDB[[#This Row],[Element Desc.]])&gt;0,"Found","Not Found")</f>
        <v>Found</v>
      </c>
    </row>
    <row r="2722" spans="2:20" x14ac:dyDescent="0.25">
      <c r="B2722" s="8" t="s">
        <v>5634</v>
      </c>
      <c r="C2722" s="9" t="s">
        <v>5635</v>
      </c>
      <c r="D2722" s="9" t="s">
        <v>5636</v>
      </c>
      <c r="E2722" s="10">
        <v>1</v>
      </c>
      <c r="F2722" s="9" t="s">
        <v>5072</v>
      </c>
      <c r="G2722" s="9" t="s">
        <v>1505</v>
      </c>
      <c r="H2722" s="11"/>
      <c r="I2722" s="12">
        <v>300</v>
      </c>
      <c r="J2722" s="12">
        <v>305</v>
      </c>
      <c r="K2722" s="12"/>
      <c r="L2722" s="12">
        <f t="array" ref="L2722">IFERROR(LOOKUP(2^15,SEARCH({"40A","63A","80A","100A","125A","160A","200A","250A","400A","630A","800A","1000A","1250A","1600A","2000A","2500A","3200A","4000A","5000A","6300A"},UPPER(D2722)),{40,63,80,100,125,160,200,250,400,630,800,1000,1250,1600,2000,2500,3200,4000,5000,6300}),0)</f>
        <v>3200</v>
      </c>
      <c r="M2722" s="9" t="str">
        <f t="shared" si="211"/>
        <v>Elbow Flat</v>
      </c>
      <c r="N2722" s="9" t="str">
        <f t="shared" si="212"/>
        <v>CU</v>
      </c>
      <c r="O2722" s="13" t="str">
        <f t="shared" si="213"/>
        <v>Silver</v>
      </c>
      <c r="P2722" s="9" t="str">
        <f t="shared" si="214"/>
        <v>PET</v>
      </c>
      <c r="Q2722" s="9" t="str">
        <f t="shared" si="215"/>
        <v>5</v>
      </c>
      <c r="R27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22" s="14" t="str">
        <f>IF(ProjectsDB[[#This Row],[Item Type]]="Straight Plug-In",_xlfn.TEXTJOIN("-",TRUE,M2722&amp;"-"&amp;_xlfn.LET(_xlpm.txt,ProjectsDB[[#This Row],[Assembly]],_xlpm.pos,FIND("SP",_xlpm.txt),_xlpm.pre,LEFT(_xlpm.txt,_xlpm.pos-1),IF(RIGHT(_xlpm.pre,3)="123","3PL",IF(RIGHT(_xlpm.pre,2)="12","2PL",IF(RIGHT(_xlpm.pre,1)="1","1PL","3PL")))),N2722,O2722,P2722,Q2722&amp;"W",R2722),_xlfn.TEXTJOIN("-",TRUE,M2722,N2722,O2722,P2722,Q2722&amp;"W",R2722))</f>
        <v>Elbow Flat-CU-Silver-PET-5W-2</v>
      </c>
      <c r="T2722" s="14" t="str">
        <f>IF(COUNTIF(Cycletime[Element Desc.],ProjectsDB[[#This Row],[Element Desc.]])&gt;0,"Found","Not Found")</f>
        <v>Found</v>
      </c>
    </row>
    <row r="2723" spans="2:20" x14ac:dyDescent="0.25">
      <c r="B2723" s="8" t="s">
        <v>5637</v>
      </c>
      <c r="C2723" s="9" t="s">
        <v>5638</v>
      </c>
      <c r="D2723" s="9" t="s">
        <v>5639</v>
      </c>
      <c r="E2723" s="10">
        <v>1</v>
      </c>
      <c r="F2723" s="9" t="s">
        <v>5072</v>
      </c>
      <c r="G2723" s="9" t="s">
        <v>1505</v>
      </c>
      <c r="H2723" s="11"/>
      <c r="I2723" s="12">
        <v>1705</v>
      </c>
      <c r="J2723" s="12"/>
      <c r="K2723" s="12"/>
      <c r="L2723" s="12">
        <f t="array" ref="L2723">IFERROR(LOOKUP(2^15,SEARCH({"40A","63A","80A","100A","125A","160A","200A","250A","400A","630A","800A","1000A","1250A","1600A","2000A","2500A","3200A","4000A","5000A","6300A"},UPPER(D2723)),{40,63,80,100,125,160,200,250,400,630,800,1000,1250,1600,2000,2500,3200,4000,5000,6300}),0)</f>
        <v>3200</v>
      </c>
      <c r="M2723" s="9" t="str">
        <f t="shared" si="211"/>
        <v>Straight Feeder</v>
      </c>
      <c r="N2723" s="9" t="str">
        <f t="shared" si="212"/>
        <v>CU</v>
      </c>
      <c r="O2723" s="13" t="str">
        <f t="shared" si="213"/>
        <v>Silver</v>
      </c>
      <c r="P2723" s="9" t="str">
        <f t="shared" si="214"/>
        <v>PET</v>
      </c>
      <c r="Q2723" s="9" t="str">
        <f t="shared" si="215"/>
        <v>5</v>
      </c>
      <c r="R27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23" s="14" t="str">
        <f>IF(ProjectsDB[[#This Row],[Item Type]]="Straight Plug-In",_xlfn.TEXTJOIN("-",TRUE,M2723&amp;"-"&amp;_xlfn.LET(_xlpm.txt,ProjectsDB[[#This Row],[Assembly]],_xlpm.pos,FIND("SP",_xlpm.txt),_xlpm.pre,LEFT(_xlpm.txt,_xlpm.pos-1),IF(RIGHT(_xlpm.pre,3)="123","3PL",IF(RIGHT(_xlpm.pre,2)="12","2PL",IF(RIGHT(_xlpm.pre,1)="1","1PL","3PL")))),N2723,O2723,P2723,Q2723&amp;"W",R2723),_xlfn.TEXTJOIN("-",TRUE,M2723,N2723,O2723,P2723,Q2723&amp;"W",R2723))</f>
        <v>Straight Feeder-CU-Silver-PET-5W-2</v>
      </c>
      <c r="T2723" s="14" t="str">
        <f>IF(COUNTIF(Cycletime[Element Desc.],ProjectsDB[[#This Row],[Element Desc.]])&gt;0,"Found","Not Found")</f>
        <v>Found</v>
      </c>
    </row>
    <row r="2724" spans="2:20" x14ac:dyDescent="0.25">
      <c r="B2724" s="8" t="s">
        <v>5640</v>
      </c>
      <c r="C2724" s="9" t="s">
        <v>5447</v>
      </c>
      <c r="D2724" s="9" t="s">
        <v>5448</v>
      </c>
      <c r="E2724" s="10">
        <v>1</v>
      </c>
      <c r="F2724" s="9" t="s">
        <v>5072</v>
      </c>
      <c r="G2724" s="9" t="s">
        <v>1505</v>
      </c>
      <c r="H2724" s="11"/>
      <c r="I2724" s="12">
        <v>300</v>
      </c>
      <c r="J2724" s="12">
        <v>300</v>
      </c>
      <c r="K2724" s="12"/>
      <c r="L2724" s="12">
        <f t="array" ref="L2724">IFERROR(LOOKUP(2^15,SEARCH({"40A","63A","80A","100A","125A","160A","200A","250A","400A","630A","800A","1000A","1250A","1600A","2000A","2500A","3200A","4000A","5000A","6300A"},UPPER(D2724)),{40,63,80,100,125,160,200,250,400,630,800,1000,1250,1600,2000,2500,3200,4000,5000,6300}),0)</f>
        <v>3200</v>
      </c>
      <c r="M2724" s="9" t="str">
        <f t="shared" si="211"/>
        <v>Elbow Flat</v>
      </c>
      <c r="N2724" s="9" t="str">
        <f t="shared" si="212"/>
        <v>CU</v>
      </c>
      <c r="O2724" s="13" t="str">
        <f t="shared" si="213"/>
        <v>Silver</v>
      </c>
      <c r="P2724" s="9" t="str">
        <f t="shared" si="214"/>
        <v>PET</v>
      </c>
      <c r="Q2724" s="9" t="str">
        <f t="shared" si="215"/>
        <v>5</v>
      </c>
      <c r="R27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24" s="14" t="str">
        <f>IF(ProjectsDB[[#This Row],[Item Type]]="Straight Plug-In",_xlfn.TEXTJOIN("-",TRUE,M2724&amp;"-"&amp;_xlfn.LET(_xlpm.txt,ProjectsDB[[#This Row],[Assembly]],_xlpm.pos,FIND("SP",_xlpm.txt),_xlpm.pre,LEFT(_xlpm.txt,_xlpm.pos-1),IF(RIGHT(_xlpm.pre,3)="123","3PL",IF(RIGHT(_xlpm.pre,2)="12","2PL",IF(RIGHT(_xlpm.pre,1)="1","1PL","3PL")))),N2724,O2724,P2724,Q2724&amp;"W",R2724),_xlfn.TEXTJOIN("-",TRUE,M2724,N2724,O2724,P2724,Q2724&amp;"W",R2724))</f>
        <v>Elbow Flat-CU-Silver-PET-5W-2</v>
      </c>
      <c r="T2724" s="14" t="str">
        <f>IF(COUNTIF(Cycletime[Element Desc.],ProjectsDB[[#This Row],[Element Desc.]])&gt;0,"Found","Not Found")</f>
        <v>Found</v>
      </c>
    </row>
    <row r="2725" spans="2:20" x14ac:dyDescent="0.25">
      <c r="B2725" s="8" t="s">
        <v>5641</v>
      </c>
      <c r="C2725" s="9" t="s">
        <v>5086</v>
      </c>
      <c r="D2725" s="9" t="s">
        <v>5087</v>
      </c>
      <c r="E2725" s="10">
        <v>5</v>
      </c>
      <c r="F2725" s="9" t="s">
        <v>5072</v>
      </c>
      <c r="G2725" s="9" t="s">
        <v>1505</v>
      </c>
      <c r="H2725" s="11"/>
      <c r="I2725" s="12"/>
      <c r="J2725" s="12"/>
      <c r="K2725" s="12"/>
      <c r="L2725" s="12">
        <f t="array" ref="L2725">IFERROR(LOOKUP(2^15,SEARCH({"40A","63A","80A","100A","125A","160A","200A","250A","400A","630A","800A","1000A","1250A","1600A","2000A","2500A","3200A","4000A","5000A","6300A"},UPPER(D2725)),{40,63,80,100,125,160,200,250,400,630,800,1000,1250,1600,2000,2500,3200,4000,5000,6300}),0)</f>
        <v>3200</v>
      </c>
      <c r="M2725" s="9" t="str">
        <f t="shared" si="211"/>
        <v>Joint Pack</v>
      </c>
      <c r="N2725" s="9" t="str">
        <f t="shared" si="212"/>
        <v>CU</v>
      </c>
      <c r="O2725" s="13" t="str">
        <f t="shared" si="213"/>
        <v>Silver</v>
      </c>
      <c r="P2725" s="9" t="str">
        <f t="shared" si="214"/>
        <v>None</v>
      </c>
      <c r="Q2725" s="9" t="str">
        <f t="shared" si="215"/>
        <v>5</v>
      </c>
      <c r="R27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25" s="14" t="str">
        <f>IF(ProjectsDB[[#This Row],[Item Type]]="Straight Plug-In",_xlfn.TEXTJOIN("-",TRUE,M2725&amp;"-"&amp;_xlfn.LET(_xlpm.txt,ProjectsDB[[#This Row],[Assembly]],_xlpm.pos,FIND("SP",_xlpm.txt),_xlpm.pre,LEFT(_xlpm.txt,_xlpm.pos-1),IF(RIGHT(_xlpm.pre,3)="123","3PL",IF(RIGHT(_xlpm.pre,2)="12","2PL",IF(RIGHT(_xlpm.pre,1)="1","1PL","3PL")))),N2725,O2725,P2725,Q2725&amp;"W",R2725),_xlfn.TEXTJOIN("-",TRUE,M2725,N2725,O2725,P2725,Q2725&amp;"W",R2725))</f>
        <v>Joint Pack-CU-Silver-None-5W-2</v>
      </c>
      <c r="T2725" s="14" t="str">
        <f>IF(COUNTIF(Cycletime[Element Desc.],ProjectsDB[[#This Row],[Element Desc.]])&gt;0,"Found","Not Found")</f>
        <v>Found</v>
      </c>
    </row>
    <row r="2726" spans="2:20" x14ac:dyDescent="0.25">
      <c r="B2726" s="8" t="s">
        <v>5642</v>
      </c>
      <c r="C2726" s="9" t="s">
        <v>5643</v>
      </c>
      <c r="D2726" s="9" t="s">
        <v>5644</v>
      </c>
      <c r="E2726" s="10">
        <v>4</v>
      </c>
      <c r="F2726" s="9" t="s">
        <v>5072</v>
      </c>
      <c r="G2726" s="9" t="s">
        <v>1443</v>
      </c>
      <c r="H2726" s="11"/>
      <c r="I2726" s="12"/>
      <c r="J2726" s="12"/>
      <c r="K2726" s="12"/>
      <c r="L2726" s="12">
        <f t="array" ref="L2726">IFERROR(LOOKUP(2^15,SEARCH({"40A","63A","80A","100A","125A","160A","200A","250A","400A","630A","800A","1000A","1250A","1600A","2000A","2500A","3200A","4000A","5000A","6300A"},UPPER(D2726)),{40,63,80,100,125,160,200,250,400,630,800,1000,1250,1600,2000,2500,3200,4000,5000,6300}),0)</f>
        <v>3200</v>
      </c>
      <c r="M2726" s="9" t="str">
        <f t="shared" si="211"/>
        <v>Flexible Link</v>
      </c>
      <c r="N2726" s="9" t="str">
        <f t="shared" si="212"/>
        <v>CU</v>
      </c>
      <c r="O2726" s="13" t="str">
        <f t="shared" si="213"/>
        <v>None</v>
      </c>
      <c r="P2726" s="9" t="str">
        <f t="shared" si="214"/>
        <v>None</v>
      </c>
      <c r="Q2726" s="9" t="str">
        <f t="shared" si="215"/>
        <v>0</v>
      </c>
      <c r="R27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26" s="14" t="str">
        <f>IF(ProjectsDB[[#This Row],[Item Type]]="Straight Plug-In",_xlfn.TEXTJOIN("-",TRUE,M2726&amp;"-"&amp;_xlfn.LET(_xlpm.txt,ProjectsDB[[#This Row],[Assembly]],_xlpm.pos,FIND("SP",_xlpm.txt),_xlpm.pre,LEFT(_xlpm.txt,_xlpm.pos-1),IF(RIGHT(_xlpm.pre,3)="123","3PL",IF(RIGHT(_xlpm.pre,2)="12","2PL",IF(RIGHT(_xlpm.pre,1)="1","1PL","3PL")))),N2726,O2726,P2726,Q2726&amp;"W",R2726),_xlfn.TEXTJOIN("-",TRUE,M2726,N2726,O2726,P2726,Q2726&amp;"W",R2726))</f>
        <v>Flexible Link-CU-None-None-0W-2</v>
      </c>
      <c r="T2726" s="14" t="str">
        <f>IF(COUNTIF(Cycletime[Element Desc.],ProjectsDB[[#This Row],[Element Desc.]])&gt;0,"Found","Not Found")</f>
        <v>Found</v>
      </c>
    </row>
    <row r="2727" spans="2:20" x14ac:dyDescent="0.25">
      <c r="B2727" s="8" t="s">
        <v>5645</v>
      </c>
      <c r="C2727" s="9" t="s">
        <v>5646</v>
      </c>
      <c r="D2727" s="9" t="s">
        <v>5647</v>
      </c>
      <c r="E2727" s="10">
        <v>6</v>
      </c>
      <c r="F2727" s="9" t="s">
        <v>5072</v>
      </c>
      <c r="G2727" s="9" t="s">
        <v>1443</v>
      </c>
      <c r="H2727" s="11"/>
      <c r="I2727" s="12"/>
      <c r="J2727" s="12"/>
      <c r="K2727" s="12"/>
      <c r="L2727" s="12">
        <f t="array" ref="L2727">IFERROR(LOOKUP(2^15,SEARCH({"40A","63A","80A","100A","125A","160A","200A","250A","400A","630A","800A","1000A","1250A","1600A","2000A","2500A","3200A","4000A","5000A","6300A"},UPPER(D2727)),{40,63,80,100,125,160,200,250,400,630,800,1000,1250,1600,2000,2500,3200,4000,5000,6300}),0)</f>
        <v>4000</v>
      </c>
      <c r="M2727" s="9" t="str">
        <f t="shared" si="211"/>
        <v>Flexible Link</v>
      </c>
      <c r="N2727" s="9" t="str">
        <f t="shared" si="212"/>
        <v>CU</v>
      </c>
      <c r="O2727" s="13" t="str">
        <f t="shared" si="213"/>
        <v>None</v>
      </c>
      <c r="P2727" s="9" t="str">
        <f t="shared" si="214"/>
        <v>None</v>
      </c>
      <c r="Q2727" s="9" t="str">
        <f t="shared" si="215"/>
        <v>0</v>
      </c>
      <c r="R27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27" s="14" t="str">
        <f>IF(ProjectsDB[[#This Row],[Item Type]]="Straight Plug-In",_xlfn.TEXTJOIN("-",TRUE,M2727&amp;"-"&amp;_xlfn.LET(_xlpm.txt,ProjectsDB[[#This Row],[Assembly]],_xlpm.pos,FIND("SP",_xlpm.txt),_xlpm.pre,LEFT(_xlpm.txt,_xlpm.pos-1),IF(RIGHT(_xlpm.pre,3)="123","3PL",IF(RIGHT(_xlpm.pre,2)="12","2PL",IF(RIGHT(_xlpm.pre,1)="1","1PL","3PL")))),N2727,O2727,P2727,Q2727&amp;"W",R2727),_xlfn.TEXTJOIN("-",TRUE,M2727,N2727,O2727,P2727,Q2727&amp;"W",R2727))</f>
        <v>Flexible Link-CU-None-None-0W-2</v>
      </c>
      <c r="T2727" s="14" t="str">
        <f>IF(COUNTIF(Cycletime[Element Desc.],ProjectsDB[[#This Row],[Element Desc.]])&gt;0,"Found","Not Found")</f>
        <v>Found</v>
      </c>
    </row>
    <row r="2728" spans="2:20" x14ac:dyDescent="0.25">
      <c r="B2728" s="8" t="s">
        <v>5648</v>
      </c>
      <c r="C2728" s="9" t="s">
        <v>5070</v>
      </c>
      <c r="D2728" s="9" t="s">
        <v>5071</v>
      </c>
      <c r="E2728" s="10">
        <v>174</v>
      </c>
      <c r="F2728" s="9" t="s">
        <v>5072</v>
      </c>
      <c r="G2728" s="9" t="s">
        <v>1443</v>
      </c>
      <c r="H2728" s="11"/>
      <c r="I2728" s="12"/>
      <c r="J2728" s="12"/>
      <c r="K2728" s="12"/>
      <c r="L2728" s="12">
        <f t="array" ref="L2728">IFERROR(LOOKUP(2^15,SEARCH({"40A","63A","80A","100A","125A","160A","200A","250A","400A","630A","800A","1000A","1250A","1600A","2000A","2500A","3200A","4000A","5000A","6300A"},UPPER(D2728)),{40,63,80,100,125,160,200,250,400,630,800,1000,1250,1600,2000,2500,3200,4000,5000,6300}),0)</f>
        <v>0</v>
      </c>
      <c r="M2728" s="9" t="str">
        <f t="shared" si="211"/>
        <v>Joint Pack Cover</v>
      </c>
      <c r="N2728" s="9" t="str">
        <f t="shared" si="212"/>
        <v>CU</v>
      </c>
      <c r="O2728" s="13" t="str">
        <f t="shared" si="213"/>
        <v>None</v>
      </c>
      <c r="P2728" s="9" t="str">
        <f t="shared" si="214"/>
        <v>None</v>
      </c>
      <c r="Q2728" s="9" t="str">
        <f t="shared" si="215"/>
        <v>0</v>
      </c>
      <c r="R27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28" s="14" t="str">
        <f>IF(ProjectsDB[[#This Row],[Item Type]]="Straight Plug-In",_xlfn.TEXTJOIN("-",TRUE,M2728&amp;"-"&amp;_xlfn.LET(_xlpm.txt,ProjectsDB[[#This Row],[Assembly]],_xlpm.pos,FIND("SP",_xlpm.txt),_xlpm.pre,LEFT(_xlpm.txt,_xlpm.pos-1),IF(RIGHT(_xlpm.pre,3)="123","3PL",IF(RIGHT(_xlpm.pre,2)="12","2PL",IF(RIGHT(_xlpm.pre,1)="1","1PL","3PL")))),N2728,O2728,P2728,Q2728&amp;"W",R2728),_xlfn.TEXTJOIN("-",TRUE,M2728,N2728,O2728,P2728,Q2728&amp;"W",R2728))</f>
        <v>Joint Pack Cover-CU-None-None-0W-1</v>
      </c>
      <c r="T2728" s="14" t="str">
        <f>IF(COUNTIF(Cycletime[Element Desc.],ProjectsDB[[#This Row],[Element Desc.]])&gt;0,"Found","Not Found")</f>
        <v>Found</v>
      </c>
    </row>
    <row r="2729" spans="2:20" x14ac:dyDescent="0.25">
      <c r="B2729" s="8" t="s">
        <v>5649</v>
      </c>
      <c r="C2729" s="9" t="s">
        <v>5074</v>
      </c>
      <c r="D2729" s="9" t="s">
        <v>5075</v>
      </c>
      <c r="E2729" s="10">
        <v>7</v>
      </c>
      <c r="F2729" s="9" t="s">
        <v>5072</v>
      </c>
      <c r="G2729" s="9" t="s">
        <v>1443</v>
      </c>
      <c r="H2729" s="11"/>
      <c r="I2729" s="12"/>
      <c r="J2729" s="12"/>
      <c r="K2729" s="12"/>
      <c r="L2729" s="12">
        <f t="array" ref="L2729">IFERROR(LOOKUP(2^15,SEARCH({"40A","63A","80A","100A","125A","160A","200A","250A","400A","630A","800A","1000A","1250A","1600A","2000A","2500A","3200A","4000A","5000A","6300A"},UPPER(D2729)),{40,63,80,100,125,160,200,250,400,630,800,1000,1250,1600,2000,2500,3200,4000,5000,6300}),0)</f>
        <v>0</v>
      </c>
      <c r="M2729" s="9" t="str">
        <f t="shared" si="211"/>
        <v>Joint Pack Cover</v>
      </c>
      <c r="N2729" s="9" t="str">
        <f t="shared" si="212"/>
        <v>CU</v>
      </c>
      <c r="O2729" s="13" t="str">
        <f t="shared" si="213"/>
        <v>None</v>
      </c>
      <c r="P2729" s="9" t="str">
        <f t="shared" si="214"/>
        <v>None</v>
      </c>
      <c r="Q2729" s="9" t="str">
        <f t="shared" si="215"/>
        <v>0</v>
      </c>
      <c r="R27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29" s="14" t="str">
        <f>IF(ProjectsDB[[#This Row],[Item Type]]="Straight Plug-In",_xlfn.TEXTJOIN("-",TRUE,M2729&amp;"-"&amp;_xlfn.LET(_xlpm.txt,ProjectsDB[[#This Row],[Assembly]],_xlpm.pos,FIND("SP",_xlpm.txt),_xlpm.pre,LEFT(_xlpm.txt,_xlpm.pos-1),IF(RIGHT(_xlpm.pre,3)="123","3PL",IF(RIGHT(_xlpm.pre,2)="12","2PL",IF(RIGHT(_xlpm.pre,1)="1","1PL","3PL")))),N2729,O2729,P2729,Q2729&amp;"W",R2729),_xlfn.TEXTJOIN("-",TRUE,M2729,N2729,O2729,P2729,Q2729&amp;"W",R2729))</f>
        <v>Joint Pack Cover-CU-None-None-0W-1</v>
      </c>
      <c r="T2729" s="14" t="str">
        <f>IF(COUNTIF(Cycletime[Element Desc.],ProjectsDB[[#This Row],[Element Desc.]])&gt;0,"Found","Not Found")</f>
        <v>Found</v>
      </c>
    </row>
    <row r="2730" spans="2:20" x14ac:dyDescent="0.25">
      <c r="B2730" s="8" t="s">
        <v>5650</v>
      </c>
      <c r="C2730" s="9" t="s">
        <v>5077</v>
      </c>
      <c r="D2730" s="9" t="s">
        <v>5078</v>
      </c>
      <c r="E2730" s="10">
        <v>67</v>
      </c>
      <c r="F2730" s="9" t="s">
        <v>5072</v>
      </c>
      <c r="G2730" s="9" t="s">
        <v>1443</v>
      </c>
      <c r="H2730" s="11"/>
      <c r="I2730" s="12"/>
      <c r="J2730" s="12"/>
      <c r="K2730" s="12"/>
      <c r="L2730" s="12">
        <f t="array" ref="L2730">IFERROR(LOOKUP(2^15,SEARCH({"40A","63A","80A","100A","125A","160A","200A","250A","400A","630A","800A","1000A","1250A","1600A","2000A","2500A","3200A","4000A","5000A","6300A"},UPPER(D2730)),{40,63,80,100,125,160,200,250,400,630,800,1000,1250,1600,2000,2500,3200,4000,5000,6300}),0)</f>
        <v>0</v>
      </c>
      <c r="M2730" s="9" t="str">
        <f t="shared" si="211"/>
        <v>Joint Pack Cover</v>
      </c>
      <c r="N2730" s="9" t="str">
        <f t="shared" si="212"/>
        <v>CU</v>
      </c>
      <c r="O2730" s="13" t="str">
        <f t="shared" si="213"/>
        <v>None</v>
      </c>
      <c r="P2730" s="9" t="str">
        <f t="shared" si="214"/>
        <v>None</v>
      </c>
      <c r="Q2730" s="9" t="str">
        <f t="shared" si="215"/>
        <v>0</v>
      </c>
      <c r="R27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30" s="14" t="str">
        <f>IF(ProjectsDB[[#This Row],[Item Type]]="Straight Plug-In",_xlfn.TEXTJOIN("-",TRUE,M2730&amp;"-"&amp;_xlfn.LET(_xlpm.txt,ProjectsDB[[#This Row],[Assembly]],_xlpm.pos,FIND("SP",_xlpm.txt),_xlpm.pre,LEFT(_xlpm.txt,_xlpm.pos-1),IF(RIGHT(_xlpm.pre,3)="123","3PL",IF(RIGHT(_xlpm.pre,2)="12","2PL",IF(RIGHT(_xlpm.pre,1)="1","1PL","3PL")))),N2730,O2730,P2730,Q2730&amp;"W",R2730),_xlfn.TEXTJOIN("-",TRUE,M2730,N2730,O2730,P2730,Q2730&amp;"W",R2730))</f>
        <v>Joint Pack Cover-CU-None-None-0W-1</v>
      </c>
      <c r="T2730" s="14" t="str">
        <f>IF(COUNTIF(Cycletime[Element Desc.],ProjectsDB[[#This Row],[Element Desc.]])&gt;0,"Found","Not Found")</f>
        <v>Found</v>
      </c>
    </row>
    <row r="2731" spans="2:20" x14ac:dyDescent="0.25">
      <c r="B2731" s="8" t="s">
        <v>5651</v>
      </c>
      <c r="C2731" s="9" t="s">
        <v>5080</v>
      </c>
      <c r="D2731" s="9" t="s">
        <v>5081</v>
      </c>
      <c r="E2731" s="10">
        <v>144</v>
      </c>
      <c r="F2731" s="9" t="s">
        <v>5072</v>
      </c>
      <c r="G2731" s="9" t="s">
        <v>1443</v>
      </c>
      <c r="H2731" s="11"/>
      <c r="I2731" s="12"/>
      <c r="J2731" s="12"/>
      <c r="K2731" s="12"/>
      <c r="L2731" s="12">
        <f t="array" ref="L2731">IFERROR(LOOKUP(2^15,SEARCH({"40A","63A","80A","100A","125A","160A","200A","250A","400A","630A","800A","1000A","1250A","1600A","2000A","2500A","3200A","4000A","5000A","6300A"},UPPER(D2731)),{40,63,80,100,125,160,200,250,400,630,800,1000,1250,1600,2000,2500,3200,4000,5000,6300}),0)</f>
        <v>0</v>
      </c>
      <c r="M2731" s="9" t="str">
        <f t="shared" si="211"/>
        <v>Joint Pack Cover</v>
      </c>
      <c r="N2731" s="9" t="str">
        <f t="shared" si="212"/>
        <v>CU</v>
      </c>
      <c r="O2731" s="13" t="str">
        <f t="shared" si="213"/>
        <v>None</v>
      </c>
      <c r="P2731" s="9" t="str">
        <f t="shared" si="214"/>
        <v>None</v>
      </c>
      <c r="Q2731" s="9" t="str">
        <f t="shared" si="215"/>
        <v>0</v>
      </c>
      <c r="R27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31" s="14" t="str">
        <f>IF(ProjectsDB[[#This Row],[Item Type]]="Straight Plug-In",_xlfn.TEXTJOIN("-",TRUE,M2731&amp;"-"&amp;_xlfn.LET(_xlpm.txt,ProjectsDB[[#This Row],[Assembly]],_xlpm.pos,FIND("SP",_xlpm.txt),_xlpm.pre,LEFT(_xlpm.txt,_xlpm.pos-1),IF(RIGHT(_xlpm.pre,3)="123","3PL",IF(RIGHT(_xlpm.pre,2)="12","2PL",IF(RIGHT(_xlpm.pre,1)="1","1PL","3PL")))),N2731,O2731,P2731,Q2731&amp;"W",R2731),_xlfn.TEXTJOIN("-",TRUE,M2731,N2731,O2731,P2731,Q2731&amp;"W",R2731))</f>
        <v>Joint Pack Cover-CU-None-None-0W-1</v>
      </c>
      <c r="T2731" s="14" t="str">
        <f>IF(COUNTIF(Cycletime[Element Desc.],ProjectsDB[[#This Row],[Element Desc.]])&gt;0,"Found","Not Found")</f>
        <v>Found</v>
      </c>
    </row>
    <row r="2732" spans="2:20" x14ac:dyDescent="0.25">
      <c r="B2732" s="8" t="s">
        <v>5652</v>
      </c>
      <c r="C2732" s="9" t="s">
        <v>78</v>
      </c>
      <c r="D2732" s="9" t="s">
        <v>79</v>
      </c>
      <c r="E2732" s="10">
        <v>715</v>
      </c>
      <c r="F2732" s="9" t="s">
        <v>5072</v>
      </c>
      <c r="G2732" s="9" t="s">
        <v>1443</v>
      </c>
      <c r="H2732" s="11"/>
      <c r="I2732" s="12"/>
      <c r="J2732" s="12"/>
      <c r="K2732" s="12"/>
      <c r="L2732" s="12">
        <f t="array" ref="L2732">IFERROR(LOOKUP(2^15,SEARCH({"40A","63A","80A","100A","125A","160A","200A","250A","400A","630A","800A","1000A","1250A","1600A","2000A","2500A","3200A","4000A","5000A","6300A"},UPPER(D2732)),{40,63,80,100,125,160,200,250,400,630,800,1000,1250,1600,2000,2500,3200,4000,5000,6300}),0)</f>
        <v>2500</v>
      </c>
      <c r="M2732" s="9" t="str">
        <f t="shared" si="211"/>
        <v>Hanger Support</v>
      </c>
      <c r="N2732" s="9" t="str">
        <f t="shared" si="212"/>
        <v>CU</v>
      </c>
      <c r="O2732" s="13" t="str">
        <f t="shared" si="213"/>
        <v>None</v>
      </c>
      <c r="P2732" s="9" t="str">
        <f t="shared" si="214"/>
        <v>None</v>
      </c>
      <c r="Q2732" s="9" t="str">
        <f t="shared" si="215"/>
        <v>0</v>
      </c>
      <c r="R27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32" s="14" t="str">
        <f>IF(ProjectsDB[[#This Row],[Item Type]]="Straight Plug-In",_xlfn.TEXTJOIN("-",TRUE,M2732&amp;"-"&amp;_xlfn.LET(_xlpm.txt,ProjectsDB[[#This Row],[Assembly]],_xlpm.pos,FIND("SP",_xlpm.txt),_xlpm.pre,LEFT(_xlpm.txt,_xlpm.pos-1),IF(RIGHT(_xlpm.pre,3)="123","3PL",IF(RIGHT(_xlpm.pre,2)="12","2PL",IF(RIGHT(_xlpm.pre,1)="1","1PL","3PL")))),N2732,O2732,P2732,Q2732&amp;"W",R2732),_xlfn.TEXTJOIN("-",TRUE,M2732,N2732,O2732,P2732,Q2732&amp;"W",R2732))</f>
        <v>Hanger Support-CU-None-None-0W-1</v>
      </c>
      <c r="T2732" s="14" t="str">
        <f>IF(COUNTIF(Cycletime[Element Desc.],ProjectsDB[[#This Row],[Element Desc.]])&gt;0,"Found","Not Found")</f>
        <v>Found</v>
      </c>
    </row>
    <row r="2733" spans="2:20" x14ac:dyDescent="0.25">
      <c r="B2733" s="8" t="s">
        <v>5653</v>
      </c>
      <c r="C2733" s="9" t="s">
        <v>2150</v>
      </c>
      <c r="D2733" s="9" t="s">
        <v>2151</v>
      </c>
      <c r="E2733" s="10">
        <v>71</v>
      </c>
      <c r="F2733" s="9" t="s">
        <v>5072</v>
      </c>
      <c r="G2733" s="9" t="s">
        <v>1443</v>
      </c>
      <c r="H2733" s="11"/>
      <c r="I2733" s="12"/>
      <c r="J2733" s="12"/>
      <c r="K2733" s="12"/>
      <c r="L2733" s="12">
        <f t="array" ref="L2733">IFERROR(LOOKUP(2^15,SEARCH({"40A","63A","80A","100A","125A","160A","200A","250A","400A","630A","800A","1000A","1250A","1600A","2000A","2500A","3200A","4000A","5000A","6300A"},UPPER(D2733)),{40,63,80,100,125,160,200,250,400,630,800,1000,1250,1600,2000,2500,3200,4000,5000,6300}),0)</f>
        <v>2500</v>
      </c>
      <c r="M2733" s="9" t="str">
        <f t="shared" si="211"/>
        <v>Hanger Support</v>
      </c>
      <c r="N2733" s="9" t="str">
        <f t="shared" si="212"/>
        <v>CU</v>
      </c>
      <c r="O2733" s="13" t="str">
        <f t="shared" si="213"/>
        <v>None</v>
      </c>
      <c r="P2733" s="9" t="str">
        <f t="shared" si="214"/>
        <v>None</v>
      </c>
      <c r="Q2733" s="9" t="str">
        <f t="shared" si="215"/>
        <v>0</v>
      </c>
      <c r="R27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33" s="14" t="str">
        <f>IF(ProjectsDB[[#This Row],[Item Type]]="Straight Plug-In",_xlfn.TEXTJOIN("-",TRUE,M2733&amp;"-"&amp;_xlfn.LET(_xlpm.txt,ProjectsDB[[#This Row],[Assembly]],_xlpm.pos,FIND("SP",_xlpm.txt),_xlpm.pre,LEFT(_xlpm.txt,_xlpm.pos-1),IF(RIGHT(_xlpm.pre,3)="123","3PL",IF(RIGHT(_xlpm.pre,2)="12","2PL",IF(RIGHT(_xlpm.pre,1)="1","1PL","3PL")))),N2733,O2733,P2733,Q2733&amp;"W",R2733),_xlfn.TEXTJOIN("-",TRUE,M2733,N2733,O2733,P2733,Q2733&amp;"W",R2733))</f>
        <v>Hanger Support-CU-None-None-0W-1</v>
      </c>
      <c r="T2733" s="14" t="str">
        <f>IF(COUNTIF(Cycletime[Element Desc.],ProjectsDB[[#This Row],[Element Desc.]])&gt;0,"Found","Not Found")</f>
        <v>Found</v>
      </c>
    </row>
    <row r="2734" spans="2:20" x14ac:dyDescent="0.25">
      <c r="B2734" s="8" t="s">
        <v>5654</v>
      </c>
      <c r="C2734" s="9" t="s">
        <v>75</v>
      </c>
      <c r="D2734" s="9" t="s">
        <v>76</v>
      </c>
      <c r="E2734" s="10">
        <v>8</v>
      </c>
      <c r="F2734" s="9" t="s">
        <v>5072</v>
      </c>
      <c r="G2734" s="9" t="s">
        <v>1443</v>
      </c>
      <c r="H2734" s="11"/>
      <c r="I2734" s="12"/>
      <c r="J2734" s="12"/>
      <c r="K2734" s="12"/>
      <c r="L2734" s="12">
        <f t="array" ref="L2734">IFERROR(LOOKUP(2^15,SEARCH({"40A","63A","80A","100A","125A","160A","200A","250A","400A","630A","800A","1000A","1250A","1600A","2000A","2500A","3200A","4000A","5000A","6300A"},UPPER(D2734)),{40,63,80,100,125,160,200,250,400,630,800,1000,1250,1600,2000,2500,3200,4000,5000,6300}),0)</f>
        <v>2500</v>
      </c>
      <c r="M2734" s="9" t="str">
        <f t="shared" si="211"/>
        <v>Wall Flange</v>
      </c>
      <c r="N2734" s="9" t="str">
        <f t="shared" si="212"/>
        <v>AL</v>
      </c>
      <c r="O2734" s="13" t="str">
        <f t="shared" si="213"/>
        <v>None</v>
      </c>
      <c r="P2734" s="9" t="str">
        <f t="shared" si="214"/>
        <v>None</v>
      </c>
      <c r="Q2734" s="9" t="str">
        <f t="shared" si="215"/>
        <v>0</v>
      </c>
      <c r="R27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34" s="14" t="str">
        <f>IF(ProjectsDB[[#This Row],[Item Type]]="Straight Plug-In",_xlfn.TEXTJOIN("-",TRUE,M2734&amp;"-"&amp;_xlfn.LET(_xlpm.txt,ProjectsDB[[#This Row],[Assembly]],_xlpm.pos,FIND("SP",_xlpm.txt),_xlpm.pre,LEFT(_xlpm.txt,_xlpm.pos-1),IF(RIGHT(_xlpm.pre,3)="123","3PL",IF(RIGHT(_xlpm.pre,2)="12","2PL",IF(RIGHT(_xlpm.pre,1)="1","1PL","3PL")))),N2734,O2734,P2734,Q2734&amp;"W",R2734),_xlfn.TEXTJOIN("-",TRUE,M2734,N2734,O2734,P2734,Q2734&amp;"W",R2734))</f>
        <v>Wall Flange-AL-None-None-0W-2</v>
      </c>
      <c r="T2734" s="14" t="str">
        <f>IF(COUNTIF(Cycletime[Element Desc.],ProjectsDB[[#This Row],[Element Desc.]])&gt;0,"Found","Not Found")</f>
        <v>Found</v>
      </c>
    </row>
    <row r="2735" spans="2:20" x14ac:dyDescent="0.25">
      <c r="B2735" s="8" t="s">
        <v>5655</v>
      </c>
      <c r="C2735" s="9" t="s">
        <v>5396</v>
      </c>
      <c r="D2735" s="9" t="s">
        <v>5397</v>
      </c>
      <c r="E2735" s="10">
        <v>75</v>
      </c>
      <c r="F2735" s="9" t="s">
        <v>5072</v>
      </c>
      <c r="G2735" s="9" t="s">
        <v>1443</v>
      </c>
      <c r="H2735" s="11"/>
      <c r="I2735" s="12"/>
      <c r="J2735" s="12"/>
      <c r="K2735" s="12"/>
      <c r="L2735" s="12">
        <f t="array" ref="L2735">IFERROR(LOOKUP(2^15,SEARCH({"40A","63A","80A","100A","125A","160A","200A","250A","400A","630A","800A","1000A","1250A","1600A","2000A","2500A","3200A","4000A","5000A","6300A"},UPPER(D2735)),{40,63,80,100,125,160,200,250,400,630,800,1000,1250,1600,2000,2500,3200,4000,5000,6300}),0)</f>
        <v>3200</v>
      </c>
      <c r="M2735" s="9" t="str">
        <f t="shared" si="211"/>
        <v>Hanger Support</v>
      </c>
      <c r="N2735" s="9" t="str">
        <f t="shared" si="212"/>
        <v>CU</v>
      </c>
      <c r="O2735" s="13" t="str">
        <f t="shared" si="213"/>
        <v>None</v>
      </c>
      <c r="P2735" s="9" t="str">
        <f t="shared" si="214"/>
        <v>None</v>
      </c>
      <c r="Q2735" s="9" t="str">
        <f t="shared" si="215"/>
        <v>0</v>
      </c>
      <c r="R27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35" s="14" t="str">
        <f>IF(ProjectsDB[[#This Row],[Item Type]]="Straight Plug-In",_xlfn.TEXTJOIN("-",TRUE,M2735&amp;"-"&amp;_xlfn.LET(_xlpm.txt,ProjectsDB[[#This Row],[Assembly]],_xlpm.pos,FIND("SP",_xlpm.txt),_xlpm.pre,LEFT(_xlpm.txt,_xlpm.pos-1),IF(RIGHT(_xlpm.pre,3)="123","3PL",IF(RIGHT(_xlpm.pre,2)="12","2PL",IF(RIGHT(_xlpm.pre,1)="1","1PL","3PL")))),N2735,O2735,P2735,Q2735&amp;"W",R2735),_xlfn.TEXTJOIN("-",TRUE,M2735,N2735,O2735,P2735,Q2735&amp;"W",R2735))</f>
        <v>Hanger Support-CU-None-None-0W-2</v>
      </c>
      <c r="T2735" s="14" t="str">
        <f>IF(COUNTIF(Cycletime[Element Desc.],ProjectsDB[[#This Row],[Element Desc.]])&gt;0,"Found","Not Found")</f>
        <v>Found</v>
      </c>
    </row>
    <row r="2736" spans="2:20" x14ac:dyDescent="0.25">
      <c r="B2736" s="8" t="s">
        <v>5656</v>
      </c>
      <c r="C2736" s="9" t="s">
        <v>5399</v>
      </c>
      <c r="D2736" s="9" t="s">
        <v>5400</v>
      </c>
      <c r="E2736" s="10">
        <v>14</v>
      </c>
      <c r="F2736" s="9" t="s">
        <v>5072</v>
      </c>
      <c r="G2736" s="9" t="s">
        <v>1443</v>
      </c>
      <c r="H2736" s="11"/>
      <c r="I2736" s="12"/>
      <c r="J2736" s="12"/>
      <c r="K2736" s="12"/>
      <c r="L2736" s="12">
        <f t="array" ref="L2736">IFERROR(LOOKUP(2^15,SEARCH({"40A","63A","80A","100A","125A","160A","200A","250A","400A","630A","800A","1000A","1250A","1600A","2000A","2500A","3200A","4000A","5000A","6300A"},UPPER(D2736)),{40,63,80,100,125,160,200,250,400,630,800,1000,1250,1600,2000,2500,3200,4000,5000,6300}),0)</f>
        <v>3200</v>
      </c>
      <c r="M2736" s="9" t="str">
        <f t="shared" si="211"/>
        <v>Hanger Support</v>
      </c>
      <c r="N2736" s="9" t="str">
        <f t="shared" si="212"/>
        <v>CU</v>
      </c>
      <c r="O2736" s="13" t="str">
        <f t="shared" si="213"/>
        <v>None</v>
      </c>
      <c r="P2736" s="9" t="str">
        <f t="shared" si="214"/>
        <v>None</v>
      </c>
      <c r="Q2736" s="9" t="str">
        <f t="shared" si="215"/>
        <v>0</v>
      </c>
      <c r="R27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36" s="14" t="str">
        <f>IF(ProjectsDB[[#This Row],[Item Type]]="Straight Plug-In",_xlfn.TEXTJOIN("-",TRUE,M2736&amp;"-"&amp;_xlfn.LET(_xlpm.txt,ProjectsDB[[#This Row],[Assembly]],_xlpm.pos,FIND("SP",_xlpm.txt),_xlpm.pre,LEFT(_xlpm.txt,_xlpm.pos-1),IF(RIGHT(_xlpm.pre,3)="123","3PL",IF(RIGHT(_xlpm.pre,2)="12","2PL",IF(RIGHT(_xlpm.pre,1)="1","1PL","3PL")))),N2736,O2736,P2736,Q2736&amp;"W",R2736),_xlfn.TEXTJOIN("-",TRUE,M2736,N2736,O2736,P2736,Q2736&amp;"W",R2736))</f>
        <v>Hanger Support-CU-None-None-0W-2</v>
      </c>
      <c r="T2736" s="14" t="str">
        <f>IF(COUNTIF(Cycletime[Element Desc.],ProjectsDB[[#This Row],[Element Desc.]])&gt;0,"Found","Not Found")</f>
        <v>Found</v>
      </c>
    </row>
    <row r="2737" spans="2:20" x14ac:dyDescent="0.25">
      <c r="B2737" s="8" t="s">
        <v>5657</v>
      </c>
      <c r="C2737" s="9" t="s">
        <v>1773</v>
      </c>
      <c r="D2737" s="9" t="s">
        <v>1774</v>
      </c>
      <c r="E2737" s="10">
        <v>1</v>
      </c>
      <c r="F2737" s="9" t="s">
        <v>5072</v>
      </c>
      <c r="G2737" s="9" t="s">
        <v>1443</v>
      </c>
      <c r="H2737" s="11"/>
      <c r="I2737" s="12"/>
      <c r="J2737" s="12"/>
      <c r="K2737" s="12"/>
      <c r="L2737" s="12">
        <f t="array" ref="L2737">IFERROR(LOOKUP(2^15,SEARCH({"40A","63A","80A","100A","125A","160A","200A","250A","400A","630A","800A","1000A","1250A","1600A","2000A","2500A","3200A","4000A","5000A","6300A"},UPPER(D2737)),{40,63,80,100,125,160,200,250,400,630,800,1000,1250,1600,2000,2500,3200,4000,5000,6300}),0)</f>
        <v>0</v>
      </c>
      <c r="M2737" s="9" t="str">
        <f t="shared" si="211"/>
        <v>Hanger Support</v>
      </c>
      <c r="N2737" s="9" t="str">
        <f t="shared" si="212"/>
        <v>SH</v>
      </c>
      <c r="O2737" s="13" t="str">
        <f t="shared" si="213"/>
        <v>None</v>
      </c>
      <c r="P2737" s="9" t="str">
        <f t="shared" si="214"/>
        <v>None</v>
      </c>
      <c r="Q2737" s="9" t="str">
        <f t="shared" si="215"/>
        <v>0</v>
      </c>
      <c r="R27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737" s="14" t="str">
        <f>IF(ProjectsDB[[#This Row],[Item Type]]="Straight Plug-In",_xlfn.TEXTJOIN("-",TRUE,M2737&amp;"-"&amp;_xlfn.LET(_xlpm.txt,ProjectsDB[[#This Row],[Assembly]],_xlpm.pos,FIND("SP",_xlpm.txt),_xlpm.pre,LEFT(_xlpm.txt,_xlpm.pos-1),IF(RIGHT(_xlpm.pre,3)="123","3PL",IF(RIGHT(_xlpm.pre,2)="12","2PL",IF(RIGHT(_xlpm.pre,1)="1","1PL","3PL")))),N2737,O2737,P2737,Q2737&amp;"W",R2737),_xlfn.TEXTJOIN("-",TRUE,M2737,N2737,O2737,P2737,Q2737&amp;"W",R2737))</f>
        <v>Hanger Support-SH-None-None-0W-0</v>
      </c>
      <c r="T2737" s="14" t="str">
        <f>IF(COUNTIF(Cycletime[Element Desc.],ProjectsDB[[#This Row],[Element Desc.]])&gt;0,"Found","Not Found")</f>
        <v>Found</v>
      </c>
    </row>
    <row r="2738" spans="2:20" x14ac:dyDescent="0.25">
      <c r="B2738" s="8" t="s">
        <v>5658</v>
      </c>
      <c r="C2738" s="9" t="s">
        <v>5402</v>
      </c>
      <c r="D2738" s="9" t="s">
        <v>5403</v>
      </c>
      <c r="E2738" s="10">
        <v>8</v>
      </c>
      <c r="F2738" s="9" t="s">
        <v>5072</v>
      </c>
      <c r="G2738" s="9" t="s">
        <v>1443</v>
      </c>
      <c r="H2738" s="11"/>
      <c r="I2738" s="12"/>
      <c r="J2738" s="12"/>
      <c r="K2738" s="12"/>
      <c r="L2738" s="12">
        <f t="array" ref="L2738">IFERROR(LOOKUP(2^15,SEARCH({"40A","63A","80A","100A","125A","160A","200A","250A","400A","630A","800A","1000A","1250A","1600A","2000A","2500A","3200A","4000A","5000A","6300A"},UPPER(D2738)),{40,63,80,100,125,160,200,250,400,630,800,1000,1250,1600,2000,2500,3200,4000,5000,6300}),0)</f>
        <v>3200</v>
      </c>
      <c r="M2738" s="9" t="str">
        <f t="shared" si="211"/>
        <v>Wall Flange</v>
      </c>
      <c r="N2738" s="9" t="str">
        <f t="shared" si="212"/>
        <v>AL</v>
      </c>
      <c r="O2738" s="13" t="str">
        <f t="shared" si="213"/>
        <v>None</v>
      </c>
      <c r="P2738" s="9" t="str">
        <f t="shared" si="214"/>
        <v>None</v>
      </c>
      <c r="Q2738" s="9" t="str">
        <f t="shared" si="215"/>
        <v>0</v>
      </c>
      <c r="R27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38" s="14" t="str">
        <f>IF(ProjectsDB[[#This Row],[Item Type]]="Straight Plug-In",_xlfn.TEXTJOIN("-",TRUE,M2738&amp;"-"&amp;_xlfn.LET(_xlpm.txt,ProjectsDB[[#This Row],[Assembly]],_xlpm.pos,FIND("SP",_xlpm.txt),_xlpm.pre,LEFT(_xlpm.txt,_xlpm.pos-1),IF(RIGHT(_xlpm.pre,3)="123","3PL",IF(RIGHT(_xlpm.pre,2)="12","2PL",IF(RIGHT(_xlpm.pre,1)="1","1PL","3PL")))),N2738,O2738,P2738,Q2738&amp;"W",R2738),_xlfn.TEXTJOIN("-",TRUE,M2738,N2738,O2738,P2738,Q2738&amp;"W",R2738))</f>
        <v>Wall Flange-AL-None-None-0W-2</v>
      </c>
      <c r="T2738" s="14" t="str">
        <f>IF(COUNTIF(Cycletime[Element Desc.],ProjectsDB[[#This Row],[Element Desc.]])&gt;0,"Found","Not Found")</f>
        <v>Found</v>
      </c>
    </row>
    <row r="2739" spans="2:20" x14ac:dyDescent="0.25">
      <c r="B2739" s="8" t="s">
        <v>5659</v>
      </c>
      <c r="C2739" s="9" t="s">
        <v>1767</v>
      </c>
      <c r="D2739" s="9" t="s">
        <v>1768</v>
      </c>
      <c r="E2739" s="10">
        <v>441</v>
      </c>
      <c r="F2739" s="9" t="s">
        <v>5072</v>
      </c>
      <c r="G2739" s="9" t="s">
        <v>1443</v>
      </c>
      <c r="H2739" s="11"/>
      <c r="I2739" s="12"/>
      <c r="J2739" s="12"/>
      <c r="K2739" s="12"/>
      <c r="L2739" s="12">
        <f t="array" ref="L2739">IFERROR(LOOKUP(2^15,SEARCH({"40A","63A","80A","100A","125A","160A","200A","250A","400A","630A","800A","1000A","1250A","1600A","2000A","2500A","3200A","4000A","5000A","6300A"},UPPER(D2739)),{40,63,80,100,125,160,200,250,400,630,800,1000,1250,1600,2000,2500,3200,4000,5000,6300}),0)</f>
        <v>4000</v>
      </c>
      <c r="M2739" s="9" t="str">
        <f t="shared" si="211"/>
        <v>Hanger Support</v>
      </c>
      <c r="N2739" s="9" t="str">
        <f t="shared" si="212"/>
        <v>CU</v>
      </c>
      <c r="O2739" s="13" t="str">
        <f t="shared" si="213"/>
        <v>None</v>
      </c>
      <c r="P2739" s="9" t="str">
        <f t="shared" si="214"/>
        <v>None</v>
      </c>
      <c r="Q2739" s="9" t="str">
        <f t="shared" si="215"/>
        <v>0</v>
      </c>
      <c r="R27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39" s="14" t="str">
        <f>IF(ProjectsDB[[#This Row],[Item Type]]="Straight Plug-In",_xlfn.TEXTJOIN("-",TRUE,M2739&amp;"-"&amp;_xlfn.LET(_xlpm.txt,ProjectsDB[[#This Row],[Assembly]],_xlpm.pos,FIND("SP",_xlpm.txt),_xlpm.pre,LEFT(_xlpm.txt,_xlpm.pos-1),IF(RIGHT(_xlpm.pre,3)="123","3PL",IF(RIGHT(_xlpm.pre,2)="12","2PL",IF(RIGHT(_xlpm.pre,1)="1","1PL","3PL")))),N2739,O2739,P2739,Q2739&amp;"W",R2739),_xlfn.TEXTJOIN("-",TRUE,M2739,N2739,O2739,P2739,Q2739&amp;"W",R2739))</f>
        <v>Hanger Support-CU-None-None-0W-2</v>
      </c>
      <c r="T2739" s="14" t="str">
        <f>IF(COUNTIF(Cycletime[Element Desc.],ProjectsDB[[#This Row],[Element Desc.]])&gt;0,"Found","Not Found")</f>
        <v>Found</v>
      </c>
    </row>
    <row r="2740" spans="2:20" x14ac:dyDescent="0.25">
      <c r="B2740" s="8" t="s">
        <v>5660</v>
      </c>
      <c r="C2740" s="9" t="s">
        <v>1770</v>
      </c>
      <c r="D2740" s="9" t="s">
        <v>1771</v>
      </c>
      <c r="E2740" s="10">
        <v>34</v>
      </c>
      <c r="F2740" s="9" t="s">
        <v>5072</v>
      </c>
      <c r="G2740" s="9" t="s">
        <v>1443</v>
      </c>
      <c r="H2740" s="11"/>
      <c r="I2740" s="12"/>
      <c r="J2740" s="12"/>
      <c r="K2740" s="12"/>
      <c r="L2740" s="12">
        <f t="array" ref="L2740">IFERROR(LOOKUP(2^15,SEARCH({"40A","63A","80A","100A","125A","160A","200A","250A","400A","630A","800A","1000A","1250A","1600A","2000A","2500A","3200A","4000A","5000A","6300A"},UPPER(D2740)),{40,63,80,100,125,160,200,250,400,630,800,1000,1250,1600,2000,2500,3200,4000,5000,6300}),0)</f>
        <v>4000</v>
      </c>
      <c r="M2740" s="9" t="str">
        <f t="shared" si="211"/>
        <v>Hanger Support</v>
      </c>
      <c r="N2740" s="9" t="str">
        <f t="shared" si="212"/>
        <v>CU</v>
      </c>
      <c r="O2740" s="13" t="str">
        <f t="shared" si="213"/>
        <v>None</v>
      </c>
      <c r="P2740" s="9" t="str">
        <f t="shared" si="214"/>
        <v>None</v>
      </c>
      <c r="Q2740" s="9" t="str">
        <f t="shared" si="215"/>
        <v>0</v>
      </c>
      <c r="R27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40" s="14" t="str">
        <f>IF(ProjectsDB[[#This Row],[Item Type]]="Straight Plug-In",_xlfn.TEXTJOIN("-",TRUE,M2740&amp;"-"&amp;_xlfn.LET(_xlpm.txt,ProjectsDB[[#This Row],[Assembly]],_xlpm.pos,FIND("SP",_xlpm.txt),_xlpm.pre,LEFT(_xlpm.txt,_xlpm.pos-1),IF(RIGHT(_xlpm.pre,3)="123","3PL",IF(RIGHT(_xlpm.pre,2)="12","2PL",IF(RIGHT(_xlpm.pre,1)="1","1PL","3PL")))),N2740,O2740,P2740,Q2740&amp;"W",R2740),_xlfn.TEXTJOIN("-",TRUE,M2740,N2740,O2740,P2740,Q2740&amp;"W",R2740))</f>
        <v>Hanger Support-CU-None-None-0W-2</v>
      </c>
      <c r="T2740" s="14" t="str">
        <f>IF(COUNTIF(Cycletime[Element Desc.],ProjectsDB[[#This Row],[Element Desc.]])&gt;0,"Found","Not Found")</f>
        <v>Found</v>
      </c>
    </row>
    <row r="2741" spans="2:20" x14ac:dyDescent="0.25">
      <c r="B2741" s="8" t="s">
        <v>5661</v>
      </c>
      <c r="C2741" s="9" t="s">
        <v>2123</v>
      </c>
      <c r="D2741" s="9" t="s">
        <v>2124</v>
      </c>
      <c r="E2741" s="10">
        <v>12</v>
      </c>
      <c r="F2741" s="9" t="s">
        <v>5072</v>
      </c>
      <c r="G2741" s="9" t="s">
        <v>1443</v>
      </c>
      <c r="H2741" s="11"/>
      <c r="I2741" s="12"/>
      <c r="J2741" s="12"/>
      <c r="K2741" s="12"/>
      <c r="L2741" s="12">
        <f t="array" ref="L2741">IFERROR(LOOKUP(2^15,SEARCH({"40A","63A","80A","100A","125A","160A","200A","250A","400A","630A","800A","1000A","1250A","1600A","2000A","2500A","3200A","4000A","5000A","6300A"},UPPER(D2741)),{40,63,80,100,125,160,200,250,400,630,800,1000,1250,1600,2000,2500,3200,4000,5000,6300}),0)</f>
        <v>4000</v>
      </c>
      <c r="M2741" s="9" t="str">
        <f t="shared" si="211"/>
        <v>Wall Flange</v>
      </c>
      <c r="N2741" s="9" t="str">
        <f t="shared" si="212"/>
        <v>AL</v>
      </c>
      <c r="O2741" s="13" t="str">
        <f t="shared" si="213"/>
        <v>None</v>
      </c>
      <c r="P2741" s="9" t="str">
        <f t="shared" si="214"/>
        <v>None</v>
      </c>
      <c r="Q2741" s="9" t="str">
        <f t="shared" si="215"/>
        <v>0</v>
      </c>
      <c r="R27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41" s="14" t="str">
        <f>IF(ProjectsDB[[#This Row],[Item Type]]="Straight Plug-In",_xlfn.TEXTJOIN("-",TRUE,M2741&amp;"-"&amp;_xlfn.LET(_xlpm.txt,ProjectsDB[[#This Row],[Assembly]],_xlpm.pos,FIND("SP",_xlpm.txt),_xlpm.pre,LEFT(_xlpm.txt,_xlpm.pos-1),IF(RIGHT(_xlpm.pre,3)="123","3PL",IF(RIGHT(_xlpm.pre,2)="12","2PL",IF(RIGHT(_xlpm.pre,1)="1","1PL","3PL")))),N2741,O2741,P2741,Q2741&amp;"W",R2741),_xlfn.TEXTJOIN("-",TRUE,M2741,N2741,O2741,P2741,Q2741&amp;"W",R2741))</f>
        <v>Wall Flange-AL-None-None-0W-2</v>
      </c>
      <c r="T2741" s="14" t="str">
        <f>IF(COUNTIF(Cycletime[Element Desc.],ProjectsDB[[#This Row],[Element Desc.]])&gt;0,"Found","Not Found")</f>
        <v>Found</v>
      </c>
    </row>
    <row r="2742" spans="2:20" x14ac:dyDescent="0.25">
      <c r="B2742" s="8" t="s">
        <v>5662</v>
      </c>
      <c r="C2742" s="9" t="s">
        <v>5386</v>
      </c>
      <c r="D2742" s="9" t="s">
        <v>5387</v>
      </c>
      <c r="E2742" s="10">
        <v>810</v>
      </c>
      <c r="F2742" s="9" t="s">
        <v>5072</v>
      </c>
      <c r="G2742" s="9" t="s">
        <v>1443</v>
      </c>
      <c r="H2742" s="11"/>
      <c r="I2742" s="12"/>
      <c r="J2742" s="12"/>
      <c r="K2742" s="12"/>
      <c r="L2742" s="12">
        <f t="array" ref="L2742">IFERROR(LOOKUP(2^15,SEARCH({"40A","63A","80A","100A","125A","160A","200A","250A","400A","630A","800A","1000A","1250A","1600A","2000A","2500A","3200A","4000A","5000A","6300A"},UPPER(D2742)),{40,63,80,100,125,160,200,250,400,630,800,1000,1250,1600,2000,2500,3200,4000,5000,6300}),0)</f>
        <v>5000</v>
      </c>
      <c r="M2742" s="9" t="str">
        <f t="shared" si="211"/>
        <v>Hanger Support</v>
      </c>
      <c r="N2742" s="9" t="str">
        <f t="shared" si="212"/>
        <v>CU</v>
      </c>
      <c r="O2742" s="13" t="str">
        <f t="shared" si="213"/>
        <v>None</v>
      </c>
      <c r="P2742" s="9" t="str">
        <f t="shared" si="214"/>
        <v>None</v>
      </c>
      <c r="Q2742" s="9" t="str">
        <f t="shared" si="215"/>
        <v>0</v>
      </c>
      <c r="R27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42" s="14" t="str">
        <f>IF(ProjectsDB[[#This Row],[Item Type]]="Straight Plug-In",_xlfn.TEXTJOIN("-",TRUE,M2742&amp;"-"&amp;_xlfn.LET(_xlpm.txt,ProjectsDB[[#This Row],[Assembly]],_xlpm.pos,FIND("SP",_xlpm.txt),_xlpm.pre,LEFT(_xlpm.txt,_xlpm.pos-1),IF(RIGHT(_xlpm.pre,3)="123","3PL",IF(RIGHT(_xlpm.pre,2)="12","2PL",IF(RIGHT(_xlpm.pre,1)="1","1PL","3PL")))),N2742,O2742,P2742,Q2742&amp;"W",R2742),_xlfn.TEXTJOIN("-",TRUE,M2742,N2742,O2742,P2742,Q2742&amp;"W",R2742))</f>
        <v>Hanger Support-CU-None-None-0W-2</v>
      </c>
      <c r="T2742" s="14" t="str">
        <f>IF(COUNTIF(Cycletime[Element Desc.],ProjectsDB[[#This Row],[Element Desc.]])&gt;0,"Found","Not Found")</f>
        <v>Found</v>
      </c>
    </row>
    <row r="2743" spans="2:20" x14ac:dyDescent="0.25">
      <c r="B2743" s="8" t="s">
        <v>5663</v>
      </c>
      <c r="C2743" s="9" t="s">
        <v>5389</v>
      </c>
      <c r="D2743" s="9" t="s">
        <v>5390</v>
      </c>
      <c r="E2743" s="10">
        <v>89</v>
      </c>
      <c r="F2743" s="9" t="s">
        <v>5072</v>
      </c>
      <c r="G2743" s="9" t="s">
        <v>1443</v>
      </c>
      <c r="H2743" s="11"/>
      <c r="I2743" s="12"/>
      <c r="J2743" s="12"/>
      <c r="K2743" s="12"/>
      <c r="L2743" s="12">
        <f t="array" ref="L2743">IFERROR(LOOKUP(2^15,SEARCH({"40A","63A","80A","100A","125A","160A","200A","250A","400A","630A","800A","1000A","1250A","1600A","2000A","2500A","3200A","4000A","5000A","6300A"},UPPER(D2743)),{40,63,80,100,125,160,200,250,400,630,800,1000,1250,1600,2000,2500,3200,4000,5000,6300}),0)</f>
        <v>5000</v>
      </c>
      <c r="M2743" s="9" t="str">
        <f t="shared" si="211"/>
        <v>Hanger Support</v>
      </c>
      <c r="N2743" s="9" t="str">
        <f t="shared" si="212"/>
        <v>CU</v>
      </c>
      <c r="O2743" s="13" t="str">
        <f t="shared" si="213"/>
        <v>None</v>
      </c>
      <c r="P2743" s="9" t="str">
        <f t="shared" si="214"/>
        <v>None</v>
      </c>
      <c r="Q2743" s="9" t="str">
        <f t="shared" si="215"/>
        <v>0</v>
      </c>
      <c r="R27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43" s="14" t="str">
        <f>IF(ProjectsDB[[#This Row],[Item Type]]="Straight Plug-In",_xlfn.TEXTJOIN("-",TRUE,M2743&amp;"-"&amp;_xlfn.LET(_xlpm.txt,ProjectsDB[[#This Row],[Assembly]],_xlpm.pos,FIND("SP",_xlpm.txt),_xlpm.pre,LEFT(_xlpm.txt,_xlpm.pos-1),IF(RIGHT(_xlpm.pre,3)="123","3PL",IF(RIGHT(_xlpm.pre,2)="12","2PL",IF(RIGHT(_xlpm.pre,1)="1","1PL","3PL")))),N2743,O2743,P2743,Q2743&amp;"W",R2743),_xlfn.TEXTJOIN("-",TRUE,M2743,N2743,O2743,P2743,Q2743&amp;"W",R2743))</f>
        <v>Hanger Support-CU-None-None-0W-2</v>
      </c>
      <c r="T2743" s="14" t="str">
        <f>IF(COUNTIF(Cycletime[Element Desc.],ProjectsDB[[#This Row],[Element Desc.]])&gt;0,"Found","Not Found")</f>
        <v>Found</v>
      </c>
    </row>
    <row r="2744" spans="2:20" x14ac:dyDescent="0.25">
      <c r="B2744" s="8" t="s">
        <v>5664</v>
      </c>
      <c r="C2744" s="9" t="s">
        <v>5392</v>
      </c>
      <c r="D2744" s="9" t="s">
        <v>5393</v>
      </c>
      <c r="E2744" s="10">
        <v>11</v>
      </c>
      <c r="F2744" s="9" t="s">
        <v>5072</v>
      </c>
      <c r="G2744" s="9" t="s">
        <v>1443</v>
      </c>
      <c r="H2744" s="11"/>
      <c r="I2744" s="12"/>
      <c r="J2744" s="12"/>
      <c r="K2744" s="12"/>
      <c r="L2744" s="12">
        <f t="array" ref="L2744">IFERROR(LOOKUP(2^15,SEARCH({"40A","63A","80A","100A","125A","160A","200A","250A","400A","630A","800A","1000A","1250A","1600A","2000A","2500A","3200A","4000A","5000A","6300A"},UPPER(D2744)),{40,63,80,100,125,160,200,250,400,630,800,1000,1250,1600,2000,2500,3200,4000,5000,6300}),0)</f>
        <v>5000</v>
      </c>
      <c r="M2744" s="9" t="str">
        <f t="shared" si="211"/>
        <v>Wall Flange</v>
      </c>
      <c r="N2744" s="9" t="str">
        <f t="shared" si="212"/>
        <v>AL</v>
      </c>
      <c r="O2744" s="13" t="str">
        <f t="shared" si="213"/>
        <v>None</v>
      </c>
      <c r="P2744" s="9" t="str">
        <f t="shared" si="214"/>
        <v>None</v>
      </c>
      <c r="Q2744" s="9" t="str">
        <f t="shared" si="215"/>
        <v>0</v>
      </c>
      <c r="R27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2744" s="14" t="str">
        <f>IF(ProjectsDB[[#This Row],[Item Type]]="Straight Plug-In",_xlfn.TEXTJOIN("-",TRUE,M2744&amp;"-"&amp;_xlfn.LET(_xlpm.txt,ProjectsDB[[#This Row],[Assembly]],_xlpm.pos,FIND("SP",_xlpm.txt),_xlpm.pre,LEFT(_xlpm.txt,_xlpm.pos-1),IF(RIGHT(_xlpm.pre,3)="123","3PL",IF(RIGHT(_xlpm.pre,2)="12","2PL",IF(RIGHT(_xlpm.pre,1)="1","1PL","3PL")))),N2744,O2744,P2744,Q2744&amp;"W",R2744),_xlfn.TEXTJOIN("-",TRUE,M2744,N2744,O2744,P2744,Q2744&amp;"W",R2744))</f>
        <v>Wall Flange-AL-None-None-0W-3</v>
      </c>
      <c r="T2744" s="14" t="str">
        <f>IF(COUNTIF(Cycletime[Element Desc.],ProjectsDB[[#This Row],[Element Desc.]])&gt;0,"Found","Not Found")</f>
        <v>Found</v>
      </c>
    </row>
    <row r="2745" spans="2:20" x14ac:dyDescent="0.25">
      <c r="B2745" s="8" t="s">
        <v>5665</v>
      </c>
      <c r="C2745" s="9" t="s">
        <v>5666</v>
      </c>
      <c r="D2745" s="9" t="s">
        <v>5667</v>
      </c>
      <c r="E2745" s="10">
        <v>2</v>
      </c>
      <c r="F2745" s="9" t="s">
        <v>5072</v>
      </c>
      <c r="G2745" s="9" t="s">
        <v>1443</v>
      </c>
      <c r="H2745" s="11"/>
      <c r="I2745" s="12"/>
      <c r="J2745" s="12"/>
      <c r="K2745" s="12"/>
      <c r="L2745" s="12">
        <f t="array" ref="L2745">IFERROR(LOOKUP(2^15,SEARCH({"40A","63A","80A","100A","125A","160A","200A","250A","400A","630A","800A","1000A","1250A","1600A","2000A","2500A","3200A","4000A","5000A","6300A"},UPPER(D2745)),{40,63,80,100,125,160,200,250,400,630,800,1000,1250,1600,2000,2500,3200,4000,5000,6300}),0)</f>
        <v>2500</v>
      </c>
      <c r="M2745" s="9" t="str">
        <f t="shared" si="211"/>
        <v>Flexible Link</v>
      </c>
      <c r="N2745" s="9" t="str">
        <f t="shared" si="212"/>
        <v>CU</v>
      </c>
      <c r="O2745" s="13" t="str">
        <f t="shared" si="213"/>
        <v>None</v>
      </c>
      <c r="P2745" s="9" t="str">
        <f t="shared" si="214"/>
        <v>None</v>
      </c>
      <c r="Q2745" s="9" t="str">
        <f t="shared" si="215"/>
        <v>0</v>
      </c>
      <c r="R27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45" s="14" t="str">
        <f>IF(ProjectsDB[[#This Row],[Item Type]]="Straight Plug-In",_xlfn.TEXTJOIN("-",TRUE,M2745&amp;"-"&amp;_xlfn.LET(_xlpm.txt,ProjectsDB[[#This Row],[Assembly]],_xlpm.pos,FIND("SP",_xlpm.txt),_xlpm.pre,LEFT(_xlpm.txt,_xlpm.pos-1),IF(RIGHT(_xlpm.pre,3)="123","3PL",IF(RIGHT(_xlpm.pre,2)="12","2PL",IF(RIGHT(_xlpm.pre,1)="1","1PL","3PL")))),N2745,O2745,P2745,Q2745&amp;"W",R2745),_xlfn.TEXTJOIN("-",TRUE,M2745,N2745,O2745,P2745,Q2745&amp;"W",R2745))</f>
        <v>Flexible Link-CU-None-None-0W-1</v>
      </c>
      <c r="T2745" s="14" t="str">
        <f>IF(COUNTIF(Cycletime[Element Desc.],ProjectsDB[[#This Row],[Element Desc.]])&gt;0,"Found","Not Found")</f>
        <v>Found</v>
      </c>
    </row>
    <row r="2746" spans="2:20" x14ac:dyDescent="0.25">
      <c r="B2746" s="8" t="s">
        <v>5668</v>
      </c>
      <c r="C2746" s="9" t="s">
        <v>5669</v>
      </c>
      <c r="D2746" s="9" t="s">
        <v>5670</v>
      </c>
      <c r="E2746" s="10">
        <v>4</v>
      </c>
      <c r="F2746" s="9" t="s">
        <v>5072</v>
      </c>
      <c r="G2746" s="9" t="s">
        <v>1443</v>
      </c>
      <c r="H2746" s="11"/>
      <c r="I2746" s="12"/>
      <c r="J2746" s="12"/>
      <c r="K2746" s="12"/>
      <c r="L2746" s="12">
        <f t="array" ref="L2746">IFERROR(LOOKUP(2^15,SEARCH({"40A","63A","80A","100A","125A","160A","200A","250A","400A","630A","800A","1000A","1250A","1600A","2000A","2500A","3200A","4000A","5000A","6300A"},UPPER(D2746)),{40,63,80,100,125,160,200,250,400,630,800,1000,1250,1600,2000,2500,3200,4000,5000,6300}),0)</f>
        <v>5000</v>
      </c>
      <c r="M2746" s="9" t="str">
        <f t="shared" si="211"/>
        <v>Flexible Link</v>
      </c>
      <c r="N2746" s="9" t="str">
        <f t="shared" si="212"/>
        <v>CU</v>
      </c>
      <c r="O2746" s="13" t="str">
        <f t="shared" si="213"/>
        <v>None</v>
      </c>
      <c r="P2746" s="9" t="str">
        <f t="shared" si="214"/>
        <v>None</v>
      </c>
      <c r="Q2746" s="9" t="str">
        <f t="shared" si="215"/>
        <v>0</v>
      </c>
      <c r="R27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46" s="14" t="str">
        <f>IF(ProjectsDB[[#This Row],[Item Type]]="Straight Plug-In",_xlfn.TEXTJOIN("-",TRUE,M2746&amp;"-"&amp;_xlfn.LET(_xlpm.txt,ProjectsDB[[#This Row],[Assembly]],_xlpm.pos,FIND("SP",_xlpm.txt),_xlpm.pre,LEFT(_xlpm.txt,_xlpm.pos-1),IF(RIGHT(_xlpm.pre,3)="123","3PL",IF(RIGHT(_xlpm.pre,2)="12","2PL",IF(RIGHT(_xlpm.pre,1)="1","1PL","3PL")))),N2746,O2746,P2746,Q2746&amp;"W",R2746),_xlfn.TEXTJOIN("-",TRUE,M2746,N2746,O2746,P2746,Q2746&amp;"W",R2746))</f>
        <v>Flexible Link-CU-None-None-0W-2</v>
      </c>
      <c r="T2746" s="14" t="str">
        <f>IF(COUNTIF(Cycletime[Element Desc.],ProjectsDB[[#This Row],[Element Desc.]])&gt;0,"Found","Not Found")</f>
        <v>Found</v>
      </c>
    </row>
    <row r="2747" spans="2:20" x14ac:dyDescent="0.25">
      <c r="B2747" s="8" t="s">
        <v>5671</v>
      </c>
      <c r="C2747" s="9" t="s">
        <v>2182</v>
      </c>
      <c r="D2747" s="9" t="s">
        <v>2183</v>
      </c>
      <c r="E2747" s="10">
        <v>2</v>
      </c>
      <c r="F2747" s="9" t="s">
        <v>5072</v>
      </c>
      <c r="G2747" s="9" t="s">
        <v>1443</v>
      </c>
      <c r="H2747" s="11"/>
      <c r="I2747" s="12"/>
      <c r="J2747" s="12"/>
      <c r="K2747" s="12"/>
      <c r="L2747" s="12">
        <f t="array" ref="L2747">IFERROR(LOOKUP(2^15,SEARCH({"40A","63A","80A","100A","125A","160A","200A","250A","400A","630A","800A","1000A","1250A","1600A","2000A","2500A","3200A","4000A","5000A","6300A"},UPPER(D2747)),{40,63,80,100,125,160,200,250,400,630,800,1000,1250,1600,2000,2500,3200,4000,5000,6300}),0)</f>
        <v>2500</v>
      </c>
      <c r="M2747" s="9" t="str">
        <f t="shared" si="211"/>
        <v>End Cover</v>
      </c>
      <c r="N2747" s="9" t="str">
        <f t="shared" si="212"/>
        <v>CU</v>
      </c>
      <c r="O2747" s="13" t="str">
        <f t="shared" si="213"/>
        <v>None</v>
      </c>
      <c r="P2747" s="9" t="str">
        <f t="shared" si="214"/>
        <v>None</v>
      </c>
      <c r="Q2747" s="9" t="str">
        <f t="shared" si="215"/>
        <v>0</v>
      </c>
      <c r="R27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747" s="14" t="str">
        <f>IF(ProjectsDB[[#This Row],[Item Type]]="Straight Plug-In",_xlfn.TEXTJOIN("-",TRUE,M2747&amp;"-"&amp;_xlfn.LET(_xlpm.txt,ProjectsDB[[#This Row],[Assembly]],_xlpm.pos,FIND("SP",_xlpm.txt),_xlpm.pre,LEFT(_xlpm.txt,_xlpm.pos-1),IF(RIGHT(_xlpm.pre,3)="123","3PL",IF(RIGHT(_xlpm.pre,2)="12","2PL",IF(RIGHT(_xlpm.pre,1)="1","1PL","3PL")))),N2747,O2747,P2747,Q2747&amp;"W",R2747),_xlfn.TEXTJOIN("-",TRUE,M2747,N2747,O2747,P2747,Q2747&amp;"W",R2747))</f>
        <v>End Cover-CU-None-None-0W-1</v>
      </c>
      <c r="T2747" s="14" t="str">
        <f>IF(COUNTIF(Cycletime[Element Desc.],ProjectsDB[[#This Row],[Element Desc.]])&gt;0,"Found","Not Found")</f>
        <v>Found</v>
      </c>
    </row>
    <row r="2748" spans="2:20" x14ac:dyDescent="0.25">
      <c r="B2748" s="8" t="s">
        <v>5672</v>
      </c>
      <c r="C2748" s="9" t="s">
        <v>5673</v>
      </c>
      <c r="D2748" s="9" t="s">
        <v>5674</v>
      </c>
      <c r="E2748" s="10">
        <v>1</v>
      </c>
      <c r="F2748" s="9" t="s">
        <v>5072</v>
      </c>
      <c r="G2748" s="9" t="s">
        <v>1443</v>
      </c>
      <c r="H2748" s="11"/>
      <c r="I2748" s="12"/>
      <c r="J2748" s="12"/>
      <c r="K2748" s="12"/>
      <c r="L2748" s="12">
        <f t="array" ref="L2748">IFERROR(LOOKUP(2^15,SEARCH({"40A","63A","80A","100A","125A","160A","200A","250A","400A","630A","800A","1000A","1250A","1600A","2000A","2500A","3200A","4000A","5000A","6300A"},UPPER(D2748)),{40,63,80,100,125,160,200,250,400,630,800,1000,1250,1600,2000,2500,3200,4000,5000,6300}),0)</f>
        <v>3200</v>
      </c>
      <c r="M2748" s="9" t="str">
        <f t="shared" si="211"/>
        <v>End Cover</v>
      </c>
      <c r="N2748" s="9" t="str">
        <f t="shared" si="212"/>
        <v>CU</v>
      </c>
      <c r="O2748" s="13" t="str">
        <f t="shared" si="213"/>
        <v>None</v>
      </c>
      <c r="P2748" s="9" t="str">
        <f t="shared" si="214"/>
        <v>None</v>
      </c>
      <c r="Q2748" s="9" t="str">
        <f t="shared" si="215"/>
        <v>0</v>
      </c>
      <c r="R27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48" s="14" t="str">
        <f>IF(ProjectsDB[[#This Row],[Item Type]]="Straight Plug-In",_xlfn.TEXTJOIN("-",TRUE,M2748&amp;"-"&amp;_xlfn.LET(_xlpm.txt,ProjectsDB[[#This Row],[Assembly]],_xlpm.pos,FIND("SP",_xlpm.txt),_xlpm.pre,LEFT(_xlpm.txt,_xlpm.pos-1),IF(RIGHT(_xlpm.pre,3)="123","3PL",IF(RIGHT(_xlpm.pre,2)="12","2PL",IF(RIGHT(_xlpm.pre,1)="1","1PL","3PL")))),N2748,O2748,P2748,Q2748&amp;"W",R2748),_xlfn.TEXTJOIN("-",TRUE,M2748,N2748,O2748,P2748,Q2748&amp;"W",R2748))</f>
        <v>End Cover-CU-None-None-0W-2</v>
      </c>
      <c r="T2748" s="14" t="str">
        <f>IF(COUNTIF(Cycletime[Element Desc.],ProjectsDB[[#This Row],[Element Desc.]])&gt;0,"Found","Not Found")</f>
        <v>Found</v>
      </c>
    </row>
    <row r="2749" spans="2:20" x14ac:dyDescent="0.25">
      <c r="B2749" s="8" t="s">
        <v>5675</v>
      </c>
      <c r="C2749" s="9" t="s">
        <v>5496</v>
      </c>
      <c r="D2749" s="9" t="s">
        <v>5497</v>
      </c>
      <c r="E2749" s="10">
        <v>2</v>
      </c>
      <c r="F2749" s="9" t="s">
        <v>5072</v>
      </c>
      <c r="G2749" s="9" t="s">
        <v>1443</v>
      </c>
      <c r="H2749" s="11"/>
      <c r="I2749" s="12">
        <v>3000</v>
      </c>
      <c r="J2749" s="12">
        <v>3000</v>
      </c>
      <c r="K2749" s="12"/>
      <c r="L2749" s="12">
        <f t="array" ref="L2749">IFERROR(LOOKUP(2^15,SEARCH({"40A","63A","80A","100A","125A","160A","200A","250A","400A","630A","800A","1000A","1250A","1600A","2000A","2500A","3200A","4000A","5000A","6300A"},UPPER(D2749)),{40,63,80,100,125,160,200,250,400,630,800,1000,1250,1600,2000,2500,3200,4000,5000,6300}),0)</f>
        <v>3200</v>
      </c>
      <c r="M2749" s="9" t="str">
        <f t="shared" si="211"/>
        <v>Straight Feeder</v>
      </c>
      <c r="N2749" s="9" t="str">
        <f t="shared" si="212"/>
        <v>CU</v>
      </c>
      <c r="O2749" s="13" t="str">
        <f t="shared" si="213"/>
        <v>Silver</v>
      </c>
      <c r="P2749" s="9" t="str">
        <f t="shared" si="214"/>
        <v>Epoxy</v>
      </c>
      <c r="Q2749" s="9" t="str">
        <f t="shared" si="215"/>
        <v>5</v>
      </c>
      <c r="R27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49" s="14" t="str">
        <f>IF(ProjectsDB[[#This Row],[Item Type]]="Straight Plug-In",_xlfn.TEXTJOIN("-",TRUE,M2749&amp;"-"&amp;_xlfn.LET(_xlpm.txt,ProjectsDB[[#This Row],[Assembly]],_xlpm.pos,FIND("SP",_xlpm.txt),_xlpm.pre,LEFT(_xlpm.txt,_xlpm.pos-1),IF(RIGHT(_xlpm.pre,3)="123","3PL",IF(RIGHT(_xlpm.pre,2)="12","2PL",IF(RIGHT(_xlpm.pre,1)="1","1PL","3PL")))),N2749,O2749,P2749,Q2749&amp;"W",R2749),_xlfn.TEXTJOIN("-",TRUE,M2749,N2749,O2749,P2749,Q2749&amp;"W",R2749))</f>
        <v>Straight Feeder-CU-Silver-Epoxy-5W-2</v>
      </c>
      <c r="T2749" s="14" t="str">
        <f>IF(COUNTIF(Cycletime[Element Desc.],ProjectsDB[[#This Row],[Element Desc.]])&gt;0,"Found","Not Found")</f>
        <v>Found</v>
      </c>
    </row>
    <row r="2750" spans="2:20" x14ac:dyDescent="0.25">
      <c r="B2750" s="8" t="s">
        <v>5676</v>
      </c>
      <c r="C2750" s="9" t="s">
        <v>5322</v>
      </c>
      <c r="D2750" s="9" t="s">
        <v>5323</v>
      </c>
      <c r="E2750" s="10">
        <v>1</v>
      </c>
      <c r="F2750" s="9" t="s">
        <v>5072</v>
      </c>
      <c r="G2750" s="9" t="s">
        <v>1443</v>
      </c>
      <c r="H2750" s="11"/>
      <c r="I2750" s="12">
        <v>425</v>
      </c>
      <c r="J2750" s="12">
        <v>425</v>
      </c>
      <c r="K2750" s="12"/>
      <c r="L2750" s="12">
        <f t="array" ref="L2750">IFERROR(LOOKUP(2^15,SEARCH({"40A","63A","80A","100A","125A","160A","200A","250A","400A","630A","800A","1000A","1250A","1600A","2000A","2500A","3200A","4000A","5000A","6300A"},UPPER(D2750)),{40,63,80,100,125,160,200,250,400,630,800,1000,1250,1600,2000,2500,3200,4000,5000,6300}),0)</f>
        <v>3200</v>
      </c>
      <c r="M2750" s="9" t="str">
        <f t="shared" si="211"/>
        <v>Flange Straight</v>
      </c>
      <c r="N2750" s="9" t="str">
        <f t="shared" si="212"/>
        <v>CU</v>
      </c>
      <c r="O2750" s="13" t="str">
        <f t="shared" si="213"/>
        <v>Silver</v>
      </c>
      <c r="P2750" s="9" t="str">
        <f t="shared" si="214"/>
        <v>Epoxy</v>
      </c>
      <c r="Q2750" s="9" t="str">
        <f t="shared" si="215"/>
        <v>5</v>
      </c>
      <c r="R27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50" s="14" t="str">
        <f>IF(ProjectsDB[[#This Row],[Item Type]]="Straight Plug-In",_xlfn.TEXTJOIN("-",TRUE,M2750&amp;"-"&amp;_xlfn.LET(_xlpm.txt,ProjectsDB[[#This Row],[Assembly]],_xlpm.pos,FIND("SP",_xlpm.txt),_xlpm.pre,LEFT(_xlpm.txt,_xlpm.pos-1),IF(RIGHT(_xlpm.pre,3)="123","3PL",IF(RIGHT(_xlpm.pre,2)="12","2PL",IF(RIGHT(_xlpm.pre,1)="1","1PL","3PL")))),N2750,O2750,P2750,Q2750&amp;"W",R2750),_xlfn.TEXTJOIN("-",TRUE,M2750,N2750,O2750,P2750,Q2750&amp;"W",R2750))</f>
        <v>Flange Straight-CU-Silver-Epoxy-5W-2</v>
      </c>
      <c r="T2750" s="14" t="str">
        <f>IF(COUNTIF(Cycletime[Element Desc.],ProjectsDB[[#This Row],[Element Desc.]])&gt;0,"Found","Not Found")</f>
        <v>Found</v>
      </c>
    </row>
    <row r="2751" spans="2:20" x14ac:dyDescent="0.25">
      <c r="B2751" s="8" t="s">
        <v>5677</v>
      </c>
      <c r="C2751" s="9" t="s">
        <v>5338</v>
      </c>
      <c r="D2751" s="9" t="s">
        <v>5339</v>
      </c>
      <c r="E2751" s="10">
        <v>2</v>
      </c>
      <c r="F2751" s="9" t="s">
        <v>5072</v>
      </c>
      <c r="G2751" s="9" t="s">
        <v>1443</v>
      </c>
      <c r="H2751" s="11"/>
      <c r="I2751" s="12">
        <v>300</v>
      </c>
      <c r="J2751" s="12">
        <v>300</v>
      </c>
      <c r="K2751" s="12"/>
      <c r="L2751" s="12">
        <f t="array" ref="L2751">IFERROR(LOOKUP(2^15,SEARCH({"40A","63A","80A","100A","125A","160A","200A","250A","400A","630A","800A","1000A","1250A","1600A","2000A","2500A","3200A","4000A","5000A","6300A"},UPPER(D2751)),{40,63,80,100,125,160,200,250,400,630,800,1000,1250,1600,2000,2500,3200,4000,5000,6300}),0)</f>
        <v>3200</v>
      </c>
      <c r="M2751" s="9" t="str">
        <f t="shared" si="211"/>
        <v>Elbow Flat</v>
      </c>
      <c r="N2751" s="9" t="str">
        <f t="shared" si="212"/>
        <v>CU</v>
      </c>
      <c r="O2751" s="13" t="str">
        <f t="shared" si="213"/>
        <v>Silver</v>
      </c>
      <c r="P2751" s="9" t="str">
        <f t="shared" si="214"/>
        <v>Epoxy</v>
      </c>
      <c r="Q2751" s="9" t="str">
        <f t="shared" si="215"/>
        <v>5</v>
      </c>
      <c r="R27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51" s="14" t="str">
        <f>IF(ProjectsDB[[#This Row],[Item Type]]="Straight Plug-In",_xlfn.TEXTJOIN("-",TRUE,M2751&amp;"-"&amp;_xlfn.LET(_xlpm.txt,ProjectsDB[[#This Row],[Assembly]],_xlpm.pos,FIND("SP",_xlpm.txt),_xlpm.pre,LEFT(_xlpm.txt,_xlpm.pos-1),IF(RIGHT(_xlpm.pre,3)="123","3PL",IF(RIGHT(_xlpm.pre,2)="12","2PL",IF(RIGHT(_xlpm.pre,1)="1","1PL","3PL")))),N2751,O2751,P2751,Q2751&amp;"W",R2751),_xlfn.TEXTJOIN("-",TRUE,M2751,N2751,O2751,P2751,Q2751&amp;"W",R2751))</f>
        <v>Elbow Flat-CU-Silver-Epoxy-5W-2</v>
      </c>
      <c r="T2751" s="14" t="str">
        <f>IF(COUNTIF(Cycletime[Element Desc.],ProjectsDB[[#This Row],[Element Desc.]])&gt;0,"Found","Not Found")</f>
        <v>Found</v>
      </c>
    </row>
    <row r="2752" spans="2:20" x14ac:dyDescent="0.25">
      <c r="B2752" s="8" t="s">
        <v>5678</v>
      </c>
      <c r="C2752" s="9" t="s">
        <v>5679</v>
      </c>
      <c r="D2752" s="9" t="s">
        <v>5680</v>
      </c>
      <c r="E2752" s="10">
        <v>1</v>
      </c>
      <c r="F2752" s="9" t="s">
        <v>5072</v>
      </c>
      <c r="G2752" s="9" t="s">
        <v>1443</v>
      </c>
      <c r="H2752" s="11"/>
      <c r="I2752" s="12">
        <v>300</v>
      </c>
      <c r="J2752" s="12">
        <v>300</v>
      </c>
      <c r="K2752" s="12"/>
      <c r="L2752" s="12">
        <f t="array" ref="L2752">IFERROR(LOOKUP(2^15,SEARCH({"40A","63A","80A","100A","125A","160A","200A","250A","400A","630A","800A","1000A","1250A","1600A","2000A","2500A","3200A","4000A","5000A","6300A"},UPPER(D2752)),{40,63,80,100,125,160,200,250,400,630,800,1000,1250,1600,2000,2500,3200,4000,5000,6300}),0)</f>
        <v>3200</v>
      </c>
      <c r="M2752" s="9" t="str">
        <f t="shared" si="211"/>
        <v>Elbow Flat</v>
      </c>
      <c r="N2752" s="9" t="str">
        <f t="shared" si="212"/>
        <v>CU</v>
      </c>
      <c r="O2752" s="13" t="str">
        <f t="shared" si="213"/>
        <v>Silver</v>
      </c>
      <c r="P2752" s="9" t="str">
        <f t="shared" si="214"/>
        <v>Epoxy</v>
      </c>
      <c r="Q2752" s="9" t="str">
        <f t="shared" si="215"/>
        <v>5</v>
      </c>
      <c r="R27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52" s="14" t="str">
        <f>IF(ProjectsDB[[#This Row],[Item Type]]="Straight Plug-In",_xlfn.TEXTJOIN("-",TRUE,M2752&amp;"-"&amp;_xlfn.LET(_xlpm.txt,ProjectsDB[[#This Row],[Assembly]],_xlpm.pos,FIND("SP",_xlpm.txt),_xlpm.pre,LEFT(_xlpm.txt,_xlpm.pos-1),IF(RIGHT(_xlpm.pre,3)="123","3PL",IF(RIGHT(_xlpm.pre,2)="12","2PL",IF(RIGHT(_xlpm.pre,1)="1","1PL","3PL")))),N2752,O2752,P2752,Q2752&amp;"W",R2752),_xlfn.TEXTJOIN("-",TRUE,M2752,N2752,O2752,P2752,Q2752&amp;"W",R2752))</f>
        <v>Elbow Flat-CU-Silver-Epoxy-5W-2</v>
      </c>
      <c r="T2752" s="14" t="str">
        <f>IF(COUNTIF(Cycletime[Element Desc.],ProjectsDB[[#This Row],[Element Desc.]])&gt;0,"Found","Not Found")</f>
        <v>Found</v>
      </c>
    </row>
    <row r="2753" spans="2:20" x14ac:dyDescent="0.25">
      <c r="B2753" s="8" t="s">
        <v>5681</v>
      </c>
      <c r="C2753" s="9" t="s">
        <v>5345</v>
      </c>
      <c r="D2753" s="9" t="s">
        <v>5346</v>
      </c>
      <c r="E2753" s="10">
        <v>2</v>
      </c>
      <c r="F2753" s="9" t="s">
        <v>5072</v>
      </c>
      <c r="G2753" s="9" t="s">
        <v>1443</v>
      </c>
      <c r="H2753" s="11"/>
      <c r="I2753" s="12">
        <v>430</v>
      </c>
      <c r="J2753" s="12">
        <v>430</v>
      </c>
      <c r="K2753" s="12"/>
      <c r="L2753" s="12">
        <f t="array" ref="L2753">IFERROR(LOOKUP(2^15,SEARCH({"40A","63A","80A","100A","125A","160A","200A","250A","400A","630A","800A","1000A","1250A","1600A","2000A","2500A","3200A","4000A","5000A","6300A"},UPPER(D2753)),{40,63,80,100,125,160,200,250,400,630,800,1000,1250,1600,2000,2500,3200,4000,5000,6300}),0)</f>
        <v>3200</v>
      </c>
      <c r="M2753" s="9" t="str">
        <f t="shared" si="211"/>
        <v>Elbow Edge</v>
      </c>
      <c r="N2753" s="9" t="str">
        <f t="shared" si="212"/>
        <v>CU</v>
      </c>
      <c r="O2753" s="13" t="str">
        <f t="shared" si="213"/>
        <v>Silver</v>
      </c>
      <c r="P2753" s="9" t="str">
        <f t="shared" si="214"/>
        <v>Epoxy</v>
      </c>
      <c r="Q2753" s="9" t="str">
        <f t="shared" si="215"/>
        <v>5</v>
      </c>
      <c r="R27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53" s="14" t="str">
        <f>IF(ProjectsDB[[#This Row],[Item Type]]="Straight Plug-In",_xlfn.TEXTJOIN("-",TRUE,M2753&amp;"-"&amp;_xlfn.LET(_xlpm.txt,ProjectsDB[[#This Row],[Assembly]],_xlpm.pos,FIND("SP",_xlpm.txt),_xlpm.pre,LEFT(_xlpm.txt,_xlpm.pos-1),IF(RIGHT(_xlpm.pre,3)="123","3PL",IF(RIGHT(_xlpm.pre,2)="12","2PL",IF(RIGHT(_xlpm.pre,1)="1","1PL","3PL")))),N2753,O2753,P2753,Q2753&amp;"W",R2753),_xlfn.TEXTJOIN("-",TRUE,M2753,N2753,O2753,P2753,Q2753&amp;"W",R2753))</f>
        <v>Elbow Edge-CU-Silver-Epoxy-5W-2</v>
      </c>
      <c r="T2753" s="14" t="str">
        <f>IF(COUNTIF(Cycletime[Element Desc.],ProjectsDB[[#This Row],[Element Desc.]])&gt;0,"Found","Not Found")</f>
        <v>Found</v>
      </c>
    </row>
    <row r="2754" spans="2:20" x14ac:dyDescent="0.25">
      <c r="B2754" s="8" t="s">
        <v>5682</v>
      </c>
      <c r="C2754" s="9" t="s">
        <v>5683</v>
      </c>
      <c r="D2754" s="9" t="s">
        <v>5684</v>
      </c>
      <c r="E2754" s="10">
        <v>1</v>
      </c>
      <c r="F2754" s="9" t="s">
        <v>5072</v>
      </c>
      <c r="G2754" s="9" t="s">
        <v>1443</v>
      </c>
      <c r="H2754" s="11"/>
      <c r="I2754" s="12">
        <v>430</v>
      </c>
      <c r="J2754" s="12">
        <v>430</v>
      </c>
      <c r="K2754" s="12"/>
      <c r="L2754" s="12">
        <f t="array" ref="L2754">IFERROR(LOOKUP(2^15,SEARCH({"40A","63A","80A","100A","125A","160A","200A","250A","400A","630A","800A","1000A","1250A","1600A","2000A","2500A","3200A","4000A","5000A","6300A"},UPPER(D2754)),{40,63,80,100,125,160,200,250,400,630,800,1000,1250,1600,2000,2500,3200,4000,5000,6300}),0)</f>
        <v>3200</v>
      </c>
      <c r="M2754" s="9" t="str">
        <f t="shared" si="211"/>
        <v>Elbow Edge</v>
      </c>
      <c r="N2754" s="9" t="str">
        <f t="shared" si="212"/>
        <v>CU</v>
      </c>
      <c r="O2754" s="13" t="str">
        <f t="shared" si="213"/>
        <v>Silver</v>
      </c>
      <c r="P2754" s="9" t="str">
        <f t="shared" si="214"/>
        <v>Epoxy</v>
      </c>
      <c r="Q2754" s="9" t="str">
        <f t="shared" si="215"/>
        <v>5</v>
      </c>
      <c r="R27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54" s="14" t="str">
        <f>IF(ProjectsDB[[#This Row],[Item Type]]="Straight Plug-In",_xlfn.TEXTJOIN("-",TRUE,M2754&amp;"-"&amp;_xlfn.LET(_xlpm.txt,ProjectsDB[[#This Row],[Assembly]],_xlpm.pos,FIND("SP",_xlpm.txt),_xlpm.pre,LEFT(_xlpm.txt,_xlpm.pos-1),IF(RIGHT(_xlpm.pre,3)="123","3PL",IF(RIGHT(_xlpm.pre,2)="12","2PL",IF(RIGHT(_xlpm.pre,1)="1","1PL","3PL")))),N2754,O2754,P2754,Q2754&amp;"W",R2754),_xlfn.TEXTJOIN("-",TRUE,M2754,N2754,O2754,P2754,Q2754&amp;"W",R2754))</f>
        <v>Elbow Edge-CU-Silver-Epoxy-5W-2</v>
      </c>
      <c r="T2754" s="14" t="str">
        <f>IF(COUNTIF(Cycletime[Element Desc.],ProjectsDB[[#This Row],[Element Desc.]])&gt;0,"Found","Not Found")</f>
        <v>Found</v>
      </c>
    </row>
    <row r="2755" spans="2:20" x14ac:dyDescent="0.25">
      <c r="B2755" s="8" t="s">
        <v>5685</v>
      </c>
      <c r="C2755" s="9" t="s">
        <v>5686</v>
      </c>
      <c r="D2755" s="9" t="s">
        <v>5687</v>
      </c>
      <c r="E2755" s="10">
        <v>1</v>
      </c>
      <c r="F2755" s="9" t="s">
        <v>5072</v>
      </c>
      <c r="G2755" s="9" t="s">
        <v>1443</v>
      </c>
      <c r="H2755" s="11"/>
      <c r="I2755" s="12">
        <v>930</v>
      </c>
      <c r="J2755" s="12"/>
      <c r="K2755" s="12"/>
      <c r="L2755" s="12">
        <f t="array" ref="L2755">IFERROR(LOOKUP(2^15,SEARCH({"40A","63A","80A","100A","125A","160A","200A","250A","400A","630A","800A","1000A","1250A","1600A","2000A","2500A","3200A","4000A","5000A","6300A"},UPPER(D2755)),{40,63,80,100,125,160,200,250,400,630,800,1000,1250,1600,2000,2500,3200,4000,5000,6300}),0)</f>
        <v>3200</v>
      </c>
      <c r="M2755" s="9" t="str">
        <f t="shared" si="211"/>
        <v>Straight Feeder</v>
      </c>
      <c r="N2755" s="9" t="str">
        <f t="shared" si="212"/>
        <v>CU</v>
      </c>
      <c r="O2755" s="13" t="str">
        <f t="shared" si="213"/>
        <v>Silver</v>
      </c>
      <c r="P2755" s="9" t="str">
        <f t="shared" si="214"/>
        <v>Epoxy</v>
      </c>
      <c r="Q2755" s="9" t="str">
        <f t="shared" si="215"/>
        <v>5</v>
      </c>
      <c r="R27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55" s="14" t="str">
        <f>IF(ProjectsDB[[#This Row],[Item Type]]="Straight Plug-In",_xlfn.TEXTJOIN("-",TRUE,M2755&amp;"-"&amp;_xlfn.LET(_xlpm.txt,ProjectsDB[[#This Row],[Assembly]],_xlpm.pos,FIND("SP",_xlpm.txt),_xlpm.pre,LEFT(_xlpm.txt,_xlpm.pos-1),IF(RIGHT(_xlpm.pre,3)="123","3PL",IF(RIGHT(_xlpm.pre,2)="12","2PL",IF(RIGHT(_xlpm.pre,1)="1","1PL","3PL")))),N2755,O2755,P2755,Q2755&amp;"W",R2755),_xlfn.TEXTJOIN("-",TRUE,M2755,N2755,O2755,P2755,Q2755&amp;"W",R2755))</f>
        <v>Straight Feeder-CU-Silver-Epoxy-5W-2</v>
      </c>
      <c r="T2755" s="14" t="str">
        <f>IF(COUNTIF(Cycletime[Element Desc.],ProjectsDB[[#This Row],[Element Desc.]])&gt;0,"Found","Not Found")</f>
        <v>Found</v>
      </c>
    </row>
    <row r="2756" spans="2:20" x14ac:dyDescent="0.25">
      <c r="B2756" s="8" t="s">
        <v>5688</v>
      </c>
      <c r="C2756" s="9" t="s">
        <v>5689</v>
      </c>
      <c r="D2756" s="9" t="s">
        <v>5690</v>
      </c>
      <c r="E2756" s="10">
        <v>1</v>
      </c>
      <c r="F2756" s="9" t="s">
        <v>5072</v>
      </c>
      <c r="G2756" s="9" t="s">
        <v>1443</v>
      </c>
      <c r="H2756" s="11"/>
      <c r="I2756" s="12">
        <v>300</v>
      </c>
      <c r="J2756" s="12">
        <v>300</v>
      </c>
      <c r="K2756" s="12"/>
      <c r="L2756" s="12">
        <f t="array" ref="L2756">IFERROR(LOOKUP(2^15,SEARCH({"40A","63A","80A","100A","125A","160A","200A","250A","400A","630A","800A","1000A","1250A","1600A","2000A","2500A","3200A","4000A","5000A","6300A"},UPPER(D2756)),{40,63,80,100,125,160,200,250,400,630,800,1000,1250,1600,2000,2500,3200,4000,5000,6300}),0)</f>
        <v>3200</v>
      </c>
      <c r="M2756" s="9" t="str">
        <f t="shared" ref="M2756:M2819" si="216">_xlfn.LET(_xlpm.d,UPPER(TRIM(SUBSTITUTE(SUBSTITUTE(D2756,CHAR(160),"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Flat</v>
      </c>
      <c r="N2756" s="9" t="str">
        <f t="shared" ref="N2756:N2819" si="217">IF(ISNUMBER(SEARCH("CU",D2756)),"CU",IF(ISNUMBER(SEARCH("AL",D2756)),"AL",IF(ISNUMBER(SEARCH("Copper",D2756)),"CU","SH")))</f>
        <v>CU</v>
      </c>
      <c r="O2756" s="13" t="str">
        <f t="shared" ref="O2756:O2819" si="218">IF(ISNUMBER(SEARCH("Silver",D2756)),"Silver",IF(ISNUMBER(SEARCH("Tin",D2756)),"Tin","None"))</f>
        <v>Silver</v>
      </c>
      <c r="P2756" s="9" t="str">
        <f t="shared" ref="P2756:P2819" si="219">IF(ISNUMBER(SEARCH("Epoxy",D2756)),"Epoxy",IF(ISNUMBER(SEARCH("PET",D2756)),"PET","None"))</f>
        <v>Epoxy</v>
      </c>
      <c r="Q2756" s="9" t="str">
        <f t="shared" ref="Q2756:Q2819" si="220">IF(ISNUMBER(SEARCH("3-Wire",D2756)),"3",IF(ISNUMBER(SEARCH("4-Wire",D2756)),"4",IF(ISNUMBER(SEARCH("5-Wire",D2756)),"5",IF(ISNUMBER(SEARCH("6-Wire",D2756)),"6","0"))))</f>
        <v>5</v>
      </c>
      <c r="R27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56" s="14" t="str">
        <f>IF(ProjectsDB[[#This Row],[Item Type]]="Straight Plug-In",_xlfn.TEXTJOIN("-",TRUE,M2756&amp;"-"&amp;_xlfn.LET(_xlpm.txt,ProjectsDB[[#This Row],[Assembly]],_xlpm.pos,FIND("SP",_xlpm.txt),_xlpm.pre,LEFT(_xlpm.txt,_xlpm.pos-1),IF(RIGHT(_xlpm.pre,3)="123","3PL",IF(RIGHT(_xlpm.pre,2)="12","2PL",IF(RIGHT(_xlpm.pre,1)="1","1PL","3PL")))),N2756,O2756,P2756,Q2756&amp;"W",R2756),_xlfn.TEXTJOIN("-",TRUE,M2756,N2756,O2756,P2756,Q2756&amp;"W",R2756))</f>
        <v>Elbow Flat-CU-Silver-Epoxy-5W-2</v>
      </c>
      <c r="T2756" s="14" t="str">
        <f>IF(COUNTIF(Cycletime[Element Desc.],ProjectsDB[[#This Row],[Element Desc.]])&gt;0,"Found","Not Found")</f>
        <v>Found</v>
      </c>
    </row>
    <row r="2757" spans="2:20" x14ac:dyDescent="0.25">
      <c r="B2757" s="8" t="s">
        <v>5691</v>
      </c>
      <c r="C2757" s="9" t="s">
        <v>5692</v>
      </c>
      <c r="D2757" s="9" t="s">
        <v>5693</v>
      </c>
      <c r="E2757" s="10">
        <v>1</v>
      </c>
      <c r="F2757" s="9" t="s">
        <v>5072</v>
      </c>
      <c r="G2757" s="9" t="s">
        <v>1443</v>
      </c>
      <c r="H2757" s="11"/>
      <c r="I2757" s="12">
        <v>430</v>
      </c>
      <c r="J2757" s="12">
        <v>430</v>
      </c>
      <c r="K2757" s="12">
        <v>103</v>
      </c>
      <c r="L2757" s="12">
        <f t="array" ref="L2757">IFERROR(LOOKUP(2^15,SEARCH({"40A","63A","80A","100A","125A","160A","200A","250A","400A","630A","800A","1000A","1250A","1600A","2000A","2500A","3200A","4000A","5000A","6300A"},UPPER(D2757)),{40,63,80,100,125,160,200,250,400,630,800,1000,1250,1600,2000,2500,3200,4000,5000,6300}),0)</f>
        <v>3200</v>
      </c>
      <c r="M2757" s="9" t="str">
        <f t="shared" si="216"/>
        <v>Elbow Edge</v>
      </c>
      <c r="N2757" s="9" t="str">
        <f t="shared" si="217"/>
        <v>CU</v>
      </c>
      <c r="O2757" s="13" t="str">
        <f t="shared" si="218"/>
        <v>Silver</v>
      </c>
      <c r="P2757" s="9" t="str">
        <f t="shared" si="219"/>
        <v>Epoxy</v>
      </c>
      <c r="Q2757" s="9" t="str">
        <f t="shared" si="220"/>
        <v>5</v>
      </c>
      <c r="R27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57" s="14" t="str">
        <f>IF(ProjectsDB[[#This Row],[Item Type]]="Straight Plug-In",_xlfn.TEXTJOIN("-",TRUE,M2757&amp;"-"&amp;_xlfn.LET(_xlpm.txt,ProjectsDB[[#This Row],[Assembly]],_xlpm.pos,FIND("SP",_xlpm.txt),_xlpm.pre,LEFT(_xlpm.txt,_xlpm.pos-1),IF(RIGHT(_xlpm.pre,3)="123","3PL",IF(RIGHT(_xlpm.pre,2)="12","2PL",IF(RIGHT(_xlpm.pre,1)="1","1PL","3PL")))),N2757,O2757,P2757,Q2757&amp;"W",R2757),_xlfn.TEXTJOIN("-",TRUE,M2757,N2757,O2757,P2757,Q2757&amp;"W",R2757))</f>
        <v>Elbow Edge-CU-Silver-Epoxy-5W-2</v>
      </c>
      <c r="T2757" s="14" t="str">
        <f>IF(COUNTIF(Cycletime[Element Desc.],ProjectsDB[[#This Row],[Element Desc.]])&gt;0,"Found","Not Found")</f>
        <v>Found</v>
      </c>
    </row>
    <row r="2758" spans="2:20" x14ac:dyDescent="0.25">
      <c r="B2758" s="8" t="s">
        <v>5694</v>
      </c>
      <c r="C2758" s="9" t="s">
        <v>5695</v>
      </c>
      <c r="D2758" s="9" t="s">
        <v>5696</v>
      </c>
      <c r="E2758" s="10">
        <v>1</v>
      </c>
      <c r="F2758" s="9" t="s">
        <v>5072</v>
      </c>
      <c r="G2758" s="9" t="s">
        <v>1443</v>
      </c>
      <c r="H2758" s="11"/>
      <c r="I2758" s="12">
        <v>300</v>
      </c>
      <c r="J2758" s="12">
        <v>320</v>
      </c>
      <c r="K2758" s="12">
        <v>300</v>
      </c>
      <c r="L2758" s="12">
        <f t="array" ref="L2758">IFERROR(LOOKUP(2^15,SEARCH({"40A","63A","80A","100A","125A","160A","200A","250A","400A","630A","800A","1000A","1250A","1600A","2000A","2500A","3200A","4000A","5000A","6300A"},UPPER(D2758)),{40,63,80,100,125,160,200,250,400,630,800,1000,1250,1600,2000,2500,3200,4000,5000,6300}),0)</f>
        <v>3200</v>
      </c>
      <c r="M2758" s="9" t="str">
        <f t="shared" si="216"/>
        <v>Z-Unit Flat</v>
      </c>
      <c r="N2758" s="9" t="str">
        <f t="shared" si="217"/>
        <v>CU</v>
      </c>
      <c r="O2758" s="13" t="str">
        <f t="shared" si="218"/>
        <v>Silver</v>
      </c>
      <c r="P2758" s="9" t="str">
        <f t="shared" si="219"/>
        <v>Epoxy</v>
      </c>
      <c r="Q2758" s="9" t="str">
        <f t="shared" si="220"/>
        <v>5</v>
      </c>
      <c r="R27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58" s="14" t="str">
        <f>IF(ProjectsDB[[#This Row],[Item Type]]="Straight Plug-In",_xlfn.TEXTJOIN("-",TRUE,M2758&amp;"-"&amp;_xlfn.LET(_xlpm.txt,ProjectsDB[[#This Row],[Assembly]],_xlpm.pos,FIND("SP",_xlpm.txt),_xlpm.pre,LEFT(_xlpm.txt,_xlpm.pos-1),IF(RIGHT(_xlpm.pre,3)="123","3PL",IF(RIGHT(_xlpm.pre,2)="12","2PL",IF(RIGHT(_xlpm.pre,1)="1","1PL","3PL")))),N2758,O2758,P2758,Q2758&amp;"W",R2758),_xlfn.TEXTJOIN("-",TRUE,M2758,N2758,O2758,P2758,Q2758&amp;"W",R2758))</f>
        <v>Z-Unit Flat-CU-Silver-Epoxy-5W-2</v>
      </c>
      <c r="T2758" s="14" t="str">
        <f>IF(COUNTIF(Cycletime[Element Desc.],ProjectsDB[[#This Row],[Element Desc.]])&gt;0,"Found","Not Found")</f>
        <v>Found</v>
      </c>
    </row>
    <row r="2759" spans="2:20" x14ac:dyDescent="0.25">
      <c r="B2759" s="8" t="s">
        <v>5697</v>
      </c>
      <c r="C2759" s="9" t="s">
        <v>5698</v>
      </c>
      <c r="D2759" s="9" t="s">
        <v>5699</v>
      </c>
      <c r="E2759" s="10">
        <v>1</v>
      </c>
      <c r="F2759" s="9" t="s">
        <v>5072</v>
      </c>
      <c r="G2759" s="9" t="s">
        <v>1443</v>
      </c>
      <c r="H2759" s="11"/>
      <c r="I2759" s="12"/>
      <c r="J2759" s="12"/>
      <c r="K2759" s="12"/>
      <c r="L2759" s="12">
        <f t="array" ref="L2759">IFERROR(LOOKUP(2^15,SEARCH({"40A","63A","80A","100A","125A","160A","200A","250A","400A","630A","800A","1000A","1250A","1600A","2000A","2500A","3200A","4000A","5000A","6300A"},UPPER(D2759)),{40,63,80,100,125,160,200,250,400,630,800,1000,1250,1600,2000,2500,3200,4000,5000,6300}),0)</f>
        <v>3200</v>
      </c>
      <c r="M2759" s="9" t="str">
        <f t="shared" si="216"/>
        <v>Cable Box</v>
      </c>
      <c r="N2759" s="9" t="str">
        <f t="shared" si="217"/>
        <v>CU</v>
      </c>
      <c r="O2759" s="13" t="str">
        <f t="shared" si="218"/>
        <v>Silver</v>
      </c>
      <c r="P2759" s="9" t="str">
        <f t="shared" si="219"/>
        <v>PET</v>
      </c>
      <c r="Q2759" s="9" t="str">
        <f t="shared" si="220"/>
        <v>5</v>
      </c>
      <c r="R27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59" s="14" t="str">
        <f>IF(ProjectsDB[[#This Row],[Item Type]]="Straight Plug-In",_xlfn.TEXTJOIN("-",TRUE,M2759&amp;"-"&amp;_xlfn.LET(_xlpm.txt,ProjectsDB[[#This Row],[Assembly]],_xlpm.pos,FIND("SP",_xlpm.txt),_xlpm.pre,LEFT(_xlpm.txt,_xlpm.pos-1),IF(RIGHT(_xlpm.pre,3)="123","3PL",IF(RIGHT(_xlpm.pre,2)="12","2PL",IF(RIGHT(_xlpm.pre,1)="1","1PL","3PL")))),N2759,O2759,P2759,Q2759&amp;"W",R2759),_xlfn.TEXTJOIN("-",TRUE,M2759,N2759,O2759,P2759,Q2759&amp;"W",R2759))</f>
        <v>Cable Box-CU-Silver-PET-5W-2</v>
      </c>
      <c r="T2759" s="14" t="str">
        <f>IF(COUNTIF(Cycletime[Element Desc.],ProjectsDB[[#This Row],[Element Desc.]])&gt;0,"Found","Not Found")</f>
        <v>Found</v>
      </c>
    </row>
    <row r="2760" spans="2:20" x14ac:dyDescent="0.25">
      <c r="B2760" s="8" t="s">
        <v>5700</v>
      </c>
      <c r="C2760" s="9" t="s">
        <v>5334</v>
      </c>
      <c r="D2760" s="9" t="s">
        <v>5335</v>
      </c>
      <c r="E2760" s="10">
        <v>13</v>
      </c>
      <c r="F2760" s="9" t="s">
        <v>5072</v>
      </c>
      <c r="G2760" s="9" t="s">
        <v>1443</v>
      </c>
      <c r="H2760" s="11"/>
      <c r="I2760" s="12"/>
      <c r="J2760" s="12"/>
      <c r="K2760" s="12"/>
      <c r="L2760" s="12">
        <f t="array" ref="L2760">IFERROR(LOOKUP(2^15,SEARCH({"40A","63A","80A","100A","125A","160A","200A","250A","400A","630A","800A","1000A","1250A","1600A","2000A","2500A","3200A","4000A","5000A","6300A"},UPPER(D2760)),{40,63,80,100,125,160,200,250,400,630,800,1000,1250,1600,2000,2500,3200,4000,5000,6300}),0)</f>
        <v>3200</v>
      </c>
      <c r="M2760" s="9" t="str">
        <f t="shared" si="216"/>
        <v>Joint Pack</v>
      </c>
      <c r="N2760" s="9" t="str">
        <f t="shared" si="217"/>
        <v>CU</v>
      </c>
      <c r="O2760" s="13" t="str">
        <f t="shared" si="218"/>
        <v>Silver</v>
      </c>
      <c r="P2760" s="9" t="str">
        <f t="shared" si="219"/>
        <v>None</v>
      </c>
      <c r="Q2760" s="9" t="str">
        <f t="shared" si="220"/>
        <v>5</v>
      </c>
      <c r="R27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60" s="14" t="str">
        <f>IF(ProjectsDB[[#This Row],[Item Type]]="Straight Plug-In",_xlfn.TEXTJOIN("-",TRUE,M2760&amp;"-"&amp;_xlfn.LET(_xlpm.txt,ProjectsDB[[#This Row],[Assembly]],_xlpm.pos,FIND("SP",_xlpm.txt),_xlpm.pre,LEFT(_xlpm.txt,_xlpm.pos-1),IF(RIGHT(_xlpm.pre,3)="123","3PL",IF(RIGHT(_xlpm.pre,2)="12","2PL",IF(RIGHT(_xlpm.pre,1)="1","1PL","3PL")))),N2760,O2760,P2760,Q2760&amp;"W",R2760),_xlfn.TEXTJOIN("-",TRUE,M2760,N2760,O2760,P2760,Q2760&amp;"W",R2760))</f>
        <v>Joint Pack-CU-Silver-None-5W-2</v>
      </c>
      <c r="T2760" s="14" t="str">
        <f>IF(COUNTIF(Cycletime[Element Desc.],ProjectsDB[[#This Row],[Element Desc.]])&gt;0,"Found","Not Found")</f>
        <v>Found</v>
      </c>
    </row>
    <row r="2761" spans="2:20" x14ac:dyDescent="0.25">
      <c r="B2761" s="8" t="s">
        <v>5701</v>
      </c>
      <c r="C2761" s="9" t="s">
        <v>5316</v>
      </c>
      <c r="D2761" s="9" t="s">
        <v>5317</v>
      </c>
      <c r="E2761" s="10">
        <v>1</v>
      </c>
      <c r="F2761" s="9" t="s">
        <v>5072</v>
      </c>
      <c r="G2761" s="9" t="s">
        <v>1443</v>
      </c>
      <c r="H2761" s="11"/>
      <c r="I2761" s="12">
        <v>3000</v>
      </c>
      <c r="J2761" s="12"/>
      <c r="K2761" s="12"/>
      <c r="L2761" s="12">
        <f t="array" ref="L2761">IFERROR(LOOKUP(2^15,SEARCH({"40A","63A","80A","100A","125A","160A","200A","250A","400A","630A","800A","1000A","1250A","1600A","2000A","2500A","3200A","4000A","5000A","6300A"},UPPER(D2761)),{40,63,80,100,125,160,200,250,400,630,800,1000,1250,1600,2000,2500,3200,4000,5000,6300}),0)</f>
        <v>5000</v>
      </c>
      <c r="M2761" s="9" t="str">
        <f t="shared" si="216"/>
        <v>Straight Feeder</v>
      </c>
      <c r="N2761" s="9" t="str">
        <f t="shared" si="217"/>
        <v>CU</v>
      </c>
      <c r="O2761" s="13" t="str">
        <f t="shared" si="218"/>
        <v>Silver</v>
      </c>
      <c r="P2761" s="9" t="str">
        <f t="shared" si="219"/>
        <v>PET</v>
      </c>
      <c r="Q2761" s="9" t="str">
        <f t="shared" si="220"/>
        <v>5</v>
      </c>
      <c r="R27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61" s="14" t="str">
        <f>IF(ProjectsDB[[#This Row],[Item Type]]="Straight Plug-In",_xlfn.TEXTJOIN("-",TRUE,M2761&amp;"-"&amp;_xlfn.LET(_xlpm.txt,ProjectsDB[[#This Row],[Assembly]],_xlpm.pos,FIND("SP",_xlpm.txt),_xlpm.pre,LEFT(_xlpm.txt,_xlpm.pos-1),IF(RIGHT(_xlpm.pre,3)="123","3PL",IF(RIGHT(_xlpm.pre,2)="12","2PL",IF(RIGHT(_xlpm.pre,1)="1","1PL","3PL")))),N2761,O2761,P2761,Q2761&amp;"W",R2761),_xlfn.TEXTJOIN("-",TRUE,M2761,N2761,O2761,P2761,Q2761&amp;"W",R2761))</f>
        <v>Straight Feeder-CU-Silver-PET-5W-2</v>
      </c>
      <c r="T2761" s="14" t="str">
        <f>IF(COUNTIF(Cycletime[Element Desc.],ProjectsDB[[#This Row],[Element Desc.]])&gt;0,"Found","Not Found")</f>
        <v>Found</v>
      </c>
    </row>
    <row r="2762" spans="2:20" x14ac:dyDescent="0.25">
      <c r="B2762" s="8" t="s">
        <v>5702</v>
      </c>
      <c r="C2762" s="9" t="s">
        <v>5319</v>
      </c>
      <c r="D2762" s="9" t="s">
        <v>5320</v>
      </c>
      <c r="E2762" s="10">
        <v>46</v>
      </c>
      <c r="F2762" s="9" t="s">
        <v>5072</v>
      </c>
      <c r="G2762" s="9" t="s">
        <v>1443</v>
      </c>
      <c r="H2762" s="11"/>
      <c r="I2762" s="12"/>
      <c r="J2762" s="12"/>
      <c r="K2762" s="12"/>
      <c r="L2762" s="12">
        <f t="array" ref="L2762">IFERROR(LOOKUP(2^15,SEARCH({"40A","63A","80A","100A","125A","160A","200A","250A","400A","630A","800A","1000A","1250A","1600A","2000A","2500A","3200A","4000A","5000A","6300A"},UPPER(D2762)),{40,63,80,100,125,160,200,250,400,630,800,1000,1250,1600,2000,2500,3200,4000,5000,6300}),0)</f>
        <v>5000</v>
      </c>
      <c r="M2762" s="9" t="str">
        <f t="shared" si="216"/>
        <v>Joint Pack</v>
      </c>
      <c r="N2762" s="9" t="str">
        <f t="shared" si="217"/>
        <v>CU</v>
      </c>
      <c r="O2762" s="13" t="str">
        <f t="shared" si="218"/>
        <v>Silver</v>
      </c>
      <c r="P2762" s="9" t="str">
        <f t="shared" si="219"/>
        <v>None</v>
      </c>
      <c r="Q2762" s="9" t="str">
        <f t="shared" si="220"/>
        <v>5</v>
      </c>
      <c r="R27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62" s="14" t="str">
        <f>IF(ProjectsDB[[#This Row],[Item Type]]="Straight Plug-In",_xlfn.TEXTJOIN("-",TRUE,M2762&amp;"-"&amp;_xlfn.LET(_xlpm.txt,ProjectsDB[[#This Row],[Assembly]],_xlpm.pos,FIND("SP",_xlpm.txt),_xlpm.pre,LEFT(_xlpm.txt,_xlpm.pos-1),IF(RIGHT(_xlpm.pre,3)="123","3PL",IF(RIGHT(_xlpm.pre,2)="12","2PL",IF(RIGHT(_xlpm.pre,1)="1","1PL","3PL")))),N2762,O2762,P2762,Q2762&amp;"W",R2762),_xlfn.TEXTJOIN("-",TRUE,M2762,N2762,O2762,P2762,Q2762&amp;"W",R2762))</f>
        <v>Joint Pack-CU-Silver-None-5W-2</v>
      </c>
      <c r="T2762" s="14" t="str">
        <f>IF(COUNTIF(Cycletime[Element Desc.],ProjectsDB[[#This Row],[Element Desc.]])&gt;0,"Found","Not Found")</f>
        <v>Found</v>
      </c>
    </row>
    <row r="2763" spans="2:20" x14ac:dyDescent="0.25">
      <c r="B2763" s="8" t="s">
        <v>5703</v>
      </c>
      <c r="C2763" s="9" t="s">
        <v>5283</v>
      </c>
      <c r="D2763" s="9" t="s">
        <v>5284</v>
      </c>
      <c r="E2763" s="10">
        <v>2</v>
      </c>
      <c r="F2763" s="9" t="s">
        <v>5072</v>
      </c>
      <c r="G2763" s="9" t="s">
        <v>1443</v>
      </c>
      <c r="H2763" s="11"/>
      <c r="I2763" s="12">
        <v>425</v>
      </c>
      <c r="J2763" s="12"/>
      <c r="K2763" s="12"/>
      <c r="L2763" s="12">
        <f t="array" ref="L2763">IFERROR(LOOKUP(2^15,SEARCH({"40A","63A","80A","100A","125A","160A","200A","250A","400A","630A","800A","1000A","1250A","1600A","2000A","2500A","3200A","4000A","5000A","6300A"},UPPER(D2763)),{40,63,80,100,125,160,200,250,400,630,800,1000,1250,1600,2000,2500,3200,4000,5000,6300}),0)</f>
        <v>5000</v>
      </c>
      <c r="M2763" s="9" t="str">
        <f t="shared" si="216"/>
        <v>Flange Straight</v>
      </c>
      <c r="N2763" s="9" t="str">
        <f t="shared" si="217"/>
        <v>CU</v>
      </c>
      <c r="O2763" s="13" t="str">
        <f t="shared" si="218"/>
        <v>Silver</v>
      </c>
      <c r="P2763" s="9" t="str">
        <f t="shared" si="219"/>
        <v>PET</v>
      </c>
      <c r="Q2763" s="9" t="str">
        <f t="shared" si="220"/>
        <v>5</v>
      </c>
      <c r="R27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63" s="14" t="str">
        <f>IF(ProjectsDB[[#This Row],[Item Type]]="Straight Plug-In",_xlfn.TEXTJOIN("-",TRUE,M2763&amp;"-"&amp;_xlfn.LET(_xlpm.txt,ProjectsDB[[#This Row],[Assembly]],_xlpm.pos,FIND("SP",_xlpm.txt),_xlpm.pre,LEFT(_xlpm.txt,_xlpm.pos-1),IF(RIGHT(_xlpm.pre,3)="123","3PL",IF(RIGHT(_xlpm.pre,2)="12","2PL",IF(RIGHT(_xlpm.pre,1)="1","1PL","3PL")))),N2763,O2763,P2763,Q2763&amp;"W",R2763),_xlfn.TEXTJOIN("-",TRUE,M2763,N2763,O2763,P2763,Q2763&amp;"W",R2763))</f>
        <v>Flange Straight-CU-Silver-PET-5W-2</v>
      </c>
      <c r="T2763" s="14" t="str">
        <f>IF(COUNTIF(Cycletime[Element Desc.],ProjectsDB[[#This Row],[Element Desc.]])&gt;0,"Found","Not Found")</f>
        <v>Found</v>
      </c>
    </row>
    <row r="2764" spans="2:20" x14ac:dyDescent="0.25">
      <c r="B2764" s="8" t="s">
        <v>5704</v>
      </c>
      <c r="C2764" s="9" t="s">
        <v>5705</v>
      </c>
      <c r="D2764" s="9" t="s">
        <v>5706</v>
      </c>
      <c r="E2764" s="10">
        <v>1</v>
      </c>
      <c r="F2764" s="9" t="s">
        <v>5072</v>
      </c>
      <c r="G2764" s="9" t="s">
        <v>1443</v>
      </c>
      <c r="H2764" s="11"/>
      <c r="I2764" s="12">
        <v>505</v>
      </c>
      <c r="J2764" s="12">
        <v>505</v>
      </c>
      <c r="K2764" s="12"/>
      <c r="L2764" s="12">
        <f t="array" ref="L2764">IFERROR(LOOKUP(2^15,SEARCH({"40A","63A","80A","100A","125A","160A","200A","250A","400A","630A","800A","1000A","1250A","1600A","2000A","2500A","3200A","4000A","5000A","6300A"},UPPER(D2764)),{40,63,80,100,125,160,200,250,400,630,800,1000,1250,1600,2000,2500,3200,4000,5000,6300}),0)</f>
        <v>5000</v>
      </c>
      <c r="M2764" s="9" t="str">
        <f t="shared" si="216"/>
        <v>Elbow Edge</v>
      </c>
      <c r="N2764" s="9" t="str">
        <f t="shared" si="217"/>
        <v>CU</v>
      </c>
      <c r="O2764" s="13" t="str">
        <f t="shared" si="218"/>
        <v>Silver</v>
      </c>
      <c r="P2764" s="9" t="str">
        <f t="shared" si="219"/>
        <v>PET</v>
      </c>
      <c r="Q2764" s="9" t="str">
        <f t="shared" si="220"/>
        <v>5</v>
      </c>
      <c r="R27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64" s="14" t="str">
        <f>IF(ProjectsDB[[#This Row],[Item Type]]="Straight Plug-In",_xlfn.TEXTJOIN("-",TRUE,M2764&amp;"-"&amp;_xlfn.LET(_xlpm.txt,ProjectsDB[[#This Row],[Assembly]],_xlpm.pos,FIND("SP",_xlpm.txt),_xlpm.pre,LEFT(_xlpm.txt,_xlpm.pos-1),IF(RIGHT(_xlpm.pre,3)="123","3PL",IF(RIGHT(_xlpm.pre,2)="12","2PL",IF(RIGHT(_xlpm.pre,1)="1","1PL","3PL")))),N2764,O2764,P2764,Q2764&amp;"W",R2764),_xlfn.TEXTJOIN("-",TRUE,M2764,N2764,O2764,P2764,Q2764&amp;"W",R2764))</f>
        <v>Elbow Edge-CU-Silver-PET-5W-2</v>
      </c>
      <c r="T2764" s="14" t="str">
        <f>IF(COUNTIF(Cycletime[Element Desc.],ProjectsDB[[#This Row],[Element Desc.]])&gt;0,"Found","Not Found")</f>
        <v>Found</v>
      </c>
    </row>
    <row r="2765" spans="2:20" x14ac:dyDescent="0.25">
      <c r="B2765" s="8" t="s">
        <v>5707</v>
      </c>
      <c r="C2765" s="9" t="s">
        <v>5708</v>
      </c>
      <c r="D2765" s="9" t="s">
        <v>5709</v>
      </c>
      <c r="E2765" s="10">
        <v>5</v>
      </c>
      <c r="F2765" s="9" t="s">
        <v>5072</v>
      </c>
      <c r="G2765" s="9" t="s">
        <v>1443</v>
      </c>
      <c r="H2765" s="11"/>
      <c r="I2765" s="12">
        <v>505</v>
      </c>
      <c r="J2765" s="12">
        <v>505</v>
      </c>
      <c r="K2765" s="12"/>
      <c r="L2765" s="12">
        <f t="array" ref="L2765">IFERROR(LOOKUP(2^15,SEARCH({"40A","63A","80A","100A","125A","160A","200A","250A","400A","630A","800A","1000A","1250A","1600A","2000A","2500A","3200A","4000A","5000A","6300A"},UPPER(D2765)),{40,63,80,100,125,160,200,250,400,630,800,1000,1250,1600,2000,2500,3200,4000,5000,6300}),0)</f>
        <v>5000</v>
      </c>
      <c r="M2765" s="9" t="str">
        <f t="shared" si="216"/>
        <v>Elbow Edge</v>
      </c>
      <c r="N2765" s="9" t="str">
        <f t="shared" si="217"/>
        <v>CU</v>
      </c>
      <c r="O2765" s="13" t="str">
        <f t="shared" si="218"/>
        <v>Silver</v>
      </c>
      <c r="P2765" s="9" t="str">
        <f t="shared" si="219"/>
        <v>PET</v>
      </c>
      <c r="Q2765" s="9" t="str">
        <f t="shared" si="220"/>
        <v>5</v>
      </c>
      <c r="R27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65" s="14" t="str">
        <f>IF(ProjectsDB[[#This Row],[Item Type]]="Straight Plug-In",_xlfn.TEXTJOIN("-",TRUE,M2765&amp;"-"&amp;_xlfn.LET(_xlpm.txt,ProjectsDB[[#This Row],[Assembly]],_xlpm.pos,FIND("SP",_xlpm.txt),_xlpm.pre,LEFT(_xlpm.txt,_xlpm.pos-1),IF(RIGHT(_xlpm.pre,3)="123","3PL",IF(RIGHT(_xlpm.pre,2)="12","2PL",IF(RIGHT(_xlpm.pre,1)="1","1PL","3PL")))),N2765,O2765,P2765,Q2765&amp;"W",R2765),_xlfn.TEXTJOIN("-",TRUE,M2765,N2765,O2765,P2765,Q2765&amp;"W",R2765))</f>
        <v>Elbow Edge-CU-Silver-PET-5W-2</v>
      </c>
      <c r="T2765" s="14" t="str">
        <f>IF(COUNTIF(Cycletime[Element Desc.],ProjectsDB[[#This Row],[Element Desc.]])&gt;0,"Found","Not Found")</f>
        <v>Found</v>
      </c>
    </row>
    <row r="2766" spans="2:20" x14ac:dyDescent="0.25">
      <c r="B2766" s="8" t="s">
        <v>5710</v>
      </c>
      <c r="C2766" s="9" t="s">
        <v>5711</v>
      </c>
      <c r="D2766" s="9" t="s">
        <v>5712</v>
      </c>
      <c r="E2766" s="10">
        <v>1</v>
      </c>
      <c r="F2766" s="9" t="s">
        <v>5072</v>
      </c>
      <c r="G2766" s="9" t="s">
        <v>1443</v>
      </c>
      <c r="H2766" s="11"/>
      <c r="I2766" s="12">
        <v>895</v>
      </c>
      <c r="J2766" s="12">
        <v>895</v>
      </c>
      <c r="K2766" s="12"/>
      <c r="L2766" s="12">
        <f t="array" ref="L2766">IFERROR(LOOKUP(2^15,SEARCH({"40A","63A","80A","100A","125A","160A","200A","250A","400A","630A","800A","1000A","1250A","1600A","2000A","2500A","3200A","4000A","5000A","6300A"},UPPER(D2766)),{40,63,80,100,125,160,200,250,400,630,800,1000,1250,1600,2000,2500,3200,4000,5000,6300}),0)</f>
        <v>5000</v>
      </c>
      <c r="M2766" s="9" t="str">
        <f t="shared" si="216"/>
        <v>Straight Feeder</v>
      </c>
      <c r="N2766" s="9" t="str">
        <f t="shared" si="217"/>
        <v>CU</v>
      </c>
      <c r="O2766" s="13" t="str">
        <f t="shared" si="218"/>
        <v>Silver</v>
      </c>
      <c r="P2766" s="9" t="str">
        <f t="shared" si="219"/>
        <v>PET</v>
      </c>
      <c r="Q2766" s="9" t="str">
        <f t="shared" si="220"/>
        <v>5</v>
      </c>
      <c r="R27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66" s="14" t="str">
        <f>IF(ProjectsDB[[#This Row],[Item Type]]="Straight Plug-In",_xlfn.TEXTJOIN("-",TRUE,M2766&amp;"-"&amp;_xlfn.LET(_xlpm.txt,ProjectsDB[[#This Row],[Assembly]],_xlpm.pos,FIND("SP",_xlpm.txt),_xlpm.pre,LEFT(_xlpm.txt,_xlpm.pos-1),IF(RIGHT(_xlpm.pre,3)="123","3PL",IF(RIGHT(_xlpm.pre,2)="12","2PL",IF(RIGHT(_xlpm.pre,1)="1","1PL","3PL")))),N2766,O2766,P2766,Q2766&amp;"W",R2766),_xlfn.TEXTJOIN("-",TRUE,M2766,N2766,O2766,P2766,Q2766&amp;"W",R2766))</f>
        <v>Straight Feeder-CU-Silver-PET-5W-2</v>
      </c>
      <c r="T2766" s="14" t="str">
        <f>IF(COUNTIF(Cycletime[Element Desc.],ProjectsDB[[#This Row],[Element Desc.]])&gt;0,"Found","Not Found")</f>
        <v>Found</v>
      </c>
    </row>
    <row r="2767" spans="2:20" x14ac:dyDescent="0.25">
      <c r="B2767" s="8" t="s">
        <v>5713</v>
      </c>
      <c r="C2767" s="9" t="s">
        <v>5714</v>
      </c>
      <c r="D2767" s="9" t="s">
        <v>5715</v>
      </c>
      <c r="E2767" s="10">
        <v>1</v>
      </c>
      <c r="F2767" s="9" t="s">
        <v>5072</v>
      </c>
      <c r="G2767" s="9" t="s">
        <v>1443</v>
      </c>
      <c r="H2767" s="11"/>
      <c r="I2767" s="12">
        <v>300</v>
      </c>
      <c r="J2767" s="12">
        <v>300</v>
      </c>
      <c r="K2767" s="12"/>
      <c r="L2767" s="12">
        <f t="array" ref="L2767">IFERROR(LOOKUP(2^15,SEARCH({"40A","63A","80A","100A","125A","160A","200A","250A","400A","630A","800A","1000A","1250A","1600A","2000A","2500A","3200A","4000A","5000A","6300A"},UPPER(D2767)),{40,63,80,100,125,160,200,250,400,630,800,1000,1250,1600,2000,2500,3200,4000,5000,6300}),0)</f>
        <v>5000</v>
      </c>
      <c r="M2767" s="9" t="str">
        <f t="shared" si="216"/>
        <v>Elbow Flat</v>
      </c>
      <c r="N2767" s="9" t="str">
        <f t="shared" si="217"/>
        <v>CU</v>
      </c>
      <c r="O2767" s="13" t="str">
        <f t="shared" si="218"/>
        <v>Silver</v>
      </c>
      <c r="P2767" s="9" t="str">
        <f t="shared" si="219"/>
        <v>PET</v>
      </c>
      <c r="Q2767" s="9" t="str">
        <f t="shared" si="220"/>
        <v>5</v>
      </c>
      <c r="R27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67" s="14" t="str">
        <f>IF(ProjectsDB[[#This Row],[Item Type]]="Straight Plug-In",_xlfn.TEXTJOIN("-",TRUE,M2767&amp;"-"&amp;_xlfn.LET(_xlpm.txt,ProjectsDB[[#This Row],[Assembly]],_xlpm.pos,FIND("SP",_xlpm.txt),_xlpm.pre,LEFT(_xlpm.txt,_xlpm.pos-1),IF(RIGHT(_xlpm.pre,3)="123","3PL",IF(RIGHT(_xlpm.pre,2)="12","2PL",IF(RIGHT(_xlpm.pre,1)="1","1PL","3PL")))),N2767,O2767,P2767,Q2767&amp;"W",R2767),_xlfn.TEXTJOIN("-",TRUE,M2767,N2767,O2767,P2767,Q2767&amp;"W",R2767))</f>
        <v>Elbow Flat-CU-Silver-PET-5W-2</v>
      </c>
      <c r="T2767" s="14" t="str">
        <f>IF(COUNTIF(Cycletime[Element Desc.],ProjectsDB[[#This Row],[Element Desc.]])&gt;0,"Found","Not Found")</f>
        <v>Found</v>
      </c>
    </row>
    <row r="2768" spans="2:20" x14ac:dyDescent="0.25">
      <c r="B2768" s="8" t="s">
        <v>5716</v>
      </c>
      <c r="C2768" s="9" t="s">
        <v>5295</v>
      </c>
      <c r="D2768" s="9" t="s">
        <v>5296</v>
      </c>
      <c r="E2768" s="10">
        <v>8</v>
      </c>
      <c r="F2768" s="9" t="s">
        <v>5072</v>
      </c>
      <c r="G2768" s="9" t="s">
        <v>1443</v>
      </c>
      <c r="H2768" s="11"/>
      <c r="I2768" s="12">
        <v>300</v>
      </c>
      <c r="J2768" s="12">
        <v>300</v>
      </c>
      <c r="K2768" s="12"/>
      <c r="L2768" s="12">
        <f t="array" ref="L2768">IFERROR(LOOKUP(2^15,SEARCH({"40A","63A","80A","100A","125A","160A","200A","250A","400A","630A","800A","1000A","1250A","1600A","2000A","2500A","3200A","4000A","5000A","6300A"},UPPER(D2768)),{40,63,80,100,125,160,200,250,400,630,800,1000,1250,1600,2000,2500,3200,4000,5000,6300}),0)</f>
        <v>5000</v>
      </c>
      <c r="M2768" s="9" t="str">
        <f t="shared" si="216"/>
        <v>Elbow Flat</v>
      </c>
      <c r="N2768" s="9" t="str">
        <f t="shared" si="217"/>
        <v>CU</v>
      </c>
      <c r="O2768" s="13" t="str">
        <f t="shared" si="218"/>
        <v>Silver</v>
      </c>
      <c r="P2768" s="9" t="str">
        <f t="shared" si="219"/>
        <v>PET</v>
      </c>
      <c r="Q2768" s="9" t="str">
        <f t="shared" si="220"/>
        <v>5</v>
      </c>
      <c r="R27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68" s="14" t="str">
        <f>IF(ProjectsDB[[#This Row],[Item Type]]="Straight Plug-In",_xlfn.TEXTJOIN("-",TRUE,M2768&amp;"-"&amp;_xlfn.LET(_xlpm.txt,ProjectsDB[[#This Row],[Assembly]],_xlpm.pos,FIND("SP",_xlpm.txt),_xlpm.pre,LEFT(_xlpm.txt,_xlpm.pos-1),IF(RIGHT(_xlpm.pre,3)="123","3PL",IF(RIGHT(_xlpm.pre,2)="12","2PL",IF(RIGHT(_xlpm.pre,1)="1","1PL","3PL")))),N2768,O2768,P2768,Q2768&amp;"W",R2768),_xlfn.TEXTJOIN("-",TRUE,M2768,N2768,O2768,P2768,Q2768&amp;"W",R2768))</f>
        <v>Elbow Flat-CU-Silver-PET-5W-2</v>
      </c>
      <c r="T2768" s="14" t="str">
        <f>IF(COUNTIF(Cycletime[Element Desc.],ProjectsDB[[#This Row],[Element Desc.]])&gt;0,"Found","Not Found")</f>
        <v>Found</v>
      </c>
    </row>
    <row r="2769" spans="2:20" x14ac:dyDescent="0.25">
      <c r="B2769" s="8" t="s">
        <v>5717</v>
      </c>
      <c r="C2769" s="9" t="s">
        <v>5718</v>
      </c>
      <c r="D2769" s="9" t="s">
        <v>5719</v>
      </c>
      <c r="E2769" s="10">
        <v>1</v>
      </c>
      <c r="F2769" s="9" t="s">
        <v>5072</v>
      </c>
      <c r="G2769" s="9" t="s">
        <v>1443</v>
      </c>
      <c r="H2769" s="11"/>
      <c r="I2769" s="12">
        <v>800</v>
      </c>
      <c r="J2769" s="12"/>
      <c r="K2769" s="12"/>
      <c r="L2769" s="12">
        <f t="array" ref="L2769">IFERROR(LOOKUP(2^15,SEARCH({"40A","63A","80A","100A","125A","160A","200A","250A","400A","630A","800A","1000A","1250A","1600A","2000A","2500A","3200A","4000A","5000A","6300A"},UPPER(D2769)),{40,63,80,100,125,160,200,250,400,630,800,1000,1250,1600,2000,2500,3200,4000,5000,6300}),0)</f>
        <v>5000</v>
      </c>
      <c r="M2769" s="9" t="str">
        <f t="shared" si="216"/>
        <v>Straight Feeder</v>
      </c>
      <c r="N2769" s="9" t="str">
        <f t="shared" si="217"/>
        <v>CU</v>
      </c>
      <c r="O2769" s="13" t="str">
        <f t="shared" si="218"/>
        <v>Silver</v>
      </c>
      <c r="P2769" s="9" t="str">
        <f t="shared" si="219"/>
        <v>PET</v>
      </c>
      <c r="Q2769" s="9" t="str">
        <f t="shared" si="220"/>
        <v>5</v>
      </c>
      <c r="R27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69" s="14" t="str">
        <f>IF(ProjectsDB[[#This Row],[Item Type]]="Straight Plug-In",_xlfn.TEXTJOIN("-",TRUE,M2769&amp;"-"&amp;_xlfn.LET(_xlpm.txt,ProjectsDB[[#This Row],[Assembly]],_xlpm.pos,FIND("SP",_xlpm.txt),_xlpm.pre,LEFT(_xlpm.txt,_xlpm.pos-1),IF(RIGHT(_xlpm.pre,3)="123","3PL",IF(RIGHT(_xlpm.pre,2)="12","2PL",IF(RIGHT(_xlpm.pre,1)="1","1PL","3PL")))),N2769,O2769,P2769,Q2769&amp;"W",R2769),_xlfn.TEXTJOIN("-",TRUE,M2769,N2769,O2769,P2769,Q2769&amp;"W",R2769))</f>
        <v>Straight Feeder-CU-Silver-PET-5W-2</v>
      </c>
      <c r="T2769" s="14" t="str">
        <f>IF(COUNTIF(Cycletime[Element Desc.],ProjectsDB[[#This Row],[Element Desc.]])&gt;0,"Found","Not Found")</f>
        <v>Found</v>
      </c>
    </row>
    <row r="2770" spans="2:20" x14ac:dyDescent="0.25">
      <c r="B2770" s="8" t="s">
        <v>5720</v>
      </c>
      <c r="C2770" s="9" t="s">
        <v>5286</v>
      </c>
      <c r="D2770" s="9" t="s">
        <v>5287</v>
      </c>
      <c r="E2770" s="10">
        <v>3</v>
      </c>
      <c r="F2770" s="9" t="s">
        <v>5072</v>
      </c>
      <c r="G2770" s="9" t="s">
        <v>1443</v>
      </c>
      <c r="H2770" s="11"/>
      <c r="I2770" s="12">
        <v>3000</v>
      </c>
      <c r="J2770" s="12"/>
      <c r="K2770" s="12"/>
      <c r="L2770" s="12">
        <f t="array" ref="L2770">IFERROR(LOOKUP(2^15,SEARCH({"40A","63A","80A","100A","125A","160A","200A","250A","400A","630A","800A","1000A","1250A","1600A","2000A","2500A","3200A","4000A","5000A","6300A"},UPPER(D2770)),{40,63,80,100,125,160,200,250,400,630,800,1000,1250,1600,2000,2500,3200,4000,5000,6300}),0)</f>
        <v>5000</v>
      </c>
      <c r="M2770" s="9" t="str">
        <f t="shared" si="216"/>
        <v>Straight Feeder</v>
      </c>
      <c r="N2770" s="9" t="str">
        <f t="shared" si="217"/>
        <v>CU</v>
      </c>
      <c r="O2770" s="13" t="str">
        <f t="shared" si="218"/>
        <v>Silver</v>
      </c>
      <c r="P2770" s="9" t="str">
        <f t="shared" si="219"/>
        <v>PET</v>
      </c>
      <c r="Q2770" s="9" t="str">
        <f t="shared" si="220"/>
        <v>5</v>
      </c>
      <c r="R27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70" s="14" t="str">
        <f>IF(ProjectsDB[[#This Row],[Item Type]]="Straight Plug-In",_xlfn.TEXTJOIN("-",TRUE,M2770&amp;"-"&amp;_xlfn.LET(_xlpm.txt,ProjectsDB[[#This Row],[Assembly]],_xlpm.pos,FIND("SP",_xlpm.txt),_xlpm.pre,LEFT(_xlpm.txt,_xlpm.pos-1),IF(RIGHT(_xlpm.pre,3)="123","3PL",IF(RIGHT(_xlpm.pre,2)="12","2PL",IF(RIGHT(_xlpm.pre,1)="1","1PL","3PL")))),N2770,O2770,P2770,Q2770&amp;"W",R2770),_xlfn.TEXTJOIN("-",TRUE,M2770,N2770,O2770,P2770,Q2770&amp;"W",R2770))</f>
        <v>Straight Feeder-CU-Silver-PET-5W-2</v>
      </c>
      <c r="T2770" s="14" t="str">
        <f>IF(COUNTIF(Cycletime[Element Desc.],ProjectsDB[[#This Row],[Element Desc.]])&gt;0,"Found","Not Found")</f>
        <v>Found</v>
      </c>
    </row>
    <row r="2771" spans="2:20" x14ac:dyDescent="0.25">
      <c r="B2771" s="8" t="s">
        <v>5721</v>
      </c>
      <c r="C2771" s="9" t="s">
        <v>5289</v>
      </c>
      <c r="D2771" s="9" t="s">
        <v>5290</v>
      </c>
      <c r="E2771" s="10">
        <v>5</v>
      </c>
      <c r="F2771" s="9" t="s">
        <v>5072</v>
      </c>
      <c r="G2771" s="9" t="s">
        <v>1443</v>
      </c>
      <c r="H2771" s="11"/>
      <c r="I2771" s="12">
        <v>505</v>
      </c>
      <c r="J2771" s="12">
        <v>505</v>
      </c>
      <c r="K2771" s="12"/>
      <c r="L2771" s="12">
        <f t="array" ref="L2771">IFERROR(LOOKUP(2^15,SEARCH({"40A","63A","80A","100A","125A","160A","200A","250A","400A","630A","800A","1000A","1250A","1600A","2000A","2500A","3200A","4000A","5000A","6300A"},UPPER(D2771)),{40,63,80,100,125,160,200,250,400,630,800,1000,1250,1600,2000,2500,3200,4000,5000,6300}),0)</f>
        <v>5000</v>
      </c>
      <c r="M2771" s="9" t="str">
        <f t="shared" si="216"/>
        <v>Elbow Edge</v>
      </c>
      <c r="N2771" s="9" t="str">
        <f t="shared" si="217"/>
        <v>CU</v>
      </c>
      <c r="O2771" s="13" t="str">
        <f t="shared" si="218"/>
        <v>Silver</v>
      </c>
      <c r="P2771" s="9" t="str">
        <f t="shared" si="219"/>
        <v>PET</v>
      </c>
      <c r="Q2771" s="9" t="str">
        <f t="shared" si="220"/>
        <v>5</v>
      </c>
      <c r="R27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71" s="14" t="str">
        <f>IF(ProjectsDB[[#This Row],[Item Type]]="Straight Plug-In",_xlfn.TEXTJOIN("-",TRUE,M2771&amp;"-"&amp;_xlfn.LET(_xlpm.txt,ProjectsDB[[#This Row],[Assembly]],_xlpm.pos,FIND("SP",_xlpm.txt),_xlpm.pre,LEFT(_xlpm.txt,_xlpm.pos-1),IF(RIGHT(_xlpm.pre,3)="123","3PL",IF(RIGHT(_xlpm.pre,2)="12","2PL",IF(RIGHT(_xlpm.pre,1)="1","1PL","3PL")))),N2771,O2771,P2771,Q2771&amp;"W",R2771),_xlfn.TEXTJOIN("-",TRUE,M2771,N2771,O2771,P2771,Q2771&amp;"W",R2771))</f>
        <v>Elbow Edge-CU-Silver-PET-5W-2</v>
      </c>
      <c r="T2771" s="14" t="str">
        <f>IF(COUNTIF(Cycletime[Element Desc.],ProjectsDB[[#This Row],[Element Desc.]])&gt;0,"Found","Not Found")</f>
        <v>Found</v>
      </c>
    </row>
    <row r="2772" spans="2:20" x14ac:dyDescent="0.25">
      <c r="B2772" s="8" t="s">
        <v>5722</v>
      </c>
      <c r="C2772" s="9" t="s">
        <v>5723</v>
      </c>
      <c r="D2772" s="9" t="s">
        <v>5724</v>
      </c>
      <c r="E2772" s="10">
        <v>1</v>
      </c>
      <c r="F2772" s="9" t="s">
        <v>5072</v>
      </c>
      <c r="G2772" s="9" t="s">
        <v>1443</v>
      </c>
      <c r="H2772" s="11"/>
      <c r="I2772" s="12">
        <v>720</v>
      </c>
      <c r="J2772" s="12">
        <v>505</v>
      </c>
      <c r="K2772" s="12"/>
      <c r="L2772" s="12">
        <f t="array" ref="L2772">IFERROR(LOOKUP(2^15,SEARCH({"40A","63A","80A","100A","125A","160A","200A","250A","400A","630A","800A","1000A","1250A","1600A","2000A","2500A","3200A","4000A","5000A","6300A"},UPPER(D2772)),{40,63,80,100,125,160,200,250,400,630,800,1000,1250,1600,2000,2500,3200,4000,5000,6300}),0)</f>
        <v>5000</v>
      </c>
      <c r="M2772" s="9" t="str">
        <f t="shared" si="216"/>
        <v>Elbow Edge</v>
      </c>
      <c r="N2772" s="9" t="str">
        <f t="shared" si="217"/>
        <v>CU</v>
      </c>
      <c r="O2772" s="13" t="str">
        <f t="shared" si="218"/>
        <v>Silver</v>
      </c>
      <c r="P2772" s="9" t="str">
        <f t="shared" si="219"/>
        <v>PET</v>
      </c>
      <c r="Q2772" s="9" t="str">
        <f t="shared" si="220"/>
        <v>5</v>
      </c>
      <c r="R27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72" s="14" t="str">
        <f>IF(ProjectsDB[[#This Row],[Item Type]]="Straight Plug-In",_xlfn.TEXTJOIN("-",TRUE,M2772&amp;"-"&amp;_xlfn.LET(_xlpm.txt,ProjectsDB[[#This Row],[Assembly]],_xlpm.pos,FIND("SP",_xlpm.txt),_xlpm.pre,LEFT(_xlpm.txt,_xlpm.pos-1),IF(RIGHT(_xlpm.pre,3)="123","3PL",IF(RIGHT(_xlpm.pre,2)="12","2PL",IF(RIGHT(_xlpm.pre,1)="1","1PL","3PL")))),N2772,O2772,P2772,Q2772&amp;"W",R2772),_xlfn.TEXTJOIN("-",TRUE,M2772,N2772,O2772,P2772,Q2772&amp;"W",R2772))</f>
        <v>Elbow Edge-CU-Silver-PET-5W-2</v>
      </c>
      <c r="T2772" s="14" t="str">
        <f>IF(COUNTIF(Cycletime[Element Desc.],ProjectsDB[[#This Row],[Element Desc.]])&gt;0,"Found","Not Found")</f>
        <v>Found</v>
      </c>
    </row>
    <row r="2773" spans="2:20" x14ac:dyDescent="0.25">
      <c r="B2773" s="8" t="s">
        <v>5725</v>
      </c>
      <c r="C2773" s="9" t="s">
        <v>5726</v>
      </c>
      <c r="D2773" s="9" t="s">
        <v>5727</v>
      </c>
      <c r="E2773" s="10">
        <v>1</v>
      </c>
      <c r="F2773" s="9" t="s">
        <v>5072</v>
      </c>
      <c r="G2773" s="9" t="s">
        <v>1443</v>
      </c>
      <c r="H2773" s="11"/>
      <c r="I2773" s="12">
        <v>300</v>
      </c>
      <c r="J2773" s="12">
        <v>225</v>
      </c>
      <c r="K2773" s="12">
        <v>300</v>
      </c>
      <c r="L2773" s="12">
        <f t="array" ref="L2773">IFERROR(LOOKUP(2^15,SEARCH({"40A","63A","80A","100A","125A","160A","200A","250A","400A","630A","800A","1000A","1250A","1600A","2000A","2500A","3200A","4000A","5000A","6300A"},UPPER(D2773)),{40,63,80,100,125,160,200,250,400,630,800,1000,1250,1600,2000,2500,3200,4000,5000,6300}),0)</f>
        <v>5000</v>
      </c>
      <c r="M2773" s="9" t="str">
        <f t="shared" si="216"/>
        <v>Z-Unit Flat</v>
      </c>
      <c r="N2773" s="9" t="str">
        <f t="shared" si="217"/>
        <v>CU</v>
      </c>
      <c r="O2773" s="13" t="str">
        <f t="shared" si="218"/>
        <v>Silver</v>
      </c>
      <c r="P2773" s="9" t="str">
        <f t="shared" si="219"/>
        <v>PET</v>
      </c>
      <c r="Q2773" s="9" t="str">
        <f t="shared" si="220"/>
        <v>5</v>
      </c>
      <c r="R27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73" s="14" t="str">
        <f>IF(ProjectsDB[[#This Row],[Item Type]]="Straight Plug-In",_xlfn.TEXTJOIN("-",TRUE,M2773&amp;"-"&amp;_xlfn.LET(_xlpm.txt,ProjectsDB[[#This Row],[Assembly]],_xlpm.pos,FIND("SP",_xlpm.txt),_xlpm.pre,LEFT(_xlpm.txt,_xlpm.pos-1),IF(RIGHT(_xlpm.pre,3)="123","3PL",IF(RIGHT(_xlpm.pre,2)="12","2PL",IF(RIGHT(_xlpm.pre,1)="1","1PL","3PL")))),N2773,O2773,P2773,Q2773&amp;"W",R2773),_xlfn.TEXTJOIN("-",TRUE,M2773,N2773,O2773,P2773,Q2773&amp;"W",R2773))</f>
        <v>Z-Unit Flat-CU-Silver-PET-5W-2</v>
      </c>
      <c r="T2773" s="14" t="str">
        <f>IF(COUNTIF(Cycletime[Element Desc.],ProjectsDB[[#This Row],[Element Desc.]])&gt;0,"Found","Not Found")</f>
        <v>Found</v>
      </c>
    </row>
    <row r="2774" spans="2:20" x14ac:dyDescent="0.25">
      <c r="B2774" s="8" t="s">
        <v>5728</v>
      </c>
      <c r="C2774" s="9" t="s">
        <v>5729</v>
      </c>
      <c r="D2774" s="9" t="s">
        <v>5730</v>
      </c>
      <c r="E2774" s="10">
        <v>1</v>
      </c>
      <c r="F2774" s="9" t="s">
        <v>5072</v>
      </c>
      <c r="G2774" s="9" t="s">
        <v>1443</v>
      </c>
      <c r="H2774" s="11"/>
      <c r="I2774" s="12">
        <v>2395</v>
      </c>
      <c r="J2774" s="12"/>
      <c r="K2774" s="12"/>
      <c r="L2774" s="12">
        <f t="array" ref="L2774">IFERROR(LOOKUP(2^15,SEARCH({"40A","63A","80A","100A","125A","160A","200A","250A","400A","630A","800A","1000A","1250A","1600A","2000A","2500A","3200A","4000A","5000A","6300A"},UPPER(D2774)),{40,63,80,100,125,160,200,250,400,630,800,1000,1250,1600,2000,2500,3200,4000,5000,6300}),0)</f>
        <v>5000</v>
      </c>
      <c r="M2774" s="9" t="str">
        <f t="shared" si="216"/>
        <v>Straight Feeder</v>
      </c>
      <c r="N2774" s="9" t="str">
        <f t="shared" si="217"/>
        <v>CU</v>
      </c>
      <c r="O2774" s="13" t="str">
        <f t="shared" si="218"/>
        <v>Silver</v>
      </c>
      <c r="P2774" s="9" t="str">
        <f t="shared" si="219"/>
        <v>PET</v>
      </c>
      <c r="Q2774" s="9" t="str">
        <f t="shared" si="220"/>
        <v>5</v>
      </c>
      <c r="R27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74" s="14" t="str">
        <f>IF(ProjectsDB[[#This Row],[Item Type]]="Straight Plug-In",_xlfn.TEXTJOIN("-",TRUE,M2774&amp;"-"&amp;_xlfn.LET(_xlpm.txt,ProjectsDB[[#This Row],[Assembly]],_xlpm.pos,FIND("SP",_xlpm.txt),_xlpm.pre,LEFT(_xlpm.txt,_xlpm.pos-1),IF(RIGHT(_xlpm.pre,3)="123","3PL",IF(RIGHT(_xlpm.pre,2)="12","2PL",IF(RIGHT(_xlpm.pre,1)="1","1PL","3PL")))),N2774,O2774,P2774,Q2774&amp;"W",R2774),_xlfn.TEXTJOIN("-",TRUE,M2774,N2774,O2774,P2774,Q2774&amp;"W",R2774))</f>
        <v>Straight Feeder-CU-Silver-PET-5W-2</v>
      </c>
      <c r="T2774" s="14" t="str">
        <f>IF(COUNTIF(Cycletime[Element Desc.],ProjectsDB[[#This Row],[Element Desc.]])&gt;0,"Found","Not Found")</f>
        <v>Found</v>
      </c>
    </row>
    <row r="2775" spans="2:20" x14ac:dyDescent="0.25">
      <c r="B2775" s="8" t="s">
        <v>5731</v>
      </c>
      <c r="C2775" s="9" t="s">
        <v>5732</v>
      </c>
      <c r="D2775" s="9" t="s">
        <v>5733</v>
      </c>
      <c r="E2775" s="10">
        <v>3</v>
      </c>
      <c r="F2775" s="9" t="s">
        <v>5072</v>
      </c>
      <c r="G2775" s="9" t="s">
        <v>1443</v>
      </c>
      <c r="H2775" s="11"/>
      <c r="I2775" s="12">
        <v>300</v>
      </c>
      <c r="J2775" s="12">
        <v>300</v>
      </c>
      <c r="K2775" s="12"/>
      <c r="L2775" s="12">
        <f t="array" ref="L2775">IFERROR(LOOKUP(2^15,SEARCH({"40A","63A","80A","100A","125A","160A","200A","250A","400A","630A","800A","1000A","1250A","1600A","2000A","2500A","3200A","4000A","5000A","6300A"},UPPER(D2775)),{40,63,80,100,125,160,200,250,400,630,800,1000,1250,1600,2000,2500,3200,4000,5000,6300}),0)</f>
        <v>5000</v>
      </c>
      <c r="M2775" s="9" t="str">
        <f t="shared" si="216"/>
        <v>Elbow Flat</v>
      </c>
      <c r="N2775" s="9" t="str">
        <f t="shared" si="217"/>
        <v>CU</v>
      </c>
      <c r="O2775" s="13" t="str">
        <f t="shared" si="218"/>
        <v>Silver</v>
      </c>
      <c r="P2775" s="9" t="str">
        <f t="shared" si="219"/>
        <v>PET</v>
      </c>
      <c r="Q2775" s="9" t="str">
        <f t="shared" si="220"/>
        <v>5</v>
      </c>
      <c r="R27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75" s="14" t="str">
        <f>IF(ProjectsDB[[#This Row],[Item Type]]="Straight Plug-In",_xlfn.TEXTJOIN("-",TRUE,M2775&amp;"-"&amp;_xlfn.LET(_xlpm.txt,ProjectsDB[[#This Row],[Assembly]],_xlpm.pos,FIND("SP",_xlpm.txt),_xlpm.pre,LEFT(_xlpm.txt,_xlpm.pos-1),IF(RIGHT(_xlpm.pre,3)="123","3PL",IF(RIGHT(_xlpm.pre,2)="12","2PL",IF(RIGHT(_xlpm.pre,1)="1","1PL","3PL")))),N2775,O2775,P2775,Q2775&amp;"W",R2775),_xlfn.TEXTJOIN("-",TRUE,M2775,N2775,O2775,P2775,Q2775&amp;"W",R2775))</f>
        <v>Elbow Flat-CU-Silver-PET-5W-2</v>
      </c>
      <c r="T2775" s="14" t="str">
        <f>IF(COUNTIF(Cycletime[Element Desc.],ProjectsDB[[#This Row],[Element Desc.]])&gt;0,"Found","Not Found")</f>
        <v>Found</v>
      </c>
    </row>
    <row r="2776" spans="2:20" x14ac:dyDescent="0.25">
      <c r="B2776" s="8" t="s">
        <v>5734</v>
      </c>
      <c r="C2776" s="9" t="s">
        <v>5735</v>
      </c>
      <c r="D2776" s="9" t="s">
        <v>5736</v>
      </c>
      <c r="E2776" s="10">
        <v>1</v>
      </c>
      <c r="F2776" s="9" t="s">
        <v>5072</v>
      </c>
      <c r="G2776" s="9" t="s">
        <v>1443</v>
      </c>
      <c r="H2776" s="11"/>
      <c r="I2776" s="12">
        <v>2570</v>
      </c>
      <c r="J2776" s="12"/>
      <c r="K2776" s="12"/>
      <c r="L2776" s="12">
        <f t="array" ref="L2776">IFERROR(LOOKUP(2^15,SEARCH({"40A","63A","80A","100A","125A","160A","200A","250A","400A","630A","800A","1000A","1250A","1600A","2000A","2500A","3200A","4000A","5000A","6300A"},UPPER(D2776)),{40,63,80,100,125,160,200,250,400,630,800,1000,1250,1600,2000,2500,3200,4000,5000,6300}),0)</f>
        <v>5000</v>
      </c>
      <c r="M2776" s="9" t="str">
        <f t="shared" si="216"/>
        <v>Straight Feeder</v>
      </c>
      <c r="N2776" s="9" t="str">
        <f t="shared" si="217"/>
        <v>CU</v>
      </c>
      <c r="O2776" s="13" t="str">
        <f t="shared" si="218"/>
        <v>Silver</v>
      </c>
      <c r="P2776" s="9" t="str">
        <f t="shared" si="219"/>
        <v>PET</v>
      </c>
      <c r="Q2776" s="9" t="str">
        <f t="shared" si="220"/>
        <v>5</v>
      </c>
      <c r="R27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76" s="14" t="str">
        <f>IF(ProjectsDB[[#This Row],[Item Type]]="Straight Plug-In",_xlfn.TEXTJOIN("-",TRUE,M2776&amp;"-"&amp;_xlfn.LET(_xlpm.txt,ProjectsDB[[#This Row],[Assembly]],_xlpm.pos,FIND("SP",_xlpm.txt),_xlpm.pre,LEFT(_xlpm.txt,_xlpm.pos-1),IF(RIGHT(_xlpm.pre,3)="123","3PL",IF(RIGHT(_xlpm.pre,2)="12","2PL",IF(RIGHT(_xlpm.pre,1)="1","1PL","3PL")))),N2776,O2776,P2776,Q2776&amp;"W",R2776),_xlfn.TEXTJOIN("-",TRUE,M2776,N2776,O2776,P2776,Q2776&amp;"W",R2776))</f>
        <v>Straight Feeder-CU-Silver-PET-5W-2</v>
      </c>
      <c r="T2776" s="14" t="str">
        <f>IF(COUNTIF(Cycletime[Element Desc.],ProjectsDB[[#This Row],[Element Desc.]])&gt;0,"Found","Not Found")</f>
        <v>Found</v>
      </c>
    </row>
    <row r="2777" spans="2:20" x14ac:dyDescent="0.25">
      <c r="B2777" s="8" t="s">
        <v>5737</v>
      </c>
      <c r="C2777" s="9" t="s">
        <v>5307</v>
      </c>
      <c r="D2777" s="9" t="s">
        <v>5308</v>
      </c>
      <c r="E2777" s="10">
        <v>1</v>
      </c>
      <c r="F2777" s="9" t="s">
        <v>5072</v>
      </c>
      <c r="G2777" s="9" t="s">
        <v>1443</v>
      </c>
      <c r="H2777" s="11"/>
      <c r="I2777" s="12">
        <v>1500</v>
      </c>
      <c r="J2777" s="12"/>
      <c r="K2777" s="12"/>
      <c r="L2777" s="12">
        <f t="array" ref="L2777">IFERROR(LOOKUP(2^15,SEARCH({"40A","63A","80A","100A","125A","160A","200A","250A","400A","630A","800A","1000A","1250A","1600A","2000A","2500A","3200A","4000A","5000A","6300A"},UPPER(D2777)),{40,63,80,100,125,160,200,250,400,630,800,1000,1250,1600,2000,2500,3200,4000,5000,6300}),0)</f>
        <v>5000</v>
      </c>
      <c r="M2777" s="9" t="str">
        <f t="shared" si="216"/>
        <v>Straight Feeder</v>
      </c>
      <c r="N2777" s="9" t="str">
        <f t="shared" si="217"/>
        <v>CU</v>
      </c>
      <c r="O2777" s="13" t="str">
        <f t="shared" si="218"/>
        <v>Silver</v>
      </c>
      <c r="P2777" s="9" t="str">
        <f t="shared" si="219"/>
        <v>PET</v>
      </c>
      <c r="Q2777" s="9" t="str">
        <f t="shared" si="220"/>
        <v>5</v>
      </c>
      <c r="R27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77" s="14" t="str">
        <f>IF(ProjectsDB[[#This Row],[Item Type]]="Straight Plug-In",_xlfn.TEXTJOIN("-",TRUE,M2777&amp;"-"&amp;_xlfn.LET(_xlpm.txt,ProjectsDB[[#This Row],[Assembly]],_xlpm.pos,FIND("SP",_xlpm.txt),_xlpm.pre,LEFT(_xlpm.txt,_xlpm.pos-1),IF(RIGHT(_xlpm.pre,3)="123","3PL",IF(RIGHT(_xlpm.pre,2)="12","2PL",IF(RIGHT(_xlpm.pre,1)="1","1PL","3PL")))),N2777,O2777,P2777,Q2777&amp;"W",R2777),_xlfn.TEXTJOIN("-",TRUE,M2777,N2777,O2777,P2777,Q2777&amp;"W",R2777))</f>
        <v>Straight Feeder-CU-Silver-PET-5W-2</v>
      </c>
      <c r="T2777" s="14" t="str">
        <f>IF(COUNTIF(Cycletime[Element Desc.],ProjectsDB[[#This Row],[Element Desc.]])&gt;0,"Found","Not Found")</f>
        <v>Found</v>
      </c>
    </row>
    <row r="2778" spans="2:20" x14ac:dyDescent="0.25">
      <c r="B2778" s="8" t="s">
        <v>5738</v>
      </c>
      <c r="C2778" s="9" t="s">
        <v>5739</v>
      </c>
      <c r="D2778" s="9" t="s">
        <v>5740</v>
      </c>
      <c r="E2778" s="10">
        <v>1</v>
      </c>
      <c r="F2778" s="9" t="s">
        <v>5072</v>
      </c>
      <c r="G2778" s="9" t="s">
        <v>1443</v>
      </c>
      <c r="H2778" s="11"/>
      <c r="I2778" s="12">
        <v>505</v>
      </c>
      <c r="J2778" s="12">
        <v>505</v>
      </c>
      <c r="K2778" s="12">
        <v>154</v>
      </c>
      <c r="L2778" s="12">
        <f t="array" ref="L2778">IFERROR(LOOKUP(2^15,SEARCH({"40A","63A","80A","100A","125A","160A","200A","250A","400A","630A","800A","1000A","1250A","1600A","2000A","2500A","3200A","4000A","5000A","6300A"},UPPER(D2778)),{40,63,80,100,125,160,200,250,400,630,800,1000,1250,1600,2000,2500,3200,4000,5000,6300}),0)</f>
        <v>5000</v>
      </c>
      <c r="M2778" s="9" t="str">
        <f t="shared" si="216"/>
        <v>Elbow Edge</v>
      </c>
      <c r="N2778" s="9" t="str">
        <f t="shared" si="217"/>
        <v>CU</v>
      </c>
      <c r="O2778" s="13" t="str">
        <f t="shared" si="218"/>
        <v>Silver</v>
      </c>
      <c r="P2778" s="9" t="str">
        <f t="shared" si="219"/>
        <v>PET</v>
      </c>
      <c r="Q2778" s="9" t="str">
        <f t="shared" si="220"/>
        <v>5</v>
      </c>
      <c r="R27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78" s="14" t="str">
        <f>IF(ProjectsDB[[#This Row],[Item Type]]="Straight Plug-In",_xlfn.TEXTJOIN("-",TRUE,M2778&amp;"-"&amp;_xlfn.LET(_xlpm.txt,ProjectsDB[[#This Row],[Assembly]],_xlpm.pos,FIND("SP",_xlpm.txt),_xlpm.pre,LEFT(_xlpm.txt,_xlpm.pos-1),IF(RIGHT(_xlpm.pre,3)="123","3PL",IF(RIGHT(_xlpm.pre,2)="12","2PL",IF(RIGHT(_xlpm.pre,1)="1","1PL","3PL")))),N2778,O2778,P2778,Q2778&amp;"W",R2778),_xlfn.TEXTJOIN("-",TRUE,M2778,N2778,O2778,P2778,Q2778&amp;"W",R2778))</f>
        <v>Elbow Edge-CU-Silver-PET-5W-2</v>
      </c>
      <c r="T2778" s="14" t="str">
        <f>IF(COUNTIF(Cycletime[Element Desc.],ProjectsDB[[#This Row],[Element Desc.]])&gt;0,"Found","Not Found")</f>
        <v>Found</v>
      </c>
    </row>
    <row r="2779" spans="2:20" x14ac:dyDescent="0.25">
      <c r="B2779" s="8" t="s">
        <v>5741</v>
      </c>
      <c r="C2779" s="9" t="s">
        <v>5742</v>
      </c>
      <c r="D2779" s="9" t="s">
        <v>5743</v>
      </c>
      <c r="E2779" s="10">
        <v>1</v>
      </c>
      <c r="F2779" s="9" t="s">
        <v>5072</v>
      </c>
      <c r="G2779" s="9" t="s">
        <v>1443</v>
      </c>
      <c r="H2779" s="11"/>
      <c r="I2779" s="12">
        <v>2040</v>
      </c>
      <c r="J2779" s="12"/>
      <c r="K2779" s="12"/>
      <c r="L2779" s="12">
        <f t="array" ref="L2779">IFERROR(LOOKUP(2^15,SEARCH({"40A","63A","80A","100A","125A","160A","200A","250A","400A","630A","800A","1000A","1250A","1600A","2000A","2500A","3200A","4000A","5000A","6300A"},UPPER(D2779)),{40,63,80,100,125,160,200,250,400,630,800,1000,1250,1600,2000,2500,3200,4000,5000,6300}),0)</f>
        <v>5000</v>
      </c>
      <c r="M2779" s="9" t="str">
        <f t="shared" si="216"/>
        <v>Straight Feeder</v>
      </c>
      <c r="N2779" s="9" t="str">
        <f t="shared" si="217"/>
        <v>CU</v>
      </c>
      <c r="O2779" s="13" t="str">
        <f t="shared" si="218"/>
        <v>Silver</v>
      </c>
      <c r="P2779" s="9" t="str">
        <f t="shared" si="219"/>
        <v>PET</v>
      </c>
      <c r="Q2779" s="9" t="str">
        <f t="shared" si="220"/>
        <v>5</v>
      </c>
      <c r="R27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79" s="14" t="str">
        <f>IF(ProjectsDB[[#This Row],[Item Type]]="Straight Plug-In",_xlfn.TEXTJOIN("-",TRUE,M2779&amp;"-"&amp;_xlfn.LET(_xlpm.txt,ProjectsDB[[#This Row],[Assembly]],_xlpm.pos,FIND("SP",_xlpm.txt),_xlpm.pre,LEFT(_xlpm.txt,_xlpm.pos-1),IF(RIGHT(_xlpm.pre,3)="123","3PL",IF(RIGHT(_xlpm.pre,2)="12","2PL",IF(RIGHT(_xlpm.pre,1)="1","1PL","3PL")))),N2779,O2779,P2779,Q2779&amp;"W",R2779),_xlfn.TEXTJOIN("-",TRUE,M2779,N2779,O2779,P2779,Q2779&amp;"W",R2779))</f>
        <v>Straight Feeder-CU-Silver-PET-5W-2</v>
      </c>
      <c r="T2779" s="14" t="str">
        <f>IF(COUNTIF(Cycletime[Element Desc.],ProjectsDB[[#This Row],[Element Desc.]])&gt;0,"Found","Not Found")</f>
        <v>Found</v>
      </c>
    </row>
    <row r="2780" spans="2:20" x14ac:dyDescent="0.25">
      <c r="B2780" s="8" t="s">
        <v>5744</v>
      </c>
      <c r="C2780" s="9" t="s">
        <v>5745</v>
      </c>
      <c r="D2780" s="9" t="s">
        <v>5746</v>
      </c>
      <c r="E2780" s="10">
        <v>1</v>
      </c>
      <c r="F2780" s="9" t="s">
        <v>5072</v>
      </c>
      <c r="G2780" s="9" t="s">
        <v>1443</v>
      </c>
      <c r="H2780" s="11"/>
      <c r="I2780" s="12">
        <v>300</v>
      </c>
      <c r="J2780" s="12">
        <v>215</v>
      </c>
      <c r="K2780" s="12">
        <v>660</v>
      </c>
      <c r="L2780" s="12">
        <f t="array" ref="L2780">IFERROR(LOOKUP(2^15,SEARCH({"40A","63A","80A","100A","125A","160A","200A","250A","400A","630A","800A","1000A","1250A","1600A","2000A","2500A","3200A","4000A","5000A","6300A"},UPPER(D2780)),{40,63,80,100,125,160,200,250,400,630,800,1000,1250,1600,2000,2500,3200,4000,5000,6300}),0)</f>
        <v>5000</v>
      </c>
      <c r="M2780" s="9" t="str">
        <f t="shared" si="216"/>
        <v>Z-Unit Flat</v>
      </c>
      <c r="N2780" s="9" t="str">
        <f t="shared" si="217"/>
        <v>CU</v>
      </c>
      <c r="O2780" s="13" t="str">
        <f t="shared" si="218"/>
        <v>Silver</v>
      </c>
      <c r="P2780" s="9" t="str">
        <f t="shared" si="219"/>
        <v>PET</v>
      </c>
      <c r="Q2780" s="9" t="str">
        <f t="shared" si="220"/>
        <v>5</v>
      </c>
      <c r="R27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80" s="14" t="str">
        <f>IF(ProjectsDB[[#This Row],[Item Type]]="Straight Plug-In",_xlfn.TEXTJOIN("-",TRUE,M2780&amp;"-"&amp;_xlfn.LET(_xlpm.txt,ProjectsDB[[#This Row],[Assembly]],_xlpm.pos,FIND("SP",_xlpm.txt),_xlpm.pre,LEFT(_xlpm.txt,_xlpm.pos-1),IF(RIGHT(_xlpm.pre,3)="123","3PL",IF(RIGHT(_xlpm.pre,2)="12","2PL",IF(RIGHT(_xlpm.pre,1)="1","1PL","3PL")))),N2780,O2780,P2780,Q2780&amp;"W",R2780),_xlfn.TEXTJOIN("-",TRUE,M2780,N2780,O2780,P2780,Q2780&amp;"W",R2780))</f>
        <v>Z-Unit Flat-CU-Silver-PET-5W-2</v>
      </c>
      <c r="T2780" s="14" t="str">
        <f>IF(COUNTIF(Cycletime[Element Desc.],ProjectsDB[[#This Row],[Element Desc.]])&gt;0,"Found","Not Found")</f>
        <v>Found</v>
      </c>
    </row>
    <row r="2781" spans="2:20" x14ac:dyDescent="0.25">
      <c r="B2781" s="8" t="s">
        <v>5747</v>
      </c>
      <c r="C2781" s="9" t="s">
        <v>5748</v>
      </c>
      <c r="D2781" s="9" t="s">
        <v>5749</v>
      </c>
      <c r="E2781" s="10">
        <v>1</v>
      </c>
      <c r="F2781" s="9" t="s">
        <v>5072</v>
      </c>
      <c r="G2781" s="9" t="s">
        <v>1443</v>
      </c>
      <c r="H2781" s="11"/>
      <c r="I2781" s="12">
        <v>360</v>
      </c>
      <c r="J2781" s="12">
        <v>900</v>
      </c>
      <c r="K2781" s="12"/>
      <c r="L2781" s="12">
        <f t="array" ref="L2781">IFERROR(LOOKUP(2^15,SEARCH({"40A","63A","80A","100A","125A","160A","200A","250A","400A","630A","800A","1000A","1250A","1600A","2000A","2500A","3200A","4000A","5000A","6300A"},UPPER(D2781)),{40,63,80,100,125,160,200,250,400,630,800,1000,1250,1600,2000,2500,3200,4000,5000,6300}),0)</f>
        <v>5000</v>
      </c>
      <c r="M2781" s="9" t="str">
        <f t="shared" si="216"/>
        <v>Elbow Flat</v>
      </c>
      <c r="N2781" s="9" t="str">
        <f t="shared" si="217"/>
        <v>CU</v>
      </c>
      <c r="O2781" s="13" t="str">
        <f t="shared" si="218"/>
        <v>Silver</v>
      </c>
      <c r="P2781" s="9" t="str">
        <f t="shared" si="219"/>
        <v>PET</v>
      </c>
      <c r="Q2781" s="9" t="str">
        <f t="shared" si="220"/>
        <v>5</v>
      </c>
      <c r="R27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81" s="14" t="str">
        <f>IF(ProjectsDB[[#This Row],[Item Type]]="Straight Plug-In",_xlfn.TEXTJOIN("-",TRUE,M2781&amp;"-"&amp;_xlfn.LET(_xlpm.txt,ProjectsDB[[#This Row],[Assembly]],_xlpm.pos,FIND("SP",_xlpm.txt),_xlpm.pre,LEFT(_xlpm.txt,_xlpm.pos-1),IF(RIGHT(_xlpm.pre,3)="123","3PL",IF(RIGHT(_xlpm.pre,2)="12","2PL",IF(RIGHT(_xlpm.pre,1)="1","1PL","3PL")))),N2781,O2781,P2781,Q2781&amp;"W",R2781),_xlfn.TEXTJOIN("-",TRUE,M2781,N2781,O2781,P2781,Q2781&amp;"W",R2781))</f>
        <v>Elbow Flat-CU-Silver-PET-5W-2</v>
      </c>
      <c r="T2781" s="14" t="str">
        <f>IF(COUNTIF(Cycletime[Element Desc.],ProjectsDB[[#This Row],[Element Desc.]])&gt;0,"Found","Not Found")</f>
        <v>Found</v>
      </c>
    </row>
    <row r="2782" spans="2:20" x14ac:dyDescent="0.25">
      <c r="B2782" s="8" t="s">
        <v>5750</v>
      </c>
      <c r="C2782" s="9" t="s">
        <v>5751</v>
      </c>
      <c r="D2782" s="9" t="s">
        <v>5752</v>
      </c>
      <c r="E2782" s="10">
        <v>1</v>
      </c>
      <c r="F2782" s="9" t="s">
        <v>5072</v>
      </c>
      <c r="G2782" s="9" t="s">
        <v>1443</v>
      </c>
      <c r="H2782" s="11"/>
      <c r="I2782" s="12">
        <v>900</v>
      </c>
      <c r="J2782" s="12">
        <v>300</v>
      </c>
      <c r="K2782" s="12"/>
      <c r="L2782" s="12">
        <f t="array" ref="L2782">IFERROR(LOOKUP(2^15,SEARCH({"40A","63A","80A","100A","125A","160A","200A","250A","400A","630A","800A","1000A","1250A","1600A","2000A","2500A","3200A","4000A","5000A","6300A"},UPPER(D2782)),{40,63,80,100,125,160,200,250,400,630,800,1000,1250,1600,2000,2500,3200,4000,5000,6300}),0)</f>
        <v>5000</v>
      </c>
      <c r="M2782" s="9" t="str">
        <f t="shared" si="216"/>
        <v>Elbow Flat</v>
      </c>
      <c r="N2782" s="9" t="str">
        <f t="shared" si="217"/>
        <v>CU</v>
      </c>
      <c r="O2782" s="13" t="str">
        <f t="shared" si="218"/>
        <v>Silver</v>
      </c>
      <c r="P2782" s="9" t="str">
        <f t="shared" si="219"/>
        <v>PET</v>
      </c>
      <c r="Q2782" s="9" t="str">
        <f t="shared" si="220"/>
        <v>5</v>
      </c>
      <c r="R27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82" s="14" t="str">
        <f>IF(ProjectsDB[[#This Row],[Item Type]]="Straight Plug-In",_xlfn.TEXTJOIN("-",TRUE,M2782&amp;"-"&amp;_xlfn.LET(_xlpm.txt,ProjectsDB[[#This Row],[Assembly]],_xlpm.pos,FIND("SP",_xlpm.txt),_xlpm.pre,LEFT(_xlpm.txt,_xlpm.pos-1),IF(RIGHT(_xlpm.pre,3)="123","3PL",IF(RIGHT(_xlpm.pre,2)="12","2PL",IF(RIGHT(_xlpm.pre,1)="1","1PL","3PL")))),N2782,O2782,P2782,Q2782&amp;"W",R2782),_xlfn.TEXTJOIN("-",TRUE,M2782,N2782,O2782,P2782,Q2782&amp;"W",R2782))</f>
        <v>Elbow Flat-CU-Silver-PET-5W-2</v>
      </c>
      <c r="T2782" s="14" t="str">
        <f>IF(COUNTIF(Cycletime[Element Desc.],ProjectsDB[[#This Row],[Element Desc.]])&gt;0,"Found","Not Found")</f>
        <v>Found</v>
      </c>
    </row>
    <row r="2783" spans="2:20" x14ac:dyDescent="0.25">
      <c r="B2783" s="8" t="s">
        <v>5753</v>
      </c>
      <c r="C2783" s="9" t="s">
        <v>5754</v>
      </c>
      <c r="D2783" s="9" t="s">
        <v>5749</v>
      </c>
      <c r="E2783" s="10">
        <v>1</v>
      </c>
      <c r="F2783" s="9" t="s">
        <v>5072</v>
      </c>
      <c r="G2783" s="9" t="s">
        <v>1443</v>
      </c>
      <c r="H2783" s="11"/>
      <c r="I2783" s="12">
        <v>360</v>
      </c>
      <c r="J2783" s="12">
        <v>900</v>
      </c>
      <c r="K2783" s="12"/>
      <c r="L2783" s="12">
        <f t="array" ref="L2783">IFERROR(LOOKUP(2^15,SEARCH({"40A","63A","80A","100A","125A","160A","200A","250A","400A","630A","800A","1000A","1250A","1600A","2000A","2500A","3200A","4000A","5000A","6300A"},UPPER(D2783)),{40,63,80,100,125,160,200,250,400,630,800,1000,1250,1600,2000,2500,3200,4000,5000,6300}),0)</f>
        <v>5000</v>
      </c>
      <c r="M2783" s="9" t="str">
        <f t="shared" si="216"/>
        <v>Elbow Flat</v>
      </c>
      <c r="N2783" s="9" t="str">
        <f t="shared" si="217"/>
        <v>CU</v>
      </c>
      <c r="O2783" s="13" t="str">
        <f t="shared" si="218"/>
        <v>Silver</v>
      </c>
      <c r="P2783" s="9" t="str">
        <f t="shared" si="219"/>
        <v>PET</v>
      </c>
      <c r="Q2783" s="9" t="str">
        <f t="shared" si="220"/>
        <v>5</v>
      </c>
      <c r="R27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83" s="14" t="str">
        <f>IF(ProjectsDB[[#This Row],[Item Type]]="Straight Plug-In",_xlfn.TEXTJOIN("-",TRUE,M2783&amp;"-"&amp;_xlfn.LET(_xlpm.txt,ProjectsDB[[#This Row],[Assembly]],_xlpm.pos,FIND("SP",_xlpm.txt),_xlpm.pre,LEFT(_xlpm.txt,_xlpm.pos-1),IF(RIGHT(_xlpm.pre,3)="123","3PL",IF(RIGHT(_xlpm.pre,2)="12","2PL",IF(RIGHT(_xlpm.pre,1)="1","1PL","3PL")))),N2783,O2783,P2783,Q2783&amp;"W",R2783),_xlfn.TEXTJOIN("-",TRUE,M2783,N2783,O2783,P2783,Q2783&amp;"W",R2783))</f>
        <v>Elbow Flat-CU-Silver-PET-5W-2</v>
      </c>
      <c r="T2783" s="14" t="str">
        <f>IF(COUNTIF(Cycletime[Element Desc.],ProjectsDB[[#This Row],[Element Desc.]])&gt;0,"Found","Not Found")</f>
        <v>Found</v>
      </c>
    </row>
    <row r="2784" spans="2:20" x14ac:dyDescent="0.25">
      <c r="B2784" s="8" t="s">
        <v>5755</v>
      </c>
      <c r="C2784" s="9" t="s">
        <v>5304</v>
      </c>
      <c r="D2784" s="9" t="s">
        <v>5305</v>
      </c>
      <c r="E2784" s="10">
        <v>1</v>
      </c>
      <c r="F2784" s="9" t="s">
        <v>5072</v>
      </c>
      <c r="G2784" s="9" t="s">
        <v>1443</v>
      </c>
      <c r="H2784" s="11"/>
      <c r="I2784" s="12">
        <v>2000</v>
      </c>
      <c r="J2784" s="12"/>
      <c r="K2784" s="12"/>
      <c r="L2784" s="12">
        <f t="array" ref="L2784">IFERROR(LOOKUP(2^15,SEARCH({"40A","63A","80A","100A","125A","160A","200A","250A","400A","630A","800A","1000A","1250A","1600A","2000A","2500A","3200A","4000A","5000A","6300A"},UPPER(D2784)),{40,63,80,100,125,160,200,250,400,630,800,1000,1250,1600,2000,2500,3200,4000,5000,6300}),0)</f>
        <v>5000</v>
      </c>
      <c r="M2784" s="9" t="str">
        <f t="shared" si="216"/>
        <v>Straight Feeder</v>
      </c>
      <c r="N2784" s="9" t="str">
        <f t="shared" si="217"/>
        <v>CU</v>
      </c>
      <c r="O2784" s="13" t="str">
        <f t="shared" si="218"/>
        <v>Silver</v>
      </c>
      <c r="P2784" s="9" t="str">
        <f t="shared" si="219"/>
        <v>PET</v>
      </c>
      <c r="Q2784" s="9" t="str">
        <f t="shared" si="220"/>
        <v>5</v>
      </c>
      <c r="R27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84" s="14" t="str">
        <f>IF(ProjectsDB[[#This Row],[Item Type]]="Straight Plug-In",_xlfn.TEXTJOIN("-",TRUE,M2784&amp;"-"&amp;_xlfn.LET(_xlpm.txt,ProjectsDB[[#This Row],[Assembly]],_xlpm.pos,FIND("SP",_xlpm.txt),_xlpm.pre,LEFT(_xlpm.txt,_xlpm.pos-1),IF(RIGHT(_xlpm.pre,3)="123","3PL",IF(RIGHT(_xlpm.pre,2)="12","2PL",IF(RIGHT(_xlpm.pre,1)="1","1PL","3PL")))),N2784,O2784,P2784,Q2784&amp;"W",R2784),_xlfn.TEXTJOIN("-",TRUE,M2784,N2784,O2784,P2784,Q2784&amp;"W",R2784))</f>
        <v>Straight Feeder-CU-Silver-PET-5W-2</v>
      </c>
      <c r="T2784" s="14" t="str">
        <f>IF(COUNTIF(Cycletime[Element Desc.],ProjectsDB[[#This Row],[Element Desc.]])&gt;0,"Found","Not Found")</f>
        <v>Found</v>
      </c>
    </row>
    <row r="2785" spans="2:20" x14ac:dyDescent="0.25">
      <c r="B2785" s="8" t="s">
        <v>5756</v>
      </c>
      <c r="C2785" s="9" t="s">
        <v>5757</v>
      </c>
      <c r="D2785" s="9" t="s">
        <v>5758</v>
      </c>
      <c r="E2785" s="10">
        <v>1</v>
      </c>
      <c r="F2785" s="9" t="s">
        <v>5072</v>
      </c>
      <c r="G2785" s="9" t="s">
        <v>1443</v>
      </c>
      <c r="H2785" s="11"/>
      <c r="I2785" s="12">
        <v>505</v>
      </c>
      <c r="J2785" s="12">
        <v>505</v>
      </c>
      <c r="K2785" s="12">
        <v>106</v>
      </c>
      <c r="L2785" s="12">
        <f t="array" ref="L2785">IFERROR(LOOKUP(2^15,SEARCH({"40A","63A","80A","100A","125A","160A","200A","250A","400A","630A","800A","1000A","1250A","1600A","2000A","2500A","3200A","4000A","5000A","6300A"},UPPER(D2785)),{40,63,80,100,125,160,200,250,400,630,800,1000,1250,1600,2000,2500,3200,4000,5000,6300}),0)</f>
        <v>5000</v>
      </c>
      <c r="M2785" s="9" t="str">
        <f t="shared" si="216"/>
        <v>Elbow Edge</v>
      </c>
      <c r="N2785" s="9" t="str">
        <f t="shared" si="217"/>
        <v>CU</v>
      </c>
      <c r="O2785" s="13" t="str">
        <f t="shared" si="218"/>
        <v>Silver</v>
      </c>
      <c r="P2785" s="9" t="str">
        <f t="shared" si="219"/>
        <v>PET</v>
      </c>
      <c r="Q2785" s="9" t="str">
        <f t="shared" si="220"/>
        <v>5</v>
      </c>
      <c r="R27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85" s="14" t="str">
        <f>IF(ProjectsDB[[#This Row],[Item Type]]="Straight Plug-In",_xlfn.TEXTJOIN("-",TRUE,M2785&amp;"-"&amp;_xlfn.LET(_xlpm.txt,ProjectsDB[[#This Row],[Assembly]],_xlpm.pos,FIND("SP",_xlpm.txt),_xlpm.pre,LEFT(_xlpm.txt,_xlpm.pos-1),IF(RIGHT(_xlpm.pre,3)="123","3PL",IF(RIGHT(_xlpm.pre,2)="12","2PL",IF(RIGHT(_xlpm.pre,1)="1","1PL","3PL")))),N2785,O2785,P2785,Q2785&amp;"W",R2785),_xlfn.TEXTJOIN("-",TRUE,M2785,N2785,O2785,P2785,Q2785&amp;"W",R2785))</f>
        <v>Elbow Edge-CU-Silver-PET-5W-2</v>
      </c>
      <c r="T2785" s="14" t="str">
        <f>IF(COUNTIF(Cycletime[Element Desc.],ProjectsDB[[#This Row],[Element Desc.]])&gt;0,"Found","Not Found")</f>
        <v>Found</v>
      </c>
    </row>
    <row r="2786" spans="2:20" x14ac:dyDescent="0.25">
      <c r="B2786" s="8" t="s">
        <v>5759</v>
      </c>
      <c r="C2786" s="9" t="s">
        <v>5760</v>
      </c>
      <c r="D2786" s="9" t="s">
        <v>5761</v>
      </c>
      <c r="E2786" s="10">
        <v>1</v>
      </c>
      <c r="F2786" s="9" t="s">
        <v>5072</v>
      </c>
      <c r="G2786" s="9" t="s">
        <v>1443</v>
      </c>
      <c r="H2786" s="11"/>
      <c r="I2786" s="12">
        <v>415</v>
      </c>
      <c r="J2786" s="12"/>
      <c r="K2786" s="12"/>
      <c r="L2786" s="12">
        <f t="array" ref="L2786">IFERROR(LOOKUP(2^15,SEARCH({"40A","63A","80A","100A","125A","160A","200A","250A","400A","630A","800A","1000A","1250A","1600A","2000A","2500A","3200A","4000A","5000A","6300A"},UPPER(D2786)),{40,63,80,100,125,160,200,250,400,630,800,1000,1250,1600,2000,2500,3200,4000,5000,6300}),0)</f>
        <v>5000</v>
      </c>
      <c r="M2786" s="9" t="str">
        <f t="shared" si="216"/>
        <v>Straight Feeder</v>
      </c>
      <c r="N2786" s="9" t="str">
        <f t="shared" si="217"/>
        <v>CU</v>
      </c>
      <c r="O2786" s="13" t="str">
        <f t="shared" si="218"/>
        <v>Silver</v>
      </c>
      <c r="P2786" s="9" t="str">
        <f t="shared" si="219"/>
        <v>PET</v>
      </c>
      <c r="Q2786" s="9" t="str">
        <f t="shared" si="220"/>
        <v>5</v>
      </c>
      <c r="R27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86" s="14" t="str">
        <f>IF(ProjectsDB[[#This Row],[Item Type]]="Straight Plug-In",_xlfn.TEXTJOIN("-",TRUE,M2786&amp;"-"&amp;_xlfn.LET(_xlpm.txt,ProjectsDB[[#This Row],[Assembly]],_xlpm.pos,FIND("SP",_xlpm.txt),_xlpm.pre,LEFT(_xlpm.txt,_xlpm.pos-1),IF(RIGHT(_xlpm.pre,3)="123","3PL",IF(RIGHT(_xlpm.pre,2)="12","2PL",IF(RIGHT(_xlpm.pre,1)="1","1PL","3PL")))),N2786,O2786,P2786,Q2786&amp;"W",R2786),_xlfn.TEXTJOIN("-",TRUE,M2786,N2786,O2786,P2786,Q2786&amp;"W",R2786))</f>
        <v>Straight Feeder-CU-Silver-PET-5W-2</v>
      </c>
      <c r="T2786" s="14" t="str">
        <f>IF(COUNTIF(Cycletime[Element Desc.],ProjectsDB[[#This Row],[Element Desc.]])&gt;0,"Found","Not Found")</f>
        <v>Found</v>
      </c>
    </row>
    <row r="2787" spans="2:20" x14ac:dyDescent="0.25">
      <c r="B2787" s="8" t="s">
        <v>5762</v>
      </c>
      <c r="C2787" s="9" t="s">
        <v>5763</v>
      </c>
      <c r="D2787" s="9" t="s">
        <v>5764</v>
      </c>
      <c r="E2787" s="10">
        <v>1</v>
      </c>
      <c r="F2787" s="9" t="s">
        <v>5072</v>
      </c>
      <c r="G2787" s="9" t="s">
        <v>1443</v>
      </c>
      <c r="H2787" s="11"/>
      <c r="I2787" s="12">
        <v>505</v>
      </c>
      <c r="J2787" s="12"/>
      <c r="K2787" s="12"/>
      <c r="L2787" s="12">
        <f t="array" ref="L2787">IFERROR(LOOKUP(2^15,SEARCH({"40A","63A","80A","100A","125A","160A","200A","250A","400A","630A","800A","1000A","1250A","1600A","2000A","2500A","3200A","4000A","5000A","6300A"},UPPER(D2787)),{40,63,80,100,125,160,200,250,400,630,800,1000,1250,1600,2000,2500,3200,4000,5000,6300}),0)</f>
        <v>5000</v>
      </c>
      <c r="M2787" s="9" t="str">
        <f t="shared" si="216"/>
        <v>Straight Feeder</v>
      </c>
      <c r="N2787" s="9" t="str">
        <f t="shared" si="217"/>
        <v>CU</v>
      </c>
      <c r="O2787" s="13" t="str">
        <f t="shared" si="218"/>
        <v>Silver</v>
      </c>
      <c r="P2787" s="9" t="str">
        <f t="shared" si="219"/>
        <v>PET</v>
      </c>
      <c r="Q2787" s="9" t="str">
        <f t="shared" si="220"/>
        <v>5</v>
      </c>
      <c r="R27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87" s="14" t="str">
        <f>IF(ProjectsDB[[#This Row],[Item Type]]="Straight Plug-In",_xlfn.TEXTJOIN("-",TRUE,M2787&amp;"-"&amp;_xlfn.LET(_xlpm.txt,ProjectsDB[[#This Row],[Assembly]],_xlpm.pos,FIND("SP",_xlpm.txt),_xlpm.pre,LEFT(_xlpm.txt,_xlpm.pos-1),IF(RIGHT(_xlpm.pre,3)="123","3PL",IF(RIGHT(_xlpm.pre,2)="12","2PL",IF(RIGHT(_xlpm.pre,1)="1","1PL","3PL")))),N2787,O2787,P2787,Q2787&amp;"W",R2787),_xlfn.TEXTJOIN("-",TRUE,M2787,N2787,O2787,P2787,Q2787&amp;"W",R2787))</f>
        <v>Straight Feeder-CU-Silver-PET-5W-2</v>
      </c>
      <c r="T2787" s="14" t="str">
        <f>IF(COUNTIF(Cycletime[Element Desc.],ProjectsDB[[#This Row],[Element Desc.]])&gt;0,"Found","Not Found")</f>
        <v>Found</v>
      </c>
    </row>
    <row r="2788" spans="2:20" x14ac:dyDescent="0.25">
      <c r="B2788" s="8" t="s">
        <v>5765</v>
      </c>
      <c r="C2788" s="9" t="s">
        <v>5766</v>
      </c>
      <c r="D2788" s="9" t="s">
        <v>5767</v>
      </c>
      <c r="E2788" s="10">
        <v>1</v>
      </c>
      <c r="F2788" s="9" t="s">
        <v>5072</v>
      </c>
      <c r="G2788" s="9" t="s">
        <v>1443</v>
      </c>
      <c r="H2788" s="11"/>
      <c r="I2788" s="12">
        <v>1585</v>
      </c>
      <c r="J2788" s="12"/>
      <c r="K2788" s="12"/>
      <c r="L2788" s="12">
        <f t="array" ref="L2788">IFERROR(LOOKUP(2^15,SEARCH({"40A","63A","80A","100A","125A","160A","200A","250A","400A","630A","800A","1000A","1250A","1600A","2000A","2500A","3200A","4000A","5000A","6300A"},UPPER(D2788)),{40,63,80,100,125,160,200,250,400,630,800,1000,1250,1600,2000,2500,3200,4000,5000,6300}),0)</f>
        <v>5000</v>
      </c>
      <c r="M2788" s="9" t="str">
        <f t="shared" si="216"/>
        <v>Straight Feeder</v>
      </c>
      <c r="N2788" s="9" t="str">
        <f t="shared" si="217"/>
        <v>CU</v>
      </c>
      <c r="O2788" s="13" t="str">
        <f t="shared" si="218"/>
        <v>Silver</v>
      </c>
      <c r="P2788" s="9" t="str">
        <f t="shared" si="219"/>
        <v>PET</v>
      </c>
      <c r="Q2788" s="9" t="str">
        <f t="shared" si="220"/>
        <v>5</v>
      </c>
      <c r="R27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88" s="14" t="str">
        <f>IF(ProjectsDB[[#This Row],[Item Type]]="Straight Plug-In",_xlfn.TEXTJOIN("-",TRUE,M2788&amp;"-"&amp;_xlfn.LET(_xlpm.txt,ProjectsDB[[#This Row],[Assembly]],_xlpm.pos,FIND("SP",_xlpm.txt),_xlpm.pre,LEFT(_xlpm.txt,_xlpm.pos-1),IF(RIGHT(_xlpm.pre,3)="123","3PL",IF(RIGHT(_xlpm.pre,2)="12","2PL",IF(RIGHT(_xlpm.pre,1)="1","1PL","3PL")))),N2788,O2788,P2788,Q2788&amp;"W",R2788),_xlfn.TEXTJOIN("-",TRUE,M2788,N2788,O2788,P2788,Q2788&amp;"W",R2788))</f>
        <v>Straight Feeder-CU-Silver-PET-5W-2</v>
      </c>
      <c r="T2788" s="14" t="str">
        <f>IF(COUNTIF(Cycletime[Element Desc.],ProjectsDB[[#This Row],[Element Desc.]])&gt;0,"Found","Not Found")</f>
        <v>Found</v>
      </c>
    </row>
    <row r="2789" spans="2:20" x14ac:dyDescent="0.25">
      <c r="B2789" s="8" t="s">
        <v>5768</v>
      </c>
      <c r="C2789" s="9" t="s">
        <v>5283</v>
      </c>
      <c r="D2789" s="9" t="s">
        <v>5284</v>
      </c>
      <c r="E2789" s="10">
        <v>2</v>
      </c>
      <c r="F2789" s="9" t="s">
        <v>5072</v>
      </c>
      <c r="G2789" s="9" t="s">
        <v>1443</v>
      </c>
      <c r="H2789" s="11"/>
      <c r="I2789" s="12">
        <v>425</v>
      </c>
      <c r="J2789" s="12"/>
      <c r="K2789" s="12"/>
      <c r="L2789" s="12">
        <f t="array" ref="L2789">IFERROR(LOOKUP(2^15,SEARCH({"40A","63A","80A","100A","125A","160A","200A","250A","400A","630A","800A","1000A","1250A","1600A","2000A","2500A","3200A","4000A","5000A","6300A"},UPPER(D2789)),{40,63,80,100,125,160,200,250,400,630,800,1000,1250,1600,2000,2500,3200,4000,5000,6300}),0)</f>
        <v>5000</v>
      </c>
      <c r="M2789" s="9" t="str">
        <f t="shared" si="216"/>
        <v>Flange Straight</v>
      </c>
      <c r="N2789" s="9" t="str">
        <f t="shared" si="217"/>
        <v>CU</v>
      </c>
      <c r="O2789" s="13" t="str">
        <f t="shared" si="218"/>
        <v>Silver</v>
      </c>
      <c r="P2789" s="9" t="str">
        <f t="shared" si="219"/>
        <v>PET</v>
      </c>
      <c r="Q2789" s="9" t="str">
        <f t="shared" si="220"/>
        <v>5</v>
      </c>
      <c r="R27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89" s="14" t="str">
        <f>IF(ProjectsDB[[#This Row],[Item Type]]="Straight Plug-In",_xlfn.TEXTJOIN("-",TRUE,M2789&amp;"-"&amp;_xlfn.LET(_xlpm.txt,ProjectsDB[[#This Row],[Assembly]],_xlpm.pos,FIND("SP",_xlpm.txt),_xlpm.pre,LEFT(_xlpm.txt,_xlpm.pos-1),IF(RIGHT(_xlpm.pre,3)="123","3PL",IF(RIGHT(_xlpm.pre,2)="12","2PL",IF(RIGHT(_xlpm.pre,1)="1","1PL","3PL")))),N2789,O2789,P2789,Q2789&amp;"W",R2789),_xlfn.TEXTJOIN("-",TRUE,M2789,N2789,O2789,P2789,Q2789&amp;"W",R2789))</f>
        <v>Flange Straight-CU-Silver-PET-5W-2</v>
      </c>
      <c r="T2789" s="14" t="str">
        <f>IF(COUNTIF(Cycletime[Element Desc.],ProjectsDB[[#This Row],[Element Desc.]])&gt;0,"Found","Not Found")</f>
        <v>Found</v>
      </c>
    </row>
    <row r="2790" spans="2:20" x14ac:dyDescent="0.25">
      <c r="B2790" s="8" t="s">
        <v>5769</v>
      </c>
      <c r="C2790" s="9" t="s">
        <v>5770</v>
      </c>
      <c r="D2790" s="9" t="s">
        <v>5771</v>
      </c>
      <c r="E2790" s="10">
        <v>1</v>
      </c>
      <c r="F2790" s="9" t="s">
        <v>5072</v>
      </c>
      <c r="G2790" s="9" t="s">
        <v>1443</v>
      </c>
      <c r="H2790" s="11"/>
      <c r="I2790" s="12">
        <v>670</v>
      </c>
      <c r="J2790" s="12">
        <v>505</v>
      </c>
      <c r="K2790" s="12"/>
      <c r="L2790" s="12">
        <f t="array" ref="L2790">IFERROR(LOOKUP(2^15,SEARCH({"40A","63A","80A","100A","125A","160A","200A","250A","400A","630A","800A","1000A","1250A","1600A","2000A","2500A","3200A","4000A","5000A","6300A"},UPPER(D2790)),{40,63,80,100,125,160,200,250,400,630,800,1000,1250,1600,2000,2500,3200,4000,5000,6300}),0)</f>
        <v>5000</v>
      </c>
      <c r="M2790" s="9" t="str">
        <f t="shared" si="216"/>
        <v>Elbow Edge</v>
      </c>
      <c r="N2790" s="9" t="str">
        <f t="shared" si="217"/>
        <v>CU</v>
      </c>
      <c r="O2790" s="13" t="str">
        <f t="shared" si="218"/>
        <v>Silver</v>
      </c>
      <c r="P2790" s="9" t="str">
        <f t="shared" si="219"/>
        <v>PET</v>
      </c>
      <c r="Q2790" s="9" t="str">
        <f t="shared" si="220"/>
        <v>5</v>
      </c>
      <c r="R27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90" s="14" t="str">
        <f>IF(ProjectsDB[[#This Row],[Item Type]]="Straight Plug-In",_xlfn.TEXTJOIN("-",TRUE,M2790&amp;"-"&amp;_xlfn.LET(_xlpm.txt,ProjectsDB[[#This Row],[Assembly]],_xlpm.pos,FIND("SP",_xlpm.txt),_xlpm.pre,LEFT(_xlpm.txt,_xlpm.pos-1),IF(RIGHT(_xlpm.pre,3)="123","3PL",IF(RIGHT(_xlpm.pre,2)="12","2PL",IF(RIGHT(_xlpm.pre,1)="1","1PL","3PL")))),N2790,O2790,P2790,Q2790&amp;"W",R2790),_xlfn.TEXTJOIN("-",TRUE,M2790,N2790,O2790,P2790,Q2790&amp;"W",R2790))</f>
        <v>Elbow Edge-CU-Silver-PET-5W-2</v>
      </c>
      <c r="T2790" s="14" t="str">
        <f>IF(COUNTIF(Cycletime[Element Desc.],ProjectsDB[[#This Row],[Element Desc.]])&gt;0,"Found","Not Found")</f>
        <v>Found</v>
      </c>
    </row>
    <row r="2791" spans="2:20" x14ac:dyDescent="0.25">
      <c r="B2791" s="8" t="s">
        <v>5772</v>
      </c>
      <c r="C2791" s="9" t="s">
        <v>5286</v>
      </c>
      <c r="D2791" s="9" t="s">
        <v>5287</v>
      </c>
      <c r="E2791" s="10">
        <v>1</v>
      </c>
      <c r="F2791" s="9" t="s">
        <v>5072</v>
      </c>
      <c r="G2791" s="9" t="s">
        <v>1443</v>
      </c>
      <c r="H2791" s="11"/>
      <c r="I2791" s="12">
        <v>3000</v>
      </c>
      <c r="J2791" s="12"/>
      <c r="K2791" s="12"/>
      <c r="L2791" s="12">
        <f t="array" ref="L2791">IFERROR(LOOKUP(2^15,SEARCH({"40A","63A","80A","100A","125A","160A","200A","250A","400A","630A","800A","1000A","1250A","1600A","2000A","2500A","3200A","4000A","5000A","6300A"},UPPER(D2791)),{40,63,80,100,125,160,200,250,400,630,800,1000,1250,1600,2000,2500,3200,4000,5000,6300}),0)</f>
        <v>5000</v>
      </c>
      <c r="M2791" s="9" t="str">
        <f t="shared" si="216"/>
        <v>Straight Feeder</v>
      </c>
      <c r="N2791" s="9" t="str">
        <f t="shared" si="217"/>
        <v>CU</v>
      </c>
      <c r="O2791" s="13" t="str">
        <f t="shared" si="218"/>
        <v>Silver</v>
      </c>
      <c r="P2791" s="9" t="str">
        <f t="shared" si="219"/>
        <v>PET</v>
      </c>
      <c r="Q2791" s="9" t="str">
        <f t="shared" si="220"/>
        <v>5</v>
      </c>
      <c r="R27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91" s="14" t="str">
        <f>IF(ProjectsDB[[#This Row],[Item Type]]="Straight Plug-In",_xlfn.TEXTJOIN("-",TRUE,M2791&amp;"-"&amp;_xlfn.LET(_xlpm.txt,ProjectsDB[[#This Row],[Assembly]],_xlpm.pos,FIND("SP",_xlpm.txt),_xlpm.pre,LEFT(_xlpm.txt,_xlpm.pos-1),IF(RIGHT(_xlpm.pre,3)="123","3PL",IF(RIGHT(_xlpm.pre,2)="12","2PL",IF(RIGHT(_xlpm.pre,1)="1","1PL","3PL")))),N2791,O2791,P2791,Q2791&amp;"W",R2791),_xlfn.TEXTJOIN("-",TRUE,M2791,N2791,O2791,P2791,Q2791&amp;"W",R2791))</f>
        <v>Straight Feeder-CU-Silver-PET-5W-2</v>
      </c>
      <c r="T2791" s="14" t="str">
        <f>IF(COUNTIF(Cycletime[Element Desc.],ProjectsDB[[#This Row],[Element Desc.]])&gt;0,"Found","Not Found")</f>
        <v>Found</v>
      </c>
    </row>
    <row r="2792" spans="2:20" x14ac:dyDescent="0.25">
      <c r="B2792" s="8" t="s">
        <v>5773</v>
      </c>
      <c r="C2792" s="9" t="s">
        <v>5774</v>
      </c>
      <c r="D2792" s="9" t="s">
        <v>5775</v>
      </c>
      <c r="E2792" s="10">
        <v>1</v>
      </c>
      <c r="F2792" s="9" t="s">
        <v>5072</v>
      </c>
      <c r="G2792" s="9" t="s">
        <v>1443</v>
      </c>
      <c r="H2792" s="11"/>
      <c r="I2792" s="12">
        <v>1920</v>
      </c>
      <c r="J2792" s="12"/>
      <c r="K2792" s="12"/>
      <c r="L2792" s="12">
        <f t="array" ref="L2792">IFERROR(LOOKUP(2^15,SEARCH({"40A","63A","80A","100A","125A","160A","200A","250A","400A","630A","800A","1000A","1250A","1600A","2000A","2500A","3200A","4000A","5000A","6300A"},UPPER(D2792)),{40,63,80,100,125,160,200,250,400,630,800,1000,1250,1600,2000,2500,3200,4000,5000,6300}),0)</f>
        <v>5000</v>
      </c>
      <c r="M2792" s="9" t="str">
        <f t="shared" si="216"/>
        <v>Straight Feeder</v>
      </c>
      <c r="N2792" s="9" t="str">
        <f t="shared" si="217"/>
        <v>CU</v>
      </c>
      <c r="O2792" s="13" t="str">
        <f t="shared" si="218"/>
        <v>Silver</v>
      </c>
      <c r="P2792" s="9" t="str">
        <f t="shared" si="219"/>
        <v>PET</v>
      </c>
      <c r="Q2792" s="9" t="str">
        <f t="shared" si="220"/>
        <v>5</v>
      </c>
      <c r="R27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92" s="14" t="str">
        <f>IF(ProjectsDB[[#This Row],[Item Type]]="Straight Plug-In",_xlfn.TEXTJOIN("-",TRUE,M2792&amp;"-"&amp;_xlfn.LET(_xlpm.txt,ProjectsDB[[#This Row],[Assembly]],_xlpm.pos,FIND("SP",_xlpm.txt),_xlpm.pre,LEFT(_xlpm.txt,_xlpm.pos-1),IF(RIGHT(_xlpm.pre,3)="123","3PL",IF(RIGHT(_xlpm.pre,2)="12","2PL",IF(RIGHT(_xlpm.pre,1)="1","1PL","3PL")))),N2792,O2792,P2792,Q2792&amp;"W",R2792),_xlfn.TEXTJOIN("-",TRUE,M2792,N2792,O2792,P2792,Q2792&amp;"W",R2792))</f>
        <v>Straight Feeder-CU-Silver-PET-5W-2</v>
      </c>
      <c r="T2792" s="14" t="str">
        <f>IF(COUNTIF(Cycletime[Element Desc.],ProjectsDB[[#This Row],[Element Desc.]])&gt;0,"Found","Not Found")</f>
        <v>Found</v>
      </c>
    </row>
    <row r="2793" spans="2:20" x14ac:dyDescent="0.25">
      <c r="B2793" s="8" t="s">
        <v>5776</v>
      </c>
      <c r="C2793" s="9" t="s">
        <v>5714</v>
      </c>
      <c r="D2793" s="9" t="s">
        <v>5715</v>
      </c>
      <c r="E2793" s="10">
        <v>1</v>
      </c>
      <c r="F2793" s="9" t="s">
        <v>5072</v>
      </c>
      <c r="G2793" s="9" t="s">
        <v>1443</v>
      </c>
      <c r="H2793" s="11"/>
      <c r="I2793" s="12">
        <v>300</v>
      </c>
      <c r="J2793" s="12">
        <v>300</v>
      </c>
      <c r="K2793" s="12"/>
      <c r="L2793" s="12">
        <f t="array" ref="L2793">IFERROR(LOOKUP(2^15,SEARCH({"40A","63A","80A","100A","125A","160A","200A","250A","400A","630A","800A","1000A","1250A","1600A","2000A","2500A","3200A","4000A","5000A","6300A"},UPPER(D2793)),{40,63,80,100,125,160,200,250,400,630,800,1000,1250,1600,2000,2500,3200,4000,5000,6300}),0)</f>
        <v>5000</v>
      </c>
      <c r="M2793" s="9" t="str">
        <f t="shared" si="216"/>
        <v>Elbow Flat</v>
      </c>
      <c r="N2793" s="9" t="str">
        <f t="shared" si="217"/>
        <v>CU</v>
      </c>
      <c r="O2793" s="13" t="str">
        <f t="shared" si="218"/>
        <v>Silver</v>
      </c>
      <c r="P2793" s="9" t="str">
        <f t="shared" si="219"/>
        <v>PET</v>
      </c>
      <c r="Q2793" s="9" t="str">
        <f t="shared" si="220"/>
        <v>5</v>
      </c>
      <c r="R27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93" s="14" t="str">
        <f>IF(ProjectsDB[[#This Row],[Item Type]]="Straight Plug-In",_xlfn.TEXTJOIN("-",TRUE,M2793&amp;"-"&amp;_xlfn.LET(_xlpm.txt,ProjectsDB[[#This Row],[Assembly]],_xlpm.pos,FIND("SP",_xlpm.txt),_xlpm.pre,LEFT(_xlpm.txt,_xlpm.pos-1),IF(RIGHT(_xlpm.pre,3)="123","3PL",IF(RIGHT(_xlpm.pre,2)="12","2PL",IF(RIGHT(_xlpm.pre,1)="1","1PL","3PL")))),N2793,O2793,P2793,Q2793&amp;"W",R2793),_xlfn.TEXTJOIN("-",TRUE,M2793,N2793,O2793,P2793,Q2793&amp;"W",R2793))</f>
        <v>Elbow Flat-CU-Silver-PET-5W-2</v>
      </c>
      <c r="T2793" s="14" t="str">
        <f>IF(COUNTIF(Cycletime[Element Desc.],ProjectsDB[[#This Row],[Element Desc.]])&gt;0,"Found","Not Found")</f>
        <v>Found</v>
      </c>
    </row>
    <row r="2794" spans="2:20" x14ac:dyDescent="0.25">
      <c r="B2794" s="8" t="s">
        <v>5777</v>
      </c>
      <c r="C2794" s="9" t="s">
        <v>5295</v>
      </c>
      <c r="D2794" s="9" t="s">
        <v>5296</v>
      </c>
      <c r="E2794" s="10">
        <v>2</v>
      </c>
      <c r="F2794" s="9" t="s">
        <v>5072</v>
      </c>
      <c r="G2794" s="9" t="s">
        <v>1443</v>
      </c>
      <c r="H2794" s="11"/>
      <c r="I2794" s="12">
        <v>300</v>
      </c>
      <c r="J2794" s="12">
        <v>300</v>
      </c>
      <c r="K2794" s="12"/>
      <c r="L2794" s="12">
        <f t="array" ref="L2794">IFERROR(LOOKUP(2^15,SEARCH({"40A","63A","80A","100A","125A","160A","200A","250A","400A","630A","800A","1000A","1250A","1600A","2000A","2500A","3200A","4000A","5000A","6300A"},UPPER(D2794)),{40,63,80,100,125,160,200,250,400,630,800,1000,1250,1600,2000,2500,3200,4000,5000,6300}),0)</f>
        <v>5000</v>
      </c>
      <c r="M2794" s="9" t="str">
        <f t="shared" si="216"/>
        <v>Elbow Flat</v>
      </c>
      <c r="N2794" s="9" t="str">
        <f t="shared" si="217"/>
        <v>CU</v>
      </c>
      <c r="O2794" s="13" t="str">
        <f t="shared" si="218"/>
        <v>Silver</v>
      </c>
      <c r="P2794" s="9" t="str">
        <f t="shared" si="219"/>
        <v>PET</v>
      </c>
      <c r="Q2794" s="9" t="str">
        <f t="shared" si="220"/>
        <v>5</v>
      </c>
      <c r="R27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94" s="14" t="str">
        <f>IF(ProjectsDB[[#This Row],[Item Type]]="Straight Plug-In",_xlfn.TEXTJOIN("-",TRUE,M2794&amp;"-"&amp;_xlfn.LET(_xlpm.txt,ProjectsDB[[#This Row],[Assembly]],_xlpm.pos,FIND("SP",_xlpm.txt),_xlpm.pre,LEFT(_xlpm.txt,_xlpm.pos-1),IF(RIGHT(_xlpm.pre,3)="123","3PL",IF(RIGHT(_xlpm.pre,2)="12","2PL",IF(RIGHT(_xlpm.pre,1)="1","1PL","3PL")))),N2794,O2794,P2794,Q2794&amp;"W",R2794),_xlfn.TEXTJOIN("-",TRUE,M2794,N2794,O2794,P2794,Q2794&amp;"W",R2794))</f>
        <v>Elbow Flat-CU-Silver-PET-5W-2</v>
      </c>
      <c r="T2794" s="14" t="str">
        <f>IF(COUNTIF(Cycletime[Element Desc.],ProjectsDB[[#This Row],[Element Desc.]])&gt;0,"Found","Not Found")</f>
        <v>Found</v>
      </c>
    </row>
    <row r="2795" spans="2:20" x14ac:dyDescent="0.25">
      <c r="B2795" s="8" t="s">
        <v>5778</v>
      </c>
      <c r="C2795" s="9" t="s">
        <v>5289</v>
      </c>
      <c r="D2795" s="9" t="s">
        <v>5290</v>
      </c>
      <c r="E2795" s="10">
        <v>6</v>
      </c>
      <c r="F2795" s="9" t="s">
        <v>5072</v>
      </c>
      <c r="G2795" s="9" t="s">
        <v>1443</v>
      </c>
      <c r="H2795" s="11"/>
      <c r="I2795" s="12">
        <v>505</v>
      </c>
      <c r="J2795" s="12">
        <v>505</v>
      </c>
      <c r="K2795" s="12"/>
      <c r="L2795" s="12">
        <f t="array" ref="L2795">IFERROR(LOOKUP(2^15,SEARCH({"40A","63A","80A","100A","125A","160A","200A","250A","400A","630A","800A","1000A","1250A","1600A","2000A","2500A","3200A","4000A","5000A","6300A"},UPPER(D2795)),{40,63,80,100,125,160,200,250,400,630,800,1000,1250,1600,2000,2500,3200,4000,5000,6300}),0)</f>
        <v>5000</v>
      </c>
      <c r="M2795" s="9" t="str">
        <f t="shared" si="216"/>
        <v>Elbow Edge</v>
      </c>
      <c r="N2795" s="9" t="str">
        <f t="shared" si="217"/>
        <v>CU</v>
      </c>
      <c r="O2795" s="13" t="str">
        <f t="shared" si="218"/>
        <v>Silver</v>
      </c>
      <c r="P2795" s="9" t="str">
        <f t="shared" si="219"/>
        <v>PET</v>
      </c>
      <c r="Q2795" s="9" t="str">
        <f t="shared" si="220"/>
        <v>5</v>
      </c>
      <c r="R27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95" s="14" t="str">
        <f>IF(ProjectsDB[[#This Row],[Item Type]]="Straight Plug-In",_xlfn.TEXTJOIN("-",TRUE,M2795&amp;"-"&amp;_xlfn.LET(_xlpm.txt,ProjectsDB[[#This Row],[Assembly]],_xlpm.pos,FIND("SP",_xlpm.txt),_xlpm.pre,LEFT(_xlpm.txt,_xlpm.pos-1),IF(RIGHT(_xlpm.pre,3)="123","3PL",IF(RIGHT(_xlpm.pre,2)="12","2PL",IF(RIGHT(_xlpm.pre,1)="1","1PL","3PL")))),N2795,O2795,P2795,Q2795&amp;"W",R2795),_xlfn.TEXTJOIN("-",TRUE,M2795,N2795,O2795,P2795,Q2795&amp;"W",R2795))</f>
        <v>Elbow Edge-CU-Silver-PET-5W-2</v>
      </c>
      <c r="T2795" s="14" t="str">
        <f>IF(COUNTIF(Cycletime[Element Desc.],ProjectsDB[[#This Row],[Element Desc.]])&gt;0,"Found","Not Found")</f>
        <v>Found</v>
      </c>
    </row>
    <row r="2796" spans="2:20" x14ac:dyDescent="0.25">
      <c r="B2796" s="8" t="s">
        <v>5779</v>
      </c>
      <c r="C2796" s="9" t="s">
        <v>5732</v>
      </c>
      <c r="D2796" s="9" t="s">
        <v>5733</v>
      </c>
      <c r="E2796" s="10">
        <v>2</v>
      </c>
      <c r="F2796" s="9" t="s">
        <v>5072</v>
      </c>
      <c r="G2796" s="9" t="s">
        <v>1443</v>
      </c>
      <c r="H2796" s="11"/>
      <c r="I2796" s="12">
        <v>300</v>
      </c>
      <c r="J2796" s="12">
        <v>300</v>
      </c>
      <c r="K2796" s="12"/>
      <c r="L2796" s="12">
        <f t="array" ref="L2796">IFERROR(LOOKUP(2^15,SEARCH({"40A","63A","80A","100A","125A","160A","200A","250A","400A","630A","800A","1000A","1250A","1600A","2000A","2500A","3200A","4000A","5000A","6300A"},UPPER(D2796)),{40,63,80,100,125,160,200,250,400,630,800,1000,1250,1600,2000,2500,3200,4000,5000,6300}),0)</f>
        <v>5000</v>
      </c>
      <c r="M2796" s="9" t="str">
        <f t="shared" si="216"/>
        <v>Elbow Flat</v>
      </c>
      <c r="N2796" s="9" t="str">
        <f t="shared" si="217"/>
        <v>CU</v>
      </c>
      <c r="O2796" s="13" t="str">
        <f t="shared" si="218"/>
        <v>Silver</v>
      </c>
      <c r="P2796" s="9" t="str">
        <f t="shared" si="219"/>
        <v>PET</v>
      </c>
      <c r="Q2796" s="9" t="str">
        <f t="shared" si="220"/>
        <v>5</v>
      </c>
      <c r="R27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96" s="14" t="str">
        <f>IF(ProjectsDB[[#This Row],[Item Type]]="Straight Plug-In",_xlfn.TEXTJOIN("-",TRUE,M2796&amp;"-"&amp;_xlfn.LET(_xlpm.txt,ProjectsDB[[#This Row],[Assembly]],_xlpm.pos,FIND("SP",_xlpm.txt),_xlpm.pre,LEFT(_xlpm.txt,_xlpm.pos-1),IF(RIGHT(_xlpm.pre,3)="123","3PL",IF(RIGHT(_xlpm.pre,2)="12","2PL",IF(RIGHT(_xlpm.pre,1)="1","1PL","3PL")))),N2796,O2796,P2796,Q2796&amp;"W",R2796),_xlfn.TEXTJOIN("-",TRUE,M2796,N2796,O2796,P2796,Q2796&amp;"W",R2796))</f>
        <v>Elbow Flat-CU-Silver-PET-5W-2</v>
      </c>
      <c r="T2796" s="14" t="str">
        <f>IF(COUNTIF(Cycletime[Element Desc.],ProjectsDB[[#This Row],[Element Desc.]])&gt;0,"Found","Not Found")</f>
        <v>Found</v>
      </c>
    </row>
    <row r="2797" spans="2:20" x14ac:dyDescent="0.25">
      <c r="B2797" s="8" t="s">
        <v>5780</v>
      </c>
      <c r="C2797" s="9" t="s">
        <v>5781</v>
      </c>
      <c r="D2797" s="9" t="s">
        <v>5782</v>
      </c>
      <c r="E2797" s="10">
        <v>1</v>
      </c>
      <c r="F2797" s="9" t="s">
        <v>5072</v>
      </c>
      <c r="G2797" s="9" t="s">
        <v>1443</v>
      </c>
      <c r="H2797" s="11"/>
      <c r="I2797" s="12">
        <v>800</v>
      </c>
      <c r="J2797" s="12"/>
      <c r="K2797" s="12"/>
      <c r="L2797" s="12">
        <f t="array" ref="L2797">IFERROR(LOOKUP(2^15,SEARCH({"40A","63A","80A","100A","125A","160A","200A","250A","400A","630A","800A","1000A","1250A","1600A","2000A","2500A","3200A","4000A","5000A","6300A"},UPPER(D2797)),{40,63,80,100,125,160,200,250,400,630,800,1000,1250,1600,2000,2500,3200,4000,5000,6300}),0)</f>
        <v>5000</v>
      </c>
      <c r="M2797" s="9" t="str">
        <f t="shared" si="216"/>
        <v>Straight Feeder</v>
      </c>
      <c r="N2797" s="9" t="str">
        <f t="shared" si="217"/>
        <v>CU</v>
      </c>
      <c r="O2797" s="13" t="str">
        <f t="shared" si="218"/>
        <v>Silver</v>
      </c>
      <c r="P2797" s="9" t="str">
        <f t="shared" si="219"/>
        <v>PET</v>
      </c>
      <c r="Q2797" s="9" t="str">
        <f t="shared" si="220"/>
        <v>5</v>
      </c>
      <c r="R27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97" s="14" t="str">
        <f>IF(ProjectsDB[[#This Row],[Item Type]]="Straight Plug-In",_xlfn.TEXTJOIN("-",TRUE,M2797&amp;"-"&amp;_xlfn.LET(_xlpm.txt,ProjectsDB[[#This Row],[Assembly]],_xlpm.pos,FIND("SP",_xlpm.txt),_xlpm.pre,LEFT(_xlpm.txt,_xlpm.pos-1),IF(RIGHT(_xlpm.pre,3)="123","3PL",IF(RIGHT(_xlpm.pre,2)="12","2PL",IF(RIGHT(_xlpm.pre,1)="1","1PL","3PL")))),N2797,O2797,P2797,Q2797&amp;"W",R2797),_xlfn.TEXTJOIN("-",TRUE,M2797,N2797,O2797,P2797,Q2797&amp;"W",R2797))</f>
        <v>Straight Feeder-CU-Silver-PET-5W-2</v>
      </c>
      <c r="T2797" s="14" t="str">
        <f>IF(COUNTIF(Cycletime[Element Desc.],ProjectsDB[[#This Row],[Element Desc.]])&gt;0,"Found","Not Found")</f>
        <v>Found</v>
      </c>
    </row>
    <row r="2798" spans="2:20" x14ac:dyDescent="0.25">
      <c r="B2798" s="8" t="s">
        <v>5783</v>
      </c>
      <c r="C2798" s="9" t="s">
        <v>5784</v>
      </c>
      <c r="D2798" s="9" t="s">
        <v>5785</v>
      </c>
      <c r="E2798" s="10">
        <v>1</v>
      </c>
      <c r="F2798" s="9" t="s">
        <v>5072</v>
      </c>
      <c r="G2798" s="9" t="s">
        <v>1443</v>
      </c>
      <c r="H2798" s="11"/>
      <c r="I2798" s="12">
        <v>2375</v>
      </c>
      <c r="J2798" s="12"/>
      <c r="K2798" s="12"/>
      <c r="L2798" s="12">
        <f t="array" ref="L2798">IFERROR(LOOKUP(2^15,SEARCH({"40A","63A","80A","100A","125A","160A","200A","250A","400A","630A","800A","1000A","1250A","1600A","2000A","2500A","3200A","4000A","5000A","6300A"},UPPER(D2798)),{40,63,80,100,125,160,200,250,400,630,800,1000,1250,1600,2000,2500,3200,4000,5000,6300}),0)</f>
        <v>5000</v>
      </c>
      <c r="M2798" s="9" t="str">
        <f t="shared" si="216"/>
        <v>Straight Feeder</v>
      </c>
      <c r="N2798" s="9" t="str">
        <f t="shared" si="217"/>
        <v>CU</v>
      </c>
      <c r="O2798" s="13" t="str">
        <f t="shared" si="218"/>
        <v>Silver</v>
      </c>
      <c r="P2798" s="9" t="str">
        <f t="shared" si="219"/>
        <v>PET</v>
      </c>
      <c r="Q2798" s="9" t="str">
        <f t="shared" si="220"/>
        <v>5</v>
      </c>
      <c r="R27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98" s="14" t="str">
        <f>IF(ProjectsDB[[#This Row],[Item Type]]="Straight Plug-In",_xlfn.TEXTJOIN("-",TRUE,M2798&amp;"-"&amp;_xlfn.LET(_xlpm.txt,ProjectsDB[[#This Row],[Assembly]],_xlpm.pos,FIND("SP",_xlpm.txt),_xlpm.pre,LEFT(_xlpm.txt,_xlpm.pos-1),IF(RIGHT(_xlpm.pre,3)="123","3PL",IF(RIGHT(_xlpm.pre,2)="12","2PL",IF(RIGHT(_xlpm.pre,1)="1","1PL","3PL")))),N2798,O2798,P2798,Q2798&amp;"W",R2798),_xlfn.TEXTJOIN("-",TRUE,M2798,N2798,O2798,P2798,Q2798&amp;"W",R2798))</f>
        <v>Straight Feeder-CU-Silver-PET-5W-2</v>
      </c>
      <c r="T2798" s="14" t="str">
        <f>IF(COUNTIF(Cycletime[Element Desc.],ProjectsDB[[#This Row],[Element Desc.]])&gt;0,"Found","Not Found")</f>
        <v>Found</v>
      </c>
    </row>
    <row r="2799" spans="2:20" x14ac:dyDescent="0.25">
      <c r="B2799" s="8" t="s">
        <v>5786</v>
      </c>
      <c r="C2799" s="9" t="s">
        <v>5787</v>
      </c>
      <c r="D2799" s="9" t="s">
        <v>5788</v>
      </c>
      <c r="E2799" s="10">
        <v>1</v>
      </c>
      <c r="F2799" s="9" t="s">
        <v>5072</v>
      </c>
      <c r="G2799" s="9" t="s">
        <v>1443</v>
      </c>
      <c r="H2799" s="11"/>
      <c r="I2799" s="12">
        <v>505</v>
      </c>
      <c r="J2799" s="12">
        <v>715</v>
      </c>
      <c r="K2799" s="12"/>
      <c r="L2799" s="12">
        <f t="array" ref="L2799">IFERROR(LOOKUP(2^15,SEARCH({"40A","63A","80A","100A","125A","160A","200A","250A","400A","630A","800A","1000A","1250A","1600A","2000A","2500A","3200A","4000A","5000A","6300A"},UPPER(D2799)),{40,63,80,100,125,160,200,250,400,630,800,1000,1250,1600,2000,2500,3200,4000,5000,6300}),0)</f>
        <v>5000</v>
      </c>
      <c r="M2799" s="9" t="str">
        <f t="shared" si="216"/>
        <v>Elbow Edge</v>
      </c>
      <c r="N2799" s="9" t="str">
        <f t="shared" si="217"/>
        <v>CU</v>
      </c>
      <c r="O2799" s="13" t="str">
        <f t="shared" si="218"/>
        <v>Silver</v>
      </c>
      <c r="P2799" s="9" t="str">
        <f t="shared" si="219"/>
        <v>PET</v>
      </c>
      <c r="Q2799" s="9" t="str">
        <f t="shared" si="220"/>
        <v>5</v>
      </c>
      <c r="R27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799" s="14" t="str">
        <f>IF(ProjectsDB[[#This Row],[Item Type]]="Straight Plug-In",_xlfn.TEXTJOIN("-",TRUE,M2799&amp;"-"&amp;_xlfn.LET(_xlpm.txt,ProjectsDB[[#This Row],[Assembly]],_xlpm.pos,FIND("SP",_xlpm.txt),_xlpm.pre,LEFT(_xlpm.txt,_xlpm.pos-1),IF(RIGHT(_xlpm.pre,3)="123","3PL",IF(RIGHT(_xlpm.pre,2)="12","2PL",IF(RIGHT(_xlpm.pre,1)="1","1PL","3PL")))),N2799,O2799,P2799,Q2799&amp;"W",R2799),_xlfn.TEXTJOIN("-",TRUE,M2799,N2799,O2799,P2799,Q2799&amp;"W",R2799))</f>
        <v>Elbow Edge-CU-Silver-PET-5W-2</v>
      </c>
      <c r="T2799" s="14" t="str">
        <f>IF(COUNTIF(Cycletime[Element Desc.],ProjectsDB[[#This Row],[Element Desc.]])&gt;0,"Found","Not Found")</f>
        <v>Found</v>
      </c>
    </row>
    <row r="2800" spans="2:20" x14ac:dyDescent="0.25">
      <c r="B2800" s="8" t="s">
        <v>5789</v>
      </c>
      <c r="C2800" s="9" t="s">
        <v>5790</v>
      </c>
      <c r="D2800" s="9" t="s">
        <v>5791</v>
      </c>
      <c r="E2800" s="10">
        <v>1</v>
      </c>
      <c r="F2800" s="9" t="s">
        <v>5072</v>
      </c>
      <c r="G2800" s="9" t="s">
        <v>1443</v>
      </c>
      <c r="H2800" s="11"/>
      <c r="I2800" s="12">
        <v>300</v>
      </c>
      <c r="J2800" s="12">
        <v>220</v>
      </c>
      <c r="K2800" s="12">
        <v>300</v>
      </c>
      <c r="L2800" s="12">
        <f t="array" ref="L2800">IFERROR(LOOKUP(2^15,SEARCH({"40A","63A","80A","100A","125A","160A","200A","250A","400A","630A","800A","1000A","1250A","1600A","2000A","2500A","3200A","4000A","5000A","6300A"},UPPER(D2800)),{40,63,80,100,125,160,200,250,400,630,800,1000,1250,1600,2000,2500,3200,4000,5000,6300}),0)</f>
        <v>5000</v>
      </c>
      <c r="M2800" s="9" t="str">
        <f t="shared" si="216"/>
        <v>Z-Unit Flat</v>
      </c>
      <c r="N2800" s="9" t="str">
        <f t="shared" si="217"/>
        <v>CU</v>
      </c>
      <c r="O2800" s="13" t="str">
        <f t="shared" si="218"/>
        <v>Silver</v>
      </c>
      <c r="P2800" s="9" t="str">
        <f t="shared" si="219"/>
        <v>PET</v>
      </c>
      <c r="Q2800" s="9" t="str">
        <f t="shared" si="220"/>
        <v>5</v>
      </c>
      <c r="R28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00" s="14" t="str">
        <f>IF(ProjectsDB[[#This Row],[Item Type]]="Straight Plug-In",_xlfn.TEXTJOIN("-",TRUE,M2800&amp;"-"&amp;_xlfn.LET(_xlpm.txt,ProjectsDB[[#This Row],[Assembly]],_xlpm.pos,FIND("SP",_xlpm.txt),_xlpm.pre,LEFT(_xlpm.txt,_xlpm.pos-1),IF(RIGHT(_xlpm.pre,3)="123","3PL",IF(RIGHT(_xlpm.pre,2)="12","2PL",IF(RIGHT(_xlpm.pre,1)="1","1PL","3PL")))),N2800,O2800,P2800,Q2800&amp;"W",R2800),_xlfn.TEXTJOIN("-",TRUE,M2800,N2800,O2800,P2800,Q2800&amp;"W",R2800))</f>
        <v>Z-Unit Flat-CU-Silver-PET-5W-2</v>
      </c>
      <c r="T2800" s="14" t="str">
        <f>IF(COUNTIF(Cycletime[Element Desc.],ProjectsDB[[#This Row],[Element Desc.]])&gt;0,"Found","Not Found")</f>
        <v>Found</v>
      </c>
    </row>
    <row r="2801" spans="2:20" x14ac:dyDescent="0.25">
      <c r="B2801" s="8" t="s">
        <v>5792</v>
      </c>
      <c r="C2801" s="9" t="s">
        <v>5708</v>
      </c>
      <c r="D2801" s="9" t="s">
        <v>5709</v>
      </c>
      <c r="E2801" s="10">
        <v>6</v>
      </c>
      <c r="F2801" s="9" t="s">
        <v>5072</v>
      </c>
      <c r="G2801" s="9" t="s">
        <v>1443</v>
      </c>
      <c r="H2801" s="11"/>
      <c r="I2801" s="12">
        <v>505</v>
      </c>
      <c r="J2801" s="12">
        <v>505</v>
      </c>
      <c r="K2801" s="12"/>
      <c r="L2801" s="12">
        <f t="array" ref="L2801">IFERROR(LOOKUP(2^15,SEARCH({"40A","63A","80A","100A","125A","160A","200A","250A","400A","630A","800A","1000A","1250A","1600A","2000A","2500A","3200A","4000A","5000A","6300A"},UPPER(D2801)),{40,63,80,100,125,160,200,250,400,630,800,1000,1250,1600,2000,2500,3200,4000,5000,6300}),0)</f>
        <v>5000</v>
      </c>
      <c r="M2801" s="9" t="str">
        <f t="shared" si="216"/>
        <v>Elbow Edge</v>
      </c>
      <c r="N2801" s="9" t="str">
        <f t="shared" si="217"/>
        <v>CU</v>
      </c>
      <c r="O2801" s="13" t="str">
        <f t="shared" si="218"/>
        <v>Silver</v>
      </c>
      <c r="P2801" s="9" t="str">
        <f t="shared" si="219"/>
        <v>PET</v>
      </c>
      <c r="Q2801" s="9" t="str">
        <f t="shared" si="220"/>
        <v>5</v>
      </c>
      <c r="R28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01" s="14" t="str">
        <f>IF(ProjectsDB[[#This Row],[Item Type]]="Straight Plug-In",_xlfn.TEXTJOIN("-",TRUE,M2801&amp;"-"&amp;_xlfn.LET(_xlpm.txt,ProjectsDB[[#This Row],[Assembly]],_xlpm.pos,FIND("SP",_xlpm.txt),_xlpm.pre,LEFT(_xlpm.txt,_xlpm.pos-1),IF(RIGHT(_xlpm.pre,3)="123","3PL",IF(RIGHT(_xlpm.pre,2)="12","2PL",IF(RIGHT(_xlpm.pre,1)="1","1PL","3PL")))),N2801,O2801,P2801,Q2801&amp;"W",R2801),_xlfn.TEXTJOIN("-",TRUE,M2801,N2801,O2801,P2801,Q2801&amp;"W",R2801))</f>
        <v>Elbow Edge-CU-Silver-PET-5W-2</v>
      </c>
      <c r="T2801" s="14" t="str">
        <f>IF(COUNTIF(Cycletime[Element Desc.],ProjectsDB[[#This Row],[Element Desc.]])&gt;0,"Found","Not Found")</f>
        <v>Found</v>
      </c>
    </row>
    <row r="2802" spans="2:20" x14ac:dyDescent="0.25">
      <c r="B2802" s="8" t="s">
        <v>5793</v>
      </c>
      <c r="C2802" s="9" t="s">
        <v>5794</v>
      </c>
      <c r="D2802" s="9" t="s">
        <v>5795</v>
      </c>
      <c r="E2802" s="10">
        <v>1</v>
      </c>
      <c r="F2802" s="9" t="s">
        <v>5072</v>
      </c>
      <c r="G2802" s="9" t="s">
        <v>1443</v>
      </c>
      <c r="H2802" s="11"/>
      <c r="I2802" s="12">
        <v>2400</v>
      </c>
      <c r="J2802" s="12"/>
      <c r="K2802" s="12"/>
      <c r="L2802" s="12">
        <f t="array" ref="L2802">IFERROR(LOOKUP(2^15,SEARCH({"40A","63A","80A","100A","125A","160A","200A","250A","400A","630A","800A","1000A","1250A","1600A","2000A","2500A","3200A","4000A","5000A","6300A"},UPPER(D2802)),{40,63,80,100,125,160,200,250,400,630,800,1000,1250,1600,2000,2500,3200,4000,5000,6300}),0)</f>
        <v>5000</v>
      </c>
      <c r="M2802" s="9" t="str">
        <f t="shared" si="216"/>
        <v>Straight Feeder</v>
      </c>
      <c r="N2802" s="9" t="str">
        <f t="shared" si="217"/>
        <v>CU</v>
      </c>
      <c r="O2802" s="13" t="str">
        <f t="shared" si="218"/>
        <v>Silver</v>
      </c>
      <c r="P2802" s="9" t="str">
        <f t="shared" si="219"/>
        <v>PET</v>
      </c>
      <c r="Q2802" s="9" t="str">
        <f t="shared" si="220"/>
        <v>5</v>
      </c>
      <c r="R28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02" s="14" t="str">
        <f>IF(ProjectsDB[[#This Row],[Item Type]]="Straight Plug-In",_xlfn.TEXTJOIN("-",TRUE,M2802&amp;"-"&amp;_xlfn.LET(_xlpm.txt,ProjectsDB[[#This Row],[Assembly]],_xlpm.pos,FIND("SP",_xlpm.txt),_xlpm.pre,LEFT(_xlpm.txt,_xlpm.pos-1),IF(RIGHT(_xlpm.pre,3)="123","3PL",IF(RIGHT(_xlpm.pre,2)="12","2PL",IF(RIGHT(_xlpm.pre,1)="1","1PL","3PL")))),N2802,O2802,P2802,Q2802&amp;"W",R2802),_xlfn.TEXTJOIN("-",TRUE,M2802,N2802,O2802,P2802,Q2802&amp;"W",R2802))</f>
        <v>Straight Feeder-CU-Silver-PET-5W-2</v>
      </c>
      <c r="T2802" s="14" t="str">
        <f>IF(COUNTIF(Cycletime[Element Desc.],ProjectsDB[[#This Row],[Element Desc.]])&gt;0,"Found","Not Found")</f>
        <v>Found</v>
      </c>
    </row>
    <row r="2803" spans="2:20" x14ac:dyDescent="0.25">
      <c r="B2803" s="8" t="s">
        <v>5796</v>
      </c>
      <c r="C2803" s="9" t="s">
        <v>5797</v>
      </c>
      <c r="D2803" s="9" t="s">
        <v>5798</v>
      </c>
      <c r="E2803" s="10">
        <v>1</v>
      </c>
      <c r="F2803" s="9" t="s">
        <v>5072</v>
      </c>
      <c r="G2803" s="9" t="s">
        <v>1443</v>
      </c>
      <c r="H2803" s="11"/>
      <c r="I2803" s="12">
        <v>775</v>
      </c>
      <c r="J2803" s="12">
        <v>505</v>
      </c>
      <c r="K2803" s="12"/>
      <c r="L2803" s="12">
        <f t="array" ref="L2803">IFERROR(LOOKUP(2^15,SEARCH({"40A","63A","80A","100A","125A","160A","200A","250A","400A","630A","800A","1000A","1250A","1600A","2000A","2500A","3200A","4000A","5000A","6300A"},UPPER(D2803)),{40,63,80,100,125,160,200,250,400,630,800,1000,1250,1600,2000,2500,3200,4000,5000,6300}),0)</f>
        <v>5000</v>
      </c>
      <c r="M2803" s="9" t="str">
        <f t="shared" si="216"/>
        <v>Elbow Edge</v>
      </c>
      <c r="N2803" s="9" t="str">
        <f t="shared" si="217"/>
        <v>CU</v>
      </c>
      <c r="O2803" s="13" t="str">
        <f t="shared" si="218"/>
        <v>Silver</v>
      </c>
      <c r="P2803" s="9" t="str">
        <f t="shared" si="219"/>
        <v>PET</v>
      </c>
      <c r="Q2803" s="9" t="str">
        <f t="shared" si="220"/>
        <v>5</v>
      </c>
      <c r="R28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03" s="14" t="str">
        <f>IF(ProjectsDB[[#This Row],[Item Type]]="Straight Plug-In",_xlfn.TEXTJOIN("-",TRUE,M2803&amp;"-"&amp;_xlfn.LET(_xlpm.txt,ProjectsDB[[#This Row],[Assembly]],_xlpm.pos,FIND("SP",_xlpm.txt),_xlpm.pre,LEFT(_xlpm.txt,_xlpm.pos-1),IF(RIGHT(_xlpm.pre,3)="123","3PL",IF(RIGHT(_xlpm.pre,2)="12","2PL",IF(RIGHT(_xlpm.pre,1)="1","1PL","3PL")))),N2803,O2803,P2803,Q2803&amp;"W",R2803),_xlfn.TEXTJOIN("-",TRUE,M2803,N2803,O2803,P2803,Q2803&amp;"W",R2803))</f>
        <v>Elbow Edge-CU-Silver-PET-5W-2</v>
      </c>
      <c r="T2803" s="14" t="str">
        <f>IF(COUNTIF(Cycletime[Element Desc.],ProjectsDB[[#This Row],[Element Desc.]])&gt;0,"Found","Not Found")</f>
        <v>Found</v>
      </c>
    </row>
    <row r="2804" spans="2:20" x14ac:dyDescent="0.25">
      <c r="B2804" s="8" t="s">
        <v>5799</v>
      </c>
      <c r="C2804" s="9" t="s">
        <v>5800</v>
      </c>
      <c r="D2804" s="9" t="s">
        <v>5801</v>
      </c>
      <c r="E2804" s="10">
        <v>1</v>
      </c>
      <c r="F2804" s="9" t="s">
        <v>5072</v>
      </c>
      <c r="G2804" s="9" t="s">
        <v>1443</v>
      </c>
      <c r="H2804" s="11"/>
      <c r="I2804" s="12">
        <v>505</v>
      </c>
      <c r="J2804" s="12">
        <v>750</v>
      </c>
      <c r="K2804" s="12">
        <v>935</v>
      </c>
      <c r="L2804" s="12">
        <f t="array" ref="L2804">IFERROR(LOOKUP(2^15,SEARCH({"40A","63A","80A","100A","125A","160A","200A","250A","400A","630A","800A","1000A","1250A","1600A","2000A","2500A","3200A","4000A","5000A","6300A"},UPPER(D2804)),{40,63,80,100,125,160,200,250,400,630,800,1000,1250,1600,2000,2500,3200,4000,5000,6300}),0)</f>
        <v>5000</v>
      </c>
      <c r="M2804" s="9" t="str">
        <f t="shared" si="216"/>
        <v>Z-Unit Edge</v>
      </c>
      <c r="N2804" s="9" t="str">
        <f t="shared" si="217"/>
        <v>CU</v>
      </c>
      <c r="O2804" s="13" t="str">
        <f t="shared" si="218"/>
        <v>Silver</v>
      </c>
      <c r="P2804" s="9" t="str">
        <f t="shared" si="219"/>
        <v>PET</v>
      </c>
      <c r="Q2804" s="9" t="str">
        <f t="shared" si="220"/>
        <v>5</v>
      </c>
      <c r="R28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04" s="14" t="str">
        <f>IF(ProjectsDB[[#This Row],[Item Type]]="Straight Plug-In",_xlfn.TEXTJOIN("-",TRUE,M2804&amp;"-"&amp;_xlfn.LET(_xlpm.txt,ProjectsDB[[#This Row],[Assembly]],_xlpm.pos,FIND("SP",_xlpm.txt),_xlpm.pre,LEFT(_xlpm.txt,_xlpm.pos-1),IF(RIGHT(_xlpm.pre,3)="123","3PL",IF(RIGHT(_xlpm.pre,2)="12","2PL",IF(RIGHT(_xlpm.pre,1)="1","1PL","3PL")))),N2804,O2804,P2804,Q2804&amp;"W",R2804),_xlfn.TEXTJOIN("-",TRUE,M2804,N2804,O2804,P2804,Q2804&amp;"W",R2804))</f>
        <v>Z-Unit Edge-CU-Silver-PET-5W-2</v>
      </c>
      <c r="T2804" s="14" t="str">
        <f>IF(COUNTIF(Cycletime[Element Desc.],ProjectsDB[[#This Row],[Element Desc.]])&gt;0,"Found","Not Found")</f>
        <v>Found</v>
      </c>
    </row>
    <row r="2805" spans="2:20" x14ac:dyDescent="0.25">
      <c r="B2805" s="8" t="s">
        <v>5802</v>
      </c>
      <c r="C2805" s="9" t="s">
        <v>5803</v>
      </c>
      <c r="D2805" s="9" t="s">
        <v>5804</v>
      </c>
      <c r="E2805" s="10">
        <v>1</v>
      </c>
      <c r="F2805" s="9" t="s">
        <v>5072</v>
      </c>
      <c r="G2805" s="9" t="s">
        <v>1443</v>
      </c>
      <c r="H2805" s="11"/>
      <c r="I2805" s="12">
        <v>940</v>
      </c>
      <c r="J2805" s="12"/>
      <c r="K2805" s="12"/>
      <c r="L2805" s="12">
        <f t="array" ref="L2805">IFERROR(LOOKUP(2^15,SEARCH({"40A","63A","80A","100A","125A","160A","200A","250A","400A","630A","800A","1000A","1250A","1600A","2000A","2500A","3200A","4000A","5000A","6300A"},UPPER(D2805)),{40,63,80,100,125,160,200,250,400,630,800,1000,1250,1600,2000,2500,3200,4000,5000,6300}),0)</f>
        <v>5000</v>
      </c>
      <c r="M2805" s="9" t="str">
        <f t="shared" si="216"/>
        <v>Straight Feeder</v>
      </c>
      <c r="N2805" s="9" t="str">
        <f t="shared" si="217"/>
        <v>CU</v>
      </c>
      <c r="O2805" s="13" t="str">
        <f t="shared" si="218"/>
        <v>Silver</v>
      </c>
      <c r="P2805" s="9" t="str">
        <f t="shared" si="219"/>
        <v>PET</v>
      </c>
      <c r="Q2805" s="9" t="str">
        <f t="shared" si="220"/>
        <v>5</v>
      </c>
      <c r="R28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05" s="14" t="str">
        <f>IF(ProjectsDB[[#This Row],[Item Type]]="Straight Plug-In",_xlfn.TEXTJOIN("-",TRUE,M2805&amp;"-"&amp;_xlfn.LET(_xlpm.txt,ProjectsDB[[#This Row],[Assembly]],_xlpm.pos,FIND("SP",_xlpm.txt),_xlpm.pre,LEFT(_xlpm.txt,_xlpm.pos-1),IF(RIGHT(_xlpm.pre,3)="123","3PL",IF(RIGHT(_xlpm.pre,2)="12","2PL",IF(RIGHT(_xlpm.pre,1)="1","1PL","3PL")))),N2805,O2805,P2805,Q2805&amp;"W",R2805),_xlfn.TEXTJOIN("-",TRUE,M2805,N2805,O2805,P2805,Q2805&amp;"W",R2805))</f>
        <v>Straight Feeder-CU-Silver-PET-5W-2</v>
      </c>
      <c r="T2805" s="14" t="str">
        <f>IF(COUNTIF(Cycletime[Element Desc.],ProjectsDB[[#This Row],[Element Desc.]])&gt;0,"Found","Not Found")</f>
        <v>Found</v>
      </c>
    </row>
    <row r="2806" spans="2:20" x14ac:dyDescent="0.25">
      <c r="B2806" s="8" t="s">
        <v>5805</v>
      </c>
      <c r="C2806" s="9" t="s">
        <v>5806</v>
      </c>
      <c r="D2806" s="9" t="s">
        <v>5807</v>
      </c>
      <c r="E2806" s="10">
        <v>1</v>
      </c>
      <c r="F2806" s="9" t="s">
        <v>5072</v>
      </c>
      <c r="G2806" s="9" t="s">
        <v>1443</v>
      </c>
      <c r="H2806" s="11"/>
      <c r="I2806" s="12">
        <v>300</v>
      </c>
      <c r="J2806" s="12">
        <v>600</v>
      </c>
      <c r="K2806" s="12">
        <v>300</v>
      </c>
      <c r="L2806" s="12">
        <f t="array" ref="L2806">IFERROR(LOOKUP(2^15,SEARCH({"40A","63A","80A","100A","125A","160A","200A","250A","400A","630A","800A","1000A","1250A","1600A","2000A","2500A","3200A","4000A","5000A","6300A"},UPPER(D2806)),{40,63,80,100,125,160,200,250,400,630,800,1000,1250,1600,2000,2500,3200,4000,5000,6300}),0)</f>
        <v>5000</v>
      </c>
      <c r="M2806" s="9" t="str">
        <f t="shared" si="216"/>
        <v>Z-Unit Flat</v>
      </c>
      <c r="N2806" s="9" t="str">
        <f t="shared" si="217"/>
        <v>CU</v>
      </c>
      <c r="O2806" s="13" t="str">
        <f t="shared" si="218"/>
        <v>Silver</v>
      </c>
      <c r="P2806" s="9" t="str">
        <f t="shared" si="219"/>
        <v>PET</v>
      </c>
      <c r="Q2806" s="9" t="str">
        <f t="shared" si="220"/>
        <v>5</v>
      </c>
      <c r="R28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06" s="14" t="str">
        <f>IF(ProjectsDB[[#This Row],[Item Type]]="Straight Plug-In",_xlfn.TEXTJOIN("-",TRUE,M2806&amp;"-"&amp;_xlfn.LET(_xlpm.txt,ProjectsDB[[#This Row],[Assembly]],_xlpm.pos,FIND("SP",_xlpm.txt),_xlpm.pre,LEFT(_xlpm.txt,_xlpm.pos-1),IF(RIGHT(_xlpm.pre,3)="123","3PL",IF(RIGHT(_xlpm.pre,2)="12","2PL",IF(RIGHT(_xlpm.pre,1)="1","1PL","3PL")))),N2806,O2806,P2806,Q2806&amp;"W",R2806),_xlfn.TEXTJOIN("-",TRUE,M2806,N2806,O2806,P2806,Q2806&amp;"W",R2806))</f>
        <v>Z-Unit Flat-CU-Silver-PET-5W-2</v>
      </c>
      <c r="T2806" s="14" t="str">
        <f>IF(COUNTIF(Cycletime[Element Desc.],ProjectsDB[[#This Row],[Element Desc.]])&gt;0,"Found","Not Found")</f>
        <v>Found</v>
      </c>
    </row>
    <row r="2807" spans="2:20" x14ac:dyDescent="0.25">
      <c r="B2807" s="8" t="s">
        <v>5808</v>
      </c>
      <c r="C2807" s="9" t="s">
        <v>5809</v>
      </c>
      <c r="D2807" s="9" t="s">
        <v>5810</v>
      </c>
      <c r="E2807" s="10">
        <v>1</v>
      </c>
      <c r="F2807" s="9" t="s">
        <v>5072</v>
      </c>
      <c r="G2807" s="9" t="s">
        <v>1443</v>
      </c>
      <c r="H2807" s="11"/>
      <c r="I2807" s="12">
        <v>2250</v>
      </c>
      <c r="J2807" s="12"/>
      <c r="K2807" s="12"/>
      <c r="L2807" s="12">
        <f t="array" ref="L2807">IFERROR(LOOKUP(2^15,SEARCH({"40A","63A","80A","100A","125A","160A","200A","250A","400A","630A","800A","1000A","1250A","1600A","2000A","2500A","3200A","4000A","5000A","6300A"},UPPER(D2807)),{40,63,80,100,125,160,200,250,400,630,800,1000,1250,1600,2000,2500,3200,4000,5000,6300}),0)</f>
        <v>5000</v>
      </c>
      <c r="M2807" s="9" t="str">
        <f t="shared" si="216"/>
        <v>Straight Feeder</v>
      </c>
      <c r="N2807" s="9" t="str">
        <f t="shared" si="217"/>
        <v>CU</v>
      </c>
      <c r="O2807" s="13" t="str">
        <f t="shared" si="218"/>
        <v>Silver</v>
      </c>
      <c r="P2807" s="9" t="str">
        <f t="shared" si="219"/>
        <v>PET</v>
      </c>
      <c r="Q2807" s="9" t="str">
        <f t="shared" si="220"/>
        <v>5</v>
      </c>
      <c r="R28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07" s="14" t="str">
        <f>IF(ProjectsDB[[#This Row],[Item Type]]="Straight Plug-In",_xlfn.TEXTJOIN("-",TRUE,M2807&amp;"-"&amp;_xlfn.LET(_xlpm.txt,ProjectsDB[[#This Row],[Assembly]],_xlpm.pos,FIND("SP",_xlpm.txt),_xlpm.pre,LEFT(_xlpm.txt,_xlpm.pos-1),IF(RIGHT(_xlpm.pre,3)="123","3PL",IF(RIGHT(_xlpm.pre,2)="12","2PL",IF(RIGHT(_xlpm.pre,1)="1","1PL","3PL")))),N2807,O2807,P2807,Q2807&amp;"W",R2807),_xlfn.TEXTJOIN("-",TRUE,M2807,N2807,O2807,P2807,Q2807&amp;"W",R2807))</f>
        <v>Straight Feeder-CU-Silver-PET-5W-2</v>
      </c>
      <c r="T2807" s="14" t="str">
        <f>IF(COUNTIF(Cycletime[Element Desc.],ProjectsDB[[#This Row],[Element Desc.]])&gt;0,"Found","Not Found")</f>
        <v>Found</v>
      </c>
    </row>
    <row r="2808" spans="2:20" x14ac:dyDescent="0.25">
      <c r="B2808" s="8" t="s">
        <v>5811</v>
      </c>
      <c r="C2808" s="9" t="s">
        <v>5812</v>
      </c>
      <c r="D2808" s="9" t="s">
        <v>5813</v>
      </c>
      <c r="E2808" s="10">
        <v>1</v>
      </c>
      <c r="F2808" s="9" t="s">
        <v>5072</v>
      </c>
      <c r="G2808" s="9" t="s">
        <v>1443</v>
      </c>
      <c r="H2808" s="11"/>
      <c r="I2808" s="12">
        <v>1225</v>
      </c>
      <c r="J2808" s="12"/>
      <c r="K2808" s="12"/>
      <c r="L2808" s="12">
        <f t="array" ref="L2808">IFERROR(LOOKUP(2^15,SEARCH({"40A","63A","80A","100A","125A","160A","200A","250A","400A","630A","800A","1000A","1250A","1600A","2000A","2500A","3200A","4000A","5000A","6300A"},UPPER(D2808)),{40,63,80,100,125,160,200,250,400,630,800,1000,1250,1600,2000,2500,3200,4000,5000,6300}),0)</f>
        <v>5000</v>
      </c>
      <c r="M2808" s="9" t="str">
        <f t="shared" si="216"/>
        <v>Straight Feeder</v>
      </c>
      <c r="N2808" s="9" t="str">
        <f t="shared" si="217"/>
        <v>CU</v>
      </c>
      <c r="O2808" s="13" t="str">
        <f t="shared" si="218"/>
        <v>Silver</v>
      </c>
      <c r="P2808" s="9" t="str">
        <f t="shared" si="219"/>
        <v>PET</v>
      </c>
      <c r="Q2808" s="9" t="str">
        <f t="shared" si="220"/>
        <v>5</v>
      </c>
      <c r="R28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08" s="14" t="str">
        <f>IF(ProjectsDB[[#This Row],[Item Type]]="Straight Plug-In",_xlfn.TEXTJOIN("-",TRUE,M2808&amp;"-"&amp;_xlfn.LET(_xlpm.txt,ProjectsDB[[#This Row],[Assembly]],_xlpm.pos,FIND("SP",_xlpm.txt),_xlpm.pre,LEFT(_xlpm.txt,_xlpm.pos-1),IF(RIGHT(_xlpm.pre,3)="123","3PL",IF(RIGHT(_xlpm.pre,2)="12","2PL",IF(RIGHT(_xlpm.pre,1)="1","1PL","3PL")))),N2808,O2808,P2808,Q2808&amp;"W",R2808),_xlfn.TEXTJOIN("-",TRUE,M2808,N2808,O2808,P2808,Q2808&amp;"W",R2808))</f>
        <v>Straight Feeder-CU-Silver-PET-5W-2</v>
      </c>
      <c r="T2808" s="14" t="str">
        <f>IF(COUNTIF(Cycletime[Element Desc.],ProjectsDB[[#This Row],[Element Desc.]])&gt;0,"Found","Not Found")</f>
        <v>Found</v>
      </c>
    </row>
    <row r="2809" spans="2:20" x14ac:dyDescent="0.25">
      <c r="B2809" s="8" t="s">
        <v>5814</v>
      </c>
      <c r="C2809" s="9" t="s">
        <v>5815</v>
      </c>
      <c r="D2809" s="9" t="s">
        <v>5816</v>
      </c>
      <c r="E2809" s="10">
        <v>1</v>
      </c>
      <c r="F2809" s="9" t="s">
        <v>5072</v>
      </c>
      <c r="G2809" s="9" t="s">
        <v>1443</v>
      </c>
      <c r="H2809" s="11"/>
      <c r="I2809" s="12">
        <v>600</v>
      </c>
      <c r="J2809" s="12"/>
      <c r="K2809" s="12"/>
      <c r="L2809" s="12">
        <f t="array" ref="L2809">IFERROR(LOOKUP(2^15,SEARCH({"40A","63A","80A","100A","125A","160A","200A","250A","400A","630A","800A","1000A","1250A","1600A","2000A","2500A","3200A","4000A","5000A","6300A"},UPPER(D2809)),{40,63,80,100,125,160,200,250,400,630,800,1000,1250,1600,2000,2500,3200,4000,5000,6300}),0)</f>
        <v>5000</v>
      </c>
      <c r="M2809" s="9" t="str">
        <f t="shared" si="216"/>
        <v>Straight Feeder</v>
      </c>
      <c r="N2809" s="9" t="str">
        <f t="shared" si="217"/>
        <v>CU</v>
      </c>
      <c r="O2809" s="13" t="str">
        <f t="shared" si="218"/>
        <v>Silver</v>
      </c>
      <c r="P2809" s="9" t="str">
        <f t="shared" si="219"/>
        <v>PET</v>
      </c>
      <c r="Q2809" s="9" t="str">
        <f t="shared" si="220"/>
        <v>5</v>
      </c>
      <c r="R28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09" s="14" t="str">
        <f>IF(ProjectsDB[[#This Row],[Item Type]]="Straight Plug-In",_xlfn.TEXTJOIN("-",TRUE,M2809&amp;"-"&amp;_xlfn.LET(_xlpm.txt,ProjectsDB[[#This Row],[Assembly]],_xlpm.pos,FIND("SP",_xlpm.txt),_xlpm.pre,LEFT(_xlpm.txt,_xlpm.pos-1),IF(RIGHT(_xlpm.pre,3)="123","3PL",IF(RIGHT(_xlpm.pre,2)="12","2PL",IF(RIGHT(_xlpm.pre,1)="1","1PL","3PL")))),N2809,O2809,P2809,Q2809&amp;"W",R2809),_xlfn.TEXTJOIN("-",TRUE,M2809,N2809,O2809,P2809,Q2809&amp;"W",R2809))</f>
        <v>Straight Feeder-CU-Silver-PET-5W-2</v>
      </c>
      <c r="T2809" s="14" t="str">
        <f>IF(COUNTIF(Cycletime[Element Desc.],ProjectsDB[[#This Row],[Element Desc.]])&gt;0,"Found","Not Found")</f>
        <v>Found</v>
      </c>
    </row>
    <row r="2810" spans="2:20" x14ac:dyDescent="0.25">
      <c r="B2810" s="8" t="s">
        <v>5817</v>
      </c>
      <c r="C2810" s="9" t="s">
        <v>5739</v>
      </c>
      <c r="D2810" s="9" t="s">
        <v>5740</v>
      </c>
      <c r="E2810" s="10">
        <v>1</v>
      </c>
      <c r="F2810" s="9" t="s">
        <v>5072</v>
      </c>
      <c r="G2810" s="9" t="s">
        <v>1443</v>
      </c>
      <c r="H2810" s="11"/>
      <c r="I2810" s="12">
        <v>505</v>
      </c>
      <c r="J2810" s="12">
        <v>505</v>
      </c>
      <c r="K2810" s="12">
        <v>145</v>
      </c>
      <c r="L2810" s="12">
        <f t="array" ref="L2810">IFERROR(LOOKUP(2^15,SEARCH({"40A","63A","80A","100A","125A","160A","200A","250A","400A","630A","800A","1000A","1250A","1600A","2000A","2500A","3200A","4000A","5000A","6300A"},UPPER(D2810)),{40,63,80,100,125,160,200,250,400,630,800,1000,1250,1600,2000,2500,3200,4000,5000,6300}),0)</f>
        <v>5000</v>
      </c>
      <c r="M2810" s="9" t="str">
        <f t="shared" si="216"/>
        <v>Elbow Edge</v>
      </c>
      <c r="N2810" s="9" t="str">
        <f t="shared" si="217"/>
        <v>CU</v>
      </c>
      <c r="O2810" s="13" t="str">
        <f t="shared" si="218"/>
        <v>Silver</v>
      </c>
      <c r="P2810" s="9" t="str">
        <f t="shared" si="219"/>
        <v>PET</v>
      </c>
      <c r="Q2810" s="9" t="str">
        <f t="shared" si="220"/>
        <v>5</v>
      </c>
      <c r="R28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10" s="14" t="str">
        <f>IF(ProjectsDB[[#This Row],[Item Type]]="Straight Plug-In",_xlfn.TEXTJOIN("-",TRUE,M2810&amp;"-"&amp;_xlfn.LET(_xlpm.txt,ProjectsDB[[#This Row],[Assembly]],_xlpm.pos,FIND("SP",_xlpm.txt),_xlpm.pre,LEFT(_xlpm.txt,_xlpm.pos-1),IF(RIGHT(_xlpm.pre,3)="123","3PL",IF(RIGHT(_xlpm.pre,2)="12","2PL",IF(RIGHT(_xlpm.pre,1)="1","1PL","3PL")))),N2810,O2810,P2810,Q2810&amp;"W",R2810),_xlfn.TEXTJOIN("-",TRUE,M2810,N2810,O2810,P2810,Q2810&amp;"W",R2810))</f>
        <v>Elbow Edge-CU-Silver-PET-5W-2</v>
      </c>
      <c r="T2810" s="14" t="str">
        <f>IF(COUNTIF(Cycletime[Element Desc.],ProjectsDB[[#This Row],[Element Desc.]])&gt;0,"Found","Not Found")</f>
        <v>Found</v>
      </c>
    </row>
    <row r="2811" spans="2:20" x14ac:dyDescent="0.25">
      <c r="B2811" s="8" t="s">
        <v>5818</v>
      </c>
      <c r="C2811" s="9" t="s">
        <v>5742</v>
      </c>
      <c r="D2811" s="9" t="s">
        <v>5743</v>
      </c>
      <c r="E2811" s="10">
        <v>1</v>
      </c>
      <c r="F2811" s="9" t="s">
        <v>5072</v>
      </c>
      <c r="G2811" s="9" t="s">
        <v>1443</v>
      </c>
      <c r="H2811" s="11"/>
      <c r="I2811" s="12">
        <v>2040</v>
      </c>
      <c r="J2811" s="12"/>
      <c r="K2811" s="12"/>
      <c r="L2811" s="12">
        <f t="array" ref="L2811">IFERROR(LOOKUP(2^15,SEARCH({"40A","63A","80A","100A","125A","160A","200A","250A","400A","630A","800A","1000A","1250A","1600A","2000A","2500A","3200A","4000A","5000A","6300A"},UPPER(D2811)),{40,63,80,100,125,160,200,250,400,630,800,1000,1250,1600,2000,2500,3200,4000,5000,6300}),0)</f>
        <v>5000</v>
      </c>
      <c r="M2811" s="9" t="str">
        <f t="shared" si="216"/>
        <v>Straight Feeder</v>
      </c>
      <c r="N2811" s="9" t="str">
        <f t="shared" si="217"/>
        <v>CU</v>
      </c>
      <c r="O2811" s="13" t="str">
        <f t="shared" si="218"/>
        <v>Silver</v>
      </c>
      <c r="P2811" s="9" t="str">
        <f t="shared" si="219"/>
        <v>PET</v>
      </c>
      <c r="Q2811" s="9" t="str">
        <f t="shared" si="220"/>
        <v>5</v>
      </c>
      <c r="R28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11" s="14" t="str">
        <f>IF(ProjectsDB[[#This Row],[Item Type]]="Straight Plug-In",_xlfn.TEXTJOIN("-",TRUE,M2811&amp;"-"&amp;_xlfn.LET(_xlpm.txt,ProjectsDB[[#This Row],[Assembly]],_xlpm.pos,FIND("SP",_xlpm.txt),_xlpm.pre,LEFT(_xlpm.txt,_xlpm.pos-1),IF(RIGHT(_xlpm.pre,3)="123","3PL",IF(RIGHT(_xlpm.pre,2)="12","2PL",IF(RIGHT(_xlpm.pre,1)="1","1PL","3PL")))),N2811,O2811,P2811,Q2811&amp;"W",R2811),_xlfn.TEXTJOIN("-",TRUE,M2811,N2811,O2811,P2811,Q2811&amp;"W",R2811))</f>
        <v>Straight Feeder-CU-Silver-PET-5W-2</v>
      </c>
      <c r="T2811" s="14" t="str">
        <f>IF(COUNTIF(Cycletime[Element Desc.],ProjectsDB[[#This Row],[Element Desc.]])&gt;0,"Found","Not Found")</f>
        <v>Found</v>
      </c>
    </row>
    <row r="2812" spans="2:20" x14ac:dyDescent="0.25">
      <c r="B2812" s="8" t="s">
        <v>5819</v>
      </c>
      <c r="C2812" s="9" t="s">
        <v>5820</v>
      </c>
      <c r="D2812" s="9" t="s">
        <v>5821</v>
      </c>
      <c r="E2812" s="10">
        <v>1</v>
      </c>
      <c r="F2812" s="9" t="s">
        <v>5072</v>
      </c>
      <c r="G2812" s="9" t="s">
        <v>1443</v>
      </c>
      <c r="H2812" s="11"/>
      <c r="I2812" s="12">
        <v>660</v>
      </c>
      <c r="J2812" s="12">
        <v>240</v>
      </c>
      <c r="K2812" s="12">
        <v>300</v>
      </c>
      <c r="L2812" s="12">
        <f t="array" ref="L2812">IFERROR(LOOKUP(2^15,SEARCH({"40A","63A","80A","100A","125A","160A","200A","250A","400A","630A","800A","1000A","1250A","1600A","2000A","2500A","3200A","4000A","5000A","6300A"},UPPER(D2812)),{40,63,80,100,125,160,200,250,400,630,800,1000,1250,1600,2000,2500,3200,4000,5000,6300}),0)</f>
        <v>5000</v>
      </c>
      <c r="M2812" s="9" t="str">
        <f t="shared" si="216"/>
        <v>Z-Unit Flat</v>
      </c>
      <c r="N2812" s="9" t="str">
        <f t="shared" si="217"/>
        <v>CU</v>
      </c>
      <c r="O2812" s="13" t="str">
        <f t="shared" si="218"/>
        <v>Silver</v>
      </c>
      <c r="P2812" s="9" t="str">
        <f t="shared" si="219"/>
        <v>PET</v>
      </c>
      <c r="Q2812" s="9" t="str">
        <f t="shared" si="220"/>
        <v>5</v>
      </c>
      <c r="R28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12" s="14" t="str">
        <f>IF(ProjectsDB[[#This Row],[Item Type]]="Straight Plug-In",_xlfn.TEXTJOIN("-",TRUE,M2812&amp;"-"&amp;_xlfn.LET(_xlpm.txt,ProjectsDB[[#This Row],[Assembly]],_xlpm.pos,FIND("SP",_xlpm.txt),_xlpm.pre,LEFT(_xlpm.txt,_xlpm.pos-1),IF(RIGHT(_xlpm.pre,3)="123","3PL",IF(RIGHT(_xlpm.pre,2)="12","2PL",IF(RIGHT(_xlpm.pre,1)="1","1PL","3PL")))),N2812,O2812,P2812,Q2812&amp;"W",R2812),_xlfn.TEXTJOIN("-",TRUE,M2812,N2812,O2812,P2812,Q2812&amp;"W",R2812))</f>
        <v>Z-Unit Flat-CU-Silver-PET-5W-2</v>
      </c>
      <c r="T2812" s="14" t="str">
        <f>IF(COUNTIF(Cycletime[Element Desc.],ProjectsDB[[#This Row],[Element Desc.]])&gt;0,"Found","Not Found")</f>
        <v>Found</v>
      </c>
    </row>
    <row r="2813" spans="2:20" x14ac:dyDescent="0.25">
      <c r="B2813" s="8" t="s">
        <v>5822</v>
      </c>
      <c r="C2813" s="9" t="s">
        <v>5823</v>
      </c>
      <c r="D2813" s="9" t="s">
        <v>5824</v>
      </c>
      <c r="E2813" s="10">
        <v>2</v>
      </c>
      <c r="F2813" s="9" t="s">
        <v>5072</v>
      </c>
      <c r="G2813" s="9" t="s">
        <v>1443</v>
      </c>
      <c r="H2813" s="11"/>
      <c r="I2813" s="12">
        <v>600</v>
      </c>
      <c r="J2813" s="12">
        <v>300</v>
      </c>
      <c r="K2813" s="12"/>
      <c r="L2813" s="12">
        <f t="array" ref="L2813">IFERROR(LOOKUP(2^15,SEARCH({"40A","63A","80A","100A","125A","160A","200A","250A","400A","630A","800A","1000A","1250A","1600A","2000A","2500A","3200A","4000A","5000A","6300A"},UPPER(D2813)),{40,63,80,100,125,160,200,250,400,630,800,1000,1250,1600,2000,2500,3200,4000,5000,6300}),0)</f>
        <v>5000</v>
      </c>
      <c r="M2813" s="9" t="str">
        <f t="shared" si="216"/>
        <v>Elbow Flat</v>
      </c>
      <c r="N2813" s="9" t="str">
        <f t="shared" si="217"/>
        <v>CU</v>
      </c>
      <c r="O2813" s="13" t="str">
        <f t="shared" si="218"/>
        <v>Silver</v>
      </c>
      <c r="P2813" s="9" t="str">
        <f t="shared" si="219"/>
        <v>PET</v>
      </c>
      <c r="Q2813" s="9" t="str">
        <f t="shared" si="220"/>
        <v>5</v>
      </c>
      <c r="R28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13" s="14" t="str">
        <f>IF(ProjectsDB[[#This Row],[Item Type]]="Straight Plug-In",_xlfn.TEXTJOIN("-",TRUE,M2813&amp;"-"&amp;_xlfn.LET(_xlpm.txt,ProjectsDB[[#This Row],[Assembly]],_xlpm.pos,FIND("SP",_xlpm.txt),_xlpm.pre,LEFT(_xlpm.txt,_xlpm.pos-1),IF(RIGHT(_xlpm.pre,3)="123","3PL",IF(RIGHT(_xlpm.pre,2)="12","2PL",IF(RIGHT(_xlpm.pre,1)="1","1PL","3PL")))),N2813,O2813,P2813,Q2813&amp;"W",R2813),_xlfn.TEXTJOIN("-",TRUE,M2813,N2813,O2813,P2813,Q2813&amp;"W",R2813))</f>
        <v>Elbow Flat-CU-Silver-PET-5W-2</v>
      </c>
      <c r="T2813" s="14" t="str">
        <f>IF(COUNTIF(Cycletime[Element Desc.],ProjectsDB[[#This Row],[Element Desc.]])&gt;0,"Found","Not Found")</f>
        <v>Found</v>
      </c>
    </row>
    <row r="2814" spans="2:20" x14ac:dyDescent="0.25">
      <c r="B2814" s="8" t="s">
        <v>5825</v>
      </c>
      <c r="C2814" s="9" t="s">
        <v>5826</v>
      </c>
      <c r="D2814" s="9" t="s">
        <v>5827</v>
      </c>
      <c r="E2814" s="10">
        <v>1</v>
      </c>
      <c r="F2814" s="9" t="s">
        <v>5072</v>
      </c>
      <c r="G2814" s="9" t="s">
        <v>1443</v>
      </c>
      <c r="H2814" s="11"/>
      <c r="I2814" s="12">
        <v>300</v>
      </c>
      <c r="J2814" s="12">
        <v>600</v>
      </c>
      <c r="K2814" s="12"/>
      <c r="L2814" s="12">
        <f t="array" ref="L2814">IFERROR(LOOKUP(2^15,SEARCH({"40A","63A","80A","100A","125A","160A","200A","250A","400A","630A","800A","1000A","1250A","1600A","2000A","2500A","3200A","4000A","5000A","6300A"},UPPER(D2814)),{40,63,80,100,125,160,200,250,400,630,800,1000,1250,1600,2000,2500,3200,4000,5000,6300}),0)</f>
        <v>5000</v>
      </c>
      <c r="M2814" s="9" t="str">
        <f t="shared" si="216"/>
        <v>Elbow Flat</v>
      </c>
      <c r="N2814" s="9" t="str">
        <f t="shared" si="217"/>
        <v>CU</v>
      </c>
      <c r="O2814" s="13" t="str">
        <f t="shared" si="218"/>
        <v>Silver</v>
      </c>
      <c r="P2814" s="9" t="str">
        <f t="shared" si="219"/>
        <v>PET</v>
      </c>
      <c r="Q2814" s="9" t="str">
        <f t="shared" si="220"/>
        <v>5</v>
      </c>
      <c r="R28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14" s="14" t="str">
        <f>IF(ProjectsDB[[#This Row],[Item Type]]="Straight Plug-In",_xlfn.TEXTJOIN("-",TRUE,M2814&amp;"-"&amp;_xlfn.LET(_xlpm.txt,ProjectsDB[[#This Row],[Assembly]],_xlpm.pos,FIND("SP",_xlpm.txt),_xlpm.pre,LEFT(_xlpm.txt,_xlpm.pos-1),IF(RIGHT(_xlpm.pre,3)="123","3PL",IF(RIGHT(_xlpm.pre,2)="12","2PL",IF(RIGHT(_xlpm.pre,1)="1","1PL","3PL")))),N2814,O2814,P2814,Q2814&amp;"W",R2814),_xlfn.TEXTJOIN("-",TRUE,M2814,N2814,O2814,P2814,Q2814&amp;"W",R2814))</f>
        <v>Elbow Flat-CU-Silver-PET-5W-2</v>
      </c>
      <c r="T2814" s="14" t="str">
        <f>IF(COUNTIF(Cycletime[Element Desc.],ProjectsDB[[#This Row],[Element Desc.]])&gt;0,"Found","Not Found")</f>
        <v>Found</v>
      </c>
    </row>
    <row r="2815" spans="2:20" x14ac:dyDescent="0.25">
      <c r="B2815" s="8" t="s">
        <v>5828</v>
      </c>
      <c r="C2815" s="9" t="s">
        <v>5829</v>
      </c>
      <c r="D2815" s="9" t="s">
        <v>5830</v>
      </c>
      <c r="E2815" s="10">
        <v>1</v>
      </c>
      <c r="F2815" s="9" t="s">
        <v>5072</v>
      </c>
      <c r="G2815" s="9" t="s">
        <v>1443</v>
      </c>
      <c r="H2815" s="11"/>
      <c r="I2815" s="12">
        <v>600</v>
      </c>
      <c r="J2815" s="12">
        <v>300</v>
      </c>
      <c r="K2815" s="12"/>
      <c r="L2815" s="12">
        <f t="array" ref="L2815">IFERROR(LOOKUP(2^15,SEARCH({"40A","63A","80A","100A","125A","160A","200A","250A","400A","630A","800A","1000A","1250A","1600A","2000A","2500A","3200A","4000A","5000A","6300A"},UPPER(D2815)),{40,63,80,100,125,160,200,250,400,630,800,1000,1250,1600,2000,2500,3200,4000,5000,6300}),0)</f>
        <v>5000</v>
      </c>
      <c r="M2815" s="9" t="str">
        <f t="shared" si="216"/>
        <v>Elbow Flat</v>
      </c>
      <c r="N2815" s="9" t="str">
        <f t="shared" si="217"/>
        <v>CU</v>
      </c>
      <c r="O2815" s="13" t="str">
        <f t="shared" si="218"/>
        <v>Silver</v>
      </c>
      <c r="P2815" s="9" t="str">
        <f t="shared" si="219"/>
        <v>PET</v>
      </c>
      <c r="Q2815" s="9" t="str">
        <f t="shared" si="220"/>
        <v>5</v>
      </c>
      <c r="R28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15" s="14" t="str">
        <f>IF(ProjectsDB[[#This Row],[Item Type]]="Straight Plug-In",_xlfn.TEXTJOIN("-",TRUE,M2815&amp;"-"&amp;_xlfn.LET(_xlpm.txt,ProjectsDB[[#This Row],[Assembly]],_xlpm.pos,FIND("SP",_xlpm.txt),_xlpm.pre,LEFT(_xlpm.txt,_xlpm.pos-1),IF(RIGHT(_xlpm.pre,3)="123","3PL",IF(RIGHT(_xlpm.pre,2)="12","2PL",IF(RIGHT(_xlpm.pre,1)="1","1PL","3PL")))),N2815,O2815,P2815,Q2815&amp;"W",R2815),_xlfn.TEXTJOIN("-",TRUE,M2815,N2815,O2815,P2815,Q2815&amp;"W",R2815))</f>
        <v>Elbow Flat-CU-Silver-PET-5W-2</v>
      </c>
      <c r="T2815" s="14" t="str">
        <f>IF(COUNTIF(Cycletime[Element Desc.],ProjectsDB[[#This Row],[Element Desc.]])&gt;0,"Found","Not Found")</f>
        <v>Found</v>
      </c>
    </row>
    <row r="2816" spans="2:20" x14ac:dyDescent="0.25">
      <c r="B2816" s="8" t="s">
        <v>5831</v>
      </c>
      <c r="C2816" s="9" t="s">
        <v>5832</v>
      </c>
      <c r="D2816" s="9" t="s">
        <v>5833</v>
      </c>
      <c r="E2816" s="10">
        <v>2</v>
      </c>
      <c r="F2816" s="9" t="s">
        <v>5072</v>
      </c>
      <c r="G2816" s="9" t="s">
        <v>1443</v>
      </c>
      <c r="H2816" s="11"/>
      <c r="I2816" s="12">
        <v>300</v>
      </c>
      <c r="J2816" s="12">
        <v>600</v>
      </c>
      <c r="K2816" s="12"/>
      <c r="L2816" s="12">
        <f t="array" ref="L2816">IFERROR(LOOKUP(2^15,SEARCH({"40A","63A","80A","100A","125A","160A","200A","250A","400A","630A","800A","1000A","1250A","1600A","2000A","2500A","3200A","4000A","5000A","6300A"},UPPER(D2816)),{40,63,80,100,125,160,200,250,400,630,800,1000,1250,1600,2000,2500,3200,4000,5000,6300}),0)</f>
        <v>5000</v>
      </c>
      <c r="M2816" s="9" t="str">
        <f t="shared" si="216"/>
        <v>Elbow Flat</v>
      </c>
      <c r="N2816" s="9" t="str">
        <f t="shared" si="217"/>
        <v>CU</v>
      </c>
      <c r="O2816" s="13" t="str">
        <f t="shared" si="218"/>
        <v>Silver</v>
      </c>
      <c r="P2816" s="9" t="str">
        <f t="shared" si="219"/>
        <v>PET</v>
      </c>
      <c r="Q2816" s="9" t="str">
        <f t="shared" si="220"/>
        <v>5</v>
      </c>
      <c r="R28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16" s="14" t="str">
        <f>IF(ProjectsDB[[#This Row],[Item Type]]="Straight Plug-In",_xlfn.TEXTJOIN("-",TRUE,M2816&amp;"-"&amp;_xlfn.LET(_xlpm.txt,ProjectsDB[[#This Row],[Assembly]],_xlpm.pos,FIND("SP",_xlpm.txt),_xlpm.pre,LEFT(_xlpm.txt,_xlpm.pos-1),IF(RIGHT(_xlpm.pre,3)="123","3PL",IF(RIGHT(_xlpm.pre,2)="12","2PL",IF(RIGHT(_xlpm.pre,1)="1","1PL","3PL")))),N2816,O2816,P2816,Q2816&amp;"W",R2816),_xlfn.TEXTJOIN("-",TRUE,M2816,N2816,O2816,P2816,Q2816&amp;"W",R2816))</f>
        <v>Elbow Flat-CU-Silver-PET-5W-2</v>
      </c>
      <c r="T2816" s="14" t="str">
        <f>IF(COUNTIF(Cycletime[Element Desc.],ProjectsDB[[#This Row],[Element Desc.]])&gt;0,"Found","Not Found")</f>
        <v>Found</v>
      </c>
    </row>
    <row r="2817" spans="2:20" x14ac:dyDescent="0.25">
      <c r="B2817" s="8" t="s">
        <v>5834</v>
      </c>
      <c r="C2817" s="9" t="s">
        <v>5835</v>
      </c>
      <c r="D2817" s="9" t="s">
        <v>5836</v>
      </c>
      <c r="E2817" s="10">
        <v>1</v>
      </c>
      <c r="F2817" s="9" t="s">
        <v>5072</v>
      </c>
      <c r="G2817" s="9" t="s">
        <v>1443</v>
      </c>
      <c r="H2817" s="11"/>
      <c r="I2817" s="12">
        <v>360</v>
      </c>
      <c r="J2817" s="12">
        <v>600</v>
      </c>
      <c r="K2817" s="12"/>
      <c r="L2817" s="12">
        <f t="array" ref="L2817">IFERROR(LOOKUP(2^15,SEARCH({"40A","63A","80A","100A","125A","160A","200A","250A","400A","630A","800A","1000A","1250A","1600A","2000A","2500A","3200A","4000A","5000A","6300A"},UPPER(D2817)),{40,63,80,100,125,160,200,250,400,630,800,1000,1250,1600,2000,2500,3200,4000,5000,6300}),0)</f>
        <v>5000</v>
      </c>
      <c r="M2817" s="9" t="str">
        <f t="shared" si="216"/>
        <v>Elbow Flat</v>
      </c>
      <c r="N2817" s="9" t="str">
        <f t="shared" si="217"/>
        <v>CU</v>
      </c>
      <c r="O2817" s="13" t="str">
        <f t="shared" si="218"/>
        <v>Silver</v>
      </c>
      <c r="P2817" s="9" t="str">
        <f t="shared" si="219"/>
        <v>PET</v>
      </c>
      <c r="Q2817" s="9" t="str">
        <f t="shared" si="220"/>
        <v>5</v>
      </c>
      <c r="R28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17" s="14" t="str">
        <f>IF(ProjectsDB[[#This Row],[Item Type]]="Straight Plug-In",_xlfn.TEXTJOIN("-",TRUE,M2817&amp;"-"&amp;_xlfn.LET(_xlpm.txt,ProjectsDB[[#This Row],[Assembly]],_xlpm.pos,FIND("SP",_xlpm.txt),_xlpm.pre,LEFT(_xlpm.txt,_xlpm.pos-1),IF(RIGHT(_xlpm.pre,3)="123","3PL",IF(RIGHT(_xlpm.pre,2)="12","2PL",IF(RIGHT(_xlpm.pre,1)="1","1PL","3PL")))),N2817,O2817,P2817,Q2817&amp;"W",R2817),_xlfn.TEXTJOIN("-",TRUE,M2817,N2817,O2817,P2817,Q2817&amp;"W",R2817))</f>
        <v>Elbow Flat-CU-Silver-PET-5W-2</v>
      </c>
      <c r="T2817" s="14" t="str">
        <f>IF(COUNTIF(Cycletime[Element Desc.],ProjectsDB[[#This Row],[Element Desc.]])&gt;0,"Found","Not Found")</f>
        <v>Found</v>
      </c>
    </row>
    <row r="2818" spans="2:20" x14ac:dyDescent="0.25">
      <c r="B2818" s="8" t="s">
        <v>5837</v>
      </c>
      <c r="C2818" s="9" t="s">
        <v>5304</v>
      </c>
      <c r="D2818" s="9" t="s">
        <v>5305</v>
      </c>
      <c r="E2818" s="10">
        <v>1</v>
      </c>
      <c r="F2818" s="9" t="s">
        <v>5072</v>
      </c>
      <c r="G2818" s="9" t="s">
        <v>1443</v>
      </c>
      <c r="H2818" s="11"/>
      <c r="I2818" s="12">
        <v>2000</v>
      </c>
      <c r="J2818" s="12"/>
      <c r="K2818" s="12"/>
      <c r="L2818" s="12">
        <f t="array" ref="L2818">IFERROR(LOOKUP(2^15,SEARCH({"40A","63A","80A","100A","125A","160A","200A","250A","400A","630A","800A","1000A","1250A","1600A","2000A","2500A","3200A","4000A","5000A","6300A"},UPPER(D2818)),{40,63,80,100,125,160,200,250,400,630,800,1000,1250,1600,2000,2500,3200,4000,5000,6300}),0)</f>
        <v>5000</v>
      </c>
      <c r="M2818" s="9" t="str">
        <f t="shared" si="216"/>
        <v>Straight Feeder</v>
      </c>
      <c r="N2818" s="9" t="str">
        <f t="shared" si="217"/>
        <v>CU</v>
      </c>
      <c r="O2818" s="13" t="str">
        <f t="shared" si="218"/>
        <v>Silver</v>
      </c>
      <c r="P2818" s="9" t="str">
        <f t="shared" si="219"/>
        <v>PET</v>
      </c>
      <c r="Q2818" s="9" t="str">
        <f t="shared" si="220"/>
        <v>5</v>
      </c>
      <c r="R28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18" s="14" t="str">
        <f>IF(ProjectsDB[[#This Row],[Item Type]]="Straight Plug-In",_xlfn.TEXTJOIN("-",TRUE,M2818&amp;"-"&amp;_xlfn.LET(_xlpm.txt,ProjectsDB[[#This Row],[Assembly]],_xlpm.pos,FIND("SP",_xlpm.txt),_xlpm.pre,LEFT(_xlpm.txt,_xlpm.pos-1),IF(RIGHT(_xlpm.pre,3)="123","3PL",IF(RIGHT(_xlpm.pre,2)="12","2PL",IF(RIGHT(_xlpm.pre,1)="1","1PL","3PL")))),N2818,O2818,P2818,Q2818&amp;"W",R2818),_xlfn.TEXTJOIN("-",TRUE,M2818,N2818,O2818,P2818,Q2818&amp;"W",R2818))</f>
        <v>Straight Feeder-CU-Silver-PET-5W-2</v>
      </c>
      <c r="T2818" s="14" t="str">
        <f>IF(COUNTIF(Cycletime[Element Desc.],ProjectsDB[[#This Row],[Element Desc.]])&gt;0,"Found","Not Found")</f>
        <v>Found</v>
      </c>
    </row>
    <row r="2819" spans="2:20" x14ac:dyDescent="0.25">
      <c r="B2819" s="8" t="s">
        <v>5838</v>
      </c>
      <c r="C2819" s="9" t="s">
        <v>5757</v>
      </c>
      <c r="D2819" s="9" t="s">
        <v>5758</v>
      </c>
      <c r="E2819" s="10">
        <v>1</v>
      </c>
      <c r="F2819" s="9" t="s">
        <v>5072</v>
      </c>
      <c r="G2819" s="9" t="s">
        <v>1443</v>
      </c>
      <c r="H2819" s="11"/>
      <c r="I2819" s="12">
        <v>505</v>
      </c>
      <c r="J2819" s="12">
        <v>505</v>
      </c>
      <c r="K2819" s="12">
        <v>106</v>
      </c>
      <c r="L2819" s="12">
        <f t="array" ref="L2819">IFERROR(LOOKUP(2^15,SEARCH({"40A","63A","80A","100A","125A","160A","200A","250A","400A","630A","800A","1000A","1250A","1600A","2000A","2500A","3200A","4000A","5000A","6300A"},UPPER(D2819)),{40,63,80,100,125,160,200,250,400,630,800,1000,1250,1600,2000,2500,3200,4000,5000,6300}),0)</f>
        <v>5000</v>
      </c>
      <c r="M2819" s="9" t="str">
        <f t="shared" si="216"/>
        <v>Elbow Edge</v>
      </c>
      <c r="N2819" s="9" t="str">
        <f t="shared" si="217"/>
        <v>CU</v>
      </c>
      <c r="O2819" s="13" t="str">
        <f t="shared" si="218"/>
        <v>Silver</v>
      </c>
      <c r="P2819" s="9" t="str">
        <f t="shared" si="219"/>
        <v>PET</v>
      </c>
      <c r="Q2819" s="9" t="str">
        <f t="shared" si="220"/>
        <v>5</v>
      </c>
      <c r="R28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19" s="14" t="str">
        <f>IF(ProjectsDB[[#This Row],[Item Type]]="Straight Plug-In",_xlfn.TEXTJOIN("-",TRUE,M2819&amp;"-"&amp;_xlfn.LET(_xlpm.txt,ProjectsDB[[#This Row],[Assembly]],_xlpm.pos,FIND("SP",_xlpm.txt),_xlpm.pre,LEFT(_xlpm.txt,_xlpm.pos-1),IF(RIGHT(_xlpm.pre,3)="123","3PL",IF(RIGHT(_xlpm.pre,2)="12","2PL",IF(RIGHT(_xlpm.pre,1)="1","1PL","3PL")))),N2819,O2819,P2819,Q2819&amp;"W",R2819),_xlfn.TEXTJOIN("-",TRUE,M2819,N2819,O2819,P2819,Q2819&amp;"W",R2819))</f>
        <v>Elbow Edge-CU-Silver-PET-5W-2</v>
      </c>
      <c r="T2819" s="14" t="str">
        <f>IF(COUNTIF(Cycletime[Element Desc.],ProjectsDB[[#This Row],[Element Desc.]])&gt;0,"Found","Not Found")</f>
        <v>Found</v>
      </c>
    </row>
    <row r="2820" spans="2:20" x14ac:dyDescent="0.25">
      <c r="B2820" s="8" t="s">
        <v>5839</v>
      </c>
      <c r="C2820" s="9" t="s">
        <v>5840</v>
      </c>
      <c r="D2820" s="9" t="s">
        <v>5841</v>
      </c>
      <c r="E2820" s="10">
        <v>1</v>
      </c>
      <c r="F2820" s="9" t="s">
        <v>5072</v>
      </c>
      <c r="G2820" s="9" t="s">
        <v>1443</v>
      </c>
      <c r="H2820" s="11"/>
      <c r="I2820" s="12">
        <v>405</v>
      </c>
      <c r="J2820" s="12"/>
      <c r="K2820" s="12"/>
      <c r="L2820" s="12">
        <f t="array" ref="L2820">IFERROR(LOOKUP(2^15,SEARCH({"40A","63A","80A","100A","125A","160A","200A","250A","400A","630A","800A","1000A","1250A","1600A","2000A","2500A","3200A","4000A","5000A","6300A"},UPPER(D2820)),{40,63,80,100,125,160,200,250,400,630,800,1000,1250,1600,2000,2500,3200,4000,5000,6300}),0)</f>
        <v>5000</v>
      </c>
      <c r="M2820" s="9" t="str">
        <f t="shared" ref="M2820:M2883" si="221">_xlfn.LET(_xlpm.d,UPPER(TRIM(SUBSTITUTE(SUBSTITUTE(D2820,CHAR(160),"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2820" s="9" t="str">
        <f t="shared" ref="N2820:N2883" si="222">IF(ISNUMBER(SEARCH("CU",D2820)),"CU",IF(ISNUMBER(SEARCH("AL",D2820)),"AL",IF(ISNUMBER(SEARCH("Copper",D2820)),"CU","SH")))</f>
        <v>CU</v>
      </c>
      <c r="O2820" s="13" t="str">
        <f t="shared" ref="O2820:O2883" si="223">IF(ISNUMBER(SEARCH("Silver",D2820)),"Silver",IF(ISNUMBER(SEARCH("Tin",D2820)),"Tin","None"))</f>
        <v>Silver</v>
      </c>
      <c r="P2820" s="9" t="str">
        <f t="shared" ref="P2820:P2883" si="224">IF(ISNUMBER(SEARCH("Epoxy",D2820)),"Epoxy",IF(ISNUMBER(SEARCH("PET",D2820)),"PET","None"))</f>
        <v>PET</v>
      </c>
      <c r="Q2820" s="9" t="str">
        <f t="shared" ref="Q2820:Q2883" si="225">IF(ISNUMBER(SEARCH("3-Wire",D2820)),"3",IF(ISNUMBER(SEARCH("4-Wire",D2820)),"4",IF(ISNUMBER(SEARCH("5-Wire",D2820)),"5",IF(ISNUMBER(SEARCH("6-Wire",D2820)),"6","0"))))</f>
        <v>5</v>
      </c>
      <c r="R28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20" s="14" t="str">
        <f>IF(ProjectsDB[[#This Row],[Item Type]]="Straight Plug-In",_xlfn.TEXTJOIN("-",TRUE,M2820&amp;"-"&amp;_xlfn.LET(_xlpm.txt,ProjectsDB[[#This Row],[Assembly]],_xlpm.pos,FIND("SP",_xlpm.txt),_xlpm.pre,LEFT(_xlpm.txt,_xlpm.pos-1),IF(RIGHT(_xlpm.pre,3)="123","3PL",IF(RIGHT(_xlpm.pre,2)="12","2PL",IF(RIGHT(_xlpm.pre,1)="1","1PL","3PL")))),N2820,O2820,P2820,Q2820&amp;"W",R2820),_xlfn.TEXTJOIN("-",TRUE,M2820,N2820,O2820,P2820,Q2820&amp;"W",R2820))</f>
        <v>Straight Feeder-CU-Silver-PET-5W-2</v>
      </c>
      <c r="T2820" s="14" t="str">
        <f>IF(COUNTIF(Cycletime[Element Desc.],ProjectsDB[[#This Row],[Element Desc.]])&gt;0,"Found","Not Found")</f>
        <v>Found</v>
      </c>
    </row>
    <row r="2821" spans="2:20" x14ac:dyDescent="0.25">
      <c r="B2821" s="8" t="s">
        <v>5842</v>
      </c>
      <c r="C2821" s="9" t="s">
        <v>5843</v>
      </c>
      <c r="D2821" s="9" t="s">
        <v>5844</v>
      </c>
      <c r="E2821" s="10">
        <v>1</v>
      </c>
      <c r="F2821" s="9" t="s">
        <v>5072</v>
      </c>
      <c r="G2821" s="9" t="s">
        <v>1443</v>
      </c>
      <c r="H2821" s="11"/>
      <c r="I2821" s="12">
        <v>600</v>
      </c>
      <c r="J2821" s="12">
        <v>600</v>
      </c>
      <c r="K2821" s="12"/>
      <c r="L2821" s="12">
        <f t="array" ref="L2821">IFERROR(LOOKUP(2^15,SEARCH({"40A","63A","80A","100A","125A","160A","200A","250A","400A","630A","800A","1000A","1250A","1600A","2000A","2500A","3200A","4000A","5000A","6300A"},UPPER(D2821)),{40,63,80,100,125,160,200,250,400,630,800,1000,1250,1600,2000,2500,3200,4000,5000,6300}),0)</f>
        <v>5000</v>
      </c>
      <c r="M2821" s="9" t="str">
        <f t="shared" si="221"/>
        <v>Elbow Flat</v>
      </c>
      <c r="N2821" s="9" t="str">
        <f t="shared" si="222"/>
        <v>CU</v>
      </c>
      <c r="O2821" s="13" t="str">
        <f t="shared" si="223"/>
        <v>Silver</v>
      </c>
      <c r="P2821" s="9" t="str">
        <f t="shared" si="224"/>
        <v>PET</v>
      </c>
      <c r="Q2821" s="9" t="str">
        <f t="shared" si="225"/>
        <v>5</v>
      </c>
      <c r="R28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21" s="14" t="str">
        <f>IF(ProjectsDB[[#This Row],[Item Type]]="Straight Plug-In",_xlfn.TEXTJOIN("-",TRUE,M2821&amp;"-"&amp;_xlfn.LET(_xlpm.txt,ProjectsDB[[#This Row],[Assembly]],_xlpm.pos,FIND("SP",_xlpm.txt),_xlpm.pre,LEFT(_xlpm.txt,_xlpm.pos-1),IF(RIGHT(_xlpm.pre,3)="123","3PL",IF(RIGHT(_xlpm.pre,2)="12","2PL",IF(RIGHT(_xlpm.pre,1)="1","1PL","3PL")))),N2821,O2821,P2821,Q2821&amp;"W",R2821),_xlfn.TEXTJOIN("-",TRUE,M2821,N2821,O2821,P2821,Q2821&amp;"W",R2821))</f>
        <v>Elbow Flat-CU-Silver-PET-5W-2</v>
      </c>
      <c r="T2821" s="14" t="str">
        <f>IF(COUNTIF(Cycletime[Element Desc.],ProjectsDB[[#This Row],[Element Desc.]])&gt;0,"Found","Not Found")</f>
        <v>Found</v>
      </c>
    </row>
    <row r="2822" spans="2:20" x14ac:dyDescent="0.25">
      <c r="B2822" s="8" t="s">
        <v>5845</v>
      </c>
      <c r="C2822" s="9" t="s">
        <v>5763</v>
      </c>
      <c r="D2822" s="9" t="s">
        <v>5764</v>
      </c>
      <c r="E2822" s="10">
        <v>1</v>
      </c>
      <c r="F2822" s="9" t="s">
        <v>5072</v>
      </c>
      <c r="G2822" s="9" t="s">
        <v>1443</v>
      </c>
      <c r="H2822" s="11"/>
      <c r="I2822" s="12">
        <v>505</v>
      </c>
      <c r="J2822" s="12"/>
      <c r="K2822" s="12"/>
      <c r="L2822" s="12">
        <f t="array" ref="L2822">IFERROR(LOOKUP(2^15,SEARCH({"40A","63A","80A","100A","125A","160A","200A","250A","400A","630A","800A","1000A","1250A","1600A","2000A","2500A","3200A","4000A","5000A","6300A"},UPPER(D2822)),{40,63,80,100,125,160,200,250,400,630,800,1000,1250,1600,2000,2500,3200,4000,5000,6300}),0)</f>
        <v>5000</v>
      </c>
      <c r="M2822" s="9" t="str">
        <f t="shared" si="221"/>
        <v>Straight Feeder</v>
      </c>
      <c r="N2822" s="9" t="str">
        <f t="shared" si="222"/>
        <v>CU</v>
      </c>
      <c r="O2822" s="13" t="str">
        <f t="shared" si="223"/>
        <v>Silver</v>
      </c>
      <c r="P2822" s="9" t="str">
        <f t="shared" si="224"/>
        <v>PET</v>
      </c>
      <c r="Q2822" s="9" t="str">
        <f t="shared" si="225"/>
        <v>5</v>
      </c>
      <c r="R28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22" s="14" t="str">
        <f>IF(ProjectsDB[[#This Row],[Item Type]]="Straight Plug-In",_xlfn.TEXTJOIN("-",TRUE,M2822&amp;"-"&amp;_xlfn.LET(_xlpm.txt,ProjectsDB[[#This Row],[Assembly]],_xlpm.pos,FIND("SP",_xlpm.txt),_xlpm.pre,LEFT(_xlpm.txt,_xlpm.pos-1),IF(RIGHT(_xlpm.pre,3)="123","3PL",IF(RIGHT(_xlpm.pre,2)="12","2PL",IF(RIGHT(_xlpm.pre,1)="1","1PL","3PL")))),N2822,O2822,P2822,Q2822&amp;"W",R2822),_xlfn.TEXTJOIN("-",TRUE,M2822,N2822,O2822,P2822,Q2822&amp;"W",R2822))</f>
        <v>Straight Feeder-CU-Silver-PET-5W-2</v>
      </c>
      <c r="T2822" s="14" t="str">
        <f>IF(COUNTIF(Cycletime[Element Desc.],ProjectsDB[[#This Row],[Element Desc.]])&gt;0,"Found","Not Found")</f>
        <v>Found</v>
      </c>
    </row>
    <row r="2823" spans="2:20" x14ac:dyDescent="0.25">
      <c r="B2823" s="8" t="s">
        <v>5846</v>
      </c>
      <c r="C2823" s="9" t="s">
        <v>5847</v>
      </c>
      <c r="D2823" s="9" t="s">
        <v>5848</v>
      </c>
      <c r="E2823" s="10">
        <v>1</v>
      </c>
      <c r="F2823" s="9" t="s">
        <v>5072</v>
      </c>
      <c r="G2823" s="9" t="s">
        <v>1443</v>
      </c>
      <c r="H2823" s="11"/>
      <c r="I2823" s="12">
        <v>505</v>
      </c>
      <c r="J2823" s="12">
        <v>580</v>
      </c>
      <c r="K2823" s="12"/>
      <c r="L2823" s="12">
        <f t="array" ref="L2823">IFERROR(LOOKUP(2^15,SEARCH({"40A","63A","80A","100A","125A","160A","200A","250A","400A","630A","800A","1000A","1250A","1600A","2000A","2500A","3200A","4000A","5000A","6300A"},UPPER(D2823)),{40,63,80,100,125,160,200,250,400,630,800,1000,1250,1600,2000,2500,3200,4000,5000,6300}),0)</f>
        <v>5000</v>
      </c>
      <c r="M2823" s="9" t="str">
        <f t="shared" si="221"/>
        <v>Elbow Edge</v>
      </c>
      <c r="N2823" s="9" t="str">
        <f t="shared" si="222"/>
        <v>CU</v>
      </c>
      <c r="O2823" s="13" t="str">
        <f t="shared" si="223"/>
        <v>Silver</v>
      </c>
      <c r="P2823" s="9" t="str">
        <f t="shared" si="224"/>
        <v>PET</v>
      </c>
      <c r="Q2823" s="9" t="str">
        <f t="shared" si="225"/>
        <v>5</v>
      </c>
      <c r="R28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23" s="14" t="str">
        <f>IF(ProjectsDB[[#This Row],[Item Type]]="Straight Plug-In",_xlfn.TEXTJOIN("-",TRUE,M2823&amp;"-"&amp;_xlfn.LET(_xlpm.txt,ProjectsDB[[#This Row],[Assembly]],_xlpm.pos,FIND("SP",_xlpm.txt),_xlpm.pre,LEFT(_xlpm.txt,_xlpm.pos-1),IF(RIGHT(_xlpm.pre,3)="123","3PL",IF(RIGHT(_xlpm.pre,2)="12","2PL",IF(RIGHT(_xlpm.pre,1)="1","1PL","3PL")))),N2823,O2823,P2823,Q2823&amp;"W",R2823),_xlfn.TEXTJOIN("-",TRUE,M2823,N2823,O2823,P2823,Q2823&amp;"W",R2823))</f>
        <v>Elbow Edge-CU-Silver-PET-5W-2</v>
      </c>
      <c r="T2823" s="14" t="str">
        <f>IF(COUNTIF(Cycletime[Element Desc.],ProjectsDB[[#This Row],[Element Desc.]])&gt;0,"Found","Not Found")</f>
        <v>Found</v>
      </c>
    </row>
    <row r="2824" spans="2:20" x14ac:dyDescent="0.25">
      <c r="B2824" s="8" t="s">
        <v>5849</v>
      </c>
      <c r="C2824" s="9" t="s">
        <v>5316</v>
      </c>
      <c r="D2824" s="9" t="s">
        <v>5317</v>
      </c>
      <c r="E2824" s="10">
        <v>3</v>
      </c>
      <c r="F2824" s="9" t="s">
        <v>5072</v>
      </c>
      <c r="G2824" s="9" t="s">
        <v>1443</v>
      </c>
      <c r="H2824" s="11"/>
      <c r="I2824" s="12">
        <v>3000</v>
      </c>
      <c r="J2824" s="12"/>
      <c r="K2824" s="12"/>
      <c r="L2824" s="12">
        <f t="array" ref="L2824">IFERROR(LOOKUP(2^15,SEARCH({"40A","63A","80A","100A","125A","160A","200A","250A","400A","630A","800A","1000A","1250A","1600A","2000A","2500A","3200A","4000A","5000A","6300A"},UPPER(D2824)),{40,63,80,100,125,160,200,250,400,630,800,1000,1250,1600,2000,2500,3200,4000,5000,6300}),0)</f>
        <v>5000</v>
      </c>
      <c r="M2824" s="9" t="str">
        <f t="shared" si="221"/>
        <v>Straight Feeder</v>
      </c>
      <c r="N2824" s="9" t="str">
        <f t="shared" si="222"/>
        <v>CU</v>
      </c>
      <c r="O2824" s="13" t="str">
        <f t="shared" si="223"/>
        <v>Silver</v>
      </c>
      <c r="P2824" s="9" t="str">
        <f t="shared" si="224"/>
        <v>PET</v>
      </c>
      <c r="Q2824" s="9" t="str">
        <f t="shared" si="225"/>
        <v>5</v>
      </c>
      <c r="R28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24" s="14" t="str">
        <f>IF(ProjectsDB[[#This Row],[Item Type]]="Straight Plug-In",_xlfn.TEXTJOIN("-",TRUE,M2824&amp;"-"&amp;_xlfn.LET(_xlpm.txt,ProjectsDB[[#This Row],[Assembly]],_xlpm.pos,FIND("SP",_xlpm.txt),_xlpm.pre,LEFT(_xlpm.txt,_xlpm.pos-1),IF(RIGHT(_xlpm.pre,3)="123","3PL",IF(RIGHT(_xlpm.pre,2)="12","2PL",IF(RIGHT(_xlpm.pre,1)="1","1PL","3PL")))),N2824,O2824,P2824,Q2824&amp;"W",R2824),_xlfn.TEXTJOIN("-",TRUE,M2824,N2824,O2824,P2824,Q2824&amp;"W",R2824))</f>
        <v>Straight Feeder-CU-Silver-PET-5W-2</v>
      </c>
      <c r="T2824" s="14" t="str">
        <f>IF(COUNTIF(Cycletime[Element Desc.],ProjectsDB[[#This Row],[Element Desc.]])&gt;0,"Found","Not Found")</f>
        <v>Found</v>
      </c>
    </row>
    <row r="2825" spans="2:20" x14ac:dyDescent="0.25">
      <c r="B2825" s="8" t="s">
        <v>5850</v>
      </c>
      <c r="C2825" s="9" t="s">
        <v>5319</v>
      </c>
      <c r="D2825" s="9" t="s">
        <v>5320</v>
      </c>
      <c r="E2825" s="10">
        <v>52</v>
      </c>
      <c r="F2825" s="9" t="s">
        <v>5072</v>
      </c>
      <c r="G2825" s="9" t="s">
        <v>1443</v>
      </c>
      <c r="H2825" s="11"/>
      <c r="I2825" s="12"/>
      <c r="J2825" s="12"/>
      <c r="K2825" s="12"/>
      <c r="L2825" s="12">
        <f t="array" ref="L2825">IFERROR(LOOKUP(2^15,SEARCH({"40A","63A","80A","100A","125A","160A","200A","250A","400A","630A","800A","1000A","1250A","1600A","2000A","2500A","3200A","4000A","5000A","6300A"},UPPER(D2825)),{40,63,80,100,125,160,200,250,400,630,800,1000,1250,1600,2000,2500,3200,4000,5000,6300}),0)</f>
        <v>5000</v>
      </c>
      <c r="M2825" s="9" t="str">
        <f t="shared" si="221"/>
        <v>Joint Pack</v>
      </c>
      <c r="N2825" s="9" t="str">
        <f t="shared" si="222"/>
        <v>CU</v>
      </c>
      <c r="O2825" s="13" t="str">
        <f t="shared" si="223"/>
        <v>Silver</v>
      </c>
      <c r="P2825" s="9" t="str">
        <f t="shared" si="224"/>
        <v>None</v>
      </c>
      <c r="Q2825" s="9" t="str">
        <f t="shared" si="225"/>
        <v>5</v>
      </c>
      <c r="R28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25" s="14" t="str">
        <f>IF(ProjectsDB[[#This Row],[Item Type]]="Straight Plug-In",_xlfn.TEXTJOIN("-",TRUE,M2825&amp;"-"&amp;_xlfn.LET(_xlpm.txt,ProjectsDB[[#This Row],[Assembly]],_xlpm.pos,FIND("SP",_xlpm.txt),_xlpm.pre,LEFT(_xlpm.txt,_xlpm.pos-1),IF(RIGHT(_xlpm.pre,3)="123","3PL",IF(RIGHT(_xlpm.pre,2)="12","2PL",IF(RIGHT(_xlpm.pre,1)="1","1PL","3PL")))),N2825,O2825,P2825,Q2825&amp;"W",R2825),_xlfn.TEXTJOIN("-",TRUE,M2825,N2825,O2825,P2825,Q2825&amp;"W",R2825))</f>
        <v>Joint Pack-CU-Silver-None-5W-2</v>
      </c>
      <c r="T2825" s="14" t="str">
        <f>IF(COUNTIF(Cycletime[Element Desc.],ProjectsDB[[#This Row],[Element Desc.]])&gt;0,"Found","Not Found")</f>
        <v>Found</v>
      </c>
    </row>
    <row r="2826" spans="2:20" x14ac:dyDescent="0.25">
      <c r="B2826" s="8" t="s">
        <v>5851</v>
      </c>
      <c r="C2826" s="9" t="s">
        <v>5316</v>
      </c>
      <c r="D2826" s="9" t="s">
        <v>5317</v>
      </c>
      <c r="E2826" s="10">
        <v>2</v>
      </c>
      <c r="F2826" s="9" t="s">
        <v>5072</v>
      </c>
      <c r="G2826" s="9" t="s">
        <v>1443</v>
      </c>
      <c r="H2826" s="11"/>
      <c r="I2826" s="12">
        <v>3000</v>
      </c>
      <c r="J2826" s="12"/>
      <c r="K2826" s="12"/>
      <c r="L2826" s="12">
        <f t="array" ref="L2826">IFERROR(LOOKUP(2^15,SEARCH({"40A","63A","80A","100A","125A","160A","200A","250A","400A","630A","800A","1000A","1250A","1600A","2000A","2500A","3200A","4000A","5000A","6300A"},UPPER(D2826)),{40,63,80,100,125,160,200,250,400,630,800,1000,1250,1600,2000,2500,3200,4000,5000,6300}),0)</f>
        <v>5000</v>
      </c>
      <c r="M2826" s="9" t="str">
        <f t="shared" si="221"/>
        <v>Straight Feeder</v>
      </c>
      <c r="N2826" s="9" t="str">
        <f t="shared" si="222"/>
        <v>CU</v>
      </c>
      <c r="O2826" s="13" t="str">
        <f t="shared" si="223"/>
        <v>Silver</v>
      </c>
      <c r="P2826" s="9" t="str">
        <f t="shared" si="224"/>
        <v>PET</v>
      </c>
      <c r="Q2826" s="9" t="str">
        <f t="shared" si="225"/>
        <v>5</v>
      </c>
      <c r="R28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26" s="14" t="str">
        <f>IF(ProjectsDB[[#This Row],[Item Type]]="Straight Plug-In",_xlfn.TEXTJOIN("-",TRUE,M2826&amp;"-"&amp;_xlfn.LET(_xlpm.txt,ProjectsDB[[#This Row],[Assembly]],_xlpm.pos,FIND("SP",_xlpm.txt),_xlpm.pre,LEFT(_xlpm.txt,_xlpm.pos-1),IF(RIGHT(_xlpm.pre,3)="123","3PL",IF(RIGHT(_xlpm.pre,2)="12","2PL",IF(RIGHT(_xlpm.pre,1)="1","1PL","3PL")))),N2826,O2826,P2826,Q2826&amp;"W",R2826),_xlfn.TEXTJOIN("-",TRUE,M2826,N2826,O2826,P2826,Q2826&amp;"W",R2826))</f>
        <v>Straight Feeder-CU-Silver-PET-5W-2</v>
      </c>
      <c r="T2826" s="14" t="str">
        <f>IF(COUNTIF(Cycletime[Element Desc.],ProjectsDB[[#This Row],[Element Desc.]])&gt;0,"Found","Not Found")</f>
        <v>Found</v>
      </c>
    </row>
    <row r="2827" spans="2:20" x14ac:dyDescent="0.25">
      <c r="B2827" s="8" t="s">
        <v>5852</v>
      </c>
      <c r="C2827" s="9" t="s">
        <v>5319</v>
      </c>
      <c r="D2827" s="9" t="s">
        <v>5320</v>
      </c>
      <c r="E2827" s="10">
        <v>53</v>
      </c>
      <c r="F2827" s="9" t="s">
        <v>5072</v>
      </c>
      <c r="G2827" s="9" t="s">
        <v>1443</v>
      </c>
      <c r="H2827" s="11"/>
      <c r="I2827" s="12"/>
      <c r="J2827" s="12"/>
      <c r="K2827" s="12"/>
      <c r="L2827" s="12">
        <f t="array" ref="L2827">IFERROR(LOOKUP(2^15,SEARCH({"40A","63A","80A","100A","125A","160A","200A","250A","400A","630A","800A","1000A","1250A","1600A","2000A","2500A","3200A","4000A","5000A","6300A"},UPPER(D2827)),{40,63,80,100,125,160,200,250,400,630,800,1000,1250,1600,2000,2500,3200,4000,5000,6300}),0)</f>
        <v>5000</v>
      </c>
      <c r="M2827" s="9" t="str">
        <f t="shared" si="221"/>
        <v>Joint Pack</v>
      </c>
      <c r="N2827" s="9" t="str">
        <f t="shared" si="222"/>
        <v>CU</v>
      </c>
      <c r="O2827" s="13" t="str">
        <f t="shared" si="223"/>
        <v>Silver</v>
      </c>
      <c r="P2827" s="9" t="str">
        <f t="shared" si="224"/>
        <v>None</v>
      </c>
      <c r="Q2827" s="9" t="str">
        <f t="shared" si="225"/>
        <v>5</v>
      </c>
      <c r="R28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27" s="14" t="str">
        <f>IF(ProjectsDB[[#This Row],[Item Type]]="Straight Plug-In",_xlfn.TEXTJOIN("-",TRUE,M2827&amp;"-"&amp;_xlfn.LET(_xlpm.txt,ProjectsDB[[#This Row],[Assembly]],_xlpm.pos,FIND("SP",_xlpm.txt),_xlpm.pre,LEFT(_xlpm.txt,_xlpm.pos-1),IF(RIGHT(_xlpm.pre,3)="123","3PL",IF(RIGHT(_xlpm.pre,2)="12","2PL",IF(RIGHT(_xlpm.pre,1)="1","1PL","3PL")))),N2827,O2827,P2827,Q2827&amp;"W",R2827),_xlfn.TEXTJOIN("-",TRUE,M2827,N2827,O2827,P2827,Q2827&amp;"W",R2827))</f>
        <v>Joint Pack-CU-Silver-None-5W-2</v>
      </c>
      <c r="T2827" s="14" t="str">
        <f>IF(COUNTIF(Cycletime[Element Desc.],ProjectsDB[[#This Row],[Element Desc.]])&gt;0,"Found","Not Found")</f>
        <v>Found</v>
      </c>
    </row>
    <row r="2828" spans="2:20" x14ac:dyDescent="0.25">
      <c r="B2828" s="8" t="s">
        <v>5853</v>
      </c>
      <c r="C2828" s="9" t="s">
        <v>5283</v>
      </c>
      <c r="D2828" s="9" t="s">
        <v>5284</v>
      </c>
      <c r="E2828" s="10">
        <v>2</v>
      </c>
      <c r="F2828" s="9" t="s">
        <v>5072</v>
      </c>
      <c r="G2828" s="9" t="s">
        <v>1443</v>
      </c>
      <c r="H2828" s="11"/>
      <c r="I2828" s="12">
        <v>425</v>
      </c>
      <c r="J2828" s="12"/>
      <c r="K2828" s="12"/>
      <c r="L2828" s="12">
        <f t="array" ref="L2828">IFERROR(LOOKUP(2^15,SEARCH({"40A","63A","80A","100A","125A","160A","200A","250A","400A","630A","800A","1000A","1250A","1600A","2000A","2500A","3200A","4000A","5000A","6300A"},UPPER(D2828)),{40,63,80,100,125,160,200,250,400,630,800,1000,1250,1600,2000,2500,3200,4000,5000,6300}),0)</f>
        <v>5000</v>
      </c>
      <c r="M2828" s="9" t="str">
        <f t="shared" si="221"/>
        <v>Flange Straight</v>
      </c>
      <c r="N2828" s="9" t="str">
        <f t="shared" si="222"/>
        <v>CU</v>
      </c>
      <c r="O2828" s="13" t="str">
        <f t="shared" si="223"/>
        <v>Silver</v>
      </c>
      <c r="P2828" s="9" t="str">
        <f t="shared" si="224"/>
        <v>PET</v>
      </c>
      <c r="Q2828" s="9" t="str">
        <f t="shared" si="225"/>
        <v>5</v>
      </c>
      <c r="R28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28" s="14" t="str">
        <f>IF(ProjectsDB[[#This Row],[Item Type]]="Straight Plug-In",_xlfn.TEXTJOIN("-",TRUE,M2828&amp;"-"&amp;_xlfn.LET(_xlpm.txt,ProjectsDB[[#This Row],[Assembly]],_xlpm.pos,FIND("SP",_xlpm.txt),_xlpm.pre,LEFT(_xlpm.txt,_xlpm.pos-1),IF(RIGHT(_xlpm.pre,3)="123","3PL",IF(RIGHT(_xlpm.pre,2)="12","2PL",IF(RIGHT(_xlpm.pre,1)="1","1PL","3PL")))),N2828,O2828,P2828,Q2828&amp;"W",R2828),_xlfn.TEXTJOIN("-",TRUE,M2828,N2828,O2828,P2828,Q2828&amp;"W",R2828))</f>
        <v>Flange Straight-CU-Silver-PET-5W-2</v>
      </c>
      <c r="T2828" s="14" t="str">
        <f>IF(COUNTIF(Cycletime[Element Desc.],ProjectsDB[[#This Row],[Element Desc.]])&gt;0,"Found","Not Found")</f>
        <v>Found</v>
      </c>
    </row>
    <row r="2829" spans="2:20" x14ac:dyDescent="0.25">
      <c r="B2829" s="8" t="s">
        <v>5854</v>
      </c>
      <c r="C2829" s="9" t="s">
        <v>5855</v>
      </c>
      <c r="D2829" s="9" t="s">
        <v>5856</v>
      </c>
      <c r="E2829" s="10">
        <v>1</v>
      </c>
      <c r="F2829" s="9" t="s">
        <v>5072</v>
      </c>
      <c r="G2829" s="9" t="s">
        <v>1443</v>
      </c>
      <c r="H2829" s="11"/>
      <c r="I2829" s="12">
        <v>615</v>
      </c>
      <c r="J2829" s="12">
        <v>505</v>
      </c>
      <c r="K2829" s="12"/>
      <c r="L2829" s="12">
        <f t="array" ref="L2829">IFERROR(LOOKUP(2^15,SEARCH({"40A","63A","80A","100A","125A","160A","200A","250A","400A","630A","800A","1000A","1250A","1600A","2000A","2500A","3200A","4000A","5000A","6300A"},UPPER(D2829)),{40,63,80,100,125,160,200,250,400,630,800,1000,1250,1600,2000,2500,3200,4000,5000,6300}),0)</f>
        <v>5000</v>
      </c>
      <c r="M2829" s="9" t="str">
        <f t="shared" si="221"/>
        <v>Elbow Edge</v>
      </c>
      <c r="N2829" s="9" t="str">
        <f t="shared" si="222"/>
        <v>CU</v>
      </c>
      <c r="O2829" s="13" t="str">
        <f t="shared" si="223"/>
        <v>Silver</v>
      </c>
      <c r="P2829" s="9" t="str">
        <f t="shared" si="224"/>
        <v>PET</v>
      </c>
      <c r="Q2829" s="9" t="str">
        <f t="shared" si="225"/>
        <v>5</v>
      </c>
      <c r="R28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29" s="14" t="str">
        <f>IF(ProjectsDB[[#This Row],[Item Type]]="Straight Plug-In",_xlfn.TEXTJOIN("-",TRUE,M2829&amp;"-"&amp;_xlfn.LET(_xlpm.txt,ProjectsDB[[#This Row],[Assembly]],_xlpm.pos,FIND("SP",_xlpm.txt),_xlpm.pre,LEFT(_xlpm.txt,_xlpm.pos-1),IF(RIGHT(_xlpm.pre,3)="123","3PL",IF(RIGHT(_xlpm.pre,2)="12","2PL",IF(RIGHT(_xlpm.pre,1)="1","1PL","3PL")))),N2829,O2829,P2829,Q2829&amp;"W",R2829),_xlfn.TEXTJOIN("-",TRUE,M2829,N2829,O2829,P2829,Q2829&amp;"W",R2829))</f>
        <v>Elbow Edge-CU-Silver-PET-5W-2</v>
      </c>
      <c r="T2829" s="14" t="str">
        <f>IF(COUNTIF(Cycletime[Element Desc.],ProjectsDB[[#This Row],[Element Desc.]])&gt;0,"Found","Not Found")</f>
        <v>Found</v>
      </c>
    </row>
    <row r="2830" spans="2:20" x14ac:dyDescent="0.25">
      <c r="B2830" s="8" t="s">
        <v>5857</v>
      </c>
      <c r="C2830" s="9" t="s">
        <v>5292</v>
      </c>
      <c r="D2830" s="9" t="s">
        <v>5293</v>
      </c>
      <c r="E2830" s="10">
        <v>1</v>
      </c>
      <c r="F2830" s="9" t="s">
        <v>5072</v>
      </c>
      <c r="G2830" s="9" t="s">
        <v>1443</v>
      </c>
      <c r="H2830" s="11"/>
      <c r="I2830" s="12">
        <v>505</v>
      </c>
      <c r="J2830" s="12">
        <v>505</v>
      </c>
      <c r="K2830" s="12"/>
      <c r="L2830" s="12">
        <f t="array" ref="L2830">IFERROR(LOOKUP(2^15,SEARCH({"40A","63A","80A","100A","125A","160A","200A","250A","400A","630A","800A","1000A","1250A","1600A","2000A","2500A","3200A","4000A","5000A","6300A"},UPPER(D2830)),{40,63,80,100,125,160,200,250,400,630,800,1000,1250,1600,2000,2500,3200,4000,5000,6300}),0)</f>
        <v>5000</v>
      </c>
      <c r="M2830" s="9" t="str">
        <f t="shared" si="221"/>
        <v>Elbow Edge</v>
      </c>
      <c r="N2830" s="9" t="str">
        <f t="shared" si="222"/>
        <v>CU</v>
      </c>
      <c r="O2830" s="13" t="str">
        <f t="shared" si="223"/>
        <v>Silver</v>
      </c>
      <c r="P2830" s="9" t="str">
        <f t="shared" si="224"/>
        <v>PET</v>
      </c>
      <c r="Q2830" s="9" t="str">
        <f t="shared" si="225"/>
        <v>5</v>
      </c>
      <c r="R28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30" s="14" t="str">
        <f>IF(ProjectsDB[[#This Row],[Item Type]]="Straight Plug-In",_xlfn.TEXTJOIN("-",TRUE,M2830&amp;"-"&amp;_xlfn.LET(_xlpm.txt,ProjectsDB[[#This Row],[Assembly]],_xlpm.pos,FIND("SP",_xlpm.txt),_xlpm.pre,LEFT(_xlpm.txt,_xlpm.pos-1),IF(RIGHT(_xlpm.pre,3)="123","3PL",IF(RIGHT(_xlpm.pre,2)="12","2PL",IF(RIGHT(_xlpm.pre,1)="1","1PL","3PL")))),N2830,O2830,P2830,Q2830&amp;"W",R2830),_xlfn.TEXTJOIN("-",TRUE,M2830,N2830,O2830,P2830,Q2830&amp;"W",R2830))</f>
        <v>Elbow Edge-CU-Silver-PET-5W-2</v>
      </c>
      <c r="T2830" s="14" t="str">
        <f>IF(COUNTIF(Cycletime[Element Desc.],ProjectsDB[[#This Row],[Element Desc.]])&gt;0,"Found","Not Found")</f>
        <v>Found</v>
      </c>
    </row>
    <row r="2831" spans="2:20" x14ac:dyDescent="0.25">
      <c r="B2831" s="8" t="s">
        <v>5858</v>
      </c>
      <c r="C2831" s="9" t="s">
        <v>5289</v>
      </c>
      <c r="D2831" s="9" t="s">
        <v>5290</v>
      </c>
      <c r="E2831" s="10">
        <v>6</v>
      </c>
      <c r="F2831" s="9" t="s">
        <v>5072</v>
      </c>
      <c r="G2831" s="9" t="s">
        <v>1443</v>
      </c>
      <c r="H2831" s="11"/>
      <c r="I2831" s="12">
        <v>505</v>
      </c>
      <c r="J2831" s="12">
        <v>505</v>
      </c>
      <c r="K2831" s="12"/>
      <c r="L2831" s="12">
        <f t="array" ref="L2831">IFERROR(LOOKUP(2^15,SEARCH({"40A","63A","80A","100A","125A","160A","200A","250A","400A","630A","800A","1000A","1250A","1600A","2000A","2500A","3200A","4000A","5000A","6300A"},UPPER(D2831)),{40,63,80,100,125,160,200,250,400,630,800,1000,1250,1600,2000,2500,3200,4000,5000,6300}),0)</f>
        <v>5000</v>
      </c>
      <c r="M2831" s="9" t="str">
        <f t="shared" si="221"/>
        <v>Elbow Edge</v>
      </c>
      <c r="N2831" s="9" t="str">
        <f t="shared" si="222"/>
        <v>CU</v>
      </c>
      <c r="O2831" s="13" t="str">
        <f t="shared" si="223"/>
        <v>Silver</v>
      </c>
      <c r="P2831" s="9" t="str">
        <f t="shared" si="224"/>
        <v>PET</v>
      </c>
      <c r="Q2831" s="9" t="str">
        <f t="shared" si="225"/>
        <v>5</v>
      </c>
      <c r="R28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31" s="14" t="str">
        <f>IF(ProjectsDB[[#This Row],[Item Type]]="Straight Plug-In",_xlfn.TEXTJOIN("-",TRUE,M2831&amp;"-"&amp;_xlfn.LET(_xlpm.txt,ProjectsDB[[#This Row],[Assembly]],_xlpm.pos,FIND("SP",_xlpm.txt),_xlpm.pre,LEFT(_xlpm.txt,_xlpm.pos-1),IF(RIGHT(_xlpm.pre,3)="123","3PL",IF(RIGHT(_xlpm.pre,2)="12","2PL",IF(RIGHT(_xlpm.pre,1)="1","1PL","3PL")))),N2831,O2831,P2831,Q2831&amp;"W",R2831),_xlfn.TEXTJOIN("-",TRUE,M2831,N2831,O2831,P2831,Q2831&amp;"W",R2831))</f>
        <v>Elbow Edge-CU-Silver-PET-5W-2</v>
      </c>
      <c r="T2831" s="14" t="str">
        <f>IF(COUNTIF(Cycletime[Element Desc.],ProjectsDB[[#This Row],[Element Desc.]])&gt;0,"Found","Not Found")</f>
        <v>Found</v>
      </c>
    </row>
    <row r="2832" spans="2:20" x14ac:dyDescent="0.25">
      <c r="B2832" s="8" t="s">
        <v>5859</v>
      </c>
      <c r="C2832" s="9" t="s">
        <v>5286</v>
      </c>
      <c r="D2832" s="9" t="s">
        <v>5287</v>
      </c>
      <c r="E2832" s="10">
        <v>1</v>
      </c>
      <c r="F2832" s="9" t="s">
        <v>5072</v>
      </c>
      <c r="G2832" s="9" t="s">
        <v>1443</v>
      </c>
      <c r="H2832" s="11"/>
      <c r="I2832" s="12">
        <v>3000</v>
      </c>
      <c r="J2832" s="12"/>
      <c r="K2832" s="12"/>
      <c r="L2832" s="12">
        <f t="array" ref="L2832">IFERROR(LOOKUP(2^15,SEARCH({"40A","63A","80A","100A","125A","160A","200A","250A","400A","630A","800A","1000A","1250A","1600A","2000A","2500A","3200A","4000A","5000A","6300A"},UPPER(D2832)),{40,63,80,100,125,160,200,250,400,630,800,1000,1250,1600,2000,2500,3200,4000,5000,6300}),0)</f>
        <v>5000</v>
      </c>
      <c r="M2832" s="9" t="str">
        <f t="shared" si="221"/>
        <v>Straight Feeder</v>
      </c>
      <c r="N2832" s="9" t="str">
        <f t="shared" si="222"/>
        <v>CU</v>
      </c>
      <c r="O2832" s="13" t="str">
        <f t="shared" si="223"/>
        <v>Silver</v>
      </c>
      <c r="P2832" s="9" t="str">
        <f t="shared" si="224"/>
        <v>PET</v>
      </c>
      <c r="Q2832" s="9" t="str">
        <f t="shared" si="225"/>
        <v>5</v>
      </c>
      <c r="R28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32" s="14" t="str">
        <f>IF(ProjectsDB[[#This Row],[Item Type]]="Straight Plug-In",_xlfn.TEXTJOIN("-",TRUE,M2832&amp;"-"&amp;_xlfn.LET(_xlpm.txt,ProjectsDB[[#This Row],[Assembly]],_xlpm.pos,FIND("SP",_xlpm.txt),_xlpm.pre,LEFT(_xlpm.txt,_xlpm.pos-1),IF(RIGHT(_xlpm.pre,3)="123","3PL",IF(RIGHT(_xlpm.pre,2)="12","2PL",IF(RIGHT(_xlpm.pre,1)="1","1PL","3PL")))),N2832,O2832,P2832,Q2832&amp;"W",R2832),_xlfn.TEXTJOIN("-",TRUE,M2832,N2832,O2832,P2832,Q2832&amp;"W",R2832))</f>
        <v>Straight Feeder-CU-Silver-PET-5W-2</v>
      </c>
      <c r="T2832" s="14" t="str">
        <f>IF(COUNTIF(Cycletime[Element Desc.],ProjectsDB[[#This Row],[Element Desc.]])&gt;0,"Found","Not Found")</f>
        <v>Found</v>
      </c>
    </row>
    <row r="2833" spans="2:20" x14ac:dyDescent="0.25">
      <c r="B2833" s="8" t="s">
        <v>5860</v>
      </c>
      <c r="C2833" s="9" t="s">
        <v>5861</v>
      </c>
      <c r="D2833" s="9" t="s">
        <v>5862</v>
      </c>
      <c r="E2833" s="10">
        <v>1</v>
      </c>
      <c r="F2833" s="9" t="s">
        <v>5072</v>
      </c>
      <c r="G2833" s="9" t="s">
        <v>1443</v>
      </c>
      <c r="H2833" s="11"/>
      <c r="I2833" s="12">
        <v>595</v>
      </c>
      <c r="J2833" s="12">
        <v>505</v>
      </c>
      <c r="K2833" s="12"/>
      <c r="L2833" s="12">
        <f t="array" ref="L2833">IFERROR(LOOKUP(2^15,SEARCH({"40A","63A","80A","100A","125A","160A","200A","250A","400A","630A","800A","1000A","1250A","1600A","2000A","2500A","3200A","4000A","5000A","6300A"},UPPER(D2833)),{40,63,80,100,125,160,200,250,400,630,800,1000,1250,1600,2000,2500,3200,4000,5000,6300}),0)</f>
        <v>5000</v>
      </c>
      <c r="M2833" s="9" t="str">
        <f t="shared" si="221"/>
        <v>Elbow Edge</v>
      </c>
      <c r="N2833" s="9" t="str">
        <f t="shared" si="222"/>
        <v>CU</v>
      </c>
      <c r="O2833" s="13" t="str">
        <f t="shared" si="223"/>
        <v>Silver</v>
      </c>
      <c r="P2833" s="9" t="str">
        <f t="shared" si="224"/>
        <v>PET</v>
      </c>
      <c r="Q2833" s="9" t="str">
        <f t="shared" si="225"/>
        <v>5</v>
      </c>
      <c r="R28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33" s="14" t="str">
        <f>IF(ProjectsDB[[#This Row],[Item Type]]="Straight Plug-In",_xlfn.TEXTJOIN("-",TRUE,M2833&amp;"-"&amp;_xlfn.LET(_xlpm.txt,ProjectsDB[[#This Row],[Assembly]],_xlpm.pos,FIND("SP",_xlpm.txt),_xlpm.pre,LEFT(_xlpm.txt,_xlpm.pos-1),IF(RIGHT(_xlpm.pre,3)="123","3PL",IF(RIGHT(_xlpm.pre,2)="12","2PL",IF(RIGHT(_xlpm.pre,1)="1","1PL","3PL")))),N2833,O2833,P2833,Q2833&amp;"W",R2833),_xlfn.TEXTJOIN("-",TRUE,M2833,N2833,O2833,P2833,Q2833&amp;"W",R2833))</f>
        <v>Elbow Edge-CU-Silver-PET-5W-2</v>
      </c>
      <c r="T2833" s="14" t="str">
        <f>IF(COUNTIF(Cycletime[Element Desc.],ProjectsDB[[#This Row],[Element Desc.]])&gt;0,"Found","Not Found")</f>
        <v>Found</v>
      </c>
    </row>
    <row r="2834" spans="2:20" x14ac:dyDescent="0.25">
      <c r="B2834" s="8" t="s">
        <v>5863</v>
      </c>
      <c r="C2834" s="9" t="s">
        <v>5295</v>
      </c>
      <c r="D2834" s="9" t="s">
        <v>5296</v>
      </c>
      <c r="E2834" s="10">
        <v>3</v>
      </c>
      <c r="F2834" s="9" t="s">
        <v>5072</v>
      </c>
      <c r="G2834" s="9" t="s">
        <v>1443</v>
      </c>
      <c r="H2834" s="11"/>
      <c r="I2834" s="12">
        <v>300</v>
      </c>
      <c r="J2834" s="12">
        <v>300</v>
      </c>
      <c r="K2834" s="12"/>
      <c r="L2834" s="12">
        <f t="array" ref="L2834">IFERROR(LOOKUP(2^15,SEARCH({"40A","63A","80A","100A","125A","160A","200A","250A","400A","630A","800A","1000A","1250A","1600A","2000A","2500A","3200A","4000A","5000A","6300A"},UPPER(D2834)),{40,63,80,100,125,160,200,250,400,630,800,1000,1250,1600,2000,2500,3200,4000,5000,6300}),0)</f>
        <v>5000</v>
      </c>
      <c r="M2834" s="9" t="str">
        <f t="shared" si="221"/>
        <v>Elbow Flat</v>
      </c>
      <c r="N2834" s="9" t="str">
        <f t="shared" si="222"/>
        <v>CU</v>
      </c>
      <c r="O2834" s="13" t="str">
        <f t="shared" si="223"/>
        <v>Silver</v>
      </c>
      <c r="P2834" s="9" t="str">
        <f t="shared" si="224"/>
        <v>PET</v>
      </c>
      <c r="Q2834" s="9" t="str">
        <f t="shared" si="225"/>
        <v>5</v>
      </c>
      <c r="R28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34" s="14" t="str">
        <f>IF(ProjectsDB[[#This Row],[Item Type]]="Straight Plug-In",_xlfn.TEXTJOIN("-",TRUE,M2834&amp;"-"&amp;_xlfn.LET(_xlpm.txt,ProjectsDB[[#This Row],[Assembly]],_xlpm.pos,FIND("SP",_xlpm.txt),_xlpm.pre,LEFT(_xlpm.txt,_xlpm.pos-1),IF(RIGHT(_xlpm.pre,3)="123","3PL",IF(RIGHT(_xlpm.pre,2)="12","2PL",IF(RIGHT(_xlpm.pre,1)="1","1PL","3PL")))),N2834,O2834,P2834,Q2834&amp;"W",R2834),_xlfn.TEXTJOIN("-",TRUE,M2834,N2834,O2834,P2834,Q2834&amp;"W",R2834))</f>
        <v>Elbow Flat-CU-Silver-PET-5W-2</v>
      </c>
      <c r="T2834" s="14" t="str">
        <f>IF(COUNTIF(Cycletime[Element Desc.],ProjectsDB[[#This Row],[Element Desc.]])&gt;0,"Found","Not Found")</f>
        <v>Found</v>
      </c>
    </row>
    <row r="2835" spans="2:20" x14ac:dyDescent="0.25">
      <c r="B2835" s="8" t="s">
        <v>5864</v>
      </c>
      <c r="C2835" s="9" t="s">
        <v>5865</v>
      </c>
      <c r="D2835" s="9" t="s">
        <v>5866</v>
      </c>
      <c r="E2835" s="10">
        <v>1</v>
      </c>
      <c r="F2835" s="9" t="s">
        <v>5072</v>
      </c>
      <c r="G2835" s="9" t="s">
        <v>1443</v>
      </c>
      <c r="H2835" s="11"/>
      <c r="I2835" s="12">
        <v>2500</v>
      </c>
      <c r="J2835" s="12"/>
      <c r="K2835" s="12"/>
      <c r="L2835" s="12">
        <f t="array" ref="L2835">IFERROR(LOOKUP(2^15,SEARCH({"40A","63A","80A","100A","125A","160A","200A","250A","400A","630A","800A","1000A","1250A","1600A","2000A","2500A","3200A","4000A","5000A","6300A"},UPPER(D2835)),{40,63,80,100,125,160,200,250,400,630,800,1000,1250,1600,2000,2500,3200,4000,5000,6300}),0)</f>
        <v>5000</v>
      </c>
      <c r="M2835" s="9" t="str">
        <f t="shared" si="221"/>
        <v>Straight Feeder</v>
      </c>
      <c r="N2835" s="9" t="str">
        <f t="shared" si="222"/>
        <v>CU</v>
      </c>
      <c r="O2835" s="13" t="str">
        <f t="shared" si="223"/>
        <v>Silver</v>
      </c>
      <c r="P2835" s="9" t="str">
        <f t="shared" si="224"/>
        <v>PET</v>
      </c>
      <c r="Q2835" s="9" t="str">
        <f t="shared" si="225"/>
        <v>5</v>
      </c>
      <c r="R28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35" s="14" t="str">
        <f>IF(ProjectsDB[[#This Row],[Item Type]]="Straight Plug-In",_xlfn.TEXTJOIN("-",TRUE,M2835&amp;"-"&amp;_xlfn.LET(_xlpm.txt,ProjectsDB[[#This Row],[Assembly]],_xlpm.pos,FIND("SP",_xlpm.txt),_xlpm.pre,LEFT(_xlpm.txt,_xlpm.pos-1),IF(RIGHT(_xlpm.pre,3)="123","3PL",IF(RIGHT(_xlpm.pre,2)="12","2PL",IF(RIGHT(_xlpm.pre,1)="1","1PL","3PL")))),N2835,O2835,P2835,Q2835&amp;"W",R2835),_xlfn.TEXTJOIN("-",TRUE,M2835,N2835,O2835,P2835,Q2835&amp;"W",R2835))</f>
        <v>Straight Feeder-CU-Silver-PET-5W-2</v>
      </c>
      <c r="T2835" s="14" t="str">
        <f>IF(COUNTIF(Cycletime[Element Desc.],ProjectsDB[[#This Row],[Element Desc.]])&gt;0,"Found","Not Found")</f>
        <v>Found</v>
      </c>
    </row>
    <row r="2836" spans="2:20" x14ac:dyDescent="0.25">
      <c r="B2836" s="8" t="s">
        <v>5867</v>
      </c>
      <c r="C2836" s="9" t="s">
        <v>5868</v>
      </c>
      <c r="D2836" s="9" t="s">
        <v>5869</v>
      </c>
      <c r="E2836" s="10">
        <v>1</v>
      </c>
      <c r="F2836" s="9" t="s">
        <v>5072</v>
      </c>
      <c r="G2836" s="9" t="s">
        <v>1443</v>
      </c>
      <c r="H2836" s="11"/>
      <c r="I2836" s="12">
        <v>1010</v>
      </c>
      <c r="J2836" s="12"/>
      <c r="K2836" s="12"/>
      <c r="L2836" s="12">
        <f t="array" ref="L2836">IFERROR(LOOKUP(2^15,SEARCH({"40A","63A","80A","100A","125A","160A","200A","250A","400A","630A","800A","1000A","1250A","1600A","2000A","2500A","3200A","4000A","5000A","6300A"},UPPER(D2836)),{40,63,80,100,125,160,200,250,400,630,800,1000,1250,1600,2000,2500,3200,4000,5000,6300}),0)</f>
        <v>5000</v>
      </c>
      <c r="M2836" s="9" t="str">
        <f t="shared" si="221"/>
        <v>Straight Feeder</v>
      </c>
      <c r="N2836" s="9" t="str">
        <f t="shared" si="222"/>
        <v>CU</v>
      </c>
      <c r="O2836" s="13" t="str">
        <f t="shared" si="223"/>
        <v>Silver</v>
      </c>
      <c r="P2836" s="9" t="str">
        <f t="shared" si="224"/>
        <v>PET</v>
      </c>
      <c r="Q2836" s="9" t="str">
        <f t="shared" si="225"/>
        <v>5</v>
      </c>
      <c r="R28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36" s="14" t="str">
        <f>IF(ProjectsDB[[#This Row],[Item Type]]="Straight Plug-In",_xlfn.TEXTJOIN("-",TRUE,M2836&amp;"-"&amp;_xlfn.LET(_xlpm.txt,ProjectsDB[[#This Row],[Assembly]],_xlpm.pos,FIND("SP",_xlpm.txt),_xlpm.pre,LEFT(_xlpm.txt,_xlpm.pos-1),IF(RIGHT(_xlpm.pre,3)="123","3PL",IF(RIGHT(_xlpm.pre,2)="12","2PL",IF(RIGHT(_xlpm.pre,1)="1","1PL","3PL")))),N2836,O2836,P2836,Q2836&amp;"W",R2836),_xlfn.TEXTJOIN("-",TRUE,M2836,N2836,O2836,P2836,Q2836&amp;"W",R2836))</f>
        <v>Straight Feeder-CU-Silver-PET-5W-2</v>
      </c>
      <c r="T2836" s="14" t="str">
        <f>IF(COUNTIF(Cycletime[Element Desc.],ProjectsDB[[#This Row],[Element Desc.]])&gt;0,"Found","Not Found")</f>
        <v>Found</v>
      </c>
    </row>
    <row r="2837" spans="2:20" x14ac:dyDescent="0.25">
      <c r="B2837" s="8" t="s">
        <v>5870</v>
      </c>
      <c r="C2837" s="9" t="s">
        <v>5871</v>
      </c>
      <c r="D2837" s="9" t="s">
        <v>5872</v>
      </c>
      <c r="E2837" s="10">
        <v>1</v>
      </c>
      <c r="F2837" s="9" t="s">
        <v>5072</v>
      </c>
      <c r="G2837" s="9" t="s">
        <v>1443</v>
      </c>
      <c r="H2837" s="11"/>
      <c r="I2837" s="12">
        <v>505</v>
      </c>
      <c r="J2837" s="12">
        <v>990</v>
      </c>
      <c r="K2837" s="12">
        <v>810</v>
      </c>
      <c r="L2837" s="12">
        <f t="array" ref="L2837">IFERROR(LOOKUP(2^15,SEARCH({"40A","63A","80A","100A","125A","160A","200A","250A","400A","630A","800A","1000A","1250A","1600A","2000A","2500A","3200A","4000A","5000A","6300A"},UPPER(D2837)),{40,63,80,100,125,160,200,250,400,630,800,1000,1250,1600,2000,2500,3200,4000,5000,6300}),0)</f>
        <v>5000</v>
      </c>
      <c r="M2837" s="9" t="str">
        <f t="shared" si="221"/>
        <v>Z-Unit Edge</v>
      </c>
      <c r="N2837" s="9" t="str">
        <f t="shared" si="222"/>
        <v>CU</v>
      </c>
      <c r="O2837" s="13" t="str">
        <f t="shared" si="223"/>
        <v>Silver</v>
      </c>
      <c r="P2837" s="9" t="str">
        <f t="shared" si="224"/>
        <v>PET</v>
      </c>
      <c r="Q2837" s="9" t="str">
        <f t="shared" si="225"/>
        <v>5</v>
      </c>
      <c r="R28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37" s="14" t="str">
        <f>IF(ProjectsDB[[#This Row],[Item Type]]="Straight Plug-In",_xlfn.TEXTJOIN("-",TRUE,M2837&amp;"-"&amp;_xlfn.LET(_xlpm.txt,ProjectsDB[[#This Row],[Assembly]],_xlpm.pos,FIND("SP",_xlpm.txt),_xlpm.pre,LEFT(_xlpm.txt,_xlpm.pos-1),IF(RIGHT(_xlpm.pre,3)="123","3PL",IF(RIGHT(_xlpm.pre,2)="12","2PL",IF(RIGHT(_xlpm.pre,1)="1","1PL","3PL")))),N2837,O2837,P2837,Q2837&amp;"W",R2837),_xlfn.TEXTJOIN("-",TRUE,M2837,N2837,O2837,P2837,Q2837&amp;"W",R2837))</f>
        <v>Z-Unit Edge-CU-Silver-PET-5W-2</v>
      </c>
      <c r="T2837" s="14" t="str">
        <f>IF(COUNTIF(Cycletime[Element Desc.],ProjectsDB[[#This Row],[Element Desc.]])&gt;0,"Found","Not Found")</f>
        <v>Found</v>
      </c>
    </row>
    <row r="2838" spans="2:20" x14ac:dyDescent="0.25">
      <c r="B2838" s="8" t="s">
        <v>5873</v>
      </c>
      <c r="C2838" s="9" t="s">
        <v>5874</v>
      </c>
      <c r="D2838" s="9" t="s">
        <v>5875</v>
      </c>
      <c r="E2838" s="10">
        <v>1</v>
      </c>
      <c r="F2838" s="9" t="s">
        <v>5072</v>
      </c>
      <c r="G2838" s="9" t="s">
        <v>1443</v>
      </c>
      <c r="H2838" s="11"/>
      <c r="I2838" s="12">
        <v>300</v>
      </c>
      <c r="J2838" s="12">
        <v>590</v>
      </c>
      <c r="K2838" s="12">
        <v>300</v>
      </c>
      <c r="L2838" s="12">
        <f t="array" ref="L2838">IFERROR(LOOKUP(2^15,SEARCH({"40A","63A","80A","100A","125A","160A","200A","250A","400A","630A","800A","1000A","1250A","1600A","2000A","2500A","3200A","4000A","5000A","6300A"},UPPER(D2838)),{40,63,80,100,125,160,200,250,400,630,800,1000,1250,1600,2000,2500,3200,4000,5000,6300}),0)</f>
        <v>5000</v>
      </c>
      <c r="M2838" s="9" t="str">
        <f t="shared" si="221"/>
        <v>Z-Unit Flat</v>
      </c>
      <c r="N2838" s="9" t="str">
        <f t="shared" si="222"/>
        <v>CU</v>
      </c>
      <c r="O2838" s="13" t="str">
        <f t="shared" si="223"/>
        <v>Silver</v>
      </c>
      <c r="P2838" s="9" t="str">
        <f t="shared" si="224"/>
        <v>PET</v>
      </c>
      <c r="Q2838" s="9" t="str">
        <f t="shared" si="225"/>
        <v>5</v>
      </c>
      <c r="R28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38" s="14" t="str">
        <f>IF(ProjectsDB[[#This Row],[Item Type]]="Straight Plug-In",_xlfn.TEXTJOIN("-",TRUE,M2838&amp;"-"&amp;_xlfn.LET(_xlpm.txt,ProjectsDB[[#This Row],[Assembly]],_xlpm.pos,FIND("SP",_xlpm.txt),_xlpm.pre,LEFT(_xlpm.txt,_xlpm.pos-1),IF(RIGHT(_xlpm.pre,3)="123","3PL",IF(RIGHT(_xlpm.pre,2)="12","2PL",IF(RIGHT(_xlpm.pre,1)="1","1PL","3PL")))),N2838,O2838,P2838,Q2838&amp;"W",R2838),_xlfn.TEXTJOIN("-",TRUE,M2838,N2838,O2838,P2838,Q2838&amp;"W",R2838))</f>
        <v>Z-Unit Flat-CU-Silver-PET-5W-2</v>
      </c>
      <c r="T2838" s="14" t="str">
        <f>IF(COUNTIF(Cycletime[Element Desc.],ProjectsDB[[#This Row],[Element Desc.]])&gt;0,"Found","Not Found")</f>
        <v>Found</v>
      </c>
    </row>
    <row r="2839" spans="2:20" x14ac:dyDescent="0.25">
      <c r="B2839" s="8" t="s">
        <v>5876</v>
      </c>
      <c r="C2839" s="9" t="s">
        <v>5877</v>
      </c>
      <c r="D2839" s="9" t="s">
        <v>5878</v>
      </c>
      <c r="E2839" s="10">
        <v>1</v>
      </c>
      <c r="F2839" s="9" t="s">
        <v>5072</v>
      </c>
      <c r="G2839" s="9" t="s">
        <v>1443</v>
      </c>
      <c r="H2839" s="11"/>
      <c r="I2839" s="12">
        <v>1400</v>
      </c>
      <c r="J2839" s="12"/>
      <c r="K2839" s="12"/>
      <c r="L2839" s="12">
        <f t="array" ref="L2839">IFERROR(LOOKUP(2^15,SEARCH({"40A","63A","80A","100A","125A","160A","200A","250A","400A","630A","800A","1000A","1250A","1600A","2000A","2500A","3200A","4000A","5000A","6300A"},UPPER(D2839)),{40,63,80,100,125,160,200,250,400,630,800,1000,1250,1600,2000,2500,3200,4000,5000,6300}),0)</f>
        <v>5000</v>
      </c>
      <c r="M2839" s="9" t="str">
        <f t="shared" si="221"/>
        <v>Straight Feeder</v>
      </c>
      <c r="N2839" s="9" t="str">
        <f t="shared" si="222"/>
        <v>CU</v>
      </c>
      <c r="O2839" s="13" t="str">
        <f t="shared" si="223"/>
        <v>Silver</v>
      </c>
      <c r="P2839" s="9" t="str">
        <f t="shared" si="224"/>
        <v>PET</v>
      </c>
      <c r="Q2839" s="9" t="str">
        <f t="shared" si="225"/>
        <v>5</v>
      </c>
      <c r="R28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39" s="14" t="str">
        <f>IF(ProjectsDB[[#This Row],[Item Type]]="Straight Plug-In",_xlfn.TEXTJOIN("-",TRUE,M2839&amp;"-"&amp;_xlfn.LET(_xlpm.txt,ProjectsDB[[#This Row],[Assembly]],_xlpm.pos,FIND("SP",_xlpm.txt),_xlpm.pre,LEFT(_xlpm.txt,_xlpm.pos-1),IF(RIGHT(_xlpm.pre,3)="123","3PL",IF(RIGHT(_xlpm.pre,2)="12","2PL",IF(RIGHT(_xlpm.pre,1)="1","1PL","3PL")))),N2839,O2839,P2839,Q2839&amp;"W",R2839),_xlfn.TEXTJOIN("-",TRUE,M2839,N2839,O2839,P2839,Q2839&amp;"W",R2839))</f>
        <v>Straight Feeder-CU-Silver-PET-5W-2</v>
      </c>
      <c r="T2839" s="14" t="str">
        <f>IF(COUNTIF(Cycletime[Element Desc.],ProjectsDB[[#This Row],[Element Desc.]])&gt;0,"Found","Not Found")</f>
        <v>Found</v>
      </c>
    </row>
    <row r="2840" spans="2:20" x14ac:dyDescent="0.25">
      <c r="B2840" s="8" t="s">
        <v>5879</v>
      </c>
      <c r="C2840" s="9" t="s">
        <v>5794</v>
      </c>
      <c r="D2840" s="9" t="s">
        <v>5795</v>
      </c>
      <c r="E2840" s="10">
        <v>1</v>
      </c>
      <c r="F2840" s="9" t="s">
        <v>5072</v>
      </c>
      <c r="G2840" s="9" t="s">
        <v>1443</v>
      </c>
      <c r="H2840" s="11"/>
      <c r="I2840" s="12">
        <v>2400</v>
      </c>
      <c r="J2840" s="12"/>
      <c r="K2840" s="12"/>
      <c r="L2840" s="12">
        <f t="array" ref="L2840">IFERROR(LOOKUP(2^15,SEARCH({"40A","63A","80A","100A","125A","160A","200A","250A","400A","630A","800A","1000A","1250A","1600A","2000A","2500A","3200A","4000A","5000A","6300A"},UPPER(D2840)),{40,63,80,100,125,160,200,250,400,630,800,1000,1250,1600,2000,2500,3200,4000,5000,6300}),0)</f>
        <v>5000</v>
      </c>
      <c r="M2840" s="9" t="str">
        <f t="shared" si="221"/>
        <v>Straight Feeder</v>
      </c>
      <c r="N2840" s="9" t="str">
        <f t="shared" si="222"/>
        <v>CU</v>
      </c>
      <c r="O2840" s="13" t="str">
        <f t="shared" si="223"/>
        <v>Silver</v>
      </c>
      <c r="P2840" s="9" t="str">
        <f t="shared" si="224"/>
        <v>PET</v>
      </c>
      <c r="Q2840" s="9" t="str">
        <f t="shared" si="225"/>
        <v>5</v>
      </c>
      <c r="R28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40" s="14" t="str">
        <f>IF(ProjectsDB[[#This Row],[Item Type]]="Straight Plug-In",_xlfn.TEXTJOIN("-",TRUE,M2840&amp;"-"&amp;_xlfn.LET(_xlpm.txt,ProjectsDB[[#This Row],[Assembly]],_xlpm.pos,FIND("SP",_xlpm.txt),_xlpm.pre,LEFT(_xlpm.txt,_xlpm.pos-1),IF(RIGHT(_xlpm.pre,3)="123","3PL",IF(RIGHT(_xlpm.pre,2)="12","2PL",IF(RIGHT(_xlpm.pre,1)="1","1PL","3PL")))),N2840,O2840,P2840,Q2840&amp;"W",R2840),_xlfn.TEXTJOIN("-",TRUE,M2840,N2840,O2840,P2840,Q2840&amp;"W",R2840))</f>
        <v>Straight Feeder-CU-Silver-PET-5W-2</v>
      </c>
      <c r="T2840" s="14" t="str">
        <f>IF(COUNTIF(Cycletime[Element Desc.],ProjectsDB[[#This Row],[Element Desc.]])&gt;0,"Found","Not Found")</f>
        <v>Found</v>
      </c>
    </row>
    <row r="2841" spans="2:20" x14ac:dyDescent="0.25">
      <c r="B2841" s="8" t="s">
        <v>5880</v>
      </c>
      <c r="C2841" s="9" t="s">
        <v>5708</v>
      </c>
      <c r="D2841" s="9" t="s">
        <v>5709</v>
      </c>
      <c r="E2841" s="10">
        <v>7</v>
      </c>
      <c r="F2841" s="9" t="s">
        <v>5072</v>
      </c>
      <c r="G2841" s="9" t="s">
        <v>1443</v>
      </c>
      <c r="H2841" s="11"/>
      <c r="I2841" s="12">
        <v>505</v>
      </c>
      <c r="J2841" s="12">
        <v>505</v>
      </c>
      <c r="K2841" s="12"/>
      <c r="L2841" s="12">
        <f t="array" ref="L2841">IFERROR(LOOKUP(2^15,SEARCH({"40A","63A","80A","100A","125A","160A","200A","250A","400A","630A","800A","1000A","1250A","1600A","2000A","2500A","3200A","4000A","5000A","6300A"},UPPER(D2841)),{40,63,80,100,125,160,200,250,400,630,800,1000,1250,1600,2000,2500,3200,4000,5000,6300}),0)</f>
        <v>5000</v>
      </c>
      <c r="M2841" s="9" t="str">
        <f t="shared" si="221"/>
        <v>Elbow Edge</v>
      </c>
      <c r="N2841" s="9" t="str">
        <f t="shared" si="222"/>
        <v>CU</v>
      </c>
      <c r="O2841" s="13" t="str">
        <f t="shared" si="223"/>
        <v>Silver</v>
      </c>
      <c r="P2841" s="9" t="str">
        <f t="shared" si="224"/>
        <v>PET</v>
      </c>
      <c r="Q2841" s="9" t="str">
        <f t="shared" si="225"/>
        <v>5</v>
      </c>
      <c r="R28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41" s="14" t="str">
        <f>IF(ProjectsDB[[#This Row],[Item Type]]="Straight Plug-In",_xlfn.TEXTJOIN("-",TRUE,M2841&amp;"-"&amp;_xlfn.LET(_xlpm.txt,ProjectsDB[[#This Row],[Assembly]],_xlpm.pos,FIND("SP",_xlpm.txt),_xlpm.pre,LEFT(_xlpm.txt,_xlpm.pos-1),IF(RIGHT(_xlpm.pre,3)="123","3PL",IF(RIGHT(_xlpm.pre,2)="12","2PL",IF(RIGHT(_xlpm.pre,1)="1","1PL","3PL")))),N2841,O2841,P2841,Q2841&amp;"W",R2841),_xlfn.TEXTJOIN("-",TRUE,M2841,N2841,O2841,P2841,Q2841&amp;"W",R2841))</f>
        <v>Elbow Edge-CU-Silver-PET-5W-2</v>
      </c>
      <c r="T2841" s="14" t="str">
        <f>IF(COUNTIF(Cycletime[Element Desc.],ProjectsDB[[#This Row],[Element Desc.]])&gt;0,"Found","Not Found")</f>
        <v>Found</v>
      </c>
    </row>
    <row r="2842" spans="2:20" x14ac:dyDescent="0.25">
      <c r="B2842" s="8" t="s">
        <v>5881</v>
      </c>
      <c r="C2842" s="9" t="s">
        <v>5800</v>
      </c>
      <c r="D2842" s="9" t="s">
        <v>5801</v>
      </c>
      <c r="E2842" s="10">
        <v>1</v>
      </c>
      <c r="F2842" s="9" t="s">
        <v>5072</v>
      </c>
      <c r="G2842" s="9" t="s">
        <v>1443</v>
      </c>
      <c r="H2842" s="11"/>
      <c r="I2842" s="12">
        <v>505</v>
      </c>
      <c r="J2842" s="12">
        <v>750</v>
      </c>
      <c r="K2842" s="12">
        <v>935</v>
      </c>
      <c r="L2842" s="12">
        <f t="array" ref="L2842">IFERROR(LOOKUP(2^15,SEARCH({"40A","63A","80A","100A","125A","160A","200A","250A","400A","630A","800A","1000A","1250A","1600A","2000A","2500A","3200A","4000A","5000A","6300A"},UPPER(D2842)),{40,63,80,100,125,160,200,250,400,630,800,1000,1250,1600,2000,2500,3200,4000,5000,6300}),0)</f>
        <v>5000</v>
      </c>
      <c r="M2842" s="9" t="str">
        <f t="shared" si="221"/>
        <v>Z-Unit Edge</v>
      </c>
      <c r="N2842" s="9" t="str">
        <f t="shared" si="222"/>
        <v>CU</v>
      </c>
      <c r="O2842" s="13" t="str">
        <f t="shared" si="223"/>
        <v>Silver</v>
      </c>
      <c r="P2842" s="9" t="str">
        <f t="shared" si="224"/>
        <v>PET</v>
      </c>
      <c r="Q2842" s="9" t="str">
        <f t="shared" si="225"/>
        <v>5</v>
      </c>
      <c r="R28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42" s="14" t="str">
        <f>IF(ProjectsDB[[#This Row],[Item Type]]="Straight Plug-In",_xlfn.TEXTJOIN("-",TRUE,M2842&amp;"-"&amp;_xlfn.LET(_xlpm.txt,ProjectsDB[[#This Row],[Assembly]],_xlpm.pos,FIND("SP",_xlpm.txt),_xlpm.pre,LEFT(_xlpm.txt,_xlpm.pos-1),IF(RIGHT(_xlpm.pre,3)="123","3PL",IF(RIGHT(_xlpm.pre,2)="12","2PL",IF(RIGHT(_xlpm.pre,1)="1","1PL","3PL")))),N2842,O2842,P2842,Q2842&amp;"W",R2842),_xlfn.TEXTJOIN("-",TRUE,M2842,N2842,O2842,P2842,Q2842&amp;"W",R2842))</f>
        <v>Z-Unit Edge-CU-Silver-PET-5W-2</v>
      </c>
      <c r="T2842" s="14" t="str">
        <f>IF(COUNTIF(Cycletime[Element Desc.],ProjectsDB[[#This Row],[Element Desc.]])&gt;0,"Found","Not Found")</f>
        <v>Found</v>
      </c>
    </row>
    <row r="2843" spans="2:20" x14ac:dyDescent="0.25">
      <c r="B2843" s="8" t="s">
        <v>5882</v>
      </c>
      <c r="C2843" s="9" t="s">
        <v>5732</v>
      </c>
      <c r="D2843" s="9" t="s">
        <v>5733</v>
      </c>
      <c r="E2843" s="10">
        <v>7</v>
      </c>
      <c r="F2843" s="9" t="s">
        <v>5072</v>
      </c>
      <c r="G2843" s="9" t="s">
        <v>1443</v>
      </c>
      <c r="H2843" s="11"/>
      <c r="I2843" s="12">
        <v>300</v>
      </c>
      <c r="J2843" s="12">
        <v>300</v>
      </c>
      <c r="K2843" s="12"/>
      <c r="L2843" s="12">
        <f t="array" ref="L2843">IFERROR(LOOKUP(2^15,SEARCH({"40A","63A","80A","100A","125A","160A","200A","250A","400A","630A","800A","1000A","1250A","1600A","2000A","2500A","3200A","4000A","5000A","6300A"},UPPER(D2843)),{40,63,80,100,125,160,200,250,400,630,800,1000,1250,1600,2000,2500,3200,4000,5000,6300}),0)</f>
        <v>5000</v>
      </c>
      <c r="M2843" s="9" t="str">
        <f t="shared" si="221"/>
        <v>Elbow Flat</v>
      </c>
      <c r="N2843" s="9" t="str">
        <f t="shared" si="222"/>
        <v>CU</v>
      </c>
      <c r="O2843" s="13" t="str">
        <f t="shared" si="223"/>
        <v>Silver</v>
      </c>
      <c r="P2843" s="9" t="str">
        <f t="shared" si="224"/>
        <v>PET</v>
      </c>
      <c r="Q2843" s="9" t="str">
        <f t="shared" si="225"/>
        <v>5</v>
      </c>
      <c r="R28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43" s="14" t="str">
        <f>IF(ProjectsDB[[#This Row],[Item Type]]="Straight Plug-In",_xlfn.TEXTJOIN("-",TRUE,M2843&amp;"-"&amp;_xlfn.LET(_xlpm.txt,ProjectsDB[[#This Row],[Assembly]],_xlpm.pos,FIND("SP",_xlpm.txt),_xlpm.pre,LEFT(_xlpm.txt,_xlpm.pos-1),IF(RIGHT(_xlpm.pre,3)="123","3PL",IF(RIGHT(_xlpm.pre,2)="12","2PL",IF(RIGHT(_xlpm.pre,1)="1","1PL","3PL")))),N2843,O2843,P2843,Q2843&amp;"W",R2843),_xlfn.TEXTJOIN("-",TRUE,M2843,N2843,O2843,P2843,Q2843&amp;"W",R2843))</f>
        <v>Elbow Flat-CU-Silver-PET-5W-2</v>
      </c>
      <c r="T2843" s="14" t="str">
        <f>IF(COUNTIF(Cycletime[Element Desc.],ProjectsDB[[#This Row],[Element Desc.]])&gt;0,"Found","Not Found")</f>
        <v>Found</v>
      </c>
    </row>
    <row r="2844" spans="2:20" x14ac:dyDescent="0.25">
      <c r="B2844" s="8" t="s">
        <v>5883</v>
      </c>
      <c r="C2844" s="9" t="s">
        <v>5884</v>
      </c>
      <c r="D2844" s="9" t="s">
        <v>5885</v>
      </c>
      <c r="E2844" s="10">
        <v>1</v>
      </c>
      <c r="F2844" s="9" t="s">
        <v>5072</v>
      </c>
      <c r="G2844" s="9" t="s">
        <v>1443</v>
      </c>
      <c r="H2844" s="11"/>
      <c r="I2844" s="12">
        <v>310</v>
      </c>
      <c r="J2844" s="12">
        <v>260</v>
      </c>
      <c r="K2844" s="12">
        <v>465</v>
      </c>
      <c r="L2844" s="12">
        <f t="array" ref="L2844">IFERROR(LOOKUP(2^15,SEARCH({"40A","63A","80A","100A","125A","160A","200A","250A","400A","630A","800A","1000A","1250A","1600A","2000A","2500A","3200A","4000A","5000A","6300A"},UPPER(D2844)),{40,63,80,100,125,160,200,250,400,630,800,1000,1250,1600,2000,2500,3200,4000,5000,6300}),0)</f>
        <v>5000</v>
      </c>
      <c r="M2844" s="9" t="str">
        <f t="shared" si="221"/>
        <v>Z-Unit Flat</v>
      </c>
      <c r="N2844" s="9" t="str">
        <f t="shared" si="222"/>
        <v>CU</v>
      </c>
      <c r="O2844" s="13" t="str">
        <f t="shared" si="223"/>
        <v>Silver</v>
      </c>
      <c r="P2844" s="9" t="str">
        <f t="shared" si="224"/>
        <v>PET</v>
      </c>
      <c r="Q2844" s="9" t="str">
        <f t="shared" si="225"/>
        <v>5</v>
      </c>
      <c r="R28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44" s="14" t="str">
        <f>IF(ProjectsDB[[#This Row],[Item Type]]="Straight Plug-In",_xlfn.TEXTJOIN("-",TRUE,M2844&amp;"-"&amp;_xlfn.LET(_xlpm.txt,ProjectsDB[[#This Row],[Assembly]],_xlpm.pos,FIND("SP",_xlpm.txt),_xlpm.pre,LEFT(_xlpm.txt,_xlpm.pos-1),IF(RIGHT(_xlpm.pre,3)="123","3PL",IF(RIGHT(_xlpm.pre,2)="12","2PL",IF(RIGHT(_xlpm.pre,1)="1","1PL","3PL")))),N2844,O2844,P2844,Q2844&amp;"W",R2844),_xlfn.TEXTJOIN("-",TRUE,M2844,N2844,O2844,P2844,Q2844&amp;"W",R2844))</f>
        <v>Z-Unit Flat-CU-Silver-PET-5W-2</v>
      </c>
      <c r="T2844" s="14" t="str">
        <f>IF(COUNTIF(Cycletime[Element Desc.],ProjectsDB[[#This Row],[Element Desc.]])&gt;0,"Found","Not Found")</f>
        <v>Found</v>
      </c>
    </row>
    <row r="2845" spans="2:20" x14ac:dyDescent="0.25">
      <c r="B2845" s="8" t="s">
        <v>5886</v>
      </c>
      <c r="C2845" s="9" t="s">
        <v>5887</v>
      </c>
      <c r="D2845" s="9" t="s">
        <v>5888</v>
      </c>
      <c r="E2845" s="10">
        <v>1</v>
      </c>
      <c r="F2845" s="9" t="s">
        <v>5072</v>
      </c>
      <c r="G2845" s="9" t="s">
        <v>1443</v>
      </c>
      <c r="H2845" s="11"/>
      <c r="I2845" s="12">
        <v>505</v>
      </c>
      <c r="J2845" s="12">
        <v>505</v>
      </c>
      <c r="K2845" s="12">
        <v>148</v>
      </c>
      <c r="L2845" s="12">
        <f t="array" ref="L2845">IFERROR(LOOKUP(2^15,SEARCH({"40A","63A","80A","100A","125A","160A","200A","250A","400A","630A","800A","1000A","1250A","1600A","2000A","2500A","3200A","4000A","5000A","6300A"},UPPER(D2845)),{40,63,80,100,125,160,200,250,400,630,800,1000,1250,1600,2000,2500,3200,4000,5000,6300}),0)</f>
        <v>5000</v>
      </c>
      <c r="M2845" s="9" t="str">
        <f t="shared" si="221"/>
        <v>Elbow Edge</v>
      </c>
      <c r="N2845" s="9" t="str">
        <f t="shared" si="222"/>
        <v>CU</v>
      </c>
      <c r="O2845" s="13" t="str">
        <f t="shared" si="223"/>
        <v>Silver</v>
      </c>
      <c r="P2845" s="9" t="str">
        <f t="shared" si="224"/>
        <v>PET</v>
      </c>
      <c r="Q2845" s="9" t="str">
        <f t="shared" si="225"/>
        <v>5</v>
      </c>
      <c r="R28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45" s="14" t="str">
        <f>IF(ProjectsDB[[#This Row],[Item Type]]="Straight Plug-In",_xlfn.TEXTJOIN("-",TRUE,M2845&amp;"-"&amp;_xlfn.LET(_xlpm.txt,ProjectsDB[[#This Row],[Assembly]],_xlpm.pos,FIND("SP",_xlpm.txt),_xlpm.pre,LEFT(_xlpm.txt,_xlpm.pos-1),IF(RIGHT(_xlpm.pre,3)="123","3PL",IF(RIGHT(_xlpm.pre,2)="12","2PL",IF(RIGHT(_xlpm.pre,1)="1","1PL","3PL")))),N2845,O2845,P2845,Q2845&amp;"W",R2845),_xlfn.TEXTJOIN("-",TRUE,M2845,N2845,O2845,P2845,Q2845&amp;"W",R2845))</f>
        <v>Elbow Edge-CU-Silver-PET-5W-2</v>
      </c>
      <c r="T2845" s="14" t="str">
        <f>IF(COUNTIF(Cycletime[Element Desc.],ProjectsDB[[#This Row],[Element Desc.]])&gt;0,"Found","Not Found")</f>
        <v>Found</v>
      </c>
    </row>
    <row r="2846" spans="2:20" x14ac:dyDescent="0.25">
      <c r="B2846" s="8" t="s">
        <v>5889</v>
      </c>
      <c r="C2846" s="9" t="s">
        <v>5890</v>
      </c>
      <c r="D2846" s="9" t="s">
        <v>5891</v>
      </c>
      <c r="E2846" s="10">
        <v>1</v>
      </c>
      <c r="F2846" s="9" t="s">
        <v>5072</v>
      </c>
      <c r="G2846" s="9" t="s">
        <v>1443</v>
      </c>
      <c r="H2846" s="11"/>
      <c r="I2846" s="12">
        <v>610</v>
      </c>
      <c r="J2846" s="12"/>
      <c r="K2846" s="12"/>
      <c r="L2846" s="12">
        <f t="array" ref="L2846">IFERROR(LOOKUP(2^15,SEARCH({"40A","63A","80A","100A","125A","160A","200A","250A","400A","630A","800A","1000A","1250A","1600A","2000A","2500A","3200A","4000A","5000A","6300A"},UPPER(D2846)),{40,63,80,100,125,160,200,250,400,630,800,1000,1250,1600,2000,2500,3200,4000,5000,6300}),0)</f>
        <v>5000</v>
      </c>
      <c r="M2846" s="9" t="str">
        <f t="shared" si="221"/>
        <v>Straight Feeder</v>
      </c>
      <c r="N2846" s="9" t="str">
        <f t="shared" si="222"/>
        <v>CU</v>
      </c>
      <c r="O2846" s="13" t="str">
        <f t="shared" si="223"/>
        <v>Silver</v>
      </c>
      <c r="P2846" s="9" t="str">
        <f t="shared" si="224"/>
        <v>PET</v>
      </c>
      <c r="Q2846" s="9" t="str">
        <f t="shared" si="225"/>
        <v>5</v>
      </c>
      <c r="R28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46" s="14" t="str">
        <f>IF(ProjectsDB[[#This Row],[Item Type]]="Straight Plug-In",_xlfn.TEXTJOIN("-",TRUE,M2846&amp;"-"&amp;_xlfn.LET(_xlpm.txt,ProjectsDB[[#This Row],[Assembly]],_xlpm.pos,FIND("SP",_xlpm.txt),_xlpm.pre,LEFT(_xlpm.txt,_xlpm.pos-1),IF(RIGHT(_xlpm.pre,3)="123","3PL",IF(RIGHT(_xlpm.pre,2)="12","2PL",IF(RIGHT(_xlpm.pre,1)="1","1PL","3PL")))),N2846,O2846,P2846,Q2846&amp;"W",R2846),_xlfn.TEXTJOIN("-",TRUE,M2846,N2846,O2846,P2846,Q2846&amp;"W",R2846))</f>
        <v>Straight Feeder-CU-Silver-PET-5W-2</v>
      </c>
      <c r="T2846" s="14" t="str">
        <f>IF(COUNTIF(Cycletime[Element Desc.],ProjectsDB[[#This Row],[Element Desc.]])&gt;0,"Found","Not Found")</f>
        <v>Found</v>
      </c>
    </row>
    <row r="2847" spans="2:20" x14ac:dyDescent="0.25">
      <c r="B2847" s="8" t="s">
        <v>5892</v>
      </c>
      <c r="C2847" s="9" t="s">
        <v>5739</v>
      </c>
      <c r="D2847" s="9" t="s">
        <v>5740</v>
      </c>
      <c r="E2847" s="10">
        <v>1</v>
      </c>
      <c r="F2847" s="9" t="s">
        <v>5072</v>
      </c>
      <c r="G2847" s="9" t="s">
        <v>1443</v>
      </c>
      <c r="H2847" s="11"/>
      <c r="I2847" s="12">
        <v>505</v>
      </c>
      <c r="J2847" s="12">
        <v>505</v>
      </c>
      <c r="K2847" s="12">
        <v>154</v>
      </c>
      <c r="L2847" s="12">
        <f t="array" ref="L2847">IFERROR(LOOKUP(2^15,SEARCH({"40A","63A","80A","100A","125A","160A","200A","250A","400A","630A","800A","1000A","1250A","1600A","2000A","2500A","3200A","4000A","5000A","6300A"},UPPER(D2847)),{40,63,80,100,125,160,200,250,400,630,800,1000,1250,1600,2000,2500,3200,4000,5000,6300}),0)</f>
        <v>5000</v>
      </c>
      <c r="M2847" s="9" t="str">
        <f t="shared" si="221"/>
        <v>Elbow Edge</v>
      </c>
      <c r="N2847" s="9" t="str">
        <f t="shared" si="222"/>
        <v>CU</v>
      </c>
      <c r="O2847" s="13" t="str">
        <f t="shared" si="223"/>
        <v>Silver</v>
      </c>
      <c r="P2847" s="9" t="str">
        <f t="shared" si="224"/>
        <v>PET</v>
      </c>
      <c r="Q2847" s="9" t="str">
        <f t="shared" si="225"/>
        <v>5</v>
      </c>
      <c r="R28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47" s="14" t="str">
        <f>IF(ProjectsDB[[#This Row],[Item Type]]="Straight Plug-In",_xlfn.TEXTJOIN("-",TRUE,M2847&amp;"-"&amp;_xlfn.LET(_xlpm.txt,ProjectsDB[[#This Row],[Assembly]],_xlpm.pos,FIND("SP",_xlpm.txt),_xlpm.pre,LEFT(_xlpm.txt,_xlpm.pos-1),IF(RIGHT(_xlpm.pre,3)="123","3PL",IF(RIGHT(_xlpm.pre,2)="12","2PL",IF(RIGHT(_xlpm.pre,1)="1","1PL","3PL")))),N2847,O2847,P2847,Q2847&amp;"W",R2847),_xlfn.TEXTJOIN("-",TRUE,M2847,N2847,O2847,P2847,Q2847&amp;"W",R2847))</f>
        <v>Elbow Edge-CU-Silver-PET-5W-2</v>
      </c>
      <c r="T2847" s="14" t="str">
        <f>IF(COUNTIF(Cycletime[Element Desc.],ProjectsDB[[#This Row],[Element Desc.]])&gt;0,"Found","Not Found")</f>
        <v>Found</v>
      </c>
    </row>
    <row r="2848" spans="2:20" x14ac:dyDescent="0.25">
      <c r="B2848" s="8" t="s">
        <v>5893</v>
      </c>
      <c r="C2848" s="9" t="s">
        <v>5298</v>
      </c>
      <c r="D2848" s="9" t="s">
        <v>5299</v>
      </c>
      <c r="E2848" s="10">
        <v>1</v>
      </c>
      <c r="F2848" s="9" t="s">
        <v>5072</v>
      </c>
      <c r="G2848" s="9" t="s">
        <v>1443</v>
      </c>
      <c r="H2848" s="11"/>
      <c r="I2848" s="12">
        <v>1000</v>
      </c>
      <c r="J2848" s="12"/>
      <c r="K2848" s="12"/>
      <c r="L2848" s="12">
        <f t="array" ref="L2848">IFERROR(LOOKUP(2^15,SEARCH({"40A","63A","80A","100A","125A","160A","200A","250A","400A","630A","800A","1000A","1250A","1600A","2000A","2500A","3200A","4000A","5000A","6300A"},UPPER(D2848)),{40,63,80,100,125,160,200,250,400,630,800,1000,1250,1600,2000,2500,3200,4000,5000,6300}),0)</f>
        <v>5000</v>
      </c>
      <c r="M2848" s="9" t="str">
        <f t="shared" si="221"/>
        <v>Straight Feeder</v>
      </c>
      <c r="N2848" s="9" t="str">
        <f t="shared" si="222"/>
        <v>CU</v>
      </c>
      <c r="O2848" s="13" t="str">
        <f t="shared" si="223"/>
        <v>Silver</v>
      </c>
      <c r="P2848" s="9" t="str">
        <f t="shared" si="224"/>
        <v>PET</v>
      </c>
      <c r="Q2848" s="9" t="str">
        <f t="shared" si="225"/>
        <v>5</v>
      </c>
      <c r="R28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48" s="14" t="str">
        <f>IF(ProjectsDB[[#This Row],[Item Type]]="Straight Plug-In",_xlfn.TEXTJOIN("-",TRUE,M2848&amp;"-"&amp;_xlfn.LET(_xlpm.txt,ProjectsDB[[#This Row],[Assembly]],_xlpm.pos,FIND("SP",_xlpm.txt),_xlpm.pre,LEFT(_xlpm.txt,_xlpm.pos-1),IF(RIGHT(_xlpm.pre,3)="123","3PL",IF(RIGHT(_xlpm.pre,2)="12","2PL",IF(RIGHT(_xlpm.pre,1)="1","1PL","3PL")))),N2848,O2848,P2848,Q2848&amp;"W",R2848),_xlfn.TEXTJOIN("-",TRUE,M2848,N2848,O2848,P2848,Q2848&amp;"W",R2848))</f>
        <v>Straight Feeder-CU-Silver-PET-5W-2</v>
      </c>
      <c r="T2848" s="14" t="str">
        <f>IF(COUNTIF(Cycletime[Element Desc.],ProjectsDB[[#This Row],[Element Desc.]])&gt;0,"Found","Not Found")</f>
        <v>Found</v>
      </c>
    </row>
    <row r="2849" spans="2:20" x14ac:dyDescent="0.25">
      <c r="B2849" s="8" t="s">
        <v>5894</v>
      </c>
      <c r="C2849" s="9" t="s">
        <v>5301</v>
      </c>
      <c r="D2849" s="9" t="s">
        <v>5302</v>
      </c>
      <c r="E2849" s="10">
        <v>1</v>
      </c>
      <c r="F2849" s="9" t="s">
        <v>5072</v>
      </c>
      <c r="G2849" s="9" t="s">
        <v>1443</v>
      </c>
      <c r="H2849" s="11"/>
      <c r="I2849" s="12">
        <v>1000</v>
      </c>
      <c r="J2849" s="12"/>
      <c r="K2849" s="12"/>
      <c r="L2849" s="12">
        <f t="array" ref="L2849">IFERROR(LOOKUP(2^15,SEARCH({"40A","63A","80A","100A","125A","160A","200A","250A","400A","630A","800A","1000A","1250A","1600A","2000A","2500A","3200A","4000A","5000A","6300A"},UPPER(D2849)),{40,63,80,100,125,160,200,250,400,630,800,1000,1250,1600,2000,2500,3200,4000,5000,6300}),0)</f>
        <v>5000</v>
      </c>
      <c r="M2849" s="9" t="str">
        <f t="shared" si="221"/>
        <v>Expansion Joint</v>
      </c>
      <c r="N2849" s="9" t="str">
        <f t="shared" si="222"/>
        <v>CU</v>
      </c>
      <c r="O2849" s="13" t="str">
        <f t="shared" si="223"/>
        <v>Silver</v>
      </c>
      <c r="P2849" s="9" t="str">
        <f t="shared" si="224"/>
        <v>PET</v>
      </c>
      <c r="Q2849" s="9" t="str">
        <f t="shared" si="225"/>
        <v>5</v>
      </c>
      <c r="R28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49" s="14" t="str">
        <f>IF(ProjectsDB[[#This Row],[Item Type]]="Straight Plug-In",_xlfn.TEXTJOIN("-",TRUE,M2849&amp;"-"&amp;_xlfn.LET(_xlpm.txt,ProjectsDB[[#This Row],[Assembly]],_xlpm.pos,FIND("SP",_xlpm.txt),_xlpm.pre,LEFT(_xlpm.txt,_xlpm.pos-1),IF(RIGHT(_xlpm.pre,3)="123","3PL",IF(RIGHT(_xlpm.pre,2)="12","2PL",IF(RIGHT(_xlpm.pre,1)="1","1PL","3PL")))),N2849,O2849,P2849,Q2849&amp;"W",R2849),_xlfn.TEXTJOIN("-",TRUE,M2849,N2849,O2849,P2849,Q2849&amp;"W",R2849))</f>
        <v>Expansion Joint-CU-Silver-PET-5W-2</v>
      </c>
      <c r="T2849" s="14" t="str">
        <f>IF(COUNTIF(Cycletime[Element Desc.],ProjectsDB[[#This Row],[Element Desc.]])&gt;0,"Found","Not Found")</f>
        <v>Found</v>
      </c>
    </row>
    <row r="2850" spans="2:20" x14ac:dyDescent="0.25">
      <c r="B2850" s="8" t="s">
        <v>5895</v>
      </c>
      <c r="C2850" s="9" t="s">
        <v>5896</v>
      </c>
      <c r="D2850" s="9" t="s">
        <v>5897</v>
      </c>
      <c r="E2850" s="10">
        <v>1</v>
      </c>
      <c r="F2850" s="9" t="s">
        <v>5072</v>
      </c>
      <c r="G2850" s="9" t="s">
        <v>1443</v>
      </c>
      <c r="H2850" s="11"/>
      <c r="I2850" s="12">
        <v>1985</v>
      </c>
      <c r="J2850" s="12"/>
      <c r="K2850" s="12"/>
      <c r="L2850" s="12">
        <f t="array" ref="L2850">IFERROR(LOOKUP(2^15,SEARCH({"40A","63A","80A","100A","125A","160A","200A","250A","400A","630A","800A","1000A","1250A","1600A","2000A","2500A","3200A","4000A","5000A","6300A"},UPPER(D2850)),{40,63,80,100,125,160,200,250,400,630,800,1000,1250,1600,2000,2500,3200,4000,5000,6300}),0)</f>
        <v>5000</v>
      </c>
      <c r="M2850" s="9" t="str">
        <f t="shared" si="221"/>
        <v>Straight Feeder</v>
      </c>
      <c r="N2850" s="9" t="str">
        <f t="shared" si="222"/>
        <v>CU</v>
      </c>
      <c r="O2850" s="13" t="str">
        <f t="shared" si="223"/>
        <v>Silver</v>
      </c>
      <c r="P2850" s="9" t="str">
        <f t="shared" si="224"/>
        <v>PET</v>
      </c>
      <c r="Q2850" s="9" t="str">
        <f t="shared" si="225"/>
        <v>5</v>
      </c>
      <c r="R28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50" s="14" t="str">
        <f>IF(ProjectsDB[[#This Row],[Item Type]]="Straight Plug-In",_xlfn.TEXTJOIN("-",TRUE,M2850&amp;"-"&amp;_xlfn.LET(_xlpm.txt,ProjectsDB[[#This Row],[Assembly]],_xlpm.pos,FIND("SP",_xlpm.txt),_xlpm.pre,LEFT(_xlpm.txt,_xlpm.pos-1),IF(RIGHT(_xlpm.pre,3)="123","3PL",IF(RIGHT(_xlpm.pre,2)="12","2PL",IF(RIGHT(_xlpm.pre,1)="1","1PL","3PL")))),N2850,O2850,P2850,Q2850&amp;"W",R2850),_xlfn.TEXTJOIN("-",TRUE,M2850,N2850,O2850,P2850,Q2850&amp;"W",R2850))</f>
        <v>Straight Feeder-CU-Silver-PET-5W-2</v>
      </c>
      <c r="T2850" s="14" t="str">
        <f>IF(COUNTIF(Cycletime[Element Desc.],ProjectsDB[[#This Row],[Element Desc.]])&gt;0,"Found","Not Found")</f>
        <v>Found</v>
      </c>
    </row>
    <row r="2851" spans="2:20" x14ac:dyDescent="0.25">
      <c r="B2851" s="8" t="s">
        <v>5898</v>
      </c>
      <c r="C2851" s="9" t="s">
        <v>5899</v>
      </c>
      <c r="D2851" s="9" t="s">
        <v>5900</v>
      </c>
      <c r="E2851" s="10">
        <v>1</v>
      </c>
      <c r="F2851" s="9" t="s">
        <v>5072</v>
      </c>
      <c r="G2851" s="9" t="s">
        <v>1443</v>
      </c>
      <c r="H2851" s="11"/>
      <c r="I2851" s="12">
        <v>900</v>
      </c>
      <c r="J2851" s="12">
        <v>300</v>
      </c>
      <c r="K2851" s="12"/>
      <c r="L2851" s="12">
        <f t="array" ref="L2851">IFERROR(LOOKUP(2^15,SEARCH({"40A","63A","80A","100A","125A","160A","200A","250A","400A","630A","800A","1000A","1250A","1600A","2000A","2500A","3200A","4000A","5000A","6300A"},UPPER(D2851)),{40,63,80,100,125,160,200,250,400,630,800,1000,1250,1600,2000,2500,3200,4000,5000,6300}),0)</f>
        <v>5000</v>
      </c>
      <c r="M2851" s="9" t="str">
        <f t="shared" si="221"/>
        <v>Elbow Flat</v>
      </c>
      <c r="N2851" s="9" t="str">
        <f t="shared" si="222"/>
        <v>CU</v>
      </c>
      <c r="O2851" s="13" t="str">
        <f t="shared" si="223"/>
        <v>Silver</v>
      </c>
      <c r="P2851" s="9" t="str">
        <f t="shared" si="224"/>
        <v>PET</v>
      </c>
      <c r="Q2851" s="9" t="str">
        <f t="shared" si="225"/>
        <v>5</v>
      </c>
      <c r="R28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51" s="14" t="str">
        <f>IF(ProjectsDB[[#This Row],[Item Type]]="Straight Plug-In",_xlfn.TEXTJOIN("-",TRUE,M2851&amp;"-"&amp;_xlfn.LET(_xlpm.txt,ProjectsDB[[#This Row],[Assembly]],_xlpm.pos,FIND("SP",_xlpm.txt),_xlpm.pre,LEFT(_xlpm.txt,_xlpm.pos-1),IF(RIGHT(_xlpm.pre,3)="123","3PL",IF(RIGHT(_xlpm.pre,2)="12","2PL",IF(RIGHT(_xlpm.pre,1)="1","1PL","3PL")))),N2851,O2851,P2851,Q2851&amp;"W",R2851),_xlfn.TEXTJOIN("-",TRUE,M2851,N2851,O2851,P2851,Q2851&amp;"W",R2851))</f>
        <v>Elbow Flat-CU-Silver-PET-5W-2</v>
      </c>
      <c r="T2851" s="14" t="str">
        <f>IF(COUNTIF(Cycletime[Element Desc.],ProjectsDB[[#This Row],[Element Desc.]])&gt;0,"Found","Not Found")</f>
        <v>Found</v>
      </c>
    </row>
    <row r="2852" spans="2:20" x14ac:dyDescent="0.25">
      <c r="B2852" s="8" t="s">
        <v>5901</v>
      </c>
      <c r="C2852" s="9" t="s">
        <v>5902</v>
      </c>
      <c r="D2852" s="9" t="s">
        <v>5903</v>
      </c>
      <c r="E2852" s="10">
        <v>2</v>
      </c>
      <c r="F2852" s="9" t="s">
        <v>5072</v>
      </c>
      <c r="G2852" s="9" t="s">
        <v>1443</v>
      </c>
      <c r="H2852" s="11"/>
      <c r="I2852" s="12">
        <v>300</v>
      </c>
      <c r="J2852" s="12">
        <v>900</v>
      </c>
      <c r="K2852" s="12"/>
      <c r="L2852" s="12">
        <f t="array" ref="L2852">IFERROR(LOOKUP(2^15,SEARCH({"40A","63A","80A","100A","125A","160A","200A","250A","400A","630A","800A","1000A","1250A","1600A","2000A","2500A","3200A","4000A","5000A","6300A"},UPPER(D2852)),{40,63,80,100,125,160,200,250,400,630,800,1000,1250,1600,2000,2500,3200,4000,5000,6300}),0)</f>
        <v>5000</v>
      </c>
      <c r="M2852" s="9" t="str">
        <f t="shared" si="221"/>
        <v>Elbow Flat</v>
      </c>
      <c r="N2852" s="9" t="str">
        <f t="shared" si="222"/>
        <v>CU</v>
      </c>
      <c r="O2852" s="13" t="str">
        <f t="shared" si="223"/>
        <v>Silver</v>
      </c>
      <c r="P2852" s="9" t="str">
        <f t="shared" si="224"/>
        <v>PET</v>
      </c>
      <c r="Q2852" s="9" t="str">
        <f t="shared" si="225"/>
        <v>5</v>
      </c>
      <c r="R28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52" s="14" t="str">
        <f>IF(ProjectsDB[[#This Row],[Item Type]]="Straight Plug-In",_xlfn.TEXTJOIN("-",TRUE,M2852&amp;"-"&amp;_xlfn.LET(_xlpm.txt,ProjectsDB[[#This Row],[Assembly]],_xlpm.pos,FIND("SP",_xlpm.txt),_xlpm.pre,LEFT(_xlpm.txt,_xlpm.pos-1),IF(RIGHT(_xlpm.pre,3)="123","3PL",IF(RIGHT(_xlpm.pre,2)="12","2PL",IF(RIGHT(_xlpm.pre,1)="1","1PL","3PL")))),N2852,O2852,P2852,Q2852&amp;"W",R2852),_xlfn.TEXTJOIN("-",TRUE,M2852,N2852,O2852,P2852,Q2852&amp;"W",R2852))</f>
        <v>Elbow Flat-CU-Silver-PET-5W-2</v>
      </c>
      <c r="T2852" s="14" t="str">
        <f>IF(COUNTIF(Cycletime[Element Desc.],ProjectsDB[[#This Row],[Element Desc.]])&gt;0,"Found","Not Found")</f>
        <v>Found</v>
      </c>
    </row>
    <row r="2853" spans="2:20" x14ac:dyDescent="0.25">
      <c r="B2853" s="8" t="s">
        <v>5904</v>
      </c>
      <c r="C2853" s="9" t="s">
        <v>5905</v>
      </c>
      <c r="D2853" s="9" t="s">
        <v>5906</v>
      </c>
      <c r="E2853" s="10">
        <v>1</v>
      </c>
      <c r="F2853" s="9" t="s">
        <v>5072</v>
      </c>
      <c r="G2853" s="9" t="s">
        <v>1443</v>
      </c>
      <c r="H2853" s="11"/>
      <c r="I2853" s="12">
        <v>900</v>
      </c>
      <c r="J2853" s="12">
        <v>360</v>
      </c>
      <c r="K2853" s="12"/>
      <c r="L2853" s="12">
        <f t="array" ref="L2853">IFERROR(LOOKUP(2^15,SEARCH({"40A","63A","80A","100A","125A","160A","200A","250A","400A","630A","800A","1000A","1250A","1600A","2000A","2500A","3200A","4000A","5000A","6300A"},UPPER(D2853)),{40,63,80,100,125,160,200,250,400,630,800,1000,1250,1600,2000,2500,3200,4000,5000,6300}),0)</f>
        <v>5000</v>
      </c>
      <c r="M2853" s="9" t="str">
        <f t="shared" si="221"/>
        <v>Elbow Flat</v>
      </c>
      <c r="N2853" s="9" t="str">
        <f t="shared" si="222"/>
        <v>CU</v>
      </c>
      <c r="O2853" s="13" t="str">
        <f t="shared" si="223"/>
        <v>Silver</v>
      </c>
      <c r="P2853" s="9" t="str">
        <f t="shared" si="224"/>
        <v>PET</v>
      </c>
      <c r="Q2853" s="9" t="str">
        <f t="shared" si="225"/>
        <v>5</v>
      </c>
      <c r="R28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53" s="14" t="str">
        <f>IF(ProjectsDB[[#This Row],[Item Type]]="Straight Plug-In",_xlfn.TEXTJOIN("-",TRUE,M2853&amp;"-"&amp;_xlfn.LET(_xlpm.txt,ProjectsDB[[#This Row],[Assembly]],_xlpm.pos,FIND("SP",_xlpm.txt),_xlpm.pre,LEFT(_xlpm.txt,_xlpm.pos-1),IF(RIGHT(_xlpm.pre,3)="123","3PL",IF(RIGHT(_xlpm.pre,2)="12","2PL",IF(RIGHT(_xlpm.pre,1)="1","1PL","3PL")))),N2853,O2853,P2853,Q2853&amp;"W",R2853),_xlfn.TEXTJOIN("-",TRUE,M2853,N2853,O2853,P2853,Q2853&amp;"W",R2853))</f>
        <v>Elbow Flat-CU-Silver-PET-5W-2</v>
      </c>
      <c r="T2853" s="14" t="str">
        <f>IF(COUNTIF(Cycletime[Element Desc.],ProjectsDB[[#This Row],[Element Desc.]])&gt;0,"Found","Not Found")</f>
        <v>Found</v>
      </c>
    </row>
    <row r="2854" spans="2:20" x14ac:dyDescent="0.25">
      <c r="B2854" s="8" t="s">
        <v>5907</v>
      </c>
      <c r="C2854" s="9" t="s">
        <v>5304</v>
      </c>
      <c r="D2854" s="9" t="s">
        <v>5305</v>
      </c>
      <c r="E2854" s="10">
        <v>1</v>
      </c>
      <c r="F2854" s="9" t="s">
        <v>5072</v>
      </c>
      <c r="G2854" s="9" t="s">
        <v>1443</v>
      </c>
      <c r="H2854" s="11"/>
      <c r="I2854" s="12">
        <v>2000</v>
      </c>
      <c r="J2854" s="12"/>
      <c r="K2854" s="12"/>
      <c r="L2854" s="12">
        <f t="array" ref="L2854">IFERROR(LOOKUP(2^15,SEARCH({"40A","63A","80A","100A","125A","160A","200A","250A","400A","630A","800A","1000A","1250A","1600A","2000A","2500A","3200A","4000A","5000A","6300A"},UPPER(D2854)),{40,63,80,100,125,160,200,250,400,630,800,1000,1250,1600,2000,2500,3200,4000,5000,6300}),0)</f>
        <v>5000</v>
      </c>
      <c r="M2854" s="9" t="str">
        <f t="shared" si="221"/>
        <v>Straight Feeder</v>
      </c>
      <c r="N2854" s="9" t="str">
        <f t="shared" si="222"/>
        <v>CU</v>
      </c>
      <c r="O2854" s="13" t="str">
        <f t="shared" si="223"/>
        <v>Silver</v>
      </c>
      <c r="P2854" s="9" t="str">
        <f t="shared" si="224"/>
        <v>PET</v>
      </c>
      <c r="Q2854" s="9" t="str">
        <f t="shared" si="225"/>
        <v>5</v>
      </c>
      <c r="R28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54" s="14" t="str">
        <f>IF(ProjectsDB[[#This Row],[Item Type]]="Straight Plug-In",_xlfn.TEXTJOIN("-",TRUE,M2854&amp;"-"&amp;_xlfn.LET(_xlpm.txt,ProjectsDB[[#This Row],[Assembly]],_xlpm.pos,FIND("SP",_xlpm.txt),_xlpm.pre,LEFT(_xlpm.txt,_xlpm.pos-1),IF(RIGHT(_xlpm.pre,3)="123","3PL",IF(RIGHT(_xlpm.pre,2)="12","2PL",IF(RIGHT(_xlpm.pre,1)="1","1PL","3PL")))),N2854,O2854,P2854,Q2854&amp;"W",R2854),_xlfn.TEXTJOIN("-",TRUE,M2854,N2854,O2854,P2854,Q2854&amp;"W",R2854))</f>
        <v>Straight Feeder-CU-Silver-PET-5W-2</v>
      </c>
      <c r="T2854" s="14" t="str">
        <f>IF(COUNTIF(Cycletime[Element Desc.],ProjectsDB[[#This Row],[Element Desc.]])&gt;0,"Found","Not Found")</f>
        <v>Found</v>
      </c>
    </row>
    <row r="2855" spans="2:20" x14ac:dyDescent="0.25">
      <c r="B2855" s="8" t="s">
        <v>5908</v>
      </c>
      <c r="C2855" s="9" t="s">
        <v>5909</v>
      </c>
      <c r="D2855" s="9" t="s">
        <v>5910</v>
      </c>
      <c r="E2855" s="10">
        <v>1</v>
      </c>
      <c r="F2855" s="9" t="s">
        <v>5072</v>
      </c>
      <c r="G2855" s="9" t="s">
        <v>1443</v>
      </c>
      <c r="H2855" s="11"/>
      <c r="I2855" s="12">
        <v>1250</v>
      </c>
      <c r="J2855" s="12"/>
      <c r="K2855" s="12"/>
      <c r="L2855" s="12">
        <f t="array" ref="L2855">IFERROR(LOOKUP(2^15,SEARCH({"40A","63A","80A","100A","125A","160A","200A","250A","400A","630A","800A","1000A","1250A","1600A","2000A","2500A","3200A","4000A","5000A","6300A"},UPPER(D2855)),{40,63,80,100,125,160,200,250,400,630,800,1000,1250,1600,2000,2500,3200,4000,5000,6300}),0)</f>
        <v>5000</v>
      </c>
      <c r="M2855" s="9" t="str">
        <f t="shared" si="221"/>
        <v>Straight Feeder</v>
      </c>
      <c r="N2855" s="9" t="str">
        <f t="shared" si="222"/>
        <v>CU</v>
      </c>
      <c r="O2855" s="13" t="str">
        <f t="shared" si="223"/>
        <v>Silver</v>
      </c>
      <c r="P2855" s="9" t="str">
        <f t="shared" si="224"/>
        <v>PET</v>
      </c>
      <c r="Q2855" s="9" t="str">
        <f t="shared" si="225"/>
        <v>5</v>
      </c>
      <c r="R28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55" s="14" t="str">
        <f>IF(ProjectsDB[[#This Row],[Item Type]]="Straight Plug-In",_xlfn.TEXTJOIN("-",TRUE,M2855&amp;"-"&amp;_xlfn.LET(_xlpm.txt,ProjectsDB[[#This Row],[Assembly]],_xlpm.pos,FIND("SP",_xlpm.txt),_xlpm.pre,LEFT(_xlpm.txt,_xlpm.pos-1),IF(RIGHT(_xlpm.pre,3)="123","3PL",IF(RIGHT(_xlpm.pre,2)="12","2PL",IF(RIGHT(_xlpm.pre,1)="1","1PL","3PL")))),N2855,O2855,P2855,Q2855&amp;"W",R2855),_xlfn.TEXTJOIN("-",TRUE,M2855,N2855,O2855,P2855,Q2855&amp;"W",R2855))</f>
        <v>Straight Feeder-CU-Silver-PET-5W-2</v>
      </c>
      <c r="T2855" s="14" t="str">
        <f>IF(COUNTIF(Cycletime[Element Desc.],ProjectsDB[[#This Row],[Element Desc.]])&gt;0,"Found","Not Found")</f>
        <v>Found</v>
      </c>
    </row>
    <row r="2856" spans="2:20" x14ac:dyDescent="0.25">
      <c r="B2856" s="8" t="s">
        <v>5911</v>
      </c>
      <c r="C2856" s="9" t="s">
        <v>5763</v>
      </c>
      <c r="D2856" s="9" t="s">
        <v>5764</v>
      </c>
      <c r="E2856" s="10">
        <v>1</v>
      </c>
      <c r="F2856" s="9" t="s">
        <v>5072</v>
      </c>
      <c r="G2856" s="9" t="s">
        <v>1443</v>
      </c>
      <c r="H2856" s="11"/>
      <c r="I2856" s="12">
        <v>505</v>
      </c>
      <c r="J2856" s="12"/>
      <c r="K2856" s="12"/>
      <c r="L2856" s="12">
        <f t="array" ref="L2856">IFERROR(LOOKUP(2^15,SEARCH({"40A","63A","80A","100A","125A","160A","200A","250A","400A","630A","800A","1000A","1250A","1600A","2000A","2500A","3200A","4000A","5000A","6300A"},UPPER(D2856)),{40,63,80,100,125,160,200,250,400,630,800,1000,1250,1600,2000,2500,3200,4000,5000,6300}),0)</f>
        <v>5000</v>
      </c>
      <c r="M2856" s="9" t="str">
        <f t="shared" si="221"/>
        <v>Straight Feeder</v>
      </c>
      <c r="N2856" s="9" t="str">
        <f t="shared" si="222"/>
        <v>CU</v>
      </c>
      <c r="O2856" s="13" t="str">
        <f t="shared" si="223"/>
        <v>Silver</v>
      </c>
      <c r="P2856" s="9" t="str">
        <f t="shared" si="224"/>
        <v>PET</v>
      </c>
      <c r="Q2856" s="9" t="str">
        <f t="shared" si="225"/>
        <v>5</v>
      </c>
      <c r="R28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56" s="14" t="str">
        <f>IF(ProjectsDB[[#This Row],[Item Type]]="Straight Plug-In",_xlfn.TEXTJOIN("-",TRUE,M2856&amp;"-"&amp;_xlfn.LET(_xlpm.txt,ProjectsDB[[#This Row],[Assembly]],_xlpm.pos,FIND("SP",_xlpm.txt),_xlpm.pre,LEFT(_xlpm.txt,_xlpm.pos-1),IF(RIGHT(_xlpm.pre,3)="123","3PL",IF(RIGHT(_xlpm.pre,2)="12","2PL",IF(RIGHT(_xlpm.pre,1)="1","1PL","3PL")))),N2856,O2856,P2856,Q2856&amp;"W",R2856),_xlfn.TEXTJOIN("-",TRUE,M2856,N2856,O2856,P2856,Q2856&amp;"W",R2856))</f>
        <v>Straight Feeder-CU-Silver-PET-5W-2</v>
      </c>
      <c r="T2856" s="14" t="str">
        <f>IF(COUNTIF(Cycletime[Element Desc.],ProjectsDB[[#This Row],[Element Desc.]])&gt;0,"Found","Not Found")</f>
        <v>Found</v>
      </c>
    </row>
    <row r="2857" spans="2:20" x14ac:dyDescent="0.25">
      <c r="B2857" s="8" t="s">
        <v>5912</v>
      </c>
      <c r="C2857" s="9" t="s">
        <v>5913</v>
      </c>
      <c r="D2857" s="9" t="s">
        <v>5914</v>
      </c>
      <c r="E2857" s="10">
        <v>1</v>
      </c>
      <c r="F2857" s="9" t="s">
        <v>5072</v>
      </c>
      <c r="G2857" s="9" t="s">
        <v>1443</v>
      </c>
      <c r="H2857" s="11"/>
      <c r="I2857" s="12">
        <v>300</v>
      </c>
      <c r="J2857" s="12">
        <v>570</v>
      </c>
      <c r="K2857" s="12">
        <v>300</v>
      </c>
      <c r="L2857" s="12">
        <f t="array" ref="L2857">IFERROR(LOOKUP(2^15,SEARCH({"40A","63A","80A","100A","125A","160A","200A","250A","400A","630A","800A","1000A","1250A","1600A","2000A","2500A","3200A","4000A","5000A","6300A"},UPPER(D2857)),{40,63,80,100,125,160,200,250,400,630,800,1000,1250,1600,2000,2500,3200,4000,5000,6300}),0)</f>
        <v>5000</v>
      </c>
      <c r="M2857" s="9" t="str">
        <f t="shared" si="221"/>
        <v>Z-Unit Flat</v>
      </c>
      <c r="N2857" s="9" t="str">
        <f t="shared" si="222"/>
        <v>CU</v>
      </c>
      <c r="O2857" s="13" t="str">
        <f t="shared" si="223"/>
        <v>Silver</v>
      </c>
      <c r="P2857" s="9" t="str">
        <f t="shared" si="224"/>
        <v>PET</v>
      </c>
      <c r="Q2857" s="9" t="str">
        <f t="shared" si="225"/>
        <v>5</v>
      </c>
      <c r="R28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57" s="14" t="str">
        <f>IF(ProjectsDB[[#This Row],[Item Type]]="Straight Plug-In",_xlfn.TEXTJOIN("-",TRUE,M2857&amp;"-"&amp;_xlfn.LET(_xlpm.txt,ProjectsDB[[#This Row],[Assembly]],_xlpm.pos,FIND("SP",_xlpm.txt),_xlpm.pre,LEFT(_xlpm.txt,_xlpm.pos-1),IF(RIGHT(_xlpm.pre,3)="123","3PL",IF(RIGHT(_xlpm.pre,2)="12","2PL",IF(RIGHT(_xlpm.pre,1)="1","1PL","3PL")))),N2857,O2857,P2857,Q2857&amp;"W",R2857),_xlfn.TEXTJOIN("-",TRUE,M2857,N2857,O2857,P2857,Q2857&amp;"W",R2857))</f>
        <v>Z-Unit Flat-CU-Silver-PET-5W-2</v>
      </c>
      <c r="T2857" s="14" t="str">
        <f>IF(COUNTIF(Cycletime[Element Desc.],ProjectsDB[[#This Row],[Element Desc.]])&gt;0,"Found","Not Found")</f>
        <v>Found</v>
      </c>
    </row>
    <row r="2858" spans="2:20" x14ac:dyDescent="0.25">
      <c r="B2858" s="8" t="s">
        <v>5915</v>
      </c>
      <c r="C2858" s="9" t="s">
        <v>5916</v>
      </c>
      <c r="D2858" s="9" t="s">
        <v>5917</v>
      </c>
      <c r="E2858" s="10">
        <v>1</v>
      </c>
      <c r="F2858" s="9" t="s">
        <v>5072</v>
      </c>
      <c r="G2858" s="9" t="s">
        <v>1443</v>
      </c>
      <c r="H2858" s="11"/>
      <c r="I2858" s="12">
        <v>300</v>
      </c>
      <c r="J2858" s="12">
        <v>500</v>
      </c>
      <c r="K2858" s="12">
        <v>300</v>
      </c>
      <c r="L2858" s="12">
        <f t="array" ref="L2858">IFERROR(LOOKUP(2^15,SEARCH({"40A","63A","80A","100A","125A","160A","200A","250A","400A","630A","800A","1000A","1250A","1600A","2000A","2500A","3200A","4000A","5000A","6300A"},UPPER(D2858)),{40,63,80,100,125,160,200,250,400,630,800,1000,1250,1600,2000,2500,3200,4000,5000,6300}),0)</f>
        <v>5000</v>
      </c>
      <c r="M2858" s="9" t="str">
        <f t="shared" si="221"/>
        <v>Z-Unit Flat</v>
      </c>
      <c r="N2858" s="9" t="str">
        <f t="shared" si="222"/>
        <v>CU</v>
      </c>
      <c r="O2858" s="13" t="str">
        <f t="shared" si="223"/>
        <v>Silver</v>
      </c>
      <c r="P2858" s="9" t="str">
        <f t="shared" si="224"/>
        <v>PET</v>
      </c>
      <c r="Q2858" s="9" t="str">
        <f t="shared" si="225"/>
        <v>5</v>
      </c>
      <c r="R28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58" s="14" t="str">
        <f>IF(ProjectsDB[[#This Row],[Item Type]]="Straight Plug-In",_xlfn.TEXTJOIN("-",TRUE,M2858&amp;"-"&amp;_xlfn.LET(_xlpm.txt,ProjectsDB[[#This Row],[Assembly]],_xlpm.pos,FIND("SP",_xlpm.txt),_xlpm.pre,LEFT(_xlpm.txt,_xlpm.pos-1),IF(RIGHT(_xlpm.pre,3)="123","3PL",IF(RIGHT(_xlpm.pre,2)="12","2PL",IF(RIGHT(_xlpm.pre,1)="1","1PL","3PL")))),N2858,O2858,P2858,Q2858&amp;"W",R2858),_xlfn.TEXTJOIN("-",TRUE,M2858,N2858,O2858,P2858,Q2858&amp;"W",R2858))</f>
        <v>Z-Unit Flat-CU-Silver-PET-5W-2</v>
      </c>
      <c r="T2858" s="14" t="str">
        <f>IF(COUNTIF(Cycletime[Element Desc.],ProjectsDB[[#This Row],[Element Desc.]])&gt;0,"Found","Not Found")</f>
        <v>Found</v>
      </c>
    </row>
    <row r="2859" spans="2:20" x14ac:dyDescent="0.25">
      <c r="B2859" s="8" t="s">
        <v>5918</v>
      </c>
      <c r="C2859" s="9" t="s">
        <v>5092</v>
      </c>
      <c r="D2859" s="9" t="s">
        <v>5093</v>
      </c>
      <c r="E2859" s="10">
        <v>12</v>
      </c>
      <c r="F2859" s="9" t="s">
        <v>5072</v>
      </c>
      <c r="G2859" s="9" t="s">
        <v>52</v>
      </c>
      <c r="H2859" s="11"/>
      <c r="I2859" s="12">
        <v>3000</v>
      </c>
      <c r="J2859" s="12"/>
      <c r="K2859" s="12"/>
      <c r="L2859" s="12">
        <f t="array" ref="L2859">IFERROR(LOOKUP(2^15,SEARCH({"40A","63A","80A","100A","125A","160A","200A","250A","400A","630A","800A","1000A","1250A","1600A","2000A","2500A","3200A","4000A","5000A","6300A"},UPPER(D2859)),{40,63,80,100,125,160,200,250,400,630,800,1000,1250,1600,2000,2500,3200,4000,5000,6300}),0)</f>
        <v>2500</v>
      </c>
      <c r="M2859" s="9" t="str">
        <f t="shared" si="221"/>
        <v>Straight Feeder</v>
      </c>
      <c r="N2859" s="9" t="str">
        <f t="shared" si="222"/>
        <v>CU</v>
      </c>
      <c r="O2859" s="13" t="str">
        <f t="shared" si="223"/>
        <v>Silver</v>
      </c>
      <c r="P2859" s="9" t="str">
        <f t="shared" si="224"/>
        <v>Epoxy</v>
      </c>
      <c r="Q2859" s="9" t="str">
        <f t="shared" si="225"/>
        <v>5</v>
      </c>
      <c r="R28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59" s="14" t="str">
        <f>IF(ProjectsDB[[#This Row],[Item Type]]="Straight Plug-In",_xlfn.TEXTJOIN("-",TRUE,M2859&amp;"-"&amp;_xlfn.LET(_xlpm.txt,ProjectsDB[[#This Row],[Assembly]],_xlpm.pos,FIND("SP",_xlpm.txt),_xlpm.pre,LEFT(_xlpm.txt,_xlpm.pos-1),IF(RIGHT(_xlpm.pre,3)="123","3PL",IF(RIGHT(_xlpm.pre,2)="12","2PL",IF(RIGHT(_xlpm.pre,1)="1","1PL","3PL")))),N2859,O2859,P2859,Q2859&amp;"W",R2859),_xlfn.TEXTJOIN("-",TRUE,M2859,N2859,O2859,P2859,Q2859&amp;"W",R2859))</f>
        <v>Straight Feeder-CU-Silver-Epoxy-5W-1</v>
      </c>
      <c r="T2859" s="14" t="str">
        <f>IF(COUNTIF(Cycletime[Element Desc.],ProjectsDB[[#This Row],[Element Desc.]])&gt;0,"Found","Not Found")</f>
        <v>Found</v>
      </c>
    </row>
    <row r="2860" spans="2:20" x14ac:dyDescent="0.25">
      <c r="B2860" s="8" t="s">
        <v>5919</v>
      </c>
      <c r="C2860" s="9" t="s">
        <v>5173</v>
      </c>
      <c r="D2860" s="9" t="s">
        <v>5174</v>
      </c>
      <c r="E2860" s="10">
        <v>12</v>
      </c>
      <c r="F2860" s="9" t="s">
        <v>5072</v>
      </c>
      <c r="G2860" s="9" t="s">
        <v>52</v>
      </c>
      <c r="H2860" s="11"/>
      <c r="I2860" s="12"/>
      <c r="J2860" s="12"/>
      <c r="K2860" s="12"/>
      <c r="L2860" s="12">
        <f t="array" ref="L2860">IFERROR(LOOKUP(2^15,SEARCH({"40A","63A","80A","100A","125A","160A","200A","250A","400A","630A","800A","1000A","1250A","1600A","2000A","2500A","3200A","4000A","5000A","6300A"},UPPER(D2860)),{40,63,80,100,125,160,200,250,400,630,800,1000,1250,1600,2000,2500,3200,4000,5000,6300}),0)</f>
        <v>2500</v>
      </c>
      <c r="M2860" s="9" t="str">
        <f t="shared" si="221"/>
        <v>Joint Pack</v>
      </c>
      <c r="N2860" s="9" t="str">
        <f t="shared" si="222"/>
        <v>CU</v>
      </c>
      <c r="O2860" s="13" t="str">
        <f t="shared" si="223"/>
        <v>Silver</v>
      </c>
      <c r="P2860" s="9" t="str">
        <f t="shared" si="224"/>
        <v>None</v>
      </c>
      <c r="Q2860" s="9" t="str">
        <f t="shared" si="225"/>
        <v>5</v>
      </c>
      <c r="R28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60" s="14" t="str">
        <f>IF(ProjectsDB[[#This Row],[Item Type]]="Straight Plug-In",_xlfn.TEXTJOIN("-",TRUE,M2860&amp;"-"&amp;_xlfn.LET(_xlpm.txt,ProjectsDB[[#This Row],[Assembly]],_xlpm.pos,FIND("SP",_xlpm.txt),_xlpm.pre,LEFT(_xlpm.txt,_xlpm.pos-1),IF(RIGHT(_xlpm.pre,3)="123","3PL",IF(RIGHT(_xlpm.pre,2)="12","2PL",IF(RIGHT(_xlpm.pre,1)="1","1PL","3PL")))),N2860,O2860,P2860,Q2860&amp;"W",R2860),_xlfn.TEXTJOIN("-",TRUE,M2860,N2860,O2860,P2860,Q2860&amp;"W",R2860))</f>
        <v>Joint Pack-CU-Silver-None-5W-1</v>
      </c>
      <c r="T2860" s="14" t="str">
        <f>IF(COUNTIF(Cycletime[Element Desc.],ProjectsDB[[#This Row],[Element Desc.]])&gt;0,"Found","Not Found")</f>
        <v>Found</v>
      </c>
    </row>
    <row r="2861" spans="2:20" x14ac:dyDescent="0.25">
      <c r="B2861" s="8" t="s">
        <v>5920</v>
      </c>
      <c r="C2861" s="9" t="s">
        <v>5921</v>
      </c>
      <c r="D2861" s="9" t="s">
        <v>5922</v>
      </c>
      <c r="E2861" s="10">
        <v>3</v>
      </c>
      <c r="F2861" s="9" t="s">
        <v>5072</v>
      </c>
      <c r="G2861" s="9" t="s">
        <v>1577</v>
      </c>
      <c r="H2861" s="11"/>
      <c r="I2861" s="12"/>
      <c r="J2861" s="12">
        <v>5</v>
      </c>
      <c r="K2861" s="12"/>
      <c r="L2861" s="12">
        <f t="array" ref="L2861">IFERROR(LOOKUP(2^15,SEARCH({"40A","63A","80A","100A","125A","160A","200A","250A","400A","630A","800A","1000A","1250A","1600A","2000A","2500A","3200A","4000A","5000A","6300A"},UPPER(D2861)),{40,63,80,100,125,160,200,250,400,630,800,1000,1250,1600,2000,2500,3200,4000,5000,6300}),0)</f>
        <v>2000</v>
      </c>
      <c r="M2861" s="9" t="str">
        <f t="shared" si="221"/>
        <v>Wall Flange</v>
      </c>
      <c r="N2861" s="9" t="str">
        <f t="shared" si="222"/>
        <v>AL</v>
      </c>
      <c r="O2861" s="13" t="str">
        <f t="shared" si="223"/>
        <v>None</v>
      </c>
      <c r="P2861" s="9" t="str">
        <f t="shared" si="224"/>
        <v>None</v>
      </c>
      <c r="Q2861" s="9" t="str">
        <f t="shared" si="225"/>
        <v>0</v>
      </c>
      <c r="R28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61" s="14" t="str">
        <f>IF(ProjectsDB[[#This Row],[Item Type]]="Straight Plug-In",_xlfn.TEXTJOIN("-",TRUE,M2861&amp;"-"&amp;_xlfn.LET(_xlpm.txt,ProjectsDB[[#This Row],[Assembly]],_xlpm.pos,FIND("SP",_xlpm.txt),_xlpm.pre,LEFT(_xlpm.txt,_xlpm.pos-1),IF(RIGHT(_xlpm.pre,3)="123","3PL",IF(RIGHT(_xlpm.pre,2)="12","2PL",IF(RIGHT(_xlpm.pre,1)="1","1PL","3PL")))),N2861,O2861,P2861,Q2861&amp;"W",R2861),_xlfn.TEXTJOIN("-",TRUE,M2861,N2861,O2861,P2861,Q2861&amp;"W",R2861))</f>
        <v>Wall Flange-AL-None-None-0W-1</v>
      </c>
      <c r="T2861" s="14" t="str">
        <f>IF(COUNTIF(Cycletime[Element Desc.],ProjectsDB[[#This Row],[Element Desc.]])&gt;0,"Found","Not Found")</f>
        <v>Found</v>
      </c>
    </row>
    <row r="2862" spans="2:20" x14ac:dyDescent="0.25">
      <c r="B2862" s="8" t="s">
        <v>5923</v>
      </c>
      <c r="C2862" s="9" t="s">
        <v>75</v>
      </c>
      <c r="D2862" s="9" t="s">
        <v>76</v>
      </c>
      <c r="E2862" s="10">
        <v>3</v>
      </c>
      <c r="F2862" s="9" t="s">
        <v>5072</v>
      </c>
      <c r="G2862" s="9" t="s">
        <v>1577</v>
      </c>
      <c r="H2862" s="11"/>
      <c r="I2862" s="12"/>
      <c r="J2862" s="12">
        <v>5</v>
      </c>
      <c r="K2862" s="12"/>
      <c r="L2862" s="12">
        <f t="array" ref="L2862">IFERROR(LOOKUP(2^15,SEARCH({"40A","63A","80A","100A","125A","160A","200A","250A","400A","630A","800A","1000A","1250A","1600A","2000A","2500A","3200A","4000A","5000A","6300A"},UPPER(D2862)),{40,63,80,100,125,160,200,250,400,630,800,1000,1250,1600,2000,2500,3200,4000,5000,6300}),0)</f>
        <v>2500</v>
      </c>
      <c r="M2862" s="9" t="str">
        <f t="shared" si="221"/>
        <v>Wall Flange</v>
      </c>
      <c r="N2862" s="9" t="str">
        <f t="shared" si="222"/>
        <v>AL</v>
      </c>
      <c r="O2862" s="13" t="str">
        <f t="shared" si="223"/>
        <v>None</v>
      </c>
      <c r="P2862" s="9" t="str">
        <f t="shared" si="224"/>
        <v>None</v>
      </c>
      <c r="Q2862" s="9" t="str">
        <f t="shared" si="225"/>
        <v>0</v>
      </c>
      <c r="R28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62" s="14" t="str">
        <f>IF(ProjectsDB[[#This Row],[Item Type]]="Straight Plug-In",_xlfn.TEXTJOIN("-",TRUE,M2862&amp;"-"&amp;_xlfn.LET(_xlpm.txt,ProjectsDB[[#This Row],[Assembly]],_xlpm.pos,FIND("SP",_xlpm.txt),_xlpm.pre,LEFT(_xlpm.txt,_xlpm.pos-1),IF(RIGHT(_xlpm.pre,3)="123","3PL",IF(RIGHT(_xlpm.pre,2)="12","2PL",IF(RIGHT(_xlpm.pre,1)="1","1PL","3PL")))),N2862,O2862,P2862,Q2862&amp;"W",R2862),_xlfn.TEXTJOIN("-",TRUE,M2862,N2862,O2862,P2862,Q2862&amp;"W",R2862))</f>
        <v>Wall Flange-AL-None-None-0W-2</v>
      </c>
      <c r="T2862" s="14" t="str">
        <f>IF(COUNTIF(Cycletime[Element Desc.],ProjectsDB[[#This Row],[Element Desc.]])&gt;0,"Found","Not Found")</f>
        <v>Found</v>
      </c>
    </row>
    <row r="2863" spans="2:20" x14ac:dyDescent="0.25">
      <c r="B2863" s="8" t="s">
        <v>5924</v>
      </c>
      <c r="C2863" s="9" t="s">
        <v>1773</v>
      </c>
      <c r="D2863" s="9" t="s">
        <v>1774</v>
      </c>
      <c r="E2863" s="10">
        <v>1</v>
      </c>
      <c r="F2863" s="9" t="s">
        <v>5072</v>
      </c>
      <c r="G2863" s="9" t="s">
        <v>1577</v>
      </c>
      <c r="H2863" s="11"/>
      <c r="I2863" s="12">
        <v>100</v>
      </c>
      <c r="J2863" s="12"/>
      <c r="K2863" s="12"/>
      <c r="L2863" s="12">
        <f t="array" ref="L2863">IFERROR(LOOKUP(2^15,SEARCH({"40A","63A","80A","100A","125A","160A","200A","250A","400A","630A","800A","1000A","1250A","1600A","2000A","2500A","3200A","4000A","5000A","6300A"},UPPER(D2863)),{40,63,80,100,125,160,200,250,400,630,800,1000,1250,1600,2000,2500,3200,4000,5000,6300}),0)</f>
        <v>0</v>
      </c>
      <c r="M2863" s="9" t="str">
        <f t="shared" si="221"/>
        <v>Hanger Support</v>
      </c>
      <c r="N2863" s="9" t="str">
        <f t="shared" si="222"/>
        <v>SH</v>
      </c>
      <c r="O2863" s="13" t="str">
        <f t="shared" si="223"/>
        <v>None</v>
      </c>
      <c r="P2863" s="9" t="str">
        <f t="shared" si="224"/>
        <v>None</v>
      </c>
      <c r="Q2863" s="9" t="str">
        <f t="shared" si="225"/>
        <v>0</v>
      </c>
      <c r="R28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863" s="14" t="str">
        <f>IF(ProjectsDB[[#This Row],[Item Type]]="Straight Plug-In",_xlfn.TEXTJOIN("-",TRUE,M2863&amp;"-"&amp;_xlfn.LET(_xlpm.txt,ProjectsDB[[#This Row],[Assembly]],_xlpm.pos,FIND("SP",_xlpm.txt),_xlpm.pre,LEFT(_xlpm.txt,_xlpm.pos-1),IF(RIGHT(_xlpm.pre,3)="123","3PL",IF(RIGHT(_xlpm.pre,2)="12","2PL",IF(RIGHT(_xlpm.pre,1)="1","1PL","3PL")))),N2863,O2863,P2863,Q2863&amp;"W",R2863),_xlfn.TEXTJOIN("-",TRUE,M2863,N2863,O2863,P2863,Q2863&amp;"W",R2863))</f>
        <v>Hanger Support-SH-None-None-0W-0</v>
      </c>
      <c r="T2863" s="14" t="str">
        <f>IF(COUNTIF(Cycletime[Element Desc.],ProjectsDB[[#This Row],[Element Desc.]])&gt;0,"Found","Not Found")</f>
        <v>Found</v>
      </c>
    </row>
    <row r="2864" spans="2:20" x14ac:dyDescent="0.25">
      <c r="B2864" s="8" t="s">
        <v>5925</v>
      </c>
      <c r="C2864" s="9" t="s">
        <v>5402</v>
      </c>
      <c r="D2864" s="9" t="s">
        <v>5403</v>
      </c>
      <c r="E2864" s="10">
        <v>4</v>
      </c>
      <c r="F2864" s="9" t="s">
        <v>5072</v>
      </c>
      <c r="G2864" s="9" t="s">
        <v>1577</v>
      </c>
      <c r="H2864" s="11"/>
      <c r="I2864" s="12"/>
      <c r="J2864" s="12">
        <v>5</v>
      </c>
      <c r="K2864" s="12"/>
      <c r="L2864" s="12">
        <f t="array" ref="L2864">IFERROR(LOOKUP(2^15,SEARCH({"40A","63A","80A","100A","125A","160A","200A","250A","400A","630A","800A","1000A","1250A","1600A","2000A","2500A","3200A","4000A","5000A","6300A"},UPPER(D2864)),{40,63,80,100,125,160,200,250,400,630,800,1000,1250,1600,2000,2500,3200,4000,5000,6300}),0)</f>
        <v>3200</v>
      </c>
      <c r="M2864" s="9" t="str">
        <f t="shared" si="221"/>
        <v>Wall Flange</v>
      </c>
      <c r="N2864" s="9" t="str">
        <f t="shared" si="222"/>
        <v>AL</v>
      </c>
      <c r="O2864" s="13" t="str">
        <f t="shared" si="223"/>
        <v>None</v>
      </c>
      <c r="P2864" s="9" t="str">
        <f t="shared" si="224"/>
        <v>None</v>
      </c>
      <c r="Q2864" s="9" t="str">
        <f t="shared" si="225"/>
        <v>0</v>
      </c>
      <c r="R28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64" s="14" t="str">
        <f>IF(ProjectsDB[[#This Row],[Item Type]]="Straight Plug-In",_xlfn.TEXTJOIN("-",TRUE,M2864&amp;"-"&amp;_xlfn.LET(_xlpm.txt,ProjectsDB[[#This Row],[Assembly]],_xlpm.pos,FIND("SP",_xlpm.txt),_xlpm.pre,LEFT(_xlpm.txt,_xlpm.pos-1),IF(RIGHT(_xlpm.pre,3)="123","3PL",IF(RIGHT(_xlpm.pre,2)="12","2PL",IF(RIGHT(_xlpm.pre,1)="1","1PL","3PL")))),N2864,O2864,P2864,Q2864&amp;"W",R2864),_xlfn.TEXTJOIN("-",TRUE,M2864,N2864,O2864,P2864,Q2864&amp;"W",R2864))</f>
        <v>Wall Flange-AL-None-None-0W-2</v>
      </c>
      <c r="T2864" s="14" t="str">
        <f>IF(COUNTIF(Cycletime[Element Desc.],ProjectsDB[[#This Row],[Element Desc.]])&gt;0,"Found","Not Found")</f>
        <v>Found</v>
      </c>
    </row>
    <row r="2865" spans="2:20" x14ac:dyDescent="0.25">
      <c r="B2865" s="8" t="s">
        <v>5926</v>
      </c>
      <c r="C2865" s="9" t="s">
        <v>5643</v>
      </c>
      <c r="D2865" s="9" t="s">
        <v>5644</v>
      </c>
      <c r="E2865" s="10">
        <v>2</v>
      </c>
      <c r="F2865" s="9" t="s">
        <v>5072</v>
      </c>
      <c r="G2865" s="9" t="s">
        <v>1577</v>
      </c>
      <c r="H2865" s="11"/>
      <c r="I2865" s="12">
        <v>410</v>
      </c>
      <c r="J2865" s="12"/>
      <c r="K2865" s="12"/>
      <c r="L2865" s="12">
        <f t="array" ref="L2865">IFERROR(LOOKUP(2^15,SEARCH({"40A","63A","80A","100A","125A","160A","200A","250A","400A","630A","800A","1000A","1250A","1600A","2000A","2500A","3200A","4000A","5000A","6300A"},UPPER(D2865)),{40,63,80,100,125,160,200,250,400,630,800,1000,1250,1600,2000,2500,3200,4000,5000,6300}),0)</f>
        <v>3200</v>
      </c>
      <c r="M2865" s="9" t="str">
        <f t="shared" si="221"/>
        <v>Flexible Link</v>
      </c>
      <c r="N2865" s="9" t="str">
        <f t="shared" si="222"/>
        <v>CU</v>
      </c>
      <c r="O2865" s="13" t="str">
        <f t="shared" si="223"/>
        <v>None</v>
      </c>
      <c r="P2865" s="9" t="str">
        <f t="shared" si="224"/>
        <v>None</v>
      </c>
      <c r="Q2865" s="9" t="str">
        <f t="shared" si="225"/>
        <v>0</v>
      </c>
      <c r="R28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65" s="14" t="str">
        <f>IF(ProjectsDB[[#This Row],[Item Type]]="Straight Plug-In",_xlfn.TEXTJOIN("-",TRUE,M2865&amp;"-"&amp;_xlfn.LET(_xlpm.txt,ProjectsDB[[#This Row],[Assembly]],_xlpm.pos,FIND("SP",_xlpm.txt),_xlpm.pre,LEFT(_xlpm.txt,_xlpm.pos-1),IF(RIGHT(_xlpm.pre,3)="123","3PL",IF(RIGHT(_xlpm.pre,2)="12","2PL",IF(RIGHT(_xlpm.pre,1)="1","1PL","3PL")))),N2865,O2865,P2865,Q2865&amp;"W",R2865),_xlfn.TEXTJOIN("-",TRUE,M2865,N2865,O2865,P2865,Q2865&amp;"W",R2865))</f>
        <v>Flexible Link-CU-None-None-0W-2</v>
      </c>
      <c r="T2865" s="14" t="str">
        <f>IF(COUNTIF(Cycletime[Element Desc.],ProjectsDB[[#This Row],[Element Desc.]])&gt;0,"Found","Not Found")</f>
        <v>Found</v>
      </c>
    </row>
    <row r="2866" spans="2:20" x14ac:dyDescent="0.25">
      <c r="B2866" s="8" t="s">
        <v>5927</v>
      </c>
      <c r="C2866" s="9" t="s">
        <v>5928</v>
      </c>
      <c r="D2866" s="9" t="s">
        <v>5929</v>
      </c>
      <c r="E2866" s="10">
        <v>45</v>
      </c>
      <c r="F2866" s="9" t="s">
        <v>5072</v>
      </c>
      <c r="G2866" s="9" t="s">
        <v>1577</v>
      </c>
      <c r="H2866" s="11"/>
      <c r="I2866" s="12">
        <v>66</v>
      </c>
      <c r="J2866" s="12"/>
      <c r="K2866" s="12"/>
      <c r="L2866" s="12">
        <f t="array" ref="L2866">IFERROR(LOOKUP(2^15,SEARCH({"40A","63A","80A","100A","125A","160A","200A","250A","400A","630A","800A","1000A","1250A","1600A","2000A","2500A","3200A","4000A","5000A","6300A"},UPPER(D2866)),{40,63,80,100,125,160,200,250,400,630,800,1000,1250,1600,2000,2500,3200,4000,5000,6300}),0)</f>
        <v>0</v>
      </c>
      <c r="M2866" s="9" t="str">
        <f t="shared" si="221"/>
        <v>Joint Pack Cover</v>
      </c>
      <c r="N2866" s="9" t="str">
        <f t="shared" si="222"/>
        <v>CU</v>
      </c>
      <c r="O2866" s="13" t="str">
        <f t="shared" si="223"/>
        <v>None</v>
      </c>
      <c r="P2866" s="9" t="str">
        <f t="shared" si="224"/>
        <v>None</v>
      </c>
      <c r="Q2866" s="9" t="str">
        <f t="shared" si="225"/>
        <v>0</v>
      </c>
      <c r="R28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66" s="14" t="str">
        <f>IF(ProjectsDB[[#This Row],[Item Type]]="Straight Plug-In",_xlfn.TEXTJOIN("-",TRUE,M2866&amp;"-"&amp;_xlfn.LET(_xlpm.txt,ProjectsDB[[#This Row],[Assembly]],_xlpm.pos,FIND("SP",_xlpm.txt),_xlpm.pre,LEFT(_xlpm.txt,_xlpm.pos-1),IF(RIGHT(_xlpm.pre,3)="123","3PL",IF(RIGHT(_xlpm.pre,2)="12","2PL",IF(RIGHT(_xlpm.pre,1)="1","1PL","3PL")))),N2866,O2866,P2866,Q2866&amp;"W",R2866),_xlfn.TEXTJOIN("-",TRUE,M2866,N2866,O2866,P2866,Q2866&amp;"W",R2866))</f>
        <v>Joint Pack Cover-CU-None-None-0W-1</v>
      </c>
      <c r="T2866" s="14" t="str">
        <f>IF(COUNTIF(Cycletime[Element Desc.],ProjectsDB[[#This Row],[Element Desc.]])&gt;0,"Found","Not Found")</f>
        <v>Found</v>
      </c>
    </row>
    <row r="2867" spans="2:20" x14ac:dyDescent="0.25">
      <c r="B2867" s="8" t="s">
        <v>5930</v>
      </c>
      <c r="C2867" s="9" t="s">
        <v>5070</v>
      </c>
      <c r="D2867" s="9" t="s">
        <v>5071</v>
      </c>
      <c r="E2867" s="10">
        <v>39</v>
      </c>
      <c r="F2867" s="9" t="s">
        <v>5072</v>
      </c>
      <c r="G2867" s="9" t="s">
        <v>1577</v>
      </c>
      <c r="H2867" s="11"/>
      <c r="I2867" s="12">
        <v>66</v>
      </c>
      <c r="J2867" s="12"/>
      <c r="K2867" s="12"/>
      <c r="L2867" s="12">
        <f t="array" ref="L2867">IFERROR(LOOKUP(2^15,SEARCH({"40A","63A","80A","100A","125A","160A","200A","250A","400A","630A","800A","1000A","1250A","1600A","2000A","2500A","3200A","4000A","5000A","6300A"},UPPER(D2867)),{40,63,80,100,125,160,200,250,400,630,800,1000,1250,1600,2000,2500,3200,4000,5000,6300}),0)</f>
        <v>0</v>
      </c>
      <c r="M2867" s="9" t="str">
        <f t="shared" si="221"/>
        <v>Joint Pack Cover</v>
      </c>
      <c r="N2867" s="9" t="str">
        <f t="shared" si="222"/>
        <v>CU</v>
      </c>
      <c r="O2867" s="13" t="str">
        <f t="shared" si="223"/>
        <v>None</v>
      </c>
      <c r="P2867" s="9" t="str">
        <f t="shared" si="224"/>
        <v>None</v>
      </c>
      <c r="Q2867" s="9" t="str">
        <f t="shared" si="225"/>
        <v>0</v>
      </c>
      <c r="R28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67" s="14" t="str">
        <f>IF(ProjectsDB[[#This Row],[Item Type]]="Straight Plug-In",_xlfn.TEXTJOIN("-",TRUE,M2867&amp;"-"&amp;_xlfn.LET(_xlpm.txt,ProjectsDB[[#This Row],[Assembly]],_xlpm.pos,FIND("SP",_xlpm.txt),_xlpm.pre,LEFT(_xlpm.txt,_xlpm.pos-1),IF(RIGHT(_xlpm.pre,3)="123","3PL",IF(RIGHT(_xlpm.pre,2)="12","2PL",IF(RIGHT(_xlpm.pre,1)="1","1PL","3PL")))),N2867,O2867,P2867,Q2867&amp;"W",R2867),_xlfn.TEXTJOIN("-",TRUE,M2867,N2867,O2867,P2867,Q2867&amp;"W",R2867))</f>
        <v>Joint Pack Cover-CU-None-None-0W-1</v>
      </c>
      <c r="T2867" s="14" t="str">
        <f>IF(COUNTIF(Cycletime[Element Desc.],ProjectsDB[[#This Row],[Element Desc.]])&gt;0,"Found","Not Found")</f>
        <v>Found</v>
      </c>
    </row>
    <row r="2868" spans="2:20" x14ac:dyDescent="0.25">
      <c r="B2868" s="8" t="s">
        <v>5931</v>
      </c>
      <c r="C2868" s="9" t="s">
        <v>5074</v>
      </c>
      <c r="D2868" s="9" t="s">
        <v>5075</v>
      </c>
      <c r="E2868" s="10">
        <v>106</v>
      </c>
      <c r="F2868" s="9" t="s">
        <v>5072</v>
      </c>
      <c r="G2868" s="9" t="s">
        <v>1577</v>
      </c>
      <c r="H2868" s="11"/>
      <c r="I2868" s="12">
        <v>66</v>
      </c>
      <c r="J2868" s="12"/>
      <c r="K2868" s="12"/>
      <c r="L2868" s="12">
        <f t="array" ref="L2868">IFERROR(LOOKUP(2^15,SEARCH({"40A","63A","80A","100A","125A","160A","200A","250A","400A","630A","800A","1000A","1250A","1600A","2000A","2500A","3200A","4000A","5000A","6300A"},UPPER(D2868)),{40,63,80,100,125,160,200,250,400,630,800,1000,1250,1600,2000,2500,3200,4000,5000,6300}),0)</f>
        <v>0</v>
      </c>
      <c r="M2868" s="9" t="str">
        <f t="shared" si="221"/>
        <v>Joint Pack Cover</v>
      </c>
      <c r="N2868" s="9" t="str">
        <f t="shared" si="222"/>
        <v>CU</v>
      </c>
      <c r="O2868" s="13" t="str">
        <f t="shared" si="223"/>
        <v>None</v>
      </c>
      <c r="P2868" s="9" t="str">
        <f t="shared" si="224"/>
        <v>None</v>
      </c>
      <c r="Q2868" s="9" t="str">
        <f t="shared" si="225"/>
        <v>0</v>
      </c>
      <c r="R28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868" s="14" t="str">
        <f>IF(ProjectsDB[[#This Row],[Item Type]]="Straight Plug-In",_xlfn.TEXTJOIN("-",TRUE,M2868&amp;"-"&amp;_xlfn.LET(_xlpm.txt,ProjectsDB[[#This Row],[Assembly]],_xlpm.pos,FIND("SP",_xlpm.txt),_xlpm.pre,LEFT(_xlpm.txt,_xlpm.pos-1),IF(RIGHT(_xlpm.pre,3)="123","3PL",IF(RIGHT(_xlpm.pre,2)="12","2PL",IF(RIGHT(_xlpm.pre,1)="1","1PL","3PL")))),N2868,O2868,P2868,Q2868&amp;"W",R2868),_xlfn.TEXTJOIN("-",TRUE,M2868,N2868,O2868,P2868,Q2868&amp;"W",R2868))</f>
        <v>Joint Pack Cover-CU-None-None-0W-1</v>
      </c>
      <c r="T2868" s="14" t="str">
        <f>IF(COUNTIF(Cycletime[Element Desc.],ProjectsDB[[#This Row],[Element Desc.]])&gt;0,"Found","Not Found")</f>
        <v>Found</v>
      </c>
    </row>
    <row r="2869" spans="2:20" x14ac:dyDescent="0.25">
      <c r="B2869" s="8" t="s">
        <v>5932</v>
      </c>
      <c r="C2869" s="9" t="s">
        <v>5322</v>
      </c>
      <c r="D2869" s="9" t="s">
        <v>5323</v>
      </c>
      <c r="E2869" s="10">
        <v>2</v>
      </c>
      <c r="F2869" s="9" t="s">
        <v>5072</v>
      </c>
      <c r="G2869" s="9" t="s">
        <v>1577</v>
      </c>
      <c r="H2869" s="11"/>
      <c r="I2869" s="12">
        <v>425</v>
      </c>
      <c r="J2869" s="12"/>
      <c r="K2869" s="12"/>
      <c r="L2869" s="12">
        <f t="array" ref="L2869">IFERROR(LOOKUP(2^15,SEARCH({"40A","63A","80A","100A","125A","160A","200A","250A","400A","630A","800A","1000A","1250A","1600A","2000A","2500A","3200A","4000A","5000A","6300A"},UPPER(D2869)),{40,63,80,100,125,160,200,250,400,630,800,1000,1250,1600,2000,2500,3200,4000,5000,6300}),0)</f>
        <v>3200</v>
      </c>
      <c r="M2869" s="9" t="str">
        <f t="shared" si="221"/>
        <v>Flange Straight</v>
      </c>
      <c r="N2869" s="9" t="str">
        <f t="shared" si="222"/>
        <v>CU</v>
      </c>
      <c r="O2869" s="13" t="str">
        <f t="shared" si="223"/>
        <v>Silver</v>
      </c>
      <c r="P2869" s="9" t="str">
        <f t="shared" si="224"/>
        <v>Epoxy</v>
      </c>
      <c r="Q2869" s="9" t="str">
        <f t="shared" si="225"/>
        <v>5</v>
      </c>
      <c r="R28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69" s="14" t="str">
        <f>IF(ProjectsDB[[#This Row],[Item Type]]="Straight Plug-In",_xlfn.TEXTJOIN("-",TRUE,M2869&amp;"-"&amp;_xlfn.LET(_xlpm.txt,ProjectsDB[[#This Row],[Assembly]],_xlpm.pos,FIND("SP",_xlpm.txt),_xlpm.pre,LEFT(_xlpm.txt,_xlpm.pos-1),IF(RIGHT(_xlpm.pre,3)="123","3PL",IF(RIGHT(_xlpm.pre,2)="12","2PL",IF(RIGHT(_xlpm.pre,1)="1","1PL","3PL")))),N2869,O2869,P2869,Q2869&amp;"W",R2869),_xlfn.TEXTJOIN("-",TRUE,M2869,N2869,O2869,P2869,Q2869&amp;"W",R2869))</f>
        <v>Flange Straight-CU-Silver-Epoxy-5W-2</v>
      </c>
      <c r="T2869" s="14" t="str">
        <f>IF(COUNTIF(Cycletime[Element Desc.],ProjectsDB[[#This Row],[Element Desc.]])&gt;0,"Found","Not Found")</f>
        <v>Found</v>
      </c>
    </row>
    <row r="2870" spans="2:20" x14ac:dyDescent="0.25">
      <c r="B2870" s="8" t="s">
        <v>5933</v>
      </c>
      <c r="C2870" s="9" t="s">
        <v>5934</v>
      </c>
      <c r="D2870" s="9" t="s">
        <v>5935</v>
      </c>
      <c r="E2870" s="10">
        <v>2</v>
      </c>
      <c r="F2870" s="9" t="s">
        <v>5072</v>
      </c>
      <c r="G2870" s="9" t="s">
        <v>1577</v>
      </c>
      <c r="H2870" s="11"/>
      <c r="I2870" s="12">
        <v>300</v>
      </c>
      <c r="J2870" s="12">
        <v>300</v>
      </c>
      <c r="K2870" s="12"/>
      <c r="L2870" s="12">
        <f t="array" ref="L2870">IFERROR(LOOKUP(2^15,SEARCH({"40A","63A","80A","100A","125A","160A","200A","250A","400A","630A","800A","1000A","1250A","1600A","2000A","2500A","3200A","4000A","5000A","6300A"},UPPER(D2870)),{40,63,80,100,125,160,200,250,400,630,800,1000,1250,1600,2000,2500,3200,4000,5000,6300}),0)</f>
        <v>3200</v>
      </c>
      <c r="M2870" s="9" t="str">
        <f t="shared" si="221"/>
        <v>Elbow Flat</v>
      </c>
      <c r="N2870" s="9" t="str">
        <f t="shared" si="222"/>
        <v>CU</v>
      </c>
      <c r="O2870" s="13" t="str">
        <f t="shared" si="223"/>
        <v>Silver</v>
      </c>
      <c r="P2870" s="9" t="str">
        <f t="shared" si="224"/>
        <v>Epoxy</v>
      </c>
      <c r="Q2870" s="9" t="str">
        <f t="shared" si="225"/>
        <v>5</v>
      </c>
      <c r="R28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70" s="14" t="str">
        <f>IF(ProjectsDB[[#This Row],[Item Type]]="Straight Plug-In",_xlfn.TEXTJOIN("-",TRUE,M2870&amp;"-"&amp;_xlfn.LET(_xlpm.txt,ProjectsDB[[#This Row],[Assembly]],_xlpm.pos,FIND("SP",_xlpm.txt),_xlpm.pre,LEFT(_xlpm.txt,_xlpm.pos-1),IF(RIGHT(_xlpm.pre,3)="123","3PL",IF(RIGHT(_xlpm.pre,2)="12","2PL",IF(RIGHT(_xlpm.pre,1)="1","1PL","3PL")))),N2870,O2870,P2870,Q2870&amp;"W",R2870),_xlfn.TEXTJOIN("-",TRUE,M2870,N2870,O2870,P2870,Q2870&amp;"W",R2870))</f>
        <v>Elbow Flat-CU-Silver-Epoxy-5W-2</v>
      </c>
      <c r="T2870" s="14" t="str">
        <f>IF(COUNTIF(Cycletime[Element Desc.],ProjectsDB[[#This Row],[Element Desc.]])&gt;0,"Found","Not Found")</f>
        <v>Found</v>
      </c>
    </row>
    <row r="2871" spans="2:20" x14ac:dyDescent="0.25">
      <c r="B2871" s="8" t="s">
        <v>5936</v>
      </c>
      <c r="C2871" s="9" t="s">
        <v>5937</v>
      </c>
      <c r="D2871" s="9" t="s">
        <v>5938</v>
      </c>
      <c r="E2871" s="10">
        <v>1</v>
      </c>
      <c r="F2871" s="9" t="s">
        <v>5072</v>
      </c>
      <c r="G2871" s="9" t="s">
        <v>1577</v>
      </c>
      <c r="H2871" s="11"/>
      <c r="I2871" s="12">
        <v>1420</v>
      </c>
      <c r="J2871" s="12"/>
      <c r="K2871" s="12"/>
      <c r="L2871" s="12">
        <f t="array" ref="L2871">IFERROR(LOOKUP(2^15,SEARCH({"40A","63A","80A","100A","125A","160A","200A","250A","400A","630A","800A","1000A","1250A","1600A","2000A","2500A","3200A","4000A","5000A","6300A"},UPPER(D2871)),{40,63,80,100,125,160,200,250,400,630,800,1000,1250,1600,2000,2500,3200,4000,5000,6300}),0)</f>
        <v>3200</v>
      </c>
      <c r="M2871" s="9" t="str">
        <f t="shared" si="221"/>
        <v>Straight Feeder</v>
      </c>
      <c r="N2871" s="9" t="str">
        <f t="shared" si="222"/>
        <v>CU</v>
      </c>
      <c r="O2871" s="13" t="str">
        <f t="shared" si="223"/>
        <v>Silver</v>
      </c>
      <c r="P2871" s="9" t="str">
        <f t="shared" si="224"/>
        <v>Epoxy</v>
      </c>
      <c r="Q2871" s="9" t="str">
        <f t="shared" si="225"/>
        <v>5</v>
      </c>
      <c r="R28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71" s="14" t="str">
        <f>IF(ProjectsDB[[#This Row],[Item Type]]="Straight Plug-In",_xlfn.TEXTJOIN("-",TRUE,M2871&amp;"-"&amp;_xlfn.LET(_xlpm.txt,ProjectsDB[[#This Row],[Assembly]],_xlpm.pos,FIND("SP",_xlpm.txt),_xlpm.pre,LEFT(_xlpm.txt,_xlpm.pos-1),IF(RIGHT(_xlpm.pre,3)="123","3PL",IF(RIGHT(_xlpm.pre,2)="12","2PL",IF(RIGHT(_xlpm.pre,1)="1","1PL","3PL")))),N2871,O2871,P2871,Q2871&amp;"W",R2871),_xlfn.TEXTJOIN("-",TRUE,M2871,N2871,O2871,P2871,Q2871&amp;"W",R2871))</f>
        <v>Straight Feeder-CU-Silver-Epoxy-5W-2</v>
      </c>
      <c r="T2871" s="14" t="str">
        <f>IF(COUNTIF(Cycletime[Element Desc.],ProjectsDB[[#This Row],[Element Desc.]])&gt;0,"Found","Not Found")</f>
        <v>Found</v>
      </c>
    </row>
    <row r="2872" spans="2:20" x14ac:dyDescent="0.25">
      <c r="B2872" s="8" t="s">
        <v>5939</v>
      </c>
      <c r="C2872" s="9" t="s">
        <v>5345</v>
      </c>
      <c r="D2872" s="9" t="s">
        <v>5346</v>
      </c>
      <c r="E2872" s="10">
        <v>2</v>
      </c>
      <c r="F2872" s="9" t="s">
        <v>5072</v>
      </c>
      <c r="G2872" s="9" t="s">
        <v>1577</v>
      </c>
      <c r="H2872" s="11"/>
      <c r="I2872" s="12">
        <v>430</v>
      </c>
      <c r="J2872" s="12">
        <v>430</v>
      </c>
      <c r="K2872" s="12"/>
      <c r="L2872" s="12">
        <f t="array" ref="L2872">IFERROR(LOOKUP(2^15,SEARCH({"40A","63A","80A","100A","125A","160A","200A","250A","400A","630A","800A","1000A","1250A","1600A","2000A","2500A","3200A","4000A","5000A","6300A"},UPPER(D2872)),{40,63,80,100,125,160,200,250,400,630,800,1000,1250,1600,2000,2500,3200,4000,5000,6300}),0)</f>
        <v>3200</v>
      </c>
      <c r="M2872" s="9" t="str">
        <f t="shared" si="221"/>
        <v>Elbow Edge</v>
      </c>
      <c r="N2872" s="9" t="str">
        <f t="shared" si="222"/>
        <v>CU</v>
      </c>
      <c r="O2872" s="13" t="str">
        <f t="shared" si="223"/>
        <v>Silver</v>
      </c>
      <c r="P2872" s="9" t="str">
        <f t="shared" si="224"/>
        <v>Epoxy</v>
      </c>
      <c r="Q2872" s="9" t="str">
        <f t="shared" si="225"/>
        <v>5</v>
      </c>
      <c r="R28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72" s="14" t="str">
        <f>IF(ProjectsDB[[#This Row],[Item Type]]="Straight Plug-In",_xlfn.TEXTJOIN("-",TRUE,M2872&amp;"-"&amp;_xlfn.LET(_xlpm.txt,ProjectsDB[[#This Row],[Assembly]],_xlpm.pos,FIND("SP",_xlpm.txt),_xlpm.pre,LEFT(_xlpm.txt,_xlpm.pos-1),IF(RIGHT(_xlpm.pre,3)="123","3PL",IF(RIGHT(_xlpm.pre,2)="12","2PL",IF(RIGHT(_xlpm.pre,1)="1","1PL","3PL")))),N2872,O2872,P2872,Q2872&amp;"W",R2872),_xlfn.TEXTJOIN("-",TRUE,M2872,N2872,O2872,P2872,Q2872&amp;"W",R2872))</f>
        <v>Elbow Edge-CU-Silver-Epoxy-5W-2</v>
      </c>
      <c r="T2872" s="14" t="str">
        <f>IF(COUNTIF(Cycletime[Element Desc.],ProjectsDB[[#This Row],[Element Desc.]])&gt;0,"Found","Not Found")</f>
        <v>Found</v>
      </c>
    </row>
    <row r="2873" spans="2:20" x14ac:dyDescent="0.25">
      <c r="B2873" s="8" t="s">
        <v>5940</v>
      </c>
      <c r="C2873" s="9" t="s">
        <v>5342</v>
      </c>
      <c r="D2873" s="9" t="s">
        <v>5343</v>
      </c>
      <c r="E2873" s="10">
        <v>1</v>
      </c>
      <c r="F2873" s="9" t="s">
        <v>5072</v>
      </c>
      <c r="G2873" s="9" t="s">
        <v>1577</v>
      </c>
      <c r="H2873" s="11"/>
      <c r="I2873" s="12">
        <v>2000</v>
      </c>
      <c r="J2873" s="12"/>
      <c r="K2873" s="12"/>
      <c r="L2873" s="12">
        <f t="array" ref="L2873">IFERROR(LOOKUP(2^15,SEARCH({"40A","63A","80A","100A","125A","160A","200A","250A","400A","630A","800A","1000A","1250A","1600A","2000A","2500A","3200A","4000A","5000A","6300A"},UPPER(D2873)),{40,63,80,100,125,160,200,250,400,630,800,1000,1250,1600,2000,2500,3200,4000,5000,6300}),0)</f>
        <v>3200</v>
      </c>
      <c r="M2873" s="9" t="str">
        <f t="shared" si="221"/>
        <v>Straight Feeder</v>
      </c>
      <c r="N2873" s="9" t="str">
        <f t="shared" si="222"/>
        <v>CU</v>
      </c>
      <c r="O2873" s="13" t="str">
        <f t="shared" si="223"/>
        <v>Silver</v>
      </c>
      <c r="P2873" s="9" t="str">
        <f t="shared" si="224"/>
        <v>Epoxy</v>
      </c>
      <c r="Q2873" s="9" t="str">
        <f t="shared" si="225"/>
        <v>5</v>
      </c>
      <c r="R28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73" s="14" t="str">
        <f>IF(ProjectsDB[[#This Row],[Item Type]]="Straight Plug-In",_xlfn.TEXTJOIN("-",TRUE,M2873&amp;"-"&amp;_xlfn.LET(_xlpm.txt,ProjectsDB[[#This Row],[Assembly]],_xlpm.pos,FIND("SP",_xlpm.txt),_xlpm.pre,LEFT(_xlpm.txt,_xlpm.pos-1),IF(RIGHT(_xlpm.pre,3)="123","3PL",IF(RIGHT(_xlpm.pre,2)="12","2PL",IF(RIGHT(_xlpm.pre,1)="1","1PL","3PL")))),N2873,O2873,P2873,Q2873&amp;"W",R2873),_xlfn.TEXTJOIN("-",TRUE,M2873,N2873,O2873,P2873,Q2873&amp;"W",R2873))</f>
        <v>Straight Feeder-CU-Silver-Epoxy-5W-2</v>
      </c>
      <c r="T2873" s="14" t="str">
        <f>IF(COUNTIF(Cycletime[Element Desc.],ProjectsDB[[#This Row],[Element Desc.]])&gt;0,"Found","Not Found")</f>
        <v>Found</v>
      </c>
    </row>
    <row r="2874" spans="2:20" x14ac:dyDescent="0.25">
      <c r="B2874" s="8" t="s">
        <v>5941</v>
      </c>
      <c r="C2874" s="9" t="s">
        <v>5325</v>
      </c>
      <c r="D2874" s="9" t="s">
        <v>5326</v>
      </c>
      <c r="E2874" s="10">
        <v>2</v>
      </c>
      <c r="F2874" s="9" t="s">
        <v>5072</v>
      </c>
      <c r="G2874" s="9" t="s">
        <v>1577</v>
      </c>
      <c r="H2874" s="11"/>
      <c r="I2874" s="12">
        <v>3000</v>
      </c>
      <c r="J2874" s="12"/>
      <c r="K2874" s="12"/>
      <c r="L2874" s="12">
        <f t="array" ref="L2874">IFERROR(LOOKUP(2^15,SEARCH({"40A","63A","80A","100A","125A","160A","200A","250A","400A","630A","800A","1000A","1250A","1600A","2000A","2500A","3200A","4000A","5000A","6300A"},UPPER(D2874)),{40,63,80,100,125,160,200,250,400,630,800,1000,1250,1600,2000,2500,3200,4000,5000,6300}),0)</f>
        <v>3200</v>
      </c>
      <c r="M2874" s="9" t="str">
        <f t="shared" si="221"/>
        <v>Straight Feeder</v>
      </c>
      <c r="N2874" s="9" t="str">
        <f t="shared" si="222"/>
        <v>CU</v>
      </c>
      <c r="O2874" s="13" t="str">
        <f t="shared" si="223"/>
        <v>Silver</v>
      </c>
      <c r="P2874" s="9" t="str">
        <f t="shared" si="224"/>
        <v>Epoxy</v>
      </c>
      <c r="Q2874" s="9" t="str">
        <f t="shared" si="225"/>
        <v>5</v>
      </c>
      <c r="R28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74" s="14" t="str">
        <f>IF(ProjectsDB[[#This Row],[Item Type]]="Straight Plug-In",_xlfn.TEXTJOIN("-",TRUE,M2874&amp;"-"&amp;_xlfn.LET(_xlpm.txt,ProjectsDB[[#This Row],[Assembly]],_xlpm.pos,FIND("SP",_xlpm.txt),_xlpm.pre,LEFT(_xlpm.txt,_xlpm.pos-1),IF(RIGHT(_xlpm.pre,3)="123","3PL",IF(RIGHT(_xlpm.pre,2)="12","2PL",IF(RIGHT(_xlpm.pre,1)="1","1PL","3PL")))),N2874,O2874,P2874,Q2874&amp;"W",R2874),_xlfn.TEXTJOIN("-",TRUE,M2874,N2874,O2874,P2874,Q2874&amp;"W",R2874))</f>
        <v>Straight Feeder-CU-Silver-Epoxy-5W-2</v>
      </c>
      <c r="T2874" s="14" t="str">
        <f>IF(COUNTIF(Cycletime[Element Desc.],ProjectsDB[[#This Row],[Element Desc.]])&gt;0,"Found","Not Found")</f>
        <v>Found</v>
      </c>
    </row>
    <row r="2875" spans="2:20" x14ac:dyDescent="0.25">
      <c r="B2875" s="8" t="s">
        <v>5942</v>
      </c>
      <c r="C2875" s="9" t="s">
        <v>5334</v>
      </c>
      <c r="D2875" s="9" t="s">
        <v>5335</v>
      </c>
      <c r="E2875" s="10">
        <v>9</v>
      </c>
      <c r="F2875" s="9" t="s">
        <v>5072</v>
      </c>
      <c r="G2875" s="9" t="s">
        <v>1577</v>
      </c>
      <c r="H2875" s="11"/>
      <c r="I2875" s="12">
        <v>55</v>
      </c>
      <c r="J2875" s="12"/>
      <c r="K2875" s="12"/>
      <c r="L2875" s="12">
        <f t="array" ref="L2875">IFERROR(LOOKUP(2^15,SEARCH({"40A","63A","80A","100A","125A","160A","200A","250A","400A","630A","800A","1000A","1250A","1600A","2000A","2500A","3200A","4000A","5000A","6300A"},UPPER(D2875)),{40,63,80,100,125,160,200,250,400,630,800,1000,1250,1600,2000,2500,3200,4000,5000,6300}),0)</f>
        <v>3200</v>
      </c>
      <c r="M2875" s="9" t="str">
        <f t="shared" si="221"/>
        <v>Joint Pack</v>
      </c>
      <c r="N2875" s="9" t="str">
        <f t="shared" si="222"/>
        <v>CU</v>
      </c>
      <c r="O2875" s="13" t="str">
        <f t="shared" si="223"/>
        <v>Silver</v>
      </c>
      <c r="P2875" s="9" t="str">
        <f t="shared" si="224"/>
        <v>None</v>
      </c>
      <c r="Q2875" s="9" t="str">
        <f t="shared" si="225"/>
        <v>5</v>
      </c>
      <c r="R28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75" s="14" t="str">
        <f>IF(ProjectsDB[[#This Row],[Item Type]]="Straight Plug-In",_xlfn.TEXTJOIN("-",TRUE,M2875&amp;"-"&amp;_xlfn.LET(_xlpm.txt,ProjectsDB[[#This Row],[Assembly]],_xlpm.pos,FIND("SP",_xlpm.txt),_xlpm.pre,LEFT(_xlpm.txt,_xlpm.pos-1),IF(RIGHT(_xlpm.pre,3)="123","3PL",IF(RIGHT(_xlpm.pre,2)="12","2PL",IF(RIGHT(_xlpm.pre,1)="1","1PL","3PL")))),N2875,O2875,P2875,Q2875&amp;"W",R2875),_xlfn.TEXTJOIN("-",TRUE,M2875,N2875,O2875,P2875,Q2875&amp;"W",R2875))</f>
        <v>Joint Pack-CU-Silver-None-5W-2</v>
      </c>
      <c r="T2875" s="14" t="str">
        <f>IF(COUNTIF(Cycletime[Element Desc.],ProjectsDB[[#This Row],[Element Desc.]])&gt;0,"Found","Not Found")</f>
        <v>Found</v>
      </c>
    </row>
    <row r="2876" spans="2:20" x14ac:dyDescent="0.25">
      <c r="B2876" s="8" t="s">
        <v>5943</v>
      </c>
      <c r="C2876" s="9" t="s">
        <v>5322</v>
      </c>
      <c r="D2876" s="9" t="s">
        <v>5323</v>
      </c>
      <c r="E2876" s="10">
        <v>2</v>
      </c>
      <c r="F2876" s="9" t="s">
        <v>5072</v>
      </c>
      <c r="G2876" s="9" t="s">
        <v>1577</v>
      </c>
      <c r="H2876" s="11"/>
      <c r="I2876" s="12">
        <v>425</v>
      </c>
      <c r="J2876" s="12"/>
      <c r="K2876" s="12"/>
      <c r="L2876" s="12">
        <f t="array" ref="L2876">IFERROR(LOOKUP(2^15,SEARCH({"40A","63A","80A","100A","125A","160A","200A","250A","400A","630A","800A","1000A","1250A","1600A","2000A","2500A","3200A","4000A","5000A","6300A"},UPPER(D2876)),{40,63,80,100,125,160,200,250,400,630,800,1000,1250,1600,2000,2500,3200,4000,5000,6300}),0)</f>
        <v>3200</v>
      </c>
      <c r="M2876" s="9" t="str">
        <f t="shared" si="221"/>
        <v>Flange Straight</v>
      </c>
      <c r="N2876" s="9" t="str">
        <f t="shared" si="222"/>
        <v>CU</v>
      </c>
      <c r="O2876" s="13" t="str">
        <f t="shared" si="223"/>
        <v>Silver</v>
      </c>
      <c r="P2876" s="9" t="str">
        <f t="shared" si="224"/>
        <v>Epoxy</v>
      </c>
      <c r="Q2876" s="9" t="str">
        <f t="shared" si="225"/>
        <v>5</v>
      </c>
      <c r="R28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76" s="14" t="str">
        <f>IF(ProjectsDB[[#This Row],[Item Type]]="Straight Plug-In",_xlfn.TEXTJOIN("-",TRUE,M2876&amp;"-"&amp;_xlfn.LET(_xlpm.txt,ProjectsDB[[#This Row],[Assembly]],_xlpm.pos,FIND("SP",_xlpm.txt),_xlpm.pre,LEFT(_xlpm.txt,_xlpm.pos-1),IF(RIGHT(_xlpm.pre,3)="123","3PL",IF(RIGHT(_xlpm.pre,2)="12","2PL",IF(RIGHT(_xlpm.pre,1)="1","1PL","3PL")))),N2876,O2876,P2876,Q2876&amp;"W",R2876),_xlfn.TEXTJOIN("-",TRUE,M2876,N2876,O2876,P2876,Q2876&amp;"W",R2876))</f>
        <v>Flange Straight-CU-Silver-Epoxy-5W-2</v>
      </c>
      <c r="T2876" s="14" t="str">
        <f>IF(COUNTIF(Cycletime[Element Desc.],ProjectsDB[[#This Row],[Element Desc.]])&gt;0,"Found","Not Found")</f>
        <v>Found</v>
      </c>
    </row>
    <row r="2877" spans="2:20" x14ac:dyDescent="0.25">
      <c r="B2877" s="8" t="s">
        <v>5944</v>
      </c>
      <c r="C2877" s="9" t="s">
        <v>5945</v>
      </c>
      <c r="D2877" s="9" t="s">
        <v>5946</v>
      </c>
      <c r="E2877" s="10">
        <v>1</v>
      </c>
      <c r="F2877" s="9" t="s">
        <v>5072</v>
      </c>
      <c r="G2877" s="9" t="s">
        <v>1577</v>
      </c>
      <c r="H2877" s="11"/>
      <c r="I2877" s="12">
        <v>1900</v>
      </c>
      <c r="J2877" s="12"/>
      <c r="K2877" s="12"/>
      <c r="L2877" s="12">
        <f t="array" ref="L2877">IFERROR(LOOKUP(2^15,SEARCH({"40A","63A","80A","100A","125A","160A","200A","250A","400A","630A","800A","1000A","1250A","1600A","2000A","2500A","3200A","4000A","5000A","6300A"},UPPER(D2877)),{40,63,80,100,125,160,200,250,400,630,800,1000,1250,1600,2000,2500,3200,4000,5000,6300}),0)</f>
        <v>3200</v>
      </c>
      <c r="M2877" s="9" t="str">
        <f t="shared" si="221"/>
        <v>Straight Feeder</v>
      </c>
      <c r="N2877" s="9" t="str">
        <f t="shared" si="222"/>
        <v>CU</v>
      </c>
      <c r="O2877" s="13" t="str">
        <f t="shared" si="223"/>
        <v>Silver</v>
      </c>
      <c r="P2877" s="9" t="str">
        <f t="shared" si="224"/>
        <v>Epoxy</v>
      </c>
      <c r="Q2877" s="9" t="str">
        <f t="shared" si="225"/>
        <v>5</v>
      </c>
      <c r="R28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77" s="14" t="str">
        <f>IF(ProjectsDB[[#This Row],[Item Type]]="Straight Plug-In",_xlfn.TEXTJOIN("-",TRUE,M2877&amp;"-"&amp;_xlfn.LET(_xlpm.txt,ProjectsDB[[#This Row],[Assembly]],_xlpm.pos,FIND("SP",_xlpm.txt),_xlpm.pre,LEFT(_xlpm.txt,_xlpm.pos-1),IF(RIGHT(_xlpm.pre,3)="123","3PL",IF(RIGHT(_xlpm.pre,2)="12","2PL",IF(RIGHT(_xlpm.pre,1)="1","1PL","3PL")))),N2877,O2877,P2877,Q2877&amp;"W",R2877),_xlfn.TEXTJOIN("-",TRUE,M2877,N2877,O2877,P2877,Q2877&amp;"W",R2877))</f>
        <v>Straight Feeder-CU-Silver-Epoxy-5W-2</v>
      </c>
      <c r="T2877" s="14" t="str">
        <f>IF(COUNTIF(Cycletime[Element Desc.],ProjectsDB[[#This Row],[Element Desc.]])&gt;0,"Found","Not Found")</f>
        <v>Found</v>
      </c>
    </row>
    <row r="2878" spans="2:20" x14ac:dyDescent="0.25">
      <c r="B2878" s="8" t="s">
        <v>5947</v>
      </c>
      <c r="C2878" s="9" t="s">
        <v>5948</v>
      </c>
      <c r="D2878" s="9" t="s">
        <v>5949</v>
      </c>
      <c r="E2878" s="10">
        <v>1</v>
      </c>
      <c r="F2878" s="9" t="s">
        <v>5072</v>
      </c>
      <c r="G2878" s="9" t="s">
        <v>1577</v>
      </c>
      <c r="H2878" s="11"/>
      <c r="I2878" s="12">
        <v>300</v>
      </c>
      <c r="J2878" s="12">
        <v>460</v>
      </c>
      <c r="K2878" s="12">
        <v>300</v>
      </c>
      <c r="L2878" s="12">
        <f t="array" ref="L2878">IFERROR(LOOKUP(2^15,SEARCH({"40A","63A","80A","100A","125A","160A","200A","250A","400A","630A","800A","1000A","1250A","1600A","2000A","2500A","3200A","4000A","5000A","6300A"},UPPER(D2878)),{40,63,80,100,125,160,200,250,400,630,800,1000,1250,1600,2000,2500,3200,4000,5000,6300}),0)</f>
        <v>3200</v>
      </c>
      <c r="M2878" s="9" t="str">
        <f t="shared" si="221"/>
        <v>Offset Edge</v>
      </c>
      <c r="N2878" s="9" t="str">
        <f t="shared" si="222"/>
        <v>CU</v>
      </c>
      <c r="O2878" s="13" t="str">
        <f t="shared" si="223"/>
        <v>Silver</v>
      </c>
      <c r="P2878" s="9" t="str">
        <f t="shared" si="224"/>
        <v>Epoxy</v>
      </c>
      <c r="Q2878" s="9" t="str">
        <f t="shared" si="225"/>
        <v>5</v>
      </c>
      <c r="R28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78" s="14" t="str">
        <f>IF(ProjectsDB[[#This Row],[Item Type]]="Straight Plug-In",_xlfn.TEXTJOIN("-",TRUE,M2878&amp;"-"&amp;_xlfn.LET(_xlpm.txt,ProjectsDB[[#This Row],[Assembly]],_xlpm.pos,FIND("SP",_xlpm.txt),_xlpm.pre,LEFT(_xlpm.txt,_xlpm.pos-1),IF(RIGHT(_xlpm.pre,3)="123","3PL",IF(RIGHT(_xlpm.pre,2)="12","2PL",IF(RIGHT(_xlpm.pre,1)="1","1PL","3PL")))),N2878,O2878,P2878,Q2878&amp;"W",R2878),_xlfn.TEXTJOIN("-",TRUE,M2878,N2878,O2878,P2878,Q2878&amp;"W",R2878))</f>
        <v>Offset Edge-CU-Silver-Epoxy-5W-2</v>
      </c>
      <c r="T2878" s="14" t="str">
        <f>IF(COUNTIF(Cycletime[Element Desc.],ProjectsDB[[#This Row],[Element Desc.]])&gt;0,"Found","Not Found")</f>
        <v>Found</v>
      </c>
    </row>
    <row r="2879" spans="2:20" x14ac:dyDescent="0.25">
      <c r="B2879" s="8" t="s">
        <v>5950</v>
      </c>
      <c r="C2879" s="9" t="s">
        <v>5951</v>
      </c>
      <c r="D2879" s="9" t="s">
        <v>5952</v>
      </c>
      <c r="E2879" s="10">
        <v>1</v>
      </c>
      <c r="F2879" s="9" t="s">
        <v>5072</v>
      </c>
      <c r="G2879" s="9" t="s">
        <v>1577</v>
      </c>
      <c r="H2879" s="11"/>
      <c r="I2879" s="12">
        <v>430</v>
      </c>
      <c r="J2879" s="12">
        <v>560</v>
      </c>
      <c r="K2879" s="12">
        <v>430</v>
      </c>
      <c r="L2879" s="12">
        <f t="array" ref="L2879">IFERROR(LOOKUP(2^15,SEARCH({"40A","63A","80A","100A","125A","160A","200A","250A","400A","630A","800A","1000A","1250A","1600A","2000A","2500A","3200A","4000A","5000A","6300A"},UPPER(D2879)),{40,63,80,100,125,160,200,250,400,630,800,1000,1250,1600,2000,2500,3200,4000,5000,6300}),0)</f>
        <v>3200</v>
      </c>
      <c r="M2879" s="9" t="str">
        <f t="shared" si="221"/>
        <v>Offset Flat</v>
      </c>
      <c r="N2879" s="9" t="str">
        <f t="shared" si="222"/>
        <v>CU</v>
      </c>
      <c r="O2879" s="13" t="str">
        <f t="shared" si="223"/>
        <v>Silver</v>
      </c>
      <c r="P2879" s="9" t="str">
        <f t="shared" si="224"/>
        <v>Epoxy</v>
      </c>
      <c r="Q2879" s="9" t="str">
        <f t="shared" si="225"/>
        <v>5</v>
      </c>
      <c r="R28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79" s="14" t="str">
        <f>IF(ProjectsDB[[#This Row],[Item Type]]="Straight Plug-In",_xlfn.TEXTJOIN("-",TRUE,M2879&amp;"-"&amp;_xlfn.LET(_xlpm.txt,ProjectsDB[[#This Row],[Assembly]],_xlpm.pos,FIND("SP",_xlpm.txt),_xlpm.pre,LEFT(_xlpm.txt,_xlpm.pos-1),IF(RIGHT(_xlpm.pre,3)="123","3PL",IF(RIGHT(_xlpm.pre,2)="12","2PL",IF(RIGHT(_xlpm.pre,1)="1","1PL","3PL")))),N2879,O2879,P2879,Q2879&amp;"W",R2879),_xlfn.TEXTJOIN("-",TRUE,M2879,N2879,O2879,P2879,Q2879&amp;"W",R2879))</f>
        <v>Offset Flat-CU-Silver-Epoxy-5W-2</v>
      </c>
      <c r="T2879" s="14" t="str">
        <f>IF(COUNTIF(Cycletime[Element Desc.],ProjectsDB[[#This Row],[Element Desc.]])&gt;0,"Found","Not Found")</f>
        <v>Found</v>
      </c>
    </row>
    <row r="2880" spans="2:20" x14ac:dyDescent="0.25">
      <c r="B2880" s="8" t="s">
        <v>5953</v>
      </c>
      <c r="C2880" s="9" t="s">
        <v>5334</v>
      </c>
      <c r="D2880" s="9" t="s">
        <v>5335</v>
      </c>
      <c r="E2880" s="10">
        <v>4</v>
      </c>
      <c r="F2880" s="9" t="s">
        <v>5072</v>
      </c>
      <c r="G2880" s="9" t="s">
        <v>1577</v>
      </c>
      <c r="H2880" s="11"/>
      <c r="I2880" s="12"/>
      <c r="J2880" s="12"/>
      <c r="K2880" s="12"/>
      <c r="L2880" s="12">
        <f t="array" ref="L2880">IFERROR(LOOKUP(2^15,SEARCH({"40A","63A","80A","100A","125A","160A","200A","250A","400A","630A","800A","1000A","1250A","1600A","2000A","2500A","3200A","4000A","5000A","6300A"},UPPER(D2880)),{40,63,80,100,125,160,200,250,400,630,800,1000,1250,1600,2000,2500,3200,4000,5000,6300}),0)</f>
        <v>3200</v>
      </c>
      <c r="M2880" s="9" t="str">
        <f t="shared" si="221"/>
        <v>Joint Pack</v>
      </c>
      <c r="N2880" s="9" t="str">
        <f t="shared" si="222"/>
        <v>CU</v>
      </c>
      <c r="O2880" s="13" t="str">
        <f t="shared" si="223"/>
        <v>Silver</v>
      </c>
      <c r="P2880" s="9" t="str">
        <f t="shared" si="224"/>
        <v>None</v>
      </c>
      <c r="Q2880" s="9" t="str">
        <f t="shared" si="225"/>
        <v>5</v>
      </c>
      <c r="R28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80" s="14" t="str">
        <f>IF(ProjectsDB[[#This Row],[Item Type]]="Straight Plug-In",_xlfn.TEXTJOIN("-",TRUE,M2880&amp;"-"&amp;_xlfn.LET(_xlpm.txt,ProjectsDB[[#This Row],[Assembly]],_xlpm.pos,FIND("SP",_xlpm.txt),_xlpm.pre,LEFT(_xlpm.txt,_xlpm.pos-1),IF(RIGHT(_xlpm.pre,3)="123","3PL",IF(RIGHT(_xlpm.pre,2)="12","2PL",IF(RIGHT(_xlpm.pre,1)="1","1PL","3PL")))),N2880,O2880,P2880,Q2880&amp;"W",R2880),_xlfn.TEXTJOIN("-",TRUE,M2880,N2880,O2880,P2880,Q2880&amp;"W",R2880))</f>
        <v>Joint Pack-CU-Silver-None-5W-2</v>
      </c>
      <c r="T2880" s="14" t="str">
        <f>IF(COUNTIF(Cycletime[Element Desc.],ProjectsDB[[#This Row],[Element Desc.]])&gt;0,"Found","Not Found")</f>
        <v>Found</v>
      </c>
    </row>
    <row r="2881" spans="2:20" x14ac:dyDescent="0.25">
      <c r="B2881" s="8" t="s">
        <v>5954</v>
      </c>
      <c r="C2881" s="9" t="s">
        <v>5444</v>
      </c>
      <c r="D2881" s="9" t="s">
        <v>5445</v>
      </c>
      <c r="E2881" s="10">
        <v>2</v>
      </c>
      <c r="F2881" s="9" t="s">
        <v>5072</v>
      </c>
      <c r="G2881" s="9" t="s">
        <v>1577</v>
      </c>
      <c r="H2881" s="11"/>
      <c r="I2881" s="12">
        <v>425</v>
      </c>
      <c r="J2881" s="12"/>
      <c r="K2881" s="12"/>
      <c r="L2881" s="12">
        <f t="array" ref="L2881">IFERROR(LOOKUP(2^15,SEARCH({"40A","63A","80A","100A","125A","160A","200A","250A","400A","630A","800A","1000A","1250A","1600A","2000A","2500A","3200A","4000A","5000A","6300A"},UPPER(D2881)),{40,63,80,100,125,160,200,250,400,630,800,1000,1250,1600,2000,2500,3200,4000,5000,6300}),0)</f>
        <v>3200</v>
      </c>
      <c r="M2881" s="9" t="str">
        <f t="shared" si="221"/>
        <v>Flange Straight</v>
      </c>
      <c r="N2881" s="9" t="str">
        <f t="shared" si="222"/>
        <v>CU</v>
      </c>
      <c r="O2881" s="13" t="str">
        <f t="shared" si="223"/>
        <v>Silver</v>
      </c>
      <c r="P2881" s="9" t="str">
        <f t="shared" si="224"/>
        <v>PET</v>
      </c>
      <c r="Q2881" s="9" t="str">
        <f t="shared" si="225"/>
        <v>5</v>
      </c>
      <c r="R28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81" s="14" t="str">
        <f>IF(ProjectsDB[[#This Row],[Item Type]]="Straight Plug-In",_xlfn.TEXTJOIN("-",TRUE,M2881&amp;"-"&amp;_xlfn.LET(_xlpm.txt,ProjectsDB[[#This Row],[Assembly]],_xlpm.pos,FIND("SP",_xlpm.txt),_xlpm.pre,LEFT(_xlpm.txt,_xlpm.pos-1),IF(RIGHT(_xlpm.pre,3)="123","3PL",IF(RIGHT(_xlpm.pre,2)="12","2PL",IF(RIGHT(_xlpm.pre,1)="1","1PL","3PL")))),N2881,O2881,P2881,Q2881&amp;"W",R2881),_xlfn.TEXTJOIN("-",TRUE,M2881,N2881,O2881,P2881,Q2881&amp;"W",R2881))</f>
        <v>Flange Straight-CU-Silver-PET-5W-2</v>
      </c>
      <c r="T2881" s="14" t="str">
        <f>IF(COUNTIF(Cycletime[Element Desc.],ProjectsDB[[#This Row],[Element Desc.]])&gt;0,"Found","Not Found")</f>
        <v>Found</v>
      </c>
    </row>
    <row r="2882" spans="2:20" x14ac:dyDescent="0.25">
      <c r="B2882" s="8" t="s">
        <v>5955</v>
      </c>
      <c r="C2882" s="9" t="s">
        <v>5956</v>
      </c>
      <c r="D2882" s="9" t="s">
        <v>5957</v>
      </c>
      <c r="E2882" s="10">
        <v>1</v>
      </c>
      <c r="F2882" s="9" t="s">
        <v>5072</v>
      </c>
      <c r="G2882" s="9" t="s">
        <v>1577</v>
      </c>
      <c r="H2882" s="11"/>
      <c r="I2882" s="12">
        <v>875</v>
      </c>
      <c r="J2882" s="12"/>
      <c r="K2882" s="12"/>
      <c r="L2882" s="12">
        <f t="array" ref="L2882">IFERROR(LOOKUP(2^15,SEARCH({"40A","63A","80A","100A","125A","160A","200A","250A","400A","630A","800A","1000A","1250A","1600A","2000A","2500A","3200A","4000A","5000A","6300A"},UPPER(D2882)),{40,63,80,100,125,160,200,250,400,630,800,1000,1250,1600,2000,2500,3200,4000,5000,6300}),0)</f>
        <v>3200</v>
      </c>
      <c r="M2882" s="9" t="str">
        <f t="shared" si="221"/>
        <v>Straight Feeder</v>
      </c>
      <c r="N2882" s="9" t="str">
        <f t="shared" si="222"/>
        <v>CU</v>
      </c>
      <c r="O2882" s="13" t="str">
        <f t="shared" si="223"/>
        <v>Silver</v>
      </c>
      <c r="P2882" s="9" t="str">
        <f t="shared" si="224"/>
        <v>PET</v>
      </c>
      <c r="Q2882" s="9" t="str">
        <f t="shared" si="225"/>
        <v>5</v>
      </c>
      <c r="R28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82" s="14" t="str">
        <f>IF(ProjectsDB[[#This Row],[Item Type]]="Straight Plug-In",_xlfn.TEXTJOIN("-",TRUE,M2882&amp;"-"&amp;_xlfn.LET(_xlpm.txt,ProjectsDB[[#This Row],[Assembly]],_xlpm.pos,FIND("SP",_xlpm.txt),_xlpm.pre,LEFT(_xlpm.txt,_xlpm.pos-1),IF(RIGHT(_xlpm.pre,3)="123","3PL",IF(RIGHT(_xlpm.pre,2)="12","2PL",IF(RIGHT(_xlpm.pre,1)="1","1PL","3PL")))),N2882,O2882,P2882,Q2882&amp;"W",R2882),_xlfn.TEXTJOIN("-",TRUE,M2882,N2882,O2882,P2882,Q2882&amp;"W",R2882))</f>
        <v>Straight Feeder-CU-Silver-PET-5W-2</v>
      </c>
      <c r="T2882" s="14" t="str">
        <f>IF(COUNTIF(Cycletime[Element Desc.],ProjectsDB[[#This Row],[Element Desc.]])&gt;0,"Found","Not Found")</f>
        <v>Found</v>
      </c>
    </row>
    <row r="2883" spans="2:20" x14ac:dyDescent="0.25">
      <c r="B2883" s="8" t="s">
        <v>5958</v>
      </c>
      <c r="C2883" s="9" t="s">
        <v>5959</v>
      </c>
      <c r="D2883" s="9" t="s">
        <v>5960</v>
      </c>
      <c r="E2883" s="10">
        <v>1</v>
      </c>
      <c r="F2883" s="9" t="s">
        <v>5072</v>
      </c>
      <c r="G2883" s="9" t="s">
        <v>1577</v>
      </c>
      <c r="H2883" s="11"/>
      <c r="I2883" s="12">
        <v>300</v>
      </c>
      <c r="J2883" s="12">
        <v>300</v>
      </c>
      <c r="K2883" s="12"/>
      <c r="L2883" s="12">
        <f t="array" ref="L2883">IFERROR(LOOKUP(2^15,SEARCH({"40A","63A","80A","100A","125A","160A","200A","250A","400A","630A","800A","1000A","1250A","1600A","2000A","2500A","3200A","4000A","5000A","6300A"},UPPER(D2883)),{40,63,80,100,125,160,200,250,400,630,800,1000,1250,1600,2000,2500,3200,4000,5000,6300}),0)</f>
        <v>3200</v>
      </c>
      <c r="M2883" s="9" t="str">
        <f t="shared" si="221"/>
        <v>Elbow Flat</v>
      </c>
      <c r="N2883" s="9" t="str">
        <f t="shared" si="222"/>
        <v>CU</v>
      </c>
      <c r="O2883" s="13" t="str">
        <f t="shared" si="223"/>
        <v>Silver</v>
      </c>
      <c r="P2883" s="9" t="str">
        <f t="shared" si="224"/>
        <v>PET</v>
      </c>
      <c r="Q2883" s="9" t="str">
        <f t="shared" si="225"/>
        <v>5</v>
      </c>
      <c r="R28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83" s="14" t="str">
        <f>IF(ProjectsDB[[#This Row],[Item Type]]="Straight Plug-In",_xlfn.TEXTJOIN("-",TRUE,M2883&amp;"-"&amp;_xlfn.LET(_xlpm.txt,ProjectsDB[[#This Row],[Assembly]],_xlpm.pos,FIND("SP",_xlpm.txt),_xlpm.pre,LEFT(_xlpm.txt,_xlpm.pos-1),IF(RIGHT(_xlpm.pre,3)="123","3PL",IF(RIGHT(_xlpm.pre,2)="12","2PL",IF(RIGHT(_xlpm.pre,1)="1","1PL","3PL")))),N2883,O2883,P2883,Q2883&amp;"W",R2883),_xlfn.TEXTJOIN("-",TRUE,M2883,N2883,O2883,P2883,Q2883&amp;"W",R2883))</f>
        <v>Elbow Flat-CU-Silver-PET-5W-2</v>
      </c>
      <c r="T2883" s="14" t="str">
        <f>IF(COUNTIF(Cycletime[Element Desc.],ProjectsDB[[#This Row],[Element Desc.]])&gt;0,"Found","Not Found")</f>
        <v>Found</v>
      </c>
    </row>
    <row r="2884" spans="2:20" x14ac:dyDescent="0.25">
      <c r="B2884" s="8" t="s">
        <v>5961</v>
      </c>
      <c r="C2884" s="9" t="s">
        <v>5509</v>
      </c>
      <c r="D2884" s="9" t="s">
        <v>5510</v>
      </c>
      <c r="E2884" s="10">
        <v>2</v>
      </c>
      <c r="F2884" s="9" t="s">
        <v>5072</v>
      </c>
      <c r="G2884" s="9" t="s">
        <v>1577</v>
      </c>
      <c r="H2884" s="11"/>
      <c r="I2884" s="12">
        <v>430</v>
      </c>
      <c r="J2884" s="12">
        <v>430</v>
      </c>
      <c r="K2884" s="12"/>
      <c r="L2884" s="12">
        <f t="array" ref="L2884">IFERROR(LOOKUP(2^15,SEARCH({"40A","63A","80A","100A","125A","160A","200A","250A","400A","630A","800A","1000A","1250A","1600A","2000A","2500A","3200A","4000A","5000A","6300A"},UPPER(D2884)),{40,63,80,100,125,160,200,250,400,630,800,1000,1250,1600,2000,2500,3200,4000,5000,6300}),0)</f>
        <v>3200</v>
      </c>
      <c r="M2884" s="9" t="str">
        <f t="shared" ref="M2884:M2947" si="226">_xlfn.LET(_xlpm.d,UPPER(TRIM(SUBSTITUTE(SUBSTITUTE(D2884,CHAR(160),"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2884" s="9" t="str">
        <f t="shared" ref="N2884:N2947" si="227">IF(ISNUMBER(SEARCH("CU",D2884)),"CU",IF(ISNUMBER(SEARCH("AL",D2884)),"AL",IF(ISNUMBER(SEARCH("Copper",D2884)),"CU","SH")))</f>
        <v>CU</v>
      </c>
      <c r="O2884" s="13" t="str">
        <f t="shared" ref="O2884:O2947" si="228">IF(ISNUMBER(SEARCH("Silver",D2884)),"Silver",IF(ISNUMBER(SEARCH("Tin",D2884)),"Tin","None"))</f>
        <v>Silver</v>
      </c>
      <c r="P2884" s="9" t="str">
        <f t="shared" ref="P2884:P2947" si="229">IF(ISNUMBER(SEARCH("Epoxy",D2884)),"Epoxy",IF(ISNUMBER(SEARCH("PET",D2884)),"PET","None"))</f>
        <v>PET</v>
      </c>
      <c r="Q2884" s="9" t="str">
        <f t="shared" ref="Q2884:Q2947" si="230">IF(ISNUMBER(SEARCH("3-Wire",D2884)),"3",IF(ISNUMBER(SEARCH("4-Wire",D2884)),"4",IF(ISNUMBER(SEARCH("5-Wire",D2884)),"5",IF(ISNUMBER(SEARCH("6-Wire",D2884)),"6","0"))))</f>
        <v>5</v>
      </c>
      <c r="R28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84" s="14" t="str">
        <f>IF(ProjectsDB[[#This Row],[Item Type]]="Straight Plug-In",_xlfn.TEXTJOIN("-",TRUE,M2884&amp;"-"&amp;_xlfn.LET(_xlpm.txt,ProjectsDB[[#This Row],[Assembly]],_xlpm.pos,FIND("SP",_xlpm.txt),_xlpm.pre,LEFT(_xlpm.txt,_xlpm.pos-1),IF(RIGHT(_xlpm.pre,3)="123","3PL",IF(RIGHT(_xlpm.pre,2)="12","2PL",IF(RIGHT(_xlpm.pre,1)="1","1PL","3PL")))),N2884,O2884,P2884,Q2884&amp;"W",R2884),_xlfn.TEXTJOIN("-",TRUE,M2884,N2884,O2884,P2884,Q2884&amp;"W",R2884))</f>
        <v>Elbow Edge-CU-Silver-PET-5W-2</v>
      </c>
      <c r="T2884" s="14" t="str">
        <f>IF(COUNTIF(Cycletime[Element Desc.],ProjectsDB[[#This Row],[Element Desc.]])&gt;0,"Found","Not Found")</f>
        <v>Found</v>
      </c>
    </row>
    <row r="2885" spans="2:20" x14ac:dyDescent="0.25">
      <c r="B2885" s="8" t="s">
        <v>5962</v>
      </c>
      <c r="C2885" s="9" t="s">
        <v>5453</v>
      </c>
      <c r="D2885" s="9" t="s">
        <v>5454</v>
      </c>
      <c r="E2885" s="10">
        <v>1</v>
      </c>
      <c r="F2885" s="9" t="s">
        <v>5072</v>
      </c>
      <c r="G2885" s="9" t="s">
        <v>1577</v>
      </c>
      <c r="H2885" s="11"/>
      <c r="I2885" s="12">
        <v>2000</v>
      </c>
      <c r="J2885" s="12"/>
      <c r="K2885" s="12"/>
      <c r="L2885" s="12">
        <f t="array" ref="L2885">IFERROR(LOOKUP(2^15,SEARCH({"40A","63A","80A","100A","125A","160A","200A","250A","400A","630A","800A","1000A","1250A","1600A","2000A","2500A","3200A","4000A","5000A","6300A"},UPPER(D2885)),{40,63,80,100,125,160,200,250,400,630,800,1000,1250,1600,2000,2500,3200,4000,5000,6300}),0)</f>
        <v>3200</v>
      </c>
      <c r="M2885" s="9" t="str">
        <f t="shared" si="226"/>
        <v>Straight Feeder</v>
      </c>
      <c r="N2885" s="9" t="str">
        <f t="shared" si="227"/>
        <v>CU</v>
      </c>
      <c r="O2885" s="13" t="str">
        <f t="shared" si="228"/>
        <v>Silver</v>
      </c>
      <c r="P2885" s="9" t="str">
        <f t="shared" si="229"/>
        <v>PET</v>
      </c>
      <c r="Q2885" s="9" t="str">
        <f t="shared" si="230"/>
        <v>5</v>
      </c>
      <c r="R28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85" s="14" t="str">
        <f>IF(ProjectsDB[[#This Row],[Item Type]]="Straight Plug-In",_xlfn.TEXTJOIN("-",TRUE,M2885&amp;"-"&amp;_xlfn.LET(_xlpm.txt,ProjectsDB[[#This Row],[Assembly]],_xlpm.pos,FIND("SP",_xlpm.txt),_xlpm.pre,LEFT(_xlpm.txt,_xlpm.pos-1),IF(RIGHT(_xlpm.pre,3)="123","3PL",IF(RIGHT(_xlpm.pre,2)="12","2PL",IF(RIGHT(_xlpm.pre,1)="1","1PL","3PL")))),N2885,O2885,P2885,Q2885&amp;"W",R2885),_xlfn.TEXTJOIN("-",TRUE,M2885,N2885,O2885,P2885,Q2885&amp;"W",R2885))</f>
        <v>Straight Feeder-CU-Silver-PET-5W-2</v>
      </c>
      <c r="T2885" s="14" t="str">
        <f>IF(COUNTIF(Cycletime[Element Desc.],ProjectsDB[[#This Row],[Element Desc.]])&gt;0,"Found","Not Found")</f>
        <v>Found</v>
      </c>
    </row>
    <row r="2886" spans="2:20" x14ac:dyDescent="0.25">
      <c r="B2886" s="8" t="s">
        <v>5963</v>
      </c>
      <c r="C2886" s="9" t="s">
        <v>5083</v>
      </c>
      <c r="D2886" s="9" t="s">
        <v>5084</v>
      </c>
      <c r="E2886" s="10">
        <v>1</v>
      </c>
      <c r="F2886" s="9" t="s">
        <v>5072</v>
      </c>
      <c r="G2886" s="9" t="s">
        <v>1577</v>
      </c>
      <c r="H2886" s="11"/>
      <c r="I2886" s="12">
        <v>3000</v>
      </c>
      <c r="J2886" s="12"/>
      <c r="K2886" s="12"/>
      <c r="L2886" s="12">
        <f t="array" ref="L2886">IFERROR(LOOKUP(2^15,SEARCH({"40A","63A","80A","100A","125A","160A","200A","250A","400A","630A","800A","1000A","1250A","1600A","2000A","2500A","3200A","4000A","5000A","6300A"},UPPER(D2886)),{40,63,80,100,125,160,200,250,400,630,800,1000,1250,1600,2000,2500,3200,4000,5000,6300}),0)</f>
        <v>3200</v>
      </c>
      <c r="M2886" s="9" t="str">
        <f t="shared" si="226"/>
        <v>Straight Feeder</v>
      </c>
      <c r="N2886" s="9" t="str">
        <f t="shared" si="227"/>
        <v>CU</v>
      </c>
      <c r="O2886" s="13" t="str">
        <f t="shared" si="228"/>
        <v>Silver</v>
      </c>
      <c r="P2886" s="9" t="str">
        <f t="shared" si="229"/>
        <v>PET</v>
      </c>
      <c r="Q2886" s="9" t="str">
        <f t="shared" si="230"/>
        <v>5</v>
      </c>
      <c r="R28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86" s="14" t="str">
        <f>IF(ProjectsDB[[#This Row],[Item Type]]="Straight Plug-In",_xlfn.TEXTJOIN("-",TRUE,M2886&amp;"-"&amp;_xlfn.LET(_xlpm.txt,ProjectsDB[[#This Row],[Assembly]],_xlpm.pos,FIND("SP",_xlpm.txt),_xlpm.pre,LEFT(_xlpm.txt,_xlpm.pos-1),IF(RIGHT(_xlpm.pre,3)="123","3PL",IF(RIGHT(_xlpm.pre,2)="12","2PL",IF(RIGHT(_xlpm.pre,1)="1","1PL","3PL")))),N2886,O2886,P2886,Q2886&amp;"W",R2886),_xlfn.TEXTJOIN("-",TRUE,M2886,N2886,O2886,P2886,Q2886&amp;"W",R2886))</f>
        <v>Straight Feeder-CU-Silver-PET-5W-2</v>
      </c>
      <c r="T2886" s="14" t="str">
        <f>IF(COUNTIF(Cycletime[Element Desc.],ProjectsDB[[#This Row],[Element Desc.]])&gt;0,"Found","Not Found")</f>
        <v>Found</v>
      </c>
    </row>
    <row r="2887" spans="2:20" x14ac:dyDescent="0.25">
      <c r="B2887" s="8" t="s">
        <v>5964</v>
      </c>
      <c r="C2887" s="9" t="s">
        <v>5086</v>
      </c>
      <c r="D2887" s="9" t="s">
        <v>5087</v>
      </c>
      <c r="E2887" s="10">
        <v>7</v>
      </c>
      <c r="F2887" s="9" t="s">
        <v>5072</v>
      </c>
      <c r="G2887" s="9" t="s">
        <v>1577</v>
      </c>
      <c r="H2887" s="11"/>
      <c r="I2887" s="12"/>
      <c r="J2887" s="12"/>
      <c r="K2887" s="12"/>
      <c r="L2887" s="12">
        <f t="array" ref="L2887">IFERROR(LOOKUP(2^15,SEARCH({"40A","63A","80A","100A","125A","160A","200A","250A","400A","630A","800A","1000A","1250A","1600A","2000A","2500A","3200A","4000A","5000A","6300A"},UPPER(D2887)),{40,63,80,100,125,160,200,250,400,630,800,1000,1250,1600,2000,2500,3200,4000,5000,6300}),0)</f>
        <v>3200</v>
      </c>
      <c r="M2887" s="9" t="str">
        <f t="shared" si="226"/>
        <v>Joint Pack</v>
      </c>
      <c r="N2887" s="9" t="str">
        <f t="shared" si="227"/>
        <v>CU</v>
      </c>
      <c r="O2887" s="13" t="str">
        <f t="shared" si="228"/>
        <v>Silver</v>
      </c>
      <c r="P2887" s="9" t="str">
        <f t="shared" si="229"/>
        <v>None</v>
      </c>
      <c r="Q2887" s="9" t="str">
        <f t="shared" si="230"/>
        <v>5</v>
      </c>
      <c r="R28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87" s="14" t="str">
        <f>IF(ProjectsDB[[#This Row],[Item Type]]="Straight Plug-In",_xlfn.TEXTJOIN("-",TRUE,M2887&amp;"-"&amp;_xlfn.LET(_xlpm.txt,ProjectsDB[[#This Row],[Assembly]],_xlpm.pos,FIND("SP",_xlpm.txt),_xlpm.pre,LEFT(_xlpm.txt,_xlpm.pos-1),IF(RIGHT(_xlpm.pre,3)="123","3PL",IF(RIGHT(_xlpm.pre,2)="12","2PL",IF(RIGHT(_xlpm.pre,1)="1","1PL","3PL")))),N2887,O2887,P2887,Q2887&amp;"W",R2887),_xlfn.TEXTJOIN("-",TRUE,M2887,N2887,O2887,P2887,Q2887&amp;"W",R2887))</f>
        <v>Joint Pack-CU-Silver-None-5W-2</v>
      </c>
      <c r="T2887" s="14" t="str">
        <f>IF(COUNTIF(Cycletime[Element Desc.],ProjectsDB[[#This Row],[Element Desc.]])&gt;0,"Found","Not Found")</f>
        <v>Found</v>
      </c>
    </row>
    <row r="2888" spans="2:20" x14ac:dyDescent="0.25">
      <c r="B2888" s="8" t="s">
        <v>5965</v>
      </c>
      <c r="C2888" s="9" t="s">
        <v>5322</v>
      </c>
      <c r="D2888" s="9" t="s">
        <v>5323</v>
      </c>
      <c r="E2888" s="10">
        <v>1</v>
      </c>
      <c r="F2888" s="9" t="s">
        <v>5072</v>
      </c>
      <c r="G2888" s="9" t="s">
        <v>1577</v>
      </c>
      <c r="H2888" s="11"/>
      <c r="I2888" s="12">
        <v>425</v>
      </c>
      <c r="J2888" s="12"/>
      <c r="K2888" s="12"/>
      <c r="L2888" s="12">
        <f t="array" ref="L2888">IFERROR(LOOKUP(2^15,SEARCH({"40A","63A","80A","100A","125A","160A","200A","250A","400A","630A","800A","1000A","1250A","1600A","2000A","2500A","3200A","4000A","5000A","6300A"},UPPER(D2888)),{40,63,80,100,125,160,200,250,400,630,800,1000,1250,1600,2000,2500,3200,4000,5000,6300}),0)</f>
        <v>3200</v>
      </c>
      <c r="M2888" s="9" t="str">
        <f t="shared" si="226"/>
        <v>Flange Straight</v>
      </c>
      <c r="N2888" s="9" t="str">
        <f t="shared" si="227"/>
        <v>CU</v>
      </c>
      <c r="O2888" s="13" t="str">
        <f t="shared" si="228"/>
        <v>Silver</v>
      </c>
      <c r="P2888" s="9" t="str">
        <f t="shared" si="229"/>
        <v>Epoxy</v>
      </c>
      <c r="Q2888" s="9" t="str">
        <f t="shared" si="230"/>
        <v>5</v>
      </c>
      <c r="R28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88" s="14" t="str">
        <f>IF(ProjectsDB[[#This Row],[Item Type]]="Straight Plug-In",_xlfn.TEXTJOIN("-",TRUE,M2888&amp;"-"&amp;_xlfn.LET(_xlpm.txt,ProjectsDB[[#This Row],[Assembly]],_xlpm.pos,FIND("SP",_xlpm.txt),_xlpm.pre,LEFT(_xlpm.txt,_xlpm.pos-1),IF(RIGHT(_xlpm.pre,3)="123","3PL",IF(RIGHT(_xlpm.pre,2)="12","2PL",IF(RIGHT(_xlpm.pre,1)="1","1PL","3PL")))),N2888,O2888,P2888,Q2888&amp;"W",R2888),_xlfn.TEXTJOIN("-",TRUE,M2888,N2888,O2888,P2888,Q2888&amp;"W",R2888))</f>
        <v>Flange Straight-CU-Silver-Epoxy-5W-2</v>
      </c>
      <c r="T2888" s="14" t="str">
        <f>IF(COUNTIF(Cycletime[Element Desc.],ProjectsDB[[#This Row],[Element Desc.]])&gt;0,"Found","Not Found")</f>
        <v>Found</v>
      </c>
    </row>
    <row r="2889" spans="2:20" x14ac:dyDescent="0.25">
      <c r="B2889" s="8" t="s">
        <v>5966</v>
      </c>
      <c r="C2889" s="9" t="s">
        <v>5338</v>
      </c>
      <c r="D2889" s="9" t="s">
        <v>5339</v>
      </c>
      <c r="E2889" s="10">
        <v>2</v>
      </c>
      <c r="F2889" s="9" t="s">
        <v>5072</v>
      </c>
      <c r="G2889" s="9" t="s">
        <v>1577</v>
      </c>
      <c r="H2889" s="11"/>
      <c r="I2889" s="12">
        <v>300</v>
      </c>
      <c r="J2889" s="12">
        <v>300</v>
      </c>
      <c r="K2889" s="12"/>
      <c r="L2889" s="12">
        <f t="array" ref="L2889">IFERROR(LOOKUP(2^15,SEARCH({"40A","63A","80A","100A","125A","160A","200A","250A","400A","630A","800A","1000A","1250A","1600A","2000A","2500A","3200A","4000A","5000A","6300A"},UPPER(D2889)),{40,63,80,100,125,160,200,250,400,630,800,1000,1250,1600,2000,2500,3200,4000,5000,6300}),0)</f>
        <v>3200</v>
      </c>
      <c r="M2889" s="9" t="str">
        <f t="shared" si="226"/>
        <v>Elbow Flat</v>
      </c>
      <c r="N2889" s="9" t="str">
        <f t="shared" si="227"/>
        <v>CU</v>
      </c>
      <c r="O2889" s="13" t="str">
        <f t="shared" si="228"/>
        <v>Silver</v>
      </c>
      <c r="P2889" s="9" t="str">
        <f t="shared" si="229"/>
        <v>Epoxy</v>
      </c>
      <c r="Q2889" s="9" t="str">
        <f t="shared" si="230"/>
        <v>5</v>
      </c>
      <c r="R28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89" s="14" t="str">
        <f>IF(ProjectsDB[[#This Row],[Item Type]]="Straight Plug-In",_xlfn.TEXTJOIN("-",TRUE,M2889&amp;"-"&amp;_xlfn.LET(_xlpm.txt,ProjectsDB[[#This Row],[Assembly]],_xlpm.pos,FIND("SP",_xlpm.txt),_xlpm.pre,LEFT(_xlpm.txt,_xlpm.pos-1),IF(RIGHT(_xlpm.pre,3)="123","3PL",IF(RIGHT(_xlpm.pre,2)="12","2PL",IF(RIGHT(_xlpm.pre,1)="1","1PL","3PL")))),N2889,O2889,P2889,Q2889&amp;"W",R2889),_xlfn.TEXTJOIN("-",TRUE,M2889,N2889,O2889,P2889,Q2889&amp;"W",R2889))</f>
        <v>Elbow Flat-CU-Silver-Epoxy-5W-2</v>
      </c>
      <c r="T2889" s="14" t="str">
        <f>IF(COUNTIF(Cycletime[Element Desc.],ProjectsDB[[#This Row],[Element Desc.]])&gt;0,"Found","Not Found")</f>
        <v>Found</v>
      </c>
    </row>
    <row r="2890" spans="2:20" x14ac:dyDescent="0.25">
      <c r="B2890" s="8" t="s">
        <v>5967</v>
      </c>
      <c r="C2890" s="9" t="s">
        <v>5679</v>
      </c>
      <c r="D2890" s="9" t="s">
        <v>5680</v>
      </c>
      <c r="E2890" s="10">
        <v>3</v>
      </c>
      <c r="F2890" s="9" t="s">
        <v>5072</v>
      </c>
      <c r="G2890" s="9" t="s">
        <v>1577</v>
      </c>
      <c r="H2890" s="11"/>
      <c r="I2890" s="12">
        <v>300</v>
      </c>
      <c r="J2890" s="12">
        <v>300</v>
      </c>
      <c r="K2890" s="12"/>
      <c r="L2890" s="12">
        <f t="array" ref="L2890">IFERROR(LOOKUP(2^15,SEARCH({"40A","63A","80A","100A","125A","160A","200A","250A","400A","630A","800A","1000A","1250A","1600A","2000A","2500A","3200A","4000A","5000A","6300A"},UPPER(D2890)),{40,63,80,100,125,160,200,250,400,630,800,1000,1250,1600,2000,2500,3200,4000,5000,6300}),0)</f>
        <v>3200</v>
      </c>
      <c r="M2890" s="9" t="str">
        <f t="shared" si="226"/>
        <v>Elbow Flat</v>
      </c>
      <c r="N2890" s="9" t="str">
        <f t="shared" si="227"/>
        <v>CU</v>
      </c>
      <c r="O2890" s="13" t="str">
        <f t="shared" si="228"/>
        <v>Silver</v>
      </c>
      <c r="P2890" s="9" t="str">
        <f t="shared" si="229"/>
        <v>Epoxy</v>
      </c>
      <c r="Q2890" s="9" t="str">
        <f t="shared" si="230"/>
        <v>5</v>
      </c>
      <c r="R28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90" s="14" t="str">
        <f>IF(ProjectsDB[[#This Row],[Item Type]]="Straight Plug-In",_xlfn.TEXTJOIN("-",TRUE,M2890&amp;"-"&amp;_xlfn.LET(_xlpm.txt,ProjectsDB[[#This Row],[Assembly]],_xlpm.pos,FIND("SP",_xlpm.txt),_xlpm.pre,LEFT(_xlpm.txt,_xlpm.pos-1),IF(RIGHT(_xlpm.pre,3)="123","3PL",IF(RIGHT(_xlpm.pre,2)="12","2PL",IF(RIGHT(_xlpm.pre,1)="1","1PL","3PL")))),N2890,O2890,P2890,Q2890&amp;"W",R2890),_xlfn.TEXTJOIN("-",TRUE,M2890,N2890,O2890,P2890,Q2890&amp;"W",R2890))</f>
        <v>Elbow Flat-CU-Silver-Epoxy-5W-2</v>
      </c>
      <c r="T2890" s="14" t="str">
        <f>IF(COUNTIF(Cycletime[Element Desc.],ProjectsDB[[#This Row],[Element Desc.]])&gt;0,"Found","Not Found")</f>
        <v>Found</v>
      </c>
    </row>
    <row r="2891" spans="2:20" x14ac:dyDescent="0.25">
      <c r="B2891" s="8" t="s">
        <v>5968</v>
      </c>
      <c r="C2891" s="9" t="s">
        <v>5328</v>
      </c>
      <c r="D2891" s="9" t="s">
        <v>5329</v>
      </c>
      <c r="E2891" s="10">
        <v>1</v>
      </c>
      <c r="F2891" s="9" t="s">
        <v>5072</v>
      </c>
      <c r="G2891" s="9" t="s">
        <v>1577</v>
      </c>
      <c r="H2891" s="11"/>
      <c r="I2891" s="12">
        <v>430</v>
      </c>
      <c r="J2891" s="12">
        <v>430</v>
      </c>
      <c r="K2891" s="12"/>
      <c r="L2891" s="12">
        <f t="array" ref="L2891">IFERROR(LOOKUP(2^15,SEARCH({"40A","63A","80A","100A","125A","160A","200A","250A","400A","630A","800A","1000A","1250A","1600A","2000A","2500A","3200A","4000A","5000A","6300A"},UPPER(D2891)),{40,63,80,100,125,160,200,250,400,630,800,1000,1250,1600,2000,2500,3200,4000,5000,6300}),0)</f>
        <v>3200</v>
      </c>
      <c r="M2891" s="9" t="str">
        <f t="shared" si="226"/>
        <v>Elbow Edge</v>
      </c>
      <c r="N2891" s="9" t="str">
        <f t="shared" si="227"/>
        <v>CU</v>
      </c>
      <c r="O2891" s="13" t="str">
        <f t="shared" si="228"/>
        <v>Silver</v>
      </c>
      <c r="P2891" s="9" t="str">
        <f t="shared" si="229"/>
        <v>Epoxy</v>
      </c>
      <c r="Q2891" s="9" t="str">
        <f t="shared" si="230"/>
        <v>5</v>
      </c>
      <c r="R28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91" s="14" t="str">
        <f>IF(ProjectsDB[[#This Row],[Item Type]]="Straight Plug-In",_xlfn.TEXTJOIN("-",TRUE,M2891&amp;"-"&amp;_xlfn.LET(_xlpm.txt,ProjectsDB[[#This Row],[Assembly]],_xlpm.pos,FIND("SP",_xlpm.txt),_xlpm.pre,LEFT(_xlpm.txt,_xlpm.pos-1),IF(RIGHT(_xlpm.pre,3)="123","3PL",IF(RIGHT(_xlpm.pre,2)="12","2PL",IF(RIGHT(_xlpm.pre,1)="1","1PL","3PL")))),N2891,O2891,P2891,Q2891&amp;"W",R2891),_xlfn.TEXTJOIN("-",TRUE,M2891,N2891,O2891,P2891,Q2891&amp;"W",R2891))</f>
        <v>Elbow Edge-CU-Silver-Epoxy-5W-2</v>
      </c>
      <c r="T2891" s="14" t="str">
        <f>IF(COUNTIF(Cycletime[Element Desc.],ProjectsDB[[#This Row],[Element Desc.]])&gt;0,"Found","Not Found")</f>
        <v>Found</v>
      </c>
    </row>
    <row r="2892" spans="2:20" x14ac:dyDescent="0.25">
      <c r="B2892" s="8" t="s">
        <v>5969</v>
      </c>
      <c r="C2892" s="9" t="s">
        <v>5970</v>
      </c>
      <c r="D2892" s="9" t="s">
        <v>5971</v>
      </c>
      <c r="E2892" s="10">
        <v>1</v>
      </c>
      <c r="F2892" s="9" t="s">
        <v>5072</v>
      </c>
      <c r="G2892" s="9" t="s">
        <v>1577</v>
      </c>
      <c r="H2892" s="11"/>
      <c r="I2892" s="12">
        <v>430</v>
      </c>
      <c r="J2892" s="12">
        <v>430</v>
      </c>
      <c r="K2892" s="12"/>
      <c r="L2892" s="12">
        <f t="array" ref="L2892">IFERROR(LOOKUP(2^15,SEARCH({"40A","63A","80A","100A","125A","160A","200A","250A","400A","630A","800A","1000A","1250A","1600A","2000A","2500A","3200A","4000A","5000A","6300A"},UPPER(D2892)),{40,63,80,100,125,160,200,250,400,630,800,1000,1250,1600,2000,2500,3200,4000,5000,6300}),0)</f>
        <v>3200</v>
      </c>
      <c r="M2892" s="9" t="str">
        <f t="shared" si="226"/>
        <v>Elbow Edge</v>
      </c>
      <c r="N2892" s="9" t="str">
        <f t="shared" si="227"/>
        <v>CU</v>
      </c>
      <c r="O2892" s="13" t="str">
        <f t="shared" si="228"/>
        <v>Silver</v>
      </c>
      <c r="P2892" s="9" t="str">
        <f t="shared" si="229"/>
        <v>Epoxy</v>
      </c>
      <c r="Q2892" s="9" t="str">
        <f t="shared" si="230"/>
        <v>5</v>
      </c>
      <c r="R28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92" s="14" t="str">
        <f>IF(ProjectsDB[[#This Row],[Item Type]]="Straight Plug-In",_xlfn.TEXTJOIN("-",TRUE,M2892&amp;"-"&amp;_xlfn.LET(_xlpm.txt,ProjectsDB[[#This Row],[Assembly]],_xlpm.pos,FIND("SP",_xlpm.txt),_xlpm.pre,LEFT(_xlpm.txt,_xlpm.pos-1),IF(RIGHT(_xlpm.pre,3)="123","3PL",IF(RIGHT(_xlpm.pre,2)="12","2PL",IF(RIGHT(_xlpm.pre,1)="1","1PL","3PL")))),N2892,O2892,P2892,Q2892&amp;"W",R2892),_xlfn.TEXTJOIN("-",TRUE,M2892,N2892,O2892,P2892,Q2892&amp;"W",R2892))</f>
        <v>Elbow Edge-CU-Silver-Epoxy-5W-2</v>
      </c>
      <c r="T2892" s="14" t="str">
        <f>IF(COUNTIF(Cycletime[Element Desc.],ProjectsDB[[#This Row],[Element Desc.]])&gt;0,"Found","Not Found")</f>
        <v>Found</v>
      </c>
    </row>
    <row r="2893" spans="2:20" x14ac:dyDescent="0.25">
      <c r="B2893" s="8" t="s">
        <v>5972</v>
      </c>
      <c r="C2893" s="9" t="s">
        <v>5325</v>
      </c>
      <c r="D2893" s="9" t="s">
        <v>5326</v>
      </c>
      <c r="E2893" s="10">
        <v>1</v>
      </c>
      <c r="F2893" s="9" t="s">
        <v>5072</v>
      </c>
      <c r="G2893" s="9" t="s">
        <v>1577</v>
      </c>
      <c r="H2893" s="11"/>
      <c r="I2893" s="12">
        <v>3000</v>
      </c>
      <c r="J2893" s="12"/>
      <c r="K2893" s="12"/>
      <c r="L2893" s="12">
        <f t="array" ref="L2893">IFERROR(LOOKUP(2^15,SEARCH({"40A","63A","80A","100A","125A","160A","200A","250A","400A","630A","800A","1000A","1250A","1600A","2000A","2500A","3200A","4000A","5000A","6300A"},UPPER(D2893)),{40,63,80,100,125,160,200,250,400,630,800,1000,1250,1600,2000,2500,3200,4000,5000,6300}),0)</f>
        <v>3200</v>
      </c>
      <c r="M2893" s="9" t="str">
        <f t="shared" si="226"/>
        <v>Straight Feeder</v>
      </c>
      <c r="N2893" s="9" t="str">
        <f t="shared" si="227"/>
        <v>CU</v>
      </c>
      <c r="O2893" s="13" t="str">
        <f t="shared" si="228"/>
        <v>Silver</v>
      </c>
      <c r="P2893" s="9" t="str">
        <f t="shared" si="229"/>
        <v>Epoxy</v>
      </c>
      <c r="Q2893" s="9" t="str">
        <f t="shared" si="230"/>
        <v>5</v>
      </c>
      <c r="R28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93" s="14" t="str">
        <f>IF(ProjectsDB[[#This Row],[Item Type]]="Straight Plug-In",_xlfn.TEXTJOIN("-",TRUE,M2893&amp;"-"&amp;_xlfn.LET(_xlpm.txt,ProjectsDB[[#This Row],[Assembly]],_xlpm.pos,FIND("SP",_xlpm.txt),_xlpm.pre,LEFT(_xlpm.txt,_xlpm.pos-1),IF(RIGHT(_xlpm.pre,3)="123","3PL",IF(RIGHT(_xlpm.pre,2)="12","2PL",IF(RIGHT(_xlpm.pre,1)="1","1PL","3PL")))),N2893,O2893,P2893,Q2893&amp;"W",R2893),_xlfn.TEXTJOIN("-",TRUE,M2893,N2893,O2893,P2893,Q2893&amp;"W",R2893))</f>
        <v>Straight Feeder-CU-Silver-Epoxy-5W-2</v>
      </c>
      <c r="T2893" s="14" t="str">
        <f>IF(COUNTIF(Cycletime[Element Desc.],ProjectsDB[[#This Row],[Element Desc.]])&gt;0,"Found","Not Found")</f>
        <v>Found</v>
      </c>
    </row>
    <row r="2894" spans="2:20" x14ac:dyDescent="0.25">
      <c r="B2894" s="8" t="s">
        <v>5973</v>
      </c>
      <c r="C2894" s="9" t="s">
        <v>5345</v>
      </c>
      <c r="D2894" s="9" t="s">
        <v>5346</v>
      </c>
      <c r="E2894" s="10">
        <v>1</v>
      </c>
      <c r="F2894" s="9" t="s">
        <v>5072</v>
      </c>
      <c r="G2894" s="9" t="s">
        <v>1577</v>
      </c>
      <c r="H2894" s="11"/>
      <c r="I2894" s="12">
        <v>430</v>
      </c>
      <c r="J2894" s="12">
        <v>430</v>
      </c>
      <c r="K2894" s="12"/>
      <c r="L2894" s="12">
        <f t="array" ref="L2894">IFERROR(LOOKUP(2^15,SEARCH({"40A","63A","80A","100A","125A","160A","200A","250A","400A","630A","800A","1000A","1250A","1600A","2000A","2500A","3200A","4000A","5000A","6300A"},UPPER(D2894)),{40,63,80,100,125,160,200,250,400,630,800,1000,1250,1600,2000,2500,3200,4000,5000,6300}),0)</f>
        <v>3200</v>
      </c>
      <c r="M2894" s="9" t="str">
        <f t="shared" si="226"/>
        <v>Elbow Edge</v>
      </c>
      <c r="N2894" s="9" t="str">
        <f t="shared" si="227"/>
        <v>CU</v>
      </c>
      <c r="O2894" s="13" t="str">
        <f t="shared" si="228"/>
        <v>Silver</v>
      </c>
      <c r="P2894" s="9" t="str">
        <f t="shared" si="229"/>
        <v>Epoxy</v>
      </c>
      <c r="Q2894" s="9" t="str">
        <f t="shared" si="230"/>
        <v>5</v>
      </c>
      <c r="R28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94" s="14" t="str">
        <f>IF(ProjectsDB[[#This Row],[Item Type]]="Straight Plug-In",_xlfn.TEXTJOIN("-",TRUE,M2894&amp;"-"&amp;_xlfn.LET(_xlpm.txt,ProjectsDB[[#This Row],[Assembly]],_xlpm.pos,FIND("SP",_xlpm.txt),_xlpm.pre,LEFT(_xlpm.txt,_xlpm.pos-1),IF(RIGHT(_xlpm.pre,3)="123","3PL",IF(RIGHT(_xlpm.pre,2)="12","2PL",IF(RIGHT(_xlpm.pre,1)="1","1PL","3PL")))),N2894,O2894,P2894,Q2894&amp;"W",R2894),_xlfn.TEXTJOIN("-",TRUE,M2894,N2894,O2894,P2894,Q2894&amp;"W",R2894))</f>
        <v>Elbow Edge-CU-Silver-Epoxy-5W-2</v>
      </c>
      <c r="T2894" s="14" t="str">
        <f>IF(COUNTIF(Cycletime[Element Desc.],ProjectsDB[[#This Row],[Element Desc.]])&gt;0,"Found","Not Found")</f>
        <v>Found</v>
      </c>
    </row>
    <row r="2895" spans="2:20" x14ac:dyDescent="0.25">
      <c r="B2895" s="8" t="s">
        <v>5974</v>
      </c>
      <c r="C2895" s="9" t="s">
        <v>5683</v>
      </c>
      <c r="D2895" s="9" t="s">
        <v>5684</v>
      </c>
      <c r="E2895" s="10">
        <v>2</v>
      </c>
      <c r="F2895" s="9" t="s">
        <v>5072</v>
      </c>
      <c r="G2895" s="9" t="s">
        <v>1577</v>
      </c>
      <c r="H2895" s="11"/>
      <c r="I2895" s="12">
        <v>430</v>
      </c>
      <c r="J2895" s="12">
        <v>430</v>
      </c>
      <c r="K2895" s="12"/>
      <c r="L2895" s="12">
        <f t="array" ref="L2895">IFERROR(LOOKUP(2^15,SEARCH({"40A","63A","80A","100A","125A","160A","200A","250A","400A","630A","800A","1000A","1250A","1600A","2000A","2500A","3200A","4000A","5000A","6300A"},UPPER(D2895)),{40,63,80,100,125,160,200,250,400,630,800,1000,1250,1600,2000,2500,3200,4000,5000,6300}),0)</f>
        <v>3200</v>
      </c>
      <c r="M2895" s="9" t="str">
        <f t="shared" si="226"/>
        <v>Elbow Edge</v>
      </c>
      <c r="N2895" s="9" t="str">
        <f t="shared" si="227"/>
        <v>CU</v>
      </c>
      <c r="O2895" s="13" t="str">
        <f t="shared" si="228"/>
        <v>Silver</v>
      </c>
      <c r="P2895" s="9" t="str">
        <f t="shared" si="229"/>
        <v>Epoxy</v>
      </c>
      <c r="Q2895" s="9" t="str">
        <f t="shared" si="230"/>
        <v>5</v>
      </c>
      <c r="R28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95" s="14" t="str">
        <f>IF(ProjectsDB[[#This Row],[Item Type]]="Straight Plug-In",_xlfn.TEXTJOIN("-",TRUE,M2895&amp;"-"&amp;_xlfn.LET(_xlpm.txt,ProjectsDB[[#This Row],[Assembly]],_xlpm.pos,FIND("SP",_xlpm.txt),_xlpm.pre,LEFT(_xlpm.txt,_xlpm.pos-1),IF(RIGHT(_xlpm.pre,3)="123","3PL",IF(RIGHT(_xlpm.pre,2)="12","2PL",IF(RIGHT(_xlpm.pre,1)="1","1PL","3PL")))),N2895,O2895,P2895,Q2895&amp;"W",R2895),_xlfn.TEXTJOIN("-",TRUE,M2895,N2895,O2895,P2895,Q2895&amp;"W",R2895))</f>
        <v>Elbow Edge-CU-Silver-Epoxy-5W-2</v>
      </c>
      <c r="T2895" s="14" t="str">
        <f>IF(COUNTIF(Cycletime[Element Desc.],ProjectsDB[[#This Row],[Element Desc.]])&gt;0,"Found","Not Found")</f>
        <v>Found</v>
      </c>
    </row>
    <row r="2896" spans="2:20" x14ac:dyDescent="0.25">
      <c r="B2896" s="8" t="s">
        <v>5975</v>
      </c>
      <c r="C2896" s="9" t="s">
        <v>5976</v>
      </c>
      <c r="D2896" s="9" t="s">
        <v>5977</v>
      </c>
      <c r="E2896" s="10">
        <v>1</v>
      </c>
      <c r="F2896" s="9" t="s">
        <v>5072</v>
      </c>
      <c r="G2896" s="9" t="s">
        <v>1577</v>
      </c>
      <c r="H2896" s="11"/>
      <c r="I2896" s="12">
        <v>2780</v>
      </c>
      <c r="J2896" s="12"/>
      <c r="K2896" s="12"/>
      <c r="L2896" s="12">
        <f t="array" ref="L2896">IFERROR(LOOKUP(2^15,SEARCH({"40A","63A","80A","100A","125A","160A","200A","250A","400A","630A","800A","1000A","1250A","1600A","2000A","2500A","3200A","4000A","5000A","6300A"},UPPER(D2896)),{40,63,80,100,125,160,200,250,400,630,800,1000,1250,1600,2000,2500,3200,4000,5000,6300}),0)</f>
        <v>3200</v>
      </c>
      <c r="M2896" s="9" t="str">
        <f t="shared" si="226"/>
        <v>Straight Feeder</v>
      </c>
      <c r="N2896" s="9" t="str">
        <f t="shared" si="227"/>
        <v>CU</v>
      </c>
      <c r="O2896" s="13" t="str">
        <f t="shared" si="228"/>
        <v>Silver</v>
      </c>
      <c r="P2896" s="9" t="str">
        <f t="shared" si="229"/>
        <v>Epoxy</v>
      </c>
      <c r="Q2896" s="9" t="str">
        <f t="shared" si="230"/>
        <v>5</v>
      </c>
      <c r="R28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96" s="14" t="str">
        <f>IF(ProjectsDB[[#This Row],[Item Type]]="Straight Plug-In",_xlfn.TEXTJOIN("-",TRUE,M2896&amp;"-"&amp;_xlfn.LET(_xlpm.txt,ProjectsDB[[#This Row],[Assembly]],_xlpm.pos,FIND("SP",_xlpm.txt),_xlpm.pre,LEFT(_xlpm.txt,_xlpm.pos-1),IF(RIGHT(_xlpm.pre,3)="123","3PL",IF(RIGHT(_xlpm.pre,2)="12","2PL",IF(RIGHT(_xlpm.pre,1)="1","1PL","3PL")))),N2896,O2896,P2896,Q2896&amp;"W",R2896),_xlfn.TEXTJOIN("-",TRUE,M2896,N2896,O2896,P2896,Q2896&amp;"W",R2896))</f>
        <v>Straight Feeder-CU-Silver-Epoxy-5W-2</v>
      </c>
      <c r="T2896" s="14" t="str">
        <f>IF(COUNTIF(Cycletime[Element Desc.],ProjectsDB[[#This Row],[Element Desc.]])&gt;0,"Found","Not Found")</f>
        <v>Found</v>
      </c>
    </row>
    <row r="2897" spans="2:20" x14ac:dyDescent="0.25">
      <c r="B2897" s="8" t="s">
        <v>5978</v>
      </c>
      <c r="C2897" s="9" t="s">
        <v>5689</v>
      </c>
      <c r="D2897" s="9" t="s">
        <v>5690</v>
      </c>
      <c r="E2897" s="10">
        <v>2</v>
      </c>
      <c r="F2897" s="9" t="s">
        <v>5072</v>
      </c>
      <c r="G2897" s="9" t="s">
        <v>1577</v>
      </c>
      <c r="H2897" s="11"/>
      <c r="I2897" s="12">
        <v>300</v>
      </c>
      <c r="J2897" s="12">
        <v>300</v>
      </c>
      <c r="K2897" s="12"/>
      <c r="L2897" s="12">
        <f t="array" ref="L2897">IFERROR(LOOKUP(2^15,SEARCH({"40A","63A","80A","100A","125A","160A","200A","250A","400A","630A","800A","1000A","1250A","1600A","2000A","2500A","3200A","4000A","5000A","6300A"},UPPER(D2897)),{40,63,80,100,125,160,200,250,400,630,800,1000,1250,1600,2000,2500,3200,4000,5000,6300}),0)</f>
        <v>3200</v>
      </c>
      <c r="M2897" s="9" t="str">
        <f t="shared" si="226"/>
        <v>Elbow Flat</v>
      </c>
      <c r="N2897" s="9" t="str">
        <f t="shared" si="227"/>
        <v>CU</v>
      </c>
      <c r="O2897" s="13" t="str">
        <f t="shared" si="228"/>
        <v>Silver</v>
      </c>
      <c r="P2897" s="9" t="str">
        <f t="shared" si="229"/>
        <v>Epoxy</v>
      </c>
      <c r="Q2897" s="9" t="str">
        <f t="shared" si="230"/>
        <v>5</v>
      </c>
      <c r="R28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97" s="14" t="str">
        <f>IF(ProjectsDB[[#This Row],[Item Type]]="Straight Plug-In",_xlfn.TEXTJOIN("-",TRUE,M2897&amp;"-"&amp;_xlfn.LET(_xlpm.txt,ProjectsDB[[#This Row],[Assembly]],_xlpm.pos,FIND("SP",_xlpm.txt),_xlpm.pre,LEFT(_xlpm.txt,_xlpm.pos-1),IF(RIGHT(_xlpm.pre,3)="123","3PL",IF(RIGHT(_xlpm.pre,2)="12","2PL",IF(RIGHT(_xlpm.pre,1)="1","1PL","3PL")))),N2897,O2897,P2897,Q2897&amp;"W",R2897),_xlfn.TEXTJOIN("-",TRUE,M2897,N2897,O2897,P2897,Q2897&amp;"W",R2897))</f>
        <v>Elbow Flat-CU-Silver-Epoxy-5W-2</v>
      </c>
      <c r="T2897" s="14" t="str">
        <f>IF(COUNTIF(Cycletime[Element Desc.],ProjectsDB[[#This Row],[Element Desc.]])&gt;0,"Found","Not Found")</f>
        <v>Found</v>
      </c>
    </row>
    <row r="2898" spans="2:20" x14ac:dyDescent="0.25">
      <c r="B2898" s="8" t="s">
        <v>5979</v>
      </c>
      <c r="C2898" s="9" t="s">
        <v>5980</v>
      </c>
      <c r="D2898" s="9" t="s">
        <v>5981</v>
      </c>
      <c r="E2898" s="10">
        <v>8</v>
      </c>
      <c r="F2898" s="9" t="s">
        <v>5072</v>
      </c>
      <c r="G2898" s="9" t="s">
        <v>1577</v>
      </c>
      <c r="H2898" s="11"/>
      <c r="I2898" s="12">
        <v>1000</v>
      </c>
      <c r="J2898" s="12"/>
      <c r="K2898" s="12"/>
      <c r="L2898" s="12">
        <f t="array" ref="L2898">IFERROR(LOOKUP(2^15,SEARCH({"40A","63A","80A","100A","125A","160A","200A","250A","400A","630A","800A","1000A","1250A","1600A","2000A","2500A","3200A","4000A","5000A","6300A"},UPPER(D2898)),{40,63,80,100,125,160,200,250,400,630,800,1000,1250,1600,2000,2500,3200,4000,5000,6300}),0)</f>
        <v>3200</v>
      </c>
      <c r="M2898" s="9" t="str">
        <f t="shared" si="226"/>
        <v>Straight Feeder</v>
      </c>
      <c r="N2898" s="9" t="str">
        <f t="shared" si="227"/>
        <v>CU</v>
      </c>
      <c r="O2898" s="13" t="str">
        <f t="shared" si="228"/>
        <v>Silver</v>
      </c>
      <c r="P2898" s="9" t="str">
        <f t="shared" si="229"/>
        <v>Epoxy</v>
      </c>
      <c r="Q2898" s="9" t="str">
        <f t="shared" si="230"/>
        <v>5</v>
      </c>
      <c r="R28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98" s="14" t="str">
        <f>IF(ProjectsDB[[#This Row],[Item Type]]="Straight Plug-In",_xlfn.TEXTJOIN("-",TRUE,M2898&amp;"-"&amp;_xlfn.LET(_xlpm.txt,ProjectsDB[[#This Row],[Assembly]],_xlpm.pos,FIND("SP",_xlpm.txt),_xlpm.pre,LEFT(_xlpm.txt,_xlpm.pos-1),IF(RIGHT(_xlpm.pre,3)="123","3PL",IF(RIGHT(_xlpm.pre,2)="12","2PL",IF(RIGHT(_xlpm.pre,1)="1","1PL","3PL")))),N2898,O2898,P2898,Q2898&amp;"W",R2898),_xlfn.TEXTJOIN("-",TRUE,M2898,N2898,O2898,P2898,Q2898&amp;"W",R2898))</f>
        <v>Straight Feeder-CU-Silver-Epoxy-5W-2</v>
      </c>
      <c r="T2898" s="14" t="str">
        <f>IF(COUNTIF(Cycletime[Element Desc.],ProjectsDB[[#This Row],[Element Desc.]])&gt;0,"Found","Not Found")</f>
        <v>Found</v>
      </c>
    </row>
    <row r="2899" spans="2:20" x14ac:dyDescent="0.25">
      <c r="B2899" s="8" t="s">
        <v>5982</v>
      </c>
      <c r="C2899" s="9" t="s">
        <v>5983</v>
      </c>
      <c r="D2899" s="9" t="s">
        <v>5984</v>
      </c>
      <c r="E2899" s="10">
        <v>5</v>
      </c>
      <c r="F2899" s="9" t="s">
        <v>5072</v>
      </c>
      <c r="G2899" s="9" t="s">
        <v>1577</v>
      </c>
      <c r="H2899" s="11"/>
      <c r="I2899" s="12"/>
      <c r="J2899" s="12"/>
      <c r="K2899" s="12"/>
      <c r="L2899" s="12">
        <f t="array" ref="L2899">IFERROR(LOOKUP(2^15,SEARCH({"40A","63A","80A","100A","125A","160A","200A","250A","400A","630A","800A","1000A","1250A","1600A","2000A","2500A","3200A","4000A","5000A","6300A"},UPPER(D2899)),{40,63,80,100,125,160,200,250,400,630,800,1000,1250,1600,2000,2500,3200,4000,5000,6300}),0)</f>
        <v>3200</v>
      </c>
      <c r="M2899" s="9" t="str">
        <f t="shared" si="226"/>
        <v>Expansion Joint</v>
      </c>
      <c r="N2899" s="9" t="str">
        <f t="shared" si="227"/>
        <v>CU</v>
      </c>
      <c r="O2899" s="13" t="str">
        <f t="shared" si="228"/>
        <v>Silver</v>
      </c>
      <c r="P2899" s="9" t="str">
        <f t="shared" si="229"/>
        <v>Epoxy</v>
      </c>
      <c r="Q2899" s="9" t="str">
        <f t="shared" si="230"/>
        <v>5</v>
      </c>
      <c r="R28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899" s="14" t="str">
        <f>IF(ProjectsDB[[#This Row],[Item Type]]="Straight Plug-In",_xlfn.TEXTJOIN("-",TRUE,M2899&amp;"-"&amp;_xlfn.LET(_xlpm.txt,ProjectsDB[[#This Row],[Assembly]],_xlpm.pos,FIND("SP",_xlpm.txt),_xlpm.pre,LEFT(_xlpm.txt,_xlpm.pos-1),IF(RIGHT(_xlpm.pre,3)="123","3PL",IF(RIGHT(_xlpm.pre,2)="12","2PL",IF(RIGHT(_xlpm.pre,1)="1","1PL","3PL")))),N2899,O2899,P2899,Q2899&amp;"W",R2899),_xlfn.TEXTJOIN("-",TRUE,M2899,N2899,O2899,P2899,Q2899&amp;"W",R2899))</f>
        <v>Expansion Joint-CU-Silver-Epoxy-5W-2</v>
      </c>
      <c r="T2899" s="14" t="str">
        <f>IF(COUNTIF(Cycletime[Element Desc.],ProjectsDB[[#This Row],[Element Desc.]])&gt;0,"Found","Not Found")</f>
        <v>Found</v>
      </c>
    </row>
    <row r="2900" spans="2:20" x14ac:dyDescent="0.25">
      <c r="B2900" s="8" t="s">
        <v>5985</v>
      </c>
      <c r="C2900" s="9" t="s">
        <v>5986</v>
      </c>
      <c r="D2900" s="9" t="s">
        <v>5987</v>
      </c>
      <c r="E2900" s="10">
        <v>10</v>
      </c>
      <c r="F2900" s="9" t="s">
        <v>5072</v>
      </c>
      <c r="G2900" s="9" t="s">
        <v>1577</v>
      </c>
      <c r="H2900" s="11"/>
      <c r="I2900" s="12"/>
      <c r="J2900" s="12"/>
      <c r="K2900" s="12"/>
      <c r="L2900" s="12">
        <f t="array" ref="L2900">IFERROR(LOOKUP(2^15,SEARCH({"40A","63A","80A","100A","125A","160A","200A","250A","400A","630A","800A","1000A","1250A","1600A","2000A","2500A","3200A","4000A","5000A","6300A"},UPPER(D2900)),{40,63,80,100,125,160,200,250,400,630,800,1000,1250,1600,2000,2500,3200,4000,5000,6300}),0)</f>
        <v>3200</v>
      </c>
      <c r="M2900" s="9" t="str">
        <f t="shared" si="226"/>
        <v>Flange Straight</v>
      </c>
      <c r="N2900" s="9" t="str">
        <f t="shared" si="227"/>
        <v>CU</v>
      </c>
      <c r="O2900" s="13" t="str">
        <f t="shared" si="228"/>
        <v>Silver</v>
      </c>
      <c r="P2900" s="9" t="str">
        <f t="shared" si="229"/>
        <v>Epoxy</v>
      </c>
      <c r="Q2900" s="9" t="str">
        <f t="shared" si="230"/>
        <v>5</v>
      </c>
      <c r="R29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00" s="14" t="str">
        <f>IF(ProjectsDB[[#This Row],[Item Type]]="Straight Plug-In",_xlfn.TEXTJOIN("-",TRUE,M2900&amp;"-"&amp;_xlfn.LET(_xlpm.txt,ProjectsDB[[#This Row],[Assembly]],_xlpm.pos,FIND("SP",_xlpm.txt),_xlpm.pre,LEFT(_xlpm.txt,_xlpm.pos-1),IF(RIGHT(_xlpm.pre,3)="123","3PL",IF(RIGHT(_xlpm.pre,2)="12","2PL",IF(RIGHT(_xlpm.pre,1)="1","1PL","3PL")))),N2900,O2900,P2900,Q2900&amp;"W",R2900),_xlfn.TEXTJOIN("-",TRUE,M2900,N2900,O2900,P2900,Q2900&amp;"W",R2900))</f>
        <v>Flange Straight-CU-Silver-Epoxy-5W-2</v>
      </c>
      <c r="T2900" s="14" t="str">
        <f>IF(COUNTIF(Cycletime[Element Desc.],ProjectsDB[[#This Row],[Element Desc.]])&gt;0,"Found","Not Found")</f>
        <v>Found</v>
      </c>
    </row>
    <row r="2901" spans="2:20" x14ac:dyDescent="0.25">
      <c r="B2901" s="8" t="s">
        <v>5988</v>
      </c>
      <c r="C2901" s="9" t="s">
        <v>5334</v>
      </c>
      <c r="D2901" s="9" t="s">
        <v>5335</v>
      </c>
      <c r="E2901" s="10">
        <v>70</v>
      </c>
      <c r="F2901" s="9" t="s">
        <v>5072</v>
      </c>
      <c r="G2901" s="9" t="s">
        <v>1577</v>
      </c>
      <c r="H2901" s="11"/>
      <c r="I2901" s="12"/>
      <c r="J2901" s="12"/>
      <c r="K2901" s="12"/>
      <c r="L2901" s="12">
        <f t="array" ref="L2901">IFERROR(LOOKUP(2^15,SEARCH({"40A","63A","80A","100A","125A","160A","200A","250A","400A","630A","800A","1000A","1250A","1600A","2000A","2500A","3200A","4000A","5000A","6300A"},UPPER(D2901)),{40,63,80,100,125,160,200,250,400,630,800,1000,1250,1600,2000,2500,3200,4000,5000,6300}),0)</f>
        <v>3200</v>
      </c>
      <c r="M2901" s="9" t="str">
        <f t="shared" si="226"/>
        <v>Joint Pack</v>
      </c>
      <c r="N2901" s="9" t="str">
        <f t="shared" si="227"/>
        <v>CU</v>
      </c>
      <c r="O2901" s="13" t="str">
        <f t="shared" si="228"/>
        <v>Silver</v>
      </c>
      <c r="P2901" s="9" t="str">
        <f t="shared" si="229"/>
        <v>None</v>
      </c>
      <c r="Q2901" s="9" t="str">
        <f t="shared" si="230"/>
        <v>5</v>
      </c>
      <c r="R29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01" s="14" t="str">
        <f>IF(ProjectsDB[[#This Row],[Item Type]]="Straight Plug-In",_xlfn.TEXTJOIN("-",TRUE,M2901&amp;"-"&amp;_xlfn.LET(_xlpm.txt,ProjectsDB[[#This Row],[Assembly]],_xlpm.pos,FIND("SP",_xlpm.txt),_xlpm.pre,LEFT(_xlpm.txt,_xlpm.pos-1),IF(RIGHT(_xlpm.pre,3)="123","3PL",IF(RIGHT(_xlpm.pre,2)="12","2PL",IF(RIGHT(_xlpm.pre,1)="1","1PL","3PL")))),N2901,O2901,P2901,Q2901&amp;"W",R2901),_xlfn.TEXTJOIN("-",TRUE,M2901,N2901,O2901,P2901,Q2901&amp;"W",R2901))</f>
        <v>Joint Pack-CU-Silver-None-5W-2</v>
      </c>
      <c r="T2901" s="14" t="str">
        <f>IF(COUNTIF(Cycletime[Element Desc.],ProjectsDB[[#This Row],[Element Desc.]])&gt;0,"Found","Not Found")</f>
        <v>Found</v>
      </c>
    </row>
    <row r="2902" spans="2:20" x14ac:dyDescent="0.25">
      <c r="B2902" s="8" t="s">
        <v>5989</v>
      </c>
      <c r="C2902" s="9" t="s">
        <v>5496</v>
      </c>
      <c r="D2902" s="9" t="s">
        <v>5497</v>
      </c>
      <c r="E2902" s="10">
        <v>43</v>
      </c>
      <c r="F2902" s="9" t="s">
        <v>5072</v>
      </c>
      <c r="G2902" s="9" t="s">
        <v>1577</v>
      </c>
      <c r="H2902" s="11"/>
      <c r="I2902" s="12">
        <v>3000</v>
      </c>
      <c r="J2902" s="12"/>
      <c r="K2902" s="12"/>
      <c r="L2902" s="12">
        <f t="array" ref="L2902">IFERROR(LOOKUP(2^15,SEARCH({"40A","63A","80A","100A","125A","160A","200A","250A","400A","630A","800A","1000A","1250A","1600A","2000A","2500A","3200A","4000A","5000A","6300A"},UPPER(D2902)),{40,63,80,100,125,160,200,250,400,630,800,1000,1250,1600,2000,2500,3200,4000,5000,6300}),0)</f>
        <v>3200</v>
      </c>
      <c r="M2902" s="9" t="str">
        <f t="shared" si="226"/>
        <v>Straight Feeder</v>
      </c>
      <c r="N2902" s="9" t="str">
        <f t="shared" si="227"/>
        <v>CU</v>
      </c>
      <c r="O2902" s="13" t="str">
        <f t="shared" si="228"/>
        <v>Silver</v>
      </c>
      <c r="P2902" s="9" t="str">
        <f t="shared" si="229"/>
        <v>Epoxy</v>
      </c>
      <c r="Q2902" s="9" t="str">
        <f t="shared" si="230"/>
        <v>5</v>
      </c>
      <c r="R29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02" s="14" t="str">
        <f>IF(ProjectsDB[[#This Row],[Item Type]]="Straight Plug-In",_xlfn.TEXTJOIN("-",TRUE,M2902&amp;"-"&amp;_xlfn.LET(_xlpm.txt,ProjectsDB[[#This Row],[Assembly]],_xlpm.pos,FIND("SP",_xlpm.txt),_xlpm.pre,LEFT(_xlpm.txt,_xlpm.pos-1),IF(RIGHT(_xlpm.pre,3)="123","3PL",IF(RIGHT(_xlpm.pre,2)="12","2PL",IF(RIGHT(_xlpm.pre,1)="1","1PL","3PL")))),N2902,O2902,P2902,Q2902&amp;"W",R2902),_xlfn.TEXTJOIN("-",TRUE,M2902,N2902,O2902,P2902,Q2902&amp;"W",R2902))</f>
        <v>Straight Feeder-CU-Silver-Epoxy-5W-2</v>
      </c>
      <c r="T2902" s="14" t="str">
        <f>IF(COUNTIF(Cycletime[Element Desc.],ProjectsDB[[#This Row],[Element Desc.]])&gt;0,"Found","Not Found")</f>
        <v>Found</v>
      </c>
    </row>
    <row r="2903" spans="2:20" x14ac:dyDescent="0.25">
      <c r="B2903" s="8" t="s">
        <v>5990</v>
      </c>
      <c r="C2903" s="9" t="s">
        <v>5089</v>
      </c>
      <c r="D2903" s="9" t="s">
        <v>5090</v>
      </c>
      <c r="E2903" s="10">
        <v>1</v>
      </c>
      <c r="F2903" s="9" t="s">
        <v>5072</v>
      </c>
      <c r="G2903" s="9" t="s">
        <v>1577</v>
      </c>
      <c r="H2903" s="11"/>
      <c r="I2903" s="12">
        <v>425</v>
      </c>
      <c r="J2903" s="12"/>
      <c r="K2903" s="12"/>
      <c r="L2903" s="12">
        <f t="array" ref="L2903">IFERROR(LOOKUP(2^15,SEARCH({"40A","63A","80A","100A","125A","160A","200A","250A","400A","630A","800A","1000A","1250A","1600A","2000A","2500A","3200A","4000A","5000A","6300A"},UPPER(D2903)),{40,63,80,100,125,160,200,250,400,630,800,1000,1250,1600,2000,2500,3200,4000,5000,6300}),0)</f>
        <v>2500</v>
      </c>
      <c r="M2903" s="9" t="str">
        <f t="shared" si="226"/>
        <v>Flange Straight</v>
      </c>
      <c r="N2903" s="9" t="str">
        <f t="shared" si="227"/>
        <v>CU</v>
      </c>
      <c r="O2903" s="13" t="str">
        <f t="shared" si="228"/>
        <v>Silver</v>
      </c>
      <c r="P2903" s="9" t="str">
        <f t="shared" si="229"/>
        <v>Epoxy</v>
      </c>
      <c r="Q2903" s="9" t="str">
        <f t="shared" si="230"/>
        <v>5</v>
      </c>
      <c r="R29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03" s="14" t="str">
        <f>IF(ProjectsDB[[#This Row],[Item Type]]="Straight Plug-In",_xlfn.TEXTJOIN("-",TRUE,M2903&amp;"-"&amp;_xlfn.LET(_xlpm.txt,ProjectsDB[[#This Row],[Assembly]],_xlpm.pos,FIND("SP",_xlpm.txt),_xlpm.pre,LEFT(_xlpm.txt,_xlpm.pos-1),IF(RIGHT(_xlpm.pre,3)="123","3PL",IF(RIGHT(_xlpm.pre,2)="12","2PL",IF(RIGHT(_xlpm.pre,1)="1","1PL","3PL")))),N2903,O2903,P2903,Q2903&amp;"W",R2903),_xlfn.TEXTJOIN("-",TRUE,M2903,N2903,O2903,P2903,Q2903&amp;"W",R2903))</f>
        <v>Flange Straight-CU-Silver-Epoxy-5W-1</v>
      </c>
      <c r="T2903" s="14" t="str">
        <f>IF(COUNTIF(Cycletime[Element Desc.],ProjectsDB[[#This Row],[Element Desc.]])&gt;0,"Found","Not Found")</f>
        <v>Found</v>
      </c>
    </row>
    <row r="2904" spans="2:20" x14ac:dyDescent="0.25">
      <c r="B2904" s="8" t="s">
        <v>5991</v>
      </c>
      <c r="C2904" s="9" t="s">
        <v>5992</v>
      </c>
      <c r="D2904" s="9" t="s">
        <v>5993</v>
      </c>
      <c r="E2904" s="10">
        <v>1</v>
      </c>
      <c r="F2904" s="9" t="s">
        <v>5072</v>
      </c>
      <c r="G2904" s="9" t="s">
        <v>1577</v>
      </c>
      <c r="H2904" s="11"/>
      <c r="I2904" s="12">
        <v>300</v>
      </c>
      <c r="J2904" s="12">
        <v>300</v>
      </c>
      <c r="K2904" s="12"/>
      <c r="L2904" s="12">
        <f t="array" ref="L2904">IFERROR(LOOKUP(2^15,SEARCH({"40A","63A","80A","100A","125A","160A","200A","250A","400A","630A","800A","1000A","1250A","1600A","2000A","2500A","3200A","4000A","5000A","6300A"},UPPER(D2904)),{40,63,80,100,125,160,200,250,400,630,800,1000,1250,1600,2000,2500,3200,4000,5000,6300}),0)</f>
        <v>2500</v>
      </c>
      <c r="M2904" s="9" t="str">
        <f t="shared" si="226"/>
        <v>Elbow Flat</v>
      </c>
      <c r="N2904" s="9" t="str">
        <f t="shared" si="227"/>
        <v>CU</v>
      </c>
      <c r="O2904" s="13" t="str">
        <f t="shared" si="228"/>
        <v>Silver</v>
      </c>
      <c r="P2904" s="9" t="str">
        <f t="shared" si="229"/>
        <v>Epoxy</v>
      </c>
      <c r="Q2904" s="9" t="str">
        <f t="shared" si="230"/>
        <v>5</v>
      </c>
      <c r="R29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04" s="14" t="str">
        <f>IF(ProjectsDB[[#This Row],[Item Type]]="Straight Plug-In",_xlfn.TEXTJOIN("-",TRUE,M2904&amp;"-"&amp;_xlfn.LET(_xlpm.txt,ProjectsDB[[#This Row],[Assembly]],_xlpm.pos,FIND("SP",_xlpm.txt),_xlpm.pre,LEFT(_xlpm.txt,_xlpm.pos-1),IF(RIGHT(_xlpm.pre,3)="123","3PL",IF(RIGHT(_xlpm.pre,2)="12","2PL",IF(RIGHT(_xlpm.pre,1)="1","1PL","3PL")))),N2904,O2904,P2904,Q2904&amp;"W",R2904),_xlfn.TEXTJOIN("-",TRUE,M2904,N2904,O2904,P2904,Q2904&amp;"W",R2904))</f>
        <v>Elbow Flat-CU-Silver-Epoxy-5W-1</v>
      </c>
      <c r="T2904" s="14" t="str">
        <f>IF(COUNTIF(Cycletime[Element Desc.],ProjectsDB[[#This Row],[Element Desc.]])&gt;0,"Found","Not Found")</f>
        <v>Found</v>
      </c>
    </row>
    <row r="2905" spans="2:20" x14ac:dyDescent="0.25">
      <c r="B2905" s="8" t="s">
        <v>5994</v>
      </c>
      <c r="C2905" s="9" t="s">
        <v>5101</v>
      </c>
      <c r="D2905" s="9" t="s">
        <v>5102</v>
      </c>
      <c r="E2905" s="10">
        <v>5</v>
      </c>
      <c r="F2905" s="9" t="s">
        <v>5072</v>
      </c>
      <c r="G2905" s="9" t="s">
        <v>1577</v>
      </c>
      <c r="H2905" s="11"/>
      <c r="I2905" s="12">
        <v>300</v>
      </c>
      <c r="J2905" s="12">
        <v>300</v>
      </c>
      <c r="K2905" s="12"/>
      <c r="L2905" s="12">
        <f t="array" ref="L2905">IFERROR(LOOKUP(2^15,SEARCH({"40A","63A","80A","100A","125A","160A","200A","250A","400A","630A","800A","1000A","1250A","1600A","2000A","2500A","3200A","4000A","5000A","6300A"},UPPER(D2905)),{40,63,80,100,125,160,200,250,400,630,800,1000,1250,1600,2000,2500,3200,4000,5000,6300}),0)</f>
        <v>2500</v>
      </c>
      <c r="M2905" s="9" t="str">
        <f t="shared" si="226"/>
        <v>Elbow Flat</v>
      </c>
      <c r="N2905" s="9" t="str">
        <f t="shared" si="227"/>
        <v>CU</v>
      </c>
      <c r="O2905" s="13" t="str">
        <f t="shared" si="228"/>
        <v>Silver</v>
      </c>
      <c r="P2905" s="9" t="str">
        <f t="shared" si="229"/>
        <v>Epoxy</v>
      </c>
      <c r="Q2905" s="9" t="str">
        <f t="shared" si="230"/>
        <v>5</v>
      </c>
      <c r="R29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05" s="14" t="str">
        <f>IF(ProjectsDB[[#This Row],[Item Type]]="Straight Plug-In",_xlfn.TEXTJOIN("-",TRUE,M2905&amp;"-"&amp;_xlfn.LET(_xlpm.txt,ProjectsDB[[#This Row],[Assembly]],_xlpm.pos,FIND("SP",_xlpm.txt),_xlpm.pre,LEFT(_xlpm.txt,_xlpm.pos-1),IF(RIGHT(_xlpm.pre,3)="123","3PL",IF(RIGHT(_xlpm.pre,2)="12","2PL",IF(RIGHT(_xlpm.pre,1)="1","1PL","3PL")))),N2905,O2905,P2905,Q2905&amp;"W",R2905),_xlfn.TEXTJOIN("-",TRUE,M2905,N2905,O2905,P2905,Q2905&amp;"W",R2905))</f>
        <v>Elbow Flat-CU-Silver-Epoxy-5W-1</v>
      </c>
      <c r="T2905" s="14" t="str">
        <f>IF(COUNTIF(Cycletime[Element Desc.],ProjectsDB[[#This Row],[Element Desc.]])&gt;0,"Found","Not Found")</f>
        <v>Found</v>
      </c>
    </row>
    <row r="2906" spans="2:20" x14ac:dyDescent="0.25">
      <c r="B2906" s="8" t="s">
        <v>5995</v>
      </c>
      <c r="C2906" s="9" t="s">
        <v>5996</v>
      </c>
      <c r="D2906" s="9" t="s">
        <v>5997</v>
      </c>
      <c r="E2906" s="10">
        <v>1</v>
      </c>
      <c r="F2906" s="9" t="s">
        <v>5072</v>
      </c>
      <c r="G2906" s="9" t="s">
        <v>1577</v>
      </c>
      <c r="H2906" s="11"/>
      <c r="I2906" s="12">
        <v>370</v>
      </c>
      <c r="J2906" s="12">
        <v>370</v>
      </c>
      <c r="K2906" s="12"/>
      <c r="L2906" s="12">
        <f t="array" ref="L2906">IFERROR(LOOKUP(2^15,SEARCH({"40A","63A","80A","100A","125A","160A","200A","250A","400A","630A","800A","1000A","1250A","1600A","2000A","2500A","3200A","4000A","5000A","6300A"},UPPER(D2906)),{40,63,80,100,125,160,200,250,400,630,800,1000,1250,1600,2000,2500,3200,4000,5000,6300}),0)</f>
        <v>2500</v>
      </c>
      <c r="M2906" s="9" t="str">
        <f t="shared" si="226"/>
        <v>Elbow Edge</v>
      </c>
      <c r="N2906" s="9" t="str">
        <f t="shared" si="227"/>
        <v>CU</v>
      </c>
      <c r="O2906" s="13" t="str">
        <f t="shared" si="228"/>
        <v>Silver</v>
      </c>
      <c r="P2906" s="9" t="str">
        <f t="shared" si="229"/>
        <v>Epoxy</v>
      </c>
      <c r="Q2906" s="9" t="str">
        <f t="shared" si="230"/>
        <v>5</v>
      </c>
      <c r="R29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06" s="14" t="str">
        <f>IF(ProjectsDB[[#This Row],[Item Type]]="Straight Plug-In",_xlfn.TEXTJOIN("-",TRUE,M2906&amp;"-"&amp;_xlfn.LET(_xlpm.txt,ProjectsDB[[#This Row],[Assembly]],_xlpm.pos,FIND("SP",_xlpm.txt),_xlpm.pre,LEFT(_xlpm.txt,_xlpm.pos-1),IF(RIGHT(_xlpm.pre,3)="123","3PL",IF(RIGHT(_xlpm.pre,2)="12","2PL",IF(RIGHT(_xlpm.pre,1)="1","1PL","3PL")))),N2906,O2906,P2906,Q2906&amp;"W",R2906),_xlfn.TEXTJOIN("-",TRUE,M2906,N2906,O2906,P2906,Q2906&amp;"W",R2906))</f>
        <v>Elbow Edge-CU-Silver-Epoxy-5W-1</v>
      </c>
      <c r="T2906" s="14" t="str">
        <f>IF(COUNTIF(Cycletime[Element Desc.],ProjectsDB[[#This Row],[Element Desc.]])&gt;0,"Found","Not Found")</f>
        <v>Found</v>
      </c>
    </row>
    <row r="2907" spans="2:20" x14ac:dyDescent="0.25">
      <c r="B2907" s="8" t="s">
        <v>5998</v>
      </c>
      <c r="C2907" s="9" t="s">
        <v>5104</v>
      </c>
      <c r="D2907" s="9" t="s">
        <v>5105</v>
      </c>
      <c r="E2907" s="10">
        <v>2</v>
      </c>
      <c r="F2907" s="9" t="s">
        <v>5072</v>
      </c>
      <c r="G2907" s="9" t="s">
        <v>1577</v>
      </c>
      <c r="H2907" s="11"/>
      <c r="I2907" s="12">
        <v>370</v>
      </c>
      <c r="J2907" s="12">
        <v>370</v>
      </c>
      <c r="K2907" s="12"/>
      <c r="L2907" s="12">
        <f t="array" ref="L2907">IFERROR(LOOKUP(2^15,SEARCH({"40A","63A","80A","100A","125A","160A","200A","250A","400A","630A","800A","1000A","1250A","1600A","2000A","2500A","3200A","4000A","5000A","6300A"},UPPER(D2907)),{40,63,80,100,125,160,200,250,400,630,800,1000,1250,1600,2000,2500,3200,4000,5000,6300}),0)</f>
        <v>2500</v>
      </c>
      <c r="M2907" s="9" t="str">
        <f t="shared" si="226"/>
        <v>Elbow Edge</v>
      </c>
      <c r="N2907" s="9" t="str">
        <f t="shared" si="227"/>
        <v>CU</v>
      </c>
      <c r="O2907" s="13" t="str">
        <f t="shared" si="228"/>
        <v>Silver</v>
      </c>
      <c r="P2907" s="9" t="str">
        <f t="shared" si="229"/>
        <v>Epoxy</v>
      </c>
      <c r="Q2907" s="9" t="str">
        <f t="shared" si="230"/>
        <v>5</v>
      </c>
      <c r="R29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07" s="14" t="str">
        <f>IF(ProjectsDB[[#This Row],[Item Type]]="Straight Plug-In",_xlfn.TEXTJOIN("-",TRUE,M2907&amp;"-"&amp;_xlfn.LET(_xlpm.txt,ProjectsDB[[#This Row],[Assembly]],_xlpm.pos,FIND("SP",_xlpm.txt),_xlpm.pre,LEFT(_xlpm.txt,_xlpm.pos-1),IF(RIGHT(_xlpm.pre,3)="123","3PL",IF(RIGHT(_xlpm.pre,2)="12","2PL",IF(RIGHT(_xlpm.pre,1)="1","1PL","3PL")))),N2907,O2907,P2907,Q2907&amp;"W",R2907),_xlfn.TEXTJOIN("-",TRUE,M2907,N2907,O2907,P2907,Q2907&amp;"W",R2907))</f>
        <v>Elbow Edge-CU-Silver-Epoxy-5W-1</v>
      </c>
      <c r="T2907" s="14" t="str">
        <f>IF(COUNTIF(Cycletime[Element Desc.],ProjectsDB[[#This Row],[Element Desc.]])&gt;0,"Found","Not Found")</f>
        <v>Found</v>
      </c>
    </row>
    <row r="2908" spans="2:20" x14ac:dyDescent="0.25">
      <c r="B2908" s="8" t="s">
        <v>5999</v>
      </c>
      <c r="C2908" s="9" t="s">
        <v>6000</v>
      </c>
      <c r="D2908" s="9" t="s">
        <v>6001</v>
      </c>
      <c r="E2908" s="10">
        <v>1</v>
      </c>
      <c r="F2908" s="9" t="s">
        <v>5072</v>
      </c>
      <c r="G2908" s="9" t="s">
        <v>1577</v>
      </c>
      <c r="H2908" s="11"/>
      <c r="I2908" s="12">
        <v>370</v>
      </c>
      <c r="J2908" s="12">
        <v>370</v>
      </c>
      <c r="K2908" s="12"/>
      <c r="L2908" s="12">
        <f t="array" ref="L2908">IFERROR(LOOKUP(2^15,SEARCH({"40A","63A","80A","100A","125A","160A","200A","250A","400A","630A","800A","1000A","1250A","1600A","2000A","2500A","3200A","4000A","5000A","6300A"},UPPER(D2908)),{40,63,80,100,125,160,200,250,400,630,800,1000,1250,1600,2000,2500,3200,4000,5000,6300}),0)</f>
        <v>2500</v>
      </c>
      <c r="M2908" s="9" t="str">
        <f t="shared" si="226"/>
        <v>Elbow Edge</v>
      </c>
      <c r="N2908" s="9" t="str">
        <f t="shared" si="227"/>
        <v>CU</v>
      </c>
      <c r="O2908" s="13" t="str">
        <f t="shared" si="228"/>
        <v>Silver</v>
      </c>
      <c r="P2908" s="9" t="str">
        <f t="shared" si="229"/>
        <v>Epoxy</v>
      </c>
      <c r="Q2908" s="9" t="str">
        <f t="shared" si="230"/>
        <v>5</v>
      </c>
      <c r="R29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08" s="14" t="str">
        <f>IF(ProjectsDB[[#This Row],[Item Type]]="Straight Plug-In",_xlfn.TEXTJOIN("-",TRUE,M2908&amp;"-"&amp;_xlfn.LET(_xlpm.txt,ProjectsDB[[#This Row],[Assembly]],_xlpm.pos,FIND("SP",_xlpm.txt),_xlpm.pre,LEFT(_xlpm.txt,_xlpm.pos-1),IF(RIGHT(_xlpm.pre,3)="123","3PL",IF(RIGHT(_xlpm.pre,2)="12","2PL",IF(RIGHT(_xlpm.pre,1)="1","1PL","3PL")))),N2908,O2908,P2908,Q2908&amp;"W",R2908),_xlfn.TEXTJOIN("-",TRUE,M2908,N2908,O2908,P2908,Q2908&amp;"W",R2908))</f>
        <v>Elbow Edge-CU-Silver-Epoxy-5W-1</v>
      </c>
      <c r="T2908" s="14" t="str">
        <f>IF(COUNTIF(Cycletime[Element Desc.],ProjectsDB[[#This Row],[Element Desc.]])&gt;0,"Found","Not Found")</f>
        <v>Found</v>
      </c>
    </row>
    <row r="2909" spans="2:20" x14ac:dyDescent="0.25">
      <c r="B2909" s="8" t="s">
        <v>6002</v>
      </c>
      <c r="C2909" s="9" t="s">
        <v>5170</v>
      </c>
      <c r="D2909" s="9" t="s">
        <v>5171</v>
      </c>
      <c r="E2909" s="10">
        <v>1</v>
      </c>
      <c r="F2909" s="9" t="s">
        <v>5072</v>
      </c>
      <c r="G2909" s="9" t="s">
        <v>1577</v>
      </c>
      <c r="H2909" s="11"/>
      <c r="I2909" s="12">
        <v>3000</v>
      </c>
      <c r="J2909" s="12"/>
      <c r="K2909" s="12"/>
      <c r="L2909" s="12">
        <f t="array" ref="L2909">IFERROR(LOOKUP(2^15,SEARCH({"40A","63A","80A","100A","125A","160A","200A","250A","400A","630A","800A","1000A","1250A","1600A","2000A","2500A","3200A","4000A","5000A","6300A"},UPPER(D2909)),{40,63,80,100,125,160,200,250,400,630,800,1000,1250,1600,2000,2500,3200,4000,5000,6300}),0)</f>
        <v>2500</v>
      </c>
      <c r="M2909" s="9" t="str">
        <f t="shared" si="226"/>
        <v>Straight Feeder</v>
      </c>
      <c r="N2909" s="9" t="str">
        <f t="shared" si="227"/>
        <v>CU</v>
      </c>
      <c r="O2909" s="13" t="str">
        <f t="shared" si="228"/>
        <v>Silver</v>
      </c>
      <c r="P2909" s="9" t="str">
        <f t="shared" si="229"/>
        <v>Epoxy</v>
      </c>
      <c r="Q2909" s="9" t="str">
        <f t="shared" si="230"/>
        <v>5</v>
      </c>
      <c r="R29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09" s="14" t="str">
        <f>IF(ProjectsDB[[#This Row],[Item Type]]="Straight Plug-In",_xlfn.TEXTJOIN("-",TRUE,M2909&amp;"-"&amp;_xlfn.LET(_xlpm.txt,ProjectsDB[[#This Row],[Assembly]],_xlpm.pos,FIND("SP",_xlpm.txt),_xlpm.pre,LEFT(_xlpm.txt,_xlpm.pos-1),IF(RIGHT(_xlpm.pre,3)="123","3PL",IF(RIGHT(_xlpm.pre,2)="12","2PL",IF(RIGHT(_xlpm.pre,1)="1","1PL","3PL")))),N2909,O2909,P2909,Q2909&amp;"W",R2909),_xlfn.TEXTJOIN("-",TRUE,M2909,N2909,O2909,P2909,Q2909&amp;"W",R2909))</f>
        <v>Straight Feeder-CU-Silver-Epoxy-5W-1</v>
      </c>
      <c r="T2909" s="14" t="str">
        <f>IF(COUNTIF(Cycletime[Element Desc.],ProjectsDB[[#This Row],[Element Desc.]])&gt;0,"Found","Not Found")</f>
        <v>Found</v>
      </c>
    </row>
    <row r="2910" spans="2:20" x14ac:dyDescent="0.25">
      <c r="B2910" s="8" t="s">
        <v>6003</v>
      </c>
      <c r="C2910" s="9" t="s">
        <v>6004</v>
      </c>
      <c r="D2910" s="9" t="s">
        <v>6005</v>
      </c>
      <c r="E2910" s="10">
        <v>1</v>
      </c>
      <c r="F2910" s="9" t="s">
        <v>5072</v>
      </c>
      <c r="G2910" s="9" t="s">
        <v>1577</v>
      </c>
      <c r="H2910" s="11"/>
      <c r="I2910" s="12">
        <v>635</v>
      </c>
      <c r="J2910" s="12">
        <v>300</v>
      </c>
      <c r="K2910" s="12"/>
      <c r="L2910" s="12">
        <f t="array" ref="L2910">IFERROR(LOOKUP(2^15,SEARCH({"40A","63A","80A","100A","125A","160A","200A","250A","400A","630A","800A","1000A","1250A","1600A","2000A","2500A","3200A","4000A","5000A","6300A"},UPPER(D2910)),{40,63,80,100,125,160,200,250,400,630,800,1000,1250,1600,2000,2500,3200,4000,5000,6300}),0)</f>
        <v>2500</v>
      </c>
      <c r="M2910" s="9" t="str">
        <f t="shared" si="226"/>
        <v>Elbow Flat</v>
      </c>
      <c r="N2910" s="9" t="str">
        <f t="shared" si="227"/>
        <v>CU</v>
      </c>
      <c r="O2910" s="13" t="str">
        <f t="shared" si="228"/>
        <v>Silver</v>
      </c>
      <c r="P2910" s="9" t="str">
        <f t="shared" si="229"/>
        <v>Epoxy</v>
      </c>
      <c r="Q2910" s="9" t="str">
        <f t="shared" si="230"/>
        <v>5</v>
      </c>
      <c r="R29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10" s="14" t="str">
        <f>IF(ProjectsDB[[#This Row],[Item Type]]="Straight Plug-In",_xlfn.TEXTJOIN("-",TRUE,M2910&amp;"-"&amp;_xlfn.LET(_xlpm.txt,ProjectsDB[[#This Row],[Assembly]],_xlpm.pos,FIND("SP",_xlpm.txt),_xlpm.pre,LEFT(_xlpm.txt,_xlpm.pos-1),IF(RIGHT(_xlpm.pre,3)="123","3PL",IF(RIGHT(_xlpm.pre,2)="12","2PL",IF(RIGHT(_xlpm.pre,1)="1","1PL","3PL")))),N2910,O2910,P2910,Q2910&amp;"W",R2910),_xlfn.TEXTJOIN("-",TRUE,M2910,N2910,O2910,P2910,Q2910&amp;"W",R2910))</f>
        <v>Elbow Flat-CU-Silver-Epoxy-5W-1</v>
      </c>
      <c r="T2910" s="14" t="str">
        <f>IF(COUNTIF(Cycletime[Element Desc.],ProjectsDB[[#This Row],[Element Desc.]])&gt;0,"Found","Not Found")</f>
        <v>Found</v>
      </c>
    </row>
    <row r="2911" spans="2:20" x14ac:dyDescent="0.25">
      <c r="B2911" s="8" t="s">
        <v>6006</v>
      </c>
      <c r="C2911" s="9" t="s">
        <v>6007</v>
      </c>
      <c r="D2911" s="9" t="s">
        <v>6008</v>
      </c>
      <c r="E2911" s="10">
        <v>1</v>
      </c>
      <c r="F2911" s="9" t="s">
        <v>5072</v>
      </c>
      <c r="G2911" s="9" t="s">
        <v>1577</v>
      </c>
      <c r="H2911" s="11"/>
      <c r="I2911" s="12">
        <v>910</v>
      </c>
      <c r="J2911" s="12">
        <v>910</v>
      </c>
      <c r="K2911" s="12"/>
      <c r="L2911" s="12">
        <f t="array" ref="L2911">IFERROR(LOOKUP(2^15,SEARCH({"40A","63A","80A","100A","125A","160A","200A","250A","400A","630A","800A","1000A","1250A","1600A","2000A","2500A","3200A","4000A","5000A","6300A"},UPPER(D2911)),{40,63,80,100,125,160,200,250,400,630,800,1000,1250,1600,2000,2500,3200,4000,5000,6300}),0)</f>
        <v>2500</v>
      </c>
      <c r="M2911" s="9" t="str">
        <f t="shared" si="226"/>
        <v>Elbow Edge</v>
      </c>
      <c r="N2911" s="9" t="str">
        <f t="shared" si="227"/>
        <v>CU</v>
      </c>
      <c r="O2911" s="13" t="str">
        <f t="shared" si="228"/>
        <v>Silver</v>
      </c>
      <c r="P2911" s="9" t="str">
        <f t="shared" si="229"/>
        <v>Epoxy</v>
      </c>
      <c r="Q2911" s="9" t="str">
        <f t="shared" si="230"/>
        <v>5</v>
      </c>
      <c r="R29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11" s="14" t="str">
        <f>IF(ProjectsDB[[#This Row],[Item Type]]="Straight Plug-In",_xlfn.TEXTJOIN("-",TRUE,M2911&amp;"-"&amp;_xlfn.LET(_xlpm.txt,ProjectsDB[[#This Row],[Assembly]],_xlpm.pos,FIND("SP",_xlpm.txt),_xlpm.pre,LEFT(_xlpm.txt,_xlpm.pos-1),IF(RIGHT(_xlpm.pre,3)="123","3PL",IF(RIGHT(_xlpm.pre,2)="12","2PL",IF(RIGHT(_xlpm.pre,1)="1","1PL","3PL")))),N2911,O2911,P2911,Q2911&amp;"W",R2911),_xlfn.TEXTJOIN("-",TRUE,M2911,N2911,O2911,P2911,Q2911&amp;"W",R2911))</f>
        <v>Elbow Edge-CU-Silver-Epoxy-5W-1</v>
      </c>
      <c r="T2911" s="14" t="str">
        <f>IF(COUNTIF(Cycletime[Element Desc.],ProjectsDB[[#This Row],[Element Desc.]])&gt;0,"Found","Not Found")</f>
        <v>Found</v>
      </c>
    </row>
    <row r="2912" spans="2:20" x14ac:dyDescent="0.25">
      <c r="B2912" s="8" t="s">
        <v>6009</v>
      </c>
      <c r="C2912" s="9" t="s">
        <v>6010</v>
      </c>
      <c r="D2912" s="9" t="s">
        <v>6011</v>
      </c>
      <c r="E2912" s="10">
        <v>1</v>
      </c>
      <c r="F2912" s="9" t="s">
        <v>5072</v>
      </c>
      <c r="G2912" s="9" t="s">
        <v>1577</v>
      </c>
      <c r="H2912" s="11"/>
      <c r="I2912" s="12">
        <v>300</v>
      </c>
      <c r="J2912" s="12">
        <v>710</v>
      </c>
      <c r="K2912" s="12"/>
      <c r="L2912" s="12">
        <f t="array" ref="L2912">IFERROR(LOOKUP(2^15,SEARCH({"40A","63A","80A","100A","125A","160A","200A","250A","400A","630A","800A","1000A","1250A","1600A","2000A","2500A","3200A","4000A","5000A","6300A"},UPPER(D2912)),{40,63,80,100,125,160,200,250,400,630,800,1000,1250,1600,2000,2500,3200,4000,5000,6300}),0)</f>
        <v>2500</v>
      </c>
      <c r="M2912" s="9" t="str">
        <f t="shared" si="226"/>
        <v>Elbow Flat</v>
      </c>
      <c r="N2912" s="9" t="str">
        <f t="shared" si="227"/>
        <v>CU</v>
      </c>
      <c r="O2912" s="13" t="str">
        <f t="shared" si="228"/>
        <v>Silver</v>
      </c>
      <c r="P2912" s="9" t="str">
        <f t="shared" si="229"/>
        <v>Epoxy</v>
      </c>
      <c r="Q2912" s="9" t="str">
        <f t="shared" si="230"/>
        <v>5</v>
      </c>
      <c r="R29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12" s="14" t="str">
        <f>IF(ProjectsDB[[#This Row],[Item Type]]="Straight Plug-In",_xlfn.TEXTJOIN("-",TRUE,M2912&amp;"-"&amp;_xlfn.LET(_xlpm.txt,ProjectsDB[[#This Row],[Assembly]],_xlpm.pos,FIND("SP",_xlpm.txt),_xlpm.pre,LEFT(_xlpm.txt,_xlpm.pos-1),IF(RIGHT(_xlpm.pre,3)="123","3PL",IF(RIGHT(_xlpm.pre,2)="12","2PL",IF(RIGHT(_xlpm.pre,1)="1","1PL","3PL")))),N2912,O2912,P2912,Q2912&amp;"W",R2912),_xlfn.TEXTJOIN("-",TRUE,M2912,N2912,O2912,P2912,Q2912&amp;"W",R2912))</f>
        <v>Elbow Flat-CU-Silver-Epoxy-5W-1</v>
      </c>
      <c r="T2912" s="14" t="str">
        <f>IF(COUNTIF(Cycletime[Element Desc.],ProjectsDB[[#This Row],[Element Desc.]])&gt;0,"Found","Not Found")</f>
        <v>Found</v>
      </c>
    </row>
    <row r="2913" spans="2:20" x14ac:dyDescent="0.25">
      <c r="B2913" s="8" t="s">
        <v>6012</v>
      </c>
      <c r="C2913" s="9" t="s">
        <v>6013</v>
      </c>
      <c r="D2913" s="9" t="s">
        <v>6014</v>
      </c>
      <c r="E2913" s="10">
        <v>1</v>
      </c>
      <c r="F2913" s="9" t="s">
        <v>5072</v>
      </c>
      <c r="G2913" s="9" t="s">
        <v>1577</v>
      </c>
      <c r="H2913" s="11"/>
      <c r="I2913" s="12">
        <v>790</v>
      </c>
      <c r="J2913" s="12">
        <v>890</v>
      </c>
      <c r="K2913" s="12"/>
      <c r="L2913" s="12">
        <f t="array" ref="L2913">IFERROR(LOOKUP(2^15,SEARCH({"40A","63A","80A","100A","125A","160A","200A","250A","400A","630A","800A","1000A","1250A","1600A","2000A","2500A","3200A","4000A","5000A","6300A"},UPPER(D2913)),{40,63,80,100,125,160,200,250,400,630,800,1000,1250,1600,2000,2500,3200,4000,5000,6300}),0)</f>
        <v>2500</v>
      </c>
      <c r="M2913" s="9" t="str">
        <f t="shared" si="226"/>
        <v>Elbow Edge</v>
      </c>
      <c r="N2913" s="9" t="str">
        <f t="shared" si="227"/>
        <v>CU</v>
      </c>
      <c r="O2913" s="13" t="str">
        <f t="shared" si="228"/>
        <v>Silver</v>
      </c>
      <c r="P2913" s="9" t="str">
        <f t="shared" si="229"/>
        <v>Epoxy</v>
      </c>
      <c r="Q2913" s="9" t="str">
        <f t="shared" si="230"/>
        <v>5</v>
      </c>
      <c r="R29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13" s="14" t="str">
        <f>IF(ProjectsDB[[#This Row],[Item Type]]="Straight Plug-In",_xlfn.TEXTJOIN("-",TRUE,M2913&amp;"-"&amp;_xlfn.LET(_xlpm.txt,ProjectsDB[[#This Row],[Assembly]],_xlpm.pos,FIND("SP",_xlpm.txt),_xlpm.pre,LEFT(_xlpm.txt,_xlpm.pos-1),IF(RIGHT(_xlpm.pre,3)="123","3PL",IF(RIGHT(_xlpm.pre,2)="12","2PL",IF(RIGHT(_xlpm.pre,1)="1","1PL","3PL")))),N2913,O2913,P2913,Q2913&amp;"W",R2913),_xlfn.TEXTJOIN("-",TRUE,M2913,N2913,O2913,P2913,Q2913&amp;"W",R2913))</f>
        <v>Elbow Edge-CU-Silver-Epoxy-5W-1</v>
      </c>
      <c r="T2913" s="14" t="str">
        <f>IF(COUNTIF(Cycletime[Element Desc.],ProjectsDB[[#This Row],[Element Desc.]])&gt;0,"Found","Not Found")</f>
        <v>Found</v>
      </c>
    </row>
    <row r="2914" spans="2:20" x14ac:dyDescent="0.25">
      <c r="B2914" s="8" t="s">
        <v>6015</v>
      </c>
      <c r="C2914" s="9" t="s">
        <v>6016</v>
      </c>
      <c r="D2914" s="9" t="s">
        <v>6017</v>
      </c>
      <c r="E2914" s="10">
        <v>1</v>
      </c>
      <c r="F2914" s="9" t="s">
        <v>5072</v>
      </c>
      <c r="G2914" s="9" t="s">
        <v>1577</v>
      </c>
      <c r="H2914" s="11"/>
      <c r="I2914" s="12">
        <v>730</v>
      </c>
      <c r="J2914" s="12"/>
      <c r="K2914" s="12"/>
      <c r="L2914" s="12">
        <f t="array" ref="L2914">IFERROR(LOOKUP(2^15,SEARCH({"40A","63A","80A","100A","125A","160A","200A","250A","400A","630A","800A","1000A","1250A","1600A","2000A","2500A","3200A","4000A","5000A","6300A"},UPPER(D2914)),{40,63,80,100,125,160,200,250,400,630,800,1000,1250,1600,2000,2500,3200,4000,5000,6300}),0)</f>
        <v>2500</v>
      </c>
      <c r="M2914" s="9" t="str">
        <f t="shared" si="226"/>
        <v>Straight Feeder</v>
      </c>
      <c r="N2914" s="9" t="str">
        <f t="shared" si="227"/>
        <v>CU</v>
      </c>
      <c r="O2914" s="13" t="str">
        <f t="shared" si="228"/>
        <v>Silver</v>
      </c>
      <c r="P2914" s="9" t="str">
        <f t="shared" si="229"/>
        <v>Epoxy</v>
      </c>
      <c r="Q2914" s="9" t="str">
        <f t="shared" si="230"/>
        <v>5</v>
      </c>
      <c r="R29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14" s="14" t="str">
        <f>IF(ProjectsDB[[#This Row],[Item Type]]="Straight Plug-In",_xlfn.TEXTJOIN("-",TRUE,M2914&amp;"-"&amp;_xlfn.LET(_xlpm.txt,ProjectsDB[[#This Row],[Assembly]],_xlpm.pos,FIND("SP",_xlpm.txt),_xlpm.pre,LEFT(_xlpm.txt,_xlpm.pos-1),IF(RIGHT(_xlpm.pre,3)="123","3PL",IF(RIGHT(_xlpm.pre,2)="12","2PL",IF(RIGHT(_xlpm.pre,1)="1","1PL","3PL")))),N2914,O2914,P2914,Q2914&amp;"W",R2914),_xlfn.TEXTJOIN("-",TRUE,M2914,N2914,O2914,P2914,Q2914&amp;"W",R2914))</f>
        <v>Straight Feeder-CU-Silver-Epoxy-5W-1</v>
      </c>
      <c r="T2914" s="14" t="str">
        <f>IF(COUNTIF(Cycletime[Element Desc.],ProjectsDB[[#This Row],[Element Desc.]])&gt;0,"Found","Not Found")</f>
        <v>Found</v>
      </c>
    </row>
    <row r="2915" spans="2:20" x14ac:dyDescent="0.25">
      <c r="B2915" s="8" t="s">
        <v>6018</v>
      </c>
      <c r="C2915" s="9" t="s">
        <v>6019</v>
      </c>
      <c r="D2915" s="9" t="s">
        <v>6020</v>
      </c>
      <c r="E2915" s="10">
        <v>2</v>
      </c>
      <c r="F2915" s="9" t="s">
        <v>5072</v>
      </c>
      <c r="G2915" s="9" t="s">
        <v>1577</v>
      </c>
      <c r="H2915" s="11"/>
      <c r="I2915" s="12">
        <v>305</v>
      </c>
      <c r="J2915" s="12">
        <v>300</v>
      </c>
      <c r="K2915" s="12"/>
      <c r="L2915" s="12">
        <f t="array" ref="L2915">IFERROR(LOOKUP(2^15,SEARCH({"40A","63A","80A","100A","125A","160A","200A","250A","400A","630A","800A","1000A","1250A","1600A","2000A","2500A","3200A","4000A","5000A","6300A"},UPPER(D2915)),{40,63,80,100,125,160,200,250,400,630,800,1000,1250,1600,2000,2500,3200,4000,5000,6300}),0)</f>
        <v>2500</v>
      </c>
      <c r="M2915" s="9" t="str">
        <f t="shared" si="226"/>
        <v>Elbow Flat</v>
      </c>
      <c r="N2915" s="9" t="str">
        <f t="shared" si="227"/>
        <v>CU</v>
      </c>
      <c r="O2915" s="13" t="str">
        <f t="shared" si="228"/>
        <v>Silver</v>
      </c>
      <c r="P2915" s="9" t="str">
        <f t="shared" si="229"/>
        <v>Epoxy</v>
      </c>
      <c r="Q2915" s="9" t="str">
        <f t="shared" si="230"/>
        <v>5</v>
      </c>
      <c r="R29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15" s="14" t="str">
        <f>IF(ProjectsDB[[#This Row],[Item Type]]="Straight Plug-In",_xlfn.TEXTJOIN("-",TRUE,M2915&amp;"-"&amp;_xlfn.LET(_xlpm.txt,ProjectsDB[[#This Row],[Assembly]],_xlpm.pos,FIND("SP",_xlpm.txt),_xlpm.pre,LEFT(_xlpm.txt,_xlpm.pos-1),IF(RIGHT(_xlpm.pre,3)="123","3PL",IF(RIGHT(_xlpm.pre,2)="12","2PL",IF(RIGHT(_xlpm.pre,1)="1","1PL","3PL")))),N2915,O2915,P2915,Q2915&amp;"W",R2915),_xlfn.TEXTJOIN("-",TRUE,M2915,N2915,O2915,P2915,Q2915&amp;"W",R2915))</f>
        <v>Elbow Flat-CU-Silver-Epoxy-5W-1</v>
      </c>
      <c r="T2915" s="14" t="str">
        <f>IF(COUNTIF(Cycletime[Element Desc.],ProjectsDB[[#This Row],[Element Desc.]])&gt;0,"Found","Not Found")</f>
        <v>Found</v>
      </c>
    </row>
    <row r="2916" spans="2:20" x14ac:dyDescent="0.25">
      <c r="B2916" s="8" t="s">
        <v>6021</v>
      </c>
      <c r="C2916" s="9" t="s">
        <v>6022</v>
      </c>
      <c r="D2916" s="9" t="s">
        <v>6023</v>
      </c>
      <c r="E2916" s="10">
        <v>1</v>
      </c>
      <c r="F2916" s="9" t="s">
        <v>5072</v>
      </c>
      <c r="G2916" s="9" t="s">
        <v>1577</v>
      </c>
      <c r="H2916" s="11"/>
      <c r="I2916" s="12">
        <v>765</v>
      </c>
      <c r="J2916" s="12">
        <v>370</v>
      </c>
      <c r="K2916" s="12"/>
      <c r="L2916" s="12">
        <f t="array" ref="L2916">IFERROR(LOOKUP(2^15,SEARCH({"40A","63A","80A","100A","125A","160A","200A","250A","400A","630A","800A","1000A","1250A","1600A","2000A","2500A","3200A","4000A","5000A","6300A"},UPPER(D2916)),{40,63,80,100,125,160,200,250,400,630,800,1000,1250,1600,2000,2500,3200,4000,5000,6300}),0)</f>
        <v>2500</v>
      </c>
      <c r="M2916" s="9" t="str">
        <f t="shared" si="226"/>
        <v>Elbow Edge</v>
      </c>
      <c r="N2916" s="9" t="str">
        <f t="shared" si="227"/>
        <v>CU</v>
      </c>
      <c r="O2916" s="13" t="str">
        <f t="shared" si="228"/>
        <v>Silver</v>
      </c>
      <c r="P2916" s="9" t="str">
        <f t="shared" si="229"/>
        <v>Epoxy</v>
      </c>
      <c r="Q2916" s="9" t="str">
        <f t="shared" si="230"/>
        <v>5</v>
      </c>
      <c r="R29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16" s="14" t="str">
        <f>IF(ProjectsDB[[#This Row],[Item Type]]="Straight Plug-In",_xlfn.TEXTJOIN("-",TRUE,M2916&amp;"-"&amp;_xlfn.LET(_xlpm.txt,ProjectsDB[[#This Row],[Assembly]],_xlpm.pos,FIND("SP",_xlpm.txt),_xlpm.pre,LEFT(_xlpm.txt,_xlpm.pos-1),IF(RIGHT(_xlpm.pre,3)="123","3PL",IF(RIGHT(_xlpm.pre,2)="12","2PL",IF(RIGHT(_xlpm.pre,1)="1","1PL","3PL")))),N2916,O2916,P2916,Q2916&amp;"W",R2916),_xlfn.TEXTJOIN("-",TRUE,M2916,N2916,O2916,P2916,Q2916&amp;"W",R2916))</f>
        <v>Elbow Edge-CU-Silver-Epoxy-5W-1</v>
      </c>
      <c r="T2916" s="14" t="str">
        <f>IF(COUNTIF(Cycletime[Element Desc.],ProjectsDB[[#This Row],[Element Desc.]])&gt;0,"Found","Not Found")</f>
        <v>Found</v>
      </c>
    </row>
    <row r="2917" spans="2:20" x14ac:dyDescent="0.25">
      <c r="B2917" s="8" t="s">
        <v>6024</v>
      </c>
      <c r="C2917" s="9" t="s">
        <v>6025</v>
      </c>
      <c r="D2917" s="9" t="s">
        <v>6026</v>
      </c>
      <c r="E2917" s="10">
        <v>1</v>
      </c>
      <c r="F2917" s="9" t="s">
        <v>5072</v>
      </c>
      <c r="G2917" s="9" t="s">
        <v>1577</v>
      </c>
      <c r="H2917" s="11"/>
      <c r="I2917" s="12">
        <v>3000</v>
      </c>
      <c r="J2917" s="12"/>
      <c r="K2917" s="12"/>
      <c r="L2917" s="12">
        <f t="array" ref="L2917">IFERROR(LOOKUP(2^15,SEARCH({"40A","63A","80A","100A","125A","160A","200A","250A","400A","630A","800A","1000A","1250A","1600A","2000A","2500A","3200A","4000A","5000A","6300A"},UPPER(D2917)),{40,63,80,100,125,160,200,250,400,630,800,1000,1250,1600,2000,2500,3200,4000,5000,6300}),0)</f>
        <v>2500</v>
      </c>
      <c r="M2917" s="9" t="str">
        <f t="shared" si="226"/>
        <v>Straight Plug-In</v>
      </c>
      <c r="N2917" s="9" t="str">
        <f t="shared" si="227"/>
        <v>CU</v>
      </c>
      <c r="O2917" s="13" t="str">
        <f t="shared" si="228"/>
        <v>Silver</v>
      </c>
      <c r="P2917" s="9" t="str">
        <f t="shared" si="229"/>
        <v>Epoxy</v>
      </c>
      <c r="Q2917" s="9" t="str">
        <f t="shared" si="230"/>
        <v>5</v>
      </c>
      <c r="R29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17" s="14" t="str">
        <f>IF(ProjectsDB[[#This Row],[Item Type]]="Straight Plug-In",_xlfn.TEXTJOIN("-",TRUE,M2917&amp;"-"&amp;_xlfn.LET(_xlpm.txt,ProjectsDB[[#This Row],[Assembly]],_xlpm.pos,FIND("SP",_xlpm.txt),_xlpm.pre,LEFT(_xlpm.txt,_xlpm.pos-1),IF(RIGHT(_xlpm.pre,3)="123","3PL",IF(RIGHT(_xlpm.pre,2)="12","2PL",IF(RIGHT(_xlpm.pre,1)="1","1PL","3PL")))),N2917,O2917,P2917,Q2917&amp;"W",R2917),_xlfn.TEXTJOIN("-",TRUE,M2917,N2917,O2917,P2917,Q2917&amp;"W",R2917))</f>
        <v>Straight Plug-In-3PL-CU-Silver-Epoxy-5W-1</v>
      </c>
      <c r="T2917" s="14" t="str">
        <f>IF(COUNTIF(Cycletime[Element Desc.],ProjectsDB[[#This Row],[Element Desc.]])&gt;0,"Found","Not Found")</f>
        <v>Found</v>
      </c>
    </row>
    <row r="2918" spans="2:20" x14ac:dyDescent="0.25">
      <c r="B2918" s="8" t="s">
        <v>6027</v>
      </c>
      <c r="C2918" s="9" t="s">
        <v>6028</v>
      </c>
      <c r="D2918" s="9" t="s">
        <v>6029</v>
      </c>
      <c r="E2918" s="10">
        <v>1</v>
      </c>
      <c r="F2918" s="9" t="s">
        <v>5072</v>
      </c>
      <c r="G2918" s="9" t="s">
        <v>1577</v>
      </c>
      <c r="H2918" s="11"/>
      <c r="I2918" s="12">
        <v>1500</v>
      </c>
      <c r="J2918" s="12"/>
      <c r="K2918" s="12"/>
      <c r="L2918" s="12">
        <f t="array" ref="L2918">IFERROR(LOOKUP(2^15,SEARCH({"40A","63A","80A","100A","125A","160A","200A","250A","400A","630A","800A","1000A","1250A","1600A","2000A","2500A","3200A","4000A","5000A","6300A"},UPPER(D2918)),{40,63,80,100,125,160,200,250,400,630,800,1000,1250,1600,2000,2500,3200,4000,5000,6300}),0)</f>
        <v>2500</v>
      </c>
      <c r="M2918" s="9" t="str">
        <f t="shared" si="226"/>
        <v>Straight Feeder</v>
      </c>
      <c r="N2918" s="9" t="str">
        <f t="shared" si="227"/>
        <v>CU</v>
      </c>
      <c r="O2918" s="13" t="str">
        <f t="shared" si="228"/>
        <v>Silver</v>
      </c>
      <c r="P2918" s="9" t="str">
        <f t="shared" si="229"/>
        <v>Epoxy</v>
      </c>
      <c r="Q2918" s="9" t="str">
        <f t="shared" si="230"/>
        <v>5</v>
      </c>
      <c r="R29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18" s="14" t="str">
        <f>IF(ProjectsDB[[#This Row],[Item Type]]="Straight Plug-In",_xlfn.TEXTJOIN("-",TRUE,M2918&amp;"-"&amp;_xlfn.LET(_xlpm.txt,ProjectsDB[[#This Row],[Assembly]],_xlpm.pos,FIND("SP",_xlpm.txt),_xlpm.pre,LEFT(_xlpm.txt,_xlpm.pos-1),IF(RIGHT(_xlpm.pre,3)="123","3PL",IF(RIGHT(_xlpm.pre,2)="12","2PL",IF(RIGHT(_xlpm.pre,1)="1","1PL","3PL")))),N2918,O2918,P2918,Q2918&amp;"W",R2918),_xlfn.TEXTJOIN("-",TRUE,M2918,N2918,O2918,P2918,Q2918&amp;"W",R2918))</f>
        <v>Straight Feeder-CU-Silver-Epoxy-5W-1</v>
      </c>
      <c r="T2918" s="14" t="str">
        <f>IF(COUNTIF(Cycletime[Element Desc.],ProjectsDB[[#This Row],[Element Desc.]])&gt;0,"Found","Not Found")</f>
        <v>Found</v>
      </c>
    </row>
    <row r="2919" spans="2:20" x14ac:dyDescent="0.25">
      <c r="B2919" s="8" t="s">
        <v>6030</v>
      </c>
      <c r="C2919" s="9" t="s">
        <v>6031</v>
      </c>
      <c r="D2919" s="9" t="s">
        <v>6032</v>
      </c>
      <c r="E2919" s="10">
        <v>1</v>
      </c>
      <c r="F2919" s="9" t="s">
        <v>5072</v>
      </c>
      <c r="G2919" s="9" t="s">
        <v>1577</v>
      </c>
      <c r="H2919" s="11"/>
      <c r="I2919" s="12">
        <v>370</v>
      </c>
      <c r="J2919" s="12">
        <v>370</v>
      </c>
      <c r="K2919" s="12">
        <v>370</v>
      </c>
      <c r="L2919" s="12">
        <f t="array" ref="L2919">IFERROR(LOOKUP(2^15,SEARCH({"40A","63A","80A","100A","125A","160A","200A","250A","400A","630A","800A","1000A","1250A","1600A","2000A","2500A","3200A","4000A","5000A","6300A"},UPPER(D2919)),{40,63,80,100,125,160,200,250,400,630,800,1000,1250,1600,2000,2500,3200,4000,5000,6300}),0)</f>
        <v>2500</v>
      </c>
      <c r="M2919" s="9" t="str">
        <f t="shared" si="226"/>
        <v>T-Section</v>
      </c>
      <c r="N2919" s="9" t="str">
        <f t="shared" si="227"/>
        <v>CU</v>
      </c>
      <c r="O2919" s="13" t="str">
        <f t="shared" si="228"/>
        <v>Silver</v>
      </c>
      <c r="P2919" s="9" t="str">
        <f t="shared" si="229"/>
        <v>Epoxy</v>
      </c>
      <c r="Q2919" s="9" t="str">
        <f t="shared" si="230"/>
        <v>5</v>
      </c>
      <c r="R29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19" s="14" t="str">
        <f>IF(ProjectsDB[[#This Row],[Item Type]]="Straight Plug-In",_xlfn.TEXTJOIN("-",TRUE,M2919&amp;"-"&amp;_xlfn.LET(_xlpm.txt,ProjectsDB[[#This Row],[Assembly]],_xlpm.pos,FIND("SP",_xlpm.txt),_xlpm.pre,LEFT(_xlpm.txt,_xlpm.pos-1),IF(RIGHT(_xlpm.pre,3)="123","3PL",IF(RIGHT(_xlpm.pre,2)="12","2PL",IF(RIGHT(_xlpm.pre,1)="1","1PL","3PL")))),N2919,O2919,P2919,Q2919&amp;"W",R2919),_xlfn.TEXTJOIN("-",TRUE,M2919,N2919,O2919,P2919,Q2919&amp;"W",R2919))</f>
        <v>T-Section-CU-Silver-Epoxy-5W-1</v>
      </c>
      <c r="T2919" s="14" t="str">
        <f>IF(COUNTIF(Cycletime[Element Desc.],ProjectsDB[[#This Row],[Element Desc.]])&gt;0,"Found","Not Found")</f>
        <v>Found</v>
      </c>
    </row>
    <row r="2920" spans="2:20" x14ac:dyDescent="0.25">
      <c r="B2920" s="8" t="s">
        <v>6033</v>
      </c>
      <c r="C2920" s="9" t="s">
        <v>5173</v>
      </c>
      <c r="D2920" s="9" t="s">
        <v>5174</v>
      </c>
      <c r="E2920" s="10">
        <v>34</v>
      </c>
      <c r="F2920" s="9" t="s">
        <v>5072</v>
      </c>
      <c r="G2920" s="9" t="s">
        <v>1577</v>
      </c>
      <c r="H2920" s="11"/>
      <c r="I2920" s="12"/>
      <c r="J2920" s="12"/>
      <c r="K2920" s="12"/>
      <c r="L2920" s="12">
        <f t="array" ref="L2920">IFERROR(LOOKUP(2^15,SEARCH({"40A","63A","80A","100A","125A","160A","200A","250A","400A","630A","800A","1000A","1250A","1600A","2000A","2500A","3200A","4000A","5000A","6300A"},UPPER(D2920)),{40,63,80,100,125,160,200,250,400,630,800,1000,1250,1600,2000,2500,3200,4000,5000,6300}),0)</f>
        <v>2500</v>
      </c>
      <c r="M2920" s="9" t="str">
        <f t="shared" si="226"/>
        <v>Joint Pack</v>
      </c>
      <c r="N2920" s="9" t="str">
        <f t="shared" si="227"/>
        <v>CU</v>
      </c>
      <c r="O2920" s="13" t="str">
        <f t="shared" si="228"/>
        <v>Silver</v>
      </c>
      <c r="P2920" s="9" t="str">
        <f t="shared" si="229"/>
        <v>None</v>
      </c>
      <c r="Q2920" s="9" t="str">
        <f t="shared" si="230"/>
        <v>5</v>
      </c>
      <c r="R29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20" s="14" t="str">
        <f>IF(ProjectsDB[[#This Row],[Item Type]]="Straight Plug-In",_xlfn.TEXTJOIN("-",TRUE,M2920&amp;"-"&amp;_xlfn.LET(_xlpm.txt,ProjectsDB[[#This Row],[Assembly]],_xlpm.pos,FIND("SP",_xlpm.txt),_xlpm.pre,LEFT(_xlpm.txt,_xlpm.pos-1),IF(RIGHT(_xlpm.pre,3)="123","3PL",IF(RIGHT(_xlpm.pre,2)="12","2PL",IF(RIGHT(_xlpm.pre,1)="1","1PL","3PL")))),N2920,O2920,P2920,Q2920&amp;"W",R2920),_xlfn.TEXTJOIN("-",TRUE,M2920,N2920,O2920,P2920,Q2920&amp;"W",R2920))</f>
        <v>Joint Pack-CU-Silver-None-5W-1</v>
      </c>
      <c r="T2920" s="14" t="str">
        <f>IF(COUNTIF(Cycletime[Element Desc.],ProjectsDB[[#This Row],[Element Desc.]])&gt;0,"Found","Not Found")</f>
        <v>Found</v>
      </c>
    </row>
    <row r="2921" spans="2:20" x14ac:dyDescent="0.25">
      <c r="B2921" s="8" t="s">
        <v>6034</v>
      </c>
      <c r="C2921" s="9" t="s">
        <v>5092</v>
      </c>
      <c r="D2921" s="9" t="s">
        <v>5093</v>
      </c>
      <c r="E2921" s="10">
        <v>12</v>
      </c>
      <c r="F2921" s="9" t="s">
        <v>5072</v>
      </c>
      <c r="G2921" s="9" t="s">
        <v>1577</v>
      </c>
      <c r="H2921" s="11"/>
      <c r="I2921" s="12">
        <v>3000</v>
      </c>
      <c r="J2921" s="12"/>
      <c r="K2921" s="12"/>
      <c r="L2921" s="12">
        <f t="array" ref="L2921">IFERROR(LOOKUP(2^15,SEARCH({"40A","63A","80A","100A","125A","160A","200A","250A","400A","630A","800A","1000A","1250A","1600A","2000A","2500A","3200A","4000A","5000A","6300A"},UPPER(D2921)),{40,63,80,100,125,160,200,250,400,630,800,1000,1250,1600,2000,2500,3200,4000,5000,6300}),0)</f>
        <v>2500</v>
      </c>
      <c r="M2921" s="9" t="str">
        <f t="shared" si="226"/>
        <v>Straight Feeder</v>
      </c>
      <c r="N2921" s="9" t="str">
        <f t="shared" si="227"/>
        <v>CU</v>
      </c>
      <c r="O2921" s="13" t="str">
        <f t="shared" si="228"/>
        <v>Silver</v>
      </c>
      <c r="P2921" s="9" t="str">
        <f t="shared" si="229"/>
        <v>Epoxy</v>
      </c>
      <c r="Q2921" s="9" t="str">
        <f t="shared" si="230"/>
        <v>5</v>
      </c>
      <c r="R29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21" s="14" t="str">
        <f>IF(ProjectsDB[[#This Row],[Item Type]]="Straight Plug-In",_xlfn.TEXTJOIN("-",TRUE,M2921&amp;"-"&amp;_xlfn.LET(_xlpm.txt,ProjectsDB[[#This Row],[Assembly]],_xlpm.pos,FIND("SP",_xlpm.txt),_xlpm.pre,LEFT(_xlpm.txt,_xlpm.pos-1),IF(RIGHT(_xlpm.pre,3)="123","3PL",IF(RIGHT(_xlpm.pre,2)="12","2PL",IF(RIGHT(_xlpm.pre,1)="1","1PL","3PL")))),N2921,O2921,P2921,Q2921&amp;"W",R2921),_xlfn.TEXTJOIN("-",TRUE,M2921,N2921,O2921,P2921,Q2921&amp;"W",R2921))</f>
        <v>Straight Feeder-CU-Silver-Epoxy-5W-1</v>
      </c>
      <c r="T2921" s="14" t="str">
        <f>IF(COUNTIF(Cycletime[Element Desc.],ProjectsDB[[#This Row],[Element Desc.]])&gt;0,"Found","Not Found")</f>
        <v>Found</v>
      </c>
    </row>
    <row r="2922" spans="2:20" x14ac:dyDescent="0.25">
      <c r="B2922" s="8" t="s">
        <v>6035</v>
      </c>
      <c r="C2922" s="9" t="s">
        <v>5503</v>
      </c>
      <c r="D2922" s="9" t="s">
        <v>5504</v>
      </c>
      <c r="E2922" s="10">
        <v>39</v>
      </c>
      <c r="F2922" s="9" t="s">
        <v>5072</v>
      </c>
      <c r="G2922" s="9" t="s">
        <v>1577</v>
      </c>
      <c r="H2922" s="11"/>
      <c r="I2922" s="12"/>
      <c r="J2922" s="12"/>
      <c r="K2922" s="12"/>
      <c r="L2922" s="12">
        <f t="array" ref="L2922">IFERROR(LOOKUP(2^15,SEARCH({"40A","63A","80A","100A","125A","160A","200A","250A","400A","630A","800A","1000A","1250A","1600A","2000A","2500A","3200A","4000A","5000A","6300A"},UPPER(D2922)),{40,63,80,100,125,160,200,250,400,630,800,1000,1250,1600,2000,2500,3200,4000,5000,6300}),0)</f>
        <v>2000</v>
      </c>
      <c r="M2922" s="9" t="str">
        <f t="shared" si="226"/>
        <v>Joint Pack</v>
      </c>
      <c r="N2922" s="9" t="str">
        <f t="shared" si="227"/>
        <v>CU</v>
      </c>
      <c r="O2922" s="13" t="str">
        <f t="shared" si="228"/>
        <v>Silver</v>
      </c>
      <c r="P2922" s="9" t="str">
        <f t="shared" si="229"/>
        <v>None</v>
      </c>
      <c r="Q2922" s="9" t="str">
        <f t="shared" si="230"/>
        <v>5</v>
      </c>
      <c r="R29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22" s="14" t="str">
        <f>IF(ProjectsDB[[#This Row],[Item Type]]="Straight Plug-In",_xlfn.TEXTJOIN("-",TRUE,M2922&amp;"-"&amp;_xlfn.LET(_xlpm.txt,ProjectsDB[[#This Row],[Assembly]],_xlpm.pos,FIND("SP",_xlpm.txt),_xlpm.pre,LEFT(_xlpm.txt,_xlpm.pos-1),IF(RIGHT(_xlpm.pre,3)="123","3PL",IF(RIGHT(_xlpm.pre,2)="12","2PL",IF(RIGHT(_xlpm.pre,1)="1","1PL","3PL")))),N2922,O2922,P2922,Q2922&amp;"W",R2922),_xlfn.TEXTJOIN("-",TRUE,M2922,N2922,O2922,P2922,Q2922&amp;"W",R2922))</f>
        <v>Joint Pack-CU-Silver-None-5W-1</v>
      </c>
      <c r="T2922" s="14" t="str">
        <f>IF(COUNTIF(Cycletime[Element Desc.],ProjectsDB[[#This Row],[Element Desc.]])&gt;0,"Found","Not Found")</f>
        <v>Found</v>
      </c>
    </row>
    <row r="2923" spans="2:20" x14ac:dyDescent="0.25">
      <c r="B2923" s="8" t="s">
        <v>6036</v>
      </c>
      <c r="C2923" s="9" t="s">
        <v>5500</v>
      </c>
      <c r="D2923" s="9" t="s">
        <v>5501</v>
      </c>
      <c r="E2923" s="10">
        <v>14</v>
      </c>
      <c r="F2923" s="9" t="s">
        <v>5072</v>
      </c>
      <c r="G2923" s="9" t="s">
        <v>1577</v>
      </c>
      <c r="H2923" s="11"/>
      <c r="I2923" s="12">
        <v>3000</v>
      </c>
      <c r="J2923" s="12"/>
      <c r="K2923" s="12"/>
      <c r="L2923" s="12">
        <f t="array" ref="L2923">IFERROR(LOOKUP(2^15,SEARCH({"40A","63A","80A","100A","125A","160A","200A","250A","400A","630A","800A","1000A","1250A","1600A","2000A","2500A","3200A","4000A","5000A","6300A"},UPPER(D2923)),{40,63,80,100,125,160,200,250,400,630,800,1000,1250,1600,2000,2500,3200,4000,5000,6300}),0)</f>
        <v>2000</v>
      </c>
      <c r="M2923" s="9" t="str">
        <f t="shared" si="226"/>
        <v>Straight Feeder</v>
      </c>
      <c r="N2923" s="9" t="str">
        <f t="shared" si="227"/>
        <v>CU</v>
      </c>
      <c r="O2923" s="13" t="str">
        <f t="shared" si="228"/>
        <v>Silver</v>
      </c>
      <c r="P2923" s="9" t="str">
        <f t="shared" si="229"/>
        <v>PET</v>
      </c>
      <c r="Q2923" s="9" t="str">
        <f t="shared" si="230"/>
        <v>5</v>
      </c>
      <c r="R29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23" s="14" t="str">
        <f>IF(ProjectsDB[[#This Row],[Item Type]]="Straight Plug-In",_xlfn.TEXTJOIN("-",TRUE,M2923&amp;"-"&amp;_xlfn.LET(_xlpm.txt,ProjectsDB[[#This Row],[Assembly]],_xlpm.pos,FIND("SP",_xlpm.txt),_xlpm.pre,LEFT(_xlpm.txt,_xlpm.pos-1),IF(RIGHT(_xlpm.pre,3)="123","3PL",IF(RIGHT(_xlpm.pre,2)="12","2PL",IF(RIGHT(_xlpm.pre,1)="1","1PL","3PL")))),N2923,O2923,P2923,Q2923&amp;"W",R2923),_xlfn.TEXTJOIN("-",TRUE,M2923,N2923,O2923,P2923,Q2923&amp;"W",R2923))</f>
        <v>Straight Feeder-CU-Silver-PET-5W-1</v>
      </c>
      <c r="T2923" s="14" t="str">
        <f>IF(COUNTIF(Cycletime[Element Desc.],ProjectsDB[[#This Row],[Element Desc.]])&gt;0,"Found","Not Found")</f>
        <v>Found</v>
      </c>
    </row>
    <row r="2924" spans="2:20" x14ac:dyDescent="0.25">
      <c r="B2924" s="8" t="s">
        <v>6037</v>
      </c>
      <c r="C2924" s="9" t="s">
        <v>6038</v>
      </c>
      <c r="D2924" s="9" t="s">
        <v>6039</v>
      </c>
      <c r="E2924" s="10">
        <v>1</v>
      </c>
      <c r="F2924" s="9" t="s">
        <v>5072</v>
      </c>
      <c r="G2924" s="9" t="s">
        <v>1577</v>
      </c>
      <c r="H2924" s="11"/>
      <c r="I2924" s="12">
        <v>425</v>
      </c>
      <c r="J2924" s="12"/>
      <c r="K2924" s="12"/>
      <c r="L2924" s="12">
        <f t="array" ref="L2924">IFERROR(LOOKUP(2^15,SEARCH({"40A","63A","80A","100A","125A","160A","200A","250A","400A","630A","800A","1000A","1250A","1600A","2000A","2500A","3200A","4000A","5000A","6300A"},UPPER(D2924)),{40,63,80,100,125,160,200,250,400,630,800,1000,1250,1600,2000,2500,3200,4000,5000,6300}),0)</f>
        <v>2000</v>
      </c>
      <c r="M2924" s="9" t="str">
        <f t="shared" si="226"/>
        <v>Flange Straight</v>
      </c>
      <c r="N2924" s="9" t="str">
        <f t="shared" si="227"/>
        <v>CU</v>
      </c>
      <c r="O2924" s="13" t="str">
        <f t="shared" si="228"/>
        <v>Silver</v>
      </c>
      <c r="P2924" s="9" t="str">
        <f t="shared" si="229"/>
        <v>PET</v>
      </c>
      <c r="Q2924" s="9" t="str">
        <f t="shared" si="230"/>
        <v>5</v>
      </c>
      <c r="R29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24" s="14" t="str">
        <f>IF(ProjectsDB[[#This Row],[Item Type]]="Straight Plug-In",_xlfn.TEXTJOIN("-",TRUE,M2924&amp;"-"&amp;_xlfn.LET(_xlpm.txt,ProjectsDB[[#This Row],[Assembly]],_xlpm.pos,FIND("SP",_xlpm.txt),_xlpm.pre,LEFT(_xlpm.txt,_xlpm.pos-1),IF(RIGHT(_xlpm.pre,3)="123","3PL",IF(RIGHT(_xlpm.pre,2)="12","2PL",IF(RIGHT(_xlpm.pre,1)="1","1PL","3PL")))),N2924,O2924,P2924,Q2924&amp;"W",R2924),_xlfn.TEXTJOIN("-",TRUE,M2924,N2924,O2924,P2924,Q2924&amp;"W",R2924))</f>
        <v>Flange Straight-CU-Silver-PET-5W-1</v>
      </c>
      <c r="T2924" s="14" t="str">
        <f>IF(COUNTIF(Cycletime[Element Desc.],ProjectsDB[[#This Row],[Element Desc.]])&gt;0,"Found","Not Found")</f>
        <v>Found</v>
      </c>
    </row>
    <row r="2925" spans="2:20" x14ac:dyDescent="0.25">
      <c r="B2925" s="8" t="s">
        <v>6040</v>
      </c>
      <c r="C2925" s="9" t="s">
        <v>6041</v>
      </c>
      <c r="D2925" s="9" t="s">
        <v>6042</v>
      </c>
      <c r="E2925" s="10">
        <v>1</v>
      </c>
      <c r="F2925" s="9" t="s">
        <v>5072</v>
      </c>
      <c r="G2925" s="9" t="s">
        <v>1577</v>
      </c>
      <c r="H2925" s="11"/>
      <c r="I2925" s="12">
        <v>300</v>
      </c>
      <c r="J2925" s="12">
        <v>300</v>
      </c>
      <c r="K2925" s="12"/>
      <c r="L2925" s="12">
        <f t="array" ref="L2925">IFERROR(LOOKUP(2^15,SEARCH({"40A","63A","80A","100A","125A","160A","200A","250A","400A","630A","800A","1000A","1250A","1600A","2000A","2500A","3200A","4000A","5000A","6300A"},UPPER(D2925)),{40,63,80,100,125,160,200,250,400,630,800,1000,1250,1600,2000,2500,3200,4000,5000,6300}),0)</f>
        <v>2000</v>
      </c>
      <c r="M2925" s="9" t="str">
        <f t="shared" si="226"/>
        <v>Elbow Flat</v>
      </c>
      <c r="N2925" s="9" t="str">
        <f t="shared" si="227"/>
        <v>CU</v>
      </c>
      <c r="O2925" s="13" t="str">
        <f t="shared" si="228"/>
        <v>Silver</v>
      </c>
      <c r="P2925" s="9" t="str">
        <f t="shared" si="229"/>
        <v>PET</v>
      </c>
      <c r="Q2925" s="9" t="str">
        <f t="shared" si="230"/>
        <v>5</v>
      </c>
      <c r="R29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25" s="14" t="str">
        <f>IF(ProjectsDB[[#This Row],[Item Type]]="Straight Plug-In",_xlfn.TEXTJOIN("-",TRUE,M2925&amp;"-"&amp;_xlfn.LET(_xlpm.txt,ProjectsDB[[#This Row],[Assembly]],_xlpm.pos,FIND("SP",_xlpm.txt),_xlpm.pre,LEFT(_xlpm.txt,_xlpm.pos-1),IF(RIGHT(_xlpm.pre,3)="123","3PL",IF(RIGHT(_xlpm.pre,2)="12","2PL",IF(RIGHT(_xlpm.pre,1)="1","1PL","3PL")))),N2925,O2925,P2925,Q2925&amp;"W",R2925),_xlfn.TEXTJOIN("-",TRUE,M2925,N2925,O2925,P2925,Q2925&amp;"W",R2925))</f>
        <v>Elbow Flat-CU-Silver-PET-5W-1</v>
      </c>
      <c r="T2925" s="14" t="str">
        <f>IF(COUNTIF(Cycletime[Element Desc.],ProjectsDB[[#This Row],[Element Desc.]])&gt;0,"Found","Not Found")</f>
        <v>Found</v>
      </c>
    </row>
    <row r="2926" spans="2:20" x14ac:dyDescent="0.25">
      <c r="B2926" s="8" t="s">
        <v>6043</v>
      </c>
      <c r="C2926" s="9" t="s">
        <v>6044</v>
      </c>
      <c r="D2926" s="9" t="s">
        <v>6045</v>
      </c>
      <c r="E2926" s="10">
        <v>6</v>
      </c>
      <c r="F2926" s="9" t="s">
        <v>5072</v>
      </c>
      <c r="G2926" s="9" t="s">
        <v>1577</v>
      </c>
      <c r="H2926" s="11"/>
      <c r="I2926" s="12">
        <v>300</v>
      </c>
      <c r="J2926" s="12">
        <v>300</v>
      </c>
      <c r="K2926" s="12"/>
      <c r="L2926" s="12">
        <f t="array" ref="L2926">IFERROR(LOOKUP(2^15,SEARCH({"40A","63A","80A","100A","125A","160A","200A","250A","400A","630A","800A","1000A","1250A","1600A","2000A","2500A","3200A","4000A","5000A","6300A"},UPPER(D2926)),{40,63,80,100,125,160,200,250,400,630,800,1000,1250,1600,2000,2500,3200,4000,5000,6300}),0)</f>
        <v>2000</v>
      </c>
      <c r="M2926" s="9" t="str">
        <f t="shared" si="226"/>
        <v>Elbow Flat</v>
      </c>
      <c r="N2926" s="9" t="str">
        <f t="shared" si="227"/>
        <v>CU</v>
      </c>
      <c r="O2926" s="13" t="str">
        <f t="shared" si="228"/>
        <v>Silver</v>
      </c>
      <c r="P2926" s="9" t="str">
        <f t="shared" si="229"/>
        <v>PET</v>
      </c>
      <c r="Q2926" s="9" t="str">
        <f t="shared" si="230"/>
        <v>5</v>
      </c>
      <c r="R29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26" s="14" t="str">
        <f>IF(ProjectsDB[[#This Row],[Item Type]]="Straight Plug-In",_xlfn.TEXTJOIN("-",TRUE,M2926&amp;"-"&amp;_xlfn.LET(_xlpm.txt,ProjectsDB[[#This Row],[Assembly]],_xlpm.pos,FIND("SP",_xlpm.txt),_xlpm.pre,LEFT(_xlpm.txt,_xlpm.pos-1),IF(RIGHT(_xlpm.pre,3)="123","3PL",IF(RIGHT(_xlpm.pre,2)="12","2PL",IF(RIGHT(_xlpm.pre,1)="1","1PL","3PL")))),N2926,O2926,P2926,Q2926&amp;"W",R2926),_xlfn.TEXTJOIN("-",TRUE,M2926,N2926,O2926,P2926,Q2926&amp;"W",R2926))</f>
        <v>Elbow Flat-CU-Silver-PET-5W-1</v>
      </c>
      <c r="T2926" s="14" t="str">
        <f>IF(COUNTIF(Cycletime[Element Desc.],ProjectsDB[[#This Row],[Element Desc.]])&gt;0,"Found","Not Found")</f>
        <v>Found</v>
      </c>
    </row>
    <row r="2927" spans="2:20" x14ac:dyDescent="0.25">
      <c r="B2927" s="8" t="s">
        <v>6046</v>
      </c>
      <c r="C2927" s="9" t="s">
        <v>6047</v>
      </c>
      <c r="D2927" s="9" t="s">
        <v>6048</v>
      </c>
      <c r="E2927" s="10">
        <v>1</v>
      </c>
      <c r="F2927" s="9" t="s">
        <v>5072</v>
      </c>
      <c r="G2927" s="9" t="s">
        <v>1577</v>
      </c>
      <c r="H2927" s="11"/>
      <c r="I2927" s="12">
        <v>350</v>
      </c>
      <c r="J2927" s="12">
        <v>350</v>
      </c>
      <c r="K2927" s="12"/>
      <c r="L2927" s="12">
        <f t="array" ref="L2927">IFERROR(LOOKUP(2^15,SEARCH({"40A","63A","80A","100A","125A","160A","200A","250A","400A","630A","800A","1000A","1250A","1600A","2000A","2500A","3200A","4000A","5000A","6300A"},UPPER(D2927)),{40,63,80,100,125,160,200,250,400,630,800,1000,1250,1600,2000,2500,3200,4000,5000,6300}),0)</f>
        <v>2000</v>
      </c>
      <c r="M2927" s="9" t="str">
        <f t="shared" si="226"/>
        <v>Elbow Edge</v>
      </c>
      <c r="N2927" s="9" t="str">
        <f t="shared" si="227"/>
        <v>CU</v>
      </c>
      <c r="O2927" s="13" t="str">
        <f t="shared" si="228"/>
        <v>Silver</v>
      </c>
      <c r="P2927" s="9" t="str">
        <f t="shared" si="229"/>
        <v>PET</v>
      </c>
      <c r="Q2927" s="9" t="str">
        <f t="shared" si="230"/>
        <v>5</v>
      </c>
      <c r="R29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27" s="14" t="str">
        <f>IF(ProjectsDB[[#This Row],[Item Type]]="Straight Plug-In",_xlfn.TEXTJOIN("-",TRUE,M2927&amp;"-"&amp;_xlfn.LET(_xlpm.txt,ProjectsDB[[#This Row],[Assembly]],_xlpm.pos,FIND("SP",_xlpm.txt),_xlpm.pre,LEFT(_xlpm.txt,_xlpm.pos-1),IF(RIGHT(_xlpm.pre,3)="123","3PL",IF(RIGHT(_xlpm.pre,2)="12","2PL",IF(RIGHT(_xlpm.pre,1)="1","1PL","3PL")))),N2927,O2927,P2927,Q2927&amp;"W",R2927),_xlfn.TEXTJOIN("-",TRUE,M2927,N2927,O2927,P2927,Q2927&amp;"W",R2927))</f>
        <v>Elbow Edge-CU-Silver-PET-5W-1</v>
      </c>
      <c r="T2927" s="14" t="str">
        <f>IF(COUNTIF(Cycletime[Element Desc.],ProjectsDB[[#This Row],[Element Desc.]])&gt;0,"Found","Not Found")</f>
        <v>Found</v>
      </c>
    </row>
    <row r="2928" spans="2:20" x14ac:dyDescent="0.25">
      <c r="B2928" s="8" t="s">
        <v>6049</v>
      </c>
      <c r="C2928" s="9" t="s">
        <v>6050</v>
      </c>
      <c r="D2928" s="9" t="s">
        <v>6051</v>
      </c>
      <c r="E2928" s="10">
        <v>2</v>
      </c>
      <c r="F2928" s="9" t="s">
        <v>5072</v>
      </c>
      <c r="G2928" s="9" t="s">
        <v>1577</v>
      </c>
      <c r="H2928" s="11"/>
      <c r="I2928" s="12">
        <v>350</v>
      </c>
      <c r="J2928" s="12">
        <v>350</v>
      </c>
      <c r="K2928" s="12"/>
      <c r="L2928" s="12">
        <f t="array" ref="L2928">IFERROR(LOOKUP(2^15,SEARCH({"40A","63A","80A","100A","125A","160A","200A","250A","400A","630A","800A","1000A","1250A","1600A","2000A","2500A","3200A","4000A","5000A","6300A"},UPPER(D2928)),{40,63,80,100,125,160,200,250,400,630,800,1000,1250,1600,2000,2500,3200,4000,5000,6300}),0)</f>
        <v>2000</v>
      </c>
      <c r="M2928" s="9" t="str">
        <f t="shared" si="226"/>
        <v>Elbow Edge</v>
      </c>
      <c r="N2928" s="9" t="str">
        <f t="shared" si="227"/>
        <v>CU</v>
      </c>
      <c r="O2928" s="13" t="str">
        <f t="shared" si="228"/>
        <v>Silver</v>
      </c>
      <c r="P2928" s="9" t="str">
        <f t="shared" si="229"/>
        <v>PET</v>
      </c>
      <c r="Q2928" s="9" t="str">
        <f t="shared" si="230"/>
        <v>5</v>
      </c>
      <c r="R29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28" s="14" t="str">
        <f>IF(ProjectsDB[[#This Row],[Item Type]]="Straight Plug-In",_xlfn.TEXTJOIN("-",TRUE,M2928&amp;"-"&amp;_xlfn.LET(_xlpm.txt,ProjectsDB[[#This Row],[Assembly]],_xlpm.pos,FIND("SP",_xlpm.txt),_xlpm.pre,LEFT(_xlpm.txt,_xlpm.pos-1),IF(RIGHT(_xlpm.pre,3)="123","3PL",IF(RIGHT(_xlpm.pre,2)="12","2PL",IF(RIGHT(_xlpm.pre,1)="1","1PL","3PL")))),N2928,O2928,P2928,Q2928&amp;"W",R2928),_xlfn.TEXTJOIN("-",TRUE,M2928,N2928,O2928,P2928,Q2928&amp;"W",R2928))</f>
        <v>Elbow Edge-CU-Silver-PET-5W-1</v>
      </c>
      <c r="T2928" s="14" t="str">
        <f>IF(COUNTIF(Cycletime[Element Desc.],ProjectsDB[[#This Row],[Element Desc.]])&gt;0,"Found","Not Found")</f>
        <v>Found</v>
      </c>
    </row>
    <row r="2929" spans="2:20" x14ac:dyDescent="0.25">
      <c r="B2929" s="8" t="s">
        <v>6052</v>
      </c>
      <c r="C2929" s="9" t="s">
        <v>6053</v>
      </c>
      <c r="D2929" s="9" t="s">
        <v>6054</v>
      </c>
      <c r="E2929" s="10">
        <v>1</v>
      </c>
      <c r="F2929" s="9" t="s">
        <v>5072</v>
      </c>
      <c r="G2929" s="9" t="s">
        <v>1577</v>
      </c>
      <c r="H2929" s="11"/>
      <c r="I2929" s="12">
        <v>350</v>
      </c>
      <c r="J2929" s="12">
        <v>350</v>
      </c>
      <c r="K2929" s="12"/>
      <c r="L2929" s="12">
        <f t="array" ref="L2929">IFERROR(LOOKUP(2^15,SEARCH({"40A","63A","80A","100A","125A","160A","200A","250A","400A","630A","800A","1000A","1250A","1600A","2000A","2500A","3200A","4000A","5000A","6300A"},UPPER(D2929)),{40,63,80,100,125,160,200,250,400,630,800,1000,1250,1600,2000,2500,3200,4000,5000,6300}),0)</f>
        <v>2000</v>
      </c>
      <c r="M2929" s="9" t="str">
        <f t="shared" si="226"/>
        <v>Elbow Edge</v>
      </c>
      <c r="N2929" s="9" t="str">
        <f t="shared" si="227"/>
        <v>CU</v>
      </c>
      <c r="O2929" s="13" t="str">
        <f t="shared" si="228"/>
        <v>Silver</v>
      </c>
      <c r="P2929" s="9" t="str">
        <f t="shared" si="229"/>
        <v>PET</v>
      </c>
      <c r="Q2929" s="9" t="str">
        <f t="shared" si="230"/>
        <v>5</v>
      </c>
      <c r="R29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29" s="14" t="str">
        <f>IF(ProjectsDB[[#This Row],[Item Type]]="Straight Plug-In",_xlfn.TEXTJOIN("-",TRUE,M2929&amp;"-"&amp;_xlfn.LET(_xlpm.txt,ProjectsDB[[#This Row],[Assembly]],_xlpm.pos,FIND("SP",_xlpm.txt),_xlpm.pre,LEFT(_xlpm.txt,_xlpm.pos-1),IF(RIGHT(_xlpm.pre,3)="123","3PL",IF(RIGHT(_xlpm.pre,2)="12","2PL",IF(RIGHT(_xlpm.pre,1)="1","1PL","3PL")))),N2929,O2929,P2929,Q2929&amp;"W",R2929),_xlfn.TEXTJOIN("-",TRUE,M2929,N2929,O2929,P2929,Q2929&amp;"W",R2929))</f>
        <v>Elbow Edge-CU-Silver-PET-5W-1</v>
      </c>
      <c r="T2929" s="14" t="str">
        <f>IF(COUNTIF(Cycletime[Element Desc.],ProjectsDB[[#This Row],[Element Desc.]])&gt;0,"Found","Not Found")</f>
        <v>Found</v>
      </c>
    </row>
    <row r="2930" spans="2:20" x14ac:dyDescent="0.25">
      <c r="B2930" s="8" t="s">
        <v>6055</v>
      </c>
      <c r="C2930" s="9" t="s">
        <v>6056</v>
      </c>
      <c r="D2930" s="9" t="s">
        <v>6057</v>
      </c>
      <c r="E2930" s="10">
        <v>2</v>
      </c>
      <c r="F2930" s="9" t="s">
        <v>5072</v>
      </c>
      <c r="G2930" s="9" t="s">
        <v>1577</v>
      </c>
      <c r="H2930" s="11"/>
      <c r="I2930" s="12">
        <v>350</v>
      </c>
      <c r="J2930" s="12">
        <v>350</v>
      </c>
      <c r="K2930" s="12"/>
      <c r="L2930" s="12">
        <f t="array" ref="L2930">IFERROR(LOOKUP(2^15,SEARCH({"40A","63A","80A","100A","125A","160A","200A","250A","400A","630A","800A","1000A","1250A","1600A","2000A","2500A","3200A","4000A","5000A","6300A"},UPPER(D2930)),{40,63,80,100,125,160,200,250,400,630,800,1000,1250,1600,2000,2500,3200,4000,5000,6300}),0)</f>
        <v>2000</v>
      </c>
      <c r="M2930" s="9" t="str">
        <f t="shared" si="226"/>
        <v>Elbow Edge</v>
      </c>
      <c r="N2930" s="9" t="str">
        <f t="shared" si="227"/>
        <v>CU</v>
      </c>
      <c r="O2930" s="13" t="str">
        <f t="shared" si="228"/>
        <v>Silver</v>
      </c>
      <c r="P2930" s="9" t="str">
        <f t="shared" si="229"/>
        <v>PET</v>
      </c>
      <c r="Q2930" s="9" t="str">
        <f t="shared" si="230"/>
        <v>5</v>
      </c>
      <c r="R29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30" s="14" t="str">
        <f>IF(ProjectsDB[[#This Row],[Item Type]]="Straight Plug-In",_xlfn.TEXTJOIN("-",TRUE,M2930&amp;"-"&amp;_xlfn.LET(_xlpm.txt,ProjectsDB[[#This Row],[Assembly]],_xlpm.pos,FIND("SP",_xlpm.txt),_xlpm.pre,LEFT(_xlpm.txt,_xlpm.pos-1),IF(RIGHT(_xlpm.pre,3)="123","3PL",IF(RIGHT(_xlpm.pre,2)="12","2PL",IF(RIGHT(_xlpm.pre,1)="1","1PL","3PL")))),N2930,O2930,P2930,Q2930&amp;"W",R2930),_xlfn.TEXTJOIN("-",TRUE,M2930,N2930,O2930,P2930,Q2930&amp;"W",R2930))</f>
        <v>Elbow Edge-CU-Silver-PET-5W-1</v>
      </c>
      <c r="T2930" s="14" t="str">
        <f>IF(COUNTIF(Cycletime[Element Desc.],ProjectsDB[[#This Row],[Element Desc.]])&gt;0,"Found","Not Found")</f>
        <v>Found</v>
      </c>
    </row>
    <row r="2931" spans="2:20" x14ac:dyDescent="0.25">
      <c r="B2931" s="8" t="s">
        <v>6058</v>
      </c>
      <c r="C2931" s="9" t="s">
        <v>6059</v>
      </c>
      <c r="D2931" s="9" t="s">
        <v>6060</v>
      </c>
      <c r="E2931" s="10">
        <v>1</v>
      </c>
      <c r="F2931" s="9" t="s">
        <v>5072</v>
      </c>
      <c r="G2931" s="9" t="s">
        <v>1577</v>
      </c>
      <c r="H2931" s="11"/>
      <c r="I2931" s="12">
        <v>2000</v>
      </c>
      <c r="J2931" s="12"/>
      <c r="K2931" s="12"/>
      <c r="L2931" s="12">
        <f t="array" ref="L2931">IFERROR(LOOKUP(2^15,SEARCH({"40A","63A","80A","100A","125A","160A","200A","250A","400A","630A","800A","1000A","1250A","1600A","2000A","2500A","3200A","4000A","5000A","6300A"},UPPER(D2931)),{40,63,80,100,125,160,200,250,400,630,800,1000,1250,1600,2000,2500,3200,4000,5000,6300}),0)</f>
        <v>2000</v>
      </c>
      <c r="M2931" s="9" t="str">
        <f t="shared" si="226"/>
        <v>Straight Feeder</v>
      </c>
      <c r="N2931" s="9" t="str">
        <f t="shared" si="227"/>
        <v>CU</v>
      </c>
      <c r="O2931" s="13" t="str">
        <f t="shared" si="228"/>
        <v>Silver</v>
      </c>
      <c r="P2931" s="9" t="str">
        <f t="shared" si="229"/>
        <v>PET</v>
      </c>
      <c r="Q2931" s="9" t="str">
        <f t="shared" si="230"/>
        <v>5</v>
      </c>
      <c r="R29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31" s="14" t="str">
        <f>IF(ProjectsDB[[#This Row],[Item Type]]="Straight Plug-In",_xlfn.TEXTJOIN("-",TRUE,M2931&amp;"-"&amp;_xlfn.LET(_xlpm.txt,ProjectsDB[[#This Row],[Assembly]],_xlpm.pos,FIND("SP",_xlpm.txt),_xlpm.pre,LEFT(_xlpm.txt,_xlpm.pos-1),IF(RIGHT(_xlpm.pre,3)="123","3PL",IF(RIGHT(_xlpm.pre,2)="12","2PL",IF(RIGHT(_xlpm.pre,1)="1","1PL","3PL")))),N2931,O2931,P2931,Q2931&amp;"W",R2931),_xlfn.TEXTJOIN("-",TRUE,M2931,N2931,O2931,P2931,Q2931&amp;"W",R2931))</f>
        <v>Straight Feeder-CU-Silver-PET-5W-1</v>
      </c>
      <c r="T2931" s="14" t="str">
        <f>IF(COUNTIF(Cycletime[Element Desc.],ProjectsDB[[#This Row],[Element Desc.]])&gt;0,"Found","Not Found")</f>
        <v>Found</v>
      </c>
    </row>
    <row r="2932" spans="2:20" x14ac:dyDescent="0.25">
      <c r="B2932" s="8" t="s">
        <v>6061</v>
      </c>
      <c r="C2932" s="9" t="s">
        <v>6062</v>
      </c>
      <c r="D2932" s="9" t="s">
        <v>6063</v>
      </c>
      <c r="E2932" s="10">
        <v>1</v>
      </c>
      <c r="F2932" s="9" t="s">
        <v>5072</v>
      </c>
      <c r="G2932" s="9" t="s">
        <v>1577</v>
      </c>
      <c r="H2932" s="11"/>
      <c r="I2932" s="12">
        <v>825</v>
      </c>
      <c r="J2932" s="12">
        <v>300</v>
      </c>
      <c r="K2932" s="12"/>
      <c r="L2932" s="12">
        <f t="array" ref="L2932">IFERROR(LOOKUP(2^15,SEARCH({"40A","63A","80A","100A","125A","160A","200A","250A","400A","630A","800A","1000A","1250A","1600A","2000A","2500A","3200A","4000A","5000A","6300A"},UPPER(D2932)),{40,63,80,100,125,160,200,250,400,630,800,1000,1250,1600,2000,2500,3200,4000,5000,6300}),0)</f>
        <v>2000</v>
      </c>
      <c r="M2932" s="9" t="str">
        <f t="shared" si="226"/>
        <v>Elbow Flat</v>
      </c>
      <c r="N2932" s="9" t="str">
        <f t="shared" si="227"/>
        <v>CU</v>
      </c>
      <c r="O2932" s="13" t="str">
        <f t="shared" si="228"/>
        <v>Silver</v>
      </c>
      <c r="P2932" s="9" t="str">
        <f t="shared" si="229"/>
        <v>PET</v>
      </c>
      <c r="Q2932" s="9" t="str">
        <f t="shared" si="230"/>
        <v>5</v>
      </c>
      <c r="R29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32" s="14" t="str">
        <f>IF(ProjectsDB[[#This Row],[Item Type]]="Straight Plug-In",_xlfn.TEXTJOIN("-",TRUE,M2932&amp;"-"&amp;_xlfn.LET(_xlpm.txt,ProjectsDB[[#This Row],[Assembly]],_xlpm.pos,FIND("SP",_xlpm.txt),_xlpm.pre,LEFT(_xlpm.txt,_xlpm.pos-1),IF(RIGHT(_xlpm.pre,3)="123","3PL",IF(RIGHT(_xlpm.pre,2)="12","2PL",IF(RIGHT(_xlpm.pre,1)="1","1PL","3PL")))),N2932,O2932,P2932,Q2932&amp;"W",R2932),_xlfn.TEXTJOIN("-",TRUE,M2932,N2932,O2932,P2932,Q2932&amp;"W",R2932))</f>
        <v>Elbow Flat-CU-Silver-PET-5W-1</v>
      </c>
      <c r="T2932" s="14" t="str">
        <f>IF(COUNTIF(Cycletime[Element Desc.],ProjectsDB[[#This Row],[Element Desc.]])&gt;0,"Found","Not Found")</f>
        <v>Found</v>
      </c>
    </row>
    <row r="2933" spans="2:20" x14ac:dyDescent="0.25">
      <c r="B2933" s="8" t="s">
        <v>6064</v>
      </c>
      <c r="C2933" s="9" t="s">
        <v>6065</v>
      </c>
      <c r="D2933" s="9" t="s">
        <v>6066</v>
      </c>
      <c r="E2933" s="10">
        <v>1</v>
      </c>
      <c r="F2933" s="9" t="s">
        <v>5072</v>
      </c>
      <c r="G2933" s="9" t="s">
        <v>1577</v>
      </c>
      <c r="H2933" s="11"/>
      <c r="I2933" s="12">
        <v>300</v>
      </c>
      <c r="J2933" s="12">
        <v>405</v>
      </c>
      <c r="K2933" s="12"/>
      <c r="L2933" s="12">
        <f t="array" ref="L2933">IFERROR(LOOKUP(2^15,SEARCH({"40A","63A","80A","100A","125A","160A","200A","250A","400A","630A","800A","1000A","1250A","1600A","2000A","2500A","3200A","4000A","5000A","6300A"},UPPER(D2933)),{40,63,80,100,125,160,200,250,400,630,800,1000,1250,1600,2000,2500,3200,4000,5000,6300}),0)</f>
        <v>2000</v>
      </c>
      <c r="M2933" s="9" t="str">
        <f t="shared" si="226"/>
        <v>Elbow Flat</v>
      </c>
      <c r="N2933" s="9" t="str">
        <f t="shared" si="227"/>
        <v>CU</v>
      </c>
      <c r="O2933" s="13" t="str">
        <f t="shared" si="228"/>
        <v>Silver</v>
      </c>
      <c r="P2933" s="9" t="str">
        <f t="shared" si="229"/>
        <v>PET</v>
      </c>
      <c r="Q2933" s="9" t="str">
        <f t="shared" si="230"/>
        <v>5</v>
      </c>
      <c r="R29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33" s="14" t="str">
        <f>IF(ProjectsDB[[#This Row],[Item Type]]="Straight Plug-In",_xlfn.TEXTJOIN("-",TRUE,M2933&amp;"-"&amp;_xlfn.LET(_xlpm.txt,ProjectsDB[[#This Row],[Assembly]],_xlpm.pos,FIND("SP",_xlpm.txt),_xlpm.pre,LEFT(_xlpm.txt,_xlpm.pos-1),IF(RIGHT(_xlpm.pre,3)="123","3PL",IF(RIGHT(_xlpm.pre,2)="12","2PL",IF(RIGHT(_xlpm.pre,1)="1","1PL","3PL")))),N2933,O2933,P2933,Q2933&amp;"W",R2933),_xlfn.TEXTJOIN("-",TRUE,M2933,N2933,O2933,P2933,Q2933&amp;"W",R2933))</f>
        <v>Elbow Flat-CU-Silver-PET-5W-1</v>
      </c>
      <c r="T2933" s="14" t="str">
        <f>IF(COUNTIF(Cycletime[Element Desc.],ProjectsDB[[#This Row],[Element Desc.]])&gt;0,"Found","Not Found")</f>
        <v>Found</v>
      </c>
    </row>
    <row r="2934" spans="2:20" x14ac:dyDescent="0.25">
      <c r="B2934" s="8" t="s">
        <v>6067</v>
      </c>
      <c r="C2934" s="9" t="s">
        <v>6068</v>
      </c>
      <c r="D2934" s="9" t="s">
        <v>6069</v>
      </c>
      <c r="E2934" s="10">
        <v>1</v>
      </c>
      <c r="F2934" s="9" t="s">
        <v>5072</v>
      </c>
      <c r="G2934" s="9" t="s">
        <v>1577</v>
      </c>
      <c r="H2934" s="11"/>
      <c r="I2934" s="12">
        <v>1390</v>
      </c>
      <c r="J2934" s="12"/>
      <c r="K2934" s="12"/>
      <c r="L2934" s="12">
        <f t="array" ref="L2934">IFERROR(LOOKUP(2^15,SEARCH({"40A","63A","80A","100A","125A","160A","200A","250A","400A","630A","800A","1000A","1250A","1600A","2000A","2500A","3200A","4000A","5000A","6300A"},UPPER(D2934)),{40,63,80,100,125,160,200,250,400,630,800,1000,1250,1600,2000,2500,3200,4000,5000,6300}),0)</f>
        <v>2000</v>
      </c>
      <c r="M2934" s="9" t="str">
        <f t="shared" si="226"/>
        <v>Straight Feeder</v>
      </c>
      <c r="N2934" s="9" t="str">
        <f t="shared" si="227"/>
        <v>CU</v>
      </c>
      <c r="O2934" s="13" t="str">
        <f t="shared" si="228"/>
        <v>Silver</v>
      </c>
      <c r="P2934" s="9" t="str">
        <f t="shared" si="229"/>
        <v>PET</v>
      </c>
      <c r="Q2934" s="9" t="str">
        <f t="shared" si="230"/>
        <v>5</v>
      </c>
      <c r="R29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34" s="14" t="str">
        <f>IF(ProjectsDB[[#This Row],[Item Type]]="Straight Plug-In",_xlfn.TEXTJOIN("-",TRUE,M2934&amp;"-"&amp;_xlfn.LET(_xlpm.txt,ProjectsDB[[#This Row],[Assembly]],_xlpm.pos,FIND("SP",_xlpm.txt),_xlpm.pre,LEFT(_xlpm.txt,_xlpm.pos-1),IF(RIGHT(_xlpm.pre,3)="123","3PL",IF(RIGHT(_xlpm.pre,2)="12","2PL",IF(RIGHT(_xlpm.pre,1)="1","1PL","3PL")))),N2934,O2934,P2934,Q2934&amp;"W",R2934),_xlfn.TEXTJOIN("-",TRUE,M2934,N2934,O2934,P2934,Q2934&amp;"W",R2934))</f>
        <v>Straight Feeder-CU-Silver-PET-5W-1</v>
      </c>
      <c r="T2934" s="14" t="str">
        <f>IF(COUNTIF(Cycletime[Element Desc.],ProjectsDB[[#This Row],[Element Desc.]])&gt;0,"Found","Not Found")</f>
        <v>Found</v>
      </c>
    </row>
    <row r="2935" spans="2:20" x14ac:dyDescent="0.25">
      <c r="B2935" s="8" t="s">
        <v>6070</v>
      </c>
      <c r="C2935" s="9" t="s">
        <v>6071</v>
      </c>
      <c r="D2935" s="9" t="s">
        <v>6072</v>
      </c>
      <c r="E2935" s="10">
        <v>1</v>
      </c>
      <c r="F2935" s="9" t="s">
        <v>5072</v>
      </c>
      <c r="G2935" s="9" t="s">
        <v>1577</v>
      </c>
      <c r="H2935" s="11"/>
      <c r="I2935" s="12">
        <v>300</v>
      </c>
      <c r="J2935" s="12">
        <v>710</v>
      </c>
      <c r="K2935" s="12"/>
      <c r="L2935" s="12">
        <f t="array" ref="L2935">IFERROR(LOOKUP(2^15,SEARCH({"40A","63A","80A","100A","125A","160A","200A","250A","400A","630A","800A","1000A","1250A","1600A","2000A","2500A","3200A","4000A","5000A","6300A"},UPPER(D2935)),{40,63,80,100,125,160,200,250,400,630,800,1000,1250,1600,2000,2500,3200,4000,5000,6300}),0)</f>
        <v>2000</v>
      </c>
      <c r="M2935" s="9" t="str">
        <f t="shared" si="226"/>
        <v>Elbow Flat</v>
      </c>
      <c r="N2935" s="9" t="str">
        <f t="shared" si="227"/>
        <v>CU</v>
      </c>
      <c r="O2935" s="13" t="str">
        <f t="shared" si="228"/>
        <v>Silver</v>
      </c>
      <c r="P2935" s="9" t="str">
        <f t="shared" si="229"/>
        <v>PET</v>
      </c>
      <c r="Q2935" s="9" t="str">
        <f t="shared" si="230"/>
        <v>5</v>
      </c>
      <c r="R29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35" s="14" t="str">
        <f>IF(ProjectsDB[[#This Row],[Item Type]]="Straight Plug-In",_xlfn.TEXTJOIN("-",TRUE,M2935&amp;"-"&amp;_xlfn.LET(_xlpm.txt,ProjectsDB[[#This Row],[Assembly]],_xlpm.pos,FIND("SP",_xlpm.txt),_xlpm.pre,LEFT(_xlpm.txt,_xlpm.pos-1),IF(RIGHT(_xlpm.pre,3)="123","3PL",IF(RIGHT(_xlpm.pre,2)="12","2PL",IF(RIGHT(_xlpm.pre,1)="1","1PL","3PL")))),N2935,O2935,P2935,Q2935&amp;"W",R2935),_xlfn.TEXTJOIN("-",TRUE,M2935,N2935,O2935,P2935,Q2935&amp;"W",R2935))</f>
        <v>Elbow Flat-CU-Silver-PET-5W-1</v>
      </c>
      <c r="T2935" s="14" t="str">
        <f>IF(COUNTIF(Cycletime[Element Desc.],ProjectsDB[[#This Row],[Element Desc.]])&gt;0,"Found","Not Found")</f>
        <v>Found</v>
      </c>
    </row>
    <row r="2936" spans="2:20" x14ac:dyDescent="0.25">
      <c r="B2936" s="8" t="s">
        <v>6073</v>
      </c>
      <c r="C2936" s="9" t="s">
        <v>6074</v>
      </c>
      <c r="D2936" s="9" t="s">
        <v>6075</v>
      </c>
      <c r="E2936" s="10">
        <v>1</v>
      </c>
      <c r="F2936" s="9" t="s">
        <v>5072</v>
      </c>
      <c r="G2936" s="9" t="s">
        <v>1577</v>
      </c>
      <c r="H2936" s="11"/>
      <c r="I2936" s="12">
        <v>930</v>
      </c>
      <c r="J2936" s="12">
        <v>930</v>
      </c>
      <c r="K2936" s="12"/>
      <c r="L2936" s="12">
        <f t="array" ref="L2936">IFERROR(LOOKUP(2^15,SEARCH({"40A","63A","80A","100A","125A","160A","200A","250A","400A","630A","800A","1000A","1250A","1600A","2000A","2500A","3200A","4000A","5000A","6300A"},UPPER(D2936)),{40,63,80,100,125,160,200,250,400,630,800,1000,1250,1600,2000,2500,3200,4000,5000,6300}),0)</f>
        <v>2000</v>
      </c>
      <c r="M2936" s="9" t="str">
        <f t="shared" si="226"/>
        <v>Elbow Edge</v>
      </c>
      <c r="N2936" s="9" t="str">
        <f t="shared" si="227"/>
        <v>CU</v>
      </c>
      <c r="O2936" s="13" t="str">
        <f t="shared" si="228"/>
        <v>Silver</v>
      </c>
      <c r="P2936" s="9" t="str">
        <f t="shared" si="229"/>
        <v>PET</v>
      </c>
      <c r="Q2936" s="9" t="str">
        <f t="shared" si="230"/>
        <v>5</v>
      </c>
      <c r="R29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36" s="14" t="str">
        <f>IF(ProjectsDB[[#This Row],[Item Type]]="Straight Plug-In",_xlfn.TEXTJOIN("-",TRUE,M2936&amp;"-"&amp;_xlfn.LET(_xlpm.txt,ProjectsDB[[#This Row],[Assembly]],_xlpm.pos,FIND("SP",_xlpm.txt),_xlpm.pre,LEFT(_xlpm.txt,_xlpm.pos-1),IF(RIGHT(_xlpm.pre,3)="123","3PL",IF(RIGHT(_xlpm.pre,2)="12","2PL",IF(RIGHT(_xlpm.pre,1)="1","1PL","3PL")))),N2936,O2936,P2936,Q2936&amp;"W",R2936),_xlfn.TEXTJOIN("-",TRUE,M2936,N2936,O2936,P2936,Q2936&amp;"W",R2936))</f>
        <v>Elbow Edge-CU-Silver-PET-5W-1</v>
      </c>
      <c r="T2936" s="14" t="str">
        <f>IF(COUNTIF(Cycletime[Element Desc.],ProjectsDB[[#This Row],[Element Desc.]])&gt;0,"Found","Not Found")</f>
        <v>Found</v>
      </c>
    </row>
    <row r="2937" spans="2:20" x14ac:dyDescent="0.25">
      <c r="B2937" s="8" t="s">
        <v>6076</v>
      </c>
      <c r="C2937" s="9" t="s">
        <v>6077</v>
      </c>
      <c r="D2937" s="9" t="s">
        <v>6078</v>
      </c>
      <c r="E2937" s="10">
        <v>2</v>
      </c>
      <c r="F2937" s="9" t="s">
        <v>5072</v>
      </c>
      <c r="G2937" s="9" t="s">
        <v>1577</v>
      </c>
      <c r="H2937" s="11"/>
      <c r="I2937" s="12">
        <v>305</v>
      </c>
      <c r="J2937" s="12">
        <v>300</v>
      </c>
      <c r="K2937" s="12"/>
      <c r="L2937" s="12">
        <f t="array" ref="L2937">IFERROR(LOOKUP(2^15,SEARCH({"40A","63A","80A","100A","125A","160A","200A","250A","400A","630A","800A","1000A","1250A","1600A","2000A","2500A","3200A","4000A","5000A","6300A"},UPPER(D2937)),{40,63,80,100,125,160,200,250,400,630,800,1000,1250,1600,2000,2500,3200,4000,5000,6300}),0)</f>
        <v>2000</v>
      </c>
      <c r="M2937" s="9" t="str">
        <f t="shared" si="226"/>
        <v>Elbow Flat</v>
      </c>
      <c r="N2937" s="9" t="str">
        <f t="shared" si="227"/>
        <v>CU</v>
      </c>
      <c r="O2937" s="13" t="str">
        <f t="shared" si="228"/>
        <v>Silver</v>
      </c>
      <c r="P2937" s="9" t="str">
        <f t="shared" si="229"/>
        <v>PET</v>
      </c>
      <c r="Q2937" s="9" t="str">
        <f t="shared" si="230"/>
        <v>5</v>
      </c>
      <c r="R29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37" s="14" t="str">
        <f>IF(ProjectsDB[[#This Row],[Item Type]]="Straight Plug-In",_xlfn.TEXTJOIN("-",TRUE,M2937&amp;"-"&amp;_xlfn.LET(_xlpm.txt,ProjectsDB[[#This Row],[Assembly]],_xlpm.pos,FIND("SP",_xlpm.txt),_xlpm.pre,LEFT(_xlpm.txt,_xlpm.pos-1),IF(RIGHT(_xlpm.pre,3)="123","3PL",IF(RIGHT(_xlpm.pre,2)="12","2PL",IF(RIGHT(_xlpm.pre,1)="1","1PL","3PL")))),N2937,O2937,P2937,Q2937&amp;"W",R2937),_xlfn.TEXTJOIN("-",TRUE,M2937,N2937,O2937,P2937,Q2937&amp;"W",R2937))</f>
        <v>Elbow Flat-CU-Silver-PET-5W-1</v>
      </c>
      <c r="T2937" s="14" t="str">
        <f>IF(COUNTIF(Cycletime[Element Desc.],ProjectsDB[[#This Row],[Element Desc.]])&gt;0,"Found","Not Found")</f>
        <v>Found</v>
      </c>
    </row>
    <row r="2938" spans="2:20" x14ac:dyDescent="0.25">
      <c r="B2938" s="8" t="s">
        <v>6079</v>
      </c>
      <c r="C2938" s="9" t="s">
        <v>6080</v>
      </c>
      <c r="D2938" s="9" t="s">
        <v>6081</v>
      </c>
      <c r="E2938" s="10">
        <v>2</v>
      </c>
      <c r="F2938" s="9" t="s">
        <v>5072</v>
      </c>
      <c r="G2938" s="9" t="s">
        <v>1577</v>
      </c>
      <c r="H2938" s="11"/>
      <c r="I2938" s="12">
        <v>3000</v>
      </c>
      <c r="J2938" s="12"/>
      <c r="K2938" s="12"/>
      <c r="L2938" s="12">
        <f t="array" ref="L2938">IFERROR(LOOKUP(2^15,SEARCH({"40A","63A","80A","100A","125A","160A","200A","250A","400A","630A","800A","1000A","1250A","1600A","2000A","2500A","3200A","4000A","5000A","6300A"},UPPER(D2938)),{40,63,80,100,125,160,200,250,400,630,800,1000,1250,1600,2000,2500,3200,4000,5000,6300}),0)</f>
        <v>2000</v>
      </c>
      <c r="M2938" s="9" t="str">
        <f t="shared" si="226"/>
        <v>Straight Plug-In</v>
      </c>
      <c r="N2938" s="9" t="str">
        <f t="shared" si="227"/>
        <v>CU</v>
      </c>
      <c r="O2938" s="13" t="str">
        <f t="shared" si="228"/>
        <v>Silver</v>
      </c>
      <c r="P2938" s="9" t="str">
        <f t="shared" si="229"/>
        <v>PET</v>
      </c>
      <c r="Q2938" s="9" t="str">
        <f t="shared" si="230"/>
        <v>5</v>
      </c>
      <c r="R29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38" s="14" t="str">
        <f>IF(ProjectsDB[[#This Row],[Item Type]]="Straight Plug-In",_xlfn.TEXTJOIN("-",TRUE,M2938&amp;"-"&amp;_xlfn.LET(_xlpm.txt,ProjectsDB[[#This Row],[Assembly]],_xlpm.pos,FIND("SP",_xlpm.txt),_xlpm.pre,LEFT(_xlpm.txt,_xlpm.pos-1),IF(RIGHT(_xlpm.pre,3)="123","3PL",IF(RIGHT(_xlpm.pre,2)="12","2PL",IF(RIGHT(_xlpm.pre,1)="1","1PL","3PL")))),N2938,O2938,P2938,Q2938&amp;"W",R2938),_xlfn.TEXTJOIN("-",TRUE,M2938,N2938,O2938,P2938,Q2938&amp;"W",R2938))</f>
        <v>Straight Plug-In-3PL-CU-Silver-PET-5W-1</v>
      </c>
      <c r="T2938" s="14" t="str">
        <f>IF(COUNTIF(Cycletime[Element Desc.],ProjectsDB[[#This Row],[Element Desc.]])&gt;0,"Found","Not Found")</f>
        <v>Found</v>
      </c>
    </row>
    <row r="2939" spans="2:20" x14ac:dyDescent="0.25">
      <c r="B2939" s="8" t="s">
        <v>6082</v>
      </c>
      <c r="C2939" s="9" t="s">
        <v>6083</v>
      </c>
      <c r="D2939" s="9" t="s">
        <v>6084</v>
      </c>
      <c r="E2939" s="10">
        <v>1</v>
      </c>
      <c r="F2939" s="9" t="s">
        <v>5072</v>
      </c>
      <c r="G2939" s="9" t="s">
        <v>1577</v>
      </c>
      <c r="H2939" s="11"/>
      <c r="I2939" s="12">
        <v>350</v>
      </c>
      <c r="J2939" s="12">
        <v>350</v>
      </c>
      <c r="K2939" s="12">
        <v>350</v>
      </c>
      <c r="L2939" s="12">
        <f t="array" ref="L2939">IFERROR(LOOKUP(2^15,SEARCH({"40A","63A","80A","100A","125A","160A","200A","250A","400A","630A","800A","1000A","1250A","1600A","2000A","2500A","3200A","4000A","5000A","6300A"},UPPER(D2939)),{40,63,80,100,125,160,200,250,400,630,800,1000,1250,1600,2000,2500,3200,4000,5000,6300}),0)</f>
        <v>2000</v>
      </c>
      <c r="M2939" s="9" t="str">
        <f t="shared" si="226"/>
        <v>T-Section</v>
      </c>
      <c r="N2939" s="9" t="str">
        <f t="shared" si="227"/>
        <v>CU</v>
      </c>
      <c r="O2939" s="13" t="str">
        <f t="shared" si="228"/>
        <v>Silver</v>
      </c>
      <c r="P2939" s="9" t="str">
        <f t="shared" si="229"/>
        <v>PET</v>
      </c>
      <c r="Q2939" s="9" t="str">
        <f t="shared" si="230"/>
        <v>5</v>
      </c>
      <c r="R29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39" s="14" t="str">
        <f>IF(ProjectsDB[[#This Row],[Item Type]]="Straight Plug-In",_xlfn.TEXTJOIN("-",TRUE,M2939&amp;"-"&amp;_xlfn.LET(_xlpm.txt,ProjectsDB[[#This Row],[Assembly]],_xlpm.pos,FIND("SP",_xlpm.txt),_xlpm.pre,LEFT(_xlpm.txt,_xlpm.pos-1),IF(RIGHT(_xlpm.pre,3)="123","3PL",IF(RIGHT(_xlpm.pre,2)="12","2PL",IF(RIGHT(_xlpm.pre,1)="1","1PL","3PL")))),N2939,O2939,P2939,Q2939&amp;"W",R2939),_xlfn.TEXTJOIN("-",TRUE,M2939,N2939,O2939,P2939,Q2939&amp;"W",R2939))</f>
        <v>T-Section-CU-Silver-PET-5W-1</v>
      </c>
      <c r="T2939" s="14" t="str">
        <f>IF(COUNTIF(Cycletime[Element Desc.],ProjectsDB[[#This Row],[Element Desc.]])&gt;0,"Found","Not Found")</f>
        <v>Found</v>
      </c>
    </row>
    <row r="2940" spans="2:20" x14ac:dyDescent="0.25">
      <c r="B2940" s="8" t="s">
        <v>6085</v>
      </c>
      <c r="C2940" s="15" t="s">
        <v>6086</v>
      </c>
      <c r="D2940" s="15" t="s">
        <v>6087</v>
      </c>
      <c r="E2940" s="16">
        <v>1</v>
      </c>
      <c r="F2940" s="9" t="s">
        <v>5072</v>
      </c>
      <c r="G2940" s="9" t="s">
        <v>1577</v>
      </c>
      <c r="H2940" s="11"/>
      <c r="I2940" s="12">
        <v>1540</v>
      </c>
      <c r="J2940" s="12"/>
      <c r="K2940" s="12"/>
      <c r="L2940" s="12">
        <f t="array" ref="L2940">IFERROR(LOOKUP(2^15,SEARCH({"40A","63A","80A","100A","125A","160A","200A","250A","400A","630A","800A","1000A","1250A","1600A","2000A","2500A","3200A","4000A","5000A","6300A"},UPPER(D2940)),{40,63,80,100,125,160,200,250,400,630,800,1000,1250,1600,2000,2500,3200,4000,5000,6300}),0)</f>
        <v>2000</v>
      </c>
      <c r="M2940" s="9" t="str">
        <f t="shared" si="226"/>
        <v>Straight Feeder</v>
      </c>
      <c r="N2940" s="9" t="str">
        <f t="shared" si="227"/>
        <v>CU</v>
      </c>
      <c r="O2940" s="13" t="str">
        <f t="shared" si="228"/>
        <v>Silver</v>
      </c>
      <c r="P2940" s="9" t="str">
        <f t="shared" si="229"/>
        <v>PET</v>
      </c>
      <c r="Q2940" s="9" t="str">
        <f t="shared" si="230"/>
        <v>5</v>
      </c>
      <c r="R29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40" s="14" t="str">
        <f>IF(ProjectsDB[[#This Row],[Item Type]]="Straight Plug-In",_xlfn.TEXTJOIN("-",TRUE,M2940&amp;"-"&amp;_xlfn.LET(_xlpm.txt,ProjectsDB[[#This Row],[Assembly]],_xlpm.pos,FIND("SP",_xlpm.txt),_xlpm.pre,LEFT(_xlpm.txt,_xlpm.pos-1),IF(RIGHT(_xlpm.pre,3)="123","3PL",IF(RIGHT(_xlpm.pre,2)="12","2PL",IF(RIGHT(_xlpm.pre,1)="1","1PL","3PL")))),N2940,O2940,P2940,Q2940&amp;"W",R2940),_xlfn.TEXTJOIN("-",TRUE,M2940,N2940,O2940,P2940,Q2940&amp;"W",R2940))</f>
        <v>Straight Feeder-CU-Silver-PET-5W-1</v>
      </c>
      <c r="T2940" s="14" t="str">
        <f>IF(COUNTIF(Cycletime[Element Desc.],ProjectsDB[[#This Row],[Element Desc.]])&gt;0,"Found","Not Found")</f>
        <v>Found</v>
      </c>
    </row>
    <row r="2941" spans="2:20" x14ac:dyDescent="0.25">
      <c r="B2941" s="8" t="s">
        <v>6088</v>
      </c>
      <c r="C2941" s="15" t="s">
        <v>2141</v>
      </c>
      <c r="D2941" s="15" t="s">
        <v>2142</v>
      </c>
      <c r="E2941" s="16">
        <v>53</v>
      </c>
      <c r="F2941" s="9" t="s">
        <v>5072</v>
      </c>
      <c r="G2941" s="9" t="s">
        <v>73</v>
      </c>
      <c r="H2941" s="11"/>
      <c r="I2941" s="12"/>
      <c r="J2941" s="12"/>
      <c r="K2941" s="12"/>
      <c r="L2941" s="12">
        <f t="array" ref="L2941">IFERROR(LOOKUP(2^15,SEARCH({"40A","63A","80A","100A","125A","160A","200A","250A","400A","630A","800A","1000A","1250A","1600A","2000A","2500A","3200A","4000A","5000A","6300A"},UPPER(D2941)),{40,63,80,100,125,160,200,250,400,630,800,1000,1250,1600,2000,2500,3200,4000,5000,6300}),0)</f>
        <v>2500</v>
      </c>
      <c r="M2941" s="9" t="str">
        <f t="shared" si="226"/>
        <v>Joint Pack</v>
      </c>
      <c r="N2941" s="9" t="str">
        <f t="shared" si="227"/>
        <v>CU</v>
      </c>
      <c r="O2941" s="13" t="str">
        <f t="shared" si="228"/>
        <v>Silver</v>
      </c>
      <c r="P2941" s="9" t="str">
        <f t="shared" si="229"/>
        <v>None</v>
      </c>
      <c r="Q2941" s="9" t="str">
        <f t="shared" si="230"/>
        <v>5</v>
      </c>
      <c r="R29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41" s="14" t="str">
        <f>IF(ProjectsDB[[#This Row],[Item Type]]="Straight Plug-In",_xlfn.TEXTJOIN("-",TRUE,M2941&amp;"-"&amp;_xlfn.LET(_xlpm.txt,ProjectsDB[[#This Row],[Assembly]],_xlpm.pos,FIND("SP",_xlpm.txt),_xlpm.pre,LEFT(_xlpm.txt,_xlpm.pos-1),IF(RIGHT(_xlpm.pre,3)="123","3PL",IF(RIGHT(_xlpm.pre,2)="12","2PL",IF(RIGHT(_xlpm.pre,1)="1","1PL","3PL")))),N2941,O2941,P2941,Q2941&amp;"W",R2941),_xlfn.TEXTJOIN("-",TRUE,M2941,N2941,O2941,P2941,Q2941&amp;"W",R2941))</f>
        <v>Joint Pack-CU-Silver-None-5W-1</v>
      </c>
      <c r="T2941" s="14" t="str">
        <f>IF(COUNTIF(Cycletime[Element Desc.],ProjectsDB[[#This Row],[Element Desc.]])&gt;0,"Found","Not Found")</f>
        <v>Found</v>
      </c>
    </row>
    <row r="2942" spans="2:20" x14ac:dyDescent="0.25">
      <c r="B2942" s="8" t="s">
        <v>6089</v>
      </c>
      <c r="C2942" s="15" t="s">
        <v>2141</v>
      </c>
      <c r="D2942" s="15" t="s">
        <v>2142</v>
      </c>
      <c r="E2942" s="16">
        <v>17</v>
      </c>
      <c r="F2942" s="9" t="s">
        <v>5072</v>
      </c>
      <c r="G2942" s="9" t="s">
        <v>73</v>
      </c>
      <c r="H2942" s="11"/>
      <c r="I2942" s="12"/>
      <c r="J2942" s="12"/>
      <c r="K2942" s="12"/>
      <c r="L2942" s="12">
        <f t="array" ref="L2942">IFERROR(LOOKUP(2^15,SEARCH({"40A","63A","80A","100A","125A","160A","200A","250A","400A","630A","800A","1000A","1250A","1600A","2000A","2500A","3200A","4000A","5000A","6300A"},UPPER(D2942)),{40,63,80,100,125,160,200,250,400,630,800,1000,1250,1600,2000,2500,3200,4000,5000,6300}),0)</f>
        <v>2500</v>
      </c>
      <c r="M2942" s="9" t="str">
        <f t="shared" si="226"/>
        <v>Joint Pack</v>
      </c>
      <c r="N2942" s="9" t="str">
        <f t="shared" si="227"/>
        <v>CU</v>
      </c>
      <c r="O2942" s="13" t="str">
        <f t="shared" si="228"/>
        <v>Silver</v>
      </c>
      <c r="P2942" s="9" t="str">
        <f t="shared" si="229"/>
        <v>None</v>
      </c>
      <c r="Q2942" s="9" t="str">
        <f t="shared" si="230"/>
        <v>5</v>
      </c>
      <c r="R29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42" s="14" t="str">
        <f>IF(ProjectsDB[[#This Row],[Item Type]]="Straight Plug-In",_xlfn.TEXTJOIN("-",TRUE,M2942&amp;"-"&amp;_xlfn.LET(_xlpm.txt,ProjectsDB[[#This Row],[Assembly]],_xlpm.pos,FIND("SP",_xlpm.txt),_xlpm.pre,LEFT(_xlpm.txt,_xlpm.pos-1),IF(RIGHT(_xlpm.pre,3)="123","3PL",IF(RIGHT(_xlpm.pre,2)="12","2PL",IF(RIGHT(_xlpm.pre,1)="1","1PL","3PL")))),N2942,O2942,P2942,Q2942&amp;"W",R2942),_xlfn.TEXTJOIN("-",TRUE,M2942,N2942,O2942,P2942,Q2942&amp;"W",R2942))</f>
        <v>Joint Pack-CU-Silver-None-5W-1</v>
      </c>
      <c r="T2942" s="14" t="str">
        <f>IF(COUNTIF(Cycletime[Element Desc.],ProjectsDB[[#This Row],[Element Desc.]])&gt;0,"Found","Not Found")</f>
        <v>Found</v>
      </c>
    </row>
    <row r="2943" spans="2:20" x14ac:dyDescent="0.25">
      <c r="B2943" s="8" t="s">
        <v>6090</v>
      </c>
      <c r="C2943" s="15" t="s">
        <v>2141</v>
      </c>
      <c r="D2943" s="15" t="s">
        <v>2142</v>
      </c>
      <c r="E2943" s="16">
        <v>18</v>
      </c>
      <c r="F2943" s="9" t="s">
        <v>5072</v>
      </c>
      <c r="G2943" s="9" t="s">
        <v>73</v>
      </c>
      <c r="H2943" s="11"/>
      <c r="I2943" s="12"/>
      <c r="J2943" s="12"/>
      <c r="K2943" s="12"/>
      <c r="L2943" s="12">
        <f t="array" ref="L2943">IFERROR(LOOKUP(2^15,SEARCH({"40A","63A","80A","100A","125A","160A","200A","250A","400A","630A","800A","1000A","1250A","1600A","2000A","2500A","3200A","4000A","5000A","6300A"},UPPER(D2943)),{40,63,80,100,125,160,200,250,400,630,800,1000,1250,1600,2000,2500,3200,4000,5000,6300}),0)</f>
        <v>2500</v>
      </c>
      <c r="M2943" s="9" t="str">
        <f t="shared" si="226"/>
        <v>Joint Pack</v>
      </c>
      <c r="N2943" s="9" t="str">
        <f t="shared" si="227"/>
        <v>CU</v>
      </c>
      <c r="O2943" s="13" t="str">
        <f t="shared" si="228"/>
        <v>Silver</v>
      </c>
      <c r="P2943" s="9" t="str">
        <f t="shared" si="229"/>
        <v>None</v>
      </c>
      <c r="Q2943" s="9" t="str">
        <f t="shared" si="230"/>
        <v>5</v>
      </c>
      <c r="R29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43" s="14" t="str">
        <f>IF(ProjectsDB[[#This Row],[Item Type]]="Straight Plug-In",_xlfn.TEXTJOIN("-",TRUE,M2943&amp;"-"&amp;_xlfn.LET(_xlpm.txt,ProjectsDB[[#This Row],[Assembly]],_xlpm.pos,FIND("SP",_xlpm.txt),_xlpm.pre,LEFT(_xlpm.txt,_xlpm.pos-1),IF(RIGHT(_xlpm.pre,3)="123","3PL",IF(RIGHT(_xlpm.pre,2)="12","2PL",IF(RIGHT(_xlpm.pre,1)="1","1PL","3PL")))),N2943,O2943,P2943,Q2943&amp;"W",R2943),_xlfn.TEXTJOIN("-",TRUE,M2943,N2943,O2943,P2943,Q2943&amp;"W",R2943))</f>
        <v>Joint Pack-CU-Silver-None-5W-1</v>
      </c>
      <c r="T2943" s="14" t="str">
        <f>IF(COUNTIF(Cycletime[Element Desc.],ProjectsDB[[#This Row],[Element Desc.]])&gt;0,"Found","Not Found")</f>
        <v>Found</v>
      </c>
    </row>
    <row r="2944" spans="2:20" x14ac:dyDescent="0.25">
      <c r="B2944" s="8" t="s">
        <v>6091</v>
      </c>
      <c r="C2944" s="15" t="s">
        <v>5173</v>
      </c>
      <c r="D2944" s="15" t="s">
        <v>5174</v>
      </c>
      <c r="E2944" s="16">
        <v>55</v>
      </c>
      <c r="F2944" s="9" t="s">
        <v>5072</v>
      </c>
      <c r="G2944" s="9" t="s">
        <v>73</v>
      </c>
      <c r="H2944" s="11"/>
      <c r="I2944" s="12"/>
      <c r="J2944" s="12"/>
      <c r="K2944" s="12"/>
      <c r="L2944" s="12">
        <f t="array" ref="L2944">IFERROR(LOOKUP(2^15,SEARCH({"40A","63A","80A","100A","125A","160A","200A","250A","400A","630A","800A","1000A","1250A","1600A","2000A","2500A","3200A","4000A","5000A","6300A"},UPPER(D2944)),{40,63,80,100,125,160,200,250,400,630,800,1000,1250,1600,2000,2500,3200,4000,5000,6300}),0)</f>
        <v>2500</v>
      </c>
      <c r="M2944" s="9" t="str">
        <f t="shared" si="226"/>
        <v>Joint Pack</v>
      </c>
      <c r="N2944" s="9" t="str">
        <f t="shared" si="227"/>
        <v>CU</v>
      </c>
      <c r="O2944" s="13" t="str">
        <f t="shared" si="228"/>
        <v>Silver</v>
      </c>
      <c r="P2944" s="9" t="str">
        <f t="shared" si="229"/>
        <v>None</v>
      </c>
      <c r="Q2944" s="9" t="str">
        <f t="shared" si="230"/>
        <v>5</v>
      </c>
      <c r="R29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44" s="14" t="str">
        <f>IF(ProjectsDB[[#This Row],[Item Type]]="Straight Plug-In",_xlfn.TEXTJOIN("-",TRUE,M2944&amp;"-"&amp;_xlfn.LET(_xlpm.txt,ProjectsDB[[#This Row],[Assembly]],_xlpm.pos,FIND("SP",_xlpm.txt),_xlpm.pre,LEFT(_xlpm.txt,_xlpm.pos-1),IF(RIGHT(_xlpm.pre,3)="123","3PL",IF(RIGHT(_xlpm.pre,2)="12","2PL",IF(RIGHT(_xlpm.pre,1)="1","1PL","3PL")))),N2944,O2944,P2944,Q2944&amp;"W",R2944),_xlfn.TEXTJOIN("-",TRUE,M2944,N2944,O2944,P2944,Q2944&amp;"W",R2944))</f>
        <v>Joint Pack-CU-Silver-None-5W-1</v>
      </c>
      <c r="T2944" s="14" t="str">
        <f>IF(COUNTIF(Cycletime[Element Desc.],ProjectsDB[[#This Row],[Element Desc.]])&gt;0,"Found","Not Found")</f>
        <v>Found</v>
      </c>
    </row>
    <row r="2945" spans="2:20" x14ac:dyDescent="0.25">
      <c r="B2945" s="8" t="s">
        <v>6092</v>
      </c>
      <c r="C2945" s="15" t="s">
        <v>5086</v>
      </c>
      <c r="D2945" s="15" t="s">
        <v>5087</v>
      </c>
      <c r="E2945" s="16">
        <v>13</v>
      </c>
      <c r="F2945" s="9" t="s">
        <v>5072</v>
      </c>
      <c r="G2945" s="9" t="s">
        <v>73</v>
      </c>
      <c r="H2945" s="11"/>
      <c r="I2945" s="12"/>
      <c r="J2945" s="12"/>
      <c r="K2945" s="12"/>
      <c r="L2945" s="12">
        <f t="array" ref="L2945">IFERROR(LOOKUP(2^15,SEARCH({"40A","63A","80A","100A","125A","160A","200A","250A","400A","630A","800A","1000A","1250A","1600A","2000A","2500A","3200A","4000A","5000A","6300A"},UPPER(D2945)),{40,63,80,100,125,160,200,250,400,630,800,1000,1250,1600,2000,2500,3200,4000,5000,6300}),0)</f>
        <v>3200</v>
      </c>
      <c r="M2945" s="9" t="str">
        <f t="shared" si="226"/>
        <v>Joint Pack</v>
      </c>
      <c r="N2945" s="9" t="str">
        <f t="shared" si="227"/>
        <v>CU</v>
      </c>
      <c r="O2945" s="13" t="str">
        <f t="shared" si="228"/>
        <v>Silver</v>
      </c>
      <c r="P2945" s="9" t="str">
        <f t="shared" si="229"/>
        <v>None</v>
      </c>
      <c r="Q2945" s="9" t="str">
        <f t="shared" si="230"/>
        <v>5</v>
      </c>
      <c r="R29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45" s="14" t="str">
        <f>IF(ProjectsDB[[#This Row],[Item Type]]="Straight Plug-In",_xlfn.TEXTJOIN("-",TRUE,M2945&amp;"-"&amp;_xlfn.LET(_xlpm.txt,ProjectsDB[[#This Row],[Assembly]],_xlpm.pos,FIND("SP",_xlpm.txt),_xlpm.pre,LEFT(_xlpm.txt,_xlpm.pos-1),IF(RIGHT(_xlpm.pre,3)="123","3PL",IF(RIGHT(_xlpm.pre,2)="12","2PL",IF(RIGHT(_xlpm.pre,1)="1","1PL","3PL")))),N2945,O2945,P2945,Q2945&amp;"W",R2945),_xlfn.TEXTJOIN("-",TRUE,M2945,N2945,O2945,P2945,Q2945&amp;"W",R2945))</f>
        <v>Joint Pack-CU-Silver-None-5W-2</v>
      </c>
      <c r="T2945" s="14" t="str">
        <f>IF(COUNTIF(Cycletime[Element Desc.],ProjectsDB[[#This Row],[Element Desc.]])&gt;0,"Found","Not Found")</f>
        <v>Found</v>
      </c>
    </row>
    <row r="2946" spans="2:20" x14ac:dyDescent="0.25">
      <c r="B2946" s="8" t="s">
        <v>6093</v>
      </c>
      <c r="C2946" s="15" t="s">
        <v>5086</v>
      </c>
      <c r="D2946" s="15" t="s">
        <v>5087</v>
      </c>
      <c r="E2946" s="16">
        <v>16</v>
      </c>
      <c r="F2946" s="9" t="s">
        <v>5072</v>
      </c>
      <c r="G2946" s="9" t="s">
        <v>73</v>
      </c>
      <c r="H2946" s="11"/>
      <c r="I2946" s="12"/>
      <c r="J2946" s="12"/>
      <c r="K2946" s="12"/>
      <c r="L2946" s="12">
        <f t="array" ref="L2946">IFERROR(LOOKUP(2^15,SEARCH({"40A","63A","80A","100A","125A","160A","200A","250A","400A","630A","800A","1000A","1250A","1600A","2000A","2500A","3200A","4000A","5000A","6300A"},UPPER(D2946)),{40,63,80,100,125,160,200,250,400,630,800,1000,1250,1600,2000,2500,3200,4000,5000,6300}),0)</f>
        <v>3200</v>
      </c>
      <c r="M2946" s="9" t="str">
        <f t="shared" si="226"/>
        <v>Joint Pack</v>
      </c>
      <c r="N2946" s="9" t="str">
        <f t="shared" si="227"/>
        <v>CU</v>
      </c>
      <c r="O2946" s="13" t="str">
        <f t="shared" si="228"/>
        <v>Silver</v>
      </c>
      <c r="P2946" s="9" t="str">
        <f t="shared" si="229"/>
        <v>None</v>
      </c>
      <c r="Q2946" s="9" t="str">
        <f t="shared" si="230"/>
        <v>5</v>
      </c>
      <c r="R29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46" s="14" t="str">
        <f>IF(ProjectsDB[[#This Row],[Item Type]]="Straight Plug-In",_xlfn.TEXTJOIN("-",TRUE,M2946&amp;"-"&amp;_xlfn.LET(_xlpm.txt,ProjectsDB[[#This Row],[Assembly]],_xlpm.pos,FIND("SP",_xlpm.txt),_xlpm.pre,LEFT(_xlpm.txt,_xlpm.pos-1),IF(RIGHT(_xlpm.pre,3)="123","3PL",IF(RIGHT(_xlpm.pre,2)="12","2PL",IF(RIGHT(_xlpm.pre,1)="1","1PL","3PL")))),N2946,O2946,P2946,Q2946&amp;"W",R2946),_xlfn.TEXTJOIN("-",TRUE,M2946,N2946,O2946,P2946,Q2946&amp;"W",R2946))</f>
        <v>Joint Pack-CU-Silver-None-5W-2</v>
      </c>
      <c r="T2946" s="14" t="str">
        <f>IF(COUNTIF(Cycletime[Element Desc.],ProjectsDB[[#This Row],[Element Desc.]])&gt;0,"Found","Not Found")</f>
        <v>Found</v>
      </c>
    </row>
    <row r="2947" spans="2:20" x14ac:dyDescent="0.25">
      <c r="B2947" s="8" t="s">
        <v>6094</v>
      </c>
      <c r="C2947" s="15" t="s">
        <v>5334</v>
      </c>
      <c r="D2947" s="15" t="s">
        <v>5335</v>
      </c>
      <c r="E2947" s="16">
        <v>18</v>
      </c>
      <c r="F2947" s="9" t="s">
        <v>5072</v>
      </c>
      <c r="G2947" s="9" t="s">
        <v>73</v>
      </c>
      <c r="H2947" s="11"/>
      <c r="I2947" s="12"/>
      <c r="J2947" s="12"/>
      <c r="K2947" s="12"/>
      <c r="L2947" s="12">
        <f t="array" ref="L2947">IFERROR(LOOKUP(2^15,SEARCH({"40A","63A","80A","100A","125A","160A","200A","250A","400A","630A","800A","1000A","1250A","1600A","2000A","2500A","3200A","4000A","5000A","6300A"},UPPER(D2947)),{40,63,80,100,125,160,200,250,400,630,800,1000,1250,1600,2000,2500,3200,4000,5000,6300}),0)</f>
        <v>3200</v>
      </c>
      <c r="M2947" s="9" t="str">
        <f t="shared" si="226"/>
        <v>Joint Pack</v>
      </c>
      <c r="N2947" s="9" t="str">
        <f t="shared" si="227"/>
        <v>CU</v>
      </c>
      <c r="O2947" s="13" t="str">
        <f t="shared" si="228"/>
        <v>Silver</v>
      </c>
      <c r="P2947" s="9" t="str">
        <f t="shared" si="229"/>
        <v>None</v>
      </c>
      <c r="Q2947" s="9" t="str">
        <f t="shared" si="230"/>
        <v>5</v>
      </c>
      <c r="R29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47" s="14" t="str">
        <f>IF(ProjectsDB[[#This Row],[Item Type]]="Straight Plug-In",_xlfn.TEXTJOIN("-",TRUE,M2947&amp;"-"&amp;_xlfn.LET(_xlpm.txt,ProjectsDB[[#This Row],[Assembly]],_xlpm.pos,FIND("SP",_xlpm.txt),_xlpm.pre,LEFT(_xlpm.txt,_xlpm.pos-1),IF(RIGHT(_xlpm.pre,3)="123","3PL",IF(RIGHT(_xlpm.pre,2)="12","2PL",IF(RIGHT(_xlpm.pre,1)="1","1PL","3PL")))),N2947,O2947,P2947,Q2947&amp;"W",R2947),_xlfn.TEXTJOIN("-",TRUE,M2947,N2947,O2947,P2947,Q2947&amp;"W",R2947))</f>
        <v>Joint Pack-CU-Silver-None-5W-2</v>
      </c>
      <c r="T2947" s="14" t="str">
        <f>IF(COUNTIF(Cycletime[Element Desc.],ProjectsDB[[#This Row],[Element Desc.]])&gt;0,"Found","Not Found")</f>
        <v>Found</v>
      </c>
    </row>
    <row r="2948" spans="2:20" x14ac:dyDescent="0.25">
      <c r="B2948" s="8" t="s">
        <v>6095</v>
      </c>
      <c r="C2948" s="15" t="s">
        <v>5370</v>
      </c>
      <c r="D2948" s="15" t="s">
        <v>5371</v>
      </c>
      <c r="E2948" s="16">
        <v>17</v>
      </c>
      <c r="F2948" s="9" t="s">
        <v>5072</v>
      </c>
      <c r="G2948" s="9" t="s">
        <v>73</v>
      </c>
      <c r="H2948" s="11"/>
      <c r="I2948" s="12"/>
      <c r="J2948" s="12"/>
      <c r="K2948" s="12"/>
      <c r="L2948" s="12">
        <f t="array" ref="L2948">IFERROR(LOOKUP(2^15,SEARCH({"40A","63A","80A","100A","125A","160A","200A","250A","400A","630A","800A","1000A","1250A","1600A","2000A","2500A","3200A","4000A","5000A","6300A"},UPPER(D2948)),{40,63,80,100,125,160,200,250,400,630,800,1000,1250,1600,2000,2500,3200,4000,5000,6300}),0)</f>
        <v>4000</v>
      </c>
      <c r="M2948" s="9" t="str">
        <f t="shared" ref="M2948:M3011" si="231">_xlfn.LET(_xlpm.d,UPPER(TRIM(SUBSTITUTE(SUBSTITUTE(D2948,CHAR(160),"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2948" s="9" t="str">
        <f t="shared" ref="N2948:N3011" si="232">IF(ISNUMBER(SEARCH("CU",D2948)),"CU",IF(ISNUMBER(SEARCH("AL",D2948)),"AL",IF(ISNUMBER(SEARCH("Copper",D2948)),"CU","SH")))</f>
        <v>CU</v>
      </c>
      <c r="O2948" s="13" t="str">
        <f t="shared" ref="O2948:O3011" si="233">IF(ISNUMBER(SEARCH("Silver",D2948)),"Silver",IF(ISNUMBER(SEARCH("Tin",D2948)),"Tin","None"))</f>
        <v>Silver</v>
      </c>
      <c r="P2948" s="9" t="str">
        <f t="shared" ref="P2948:P3011" si="234">IF(ISNUMBER(SEARCH("Epoxy",D2948)),"Epoxy",IF(ISNUMBER(SEARCH("PET",D2948)),"PET","None"))</f>
        <v>None</v>
      </c>
      <c r="Q2948" s="9" t="str">
        <f t="shared" ref="Q2948:Q3011" si="235">IF(ISNUMBER(SEARCH("3-Wire",D2948)),"3",IF(ISNUMBER(SEARCH("4-Wire",D2948)),"4",IF(ISNUMBER(SEARCH("5-Wire",D2948)),"5",IF(ISNUMBER(SEARCH("6-Wire",D2948)),"6","0"))))</f>
        <v>5</v>
      </c>
      <c r="R29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48" s="14" t="str">
        <f>IF(ProjectsDB[[#This Row],[Item Type]]="Straight Plug-In",_xlfn.TEXTJOIN("-",TRUE,M2948&amp;"-"&amp;_xlfn.LET(_xlpm.txt,ProjectsDB[[#This Row],[Assembly]],_xlpm.pos,FIND("SP",_xlpm.txt),_xlpm.pre,LEFT(_xlpm.txt,_xlpm.pos-1),IF(RIGHT(_xlpm.pre,3)="123","3PL",IF(RIGHT(_xlpm.pre,2)="12","2PL",IF(RIGHT(_xlpm.pre,1)="1","1PL","3PL")))),N2948,O2948,P2948,Q2948&amp;"W",R2948),_xlfn.TEXTJOIN("-",TRUE,M2948,N2948,O2948,P2948,Q2948&amp;"W",R2948))</f>
        <v>Joint Pack-CU-Silver-None-5W-2</v>
      </c>
      <c r="T2948" s="14" t="str">
        <f>IF(COUNTIF(Cycletime[Element Desc.],ProjectsDB[[#This Row],[Element Desc.]])&gt;0,"Found","Not Found")</f>
        <v>Found</v>
      </c>
    </row>
    <row r="2949" spans="2:20" x14ac:dyDescent="0.25">
      <c r="B2949" s="8" t="s">
        <v>6096</v>
      </c>
      <c r="C2949" s="15" t="s">
        <v>5370</v>
      </c>
      <c r="D2949" s="15" t="s">
        <v>5371</v>
      </c>
      <c r="E2949" s="16">
        <v>19</v>
      </c>
      <c r="F2949" s="9" t="s">
        <v>5072</v>
      </c>
      <c r="G2949" s="9" t="s">
        <v>73</v>
      </c>
      <c r="H2949" s="11"/>
      <c r="I2949" s="12"/>
      <c r="J2949" s="12"/>
      <c r="K2949" s="12"/>
      <c r="L2949" s="12">
        <f t="array" ref="L2949">IFERROR(LOOKUP(2^15,SEARCH({"40A","63A","80A","100A","125A","160A","200A","250A","400A","630A","800A","1000A","1250A","1600A","2000A","2500A","3200A","4000A","5000A","6300A"},UPPER(D2949)),{40,63,80,100,125,160,200,250,400,630,800,1000,1250,1600,2000,2500,3200,4000,5000,6300}),0)</f>
        <v>4000</v>
      </c>
      <c r="M2949" s="9" t="str">
        <f t="shared" si="231"/>
        <v>Joint Pack</v>
      </c>
      <c r="N2949" s="9" t="str">
        <f t="shared" si="232"/>
        <v>CU</v>
      </c>
      <c r="O2949" s="13" t="str">
        <f t="shared" si="233"/>
        <v>Silver</v>
      </c>
      <c r="P2949" s="9" t="str">
        <f t="shared" si="234"/>
        <v>None</v>
      </c>
      <c r="Q2949" s="9" t="str">
        <f t="shared" si="235"/>
        <v>5</v>
      </c>
      <c r="R29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49" s="14" t="str">
        <f>IF(ProjectsDB[[#This Row],[Item Type]]="Straight Plug-In",_xlfn.TEXTJOIN("-",TRUE,M2949&amp;"-"&amp;_xlfn.LET(_xlpm.txt,ProjectsDB[[#This Row],[Assembly]],_xlpm.pos,FIND("SP",_xlpm.txt),_xlpm.pre,LEFT(_xlpm.txt,_xlpm.pos-1),IF(RIGHT(_xlpm.pre,3)="123","3PL",IF(RIGHT(_xlpm.pre,2)="12","2PL",IF(RIGHT(_xlpm.pre,1)="1","1PL","3PL")))),N2949,O2949,P2949,Q2949&amp;"W",R2949),_xlfn.TEXTJOIN("-",TRUE,M2949,N2949,O2949,P2949,Q2949&amp;"W",R2949))</f>
        <v>Joint Pack-CU-Silver-None-5W-2</v>
      </c>
      <c r="T2949" s="14" t="str">
        <f>IF(COUNTIF(Cycletime[Element Desc.],ProjectsDB[[#This Row],[Element Desc.]])&gt;0,"Found","Not Found")</f>
        <v>Found</v>
      </c>
    </row>
    <row r="2950" spans="2:20" x14ac:dyDescent="0.25">
      <c r="B2950" s="8" t="s">
        <v>6097</v>
      </c>
      <c r="C2950" s="15" t="s">
        <v>5370</v>
      </c>
      <c r="D2950" s="15" t="s">
        <v>5371</v>
      </c>
      <c r="E2950" s="16">
        <v>16</v>
      </c>
      <c r="F2950" s="9" t="s">
        <v>5072</v>
      </c>
      <c r="G2950" s="9" t="s">
        <v>73</v>
      </c>
      <c r="H2950" s="11"/>
      <c r="I2950" s="12"/>
      <c r="J2950" s="12"/>
      <c r="K2950" s="12"/>
      <c r="L2950" s="12">
        <f t="array" ref="L2950">IFERROR(LOOKUP(2^15,SEARCH({"40A","63A","80A","100A","125A","160A","200A","250A","400A","630A","800A","1000A","1250A","1600A","2000A","2500A","3200A","4000A","5000A","6300A"},UPPER(D2950)),{40,63,80,100,125,160,200,250,400,630,800,1000,1250,1600,2000,2500,3200,4000,5000,6300}),0)</f>
        <v>4000</v>
      </c>
      <c r="M2950" s="9" t="str">
        <f t="shared" si="231"/>
        <v>Joint Pack</v>
      </c>
      <c r="N2950" s="9" t="str">
        <f t="shared" si="232"/>
        <v>CU</v>
      </c>
      <c r="O2950" s="13" t="str">
        <f t="shared" si="233"/>
        <v>Silver</v>
      </c>
      <c r="P2950" s="9" t="str">
        <f t="shared" si="234"/>
        <v>None</v>
      </c>
      <c r="Q2950" s="9" t="str">
        <f t="shared" si="235"/>
        <v>5</v>
      </c>
      <c r="R29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50" s="14" t="str">
        <f>IF(ProjectsDB[[#This Row],[Item Type]]="Straight Plug-In",_xlfn.TEXTJOIN("-",TRUE,M2950&amp;"-"&amp;_xlfn.LET(_xlpm.txt,ProjectsDB[[#This Row],[Assembly]],_xlpm.pos,FIND("SP",_xlpm.txt),_xlpm.pre,LEFT(_xlpm.txt,_xlpm.pos-1),IF(RIGHT(_xlpm.pre,3)="123","3PL",IF(RIGHT(_xlpm.pre,2)="12","2PL",IF(RIGHT(_xlpm.pre,1)="1","1PL","3PL")))),N2950,O2950,P2950,Q2950&amp;"W",R2950),_xlfn.TEXTJOIN("-",TRUE,M2950,N2950,O2950,P2950,Q2950&amp;"W",R2950))</f>
        <v>Joint Pack-CU-Silver-None-5W-2</v>
      </c>
      <c r="T2950" s="14" t="str">
        <f>IF(COUNTIF(Cycletime[Element Desc.],ProjectsDB[[#This Row],[Element Desc.]])&gt;0,"Found","Not Found")</f>
        <v>Found</v>
      </c>
    </row>
    <row r="2951" spans="2:20" x14ac:dyDescent="0.25">
      <c r="B2951" s="8" t="s">
        <v>6098</v>
      </c>
      <c r="C2951" s="15" t="s">
        <v>5370</v>
      </c>
      <c r="D2951" s="15" t="s">
        <v>5371</v>
      </c>
      <c r="E2951" s="16">
        <v>20</v>
      </c>
      <c r="F2951" s="9" t="s">
        <v>5072</v>
      </c>
      <c r="G2951" s="9" t="s">
        <v>73</v>
      </c>
      <c r="H2951" s="11"/>
      <c r="I2951" s="12"/>
      <c r="J2951" s="12"/>
      <c r="K2951" s="12"/>
      <c r="L2951" s="12">
        <f t="array" ref="L2951">IFERROR(LOOKUP(2^15,SEARCH({"40A","63A","80A","100A","125A","160A","200A","250A","400A","630A","800A","1000A","1250A","1600A","2000A","2500A","3200A","4000A","5000A","6300A"},UPPER(D2951)),{40,63,80,100,125,160,200,250,400,630,800,1000,1250,1600,2000,2500,3200,4000,5000,6300}),0)</f>
        <v>4000</v>
      </c>
      <c r="M2951" s="9" t="str">
        <f t="shared" si="231"/>
        <v>Joint Pack</v>
      </c>
      <c r="N2951" s="9" t="str">
        <f t="shared" si="232"/>
        <v>CU</v>
      </c>
      <c r="O2951" s="13" t="str">
        <f t="shared" si="233"/>
        <v>Silver</v>
      </c>
      <c r="P2951" s="9" t="str">
        <f t="shared" si="234"/>
        <v>None</v>
      </c>
      <c r="Q2951" s="9" t="str">
        <f t="shared" si="235"/>
        <v>5</v>
      </c>
      <c r="R29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51" s="14" t="str">
        <f>IF(ProjectsDB[[#This Row],[Item Type]]="Straight Plug-In",_xlfn.TEXTJOIN("-",TRUE,M2951&amp;"-"&amp;_xlfn.LET(_xlpm.txt,ProjectsDB[[#This Row],[Assembly]],_xlpm.pos,FIND("SP",_xlpm.txt),_xlpm.pre,LEFT(_xlpm.txt,_xlpm.pos-1),IF(RIGHT(_xlpm.pre,3)="123","3PL",IF(RIGHT(_xlpm.pre,2)="12","2PL",IF(RIGHT(_xlpm.pre,1)="1","1PL","3PL")))),N2951,O2951,P2951,Q2951&amp;"W",R2951),_xlfn.TEXTJOIN("-",TRUE,M2951,N2951,O2951,P2951,Q2951&amp;"W",R2951))</f>
        <v>Joint Pack-CU-Silver-None-5W-2</v>
      </c>
      <c r="T2951" s="14" t="str">
        <f>IF(COUNTIF(Cycletime[Element Desc.],ProjectsDB[[#This Row],[Element Desc.]])&gt;0,"Found","Not Found")</f>
        <v>Found</v>
      </c>
    </row>
    <row r="2952" spans="2:20" x14ac:dyDescent="0.25">
      <c r="B2952" s="8" t="s">
        <v>6099</v>
      </c>
      <c r="C2952" s="15" t="s">
        <v>5370</v>
      </c>
      <c r="D2952" s="15" t="s">
        <v>5371</v>
      </c>
      <c r="E2952" s="16">
        <v>20</v>
      </c>
      <c r="F2952" s="9" t="s">
        <v>5072</v>
      </c>
      <c r="G2952" s="9" t="s">
        <v>73</v>
      </c>
      <c r="H2952" s="11"/>
      <c r="I2952" s="12"/>
      <c r="J2952" s="12"/>
      <c r="K2952" s="12"/>
      <c r="L2952" s="12">
        <f t="array" ref="L2952">IFERROR(LOOKUP(2^15,SEARCH({"40A","63A","80A","100A","125A","160A","200A","250A","400A","630A","800A","1000A","1250A","1600A","2000A","2500A","3200A","4000A","5000A","6300A"},UPPER(D2952)),{40,63,80,100,125,160,200,250,400,630,800,1000,1250,1600,2000,2500,3200,4000,5000,6300}),0)</f>
        <v>4000</v>
      </c>
      <c r="M2952" s="9" t="str">
        <f t="shared" si="231"/>
        <v>Joint Pack</v>
      </c>
      <c r="N2952" s="9" t="str">
        <f t="shared" si="232"/>
        <v>CU</v>
      </c>
      <c r="O2952" s="13" t="str">
        <f t="shared" si="233"/>
        <v>Silver</v>
      </c>
      <c r="P2952" s="9" t="str">
        <f t="shared" si="234"/>
        <v>None</v>
      </c>
      <c r="Q2952" s="9" t="str">
        <f t="shared" si="235"/>
        <v>5</v>
      </c>
      <c r="R29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52" s="14" t="str">
        <f>IF(ProjectsDB[[#This Row],[Item Type]]="Straight Plug-In",_xlfn.TEXTJOIN("-",TRUE,M2952&amp;"-"&amp;_xlfn.LET(_xlpm.txt,ProjectsDB[[#This Row],[Assembly]],_xlpm.pos,FIND("SP",_xlpm.txt),_xlpm.pre,LEFT(_xlpm.txt,_xlpm.pos-1),IF(RIGHT(_xlpm.pre,3)="123","3PL",IF(RIGHT(_xlpm.pre,2)="12","2PL",IF(RIGHT(_xlpm.pre,1)="1","1PL","3PL")))),N2952,O2952,P2952,Q2952&amp;"W",R2952),_xlfn.TEXTJOIN("-",TRUE,M2952,N2952,O2952,P2952,Q2952&amp;"W",R2952))</f>
        <v>Joint Pack-CU-Silver-None-5W-2</v>
      </c>
      <c r="T2952" s="14" t="str">
        <f>IF(COUNTIF(Cycletime[Element Desc.],ProjectsDB[[#This Row],[Element Desc.]])&gt;0,"Found","Not Found")</f>
        <v>Found</v>
      </c>
    </row>
    <row r="2953" spans="2:20" x14ac:dyDescent="0.25">
      <c r="B2953" s="8" t="s">
        <v>6100</v>
      </c>
      <c r="C2953" s="15" t="s">
        <v>5370</v>
      </c>
      <c r="D2953" s="15" t="s">
        <v>5371</v>
      </c>
      <c r="E2953" s="16">
        <v>22</v>
      </c>
      <c r="F2953" s="9" t="s">
        <v>5072</v>
      </c>
      <c r="G2953" s="9" t="s">
        <v>73</v>
      </c>
      <c r="H2953" s="11"/>
      <c r="I2953" s="12"/>
      <c r="J2953" s="12"/>
      <c r="K2953" s="12"/>
      <c r="L2953" s="12">
        <f t="array" ref="L2953">IFERROR(LOOKUP(2^15,SEARCH({"40A","63A","80A","100A","125A","160A","200A","250A","400A","630A","800A","1000A","1250A","1600A","2000A","2500A","3200A","4000A","5000A","6300A"},UPPER(D2953)),{40,63,80,100,125,160,200,250,400,630,800,1000,1250,1600,2000,2500,3200,4000,5000,6300}),0)</f>
        <v>4000</v>
      </c>
      <c r="M2953" s="9" t="str">
        <f t="shared" si="231"/>
        <v>Joint Pack</v>
      </c>
      <c r="N2953" s="9" t="str">
        <f t="shared" si="232"/>
        <v>CU</v>
      </c>
      <c r="O2953" s="13" t="str">
        <f t="shared" si="233"/>
        <v>Silver</v>
      </c>
      <c r="P2953" s="9" t="str">
        <f t="shared" si="234"/>
        <v>None</v>
      </c>
      <c r="Q2953" s="9" t="str">
        <f t="shared" si="235"/>
        <v>5</v>
      </c>
      <c r="R29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53" s="14" t="str">
        <f>IF(ProjectsDB[[#This Row],[Item Type]]="Straight Plug-In",_xlfn.TEXTJOIN("-",TRUE,M2953&amp;"-"&amp;_xlfn.LET(_xlpm.txt,ProjectsDB[[#This Row],[Assembly]],_xlpm.pos,FIND("SP",_xlpm.txt),_xlpm.pre,LEFT(_xlpm.txt,_xlpm.pos-1),IF(RIGHT(_xlpm.pre,3)="123","3PL",IF(RIGHT(_xlpm.pre,2)="12","2PL",IF(RIGHT(_xlpm.pre,1)="1","1PL","3PL")))),N2953,O2953,P2953,Q2953&amp;"W",R2953),_xlfn.TEXTJOIN("-",TRUE,M2953,N2953,O2953,P2953,Q2953&amp;"W",R2953))</f>
        <v>Joint Pack-CU-Silver-None-5W-2</v>
      </c>
      <c r="T2953" s="14" t="str">
        <f>IF(COUNTIF(Cycletime[Element Desc.],ProjectsDB[[#This Row],[Element Desc.]])&gt;0,"Found","Not Found")</f>
        <v>Found</v>
      </c>
    </row>
    <row r="2954" spans="2:20" x14ac:dyDescent="0.25">
      <c r="B2954" s="8" t="s">
        <v>6101</v>
      </c>
      <c r="C2954" s="15" t="s">
        <v>5319</v>
      </c>
      <c r="D2954" s="15" t="s">
        <v>5320</v>
      </c>
      <c r="E2954" s="16">
        <v>49</v>
      </c>
      <c r="F2954" s="9" t="s">
        <v>5072</v>
      </c>
      <c r="G2954" s="9" t="s">
        <v>73</v>
      </c>
      <c r="H2954" s="11"/>
      <c r="I2954" s="12"/>
      <c r="J2954" s="12"/>
      <c r="K2954" s="12"/>
      <c r="L2954" s="12">
        <f t="array" ref="L2954">IFERROR(LOOKUP(2^15,SEARCH({"40A","63A","80A","100A","125A","160A","200A","250A","400A","630A","800A","1000A","1250A","1600A","2000A","2500A","3200A","4000A","5000A","6300A"},UPPER(D2954)),{40,63,80,100,125,160,200,250,400,630,800,1000,1250,1600,2000,2500,3200,4000,5000,6300}),0)</f>
        <v>5000</v>
      </c>
      <c r="M2954" s="9" t="str">
        <f t="shared" si="231"/>
        <v>Joint Pack</v>
      </c>
      <c r="N2954" s="9" t="str">
        <f t="shared" si="232"/>
        <v>CU</v>
      </c>
      <c r="O2954" s="13" t="str">
        <f t="shared" si="233"/>
        <v>Silver</v>
      </c>
      <c r="P2954" s="9" t="str">
        <f t="shared" si="234"/>
        <v>None</v>
      </c>
      <c r="Q2954" s="9" t="str">
        <f t="shared" si="235"/>
        <v>5</v>
      </c>
      <c r="R29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54" s="14" t="str">
        <f>IF(ProjectsDB[[#This Row],[Item Type]]="Straight Plug-In",_xlfn.TEXTJOIN("-",TRUE,M2954&amp;"-"&amp;_xlfn.LET(_xlpm.txt,ProjectsDB[[#This Row],[Assembly]],_xlpm.pos,FIND("SP",_xlpm.txt),_xlpm.pre,LEFT(_xlpm.txt,_xlpm.pos-1),IF(RIGHT(_xlpm.pre,3)="123","3PL",IF(RIGHT(_xlpm.pre,2)="12","2PL",IF(RIGHT(_xlpm.pre,1)="1","1PL","3PL")))),N2954,O2954,P2954,Q2954&amp;"W",R2954),_xlfn.TEXTJOIN("-",TRUE,M2954,N2954,O2954,P2954,Q2954&amp;"W",R2954))</f>
        <v>Joint Pack-CU-Silver-None-5W-2</v>
      </c>
      <c r="T2954" s="14" t="str">
        <f>IF(COUNTIF(Cycletime[Element Desc.],ProjectsDB[[#This Row],[Element Desc.]])&gt;0,"Found","Not Found")</f>
        <v>Found</v>
      </c>
    </row>
    <row r="2955" spans="2:20" x14ac:dyDescent="0.25">
      <c r="B2955" s="8" t="s">
        <v>6102</v>
      </c>
      <c r="C2955" s="15" t="s">
        <v>5319</v>
      </c>
      <c r="D2955" s="15" t="s">
        <v>5320</v>
      </c>
      <c r="E2955" s="16">
        <v>49</v>
      </c>
      <c r="F2955" s="9" t="s">
        <v>5072</v>
      </c>
      <c r="G2955" s="9" t="s">
        <v>73</v>
      </c>
      <c r="H2955" s="11"/>
      <c r="I2955" s="12"/>
      <c r="J2955" s="12"/>
      <c r="K2955" s="12"/>
      <c r="L2955" s="12">
        <f t="array" ref="L2955">IFERROR(LOOKUP(2^15,SEARCH({"40A","63A","80A","100A","125A","160A","200A","250A","400A","630A","800A","1000A","1250A","1600A","2000A","2500A","3200A","4000A","5000A","6300A"},UPPER(D2955)),{40,63,80,100,125,160,200,250,400,630,800,1000,1250,1600,2000,2500,3200,4000,5000,6300}),0)</f>
        <v>5000</v>
      </c>
      <c r="M2955" s="9" t="str">
        <f t="shared" si="231"/>
        <v>Joint Pack</v>
      </c>
      <c r="N2955" s="9" t="str">
        <f t="shared" si="232"/>
        <v>CU</v>
      </c>
      <c r="O2955" s="13" t="str">
        <f t="shared" si="233"/>
        <v>Silver</v>
      </c>
      <c r="P2955" s="9" t="str">
        <f t="shared" si="234"/>
        <v>None</v>
      </c>
      <c r="Q2955" s="9" t="str">
        <f t="shared" si="235"/>
        <v>5</v>
      </c>
      <c r="R29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55" s="14" t="str">
        <f>IF(ProjectsDB[[#This Row],[Item Type]]="Straight Plug-In",_xlfn.TEXTJOIN("-",TRUE,M2955&amp;"-"&amp;_xlfn.LET(_xlpm.txt,ProjectsDB[[#This Row],[Assembly]],_xlpm.pos,FIND("SP",_xlpm.txt),_xlpm.pre,LEFT(_xlpm.txt,_xlpm.pos-1),IF(RIGHT(_xlpm.pre,3)="123","3PL",IF(RIGHT(_xlpm.pre,2)="12","2PL",IF(RIGHT(_xlpm.pre,1)="1","1PL","3PL")))),N2955,O2955,P2955,Q2955&amp;"W",R2955),_xlfn.TEXTJOIN("-",TRUE,M2955,N2955,O2955,P2955,Q2955&amp;"W",R2955))</f>
        <v>Joint Pack-CU-Silver-None-5W-2</v>
      </c>
      <c r="T2955" s="14" t="str">
        <f>IF(COUNTIF(Cycletime[Element Desc.],ProjectsDB[[#This Row],[Element Desc.]])&gt;0,"Found","Not Found")</f>
        <v>Found</v>
      </c>
    </row>
    <row r="2956" spans="2:20" x14ac:dyDescent="0.25">
      <c r="B2956" s="8" t="s">
        <v>6103</v>
      </c>
      <c r="C2956" s="15" t="s">
        <v>5319</v>
      </c>
      <c r="D2956" s="15" t="s">
        <v>5320</v>
      </c>
      <c r="E2956" s="16">
        <v>15</v>
      </c>
      <c r="F2956" s="9" t="s">
        <v>5072</v>
      </c>
      <c r="G2956" s="9" t="s">
        <v>73</v>
      </c>
      <c r="H2956" s="11"/>
      <c r="I2956" s="12"/>
      <c r="J2956" s="12"/>
      <c r="K2956" s="12"/>
      <c r="L2956" s="12">
        <f t="array" ref="L2956">IFERROR(LOOKUP(2^15,SEARCH({"40A","63A","80A","100A","125A","160A","200A","250A","400A","630A","800A","1000A","1250A","1600A","2000A","2500A","3200A","4000A","5000A","6300A"},UPPER(D2956)),{40,63,80,100,125,160,200,250,400,630,800,1000,1250,1600,2000,2500,3200,4000,5000,6300}),0)</f>
        <v>5000</v>
      </c>
      <c r="M2956" s="9" t="str">
        <f t="shared" si="231"/>
        <v>Joint Pack</v>
      </c>
      <c r="N2956" s="9" t="str">
        <f t="shared" si="232"/>
        <v>CU</v>
      </c>
      <c r="O2956" s="13" t="str">
        <f t="shared" si="233"/>
        <v>Silver</v>
      </c>
      <c r="P2956" s="9" t="str">
        <f t="shared" si="234"/>
        <v>None</v>
      </c>
      <c r="Q2956" s="9" t="str">
        <f t="shared" si="235"/>
        <v>5</v>
      </c>
      <c r="R29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56" s="14" t="str">
        <f>IF(ProjectsDB[[#This Row],[Item Type]]="Straight Plug-In",_xlfn.TEXTJOIN("-",TRUE,M2956&amp;"-"&amp;_xlfn.LET(_xlpm.txt,ProjectsDB[[#This Row],[Assembly]],_xlpm.pos,FIND("SP",_xlpm.txt),_xlpm.pre,LEFT(_xlpm.txt,_xlpm.pos-1),IF(RIGHT(_xlpm.pre,3)="123","3PL",IF(RIGHT(_xlpm.pre,2)="12","2PL",IF(RIGHT(_xlpm.pre,1)="1","1PL","3PL")))),N2956,O2956,P2956,Q2956&amp;"W",R2956),_xlfn.TEXTJOIN("-",TRUE,M2956,N2956,O2956,P2956,Q2956&amp;"W",R2956))</f>
        <v>Joint Pack-CU-Silver-None-5W-2</v>
      </c>
      <c r="T2956" s="14" t="str">
        <f>IF(COUNTIF(Cycletime[Element Desc.],ProjectsDB[[#This Row],[Element Desc.]])&gt;0,"Found","Not Found")</f>
        <v>Found</v>
      </c>
    </row>
    <row r="2957" spans="2:20" x14ac:dyDescent="0.25">
      <c r="B2957" s="8" t="s">
        <v>6104</v>
      </c>
      <c r="C2957" s="15" t="s">
        <v>5319</v>
      </c>
      <c r="D2957" s="15" t="s">
        <v>5320</v>
      </c>
      <c r="E2957" s="16">
        <v>47</v>
      </c>
      <c r="F2957" s="9" t="s">
        <v>5072</v>
      </c>
      <c r="G2957" s="9" t="s">
        <v>73</v>
      </c>
      <c r="H2957" s="11"/>
      <c r="I2957" s="12"/>
      <c r="J2957" s="12"/>
      <c r="K2957" s="12"/>
      <c r="L2957" s="12">
        <f t="array" ref="L2957">IFERROR(LOOKUP(2^15,SEARCH({"40A","63A","80A","100A","125A","160A","200A","250A","400A","630A","800A","1000A","1250A","1600A","2000A","2500A","3200A","4000A","5000A","6300A"},UPPER(D2957)),{40,63,80,100,125,160,200,250,400,630,800,1000,1250,1600,2000,2500,3200,4000,5000,6300}),0)</f>
        <v>5000</v>
      </c>
      <c r="M2957" s="9" t="str">
        <f t="shared" si="231"/>
        <v>Joint Pack</v>
      </c>
      <c r="N2957" s="9" t="str">
        <f t="shared" si="232"/>
        <v>CU</v>
      </c>
      <c r="O2957" s="13" t="str">
        <f t="shared" si="233"/>
        <v>Silver</v>
      </c>
      <c r="P2957" s="9" t="str">
        <f t="shared" si="234"/>
        <v>None</v>
      </c>
      <c r="Q2957" s="9" t="str">
        <f t="shared" si="235"/>
        <v>5</v>
      </c>
      <c r="R29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57" s="14" t="str">
        <f>IF(ProjectsDB[[#This Row],[Item Type]]="Straight Plug-In",_xlfn.TEXTJOIN("-",TRUE,M2957&amp;"-"&amp;_xlfn.LET(_xlpm.txt,ProjectsDB[[#This Row],[Assembly]],_xlpm.pos,FIND("SP",_xlpm.txt),_xlpm.pre,LEFT(_xlpm.txt,_xlpm.pos-1),IF(RIGHT(_xlpm.pre,3)="123","3PL",IF(RIGHT(_xlpm.pre,2)="12","2PL",IF(RIGHT(_xlpm.pre,1)="1","1PL","3PL")))),N2957,O2957,P2957,Q2957&amp;"W",R2957),_xlfn.TEXTJOIN("-",TRUE,M2957,N2957,O2957,P2957,Q2957&amp;"W",R2957))</f>
        <v>Joint Pack-CU-Silver-None-5W-2</v>
      </c>
      <c r="T2957" s="14" t="str">
        <f>IF(COUNTIF(Cycletime[Element Desc.],ProjectsDB[[#This Row],[Element Desc.]])&gt;0,"Found","Not Found")</f>
        <v>Found</v>
      </c>
    </row>
    <row r="2958" spans="2:20" x14ac:dyDescent="0.25">
      <c r="B2958" s="8" t="s">
        <v>6105</v>
      </c>
      <c r="C2958" s="15" t="s">
        <v>5352</v>
      </c>
      <c r="D2958" s="15" t="s">
        <v>5353</v>
      </c>
      <c r="E2958" s="16">
        <v>27</v>
      </c>
      <c r="F2958" s="9" t="s">
        <v>5072</v>
      </c>
      <c r="G2958" s="9" t="s">
        <v>73</v>
      </c>
      <c r="H2958" s="11"/>
      <c r="I2958" s="12"/>
      <c r="J2958" s="12"/>
      <c r="K2958" s="12"/>
      <c r="L2958" s="12">
        <f t="array" ref="L2958">IFERROR(LOOKUP(2^15,SEARCH({"40A","63A","80A","100A","125A","160A","200A","250A","400A","630A","800A","1000A","1250A","1600A","2000A","2500A","3200A","4000A","5000A","6300A"},UPPER(D2958)),{40,63,80,100,125,160,200,250,400,630,800,1000,1250,1600,2000,2500,3200,4000,5000,6300}),0)</f>
        <v>5000</v>
      </c>
      <c r="M2958" s="9" t="str">
        <f t="shared" si="231"/>
        <v>Joint Pack</v>
      </c>
      <c r="N2958" s="9" t="str">
        <f t="shared" si="232"/>
        <v>CU</v>
      </c>
      <c r="O2958" s="13" t="str">
        <f t="shared" si="233"/>
        <v>Silver</v>
      </c>
      <c r="P2958" s="9" t="str">
        <f t="shared" si="234"/>
        <v>None</v>
      </c>
      <c r="Q2958" s="9" t="str">
        <f t="shared" si="235"/>
        <v>5</v>
      </c>
      <c r="R29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58" s="14" t="str">
        <f>IF(ProjectsDB[[#This Row],[Item Type]]="Straight Plug-In",_xlfn.TEXTJOIN("-",TRUE,M2958&amp;"-"&amp;_xlfn.LET(_xlpm.txt,ProjectsDB[[#This Row],[Assembly]],_xlpm.pos,FIND("SP",_xlpm.txt),_xlpm.pre,LEFT(_xlpm.txt,_xlpm.pos-1),IF(RIGHT(_xlpm.pre,3)="123","3PL",IF(RIGHT(_xlpm.pre,2)="12","2PL",IF(RIGHT(_xlpm.pre,1)="1","1PL","3PL")))),N2958,O2958,P2958,Q2958&amp;"W",R2958),_xlfn.TEXTJOIN("-",TRUE,M2958,N2958,O2958,P2958,Q2958&amp;"W",R2958))</f>
        <v>Joint Pack-CU-Silver-None-5W-2</v>
      </c>
      <c r="T2958" s="14" t="str">
        <f>IF(COUNTIF(Cycletime[Element Desc.],ProjectsDB[[#This Row],[Element Desc.]])&gt;0,"Found","Not Found")</f>
        <v>Found</v>
      </c>
    </row>
    <row r="2959" spans="2:20" x14ac:dyDescent="0.25">
      <c r="B2959" s="8" t="s">
        <v>6106</v>
      </c>
      <c r="C2959" s="15" t="s">
        <v>5170</v>
      </c>
      <c r="D2959" s="15" t="s">
        <v>5171</v>
      </c>
      <c r="E2959" s="16">
        <v>55</v>
      </c>
      <c r="F2959" s="9" t="s">
        <v>5072</v>
      </c>
      <c r="G2959" s="9" t="s">
        <v>73</v>
      </c>
      <c r="H2959" s="11"/>
      <c r="I2959" s="12">
        <v>3000</v>
      </c>
      <c r="J2959" s="12"/>
      <c r="K2959" s="12"/>
      <c r="L2959" s="12">
        <f t="array" ref="L2959">IFERROR(LOOKUP(2^15,SEARCH({"40A","63A","80A","100A","125A","160A","200A","250A","400A","630A","800A","1000A","1250A","1600A","2000A","2500A","3200A","4000A","5000A","6300A"},UPPER(D2959)),{40,63,80,100,125,160,200,250,400,630,800,1000,1250,1600,2000,2500,3200,4000,5000,6300}),0)</f>
        <v>2500</v>
      </c>
      <c r="M2959" s="9" t="str">
        <f t="shared" si="231"/>
        <v>Straight Feeder</v>
      </c>
      <c r="N2959" s="9" t="str">
        <f t="shared" si="232"/>
        <v>CU</v>
      </c>
      <c r="O2959" s="13" t="str">
        <f t="shared" si="233"/>
        <v>Silver</v>
      </c>
      <c r="P2959" s="9" t="str">
        <f t="shared" si="234"/>
        <v>Epoxy</v>
      </c>
      <c r="Q2959" s="9" t="str">
        <f t="shared" si="235"/>
        <v>5</v>
      </c>
      <c r="R29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59" s="14" t="str">
        <f>IF(ProjectsDB[[#This Row],[Item Type]]="Straight Plug-In",_xlfn.TEXTJOIN("-",TRUE,M2959&amp;"-"&amp;_xlfn.LET(_xlpm.txt,ProjectsDB[[#This Row],[Assembly]],_xlpm.pos,FIND("SP",_xlpm.txt),_xlpm.pre,LEFT(_xlpm.txt,_xlpm.pos-1),IF(RIGHT(_xlpm.pre,3)="123","3PL",IF(RIGHT(_xlpm.pre,2)="12","2PL",IF(RIGHT(_xlpm.pre,1)="1","1PL","3PL")))),N2959,O2959,P2959,Q2959&amp;"W",R2959),_xlfn.TEXTJOIN("-",TRUE,M2959,N2959,O2959,P2959,Q2959&amp;"W",R2959))</f>
        <v>Straight Feeder-CU-Silver-Epoxy-5W-1</v>
      </c>
      <c r="T2959" s="14" t="str">
        <f>IF(COUNTIF(Cycletime[Element Desc.],ProjectsDB[[#This Row],[Element Desc.]])&gt;0,"Found","Not Found")</f>
        <v>Found</v>
      </c>
    </row>
    <row r="2960" spans="2:20" x14ac:dyDescent="0.25">
      <c r="B2960" s="8" t="s">
        <v>6107</v>
      </c>
      <c r="C2960" s="15" t="s">
        <v>2138</v>
      </c>
      <c r="D2960" s="15" t="s">
        <v>2139</v>
      </c>
      <c r="E2960" s="16">
        <v>53</v>
      </c>
      <c r="F2960" s="9" t="s">
        <v>5072</v>
      </c>
      <c r="G2960" s="9" t="s">
        <v>73</v>
      </c>
      <c r="H2960" s="11"/>
      <c r="I2960" s="12">
        <v>3000</v>
      </c>
      <c r="J2960" s="12"/>
      <c r="K2960" s="12"/>
      <c r="L2960" s="12">
        <f t="array" ref="L2960">IFERROR(LOOKUP(2^15,SEARCH({"40A","63A","80A","100A","125A","160A","200A","250A","400A","630A","800A","1000A","1250A","1600A","2000A","2500A","3200A","4000A","5000A","6300A"},UPPER(D2960)),{40,63,80,100,125,160,200,250,400,630,800,1000,1250,1600,2000,2500,3200,4000,5000,6300}),0)</f>
        <v>2500</v>
      </c>
      <c r="M2960" s="9" t="str">
        <f t="shared" si="231"/>
        <v>Straight Feeder</v>
      </c>
      <c r="N2960" s="9" t="str">
        <f t="shared" si="232"/>
        <v>CU</v>
      </c>
      <c r="O2960" s="13" t="str">
        <f t="shared" si="233"/>
        <v>Silver</v>
      </c>
      <c r="P2960" s="9" t="str">
        <f t="shared" si="234"/>
        <v>PET</v>
      </c>
      <c r="Q2960" s="9" t="str">
        <f t="shared" si="235"/>
        <v>5</v>
      </c>
      <c r="R29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60" s="14" t="str">
        <f>IF(ProjectsDB[[#This Row],[Item Type]]="Straight Plug-In",_xlfn.TEXTJOIN("-",TRUE,M2960&amp;"-"&amp;_xlfn.LET(_xlpm.txt,ProjectsDB[[#This Row],[Assembly]],_xlpm.pos,FIND("SP",_xlpm.txt),_xlpm.pre,LEFT(_xlpm.txt,_xlpm.pos-1),IF(RIGHT(_xlpm.pre,3)="123","3PL",IF(RIGHT(_xlpm.pre,2)="12","2PL",IF(RIGHT(_xlpm.pre,1)="1","1PL","3PL")))),N2960,O2960,P2960,Q2960&amp;"W",R2960),_xlfn.TEXTJOIN("-",TRUE,M2960,N2960,O2960,P2960,Q2960&amp;"W",R2960))</f>
        <v>Straight Feeder-CU-Silver-PET-5W-1</v>
      </c>
      <c r="T2960" s="14" t="str">
        <f>IF(COUNTIF(Cycletime[Element Desc.],ProjectsDB[[#This Row],[Element Desc.]])&gt;0,"Found","Not Found")</f>
        <v>Found</v>
      </c>
    </row>
    <row r="2961" spans="2:20" x14ac:dyDescent="0.25">
      <c r="B2961" s="8" t="s">
        <v>6108</v>
      </c>
      <c r="C2961" s="15" t="s">
        <v>2138</v>
      </c>
      <c r="D2961" s="15" t="s">
        <v>2139</v>
      </c>
      <c r="E2961" s="16">
        <v>17</v>
      </c>
      <c r="F2961" s="9" t="s">
        <v>5072</v>
      </c>
      <c r="G2961" s="9" t="s">
        <v>73</v>
      </c>
      <c r="H2961" s="11"/>
      <c r="I2961" s="12">
        <v>3000</v>
      </c>
      <c r="J2961" s="12"/>
      <c r="K2961" s="12"/>
      <c r="L2961" s="12">
        <f t="array" ref="L2961">IFERROR(LOOKUP(2^15,SEARCH({"40A","63A","80A","100A","125A","160A","200A","250A","400A","630A","800A","1000A","1250A","1600A","2000A","2500A","3200A","4000A","5000A","6300A"},UPPER(D2961)),{40,63,80,100,125,160,200,250,400,630,800,1000,1250,1600,2000,2500,3200,4000,5000,6300}),0)</f>
        <v>2500</v>
      </c>
      <c r="M2961" s="9" t="str">
        <f t="shared" si="231"/>
        <v>Straight Feeder</v>
      </c>
      <c r="N2961" s="9" t="str">
        <f t="shared" si="232"/>
        <v>CU</v>
      </c>
      <c r="O2961" s="13" t="str">
        <f t="shared" si="233"/>
        <v>Silver</v>
      </c>
      <c r="P2961" s="9" t="str">
        <f t="shared" si="234"/>
        <v>PET</v>
      </c>
      <c r="Q2961" s="9" t="str">
        <f t="shared" si="235"/>
        <v>5</v>
      </c>
      <c r="R29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61" s="14" t="str">
        <f>IF(ProjectsDB[[#This Row],[Item Type]]="Straight Plug-In",_xlfn.TEXTJOIN("-",TRUE,M2961&amp;"-"&amp;_xlfn.LET(_xlpm.txt,ProjectsDB[[#This Row],[Assembly]],_xlpm.pos,FIND("SP",_xlpm.txt),_xlpm.pre,LEFT(_xlpm.txt,_xlpm.pos-1),IF(RIGHT(_xlpm.pre,3)="123","3PL",IF(RIGHT(_xlpm.pre,2)="12","2PL",IF(RIGHT(_xlpm.pre,1)="1","1PL","3PL")))),N2961,O2961,P2961,Q2961&amp;"W",R2961),_xlfn.TEXTJOIN("-",TRUE,M2961,N2961,O2961,P2961,Q2961&amp;"W",R2961))</f>
        <v>Straight Feeder-CU-Silver-PET-5W-1</v>
      </c>
      <c r="T2961" s="14" t="str">
        <f>IF(COUNTIF(Cycletime[Element Desc.],ProjectsDB[[#This Row],[Element Desc.]])&gt;0,"Found","Not Found")</f>
        <v>Found</v>
      </c>
    </row>
    <row r="2962" spans="2:20" x14ac:dyDescent="0.25">
      <c r="B2962" s="8" t="s">
        <v>6109</v>
      </c>
      <c r="C2962" s="15" t="s">
        <v>2138</v>
      </c>
      <c r="D2962" s="15" t="s">
        <v>2139</v>
      </c>
      <c r="E2962" s="16">
        <v>18</v>
      </c>
      <c r="F2962" s="9" t="s">
        <v>5072</v>
      </c>
      <c r="G2962" s="9" t="s">
        <v>73</v>
      </c>
      <c r="H2962" s="11"/>
      <c r="I2962" s="12">
        <v>3000</v>
      </c>
      <c r="J2962" s="12"/>
      <c r="K2962" s="12"/>
      <c r="L2962" s="12">
        <f t="array" ref="L2962">IFERROR(LOOKUP(2^15,SEARCH({"40A","63A","80A","100A","125A","160A","200A","250A","400A","630A","800A","1000A","1250A","1600A","2000A","2500A","3200A","4000A","5000A","6300A"},UPPER(D2962)),{40,63,80,100,125,160,200,250,400,630,800,1000,1250,1600,2000,2500,3200,4000,5000,6300}),0)</f>
        <v>2500</v>
      </c>
      <c r="M2962" s="9" t="str">
        <f t="shared" si="231"/>
        <v>Straight Feeder</v>
      </c>
      <c r="N2962" s="9" t="str">
        <f t="shared" si="232"/>
        <v>CU</v>
      </c>
      <c r="O2962" s="13" t="str">
        <f t="shared" si="233"/>
        <v>Silver</v>
      </c>
      <c r="P2962" s="9" t="str">
        <f t="shared" si="234"/>
        <v>PET</v>
      </c>
      <c r="Q2962" s="9" t="str">
        <f t="shared" si="235"/>
        <v>5</v>
      </c>
      <c r="R29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62" s="14" t="str">
        <f>IF(ProjectsDB[[#This Row],[Item Type]]="Straight Plug-In",_xlfn.TEXTJOIN("-",TRUE,M2962&amp;"-"&amp;_xlfn.LET(_xlpm.txt,ProjectsDB[[#This Row],[Assembly]],_xlpm.pos,FIND("SP",_xlpm.txt),_xlpm.pre,LEFT(_xlpm.txt,_xlpm.pos-1),IF(RIGHT(_xlpm.pre,3)="123","3PL",IF(RIGHT(_xlpm.pre,2)="12","2PL",IF(RIGHT(_xlpm.pre,1)="1","1PL","3PL")))),N2962,O2962,P2962,Q2962&amp;"W",R2962),_xlfn.TEXTJOIN("-",TRUE,M2962,N2962,O2962,P2962,Q2962&amp;"W",R2962))</f>
        <v>Straight Feeder-CU-Silver-PET-5W-1</v>
      </c>
      <c r="T2962" s="14" t="str">
        <f>IF(COUNTIF(Cycletime[Element Desc.],ProjectsDB[[#This Row],[Element Desc.]])&gt;0,"Found","Not Found")</f>
        <v>Found</v>
      </c>
    </row>
    <row r="2963" spans="2:20" x14ac:dyDescent="0.25">
      <c r="B2963" s="8" t="s">
        <v>6110</v>
      </c>
      <c r="C2963" s="15" t="s">
        <v>5325</v>
      </c>
      <c r="D2963" s="15" t="s">
        <v>5326</v>
      </c>
      <c r="E2963" s="16">
        <v>18</v>
      </c>
      <c r="F2963" s="9" t="s">
        <v>5072</v>
      </c>
      <c r="G2963" s="9" t="s">
        <v>73</v>
      </c>
      <c r="H2963" s="11"/>
      <c r="I2963" s="12">
        <v>3000</v>
      </c>
      <c r="J2963" s="12"/>
      <c r="K2963" s="12"/>
      <c r="L2963" s="12">
        <f t="array" ref="L2963">IFERROR(LOOKUP(2^15,SEARCH({"40A","63A","80A","100A","125A","160A","200A","250A","400A","630A","800A","1000A","1250A","1600A","2000A","2500A","3200A","4000A","5000A","6300A"},UPPER(D2963)),{40,63,80,100,125,160,200,250,400,630,800,1000,1250,1600,2000,2500,3200,4000,5000,6300}),0)</f>
        <v>3200</v>
      </c>
      <c r="M2963" s="9" t="str">
        <f t="shared" si="231"/>
        <v>Straight Feeder</v>
      </c>
      <c r="N2963" s="9" t="str">
        <f t="shared" si="232"/>
        <v>CU</v>
      </c>
      <c r="O2963" s="13" t="str">
        <f t="shared" si="233"/>
        <v>Silver</v>
      </c>
      <c r="P2963" s="9" t="str">
        <f t="shared" si="234"/>
        <v>Epoxy</v>
      </c>
      <c r="Q2963" s="9" t="str">
        <f t="shared" si="235"/>
        <v>5</v>
      </c>
      <c r="R29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63" s="14" t="str">
        <f>IF(ProjectsDB[[#This Row],[Item Type]]="Straight Plug-In",_xlfn.TEXTJOIN("-",TRUE,M2963&amp;"-"&amp;_xlfn.LET(_xlpm.txt,ProjectsDB[[#This Row],[Assembly]],_xlpm.pos,FIND("SP",_xlpm.txt),_xlpm.pre,LEFT(_xlpm.txt,_xlpm.pos-1),IF(RIGHT(_xlpm.pre,3)="123","3PL",IF(RIGHT(_xlpm.pre,2)="12","2PL",IF(RIGHT(_xlpm.pre,1)="1","1PL","3PL")))),N2963,O2963,P2963,Q2963&amp;"W",R2963),_xlfn.TEXTJOIN("-",TRUE,M2963,N2963,O2963,P2963,Q2963&amp;"W",R2963))</f>
        <v>Straight Feeder-CU-Silver-Epoxy-5W-2</v>
      </c>
      <c r="T2963" s="14" t="str">
        <f>IF(COUNTIF(Cycletime[Element Desc.],ProjectsDB[[#This Row],[Element Desc.]])&gt;0,"Found","Not Found")</f>
        <v>Found</v>
      </c>
    </row>
    <row r="2964" spans="2:20" x14ac:dyDescent="0.25">
      <c r="B2964" s="8" t="s">
        <v>6111</v>
      </c>
      <c r="C2964" s="15" t="s">
        <v>5083</v>
      </c>
      <c r="D2964" s="15" t="s">
        <v>5084</v>
      </c>
      <c r="E2964" s="16">
        <v>13</v>
      </c>
      <c r="F2964" s="9" t="s">
        <v>5072</v>
      </c>
      <c r="G2964" s="9" t="s">
        <v>73</v>
      </c>
      <c r="H2964" s="11"/>
      <c r="I2964" s="12">
        <v>3000</v>
      </c>
      <c r="J2964" s="12"/>
      <c r="K2964" s="12"/>
      <c r="L2964" s="12">
        <f t="array" ref="L2964">IFERROR(LOOKUP(2^15,SEARCH({"40A","63A","80A","100A","125A","160A","200A","250A","400A","630A","800A","1000A","1250A","1600A","2000A","2500A","3200A","4000A","5000A","6300A"},UPPER(D2964)),{40,63,80,100,125,160,200,250,400,630,800,1000,1250,1600,2000,2500,3200,4000,5000,6300}),0)</f>
        <v>3200</v>
      </c>
      <c r="M2964" s="9" t="str">
        <f t="shared" si="231"/>
        <v>Straight Feeder</v>
      </c>
      <c r="N2964" s="9" t="str">
        <f t="shared" si="232"/>
        <v>CU</v>
      </c>
      <c r="O2964" s="13" t="str">
        <f t="shared" si="233"/>
        <v>Silver</v>
      </c>
      <c r="P2964" s="9" t="str">
        <f t="shared" si="234"/>
        <v>PET</v>
      </c>
      <c r="Q2964" s="9" t="str">
        <f t="shared" si="235"/>
        <v>5</v>
      </c>
      <c r="R29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64" s="14" t="str">
        <f>IF(ProjectsDB[[#This Row],[Item Type]]="Straight Plug-In",_xlfn.TEXTJOIN("-",TRUE,M2964&amp;"-"&amp;_xlfn.LET(_xlpm.txt,ProjectsDB[[#This Row],[Assembly]],_xlpm.pos,FIND("SP",_xlpm.txt),_xlpm.pre,LEFT(_xlpm.txt,_xlpm.pos-1),IF(RIGHT(_xlpm.pre,3)="123","3PL",IF(RIGHT(_xlpm.pre,2)="12","2PL",IF(RIGHT(_xlpm.pre,1)="1","1PL","3PL")))),N2964,O2964,P2964,Q2964&amp;"W",R2964),_xlfn.TEXTJOIN("-",TRUE,M2964,N2964,O2964,P2964,Q2964&amp;"W",R2964))</f>
        <v>Straight Feeder-CU-Silver-PET-5W-2</v>
      </c>
      <c r="T2964" s="14" t="str">
        <f>IF(COUNTIF(Cycletime[Element Desc.],ProjectsDB[[#This Row],[Element Desc.]])&gt;0,"Found","Not Found")</f>
        <v>Found</v>
      </c>
    </row>
    <row r="2965" spans="2:20" x14ac:dyDescent="0.25">
      <c r="B2965" s="8" t="s">
        <v>6112</v>
      </c>
      <c r="C2965" s="15" t="s">
        <v>5083</v>
      </c>
      <c r="D2965" s="15" t="s">
        <v>5084</v>
      </c>
      <c r="E2965" s="16">
        <v>16</v>
      </c>
      <c r="F2965" s="9" t="s">
        <v>5072</v>
      </c>
      <c r="G2965" s="9" t="s">
        <v>73</v>
      </c>
      <c r="H2965" s="11"/>
      <c r="I2965" s="12">
        <v>3000</v>
      </c>
      <c r="J2965" s="12"/>
      <c r="K2965" s="12"/>
      <c r="L2965" s="12">
        <f t="array" ref="L2965">IFERROR(LOOKUP(2^15,SEARCH({"40A","63A","80A","100A","125A","160A","200A","250A","400A","630A","800A","1000A","1250A","1600A","2000A","2500A","3200A","4000A","5000A","6300A"},UPPER(D2965)),{40,63,80,100,125,160,200,250,400,630,800,1000,1250,1600,2000,2500,3200,4000,5000,6300}),0)</f>
        <v>3200</v>
      </c>
      <c r="M2965" s="9" t="str">
        <f t="shared" si="231"/>
        <v>Straight Feeder</v>
      </c>
      <c r="N2965" s="9" t="str">
        <f t="shared" si="232"/>
        <v>CU</v>
      </c>
      <c r="O2965" s="13" t="str">
        <f t="shared" si="233"/>
        <v>Silver</v>
      </c>
      <c r="P2965" s="9" t="str">
        <f t="shared" si="234"/>
        <v>PET</v>
      </c>
      <c r="Q2965" s="9" t="str">
        <f t="shared" si="235"/>
        <v>5</v>
      </c>
      <c r="R29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65" s="14" t="str">
        <f>IF(ProjectsDB[[#This Row],[Item Type]]="Straight Plug-In",_xlfn.TEXTJOIN("-",TRUE,M2965&amp;"-"&amp;_xlfn.LET(_xlpm.txt,ProjectsDB[[#This Row],[Assembly]],_xlpm.pos,FIND("SP",_xlpm.txt),_xlpm.pre,LEFT(_xlpm.txt,_xlpm.pos-1),IF(RIGHT(_xlpm.pre,3)="123","3PL",IF(RIGHT(_xlpm.pre,2)="12","2PL",IF(RIGHT(_xlpm.pre,1)="1","1PL","3PL")))),N2965,O2965,P2965,Q2965&amp;"W",R2965),_xlfn.TEXTJOIN("-",TRUE,M2965,N2965,O2965,P2965,Q2965&amp;"W",R2965))</f>
        <v>Straight Feeder-CU-Silver-PET-5W-2</v>
      </c>
      <c r="T2965" s="14" t="str">
        <f>IF(COUNTIF(Cycletime[Element Desc.],ProjectsDB[[#This Row],[Element Desc.]])&gt;0,"Found","Not Found")</f>
        <v>Found</v>
      </c>
    </row>
    <row r="2966" spans="2:20" x14ac:dyDescent="0.25">
      <c r="B2966" s="8" t="s">
        <v>6113</v>
      </c>
      <c r="C2966" s="15" t="s">
        <v>5367</v>
      </c>
      <c r="D2966" s="15" t="s">
        <v>5368</v>
      </c>
      <c r="E2966" s="16">
        <v>17</v>
      </c>
      <c r="F2966" s="9" t="s">
        <v>5072</v>
      </c>
      <c r="G2966" s="9" t="s">
        <v>73</v>
      </c>
      <c r="H2966" s="11"/>
      <c r="I2966" s="12">
        <v>3000</v>
      </c>
      <c r="J2966" s="12"/>
      <c r="K2966" s="12"/>
      <c r="L2966" s="12">
        <f t="array" ref="L2966">IFERROR(LOOKUP(2^15,SEARCH({"40A","63A","80A","100A","125A","160A","200A","250A","400A","630A","800A","1000A","1250A","1600A","2000A","2500A","3200A","4000A","5000A","6300A"},UPPER(D2966)),{40,63,80,100,125,160,200,250,400,630,800,1000,1250,1600,2000,2500,3200,4000,5000,6300}),0)</f>
        <v>4000</v>
      </c>
      <c r="M2966" s="9" t="str">
        <f t="shared" si="231"/>
        <v>Straight Feeder</v>
      </c>
      <c r="N2966" s="9" t="str">
        <f t="shared" si="232"/>
        <v>CU</v>
      </c>
      <c r="O2966" s="13" t="str">
        <f t="shared" si="233"/>
        <v>Silver</v>
      </c>
      <c r="P2966" s="9" t="str">
        <f t="shared" si="234"/>
        <v>PET</v>
      </c>
      <c r="Q2966" s="9" t="str">
        <f t="shared" si="235"/>
        <v>5</v>
      </c>
      <c r="R29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66" s="14" t="str">
        <f>IF(ProjectsDB[[#This Row],[Item Type]]="Straight Plug-In",_xlfn.TEXTJOIN("-",TRUE,M2966&amp;"-"&amp;_xlfn.LET(_xlpm.txt,ProjectsDB[[#This Row],[Assembly]],_xlpm.pos,FIND("SP",_xlpm.txt),_xlpm.pre,LEFT(_xlpm.txt,_xlpm.pos-1),IF(RIGHT(_xlpm.pre,3)="123","3PL",IF(RIGHT(_xlpm.pre,2)="12","2PL",IF(RIGHT(_xlpm.pre,1)="1","1PL","3PL")))),N2966,O2966,P2966,Q2966&amp;"W",R2966),_xlfn.TEXTJOIN("-",TRUE,M2966,N2966,O2966,P2966,Q2966&amp;"W",R2966))</f>
        <v>Straight Feeder-CU-Silver-PET-5W-2</v>
      </c>
      <c r="T2966" s="14" t="str">
        <f>IF(COUNTIF(Cycletime[Element Desc.],ProjectsDB[[#This Row],[Element Desc.]])&gt;0,"Found","Not Found")</f>
        <v>Found</v>
      </c>
    </row>
    <row r="2967" spans="2:20" x14ac:dyDescent="0.25">
      <c r="B2967" s="8" t="s">
        <v>6114</v>
      </c>
      <c r="C2967" s="15" t="s">
        <v>5367</v>
      </c>
      <c r="D2967" s="15" t="s">
        <v>5368</v>
      </c>
      <c r="E2967" s="16">
        <v>19</v>
      </c>
      <c r="F2967" s="9" t="s">
        <v>5072</v>
      </c>
      <c r="G2967" s="9" t="s">
        <v>73</v>
      </c>
      <c r="H2967" s="11"/>
      <c r="I2967" s="12">
        <v>3000</v>
      </c>
      <c r="J2967" s="12"/>
      <c r="K2967" s="12"/>
      <c r="L2967" s="12">
        <f t="array" ref="L2967">IFERROR(LOOKUP(2^15,SEARCH({"40A","63A","80A","100A","125A","160A","200A","250A","400A","630A","800A","1000A","1250A","1600A","2000A","2500A","3200A","4000A","5000A","6300A"},UPPER(D2967)),{40,63,80,100,125,160,200,250,400,630,800,1000,1250,1600,2000,2500,3200,4000,5000,6300}),0)</f>
        <v>4000</v>
      </c>
      <c r="M2967" s="9" t="str">
        <f t="shared" si="231"/>
        <v>Straight Feeder</v>
      </c>
      <c r="N2967" s="9" t="str">
        <f t="shared" si="232"/>
        <v>CU</v>
      </c>
      <c r="O2967" s="13" t="str">
        <f t="shared" si="233"/>
        <v>Silver</v>
      </c>
      <c r="P2967" s="9" t="str">
        <f t="shared" si="234"/>
        <v>PET</v>
      </c>
      <c r="Q2967" s="9" t="str">
        <f t="shared" si="235"/>
        <v>5</v>
      </c>
      <c r="R29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67" s="14" t="str">
        <f>IF(ProjectsDB[[#This Row],[Item Type]]="Straight Plug-In",_xlfn.TEXTJOIN("-",TRUE,M2967&amp;"-"&amp;_xlfn.LET(_xlpm.txt,ProjectsDB[[#This Row],[Assembly]],_xlpm.pos,FIND("SP",_xlpm.txt),_xlpm.pre,LEFT(_xlpm.txt,_xlpm.pos-1),IF(RIGHT(_xlpm.pre,3)="123","3PL",IF(RIGHT(_xlpm.pre,2)="12","2PL",IF(RIGHT(_xlpm.pre,1)="1","1PL","3PL")))),N2967,O2967,P2967,Q2967&amp;"W",R2967),_xlfn.TEXTJOIN("-",TRUE,M2967,N2967,O2967,P2967,Q2967&amp;"W",R2967))</f>
        <v>Straight Feeder-CU-Silver-PET-5W-2</v>
      </c>
      <c r="T2967" s="14" t="str">
        <f>IF(COUNTIF(Cycletime[Element Desc.],ProjectsDB[[#This Row],[Element Desc.]])&gt;0,"Found","Not Found")</f>
        <v>Found</v>
      </c>
    </row>
    <row r="2968" spans="2:20" x14ac:dyDescent="0.25">
      <c r="B2968" s="8" t="s">
        <v>6115</v>
      </c>
      <c r="C2968" s="15" t="s">
        <v>5367</v>
      </c>
      <c r="D2968" s="15" t="s">
        <v>5368</v>
      </c>
      <c r="E2968" s="16">
        <v>16</v>
      </c>
      <c r="F2968" s="9" t="s">
        <v>5072</v>
      </c>
      <c r="G2968" s="9" t="s">
        <v>73</v>
      </c>
      <c r="H2968" s="11"/>
      <c r="I2968" s="12">
        <v>3000</v>
      </c>
      <c r="J2968" s="12"/>
      <c r="K2968" s="12"/>
      <c r="L2968" s="12">
        <f t="array" ref="L2968">IFERROR(LOOKUP(2^15,SEARCH({"40A","63A","80A","100A","125A","160A","200A","250A","400A","630A","800A","1000A","1250A","1600A","2000A","2500A","3200A","4000A","5000A","6300A"},UPPER(D2968)),{40,63,80,100,125,160,200,250,400,630,800,1000,1250,1600,2000,2500,3200,4000,5000,6300}),0)</f>
        <v>4000</v>
      </c>
      <c r="M2968" s="9" t="str">
        <f t="shared" si="231"/>
        <v>Straight Feeder</v>
      </c>
      <c r="N2968" s="9" t="str">
        <f t="shared" si="232"/>
        <v>CU</v>
      </c>
      <c r="O2968" s="13" t="str">
        <f t="shared" si="233"/>
        <v>Silver</v>
      </c>
      <c r="P2968" s="9" t="str">
        <f t="shared" si="234"/>
        <v>PET</v>
      </c>
      <c r="Q2968" s="9" t="str">
        <f t="shared" si="235"/>
        <v>5</v>
      </c>
      <c r="R29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68" s="14" t="str">
        <f>IF(ProjectsDB[[#This Row],[Item Type]]="Straight Plug-In",_xlfn.TEXTJOIN("-",TRUE,M2968&amp;"-"&amp;_xlfn.LET(_xlpm.txt,ProjectsDB[[#This Row],[Assembly]],_xlpm.pos,FIND("SP",_xlpm.txt),_xlpm.pre,LEFT(_xlpm.txt,_xlpm.pos-1),IF(RIGHT(_xlpm.pre,3)="123","3PL",IF(RIGHT(_xlpm.pre,2)="12","2PL",IF(RIGHT(_xlpm.pre,1)="1","1PL","3PL")))),N2968,O2968,P2968,Q2968&amp;"W",R2968),_xlfn.TEXTJOIN("-",TRUE,M2968,N2968,O2968,P2968,Q2968&amp;"W",R2968))</f>
        <v>Straight Feeder-CU-Silver-PET-5W-2</v>
      </c>
      <c r="T2968" s="14" t="str">
        <f>IF(COUNTIF(Cycletime[Element Desc.],ProjectsDB[[#This Row],[Element Desc.]])&gt;0,"Found","Not Found")</f>
        <v>Found</v>
      </c>
    </row>
    <row r="2969" spans="2:20" x14ac:dyDescent="0.25">
      <c r="B2969" s="8" t="s">
        <v>6116</v>
      </c>
      <c r="C2969" s="15" t="s">
        <v>5367</v>
      </c>
      <c r="D2969" s="15" t="s">
        <v>5368</v>
      </c>
      <c r="E2969" s="16">
        <v>20</v>
      </c>
      <c r="F2969" s="9" t="s">
        <v>5072</v>
      </c>
      <c r="G2969" s="9" t="s">
        <v>73</v>
      </c>
      <c r="H2969" s="11"/>
      <c r="I2969" s="12">
        <v>3000</v>
      </c>
      <c r="J2969" s="12"/>
      <c r="K2969" s="12"/>
      <c r="L2969" s="12">
        <f t="array" ref="L2969">IFERROR(LOOKUP(2^15,SEARCH({"40A","63A","80A","100A","125A","160A","200A","250A","400A","630A","800A","1000A","1250A","1600A","2000A","2500A","3200A","4000A","5000A","6300A"},UPPER(D2969)),{40,63,80,100,125,160,200,250,400,630,800,1000,1250,1600,2000,2500,3200,4000,5000,6300}),0)</f>
        <v>4000</v>
      </c>
      <c r="M2969" s="9" t="str">
        <f t="shared" si="231"/>
        <v>Straight Feeder</v>
      </c>
      <c r="N2969" s="9" t="str">
        <f t="shared" si="232"/>
        <v>CU</v>
      </c>
      <c r="O2969" s="13" t="str">
        <f t="shared" si="233"/>
        <v>Silver</v>
      </c>
      <c r="P2969" s="9" t="str">
        <f t="shared" si="234"/>
        <v>PET</v>
      </c>
      <c r="Q2969" s="9" t="str">
        <f t="shared" si="235"/>
        <v>5</v>
      </c>
      <c r="R29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69" s="14" t="str">
        <f>IF(ProjectsDB[[#This Row],[Item Type]]="Straight Plug-In",_xlfn.TEXTJOIN("-",TRUE,M2969&amp;"-"&amp;_xlfn.LET(_xlpm.txt,ProjectsDB[[#This Row],[Assembly]],_xlpm.pos,FIND("SP",_xlpm.txt),_xlpm.pre,LEFT(_xlpm.txt,_xlpm.pos-1),IF(RIGHT(_xlpm.pre,3)="123","3PL",IF(RIGHT(_xlpm.pre,2)="12","2PL",IF(RIGHT(_xlpm.pre,1)="1","1PL","3PL")))),N2969,O2969,P2969,Q2969&amp;"W",R2969),_xlfn.TEXTJOIN("-",TRUE,M2969,N2969,O2969,P2969,Q2969&amp;"W",R2969))</f>
        <v>Straight Feeder-CU-Silver-PET-5W-2</v>
      </c>
      <c r="T2969" s="14" t="str">
        <f>IF(COUNTIF(Cycletime[Element Desc.],ProjectsDB[[#This Row],[Element Desc.]])&gt;0,"Found","Not Found")</f>
        <v>Found</v>
      </c>
    </row>
    <row r="2970" spans="2:20" x14ac:dyDescent="0.25">
      <c r="B2970" s="8" t="s">
        <v>6117</v>
      </c>
      <c r="C2970" s="15" t="s">
        <v>5367</v>
      </c>
      <c r="D2970" s="15" t="s">
        <v>5368</v>
      </c>
      <c r="E2970" s="16">
        <v>20</v>
      </c>
      <c r="F2970" s="9" t="s">
        <v>5072</v>
      </c>
      <c r="G2970" s="9" t="s">
        <v>73</v>
      </c>
      <c r="H2970" s="11"/>
      <c r="I2970" s="12">
        <v>3000</v>
      </c>
      <c r="J2970" s="12"/>
      <c r="K2970" s="12"/>
      <c r="L2970" s="12">
        <f t="array" ref="L2970">IFERROR(LOOKUP(2^15,SEARCH({"40A","63A","80A","100A","125A","160A","200A","250A","400A","630A","800A","1000A","1250A","1600A","2000A","2500A","3200A","4000A","5000A","6300A"},UPPER(D2970)),{40,63,80,100,125,160,200,250,400,630,800,1000,1250,1600,2000,2500,3200,4000,5000,6300}),0)</f>
        <v>4000</v>
      </c>
      <c r="M2970" s="9" t="str">
        <f t="shared" si="231"/>
        <v>Straight Feeder</v>
      </c>
      <c r="N2970" s="9" t="str">
        <f t="shared" si="232"/>
        <v>CU</v>
      </c>
      <c r="O2970" s="13" t="str">
        <f t="shared" si="233"/>
        <v>Silver</v>
      </c>
      <c r="P2970" s="9" t="str">
        <f t="shared" si="234"/>
        <v>PET</v>
      </c>
      <c r="Q2970" s="9" t="str">
        <f t="shared" si="235"/>
        <v>5</v>
      </c>
      <c r="R29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70" s="14" t="str">
        <f>IF(ProjectsDB[[#This Row],[Item Type]]="Straight Plug-In",_xlfn.TEXTJOIN("-",TRUE,M2970&amp;"-"&amp;_xlfn.LET(_xlpm.txt,ProjectsDB[[#This Row],[Assembly]],_xlpm.pos,FIND("SP",_xlpm.txt),_xlpm.pre,LEFT(_xlpm.txt,_xlpm.pos-1),IF(RIGHT(_xlpm.pre,3)="123","3PL",IF(RIGHT(_xlpm.pre,2)="12","2PL",IF(RIGHT(_xlpm.pre,1)="1","1PL","3PL")))),N2970,O2970,P2970,Q2970&amp;"W",R2970),_xlfn.TEXTJOIN("-",TRUE,M2970,N2970,O2970,P2970,Q2970&amp;"W",R2970))</f>
        <v>Straight Feeder-CU-Silver-PET-5W-2</v>
      </c>
      <c r="T2970" s="14" t="str">
        <f>IF(COUNTIF(Cycletime[Element Desc.],ProjectsDB[[#This Row],[Element Desc.]])&gt;0,"Found","Not Found")</f>
        <v>Found</v>
      </c>
    </row>
    <row r="2971" spans="2:20" x14ac:dyDescent="0.25">
      <c r="B2971" s="8" t="s">
        <v>6118</v>
      </c>
      <c r="C2971" s="15" t="s">
        <v>5367</v>
      </c>
      <c r="D2971" s="15" t="s">
        <v>5368</v>
      </c>
      <c r="E2971" s="16">
        <v>22</v>
      </c>
      <c r="F2971" s="9" t="s">
        <v>5072</v>
      </c>
      <c r="G2971" s="9" t="s">
        <v>73</v>
      </c>
      <c r="H2971" s="11"/>
      <c r="I2971" s="12">
        <v>3000</v>
      </c>
      <c r="J2971" s="12"/>
      <c r="K2971" s="12"/>
      <c r="L2971" s="12">
        <f t="array" ref="L2971">IFERROR(LOOKUP(2^15,SEARCH({"40A","63A","80A","100A","125A","160A","200A","250A","400A","630A","800A","1000A","1250A","1600A","2000A","2500A","3200A","4000A","5000A","6300A"},UPPER(D2971)),{40,63,80,100,125,160,200,250,400,630,800,1000,1250,1600,2000,2500,3200,4000,5000,6300}),0)</f>
        <v>4000</v>
      </c>
      <c r="M2971" s="9" t="str">
        <f t="shared" si="231"/>
        <v>Straight Feeder</v>
      </c>
      <c r="N2971" s="9" t="str">
        <f t="shared" si="232"/>
        <v>CU</v>
      </c>
      <c r="O2971" s="13" t="str">
        <f t="shared" si="233"/>
        <v>Silver</v>
      </c>
      <c r="P2971" s="9" t="str">
        <f t="shared" si="234"/>
        <v>PET</v>
      </c>
      <c r="Q2971" s="9" t="str">
        <f t="shared" si="235"/>
        <v>5</v>
      </c>
      <c r="R29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71" s="14" t="str">
        <f>IF(ProjectsDB[[#This Row],[Item Type]]="Straight Plug-In",_xlfn.TEXTJOIN("-",TRUE,M2971&amp;"-"&amp;_xlfn.LET(_xlpm.txt,ProjectsDB[[#This Row],[Assembly]],_xlpm.pos,FIND("SP",_xlpm.txt),_xlpm.pre,LEFT(_xlpm.txt,_xlpm.pos-1),IF(RIGHT(_xlpm.pre,3)="123","3PL",IF(RIGHT(_xlpm.pre,2)="12","2PL",IF(RIGHT(_xlpm.pre,1)="1","1PL","3PL")))),N2971,O2971,P2971,Q2971&amp;"W",R2971),_xlfn.TEXTJOIN("-",TRUE,M2971,N2971,O2971,P2971,Q2971&amp;"W",R2971))</f>
        <v>Straight Feeder-CU-Silver-PET-5W-2</v>
      </c>
      <c r="T2971" s="14" t="str">
        <f>IF(COUNTIF(Cycletime[Element Desc.],ProjectsDB[[#This Row],[Element Desc.]])&gt;0,"Found","Not Found")</f>
        <v>Found</v>
      </c>
    </row>
    <row r="2972" spans="2:20" x14ac:dyDescent="0.25">
      <c r="B2972" s="8" t="s">
        <v>6119</v>
      </c>
      <c r="C2972" s="15" t="s">
        <v>5349</v>
      </c>
      <c r="D2972" s="15" t="s">
        <v>5350</v>
      </c>
      <c r="E2972" s="16">
        <v>27</v>
      </c>
      <c r="F2972" s="9" t="s">
        <v>5072</v>
      </c>
      <c r="G2972" s="9" t="s">
        <v>73</v>
      </c>
      <c r="H2972" s="11"/>
      <c r="I2972" s="12">
        <v>3000</v>
      </c>
      <c r="J2972" s="12"/>
      <c r="K2972" s="12"/>
      <c r="L2972" s="12">
        <f t="array" ref="L2972">IFERROR(LOOKUP(2^15,SEARCH({"40A","63A","80A","100A","125A","160A","200A","250A","400A","630A","800A","1000A","1250A","1600A","2000A","2500A","3200A","4000A","5000A","6300A"},UPPER(D2972)),{40,63,80,100,125,160,200,250,400,630,800,1000,1250,1600,2000,2500,3200,4000,5000,6300}),0)</f>
        <v>5000</v>
      </c>
      <c r="M2972" s="9" t="str">
        <f t="shared" si="231"/>
        <v>Straight Feeder</v>
      </c>
      <c r="N2972" s="9" t="str">
        <f t="shared" si="232"/>
        <v>CU</v>
      </c>
      <c r="O2972" s="13" t="str">
        <f t="shared" si="233"/>
        <v>Silver</v>
      </c>
      <c r="P2972" s="9" t="str">
        <f t="shared" si="234"/>
        <v>Epoxy</v>
      </c>
      <c r="Q2972" s="9" t="str">
        <f t="shared" si="235"/>
        <v>5</v>
      </c>
      <c r="R29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72" s="14" t="str">
        <f>IF(ProjectsDB[[#This Row],[Item Type]]="Straight Plug-In",_xlfn.TEXTJOIN("-",TRUE,M2972&amp;"-"&amp;_xlfn.LET(_xlpm.txt,ProjectsDB[[#This Row],[Assembly]],_xlpm.pos,FIND("SP",_xlpm.txt),_xlpm.pre,LEFT(_xlpm.txt,_xlpm.pos-1),IF(RIGHT(_xlpm.pre,3)="123","3PL",IF(RIGHT(_xlpm.pre,2)="12","2PL",IF(RIGHT(_xlpm.pre,1)="1","1PL","3PL")))),N2972,O2972,P2972,Q2972&amp;"W",R2972),_xlfn.TEXTJOIN("-",TRUE,M2972,N2972,O2972,P2972,Q2972&amp;"W",R2972))</f>
        <v>Straight Feeder-CU-Silver-Epoxy-5W-2</v>
      </c>
      <c r="T2972" s="14" t="str">
        <f>IF(COUNTIF(Cycletime[Element Desc.],ProjectsDB[[#This Row],[Element Desc.]])&gt;0,"Found","Not Found")</f>
        <v>Found</v>
      </c>
    </row>
    <row r="2973" spans="2:20" x14ac:dyDescent="0.25">
      <c r="B2973" s="8" t="s">
        <v>6120</v>
      </c>
      <c r="C2973" s="15" t="s">
        <v>5316</v>
      </c>
      <c r="D2973" s="15" t="s">
        <v>5317</v>
      </c>
      <c r="E2973" s="16">
        <v>49</v>
      </c>
      <c r="F2973" s="9" t="s">
        <v>5072</v>
      </c>
      <c r="G2973" s="9" t="s">
        <v>73</v>
      </c>
      <c r="H2973" s="11"/>
      <c r="I2973" s="12">
        <v>3000</v>
      </c>
      <c r="J2973" s="12"/>
      <c r="K2973" s="12"/>
      <c r="L2973" s="12">
        <f t="array" ref="L2973">IFERROR(LOOKUP(2^15,SEARCH({"40A","63A","80A","100A","125A","160A","200A","250A","400A","630A","800A","1000A","1250A","1600A","2000A","2500A","3200A","4000A","5000A","6300A"},UPPER(D2973)),{40,63,80,100,125,160,200,250,400,630,800,1000,1250,1600,2000,2500,3200,4000,5000,6300}),0)</f>
        <v>5000</v>
      </c>
      <c r="M2973" s="9" t="str">
        <f t="shared" si="231"/>
        <v>Straight Feeder</v>
      </c>
      <c r="N2973" s="9" t="str">
        <f t="shared" si="232"/>
        <v>CU</v>
      </c>
      <c r="O2973" s="13" t="str">
        <f t="shared" si="233"/>
        <v>Silver</v>
      </c>
      <c r="P2973" s="9" t="str">
        <f t="shared" si="234"/>
        <v>PET</v>
      </c>
      <c r="Q2973" s="9" t="str">
        <f t="shared" si="235"/>
        <v>5</v>
      </c>
      <c r="R29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73" s="14" t="str">
        <f>IF(ProjectsDB[[#This Row],[Item Type]]="Straight Plug-In",_xlfn.TEXTJOIN("-",TRUE,M2973&amp;"-"&amp;_xlfn.LET(_xlpm.txt,ProjectsDB[[#This Row],[Assembly]],_xlpm.pos,FIND("SP",_xlpm.txt),_xlpm.pre,LEFT(_xlpm.txt,_xlpm.pos-1),IF(RIGHT(_xlpm.pre,3)="123","3PL",IF(RIGHT(_xlpm.pre,2)="12","2PL",IF(RIGHT(_xlpm.pre,1)="1","1PL","3PL")))),N2973,O2973,P2973,Q2973&amp;"W",R2973),_xlfn.TEXTJOIN("-",TRUE,M2973,N2973,O2973,P2973,Q2973&amp;"W",R2973))</f>
        <v>Straight Feeder-CU-Silver-PET-5W-2</v>
      </c>
      <c r="T2973" s="14" t="str">
        <f>IF(COUNTIF(Cycletime[Element Desc.],ProjectsDB[[#This Row],[Element Desc.]])&gt;0,"Found","Not Found")</f>
        <v>Found</v>
      </c>
    </row>
    <row r="2974" spans="2:20" x14ac:dyDescent="0.25">
      <c r="B2974" s="8" t="s">
        <v>6121</v>
      </c>
      <c r="C2974" s="15" t="s">
        <v>5316</v>
      </c>
      <c r="D2974" s="15" t="s">
        <v>5317</v>
      </c>
      <c r="E2974" s="16">
        <v>49</v>
      </c>
      <c r="F2974" s="9" t="s">
        <v>5072</v>
      </c>
      <c r="G2974" s="9" t="s">
        <v>73</v>
      </c>
      <c r="H2974" s="11"/>
      <c r="I2974" s="12">
        <v>3000</v>
      </c>
      <c r="J2974" s="12"/>
      <c r="K2974" s="12"/>
      <c r="L2974" s="12">
        <f t="array" ref="L2974">IFERROR(LOOKUP(2^15,SEARCH({"40A","63A","80A","100A","125A","160A","200A","250A","400A","630A","800A","1000A","1250A","1600A","2000A","2500A","3200A","4000A","5000A","6300A"},UPPER(D2974)),{40,63,80,100,125,160,200,250,400,630,800,1000,1250,1600,2000,2500,3200,4000,5000,6300}),0)</f>
        <v>5000</v>
      </c>
      <c r="M2974" s="9" t="str">
        <f t="shared" si="231"/>
        <v>Straight Feeder</v>
      </c>
      <c r="N2974" s="9" t="str">
        <f t="shared" si="232"/>
        <v>CU</v>
      </c>
      <c r="O2974" s="13" t="str">
        <f t="shared" si="233"/>
        <v>Silver</v>
      </c>
      <c r="P2974" s="9" t="str">
        <f t="shared" si="234"/>
        <v>PET</v>
      </c>
      <c r="Q2974" s="9" t="str">
        <f t="shared" si="235"/>
        <v>5</v>
      </c>
      <c r="R29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74" s="14" t="str">
        <f>IF(ProjectsDB[[#This Row],[Item Type]]="Straight Plug-In",_xlfn.TEXTJOIN("-",TRUE,M2974&amp;"-"&amp;_xlfn.LET(_xlpm.txt,ProjectsDB[[#This Row],[Assembly]],_xlpm.pos,FIND("SP",_xlpm.txt),_xlpm.pre,LEFT(_xlpm.txt,_xlpm.pos-1),IF(RIGHT(_xlpm.pre,3)="123","3PL",IF(RIGHT(_xlpm.pre,2)="12","2PL",IF(RIGHT(_xlpm.pre,1)="1","1PL","3PL")))),N2974,O2974,P2974,Q2974&amp;"W",R2974),_xlfn.TEXTJOIN("-",TRUE,M2974,N2974,O2974,P2974,Q2974&amp;"W",R2974))</f>
        <v>Straight Feeder-CU-Silver-PET-5W-2</v>
      </c>
      <c r="T2974" s="14" t="str">
        <f>IF(COUNTIF(Cycletime[Element Desc.],ProjectsDB[[#This Row],[Element Desc.]])&gt;0,"Found","Not Found")</f>
        <v>Found</v>
      </c>
    </row>
    <row r="2975" spans="2:20" x14ac:dyDescent="0.25">
      <c r="B2975" s="8" t="s">
        <v>6122</v>
      </c>
      <c r="C2975" s="15" t="s">
        <v>5316</v>
      </c>
      <c r="D2975" s="15" t="s">
        <v>5317</v>
      </c>
      <c r="E2975" s="16">
        <v>15</v>
      </c>
      <c r="F2975" s="9" t="s">
        <v>5072</v>
      </c>
      <c r="G2975" s="9" t="s">
        <v>73</v>
      </c>
      <c r="H2975" s="11"/>
      <c r="I2975" s="12">
        <v>3000</v>
      </c>
      <c r="J2975" s="12"/>
      <c r="K2975" s="12"/>
      <c r="L2975" s="12">
        <f t="array" ref="L2975">IFERROR(LOOKUP(2^15,SEARCH({"40A","63A","80A","100A","125A","160A","200A","250A","400A","630A","800A","1000A","1250A","1600A","2000A","2500A","3200A","4000A","5000A","6300A"},UPPER(D2975)),{40,63,80,100,125,160,200,250,400,630,800,1000,1250,1600,2000,2500,3200,4000,5000,6300}),0)</f>
        <v>5000</v>
      </c>
      <c r="M2975" s="9" t="str">
        <f t="shared" si="231"/>
        <v>Straight Feeder</v>
      </c>
      <c r="N2975" s="9" t="str">
        <f t="shared" si="232"/>
        <v>CU</v>
      </c>
      <c r="O2975" s="13" t="str">
        <f t="shared" si="233"/>
        <v>Silver</v>
      </c>
      <c r="P2975" s="9" t="str">
        <f t="shared" si="234"/>
        <v>PET</v>
      </c>
      <c r="Q2975" s="9" t="str">
        <f t="shared" si="235"/>
        <v>5</v>
      </c>
      <c r="R29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75" s="14" t="str">
        <f>IF(ProjectsDB[[#This Row],[Item Type]]="Straight Plug-In",_xlfn.TEXTJOIN("-",TRUE,M2975&amp;"-"&amp;_xlfn.LET(_xlpm.txt,ProjectsDB[[#This Row],[Assembly]],_xlpm.pos,FIND("SP",_xlpm.txt),_xlpm.pre,LEFT(_xlpm.txt,_xlpm.pos-1),IF(RIGHT(_xlpm.pre,3)="123","3PL",IF(RIGHT(_xlpm.pre,2)="12","2PL",IF(RIGHT(_xlpm.pre,1)="1","1PL","3PL")))),N2975,O2975,P2975,Q2975&amp;"W",R2975),_xlfn.TEXTJOIN("-",TRUE,M2975,N2975,O2975,P2975,Q2975&amp;"W",R2975))</f>
        <v>Straight Feeder-CU-Silver-PET-5W-2</v>
      </c>
      <c r="T2975" s="14" t="str">
        <f>IF(COUNTIF(Cycletime[Element Desc.],ProjectsDB[[#This Row],[Element Desc.]])&gt;0,"Found","Not Found")</f>
        <v>Found</v>
      </c>
    </row>
    <row r="2976" spans="2:20" x14ac:dyDescent="0.25">
      <c r="B2976" s="8" t="s">
        <v>6123</v>
      </c>
      <c r="C2976" s="9" t="s">
        <v>5316</v>
      </c>
      <c r="D2976" s="9" t="s">
        <v>5317</v>
      </c>
      <c r="E2976" s="10">
        <v>47</v>
      </c>
      <c r="F2976" s="9" t="s">
        <v>5072</v>
      </c>
      <c r="G2976" s="9" t="s">
        <v>73</v>
      </c>
      <c r="H2976" s="11"/>
      <c r="I2976" s="12">
        <v>3000</v>
      </c>
      <c r="J2976" s="12"/>
      <c r="K2976" s="12"/>
      <c r="L2976" s="12">
        <f t="array" ref="L2976">IFERROR(LOOKUP(2^15,SEARCH({"40A","63A","80A","100A","125A","160A","200A","250A","400A","630A","800A","1000A","1250A","1600A","2000A","2500A","3200A","4000A","5000A","6300A"},UPPER(D2976)),{40,63,80,100,125,160,200,250,400,630,800,1000,1250,1600,2000,2500,3200,4000,5000,6300}),0)</f>
        <v>5000</v>
      </c>
      <c r="M2976" s="9" t="str">
        <f t="shared" si="231"/>
        <v>Straight Feeder</v>
      </c>
      <c r="N2976" s="9" t="str">
        <f t="shared" si="232"/>
        <v>CU</v>
      </c>
      <c r="O2976" s="13" t="str">
        <f t="shared" si="233"/>
        <v>Silver</v>
      </c>
      <c r="P2976" s="9" t="str">
        <f t="shared" si="234"/>
        <v>PET</v>
      </c>
      <c r="Q2976" s="9" t="str">
        <f t="shared" si="235"/>
        <v>5</v>
      </c>
      <c r="R29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2976" s="14" t="str">
        <f>IF(ProjectsDB[[#This Row],[Item Type]]="Straight Plug-In",_xlfn.TEXTJOIN("-",TRUE,M2976&amp;"-"&amp;_xlfn.LET(_xlpm.txt,ProjectsDB[[#This Row],[Assembly]],_xlpm.pos,FIND("SP",_xlpm.txt),_xlpm.pre,LEFT(_xlpm.txt,_xlpm.pos-1),IF(RIGHT(_xlpm.pre,3)="123","3PL",IF(RIGHT(_xlpm.pre,2)="12","2PL",IF(RIGHT(_xlpm.pre,1)="1","1PL","3PL")))),N2976,O2976,P2976,Q2976&amp;"W",R2976),_xlfn.TEXTJOIN("-",TRUE,M2976,N2976,O2976,P2976,Q2976&amp;"W",R2976))</f>
        <v>Straight Feeder-CU-Silver-PET-5W-2</v>
      </c>
      <c r="T2976" s="14" t="str">
        <f>IF(COUNTIF(Cycletime[Element Desc.],ProjectsDB[[#This Row],[Element Desc.]])&gt;0,"Found","Not Found")</f>
        <v>Found</v>
      </c>
    </row>
    <row r="2977" spans="2:20" x14ac:dyDescent="0.25">
      <c r="B2977" s="8" t="s">
        <v>6124</v>
      </c>
      <c r="C2977" s="9" t="s">
        <v>6125</v>
      </c>
      <c r="D2977" s="9" t="s">
        <v>6126</v>
      </c>
      <c r="E2977" s="10">
        <v>3</v>
      </c>
      <c r="F2977" s="9" t="s">
        <v>6127</v>
      </c>
      <c r="G2977" s="9" t="s">
        <v>26</v>
      </c>
      <c r="H2977" s="11"/>
      <c r="I2977" s="12"/>
      <c r="J2977" s="12"/>
      <c r="K2977" s="12"/>
      <c r="L2977" s="12">
        <f t="array" ref="L2977">IFERROR(LOOKUP(2^15,SEARCH({"40A","63A","80A","100A","125A","160A","200A","250A","400A","630A","800A","1000A","1250A","1600A","2000A","2500A","3200A","4000A","5000A","6300A"},UPPER(D2977)),{40,63,80,100,125,160,200,250,400,630,800,1000,1250,1600,2000,2500,3200,4000,5000,6300}),0)</f>
        <v>250</v>
      </c>
      <c r="M2977" s="9" t="str">
        <f t="shared" si="231"/>
        <v>Tap-Off Unit</v>
      </c>
      <c r="N2977" s="9" t="str">
        <f t="shared" si="232"/>
        <v>SH</v>
      </c>
      <c r="O2977" s="13" t="str">
        <f t="shared" si="233"/>
        <v>None</v>
      </c>
      <c r="P2977" s="9" t="str">
        <f t="shared" si="234"/>
        <v>None</v>
      </c>
      <c r="Q2977" s="9" t="str">
        <f t="shared" si="235"/>
        <v>0</v>
      </c>
      <c r="R29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977" s="14" t="str">
        <f>IF(ProjectsDB[[#This Row],[Item Type]]="Straight Plug-In",_xlfn.TEXTJOIN("-",TRUE,M2977&amp;"-"&amp;_xlfn.LET(_xlpm.txt,ProjectsDB[[#This Row],[Assembly]],_xlpm.pos,FIND("SP",_xlpm.txt),_xlpm.pre,LEFT(_xlpm.txt,_xlpm.pos-1),IF(RIGHT(_xlpm.pre,3)="123","3PL",IF(RIGHT(_xlpm.pre,2)="12","2PL",IF(RIGHT(_xlpm.pre,1)="1","1PL","3PL")))),N2977,O2977,P2977,Q2977&amp;"W",R2977),_xlfn.TEXTJOIN("-",TRUE,M2977,N2977,O2977,P2977,Q2977&amp;"W",R2977))</f>
        <v>Tap-Off Unit-SH-None-None-0W-0</v>
      </c>
      <c r="T2977" s="14" t="str">
        <f>IF(COUNTIF(Cycletime[Element Desc.],ProjectsDB[[#This Row],[Element Desc.]])&gt;0,"Found","Not Found")</f>
        <v>Found</v>
      </c>
    </row>
    <row r="2978" spans="2:20" x14ac:dyDescent="0.25">
      <c r="B2978" s="8" t="s">
        <v>6128</v>
      </c>
      <c r="C2978" s="9" t="s">
        <v>6129</v>
      </c>
      <c r="D2978" s="9" t="s">
        <v>6130</v>
      </c>
      <c r="E2978" s="10">
        <v>5</v>
      </c>
      <c r="F2978" s="9" t="s">
        <v>6127</v>
      </c>
      <c r="G2978" s="9" t="s">
        <v>26</v>
      </c>
      <c r="H2978" s="11"/>
      <c r="I2978" s="12"/>
      <c r="J2978" s="12"/>
      <c r="K2978" s="12"/>
      <c r="L2978" s="12">
        <f t="array" ref="L2978">IFERROR(LOOKUP(2^15,SEARCH({"40A","63A","80A","100A","125A","160A","200A","250A","400A","630A","800A","1000A","1250A","1600A","2000A","2500A","3200A","4000A","5000A","6300A"},UPPER(D2978)),{40,63,80,100,125,160,200,250,400,630,800,1000,1250,1600,2000,2500,3200,4000,5000,6300}),0)</f>
        <v>160</v>
      </c>
      <c r="M2978" s="9" t="str">
        <f t="shared" si="231"/>
        <v>Tap-Off Unit</v>
      </c>
      <c r="N2978" s="9" t="str">
        <f t="shared" si="232"/>
        <v>SH</v>
      </c>
      <c r="O2978" s="13" t="str">
        <f t="shared" si="233"/>
        <v>None</v>
      </c>
      <c r="P2978" s="9" t="str">
        <f t="shared" si="234"/>
        <v>None</v>
      </c>
      <c r="Q2978" s="9" t="str">
        <f t="shared" si="235"/>
        <v>0</v>
      </c>
      <c r="R29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978" s="14" t="str">
        <f>IF(ProjectsDB[[#This Row],[Item Type]]="Straight Plug-In",_xlfn.TEXTJOIN("-",TRUE,M2978&amp;"-"&amp;_xlfn.LET(_xlpm.txt,ProjectsDB[[#This Row],[Assembly]],_xlpm.pos,FIND("SP",_xlpm.txt),_xlpm.pre,LEFT(_xlpm.txt,_xlpm.pos-1),IF(RIGHT(_xlpm.pre,3)="123","3PL",IF(RIGHT(_xlpm.pre,2)="12","2PL",IF(RIGHT(_xlpm.pre,1)="1","1PL","3PL")))),N2978,O2978,P2978,Q2978&amp;"W",R2978),_xlfn.TEXTJOIN("-",TRUE,M2978,N2978,O2978,P2978,Q2978&amp;"W",R2978))</f>
        <v>Tap-Off Unit-SH-None-None-0W-0</v>
      </c>
      <c r="T2978" s="14" t="str">
        <f>IF(COUNTIF(Cycletime[Element Desc.],ProjectsDB[[#This Row],[Element Desc.]])&gt;0,"Found","Not Found")</f>
        <v>Found</v>
      </c>
    </row>
    <row r="2979" spans="2:20" x14ac:dyDescent="0.25">
      <c r="B2979" s="8" t="s">
        <v>6131</v>
      </c>
      <c r="C2979" s="9" t="s">
        <v>6132</v>
      </c>
      <c r="D2979" s="9" t="s">
        <v>6130</v>
      </c>
      <c r="E2979" s="10">
        <v>1</v>
      </c>
      <c r="F2979" s="9" t="s">
        <v>6127</v>
      </c>
      <c r="G2979" s="9" t="s">
        <v>26</v>
      </c>
      <c r="H2979" s="11"/>
      <c r="I2979" s="12"/>
      <c r="J2979" s="12"/>
      <c r="K2979" s="12"/>
      <c r="L2979" s="12">
        <f t="array" ref="L2979">IFERROR(LOOKUP(2^15,SEARCH({"40A","63A","80A","100A","125A","160A","200A","250A","400A","630A","800A","1000A","1250A","1600A","2000A","2500A","3200A","4000A","5000A","6300A"},UPPER(D2979)),{40,63,80,100,125,160,200,250,400,630,800,1000,1250,1600,2000,2500,3200,4000,5000,6300}),0)</f>
        <v>160</v>
      </c>
      <c r="M2979" s="9" t="str">
        <f t="shared" si="231"/>
        <v>Tap-Off Unit</v>
      </c>
      <c r="N2979" s="9" t="str">
        <f t="shared" si="232"/>
        <v>SH</v>
      </c>
      <c r="O2979" s="13" t="str">
        <f t="shared" si="233"/>
        <v>None</v>
      </c>
      <c r="P2979" s="9" t="str">
        <f t="shared" si="234"/>
        <v>None</v>
      </c>
      <c r="Q2979" s="9" t="str">
        <f t="shared" si="235"/>
        <v>0</v>
      </c>
      <c r="R29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979" s="14" t="str">
        <f>IF(ProjectsDB[[#This Row],[Item Type]]="Straight Plug-In",_xlfn.TEXTJOIN("-",TRUE,M2979&amp;"-"&amp;_xlfn.LET(_xlpm.txt,ProjectsDB[[#This Row],[Assembly]],_xlpm.pos,FIND("SP",_xlpm.txt),_xlpm.pre,LEFT(_xlpm.txt,_xlpm.pos-1),IF(RIGHT(_xlpm.pre,3)="123","3PL",IF(RIGHT(_xlpm.pre,2)="12","2PL",IF(RIGHT(_xlpm.pre,1)="1","1PL","3PL")))),N2979,O2979,P2979,Q2979&amp;"W",R2979),_xlfn.TEXTJOIN("-",TRUE,M2979,N2979,O2979,P2979,Q2979&amp;"W",R2979))</f>
        <v>Tap-Off Unit-SH-None-None-0W-0</v>
      </c>
      <c r="T2979" s="14" t="str">
        <f>IF(COUNTIF(Cycletime[Element Desc.],ProjectsDB[[#This Row],[Element Desc.]])&gt;0,"Found","Not Found")</f>
        <v>Found</v>
      </c>
    </row>
    <row r="2980" spans="2:20" x14ac:dyDescent="0.25">
      <c r="B2980" s="8" t="s">
        <v>6133</v>
      </c>
      <c r="C2980" s="9" t="s">
        <v>6134</v>
      </c>
      <c r="D2980" s="9" t="s">
        <v>6135</v>
      </c>
      <c r="E2980" s="10">
        <v>1</v>
      </c>
      <c r="F2980" s="9" t="s">
        <v>6127</v>
      </c>
      <c r="G2980" s="9" t="s">
        <v>26</v>
      </c>
      <c r="H2980" s="11"/>
      <c r="I2980" s="12"/>
      <c r="J2980" s="12"/>
      <c r="K2980" s="12"/>
      <c r="L2980" s="12">
        <f t="array" ref="L2980">IFERROR(LOOKUP(2^15,SEARCH({"40A","63A","80A","100A","125A","160A","200A","250A","400A","630A","800A","1000A","1250A","1600A","2000A","2500A","3200A","4000A","5000A","6300A"},UPPER(D2980)),{40,63,80,100,125,160,200,250,400,630,800,1000,1250,1600,2000,2500,3200,4000,5000,6300}),0)</f>
        <v>160</v>
      </c>
      <c r="M2980" s="9" t="str">
        <f t="shared" si="231"/>
        <v>Tap-Off Unit</v>
      </c>
      <c r="N2980" s="9" t="str">
        <f t="shared" si="232"/>
        <v>SH</v>
      </c>
      <c r="O2980" s="13" t="str">
        <f t="shared" si="233"/>
        <v>None</v>
      </c>
      <c r="P2980" s="9" t="str">
        <f t="shared" si="234"/>
        <v>None</v>
      </c>
      <c r="Q2980" s="9" t="str">
        <f t="shared" si="235"/>
        <v>0</v>
      </c>
      <c r="R29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980" s="14" t="str">
        <f>IF(ProjectsDB[[#This Row],[Item Type]]="Straight Plug-In",_xlfn.TEXTJOIN("-",TRUE,M2980&amp;"-"&amp;_xlfn.LET(_xlpm.txt,ProjectsDB[[#This Row],[Assembly]],_xlpm.pos,FIND("SP",_xlpm.txt),_xlpm.pre,LEFT(_xlpm.txt,_xlpm.pos-1),IF(RIGHT(_xlpm.pre,3)="123","3PL",IF(RIGHT(_xlpm.pre,2)="12","2PL",IF(RIGHT(_xlpm.pre,1)="1","1PL","3PL")))),N2980,O2980,P2980,Q2980&amp;"W",R2980),_xlfn.TEXTJOIN("-",TRUE,M2980,N2980,O2980,P2980,Q2980&amp;"W",R2980))</f>
        <v>Tap-Off Unit-SH-None-None-0W-0</v>
      </c>
      <c r="T2980" s="14" t="str">
        <f>IF(COUNTIF(Cycletime[Element Desc.],ProjectsDB[[#This Row],[Element Desc.]])&gt;0,"Found","Not Found")</f>
        <v>Found</v>
      </c>
    </row>
    <row r="2981" spans="2:20" x14ac:dyDescent="0.25">
      <c r="B2981" s="8" t="s">
        <v>6136</v>
      </c>
      <c r="C2981" s="9" t="s">
        <v>6137</v>
      </c>
      <c r="D2981" s="9" t="s">
        <v>6138</v>
      </c>
      <c r="E2981" s="10">
        <v>1</v>
      </c>
      <c r="F2981" s="9" t="s">
        <v>6127</v>
      </c>
      <c r="G2981" s="9" t="s">
        <v>26</v>
      </c>
      <c r="H2981" s="11"/>
      <c r="I2981" s="12"/>
      <c r="J2981" s="12"/>
      <c r="K2981" s="12"/>
      <c r="L2981" s="12">
        <f t="array" ref="L2981">IFERROR(LOOKUP(2^15,SEARCH({"40A","63A","80A","100A","125A","160A","200A","250A","400A","630A","800A","1000A","1250A","1600A","2000A","2500A","3200A","4000A","5000A","6300A"},UPPER(D2981)),{40,63,80,100,125,160,200,250,400,630,800,1000,1250,1600,2000,2500,3200,4000,5000,6300}),0)</f>
        <v>125</v>
      </c>
      <c r="M2981" s="9" t="str">
        <f t="shared" si="231"/>
        <v>Tap-Off Unit</v>
      </c>
      <c r="N2981" s="9" t="str">
        <f t="shared" si="232"/>
        <v>SH</v>
      </c>
      <c r="O2981" s="13" t="str">
        <f t="shared" si="233"/>
        <v>None</v>
      </c>
      <c r="P2981" s="9" t="str">
        <f t="shared" si="234"/>
        <v>None</v>
      </c>
      <c r="Q2981" s="9" t="str">
        <f t="shared" si="235"/>
        <v>0</v>
      </c>
      <c r="R29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981" s="14" t="str">
        <f>IF(ProjectsDB[[#This Row],[Item Type]]="Straight Plug-In",_xlfn.TEXTJOIN("-",TRUE,M2981&amp;"-"&amp;_xlfn.LET(_xlpm.txt,ProjectsDB[[#This Row],[Assembly]],_xlpm.pos,FIND("SP",_xlpm.txt),_xlpm.pre,LEFT(_xlpm.txt,_xlpm.pos-1),IF(RIGHT(_xlpm.pre,3)="123","3PL",IF(RIGHT(_xlpm.pre,2)="12","2PL",IF(RIGHT(_xlpm.pre,1)="1","1PL","3PL")))),N2981,O2981,P2981,Q2981&amp;"W",R2981),_xlfn.TEXTJOIN("-",TRUE,M2981,N2981,O2981,P2981,Q2981&amp;"W",R2981))</f>
        <v>Tap-Off Unit-SH-None-None-0W-0</v>
      </c>
      <c r="T2981" s="14" t="str">
        <f>IF(COUNTIF(Cycletime[Element Desc.],ProjectsDB[[#This Row],[Element Desc.]])&gt;0,"Found","Not Found")</f>
        <v>Found</v>
      </c>
    </row>
    <row r="2982" spans="2:20" x14ac:dyDescent="0.25">
      <c r="B2982" s="8" t="s">
        <v>6139</v>
      </c>
      <c r="C2982" s="9" t="s">
        <v>6140</v>
      </c>
      <c r="D2982" s="9" t="s">
        <v>6141</v>
      </c>
      <c r="E2982" s="10">
        <v>1</v>
      </c>
      <c r="F2982" s="9" t="s">
        <v>6127</v>
      </c>
      <c r="G2982" s="9" t="s">
        <v>26</v>
      </c>
      <c r="H2982" s="11"/>
      <c r="I2982" s="12"/>
      <c r="J2982" s="12"/>
      <c r="K2982" s="12"/>
      <c r="L2982" s="12">
        <f t="array" ref="L2982">IFERROR(LOOKUP(2^15,SEARCH({"40A","63A","80A","100A","125A","160A","200A","250A","400A","630A","800A","1000A","1250A","1600A","2000A","2500A","3200A","4000A","5000A","6300A"},UPPER(D2982)),{40,63,80,100,125,160,200,250,400,630,800,1000,1250,1600,2000,2500,3200,4000,5000,6300}),0)</f>
        <v>400</v>
      </c>
      <c r="M2982" s="9" t="str">
        <f t="shared" si="231"/>
        <v>Tap-Off Unit</v>
      </c>
      <c r="N2982" s="9" t="str">
        <f t="shared" si="232"/>
        <v>SH</v>
      </c>
      <c r="O2982" s="13" t="str">
        <f t="shared" si="233"/>
        <v>None</v>
      </c>
      <c r="P2982" s="9" t="str">
        <f t="shared" si="234"/>
        <v>None</v>
      </c>
      <c r="Q2982" s="9" t="str">
        <f t="shared" si="235"/>
        <v>0</v>
      </c>
      <c r="R29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982" s="14" t="str">
        <f>IF(ProjectsDB[[#This Row],[Item Type]]="Straight Plug-In",_xlfn.TEXTJOIN("-",TRUE,M2982&amp;"-"&amp;_xlfn.LET(_xlpm.txt,ProjectsDB[[#This Row],[Assembly]],_xlpm.pos,FIND("SP",_xlpm.txt),_xlpm.pre,LEFT(_xlpm.txt,_xlpm.pos-1),IF(RIGHT(_xlpm.pre,3)="123","3PL",IF(RIGHT(_xlpm.pre,2)="12","2PL",IF(RIGHT(_xlpm.pre,1)="1","1PL","3PL")))),N2982,O2982,P2982,Q2982&amp;"W",R2982),_xlfn.TEXTJOIN("-",TRUE,M2982,N2982,O2982,P2982,Q2982&amp;"W",R2982))</f>
        <v>Tap-Off Unit-SH-None-None-0W-0</v>
      </c>
      <c r="T2982" s="14" t="str">
        <f>IF(COUNTIF(Cycletime[Element Desc.],ProjectsDB[[#This Row],[Element Desc.]])&gt;0,"Found","Not Found")</f>
        <v>Found</v>
      </c>
    </row>
    <row r="2983" spans="2:20" x14ac:dyDescent="0.25">
      <c r="B2983" s="8" t="s">
        <v>6142</v>
      </c>
      <c r="C2983" s="9" t="s">
        <v>6143</v>
      </c>
      <c r="D2983" s="9" t="s">
        <v>6144</v>
      </c>
      <c r="E2983" s="10">
        <v>1</v>
      </c>
      <c r="F2983" s="9" t="s">
        <v>6127</v>
      </c>
      <c r="G2983" s="9" t="s">
        <v>26</v>
      </c>
      <c r="H2983" s="11"/>
      <c r="I2983" s="12"/>
      <c r="J2983" s="12"/>
      <c r="K2983" s="12"/>
      <c r="L2983" s="12">
        <f t="array" ref="L2983">IFERROR(LOOKUP(2^15,SEARCH({"40A","63A","80A","100A","125A","160A","200A","250A","400A","630A","800A","1000A","1250A","1600A","2000A","2500A","3200A","4000A","5000A","6300A"},UPPER(D2983)),{40,63,80,100,125,160,200,250,400,630,800,1000,1250,1600,2000,2500,3200,4000,5000,6300}),0)</f>
        <v>630</v>
      </c>
      <c r="M2983" s="9" t="str">
        <f t="shared" si="231"/>
        <v>Tap-Off Unit</v>
      </c>
      <c r="N2983" s="9" t="str">
        <f t="shared" si="232"/>
        <v>SH</v>
      </c>
      <c r="O2983" s="13" t="str">
        <f t="shared" si="233"/>
        <v>None</v>
      </c>
      <c r="P2983" s="9" t="str">
        <f t="shared" si="234"/>
        <v>None</v>
      </c>
      <c r="Q2983" s="9" t="str">
        <f t="shared" si="235"/>
        <v>0</v>
      </c>
      <c r="R29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983" s="14" t="str">
        <f>IF(ProjectsDB[[#This Row],[Item Type]]="Straight Plug-In",_xlfn.TEXTJOIN("-",TRUE,M2983&amp;"-"&amp;_xlfn.LET(_xlpm.txt,ProjectsDB[[#This Row],[Assembly]],_xlpm.pos,FIND("SP",_xlpm.txt),_xlpm.pre,LEFT(_xlpm.txt,_xlpm.pos-1),IF(RIGHT(_xlpm.pre,3)="123","3PL",IF(RIGHT(_xlpm.pre,2)="12","2PL",IF(RIGHT(_xlpm.pre,1)="1","1PL","3PL")))),N2983,O2983,P2983,Q2983&amp;"W",R2983),_xlfn.TEXTJOIN("-",TRUE,M2983,N2983,O2983,P2983,Q2983&amp;"W",R2983))</f>
        <v>Tap-Off Unit-SH-None-None-0W-0</v>
      </c>
      <c r="T2983" s="14" t="str">
        <f>IF(COUNTIF(Cycletime[Element Desc.],ProjectsDB[[#This Row],[Element Desc.]])&gt;0,"Found","Not Found")</f>
        <v>Found</v>
      </c>
    </row>
    <row r="2984" spans="2:20" x14ac:dyDescent="0.25">
      <c r="B2984" s="8" t="s">
        <v>6145</v>
      </c>
      <c r="C2984" s="9" t="s">
        <v>6146</v>
      </c>
      <c r="D2984" s="9" t="s">
        <v>6147</v>
      </c>
      <c r="E2984" s="10">
        <v>1</v>
      </c>
      <c r="F2984" s="9" t="s">
        <v>6127</v>
      </c>
      <c r="G2984" s="9" t="s">
        <v>26</v>
      </c>
      <c r="H2984" s="11"/>
      <c r="I2984" s="12"/>
      <c r="J2984" s="12"/>
      <c r="K2984" s="12"/>
      <c r="L2984" s="12">
        <f t="array" ref="L2984">IFERROR(LOOKUP(2^15,SEARCH({"40A","63A","80A","100A","125A","160A","200A","250A","400A","630A","800A","1000A","1250A","1600A","2000A","2500A","3200A","4000A","5000A","6300A"},UPPER(D2984)),{40,63,80,100,125,160,200,250,400,630,800,1000,1250,1600,2000,2500,3200,4000,5000,6300}),0)</f>
        <v>800</v>
      </c>
      <c r="M2984" s="9" t="str">
        <f t="shared" si="231"/>
        <v>Tap-Off Unit</v>
      </c>
      <c r="N2984" s="9" t="str">
        <f t="shared" si="232"/>
        <v>SH</v>
      </c>
      <c r="O2984" s="13" t="str">
        <f t="shared" si="233"/>
        <v>None</v>
      </c>
      <c r="P2984" s="9" t="str">
        <f t="shared" si="234"/>
        <v>None</v>
      </c>
      <c r="Q2984" s="9" t="str">
        <f t="shared" si="235"/>
        <v>0</v>
      </c>
      <c r="R29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984" s="14" t="str">
        <f>IF(ProjectsDB[[#This Row],[Item Type]]="Straight Plug-In",_xlfn.TEXTJOIN("-",TRUE,M2984&amp;"-"&amp;_xlfn.LET(_xlpm.txt,ProjectsDB[[#This Row],[Assembly]],_xlpm.pos,FIND("SP",_xlpm.txt),_xlpm.pre,LEFT(_xlpm.txt,_xlpm.pos-1),IF(RIGHT(_xlpm.pre,3)="123","3PL",IF(RIGHT(_xlpm.pre,2)="12","2PL",IF(RIGHT(_xlpm.pre,1)="1","1PL","3PL")))),N2984,O2984,P2984,Q2984&amp;"W",R2984),_xlfn.TEXTJOIN("-",TRUE,M2984,N2984,O2984,P2984,Q2984&amp;"W",R2984))</f>
        <v>Tap-Off Unit-SH-None-None-0W-0</v>
      </c>
      <c r="T2984" s="14" t="str">
        <f>IF(COUNTIF(Cycletime[Element Desc.],ProjectsDB[[#This Row],[Element Desc.]])&gt;0,"Found","Not Found")</f>
        <v>Found</v>
      </c>
    </row>
    <row r="2985" spans="2:20" x14ac:dyDescent="0.25">
      <c r="B2985" s="8" t="s">
        <v>6148</v>
      </c>
      <c r="C2985" s="9" t="s">
        <v>6149</v>
      </c>
      <c r="D2985" s="9" t="s">
        <v>6150</v>
      </c>
      <c r="E2985" s="10">
        <v>1</v>
      </c>
      <c r="F2985" s="9" t="s">
        <v>6127</v>
      </c>
      <c r="G2985" s="9" t="s">
        <v>26</v>
      </c>
      <c r="H2985" s="11"/>
      <c r="I2985" s="12"/>
      <c r="J2985" s="12"/>
      <c r="K2985" s="12"/>
      <c r="L2985" s="12">
        <f t="array" ref="L2985">IFERROR(LOOKUP(2^15,SEARCH({"40A","63A","80A","100A","125A","160A","200A","250A","400A","630A","800A","1000A","1250A","1600A","2000A","2500A","3200A","4000A","5000A","6300A"},UPPER(D2985)),{40,63,80,100,125,160,200,250,400,630,800,1000,1250,1600,2000,2500,3200,4000,5000,6300}),0)</f>
        <v>1000</v>
      </c>
      <c r="M2985" s="9" t="str">
        <f t="shared" si="231"/>
        <v>Tap-Off Unit</v>
      </c>
      <c r="N2985" s="9" t="str">
        <f t="shared" si="232"/>
        <v>SH</v>
      </c>
      <c r="O2985" s="13" t="str">
        <f t="shared" si="233"/>
        <v>None</v>
      </c>
      <c r="P2985" s="9" t="str">
        <f t="shared" si="234"/>
        <v>None</v>
      </c>
      <c r="Q2985" s="9" t="str">
        <f t="shared" si="235"/>
        <v>0</v>
      </c>
      <c r="R29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2985" s="14" t="str">
        <f>IF(ProjectsDB[[#This Row],[Item Type]]="Straight Plug-In",_xlfn.TEXTJOIN("-",TRUE,M2985&amp;"-"&amp;_xlfn.LET(_xlpm.txt,ProjectsDB[[#This Row],[Assembly]],_xlpm.pos,FIND("SP",_xlpm.txt),_xlpm.pre,LEFT(_xlpm.txt,_xlpm.pos-1),IF(RIGHT(_xlpm.pre,3)="123","3PL",IF(RIGHT(_xlpm.pre,2)="12","2PL",IF(RIGHT(_xlpm.pre,1)="1","1PL","3PL")))),N2985,O2985,P2985,Q2985&amp;"W",R2985),_xlfn.TEXTJOIN("-",TRUE,M2985,N2985,O2985,P2985,Q2985&amp;"W",R2985))</f>
        <v>Tap-Off Unit-SH-None-None-0W-0</v>
      </c>
      <c r="T2985" s="14" t="str">
        <f>IF(COUNTIF(Cycletime[Element Desc.],ProjectsDB[[#This Row],[Element Desc.]])&gt;0,"Found","Not Found")</f>
        <v>Found</v>
      </c>
    </row>
    <row r="2986" spans="2:20" x14ac:dyDescent="0.25">
      <c r="B2986" s="8" t="s">
        <v>6151</v>
      </c>
      <c r="C2986" s="9" t="s">
        <v>6152</v>
      </c>
      <c r="D2986" s="9" t="s">
        <v>6153</v>
      </c>
      <c r="E2986" s="10">
        <v>4</v>
      </c>
      <c r="F2986" s="9" t="s">
        <v>6127</v>
      </c>
      <c r="G2986" s="9" t="s">
        <v>26</v>
      </c>
      <c r="H2986" s="11"/>
      <c r="I2986" s="12"/>
      <c r="J2986" s="12"/>
      <c r="K2986" s="12"/>
      <c r="L2986" s="12">
        <f t="array" ref="L2986">IFERROR(LOOKUP(2^15,SEARCH({"40A","63A","80A","100A","125A","160A","200A","250A","400A","630A","800A","1000A","1250A","1600A","2000A","2500A","3200A","4000A","5000A","6300A"},UPPER(D2986)),{40,63,80,100,125,160,200,250,400,630,800,1000,1250,1600,2000,2500,3200,4000,5000,6300}),0)</f>
        <v>2500</v>
      </c>
      <c r="M2986" s="9" t="str">
        <f t="shared" si="231"/>
        <v>Cable Box</v>
      </c>
      <c r="N2986" s="9" t="str">
        <f t="shared" si="232"/>
        <v>CU</v>
      </c>
      <c r="O2986" s="13" t="str">
        <f t="shared" si="233"/>
        <v>Tin</v>
      </c>
      <c r="P2986" s="9" t="str">
        <f t="shared" si="234"/>
        <v>Epoxy</v>
      </c>
      <c r="Q2986" s="9" t="str">
        <f t="shared" si="235"/>
        <v>5</v>
      </c>
      <c r="R29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86" s="14" t="str">
        <f>IF(ProjectsDB[[#This Row],[Item Type]]="Straight Plug-In",_xlfn.TEXTJOIN("-",TRUE,M2986&amp;"-"&amp;_xlfn.LET(_xlpm.txt,ProjectsDB[[#This Row],[Assembly]],_xlpm.pos,FIND("SP",_xlpm.txt),_xlpm.pre,LEFT(_xlpm.txt,_xlpm.pos-1),IF(RIGHT(_xlpm.pre,3)="123","3PL",IF(RIGHT(_xlpm.pre,2)="12","2PL",IF(RIGHT(_xlpm.pre,1)="1","1PL","3PL")))),N2986,O2986,P2986,Q2986&amp;"W",R2986),_xlfn.TEXTJOIN("-",TRUE,M2986,N2986,O2986,P2986,Q2986&amp;"W",R2986))</f>
        <v>Cable Box-CU-Tin-Epoxy-5W-1</v>
      </c>
      <c r="T2986" s="14" t="str">
        <f>IF(COUNTIF(Cycletime[Element Desc.],ProjectsDB[[#This Row],[Element Desc.]])&gt;0,"Found","Not Found")</f>
        <v>Found</v>
      </c>
    </row>
    <row r="2987" spans="2:20" x14ac:dyDescent="0.25">
      <c r="B2987" s="8" t="s">
        <v>6154</v>
      </c>
      <c r="C2987" s="9" t="s">
        <v>6155</v>
      </c>
      <c r="D2987" s="9" t="s">
        <v>6156</v>
      </c>
      <c r="E2987" s="10">
        <v>4</v>
      </c>
      <c r="F2987" s="9" t="s">
        <v>6127</v>
      </c>
      <c r="G2987" s="9" t="s">
        <v>26</v>
      </c>
      <c r="H2987" s="11"/>
      <c r="I2987" s="12"/>
      <c r="J2987" s="12"/>
      <c r="K2987" s="12"/>
      <c r="L2987" s="12">
        <f t="array" ref="L2987">IFERROR(LOOKUP(2^15,SEARCH({"40A","63A","80A","100A","125A","160A","200A","250A","400A","630A","800A","1000A","1250A","1600A","2000A","2500A","3200A","4000A","5000A","6300A"},UPPER(D2987)),{40,63,80,100,125,160,200,250,400,630,800,1000,1250,1600,2000,2500,3200,4000,5000,6300}),0)</f>
        <v>2500</v>
      </c>
      <c r="M2987" s="9" t="str">
        <f t="shared" si="231"/>
        <v>Cable Box</v>
      </c>
      <c r="N2987" s="9" t="str">
        <f t="shared" si="232"/>
        <v>CU</v>
      </c>
      <c r="O2987" s="13" t="str">
        <f t="shared" si="233"/>
        <v>Tin</v>
      </c>
      <c r="P2987" s="9" t="str">
        <f t="shared" si="234"/>
        <v>Epoxy</v>
      </c>
      <c r="Q2987" s="9" t="str">
        <f t="shared" si="235"/>
        <v>5</v>
      </c>
      <c r="R29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87" s="14" t="str">
        <f>IF(ProjectsDB[[#This Row],[Item Type]]="Straight Plug-In",_xlfn.TEXTJOIN("-",TRUE,M2987&amp;"-"&amp;_xlfn.LET(_xlpm.txt,ProjectsDB[[#This Row],[Assembly]],_xlpm.pos,FIND("SP",_xlpm.txt),_xlpm.pre,LEFT(_xlpm.txt,_xlpm.pos-1),IF(RIGHT(_xlpm.pre,3)="123","3PL",IF(RIGHT(_xlpm.pre,2)="12","2PL",IF(RIGHT(_xlpm.pre,1)="1","1PL","3PL")))),N2987,O2987,P2987,Q2987&amp;"W",R2987),_xlfn.TEXTJOIN("-",TRUE,M2987,N2987,O2987,P2987,Q2987&amp;"W",R2987))</f>
        <v>Cable Box-CU-Tin-Epoxy-5W-1</v>
      </c>
      <c r="T2987" s="14" t="str">
        <f>IF(COUNTIF(Cycletime[Element Desc.],ProjectsDB[[#This Row],[Element Desc.]])&gt;0,"Found","Not Found")</f>
        <v>Found</v>
      </c>
    </row>
    <row r="2988" spans="2:20" x14ac:dyDescent="0.25">
      <c r="B2988" s="8" t="s">
        <v>6157</v>
      </c>
      <c r="C2988" s="9" t="s">
        <v>6158</v>
      </c>
      <c r="D2988" s="9" t="s">
        <v>6159</v>
      </c>
      <c r="E2988" s="10">
        <v>1</v>
      </c>
      <c r="F2988" s="9" t="s">
        <v>6127</v>
      </c>
      <c r="G2988" s="9" t="s">
        <v>96</v>
      </c>
      <c r="H2988" s="11"/>
      <c r="I2988" s="12">
        <v>425</v>
      </c>
      <c r="J2988" s="12"/>
      <c r="K2988" s="12"/>
      <c r="L2988" s="12">
        <f t="array" ref="L2988">IFERROR(LOOKUP(2^15,SEARCH({"40A","63A","80A","100A","125A","160A","200A","250A","400A","630A","800A","1000A","1250A","1600A","2000A","2500A","3200A","4000A","5000A","6300A"},UPPER(D2988)),{40,63,80,100,125,160,200,250,400,630,800,1000,1250,1600,2000,2500,3200,4000,5000,6300}),0)</f>
        <v>2500</v>
      </c>
      <c r="M2988" s="9" t="str">
        <f t="shared" si="231"/>
        <v>Flange Straight</v>
      </c>
      <c r="N2988" s="9" t="str">
        <f t="shared" si="232"/>
        <v>CU</v>
      </c>
      <c r="O2988" s="13" t="str">
        <f t="shared" si="233"/>
        <v>Tin</v>
      </c>
      <c r="P2988" s="9" t="str">
        <f t="shared" si="234"/>
        <v>Epoxy</v>
      </c>
      <c r="Q2988" s="9" t="str">
        <f t="shared" si="235"/>
        <v>5</v>
      </c>
      <c r="R29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88" s="14" t="str">
        <f>IF(ProjectsDB[[#This Row],[Item Type]]="Straight Plug-In",_xlfn.TEXTJOIN("-",TRUE,M2988&amp;"-"&amp;_xlfn.LET(_xlpm.txt,ProjectsDB[[#This Row],[Assembly]],_xlpm.pos,FIND("SP",_xlpm.txt),_xlpm.pre,LEFT(_xlpm.txt,_xlpm.pos-1),IF(RIGHT(_xlpm.pre,3)="123","3PL",IF(RIGHT(_xlpm.pre,2)="12","2PL",IF(RIGHT(_xlpm.pre,1)="1","1PL","3PL")))),N2988,O2988,P2988,Q2988&amp;"W",R2988),_xlfn.TEXTJOIN("-",TRUE,M2988,N2988,O2988,P2988,Q2988&amp;"W",R2988))</f>
        <v>Flange Straight-CU-Tin-Epoxy-5W-1</v>
      </c>
      <c r="T2988" s="14" t="str">
        <f>IF(COUNTIF(Cycletime[Element Desc.],ProjectsDB[[#This Row],[Element Desc.]])&gt;0,"Found","Not Found")</f>
        <v>Found</v>
      </c>
    </row>
    <row r="2989" spans="2:20" x14ac:dyDescent="0.25">
      <c r="B2989" s="8" t="s">
        <v>6160</v>
      </c>
      <c r="C2989" s="9" t="s">
        <v>6161</v>
      </c>
      <c r="D2989" s="9" t="s">
        <v>6162</v>
      </c>
      <c r="E2989" s="10">
        <v>1</v>
      </c>
      <c r="F2989" s="9" t="s">
        <v>6127</v>
      </c>
      <c r="G2989" s="9" t="s">
        <v>96</v>
      </c>
      <c r="H2989" s="11"/>
      <c r="I2989" s="12">
        <v>370</v>
      </c>
      <c r="J2989" s="12">
        <v>370</v>
      </c>
      <c r="K2989" s="12"/>
      <c r="L2989" s="12">
        <f t="array" ref="L2989">IFERROR(LOOKUP(2^15,SEARCH({"40A","63A","80A","100A","125A","160A","200A","250A","400A","630A","800A","1000A","1250A","1600A","2000A","2500A","3200A","4000A","5000A","6300A"},UPPER(D2989)),{40,63,80,100,125,160,200,250,400,630,800,1000,1250,1600,2000,2500,3200,4000,5000,6300}),0)</f>
        <v>2500</v>
      </c>
      <c r="M2989" s="9" t="str">
        <f t="shared" si="231"/>
        <v>Elbow Edge</v>
      </c>
      <c r="N2989" s="9" t="str">
        <f t="shared" si="232"/>
        <v>CU</v>
      </c>
      <c r="O2989" s="13" t="str">
        <f t="shared" si="233"/>
        <v>Tin</v>
      </c>
      <c r="P2989" s="9" t="str">
        <f t="shared" si="234"/>
        <v>Epoxy</v>
      </c>
      <c r="Q2989" s="9" t="str">
        <f t="shared" si="235"/>
        <v>5</v>
      </c>
      <c r="R29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89" s="14" t="str">
        <f>IF(ProjectsDB[[#This Row],[Item Type]]="Straight Plug-In",_xlfn.TEXTJOIN("-",TRUE,M2989&amp;"-"&amp;_xlfn.LET(_xlpm.txt,ProjectsDB[[#This Row],[Assembly]],_xlpm.pos,FIND("SP",_xlpm.txt),_xlpm.pre,LEFT(_xlpm.txt,_xlpm.pos-1),IF(RIGHT(_xlpm.pre,3)="123","3PL",IF(RIGHT(_xlpm.pre,2)="12","2PL",IF(RIGHT(_xlpm.pre,1)="1","1PL","3PL")))),N2989,O2989,P2989,Q2989&amp;"W",R2989),_xlfn.TEXTJOIN("-",TRUE,M2989,N2989,O2989,P2989,Q2989&amp;"W",R2989))</f>
        <v>Elbow Edge-CU-Tin-Epoxy-5W-1</v>
      </c>
      <c r="T2989" s="14" t="str">
        <f>IF(COUNTIF(Cycletime[Element Desc.],ProjectsDB[[#This Row],[Element Desc.]])&gt;0,"Found","Not Found")</f>
        <v>Found</v>
      </c>
    </row>
    <row r="2990" spans="2:20" x14ac:dyDescent="0.25">
      <c r="B2990" s="8" t="s">
        <v>6163</v>
      </c>
      <c r="C2990" s="9" t="s">
        <v>6164</v>
      </c>
      <c r="D2990" s="9" t="s">
        <v>6165</v>
      </c>
      <c r="E2990" s="10">
        <v>9</v>
      </c>
      <c r="F2990" s="9" t="s">
        <v>6127</v>
      </c>
      <c r="G2990" s="9" t="s">
        <v>96</v>
      </c>
      <c r="H2990" s="11"/>
      <c r="I2990" s="12">
        <v>3000</v>
      </c>
      <c r="J2990" s="12"/>
      <c r="K2990" s="12"/>
      <c r="L2990" s="12">
        <f t="array" ref="L2990">IFERROR(LOOKUP(2^15,SEARCH({"40A","63A","80A","100A","125A","160A","200A","250A","400A","630A","800A","1000A","1250A","1600A","2000A","2500A","3200A","4000A","5000A","6300A"},UPPER(D2990)),{40,63,80,100,125,160,200,250,400,630,800,1000,1250,1600,2000,2500,3200,4000,5000,6300}),0)</f>
        <v>2500</v>
      </c>
      <c r="M2990" s="9" t="str">
        <f t="shared" si="231"/>
        <v>Straight Plug-In</v>
      </c>
      <c r="N2990" s="9" t="str">
        <f t="shared" si="232"/>
        <v>CU</v>
      </c>
      <c r="O2990" s="13" t="str">
        <f t="shared" si="233"/>
        <v>Tin</v>
      </c>
      <c r="P2990" s="9" t="str">
        <f t="shared" si="234"/>
        <v>Epoxy</v>
      </c>
      <c r="Q2990" s="9" t="str">
        <f t="shared" si="235"/>
        <v>5</v>
      </c>
      <c r="R29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90" s="14" t="str">
        <f>IF(ProjectsDB[[#This Row],[Item Type]]="Straight Plug-In",_xlfn.TEXTJOIN("-",TRUE,M2990&amp;"-"&amp;_xlfn.LET(_xlpm.txt,ProjectsDB[[#This Row],[Assembly]],_xlpm.pos,FIND("SP",_xlpm.txt),_xlpm.pre,LEFT(_xlpm.txt,_xlpm.pos-1),IF(RIGHT(_xlpm.pre,3)="123","3PL",IF(RIGHT(_xlpm.pre,2)="12","2PL",IF(RIGHT(_xlpm.pre,1)="1","1PL","3PL")))),N2990,O2990,P2990,Q2990&amp;"W",R2990),_xlfn.TEXTJOIN("-",TRUE,M2990,N2990,O2990,P2990,Q2990&amp;"W",R2990))</f>
        <v>Straight Plug-In-3PL-CU-Tin-Epoxy-5W-1</v>
      </c>
      <c r="T2990" s="14" t="str">
        <f>IF(COUNTIF(Cycletime[Element Desc.],ProjectsDB[[#This Row],[Element Desc.]])&gt;0,"Found","Not Found")</f>
        <v>Found</v>
      </c>
    </row>
    <row r="2991" spans="2:20" x14ac:dyDescent="0.25">
      <c r="B2991" s="8" t="s">
        <v>6166</v>
      </c>
      <c r="C2991" s="9" t="s">
        <v>6167</v>
      </c>
      <c r="D2991" s="9" t="s">
        <v>6168</v>
      </c>
      <c r="E2991" s="10">
        <v>1</v>
      </c>
      <c r="F2991" s="9" t="s">
        <v>6127</v>
      </c>
      <c r="G2991" s="9" t="s">
        <v>96</v>
      </c>
      <c r="H2991" s="11"/>
      <c r="I2991" s="12">
        <v>300</v>
      </c>
      <c r="J2991" s="12">
        <v>300</v>
      </c>
      <c r="K2991" s="12"/>
      <c r="L2991" s="12">
        <f t="array" ref="L2991">IFERROR(LOOKUP(2^15,SEARCH({"40A","63A","80A","100A","125A","160A","200A","250A","400A","630A","800A","1000A","1250A","1600A","2000A","2500A","3200A","4000A","5000A","6300A"},UPPER(D2991)),{40,63,80,100,125,160,200,250,400,630,800,1000,1250,1600,2000,2500,3200,4000,5000,6300}),0)</f>
        <v>2500</v>
      </c>
      <c r="M2991" s="9" t="str">
        <f t="shared" si="231"/>
        <v>Elbow Flat</v>
      </c>
      <c r="N2991" s="9" t="str">
        <f t="shared" si="232"/>
        <v>CU</v>
      </c>
      <c r="O2991" s="13" t="str">
        <f t="shared" si="233"/>
        <v>Tin</v>
      </c>
      <c r="P2991" s="9" t="str">
        <f t="shared" si="234"/>
        <v>Epoxy</v>
      </c>
      <c r="Q2991" s="9" t="str">
        <f t="shared" si="235"/>
        <v>5</v>
      </c>
      <c r="R29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91" s="14" t="str">
        <f>IF(ProjectsDB[[#This Row],[Item Type]]="Straight Plug-In",_xlfn.TEXTJOIN("-",TRUE,M2991&amp;"-"&amp;_xlfn.LET(_xlpm.txt,ProjectsDB[[#This Row],[Assembly]],_xlpm.pos,FIND("SP",_xlpm.txt),_xlpm.pre,LEFT(_xlpm.txt,_xlpm.pos-1),IF(RIGHT(_xlpm.pre,3)="123","3PL",IF(RIGHT(_xlpm.pre,2)="12","2PL",IF(RIGHT(_xlpm.pre,1)="1","1PL","3PL")))),N2991,O2991,P2991,Q2991&amp;"W",R2991),_xlfn.TEXTJOIN("-",TRUE,M2991,N2991,O2991,P2991,Q2991&amp;"W",R2991))</f>
        <v>Elbow Flat-CU-Tin-Epoxy-5W-1</v>
      </c>
      <c r="T2991" s="14" t="str">
        <f>IF(COUNTIF(Cycletime[Element Desc.],ProjectsDB[[#This Row],[Element Desc.]])&gt;0,"Found","Not Found")</f>
        <v>Found</v>
      </c>
    </row>
    <row r="2992" spans="2:20" x14ac:dyDescent="0.25">
      <c r="B2992" s="8" t="s">
        <v>6169</v>
      </c>
      <c r="C2992" s="9" t="s">
        <v>6170</v>
      </c>
      <c r="D2992" s="9" t="s">
        <v>6171</v>
      </c>
      <c r="E2992" s="10">
        <v>1</v>
      </c>
      <c r="F2992" s="9" t="s">
        <v>6127</v>
      </c>
      <c r="G2992" s="9" t="s">
        <v>96</v>
      </c>
      <c r="H2992" s="11"/>
      <c r="I2992" s="12">
        <v>3000</v>
      </c>
      <c r="J2992" s="12"/>
      <c r="K2992" s="12"/>
      <c r="L2992" s="12">
        <f t="array" ref="L2992">IFERROR(LOOKUP(2^15,SEARCH({"40A","63A","80A","100A","125A","160A","200A","250A","400A","630A","800A","1000A","1250A","1600A","2000A","2500A","3200A","4000A","5000A","6300A"},UPPER(D2992)),{40,63,80,100,125,160,200,250,400,630,800,1000,1250,1600,2000,2500,3200,4000,5000,6300}),0)</f>
        <v>2500</v>
      </c>
      <c r="M2992" s="9" t="str">
        <f t="shared" si="231"/>
        <v>Straight Feeder</v>
      </c>
      <c r="N2992" s="9" t="str">
        <f t="shared" si="232"/>
        <v>CU</v>
      </c>
      <c r="O2992" s="13" t="str">
        <f t="shared" si="233"/>
        <v>Tin</v>
      </c>
      <c r="P2992" s="9" t="str">
        <f t="shared" si="234"/>
        <v>Epoxy</v>
      </c>
      <c r="Q2992" s="9" t="str">
        <f t="shared" si="235"/>
        <v>5</v>
      </c>
      <c r="R29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92" s="14" t="str">
        <f>IF(ProjectsDB[[#This Row],[Item Type]]="Straight Plug-In",_xlfn.TEXTJOIN("-",TRUE,M2992&amp;"-"&amp;_xlfn.LET(_xlpm.txt,ProjectsDB[[#This Row],[Assembly]],_xlpm.pos,FIND("SP",_xlpm.txt),_xlpm.pre,LEFT(_xlpm.txt,_xlpm.pos-1),IF(RIGHT(_xlpm.pre,3)="123","3PL",IF(RIGHT(_xlpm.pre,2)="12","2PL",IF(RIGHT(_xlpm.pre,1)="1","1PL","3PL")))),N2992,O2992,P2992,Q2992&amp;"W",R2992),_xlfn.TEXTJOIN("-",TRUE,M2992,N2992,O2992,P2992,Q2992&amp;"W",R2992))</f>
        <v>Straight Feeder-CU-Tin-Epoxy-5W-1</v>
      </c>
      <c r="T2992" s="14" t="str">
        <f>IF(COUNTIF(Cycletime[Element Desc.],ProjectsDB[[#This Row],[Element Desc.]])&gt;0,"Found","Not Found")</f>
        <v>Found</v>
      </c>
    </row>
    <row r="2993" spans="2:20" x14ac:dyDescent="0.25">
      <c r="B2993" s="8" t="s">
        <v>6172</v>
      </c>
      <c r="C2993" s="9" t="s">
        <v>6173</v>
      </c>
      <c r="D2993" s="9" t="s">
        <v>6174</v>
      </c>
      <c r="E2993" s="10">
        <v>1</v>
      </c>
      <c r="F2993" s="9" t="s">
        <v>6127</v>
      </c>
      <c r="G2993" s="9" t="s">
        <v>96</v>
      </c>
      <c r="H2993" s="11"/>
      <c r="I2993" s="12">
        <v>300</v>
      </c>
      <c r="J2993" s="12">
        <v>300</v>
      </c>
      <c r="K2993" s="12"/>
      <c r="L2993" s="12">
        <f t="array" ref="L2993">IFERROR(LOOKUP(2^15,SEARCH({"40A","63A","80A","100A","125A","160A","200A","250A","400A","630A","800A","1000A","1250A","1600A","2000A","2500A","3200A","4000A","5000A","6300A"},UPPER(D2993)),{40,63,80,100,125,160,200,250,400,630,800,1000,1250,1600,2000,2500,3200,4000,5000,6300}),0)</f>
        <v>2500</v>
      </c>
      <c r="M2993" s="9" t="str">
        <f t="shared" si="231"/>
        <v>Elbow Flat</v>
      </c>
      <c r="N2993" s="9" t="str">
        <f t="shared" si="232"/>
        <v>CU</v>
      </c>
      <c r="O2993" s="13" t="str">
        <f t="shared" si="233"/>
        <v>Tin</v>
      </c>
      <c r="P2993" s="9" t="str">
        <f t="shared" si="234"/>
        <v>Epoxy</v>
      </c>
      <c r="Q2993" s="9" t="str">
        <f t="shared" si="235"/>
        <v>5</v>
      </c>
      <c r="R29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93" s="14" t="str">
        <f>IF(ProjectsDB[[#This Row],[Item Type]]="Straight Plug-In",_xlfn.TEXTJOIN("-",TRUE,M2993&amp;"-"&amp;_xlfn.LET(_xlpm.txt,ProjectsDB[[#This Row],[Assembly]],_xlpm.pos,FIND("SP",_xlpm.txt),_xlpm.pre,LEFT(_xlpm.txt,_xlpm.pos-1),IF(RIGHT(_xlpm.pre,3)="123","3PL",IF(RIGHT(_xlpm.pre,2)="12","2PL",IF(RIGHT(_xlpm.pre,1)="1","1PL","3PL")))),N2993,O2993,P2993,Q2993&amp;"W",R2993),_xlfn.TEXTJOIN("-",TRUE,M2993,N2993,O2993,P2993,Q2993&amp;"W",R2993))</f>
        <v>Elbow Flat-CU-Tin-Epoxy-5W-1</v>
      </c>
      <c r="T2993" s="14" t="str">
        <f>IF(COUNTIF(Cycletime[Element Desc.],ProjectsDB[[#This Row],[Element Desc.]])&gt;0,"Found","Not Found")</f>
        <v>Found</v>
      </c>
    </row>
    <row r="2994" spans="2:20" x14ac:dyDescent="0.25">
      <c r="B2994" s="8" t="s">
        <v>6175</v>
      </c>
      <c r="C2994" s="9" t="s">
        <v>6176</v>
      </c>
      <c r="D2994" s="9" t="s">
        <v>6177</v>
      </c>
      <c r="E2994" s="10">
        <v>1</v>
      </c>
      <c r="F2994" s="9" t="s">
        <v>6127</v>
      </c>
      <c r="G2994" s="9" t="s">
        <v>96</v>
      </c>
      <c r="H2994" s="11"/>
      <c r="I2994" s="12">
        <v>1370</v>
      </c>
      <c r="J2994" s="12"/>
      <c r="K2994" s="12"/>
      <c r="L2994" s="12">
        <f t="array" ref="L2994">IFERROR(LOOKUP(2^15,SEARCH({"40A","63A","80A","100A","125A","160A","200A","250A","400A","630A","800A","1000A","1250A","1600A","2000A","2500A","3200A","4000A","5000A","6300A"},UPPER(D2994)),{40,63,80,100,125,160,200,250,400,630,800,1000,1250,1600,2000,2500,3200,4000,5000,6300}),0)</f>
        <v>2500</v>
      </c>
      <c r="M2994" s="9" t="str">
        <f t="shared" si="231"/>
        <v>Straight Feeder</v>
      </c>
      <c r="N2994" s="9" t="str">
        <f t="shared" si="232"/>
        <v>CU</v>
      </c>
      <c r="O2994" s="13" t="str">
        <f t="shared" si="233"/>
        <v>Tin</v>
      </c>
      <c r="P2994" s="9" t="str">
        <f t="shared" si="234"/>
        <v>Epoxy</v>
      </c>
      <c r="Q2994" s="9" t="str">
        <f t="shared" si="235"/>
        <v>5</v>
      </c>
      <c r="R29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94" s="14" t="str">
        <f>IF(ProjectsDB[[#This Row],[Item Type]]="Straight Plug-In",_xlfn.TEXTJOIN("-",TRUE,M2994&amp;"-"&amp;_xlfn.LET(_xlpm.txt,ProjectsDB[[#This Row],[Assembly]],_xlpm.pos,FIND("SP",_xlpm.txt),_xlpm.pre,LEFT(_xlpm.txt,_xlpm.pos-1),IF(RIGHT(_xlpm.pre,3)="123","3PL",IF(RIGHT(_xlpm.pre,2)="12","2PL",IF(RIGHT(_xlpm.pre,1)="1","1PL","3PL")))),N2994,O2994,P2994,Q2994&amp;"W",R2994),_xlfn.TEXTJOIN("-",TRUE,M2994,N2994,O2994,P2994,Q2994&amp;"W",R2994))</f>
        <v>Straight Feeder-CU-Tin-Epoxy-5W-1</v>
      </c>
      <c r="T2994" s="14" t="str">
        <f>IF(COUNTIF(Cycletime[Element Desc.],ProjectsDB[[#This Row],[Element Desc.]])&gt;0,"Found","Not Found")</f>
        <v>Found</v>
      </c>
    </row>
    <row r="2995" spans="2:20" x14ac:dyDescent="0.25">
      <c r="B2995" s="8" t="s">
        <v>6178</v>
      </c>
      <c r="C2995" s="9" t="s">
        <v>6179</v>
      </c>
      <c r="D2995" s="9" t="s">
        <v>6180</v>
      </c>
      <c r="E2995" s="10">
        <v>1</v>
      </c>
      <c r="F2995" s="9" t="s">
        <v>6127</v>
      </c>
      <c r="G2995" s="9" t="s">
        <v>96</v>
      </c>
      <c r="H2995" s="11"/>
      <c r="I2995" s="12">
        <v>370</v>
      </c>
      <c r="J2995" s="12">
        <v>370</v>
      </c>
      <c r="K2995" s="12">
        <v>370</v>
      </c>
      <c r="L2995" s="12">
        <f t="array" ref="L2995">IFERROR(LOOKUP(2^15,SEARCH({"40A","63A","80A","100A","125A","160A","200A","250A","400A","630A","800A","1000A","1250A","1600A","2000A","2500A","3200A","4000A","5000A","6300A"},UPPER(D2995)),{40,63,80,100,125,160,200,250,400,630,800,1000,1250,1600,2000,2500,3200,4000,5000,6300}),0)</f>
        <v>2500</v>
      </c>
      <c r="M2995" s="9" t="str">
        <f t="shared" si="231"/>
        <v>T-Section</v>
      </c>
      <c r="N2995" s="9" t="str">
        <f t="shared" si="232"/>
        <v>CU</v>
      </c>
      <c r="O2995" s="13" t="str">
        <f t="shared" si="233"/>
        <v>Tin</v>
      </c>
      <c r="P2995" s="9" t="str">
        <f t="shared" si="234"/>
        <v>Epoxy</v>
      </c>
      <c r="Q2995" s="9" t="str">
        <f t="shared" si="235"/>
        <v>5</v>
      </c>
      <c r="R29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95" s="14" t="str">
        <f>IF(ProjectsDB[[#This Row],[Item Type]]="Straight Plug-In",_xlfn.TEXTJOIN("-",TRUE,M2995&amp;"-"&amp;_xlfn.LET(_xlpm.txt,ProjectsDB[[#This Row],[Assembly]],_xlpm.pos,FIND("SP",_xlpm.txt),_xlpm.pre,LEFT(_xlpm.txt,_xlpm.pos-1),IF(RIGHT(_xlpm.pre,3)="123","3PL",IF(RIGHT(_xlpm.pre,2)="12","2PL",IF(RIGHT(_xlpm.pre,1)="1","1PL","3PL")))),N2995,O2995,P2995,Q2995&amp;"W",R2995),_xlfn.TEXTJOIN("-",TRUE,M2995,N2995,O2995,P2995,Q2995&amp;"W",R2995))</f>
        <v>T-Section-CU-Tin-Epoxy-5W-1</v>
      </c>
      <c r="T2995" s="14" t="str">
        <f>IF(COUNTIF(Cycletime[Element Desc.],ProjectsDB[[#This Row],[Element Desc.]])&gt;0,"Found","Not Found")</f>
        <v>Found</v>
      </c>
    </row>
    <row r="2996" spans="2:20" x14ac:dyDescent="0.25">
      <c r="B2996" s="8" t="s">
        <v>6181</v>
      </c>
      <c r="C2996" s="9" t="s">
        <v>6182</v>
      </c>
      <c r="D2996" s="9" t="s">
        <v>6183</v>
      </c>
      <c r="E2996" s="10">
        <v>1</v>
      </c>
      <c r="F2996" s="9" t="s">
        <v>6127</v>
      </c>
      <c r="G2996" s="9" t="s">
        <v>96</v>
      </c>
      <c r="H2996" s="11"/>
      <c r="I2996" s="12">
        <v>910</v>
      </c>
      <c r="J2996" s="12"/>
      <c r="K2996" s="12"/>
      <c r="L2996" s="12">
        <f t="array" ref="L2996">IFERROR(LOOKUP(2^15,SEARCH({"40A","63A","80A","100A","125A","160A","200A","250A","400A","630A","800A","1000A","1250A","1600A","2000A","2500A","3200A","4000A","5000A","6300A"},UPPER(D2996)),{40,63,80,100,125,160,200,250,400,630,800,1000,1250,1600,2000,2500,3200,4000,5000,6300}),0)</f>
        <v>2500</v>
      </c>
      <c r="M2996" s="9" t="str">
        <f t="shared" si="231"/>
        <v>Straight Feeder</v>
      </c>
      <c r="N2996" s="9" t="str">
        <f t="shared" si="232"/>
        <v>CU</v>
      </c>
      <c r="O2996" s="13" t="str">
        <f t="shared" si="233"/>
        <v>Tin</v>
      </c>
      <c r="P2996" s="9" t="str">
        <f t="shared" si="234"/>
        <v>Epoxy</v>
      </c>
      <c r="Q2996" s="9" t="str">
        <f t="shared" si="235"/>
        <v>5</v>
      </c>
      <c r="R29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96" s="14" t="str">
        <f>IF(ProjectsDB[[#This Row],[Item Type]]="Straight Plug-In",_xlfn.TEXTJOIN("-",TRUE,M2996&amp;"-"&amp;_xlfn.LET(_xlpm.txt,ProjectsDB[[#This Row],[Assembly]],_xlpm.pos,FIND("SP",_xlpm.txt),_xlpm.pre,LEFT(_xlpm.txt,_xlpm.pos-1),IF(RIGHT(_xlpm.pre,3)="123","3PL",IF(RIGHT(_xlpm.pre,2)="12","2PL",IF(RIGHT(_xlpm.pre,1)="1","1PL","3PL")))),N2996,O2996,P2996,Q2996&amp;"W",R2996),_xlfn.TEXTJOIN("-",TRUE,M2996,N2996,O2996,P2996,Q2996&amp;"W",R2996))</f>
        <v>Straight Feeder-CU-Tin-Epoxy-5W-1</v>
      </c>
      <c r="T2996" s="14" t="str">
        <f>IF(COUNTIF(Cycletime[Element Desc.],ProjectsDB[[#This Row],[Element Desc.]])&gt;0,"Found","Not Found")</f>
        <v>Found</v>
      </c>
    </row>
    <row r="2997" spans="2:20" x14ac:dyDescent="0.25">
      <c r="B2997" s="8" t="s">
        <v>6184</v>
      </c>
      <c r="C2997" s="9" t="s">
        <v>6185</v>
      </c>
      <c r="D2997" s="9" t="s">
        <v>6186</v>
      </c>
      <c r="E2997" s="10">
        <v>1</v>
      </c>
      <c r="F2997" s="9" t="s">
        <v>6127</v>
      </c>
      <c r="G2997" s="9" t="s">
        <v>96</v>
      </c>
      <c r="H2997" s="11"/>
      <c r="I2997" s="12">
        <v>1200</v>
      </c>
      <c r="J2997" s="12"/>
      <c r="K2997" s="12"/>
      <c r="L2997" s="12">
        <f t="array" ref="L2997">IFERROR(LOOKUP(2^15,SEARCH({"40A","63A","80A","100A","125A","160A","200A","250A","400A","630A","800A","1000A","1250A","1600A","2000A","2500A","3200A","4000A","5000A","6300A"},UPPER(D2997)),{40,63,80,100,125,160,200,250,400,630,800,1000,1250,1600,2000,2500,3200,4000,5000,6300}),0)</f>
        <v>2500</v>
      </c>
      <c r="M2997" s="9" t="str">
        <f t="shared" si="231"/>
        <v>Straight Plug-In</v>
      </c>
      <c r="N2997" s="9" t="str">
        <f t="shared" si="232"/>
        <v>CU</v>
      </c>
      <c r="O2997" s="13" t="str">
        <f t="shared" si="233"/>
        <v>Tin</v>
      </c>
      <c r="P2997" s="9" t="str">
        <f t="shared" si="234"/>
        <v>Epoxy</v>
      </c>
      <c r="Q2997" s="9" t="str">
        <f t="shared" si="235"/>
        <v>5</v>
      </c>
      <c r="R29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97" s="14" t="str">
        <f>IF(ProjectsDB[[#This Row],[Item Type]]="Straight Plug-In",_xlfn.TEXTJOIN("-",TRUE,M2997&amp;"-"&amp;_xlfn.LET(_xlpm.txt,ProjectsDB[[#This Row],[Assembly]],_xlpm.pos,FIND("SP",_xlpm.txt),_xlpm.pre,LEFT(_xlpm.txt,_xlpm.pos-1),IF(RIGHT(_xlpm.pre,3)="123","3PL",IF(RIGHT(_xlpm.pre,2)="12","2PL",IF(RIGHT(_xlpm.pre,1)="1","1PL","3PL")))),N2997,O2997,P2997,Q2997&amp;"W",R2997),_xlfn.TEXTJOIN("-",TRUE,M2997,N2997,O2997,P2997,Q2997&amp;"W",R2997))</f>
        <v>Straight Plug-In-1PL-CU-Tin-Epoxy-5W-1</v>
      </c>
      <c r="T2997" s="14" t="str">
        <f>IF(COUNTIF(Cycletime[Element Desc.],ProjectsDB[[#This Row],[Element Desc.]])&gt;0,"Found","Not Found")</f>
        <v>Found</v>
      </c>
    </row>
    <row r="2998" spans="2:20" x14ac:dyDescent="0.25">
      <c r="B2998" s="8" t="s">
        <v>6187</v>
      </c>
      <c r="C2998" s="9" t="s">
        <v>6188</v>
      </c>
      <c r="D2998" s="9" t="s">
        <v>6189</v>
      </c>
      <c r="E2998" s="10">
        <v>1</v>
      </c>
      <c r="F2998" s="9" t="s">
        <v>6127</v>
      </c>
      <c r="G2998" s="9" t="s">
        <v>96</v>
      </c>
      <c r="H2998" s="11"/>
      <c r="I2998" s="12">
        <v>1800</v>
      </c>
      <c r="J2998" s="12"/>
      <c r="K2998" s="12"/>
      <c r="L2998" s="12">
        <f t="array" ref="L2998">IFERROR(LOOKUP(2^15,SEARCH({"40A","63A","80A","100A","125A","160A","200A","250A","400A","630A","800A","1000A","1250A","1600A","2000A","2500A","3200A","4000A","5000A","6300A"},UPPER(D2998)),{40,63,80,100,125,160,200,250,400,630,800,1000,1250,1600,2000,2500,3200,4000,5000,6300}),0)</f>
        <v>2500</v>
      </c>
      <c r="M2998" s="9" t="str">
        <f t="shared" si="231"/>
        <v>Straight Feeder</v>
      </c>
      <c r="N2998" s="9" t="str">
        <f t="shared" si="232"/>
        <v>CU</v>
      </c>
      <c r="O2998" s="13" t="str">
        <f t="shared" si="233"/>
        <v>Tin</v>
      </c>
      <c r="P2998" s="9" t="str">
        <f t="shared" si="234"/>
        <v>Epoxy</v>
      </c>
      <c r="Q2998" s="9" t="str">
        <f t="shared" si="235"/>
        <v>5</v>
      </c>
      <c r="R29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98" s="14" t="str">
        <f>IF(ProjectsDB[[#This Row],[Item Type]]="Straight Plug-In",_xlfn.TEXTJOIN("-",TRUE,M2998&amp;"-"&amp;_xlfn.LET(_xlpm.txt,ProjectsDB[[#This Row],[Assembly]],_xlpm.pos,FIND("SP",_xlpm.txt),_xlpm.pre,LEFT(_xlpm.txt,_xlpm.pos-1),IF(RIGHT(_xlpm.pre,3)="123","3PL",IF(RIGHT(_xlpm.pre,2)="12","2PL",IF(RIGHT(_xlpm.pre,1)="1","1PL","3PL")))),N2998,O2998,P2998,Q2998&amp;"W",R2998),_xlfn.TEXTJOIN("-",TRUE,M2998,N2998,O2998,P2998,Q2998&amp;"W",R2998))</f>
        <v>Straight Feeder-CU-Tin-Epoxy-5W-1</v>
      </c>
      <c r="T2998" s="14" t="str">
        <f>IF(COUNTIF(Cycletime[Element Desc.],ProjectsDB[[#This Row],[Element Desc.]])&gt;0,"Found","Not Found")</f>
        <v>Found</v>
      </c>
    </row>
    <row r="2999" spans="2:20" x14ac:dyDescent="0.25">
      <c r="B2999" s="8" t="s">
        <v>6190</v>
      </c>
      <c r="C2999" s="9" t="s">
        <v>6191</v>
      </c>
      <c r="D2999" s="9" t="s">
        <v>6192</v>
      </c>
      <c r="E2999" s="10">
        <v>2</v>
      </c>
      <c r="F2999" s="9" t="s">
        <v>6127</v>
      </c>
      <c r="G2999" s="9" t="s">
        <v>96</v>
      </c>
      <c r="H2999" s="11"/>
      <c r="I2999" s="12">
        <v>2000</v>
      </c>
      <c r="J2999" s="12"/>
      <c r="K2999" s="12"/>
      <c r="L2999" s="12">
        <f t="array" ref="L2999">IFERROR(LOOKUP(2^15,SEARCH({"40A","63A","80A","100A","125A","160A","200A","250A","400A","630A","800A","1000A","1250A","1600A","2000A","2500A","3200A","4000A","5000A","6300A"},UPPER(D2999)),{40,63,80,100,125,160,200,250,400,630,800,1000,1250,1600,2000,2500,3200,4000,5000,6300}),0)</f>
        <v>2500</v>
      </c>
      <c r="M2999" s="9" t="str">
        <f t="shared" si="231"/>
        <v>Straight Feeder</v>
      </c>
      <c r="N2999" s="9" t="str">
        <f t="shared" si="232"/>
        <v>CU</v>
      </c>
      <c r="O2999" s="13" t="str">
        <f t="shared" si="233"/>
        <v>Tin</v>
      </c>
      <c r="P2999" s="9" t="str">
        <f t="shared" si="234"/>
        <v>Epoxy</v>
      </c>
      <c r="Q2999" s="9" t="str">
        <f t="shared" si="235"/>
        <v>5</v>
      </c>
      <c r="R29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2999" s="14" t="str">
        <f>IF(ProjectsDB[[#This Row],[Item Type]]="Straight Plug-In",_xlfn.TEXTJOIN("-",TRUE,M2999&amp;"-"&amp;_xlfn.LET(_xlpm.txt,ProjectsDB[[#This Row],[Assembly]],_xlpm.pos,FIND("SP",_xlpm.txt),_xlpm.pre,LEFT(_xlpm.txt,_xlpm.pos-1),IF(RIGHT(_xlpm.pre,3)="123","3PL",IF(RIGHT(_xlpm.pre,2)="12","2PL",IF(RIGHT(_xlpm.pre,1)="1","1PL","3PL")))),N2999,O2999,P2999,Q2999&amp;"W",R2999),_xlfn.TEXTJOIN("-",TRUE,M2999,N2999,O2999,P2999,Q2999&amp;"W",R2999))</f>
        <v>Straight Feeder-CU-Tin-Epoxy-5W-1</v>
      </c>
      <c r="T2999" s="14" t="str">
        <f>IF(COUNTIF(Cycletime[Element Desc.],ProjectsDB[[#This Row],[Element Desc.]])&gt;0,"Found","Not Found")</f>
        <v>Found</v>
      </c>
    </row>
    <row r="3000" spans="2:20" x14ac:dyDescent="0.25">
      <c r="B3000" s="8" t="s">
        <v>6193</v>
      </c>
      <c r="C3000" s="9" t="s">
        <v>6194</v>
      </c>
      <c r="D3000" s="9" t="s">
        <v>6195</v>
      </c>
      <c r="E3000" s="10">
        <v>1</v>
      </c>
      <c r="F3000" s="9" t="s">
        <v>6127</v>
      </c>
      <c r="G3000" s="9" t="s">
        <v>96</v>
      </c>
      <c r="H3000" s="11"/>
      <c r="I3000" s="12">
        <v>1400</v>
      </c>
      <c r="J3000" s="12"/>
      <c r="K3000" s="12"/>
      <c r="L3000" s="12">
        <f t="array" ref="L3000">IFERROR(LOOKUP(2^15,SEARCH({"40A","63A","80A","100A","125A","160A","200A","250A","400A","630A","800A","1000A","1250A","1600A","2000A","2500A","3200A","4000A","5000A","6300A"},UPPER(D3000)),{40,63,80,100,125,160,200,250,400,630,800,1000,1250,1600,2000,2500,3200,4000,5000,6300}),0)</f>
        <v>2500</v>
      </c>
      <c r="M3000" s="9" t="str">
        <f t="shared" si="231"/>
        <v>Straight Feeder</v>
      </c>
      <c r="N3000" s="9" t="str">
        <f t="shared" si="232"/>
        <v>CU</v>
      </c>
      <c r="O3000" s="13" t="str">
        <f t="shared" si="233"/>
        <v>Tin</v>
      </c>
      <c r="P3000" s="9" t="str">
        <f t="shared" si="234"/>
        <v>Epoxy</v>
      </c>
      <c r="Q3000" s="9" t="str">
        <f t="shared" si="235"/>
        <v>5</v>
      </c>
      <c r="R30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00" s="14" t="str">
        <f>IF(ProjectsDB[[#This Row],[Item Type]]="Straight Plug-In",_xlfn.TEXTJOIN("-",TRUE,M3000&amp;"-"&amp;_xlfn.LET(_xlpm.txt,ProjectsDB[[#This Row],[Assembly]],_xlpm.pos,FIND("SP",_xlpm.txt),_xlpm.pre,LEFT(_xlpm.txt,_xlpm.pos-1),IF(RIGHT(_xlpm.pre,3)="123","3PL",IF(RIGHT(_xlpm.pre,2)="12","2PL",IF(RIGHT(_xlpm.pre,1)="1","1PL","3PL")))),N3000,O3000,P3000,Q3000&amp;"W",R3000),_xlfn.TEXTJOIN("-",TRUE,M3000,N3000,O3000,P3000,Q3000&amp;"W",R3000))</f>
        <v>Straight Feeder-CU-Tin-Epoxy-5W-1</v>
      </c>
      <c r="T3000" s="14" t="str">
        <f>IF(COUNTIF(Cycletime[Element Desc.],ProjectsDB[[#This Row],[Element Desc.]])&gt;0,"Found","Not Found")</f>
        <v>Found</v>
      </c>
    </row>
    <row r="3001" spans="2:20" x14ac:dyDescent="0.25">
      <c r="B3001" s="8" t="s">
        <v>6196</v>
      </c>
      <c r="C3001" s="9" t="s">
        <v>6197</v>
      </c>
      <c r="D3001" s="9" t="s">
        <v>6198</v>
      </c>
      <c r="E3001" s="10">
        <v>5</v>
      </c>
      <c r="F3001" s="9" t="s">
        <v>6127</v>
      </c>
      <c r="G3001" s="9" t="s">
        <v>96</v>
      </c>
      <c r="H3001" s="11"/>
      <c r="I3001" s="12">
        <v>1100</v>
      </c>
      <c r="J3001" s="12"/>
      <c r="K3001" s="12"/>
      <c r="L3001" s="12">
        <f t="array" ref="L3001">IFERROR(LOOKUP(2^15,SEARCH({"40A","63A","80A","100A","125A","160A","200A","250A","400A","630A","800A","1000A","1250A","1600A","2000A","2500A","3200A","4000A","5000A","6300A"},UPPER(D3001)),{40,63,80,100,125,160,200,250,400,630,800,1000,1250,1600,2000,2500,3200,4000,5000,6300}),0)</f>
        <v>2500</v>
      </c>
      <c r="M3001" s="9" t="str">
        <f t="shared" si="231"/>
        <v>Straight Feeder</v>
      </c>
      <c r="N3001" s="9" t="str">
        <f t="shared" si="232"/>
        <v>CU</v>
      </c>
      <c r="O3001" s="13" t="str">
        <f t="shared" si="233"/>
        <v>Tin</v>
      </c>
      <c r="P3001" s="9" t="str">
        <f t="shared" si="234"/>
        <v>Epoxy</v>
      </c>
      <c r="Q3001" s="9" t="str">
        <f t="shared" si="235"/>
        <v>5</v>
      </c>
      <c r="R30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01" s="14" t="str">
        <f>IF(ProjectsDB[[#This Row],[Item Type]]="Straight Plug-In",_xlfn.TEXTJOIN("-",TRUE,M3001&amp;"-"&amp;_xlfn.LET(_xlpm.txt,ProjectsDB[[#This Row],[Assembly]],_xlpm.pos,FIND("SP",_xlpm.txt),_xlpm.pre,LEFT(_xlpm.txt,_xlpm.pos-1),IF(RIGHT(_xlpm.pre,3)="123","3PL",IF(RIGHT(_xlpm.pre,2)="12","2PL",IF(RIGHT(_xlpm.pre,1)="1","1PL","3PL")))),N3001,O3001,P3001,Q3001&amp;"W",R3001),_xlfn.TEXTJOIN("-",TRUE,M3001,N3001,O3001,P3001,Q3001&amp;"W",R3001))</f>
        <v>Straight Feeder-CU-Tin-Epoxy-5W-1</v>
      </c>
      <c r="T3001" s="14" t="str">
        <f>IF(COUNTIF(Cycletime[Element Desc.],ProjectsDB[[#This Row],[Element Desc.]])&gt;0,"Found","Not Found")</f>
        <v>Found</v>
      </c>
    </row>
    <row r="3002" spans="2:20" x14ac:dyDescent="0.25">
      <c r="B3002" s="8" t="s">
        <v>6199</v>
      </c>
      <c r="C3002" s="9" t="s">
        <v>6200</v>
      </c>
      <c r="D3002" s="9" t="s">
        <v>6201</v>
      </c>
      <c r="E3002" s="10">
        <v>1</v>
      </c>
      <c r="F3002" s="9" t="s">
        <v>6127</v>
      </c>
      <c r="G3002" s="9" t="s">
        <v>96</v>
      </c>
      <c r="H3002" s="11"/>
      <c r="I3002" s="12">
        <v>1200</v>
      </c>
      <c r="J3002" s="12"/>
      <c r="K3002" s="12"/>
      <c r="L3002" s="12">
        <f t="array" ref="L3002">IFERROR(LOOKUP(2^15,SEARCH({"40A","63A","80A","100A","125A","160A","200A","250A","400A","630A","800A","1000A","1250A","1600A","2000A","2500A","3200A","4000A","5000A","6300A"},UPPER(D3002)),{40,63,80,100,125,160,200,250,400,630,800,1000,1250,1600,2000,2500,3200,4000,5000,6300}),0)</f>
        <v>2500</v>
      </c>
      <c r="M3002" s="9" t="str">
        <f t="shared" si="231"/>
        <v>Straight Feeder</v>
      </c>
      <c r="N3002" s="9" t="str">
        <f t="shared" si="232"/>
        <v>CU</v>
      </c>
      <c r="O3002" s="13" t="str">
        <f t="shared" si="233"/>
        <v>Tin</v>
      </c>
      <c r="P3002" s="9" t="str">
        <f t="shared" si="234"/>
        <v>Epoxy</v>
      </c>
      <c r="Q3002" s="9" t="str">
        <f t="shared" si="235"/>
        <v>5</v>
      </c>
      <c r="R30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02" s="14" t="str">
        <f>IF(ProjectsDB[[#This Row],[Item Type]]="Straight Plug-In",_xlfn.TEXTJOIN("-",TRUE,M3002&amp;"-"&amp;_xlfn.LET(_xlpm.txt,ProjectsDB[[#This Row],[Assembly]],_xlpm.pos,FIND("SP",_xlpm.txt),_xlpm.pre,LEFT(_xlpm.txt,_xlpm.pos-1),IF(RIGHT(_xlpm.pre,3)="123","3PL",IF(RIGHT(_xlpm.pre,2)="12","2PL",IF(RIGHT(_xlpm.pre,1)="1","1PL","3PL")))),N3002,O3002,P3002,Q3002&amp;"W",R3002),_xlfn.TEXTJOIN("-",TRUE,M3002,N3002,O3002,P3002,Q3002&amp;"W",R3002))</f>
        <v>Straight Feeder-CU-Tin-Epoxy-5W-1</v>
      </c>
      <c r="T3002" s="14" t="str">
        <f>IF(COUNTIF(Cycletime[Element Desc.],ProjectsDB[[#This Row],[Element Desc.]])&gt;0,"Found","Not Found")</f>
        <v>Found</v>
      </c>
    </row>
    <row r="3003" spans="2:20" x14ac:dyDescent="0.25">
      <c r="B3003" s="8" t="s">
        <v>6202</v>
      </c>
      <c r="C3003" s="9" t="s">
        <v>6203</v>
      </c>
      <c r="D3003" s="9" t="s">
        <v>6204</v>
      </c>
      <c r="E3003" s="10">
        <v>1</v>
      </c>
      <c r="F3003" s="9" t="s">
        <v>6127</v>
      </c>
      <c r="G3003" s="9" t="s">
        <v>96</v>
      </c>
      <c r="H3003" s="11"/>
      <c r="I3003" s="12">
        <v>400</v>
      </c>
      <c r="J3003" s="12"/>
      <c r="K3003" s="12"/>
      <c r="L3003" s="12">
        <f t="array" ref="L3003">IFERROR(LOOKUP(2^15,SEARCH({"40A","63A","80A","100A","125A","160A","200A","250A","400A","630A","800A","1000A","1250A","1600A","2000A","2500A","3200A","4000A","5000A","6300A"},UPPER(D3003)),{40,63,80,100,125,160,200,250,400,630,800,1000,1250,1600,2000,2500,3200,4000,5000,6300}),0)</f>
        <v>2500</v>
      </c>
      <c r="M3003" s="9" t="str">
        <f t="shared" si="231"/>
        <v>Straight Feeder</v>
      </c>
      <c r="N3003" s="9" t="str">
        <f t="shared" si="232"/>
        <v>CU</v>
      </c>
      <c r="O3003" s="13" t="str">
        <f t="shared" si="233"/>
        <v>Tin</v>
      </c>
      <c r="P3003" s="9" t="str">
        <f t="shared" si="234"/>
        <v>Epoxy</v>
      </c>
      <c r="Q3003" s="9" t="str">
        <f t="shared" si="235"/>
        <v>5</v>
      </c>
      <c r="R30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03" s="14" t="str">
        <f>IF(ProjectsDB[[#This Row],[Item Type]]="Straight Plug-In",_xlfn.TEXTJOIN("-",TRUE,M3003&amp;"-"&amp;_xlfn.LET(_xlpm.txt,ProjectsDB[[#This Row],[Assembly]],_xlpm.pos,FIND("SP",_xlpm.txt),_xlpm.pre,LEFT(_xlpm.txt,_xlpm.pos-1),IF(RIGHT(_xlpm.pre,3)="123","3PL",IF(RIGHT(_xlpm.pre,2)="12","2PL",IF(RIGHT(_xlpm.pre,1)="1","1PL","3PL")))),N3003,O3003,P3003,Q3003&amp;"W",R3003),_xlfn.TEXTJOIN("-",TRUE,M3003,N3003,O3003,P3003,Q3003&amp;"W",R3003))</f>
        <v>Straight Feeder-CU-Tin-Epoxy-5W-1</v>
      </c>
      <c r="T3003" s="14" t="str">
        <f>IF(COUNTIF(Cycletime[Element Desc.],ProjectsDB[[#This Row],[Element Desc.]])&gt;0,"Found","Not Found")</f>
        <v>Found</v>
      </c>
    </row>
    <row r="3004" spans="2:20" x14ac:dyDescent="0.25">
      <c r="B3004" s="8" t="s">
        <v>6205</v>
      </c>
      <c r="C3004" s="9" t="s">
        <v>4976</v>
      </c>
      <c r="D3004" s="9" t="s">
        <v>4977</v>
      </c>
      <c r="E3004" s="10">
        <v>2</v>
      </c>
      <c r="F3004" s="9" t="s">
        <v>6127</v>
      </c>
      <c r="G3004" s="9" t="s">
        <v>96</v>
      </c>
      <c r="H3004" s="11"/>
      <c r="I3004" s="12">
        <v>370</v>
      </c>
      <c r="J3004" s="12">
        <v>370</v>
      </c>
      <c r="K3004" s="12"/>
      <c r="L3004" s="12">
        <f t="array" ref="L3004">IFERROR(LOOKUP(2^15,SEARCH({"40A","63A","80A","100A","125A","160A","200A","250A","400A","630A","800A","1000A","1250A","1600A","2000A","2500A","3200A","4000A","5000A","6300A"},UPPER(D3004)),{40,63,80,100,125,160,200,250,400,630,800,1000,1250,1600,2000,2500,3200,4000,5000,6300}),0)</f>
        <v>2500</v>
      </c>
      <c r="M3004" s="9" t="str">
        <f t="shared" si="231"/>
        <v>Elbow Edge</v>
      </c>
      <c r="N3004" s="9" t="str">
        <f t="shared" si="232"/>
        <v>CU</v>
      </c>
      <c r="O3004" s="13" t="str">
        <f t="shared" si="233"/>
        <v>Tin</v>
      </c>
      <c r="P3004" s="9" t="str">
        <f t="shared" si="234"/>
        <v>Epoxy</v>
      </c>
      <c r="Q3004" s="9" t="str">
        <f t="shared" si="235"/>
        <v>5</v>
      </c>
      <c r="R30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04" s="14" t="str">
        <f>IF(ProjectsDB[[#This Row],[Item Type]]="Straight Plug-In",_xlfn.TEXTJOIN("-",TRUE,M3004&amp;"-"&amp;_xlfn.LET(_xlpm.txt,ProjectsDB[[#This Row],[Assembly]],_xlpm.pos,FIND("SP",_xlpm.txt),_xlpm.pre,LEFT(_xlpm.txt,_xlpm.pos-1),IF(RIGHT(_xlpm.pre,3)="123","3PL",IF(RIGHT(_xlpm.pre,2)="12","2PL",IF(RIGHT(_xlpm.pre,1)="1","1PL","3PL")))),N3004,O3004,P3004,Q3004&amp;"W",R3004),_xlfn.TEXTJOIN("-",TRUE,M3004,N3004,O3004,P3004,Q3004&amp;"W",R3004))</f>
        <v>Elbow Edge-CU-Tin-Epoxy-5W-1</v>
      </c>
      <c r="T3004" s="14" t="str">
        <f>IF(COUNTIF(Cycletime[Element Desc.],ProjectsDB[[#This Row],[Element Desc.]])&gt;0,"Found","Not Found")</f>
        <v>Found</v>
      </c>
    </row>
    <row r="3005" spans="2:20" x14ac:dyDescent="0.25">
      <c r="B3005" s="8" t="s">
        <v>6206</v>
      </c>
      <c r="C3005" s="9" t="s">
        <v>6207</v>
      </c>
      <c r="D3005" s="9" t="s">
        <v>6208</v>
      </c>
      <c r="E3005" s="10">
        <v>1</v>
      </c>
      <c r="F3005" s="9" t="s">
        <v>6127</v>
      </c>
      <c r="G3005" s="9" t="s">
        <v>96</v>
      </c>
      <c r="H3005" s="11"/>
      <c r="I3005" s="12">
        <v>300</v>
      </c>
      <c r="J3005" s="12">
        <v>300</v>
      </c>
      <c r="K3005" s="12"/>
      <c r="L3005" s="12">
        <f t="array" ref="L3005">IFERROR(LOOKUP(2^15,SEARCH({"40A","63A","80A","100A","125A","160A","200A","250A","400A","630A","800A","1000A","1250A","1600A","2000A","2500A","3200A","4000A","5000A","6300A"},UPPER(D3005)),{40,63,80,100,125,160,200,250,400,630,800,1000,1250,1600,2000,2500,3200,4000,5000,6300}),0)</f>
        <v>2500</v>
      </c>
      <c r="M3005" s="9" t="str">
        <f t="shared" si="231"/>
        <v>Elbow Flat</v>
      </c>
      <c r="N3005" s="9" t="str">
        <f t="shared" si="232"/>
        <v>CU</v>
      </c>
      <c r="O3005" s="13" t="str">
        <f t="shared" si="233"/>
        <v>Tin</v>
      </c>
      <c r="P3005" s="9" t="str">
        <f t="shared" si="234"/>
        <v>Epoxy</v>
      </c>
      <c r="Q3005" s="9" t="str">
        <f t="shared" si="235"/>
        <v>5</v>
      </c>
      <c r="R30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05" s="14" t="str">
        <f>IF(ProjectsDB[[#This Row],[Item Type]]="Straight Plug-In",_xlfn.TEXTJOIN("-",TRUE,M3005&amp;"-"&amp;_xlfn.LET(_xlpm.txt,ProjectsDB[[#This Row],[Assembly]],_xlpm.pos,FIND("SP",_xlpm.txt),_xlpm.pre,LEFT(_xlpm.txt,_xlpm.pos-1),IF(RIGHT(_xlpm.pre,3)="123","3PL",IF(RIGHT(_xlpm.pre,2)="12","2PL",IF(RIGHT(_xlpm.pre,1)="1","1PL","3PL")))),N3005,O3005,P3005,Q3005&amp;"W",R3005),_xlfn.TEXTJOIN("-",TRUE,M3005,N3005,O3005,P3005,Q3005&amp;"W",R3005))</f>
        <v>Elbow Flat-CU-Tin-Epoxy-5W-1</v>
      </c>
      <c r="T3005" s="14" t="str">
        <f>IF(COUNTIF(Cycletime[Element Desc.],ProjectsDB[[#This Row],[Element Desc.]])&gt;0,"Found","Not Found")</f>
        <v>Found</v>
      </c>
    </row>
    <row r="3006" spans="2:20" x14ac:dyDescent="0.25">
      <c r="B3006" s="8" t="s">
        <v>6209</v>
      </c>
      <c r="C3006" s="9" t="s">
        <v>6210</v>
      </c>
      <c r="D3006" s="9" t="s">
        <v>6211</v>
      </c>
      <c r="E3006" s="10">
        <v>1</v>
      </c>
      <c r="F3006" s="9" t="s">
        <v>6127</v>
      </c>
      <c r="G3006" s="9" t="s">
        <v>96</v>
      </c>
      <c r="H3006" s="11"/>
      <c r="I3006" s="12">
        <v>370</v>
      </c>
      <c r="J3006" s="12">
        <v>370</v>
      </c>
      <c r="K3006" s="12">
        <v>370</v>
      </c>
      <c r="L3006" s="12">
        <f t="array" ref="L3006">IFERROR(LOOKUP(2^15,SEARCH({"40A","63A","80A","100A","125A","160A","200A","250A","400A","630A","800A","1000A","1250A","1600A","2000A","2500A","3200A","4000A","5000A","6300A"},UPPER(D3006)),{40,63,80,100,125,160,200,250,400,630,800,1000,1250,1600,2000,2500,3200,4000,5000,6300}),0)</f>
        <v>2500</v>
      </c>
      <c r="M3006" s="9" t="str">
        <f t="shared" si="231"/>
        <v>T-Section</v>
      </c>
      <c r="N3006" s="9" t="str">
        <f t="shared" si="232"/>
        <v>CU</v>
      </c>
      <c r="O3006" s="13" t="str">
        <f t="shared" si="233"/>
        <v>Tin</v>
      </c>
      <c r="P3006" s="9" t="str">
        <f t="shared" si="234"/>
        <v>Epoxy</v>
      </c>
      <c r="Q3006" s="9" t="str">
        <f t="shared" si="235"/>
        <v>5</v>
      </c>
      <c r="R30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06" s="14" t="str">
        <f>IF(ProjectsDB[[#This Row],[Item Type]]="Straight Plug-In",_xlfn.TEXTJOIN("-",TRUE,M3006&amp;"-"&amp;_xlfn.LET(_xlpm.txt,ProjectsDB[[#This Row],[Assembly]],_xlpm.pos,FIND("SP",_xlpm.txt),_xlpm.pre,LEFT(_xlpm.txt,_xlpm.pos-1),IF(RIGHT(_xlpm.pre,3)="123","3PL",IF(RIGHT(_xlpm.pre,2)="12","2PL",IF(RIGHT(_xlpm.pre,1)="1","1PL","3PL")))),N3006,O3006,P3006,Q3006&amp;"W",R3006),_xlfn.TEXTJOIN("-",TRUE,M3006,N3006,O3006,P3006,Q3006&amp;"W",R3006))</f>
        <v>T-Section-CU-Tin-Epoxy-5W-1</v>
      </c>
      <c r="T3006" s="14" t="str">
        <f>IF(COUNTIF(Cycletime[Element Desc.],ProjectsDB[[#This Row],[Element Desc.]])&gt;0,"Found","Not Found")</f>
        <v>Found</v>
      </c>
    </row>
    <row r="3007" spans="2:20" x14ac:dyDescent="0.25">
      <c r="B3007" s="8" t="s">
        <v>6212</v>
      </c>
      <c r="C3007" s="9" t="s">
        <v>6213</v>
      </c>
      <c r="D3007" s="9" t="s">
        <v>6214</v>
      </c>
      <c r="E3007" s="10">
        <v>1</v>
      </c>
      <c r="F3007" s="9" t="s">
        <v>6127</v>
      </c>
      <c r="G3007" s="9" t="s">
        <v>96</v>
      </c>
      <c r="H3007" s="11"/>
      <c r="I3007" s="12"/>
      <c r="J3007" s="12"/>
      <c r="K3007" s="12"/>
      <c r="L3007" s="12">
        <f t="array" ref="L3007">IFERROR(LOOKUP(2^15,SEARCH({"40A","63A","80A","100A","125A","160A","200A","250A","400A","630A","800A","1000A","1250A","1600A","2000A","2500A","3200A","4000A","5000A","6300A"},UPPER(D3007)),{40,63,80,100,125,160,200,250,400,630,800,1000,1250,1600,2000,2500,3200,4000,5000,6300}),0)</f>
        <v>2500</v>
      </c>
      <c r="M3007" s="9" t="str">
        <f t="shared" si="231"/>
        <v>End Cap</v>
      </c>
      <c r="N3007" s="9" t="str">
        <f t="shared" si="232"/>
        <v>CU</v>
      </c>
      <c r="O3007" s="13" t="str">
        <f t="shared" si="233"/>
        <v>None</v>
      </c>
      <c r="P3007" s="9" t="str">
        <f t="shared" si="234"/>
        <v>None</v>
      </c>
      <c r="Q3007" s="9" t="str">
        <f t="shared" si="235"/>
        <v>0</v>
      </c>
      <c r="R30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07" s="14" t="str">
        <f>IF(ProjectsDB[[#This Row],[Item Type]]="Straight Plug-In",_xlfn.TEXTJOIN("-",TRUE,M3007&amp;"-"&amp;_xlfn.LET(_xlpm.txt,ProjectsDB[[#This Row],[Assembly]],_xlpm.pos,FIND("SP",_xlpm.txt),_xlpm.pre,LEFT(_xlpm.txt,_xlpm.pos-1),IF(RIGHT(_xlpm.pre,3)="123","3PL",IF(RIGHT(_xlpm.pre,2)="12","2PL",IF(RIGHT(_xlpm.pre,1)="1","1PL","3PL")))),N3007,O3007,P3007,Q3007&amp;"W",R3007),_xlfn.TEXTJOIN("-",TRUE,M3007,N3007,O3007,P3007,Q3007&amp;"W",R3007))</f>
        <v>End Cap-CU-None-None-0W-1</v>
      </c>
      <c r="T3007" s="14" t="str">
        <f>IF(COUNTIF(Cycletime[Element Desc.],ProjectsDB[[#This Row],[Element Desc.]])&gt;0,"Found","Not Found")</f>
        <v>Found</v>
      </c>
    </row>
    <row r="3008" spans="2:20" x14ac:dyDescent="0.25">
      <c r="B3008" s="8" t="s">
        <v>6215</v>
      </c>
      <c r="C3008" s="9" t="s">
        <v>1370</v>
      </c>
      <c r="D3008" s="9" t="s">
        <v>1371</v>
      </c>
      <c r="E3008" s="10">
        <v>10</v>
      </c>
      <c r="F3008" s="9" t="s">
        <v>6127</v>
      </c>
      <c r="G3008" s="9" t="s">
        <v>96</v>
      </c>
      <c r="H3008" s="11"/>
      <c r="I3008" s="12">
        <v>100</v>
      </c>
      <c r="J3008" s="12"/>
      <c r="K3008" s="12"/>
      <c r="L3008" s="12">
        <f t="array" ref="L3008">IFERROR(LOOKUP(2^15,SEARCH({"40A","63A","80A","100A","125A","160A","200A","250A","400A","630A","800A","1000A","1250A","1600A","2000A","2500A","3200A","4000A","5000A","6300A"},UPPER(D3008)),{40,63,80,100,125,160,200,250,400,630,800,1000,1250,1600,2000,2500,3200,4000,5000,6300}),0)</f>
        <v>0</v>
      </c>
      <c r="M3008" s="9" t="str">
        <f t="shared" si="231"/>
        <v>Hanger Support</v>
      </c>
      <c r="N3008" s="9" t="str">
        <f t="shared" si="232"/>
        <v>SH</v>
      </c>
      <c r="O3008" s="13" t="str">
        <f t="shared" si="233"/>
        <v>None</v>
      </c>
      <c r="P3008" s="9" t="str">
        <f t="shared" si="234"/>
        <v>None</v>
      </c>
      <c r="Q3008" s="9" t="str">
        <f t="shared" si="235"/>
        <v>0</v>
      </c>
      <c r="R30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008" s="14" t="str">
        <f>IF(ProjectsDB[[#This Row],[Item Type]]="Straight Plug-In",_xlfn.TEXTJOIN("-",TRUE,M3008&amp;"-"&amp;_xlfn.LET(_xlpm.txt,ProjectsDB[[#This Row],[Assembly]],_xlpm.pos,FIND("SP",_xlpm.txt),_xlpm.pre,LEFT(_xlpm.txt,_xlpm.pos-1),IF(RIGHT(_xlpm.pre,3)="123","3PL",IF(RIGHT(_xlpm.pre,2)="12","2PL",IF(RIGHT(_xlpm.pre,1)="1","1PL","3PL")))),N3008,O3008,P3008,Q3008&amp;"W",R3008),_xlfn.TEXTJOIN("-",TRUE,M3008,N3008,O3008,P3008,Q3008&amp;"W",R3008))</f>
        <v>Hanger Support-SH-None-None-0W-0</v>
      </c>
      <c r="T3008" s="14" t="str">
        <f>IF(COUNTIF(Cycletime[Element Desc.],ProjectsDB[[#This Row],[Element Desc.]])&gt;0,"Found","Not Found")</f>
        <v>Found</v>
      </c>
    </row>
    <row r="3009" spans="2:20" x14ac:dyDescent="0.25">
      <c r="B3009" s="8" t="s">
        <v>6216</v>
      </c>
      <c r="C3009" s="9" t="s">
        <v>6217</v>
      </c>
      <c r="D3009" s="9" t="s">
        <v>4961</v>
      </c>
      <c r="E3009" s="10">
        <v>33</v>
      </c>
      <c r="F3009" s="9" t="s">
        <v>6127</v>
      </c>
      <c r="G3009" s="9" t="s">
        <v>96</v>
      </c>
      <c r="H3009" s="11"/>
      <c r="I3009" s="12"/>
      <c r="J3009" s="12"/>
      <c r="K3009" s="12"/>
      <c r="L3009" s="12">
        <f t="array" ref="L3009">IFERROR(LOOKUP(2^15,SEARCH({"40A","63A","80A","100A","125A","160A","200A","250A","400A","630A","800A","1000A","1250A","1600A","2000A","2500A","3200A","4000A","5000A","6300A"},UPPER(D3009)),{40,63,80,100,125,160,200,250,400,630,800,1000,1250,1600,2000,2500,3200,4000,5000,6300}),0)</f>
        <v>2500</v>
      </c>
      <c r="M3009" s="9" t="str">
        <f t="shared" si="231"/>
        <v>Joint Pack</v>
      </c>
      <c r="N3009" s="9" t="str">
        <f t="shared" si="232"/>
        <v>CU</v>
      </c>
      <c r="O3009" s="13" t="str">
        <f t="shared" si="233"/>
        <v>Tin</v>
      </c>
      <c r="P3009" s="9" t="str">
        <f t="shared" si="234"/>
        <v>None</v>
      </c>
      <c r="Q3009" s="9" t="str">
        <f t="shared" si="235"/>
        <v>5</v>
      </c>
      <c r="R30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09" s="14" t="str">
        <f>IF(ProjectsDB[[#This Row],[Item Type]]="Straight Plug-In",_xlfn.TEXTJOIN("-",TRUE,M3009&amp;"-"&amp;_xlfn.LET(_xlpm.txt,ProjectsDB[[#This Row],[Assembly]],_xlpm.pos,FIND("SP",_xlpm.txt),_xlpm.pre,LEFT(_xlpm.txt,_xlpm.pos-1),IF(RIGHT(_xlpm.pre,3)="123","3PL",IF(RIGHT(_xlpm.pre,2)="12","2PL",IF(RIGHT(_xlpm.pre,1)="1","1PL","3PL")))),N3009,O3009,P3009,Q3009&amp;"W",R3009),_xlfn.TEXTJOIN("-",TRUE,M3009,N3009,O3009,P3009,Q3009&amp;"W",R3009))</f>
        <v>Joint Pack-CU-Tin-None-5W-1</v>
      </c>
      <c r="T3009" s="14" t="str">
        <f>IF(COUNTIF(Cycletime[Element Desc.],ProjectsDB[[#This Row],[Element Desc.]])&gt;0,"Found","Not Found")</f>
        <v>Found</v>
      </c>
    </row>
    <row r="3010" spans="2:20" x14ac:dyDescent="0.25">
      <c r="B3010" s="8" t="s">
        <v>6218</v>
      </c>
      <c r="C3010" s="9" t="s">
        <v>5070</v>
      </c>
      <c r="D3010" s="9" t="s">
        <v>5071</v>
      </c>
      <c r="E3010" s="10">
        <v>8</v>
      </c>
      <c r="F3010" s="9" t="s">
        <v>6127</v>
      </c>
      <c r="G3010" s="9" t="s">
        <v>96</v>
      </c>
      <c r="H3010" s="11"/>
      <c r="I3010" s="12"/>
      <c r="J3010" s="12"/>
      <c r="K3010" s="12"/>
      <c r="L3010" s="12">
        <f t="array" ref="L3010">IFERROR(LOOKUP(2^15,SEARCH({"40A","63A","80A","100A","125A","160A","200A","250A","400A","630A","800A","1000A","1250A","1600A","2000A","2500A","3200A","4000A","5000A","6300A"},UPPER(D3010)),{40,63,80,100,125,160,200,250,400,630,800,1000,1250,1600,2000,2500,3200,4000,5000,6300}),0)</f>
        <v>0</v>
      </c>
      <c r="M3010" s="9" t="str">
        <f t="shared" si="231"/>
        <v>Joint Pack Cover</v>
      </c>
      <c r="N3010" s="9" t="str">
        <f t="shared" si="232"/>
        <v>CU</v>
      </c>
      <c r="O3010" s="13" t="str">
        <f t="shared" si="233"/>
        <v>None</v>
      </c>
      <c r="P3010" s="9" t="str">
        <f t="shared" si="234"/>
        <v>None</v>
      </c>
      <c r="Q3010" s="9" t="str">
        <f t="shared" si="235"/>
        <v>0</v>
      </c>
      <c r="R30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10" s="14" t="str">
        <f>IF(ProjectsDB[[#This Row],[Item Type]]="Straight Plug-In",_xlfn.TEXTJOIN("-",TRUE,M3010&amp;"-"&amp;_xlfn.LET(_xlpm.txt,ProjectsDB[[#This Row],[Assembly]],_xlpm.pos,FIND("SP",_xlpm.txt),_xlpm.pre,LEFT(_xlpm.txt,_xlpm.pos-1),IF(RIGHT(_xlpm.pre,3)="123","3PL",IF(RIGHT(_xlpm.pre,2)="12","2PL",IF(RIGHT(_xlpm.pre,1)="1","1PL","3PL")))),N3010,O3010,P3010,Q3010&amp;"W",R3010),_xlfn.TEXTJOIN("-",TRUE,M3010,N3010,O3010,P3010,Q3010&amp;"W",R3010))</f>
        <v>Joint Pack Cover-CU-None-None-0W-1</v>
      </c>
      <c r="T3010" s="14" t="str">
        <f>IF(COUNTIF(Cycletime[Element Desc.],ProjectsDB[[#This Row],[Element Desc.]])&gt;0,"Found","Not Found")</f>
        <v>Found</v>
      </c>
    </row>
    <row r="3011" spans="2:20" x14ac:dyDescent="0.25">
      <c r="B3011" s="8" t="s">
        <v>6219</v>
      </c>
      <c r="C3011" s="9" t="s">
        <v>6220</v>
      </c>
      <c r="D3011" s="9" t="s">
        <v>6221</v>
      </c>
      <c r="E3011" s="10">
        <v>1</v>
      </c>
      <c r="F3011" s="9" t="s">
        <v>6127</v>
      </c>
      <c r="G3011" s="9" t="s">
        <v>96</v>
      </c>
      <c r="H3011" s="11"/>
      <c r="I3011" s="12">
        <v>300</v>
      </c>
      <c r="J3011" s="12">
        <v>300</v>
      </c>
      <c r="K3011" s="12">
        <v>300</v>
      </c>
      <c r="L3011" s="12">
        <f t="array" ref="L3011">IFERROR(LOOKUP(2^15,SEARCH({"40A","63A","80A","100A","125A","160A","200A","250A","400A","630A","800A","1000A","1250A","1600A","2000A","2500A","3200A","4000A","5000A","6300A"},UPPER(D3011)),{40,63,80,100,125,160,200,250,400,630,800,1000,1250,1600,2000,2500,3200,4000,5000,6300}),0)</f>
        <v>2500</v>
      </c>
      <c r="M3011" s="9" t="str">
        <f t="shared" si="231"/>
        <v>Z-Unit Flat</v>
      </c>
      <c r="N3011" s="9" t="str">
        <f t="shared" si="232"/>
        <v>CU</v>
      </c>
      <c r="O3011" s="13" t="str">
        <f t="shared" si="233"/>
        <v>Tin</v>
      </c>
      <c r="P3011" s="9" t="str">
        <f t="shared" si="234"/>
        <v>Epoxy</v>
      </c>
      <c r="Q3011" s="9" t="str">
        <f t="shared" si="235"/>
        <v>5</v>
      </c>
      <c r="R30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11" s="14" t="str">
        <f>IF(ProjectsDB[[#This Row],[Item Type]]="Straight Plug-In",_xlfn.TEXTJOIN("-",TRUE,M3011&amp;"-"&amp;_xlfn.LET(_xlpm.txt,ProjectsDB[[#This Row],[Assembly]],_xlpm.pos,FIND("SP",_xlpm.txt),_xlpm.pre,LEFT(_xlpm.txt,_xlpm.pos-1),IF(RIGHT(_xlpm.pre,3)="123","3PL",IF(RIGHT(_xlpm.pre,2)="12","2PL",IF(RIGHT(_xlpm.pre,1)="1","1PL","3PL")))),N3011,O3011,P3011,Q3011&amp;"W",R3011),_xlfn.TEXTJOIN("-",TRUE,M3011,N3011,O3011,P3011,Q3011&amp;"W",R3011))</f>
        <v>Z-Unit Flat-CU-Tin-Epoxy-5W-1</v>
      </c>
      <c r="T3011" s="14" t="str">
        <f>IF(COUNTIF(Cycletime[Element Desc.],ProjectsDB[[#This Row],[Element Desc.]])&gt;0,"Found","Not Found")</f>
        <v>Found</v>
      </c>
    </row>
    <row r="3012" spans="2:20" x14ac:dyDescent="0.25">
      <c r="B3012" s="8" t="s">
        <v>6222</v>
      </c>
      <c r="C3012" s="9" t="s">
        <v>6203</v>
      </c>
      <c r="D3012" s="9" t="s">
        <v>6204</v>
      </c>
      <c r="E3012" s="10">
        <v>1</v>
      </c>
      <c r="F3012" s="9" t="s">
        <v>6127</v>
      </c>
      <c r="G3012" s="9" t="s">
        <v>96</v>
      </c>
      <c r="H3012" s="11"/>
      <c r="I3012" s="12">
        <v>400</v>
      </c>
      <c r="J3012" s="12"/>
      <c r="K3012" s="12"/>
      <c r="L3012" s="12">
        <f t="array" ref="L3012">IFERROR(LOOKUP(2^15,SEARCH({"40A","63A","80A","100A","125A","160A","200A","250A","400A","630A","800A","1000A","1250A","1600A","2000A","2500A","3200A","4000A","5000A","6300A"},UPPER(D3012)),{40,63,80,100,125,160,200,250,400,630,800,1000,1250,1600,2000,2500,3200,4000,5000,6300}),0)</f>
        <v>2500</v>
      </c>
      <c r="M3012" s="9" t="str">
        <f t="shared" ref="M3012:M3075" si="236">_xlfn.LET(_xlpm.d,UPPER(TRIM(SUBSTITUTE(SUBSTITUTE(D3012,CHAR(160),"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3012" s="9" t="str">
        <f t="shared" ref="N3012:N3075" si="237">IF(ISNUMBER(SEARCH("CU",D3012)),"CU",IF(ISNUMBER(SEARCH("AL",D3012)),"AL",IF(ISNUMBER(SEARCH("Copper",D3012)),"CU","SH")))</f>
        <v>CU</v>
      </c>
      <c r="O3012" s="13" t="str">
        <f t="shared" ref="O3012:O3075" si="238">IF(ISNUMBER(SEARCH("Silver",D3012)),"Silver",IF(ISNUMBER(SEARCH("Tin",D3012)),"Tin","None"))</f>
        <v>Tin</v>
      </c>
      <c r="P3012" s="9" t="str">
        <f t="shared" ref="P3012:P3075" si="239">IF(ISNUMBER(SEARCH("Epoxy",D3012)),"Epoxy",IF(ISNUMBER(SEARCH("PET",D3012)),"PET","None"))</f>
        <v>Epoxy</v>
      </c>
      <c r="Q3012" s="9" t="str">
        <f t="shared" ref="Q3012:Q3075" si="240">IF(ISNUMBER(SEARCH("3-Wire",D3012)),"3",IF(ISNUMBER(SEARCH("4-Wire",D3012)),"4",IF(ISNUMBER(SEARCH("5-Wire",D3012)),"5",IF(ISNUMBER(SEARCH("6-Wire",D3012)),"6","0"))))</f>
        <v>5</v>
      </c>
      <c r="R30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12" s="14" t="str">
        <f>IF(ProjectsDB[[#This Row],[Item Type]]="Straight Plug-In",_xlfn.TEXTJOIN("-",TRUE,M3012&amp;"-"&amp;_xlfn.LET(_xlpm.txt,ProjectsDB[[#This Row],[Assembly]],_xlpm.pos,FIND("SP",_xlpm.txt),_xlpm.pre,LEFT(_xlpm.txt,_xlpm.pos-1),IF(RIGHT(_xlpm.pre,3)="123","3PL",IF(RIGHT(_xlpm.pre,2)="12","2PL",IF(RIGHT(_xlpm.pre,1)="1","1PL","3PL")))),N3012,O3012,P3012,Q3012&amp;"W",R3012),_xlfn.TEXTJOIN("-",TRUE,M3012,N3012,O3012,P3012,Q3012&amp;"W",R3012))</f>
        <v>Straight Feeder-CU-Tin-Epoxy-5W-1</v>
      </c>
      <c r="T3012" s="14" t="str">
        <f>IF(COUNTIF(Cycletime[Element Desc.],ProjectsDB[[#This Row],[Element Desc.]])&gt;0,"Found","Not Found")</f>
        <v>Found</v>
      </c>
    </row>
    <row r="3013" spans="2:20" x14ac:dyDescent="0.25">
      <c r="B3013" s="8" t="s">
        <v>6223</v>
      </c>
      <c r="C3013" s="9" t="s">
        <v>6224</v>
      </c>
      <c r="D3013" s="9" t="s">
        <v>6225</v>
      </c>
      <c r="E3013" s="10">
        <v>1</v>
      </c>
      <c r="F3013" s="9" t="s">
        <v>6127</v>
      </c>
      <c r="G3013" s="9" t="s">
        <v>96</v>
      </c>
      <c r="H3013" s="11"/>
      <c r="I3013" s="12">
        <v>2000</v>
      </c>
      <c r="J3013" s="12"/>
      <c r="K3013" s="12"/>
      <c r="L3013" s="12">
        <f t="array" ref="L3013">IFERROR(LOOKUP(2^15,SEARCH({"40A","63A","80A","100A","125A","160A","200A","250A","400A","630A","800A","1000A","1250A","1600A","2000A","2500A","3200A","4000A","5000A","6300A"},UPPER(D3013)),{40,63,80,100,125,160,200,250,400,630,800,1000,1250,1600,2000,2500,3200,4000,5000,6300}),0)</f>
        <v>2500</v>
      </c>
      <c r="M3013" s="9" t="str">
        <f t="shared" si="236"/>
        <v>Straight Plug-In</v>
      </c>
      <c r="N3013" s="9" t="str">
        <f t="shared" si="237"/>
        <v>CU</v>
      </c>
      <c r="O3013" s="13" t="str">
        <f t="shared" si="238"/>
        <v>Tin</v>
      </c>
      <c r="P3013" s="9" t="str">
        <f t="shared" si="239"/>
        <v>Epoxy</v>
      </c>
      <c r="Q3013" s="9" t="str">
        <f t="shared" si="240"/>
        <v>5</v>
      </c>
      <c r="R30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13" s="14" t="str">
        <f>IF(ProjectsDB[[#This Row],[Item Type]]="Straight Plug-In",_xlfn.TEXTJOIN("-",TRUE,M3013&amp;"-"&amp;_xlfn.LET(_xlpm.txt,ProjectsDB[[#This Row],[Assembly]],_xlpm.pos,FIND("SP",_xlpm.txt),_xlpm.pre,LEFT(_xlpm.txt,_xlpm.pos-1),IF(RIGHT(_xlpm.pre,3)="123","3PL",IF(RIGHT(_xlpm.pre,2)="12","2PL",IF(RIGHT(_xlpm.pre,1)="1","1PL","3PL")))),N3013,O3013,P3013,Q3013&amp;"W",R3013),_xlfn.TEXTJOIN("-",TRUE,M3013,N3013,O3013,P3013,Q3013&amp;"W",R3013))</f>
        <v>Straight Plug-In-2PL-CU-Tin-Epoxy-5W-1</v>
      </c>
      <c r="T3013" s="14" t="str">
        <f>IF(COUNTIF(Cycletime[Element Desc.],ProjectsDB[[#This Row],[Element Desc.]])&gt;0,"Found","Not Found")</f>
        <v>Found</v>
      </c>
    </row>
    <row r="3014" spans="2:20" x14ac:dyDescent="0.25">
      <c r="B3014" s="8" t="s">
        <v>6226</v>
      </c>
      <c r="C3014" s="9" t="s">
        <v>6213</v>
      </c>
      <c r="D3014" s="9" t="s">
        <v>6214</v>
      </c>
      <c r="E3014" s="10">
        <v>1</v>
      </c>
      <c r="F3014" s="9" t="s">
        <v>6127</v>
      </c>
      <c r="G3014" s="9" t="s">
        <v>96</v>
      </c>
      <c r="H3014" s="11"/>
      <c r="I3014" s="12"/>
      <c r="J3014" s="12"/>
      <c r="K3014" s="12"/>
      <c r="L3014" s="12">
        <f t="array" ref="L3014">IFERROR(LOOKUP(2^15,SEARCH({"40A","63A","80A","100A","125A","160A","200A","250A","400A","630A","800A","1000A","1250A","1600A","2000A","2500A","3200A","4000A","5000A","6300A"},UPPER(D3014)),{40,63,80,100,125,160,200,250,400,630,800,1000,1250,1600,2000,2500,3200,4000,5000,6300}),0)</f>
        <v>2500</v>
      </c>
      <c r="M3014" s="9" t="str">
        <f t="shared" si="236"/>
        <v>End Cap</v>
      </c>
      <c r="N3014" s="9" t="str">
        <f t="shared" si="237"/>
        <v>CU</v>
      </c>
      <c r="O3014" s="13" t="str">
        <f t="shared" si="238"/>
        <v>None</v>
      </c>
      <c r="P3014" s="9" t="str">
        <f t="shared" si="239"/>
        <v>None</v>
      </c>
      <c r="Q3014" s="9" t="str">
        <f t="shared" si="240"/>
        <v>0</v>
      </c>
      <c r="R30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14" s="14" t="str">
        <f>IF(ProjectsDB[[#This Row],[Item Type]]="Straight Plug-In",_xlfn.TEXTJOIN("-",TRUE,M3014&amp;"-"&amp;_xlfn.LET(_xlpm.txt,ProjectsDB[[#This Row],[Assembly]],_xlpm.pos,FIND("SP",_xlpm.txt),_xlpm.pre,LEFT(_xlpm.txt,_xlpm.pos-1),IF(RIGHT(_xlpm.pre,3)="123","3PL",IF(RIGHT(_xlpm.pre,2)="12","2PL",IF(RIGHT(_xlpm.pre,1)="1","1PL","3PL")))),N3014,O3014,P3014,Q3014&amp;"W",R3014),_xlfn.TEXTJOIN("-",TRUE,M3014,N3014,O3014,P3014,Q3014&amp;"W",R3014))</f>
        <v>End Cap-CU-None-None-0W-1</v>
      </c>
      <c r="T3014" s="14" t="str">
        <f>IF(COUNTIF(Cycletime[Element Desc.],ProjectsDB[[#This Row],[Element Desc.]])&gt;0,"Found","Not Found")</f>
        <v>Found</v>
      </c>
    </row>
    <row r="3015" spans="2:20" x14ac:dyDescent="0.25">
      <c r="B3015" s="8" t="s">
        <v>6227</v>
      </c>
      <c r="C3015" s="9" t="s">
        <v>6210</v>
      </c>
      <c r="D3015" s="9" t="s">
        <v>6211</v>
      </c>
      <c r="E3015" s="10">
        <v>2</v>
      </c>
      <c r="F3015" s="9" t="s">
        <v>6127</v>
      </c>
      <c r="G3015" s="9" t="s">
        <v>96</v>
      </c>
      <c r="H3015" s="11"/>
      <c r="I3015" s="12">
        <v>370</v>
      </c>
      <c r="J3015" s="12">
        <v>370</v>
      </c>
      <c r="K3015" s="12">
        <v>370</v>
      </c>
      <c r="L3015" s="12">
        <f t="array" ref="L3015">IFERROR(LOOKUP(2^15,SEARCH({"40A","63A","80A","100A","125A","160A","200A","250A","400A","630A","800A","1000A","1250A","1600A","2000A","2500A","3200A","4000A","5000A","6300A"},UPPER(D3015)),{40,63,80,100,125,160,200,250,400,630,800,1000,1250,1600,2000,2500,3200,4000,5000,6300}),0)</f>
        <v>2500</v>
      </c>
      <c r="M3015" s="9" t="str">
        <f t="shared" si="236"/>
        <v>T-Section</v>
      </c>
      <c r="N3015" s="9" t="str">
        <f t="shared" si="237"/>
        <v>CU</v>
      </c>
      <c r="O3015" s="13" t="str">
        <f t="shared" si="238"/>
        <v>Tin</v>
      </c>
      <c r="P3015" s="9" t="str">
        <f t="shared" si="239"/>
        <v>Epoxy</v>
      </c>
      <c r="Q3015" s="9" t="str">
        <f t="shared" si="240"/>
        <v>5</v>
      </c>
      <c r="R30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15" s="14" t="str">
        <f>IF(ProjectsDB[[#This Row],[Item Type]]="Straight Plug-In",_xlfn.TEXTJOIN("-",TRUE,M3015&amp;"-"&amp;_xlfn.LET(_xlpm.txt,ProjectsDB[[#This Row],[Assembly]],_xlpm.pos,FIND("SP",_xlpm.txt),_xlpm.pre,LEFT(_xlpm.txt,_xlpm.pos-1),IF(RIGHT(_xlpm.pre,3)="123","3PL",IF(RIGHT(_xlpm.pre,2)="12","2PL",IF(RIGHT(_xlpm.pre,1)="1","1PL","3PL")))),N3015,O3015,P3015,Q3015&amp;"W",R3015),_xlfn.TEXTJOIN("-",TRUE,M3015,N3015,O3015,P3015,Q3015&amp;"W",R3015))</f>
        <v>T-Section-CU-Tin-Epoxy-5W-1</v>
      </c>
      <c r="T3015" s="14" t="str">
        <f>IF(COUNTIF(Cycletime[Element Desc.],ProjectsDB[[#This Row],[Element Desc.]])&gt;0,"Found","Not Found")</f>
        <v>Found</v>
      </c>
    </row>
    <row r="3016" spans="2:20" x14ac:dyDescent="0.25">
      <c r="B3016" s="8" t="s">
        <v>6228</v>
      </c>
      <c r="C3016" s="9" t="s">
        <v>6229</v>
      </c>
      <c r="D3016" s="9" t="s">
        <v>6230</v>
      </c>
      <c r="E3016" s="10">
        <v>8</v>
      </c>
      <c r="F3016" s="9" t="s">
        <v>6127</v>
      </c>
      <c r="G3016" s="9" t="s">
        <v>96</v>
      </c>
      <c r="H3016" s="11"/>
      <c r="I3016" s="12">
        <v>3000</v>
      </c>
      <c r="J3016" s="12"/>
      <c r="K3016" s="12"/>
      <c r="L3016" s="12">
        <f t="array" ref="L3016">IFERROR(LOOKUP(2^15,SEARCH({"40A","63A","80A","100A","125A","160A","200A","250A","400A","630A","800A","1000A","1250A","1600A","2000A","2500A","3200A","4000A","5000A","6300A"},UPPER(D3016)),{40,63,80,100,125,160,200,250,400,630,800,1000,1250,1600,2000,2500,3200,4000,5000,6300}),0)</f>
        <v>2500</v>
      </c>
      <c r="M3016" s="9" t="str">
        <f t="shared" si="236"/>
        <v>Straight Feeder</v>
      </c>
      <c r="N3016" s="9" t="str">
        <f t="shared" si="237"/>
        <v>CU</v>
      </c>
      <c r="O3016" s="13" t="str">
        <f t="shared" si="238"/>
        <v>Tin</v>
      </c>
      <c r="P3016" s="9" t="str">
        <f t="shared" si="239"/>
        <v>Epoxy</v>
      </c>
      <c r="Q3016" s="9" t="str">
        <f t="shared" si="240"/>
        <v>5</v>
      </c>
      <c r="R30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16" s="14" t="str">
        <f>IF(ProjectsDB[[#This Row],[Item Type]]="Straight Plug-In",_xlfn.TEXTJOIN("-",TRUE,M3016&amp;"-"&amp;_xlfn.LET(_xlpm.txt,ProjectsDB[[#This Row],[Assembly]],_xlpm.pos,FIND("SP",_xlpm.txt),_xlpm.pre,LEFT(_xlpm.txt,_xlpm.pos-1),IF(RIGHT(_xlpm.pre,3)="123","3PL",IF(RIGHT(_xlpm.pre,2)="12","2PL",IF(RIGHT(_xlpm.pre,1)="1","1PL","3PL")))),N3016,O3016,P3016,Q3016&amp;"W",R3016),_xlfn.TEXTJOIN("-",TRUE,M3016,N3016,O3016,P3016,Q3016&amp;"W",R3016))</f>
        <v>Straight Feeder-CU-Tin-Epoxy-5W-1</v>
      </c>
      <c r="T3016" s="14" t="str">
        <f>IF(COUNTIF(Cycletime[Element Desc.],ProjectsDB[[#This Row],[Element Desc.]])&gt;0,"Found","Not Found")</f>
        <v>Found</v>
      </c>
    </row>
    <row r="3017" spans="2:20" x14ac:dyDescent="0.25">
      <c r="B3017" s="8" t="s">
        <v>6231</v>
      </c>
      <c r="C3017" s="9" t="s">
        <v>4976</v>
      </c>
      <c r="D3017" s="9" t="s">
        <v>4977</v>
      </c>
      <c r="E3017" s="10">
        <v>1</v>
      </c>
      <c r="F3017" s="9" t="s">
        <v>6127</v>
      </c>
      <c r="G3017" s="9" t="s">
        <v>96</v>
      </c>
      <c r="H3017" s="11"/>
      <c r="I3017" s="12">
        <v>370</v>
      </c>
      <c r="J3017" s="12">
        <v>370</v>
      </c>
      <c r="K3017" s="12"/>
      <c r="L3017" s="12">
        <f t="array" ref="L3017">IFERROR(LOOKUP(2^15,SEARCH({"40A","63A","80A","100A","125A","160A","200A","250A","400A","630A","800A","1000A","1250A","1600A","2000A","2500A","3200A","4000A","5000A","6300A"},UPPER(D3017)),{40,63,80,100,125,160,200,250,400,630,800,1000,1250,1600,2000,2500,3200,4000,5000,6300}),0)</f>
        <v>2500</v>
      </c>
      <c r="M3017" s="9" t="str">
        <f t="shared" si="236"/>
        <v>Elbow Edge</v>
      </c>
      <c r="N3017" s="9" t="str">
        <f t="shared" si="237"/>
        <v>CU</v>
      </c>
      <c r="O3017" s="13" t="str">
        <f t="shared" si="238"/>
        <v>Tin</v>
      </c>
      <c r="P3017" s="9" t="str">
        <f t="shared" si="239"/>
        <v>Epoxy</v>
      </c>
      <c r="Q3017" s="9" t="str">
        <f t="shared" si="240"/>
        <v>5</v>
      </c>
      <c r="R30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17" s="14" t="str">
        <f>IF(ProjectsDB[[#This Row],[Item Type]]="Straight Plug-In",_xlfn.TEXTJOIN("-",TRUE,M3017&amp;"-"&amp;_xlfn.LET(_xlpm.txt,ProjectsDB[[#This Row],[Assembly]],_xlpm.pos,FIND("SP",_xlpm.txt),_xlpm.pre,LEFT(_xlpm.txt,_xlpm.pos-1),IF(RIGHT(_xlpm.pre,3)="123","3PL",IF(RIGHT(_xlpm.pre,2)="12","2PL",IF(RIGHT(_xlpm.pre,1)="1","1PL","3PL")))),N3017,O3017,P3017,Q3017&amp;"W",R3017),_xlfn.TEXTJOIN("-",TRUE,M3017,N3017,O3017,P3017,Q3017&amp;"W",R3017))</f>
        <v>Elbow Edge-CU-Tin-Epoxy-5W-1</v>
      </c>
      <c r="T3017" s="14" t="str">
        <f>IF(COUNTIF(Cycletime[Element Desc.],ProjectsDB[[#This Row],[Element Desc.]])&gt;0,"Found","Not Found")</f>
        <v>Found</v>
      </c>
    </row>
    <row r="3018" spans="2:20" x14ac:dyDescent="0.25">
      <c r="B3018" s="8" t="s">
        <v>6232</v>
      </c>
      <c r="C3018" s="9" t="s">
        <v>6233</v>
      </c>
      <c r="D3018" s="9" t="s">
        <v>6234</v>
      </c>
      <c r="E3018" s="10">
        <v>1</v>
      </c>
      <c r="F3018" s="9" t="s">
        <v>6127</v>
      </c>
      <c r="G3018" s="9" t="s">
        <v>96</v>
      </c>
      <c r="H3018" s="11"/>
      <c r="I3018" s="12">
        <v>1250</v>
      </c>
      <c r="J3018" s="12"/>
      <c r="K3018" s="12"/>
      <c r="L3018" s="12">
        <f t="array" ref="L3018">IFERROR(LOOKUP(2^15,SEARCH({"40A","63A","80A","100A","125A","160A","200A","250A","400A","630A","800A","1000A","1250A","1600A","2000A","2500A","3200A","4000A","5000A","6300A"},UPPER(D3018)),{40,63,80,100,125,160,200,250,400,630,800,1000,1250,1600,2000,2500,3200,4000,5000,6300}),0)</f>
        <v>2500</v>
      </c>
      <c r="M3018" s="9" t="str">
        <f t="shared" si="236"/>
        <v>Straight Feeder</v>
      </c>
      <c r="N3018" s="9" t="str">
        <f t="shared" si="237"/>
        <v>CU</v>
      </c>
      <c r="O3018" s="13" t="str">
        <f t="shared" si="238"/>
        <v>Tin</v>
      </c>
      <c r="P3018" s="9" t="str">
        <f t="shared" si="239"/>
        <v>Epoxy</v>
      </c>
      <c r="Q3018" s="9" t="str">
        <f t="shared" si="240"/>
        <v>5</v>
      </c>
      <c r="R30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18" s="14" t="str">
        <f>IF(ProjectsDB[[#This Row],[Item Type]]="Straight Plug-In",_xlfn.TEXTJOIN("-",TRUE,M3018&amp;"-"&amp;_xlfn.LET(_xlpm.txt,ProjectsDB[[#This Row],[Assembly]],_xlpm.pos,FIND("SP",_xlpm.txt),_xlpm.pre,LEFT(_xlpm.txt,_xlpm.pos-1),IF(RIGHT(_xlpm.pre,3)="123","3PL",IF(RIGHT(_xlpm.pre,2)="12","2PL",IF(RIGHT(_xlpm.pre,1)="1","1PL","3PL")))),N3018,O3018,P3018,Q3018&amp;"W",R3018),_xlfn.TEXTJOIN("-",TRUE,M3018,N3018,O3018,P3018,Q3018&amp;"W",R3018))</f>
        <v>Straight Feeder-CU-Tin-Epoxy-5W-1</v>
      </c>
      <c r="T3018" s="14" t="str">
        <f>IF(COUNTIF(Cycletime[Element Desc.],ProjectsDB[[#This Row],[Element Desc.]])&gt;0,"Found","Not Found")</f>
        <v>Found</v>
      </c>
    </row>
    <row r="3019" spans="2:20" x14ac:dyDescent="0.25">
      <c r="B3019" s="8" t="s">
        <v>6235</v>
      </c>
      <c r="C3019" s="9" t="s">
        <v>6194</v>
      </c>
      <c r="D3019" s="9" t="s">
        <v>6195</v>
      </c>
      <c r="E3019" s="10">
        <v>1</v>
      </c>
      <c r="F3019" s="9" t="s">
        <v>6127</v>
      </c>
      <c r="G3019" s="9" t="s">
        <v>96</v>
      </c>
      <c r="H3019" s="11"/>
      <c r="I3019" s="12">
        <v>1400</v>
      </c>
      <c r="J3019" s="12"/>
      <c r="K3019" s="12"/>
      <c r="L3019" s="12">
        <f t="array" ref="L3019">IFERROR(LOOKUP(2^15,SEARCH({"40A","63A","80A","100A","125A","160A","200A","250A","400A","630A","800A","1000A","1250A","1600A","2000A","2500A","3200A","4000A","5000A","6300A"},UPPER(D3019)),{40,63,80,100,125,160,200,250,400,630,800,1000,1250,1600,2000,2500,3200,4000,5000,6300}),0)</f>
        <v>2500</v>
      </c>
      <c r="M3019" s="9" t="str">
        <f t="shared" si="236"/>
        <v>Straight Feeder</v>
      </c>
      <c r="N3019" s="9" t="str">
        <f t="shared" si="237"/>
        <v>CU</v>
      </c>
      <c r="O3019" s="13" t="str">
        <f t="shared" si="238"/>
        <v>Tin</v>
      </c>
      <c r="P3019" s="9" t="str">
        <f t="shared" si="239"/>
        <v>Epoxy</v>
      </c>
      <c r="Q3019" s="9" t="str">
        <f t="shared" si="240"/>
        <v>5</v>
      </c>
      <c r="R30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19" s="14" t="str">
        <f>IF(ProjectsDB[[#This Row],[Item Type]]="Straight Plug-In",_xlfn.TEXTJOIN("-",TRUE,M3019&amp;"-"&amp;_xlfn.LET(_xlpm.txt,ProjectsDB[[#This Row],[Assembly]],_xlpm.pos,FIND("SP",_xlpm.txt),_xlpm.pre,LEFT(_xlpm.txt,_xlpm.pos-1),IF(RIGHT(_xlpm.pre,3)="123","3PL",IF(RIGHT(_xlpm.pre,2)="12","2PL",IF(RIGHT(_xlpm.pre,1)="1","1PL","3PL")))),N3019,O3019,P3019,Q3019&amp;"W",R3019),_xlfn.TEXTJOIN("-",TRUE,M3019,N3019,O3019,P3019,Q3019&amp;"W",R3019))</f>
        <v>Straight Feeder-CU-Tin-Epoxy-5W-1</v>
      </c>
      <c r="T3019" s="14" t="str">
        <f>IF(COUNTIF(Cycletime[Element Desc.],ProjectsDB[[#This Row],[Element Desc.]])&gt;0,"Found","Not Found")</f>
        <v>Found</v>
      </c>
    </row>
    <row r="3020" spans="2:20" x14ac:dyDescent="0.25">
      <c r="B3020" s="8" t="s">
        <v>6236</v>
      </c>
      <c r="C3020" s="9" t="s">
        <v>6197</v>
      </c>
      <c r="D3020" s="9" t="s">
        <v>6198</v>
      </c>
      <c r="E3020" s="10">
        <v>5</v>
      </c>
      <c r="F3020" s="9" t="s">
        <v>6127</v>
      </c>
      <c r="G3020" s="9" t="s">
        <v>96</v>
      </c>
      <c r="H3020" s="11"/>
      <c r="I3020" s="12">
        <v>1100</v>
      </c>
      <c r="J3020" s="12"/>
      <c r="K3020" s="12"/>
      <c r="L3020" s="12">
        <f t="array" ref="L3020">IFERROR(LOOKUP(2^15,SEARCH({"40A","63A","80A","100A","125A","160A","200A","250A","400A","630A","800A","1000A","1250A","1600A","2000A","2500A","3200A","4000A","5000A","6300A"},UPPER(D3020)),{40,63,80,100,125,160,200,250,400,630,800,1000,1250,1600,2000,2500,3200,4000,5000,6300}),0)</f>
        <v>2500</v>
      </c>
      <c r="M3020" s="9" t="str">
        <f t="shared" si="236"/>
        <v>Straight Feeder</v>
      </c>
      <c r="N3020" s="9" t="str">
        <f t="shared" si="237"/>
        <v>CU</v>
      </c>
      <c r="O3020" s="13" t="str">
        <f t="shared" si="238"/>
        <v>Tin</v>
      </c>
      <c r="P3020" s="9" t="str">
        <f t="shared" si="239"/>
        <v>Epoxy</v>
      </c>
      <c r="Q3020" s="9" t="str">
        <f t="shared" si="240"/>
        <v>5</v>
      </c>
      <c r="R30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20" s="14" t="str">
        <f>IF(ProjectsDB[[#This Row],[Item Type]]="Straight Plug-In",_xlfn.TEXTJOIN("-",TRUE,M3020&amp;"-"&amp;_xlfn.LET(_xlpm.txt,ProjectsDB[[#This Row],[Assembly]],_xlpm.pos,FIND("SP",_xlpm.txt),_xlpm.pre,LEFT(_xlpm.txt,_xlpm.pos-1),IF(RIGHT(_xlpm.pre,3)="123","3PL",IF(RIGHT(_xlpm.pre,2)="12","2PL",IF(RIGHT(_xlpm.pre,1)="1","1PL","3PL")))),N3020,O3020,P3020,Q3020&amp;"W",R3020),_xlfn.TEXTJOIN("-",TRUE,M3020,N3020,O3020,P3020,Q3020&amp;"W",R3020))</f>
        <v>Straight Feeder-CU-Tin-Epoxy-5W-1</v>
      </c>
      <c r="T3020" s="14" t="str">
        <f>IF(COUNTIF(Cycletime[Element Desc.],ProjectsDB[[#This Row],[Element Desc.]])&gt;0,"Found","Not Found")</f>
        <v>Found</v>
      </c>
    </row>
    <row r="3021" spans="2:20" x14ac:dyDescent="0.25">
      <c r="B3021" s="8" t="s">
        <v>6237</v>
      </c>
      <c r="C3021" s="9" t="s">
        <v>6200</v>
      </c>
      <c r="D3021" s="9" t="s">
        <v>6201</v>
      </c>
      <c r="E3021" s="10">
        <v>1</v>
      </c>
      <c r="F3021" s="9" t="s">
        <v>6127</v>
      </c>
      <c r="G3021" s="9" t="s">
        <v>96</v>
      </c>
      <c r="H3021" s="11"/>
      <c r="I3021" s="12">
        <v>1200</v>
      </c>
      <c r="J3021" s="12"/>
      <c r="K3021" s="12"/>
      <c r="L3021" s="12">
        <f t="array" ref="L3021">IFERROR(LOOKUP(2^15,SEARCH({"40A","63A","80A","100A","125A","160A","200A","250A","400A","630A","800A","1000A","1250A","1600A","2000A","2500A","3200A","4000A","5000A","6300A"},UPPER(D3021)),{40,63,80,100,125,160,200,250,400,630,800,1000,1250,1600,2000,2500,3200,4000,5000,6300}),0)</f>
        <v>2500</v>
      </c>
      <c r="M3021" s="9" t="str">
        <f t="shared" si="236"/>
        <v>Straight Feeder</v>
      </c>
      <c r="N3021" s="9" t="str">
        <f t="shared" si="237"/>
        <v>CU</v>
      </c>
      <c r="O3021" s="13" t="str">
        <f t="shared" si="238"/>
        <v>Tin</v>
      </c>
      <c r="P3021" s="9" t="str">
        <f t="shared" si="239"/>
        <v>Epoxy</v>
      </c>
      <c r="Q3021" s="9" t="str">
        <f t="shared" si="240"/>
        <v>5</v>
      </c>
      <c r="R30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21" s="14" t="str">
        <f>IF(ProjectsDB[[#This Row],[Item Type]]="Straight Plug-In",_xlfn.TEXTJOIN("-",TRUE,M3021&amp;"-"&amp;_xlfn.LET(_xlpm.txt,ProjectsDB[[#This Row],[Assembly]],_xlpm.pos,FIND("SP",_xlpm.txt),_xlpm.pre,LEFT(_xlpm.txt,_xlpm.pos-1),IF(RIGHT(_xlpm.pre,3)="123","3PL",IF(RIGHT(_xlpm.pre,2)="12","2PL",IF(RIGHT(_xlpm.pre,1)="1","1PL","3PL")))),N3021,O3021,P3021,Q3021&amp;"W",R3021),_xlfn.TEXTJOIN("-",TRUE,M3021,N3021,O3021,P3021,Q3021&amp;"W",R3021))</f>
        <v>Straight Feeder-CU-Tin-Epoxy-5W-1</v>
      </c>
      <c r="T3021" s="14" t="str">
        <f>IF(COUNTIF(Cycletime[Element Desc.],ProjectsDB[[#This Row],[Element Desc.]])&gt;0,"Found","Not Found")</f>
        <v>Found</v>
      </c>
    </row>
    <row r="3022" spans="2:20" x14ac:dyDescent="0.25">
      <c r="B3022" s="8" t="s">
        <v>6238</v>
      </c>
      <c r="C3022" s="9" t="s">
        <v>6239</v>
      </c>
      <c r="D3022" s="9" t="s">
        <v>6240</v>
      </c>
      <c r="E3022" s="10">
        <v>1</v>
      </c>
      <c r="F3022" s="9" t="s">
        <v>6127</v>
      </c>
      <c r="G3022" s="9" t="s">
        <v>96</v>
      </c>
      <c r="H3022" s="11"/>
      <c r="I3022" s="12">
        <v>2260</v>
      </c>
      <c r="J3022" s="12"/>
      <c r="K3022" s="12"/>
      <c r="L3022" s="12">
        <f t="array" ref="L3022">IFERROR(LOOKUP(2^15,SEARCH({"40A","63A","80A","100A","125A","160A","200A","250A","400A","630A","800A","1000A","1250A","1600A","2000A","2500A","3200A","4000A","5000A","6300A"},UPPER(D3022)),{40,63,80,100,125,160,200,250,400,630,800,1000,1250,1600,2000,2500,3200,4000,5000,6300}),0)</f>
        <v>2500</v>
      </c>
      <c r="M3022" s="9" t="str">
        <f t="shared" si="236"/>
        <v>Straight Feeder</v>
      </c>
      <c r="N3022" s="9" t="str">
        <f t="shared" si="237"/>
        <v>CU</v>
      </c>
      <c r="O3022" s="13" t="str">
        <f t="shared" si="238"/>
        <v>Tin</v>
      </c>
      <c r="P3022" s="9" t="str">
        <f t="shared" si="239"/>
        <v>Epoxy</v>
      </c>
      <c r="Q3022" s="9" t="str">
        <f t="shared" si="240"/>
        <v>5</v>
      </c>
      <c r="R30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22" s="14" t="str">
        <f>IF(ProjectsDB[[#This Row],[Item Type]]="Straight Plug-In",_xlfn.TEXTJOIN("-",TRUE,M3022&amp;"-"&amp;_xlfn.LET(_xlpm.txt,ProjectsDB[[#This Row],[Assembly]],_xlpm.pos,FIND("SP",_xlpm.txt),_xlpm.pre,LEFT(_xlpm.txt,_xlpm.pos-1),IF(RIGHT(_xlpm.pre,3)="123","3PL",IF(RIGHT(_xlpm.pre,2)="12","2PL",IF(RIGHT(_xlpm.pre,1)="1","1PL","3PL")))),N3022,O3022,P3022,Q3022&amp;"W",R3022),_xlfn.TEXTJOIN("-",TRUE,M3022,N3022,O3022,P3022,Q3022&amp;"W",R3022))</f>
        <v>Straight Feeder-CU-Tin-Epoxy-5W-1</v>
      </c>
      <c r="T3022" s="14" t="str">
        <f>IF(COUNTIF(Cycletime[Element Desc.],ProjectsDB[[#This Row],[Element Desc.]])&gt;0,"Found","Not Found")</f>
        <v>Found</v>
      </c>
    </row>
    <row r="3023" spans="2:20" x14ac:dyDescent="0.25">
      <c r="B3023" s="8" t="s">
        <v>6241</v>
      </c>
      <c r="C3023" s="9" t="s">
        <v>6207</v>
      </c>
      <c r="D3023" s="9" t="s">
        <v>6208</v>
      </c>
      <c r="E3023" s="10">
        <v>2</v>
      </c>
      <c r="F3023" s="9" t="s">
        <v>6127</v>
      </c>
      <c r="G3023" s="9" t="s">
        <v>96</v>
      </c>
      <c r="H3023" s="11"/>
      <c r="I3023" s="12">
        <v>300</v>
      </c>
      <c r="J3023" s="12">
        <v>300</v>
      </c>
      <c r="K3023" s="12"/>
      <c r="L3023" s="12">
        <f t="array" ref="L3023">IFERROR(LOOKUP(2^15,SEARCH({"40A","63A","80A","100A","125A","160A","200A","250A","400A","630A","800A","1000A","1250A","1600A","2000A","2500A","3200A","4000A","5000A","6300A"},UPPER(D3023)),{40,63,80,100,125,160,200,250,400,630,800,1000,1250,1600,2000,2500,3200,4000,5000,6300}),0)</f>
        <v>2500</v>
      </c>
      <c r="M3023" s="9" t="str">
        <f t="shared" si="236"/>
        <v>Elbow Flat</v>
      </c>
      <c r="N3023" s="9" t="str">
        <f t="shared" si="237"/>
        <v>CU</v>
      </c>
      <c r="O3023" s="13" t="str">
        <f t="shared" si="238"/>
        <v>Tin</v>
      </c>
      <c r="P3023" s="9" t="str">
        <f t="shared" si="239"/>
        <v>Epoxy</v>
      </c>
      <c r="Q3023" s="9" t="str">
        <f t="shared" si="240"/>
        <v>5</v>
      </c>
      <c r="R30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23" s="14" t="str">
        <f>IF(ProjectsDB[[#This Row],[Item Type]]="Straight Plug-In",_xlfn.TEXTJOIN("-",TRUE,M3023&amp;"-"&amp;_xlfn.LET(_xlpm.txt,ProjectsDB[[#This Row],[Assembly]],_xlpm.pos,FIND("SP",_xlpm.txt),_xlpm.pre,LEFT(_xlpm.txt,_xlpm.pos-1),IF(RIGHT(_xlpm.pre,3)="123","3PL",IF(RIGHT(_xlpm.pre,2)="12","2PL",IF(RIGHT(_xlpm.pre,1)="1","1PL","3PL")))),N3023,O3023,P3023,Q3023&amp;"W",R3023),_xlfn.TEXTJOIN("-",TRUE,M3023,N3023,O3023,P3023,Q3023&amp;"W",R3023))</f>
        <v>Elbow Flat-CU-Tin-Epoxy-5W-1</v>
      </c>
      <c r="T3023" s="14" t="str">
        <f>IF(COUNTIF(Cycletime[Element Desc.],ProjectsDB[[#This Row],[Element Desc.]])&gt;0,"Found","Not Found")</f>
        <v>Found</v>
      </c>
    </row>
    <row r="3024" spans="2:20" x14ac:dyDescent="0.25">
      <c r="B3024" s="8" t="s">
        <v>6242</v>
      </c>
      <c r="C3024" s="9" t="s">
        <v>6243</v>
      </c>
      <c r="D3024" s="9" t="s">
        <v>6244</v>
      </c>
      <c r="E3024" s="10">
        <v>1</v>
      </c>
      <c r="F3024" s="9" t="s">
        <v>6127</v>
      </c>
      <c r="G3024" s="9" t="s">
        <v>96</v>
      </c>
      <c r="H3024" s="11"/>
      <c r="I3024" s="12">
        <v>410</v>
      </c>
      <c r="J3024" s="12"/>
      <c r="K3024" s="12"/>
      <c r="L3024" s="12">
        <f t="array" ref="L3024">IFERROR(LOOKUP(2^15,SEARCH({"40A","63A","80A","100A","125A","160A","200A","250A","400A","630A","800A","1000A","1250A","1600A","2000A","2500A","3200A","4000A","5000A","6300A"},UPPER(D3024)),{40,63,80,100,125,160,200,250,400,630,800,1000,1250,1600,2000,2500,3200,4000,5000,6300}),0)</f>
        <v>2500</v>
      </c>
      <c r="M3024" s="9" t="str">
        <f t="shared" si="236"/>
        <v>Straight Feeder</v>
      </c>
      <c r="N3024" s="9" t="str">
        <f t="shared" si="237"/>
        <v>CU</v>
      </c>
      <c r="O3024" s="13" t="str">
        <f t="shared" si="238"/>
        <v>Tin</v>
      </c>
      <c r="P3024" s="9" t="str">
        <f t="shared" si="239"/>
        <v>Epoxy</v>
      </c>
      <c r="Q3024" s="9" t="str">
        <f t="shared" si="240"/>
        <v>5</v>
      </c>
      <c r="R30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24" s="14" t="str">
        <f>IF(ProjectsDB[[#This Row],[Item Type]]="Straight Plug-In",_xlfn.TEXTJOIN("-",TRUE,M3024&amp;"-"&amp;_xlfn.LET(_xlpm.txt,ProjectsDB[[#This Row],[Assembly]],_xlpm.pos,FIND("SP",_xlpm.txt),_xlpm.pre,LEFT(_xlpm.txt,_xlpm.pos-1),IF(RIGHT(_xlpm.pre,3)="123","3PL",IF(RIGHT(_xlpm.pre,2)="12","2PL",IF(RIGHT(_xlpm.pre,1)="1","1PL","3PL")))),N3024,O3024,P3024,Q3024&amp;"W",R3024),_xlfn.TEXTJOIN("-",TRUE,M3024,N3024,O3024,P3024,Q3024&amp;"W",R3024))</f>
        <v>Straight Feeder-CU-Tin-Epoxy-5W-1</v>
      </c>
      <c r="T3024" s="14" t="str">
        <f>IF(COUNTIF(Cycletime[Element Desc.],ProjectsDB[[#This Row],[Element Desc.]])&gt;0,"Found","Not Found")</f>
        <v>Found</v>
      </c>
    </row>
    <row r="3025" spans="2:20" x14ac:dyDescent="0.25">
      <c r="B3025" s="8" t="s">
        <v>6245</v>
      </c>
      <c r="C3025" s="9" t="s">
        <v>1370</v>
      </c>
      <c r="D3025" s="9" t="s">
        <v>1371</v>
      </c>
      <c r="E3025" s="10">
        <v>10</v>
      </c>
      <c r="F3025" s="9" t="s">
        <v>6127</v>
      </c>
      <c r="G3025" s="9" t="s">
        <v>96</v>
      </c>
      <c r="H3025" s="11"/>
      <c r="I3025" s="12">
        <v>100</v>
      </c>
      <c r="J3025" s="12"/>
      <c r="K3025" s="12"/>
      <c r="L3025" s="12">
        <f t="array" ref="L3025">IFERROR(LOOKUP(2^15,SEARCH({"40A","63A","80A","100A","125A","160A","200A","250A","400A","630A","800A","1000A","1250A","1600A","2000A","2500A","3200A","4000A","5000A","6300A"},UPPER(D3025)),{40,63,80,100,125,160,200,250,400,630,800,1000,1250,1600,2000,2500,3200,4000,5000,6300}),0)</f>
        <v>0</v>
      </c>
      <c r="M3025" s="9" t="str">
        <f t="shared" si="236"/>
        <v>Hanger Support</v>
      </c>
      <c r="N3025" s="9" t="str">
        <f t="shared" si="237"/>
        <v>SH</v>
      </c>
      <c r="O3025" s="13" t="str">
        <f t="shared" si="238"/>
        <v>None</v>
      </c>
      <c r="P3025" s="9" t="str">
        <f t="shared" si="239"/>
        <v>None</v>
      </c>
      <c r="Q3025" s="9" t="str">
        <f t="shared" si="240"/>
        <v>0</v>
      </c>
      <c r="R30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025" s="14" t="str">
        <f>IF(ProjectsDB[[#This Row],[Item Type]]="Straight Plug-In",_xlfn.TEXTJOIN("-",TRUE,M3025&amp;"-"&amp;_xlfn.LET(_xlpm.txt,ProjectsDB[[#This Row],[Assembly]],_xlpm.pos,FIND("SP",_xlpm.txt),_xlpm.pre,LEFT(_xlpm.txt,_xlpm.pos-1),IF(RIGHT(_xlpm.pre,3)="123","3PL",IF(RIGHT(_xlpm.pre,2)="12","2PL",IF(RIGHT(_xlpm.pre,1)="1","1PL","3PL")))),N3025,O3025,P3025,Q3025&amp;"W",R3025),_xlfn.TEXTJOIN("-",TRUE,M3025,N3025,O3025,P3025,Q3025&amp;"W",R3025))</f>
        <v>Hanger Support-SH-None-None-0W-0</v>
      </c>
      <c r="T3025" s="14" t="str">
        <f>IF(COUNTIF(Cycletime[Element Desc.],ProjectsDB[[#This Row],[Element Desc.]])&gt;0,"Found","Not Found")</f>
        <v>Found</v>
      </c>
    </row>
    <row r="3026" spans="2:20" x14ac:dyDescent="0.25">
      <c r="B3026" s="8" t="s">
        <v>6246</v>
      </c>
      <c r="C3026" s="9" t="s">
        <v>6217</v>
      </c>
      <c r="D3026" s="9" t="s">
        <v>4961</v>
      </c>
      <c r="E3026" s="10">
        <v>39</v>
      </c>
      <c r="F3026" s="9" t="s">
        <v>6127</v>
      </c>
      <c r="G3026" s="9" t="s">
        <v>96</v>
      </c>
      <c r="H3026" s="11"/>
      <c r="I3026" s="12"/>
      <c r="J3026" s="12"/>
      <c r="K3026" s="12"/>
      <c r="L3026" s="12">
        <f t="array" ref="L3026">IFERROR(LOOKUP(2^15,SEARCH({"40A","63A","80A","100A","125A","160A","200A","250A","400A","630A","800A","1000A","1250A","1600A","2000A","2500A","3200A","4000A","5000A","6300A"},UPPER(D3026)),{40,63,80,100,125,160,200,250,400,630,800,1000,1250,1600,2000,2500,3200,4000,5000,6300}),0)</f>
        <v>2500</v>
      </c>
      <c r="M3026" s="9" t="str">
        <f t="shared" si="236"/>
        <v>Joint Pack</v>
      </c>
      <c r="N3026" s="9" t="str">
        <f t="shared" si="237"/>
        <v>CU</v>
      </c>
      <c r="O3026" s="13" t="str">
        <f t="shared" si="238"/>
        <v>Tin</v>
      </c>
      <c r="P3026" s="9" t="str">
        <f t="shared" si="239"/>
        <v>None</v>
      </c>
      <c r="Q3026" s="9" t="str">
        <f t="shared" si="240"/>
        <v>5</v>
      </c>
      <c r="R30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26" s="14" t="str">
        <f>IF(ProjectsDB[[#This Row],[Item Type]]="Straight Plug-In",_xlfn.TEXTJOIN("-",TRUE,M3026&amp;"-"&amp;_xlfn.LET(_xlpm.txt,ProjectsDB[[#This Row],[Assembly]],_xlpm.pos,FIND("SP",_xlpm.txt),_xlpm.pre,LEFT(_xlpm.txt,_xlpm.pos-1),IF(RIGHT(_xlpm.pre,3)="123","3PL",IF(RIGHT(_xlpm.pre,2)="12","2PL",IF(RIGHT(_xlpm.pre,1)="1","1PL","3PL")))),N3026,O3026,P3026,Q3026&amp;"W",R3026),_xlfn.TEXTJOIN("-",TRUE,M3026,N3026,O3026,P3026,Q3026&amp;"W",R3026))</f>
        <v>Joint Pack-CU-Tin-None-5W-1</v>
      </c>
      <c r="T3026" s="14" t="str">
        <f>IF(COUNTIF(Cycletime[Element Desc.],ProjectsDB[[#This Row],[Element Desc.]])&gt;0,"Found","Not Found")</f>
        <v>Found</v>
      </c>
    </row>
    <row r="3027" spans="2:20" x14ac:dyDescent="0.25">
      <c r="B3027" s="8" t="s">
        <v>6247</v>
      </c>
      <c r="C3027" s="9" t="s">
        <v>5070</v>
      </c>
      <c r="D3027" s="9" t="s">
        <v>5071</v>
      </c>
      <c r="E3027" s="10">
        <v>11</v>
      </c>
      <c r="F3027" s="9" t="s">
        <v>6127</v>
      </c>
      <c r="G3027" s="9" t="s">
        <v>96</v>
      </c>
      <c r="H3027" s="11"/>
      <c r="I3027" s="12"/>
      <c r="J3027" s="12"/>
      <c r="K3027" s="12"/>
      <c r="L3027" s="12">
        <f t="array" ref="L3027">IFERROR(LOOKUP(2^15,SEARCH({"40A","63A","80A","100A","125A","160A","200A","250A","400A","630A","800A","1000A","1250A","1600A","2000A","2500A","3200A","4000A","5000A","6300A"},UPPER(D3027)),{40,63,80,100,125,160,200,250,400,630,800,1000,1250,1600,2000,2500,3200,4000,5000,6300}),0)</f>
        <v>0</v>
      </c>
      <c r="M3027" s="9" t="str">
        <f t="shared" si="236"/>
        <v>Joint Pack Cover</v>
      </c>
      <c r="N3027" s="9" t="str">
        <f t="shared" si="237"/>
        <v>CU</v>
      </c>
      <c r="O3027" s="13" t="str">
        <f t="shared" si="238"/>
        <v>None</v>
      </c>
      <c r="P3027" s="9" t="str">
        <f t="shared" si="239"/>
        <v>None</v>
      </c>
      <c r="Q3027" s="9" t="str">
        <f t="shared" si="240"/>
        <v>0</v>
      </c>
      <c r="R30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27" s="14" t="str">
        <f>IF(ProjectsDB[[#This Row],[Item Type]]="Straight Plug-In",_xlfn.TEXTJOIN("-",TRUE,M3027&amp;"-"&amp;_xlfn.LET(_xlpm.txt,ProjectsDB[[#This Row],[Assembly]],_xlpm.pos,FIND("SP",_xlpm.txt),_xlpm.pre,LEFT(_xlpm.txt,_xlpm.pos-1),IF(RIGHT(_xlpm.pre,3)="123","3PL",IF(RIGHT(_xlpm.pre,2)="12","2PL",IF(RIGHT(_xlpm.pre,1)="1","1PL","3PL")))),N3027,O3027,P3027,Q3027&amp;"W",R3027),_xlfn.TEXTJOIN("-",TRUE,M3027,N3027,O3027,P3027,Q3027&amp;"W",R3027))</f>
        <v>Joint Pack Cover-CU-None-None-0W-1</v>
      </c>
      <c r="T3027" s="14" t="str">
        <f>IF(COUNTIF(Cycletime[Element Desc.],ProjectsDB[[#This Row],[Element Desc.]])&gt;0,"Found","Not Found")</f>
        <v>Found</v>
      </c>
    </row>
    <row r="3028" spans="2:20" x14ac:dyDescent="0.25">
      <c r="B3028" s="8" t="s">
        <v>6248</v>
      </c>
      <c r="C3028" s="9" t="s">
        <v>6158</v>
      </c>
      <c r="D3028" s="9" t="s">
        <v>6159</v>
      </c>
      <c r="E3028" s="10">
        <v>2</v>
      </c>
      <c r="F3028" s="9" t="s">
        <v>6127</v>
      </c>
      <c r="G3028" s="9" t="s">
        <v>96</v>
      </c>
      <c r="H3028" s="11"/>
      <c r="I3028" s="12">
        <v>425</v>
      </c>
      <c r="J3028" s="12"/>
      <c r="K3028" s="12"/>
      <c r="L3028" s="12">
        <f t="array" ref="L3028">IFERROR(LOOKUP(2^15,SEARCH({"40A","63A","80A","100A","125A","160A","200A","250A","400A","630A","800A","1000A","1250A","1600A","2000A","2500A","3200A","4000A","5000A","6300A"},UPPER(D3028)),{40,63,80,100,125,160,200,250,400,630,800,1000,1250,1600,2000,2500,3200,4000,5000,6300}),0)</f>
        <v>2500</v>
      </c>
      <c r="M3028" s="9" t="str">
        <f t="shared" si="236"/>
        <v>Flange Straight</v>
      </c>
      <c r="N3028" s="9" t="str">
        <f t="shared" si="237"/>
        <v>CU</v>
      </c>
      <c r="O3028" s="13" t="str">
        <f t="shared" si="238"/>
        <v>Tin</v>
      </c>
      <c r="P3028" s="9" t="str">
        <f t="shared" si="239"/>
        <v>Epoxy</v>
      </c>
      <c r="Q3028" s="9" t="str">
        <f t="shared" si="240"/>
        <v>5</v>
      </c>
      <c r="R30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28" s="14" t="str">
        <f>IF(ProjectsDB[[#This Row],[Item Type]]="Straight Plug-In",_xlfn.TEXTJOIN("-",TRUE,M3028&amp;"-"&amp;_xlfn.LET(_xlpm.txt,ProjectsDB[[#This Row],[Assembly]],_xlpm.pos,FIND("SP",_xlpm.txt),_xlpm.pre,LEFT(_xlpm.txt,_xlpm.pos-1),IF(RIGHT(_xlpm.pre,3)="123","3PL",IF(RIGHT(_xlpm.pre,2)="12","2PL",IF(RIGHT(_xlpm.pre,1)="1","1PL","3PL")))),N3028,O3028,P3028,Q3028&amp;"W",R3028),_xlfn.TEXTJOIN("-",TRUE,M3028,N3028,O3028,P3028,Q3028&amp;"W",R3028))</f>
        <v>Flange Straight-CU-Tin-Epoxy-5W-1</v>
      </c>
      <c r="T3028" s="14" t="str">
        <f>IF(COUNTIF(Cycletime[Element Desc.],ProjectsDB[[#This Row],[Element Desc.]])&gt;0,"Found","Not Found")</f>
        <v>Found</v>
      </c>
    </row>
    <row r="3029" spans="2:20" x14ac:dyDescent="0.25">
      <c r="B3029" s="8" t="s">
        <v>6249</v>
      </c>
      <c r="C3029" s="9" t="s">
        <v>6161</v>
      </c>
      <c r="D3029" s="9" t="s">
        <v>6162</v>
      </c>
      <c r="E3029" s="10">
        <v>1</v>
      </c>
      <c r="F3029" s="9" t="s">
        <v>6127</v>
      </c>
      <c r="G3029" s="9" t="s">
        <v>96</v>
      </c>
      <c r="H3029" s="11"/>
      <c r="I3029" s="12">
        <v>370</v>
      </c>
      <c r="J3029" s="12">
        <v>370</v>
      </c>
      <c r="K3029" s="12"/>
      <c r="L3029" s="12">
        <f t="array" ref="L3029">IFERROR(LOOKUP(2^15,SEARCH({"40A","63A","80A","100A","125A","160A","200A","250A","400A","630A","800A","1000A","1250A","1600A","2000A","2500A","3200A","4000A","5000A","6300A"},UPPER(D3029)),{40,63,80,100,125,160,200,250,400,630,800,1000,1250,1600,2000,2500,3200,4000,5000,6300}),0)</f>
        <v>2500</v>
      </c>
      <c r="M3029" s="9" t="str">
        <f t="shared" si="236"/>
        <v>Elbow Edge</v>
      </c>
      <c r="N3029" s="9" t="str">
        <f t="shared" si="237"/>
        <v>CU</v>
      </c>
      <c r="O3029" s="13" t="str">
        <f t="shared" si="238"/>
        <v>Tin</v>
      </c>
      <c r="P3029" s="9" t="str">
        <f t="shared" si="239"/>
        <v>Epoxy</v>
      </c>
      <c r="Q3029" s="9" t="str">
        <f t="shared" si="240"/>
        <v>5</v>
      </c>
      <c r="R30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29" s="14" t="str">
        <f>IF(ProjectsDB[[#This Row],[Item Type]]="Straight Plug-In",_xlfn.TEXTJOIN("-",TRUE,M3029&amp;"-"&amp;_xlfn.LET(_xlpm.txt,ProjectsDB[[#This Row],[Assembly]],_xlpm.pos,FIND("SP",_xlpm.txt),_xlpm.pre,LEFT(_xlpm.txt,_xlpm.pos-1),IF(RIGHT(_xlpm.pre,3)="123","3PL",IF(RIGHT(_xlpm.pre,2)="12","2PL",IF(RIGHT(_xlpm.pre,1)="1","1PL","3PL")))),N3029,O3029,P3029,Q3029&amp;"W",R3029),_xlfn.TEXTJOIN("-",TRUE,M3029,N3029,O3029,P3029,Q3029&amp;"W",R3029))</f>
        <v>Elbow Edge-CU-Tin-Epoxy-5W-1</v>
      </c>
      <c r="T3029" s="14" t="str">
        <f>IF(COUNTIF(Cycletime[Element Desc.],ProjectsDB[[#This Row],[Element Desc.]])&gt;0,"Found","Not Found")</f>
        <v>Found</v>
      </c>
    </row>
    <row r="3030" spans="2:20" x14ac:dyDescent="0.25">
      <c r="B3030" s="8" t="s">
        <v>6250</v>
      </c>
      <c r="C3030" s="9" t="s">
        <v>6173</v>
      </c>
      <c r="D3030" s="9" t="s">
        <v>6174</v>
      </c>
      <c r="E3030" s="10">
        <v>2</v>
      </c>
      <c r="F3030" s="9" t="s">
        <v>6127</v>
      </c>
      <c r="G3030" s="9" t="s">
        <v>96</v>
      </c>
      <c r="H3030" s="11"/>
      <c r="I3030" s="12">
        <v>300</v>
      </c>
      <c r="J3030" s="12">
        <v>300</v>
      </c>
      <c r="K3030" s="12"/>
      <c r="L3030" s="12">
        <f t="array" ref="L3030">IFERROR(LOOKUP(2^15,SEARCH({"40A","63A","80A","100A","125A","160A","200A","250A","400A","630A","800A","1000A","1250A","1600A","2000A","2500A","3200A","4000A","5000A","6300A"},UPPER(D3030)),{40,63,80,100,125,160,200,250,400,630,800,1000,1250,1600,2000,2500,3200,4000,5000,6300}),0)</f>
        <v>2500</v>
      </c>
      <c r="M3030" s="9" t="str">
        <f t="shared" si="236"/>
        <v>Elbow Flat</v>
      </c>
      <c r="N3030" s="9" t="str">
        <f t="shared" si="237"/>
        <v>CU</v>
      </c>
      <c r="O3030" s="13" t="str">
        <f t="shared" si="238"/>
        <v>Tin</v>
      </c>
      <c r="P3030" s="9" t="str">
        <f t="shared" si="239"/>
        <v>Epoxy</v>
      </c>
      <c r="Q3030" s="9" t="str">
        <f t="shared" si="240"/>
        <v>5</v>
      </c>
      <c r="R30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30" s="14" t="str">
        <f>IF(ProjectsDB[[#This Row],[Item Type]]="Straight Plug-In",_xlfn.TEXTJOIN("-",TRUE,M3030&amp;"-"&amp;_xlfn.LET(_xlpm.txt,ProjectsDB[[#This Row],[Assembly]],_xlpm.pos,FIND("SP",_xlpm.txt),_xlpm.pre,LEFT(_xlpm.txt,_xlpm.pos-1),IF(RIGHT(_xlpm.pre,3)="123","3PL",IF(RIGHT(_xlpm.pre,2)="12","2PL",IF(RIGHT(_xlpm.pre,1)="1","1PL","3PL")))),N3030,O3030,P3030,Q3030&amp;"W",R3030),_xlfn.TEXTJOIN("-",TRUE,M3030,N3030,O3030,P3030,Q3030&amp;"W",R3030))</f>
        <v>Elbow Flat-CU-Tin-Epoxy-5W-1</v>
      </c>
      <c r="T3030" s="14" t="str">
        <f>IF(COUNTIF(Cycletime[Element Desc.],ProjectsDB[[#This Row],[Element Desc.]])&gt;0,"Found","Not Found")</f>
        <v>Found</v>
      </c>
    </row>
    <row r="3031" spans="2:20" x14ac:dyDescent="0.25">
      <c r="B3031" s="8" t="s">
        <v>6251</v>
      </c>
      <c r="C3031" s="9" t="s">
        <v>6164</v>
      </c>
      <c r="D3031" s="9" t="s">
        <v>6165</v>
      </c>
      <c r="E3031" s="10">
        <v>2</v>
      </c>
      <c r="F3031" s="9" t="s">
        <v>6127</v>
      </c>
      <c r="G3031" s="9" t="s">
        <v>96</v>
      </c>
      <c r="H3031" s="11"/>
      <c r="I3031" s="12">
        <v>3000</v>
      </c>
      <c r="J3031" s="12"/>
      <c r="K3031" s="12"/>
      <c r="L3031" s="12">
        <f t="array" ref="L3031">IFERROR(LOOKUP(2^15,SEARCH({"40A","63A","80A","100A","125A","160A","200A","250A","400A","630A","800A","1000A","1250A","1600A","2000A","2500A","3200A","4000A","5000A","6300A"},UPPER(D3031)),{40,63,80,100,125,160,200,250,400,630,800,1000,1250,1600,2000,2500,3200,4000,5000,6300}),0)</f>
        <v>2500</v>
      </c>
      <c r="M3031" s="9" t="str">
        <f t="shared" si="236"/>
        <v>Straight Plug-In</v>
      </c>
      <c r="N3031" s="9" t="str">
        <f t="shared" si="237"/>
        <v>CU</v>
      </c>
      <c r="O3031" s="13" t="str">
        <f t="shared" si="238"/>
        <v>Tin</v>
      </c>
      <c r="P3031" s="9" t="str">
        <f t="shared" si="239"/>
        <v>Epoxy</v>
      </c>
      <c r="Q3031" s="9" t="str">
        <f t="shared" si="240"/>
        <v>5</v>
      </c>
      <c r="R30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31" s="14" t="str">
        <f>IF(ProjectsDB[[#This Row],[Item Type]]="Straight Plug-In",_xlfn.TEXTJOIN("-",TRUE,M3031&amp;"-"&amp;_xlfn.LET(_xlpm.txt,ProjectsDB[[#This Row],[Assembly]],_xlpm.pos,FIND("SP",_xlpm.txt),_xlpm.pre,LEFT(_xlpm.txt,_xlpm.pos-1),IF(RIGHT(_xlpm.pre,3)="123","3PL",IF(RIGHT(_xlpm.pre,2)="12","2PL",IF(RIGHT(_xlpm.pre,1)="1","1PL","3PL")))),N3031,O3031,P3031,Q3031&amp;"W",R3031),_xlfn.TEXTJOIN("-",TRUE,M3031,N3031,O3031,P3031,Q3031&amp;"W",R3031))</f>
        <v>Straight Plug-In-3PL-CU-Tin-Epoxy-5W-1</v>
      </c>
      <c r="T3031" s="14" t="str">
        <f>IF(COUNTIF(Cycletime[Element Desc.],ProjectsDB[[#This Row],[Element Desc.]])&gt;0,"Found","Not Found")</f>
        <v>Found</v>
      </c>
    </row>
    <row r="3032" spans="2:20" x14ac:dyDescent="0.25">
      <c r="B3032" s="8" t="s">
        <v>6252</v>
      </c>
      <c r="C3032" s="9" t="s">
        <v>6167</v>
      </c>
      <c r="D3032" s="9" t="s">
        <v>6168</v>
      </c>
      <c r="E3032" s="10">
        <v>1</v>
      </c>
      <c r="F3032" s="9" t="s">
        <v>6127</v>
      </c>
      <c r="G3032" s="9" t="s">
        <v>96</v>
      </c>
      <c r="H3032" s="11"/>
      <c r="I3032" s="12">
        <v>300</v>
      </c>
      <c r="J3032" s="12">
        <v>300</v>
      </c>
      <c r="K3032" s="12"/>
      <c r="L3032" s="12">
        <f t="array" ref="L3032">IFERROR(LOOKUP(2^15,SEARCH({"40A","63A","80A","100A","125A","160A","200A","250A","400A","630A","800A","1000A","1250A","1600A","2000A","2500A","3200A","4000A","5000A","6300A"},UPPER(D3032)),{40,63,80,100,125,160,200,250,400,630,800,1000,1250,1600,2000,2500,3200,4000,5000,6300}),0)</f>
        <v>2500</v>
      </c>
      <c r="M3032" s="9" t="str">
        <f t="shared" si="236"/>
        <v>Elbow Flat</v>
      </c>
      <c r="N3032" s="9" t="str">
        <f t="shared" si="237"/>
        <v>CU</v>
      </c>
      <c r="O3032" s="13" t="str">
        <f t="shared" si="238"/>
        <v>Tin</v>
      </c>
      <c r="P3032" s="9" t="str">
        <f t="shared" si="239"/>
        <v>Epoxy</v>
      </c>
      <c r="Q3032" s="9" t="str">
        <f t="shared" si="240"/>
        <v>5</v>
      </c>
      <c r="R30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32" s="14" t="str">
        <f>IF(ProjectsDB[[#This Row],[Item Type]]="Straight Plug-In",_xlfn.TEXTJOIN("-",TRUE,M3032&amp;"-"&amp;_xlfn.LET(_xlpm.txt,ProjectsDB[[#This Row],[Assembly]],_xlpm.pos,FIND("SP",_xlpm.txt),_xlpm.pre,LEFT(_xlpm.txt,_xlpm.pos-1),IF(RIGHT(_xlpm.pre,3)="123","3PL",IF(RIGHT(_xlpm.pre,2)="12","2PL",IF(RIGHT(_xlpm.pre,1)="1","1PL","3PL")))),N3032,O3032,P3032,Q3032&amp;"W",R3032),_xlfn.TEXTJOIN("-",TRUE,M3032,N3032,O3032,P3032,Q3032&amp;"W",R3032))</f>
        <v>Elbow Flat-CU-Tin-Epoxy-5W-1</v>
      </c>
      <c r="T3032" s="14" t="str">
        <f>IF(COUNTIF(Cycletime[Element Desc.],ProjectsDB[[#This Row],[Element Desc.]])&gt;0,"Found","Not Found")</f>
        <v>Found</v>
      </c>
    </row>
    <row r="3033" spans="2:20" x14ac:dyDescent="0.25">
      <c r="B3033" s="8" t="s">
        <v>6253</v>
      </c>
      <c r="C3033" s="9" t="s">
        <v>6254</v>
      </c>
      <c r="D3033" s="9" t="s">
        <v>6255</v>
      </c>
      <c r="E3033" s="10">
        <v>1</v>
      </c>
      <c r="F3033" s="9" t="s">
        <v>6127</v>
      </c>
      <c r="G3033" s="9" t="s">
        <v>96</v>
      </c>
      <c r="H3033" s="11"/>
      <c r="I3033" s="12">
        <v>1620</v>
      </c>
      <c r="J3033" s="12"/>
      <c r="K3033" s="12"/>
      <c r="L3033" s="12">
        <f t="array" ref="L3033">IFERROR(LOOKUP(2^15,SEARCH({"40A","63A","80A","100A","125A","160A","200A","250A","400A","630A","800A","1000A","1250A","1600A","2000A","2500A","3200A","4000A","5000A","6300A"},UPPER(D3033)),{40,63,80,100,125,160,200,250,400,630,800,1000,1250,1600,2000,2500,3200,4000,5000,6300}),0)</f>
        <v>2500</v>
      </c>
      <c r="M3033" s="9" t="str">
        <f t="shared" si="236"/>
        <v>Straight Feeder</v>
      </c>
      <c r="N3033" s="9" t="str">
        <f t="shared" si="237"/>
        <v>CU</v>
      </c>
      <c r="O3033" s="13" t="str">
        <f t="shared" si="238"/>
        <v>Tin</v>
      </c>
      <c r="P3033" s="9" t="str">
        <f t="shared" si="239"/>
        <v>Epoxy</v>
      </c>
      <c r="Q3033" s="9" t="str">
        <f t="shared" si="240"/>
        <v>5</v>
      </c>
      <c r="R30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33" s="14" t="str">
        <f>IF(ProjectsDB[[#This Row],[Item Type]]="Straight Plug-In",_xlfn.TEXTJOIN("-",TRUE,M3033&amp;"-"&amp;_xlfn.LET(_xlpm.txt,ProjectsDB[[#This Row],[Assembly]],_xlpm.pos,FIND("SP",_xlpm.txt),_xlpm.pre,LEFT(_xlpm.txt,_xlpm.pos-1),IF(RIGHT(_xlpm.pre,3)="123","3PL",IF(RIGHT(_xlpm.pre,2)="12","2PL",IF(RIGHT(_xlpm.pre,1)="1","1PL","3PL")))),N3033,O3033,P3033,Q3033&amp;"W",R3033),_xlfn.TEXTJOIN("-",TRUE,M3033,N3033,O3033,P3033,Q3033&amp;"W",R3033))</f>
        <v>Straight Feeder-CU-Tin-Epoxy-5W-1</v>
      </c>
      <c r="T3033" s="14" t="str">
        <f>IF(COUNTIF(Cycletime[Element Desc.],ProjectsDB[[#This Row],[Element Desc.]])&gt;0,"Found","Not Found")</f>
        <v>Found</v>
      </c>
    </row>
    <row r="3034" spans="2:20" x14ac:dyDescent="0.25">
      <c r="B3034" s="8" t="s">
        <v>6256</v>
      </c>
      <c r="C3034" s="9" t="s">
        <v>6170</v>
      </c>
      <c r="D3034" s="9" t="s">
        <v>6171</v>
      </c>
      <c r="E3034" s="10">
        <v>1</v>
      </c>
      <c r="F3034" s="9" t="s">
        <v>6127</v>
      </c>
      <c r="G3034" s="9" t="s">
        <v>96</v>
      </c>
      <c r="H3034" s="11"/>
      <c r="I3034" s="12">
        <v>3000</v>
      </c>
      <c r="J3034" s="12"/>
      <c r="K3034" s="12"/>
      <c r="L3034" s="12">
        <f t="array" ref="L3034">IFERROR(LOOKUP(2^15,SEARCH({"40A","63A","80A","100A","125A","160A","200A","250A","400A","630A","800A","1000A","1250A","1600A","2000A","2500A","3200A","4000A","5000A","6300A"},UPPER(D3034)),{40,63,80,100,125,160,200,250,400,630,800,1000,1250,1600,2000,2500,3200,4000,5000,6300}),0)</f>
        <v>2500</v>
      </c>
      <c r="M3034" s="9" t="str">
        <f t="shared" si="236"/>
        <v>Straight Feeder</v>
      </c>
      <c r="N3034" s="9" t="str">
        <f t="shared" si="237"/>
        <v>CU</v>
      </c>
      <c r="O3034" s="13" t="str">
        <f t="shared" si="238"/>
        <v>Tin</v>
      </c>
      <c r="P3034" s="9" t="str">
        <f t="shared" si="239"/>
        <v>Epoxy</v>
      </c>
      <c r="Q3034" s="9" t="str">
        <f t="shared" si="240"/>
        <v>5</v>
      </c>
      <c r="R30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34" s="14" t="str">
        <f>IF(ProjectsDB[[#This Row],[Item Type]]="Straight Plug-In",_xlfn.TEXTJOIN("-",TRUE,M3034&amp;"-"&amp;_xlfn.LET(_xlpm.txt,ProjectsDB[[#This Row],[Assembly]],_xlpm.pos,FIND("SP",_xlpm.txt),_xlpm.pre,LEFT(_xlpm.txt,_xlpm.pos-1),IF(RIGHT(_xlpm.pre,3)="123","3PL",IF(RIGHT(_xlpm.pre,2)="12","2PL",IF(RIGHT(_xlpm.pre,1)="1","1PL","3PL")))),N3034,O3034,P3034,Q3034&amp;"W",R3034),_xlfn.TEXTJOIN("-",TRUE,M3034,N3034,O3034,P3034,Q3034&amp;"W",R3034))</f>
        <v>Straight Feeder-CU-Tin-Epoxy-5W-1</v>
      </c>
      <c r="T3034" s="14" t="str">
        <f>IF(COUNTIF(Cycletime[Element Desc.],ProjectsDB[[#This Row],[Element Desc.]])&gt;0,"Found","Not Found")</f>
        <v>Found</v>
      </c>
    </row>
    <row r="3035" spans="2:20" x14ac:dyDescent="0.25">
      <c r="B3035" s="8" t="s">
        <v>6257</v>
      </c>
      <c r="C3035" s="9" t="s">
        <v>6258</v>
      </c>
      <c r="D3035" s="9" t="s">
        <v>6259</v>
      </c>
      <c r="E3035" s="10">
        <v>1</v>
      </c>
      <c r="F3035" s="9" t="s">
        <v>6127</v>
      </c>
      <c r="G3035" s="9" t="s">
        <v>96</v>
      </c>
      <c r="H3035" s="11"/>
      <c r="I3035" s="12">
        <v>1710</v>
      </c>
      <c r="J3035" s="12"/>
      <c r="K3035" s="12"/>
      <c r="L3035" s="12">
        <f t="array" ref="L3035">IFERROR(LOOKUP(2^15,SEARCH({"40A","63A","80A","100A","125A","160A","200A","250A","400A","630A","800A","1000A","1250A","1600A","2000A","2500A","3200A","4000A","5000A","6300A"},UPPER(D3035)),{40,63,80,100,125,160,200,250,400,630,800,1000,1250,1600,2000,2500,3200,4000,5000,6300}),0)</f>
        <v>2500</v>
      </c>
      <c r="M3035" s="9" t="str">
        <f t="shared" si="236"/>
        <v>Straight Feeder</v>
      </c>
      <c r="N3035" s="9" t="str">
        <f t="shared" si="237"/>
        <v>CU</v>
      </c>
      <c r="O3035" s="13" t="str">
        <f t="shared" si="238"/>
        <v>Tin</v>
      </c>
      <c r="P3035" s="9" t="str">
        <f t="shared" si="239"/>
        <v>Epoxy</v>
      </c>
      <c r="Q3035" s="9" t="str">
        <f t="shared" si="240"/>
        <v>5</v>
      </c>
      <c r="R30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35" s="14" t="str">
        <f>IF(ProjectsDB[[#This Row],[Item Type]]="Straight Plug-In",_xlfn.TEXTJOIN("-",TRUE,M3035&amp;"-"&amp;_xlfn.LET(_xlpm.txt,ProjectsDB[[#This Row],[Assembly]],_xlpm.pos,FIND("SP",_xlpm.txt),_xlpm.pre,LEFT(_xlpm.txt,_xlpm.pos-1),IF(RIGHT(_xlpm.pre,3)="123","3PL",IF(RIGHT(_xlpm.pre,2)="12","2PL",IF(RIGHT(_xlpm.pre,1)="1","1PL","3PL")))),N3035,O3035,P3035,Q3035&amp;"W",R3035),_xlfn.TEXTJOIN("-",TRUE,M3035,N3035,O3035,P3035,Q3035&amp;"W",R3035))</f>
        <v>Straight Feeder-CU-Tin-Epoxy-5W-1</v>
      </c>
      <c r="T3035" s="14" t="str">
        <f>IF(COUNTIF(Cycletime[Element Desc.],ProjectsDB[[#This Row],[Element Desc.]])&gt;0,"Found","Not Found")</f>
        <v>Found</v>
      </c>
    </row>
    <row r="3036" spans="2:20" x14ac:dyDescent="0.25">
      <c r="B3036" s="8" t="s">
        <v>6260</v>
      </c>
      <c r="C3036" s="9" t="s">
        <v>6179</v>
      </c>
      <c r="D3036" s="9" t="s">
        <v>6180</v>
      </c>
      <c r="E3036" s="10">
        <v>1</v>
      </c>
      <c r="F3036" s="9" t="s">
        <v>6127</v>
      </c>
      <c r="G3036" s="9" t="s">
        <v>96</v>
      </c>
      <c r="H3036" s="11"/>
      <c r="I3036" s="12">
        <v>370</v>
      </c>
      <c r="J3036" s="12">
        <v>370</v>
      </c>
      <c r="K3036" s="12">
        <v>370</v>
      </c>
      <c r="L3036" s="12">
        <f t="array" ref="L3036">IFERROR(LOOKUP(2^15,SEARCH({"40A","63A","80A","100A","125A","160A","200A","250A","400A","630A","800A","1000A","1250A","1600A","2000A","2500A","3200A","4000A","5000A","6300A"},UPPER(D3036)),{40,63,80,100,125,160,200,250,400,630,800,1000,1250,1600,2000,2500,3200,4000,5000,6300}),0)</f>
        <v>2500</v>
      </c>
      <c r="M3036" s="9" t="str">
        <f t="shared" si="236"/>
        <v>T-Section</v>
      </c>
      <c r="N3036" s="9" t="str">
        <f t="shared" si="237"/>
        <v>CU</v>
      </c>
      <c r="O3036" s="13" t="str">
        <f t="shared" si="238"/>
        <v>Tin</v>
      </c>
      <c r="P3036" s="9" t="str">
        <f t="shared" si="239"/>
        <v>Epoxy</v>
      </c>
      <c r="Q3036" s="9" t="str">
        <f t="shared" si="240"/>
        <v>5</v>
      </c>
      <c r="R30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36" s="14" t="str">
        <f>IF(ProjectsDB[[#This Row],[Item Type]]="Straight Plug-In",_xlfn.TEXTJOIN("-",TRUE,M3036&amp;"-"&amp;_xlfn.LET(_xlpm.txt,ProjectsDB[[#This Row],[Assembly]],_xlpm.pos,FIND("SP",_xlpm.txt),_xlpm.pre,LEFT(_xlpm.txt,_xlpm.pos-1),IF(RIGHT(_xlpm.pre,3)="123","3PL",IF(RIGHT(_xlpm.pre,2)="12","2PL",IF(RIGHT(_xlpm.pre,1)="1","1PL","3PL")))),N3036,O3036,P3036,Q3036&amp;"W",R3036),_xlfn.TEXTJOIN("-",TRUE,M3036,N3036,O3036,P3036,Q3036&amp;"W",R3036))</f>
        <v>T-Section-CU-Tin-Epoxy-5W-1</v>
      </c>
      <c r="T3036" s="14" t="str">
        <f>IF(COUNTIF(Cycletime[Element Desc.],ProjectsDB[[#This Row],[Element Desc.]])&gt;0,"Found","Not Found")</f>
        <v>Found</v>
      </c>
    </row>
    <row r="3037" spans="2:20" x14ac:dyDescent="0.25">
      <c r="B3037" s="8" t="s">
        <v>6261</v>
      </c>
      <c r="C3037" s="9" t="s">
        <v>6182</v>
      </c>
      <c r="D3037" s="9" t="s">
        <v>6183</v>
      </c>
      <c r="E3037" s="10">
        <v>1</v>
      </c>
      <c r="F3037" s="9" t="s">
        <v>6127</v>
      </c>
      <c r="G3037" s="9" t="s">
        <v>96</v>
      </c>
      <c r="H3037" s="11"/>
      <c r="I3037" s="12">
        <v>910</v>
      </c>
      <c r="J3037" s="12"/>
      <c r="K3037" s="12"/>
      <c r="L3037" s="12">
        <f t="array" ref="L3037">IFERROR(LOOKUP(2^15,SEARCH({"40A","63A","80A","100A","125A","160A","200A","250A","400A","630A","800A","1000A","1250A","1600A","2000A","2500A","3200A","4000A","5000A","6300A"},UPPER(D3037)),{40,63,80,100,125,160,200,250,400,630,800,1000,1250,1600,2000,2500,3200,4000,5000,6300}),0)</f>
        <v>2500</v>
      </c>
      <c r="M3037" s="9" t="str">
        <f t="shared" si="236"/>
        <v>Straight Feeder</v>
      </c>
      <c r="N3037" s="9" t="str">
        <f t="shared" si="237"/>
        <v>CU</v>
      </c>
      <c r="O3037" s="13" t="str">
        <f t="shared" si="238"/>
        <v>Tin</v>
      </c>
      <c r="P3037" s="9" t="str">
        <f t="shared" si="239"/>
        <v>Epoxy</v>
      </c>
      <c r="Q3037" s="9" t="str">
        <f t="shared" si="240"/>
        <v>5</v>
      </c>
      <c r="R30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37" s="14" t="str">
        <f>IF(ProjectsDB[[#This Row],[Item Type]]="Straight Plug-In",_xlfn.TEXTJOIN("-",TRUE,M3037&amp;"-"&amp;_xlfn.LET(_xlpm.txt,ProjectsDB[[#This Row],[Assembly]],_xlpm.pos,FIND("SP",_xlpm.txt),_xlpm.pre,LEFT(_xlpm.txt,_xlpm.pos-1),IF(RIGHT(_xlpm.pre,3)="123","3PL",IF(RIGHT(_xlpm.pre,2)="12","2PL",IF(RIGHT(_xlpm.pre,1)="1","1PL","3PL")))),N3037,O3037,P3037,Q3037&amp;"W",R3037),_xlfn.TEXTJOIN("-",TRUE,M3037,N3037,O3037,P3037,Q3037&amp;"W",R3037))</f>
        <v>Straight Feeder-CU-Tin-Epoxy-5W-1</v>
      </c>
      <c r="T3037" s="14" t="str">
        <f>IF(COUNTIF(Cycletime[Element Desc.],ProjectsDB[[#This Row],[Element Desc.]])&gt;0,"Found","Not Found")</f>
        <v>Found</v>
      </c>
    </row>
    <row r="3038" spans="2:20" x14ac:dyDescent="0.25">
      <c r="B3038" s="8" t="s">
        <v>6262</v>
      </c>
      <c r="C3038" s="9" t="s">
        <v>6263</v>
      </c>
      <c r="D3038" s="9" t="s">
        <v>6264</v>
      </c>
      <c r="E3038" s="9">
        <v>2</v>
      </c>
      <c r="F3038" s="9" t="s">
        <v>6127</v>
      </c>
      <c r="G3038" s="9" t="s">
        <v>37</v>
      </c>
      <c r="H3038" s="11"/>
      <c r="I3038" s="9"/>
      <c r="J3038" s="9"/>
      <c r="K3038" s="9"/>
      <c r="L3038" s="12">
        <f t="array" ref="L3038">IFERROR(LOOKUP(2^15,SEARCH({"40A","63A","80A","100A","125A","160A","200A","250A","400A","630A","800A","1000A","1250A","1600A","2000A","2500A","3200A","4000A","5000A","6300A"},UPPER(D3038)),{40,63,80,100,125,160,200,250,400,630,800,1000,1250,1600,2000,2500,3200,4000,5000,6300}),0)</f>
        <v>2500</v>
      </c>
      <c r="M3038" s="9" t="str">
        <f t="shared" si="236"/>
        <v>Joint Pack</v>
      </c>
      <c r="N3038" s="9" t="str">
        <f t="shared" si="237"/>
        <v>CU</v>
      </c>
      <c r="O3038" s="13" t="str">
        <f t="shared" si="238"/>
        <v>Tin</v>
      </c>
      <c r="P3038" s="9" t="str">
        <f t="shared" si="239"/>
        <v>None</v>
      </c>
      <c r="Q3038" s="9" t="str">
        <f t="shared" si="240"/>
        <v>5</v>
      </c>
      <c r="R30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38" s="14" t="str">
        <f>IF(ProjectsDB[[#This Row],[Item Type]]="Straight Plug-In",_xlfn.TEXTJOIN("-",TRUE,M3038&amp;"-"&amp;_xlfn.LET(_xlpm.txt,ProjectsDB[[#This Row],[Assembly]],_xlpm.pos,FIND("SP",_xlpm.txt),_xlpm.pre,LEFT(_xlpm.txt,_xlpm.pos-1),IF(RIGHT(_xlpm.pre,3)="123","3PL",IF(RIGHT(_xlpm.pre,2)="12","2PL",IF(RIGHT(_xlpm.pre,1)="1","1PL","3PL")))),N3038,O3038,P3038,Q3038&amp;"W",R3038),_xlfn.TEXTJOIN("-",TRUE,M3038,N3038,O3038,P3038,Q3038&amp;"W",R3038))</f>
        <v>Joint Pack-CU-Tin-None-5W-1</v>
      </c>
      <c r="T3038" s="14" t="str">
        <f>IF(COUNTIF(Cycletime[Element Desc.],ProjectsDB[[#This Row],[Element Desc.]])&gt;0,"Found","Not Found")</f>
        <v>Found</v>
      </c>
    </row>
    <row r="3039" spans="2:20" x14ac:dyDescent="0.25">
      <c r="B3039" s="8" t="s">
        <v>6265</v>
      </c>
      <c r="C3039" s="9" t="s">
        <v>6266</v>
      </c>
      <c r="D3039" s="9" t="s">
        <v>6267</v>
      </c>
      <c r="E3039" s="9">
        <v>657</v>
      </c>
      <c r="F3039" s="9" t="s">
        <v>6268</v>
      </c>
      <c r="G3039" s="9" t="s">
        <v>705</v>
      </c>
      <c r="H3039" s="11"/>
      <c r="I3039" s="9"/>
      <c r="J3039" s="9"/>
      <c r="K3039" s="9"/>
      <c r="L3039" s="12">
        <f t="array" ref="L3039">IFERROR(LOOKUP(2^15,SEARCH({"40A","63A","80A","100A","125A","160A","200A","250A","400A","630A","800A","1000A","1250A","1600A","2000A","2500A","3200A","4000A","5000A","6300A"},UPPER(D3039)),{40,63,80,100,125,160,200,250,400,630,800,1000,1250,1600,2000,2500,3200,4000,5000,6300}),0)</f>
        <v>0</v>
      </c>
      <c r="M3039" s="9" t="str">
        <f t="shared" si="236"/>
        <v>Joint Pack Cover</v>
      </c>
      <c r="N3039" s="9" t="str">
        <f t="shared" si="237"/>
        <v>AL</v>
      </c>
      <c r="O3039" s="13" t="str">
        <f t="shared" si="238"/>
        <v>None</v>
      </c>
      <c r="P3039" s="9" t="str">
        <f t="shared" si="239"/>
        <v>None</v>
      </c>
      <c r="Q3039" s="9" t="str">
        <f t="shared" si="240"/>
        <v>0</v>
      </c>
      <c r="R30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39" s="14" t="str">
        <f>IF(ProjectsDB[[#This Row],[Item Type]]="Straight Plug-In",_xlfn.TEXTJOIN("-",TRUE,M3039&amp;"-"&amp;_xlfn.LET(_xlpm.txt,ProjectsDB[[#This Row],[Assembly]],_xlpm.pos,FIND("SP",_xlpm.txt),_xlpm.pre,LEFT(_xlpm.txt,_xlpm.pos-1),IF(RIGHT(_xlpm.pre,3)="123","3PL",IF(RIGHT(_xlpm.pre,2)="12","2PL",IF(RIGHT(_xlpm.pre,1)="1","1PL","3PL")))),N3039,O3039,P3039,Q3039&amp;"W",R3039),_xlfn.TEXTJOIN("-",TRUE,M3039,N3039,O3039,P3039,Q3039&amp;"W",R3039))</f>
        <v>Joint Pack Cover-AL-None-None-0W-1</v>
      </c>
      <c r="T3039" s="14" t="str">
        <f>IF(COUNTIF(Cycletime[Element Desc.],ProjectsDB[[#This Row],[Element Desc.]])&gt;0,"Found","Not Found")</f>
        <v>Found</v>
      </c>
    </row>
    <row r="3040" spans="2:20" x14ac:dyDescent="0.25">
      <c r="B3040" s="8" t="s">
        <v>6269</v>
      </c>
      <c r="C3040" s="9" t="s">
        <v>6270</v>
      </c>
      <c r="D3040" s="9" t="s">
        <v>6271</v>
      </c>
      <c r="E3040" s="9">
        <v>853</v>
      </c>
      <c r="F3040" s="9" t="s">
        <v>6268</v>
      </c>
      <c r="G3040" s="9" t="s">
        <v>705</v>
      </c>
      <c r="H3040" s="11"/>
      <c r="I3040" s="9"/>
      <c r="J3040" s="9"/>
      <c r="K3040" s="9"/>
      <c r="L3040" s="12">
        <f t="array" ref="L3040">IFERROR(LOOKUP(2^15,SEARCH({"40A","63A","80A","100A","125A","160A","200A","250A","400A","630A","800A","1000A","1250A","1600A","2000A","2500A","3200A","4000A","5000A","6300A"},UPPER(D3040)),{40,63,80,100,125,160,200,250,400,630,800,1000,1250,1600,2000,2500,3200,4000,5000,6300}),0)</f>
        <v>0</v>
      </c>
      <c r="M3040" s="9" t="str">
        <f t="shared" si="236"/>
        <v>Joint Pack Cover</v>
      </c>
      <c r="N3040" s="9" t="str">
        <f t="shared" si="237"/>
        <v>AL</v>
      </c>
      <c r="O3040" s="13" t="str">
        <f t="shared" si="238"/>
        <v>None</v>
      </c>
      <c r="P3040" s="9" t="str">
        <f t="shared" si="239"/>
        <v>None</v>
      </c>
      <c r="Q3040" s="9" t="str">
        <f t="shared" si="240"/>
        <v>0</v>
      </c>
      <c r="R30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40" s="14" t="str">
        <f>IF(ProjectsDB[[#This Row],[Item Type]]="Straight Plug-In",_xlfn.TEXTJOIN("-",TRUE,M3040&amp;"-"&amp;_xlfn.LET(_xlpm.txt,ProjectsDB[[#This Row],[Assembly]],_xlpm.pos,FIND("SP",_xlpm.txt),_xlpm.pre,LEFT(_xlpm.txt,_xlpm.pos-1),IF(RIGHT(_xlpm.pre,3)="123","3PL",IF(RIGHT(_xlpm.pre,2)="12","2PL",IF(RIGHT(_xlpm.pre,1)="1","1PL","3PL")))),N3040,O3040,P3040,Q3040&amp;"W",R3040),_xlfn.TEXTJOIN("-",TRUE,M3040,N3040,O3040,P3040,Q3040&amp;"W",R3040))</f>
        <v>Joint Pack Cover-AL-None-None-0W-1</v>
      </c>
      <c r="T3040" s="14" t="str">
        <f>IF(COUNTIF(Cycletime[Element Desc.],ProjectsDB[[#This Row],[Element Desc.]])&gt;0,"Found","Not Found")</f>
        <v>Found</v>
      </c>
    </row>
    <row r="3041" spans="2:20" x14ac:dyDescent="0.25">
      <c r="B3041" s="8" t="s">
        <v>6272</v>
      </c>
      <c r="C3041" s="9" t="s">
        <v>6273</v>
      </c>
      <c r="D3041" s="9" t="s">
        <v>6274</v>
      </c>
      <c r="E3041" s="9">
        <v>75</v>
      </c>
      <c r="F3041" s="9" t="s">
        <v>6268</v>
      </c>
      <c r="G3041" s="9" t="s">
        <v>705</v>
      </c>
      <c r="H3041" s="11"/>
      <c r="I3041" s="9"/>
      <c r="J3041" s="9"/>
      <c r="K3041" s="9"/>
      <c r="L3041" s="12">
        <f t="array" ref="L3041">IFERROR(LOOKUP(2^15,SEARCH({"40A","63A","80A","100A","125A","160A","200A","250A","400A","630A","800A","1000A","1250A","1600A","2000A","2500A","3200A","4000A","5000A","6300A"},UPPER(D3041)),{40,63,80,100,125,160,200,250,400,630,800,1000,1250,1600,2000,2500,3200,4000,5000,6300}),0)</f>
        <v>0</v>
      </c>
      <c r="M3041" s="9" t="str">
        <f t="shared" si="236"/>
        <v>Joint Pack Cover</v>
      </c>
      <c r="N3041" s="9" t="str">
        <f t="shared" si="237"/>
        <v>CU</v>
      </c>
      <c r="O3041" s="13" t="str">
        <f t="shared" si="238"/>
        <v>None</v>
      </c>
      <c r="P3041" s="9" t="str">
        <f t="shared" si="239"/>
        <v>None</v>
      </c>
      <c r="Q3041" s="9" t="str">
        <f t="shared" si="240"/>
        <v>0</v>
      </c>
      <c r="R30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41" s="14" t="str">
        <f>IF(ProjectsDB[[#This Row],[Item Type]]="Straight Plug-In",_xlfn.TEXTJOIN("-",TRUE,M3041&amp;"-"&amp;_xlfn.LET(_xlpm.txt,ProjectsDB[[#This Row],[Assembly]],_xlpm.pos,FIND("SP",_xlpm.txt),_xlpm.pre,LEFT(_xlpm.txt,_xlpm.pos-1),IF(RIGHT(_xlpm.pre,3)="123","3PL",IF(RIGHT(_xlpm.pre,2)="12","2PL",IF(RIGHT(_xlpm.pre,1)="1","1PL","3PL")))),N3041,O3041,P3041,Q3041&amp;"W",R3041),_xlfn.TEXTJOIN("-",TRUE,M3041,N3041,O3041,P3041,Q3041&amp;"W",R3041))</f>
        <v>Joint Pack Cover-CU-None-None-0W-1</v>
      </c>
      <c r="T3041" s="14" t="str">
        <f>IF(COUNTIF(Cycletime[Element Desc.],ProjectsDB[[#This Row],[Element Desc.]])&gt;0,"Found","Not Found")</f>
        <v>Found</v>
      </c>
    </row>
    <row r="3042" spans="2:20" x14ac:dyDescent="0.25">
      <c r="B3042" s="8" t="s">
        <v>6275</v>
      </c>
      <c r="C3042" s="9" t="s">
        <v>5080</v>
      </c>
      <c r="D3042" s="9" t="s">
        <v>5081</v>
      </c>
      <c r="E3042" s="9">
        <v>679</v>
      </c>
      <c r="F3042" s="9" t="s">
        <v>6268</v>
      </c>
      <c r="G3042" s="9" t="s">
        <v>705</v>
      </c>
      <c r="H3042" s="11"/>
      <c r="I3042" s="9"/>
      <c r="J3042" s="9"/>
      <c r="K3042" s="9"/>
      <c r="L3042" s="12">
        <f t="array" ref="L3042">IFERROR(LOOKUP(2^15,SEARCH({"40A","63A","80A","100A","125A","160A","200A","250A","400A","630A","800A","1000A","1250A","1600A","2000A","2500A","3200A","4000A","5000A","6300A"},UPPER(D3042)),{40,63,80,100,125,160,200,250,400,630,800,1000,1250,1600,2000,2500,3200,4000,5000,6300}),0)</f>
        <v>0</v>
      </c>
      <c r="M3042" s="9" t="str">
        <f t="shared" si="236"/>
        <v>Joint Pack Cover</v>
      </c>
      <c r="N3042" s="9" t="str">
        <f t="shared" si="237"/>
        <v>CU</v>
      </c>
      <c r="O3042" s="13" t="str">
        <f t="shared" si="238"/>
        <v>None</v>
      </c>
      <c r="P3042" s="9" t="str">
        <f t="shared" si="239"/>
        <v>None</v>
      </c>
      <c r="Q3042" s="9" t="str">
        <f t="shared" si="240"/>
        <v>0</v>
      </c>
      <c r="R30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42" s="14" t="str">
        <f>IF(ProjectsDB[[#This Row],[Item Type]]="Straight Plug-In",_xlfn.TEXTJOIN("-",TRUE,M3042&amp;"-"&amp;_xlfn.LET(_xlpm.txt,ProjectsDB[[#This Row],[Assembly]],_xlpm.pos,FIND("SP",_xlpm.txt),_xlpm.pre,LEFT(_xlpm.txt,_xlpm.pos-1),IF(RIGHT(_xlpm.pre,3)="123","3PL",IF(RIGHT(_xlpm.pre,2)="12","2PL",IF(RIGHT(_xlpm.pre,1)="1","1PL","3PL")))),N3042,O3042,P3042,Q3042&amp;"W",R3042),_xlfn.TEXTJOIN("-",TRUE,M3042,N3042,O3042,P3042,Q3042&amp;"W",R3042))</f>
        <v>Joint Pack Cover-CU-None-None-0W-1</v>
      </c>
      <c r="T3042" s="14" t="str">
        <f>IF(COUNTIF(Cycletime[Element Desc.],ProjectsDB[[#This Row],[Element Desc.]])&gt;0,"Found","Not Found")</f>
        <v>Found</v>
      </c>
    </row>
    <row r="3043" spans="2:20" x14ac:dyDescent="0.25">
      <c r="B3043" s="8" t="s">
        <v>6276</v>
      </c>
      <c r="C3043" s="9" t="s">
        <v>6277</v>
      </c>
      <c r="D3043" s="9" t="s">
        <v>6278</v>
      </c>
      <c r="E3043" s="9">
        <v>1</v>
      </c>
      <c r="F3043" s="9" t="s">
        <v>6268</v>
      </c>
      <c r="G3043" s="9" t="s">
        <v>893</v>
      </c>
      <c r="H3043" s="11"/>
      <c r="I3043" s="9"/>
      <c r="J3043" s="9"/>
      <c r="K3043" s="9"/>
      <c r="L3043" s="12">
        <f t="array" ref="L3043">IFERROR(LOOKUP(2^15,SEARCH({"40A","63A","80A","100A","125A","160A","200A","250A","400A","630A","800A","1000A","1250A","1600A","2000A","2500A","3200A","4000A","5000A","6300A"},UPPER(D3043)),{40,63,80,100,125,160,200,250,400,630,800,1000,1250,1600,2000,2500,3200,4000,5000,6300}),0)</f>
        <v>5000</v>
      </c>
      <c r="M3043" s="9" t="str">
        <f t="shared" si="236"/>
        <v>Joint Pack</v>
      </c>
      <c r="N3043" s="9" t="str">
        <f t="shared" si="237"/>
        <v>CU</v>
      </c>
      <c r="O3043" s="13" t="str">
        <f t="shared" si="238"/>
        <v>Tin</v>
      </c>
      <c r="P3043" s="9" t="str">
        <f t="shared" si="239"/>
        <v>None</v>
      </c>
      <c r="Q3043" s="9" t="str">
        <f t="shared" si="240"/>
        <v>6</v>
      </c>
      <c r="R30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43" s="14" t="str">
        <f>IF(ProjectsDB[[#This Row],[Item Type]]="Straight Plug-In",_xlfn.TEXTJOIN("-",TRUE,M3043&amp;"-"&amp;_xlfn.LET(_xlpm.txt,ProjectsDB[[#This Row],[Assembly]],_xlpm.pos,FIND("SP",_xlpm.txt),_xlpm.pre,LEFT(_xlpm.txt,_xlpm.pos-1),IF(RIGHT(_xlpm.pre,3)="123","3PL",IF(RIGHT(_xlpm.pre,2)="12","2PL",IF(RIGHT(_xlpm.pre,1)="1","1PL","3PL")))),N3043,O3043,P3043,Q3043&amp;"W",R3043),_xlfn.TEXTJOIN("-",TRUE,M3043,N3043,O3043,P3043,Q3043&amp;"W",R3043))</f>
        <v>Joint Pack-CU-Tin-None-6W-2</v>
      </c>
      <c r="T3043" s="14" t="str">
        <f>IF(COUNTIF(Cycletime[Element Desc.],ProjectsDB[[#This Row],[Element Desc.]])&gt;0,"Found","Not Found")</f>
        <v>Found</v>
      </c>
    </row>
    <row r="3044" spans="2:20" x14ac:dyDescent="0.25">
      <c r="B3044" s="8" t="s">
        <v>6279</v>
      </c>
      <c r="C3044" s="9" t="s">
        <v>6280</v>
      </c>
      <c r="D3044" s="9" t="s">
        <v>6281</v>
      </c>
      <c r="E3044" s="9">
        <v>1</v>
      </c>
      <c r="F3044" s="9" t="s">
        <v>6268</v>
      </c>
      <c r="G3044" s="9" t="s">
        <v>893</v>
      </c>
      <c r="H3044" s="11"/>
      <c r="I3044" s="9">
        <v>400</v>
      </c>
      <c r="J3044" s="9"/>
      <c r="K3044" s="9"/>
      <c r="L3044" s="12">
        <f t="array" ref="L3044">IFERROR(LOOKUP(2^15,SEARCH({"40A","63A","80A","100A","125A","160A","200A","250A","400A","630A","800A","1000A","1250A","1600A","2000A","2500A","3200A","4000A","5000A","6300A"},UPPER(D3044)),{40,63,80,100,125,160,200,250,400,630,800,1000,1250,1600,2000,2500,3200,4000,5000,6300}),0)</f>
        <v>5000</v>
      </c>
      <c r="M3044" s="9" t="str">
        <f t="shared" si="236"/>
        <v>Straight Feeder</v>
      </c>
      <c r="N3044" s="9" t="str">
        <f t="shared" si="237"/>
        <v>CU</v>
      </c>
      <c r="O3044" s="13" t="str">
        <f t="shared" si="238"/>
        <v>Tin</v>
      </c>
      <c r="P3044" s="9" t="str">
        <f t="shared" si="239"/>
        <v>PET</v>
      </c>
      <c r="Q3044" s="9" t="str">
        <f t="shared" si="240"/>
        <v>6</v>
      </c>
      <c r="R30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44" s="14" t="str">
        <f>IF(ProjectsDB[[#This Row],[Item Type]]="Straight Plug-In",_xlfn.TEXTJOIN("-",TRUE,M3044&amp;"-"&amp;_xlfn.LET(_xlpm.txt,ProjectsDB[[#This Row],[Assembly]],_xlpm.pos,FIND("SP",_xlpm.txt),_xlpm.pre,LEFT(_xlpm.txt,_xlpm.pos-1),IF(RIGHT(_xlpm.pre,3)="123","3PL",IF(RIGHT(_xlpm.pre,2)="12","2PL",IF(RIGHT(_xlpm.pre,1)="1","1PL","3PL")))),N3044,O3044,P3044,Q3044&amp;"W",R3044),_xlfn.TEXTJOIN("-",TRUE,M3044,N3044,O3044,P3044,Q3044&amp;"W",R3044))</f>
        <v>Straight Feeder-CU-Tin-PET-6W-2</v>
      </c>
      <c r="T3044" s="14" t="str">
        <f>IF(COUNTIF(Cycletime[Element Desc.],ProjectsDB[[#This Row],[Element Desc.]])&gt;0,"Found","Not Found")</f>
        <v>Found</v>
      </c>
    </row>
    <row r="3045" spans="2:20" x14ac:dyDescent="0.25">
      <c r="B3045" s="8" t="s">
        <v>6282</v>
      </c>
      <c r="C3045" s="9" t="s">
        <v>6277</v>
      </c>
      <c r="D3045" s="9" t="s">
        <v>6278</v>
      </c>
      <c r="E3045" s="9">
        <v>3</v>
      </c>
      <c r="F3045" s="9" t="s">
        <v>6268</v>
      </c>
      <c r="G3045" s="9" t="s">
        <v>893</v>
      </c>
      <c r="H3045" s="11"/>
      <c r="I3045" s="9"/>
      <c r="J3045" s="9"/>
      <c r="K3045" s="9"/>
      <c r="L3045" s="12">
        <f t="array" ref="L3045">IFERROR(LOOKUP(2^15,SEARCH({"40A","63A","80A","100A","125A","160A","200A","250A","400A","630A","800A","1000A","1250A","1600A","2000A","2500A","3200A","4000A","5000A","6300A"},UPPER(D3045)),{40,63,80,100,125,160,200,250,400,630,800,1000,1250,1600,2000,2500,3200,4000,5000,6300}),0)</f>
        <v>5000</v>
      </c>
      <c r="M3045" s="9" t="str">
        <f t="shared" si="236"/>
        <v>Joint Pack</v>
      </c>
      <c r="N3045" s="9" t="str">
        <f t="shared" si="237"/>
        <v>CU</v>
      </c>
      <c r="O3045" s="13" t="str">
        <f t="shared" si="238"/>
        <v>Tin</v>
      </c>
      <c r="P3045" s="9" t="str">
        <f t="shared" si="239"/>
        <v>None</v>
      </c>
      <c r="Q3045" s="9" t="str">
        <f t="shared" si="240"/>
        <v>6</v>
      </c>
      <c r="R30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45" s="14" t="str">
        <f>IF(ProjectsDB[[#This Row],[Item Type]]="Straight Plug-In",_xlfn.TEXTJOIN("-",TRUE,M3045&amp;"-"&amp;_xlfn.LET(_xlpm.txt,ProjectsDB[[#This Row],[Assembly]],_xlpm.pos,FIND("SP",_xlpm.txt),_xlpm.pre,LEFT(_xlpm.txt,_xlpm.pos-1),IF(RIGHT(_xlpm.pre,3)="123","3PL",IF(RIGHT(_xlpm.pre,2)="12","2PL",IF(RIGHT(_xlpm.pre,1)="1","1PL","3PL")))),N3045,O3045,P3045,Q3045&amp;"W",R3045),_xlfn.TEXTJOIN("-",TRUE,M3045,N3045,O3045,P3045,Q3045&amp;"W",R3045))</f>
        <v>Joint Pack-CU-Tin-None-6W-2</v>
      </c>
      <c r="T3045" s="14" t="str">
        <f>IF(COUNTIF(Cycletime[Element Desc.],ProjectsDB[[#This Row],[Element Desc.]])&gt;0,"Found","Not Found")</f>
        <v>Found</v>
      </c>
    </row>
    <row r="3046" spans="2:20" x14ac:dyDescent="0.25">
      <c r="B3046" s="8" t="s">
        <v>6283</v>
      </c>
      <c r="C3046" s="9" t="s">
        <v>6284</v>
      </c>
      <c r="D3046" s="9" t="s">
        <v>6285</v>
      </c>
      <c r="E3046" s="9">
        <v>1</v>
      </c>
      <c r="F3046" s="9" t="s">
        <v>6268</v>
      </c>
      <c r="G3046" s="9" t="s">
        <v>893</v>
      </c>
      <c r="H3046" s="11"/>
      <c r="I3046" s="9">
        <v>725</v>
      </c>
      <c r="J3046" s="9"/>
      <c r="K3046" s="9"/>
      <c r="L3046" s="12">
        <f t="array" ref="L3046">IFERROR(LOOKUP(2^15,SEARCH({"40A","63A","80A","100A","125A","160A","200A","250A","400A","630A","800A","1000A","1250A","1600A","2000A","2500A","3200A","4000A","5000A","6300A"},UPPER(D3046)),{40,63,80,100,125,160,200,250,400,630,800,1000,1250,1600,2000,2500,3200,4000,5000,6300}),0)</f>
        <v>5000</v>
      </c>
      <c r="M3046" s="9" t="str">
        <f t="shared" si="236"/>
        <v>Straight Feeder</v>
      </c>
      <c r="N3046" s="9" t="str">
        <f t="shared" si="237"/>
        <v>CU</v>
      </c>
      <c r="O3046" s="13" t="str">
        <f t="shared" si="238"/>
        <v>Tin</v>
      </c>
      <c r="P3046" s="9" t="str">
        <f t="shared" si="239"/>
        <v>PET</v>
      </c>
      <c r="Q3046" s="9" t="str">
        <f t="shared" si="240"/>
        <v>6</v>
      </c>
      <c r="R30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46" s="14" t="str">
        <f>IF(ProjectsDB[[#This Row],[Item Type]]="Straight Plug-In",_xlfn.TEXTJOIN("-",TRUE,M3046&amp;"-"&amp;_xlfn.LET(_xlpm.txt,ProjectsDB[[#This Row],[Assembly]],_xlpm.pos,FIND("SP",_xlpm.txt),_xlpm.pre,LEFT(_xlpm.txt,_xlpm.pos-1),IF(RIGHT(_xlpm.pre,3)="123","3PL",IF(RIGHT(_xlpm.pre,2)="12","2PL",IF(RIGHT(_xlpm.pre,1)="1","1PL","3PL")))),N3046,O3046,P3046,Q3046&amp;"W",R3046),_xlfn.TEXTJOIN("-",TRUE,M3046,N3046,O3046,P3046,Q3046&amp;"W",R3046))</f>
        <v>Straight Feeder-CU-Tin-PET-6W-2</v>
      </c>
      <c r="T3046" s="14" t="str">
        <f>IF(COUNTIF(Cycletime[Element Desc.],ProjectsDB[[#This Row],[Element Desc.]])&gt;0,"Found","Not Found")</f>
        <v>Found</v>
      </c>
    </row>
    <row r="3047" spans="2:20" x14ac:dyDescent="0.25">
      <c r="B3047" s="8" t="s">
        <v>6286</v>
      </c>
      <c r="C3047" s="9" t="s">
        <v>6287</v>
      </c>
      <c r="D3047" s="9" t="s">
        <v>6288</v>
      </c>
      <c r="E3047" s="9">
        <v>1</v>
      </c>
      <c r="F3047" s="9" t="s">
        <v>6268</v>
      </c>
      <c r="G3047" s="9" t="s">
        <v>893</v>
      </c>
      <c r="H3047" s="11"/>
      <c r="I3047" s="9">
        <v>393</v>
      </c>
      <c r="J3047" s="9">
        <v>300</v>
      </c>
      <c r="K3047" s="9"/>
      <c r="L3047" s="12">
        <f t="array" ref="L3047">IFERROR(LOOKUP(2^15,SEARCH({"40A","63A","80A","100A","125A","160A","200A","250A","400A","630A","800A","1000A","1250A","1600A","2000A","2500A","3200A","4000A","5000A","6300A"},UPPER(D3047)),{40,63,80,100,125,160,200,250,400,630,800,1000,1250,1600,2000,2500,3200,4000,5000,6300}),0)</f>
        <v>5000</v>
      </c>
      <c r="M3047" s="9" t="str">
        <f t="shared" si="236"/>
        <v>Elbow Flat</v>
      </c>
      <c r="N3047" s="9" t="str">
        <f t="shared" si="237"/>
        <v>CU</v>
      </c>
      <c r="O3047" s="13" t="str">
        <f t="shared" si="238"/>
        <v>Tin</v>
      </c>
      <c r="P3047" s="9" t="str">
        <f t="shared" si="239"/>
        <v>PET</v>
      </c>
      <c r="Q3047" s="9" t="str">
        <f t="shared" si="240"/>
        <v>6</v>
      </c>
      <c r="R30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47" s="14" t="str">
        <f>IF(ProjectsDB[[#This Row],[Item Type]]="Straight Plug-In",_xlfn.TEXTJOIN("-",TRUE,M3047&amp;"-"&amp;_xlfn.LET(_xlpm.txt,ProjectsDB[[#This Row],[Assembly]],_xlpm.pos,FIND("SP",_xlpm.txt),_xlpm.pre,LEFT(_xlpm.txt,_xlpm.pos-1),IF(RIGHT(_xlpm.pre,3)="123","3PL",IF(RIGHT(_xlpm.pre,2)="12","2PL",IF(RIGHT(_xlpm.pre,1)="1","1PL","3PL")))),N3047,O3047,P3047,Q3047&amp;"W",R3047),_xlfn.TEXTJOIN("-",TRUE,M3047,N3047,O3047,P3047,Q3047&amp;"W",R3047))</f>
        <v>Elbow Flat-CU-Tin-PET-6W-2</v>
      </c>
      <c r="T3047" s="14" t="str">
        <f>IF(COUNTIF(Cycletime[Element Desc.],ProjectsDB[[#This Row],[Element Desc.]])&gt;0,"Found","Not Found")</f>
        <v>Found</v>
      </c>
    </row>
    <row r="3048" spans="2:20" x14ac:dyDescent="0.25">
      <c r="B3048" s="8" t="s">
        <v>6289</v>
      </c>
      <c r="C3048" s="9" t="s">
        <v>6290</v>
      </c>
      <c r="D3048" s="9" t="s">
        <v>6291</v>
      </c>
      <c r="E3048" s="9">
        <v>1</v>
      </c>
      <c r="F3048" s="9" t="s">
        <v>6268</v>
      </c>
      <c r="G3048" s="9" t="s">
        <v>893</v>
      </c>
      <c r="H3048" s="11"/>
      <c r="I3048" s="9">
        <v>515</v>
      </c>
      <c r="J3048" s="9"/>
      <c r="K3048" s="9"/>
      <c r="L3048" s="12">
        <f t="array" ref="L3048">IFERROR(LOOKUP(2^15,SEARCH({"40A","63A","80A","100A","125A","160A","200A","250A","400A","630A","800A","1000A","1250A","1600A","2000A","2500A","3200A","4000A","5000A","6300A"},UPPER(D3048)),{40,63,80,100,125,160,200,250,400,630,800,1000,1250,1600,2000,2500,3200,4000,5000,6300}),0)</f>
        <v>5000</v>
      </c>
      <c r="M3048" s="9" t="str">
        <f t="shared" si="236"/>
        <v>Straight Feeder</v>
      </c>
      <c r="N3048" s="9" t="str">
        <f t="shared" si="237"/>
        <v>CU</v>
      </c>
      <c r="O3048" s="13" t="str">
        <f t="shared" si="238"/>
        <v>Tin</v>
      </c>
      <c r="P3048" s="9" t="str">
        <f t="shared" si="239"/>
        <v>PET</v>
      </c>
      <c r="Q3048" s="9" t="str">
        <f t="shared" si="240"/>
        <v>6</v>
      </c>
      <c r="R30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48" s="14" t="str">
        <f>IF(ProjectsDB[[#This Row],[Item Type]]="Straight Plug-In",_xlfn.TEXTJOIN("-",TRUE,M3048&amp;"-"&amp;_xlfn.LET(_xlpm.txt,ProjectsDB[[#This Row],[Assembly]],_xlpm.pos,FIND("SP",_xlpm.txt),_xlpm.pre,LEFT(_xlpm.txt,_xlpm.pos-1),IF(RIGHT(_xlpm.pre,3)="123","3PL",IF(RIGHT(_xlpm.pre,2)="12","2PL",IF(RIGHT(_xlpm.pre,1)="1","1PL","3PL")))),N3048,O3048,P3048,Q3048&amp;"W",R3048),_xlfn.TEXTJOIN("-",TRUE,M3048,N3048,O3048,P3048,Q3048&amp;"W",R3048))</f>
        <v>Straight Feeder-CU-Tin-PET-6W-2</v>
      </c>
      <c r="T3048" s="14" t="str">
        <f>IF(COUNTIF(Cycletime[Element Desc.],ProjectsDB[[#This Row],[Element Desc.]])&gt;0,"Found","Not Found")</f>
        <v>Found</v>
      </c>
    </row>
    <row r="3049" spans="2:20" x14ac:dyDescent="0.25">
      <c r="B3049" s="8" t="s">
        <v>6292</v>
      </c>
      <c r="C3049" s="9" t="s">
        <v>6284</v>
      </c>
      <c r="D3049" s="9" t="s">
        <v>6285</v>
      </c>
      <c r="E3049" s="9">
        <v>1</v>
      </c>
      <c r="F3049" s="9" t="s">
        <v>6268</v>
      </c>
      <c r="G3049" s="9" t="s">
        <v>893</v>
      </c>
      <c r="H3049" s="11"/>
      <c r="I3049" s="9">
        <v>725</v>
      </c>
      <c r="J3049" s="9"/>
      <c r="K3049" s="9"/>
      <c r="L3049" s="12">
        <f t="array" ref="L3049">IFERROR(LOOKUP(2^15,SEARCH({"40A","63A","80A","100A","125A","160A","200A","250A","400A","630A","800A","1000A","1250A","1600A","2000A","2500A","3200A","4000A","5000A","6300A"},UPPER(D3049)),{40,63,80,100,125,160,200,250,400,630,800,1000,1250,1600,2000,2500,3200,4000,5000,6300}),0)</f>
        <v>5000</v>
      </c>
      <c r="M3049" s="9" t="str">
        <f t="shared" si="236"/>
        <v>Straight Feeder</v>
      </c>
      <c r="N3049" s="9" t="str">
        <f t="shared" si="237"/>
        <v>CU</v>
      </c>
      <c r="O3049" s="13" t="str">
        <f t="shared" si="238"/>
        <v>Tin</v>
      </c>
      <c r="P3049" s="9" t="str">
        <f t="shared" si="239"/>
        <v>PET</v>
      </c>
      <c r="Q3049" s="9" t="str">
        <f t="shared" si="240"/>
        <v>6</v>
      </c>
      <c r="R30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49" s="14" t="str">
        <f>IF(ProjectsDB[[#This Row],[Item Type]]="Straight Plug-In",_xlfn.TEXTJOIN("-",TRUE,M3049&amp;"-"&amp;_xlfn.LET(_xlpm.txt,ProjectsDB[[#This Row],[Assembly]],_xlpm.pos,FIND("SP",_xlpm.txt),_xlpm.pre,LEFT(_xlpm.txt,_xlpm.pos-1),IF(RIGHT(_xlpm.pre,3)="123","3PL",IF(RIGHT(_xlpm.pre,2)="12","2PL",IF(RIGHT(_xlpm.pre,1)="1","1PL","3PL")))),N3049,O3049,P3049,Q3049&amp;"W",R3049),_xlfn.TEXTJOIN("-",TRUE,M3049,N3049,O3049,P3049,Q3049&amp;"W",R3049))</f>
        <v>Straight Feeder-CU-Tin-PET-6W-2</v>
      </c>
      <c r="T3049" s="14" t="str">
        <f>IF(COUNTIF(Cycletime[Element Desc.],ProjectsDB[[#This Row],[Element Desc.]])&gt;0,"Found","Not Found")</f>
        <v>Found</v>
      </c>
    </row>
    <row r="3050" spans="2:20" x14ac:dyDescent="0.25">
      <c r="B3050" s="8" t="s">
        <v>6293</v>
      </c>
      <c r="C3050" s="9" t="s">
        <v>6280</v>
      </c>
      <c r="D3050" s="9" t="s">
        <v>6281</v>
      </c>
      <c r="E3050" s="9">
        <v>1</v>
      </c>
      <c r="F3050" s="9" t="s">
        <v>6268</v>
      </c>
      <c r="G3050" s="9" t="s">
        <v>893</v>
      </c>
      <c r="H3050" s="11"/>
      <c r="I3050" s="9">
        <v>400</v>
      </c>
      <c r="J3050" s="9"/>
      <c r="K3050" s="9"/>
      <c r="L3050" s="12">
        <f t="array" ref="L3050">IFERROR(LOOKUP(2^15,SEARCH({"40A","63A","80A","100A","125A","160A","200A","250A","400A","630A","800A","1000A","1250A","1600A","2000A","2500A","3200A","4000A","5000A","6300A"},UPPER(D3050)),{40,63,80,100,125,160,200,250,400,630,800,1000,1250,1600,2000,2500,3200,4000,5000,6300}),0)</f>
        <v>5000</v>
      </c>
      <c r="M3050" s="9" t="str">
        <f t="shared" si="236"/>
        <v>Straight Feeder</v>
      </c>
      <c r="N3050" s="9" t="str">
        <f t="shared" si="237"/>
        <v>CU</v>
      </c>
      <c r="O3050" s="13" t="str">
        <f t="shared" si="238"/>
        <v>Tin</v>
      </c>
      <c r="P3050" s="9" t="str">
        <f t="shared" si="239"/>
        <v>PET</v>
      </c>
      <c r="Q3050" s="9" t="str">
        <f t="shared" si="240"/>
        <v>6</v>
      </c>
      <c r="R30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50" s="14" t="str">
        <f>IF(ProjectsDB[[#This Row],[Item Type]]="Straight Plug-In",_xlfn.TEXTJOIN("-",TRUE,M3050&amp;"-"&amp;_xlfn.LET(_xlpm.txt,ProjectsDB[[#This Row],[Assembly]],_xlpm.pos,FIND("SP",_xlpm.txt),_xlpm.pre,LEFT(_xlpm.txt,_xlpm.pos-1),IF(RIGHT(_xlpm.pre,3)="123","3PL",IF(RIGHT(_xlpm.pre,2)="12","2PL",IF(RIGHT(_xlpm.pre,1)="1","1PL","3PL")))),N3050,O3050,P3050,Q3050&amp;"W",R3050),_xlfn.TEXTJOIN("-",TRUE,M3050,N3050,O3050,P3050,Q3050&amp;"W",R3050))</f>
        <v>Straight Feeder-CU-Tin-PET-6W-2</v>
      </c>
      <c r="T3050" s="14" t="str">
        <f>IF(COUNTIF(Cycletime[Element Desc.],ProjectsDB[[#This Row],[Element Desc.]])&gt;0,"Found","Not Found")</f>
        <v>Found</v>
      </c>
    </row>
    <row r="3051" spans="2:20" x14ac:dyDescent="0.25">
      <c r="B3051" s="8" t="s">
        <v>6294</v>
      </c>
      <c r="C3051" s="9" t="s">
        <v>6295</v>
      </c>
      <c r="D3051" s="9" t="s">
        <v>6296</v>
      </c>
      <c r="E3051" s="9">
        <v>1</v>
      </c>
      <c r="F3051" s="9" t="s">
        <v>6268</v>
      </c>
      <c r="G3051" s="9" t="s">
        <v>893</v>
      </c>
      <c r="H3051" s="11"/>
      <c r="I3051" s="9">
        <v>760</v>
      </c>
      <c r="J3051" s="9">
        <v>757</v>
      </c>
      <c r="K3051" s="9"/>
      <c r="L3051" s="12">
        <f t="array" ref="L3051">IFERROR(LOOKUP(2^15,SEARCH({"40A","63A","80A","100A","125A","160A","200A","250A","400A","630A","800A","1000A","1250A","1600A","2000A","2500A","3200A","4000A","5000A","6300A"},UPPER(D3051)),{40,63,80,100,125,160,200,250,400,630,800,1000,1250,1600,2000,2500,3200,4000,5000,6300}),0)</f>
        <v>5000</v>
      </c>
      <c r="M3051" s="9" t="str">
        <f t="shared" si="236"/>
        <v>Elbow Edge</v>
      </c>
      <c r="N3051" s="9" t="str">
        <f t="shared" si="237"/>
        <v>CU</v>
      </c>
      <c r="O3051" s="13" t="str">
        <f t="shared" si="238"/>
        <v>Tin</v>
      </c>
      <c r="P3051" s="9" t="str">
        <f t="shared" si="239"/>
        <v>PET</v>
      </c>
      <c r="Q3051" s="9" t="str">
        <f t="shared" si="240"/>
        <v>6</v>
      </c>
      <c r="R30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51" s="14" t="str">
        <f>IF(ProjectsDB[[#This Row],[Item Type]]="Straight Plug-In",_xlfn.TEXTJOIN("-",TRUE,M3051&amp;"-"&amp;_xlfn.LET(_xlpm.txt,ProjectsDB[[#This Row],[Assembly]],_xlpm.pos,FIND("SP",_xlpm.txt),_xlpm.pre,LEFT(_xlpm.txt,_xlpm.pos-1),IF(RIGHT(_xlpm.pre,3)="123","3PL",IF(RIGHT(_xlpm.pre,2)="12","2PL",IF(RIGHT(_xlpm.pre,1)="1","1PL","3PL")))),N3051,O3051,P3051,Q3051&amp;"W",R3051),_xlfn.TEXTJOIN("-",TRUE,M3051,N3051,O3051,P3051,Q3051&amp;"W",R3051))</f>
        <v>Elbow Edge-CU-Tin-PET-6W-2</v>
      </c>
      <c r="T3051" s="14" t="str">
        <f>IF(COUNTIF(Cycletime[Element Desc.],ProjectsDB[[#This Row],[Element Desc.]])&gt;0,"Found","Not Found")</f>
        <v>Found</v>
      </c>
    </row>
    <row r="3052" spans="2:20" x14ac:dyDescent="0.25">
      <c r="B3052" s="8" t="s">
        <v>6297</v>
      </c>
      <c r="C3052" s="9" t="s">
        <v>6277</v>
      </c>
      <c r="D3052" s="9" t="s">
        <v>6278</v>
      </c>
      <c r="E3052" s="9">
        <v>3</v>
      </c>
      <c r="F3052" s="9" t="s">
        <v>6268</v>
      </c>
      <c r="G3052" s="9" t="s">
        <v>893</v>
      </c>
      <c r="H3052" s="11"/>
      <c r="I3052" s="9"/>
      <c r="J3052" s="9"/>
      <c r="K3052" s="9"/>
      <c r="L3052" s="12">
        <f t="array" ref="L3052">IFERROR(LOOKUP(2^15,SEARCH({"40A","63A","80A","100A","125A","160A","200A","250A","400A","630A","800A","1000A","1250A","1600A","2000A","2500A","3200A","4000A","5000A","6300A"},UPPER(D3052)),{40,63,80,100,125,160,200,250,400,630,800,1000,1250,1600,2000,2500,3200,4000,5000,6300}),0)</f>
        <v>5000</v>
      </c>
      <c r="M3052" s="9" t="str">
        <f t="shared" si="236"/>
        <v>Joint Pack</v>
      </c>
      <c r="N3052" s="9" t="str">
        <f t="shared" si="237"/>
        <v>CU</v>
      </c>
      <c r="O3052" s="13" t="str">
        <f t="shared" si="238"/>
        <v>Tin</v>
      </c>
      <c r="P3052" s="9" t="str">
        <f t="shared" si="239"/>
        <v>None</v>
      </c>
      <c r="Q3052" s="9" t="str">
        <f t="shared" si="240"/>
        <v>6</v>
      </c>
      <c r="R30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52" s="14" t="str">
        <f>IF(ProjectsDB[[#This Row],[Item Type]]="Straight Plug-In",_xlfn.TEXTJOIN("-",TRUE,M3052&amp;"-"&amp;_xlfn.LET(_xlpm.txt,ProjectsDB[[#This Row],[Assembly]],_xlpm.pos,FIND("SP",_xlpm.txt),_xlpm.pre,LEFT(_xlpm.txt,_xlpm.pos-1),IF(RIGHT(_xlpm.pre,3)="123","3PL",IF(RIGHT(_xlpm.pre,2)="12","2PL",IF(RIGHT(_xlpm.pre,1)="1","1PL","3PL")))),N3052,O3052,P3052,Q3052&amp;"W",R3052),_xlfn.TEXTJOIN("-",TRUE,M3052,N3052,O3052,P3052,Q3052&amp;"W",R3052))</f>
        <v>Joint Pack-CU-Tin-None-6W-2</v>
      </c>
      <c r="T3052" s="14" t="str">
        <f>IF(COUNTIF(Cycletime[Element Desc.],ProjectsDB[[#This Row],[Element Desc.]])&gt;0,"Found","Not Found")</f>
        <v>Found</v>
      </c>
    </row>
    <row r="3053" spans="2:20" x14ac:dyDescent="0.25">
      <c r="B3053" s="8" t="s">
        <v>6298</v>
      </c>
      <c r="C3053" s="9" t="s">
        <v>6284</v>
      </c>
      <c r="D3053" s="9" t="s">
        <v>6285</v>
      </c>
      <c r="E3053" s="9">
        <v>1</v>
      </c>
      <c r="F3053" s="9" t="s">
        <v>6268</v>
      </c>
      <c r="G3053" s="9" t="s">
        <v>893</v>
      </c>
      <c r="H3053" s="11"/>
      <c r="I3053" s="9">
        <v>725</v>
      </c>
      <c r="J3053" s="9"/>
      <c r="K3053" s="9"/>
      <c r="L3053" s="12">
        <f t="array" ref="L3053">IFERROR(LOOKUP(2^15,SEARCH({"40A","63A","80A","100A","125A","160A","200A","250A","400A","630A","800A","1000A","1250A","1600A","2000A","2500A","3200A","4000A","5000A","6300A"},UPPER(D3053)),{40,63,80,100,125,160,200,250,400,630,800,1000,1250,1600,2000,2500,3200,4000,5000,6300}),0)</f>
        <v>5000</v>
      </c>
      <c r="M3053" s="9" t="str">
        <f t="shared" si="236"/>
        <v>Straight Feeder</v>
      </c>
      <c r="N3053" s="9" t="str">
        <f t="shared" si="237"/>
        <v>CU</v>
      </c>
      <c r="O3053" s="13" t="str">
        <f t="shared" si="238"/>
        <v>Tin</v>
      </c>
      <c r="P3053" s="9" t="str">
        <f t="shared" si="239"/>
        <v>PET</v>
      </c>
      <c r="Q3053" s="9" t="str">
        <f t="shared" si="240"/>
        <v>6</v>
      </c>
      <c r="R30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53" s="14" t="str">
        <f>IF(ProjectsDB[[#This Row],[Item Type]]="Straight Plug-In",_xlfn.TEXTJOIN("-",TRUE,M3053&amp;"-"&amp;_xlfn.LET(_xlpm.txt,ProjectsDB[[#This Row],[Assembly]],_xlpm.pos,FIND("SP",_xlpm.txt),_xlpm.pre,LEFT(_xlpm.txt,_xlpm.pos-1),IF(RIGHT(_xlpm.pre,3)="123","3PL",IF(RIGHT(_xlpm.pre,2)="12","2PL",IF(RIGHT(_xlpm.pre,1)="1","1PL","3PL")))),N3053,O3053,P3053,Q3053&amp;"W",R3053),_xlfn.TEXTJOIN("-",TRUE,M3053,N3053,O3053,P3053,Q3053&amp;"W",R3053))</f>
        <v>Straight Feeder-CU-Tin-PET-6W-2</v>
      </c>
      <c r="T3053" s="14" t="str">
        <f>IF(COUNTIF(Cycletime[Element Desc.],ProjectsDB[[#This Row],[Element Desc.]])&gt;0,"Found","Not Found")</f>
        <v>Found</v>
      </c>
    </row>
    <row r="3054" spans="2:20" x14ac:dyDescent="0.25">
      <c r="B3054" s="8" t="s">
        <v>6299</v>
      </c>
      <c r="C3054" s="9" t="s">
        <v>6300</v>
      </c>
      <c r="D3054" s="9" t="s">
        <v>6301</v>
      </c>
      <c r="E3054" s="9">
        <v>1</v>
      </c>
      <c r="F3054" s="9" t="s">
        <v>6268</v>
      </c>
      <c r="G3054" s="9" t="s">
        <v>893</v>
      </c>
      <c r="H3054" s="11"/>
      <c r="I3054" s="9">
        <v>689</v>
      </c>
      <c r="J3054" s="9">
        <v>505</v>
      </c>
      <c r="K3054" s="9"/>
      <c r="L3054" s="12">
        <f t="array" ref="L3054">IFERROR(LOOKUP(2^15,SEARCH({"40A","63A","80A","100A","125A","160A","200A","250A","400A","630A","800A","1000A","1250A","1600A","2000A","2500A","3200A","4000A","5000A","6300A"},UPPER(D3054)),{40,63,80,100,125,160,200,250,400,630,800,1000,1250,1600,2000,2500,3200,4000,5000,6300}),0)</f>
        <v>5000</v>
      </c>
      <c r="M3054" s="9" t="str">
        <f t="shared" si="236"/>
        <v>Elbow Edge</v>
      </c>
      <c r="N3054" s="9" t="str">
        <f t="shared" si="237"/>
        <v>CU</v>
      </c>
      <c r="O3054" s="13" t="str">
        <f t="shared" si="238"/>
        <v>Tin</v>
      </c>
      <c r="P3054" s="9" t="str">
        <f t="shared" si="239"/>
        <v>PET</v>
      </c>
      <c r="Q3054" s="9" t="str">
        <f t="shared" si="240"/>
        <v>6</v>
      </c>
      <c r="R30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54" s="14" t="str">
        <f>IF(ProjectsDB[[#This Row],[Item Type]]="Straight Plug-In",_xlfn.TEXTJOIN("-",TRUE,M3054&amp;"-"&amp;_xlfn.LET(_xlpm.txt,ProjectsDB[[#This Row],[Assembly]],_xlpm.pos,FIND("SP",_xlpm.txt),_xlpm.pre,LEFT(_xlpm.txt,_xlpm.pos-1),IF(RIGHT(_xlpm.pre,3)="123","3PL",IF(RIGHT(_xlpm.pre,2)="12","2PL",IF(RIGHT(_xlpm.pre,1)="1","1PL","3PL")))),N3054,O3054,P3054,Q3054&amp;"W",R3054),_xlfn.TEXTJOIN("-",TRUE,M3054,N3054,O3054,P3054,Q3054&amp;"W",R3054))</f>
        <v>Elbow Edge-CU-Tin-PET-6W-2</v>
      </c>
      <c r="T3054" s="14" t="str">
        <f>IF(COUNTIF(Cycletime[Element Desc.],ProjectsDB[[#This Row],[Element Desc.]])&gt;0,"Found","Not Found")</f>
        <v>Found</v>
      </c>
    </row>
    <row r="3055" spans="2:20" x14ac:dyDescent="0.25">
      <c r="B3055" s="8" t="s">
        <v>6302</v>
      </c>
      <c r="C3055" s="9" t="s">
        <v>6303</v>
      </c>
      <c r="D3055" s="9" t="s">
        <v>6304</v>
      </c>
      <c r="E3055" s="9">
        <v>1</v>
      </c>
      <c r="F3055" s="9" t="s">
        <v>6268</v>
      </c>
      <c r="G3055" s="9" t="s">
        <v>893</v>
      </c>
      <c r="H3055" s="11"/>
      <c r="I3055" s="9">
        <v>443</v>
      </c>
      <c r="J3055" s="9"/>
      <c r="K3055" s="9"/>
      <c r="L3055" s="12">
        <f t="array" ref="L3055">IFERROR(LOOKUP(2^15,SEARCH({"40A","63A","80A","100A","125A","160A","200A","250A","400A","630A","800A","1000A","1250A","1600A","2000A","2500A","3200A","4000A","5000A","6300A"},UPPER(D3055)),{40,63,80,100,125,160,200,250,400,630,800,1000,1250,1600,2000,2500,3200,4000,5000,6300}),0)</f>
        <v>5000</v>
      </c>
      <c r="M3055" s="9" t="str">
        <f t="shared" si="236"/>
        <v>Straight Feeder</v>
      </c>
      <c r="N3055" s="9" t="str">
        <f t="shared" si="237"/>
        <v>CU</v>
      </c>
      <c r="O3055" s="13" t="str">
        <f t="shared" si="238"/>
        <v>Tin</v>
      </c>
      <c r="P3055" s="9" t="str">
        <f t="shared" si="239"/>
        <v>PET</v>
      </c>
      <c r="Q3055" s="9" t="str">
        <f t="shared" si="240"/>
        <v>6</v>
      </c>
      <c r="R30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55" s="14" t="str">
        <f>IF(ProjectsDB[[#This Row],[Item Type]]="Straight Plug-In",_xlfn.TEXTJOIN("-",TRUE,M3055&amp;"-"&amp;_xlfn.LET(_xlpm.txt,ProjectsDB[[#This Row],[Assembly]],_xlpm.pos,FIND("SP",_xlpm.txt),_xlpm.pre,LEFT(_xlpm.txt,_xlpm.pos-1),IF(RIGHT(_xlpm.pre,3)="123","3PL",IF(RIGHT(_xlpm.pre,2)="12","2PL",IF(RIGHT(_xlpm.pre,1)="1","1PL","3PL")))),N3055,O3055,P3055,Q3055&amp;"W",R3055),_xlfn.TEXTJOIN("-",TRUE,M3055,N3055,O3055,P3055,Q3055&amp;"W",R3055))</f>
        <v>Straight Feeder-CU-Tin-PET-6W-2</v>
      </c>
      <c r="T3055" s="14" t="str">
        <f>IF(COUNTIF(Cycletime[Element Desc.],ProjectsDB[[#This Row],[Element Desc.]])&gt;0,"Found","Not Found")</f>
        <v>Found</v>
      </c>
    </row>
    <row r="3056" spans="2:20" x14ac:dyDescent="0.25">
      <c r="B3056" s="8" t="s">
        <v>6305</v>
      </c>
      <c r="C3056" s="9" t="s">
        <v>6277</v>
      </c>
      <c r="D3056" s="9" t="s">
        <v>6278</v>
      </c>
      <c r="E3056" s="9">
        <v>3</v>
      </c>
      <c r="F3056" s="9" t="s">
        <v>6268</v>
      </c>
      <c r="G3056" s="9" t="s">
        <v>893</v>
      </c>
      <c r="H3056" s="11"/>
      <c r="I3056" s="9"/>
      <c r="J3056" s="9"/>
      <c r="K3056" s="9"/>
      <c r="L3056" s="12">
        <f t="array" ref="L3056">IFERROR(LOOKUP(2^15,SEARCH({"40A","63A","80A","100A","125A","160A","200A","250A","400A","630A","800A","1000A","1250A","1600A","2000A","2500A","3200A","4000A","5000A","6300A"},UPPER(D3056)),{40,63,80,100,125,160,200,250,400,630,800,1000,1250,1600,2000,2500,3200,4000,5000,6300}),0)</f>
        <v>5000</v>
      </c>
      <c r="M3056" s="9" t="str">
        <f t="shared" si="236"/>
        <v>Joint Pack</v>
      </c>
      <c r="N3056" s="9" t="str">
        <f t="shared" si="237"/>
        <v>CU</v>
      </c>
      <c r="O3056" s="13" t="str">
        <f t="shared" si="238"/>
        <v>Tin</v>
      </c>
      <c r="P3056" s="9" t="str">
        <f t="shared" si="239"/>
        <v>None</v>
      </c>
      <c r="Q3056" s="9" t="str">
        <f t="shared" si="240"/>
        <v>6</v>
      </c>
      <c r="R30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56" s="14" t="str">
        <f>IF(ProjectsDB[[#This Row],[Item Type]]="Straight Plug-In",_xlfn.TEXTJOIN("-",TRUE,M3056&amp;"-"&amp;_xlfn.LET(_xlpm.txt,ProjectsDB[[#This Row],[Assembly]],_xlpm.pos,FIND("SP",_xlpm.txt),_xlpm.pre,LEFT(_xlpm.txt,_xlpm.pos-1),IF(RIGHT(_xlpm.pre,3)="123","3PL",IF(RIGHT(_xlpm.pre,2)="12","2PL",IF(RIGHT(_xlpm.pre,1)="1","1PL","3PL")))),N3056,O3056,P3056,Q3056&amp;"W",R3056),_xlfn.TEXTJOIN("-",TRUE,M3056,N3056,O3056,P3056,Q3056&amp;"W",R3056))</f>
        <v>Joint Pack-CU-Tin-None-6W-2</v>
      </c>
      <c r="T3056" s="14" t="str">
        <f>IF(COUNTIF(Cycletime[Element Desc.],ProjectsDB[[#This Row],[Element Desc.]])&gt;0,"Found","Not Found")</f>
        <v>Found</v>
      </c>
    </row>
    <row r="3057" spans="2:20" x14ac:dyDescent="0.25">
      <c r="B3057" s="8" t="s">
        <v>6306</v>
      </c>
      <c r="C3057" s="9" t="s">
        <v>6307</v>
      </c>
      <c r="D3057" s="9" t="s">
        <v>6308</v>
      </c>
      <c r="E3057" s="9">
        <v>1</v>
      </c>
      <c r="F3057" s="9" t="s">
        <v>6268</v>
      </c>
      <c r="G3057" s="9" t="s">
        <v>893</v>
      </c>
      <c r="H3057" s="11"/>
      <c r="I3057" s="9">
        <v>890</v>
      </c>
      <c r="J3057" s="9"/>
      <c r="K3057" s="9"/>
      <c r="L3057" s="12">
        <f t="array" ref="L3057">IFERROR(LOOKUP(2^15,SEARCH({"40A","63A","80A","100A","125A","160A","200A","250A","400A","630A","800A","1000A","1250A","1600A","2000A","2500A","3200A","4000A","5000A","6300A"},UPPER(D3057)),{40,63,80,100,125,160,200,250,400,630,800,1000,1250,1600,2000,2500,3200,4000,5000,6300}),0)</f>
        <v>5000</v>
      </c>
      <c r="M3057" s="9" t="str">
        <f t="shared" si="236"/>
        <v>Straight Feeder</v>
      </c>
      <c r="N3057" s="9" t="str">
        <f t="shared" si="237"/>
        <v>CU</v>
      </c>
      <c r="O3057" s="13" t="str">
        <f t="shared" si="238"/>
        <v>Tin</v>
      </c>
      <c r="P3057" s="9" t="str">
        <f t="shared" si="239"/>
        <v>PET</v>
      </c>
      <c r="Q3057" s="9" t="str">
        <f t="shared" si="240"/>
        <v>6</v>
      </c>
      <c r="R30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57" s="14" t="str">
        <f>IF(ProjectsDB[[#This Row],[Item Type]]="Straight Plug-In",_xlfn.TEXTJOIN("-",TRUE,M3057&amp;"-"&amp;_xlfn.LET(_xlpm.txt,ProjectsDB[[#This Row],[Assembly]],_xlpm.pos,FIND("SP",_xlpm.txt),_xlpm.pre,LEFT(_xlpm.txt,_xlpm.pos-1),IF(RIGHT(_xlpm.pre,3)="123","3PL",IF(RIGHT(_xlpm.pre,2)="12","2PL",IF(RIGHT(_xlpm.pre,1)="1","1PL","3PL")))),N3057,O3057,P3057,Q3057&amp;"W",R3057),_xlfn.TEXTJOIN("-",TRUE,M3057,N3057,O3057,P3057,Q3057&amp;"W",R3057))</f>
        <v>Straight Feeder-CU-Tin-PET-6W-2</v>
      </c>
      <c r="T3057" s="14" t="str">
        <f>IF(COUNTIF(Cycletime[Element Desc.],ProjectsDB[[#This Row],[Element Desc.]])&gt;0,"Found","Not Found")</f>
        <v>Found</v>
      </c>
    </row>
    <row r="3058" spans="2:20" x14ac:dyDescent="0.25">
      <c r="B3058" s="8" t="s">
        <v>6309</v>
      </c>
      <c r="C3058" s="9" t="s">
        <v>6310</v>
      </c>
      <c r="D3058" s="9" t="s">
        <v>6311</v>
      </c>
      <c r="E3058" s="9">
        <v>1</v>
      </c>
      <c r="F3058" s="9" t="s">
        <v>6268</v>
      </c>
      <c r="G3058" s="9" t="s">
        <v>893</v>
      </c>
      <c r="H3058" s="11"/>
      <c r="I3058" s="9">
        <v>1000</v>
      </c>
      <c r="J3058" s="9"/>
      <c r="K3058" s="9"/>
      <c r="L3058" s="12">
        <f t="array" ref="L3058">IFERROR(LOOKUP(2^15,SEARCH({"40A","63A","80A","100A","125A","160A","200A","250A","400A","630A","800A","1000A","1250A","1600A","2000A","2500A","3200A","4000A","5000A","6300A"},UPPER(D3058)),{40,63,80,100,125,160,200,250,400,630,800,1000,1250,1600,2000,2500,3200,4000,5000,6300}),0)</f>
        <v>5000</v>
      </c>
      <c r="M3058" s="9" t="str">
        <f t="shared" si="236"/>
        <v>Straight Feeder</v>
      </c>
      <c r="N3058" s="9" t="str">
        <f t="shared" si="237"/>
        <v>CU</v>
      </c>
      <c r="O3058" s="13" t="str">
        <f t="shared" si="238"/>
        <v>Tin</v>
      </c>
      <c r="P3058" s="9" t="str">
        <f t="shared" si="239"/>
        <v>PET</v>
      </c>
      <c r="Q3058" s="9" t="str">
        <f t="shared" si="240"/>
        <v>6</v>
      </c>
      <c r="R30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58" s="14" t="str">
        <f>IF(ProjectsDB[[#This Row],[Item Type]]="Straight Plug-In",_xlfn.TEXTJOIN("-",TRUE,M3058&amp;"-"&amp;_xlfn.LET(_xlpm.txt,ProjectsDB[[#This Row],[Assembly]],_xlpm.pos,FIND("SP",_xlpm.txt),_xlpm.pre,LEFT(_xlpm.txt,_xlpm.pos-1),IF(RIGHT(_xlpm.pre,3)="123","3PL",IF(RIGHT(_xlpm.pre,2)="12","2PL",IF(RIGHT(_xlpm.pre,1)="1","1PL","3PL")))),N3058,O3058,P3058,Q3058&amp;"W",R3058),_xlfn.TEXTJOIN("-",TRUE,M3058,N3058,O3058,P3058,Q3058&amp;"W",R3058))</f>
        <v>Straight Feeder-CU-Tin-PET-6W-2</v>
      </c>
      <c r="T3058" s="14" t="str">
        <f>IF(COUNTIF(Cycletime[Element Desc.],ProjectsDB[[#This Row],[Element Desc.]])&gt;0,"Found","Not Found")</f>
        <v>Found</v>
      </c>
    </row>
    <row r="3059" spans="2:20" x14ac:dyDescent="0.25">
      <c r="B3059" s="8" t="s">
        <v>6312</v>
      </c>
      <c r="C3059" s="9" t="s">
        <v>6277</v>
      </c>
      <c r="D3059" s="9" t="s">
        <v>6278</v>
      </c>
      <c r="E3059" s="9">
        <v>2</v>
      </c>
      <c r="F3059" s="9" t="s">
        <v>6268</v>
      </c>
      <c r="G3059" s="9" t="s">
        <v>893</v>
      </c>
      <c r="H3059" s="11"/>
      <c r="I3059" s="9"/>
      <c r="J3059" s="9"/>
      <c r="K3059" s="9"/>
      <c r="L3059" s="12">
        <f t="array" ref="L3059">IFERROR(LOOKUP(2^15,SEARCH({"40A","63A","80A","100A","125A","160A","200A","250A","400A","630A","800A","1000A","1250A","1600A","2000A","2500A","3200A","4000A","5000A","6300A"},UPPER(D3059)),{40,63,80,100,125,160,200,250,400,630,800,1000,1250,1600,2000,2500,3200,4000,5000,6300}),0)</f>
        <v>5000</v>
      </c>
      <c r="M3059" s="9" t="str">
        <f t="shared" si="236"/>
        <v>Joint Pack</v>
      </c>
      <c r="N3059" s="9" t="str">
        <f t="shared" si="237"/>
        <v>CU</v>
      </c>
      <c r="O3059" s="13" t="str">
        <f t="shared" si="238"/>
        <v>Tin</v>
      </c>
      <c r="P3059" s="9" t="str">
        <f t="shared" si="239"/>
        <v>None</v>
      </c>
      <c r="Q3059" s="9" t="str">
        <f t="shared" si="240"/>
        <v>6</v>
      </c>
      <c r="R30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59" s="14" t="str">
        <f>IF(ProjectsDB[[#This Row],[Item Type]]="Straight Plug-In",_xlfn.TEXTJOIN("-",TRUE,M3059&amp;"-"&amp;_xlfn.LET(_xlpm.txt,ProjectsDB[[#This Row],[Assembly]],_xlpm.pos,FIND("SP",_xlpm.txt),_xlpm.pre,LEFT(_xlpm.txt,_xlpm.pos-1),IF(RIGHT(_xlpm.pre,3)="123","3PL",IF(RIGHT(_xlpm.pre,2)="12","2PL",IF(RIGHT(_xlpm.pre,1)="1","1PL","3PL")))),N3059,O3059,P3059,Q3059&amp;"W",R3059),_xlfn.TEXTJOIN("-",TRUE,M3059,N3059,O3059,P3059,Q3059&amp;"W",R3059))</f>
        <v>Joint Pack-CU-Tin-None-6W-2</v>
      </c>
      <c r="T3059" s="14" t="str">
        <f>IF(COUNTIF(Cycletime[Element Desc.],ProjectsDB[[#This Row],[Element Desc.]])&gt;0,"Found","Not Found")</f>
        <v>Found</v>
      </c>
    </row>
    <row r="3060" spans="2:20" x14ac:dyDescent="0.25">
      <c r="B3060" s="8" t="s">
        <v>6313</v>
      </c>
      <c r="C3060" s="9" t="s">
        <v>6314</v>
      </c>
      <c r="D3060" s="9" t="s">
        <v>6315</v>
      </c>
      <c r="E3060" s="9">
        <v>1</v>
      </c>
      <c r="F3060" s="9" t="s">
        <v>6268</v>
      </c>
      <c r="G3060" s="9" t="s">
        <v>893</v>
      </c>
      <c r="H3060" s="11"/>
      <c r="I3060" s="9">
        <v>695</v>
      </c>
      <c r="J3060" s="9"/>
      <c r="K3060" s="9"/>
      <c r="L3060" s="12">
        <f t="array" ref="L3060">IFERROR(LOOKUP(2^15,SEARCH({"40A","63A","80A","100A","125A","160A","200A","250A","400A","630A","800A","1000A","1250A","1600A","2000A","2500A","3200A","4000A","5000A","6300A"},UPPER(D3060)),{40,63,80,100,125,160,200,250,400,630,800,1000,1250,1600,2000,2500,3200,4000,5000,6300}),0)</f>
        <v>5000</v>
      </c>
      <c r="M3060" s="9" t="str">
        <f t="shared" si="236"/>
        <v>Straight Feeder</v>
      </c>
      <c r="N3060" s="9" t="str">
        <f t="shared" si="237"/>
        <v>CU</v>
      </c>
      <c r="O3060" s="13" t="str">
        <f t="shared" si="238"/>
        <v>Tin</v>
      </c>
      <c r="P3060" s="9" t="str">
        <f t="shared" si="239"/>
        <v>PET</v>
      </c>
      <c r="Q3060" s="9" t="str">
        <f t="shared" si="240"/>
        <v>6</v>
      </c>
      <c r="R30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60" s="14" t="str">
        <f>IF(ProjectsDB[[#This Row],[Item Type]]="Straight Plug-In",_xlfn.TEXTJOIN("-",TRUE,M3060&amp;"-"&amp;_xlfn.LET(_xlpm.txt,ProjectsDB[[#This Row],[Assembly]],_xlpm.pos,FIND("SP",_xlpm.txt),_xlpm.pre,LEFT(_xlpm.txt,_xlpm.pos-1),IF(RIGHT(_xlpm.pre,3)="123","3PL",IF(RIGHT(_xlpm.pre,2)="12","2PL",IF(RIGHT(_xlpm.pre,1)="1","1PL","3PL")))),N3060,O3060,P3060,Q3060&amp;"W",R3060),_xlfn.TEXTJOIN("-",TRUE,M3060,N3060,O3060,P3060,Q3060&amp;"W",R3060))</f>
        <v>Straight Feeder-CU-Tin-PET-6W-2</v>
      </c>
      <c r="T3060" s="14" t="str">
        <f>IF(COUNTIF(Cycletime[Element Desc.],ProjectsDB[[#This Row],[Element Desc.]])&gt;0,"Found","Not Found")</f>
        <v>Found</v>
      </c>
    </row>
    <row r="3061" spans="2:20" x14ac:dyDescent="0.25">
      <c r="B3061" s="8" t="s">
        <v>6316</v>
      </c>
      <c r="C3061" s="9" t="s">
        <v>6317</v>
      </c>
      <c r="D3061" s="9" t="s">
        <v>6318</v>
      </c>
      <c r="E3061" s="9">
        <v>1</v>
      </c>
      <c r="F3061" s="9" t="s">
        <v>6268</v>
      </c>
      <c r="G3061" s="9" t="s">
        <v>893</v>
      </c>
      <c r="H3061" s="11"/>
      <c r="I3061" s="9">
        <v>540</v>
      </c>
      <c r="J3061" s="9"/>
      <c r="K3061" s="9"/>
      <c r="L3061" s="12">
        <f t="array" ref="L3061">IFERROR(LOOKUP(2^15,SEARCH({"40A","63A","80A","100A","125A","160A","200A","250A","400A","630A","800A","1000A","1250A","1600A","2000A","2500A","3200A","4000A","5000A","6300A"},UPPER(D3061)),{40,63,80,100,125,160,200,250,400,630,800,1000,1250,1600,2000,2500,3200,4000,5000,6300}),0)</f>
        <v>5000</v>
      </c>
      <c r="M3061" s="9" t="str">
        <f t="shared" si="236"/>
        <v>Straight Feeder</v>
      </c>
      <c r="N3061" s="9" t="str">
        <f t="shared" si="237"/>
        <v>CU</v>
      </c>
      <c r="O3061" s="13" t="str">
        <f t="shared" si="238"/>
        <v>Tin</v>
      </c>
      <c r="P3061" s="9" t="str">
        <f t="shared" si="239"/>
        <v>PET</v>
      </c>
      <c r="Q3061" s="9" t="str">
        <f t="shared" si="240"/>
        <v>6</v>
      </c>
      <c r="R30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61" s="14" t="str">
        <f>IF(ProjectsDB[[#This Row],[Item Type]]="Straight Plug-In",_xlfn.TEXTJOIN("-",TRUE,M3061&amp;"-"&amp;_xlfn.LET(_xlpm.txt,ProjectsDB[[#This Row],[Assembly]],_xlpm.pos,FIND("SP",_xlpm.txt),_xlpm.pre,LEFT(_xlpm.txt,_xlpm.pos-1),IF(RIGHT(_xlpm.pre,3)="123","3PL",IF(RIGHT(_xlpm.pre,2)="12","2PL",IF(RIGHT(_xlpm.pre,1)="1","1PL","3PL")))),N3061,O3061,P3061,Q3061&amp;"W",R3061),_xlfn.TEXTJOIN("-",TRUE,M3061,N3061,O3061,P3061,Q3061&amp;"W",R3061))</f>
        <v>Straight Feeder-CU-Tin-PET-6W-2</v>
      </c>
      <c r="T3061" s="14" t="str">
        <f>IF(COUNTIF(Cycletime[Element Desc.],ProjectsDB[[#This Row],[Element Desc.]])&gt;0,"Found","Not Found")</f>
        <v>Found</v>
      </c>
    </row>
    <row r="3062" spans="2:20" x14ac:dyDescent="0.25">
      <c r="B3062" s="8" t="s">
        <v>6319</v>
      </c>
      <c r="C3062" s="9" t="s">
        <v>6277</v>
      </c>
      <c r="D3062" s="9" t="s">
        <v>6278</v>
      </c>
      <c r="E3062" s="9">
        <v>2</v>
      </c>
      <c r="F3062" s="9" t="s">
        <v>6268</v>
      </c>
      <c r="G3062" s="9" t="s">
        <v>893</v>
      </c>
      <c r="H3062" s="11"/>
      <c r="I3062" s="9"/>
      <c r="J3062" s="9"/>
      <c r="K3062" s="9"/>
      <c r="L3062" s="12">
        <f t="array" ref="L3062">IFERROR(LOOKUP(2^15,SEARCH({"40A","63A","80A","100A","125A","160A","200A","250A","400A","630A","800A","1000A","1250A","1600A","2000A","2500A","3200A","4000A","5000A","6300A"},UPPER(D3062)),{40,63,80,100,125,160,200,250,400,630,800,1000,1250,1600,2000,2500,3200,4000,5000,6300}),0)</f>
        <v>5000</v>
      </c>
      <c r="M3062" s="9" t="str">
        <f t="shared" si="236"/>
        <v>Joint Pack</v>
      </c>
      <c r="N3062" s="9" t="str">
        <f t="shared" si="237"/>
        <v>CU</v>
      </c>
      <c r="O3062" s="13" t="str">
        <f t="shared" si="238"/>
        <v>Tin</v>
      </c>
      <c r="P3062" s="9" t="str">
        <f t="shared" si="239"/>
        <v>None</v>
      </c>
      <c r="Q3062" s="9" t="str">
        <f t="shared" si="240"/>
        <v>6</v>
      </c>
      <c r="R30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62" s="14" t="str">
        <f>IF(ProjectsDB[[#This Row],[Item Type]]="Straight Plug-In",_xlfn.TEXTJOIN("-",TRUE,M3062&amp;"-"&amp;_xlfn.LET(_xlpm.txt,ProjectsDB[[#This Row],[Assembly]],_xlpm.pos,FIND("SP",_xlpm.txt),_xlpm.pre,LEFT(_xlpm.txt,_xlpm.pos-1),IF(RIGHT(_xlpm.pre,3)="123","3PL",IF(RIGHT(_xlpm.pre,2)="12","2PL",IF(RIGHT(_xlpm.pre,1)="1","1PL","3PL")))),N3062,O3062,P3062,Q3062&amp;"W",R3062),_xlfn.TEXTJOIN("-",TRUE,M3062,N3062,O3062,P3062,Q3062&amp;"W",R3062))</f>
        <v>Joint Pack-CU-Tin-None-6W-2</v>
      </c>
      <c r="T3062" s="14" t="str">
        <f>IF(COUNTIF(Cycletime[Element Desc.],ProjectsDB[[#This Row],[Element Desc.]])&gt;0,"Found","Not Found")</f>
        <v>Found</v>
      </c>
    </row>
    <row r="3063" spans="2:20" x14ac:dyDescent="0.25">
      <c r="B3063" s="8" t="s">
        <v>6320</v>
      </c>
      <c r="C3063" s="9" t="s">
        <v>6280</v>
      </c>
      <c r="D3063" s="9" t="s">
        <v>6281</v>
      </c>
      <c r="E3063" s="9">
        <v>2</v>
      </c>
      <c r="F3063" s="9" t="s">
        <v>6268</v>
      </c>
      <c r="G3063" s="9" t="s">
        <v>893</v>
      </c>
      <c r="H3063" s="11"/>
      <c r="I3063" s="9">
        <v>400</v>
      </c>
      <c r="J3063" s="9"/>
      <c r="K3063" s="9"/>
      <c r="L3063" s="12">
        <f t="array" ref="L3063">IFERROR(LOOKUP(2^15,SEARCH({"40A","63A","80A","100A","125A","160A","200A","250A","400A","630A","800A","1000A","1250A","1600A","2000A","2500A","3200A","4000A","5000A","6300A"},UPPER(D3063)),{40,63,80,100,125,160,200,250,400,630,800,1000,1250,1600,2000,2500,3200,4000,5000,6300}),0)</f>
        <v>5000</v>
      </c>
      <c r="M3063" s="9" t="str">
        <f t="shared" si="236"/>
        <v>Straight Feeder</v>
      </c>
      <c r="N3063" s="9" t="str">
        <f t="shared" si="237"/>
        <v>CU</v>
      </c>
      <c r="O3063" s="13" t="str">
        <f t="shared" si="238"/>
        <v>Tin</v>
      </c>
      <c r="P3063" s="9" t="str">
        <f t="shared" si="239"/>
        <v>PET</v>
      </c>
      <c r="Q3063" s="9" t="str">
        <f t="shared" si="240"/>
        <v>6</v>
      </c>
      <c r="R30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63" s="14" t="str">
        <f>IF(ProjectsDB[[#This Row],[Item Type]]="Straight Plug-In",_xlfn.TEXTJOIN("-",TRUE,M3063&amp;"-"&amp;_xlfn.LET(_xlpm.txt,ProjectsDB[[#This Row],[Assembly]],_xlpm.pos,FIND("SP",_xlpm.txt),_xlpm.pre,LEFT(_xlpm.txt,_xlpm.pos-1),IF(RIGHT(_xlpm.pre,3)="123","3PL",IF(RIGHT(_xlpm.pre,2)="12","2PL",IF(RIGHT(_xlpm.pre,1)="1","1PL","3PL")))),N3063,O3063,P3063,Q3063&amp;"W",R3063),_xlfn.TEXTJOIN("-",TRUE,M3063,N3063,O3063,P3063,Q3063&amp;"W",R3063))</f>
        <v>Straight Feeder-CU-Tin-PET-6W-2</v>
      </c>
      <c r="T3063" s="14" t="str">
        <f>IF(COUNTIF(Cycletime[Element Desc.],ProjectsDB[[#This Row],[Element Desc.]])&gt;0,"Found","Not Found")</f>
        <v>Found</v>
      </c>
    </row>
    <row r="3064" spans="2:20" x14ac:dyDescent="0.25">
      <c r="B3064" s="8" t="s">
        <v>6321</v>
      </c>
      <c r="C3064" s="9" t="s">
        <v>6322</v>
      </c>
      <c r="D3064" s="9" t="s">
        <v>6323</v>
      </c>
      <c r="E3064" s="9">
        <v>1</v>
      </c>
      <c r="F3064" s="9" t="s">
        <v>6268</v>
      </c>
      <c r="G3064" s="9" t="s">
        <v>893</v>
      </c>
      <c r="H3064" s="11"/>
      <c r="I3064" s="9">
        <v>655</v>
      </c>
      <c r="J3064" s="9"/>
      <c r="K3064" s="9"/>
      <c r="L3064" s="12">
        <f t="array" ref="L3064">IFERROR(LOOKUP(2^15,SEARCH({"40A","63A","80A","100A","125A","160A","200A","250A","400A","630A","800A","1000A","1250A","1600A","2000A","2500A","3200A","4000A","5000A","6300A"},UPPER(D3064)),{40,63,80,100,125,160,200,250,400,630,800,1000,1250,1600,2000,2500,3200,4000,5000,6300}),0)</f>
        <v>5000</v>
      </c>
      <c r="M3064" s="9" t="str">
        <f t="shared" si="236"/>
        <v>Straight Feeder</v>
      </c>
      <c r="N3064" s="9" t="str">
        <f t="shared" si="237"/>
        <v>CU</v>
      </c>
      <c r="O3064" s="13" t="str">
        <f t="shared" si="238"/>
        <v>Tin</v>
      </c>
      <c r="P3064" s="9" t="str">
        <f t="shared" si="239"/>
        <v>PET</v>
      </c>
      <c r="Q3064" s="9" t="str">
        <f t="shared" si="240"/>
        <v>6</v>
      </c>
      <c r="R30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64" s="14" t="str">
        <f>IF(ProjectsDB[[#This Row],[Item Type]]="Straight Plug-In",_xlfn.TEXTJOIN("-",TRUE,M3064&amp;"-"&amp;_xlfn.LET(_xlpm.txt,ProjectsDB[[#This Row],[Assembly]],_xlpm.pos,FIND("SP",_xlpm.txt),_xlpm.pre,LEFT(_xlpm.txt,_xlpm.pos-1),IF(RIGHT(_xlpm.pre,3)="123","3PL",IF(RIGHT(_xlpm.pre,2)="12","2PL",IF(RIGHT(_xlpm.pre,1)="1","1PL","3PL")))),N3064,O3064,P3064,Q3064&amp;"W",R3064),_xlfn.TEXTJOIN("-",TRUE,M3064,N3064,O3064,P3064,Q3064&amp;"W",R3064))</f>
        <v>Straight Feeder-CU-Tin-PET-6W-2</v>
      </c>
      <c r="T3064" s="14" t="str">
        <f>IF(COUNTIF(Cycletime[Element Desc.],ProjectsDB[[#This Row],[Element Desc.]])&gt;0,"Found","Not Found")</f>
        <v>Found</v>
      </c>
    </row>
    <row r="3065" spans="2:20" x14ac:dyDescent="0.25">
      <c r="B3065" s="8" t="s">
        <v>6324</v>
      </c>
      <c r="C3065" s="9" t="s">
        <v>6325</v>
      </c>
      <c r="D3065" s="9" t="s">
        <v>6326</v>
      </c>
      <c r="E3065" s="9">
        <v>1</v>
      </c>
      <c r="F3065" s="9" t="s">
        <v>6268</v>
      </c>
      <c r="G3065" s="9" t="s">
        <v>893</v>
      </c>
      <c r="H3065" s="11"/>
      <c r="I3065" s="9">
        <v>1710</v>
      </c>
      <c r="J3065" s="9"/>
      <c r="K3065" s="9"/>
      <c r="L3065" s="12">
        <f t="array" ref="L3065">IFERROR(LOOKUP(2^15,SEARCH({"40A","63A","80A","100A","125A","160A","200A","250A","400A","630A","800A","1000A","1250A","1600A","2000A","2500A","3200A","4000A","5000A","6300A"},UPPER(D3065)),{40,63,80,100,125,160,200,250,400,630,800,1000,1250,1600,2000,2500,3200,4000,5000,6300}),0)</f>
        <v>5000</v>
      </c>
      <c r="M3065" s="9" t="str">
        <f t="shared" si="236"/>
        <v>Straight Feeder</v>
      </c>
      <c r="N3065" s="9" t="str">
        <f t="shared" si="237"/>
        <v>CU</v>
      </c>
      <c r="O3065" s="13" t="str">
        <f t="shared" si="238"/>
        <v>Tin</v>
      </c>
      <c r="P3065" s="9" t="str">
        <f t="shared" si="239"/>
        <v>PET</v>
      </c>
      <c r="Q3065" s="9" t="str">
        <f t="shared" si="240"/>
        <v>6</v>
      </c>
      <c r="R30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65" s="14" t="str">
        <f>IF(ProjectsDB[[#This Row],[Item Type]]="Straight Plug-In",_xlfn.TEXTJOIN("-",TRUE,M3065&amp;"-"&amp;_xlfn.LET(_xlpm.txt,ProjectsDB[[#This Row],[Assembly]],_xlpm.pos,FIND("SP",_xlpm.txt),_xlpm.pre,LEFT(_xlpm.txt,_xlpm.pos-1),IF(RIGHT(_xlpm.pre,3)="123","3PL",IF(RIGHT(_xlpm.pre,2)="12","2PL",IF(RIGHT(_xlpm.pre,1)="1","1PL","3PL")))),N3065,O3065,P3065,Q3065&amp;"W",R3065),_xlfn.TEXTJOIN("-",TRUE,M3065,N3065,O3065,P3065,Q3065&amp;"W",R3065))</f>
        <v>Straight Feeder-CU-Tin-PET-6W-2</v>
      </c>
      <c r="T3065" s="14" t="str">
        <f>IF(COUNTIF(Cycletime[Element Desc.],ProjectsDB[[#This Row],[Element Desc.]])&gt;0,"Found","Not Found")</f>
        <v>Found</v>
      </c>
    </row>
    <row r="3066" spans="2:20" x14ac:dyDescent="0.25">
      <c r="B3066" s="8" t="s">
        <v>6327</v>
      </c>
      <c r="C3066" s="9" t="s">
        <v>6277</v>
      </c>
      <c r="D3066" s="9" t="s">
        <v>6278</v>
      </c>
      <c r="E3066" s="9">
        <v>6</v>
      </c>
      <c r="F3066" s="9" t="s">
        <v>6268</v>
      </c>
      <c r="G3066" s="9" t="s">
        <v>893</v>
      </c>
      <c r="H3066" s="11"/>
      <c r="I3066" s="9"/>
      <c r="J3066" s="9"/>
      <c r="K3066" s="9"/>
      <c r="L3066" s="12">
        <f t="array" ref="L3066">IFERROR(LOOKUP(2^15,SEARCH({"40A","63A","80A","100A","125A","160A","200A","250A","400A","630A","800A","1000A","1250A","1600A","2000A","2500A","3200A","4000A","5000A","6300A"},UPPER(D3066)),{40,63,80,100,125,160,200,250,400,630,800,1000,1250,1600,2000,2500,3200,4000,5000,6300}),0)</f>
        <v>5000</v>
      </c>
      <c r="M3066" s="9" t="str">
        <f t="shared" si="236"/>
        <v>Joint Pack</v>
      </c>
      <c r="N3066" s="9" t="str">
        <f t="shared" si="237"/>
        <v>CU</v>
      </c>
      <c r="O3066" s="13" t="str">
        <f t="shared" si="238"/>
        <v>Tin</v>
      </c>
      <c r="P3066" s="9" t="str">
        <f t="shared" si="239"/>
        <v>None</v>
      </c>
      <c r="Q3066" s="9" t="str">
        <f t="shared" si="240"/>
        <v>6</v>
      </c>
      <c r="R30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66" s="14" t="str">
        <f>IF(ProjectsDB[[#This Row],[Item Type]]="Straight Plug-In",_xlfn.TEXTJOIN("-",TRUE,M3066&amp;"-"&amp;_xlfn.LET(_xlpm.txt,ProjectsDB[[#This Row],[Assembly]],_xlpm.pos,FIND("SP",_xlpm.txt),_xlpm.pre,LEFT(_xlpm.txt,_xlpm.pos-1),IF(RIGHT(_xlpm.pre,3)="123","3PL",IF(RIGHT(_xlpm.pre,2)="12","2PL",IF(RIGHT(_xlpm.pre,1)="1","1PL","3PL")))),N3066,O3066,P3066,Q3066&amp;"W",R3066),_xlfn.TEXTJOIN("-",TRUE,M3066,N3066,O3066,P3066,Q3066&amp;"W",R3066))</f>
        <v>Joint Pack-CU-Tin-None-6W-2</v>
      </c>
      <c r="T3066" s="14" t="str">
        <f>IF(COUNTIF(Cycletime[Element Desc.],ProjectsDB[[#This Row],[Element Desc.]])&gt;0,"Found","Not Found")</f>
        <v>Found</v>
      </c>
    </row>
    <row r="3067" spans="2:20" x14ac:dyDescent="0.25">
      <c r="B3067" s="8" t="s">
        <v>6328</v>
      </c>
      <c r="C3067" s="9" t="s">
        <v>6329</v>
      </c>
      <c r="D3067" s="9" t="s">
        <v>6330</v>
      </c>
      <c r="E3067" s="9">
        <v>2</v>
      </c>
      <c r="F3067" s="9" t="s">
        <v>6268</v>
      </c>
      <c r="G3067" s="9" t="s">
        <v>893</v>
      </c>
      <c r="H3067" s="11"/>
      <c r="I3067" s="9">
        <v>300</v>
      </c>
      <c r="J3067" s="9">
        <v>300</v>
      </c>
      <c r="K3067" s="9"/>
      <c r="L3067" s="12">
        <f t="array" ref="L3067">IFERROR(LOOKUP(2^15,SEARCH({"40A","63A","80A","100A","125A","160A","200A","250A","400A","630A","800A","1000A","1250A","1600A","2000A","2500A","3200A","4000A","5000A","6300A"},UPPER(D3067)),{40,63,80,100,125,160,200,250,400,630,800,1000,1250,1600,2000,2500,3200,4000,5000,6300}),0)</f>
        <v>5000</v>
      </c>
      <c r="M3067" s="9" t="str">
        <f t="shared" si="236"/>
        <v>Elbow Flat</v>
      </c>
      <c r="N3067" s="9" t="str">
        <f t="shared" si="237"/>
        <v>CU</v>
      </c>
      <c r="O3067" s="13" t="str">
        <f t="shared" si="238"/>
        <v>Tin</v>
      </c>
      <c r="P3067" s="9" t="str">
        <f t="shared" si="239"/>
        <v>PET</v>
      </c>
      <c r="Q3067" s="9" t="str">
        <f t="shared" si="240"/>
        <v>6</v>
      </c>
      <c r="R30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67" s="14" t="str">
        <f>IF(ProjectsDB[[#This Row],[Item Type]]="Straight Plug-In",_xlfn.TEXTJOIN("-",TRUE,M3067&amp;"-"&amp;_xlfn.LET(_xlpm.txt,ProjectsDB[[#This Row],[Assembly]],_xlpm.pos,FIND("SP",_xlpm.txt),_xlpm.pre,LEFT(_xlpm.txt,_xlpm.pos-1),IF(RIGHT(_xlpm.pre,3)="123","3PL",IF(RIGHT(_xlpm.pre,2)="12","2PL",IF(RIGHT(_xlpm.pre,1)="1","1PL","3PL")))),N3067,O3067,P3067,Q3067&amp;"W",R3067),_xlfn.TEXTJOIN("-",TRUE,M3067,N3067,O3067,P3067,Q3067&amp;"W",R3067))</f>
        <v>Elbow Flat-CU-Tin-PET-6W-2</v>
      </c>
      <c r="T3067" s="14" t="str">
        <f>IF(COUNTIF(Cycletime[Element Desc.],ProjectsDB[[#This Row],[Element Desc.]])&gt;0,"Found","Not Found")</f>
        <v>Found</v>
      </c>
    </row>
    <row r="3068" spans="2:20" x14ac:dyDescent="0.25">
      <c r="B3068" s="8" t="s">
        <v>6331</v>
      </c>
      <c r="C3068" s="9" t="s">
        <v>6332</v>
      </c>
      <c r="D3068" s="9" t="s">
        <v>6333</v>
      </c>
      <c r="E3068" s="9">
        <v>1</v>
      </c>
      <c r="F3068" s="9" t="s">
        <v>6268</v>
      </c>
      <c r="G3068" s="9" t="s">
        <v>893</v>
      </c>
      <c r="H3068" s="11"/>
      <c r="I3068" s="9">
        <v>2470</v>
      </c>
      <c r="J3068" s="9"/>
      <c r="K3068" s="9"/>
      <c r="L3068" s="12">
        <f t="array" ref="L3068">IFERROR(LOOKUP(2^15,SEARCH({"40A","63A","80A","100A","125A","160A","200A","250A","400A","630A","800A","1000A","1250A","1600A","2000A","2500A","3200A","4000A","5000A","6300A"},UPPER(D3068)),{40,63,80,100,125,160,200,250,400,630,800,1000,1250,1600,2000,2500,3200,4000,5000,6300}),0)</f>
        <v>1600</v>
      </c>
      <c r="M3068" s="9" t="str">
        <f t="shared" si="236"/>
        <v>Straight Feeder</v>
      </c>
      <c r="N3068" s="9" t="str">
        <f t="shared" si="237"/>
        <v>CU</v>
      </c>
      <c r="O3068" s="13" t="str">
        <f t="shared" si="238"/>
        <v>Tin</v>
      </c>
      <c r="P3068" s="9" t="str">
        <f t="shared" si="239"/>
        <v>PET</v>
      </c>
      <c r="Q3068" s="9" t="str">
        <f t="shared" si="240"/>
        <v>6</v>
      </c>
      <c r="R30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68" s="14" t="str">
        <f>IF(ProjectsDB[[#This Row],[Item Type]]="Straight Plug-In",_xlfn.TEXTJOIN("-",TRUE,M3068&amp;"-"&amp;_xlfn.LET(_xlpm.txt,ProjectsDB[[#This Row],[Assembly]],_xlpm.pos,FIND("SP",_xlpm.txt),_xlpm.pre,LEFT(_xlpm.txt,_xlpm.pos-1),IF(RIGHT(_xlpm.pre,3)="123","3PL",IF(RIGHT(_xlpm.pre,2)="12","2PL",IF(RIGHT(_xlpm.pre,1)="1","1PL","3PL")))),N3068,O3068,P3068,Q3068&amp;"W",R3068),_xlfn.TEXTJOIN("-",TRUE,M3068,N3068,O3068,P3068,Q3068&amp;"W",R3068))</f>
        <v>Straight Feeder-CU-Tin-PET-6W-1</v>
      </c>
      <c r="T3068" s="14" t="str">
        <f>IF(COUNTIF(Cycletime[Element Desc.],ProjectsDB[[#This Row],[Element Desc.]])&gt;0,"Found","Not Found")</f>
        <v>Found</v>
      </c>
    </row>
    <row r="3069" spans="2:20" x14ac:dyDescent="0.25">
      <c r="B3069" s="8" t="s">
        <v>6334</v>
      </c>
      <c r="C3069" s="9" t="s">
        <v>6335</v>
      </c>
      <c r="D3069" s="9" t="s">
        <v>6336</v>
      </c>
      <c r="E3069" s="9">
        <v>1</v>
      </c>
      <c r="F3069" s="9" t="s">
        <v>6268</v>
      </c>
      <c r="G3069" s="9" t="s">
        <v>893</v>
      </c>
      <c r="H3069" s="11"/>
      <c r="I3069" s="9">
        <v>2270</v>
      </c>
      <c r="J3069" s="9"/>
      <c r="K3069" s="9"/>
      <c r="L3069" s="12">
        <f t="array" ref="L3069">IFERROR(LOOKUP(2^15,SEARCH({"40A","63A","80A","100A","125A","160A","200A","250A","400A","630A","800A","1000A","1250A","1600A","2000A","2500A","3200A","4000A","5000A","6300A"},UPPER(D3069)),{40,63,80,100,125,160,200,250,400,630,800,1000,1250,1600,2000,2500,3200,4000,5000,6300}),0)</f>
        <v>1600</v>
      </c>
      <c r="M3069" s="9" t="str">
        <f t="shared" si="236"/>
        <v>Straight Feeder</v>
      </c>
      <c r="N3069" s="9" t="str">
        <f t="shared" si="237"/>
        <v>CU</v>
      </c>
      <c r="O3069" s="13" t="str">
        <f t="shared" si="238"/>
        <v>Tin</v>
      </c>
      <c r="P3069" s="9" t="str">
        <f t="shared" si="239"/>
        <v>PET</v>
      </c>
      <c r="Q3069" s="9" t="str">
        <f t="shared" si="240"/>
        <v>6</v>
      </c>
      <c r="R30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69" s="14" t="str">
        <f>IF(ProjectsDB[[#This Row],[Item Type]]="Straight Plug-In",_xlfn.TEXTJOIN("-",TRUE,M3069&amp;"-"&amp;_xlfn.LET(_xlpm.txt,ProjectsDB[[#This Row],[Assembly]],_xlpm.pos,FIND("SP",_xlpm.txt),_xlpm.pre,LEFT(_xlpm.txt,_xlpm.pos-1),IF(RIGHT(_xlpm.pre,3)="123","3PL",IF(RIGHT(_xlpm.pre,2)="12","2PL",IF(RIGHT(_xlpm.pre,1)="1","1PL","3PL")))),N3069,O3069,P3069,Q3069&amp;"W",R3069),_xlfn.TEXTJOIN("-",TRUE,M3069,N3069,O3069,P3069,Q3069&amp;"W",R3069))</f>
        <v>Straight Feeder-CU-Tin-PET-6W-1</v>
      </c>
      <c r="T3069" s="14" t="str">
        <f>IF(COUNTIF(Cycletime[Element Desc.],ProjectsDB[[#This Row],[Element Desc.]])&gt;0,"Found","Not Found")</f>
        <v>Found</v>
      </c>
    </row>
    <row r="3070" spans="2:20" x14ac:dyDescent="0.25">
      <c r="B3070" s="8" t="s">
        <v>6337</v>
      </c>
      <c r="C3070" s="9" t="s">
        <v>6338</v>
      </c>
      <c r="D3070" s="9" t="s">
        <v>6339</v>
      </c>
      <c r="E3070" s="9">
        <v>1</v>
      </c>
      <c r="F3070" s="9" t="s">
        <v>6268</v>
      </c>
      <c r="G3070" s="9" t="s">
        <v>893</v>
      </c>
      <c r="H3070" s="11"/>
      <c r="I3070" s="9">
        <v>490</v>
      </c>
      <c r="J3070" s="9">
        <v>370</v>
      </c>
      <c r="K3070" s="9">
        <v>320</v>
      </c>
      <c r="L3070" s="12">
        <f t="array" ref="L3070">IFERROR(LOOKUP(2^15,SEARCH({"40A","63A","80A","100A","125A","160A","200A","250A","400A","630A","800A","1000A","1250A","1600A","2000A","2500A","3200A","4000A","5000A","6300A"},UPPER(D3070)),{40,63,80,100,125,160,200,250,400,630,800,1000,1250,1600,2000,2500,3200,4000,5000,6300}),0)</f>
        <v>1600</v>
      </c>
      <c r="M3070" s="9" t="str">
        <f t="shared" si="236"/>
        <v>Offset Flat</v>
      </c>
      <c r="N3070" s="9" t="str">
        <f t="shared" si="237"/>
        <v>CU</v>
      </c>
      <c r="O3070" s="13" t="str">
        <f t="shared" si="238"/>
        <v>Tin</v>
      </c>
      <c r="P3070" s="9" t="str">
        <f t="shared" si="239"/>
        <v>PET</v>
      </c>
      <c r="Q3070" s="9" t="str">
        <f t="shared" si="240"/>
        <v>6</v>
      </c>
      <c r="R30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70" s="14" t="str">
        <f>IF(ProjectsDB[[#This Row],[Item Type]]="Straight Plug-In",_xlfn.TEXTJOIN("-",TRUE,M3070&amp;"-"&amp;_xlfn.LET(_xlpm.txt,ProjectsDB[[#This Row],[Assembly]],_xlpm.pos,FIND("SP",_xlpm.txt),_xlpm.pre,LEFT(_xlpm.txt,_xlpm.pos-1),IF(RIGHT(_xlpm.pre,3)="123","3PL",IF(RIGHT(_xlpm.pre,2)="12","2PL",IF(RIGHT(_xlpm.pre,1)="1","1PL","3PL")))),N3070,O3070,P3070,Q3070&amp;"W",R3070),_xlfn.TEXTJOIN("-",TRUE,M3070,N3070,O3070,P3070,Q3070&amp;"W",R3070))</f>
        <v>Offset Flat-CU-Tin-PET-6W-1</v>
      </c>
      <c r="T3070" s="14" t="str">
        <f>IF(COUNTIF(Cycletime[Element Desc.],ProjectsDB[[#This Row],[Element Desc.]])&gt;0,"Found","Not Found")</f>
        <v>Found</v>
      </c>
    </row>
    <row r="3071" spans="2:20" x14ac:dyDescent="0.25">
      <c r="B3071" s="8" t="s">
        <v>6340</v>
      </c>
      <c r="C3071" s="9" t="s">
        <v>6341</v>
      </c>
      <c r="D3071" s="9" t="s">
        <v>6342</v>
      </c>
      <c r="E3071" s="9">
        <v>1</v>
      </c>
      <c r="F3071" s="9" t="s">
        <v>6268</v>
      </c>
      <c r="G3071" s="9" t="s">
        <v>893</v>
      </c>
      <c r="H3071" s="11"/>
      <c r="I3071" s="9">
        <v>490</v>
      </c>
      <c r="J3071" s="9">
        <v>320</v>
      </c>
      <c r="K3071" s="9"/>
      <c r="L3071" s="12">
        <f t="array" ref="L3071">IFERROR(LOOKUP(2^15,SEARCH({"40A","63A","80A","100A","125A","160A","200A","250A","400A","630A","800A","1000A","1250A","1600A","2000A","2500A","3200A","4000A","5000A","6300A"},UPPER(D3071)),{40,63,80,100,125,160,200,250,400,630,800,1000,1250,1600,2000,2500,3200,4000,5000,6300}),0)</f>
        <v>1600</v>
      </c>
      <c r="M3071" s="9" t="str">
        <f t="shared" si="236"/>
        <v>Elbow Edge</v>
      </c>
      <c r="N3071" s="9" t="str">
        <f t="shared" si="237"/>
        <v>CU</v>
      </c>
      <c r="O3071" s="13" t="str">
        <f t="shared" si="238"/>
        <v>Tin</v>
      </c>
      <c r="P3071" s="9" t="str">
        <f t="shared" si="239"/>
        <v>PET</v>
      </c>
      <c r="Q3071" s="9" t="str">
        <f t="shared" si="240"/>
        <v>6</v>
      </c>
      <c r="R30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71" s="14" t="str">
        <f>IF(ProjectsDB[[#This Row],[Item Type]]="Straight Plug-In",_xlfn.TEXTJOIN("-",TRUE,M3071&amp;"-"&amp;_xlfn.LET(_xlpm.txt,ProjectsDB[[#This Row],[Assembly]],_xlpm.pos,FIND("SP",_xlpm.txt),_xlpm.pre,LEFT(_xlpm.txt,_xlpm.pos-1),IF(RIGHT(_xlpm.pre,3)="123","3PL",IF(RIGHT(_xlpm.pre,2)="12","2PL",IF(RIGHT(_xlpm.pre,1)="1","1PL","3PL")))),N3071,O3071,P3071,Q3071&amp;"W",R3071),_xlfn.TEXTJOIN("-",TRUE,M3071,N3071,O3071,P3071,Q3071&amp;"W",R3071))</f>
        <v>Elbow Edge-CU-Tin-PET-6W-1</v>
      </c>
      <c r="T3071" s="14" t="str">
        <f>IF(COUNTIF(Cycletime[Element Desc.],ProjectsDB[[#This Row],[Element Desc.]])&gt;0,"Found","Not Found")</f>
        <v>Found</v>
      </c>
    </row>
    <row r="3072" spans="2:20" x14ac:dyDescent="0.25">
      <c r="B3072" s="8" t="s">
        <v>6343</v>
      </c>
      <c r="C3072" s="9" t="s">
        <v>6344</v>
      </c>
      <c r="D3072" s="9" t="s">
        <v>6345</v>
      </c>
      <c r="E3072" s="9">
        <v>1</v>
      </c>
      <c r="F3072" s="9" t="s">
        <v>6268</v>
      </c>
      <c r="G3072" s="9" t="s">
        <v>893</v>
      </c>
      <c r="H3072" s="11"/>
      <c r="I3072" s="9">
        <v>2368</v>
      </c>
      <c r="J3072" s="9"/>
      <c r="K3072" s="9"/>
      <c r="L3072" s="12">
        <f t="array" ref="L3072">IFERROR(LOOKUP(2^15,SEARCH({"40A","63A","80A","100A","125A","160A","200A","250A","400A","630A","800A","1000A","1250A","1600A","2000A","2500A","3200A","4000A","5000A","6300A"},UPPER(D3072)),{40,63,80,100,125,160,200,250,400,630,800,1000,1250,1600,2000,2500,3200,4000,5000,6300}),0)</f>
        <v>1600</v>
      </c>
      <c r="M3072" s="9" t="str">
        <f t="shared" si="236"/>
        <v>Straight Feeder</v>
      </c>
      <c r="N3072" s="9" t="str">
        <f t="shared" si="237"/>
        <v>CU</v>
      </c>
      <c r="O3072" s="13" t="str">
        <f t="shared" si="238"/>
        <v>Tin</v>
      </c>
      <c r="P3072" s="9" t="str">
        <f t="shared" si="239"/>
        <v>PET</v>
      </c>
      <c r="Q3072" s="9" t="str">
        <f t="shared" si="240"/>
        <v>6</v>
      </c>
      <c r="R30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72" s="14" t="str">
        <f>IF(ProjectsDB[[#This Row],[Item Type]]="Straight Plug-In",_xlfn.TEXTJOIN("-",TRUE,M3072&amp;"-"&amp;_xlfn.LET(_xlpm.txt,ProjectsDB[[#This Row],[Assembly]],_xlpm.pos,FIND("SP",_xlpm.txt),_xlpm.pre,LEFT(_xlpm.txt,_xlpm.pos-1),IF(RIGHT(_xlpm.pre,3)="123","3PL",IF(RIGHT(_xlpm.pre,2)="12","2PL",IF(RIGHT(_xlpm.pre,1)="1","1PL","3PL")))),N3072,O3072,P3072,Q3072&amp;"W",R3072),_xlfn.TEXTJOIN("-",TRUE,M3072,N3072,O3072,P3072,Q3072&amp;"W",R3072))</f>
        <v>Straight Feeder-CU-Tin-PET-6W-1</v>
      </c>
      <c r="T3072" s="14" t="str">
        <f>IF(COUNTIF(Cycletime[Element Desc.],ProjectsDB[[#This Row],[Element Desc.]])&gt;0,"Found","Not Found")</f>
        <v>Found</v>
      </c>
    </row>
    <row r="3073" spans="2:20" x14ac:dyDescent="0.25">
      <c r="B3073" s="8" t="s">
        <v>6346</v>
      </c>
      <c r="C3073" s="9" t="s">
        <v>6347</v>
      </c>
      <c r="D3073" s="9" t="s">
        <v>6348</v>
      </c>
      <c r="E3073" s="10">
        <v>5</v>
      </c>
      <c r="F3073" s="9" t="s">
        <v>6268</v>
      </c>
      <c r="G3073" s="9" t="s">
        <v>893</v>
      </c>
      <c r="H3073" s="11"/>
      <c r="I3073" s="12"/>
      <c r="J3073" s="12"/>
      <c r="K3073" s="12"/>
      <c r="L3073" s="12">
        <f t="array" ref="L3073">IFERROR(LOOKUP(2^15,SEARCH({"40A","63A","80A","100A","125A","160A","200A","250A","400A","630A","800A","1000A","1250A","1600A","2000A","2500A","3200A","4000A","5000A","6300A"},UPPER(D3073)),{40,63,80,100,125,160,200,250,400,630,800,1000,1250,1600,2000,2500,3200,4000,5000,6300}),0)</f>
        <v>1600</v>
      </c>
      <c r="M3073" s="9" t="str">
        <f t="shared" si="236"/>
        <v>Joint Pack</v>
      </c>
      <c r="N3073" s="9" t="str">
        <f t="shared" si="237"/>
        <v>CU</v>
      </c>
      <c r="O3073" s="13" t="str">
        <f t="shared" si="238"/>
        <v>Tin</v>
      </c>
      <c r="P3073" s="9" t="str">
        <f t="shared" si="239"/>
        <v>None</v>
      </c>
      <c r="Q3073" s="9" t="str">
        <f t="shared" si="240"/>
        <v>6</v>
      </c>
      <c r="R30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73" s="14" t="str">
        <f>IF(ProjectsDB[[#This Row],[Item Type]]="Straight Plug-In",_xlfn.TEXTJOIN("-",TRUE,M3073&amp;"-"&amp;_xlfn.LET(_xlpm.txt,ProjectsDB[[#This Row],[Assembly]],_xlpm.pos,FIND("SP",_xlpm.txt),_xlpm.pre,LEFT(_xlpm.txt,_xlpm.pos-1),IF(RIGHT(_xlpm.pre,3)="123","3PL",IF(RIGHT(_xlpm.pre,2)="12","2PL",IF(RIGHT(_xlpm.pre,1)="1","1PL","3PL")))),N3073,O3073,P3073,Q3073&amp;"W",R3073),_xlfn.TEXTJOIN("-",TRUE,M3073,N3073,O3073,P3073,Q3073&amp;"W",R3073))</f>
        <v>Joint Pack-CU-Tin-None-6W-1</v>
      </c>
      <c r="T3073" s="14" t="str">
        <f>IF(COUNTIF(Cycletime[Element Desc.],ProjectsDB[[#This Row],[Element Desc.]])&gt;0,"Found","Not Found")</f>
        <v>Found</v>
      </c>
    </row>
    <row r="3074" spans="2:20" x14ac:dyDescent="0.25">
      <c r="B3074" s="8" t="s">
        <v>6349</v>
      </c>
      <c r="C3074" s="9" t="s">
        <v>6350</v>
      </c>
      <c r="D3074" s="9" t="s">
        <v>6351</v>
      </c>
      <c r="E3074" s="10">
        <v>1</v>
      </c>
      <c r="F3074" s="9" t="s">
        <v>6268</v>
      </c>
      <c r="G3074" s="9" t="s">
        <v>965</v>
      </c>
      <c r="H3074" s="11"/>
      <c r="I3074" s="12">
        <v>1170</v>
      </c>
      <c r="J3074" s="12"/>
      <c r="K3074" s="12"/>
      <c r="L3074" s="12">
        <f t="array" ref="L3074">IFERROR(LOOKUP(2^15,SEARCH({"40A","63A","80A","100A","125A","160A","200A","250A","400A","630A","800A","1000A","1250A","1600A","2000A","2500A","3200A","4000A","5000A","6300A"},UPPER(D3074)),{40,63,80,100,125,160,200,250,400,630,800,1000,1250,1600,2000,2500,3200,4000,5000,6300}),0)</f>
        <v>5000</v>
      </c>
      <c r="M3074" s="9" t="str">
        <f t="shared" si="236"/>
        <v>Straight Feeder</v>
      </c>
      <c r="N3074" s="9" t="str">
        <f t="shared" si="237"/>
        <v>CU</v>
      </c>
      <c r="O3074" s="13" t="str">
        <f t="shared" si="238"/>
        <v>Tin</v>
      </c>
      <c r="P3074" s="9" t="str">
        <f t="shared" si="239"/>
        <v>PET</v>
      </c>
      <c r="Q3074" s="9" t="str">
        <f t="shared" si="240"/>
        <v>6</v>
      </c>
      <c r="R30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74" s="14" t="str">
        <f>IF(ProjectsDB[[#This Row],[Item Type]]="Straight Plug-In",_xlfn.TEXTJOIN("-",TRUE,M3074&amp;"-"&amp;_xlfn.LET(_xlpm.txt,ProjectsDB[[#This Row],[Assembly]],_xlpm.pos,FIND("SP",_xlpm.txt),_xlpm.pre,LEFT(_xlpm.txt,_xlpm.pos-1),IF(RIGHT(_xlpm.pre,3)="123","3PL",IF(RIGHT(_xlpm.pre,2)="12","2PL",IF(RIGHT(_xlpm.pre,1)="1","1PL","3PL")))),N3074,O3074,P3074,Q3074&amp;"W",R3074),_xlfn.TEXTJOIN("-",TRUE,M3074,N3074,O3074,P3074,Q3074&amp;"W",R3074))</f>
        <v>Straight Feeder-CU-Tin-PET-6W-2</v>
      </c>
      <c r="T3074" s="14" t="str">
        <f>IF(COUNTIF(Cycletime[Element Desc.],ProjectsDB[[#This Row],[Element Desc.]])&gt;0,"Found","Not Found")</f>
        <v>Found</v>
      </c>
    </row>
    <row r="3075" spans="2:20" x14ac:dyDescent="0.25">
      <c r="B3075" s="8" t="s">
        <v>6352</v>
      </c>
      <c r="C3075" s="9" t="s">
        <v>6353</v>
      </c>
      <c r="D3075" s="9" t="s">
        <v>6354</v>
      </c>
      <c r="E3075" s="10">
        <v>1</v>
      </c>
      <c r="F3075" s="9" t="s">
        <v>6268</v>
      </c>
      <c r="G3075" s="9" t="s">
        <v>965</v>
      </c>
      <c r="H3075" s="11"/>
      <c r="I3075" s="12">
        <v>800</v>
      </c>
      <c r="J3075" s="12"/>
      <c r="K3075" s="12"/>
      <c r="L3075" s="12">
        <f t="array" ref="L3075">IFERROR(LOOKUP(2^15,SEARCH({"40A","63A","80A","100A","125A","160A","200A","250A","400A","630A","800A","1000A","1250A","1600A","2000A","2500A","3200A","4000A","5000A","6300A"},UPPER(D3075)),{40,63,80,100,125,160,200,250,400,630,800,1000,1250,1600,2000,2500,3200,4000,5000,6300}),0)</f>
        <v>5000</v>
      </c>
      <c r="M3075" s="9" t="str">
        <f t="shared" si="236"/>
        <v>Straight Feeder</v>
      </c>
      <c r="N3075" s="9" t="str">
        <f t="shared" si="237"/>
        <v>CU</v>
      </c>
      <c r="O3075" s="13" t="str">
        <f t="shared" si="238"/>
        <v>Tin</v>
      </c>
      <c r="P3075" s="9" t="str">
        <f t="shared" si="239"/>
        <v>PET</v>
      </c>
      <c r="Q3075" s="9" t="str">
        <f t="shared" si="240"/>
        <v>6</v>
      </c>
      <c r="R30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75" s="14" t="str">
        <f>IF(ProjectsDB[[#This Row],[Item Type]]="Straight Plug-In",_xlfn.TEXTJOIN("-",TRUE,M3075&amp;"-"&amp;_xlfn.LET(_xlpm.txt,ProjectsDB[[#This Row],[Assembly]],_xlpm.pos,FIND("SP",_xlpm.txt),_xlpm.pre,LEFT(_xlpm.txt,_xlpm.pos-1),IF(RIGHT(_xlpm.pre,3)="123","3PL",IF(RIGHT(_xlpm.pre,2)="12","2PL",IF(RIGHT(_xlpm.pre,1)="1","1PL","3PL")))),N3075,O3075,P3075,Q3075&amp;"W",R3075),_xlfn.TEXTJOIN("-",TRUE,M3075,N3075,O3075,P3075,Q3075&amp;"W",R3075))</f>
        <v>Straight Feeder-CU-Tin-PET-6W-2</v>
      </c>
      <c r="T3075" s="14" t="str">
        <f>IF(COUNTIF(Cycletime[Element Desc.],ProjectsDB[[#This Row],[Element Desc.]])&gt;0,"Found","Not Found")</f>
        <v>Found</v>
      </c>
    </row>
    <row r="3076" spans="2:20" x14ac:dyDescent="0.25">
      <c r="B3076" s="8" t="s">
        <v>6355</v>
      </c>
      <c r="C3076" s="9" t="s">
        <v>6277</v>
      </c>
      <c r="D3076" s="9" t="s">
        <v>6278</v>
      </c>
      <c r="E3076" s="10">
        <v>1</v>
      </c>
      <c r="F3076" s="9" t="s">
        <v>6268</v>
      </c>
      <c r="G3076" s="9" t="s">
        <v>965</v>
      </c>
      <c r="H3076" s="11"/>
      <c r="I3076" s="12"/>
      <c r="J3076" s="12"/>
      <c r="K3076" s="12"/>
      <c r="L3076" s="12">
        <f t="array" ref="L3076">IFERROR(LOOKUP(2^15,SEARCH({"40A","63A","80A","100A","125A","160A","200A","250A","400A","630A","800A","1000A","1250A","1600A","2000A","2500A","3200A","4000A","5000A","6300A"},UPPER(D3076)),{40,63,80,100,125,160,200,250,400,630,800,1000,1250,1600,2000,2500,3200,4000,5000,6300}),0)</f>
        <v>5000</v>
      </c>
      <c r="M3076" s="9" t="str">
        <f t="shared" ref="M3076:M3139" si="241">_xlfn.LET(_xlpm.d,UPPER(TRIM(SUBSTITUTE(SUBSTITUTE(D3076,CHAR(160),"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3076" s="9" t="str">
        <f t="shared" ref="N3076:N3139" si="242">IF(ISNUMBER(SEARCH("CU",D3076)),"CU",IF(ISNUMBER(SEARCH("AL",D3076)),"AL",IF(ISNUMBER(SEARCH("Copper",D3076)),"CU","SH")))</f>
        <v>CU</v>
      </c>
      <c r="O3076" s="13" t="str">
        <f t="shared" ref="O3076:O3139" si="243">IF(ISNUMBER(SEARCH("Silver",D3076)),"Silver",IF(ISNUMBER(SEARCH("Tin",D3076)),"Tin","None"))</f>
        <v>Tin</v>
      </c>
      <c r="P3076" s="9" t="str">
        <f t="shared" ref="P3076:P3139" si="244">IF(ISNUMBER(SEARCH("Epoxy",D3076)),"Epoxy",IF(ISNUMBER(SEARCH("PET",D3076)),"PET","None"))</f>
        <v>None</v>
      </c>
      <c r="Q3076" s="9" t="str">
        <f t="shared" ref="Q3076:Q3139" si="245">IF(ISNUMBER(SEARCH("3-Wire",D3076)),"3",IF(ISNUMBER(SEARCH("4-Wire",D3076)),"4",IF(ISNUMBER(SEARCH("5-Wire",D3076)),"5",IF(ISNUMBER(SEARCH("6-Wire",D3076)),"6","0"))))</f>
        <v>6</v>
      </c>
      <c r="R30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76" s="14" t="str">
        <f>IF(ProjectsDB[[#This Row],[Item Type]]="Straight Plug-In",_xlfn.TEXTJOIN("-",TRUE,M3076&amp;"-"&amp;_xlfn.LET(_xlpm.txt,ProjectsDB[[#This Row],[Assembly]],_xlpm.pos,FIND("SP",_xlpm.txt),_xlpm.pre,LEFT(_xlpm.txt,_xlpm.pos-1),IF(RIGHT(_xlpm.pre,3)="123","3PL",IF(RIGHT(_xlpm.pre,2)="12","2PL",IF(RIGHT(_xlpm.pre,1)="1","1PL","3PL")))),N3076,O3076,P3076,Q3076&amp;"W",R3076),_xlfn.TEXTJOIN("-",TRUE,M3076,N3076,O3076,P3076,Q3076&amp;"W",R3076))</f>
        <v>Joint Pack-CU-Tin-None-6W-2</v>
      </c>
      <c r="T3076" s="14" t="str">
        <f>IF(COUNTIF(Cycletime[Element Desc.],ProjectsDB[[#This Row],[Element Desc.]])&gt;0,"Found","Not Found")</f>
        <v>Found</v>
      </c>
    </row>
    <row r="3077" spans="2:20" x14ac:dyDescent="0.25">
      <c r="B3077" s="8" t="s">
        <v>6356</v>
      </c>
      <c r="C3077" s="9" t="s">
        <v>6277</v>
      </c>
      <c r="D3077" s="9" t="s">
        <v>6278</v>
      </c>
      <c r="E3077" s="10">
        <v>10</v>
      </c>
      <c r="F3077" s="9" t="s">
        <v>6268</v>
      </c>
      <c r="G3077" s="9" t="s">
        <v>1232</v>
      </c>
      <c r="H3077" s="11"/>
      <c r="I3077" s="12"/>
      <c r="J3077" s="12"/>
      <c r="K3077" s="12"/>
      <c r="L3077" s="12">
        <f t="array" ref="L3077">IFERROR(LOOKUP(2^15,SEARCH({"40A","63A","80A","100A","125A","160A","200A","250A","400A","630A","800A","1000A","1250A","1600A","2000A","2500A","3200A","4000A","5000A","6300A"},UPPER(D3077)),{40,63,80,100,125,160,200,250,400,630,800,1000,1250,1600,2000,2500,3200,4000,5000,6300}),0)</f>
        <v>5000</v>
      </c>
      <c r="M3077" s="9" t="str">
        <f t="shared" si="241"/>
        <v>Joint Pack</v>
      </c>
      <c r="N3077" s="9" t="str">
        <f t="shared" si="242"/>
        <v>CU</v>
      </c>
      <c r="O3077" s="13" t="str">
        <f t="shared" si="243"/>
        <v>Tin</v>
      </c>
      <c r="P3077" s="9" t="str">
        <f t="shared" si="244"/>
        <v>None</v>
      </c>
      <c r="Q3077" s="9" t="str">
        <f t="shared" si="245"/>
        <v>6</v>
      </c>
      <c r="R30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77" s="14" t="str">
        <f>IF(ProjectsDB[[#This Row],[Item Type]]="Straight Plug-In",_xlfn.TEXTJOIN("-",TRUE,M3077&amp;"-"&amp;_xlfn.LET(_xlpm.txt,ProjectsDB[[#This Row],[Assembly]],_xlpm.pos,FIND("SP",_xlpm.txt),_xlpm.pre,LEFT(_xlpm.txt,_xlpm.pos-1),IF(RIGHT(_xlpm.pre,3)="123","3PL",IF(RIGHT(_xlpm.pre,2)="12","2PL",IF(RIGHT(_xlpm.pre,1)="1","1PL","3PL")))),N3077,O3077,P3077,Q3077&amp;"W",R3077),_xlfn.TEXTJOIN("-",TRUE,M3077,N3077,O3077,P3077,Q3077&amp;"W",R3077))</f>
        <v>Joint Pack-CU-Tin-None-6W-2</v>
      </c>
      <c r="T3077" s="14" t="str">
        <f>IF(COUNTIF(Cycletime[Element Desc.],ProjectsDB[[#This Row],[Element Desc.]])&gt;0,"Found","Not Found")</f>
        <v>Found</v>
      </c>
    </row>
    <row r="3078" spans="2:20" x14ac:dyDescent="0.25">
      <c r="B3078" s="8" t="s">
        <v>6357</v>
      </c>
      <c r="C3078" s="9" t="s">
        <v>6347</v>
      </c>
      <c r="D3078" s="9" t="s">
        <v>6348</v>
      </c>
      <c r="E3078" s="10">
        <v>10</v>
      </c>
      <c r="F3078" s="9" t="s">
        <v>6268</v>
      </c>
      <c r="G3078" s="9" t="s">
        <v>1232</v>
      </c>
      <c r="H3078" s="11"/>
      <c r="I3078" s="12"/>
      <c r="J3078" s="12"/>
      <c r="K3078" s="12"/>
      <c r="L3078" s="12">
        <f t="array" ref="L3078">IFERROR(LOOKUP(2^15,SEARCH({"40A","63A","80A","100A","125A","160A","200A","250A","400A","630A","800A","1000A","1250A","1600A","2000A","2500A","3200A","4000A","5000A","6300A"},UPPER(D3078)),{40,63,80,100,125,160,200,250,400,630,800,1000,1250,1600,2000,2500,3200,4000,5000,6300}),0)</f>
        <v>1600</v>
      </c>
      <c r="M3078" s="9" t="str">
        <f t="shared" si="241"/>
        <v>Joint Pack</v>
      </c>
      <c r="N3078" s="9" t="str">
        <f t="shared" si="242"/>
        <v>CU</v>
      </c>
      <c r="O3078" s="13" t="str">
        <f t="shared" si="243"/>
        <v>Tin</v>
      </c>
      <c r="P3078" s="9" t="str">
        <f t="shared" si="244"/>
        <v>None</v>
      </c>
      <c r="Q3078" s="9" t="str">
        <f t="shared" si="245"/>
        <v>6</v>
      </c>
      <c r="R30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78" s="14" t="str">
        <f>IF(ProjectsDB[[#This Row],[Item Type]]="Straight Plug-In",_xlfn.TEXTJOIN("-",TRUE,M3078&amp;"-"&amp;_xlfn.LET(_xlpm.txt,ProjectsDB[[#This Row],[Assembly]],_xlpm.pos,FIND("SP",_xlpm.txt),_xlpm.pre,LEFT(_xlpm.txt,_xlpm.pos-1),IF(RIGHT(_xlpm.pre,3)="123","3PL",IF(RIGHT(_xlpm.pre,2)="12","2PL",IF(RIGHT(_xlpm.pre,1)="1","1PL","3PL")))),N3078,O3078,P3078,Q3078&amp;"W",R3078),_xlfn.TEXTJOIN("-",TRUE,M3078,N3078,O3078,P3078,Q3078&amp;"W",R3078))</f>
        <v>Joint Pack-CU-Tin-None-6W-1</v>
      </c>
      <c r="T3078" s="14" t="str">
        <f>IF(COUNTIF(Cycletime[Element Desc.],ProjectsDB[[#This Row],[Element Desc.]])&gt;0,"Found","Not Found")</f>
        <v>Found</v>
      </c>
    </row>
    <row r="3079" spans="2:20" x14ac:dyDescent="0.25">
      <c r="B3079" s="8" t="s">
        <v>6358</v>
      </c>
      <c r="C3079" s="9" t="s">
        <v>6277</v>
      </c>
      <c r="D3079" s="9" t="s">
        <v>6278</v>
      </c>
      <c r="E3079" s="10">
        <v>1</v>
      </c>
      <c r="F3079" s="9" t="s">
        <v>6268</v>
      </c>
      <c r="G3079" s="9" t="s">
        <v>1232</v>
      </c>
      <c r="H3079" s="11"/>
      <c r="I3079" s="12"/>
      <c r="J3079" s="12"/>
      <c r="K3079" s="12"/>
      <c r="L3079" s="12">
        <f t="array" ref="L3079">IFERROR(LOOKUP(2^15,SEARCH({"40A","63A","80A","100A","125A","160A","200A","250A","400A","630A","800A","1000A","1250A","1600A","2000A","2500A","3200A","4000A","5000A","6300A"},UPPER(D3079)),{40,63,80,100,125,160,200,250,400,630,800,1000,1250,1600,2000,2500,3200,4000,5000,6300}),0)</f>
        <v>5000</v>
      </c>
      <c r="M3079" s="9" t="str">
        <f t="shared" si="241"/>
        <v>Joint Pack</v>
      </c>
      <c r="N3079" s="9" t="str">
        <f t="shared" si="242"/>
        <v>CU</v>
      </c>
      <c r="O3079" s="13" t="str">
        <f t="shared" si="243"/>
        <v>Tin</v>
      </c>
      <c r="P3079" s="9" t="str">
        <f t="shared" si="244"/>
        <v>None</v>
      </c>
      <c r="Q3079" s="9" t="str">
        <f t="shared" si="245"/>
        <v>6</v>
      </c>
      <c r="R30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79" s="14" t="str">
        <f>IF(ProjectsDB[[#This Row],[Item Type]]="Straight Plug-In",_xlfn.TEXTJOIN("-",TRUE,M3079&amp;"-"&amp;_xlfn.LET(_xlpm.txt,ProjectsDB[[#This Row],[Assembly]],_xlpm.pos,FIND("SP",_xlpm.txt),_xlpm.pre,LEFT(_xlpm.txt,_xlpm.pos-1),IF(RIGHT(_xlpm.pre,3)="123","3PL",IF(RIGHT(_xlpm.pre,2)="12","2PL",IF(RIGHT(_xlpm.pre,1)="1","1PL","3PL")))),N3079,O3079,P3079,Q3079&amp;"W",R3079),_xlfn.TEXTJOIN("-",TRUE,M3079,N3079,O3079,P3079,Q3079&amp;"W",R3079))</f>
        <v>Joint Pack-CU-Tin-None-6W-2</v>
      </c>
      <c r="T3079" s="14" t="str">
        <f>IF(COUNTIF(Cycletime[Element Desc.],ProjectsDB[[#This Row],[Element Desc.]])&gt;0,"Found","Not Found")</f>
        <v>Found</v>
      </c>
    </row>
    <row r="3080" spans="2:20" x14ac:dyDescent="0.25">
      <c r="B3080" s="8" t="s">
        <v>6359</v>
      </c>
      <c r="C3080" s="9" t="s">
        <v>6360</v>
      </c>
      <c r="D3080" s="9" t="s">
        <v>6361</v>
      </c>
      <c r="E3080" s="10">
        <v>1</v>
      </c>
      <c r="F3080" s="9" t="s">
        <v>6268</v>
      </c>
      <c r="G3080" s="9" t="s">
        <v>1232</v>
      </c>
      <c r="H3080" s="11"/>
      <c r="I3080" s="12">
        <v>610</v>
      </c>
      <c r="J3080" s="12"/>
      <c r="K3080" s="12"/>
      <c r="L3080" s="12">
        <f t="array" ref="L3080">IFERROR(LOOKUP(2^15,SEARCH({"40A","63A","80A","100A","125A","160A","200A","250A","400A","630A","800A","1000A","1250A","1600A","2000A","2500A","3200A","4000A","5000A","6300A"},UPPER(D3080)),{40,63,80,100,125,160,200,250,400,630,800,1000,1250,1600,2000,2500,3200,4000,5000,6300}),0)</f>
        <v>5000</v>
      </c>
      <c r="M3080" s="9" t="str">
        <f t="shared" si="241"/>
        <v>Straight Feeder</v>
      </c>
      <c r="N3080" s="9" t="str">
        <f t="shared" si="242"/>
        <v>CU</v>
      </c>
      <c r="O3080" s="13" t="str">
        <f t="shared" si="243"/>
        <v>Tin</v>
      </c>
      <c r="P3080" s="9" t="str">
        <f t="shared" si="244"/>
        <v>PET</v>
      </c>
      <c r="Q3080" s="9" t="str">
        <f t="shared" si="245"/>
        <v>6</v>
      </c>
      <c r="R30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80" s="14" t="str">
        <f>IF(ProjectsDB[[#This Row],[Item Type]]="Straight Plug-In",_xlfn.TEXTJOIN("-",TRUE,M3080&amp;"-"&amp;_xlfn.LET(_xlpm.txt,ProjectsDB[[#This Row],[Assembly]],_xlpm.pos,FIND("SP",_xlpm.txt),_xlpm.pre,LEFT(_xlpm.txt,_xlpm.pos-1),IF(RIGHT(_xlpm.pre,3)="123","3PL",IF(RIGHT(_xlpm.pre,2)="12","2PL",IF(RIGHT(_xlpm.pre,1)="1","1PL","3PL")))),N3080,O3080,P3080,Q3080&amp;"W",R3080),_xlfn.TEXTJOIN("-",TRUE,M3080,N3080,O3080,P3080,Q3080&amp;"W",R3080))</f>
        <v>Straight Feeder-CU-Tin-PET-6W-2</v>
      </c>
      <c r="T3080" s="14" t="str">
        <f>IF(COUNTIF(Cycletime[Element Desc.],ProjectsDB[[#This Row],[Element Desc.]])&gt;0,"Found","Not Found")</f>
        <v>Found</v>
      </c>
    </row>
    <row r="3081" spans="2:20" x14ac:dyDescent="0.25">
      <c r="B3081" s="8" t="s">
        <v>6362</v>
      </c>
      <c r="C3081" s="9" t="s">
        <v>6363</v>
      </c>
      <c r="D3081" s="9" t="s">
        <v>6364</v>
      </c>
      <c r="E3081" s="10">
        <v>1</v>
      </c>
      <c r="F3081" s="9" t="s">
        <v>6268</v>
      </c>
      <c r="G3081" s="9" t="s">
        <v>1232</v>
      </c>
      <c r="H3081" s="11"/>
      <c r="I3081" s="12">
        <v>973</v>
      </c>
      <c r="J3081" s="12"/>
      <c r="K3081" s="12"/>
      <c r="L3081" s="12">
        <f t="array" ref="L3081">IFERROR(LOOKUP(2^15,SEARCH({"40A","63A","80A","100A","125A","160A","200A","250A","400A","630A","800A","1000A","1250A","1600A","2000A","2500A","3200A","4000A","5000A","6300A"},UPPER(D3081)),{40,63,80,100,125,160,200,250,400,630,800,1000,1250,1600,2000,2500,3200,4000,5000,6300}),0)</f>
        <v>5000</v>
      </c>
      <c r="M3081" s="9" t="str">
        <f t="shared" si="241"/>
        <v>Straight Feeder</v>
      </c>
      <c r="N3081" s="9" t="str">
        <f t="shared" si="242"/>
        <v>CU</v>
      </c>
      <c r="O3081" s="13" t="str">
        <f t="shared" si="243"/>
        <v>Tin</v>
      </c>
      <c r="P3081" s="9" t="str">
        <f t="shared" si="244"/>
        <v>PET</v>
      </c>
      <c r="Q3081" s="9" t="str">
        <f t="shared" si="245"/>
        <v>6</v>
      </c>
      <c r="R30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81" s="14" t="str">
        <f>IF(ProjectsDB[[#This Row],[Item Type]]="Straight Plug-In",_xlfn.TEXTJOIN("-",TRUE,M3081&amp;"-"&amp;_xlfn.LET(_xlpm.txt,ProjectsDB[[#This Row],[Assembly]],_xlpm.pos,FIND("SP",_xlpm.txt),_xlpm.pre,LEFT(_xlpm.txt,_xlpm.pos-1),IF(RIGHT(_xlpm.pre,3)="123","3PL",IF(RIGHT(_xlpm.pre,2)="12","2PL",IF(RIGHT(_xlpm.pre,1)="1","1PL","3PL")))),N3081,O3081,P3081,Q3081&amp;"W",R3081),_xlfn.TEXTJOIN("-",TRUE,M3081,N3081,O3081,P3081,Q3081&amp;"W",R3081))</f>
        <v>Straight Feeder-CU-Tin-PET-6W-2</v>
      </c>
      <c r="T3081" s="14" t="str">
        <f>IF(COUNTIF(Cycletime[Element Desc.],ProjectsDB[[#This Row],[Element Desc.]])&gt;0,"Found","Not Found")</f>
        <v>Found</v>
      </c>
    </row>
    <row r="3082" spans="2:20" x14ac:dyDescent="0.25">
      <c r="B3082" s="8" t="s">
        <v>6365</v>
      </c>
      <c r="C3082" s="9" t="s">
        <v>6277</v>
      </c>
      <c r="D3082" s="9" t="s">
        <v>6278</v>
      </c>
      <c r="E3082" s="10">
        <v>1</v>
      </c>
      <c r="F3082" s="9" t="s">
        <v>6268</v>
      </c>
      <c r="G3082" s="9" t="s">
        <v>1232</v>
      </c>
      <c r="H3082" s="11"/>
      <c r="I3082" s="12"/>
      <c r="J3082" s="12"/>
      <c r="K3082" s="12"/>
      <c r="L3082" s="12">
        <f t="array" ref="L3082">IFERROR(LOOKUP(2^15,SEARCH({"40A","63A","80A","100A","125A","160A","200A","250A","400A","630A","800A","1000A","1250A","1600A","2000A","2500A","3200A","4000A","5000A","6300A"},UPPER(D3082)),{40,63,80,100,125,160,200,250,400,630,800,1000,1250,1600,2000,2500,3200,4000,5000,6300}),0)</f>
        <v>5000</v>
      </c>
      <c r="M3082" s="9" t="str">
        <f t="shared" si="241"/>
        <v>Joint Pack</v>
      </c>
      <c r="N3082" s="9" t="str">
        <f t="shared" si="242"/>
        <v>CU</v>
      </c>
      <c r="O3082" s="13" t="str">
        <f t="shared" si="243"/>
        <v>Tin</v>
      </c>
      <c r="P3082" s="9" t="str">
        <f t="shared" si="244"/>
        <v>None</v>
      </c>
      <c r="Q3082" s="9" t="str">
        <f t="shared" si="245"/>
        <v>6</v>
      </c>
      <c r="R30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82" s="14" t="str">
        <f>IF(ProjectsDB[[#This Row],[Item Type]]="Straight Plug-In",_xlfn.TEXTJOIN("-",TRUE,M3082&amp;"-"&amp;_xlfn.LET(_xlpm.txt,ProjectsDB[[#This Row],[Assembly]],_xlpm.pos,FIND("SP",_xlpm.txt),_xlpm.pre,LEFT(_xlpm.txt,_xlpm.pos-1),IF(RIGHT(_xlpm.pre,3)="123","3PL",IF(RIGHT(_xlpm.pre,2)="12","2PL",IF(RIGHT(_xlpm.pre,1)="1","1PL","3PL")))),N3082,O3082,P3082,Q3082&amp;"W",R3082),_xlfn.TEXTJOIN("-",TRUE,M3082,N3082,O3082,P3082,Q3082&amp;"W",R3082))</f>
        <v>Joint Pack-CU-Tin-None-6W-2</v>
      </c>
      <c r="T3082" s="14" t="str">
        <f>IF(COUNTIF(Cycletime[Element Desc.],ProjectsDB[[#This Row],[Element Desc.]])&gt;0,"Found","Not Found")</f>
        <v>Found</v>
      </c>
    </row>
    <row r="3083" spans="2:20" x14ac:dyDescent="0.25">
      <c r="B3083" s="8" t="s">
        <v>6366</v>
      </c>
      <c r="C3083" s="9" t="s">
        <v>6277</v>
      </c>
      <c r="D3083" s="9" t="s">
        <v>6278</v>
      </c>
      <c r="E3083" s="10">
        <v>1</v>
      </c>
      <c r="F3083" s="9" t="s">
        <v>6268</v>
      </c>
      <c r="G3083" s="9" t="s">
        <v>1232</v>
      </c>
      <c r="H3083" s="11"/>
      <c r="I3083" s="12"/>
      <c r="J3083" s="12"/>
      <c r="K3083" s="12"/>
      <c r="L3083" s="12">
        <f t="array" ref="L3083">IFERROR(LOOKUP(2^15,SEARCH({"40A","63A","80A","100A","125A","160A","200A","250A","400A","630A","800A","1000A","1250A","1600A","2000A","2500A","3200A","4000A","5000A","6300A"},UPPER(D3083)),{40,63,80,100,125,160,200,250,400,630,800,1000,1250,1600,2000,2500,3200,4000,5000,6300}),0)</f>
        <v>5000</v>
      </c>
      <c r="M3083" s="9" t="str">
        <f t="shared" si="241"/>
        <v>Joint Pack</v>
      </c>
      <c r="N3083" s="9" t="str">
        <f t="shared" si="242"/>
        <v>CU</v>
      </c>
      <c r="O3083" s="13" t="str">
        <f t="shared" si="243"/>
        <v>Tin</v>
      </c>
      <c r="P3083" s="9" t="str">
        <f t="shared" si="244"/>
        <v>None</v>
      </c>
      <c r="Q3083" s="9" t="str">
        <f t="shared" si="245"/>
        <v>6</v>
      </c>
      <c r="R30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83" s="14" t="str">
        <f>IF(ProjectsDB[[#This Row],[Item Type]]="Straight Plug-In",_xlfn.TEXTJOIN("-",TRUE,M3083&amp;"-"&amp;_xlfn.LET(_xlpm.txt,ProjectsDB[[#This Row],[Assembly]],_xlpm.pos,FIND("SP",_xlpm.txt),_xlpm.pre,LEFT(_xlpm.txt,_xlpm.pos-1),IF(RIGHT(_xlpm.pre,3)="123","3PL",IF(RIGHT(_xlpm.pre,2)="12","2PL",IF(RIGHT(_xlpm.pre,1)="1","1PL","3PL")))),N3083,O3083,P3083,Q3083&amp;"W",R3083),_xlfn.TEXTJOIN("-",TRUE,M3083,N3083,O3083,P3083,Q3083&amp;"W",R3083))</f>
        <v>Joint Pack-CU-Tin-None-6W-2</v>
      </c>
      <c r="T3083" s="14" t="str">
        <f>IF(COUNTIF(Cycletime[Element Desc.],ProjectsDB[[#This Row],[Element Desc.]])&gt;0,"Found","Not Found")</f>
        <v>Found</v>
      </c>
    </row>
    <row r="3084" spans="2:20" x14ac:dyDescent="0.25">
      <c r="B3084" s="8" t="s">
        <v>6367</v>
      </c>
      <c r="C3084" s="9" t="s">
        <v>6368</v>
      </c>
      <c r="D3084" s="9" t="s">
        <v>6369</v>
      </c>
      <c r="E3084" s="10">
        <v>1</v>
      </c>
      <c r="F3084" s="9" t="s">
        <v>6268</v>
      </c>
      <c r="G3084" s="9" t="s">
        <v>1232</v>
      </c>
      <c r="H3084" s="11"/>
      <c r="I3084" s="12">
        <v>620</v>
      </c>
      <c r="J3084" s="12"/>
      <c r="K3084" s="12"/>
      <c r="L3084" s="12">
        <f t="array" ref="L3084">IFERROR(LOOKUP(2^15,SEARCH({"40A","63A","80A","100A","125A","160A","200A","250A","400A","630A","800A","1000A","1250A","1600A","2000A","2500A","3200A","4000A","5000A","6300A"},UPPER(D3084)),{40,63,80,100,125,160,200,250,400,630,800,1000,1250,1600,2000,2500,3200,4000,5000,6300}),0)</f>
        <v>5000</v>
      </c>
      <c r="M3084" s="9" t="str">
        <f t="shared" si="241"/>
        <v>Straight Feeder</v>
      </c>
      <c r="N3084" s="9" t="str">
        <f t="shared" si="242"/>
        <v>CU</v>
      </c>
      <c r="O3084" s="13" t="str">
        <f t="shared" si="243"/>
        <v>Tin</v>
      </c>
      <c r="P3084" s="9" t="str">
        <f t="shared" si="244"/>
        <v>PET</v>
      </c>
      <c r="Q3084" s="9" t="str">
        <f t="shared" si="245"/>
        <v>6</v>
      </c>
      <c r="R30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84" s="14" t="str">
        <f>IF(ProjectsDB[[#This Row],[Item Type]]="Straight Plug-In",_xlfn.TEXTJOIN("-",TRUE,M3084&amp;"-"&amp;_xlfn.LET(_xlpm.txt,ProjectsDB[[#This Row],[Assembly]],_xlpm.pos,FIND("SP",_xlpm.txt),_xlpm.pre,LEFT(_xlpm.txt,_xlpm.pos-1),IF(RIGHT(_xlpm.pre,3)="123","3PL",IF(RIGHT(_xlpm.pre,2)="12","2PL",IF(RIGHT(_xlpm.pre,1)="1","1PL","3PL")))),N3084,O3084,P3084,Q3084&amp;"W",R3084),_xlfn.TEXTJOIN("-",TRUE,M3084,N3084,O3084,P3084,Q3084&amp;"W",R3084))</f>
        <v>Straight Feeder-CU-Tin-PET-6W-2</v>
      </c>
      <c r="T3084" s="14" t="str">
        <f>IF(COUNTIF(Cycletime[Element Desc.],ProjectsDB[[#This Row],[Element Desc.]])&gt;0,"Found","Not Found")</f>
        <v>Found</v>
      </c>
    </row>
    <row r="3085" spans="2:20" x14ac:dyDescent="0.25">
      <c r="B3085" s="8" t="s">
        <v>6370</v>
      </c>
      <c r="C3085" s="9" t="s">
        <v>6277</v>
      </c>
      <c r="D3085" s="9" t="s">
        <v>6278</v>
      </c>
      <c r="E3085" s="10">
        <v>1</v>
      </c>
      <c r="F3085" s="9" t="s">
        <v>6268</v>
      </c>
      <c r="G3085" s="9" t="s">
        <v>1232</v>
      </c>
      <c r="H3085" s="11"/>
      <c r="I3085" s="12"/>
      <c r="J3085" s="12"/>
      <c r="K3085" s="12"/>
      <c r="L3085" s="12">
        <f t="array" ref="L3085">IFERROR(LOOKUP(2^15,SEARCH({"40A","63A","80A","100A","125A","160A","200A","250A","400A","630A","800A","1000A","1250A","1600A","2000A","2500A","3200A","4000A","5000A","6300A"},UPPER(D3085)),{40,63,80,100,125,160,200,250,400,630,800,1000,1250,1600,2000,2500,3200,4000,5000,6300}),0)</f>
        <v>5000</v>
      </c>
      <c r="M3085" s="9" t="str">
        <f t="shared" si="241"/>
        <v>Joint Pack</v>
      </c>
      <c r="N3085" s="9" t="str">
        <f t="shared" si="242"/>
        <v>CU</v>
      </c>
      <c r="O3085" s="13" t="str">
        <f t="shared" si="243"/>
        <v>Tin</v>
      </c>
      <c r="P3085" s="9" t="str">
        <f t="shared" si="244"/>
        <v>None</v>
      </c>
      <c r="Q3085" s="9" t="str">
        <f t="shared" si="245"/>
        <v>6</v>
      </c>
      <c r="R30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85" s="14" t="str">
        <f>IF(ProjectsDB[[#This Row],[Item Type]]="Straight Plug-In",_xlfn.TEXTJOIN("-",TRUE,M3085&amp;"-"&amp;_xlfn.LET(_xlpm.txt,ProjectsDB[[#This Row],[Assembly]],_xlpm.pos,FIND("SP",_xlpm.txt),_xlpm.pre,LEFT(_xlpm.txt,_xlpm.pos-1),IF(RIGHT(_xlpm.pre,3)="123","3PL",IF(RIGHT(_xlpm.pre,2)="12","2PL",IF(RIGHT(_xlpm.pre,1)="1","1PL","3PL")))),N3085,O3085,P3085,Q3085&amp;"W",R3085),_xlfn.TEXTJOIN("-",TRUE,M3085,N3085,O3085,P3085,Q3085&amp;"W",R3085))</f>
        <v>Joint Pack-CU-Tin-None-6W-2</v>
      </c>
      <c r="T3085" s="14" t="str">
        <f>IF(COUNTIF(Cycletime[Element Desc.],ProjectsDB[[#This Row],[Element Desc.]])&gt;0,"Found","Not Found")</f>
        <v>Found</v>
      </c>
    </row>
    <row r="3086" spans="2:20" x14ac:dyDescent="0.25">
      <c r="B3086" s="8" t="s">
        <v>6371</v>
      </c>
      <c r="C3086" s="9" t="s">
        <v>6372</v>
      </c>
      <c r="D3086" s="9" t="s">
        <v>6373</v>
      </c>
      <c r="E3086" s="10">
        <v>1</v>
      </c>
      <c r="F3086" s="9" t="s">
        <v>6268</v>
      </c>
      <c r="G3086" s="9" t="s">
        <v>1232</v>
      </c>
      <c r="H3086" s="11"/>
      <c r="I3086" s="12">
        <v>495</v>
      </c>
      <c r="J3086" s="12"/>
      <c r="K3086" s="12"/>
      <c r="L3086" s="12">
        <f t="array" ref="L3086">IFERROR(LOOKUP(2^15,SEARCH({"40A","63A","80A","100A","125A","160A","200A","250A","400A","630A","800A","1000A","1250A","1600A","2000A","2500A","3200A","4000A","5000A","6300A"},UPPER(D3086)),{40,63,80,100,125,160,200,250,400,630,800,1000,1250,1600,2000,2500,3200,4000,5000,6300}),0)</f>
        <v>5000</v>
      </c>
      <c r="M3086" s="9" t="str">
        <f t="shared" si="241"/>
        <v>Straight Feeder</v>
      </c>
      <c r="N3086" s="9" t="str">
        <f t="shared" si="242"/>
        <v>CU</v>
      </c>
      <c r="O3086" s="13" t="str">
        <f t="shared" si="243"/>
        <v>Tin</v>
      </c>
      <c r="P3086" s="9" t="str">
        <f t="shared" si="244"/>
        <v>PET</v>
      </c>
      <c r="Q3086" s="9" t="str">
        <f t="shared" si="245"/>
        <v>6</v>
      </c>
      <c r="R30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86" s="14" t="str">
        <f>IF(ProjectsDB[[#This Row],[Item Type]]="Straight Plug-In",_xlfn.TEXTJOIN("-",TRUE,M3086&amp;"-"&amp;_xlfn.LET(_xlpm.txt,ProjectsDB[[#This Row],[Assembly]],_xlpm.pos,FIND("SP",_xlpm.txt),_xlpm.pre,LEFT(_xlpm.txt,_xlpm.pos-1),IF(RIGHT(_xlpm.pre,3)="123","3PL",IF(RIGHT(_xlpm.pre,2)="12","2PL",IF(RIGHT(_xlpm.pre,1)="1","1PL","3PL")))),N3086,O3086,P3086,Q3086&amp;"W",R3086),_xlfn.TEXTJOIN("-",TRUE,M3086,N3086,O3086,P3086,Q3086&amp;"W",R3086))</f>
        <v>Straight Feeder-CU-Tin-PET-6W-2</v>
      </c>
      <c r="T3086" s="14" t="str">
        <f>IF(COUNTIF(Cycletime[Element Desc.],ProjectsDB[[#This Row],[Element Desc.]])&gt;0,"Found","Not Found")</f>
        <v>Found</v>
      </c>
    </row>
    <row r="3087" spans="2:20" x14ac:dyDescent="0.25">
      <c r="B3087" s="8" t="s">
        <v>6374</v>
      </c>
      <c r="C3087" s="9" t="s">
        <v>6375</v>
      </c>
      <c r="D3087" s="9" t="s">
        <v>6376</v>
      </c>
      <c r="E3087" s="10">
        <v>1</v>
      </c>
      <c r="F3087" s="9" t="s">
        <v>6268</v>
      </c>
      <c r="G3087" s="9" t="s">
        <v>1232</v>
      </c>
      <c r="H3087" s="11"/>
      <c r="I3087" s="12">
        <v>1730</v>
      </c>
      <c r="J3087" s="12"/>
      <c r="K3087" s="12"/>
      <c r="L3087" s="12">
        <f t="array" ref="L3087">IFERROR(LOOKUP(2^15,SEARCH({"40A","63A","80A","100A","125A","160A","200A","250A","400A","630A","800A","1000A","1250A","1600A","2000A","2500A","3200A","4000A","5000A","6300A"},UPPER(D3087)),{40,63,80,100,125,160,200,250,400,630,800,1000,1250,1600,2000,2500,3200,4000,5000,6300}),0)</f>
        <v>5000</v>
      </c>
      <c r="M3087" s="9" t="str">
        <f t="shared" si="241"/>
        <v>Straight Feeder</v>
      </c>
      <c r="N3087" s="9" t="str">
        <f t="shared" si="242"/>
        <v>CU</v>
      </c>
      <c r="O3087" s="13" t="str">
        <f t="shared" si="243"/>
        <v>Tin</v>
      </c>
      <c r="P3087" s="9" t="str">
        <f t="shared" si="244"/>
        <v>PET</v>
      </c>
      <c r="Q3087" s="9" t="str">
        <f t="shared" si="245"/>
        <v>6</v>
      </c>
      <c r="R30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87" s="14" t="str">
        <f>IF(ProjectsDB[[#This Row],[Item Type]]="Straight Plug-In",_xlfn.TEXTJOIN("-",TRUE,M3087&amp;"-"&amp;_xlfn.LET(_xlpm.txt,ProjectsDB[[#This Row],[Assembly]],_xlpm.pos,FIND("SP",_xlpm.txt),_xlpm.pre,LEFT(_xlpm.txt,_xlpm.pos-1),IF(RIGHT(_xlpm.pre,3)="123","3PL",IF(RIGHT(_xlpm.pre,2)="12","2PL",IF(RIGHT(_xlpm.pre,1)="1","1PL","3PL")))),N3087,O3087,P3087,Q3087&amp;"W",R3087),_xlfn.TEXTJOIN("-",TRUE,M3087,N3087,O3087,P3087,Q3087&amp;"W",R3087))</f>
        <v>Straight Feeder-CU-Tin-PET-6W-2</v>
      </c>
      <c r="T3087" s="14" t="str">
        <f>IF(COUNTIF(Cycletime[Element Desc.],ProjectsDB[[#This Row],[Element Desc.]])&gt;0,"Found","Not Found")</f>
        <v>Found</v>
      </c>
    </row>
    <row r="3088" spans="2:20" x14ac:dyDescent="0.25">
      <c r="B3088" s="8" t="s">
        <v>6377</v>
      </c>
      <c r="C3088" s="9" t="s">
        <v>6378</v>
      </c>
      <c r="D3088" s="9" t="s">
        <v>6379</v>
      </c>
      <c r="E3088" s="10">
        <v>1</v>
      </c>
      <c r="F3088" s="9" t="s">
        <v>6268</v>
      </c>
      <c r="G3088" s="9" t="s">
        <v>1232</v>
      </c>
      <c r="H3088" s="11"/>
      <c r="I3088" s="12">
        <v>300</v>
      </c>
      <c r="J3088" s="12">
        <v>485</v>
      </c>
      <c r="K3088" s="12"/>
      <c r="L3088" s="12">
        <f t="array" ref="L3088">IFERROR(LOOKUP(2^15,SEARCH({"40A","63A","80A","100A","125A","160A","200A","250A","400A","630A","800A","1000A","1250A","1600A","2000A","2500A","3200A","4000A","5000A","6300A"},UPPER(D3088)),{40,63,80,100,125,160,200,250,400,630,800,1000,1250,1600,2000,2500,3200,4000,5000,6300}),0)</f>
        <v>5000</v>
      </c>
      <c r="M3088" s="9" t="str">
        <f t="shared" si="241"/>
        <v>Elbow Flat</v>
      </c>
      <c r="N3088" s="9" t="str">
        <f t="shared" si="242"/>
        <v>CU</v>
      </c>
      <c r="O3088" s="13" t="str">
        <f t="shared" si="243"/>
        <v>Tin</v>
      </c>
      <c r="P3088" s="9" t="str">
        <f t="shared" si="244"/>
        <v>PET</v>
      </c>
      <c r="Q3088" s="9" t="str">
        <f t="shared" si="245"/>
        <v>6</v>
      </c>
      <c r="R30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88" s="14" t="str">
        <f>IF(ProjectsDB[[#This Row],[Item Type]]="Straight Plug-In",_xlfn.TEXTJOIN("-",TRUE,M3088&amp;"-"&amp;_xlfn.LET(_xlpm.txt,ProjectsDB[[#This Row],[Assembly]],_xlpm.pos,FIND("SP",_xlpm.txt),_xlpm.pre,LEFT(_xlpm.txt,_xlpm.pos-1),IF(RIGHT(_xlpm.pre,3)="123","3PL",IF(RIGHT(_xlpm.pre,2)="12","2PL",IF(RIGHT(_xlpm.pre,1)="1","1PL","3PL")))),N3088,O3088,P3088,Q3088&amp;"W",R3088),_xlfn.TEXTJOIN("-",TRUE,M3088,N3088,O3088,P3088,Q3088&amp;"W",R3088))</f>
        <v>Elbow Flat-CU-Tin-PET-6W-2</v>
      </c>
      <c r="T3088" s="14" t="str">
        <f>IF(COUNTIF(Cycletime[Element Desc.],ProjectsDB[[#This Row],[Element Desc.]])&gt;0,"Found","Not Found")</f>
        <v>Found</v>
      </c>
    </row>
    <row r="3089" spans="2:20" x14ac:dyDescent="0.25">
      <c r="B3089" s="8" t="s">
        <v>6380</v>
      </c>
      <c r="C3089" s="9" t="s">
        <v>6277</v>
      </c>
      <c r="D3089" s="9" t="s">
        <v>6278</v>
      </c>
      <c r="E3089" s="10">
        <v>2</v>
      </c>
      <c r="F3089" s="9" t="s">
        <v>6268</v>
      </c>
      <c r="G3089" s="9" t="s">
        <v>1232</v>
      </c>
      <c r="H3089" s="11"/>
      <c r="I3089" s="12"/>
      <c r="J3089" s="12"/>
      <c r="K3089" s="12"/>
      <c r="L3089" s="12">
        <f t="array" ref="L3089">IFERROR(LOOKUP(2^15,SEARCH({"40A","63A","80A","100A","125A","160A","200A","250A","400A","630A","800A","1000A","1250A","1600A","2000A","2500A","3200A","4000A","5000A","6300A"},UPPER(D3089)),{40,63,80,100,125,160,200,250,400,630,800,1000,1250,1600,2000,2500,3200,4000,5000,6300}),0)</f>
        <v>5000</v>
      </c>
      <c r="M3089" s="9" t="str">
        <f t="shared" si="241"/>
        <v>Joint Pack</v>
      </c>
      <c r="N3089" s="9" t="str">
        <f t="shared" si="242"/>
        <v>CU</v>
      </c>
      <c r="O3089" s="13" t="str">
        <f t="shared" si="243"/>
        <v>Tin</v>
      </c>
      <c r="P3089" s="9" t="str">
        <f t="shared" si="244"/>
        <v>None</v>
      </c>
      <c r="Q3089" s="9" t="str">
        <f t="shared" si="245"/>
        <v>6</v>
      </c>
      <c r="R30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89" s="14" t="str">
        <f>IF(ProjectsDB[[#This Row],[Item Type]]="Straight Plug-In",_xlfn.TEXTJOIN("-",TRUE,M3089&amp;"-"&amp;_xlfn.LET(_xlpm.txt,ProjectsDB[[#This Row],[Assembly]],_xlpm.pos,FIND("SP",_xlpm.txt),_xlpm.pre,LEFT(_xlpm.txt,_xlpm.pos-1),IF(RIGHT(_xlpm.pre,3)="123","3PL",IF(RIGHT(_xlpm.pre,2)="12","2PL",IF(RIGHT(_xlpm.pre,1)="1","1PL","3PL")))),N3089,O3089,P3089,Q3089&amp;"W",R3089),_xlfn.TEXTJOIN("-",TRUE,M3089,N3089,O3089,P3089,Q3089&amp;"W",R3089))</f>
        <v>Joint Pack-CU-Tin-None-6W-2</v>
      </c>
      <c r="T3089" s="14" t="str">
        <f>IF(COUNTIF(Cycletime[Element Desc.],ProjectsDB[[#This Row],[Element Desc.]])&gt;0,"Found","Not Found")</f>
        <v>Found</v>
      </c>
    </row>
    <row r="3090" spans="2:20" x14ac:dyDescent="0.25">
      <c r="B3090" s="8" t="s">
        <v>6381</v>
      </c>
      <c r="C3090" s="9" t="s">
        <v>6277</v>
      </c>
      <c r="D3090" s="9" t="s">
        <v>6278</v>
      </c>
      <c r="E3090" s="10">
        <v>2</v>
      </c>
      <c r="F3090" s="9" t="s">
        <v>6268</v>
      </c>
      <c r="G3090" s="9" t="s">
        <v>1232</v>
      </c>
      <c r="H3090" s="11"/>
      <c r="I3090" s="12"/>
      <c r="J3090" s="12"/>
      <c r="K3090" s="12"/>
      <c r="L3090" s="12">
        <f t="array" ref="L3090">IFERROR(LOOKUP(2^15,SEARCH({"40A","63A","80A","100A","125A","160A","200A","250A","400A","630A","800A","1000A","1250A","1600A","2000A","2500A","3200A","4000A","5000A","6300A"},UPPER(D3090)),{40,63,80,100,125,160,200,250,400,630,800,1000,1250,1600,2000,2500,3200,4000,5000,6300}),0)</f>
        <v>5000</v>
      </c>
      <c r="M3090" s="9" t="str">
        <f t="shared" si="241"/>
        <v>Joint Pack</v>
      </c>
      <c r="N3090" s="9" t="str">
        <f t="shared" si="242"/>
        <v>CU</v>
      </c>
      <c r="O3090" s="13" t="str">
        <f t="shared" si="243"/>
        <v>Tin</v>
      </c>
      <c r="P3090" s="9" t="str">
        <f t="shared" si="244"/>
        <v>None</v>
      </c>
      <c r="Q3090" s="9" t="str">
        <f t="shared" si="245"/>
        <v>6</v>
      </c>
      <c r="R30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90" s="14" t="str">
        <f>IF(ProjectsDB[[#This Row],[Item Type]]="Straight Plug-In",_xlfn.TEXTJOIN("-",TRUE,M3090&amp;"-"&amp;_xlfn.LET(_xlpm.txt,ProjectsDB[[#This Row],[Assembly]],_xlpm.pos,FIND("SP",_xlpm.txt),_xlpm.pre,LEFT(_xlpm.txt,_xlpm.pos-1),IF(RIGHT(_xlpm.pre,3)="123","3PL",IF(RIGHT(_xlpm.pre,2)="12","2PL",IF(RIGHT(_xlpm.pre,1)="1","1PL","3PL")))),N3090,O3090,P3090,Q3090&amp;"W",R3090),_xlfn.TEXTJOIN("-",TRUE,M3090,N3090,O3090,P3090,Q3090&amp;"W",R3090))</f>
        <v>Joint Pack-CU-Tin-None-6W-2</v>
      </c>
      <c r="T3090" s="14" t="str">
        <f>IF(COUNTIF(Cycletime[Element Desc.],ProjectsDB[[#This Row],[Element Desc.]])&gt;0,"Found","Not Found")</f>
        <v>Found</v>
      </c>
    </row>
    <row r="3091" spans="2:20" x14ac:dyDescent="0.25">
      <c r="B3091" s="8" t="s">
        <v>6382</v>
      </c>
      <c r="C3091" s="9" t="s">
        <v>6383</v>
      </c>
      <c r="D3091" s="9" t="s">
        <v>6384</v>
      </c>
      <c r="E3091" s="10">
        <v>1</v>
      </c>
      <c r="F3091" s="9" t="s">
        <v>6268</v>
      </c>
      <c r="G3091" s="9" t="s">
        <v>1232</v>
      </c>
      <c r="H3091" s="11"/>
      <c r="I3091" s="12">
        <v>425</v>
      </c>
      <c r="J3091" s="12"/>
      <c r="K3091" s="12"/>
      <c r="L3091" s="12">
        <f t="array" ref="L3091">IFERROR(LOOKUP(2^15,SEARCH({"40A","63A","80A","100A","125A","160A","200A","250A","400A","630A","800A","1000A","1250A","1600A","2000A","2500A","3200A","4000A","5000A","6300A"},UPPER(D3091)),{40,63,80,100,125,160,200,250,400,630,800,1000,1250,1600,2000,2500,3200,4000,5000,6300}),0)</f>
        <v>5000</v>
      </c>
      <c r="M3091" s="9" t="str">
        <f t="shared" si="241"/>
        <v>Straight Feeder</v>
      </c>
      <c r="N3091" s="9" t="str">
        <f t="shared" si="242"/>
        <v>CU</v>
      </c>
      <c r="O3091" s="13" t="str">
        <f t="shared" si="243"/>
        <v>Tin</v>
      </c>
      <c r="P3091" s="9" t="str">
        <f t="shared" si="244"/>
        <v>PET</v>
      </c>
      <c r="Q3091" s="9" t="str">
        <f t="shared" si="245"/>
        <v>6</v>
      </c>
      <c r="R30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91" s="14" t="str">
        <f>IF(ProjectsDB[[#This Row],[Item Type]]="Straight Plug-In",_xlfn.TEXTJOIN("-",TRUE,M3091&amp;"-"&amp;_xlfn.LET(_xlpm.txt,ProjectsDB[[#This Row],[Assembly]],_xlpm.pos,FIND("SP",_xlpm.txt),_xlpm.pre,LEFT(_xlpm.txt,_xlpm.pos-1),IF(RIGHT(_xlpm.pre,3)="123","3PL",IF(RIGHT(_xlpm.pre,2)="12","2PL",IF(RIGHT(_xlpm.pre,1)="1","1PL","3PL")))),N3091,O3091,P3091,Q3091&amp;"W",R3091),_xlfn.TEXTJOIN("-",TRUE,M3091,N3091,O3091,P3091,Q3091&amp;"W",R3091))</f>
        <v>Straight Feeder-CU-Tin-PET-6W-2</v>
      </c>
      <c r="T3091" s="14" t="str">
        <f>IF(COUNTIF(Cycletime[Element Desc.],ProjectsDB[[#This Row],[Element Desc.]])&gt;0,"Found","Not Found")</f>
        <v>Found</v>
      </c>
    </row>
    <row r="3092" spans="2:20" x14ac:dyDescent="0.25">
      <c r="B3092" s="8" t="s">
        <v>6385</v>
      </c>
      <c r="C3092" s="9" t="s">
        <v>6386</v>
      </c>
      <c r="D3092" s="9" t="s">
        <v>6387</v>
      </c>
      <c r="E3092" s="10">
        <v>1</v>
      </c>
      <c r="F3092" s="9" t="s">
        <v>6268</v>
      </c>
      <c r="G3092" s="9" t="s">
        <v>1232</v>
      </c>
      <c r="H3092" s="11"/>
      <c r="I3092" s="12">
        <v>300</v>
      </c>
      <c r="J3092" s="12">
        <v>430</v>
      </c>
      <c r="K3092" s="12"/>
      <c r="L3092" s="12">
        <f t="array" ref="L3092">IFERROR(LOOKUP(2^15,SEARCH({"40A","63A","80A","100A","125A","160A","200A","250A","400A","630A","800A","1000A","1250A","1600A","2000A","2500A","3200A","4000A","5000A","6300A"},UPPER(D3092)),{40,63,80,100,125,160,200,250,400,630,800,1000,1250,1600,2000,2500,3200,4000,5000,6300}),0)</f>
        <v>5000</v>
      </c>
      <c r="M3092" s="9" t="str">
        <f t="shared" si="241"/>
        <v>Elbow Flat</v>
      </c>
      <c r="N3092" s="9" t="str">
        <f t="shared" si="242"/>
        <v>CU</v>
      </c>
      <c r="O3092" s="13" t="str">
        <f t="shared" si="243"/>
        <v>Tin</v>
      </c>
      <c r="P3092" s="9" t="str">
        <f t="shared" si="244"/>
        <v>PET</v>
      </c>
      <c r="Q3092" s="9" t="str">
        <f t="shared" si="245"/>
        <v>6</v>
      </c>
      <c r="R30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92" s="14" t="str">
        <f>IF(ProjectsDB[[#This Row],[Item Type]]="Straight Plug-In",_xlfn.TEXTJOIN("-",TRUE,M3092&amp;"-"&amp;_xlfn.LET(_xlpm.txt,ProjectsDB[[#This Row],[Assembly]],_xlpm.pos,FIND("SP",_xlpm.txt),_xlpm.pre,LEFT(_xlpm.txt,_xlpm.pos-1),IF(RIGHT(_xlpm.pre,3)="123","3PL",IF(RIGHT(_xlpm.pre,2)="12","2PL",IF(RIGHT(_xlpm.pre,1)="1","1PL","3PL")))),N3092,O3092,P3092,Q3092&amp;"W",R3092),_xlfn.TEXTJOIN("-",TRUE,M3092,N3092,O3092,P3092,Q3092&amp;"W",R3092))</f>
        <v>Elbow Flat-CU-Tin-PET-6W-2</v>
      </c>
      <c r="T3092" s="14" t="str">
        <f>IF(COUNTIF(Cycletime[Element Desc.],ProjectsDB[[#This Row],[Element Desc.]])&gt;0,"Found","Not Found")</f>
        <v>Found</v>
      </c>
    </row>
    <row r="3093" spans="2:20" x14ac:dyDescent="0.25">
      <c r="B3093" s="8" t="s">
        <v>6388</v>
      </c>
      <c r="C3093" s="9" t="s">
        <v>6389</v>
      </c>
      <c r="D3093" s="9" t="s">
        <v>6390</v>
      </c>
      <c r="E3093" s="10">
        <v>14</v>
      </c>
      <c r="F3093" s="9" t="s">
        <v>6268</v>
      </c>
      <c r="G3093" s="9" t="s">
        <v>6391</v>
      </c>
      <c r="H3093" s="11"/>
      <c r="I3093" s="12">
        <v>3000</v>
      </c>
      <c r="J3093" s="12"/>
      <c r="K3093" s="12"/>
      <c r="L3093" s="12">
        <f t="array" ref="L3093">IFERROR(LOOKUP(2^15,SEARCH({"40A","63A","80A","100A","125A","160A","200A","250A","400A","630A","800A","1000A","1250A","1600A","2000A","2500A","3200A","4000A","5000A","6300A"},UPPER(D3093)),{40,63,80,100,125,160,200,250,400,630,800,1000,1250,1600,2000,2500,3200,4000,5000,6300}),0)</f>
        <v>1600</v>
      </c>
      <c r="M3093" s="9" t="str">
        <f t="shared" si="241"/>
        <v>Straight Plug-In</v>
      </c>
      <c r="N3093" s="9" t="str">
        <f t="shared" si="242"/>
        <v>AL</v>
      </c>
      <c r="O3093" s="13" t="str">
        <f t="shared" si="243"/>
        <v>Silver</v>
      </c>
      <c r="P3093" s="9" t="str">
        <f t="shared" si="244"/>
        <v>PET</v>
      </c>
      <c r="Q3093" s="9" t="str">
        <f t="shared" si="245"/>
        <v>6</v>
      </c>
      <c r="R30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93" s="14" t="str">
        <f>IF(ProjectsDB[[#This Row],[Item Type]]="Straight Plug-In",_xlfn.TEXTJOIN("-",TRUE,M3093&amp;"-"&amp;_xlfn.LET(_xlpm.txt,ProjectsDB[[#This Row],[Assembly]],_xlpm.pos,FIND("SP",_xlpm.txt),_xlpm.pre,LEFT(_xlpm.txt,_xlpm.pos-1),IF(RIGHT(_xlpm.pre,3)="123","3PL",IF(RIGHT(_xlpm.pre,2)="12","2PL",IF(RIGHT(_xlpm.pre,1)="1","1PL","3PL")))),N3093,O3093,P3093,Q3093&amp;"W",R3093),_xlfn.TEXTJOIN("-",TRUE,M3093,N3093,O3093,P3093,Q3093&amp;"W",R3093))</f>
        <v>Straight Plug-In-3PL-AL-Silver-PET-6W-1</v>
      </c>
      <c r="T3093" s="14" t="str">
        <f>IF(COUNTIF(Cycletime[Element Desc.],ProjectsDB[[#This Row],[Element Desc.]])&gt;0,"Found","Not Found")</f>
        <v>Found</v>
      </c>
    </row>
    <row r="3094" spans="2:20" x14ac:dyDescent="0.25">
      <c r="B3094" s="8" t="s">
        <v>6392</v>
      </c>
      <c r="C3094" s="9" t="s">
        <v>6393</v>
      </c>
      <c r="D3094" s="9" t="s">
        <v>6394</v>
      </c>
      <c r="E3094" s="10">
        <v>14</v>
      </c>
      <c r="F3094" s="9" t="s">
        <v>6268</v>
      </c>
      <c r="G3094" s="9" t="s">
        <v>6391</v>
      </c>
      <c r="H3094" s="11"/>
      <c r="I3094" s="12"/>
      <c r="J3094" s="12"/>
      <c r="K3094" s="12"/>
      <c r="L3094" s="12">
        <f t="array" ref="L3094">IFERROR(LOOKUP(2^15,SEARCH({"40A","63A","80A","100A","125A","160A","200A","250A","400A","630A","800A","1000A","1250A","1600A","2000A","2500A","3200A","4000A","5000A","6300A"},UPPER(D3094)),{40,63,80,100,125,160,200,250,400,630,800,1000,1250,1600,2000,2500,3200,4000,5000,6300}),0)</f>
        <v>1600</v>
      </c>
      <c r="M3094" s="9" t="str">
        <f t="shared" si="241"/>
        <v>Joint Pack</v>
      </c>
      <c r="N3094" s="9" t="str">
        <f t="shared" si="242"/>
        <v>AL</v>
      </c>
      <c r="O3094" s="13" t="str">
        <f t="shared" si="243"/>
        <v>Silver</v>
      </c>
      <c r="P3094" s="9" t="str">
        <f t="shared" si="244"/>
        <v>None</v>
      </c>
      <c r="Q3094" s="9" t="str">
        <f t="shared" si="245"/>
        <v>6</v>
      </c>
      <c r="R30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94" s="14" t="str">
        <f>IF(ProjectsDB[[#This Row],[Item Type]]="Straight Plug-In",_xlfn.TEXTJOIN("-",TRUE,M3094&amp;"-"&amp;_xlfn.LET(_xlpm.txt,ProjectsDB[[#This Row],[Assembly]],_xlpm.pos,FIND("SP",_xlpm.txt),_xlpm.pre,LEFT(_xlpm.txt,_xlpm.pos-1),IF(RIGHT(_xlpm.pre,3)="123","3PL",IF(RIGHT(_xlpm.pre,2)="12","2PL",IF(RIGHT(_xlpm.pre,1)="1","1PL","3PL")))),N3094,O3094,P3094,Q3094&amp;"W",R3094),_xlfn.TEXTJOIN("-",TRUE,M3094,N3094,O3094,P3094,Q3094&amp;"W",R3094))</f>
        <v>Joint Pack-AL-Silver-None-6W-1</v>
      </c>
      <c r="T3094" s="14" t="str">
        <f>IF(COUNTIF(Cycletime[Element Desc.],ProjectsDB[[#This Row],[Element Desc.]])&gt;0,"Found","Not Found")</f>
        <v>Found</v>
      </c>
    </row>
    <row r="3095" spans="2:20" x14ac:dyDescent="0.25">
      <c r="B3095" s="8" t="s">
        <v>6395</v>
      </c>
      <c r="C3095" s="9" t="s">
        <v>6396</v>
      </c>
      <c r="D3095" s="9" t="s">
        <v>6397</v>
      </c>
      <c r="E3095" s="10">
        <v>4</v>
      </c>
      <c r="F3095" s="9" t="s">
        <v>6268</v>
      </c>
      <c r="G3095" s="9" t="s">
        <v>6391</v>
      </c>
      <c r="H3095" s="11"/>
      <c r="I3095" s="12">
        <v>3000</v>
      </c>
      <c r="J3095" s="12"/>
      <c r="K3095" s="12"/>
      <c r="L3095" s="12">
        <f t="array" ref="L3095">IFERROR(LOOKUP(2^15,SEARCH({"40A","63A","80A","100A","125A","160A","200A","250A","400A","630A","800A","1000A","1250A","1600A","2000A","2500A","3200A","4000A","5000A","6300A"},UPPER(D3095)),{40,63,80,100,125,160,200,250,400,630,800,1000,1250,1600,2000,2500,3200,4000,5000,6300}),0)</f>
        <v>1250</v>
      </c>
      <c r="M3095" s="9" t="str">
        <f t="shared" si="241"/>
        <v>Straight Plug-In</v>
      </c>
      <c r="N3095" s="9" t="str">
        <f t="shared" si="242"/>
        <v>AL</v>
      </c>
      <c r="O3095" s="13" t="str">
        <f t="shared" si="243"/>
        <v>Silver</v>
      </c>
      <c r="P3095" s="9" t="str">
        <f t="shared" si="244"/>
        <v>PET</v>
      </c>
      <c r="Q3095" s="9" t="str">
        <f t="shared" si="245"/>
        <v>6</v>
      </c>
      <c r="R30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95" s="14" t="str">
        <f>IF(ProjectsDB[[#This Row],[Item Type]]="Straight Plug-In",_xlfn.TEXTJOIN("-",TRUE,M3095&amp;"-"&amp;_xlfn.LET(_xlpm.txt,ProjectsDB[[#This Row],[Assembly]],_xlpm.pos,FIND("SP",_xlpm.txt),_xlpm.pre,LEFT(_xlpm.txt,_xlpm.pos-1),IF(RIGHT(_xlpm.pre,3)="123","3PL",IF(RIGHT(_xlpm.pre,2)="12","2PL",IF(RIGHT(_xlpm.pre,1)="1","1PL","3PL")))),N3095,O3095,P3095,Q3095&amp;"W",R3095),_xlfn.TEXTJOIN("-",TRUE,M3095,N3095,O3095,P3095,Q3095&amp;"W",R3095))</f>
        <v>Straight Plug-In-3PL-AL-Silver-PET-6W-1</v>
      </c>
      <c r="T3095" s="14" t="str">
        <f>IF(COUNTIF(Cycletime[Element Desc.],ProjectsDB[[#This Row],[Element Desc.]])&gt;0,"Found","Not Found")</f>
        <v>Found</v>
      </c>
    </row>
    <row r="3096" spans="2:20" x14ac:dyDescent="0.25">
      <c r="B3096" s="8" t="s">
        <v>6398</v>
      </c>
      <c r="C3096" s="9" t="s">
        <v>6399</v>
      </c>
      <c r="D3096" s="9" t="s">
        <v>6400</v>
      </c>
      <c r="E3096" s="10">
        <v>4</v>
      </c>
      <c r="F3096" s="9" t="s">
        <v>6268</v>
      </c>
      <c r="G3096" s="9" t="s">
        <v>6391</v>
      </c>
      <c r="H3096" s="11"/>
      <c r="I3096" s="12"/>
      <c r="J3096" s="12"/>
      <c r="K3096" s="12"/>
      <c r="L3096" s="12">
        <f t="array" ref="L3096">IFERROR(LOOKUP(2^15,SEARCH({"40A","63A","80A","100A","125A","160A","200A","250A","400A","630A","800A","1000A","1250A","1600A","2000A","2500A","3200A","4000A","5000A","6300A"},UPPER(D3096)),{40,63,80,100,125,160,200,250,400,630,800,1000,1250,1600,2000,2500,3200,4000,5000,6300}),0)</f>
        <v>1250</v>
      </c>
      <c r="M3096" s="9" t="str">
        <f t="shared" si="241"/>
        <v>Joint Pack</v>
      </c>
      <c r="N3096" s="9" t="str">
        <f t="shared" si="242"/>
        <v>AL</v>
      </c>
      <c r="O3096" s="13" t="str">
        <f t="shared" si="243"/>
        <v>Silver</v>
      </c>
      <c r="P3096" s="9" t="str">
        <f t="shared" si="244"/>
        <v>None</v>
      </c>
      <c r="Q3096" s="9" t="str">
        <f t="shared" si="245"/>
        <v>6</v>
      </c>
      <c r="R30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96" s="14" t="str">
        <f>IF(ProjectsDB[[#This Row],[Item Type]]="Straight Plug-In",_xlfn.TEXTJOIN("-",TRUE,M3096&amp;"-"&amp;_xlfn.LET(_xlpm.txt,ProjectsDB[[#This Row],[Assembly]],_xlpm.pos,FIND("SP",_xlpm.txt),_xlpm.pre,LEFT(_xlpm.txt,_xlpm.pos-1),IF(RIGHT(_xlpm.pre,3)="123","3PL",IF(RIGHT(_xlpm.pre,2)="12","2PL",IF(RIGHT(_xlpm.pre,1)="1","1PL","3PL")))),N3096,O3096,P3096,Q3096&amp;"W",R3096),_xlfn.TEXTJOIN("-",TRUE,M3096,N3096,O3096,P3096,Q3096&amp;"W",R3096))</f>
        <v>Joint Pack-AL-Silver-None-6W-1</v>
      </c>
      <c r="T3096" s="14" t="str">
        <f>IF(COUNTIF(Cycletime[Element Desc.],ProjectsDB[[#This Row],[Element Desc.]])&gt;0,"Found","Not Found")</f>
        <v>Found</v>
      </c>
    </row>
    <row r="3097" spans="2:20" x14ac:dyDescent="0.25">
      <c r="B3097" s="8" t="s">
        <v>6401</v>
      </c>
      <c r="C3097" s="9" t="s">
        <v>6277</v>
      </c>
      <c r="D3097" s="9" t="s">
        <v>6278</v>
      </c>
      <c r="E3097" s="10">
        <v>25</v>
      </c>
      <c r="F3097" s="9" t="s">
        <v>6268</v>
      </c>
      <c r="G3097" s="9" t="s">
        <v>6402</v>
      </c>
      <c r="H3097" s="11"/>
      <c r="I3097" s="12"/>
      <c r="J3097" s="12"/>
      <c r="K3097" s="12"/>
      <c r="L3097" s="12">
        <f t="array" ref="L3097">IFERROR(LOOKUP(2^15,SEARCH({"40A","63A","80A","100A","125A","160A","200A","250A","400A","630A","800A","1000A","1250A","1600A","2000A","2500A","3200A","4000A","5000A","6300A"},UPPER(D3097)),{40,63,80,100,125,160,200,250,400,630,800,1000,1250,1600,2000,2500,3200,4000,5000,6300}),0)</f>
        <v>5000</v>
      </c>
      <c r="M3097" s="9" t="str">
        <f t="shared" si="241"/>
        <v>Joint Pack</v>
      </c>
      <c r="N3097" s="9" t="str">
        <f t="shared" si="242"/>
        <v>CU</v>
      </c>
      <c r="O3097" s="13" t="str">
        <f t="shared" si="243"/>
        <v>Tin</v>
      </c>
      <c r="P3097" s="9" t="str">
        <f t="shared" si="244"/>
        <v>None</v>
      </c>
      <c r="Q3097" s="9" t="str">
        <f t="shared" si="245"/>
        <v>6</v>
      </c>
      <c r="R30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97" s="14" t="str">
        <f>IF(ProjectsDB[[#This Row],[Item Type]]="Straight Plug-In",_xlfn.TEXTJOIN("-",TRUE,M3097&amp;"-"&amp;_xlfn.LET(_xlpm.txt,ProjectsDB[[#This Row],[Assembly]],_xlpm.pos,FIND("SP",_xlpm.txt),_xlpm.pre,LEFT(_xlpm.txt,_xlpm.pos-1),IF(RIGHT(_xlpm.pre,3)="123","3PL",IF(RIGHT(_xlpm.pre,2)="12","2PL",IF(RIGHT(_xlpm.pre,1)="1","1PL","3PL")))),N3097,O3097,P3097,Q3097&amp;"W",R3097),_xlfn.TEXTJOIN("-",TRUE,M3097,N3097,O3097,P3097,Q3097&amp;"W",R3097))</f>
        <v>Joint Pack-CU-Tin-None-6W-2</v>
      </c>
      <c r="T3097" s="14" t="str">
        <f>IF(COUNTIF(Cycletime[Element Desc.],ProjectsDB[[#This Row],[Element Desc.]])&gt;0,"Found","Not Found")</f>
        <v>Found</v>
      </c>
    </row>
    <row r="3098" spans="2:20" x14ac:dyDescent="0.25">
      <c r="B3098" s="8" t="s">
        <v>6403</v>
      </c>
      <c r="C3098" s="9" t="s">
        <v>6404</v>
      </c>
      <c r="D3098" s="9" t="s">
        <v>6405</v>
      </c>
      <c r="E3098" s="10">
        <v>1</v>
      </c>
      <c r="F3098" s="9" t="s">
        <v>6268</v>
      </c>
      <c r="G3098" s="9" t="s">
        <v>6406</v>
      </c>
      <c r="H3098" s="11"/>
      <c r="I3098" s="12"/>
      <c r="J3098" s="12"/>
      <c r="K3098" s="12"/>
      <c r="L3098" s="12">
        <f t="array" ref="L3098">IFERROR(LOOKUP(2^15,SEARCH({"40A","63A","80A","100A","125A","160A","200A","250A","400A","630A","800A","1000A","1250A","1600A","2000A","2500A","3200A","4000A","5000A","6300A"},UPPER(D3098)),{40,63,80,100,125,160,200,250,400,630,800,1000,1250,1600,2000,2500,3200,4000,5000,6300}),0)</f>
        <v>5000</v>
      </c>
      <c r="M3098" s="9" t="str">
        <f t="shared" si="241"/>
        <v>Flexible Link</v>
      </c>
      <c r="N3098" s="9" t="str">
        <f t="shared" si="242"/>
        <v>CU</v>
      </c>
      <c r="O3098" s="13" t="str">
        <f t="shared" si="243"/>
        <v>None</v>
      </c>
      <c r="P3098" s="9" t="str">
        <f t="shared" si="244"/>
        <v>None</v>
      </c>
      <c r="Q3098" s="9" t="str">
        <f t="shared" si="245"/>
        <v>6</v>
      </c>
      <c r="R30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098" s="14" t="str">
        <f>IF(ProjectsDB[[#This Row],[Item Type]]="Straight Plug-In",_xlfn.TEXTJOIN("-",TRUE,M3098&amp;"-"&amp;_xlfn.LET(_xlpm.txt,ProjectsDB[[#This Row],[Assembly]],_xlpm.pos,FIND("SP",_xlpm.txt),_xlpm.pre,LEFT(_xlpm.txt,_xlpm.pos-1),IF(RIGHT(_xlpm.pre,3)="123","3PL",IF(RIGHT(_xlpm.pre,2)="12","2PL",IF(RIGHT(_xlpm.pre,1)="1","1PL","3PL")))),N3098,O3098,P3098,Q3098&amp;"W",R3098),_xlfn.TEXTJOIN("-",TRUE,M3098,N3098,O3098,P3098,Q3098&amp;"W",R3098))</f>
        <v>Flexible Link-CU-None-None-6W-2</v>
      </c>
      <c r="T3098" s="14" t="str">
        <f>IF(COUNTIF(Cycletime[Element Desc.],ProjectsDB[[#This Row],[Element Desc.]])&gt;0,"Found","Not Found")</f>
        <v>Found</v>
      </c>
    </row>
    <row r="3099" spans="2:20" x14ac:dyDescent="0.25">
      <c r="B3099" s="8" t="s">
        <v>6407</v>
      </c>
      <c r="C3099" s="9" t="s">
        <v>6408</v>
      </c>
      <c r="D3099" s="9" t="s">
        <v>6409</v>
      </c>
      <c r="E3099" s="10">
        <v>3</v>
      </c>
      <c r="F3099" s="9" t="s">
        <v>6268</v>
      </c>
      <c r="G3099" s="9" t="s">
        <v>6406</v>
      </c>
      <c r="H3099" s="11"/>
      <c r="I3099" s="12"/>
      <c r="J3099" s="12"/>
      <c r="K3099" s="12"/>
      <c r="L3099" s="12">
        <f t="array" ref="L3099">IFERROR(LOOKUP(2^15,SEARCH({"40A","63A","80A","100A","125A","160A","200A","250A","400A","630A","800A","1000A","1250A","1600A","2000A","2500A","3200A","4000A","5000A","6300A"},UPPER(D3099)),{40,63,80,100,125,160,200,250,400,630,800,1000,1250,1600,2000,2500,3200,4000,5000,6300}),0)</f>
        <v>1600</v>
      </c>
      <c r="M3099" s="9" t="str">
        <f t="shared" si="241"/>
        <v>Wall Flange</v>
      </c>
      <c r="N3099" s="9" t="str">
        <f t="shared" si="242"/>
        <v>AL</v>
      </c>
      <c r="O3099" s="13" t="str">
        <f t="shared" si="243"/>
        <v>None</v>
      </c>
      <c r="P3099" s="9" t="str">
        <f t="shared" si="244"/>
        <v>None</v>
      </c>
      <c r="Q3099" s="9" t="str">
        <f t="shared" si="245"/>
        <v>0</v>
      </c>
      <c r="R30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099" s="14" t="str">
        <f>IF(ProjectsDB[[#This Row],[Item Type]]="Straight Plug-In",_xlfn.TEXTJOIN("-",TRUE,M3099&amp;"-"&amp;_xlfn.LET(_xlpm.txt,ProjectsDB[[#This Row],[Assembly]],_xlpm.pos,FIND("SP",_xlpm.txt),_xlpm.pre,LEFT(_xlpm.txt,_xlpm.pos-1),IF(RIGHT(_xlpm.pre,3)="123","3PL",IF(RIGHT(_xlpm.pre,2)="12","2PL",IF(RIGHT(_xlpm.pre,1)="1","1PL","3PL")))),N3099,O3099,P3099,Q3099&amp;"W",R3099),_xlfn.TEXTJOIN("-",TRUE,M3099,N3099,O3099,P3099,Q3099&amp;"W",R3099))</f>
        <v>Wall Flange-AL-None-None-0W-1</v>
      </c>
      <c r="T3099" s="14" t="str">
        <f>IF(COUNTIF(Cycletime[Element Desc.],ProjectsDB[[#This Row],[Element Desc.]])&gt;0,"Found","Not Found")</f>
        <v>Found</v>
      </c>
    </row>
    <row r="3100" spans="2:20" x14ac:dyDescent="0.25">
      <c r="B3100" s="8" t="s">
        <v>6410</v>
      </c>
      <c r="C3100" s="9" t="s">
        <v>6411</v>
      </c>
      <c r="D3100" s="9" t="s">
        <v>5393</v>
      </c>
      <c r="E3100" s="10">
        <v>40</v>
      </c>
      <c r="F3100" s="9" t="s">
        <v>6268</v>
      </c>
      <c r="G3100" s="9" t="s">
        <v>6406</v>
      </c>
      <c r="H3100" s="11"/>
      <c r="I3100" s="12"/>
      <c r="J3100" s="12"/>
      <c r="K3100" s="12"/>
      <c r="L3100" s="12">
        <f t="array" ref="L3100">IFERROR(LOOKUP(2^15,SEARCH({"40A","63A","80A","100A","125A","160A","200A","250A","400A","630A","800A","1000A","1250A","1600A","2000A","2500A","3200A","4000A","5000A","6300A"},UPPER(D3100)),{40,63,80,100,125,160,200,250,400,630,800,1000,1250,1600,2000,2500,3200,4000,5000,6300}),0)</f>
        <v>5000</v>
      </c>
      <c r="M3100" s="9" t="str">
        <f t="shared" si="241"/>
        <v>Wall Flange</v>
      </c>
      <c r="N3100" s="9" t="str">
        <f t="shared" si="242"/>
        <v>AL</v>
      </c>
      <c r="O3100" s="13" t="str">
        <f t="shared" si="243"/>
        <v>None</v>
      </c>
      <c r="P3100" s="9" t="str">
        <f t="shared" si="244"/>
        <v>None</v>
      </c>
      <c r="Q3100" s="9" t="str">
        <f t="shared" si="245"/>
        <v>0</v>
      </c>
      <c r="R31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100" s="14" t="str">
        <f>IF(ProjectsDB[[#This Row],[Item Type]]="Straight Plug-In",_xlfn.TEXTJOIN("-",TRUE,M3100&amp;"-"&amp;_xlfn.LET(_xlpm.txt,ProjectsDB[[#This Row],[Assembly]],_xlpm.pos,FIND("SP",_xlpm.txt),_xlpm.pre,LEFT(_xlpm.txt,_xlpm.pos-1),IF(RIGHT(_xlpm.pre,3)="123","3PL",IF(RIGHT(_xlpm.pre,2)="12","2PL",IF(RIGHT(_xlpm.pre,1)="1","1PL","3PL")))),N3100,O3100,P3100,Q3100&amp;"W",R3100),_xlfn.TEXTJOIN("-",TRUE,M3100,N3100,O3100,P3100,Q3100&amp;"W",R3100))</f>
        <v>Wall Flange-AL-None-None-0W-3</v>
      </c>
      <c r="T3100" s="14" t="str">
        <f>IF(COUNTIF(Cycletime[Element Desc.],ProjectsDB[[#This Row],[Element Desc.]])&gt;0,"Found","Not Found")</f>
        <v>Found</v>
      </c>
    </row>
    <row r="3101" spans="2:20" x14ac:dyDescent="0.25">
      <c r="B3101" s="8" t="s">
        <v>6412</v>
      </c>
      <c r="C3101" s="9" t="s">
        <v>6413</v>
      </c>
      <c r="D3101" s="9" t="s">
        <v>6414</v>
      </c>
      <c r="E3101" s="10">
        <v>3</v>
      </c>
      <c r="F3101" s="9" t="s">
        <v>6268</v>
      </c>
      <c r="G3101" s="9" t="s">
        <v>6415</v>
      </c>
      <c r="H3101" s="11"/>
      <c r="I3101" s="12">
        <v>505</v>
      </c>
      <c r="J3101" s="12">
        <v>505</v>
      </c>
      <c r="K3101" s="12"/>
      <c r="L3101" s="12">
        <f t="array" ref="L3101">IFERROR(LOOKUP(2^15,SEARCH({"40A","63A","80A","100A","125A","160A","200A","250A","400A","630A","800A","1000A","1250A","1600A","2000A","2500A","3200A","4000A","5000A","6300A"},UPPER(D3101)),{40,63,80,100,125,160,200,250,400,630,800,1000,1250,1600,2000,2500,3200,4000,5000,6300}),0)</f>
        <v>5000</v>
      </c>
      <c r="M3101" s="9" t="str">
        <f t="shared" si="241"/>
        <v>Elbow Edge</v>
      </c>
      <c r="N3101" s="9" t="str">
        <f t="shared" si="242"/>
        <v>CU</v>
      </c>
      <c r="O3101" s="13" t="str">
        <f t="shared" si="243"/>
        <v>Tin</v>
      </c>
      <c r="P3101" s="9" t="str">
        <f t="shared" si="244"/>
        <v>PET</v>
      </c>
      <c r="Q3101" s="9" t="str">
        <f t="shared" si="245"/>
        <v>6</v>
      </c>
      <c r="R31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01" s="14" t="str">
        <f>IF(ProjectsDB[[#This Row],[Item Type]]="Straight Plug-In",_xlfn.TEXTJOIN("-",TRUE,M3101&amp;"-"&amp;_xlfn.LET(_xlpm.txt,ProjectsDB[[#This Row],[Assembly]],_xlpm.pos,FIND("SP",_xlpm.txt),_xlpm.pre,LEFT(_xlpm.txt,_xlpm.pos-1),IF(RIGHT(_xlpm.pre,3)="123","3PL",IF(RIGHT(_xlpm.pre,2)="12","2PL",IF(RIGHT(_xlpm.pre,1)="1","1PL","3PL")))),N3101,O3101,P3101,Q3101&amp;"W",R3101),_xlfn.TEXTJOIN("-",TRUE,M3101,N3101,O3101,P3101,Q3101&amp;"W",R3101))</f>
        <v>Elbow Edge-CU-Tin-PET-6W-2</v>
      </c>
      <c r="T3101" s="14" t="str">
        <f>IF(COUNTIF(Cycletime[Element Desc.],ProjectsDB[[#This Row],[Element Desc.]])&gt;0,"Found","Not Found")</f>
        <v>Found</v>
      </c>
    </row>
    <row r="3102" spans="2:20" x14ac:dyDescent="0.25">
      <c r="B3102" s="8" t="s">
        <v>6416</v>
      </c>
      <c r="C3102" s="9" t="s">
        <v>6277</v>
      </c>
      <c r="D3102" s="9" t="s">
        <v>6278</v>
      </c>
      <c r="E3102" s="10">
        <v>3</v>
      </c>
      <c r="F3102" s="9" t="s">
        <v>6268</v>
      </c>
      <c r="G3102" s="9" t="s">
        <v>6415</v>
      </c>
      <c r="H3102" s="11"/>
      <c r="I3102" s="12"/>
      <c r="J3102" s="12"/>
      <c r="K3102" s="12"/>
      <c r="L3102" s="12">
        <f t="array" ref="L3102">IFERROR(LOOKUP(2^15,SEARCH({"40A","63A","80A","100A","125A","160A","200A","250A","400A","630A","800A","1000A","1250A","1600A","2000A","2500A","3200A","4000A","5000A","6300A"},UPPER(D3102)),{40,63,80,100,125,160,200,250,400,630,800,1000,1250,1600,2000,2500,3200,4000,5000,6300}),0)</f>
        <v>5000</v>
      </c>
      <c r="M3102" s="9" t="str">
        <f t="shared" si="241"/>
        <v>Joint Pack</v>
      </c>
      <c r="N3102" s="9" t="str">
        <f t="shared" si="242"/>
        <v>CU</v>
      </c>
      <c r="O3102" s="13" t="str">
        <f t="shared" si="243"/>
        <v>Tin</v>
      </c>
      <c r="P3102" s="9" t="str">
        <f t="shared" si="244"/>
        <v>None</v>
      </c>
      <c r="Q3102" s="9" t="str">
        <f t="shared" si="245"/>
        <v>6</v>
      </c>
      <c r="R31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02" s="14" t="str">
        <f>IF(ProjectsDB[[#This Row],[Item Type]]="Straight Plug-In",_xlfn.TEXTJOIN("-",TRUE,M3102&amp;"-"&amp;_xlfn.LET(_xlpm.txt,ProjectsDB[[#This Row],[Assembly]],_xlpm.pos,FIND("SP",_xlpm.txt),_xlpm.pre,LEFT(_xlpm.txt,_xlpm.pos-1),IF(RIGHT(_xlpm.pre,3)="123","3PL",IF(RIGHT(_xlpm.pre,2)="12","2PL",IF(RIGHT(_xlpm.pre,1)="1","1PL","3PL")))),N3102,O3102,P3102,Q3102&amp;"W",R3102),_xlfn.TEXTJOIN("-",TRUE,M3102,N3102,O3102,P3102,Q3102&amp;"W",R3102))</f>
        <v>Joint Pack-CU-Tin-None-6W-2</v>
      </c>
      <c r="T3102" s="14" t="str">
        <f>IF(COUNTIF(Cycletime[Element Desc.],ProjectsDB[[#This Row],[Element Desc.]])&gt;0,"Found","Not Found")</f>
        <v>Found</v>
      </c>
    </row>
    <row r="3103" spans="2:20" x14ac:dyDescent="0.25">
      <c r="B3103" s="8" t="s">
        <v>6417</v>
      </c>
      <c r="C3103" s="9" t="s">
        <v>6418</v>
      </c>
      <c r="D3103" s="9" t="s">
        <v>6419</v>
      </c>
      <c r="E3103" s="10">
        <v>1</v>
      </c>
      <c r="F3103" s="9" t="s">
        <v>6268</v>
      </c>
      <c r="G3103" s="9" t="s">
        <v>6415</v>
      </c>
      <c r="H3103" s="11"/>
      <c r="I3103" s="12">
        <v>345</v>
      </c>
      <c r="J3103" s="12">
        <v>300</v>
      </c>
      <c r="K3103" s="12"/>
      <c r="L3103" s="12">
        <f t="array" ref="L3103">IFERROR(LOOKUP(2^15,SEARCH({"40A","63A","80A","100A","125A","160A","200A","250A","400A","630A","800A","1000A","1250A","1600A","2000A","2500A","3200A","4000A","5000A","6300A"},UPPER(D3103)),{40,63,80,100,125,160,200,250,400,630,800,1000,1250,1600,2000,2500,3200,4000,5000,6300}),0)</f>
        <v>5000</v>
      </c>
      <c r="M3103" s="9" t="str">
        <f t="shared" si="241"/>
        <v>Elbow Flat</v>
      </c>
      <c r="N3103" s="9" t="str">
        <f t="shared" si="242"/>
        <v>CU</v>
      </c>
      <c r="O3103" s="13" t="str">
        <f t="shared" si="243"/>
        <v>Tin</v>
      </c>
      <c r="P3103" s="9" t="str">
        <f t="shared" si="244"/>
        <v>PET</v>
      </c>
      <c r="Q3103" s="9" t="str">
        <f t="shared" si="245"/>
        <v>6</v>
      </c>
      <c r="R31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03" s="14" t="str">
        <f>IF(ProjectsDB[[#This Row],[Item Type]]="Straight Plug-In",_xlfn.TEXTJOIN("-",TRUE,M3103&amp;"-"&amp;_xlfn.LET(_xlpm.txt,ProjectsDB[[#This Row],[Assembly]],_xlpm.pos,FIND("SP",_xlpm.txt),_xlpm.pre,LEFT(_xlpm.txt,_xlpm.pos-1),IF(RIGHT(_xlpm.pre,3)="123","3PL",IF(RIGHT(_xlpm.pre,2)="12","2PL",IF(RIGHT(_xlpm.pre,1)="1","1PL","3PL")))),N3103,O3103,P3103,Q3103&amp;"W",R3103),_xlfn.TEXTJOIN("-",TRUE,M3103,N3103,O3103,P3103,Q3103&amp;"W",R3103))</f>
        <v>Elbow Flat-CU-Tin-PET-6W-2</v>
      </c>
      <c r="T3103" s="14" t="str">
        <f>IF(COUNTIF(Cycletime[Element Desc.],ProjectsDB[[#This Row],[Element Desc.]])&gt;0,"Found","Not Found")</f>
        <v>Found</v>
      </c>
    </row>
    <row r="3104" spans="2:20" x14ac:dyDescent="0.25">
      <c r="B3104" s="8" t="s">
        <v>6420</v>
      </c>
      <c r="C3104" s="9" t="s">
        <v>6421</v>
      </c>
      <c r="D3104" s="9" t="s">
        <v>6422</v>
      </c>
      <c r="E3104" s="10">
        <v>1</v>
      </c>
      <c r="F3104" s="9" t="s">
        <v>6268</v>
      </c>
      <c r="G3104" s="9" t="s">
        <v>6415</v>
      </c>
      <c r="H3104" s="11"/>
      <c r="I3104" s="12">
        <v>300</v>
      </c>
      <c r="J3104" s="12">
        <v>370</v>
      </c>
      <c r="K3104" s="12"/>
      <c r="L3104" s="12">
        <f t="array" ref="L3104">IFERROR(LOOKUP(2^15,SEARCH({"40A","63A","80A","100A","125A","160A","200A","250A","400A","630A","800A","1000A","1250A","1600A","2000A","2500A","3200A","4000A","5000A","6300A"},UPPER(D3104)),{40,63,80,100,125,160,200,250,400,630,800,1000,1250,1600,2000,2500,3200,4000,5000,6300}),0)</f>
        <v>5000</v>
      </c>
      <c r="M3104" s="9" t="str">
        <f t="shared" si="241"/>
        <v>Elbow Flat</v>
      </c>
      <c r="N3104" s="9" t="str">
        <f t="shared" si="242"/>
        <v>CU</v>
      </c>
      <c r="O3104" s="13" t="str">
        <f t="shared" si="243"/>
        <v>Tin</v>
      </c>
      <c r="P3104" s="9" t="str">
        <f t="shared" si="244"/>
        <v>PET</v>
      </c>
      <c r="Q3104" s="9" t="str">
        <f t="shared" si="245"/>
        <v>6</v>
      </c>
      <c r="R31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04" s="14" t="str">
        <f>IF(ProjectsDB[[#This Row],[Item Type]]="Straight Plug-In",_xlfn.TEXTJOIN("-",TRUE,M3104&amp;"-"&amp;_xlfn.LET(_xlpm.txt,ProjectsDB[[#This Row],[Assembly]],_xlpm.pos,FIND("SP",_xlpm.txt),_xlpm.pre,LEFT(_xlpm.txt,_xlpm.pos-1),IF(RIGHT(_xlpm.pre,3)="123","3PL",IF(RIGHT(_xlpm.pre,2)="12","2PL",IF(RIGHT(_xlpm.pre,1)="1","1PL","3PL")))),N3104,O3104,P3104,Q3104&amp;"W",R3104),_xlfn.TEXTJOIN("-",TRUE,M3104,N3104,O3104,P3104,Q3104&amp;"W",R3104))</f>
        <v>Elbow Flat-CU-Tin-PET-6W-2</v>
      </c>
      <c r="T3104" s="14" t="str">
        <f>IF(COUNTIF(Cycletime[Element Desc.],ProjectsDB[[#This Row],[Element Desc.]])&gt;0,"Found","Not Found")</f>
        <v>Found</v>
      </c>
    </row>
    <row r="3105" spans="2:20" x14ac:dyDescent="0.25">
      <c r="B3105" s="8" t="s">
        <v>6423</v>
      </c>
      <c r="C3105" s="9" t="s">
        <v>6424</v>
      </c>
      <c r="D3105" s="9" t="s">
        <v>6425</v>
      </c>
      <c r="E3105" s="10">
        <v>1</v>
      </c>
      <c r="F3105" s="9" t="s">
        <v>6268</v>
      </c>
      <c r="G3105" s="9" t="s">
        <v>6415</v>
      </c>
      <c r="H3105" s="11"/>
      <c r="I3105" s="12">
        <v>680</v>
      </c>
      <c r="J3105" s="12">
        <v>505</v>
      </c>
      <c r="K3105" s="12"/>
      <c r="L3105" s="12">
        <f t="array" ref="L3105">IFERROR(LOOKUP(2^15,SEARCH({"40A","63A","80A","100A","125A","160A","200A","250A","400A","630A","800A","1000A","1250A","1600A","2000A","2500A","3200A","4000A","5000A","6300A"},UPPER(D3105)),{40,63,80,100,125,160,200,250,400,630,800,1000,1250,1600,2000,2500,3200,4000,5000,6300}),0)</f>
        <v>5000</v>
      </c>
      <c r="M3105" s="9" t="str">
        <f t="shared" si="241"/>
        <v>Elbow Edge</v>
      </c>
      <c r="N3105" s="9" t="str">
        <f t="shared" si="242"/>
        <v>CU</v>
      </c>
      <c r="O3105" s="13" t="str">
        <f t="shared" si="243"/>
        <v>Tin</v>
      </c>
      <c r="P3105" s="9" t="str">
        <f t="shared" si="244"/>
        <v>PET</v>
      </c>
      <c r="Q3105" s="9" t="str">
        <f t="shared" si="245"/>
        <v>6</v>
      </c>
      <c r="R31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05" s="14" t="str">
        <f>IF(ProjectsDB[[#This Row],[Item Type]]="Straight Plug-In",_xlfn.TEXTJOIN("-",TRUE,M3105&amp;"-"&amp;_xlfn.LET(_xlpm.txt,ProjectsDB[[#This Row],[Assembly]],_xlpm.pos,FIND("SP",_xlpm.txt),_xlpm.pre,LEFT(_xlpm.txt,_xlpm.pos-1),IF(RIGHT(_xlpm.pre,3)="123","3PL",IF(RIGHT(_xlpm.pre,2)="12","2PL",IF(RIGHT(_xlpm.pre,1)="1","1PL","3PL")))),N3105,O3105,P3105,Q3105&amp;"W",R3105),_xlfn.TEXTJOIN("-",TRUE,M3105,N3105,O3105,P3105,Q3105&amp;"W",R3105))</f>
        <v>Elbow Edge-CU-Tin-PET-6W-2</v>
      </c>
      <c r="T3105" s="14" t="str">
        <f>IF(COUNTIF(Cycletime[Element Desc.],ProjectsDB[[#This Row],[Element Desc.]])&gt;0,"Found","Not Found")</f>
        <v>Found</v>
      </c>
    </row>
    <row r="3106" spans="2:20" x14ac:dyDescent="0.25">
      <c r="B3106" s="8" t="s">
        <v>6426</v>
      </c>
      <c r="C3106" s="9" t="s">
        <v>6322</v>
      </c>
      <c r="D3106" s="9" t="s">
        <v>6323</v>
      </c>
      <c r="E3106" s="10">
        <v>1</v>
      </c>
      <c r="F3106" s="9" t="s">
        <v>6268</v>
      </c>
      <c r="G3106" s="9" t="s">
        <v>6415</v>
      </c>
      <c r="H3106" s="11"/>
      <c r="I3106" s="12">
        <v>655</v>
      </c>
      <c r="J3106" s="12"/>
      <c r="K3106" s="12"/>
      <c r="L3106" s="12">
        <f t="array" ref="L3106">IFERROR(LOOKUP(2^15,SEARCH({"40A","63A","80A","100A","125A","160A","200A","250A","400A","630A","800A","1000A","1250A","1600A","2000A","2500A","3200A","4000A","5000A","6300A"},UPPER(D3106)),{40,63,80,100,125,160,200,250,400,630,800,1000,1250,1600,2000,2500,3200,4000,5000,6300}),0)</f>
        <v>5000</v>
      </c>
      <c r="M3106" s="9" t="str">
        <f t="shared" si="241"/>
        <v>Straight Feeder</v>
      </c>
      <c r="N3106" s="9" t="str">
        <f t="shared" si="242"/>
        <v>CU</v>
      </c>
      <c r="O3106" s="13" t="str">
        <f t="shared" si="243"/>
        <v>Tin</v>
      </c>
      <c r="P3106" s="9" t="str">
        <f t="shared" si="244"/>
        <v>PET</v>
      </c>
      <c r="Q3106" s="9" t="str">
        <f t="shared" si="245"/>
        <v>6</v>
      </c>
      <c r="R31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06" s="14" t="str">
        <f>IF(ProjectsDB[[#This Row],[Item Type]]="Straight Plug-In",_xlfn.TEXTJOIN("-",TRUE,M3106&amp;"-"&amp;_xlfn.LET(_xlpm.txt,ProjectsDB[[#This Row],[Assembly]],_xlpm.pos,FIND("SP",_xlpm.txt),_xlpm.pre,LEFT(_xlpm.txt,_xlpm.pos-1),IF(RIGHT(_xlpm.pre,3)="123","3PL",IF(RIGHT(_xlpm.pre,2)="12","2PL",IF(RIGHT(_xlpm.pre,1)="1","1PL","3PL")))),N3106,O3106,P3106,Q3106&amp;"W",R3106),_xlfn.TEXTJOIN("-",TRUE,M3106,N3106,O3106,P3106,Q3106&amp;"W",R3106))</f>
        <v>Straight Feeder-CU-Tin-PET-6W-2</v>
      </c>
      <c r="T3106" s="14" t="str">
        <f>IF(COUNTIF(Cycletime[Element Desc.],ProjectsDB[[#This Row],[Element Desc.]])&gt;0,"Found","Not Found")</f>
        <v>Found</v>
      </c>
    </row>
    <row r="3107" spans="2:20" x14ac:dyDescent="0.25">
      <c r="B3107" s="8" t="s">
        <v>6427</v>
      </c>
      <c r="C3107" s="9" t="s">
        <v>6428</v>
      </c>
      <c r="D3107" s="9" t="s">
        <v>6429</v>
      </c>
      <c r="E3107" s="10">
        <v>1</v>
      </c>
      <c r="F3107" s="9" t="s">
        <v>6268</v>
      </c>
      <c r="G3107" s="9" t="s">
        <v>6415</v>
      </c>
      <c r="H3107" s="11"/>
      <c r="I3107" s="12">
        <v>897</v>
      </c>
      <c r="J3107" s="12">
        <v>505</v>
      </c>
      <c r="K3107" s="12"/>
      <c r="L3107" s="12">
        <f t="array" ref="L3107">IFERROR(LOOKUP(2^15,SEARCH({"40A","63A","80A","100A","125A","160A","200A","250A","400A","630A","800A","1000A","1250A","1600A","2000A","2500A","3200A","4000A","5000A","6300A"},UPPER(D3107)),{40,63,80,100,125,160,200,250,400,630,800,1000,1250,1600,2000,2500,3200,4000,5000,6300}),0)</f>
        <v>5000</v>
      </c>
      <c r="M3107" s="9" t="str">
        <f t="shared" si="241"/>
        <v>Elbow Edge</v>
      </c>
      <c r="N3107" s="9" t="str">
        <f t="shared" si="242"/>
        <v>CU</v>
      </c>
      <c r="O3107" s="13" t="str">
        <f t="shared" si="243"/>
        <v>Tin</v>
      </c>
      <c r="P3107" s="9" t="str">
        <f t="shared" si="244"/>
        <v>PET</v>
      </c>
      <c r="Q3107" s="9" t="str">
        <f t="shared" si="245"/>
        <v>6</v>
      </c>
      <c r="R31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07" s="14" t="str">
        <f>IF(ProjectsDB[[#This Row],[Item Type]]="Straight Plug-In",_xlfn.TEXTJOIN("-",TRUE,M3107&amp;"-"&amp;_xlfn.LET(_xlpm.txt,ProjectsDB[[#This Row],[Assembly]],_xlpm.pos,FIND("SP",_xlpm.txt),_xlpm.pre,LEFT(_xlpm.txt,_xlpm.pos-1),IF(RIGHT(_xlpm.pre,3)="123","3PL",IF(RIGHT(_xlpm.pre,2)="12","2PL",IF(RIGHT(_xlpm.pre,1)="1","1PL","3PL")))),N3107,O3107,P3107,Q3107&amp;"W",R3107),_xlfn.TEXTJOIN("-",TRUE,M3107,N3107,O3107,P3107,Q3107&amp;"W",R3107))</f>
        <v>Elbow Edge-CU-Tin-PET-6W-2</v>
      </c>
      <c r="T3107" s="14" t="str">
        <f>IF(COUNTIF(Cycletime[Element Desc.],ProjectsDB[[#This Row],[Element Desc.]])&gt;0,"Found","Not Found")</f>
        <v>Found</v>
      </c>
    </row>
    <row r="3108" spans="2:20" x14ac:dyDescent="0.25">
      <c r="B3108" s="8" t="s">
        <v>6430</v>
      </c>
      <c r="C3108" s="9" t="s">
        <v>6431</v>
      </c>
      <c r="D3108" s="9" t="s">
        <v>6432</v>
      </c>
      <c r="E3108" s="10">
        <v>1</v>
      </c>
      <c r="F3108" s="9" t="s">
        <v>6268</v>
      </c>
      <c r="G3108" s="9" t="s">
        <v>6415</v>
      </c>
      <c r="H3108" s="11"/>
      <c r="I3108" s="12">
        <v>460</v>
      </c>
      <c r="J3108" s="12">
        <v>360</v>
      </c>
      <c r="K3108" s="12">
        <v>300</v>
      </c>
      <c r="L3108" s="12">
        <f t="array" ref="L3108">IFERROR(LOOKUP(2^15,SEARCH({"40A","63A","80A","100A","125A","160A","200A","250A","400A","630A","800A","1000A","1250A","1600A","2000A","2500A","3200A","4000A","5000A","6300A"},UPPER(D3108)),{40,63,80,100,125,160,200,250,400,630,800,1000,1250,1600,2000,2500,3200,4000,5000,6300}),0)</f>
        <v>5000</v>
      </c>
      <c r="M3108" s="9" t="str">
        <f t="shared" si="241"/>
        <v>Z-Unit Flat</v>
      </c>
      <c r="N3108" s="9" t="str">
        <f t="shared" si="242"/>
        <v>CU</v>
      </c>
      <c r="O3108" s="13" t="str">
        <f t="shared" si="243"/>
        <v>Tin</v>
      </c>
      <c r="P3108" s="9" t="str">
        <f t="shared" si="244"/>
        <v>PET</v>
      </c>
      <c r="Q3108" s="9" t="str">
        <f t="shared" si="245"/>
        <v>6</v>
      </c>
      <c r="R31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08" s="14" t="str">
        <f>IF(ProjectsDB[[#This Row],[Item Type]]="Straight Plug-In",_xlfn.TEXTJOIN("-",TRUE,M3108&amp;"-"&amp;_xlfn.LET(_xlpm.txt,ProjectsDB[[#This Row],[Assembly]],_xlpm.pos,FIND("SP",_xlpm.txt),_xlpm.pre,LEFT(_xlpm.txt,_xlpm.pos-1),IF(RIGHT(_xlpm.pre,3)="123","3PL",IF(RIGHT(_xlpm.pre,2)="12","2PL",IF(RIGHT(_xlpm.pre,1)="1","1PL","3PL")))),N3108,O3108,P3108,Q3108&amp;"W",R3108),_xlfn.TEXTJOIN("-",TRUE,M3108,N3108,O3108,P3108,Q3108&amp;"W",R3108))</f>
        <v>Z-Unit Flat-CU-Tin-PET-6W-2</v>
      </c>
      <c r="T3108" s="14" t="str">
        <f>IF(COUNTIF(Cycletime[Element Desc.],ProjectsDB[[#This Row],[Element Desc.]])&gt;0,"Found","Not Found")</f>
        <v>Found</v>
      </c>
    </row>
    <row r="3109" spans="2:20" x14ac:dyDescent="0.25">
      <c r="B3109" s="8" t="s">
        <v>6433</v>
      </c>
      <c r="C3109" s="9" t="s">
        <v>6434</v>
      </c>
      <c r="D3109" s="9" t="s">
        <v>6435</v>
      </c>
      <c r="E3109" s="10">
        <v>1</v>
      </c>
      <c r="F3109" s="9" t="s">
        <v>6268</v>
      </c>
      <c r="G3109" s="9" t="s">
        <v>6415</v>
      </c>
      <c r="H3109" s="11"/>
      <c r="I3109" s="12">
        <v>630</v>
      </c>
      <c r="J3109" s="12">
        <v>740</v>
      </c>
      <c r="K3109" s="12"/>
      <c r="L3109" s="12">
        <f t="array" ref="L3109">IFERROR(LOOKUP(2^15,SEARCH({"40A","63A","80A","100A","125A","160A","200A","250A","400A","630A","800A","1000A","1250A","1600A","2000A","2500A","3200A","4000A","5000A","6300A"},UPPER(D3109)),{40,63,80,100,125,160,200,250,400,630,800,1000,1250,1600,2000,2500,3200,4000,5000,6300}),0)</f>
        <v>5000</v>
      </c>
      <c r="M3109" s="9" t="str">
        <f t="shared" si="241"/>
        <v>Elbow Flat</v>
      </c>
      <c r="N3109" s="9" t="str">
        <f t="shared" si="242"/>
        <v>CU</v>
      </c>
      <c r="O3109" s="13" t="str">
        <f t="shared" si="243"/>
        <v>Tin</v>
      </c>
      <c r="P3109" s="9" t="str">
        <f t="shared" si="244"/>
        <v>PET</v>
      </c>
      <c r="Q3109" s="9" t="str">
        <f t="shared" si="245"/>
        <v>6</v>
      </c>
      <c r="R31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09" s="14" t="str">
        <f>IF(ProjectsDB[[#This Row],[Item Type]]="Straight Plug-In",_xlfn.TEXTJOIN("-",TRUE,M3109&amp;"-"&amp;_xlfn.LET(_xlpm.txt,ProjectsDB[[#This Row],[Assembly]],_xlpm.pos,FIND("SP",_xlpm.txt),_xlpm.pre,LEFT(_xlpm.txt,_xlpm.pos-1),IF(RIGHT(_xlpm.pre,3)="123","3PL",IF(RIGHT(_xlpm.pre,2)="12","2PL",IF(RIGHT(_xlpm.pre,1)="1","1PL","3PL")))),N3109,O3109,P3109,Q3109&amp;"W",R3109),_xlfn.TEXTJOIN("-",TRUE,M3109,N3109,O3109,P3109,Q3109&amp;"W",R3109))</f>
        <v>Elbow Flat-CU-Tin-PET-6W-2</v>
      </c>
      <c r="T3109" s="14" t="str">
        <f>IF(COUNTIF(Cycletime[Element Desc.],ProjectsDB[[#This Row],[Element Desc.]])&gt;0,"Found","Not Found")</f>
        <v>Found</v>
      </c>
    </row>
    <row r="3110" spans="2:20" x14ac:dyDescent="0.25">
      <c r="B3110" s="8" t="s">
        <v>6436</v>
      </c>
      <c r="C3110" s="9" t="s">
        <v>6437</v>
      </c>
      <c r="D3110" s="9" t="s">
        <v>6438</v>
      </c>
      <c r="E3110" s="10">
        <v>1</v>
      </c>
      <c r="F3110" s="9" t="s">
        <v>6268</v>
      </c>
      <c r="G3110" s="9" t="s">
        <v>6415</v>
      </c>
      <c r="H3110" s="11"/>
      <c r="I3110" s="12"/>
      <c r="J3110" s="12"/>
      <c r="K3110" s="12"/>
      <c r="L3110" s="12">
        <f t="array" ref="L3110">IFERROR(LOOKUP(2^15,SEARCH({"40A","63A","80A","100A","125A","160A","200A","250A","400A","630A","800A","1000A","1250A","1600A","2000A","2500A","3200A","4000A","5000A","6300A"},UPPER(D3110)),{40,63,80,100,125,160,200,250,400,630,800,1000,1250,1600,2000,2500,3200,4000,5000,6300}),0)</f>
        <v>5000</v>
      </c>
      <c r="M3110" s="9" t="str">
        <f t="shared" si="241"/>
        <v>Cable Box</v>
      </c>
      <c r="N3110" s="9" t="str">
        <f t="shared" si="242"/>
        <v>CU</v>
      </c>
      <c r="O3110" s="13" t="str">
        <f t="shared" si="243"/>
        <v>Tin</v>
      </c>
      <c r="P3110" s="9" t="str">
        <f t="shared" si="244"/>
        <v>PET</v>
      </c>
      <c r="Q3110" s="9" t="str">
        <f t="shared" si="245"/>
        <v>6</v>
      </c>
      <c r="R31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10" s="14" t="str">
        <f>IF(ProjectsDB[[#This Row],[Item Type]]="Straight Plug-In",_xlfn.TEXTJOIN("-",TRUE,M3110&amp;"-"&amp;_xlfn.LET(_xlpm.txt,ProjectsDB[[#This Row],[Assembly]],_xlpm.pos,FIND("SP",_xlpm.txt),_xlpm.pre,LEFT(_xlpm.txt,_xlpm.pos-1),IF(RIGHT(_xlpm.pre,3)="123","3PL",IF(RIGHT(_xlpm.pre,2)="12","2PL",IF(RIGHT(_xlpm.pre,1)="1","1PL","3PL")))),N3110,O3110,P3110,Q3110&amp;"W",R3110),_xlfn.TEXTJOIN("-",TRUE,M3110,N3110,O3110,P3110,Q3110&amp;"W",R3110))</f>
        <v>Cable Box-CU-Tin-PET-6W-2</v>
      </c>
      <c r="T3110" s="14" t="str">
        <f>IF(COUNTIF(Cycletime[Element Desc.],ProjectsDB[[#This Row],[Element Desc.]])&gt;0,"Found","Not Found")</f>
        <v>Found</v>
      </c>
    </row>
    <row r="3111" spans="2:20" x14ac:dyDescent="0.25">
      <c r="B3111" s="8" t="s">
        <v>6439</v>
      </c>
      <c r="C3111" s="9" t="s">
        <v>6277</v>
      </c>
      <c r="D3111" s="9" t="s">
        <v>6278</v>
      </c>
      <c r="E3111" s="10">
        <v>11</v>
      </c>
      <c r="F3111" s="9" t="s">
        <v>6268</v>
      </c>
      <c r="G3111" s="9" t="s">
        <v>6415</v>
      </c>
      <c r="H3111" s="11"/>
      <c r="I3111" s="12"/>
      <c r="J3111" s="12"/>
      <c r="K3111" s="12"/>
      <c r="L3111" s="12">
        <f t="array" ref="L3111">IFERROR(LOOKUP(2^15,SEARCH({"40A","63A","80A","100A","125A","160A","200A","250A","400A","630A","800A","1000A","1250A","1600A","2000A","2500A","3200A","4000A","5000A","6300A"},UPPER(D3111)),{40,63,80,100,125,160,200,250,400,630,800,1000,1250,1600,2000,2500,3200,4000,5000,6300}),0)</f>
        <v>5000</v>
      </c>
      <c r="M3111" s="9" t="str">
        <f t="shared" si="241"/>
        <v>Joint Pack</v>
      </c>
      <c r="N3111" s="9" t="str">
        <f t="shared" si="242"/>
        <v>CU</v>
      </c>
      <c r="O3111" s="13" t="str">
        <f t="shared" si="243"/>
        <v>Tin</v>
      </c>
      <c r="P3111" s="9" t="str">
        <f t="shared" si="244"/>
        <v>None</v>
      </c>
      <c r="Q3111" s="9" t="str">
        <f t="shared" si="245"/>
        <v>6</v>
      </c>
      <c r="R31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11" s="14" t="str">
        <f>IF(ProjectsDB[[#This Row],[Item Type]]="Straight Plug-In",_xlfn.TEXTJOIN("-",TRUE,M3111&amp;"-"&amp;_xlfn.LET(_xlpm.txt,ProjectsDB[[#This Row],[Assembly]],_xlpm.pos,FIND("SP",_xlpm.txt),_xlpm.pre,LEFT(_xlpm.txt,_xlpm.pos-1),IF(RIGHT(_xlpm.pre,3)="123","3PL",IF(RIGHT(_xlpm.pre,2)="12","2PL",IF(RIGHT(_xlpm.pre,1)="1","1PL","3PL")))),N3111,O3111,P3111,Q3111&amp;"W",R3111),_xlfn.TEXTJOIN("-",TRUE,M3111,N3111,O3111,P3111,Q3111&amp;"W",R3111))</f>
        <v>Joint Pack-CU-Tin-None-6W-2</v>
      </c>
      <c r="T3111" s="14" t="str">
        <f>IF(COUNTIF(Cycletime[Element Desc.],ProjectsDB[[#This Row],[Element Desc.]])&gt;0,"Found","Not Found")</f>
        <v>Found</v>
      </c>
    </row>
    <row r="3112" spans="2:20" x14ac:dyDescent="0.25">
      <c r="B3112" s="8" t="s">
        <v>6440</v>
      </c>
      <c r="C3112" s="9" t="s">
        <v>6441</v>
      </c>
      <c r="D3112" s="9" t="s">
        <v>6442</v>
      </c>
      <c r="E3112" s="10">
        <v>1</v>
      </c>
      <c r="F3112" s="9" t="s">
        <v>6268</v>
      </c>
      <c r="G3112" s="9" t="s">
        <v>6415</v>
      </c>
      <c r="H3112" s="11"/>
      <c r="I3112" s="12">
        <v>300</v>
      </c>
      <c r="J3112" s="12">
        <v>300</v>
      </c>
      <c r="K3112" s="12"/>
      <c r="L3112" s="12">
        <f t="array" ref="L3112">IFERROR(LOOKUP(2^15,SEARCH({"40A","63A","80A","100A","125A","160A","200A","250A","400A","630A","800A","1000A","1250A","1600A","2000A","2500A","3200A","4000A","5000A","6300A"},UPPER(D3112)),{40,63,80,100,125,160,200,250,400,630,800,1000,1250,1600,2000,2500,3200,4000,5000,6300}),0)</f>
        <v>5000</v>
      </c>
      <c r="M3112" s="9" t="str">
        <f t="shared" si="241"/>
        <v>Elbow Flat</v>
      </c>
      <c r="N3112" s="9" t="str">
        <f t="shared" si="242"/>
        <v>CU</v>
      </c>
      <c r="O3112" s="13" t="str">
        <f t="shared" si="243"/>
        <v>Tin</v>
      </c>
      <c r="P3112" s="9" t="str">
        <f t="shared" si="244"/>
        <v>PET</v>
      </c>
      <c r="Q3112" s="9" t="str">
        <f t="shared" si="245"/>
        <v>6</v>
      </c>
      <c r="R31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12" s="14" t="str">
        <f>IF(ProjectsDB[[#This Row],[Item Type]]="Straight Plug-In",_xlfn.TEXTJOIN("-",TRUE,M3112&amp;"-"&amp;_xlfn.LET(_xlpm.txt,ProjectsDB[[#This Row],[Assembly]],_xlpm.pos,FIND("SP",_xlpm.txt),_xlpm.pre,LEFT(_xlpm.txt,_xlpm.pos-1),IF(RIGHT(_xlpm.pre,3)="123","3PL",IF(RIGHT(_xlpm.pre,2)="12","2PL",IF(RIGHT(_xlpm.pre,1)="1","1PL","3PL")))),N3112,O3112,P3112,Q3112&amp;"W",R3112),_xlfn.TEXTJOIN("-",TRUE,M3112,N3112,O3112,P3112,Q3112&amp;"W",R3112))</f>
        <v>Elbow Flat-CU-Tin-PET-6W-2</v>
      </c>
      <c r="T3112" s="14" t="str">
        <f>IF(COUNTIF(Cycletime[Element Desc.],ProjectsDB[[#This Row],[Element Desc.]])&gt;0,"Found","Not Found")</f>
        <v>Found</v>
      </c>
    </row>
    <row r="3113" spans="2:20" x14ac:dyDescent="0.25">
      <c r="B3113" s="8" t="s">
        <v>6443</v>
      </c>
      <c r="C3113" s="9" t="s">
        <v>6444</v>
      </c>
      <c r="D3113" s="9" t="s">
        <v>6445</v>
      </c>
      <c r="E3113" s="10">
        <v>1</v>
      </c>
      <c r="F3113" s="9" t="s">
        <v>6268</v>
      </c>
      <c r="G3113" s="9" t="s">
        <v>6415</v>
      </c>
      <c r="H3113" s="11"/>
      <c r="I3113" s="12">
        <v>505</v>
      </c>
      <c r="J3113" s="12">
        <v>505</v>
      </c>
      <c r="K3113" s="12"/>
      <c r="L3113" s="12">
        <f t="array" ref="L3113">IFERROR(LOOKUP(2^15,SEARCH({"40A","63A","80A","100A","125A","160A","200A","250A","400A","630A","800A","1000A","1250A","1600A","2000A","2500A","3200A","4000A","5000A","6300A"},UPPER(D3113)),{40,63,80,100,125,160,200,250,400,630,800,1000,1250,1600,2000,2500,3200,4000,5000,6300}),0)</f>
        <v>5000</v>
      </c>
      <c r="M3113" s="9" t="str">
        <f t="shared" si="241"/>
        <v>Elbow Edge</v>
      </c>
      <c r="N3113" s="9" t="str">
        <f t="shared" si="242"/>
        <v>CU</v>
      </c>
      <c r="O3113" s="13" t="str">
        <f t="shared" si="243"/>
        <v>Tin</v>
      </c>
      <c r="P3113" s="9" t="str">
        <f t="shared" si="244"/>
        <v>PET</v>
      </c>
      <c r="Q3113" s="9" t="str">
        <f t="shared" si="245"/>
        <v>6</v>
      </c>
      <c r="R31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13" s="14" t="str">
        <f>IF(ProjectsDB[[#This Row],[Item Type]]="Straight Plug-In",_xlfn.TEXTJOIN("-",TRUE,M3113&amp;"-"&amp;_xlfn.LET(_xlpm.txt,ProjectsDB[[#This Row],[Assembly]],_xlpm.pos,FIND("SP",_xlpm.txt),_xlpm.pre,LEFT(_xlpm.txt,_xlpm.pos-1),IF(RIGHT(_xlpm.pre,3)="123","3PL",IF(RIGHT(_xlpm.pre,2)="12","2PL",IF(RIGHT(_xlpm.pre,1)="1","1PL","3PL")))),N3113,O3113,P3113,Q3113&amp;"W",R3113),_xlfn.TEXTJOIN("-",TRUE,M3113,N3113,O3113,P3113,Q3113&amp;"W",R3113))</f>
        <v>Elbow Edge-CU-Tin-PET-6W-2</v>
      </c>
      <c r="T3113" s="14" t="str">
        <f>IF(COUNTIF(Cycletime[Element Desc.],ProjectsDB[[#This Row],[Element Desc.]])&gt;0,"Found","Not Found")</f>
        <v>Found</v>
      </c>
    </row>
    <row r="3114" spans="2:20" x14ac:dyDescent="0.25">
      <c r="B3114" s="8" t="s">
        <v>6446</v>
      </c>
      <c r="C3114" s="9" t="s">
        <v>6413</v>
      </c>
      <c r="D3114" s="9" t="s">
        <v>6414</v>
      </c>
      <c r="E3114" s="10">
        <v>1</v>
      </c>
      <c r="F3114" s="9" t="s">
        <v>6268</v>
      </c>
      <c r="G3114" s="9" t="s">
        <v>6415</v>
      </c>
      <c r="H3114" s="11"/>
      <c r="I3114" s="12">
        <v>505</v>
      </c>
      <c r="J3114" s="12">
        <v>505</v>
      </c>
      <c r="K3114" s="12"/>
      <c r="L3114" s="12">
        <f t="array" ref="L3114">IFERROR(LOOKUP(2^15,SEARCH({"40A","63A","80A","100A","125A","160A","200A","250A","400A","630A","800A","1000A","1250A","1600A","2000A","2500A","3200A","4000A","5000A","6300A"},UPPER(D3114)),{40,63,80,100,125,160,200,250,400,630,800,1000,1250,1600,2000,2500,3200,4000,5000,6300}),0)</f>
        <v>5000</v>
      </c>
      <c r="M3114" s="9" t="str">
        <f t="shared" si="241"/>
        <v>Elbow Edge</v>
      </c>
      <c r="N3114" s="9" t="str">
        <f t="shared" si="242"/>
        <v>CU</v>
      </c>
      <c r="O3114" s="13" t="str">
        <f t="shared" si="243"/>
        <v>Tin</v>
      </c>
      <c r="P3114" s="9" t="str">
        <f t="shared" si="244"/>
        <v>PET</v>
      </c>
      <c r="Q3114" s="9" t="str">
        <f t="shared" si="245"/>
        <v>6</v>
      </c>
      <c r="R31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14" s="14" t="str">
        <f>IF(ProjectsDB[[#This Row],[Item Type]]="Straight Plug-In",_xlfn.TEXTJOIN("-",TRUE,M3114&amp;"-"&amp;_xlfn.LET(_xlpm.txt,ProjectsDB[[#This Row],[Assembly]],_xlpm.pos,FIND("SP",_xlpm.txt),_xlpm.pre,LEFT(_xlpm.txt,_xlpm.pos-1),IF(RIGHT(_xlpm.pre,3)="123","3PL",IF(RIGHT(_xlpm.pre,2)="12","2PL",IF(RIGHT(_xlpm.pre,1)="1","1PL","3PL")))),N3114,O3114,P3114,Q3114&amp;"W",R3114),_xlfn.TEXTJOIN("-",TRUE,M3114,N3114,O3114,P3114,Q3114&amp;"W",R3114))</f>
        <v>Elbow Edge-CU-Tin-PET-6W-2</v>
      </c>
      <c r="T3114" s="14" t="str">
        <f>IF(COUNTIF(Cycletime[Element Desc.],ProjectsDB[[#This Row],[Element Desc.]])&gt;0,"Found","Not Found")</f>
        <v>Found</v>
      </c>
    </row>
    <row r="3115" spans="2:20" x14ac:dyDescent="0.25">
      <c r="B3115" s="8" t="s">
        <v>6447</v>
      </c>
      <c r="C3115" s="9" t="s">
        <v>6277</v>
      </c>
      <c r="D3115" s="9" t="s">
        <v>6278</v>
      </c>
      <c r="E3115" s="10">
        <v>7</v>
      </c>
      <c r="F3115" s="9" t="s">
        <v>6268</v>
      </c>
      <c r="G3115" s="9" t="s">
        <v>6415</v>
      </c>
      <c r="H3115" s="11"/>
      <c r="I3115" s="12"/>
      <c r="J3115" s="12"/>
      <c r="K3115" s="12"/>
      <c r="L3115" s="12">
        <f t="array" ref="L3115">IFERROR(LOOKUP(2^15,SEARCH({"40A","63A","80A","100A","125A","160A","200A","250A","400A","630A","800A","1000A","1250A","1600A","2000A","2500A","3200A","4000A","5000A","6300A"},UPPER(D3115)),{40,63,80,100,125,160,200,250,400,630,800,1000,1250,1600,2000,2500,3200,4000,5000,6300}),0)</f>
        <v>5000</v>
      </c>
      <c r="M3115" s="9" t="str">
        <f t="shared" si="241"/>
        <v>Joint Pack</v>
      </c>
      <c r="N3115" s="9" t="str">
        <f t="shared" si="242"/>
        <v>CU</v>
      </c>
      <c r="O3115" s="13" t="str">
        <f t="shared" si="243"/>
        <v>Tin</v>
      </c>
      <c r="P3115" s="9" t="str">
        <f t="shared" si="244"/>
        <v>None</v>
      </c>
      <c r="Q3115" s="9" t="str">
        <f t="shared" si="245"/>
        <v>6</v>
      </c>
      <c r="R31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15" s="14" t="str">
        <f>IF(ProjectsDB[[#This Row],[Item Type]]="Straight Plug-In",_xlfn.TEXTJOIN("-",TRUE,M3115&amp;"-"&amp;_xlfn.LET(_xlpm.txt,ProjectsDB[[#This Row],[Assembly]],_xlpm.pos,FIND("SP",_xlpm.txt),_xlpm.pre,LEFT(_xlpm.txt,_xlpm.pos-1),IF(RIGHT(_xlpm.pre,3)="123","3PL",IF(RIGHT(_xlpm.pre,2)="12","2PL",IF(RIGHT(_xlpm.pre,1)="1","1PL","3PL")))),N3115,O3115,P3115,Q3115&amp;"W",R3115),_xlfn.TEXTJOIN("-",TRUE,M3115,N3115,O3115,P3115,Q3115&amp;"W",R3115))</f>
        <v>Joint Pack-CU-Tin-None-6W-2</v>
      </c>
      <c r="T3115" s="14" t="str">
        <f>IF(COUNTIF(Cycletime[Element Desc.],ProjectsDB[[#This Row],[Element Desc.]])&gt;0,"Found","Not Found")</f>
        <v>Found</v>
      </c>
    </row>
    <row r="3116" spans="2:20" x14ac:dyDescent="0.25">
      <c r="B3116" s="8" t="s">
        <v>6448</v>
      </c>
      <c r="C3116" s="9" t="s">
        <v>6444</v>
      </c>
      <c r="D3116" s="9" t="s">
        <v>6445</v>
      </c>
      <c r="E3116" s="10">
        <v>2</v>
      </c>
      <c r="F3116" s="9" t="s">
        <v>6268</v>
      </c>
      <c r="G3116" s="9" t="s">
        <v>6415</v>
      </c>
      <c r="H3116" s="11"/>
      <c r="I3116" s="12">
        <v>505</v>
      </c>
      <c r="J3116" s="12">
        <v>505</v>
      </c>
      <c r="K3116" s="12"/>
      <c r="L3116" s="12">
        <f t="array" ref="L3116">IFERROR(LOOKUP(2^15,SEARCH({"40A","63A","80A","100A","125A","160A","200A","250A","400A","630A","800A","1000A","1250A","1600A","2000A","2500A","3200A","4000A","5000A","6300A"},UPPER(D3116)),{40,63,80,100,125,160,200,250,400,630,800,1000,1250,1600,2000,2500,3200,4000,5000,6300}),0)</f>
        <v>5000</v>
      </c>
      <c r="M3116" s="9" t="str">
        <f t="shared" si="241"/>
        <v>Elbow Edge</v>
      </c>
      <c r="N3116" s="9" t="str">
        <f t="shared" si="242"/>
        <v>CU</v>
      </c>
      <c r="O3116" s="13" t="str">
        <f t="shared" si="243"/>
        <v>Tin</v>
      </c>
      <c r="P3116" s="9" t="str">
        <f t="shared" si="244"/>
        <v>PET</v>
      </c>
      <c r="Q3116" s="9" t="str">
        <f t="shared" si="245"/>
        <v>6</v>
      </c>
      <c r="R31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16" s="14" t="str">
        <f>IF(ProjectsDB[[#This Row],[Item Type]]="Straight Plug-In",_xlfn.TEXTJOIN("-",TRUE,M3116&amp;"-"&amp;_xlfn.LET(_xlpm.txt,ProjectsDB[[#This Row],[Assembly]],_xlpm.pos,FIND("SP",_xlpm.txt),_xlpm.pre,LEFT(_xlpm.txt,_xlpm.pos-1),IF(RIGHT(_xlpm.pre,3)="123","3PL",IF(RIGHT(_xlpm.pre,2)="12","2PL",IF(RIGHT(_xlpm.pre,1)="1","1PL","3PL")))),N3116,O3116,P3116,Q3116&amp;"W",R3116),_xlfn.TEXTJOIN("-",TRUE,M3116,N3116,O3116,P3116,Q3116&amp;"W",R3116))</f>
        <v>Elbow Edge-CU-Tin-PET-6W-2</v>
      </c>
      <c r="T3116" s="14" t="str">
        <f>IF(COUNTIF(Cycletime[Element Desc.],ProjectsDB[[#This Row],[Element Desc.]])&gt;0,"Found","Not Found")</f>
        <v>Found</v>
      </c>
    </row>
    <row r="3117" spans="2:20" x14ac:dyDescent="0.25">
      <c r="B3117" s="8" t="s">
        <v>6449</v>
      </c>
      <c r="C3117" s="9" t="s">
        <v>6413</v>
      </c>
      <c r="D3117" s="9" t="s">
        <v>6414</v>
      </c>
      <c r="E3117" s="10">
        <v>1</v>
      </c>
      <c r="F3117" s="9" t="s">
        <v>6268</v>
      </c>
      <c r="G3117" s="9" t="s">
        <v>6415</v>
      </c>
      <c r="H3117" s="11"/>
      <c r="I3117" s="12">
        <v>505</v>
      </c>
      <c r="J3117" s="12">
        <v>505</v>
      </c>
      <c r="K3117" s="12"/>
      <c r="L3117" s="12">
        <f t="array" ref="L3117">IFERROR(LOOKUP(2^15,SEARCH({"40A","63A","80A","100A","125A","160A","200A","250A","400A","630A","800A","1000A","1250A","1600A","2000A","2500A","3200A","4000A","5000A","6300A"},UPPER(D3117)),{40,63,80,100,125,160,200,250,400,630,800,1000,1250,1600,2000,2500,3200,4000,5000,6300}),0)</f>
        <v>5000</v>
      </c>
      <c r="M3117" s="9" t="str">
        <f t="shared" si="241"/>
        <v>Elbow Edge</v>
      </c>
      <c r="N3117" s="9" t="str">
        <f t="shared" si="242"/>
        <v>CU</v>
      </c>
      <c r="O3117" s="13" t="str">
        <f t="shared" si="243"/>
        <v>Tin</v>
      </c>
      <c r="P3117" s="9" t="str">
        <f t="shared" si="244"/>
        <v>PET</v>
      </c>
      <c r="Q3117" s="9" t="str">
        <f t="shared" si="245"/>
        <v>6</v>
      </c>
      <c r="R31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17" s="14" t="str">
        <f>IF(ProjectsDB[[#This Row],[Item Type]]="Straight Plug-In",_xlfn.TEXTJOIN("-",TRUE,M3117&amp;"-"&amp;_xlfn.LET(_xlpm.txt,ProjectsDB[[#This Row],[Assembly]],_xlpm.pos,FIND("SP",_xlpm.txt),_xlpm.pre,LEFT(_xlpm.txt,_xlpm.pos-1),IF(RIGHT(_xlpm.pre,3)="123","3PL",IF(RIGHT(_xlpm.pre,2)="12","2PL",IF(RIGHT(_xlpm.pre,1)="1","1PL","3PL")))),N3117,O3117,P3117,Q3117&amp;"W",R3117),_xlfn.TEXTJOIN("-",TRUE,M3117,N3117,O3117,P3117,Q3117&amp;"W",R3117))</f>
        <v>Elbow Edge-CU-Tin-PET-6W-2</v>
      </c>
      <c r="T3117" s="14" t="str">
        <f>IF(COUNTIF(Cycletime[Element Desc.],ProjectsDB[[#This Row],[Element Desc.]])&gt;0,"Found","Not Found")</f>
        <v>Found</v>
      </c>
    </row>
    <row r="3118" spans="2:20" x14ac:dyDescent="0.25">
      <c r="B3118" s="8" t="s">
        <v>6450</v>
      </c>
      <c r="C3118" s="9" t="s">
        <v>6451</v>
      </c>
      <c r="D3118" s="9" t="s">
        <v>6452</v>
      </c>
      <c r="E3118" s="10">
        <v>1</v>
      </c>
      <c r="F3118" s="9" t="s">
        <v>6268</v>
      </c>
      <c r="G3118" s="9" t="s">
        <v>6415</v>
      </c>
      <c r="H3118" s="11"/>
      <c r="I3118" s="12">
        <v>300</v>
      </c>
      <c r="J3118" s="12">
        <v>465</v>
      </c>
      <c r="K3118" s="12"/>
      <c r="L3118" s="12">
        <f t="array" ref="L3118">IFERROR(LOOKUP(2^15,SEARCH({"40A","63A","80A","100A","125A","160A","200A","250A","400A","630A","800A","1000A","1250A","1600A","2000A","2500A","3200A","4000A","5000A","6300A"},UPPER(D3118)),{40,63,80,100,125,160,200,250,400,630,800,1000,1250,1600,2000,2500,3200,4000,5000,6300}),0)</f>
        <v>5000</v>
      </c>
      <c r="M3118" s="9" t="str">
        <f t="shared" si="241"/>
        <v>Elbow Flat</v>
      </c>
      <c r="N3118" s="9" t="str">
        <f t="shared" si="242"/>
        <v>CU</v>
      </c>
      <c r="O3118" s="13" t="str">
        <f t="shared" si="243"/>
        <v>Tin</v>
      </c>
      <c r="P3118" s="9" t="str">
        <f t="shared" si="244"/>
        <v>PET</v>
      </c>
      <c r="Q3118" s="9" t="str">
        <f t="shared" si="245"/>
        <v>6</v>
      </c>
      <c r="R31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18" s="14" t="str">
        <f>IF(ProjectsDB[[#This Row],[Item Type]]="Straight Plug-In",_xlfn.TEXTJOIN("-",TRUE,M3118&amp;"-"&amp;_xlfn.LET(_xlpm.txt,ProjectsDB[[#This Row],[Assembly]],_xlpm.pos,FIND("SP",_xlpm.txt),_xlpm.pre,LEFT(_xlpm.txt,_xlpm.pos-1),IF(RIGHT(_xlpm.pre,3)="123","3PL",IF(RIGHT(_xlpm.pre,2)="12","2PL",IF(RIGHT(_xlpm.pre,1)="1","1PL","3PL")))),N3118,O3118,P3118,Q3118&amp;"W",R3118),_xlfn.TEXTJOIN("-",TRUE,M3118,N3118,O3118,P3118,Q3118&amp;"W",R3118))</f>
        <v>Elbow Flat-CU-Tin-PET-6W-2</v>
      </c>
      <c r="T3118" s="14" t="str">
        <f>IF(COUNTIF(Cycletime[Element Desc.],ProjectsDB[[#This Row],[Element Desc.]])&gt;0,"Found","Not Found")</f>
        <v>Found</v>
      </c>
    </row>
    <row r="3119" spans="2:20" x14ac:dyDescent="0.25">
      <c r="B3119" s="8" t="s">
        <v>6453</v>
      </c>
      <c r="C3119" s="9" t="s">
        <v>6454</v>
      </c>
      <c r="D3119" s="9" t="s">
        <v>6455</v>
      </c>
      <c r="E3119" s="10">
        <v>1</v>
      </c>
      <c r="F3119" s="9" t="s">
        <v>6268</v>
      </c>
      <c r="G3119" s="9" t="s">
        <v>6415</v>
      </c>
      <c r="H3119" s="11"/>
      <c r="I3119" s="12">
        <v>300</v>
      </c>
      <c r="J3119" s="12">
        <v>555</v>
      </c>
      <c r="K3119" s="12"/>
      <c r="L3119" s="12">
        <f t="array" ref="L3119">IFERROR(LOOKUP(2^15,SEARCH({"40A","63A","80A","100A","125A","160A","200A","250A","400A","630A","800A","1000A","1250A","1600A","2000A","2500A","3200A","4000A","5000A","6300A"},UPPER(D3119)),{40,63,80,100,125,160,200,250,400,630,800,1000,1250,1600,2000,2500,3200,4000,5000,6300}),0)</f>
        <v>5000</v>
      </c>
      <c r="M3119" s="9" t="str">
        <f t="shared" si="241"/>
        <v>Elbow Flat</v>
      </c>
      <c r="N3119" s="9" t="str">
        <f t="shared" si="242"/>
        <v>CU</v>
      </c>
      <c r="O3119" s="13" t="str">
        <f t="shared" si="243"/>
        <v>Tin</v>
      </c>
      <c r="P3119" s="9" t="str">
        <f t="shared" si="244"/>
        <v>PET</v>
      </c>
      <c r="Q3119" s="9" t="str">
        <f t="shared" si="245"/>
        <v>6</v>
      </c>
      <c r="R31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19" s="14" t="str">
        <f>IF(ProjectsDB[[#This Row],[Item Type]]="Straight Plug-In",_xlfn.TEXTJOIN("-",TRUE,M3119&amp;"-"&amp;_xlfn.LET(_xlpm.txt,ProjectsDB[[#This Row],[Assembly]],_xlpm.pos,FIND("SP",_xlpm.txt),_xlpm.pre,LEFT(_xlpm.txt,_xlpm.pos-1),IF(RIGHT(_xlpm.pre,3)="123","3PL",IF(RIGHT(_xlpm.pre,2)="12","2PL",IF(RIGHT(_xlpm.pre,1)="1","1PL","3PL")))),N3119,O3119,P3119,Q3119&amp;"W",R3119),_xlfn.TEXTJOIN("-",TRUE,M3119,N3119,O3119,P3119,Q3119&amp;"W",R3119))</f>
        <v>Elbow Flat-CU-Tin-PET-6W-2</v>
      </c>
      <c r="T3119" s="14" t="str">
        <f>IF(COUNTIF(Cycletime[Element Desc.],ProjectsDB[[#This Row],[Element Desc.]])&gt;0,"Found","Not Found")</f>
        <v>Found</v>
      </c>
    </row>
    <row r="3120" spans="2:20" x14ac:dyDescent="0.25">
      <c r="B3120" s="8" t="s">
        <v>6456</v>
      </c>
      <c r="C3120" s="9" t="s">
        <v>6437</v>
      </c>
      <c r="D3120" s="9" t="s">
        <v>6438</v>
      </c>
      <c r="E3120" s="10">
        <v>1</v>
      </c>
      <c r="F3120" s="9" t="s">
        <v>6268</v>
      </c>
      <c r="G3120" s="9" t="s">
        <v>6415</v>
      </c>
      <c r="H3120" s="11"/>
      <c r="I3120" s="12"/>
      <c r="J3120" s="12"/>
      <c r="K3120" s="12"/>
      <c r="L3120" s="12">
        <f t="array" ref="L3120">IFERROR(LOOKUP(2^15,SEARCH({"40A","63A","80A","100A","125A","160A","200A","250A","400A","630A","800A","1000A","1250A","1600A","2000A","2500A","3200A","4000A","5000A","6300A"},UPPER(D3120)),{40,63,80,100,125,160,200,250,400,630,800,1000,1250,1600,2000,2500,3200,4000,5000,6300}),0)</f>
        <v>5000</v>
      </c>
      <c r="M3120" s="9" t="str">
        <f t="shared" si="241"/>
        <v>Cable Box</v>
      </c>
      <c r="N3120" s="9" t="str">
        <f t="shared" si="242"/>
        <v>CU</v>
      </c>
      <c r="O3120" s="13" t="str">
        <f t="shared" si="243"/>
        <v>Tin</v>
      </c>
      <c r="P3120" s="9" t="str">
        <f t="shared" si="244"/>
        <v>PET</v>
      </c>
      <c r="Q3120" s="9" t="str">
        <f t="shared" si="245"/>
        <v>6</v>
      </c>
      <c r="R31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20" s="14" t="str">
        <f>IF(ProjectsDB[[#This Row],[Item Type]]="Straight Plug-In",_xlfn.TEXTJOIN("-",TRUE,M3120&amp;"-"&amp;_xlfn.LET(_xlpm.txt,ProjectsDB[[#This Row],[Assembly]],_xlpm.pos,FIND("SP",_xlpm.txt),_xlpm.pre,LEFT(_xlpm.txt,_xlpm.pos-1),IF(RIGHT(_xlpm.pre,3)="123","3PL",IF(RIGHT(_xlpm.pre,2)="12","2PL",IF(RIGHT(_xlpm.pre,1)="1","1PL","3PL")))),N3120,O3120,P3120,Q3120&amp;"W",R3120),_xlfn.TEXTJOIN("-",TRUE,M3120,N3120,O3120,P3120,Q3120&amp;"W",R3120))</f>
        <v>Cable Box-CU-Tin-PET-6W-2</v>
      </c>
      <c r="T3120" s="14" t="str">
        <f>IF(COUNTIF(Cycletime[Element Desc.],ProjectsDB[[#This Row],[Element Desc.]])&gt;0,"Found","Not Found")</f>
        <v>Found</v>
      </c>
    </row>
    <row r="3121" spans="2:20" x14ac:dyDescent="0.25">
      <c r="B3121" s="8" t="s">
        <v>6457</v>
      </c>
      <c r="C3121" s="9" t="s">
        <v>6458</v>
      </c>
      <c r="D3121" s="9" t="s">
        <v>6459</v>
      </c>
      <c r="E3121" s="10">
        <v>1</v>
      </c>
      <c r="F3121" s="9" t="s">
        <v>6268</v>
      </c>
      <c r="G3121" s="9" t="s">
        <v>6415</v>
      </c>
      <c r="H3121" s="11"/>
      <c r="I3121" s="12">
        <v>440</v>
      </c>
      <c r="J3121" s="12">
        <v>300</v>
      </c>
      <c r="K3121" s="12"/>
      <c r="L3121" s="12">
        <f t="array" ref="L3121">IFERROR(LOOKUP(2^15,SEARCH({"40A","63A","80A","100A","125A","160A","200A","250A","400A","630A","800A","1000A","1250A","1600A","2000A","2500A","3200A","4000A","5000A","6300A"},UPPER(D3121)),{40,63,80,100,125,160,200,250,400,630,800,1000,1250,1600,2000,2500,3200,4000,5000,6300}),0)</f>
        <v>5000</v>
      </c>
      <c r="M3121" s="9" t="str">
        <f t="shared" si="241"/>
        <v>Elbow Flat</v>
      </c>
      <c r="N3121" s="9" t="str">
        <f t="shared" si="242"/>
        <v>CU</v>
      </c>
      <c r="O3121" s="13" t="str">
        <f t="shared" si="243"/>
        <v>Tin</v>
      </c>
      <c r="P3121" s="9" t="str">
        <f t="shared" si="244"/>
        <v>PET</v>
      </c>
      <c r="Q3121" s="9" t="str">
        <f t="shared" si="245"/>
        <v>6</v>
      </c>
      <c r="R31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21" s="14" t="str">
        <f>IF(ProjectsDB[[#This Row],[Item Type]]="Straight Plug-In",_xlfn.TEXTJOIN("-",TRUE,M3121&amp;"-"&amp;_xlfn.LET(_xlpm.txt,ProjectsDB[[#This Row],[Assembly]],_xlpm.pos,FIND("SP",_xlpm.txt),_xlpm.pre,LEFT(_xlpm.txt,_xlpm.pos-1),IF(RIGHT(_xlpm.pre,3)="123","3PL",IF(RIGHT(_xlpm.pre,2)="12","2PL",IF(RIGHT(_xlpm.pre,1)="1","1PL","3PL")))),N3121,O3121,P3121,Q3121&amp;"W",R3121),_xlfn.TEXTJOIN("-",TRUE,M3121,N3121,O3121,P3121,Q3121&amp;"W",R3121))</f>
        <v>Elbow Flat-CU-Tin-PET-6W-2</v>
      </c>
      <c r="T3121" s="14" t="str">
        <f>IF(COUNTIF(Cycletime[Element Desc.],ProjectsDB[[#This Row],[Element Desc.]])&gt;0,"Found","Not Found")</f>
        <v>Found</v>
      </c>
    </row>
    <row r="3122" spans="2:20" x14ac:dyDescent="0.25">
      <c r="B3122" s="8" t="s">
        <v>6460</v>
      </c>
      <c r="C3122" s="9" t="s">
        <v>6461</v>
      </c>
      <c r="D3122" s="9" t="s">
        <v>6462</v>
      </c>
      <c r="E3122" s="10">
        <v>1</v>
      </c>
      <c r="F3122" s="9" t="s">
        <v>6268</v>
      </c>
      <c r="G3122" s="9" t="s">
        <v>6415</v>
      </c>
      <c r="H3122" s="11"/>
      <c r="I3122" s="12">
        <v>300</v>
      </c>
      <c r="J3122" s="12">
        <v>280</v>
      </c>
      <c r="K3122" s="12">
        <v>300</v>
      </c>
      <c r="L3122" s="12">
        <f t="array" ref="L3122">IFERROR(LOOKUP(2^15,SEARCH({"40A","63A","80A","100A","125A","160A","200A","250A","400A","630A","800A","1000A","1250A","1600A","2000A","2500A","3200A","4000A","5000A","6300A"},UPPER(D3122)),{40,63,80,100,125,160,200,250,400,630,800,1000,1250,1600,2000,2500,3200,4000,5000,6300}),0)</f>
        <v>1600</v>
      </c>
      <c r="M3122" s="9" t="str">
        <f t="shared" si="241"/>
        <v>Z-Unit Flat</v>
      </c>
      <c r="N3122" s="9" t="str">
        <f t="shared" si="242"/>
        <v>CU</v>
      </c>
      <c r="O3122" s="13" t="str">
        <f t="shared" si="243"/>
        <v>Tin</v>
      </c>
      <c r="P3122" s="9" t="str">
        <f t="shared" si="244"/>
        <v>PET</v>
      </c>
      <c r="Q3122" s="9" t="str">
        <f t="shared" si="245"/>
        <v>6</v>
      </c>
      <c r="R31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22" s="14" t="str">
        <f>IF(ProjectsDB[[#This Row],[Item Type]]="Straight Plug-In",_xlfn.TEXTJOIN("-",TRUE,M3122&amp;"-"&amp;_xlfn.LET(_xlpm.txt,ProjectsDB[[#This Row],[Assembly]],_xlpm.pos,FIND("SP",_xlpm.txt),_xlpm.pre,LEFT(_xlpm.txt,_xlpm.pos-1),IF(RIGHT(_xlpm.pre,3)="123","3PL",IF(RIGHT(_xlpm.pre,2)="12","2PL",IF(RIGHT(_xlpm.pre,1)="1","1PL","3PL")))),N3122,O3122,P3122,Q3122&amp;"W",R3122),_xlfn.TEXTJOIN("-",TRUE,M3122,N3122,O3122,P3122,Q3122&amp;"W",R3122))</f>
        <v>Z-Unit Flat-CU-Tin-PET-6W-1</v>
      </c>
      <c r="T3122" s="14" t="str">
        <f>IF(COUNTIF(Cycletime[Element Desc.],ProjectsDB[[#This Row],[Element Desc.]])&gt;0,"Found","Not Found")</f>
        <v>Found</v>
      </c>
    </row>
    <row r="3123" spans="2:20" x14ac:dyDescent="0.25">
      <c r="B3123" s="8" t="s">
        <v>6463</v>
      </c>
      <c r="C3123" s="9" t="s">
        <v>6464</v>
      </c>
      <c r="D3123" s="9" t="s">
        <v>6465</v>
      </c>
      <c r="E3123" s="10">
        <v>1</v>
      </c>
      <c r="F3123" s="9" t="s">
        <v>6268</v>
      </c>
      <c r="G3123" s="9" t="s">
        <v>6415</v>
      </c>
      <c r="H3123" s="11"/>
      <c r="I3123" s="12">
        <v>950</v>
      </c>
      <c r="J3123" s="12"/>
      <c r="K3123" s="12"/>
      <c r="L3123" s="12">
        <f t="array" ref="L3123">IFERROR(LOOKUP(2^15,SEARCH({"40A","63A","80A","100A","125A","160A","200A","250A","400A","630A","800A","1000A","1250A","1600A","2000A","2500A","3200A","4000A","5000A","6300A"},UPPER(D3123)),{40,63,80,100,125,160,200,250,400,630,800,1000,1250,1600,2000,2500,3200,4000,5000,6300}),0)</f>
        <v>1600</v>
      </c>
      <c r="M3123" s="9" t="str">
        <f t="shared" si="241"/>
        <v>Straight Feeder</v>
      </c>
      <c r="N3123" s="9" t="str">
        <f t="shared" si="242"/>
        <v>CU</v>
      </c>
      <c r="O3123" s="13" t="str">
        <f t="shared" si="243"/>
        <v>Tin</v>
      </c>
      <c r="P3123" s="9" t="str">
        <f t="shared" si="244"/>
        <v>PET</v>
      </c>
      <c r="Q3123" s="9" t="str">
        <f t="shared" si="245"/>
        <v>6</v>
      </c>
      <c r="R31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23" s="14" t="str">
        <f>IF(ProjectsDB[[#This Row],[Item Type]]="Straight Plug-In",_xlfn.TEXTJOIN("-",TRUE,M3123&amp;"-"&amp;_xlfn.LET(_xlpm.txt,ProjectsDB[[#This Row],[Assembly]],_xlpm.pos,FIND("SP",_xlpm.txt),_xlpm.pre,LEFT(_xlpm.txt,_xlpm.pos-1),IF(RIGHT(_xlpm.pre,3)="123","3PL",IF(RIGHT(_xlpm.pre,2)="12","2PL",IF(RIGHT(_xlpm.pre,1)="1","1PL","3PL")))),N3123,O3123,P3123,Q3123&amp;"W",R3123),_xlfn.TEXTJOIN("-",TRUE,M3123,N3123,O3123,P3123,Q3123&amp;"W",R3123))</f>
        <v>Straight Feeder-CU-Tin-PET-6W-1</v>
      </c>
      <c r="T3123" s="14" t="str">
        <f>IF(COUNTIF(Cycletime[Element Desc.],ProjectsDB[[#This Row],[Element Desc.]])&gt;0,"Found","Not Found")</f>
        <v>Found</v>
      </c>
    </row>
    <row r="3124" spans="2:20" x14ac:dyDescent="0.25">
      <c r="B3124" s="8" t="s">
        <v>6466</v>
      </c>
      <c r="C3124" s="9" t="s">
        <v>6467</v>
      </c>
      <c r="D3124" s="9" t="s">
        <v>6468</v>
      </c>
      <c r="E3124" s="10">
        <v>1</v>
      </c>
      <c r="F3124" s="9" t="s">
        <v>6268</v>
      </c>
      <c r="G3124" s="9" t="s">
        <v>6415</v>
      </c>
      <c r="H3124" s="11"/>
      <c r="I3124" s="12">
        <v>1370</v>
      </c>
      <c r="J3124" s="12"/>
      <c r="K3124" s="12"/>
      <c r="L3124" s="12">
        <f t="array" ref="L3124">IFERROR(LOOKUP(2^15,SEARCH({"40A","63A","80A","100A","125A","160A","200A","250A","400A","630A","800A","1000A","1250A","1600A","2000A","2500A","3200A","4000A","5000A","6300A"},UPPER(D3124)),{40,63,80,100,125,160,200,250,400,630,800,1000,1250,1600,2000,2500,3200,4000,5000,6300}),0)</f>
        <v>1600</v>
      </c>
      <c r="M3124" s="9" t="str">
        <f t="shared" si="241"/>
        <v>Straight Feeder</v>
      </c>
      <c r="N3124" s="9" t="str">
        <f t="shared" si="242"/>
        <v>CU</v>
      </c>
      <c r="O3124" s="13" t="str">
        <f t="shared" si="243"/>
        <v>Tin</v>
      </c>
      <c r="P3124" s="9" t="str">
        <f t="shared" si="244"/>
        <v>PET</v>
      </c>
      <c r="Q3124" s="9" t="str">
        <f t="shared" si="245"/>
        <v>6</v>
      </c>
      <c r="R31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24" s="14" t="str">
        <f>IF(ProjectsDB[[#This Row],[Item Type]]="Straight Plug-In",_xlfn.TEXTJOIN("-",TRUE,M3124&amp;"-"&amp;_xlfn.LET(_xlpm.txt,ProjectsDB[[#This Row],[Assembly]],_xlpm.pos,FIND("SP",_xlpm.txt),_xlpm.pre,LEFT(_xlpm.txt,_xlpm.pos-1),IF(RIGHT(_xlpm.pre,3)="123","3PL",IF(RIGHT(_xlpm.pre,2)="12","2PL",IF(RIGHT(_xlpm.pre,1)="1","1PL","3PL")))),N3124,O3124,P3124,Q3124&amp;"W",R3124),_xlfn.TEXTJOIN("-",TRUE,M3124,N3124,O3124,P3124,Q3124&amp;"W",R3124))</f>
        <v>Straight Feeder-CU-Tin-PET-6W-1</v>
      </c>
      <c r="T3124" s="14" t="str">
        <f>IF(COUNTIF(Cycletime[Element Desc.],ProjectsDB[[#This Row],[Element Desc.]])&gt;0,"Found","Not Found")</f>
        <v>Found</v>
      </c>
    </row>
    <row r="3125" spans="2:20" x14ac:dyDescent="0.25">
      <c r="B3125" s="8" t="s">
        <v>6469</v>
      </c>
      <c r="C3125" s="9" t="s">
        <v>6347</v>
      </c>
      <c r="D3125" s="9" t="s">
        <v>6348</v>
      </c>
      <c r="E3125" s="10">
        <v>3</v>
      </c>
      <c r="F3125" s="9" t="s">
        <v>6268</v>
      </c>
      <c r="G3125" s="9" t="s">
        <v>6415</v>
      </c>
      <c r="H3125" s="11"/>
      <c r="I3125" s="12"/>
      <c r="J3125" s="12"/>
      <c r="K3125" s="12"/>
      <c r="L3125" s="12">
        <f t="array" ref="L3125">IFERROR(LOOKUP(2^15,SEARCH({"40A","63A","80A","100A","125A","160A","200A","250A","400A","630A","800A","1000A","1250A","1600A","2000A","2500A","3200A","4000A","5000A","6300A"},UPPER(D3125)),{40,63,80,100,125,160,200,250,400,630,800,1000,1250,1600,2000,2500,3200,4000,5000,6300}),0)</f>
        <v>1600</v>
      </c>
      <c r="M3125" s="9" t="str">
        <f t="shared" si="241"/>
        <v>Joint Pack</v>
      </c>
      <c r="N3125" s="9" t="str">
        <f t="shared" si="242"/>
        <v>CU</v>
      </c>
      <c r="O3125" s="13" t="str">
        <f t="shared" si="243"/>
        <v>Tin</v>
      </c>
      <c r="P3125" s="9" t="str">
        <f t="shared" si="244"/>
        <v>None</v>
      </c>
      <c r="Q3125" s="9" t="str">
        <f t="shared" si="245"/>
        <v>6</v>
      </c>
      <c r="R31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25" s="14" t="str">
        <f>IF(ProjectsDB[[#This Row],[Item Type]]="Straight Plug-In",_xlfn.TEXTJOIN("-",TRUE,M3125&amp;"-"&amp;_xlfn.LET(_xlpm.txt,ProjectsDB[[#This Row],[Assembly]],_xlpm.pos,FIND("SP",_xlpm.txt),_xlpm.pre,LEFT(_xlpm.txt,_xlpm.pos-1),IF(RIGHT(_xlpm.pre,3)="123","3PL",IF(RIGHT(_xlpm.pre,2)="12","2PL",IF(RIGHT(_xlpm.pre,1)="1","1PL","3PL")))),N3125,O3125,P3125,Q3125&amp;"W",R3125),_xlfn.TEXTJOIN("-",TRUE,M3125,N3125,O3125,P3125,Q3125&amp;"W",R3125))</f>
        <v>Joint Pack-CU-Tin-None-6W-1</v>
      </c>
      <c r="T3125" s="14" t="str">
        <f>IF(COUNTIF(Cycletime[Element Desc.],ProjectsDB[[#This Row],[Element Desc.]])&gt;0,"Found","Not Found")</f>
        <v>Found</v>
      </c>
    </row>
    <row r="3126" spans="2:20" x14ac:dyDescent="0.25">
      <c r="B3126" s="8" t="s">
        <v>6470</v>
      </c>
      <c r="C3126" s="9" t="s">
        <v>6280</v>
      </c>
      <c r="D3126" s="9" t="s">
        <v>6281</v>
      </c>
      <c r="E3126" s="10">
        <v>1</v>
      </c>
      <c r="F3126" s="9" t="s">
        <v>6268</v>
      </c>
      <c r="G3126" s="9" t="s">
        <v>6471</v>
      </c>
      <c r="H3126" s="11"/>
      <c r="I3126" s="12">
        <v>400</v>
      </c>
      <c r="J3126" s="12"/>
      <c r="K3126" s="12"/>
      <c r="L3126" s="12">
        <f t="array" ref="L3126">IFERROR(LOOKUP(2^15,SEARCH({"40A","63A","80A","100A","125A","160A","200A","250A","400A","630A","800A","1000A","1250A","1600A","2000A","2500A","3200A","4000A","5000A","6300A"},UPPER(D3126)),{40,63,80,100,125,160,200,250,400,630,800,1000,1250,1600,2000,2500,3200,4000,5000,6300}),0)</f>
        <v>5000</v>
      </c>
      <c r="M3126" s="9" t="str">
        <f t="shared" si="241"/>
        <v>Straight Feeder</v>
      </c>
      <c r="N3126" s="9" t="str">
        <f t="shared" si="242"/>
        <v>CU</v>
      </c>
      <c r="O3126" s="13" t="str">
        <f t="shared" si="243"/>
        <v>Tin</v>
      </c>
      <c r="P3126" s="9" t="str">
        <f t="shared" si="244"/>
        <v>PET</v>
      </c>
      <c r="Q3126" s="9" t="str">
        <f t="shared" si="245"/>
        <v>6</v>
      </c>
      <c r="R31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26" s="14" t="str">
        <f>IF(ProjectsDB[[#This Row],[Item Type]]="Straight Plug-In",_xlfn.TEXTJOIN("-",TRUE,M3126&amp;"-"&amp;_xlfn.LET(_xlpm.txt,ProjectsDB[[#This Row],[Assembly]],_xlpm.pos,FIND("SP",_xlpm.txt),_xlpm.pre,LEFT(_xlpm.txt,_xlpm.pos-1),IF(RIGHT(_xlpm.pre,3)="123","3PL",IF(RIGHT(_xlpm.pre,2)="12","2PL",IF(RIGHT(_xlpm.pre,1)="1","1PL","3PL")))),N3126,O3126,P3126,Q3126&amp;"W",R3126),_xlfn.TEXTJOIN("-",TRUE,M3126,N3126,O3126,P3126,Q3126&amp;"W",R3126))</f>
        <v>Straight Feeder-CU-Tin-PET-6W-2</v>
      </c>
      <c r="T3126" s="14" t="str">
        <f>IF(COUNTIF(Cycletime[Element Desc.],ProjectsDB[[#This Row],[Element Desc.]])&gt;0,"Found","Not Found")</f>
        <v>Found</v>
      </c>
    </row>
    <row r="3127" spans="2:20" x14ac:dyDescent="0.25">
      <c r="B3127" s="8" t="s">
        <v>6472</v>
      </c>
      <c r="C3127" s="9" t="s">
        <v>6277</v>
      </c>
      <c r="D3127" s="9" t="s">
        <v>6278</v>
      </c>
      <c r="E3127" s="10">
        <v>1</v>
      </c>
      <c r="F3127" s="9" t="s">
        <v>6268</v>
      </c>
      <c r="G3127" s="9" t="s">
        <v>6471</v>
      </c>
      <c r="H3127" s="11"/>
      <c r="I3127" s="12"/>
      <c r="J3127" s="12"/>
      <c r="K3127" s="12"/>
      <c r="L3127" s="12">
        <f t="array" ref="L3127">IFERROR(LOOKUP(2^15,SEARCH({"40A","63A","80A","100A","125A","160A","200A","250A","400A","630A","800A","1000A","1250A","1600A","2000A","2500A","3200A","4000A","5000A","6300A"},UPPER(D3127)),{40,63,80,100,125,160,200,250,400,630,800,1000,1250,1600,2000,2500,3200,4000,5000,6300}),0)</f>
        <v>5000</v>
      </c>
      <c r="M3127" s="9" t="str">
        <f t="shared" si="241"/>
        <v>Joint Pack</v>
      </c>
      <c r="N3127" s="9" t="str">
        <f t="shared" si="242"/>
        <v>CU</v>
      </c>
      <c r="O3127" s="13" t="str">
        <f t="shared" si="243"/>
        <v>Tin</v>
      </c>
      <c r="P3127" s="9" t="str">
        <f t="shared" si="244"/>
        <v>None</v>
      </c>
      <c r="Q3127" s="9" t="str">
        <f t="shared" si="245"/>
        <v>6</v>
      </c>
      <c r="R31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27" s="14" t="str">
        <f>IF(ProjectsDB[[#This Row],[Item Type]]="Straight Plug-In",_xlfn.TEXTJOIN("-",TRUE,M3127&amp;"-"&amp;_xlfn.LET(_xlpm.txt,ProjectsDB[[#This Row],[Assembly]],_xlpm.pos,FIND("SP",_xlpm.txt),_xlpm.pre,LEFT(_xlpm.txt,_xlpm.pos-1),IF(RIGHT(_xlpm.pre,3)="123","3PL",IF(RIGHT(_xlpm.pre,2)="12","2PL",IF(RIGHT(_xlpm.pre,1)="1","1PL","3PL")))),N3127,O3127,P3127,Q3127&amp;"W",R3127),_xlfn.TEXTJOIN("-",TRUE,M3127,N3127,O3127,P3127,Q3127&amp;"W",R3127))</f>
        <v>Joint Pack-CU-Tin-None-6W-2</v>
      </c>
      <c r="T3127" s="14" t="str">
        <f>IF(COUNTIF(Cycletime[Element Desc.],ProjectsDB[[#This Row],[Element Desc.]])&gt;0,"Found","Not Found")</f>
        <v>Found</v>
      </c>
    </row>
    <row r="3128" spans="2:20" x14ac:dyDescent="0.25">
      <c r="B3128" s="8" t="s">
        <v>6473</v>
      </c>
      <c r="C3128" s="9" t="s">
        <v>6413</v>
      </c>
      <c r="D3128" s="9" t="s">
        <v>6414</v>
      </c>
      <c r="E3128" s="10">
        <v>1</v>
      </c>
      <c r="F3128" s="9" t="s">
        <v>6268</v>
      </c>
      <c r="G3128" s="9" t="s">
        <v>6471</v>
      </c>
      <c r="H3128" s="11"/>
      <c r="I3128" s="12">
        <v>505</v>
      </c>
      <c r="J3128" s="12">
        <v>505</v>
      </c>
      <c r="K3128" s="12"/>
      <c r="L3128" s="12">
        <f t="array" ref="L3128">IFERROR(LOOKUP(2^15,SEARCH({"40A","63A","80A","100A","125A","160A","200A","250A","400A","630A","800A","1000A","1250A","1600A","2000A","2500A","3200A","4000A","5000A","6300A"},UPPER(D3128)),{40,63,80,100,125,160,200,250,400,630,800,1000,1250,1600,2000,2500,3200,4000,5000,6300}),0)</f>
        <v>5000</v>
      </c>
      <c r="M3128" s="9" t="str">
        <f t="shared" si="241"/>
        <v>Elbow Edge</v>
      </c>
      <c r="N3128" s="9" t="str">
        <f t="shared" si="242"/>
        <v>CU</v>
      </c>
      <c r="O3128" s="13" t="str">
        <f t="shared" si="243"/>
        <v>Tin</v>
      </c>
      <c r="P3128" s="9" t="str">
        <f t="shared" si="244"/>
        <v>PET</v>
      </c>
      <c r="Q3128" s="9" t="str">
        <f t="shared" si="245"/>
        <v>6</v>
      </c>
      <c r="R31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28" s="14" t="str">
        <f>IF(ProjectsDB[[#This Row],[Item Type]]="Straight Plug-In",_xlfn.TEXTJOIN("-",TRUE,M3128&amp;"-"&amp;_xlfn.LET(_xlpm.txt,ProjectsDB[[#This Row],[Assembly]],_xlpm.pos,FIND("SP",_xlpm.txt),_xlpm.pre,LEFT(_xlpm.txt,_xlpm.pos-1),IF(RIGHT(_xlpm.pre,3)="123","3PL",IF(RIGHT(_xlpm.pre,2)="12","2PL",IF(RIGHT(_xlpm.pre,1)="1","1PL","3PL")))),N3128,O3128,P3128,Q3128&amp;"W",R3128),_xlfn.TEXTJOIN("-",TRUE,M3128,N3128,O3128,P3128,Q3128&amp;"W",R3128))</f>
        <v>Elbow Edge-CU-Tin-PET-6W-2</v>
      </c>
      <c r="T3128" s="14" t="str">
        <f>IF(COUNTIF(Cycletime[Element Desc.],ProjectsDB[[#This Row],[Element Desc.]])&gt;0,"Found","Not Found")</f>
        <v>Found</v>
      </c>
    </row>
    <row r="3129" spans="2:20" x14ac:dyDescent="0.25">
      <c r="B3129" s="8" t="s">
        <v>6474</v>
      </c>
      <c r="C3129" s="9" t="s">
        <v>6475</v>
      </c>
      <c r="D3129" s="9" t="s">
        <v>6476</v>
      </c>
      <c r="E3129" s="10">
        <v>1</v>
      </c>
      <c r="F3129" s="9" t="s">
        <v>6268</v>
      </c>
      <c r="G3129" s="9" t="s">
        <v>6471</v>
      </c>
      <c r="H3129" s="11"/>
      <c r="I3129" s="12">
        <v>925</v>
      </c>
      <c r="J3129" s="12"/>
      <c r="K3129" s="12"/>
      <c r="L3129" s="12">
        <f t="array" ref="L3129">IFERROR(LOOKUP(2^15,SEARCH({"40A","63A","80A","100A","125A","160A","200A","250A","400A","630A","800A","1000A","1250A","1600A","2000A","2500A","3200A","4000A","5000A","6300A"},UPPER(D3129)),{40,63,80,100,125,160,200,250,400,630,800,1000,1250,1600,2000,2500,3200,4000,5000,6300}),0)</f>
        <v>5000</v>
      </c>
      <c r="M3129" s="9" t="str">
        <f t="shared" si="241"/>
        <v>Straight Feeder</v>
      </c>
      <c r="N3129" s="9" t="str">
        <f t="shared" si="242"/>
        <v>CU</v>
      </c>
      <c r="O3129" s="13" t="str">
        <f t="shared" si="243"/>
        <v>Tin</v>
      </c>
      <c r="P3129" s="9" t="str">
        <f t="shared" si="244"/>
        <v>PET</v>
      </c>
      <c r="Q3129" s="9" t="str">
        <f t="shared" si="245"/>
        <v>6</v>
      </c>
      <c r="R31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29" s="14" t="str">
        <f>IF(ProjectsDB[[#This Row],[Item Type]]="Straight Plug-In",_xlfn.TEXTJOIN("-",TRUE,M3129&amp;"-"&amp;_xlfn.LET(_xlpm.txt,ProjectsDB[[#This Row],[Assembly]],_xlpm.pos,FIND("SP",_xlpm.txt),_xlpm.pre,LEFT(_xlpm.txt,_xlpm.pos-1),IF(RIGHT(_xlpm.pre,3)="123","3PL",IF(RIGHT(_xlpm.pre,2)="12","2PL",IF(RIGHT(_xlpm.pre,1)="1","1PL","3PL")))),N3129,O3129,P3129,Q3129&amp;"W",R3129),_xlfn.TEXTJOIN("-",TRUE,M3129,N3129,O3129,P3129,Q3129&amp;"W",R3129))</f>
        <v>Straight Feeder-CU-Tin-PET-6W-2</v>
      </c>
      <c r="T3129" s="14" t="str">
        <f>IF(COUNTIF(Cycletime[Element Desc.],ProjectsDB[[#This Row],[Element Desc.]])&gt;0,"Found","Not Found")</f>
        <v>Found</v>
      </c>
    </row>
    <row r="3130" spans="2:20" x14ac:dyDescent="0.25">
      <c r="B3130" s="8" t="s">
        <v>6477</v>
      </c>
      <c r="C3130" s="9" t="s">
        <v>6478</v>
      </c>
      <c r="D3130" s="9" t="s">
        <v>6479</v>
      </c>
      <c r="E3130" s="10">
        <v>1</v>
      </c>
      <c r="F3130" s="9" t="s">
        <v>6268</v>
      </c>
      <c r="G3130" s="9" t="s">
        <v>6471</v>
      </c>
      <c r="H3130" s="11"/>
      <c r="I3130" s="12">
        <v>420</v>
      </c>
      <c r="J3130" s="12"/>
      <c r="K3130" s="12"/>
      <c r="L3130" s="12">
        <f t="array" ref="L3130">IFERROR(LOOKUP(2^15,SEARCH({"40A","63A","80A","100A","125A","160A","200A","250A","400A","630A","800A","1000A","1250A","1600A","2000A","2500A","3200A","4000A","5000A","6300A"},UPPER(D3130)),{40,63,80,100,125,160,200,250,400,630,800,1000,1250,1600,2000,2500,3200,4000,5000,6300}),0)</f>
        <v>5000</v>
      </c>
      <c r="M3130" s="9" t="str">
        <f t="shared" si="241"/>
        <v>Straight Feeder</v>
      </c>
      <c r="N3130" s="9" t="str">
        <f t="shared" si="242"/>
        <v>CU</v>
      </c>
      <c r="O3130" s="13" t="str">
        <f t="shared" si="243"/>
        <v>Tin</v>
      </c>
      <c r="P3130" s="9" t="str">
        <f t="shared" si="244"/>
        <v>PET</v>
      </c>
      <c r="Q3130" s="9" t="str">
        <f t="shared" si="245"/>
        <v>6</v>
      </c>
      <c r="R31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30" s="14" t="str">
        <f>IF(ProjectsDB[[#This Row],[Item Type]]="Straight Plug-In",_xlfn.TEXTJOIN("-",TRUE,M3130&amp;"-"&amp;_xlfn.LET(_xlpm.txt,ProjectsDB[[#This Row],[Assembly]],_xlpm.pos,FIND("SP",_xlpm.txt),_xlpm.pre,LEFT(_xlpm.txt,_xlpm.pos-1),IF(RIGHT(_xlpm.pre,3)="123","3PL",IF(RIGHT(_xlpm.pre,2)="12","2PL",IF(RIGHT(_xlpm.pre,1)="1","1PL","3PL")))),N3130,O3130,P3130,Q3130&amp;"W",R3130),_xlfn.TEXTJOIN("-",TRUE,M3130,N3130,O3130,P3130,Q3130&amp;"W",R3130))</f>
        <v>Straight Feeder-CU-Tin-PET-6W-2</v>
      </c>
      <c r="T3130" s="14" t="str">
        <f>IF(COUNTIF(Cycletime[Element Desc.],ProjectsDB[[#This Row],[Element Desc.]])&gt;0,"Found","Not Found")</f>
        <v>Found</v>
      </c>
    </row>
    <row r="3131" spans="2:20" x14ac:dyDescent="0.25">
      <c r="B3131" s="8" t="s">
        <v>6480</v>
      </c>
      <c r="C3131" s="9" t="s">
        <v>6280</v>
      </c>
      <c r="D3131" s="9" t="s">
        <v>6281</v>
      </c>
      <c r="E3131" s="10">
        <v>1</v>
      </c>
      <c r="F3131" s="9" t="s">
        <v>6268</v>
      </c>
      <c r="G3131" s="9" t="s">
        <v>6471</v>
      </c>
      <c r="H3131" s="11"/>
      <c r="I3131" s="12">
        <v>400</v>
      </c>
      <c r="J3131" s="12"/>
      <c r="K3131" s="12"/>
      <c r="L3131" s="12">
        <f t="array" ref="L3131">IFERROR(LOOKUP(2^15,SEARCH({"40A","63A","80A","100A","125A","160A","200A","250A","400A","630A","800A","1000A","1250A","1600A","2000A","2500A","3200A","4000A","5000A","6300A"},UPPER(D3131)),{40,63,80,100,125,160,200,250,400,630,800,1000,1250,1600,2000,2500,3200,4000,5000,6300}),0)</f>
        <v>5000</v>
      </c>
      <c r="M3131" s="9" t="str">
        <f t="shared" si="241"/>
        <v>Straight Feeder</v>
      </c>
      <c r="N3131" s="9" t="str">
        <f t="shared" si="242"/>
        <v>CU</v>
      </c>
      <c r="O3131" s="13" t="str">
        <f t="shared" si="243"/>
        <v>Tin</v>
      </c>
      <c r="P3131" s="9" t="str">
        <f t="shared" si="244"/>
        <v>PET</v>
      </c>
      <c r="Q3131" s="9" t="str">
        <f t="shared" si="245"/>
        <v>6</v>
      </c>
      <c r="R31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31" s="14" t="str">
        <f>IF(ProjectsDB[[#This Row],[Item Type]]="Straight Plug-In",_xlfn.TEXTJOIN("-",TRUE,M3131&amp;"-"&amp;_xlfn.LET(_xlpm.txt,ProjectsDB[[#This Row],[Assembly]],_xlpm.pos,FIND("SP",_xlpm.txt),_xlpm.pre,LEFT(_xlpm.txt,_xlpm.pos-1),IF(RIGHT(_xlpm.pre,3)="123","3PL",IF(RIGHT(_xlpm.pre,2)="12","2PL",IF(RIGHT(_xlpm.pre,1)="1","1PL","3PL")))),N3131,O3131,P3131,Q3131&amp;"W",R3131),_xlfn.TEXTJOIN("-",TRUE,M3131,N3131,O3131,P3131,Q3131&amp;"W",R3131))</f>
        <v>Straight Feeder-CU-Tin-PET-6W-2</v>
      </c>
      <c r="T3131" s="14" t="str">
        <f>IF(COUNTIF(Cycletime[Element Desc.],ProjectsDB[[#This Row],[Element Desc.]])&gt;0,"Found","Not Found")</f>
        <v>Found</v>
      </c>
    </row>
    <row r="3132" spans="2:20" x14ac:dyDescent="0.25">
      <c r="B3132" s="8" t="s">
        <v>6481</v>
      </c>
      <c r="C3132" s="9" t="s">
        <v>6277</v>
      </c>
      <c r="D3132" s="9" t="s">
        <v>6278</v>
      </c>
      <c r="E3132" s="10">
        <v>4</v>
      </c>
      <c r="F3132" s="9" t="s">
        <v>6268</v>
      </c>
      <c r="G3132" s="9" t="s">
        <v>6471</v>
      </c>
      <c r="H3132" s="11"/>
      <c r="I3132" s="12"/>
      <c r="J3132" s="12"/>
      <c r="K3132" s="12"/>
      <c r="L3132" s="12">
        <f t="array" ref="L3132">IFERROR(LOOKUP(2^15,SEARCH({"40A","63A","80A","100A","125A","160A","200A","250A","400A","630A","800A","1000A","1250A","1600A","2000A","2500A","3200A","4000A","5000A","6300A"},UPPER(D3132)),{40,63,80,100,125,160,200,250,400,630,800,1000,1250,1600,2000,2500,3200,4000,5000,6300}),0)</f>
        <v>5000</v>
      </c>
      <c r="M3132" s="9" t="str">
        <f t="shared" si="241"/>
        <v>Joint Pack</v>
      </c>
      <c r="N3132" s="9" t="str">
        <f t="shared" si="242"/>
        <v>CU</v>
      </c>
      <c r="O3132" s="13" t="str">
        <f t="shared" si="243"/>
        <v>Tin</v>
      </c>
      <c r="P3132" s="9" t="str">
        <f t="shared" si="244"/>
        <v>None</v>
      </c>
      <c r="Q3132" s="9" t="str">
        <f t="shared" si="245"/>
        <v>6</v>
      </c>
      <c r="R31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32" s="14" t="str">
        <f>IF(ProjectsDB[[#This Row],[Item Type]]="Straight Plug-In",_xlfn.TEXTJOIN("-",TRUE,M3132&amp;"-"&amp;_xlfn.LET(_xlpm.txt,ProjectsDB[[#This Row],[Assembly]],_xlpm.pos,FIND("SP",_xlpm.txt),_xlpm.pre,LEFT(_xlpm.txt,_xlpm.pos-1),IF(RIGHT(_xlpm.pre,3)="123","3PL",IF(RIGHT(_xlpm.pre,2)="12","2PL",IF(RIGHT(_xlpm.pre,1)="1","1PL","3PL")))),N3132,O3132,P3132,Q3132&amp;"W",R3132),_xlfn.TEXTJOIN("-",TRUE,M3132,N3132,O3132,P3132,Q3132&amp;"W",R3132))</f>
        <v>Joint Pack-CU-Tin-None-6W-2</v>
      </c>
      <c r="T3132" s="14" t="str">
        <f>IF(COUNTIF(Cycletime[Element Desc.],ProjectsDB[[#This Row],[Element Desc.]])&gt;0,"Found","Not Found")</f>
        <v>Found</v>
      </c>
    </row>
    <row r="3133" spans="2:20" x14ac:dyDescent="0.25">
      <c r="B3133" s="8" t="s">
        <v>6482</v>
      </c>
      <c r="C3133" s="9" t="s">
        <v>6277</v>
      </c>
      <c r="D3133" s="9" t="s">
        <v>6278</v>
      </c>
      <c r="E3133" s="10">
        <v>1</v>
      </c>
      <c r="F3133" s="9" t="s">
        <v>6268</v>
      </c>
      <c r="G3133" s="9" t="s">
        <v>6471</v>
      </c>
      <c r="H3133" s="11"/>
      <c r="I3133" s="12"/>
      <c r="J3133" s="12"/>
      <c r="K3133" s="12"/>
      <c r="L3133" s="12">
        <f t="array" ref="L3133">IFERROR(LOOKUP(2^15,SEARCH({"40A","63A","80A","100A","125A","160A","200A","250A","400A","630A","800A","1000A","1250A","1600A","2000A","2500A","3200A","4000A","5000A","6300A"},UPPER(D3133)),{40,63,80,100,125,160,200,250,400,630,800,1000,1250,1600,2000,2500,3200,4000,5000,6300}),0)</f>
        <v>5000</v>
      </c>
      <c r="M3133" s="9" t="str">
        <f t="shared" si="241"/>
        <v>Joint Pack</v>
      </c>
      <c r="N3133" s="9" t="str">
        <f t="shared" si="242"/>
        <v>CU</v>
      </c>
      <c r="O3133" s="13" t="str">
        <f t="shared" si="243"/>
        <v>Tin</v>
      </c>
      <c r="P3133" s="9" t="str">
        <f t="shared" si="244"/>
        <v>None</v>
      </c>
      <c r="Q3133" s="9" t="str">
        <f t="shared" si="245"/>
        <v>6</v>
      </c>
      <c r="R31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33" s="14" t="str">
        <f>IF(ProjectsDB[[#This Row],[Item Type]]="Straight Plug-In",_xlfn.TEXTJOIN("-",TRUE,M3133&amp;"-"&amp;_xlfn.LET(_xlpm.txt,ProjectsDB[[#This Row],[Assembly]],_xlpm.pos,FIND("SP",_xlpm.txt),_xlpm.pre,LEFT(_xlpm.txt,_xlpm.pos-1),IF(RIGHT(_xlpm.pre,3)="123","3PL",IF(RIGHT(_xlpm.pre,2)="12","2PL",IF(RIGHT(_xlpm.pre,1)="1","1PL","3PL")))),N3133,O3133,P3133,Q3133&amp;"W",R3133),_xlfn.TEXTJOIN("-",TRUE,M3133,N3133,O3133,P3133,Q3133&amp;"W",R3133))</f>
        <v>Joint Pack-CU-Tin-None-6W-2</v>
      </c>
      <c r="T3133" s="14" t="str">
        <f>IF(COUNTIF(Cycletime[Element Desc.],ProjectsDB[[#This Row],[Element Desc.]])&gt;0,"Found","Not Found")</f>
        <v>Found</v>
      </c>
    </row>
    <row r="3134" spans="2:20" x14ac:dyDescent="0.25">
      <c r="B3134" s="8" t="s">
        <v>6483</v>
      </c>
      <c r="C3134" s="9" t="s">
        <v>6484</v>
      </c>
      <c r="D3134" s="9" t="s">
        <v>6485</v>
      </c>
      <c r="E3134" s="10">
        <v>1</v>
      </c>
      <c r="F3134" s="9" t="s">
        <v>6268</v>
      </c>
      <c r="G3134" s="9" t="s">
        <v>6471</v>
      </c>
      <c r="H3134" s="11"/>
      <c r="I3134" s="12">
        <v>200</v>
      </c>
      <c r="J3134" s="12"/>
      <c r="K3134" s="12"/>
      <c r="L3134" s="12">
        <f t="array" ref="L3134">IFERROR(LOOKUP(2^15,SEARCH({"40A","63A","80A","100A","125A","160A","200A","250A","400A","630A","800A","1000A","1250A","1600A","2000A","2500A","3200A","4000A","5000A","6300A"},UPPER(D3134)),{40,63,80,100,125,160,200,250,400,630,800,1000,1250,1600,2000,2500,3200,4000,5000,6300}),0)</f>
        <v>5000</v>
      </c>
      <c r="M3134" s="9" t="str">
        <f t="shared" si="241"/>
        <v>Straight Feeder</v>
      </c>
      <c r="N3134" s="9" t="str">
        <f t="shared" si="242"/>
        <v>CU</v>
      </c>
      <c r="O3134" s="13" t="str">
        <f t="shared" si="243"/>
        <v>Tin</v>
      </c>
      <c r="P3134" s="9" t="str">
        <f t="shared" si="244"/>
        <v>PET</v>
      </c>
      <c r="Q3134" s="9" t="str">
        <f t="shared" si="245"/>
        <v>6</v>
      </c>
      <c r="R31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34" s="14" t="str">
        <f>IF(ProjectsDB[[#This Row],[Item Type]]="Straight Plug-In",_xlfn.TEXTJOIN("-",TRUE,M3134&amp;"-"&amp;_xlfn.LET(_xlpm.txt,ProjectsDB[[#This Row],[Assembly]],_xlpm.pos,FIND("SP",_xlpm.txt),_xlpm.pre,LEFT(_xlpm.txt,_xlpm.pos-1),IF(RIGHT(_xlpm.pre,3)="123","3PL",IF(RIGHT(_xlpm.pre,2)="12","2PL",IF(RIGHT(_xlpm.pre,1)="1","1PL","3PL")))),N3134,O3134,P3134,Q3134&amp;"W",R3134),_xlfn.TEXTJOIN("-",TRUE,M3134,N3134,O3134,P3134,Q3134&amp;"W",R3134))</f>
        <v>Straight Feeder-CU-Tin-PET-6W-2</v>
      </c>
      <c r="T3134" s="14" t="str">
        <f>IF(COUNTIF(Cycletime[Element Desc.],ProjectsDB[[#This Row],[Element Desc.]])&gt;0,"Found","Not Found")</f>
        <v>Found</v>
      </c>
    </row>
    <row r="3135" spans="2:20" x14ac:dyDescent="0.25">
      <c r="B3135" s="8" t="s">
        <v>6486</v>
      </c>
      <c r="C3135" s="9" t="s">
        <v>6487</v>
      </c>
      <c r="D3135" s="9" t="s">
        <v>6488</v>
      </c>
      <c r="E3135" s="10">
        <v>1</v>
      </c>
      <c r="F3135" s="9" t="s">
        <v>6268</v>
      </c>
      <c r="G3135" s="9" t="s">
        <v>6471</v>
      </c>
      <c r="H3135" s="11"/>
      <c r="I3135" s="12">
        <v>1000</v>
      </c>
      <c r="J3135" s="12"/>
      <c r="K3135" s="12"/>
      <c r="L3135" s="12">
        <f t="array" ref="L3135">IFERROR(LOOKUP(2^15,SEARCH({"40A","63A","80A","100A","125A","160A","200A","250A","400A","630A","800A","1000A","1250A","1600A","2000A","2500A","3200A","4000A","5000A","6300A"},UPPER(D3135)),{40,63,80,100,125,160,200,250,400,630,800,1000,1250,1600,2000,2500,3200,4000,5000,6300}),0)</f>
        <v>5000</v>
      </c>
      <c r="M3135" s="9" t="str">
        <f t="shared" si="241"/>
        <v>Expansion Joint</v>
      </c>
      <c r="N3135" s="9" t="str">
        <f t="shared" si="242"/>
        <v>CU</v>
      </c>
      <c r="O3135" s="13" t="str">
        <f t="shared" si="243"/>
        <v>Tin</v>
      </c>
      <c r="P3135" s="9" t="str">
        <f t="shared" si="244"/>
        <v>PET</v>
      </c>
      <c r="Q3135" s="9" t="str">
        <f t="shared" si="245"/>
        <v>6</v>
      </c>
      <c r="R31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35" s="14" t="str">
        <f>IF(ProjectsDB[[#This Row],[Item Type]]="Straight Plug-In",_xlfn.TEXTJOIN("-",TRUE,M3135&amp;"-"&amp;_xlfn.LET(_xlpm.txt,ProjectsDB[[#This Row],[Assembly]],_xlpm.pos,FIND("SP",_xlpm.txt),_xlpm.pre,LEFT(_xlpm.txt,_xlpm.pos-1),IF(RIGHT(_xlpm.pre,3)="123","3PL",IF(RIGHT(_xlpm.pre,2)="12","2PL",IF(RIGHT(_xlpm.pre,1)="1","1PL","3PL")))),N3135,O3135,P3135,Q3135&amp;"W",R3135),_xlfn.TEXTJOIN("-",TRUE,M3135,N3135,O3135,P3135,Q3135&amp;"W",R3135))</f>
        <v>Expansion Joint-CU-Tin-PET-6W-2</v>
      </c>
      <c r="T3135" s="14" t="str">
        <f>IF(COUNTIF(Cycletime[Element Desc.],ProjectsDB[[#This Row],[Element Desc.]])&gt;0,"Found","Not Found")</f>
        <v>Found</v>
      </c>
    </row>
    <row r="3136" spans="2:20" x14ac:dyDescent="0.25">
      <c r="B3136" s="8" t="s">
        <v>6489</v>
      </c>
      <c r="C3136" s="9" t="s">
        <v>6484</v>
      </c>
      <c r="D3136" s="9" t="s">
        <v>6485</v>
      </c>
      <c r="E3136" s="10">
        <v>1</v>
      </c>
      <c r="F3136" s="9" t="s">
        <v>6268</v>
      </c>
      <c r="G3136" s="9" t="s">
        <v>6471</v>
      </c>
      <c r="H3136" s="11"/>
      <c r="I3136" s="12">
        <v>2000</v>
      </c>
      <c r="J3136" s="12"/>
      <c r="K3136" s="12"/>
      <c r="L3136" s="12">
        <f t="array" ref="L3136">IFERROR(LOOKUP(2^15,SEARCH({"40A","63A","80A","100A","125A","160A","200A","250A","400A","630A","800A","1000A","1250A","1600A","2000A","2500A","3200A","4000A","5000A","6300A"},UPPER(D3136)),{40,63,80,100,125,160,200,250,400,630,800,1000,1250,1600,2000,2500,3200,4000,5000,6300}),0)</f>
        <v>5000</v>
      </c>
      <c r="M3136" s="9" t="str">
        <f t="shared" si="241"/>
        <v>Straight Feeder</v>
      </c>
      <c r="N3136" s="9" t="str">
        <f t="shared" si="242"/>
        <v>CU</v>
      </c>
      <c r="O3136" s="13" t="str">
        <f t="shared" si="243"/>
        <v>Tin</v>
      </c>
      <c r="P3136" s="9" t="str">
        <f t="shared" si="244"/>
        <v>PET</v>
      </c>
      <c r="Q3136" s="9" t="str">
        <f t="shared" si="245"/>
        <v>6</v>
      </c>
      <c r="R31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36" s="14" t="str">
        <f>IF(ProjectsDB[[#This Row],[Item Type]]="Straight Plug-In",_xlfn.TEXTJOIN("-",TRUE,M3136&amp;"-"&amp;_xlfn.LET(_xlpm.txt,ProjectsDB[[#This Row],[Assembly]],_xlpm.pos,FIND("SP",_xlpm.txt),_xlpm.pre,LEFT(_xlpm.txt,_xlpm.pos-1),IF(RIGHT(_xlpm.pre,3)="123","3PL",IF(RIGHT(_xlpm.pre,2)="12","2PL",IF(RIGHT(_xlpm.pre,1)="1","1PL","3PL")))),N3136,O3136,P3136,Q3136&amp;"W",R3136),_xlfn.TEXTJOIN("-",TRUE,M3136,N3136,O3136,P3136,Q3136&amp;"W",R3136))</f>
        <v>Straight Feeder-CU-Tin-PET-6W-2</v>
      </c>
      <c r="T3136" s="14" t="str">
        <f>IF(COUNTIF(Cycletime[Element Desc.],ProjectsDB[[#This Row],[Element Desc.]])&gt;0,"Found","Not Found")</f>
        <v>Found</v>
      </c>
    </row>
    <row r="3137" spans="2:20" x14ac:dyDescent="0.25">
      <c r="B3137" s="8" t="s">
        <v>6490</v>
      </c>
      <c r="C3137" s="9" t="s">
        <v>6277</v>
      </c>
      <c r="D3137" s="9" t="s">
        <v>6278</v>
      </c>
      <c r="E3137" s="10">
        <v>1</v>
      </c>
      <c r="F3137" s="9" t="s">
        <v>6268</v>
      </c>
      <c r="G3137" s="9" t="s">
        <v>6471</v>
      </c>
      <c r="H3137" s="11"/>
      <c r="I3137" s="12"/>
      <c r="J3137" s="12"/>
      <c r="K3137" s="12"/>
      <c r="L3137" s="12">
        <f t="array" ref="L3137">IFERROR(LOOKUP(2^15,SEARCH({"40A","63A","80A","100A","125A","160A","200A","250A","400A","630A","800A","1000A","1250A","1600A","2000A","2500A","3200A","4000A","5000A","6300A"},UPPER(D3137)),{40,63,80,100,125,160,200,250,400,630,800,1000,1250,1600,2000,2500,3200,4000,5000,6300}),0)</f>
        <v>5000</v>
      </c>
      <c r="M3137" s="9" t="str">
        <f t="shared" si="241"/>
        <v>Joint Pack</v>
      </c>
      <c r="N3137" s="9" t="str">
        <f t="shared" si="242"/>
        <v>CU</v>
      </c>
      <c r="O3137" s="13" t="str">
        <f t="shared" si="243"/>
        <v>Tin</v>
      </c>
      <c r="P3137" s="9" t="str">
        <f t="shared" si="244"/>
        <v>None</v>
      </c>
      <c r="Q3137" s="9" t="str">
        <f t="shared" si="245"/>
        <v>6</v>
      </c>
      <c r="R31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37" s="14" t="str">
        <f>IF(ProjectsDB[[#This Row],[Item Type]]="Straight Plug-In",_xlfn.TEXTJOIN("-",TRUE,M3137&amp;"-"&amp;_xlfn.LET(_xlpm.txt,ProjectsDB[[#This Row],[Assembly]],_xlpm.pos,FIND("SP",_xlpm.txt),_xlpm.pre,LEFT(_xlpm.txt,_xlpm.pos-1),IF(RIGHT(_xlpm.pre,3)="123","3PL",IF(RIGHT(_xlpm.pre,2)="12","2PL",IF(RIGHT(_xlpm.pre,1)="1","1PL","3PL")))),N3137,O3137,P3137,Q3137&amp;"W",R3137),_xlfn.TEXTJOIN("-",TRUE,M3137,N3137,O3137,P3137,Q3137&amp;"W",R3137))</f>
        <v>Joint Pack-CU-Tin-None-6W-2</v>
      </c>
      <c r="T3137" s="14" t="str">
        <f>IF(COUNTIF(Cycletime[Element Desc.],ProjectsDB[[#This Row],[Element Desc.]])&gt;0,"Found","Not Found")</f>
        <v>Found</v>
      </c>
    </row>
    <row r="3138" spans="2:20" x14ac:dyDescent="0.25">
      <c r="B3138" s="8" t="s">
        <v>6491</v>
      </c>
      <c r="C3138" s="9" t="s">
        <v>6487</v>
      </c>
      <c r="D3138" s="9" t="s">
        <v>6488</v>
      </c>
      <c r="E3138" s="10">
        <v>1</v>
      </c>
      <c r="F3138" s="9" t="s">
        <v>6268</v>
      </c>
      <c r="G3138" s="9" t="s">
        <v>6471</v>
      </c>
      <c r="H3138" s="11"/>
      <c r="I3138" s="12">
        <v>1000</v>
      </c>
      <c r="J3138" s="12"/>
      <c r="K3138" s="12"/>
      <c r="L3138" s="12">
        <f t="array" ref="L3138">IFERROR(LOOKUP(2^15,SEARCH({"40A","63A","80A","100A","125A","160A","200A","250A","400A","630A","800A","1000A","1250A","1600A","2000A","2500A","3200A","4000A","5000A","6300A"},UPPER(D3138)),{40,63,80,100,125,160,200,250,400,630,800,1000,1250,1600,2000,2500,3200,4000,5000,6300}),0)</f>
        <v>5000</v>
      </c>
      <c r="M3138" s="9" t="str">
        <f t="shared" si="241"/>
        <v>Expansion Joint</v>
      </c>
      <c r="N3138" s="9" t="str">
        <f t="shared" si="242"/>
        <v>CU</v>
      </c>
      <c r="O3138" s="13" t="str">
        <f t="shared" si="243"/>
        <v>Tin</v>
      </c>
      <c r="P3138" s="9" t="str">
        <f t="shared" si="244"/>
        <v>PET</v>
      </c>
      <c r="Q3138" s="9" t="str">
        <f t="shared" si="245"/>
        <v>6</v>
      </c>
      <c r="R31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38" s="14" t="str">
        <f>IF(ProjectsDB[[#This Row],[Item Type]]="Straight Plug-In",_xlfn.TEXTJOIN("-",TRUE,M3138&amp;"-"&amp;_xlfn.LET(_xlpm.txt,ProjectsDB[[#This Row],[Assembly]],_xlpm.pos,FIND("SP",_xlpm.txt),_xlpm.pre,LEFT(_xlpm.txt,_xlpm.pos-1),IF(RIGHT(_xlpm.pre,3)="123","3PL",IF(RIGHT(_xlpm.pre,2)="12","2PL",IF(RIGHT(_xlpm.pre,1)="1","1PL","3PL")))),N3138,O3138,P3138,Q3138&amp;"W",R3138),_xlfn.TEXTJOIN("-",TRUE,M3138,N3138,O3138,P3138,Q3138&amp;"W",R3138))</f>
        <v>Expansion Joint-CU-Tin-PET-6W-2</v>
      </c>
      <c r="T3138" s="14" t="str">
        <f>IF(COUNTIF(Cycletime[Element Desc.],ProjectsDB[[#This Row],[Element Desc.]])&gt;0,"Found","Not Found")</f>
        <v>Found</v>
      </c>
    </row>
    <row r="3139" spans="2:20" x14ac:dyDescent="0.25">
      <c r="B3139" s="8" t="s">
        <v>6492</v>
      </c>
      <c r="C3139" s="9" t="s">
        <v>6493</v>
      </c>
      <c r="D3139" s="9" t="s">
        <v>6494</v>
      </c>
      <c r="E3139" s="10">
        <v>1</v>
      </c>
      <c r="F3139" s="9" t="s">
        <v>6268</v>
      </c>
      <c r="G3139" s="9" t="s">
        <v>6471</v>
      </c>
      <c r="H3139" s="11"/>
      <c r="I3139" s="12">
        <v>2000</v>
      </c>
      <c r="J3139" s="12"/>
      <c r="K3139" s="12"/>
      <c r="L3139" s="12">
        <f t="array" ref="L3139">IFERROR(LOOKUP(2^15,SEARCH({"40A","63A","80A","100A","125A","160A","200A","250A","400A","630A","800A","1000A","1250A","1600A","2000A","2500A","3200A","4000A","5000A","6300A"},UPPER(D3139)),{40,63,80,100,125,160,200,250,400,630,800,1000,1250,1600,2000,2500,3200,4000,5000,6300}),0)</f>
        <v>1600</v>
      </c>
      <c r="M3139" s="9" t="str">
        <f t="shared" si="241"/>
        <v>Straight Feeder</v>
      </c>
      <c r="N3139" s="9" t="str">
        <f t="shared" si="242"/>
        <v>CU</v>
      </c>
      <c r="O3139" s="13" t="str">
        <f t="shared" si="243"/>
        <v>Tin</v>
      </c>
      <c r="P3139" s="9" t="str">
        <f t="shared" si="244"/>
        <v>PET</v>
      </c>
      <c r="Q3139" s="9" t="str">
        <f t="shared" si="245"/>
        <v>6</v>
      </c>
      <c r="R31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39" s="14" t="str">
        <f>IF(ProjectsDB[[#This Row],[Item Type]]="Straight Plug-In",_xlfn.TEXTJOIN("-",TRUE,M3139&amp;"-"&amp;_xlfn.LET(_xlpm.txt,ProjectsDB[[#This Row],[Assembly]],_xlpm.pos,FIND("SP",_xlpm.txt),_xlpm.pre,LEFT(_xlpm.txt,_xlpm.pos-1),IF(RIGHT(_xlpm.pre,3)="123","3PL",IF(RIGHT(_xlpm.pre,2)="12","2PL",IF(RIGHT(_xlpm.pre,1)="1","1PL","3PL")))),N3139,O3139,P3139,Q3139&amp;"W",R3139),_xlfn.TEXTJOIN("-",TRUE,M3139,N3139,O3139,P3139,Q3139&amp;"W",R3139))</f>
        <v>Straight Feeder-CU-Tin-PET-6W-1</v>
      </c>
      <c r="T3139" s="14" t="str">
        <f>IF(COUNTIF(Cycletime[Element Desc.],ProjectsDB[[#This Row],[Element Desc.]])&gt;0,"Found","Not Found")</f>
        <v>Found</v>
      </c>
    </row>
    <row r="3140" spans="2:20" x14ac:dyDescent="0.25">
      <c r="B3140" s="8" t="s">
        <v>6495</v>
      </c>
      <c r="C3140" s="9" t="s">
        <v>6347</v>
      </c>
      <c r="D3140" s="9" t="s">
        <v>6348</v>
      </c>
      <c r="E3140" s="10">
        <v>1</v>
      </c>
      <c r="F3140" s="9" t="s">
        <v>6268</v>
      </c>
      <c r="G3140" s="9" t="s">
        <v>6471</v>
      </c>
      <c r="H3140" s="11"/>
      <c r="I3140" s="12"/>
      <c r="J3140" s="12"/>
      <c r="K3140" s="12"/>
      <c r="L3140" s="12">
        <f t="array" ref="L3140">IFERROR(LOOKUP(2^15,SEARCH({"40A","63A","80A","100A","125A","160A","200A","250A","400A","630A","800A","1000A","1250A","1600A","2000A","2500A","3200A","4000A","5000A","6300A"},UPPER(D3140)),{40,63,80,100,125,160,200,250,400,630,800,1000,1250,1600,2000,2500,3200,4000,5000,6300}),0)</f>
        <v>1600</v>
      </c>
      <c r="M3140" s="9" t="str">
        <f t="shared" ref="M3140:M3203" si="246">_xlfn.LET(_xlpm.d,UPPER(TRIM(SUBSTITUTE(SUBSTITUTE(D3140,CHAR(160),"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3140" s="9" t="str">
        <f t="shared" ref="N3140:N3203" si="247">IF(ISNUMBER(SEARCH("CU",D3140)),"CU",IF(ISNUMBER(SEARCH("AL",D3140)),"AL",IF(ISNUMBER(SEARCH("Copper",D3140)),"CU","SH")))</f>
        <v>CU</v>
      </c>
      <c r="O3140" s="13" t="str">
        <f t="shared" ref="O3140:O3203" si="248">IF(ISNUMBER(SEARCH("Silver",D3140)),"Silver",IF(ISNUMBER(SEARCH("Tin",D3140)),"Tin","None"))</f>
        <v>Tin</v>
      </c>
      <c r="P3140" s="9" t="str">
        <f t="shared" ref="P3140:P3203" si="249">IF(ISNUMBER(SEARCH("Epoxy",D3140)),"Epoxy",IF(ISNUMBER(SEARCH("PET",D3140)),"PET","None"))</f>
        <v>None</v>
      </c>
      <c r="Q3140" s="9" t="str">
        <f t="shared" ref="Q3140:Q3203" si="250">IF(ISNUMBER(SEARCH("3-Wire",D3140)),"3",IF(ISNUMBER(SEARCH("4-Wire",D3140)),"4",IF(ISNUMBER(SEARCH("5-Wire",D3140)),"5",IF(ISNUMBER(SEARCH("6-Wire",D3140)),"6","0"))))</f>
        <v>6</v>
      </c>
      <c r="R31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40" s="14" t="str">
        <f>IF(ProjectsDB[[#This Row],[Item Type]]="Straight Plug-In",_xlfn.TEXTJOIN("-",TRUE,M3140&amp;"-"&amp;_xlfn.LET(_xlpm.txt,ProjectsDB[[#This Row],[Assembly]],_xlpm.pos,FIND("SP",_xlpm.txt),_xlpm.pre,LEFT(_xlpm.txt,_xlpm.pos-1),IF(RIGHT(_xlpm.pre,3)="123","3PL",IF(RIGHT(_xlpm.pre,2)="12","2PL",IF(RIGHT(_xlpm.pre,1)="1","1PL","3PL")))),N3140,O3140,P3140,Q3140&amp;"W",R3140),_xlfn.TEXTJOIN("-",TRUE,M3140,N3140,O3140,P3140,Q3140&amp;"W",R3140))</f>
        <v>Joint Pack-CU-Tin-None-6W-1</v>
      </c>
      <c r="T3140" s="14" t="str">
        <f>IF(COUNTIF(Cycletime[Element Desc.],ProjectsDB[[#This Row],[Element Desc.]])&gt;0,"Found","Not Found")</f>
        <v>Found</v>
      </c>
    </row>
    <row r="3141" spans="2:20" x14ac:dyDescent="0.25">
      <c r="B3141" s="8" t="s">
        <v>6496</v>
      </c>
      <c r="C3141" s="15" t="s">
        <v>6497</v>
      </c>
      <c r="D3141" s="15" t="s">
        <v>6498</v>
      </c>
      <c r="E3141" s="16">
        <v>1</v>
      </c>
      <c r="F3141" s="9" t="s">
        <v>6268</v>
      </c>
      <c r="G3141" s="9" t="s">
        <v>6471</v>
      </c>
      <c r="H3141" s="11"/>
      <c r="I3141" s="12">
        <v>1000</v>
      </c>
      <c r="J3141" s="12"/>
      <c r="K3141" s="12"/>
      <c r="L3141" s="12">
        <f t="array" ref="L3141">IFERROR(LOOKUP(2^15,SEARCH({"40A","63A","80A","100A","125A","160A","200A","250A","400A","630A","800A","1000A","1250A","1600A","2000A","2500A","3200A","4000A","5000A","6300A"},UPPER(D3141)),{40,63,80,100,125,160,200,250,400,630,800,1000,1250,1600,2000,2500,3200,4000,5000,6300}),0)</f>
        <v>1600</v>
      </c>
      <c r="M3141" s="9" t="str">
        <f t="shared" si="246"/>
        <v>Expansion Joint</v>
      </c>
      <c r="N3141" s="9" t="str">
        <f t="shared" si="247"/>
        <v>CU</v>
      </c>
      <c r="O3141" s="13" t="str">
        <f t="shared" si="248"/>
        <v>Tin</v>
      </c>
      <c r="P3141" s="9" t="str">
        <f t="shared" si="249"/>
        <v>PET</v>
      </c>
      <c r="Q3141" s="9" t="str">
        <f t="shared" si="250"/>
        <v>6</v>
      </c>
      <c r="R31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141" s="14" t="str">
        <f>IF(ProjectsDB[[#This Row],[Item Type]]="Straight Plug-In",_xlfn.TEXTJOIN("-",TRUE,M3141&amp;"-"&amp;_xlfn.LET(_xlpm.txt,ProjectsDB[[#This Row],[Assembly]],_xlpm.pos,FIND("SP",_xlpm.txt),_xlpm.pre,LEFT(_xlpm.txt,_xlpm.pos-1),IF(RIGHT(_xlpm.pre,3)="123","3PL",IF(RIGHT(_xlpm.pre,2)="12","2PL",IF(RIGHT(_xlpm.pre,1)="1","1PL","3PL")))),N3141,O3141,P3141,Q3141&amp;"W",R3141),_xlfn.TEXTJOIN("-",TRUE,M3141,N3141,O3141,P3141,Q3141&amp;"W",R3141))</f>
        <v>Expansion Joint-CU-Tin-PET-6W-1</v>
      </c>
      <c r="T3141" s="14" t="str">
        <f>IF(COUNTIF(Cycletime[Element Desc.],ProjectsDB[[#This Row],[Element Desc.]])&gt;0,"Found","Not Found")</f>
        <v>Found</v>
      </c>
    </row>
    <row r="3142" spans="2:20" x14ac:dyDescent="0.25">
      <c r="B3142" s="8" t="s">
        <v>6499</v>
      </c>
      <c r="C3142" s="15" t="s">
        <v>6500</v>
      </c>
      <c r="D3142" s="15" t="s">
        <v>6501</v>
      </c>
      <c r="E3142" s="16">
        <v>1</v>
      </c>
      <c r="F3142" s="9" t="s">
        <v>6268</v>
      </c>
      <c r="G3142" s="9" t="s">
        <v>6502</v>
      </c>
      <c r="H3142" s="11"/>
      <c r="I3142" s="12">
        <v>685</v>
      </c>
      <c r="J3142" s="12"/>
      <c r="K3142" s="12"/>
      <c r="L3142" s="12">
        <f t="array" ref="L3142">IFERROR(LOOKUP(2^15,SEARCH({"40A","63A","80A","100A","125A","160A","200A","250A","400A","630A","800A","1000A","1250A","1600A","2000A","2500A","3200A","4000A","5000A","6300A"},UPPER(D3142)),{40,63,80,100,125,160,200,250,400,630,800,1000,1250,1600,2000,2500,3200,4000,5000,6300}),0)</f>
        <v>5000</v>
      </c>
      <c r="M3142" s="9" t="str">
        <f t="shared" si="246"/>
        <v>Straight Feeder</v>
      </c>
      <c r="N3142" s="9" t="str">
        <f t="shared" si="247"/>
        <v>CU</v>
      </c>
      <c r="O3142" s="13" t="str">
        <f t="shared" si="248"/>
        <v>Tin</v>
      </c>
      <c r="P3142" s="9" t="str">
        <f t="shared" si="249"/>
        <v>PET</v>
      </c>
      <c r="Q3142" s="9" t="str">
        <f t="shared" si="250"/>
        <v>6</v>
      </c>
      <c r="R31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42" s="14" t="str">
        <f>IF(ProjectsDB[[#This Row],[Item Type]]="Straight Plug-In",_xlfn.TEXTJOIN("-",TRUE,M3142&amp;"-"&amp;_xlfn.LET(_xlpm.txt,ProjectsDB[[#This Row],[Assembly]],_xlpm.pos,FIND("SP",_xlpm.txt),_xlpm.pre,LEFT(_xlpm.txt,_xlpm.pos-1),IF(RIGHT(_xlpm.pre,3)="123","3PL",IF(RIGHT(_xlpm.pre,2)="12","2PL",IF(RIGHT(_xlpm.pre,1)="1","1PL","3PL")))),N3142,O3142,P3142,Q3142&amp;"W",R3142),_xlfn.TEXTJOIN("-",TRUE,M3142,N3142,O3142,P3142,Q3142&amp;"W",R3142))</f>
        <v>Straight Feeder-CU-Tin-PET-6W-2</v>
      </c>
      <c r="T3142" s="14" t="str">
        <f>IF(COUNTIF(Cycletime[Element Desc.],ProjectsDB[[#This Row],[Element Desc.]])&gt;0,"Found","Not Found")</f>
        <v>Found</v>
      </c>
    </row>
    <row r="3143" spans="2:20" x14ac:dyDescent="0.25">
      <c r="B3143" s="8" t="s">
        <v>6503</v>
      </c>
      <c r="C3143" s="15" t="s">
        <v>6307</v>
      </c>
      <c r="D3143" s="15" t="s">
        <v>6308</v>
      </c>
      <c r="E3143" s="16">
        <v>1</v>
      </c>
      <c r="F3143" s="9" t="s">
        <v>6268</v>
      </c>
      <c r="G3143" s="9" t="s">
        <v>6502</v>
      </c>
      <c r="H3143" s="11"/>
      <c r="I3143" s="12">
        <v>890</v>
      </c>
      <c r="J3143" s="12"/>
      <c r="K3143" s="12"/>
      <c r="L3143" s="12">
        <f t="array" ref="L3143">IFERROR(LOOKUP(2^15,SEARCH({"40A","63A","80A","100A","125A","160A","200A","250A","400A","630A","800A","1000A","1250A","1600A","2000A","2500A","3200A","4000A","5000A","6300A"},UPPER(D3143)),{40,63,80,100,125,160,200,250,400,630,800,1000,1250,1600,2000,2500,3200,4000,5000,6300}),0)</f>
        <v>5000</v>
      </c>
      <c r="M3143" s="9" t="str">
        <f t="shared" si="246"/>
        <v>Straight Feeder</v>
      </c>
      <c r="N3143" s="9" t="str">
        <f t="shared" si="247"/>
        <v>CU</v>
      </c>
      <c r="O3143" s="13" t="str">
        <f t="shared" si="248"/>
        <v>Tin</v>
      </c>
      <c r="P3143" s="9" t="str">
        <f t="shared" si="249"/>
        <v>PET</v>
      </c>
      <c r="Q3143" s="9" t="str">
        <f t="shared" si="250"/>
        <v>6</v>
      </c>
      <c r="R31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43" s="14" t="str">
        <f>IF(ProjectsDB[[#This Row],[Item Type]]="Straight Plug-In",_xlfn.TEXTJOIN("-",TRUE,M3143&amp;"-"&amp;_xlfn.LET(_xlpm.txt,ProjectsDB[[#This Row],[Assembly]],_xlpm.pos,FIND("SP",_xlpm.txt),_xlpm.pre,LEFT(_xlpm.txt,_xlpm.pos-1),IF(RIGHT(_xlpm.pre,3)="123","3PL",IF(RIGHT(_xlpm.pre,2)="12","2PL",IF(RIGHT(_xlpm.pre,1)="1","1PL","3PL")))),N3143,O3143,P3143,Q3143&amp;"W",R3143),_xlfn.TEXTJOIN("-",TRUE,M3143,N3143,O3143,P3143,Q3143&amp;"W",R3143))</f>
        <v>Straight Feeder-CU-Tin-PET-6W-2</v>
      </c>
      <c r="T3143" s="14" t="str">
        <f>IF(COUNTIF(Cycletime[Element Desc.],ProjectsDB[[#This Row],[Element Desc.]])&gt;0,"Found","Not Found")</f>
        <v>Found</v>
      </c>
    </row>
    <row r="3144" spans="2:20" x14ac:dyDescent="0.25">
      <c r="B3144" s="8" t="s">
        <v>6504</v>
      </c>
      <c r="C3144" s="15" t="s">
        <v>6413</v>
      </c>
      <c r="D3144" s="15" t="s">
        <v>6414</v>
      </c>
      <c r="E3144" s="16">
        <v>1</v>
      </c>
      <c r="F3144" s="9" t="s">
        <v>6268</v>
      </c>
      <c r="G3144" s="9" t="s">
        <v>6502</v>
      </c>
      <c r="H3144" s="11"/>
      <c r="I3144" s="12">
        <v>505</v>
      </c>
      <c r="J3144" s="12">
        <v>505</v>
      </c>
      <c r="K3144" s="12"/>
      <c r="L3144" s="12">
        <f t="array" ref="L3144">IFERROR(LOOKUP(2^15,SEARCH({"40A","63A","80A","100A","125A","160A","200A","250A","400A","630A","800A","1000A","1250A","1600A","2000A","2500A","3200A","4000A","5000A","6300A"},UPPER(D3144)),{40,63,80,100,125,160,200,250,400,630,800,1000,1250,1600,2000,2500,3200,4000,5000,6300}),0)</f>
        <v>5000</v>
      </c>
      <c r="M3144" s="9" t="str">
        <f t="shared" si="246"/>
        <v>Elbow Edge</v>
      </c>
      <c r="N3144" s="9" t="str">
        <f t="shared" si="247"/>
        <v>CU</v>
      </c>
      <c r="O3144" s="13" t="str">
        <f t="shared" si="248"/>
        <v>Tin</v>
      </c>
      <c r="P3144" s="9" t="str">
        <f t="shared" si="249"/>
        <v>PET</v>
      </c>
      <c r="Q3144" s="9" t="str">
        <f t="shared" si="250"/>
        <v>6</v>
      </c>
      <c r="R31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44" s="14" t="str">
        <f>IF(ProjectsDB[[#This Row],[Item Type]]="Straight Plug-In",_xlfn.TEXTJOIN("-",TRUE,M3144&amp;"-"&amp;_xlfn.LET(_xlpm.txt,ProjectsDB[[#This Row],[Assembly]],_xlpm.pos,FIND("SP",_xlpm.txt),_xlpm.pre,LEFT(_xlpm.txt,_xlpm.pos-1),IF(RIGHT(_xlpm.pre,3)="123","3PL",IF(RIGHT(_xlpm.pre,2)="12","2PL",IF(RIGHT(_xlpm.pre,1)="1","1PL","3PL")))),N3144,O3144,P3144,Q3144&amp;"W",R3144),_xlfn.TEXTJOIN("-",TRUE,M3144,N3144,O3144,P3144,Q3144&amp;"W",R3144))</f>
        <v>Elbow Edge-CU-Tin-PET-6W-2</v>
      </c>
      <c r="T3144" s="14" t="str">
        <f>IF(COUNTIF(Cycletime[Element Desc.],ProjectsDB[[#This Row],[Element Desc.]])&gt;0,"Found","Not Found")</f>
        <v>Found</v>
      </c>
    </row>
    <row r="3145" spans="2:20" x14ac:dyDescent="0.25">
      <c r="B3145" s="8" t="s">
        <v>6505</v>
      </c>
      <c r="C3145" s="15" t="s">
        <v>6277</v>
      </c>
      <c r="D3145" s="15" t="s">
        <v>6278</v>
      </c>
      <c r="E3145" s="16">
        <v>3</v>
      </c>
      <c r="F3145" s="9" t="s">
        <v>6268</v>
      </c>
      <c r="G3145" s="9" t="s">
        <v>6502</v>
      </c>
      <c r="H3145" s="11"/>
      <c r="I3145" s="12"/>
      <c r="J3145" s="12"/>
      <c r="K3145" s="12"/>
      <c r="L3145" s="12">
        <f t="array" ref="L3145">IFERROR(LOOKUP(2^15,SEARCH({"40A","63A","80A","100A","125A","160A","200A","250A","400A","630A","800A","1000A","1250A","1600A","2000A","2500A","3200A","4000A","5000A","6300A"},UPPER(D3145)),{40,63,80,100,125,160,200,250,400,630,800,1000,1250,1600,2000,2500,3200,4000,5000,6300}),0)</f>
        <v>5000</v>
      </c>
      <c r="M3145" s="9" t="str">
        <f t="shared" si="246"/>
        <v>Joint Pack</v>
      </c>
      <c r="N3145" s="9" t="str">
        <f t="shared" si="247"/>
        <v>CU</v>
      </c>
      <c r="O3145" s="13" t="str">
        <f t="shared" si="248"/>
        <v>Tin</v>
      </c>
      <c r="P3145" s="9" t="str">
        <f t="shared" si="249"/>
        <v>None</v>
      </c>
      <c r="Q3145" s="9" t="str">
        <f t="shared" si="250"/>
        <v>6</v>
      </c>
      <c r="R31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45" s="14" t="str">
        <f>IF(ProjectsDB[[#This Row],[Item Type]]="Straight Plug-In",_xlfn.TEXTJOIN("-",TRUE,M3145&amp;"-"&amp;_xlfn.LET(_xlpm.txt,ProjectsDB[[#This Row],[Assembly]],_xlpm.pos,FIND("SP",_xlpm.txt),_xlpm.pre,LEFT(_xlpm.txt,_xlpm.pos-1),IF(RIGHT(_xlpm.pre,3)="123","3PL",IF(RIGHT(_xlpm.pre,2)="12","2PL",IF(RIGHT(_xlpm.pre,1)="1","1PL","3PL")))),N3145,O3145,P3145,Q3145&amp;"W",R3145),_xlfn.TEXTJOIN("-",TRUE,M3145,N3145,O3145,P3145,Q3145&amp;"W",R3145))</f>
        <v>Joint Pack-CU-Tin-None-6W-2</v>
      </c>
      <c r="T3145" s="14" t="str">
        <f>IF(COUNTIF(Cycletime[Element Desc.],ProjectsDB[[#This Row],[Element Desc.]])&gt;0,"Found","Not Found")</f>
        <v>Found</v>
      </c>
    </row>
    <row r="3146" spans="2:20" x14ac:dyDescent="0.25">
      <c r="B3146" s="8" t="s">
        <v>6506</v>
      </c>
      <c r="C3146" s="15" t="s">
        <v>6500</v>
      </c>
      <c r="D3146" s="15" t="s">
        <v>6501</v>
      </c>
      <c r="E3146" s="16">
        <v>1</v>
      </c>
      <c r="F3146" s="9" t="s">
        <v>6268</v>
      </c>
      <c r="G3146" s="9" t="s">
        <v>6502</v>
      </c>
      <c r="H3146" s="11"/>
      <c r="I3146" s="12">
        <v>685</v>
      </c>
      <c r="J3146" s="12"/>
      <c r="K3146" s="12"/>
      <c r="L3146" s="12">
        <f t="array" ref="L3146">IFERROR(LOOKUP(2^15,SEARCH({"40A","63A","80A","100A","125A","160A","200A","250A","400A","630A","800A","1000A","1250A","1600A","2000A","2500A","3200A","4000A","5000A","6300A"},UPPER(D3146)),{40,63,80,100,125,160,200,250,400,630,800,1000,1250,1600,2000,2500,3200,4000,5000,6300}),0)</f>
        <v>5000</v>
      </c>
      <c r="M3146" s="9" t="str">
        <f t="shared" si="246"/>
        <v>Straight Feeder</v>
      </c>
      <c r="N3146" s="9" t="str">
        <f t="shared" si="247"/>
        <v>CU</v>
      </c>
      <c r="O3146" s="13" t="str">
        <f t="shared" si="248"/>
        <v>Tin</v>
      </c>
      <c r="P3146" s="9" t="str">
        <f t="shared" si="249"/>
        <v>PET</v>
      </c>
      <c r="Q3146" s="9" t="str">
        <f t="shared" si="250"/>
        <v>6</v>
      </c>
      <c r="R31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46" s="14" t="str">
        <f>IF(ProjectsDB[[#This Row],[Item Type]]="Straight Plug-In",_xlfn.TEXTJOIN("-",TRUE,M3146&amp;"-"&amp;_xlfn.LET(_xlpm.txt,ProjectsDB[[#This Row],[Assembly]],_xlpm.pos,FIND("SP",_xlpm.txt),_xlpm.pre,LEFT(_xlpm.txt,_xlpm.pos-1),IF(RIGHT(_xlpm.pre,3)="123","3PL",IF(RIGHT(_xlpm.pre,2)="12","2PL",IF(RIGHT(_xlpm.pre,1)="1","1PL","3PL")))),N3146,O3146,P3146,Q3146&amp;"W",R3146),_xlfn.TEXTJOIN("-",TRUE,M3146,N3146,O3146,P3146,Q3146&amp;"W",R3146))</f>
        <v>Straight Feeder-CU-Tin-PET-6W-2</v>
      </c>
      <c r="T3146" s="14" t="str">
        <f>IF(COUNTIF(Cycletime[Element Desc.],ProjectsDB[[#This Row],[Element Desc.]])&gt;0,"Found","Not Found")</f>
        <v>Found</v>
      </c>
    </row>
    <row r="3147" spans="2:20" x14ac:dyDescent="0.25">
      <c r="B3147" s="8" t="s">
        <v>6507</v>
      </c>
      <c r="C3147" s="15" t="s">
        <v>6508</v>
      </c>
      <c r="D3147" s="15" t="s">
        <v>6509</v>
      </c>
      <c r="E3147" s="16">
        <v>1</v>
      </c>
      <c r="F3147" s="9" t="s">
        <v>6268</v>
      </c>
      <c r="G3147" s="9" t="s">
        <v>6502</v>
      </c>
      <c r="H3147" s="11"/>
      <c r="I3147" s="12">
        <v>1090</v>
      </c>
      <c r="J3147" s="12"/>
      <c r="K3147" s="12"/>
      <c r="L3147" s="12">
        <f t="array" ref="L3147">IFERROR(LOOKUP(2^15,SEARCH({"40A","63A","80A","100A","125A","160A","200A","250A","400A","630A","800A","1000A","1250A","1600A","2000A","2500A","3200A","4000A","5000A","6300A"},UPPER(D3147)),{40,63,80,100,125,160,200,250,400,630,800,1000,1250,1600,2000,2500,3200,4000,5000,6300}),0)</f>
        <v>5000</v>
      </c>
      <c r="M3147" s="9" t="str">
        <f t="shared" si="246"/>
        <v>Straight Feeder</v>
      </c>
      <c r="N3147" s="9" t="str">
        <f t="shared" si="247"/>
        <v>CU</v>
      </c>
      <c r="O3147" s="13" t="str">
        <f t="shared" si="248"/>
        <v>Tin</v>
      </c>
      <c r="P3147" s="9" t="str">
        <f t="shared" si="249"/>
        <v>PET</v>
      </c>
      <c r="Q3147" s="9" t="str">
        <f t="shared" si="250"/>
        <v>6</v>
      </c>
      <c r="R31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47" s="14" t="str">
        <f>IF(ProjectsDB[[#This Row],[Item Type]]="Straight Plug-In",_xlfn.TEXTJOIN("-",TRUE,M3147&amp;"-"&amp;_xlfn.LET(_xlpm.txt,ProjectsDB[[#This Row],[Assembly]],_xlpm.pos,FIND("SP",_xlpm.txt),_xlpm.pre,LEFT(_xlpm.txt,_xlpm.pos-1),IF(RIGHT(_xlpm.pre,3)="123","3PL",IF(RIGHT(_xlpm.pre,2)="12","2PL",IF(RIGHT(_xlpm.pre,1)="1","1PL","3PL")))),N3147,O3147,P3147,Q3147&amp;"W",R3147),_xlfn.TEXTJOIN("-",TRUE,M3147,N3147,O3147,P3147,Q3147&amp;"W",R3147))</f>
        <v>Straight Feeder-CU-Tin-PET-6W-2</v>
      </c>
      <c r="T3147" s="14" t="str">
        <f>IF(COUNTIF(Cycletime[Element Desc.],ProjectsDB[[#This Row],[Element Desc.]])&gt;0,"Found","Not Found")</f>
        <v>Found</v>
      </c>
    </row>
    <row r="3148" spans="2:20" x14ac:dyDescent="0.25">
      <c r="B3148" s="8" t="s">
        <v>6510</v>
      </c>
      <c r="C3148" s="15" t="s">
        <v>6444</v>
      </c>
      <c r="D3148" s="15" t="s">
        <v>6445</v>
      </c>
      <c r="E3148" s="16">
        <v>1</v>
      </c>
      <c r="F3148" s="9" t="s">
        <v>6268</v>
      </c>
      <c r="G3148" s="9" t="s">
        <v>6502</v>
      </c>
      <c r="H3148" s="11"/>
      <c r="I3148" s="12">
        <v>505</v>
      </c>
      <c r="J3148" s="12">
        <v>505</v>
      </c>
      <c r="K3148" s="12"/>
      <c r="L3148" s="12">
        <f t="array" ref="L3148">IFERROR(LOOKUP(2^15,SEARCH({"40A","63A","80A","100A","125A","160A","200A","250A","400A","630A","800A","1000A","1250A","1600A","2000A","2500A","3200A","4000A","5000A","6300A"},UPPER(D3148)),{40,63,80,100,125,160,200,250,400,630,800,1000,1250,1600,2000,2500,3200,4000,5000,6300}),0)</f>
        <v>5000</v>
      </c>
      <c r="M3148" s="9" t="str">
        <f t="shared" si="246"/>
        <v>Elbow Edge</v>
      </c>
      <c r="N3148" s="9" t="str">
        <f t="shared" si="247"/>
        <v>CU</v>
      </c>
      <c r="O3148" s="13" t="str">
        <f t="shared" si="248"/>
        <v>Tin</v>
      </c>
      <c r="P3148" s="9" t="str">
        <f t="shared" si="249"/>
        <v>PET</v>
      </c>
      <c r="Q3148" s="9" t="str">
        <f t="shared" si="250"/>
        <v>6</v>
      </c>
      <c r="R31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48" s="14" t="str">
        <f>IF(ProjectsDB[[#This Row],[Item Type]]="Straight Plug-In",_xlfn.TEXTJOIN("-",TRUE,M3148&amp;"-"&amp;_xlfn.LET(_xlpm.txt,ProjectsDB[[#This Row],[Assembly]],_xlpm.pos,FIND("SP",_xlpm.txt),_xlpm.pre,LEFT(_xlpm.txt,_xlpm.pos-1),IF(RIGHT(_xlpm.pre,3)="123","3PL",IF(RIGHT(_xlpm.pre,2)="12","2PL",IF(RIGHT(_xlpm.pre,1)="1","1PL","3PL")))),N3148,O3148,P3148,Q3148&amp;"W",R3148),_xlfn.TEXTJOIN("-",TRUE,M3148,N3148,O3148,P3148,Q3148&amp;"W",R3148))</f>
        <v>Elbow Edge-CU-Tin-PET-6W-2</v>
      </c>
      <c r="T3148" s="14" t="str">
        <f>IF(COUNTIF(Cycletime[Element Desc.],ProjectsDB[[#This Row],[Element Desc.]])&gt;0,"Found","Not Found")</f>
        <v>Found</v>
      </c>
    </row>
    <row r="3149" spans="2:20" x14ac:dyDescent="0.25">
      <c r="B3149" s="8" t="s">
        <v>6511</v>
      </c>
      <c r="C3149" s="15" t="s">
        <v>6277</v>
      </c>
      <c r="D3149" s="15" t="s">
        <v>6278</v>
      </c>
      <c r="E3149" s="16">
        <v>3</v>
      </c>
      <c r="F3149" s="9" t="s">
        <v>6268</v>
      </c>
      <c r="G3149" s="9" t="s">
        <v>6502</v>
      </c>
      <c r="H3149" s="11"/>
      <c r="I3149" s="12"/>
      <c r="J3149" s="12"/>
      <c r="K3149" s="12"/>
      <c r="L3149" s="12">
        <f t="array" ref="L3149">IFERROR(LOOKUP(2^15,SEARCH({"40A","63A","80A","100A","125A","160A","200A","250A","400A","630A","800A","1000A","1250A","1600A","2000A","2500A","3200A","4000A","5000A","6300A"},UPPER(D3149)),{40,63,80,100,125,160,200,250,400,630,800,1000,1250,1600,2000,2500,3200,4000,5000,6300}),0)</f>
        <v>5000</v>
      </c>
      <c r="M3149" s="9" t="str">
        <f t="shared" si="246"/>
        <v>Joint Pack</v>
      </c>
      <c r="N3149" s="9" t="str">
        <f t="shared" si="247"/>
        <v>CU</v>
      </c>
      <c r="O3149" s="13" t="str">
        <f t="shared" si="248"/>
        <v>Tin</v>
      </c>
      <c r="P3149" s="9" t="str">
        <f t="shared" si="249"/>
        <v>None</v>
      </c>
      <c r="Q3149" s="9" t="str">
        <f t="shared" si="250"/>
        <v>6</v>
      </c>
      <c r="R31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49" s="14" t="str">
        <f>IF(ProjectsDB[[#This Row],[Item Type]]="Straight Plug-In",_xlfn.TEXTJOIN("-",TRUE,M3149&amp;"-"&amp;_xlfn.LET(_xlpm.txt,ProjectsDB[[#This Row],[Assembly]],_xlpm.pos,FIND("SP",_xlpm.txt),_xlpm.pre,LEFT(_xlpm.txt,_xlpm.pos-1),IF(RIGHT(_xlpm.pre,3)="123","3PL",IF(RIGHT(_xlpm.pre,2)="12","2PL",IF(RIGHT(_xlpm.pre,1)="1","1PL","3PL")))),N3149,O3149,P3149,Q3149&amp;"W",R3149),_xlfn.TEXTJOIN("-",TRUE,M3149,N3149,O3149,P3149,Q3149&amp;"W",R3149))</f>
        <v>Joint Pack-CU-Tin-None-6W-2</v>
      </c>
      <c r="T3149" s="14" t="str">
        <f>IF(COUNTIF(Cycletime[Element Desc.],ProjectsDB[[#This Row],[Element Desc.]])&gt;0,"Found","Not Found")</f>
        <v>Found</v>
      </c>
    </row>
    <row r="3150" spans="2:20" x14ac:dyDescent="0.25">
      <c r="B3150" s="8" t="s">
        <v>6512</v>
      </c>
      <c r="C3150" s="15" t="s">
        <v>6513</v>
      </c>
      <c r="D3150" s="15" t="s">
        <v>6514</v>
      </c>
      <c r="E3150" s="16">
        <v>2</v>
      </c>
      <c r="F3150" s="9" t="s">
        <v>6268</v>
      </c>
      <c r="G3150" s="9" t="s">
        <v>6502</v>
      </c>
      <c r="H3150" s="11"/>
      <c r="I3150" s="12">
        <v>820</v>
      </c>
      <c r="J3150" s="12"/>
      <c r="K3150" s="12"/>
      <c r="L3150" s="12">
        <f t="array" ref="L3150">IFERROR(LOOKUP(2^15,SEARCH({"40A","63A","80A","100A","125A","160A","200A","250A","400A","630A","800A","1000A","1250A","1600A","2000A","2500A","3200A","4000A","5000A","6300A"},UPPER(D3150)),{40,63,80,100,125,160,200,250,400,630,800,1000,1250,1600,2000,2500,3200,4000,5000,6300}),0)</f>
        <v>5000</v>
      </c>
      <c r="M3150" s="9" t="str">
        <f t="shared" si="246"/>
        <v>Straight Feeder</v>
      </c>
      <c r="N3150" s="9" t="str">
        <f t="shared" si="247"/>
        <v>CU</v>
      </c>
      <c r="O3150" s="13" t="str">
        <f t="shared" si="248"/>
        <v>Tin</v>
      </c>
      <c r="P3150" s="9" t="str">
        <f t="shared" si="249"/>
        <v>PET</v>
      </c>
      <c r="Q3150" s="9" t="str">
        <f t="shared" si="250"/>
        <v>6</v>
      </c>
      <c r="R31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50" s="14" t="str">
        <f>IF(ProjectsDB[[#This Row],[Item Type]]="Straight Plug-In",_xlfn.TEXTJOIN("-",TRUE,M3150&amp;"-"&amp;_xlfn.LET(_xlpm.txt,ProjectsDB[[#This Row],[Assembly]],_xlpm.pos,FIND("SP",_xlpm.txt),_xlpm.pre,LEFT(_xlpm.txt,_xlpm.pos-1),IF(RIGHT(_xlpm.pre,3)="123","3PL",IF(RIGHT(_xlpm.pre,2)="12","2PL",IF(RIGHT(_xlpm.pre,1)="1","1PL","3PL")))),N3150,O3150,P3150,Q3150&amp;"W",R3150),_xlfn.TEXTJOIN("-",TRUE,M3150,N3150,O3150,P3150,Q3150&amp;"W",R3150))</f>
        <v>Straight Feeder-CU-Tin-PET-6W-2</v>
      </c>
      <c r="T3150" s="14" t="str">
        <f>IF(COUNTIF(Cycletime[Element Desc.],ProjectsDB[[#This Row],[Element Desc.]])&gt;0,"Found","Not Found")</f>
        <v>Found</v>
      </c>
    </row>
    <row r="3151" spans="2:20" x14ac:dyDescent="0.25">
      <c r="B3151" s="8" t="s">
        <v>6515</v>
      </c>
      <c r="C3151" s="15" t="s">
        <v>6516</v>
      </c>
      <c r="D3151" s="15" t="s">
        <v>6517</v>
      </c>
      <c r="E3151" s="16">
        <v>1</v>
      </c>
      <c r="F3151" s="9" t="s">
        <v>6268</v>
      </c>
      <c r="G3151" s="9" t="s">
        <v>6502</v>
      </c>
      <c r="H3151" s="11"/>
      <c r="I3151" s="12">
        <v>2935</v>
      </c>
      <c r="J3151" s="12"/>
      <c r="K3151" s="12"/>
      <c r="L3151" s="12">
        <f t="array" ref="L3151">IFERROR(LOOKUP(2^15,SEARCH({"40A","63A","80A","100A","125A","160A","200A","250A","400A","630A","800A","1000A","1250A","1600A","2000A","2500A","3200A","4000A","5000A","6300A"},UPPER(D3151)),{40,63,80,100,125,160,200,250,400,630,800,1000,1250,1600,2000,2500,3200,4000,5000,6300}),0)</f>
        <v>5000</v>
      </c>
      <c r="M3151" s="9" t="str">
        <f t="shared" si="246"/>
        <v>Straight Feeder</v>
      </c>
      <c r="N3151" s="9" t="str">
        <f t="shared" si="247"/>
        <v>CU</v>
      </c>
      <c r="O3151" s="13" t="str">
        <f t="shared" si="248"/>
        <v>Tin</v>
      </c>
      <c r="P3151" s="9" t="str">
        <f t="shared" si="249"/>
        <v>PET</v>
      </c>
      <c r="Q3151" s="9" t="str">
        <f t="shared" si="250"/>
        <v>6</v>
      </c>
      <c r="R31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51" s="14" t="str">
        <f>IF(ProjectsDB[[#This Row],[Item Type]]="Straight Plug-In",_xlfn.TEXTJOIN("-",TRUE,M3151&amp;"-"&amp;_xlfn.LET(_xlpm.txt,ProjectsDB[[#This Row],[Assembly]],_xlpm.pos,FIND("SP",_xlpm.txt),_xlpm.pre,LEFT(_xlpm.txt,_xlpm.pos-1),IF(RIGHT(_xlpm.pre,3)="123","3PL",IF(RIGHT(_xlpm.pre,2)="12","2PL",IF(RIGHT(_xlpm.pre,1)="1","1PL","3PL")))),N3151,O3151,P3151,Q3151&amp;"W",R3151),_xlfn.TEXTJOIN("-",TRUE,M3151,N3151,O3151,P3151,Q3151&amp;"W",R3151))</f>
        <v>Straight Feeder-CU-Tin-PET-6W-2</v>
      </c>
      <c r="T3151" s="14" t="str">
        <f>IF(COUNTIF(Cycletime[Element Desc.],ProjectsDB[[#This Row],[Element Desc.]])&gt;0,"Found","Not Found")</f>
        <v>Found</v>
      </c>
    </row>
    <row r="3152" spans="2:20" x14ac:dyDescent="0.25">
      <c r="B3152" s="8" t="s">
        <v>6518</v>
      </c>
      <c r="C3152" s="15" t="s">
        <v>6519</v>
      </c>
      <c r="D3152" s="15" t="s">
        <v>6520</v>
      </c>
      <c r="E3152" s="16">
        <v>1</v>
      </c>
      <c r="F3152" s="9" t="s">
        <v>6268</v>
      </c>
      <c r="G3152" s="9" t="s">
        <v>6502</v>
      </c>
      <c r="H3152" s="11"/>
      <c r="I3152" s="12">
        <v>1395</v>
      </c>
      <c r="J3152" s="12"/>
      <c r="K3152" s="12"/>
      <c r="L3152" s="12">
        <f t="array" ref="L3152">IFERROR(LOOKUP(2^15,SEARCH({"40A","63A","80A","100A","125A","160A","200A","250A","400A","630A","800A","1000A","1250A","1600A","2000A","2500A","3200A","4000A","5000A","6300A"},UPPER(D3152)),{40,63,80,100,125,160,200,250,400,630,800,1000,1250,1600,2000,2500,3200,4000,5000,6300}),0)</f>
        <v>5000</v>
      </c>
      <c r="M3152" s="9" t="str">
        <f t="shared" si="246"/>
        <v>Straight Feeder</v>
      </c>
      <c r="N3152" s="9" t="str">
        <f t="shared" si="247"/>
        <v>CU</v>
      </c>
      <c r="O3152" s="13" t="str">
        <f t="shared" si="248"/>
        <v>Tin</v>
      </c>
      <c r="P3152" s="9" t="str">
        <f t="shared" si="249"/>
        <v>PET</v>
      </c>
      <c r="Q3152" s="9" t="str">
        <f t="shared" si="250"/>
        <v>6</v>
      </c>
      <c r="R31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52" s="14" t="str">
        <f>IF(ProjectsDB[[#This Row],[Item Type]]="Straight Plug-In",_xlfn.TEXTJOIN("-",TRUE,M3152&amp;"-"&amp;_xlfn.LET(_xlpm.txt,ProjectsDB[[#This Row],[Assembly]],_xlpm.pos,FIND("SP",_xlpm.txt),_xlpm.pre,LEFT(_xlpm.txt,_xlpm.pos-1),IF(RIGHT(_xlpm.pre,3)="123","3PL",IF(RIGHT(_xlpm.pre,2)="12","2PL",IF(RIGHT(_xlpm.pre,1)="1","1PL","3PL")))),N3152,O3152,P3152,Q3152&amp;"W",R3152),_xlfn.TEXTJOIN("-",TRUE,M3152,N3152,O3152,P3152,Q3152&amp;"W",R3152))</f>
        <v>Straight Feeder-CU-Tin-PET-6W-2</v>
      </c>
      <c r="T3152" s="14" t="str">
        <f>IF(COUNTIF(Cycletime[Element Desc.],ProjectsDB[[#This Row],[Element Desc.]])&gt;0,"Found","Not Found")</f>
        <v>Found</v>
      </c>
    </row>
    <row r="3153" spans="2:20" x14ac:dyDescent="0.25">
      <c r="B3153" s="8" t="s">
        <v>6521</v>
      </c>
      <c r="C3153" s="15" t="s">
        <v>6368</v>
      </c>
      <c r="D3153" s="15" t="s">
        <v>6369</v>
      </c>
      <c r="E3153" s="16">
        <v>1</v>
      </c>
      <c r="F3153" s="9" t="s">
        <v>6268</v>
      </c>
      <c r="G3153" s="9" t="s">
        <v>6502</v>
      </c>
      <c r="H3153" s="11"/>
      <c r="I3153" s="12">
        <v>620</v>
      </c>
      <c r="J3153" s="12"/>
      <c r="K3153" s="12"/>
      <c r="L3153" s="12">
        <f t="array" ref="L3153">IFERROR(LOOKUP(2^15,SEARCH({"40A","63A","80A","100A","125A","160A","200A","250A","400A","630A","800A","1000A","1250A","1600A","2000A","2500A","3200A","4000A","5000A","6300A"},UPPER(D3153)),{40,63,80,100,125,160,200,250,400,630,800,1000,1250,1600,2000,2500,3200,4000,5000,6300}),0)</f>
        <v>5000</v>
      </c>
      <c r="M3153" s="9" t="str">
        <f t="shared" si="246"/>
        <v>Straight Feeder</v>
      </c>
      <c r="N3153" s="9" t="str">
        <f t="shared" si="247"/>
        <v>CU</v>
      </c>
      <c r="O3153" s="13" t="str">
        <f t="shared" si="248"/>
        <v>Tin</v>
      </c>
      <c r="P3153" s="9" t="str">
        <f t="shared" si="249"/>
        <v>PET</v>
      </c>
      <c r="Q3153" s="9" t="str">
        <f t="shared" si="250"/>
        <v>6</v>
      </c>
      <c r="R31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53" s="14" t="str">
        <f>IF(ProjectsDB[[#This Row],[Item Type]]="Straight Plug-In",_xlfn.TEXTJOIN("-",TRUE,M3153&amp;"-"&amp;_xlfn.LET(_xlpm.txt,ProjectsDB[[#This Row],[Assembly]],_xlpm.pos,FIND("SP",_xlpm.txt),_xlpm.pre,LEFT(_xlpm.txt,_xlpm.pos-1),IF(RIGHT(_xlpm.pre,3)="123","3PL",IF(RIGHT(_xlpm.pre,2)="12","2PL",IF(RIGHT(_xlpm.pre,1)="1","1PL","3PL")))),N3153,O3153,P3153,Q3153&amp;"W",R3153),_xlfn.TEXTJOIN("-",TRUE,M3153,N3153,O3153,P3153,Q3153&amp;"W",R3153))</f>
        <v>Straight Feeder-CU-Tin-PET-6W-2</v>
      </c>
      <c r="T3153" s="14" t="str">
        <f>IF(COUNTIF(Cycletime[Element Desc.],ProjectsDB[[#This Row],[Element Desc.]])&gt;0,"Found","Not Found")</f>
        <v>Found</v>
      </c>
    </row>
    <row r="3154" spans="2:20" x14ac:dyDescent="0.25">
      <c r="B3154" s="8" t="s">
        <v>6522</v>
      </c>
      <c r="C3154" s="15" t="s">
        <v>6277</v>
      </c>
      <c r="D3154" s="15" t="s">
        <v>6278</v>
      </c>
      <c r="E3154" s="16">
        <v>5</v>
      </c>
      <c r="F3154" s="9" t="s">
        <v>6268</v>
      </c>
      <c r="G3154" s="9" t="s">
        <v>6502</v>
      </c>
      <c r="H3154" s="11"/>
      <c r="I3154" s="12"/>
      <c r="J3154" s="12"/>
      <c r="K3154" s="12"/>
      <c r="L3154" s="12">
        <f t="array" ref="L3154">IFERROR(LOOKUP(2^15,SEARCH({"40A","63A","80A","100A","125A","160A","200A","250A","400A","630A","800A","1000A","1250A","1600A","2000A","2500A","3200A","4000A","5000A","6300A"},UPPER(D3154)),{40,63,80,100,125,160,200,250,400,630,800,1000,1250,1600,2000,2500,3200,4000,5000,6300}),0)</f>
        <v>5000</v>
      </c>
      <c r="M3154" s="9" t="str">
        <f t="shared" si="246"/>
        <v>Joint Pack</v>
      </c>
      <c r="N3154" s="9" t="str">
        <f t="shared" si="247"/>
        <v>CU</v>
      </c>
      <c r="O3154" s="13" t="str">
        <f t="shared" si="248"/>
        <v>Tin</v>
      </c>
      <c r="P3154" s="9" t="str">
        <f t="shared" si="249"/>
        <v>None</v>
      </c>
      <c r="Q3154" s="9" t="str">
        <f t="shared" si="250"/>
        <v>6</v>
      </c>
      <c r="R31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54" s="14" t="str">
        <f>IF(ProjectsDB[[#This Row],[Item Type]]="Straight Plug-In",_xlfn.TEXTJOIN("-",TRUE,M3154&amp;"-"&amp;_xlfn.LET(_xlpm.txt,ProjectsDB[[#This Row],[Assembly]],_xlpm.pos,FIND("SP",_xlpm.txt),_xlpm.pre,LEFT(_xlpm.txt,_xlpm.pos-1),IF(RIGHT(_xlpm.pre,3)="123","3PL",IF(RIGHT(_xlpm.pre,2)="12","2PL",IF(RIGHT(_xlpm.pre,1)="1","1PL","3PL")))),N3154,O3154,P3154,Q3154&amp;"W",R3154),_xlfn.TEXTJOIN("-",TRUE,M3154,N3154,O3154,P3154,Q3154&amp;"W",R3154))</f>
        <v>Joint Pack-CU-Tin-None-6W-2</v>
      </c>
      <c r="T3154" s="14" t="str">
        <f>IF(COUNTIF(Cycletime[Element Desc.],ProjectsDB[[#This Row],[Element Desc.]])&gt;0,"Found","Not Found")</f>
        <v>Found</v>
      </c>
    </row>
    <row r="3155" spans="2:20" x14ac:dyDescent="0.25">
      <c r="B3155" s="8" t="s">
        <v>6523</v>
      </c>
      <c r="C3155" s="15" t="s">
        <v>6524</v>
      </c>
      <c r="D3155" s="15" t="s">
        <v>6525</v>
      </c>
      <c r="E3155" s="16">
        <v>1</v>
      </c>
      <c r="F3155" s="9" t="s">
        <v>6268</v>
      </c>
      <c r="G3155" s="9" t="s">
        <v>6526</v>
      </c>
      <c r="H3155" s="11"/>
      <c r="I3155" s="12">
        <v>600</v>
      </c>
      <c r="J3155" s="12"/>
      <c r="K3155" s="12"/>
      <c r="L3155" s="12">
        <f t="array" ref="L3155">IFERROR(LOOKUP(2^15,SEARCH({"40A","63A","80A","100A","125A","160A","200A","250A","400A","630A","800A","1000A","1250A","1600A","2000A","2500A","3200A","4000A","5000A","6300A"},UPPER(D3155)),{40,63,80,100,125,160,200,250,400,630,800,1000,1250,1600,2000,2500,3200,4000,5000,6300}),0)</f>
        <v>5000</v>
      </c>
      <c r="M3155" s="9" t="str">
        <f t="shared" si="246"/>
        <v>Straight Feeder</v>
      </c>
      <c r="N3155" s="9" t="str">
        <f t="shared" si="247"/>
        <v>CU</v>
      </c>
      <c r="O3155" s="13" t="str">
        <f t="shared" si="248"/>
        <v>Tin</v>
      </c>
      <c r="P3155" s="9" t="str">
        <f t="shared" si="249"/>
        <v>PET</v>
      </c>
      <c r="Q3155" s="9" t="str">
        <f t="shared" si="250"/>
        <v>6</v>
      </c>
      <c r="R31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55" s="14" t="str">
        <f>IF(ProjectsDB[[#This Row],[Item Type]]="Straight Plug-In",_xlfn.TEXTJOIN("-",TRUE,M3155&amp;"-"&amp;_xlfn.LET(_xlpm.txt,ProjectsDB[[#This Row],[Assembly]],_xlpm.pos,FIND("SP",_xlpm.txt),_xlpm.pre,LEFT(_xlpm.txt,_xlpm.pos-1),IF(RIGHT(_xlpm.pre,3)="123","3PL",IF(RIGHT(_xlpm.pre,2)="12","2PL",IF(RIGHT(_xlpm.pre,1)="1","1PL","3PL")))),N3155,O3155,P3155,Q3155&amp;"W",R3155),_xlfn.TEXTJOIN("-",TRUE,M3155,N3155,O3155,P3155,Q3155&amp;"W",R3155))</f>
        <v>Straight Feeder-CU-Tin-PET-6W-2</v>
      </c>
      <c r="T3155" s="14" t="str">
        <f>IF(COUNTIF(Cycletime[Element Desc.],ProjectsDB[[#This Row],[Element Desc.]])&gt;0,"Found","Not Found")</f>
        <v>Found</v>
      </c>
    </row>
    <row r="3156" spans="2:20" x14ac:dyDescent="0.25">
      <c r="B3156" s="8" t="s">
        <v>6527</v>
      </c>
      <c r="C3156" s="15" t="s">
        <v>6528</v>
      </c>
      <c r="D3156" s="15" t="s">
        <v>6529</v>
      </c>
      <c r="E3156" s="16">
        <v>1</v>
      </c>
      <c r="F3156" s="9" t="s">
        <v>6268</v>
      </c>
      <c r="G3156" s="9" t="s">
        <v>6526</v>
      </c>
      <c r="H3156" s="11"/>
      <c r="I3156" s="12">
        <v>760</v>
      </c>
      <c r="J3156" s="12"/>
      <c r="K3156" s="12"/>
      <c r="L3156" s="12">
        <f t="array" ref="L3156">IFERROR(LOOKUP(2^15,SEARCH({"40A","63A","80A","100A","125A","160A","200A","250A","400A","630A","800A","1000A","1250A","1600A","2000A","2500A","3200A","4000A","5000A","6300A"},UPPER(D3156)),{40,63,80,100,125,160,200,250,400,630,800,1000,1250,1600,2000,2500,3200,4000,5000,6300}),0)</f>
        <v>5000</v>
      </c>
      <c r="M3156" s="9" t="str">
        <f t="shared" si="246"/>
        <v>Straight Feeder</v>
      </c>
      <c r="N3156" s="9" t="str">
        <f t="shared" si="247"/>
        <v>CU</v>
      </c>
      <c r="O3156" s="13" t="str">
        <f t="shared" si="248"/>
        <v>Tin</v>
      </c>
      <c r="P3156" s="9" t="str">
        <f t="shared" si="249"/>
        <v>PET</v>
      </c>
      <c r="Q3156" s="9" t="str">
        <f t="shared" si="250"/>
        <v>6</v>
      </c>
      <c r="R31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56" s="14" t="str">
        <f>IF(ProjectsDB[[#This Row],[Item Type]]="Straight Plug-In",_xlfn.TEXTJOIN("-",TRUE,M3156&amp;"-"&amp;_xlfn.LET(_xlpm.txt,ProjectsDB[[#This Row],[Assembly]],_xlpm.pos,FIND("SP",_xlpm.txt),_xlpm.pre,LEFT(_xlpm.txt,_xlpm.pos-1),IF(RIGHT(_xlpm.pre,3)="123","3PL",IF(RIGHT(_xlpm.pre,2)="12","2PL",IF(RIGHT(_xlpm.pre,1)="1","1PL","3PL")))),N3156,O3156,P3156,Q3156&amp;"W",R3156),_xlfn.TEXTJOIN("-",TRUE,M3156,N3156,O3156,P3156,Q3156&amp;"W",R3156))</f>
        <v>Straight Feeder-CU-Tin-PET-6W-2</v>
      </c>
      <c r="T3156" s="14" t="str">
        <f>IF(COUNTIF(Cycletime[Element Desc.],ProjectsDB[[#This Row],[Element Desc.]])&gt;0,"Found","Not Found")</f>
        <v>Found</v>
      </c>
    </row>
    <row r="3157" spans="2:20" x14ac:dyDescent="0.25">
      <c r="B3157" s="8" t="s">
        <v>6530</v>
      </c>
      <c r="C3157" s="15" t="s">
        <v>6531</v>
      </c>
      <c r="D3157" s="15" t="s">
        <v>6532</v>
      </c>
      <c r="E3157" s="16">
        <v>1</v>
      </c>
      <c r="F3157" s="9" t="s">
        <v>6268</v>
      </c>
      <c r="G3157" s="9" t="s">
        <v>6526</v>
      </c>
      <c r="H3157" s="11"/>
      <c r="I3157" s="12">
        <v>900</v>
      </c>
      <c r="J3157" s="12"/>
      <c r="K3157" s="12"/>
      <c r="L3157" s="12">
        <f t="array" ref="L3157">IFERROR(LOOKUP(2^15,SEARCH({"40A","63A","80A","100A","125A","160A","200A","250A","400A","630A","800A","1000A","1250A","1600A","2000A","2500A","3200A","4000A","5000A","6300A"},UPPER(D3157)),{40,63,80,100,125,160,200,250,400,630,800,1000,1250,1600,2000,2500,3200,4000,5000,6300}),0)</f>
        <v>5000</v>
      </c>
      <c r="M3157" s="9" t="str">
        <f t="shared" si="246"/>
        <v>Straight Feeder</v>
      </c>
      <c r="N3157" s="9" t="str">
        <f t="shared" si="247"/>
        <v>CU</v>
      </c>
      <c r="O3157" s="13" t="str">
        <f t="shared" si="248"/>
        <v>Tin</v>
      </c>
      <c r="P3157" s="9" t="str">
        <f t="shared" si="249"/>
        <v>PET</v>
      </c>
      <c r="Q3157" s="9" t="str">
        <f t="shared" si="250"/>
        <v>6</v>
      </c>
      <c r="R31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57" s="14" t="str">
        <f>IF(ProjectsDB[[#This Row],[Item Type]]="Straight Plug-In",_xlfn.TEXTJOIN("-",TRUE,M3157&amp;"-"&amp;_xlfn.LET(_xlpm.txt,ProjectsDB[[#This Row],[Assembly]],_xlpm.pos,FIND("SP",_xlpm.txt),_xlpm.pre,LEFT(_xlpm.txt,_xlpm.pos-1),IF(RIGHT(_xlpm.pre,3)="123","3PL",IF(RIGHT(_xlpm.pre,2)="12","2PL",IF(RIGHT(_xlpm.pre,1)="1","1PL","3PL")))),N3157,O3157,P3157,Q3157&amp;"W",R3157),_xlfn.TEXTJOIN("-",TRUE,M3157,N3157,O3157,P3157,Q3157&amp;"W",R3157))</f>
        <v>Straight Feeder-CU-Tin-PET-6W-2</v>
      </c>
      <c r="T3157" s="14" t="str">
        <f>IF(COUNTIF(Cycletime[Element Desc.],ProjectsDB[[#This Row],[Element Desc.]])&gt;0,"Found","Not Found")</f>
        <v>Found</v>
      </c>
    </row>
    <row r="3158" spans="2:20" x14ac:dyDescent="0.25">
      <c r="B3158" s="8" t="s">
        <v>6533</v>
      </c>
      <c r="C3158" s="15" t="s">
        <v>6534</v>
      </c>
      <c r="D3158" s="15" t="s">
        <v>6535</v>
      </c>
      <c r="E3158" s="16">
        <v>1</v>
      </c>
      <c r="F3158" s="9" t="s">
        <v>6268</v>
      </c>
      <c r="G3158" s="9" t="s">
        <v>6526</v>
      </c>
      <c r="H3158" s="11"/>
      <c r="I3158" s="12">
        <v>1005</v>
      </c>
      <c r="J3158" s="12"/>
      <c r="K3158" s="12"/>
      <c r="L3158" s="12">
        <f t="array" ref="L3158">IFERROR(LOOKUP(2^15,SEARCH({"40A","63A","80A","100A","125A","160A","200A","250A","400A","630A","800A","1000A","1250A","1600A","2000A","2500A","3200A","4000A","5000A","6300A"},UPPER(D3158)),{40,63,80,100,125,160,200,250,400,630,800,1000,1250,1600,2000,2500,3200,4000,5000,6300}),0)</f>
        <v>5000</v>
      </c>
      <c r="M3158" s="9" t="str">
        <f t="shared" si="246"/>
        <v>Straight Feeder</v>
      </c>
      <c r="N3158" s="9" t="str">
        <f t="shared" si="247"/>
        <v>CU</v>
      </c>
      <c r="O3158" s="13" t="str">
        <f t="shared" si="248"/>
        <v>Tin</v>
      </c>
      <c r="P3158" s="9" t="str">
        <f t="shared" si="249"/>
        <v>PET</v>
      </c>
      <c r="Q3158" s="9" t="str">
        <f t="shared" si="250"/>
        <v>6</v>
      </c>
      <c r="R31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58" s="14" t="str">
        <f>IF(ProjectsDB[[#This Row],[Item Type]]="Straight Plug-In",_xlfn.TEXTJOIN("-",TRUE,M3158&amp;"-"&amp;_xlfn.LET(_xlpm.txt,ProjectsDB[[#This Row],[Assembly]],_xlpm.pos,FIND("SP",_xlpm.txt),_xlpm.pre,LEFT(_xlpm.txt,_xlpm.pos-1),IF(RIGHT(_xlpm.pre,3)="123","3PL",IF(RIGHT(_xlpm.pre,2)="12","2PL",IF(RIGHT(_xlpm.pre,1)="1","1PL","3PL")))),N3158,O3158,P3158,Q3158&amp;"W",R3158),_xlfn.TEXTJOIN("-",TRUE,M3158,N3158,O3158,P3158,Q3158&amp;"W",R3158))</f>
        <v>Straight Feeder-CU-Tin-PET-6W-2</v>
      </c>
      <c r="T3158" s="14" t="str">
        <f>IF(COUNTIF(Cycletime[Element Desc.],ProjectsDB[[#This Row],[Element Desc.]])&gt;0,"Found","Not Found")</f>
        <v>Found</v>
      </c>
    </row>
    <row r="3159" spans="2:20" x14ac:dyDescent="0.25">
      <c r="B3159" s="8" t="s">
        <v>6536</v>
      </c>
      <c r="C3159" s="15" t="s">
        <v>6277</v>
      </c>
      <c r="D3159" s="15" t="s">
        <v>6278</v>
      </c>
      <c r="E3159" s="16">
        <v>3</v>
      </c>
      <c r="F3159" s="9" t="s">
        <v>6268</v>
      </c>
      <c r="G3159" s="9" t="s">
        <v>6526</v>
      </c>
      <c r="H3159" s="11"/>
      <c r="I3159" s="12">
        <v>0</v>
      </c>
      <c r="J3159" s="12"/>
      <c r="K3159" s="12"/>
      <c r="L3159" s="12">
        <f t="array" ref="L3159">IFERROR(LOOKUP(2^15,SEARCH({"40A","63A","80A","100A","125A","160A","200A","250A","400A","630A","800A","1000A","1250A","1600A","2000A","2500A","3200A","4000A","5000A","6300A"},UPPER(D3159)),{40,63,80,100,125,160,200,250,400,630,800,1000,1250,1600,2000,2500,3200,4000,5000,6300}),0)</f>
        <v>5000</v>
      </c>
      <c r="M3159" s="9" t="str">
        <f t="shared" si="246"/>
        <v>Joint Pack</v>
      </c>
      <c r="N3159" s="9" t="str">
        <f t="shared" si="247"/>
        <v>CU</v>
      </c>
      <c r="O3159" s="13" t="str">
        <f t="shared" si="248"/>
        <v>Tin</v>
      </c>
      <c r="P3159" s="9" t="str">
        <f t="shared" si="249"/>
        <v>None</v>
      </c>
      <c r="Q3159" s="9" t="str">
        <f t="shared" si="250"/>
        <v>6</v>
      </c>
      <c r="R31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59" s="14" t="str">
        <f>IF(ProjectsDB[[#This Row],[Item Type]]="Straight Plug-In",_xlfn.TEXTJOIN("-",TRUE,M3159&amp;"-"&amp;_xlfn.LET(_xlpm.txt,ProjectsDB[[#This Row],[Assembly]],_xlpm.pos,FIND("SP",_xlpm.txt),_xlpm.pre,LEFT(_xlpm.txt,_xlpm.pos-1),IF(RIGHT(_xlpm.pre,3)="123","3PL",IF(RIGHT(_xlpm.pre,2)="12","2PL",IF(RIGHT(_xlpm.pre,1)="1","1PL","3PL")))),N3159,O3159,P3159,Q3159&amp;"W",R3159),_xlfn.TEXTJOIN("-",TRUE,M3159,N3159,O3159,P3159,Q3159&amp;"W",R3159))</f>
        <v>Joint Pack-CU-Tin-None-6W-2</v>
      </c>
      <c r="T3159" s="14" t="str">
        <f>IF(COUNTIF(Cycletime[Element Desc.],ProjectsDB[[#This Row],[Element Desc.]])&gt;0,"Found","Not Found")</f>
        <v>Found</v>
      </c>
    </row>
    <row r="3160" spans="2:20" x14ac:dyDescent="0.25">
      <c r="B3160" s="8" t="s">
        <v>6537</v>
      </c>
      <c r="C3160" s="15" t="s">
        <v>6368</v>
      </c>
      <c r="D3160" s="15" t="s">
        <v>6369</v>
      </c>
      <c r="E3160" s="16">
        <v>1</v>
      </c>
      <c r="F3160" s="9" t="s">
        <v>6268</v>
      </c>
      <c r="G3160" s="9" t="s">
        <v>6526</v>
      </c>
      <c r="H3160" s="11"/>
      <c r="I3160" s="12">
        <v>620</v>
      </c>
      <c r="J3160" s="12"/>
      <c r="K3160" s="12"/>
      <c r="L3160" s="12">
        <f t="array" ref="L3160">IFERROR(LOOKUP(2^15,SEARCH({"40A","63A","80A","100A","125A","160A","200A","250A","400A","630A","800A","1000A","1250A","1600A","2000A","2500A","3200A","4000A","5000A","6300A"},UPPER(D3160)),{40,63,80,100,125,160,200,250,400,630,800,1000,1250,1600,2000,2500,3200,4000,5000,6300}),0)</f>
        <v>5000</v>
      </c>
      <c r="M3160" s="9" t="str">
        <f t="shared" si="246"/>
        <v>Straight Feeder</v>
      </c>
      <c r="N3160" s="9" t="str">
        <f t="shared" si="247"/>
        <v>CU</v>
      </c>
      <c r="O3160" s="13" t="str">
        <f t="shared" si="248"/>
        <v>Tin</v>
      </c>
      <c r="P3160" s="9" t="str">
        <f t="shared" si="249"/>
        <v>PET</v>
      </c>
      <c r="Q3160" s="9" t="str">
        <f t="shared" si="250"/>
        <v>6</v>
      </c>
      <c r="R31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60" s="14" t="str">
        <f>IF(ProjectsDB[[#This Row],[Item Type]]="Straight Plug-In",_xlfn.TEXTJOIN("-",TRUE,M3160&amp;"-"&amp;_xlfn.LET(_xlpm.txt,ProjectsDB[[#This Row],[Assembly]],_xlpm.pos,FIND("SP",_xlpm.txt),_xlpm.pre,LEFT(_xlpm.txt,_xlpm.pos-1),IF(RIGHT(_xlpm.pre,3)="123","3PL",IF(RIGHT(_xlpm.pre,2)="12","2PL",IF(RIGHT(_xlpm.pre,1)="1","1PL","3PL")))),N3160,O3160,P3160,Q3160&amp;"W",R3160),_xlfn.TEXTJOIN("-",TRUE,M3160,N3160,O3160,P3160,Q3160&amp;"W",R3160))</f>
        <v>Straight Feeder-CU-Tin-PET-6W-2</v>
      </c>
      <c r="T3160" s="14" t="str">
        <f>IF(COUNTIF(Cycletime[Element Desc.],ProjectsDB[[#This Row],[Element Desc.]])&gt;0,"Found","Not Found")</f>
        <v>Found</v>
      </c>
    </row>
    <row r="3161" spans="2:20" x14ac:dyDescent="0.25">
      <c r="B3161" s="8" t="s">
        <v>6538</v>
      </c>
      <c r="C3161" s="15" t="s">
        <v>6539</v>
      </c>
      <c r="D3161" s="15" t="s">
        <v>6540</v>
      </c>
      <c r="E3161" s="16">
        <v>1</v>
      </c>
      <c r="F3161" s="9" t="s">
        <v>6268</v>
      </c>
      <c r="G3161" s="9" t="s">
        <v>6526</v>
      </c>
      <c r="H3161" s="11"/>
      <c r="I3161" s="12">
        <v>2715</v>
      </c>
      <c r="J3161" s="12"/>
      <c r="K3161" s="12"/>
      <c r="L3161" s="12">
        <f t="array" ref="L3161">IFERROR(LOOKUP(2^15,SEARCH({"40A","63A","80A","100A","125A","160A","200A","250A","400A","630A","800A","1000A","1250A","1600A","2000A","2500A","3200A","4000A","5000A","6300A"},UPPER(D3161)),{40,63,80,100,125,160,200,250,400,630,800,1000,1250,1600,2000,2500,3200,4000,5000,6300}),0)</f>
        <v>5000</v>
      </c>
      <c r="M3161" s="9" t="str">
        <f t="shared" si="246"/>
        <v>Straight Feeder</v>
      </c>
      <c r="N3161" s="9" t="str">
        <f t="shared" si="247"/>
        <v>CU</v>
      </c>
      <c r="O3161" s="13" t="str">
        <f t="shared" si="248"/>
        <v>Tin</v>
      </c>
      <c r="P3161" s="9" t="str">
        <f t="shared" si="249"/>
        <v>PET</v>
      </c>
      <c r="Q3161" s="9" t="str">
        <f t="shared" si="250"/>
        <v>6</v>
      </c>
      <c r="R31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61" s="14" t="str">
        <f>IF(ProjectsDB[[#This Row],[Item Type]]="Straight Plug-In",_xlfn.TEXTJOIN("-",TRUE,M3161&amp;"-"&amp;_xlfn.LET(_xlpm.txt,ProjectsDB[[#This Row],[Assembly]],_xlpm.pos,FIND("SP",_xlpm.txt),_xlpm.pre,LEFT(_xlpm.txt,_xlpm.pos-1),IF(RIGHT(_xlpm.pre,3)="123","3PL",IF(RIGHT(_xlpm.pre,2)="12","2PL",IF(RIGHT(_xlpm.pre,1)="1","1PL","3PL")))),N3161,O3161,P3161,Q3161&amp;"W",R3161),_xlfn.TEXTJOIN("-",TRUE,M3161,N3161,O3161,P3161,Q3161&amp;"W",R3161))</f>
        <v>Straight Feeder-CU-Tin-PET-6W-2</v>
      </c>
      <c r="T3161" s="14" t="str">
        <f>IF(COUNTIF(Cycletime[Element Desc.],ProjectsDB[[#This Row],[Element Desc.]])&gt;0,"Found","Not Found")</f>
        <v>Found</v>
      </c>
    </row>
    <row r="3162" spans="2:20" x14ac:dyDescent="0.25">
      <c r="B3162" s="8" t="s">
        <v>6541</v>
      </c>
      <c r="C3162" s="15" t="s">
        <v>6542</v>
      </c>
      <c r="D3162" s="15" t="s">
        <v>6543</v>
      </c>
      <c r="E3162" s="16">
        <v>1</v>
      </c>
      <c r="F3162" s="9" t="s">
        <v>6268</v>
      </c>
      <c r="G3162" s="9" t="s">
        <v>6526</v>
      </c>
      <c r="H3162" s="11"/>
      <c r="I3162" s="12">
        <v>415</v>
      </c>
      <c r="J3162" s="12"/>
      <c r="K3162" s="12"/>
      <c r="L3162" s="12">
        <f t="array" ref="L3162">IFERROR(LOOKUP(2^15,SEARCH({"40A","63A","80A","100A","125A","160A","200A","250A","400A","630A","800A","1000A","1250A","1600A","2000A","2500A","3200A","4000A","5000A","6300A"},UPPER(D3162)),{40,63,80,100,125,160,200,250,400,630,800,1000,1250,1600,2000,2500,3200,4000,5000,6300}),0)</f>
        <v>5000</v>
      </c>
      <c r="M3162" s="9" t="str">
        <f t="shared" si="246"/>
        <v>Straight Feeder</v>
      </c>
      <c r="N3162" s="9" t="str">
        <f t="shared" si="247"/>
        <v>CU</v>
      </c>
      <c r="O3162" s="13" t="str">
        <f t="shared" si="248"/>
        <v>Tin</v>
      </c>
      <c r="P3162" s="9" t="str">
        <f t="shared" si="249"/>
        <v>PET</v>
      </c>
      <c r="Q3162" s="9" t="str">
        <f t="shared" si="250"/>
        <v>6</v>
      </c>
      <c r="R31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62" s="14" t="str">
        <f>IF(ProjectsDB[[#This Row],[Item Type]]="Straight Plug-In",_xlfn.TEXTJOIN("-",TRUE,M3162&amp;"-"&amp;_xlfn.LET(_xlpm.txt,ProjectsDB[[#This Row],[Assembly]],_xlpm.pos,FIND("SP",_xlpm.txt),_xlpm.pre,LEFT(_xlpm.txt,_xlpm.pos-1),IF(RIGHT(_xlpm.pre,3)="123","3PL",IF(RIGHT(_xlpm.pre,2)="12","2PL",IF(RIGHT(_xlpm.pre,1)="1","1PL","3PL")))),N3162,O3162,P3162,Q3162&amp;"W",R3162),_xlfn.TEXTJOIN("-",TRUE,M3162,N3162,O3162,P3162,Q3162&amp;"W",R3162))</f>
        <v>Straight Feeder-CU-Tin-PET-6W-2</v>
      </c>
      <c r="T3162" s="14" t="str">
        <f>IF(COUNTIF(Cycletime[Element Desc.],ProjectsDB[[#This Row],[Element Desc.]])&gt;0,"Found","Not Found")</f>
        <v>Found</v>
      </c>
    </row>
    <row r="3163" spans="2:20" x14ac:dyDescent="0.25">
      <c r="B3163" s="8" t="s">
        <v>6544</v>
      </c>
      <c r="C3163" s="15" t="s">
        <v>6545</v>
      </c>
      <c r="D3163" s="15" t="s">
        <v>6546</v>
      </c>
      <c r="E3163" s="16">
        <v>1</v>
      </c>
      <c r="F3163" s="9" t="s">
        <v>6268</v>
      </c>
      <c r="G3163" s="9" t="s">
        <v>6526</v>
      </c>
      <c r="H3163" s="11"/>
      <c r="I3163" s="12">
        <v>750</v>
      </c>
      <c r="J3163" s="12"/>
      <c r="K3163" s="12"/>
      <c r="L3163" s="12">
        <f t="array" ref="L3163">IFERROR(LOOKUP(2^15,SEARCH({"40A","63A","80A","100A","125A","160A","200A","250A","400A","630A","800A","1000A","1250A","1600A","2000A","2500A","3200A","4000A","5000A","6300A"},UPPER(D3163)),{40,63,80,100,125,160,200,250,400,630,800,1000,1250,1600,2000,2500,3200,4000,5000,6300}),0)</f>
        <v>5000</v>
      </c>
      <c r="M3163" s="9" t="str">
        <f t="shared" si="246"/>
        <v>Straight Feeder</v>
      </c>
      <c r="N3163" s="9" t="str">
        <f t="shared" si="247"/>
        <v>CU</v>
      </c>
      <c r="O3163" s="13" t="str">
        <f t="shared" si="248"/>
        <v>Tin</v>
      </c>
      <c r="P3163" s="9" t="str">
        <f t="shared" si="249"/>
        <v>PET</v>
      </c>
      <c r="Q3163" s="9" t="str">
        <f t="shared" si="250"/>
        <v>6</v>
      </c>
      <c r="R31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63" s="14" t="str">
        <f>IF(ProjectsDB[[#This Row],[Item Type]]="Straight Plug-In",_xlfn.TEXTJOIN("-",TRUE,M3163&amp;"-"&amp;_xlfn.LET(_xlpm.txt,ProjectsDB[[#This Row],[Assembly]],_xlpm.pos,FIND("SP",_xlpm.txt),_xlpm.pre,LEFT(_xlpm.txt,_xlpm.pos-1),IF(RIGHT(_xlpm.pre,3)="123","3PL",IF(RIGHT(_xlpm.pre,2)="12","2PL",IF(RIGHT(_xlpm.pre,1)="1","1PL","3PL")))),N3163,O3163,P3163,Q3163&amp;"W",R3163),_xlfn.TEXTJOIN("-",TRUE,M3163,N3163,O3163,P3163,Q3163&amp;"W",R3163))</f>
        <v>Straight Feeder-CU-Tin-PET-6W-2</v>
      </c>
      <c r="T3163" s="14" t="str">
        <f>IF(COUNTIF(Cycletime[Element Desc.],ProjectsDB[[#This Row],[Element Desc.]])&gt;0,"Found","Not Found")</f>
        <v>Found</v>
      </c>
    </row>
    <row r="3164" spans="2:20" x14ac:dyDescent="0.25">
      <c r="B3164" s="8" t="s">
        <v>6547</v>
      </c>
      <c r="C3164" s="15" t="s">
        <v>6548</v>
      </c>
      <c r="D3164" s="15" t="s">
        <v>6549</v>
      </c>
      <c r="E3164" s="16">
        <v>1</v>
      </c>
      <c r="F3164" s="9" t="s">
        <v>6268</v>
      </c>
      <c r="G3164" s="9" t="s">
        <v>6526</v>
      </c>
      <c r="H3164" s="11"/>
      <c r="I3164" s="12">
        <v>480</v>
      </c>
      <c r="J3164" s="12"/>
      <c r="K3164" s="12"/>
      <c r="L3164" s="12">
        <f t="array" ref="L3164">IFERROR(LOOKUP(2^15,SEARCH({"40A","63A","80A","100A","125A","160A","200A","250A","400A","630A","800A","1000A","1250A","1600A","2000A","2500A","3200A","4000A","5000A","6300A"},UPPER(D3164)),{40,63,80,100,125,160,200,250,400,630,800,1000,1250,1600,2000,2500,3200,4000,5000,6300}),0)</f>
        <v>5000</v>
      </c>
      <c r="M3164" s="9" t="str">
        <f t="shared" si="246"/>
        <v>Straight Feeder</v>
      </c>
      <c r="N3164" s="9" t="str">
        <f t="shared" si="247"/>
        <v>CU</v>
      </c>
      <c r="O3164" s="13" t="str">
        <f t="shared" si="248"/>
        <v>Tin</v>
      </c>
      <c r="P3164" s="9" t="str">
        <f t="shared" si="249"/>
        <v>PET</v>
      </c>
      <c r="Q3164" s="9" t="str">
        <f t="shared" si="250"/>
        <v>6</v>
      </c>
      <c r="R31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64" s="14" t="str">
        <f>IF(ProjectsDB[[#This Row],[Item Type]]="Straight Plug-In",_xlfn.TEXTJOIN("-",TRUE,M3164&amp;"-"&amp;_xlfn.LET(_xlpm.txt,ProjectsDB[[#This Row],[Assembly]],_xlpm.pos,FIND("SP",_xlpm.txt),_xlpm.pre,LEFT(_xlpm.txt,_xlpm.pos-1),IF(RIGHT(_xlpm.pre,3)="123","3PL",IF(RIGHT(_xlpm.pre,2)="12","2PL",IF(RIGHT(_xlpm.pre,1)="1","1PL","3PL")))),N3164,O3164,P3164,Q3164&amp;"W",R3164),_xlfn.TEXTJOIN("-",TRUE,M3164,N3164,O3164,P3164,Q3164&amp;"W",R3164))</f>
        <v>Straight Feeder-CU-Tin-PET-6W-2</v>
      </c>
      <c r="T3164" s="14" t="str">
        <f>IF(COUNTIF(Cycletime[Element Desc.],ProjectsDB[[#This Row],[Element Desc.]])&gt;0,"Found","Not Found")</f>
        <v>Found</v>
      </c>
    </row>
    <row r="3165" spans="2:20" x14ac:dyDescent="0.25">
      <c r="B3165" s="8" t="s">
        <v>6550</v>
      </c>
      <c r="C3165" s="15" t="s">
        <v>6277</v>
      </c>
      <c r="D3165" s="15" t="s">
        <v>6278</v>
      </c>
      <c r="E3165" s="16">
        <v>4</v>
      </c>
      <c r="F3165" s="9" t="s">
        <v>6268</v>
      </c>
      <c r="G3165" s="9" t="s">
        <v>6526</v>
      </c>
      <c r="H3165" s="11"/>
      <c r="I3165" s="12">
        <v>0</v>
      </c>
      <c r="J3165" s="12"/>
      <c r="K3165" s="12"/>
      <c r="L3165" s="12">
        <f t="array" ref="L3165">IFERROR(LOOKUP(2^15,SEARCH({"40A","63A","80A","100A","125A","160A","200A","250A","400A","630A","800A","1000A","1250A","1600A","2000A","2500A","3200A","4000A","5000A","6300A"},UPPER(D3165)),{40,63,80,100,125,160,200,250,400,630,800,1000,1250,1600,2000,2500,3200,4000,5000,6300}),0)</f>
        <v>5000</v>
      </c>
      <c r="M3165" s="9" t="str">
        <f t="shared" si="246"/>
        <v>Joint Pack</v>
      </c>
      <c r="N3165" s="9" t="str">
        <f t="shared" si="247"/>
        <v>CU</v>
      </c>
      <c r="O3165" s="13" t="str">
        <f t="shared" si="248"/>
        <v>Tin</v>
      </c>
      <c r="P3165" s="9" t="str">
        <f t="shared" si="249"/>
        <v>None</v>
      </c>
      <c r="Q3165" s="9" t="str">
        <f t="shared" si="250"/>
        <v>6</v>
      </c>
      <c r="R31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65" s="14" t="str">
        <f>IF(ProjectsDB[[#This Row],[Item Type]]="Straight Plug-In",_xlfn.TEXTJOIN("-",TRUE,M3165&amp;"-"&amp;_xlfn.LET(_xlpm.txt,ProjectsDB[[#This Row],[Assembly]],_xlpm.pos,FIND("SP",_xlpm.txt),_xlpm.pre,LEFT(_xlpm.txt,_xlpm.pos-1),IF(RIGHT(_xlpm.pre,3)="123","3PL",IF(RIGHT(_xlpm.pre,2)="12","2PL",IF(RIGHT(_xlpm.pre,1)="1","1PL","3PL")))),N3165,O3165,P3165,Q3165&amp;"W",R3165),_xlfn.TEXTJOIN("-",TRUE,M3165,N3165,O3165,P3165,Q3165&amp;"W",R3165))</f>
        <v>Joint Pack-CU-Tin-None-6W-2</v>
      </c>
      <c r="T3165" s="14" t="str">
        <f>IF(COUNTIF(Cycletime[Element Desc.],ProjectsDB[[#This Row],[Element Desc.]])&gt;0,"Found","Not Found")</f>
        <v>Found</v>
      </c>
    </row>
    <row r="3166" spans="2:20" x14ac:dyDescent="0.25">
      <c r="B3166" s="8" t="s">
        <v>6551</v>
      </c>
      <c r="C3166" s="15" t="s">
        <v>6360</v>
      </c>
      <c r="D3166" s="15" t="s">
        <v>6361</v>
      </c>
      <c r="E3166" s="16">
        <v>1</v>
      </c>
      <c r="F3166" s="9" t="s">
        <v>6268</v>
      </c>
      <c r="G3166" s="9" t="s">
        <v>6526</v>
      </c>
      <c r="H3166" s="11"/>
      <c r="I3166" s="12">
        <v>610</v>
      </c>
      <c r="J3166" s="12"/>
      <c r="K3166" s="12"/>
      <c r="L3166" s="12">
        <f t="array" ref="L3166">IFERROR(LOOKUP(2^15,SEARCH({"40A","63A","80A","100A","125A","160A","200A","250A","400A","630A","800A","1000A","1250A","1600A","2000A","2500A","3200A","4000A","5000A","6300A"},UPPER(D3166)),{40,63,80,100,125,160,200,250,400,630,800,1000,1250,1600,2000,2500,3200,4000,5000,6300}),0)</f>
        <v>5000</v>
      </c>
      <c r="M3166" s="9" t="str">
        <f t="shared" si="246"/>
        <v>Straight Feeder</v>
      </c>
      <c r="N3166" s="9" t="str">
        <f t="shared" si="247"/>
        <v>CU</v>
      </c>
      <c r="O3166" s="13" t="str">
        <f t="shared" si="248"/>
        <v>Tin</v>
      </c>
      <c r="P3166" s="9" t="str">
        <f t="shared" si="249"/>
        <v>PET</v>
      </c>
      <c r="Q3166" s="9" t="str">
        <f t="shared" si="250"/>
        <v>6</v>
      </c>
      <c r="R31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66" s="14" t="str">
        <f>IF(ProjectsDB[[#This Row],[Item Type]]="Straight Plug-In",_xlfn.TEXTJOIN("-",TRUE,M3166&amp;"-"&amp;_xlfn.LET(_xlpm.txt,ProjectsDB[[#This Row],[Assembly]],_xlpm.pos,FIND("SP",_xlpm.txt),_xlpm.pre,LEFT(_xlpm.txt,_xlpm.pos-1),IF(RIGHT(_xlpm.pre,3)="123","3PL",IF(RIGHT(_xlpm.pre,2)="12","2PL",IF(RIGHT(_xlpm.pre,1)="1","1PL","3PL")))),N3166,O3166,P3166,Q3166&amp;"W",R3166),_xlfn.TEXTJOIN("-",TRUE,M3166,N3166,O3166,P3166,Q3166&amp;"W",R3166))</f>
        <v>Straight Feeder-CU-Tin-PET-6W-2</v>
      </c>
      <c r="T3166" s="14" t="str">
        <f>IF(COUNTIF(Cycletime[Element Desc.],ProjectsDB[[#This Row],[Element Desc.]])&gt;0,"Found","Not Found")</f>
        <v>Found</v>
      </c>
    </row>
    <row r="3167" spans="2:20" x14ac:dyDescent="0.25">
      <c r="B3167" s="8" t="s">
        <v>6552</v>
      </c>
      <c r="C3167" s="15" t="s">
        <v>6553</v>
      </c>
      <c r="D3167" s="15" t="s">
        <v>6554</v>
      </c>
      <c r="E3167" s="16">
        <v>1</v>
      </c>
      <c r="F3167" s="9" t="s">
        <v>6268</v>
      </c>
      <c r="G3167" s="9" t="s">
        <v>6526</v>
      </c>
      <c r="H3167" s="11"/>
      <c r="I3167" s="12">
        <v>605</v>
      </c>
      <c r="J3167" s="12"/>
      <c r="K3167" s="12"/>
      <c r="L3167" s="12">
        <f t="array" ref="L3167">IFERROR(LOOKUP(2^15,SEARCH({"40A","63A","80A","100A","125A","160A","200A","250A","400A","630A","800A","1000A","1250A","1600A","2000A","2500A","3200A","4000A","5000A","6300A"},UPPER(D3167)),{40,63,80,100,125,160,200,250,400,630,800,1000,1250,1600,2000,2500,3200,4000,5000,6300}),0)</f>
        <v>5000</v>
      </c>
      <c r="M3167" s="9" t="str">
        <f t="shared" si="246"/>
        <v>Straight Feeder</v>
      </c>
      <c r="N3167" s="9" t="str">
        <f t="shared" si="247"/>
        <v>CU</v>
      </c>
      <c r="O3167" s="13" t="str">
        <f t="shared" si="248"/>
        <v>Tin</v>
      </c>
      <c r="P3167" s="9" t="str">
        <f t="shared" si="249"/>
        <v>PET</v>
      </c>
      <c r="Q3167" s="9" t="str">
        <f t="shared" si="250"/>
        <v>6</v>
      </c>
      <c r="R31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67" s="14" t="str">
        <f>IF(ProjectsDB[[#This Row],[Item Type]]="Straight Plug-In",_xlfn.TEXTJOIN("-",TRUE,M3167&amp;"-"&amp;_xlfn.LET(_xlpm.txt,ProjectsDB[[#This Row],[Assembly]],_xlpm.pos,FIND("SP",_xlpm.txt),_xlpm.pre,LEFT(_xlpm.txt,_xlpm.pos-1),IF(RIGHT(_xlpm.pre,3)="123","3PL",IF(RIGHT(_xlpm.pre,2)="12","2PL",IF(RIGHT(_xlpm.pre,1)="1","1PL","3PL")))),N3167,O3167,P3167,Q3167&amp;"W",R3167),_xlfn.TEXTJOIN("-",TRUE,M3167,N3167,O3167,P3167,Q3167&amp;"W",R3167))</f>
        <v>Straight Feeder-CU-Tin-PET-6W-2</v>
      </c>
      <c r="T3167" s="14" t="str">
        <f>IF(COUNTIF(Cycletime[Element Desc.],ProjectsDB[[#This Row],[Element Desc.]])&gt;0,"Found","Not Found")</f>
        <v>Found</v>
      </c>
    </row>
    <row r="3168" spans="2:20" x14ac:dyDescent="0.25">
      <c r="B3168" s="8" t="s">
        <v>6555</v>
      </c>
      <c r="C3168" s="15" t="s">
        <v>6413</v>
      </c>
      <c r="D3168" s="15" t="s">
        <v>6414</v>
      </c>
      <c r="E3168" s="16">
        <v>1</v>
      </c>
      <c r="F3168" s="9" t="s">
        <v>6268</v>
      </c>
      <c r="G3168" s="9" t="s">
        <v>6526</v>
      </c>
      <c r="H3168" s="11"/>
      <c r="I3168" s="12">
        <v>505</v>
      </c>
      <c r="J3168" s="12">
        <v>505</v>
      </c>
      <c r="K3168" s="12"/>
      <c r="L3168" s="12">
        <f t="array" ref="L3168">IFERROR(LOOKUP(2^15,SEARCH({"40A","63A","80A","100A","125A","160A","200A","250A","400A","630A","800A","1000A","1250A","1600A","2000A","2500A","3200A","4000A","5000A","6300A"},UPPER(D3168)),{40,63,80,100,125,160,200,250,400,630,800,1000,1250,1600,2000,2500,3200,4000,5000,6300}),0)</f>
        <v>5000</v>
      </c>
      <c r="M3168" s="9" t="str">
        <f t="shared" si="246"/>
        <v>Elbow Edge</v>
      </c>
      <c r="N3168" s="9" t="str">
        <f t="shared" si="247"/>
        <v>CU</v>
      </c>
      <c r="O3168" s="13" t="str">
        <f t="shared" si="248"/>
        <v>Tin</v>
      </c>
      <c r="P3168" s="9" t="str">
        <f t="shared" si="249"/>
        <v>PET</v>
      </c>
      <c r="Q3168" s="9" t="str">
        <f t="shared" si="250"/>
        <v>6</v>
      </c>
      <c r="R31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68" s="14" t="str">
        <f>IF(ProjectsDB[[#This Row],[Item Type]]="Straight Plug-In",_xlfn.TEXTJOIN("-",TRUE,M3168&amp;"-"&amp;_xlfn.LET(_xlpm.txt,ProjectsDB[[#This Row],[Assembly]],_xlpm.pos,FIND("SP",_xlpm.txt),_xlpm.pre,LEFT(_xlpm.txt,_xlpm.pos-1),IF(RIGHT(_xlpm.pre,3)="123","3PL",IF(RIGHT(_xlpm.pre,2)="12","2PL",IF(RIGHT(_xlpm.pre,1)="1","1PL","3PL")))),N3168,O3168,P3168,Q3168&amp;"W",R3168),_xlfn.TEXTJOIN("-",TRUE,M3168,N3168,O3168,P3168,Q3168&amp;"W",R3168))</f>
        <v>Elbow Edge-CU-Tin-PET-6W-2</v>
      </c>
      <c r="T3168" s="14" t="str">
        <f>IF(COUNTIF(Cycletime[Element Desc.],ProjectsDB[[#This Row],[Element Desc.]])&gt;0,"Found","Not Found")</f>
        <v>Found</v>
      </c>
    </row>
    <row r="3169" spans="2:20" x14ac:dyDescent="0.25">
      <c r="B3169" s="8" t="s">
        <v>6556</v>
      </c>
      <c r="C3169" s="15" t="s">
        <v>6557</v>
      </c>
      <c r="D3169" s="15" t="s">
        <v>6558</v>
      </c>
      <c r="E3169" s="16">
        <v>1</v>
      </c>
      <c r="F3169" s="9" t="s">
        <v>6268</v>
      </c>
      <c r="G3169" s="9" t="s">
        <v>6526</v>
      </c>
      <c r="H3169" s="11"/>
      <c r="I3169" s="12">
        <v>505</v>
      </c>
      <c r="J3169" s="12"/>
      <c r="K3169" s="12"/>
      <c r="L3169" s="12">
        <f t="array" ref="L3169">IFERROR(LOOKUP(2^15,SEARCH({"40A","63A","80A","100A","125A","160A","200A","250A","400A","630A","800A","1000A","1250A","1600A","2000A","2500A","3200A","4000A","5000A","6300A"},UPPER(D3169)),{40,63,80,100,125,160,200,250,400,630,800,1000,1250,1600,2000,2500,3200,4000,5000,6300}),0)</f>
        <v>5000</v>
      </c>
      <c r="M3169" s="9" t="str">
        <f t="shared" si="246"/>
        <v>Elbow Flat</v>
      </c>
      <c r="N3169" s="9" t="str">
        <f t="shared" si="247"/>
        <v>CU</v>
      </c>
      <c r="O3169" s="13" t="str">
        <f t="shared" si="248"/>
        <v>Tin</v>
      </c>
      <c r="P3169" s="9" t="str">
        <f t="shared" si="249"/>
        <v>PET</v>
      </c>
      <c r="Q3169" s="9" t="str">
        <f t="shared" si="250"/>
        <v>6</v>
      </c>
      <c r="R31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69" s="14" t="str">
        <f>IF(ProjectsDB[[#This Row],[Item Type]]="Straight Plug-In",_xlfn.TEXTJOIN("-",TRUE,M3169&amp;"-"&amp;_xlfn.LET(_xlpm.txt,ProjectsDB[[#This Row],[Assembly]],_xlpm.pos,FIND("SP",_xlpm.txt),_xlpm.pre,LEFT(_xlpm.txt,_xlpm.pos-1),IF(RIGHT(_xlpm.pre,3)="123","3PL",IF(RIGHT(_xlpm.pre,2)="12","2PL",IF(RIGHT(_xlpm.pre,1)="1","1PL","3PL")))),N3169,O3169,P3169,Q3169&amp;"W",R3169),_xlfn.TEXTJOIN("-",TRUE,M3169,N3169,O3169,P3169,Q3169&amp;"W",R3169))</f>
        <v>Elbow Flat-CU-Tin-PET-6W-2</v>
      </c>
      <c r="T3169" s="14" t="str">
        <f>IF(COUNTIF(Cycletime[Element Desc.],ProjectsDB[[#This Row],[Element Desc.]])&gt;0,"Found","Not Found")</f>
        <v>Found</v>
      </c>
    </row>
    <row r="3170" spans="2:20" x14ac:dyDescent="0.25">
      <c r="B3170" s="8" t="s">
        <v>6559</v>
      </c>
      <c r="C3170" s="15" t="s">
        <v>6560</v>
      </c>
      <c r="D3170" s="15" t="s">
        <v>6561</v>
      </c>
      <c r="E3170" s="16">
        <v>1</v>
      </c>
      <c r="F3170" s="9" t="s">
        <v>6268</v>
      </c>
      <c r="G3170" s="9" t="s">
        <v>6526</v>
      </c>
      <c r="H3170" s="11"/>
      <c r="I3170" s="12">
        <v>980</v>
      </c>
      <c r="J3170" s="12"/>
      <c r="K3170" s="12"/>
      <c r="L3170" s="12">
        <f t="array" ref="L3170">IFERROR(LOOKUP(2^15,SEARCH({"40A","63A","80A","100A","125A","160A","200A","250A","400A","630A","800A","1000A","1250A","1600A","2000A","2500A","3200A","4000A","5000A","6300A"},UPPER(D3170)),{40,63,80,100,125,160,200,250,400,630,800,1000,1250,1600,2000,2500,3200,4000,5000,6300}),0)</f>
        <v>5000</v>
      </c>
      <c r="M3170" s="9" t="str">
        <f t="shared" si="246"/>
        <v>Straight Feeder</v>
      </c>
      <c r="N3170" s="9" t="str">
        <f t="shared" si="247"/>
        <v>CU</v>
      </c>
      <c r="O3170" s="13" t="str">
        <f t="shared" si="248"/>
        <v>Tin</v>
      </c>
      <c r="P3170" s="9" t="str">
        <f t="shared" si="249"/>
        <v>PET</v>
      </c>
      <c r="Q3170" s="9" t="str">
        <f t="shared" si="250"/>
        <v>6</v>
      </c>
      <c r="R31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70" s="14" t="str">
        <f>IF(ProjectsDB[[#This Row],[Item Type]]="Straight Plug-In",_xlfn.TEXTJOIN("-",TRUE,M3170&amp;"-"&amp;_xlfn.LET(_xlpm.txt,ProjectsDB[[#This Row],[Assembly]],_xlpm.pos,FIND("SP",_xlpm.txt),_xlpm.pre,LEFT(_xlpm.txt,_xlpm.pos-1),IF(RIGHT(_xlpm.pre,3)="123","3PL",IF(RIGHT(_xlpm.pre,2)="12","2PL",IF(RIGHT(_xlpm.pre,1)="1","1PL","3PL")))),N3170,O3170,P3170,Q3170&amp;"W",R3170),_xlfn.TEXTJOIN("-",TRUE,M3170,N3170,O3170,P3170,Q3170&amp;"W",R3170))</f>
        <v>Straight Feeder-CU-Tin-PET-6W-2</v>
      </c>
      <c r="T3170" s="14" t="str">
        <f>IF(COUNTIF(Cycletime[Element Desc.],ProjectsDB[[#This Row],[Element Desc.]])&gt;0,"Found","Not Found")</f>
        <v>Found</v>
      </c>
    </row>
    <row r="3171" spans="2:20" x14ac:dyDescent="0.25">
      <c r="B3171" s="8" t="s">
        <v>6562</v>
      </c>
      <c r="C3171" s="15" t="s">
        <v>6277</v>
      </c>
      <c r="D3171" s="15" t="s">
        <v>6278</v>
      </c>
      <c r="E3171" s="16">
        <v>4</v>
      </c>
      <c r="F3171" s="9" t="s">
        <v>6268</v>
      </c>
      <c r="G3171" s="9" t="s">
        <v>6526</v>
      </c>
      <c r="H3171" s="11"/>
      <c r="I3171" s="12">
        <v>0</v>
      </c>
      <c r="J3171" s="12"/>
      <c r="K3171" s="12"/>
      <c r="L3171" s="12">
        <f t="array" ref="L3171">IFERROR(LOOKUP(2^15,SEARCH({"40A","63A","80A","100A","125A","160A","200A","250A","400A","630A","800A","1000A","1250A","1600A","2000A","2500A","3200A","4000A","5000A","6300A"},UPPER(D3171)),{40,63,80,100,125,160,200,250,400,630,800,1000,1250,1600,2000,2500,3200,4000,5000,6300}),0)</f>
        <v>5000</v>
      </c>
      <c r="M3171" s="9" t="str">
        <f t="shared" si="246"/>
        <v>Joint Pack</v>
      </c>
      <c r="N3171" s="9" t="str">
        <f t="shared" si="247"/>
        <v>CU</v>
      </c>
      <c r="O3171" s="13" t="str">
        <f t="shared" si="248"/>
        <v>Tin</v>
      </c>
      <c r="P3171" s="9" t="str">
        <f t="shared" si="249"/>
        <v>None</v>
      </c>
      <c r="Q3171" s="9" t="str">
        <f t="shared" si="250"/>
        <v>6</v>
      </c>
      <c r="R31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71" s="14" t="str">
        <f>IF(ProjectsDB[[#This Row],[Item Type]]="Straight Plug-In",_xlfn.TEXTJOIN("-",TRUE,M3171&amp;"-"&amp;_xlfn.LET(_xlpm.txt,ProjectsDB[[#This Row],[Assembly]],_xlpm.pos,FIND("SP",_xlpm.txt),_xlpm.pre,LEFT(_xlpm.txt,_xlpm.pos-1),IF(RIGHT(_xlpm.pre,3)="123","3PL",IF(RIGHT(_xlpm.pre,2)="12","2PL",IF(RIGHT(_xlpm.pre,1)="1","1PL","3PL")))),N3171,O3171,P3171,Q3171&amp;"W",R3171),_xlfn.TEXTJOIN("-",TRUE,M3171,N3171,O3171,P3171,Q3171&amp;"W",R3171))</f>
        <v>Joint Pack-CU-Tin-None-6W-2</v>
      </c>
      <c r="T3171" s="14" t="str">
        <f>IF(COUNTIF(Cycletime[Element Desc.],ProjectsDB[[#This Row],[Element Desc.]])&gt;0,"Found","Not Found")</f>
        <v>Found</v>
      </c>
    </row>
    <row r="3172" spans="2:20" x14ac:dyDescent="0.25">
      <c r="B3172" s="8" t="s">
        <v>6563</v>
      </c>
      <c r="C3172" s="15" t="s">
        <v>6277</v>
      </c>
      <c r="D3172" s="15" t="s">
        <v>6278</v>
      </c>
      <c r="E3172" s="16">
        <v>3</v>
      </c>
      <c r="F3172" s="9" t="s">
        <v>6268</v>
      </c>
      <c r="G3172" s="9" t="s">
        <v>6526</v>
      </c>
      <c r="H3172" s="11"/>
      <c r="I3172" s="12">
        <v>0</v>
      </c>
      <c r="J3172" s="12"/>
      <c r="K3172" s="12"/>
      <c r="L3172" s="12">
        <f t="array" ref="L3172">IFERROR(LOOKUP(2^15,SEARCH({"40A","63A","80A","100A","125A","160A","200A","250A","400A","630A","800A","1000A","1250A","1600A","2000A","2500A","3200A","4000A","5000A","6300A"},UPPER(D3172)),{40,63,80,100,125,160,200,250,400,630,800,1000,1250,1600,2000,2500,3200,4000,5000,6300}),0)</f>
        <v>5000</v>
      </c>
      <c r="M3172" s="9" t="str">
        <f t="shared" si="246"/>
        <v>Joint Pack</v>
      </c>
      <c r="N3172" s="9" t="str">
        <f t="shared" si="247"/>
        <v>CU</v>
      </c>
      <c r="O3172" s="13" t="str">
        <f t="shared" si="248"/>
        <v>Tin</v>
      </c>
      <c r="P3172" s="9" t="str">
        <f t="shared" si="249"/>
        <v>None</v>
      </c>
      <c r="Q3172" s="9" t="str">
        <f t="shared" si="250"/>
        <v>6</v>
      </c>
      <c r="R31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72" s="14" t="str">
        <f>IF(ProjectsDB[[#This Row],[Item Type]]="Straight Plug-In",_xlfn.TEXTJOIN("-",TRUE,M3172&amp;"-"&amp;_xlfn.LET(_xlpm.txt,ProjectsDB[[#This Row],[Assembly]],_xlpm.pos,FIND("SP",_xlpm.txt),_xlpm.pre,LEFT(_xlpm.txt,_xlpm.pos-1),IF(RIGHT(_xlpm.pre,3)="123","3PL",IF(RIGHT(_xlpm.pre,2)="12","2PL",IF(RIGHT(_xlpm.pre,1)="1","1PL","3PL")))),N3172,O3172,P3172,Q3172&amp;"W",R3172),_xlfn.TEXTJOIN("-",TRUE,M3172,N3172,O3172,P3172,Q3172&amp;"W",R3172))</f>
        <v>Joint Pack-CU-Tin-None-6W-2</v>
      </c>
      <c r="T3172" s="14" t="str">
        <f>IF(COUNTIF(Cycletime[Element Desc.],ProjectsDB[[#This Row],[Element Desc.]])&gt;0,"Found","Not Found")</f>
        <v>Found</v>
      </c>
    </row>
    <row r="3173" spans="2:20" x14ac:dyDescent="0.25">
      <c r="B3173" s="8" t="s">
        <v>6564</v>
      </c>
      <c r="C3173" s="15" t="s">
        <v>6565</v>
      </c>
      <c r="D3173" s="15" t="s">
        <v>6566</v>
      </c>
      <c r="E3173" s="16">
        <v>1</v>
      </c>
      <c r="F3173" s="9" t="s">
        <v>6268</v>
      </c>
      <c r="G3173" s="9" t="s">
        <v>6526</v>
      </c>
      <c r="H3173" s="11"/>
      <c r="I3173" s="12">
        <v>1655</v>
      </c>
      <c r="J3173" s="12"/>
      <c r="K3173" s="12"/>
      <c r="L3173" s="12">
        <f t="array" ref="L3173">IFERROR(LOOKUP(2^15,SEARCH({"40A","63A","80A","100A","125A","160A","200A","250A","400A","630A","800A","1000A","1250A","1600A","2000A","2500A","3200A","4000A","5000A","6300A"},UPPER(D3173)),{40,63,80,100,125,160,200,250,400,630,800,1000,1250,1600,2000,2500,3200,4000,5000,6300}),0)</f>
        <v>5000</v>
      </c>
      <c r="M3173" s="9" t="str">
        <f t="shared" si="246"/>
        <v>Straight Feeder</v>
      </c>
      <c r="N3173" s="9" t="str">
        <f t="shared" si="247"/>
        <v>CU</v>
      </c>
      <c r="O3173" s="13" t="str">
        <f t="shared" si="248"/>
        <v>Tin</v>
      </c>
      <c r="P3173" s="9" t="str">
        <f t="shared" si="249"/>
        <v>PET</v>
      </c>
      <c r="Q3173" s="9" t="str">
        <f t="shared" si="250"/>
        <v>6</v>
      </c>
      <c r="R31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73" s="14" t="str">
        <f>IF(ProjectsDB[[#This Row],[Item Type]]="Straight Plug-In",_xlfn.TEXTJOIN("-",TRUE,M3173&amp;"-"&amp;_xlfn.LET(_xlpm.txt,ProjectsDB[[#This Row],[Assembly]],_xlpm.pos,FIND("SP",_xlpm.txt),_xlpm.pre,LEFT(_xlpm.txt,_xlpm.pos-1),IF(RIGHT(_xlpm.pre,3)="123","3PL",IF(RIGHT(_xlpm.pre,2)="12","2PL",IF(RIGHT(_xlpm.pre,1)="1","1PL","3PL")))),N3173,O3173,P3173,Q3173&amp;"W",R3173),_xlfn.TEXTJOIN("-",TRUE,M3173,N3173,O3173,P3173,Q3173&amp;"W",R3173))</f>
        <v>Straight Feeder-CU-Tin-PET-6W-2</v>
      </c>
      <c r="T3173" s="14" t="str">
        <f>IF(COUNTIF(Cycletime[Element Desc.],ProjectsDB[[#This Row],[Element Desc.]])&gt;0,"Found","Not Found")</f>
        <v>Found</v>
      </c>
    </row>
    <row r="3174" spans="2:20" x14ac:dyDescent="0.25">
      <c r="B3174" s="8" t="s">
        <v>6567</v>
      </c>
      <c r="C3174" s="15" t="s">
        <v>6568</v>
      </c>
      <c r="D3174" s="15" t="s">
        <v>6569</v>
      </c>
      <c r="E3174" s="16">
        <v>1</v>
      </c>
      <c r="F3174" s="9" t="s">
        <v>6268</v>
      </c>
      <c r="G3174" s="9" t="s">
        <v>6526</v>
      </c>
      <c r="H3174" s="11"/>
      <c r="I3174" s="12">
        <v>700</v>
      </c>
      <c r="J3174" s="12">
        <v>505</v>
      </c>
      <c r="K3174" s="12"/>
      <c r="L3174" s="12">
        <f t="array" ref="L3174">IFERROR(LOOKUP(2^15,SEARCH({"40A","63A","80A","100A","125A","160A","200A","250A","400A","630A","800A","1000A","1250A","1600A","2000A","2500A","3200A","4000A","5000A","6300A"},UPPER(D3174)),{40,63,80,100,125,160,200,250,400,630,800,1000,1250,1600,2000,2500,3200,4000,5000,6300}),0)</f>
        <v>5000</v>
      </c>
      <c r="M3174" s="9" t="str">
        <f t="shared" si="246"/>
        <v>Elbow Edge</v>
      </c>
      <c r="N3174" s="9" t="str">
        <f t="shared" si="247"/>
        <v>CU</v>
      </c>
      <c r="O3174" s="13" t="str">
        <f t="shared" si="248"/>
        <v>Tin</v>
      </c>
      <c r="P3174" s="9" t="str">
        <f t="shared" si="249"/>
        <v>PET</v>
      </c>
      <c r="Q3174" s="9" t="str">
        <f t="shared" si="250"/>
        <v>6</v>
      </c>
      <c r="R31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74" s="14" t="str">
        <f>IF(ProjectsDB[[#This Row],[Item Type]]="Straight Plug-In",_xlfn.TEXTJOIN("-",TRUE,M3174&amp;"-"&amp;_xlfn.LET(_xlpm.txt,ProjectsDB[[#This Row],[Assembly]],_xlpm.pos,FIND("SP",_xlpm.txt),_xlpm.pre,LEFT(_xlpm.txt,_xlpm.pos-1),IF(RIGHT(_xlpm.pre,3)="123","3PL",IF(RIGHT(_xlpm.pre,2)="12","2PL",IF(RIGHT(_xlpm.pre,1)="1","1PL","3PL")))),N3174,O3174,P3174,Q3174&amp;"W",R3174),_xlfn.TEXTJOIN("-",TRUE,M3174,N3174,O3174,P3174,Q3174&amp;"W",R3174))</f>
        <v>Elbow Edge-CU-Tin-PET-6W-2</v>
      </c>
      <c r="T3174" s="14" t="str">
        <f>IF(COUNTIF(Cycletime[Element Desc.],ProjectsDB[[#This Row],[Element Desc.]])&gt;0,"Found","Not Found")</f>
        <v>Found</v>
      </c>
    </row>
    <row r="3175" spans="2:20" x14ac:dyDescent="0.25">
      <c r="B3175" s="8" t="s">
        <v>6570</v>
      </c>
      <c r="C3175" s="15" t="s">
        <v>6571</v>
      </c>
      <c r="D3175" s="15" t="s">
        <v>6572</v>
      </c>
      <c r="E3175" s="16">
        <v>1</v>
      </c>
      <c r="F3175" s="9" t="s">
        <v>6268</v>
      </c>
      <c r="G3175" s="9" t="s">
        <v>6526</v>
      </c>
      <c r="H3175" s="11"/>
      <c r="I3175" s="12">
        <v>1390</v>
      </c>
      <c r="J3175" s="12"/>
      <c r="K3175" s="12"/>
      <c r="L3175" s="12">
        <f t="array" ref="L3175">IFERROR(LOOKUP(2^15,SEARCH({"40A","63A","80A","100A","125A","160A","200A","250A","400A","630A","800A","1000A","1250A","1600A","2000A","2500A","3200A","4000A","5000A","6300A"},UPPER(D3175)),{40,63,80,100,125,160,200,250,400,630,800,1000,1250,1600,2000,2500,3200,4000,5000,6300}),0)</f>
        <v>5000</v>
      </c>
      <c r="M3175" s="9" t="str">
        <f t="shared" si="246"/>
        <v>Straight Feeder</v>
      </c>
      <c r="N3175" s="9" t="str">
        <f t="shared" si="247"/>
        <v>CU</v>
      </c>
      <c r="O3175" s="13" t="str">
        <f t="shared" si="248"/>
        <v>Tin</v>
      </c>
      <c r="P3175" s="9" t="str">
        <f t="shared" si="249"/>
        <v>PET</v>
      </c>
      <c r="Q3175" s="9" t="str">
        <f t="shared" si="250"/>
        <v>6</v>
      </c>
      <c r="R31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75" s="14" t="str">
        <f>IF(ProjectsDB[[#This Row],[Item Type]]="Straight Plug-In",_xlfn.TEXTJOIN("-",TRUE,M3175&amp;"-"&amp;_xlfn.LET(_xlpm.txt,ProjectsDB[[#This Row],[Assembly]],_xlpm.pos,FIND("SP",_xlpm.txt),_xlpm.pre,LEFT(_xlpm.txt,_xlpm.pos-1),IF(RIGHT(_xlpm.pre,3)="123","3PL",IF(RIGHT(_xlpm.pre,2)="12","2PL",IF(RIGHT(_xlpm.pre,1)="1","1PL","3PL")))),N3175,O3175,P3175,Q3175&amp;"W",R3175),_xlfn.TEXTJOIN("-",TRUE,M3175,N3175,O3175,P3175,Q3175&amp;"W",R3175))</f>
        <v>Straight Feeder-CU-Tin-PET-6W-2</v>
      </c>
      <c r="T3175" s="14" t="str">
        <f>IF(COUNTIF(Cycletime[Element Desc.],ProjectsDB[[#This Row],[Element Desc.]])&gt;0,"Found","Not Found")</f>
        <v>Found</v>
      </c>
    </row>
    <row r="3176" spans="2:20" x14ac:dyDescent="0.25">
      <c r="B3176" s="8" t="s">
        <v>6573</v>
      </c>
      <c r="C3176" s="15" t="s">
        <v>6277</v>
      </c>
      <c r="D3176" s="15" t="s">
        <v>6278</v>
      </c>
      <c r="E3176" s="16">
        <v>4</v>
      </c>
      <c r="F3176" s="9" t="s">
        <v>6268</v>
      </c>
      <c r="G3176" s="9" t="s">
        <v>6526</v>
      </c>
      <c r="H3176" s="11"/>
      <c r="I3176" s="12">
        <v>0</v>
      </c>
      <c r="J3176" s="12"/>
      <c r="K3176" s="12"/>
      <c r="L3176" s="12">
        <f t="array" ref="L3176">IFERROR(LOOKUP(2^15,SEARCH({"40A","63A","80A","100A","125A","160A","200A","250A","400A","630A","800A","1000A","1250A","1600A","2000A","2500A","3200A","4000A","5000A","6300A"},UPPER(D3176)),{40,63,80,100,125,160,200,250,400,630,800,1000,1250,1600,2000,2500,3200,4000,5000,6300}),0)</f>
        <v>5000</v>
      </c>
      <c r="M3176" s="9" t="str">
        <f t="shared" si="246"/>
        <v>Joint Pack</v>
      </c>
      <c r="N3176" s="9" t="str">
        <f t="shared" si="247"/>
        <v>CU</v>
      </c>
      <c r="O3176" s="13" t="str">
        <f t="shared" si="248"/>
        <v>Tin</v>
      </c>
      <c r="P3176" s="9" t="str">
        <f t="shared" si="249"/>
        <v>None</v>
      </c>
      <c r="Q3176" s="9" t="str">
        <f t="shared" si="250"/>
        <v>6</v>
      </c>
      <c r="R31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76" s="14" t="str">
        <f>IF(ProjectsDB[[#This Row],[Item Type]]="Straight Plug-In",_xlfn.TEXTJOIN("-",TRUE,M3176&amp;"-"&amp;_xlfn.LET(_xlpm.txt,ProjectsDB[[#This Row],[Assembly]],_xlpm.pos,FIND("SP",_xlpm.txt),_xlpm.pre,LEFT(_xlpm.txt,_xlpm.pos-1),IF(RIGHT(_xlpm.pre,3)="123","3PL",IF(RIGHT(_xlpm.pre,2)="12","2PL",IF(RIGHT(_xlpm.pre,1)="1","1PL","3PL")))),N3176,O3176,P3176,Q3176&amp;"W",R3176),_xlfn.TEXTJOIN("-",TRUE,M3176,N3176,O3176,P3176,Q3176&amp;"W",R3176))</f>
        <v>Joint Pack-CU-Tin-None-6W-2</v>
      </c>
      <c r="T3176" s="14" t="str">
        <f>IF(COUNTIF(Cycletime[Element Desc.],ProjectsDB[[#This Row],[Element Desc.]])&gt;0,"Found","Not Found")</f>
        <v>Found</v>
      </c>
    </row>
    <row r="3177" spans="2:20" x14ac:dyDescent="0.25">
      <c r="B3177" s="8" t="s">
        <v>6574</v>
      </c>
      <c r="C3177" s="15" t="s">
        <v>6575</v>
      </c>
      <c r="D3177" s="15" t="s">
        <v>6576</v>
      </c>
      <c r="E3177" s="16">
        <v>1</v>
      </c>
      <c r="F3177" s="9" t="s">
        <v>6268</v>
      </c>
      <c r="G3177" s="9" t="s">
        <v>6526</v>
      </c>
      <c r="H3177" s="11"/>
      <c r="I3177" s="12">
        <v>490</v>
      </c>
      <c r="J3177" s="12"/>
      <c r="K3177" s="12"/>
      <c r="L3177" s="12">
        <f t="array" ref="L3177">IFERROR(LOOKUP(2^15,SEARCH({"40A","63A","80A","100A","125A","160A","200A","250A","400A","630A","800A","1000A","1250A","1600A","2000A","2500A","3200A","4000A","5000A","6300A"},UPPER(D3177)),{40,63,80,100,125,160,200,250,400,630,800,1000,1250,1600,2000,2500,3200,4000,5000,6300}),0)</f>
        <v>5000</v>
      </c>
      <c r="M3177" s="9" t="str">
        <f t="shared" si="246"/>
        <v>Straight Feeder</v>
      </c>
      <c r="N3177" s="9" t="str">
        <f t="shared" si="247"/>
        <v>CU</v>
      </c>
      <c r="O3177" s="13" t="str">
        <f t="shared" si="248"/>
        <v>Tin</v>
      </c>
      <c r="P3177" s="9" t="str">
        <f t="shared" si="249"/>
        <v>PET</v>
      </c>
      <c r="Q3177" s="9" t="str">
        <f t="shared" si="250"/>
        <v>6</v>
      </c>
      <c r="R31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77" s="14" t="str">
        <f>IF(ProjectsDB[[#This Row],[Item Type]]="Straight Plug-In",_xlfn.TEXTJOIN("-",TRUE,M3177&amp;"-"&amp;_xlfn.LET(_xlpm.txt,ProjectsDB[[#This Row],[Assembly]],_xlpm.pos,FIND("SP",_xlpm.txt),_xlpm.pre,LEFT(_xlpm.txt,_xlpm.pos-1),IF(RIGHT(_xlpm.pre,3)="123","3PL",IF(RIGHT(_xlpm.pre,2)="12","2PL",IF(RIGHT(_xlpm.pre,1)="1","1PL","3PL")))),N3177,O3177,P3177,Q3177&amp;"W",R3177),_xlfn.TEXTJOIN("-",TRUE,M3177,N3177,O3177,P3177,Q3177&amp;"W",R3177))</f>
        <v>Straight Feeder-CU-Tin-PET-6W-2</v>
      </c>
      <c r="T3177" s="14" t="str">
        <f>IF(COUNTIF(Cycletime[Element Desc.],ProjectsDB[[#This Row],[Element Desc.]])&gt;0,"Found","Not Found")</f>
        <v>Found</v>
      </c>
    </row>
    <row r="3178" spans="2:20" x14ac:dyDescent="0.25">
      <c r="B3178" s="8" t="s">
        <v>6577</v>
      </c>
      <c r="C3178" s="15" t="s">
        <v>6578</v>
      </c>
      <c r="D3178" s="15" t="s">
        <v>6579</v>
      </c>
      <c r="E3178" s="16">
        <v>1</v>
      </c>
      <c r="F3178" s="9" t="s">
        <v>6268</v>
      </c>
      <c r="G3178" s="9" t="s">
        <v>6526</v>
      </c>
      <c r="H3178" s="11"/>
      <c r="I3178" s="12">
        <v>1405</v>
      </c>
      <c r="J3178" s="12"/>
      <c r="K3178" s="12"/>
      <c r="L3178" s="12">
        <f t="array" ref="L3178">IFERROR(LOOKUP(2^15,SEARCH({"40A","63A","80A","100A","125A","160A","200A","250A","400A","630A","800A","1000A","1250A","1600A","2000A","2500A","3200A","4000A","5000A","6300A"},UPPER(D3178)),{40,63,80,100,125,160,200,250,400,630,800,1000,1250,1600,2000,2500,3200,4000,5000,6300}),0)</f>
        <v>5000</v>
      </c>
      <c r="M3178" s="9" t="str">
        <f t="shared" si="246"/>
        <v>Straight Feeder</v>
      </c>
      <c r="N3178" s="9" t="str">
        <f t="shared" si="247"/>
        <v>CU</v>
      </c>
      <c r="O3178" s="13" t="str">
        <f t="shared" si="248"/>
        <v>Tin</v>
      </c>
      <c r="P3178" s="9" t="str">
        <f t="shared" si="249"/>
        <v>PET</v>
      </c>
      <c r="Q3178" s="9" t="str">
        <f t="shared" si="250"/>
        <v>6</v>
      </c>
      <c r="R31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78" s="14" t="str">
        <f>IF(ProjectsDB[[#This Row],[Item Type]]="Straight Plug-In",_xlfn.TEXTJOIN("-",TRUE,M3178&amp;"-"&amp;_xlfn.LET(_xlpm.txt,ProjectsDB[[#This Row],[Assembly]],_xlpm.pos,FIND("SP",_xlpm.txt),_xlpm.pre,LEFT(_xlpm.txt,_xlpm.pos-1),IF(RIGHT(_xlpm.pre,3)="123","3PL",IF(RIGHT(_xlpm.pre,2)="12","2PL",IF(RIGHT(_xlpm.pre,1)="1","1PL","3PL")))),N3178,O3178,P3178,Q3178&amp;"W",R3178),_xlfn.TEXTJOIN("-",TRUE,M3178,N3178,O3178,P3178,Q3178&amp;"W",R3178))</f>
        <v>Straight Feeder-CU-Tin-PET-6W-2</v>
      </c>
      <c r="T3178" s="14" t="str">
        <f>IF(COUNTIF(Cycletime[Element Desc.],ProjectsDB[[#This Row],[Element Desc.]])&gt;0,"Found","Not Found")</f>
        <v>Found</v>
      </c>
    </row>
    <row r="3179" spans="2:20" x14ac:dyDescent="0.25">
      <c r="B3179" s="8" t="s">
        <v>6580</v>
      </c>
      <c r="C3179" s="15" t="s">
        <v>6581</v>
      </c>
      <c r="D3179" s="15" t="s">
        <v>6582</v>
      </c>
      <c r="E3179" s="16">
        <v>1</v>
      </c>
      <c r="F3179" s="9" t="s">
        <v>6268</v>
      </c>
      <c r="G3179" s="9" t="s">
        <v>6526</v>
      </c>
      <c r="H3179" s="11"/>
      <c r="I3179" s="12">
        <v>1135</v>
      </c>
      <c r="J3179" s="12"/>
      <c r="K3179" s="12"/>
      <c r="L3179" s="12">
        <f t="array" ref="L3179">IFERROR(LOOKUP(2^15,SEARCH({"40A","63A","80A","100A","125A","160A","200A","250A","400A","630A","800A","1000A","1250A","1600A","2000A","2500A","3200A","4000A","5000A","6300A"},UPPER(D3179)),{40,63,80,100,125,160,200,250,400,630,800,1000,1250,1600,2000,2500,3200,4000,5000,6300}),0)</f>
        <v>5000</v>
      </c>
      <c r="M3179" s="9" t="str">
        <f t="shared" si="246"/>
        <v>Straight Feeder</v>
      </c>
      <c r="N3179" s="9" t="str">
        <f t="shared" si="247"/>
        <v>CU</v>
      </c>
      <c r="O3179" s="13" t="str">
        <f t="shared" si="248"/>
        <v>Tin</v>
      </c>
      <c r="P3179" s="9" t="str">
        <f t="shared" si="249"/>
        <v>PET</v>
      </c>
      <c r="Q3179" s="9" t="str">
        <f t="shared" si="250"/>
        <v>6</v>
      </c>
      <c r="R31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79" s="14" t="str">
        <f>IF(ProjectsDB[[#This Row],[Item Type]]="Straight Plug-In",_xlfn.TEXTJOIN("-",TRUE,M3179&amp;"-"&amp;_xlfn.LET(_xlpm.txt,ProjectsDB[[#This Row],[Assembly]],_xlpm.pos,FIND("SP",_xlpm.txt),_xlpm.pre,LEFT(_xlpm.txt,_xlpm.pos-1),IF(RIGHT(_xlpm.pre,3)="123","3PL",IF(RIGHT(_xlpm.pre,2)="12","2PL",IF(RIGHT(_xlpm.pre,1)="1","1PL","3PL")))),N3179,O3179,P3179,Q3179&amp;"W",R3179),_xlfn.TEXTJOIN("-",TRUE,M3179,N3179,O3179,P3179,Q3179&amp;"W",R3179))</f>
        <v>Straight Feeder-CU-Tin-PET-6W-2</v>
      </c>
      <c r="T3179" s="14" t="str">
        <f>IF(COUNTIF(Cycletime[Element Desc.],ProjectsDB[[#This Row],[Element Desc.]])&gt;0,"Found","Not Found")</f>
        <v>Found</v>
      </c>
    </row>
    <row r="3180" spans="2:20" x14ac:dyDescent="0.25">
      <c r="B3180" s="8" t="s">
        <v>6583</v>
      </c>
      <c r="C3180" s="15" t="s">
        <v>6584</v>
      </c>
      <c r="D3180" s="15" t="s">
        <v>6585</v>
      </c>
      <c r="E3180" s="16">
        <v>1</v>
      </c>
      <c r="F3180" s="9" t="s">
        <v>6268</v>
      </c>
      <c r="G3180" s="9" t="s">
        <v>6526</v>
      </c>
      <c r="H3180" s="11"/>
      <c r="I3180" s="12">
        <v>860</v>
      </c>
      <c r="J3180" s="12"/>
      <c r="K3180" s="12"/>
      <c r="L3180" s="12">
        <f t="array" ref="L3180">IFERROR(LOOKUP(2^15,SEARCH({"40A","63A","80A","100A","125A","160A","200A","250A","400A","630A","800A","1000A","1250A","1600A","2000A","2500A","3200A","4000A","5000A","6300A"},UPPER(D3180)),{40,63,80,100,125,160,200,250,400,630,800,1000,1250,1600,2000,2500,3200,4000,5000,6300}),0)</f>
        <v>5000</v>
      </c>
      <c r="M3180" s="9" t="str">
        <f t="shared" si="246"/>
        <v>Straight Feeder</v>
      </c>
      <c r="N3180" s="9" t="str">
        <f t="shared" si="247"/>
        <v>CU</v>
      </c>
      <c r="O3180" s="13" t="str">
        <f t="shared" si="248"/>
        <v>Tin</v>
      </c>
      <c r="P3180" s="9" t="str">
        <f t="shared" si="249"/>
        <v>PET</v>
      </c>
      <c r="Q3180" s="9" t="str">
        <f t="shared" si="250"/>
        <v>6</v>
      </c>
      <c r="R31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80" s="14" t="str">
        <f>IF(ProjectsDB[[#This Row],[Item Type]]="Straight Plug-In",_xlfn.TEXTJOIN("-",TRUE,M3180&amp;"-"&amp;_xlfn.LET(_xlpm.txt,ProjectsDB[[#This Row],[Assembly]],_xlpm.pos,FIND("SP",_xlpm.txt),_xlpm.pre,LEFT(_xlpm.txt,_xlpm.pos-1),IF(RIGHT(_xlpm.pre,3)="123","3PL",IF(RIGHT(_xlpm.pre,2)="12","2PL",IF(RIGHT(_xlpm.pre,1)="1","1PL","3PL")))),N3180,O3180,P3180,Q3180&amp;"W",R3180),_xlfn.TEXTJOIN("-",TRUE,M3180,N3180,O3180,P3180,Q3180&amp;"W",R3180))</f>
        <v>Straight Feeder-CU-Tin-PET-6W-2</v>
      </c>
      <c r="T3180" s="14" t="str">
        <f>IF(COUNTIF(Cycletime[Element Desc.],ProjectsDB[[#This Row],[Element Desc.]])&gt;0,"Found","Not Found")</f>
        <v>Found</v>
      </c>
    </row>
    <row r="3181" spans="2:20" x14ac:dyDescent="0.25">
      <c r="B3181" s="8" t="s">
        <v>6586</v>
      </c>
      <c r="C3181" s="15" t="s">
        <v>6372</v>
      </c>
      <c r="D3181" s="15" t="s">
        <v>6373</v>
      </c>
      <c r="E3181" s="16">
        <v>1</v>
      </c>
      <c r="F3181" s="9" t="s">
        <v>6268</v>
      </c>
      <c r="G3181" s="9" t="s">
        <v>6526</v>
      </c>
      <c r="H3181" s="11"/>
      <c r="I3181" s="12">
        <v>495</v>
      </c>
      <c r="J3181" s="12"/>
      <c r="K3181" s="12"/>
      <c r="L3181" s="12">
        <f t="array" ref="L3181">IFERROR(LOOKUP(2^15,SEARCH({"40A","63A","80A","100A","125A","160A","200A","250A","400A","630A","800A","1000A","1250A","1600A","2000A","2500A","3200A","4000A","5000A","6300A"},UPPER(D3181)),{40,63,80,100,125,160,200,250,400,630,800,1000,1250,1600,2000,2500,3200,4000,5000,6300}),0)</f>
        <v>5000</v>
      </c>
      <c r="M3181" s="9" t="str">
        <f t="shared" si="246"/>
        <v>Straight Feeder</v>
      </c>
      <c r="N3181" s="9" t="str">
        <f t="shared" si="247"/>
        <v>CU</v>
      </c>
      <c r="O3181" s="13" t="str">
        <f t="shared" si="248"/>
        <v>Tin</v>
      </c>
      <c r="P3181" s="9" t="str">
        <f t="shared" si="249"/>
        <v>PET</v>
      </c>
      <c r="Q3181" s="9" t="str">
        <f t="shared" si="250"/>
        <v>6</v>
      </c>
      <c r="R31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81" s="14" t="str">
        <f>IF(ProjectsDB[[#This Row],[Item Type]]="Straight Plug-In",_xlfn.TEXTJOIN("-",TRUE,M3181&amp;"-"&amp;_xlfn.LET(_xlpm.txt,ProjectsDB[[#This Row],[Assembly]],_xlpm.pos,FIND("SP",_xlpm.txt),_xlpm.pre,LEFT(_xlpm.txt,_xlpm.pos-1),IF(RIGHT(_xlpm.pre,3)="123","3PL",IF(RIGHT(_xlpm.pre,2)="12","2PL",IF(RIGHT(_xlpm.pre,1)="1","1PL","3PL")))),N3181,O3181,P3181,Q3181&amp;"W",R3181),_xlfn.TEXTJOIN("-",TRUE,M3181,N3181,O3181,P3181,Q3181&amp;"W",R3181))</f>
        <v>Straight Feeder-CU-Tin-PET-6W-2</v>
      </c>
      <c r="T3181" s="14" t="str">
        <f>IF(COUNTIF(Cycletime[Element Desc.],ProjectsDB[[#This Row],[Element Desc.]])&gt;0,"Found","Not Found")</f>
        <v>Found</v>
      </c>
    </row>
    <row r="3182" spans="2:20" x14ac:dyDescent="0.25">
      <c r="B3182" s="8" t="s">
        <v>6587</v>
      </c>
      <c r="C3182" s="15" t="s">
        <v>6588</v>
      </c>
      <c r="D3182" s="15" t="s">
        <v>6589</v>
      </c>
      <c r="E3182" s="16">
        <v>1</v>
      </c>
      <c r="F3182" s="9" t="s">
        <v>6268</v>
      </c>
      <c r="G3182" s="9" t="s">
        <v>6526</v>
      </c>
      <c r="H3182" s="11"/>
      <c r="I3182" s="12">
        <v>755</v>
      </c>
      <c r="J3182" s="12"/>
      <c r="K3182" s="12"/>
      <c r="L3182" s="12">
        <f t="array" ref="L3182">IFERROR(LOOKUP(2^15,SEARCH({"40A","63A","80A","100A","125A","160A","200A","250A","400A","630A","800A","1000A","1250A","1600A","2000A","2500A","3200A","4000A","5000A","6300A"},UPPER(D3182)),{40,63,80,100,125,160,200,250,400,630,800,1000,1250,1600,2000,2500,3200,4000,5000,6300}),0)</f>
        <v>5000</v>
      </c>
      <c r="M3182" s="9" t="str">
        <f t="shared" si="246"/>
        <v>Straight Feeder</v>
      </c>
      <c r="N3182" s="9" t="str">
        <f t="shared" si="247"/>
        <v>CU</v>
      </c>
      <c r="O3182" s="13" t="str">
        <f t="shared" si="248"/>
        <v>Tin</v>
      </c>
      <c r="P3182" s="9" t="str">
        <f t="shared" si="249"/>
        <v>PET</v>
      </c>
      <c r="Q3182" s="9" t="str">
        <f t="shared" si="250"/>
        <v>6</v>
      </c>
      <c r="R31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82" s="14" t="str">
        <f>IF(ProjectsDB[[#This Row],[Item Type]]="Straight Plug-In",_xlfn.TEXTJOIN("-",TRUE,M3182&amp;"-"&amp;_xlfn.LET(_xlpm.txt,ProjectsDB[[#This Row],[Assembly]],_xlpm.pos,FIND("SP",_xlpm.txt),_xlpm.pre,LEFT(_xlpm.txt,_xlpm.pos-1),IF(RIGHT(_xlpm.pre,3)="123","3PL",IF(RIGHT(_xlpm.pre,2)="12","2PL",IF(RIGHT(_xlpm.pre,1)="1","1PL","3PL")))),N3182,O3182,P3182,Q3182&amp;"W",R3182),_xlfn.TEXTJOIN("-",TRUE,M3182,N3182,O3182,P3182,Q3182&amp;"W",R3182))</f>
        <v>Straight Feeder-CU-Tin-PET-6W-2</v>
      </c>
      <c r="T3182" s="14" t="str">
        <f>IF(COUNTIF(Cycletime[Element Desc.],ProjectsDB[[#This Row],[Element Desc.]])&gt;0,"Found","Not Found")</f>
        <v>Found</v>
      </c>
    </row>
    <row r="3183" spans="2:20" x14ac:dyDescent="0.25">
      <c r="B3183" s="8" t="s">
        <v>6590</v>
      </c>
      <c r="C3183" s="15" t="s">
        <v>6584</v>
      </c>
      <c r="D3183" s="15" t="s">
        <v>6585</v>
      </c>
      <c r="E3183" s="16">
        <v>1</v>
      </c>
      <c r="F3183" s="9" t="s">
        <v>6268</v>
      </c>
      <c r="G3183" s="9" t="s">
        <v>6526</v>
      </c>
      <c r="H3183" s="11"/>
      <c r="I3183" s="12">
        <v>860</v>
      </c>
      <c r="J3183" s="12"/>
      <c r="K3183" s="12"/>
      <c r="L3183" s="12">
        <f t="array" ref="L3183">IFERROR(LOOKUP(2^15,SEARCH({"40A","63A","80A","100A","125A","160A","200A","250A","400A","630A","800A","1000A","1250A","1600A","2000A","2500A","3200A","4000A","5000A","6300A"},UPPER(D3183)),{40,63,80,100,125,160,200,250,400,630,800,1000,1250,1600,2000,2500,3200,4000,5000,6300}),0)</f>
        <v>5000</v>
      </c>
      <c r="M3183" s="9" t="str">
        <f t="shared" si="246"/>
        <v>Straight Feeder</v>
      </c>
      <c r="N3183" s="9" t="str">
        <f t="shared" si="247"/>
        <v>CU</v>
      </c>
      <c r="O3183" s="13" t="str">
        <f t="shared" si="248"/>
        <v>Tin</v>
      </c>
      <c r="P3183" s="9" t="str">
        <f t="shared" si="249"/>
        <v>PET</v>
      </c>
      <c r="Q3183" s="9" t="str">
        <f t="shared" si="250"/>
        <v>6</v>
      </c>
      <c r="R31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83" s="14" t="str">
        <f>IF(ProjectsDB[[#This Row],[Item Type]]="Straight Plug-In",_xlfn.TEXTJOIN("-",TRUE,M3183&amp;"-"&amp;_xlfn.LET(_xlpm.txt,ProjectsDB[[#This Row],[Assembly]],_xlpm.pos,FIND("SP",_xlpm.txt),_xlpm.pre,LEFT(_xlpm.txt,_xlpm.pos-1),IF(RIGHT(_xlpm.pre,3)="123","3PL",IF(RIGHT(_xlpm.pre,2)="12","2PL",IF(RIGHT(_xlpm.pre,1)="1","1PL","3PL")))),N3183,O3183,P3183,Q3183&amp;"W",R3183),_xlfn.TEXTJOIN("-",TRUE,M3183,N3183,O3183,P3183,Q3183&amp;"W",R3183))</f>
        <v>Straight Feeder-CU-Tin-PET-6W-2</v>
      </c>
      <c r="T3183" s="14" t="str">
        <f>IF(COUNTIF(Cycletime[Element Desc.],ProjectsDB[[#This Row],[Element Desc.]])&gt;0,"Found","Not Found")</f>
        <v>Found</v>
      </c>
    </row>
    <row r="3184" spans="2:20" x14ac:dyDescent="0.25">
      <c r="B3184" s="8" t="s">
        <v>6591</v>
      </c>
      <c r="C3184" s="15" t="s">
        <v>6277</v>
      </c>
      <c r="D3184" s="15" t="s">
        <v>6278</v>
      </c>
      <c r="E3184" s="16">
        <v>3</v>
      </c>
      <c r="F3184" s="9" t="s">
        <v>6268</v>
      </c>
      <c r="G3184" s="9" t="s">
        <v>6526</v>
      </c>
      <c r="H3184" s="11"/>
      <c r="I3184" s="12">
        <v>0</v>
      </c>
      <c r="J3184" s="12"/>
      <c r="K3184" s="12"/>
      <c r="L3184" s="12">
        <f t="array" ref="L3184">IFERROR(LOOKUP(2^15,SEARCH({"40A","63A","80A","100A","125A","160A","200A","250A","400A","630A","800A","1000A","1250A","1600A","2000A","2500A","3200A","4000A","5000A","6300A"},UPPER(D3184)),{40,63,80,100,125,160,200,250,400,630,800,1000,1250,1600,2000,2500,3200,4000,5000,6300}),0)</f>
        <v>5000</v>
      </c>
      <c r="M3184" s="9" t="str">
        <f t="shared" si="246"/>
        <v>Joint Pack</v>
      </c>
      <c r="N3184" s="9" t="str">
        <f t="shared" si="247"/>
        <v>CU</v>
      </c>
      <c r="O3184" s="13" t="str">
        <f t="shared" si="248"/>
        <v>Tin</v>
      </c>
      <c r="P3184" s="9" t="str">
        <f t="shared" si="249"/>
        <v>None</v>
      </c>
      <c r="Q3184" s="9" t="str">
        <f t="shared" si="250"/>
        <v>6</v>
      </c>
      <c r="R31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84" s="14" t="str">
        <f>IF(ProjectsDB[[#This Row],[Item Type]]="Straight Plug-In",_xlfn.TEXTJOIN("-",TRUE,M3184&amp;"-"&amp;_xlfn.LET(_xlpm.txt,ProjectsDB[[#This Row],[Assembly]],_xlpm.pos,FIND("SP",_xlpm.txt),_xlpm.pre,LEFT(_xlpm.txt,_xlpm.pos-1),IF(RIGHT(_xlpm.pre,3)="123","3PL",IF(RIGHT(_xlpm.pre,2)="12","2PL",IF(RIGHT(_xlpm.pre,1)="1","1PL","3PL")))),N3184,O3184,P3184,Q3184&amp;"W",R3184),_xlfn.TEXTJOIN("-",TRUE,M3184,N3184,O3184,P3184,Q3184&amp;"W",R3184))</f>
        <v>Joint Pack-CU-Tin-None-6W-2</v>
      </c>
      <c r="T3184" s="14" t="str">
        <f>IF(COUNTIF(Cycletime[Element Desc.],ProjectsDB[[#This Row],[Element Desc.]])&gt;0,"Found","Not Found")</f>
        <v>Found</v>
      </c>
    </row>
    <row r="3185" spans="2:20" x14ac:dyDescent="0.25">
      <c r="B3185" s="8" t="s">
        <v>6592</v>
      </c>
      <c r="C3185" s="15" t="s">
        <v>6360</v>
      </c>
      <c r="D3185" s="15" t="s">
        <v>6361</v>
      </c>
      <c r="E3185" s="16">
        <v>1</v>
      </c>
      <c r="F3185" s="9" t="s">
        <v>6268</v>
      </c>
      <c r="G3185" s="9" t="s">
        <v>6526</v>
      </c>
      <c r="H3185" s="11"/>
      <c r="I3185" s="12">
        <v>610</v>
      </c>
      <c r="J3185" s="12"/>
      <c r="K3185" s="12"/>
      <c r="L3185" s="12">
        <f t="array" ref="L3185">IFERROR(LOOKUP(2^15,SEARCH({"40A","63A","80A","100A","125A","160A","200A","250A","400A","630A","800A","1000A","1250A","1600A","2000A","2500A","3200A","4000A","5000A","6300A"},UPPER(D3185)),{40,63,80,100,125,160,200,250,400,630,800,1000,1250,1600,2000,2500,3200,4000,5000,6300}),0)</f>
        <v>5000</v>
      </c>
      <c r="M3185" s="9" t="str">
        <f t="shared" si="246"/>
        <v>Straight Feeder</v>
      </c>
      <c r="N3185" s="9" t="str">
        <f t="shared" si="247"/>
        <v>CU</v>
      </c>
      <c r="O3185" s="13" t="str">
        <f t="shared" si="248"/>
        <v>Tin</v>
      </c>
      <c r="P3185" s="9" t="str">
        <f t="shared" si="249"/>
        <v>PET</v>
      </c>
      <c r="Q3185" s="9" t="str">
        <f t="shared" si="250"/>
        <v>6</v>
      </c>
      <c r="R31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85" s="14" t="str">
        <f>IF(ProjectsDB[[#This Row],[Item Type]]="Straight Plug-In",_xlfn.TEXTJOIN("-",TRUE,M3185&amp;"-"&amp;_xlfn.LET(_xlpm.txt,ProjectsDB[[#This Row],[Assembly]],_xlpm.pos,FIND("SP",_xlpm.txt),_xlpm.pre,LEFT(_xlpm.txt,_xlpm.pos-1),IF(RIGHT(_xlpm.pre,3)="123","3PL",IF(RIGHT(_xlpm.pre,2)="12","2PL",IF(RIGHT(_xlpm.pre,1)="1","1PL","3PL")))),N3185,O3185,P3185,Q3185&amp;"W",R3185),_xlfn.TEXTJOIN("-",TRUE,M3185,N3185,O3185,P3185,Q3185&amp;"W",R3185))</f>
        <v>Straight Feeder-CU-Tin-PET-6W-2</v>
      </c>
      <c r="T3185" s="14" t="str">
        <f>IF(COUNTIF(Cycletime[Element Desc.],ProjectsDB[[#This Row],[Element Desc.]])&gt;0,"Found","Not Found")</f>
        <v>Found</v>
      </c>
    </row>
    <row r="3186" spans="2:20" x14ac:dyDescent="0.25">
      <c r="B3186" s="8" t="s">
        <v>6593</v>
      </c>
      <c r="C3186" s="15" t="s">
        <v>6594</v>
      </c>
      <c r="D3186" s="15" t="s">
        <v>6595</v>
      </c>
      <c r="E3186" s="16">
        <v>1</v>
      </c>
      <c r="F3186" s="9" t="s">
        <v>6268</v>
      </c>
      <c r="G3186" s="9" t="s">
        <v>6526</v>
      </c>
      <c r="H3186" s="11"/>
      <c r="I3186" s="12">
        <v>2240</v>
      </c>
      <c r="J3186" s="12"/>
      <c r="K3186" s="12"/>
      <c r="L3186" s="12">
        <f t="array" ref="L3186">IFERROR(LOOKUP(2^15,SEARCH({"40A","63A","80A","100A","125A","160A","200A","250A","400A","630A","800A","1000A","1250A","1600A","2000A","2500A","3200A","4000A","5000A","6300A"},UPPER(D3186)),{40,63,80,100,125,160,200,250,400,630,800,1000,1250,1600,2000,2500,3200,4000,5000,6300}),0)</f>
        <v>5000</v>
      </c>
      <c r="M3186" s="9" t="str">
        <f t="shared" si="246"/>
        <v>Straight Feeder</v>
      </c>
      <c r="N3186" s="9" t="str">
        <f t="shared" si="247"/>
        <v>CU</v>
      </c>
      <c r="O3186" s="13" t="str">
        <f t="shared" si="248"/>
        <v>Tin</v>
      </c>
      <c r="P3186" s="9" t="str">
        <f t="shared" si="249"/>
        <v>PET</v>
      </c>
      <c r="Q3186" s="9" t="str">
        <f t="shared" si="250"/>
        <v>6</v>
      </c>
      <c r="R31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86" s="14" t="str">
        <f>IF(ProjectsDB[[#This Row],[Item Type]]="Straight Plug-In",_xlfn.TEXTJOIN("-",TRUE,M3186&amp;"-"&amp;_xlfn.LET(_xlpm.txt,ProjectsDB[[#This Row],[Assembly]],_xlpm.pos,FIND("SP",_xlpm.txt),_xlpm.pre,LEFT(_xlpm.txt,_xlpm.pos-1),IF(RIGHT(_xlpm.pre,3)="123","3PL",IF(RIGHT(_xlpm.pre,2)="12","2PL",IF(RIGHT(_xlpm.pre,1)="1","1PL","3PL")))),N3186,O3186,P3186,Q3186&amp;"W",R3186),_xlfn.TEXTJOIN("-",TRUE,M3186,N3186,O3186,P3186,Q3186&amp;"W",R3186))</f>
        <v>Straight Feeder-CU-Tin-PET-6W-2</v>
      </c>
      <c r="T3186" s="14" t="str">
        <f>IF(COUNTIF(Cycletime[Element Desc.],ProjectsDB[[#This Row],[Element Desc.]])&gt;0,"Found","Not Found")</f>
        <v>Found</v>
      </c>
    </row>
    <row r="3187" spans="2:20" x14ac:dyDescent="0.25">
      <c r="B3187" s="8" t="s">
        <v>6596</v>
      </c>
      <c r="C3187" s="15" t="s">
        <v>6597</v>
      </c>
      <c r="D3187" s="15" t="s">
        <v>6598</v>
      </c>
      <c r="E3187" s="16">
        <v>1</v>
      </c>
      <c r="F3187" s="9" t="s">
        <v>6268</v>
      </c>
      <c r="G3187" s="9" t="s">
        <v>6526</v>
      </c>
      <c r="H3187" s="11"/>
      <c r="I3187" s="12">
        <v>805</v>
      </c>
      <c r="J3187" s="12"/>
      <c r="K3187" s="12"/>
      <c r="L3187" s="12">
        <f t="array" ref="L3187">IFERROR(LOOKUP(2^15,SEARCH({"40A","63A","80A","100A","125A","160A","200A","250A","400A","630A","800A","1000A","1250A","1600A","2000A","2500A","3200A","4000A","5000A","6300A"},UPPER(D3187)),{40,63,80,100,125,160,200,250,400,630,800,1000,1250,1600,2000,2500,3200,4000,5000,6300}),0)</f>
        <v>5000</v>
      </c>
      <c r="M3187" s="9" t="str">
        <f t="shared" si="246"/>
        <v>Straight Feeder</v>
      </c>
      <c r="N3187" s="9" t="str">
        <f t="shared" si="247"/>
        <v>CU</v>
      </c>
      <c r="O3187" s="13" t="str">
        <f t="shared" si="248"/>
        <v>Tin</v>
      </c>
      <c r="P3187" s="9" t="str">
        <f t="shared" si="249"/>
        <v>PET</v>
      </c>
      <c r="Q3187" s="9" t="str">
        <f t="shared" si="250"/>
        <v>6</v>
      </c>
      <c r="R31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87" s="14" t="str">
        <f>IF(ProjectsDB[[#This Row],[Item Type]]="Straight Plug-In",_xlfn.TEXTJOIN("-",TRUE,M3187&amp;"-"&amp;_xlfn.LET(_xlpm.txt,ProjectsDB[[#This Row],[Assembly]],_xlpm.pos,FIND("SP",_xlpm.txt),_xlpm.pre,LEFT(_xlpm.txt,_xlpm.pos-1),IF(RIGHT(_xlpm.pre,3)="123","3PL",IF(RIGHT(_xlpm.pre,2)="12","2PL",IF(RIGHT(_xlpm.pre,1)="1","1PL","3PL")))),N3187,O3187,P3187,Q3187&amp;"W",R3187),_xlfn.TEXTJOIN("-",TRUE,M3187,N3187,O3187,P3187,Q3187&amp;"W",R3187))</f>
        <v>Straight Feeder-CU-Tin-PET-6W-2</v>
      </c>
      <c r="T3187" s="14" t="str">
        <f>IF(COUNTIF(Cycletime[Element Desc.],ProjectsDB[[#This Row],[Element Desc.]])&gt;0,"Found","Not Found")</f>
        <v>Found</v>
      </c>
    </row>
    <row r="3188" spans="2:20" x14ac:dyDescent="0.25">
      <c r="B3188" s="8" t="s">
        <v>6599</v>
      </c>
      <c r="C3188" s="15" t="s">
        <v>6528</v>
      </c>
      <c r="D3188" s="15" t="s">
        <v>6529</v>
      </c>
      <c r="E3188" s="16">
        <v>1</v>
      </c>
      <c r="F3188" s="9" t="s">
        <v>6268</v>
      </c>
      <c r="G3188" s="9" t="s">
        <v>6526</v>
      </c>
      <c r="H3188" s="11"/>
      <c r="I3188" s="12">
        <v>760</v>
      </c>
      <c r="J3188" s="12"/>
      <c r="K3188" s="12"/>
      <c r="L3188" s="12">
        <f t="array" ref="L3188">IFERROR(LOOKUP(2^15,SEARCH({"40A","63A","80A","100A","125A","160A","200A","250A","400A","630A","800A","1000A","1250A","1600A","2000A","2500A","3200A","4000A","5000A","6300A"},UPPER(D3188)),{40,63,80,100,125,160,200,250,400,630,800,1000,1250,1600,2000,2500,3200,4000,5000,6300}),0)</f>
        <v>5000</v>
      </c>
      <c r="M3188" s="9" t="str">
        <f t="shared" si="246"/>
        <v>Straight Feeder</v>
      </c>
      <c r="N3188" s="9" t="str">
        <f t="shared" si="247"/>
        <v>CU</v>
      </c>
      <c r="O3188" s="13" t="str">
        <f t="shared" si="248"/>
        <v>Tin</v>
      </c>
      <c r="P3188" s="9" t="str">
        <f t="shared" si="249"/>
        <v>PET</v>
      </c>
      <c r="Q3188" s="9" t="str">
        <f t="shared" si="250"/>
        <v>6</v>
      </c>
      <c r="R31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88" s="14" t="str">
        <f>IF(ProjectsDB[[#This Row],[Item Type]]="Straight Plug-In",_xlfn.TEXTJOIN("-",TRUE,M3188&amp;"-"&amp;_xlfn.LET(_xlpm.txt,ProjectsDB[[#This Row],[Assembly]],_xlpm.pos,FIND("SP",_xlpm.txt),_xlpm.pre,LEFT(_xlpm.txt,_xlpm.pos-1),IF(RIGHT(_xlpm.pre,3)="123","3PL",IF(RIGHT(_xlpm.pre,2)="12","2PL",IF(RIGHT(_xlpm.pre,1)="1","1PL","3PL")))),N3188,O3188,P3188,Q3188&amp;"W",R3188),_xlfn.TEXTJOIN("-",TRUE,M3188,N3188,O3188,P3188,Q3188&amp;"W",R3188))</f>
        <v>Straight Feeder-CU-Tin-PET-6W-2</v>
      </c>
      <c r="T3188" s="14" t="str">
        <f>IF(COUNTIF(Cycletime[Element Desc.],ProjectsDB[[#This Row],[Element Desc.]])&gt;0,"Found","Not Found")</f>
        <v>Found</v>
      </c>
    </row>
    <row r="3189" spans="2:20" x14ac:dyDescent="0.25">
      <c r="B3189" s="8" t="s">
        <v>6600</v>
      </c>
      <c r="C3189" s="15" t="s">
        <v>6277</v>
      </c>
      <c r="D3189" s="15" t="s">
        <v>6278</v>
      </c>
      <c r="E3189" s="16">
        <v>3</v>
      </c>
      <c r="F3189" s="9" t="s">
        <v>6268</v>
      </c>
      <c r="G3189" s="9" t="s">
        <v>6526</v>
      </c>
      <c r="H3189" s="11"/>
      <c r="I3189" s="12">
        <v>0</v>
      </c>
      <c r="J3189" s="12"/>
      <c r="K3189" s="12"/>
      <c r="L3189" s="12">
        <f t="array" ref="L3189">IFERROR(LOOKUP(2^15,SEARCH({"40A","63A","80A","100A","125A","160A","200A","250A","400A","630A","800A","1000A","1250A","1600A","2000A","2500A","3200A","4000A","5000A","6300A"},UPPER(D3189)),{40,63,80,100,125,160,200,250,400,630,800,1000,1250,1600,2000,2500,3200,4000,5000,6300}),0)</f>
        <v>5000</v>
      </c>
      <c r="M3189" s="9" t="str">
        <f t="shared" si="246"/>
        <v>Joint Pack</v>
      </c>
      <c r="N3189" s="9" t="str">
        <f t="shared" si="247"/>
        <v>CU</v>
      </c>
      <c r="O3189" s="13" t="str">
        <f t="shared" si="248"/>
        <v>Tin</v>
      </c>
      <c r="P3189" s="9" t="str">
        <f t="shared" si="249"/>
        <v>None</v>
      </c>
      <c r="Q3189" s="9" t="str">
        <f t="shared" si="250"/>
        <v>6</v>
      </c>
      <c r="R31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89" s="14" t="str">
        <f>IF(ProjectsDB[[#This Row],[Item Type]]="Straight Plug-In",_xlfn.TEXTJOIN("-",TRUE,M3189&amp;"-"&amp;_xlfn.LET(_xlpm.txt,ProjectsDB[[#This Row],[Assembly]],_xlpm.pos,FIND("SP",_xlpm.txt),_xlpm.pre,LEFT(_xlpm.txt,_xlpm.pos-1),IF(RIGHT(_xlpm.pre,3)="123","3PL",IF(RIGHT(_xlpm.pre,2)="12","2PL",IF(RIGHT(_xlpm.pre,1)="1","1PL","3PL")))),N3189,O3189,P3189,Q3189&amp;"W",R3189),_xlfn.TEXTJOIN("-",TRUE,M3189,N3189,O3189,P3189,Q3189&amp;"W",R3189))</f>
        <v>Joint Pack-CU-Tin-None-6W-2</v>
      </c>
      <c r="T3189" s="14" t="str">
        <f>IF(COUNTIF(Cycletime[Element Desc.],ProjectsDB[[#This Row],[Element Desc.]])&gt;0,"Found","Not Found")</f>
        <v>Found</v>
      </c>
    </row>
    <row r="3190" spans="2:20" x14ac:dyDescent="0.25">
      <c r="B3190" s="8" t="s">
        <v>6601</v>
      </c>
      <c r="C3190" s="15" t="s">
        <v>6372</v>
      </c>
      <c r="D3190" s="15" t="s">
        <v>6373</v>
      </c>
      <c r="E3190" s="16">
        <v>1</v>
      </c>
      <c r="F3190" s="9" t="s">
        <v>6268</v>
      </c>
      <c r="G3190" s="9" t="s">
        <v>6526</v>
      </c>
      <c r="H3190" s="11"/>
      <c r="I3190" s="12">
        <v>495</v>
      </c>
      <c r="J3190" s="12"/>
      <c r="K3190" s="12"/>
      <c r="L3190" s="12">
        <f t="array" ref="L3190">IFERROR(LOOKUP(2^15,SEARCH({"40A","63A","80A","100A","125A","160A","200A","250A","400A","630A","800A","1000A","1250A","1600A","2000A","2500A","3200A","4000A","5000A","6300A"},UPPER(D3190)),{40,63,80,100,125,160,200,250,400,630,800,1000,1250,1600,2000,2500,3200,4000,5000,6300}),0)</f>
        <v>5000</v>
      </c>
      <c r="M3190" s="9" t="str">
        <f t="shared" si="246"/>
        <v>Straight Feeder</v>
      </c>
      <c r="N3190" s="9" t="str">
        <f t="shared" si="247"/>
        <v>CU</v>
      </c>
      <c r="O3190" s="13" t="str">
        <f t="shared" si="248"/>
        <v>Tin</v>
      </c>
      <c r="P3190" s="9" t="str">
        <f t="shared" si="249"/>
        <v>PET</v>
      </c>
      <c r="Q3190" s="9" t="str">
        <f t="shared" si="250"/>
        <v>6</v>
      </c>
      <c r="R31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90" s="14" t="str">
        <f>IF(ProjectsDB[[#This Row],[Item Type]]="Straight Plug-In",_xlfn.TEXTJOIN("-",TRUE,M3190&amp;"-"&amp;_xlfn.LET(_xlpm.txt,ProjectsDB[[#This Row],[Assembly]],_xlpm.pos,FIND("SP",_xlpm.txt),_xlpm.pre,LEFT(_xlpm.txt,_xlpm.pos-1),IF(RIGHT(_xlpm.pre,3)="123","3PL",IF(RIGHT(_xlpm.pre,2)="12","2PL",IF(RIGHT(_xlpm.pre,1)="1","1PL","3PL")))),N3190,O3190,P3190,Q3190&amp;"W",R3190),_xlfn.TEXTJOIN("-",TRUE,M3190,N3190,O3190,P3190,Q3190&amp;"W",R3190))</f>
        <v>Straight Feeder-CU-Tin-PET-6W-2</v>
      </c>
      <c r="T3190" s="14" t="str">
        <f>IF(COUNTIF(Cycletime[Element Desc.],ProjectsDB[[#This Row],[Element Desc.]])&gt;0,"Found","Not Found")</f>
        <v>Found</v>
      </c>
    </row>
    <row r="3191" spans="2:20" x14ac:dyDescent="0.25">
      <c r="B3191" s="8" t="s">
        <v>6602</v>
      </c>
      <c r="C3191" s="15" t="s">
        <v>6603</v>
      </c>
      <c r="D3191" s="15" t="s">
        <v>6604</v>
      </c>
      <c r="E3191" s="16">
        <v>1</v>
      </c>
      <c r="F3191" s="9" t="s">
        <v>6268</v>
      </c>
      <c r="G3191" s="9" t="s">
        <v>6526</v>
      </c>
      <c r="H3191" s="11"/>
      <c r="I3191" s="12">
        <v>460</v>
      </c>
      <c r="J3191" s="12"/>
      <c r="K3191" s="12"/>
      <c r="L3191" s="12">
        <f t="array" ref="L3191">IFERROR(LOOKUP(2^15,SEARCH({"40A","63A","80A","100A","125A","160A","200A","250A","400A","630A","800A","1000A","1250A","1600A","2000A","2500A","3200A","4000A","5000A","6300A"},UPPER(D3191)),{40,63,80,100,125,160,200,250,400,630,800,1000,1250,1600,2000,2500,3200,4000,5000,6300}),0)</f>
        <v>5000</v>
      </c>
      <c r="M3191" s="9" t="str">
        <f t="shared" si="246"/>
        <v>Straight Feeder</v>
      </c>
      <c r="N3191" s="9" t="str">
        <f t="shared" si="247"/>
        <v>CU</v>
      </c>
      <c r="O3191" s="13" t="str">
        <f t="shared" si="248"/>
        <v>Tin</v>
      </c>
      <c r="P3191" s="9" t="str">
        <f t="shared" si="249"/>
        <v>PET</v>
      </c>
      <c r="Q3191" s="9" t="str">
        <f t="shared" si="250"/>
        <v>6</v>
      </c>
      <c r="R31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91" s="14" t="str">
        <f>IF(ProjectsDB[[#This Row],[Item Type]]="Straight Plug-In",_xlfn.TEXTJOIN("-",TRUE,M3191&amp;"-"&amp;_xlfn.LET(_xlpm.txt,ProjectsDB[[#This Row],[Assembly]],_xlpm.pos,FIND("SP",_xlpm.txt),_xlpm.pre,LEFT(_xlpm.txt,_xlpm.pos-1),IF(RIGHT(_xlpm.pre,3)="123","3PL",IF(RIGHT(_xlpm.pre,2)="12","2PL",IF(RIGHT(_xlpm.pre,1)="1","1PL","3PL")))),N3191,O3191,P3191,Q3191&amp;"W",R3191),_xlfn.TEXTJOIN("-",TRUE,M3191,N3191,O3191,P3191,Q3191&amp;"W",R3191))</f>
        <v>Straight Feeder-CU-Tin-PET-6W-2</v>
      </c>
      <c r="T3191" s="14" t="str">
        <f>IF(COUNTIF(Cycletime[Element Desc.],ProjectsDB[[#This Row],[Element Desc.]])&gt;0,"Found","Not Found")</f>
        <v>Found</v>
      </c>
    </row>
    <row r="3192" spans="2:20" x14ac:dyDescent="0.25">
      <c r="B3192" s="8" t="s">
        <v>6605</v>
      </c>
      <c r="C3192" s="15" t="s">
        <v>6557</v>
      </c>
      <c r="D3192" s="15" t="s">
        <v>6558</v>
      </c>
      <c r="E3192" s="16">
        <v>1</v>
      </c>
      <c r="F3192" s="9" t="s">
        <v>6268</v>
      </c>
      <c r="G3192" s="9" t="s">
        <v>6526</v>
      </c>
      <c r="H3192" s="11"/>
      <c r="I3192" s="12">
        <v>505</v>
      </c>
      <c r="J3192" s="12">
        <v>300</v>
      </c>
      <c r="K3192" s="12"/>
      <c r="L3192" s="12">
        <f t="array" ref="L3192">IFERROR(LOOKUP(2^15,SEARCH({"40A","63A","80A","100A","125A","160A","200A","250A","400A","630A","800A","1000A","1250A","1600A","2000A","2500A","3200A","4000A","5000A","6300A"},UPPER(D3192)),{40,63,80,100,125,160,200,250,400,630,800,1000,1250,1600,2000,2500,3200,4000,5000,6300}),0)</f>
        <v>5000</v>
      </c>
      <c r="M3192" s="9" t="str">
        <f t="shared" si="246"/>
        <v>Elbow Flat</v>
      </c>
      <c r="N3192" s="9" t="str">
        <f t="shared" si="247"/>
        <v>CU</v>
      </c>
      <c r="O3192" s="13" t="str">
        <f t="shared" si="248"/>
        <v>Tin</v>
      </c>
      <c r="P3192" s="9" t="str">
        <f t="shared" si="249"/>
        <v>PET</v>
      </c>
      <c r="Q3192" s="9" t="str">
        <f t="shared" si="250"/>
        <v>6</v>
      </c>
      <c r="R31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92" s="14" t="str">
        <f>IF(ProjectsDB[[#This Row],[Item Type]]="Straight Plug-In",_xlfn.TEXTJOIN("-",TRUE,M3192&amp;"-"&amp;_xlfn.LET(_xlpm.txt,ProjectsDB[[#This Row],[Assembly]],_xlpm.pos,FIND("SP",_xlpm.txt),_xlpm.pre,LEFT(_xlpm.txt,_xlpm.pos-1),IF(RIGHT(_xlpm.pre,3)="123","3PL",IF(RIGHT(_xlpm.pre,2)="12","2PL",IF(RIGHT(_xlpm.pre,1)="1","1PL","3PL")))),N3192,O3192,P3192,Q3192&amp;"W",R3192),_xlfn.TEXTJOIN("-",TRUE,M3192,N3192,O3192,P3192,Q3192&amp;"W",R3192))</f>
        <v>Elbow Flat-CU-Tin-PET-6W-2</v>
      </c>
      <c r="T3192" s="14" t="str">
        <f>IF(COUNTIF(Cycletime[Element Desc.],ProjectsDB[[#This Row],[Element Desc.]])&gt;0,"Found","Not Found")</f>
        <v>Found</v>
      </c>
    </row>
    <row r="3193" spans="2:20" x14ac:dyDescent="0.25">
      <c r="B3193" s="8" t="s">
        <v>6606</v>
      </c>
      <c r="C3193" s="15" t="s">
        <v>6534</v>
      </c>
      <c r="D3193" s="15" t="s">
        <v>6535</v>
      </c>
      <c r="E3193" s="16">
        <v>1</v>
      </c>
      <c r="F3193" s="9" t="s">
        <v>6268</v>
      </c>
      <c r="G3193" s="9" t="s">
        <v>6526</v>
      </c>
      <c r="H3193" s="11"/>
      <c r="I3193" s="12">
        <v>1005</v>
      </c>
      <c r="J3193" s="12"/>
      <c r="K3193" s="12"/>
      <c r="L3193" s="12">
        <f t="array" ref="L3193">IFERROR(LOOKUP(2^15,SEARCH({"40A","63A","80A","100A","125A","160A","200A","250A","400A","630A","800A","1000A","1250A","1600A","2000A","2500A","3200A","4000A","5000A","6300A"},UPPER(D3193)),{40,63,80,100,125,160,200,250,400,630,800,1000,1250,1600,2000,2500,3200,4000,5000,6300}),0)</f>
        <v>5000</v>
      </c>
      <c r="M3193" s="9" t="str">
        <f t="shared" si="246"/>
        <v>Straight Feeder</v>
      </c>
      <c r="N3193" s="9" t="str">
        <f t="shared" si="247"/>
        <v>CU</v>
      </c>
      <c r="O3193" s="13" t="str">
        <f t="shared" si="248"/>
        <v>Tin</v>
      </c>
      <c r="P3193" s="9" t="str">
        <f t="shared" si="249"/>
        <v>PET</v>
      </c>
      <c r="Q3193" s="9" t="str">
        <f t="shared" si="250"/>
        <v>6</v>
      </c>
      <c r="R31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93" s="14" t="str">
        <f>IF(ProjectsDB[[#This Row],[Item Type]]="Straight Plug-In",_xlfn.TEXTJOIN("-",TRUE,M3193&amp;"-"&amp;_xlfn.LET(_xlpm.txt,ProjectsDB[[#This Row],[Assembly]],_xlpm.pos,FIND("SP",_xlpm.txt),_xlpm.pre,LEFT(_xlpm.txt,_xlpm.pos-1),IF(RIGHT(_xlpm.pre,3)="123","3PL",IF(RIGHT(_xlpm.pre,2)="12","2PL",IF(RIGHT(_xlpm.pre,1)="1","1PL","3PL")))),N3193,O3193,P3193,Q3193&amp;"W",R3193),_xlfn.TEXTJOIN("-",TRUE,M3193,N3193,O3193,P3193,Q3193&amp;"W",R3193))</f>
        <v>Straight Feeder-CU-Tin-PET-6W-2</v>
      </c>
      <c r="T3193" s="14" t="str">
        <f>IF(COUNTIF(Cycletime[Element Desc.],ProjectsDB[[#This Row],[Element Desc.]])&gt;0,"Found","Not Found")</f>
        <v>Found</v>
      </c>
    </row>
    <row r="3194" spans="2:20" x14ac:dyDescent="0.25">
      <c r="B3194" s="8" t="s">
        <v>6607</v>
      </c>
      <c r="C3194" s="15" t="s">
        <v>6277</v>
      </c>
      <c r="D3194" s="15" t="s">
        <v>6278</v>
      </c>
      <c r="E3194" s="16">
        <v>5</v>
      </c>
      <c r="F3194" s="9" t="s">
        <v>6268</v>
      </c>
      <c r="G3194" s="9" t="s">
        <v>6526</v>
      </c>
      <c r="H3194" s="11"/>
      <c r="I3194" s="12">
        <v>0</v>
      </c>
      <c r="J3194" s="12"/>
      <c r="K3194" s="12"/>
      <c r="L3194" s="12">
        <f t="array" ref="L3194">IFERROR(LOOKUP(2^15,SEARCH({"40A","63A","80A","100A","125A","160A","200A","250A","400A","630A","800A","1000A","1250A","1600A","2000A","2500A","3200A","4000A","5000A","6300A"},UPPER(D3194)),{40,63,80,100,125,160,200,250,400,630,800,1000,1250,1600,2000,2500,3200,4000,5000,6300}),0)</f>
        <v>5000</v>
      </c>
      <c r="M3194" s="9" t="str">
        <f t="shared" si="246"/>
        <v>Joint Pack</v>
      </c>
      <c r="N3194" s="9" t="str">
        <f t="shared" si="247"/>
        <v>CU</v>
      </c>
      <c r="O3194" s="13" t="str">
        <f t="shared" si="248"/>
        <v>Tin</v>
      </c>
      <c r="P3194" s="9" t="str">
        <f t="shared" si="249"/>
        <v>None</v>
      </c>
      <c r="Q3194" s="9" t="str">
        <f t="shared" si="250"/>
        <v>6</v>
      </c>
      <c r="R31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94" s="14" t="str">
        <f>IF(ProjectsDB[[#This Row],[Item Type]]="Straight Plug-In",_xlfn.TEXTJOIN("-",TRUE,M3194&amp;"-"&amp;_xlfn.LET(_xlpm.txt,ProjectsDB[[#This Row],[Assembly]],_xlpm.pos,FIND("SP",_xlpm.txt),_xlpm.pre,LEFT(_xlpm.txt,_xlpm.pos-1),IF(RIGHT(_xlpm.pre,3)="123","3PL",IF(RIGHT(_xlpm.pre,2)="12","2PL",IF(RIGHT(_xlpm.pre,1)="1","1PL","3PL")))),N3194,O3194,P3194,Q3194&amp;"W",R3194),_xlfn.TEXTJOIN("-",TRUE,M3194,N3194,O3194,P3194,Q3194&amp;"W",R3194))</f>
        <v>Joint Pack-CU-Tin-None-6W-2</v>
      </c>
      <c r="T3194" s="14" t="str">
        <f>IF(COUNTIF(Cycletime[Element Desc.],ProjectsDB[[#This Row],[Element Desc.]])&gt;0,"Found","Not Found")</f>
        <v>Found</v>
      </c>
    </row>
    <row r="3195" spans="2:20" x14ac:dyDescent="0.25">
      <c r="B3195" s="8" t="s">
        <v>6608</v>
      </c>
      <c r="C3195" s="15" t="s">
        <v>6413</v>
      </c>
      <c r="D3195" s="15" t="s">
        <v>6414</v>
      </c>
      <c r="E3195" s="16">
        <v>1</v>
      </c>
      <c r="F3195" s="9" t="s">
        <v>6268</v>
      </c>
      <c r="G3195" s="9" t="s">
        <v>6526</v>
      </c>
      <c r="H3195" s="11"/>
      <c r="I3195" s="12">
        <v>505</v>
      </c>
      <c r="J3195" s="12">
        <v>505</v>
      </c>
      <c r="K3195" s="12"/>
      <c r="L3195" s="12">
        <f t="array" ref="L3195">IFERROR(LOOKUP(2^15,SEARCH({"40A","63A","80A","100A","125A","160A","200A","250A","400A","630A","800A","1000A","1250A","1600A","2000A","2500A","3200A","4000A","5000A","6300A"},UPPER(D3195)),{40,63,80,100,125,160,200,250,400,630,800,1000,1250,1600,2000,2500,3200,4000,5000,6300}),0)</f>
        <v>5000</v>
      </c>
      <c r="M3195" s="9" t="str">
        <f t="shared" si="246"/>
        <v>Elbow Edge</v>
      </c>
      <c r="N3195" s="9" t="str">
        <f t="shared" si="247"/>
        <v>CU</v>
      </c>
      <c r="O3195" s="13" t="str">
        <f t="shared" si="248"/>
        <v>Tin</v>
      </c>
      <c r="P3195" s="9" t="str">
        <f t="shared" si="249"/>
        <v>PET</v>
      </c>
      <c r="Q3195" s="9" t="str">
        <f t="shared" si="250"/>
        <v>6</v>
      </c>
      <c r="R31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95" s="14" t="str">
        <f>IF(ProjectsDB[[#This Row],[Item Type]]="Straight Plug-In",_xlfn.TEXTJOIN("-",TRUE,M3195&amp;"-"&amp;_xlfn.LET(_xlpm.txt,ProjectsDB[[#This Row],[Assembly]],_xlpm.pos,FIND("SP",_xlpm.txt),_xlpm.pre,LEFT(_xlpm.txt,_xlpm.pos-1),IF(RIGHT(_xlpm.pre,3)="123","3PL",IF(RIGHT(_xlpm.pre,2)="12","2PL",IF(RIGHT(_xlpm.pre,1)="1","1PL","3PL")))),N3195,O3195,P3195,Q3195&amp;"W",R3195),_xlfn.TEXTJOIN("-",TRUE,M3195,N3195,O3195,P3195,Q3195&amp;"W",R3195))</f>
        <v>Elbow Edge-CU-Tin-PET-6W-2</v>
      </c>
      <c r="T3195" s="14" t="str">
        <f>IF(COUNTIF(Cycletime[Element Desc.],ProjectsDB[[#This Row],[Element Desc.]])&gt;0,"Found","Not Found")</f>
        <v>Found</v>
      </c>
    </row>
    <row r="3196" spans="2:20" x14ac:dyDescent="0.25">
      <c r="B3196" s="8" t="s">
        <v>6609</v>
      </c>
      <c r="C3196" s="15" t="s">
        <v>6277</v>
      </c>
      <c r="D3196" s="15" t="s">
        <v>6278</v>
      </c>
      <c r="E3196" s="16">
        <v>2</v>
      </c>
      <c r="F3196" s="9" t="s">
        <v>6268</v>
      </c>
      <c r="G3196" s="9" t="s">
        <v>6526</v>
      </c>
      <c r="H3196" s="11"/>
      <c r="I3196" s="12">
        <v>0</v>
      </c>
      <c r="J3196" s="12"/>
      <c r="K3196" s="12"/>
      <c r="L3196" s="12">
        <f t="array" ref="L3196">IFERROR(LOOKUP(2^15,SEARCH({"40A","63A","80A","100A","125A","160A","200A","250A","400A","630A","800A","1000A","1250A","1600A","2000A","2500A","3200A","4000A","5000A","6300A"},UPPER(D3196)),{40,63,80,100,125,160,200,250,400,630,800,1000,1250,1600,2000,2500,3200,4000,5000,6300}),0)</f>
        <v>5000</v>
      </c>
      <c r="M3196" s="9" t="str">
        <f t="shared" si="246"/>
        <v>Joint Pack</v>
      </c>
      <c r="N3196" s="9" t="str">
        <f t="shared" si="247"/>
        <v>CU</v>
      </c>
      <c r="O3196" s="13" t="str">
        <f t="shared" si="248"/>
        <v>Tin</v>
      </c>
      <c r="P3196" s="9" t="str">
        <f t="shared" si="249"/>
        <v>None</v>
      </c>
      <c r="Q3196" s="9" t="str">
        <f t="shared" si="250"/>
        <v>6</v>
      </c>
      <c r="R31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96" s="14" t="str">
        <f>IF(ProjectsDB[[#This Row],[Item Type]]="Straight Plug-In",_xlfn.TEXTJOIN("-",TRUE,M3196&amp;"-"&amp;_xlfn.LET(_xlpm.txt,ProjectsDB[[#This Row],[Assembly]],_xlpm.pos,FIND("SP",_xlpm.txt),_xlpm.pre,LEFT(_xlpm.txt,_xlpm.pos-1),IF(RIGHT(_xlpm.pre,3)="123","3PL",IF(RIGHT(_xlpm.pre,2)="12","2PL",IF(RIGHT(_xlpm.pre,1)="1","1PL","3PL")))),N3196,O3196,P3196,Q3196&amp;"W",R3196),_xlfn.TEXTJOIN("-",TRUE,M3196,N3196,O3196,P3196,Q3196&amp;"W",R3196))</f>
        <v>Joint Pack-CU-Tin-None-6W-2</v>
      </c>
      <c r="T3196" s="14" t="str">
        <f>IF(COUNTIF(Cycletime[Element Desc.],ProjectsDB[[#This Row],[Element Desc.]])&gt;0,"Found","Not Found")</f>
        <v>Found</v>
      </c>
    </row>
    <row r="3197" spans="2:20" x14ac:dyDescent="0.25">
      <c r="B3197" s="8" t="s">
        <v>6610</v>
      </c>
      <c r="C3197" s="15" t="s">
        <v>6611</v>
      </c>
      <c r="D3197" s="15" t="s">
        <v>6612</v>
      </c>
      <c r="E3197" s="16">
        <v>1</v>
      </c>
      <c r="F3197" s="9" t="s">
        <v>6268</v>
      </c>
      <c r="G3197" s="9" t="s">
        <v>6526</v>
      </c>
      <c r="H3197" s="11"/>
      <c r="I3197" s="12">
        <v>1805</v>
      </c>
      <c r="J3197" s="12"/>
      <c r="K3197" s="12"/>
      <c r="L3197" s="12">
        <f t="array" ref="L3197">IFERROR(LOOKUP(2^15,SEARCH({"40A","63A","80A","100A","125A","160A","200A","250A","400A","630A","800A","1000A","1250A","1600A","2000A","2500A","3200A","4000A","5000A","6300A"},UPPER(D3197)),{40,63,80,100,125,160,200,250,400,630,800,1000,1250,1600,2000,2500,3200,4000,5000,6300}),0)</f>
        <v>5000</v>
      </c>
      <c r="M3197" s="9" t="str">
        <f t="shared" si="246"/>
        <v>Straight Feeder</v>
      </c>
      <c r="N3197" s="9" t="str">
        <f t="shared" si="247"/>
        <v>CU</v>
      </c>
      <c r="O3197" s="13" t="str">
        <f t="shared" si="248"/>
        <v>Tin</v>
      </c>
      <c r="P3197" s="9" t="str">
        <f t="shared" si="249"/>
        <v>PET</v>
      </c>
      <c r="Q3197" s="9" t="str">
        <f t="shared" si="250"/>
        <v>6</v>
      </c>
      <c r="R31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97" s="14" t="str">
        <f>IF(ProjectsDB[[#This Row],[Item Type]]="Straight Plug-In",_xlfn.TEXTJOIN("-",TRUE,M3197&amp;"-"&amp;_xlfn.LET(_xlpm.txt,ProjectsDB[[#This Row],[Assembly]],_xlpm.pos,FIND("SP",_xlpm.txt),_xlpm.pre,LEFT(_xlpm.txt,_xlpm.pos-1),IF(RIGHT(_xlpm.pre,3)="123","3PL",IF(RIGHT(_xlpm.pre,2)="12","2PL",IF(RIGHT(_xlpm.pre,1)="1","1PL","3PL")))),N3197,O3197,P3197,Q3197&amp;"W",R3197),_xlfn.TEXTJOIN("-",TRUE,M3197,N3197,O3197,P3197,Q3197&amp;"W",R3197))</f>
        <v>Straight Feeder-CU-Tin-PET-6W-2</v>
      </c>
      <c r="T3197" s="14" t="str">
        <f>IF(COUNTIF(Cycletime[Element Desc.],ProjectsDB[[#This Row],[Element Desc.]])&gt;0,"Found","Not Found")</f>
        <v>Found</v>
      </c>
    </row>
    <row r="3198" spans="2:20" x14ac:dyDescent="0.25">
      <c r="B3198" s="8" t="s">
        <v>6613</v>
      </c>
      <c r="C3198" s="15" t="s">
        <v>6614</v>
      </c>
      <c r="D3198" s="15" t="s">
        <v>6615</v>
      </c>
      <c r="E3198" s="16">
        <v>1</v>
      </c>
      <c r="F3198" s="9" t="s">
        <v>6268</v>
      </c>
      <c r="G3198" s="9" t="s">
        <v>6526</v>
      </c>
      <c r="H3198" s="11"/>
      <c r="I3198" s="12">
        <v>1315</v>
      </c>
      <c r="J3198" s="12"/>
      <c r="K3198" s="12"/>
      <c r="L3198" s="12">
        <f t="array" ref="L3198">IFERROR(LOOKUP(2^15,SEARCH({"40A","63A","80A","100A","125A","160A","200A","250A","400A","630A","800A","1000A","1250A","1600A","2000A","2500A","3200A","4000A","5000A","6300A"},UPPER(D3198)),{40,63,80,100,125,160,200,250,400,630,800,1000,1250,1600,2000,2500,3200,4000,5000,6300}),0)</f>
        <v>5000</v>
      </c>
      <c r="M3198" s="9" t="str">
        <f t="shared" si="246"/>
        <v>Straight Feeder</v>
      </c>
      <c r="N3198" s="9" t="str">
        <f t="shared" si="247"/>
        <v>CU</v>
      </c>
      <c r="O3198" s="13" t="str">
        <f t="shared" si="248"/>
        <v>Tin</v>
      </c>
      <c r="P3198" s="9" t="str">
        <f t="shared" si="249"/>
        <v>PET</v>
      </c>
      <c r="Q3198" s="9" t="str">
        <f t="shared" si="250"/>
        <v>6</v>
      </c>
      <c r="R31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98" s="14" t="str">
        <f>IF(ProjectsDB[[#This Row],[Item Type]]="Straight Plug-In",_xlfn.TEXTJOIN("-",TRUE,M3198&amp;"-"&amp;_xlfn.LET(_xlpm.txt,ProjectsDB[[#This Row],[Assembly]],_xlpm.pos,FIND("SP",_xlpm.txt),_xlpm.pre,LEFT(_xlpm.txt,_xlpm.pos-1),IF(RIGHT(_xlpm.pre,3)="123","3PL",IF(RIGHT(_xlpm.pre,2)="12","2PL",IF(RIGHT(_xlpm.pre,1)="1","1PL","3PL")))),N3198,O3198,P3198,Q3198&amp;"W",R3198),_xlfn.TEXTJOIN("-",TRUE,M3198,N3198,O3198,P3198,Q3198&amp;"W",R3198))</f>
        <v>Straight Feeder-CU-Tin-PET-6W-2</v>
      </c>
      <c r="T3198" s="14" t="str">
        <f>IF(COUNTIF(Cycletime[Element Desc.],ProjectsDB[[#This Row],[Element Desc.]])&gt;0,"Found","Not Found")</f>
        <v>Found</v>
      </c>
    </row>
    <row r="3199" spans="2:20" x14ac:dyDescent="0.25">
      <c r="B3199" s="8" t="s">
        <v>6616</v>
      </c>
      <c r="C3199" s="15" t="s">
        <v>6571</v>
      </c>
      <c r="D3199" s="15" t="s">
        <v>6572</v>
      </c>
      <c r="E3199" s="16">
        <v>1</v>
      </c>
      <c r="F3199" s="9" t="s">
        <v>6268</v>
      </c>
      <c r="G3199" s="9" t="s">
        <v>6526</v>
      </c>
      <c r="H3199" s="11"/>
      <c r="I3199" s="12">
        <v>1390</v>
      </c>
      <c r="J3199" s="12"/>
      <c r="K3199" s="12"/>
      <c r="L3199" s="12">
        <f t="array" ref="L3199">IFERROR(LOOKUP(2^15,SEARCH({"40A","63A","80A","100A","125A","160A","200A","250A","400A","630A","800A","1000A","1250A","1600A","2000A","2500A","3200A","4000A","5000A","6300A"},UPPER(D3199)),{40,63,80,100,125,160,200,250,400,630,800,1000,1250,1600,2000,2500,3200,4000,5000,6300}),0)</f>
        <v>5000</v>
      </c>
      <c r="M3199" s="9" t="str">
        <f t="shared" si="246"/>
        <v>Straight Feeder</v>
      </c>
      <c r="N3199" s="9" t="str">
        <f t="shared" si="247"/>
        <v>CU</v>
      </c>
      <c r="O3199" s="13" t="str">
        <f t="shared" si="248"/>
        <v>Tin</v>
      </c>
      <c r="P3199" s="9" t="str">
        <f t="shared" si="249"/>
        <v>PET</v>
      </c>
      <c r="Q3199" s="9" t="str">
        <f t="shared" si="250"/>
        <v>6</v>
      </c>
      <c r="R31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199" s="14" t="str">
        <f>IF(ProjectsDB[[#This Row],[Item Type]]="Straight Plug-In",_xlfn.TEXTJOIN("-",TRUE,M3199&amp;"-"&amp;_xlfn.LET(_xlpm.txt,ProjectsDB[[#This Row],[Assembly]],_xlpm.pos,FIND("SP",_xlpm.txt),_xlpm.pre,LEFT(_xlpm.txt,_xlpm.pos-1),IF(RIGHT(_xlpm.pre,3)="123","3PL",IF(RIGHT(_xlpm.pre,2)="12","2PL",IF(RIGHT(_xlpm.pre,1)="1","1PL","3PL")))),N3199,O3199,P3199,Q3199&amp;"W",R3199),_xlfn.TEXTJOIN("-",TRUE,M3199,N3199,O3199,P3199,Q3199&amp;"W",R3199))</f>
        <v>Straight Feeder-CU-Tin-PET-6W-2</v>
      </c>
      <c r="T3199" s="14" t="str">
        <f>IF(COUNTIF(Cycletime[Element Desc.],ProjectsDB[[#This Row],[Element Desc.]])&gt;0,"Found","Not Found")</f>
        <v>Found</v>
      </c>
    </row>
    <row r="3200" spans="2:20" x14ac:dyDescent="0.25">
      <c r="B3200" s="8" t="s">
        <v>6617</v>
      </c>
      <c r="C3200" s="15" t="s">
        <v>6618</v>
      </c>
      <c r="D3200" s="15" t="s">
        <v>6619</v>
      </c>
      <c r="E3200" s="16">
        <v>1</v>
      </c>
      <c r="F3200" s="9" t="s">
        <v>6268</v>
      </c>
      <c r="G3200" s="9" t="s">
        <v>6526</v>
      </c>
      <c r="H3200" s="11"/>
      <c r="I3200" s="12">
        <v>1785</v>
      </c>
      <c r="J3200" s="12"/>
      <c r="K3200" s="12"/>
      <c r="L3200" s="12">
        <f t="array" ref="L3200">IFERROR(LOOKUP(2^15,SEARCH({"40A","63A","80A","100A","125A","160A","200A","250A","400A","630A","800A","1000A","1250A","1600A","2000A","2500A","3200A","4000A","5000A","6300A"},UPPER(D3200)),{40,63,80,100,125,160,200,250,400,630,800,1000,1250,1600,2000,2500,3200,4000,5000,6300}),0)</f>
        <v>5000</v>
      </c>
      <c r="M3200" s="9" t="str">
        <f t="shared" si="246"/>
        <v>Straight Feeder</v>
      </c>
      <c r="N3200" s="9" t="str">
        <f t="shared" si="247"/>
        <v>CU</v>
      </c>
      <c r="O3200" s="13" t="str">
        <f t="shared" si="248"/>
        <v>Tin</v>
      </c>
      <c r="P3200" s="9" t="str">
        <f t="shared" si="249"/>
        <v>PET</v>
      </c>
      <c r="Q3200" s="9" t="str">
        <f t="shared" si="250"/>
        <v>6</v>
      </c>
      <c r="R32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00" s="14" t="str">
        <f>IF(ProjectsDB[[#This Row],[Item Type]]="Straight Plug-In",_xlfn.TEXTJOIN("-",TRUE,M3200&amp;"-"&amp;_xlfn.LET(_xlpm.txt,ProjectsDB[[#This Row],[Assembly]],_xlpm.pos,FIND("SP",_xlpm.txt),_xlpm.pre,LEFT(_xlpm.txt,_xlpm.pos-1),IF(RIGHT(_xlpm.pre,3)="123","3PL",IF(RIGHT(_xlpm.pre,2)="12","2PL",IF(RIGHT(_xlpm.pre,1)="1","1PL","3PL")))),N3200,O3200,P3200,Q3200&amp;"W",R3200),_xlfn.TEXTJOIN("-",TRUE,M3200,N3200,O3200,P3200,Q3200&amp;"W",R3200))</f>
        <v>Straight Feeder-CU-Tin-PET-6W-2</v>
      </c>
      <c r="T3200" s="14" t="str">
        <f>IF(COUNTIF(Cycletime[Element Desc.],ProjectsDB[[#This Row],[Element Desc.]])&gt;0,"Found","Not Found")</f>
        <v>Found</v>
      </c>
    </row>
    <row r="3201" spans="2:20" x14ac:dyDescent="0.25">
      <c r="B3201" s="8" t="s">
        <v>6620</v>
      </c>
      <c r="C3201" s="15" t="s">
        <v>6277</v>
      </c>
      <c r="D3201" s="15" t="s">
        <v>6278</v>
      </c>
      <c r="E3201" s="16">
        <v>1</v>
      </c>
      <c r="F3201" s="9" t="s">
        <v>6268</v>
      </c>
      <c r="G3201" s="9" t="s">
        <v>6526</v>
      </c>
      <c r="H3201" s="11"/>
      <c r="I3201" s="12">
        <v>0</v>
      </c>
      <c r="J3201" s="12"/>
      <c r="K3201" s="12"/>
      <c r="L3201" s="12">
        <f t="array" ref="L3201">IFERROR(LOOKUP(2^15,SEARCH({"40A","63A","80A","100A","125A","160A","200A","250A","400A","630A","800A","1000A","1250A","1600A","2000A","2500A","3200A","4000A","5000A","6300A"},UPPER(D3201)),{40,63,80,100,125,160,200,250,400,630,800,1000,1250,1600,2000,2500,3200,4000,5000,6300}),0)</f>
        <v>5000</v>
      </c>
      <c r="M3201" s="9" t="str">
        <f t="shared" si="246"/>
        <v>Joint Pack</v>
      </c>
      <c r="N3201" s="9" t="str">
        <f t="shared" si="247"/>
        <v>CU</v>
      </c>
      <c r="O3201" s="13" t="str">
        <f t="shared" si="248"/>
        <v>Tin</v>
      </c>
      <c r="P3201" s="9" t="str">
        <f t="shared" si="249"/>
        <v>None</v>
      </c>
      <c r="Q3201" s="9" t="str">
        <f t="shared" si="250"/>
        <v>6</v>
      </c>
      <c r="R32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01" s="14" t="str">
        <f>IF(ProjectsDB[[#This Row],[Item Type]]="Straight Plug-In",_xlfn.TEXTJOIN("-",TRUE,M3201&amp;"-"&amp;_xlfn.LET(_xlpm.txt,ProjectsDB[[#This Row],[Assembly]],_xlpm.pos,FIND("SP",_xlpm.txt),_xlpm.pre,LEFT(_xlpm.txt,_xlpm.pos-1),IF(RIGHT(_xlpm.pre,3)="123","3PL",IF(RIGHT(_xlpm.pre,2)="12","2PL",IF(RIGHT(_xlpm.pre,1)="1","1PL","3PL")))),N3201,O3201,P3201,Q3201&amp;"W",R3201),_xlfn.TEXTJOIN("-",TRUE,M3201,N3201,O3201,P3201,Q3201&amp;"W",R3201))</f>
        <v>Joint Pack-CU-Tin-None-6W-2</v>
      </c>
      <c r="T3201" s="14" t="str">
        <f>IF(COUNTIF(Cycletime[Element Desc.],ProjectsDB[[#This Row],[Element Desc.]])&gt;0,"Found","Not Found")</f>
        <v>Found</v>
      </c>
    </row>
    <row r="3202" spans="2:20" x14ac:dyDescent="0.25">
      <c r="B3202" s="8" t="s">
        <v>6621</v>
      </c>
      <c r="C3202" s="15" t="s">
        <v>6277</v>
      </c>
      <c r="D3202" s="15" t="s">
        <v>6278</v>
      </c>
      <c r="E3202" s="16">
        <v>2</v>
      </c>
      <c r="F3202" s="9" t="s">
        <v>6268</v>
      </c>
      <c r="G3202" s="9" t="s">
        <v>6526</v>
      </c>
      <c r="H3202" s="11"/>
      <c r="I3202" s="12">
        <v>0</v>
      </c>
      <c r="J3202" s="12"/>
      <c r="K3202" s="12"/>
      <c r="L3202" s="12">
        <f t="array" ref="L3202">IFERROR(LOOKUP(2^15,SEARCH({"40A","63A","80A","100A","125A","160A","200A","250A","400A","630A","800A","1000A","1250A","1600A","2000A","2500A","3200A","4000A","5000A","6300A"},UPPER(D3202)),{40,63,80,100,125,160,200,250,400,630,800,1000,1250,1600,2000,2500,3200,4000,5000,6300}),0)</f>
        <v>5000</v>
      </c>
      <c r="M3202" s="9" t="str">
        <f t="shared" si="246"/>
        <v>Joint Pack</v>
      </c>
      <c r="N3202" s="9" t="str">
        <f t="shared" si="247"/>
        <v>CU</v>
      </c>
      <c r="O3202" s="13" t="str">
        <f t="shared" si="248"/>
        <v>Tin</v>
      </c>
      <c r="P3202" s="9" t="str">
        <f t="shared" si="249"/>
        <v>None</v>
      </c>
      <c r="Q3202" s="9" t="str">
        <f t="shared" si="250"/>
        <v>6</v>
      </c>
      <c r="R32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02" s="14" t="str">
        <f>IF(ProjectsDB[[#This Row],[Item Type]]="Straight Plug-In",_xlfn.TEXTJOIN("-",TRUE,M3202&amp;"-"&amp;_xlfn.LET(_xlpm.txt,ProjectsDB[[#This Row],[Assembly]],_xlpm.pos,FIND("SP",_xlpm.txt),_xlpm.pre,LEFT(_xlpm.txt,_xlpm.pos-1),IF(RIGHT(_xlpm.pre,3)="123","3PL",IF(RIGHT(_xlpm.pre,2)="12","2PL",IF(RIGHT(_xlpm.pre,1)="1","1PL","3PL")))),N3202,O3202,P3202,Q3202&amp;"W",R3202),_xlfn.TEXTJOIN("-",TRUE,M3202,N3202,O3202,P3202,Q3202&amp;"W",R3202))</f>
        <v>Joint Pack-CU-Tin-None-6W-2</v>
      </c>
      <c r="T3202" s="14" t="str">
        <f>IF(COUNTIF(Cycletime[Element Desc.],ProjectsDB[[#This Row],[Element Desc.]])&gt;0,"Found","Not Found")</f>
        <v>Found</v>
      </c>
    </row>
    <row r="3203" spans="2:20" x14ac:dyDescent="0.25">
      <c r="B3203" s="8" t="s">
        <v>6622</v>
      </c>
      <c r="C3203" s="15" t="s">
        <v>6329</v>
      </c>
      <c r="D3203" s="15" t="s">
        <v>6330</v>
      </c>
      <c r="E3203" s="16">
        <v>1</v>
      </c>
      <c r="F3203" s="9" t="s">
        <v>6268</v>
      </c>
      <c r="G3203" s="9" t="s">
        <v>6526</v>
      </c>
      <c r="H3203" s="11"/>
      <c r="I3203" s="12">
        <v>300</v>
      </c>
      <c r="J3203" s="12">
        <v>300</v>
      </c>
      <c r="K3203" s="12"/>
      <c r="L3203" s="12">
        <f t="array" ref="L3203">IFERROR(LOOKUP(2^15,SEARCH({"40A","63A","80A","100A","125A","160A","200A","250A","400A","630A","800A","1000A","1250A","1600A","2000A","2500A","3200A","4000A","5000A","6300A"},UPPER(D3203)),{40,63,80,100,125,160,200,250,400,630,800,1000,1250,1600,2000,2500,3200,4000,5000,6300}),0)</f>
        <v>5000</v>
      </c>
      <c r="M3203" s="9" t="str">
        <f t="shared" si="246"/>
        <v>Elbow Flat</v>
      </c>
      <c r="N3203" s="9" t="str">
        <f t="shared" si="247"/>
        <v>CU</v>
      </c>
      <c r="O3203" s="13" t="str">
        <f t="shared" si="248"/>
        <v>Tin</v>
      </c>
      <c r="P3203" s="9" t="str">
        <f t="shared" si="249"/>
        <v>PET</v>
      </c>
      <c r="Q3203" s="9" t="str">
        <f t="shared" si="250"/>
        <v>6</v>
      </c>
      <c r="R32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03" s="14" t="str">
        <f>IF(ProjectsDB[[#This Row],[Item Type]]="Straight Plug-In",_xlfn.TEXTJOIN("-",TRUE,M3203&amp;"-"&amp;_xlfn.LET(_xlpm.txt,ProjectsDB[[#This Row],[Assembly]],_xlpm.pos,FIND("SP",_xlpm.txt),_xlpm.pre,LEFT(_xlpm.txt,_xlpm.pos-1),IF(RIGHT(_xlpm.pre,3)="123","3PL",IF(RIGHT(_xlpm.pre,2)="12","2PL",IF(RIGHT(_xlpm.pre,1)="1","1PL","3PL")))),N3203,O3203,P3203,Q3203&amp;"W",R3203),_xlfn.TEXTJOIN("-",TRUE,M3203,N3203,O3203,P3203,Q3203&amp;"W",R3203))</f>
        <v>Elbow Flat-CU-Tin-PET-6W-2</v>
      </c>
      <c r="T3203" s="14" t="str">
        <f>IF(COUNTIF(Cycletime[Element Desc.],ProjectsDB[[#This Row],[Element Desc.]])&gt;0,"Found","Not Found")</f>
        <v>Found</v>
      </c>
    </row>
    <row r="3204" spans="2:20" x14ac:dyDescent="0.25">
      <c r="B3204" s="8" t="s">
        <v>6623</v>
      </c>
      <c r="C3204" s="9" t="s">
        <v>6624</v>
      </c>
      <c r="D3204" s="9" t="s">
        <v>6625</v>
      </c>
      <c r="E3204" s="9">
        <v>1</v>
      </c>
      <c r="F3204" s="9" t="s">
        <v>6268</v>
      </c>
      <c r="G3204" s="9" t="s">
        <v>6526</v>
      </c>
      <c r="H3204" s="11"/>
      <c r="I3204" s="9">
        <v>785</v>
      </c>
      <c r="J3204" s="9"/>
      <c r="K3204" s="9"/>
      <c r="L3204" s="12">
        <f t="array" ref="L3204">IFERROR(LOOKUP(2^15,SEARCH({"40A","63A","80A","100A","125A","160A","200A","250A","400A","630A","800A","1000A","1250A","1600A","2000A","2500A","3200A","4000A","5000A","6300A"},UPPER(D3204)),{40,63,80,100,125,160,200,250,400,630,800,1000,1250,1600,2000,2500,3200,4000,5000,6300}),0)</f>
        <v>5000</v>
      </c>
      <c r="M3204" s="9" t="str">
        <f t="shared" ref="M3204:M3267" si="251">_xlfn.LET(_xlpm.d,UPPER(TRIM(SUBSTITUTE(SUBSTITUTE(D3204,CHAR(160),"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3204" s="9" t="str">
        <f t="shared" ref="N3204:N3267" si="252">IF(ISNUMBER(SEARCH("CU",D3204)),"CU",IF(ISNUMBER(SEARCH("AL",D3204)),"AL",IF(ISNUMBER(SEARCH("Copper",D3204)),"CU","SH")))</f>
        <v>CU</v>
      </c>
      <c r="O3204" s="13" t="str">
        <f t="shared" ref="O3204:O3267" si="253">IF(ISNUMBER(SEARCH("Silver",D3204)),"Silver",IF(ISNUMBER(SEARCH("Tin",D3204)),"Tin","None"))</f>
        <v>Tin</v>
      </c>
      <c r="P3204" s="9" t="str">
        <f t="shared" ref="P3204:P3267" si="254">IF(ISNUMBER(SEARCH("Epoxy",D3204)),"Epoxy",IF(ISNUMBER(SEARCH("PET",D3204)),"PET","None"))</f>
        <v>PET</v>
      </c>
      <c r="Q3204" s="9" t="str">
        <f t="shared" ref="Q3204:Q3267" si="255">IF(ISNUMBER(SEARCH("3-Wire",D3204)),"3",IF(ISNUMBER(SEARCH("4-Wire",D3204)),"4",IF(ISNUMBER(SEARCH("5-Wire",D3204)),"5",IF(ISNUMBER(SEARCH("6-Wire",D3204)),"6","0"))))</f>
        <v>6</v>
      </c>
      <c r="R32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04" s="14" t="str">
        <f>IF(ProjectsDB[[#This Row],[Item Type]]="Straight Plug-In",_xlfn.TEXTJOIN("-",TRUE,M3204&amp;"-"&amp;_xlfn.LET(_xlpm.txt,ProjectsDB[[#This Row],[Assembly]],_xlpm.pos,FIND("SP",_xlpm.txt),_xlpm.pre,LEFT(_xlpm.txt,_xlpm.pos-1),IF(RIGHT(_xlpm.pre,3)="123","3PL",IF(RIGHT(_xlpm.pre,2)="12","2PL",IF(RIGHT(_xlpm.pre,1)="1","1PL","3PL")))),N3204,O3204,P3204,Q3204&amp;"W",R3204),_xlfn.TEXTJOIN("-",TRUE,M3204,N3204,O3204,P3204,Q3204&amp;"W",R3204))</f>
        <v>Straight Feeder-CU-Tin-PET-6W-2</v>
      </c>
      <c r="T3204" s="14" t="str">
        <f>IF(COUNTIF(Cycletime[Element Desc.],ProjectsDB[[#This Row],[Element Desc.]])&gt;0,"Found","Not Found")</f>
        <v>Found</v>
      </c>
    </row>
    <row r="3205" spans="2:20" x14ac:dyDescent="0.25">
      <c r="B3205" s="8" t="s">
        <v>6626</v>
      </c>
      <c r="C3205" s="9" t="s">
        <v>6627</v>
      </c>
      <c r="D3205" s="9" t="s">
        <v>6628</v>
      </c>
      <c r="E3205" s="9">
        <v>1</v>
      </c>
      <c r="F3205" s="9" t="s">
        <v>6268</v>
      </c>
      <c r="G3205" s="9" t="s">
        <v>572</v>
      </c>
      <c r="H3205" s="11"/>
      <c r="I3205" s="9">
        <v>300</v>
      </c>
      <c r="J3205" s="9">
        <v>540</v>
      </c>
      <c r="K3205" s="9">
        <v>300</v>
      </c>
      <c r="L3205" s="12">
        <f t="array" ref="L3205">IFERROR(LOOKUP(2^15,SEARCH({"40A","63A","80A","100A","125A","160A","200A","250A","400A","630A","800A","1000A","1250A","1600A","2000A","2500A","3200A","4000A","5000A","6300A"},UPPER(D3205)),{40,63,80,100,125,160,200,250,400,630,800,1000,1250,1600,2000,2500,3200,4000,5000,6300}),0)</f>
        <v>5000</v>
      </c>
      <c r="M3205" s="9" t="str">
        <f t="shared" si="251"/>
        <v>Z-Unit Flat</v>
      </c>
      <c r="N3205" s="9" t="str">
        <f t="shared" si="252"/>
        <v>CU</v>
      </c>
      <c r="O3205" s="13" t="str">
        <f t="shared" si="253"/>
        <v>Tin</v>
      </c>
      <c r="P3205" s="9" t="str">
        <f t="shared" si="254"/>
        <v>PET</v>
      </c>
      <c r="Q3205" s="9" t="str">
        <f t="shared" si="255"/>
        <v>6</v>
      </c>
      <c r="R32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05" s="14" t="str">
        <f>IF(ProjectsDB[[#This Row],[Item Type]]="Straight Plug-In",_xlfn.TEXTJOIN("-",TRUE,M3205&amp;"-"&amp;_xlfn.LET(_xlpm.txt,ProjectsDB[[#This Row],[Assembly]],_xlpm.pos,FIND("SP",_xlpm.txt),_xlpm.pre,LEFT(_xlpm.txt,_xlpm.pos-1),IF(RIGHT(_xlpm.pre,3)="123","3PL",IF(RIGHT(_xlpm.pre,2)="12","2PL",IF(RIGHT(_xlpm.pre,1)="1","1PL","3PL")))),N3205,O3205,P3205,Q3205&amp;"W",R3205),_xlfn.TEXTJOIN("-",TRUE,M3205,N3205,O3205,P3205,Q3205&amp;"W",R3205))</f>
        <v>Z-Unit Flat-CU-Tin-PET-6W-2</v>
      </c>
      <c r="T3205" s="14" t="str">
        <f>IF(COUNTIF(Cycletime[Element Desc.],ProjectsDB[[#This Row],[Element Desc.]])&gt;0,"Found","Not Found")</f>
        <v>Found</v>
      </c>
    </row>
    <row r="3206" spans="2:20" x14ac:dyDescent="0.25">
      <c r="B3206" s="8" t="s">
        <v>6629</v>
      </c>
      <c r="C3206" s="9" t="s">
        <v>6277</v>
      </c>
      <c r="D3206" s="9" t="s">
        <v>6278</v>
      </c>
      <c r="E3206" s="9">
        <v>1</v>
      </c>
      <c r="F3206" s="9" t="s">
        <v>6268</v>
      </c>
      <c r="G3206" s="9" t="s">
        <v>572</v>
      </c>
      <c r="H3206" s="11"/>
      <c r="I3206" s="9"/>
      <c r="J3206" s="9"/>
      <c r="K3206" s="9"/>
      <c r="L3206" s="12">
        <f t="array" ref="L3206">IFERROR(LOOKUP(2^15,SEARCH({"40A","63A","80A","100A","125A","160A","200A","250A","400A","630A","800A","1000A","1250A","1600A","2000A","2500A","3200A","4000A","5000A","6300A"},UPPER(D3206)),{40,63,80,100,125,160,200,250,400,630,800,1000,1250,1600,2000,2500,3200,4000,5000,6300}),0)</f>
        <v>5000</v>
      </c>
      <c r="M3206" s="9" t="str">
        <f t="shared" si="251"/>
        <v>Joint Pack</v>
      </c>
      <c r="N3206" s="9" t="str">
        <f t="shared" si="252"/>
        <v>CU</v>
      </c>
      <c r="O3206" s="13" t="str">
        <f t="shared" si="253"/>
        <v>Tin</v>
      </c>
      <c r="P3206" s="9" t="str">
        <f t="shared" si="254"/>
        <v>None</v>
      </c>
      <c r="Q3206" s="9" t="str">
        <f t="shared" si="255"/>
        <v>6</v>
      </c>
      <c r="R32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06" s="14" t="str">
        <f>IF(ProjectsDB[[#This Row],[Item Type]]="Straight Plug-In",_xlfn.TEXTJOIN("-",TRUE,M3206&amp;"-"&amp;_xlfn.LET(_xlpm.txt,ProjectsDB[[#This Row],[Assembly]],_xlpm.pos,FIND("SP",_xlpm.txt),_xlpm.pre,LEFT(_xlpm.txt,_xlpm.pos-1),IF(RIGHT(_xlpm.pre,3)="123","3PL",IF(RIGHT(_xlpm.pre,2)="12","2PL",IF(RIGHT(_xlpm.pre,1)="1","1PL","3PL")))),N3206,O3206,P3206,Q3206&amp;"W",R3206),_xlfn.TEXTJOIN("-",TRUE,M3206,N3206,O3206,P3206,Q3206&amp;"W",R3206))</f>
        <v>Joint Pack-CU-Tin-None-6W-2</v>
      </c>
      <c r="T3206" s="14" t="str">
        <f>IF(COUNTIF(Cycletime[Element Desc.],ProjectsDB[[#This Row],[Element Desc.]])&gt;0,"Found","Not Found")</f>
        <v>Found</v>
      </c>
    </row>
    <row r="3207" spans="2:20" x14ac:dyDescent="0.25">
      <c r="B3207" s="8" t="s">
        <v>6630</v>
      </c>
      <c r="C3207" s="9" t="s">
        <v>6631</v>
      </c>
      <c r="D3207" s="9" t="s">
        <v>6632</v>
      </c>
      <c r="E3207" s="9">
        <v>1</v>
      </c>
      <c r="F3207" s="9" t="s">
        <v>6268</v>
      </c>
      <c r="G3207" s="9" t="s">
        <v>572</v>
      </c>
      <c r="H3207" s="11"/>
      <c r="I3207" s="9">
        <v>300</v>
      </c>
      <c r="J3207" s="9">
        <v>195</v>
      </c>
      <c r="K3207" s="9">
        <v>300</v>
      </c>
      <c r="L3207" s="12">
        <f t="array" ref="L3207">IFERROR(LOOKUP(2^15,SEARCH({"40A","63A","80A","100A","125A","160A","200A","250A","400A","630A","800A","1000A","1250A","1600A","2000A","2500A","3200A","4000A","5000A","6300A"},UPPER(D3207)),{40,63,80,100,125,160,200,250,400,630,800,1000,1250,1600,2000,2500,3200,4000,5000,6300}),0)</f>
        <v>5000</v>
      </c>
      <c r="M3207" s="9" t="str">
        <f t="shared" si="251"/>
        <v>Z-Unit Flat</v>
      </c>
      <c r="N3207" s="9" t="str">
        <f t="shared" si="252"/>
        <v>CU</v>
      </c>
      <c r="O3207" s="13" t="str">
        <f t="shared" si="253"/>
        <v>Tin</v>
      </c>
      <c r="P3207" s="9" t="str">
        <f t="shared" si="254"/>
        <v>PET</v>
      </c>
      <c r="Q3207" s="9" t="str">
        <f t="shared" si="255"/>
        <v>6</v>
      </c>
      <c r="R32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07" s="14" t="str">
        <f>IF(ProjectsDB[[#This Row],[Item Type]]="Straight Plug-In",_xlfn.TEXTJOIN("-",TRUE,M3207&amp;"-"&amp;_xlfn.LET(_xlpm.txt,ProjectsDB[[#This Row],[Assembly]],_xlpm.pos,FIND("SP",_xlpm.txt),_xlpm.pre,LEFT(_xlpm.txt,_xlpm.pos-1),IF(RIGHT(_xlpm.pre,3)="123","3PL",IF(RIGHT(_xlpm.pre,2)="12","2PL",IF(RIGHT(_xlpm.pre,1)="1","1PL","3PL")))),N3207,O3207,P3207,Q3207&amp;"W",R3207),_xlfn.TEXTJOIN("-",TRUE,M3207,N3207,O3207,P3207,Q3207&amp;"W",R3207))</f>
        <v>Z-Unit Flat-CU-Tin-PET-6W-2</v>
      </c>
      <c r="T3207" s="14" t="str">
        <f>IF(COUNTIF(Cycletime[Element Desc.],ProjectsDB[[#This Row],[Element Desc.]])&gt;0,"Found","Not Found")</f>
        <v>Found</v>
      </c>
    </row>
    <row r="3208" spans="2:20" x14ac:dyDescent="0.25">
      <c r="B3208" s="8" t="s">
        <v>6633</v>
      </c>
      <c r="C3208" s="9" t="s">
        <v>6277</v>
      </c>
      <c r="D3208" s="9" t="s">
        <v>6278</v>
      </c>
      <c r="E3208" s="9">
        <v>1</v>
      </c>
      <c r="F3208" s="9" t="s">
        <v>6268</v>
      </c>
      <c r="G3208" s="9" t="s">
        <v>572</v>
      </c>
      <c r="H3208" s="11"/>
      <c r="I3208" s="9"/>
      <c r="J3208" s="9"/>
      <c r="K3208" s="9"/>
      <c r="L3208" s="12">
        <f t="array" ref="L3208">IFERROR(LOOKUP(2^15,SEARCH({"40A","63A","80A","100A","125A","160A","200A","250A","400A","630A","800A","1000A","1250A","1600A","2000A","2500A","3200A","4000A","5000A","6300A"},UPPER(D3208)),{40,63,80,100,125,160,200,250,400,630,800,1000,1250,1600,2000,2500,3200,4000,5000,6300}),0)</f>
        <v>5000</v>
      </c>
      <c r="M3208" s="9" t="str">
        <f t="shared" si="251"/>
        <v>Joint Pack</v>
      </c>
      <c r="N3208" s="9" t="str">
        <f t="shared" si="252"/>
        <v>CU</v>
      </c>
      <c r="O3208" s="13" t="str">
        <f t="shared" si="253"/>
        <v>Tin</v>
      </c>
      <c r="P3208" s="9" t="str">
        <f t="shared" si="254"/>
        <v>None</v>
      </c>
      <c r="Q3208" s="9" t="str">
        <f t="shared" si="255"/>
        <v>6</v>
      </c>
      <c r="R32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08" s="14" t="str">
        <f>IF(ProjectsDB[[#This Row],[Item Type]]="Straight Plug-In",_xlfn.TEXTJOIN("-",TRUE,M3208&amp;"-"&amp;_xlfn.LET(_xlpm.txt,ProjectsDB[[#This Row],[Assembly]],_xlpm.pos,FIND("SP",_xlpm.txt),_xlpm.pre,LEFT(_xlpm.txt,_xlpm.pos-1),IF(RIGHT(_xlpm.pre,3)="123","3PL",IF(RIGHT(_xlpm.pre,2)="12","2PL",IF(RIGHT(_xlpm.pre,1)="1","1PL","3PL")))),N3208,O3208,P3208,Q3208&amp;"W",R3208),_xlfn.TEXTJOIN("-",TRUE,M3208,N3208,O3208,P3208,Q3208&amp;"W",R3208))</f>
        <v>Joint Pack-CU-Tin-None-6W-2</v>
      </c>
      <c r="T3208" s="14" t="str">
        <f>IF(COUNTIF(Cycletime[Element Desc.],ProjectsDB[[#This Row],[Element Desc.]])&gt;0,"Found","Not Found")</f>
        <v>Found</v>
      </c>
    </row>
    <row r="3209" spans="2:20" x14ac:dyDescent="0.25">
      <c r="B3209" s="8" t="s">
        <v>6634</v>
      </c>
      <c r="C3209" s="9" t="s">
        <v>6635</v>
      </c>
      <c r="D3209" s="9" t="s">
        <v>6636</v>
      </c>
      <c r="E3209" s="9">
        <v>1</v>
      </c>
      <c r="F3209" s="9" t="s">
        <v>6268</v>
      </c>
      <c r="G3209" s="9" t="s">
        <v>572</v>
      </c>
      <c r="H3209" s="11"/>
      <c r="I3209" s="9">
        <v>300</v>
      </c>
      <c r="J3209" s="9">
        <v>170</v>
      </c>
      <c r="K3209" s="9">
        <v>300</v>
      </c>
      <c r="L3209" s="12">
        <f t="array" ref="L3209">IFERROR(LOOKUP(2^15,SEARCH({"40A","63A","80A","100A","125A","160A","200A","250A","400A","630A","800A","1000A","1250A","1600A","2000A","2500A","3200A","4000A","5000A","6300A"},UPPER(D3209)),{40,63,80,100,125,160,200,250,400,630,800,1000,1250,1600,2000,2500,3200,4000,5000,6300}),0)</f>
        <v>5000</v>
      </c>
      <c r="M3209" s="9" t="str">
        <f t="shared" si="251"/>
        <v>Z-Unit Flat</v>
      </c>
      <c r="N3209" s="9" t="str">
        <f t="shared" si="252"/>
        <v>CU</v>
      </c>
      <c r="O3209" s="13" t="str">
        <f t="shared" si="253"/>
        <v>Tin</v>
      </c>
      <c r="P3209" s="9" t="str">
        <f t="shared" si="254"/>
        <v>PET</v>
      </c>
      <c r="Q3209" s="9" t="str">
        <f t="shared" si="255"/>
        <v>6</v>
      </c>
      <c r="R32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09" s="14" t="str">
        <f>IF(ProjectsDB[[#This Row],[Item Type]]="Straight Plug-In",_xlfn.TEXTJOIN("-",TRUE,M3209&amp;"-"&amp;_xlfn.LET(_xlpm.txt,ProjectsDB[[#This Row],[Assembly]],_xlpm.pos,FIND("SP",_xlpm.txt),_xlpm.pre,LEFT(_xlpm.txt,_xlpm.pos-1),IF(RIGHT(_xlpm.pre,3)="123","3PL",IF(RIGHT(_xlpm.pre,2)="12","2PL",IF(RIGHT(_xlpm.pre,1)="1","1PL","3PL")))),N3209,O3209,P3209,Q3209&amp;"W",R3209),_xlfn.TEXTJOIN("-",TRUE,M3209,N3209,O3209,P3209,Q3209&amp;"W",R3209))</f>
        <v>Z-Unit Flat-CU-Tin-PET-6W-2</v>
      </c>
      <c r="T3209" s="14" t="str">
        <f>IF(COUNTIF(Cycletime[Element Desc.],ProjectsDB[[#This Row],[Element Desc.]])&gt;0,"Found","Not Found")</f>
        <v>Found</v>
      </c>
    </row>
    <row r="3210" spans="2:20" x14ac:dyDescent="0.25">
      <c r="B3210" s="8" t="s">
        <v>6637</v>
      </c>
      <c r="C3210" s="9" t="s">
        <v>6277</v>
      </c>
      <c r="D3210" s="9" t="s">
        <v>6278</v>
      </c>
      <c r="E3210" s="9">
        <v>1</v>
      </c>
      <c r="F3210" s="9" t="s">
        <v>6268</v>
      </c>
      <c r="G3210" s="9" t="s">
        <v>572</v>
      </c>
      <c r="H3210" s="11"/>
      <c r="I3210" s="9"/>
      <c r="J3210" s="9"/>
      <c r="K3210" s="9"/>
      <c r="L3210" s="12">
        <f t="array" ref="L3210">IFERROR(LOOKUP(2^15,SEARCH({"40A","63A","80A","100A","125A","160A","200A","250A","400A","630A","800A","1000A","1250A","1600A","2000A","2500A","3200A","4000A","5000A","6300A"},UPPER(D3210)),{40,63,80,100,125,160,200,250,400,630,800,1000,1250,1600,2000,2500,3200,4000,5000,6300}),0)</f>
        <v>5000</v>
      </c>
      <c r="M3210" s="9" t="str">
        <f t="shared" si="251"/>
        <v>Joint Pack</v>
      </c>
      <c r="N3210" s="9" t="str">
        <f t="shared" si="252"/>
        <v>CU</v>
      </c>
      <c r="O3210" s="13" t="str">
        <f t="shared" si="253"/>
        <v>Tin</v>
      </c>
      <c r="P3210" s="9" t="str">
        <f t="shared" si="254"/>
        <v>None</v>
      </c>
      <c r="Q3210" s="9" t="str">
        <f t="shared" si="255"/>
        <v>6</v>
      </c>
      <c r="R32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10" s="14" t="str">
        <f>IF(ProjectsDB[[#This Row],[Item Type]]="Straight Plug-In",_xlfn.TEXTJOIN("-",TRUE,M3210&amp;"-"&amp;_xlfn.LET(_xlpm.txt,ProjectsDB[[#This Row],[Assembly]],_xlpm.pos,FIND("SP",_xlpm.txt),_xlpm.pre,LEFT(_xlpm.txt,_xlpm.pos-1),IF(RIGHT(_xlpm.pre,3)="123","3PL",IF(RIGHT(_xlpm.pre,2)="12","2PL",IF(RIGHT(_xlpm.pre,1)="1","1PL","3PL")))),N3210,O3210,P3210,Q3210&amp;"W",R3210),_xlfn.TEXTJOIN("-",TRUE,M3210,N3210,O3210,P3210,Q3210&amp;"W",R3210))</f>
        <v>Joint Pack-CU-Tin-None-6W-2</v>
      </c>
      <c r="T3210" s="14" t="str">
        <f>IF(COUNTIF(Cycletime[Element Desc.],ProjectsDB[[#This Row],[Element Desc.]])&gt;0,"Found","Not Found")</f>
        <v>Found</v>
      </c>
    </row>
    <row r="3211" spans="2:20" x14ac:dyDescent="0.25">
      <c r="B3211" s="8" t="s">
        <v>6638</v>
      </c>
      <c r="C3211" s="9" t="s">
        <v>6277</v>
      </c>
      <c r="D3211" s="9" t="s">
        <v>6278</v>
      </c>
      <c r="E3211" s="9">
        <v>1</v>
      </c>
      <c r="F3211" s="9" t="s">
        <v>6268</v>
      </c>
      <c r="G3211" s="9" t="s">
        <v>572</v>
      </c>
      <c r="H3211" s="11"/>
      <c r="I3211" s="9"/>
      <c r="J3211" s="9"/>
      <c r="K3211" s="9"/>
      <c r="L3211" s="12">
        <f t="array" ref="L3211">IFERROR(LOOKUP(2^15,SEARCH({"40A","63A","80A","100A","125A","160A","200A","250A","400A","630A","800A","1000A","1250A","1600A","2000A","2500A","3200A","4000A","5000A","6300A"},UPPER(D3211)),{40,63,80,100,125,160,200,250,400,630,800,1000,1250,1600,2000,2500,3200,4000,5000,6300}),0)</f>
        <v>5000</v>
      </c>
      <c r="M3211" s="9" t="str">
        <f t="shared" si="251"/>
        <v>Joint Pack</v>
      </c>
      <c r="N3211" s="9" t="str">
        <f t="shared" si="252"/>
        <v>CU</v>
      </c>
      <c r="O3211" s="13" t="str">
        <f t="shared" si="253"/>
        <v>Tin</v>
      </c>
      <c r="P3211" s="9" t="str">
        <f t="shared" si="254"/>
        <v>None</v>
      </c>
      <c r="Q3211" s="9" t="str">
        <f t="shared" si="255"/>
        <v>6</v>
      </c>
      <c r="R32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11" s="14" t="str">
        <f>IF(ProjectsDB[[#This Row],[Item Type]]="Straight Plug-In",_xlfn.TEXTJOIN("-",TRUE,M3211&amp;"-"&amp;_xlfn.LET(_xlpm.txt,ProjectsDB[[#This Row],[Assembly]],_xlpm.pos,FIND("SP",_xlpm.txt),_xlpm.pre,LEFT(_xlpm.txt,_xlpm.pos-1),IF(RIGHT(_xlpm.pre,3)="123","3PL",IF(RIGHT(_xlpm.pre,2)="12","2PL",IF(RIGHT(_xlpm.pre,1)="1","1PL","3PL")))),N3211,O3211,P3211,Q3211&amp;"W",R3211),_xlfn.TEXTJOIN("-",TRUE,M3211,N3211,O3211,P3211,Q3211&amp;"W",R3211))</f>
        <v>Joint Pack-CU-Tin-None-6W-2</v>
      </c>
      <c r="T3211" s="14" t="str">
        <f>IF(COUNTIF(Cycletime[Element Desc.],ProjectsDB[[#This Row],[Element Desc.]])&gt;0,"Found","Not Found")</f>
        <v>Found</v>
      </c>
    </row>
    <row r="3212" spans="2:20" x14ac:dyDescent="0.25">
      <c r="B3212" s="8" t="s">
        <v>6639</v>
      </c>
      <c r="C3212" s="9" t="s">
        <v>6640</v>
      </c>
      <c r="D3212" s="9" t="s">
        <v>6641</v>
      </c>
      <c r="E3212" s="9">
        <v>1</v>
      </c>
      <c r="F3212" s="9" t="s">
        <v>6268</v>
      </c>
      <c r="G3212" s="9" t="s">
        <v>572</v>
      </c>
      <c r="H3212" s="11"/>
      <c r="I3212" s="9">
        <v>2225</v>
      </c>
      <c r="J3212" s="9"/>
      <c r="K3212" s="9"/>
      <c r="L3212" s="12">
        <f t="array" ref="L3212">IFERROR(LOOKUP(2^15,SEARCH({"40A","63A","80A","100A","125A","160A","200A","250A","400A","630A","800A","1000A","1250A","1600A","2000A","2500A","3200A","4000A","5000A","6300A"},UPPER(D3212)),{40,63,80,100,125,160,200,250,400,630,800,1000,1250,1600,2000,2500,3200,4000,5000,6300}),0)</f>
        <v>5000</v>
      </c>
      <c r="M3212" s="9" t="str">
        <f t="shared" si="251"/>
        <v>Straight Feeder</v>
      </c>
      <c r="N3212" s="9" t="str">
        <f t="shared" si="252"/>
        <v>CU</v>
      </c>
      <c r="O3212" s="13" t="str">
        <f t="shared" si="253"/>
        <v>Tin</v>
      </c>
      <c r="P3212" s="9" t="str">
        <f t="shared" si="254"/>
        <v>PET</v>
      </c>
      <c r="Q3212" s="9" t="str">
        <f t="shared" si="255"/>
        <v>6</v>
      </c>
      <c r="R32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12" s="14" t="str">
        <f>IF(ProjectsDB[[#This Row],[Item Type]]="Straight Plug-In",_xlfn.TEXTJOIN("-",TRUE,M3212&amp;"-"&amp;_xlfn.LET(_xlpm.txt,ProjectsDB[[#This Row],[Assembly]],_xlpm.pos,FIND("SP",_xlpm.txt),_xlpm.pre,LEFT(_xlpm.txt,_xlpm.pos-1),IF(RIGHT(_xlpm.pre,3)="123","3PL",IF(RIGHT(_xlpm.pre,2)="12","2PL",IF(RIGHT(_xlpm.pre,1)="1","1PL","3PL")))),N3212,O3212,P3212,Q3212&amp;"W",R3212),_xlfn.TEXTJOIN("-",TRUE,M3212,N3212,O3212,P3212,Q3212&amp;"W",R3212))</f>
        <v>Straight Feeder-CU-Tin-PET-6W-2</v>
      </c>
      <c r="T3212" s="14" t="str">
        <f>IF(COUNTIF(Cycletime[Element Desc.],ProjectsDB[[#This Row],[Element Desc.]])&gt;0,"Found","Not Found")</f>
        <v>Found</v>
      </c>
    </row>
    <row r="3213" spans="2:20" x14ac:dyDescent="0.25">
      <c r="B3213" s="8" t="s">
        <v>6642</v>
      </c>
      <c r="C3213" s="9" t="s">
        <v>6277</v>
      </c>
      <c r="D3213" s="9" t="s">
        <v>6278</v>
      </c>
      <c r="E3213" s="9">
        <v>6</v>
      </c>
      <c r="F3213" s="9" t="s">
        <v>6268</v>
      </c>
      <c r="G3213" s="9" t="s">
        <v>572</v>
      </c>
      <c r="H3213" s="11"/>
      <c r="I3213" s="9"/>
      <c r="J3213" s="9"/>
      <c r="K3213" s="9"/>
      <c r="L3213" s="12">
        <f t="array" ref="L3213">IFERROR(LOOKUP(2^15,SEARCH({"40A","63A","80A","100A","125A","160A","200A","250A","400A","630A","800A","1000A","1250A","1600A","2000A","2500A","3200A","4000A","5000A","6300A"},UPPER(D3213)),{40,63,80,100,125,160,200,250,400,630,800,1000,1250,1600,2000,2500,3200,4000,5000,6300}),0)</f>
        <v>5000</v>
      </c>
      <c r="M3213" s="9" t="str">
        <f t="shared" si="251"/>
        <v>Joint Pack</v>
      </c>
      <c r="N3213" s="9" t="str">
        <f t="shared" si="252"/>
        <v>CU</v>
      </c>
      <c r="O3213" s="13" t="str">
        <f t="shared" si="253"/>
        <v>Tin</v>
      </c>
      <c r="P3213" s="9" t="str">
        <f t="shared" si="254"/>
        <v>None</v>
      </c>
      <c r="Q3213" s="9" t="str">
        <f t="shared" si="255"/>
        <v>6</v>
      </c>
      <c r="R32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13" s="14" t="str">
        <f>IF(ProjectsDB[[#This Row],[Item Type]]="Straight Plug-In",_xlfn.TEXTJOIN("-",TRUE,M3213&amp;"-"&amp;_xlfn.LET(_xlpm.txt,ProjectsDB[[#This Row],[Assembly]],_xlpm.pos,FIND("SP",_xlpm.txt),_xlpm.pre,LEFT(_xlpm.txt,_xlpm.pos-1),IF(RIGHT(_xlpm.pre,3)="123","3PL",IF(RIGHT(_xlpm.pre,2)="12","2PL",IF(RIGHT(_xlpm.pre,1)="1","1PL","3PL")))),N3213,O3213,P3213,Q3213&amp;"W",R3213),_xlfn.TEXTJOIN("-",TRUE,M3213,N3213,O3213,P3213,Q3213&amp;"W",R3213))</f>
        <v>Joint Pack-CU-Tin-None-6W-2</v>
      </c>
      <c r="T3213" s="14" t="str">
        <f>IF(COUNTIF(Cycletime[Element Desc.],ProjectsDB[[#This Row],[Element Desc.]])&gt;0,"Found","Not Found")</f>
        <v>Found</v>
      </c>
    </row>
    <row r="3214" spans="2:20" x14ac:dyDescent="0.25">
      <c r="B3214" s="8" t="s">
        <v>6643</v>
      </c>
      <c r="C3214" s="9" t="s">
        <v>6413</v>
      </c>
      <c r="D3214" s="9" t="s">
        <v>6414</v>
      </c>
      <c r="E3214" s="9">
        <v>2</v>
      </c>
      <c r="F3214" s="9" t="s">
        <v>6268</v>
      </c>
      <c r="G3214" s="9" t="s">
        <v>572</v>
      </c>
      <c r="H3214" s="11"/>
      <c r="I3214" s="9">
        <v>505</v>
      </c>
      <c r="J3214" s="9">
        <v>505</v>
      </c>
      <c r="K3214" s="9"/>
      <c r="L3214" s="12">
        <f t="array" ref="L3214">IFERROR(LOOKUP(2^15,SEARCH({"40A","63A","80A","100A","125A","160A","200A","250A","400A","630A","800A","1000A","1250A","1600A","2000A","2500A","3200A","4000A","5000A","6300A"},UPPER(D3214)),{40,63,80,100,125,160,200,250,400,630,800,1000,1250,1600,2000,2500,3200,4000,5000,6300}),0)</f>
        <v>5000</v>
      </c>
      <c r="M3214" s="9" t="str">
        <f t="shared" si="251"/>
        <v>Elbow Edge</v>
      </c>
      <c r="N3214" s="9" t="str">
        <f t="shared" si="252"/>
        <v>CU</v>
      </c>
      <c r="O3214" s="13" t="str">
        <f t="shared" si="253"/>
        <v>Tin</v>
      </c>
      <c r="P3214" s="9" t="str">
        <f t="shared" si="254"/>
        <v>PET</v>
      </c>
      <c r="Q3214" s="9" t="str">
        <f t="shared" si="255"/>
        <v>6</v>
      </c>
      <c r="R32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14" s="14" t="str">
        <f>IF(ProjectsDB[[#This Row],[Item Type]]="Straight Plug-In",_xlfn.TEXTJOIN("-",TRUE,M3214&amp;"-"&amp;_xlfn.LET(_xlpm.txt,ProjectsDB[[#This Row],[Assembly]],_xlpm.pos,FIND("SP",_xlpm.txt),_xlpm.pre,LEFT(_xlpm.txt,_xlpm.pos-1),IF(RIGHT(_xlpm.pre,3)="123","3PL",IF(RIGHT(_xlpm.pre,2)="12","2PL",IF(RIGHT(_xlpm.pre,1)="1","1PL","3PL")))),N3214,O3214,P3214,Q3214&amp;"W",R3214),_xlfn.TEXTJOIN("-",TRUE,M3214,N3214,O3214,P3214,Q3214&amp;"W",R3214))</f>
        <v>Elbow Edge-CU-Tin-PET-6W-2</v>
      </c>
      <c r="T3214" s="14" t="str">
        <f>IF(COUNTIF(Cycletime[Element Desc.],ProjectsDB[[#This Row],[Element Desc.]])&gt;0,"Found","Not Found")</f>
        <v>Found</v>
      </c>
    </row>
    <row r="3215" spans="2:20" x14ac:dyDescent="0.25">
      <c r="B3215" s="8" t="s">
        <v>6644</v>
      </c>
      <c r="C3215" s="9" t="s">
        <v>6618</v>
      </c>
      <c r="D3215" s="9" t="s">
        <v>6619</v>
      </c>
      <c r="E3215" s="9">
        <v>1</v>
      </c>
      <c r="F3215" s="9" t="s">
        <v>6268</v>
      </c>
      <c r="G3215" s="9" t="s">
        <v>572</v>
      </c>
      <c r="H3215" s="11"/>
      <c r="I3215" s="9">
        <v>1785</v>
      </c>
      <c r="J3215" s="9"/>
      <c r="K3215" s="9"/>
      <c r="L3215" s="12">
        <f t="array" ref="L3215">IFERROR(LOOKUP(2^15,SEARCH({"40A","63A","80A","100A","125A","160A","200A","250A","400A","630A","800A","1000A","1250A","1600A","2000A","2500A","3200A","4000A","5000A","6300A"},UPPER(D3215)),{40,63,80,100,125,160,200,250,400,630,800,1000,1250,1600,2000,2500,3200,4000,5000,6300}),0)</f>
        <v>5000</v>
      </c>
      <c r="M3215" s="9" t="str">
        <f t="shared" si="251"/>
        <v>Straight Feeder</v>
      </c>
      <c r="N3215" s="9" t="str">
        <f t="shared" si="252"/>
        <v>CU</v>
      </c>
      <c r="O3215" s="13" t="str">
        <f t="shared" si="253"/>
        <v>Tin</v>
      </c>
      <c r="P3215" s="9" t="str">
        <f t="shared" si="254"/>
        <v>PET</v>
      </c>
      <c r="Q3215" s="9" t="str">
        <f t="shared" si="255"/>
        <v>6</v>
      </c>
      <c r="R32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15" s="14" t="str">
        <f>IF(ProjectsDB[[#This Row],[Item Type]]="Straight Plug-In",_xlfn.TEXTJOIN("-",TRUE,M3215&amp;"-"&amp;_xlfn.LET(_xlpm.txt,ProjectsDB[[#This Row],[Assembly]],_xlpm.pos,FIND("SP",_xlpm.txt),_xlpm.pre,LEFT(_xlpm.txt,_xlpm.pos-1),IF(RIGHT(_xlpm.pre,3)="123","3PL",IF(RIGHT(_xlpm.pre,2)="12","2PL",IF(RIGHT(_xlpm.pre,1)="1","1PL","3PL")))),N3215,O3215,P3215,Q3215&amp;"W",R3215),_xlfn.TEXTJOIN("-",TRUE,M3215,N3215,O3215,P3215,Q3215&amp;"W",R3215))</f>
        <v>Straight Feeder-CU-Tin-PET-6W-2</v>
      </c>
      <c r="T3215" s="14" t="str">
        <f>IF(COUNTIF(Cycletime[Element Desc.],ProjectsDB[[#This Row],[Element Desc.]])&gt;0,"Found","Not Found")</f>
        <v>Found</v>
      </c>
    </row>
    <row r="3216" spans="2:20" x14ac:dyDescent="0.25">
      <c r="B3216" s="8" t="s">
        <v>6645</v>
      </c>
      <c r="C3216" s="9" t="s">
        <v>6646</v>
      </c>
      <c r="D3216" s="9" t="s">
        <v>6647</v>
      </c>
      <c r="E3216" s="9">
        <v>1</v>
      </c>
      <c r="F3216" s="9" t="s">
        <v>6268</v>
      </c>
      <c r="G3216" s="9" t="s">
        <v>572</v>
      </c>
      <c r="H3216" s="11"/>
      <c r="I3216" s="9">
        <v>1620</v>
      </c>
      <c r="J3216" s="9"/>
      <c r="K3216" s="9"/>
      <c r="L3216" s="12">
        <f t="array" ref="L3216">IFERROR(LOOKUP(2^15,SEARCH({"40A","63A","80A","100A","125A","160A","200A","250A","400A","630A","800A","1000A","1250A","1600A","2000A","2500A","3200A","4000A","5000A","6300A"},UPPER(D3216)),{40,63,80,100,125,160,200,250,400,630,800,1000,1250,1600,2000,2500,3200,4000,5000,6300}),0)</f>
        <v>5000</v>
      </c>
      <c r="M3216" s="9" t="str">
        <f t="shared" si="251"/>
        <v>Straight Feeder</v>
      </c>
      <c r="N3216" s="9" t="str">
        <f t="shared" si="252"/>
        <v>CU</v>
      </c>
      <c r="O3216" s="13" t="str">
        <f t="shared" si="253"/>
        <v>Tin</v>
      </c>
      <c r="P3216" s="9" t="str">
        <f t="shared" si="254"/>
        <v>PET</v>
      </c>
      <c r="Q3216" s="9" t="str">
        <f t="shared" si="255"/>
        <v>6</v>
      </c>
      <c r="R32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16" s="14" t="str">
        <f>IF(ProjectsDB[[#This Row],[Item Type]]="Straight Plug-In",_xlfn.TEXTJOIN("-",TRUE,M3216&amp;"-"&amp;_xlfn.LET(_xlpm.txt,ProjectsDB[[#This Row],[Assembly]],_xlpm.pos,FIND("SP",_xlpm.txt),_xlpm.pre,LEFT(_xlpm.txt,_xlpm.pos-1),IF(RIGHT(_xlpm.pre,3)="123","3PL",IF(RIGHT(_xlpm.pre,2)="12","2PL",IF(RIGHT(_xlpm.pre,1)="1","1PL","3PL")))),N3216,O3216,P3216,Q3216&amp;"W",R3216),_xlfn.TEXTJOIN("-",TRUE,M3216,N3216,O3216,P3216,Q3216&amp;"W",R3216))</f>
        <v>Straight Feeder-CU-Tin-PET-6W-2</v>
      </c>
      <c r="T3216" s="14" t="str">
        <f>IF(COUNTIF(Cycletime[Element Desc.],ProjectsDB[[#This Row],[Element Desc.]])&gt;0,"Found","Not Found")</f>
        <v>Found</v>
      </c>
    </row>
    <row r="3217" spans="2:20" x14ac:dyDescent="0.25">
      <c r="B3217" s="8" t="s">
        <v>6648</v>
      </c>
      <c r="C3217" s="9" t="s">
        <v>6649</v>
      </c>
      <c r="D3217" s="9" t="s">
        <v>6650</v>
      </c>
      <c r="E3217" s="9">
        <v>2</v>
      </c>
      <c r="F3217" s="9" t="s">
        <v>6268</v>
      </c>
      <c r="G3217" s="9" t="s">
        <v>572</v>
      </c>
      <c r="H3217" s="11"/>
      <c r="I3217" s="9">
        <v>2290</v>
      </c>
      <c r="J3217" s="9"/>
      <c r="K3217" s="9"/>
      <c r="L3217" s="12">
        <f t="array" ref="L3217">IFERROR(LOOKUP(2^15,SEARCH({"40A","63A","80A","100A","125A","160A","200A","250A","400A","630A","800A","1000A","1250A","1600A","2000A","2500A","3200A","4000A","5000A","6300A"},UPPER(D3217)),{40,63,80,100,125,160,200,250,400,630,800,1000,1250,1600,2000,2500,3200,4000,5000,6300}),0)</f>
        <v>5000</v>
      </c>
      <c r="M3217" s="9" t="str">
        <f t="shared" si="251"/>
        <v>Straight Feeder</v>
      </c>
      <c r="N3217" s="9" t="str">
        <f t="shared" si="252"/>
        <v>CU</v>
      </c>
      <c r="O3217" s="13" t="str">
        <f t="shared" si="253"/>
        <v>Tin</v>
      </c>
      <c r="P3217" s="9" t="str">
        <f t="shared" si="254"/>
        <v>PET</v>
      </c>
      <c r="Q3217" s="9" t="str">
        <f t="shared" si="255"/>
        <v>6</v>
      </c>
      <c r="R32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17" s="14" t="str">
        <f>IF(ProjectsDB[[#This Row],[Item Type]]="Straight Plug-In",_xlfn.TEXTJOIN("-",TRUE,M3217&amp;"-"&amp;_xlfn.LET(_xlpm.txt,ProjectsDB[[#This Row],[Assembly]],_xlpm.pos,FIND("SP",_xlpm.txt),_xlpm.pre,LEFT(_xlpm.txt,_xlpm.pos-1),IF(RIGHT(_xlpm.pre,3)="123","3PL",IF(RIGHT(_xlpm.pre,2)="12","2PL",IF(RIGHT(_xlpm.pre,1)="1","1PL","3PL")))),N3217,O3217,P3217,Q3217&amp;"W",R3217),_xlfn.TEXTJOIN("-",TRUE,M3217,N3217,O3217,P3217,Q3217&amp;"W",R3217))</f>
        <v>Straight Feeder-CU-Tin-PET-6W-2</v>
      </c>
      <c r="T3217" s="14" t="str">
        <f>IF(COUNTIF(Cycletime[Element Desc.],ProjectsDB[[#This Row],[Element Desc.]])&gt;0,"Found","Not Found")</f>
        <v>Found</v>
      </c>
    </row>
    <row r="3218" spans="2:20" x14ac:dyDescent="0.25">
      <c r="B3218" s="8" t="s">
        <v>6651</v>
      </c>
      <c r="C3218" s="9" t="s">
        <v>6277</v>
      </c>
      <c r="D3218" s="9" t="s">
        <v>6278</v>
      </c>
      <c r="E3218" s="9">
        <v>4</v>
      </c>
      <c r="F3218" s="9" t="s">
        <v>6268</v>
      </c>
      <c r="G3218" s="9" t="s">
        <v>572</v>
      </c>
      <c r="H3218" s="11"/>
      <c r="I3218" s="9"/>
      <c r="J3218" s="9"/>
      <c r="K3218" s="9"/>
      <c r="L3218" s="12">
        <f t="array" ref="L3218">IFERROR(LOOKUP(2^15,SEARCH({"40A","63A","80A","100A","125A","160A","200A","250A","400A","630A","800A","1000A","1250A","1600A","2000A","2500A","3200A","4000A","5000A","6300A"},UPPER(D3218)),{40,63,80,100,125,160,200,250,400,630,800,1000,1250,1600,2000,2500,3200,4000,5000,6300}),0)</f>
        <v>5000</v>
      </c>
      <c r="M3218" s="9" t="str">
        <f t="shared" si="251"/>
        <v>Joint Pack</v>
      </c>
      <c r="N3218" s="9" t="str">
        <f t="shared" si="252"/>
        <v>CU</v>
      </c>
      <c r="O3218" s="13" t="str">
        <f t="shared" si="253"/>
        <v>Tin</v>
      </c>
      <c r="P3218" s="9" t="str">
        <f t="shared" si="254"/>
        <v>None</v>
      </c>
      <c r="Q3218" s="9" t="str">
        <f t="shared" si="255"/>
        <v>6</v>
      </c>
      <c r="R32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18" s="14" t="str">
        <f>IF(ProjectsDB[[#This Row],[Item Type]]="Straight Plug-In",_xlfn.TEXTJOIN("-",TRUE,M3218&amp;"-"&amp;_xlfn.LET(_xlpm.txt,ProjectsDB[[#This Row],[Assembly]],_xlpm.pos,FIND("SP",_xlpm.txt),_xlpm.pre,LEFT(_xlpm.txt,_xlpm.pos-1),IF(RIGHT(_xlpm.pre,3)="123","3PL",IF(RIGHT(_xlpm.pre,2)="12","2PL",IF(RIGHT(_xlpm.pre,1)="1","1PL","3PL")))),N3218,O3218,P3218,Q3218&amp;"W",R3218),_xlfn.TEXTJOIN("-",TRUE,M3218,N3218,O3218,P3218,Q3218&amp;"W",R3218))</f>
        <v>Joint Pack-CU-Tin-None-6W-2</v>
      </c>
      <c r="T3218" s="14" t="str">
        <f>IF(COUNTIF(Cycletime[Element Desc.],ProjectsDB[[#This Row],[Element Desc.]])&gt;0,"Found","Not Found")</f>
        <v>Found</v>
      </c>
    </row>
    <row r="3219" spans="2:20" x14ac:dyDescent="0.25">
      <c r="B3219" s="8" t="s">
        <v>6652</v>
      </c>
      <c r="C3219" s="9" t="s">
        <v>6653</v>
      </c>
      <c r="D3219" s="9" t="s">
        <v>6654</v>
      </c>
      <c r="E3219" s="9">
        <v>1</v>
      </c>
      <c r="F3219" s="9" t="s">
        <v>6268</v>
      </c>
      <c r="G3219" s="9" t="s">
        <v>572</v>
      </c>
      <c r="H3219" s="11"/>
      <c r="I3219" s="9">
        <v>600</v>
      </c>
      <c r="J3219" s="9">
        <v>300</v>
      </c>
      <c r="K3219" s="9"/>
      <c r="L3219" s="12">
        <f t="array" ref="L3219">IFERROR(LOOKUP(2^15,SEARCH({"40A","63A","80A","100A","125A","160A","200A","250A","400A","630A","800A","1000A","1250A","1600A","2000A","2500A","3200A","4000A","5000A","6300A"},UPPER(D3219)),{40,63,80,100,125,160,200,250,400,630,800,1000,1250,1600,2000,2500,3200,4000,5000,6300}),0)</f>
        <v>5000</v>
      </c>
      <c r="M3219" s="9" t="str">
        <f t="shared" si="251"/>
        <v>Elbow Flat</v>
      </c>
      <c r="N3219" s="9" t="str">
        <f t="shared" si="252"/>
        <v>CU</v>
      </c>
      <c r="O3219" s="13" t="str">
        <f t="shared" si="253"/>
        <v>Tin</v>
      </c>
      <c r="P3219" s="9" t="str">
        <f t="shared" si="254"/>
        <v>PET</v>
      </c>
      <c r="Q3219" s="9" t="str">
        <f t="shared" si="255"/>
        <v>6</v>
      </c>
      <c r="R32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19" s="14" t="str">
        <f>IF(ProjectsDB[[#This Row],[Item Type]]="Straight Plug-In",_xlfn.TEXTJOIN("-",TRUE,M3219&amp;"-"&amp;_xlfn.LET(_xlpm.txt,ProjectsDB[[#This Row],[Assembly]],_xlpm.pos,FIND("SP",_xlpm.txt),_xlpm.pre,LEFT(_xlpm.txt,_xlpm.pos-1),IF(RIGHT(_xlpm.pre,3)="123","3PL",IF(RIGHT(_xlpm.pre,2)="12","2PL",IF(RIGHT(_xlpm.pre,1)="1","1PL","3PL")))),N3219,O3219,P3219,Q3219&amp;"W",R3219),_xlfn.TEXTJOIN("-",TRUE,M3219,N3219,O3219,P3219,Q3219&amp;"W",R3219))</f>
        <v>Elbow Flat-CU-Tin-PET-6W-2</v>
      </c>
      <c r="T3219" s="14" t="str">
        <f>IF(COUNTIF(Cycletime[Element Desc.],ProjectsDB[[#This Row],[Element Desc.]])&gt;0,"Found","Not Found")</f>
        <v>Found</v>
      </c>
    </row>
    <row r="3220" spans="2:20" x14ac:dyDescent="0.25">
      <c r="B3220" s="8" t="s">
        <v>6655</v>
      </c>
      <c r="C3220" s="9" t="s">
        <v>6656</v>
      </c>
      <c r="D3220" s="9" t="s">
        <v>6657</v>
      </c>
      <c r="E3220" s="9">
        <v>1</v>
      </c>
      <c r="F3220" s="9" t="s">
        <v>6268</v>
      </c>
      <c r="G3220" s="9" t="s">
        <v>572</v>
      </c>
      <c r="H3220" s="11"/>
      <c r="I3220" s="9">
        <v>1600</v>
      </c>
      <c r="J3220" s="9"/>
      <c r="K3220" s="9"/>
      <c r="L3220" s="12">
        <f t="array" ref="L3220">IFERROR(LOOKUP(2^15,SEARCH({"40A","63A","80A","100A","125A","160A","200A","250A","400A","630A","800A","1000A","1250A","1600A","2000A","2500A","3200A","4000A","5000A","6300A"},UPPER(D3220)),{40,63,80,100,125,160,200,250,400,630,800,1000,1250,1600,2000,2500,3200,4000,5000,6300}),0)</f>
        <v>5000</v>
      </c>
      <c r="M3220" s="9" t="str">
        <f t="shared" si="251"/>
        <v>Straight Feeder</v>
      </c>
      <c r="N3220" s="9" t="str">
        <f t="shared" si="252"/>
        <v>CU</v>
      </c>
      <c r="O3220" s="13" t="str">
        <f t="shared" si="253"/>
        <v>Tin</v>
      </c>
      <c r="P3220" s="9" t="str">
        <f t="shared" si="254"/>
        <v>PET</v>
      </c>
      <c r="Q3220" s="9" t="str">
        <f t="shared" si="255"/>
        <v>6</v>
      </c>
      <c r="R32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20" s="14" t="str">
        <f>IF(ProjectsDB[[#This Row],[Item Type]]="Straight Plug-In",_xlfn.TEXTJOIN("-",TRUE,M3220&amp;"-"&amp;_xlfn.LET(_xlpm.txt,ProjectsDB[[#This Row],[Assembly]],_xlpm.pos,FIND("SP",_xlpm.txt),_xlpm.pre,LEFT(_xlpm.txt,_xlpm.pos-1),IF(RIGHT(_xlpm.pre,3)="123","3PL",IF(RIGHT(_xlpm.pre,2)="12","2PL",IF(RIGHT(_xlpm.pre,1)="1","1PL","3PL")))),N3220,O3220,P3220,Q3220&amp;"W",R3220),_xlfn.TEXTJOIN("-",TRUE,M3220,N3220,O3220,P3220,Q3220&amp;"W",R3220))</f>
        <v>Straight Feeder-CU-Tin-PET-6W-2</v>
      </c>
      <c r="T3220" s="14" t="str">
        <f>IF(COUNTIF(Cycletime[Element Desc.],ProjectsDB[[#This Row],[Element Desc.]])&gt;0,"Found","Not Found")</f>
        <v>Found</v>
      </c>
    </row>
    <row r="3221" spans="2:20" x14ac:dyDescent="0.25">
      <c r="B3221" s="8" t="s">
        <v>6658</v>
      </c>
      <c r="C3221" s="9" t="s">
        <v>6659</v>
      </c>
      <c r="D3221" s="9" t="s">
        <v>6660</v>
      </c>
      <c r="E3221" s="9">
        <v>1</v>
      </c>
      <c r="F3221" s="9" t="s">
        <v>6268</v>
      </c>
      <c r="G3221" s="9" t="s">
        <v>572</v>
      </c>
      <c r="H3221" s="11"/>
      <c r="I3221" s="9">
        <v>2180</v>
      </c>
      <c r="J3221" s="9"/>
      <c r="K3221" s="9"/>
      <c r="L3221" s="12">
        <f t="array" ref="L3221">IFERROR(LOOKUP(2^15,SEARCH({"40A","63A","80A","100A","125A","160A","200A","250A","400A","630A","800A","1000A","1250A","1600A","2000A","2500A","3200A","4000A","5000A","6300A"},UPPER(D3221)),{40,63,80,100,125,160,200,250,400,630,800,1000,1250,1600,2000,2500,3200,4000,5000,6300}),0)</f>
        <v>5000</v>
      </c>
      <c r="M3221" s="9" t="str">
        <f t="shared" si="251"/>
        <v>Straight Feeder</v>
      </c>
      <c r="N3221" s="9" t="str">
        <f t="shared" si="252"/>
        <v>CU</v>
      </c>
      <c r="O3221" s="13" t="str">
        <f t="shared" si="253"/>
        <v>Tin</v>
      </c>
      <c r="P3221" s="9" t="str">
        <f t="shared" si="254"/>
        <v>PET</v>
      </c>
      <c r="Q3221" s="9" t="str">
        <f t="shared" si="255"/>
        <v>6</v>
      </c>
      <c r="R32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21" s="14" t="str">
        <f>IF(ProjectsDB[[#This Row],[Item Type]]="Straight Plug-In",_xlfn.TEXTJOIN("-",TRUE,M3221&amp;"-"&amp;_xlfn.LET(_xlpm.txt,ProjectsDB[[#This Row],[Assembly]],_xlpm.pos,FIND("SP",_xlpm.txt),_xlpm.pre,LEFT(_xlpm.txt,_xlpm.pos-1),IF(RIGHT(_xlpm.pre,3)="123","3PL",IF(RIGHT(_xlpm.pre,2)="12","2PL",IF(RIGHT(_xlpm.pre,1)="1","1PL","3PL")))),N3221,O3221,P3221,Q3221&amp;"W",R3221),_xlfn.TEXTJOIN("-",TRUE,M3221,N3221,O3221,P3221,Q3221&amp;"W",R3221))</f>
        <v>Straight Feeder-CU-Tin-PET-6W-2</v>
      </c>
      <c r="T3221" s="14" t="str">
        <f>IF(COUNTIF(Cycletime[Element Desc.],ProjectsDB[[#This Row],[Element Desc.]])&gt;0,"Found","Not Found")</f>
        <v>Found</v>
      </c>
    </row>
    <row r="3222" spans="2:20" x14ac:dyDescent="0.25">
      <c r="B3222" s="8" t="s">
        <v>6661</v>
      </c>
      <c r="C3222" s="9" t="s">
        <v>6662</v>
      </c>
      <c r="D3222" s="9" t="s">
        <v>6663</v>
      </c>
      <c r="E3222" s="10">
        <v>1</v>
      </c>
      <c r="F3222" s="9" t="s">
        <v>6268</v>
      </c>
      <c r="G3222" s="9" t="s">
        <v>572</v>
      </c>
      <c r="H3222" s="11"/>
      <c r="I3222" s="12">
        <v>840</v>
      </c>
      <c r="J3222" s="12"/>
      <c r="K3222" s="12"/>
      <c r="L3222" s="12">
        <f t="array" ref="L3222">IFERROR(LOOKUP(2^15,SEARCH({"40A","63A","80A","100A","125A","160A","200A","250A","400A","630A","800A","1000A","1250A","1600A","2000A","2500A","3200A","4000A","5000A","6300A"},UPPER(D3222)),{40,63,80,100,125,160,200,250,400,630,800,1000,1250,1600,2000,2500,3200,4000,5000,6300}),0)</f>
        <v>5000</v>
      </c>
      <c r="M3222" s="9" t="str">
        <f t="shared" si="251"/>
        <v>Straight Feeder</v>
      </c>
      <c r="N3222" s="9" t="str">
        <f t="shared" si="252"/>
        <v>CU</v>
      </c>
      <c r="O3222" s="13" t="str">
        <f t="shared" si="253"/>
        <v>Tin</v>
      </c>
      <c r="P3222" s="9" t="str">
        <f t="shared" si="254"/>
        <v>PET</v>
      </c>
      <c r="Q3222" s="9" t="str">
        <f t="shared" si="255"/>
        <v>6</v>
      </c>
      <c r="R32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22" s="14" t="str">
        <f>IF(ProjectsDB[[#This Row],[Item Type]]="Straight Plug-In",_xlfn.TEXTJOIN("-",TRUE,M3222&amp;"-"&amp;_xlfn.LET(_xlpm.txt,ProjectsDB[[#This Row],[Assembly]],_xlpm.pos,FIND("SP",_xlpm.txt),_xlpm.pre,LEFT(_xlpm.txt,_xlpm.pos-1),IF(RIGHT(_xlpm.pre,3)="123","3PL",IF(RIGHT(_xlpm.pre,2)="12","2PL",IF(RIGHT(_xlpm.pre,1)="1","1PL","3PL")))),N3222,O3222,P3222,Q3222&amp;"W",R3222),_xlfn.TEXTJOIN("-",TRUE,M3222,N3222,O3222,P3222,Q3222&amp;"W",R3222))</f>
        <v>Straight Feeder-CU-Tin-PET-6W-2</v>
      </c>
      <c r="T3222" s="14" t="str">
        <f>IF(COUNTIF(Cycletime[Element Desc.],ProjectsDB[[#This Row],[Element Desc.]])&gt;0,"Found","Not Found")</f>
        <v>Found</v>
      </c>
    </row>
    <row r="3223" spans="2:20" x14ac:dyDescent="0.25">
      <c r="B3223" s="8" t="s">
        <v>6664</v>
      </c>
      <c r="C3223" s="9" t="s">
        <v>6665</v>
      </c>
      <c r="D3223" s="9" t="s">
        <v>6666</v>
      </c>
      <c r="E3223" s="10">
        <v>6</v>
      </c>
      <c r="F3223" s="9" t="s">
        <v>6268</v>
      </c>
      <c r="G3223" s="9" t="s">
        <v>6667</v>
      </c>
      <c r="H3223" s="11"/>
      <c r="I3223" s="12"/>
      <c r="J3223" s="12"/>
      <c r="K3223" s="12"/>
      <c r="L3223" s="12">
        <f t="array" ref="L3223">IFERROR(LOOKUP(2^15,SEARCH({"40A","63A","80A","100A","125A","160A","200A","250A","400A","630A","800A","1000A","1250A","1600A","2000A","2500A","3200A","4000A","5000A","6300A"},UPPER(D3223)),{40,63,80,100,125,160,200,250,400,630,800,1000,1250,1600,2000,2500,3200,4000,5000,6300}),0)</f>
        <v>5000</v>
      </c>
      <c r="M3223" s="9" t="str">
        <f t="shared" si="251"/>
        <v>End Cap</v>
      </c>
      <c r="N3223" s="9" t="str">
        <f t="shared" si="252"/>
        <v>CU</v>
      </c>
      <c r="O3223" s="13" t="str">
        <f t="shared" si="253"/>
        <v>None</v>
      </c>
      <c r="P3223" s="9" t="str">
        <f t="shared" si="254"/>
        <v>None</v>
      </c>
      <c r="Q3223" s="9" t="str">
        <f t="shared" si="255"/>
        <v>6</v>
      </c>
      <c r="R32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23" s="14" t="str">
        <f>IF(ProjectsDB[[#This Row],[Item Type]]="Straight Plug-In",_xlfn.TEXTJOIN("-",TRUE,M3223&amp;"-"&amp;_xlfn.LET(_xlpm.txt,ProjectsDB[[#This Row],[Assembly]],_xlpm.pos,FIND("SP",_xlpm.txt),_xlpm.pre,LEFT(_xlpm.txt,_xlpm.pos-1),IF(RIGHT(_xlpm.pre,3)="123","3PL",IF(RIGHT(_xlpm.pre,2)="12","2PL",IF(RIGHT(_xlpm.pre,1)="1","1PL","3PL")))),N3223,O3223,P3223,Q3223&amp;"W",R3223),_xlfn.TEXTJOIN("-",TRUE,M3223,N3223,O3223,P3223,Q3223&amp;"W",R3223))</f>
        <v>End Cap-CU-None-None-6W-2</v>
      </c>
      <c r="T3223" s="14" t="str">
        <f>IF(COUNTIF(Cycletime[Element Desc.],ProjectsDB[[#This Row],[Element Desc.]])&gt;0,"Found","Not Found")</f>
        <v>Found</v>
      </c>
    </row>
    <row r="3224" spans="2:20" x14ac:dyDescent="0.25">
      <c r="B3224" s="8" t="s">
        <v>6668</v>
      </c>
      <c r="C3224" s="9" t="s">
        <v>6669</v>
      </c>
      <c r="D3224" s="9" t="s">
        <v>6670</v>
      </c>
      <c r="E3224" s="10">
        <v>1</v>
      </c>
      <c r="F3224" s="9" t="s">
        <v>6671</v>
      </c>
      <c r="G3224" s="9" t="s">
        <v>52</v>
      </c>
      <c r="H3224" s="11"/>
      <c r="I3224" s="12">
        <v>805</v>
      </c>
      <c r="J3224" s="12"/>
      <c r="K3224" s="12"/>
      <c r="L3224" s="12">
        <f t="array" ref="L3224">IFERROR(LOOKUP(2^15,SEARCH({"40A","63A","80A","100A","125A","160A","200A","250A","400A","630A","800A","1000A","1250A","1600A","2000A","2500A","3200A","4000A","5000A","6300A"},UPPER(D3224)),{40,63,80,100,125,160,200,250,400,630,800,1000,1250,1600,2000,2500,3200,4000,5000,6300}),0)</f>
        <v>2000</v>
      </c>
      <c r="M3224" s="9" t="str">
        <f t="shared" si="251"/>
        <v>Straight Feeder</v>
      </c>
      <c r="N3224" s="9" t="str">
        <f t="shared" si="252"/>
        <v>CU</v>
      </c>
      <c r="O3224" s="13" t="str">
        <f t="shared" si="253"/>
        <v>Tin</v>
      </c>
      <c r="P3224" s="9" t="str">
        <f t="shared" si="254"/>
        <v>PET</v>
      </c>
      <c r="Q3224" s="9" t="str">
        <f t="shared" si="255"/>
        <v>5</v>
      </c>
      <c r="R32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24" s="14" t="str">
        <f>IF(ProjectsDB[[#This Row],[Item Type]]="Straight Plug-In",_xlfn.TEXTJOIN("-",TRUE,M3224&amp;"-"&amp;_xlfn.LET(_xlpm.txt,ProjectsDB[[#This Row],[Assembly]],_xlpm.pos,FIND("SP",_xlpm.txt),_xlpm.pre,LEFT(_xlpm.txt,_xlpm.pos-1),IF(RIGHT(_xlpm.pre,3)="123","3PL",IF(RIGHT(_xlpm.pre,2)="12","2PL",IF(RIGHT(_xlpm.pre,1)="1","1PL","3PL")))),N3224,O3224,P3224,Q3224&amp;"W",R3224),_xlfn.TEXTJOIN("-",TRUE,M3224,N3224,O3224,P3224,Q3224&amp;"W",R3224))</f>
        <v>Straight Feeder-CU-Tin-PET-5W-1</v>
      </c>
      <c r="T3224" s="14" t="str">
        <f>IF(COUNTIF(Cycletime[Element Desc.],ProjectsDB[[#This Row],[Element Desc.]])&gt;0,"Found","Not Found")</f>
        <v>Found</v>
      </c>
    </row>
    <row r="3225" spans="2:20" x14ac:dyDescent="0.25">
      <c r="B3225" s="8" t="s">
        <v>6672</v>
      </c>
      <c r="C3225" s="9" t="s">
        <v>6673</v>
      </c>
      <c r="D3225" s="9" t="s">
        <v>6674</v>
      </c>
      <c r="E3225" s="10">
        <v>1</v>
      </c>
      <c r="F3225" s="9" t="s">
        <v>6671</v>
      </c>
      <c r="G3225" s="9" t="s">
        <v>52</v>
      </c>
      <c r="H3225" s="11"/>
      <c r="I3225" s="12">
        <v>300</v>
      </c>
      <c r="J3225" s="12">
        <v>300</v>
      </c>
      <c r="K3225" s="12"/>
      <c r="L3225" s="12">
        <f t="array" ref="L3225">IFERROR(LOOKUP(2^15,SEARCH({"40A","63A","80A","100A","125A","160A","200A","250A","400A","630A","800A","1000A","1250A","1600A","2000A","2500A","3200A","4000A","5000A","6300A"},UPPER(D3225)),{40,63,80,100,125,160,200,250,400,630,800,1000,1250,1600,2000,2500,3200,4000,5000,6300}),0)</f>
        <v>2000</v>
      </c>
      <c r="M3225" s="9" t="str">
        <f t="shared" si="251"/>
        <v>Elbow Flat</v>
      </c>
      <c r="N3225" s="9" t="str">
        <f t="shared" si="252"/>
        <v>CU</v>
      </c>
      <c r="O3225" s="13" t="str">
        <f t="shared" si="253"/>
        <v>Tin</v>
      </c>
      <c r="P3225" s="9" t="str">
        <f t="shared" si="254"/>
        <v>PET</v>
      </c>
      <c r="Q3225" s="9" t="str">
        <f t="shared" si="255"/>
        <v>5</v>
      </c>
      <c r="R32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25" s="14" t="str">
        <f>IF(ProjectsDB[[#This Row],[Item Type]]="Straight Plug-In",_xlfn.TEXTJOIN("-",TRUE,M3225&amp;"-"&amp;_xlfn.LET(_xlpm.txt,ProjectsDB[[#This Row],[Assembly]],_xlpm.pos,FIND("SP",_xlpm.txt),_xlpm.pre,LEFT(_xlpm.txt,_xlpm.pos-1),IF(RIGHT(_xlpm.pre,3)="123","3PL",IF(RIGHT(_xlpm.pre,2)="12","2PL",IF(RIGHT(_xlpm.pre,1)="1","1PL","3PL")))),N3225,O3225,P3225,Q3225&amp;"W",R3225),_xlfn.TEXTJOIN("-",TRUE,M3225,N3225,O3225,P3225,Q3225&amp;"W",R3225))</f>
        <v>Elbow Flat-CU-Tin-PET-5W-1</v>
      </c>
      <c r="T3225" s="14" t="str">
        <f>IF(COUNTIF(Cycletime[Element Desc.],ProjectsDB[[#This Row],[Element Desc.]])&gt;0,"Found","Not Found")</f>
        <v>Found</v>
      </c>
    </row>
    <row r="3226" spans="2:20" x14ac:dyDescent="0.25">
      <c r="B3226" s="8" t="s">
        <v>6675</v>
      </c>
      <c r="C3226" s="9" t="s">
        <v>6676</v>
      </c>
      <c r="D3226" s="9" t="s">
        <v>6677</v>
      </c>
      <c r="E3226" s="10">
        <v>1</v>
      </c>
      <c r="F3226" s="9" t="s">
        <v>6671</v>
      </c>
      <c r="G3226" s="9" t="s">
        <v>52</v>
      </c>
      <c r="H3226" s="11"/>
      <c r="I3226" s="12">
        <v>350</v>
      </c>
      <c r="J3226" s="12">
        <v>350</v>
      </c>
      <c r="K3226" s="12"/>
      <c r="L3226" s="12">
        <f t="array" ref="L3226">IFERROR(LOOKUP(2^15,SEARCH({"40A","63A","80A","100A","125A","160A","200A","250A","400A","630A","800A","1000A","1250A","1600A","2000A","2500A","3200A","4000A","5000A","6300A"},UPPER(D3226)),{40,63,80,100,125,160,200,250,400,630,800,1000,1250,1600,2000,2500,3200,4000,5000,6300}),0)</f>
        <v>2000</v>
      </c>
      <c r="M3226" s="9" t="str">
        <f t="shared" si="251"/>
        <v>Elbow Edge</v>
      </c>
      <c r="N3226" s="9" t="str">
        <f t="shared" si="252"/>
        <v>CU</v>
      </c>
      <c r="O3226" s="13" t="str">
        <f t="shared" si="253"/>
        <v>Tin</v>
      </c>
      <c r="P3226" s="9" t="str">
        <f t="shared" si="254"/>
        <v>PET</v>
      </c>
      <c r="Q3226" s="9" t="str">
        <f t="shared" si="255"/>
        <v>5</v>
      </c>
      <c r="R32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26" s="14" t="str">
        <f>IF(ProjectsDB[[#This Row],[Item Type]]="Straight Plug-In",_xlfn.TEXTJOIN("-",TRUE,M3226&amp;"-"&amp;_xlfn.LET(_xlpm.txt,ProjectsDB[[#This Row],[Assembly]],_xlpm.pos,FIND("SP",_xlpm.txt),_xlpm.pre,LEFT(_xlpm.txt,_xlpm.pos-1),IF(RIGHT(_xlpm.pre,3)="123","3PL",IF(RIGHT(_xlpm.pre,2)="12","2PL",IF(RIGHT(_xlpm.pre,1)="1","1PL","3PL")))),N3226,O3226,P3226,Q3226&amp;"W",R3226),_xlfn.TEXTJOIN("-",TRUE,M3226,N3226,O3226,P3226,Q3226&amp;"W",R3226))</f>
        <v>Elbow Edge-CU-Tin-PET-5W-1</v>
      </c>
      <c r="T3226" s="14" t="str">
        <f>IF(COUNTIF(Cycletime[Element Desc.],ProjectsDB[[#This Row],[Element Desc.]])&gt;0,"Found","Not Found")</f>
        <v>Found</v>
      </c>
    </row>
    <row r="3227" spans="2:20" x14ac:dyDescent="0.25">
      <c r="B3227" s="8" t="s">
        <v>6678</v>
      </c>
      <c r="C3227" s="9" t="s">
        <v>6679</v>
      </c>
      <c r="D3227" s="9" t="s">
        <v>6680</v>
      </c>
      <c r="E3227" s="10">
        <v>1</v>
      </c>
      <c r="F3227" s="9" t="s">
        <v>6671</v>
      </c>
      <c r="G3227" s="9" t="s">
        <v>52</v>
      </c>
      <c r="H3227" s="11"/>
      <c r="I3227" s="12">
        <v>350</v>
      </c>
      <c r="J3227" s="12">
        <v>350</v>
      </c>
      <c r="K3227" s="12"/>
      <c r="L3227" s="12">
        <f t="array" ref="L3227">IFERROR(LOOKUP(2^15,SEARCH({"40A","63A","80A","100A","125A","160A","200A","250A","400A","630A","800A","1000A","1250A","1600A","2000A","2500A","3200A","4000A","5000A","6300A"},UPPER(D3227)),{40,63,80,100,125,160,200,250,400,630,800,1000,1250,1600,2000,2500,3200,4000,5000,6300}),0)</f>
        <v>2000</v>
      </c>
      <c r="M3227" s="9" t="str">
        <f t="shared" si="251"/>
        <v>Elbow Edge</v>
      </c>
      <c r="N3227" s="9" t="str">
        <f t="shared" si="252"/>
        <v>CU</v>
      </c>
      <c r="O3227" s="13" t="str">
        <f t="shared" si="253"/>
        <v>Tin</v>
      </c>
      <c r="P3227" s="9" t="str">
        <f t="shared" si="254"/>
        <v>PET</v>
      </c>
      <c r="Q3227" s="9" t="str">
        <f t="shared" si="255"/>
        <v>5</v>
      </c>
      <c r="R32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27" s="14" t="str">
        <f>IF(ProjectsDB[[#This Row],[Item Type]]="Straight Plug-In",_xlfn.TEXTJOIN("-",TRUE,M3227&amp;"-"&amp;_xlfn.LET(_xlpm.txt,ProjectsDB[[#This Row],[Assembly]],_xlpm.pos,FIND("SP",_xlpm.txt),_xlpm.pre,LEFT(_xlpm.txt,_xlpm.pos-1),IF(RIGHT(_xlpm.pre,3)="123","3PL",IF(RIGHT(_xlpm.pre,2)="12","2PL",IF(RIGHT(_xlpm.pre,1)="1","1PL","3PL")))),N3227,O3227,P3227,Q3227&amp;"W",R3227),_xlfn.TEXTJOIN("-",TRUE,M3227,N3227,O3227,P3227,Q3227&amp;"W",R3227))</f>
        <v>Elbow Edge-CU-Tin-PET-5W-1</v>
      </c>
      <c r="T3227" s="14" t="str">
        <f>IF(COUNTIF(Cycletime[Element Desc.],ProjectsDB[[#This Row],[Element Desc.]])&gt;0,"Found","Not Found")</f>
        <v>Found</v>
      </c>
    </row>
    <row r="3228" spans="2:20" x14ac:dyDescent="0.25">
      <c r="B3228" s="8" t="s">
        <v>6681</v>
      </c>
      <c r="C3228" s="9" t="s">
        <v>6682</v>
      </c>
      <c r="D3228" s="9" t="s">
        <v>6683</v>
      </c>
      <c r="E3228" s="10">
        <v>1</v>
      </c>
      <c r="F3228" s="9" t="s">
        <v>6671</v>
      </c>
      <c r="G3228" s="9" t="s">
        <v>52</v>
      </c>
      <c r="H3228" s="11"/>
      <c r="I3228" s="12">
        <v>540</v>
      </c>
      <c r="J3228" s="12">
        <v>300</v>
      </c>
      <c r="K3228" s="12"/>
      <c r="L3228" s="12">
        <f t="array" ref="L3228">IFERROR(LOOKUP(2^15,SEARCH({"40A","63A","80A","100A","125A","160A","200A","250A","400A","630A","800A","1000A","1250A","1600A","2000A","2500A","3200A","4000A","5000A","6300A"},UPPER(D3228)),{40,63,80,100,125,160,200,250,400,630,800,1000,1250,1600,2000,2500,3200,4000,5000,6300}),0)</f>
        <v>2000</v>
      </c>
      <c r="M3228" s="9" t="str">
        <f t="shared" si="251"/>
        <v>Elbow Flat</v>
      </c>
      <c r="N3228" s="9" t="str">
        <f t="shared" si="252"/>
        <v>CU</v>
      </c>
      <c r="O3228" s="13" t="str">
        <f t="shared" si="253"/>
        <v>Tin</v>
      </c>
      <c r="P3228" s="9" t="str">
        <f t="shared" si="254"/>
        <v>PET</v>
      </c>
      <c r="Q3228" s="9" t="str">
        <f t="shared" si="255"/>
        <v>5</v>
      </c>
      <c r="R32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28" s="14" t="str">
        <f>IF(ProjectsDB[[#This Row],[Item Type]]="Straight Plug-In",_xlfn.TEXTJOIN("-",TRUE,M3228&amp;"-"&amp;_xlfn.LET(_xlpm.txt,ProjectsDB[[#This Row],[Assembly]],_xlpm.pos,FIND("SP",_xlpm.txt),_xlpm.pre,LEFT(_xlpm.txt,_xlpm.pos-1),IF(RIGHT(_xlpm.pre,3)="123","3PL",IF(RIGHT(_xlpm.pre,2)="12","2PL",IF(RIGHT(_xlpm.pre,1)="1","1PL","3PL")))),N3228,O3228,P3228,Q3228&amp;"W",R3228),_xlfn.TEXTJOIN("-",TRUE,M3228,N3228,O3228,P3228,Q3228&amp;"W",R3228))</f>
        <v>Elbow Flat-CU-Tin-PET-5W-1</v>
      </c>
      <c r="T3228" s="14" t="str">
        <f>IF(COUNTIF(Cycletime[Element Desc.],ProjectsDB[[#This Row],[Element Desc.]])&gt;0,"Found","Not Found")</f>
        <v>Found</v>
      </c>
    </row>
    <row r="3229" spans="2:20" x14ac:dyDescent="0.25">
      <c r="B3229" s="8" t="s">
        <v>6684</v>
      </c>
      <c r="C3229" s="9" t="s">
        <v>6685</v>
      </c>
      <c r="D3229" s="9" t="s">
        <v>6686</v>
      </c>
      <c r="E3229" s="10">
        <v>1</v>
      </c>
      <c r="F3229" s="9" t="s">
        <v>6671</v>
      </c>
      <c r="G3229" s="9" t="s">
        <v>52</v>
      </c>
      <c r="H3229" s="11"/>
      <c r="I3229" s="12">
        <v>300</v>
      </c>
      <c r="J3229" s="12">
        <v>300</v>
      </c>
      <c r="K3229" s="12"/>
      <c r="L3229" s="12">
        <f t="array" ref="L3229">IFERROR(LOOKUP(2^15,SEARCH({"40A","63A","80A","100A","125A","160A","200A","250A","400A","630A","800A","1000A","1250A","1600A","2000A","2500A","3200A","4000A","5000A","6300A"},UPPER(D3229)),{40,63,80,100,125,160,200,250,400,630,800,1000,1250,1600,2000,2500,3200,4000,5000,6300}),0)</f>
        <v>2000</v>
      </c>
      <c r="M3229" s="9" t="str">
        <f t="shared" si="251"/>
        <v>Elbow Flat</v>
      </c>
      <c r="N3229" s="9" t="str">
        <f t="shared" si="252"/>
        <v>CU</v>
      </c>
      <c r="O3229" s="13" t="str">
        <f t="shared" si="253"/>
        <v>Tin</v>
      </c>
      <c r="P3229" s="9" t="str">
        <f t="shared" si="254"/>
        <v>PET</v>
      </c>
      <c r="Q3229" s="9" t="str">
        <f t="shared" si="255"/>
        <v>5</v>
      </c>
      <c r="R32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29" s="14" t="str">
        <f>IF(ProjectsDB[[#This Row],[Item Type]]="Straight Plug-In",_xlfn.TEXTJOIN("-",TRUE,M3229&amp;"-"&amp;_xlfn.LET(_xlpm.txt,ProjectsDB[[#This Row],[Assembly]],_xlpm.pos,FIND("SP",_xlpm.txt),_xlpm.pre,LEFT(_xlpm.txt,_xlpm.pos-1),IF(RIGHT(_xlpm.pre,3)="123","3PL",IF(RIGHT(_xlpm.pre,2)="12","2PL",IF(RIGHT(_xlpm.pre,1)="1","1PL","3PL")))),N3229,O3229,P3229,Q3229&amp;"W",R3229),_xlfn.TEXTJOIN("-",TRUE,M3229,N3229,O3229,P3229,Q3229&amp;"W",R3229))</f>
        <v>Elbow Flat-CU-Tin-PET-5W-1</v>
      </c>
      <c r="T3229" s="14" t="str">
        <f>IF(COUNTIF(Cycletime[Element Desc.],ProjectsDB[[#This Row],[Element Desc.]])&gt;0,"Found","Not Found")</f>
        <v>Found</v>
      </c>
    </row>
    <row r="3230" spans="2:20" x14ac:dyDescent="0.25">
      <c r="B3230" s="8" t="s">
        <v>6687</v>
      </c>
      <c r="C3230" s="9" t="s">
        <v>6688</v>
      </c>
      <c r="D3230" s="9" t="s">
        <v>6689</v>
      </c>
      <c r="E3230" s="10">
        <v>1</v>
      </c>
      <c r="F3230" s="9" t="s">
        <v>6671</v>
      </c>
      <c r="G3230" s="9" t="s">
        <v>52</v>
      </c>
      <c r="H3230" s="11"/>
      <c r="I3230" s="12">
        <v>2677</v>
      </c>
      <c r="J3230" s="12"/>
      <c r="K3230" s="12"/>
      <c r="L3230" s="12">
        <f t="array" ref="L3230">IFERROR(LOOKUP(2^15,SEARCH({"40A","63A","80A","100A","125A","160A","200A","250A","400A","630A","800A","1000A","1250A","1600A","2000A","2500A","3200A","4000A","5000A","6300A"},UPPER(D3230)),{40,63,80,100,125,160,200,250,400,630,800,1000,1250,1600,2000,2500,3200,4000,5000,6300}),0)</f>
        <v>2000</v>
      </c>
      <c r="M3230" s="9" t="str">
        <f t="shared" si="251"/>
        <v>Straight Feeder</v>
      </c>
      <c r="N3230" s="9" t="str">
        <f t="shared" si="252"/>
        <v>CU</v>
      </c>
      <c r="O3230" s="13" t="str">
        <f t="shared" si="253"/>
        <v>Tin</v>
      </c>
      <c r="P3230" s="9" t="str">
        <f t="shared" si="254"/>
        <v>PET</v>
      </c>
      <c r="Q3230" s="9" t="str">
        <f t="shared" si="255"/>
        <v>5</v>
      </c>
      <c r="R32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30" s="14" t="str">
        <f>IF(ProjectsDB[[#This Row],[Item Type]]="Straight Plug-In",_xlfn.TEXTJOIN("-",TRUE,M3230&amp;"-"&amp;_xlfn.LET(_xlpm.txt,ProjectsDB[[#This Row],[Assembly]],_xlpm.pos,FIND("SP",_xlpm.txt),_xlpm.pre,LEFT(_xlpm.txt,_xlpm.pos-1),IF(RIGHT(_xlpm.pre,3)="123","3PL",IF(RIGHT(_xlpm.pre,2)="12","2PL",IF(RIGHT(_xlpm.pre,1)="1","1PL","3PL")))),N3230,O3230,P3230,Q3230&amp;"W",R3230),_xlfn.TEXTJOIN("-",TRUE,M3230,N3230,O3230,P3230,Q3230&amp;"W",R3230))</f>
        <v>Straight Feeder-CU-Tin-PET-5W-1</v>
      </c>
      <c r="T3230" s="14" t="str">
        <f>IF(COUNTIF(Cycletime[Element Desc.],ProjectsDB[[#This Row],[Element Desc.]])&gt;0,"Found","Not Found")</f>
        <v>Found</v>
      </c>
    </row>
    <row r="3231" spans="2:20" x14ac:dyDescent="0.25">
      <c r="B3231" s="8" t="s">
        <v>6690</v>
      </c>
      <c r="C3231" s="9" t="s">
        <v>6691</v>
      </c>
      <c r="D3231" s="9" t="s">
        <v>6692</v>
      </c>
      <c r="E3231" s="10">
        <v>10</v>
      </c>
      <c r="F3231" s="9" t="s">
        <v>6671</v>
      </c>
      <c r="G3231" s="9" t="s">
        <v>52</v>
      </c>
      <c r="H3231" s="11"/>
      <c r="I3231" s="12"/>
      <c r="J3231" s="12"/>
      <c r="K3231" s="12"/>
      <c r="L3231" s="12">
        <f t="array" ref="L3231">IFERROR(LOOKUP(2^15,SEARCH({"40A","63A","80A","100A","125A","160A","200A","250A","400A","630A","800A","1000A","1250A","1600A","2000A","2500A","3200A","4000A","5000A","6300A"},UPPER(D3231)),{40,63,80,100,125,160,200,250,400,630,800,1000,1250,1600,2000,2500,3200,4000,5000,6300}),0)</f>
        <v>2000</v>
      </c>
      <c r="M3231" s="9" t="str">
        <f t="shared" si="251"/>
        <v>Joint Pack</v>
      </c>
      <c r="N3231" s="9" t="str">
        <f t="shared" si="252"/>
        <v>CU</v>
      </c>
      <c r="O3231" s="13" t="str">
        <f t="shared" si="253"/>
        <v>Tin</v>
      </c>
      <c r="P3231" s="9" t="str">
        <f t="shared" si="254"/>
        <v>None</v>
      </c>
      <c r="Q3231" s="9" t="str">
        <f t="shared" si="255"/>
        <v>5</v>
      </c>
      <c r="R32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31" s="14" t="str">
        <f>IF(ProjectsDB[[#This Row],[Item Type]]="Straight Plug-In",_xlfn.TEXTJOIN("-",TRUE,M3231&amp;"-"&amp;_xlfn.LET(_xlpm.txt,ProjectsDB[[#This Row],[Assembly]],_xlpm.pos,FIND("SP",_xlpm.txt),_xlpm.pre,LEFT(_xlpm.txt,_xlpm.pos-1),IF(RIGHT(_xlpm.pre,3)="123","3PL",IF(RIGHT(_xlpm.pre,2)="12","2PL",IF(RIGHT(_xlpm.pre,1)="1","1PL","3PL")))),N3231,O3231,P3231,Q3231&amp;"W",R3231),_xlfn.TEXTJOIN("-",TRUE,M3231,N3231,O3231,P3231,Q3231&amp;"W",R3231))</f>
        <v>Joint Pack-CU-Tin-None-5W-1</v>
      </c>
      <c r="T3231" s="14" t="str">
        <f>IF(COUNTIF(Cycletime[Element Desc.],ProjectsDB[[#This Row],[Element Desc.]])&gt;0,"Found","Not Found")</f>
        <v>Found</v>
      </c>
    </row>
    <row r="3232" spans="2:20" x14ac:dyDescent="0.25">
      <c r="B3232" s="8" t="s">
        <v>6693</v>
      </c>
      <c r="C3232" s="9" t="s">
        <v>6694</v>
      </c>
      <c r="D3232" s="9" t="s">
        <v>6695</v>
      </c>
      <c r="E3232" s="10">
        <v>1</v>
      </c>
      <c r="F3232" s="9" t="s">
        <v>6671</v>
      </c>
      <c r="G3232" s="9" t="s">
        <v>52</v>
      </c>
      <c r="H3232" s="11"/>
      <c r="I3232" s="12">
        <v>3000</v>
      </c>
      <c r="J3232" s="12"/>
      <c r="K3232" s="12"/>
      <c r="L3232" s="12">
        <f t="array" ref="L3232">IFERROR(LOOKUP(2^15,SEARCH({"40A","63A","80A","100A","125A","160A","200A","250A","400A","630A","800A","1000A","1250A","1600A","2000A","2500A","3200A","4000A","5000A","6300A"},UPPER(D3232)),{40,63,80,100,125,160,200,250,400,630,800,1000,1250,1600,2000,2500,3200,4000,5000,6300}),0)</f>
        <v>2000</v>
      </c>
      <c r="M3232" s="9" t="str">
        <f t="shared" si="251"/>
        <v>Straight Feeder</v>
      </c>
      <c r="N3232" s="9" t="str">
        <f t="shared" si="252"/>
        <v>CU</v>
      </c>
      <c r="O3232" s="13" t="str">
        <f t="shared" si="253"/>
        <v>Tin</v>
      </c>
      <c r="P3232" s="9" t="str">
        <f t="shared" si="254"/>
        <v>PET</v>
      </c>
      <c r="Q3232" s="9" t="str">
        <f t="shared" si="255"/>
        <v>5</v>
      </c>
      <c r="R32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32" s="14" t="str">
        <f>IF(ProjectsDB[[#This Row],[Item Type]]="Straight Plug-In",_xlfn.TEXTJOIN("-",TRUE,M3232&amp;"-"&amp;_xlfn.LET(_xlpm.txt,ProjectsDB[[#This Row],[Assembly]],_xlpm.pos,FIND("SP",_xlpm.txt),_xlpm.pre,LEFT(_xlpm.txt,_xlpm.pos-1),IF(RIGHT(_xlpm.pre,3)="123","3PL",IF(RIGHT(_xlpm.pre,2)="12","2PL",IF(RIGHT(_xlpm.pre,1)="1","1PL","3PL")))),N3232,O3232,P3232,Q3232&amp;"W",R3232),_xlfn.TEXTJOIN("-",TRUE,M3232,N3232,O3232,P3232,Q3232&amp;"W",R3232))</f>
        <v>Straight Feeder-CU-Tin-PET-5W-1</v>
      </c>
      <c r="T3232" s="14" t="str">
        <f>IF(COUNTIF(Cycletime[Element Desc.],ProjectsDB[[#This Row],[Element Desc.]])&gt;0,"Found","Not Found")</f>
        <v>Found</v>
      </c>
    </row>
    <row r="3233" spans="2:20" x14ac:dyDescent="0.25">
      <c r="B3233" s="8" t="s">
        <v>6696</v>
      </c>
      <c r="C3233" s="9" t="s">
        <v>6697</v>
      </c>
      <c r="D3233" s="9" t="s">
        <v>6698</v>
      </c>
      <c r="E3233" s="10">
        <v>2</v>
      </c>
      <c r="F3233" s="9" t="s">
        <v>6671</v>
      </c>
      <c r="G3233" s="9" t="s">
        <v>52</v>
      </c>
      <c r="H3233" s="11"/>
      <c r="I3233" s="12">
        <v>2000</v>
      </c>
      <c r="J3233" s="12"/>
      <c r="K3233" s="12"/>
      <c r="L3233" s="12">
        <f t="array" ref="L3233">IFERROR(LOOKUP(2^15,SEARCH({"40A","63A","80A","100A","125A","160A","200A","250A","400A","630A","800A","1000A","1250A","1600A","2000A","2500A","3200A","4000A","5000A","6300A"},UPPER(D3233)),{40,63,80,100,125,160,200,250,400,630,800,1000,1250,1600,2000,2500,3200,4000,5000,6300}),0)</f>
        <v>2000</v>
      </c>
      <c r="M3233" s="9" t="str">
        <f t="shared" si="251"/>
        <v>Straight Feeder</v>
      </c>
      <c r="N3233" s="9" t="str">
        <f t="shared" si="252"/>
        <v>CU</v>
      </c>
      <c r="O3233" s="13" t="str">
        <f t="shared" si="253"/>
        <v>Tin</v>
      </c>
      <c r="P3233" s="9" t="str">
        <f t="shared" si="254"/>
        <v>PET</v>
      </c>
      <c r="Q3233" s="9" t="str">
        <f t="shared" si="255"/>
        <v>5</v>
      </c>
      <c r="R32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33" s="14" t="str">
        <f>IF(ProjectsDB[[#This Row],[Item Type]]="Straight Plug-In",_xlfn.TEXTJOIN("-",TRUE,M3233&amp;"-"&amp;_xlfn.LET(_xlpm.txt,ProjectsDB[[#This Row],[Assembly]],_xlpm.pos,FIND("SP",_xlpm.txt),_xlpm.pre,LEFT(_xlpm.txt,_xlpm.pos-1),IF(RIGHT(_xlpm.pre,3)="123","3PL",IF(RIGHT(_xlpm.pre,2)="12","2PL",IF(RIGHT(_xlpm.pre,1)="1","1PL","3PL")))),N3233,O3233,P3233,Q3233&amp;"W",R3233),_xlfn.TEXTJOIN("-",TRUE,M3233,N3233,O3233,P3233,Q3233&amp;"W",R3233))</f>
        <v>Straight Feeder-CU-Tin-PET-5W-1</v>
      </c>
      <c r="T3233" s="14" t="str">
        <f>IF(COUNTIF(Cycletime[Element Desc.],ProjectsDB[[#This Row],[Element Desc.]])&gt;0,"Found","Not Found")</f>
        <v>Found</v>
      </c>
    </row>
    <row r="3234" spans="2:20" x14ac:dyDescent="0.25">
      <c r="B3234" s="8" t="s">
        <v>6699</v>
      </c>
      <c r="C3234" s="9" t="s">
        <v>6673</v>
      </c>
      <c r="D3234" s="9" t="s">
        <v>6674</v>
      </c>
      <c r="E3234" s="10">
        <v>2</v>
      </c>
      <c r="F3234" s="9" t="s">
        <v>6671</v>
      </c>
      <c r="G3234" s="9" t="s">
        <v>52</v>
      </c>
      <c r="H3234" s="11"/>
      <c r="I3234" s="12">
        <v>300</v>
      </c>
      <c r="J3234" s="12">
        <v>300</v>
      </c>
      <c r="K3234" s="12"/>
      <c r="L3234" s="12">
        <f t="array" ref="L3234">IFERROR(LOOKUP(2^15,SEARCH({"40A","63A","80A","100A","125A","160A","200A","250A","400A","630A","800A","1000A","1250A","1600A","2000A","2500A","3200A","4000A","5000A","6300A"},UPPER(D3234)),{40,63,80,100,125,160,200,250,400,630,800,1000,1250,1600,2000,2500,3200,4000,5000,6300}),0)</f>
        <v>2000</v>
      </c>
      <c r="M3234" s="9" t="str">
        <f t="shared" si="251"/>
        <v>Elbow Flat</v>
      </c>
      <c r="N3234" s="9" t="str">
        <f t="shared" si="252"/>
        <v>CU</v>
      </c>
      <c r="O3234" s="13" t="str">
        <f t="shared" si="253"/>
        <v>Tin</v>
      </c>
      <c r="P3234" s="9" t="str">
        <f t="shared" si="254"/>
        <v>PET</v>
      </c>
      <c r="Q3234" s="9" t="str">
        <f t="shared" si="255"/>
        <v>5</v>
      </c>
      <c r="R32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34" s="14" t="str">
        <f>IF(ProjectsDB[[#This Row],[Item Type]]="Straight Plug-In",_xlfn.TEXTJOIN("-",TRUE,M3234&amp;"-"&amp;_xlfn.LET(_xlpm.txt,ProjectsDB[[#This Row],[Assembly]],_xlpm.pos,FIND("SP",_xlpm.txt),_xlpm.pre,LEFT(_xlpm.txt,_xlpm.pos-1),IF(RIGHT(_xlpm.pre,3)="123","3PL",IF(RIGHT(_xlpm.pre,2)="12","2PL",IF(RIGHT(_xlpm.pre,1)="1","1PL","3PL")))),N3234,O3234,P3234,Q3234&amp;"W",R3234),_xlfn.TEXTJOIN("-",TRUE,M3234,N3234,O3234,P3234,Q3234&amp;"W",R3234))</f>
        <v>Elbow Flat-CU-Tin-PET-5W-1</v>
      </c>
      <c r="T3234" s="14" t="str">
        <f>IF(COUNTIF(Cycletime[Element Desc.],ProjectsDB[[#This Row],[Element Desc.]])&gt;0,"Found","Not Found")</f>
        <v>Found</v>
      </c>
    </row>
    <row r="3235" spans="2:20" x14ac:dyDescent="0.25">
      <c r="B3235" s="8" t="s">
        <v>6700</v>
      </c>
      <c r="C3235" s="9" t="s">
        <v>6676</v>
      </c>
      <c r="D3235" s="9" t="s">
        <v>6677</v>
      </c>
      <c r="E3235" s="10">
        <v>1</v>
      </c>
      <c r="F3235" s="9" t="s">
        <v>6671</v>
      </c>
      <c r="G3235" s="9" t="s">
        <v>52</v>
      </c>
      <c r="H3235" s="11"/>
      <c r="I3235" s="12">
        <v>350</v>
      </c>
      <c r="J3235" s="12">
        <v>350</v>
      </c>
      <c r="K3235" s="12"/>
      <c r="L3235" s="12">
        <f t="array" ref="L3235">IFERROR(LOOKUP(2^15,SEARCH({"40A","63A","80A","100A","125A","160A","200A","250A","400A","630A","800A","1000A","1250A","1600A","2000A","2500A","3200A","4000A","5000A","6300A"},UPPER(D3235)),{40,63,80,100,125,160,200,250,400,630,800,1000,1250,1600,2000,2500,3200,4000,5000,6300}),0)</f>
        <v>2000</v>
      </c>
      <c r="M3235" s="9" t="str">
        <f t="shared" si="251"/>
        <v>Elbow Edge</v>
      </c>
      <c r="N3235" s="9" t="str">
        <f t="shared" si="252"/>
        <v>CU</v>
      </c>
      <c r="O3235" s="13" t="str">
        <f t="shared" si="253"/>
        <v>Tin</v>
      </c>
      <c r="P3235" s="9" t="str">
        <f t="shared" si="254"/>
        <v>PET</v>
      </c>
      <c r="Q3235" s="9" t="str">
        <f t="shared" si="255"/>
        <v>5</v>
      </c>
      <c r="R32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35" s="14" t="str">
        <f>IF(ProjectsDB[[#This Row],[Item Type]]="Straight Plug-In",_xlfn.TEXTJOIN("-",TRUE,M3235&amp;"-"&amp;_xlfn.LET(_xlpm.txt,ProjectsDB[[#This Row],[Assembly]],_xlpm.pos,FIND("SP",_xlpm.txt),_xlpm.pre,LEFT(_xlpm.txt,_xlpm.pos-1),IF(RIGHT(_xlpm.pre,3)="123","3PL",IF(RIGHT(_xlpm.pre,2)="12","2PL",IF(RIGHT(_xlpm.pre,1)="1","1PL","3PL")))),N3235,O3235,P3235,Q3235&amp;"W",R3235),_xlfn.TEXTJOIN("-",TRUE,M3235,N3235,O3235,P3235,Q3235&amp;"W",R3235))</f>
        <v>Elbow Edge-CU-Tin-PET-5W-1</v>
      </c>
      <c r="T3235" s="14" t="str">
        <f>IF(COUNTIF(Cycletime[Element Desc.],ProjectsDB[[#This Row],[Element Desc.]])&gt;0,"Found","Not Found")</f>
        <v>Found</v>
      </c>
    </row>
    <row r="3236" spans="2:20" x14ac:dyDescent="0.25">
      <c r="B3236" s="8" t="s">
        <v>6701</v>
      </c>
      <c r="C3236" s="9" t="s">
        <v>6702</v>
      </c>
      <c r="D3236" s="9" t="s">
        <v>6703</v>
      </c>
      <c r="E3236" s="10">
        <v>1</v>
      </c>
      <c r="F3236" s="9" t="s">
        <v>6671</v>
      </c>
      <c r="G3236" s="9" t="s">
        <v>52</v>
      </c>
      <c r="H3236" s="11"/>
      <c r="I3236" s="12">
        <v>1150</v>
      </c>
      <c r="J3236" s="12"/>
      <c r="K3236" s="12"/>
      <c r="L3236" s="12">
        <f t="array" ref="L3236">IFERROR(LOOKUP(2^15,SEARCH({"40A","63A","80A","100A","125A","160A","200A","250A","400A","630A","800A","1000A","1250A","1600A","2000A","2500A","3200A","4000A","5000A","6300A"},UPPER(D3236)),{40,63,80,100,125,160,200,250,400,630,800,1000,1250,1600,2000,2500,3200,4000,5000,6300}),0)</f>
        <v>2000</v>
      </c>
      <c r="M3236" s="9" t="str">
        <f t="shared" si="251"/>
        <v>Straight Feeder</v>
      </c>
      <c r="N3236" s="9" t="str">
        <f t="shared" si="252"/>
        <v>CU</v>
      </c>
      <c r="O3236" s="13" t="str">
        <f t="shared" si="253"/>
        <v>Tin</v>
      </c>
      <c r="P3236" s="9" t="str">
        <f t="shared" si="254"/>
        <v>PET</v>
      </c>
      <c r="Q3236" s="9" t="str">
        <f t="shared" si="255"/>
        <v>5</v>
      </c>
      <c r="R32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36" s="14" t="str">
        <f>IF(ProjectsDB[[#This Row],[Item Type]]="Straight Plug-In",_xlfn.TEXTJOIN("-",TRUE,M3236&amp;"-"&amp;_xlfn.LET(_xlpm.txt,ProjectsDB[[#This Row],[Assembly]],_xlpm.pos,FIND("SP",_xlpm.txt),_xlpm.pre,LEFT(_xlpm.txt,_xlpm.pos-1),IF(RIGHT(_xlpm.pre,3)="123","3PL",IF(RIGHT(_xlpm.pre,2)="12","2PL",IF(RIGHT(_xlpm.pre,1)="1","1PL","3PL")))),N3236,O3236,P3236,Q3236&amp;"W",R3236),_xlfn.TEXTJOIN("-",TRUE,M3236,N3236,O3236,P3236,Q3236&amp;"W",R3236))</f>
        <v>Straight Feeder-CU-Tin-PET-5W-1</v>
      </c>
      <c r="T3236" s="14" t="str">
        <f>IF(COUNTIF(Cycletime[Element Desc.],ProjectsDB[[#This Row],[Element Desc.]])&gt;0,"Found","Not Found")</f>
        <v>Found</v>
      </c>
    </row>
    <row r="3237" spans="2:20" x14ac:dyDescent="0.25">
      <c r="B3237" s="8" t="s">
        <v>6704</v>
      </c>
      <c r="C3237" s="9" t="s">
        <v>6679</v>
      </c>
      <c r="D3237" s="9" t="s">
        <v>6680</v>
      </c>
      <c r="E3237" s="10">
        <v>1</v>
      </c>
      <c r="F3237" s="9" t="s">
        <v>6671</v>
      </c>
      <c r="G3237" s="9" t="s">
        <v>52</v>
      </c>
      <c r="H3237" s="11"/>
      <c r="I3237" s="12">
        <v>350</v>
      </c>
      <c r="J3237" s="12">
        <v>350</v>
      </c>
      <c r="K3237" s="12"/>
      <c r="L3237" s="12">
        <f t="array" ref="L3237">IFERROR(LOOKUP(2^15,SEARCH({"40A","63A","80A","100A","125A","160A","200A","250A","400A","630A","800A","1000A","1250A","1600A","2000A","2500A","3200A","4000A","5000A","6300A"},UPPER(D3237)),{40,63,80,100,125,160,200,250,400,630,800,1000,1250,1600,2000,2500,3200,4000,5000,6300}),0)</f>
        <v>2000</v>
      </c>
      <c r="M3237" s="9" t="str">
        <f t="shared" si="251"/>
        <v>Elbow Edge</v>
      </c>
      <c r="N3237" s="9" t="str">
        <f t="shared" si="252"/>
        <v>CU</v>
      </c>
      <c r="O3237" s="13" t="str">
        <f t="shared" si="253"/>
        <v>Tin</v>
      </c>
      <c r="P3237" s="9" t="str">
        <f t="shared" si="254"/>
        <v>PET</v>
      </c>
      <c r="Q3237" s="9" t="str">
        <f t="shared" si="255"/>
        <v>5</v>
      </c>
      <c r="R32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37" s="14" t="str">
        <f>IF(ProjectsDB[[#This Row],[Item Type]]="Straight Plug-In",_xlfn.TEXTJOIN("-",TRUE,M3237&amp;"-"&amp;_xlfn.LET(_xlpm.txt,ProjectsDB[[#This Row],[Assembly]],_xlpm.pos,FIND("SP",_xlpm.txt),_xlpm.pre,LEFT(_xlpm.txt,_xlpm.pos-1),IF(RIGHT(_xlpm.pre,3)="123","3PL",IF(RIGHT(_xlpm.pre,2)="12","2PL",IF(RIGHT(_xlpm.pre,1)="1","1PL","3PL")))),N3237,O3237,P3237,Q3237&amp;"W",R3237),_xlfn.TEXTJOIN("-",TRUE,M3237,N3237,O3237,P3237,Q3237&amp;"W",R3237))</f>
        <v>Elbow Edge-CU-Tin-PET-5W-1</v>
      </c>
      <c r="T3237" s="14" t="str">
        <f>IF(COUNTIF(Cycletime[Element Desc.],ProjectsDB[[#This Row],[Element Desc.]])&gt;0,"Found","Not Found")</f>
        <v>Found</v>
      </c>
    </row>
    <row r="3238" spans="2:20" x14ac:dyDescent="0.25">
      <c r="B3238" s="8" t="s">
        <v>6705</v>
      </c>
      <c r="C3238" s="9" t="s">
        <v>6706</v>
      </c>
      <c r="D3238" s="9" t="s">
        <v>6707</v>
      </c>
      <c r="E3238" s="10">
        <v>1</v>
      </c>
      <c r="F3238" s="9" t="s">
        <v>6671</v>
      </c>
      <c r="G3238" s="9" t="s">
        <v>52</v>
      </c>
      <c r="H3238" s="11"/>
      <c r="I3238" s="12">
        <v>580</v>
      </c>
      <c r="J3238" s="12"/>
      <c r="K3238" s="12"/>
      <c r="L3238" s="12">
        <f t="array" ref="L3238">IFERROR(LOOKUP(2^15,SEARCH({"40A","63A","80A","100A","125A","160A","200A","250A","400A","630A","800A","1000A","1250A","1600A","2000A","2500A","3200A","4000A","5000A","6300A"},UPPER(D3238)),{40,63,80,100,125,160,200,250,400,630,800,1000,1250,1600,2000,2500,3200,4000,5000,6300}),0)</f>
        <v>2000</v>
      </c>
      <c r="M3238" s="9" t="str">
        <f t="shared" si="251"/>
        <v>Straight Feeder</v>
      </c>
      <c r="N3238" s="9" t="str">
        <f t="shared" si="252"/>
        <v>CU</v>
      </c>
      <c r="O3238" s="13" t="str">
        <f t="shared" si="253"/>
        <v>Tin</v>
      </c>
      <c r="P3238" s="9" t="str">
        <f t="shared" si="254"/>
        <v>PET</v>
      </c>
      <c r="Q3238" s="9" t="str">
        <f t="shared" si="255"/>
        <v>5</v>
      </c>
      <c r="R32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38" s="14" t="str">
        <f>IF(ProjectsDB[[#This Row],[Item Type]]="Straight Plug-In",_xlfn.TEXTJOIN("-",TRUE,M3238&amp;"-"&amp;_xlfn.LET(_xlpm.txt,ProjectsDB[[#This Row],[Assembly]],_xlpm.pos,FIND("SP",_xlpm.txt),_xlpm.pre,LEFT(_xlpm.txt,_xlpm.pos-1),IF(RIGHT(_xlpm.pre,3)="123","3PL",IF(RIGHT(_xlpm.pre,2)="12","2PL",IF(RIGHT(_xlpm.pre,1)="1","1PL","3PL")))),N3238,O3238,P3238,Q3238&amp;"W",R3238),_xlfn.TEXTJOIN("-",TRUE,M3238,N3238,O3238,P3238,Q3238&amp;"W",R3238))</f>
        <v>Straight Feeder-CU-Tin-PET-5W-1</v>
      </c>
      <c r="T3238" s="14" t="str">
        <f>IF(COUNTIF(Cycletime[Element Desc.],ProjectsDB[[#This Row],[Element Desc.]])&gt;0,"Found","Not Found")</f>
        <v>Found</v>
      </c>
    </row>
    <row r="3239" spans="2:20" x14ac:dyDescent="0.25">
      <c r="B3239" s="8" t="s">
        <v>6708</v>
      </c>
      <c r="C3239" s="9" t="s">
        <v>6685</v>
      </c>
      <c r="D3239" s="9" t="s">
        <v>6686</v>
      </c>
      <c r="E3239" s="10">
        <v>1</v>
      </c>
      <c r="F3239" s="9" t="s">
        <v>6671</v>
      </c>
      <c r="G3239" s="9" t="s">
        <v>52</v>
      </c>
      <c r="H3239" s="11"/>
      <c r="I3239" s="12">
        <v>300</v>
      </c>
      <c r="J3239" s="12">
        <v>300</v>
      </c>
      <c r="K3239" s="12"/>
      <c r="L3239" s="12">
        <f t="array" ref="L3239">IFERROR(LOOKUP(2^15,SEARCH({"40A","63A","80A","100A","125A","160A","200A","250A","400A","630A","800A","1000A","1250A","1600A","2000A","2500A","3200A","4000A","5000A","6300A"},UPPER(D3239)),{40,63,80,100,125,160,200,250,400,630,800,1000,1250,1600,2000,2500,3200,4000,5000,6300}),0)</f>
        <v>2000</v>
      </c>
      <c r="M3239" s="9" t="str">
        <f t="shared" si="251"/>
        <v>Elbow Flat</v>
      </c>
      <c r="N3239" s="9" t="str">
        <f t="shared" si="252"/>
        <v>CU</v>
      </c>
      <c r="O3239" s="13" t="str">
        <f t="shared" si="253"/>
        <v>Tin</v>
      </c>
      <c r="P3239" s="9" t="str">
        <f t="shared" si="254"/>
        <v>PET</v>
      </c>
      <c r="Q3239" s="9" t="str">
        <f t="shared" si="255"/>
        <v>5</v>
      </c>
      <c r="R32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39" s="14" t="str">
        <f>IF(ProjectsDB[[#This Row],[Item Type]]="Straight Plug-In",_xlfn.TEXTJOIN("-",TRUE,M3239&amp;"-"&amp;_xlfn.LET(_xlpm.txt,ProjectsDB[[#This Row],[Assembly]],_xlpm.pos,FIND("SP",_xlpm.txt),_xlpm.pre,LEFT(_xlpm.txt,_xlpm.pos-1),IF(RIGHT(_xlpm.pre,3)="123","3PL",IF(RIGHT(_xlpm.pre,2)="12","2PL",IF(RIGHT(_xlpm.pre,1)="1","1PL","3PL")))),N3239,O3239,P3239,Q3239&amp;"W",R3239),_xlfn.TEXTJOIN("-",TRUE,M3239,N3239,O3239,P3239,Q3239&amp;"W",R3239))</f>
        <v>Elbow Flat-CU-Tin-PET-5W-1</v>
      </c>
      <c r="T3239" s="14" t="str">
        <f>IF(COUNTIF(Cycletime[Element Desc.],ProjectsDB[[#This Row],[Element Desc.]])&gt;0,"Found","Not Found")</f>
        <v>Found</v>
      </c>
    </row>
    <row r="3240" spans="2:20" x14ac:dyDescent="0.25">
      <c r="B3240" s="8" t="s">
        <v>6709</v>
      </c>
      <c r="C3240" s="9" t="s">
        <v>6691</v>
      </c>
      <c r="D3240" s="9" t="s">
        <v>6692</v>
      </c>
      <c r="E3240" s="10">
        <v>10</v>
      </c>
      <c r="F3240" s="9" t="s">
        <v>6671</v>
      </c>
      <c r="G3240" s="9" t="s">
        <v>52</v>
      </c>
      <c r="H3240" s="11"/>
      <c r="I3240" s="12"/>
      <c r="J3240" s="12"/>
      <c r="K3240" s="12"/>
      <c r="L3240" s="12">
        <f t="array" ref="L3240">IFERROR(LOOKUP(2^15,SEARCH({"40A","63A","80A","100A","125A","160A","200A","250A","400A","630A","800A","1000A","1250A","1600A","2000A","2500A","3200A","4000A","5000A","6300A"},UPPER(D3240)),{40,63,80,100,125,160,200,250,400,630,800,1000,1250,1600,2000,2500,3200,4000,5000,6300}),0)</f>
        <v>2000</v>
      </c>
      <c r="M3240" s="9" t="str">
        <f t="shared" si="251"/>
        <v>Joint Pack</v>
      </c>
      <c r="N3240" s="9" t="str">
        <f t="shared" si="252"/>
        <v>CU</v>
      </c>
      <c r="O3240" s="13" t="str">
        <f t="shared" si="253"/>
        <v>Tin</v>
      </c>
      <c r="P3240" s="9" t="str">
        <f t="shared" si="254"/>
        <v>None</v>
      </c>
      <c r="Q3240" s="9" t="str">
        <f t="shared" si="255"/>
        <v>5</v>
      </c>
      <c r="R32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40" s="14" t="str">
        <f>IF(ProjectsDB[[#This Row],[Item Type]]="Straight Plug-In",_xlfn.TEXTJOIN("-",TRUE,M3240&amp;"-"&amp;_xlfn.LET(_xlpm.txt,ProjectsDB[[#This Row],[Assembly]],_xlpm.pos,FIND("SP",_xlpm.txt),_xlpm.pre,LEFT(_xlpm.txt,_xlpm.pos-1),IF(RIGHT(_xlpm.pre,3)="123","3PL",IF(RIGHT(_xlpm.pre,2)="12","2PL",IF(RIGHT(_xlpm.pre,1)="1","1PL","3PL")))),N3240,O3240,P3240,Q3240&amp;"W",R3240),_xlfn.TEXTJOIN("-",TRUE,M3240,N3240,O3240,P3240,Q3240&amp;"W",R3240))</f>
        <v>Joint Pack-CU-Tin-None-5W-1</v>
      </c>
      <c r="T3240" s="14" t="str">
        <f>IF(COUNTIF(Cycletime[Element Desc.],ProjectsDB[[#This Row],[Element Desc.]])&gt;0,"Found","Not Found")</f>
        <v>Found</v>
      </c>
    </row>
    <row r="3241" spans="2:20" x14ac:dyDescent="0.25">
      <c r="B3241" s="8" t="s">
        <v>6710</v>
      </c>
      <c r="C3241" s="9" t="s">
        <v>6697</v>
      </c>
      <c r="D3241" s="9" t="s">
        <v>6698</v>
      </c>
      <c r="E3241" s="10">
        <v>3</v>
      </c>
      <c r="F3241" s="9" t="s">
        <v>6671</v>
      </c>
      <c r="G3241" s="9" t="s">
        <v>52</v>
      </c>
      <c r="H3241" s="11"/>
      <c r="I3241" s="12">
        <v>2000</v>
      </c>
      <c r="J3241" s="12"/>
      <c r="K3241" s="12"/>
      <c r="L3241" s="12">
        <f t="array" ref="L3241">IFERROR(LOOKUP(2^15,SEARCH({"40A","63A","80A","100A","125A","160A","200A","250A","400A","630A","800A","1000A","1250A","1600A","2000A","2500A","3200A","4000A","5000A","6300A"},UPPER(D3241)),{40,63,80,100,125,160,200,250,400,630,800,1000,1250,1600,2000,2500,3200,4000,5000,6300}),0)</f>
        <v>2000</v>
      </c>
      <c r="M3241" s="9" t="str">
        <f t="shared" si="251"/>
        <v>Straight Feeder</v>
      </c>
      <c r="N3241" s="9" t="str">
        <f t="shared" si="252"/>
        <v>CU</v>
      </c>
      <c r="O3241" s="13" t="str">
        <f t="shared" si="253"/>
        <v>Tin</v>
      </c>
      <c r="P3241" s="9" t="str">
        <f t="shared" si="254"/>
        <v>PET</v>
      </c>
      <c r="Q3241" s="9" t="str">
        <f t="shared" si="255"/>
        <v>5</v>
      </c>
      <c r="R32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41" s="14" t="str">
        <f>IF(ProjectsDB[[#This Row],[Item Type]]="Straight Plug-In",_xlfn.TEXTJOIN("-",TRUE,M3241&amp;"-"&amp;_xlfn.LET(_xlpm.txt,ProjectsDB[[#This Row],[Assembly]],_xlpm.pos,FIND("SP",_xlpm.txt),_xlpm.pre,LEFT(_xlpm.txt,_xlpm.pos-1),IF(RIGHT(_xlpm.pre,3)="123","3PL",IF(RIGHT(_xlpm.pre,2)="12","2PL",IF(RIGHT(_xlpm.pre,1)="1","1PL","3PL")))),N3241,O3241,P3241,Q3241&amp;"W",R3241),_xlfn.TEXTJOIN("-",TRUE,M3241,N3241,O3241,P3241,Q3241&amp;"W",R3241))</f>
        <v>Straight Feeder-CU-Tin-PET-5W-1</v>
      </c>
      <c r="T3241" s="14" t="str">
        <f>IF(COUNTIF(Cycletime[Element Desc.],ProjectsDB[[#This Row],[Element Desc.]])&gt;0,"Found","Not Found")</f>
        <v>Found</v>
      </c>
    </row>
    <row r="3242" spans="2:20" x14ac:dyDescent="0.25">
      <c r="B3242" s="8" t="s">
        <v>6711</v>
      </c>
      <c r="C3242" s="9" t="s">
        <v>6712</v>
      </c>
      <c r="D3242" s="9" t="s">
        <v>6713</v>
      </c>
      <c r="E3242" s="10">
        <v>1</v>
      </c>
      <c r="F3242" s="9" t="s">
        <v>6714</v>
      </c>
      <c r="G3242" s="9" t="s">
        <v>1596</v>
      </c>
      <c r="H3242" s="11"/>
      <c r="I3242" s="12">
        <v>400</v>
      </c>
      <c r="J3242" s="12"/>
      <c r="K3242" s="12"/>
      <c r="L3242" s="12">
        <f t="array" ref="L3242">IFERROR(LOOKUP(2^15,SEARCH({"40A","63A","80A","100A","125A","160A","200A","250A","400A","630A","800A","1000A","1250A","1600A","2000A","2500A","3200A","4000A","5000A","6300A"},UPPER(D3242)),{40,63,80,100,125,160,200,250,400,630,800,1000,1250,1600,2000,2500,3200,4000,5000,6300}),0)</f>
        <v>1600</v>
      </c>
      <c r="M3242" s="9" t="str">
        <f t="shared" si="251"/>
        <v>Straight Feeder</v>
      </c>
      <c r="N3242" s="9" t="str">
        <f t="shared" si="252"/>
        <v>CU</v>
      </c>
      <c r="O3242" s="13" t="str">
        <f t="shared" si="253"/>
        <v>Tin</v>
      </c>
      <c r="P3242" s="9" t="str">
        <f t="shared" si="254"/>
        <v>Epoxy</v>
      </c>
      <c r="Q3242" s="9" t="str">
        <f t="shared" si="255"/>
        <v>4</v>
      </c>
      <c r="R32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42" s="14" t="str">
        <f>IF(ProjectsDB[[#This Row],[Item Type]]="Straight Plug-In",_xlfn.TEXTJOIN("-",TRUE,M3242&amp;"-"&amp;_xlfn.LET(_xlpm.txt,ProjectsDB[[#This Row],[Assembly]],_xlpm.pos,FIND("SP",_xlpm.txt),_xlpm.pre,LEFT(_xlpm.txt,_xlpm.pos-1),IF(RIGHT(_xlpm.pre,3)="123","3PL",IF(RIGHT(_xlpm.pre,2)="12","2PL",IF(RIGHT(_xlpm.pre,1)="1","1PL","3PL")))),N3242,O3242,P3242,Q3242&amp;"W",R3242),_xlfn.TEXTJOIN("-",TRUE,M3242,N3242,O3242,P3242,Q3242&amp;"W",R3242))</f>
        <v>Straight Feeder-CU-Tin-Epoxy-4W-1</v>
      </c>
      <c r="T3242" s="14" t="str">
        <f>IF(COUNTIF(Cycletime[Element Desc.],ProjectsDB[[#This Row],[Element Desc.]])&gt;0,"Found","Not Found")</f>
        <v>Found</v>
      </c>
    </row>
    <row r="3243" spans="2:20" x14ac:dyDescent="0.25">
      <c r="B3243" s="8" t="s">
        <v>6715</v>
      </c>
      <c r="C3243" s="9" t="s">
        <v>6716</v>
      </c>
      <c r="D3243" s="9" t="s">
        <v>6717</v>
      </c>
      <c r="E3243" s="10">
        <v>1</v>
      </c>
      <c r="F3243" s="9" t="s">
        <v>6714</v>
      </c>
      <c r="G3243" s="9" t="s">
        <v>1596</v>
      </c>
      <c r="H3243" s="11"/>
      <c r="I3243" s="12">
        <v>400</v>
      </c>
      <c r="J3243" s="12"/>
      <c r="K3243" s="12"/>
      <c r="L3243" s="12">
        <f t="array" ref="L3243">IFERROR(LOOKUP(2^15,SEARCH({"40A","63A","80A","100A","125A","160A","200A","250A","400A","630A","800A","1000A","1250A","1600A","2000A","2500A","3200A","4000A","5000A","6300A"},UPPER(D3243)),{40,63,80,100,125,160,200,250,400,630,800,1000,1250,1600,2000,2500,3200,4000,5000,6300}),0)</f>
        <v>2500</v>
      </c>
      <c r="M3243" s="9" t="str">
        <f t="shared" si="251"/>
        <v>Straight Feeder</v>
      </c>
      <c r="N3243" s="9" t="str">
        <f t="shared" si="252"/>
        <v>CU</v>
      </c>
      <c r="O3243" s="13" t="str">
        <f t="shared" si="253"/>
        <v>Tin</v>
      </c>
      <c r="P3243" s="9" t="str">
        <f t="shared" si="254"/>
        <v>Epoxy</v>
      </c>
      <c r="Q3243" s="9" t="str">
        <f t="shared" si="255"/>
        <v>4</v>
      </c>
      <c r="R32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43" s="14" t="str">
        <f>IF(ProjectsDB[[#This Row],[Item Type]]="Straight Plug-In",_xlfn.TEXTJOIN("-",TRUE,M3243&amp;"-"&amp;_xlfn.LET(_xlpm.txt,ProjectsDB[[#This Row],[Assembly]],_xlpm.pos,FIND("SP",_xlpm.txt),_xlpm.pre,LEFT(_xlpm.txt,_xlpm.pos-1),IF(RIGHT(_xlpm.pre,3)="123","3PL",IF(RIGHT(_xlpm.pre,2)="12","2PL",IF(RIGHT(_xlpm.pre,1)="1","1PL","3PL")))),N3243,O3243,P3243,Q3243&amp;"W",R3243),_xlfn.TEXTJOIN("-",TRUE,M3243,N3243,O3243,P3243,Q3243&amp;"W",R3243))</f>
        <v>Straight Feeder-CU-Tin-Epoxy-4W-1</v>
      </c>
      <c r="T3243" s="14" t="str">
        <f>IF(COUNTIF(Cycletime[Element Desc.],ProjectsDB[[#This Row],[Element Desc.]])&gt;0,"Found","Not Found")</f>
        <v>Found</v>
      </c>
    </row>
    <row r="3244" spans="2:20" x14ac:dyDescent="0.25">
      <c r="B3244" s="8" t="s">
        <v>6718</v>
      </c>
      <c r="C3244" s="9" t="s">
        <v>6719</v>
      </c>
      <c r="D3244" s="9" t="s">
        <v>6720</v>
      </c>
      <c r="E3244" s="10">
        <v>1</v>
      </c>
      <c r="F3244" s="9" t="s">
        <v>6714</v>
      </c>
      <c r="G3244" s="9" t="s">
        <v>1596</v>
      </c>
      <c r="H3244" s="11"/>
      <c r="I3244" s="12">
        <v>400</v>
      </c>
      <c r="J3244" s="12"/>
      <c r="K3244" s="12"/>
      <c r="L3244" s="12">
        <f t="array" ref="L3244">IFERROR(LOOKUP(2^15,SEARCH({"40A","63A","80A","100A","125A","160A","200A","250A","400A","630A","800A","1000A","1250A","1600A","2000A","2500A","3200A","4000A","5000A","6300A"},UPPER(D3244)),{40,63,80,100,125,160,200,250,400,630,800,1000,1250,1600,2000,2500,3200,4000,5000,6300}),0)</f>
        <v>1600</v>
      </c>
      <c r="M3244" s="9" t="str">
        <f t="shared" si="251"/>
        <v>Straight Feeder</v>
      </c>
      <c r="N3244" s="9" t="str">
        <f t="shared" si="252"/>
        <v>CU</v>
      </c>
      <c r="O3244" s="13" t="str">
        <f t="shared" si="253"/>
        <v>Tin</v>
      </c>
      <c r="P3244" s="9" t="str">
        <f t="shared" si="254"/>
        <v>PET</v>
      </c>
      <c r="Q3244" s="9" t="str">
        <f t="shared" si="255"/>
        <v>4</v>
      </c>
      <c r="R32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44" s="14" t="str">
        <f>IF(ProjectsDB[[#This Row],[Item Type]]="Straight Plug-In",_xlfn.TEXTJOIN("-",TRUE,M3244&amp;"-"&amp;_xlfn.LET(_xlpm.txt,ProjectsDB[[#This Row],[Assembly]],_xlpm.pos,FIND("SP",_xlpm.txt),_xlpm.pre,LEFT(_xlpm.txt,_xlpm.pos-1),IF(RIGHT(_xlpm.pre,3)="123","3PL",IF(RIGHT(_xlpm.pre,2)="12","2PL",IF(RIGHT(_xlpm.pre,1)="1","1PL","3PL")))),N3244,O3244,P3244,Q3244&amp;"W",R3244),_xlfn.TEXTJOIN("-",TRUE,M3244,N3244,O3244,P3244,Q3244&amp;"W",R3244))</f>
        <v>Straight Feeder-CU-Tin-PET-4W-1</v>
      </c>
      <c r="T3244" s="14" t="str">
        <f>IF(COUNTIF(Cycletime[Element Desc.],ProjectsDB[[#This Row],[Element Desc.]])&gt;0,"Found","Not Found")</f>
        <v>Found</v>
      </c>
    </row>
    <row r="3245" spans="2:20" x14ac:dyDescent="0.25">
      <c r="B3245" s="8" t="s">
        <v>6721</v>
      </c>
      <c r="C3245" s="9" t="s">
        <v>6722</v>
      </c>
      <c r="D3245" s="9" t="s">
        <v>6723</v>
      </c>
      <c r="E3245" s="10">
        <v>1</v>
      </c>
      <c r="F3245" s="9" t="s">
        <v>6714</v>
      </c>
      <c r="G3245" s="9" t="s">
        <v>1596</v>
      </c>
      <c r="H3245" s="11"/>
      <c r="I3245" s="12">
        <v>400</v>
      </c>
      <c r="J3245" s="12"/>
      <c r="K3245" s="12"/>
      <c r="L3245" s="12">
        <f t="array" ref="L3245">IFERROR(LOOKUP(2^15,SEARCH({"40A","63A","80A","100A","125A","160A","200A","250A","400A","630A","800A","1000A","1250A","1600A","2000A","2500A","3200A","4000A","5000A","6300A"},UPPER(D3245)),{40,63,80,100,125,160,200,250,400,630,800,1000,1250,1600,2000,2500,3200,4000,5000,6300}),0)</f>
        <v>2500</v>
      </c>
      <c r="M3245" s="9" t="str">
        <f t="shared" si="251"/>
        <v>Straight Feeder</v>
      </c>
      <c r="N3245" s="9" t="str">
        <f t="shared" si="252"/>
        <v>CU</v>
      </c>
      <c r="O3245" s="13" t="str">
        <f t="shared" si="253"/>
        <v>Tin</v>
      </c>
      <c r="P3245" s="9" t="str">
        <f t="shared" si="254"/>
        <v>PET</v>
      </c>
      <c r="Q3245" s="9" t="str">
        <f t="shared" si="255"/>
        <v>4</v>
      </c>
      <c r="R32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45" s="14" t="str">
        <f>IF(ProjectsDB[[#This Row],[Item Type]]="Straight Plug-In",_xlfn.TEXTJOIN("-",TRUE,M3245&amp;"-"&amp;_xlfn.LET(_xlpm.txt,ProjectsDB[[#This Row],[Assembly]],_xlpm.pos,FIND("SP",_xlpm.txt),_xlpm.pre,LEFT(_xlpm.txt,_xlpm.pos-1),IF(RIGHT(_xlpm.pre,3)="123","3PL",IF(RIGHT(_xlpm.pre,2)="12","2PL",IF(RIGHT(_xlpm.pre,1)="1","1PL","3PL")))),N3245,O3245,P3245,Q3245&amp;"W",R3245),_xlfn.TEXTJOIN("-",TRUE,M3245,N3245,O3245,P3245,Q3245&amp;"W",R3245))</f>
        <v>Straight Feeder-CU-Tin-PET-4W-1</v>
      </c>
      <c r="T3245" s="14" t="str">
        <f>IF(COUNTIF(Cycletime[Element Desc.],ProjectsDB[[#This Row],[Element Desc.]])&gt;0,"Found","Not Found")</f>
        <v>Found</v>
      </c>
    </row>
    <row r="3246" spans="2:20" x14ac:dyDescent="0.25">
      <c r="B3246" s="8" t="s">
        <v>6724</v>
      </c>
      <c r="C3246" s="9" t="s">
        <v>6725</v>
      </c>
      <c r="D3246" s="9" t="s">
        <v>6726</v>
      </c>
      <c r="E3246" s="10">
        <v>1</v>
      </c>
      <c r="F3246" s="9" t="s">
        <v>6714</v>
      </c>
      <c r="G3246" s="9" t="s">
        <v>1596</v>
      </c>
      <c r="H3246" s="11"/>
      <c r="I3246" s="12"/>
      <c r="J3246" s="12"/>
      <c r="K3246" s="12"/>
      <c r="L3246" s="12">
        <f t="array" ref="L3246">IFERROR(LOOKUP(2^15,SEARCH({"40A","63A","80A","100A","125A","160A","200A","250A","400A","630A","800A","1000A","1250A","1600A","2000A","2500A","3200A","4000A","5000A","6300A"},UPPER(D3246)),{40,63,80,100,125,160,200,250,400,630,800,1000,1250,1600,2000,2500,3200,4000,5000,6300}),0)</f>
        <v>0</v>
      </c>
      <c r="M3246" s="9" t="str">
        <f t="shared" si="251"/>
        <v>Flexible Link</v>
      </c>
      <c r="N3246" s="9" t="str">
        <f t="shared" si="252"/>
        <v>CU</v>
      </c>
      <c r="O3246" s="13" t="str">
        <f t="shared" si="253"/>
        <v>None</v>
      </c>
      <c r="P3246" s="9" t="str">
        <f t="shared" si="254"/>
        <v>None</v>
      </c>
      <c r="Q3246" s="9" t="str">
        <f t="shared" si="255"/>
        <v>0</v>
      </c>
      <c r="R32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46" s="14" t="str">
        <f>IF(ProjectsDB[[#This Row],[Item Type]]="Straight Plug-In",_xlfn.TEXTJOIN("-",TRUE,M3246&amp;"-"&amp;_xlfn.LET(_xlpm.txt,ProjectsDB[[#This Row],[Assembly]],_xlpm.pos,FIND("SP",_xlpm.txt),_xlpm.pre,LEFT(_xlpm.txt,_xlpm.pos-1),IF(RIGHT(_xlpm.pre,3)="123","3PL",IF(RIGHT(_xlpm.pre,2)="12","2PL",IF(RIGHT(_xlpm.pre,1)="1","1PL","3PL")))),N3246,O3246,P3246,Q3246&amp;"W",R3246),_xlfn.TEXTJOIN("-",TRUE,M3246,N3246,O3246,P3246,Q3246&amp;"W",R3246))</f>
        <v>Flexible Link-CU-None-None-0W-1</v>
      </c>
      <c r="T3246" s="14" t="str">
        <f>IF(COUNTIF(Cycletime[Element Desc.],ProjectsDB[[#This Row],[Element Desc.]])&gt;0,"Found","Not Found")</f>
        <v>Found</v>
      </c>
    </row>
    <row r="3247" spans="2:20" x14ac:dyDescent="0.25">
      <c r="B3247" s="8" t="s">
        <v>6727</v>
      </c>
      <c r="C3247" s="9" t="s">
        <v>6728</v>
      </c>
      <c r="D3247" s="9" t="s">
        <v>6729</v>
      </c>
      <c r="E3247" s="10">
        <v>1</v>
      </c>
      <c r="F3247" s="9" t="s">
        <v>6714</v>
      </c>
      <c r="G3247" s="9" t="s">
        <v>96</v>
      </c>
      <c r="H3247" s="11"/>
      <c r="I3247" s="12">
        <v>425</v>
      </c>
      <c r="J3247" s="12"/>
      <c r="K3247" s="12"/>
      <c r="L3247" s="12">
        <f t="array" ref="L3247">IFERROR(LOOKUP(2^15,SEARCH({"40A","63A","80A","100A","125A","160A","200A","250A","400A","630A","800A","1000A","1250A","1600A","2000A","2500A","3200A","4000A","5000A","6300A"},UPPER(D3247)),{40,63,80,100,125,160,200,250,400,630,800,1000,1250,1600,2000,2500,3200,4000,5000,6300}),0)</f>
        <v>800</v>
      </c>
      <c r="M3247" s="9" t="str">
        <f t="shared" si="251"/>
        <v>Flange Straight</v>
      </c>
      <c r="N3247" s="9" t="str">
        <f t="shared" si="252"/>
        <v>AL</v>
      </c>
      <c r="O3247" s="13" t="str">
        <f t="shared" si="253"/>
        <v>Silver</v>
      </c>
      <c r="P3247" s="9" t="str">
        <f t="shared" si="254"/>
        <v>Epoxy</v>
      </c>
      <c r="Q3247" s="9" t="str">
        <f t="shared" si="255"/>
        <v>4</v>
      </c>
      <c r="R32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47" s="14" t="str">
        <f>IF(ProjectsDB[[#This Row],[Item Type]]="Straight Plug-In",_xlfn.TEXTJOIN("-",TRUE,M3247&amp;"-"&amp;_xlfn.LET(_xlpm.txt,ProjectsDB[[#This Row],[Assembly]],_xlpm.pos,FIND("SP",_xlpm.txt),_xlpm.pre,LEFT(_xlpm.txt,_xlpm.pos-1),IF(RIGHT(_xlpm.pre,3)="123","3PL",IF(RIGHT(_xlpm.pre,2)="12","2PL",IF(RIGHT(_xlpm.pre,1)="1","1PL","3PL")))),N3247,O3247,P3247,Q3247&amp;"W",R3247),_xlfn.TEXTJOIN("-",TRUE,M3247,N3247,O3247,P3247,Q3247&amp;"W",R3247))</f>
        <v>Flange Straight-AL-Silver-Epoxy-4W-1</v>
      </c>
      <c r="T3247" s="14" t="str">
        <f>IF(COUNTIF(Cycletime[Element Desc.],ProjectsDB[[#This Row],[Element Desc.]])&gt;0,"Found","Not Found")</f>
        <v>Found</v>
      </c>
    </row>
    <row r="3248" spans="2:20" x14ac:dyDescent="0.25">
      <c r="B3248" s="8" t="s">
        <v>6730</v>
      </c>
      <c r="C3248" s="9" t="s">
        <v>6731</v>
      </c>
      <c r="D3248" s="9" t="s">
        <v>6732</v>
      </c>
      <c r="E3248" s="10">
        <v>1</v>
      </c>
      <c r="F3248" s="9" t="s">
        <v>6714</v>
      </c>
      <c r="G3248" s="9" t="s">
        <v>96</v>
      </c>
      <c r="H3248" s="11"/>
      <c r="I3248" s="12">
        <v>400</v>
      </c>
      <c r="J3248" s="12"/>
      <c r="K3248" s="12"/>
      <c r="L3248" s="12">
        <f t="array" ref="L3248">IFERROR(LOOKUP(2^15,SEARCH({"40A","63A","80A","100A","125A","160A","200A","250A","400A","630A","800A","1000A","1250A","1600A","2000A","2500A","3200A","4000A","5000A","6300A"},UPPER(D3248)),{40,63,80,100,125,160,200,250,400,630,800,1000,1250,1600,2000,2500,3200,4000,5000,6300}),0)</f>
        <v>800</v>
      </c>
      <c r="M3248" s="9" t="str">
        <f t="shared" si="251"/>
        <v>Straight Feeder</v>
      </c>
      <c r="N3248" s="9" t="str">
        <f t="shared" si="252"/>
        <v>AL</v>
      </c>
      <c r="O3248" s="13" t="str">
        <f t="shared" si="253"/>
        <v>Silver</v>
      </c>
      <c r="P3248" s="9" t="str">
        <f t="shared" si="254"/>
        <v>Epoxy</v>
      </c>
      <c r="Q3248" s="9" t="str">
        <f t="shared" si="255"/>
        <v>4</v>
      </c>
      <c r="R32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48" s="14" t="str">
        <f>IF(ProjectsDB[[#This Row],[Item Type]]="Straight Plug-In",_xlfn.TEXTJOIN("-",TRUE,M3248&amp;"-"&amp;_xlfn.LET(_xlpm.txt,ProjectsDB[[#This Row],[Assembly]],_xlpm.pos,FIND("SP",_xlpm.txt),_xlpm.pre,LEFT(_xlpm.txt,_xlpm.pos-1),IF(RIGHT(_xlpm.pre,3)="123","3PL",IF(RIGHT(_xlpm.pre,2)="12","2PL",IF(RIGHT(_xlpm.pre,1)="1","1PL","3PL")))),N3248,O3248,P3248,Q3248&amp;"W",R3248),_xlfn.TEXTJOIN("-",TRUE,M3248,N3248,O3248,P3248,Q3248&amp;"W",R3248))</f>
        <v>Straight Feeder-AL-Silver-Epoxy-4W-1</v>
      </c>
      <c r="T3248" s="14" t="str">
        <f>IF(COUNTIF(Cycletime[Element Desc.],ProjectsDB[[#This Row],[Element Desc.]])&gt;0,"Found","Not Found")</f>
        <v>Found</v>
      </c>
    </row>
    <row r="3249" spans="2:20" x14ac:dyDescent="0.25">
      <c r="B3249" s="8" t="s">
        <v>6733</v>
      </c>
      <c r="C3249" s="9" t="s">
        <v>6734</v>
      </c>
      <c r="D3249" s="9" t="s">
        <v>6735</v>
      </c>
      <c r="E3249" s="10">
        <v>1</v>
      </c>
      <c r="F3249" s="9" t="s">
        <v>6714</v>
      </c>
      <c r="G3249" s="9" t="s">
        <v>96</v>
      </c>
      <c r="H3249" s="11"/>
      <c r="I3249" s="12">
        <v>300</v>
      </c>
      <c r="J3249" s="12">
        <v>300</v>
      </c>
      <c r="K3249" s="12"/>
      <c r="L3249" s="12">
        <f t="array" ref="L3249">IFERROR(LOOKUP(2^15,SEARCH({"40A","63A","80A","100A","125A","160A","200A","250A","400A","630A","800A","1000A","1250A","1600A","2000A","2500A","3200A","4000A","5000A","6300A"},UPPER(D3249)),{40,63,80,100,125,160,200,250,400,630,800,1000,1250,1600,2000,2500,3200,4000,5000,6300}),0)</f>
        <v>800</v>
      </c>
      <c r="M3249" s="9" t="str">
        <f t="shared" si="251"/>
        <v>Elbow Flat</v>
      </c>
      <c r="N3249" s="9" t="str">
        <f t="shared" si="252"/>
        <v>AL</v>
      </c>
      <c r="O3249" s="13" t="str">
        <f t="shared" si="253"/>
        <v>Silver</v>
      </c>
      <c r="P3249" s="9" t="str">
        <f t="shared" si="254"/>
        <v>Epoxy</v>
      </c>
      <c r="Q3249" s="9" t="str">
        <f t="shared" si="255"/>
        <v>4</v>
      </c>
      <c r="R32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49" s="14" t="str">
        <f>IF(ProjectsDB[[#This Row],[Item Type]]="Straight Plug-In",_xlfn.TEXTJOIN("-",TRUE,M3249&amp;"-"&amp;_xlfn.LET(_xlpm.txt,ProjectsDB[[#This Row],[Assembly]],_xlpm.pos,FIND("SP",_xlpm.txt),_xlpm.pre,LEFT(_xlpm.txt,_xlpm.pos-1),IF(RIGHT(_xlpm.pre,3)="123","3PL",IF(RIGHT(_xlpm.pre,2)="12","2PL",IF(RIGHT(_xlpm.pre,1)="1","1PL","3PL")))),N3249,O3249,P3249,Q3249&amp;"W",R3249),_xlfn.TEXTJOIN("-",TRUE,M3249,N3249,O3249,P3249,Q3249&amp;"W",R3249))</f>
        <v>Elbow Flat-AL-Silver-Epoxy-4W-1</v>
      </c>
      <c r="T3249" s="14" t="str">
        <f>IF(COUNTIF(Cycletime[Element Desc.],ProjectsDB[[#This Row],[Element Desc.]])&gt;0,"Found","Not Found")</f>
        <v>Found</v>
      </c>
    </row>
    <row r="3250" spans="2:20" x14ac:dyDescent="0.25">
      <c r="B3250" s="8" t="s">
        <v>6736</v>
      </c>
      <c r="C3250" s="9" t="s">
        <v>2327</v>
      </c>
      <c r="D3250" s="9" t="s">
        <v>2328</v>
      </c>
      <c r="E3250" s="10">
        <v>2</v>
      </c>
      <c r="F3250" s="9" t="s">
        <v>6714</v>
      </c>
      <c r="G3250" s="9" t="s">
        <v>96</v>
      </c>
      <c r="H3250" s="11"/>
      <c r="I3250" s="12"/>
      <c r="J3250" s="12"/>
      <c r="K3250" s="12"/>
      <c r="L3250" s="12">
        <f t="array" ref="L3250">IFERROR(LOOKUP(2^15,SEARCH({"40A","63A","80A","100A","125A","160A","200A","250A","400A","630A","800A","1000A","1250A","1600A","2000A","2500A","3200A","4000A","5000A","6300A"},UPPER(D3250)),{40,63,80,100,125,160,200,250,400,630,800,1000,1250,1600,2000,2500,3200,4000,5000,6300}),0)</f>
        <v>800</v>
      </c>
      <c r="M3250" s="9" t="str">
        <f t="shared" si="251"/>
        <v>Joint Pack</v>
      </c>
      <c r="N3250" s="9" t="str">
        <f t="shared" si="252"/>
        <v>AL</v>
      </c>
      <c r="O3250" s="13" t="str">
        <f t="shared" si="253"/>
        <v>Silver</v>
      </c>
      <c r="P3250" s="9" t="str">
        <f t="shared" si="254"/>
        <v>None</v>
      </c>
      <c r="Q3250" s="9" t="str">
        <f t="shared" si="255"/>
        <v>4</v>
      </c>
      <c r="R32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50" s="14" t="str">
        <f>IF(ProjectsDB[[#This Row],[Item Type]]="Straight Plug-In",_xlfn.TEXTJOIN("-",TRUE,M3250&amp;"-"&amp;_xlfn.LET(_xlpm.txt,ProjectsDB[[#This Row],[Assembly]],_xlpm.pos,FIND("SP",_xlpm.txt),_xlpm.pre,LEFT(_xlpm.txt,_xlpm.pos-1),IF(RIGHT(_xlpm.pre,3)="123","3PL",IF(RIGHT(_xlpm.pre,2)="12","2PL",IF(RIGHT(_xlpm.pre,1)="1","1PL","3PL")))),N3250,O3250,P3250,Q3250&amp;"W",R3250),_xlfn.TEXTJOIN("-",TRUE,M3250,N3250,O3250,P3250,Q3250&amp;"W",R3250))</f>
        <v>Joint Pack-AL-Silver-None-4W-1</v>
      </c>
      <c r="T3250" s="14" t="str">
        <f>IF(COUNTIF(Cycletime[Element Desc.],ProjectsDB[[#This Row],[Element Desc.]])&gt;0,"Found","Not Found")</f>
        <v>Found</v>
      </c>
    </row>
    <row r="3251" spans="2:20" x14ac:dyDescent="0.25">
      <c r="B3251" s="8" t="s">
        <v>6737</v>
      </c>
      <c r="C3251" s="9" t="s">
        <v>6738</v>
      </c>
      <c r="D3251" s="9" t="s">
        <v>6739</v>
      </c>
      <c r="E3251" s="10">
        <v>1</v>
      </c>
      <c r="F3251" s="9" t="s">
        <v>6714</v>
      </c>
      <c r="G3251" s="9" t="s">
        <v>96</v>
      </c>
      <c r="H3251" s="11"/>
      <c r="I3251" s="12">
        <v>425</v>
      </c>
      <c r="J3251" s="12"/>
      <c r="K3251" s="12"/>
      <c r="L3251" s="12">
        <f t="array" ref="L3251">IFERROR(LOOKUP(2^15,SEARCH({"40A","63A","80A","100A","125A","160A","200A","250A","400A","630A","800A","1000A","1250A","1600A","2000A","2500A","3200A","4000A","5000A","6300A"},UPPER(D3251)),{40,63,80,100,125,160,200,250,400,630,800,1000,1250,1600,2000,2500,3200,4000,5000,6300}),0)</f>
        <v>1000</v>
      </c>
      <c r="M3251" s="9" t="str">
        <f t="shared" si="251"/>
        <v>Flange Straight</v>
      </c>
      <c r="N3251" s="9" t="str">
        <f t="shared" si="252"/>
        <v>CU</v>
      </c>
      <c r="O3251" s="13" t="str">
        <f t="shared" si="253"/>
        <v>Tin</v>
      </c>
      <c r="P3251" s="9" t="str">
        <f t="shared" si="254"/>
        <v>Epoxy</v>
      </c>
      <c r="Q3251" s="9" t="str">
        <f t="shared" si="255"/>
        <v>4</v>
      </c>
      <c r="R32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51" s="14" t="str">
        <f>IF(ProjectsDB[[#This Row],[Item Type]]="Straight Plug-In",_xlfn.TEXTJOIN("-",TRUE,M3251&amp;"-"&amp;_xlfn.LET(_xlpm.txt,ProjectsDB[[#This Row],[Assembly]],_xlpm.pos,FIND("SP",_xlpm.txt),_xlpm.pre,LEFT(_xlpm.txt,_xlpm.pos-1),IF(RIGHT(_xlpm.pre,3)="123","3PL",IF(RIGHT(_xlpm.pre,2)="12","2PL",IF(RIGHT(_xlpm.pre,1)="1","1PL","3PL")))),N3251,O3251,P3251,Q3251&amp;"W",R3251),_xlfn.TEXTJOIN("-",TRUE,M3251,N3251,O3251,P3251,Q3251&amp;"W",R3251))</f>
        <v>Flange Straight-CU-Tin-Epoxy-4W-1</v>
      </c>
      <c r="T3251" s="14" t="str">
        <f>IF(COUNTIF(Cycletime[Element Desc.],ProjectsDB[[#This Row],[Element Desc.]])&gt;0,"Found","Not Found")</f>
        <v>Found</v>
      </c>
    </row>
    <row r="3252" spans="2:20" x14ac:dyDescent="0.25">
      <c r="B3252" s="8" t="s">
        <v>6740</v>
      </c>
      <c r="C3252" s="9" t="s">
        <v>6741</v>
      </c>
      <c r="D3252" s="9" t="s">
        <v>6742</v>
      </c>
      <c r="E3252" s="10">
        <v>1</v>
      </c>
      <c r="F3252" s="9" t="s">
        <v>6714</v>
      </c>
      <c r="G3252" s="9" t="s">
        <v>96</v>
      </c>
      <c r="H3252" s="11"/>
      <c r="I3252" s="12">
        <v>400</v>
      </c>
      <c r="J3252" s="12"/>
      <c r="K3252" s="12"/>
      <c r="L3252" s="12">
        <f t="array" ref="L3252">IFERROR(LOOKUP(2^15,SEARCH({"40A","63A","80A","100A","125A","160A","200A","250A","400A","630A","800A","1000A","1250A","1600A","2000A","2500A","3200A","4000A","5000A","6300A"},UPPER(D3252)),{40,63,80,100,125,160,200,250,400,630,800,1000,1250,1600,2000,2500,3200,4000,5000,6300}),0)</f>
        <v>1000</v>
      </c>
      <c r="M3252" s="9" t="str">
        <f t="shared" si="251"/>
        <v>Straight Feeder</v>
      </c>
      <c r="N3252" s="9" t="str">
        <f t="shared" si="252"/>
        <v>CU</v>
      </c>
      <c r="O3252" s="13" t="str">
        <f t="shared" si="253"/>
        <v>Tin</v>
      </c>
      <c r="P3252" s="9" t="str">
        <f t="shared" si="254"/>
        <v>Epoxy</v>
      </c>
      <c r="Q3252" s="9" t="str">
        <f t="shared" si="255"/>
        <v>4</v>
      </c>
      <c r="R32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52" s="14" t="str">
        <f>IF(ProjectsDB[[#This Row],[Item Type]]="Straight Plug-In",_xlfn.TEXTJOIN("-",TRUE,M3252&amp;"-"&amp;_xlfn.LET(_xlpm.txt,ProjectsDB[[#This Row],[Assembly]],_xlpm.pos,FIND("SP",_xlpm.txt),_xlpm.pre,LEFT(_xlpm.txt,_xlpm.pos-1),IF(RIGHT(_xlpm.pre,3)="123","3PL",IF(RIGHT(_xlpm.pre,2)="12","2PL",IF(RIGHT(_xlpm.pre,1)="1","1PL","3PL")))),N3252,O3252,P3252,Q3252&amp;"W",R3252),_xlfn.TEXTJOIN("-",TRUE,M3252,N3252,O3252,P3252,Q3252&amp;"W",R3252))</f>
        <v>Straight Feeder-CU-Tin-Epoxy-4W-1</v>
      </c>
      <c r="T3252" s="14" t="str">
        <f>IF(COUNTIF(Cycletime[Element Desc.],ProjectsDB[[#This Row],[Element Desc.]])&gt;0,"Found","Not Found")</f>
        <v>Found</v>
      </c>
    </row>
    <row r="3253" spans="2:20" x14ac:dyDescent="0.25">
      <c r="B3253" s="8" t="s">
        <v>6743</v>
      </c>
      <c r="C3253" s="9" t="s">
        <v>6744</v>
      </c>
      <c r="D3253" s="9" t="s">
        <v>6745</v>
      </c>
      <c r="E3253" s="10">
        <v>1</v>
      </c>
      <c r="F3253" s="9" t="s">
        <v>6714</v>
      </c>
      <c r="G3253" s="9" t="s">
        <v>96</v>
      </c>
      <c r="H3253" s="11"/>
      <c r="I3253" s="12">
        <v>300</v>
      </c>
      <c r="J3253" s="12">
        <v>300</v>
      </c>
      <c r="K3253" s="12"/>
      <c r="L3253" s="12">
        <f t="array" ref="L3253">IFERROR(LOOKUP(2^15,SEARCH({"40A","63A","80A","100A","125A","160A","200A","250A","400A","630A","800A","1000A","1250A","1600A","2000A","2500A","3200A","4000A","5000A","6300A"},UPPER(D3253)),{40,63,80,100,125,160,200,250,400,630,800,1000,1250,1600,2000,2500,3200,4000,5000,6300}),0)</f>
        <v>1000</v>
      </c>
      <c r="M3253" s="9" t="str">
        <f t="shared" si="251"/>
        <v>Elbow Flat</v>
      </c>
      <c r="N3253" s="9" t="str">
        <f t="shared" si="252"/>
        <v>CU</v>
      </c>
      <c r="O3253" s="13" t="str">
        <f t="shared" si="253"/>
        <v>Tin</v>
      </c>
      <c r="P3253" s="9" t="str">
        <f t="shared" si="254"/>
        <v>Epoxy</v>
      </c>
      <c r="Q3253" s="9" t="str">
        <f t="shared" si="255"/>
        <v>4</v>
      </c>
      <c r="R32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53" s="14" t="str">
        <f>IF(ProjectsDB[[#This Row],[Item Type]]="Straight Plug-In",_xlfn.TEXTJOIN("-",TRUE,M3253&amp;"-"&amp;_xlfn.LET(_xlpm.txt,ProjectsDB[[#This Row],[Assembly]],_xlpm.pos,FIND("SP",_xlpm.txt),_xlpm.pre,LEFT(_xlpm.txt,_xlpm.pos-1),IF(RIGHT(_xlpm.pre,3)="123","3PL",IF(RIGHT(_xlpm.pre,2)="12","2PL",IF(RIGHT(_xlpm.pre,1)="1","1PL","3PL")))),N3253,O3253,P3253,Q3253&amp;"W",R3253),_xlfn.TEXTJOIN("-",TRUE,M3253,N3253,O3253,P3253,Q3253&amp;"W",R3253))</f>
        <v>Elbow Flat-CU-Tin-Epoxy-4W-1</v>
      </c>
      <c r="T3253" s="14" t="str">
        <f>IF(COUNTIF(Cycletime[Element Desc.],ProjectsDB[[#This Row],[Element Desc.]])&gt;0,"Found","Not Found")</f>
        <v>Found</v>
      </c>
    </row>
    <row r="3254" spans="2:20" x14ac:dyDescent="0.25">
      <c r="B3254" s="8" t="s">
        <v>6746</v>
      </c>
      <c r="C3254" s="9" t="s">
        <v>6747</v>
      </c>
      <c r="D3254" s="9" t="s">
        <v>6748</v>
      </c>
      <c r="E3254" s="10">
        <v>2</v>
      </c>
      <c r="F3254" s="9" t="s">
        <v>6714</v>
      </c>
      <c r="G3254" s="9" t="s">
        <v>96</v>
      </c>
      <c r="H3254" s="11"/>
      <c r="I3254" s="12"/>
      <c r="J3254" s="12"/>
      <c r="K3254" s="12"/>
      <c r="L3254" s="12">
        <f t="array" ref="L3254">IFERROR(LOOKUP(2^15,SEARCH({"40A","63A","80A","100A","125A","160A","200A","250A","400A","630A","800A","1000A","1250A","1600A","2000A","2500A","3200A","4000A","5000A","6300A"},UPPER(D3254)),{40,63,80,100,125,160,200,250,400,630,800,1000,1250,1600,2000,2500,3200,4000,5000,6300}),0)</f>
        <v>1000</v>
      </c>
      <c r="M3254" s="9" t="str">
        <f t="shared" si="251"/>
        <v>Joint Pack</v>
      </c>
      <c r="N3254" s="9" t="str">
        <f t="shared" si="252"/>
        <v>CU</v>
      </c>
      <c r="O3254" s="13" t="str">
        <f t="shared" si="253"/>
        <v>Tin</v>
      </c>
      <c r="P3254" s="9" t="str">
        <f t="shared" si="254"/>
        <v>None</v>
      </c>
      <c r="Q3254" s="9" t="str">
        <f t="shared" si="255"/>
        <v>4</v>
      </c>
      <c r="R32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54" s="14" t="str">
        <f>IF(ProjectsDB[[#This Row],[Item Type]]="Straight Plug-In",_xlfn.TEXTJOIN("-",TRUE,M3254&amp;"-"&amp;_xlfn.LET(_xlpm.txt,ProjectsDB[[#This Row],[Assembly]],_xlpm.pos,FIND("SP",_xlpm.txt),_xlpm.pre,LEFT(_xlpm.txt,_xlpm.pos-1),IF(RIGHT(_xlpm.pre,3)="123","3PL",IF(RIGHT(_xlpm.pre,2)="12","2PL",IF(RIGHT(_xlpm.pre,1)="1","1PL","3PL")))),N3254,O3254,P3254,Q3254&amp;"W",R3254),_xlfn.TEXTJOIN("-",TRUE,M3254,N3254,O3254,P3254,Q3254&amp;"W",R3254))</f>
        <v>Joint Pack-CU-Tin-None-4W-1</v>
      </c>
      <c r="T3254" s="14" t="str">
        <f>IF(COUNTIF(Cycletime[Element Desc.],ProjectsDB[[#This Row],[Element Desc.]])&gt;0,"Found","Not Found")</f>
        <v>Found</v>
      </c>
    </row>
    <row r="3255" spans="2:20" x14ac:dyDescent="0.25">
      <c r="B3255" s="8" t="s">
        <v>6749</v>
      </c>
      <c r="C3255" s="9" t="s">
        <v>6750</v>
      </c>
      <c r="D3255" s="9" t="s">
        <v>6751</v>
      </c>
      <c r="E3255" s="10">
        <v>1</v>
      </c>
      <c r="F3255" s="9" t="s">
        <v>6752</v>
      </c>
      <c r="G3255" s="9" t="s">
        <v>26</v>
      </c>
      <c r="H3255" s="11"/>
      <c r="I3255" s="12"/>
      <c r="J3255" s="12"/>
      <c r="K3255" s="12"/>
      <c r="L3255" s="12">
        <f t="array" ref="L3255">IFERROR(LOOKUP(2^15,SEARCH({"40A","63A","80A","100A","125A","160A","200A","250A","400A","630A","800A","1000A","1250A","1600A","2000A","2500A","3200A","4000A","5000A","6300A"},UPPER(D3255)),{40,63,80,100,125,160,200,250,400,630,800,1000,1250,1600,2000,2500,3200,4000,5000,6300}),0)</f>
        <v>4000</v>
      </c>
      <c r="M3255" s="9" t="str">
        <f t="shared" si="251"/>
        <v>Flexible Link</v>
      </c>
      <c r="N3255" s="9" t="str">
        <f t="shared" si="252"/>
        <v>CU</v>
      </c>
      <c r="O3255" s="13" t="str">
        <f t="shared" si="253"/>
        <v>None</v>
      </c>
      <c r="P3255" s="9" t="str">
        <f t="shared" si="254"/>
        <v>None</v>
      </c>
      <c r="Q3255" s="9" t="str">
        <f t="shared" si="255"/>
        <v>0</v>
      </c>
      <c r="R32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55" s="14" t="str">
        <f>IF(ProjectsDB[[#This Row],[Item Type]]="Straight Plug-In",_xlfn.TEXTJOIN("-",TRUE,M3255&amp;"-"&amp;_xlfn.LET(_xlpm.txt,ProjectsDB[[#This Row],[Assembly]],_xlpm.pos,FIND("SP",_xlpm.txt),_xlpm.pre,LEFT(_xlpm.txt,_xlpm.pos-1),IF(RIGHT(_xlpm.pre,3)="123","3PL",IF(RIGHT(_xlpm.pre,2)="12","2PL",IF(RIGHT(_xlpm.pre,1)="1","1PL","3PL")))),N3255,O3255,P3255,Q3255&amp;"W",R3255),_xlfn.TEXTJOIN("-",TRUE,M3255,N3255,O3255,P3255,Q3255&amp;"W",R3255))</f>
        <v>Flexible Link-CU-None-None-0W-2</v>
      </c>
      <c r="T3255" s="14" t="str">
        <f>IF(COUNTIF(Cycletime[Element Desc.],ProjectsDB[[#This Row],[Element Desc.]])&gt;0,"Found","Not Found")</f>
        <v>Found</v>
      </c>
    </row>
    <row r="3256" spans="2:20" x14ac:dyDescent="0.25">
      <c r="B3256" s="8" t="s">
        <v>6753</v>
      </c>
      <c r="C3256" s="9" t="s">
        <v>6754</v>
      </c>
      <c r="D3256" s="9" t="s">
        <v>6751</v>
      </c>
      <c r="E3256" s="10">
        <v>1</v>
      </c>
      <c r="F3256" s="9" t="s">
        <v>6752</v>
      </c>
      <c r="G3256" s="9" t="s">
        <v>6755</v>
      </c>
      <c r="H3256" s="11"/>
      <c r="I3256" s="12"/>
      <c r="J3256" s="12"/>
      <c r="K3256" s="12"/>
      <c r="L3256" s="12">
        <f t="array" ref="L3256">IFERROR(LOOKUP(2^15,SEARCH({"40A","63A","80A","100A","125A","160A","200A","250A","400A","630A","800A","1000A","1250A","1600A","2000A","2500A","3200A","4000A","5000A","6300A"},UPPER(D3256)),{40,63,80,100,125,160,200,250,400,630,800,1000,1250,1600,2000,2500,3200,4000,5000,6300}),0)</f>
        <v>4000</v>
      </c>
      <c r="M3256" s="9" t="str">
        <f t="shared" si="251"/>
        <v>Flexible Link</v>
      </c>
      <c r="N3256" s="9" t="str">
        <f t="shared" si="252"/>
        <v>CU</v>
      </c>
      <c r="O3256" s="13" t="str">
        <f t="shared" si="253"/>
        <v>None</v>
      </c>
      <c r="P3256" s="9" t="str">
        <f t="shared" si="254"/>
        <v>None</v>
      </c>
      <c r="Q3256" s="9" t="str">
        <f t="shared" si="255"/>
        <v>0</v>
      </c>
      <c r="R32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56" s="14" t="str">
        <f>IF(ProjectsDB[[#This Row],[Item Type]]="Straight Plug-In",_xlfn.TEXTJOIN("-",TRUE,M3256&amp;"-"&amp;_xlfn.LET(_xlpm.txt,ProjectsDB[[#This Row],[Assembly]],_xlpm.pos,FIND("SP",_xlpm.txt),_xlpm.pre,LEFT(_xlpm.txt,_xlpm.pos-1),IF(RIGHT(_xlpm.pre,3)="123","3PL",IF(RIGHT(_xlpm.pre,2)="12","2PL",IF(RIGHT(_xlpm.pre,1)="1","1PL","3PL")))),N3256,O3256,P3256,Q3256&amp;"W",R3256),_xlfn.TEXTJOIN("-",TRUE,M3256,N3256,O3256,P3256,Q3256&amp;"W",R3256))</f>
        <v>Flexible Link-CU-None-None-0W-2</v>
      </c>
      <c r="T3256" s="14" t="str">
        <f>IF(COUNTIF(Cycletime[Element Desc.],ProjectsDB[[#This Row],[Element Desc.]])&gt;0,"Found","Not Found")</f>
        <v>Found</v>
      </c>
    </row>
    <row r="3257" spans="2:20" x14ac:dyDescent="0.25">
      <c r="B3257" s="8" t="s">
        <v>6756</v>
      </c>
      <c r="C3257" s="9" t="s">
        <v>6757</v>
      </c>
      <c r="D3257" s="9" t="s">
        <v>6758</v>
      </c>
      <c r="E3257" s="10">
        <v>1</v>
      </c>
      <c r="F3257" s="9" t="s">
        <v>6752</v>
      </c>
      <c r="G3257" s="9" t="s">
        <v>96</v>
      </c>
      <c r="H3257" s="11"/>
      <c r="I3257" s="12">
        <v>300</v>
      </c>
      <c r="J3257" s="12">
        <v>420</v>
      </c>
      <c r="K3257" s="12"/>
      <c r="L3257" s="12">
        <f t="array" ref="L3257">IFERROR(LOOKUP(2^15,SEARCH({"40A","63A","80A","100A","125A","160A","200A","250A","400A","630A","800A","1000A","1250A","1600A","2000A","2500A","3200A","4000A","5000A","6300A"},UPPER(D3257)),{40,63,80,100,125,160,200,250,400,630,800,1000,1250,1600,2000,2500,3200,4000,5000,6300}),0)</f>
        <v>4000</v>
      </c>
      <c r="M3257" s="9" t="str">
        <f t="shared" si="251"/>
        <v>Elbow Flat</v>
      </c>
      <c r="N3257" s="9" t="str">
        <f t="shared" si="252"/>
        <v>CU</v>
      </c>
      <c r="O3257" s="13" t="str">
        <f t="shared" si="253"/>
        <v>Tin</v>
      </c>
      <c r="P3257" s="9" t="str">
        <f t="shared" si="254"/>
        <v>Epoxy</v>
      </c>
      <c r="Q3257" s="9" t="str">
        <f t="shared" si="255"/>
        <v>4</v>
      </c>
      <c r="R32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57" s="14" t="str">
        <f>IF(ProjectsDB[[#This Row],[Item Type]]="Straight Plug-In",_xlfn.TEXTJOIN("-",TRUE,M3257&amp;"-"&amp;_xlfn.LET(_xlpm.txt,ProjectsDB[[#This Row],[Assembly]],_xlpm.pos,FIND("SP",_xlpm.txt),_xlpm.pre,LEFT(_xlpm.txt,_xlpm.pos-1),IF(RIGHT(_xlpm.pre,3)="123","3PL",IF(RIGHT(_xlpm.pre,2)="12","2PL",IF(RIGHT(_xlpm.pre,1)="1","1PL","3PL")))),N3257,O3257,P3257,Q3257&amp;"W",R3257),_xlfn.TEXTJOIN("-",TRUE,M3257,N3257,O3257,P3257,Q3257&amp;"W",R3257))</f>
        <v>Elbow Flat-CU-Tin-Epoxy-4W-2</v>
      </c>
      <c r="T3257" s="14" t="str">
        <f>IF(COUNTIF(Cycletime[Element Desc.],ProjectsDB[[#This Row],[Element Desc.]])&gt;0,"Found","Not Found")</f>
        <v>Found</v>
      </c>
    </row>
    <row r="3258" spans="2:20" x14ac:dyDescent="0.25">
      <c r="B3258" s="8" t="s">
        <v>6759</v>
      </c>
      <c r="C3258" s="9" t="s">
        <v>6760</v>
      </c>
      <c r="D3258" s="9" t="s">
        <v>6761</v>
      </c>
      <c r="E3258" s="10">
        <v>1</v>
      </c>
      <c r="F3258" s="9" t="s">
        <v>6752</v>
      </c>
      <c r="G3258" s="9" t="s">
        <v>96</v>
      </c>
      <c r="H3258" s="11"/>
      <c r="I3258" s="12">
        <v>360</v>
      </c>
      <c r="J3258" s="12">
        <v>590</v>
      </c>
      <c r="K3258" s="12">
        <v>360</v>
      </c>
      <c r="L3258" s="12">
        <f t="array" ref="L3258">IFERROR(LOOKUP(2^15,SEARCH({"40A","63A","80A","100A","125A","160A","200A","250A","400A","630A","800A","1000A","1250A","1600A","2000A","2500A","3200A","4000A","5000A","6300A"},UPPER(D3258)),{40,63,80,100,125,160,200,250,400,630,800,1000,1250,1600,2000,2500,3200,4000,5000,6300}),0)</f>
        <v>4000</v>
      </c>
      <c r="M3258" s="9" t="str">
        <f t="shared" si="251"/>
        <v>Z-Unit Flat</v>
      </c>
      <c r="N3258" s="9" t="str">
        <f t="shared" si="252"/>
        <v>CU</v>
      </c>
      <c r="O3258" s="13" t="str">
        <f t="shared" si="253"/>
        <v>Tin</v>
      </c>
      <c r="P3258" s="9" t="str">
        <f t="shared" si="254"/>
        <v>Epoxy</v>
      </c>
      <c r="Q3258" s="9" t="str">
        <f t="shared" si="255"/>
        <v>4</v>
      </c>
      <c r="R32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58" s="14" t="str">
        <f>IF(ProjectsDB[[#This Row],[Item Type]]="Straight Plug-In",_xlfn.TEXTJOIN("-",TRUE,M3258&amp;"-"&amp;_xlfn.LET(_xlpm.txt,ProjectsDB[[#This Row],[Assembly]],_xlpm.pos,FIND("SP",_xlpm.txt),_xlpm.pre,LEFT(_xlpm.txt,_xlpm.pos-1),IF(RIGHT(_xlpm.pre,3)="123","3PL",IF(RIGHT(_xlpm.pre,2)="12","2PL",IF(RIGHT(_xlpm.pre,1)="1","1PL","3PL")))),N3258,O3258,P3258,Q3258&amp;"W",R3258),_xlfn.TEXTJOIN("-",TRUE,M3258,N3258,O3258,P3258,Q3258&amp;"W",R3258))</f>
        <v>Z-Unit Flat-CU-Tin-Epoxy-4W-2</v>
      </c>
      <c r="T3258" s="14" t="str">
        <f>IF(COUNTIF(Cycletime[Element Desc.],ProjectsDB[[#This Row],[Element Desc.]])&gt;0,"Found","Not Found")</f>
        <v>Found</v>
      </c>
    </row>
    <row r="3259" spans="2:20" x14ac:dyDescent="0.25">
      <c r="B3259" s="8" t="s">
        <v>6762</v>
      </c>
      <c r="C3259" s="9" t="s">
        <v>6763</v>
      </c>
      <c r="D3259" s="9" t="s">
        <v>6764</v>
      </c>
      <c r="E3259" s="10">
        <v>1</v>
      </c>
      <c r="F3259" s="9" t="s">
        <v>6752</v>
      </c>
      <c r="G3259" s="9" t="s">
        <v>96</v>
      </c>
      <c r="H3259" s="11"/>
      <c r="I3259" s="12"/>
      <c r="J3259" s="12"/>
      <c r="K3259" s="12"/>
      <c r="L3259" s="12">
        <f t="array" ref="L3259">IFERROR(LOOKUP(2^15,SEARCH({"40A","63A","80A","100A","125A","160A","200A","250A","400A","630A","800A","1000A","1250A","1600A","2000A","2500A","3200A","4000A","5000A","6300A"},UPPER(D3259)),{40,63,80,100,125,160,200,250,400,630,800,1000,1250,1600,2000,2500,3200,4000,5000,6300}),0)</f>
        <v>4000</v>
      </c>
      <c r="M3259" s="9" t="str">
        <f t="shared" si="251"/>
        <v>Joint Pack</v>
      </c>
      <c r="N3259" s="9" t="str">
        <f t="shared" si="252"/>
        <v>CU</v>
      </c>
      <c r="O3259" s="13" t="str">
        <f t="shared" si="253"/>
        <v>Tin</v>
      </c>
      <c r="P3259" s="9" t="str">
        <f t="shared" si="254"/>
        <v>None</v>
      </c>
      <c r="Q3259" s="9" t="str">
        <f t="shared" si="255"/>
        <v>4</v>
      </c>
      <c r="R32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59" s="14" t="str">
        <f>IF(ProjectsDB[[#This Row],[Item Type]]="Straight Plug-In",_xlfn.TEXTJOIN("-",TRUE,M3259&amp;"-"&amp;_xlfn.LET(_xlpm.txt,ProjectsDB[[#This Row],[Assembly]],_xlpm.pos,FIND("SP",_xlpm.txt),_xlpm.pre,LEFT(_xlpm.txt,_xlpm.pos-1),IF(RIGHT(_xlpm.pre,3)="123","3PL",IF(RIGHT(_xlpm.pre,2)="12","2PL",IF(RIGHT(_xlpm.pre,1)="1","1PL","3PL")))),N3259,O3259,P3259,Q3259&amp;"W",R3259),_xlfn.TEXTJOIN("-",TRUE,M3259,N3259,O3259,P3259,Q3259&amp;"W",R3259))</f>
        <v>Joint Pack-CU-Tin-None-4W-2</v>
      </c>
      <c r="T3259" s="14" t="str">
        <f>IF(COUNTIF(Cycletime[Element Desc.],ProjectsDB[[#This Row],[Element Desc.]])&gt;0,"Found","Not Found")</f>
        <v>Found</v>
      </c>
    </row>
    <row r="3260" spans="2:20" x14ac:dyDescent="0.25">
      <c r="B3260" s="8" t="s">
        <v>6765</v>
      </c>
      <c r="C3260" s="9" t="s">
        <v>6766</v>
      </c>
      <c r="D3260" s="9" t="s">
        <v>6767</v>
      </c>
      <c r="E3260" s="10">
        <v>2</v>
      </c>
      <c r="F3260" s="9" t="s">
        <v>6768</v>
      </c>
      <c r="G3260" s="9" t="s">
        <v>1426</v>
      </c>
      <c r="H3260" s="11"/>
      <c r="I3260" s="12"/>
      <c r="J3260" s="12"/>
      <c r="K3260" s="12"/>
      <c r="L3260" s="12">
        <f t="array" ref="L3260">IFERROR(LOOKUP(2^15,SEARCH({"40A","63A","80A","100A","125A","160A","200A","250A","400A","630A","800A","1000A","1250A","1600A","2000A","2500A","3200A","4000A","5000A","6300A"},UPPER(D3260)),{40,63,80,100,125,160,200,250,400,630,800,1000,1250,1600,2000,2500,3200,4000,5000,6300}),0)</f>
        <v>3200</v>
      </c>
      <c r="M3260" s="9" t="str">
        <f t="shared" si="251"/>
        <v>Wall Flange</v>
      </c>
      <c r="N3260" s="9" t="str">
        <f t="shared" si="252"/>
        <v>AL</v>
      </c>
      <c r="O3260" s="13" t="str">
        <f t="shared" si="253"/>
        <v>None</v>
      </c>
      <c r="P3260" s="9" t="str">
        <f t="shared" si="254"/>
        <v>None</v>
      </c>
      <c r="Q3260" s="9" t="str">
        <f t="shared" si="255"/>
        <v>0</v>
      </c>
      <c r="R32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60" s="14" t="str">
        <f>IF(ProjectsDB[[#This Row],[Item Type]]="Straight Plug-In",_xlfn.TEXTJOIN("-",TRUE,M3260&amp;"-"&amp;_xlfn.LET(_xlpm.txt,ProjectsDB[[#This Row],[Assembly]],_xlpm.pos,FIND("SP",_xlpm.txt),_xlpm.pre,LEFT(_xlpm.txt,_xlpm.pos-1),IF(RIGHT(_xlpm.pre,3)="123","3PL",IF(RIGHT(_xlpm.pre,2)="12","2PL",IF(RIGHT(_xlpm.pre,1)="1","1PL","3PL")))),N3260,O3260,P3260,Q3260&amp;"W",R3260),_xlfn.TEXTJOIN("-",TRUE,M3260,N3260,O3260,P3260,Q3260&amp;"W",R3260))</f>
        <v>Wall Flange-AL-None-None-0W-2</v>
      </c>
      <c r="T3260" s="14" t="str">
        <f>IF(COUNTIF(Cycletime[Element Desc.],ProjectsDB[[#This Row],[Element Desc.]])&gt;0,"Found","Not Found")</f>
        <v>Found</v>
      </c>
    </row>
    <row r="3261" spans="2:20" x14ac:dyDescent="0.25">
      <c r="B3261" s="8" t="s">
        <v>6769</v>
      </c>
      <c r="C3261" s="9" t="s">
        <v>6770</v>
      </c>
      <c r="D3261" s="9" t="s">
        <v>6771</v>
      </c>
      <c r="E3261" s="10">
        <v>18</v>
      </c>
      <c r="F3261" s="9" t="s">
        <v>6768</v>
      </c>
      <c r="G3261" s="9" t="s">
        <v>1426</v>
      </c>
      <c r="H3261" s="11"/>
      <c r="I3261" s="12"/>
      <c r="J3261" s="12"/>
      <c r="K3261" s="12"/>
      <c r="L3261" s="12">
        <f t="array" ref="L3261">IFERROR(LOOKUP(2^15,SEARCH({"40A","63A","80A","100A","125A","160A","200A","250A","400A","630A","800A","1000A","1250A","1600A","2000A","2500A","3200A","4000A","5000A","6300A"},UPPER(D3261)),{40,63,80,100,125,160,200,250,400,630,800,1000,1250,1600,2000,2500,3200,4000,5000,6300}),0)</f>
        <v>3200</v>
      </c>
      <c r="M3261" s="9" t="str">
        <f t="shared" si="251"/>
        <v>Hanger Support</v>
      </c>
      <c r="N3261" s="9" t="str">
        <f t="shared" si="252"/>
        <v>AL</v>
      </c>
      <c r="O3261" s="13" t="str">
        <f t="shared" si="253"/>
        <v>None</v>
      </c>
      <c r="P3261" s="9" t="str">
        <f t="shared" si="254"/>
        <v>None</v>
      </c>
      <c r="Q3261" s="9" t="str">
        <f t="shared" si="255"/>
        <v>0</v>
      </c>
      <c r="R32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61" s="14" t="str">
        <f>IF(ProjectsDB[[#This Row],[Item Type]]="Straight Plug-In",_xlfn.TEXTJOIN("-",TRUE,M3261&amp;"-"&amp;_xlfn.LET(_xlpm.txt,ProjectsDB[[#This Row],[Assembly]],_xlpm.pos,FIND("SP",_xlpm.txt),_xlpm.pre,LEFT(_xlpm.txt,_xlpm.pos-1),IF(RIGHT(_xlpm.pre,3)="123","3PL",IF(RIGHT(_xlpm.pre,2)="12","2PL",IF(RIGHT(_xlpm.pre,1)="1","1PL","3PL")))),N3261,O3261,P3261,Q3261&amp;"W",R3261),_xlfn.TEXTJOIN("-",TRUE,M3261,N3261,O3261,P3261,Q3261&amp;"W",R3261))</f>
        <v>Hanger Support-AL-None-None-0W-2</v>
      </c>
      <c r="T3261" s="14" t="str">
        <f>IF(COUNTIF(Cycletime[Element Desc.],ProjectsDB[[#This Row],[Element Desc.]])&gt;0,"Found","Not Found")</f>
        <v>Found</v>
      </c>
    </row>
    <row r="3262" spans="2:20" x14ac:dyDescent="0.25">
      <c r="B3262" s="8" t="s">
        <v>6772</v>
      </c>
      <c r="C3262" s="9" t="s">
        <v>6773</v>
      </c>
      <c r="D3262" s="9" t="s">
        <v>6774</v>
      </c>
      <c r="E3262" s="10">
        <v>4</v>
      </c>
      <c r="F3262" s="9" t="s">
        <v>6768</v>
      </c>
      <c r="G3262" s="9" t="s">
        <v>1426</v>
      </c>
      <c r="H3262" s="11"/>
      <c r="I3262" s="12"/>
      <c r="J3262" s="12"/>
      <c r="K3262" s="12"/>
      <c r="L3262" s="12">
        <f t="array" ref="L3262">IFERROR(LOOKUP(2^15,SEARCH({"40A","63A","80A","100A","125A","160A","200A","250A","400A","630A","800A","1000A","1250A","1600A","2000A","2500A","3200A","4000A","5000A","6300A"},UPPER(D3262)),{40,63,80,100,125,160,200,250,400,630,800,1000,1250,1600,2000,2500,3200,4000,5000,6300}),0)</f>
        <v>3200</v>
      </c>
      <c r="M3262" s="9" t="str">
        <f t="shared" si="251"/>
        <v>Hanger Support</v>
      </c>
      <c r="N3262" s="9" t="str">
        <f t="shared" si="252"/>
        <v>AL</v>
      </c>
      <c r="O3262" s="13" t="str">
        <f t="shared" si="253"/>
        <v>None</v>
      </c>
      <c r="P3262" s="9" t="str">
        <f t="shared" si="254"/>
        <v>None</v>
      </c>
      <c r="Q3262" s="9" t="str">
        <f t="shared" si="255"/>
        <v>0</v>
      </c>
      <c r="R32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62" s="14" t="str">
        <f>IF(ProjectsDB[[#This Row],[Item Type]]="Straight Plug-In",_xlfn.TEXTJOIN("-",TRUE,M3262&amp;"-"&amp;_xlfn.LET(_xlpm.txt,ProjectsDB[[#This Row],[Assembly]],_xlpm.pos,FIND("SP",_xlpm.txt),_xlpm.pre,LEFT(_xlpm.txt,_xlpm.pos-1),IF(RIGHT(_xlpm.pre,3)="123","3PL",IF(RIGHT(_xlpm.pre,2)="12","2PL",IF(RIGHT(_xlpm.pre,1)="1","1PL","3PL")))),N3262,O3262,P3262,Q3262&amp;"W",R3262),_xlfn.TEXTJOIN("-",TRUE,M3262,N3262,O3262,P3262,Q3262&amp;"W",R3262))</f>
        <v>Hanger Support-AL-None-None-0W-2</v>
      </c>
      <c r="T3262" s="14" t="str">
        <f>IF(COUNTIF(Cycletime[Element Desc.],ProjectsDB[[#This Row],[Element Desc.]])&gt;0,"Found","Not Found")</f>
        <v>Found</v>
      </c>
    </row>
    <row r="3263" spans="2:20" x14ac:dyDescent="0.25">
      <c r="B3263" s="8" t="s">
        <v>6775</v>
      </c>
      <c r="C3263" s="9" t="s">
        <v>2360</v>
      </c>
      <c r="D3263" s="9" t="s">
        <v>2361</v>
      </c>
      <c r="E3263" s="10">
        <v>1</v>
      </c>
      <c r="F3263" s="9" t="s">
        <v>6768</v>
      </c>
      <c r="G3263" s="9" t="s">
        <v>1426</v>
      </c>
      <c r="H3263" s="11"/>
      <c r="I3263" s="12">
        <v>425</v>
      </c>
      <c r="J3263" s="12"/>
      <c r="K3263" s="12"/>
      <c r="L3263" s="12">
        <f t="array" ref="L3263">IFERROR(LOOKUP(2^15,SEARCH({"40A","63A","80A","100A","125A","160A","200A","250A","400A","630A","800A","1000A","1250A","1600A","2000A","2500A","3200A","4000A","5000A","6300A"},UPPER(D3263)),{40,63,80,100,125,160,200,250,400,630,800,1000,1250,1600,2000,2500,3200,4000,5000,6300}),0)</f>
        <v>3200</v>
      </c>
      <c r="M3263" s="9" t="str">
        <f t="shared" si="251"/>
        <v>Flange Straight</v>
      </c>
      <c r="N3263" s="9" t="str">
        <f t="shared" si="252"/>
        <v>AL</v>
      </c>
      <c r="O3263" s="13" t="str">
        <f t="shared" si="253"/>
        <v>Silver</v>
      </c>
      <c r="P3263" s="9" t="str">
        <f t="shared" si="254"/>
        <v>PET</v>
      </c>
      <c r="Q3263" s="9" t="str">
        <f t="shared" si="255"/>
        <v>4</v>
      </c>
      <c r="R32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63" s="14" t="str">
        <f>IF(ProjectsDB[[#This Row],[Item Type]]="Straight Plug-In",_xlfn.TEXTJOIN("-",TRUE,M3263&amp;"-"&amp;_xlfn.LET(_xlpm.txt,ProjectsDB[[#This Row],[Assembly]],_xlpm.pos,FIND("SP",_xlpm.txt),_xlpm.pre,LEFT(_xlpm.txt,_xlpm.pos-1),IF(RIGHT(_xlpm.pre,3)="123","3PL",IF(RIGHT(_xlpm.pre,2)="12","2PL",IF(RIGHT(_xlpm.pre,1)="1","1PL","3PL")))),N3263,O3263,P3263,Q3263&amp;"W",R3263),_xlfn.TEXTJOIN("-",TRUE,M3263,N3263,O3263,P3263,Q3263&amp;"W",R3263))</f>
        <v>Flange Straight-AL-Silver-PET-4W-2</v>
      </c>
      <c r="T3263" s="14" t="str">
        <f>IF(COUNTIF(Cycletime[Element Desc.],ProjectsDB[[#This Row],[Element Desc.]])&gt;0,"Found","Not Found")</f>
        <v>Found</v>
      </c>
    </row>
    <row r="3264" spans="2:20" x14ac:dyDescent="0.25">
      <c r="B3264" s="8" t="s">
        <v>6776</v>
      </c>
      <c r="C3264" s="9" t="s">
        <v>6777</v>
      </c>
      <c r="D3264" s="9" t="s">
        <v>6778</v>
      </c>
      <c r="E3264" s="10">
        <v>1</v>
      </c>
      <c r="F3264" s="9" t="s">
        <v>6768</v>
      </c>
      <c r="G3264" s="9" t="s">
        <v>1426</v>
      </c>
      <c r="H3264" s="11"/>
      <c r="I3264" s="12">
        <v>500</v>
      </c>
      <c r="J3264" s="12">
        <v>300</v>
      </c>
      <c r="K3264" s="12"/>
      <c r="L3264" s="12">
        <f t="array" ref="L3264">IFERROR(LOOKUP(2^15,SEARCH({"40A","63A","80A","100A","125A","160A","200A","250A","400A","630A","800A","1000A","1250A","1600A","2000A","2500A","3200A","4000A","5000A","6300A"},UPPER(D3264)),{40,63,80,100,125,160,200,250,400,630,800,1000,1250,1600,2000,2500,3200,4000,5000,6300}),0)</f>
        <v>3200</v>
      </c>
      <c r="M3264" s="9" t="str">
        <f t="shared" si="251"/>
        <v>Elbow Flat</v>
      </c>
      <c r="N3264" s="9" t="str">
        <f t="shared" si="252"/>
        <v>AL</v>
      </c>
      <c r="O3264" s="13" t="str">
        <f t="shared" si="253"/>
        <v>Silver</v>
      </c>
      <c r="P3264" s="9" t="str">
        <f t="shared" si="254"/>
        <v>PET</v>
      </c>
      <c r="Q3264" s="9" t="str">
        <f t="shared" si="255"/>
        <v>4</v>
      </c>
      <c r="R32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64" s="14" t="str">
        <f>IF(ProjectsDB[[#This Row],[Item Type]]="Straight Plug-In",_xlfn.TEXTJOIN("-",TRUE,M3264&amp;"-"&amp;_xlfn.LET(_xlpm.txt,ProjectsDB[[#This Row],[Assembly]],_xlpm.pos,FIND("SP",_xlpm.txt),_xlpm.pre,LEFT(_xlpm.txt,_xlpm.pos-1),IF(RIGHT(_xlpm.pre,3)="123","3PL",IF(RIGHT(_xlpm.pre,2)="12","2PL",IF(RIGHT(_xlpm.pre,1)="1","1PL","3PL")))),N3264,O3264,P3264,Q3264&amp;"W",R3264),_xlfn.TEXTJOIN("-",TRUE,M3264,N3264,O3264,P3264,Q3264&amp;"W",R3264))</f>
        <v>Elbow Flat-AL-Silver-PET-4W-2</v>
      </c>
      <c r="T3264" s="14" t="str">
        <f>IF(COUNTIF(Cycletime[Element Desc.],ProjectsDB[[#This Row],[Element Desc.]])&gt;0,"Found","Not Found")</f>
        <v>Found</v>
      </c>
    </row>
    <row r="3265" spans="2:20" x14ac:dyDescent="0.25">
      <c r="B3265" s="8" t="s">
        <v>6779</v>
      </c>
      <c r="C3265" s="9" t="s">
        <v>6780</v>
      </c>
      <c r="D3265" s="9" t="s">
        <v>6781</v>
      </c>
      <c r="E3265" s="10">
        <v>1</v>
      </c>
      <c r="F3265" s="9" t="s">
        <v>6768</v>
      </c>
      <c r="G3265" s="9" t="s">
        <v>1426</v>
      </c>
      <c r="H3265" s="11"/>
      <c r="I3265" s="12">
        <v>2125</v>
      </c>
      <c r="J3265" s="12"/>
      <c r="K3265" s="12"/>
      <c r="L3265" s="12">
        <f t="array" ref="L3265">IFERROR(LOOKUP(2^15,SEARCH({"40A","63A","80A","100A","125A","160A","200A","250A","400A","630A","800A","1000A","1250A","1600A","2000A","2500A","3200A","4000A","5000A","6300A"},UPPER(D3265)),{40,63,80,100,125,160,200,250,400,630,800,1000,1250,1600,2000,2500,3200,4000,5000,6300}),0)</f>
        <v>3200</v>
      </c>
      <c r="M3265" s="9" t="str">
        <f t="shared" si="251"/>
        <v>Straight Feeder</v>
      </c>
      <c r="N3265" s="9" t="str">
        <f t="shared" si="252"/>
        <v>AL</v>
      </c>
      <c r="O3265" s="13" t="str">
        <f t="shared" si="253"/>
        <v>Silver</v>
      </c>
      <c r="P3265" s="9" t="str">
        <f t="shared" si="254"/>
        <v>PET</v>
      </c>
      <c r="Q3265" s="9" t="str">
        <f t="shared" si="255"/>
        <v>4</v>
      </c>
      <c r="R32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65" s="14" t="str">
        <f>IF(ProjectsDB[[#This Row],[Item Type]]="Straight Plug-In",_xlfn.TEXTJOIN("-",TRUE,M3265&amp;"-"&amp;_xlfn.LET(_xlpm.txt,ProjectsDB[[#This Row],[Assembly]],_xlpm.pos,FIND("SP",_xlpm.txt),_xlpm.pre,LEFT(_xlpm.txt,_xlpm.pos-1),IF(RIGHT(_xlpm.pre,3)="123","3PL",IF(RIGHT(_xlpm.pre,2)="12","2PL",IF(RIGHT(_xlpm.pre,1)="1","1PL","3PL")))),N3265,O3265,P3265,Q3265&amp;"W",R3265),_xlfn.TEXTJOIN("-",TRUE,M3265,N3265,O3265,P3265,Q3265&amp;"W",R3265))</f>
        <v>Straight Feeder-AL-Silver-PET-4W-2</v>
      </c>
      <c r="T3265" s="14" t="str">
        <f>IF(COUNTIF(Cycletime[Element Desc.],ProjectsDB[[#This Row],[Element Desc.]])&gt;0,"Found","Not Found")</f>
        <v>Found</v>
      </c>
    </row>
    <row r="3266" spans="2:20" x14ac:dyDescent="0.25">
      <c r="B3266" s="8" t="s">
        <v>6782</v>
      </c>
      <c r="C3266" s="9" t="s">
        <v>654</v>
      </c>
      <c r="D3266" s="9" t="s">
        <v>655</v>
      </c>
      <c r="E3266" s="10">
        <v>1</v>
      </c>
      <c r="F3266" s="9" t="s">
        <v>6768</v>
      </c>
      <c r="G3266" s="9" t="s">
        <v>1426</v>
      </c>
      <c r="H3266" s="11"/>
      <c r="I3266" s="12">
        <v>450</v>
      </c>
      <c r="J3266" s="12">
        <v>450</v>
      </c>
      <c r="K3266" s="12"/>
      <c r="L3266" s="12">
        <f t="array" ref="L3266">IFERROR(LOOKUP(2^15,SEARCH({"40A","63A","80A","100A","125A","160A","200A","250A","400A","630A","800A","1000A","1250A","1600A","2000A","2500A","3200A","4000A","5000A","6300A"},UPPER(D3266)),{40,63,80,100,125,160,200,250,400,630,800,1000,1250,1600,2000,2500,3200,4000,5000,6300}),0)</f>
        <v>3200</v>
      </c>
      <c r="M3266" s="9" t="str">
        <f t="shared" si="251"/>
        <v>Elbow Edge</v>
      </c>
      <c r="N3266" s="9" t="str">
        <f t="shared" si="252"/>
        <v>AL</v>
      </c>
      <c r="O3266" s="13" t="str">
        <f t="shared" si="253"/>
        <v>Silver</v>
      </c>
      <c r="P3266" s="9" t="str">
        <f t="shared" si="254"/>
        <v>PET</v>
      </c>
      <c r="Q3266" s="9" t="str">
        <f t="shared" si="255"/>
        <v>4</v>
      </c>
      <c r="R32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66" s="14" t="str">
        <f>IF(ProjectsDB[[#This Row],[Item Type]]="Straight Plug-In",_xlfn.TEXTJOIN("-",TRUE,M3266&amp;"-"&amp;_xlfn.LET(_xlpm.txt,ProjectsDB[[#This Row],[Assembly]],_xlpm.pos,FIND("SP",_xlpm.txt),_xlpm.pre,LEFT(_xlpm.txt,_xlpm.pos-1),IF(RIGHT(_xlpm.pre,3)="123","3PL",IF(RIGHT(_xlpm.pre,2)="12","2PL",IF(RIGHT(_xlpm.pre,1)="1","1PL","3PL")))),N3266,O3266,P3266,Q3266&amp;"W",R3266),_xlfn.TEXTJOIN("-",TRUE,M3266,N3266,O3266,P3266,Q3266&amp;"W",R3266))</f>
        <v>Elbow Edge-AL-Silver-PET-4W-2</v>
      </c>
      <c r="T3266" s="14" t="str">
        <f>IF(COUNTIF(Cycletime[Element Desc.],ProjectsDB[[#This Row],[Element Desc.]])&gt;0,"Found","Not Found")</f>
        <v>Found</v>
      </c>
    </row>
    <row r="3267" spans="2:20" x14ac:dyDescent="0.25">
      <c r="B3267" s="8" t="s">
        <v>6783</v>
      </c>
      <c r="C3267" s="9" t="s">
        <v>6784</v>
      </c>
      <c r="D3267" s="9" t="s">
        <v>6785</v>
      </c>
      <c r="E3267" s="10">
        <v>1</v>
      </c>
      <c r="F3267" s="9" t="s">
        <v>6768</v>
      </c>
      <c r="G3267" s="9" t="s">
        <v>1426</v>
      </c>
      <c r="H3267" s="11"/>
      <c r="I3267" s="12">
        <v>2335</v>
      </c>
      <c r="J3267" s="12"/>
      <c r="K3267" s="12"/>
      <c r="L3267" s="12">
        <f t="array" ref="L3267">IFERROR(LOOKUP(2^15,SEARCH({"40A","63A","80A","100A","125A","160A","200A","250A","400A","630A","800A","1000A","1250A","1600A","2000A","2500A","3200A","4000A","5000A","6300A"},UPPER(D3267)),{40,63,80,100,125,160,200,250,400,630,800,1000,1250,1600,2000,2500,3200,4000,5000,6300}),0)</f>
        <v>3200</v>
      </c>
      <c r="M3267" s="9" t="str">
        <f t="shared" si="251"/>
        <v>Straight Feeder</v>
      </c>
      <c r="N3267" s="9" t="str">
        <f t="shared" si="252"/>
        <v>AL</v>
      </c>
      <c r="O3267" s="13" t="str">
        <f t="shared" si="253"/>
        <v>Silver</v>
      </c>
      <c r="P3267" s="9" t="str">
        <f t="shared" si="254"/>
        <v>PET</v>
      </c>
      <c r="Q3267" s="9" t="str">
        <f t="shared" si="255"/>
        <v>4</v>
      </c>
      <c r="R32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67" s="14" t="str">
        <f>IF(ProjectsDB[[#This Row],[Item Type]]="Straight Plug-In",_xlfn.TEXTJOIN("-",TRUE,M3267&amp;"-"&amp;_xlfn.LET(_xlpm.txt,ProjectsDB[[#This Row],[Assembly]],_xlpm.pos,FIND("SP",_xlpm.txt),_xlpm.pre,LEFT(_xlpm.txt,_xlpm.pos-1),IF(RIGHT(_xlpm.pre,3)="123","3PL",IF(RIGHT(_xlpm.pre,2)="12","2PL",IF(RIGHT(_xlpm.pre,1)="1","1PL","3PL")))),N3267,O3267,P3267,Q3267&amp;"W",R3267),_xlfn.TEXTJOIN("-",TRUE,M3267,N3267,O3267,P3267,Q3267&amp;"W",R3267))</f>
        <v>Straight Feeder-AL-Silver-PET-4W-2</v>
      </c>
      <c r="T3267" s="14" t="str">
        <f>IF(COUNTIF(Cycletime[Element Desc.],ProjectsDB[[#This Row],[Element Desc.]])&gt;0,"Found","Not Found")</f>
        <v>Found</v>
      </c>
    </row>
    <row r="3268" spans="2:20" x14ac:dyDescent="0.25">
      <c r="B3268" s="8" t="s">
        <v>6786</v>
      </c>
      <c r="C3268" s="9" t="s">
        <v>6787</v>
      </c>
      <c r="D3268" s="9" t="s">
        <v>6788</v>
      </c>
      <c r="E3268" s="10">
        <v>1</v>
      </c>
      <c r="F3268" s="9" t="s">
        <v>6768</v>
      </c>
      <c r="G3268" s="9" t="s">
        <v>1426</v>
      </c>
      <c r="H3268" s="11"/>
      <c r="I3268" s="12">
        <v>875</v>
      </c>
      <c r="J3268" s="12"/>
      <c r="K3268" s="12"/>
      <c r="L3268" s="12">
        <f t="array" ref="L3268">IFERROR(LOOKUP(2^15,SEARCH({"40A","63A","80A","100A","125A","160A","200A","250A","400A","630A","800A","1000A","1250A","1600A","2000A","2500A","3200A","4000A","5000A","6300A"},UPPER(D3268)),{40,63,80,100,125,160,200,250,400,630,800,1000,1250,1600,2000,2500,3200,4000,5000,6300}),0)</f>
        <v>3200</v>
      </c>
      <c r="M3268" s="9" t="str">
        <f t="shared" ref="M3268:M3331" si="256">_xlfn.LET(_xlpm.d,UPPER(TRIM(SUBSTITUTE(SUBSTITUTE(D3268,CHAR(160),"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3268" s="9" t="str">
        <f t="shared" ref="N3268:N3331" si="257">IF(ISNUMBER(SEARCH("CU",D3268)),"CU",IF(ISNUMBER(SEARCH("AL",D3268)),"AL",IF(ISNUMBER(SEARCH("Copper",D3268)),"CU","SH")))</f>
        <v>AL</v>
      </c>
      <c r="O3268" s="13" t="str">
        <f t="shared" ref="O3268:O3331" si="258">IF(ISNUMBER(SEARCH("Silver",D3268)),"Silver",IF(ISNUMBER(SEARCH("Tin",D3268)),"Tin","None"))</f>
        <v>Silver</v>
      </c>
      <c r="P3268" s="9" t="str">
        <f t="shared" ref="P3268:P3331" si="259">IF(ISNUMBER(SEARCH("Epoxy",D3268)),"Epoxy",IF(ISNUMBER(SEARCH("PET",D3268)),"PET","None"))</f>
        <v>PET</v>
      </c>
      <c r="Q3268" s="9" t="str">
        <f t="shared" ref="Q3268:Q3331" si="260">IF(ISNUMBER(SEARCH("3-Wire",D3268)),"3",IF(ISNUMBER(SEARCH("4-Wire",D3268)),"4",IF(ISNUMBER(SEARCH("5-Wire",D3268)),"5",IF(ISNUMBER(SEARCH("6-Wire",D3268)),"6","0"))))</f>
        <v>4</v>
      </c>
      <c r="R32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68" s="14" t="str">
        <f>IF(ProjectsDB[[#This Row],[Item Type]]="Straight Plug-In",_xlfn.TEXTJOIN("-",TRUE,M3268&amp;"-"&amp;_xlfn.LET(_xlpm.txt,ProjectsDB[[#This Row],[Assembly]],_xlpm.pos,FIND("SP",_xlpm.txt),_xlpm.pre,LEFT(_xlpm.txt,_xlpm.pos-1),IF(RIGHT(_xlpm.pre,3)="123","3PL",IF(RIGHT(_xlpm.pre,2)="12","2PL",IF(RIGHT(_xlpm.pre,1)="1","1PL","3PL")))),N3268,O3268,P3268,Q3268&amp;"W",R3268),_xlfn.TEXTJOIN("-",TRUE,M3268,N3268,O3268,P3268,Q3268&amp;"W",R3268))</f>
        <v>Straight Feeder-AL-Silver-PET-4W-2</v>
      </c>
      <c r="T3268" s="14" t="str">
        <f>IF(COUNTIF(Cycletime[Element Desc.],ProjectsDB[[#This Row],[Element Desc.]])&gt;0,"Found","Not Found")</f>
        <v>Found</v>
      </c>
    </row>
    <row r="3269" spans="2:20" x14ac:dyDescent="0.25">
      <c r="B3269" s="8" t="s">
        <v>6789</v>
      </c>
      <c r="C3269" s="9" t="s">
        <v>2396</v>
      </c>
      <c r="D3269" s="9" t="s">
        <v>2397</v>
      </c>
      <c r="E3269" s="10">
        <v>1</v>
      </c>
      <c r="F3269" s="9" t="s">
        <v>6768</v>
      </c>
      <c r="G3269" s="9" t="s">
        <v>1426</v>
      </c>
      <c r="H3269" s="11"/>
      <c r="I3269" s="12">
        <v>3000</v>
      </c>
      <c r="J3269" s="12"/>
      <c r="K3269" s="12"/>
      <c r="L3269" s="12">
        <f t="array" ref="L3269">IFERROR(LOOKUP(2^15,SEARCH({"40A","63A","80A","100A","125A","160A","200A","250A","400A","630A","800A","1000A","1250A","1600A","2000A","2500A","3200A","4000A","5000A","6300A"},UPPER(D3269)),{40,63,80,100,125,160,200,250,400,630,800,1000,1250,1600,2000,2500,3200,4000,5000,6300}),0)</f>
        <v>3200</v>
      </c>
      <c r="M3269" s="9" t="str">
        <f t="shared" si="256"/>
        <v>Straight Feeder</v>
      </c>
      <c r="N3269" s="9" t="str">
        <f t="shared" si="257"/>
        <v>AL</v>
      </c>
      <c r="O3269" s="13" t="str">
        <f t="shared" si="258"/>
        <v>Silver</v>
      </c>
      <c r="P3269" s="9" t="str">
        <f t="shared" si="259"/>
        <v>PET</v>
      </c>
      <c r="Q3269" s="9" t="str">
        <f t="shared" si="260"/>
        <v>4</v>
      </c>
      <c r="R32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69" s="14" t="str">
        <f>IF(ProjectsDB[[#This Row],[Item Type]]="Straight Plug-In",_xlfn.TEXTJOIN("-",TRUE,M3269&amp;"-"&amp;_xlfn.LET(_xlpm.txt,ProjectsDB[[#This Row],[Assembly]],_xlpm.pos,FIND("SP",_xlpm.txt),_xlpm.pre,LEFT(_xlpm.txt,_xlpm.pos-1),IF(RIGHT(_xlpm.pre,3)="123","3PL",IF(RIGHT(_xlpm.pre,2)="12","2PL",IF(RIGHT(_xlpm.pre,1)="1","1PL","3PL")))),N3269,O3269,P3269,Q3269&amp;"W",R3269),_xlfn.TEXTJOIN("-",TRUE,M3269,N3269,O3269,P3269,Q3269&amp;"W",R3269))</f>
        <v>Straight Feeder-AL-Silver-PET-4W-2</v>
      </c>
      <c r="T3269" s="14" t="str">
        <f>IF(COUNTIF(Cycletime[Element Desc.],ProjectsDB[[#This Row],[Element Desc.]])&gt;0,"Found","Not Found")</f>
        <v>Found</v>
      </c>
    </row>
    <row r="3270" spans="2:20" x14ac:dyDescent="0.25">
      <c r="B3270" s="8" t="s">
        <v>6790</v>
      </c>
      <c r="C3270" s="9" t="s">
        <v>6791</v>
      </c>
      <c r="D3270" s="9" t="s">
        <v>6792</v>
      </c>
      <c r="E3270" s="10">
        <v>1</v>
      </c>
      <c r="F3270" s="9" t="s">
        <v>6768</v>
      </c>
      <c r="G3270" s="9" t="s">
        <v>1426</v>
      </c>
      <c r="H3270" s="11"/>
      <c r="I3270" s="12">
        <v>1800</v>
      </c>
      <c r="J3270" s="12"/>
      <c r="K3270" s="12"/>
      <c r="L3270" s="12">
        <f t="array" ref="L3270">IFERROR(LOOKUP(2^15,SEARCH({"40A","63A","80A","100A","125A","160A","200A","250A","400A","630A","800A","1000A","1250A","1600A","2000A","2500A","3200A","4000A","5000A","6300A"},UPPER(D3270)),{40,63,80,100,125,160,200,250,400,630,800,1000,1250,1600,2000,2500,3200,4000,5000,6300}),0)</f>
        <v>3200</v>
      </c>
      <c r="M3270" s="9" t="str">
        <f t="shared" si="256"/>
        <v>Straight Feeder</v>
      </c>
      <c r="N3270" s="9" t="str">
        <f t="shared" si="257"/>
        <v>AL</v>
      </c>
      <c r="O3270" s="13" t="str">
        <f t="shared" si="258"/>
        <v>Silver</v>
      </c>
      <c r="P3270" s="9" t="str">
        <f t="shared" si="259"/>
        <v>PET</v>
      </c>
      <c r="Q3270" s="9" t="str">
        <f t="shared" si="260"/>
        <v>4</v>
      </c>
      <c r="R32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70" s="14" t="str">
        <f>IF(ProjectsDB[[#This Row],[Item Type]]="Straight Plug-In",_xlfn.TEXTJOIN("-",TRUE,M3270&amp;"-"&amp;_xlfn.LET(_xlpm.txt,ProjectsDB[[#This Row],[Assembly]],_xlpm.pos,FIND("SP",_xlpm.txt),_xlpm.pre,LEFT(_xlpm.txt,_xlpm.pos-1),IF(RIGHT(_xlpm.pre,3)="123","3PL",IF(RIGHT(_xlpm.pre,2)="12","2PL",IF(RIGHT(_xlpm.pre,1)="1","1PL","3PL")))),N3270,O3270,P3270,Q3270&amp;"W",R3270),_xlfn.TEXTJOIN("-",TRUE,M3270,N3270,O3270,P3270,Q3270&amp;"W",R3270))</f>
        <v>Straight Feeder-AL-Silver-PET-4W-2</v>
      </c>
      <c r="T3270" s="14" t="str">
        <f>IF(COUNTIF(Cycletime[Element Desc.],ProjectsDB[[#This Row],[Element Desc.]])&gt;0,"Found","Not Found")</f>
        <v>Found</v>
      </c>
    </row>
    <row r="3271" spans="2:20" x14ac:dyDescent="0.25">
      <c r="B3271" s="8" t="s">
        <v>6793</v>
      </c>
      <c r="C3271" s="9" t="s">
        <v>144</v>
      </c>
      <c r="D3271" s="9" t="s">
        <v>145</v>
      </c>
      <c r="E3271" s="10">
        <v>7</v>
      </c>
      <c r="F3271" s="9" t="s">
        <v>6768</v>
      </c>
      <c r="G3271" s="9" t="s">
        <v>1426</v>
      </c>
      <c r="H3271" s="11"/>
      <c r="I3271" s="12"/>
      <c r="J3271" s="12"/>
      <c r="K3271" s="12"/>
      <c r="L3271" s="12">
        <f t="array" ref="L3271">IFERROR(LOOKUP(2^15,SEARCH({"40A","63A","80A","100A","125A","160A","200A","250A","400A","630A","800A","1000A","1250A","1600A","2000A","2500A","3200A","4000A","5000A","6300A"},UPPER(D3271)),{40,63,80,100,125,160,200,250,400,630,800,1000,1250,1600,2000,2500,3200,4000,5000,6300}),0)</f>
        <v>3200</v>
      </c>
      <c r="M3271" s="9" t="str">
        <f t="shared" si="256"/>
        <v>Joint Pack</v>
      </c>
      <c r="N3271" s="9" t="str">
        <f t="shared" si="257"/>
        <v>AL</v>
      </c>
      <c r="O3271" s="13" t="str">
        <f t="shared" si="258"/>
        <v>Silver</v>
      </c>
      <c r="P3271" s="9" t="str">
        <f t="shared" si="259"/>
        <v>None</v>
      </c>
      <c r="Q3271" s="9" t="str">
        <f t="shared" si="260"/>
        <v>4</v>
      </c>
      <c r="R32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71" s="14" t="str">
        <f>IF(ProjectsDB[[#This Row],[Item Type]]="Straight Plug-In",_xlfn.TEXTJOIN("-",TRUE,M3271&amp;"-"&amp;_xlfn.LET(_xlpm.txt,ProjectsDB[[#This Row],[Assembly]],_xlpm.pos,FIND("SP",_xlpm.txt),_xlpm.pre,LEFT(_xlpm.txt,_xlpm.pos-1),IF(RIGHT(_xlpm.pre,3)="123","3PL",IF(RIGHT(_xlpm.pre,2)="12","2PL",IF(RIGHT(_xlpm.pre,1)="1","1PL","3PL")))),N3271,O3271,P3271,Q3271&amp;"W",R3271),_xlfn.TEXTJOIN("-",TRUE,M3271,N3271,O3271,P3271,Q3271&amp;"W",R3271))</f>
        <v>Joint Pack-AL-Silver-None-4W-2</v>
      </c>
      <c r="T3271" s="14" t="str">
        <f>IF(COUNTIF(Cycletime[Element Desc.],ProjectsDB[[#This Row],[Element Desc.]])&gt;0,"Found","Not Found")</f>
        <v>Found</v>
      </c>
    </row>
    <row r="3272" spans="2:20" x14ac:dyDescent="0.25">
      <c r="B3272" s="8" t="s">
        <v>6794</v>
      </c>
      <c r="C3272" s="9" t="s">
        <v>144</v>
      </c>
      <c r="D3272" s="9" t="s">
        <v>145</v>
      </c>
      <c r="E3272" s="10">
        <v>8</v>
      </c>
      <c r="F3272" s="9" t="s">
        <v>6768</v>
      </c>
      <c r="G3272" s="9" t="s">
        <v>1426</v>
      </c>
      <c r="H3272" s="11"/>
      <c r="I3272" s="12"/>
      <c r="J3272" s="12"/>
      <c r="K3272" s="12"/>
      <c r="L3272" s="12">
        <f t="array" ref="L3272">IFERROR(LOOKUP(2^15,SEARCH({"40A","63A","80A","100A","125A","160A","200A","250A","400A","630A","800A","1000A","1250A","1600A","2000A","2500A","3200A","4000A","5000A","6300A"},UPPER(D3272)),{40,63,80,100,125,160,200,250,400,630,800,1000,1250,1600,2000,2500,3200,4000,5000,6300}),0)</f>
        <v>3200</v>
      </c>
      <c r="M3272" s="9" t="str">
        <f t="shared" si="256"/>
        <v>Joint Pack</v>
      </c>
      <c r="N3272" s="9" t="str">
        <f t="shared" si="257"/>
        <v>AL</v>
      </c>
      <c r="O3272" s="13" t="str">
        <f t="shared" si="258"/>
        <v>Silver</v>
      </c>
      <c r="P3272" s="9" t="str">
        <f t="shared" si="259"/>
        <v>None</v>
      </c>
      <c r="Q3272" s="9" t="str">
        <f t="shared" si="260"/>
        <v>4</v>
      </c>
      <c r="R32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72" s="14" t="str">
        <f>IF(ProjectsDB[[#This Row],[Item Type]]="Straight Plug-In",_xlfn.TEXTJOIN("-",TRUE,M3272&amp;"-"&amp;_xlfn.LET(_xlpm.txt,ProjectsDB[[#This Row],[Assembly]],_xlpm.pos,FIND("SP",_xlpm.txt),_xlpm.pre,LEFT(_xlpm.txt,_xlpm.pos-1),IF(RIGHT(_xlpm.pre,3)="123","3PL",IF(RIGHT(_xlpm.pre,2)="12","2PL",IF(RIGHT(_xlpm.pre,1)="1","1PL","3PL")))),N3272,O3272,P3272,Q3272&amp;"W",R3272),_xlfn.TEXTJOIN("-",TRUE,M3272,N3272,O3272,P3272,Q3272&amp;"W",R3272))</f>
        <v>Joint Pack-AL-Silver-None-4W-2</v>
      </c>
      <c r="T3272" s="14" t="str">
        <f>IF(COUNTIF(Cycletime[Element Desc.],ProjectsDB[[#This Row],[Element Desc.]])&gt;0,"Found","Not Found")</f>
        <v>Found</v>
      </c>
    </row>
    <row r="3273" spans="2:20" x14ac:dyDescent="0.25">
      <c r="B3273" s="8" t="s">
        <v>6795</v>
      </c>
      <c r="C3273" s="9" t="s">
        <v>2360</v>
      </c>
      <c r="D3273" s="9" t="s">
        <v>2361</v>
      </c>
      <c r="E3273" s="10">
        <v>1</v>
      </c>
      <c r="F3273" s="9" t="s">
        <v>6768</v>
      </c>
      <c r="G3273" s="9" t="s">
        <v>1426</v>
      </c>
      <c r="H3273" s="11"/>
      <c r="I3273" s="12">
        <v>425</v>
      </c>
      <c r="J3273" s="12"/>
      <c r="K3273" s="12"/>
      <c r="L3273" s="12">
        <f t="array" ref="L3273">IFERROR(LOOKUP(2^15,SEARCH({"40A","63A","80A","100A","125A","160A","200A","250A","400A","630A","800A","1000A","1250A","1600A","2000A","2500A","3200A","4000A","5000A","6300A"},UPPER(D3273)),{40,63,80,100,125,160,200,250,400,630,800,1000,1250,1600,2000,2500,3200,4000,5000,6300}),0)</f>
        <v>3200</v>
      </c>
      <c r="M3273" s="9" t="str">
        <f t="shared" si="256"/>
        <v>Flange Straight</v>
      </c>
      <c r="N3273" s="9" t="str">
        <f t="shared" si="257"/>
        <v>AL</v>
      </c>
      <c r="O3273" s="13" t="str">
        <f t="shared" si="258"/>
        <v>Silver</v>
      </c>
      <c r="P3273" s="9" t="str">
        <f t="shared" si="259"/>
        <v>PET</v>
      </c>
      <c r="Q3273" s="9" t="str">
        <f t="shared" si="260"/>
        <v>4</v>
      </c>
      <c r="R32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73" s="14" t="str">
        <f>IF(ProjectsDB[[#This Row],[Item Type]]="Straight Plug-In",_xlfn.TEXTJOIN("-",TRUE,M3273&amp;"-"&amp;_xlfn.LET(_xlpm.txt,ProjectsDB[[#This Row],[Assembly]],_xlpm.pos,FIND("SP",_xlpm.txt),_xlpm.pre,LEFT(_xlpm.txt,_xlpm.pos-1),IF(RIGHT(_xlpm.pre,3)="123","3PL",IF(RIGHT(_xlpm.pre,2)="12","2PL",IF(RIGHT(_xlpm.pre,1)="1","1PL","3PL")))),N3273,O3273,P3273,Q3273&amp;"W",R3273),_xlfn.TEXTJOIN("-",TRUE,M3273,N3273,O3273,P3273,Q3273&amp;"W",R3273))</f>
        <v>Flange Straight-AL-Silver-PET-4W-2</v>
      </c>
      <c r="T3273" s="14" t="str">
        <f>IF(COUNTIF(Cycletime[Element Desc.],ProjectsDB[[#This Row],[Element Desc.]])&gt;0,"Found","Not Found")</f>
        <v>Found</v>
      </c>
    </row>
    <row r="3274" spans="2:20" x14ac:dyDescent="0.25">
      <c r="B3274" s="8" t="s">
        <v>6796</v>
      </c>
      <c r="C3274" s="9" t="s">
        <v>6777</v>
      </c>
      <c r="D3274" s="9" t="s">
        <v>6778</v>
      </c>
      <c r="E3274" s="10">
        <v>1</v>
      </c>
      <c r="F3274" s="9" t="s">
        <v>6768</v>
      </c>
      <c r="G3274" s="9" t="s">
        <v>1426</v>
      </c>
      <c r="H3274" s="11"/>
      <c r="I3274" s="12">
        <v>500</v>
      </c>
      <c r="J3274" s="12">
        <v>300</v>
      </c>
      <c r="K3274" s="12"/>
      <c r="L3274" s="12">
        <f t="array" ref="L3274">IFERROR(LOOKUP(2^15,SEARCH({"40A","63A","80A","100A","125A","160A","200A","250A","400A","630A","800A","1000A","1250A","1600A","2000A","2500A","3200A","4000A","5000A","6300A"},UPPER(D3274)),{40,63,80,100,125,160,200,250,400,630,800,1000,1250,1600,2000,2500,3200,4000,5000,6300}),0)</f>
        <v>3200</v>
      </c>
      <c r="M3274" s="9" t="str">
        <f t="shared" si="256"/>
        <v>Elbow Flat</v>
      </c>
      <c r="N3274" s="9" t="str">
        <f t="shared" si="257"/>
        <v>AL</v>
      </c>
      <c r="O3274" s="13" t="str">
        <f t="shared" si="258"/>
        <v>Silver</v>
      </c>
      <c r="P3274" s="9" t="str">
        <f t="shared" si="259"/>
        <v>PET</v>
      </c>
      <c r="Q3274" s="9" t="str">
        <f t="shared" si="260"/>
        <v>4</v>
      </c>
      <c r="R32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74" s="14" t="str">
        <f>IF(ProjectsDB[[#This Row],[Item Type]]="Straight Plug-In",_xlfn.TEXTJOIN("-",TRUE,M3274&amp;"-"&amp;_xlfn.LET(_xlpm.txt,ProjectsDB[[#This Row],[Assembly]],_xlpm.pos,FIND("SP",_xlpm.txt),_xlpm.pre,LEFT(_xlpm.txt,_xlpm.pos-1),IF(RIGHT(_xlpm.pre,3)="123","3PL",IF(RIGHT(_xlpm.pre,2)="12","2PL",IF(RIGHT(_xlpm.pre,1)="1","1PL","3PL")))),N3274,O3274,P3274,Q3274&amp;"W",R3274),_xlfn.TEXTJOIN("-",TRUE,M3274,N3274,O3274,P3274,Q3274&amp;"W",R3274))</f>
        <v>Elbow Flat-AL-Silver-PET-4W-2</v>
      </c>
      <c r="T3274" s="14" t="str">
        <f>IF(COUNTIF(Cycletime[Element Desc.],ProjectsDB[[#This Row],[Element Desc.]])&gt;0,"Found","Not Found")</f>
        <v>Found</v>
      </c>
    </row>
    <row r="3275" spans="2:20" x14ac:dyDescent="0.25">
      <c r="B3275" s="8" t="s">
        <v>6797</v>
      </c>
      <c r="C3275" s="9" t="s">
        <v>2396</v>
      </c>
      <c r="D3275" s="9" t="s">
        <v>2397</v>
      </c>
      <c r="E3275" s="10">
        <v>4</v>
      </c>
      <c r="F3275" s="9" t="s">
        <v>6768</v>
      </c>
      <c r="G3275" s="9" t="s">
        <v>1426</v>
      </c>
      <c r="H3275" s="11"/>
      <c r="I3275" s="12">
        <v>3000</v>
      </c>
      <c r="J3275" s="12"/>
      <c r="K3275" s="12"/>
      <c r="L3275" s="12">
        <f t="array" ref="L3275">IFERROR(LOOKUP(2^15,SEARCH({"40A","63A","80A","100A","125A","160A","200A","250A","400A","630A","800A","1000A","1250A","1600A","2000A","2500A","3200A","4000A","5000A","6300A"},UPPER(D3275)),{40,63,80,100,125,160,200,250,400,630,800,1000,1250,1600,2000,2500,3200,4000,5000,6300}),0)</f>
        <v>3200</v>
      </c>
      <c r="M3275" s="9" t="str">
        <f t="shared" si="256"/>
        <v>Straight Feeder</v>
      </c>
      <c r="N3275" s="9" t="str">
        <f t="shared" si="257"/>
        <v>AL</v>
      </c>
      <c r="O3275" s="13" t="str">
        <f t="shared" si="258"/>
        <v>Silver</v>
      </c>
      <c r="P3275" s="9" t="str">
        <f t="shared" si="259"/>
        <v>PET</v>
      </c>
      <c r="Q3275" s="9" t="str">
        <f t="shared" si="260"/>
        <v>4</v>
      </c>
      <c r="R32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75" s="14" t="str">
        <f>IF(ProjectsDB[[#This Row],[Item Type]]="Straight Plug-In",_xlfn.TEXTJOIN("-",TRUE,M3275&amp;"-"&amp;_xlfn.LET(_xlpm.txt,ProjectsDB[[#This Row],[Assembly]],_xlpm.pos,FIND("SP",_xlpm.txt),_xlpm.pre,LEFT(_xlpm.txt,_xlpm.pos-1),IF(RIGHT(_xlpm.pre,3)="123","3PL",IF(RIGHT(_xlpm.pre,2)="12","2PL",IF(RIGHT(_xlpm.pre,1)="1","1PL","3PL")))),N3275,O3275,P3275,Q3275&amp;"W",R3275),_xlfn.TEXTJOIN("-",TRUE,M3275,N3275,O3275,P3275,Q3275&amp;"W",R3275))</f>
        <v>Straight Feeder-AL-Silver-PET-4W-2</v>
      </c>
      <c r="T3275" s="14" t="str">
        <f>IF(COUNTIF(Cycletime[Element Desc.],ProjectsDB[[#This Row],[Element Desc.]])&gt;0,"Found","Not Found")</f>
        <v>Found</v>
      </c>
    </row>
    <row r="3276" spans="2:20" x14ac:dyDescent="0.25">
      <c r="B3276" s="8" t="s">
        <v>6798</v>
      </c>
      <c r="C3276" s="9" t="s">
        <v>654</v>
      </c>
      <c r="D3276" s="9" t="s">
        <v>655</v>
      </c>
      <c r="E3276" s="10">
        <v>1</v>
      </c>
      <c r="F3276" s="9" t="s">
        <v>6768</v>
      </c>
      <c r="G3276" s="9" t="s">
        <v>1426</v>
      </c>
      <c r="H3276" s="11"/>
      <c r="I3276" s="12">
        <v>450</v>
      </c>
      <c r="J3276" s="12">
        <v>450</v>
      </c>
      <c r="K3276" s="12"/>
      <c r="L3276" s="12">
        <f t="array" ref="L3276">IFERROR(LOOKUP(2^15,SEARCH({"40A","63A","80A","100A","125A","160A","200A","250A","400A","630A","800A","1000A","1250A","1600A","2000A","2500A","3200A","4000A","5000A","6300A"},UPPER(D3276)),{40,63,80,100,125,160,200,250,400,630,800,1000,1250,1600,2000,2500,3200,4000,5000,6300}),0)</f>
        <v>3200</v>
      </c>
      <c r="M3276" s="9" t="str">
        <f t="shared" si="256"/>
        <v>Elbow Edge</v>
      </c>
      <c r="N3276" s="9" t="str">
        <f t="shared" si="257"/>
        <v>AL</v>
      </c>
      <c r="O3276" s="13" t="str">
        <f t="shared" si="258"/>
        <v>Silver</v>
      </c>
      <c r="P3276" s="9" t="str">
        <f t="shared" si="259"/>
        <v>PET</v>
      </c>
      <c r="Q3276" s="9" t="str">
        <f t="shared" si="260"/>
        <v>4</v>
      </c>
      <c r="R32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76" s="14" t="str">
        <f>IF(ProjectsDB[[#This Row],[Item Type]]="Straight Plug-In",_xlfn.TEXTJOIN("-",TRUE,M3276&amp;"-"&amp;_xlfn.LET(_xlpm.txt,ProjectsDB[[#This Row],[Assembly]],_xlpm.pos,FIND("SP",_xlpm.txt),_xlpm.pre,LEFT(_xlpm.txt,_xlpm.pos-1),IF(RIGHT(_xlpm.pre,3)="123","3PL",IF(RIGHT(_xlpm.pre,2)="12","2PL",IF(RIGHT(_xlpm.pre,1)="1","1PL","3PL")))),N3276,O3276,P3276,Q3276&amp;"W",R3276),_xlfn.TEXTJOIN("-",TRUE,M3276,N3276,O3276,P3276,Q3276&amp;"W",R3276))</f>
        <v>Elbow Edge-AL-Silver-PET-4W-2</v>
      </c>
      <c r="T3276" s="14" t="str">
        <f>IF(COUNTIF(Cycletime[Element Desc.],ProjectsDB[[#This Row],[Element Desc.]])&gt;0,"Found","Not Found")</f>
        <v>Found</v>
      </c>
    </row>
    <row r="3277" spans="2:20" x14ac:dyDescent="0.25">
      <c r="B3277" s="8" t="s">
        <v>6799</v>
      </c>
      <c r="C3277" s="9" t="s">
        <v>6800</v>
      </c>
      <c r="D3277" s="9" t="s">
        <v>6801</v>
      </c>
      <c r="E3277" s="10">
        <v>1</v>
      </c>
      <c r="F3277" s="9" t="s">
        <v>6768</v>
      </c>
      <c r="G3277" s="9" t="s">
        <v>1426</v>
      </c>
      <c r="H3277" s="11"/>
      <c r="I3277" s="12">
        <v>1100</v>
      </c>
      <c r="J3277" s="12"/>
      <c r="K3277" s="12"/>
      <c r="L3277" s="12">
        <f t="array" ref="L3277">IFERROR(LOOKUP(2^15,SEARCH({"40A","63A","80A","100A","125A","160A","200A","250A","400A","630A","800A","1000A","1250A","1600A","2000A","2500A","3200A","4000A","5000A","6300A"},UPPER(D3277)),{40,63,80,100,125,160,200,250,400,630,800,1000,1250,1600,2000,2500,3200,4000,5000,6300}),0)</f>
        <v>3200</v>
      </c>
      <c r="M3277" s="9" t="str">
        <f t="shared" si="256"/>
        <v>Straight Feeder</v>
      </c>
      <c r="N3277" s="9" t="str">
        <f t="shared" si="257"/>
        <v>AL</v>
      </c>
      <c r="O3277" s="13" t="str">
        <f t="shared" si="258"/>
        <v>Silver</v>
      </c>
      <c r="P3277" s="9" t="str">
        <f t="shared" si="259"/>
        <v>PET</v>
      </c>
      <c r="Q3277" s="9" t="str">
        <f t="shared" si="260"/>
        <v>4</v>
      </c>
      <c r="R32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77" s="14" t="str">
        <f>IF(ProjectsDB[[#This Row],[Item Type]]="Straight Plug-In",_xlfn.TEXTJOIN("-",TRUE,M3277&amp;"-"&amp;_xlfn.LET(_xlpm.txt,ProjectsDB[[#This Row],[Assembly]],_xlpm.pos,FIND("SP",_xlpm.txt),_xlpm.pre,LEFT(_xlpm.txt,_xlpm.pos-1),IF(RIGHT(_xlpm.pre,3)="123","3PL",IF(RIGHT(_xlpm.pre,2)="12","2PL",IF(RIGHT(_xlpm.pre,1)="1","1PL","3PL")))),N3277,O3277,P3277,Q3277&amp;"W",R3277),_xlfn.TEXTJOIN("-",TRUE,M3277,N3277,O3277,P3277,Q3277&amp;"W",R3277))</f>
        <v>Straight Feeder-AL-Silver-PET-4W-2</v>
      </c>
      <c r="T3277" s="14" t="str">
        <f>IF(COUNTIF(Cycletime[Element Desc.],ProjectsDB[[#This Row],[Element Desc.]])&gt;0,"Found","Not Found")</f>
        <v>Found</v>
      </c>
    </row>
    <row r="3278" spans="2:20" x14ac:dyDescent="0.25">
      <c r="B3278" s="8" t="s">
        <v>6802</v>
      </c>
      <c r="C3278" s="15" t="s">
        <v>6791</v>
      </c>
      <c r="D3278" s="15" t="s">
        <v>6792</v>
      </c>
      <c r="E3278" s="16">
        <v>1</v>
      </c>
      <c r="F3278" s="9" t="s">
        <v>6768</v>
      </c>
      <c r="G3278" s="9" t="s">
        <v>1426</v>
      </c>
      <c r="H3278" s="11"/>
      <c r="I3278" s="12">
        <v>1800</v>
      </c>
      <c r="J3278" s="12"/>
      <c r="K3278" s="12"/>
      <c r="L3278" s="12">
        <f t="array" ref="L3278">IFERROR(LOOKUP(2^15,SEARCH({"40A","63A","80A","100A","125A","160A","200A","250A","400A","630A","800A","1000A","1250A","1600A","2000A","2500A","3200A","4000A","5000A","6300A"},UPPER(D3278)),{40,63,80,100,125,160,200,250,400,630,800,1000,1250,1600,2000,2500,3200,4000,5000,6300}),0)</f>
        <v>3200</v>
      </c>
      <c r="M3278" s="9" t="str">
        <f t="shared" si="256"/>
        <v>Straight Feeder</v>
      </c>
      <c r="N3278" s="9" t="str">
        <f t="shared" si="257"/>
        <v>AL</v>
      </c>
      <c r="O3278" s="13" t="str">
        <f t="shared" si="258"/>
        <v>Silver</v>
      </c>
      <c r="P3278" s="9" t="str">
        <f t="shared" si="259"/>
        <v>PET</v>
      </c>
      <c r="Q3278" s="9" t="str">
        <f t="shared" si="260"/>
        <v>4</v>
      </c>
      <c r="R32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278" s="14" t="str">
        <f>IF(ProjectsDB[[#This Row],[Item Type]]="Straight Plug-In",_xlfn.TEXTJOIN("-",TRUE,M3278&amp;"-"&amp;_xlfn.LET(_xlpm.txt,ProjectsDB[[#This Row],[Assembly]],_xlpm.pos,FIND("SP",_xlpm.txt),_xlpm.pre,LEFT(_xlpm.txt,_xlpm.pos-1),IF(RIGHT(_xlpm.pre,3)="123","3PL",IF(RIGHT(_xlpm.pre,2)="12","2PL",IF(RIGHT(_xlpm.pre,1)="1","1PL","3PL")))),N3278,O3278,P3278,Q3278&amp;"W",R3278),_xlfn.TEXTJOIN("-",TRUE,M3278,N3278,O3278,P3278,Q3278&amp;"W",R3278))</f>
        <v>Straight Feeder-AL-Silver-PET-4W-2</v>
      </c>
      <c r="T3278" s="14" t="str">
        <f>IF(COUNTIF(Cycletime[Element Desc.],ProjectsDB[[#This Row],[Element Desc.]])&gt;0,"Found","Not Found")</f>
        <v>Found</v>
      </c>
    </row>
    <row r="3279" spans="2:20" x14ac:dyDescent="0.25">
      <c r="B3279" s="8" t="s">
        <v>6803</v>
      </c>
      <c r="C3279" s="15" t="s">
        <v>6804</v>
      </c>
      <c r="D3279" s="15" t="s">
        <v>6805</v>
      </c>
      <c r="E3279" s="16">
        <v>2</v>
      </c>
      <c r="F3279" s="9" t="s">
        <v>6768</v>
      </c>
      <c r="G3279" s="9" t="s">
        <v>6755</v>
      </c>
      <c r="H3279" s="11"/>
      <c r="I3279" s="12"/>
      <c r="J3279" s="12"/>
      <c r="K3279" s="12"/>
      <c r="L3279" s="12">
        <f t="array" ref="L3279">IFERROR(LOOKUP(2^15,SEARCH({"40A","63A","80A","100A","125A","160A","200A","250A","400A","630A","800A","1000A","1250A","1600A","2000A","2500A","3200A","4000A","5000A","6300A"},UPPER(D3279)),{40,63,80,100,125,160,200,250,400,630,800,1000,1250,1600,2000,2500,3200,4000,5000,6300}),0)</f>
        <v>1000</v>
      </c>
      <c r="M3279" s="9" t="str">
        <f t="shared" si="256"/>
        <v>Wall Flange</v>
      </c>
      <c r="N3279" s="9" t="str">
        <f t="shared" si="257"/>
        <v>AL</v>
      </c>
      <c r="O3279" s="13" t="str">
        <f t="shared" si="258"/>
        <v>None</v>
      </c>
      <c r="P3279" s="9" t="str">
        <f t="shared" si="259"/>
        <v>None</v>
      </c>
      <c r="Q3279" s="9" t="str">
        <f t="shared" si="260"/>
        <v>0</v>
      </c>
      <c r="R32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79" s="14" t="str">
        <f>IF(ProjectsDB[[#This Row],[Item Type]]="Straight Plug-In",_xlfn.TEXTJOIN("-",TRUE,M3279&amp;"-"&amp;_xlfn.LET(_xlpm.txt,ProjectsDB[[#This Row],[Assembly]],_xlpm.pos,FIND("SP",_xlpm.txt),_xlpm.pre,LEFT(_xlpm.txt,_xlpm.pos-1),IF(RIGHT(_xlpm.pre,3)="123","3PL",IF(RIGHT(_xlpm.pre,2)="12","2PL",IF(RIGHT(_xlpm.pre,1)="1","1PL","3PL")))),N3279,O3279,P3279,Q3279&amp;"W",R3279),_xlfn.TEXTJOIN("-",TRUE,M3279,N3279,O3279,P3279,Q3279&amp;"W",R3279))</f>
        <v>Wall Flange-AL-None-None-0W-1</v>
      </c>
      <c r="T3279" s="14" t="str">
        <f>IF(COUNTIF(Cycletime[Element Desc.],ProjectsDB[[#This Row],[Element Desc.]])&gt;0,"Found","Not Found")</f>
        <v>Found</v>
      </c>
    </row>
    <row r="3280" spans="2:20" x14ac:dyDescent="0.25">
      <c r="B3280" s="8" t="s">
        <v>6806</v>
      </c>
      <c r="C3280" s="15" t="s">
        <v>6807</v>
      </c>
      <c r="D3280" s="15" t="s">
        <v>6808</v>
      </c>
      <c r="E3280" s="16">
        <v>2</v>
      </c>
      <c r="F3280" s="9" t="s">
        <v>6768</v>
      </c>
      <c r="G3280" s="9" t="s">
        <v>6755</v>
      </c>
      <c r="H3280" s="11"/>
      <c r="I3280" s="12"/>
      <c r="J3280" s="12"/>
      <c r="K3280" s="12"/>
      <c r="L3280" s="12">
        <f t="array" ref="L3280">IFERROR(LOOKUP(2^15,SEARCH({"40A","63A","80A","100A","125A","160A","200A","250A","400A","630A","800A","1000A","1250A","1600A","2000A","2500A","3200A","4000A","5000A","6300A"},UPPER(D3280)),{40,63,80,100,125,160,200,250,400,630,800,1000,1250,1600,2000,2500,3200,4000,5000,6300}),0)</f>
        <v>800</v>
      </c>
      <c r="M3280" s="9" t="str">
        <f t="shared" si="256"/>
        <v>Wall Flange</v>
      </c>
      <c r="N3280" s="9" t="str">
        <f t="shared" si="257"/>
        <v>AL</v>
      </c>
      <c r="O3280" s="13" t="str">
        <f t="shared" si="258"/>
        <v>None</v>
      </c>
      <c r="P3280" s="9" t="str">
        <f t="shared" si="259"/>
        <v>None</v>
      </c>
      <c r="Q3280" s="9" t="str">
        <f t="shared" si="260"/>
        <v>0</v>
      </c>
      <c r="R32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80" s="14" t="str">
        <f>IF(ProjectsDB[[#This Row],[Item Type]]="Straight Plug-In",_xlfn.TEXTJOIN("-",TRUE,M3280&amp;"-"&amp;_xlfn.LET(_xlpm.txt,ProjectsDB[[#This Row],[Assembly]],_xlpm.pos,FIND("SP",_xlpm.txt),_xlpm.pre,LEFT(_xlpm.txt,_xlpm.pos-1),IF(RIGHT(_xlpm.pre,3)="123","3PL",IF(RIGHT(_xlpm.pre,2)="12","2PL",IF(RIGHT(_xlpm.pre,1)="1","1PL","3PL")))),N3280,O3280,P3280,Q3280&amp;"W",R3280),_xlfn.TEXTJOIN("-",TRUE,M3280,N3280,O3280,P3280,Q3280&amp;"W",R3280))</f>
        <v>Wall Flange-AL-None-None-0W-1</v>
      </c>
      <c r="T3280" s="14" t="str">
        <f>IF(COUNTIF(Cycletime[Element Desc.],ProjectsDB[[#This Row],[Element Desc.]])&gt;0,"Found","Not Found")</f>
        <v>Found</v>
      </c>
    </row>
    <row r="3281" spans="2:20" x14ac:dyDescent="0.25">
      <c r="B3281" s="8" t="s">
        <v>6809</v>
      </c>
      <c r="C3281" s="15" t="s">
        <v>6810</v>
      </c>
      <c r="D3281" s="15" t="s">
        <v>6811</v>
      </c>
      <c r="E3281" s="16">
        <v>64</v>
      </c>
      <c r="F3281" s="9" t="s">
        <v>6768</v>
      </c>
      <c r="G3281" s="9" t="s">
        <v>6755</v>
      </c>
      <c r="H3281" s="11"/>
      <c r="I3281" s="12"/>
      <c r="J3281" s="12"/>
      <c r="K3281" s="12"/>
      <c r="L3281" s="12">
        <f t="array" ref="L3281">IFERROR(LOOKUP(2^15,SEARCH({"40A","63A","80A","100A","125A","160A","200A","250A","400A","630A","800A","1000A","1250A","1600A","2000A","2500A","3200A","4000A","5000A","6300A"},UPPER(D3281)),{40,63,80,100,125,160,200,250,400,630,800,1000,1250,1600,2000,2500,3200,4000,5000,6300}),0)</f>
        <v>800</v>
      </c>
      <c r="M3281" s="9" t="str">
        <f t="shared" si="256"/>
        <v>Hanger Support</v>
      </c>
      <c r="N3281" s="9" t="str">
        <f t="shared" si="257"/>
        <v>AL</v>
      </c>
      <c r="O3281" s="13" t="str">
        <f t="shared" si="258"/>
        <v>None</v>
      </c>
      <c r="P3281" s="9" t="str">
        <f t="shared" si="259"/>
        <v>None</v>
      </c>
      <c r="Q3281" s="9" t="str">
        <f t="shared" si="260"/>
        <v>0</v>
      </c>
      <c r="R32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81" s="14" t="str">
        <f>IF(ProjectsDB[[#This Row],[Item Type]]="Straight Plug-In",_xlfn.TEXTJOIN("-",TRUE,M3281&amp;"-"&amp;_xlfn.LET(_xlpm.txt,ProjectsDB[[#This Row],[Assembly]],_xlpm.pos,FIND("SP",_xlpm.txt),_xlpm.pre,LEFT(_xlpm.txt,_xlpm.pos-1),IF(RIGHT(_xlpm.pre,3)="123","3PL",IF(RIGHT(_xlpm.pre,2)="12","2PL",IF(RIGHT(_xlpm.pre,1)="1","1PL","3PL")))),N3281,O3281,P3281,Q3281&amp;"W",R3281),_xlfn.TEXTJOIN("-",TRUE,M3281,N3281,O3281,P3281,Q3281&amp;"W",R3281))</f>
        <v>Hanger Support-AL-None-None-0W-1</v>
      </c>
      <c r="T3281" s="14" t="str">
        <f>IF(COUNTIF(Cycletime[Element Desc.],ProjectsDB[[#This Row],[Element Desc.]])&gt;0,"Found","Not Found")</f>
        <v>Found</v>
      </c>
    </row>
    <row r="3282" spans="2:20" x14ac:dyDescent="0.25">
      <c r="B3282" s="8" t="s">
        <v>6812</v>
      </c>
      <c r="C3282" s="15" t="s">
        <v>6813</v>
      </c>
      <c r="D3282" s="15" t="s">
        <v>6814</v>
      </c>
      <c r="E3282" s="16">
        <v>5</v>
      </c>
      <c r="F3282" s="9" t="s">
        <v>6768</v>
      </c>
      <c r="G3282" s="9" t="s">
        <v>6755</v>
      </c>
      <c r="H3282" s="11"/>
      <c r="I3282" s="12"/>
      <c r="J3282" s="12"/>
      <c r="K3282" s="12"/>
      <c r="L3282" s="12">
        <f t="array" ref="L3282">IFERROR(LOOKUP(2^15,SEARCH({"40A","63A","80A","100A","125A","160A","200A","250A","400A","630A","800A","1000A","1250A","1600A","2000A","2500A","3200A","4000A","5000A","6300A"},UPPER(D3282)),{40,63,80,100,125,160,200,250,400,630,800,1000,1250,1600,2000,2500,3200,4000,5000,6300}),0)</f>
        <v>800</v>
      </c>
      <c r="M3282" s="9" t="str">
        <f t="shared" si="256"/>
        <v>Hanger Support</v>
      </c>
      <c r="N3282" s="9" t="str">
        <f t="shared" si="257"/>
        <v>AL</v>
      </c>
      <c r="O3282" s="13" t="str">
        <f t="shared" si="258"/>
        <v>None</v>
      </c>
      <c r="P3282" s="9" t="str">
        <f t="shared" si="259"/>
        <v>None</v>
      </c>
      <c r="Q3282" s="9" t="str">
        <f t="shared" si="260"/>
        <v>0</v>
      </c>
      <c r="R32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82" s="14" t="str">
        <f>IF(ProjectsDB[[#This Row],[Item Type]]="Straight Plug-In",_xlfn.TEXTJOIN("-",TRUE,M3282&amp;"-"&amp;_xlfn.LET(_xlpm.txt,ProjectsDB[[#This Row],[Assembly]],_xlpm.pos,FIND("SP",_xlpm.txt),_xlpm.pre,LEFT(_xlpm.txt,_xlpm.pos-1),IF(RIGHT(_xlpm.pre,3)="123","3PL",IF(RIGHT(_xlpm.pre,2)="12","2PL",IF(RIGHT(_xlpm.pre,1)="1","1PL","3PL")))),N3282,O3282,P3282,Q3282&amp;"W",R3282),_xlfn.TEXTJOIN("-",TRUE,M3282,N3282,O3282,P3282,Q3282&amp;"W",R3282))</f>
        <v>Hanger Support-AL-None-None-0W-1</v>
      </c>
      <c r="T3282" s="14" t="str">
        <f>IF(COUNTIF(Cycletime[Element Desc.],ProjectsDB[[#This Row],[Element Desc.]])&gt;0,"Found","Not Found")</f>
        <v>Found</v>
      </c>
    </row>
    <row r="3283" spans="2:20" x14ac:dyDescent="0.25">
      <c r="B3283" s="8" t="s">
        <v>6815</v>
      </c>
      <c r="C3283" s="15" t="s">
        <v>6816</v>
      </c>
      <c r="D3283" s="15" t="s">
        <v>6817</v>
      </c>
      <c r="E3283" s="16">
        <v>99</v>
      </c>
      <c r="F3283" s="9" t="s">
        <v>6768</v>
      </c>
      <c r="G3283" s="9" t="s">
        <v>6755</v>
      </c>
      <c r="H3283" s="11"/>
      <c r="I3283" s="12"/>
      <c r="J3283" s="12"/>
      <c r="K3283" s="12"/>
      <c r="L3283" s="12">
        <f t="array" ref="L3283">IFERROR(LOOKUP(2^15,SEARCH({"40A","63A","80A","100A","125A","160A","200A","250A","400A","630A","800A","1000A","1250A","1600A","2000A","2500A","3200A","4000A","5000A","6300A"},UPPER(D3283)),{40,63,80,100,125,160,200,250,400,630,800,1000,1250,1600,2000,2500,3200,4000,5000,6300}),0)</f>
        <v>1000</v>
      </c>
      <c r="M3283" s="9" t="str">
        <f t="shared" si="256"/>
        <v>Hanger Support</v>
      </c>
      <c r="N3283" s="9" t="str">
        <f t="shared" si="257"/>
        <v>AL</v>
      </c>
      <c r="O3283" s="13" t="str">
        <f t="shared" si="258"/>
        <v>None</v>
      </c>
      <c r="P3283" s="9" t="str">
        <f t="shared" si="259"/>
        <v>None</v>
      </c>
      <c r="Q3283" s="9" t="str">
        <f t="shared" si="260"/>
        <v>0</v>
      </c>
      <c r="R32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83" s="14" t="str">
        <f>IF(ProjectsDB[[#This Row],[Item Type]]="Straight Plug-In",_xlfn.TEXTJOIN("-",TRUE,M3283&amp;"-"&amp;_xlfn.LET(_xlpm.txt,ProjectsDB[[#This Row],[Assembly]],_xlpm.pos,FIND("SP",_xlpm.txt),_xlpm.pre,LEFT(_xlpm.txt,_xlpm.pos-1),IF(RIGHT(_xlpm.pre,3)="123","3PL",IF(RIGHT(_xlpm.pre,2)="12","2PL",IF(RIGHT(_xlpm.pre,1)="1","1PL","3PL")))),N3283,O3283,P3283,Q3283&amp;"W",R3283),_xlfn.TEXTJOIN("-",TRUE,M3283,N3283,O3283,P3283,Q3283&amp;"W",R3283))</f>
        <v>Hanger Support-AL-None-None-0W-1</v>
      </c>
      <c r="T3283" s="14" t="str">
        <f>IF(COUNTIF(Cycletime[Element Desc.],ProjectsDB[[#This Row],[Element Desc.]])&gt;0,"Found","Not Found")</f>
        <v>Found</v>
      </c>
    </row>
    <row r="3284" spans="2:20" x14ac:dyDescent="0.25">
      <c r="B3284" s="8" t="s">
        <v>6818</v>
      </c>
      <c r="C3284" s="15" t="s">
        <v>6819</v>
      </c>
      <c r="D3284" s="15" t="s">
        <v>6820</v>
      </c>
      <c r="E3284" s="16">
        <v>8</v>
      </c>
      <c r="F3284" s="9" t="s">
        <v>6768</v>
      </c>
      <c r="G3284" s="9" t="s">
        <v>6755</v>
      </c>
      <c r="H3284" s="11"/>
      <c r="I3284" s="12"/>
      <c r="J3284" s="12"/>
      <c r="K3284" s="12"/>
      <c r="L3284" s="12">
        <f t="array" ref="L3284">IFERROR(LOOKUP(2^15,SEARCH({"40A","63A","80A","100A","125A","160A","200A","250A","400A","630A","800A","1000A","1250A","1600A","2000A","2500A","3200A","4000A","5000A","6300A"},UPPER(D3284)),{40,63,80,100,125,160,200,250,400,630,800,1000,1250,1600,2000,2500,3200,4000,5000,6300}),0)</f>
        <v>1000</v>
      </c>
      <c r="M3284" s="9" t="str">
        <f t="shared" si="256"/>
        <v>Hanger Support</v>
      </c>
      <c r="N3284" s="9" t="str">
        <f t="shared" si="257"/>
        <v>AL</v>
      </c>
      <c r="O3284" s="13" t="str">
        <f t="shared" si="258"/>
        <v>None</v>
      </c>
      <c r="P3284" s="9" t="str">
        <f t="shared" si="259"/>
        <v>None</v>
      </c>
      <c r="Q3284" s="9" t="str">
        <f t="shared" si="260"/>
        <v>0</v>
      </c>
      <c r="R32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84" s="14" t="str">
        <f>IF(ProjectsDB[[#This Row],[Item Type]]="Straight Plug-In",_xlfn.TEXTJOIN("-",TRUE,M3284&amp;"-"&amp;_xlfn.LET(_xlpm.txt,ProjectsDB[[#This Row],[Assembly]],_xlpm.pos,FIND("SP",_xlpm.txt),_xlpm.pre,LEFT(_xlpm.txt,_xlpm.pos-1),IF(RIGHT(_xlpm.pre,3)="123","3PL",IF(RIGHT(_xlpm.pre,2)="12","2PL",IF(RIGHT(_xlpm.pre,1)="1","1PL","3PL")))),N3284,O3284,P3284,Q3284&amp;"W",R3284),_xlfn.TEXTJOIN("-",TRUE,M3284,N3284,O3284,P3284,Q3284&amp;"W",R3284))</f>
        <v>Hanger Support-AL-None-None-0W-1</v>
      </c>
      <c r="T3284" s="14" t="str">
        <f>IF(COUNTIF(Cycletime[Element Desc.],ProjectsDB[[#This Row],[Element Desc.]])&gt;0,"Found","Not Found")</f>
        <v>Found</v>
      </c>
    </row>
    <row r="3285" spans="2:20" x14ac:dyDescent="0.25">
      <c r="B3285" s="8" t="s">
        <v>6821</v>
      </c>
      <c r="C3285" s="15" t="s">
        <v>1370</v>
      </c>
      <c r="D3285" s="15" t="s">
        <v>1371</v>
      </c>
      <c r="E3285" s="16">
        <v>4</v>
      </c>
      <c r="F3285" s="9" t="s">
        <v>6768</v>
      </c>
      <c r="G3285" s="9" t="s">
        <v>6755</v>
      </c>
      <c r="H3285" s="11"/>
      <c r="I3285" s="12"/>
      <c r="J3285" s="12"/>
      <c r="K3285" s="12"/>
      <c r="L3285" s="12">
        <f t="array" ref="L3285">IFERROR(LOOKUP(2^15,SEARCH({"40A","63A","80A","100A","125A","160A","200A","250A","400A","630A","800A","1000A","1250A","1600A","2000A","2500A","3200A","4000A","5000A","6300A"},UPPER(D3285)),{40,63,80,100,125,160,200,250,400,630,800,1000,1250,1600,2000,2500,3200,4000,5000,6300}),0)</f>
        <v>0</v>
      </c>
      <c r="M3285" s="9" t="str">
        <f t="shared" si="256"/>
        <v>Hanger Support</v>
      </c>
      <c r="N3285" s="9" t="str">
        <f t="shared" si="257"/>
        <v>SH</v>
      </c>
      <c r="O3285" s="13" t="str">
        <f t="shared" si="258"/>
        <v>None</v>
      </c>
      <c r="P3285" s="9" t="str">
        <f t="shared" si="259"/>
        <v>None</v>
      </c>
      <c r="Q3285" s="9" t="str">
        <f t="shared" si="260"/>
        <v>0</v>
      </c>
      <c r="R32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285" s="14" t="str">
        <f>IF(ProjectsDB[[#This Row],[Item Type]]="Straight Plug-In",_xlfn.TEXTJOIN("-",TRUE,M3285&amp;"-"&amp;_xlfn.LET(_xlpm.txt,ProjectsDB[[#This Row],[Assembly]],_xlpm.pos,FIND("SP",_xlpm.txt),_xlpm.pre,LEFT(_xlpm.txt,_xlpm.pos-1),IF(RIGHT(_xlpm.pre,3)="123","3PL",IF(RIGHT(_xlpm.pre,2)="12","2PL",IF(RIGHT(_xlpm.pre,1)="1","1PL","3PL")))),N3285,O3285,P3285,Q3285&amp;"W",R3285),_xlfn.TEXTJOIN("-",TRUE,M3285,N3285,O3285,P3285,Q3285&amp;"W",R3285))</f>
        <v>Hanger Support-SH-None-None-0W-0</v>
      </c>
      <c r="T3285" s="14" t="str">
        <f>IF(COUNTIF(Cycletime[Element Desc.],ProjectsDB[[#This Row],[Element Desc.]])&gt;0,"Found","Not Found")</f>
        <v>Found</v>
      </c>
    </row>
    <row r="3286" spans="2:20" x14ac:dyDescent="0.25">
      <c r="B3286" s="8" t="s">
        <v>6822</v>
      </c>
      <c r="C3286" s="15" t="s">
        <v>2333</v>
      </c>
      <c r="D3286" s="15" t="s">
        <v>2334</v>
      </c>
      <c r="E3286" s="16">
        <v>6</v>
      </c>
      <c r="F3286" s="9" t="s">
        <v>6768</v>
      </c>
      <c r="G3286" s="9" t="s">
        <v>6755</v>
      </c>
      <c r="H3286" s="11"/>
      <c r="I3286" s="12"/>
      <c r="J3286" s="12"/>
      <c r="K3286" s="12"/>
      <c r="L3286" s="12">
        <f t="array" ref="L3286">IFERROR(LOOKUP(2^15,SEARCH({"40A","63A","80A","100A","125A","160A","200A","250A","400A","630A","800A","1000A","1250A","1600A","2000A","2500A","3200A","4000A","5000A","6300A"},UPPER(D3286)),{40,63,80,100,125,160,200,250,400,630,800,1000,1250,1600,2000,2500,3200,4000,5000,6300}),0)</f>
        <v>1000</v>
      </c>
      <c r="M3286" s="9" t="str">
        <f t="shared" si="256"/>
        <v>Joint Pack</v>
      </c>
      <c r="N3286" s="9" t="str">
        <f t="shared" si="257"/>
        <v>AL</v>
      </c>
      <c r="O3286" s="13" t="str">
        <f t="shared" si="258"/>
        <v>Silver</v>
      </c>
      <c r="P3286" s="9" t="str">
        <f t="shared" si="259"/>
        <v>None</v>
      </c>
      <c r="Q3286" s="9" t="str">
        <f t="shared" si="260"/>
        <v>4</v>
      </c>
      <c r="R32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86" s="14" t="str">
        <f>IF(ProjectsDB[[#This Row],[Item Type]]="Straight Plug-In",_xlfn.TEXTJOIN("-",TRUE,M3286&amp;"-"&amp;_xlfn.LET(_xlpm.txt,ProjectsDB[[#This Row],[Assembly]],_xlpm.pos,FIND("SP",_xlpm.txt),_xlpm.pre,LEFT(_xlpm.txt,_xlpm.pos-1),IF(RIGHT(_xlpm.pre,3)="123","3PL",IF(RIGHT(_xlpm.pre,2)="12","2PL",IF(RIGHT(_xlpm.pre,1)="1","1PL","3PL")))),N3286,O3286,P3286,Q3286&amp;"W",R3286),_xlfn.TEXTJOIN("-",TRUE,M3286,N3286,O3286,P3286,Q3286&amp;"W",R3286))</f>
        <v>Joint Pack-AL-Silver-None-4W-1</v>
      </c>
      <c r="T3286" s="14" t="str">
        <f>IF(COUNTIF(Cycletime[Element Desc.],ProjectsDB[[#This Row],[Element Desc.]])&gt;0,"Found","Not Found")</f>
        <v>Found</v>
      </c>
    </row>
    <row r="3287" spans="2:20" x14ac:dyDescent="0.25">
      <c r="B3287" s="8" t="s">
        <v>6823</v>
      </c>
      <c r="C3287" s="15" t="s">
        <v>6824</v>
      </c>
      <c r="D3287" s="15" t="s">
        <v>6825</v>
      </c>
      <c r="E3287" s="16">
        <v>2</v>
      </c>
      <c r="F3287" s="9" t="s">
        <v>6768</v>
      </c>
      <c r="G3287" s="9" t="s">
        <v>6755</v>
      </c>
      <c r="H3287" s="11"/>
      <c r="I3287" s="12">
        <v>310</v>
      </c>
      <c r="J3287" s="12">
        <v>310</v>
      </c>
      <c r="K3287" s="12"/>
      <c r="L3287" s="12">
        <f t="array" ref="L3287">IFERROR(LOOKUP(2^15,SEARCH({"40A","63A","80A","100A","125A","160A","200A","250A","400A","630A","800A","1000A","1250A","1600A","2000A","2500A","3200A","4000A","5000A","6300A"},UPPER(D3287)),{40,63,80,100,125,160,200,250,400,630,800,1000,1250,1600,2000,2500,3200,4000,5000,6300}),0)</f>
        <v>1000</v>
      </c>
      <c r="M3287" s="9" t="str">
        <f t="shared" si="256"/>
        <v>Elbow Edge</v>
      </c>
      <c r="N3287" s="9" t="str">
        <f t="shared" si="257"/>
        <v>AL</v>
      </c>
      <c r="O3287" s="13" t="str">
        <f t="shared" si="258"/>
        <v>Silver</v>
      </c>
      <c r="P3287" s="9" t="str">
        <f t="shared" si="259"/>
        <v>PET</v>
      </c>
      <c r="Q3287" s="9" t="str">
        <f t="shared" si="260"/>
        <v>4</v>
      </c>
      <c r="R32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87" s="14" t="str">
        <f>IF(ProjectsDB[[#This Row],[Item Type]]="Straight Plug-In",_xlfn.TEXTJOIN("-",TRUE,M3287&amp;"-"&amp;_xlfn.LET(_xlpm.txt,ProjectsDB[[#This Row],[Assembly]],_xlpm.pos,FIND("SP",_xlpm.txt),_xlpm.pre,LEFT(_xlpm.txt,_xlpm.pos-1),IF(RIGHT(_xlpm.pre,3)="123","3PL",IF(RIGHT(_xlpm.pre,2)="12","2PL",IF(RIGHT(_xlpm.pre,1)="1","1PL","3PL")))),N3287,O3287,P3287,Q3287&amp;"W",R3287),_xlfn.TEXTJOIN("-",TRUE,M3287,N3287,O3287,P3287,Q3287&amp;"W",R3287))</f>
        <v>Elbow Edge-AL-Silver-PET-4W-1</v>
      </c>
      <c r="T3287" s="14" t="str">
        <f>IF(COUNTIF(Cycletime[Element Desc.],ProjectsDB[[#This Row],[Element Desc.]])&gt;0,"Found","Not Found")</f>
        <v>Found</v>
      </c>
    </row>
    <row r="3288" spans="2:20" x14ac:dyDescent="0.25">
      <c r="B3288" s="8" t="s">
        <v>6826</v>
      </c>
      <c r="C3288" s="15" t="s">
        <v>6827</v>
      </c>
      <c r="D3288" s="15" t="s">
        <v>6828</v>
      </c>
      <c r="E3288" s="16">
        <v>1</v>
      </c>
      <c r="F3288" s="9" t="s">
        <v>6768</v>
      </c>
      <c r="G3288" s="9" t="s">
        <v>6755</v>
      </c>
      <c r="H3288" s="11"/>
      <c r="I3288" s="12">
        <v>760</v>
      </c>
      <c r="J3288" s="12"/>
      <c r="K3288" s="12"/>
      <c r="L3288" s="12">
        <f t="array" ref="L3288">IFERROR(LOOKUP(2^15,SEARCH({"40A","63A","80A","100A","125A","160A","200A","250A","400A","630A","800A","1000A","1250A","1600A","2000A","2500A","3200A","4000A","5000A","6300A"},UPPER(D3288)),{40,63,80,100,125,160,200,250,400,630,800,1000,1250,1600,2000,2500,3200,4000,5000,6300}),0)</f>
        <v>1000</v>
      </c>
      <c r="M3288" s="9" t="str">
        <f t="shared" si="256"/>
        <v>Straight Feeder</v>
      </c>
      <c r="N3288" s="9" t="str">
        <f t="shared" si="257"/>
        <v>AL</v>
      </c>
      <c r="O3288" s="13" t="str">
        <f t="shared" si="258"/>
        <v>Silver</v>
      </c>
      <c r="P3288" s="9" t="str">
        <f t="shared" si="259"/>
        <v>PET</v>
      </c>
      <c r="Q3288" s="9" t="str">
        <f t="shared" si="260"/>
        <v>4</v>
      </c>
      <c r="R32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88" s="14" t="str">
        <f>IF(ProjectsDB[[#This Row],[Item Type]]="Straight Plug-In",_xlfn.TEXTJOIN("-",TRUE,M3288&amp;"-"&amp;_xlfn.LET(_xlpm.txt,ProjectsDB[[#This Row],[Assembly]],_xlpm.pos,FIND("SP",_xlpm.txt),_xlpm.pre,LEFT(_xlpm.txt,_xlpm.pos-1),IF(RIGHT(_xlpm.pre,3)="123","3PL",IF(RIGHT(_xlpm.pre,2)="12","2PL",IF(RIGHT(_xlpm.pre,1)="1","1PL","3PL")))),N3288,O3288,P3288,Q3288&amp;"W",R3288),_xlfn.TEXTJOIN("-",TRUE,M3288,N3288,O3288,P3288,Q3288&amp;"W",R3288))</f>
        <v>Straight Feeder-AL-Silver-PET-4W-1</v>
      </c>
      <c r="T3288" s="14" t="str">
        <f>IF(COUNTIF(Cycletime[Element Desc.],ProjectsDB[[#This Row],[Element Desc.]])&gt;0,"Found","Not Found")</f>
        <v>Found</v>
      </c>
    </row>
    <row r="3289" spans="2:20" x14ac:dyDescent="0.25">
      <c r="B3289" s="8" t="s">
        <v>6829</v>
      </c>
      <c r="C3289" s="15" t="s">
        <v>2330</v>
      </c>
      <c r="D3289" s="15" t="s">
        <v>2331</v>
      </c>
      <c r="E3289" s="16">
        <v>2</v>
      </c>
      <c r="F3289" s="9" t="s">
        <v>6768</v>
      </c>
      <c r="G3289" s="9" t="s">
        <v>6755</v>
      </c>
      <c r="H3289" s="11"/>
      <c r="I3289" s="12">
        <v>3000</v>
      </c>
      <c r="J3289" s="12"/>
      <c r="K3289" s="12"/>
      <c r="L3289" s="12">
        <f t="array" ref="L3289">IFERROR(LOOKUP(2^15,SEARCH({"40A","63A","80A","100A","125A","160A","200A","250A","400A","630A","800A","1000A","1250A","1600A","2000A","2500A","3200A","4000A","5000A","6300A"},UPPER(D3289)),{40,63,80,100,125,160,200,250,400,630,800,1000,1250,1600,2000,2500,3200,4000,5000,6300}),0)</f>
        <v>1000</v>
      </c>
      <c r="M3289" s="9" t="str">
        <f t="shared" si="256"/>
        <v>Straight Feeder</v>
      </c>
      <c r="N3289" s="9" t="str">
        <f t="shared" si="257"/>
        <v>AL</v>
      </c>
      <c r="O3289" s="13" t="str">
        <f t="shared" si="258"/>
        <v>Silver</v>
      </c>
      <c r="P3289" s="9" t="str">
        <f t="shared" si="259"/>
        <v>PET</v>
      </c>
      <c r="Q3289" s="9" t="str">
        <f t="shared" si="260"/>
        <v>4</v>
      </c>
      <c r="R32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89" s="14" t="str">
        <f>IF(ProjectsDB[[#This Row],[Item Type]]="Straight Plug-In",_xlfn.TEXTJOIN("-",TRUE,M3289&amp;"-"&amp;_xlfn.LET(_xlpm.txt,ProjectsDB[[#This Row],[Assembly]],_xlpm.pos,FIND("SP",_xlpm.txt),_xlpm.pre,LEFT(_xlpm.txt,_xlpm.pos-1),IF(RIGHT(_xlpm.pre,3)="123","3PL",IF(RIGHT(_xlpm.pre,2)="12","2PL",IF(RIGHT(_xlpm.pre,1)="1","1PL","3PL")))),N3289,O3289,P3289,Q3289&amp;"W",R3289),_xlfn.TEXTJOIN("-",TRUE,M3289,N3289,O3289,P3289,Q3289&amp;"W",R3289))</f>
        <v>Straight Feeder-AL-Silver-PET-4W-1</v>
      </c>
      <c r="T3289" s="14" t="str">
        <f>IF(COUNTIF(Cycletime[Element Desc.],ProjectsDB[[#This Row],[Element Desc.]])&gt;0,"Found","Not Found")</f>
        <v>Found</v>
      </c>
    </row>
    <row r="3290" spans="2:20" x14ac:dyDescent="0.25">
      <c r="B3290" s="8" t="s">
        <v>6830</v>
      </c>
      <c r="C3290" s="15" t="s">
        <v>2327</v>
      </c>
      <c r="D3290" s="15" t="s">
        <v>2328</v>
      </c>
      <c r="E3290" s="16">
        <v>43</v>
      </c>
      <c r="F3290" s="9" t="s">
        <v>6768</v>
      </c>
      <c r="G3290" s="9" t="s">
        <v>6755</v>
      </c>
      <c r="H3290" s="11"/>
      <c r="I3290" s="12"/>
      <c r="J3290" s="12"/>
      <c r="K3290" s="12"/>
      <c r="L3290" s="12">
        <f t="array" ref="L3290">IFERROR(LOOKUP(2^15,SEARCH({"40A","63A","80A","100A","125A","160A","200A","250A","400A","630A","800A","1000A","1250A","1600A","2000A","2500A","3200A","4000A","5000A","6300A"},UPPER(D3290)),{40,63,80,100,125,160,200,250,400,630,800,1000,1250,1600,2000,2500,3200,4000,5000,6300}),0)</f>
        <v>800</v>
      </c>
      <c r="M3290" s="9" t="str">
        <f t="shared" si="256"/>
        <v>Joint Pack</v>
      </c>
      <c r="N3290" s="9" t="str">
        <f t="shared" si="257"/>
        <v>AL</v>
      </c>
      <c r="O3290" s="13" t="str">
        <f t="shared" si="258"/>
        <v>Silver</v>
      </c>
      <c r="P3290" s="9" t="str">
        <f t="shared" si="259"/>
        <v>None</v>
      </c>
      <c r="Q3290" s="9" t="str">
        <f t="shared" si="260"/>
        <v>4</v>
      </c>
      <c r="R32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90" s="14" t="str">
        <f>IF(ProjectsDB[[#This Row],[Item Type]]="Straight Plug-In",_xlfn.TEXTJOIN("-",TRUE,M3290&amp;"-"&amp;_xlfn.LET(_xlpm.txt,ProjectsDB[[#This Row],[Assembly]],_xlpm.pos,FIND("SP",_xlpm.txt),_xlpm.pre,LEFT(_xlpm.txt,_xlpm.pos-1),IF(RIGHT(_xlpm.pre,3)="123","3PL",IF(RIGHT(_xlpm.pre,2)="12","2PL",IF(RIGHT(_xlpm.pre,1)="1","1PL","3PL")))),N3290,O3290,P3290,Q3290&amp;"W",R3290),_xlfn.TEXTJOIN("-",TRUE,M3290,N3290,O3290,P3290,Q3290&amp;"W",R3290))</f>
        <v>Joint Pack-AL-Silver-None-4W-1</v>
      </c>
      <c r="T3290" s="14" t="str">
        <f>IF(COUNTIF(Cycletime[Element Desc.],ProjectsDB[[#This Row],[Element Desc.]])&gt;0,"Found","Not Found")</f>
        <v>Found</v>
      </c>
    </row>
    <row r="3291" spans="2:20" x14ac:dyDescent="0.25">
      <c r="B3291" s="8" t="s">
        <v>6831</v>
      </c>
      <c r="C3291" s="15" t="s">
        <v>6832</v>
      </c>
      <c r="D3291" s="15" t="s">
        <v>6833</v>
      </c>
      <c r="E3291" s="16">
        <v>1</v>
      </c>
      <c r="F3291" s="9" t="s">
        <v>6768</v>
      </c>
      <c r="G3291" s="9" t="s">
        <v>6755</v>
      </c>
      <c r="H3291" s="11"/>
      <c r="I3291" s="12">
        <v>298</v>
      </c>
      <c r="J3291" s="12">
        <v>298</v>
      </c>
      <c r="K3291" s="12"/>
      <c r="L3291" s="12">
        <f t="array" ref="L3291">IFERROR(LOOKUP(2^15,SEARCH({"40A","63A","80A","100A","125A","160A","200A","250A","400A","630A","800A","1000A","1250A","1600A","2000A","2500A","3200A","4000A","5000A","6300A"},UPPER(D3291)),{40,63,80,100,125,160,200,250,400,630,800,1000,1250,1600,2000,2500,3200,4000,5000,6300}),0)</f>
        <v>800</v>
      </c>
      <c r="M3291" s="9" t="str">
        <f t="shared" si="256"/>
        <v>Elbow Edge</v>
      </c>
      <c r="N3291" s="9" t="str">
        <f t="shared" si="257"/>
        <v>AL</v>
      </c>
      <c r="O3291" s="13" t="str">
        <f t="shared" si="258"/>
        <v>Silver</v>
      </c>
      <c r="P3291" s="9" t="str">
        <f t="shared" si="259"/>
        <v>PET</v>
      </c>
      <c r="Q3291" s="9" t="str">
        <f t="shared" si="260"/>
        <v>4</v>
      </c>
      <c r="R32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91" s="14" t="str">
        <f>IF(ProjectsDB[[#This Row],[Item Type]]="Straight Plug-In",_xlfn.TEXTJOIN("-",TRUE,M3291&amp;"-"&amp;_xlfn.LET(_xlpm.txt,ProjectsDB[[#This Row],[Assembly]],_xlpm.pos,FIND("SP",_xlpm.txt),_xlpm.pre,LEFT(_xlpm.txt,_xlpm.pos-1),IF(RIGHT(_xlpm.pre,3)="123","3PL",IF(RIGHT(_xlpm.pre,2)="12","2PL",IF(RIGHT(_xlpm.pre,1)="1","1PL","3PL")))),N3291,O3291,P3291,Q3291&amp;"W",R3291),_xlfn.TEXTJOIN("-",TRUE,M3291,N3291,O3291,P3291,Q3291&amp;"W",R3291))</f>
        <v>Elbow Edge-AL-Silver-PET-4W-1</v>
      </c>
      <c r="T3291" s="14" t="str">
        <f>IF(COUNTIF(Cycletime[Element Desc.],ProjectsDB[[#This Row],[Element Desc.]])&gt;0,"Found","Not Found")</f>
        <v>Found</v>
      </c>
    </row>
    <row r="3292" spans="2:20" x14ac:dyDescent="0.25">
      <c r="B3292" s="8" t="s">
        <v>6834</v>
      </c>
      <c r="C3292" s="15" t="s">
        <v>6835</v>
      </c>
      <c r="D3292" s="15" t="s">
        <v>6836</v>
      </c>
      <c r="E3292" s="16">
        <v>1</v>
      </c>
      <c r="F3292" s="9" t="s">
        <v>6768</v>
      </c>
      <c r="G3292" s="9" t="s">
        <v>6755</v>
      </c>
      <c r="H3292" s="11"/>
      <c r="I3292" s="12">
        <v>958</v>
      </c>
      <c r="J3292" s="12"/>
      <c r="K3292" s="12"/>
      <c r="L3292" s="12">
        <f t="array" ref="L3292">IFERROR(LOOKUP(2^15,SEARCH({"40A","63A","80A","100A","125A","160A","200A","250A","400A","630A","800A","1000A","1250A","1600A","2000A","2500A","3200A","4000A","5000A","6300A"},UPPER(D3292)),{40,63,80,100,125,160,200,250,400,630,800,1000,1250,1600,2000,2500,3200,4000,5000,6300}),0)</f>
        <v>800</v>
      </c>
      <c r="M3292" s="9" t="str">
        <f t="shared" si="256"/>
        <v>Straight Feeder</v>
      </c>
      <c r="N3292" s="9" t="str">
        <f t="shared" si="257"/>
        <v>AL</v>
      </c>
      <c r="O3292" s="13" t="str">
        <f t="shared" si="258"/>
        <v>Silver</v>
      </c>
      <c r="P3292" s="9" t="str">
        <f t="shared" si="259"/>
        <v>PET</v>
      </c>
      <c r="Q3292" s="9" t="str">
        <f t="shared" si="260"/>
        <v>4</v>
      </c>
      <c r="R32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92" s="14" t="str">
        <f>IF(ProjectsDB[[#This Row],[Item Type]]="Straight Plug-In",_xlfn.TEXTJOIN("-",TRUE,M3292&amp;"-"&amp;_xlfn.LET(_xlpm.txt,ProjectsDB[[#This Row],[Assembly]],_xlpm.pos,FIND("SP",_xlpm.txt),_xlpm.pre,LEFT(_xlpm.txt,_xlpm.pos-1),IF(RIGHT(_xlpm.pre,3)="123","3PL",IF(RIGHT(_xlpm.pre,2)="12","2PL",IF(RIGHT(_xlpm.pre,1)="1","1PL","3PL")))),N3292,O3292,P3292,Q3292&amp;"W",R3292),_xlfn.TEXTJOIN("-",TRUE,M3292,N3292,O3292,P3292,Q3292&amp;"W",R3292))</f>
        <v>Straight Feeder-AL-Silver-PET-4W-1</v>
      </c>
      <c r="T3292" s="14" t="str">
        <f>IF(COUNTIF(Cycletime[Element Desc.],ProjectsDB[[#This Row],[Element Desc.]])&gt;0,"Found","Not Found")</f>
        <v>Found</v>
      </c>
    </row>
    <row r="3293" spans="2:20" x14ac:dyDescent="0.25">
      <c r="B3293" s="8" t="s">
        <v>6837</v>
      </c>
      <c r="C3293" s="15" t="s">
        <v>6838</v>
      </c>
      <c r="D3293" s="15" t="s">
        <v>6839</v>
      </c>
      <c r="E3293" s="16">
        <v>1</v>
      </c>
      <c r="F3293" s="9" t="s">
        <v>6768</v>
      </c>
      <c r="G3293" s="9" t="s">
        <v>6755</v>
      </c>
      <c r="H3293" s="11"/>
      <c r="I3293" s="12">
        <v>298</v>
      </c>
      <c r="J3293" s="12">
        <v>340</v>
      </c>
      <c r="K3293" s="12">
        <v>298</v>
      </c>
      <c r="L3293" s="12">
        <f t="array" ref="L3293">IFERROR(LOOKUP(2^15,SEARCH({"40A","63A","80A","100A","125A","160A","200A","250A","400A","630A","800A","1000A","1250A","1600A","2000A","2500A","3200A","4000A","5000A","6300A"},UPPER(D3293)),{40,63,80,100,125,160,200,250,400,630,800,1000,1250,1600,2000,2500,3200,4000,5000,6300}),0)</f>
        <v>800</v>
      </c>
      <c r="M3293" s="9" t="str">
        <f t="shared" si="256"/>
        <v>Z-Unit Edge</v>
      </c>
      <c r="N3293" s="9" t="str">
        <f t="shared" si="257"/>
        <v>AL</v>
      </c>
      <c r="O3293" s="13" t="str">
        <f t="shared" si="258"/>
        <v>Silver</v>
      </c>
      <c r="P3293" s="9" t="str">
        <f t="shared" si="259"/>
        <v>PET</v>
      </c>
      <c r="Q3293" s="9" t="str">
        <f t="shared" si="260"/>
        <v>4</v>
      </c>
      <c r="R32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93" s="14" t="str">
        <f>IF(ProjectsDB[[#This Row],[Item Type]]="Straight Plug-In",_xlfn.TEXTJOIN("-",TRUE,M3293&amp;"-"&amp;_xlfn.LET(_xlpm.txt,ProjectsDB[[#This Row],[Assembly]],_xlpm.pos,FIND("SP",_xlpm.txt),_xlpm.pre,LEFT(_xlpm.txt,_xlpm.pos-1),IF(RIGHT(_xlpm.pre,3)="123","3PL",IF(RIGHT(_xlpm.pre,2)="12","2PL",IF(RIGHT(_xlpm.pre,1)="1","1PL","3PL")))),N3293,O3293,P3293,Q3293&amp;"W",R3293),_xlfn.TEXTJOIN("-",TRUE,M3293,N3293,O3293,P3293,Q3293&amp;"W",R3293))</f>
        <v>Z-Unit Edge-AL-Silver-PET-4W-1</v>
      </c>
      <c r="T3293" s="14" t="str">
        <f>IF(COUNTIF(Cycletime[Element Desc.],ProjectsDB[[#This Row],[Element Desc.]])&gt;0,"Found","Not Found")</f>
        <v>Found</v>
      </c>
    </row>
    <row r="3294" spans="2:20" x14ac:dyDescent="0.25">
      <c r="B3294" s="8" t="s">
        <v>6840</v>
      </c>
      <c r="C3294" s="15" t="s">
        <v>2323</v>
      </c>
      <c r="D3294" s="15" t="s">
        <v>2324</v>
      </c>
      <c r="E3294" s="16">
        <v>23</v>
      </c>
      <c r="F3294" s="9" t="s">
        <v>6768</v>
      </c>
      <c r="G3294" s="9" t="s">
        <v>6755</v>
      </c>
      <c r="H3294" s="11"/>
      <c r="I3294" s="12">
        <v>3000</v>
      </c>
      <c r="J3294" s="12"/>
      <c r="K3294" s="12"/>
      <c r="L3294" s="12">
        <f t="array" ref="L3294">IFERROR(LOOKUP(2^15,SEARCH({"40A","63A","80A","100A","125A","160A","200A","250A","400A","630A","800A","1000A","1250A","1600A","2000A","2500A","3200A","4000A","5000A","6300A"},UPPER(D3294)),{40,63,80,100,125,160,200,250,400,630,800,1000,1250,1600,2000,2500,3200,4000,5000,6300}),0)</f>
        <v>800</v>
      </c>
      <c r="M3294" s="9" t="str">
        <f t="shared" si="256"/>
        <v>Straight Feeder</v>
      </c>
      <c r="N3294" s="9" t="str">
        <f t="shared" si="257"/>
        <v>AL</v>
      </c>
      <c r="O3294" s="13" t="str">
        <f t="shared" si="258"/>
        <v>Silver</v>
      </c>
      <c r="P3294" s="9" t="str">
        <f t="shared" si="259"/>
        <v>PET</v>
      </c>
      <c r="Q3294" s="9" t="str">
        <f t="shared" si="260"/>
        <v>4</v>
      </c>
      <c r="R32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94" s="14" t="str">
        <f>IF(ProjectsDB[[#This Row],[Item Type]]="Straight Plug-In",_xlfn.TEXTJOIN("-",TRUE,M3294&amp;"-"&amp;_xlfn.LET(_xlpm.txt,ProjectsDB[[#This Row],[Assembly]],_xlpm.pos,FIND("SP",_xlpm.txt),_xlpm.pre,LEFT(_xlpm.txt,_xlpm.pos-1),IF(RIGHT(_xlpm.pre,3)="123","3PL",IF(RIGHT(_xlpm.pre,2)="12","2PL",IF(RIGHT(_xlpm.pre,1)="1","1PL","3PL")))),N3294,O3294,P3294,Q3294&amp;"W",R3294),_xlfn.TEXTJOIN("-",TRUE,M3294,N3294,O3294,P3294,Q3294&amp;"W",R3294))</f>
        <v>Straight Feeder-AL-Silver-PET-4W-1</v>
      </c>
      <c r="T3294" s="14" t="str">
        <f>IF(COUNTIF(Cycletime[Element Desc.],ProjectsDB[[#This Row],[Element Desc.]])&gt;0,"Found","Not Found")</f>
        <v>Found</v>
      </c>
    </row>
    <row r="3295" spans="2:20" x14ac:dyDescent="0.25">
      <c r="B3295" s="8" t="s">
        <v>6841</v>
      </c>
      <c r="C3295" s="15" t="s">
        <v>6842</v>
      </c>
      <c r="D3295" s="15" t="s">
        <v>6843</v>
      </c>
      <c r="E3295" s="16">
        <v>2</v>
      </c>
      <c r="F3295" s="9" t="s">
        <v>6768</v>
      </c>
      <c r="G3295" s="9" t="s">
        <v>6755</v>
      </c>
      <c r="H3295" s="11"/>
      <c r="I3295" s="12">
        <v>2000</v>
      </c>
      <c r="J3295" s="12"/>
      <c r="K3295" s="12"/>
      <c r="L3295" s="12">
        <f t="array" ref="L3295">IFERROR(LOOKUP(2^15,SEARCH({"40A","63A","80A","100A","125A","160A","200A","250A","400A","630A","800A","1000A","1250A","1600A","2000A","2500A","3200A","4000A","5000A","6300A"},UPPER(D3295)),{40,63,80,100,125,160,200,250,400,630,800,1000,1250,1600,2000,2500,3200,4000,5000,6300}),0)</f>
        <v>800</v>
      </c>
      <c r="M3295" s="9" t="str">
        <f t="shared" si="256"/>
        <v>Straight Feeder</v>
      </c>
      <c r="N3295" s="9" t="str">
        <f t="shared" si="257"/>
        <v>AL</v>
      </c>
      <c r="O3295" s="13" t="str">
        <f t="shared" si="258"/>
        <v>Silver</v>
      </c>
      <c r="P3295" s="9" t="str">
        <f t="shared" si="259"/>
        <v>PET</v>
      </c>
      <c r="Q3295" s="9" t="str">
        <f t="shared" si="260"/>
        <v>4</v>
      </c>
      <c r="R32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95" s="14" t="str">
        <f>IF(ProjectsDB[[#This Row],[Item Type]]="Straight Plug-In",_xlfn.TEXTJOIN("-",TRUE,M3295&amp;"-"&amp;_xlfn.LET(_xlpm.txt,ProjectsDB[[#This Row],[Assembly]],_xlpm.pos,FIND("SP",_xlpm.txt),_xlpm.pre,LEFT(_xlpm.txt,_xlpm.pos-1),IF(RIGHT(_xlpm.pre,3)="123","3PL",IF(RIGHT(_xlpm.pre,2)="12","2PL",IF(RIGHT(_xlpm.pre,1)="1","1PL","3PL")))),N3295,O3295,P3295,Q3295&amp;"W",R3295),_xlfn.TEXTJOIN("-",TRUE,M3295,N3295,O3295,P3295,Q3295&amp;"W",R3295))</f>
        <v>Straight Feeder-AL-Silver-PET-4W-1</v>
      </c>
      <c r="T3295" s="14" t="str">
        <f>IF(COUNTIF(Cycletime[Element Desc.],ProjectsDB[[#This Row],[Element Desc.]])&gt;0,"Found","Not Found")</f>
        <v>Found</v>
      </c>
    </row>
    <row r="3296" spans="2:20" x14ac:dyDescent="0.25">
      <c r="B3296" s="8" t="s">
        <v>6844</v>
      </c>
      <c r="C3296" s="15" t="s">
        <v>6845</v>
      </c>
      <c r="D3296" s="15" t="s">
        <v>6846</v>
      </c>
      <c r="E3296" s="16">
        <v>2</v>
      </c>
      <c r="F3296" s="9" t="s">
        <v>6768</v>
      </c>
      <c r="G3296" s="9" t="s">
        <v>6755</v>
      </c>
      <c r="H3296" s="11"/>
      <c r="I3296" s="12"/>
      <c r="J3296" s="12"/>
      <c r="K3296" s="12"/>
      <c r="L3296" s="12">
        <f t="array" ref="L3296">IFERROR(LOOKUP(2^15,SEARCH({"40A","63A","80A","100A","125A","160A","200A","250A","400A","630A","800A","1000A","1250A","1600A","2000A","2500A","3200A","4000A","5000A","6300A"},UPPER(D3296)),{40,63,80,100,125,160,200,250,400,630,800,1000,1250,1600,2000,2500,3200,4000,5000,6300}),0)</f>
        <v>800</v>
      </c>
      <c r="M3296" s="9" t="str">
        <f t="shared" si="256"/>
        <v>Expansion Joint</v>
      </c>
      <c r="N3296" s="9" t="str">
        <f t="shared" si="257"/>
        <v>AL</v>
      </c>
      <c r="O3296" s="13" t="str">
        <f t="shared" si="258"/>
        <v>Silver</v>
      </c>
      <c r="P3296" s="9" t="str">
        <f t="shared" si="259"/>
        <v>PET</v>
      </c>
      <c r="Q3296" s="9" t="str">
        <f t="shared" si="260"/>
        <v>4</v>
      </c>
      <c r="R32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96" s="14" t="str">
        <f>IF(ProjectsDB[[#This Row],[Item Type]]="Straight Plug-In",_xlfn.TEXTJOIN("-",TRUE,M3296&amp;"-"&amp;_xlfn.LET(_xlpm.txt,ProjectsDB[[#This Row],[Assembly]],_xlpm.pos,FIND("SP",_xlpm.txt),_xlpm.pre,LEFT(_xlpm.txt,_xlpm.pos-1),IF(RIGHT(_xlpm.pre,3)="123","3PL",IF(RIGHT(_xlpm.pre,2)="12","2PL",IF(RIGHT(_xlpm.pre,1)="1","1PL","3PL")))),N3296,O3296,P3296,Q3296&amp;"W",R3296),_xlfn.TEXTJOIN("-",TRUE,M3296,N3296,O3296,P3296,Q3296&amp;"W",R3296))</f>
        <v>Expansion Joint-AL-Silver-PET-4W-1</v>
      </c>
      <c r="T3296" s="14" t="str">
        <f>IF(COUNTIF(Cycletime[Element Desc.],ProjectsDB[[#This Row],[Element Desc.]])&gt;0,"Found","Not Found")</f>
        <v>Found</v>
      </c>
    </row>
    <row r="3297" spans="2:20" x14ac:dyDescent="0.25">
      <c r="B3297" s="8" t="s">
        <v>6847</v>
      </c>
      <c r="C3297" s="15" t="s">
        <v>6848</v>
      </c>
      <c r="D3297" s="15" t="s">
        <v>6849</v>
      </c>
      <c r="E3297" s="16">
        <v>2</v>
      </c>
      <c r="F3297" s="9" t="s">
        <v>6768</v>
      </c>
      <c r="G3297" s="9" t="s">
        <v>6755</v>
      </c>
      <c r="H3297" s="11"/>
      <c r="I3297" s="12">
        <v>1000</v>
      </c>
      <c r="J3297" s="12"/>
      <c r="K3297" s="12"/>
      <c r="L3297" s="12">
        <f t="array" ref="L3297">IFERROR(LOOKUP(2^15,SEARCH({"40A","63A","80A","100A","125A","160A","200A","250A","400A","630A","800A","1000A","1250A","1600A","2000A","2500A","3200A","4000A","5000A","6300A"},UPPER(D3297)),{40,63,80,100,125,160,200,250,400,630,800,1000,1250,1600,2000,2500,3200,4000,5000,6300}),0)</f>
        <v>800</v>
      </c>
      <c r="M3297" s="9" t="str">
        <f t="shared" si="256"/>
        <v>Straight Feeder</v>
      </c>
      <c r="N3297" s="9" t="str">
        <f t="shared" si="257"/>
        <v>AL</v>
      </c>
      <c r="O3297" s="13" t="str">
        <f t="shared" si="258"/>
        <v>Silver</v>
      </c>
      <c r="P3297" s="9" t="str">
        <f t="shared" si="259"/>
        <v>PET</v>
      </c>
      <c r="Q3297" s="9" t="str">
        <f t="shared" si="260"/>
        <v>4</v>
      </c>
      <c r="R32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97" s="14" t="str">
        <f>IF(ProjectsDB[[#This Row],[Item Type]]="Straight Plug-In",_xlfn.TEXTJOIN("-",TRUE,M3297&amp;"-"&amp;_xlfn.LET(_xlpm.txt,ProjectsDB[[#This Row],[Assembly]],_xlpm.pos,FIND("SP",_xlpm.txt),_xlpm.pre,LEFT(_xlpm.txt,_xlpm.pos-1),IF(RIGHT(_xlpm.pre,3)="123","3PL",IF(RIGHT(_xlpm.pre,2)="12","2PL",IF(RIGHT(_xlpm.pre,1)="1","1PL","3PL")))),N3297,O3297,P3297,Q3297&amp;"W",R3297),_xlfn.TEXTJOIN("-",TRUE,M3297,N3297,O3297,P3297,Q3297&amp;"W",R3297))</f>
        <v>Straight Feeder-AL-Silver-PET-4W-1</v>
      </c>
      <c r="T3297" s="14" t="str">
        <f>IF(COUNTIF(Cycletime[Element Desc.],ProjectsDB[[#This Row],[Element Desc.]])&gt;0,"Found","Not Found")</f>
        <v>Found</v>
      </c>
    </row>
    <row r="3298" spans="2:20" x14ac:dyDescent="0.25">
      <c r="B3298" s="8" t="s">
        <v>6850</v>
      </c>
      <c r="C3298" s="15" t="s">
        <v>6851</v>
      </c>
      <c r="D3298" s="15" t="s">
        <v>6852</v>
      </c>
      <c r="E3298" s="16">
        <v>1</v>
      </c>
      <c r="F3298" s="9" t="s">
        <v>6768</v>
      </c>
      <c r="G3298" s="9" t="s">
        <v>6755</v>
      </c>
      <c r="H3298" s="11"/>
      <c r="I3298" s="12">
        <v>1400</v>
      </c>
      <c r="J3298" s="12"/>
      <c r="K3298" s="12"/>
      <c r="L3298" s="12">
        <f t="array" ref="L3298">IFERROR(LOOKUP(2^15,SEARCH({"40A","63A","80A","100A","125A","160A","200A","250A","400A","630A","800A","1000A","1250A","1600A","2000A","2500A","3200A","4000A","5000A","6300A"},UPPER(D3298)),{40,63,80,100,125,160,200,250,400,630,800,1000,1250,1600,2000,2500,3200,4000,5000,6300}),0)</f>
        <v>800</v>
      </c>
      <c r="M3298" s="9" t="str">
        <f t="shared" si="256"/>
        <v>Straight Feeder</v>
      </c>
      <c r="N3298" s="9" t="str">
        <f t="shared" si="257"/>
        <v>AL</v>
      </c>
      <c r="O3298" s="13" t="str">
        <f t="shared" si="258"/>
        <v>Silver</v>
      </c>
      <c r="P3298" s="9" t="str">
        <f t="shared" si="259"/>
        <v>PET</v>
      </c>
      <c r="Q3298" s="9" t="str">
        <f t="shared" si="260"/>
        <v>4</v>
      </c>
      <c r="R32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98" s="14" t="str">
        <f>IF(ProjectsDB[[#This Row],[Item Type]]="Straight Plug-In",_xlfn.TEXTJOIN("-",TRUE,M3298&amp;"-"&amp;_xlfn.LET(_xlpm.txt,ProjectsDB[[#This Row],[Assembly]],_xlpm.pos,FIND("SP",_xlpm.txt),_xlpm.pre,LEFT(_xlpm.txt,_xlpm.pos-1),IF(RIGHT(_xlpm.pre,3)="123","3PL",IF(RIGHT(_xlpm.pre,2)="12","2PL",IF(RIGHT(_xlpm.pre,1)="1","1PL","3PL")))),N3298,O3298,P3298,Q3298&amp;"W",R3298),_xlfn.TEXTJOIN("-",TRUE,M3298,N3298,O3298,P3298,Q3298&amp;"W",R3298))</f>
        <v>Straight Feeder-AL-Silver-PET-4W-1</v>
      </c>
      <c r="T3298" s="14" t="str">
        <f>IF(COUNTIF(Cycletime[Element Desc.],ProjectsDB[[#This Row],[Element Desc.]])&gt;0,"Found","Not Found")</f>
        <v>Found</v>
      </c>
    </row>
    <row r="3299" spans="2:20" x14ac:dyDescent="0.25">
      <c r="B3299" s="8" t="s">
        <v>6853</v>
      </c>
      <c r="C3299" s="15" t="s">
        <v>6854</v>
      </c>
      <c r="D3299" s="15" t="s">
        <v>6855</v>
      </c>
      <c r="E3299" s="16">
        <v>2</v>
      </c>
      <c r="F3299" s="9" t="s">
        <v>6768</v>
      </c>
      <c r="G3299" s="9" t="s">
        <v>6755</v>
      </c>
      <c r="H3299" s="11"/>
      <c r="I3299" s="12">
        <v>300</v>
      </c>
      <c r="J3299" s="12">
        <v>300</v>
      </c>
      <c r="K3299" s="12"/>
      <c r="L3299" s="12">
        <f t="array" ref="L3299">IFERROR(LOOKUP(2^15,SEARCH({"40A","63A","80A","100A","125A","160A","200A","250A","400A","630A","800A","1000A","1250A","1600A","2000A","2500A","3200A","4000A","5000A","6300A"},UPPER(D3299)),{40,63,80,100,125,160,200,250,400,630,800,1000,1250,1600,2000,2500,3200,4000,5000,6300}),0)</f>
        <v>800</v>
      </c>
      <c r="M3299" s="9" t="str">
        <f t="shared" si="256"/>
        <v>Elbow Flat</v>
      </c>
      <c r="N3299" s="9" t="str">
        <f t="shared" si="257"/>
        <v>AL</v>
      </c>
      <c r="O3299" s="13" t="str">
        <f t="shared" si="258"/>
        <v>Silver</v>
      </c>
      <c r="P3299" s="9" t="str">
        <f t="shared" si="259"/>
        <v>PET</v>
      </c>
      <c r="Q3299" s="9" t="str">
        <f t="shared" si="260"/>
        <v>4</v>
      </c>
      <c r="R32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299" s="14" t="str">
        <f>IF(ProjectsDB[[#This Row],[Item Type]]="Straight Plug-In",_xlfn.TEXTJOIN("-",TRUE,M3299&amp;"-"&amp;_xlfn.LET(_xlpm.txt,ProjectsDB[[#This Row],[Assembly]],_xlpm.pos,FIND("SP",_xlpm.txt),_xlpm.pre,LEFT(_xlpm.txt,_xlpm.pos-1),IF(RIGHT(_xlpm.pre,3)="123","3PL",IF(RIGHT(_xlpm.pre,2)="12","2PL",IF(RIGHT(_xlpm.pre,1)="1","1PL","3PL")))),N3299,O3299,P3299,Q3299&amp;"W",R3299),_xlfn.TEXTJOIN("-",TRUE,M3299,N3299,O3299,P3299,Q3299&amp;"W",R3299))</f>
        <v>Elbow Flat-AL-Silver-PET-4W-1</v>
      </c>
      <c r="T3299" s="14" t="str">
        <f>IF(COUNTIF(Cycletime[Element Desc.],ProjectsDB[[#This Row],[Element Desc.]])&gt;0,"Found","Not Found")</f>
        <v>Found</v>
      </c>
    </row>
    <row r="3300" spans="2:20" x14ac:dyDescent="0.25">
      <c r="B3300" s="8" t="s">
        <v>6856</v>
      </c>
      <c r="C3300" s="15" t="s">
        <v>6857</v>
      </c>
      <c r="D3300" s="15" t="s">
        <v>6858</v>
      </c>
      <c r="E3300" s="16">
        <v>1</v>
      </c>
      <c r="F3300" s="9" t="s">
        <v>6768</v>
      </c>
      <c r="G3300" s="9" t="s">
        <v>6755</v>
      </c>
      <c r="H3300" s="11"/>
      <c r="I3300" s="12">
        <v>1150</v>
      </c>
      <c r="J3300" s="12"/>
      <c r="K3300" s="12"/>
      <c r="L3300" s="12">
        <f t="array" ref="L3300">IFERROR(LOOKUP(2^15,SEARCH({"40A","63A","80A","100A","125A","160A","200A","250A","400A","630A","800A","1000A","1250A","1600A","2000A","2500A","3200A","4000A","5000A","6300A"},UPPER(D3300)),{40,63,80,100,125,160,200,250,400,630,800,1000,1250,1600,2000,2500,3200,4000,5000,6300}),0)</f>
        <v>800</v>
      </c>
      <c r="M3300" s="9" t="str">
        <f t="shared" si="256"/>
        <v>Straight Feeder</v>
      </c>
      <c r="N3300" s="9" t="str">
        <f t="shared" si="257"/>
        <v>AL</v>
      </c>
      <c r="O3300" s="13" t="str">
        <f t="shared" si="258"/>
        <v>Silver</v>
      </c>
      <c r="P3300" s="9" t="str">
        <f t="shared" si="259"/>
        <v>PET</v>
      </c>
      <c r="Q3300" s="9" t="str">
        <f t="shared" si="260"/>
        <v>4</v>
      </c>
      <c r="R33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00" s="14" t="str">
        <f>IF(ProjectsDB[[#This Row],[Item Type]]="Straight Plug-In",_xlfn.TEXTJOIN("-",TRUE,M3300&amp;"-"&amp;_xlfn.LET(_xlpm.txt,ProjectsDB[[#This Row],[Assembly]],_xlpm.pos,FIND("SP",_xlpm.txt),_xlpm.pre,LEFT(_xlpm.txt,_xlpm.pos-1),IF(RIGHT(_xlpm.pre,3)="123","3PL",IF(RIGHT(_xlpm.pre,2)="12","2PL",IF(RIGHT(_xlpm.pre,1)="1","1PL","3PL")))),N3300,O3300,P3300,Q3300&amp;"W",R3300),_xlfn.TEXTJOIN("-",TRUE,M3300,N3300,O3300,P3300,Q3300&amp;"W",R3300))</f>
        <v>Straight Feeder-AL-Silver-PET-4W-1</v>
      </c>
      <c r="T3300" s="14" t="str">
        <f>IF(COUNTIF(Cycletime[Element Desc.],ProjectsDB[[#This Row],[Element Desc.]])&gt;0,"Found","Not Found")</f>
        <v>Found</v>
      </c>
    </row>
    <row r="3301" spans="2:20" x14ac:dyDescent="0.25">
      <c r="B3301" s="8" t="s">
        <v>6859</v>
      </c>
      <c r="C3301" s="15" t="s">
        <v>6860</v>
      </c>
      <c r="D3301" s="15" t="s">
        <v>6861</v>
      </c>
      <c r="E3301" s="16">
        <v>1</v>
      </c>
      <c r="F3301" s="9" t="s">
        <v>6768</v>
      </c>
      <c r="G3301" s="9" t="s">
        <v>6755</v>
      </c>
      <c r="H3301" s="11"/>
      <c r="I3301" s="12">
        <v>1465</v>
      </c>
      <c r="J3301" s="12"/>
      <c r="K3301" s="12"/>
      <c r="L3301" s="12">
        <f t="array" ref="L3301">IFERROR(LOOKUP(2^15,SEARCH({"40A","63A","80A","100A","125A","160A","200A","250A","400A","630A","800A","1000A","1250A","1600A","2000A","2500A","3200A","4000A","5000A","6300A"},UPPER(D3301)),{40,63,80,100,125,160,200,250,400,630,800,1000,1250,1600,2000,2500,3200,4000,5000,6300}),0)</f>
        <v>800</v>
      </c>
      <c r="M3301" s="9" t="str">
        <f t="shared" si="256"/>
        <v>Straight Feeder</v>
      </c>
      <c r="N3301" s="9" t="str">
        <f t="shared" si="257"/>
        <v>AL</v>
      </c>
      <c r="O3301" s="13" t="str">
        <f t="shared" si="258"/>
        <v>Silver</v>
      </c>
      <c r="P3301" s="9" t="str">
        <f t="shared" si="259"/>
        <v>PET</v>
      </c>
      <c r="Q3301" s="9" t="str">
        <f t="shared" si="260"/>
        <v>4</v>
      </c>
      <c r="R33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01" s="14" t="str">
        <f>IF(ProjectsDB[[#This Row],[Item Type]]="Straight Plug-In",_xlfn.TEXTJOIN("-",TRUE,M3301&amp;"-"&amp;_xlfn.LET(_xlpm.txt,ProjectsDB[[#This Row],[Assembly]],_xlpm.pos,FIND("SP",_xlpm.txt),_xlpm.pre,LEFT(_xlpm.txt,_xlpm.pos-1),IF(RIGHT(_xlpm.pre,3)="123","3PL",IF(RIGHT(_xlpm.pre,2)="12","2PL",IF(RIGHT(_xlpm.pre,1)="1","1PL","3PL")))),N3301,O3301,P3301,Q3301&amp;"W",R3301),_xlfn.TEXTJOIN("-",TRUE,M3301,N3301,O3301,P3301,Q3301&amp;"W",R3301))</f>
        <v>Straight Feeder-AL-Silver-PET-4W-1</v>
      </c>
      <c r="T3301" s="14" t="str">
        <f>IF(COUNTIF(Cycletime[Element Desc.],ProjectsDB[[#This Row],[Element Desc.]])&gt;0,"Found","Not Found")</f>
        <v>Found</v>
      </c>
    </row>
    <row r="3302" spans="2:20" x14ac:dyDescent="0.25">
      <c r="B3302" s="8" t="s">
        <v>6862</v>
      </c>
      <c r="C3302" s="15" t="s">
        <v>6863</v>
      </c>
      <c r="D3302" s="15" t="s">
        <v>6864</v>
      </c>
      <c r="E3302" s="16">
        <v>1</v>
      </c>
      <c r="F3302" s="9" t="s">
        <v>6768</v>
      </c>
      <c r="G3302" s="9" t="s">
        <v>6755</v>
      </c>
      <c r="H3302" s="11"/>
      <c r="I3302" s="12">
        <v>2785</v>
      </c>
      <c r="J3302" s="12"/>
      <c r="K3302" s="12"/>
      <c r="L3302" s="12">
        <f t="array" ref="L3302">IFERROR(LOOKUP(2^15,SEARCH({"40A","63A","80A","100A","125A","160A","200A","250A","400A","630A","800A","1000A","1250A","1600A","2000A","2500A","3200A","4000A","5000A","6300A"},UPPER(D3302)),{40,63,80,100,125,160,200,250,400,630,800,1000,1250,1600,2000,2500,3200,4000,5000,6300}),0)</f>
        <v>800</v>
      </c>
      <c r="M3302" s="9" t="str">
        <f t="shared" si="256"/>
        <v>Straight Feeder</v>
      </c>
      <c r="N3302" s="9" t="str">
        <f t="shared" si="257"/>
        <v>AL</v>
      </c>
      <c r="O3302" s="13" t="str">
        <f t="shared" si="258"/>
        <v>Silver</v>
      </c>
      <c r="P3302" s="9" t="str">
        <f t="shared" si="259"/>
        <v>PET</v>
      </c>
      <c r="Q3302" s="9" t="str">
        <f t="shared" si="260"/>
        <v>4</v>
      </c>
      <c r="R33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02" s="14" t="str">
        <f>IF(ProjectsDB[[#This Row],[Item Type]]="Straight Plug-In",_xlfn.TEXTJOIN("-",TRUE,M3302&amp;"-"&amp;_xlfn.LET(_xlpm.txt,ProjectsDB[[#This Row],[Assembly]],_xlpm.pos,FIND("SP",_xlpm.txt),_xlpm.pre,LEFT(_xlpm.txt,_xlpm.pos-1),IF(RIGHT(_xlpm.pre,3)="123","3PL",IF(RIGHT(_xlpm.pre,2)="12","2PL",IF(RIGHT(_xlpm.pre,1)="1","1PL","3PL")))),N3302,O3302,P3302,Q3302&amp;"W",R3302),_xlfn.TEXTJOIN("-",TRUE,M3302,N3302,O3302,P3302,Q3302&amp;"W",R3302))</f>
        <v>Straight Feeder-AL-Silver-PET-4W-1</v>
      </c>
      <c r="T3302" s="14" t="str">
        <f>IF(COUNTIF(Cycletime[Element Desc.],ProjectsDB[[#This Row],[Element Desc.]])&gt;0,"Found","Not Found")</f>
        <v>Found</v>
      </c>
    </row>
    <row r="3303" spans="2:20" x14ac:dyDescent="0.25">
      <c r="B3303" s="8" t="s">
        <v>6865</v>
      </c>
      <c r="C3303" s="15" t="s">
        <v>6866</v>
      </c>
      <c r="D3303" s="15" t="s">
        <v>6867</v>
      </c>
      <c r="E3303" s="16">
        <v>1</v>
      </c>
      <c r="F3303" s="9" t="s">
        <v>6768</v>
      </c>
      <c r="G3303" s="9" t="s">
        <v>6755</v>
      </c>
      <c r="H3303" s="11"/>
      <c r="I3303" s="12">
        <v>865</v>
      </c>
      <c r="J3303" s="12"/>
      <c r="K3303" s="12"/>
      <c r="L3303" s="12">
        <f t="array" ref="L3303">IFERROR(LOOKUP(2^15,SEARCH({"40A","63A","80A","100A","125A","160A","200A","250A","400A","630A","800A","1000A","1250A","1600A","2000A","2500A","3200A","4000A","5000A","6300A"},UPPER(D3303)),{40,63,80,100,125,160,200,250,400,630,800,1000,1250,1600,2000,2500,3200,4000,5000,6300}),0)</f>
        <v>800</v>
      </c>
      <c r="M3303" s="9" t="str">
        <f t="shared" si="256"/>
        <v>Straight Feeder</v>
      </c>
      <c r="N3303" s="9" t="str">
        <f t="shared" si="257"/>
        <v>AL</v>
      </c>
      <c r="O3303" s="13" t="str">
        <f t="shared" si="258"/>
        <v>Silver</v>
      </c>
      <c r="P3303" s="9" t="str">
        <f t="shared" si="259"/>
        <v>PET</v>
      </c>
      <c r="Q3303" s="9" t="str">
        <f t="shared" si="260"/>
        <v>4</v>
      </c>
      <c r="R33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03" s="14" t="str">
        <f>IF(ProjectsDB[[#This Row],[Item Type]]="Straight Plug-In",_xlfn.TEXTJOIN("-",TRUE,M3303&amp;"-"&amp;_xlfn.LET(_xlpm.txt,ProjectsDB[[#This Row],[Assembly]],_xlpm.pos,FIND("SP",_xlpm.txt),_xlpm.pre,LEFT(_xlpm.txt,_xlpm.pos-1),IF(RIGHT(_xlpm.pre,3)="123","3PL",IF(RIGHT(_xlpm.pre,2)="12","2PL",IF(RIGHT(_xlpm.pre,1)="1","1PL","3PL")))),N3303,O3303,P3303,Q3303&amp;"W",R3303),_xlfn.TEXTJOIN("-",TRUE,M3303,N3303,O3303,P3303,Q3303&amp;"W",R3303))</f>
        <v>Straight Feeder-AL-Silver-PET-4W-1</v>
      </c>
      <c r="T3303" s="14" t="str">
        <f>IF(COUNTIF(Cycletime[Element Desc.],ProjectsDB[[#This Row],[Element Desc.]])&gt;0,"Found","Not Found")</f>
        <v>Found</v>
      </c>
    </row>
    <row r="3304" spans="2:20" x14ac:dyDescent="0.25">
      <c r="B3304" s="8" t="s">
        <v>6868</v>
      </c>
      <c r="C3304" s="15" t="s">
        <v>6869</v>
      </c>
      <c r="D3304" s="15" t="s">
        <v>6870</v>
      </c>
      <c r="E3304" s="16">
        <v>1</v>
      </c>
      <c r="F3304" s="9" t="s">
        <v>6768</v>
      </c>
      <c r="G3304" s="9" t="s">
        <v>6755</v>
      </c>
      <c r="H3304" s="11"/>
      <c r="I3304" s="12">
        <v>690</v>
      </c>
      <c r="J3304" s="12"/>
      <c r="K3304" s="12"/>
      <c r="L3304" s="12">
        <f t="array" ref="L3304">IFERROR(LOOKUP(2^15,SEARCH({"40A","63A","80A","100A","125A","160A","200A","250A","400A","630A","800A","1000A","1250A","1600A","2000A","2500A","3200A","4000A","5000A","6300A"},UPPER(D3304)),{40,63,80,100,125,160,200,250,400,630,800,1000,1250,1600,2000,2500,3200,4000,5000,6300}),0)</f>
        <v>800</v>
      </c>
      <c r="M3304" s="9" t="str">
        <f t="shared" si="256"/>
        <v>Straight Feeder</v>
      </c>
      <c r="N3304" s="9" t="str">
        <f t="shared" si="257"/>
        <v>AL</v>
      </c>
      <c r="O3304" s="13" t="str">
        <f t="shared" si="258"/>
        <v>Silver</v>
      </c>
      <c r="P3304" s="9" t="str">
        <f t="shared" si="259"/>
        <v>PET</v>
      </c>
      <c r="Q3304" s="9" t="str">
        <f t="shared" si="260"/>
        <v>4</v>
      </c>
      <c r="R33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04" s="14" t="str">
        <f>IF(ProjectsDB[[#This Row],[Item Type]]="Straight Plug-In",_xlfn.TEXTJOIN("-",TRUE,M3304&amp;"-"&amp;_xlfn.LET(_xlpm.txt,ProjectsDB[[#This Row],[Assembly]],_xlpm.pos,FIND("SP",_xlpm.txt),_xlpm.pre,LEFT(_xlpm.txt,_xlpm.pos-1),IF(RIGHT(_xlpm.pre,3)="123","3PL",IF(RIGHT(_xlpm.pre,2)="12","2PL",IF(RIGHT(_xlpm.pre,1)="1","1PL","3PL")))),N3304,O3304,P3304,Q3304&amp;"W",R3304),_xlfn.TEXTJOIN("-",TRUE,M3304,N3304,O3304,P3304,Q3304&amp;"W",R3304))</f>
        <v>Straight Feeder-AL-Silver-PET-4W-1</v>
      </c>
      <c r="T3304" s="14" t="str">
        <f>IF(COUNTIF(Cycletime[Element Desc.],ProjectsDB[[#This Row],[Element Desc.]])&gt;0,"Found","Not Found")</f>
        <v>Found</v>
      </c>
    </row>
    <row r="3305" spans="2:20" x14ac:dyDescent="0.25">
      <c r="B3305" s="8" t="s">
        <v>6871</v>
      </c>
      <c r="C3305" s="15" t="s">
        <v>6872</v>
      </c>
      <c r="D3305" s="15" t="s">
        <v>6873</v>
      </c>
      <c r="E3305" s="16">
        <v>1</v>
      </c>
      <c r="F3305" s="9" t="s">
        <v>6768</v>
      </c>
      <c r="G3305" s="9" t="s">
        <v>6755</v>
      </c>
      <c r="H3305" s="11"/>
      <c r="I3305" s="12">
        <v>298</v>
      </c>
      <c r="J3305" s="12">
        <v>218</v>
      </c>
      <c r="K3305" s="12">
        <v>298</v>
      </c>
      <c r="L3305" s="12">
        <f t="array" ref="L3305">IFERROR(LOOKUP(2^15,SEARCH({"40A","63A","80A","100A","125A","160A","200A","250A","400A","630A","800A","1000A","1250A","1600A","2000A","2500A","3200A","4000A","5000A","6300A"},UPPER(D3305)),{40,63,80,100,125,160,200,250,400,630,800,1000,1250,1600,2000,2500,3200,4000,5000,6300}),0)</f>
        <v>800</v>
      </c>
      <c r="M3305" s="9" t="str">
        <f t="shared" si="256"/>
        <v>Z-Unit Edge</v>
      </c>
      <c r="N3305" s="9" t="str">
        <f t="shared" si="257"/>
        <v>AL</v>
      </c>
      <c r="O3305" s="13" t="str">
        <f t="shared" si="258"/>
        <v>Silver</v>
      </c>
      <c r="P3305" s="9" t="str">
        <f t="shared" si="259"/>
        <v>PET</v>
      </c>
      <c r="Q3305" s="9" t="str">
        <f t="shared" si="260"/>
        <v>4</v>
      </c>
      <c r="R33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05" s="14" t="str">
        <f>IF(ProjectsDB[[#This Row],[Item Type]]="Straight Plug-In",_xlfn.TEXTJOIN("-",TRUE,M3305&amp;"-"&amp;_xlfn.LET(_xlpm.txt,ProjectsDB[[#This Row],[Assembly]],_xlpm.pos,FIND("SP",_xlpm.txt),_xlpm.pre,LEFT(_xlpm.txt,_xlpm.pos-1),IF(RIGHT(_xlpm.pre,3)="123","3PL",IF(RIGHT(_xlpm.pre,2)="12","2PL",IF(RIGHT(_xlpm.pre,1)="1","1PL","3PL")))),N3305,O3305,P3305,Q3305&amp;"W",R3305),_xlfn.TEXTJOIN("-",TRUE,M3305,N3305,O3305,P3305,Q3305&amp;"W",R3305))</f>
        <v>Z-Unit Edge-AL-Silver-PET-4W-1</v>
      </c>
      <c r="T3305" s="14" t="str">
        <f>IF(COUNTIF(Cycletime[Element Desc.],ProjectsDB[[#This Row],[Element Desc.]])&gt;0,"Found","Not Found")</f>
        <v>Found</v>
      </c>
    </row>
    <row r="3306" spans="2:20" x14ac:dyDescent="0.25">
      <c r="B3306" s="8" t="s">
        <v>6874</v>
      </c>
      <c r="C3306" s="15" t="s">
        <v>6875</v>
      </c>
      <c r="D3306" s="15" t="s">
        <v>6876</v>
      </c>
      <c r="E3306" s="16">
        <v>1</v>
      </c>
      <c r="F3306" s="9" t="s">
        <v>6768</v>
      </c>
      <c r="G3306" s="9" t="s">
        <v>6755</v>
      </c>
      <c r="H3306" s="11"/>
      <c r="I3306" s="12">
        <v>1335</v>
      </c>
      <c r="J3306" s="12"/>
      <c r="K3306" s="12"/>
      <c r="L3306" s="12">
        <f t="array" ref="L3306">IFERROR(LOOKUP(2^15,SEARCH({"40A","63A","80A","100A","125A","160A","200A","250A","400A","630A","800A","1000A","1250A","1600A","2000A","2500A","3200A","4000A","5000A","6300A"},UPPER(D3306)),{40,63,80,100,125,160,200,250,400,630,800,1000,1250,1600,2000,2500,3200,4000,5000,6300}),0)</f>
        <v>800</v>
      </c>
      <c r="M3306" s="9" t="str">
        <f t="shared" si="256"/>
        <v>Straight Feeder</v>
      </c>
      <c r="N3306" s="9" t="str">
        <f t="shared" si="257"/>
        <v>AL</v>
      </c>
      <c r="O3306" s="13" t="str">
        <f t="shared" si="258"/>
        <v>Silver</v>
      </c>
      <c r="P3306" s="9" t="str">
        <f t="shared" si="259"/>
        <v>PET</v>
      </c>
      <c r="Q3306" s="9" t="str">
        <f t="shared" si="260"/>
        <v>4</v>
      </c>
      <c r="R33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06" s="14" t="str">
        <f>IF(ProjectsDB[[#This Row],[Item Type]]="Straight Plug-In",_xlfn.TEXTJOIN("-",TRUE,M3306&amp;"-"&amp;_xlfn.LET(_xlpm.txt,ProjectsDB[[#This Row],[Assembly]],_xlpm.pos,FIND("SP",_xlpm.txt),_xlpm.pre,LEFT(_xlpm.txt,_xlpm.pos-1),IF(RIGHT(_xlpm.pre,3)="123","3PL",IF(RIGHT(_xlpm.pre,2)="12","2PL",IF(RIGHT(_xlpm.pre,1)="1","1PL","3PL")))),N3306,O3306,P3306,Q3306&amp;"W",R3306),_xlfn.TEXTJOIN("-",TRUE,M3306,N3306,O3306,P3306,Q3306&amp;"W",R3306))</f>
        <v>Straight Feeder-AL-Silver-PET-4W-1</v>
      </c>
      <c r="T3306" s="14" t="str">
        <f>IF(COUNTIF(Cycletime[Element Desc.],ProjectsDB[[#This Row],[Element Desc.]])&gt;0,"Found","Not Found")</f>
        <v>Found</v>
      </c>
    </row>
    <row r="3307" spans="2:20" x14ac:dyDescent="0.25">
      <c r="B3307" s="8" t="s">
        <v>6877</v>
      </c>
      <c r="C3307" s="15" t="s">
        <v>6878</v>
      </c>
      <c r="D3307" s="15" t="s">
        <v>6879</v>
      </c>
      <c r="E3307" s="16">
        <v>1</v>
      </c>
      <c r="F3307" s="9" t="s">
        <v>6768</v>
      </c>
      <c r="G3307" s="9" t="s">
        <v>6755</v>
      </c>
      <c r="H3307" s="11"/>
      <c r="I3307" s="12">
        <v>425</v>
      </c>
      <c r="J3307" s="12">
        <v>300</v>
      </c>
      <c r="K3307" s="12"/>
      <c r="L3307" s="12">
        <f t="array" ref="L3307">IFERROR(LOOKUP(2^15,SEARCH({"40A","63A","80A","100A","125A","160A","200A","250A","400A","630A","800A","1000A","1250A","1600A","2000A","2500A","3200A","4000A","5000A","6300A"},UPPER(D3307)),{40,63,80,100,125,160,200,250,400,630,800,1000,1250,1600,2000,2500,3200,4000,5000,6300}),0)</f>
        <v>800</v>
      </c>
      <c r="M3307" s="9" t="str">
        <f t="shared" si="256"/>
        <v>Flange Edge</v>
      </c>
      <c r="N3307" s="9" t="str">
        <f t="shared" si="257"/>
        <v>AL</v>
      </c>
      <c r="O3307" s="13" t="str">
        <f t="shared" si="258"/>
        <v>Silver</v>
      </c>
      <c r="P3307" s="9" t="str">
        <f t="shared" si="259"/>
        <v>PET</v>
      </c>
      <c r="Q3307" s="9" t="str">
        <f t="shared" si="260"/>
        <v>4</v>
      </c>
      <c r="R33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07" s="14" t="str">
        <f>IF(ProjectsDB[[#This Row],[Item Type]]="Straight Plug-In",_xlfn.TEXTJOIN("-",TRUE,M3307&amp;"-"&amp;_xlfn.LET(_xlpm.txt,ProjectsDB[[#This Row],[Assembly]],_xlpm.pos,FIND("SP",_xlpm.txt),_xlpm.pre,LEFT(_xlpm.txt,_xlpm.pos-1),IF(RIGHT(_xlpm.pre,3)="123","3PL",IF(RIGHT(_xlpm.pre,2)="12","2PL",IF(RIGHT(_xlpm.pre,1)="1","1PL","3PL")))),N3307,O3307,P3307,Q3307&amp;"W",R3307),_xlfn.TEXTJOIN("-",TRUE,M3307,N3307,O3307,P3307,Q3307&amp;"W",R3307))</f>
        <v>Flange Edge-AL-Silver-PET-4W-1</v>
      </c>
      <c r="T3307" s="14" t="str">
        <f>IF(COUNTIF(Cycletime[Element Desc.],ProjectsDB[[#This Row],[Element Desc.]])&gt;0,"Found","Not Found")</f>
        <v>Found</v>
      </c>
    </row>
    <row r="3308" spans="2:20" x14ac:dyDescent="0.25">
      <c r="B3308" s="8" t="s">
        <v>6880</v>
      </c>
      <c r="C3308" s="15" t="s">
        <v>2333</v>
      </c>
      <c r="D3308" s="15" t="s">
        <v>2334</v>
      </c>
      <c r="E3308" s="16">
        <v>43</v>
      </c>
      <c r="F3308" s="9" t="s">
        <v>6768</v>
      </c>
      <c r="G3308" s="9" t="s">
        <v>6755</v>
      </c>
      <c r="H3308" s="11"/>
      <c r="I3308" s="12"/>
      <c r="J3308" s="12"/>
      <c r="K3308" s="12"/>
      <c r="L3308" s="12">
        <f t="array" ref="L3308">IFERROR(LOOKUP(2^15,SEARCH({"40A","63A","80A","100A","125A","160A","200A","250A","400A","630A","800A","1000A","1250A","1600A","2000A","2500A","3200A","4000A","5000A","6300A"},UPPER(D3308)),{40,63,80,100,125,160,200,250,400,630,800,1000,1250,1600,2000,2500,3200,4000,5000,6300}),0)</f>
        <v>1000</v>
      </c>
      <c r="M3308" s="9" t="str">
        <f t="shared" si="256"/>
        <v>Joint Pack</v>
      </c>
      <c r="N3308" s="9" t="str">
        <f t="shared" si="257"/>
        <v>AL</v>
      </c>
      <c r="O3308" s="13" t="str">
        <f t="shared" si="258"/>
        <v>Silver</v>
      </c>
      <c r="P3308" s="9" t="str">
        <f t="shared" si="259"/>
        <v>None</v>
      </c>
      <c r="Q3308" s="9" t="str">
        <f t="shared" si="260"/>
        <v>4</v>
      </c>
      <c r="R33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08" s="14" t="str">
        <f>IF(ProjectsDB[[#This Row],[Item Type]]="Straight Plug-In",_xlfn.TEXTJOIN("-",TRUE,M3308&amp;"-"&amp;_xlfn.LET(_xlpm.txt,ProjectsDB[[#This Row],[Assembly]],_xlpm.pos,FIND("SP",_xlpm.txt),_xlpm.pre,LEFT(_xlpm.txt,_xlpm.pos-1),IF(RIGHT(_xlpm.pre,3)="123","3PL",IF(RIGHT(_xlpm.pre,2)="12","2PL",IF(RIGHT(_xlpm.pre,1)="1","1PL","3PL")))),N3308,O3308,P3308,Q3308&amp;"W",R3308),_xlfn.TEXTJOIN("-",TRUE,M3308,N3308,O3308,P3308,Q3308&amp;"W",R3308))</f>
        <v>Joint Pack-AL-Silver-None-4W-1</v>
      </c>
      <c r="T3308" s="14" t="str">
        <f>IF(COUNTIF(Cycletime[Element Desc.],ProjectsDB[[#This Row],[Element Desc.]])&gt;0,"Found","Not Found")</f>
        <v>Found</v>
      </c>
    </row>
    <row r="3309" spans="2:20" x14ac:dyDescent="0.25">
      <c r="B3309" s="8" t="s">
        <v>6881</v>
      </c>
      <c r="C3309" s="15" t="s">
        <v>6882</v>
      </c>
      <c r="D3309" s="15" t="s">
        <v>6883</v>
      </c>
      <c r="E3309" s="16">
        <v>6</v>
      </c>
      <c r="F3309" s="9" t="s">
        <v>6768</v>
      </c>
      <c r="G3309" s="9" t="s">
        <v>6755</v>
      </c>
      <c r="H3309" s="11"/>
      <c r="I3309" s="12">
        <v>300</v>
      </c>
      <c r="J3309" s="12">
        <v>300</v>
      </c>
      <c r="K3309" s="12"/>
      <c r="L3309" s="12">
        <f t="array" ref="L3309">IFERROR(LOOKUP(2^15,SEARCH({"40A","63A","80A","100A","125A","160A","200A","250A","400A","630A","800A","1000A","1250A","1600A","2000A","2500A","3200A","4000A","5000A","6300A"},UPPER(D3309)),{40,63,80,100,125,160,200,250,400,630,800,1000,1250,1600,2000,2500,3200,4000,5000,6300}),0)</f>
        <v>1000</v>
      </c>
      <c r="M3309" s="9" t="str">
        <f t="shared" si="256"/>
        <v>Elbow Flat</v>
      </c>
      <c r="N3309" s="9" t="str">
        <f t="shared" si="257"/>
        <v>AL</v>
      </c>
      <c r="O3309" s="13" t="str">
        <f t="shared" si="258"/>
        <v>Silver</v>
      </c>
      <c r="P3309" s="9" t="str">
        <f t="shared" si="259"/>
        <v>PET</v>
      </c>
      <c r="Q3309" s="9" t="str">
        <f t="shared" si="260"/>
        <v>4</v>
      </c>
      <c r="R33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09" s="14" t="str">
        <f>IF(ProjectsDB[[#This Row],[Item Type]]="Straight Plug-In",_xlfn.TEXTJOIN("-",TRUE,M3309&amp;"-"&amp;_xlfn.LET(_xlpm.txt,ProjectsDB[[#This Row],[Assembly]],_xlpm.pos,FIND("SP",_xlpm.txt),_xlpm.pre,LEFT(_xlpm.txt,_xlpm.pos-1),IF(RIGHT(_xlpm.pre,3)="123","3PL",IF(RIGHT(_xlpm.pre,2)="12","2PL",IF(RIGHT(_xlpm.pre,1)="1","1PL","3PL")))),N3309,O3309,P3309,Q3309&amp;"W",R3309),_xlfn.TEXTJOIN("-",TRUE,M3309,N3309,O3309,P3309,Q3309&amp;"W",R3309))</f>
        <v>Elbow Flat-AL-Silver-PET-4W-1</v>
      </c>
      <c r="T3309" s="14" t="str">
        <f>IF(COUNTIF(Cycletime[Element Desc.],ProjectsDB[[#This Row],[Element Desc.]])&gt;0,"Found","Not Found")</f>
        <v>Found</v>
      </c>
    </row>
    <row r="3310" spans="2:20" x14ac:dyDescent="0.25">
      <c r="B3310" s="8" t="s">
        <v>6884</v>
      </c>
      <c r="C3310" s="15" t="s">
        <v>6885</v>
      </c>
      <c r="D3310" s="15" t="s">
        <v>6886</v>
      </c>
      <c r="E3310" s="16">
        <v>1</v>
      </c>
      <c r="F3310" s="9" t="s">
        <v>6768</v>
      </c>
      <c r="G3310" s="9" t="s">
        <v>6755</v>
      </c>
      <c r="H3310" s="11"/>
      <c r="I3310" s="12">
        <v>1580</v>
      </c>
      <c r="J3310" s="12"/>
      <c r="K3310" s="12"/>
      <c r="L3310" s="12">
        <f t="array" ref="L3310">IFERROR(LOOKUP(2^15,SEARCH({"40A","63A","80A","100A","125A","160A","200A","250A","400A","630A","800A","1000A","1250A","1600A","2000A","2500A","3200A","4000A","5000A","6300A"},UPPER(D3310)),{40,63,80,100,125,160,200,250,400,630,800,1000,1250,1600,2000,2500,3200,4000,5000,6300}),0)</f>
        <v>1000</v>
      </c>
      <c r="M3310" s="9" t="str">
        <f t="shared" si="256"/>
        <v>Straight Feeder</v>
      </c>
      <c r="N3310" s="9" t="str">
        <f t="shared" si="257"/>
        <v>AL</v>
      </c>
      <c r="O3310" s="13" t="str">
        <f t="shared" si="258"/>
        <v>Silver</v>
      </c>
      <c r="P3310" s="9" t="str">
        <f t="shared" si="259"/>
        <v>PET</v>
      </c>
      <c r="Q3310" s="9" t="str">
        <f t="shared" si="260"/>
        <v>4</v>
      </c>
      <c r="R33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10" s="14" t="str">
        <f>IF(ProjectsDB[[#This Row],[Item Type]]="Straight Plug-In",_xlfn.TEXTJOIN("-",TRUE,M3310&amp;"-"&amp;_xlfn.LET(_xlpm.txt,ProjectsDB[[#This Row],[Assembly]],_xlpm.pos,FIND("SP",_xlpm.txt),_xlpm.pre,LEFT(_xlpm.txt,_xlpm.pos-1),IF(RIGHT(_xlpm.pre,3)="123","3PL",IF(RIGHT(_xlpm.pre,2)="12","2PL",IF(RIGHT(_xlpm.pre,1)="1","1PL","3PL")))),N3310,O3310,P3310,Q3310&amp;"W",R3310),_xlfn.TEXTJOIN("-",TRUE,M3310,N3310,O3310,P3310,Q3310&amp;"W",R3310))</f>
        <v>Straight Feeder-AL-Silver-PET-4W-1</v>
      </c>
      <c r="T3310" s="14" t="str">
        <f>IF(COUNTIF(Cycletime[Element Desc.],ProjectsDB[[#This Row],[Element Desc.]])&gt;0,"Found","Not Found")</f>
        <v>Found</v>
      </c>
    </row>
    <row r="3311" spans="2:20" x14ac:dyDescent="0.25">
      <c r="B3311" s="8" t="s">
        <v>6887</v>
      </c>
      <c r="C3311" s="15" t="s">
        <v>6824</v>
      </c>
      <c r="D3311" s="15" t="s">
        <v>6825</v>
      </c>
      <c r="E3311" s="16">
        <v>3</v>
      </c>
      <c r="F3311" s="9" t="s">
        <v>6768</v>
      </c>
      <c r="G3311" s="9" t="s">
        <v>6755</v>
      </c>
      <c r="H3311" s="11"/>
      <c r="I3311" s="12">
        <v>310</v>
      </c>
      <c r="J3311" s="12">
        <v>310</v>
      </c>
      <c r="K3311" s="12"/>
      <c r="L3311" s="12">
        <f t="array" ref="L3311">IFERROR(LOOKUP(2^15,SEARCH({"40A","63A","80A","100A","125A","160A","200A","250A","400A","630A","800A","1000A","1250A","1600A","2000A","2500A","3200A","4000A","5000A","6300A"},UPPER(D3311)),{40,63,80,100,125,160,200,250,400,630,800,1000,1250,1600,2000,2500,3200,4000,5000,6300}),0)</f>
        <v>1000</v>
      </c>
      <c r="M3311" s="9" t="str">
        <f t="shared" si="256"/>
        <v>Elbow Edge</v>
      </c>
      <c r="N3311" s="9" t="str">
        <f t="shared" si="257"/>
        <v>AL</v>
      </c>
      <c r="O3311" s="13" t="str">
        <f t="shared" si="258"/>
        <v>Silver</v>
      </c>
      <c r="P3311" s="9" t="str">
        <f t="shared" si="259"/>
        <v>PET</v>
      </c>
      <c r="Q3311" s="9" t="str">
        <f t="shared" si="260"/>
        <v>4</v>
      </c>
      <c r="R33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11" s="14" t="str">
        <f>IF(ProjectsDB[[#This Row],[Item Type]]="Straight Plug-In",_xlfn.TEXTJOIN("-",TRUE,M3311&amp;"-"&amp;_xlfn.LET(_xlpm.txt,ProjectsDB[[#This Row],[Assembly]],_xlpm.pos,FIND("SP",_xlpm.txt),_xlpm.pre,LEFT(_xlpm.txt,_xlpm.pos-1),IF(RIGHT(_xlpm.pre,3)="123","3PL",IF(RIGHT(_xlpm.pre,2)="12","2PL",IF(RIGHT(_xlpm.pre,1)="1","1PL","3PL")))),N3311,O3311,P3311,Q3311&amp;"W",R3311),_xlfn.TEXTJOIN("-",TRUE,M3311,N3311,O3311,P3311,Q3311&amp;"W",R3311))</f>
        <v>Elbow Edge-AL-Silver-PET-4W-1</v>
      </c>
      <c r="T3311" s="14" t="str">
        <f>IF(COUNTIF(Cycletime[Element Desc.],ProjectsDB[[#This Row],[Element Desc.]])&gt;0,"Found","Not Found")</f>
        <v>Found</v>
      </c>
    </row>
    <row r="3312" spans="2:20" x14ac:dyDescent="0.25">
      <c r="B3312" s="8" t="s">
        <v>6888</v>
      </c>
      <c r="C3312" s="15" t="s">
        <v>2330</v>
      </c>
      <c r="D3312" s="15" t="s">
        <v>2331</v>
      </c>
      <c r="E3312" s="16">
        <v>20</v>
      </c>
      <c r="F3312" s="9" t="s">
        <v>6768</v>
      </c>
      <c r="G3312" s="9" t="s">
        <v>6755</v>
      </c>
      <c r="H3312" s="11"/>
      <c r="I3312" s="12">
        <v>3000</v>
      </c>
      <c r="J3312" s="12"/>
      <c r="K3312" s="12"/>
      <c r="L3312" s="12">
        <f t="array" ref="L3312">IFERROR(LOOKUP(2^15,SEARCH({"40A","63A","80A","100A","125A","160A","200A","250A","400A","630A","800A","1000A","1250A","1600A","2000A","2500A","3200A","4000A","5000A","6300A"},UPPER(D3312)),{40,63,80,100,125,160,200,250,400,630,800,1000,1250,1600,2000,2500,3200,4000,5000,6300}),0)</f>
        <v>1000</v>
      </c>
      <c r="M3312" s="9" t="str">
        <f t="shared" si="256"/>
        <v>Straight Feeder</v>
      </c>
      <c r="N3312" s="9" t="str">
        <f t="shared" si="257"/>
        <v>AL</v>
      </c>
      <c r="O3312" s="13" t="str">
        <f t="shared" si="258"/>
        <v>Silver</v>
      </c>
      <c r="P3312" s="9" t="str">
        <f t="shared" si="259"/>
        <v>PET</v>
      </c>
      <c r="Q3312" s="9" t="str">
        <f t="shared" si="260"/>
        <v>4</v>
      </c>
      <c r="R33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12" s="14" t="str">
        <f>IF(ProjectsDB[[#This Row],[Item Type]]="Straight Plug-In",_xlfn.TEXTJOIN("-",TRUE,M3312&amp;"-"&amp;_xlfn.LET(_xlpm.txt,ProjectsDB[[#This Row],[Assembly]],_xlpm.pos,FIND("SP",_xlpm.txt),_xlpm.pre,LEFT(_xlpm.txt,_xlpm.pos-1),IF(RIGHT(_xlpm.pre,3)="123","3PL",IF(RIGHT(_xlpm.pre,2)="12","2PL",IF(RIGHT(_xlpm.pre,1)="1","1PL","3PL")))),N3312,O3312,P3312,Q3312&amp;"W",R3312),_xlfn.TEXTJOIN("-",TRUE,M3312,N3312,O3312,P3312,Q3312&amp;"W",R3312))</f>
        <v>Straight Feeder-AL-Silver-PET-4W-1</v>
      </c>
      <c r="T3312" s="14" t="str">
        <f>IF(COUNTIF(Cycletime[Element Desc.],ProjectsDB[[#This Row],[Element Desc.]])&gt;0,"Found","Not Found")</f>
        <v>Found</v>
      </c>
    </row>
    <row r="3313" spans="2:20" x14ac:dyDescent="0.25">
      <c r="B3313" s="8" t="s">
        <v>6889</v>
      </c>
      <c r="C3313" s="15" t="s">
        <v>6890</v>
      </c>
      <c r="D3313" s="15" t="s">
        <v>6891</v>
      </c>
      <c r="E3313" s="16">
        <v>1</v>
      </c>
      <c r="F3313" s="9" t="s">
        <v>6768</v>
      </c>
      <c r="G3313" s="9" t="s">
        <v>6755</v>
      </c>
      <c r="H3313" s="11"/>
      <c r="I3313" s="12">
        <v>2432</v>
      </c>
      <c r="J3313" s="12"/>
      <c r="K3313" s="12"/>
      <c r="L3313" s="12">
        <f t="array" ref="L3313">IFERROR(LOOKUP(2^15,SEARCH({"40A","63A","80A","100A","125A","160A","200A","250A","400A","630A","800A","1000A","1250A","1600A","2000A","2500A","3200A","4000A","5000A","6300A"},UPPER(D3313)),{40,63,80,100,125,160,200,250,400,630,800,1000,1250,1600,2000,2500,3200,4000,5000,6300}),0)</f>
        <v>1000</v>
      </c>
      <c r="M3313" s="9" t="str">
        <f t="shared" si="256"/>
        <v>Straight Feeder</v>
      </c>
      <c r="N3313" s="9" t="str">
        <f t="shared" si="257"/>
        <v>AL</v>
      </c>
      <c r="O3313" s="13" t="str">
        <f t="shared" si="258"/>
        <v>Silver</v>
      </c>
      <c r="P3313" s="9" t="str">
        <f t="shared" si="259"/>
        <v>PET</v>
      </c>
      <c r="Q3313" s="9" t="str">
        <f t="shared" si="260"/>
        <v>4</v>
      </c>
      <c r="R33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13" s="14" t="str">
        <f>IF(ProjectsDB[[#This Row],[Item Type]]="Straight Plug-In",_xlfn.TEXTJOIN("-",TRUE,M3313&amp;"-"&amp;_xlfn.LET(_xlpm.txt,ProjectsDB[[#This Row],[Assembly]],_xlpm.pos,FIND("SP",_xlpm.txt),_xlpm.pre,LEFT(_xlpm.txt,_xlpm.pos-1),IF(RIGHT(_xlpm.pre,3)="123","3PL",IF(RIGHT(_xlpm.pre,2)="12","2PL",IF(RIGHT(_xlpm.pre,1)="1","1PL","3PL")))),N3313,O3313,P3313,Q3313&amp;"W",R3313),_xlfn.TEXTJOIN("-",TRUE,M3313,N3313,O3313,P3313,Q3313&amp;"W",R3313))</f>
        <v>Straight Feeder-AL-Silver-PET-4W-1</v>
      </c>
      <c r="T3313" s="14" t="str">
        <f>IF(COUNTIF(Cycletime[Element Desc.],ProjectsDB[[#This Row],[Element Desc.]])&gt;0,"Found","Not Found")</f>
        <v>Found</v>
      </c>
    </row>
    <row r="3314" spans="2:20" x14ac:dyDescent="0.25">
      <c r="B3314" s="8" t="s">
        <v>6892</v>
      </c>
      <c r="C3314" s="15" t="s">
        <v>6893</v>
      </c>
      <c r="D3314" s="15" t="s">
        <v>6894</v>
      </c>
      <c r="E3314" s="16">
        <v>1</v>
      </c>
      <c r="F3314" s="9" t="s">
        <v>6768</v>
      </c>
      <c r="G3314" s="9" t="s">
        <v>6755</v>
      </c>
      <c r="H3314" s="11"/>
      <c r="I3314" s="12">
        <v>300</v>
      </c>
      <c r="J3314" s="12">
        <v>260</v>
      </c>
      <c r="K3314" s="12">
        <v>300</v>
      </c>
      <c r="L3314" s="12">
        <f t="array" ref="L3314">IFERROR(LOOKUP(2^15,SEARCH({"40A","63A","80A","100A","125A","160A","200A","250A","400A","630A","800A","1000A","1250A","1600A","2000A","2500A","3200A","4000A","5000A","6300A"},UPPER(D3314)),{40,63,80,100,125,160,200,250,400,630,800,1000,1250,1600,2000,2500,3200,4000,5000,6300}),0)</f>
        <v>1000</v>
      </c>
      <c r="M3314" s="9" t="str">
        <f t="shared" si="256"/>
        <v>Z-Unit Flat</v>
      </c>
      <c r="N3314" s="9" t="str">
        <f t="shared" si="257"/>
        <v>AL</v>
      </c>
      <c r="O3314" s="13" t="str">
        <f t="shared" si="258"/>
        <v>Silver</v>
      </c>
      <c r="P3314" s="9" t="str">
        <f t="shared" si="259"/>
        <v>PET</v>
      </c>
      <c r="Q3314" s="9" t="str">
        <f t="shared" si="260"/>
        <v>4</v>
      </c>
      <c r="R33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14" s="14" t="str">
        <f>IF(ProjectsDB[[#This Row],[Item Type]]="Straight Plug-In",_xlfn.TEXTJOIN("-",TRUE,M3314&amp;"-"&amp;_xlfn.LET(_xlpm.txt,ProjectsDB[[#This Row],[Assembly]],_xlpm.pos,FIND("SP",_xlpm.txt),_xlpm.pre,LEFT(_xlpm.txt,_xlpm.pos-1),IF(RIGHT(_xlpm.pre,3)="123","3PL",IF(RIGHT(_xlpm.pre,2)="12","2PL",IF(RIGHT(_xlpm.pre,1)="1","1PL","3PL")))),N3314,O3314,P3314,Q3314&amp;"W",R3314),_xlfn.TEXTJOIN("-",TRUE,M3314,N3314,O3314,P3314,Q3314&amp;"W",R3314))</f>
        <v>Z-Unit Flat-AL-Silver-PET-4W-1</v>
      </c>
      <c r="T3314" s="14" t="str">
        <f>IF(COUNTIF(Cycletime[Element Desc.],ProjectsDB[[#This Row],[Element Desc.]])&gt;0,"Found","Not Found")</f>
        <v>Found</v>
      </c>
    </row>
    <row r="3315" spans="2:20" x14ac:dyDescent="0.25">
      <c r="B3315" s="8" t="s">
        <v>6895</v>
      </c>
      <c r="C3315" s="15" t="s">
        <v>6896</v>
      </c>
      <c r="D3315" s="15" t="s">
        <v>6897</v>
      </c>
      <c r="E3315" s="16">
        <v>1</v>
      </c>
      <c r="F3315" s="9" t="s">
        <v>6768</v>
      </c>
      <c r="G3315" s="9" t="s">
        <v>6755</v>
      </c>
      <c r="H3315" s="11"/>
      <c r="I3315" s="12">
        <v>1315</v>
      </c>
      <c r="J3315" s="12"/>
      <c r="K3315" s="12"/>
      <c r="L3315" s="12">
        <f t="array" ref="L3315">IFERROR(LOOKUP(2^15,SEARCH({"40A","63A","80A","100A","125A","160A","200A","250A","400A","630A","800A","1000A","1250A","1600A","2000A","2500A","3200A","4000A","5000A","6300A"},UPPER(D3315)),{40,63,80,100,125,160,200,250,400,630,800,1000,1250,1600,2000,2500,3200,4000,5000,6300}),0)</f>
        <v>1000</v>
      </c>
      <c r="M3315" s="9" t="str">
        <f t="shared" si="256"/>
        <v>Straight Feeder</v>
      </c>
      <c r="N3315" s="9" t="str">
        <f t="shared" si="257"/>
        <v>AL</v>
      </c>
      <c r="O3315" s="13" t="str">
        <f t="shared" si="258"/>
        <v>Silver</v>
      </c>
      <c r="P3315" s="9" t="str">
        <f t="shared" si="259"/>
        <v>PET</v>
      </c>
      <c r="Q3315" s="9" t="str">
        <f t="shared" si="260"/>
        <v>4</v>
      </c>
      <c r="R33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15" s="14" t="str">
        <f>IF(ProjectsDB[[#This Row],[Item Type]]="Straight Plug-In",_xlfn.TEXTJOIN("-",TRUE,M3315&amp;"-"&amp;_xlfn.LET(_xlpm.txt,ProjectsDB[[#This Row],[Assembly]],_xlpm.pos,FIND("SP",_xlpm.txt),_xlpm.pre,LEFT(_xlpm.txt,_xlpm.pos-1),IF(RIGHT(_xlpm.pre,3)="123","3PL",IF(RIGHT(_xlpm.pre,2)="12","2PL",IF(RIGHT(_xlpm.pre,1)="1","1PL","3PL")))),N3315,O3315,P3315,Q3315&amp;"W",R3315),_xlfn.TEXTJOIN("-",TRUE,M3315,N3315,O3315,P3315,Q3315&amp;"W",R3315))</f>
        <v>Straight Feeder-AL-Silver-PET-4W-1</v>
      </c>
      <c r="T3315" s="14" t="str">
        <f>IF(COUNTIF(Cycletime[Element Desc.],ProjectsDB[[#This Row],[Element Desc.]])&gt;0,"Found","Not Found")</f>
        <v>Found</v>
      </c>
    </row>
    <row r="3316" spans="2:20" x14ac:dyDescent="0.25">
      <c r="B3316" s="8" t="s">
        <v>6898</v>
      </c>
      <c r="C3316" s="15" t="s">
        <v>6899</v>
      </c>
      <c r="D3316" s="15" t="s">
        <v>6900</v>
      </c>
      <c r="E3316" s="16">
        <v>1</v>
      </c>
      <c r="F3316" s="9" t="s">
        <v>6768</v>
      </c>
      <c r="G3316" s="9" t="s">
        <v>6755</v>
      </c>
      <c r="H3316" s="11"/>
      <c r="I3316" s="12"/>
      <c r="J3316" s="12"/>
      <c r="K3316" s="12"/>
      <c r="L3316" s="12">
        <f t="array" ref="L3316">IFERROR(LOOKUP(2^15,SEARCH({"40A","63A","80A","100A","125A","160A","200A","250A","400A","630A","800A","1000A","1250A","1600A","2000A","2500A","3200A","4000A","5000A","6300A"},UPPER(D3316)),{40,63,80,100,125,160,200,250,400,630,800,1000,1250,1600,2000,2500,3200,4000,5000,6300}),0)</f>
        <v>1000</v>
      </c>
      <c r="M3316" s="9" t="str">
        <f t="shared" si="256"/>
        <v>Expansion Joint</v>
      </c>
      <c r="N3316" s="9" t="str">
        <f t="shared" si="257"/>
        <v>AL</v>
      </c>
      <c r="O3316" s="13" t="str">
        <f t="shared" si="258"/>
        <v>Silver</v>
      </c>
      <c r="P3316" s="9" t="str">
        <f t="shared" si="259"/>
        <v>PET</v>
      </c>
      <c r="Q3316" s="9" t="str">
        <f t="shared" si="260"/>
        <v>4</v>
      </c>
      <c r="R33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16" s="14" t="str">
        <f>IF(ProjectsDB[[#This Row],[Item Type]]="Straight Plug-In",_xlfn.TEXTJOIN("-",TRUE,M3316&amp;"-"&amp;_xlfn.LET(_xlpm.txt,ProjectsDB[[#This Row],[Assembly]],_xlpm.pos,FIND("SP",_xlpm.txt),_xlpm.pre,LEFT(_xlpm.txt,_xlpm.pos-1),IF(RIGHT(_xlpm.pre,3)="123","3PL",IF(RIGHT(_xlpm.pre,2)="12","2PL",IF(RIGHT(_xlpm.pre,1)="1","1PL","3PL")))),N3316,O3316,P3316,Q3316&amp;"W",R3316),_xlfn.TEXTJOIN("-",TRUE,M3316,N3316,O3316,P3316,Q3316&amp;"W",R3316))</f>
        <v>Expansion Joint-AL-Silver-PET-4W-1</v>
      </c>
      <c r="T3316" s="14" t="str">
        <f>IF(COUNTIF(Cycletime[Element Desc.],ProjectsDB[[#This Row],[Element Desc.]])&gt;0,"Found","Not Found")</f>
        <v>Found</v>
      </c>
    </row>
    <row r="3317" spans="2:20" x14ac:dyDescent="0.25">
      <c r="B3317" s="8" t="s">
        <v>6901</v>
      </c>
      <c r="C3317" s="15" t="s">
        <v>6902</v>
      </c>
      <c r="D3317" s="15" t="s">
        <v>6903</v>
      </c>
      <c r="E3317" s="16">
        <v>1</v>
      </c>
      <c r="F3317" s="9" t="s">
        <v>6768</v>
      </c>
      <c r="G3317" s="9" t="s">
        <v>6755</v>
      </c>
      <c r="H3317" s="11"/>
      <c r="I3317" s="12">
        <v>795</v>
      </c>
      <c r="J3317" s="12"/>
      <c r="K3317" s="12"/>
      <c r="L3317" s="12">
        <f t="array" ref="L3317">IFERROR(LOOKUP(2^15,SEARCH({"40A","63A","80A","100A","125A","160A","200A","250A","400A","630A","800A","1000A","1250A","1600A","2000A","2500A","3200A","4000A","5000A","6300A"},UPPER(D3317)),{40,63,80,100,125,160,200,250,400,630,800,1000,1250,1600,2000,2500,3200,4000,5000,6300}),0)</f>
        <v>1000</v>
      </c>
      <c r="M3317" s="9" t="str">
        <f t="shared" si="256"/>
        <v>Straight Feeder</v>
      </c>
      <c r="N3317" s="9" t="str">
        <f t="shared" si="257"/>
        <v>AL</v>
      </c>
      <c r="O3317" s="13" t="str">
        <f t="shared" si="258"/>
        <v>Silver</v>
      </c>
      <c r="P3317" s="9" t="str">
        <f t="shared" si="259"/>
        <v>PET</v>
      </c>
      <c r="Q3317" s="9" t="str">
        <f t="shared" si="260"/>
        <v>4</v>
      </c>
      <c r="R33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17" s="14" t="str">
        <f>IF(ProjectsDB[[#This Row],[Item Type]]="Straight Plug-In",_xlfn.TEXTJOIN("-",TRUE,M3317&amp;"-"&amp;_xlfn.LET(_xlpm.txt,ProjectsDB[[#This Row],[Assembly]],_xlpm.pos,FIND("SP",_xlpm.txt),_xlpm.pre,LEFT(_xlpm.txt,_xlpm.pos-1),IF(RIGHT(_xlpm.pre,3)="123","3PL",IF(RIGHT(_xlpm.pre,2)="12","2PL",IF(RIGHT(_xlpm.pre,1)="1","1PL","3PL")))),N3317,O3317,P3317,Q3317&amp;"W",R3317),_xlfn.TEXTJOIN("-",TRUE,M3317,N3317,O3317,P3317,Q3317&amp;"W",R3317))</f>
        <v>Straight Feeder-AL-Silver-PET-4W-1</v>
      </c>
      <c r="T3317" s="14" t="str">
        <f>IF(COUNTIF(Cycletime[Element Desc.],ProjectsDB[[#This Row],[Element Desc.]])&gt;0,"Found","Not Found")</f>
        <v>Found</v>
      </c>
    </row>
    <row r="3318" spans="2:20" x14ac:dyDescent="0.25">
      <c r="B3318" s="8" t="s">
        <v>6904</v>
      </c>
      <c r="C3318" s="15" t="s">
        <v>6905</v>
      </c>
      <c r="D3318" s="15" t="s">
        <v>6906</v>
      </c>
      <c r="E3318" s="16">
        <v>1</v>
      </c>
      <c r="F3318" s="9" t="s">
        <v>6768</v>
      </c>
      <c r="G3318" s="9" t="s">
        <v>6755</v>
      </c>
      <c r="H3318" s="11"/>
      <c r="I3318" s="12">
        <v>2555</v>
      </c>
      <c r="J3318" s="12"/>
      <c r="K3318" s="12"/>
      <c r="L3318" s="12">
        <f t="array" ref="L3318">IFERROR(LOOKUP(2^15,SEARCH({"40A","63A","80A","100A","125A","160A","200A","250A","400A","630A","800A","1000A","1250A","1600A","2000A","2500A","3200A","4000A","5000A","6300A"},UPPER(D3318)),{40,63,80,100,125,160,200,250,400,630,800,1000,1250,1600,2000,2500,3200,4000,5000,6300}),0)</f>
        <v>1000</v>
      </c>
      <c r="M3318" s="9" t="str">
        <f t="shared" si="256"/>
        <v>Straight Feeder</v>
      </c>
      <c r="N3318" s="9" t="str">
        <f t="shared" si="257"/>
        <v>AL</v>
      </c>
      <c r="O3318" s="13" t="str">
        <f t="shared" si="258"/>
        <v>Silver</v>
      </c>
      <c r="P3318" s="9" t="str">
        <f t="shared" si="259"/>
        <v>PET</v>
      </c>
      <c r="Q3318" s="9" t="str">
        <f t="shared" si="260"/>
        <v>4</v>
      </c>
      <c r="R33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18" s="14" t="str">
        <f>IF(ProjectsDB[[#This Row],[Item Type]]="Straight Plug-In",_xlfn.TEXTJOIN("-",TRUE,M3318&amp;"-"&amp;_xlfn.LET(_xlpm.txt,ProjectsDB[[#This Row],[Assembly]],_xlpm.pos,FIND("SP",_xlpm.txt),_xlpm.pre,LEFT(_xlpm.txt,_xlpm.pos-1),IF(RIGHT(_xlpm.pre,3)="123","3PL",IF(RIGHT(_xlpm.pre,2)="12","2PL",IF(RIGHT(_xlpm.pre,1)="1","1PL","3PL")))),N3318,O3318,P3318,Q3318&amp;"W",R3318),_xlfn.TEXTJOIN("-",TRUE,M3318,N3318,O3318,P3318,Q3318&amp;"W",R3318))</f>
        <v>Straight Feeder-AL-Silver-PET-4W-1</v>
      </c>
      <c r="T3318" s="14" t="str">
        <f>IF(COUNTIF(Cycletime[Element Desc.],ProjectsDB[[#This Row],[Element Desc.]])&gt;0,"Found","Not Found")</f>
        <v>Found</v>
      </c>
    </row>
    <row r="3319" spans="2:20" x14ac:dyDescent="0.25">
      <c r="B3319" s="8" t="s">
        <v>6907</v>
      </c>
      <c r="C3319" s="15" t="s">
        <v>6908</v>
      </c>
      <c r="D3319" s="15" t="s">
        <v>6909</v>
      </c>
      <c r="E3319" s="16">
        <v>1</v>
      </c>
      <c r="F3319" s="9" t="s">
        <v>6768</v>
      </c>
      <c r="G3319" s="9" t="s">
        <v>6755</v>
      </c>
      <c r="H3319" s="11"/>
      <c r="I3319" s="12">
        <v>2935</v>
      </c>
      <c r="J3319" s="12"/>
      <c r="K3319" s="12"/>
      <c r="L3319" s="12">
        <f t="array" ref="L3319">IFERROR(LOOKUP(2^15,SEARCH({"40A","63A","80A","100A","125A","160A","200A","250A","400A","630A","800A","1000A","1250A","1600A","2000A","2500A","3200A","4000A","5000A","6300A"},UPPER(D3319)),{40,63,80,100,125,160,200,250,400,630,800,1000,1250,1600,2000,2500,3200,4000,5000,6300}),0)</f>
        <v>1000</v>
      </c>
      <c r="M3319" s="9" t="str">
        <f t="shared" si="256"/>
        <v>Straight Feeder</v>
      </c>
      <c r="N3319" s="9" t="str">
        <f t="shared" si="257"/>
        <v>AL</v>
      </c>
      <c r="O3319" s="13" t="str">
        <f t="shared" si="258"/>
        <v>Silver</v>
      </c>
      <c r="P3319" s="9" t="str">
        <f t="shared" si="259"/>
        <v>PET</v>
      </c>
      <c r="Q3319" s="9" t="str">
        <f t="shared" si="260"/>
        <v>4</v>
      </c>
      <c r="R33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19" s="14" t="str">
        <f>IF(ProjectsDB[[#This Row],[Item Type]]="Straight Plug-In",_xlfn.TEXTJOIN("-",TRUE,M3319&amp;"-"&amp;_xlfn.LET(_xlpm.txt,ProjectsDB[[#This Row],[Assembly]],_xlpm.pos,FIND("SP",_xlpm.txt),_xlpm.pre,LEFT(_xlpm.txt,_xlpm.pos-1),IF(RIGHT(_xlpm.pre,3)="123","3PL",IF(RIGHT(_xlpm.pre,2)="12","2PL",IF(RIGHT(_xlpm.pre,1)="1","1PL","3PL")))),N3319,O3319,P3319,Q3319&amp;"W",R3319),_xlfn.TEXTJOIN("-",TRUE,M3319,N3319,O3319,P3319,Q3319&amp;"W",R3319))</f>
        <v>Straight Feeder-AL-Silver-PET-4W-1</v>
      </c>
      <c r="T3319" s="14" t="str">
        <f>IF(COUNTIF(Cycletime[Element Desc.],ProjectsDB[[#This Row],[Element Desc.]])&gt;0,"Found","Not Found")</f>
        <v>Found</v>
      </c>
    </row>
    <row r="3320" spans="2:20" x14ac:dyDescent="0.25">
      <c r="B3320" s="8" t="s">
        <v>6910</v>
      </c>
      <c r="C3320" s="15" t="s">
        <v>6911</v>
      </c>
      <c r="D3320" s="15" t="s">
        <v>6912</v>
      </c>
      <c r="E3320" s="16">
        <v>1</v>
      </c>
      <c r="F3320" s="9" t="s">
        <v>6768</v>
      </c>
      <c r="G3320" s="9" t="s">
        <v>6755</v>
      </c>
      <c r="H3320" s="11"/>
      <c r="I3320" s="12">
        <v>2255</v>
      </c>
      <c r="J3320" s="12"/>
      <c r="K3320" s="12"/>
      <c r="L3320" s="12">
        <f t="array" ref="L3320">IFERROR(LOOKUP(2^15,SEARCH({"40A","63A","80A","100A","125A","160A","200A","250A","400A","630A","800A","1000A","1250A","1600A","2000A","2500A","3200A","4000A","5000A","6300A"},UPPER(D3320)),{40,63,80,100,125,160,200,250,400,630,800,1000,1250,1600,2000,2500,3200,4000,5000,6300}),0)</f>
        <v>1000</v>
      </c>
      <c r="M3320" s="9" t="str">
        <f t="shared" si="256"/>
        <v>Straight Feeder</v>
      </c>
      <c r="N3320" s="9" t="str">
        <f t="shared" si="257"/>
        <v>AL</v>
      </c>
      <c r="O3320" s="13" t="str">
        <f t="shared" si="258"/>
        <v>Silver</v>
      </c>
      <c r="P3320" s="9" t="str">
        <f t="shared" si="259"/>
        <v>PET</v>
      </c>
      <c r="Q3320" s="9" t="str">
        <f t="shared" si="260"/>
        <v>4</v>
      </c>
      <c r="R33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20" s="14" t="str">
        <f>IF(ProjectsDB[[#This Row],[Item Type]]="Straight Plug-In",_xlfn.TEXTJOIN("-",TRUE,M3320&amp;"-"&amp;_xlfn.LET(_xlpm.txt,ProjectsDB[[#This Row],[Assembly]],_xlpm.pos,FIND("SP",_xlpm.txt),_xlpm.pre,LEFT(_xlpm.txt,_xlpm.pos-1),IF(RIGHT(_xlpm.pre,3)="123","3PL",IF(RIGHT(_xlpm.pre,2)="12","2PL",IF(RIGHT(_xlpm.pre,1)="1","1PL","3PL")))),N3320,O3320,P3320,Q3320&amp;"W",R3320),_xlfn.TEXTJOIN("-",TRUE,M3320,N3320,O3320,P3320,Q3320&amp;"W",R3320))</f>
        <v>Straight Feeder-AL-Silver-PET-4W-1</v>
      </c>
      <c r="T3320" s="14" t="str">
        <f>IF(COUNTIF(Cycletime[Element Desc.],ProjectsDB[[#This Row],[Element Desc.]])&gt;0,"Found","Not Found")</f>
        <v>Found</v>
      </c>
    </row>
    <row r="3321" spans="2:20" x14ac:dyDescent="0.25">
      <c r="B3321" s="8" t="s">
        <v>6913</v>
      </c>
      <c r="C3321" s="15" t="s">
        <v>6914</v>
      </c>
      <c r="D3321" s="15" t="s">
        <v>6915</v>
      </c>
      <c r="E3321" s="16">
        <v>1</v>
      </c>
      <c r="F3321" s="9" t="s">
        <v>6768</v>
      </c>
      <c r="G3321" s="9" t="s">
        <v>6755</v>
      </c>
      <c r="H3321" s="11"/>
      <c r="I3321" s="12">
        <v>2455</v>
      </c>
      <c r="J3321" s="12"/>
      <c r="K3321" s="12"/>
      <c r="L3321" s="12">
        <f t="array" ref="L3321">IFERROR(LOOKUP(2^15,SEARCH({"40A","63A","80A","100A","125A","160A","200A","250A","400A","630A","800A","1000A","1250A","1600A","2000A","2500A","3200A","4000A","5000A","6300A"},UPPER(D3321)),{40,63,80,100,125,160,200,250,400,630,800,1000,1250,1600,2000,2500,3200,4000,5000,6300}),0)</f>
        <v>1000</v>
      </c>
      <c r="M3321" s="9" t="str">
        <f t="shared" si="256"/>
        <v>Straight Feeder</v>
      </c>
      <c r="N3321" s="9" t="str">
        <f t="shared" si="257"/>
        <v>AL</v>
      </c>
      <c r="O3321" s="13" t="str">
        <f t="shared" si="258"/>
        <v>Silver</v>
      </c>
      <c r="P3321" s="9" t="str">
        <f t="shared" si="259"/>
        <v>PET</v>
      </c>
      <c r="Q3321" s="9" t="str">
        <f t="shared" si="260"/>
        <v>4</v>
      </c>
      <c r="R33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21" s="14" t="str">
        <f>IF(ProjectsDB[[#This Row],[Item Type]]="Straight Plug-In",_xlfn.TEXTJOIN("-",TRUE,M3321&amp;"-"&amp;_xlfn.LET(_xlpm.txt,ProjectsDB[[#This Row],[Assembly]],_xlpm.pos,FIND("SP",_xlpm.txt),_xlpm.pre,LEFT(_xlpm.txt,_xlpm.pos-1),IF(RIGHT(_xlpm.pre,3)="123","3PL",IF(RIGHT(_xlpm.pre,2)="12","2PL",IF(RIGHT(_xlpm.pre,1)="1","1PL","3PL")))),N3321,O3321,P3321,Q3321&amp;"W",R3321),_xlfn.TEXTJOIN("-",TRUE,M3321,N3321,O3321,P3321,Q3321&amp;"W",R3321))</f>
        <v>Straight Feeder-AL-Silver-PET-4W-1</v>
      </c>
      <c r="T3321" s="14" t="str">
        <f>IF(COUNTIF(Cycletime[Element Desc.],ProjectsDB[[#This Row],[Element Desc.]])&gt;0,"Found","Not Found")</f>
        <v>Found</v>
      </c>
    </row>
    <row r="3322" spans="2:20" x14ac:dyDescent="0.25">
      <c r="B3322" s="8" t="s">
        <v>6916</v>
      </c>
      <c r="C3322" s="15" t="s">
        <v>6917</v>
      </c>
      <c r="D3322" s="15" t="s">
        <v>6918</v>
      </c>
      <c r="E3322" s="16">
        <v>1</v>
      </c>
      <c r="F3322" s="9" t="s">
        <v>6768</v>
      </c>
      <c r="G3322" s="9" t="s">
        <v>6755</v>
      </c>
      <c r="H3322" s="11"/>
      <c r="I3322" s="12">
        <v>300</v>
      </c>
      <c r="J3322" s="12">
        <v>325</v>
      </c>
      <c r="K3322" s="12">
        <v>310</v>
      </c>
      <c r="L3322" s="12">
        <f t="array" ref="L3322">IFERROR(LOOKUP(2^15,SEARCH({"40A","63A","80A","100A","125A","160A","200A","250A","400A","630A","800A","1000A","1250A","1600A","2000A","2500A","3200A","4000A","5000A","6300A"},UPPER(D3322)),{40,63,80,100,125,160,200,250,400,630,800,1000,1250,1600,2000,2500,3200,4000,5000,6300}),0)</f>
        <v>1000</v>
      </c>
      <c r="M3322" s="9" t="str">
        <f t="shared" si="256"/>
        <v>Offset Flat</v>
      </c>
      <c r="N3322" s="9" t="str">
        <f t="shared" si="257"/>
        <v>AL</v>
      </c>
      <c r="O3322" s="13" t="str">
        <f t="shared" si="258"/>
        <v>Silver</v>
      </c>
      <c r="P3322" s="9" t="str">
        <f t="shared" si="259"/>
        <v>PET</v>
      </c>
      <c r="Q3322" s="9" t="str">
        <f t="shared" si="260"/>
        <v>4</v>
      </c>
      <c r="R33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22" s="14" t="str">
        <f>IF(ProjectsDB[[#This Row],[Item Type]]="Straight Plug-In",_xlfn.TEXTJOIN("-",TRUE,M3322&amp;"-"&amp;_xlfn.LET(_xlpm.txt,ProjectsDB[[#This Row],[Assembly]],_xlpm.pos,FIND("SP",_xlpm.txt),_xlpm.pre,LEFT(_xlpm.txt,_xlpm.pos-1),IF(RIGHT(_xlpm.pre,3)="123","3PL",IF(RIGHT(_xlpm.pre,2)="12","2PL",IF(RIGHT(_xlpm.pre,1)="1","1PL","3PL")))),N3322,O3322,P3322,Q3322&amp;"W",R3322),_xlfn.TEXTJOIN("-",TRUE,M3322,N3322,O3322,P3322,Q3322&amp;"W",R3322))</f>
        <v>Offset Flat-AL-Silver-PET-4W-1</v>
      </c>
      <c r="T3322" s="14" t="str">
        <f>IF(COUNTIF(Cycletime[Element Desc.],ProjectsDB[[#This Row],[Element Desc.]])&gt;0,"Found","Not Found")</f>
        <v>Found</v>
      </c>
    </row>
    <row r="3323" spans="2:20" x14ac:dyDescent="0.25">
      <c r="B3323" s="8" t="s">
        <v>6919</v>
      </c>
      <c r="C3323" s="15" t="s">
        <v>6920</v>
      </c>
      <c r="D3323" s="15" t="s">
        <v>6921</v>
      </c>
      <c r="E3323" s="16">
        <v>1</v>
      </c>
      <c r="F3323" s="9" t="s">
        <v>6768</v>
      </c>
      <c r="G3323" s="9" t="s">
        <v>6755</v>
      </c>
      <c r="H3323" s="11"/>
      <c r="I3323" s="12">
        <v>2530</v>
      </c>
      <c r="J3323" s="12"/>
      <c r="K3323" s="12"/>
      <c r="L3323" s="12">
        <f t="array" ref="L3323">IFERROR(LOOKUP(2^15,SEARCH({"40A","63A","80A","100A","125A","160A","200A","250A","400A","630A","800A","1000A","1250A","1600A","2000A","2500A","3200A","4000A","5000A","6300A"},UPPER(D3323)),{40,63,80,100,125,160,200,250,400,630,800,1000,1250,1600,2000,2500,3200,4000,5000,6300}),0)</f>
        <v>1000</v>
      </c>
      <c r="M3323" s="9" t="str">
        <f t="shared" si="256"/>
        <v>Straight Feeder</v>
      </c>
      <c r="N3323" s="9" t="str">
        <f t="shared" si="257"/>
        <v>AL</v>
      </c>
      <c r="O3323" s="13" t="str">
        <f t="shared" si="258"/>
        <v>Silver</v>
      </c>
      <c r="P3323" s="9" t="str">
        <f t="shared" si="259"/>
        <v>PET</v>
      </c>
      <c r="Q3323" s="9" t="str">
        <f t="shared" si="260"/>
        <v>4</v>
      </c>
      <c r="R33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23" s="14" t="str">
        <f>IF(ProjectsDB[[#This Row],[Item Type]]="Straight Plug-In",_xlfn.TEXTJOIN("-",TRUE,M3323&amp;"-"&amp;_xlfn.LET(_xlpm.txt,ProjectsDB[[#This Row],[Assembly]],_xlpm.pos,FIND("SP",_xlpm.txt),_xlpm.pre,LEFT(_xlpm.txt,_xlpm.pos-1),IF(RIGHT(_xlpm.pre,3)="123","3PL",IF(RIGHT(_xlpm.pre,2)="12","2PL",IF(RIGHT(_xlpm.pre,1)="1","1PL","3PL")))),N3323,O3323,P3323,Q3323&amp;"W",R3323),_xlfn.TEXTJOIN("-",TRUE,M3323,N3323,O3323,P3323,Q3323&amp;"W",R3323))</f>
        <v>Straight Feeder-AL-Silver-PET-4W-1</v>
      </c>
      <c r="T3323" s="14" t="str">
        <f>IF(COUNTIF(Cycletime[Element Desc.],ProjectsDB[[#This Row],[Element Desc.]])&gt;0,"Found","Not Found")</f>
        <v>Found</v>
      </c>
    </row>
    <row r="3324" spans="2:20" x14ac:dyDescent="0.25">
      <c r="B3324" s="8" t="s">
        <v>6922</v>
      </c>
      <c r="C3324" s="15" t="s">
        <v>6923</v>
      </c>
      <c r="D3324" s="15" t="s">
        <v>6924</v>
      </c>
      <c r="E3324" s="16">
        <v>1</v>
      </c>
      <c r="F3324" s="9" t="s">
        <v>6768</v>
      </c>
      <c r="G3324" s="9" t="s">
        <v>6755</v>
      </c>
      <c r="H3324" s="11"/>
      <c r="I3324" s="12">
        <v>2765</v>
      </c>
      <c r="J3324" s="12"/>
      <c r="K3324" s="12"/>
      <c r="L3324" s="12">
        <f t="array" ref="L3324">IFERROR(LOOKUP(2^15,SEARCH({"40A","63A","80A","100A","125A","160A","200A","250A","400A","630A","800A","1000A","1250A","1600A","2000A","2500A","3200A","4000A","5000A","6300A"},UPPER(D3324)),{40,63,80,100,125,160,200,250,400,630,800,1000,1250,1600,2000,2500,3200,4000,5000,6300}),0)</f>
        <v>1000</v>
      </c>
      <c r="M3324" s="9" t="str">
        <f t="shared" si="256"/>
        <v>Straight Feeder</v>
      </c>
      <c r="N3324" s="9" t="str">
        <f t="shared" si="257"/>
        <v>AL</v>
      </c>
      <c r="O3324" s="13" t="str">
        <f t="shared" si="258"/>
        <v>Silver</v>
      </c>
      <c r="P3324" s="9" t="str">
        <f t="shared" si="259"/>
        <v>PET</v>
      </c>
      <c r="Q3324" s="9" t="str">
        <f t="shared" si="260"/>
        <v>4</v>
      </c>
      <c r="R33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24" s="14" t="str">
        <f>IF(ProjectsDB[[#This Row],[Item Type]]="Straight Plug-In",_xlfn.TEXTJOIN("-",TRUE,M3324&amp;"-"&amp;_xlfn.LET(_xlpm.txt,ProjectsDB[[#This Row],[Assembly]],_xlpm.pos,FIND("SP",_xlpm.txt),_xlpm.pre,LEFT(_xlpm.txt,_xlpm.pos-1),IF(RIGHT(_xlpm.pre,3)="123","3PL",IF(RIGHT(_xlpm.pre,2)="12","2PL",IF(RIGHT(_xlpm.pre,1)="1","1PL","3PL")))),N3324,O3324,P3324,Q3324&amp;"W",R3324),_xlfn.TEXTJOIN("-",TRUE,M3324,N3324,O3324,P3324,Q3324&amp;"W",R3324))</f>
        <v>Straight Feeder-AL-Silver-PET-4W-1</v>
      </c>
      <c r="T3324" s="14" t="str">
        <f>IF(COUNTIF(Cycletime[Element Desc.],ProjectsDB[[#This Row],[Element Desc.]])&gt;0,"Found","Not Found")</f>
        <v>Found</v>
      </c>
    </row>
    <row r="3325" spans="2:20" x14ac:dyDescent="0.25">
      <c r="B3325" s="8" t="s">
        <v>6925</v>
      </c>
      <c r="C3325" s="9" t="s">
        <v>6926</v>
      </c>
      <c r="D3325" s="9" t="s">
        <v>6927</v>
      </c>
      <c r="E3325" s="9">
        <v>1</v>
      </c>
      <c r="F3325" s="9" t="s">
        <v>6768</v>
      </c>
      <c r="G3325" s="9" t="s">
        <v>6755</v>
      </c>
      <c r="H3325" s="11"/>
      <c r="I3325" s="9">
        <v>375</v>
      </c>
      <c r="J3325" s="9">
        <v>310</v>
      </c>
      <c r="K3325" s="9"/>
      <c r="L3325" s="12">
        <f t="array" ref="L3325">IFERROR(LOOKUP(2^15,SEARCH({"40A","63A","80A","100A","125A","160A","200A","250A","400A","630A","800A","1000A","1250A","1600A","2000A","2500A","3200A","4000A","5000A","6300A"},UPPER(D3325)),{40,63,80,100,125,160,200,250,400,630,800,1000,1250,1600,2000,2500,3200,4000,5000,6300}),0)</f>
        <v>1000</v>
      </c>
      <c r="M3325" s="9" t="str">
        <f t="shared" si="256"/>
        <v>Flange Edge</v>
      </c>
      <c r="N3325" s="9" t="str">
        <f t="shared" si="257"/>
        <v>AL</v>
      </c>
      <c r="O3325" s="13" t="str">
        <f t="shared" si="258"/>
        <v>Silver</v>
      </c>
      <c r="P3325" s="9" t="str">
        <f t="shared" si="259"/>
        <v>PET</v>
      </c>
      <c r="Q3325" s="9" t="str">
        <f t="shared" si="260"/>
        <v>4</v>
      </c>
      <c r="R33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25" s="14" t="str">
        <f>IF(ProjectsDB[[#This Row],[Item Type]]="Straight Plug-In",_xlfn.TEXTJOIN("-",TRUE,M3325&amp;"-"&amp;_xlfn.LET(_xlpm.txt,ProjectsDB[[#This Row],[Assembly]],_xlpm.pos,FIND("SP",_xlpm.txt),_xlpm.pre,LEFT(_xlpm.txt,_xlpm.pos-1),IF(RIGHT(_xlpm.pre,3)="123","3PL",IF(RIGHT(_xlpm.pre,2)="12","2PL",IF(RIGHT(_xlpm.pre,1)="1","1PL","3PL")))),N3325,O3325,P3325,Q3325&amp;"W",R3325),_xlfn.TEXTJOIN("-",TRUE,M3325,N3325,O3325,P3325,Q3325&amp;"W",R3325))</f>
        <v>Flange Edge-AL-Silver-PET-4W-1</v>
      </c>
      <c r="T3325" s="14" t="str">
        <f>IF(COUNTIF(Cycletime[Element Desc.],ProjectsDB[[#This Row],[Element Desc.]])&gt;0,"Found","Not Found")</f>
        <v>Found</v>
      </c>
    </row>
    <row r="3326" spans="2:20" x14ac:dyDescent="0.25">
      <c r="B3326" s="8" t="s">
        <v>6928</v>
      </c>
      <c r="C3326" s="9" t="s">
        <v>71</v>
      </c>
      <c r="D3326" s="9" t="s">
        <v>72</v>
      </c>
      <c r="E3326" s="9">
        <v>85</v>
      </c>
      <c r="F3326" s="9" t="s">
        <v>6768</v>
      </c>
      <c r="G3326" s="9" t="s">
        <v>52</v>
      </c>
      <c r="H3326" s="11"/>
      <c r="I3326" s="9"/>
      <c r="J3326" s="9"/>
      <c r="K3326" s="9"/>
      <c r="L3326" s="12">
        <f t="array" ref="L3326">IFERROR(LOOKUP(2^15,SEARCH({"40A","63A","80A","100A","125A","160A","200A","250A","400A","630A","800A","1000A","1250A","1600A","2000A","2500A","3200A","4000A","5000A","6300A"},UPPER(D3326)),{40,63,80,100,125,160,200,250,400,630,800,1000,1250,1600,2000,2500,3200,4000,5000,6300}),0)</f>
        <v>0</v>
      </c>
      <c r="M3326" s="9" t="str">
        <f t="shared" si="256"/>
        <v>Hanger Support</v>
      </c>
      <c r="N3326" s="9" t="str">
        <f t="shared" si="257"/>
        <v>AL</v>
      </c>
      <c r="O3326" s="13" t="str">
        <f t="shared" si="258"/>
        <v>None</v>
      </c>
      <c r="P3326" s="9" t="str">
        <f t="shared" si="259"/>
        <v>None</v>
      </c>
      <c r="Q3326" s="9" t="str">
        <f t="shared" si="260"/>
        <v>0</v>
      </c>
      <c r="R33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26" s="14" t="str">
        <f>IF(ProjectsDB[[#This Row],[Item Type]]="Straight Plug-In",_xlfn.TEXTJOIN("-",TRUE,M3326&amp;"-"&amp;_xlfn.LET(_xlpm.txt,ProjectsDB[[#This Row],[Assembly]],_xlpm.pos,FIND("SP",_xlpm.txt),_xlpm.pre,LEFT(_xlpm.txt,_xlpm.pos-1),IF(RIGHT(_xlpm.pre,3)="123","3PL",IF(RIGHT(_xlpm.pre,2)="12","2PL",IF(RIGHT(_xlpm.pre,1)="1","1PL","3PL")))),N3326,O3326,P3326,Q3326&amp;"W",R3326),_xlfn.TEXTJOIN("-",TRUE,M3326,N3326,O3326,P3326,Q3326&amp;"W",R3326))</f>
        <v>Hanger Support-AL-None-None-0W-1</v>
      </c>
      <c r="T3326" s="14" t="str">
        <f>IF(COUNTIF(Cycletime[Element Desc.],ProjectsDB[[#This Row],[Element Desc.]])&gt;0,"Found","Not Found")</f>
        <v>Found</v>
      </c>
    </row>
    <row r="3327" spans="2:20" x14ac:dyDescent="0.25">
      <c r="B3327" s="8" t="s">
        <v>6929</v>
      </c>
      <c r="C3327" s="9" t="s">
        <v>6930</v>
      </c>
      <c r="D3327" s="9" t="s">
        <v>6931</v>
      </c>
      <c r="E3327" s="10">
        <v>1</v>
      </c>
      <c r="F3327" s="9" t="s">
        <v>6768</v>
      </c>
      <c r="G3327" s="9" t="s">
        <v>52</v>
      </c>
      <c r="H3327" s="11"/>
      <c r="I3327" s="12">
        <v>300</v>
      </c>
      <c r="J3327" s="12">
        <v>480</v>
      </c>
      <c r="K3327" s="12">
        <v>300</v>
      </c>
      <c r="L3327" s="12">
        <f t="array" ref="L3327">IFERROR(LOOKUP(2^15,SEARCH({"40A","63A","80A","100A","125A","160A","200A","250A","400A","630A","800A","1000A","1250A","1600A","2000A","2500A","3200A","4000A","5000A","6300A"},UPPER(D3327)),{40,63,80,100,125,160,200,250,400,630,800,1000,1250,1600,2000,2500,3200,4000,5000,6300}),0)</f>
        <v>800</v>
      </c>
      <c r="M3327" s="9" t="str">
        <f t="shared" si="256"/>
        <v>Z-Unit Edge</v>
      </c>
      <c r="N3327" s="9" t="str">
        <f t="shared" si="257"/>
        <v>AL</v>
      </c>
      <c r="O3327" s="13" t="str">
        <f t="shared" si="258"/>
        <v>Silver</v>
      </c>
      <c r="P3327" s="9" t="str">
        <f t="shared" si="259"/>
        <v>PET</v>
      </c>
      <c r="Q3327" s="9" t="str">
        <f t="shared" si="260"/>
        <v>4</v>
      </c>
      <c r="R33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27" s="14" t="str">
        <f>IF(ProjectsDB[[#This Row],[Item Type]]="Straight Plug-In",_xlfn.TEXTJOIN("-",TRUE,M3327&amp;"-"&amp;_xlfn.LET(_xlpm.txt,ProjectsDB[[#This Row],[Assembly]],_xlpm.pos,FIND("SP",_xlpm.txt),_xlpm.pre,LEFT(_xlpm.txt,_xlpm.pos-1),IF(RIGHT(_xlpm.pre,3)="123","3PL",IF(RIGHT(_xlpm.pre,2)="12","2PL",IF(RIGHT(_xlpm.pre,1)="1","1PL","3PL")))),N3327,O3327,P3327,Q3327&amp;"W",R3327),_xlfn.TEXTJOIN("-",TRUE,M3327,N3327,O3327,P3327,Q3327&amp;"W",R3327))</f>
        <v>Z-Unit Edge-AL-Silver-PET-4W-1</v>
      </c>
      <c r="T3327" s="14" t="str">
        <f>IF(COUNTIF(Cycletime[Element Desc.],ProjectsDB[[#This Row],[Element Desc.]])&gt;0,"Found","Not Found")</f>
        <v>Found</v>
      </c>
    </row>
    <row r="3328" spans="2:20" x14ac:dyDescent="0.25">
      <c r="B3328" s="8" t="s">
        <v>6932</v>
      </c>
      <c r="C3328" s="9" t="s">
        <v>1370</v>
      </c>
      <c r="D3328" s="9" t="s">
        <v>1371</v>
      </c>
      <c r="E3328" s="10">
        <v>4</v>
      </c>
      <c r="F3328" s="9" t="s">
        <v>6768</v>
      </c>
      <c r="G3328" s="9" t="s">
        <v>1505</v>
      </c>
      <c r="H3328" s="11"/>
      <c r="I3328" s="12"/>
      <c r="J3328" s="12"/>
      <c r="K3328" s="12"/>
      <c r="L3328" s="12">
        <f t="array" ref="L3328">IFERROR(LOOKUP(2^15,SEARCH({"40A","63A","80A","100A","125A","160A","200A","250A","400A","630A","800A","1000A","1250A","1600A","2000A","2500A","3200A","4000A","5000A","6300A"},UPPER(D3328)),{40,63,80,100,125,160,200,250,400,630,800,1000,1250,1600,2000,2500,3200,4000,5000,6300}),0)</f>
        <v>0</v>
      </c>
      <c r="M3328" s="9" t="str">
        <f t="shared" si="256"/>
        <v>Hanger Support</v>
      </c>
      <c r="N3328" s="9" t="str">
        <f t="shared" si="257"/>
        <v>SH</v>
      </c>
      <c r="O3328" s="13" t="str">
        <f t="shared" si="258"/>
        <v>None</v>
      </c>
      <c r="P3328" s="9" t="str">
        <f t="shared" si="259"/>
        <v>None</v>
      </c>
      <c r="Q3328" s="9" t="str">
        <f t="shared" si="260"/>
        <v>0</v>
      </c>
      <c r="R33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328" s="14" t="str">
        <f>IF(ProjectsDB[[#This Row],[Item Type]]="Straight Plug-In",_xlfn.TEXTJOIN("-",TRUE,M3328&amp;"-"&amp;_xlfn.LET(_xlpm.txt,ProjectsDB[[#This Row],[Assembly]],_xlpm.pos,FIND("SP",_xlpm.txt),_xlpm.pre,LEFT(_xlpm.txt,_xlpm.pos-1),IF(RIGHT(_xlpm.pre,3)="123","3PL",IF(RIGHT(_xlpm.pre,2)="12","2PL",IF(RIGHT(_xlpm.pre,1)="1","1PL","3PL")))),N3328,O3328,P3328,Q3328&amp;"W",R3328),_xlfn.TEXTJOIN("-",TRUE,M3328,N3328,O3328,P3328,Q3328&amp;"W",R3328))</f>
        <v>Hanger Support-SH-None-None-0W-0</v>
      </c>
      <c r="T3328" s="14" t="str">
        <f>IF(COUNTIF(Cycletime[Element Desc.],ProjectsDB[[#This Row],[Element Desc.]])&gt;0,"Found","Not Found")</f>
        <v>Found</v>
      </c>
    </row>
    <row r="3329" spans="2:20" x14ac:dyDescent="0.25">
      <c r="B3329" s="8" t="s">
        <v>6933</v>
      </c>
      <c r="C3329" s="9" t="s">
        <v>6934</v>
      </c>
      <c r="D3329" s="9" t="s">
        <v>6935</v>
      </c>
      <c r="E3329" s="10">
        <v>1</v>
      </c>
      <c r="F3329" s="9" t="s">
        <v>6768</v>
      </c>
      <c r="G3329" s="9" t="s">
        <v>1544</v>
      </c>
      <c r="H3329" s="11"/>
      <c r="I3329" s="12">
        <v>550</v>
      </c>
      <c r="J3329" s="12"/>
      <c r="K3329" s="12"/>
      <c r="L3329" s="12">
        <f t="array" ref="L3329">IFERROR(LOOKUP(2^15,SEARCH({"40A","63A","80A","100A","125A","160A","200A","250A","400A","630A","800A","1000A","1250A","1600A","2000A","2500A","3200A","4000A","5000A","6300A"},UPPER(D3329)),{40,63,80,100,125,160,200,250,400,630,800,1000,1250,1600,2000,2500,3200,4000,5000,6300}),0)</f>
        <v>800</v>
      </c>
      <c r="M3329" s="9" t="str">
        <f t="shared" si="256"/>
        <v>Elbow Flat</v>
      </c>
      <c r="N3329" s="9" t="str">
        <f t="shared" si="257"/>
        <v>AL</v>
      </c>
      <c r="O3329" s="13" t="str">
        <f t="shared" si="258"/>
        <v>Silver</v>
      </c>
      <c r="P3329" s="9" t="str">
        <f t="shared" si="259"/>
        <v>PET</v>
      </c>
      <c r="Q3329" s="9" t="str">
        <f t="shared" si="260"/>
        <v>4</v>
      </c>
      <c r="R33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29" s="14" t="str">
        <f>IF(ProjectsDB[[#This Row],[Item Type]]="Straight Plug-In",_xlfn.TEXTJOIN("-",TRUE,M3329&amp;"-"&amp;_xlfn.LET(_xlpm.txt,ProjectsDB[[#This Row],[Assembly]],_xlpm.pos,FIND("SP",_xlpm.txt),_xlpm.pre,LEFT(_xlpm.txt,_xlpm.pos-1),IF(RIGHT(_xlpm.pre,3)="123","3PL",IF(RIGHT(_xlpm.pre,2)="12","2PL",IF(RIGHT(_xlpm.pre,1)="1","1PL","3PL")))),N3329,O3329,P3329,Q3329&amp;"W",R3329),_xlfn.TEXTJOIN("-",TRUE,M3329,N3329,O3329,P3329,Q3329&amp;"W",R3329))</f>
        <v>Elbow Flat-AL-Silver-PET-4W-1</v>
      </c>
      <c r="T3329" s="14" t="str">
        <f>IF(COUNTIF(Cycletime[Element Desc.],ProjectsDB[[#This Row],[Element Desc.]])&gt;0,"Found","Not Found")</f>
        <v>Found</v>
      </c>
    </row>
    <row r="3330" spans="2:20" x14ac:dyDescent="0.25">
      <c r="B3330" s="8" t="s">
        <v>6936</v>
      </c>
      <c r="C3330" s="9" t="s">
        <v>2327</v>
      </c>
      <c r="D3330" s="9" t="s">
        <v>2328</v>
      </c>
      <c r="E3330" s="10">
        <v>1</v>
      </c>
      <c r="F3330" s="9" t="s">
        <v>6768</v>
      </c>
      <c r="G3330" s="9" t="s">
        <v>1544</v>
      </c>
      <c r="H3330" s="11"/>
      <c r="I3330" s="12"/>
      <c r="J3330" s="12"/>
      <c r="K3330" s="12"/>
      <c r="L3330" s="12">
        <f t="array" ref="L3330">IFERROR(LOOKUP(2^15,SEARCH({"40A","63A","80A","100A","125A","160A","200A","250A","400A","630A","800A","1000A","1250A","1600A","2000A","2500A","3200A","4000A","5000A","6300A"},UPPER(D3330)),{40,63,80,100,125,160,200,250,400,630,800,1000,1250,1600,2000,2500,3200,4000,5000,6300}),0)</f>
        <v>800</v>
      </c>
      <c r="M3330" s="9" t="str">
        <f t="shared" si="256"/>
        <v>Joint Pack</v>
      </c>
      <c r="N3330" s="9" t="str">
        <f t="shared" si="257"/>
        <v>AL</v>
      </c>
      <c r="O3330" s="13" t="str">
        <f t="shared" si="258"/>
        <v>Silver</v>
      </c>
      <c r="P3330" s="9" t="str">
        <f t="shared" si="259"/>
        <v>None</v>
      </c>
      <c r="Q3330" s="9" t="str">
        <f t="shared" si="260"/>
        <v>4</v>
      </c>
      <c r="R33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30" s="14" t="str">
        <f>IF(ProjectsDB[[#This Row],[Item Type]]="Straight Plug-In",_xlfn.TEXTJOIN("-",TRUE,M3330&amp;"-"&amp;_xlfn.LET(_xlpm.txt,ProjectsDB[[#This Row],[Assembly]],_xlpm.pos,FIND("SP",_xlpm.txt),_xlpm.pre,LEFT(_xlpm.txt,_xlpm.pos-1),IF(RIGHT(_xlpm.pre,3)="123","3PL",IF(RIGHT(_xlpm.pre,2)="12","2PL",IF(RIGHT(_xlpm.pre,1)="1","1PL","3PL")))),N3330,O3330,P3330,Q3330&amp;"W",R3330),_xlfn.TEXTJOIN("-",TRUE,M3330,N3330,O3330,P3330,Q3330&amp;"W",R3330))</f>
        <v>Joint Pack-AL-Silver-None-4W-1</v>
      </c>
      <c r="T3330" s="14" t="str">
        <f>IF(COUNTIF(Cycletime[Element Desc.],ProjectsDB[[#This Row],[Element Desc.]])&gt;0,"Found","Not Found")</f>
        <v>Found</v>
      </c>
    </row>
    <row r="3331" spans="2:20" x14ac:dyDescent="0.25">
      <c r="B3331" s="8" t="s">
        <v>6937</v>
      </c>
      <c r="C3331" s="9" t="s">
        <v>2333</v>
      </c>
      <c r="D3331" s="9" t="s">
        <v>2334</v>
      </c>
      <c r="E3331" s="10">
        <v>6</v>
      </c>
      <c r="F3331" s="9" t="s">
        <v>6768</v>
      </c>
      <c r="G3331" s="9" t="s">
        <v>1544</v>
      </c>
      <c r="H3331" s="11"/>
      <c r="I3331" s="12"/>
      <c r="J3331" s="12"/>
      <c r="K3331" s="12"/>
      <c r="L3331" s="12">
        <f t="array" ref="L3331">IFERROR(LOOKUP(2^15,SEARCH({"40A","63A","80A","100A","125A","160A","200A","250A","400A","630A","800A","1000A","1250A","1600A","2000A","2500A","3200A","4000A","5000A","6300A"},UPPER(D3331)),{40,63,80,100,125,160,200,250,400,630,800,1000,1250,1600,2000,2500,3200,4000,5000,6300}),0)</f>
        <v>1000</v>
      </c>
      <c r="M3331" s="9" t="str">
        <f t="shared" si="256"/>
        <v>Joint Pack</v>
      </c>
      <c r="N3331" s="9" t="str">
        <f t="shared" si="257"/>
        <v>AL</v>
      </c>
      <c r="O3331" s="13" t="str">
        <f t="shared" si="258"/>
        <v>Silver</v>
      </c>
      <c r="P3331" s="9" t="str">
        <f t="shared" si="259"/>
        <v>None</v>
      </c>
      <c r="Q3331" s="9" t="str">
        <f t="shared" si="260"/>
        <v>4</v>
      </c>
      <c r="R33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31" s="14" t="str">
        <f>IF(ProjectsDB[[#This Row],[Item Type]]="Straight Plug-In",_xlfn.TEXTJOIN("-",TRUE,M3331&amp;"-"&amp;_xlfn.LET(_xlpm.txt,ProjectsDB[[#This Row],[Assembly]],_xlpm.pos,FIND("SP",_xlpm.txt),_xlpm.pre,LEFT(_xlpm.txt,_xlpm.pos-1),IF(RIGHT(_xlpm.pre,3)="123","3PL",IF(RIGHT(_xlpm.pre,2)="12","2PL",IF(RIGHT(_xlpm.pre,1)="1","1PL","3PL")))),N3331,O3331,P3331,Q3331&amp;"W",R3331),_xlfn.TEXTJOIN("-",TRUE,M3331,N3331,O3331,P3331,Q3331&amp;"W",R3331))</f>
        <v>Joint Pack-AL-Silver-None-4W-1</v>
      </c>
      <c r="T3331" s="14" t="str">
        <f>IF(COUNTIF(Cycletime[Element Desc.],ProjectsDB[[#This Row],[Element Desc.]])&gt;0,"Found","Not Found")</f>
        <v>Found</v>
      </c>
    </row>
    <row r="3332" spans="2:20" x14ac:dyDescent="0.25">
      <c r="B3332" s="8" t="s">
        <v>6938</v>
      </c>
      <c r="C3332" s="9" t="s">
        <v>6939</v>
      </c>
      <c r="D3332" s="9" t="s">
        <v>6940</v>
      </c>
      <c r="E3332" s="10">
        <v>1</v>
      </c>
      <c r="F3332" s="9" t="s">
        <v>6768</v>
      </c>
      <c r="G3332" s="9" t="s">
        <v>1544</v>
      </c>
      <c r="H3332" s="11"/>
      <c r="I3332" s="12">
        <v>540</v>
      </c>
      <c r="J3332" s="12">
        <v>360</v>
      </c>
      <c r="K3332" s="12"/>
      <c r="L3332" s="12">
        <f t="array" ref="L3332">IFERROR(LOOKUP(2^15,SEARCH({"40A","63A","80A","100A","125A","160A","200A","250A","400A","630A","800A","1000A","1250A","1600A","2000A","2500A","3200A","4000A","5000A","6300A"},UPPER(D3332)),{40,63,80,100,125,160,200,250,400,630,800,1000,1250,1600,2000,2500,3200,4000,5000,6300}),0)</f>
        <v>1000</v>
      </c>
      <c r="M3332" s="9" t="str">
        <f t="shared" ref="M3332:M3395" si="261">_xlfn.LET(_xlpm.d,UPPER(TRIM(SUBSTITUTE(SUBSTITUTE(D3332,CHAR(160),"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3332" s="9" t="str">
        <f t="shared" ref="N3332:N3395" si="262">IF(ISNUMBER(SEARCH("CU",D3332)),"CU",IF(ISNUMBER(SEARCH("AL",D3332)),"AL",IF(ISNUMBER(SEARCH("Copper",D3332)),"CU","SH")))</f>
        <v>AL</v>
      </c>
      <c r="O3332" s="13" t="str">
        <f t="shared" ref="O3332:O3395" si="263">IF(ISNUMBER(SEARCH("Silver",D3332)),"Silver",IF(ISNUMBER(SEARCH("Tin",D3332)),"Tin","None"))</f>
        <v>Silver</v>
      </c>
      <c r="P3332" s="9" t="str">
        <f t="shared" ref="P3332:P3395" si="264">IF(ISNUMBER(SEARCH("Epoxy",D3332)),"Epoxy",IF(ISNUMBER(SEARCH("PET",D3332)),"PET","None"))</f>
        <v>PET</v>
      </c>
      <c r="Q3332" s="9" t="str">
        <f t="shared" ref="Q3332:Q3395" si="265">IF(ISNUMBER(SEARCH("3-Wire",D3332)),"3",IF(ISNUMBER(SEARCH("4-Wire",D3332)),"4",IF(ISNUMBER(SEARCH("5-Wire",D3332)),"5",IF(ISNUMBER(SEARCH("6-Wire",D3332)),"6","0"))))</f>
        <v>4</v>
      </c>
      <c r="R33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32" s="14" t="str">
        <f>IF(ProjectsDB[[#This Row],[Item Type]]="Straight Plug-In",_xlfn.TEXTJOIN("-",TRUE,M3332&amp;"-"&amp;_xlfn.LET(_xlpm.txt,ProjectsDB[[#This Row],[Assembly]],_xlpm.pos,FIND("SP",_xlpm.txt),_xlpm.pre,LEFT(_xlpm.txt,_xlpm.pos-1),IF(RIGHT(_xlpm.pre,3)="123","3PL",IF(RIGHT(_xlpm.pre,2)="12","2PL",IF(RIGHT(_xlpm.pre,1)="1","1PL","3PL")))),N3332,O3332,P3332,Q3332&amp;"W",R3332),_xlfn.TEXTJOIN("-",TRUE,M3332,N3332,O3332,P3332,Q3332&amp;"W",R3332))</f>
        <v>Elbow Edge-AL-Silver-PET-4W-1</v>
      </c>
      <c r="T3332" s="14" t="str">
        <f>IF(COUNTIF(Cycletime[Element Desc.],ProjectsDB[[#This Row],[Element Desc.]])&gt;0,"Found","Not Found")</f>
        <v>Found</v>
      </c>
    </row>
    <row r="3333" spans="2:20" x14ac:dyDescent="0.25">
      <c r="B3333" s="8" t="s">
        <v>6941</v>
      </c>
      <c r="C3333" s="9" t="s">
        <v>6942</v>
      </c>
      <c r="D3333" s="9" t="s">
        <v>6943</v>
      </c>
      <c r="E3333" s="10">
        <v>1</v>
      </c>
      <c r="F3333" s="9" t="s">
        <v>6768</v>
      </c>
      <c r="G3333" s="9" t="s">
        <v>1544</v>
      </c>
      <c r="H3333" s="11"/>
      <c r="I3333" s="12">
        <v>620</v>
      </c>
      <c r="J3333" s="12"/>
      <c r="K3333" s="12"/>
      <c r="L3333" s="12">
        <f t="array" ref="L3333">IFERROR(LOOKUP(2^15,SEARCH({"40A","63A","80A","100A","125A","160A","200A","250A","400A","630A","800A","1000A","1250A","1600A","2000A","2500A","3200A","4000A","5000A","6300A"},UPPER(D3333)),{40,63,80,100,125,160,200,250,400,630,800,1000,1250,1600,2000,2500,3200,4000,5000,6300}),0)</f>
        <v>1000</v>
      </c>
      <c r="M3333" s="9" t="str">
        <f t="shared" si="261"/>
        <v>Straight Feeder</v>
      </c>
      <c r="N3333" s="9" t="str">
        <f t="shared" si="262"/>
        <v>AL</v>
      </c>
      <c r="O3333" s="13" t="str">
        <f t="shared" si="263"/>
        <v>Silver</v>
      </c>
      <c r="P3333" s="9" t="str">
        <f t="shared" si="264"/>
        <v>PET</v>
      </c>
      <c r="Q3333" s="9" t="str">
        <f t="shared" si="265"/>
        <v>4</v>
      </c>
      <c r="R33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33" s="14" t="str">
        <f>IF(ProjectsDB[[#This Row],[Item Type]]="Straight Plug-In",_xlfn.TEXTJOIN("-",TRUE,M3333&amp;"-"&amp;_xlfn.LET(_xlpm.txt,ProjectsDB[[#This Row],[Assembly]],_xlpm.pos,FIND("SP",_xlpm.txt),_xlpm.pre,LEFT(_xlpm.txt,_xlpm.pos-1),IF(RIGHT(_xlpm.pre,3)="123","3PL",IF(RIGHT(_xlpm.pre,2)="12","2PL",IF(RIGHT(_xlpm.pre,1)="1","1PL","3PL")))),N3333,O3333,P3333,Q3333&amp;"W",R3333),_xlfn.TEXTJOIN("-",TRUE,M3333,N3333,O3333,P3333,Q3333&amp;"W",R3333))</f>
        <v>Straight Feeder-AL-Silver-PET-4W-1</v>
      </c>
      <c r="T3333" s="14" t="str">
        <f>IF(COUNTIF(Cycletime[Element Desc.],ProjectsDB[[#This Row],[Element Desc.]])&gt;0,"Found","Not Found")</f>
        <v>Found</v>
      </c>
    </row>
    <row r="3334" spans="2:20" x14ac:dyDescent="0.25">
      <c r="B3334" s="8" t="s">
        <v>6944</v>
      </c>
      <c r="C3334" s="9" t="s">
        <v>6945</v>
      </c>
      <c r="D3334" s="9" t="s">
        <v>6946</v>
      </c>
      <c r="E3334" s="10">
        <v>1</v>
      </c>
      <c r="F3334" s="9" t="s">
        <v>6768</v>
      </c>
      <c r="G3334" s="9" t="s">
        <v>1544</v>
      </c>
      <c r="H3334" s="11"/>
      <c r="I3334" s="12">
        <v>300</v>
      </c>
      <c r="J3334" s="12">
        <v>400</v>
      </c>
      <c r="K3334" s="12">
        <v>300</v>
      </c>
      <c r="L3334" s="12">
        <f t="array" ref="L3334">IFERROR(LOOKUP(2^15,SEARCH({"40A","63A","80A","100A","125A","160A","200A","250A","400A","630A","800A","1000A","1250A","1600A","2000A","2500A","3200A","4000A","5000A","6300A"},UPPER(D3334)),{40,63,80,100,125,160,200,250,400,630,800,1000,1250,1600,2000,2500,3200,4000,5000,6300}),0)</f>
        <v>1000</v>
      </c>
      <c r="M3334" s="9" t="str">
        <f t="shared" si="261"/>
        <v>Z-Unit Flat</v>
      </c>
      <c r="N3334" s="9" t="str">
        <f t="shared" si="262"/>
        <v>AL</v>
      </c>
      <c r="O3334" s="13" t="str">
        <f t="shared" si="263"/>
        <v>Silver</v>
      </c>
      <c r="P3334" s="9" t="str">
        <f t="shared" si="264"/>
        <v>PET</v>
      </c>
      <c r="Q3334" s="9" t="str">
        <f t="shared" si="265"/>
        <v>4</v>
      </c>
      <c r="R33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34" s="14" t="str">
        <f>IF(ProjectsDB[[#This Row],[Item Type]]="Straight Plug-In",_xlfn.TEXTJOIN("-",TRUE,M3334&amp;"-"&amp;_xlfn.LET(_xlpm.txt,ProjectsDB[[#This Row],[Assembly]],_xlpm.pos,FIND("SP",_xlpm.txt),_xlpm.pre,LEFT(_xlpm.txt,_xlpm.pos-1),IF(RIGHT(_xlpm.pre,3)="123","3PL",IF(RIGHT(_xlpm.pre,2)="12","2PL",IF(RIGHT(_xlpm.pre,1)="1","1PL","3PL")))),N3334,O3334,P3334,Q3334&amp;"W",R3334),_xlfn.TEXTJOIN("-",TRUE,M3334,N3334,O3334,P3334,Q3334&amp;"W",R3334))</f>
        <v>Z-Unit Flat-AL-Silver-PET-4W-1</v>
      </c>
      <c r="T3334" s="14" t="str">
        <f>IF(COUNTIF(Cycletime[Element Desc.],ProjectsDB[[#This Row],[Element Desc.]])&gt;0,"Found","Not Found")</f>
        <v>Found</v>
      </c>
    </row>
    <row r="3335" spans="2:20" x14ac:dyDescent="0.25">
      <c r="B3335" s="8" t="s">
        <v>6947</v>
      </c>
      <c r="C3335" s="9" t="s">
        <v>6948</v>
      </c>
      <c r="D3335" s="9" t="s">
        <v>6949</v>
      </c>
      <c r="E3335" s="10">
        <v>1</v>
      </c>
      <c r="F3335" s="9" t="s">
        <v>6768</v>
      </c>
      <c r="G3335" s="9" t="s">
        <v>1544</v>
      </c>
      <c r="H3335" s="11"/>
      <c r="I3335" s="12">
        <v>400</v>
      </c>
      <c r="J3335" s="12">
        <v>700</v>
      </c>
      <c r="K3335" s="12"/>
      <c r="L3335" s="12">
        <f t="array" ref="L3335">IFERROR(LOOKUP(2^15,SEARCH({"40A","63A","80A","100A","125A","160A","200A","250A","400A","630A","800A","1000A","1250A","1600A","2000A","2500A","3200A","4000A","5000A","6300A"},UPPER(D3335)),{40,63,80,100,125,160,200,250,400,630,800,1000,1250,1600,2000,2500,3200,4000,5000,6300}),0)</f>
        <v>1000</v>
      </c>
      <c r="M3335" s="9" t="str">
        <f t="shared" si="261"/>
        <v>Elbow Flat</v>
      </c>
      <c r="N3335" s="9" t="str">
        <f t="shared" si="262"/>
        <v>AL</v>
      </c>
      <c r="O3335" s="13" t="str">
        <f t="shared" si="263"/>
        <v>Silver</v>
      </c>
      <c r="P3335" s="9" t="str">
        <f t="shared" si="264"/>
        <v>PET</v>
      </c>
      <c r="Q3335" s="9" t="str">
        <f t="shared" si="265"/>
        <v>4</v>
      </c>
      <c r="R33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35" s="14" t="str">
        <f>IF(ProjectsDB[[#This Row],[Item Type]]="Straight Plug-In",_xlfn.TEXTJOIN("-",TRUE,M3335&amp;"-"&amp;_xlfn.LET(_xlpm.txt,ProjectsDB[[#This Row],[Assembly]],_xlpm.pos,FIND("SP",_xlpm.txt),_xlpm.pre,LEFT(_xlpm.txt,_xlpm.pos-1),IF(RIGHT(_xlpm.pre,3)="123","3PL",IF(RIGHT(_xlpm.pre,2)="12","2PL",IF(RIGHT(_xlpm.pre,1)="1","1PL","3PL")))),N3335,O3335,P3335,Q3335&amp;"W",R3335),_xlfn.TEXTJOIN("-",TRUE,M3335,N3335,O3335,P3335,Q3335&amp;"W",R3335))</f>
        <v>Elbow Flat-AL-Silver-PET-4W-1</v>
      </c>
      <c r="T3335" s="14" t="str">
        <f>IF(COUNTIF(Cycletime[Element Desc.],ProjectsDB[[#This Row],[Element Desc.]])&gt;0,"Found","Not Found")</f>
        <v>Found</v>
      </c>
    </row>
    <row r="3336" spans="2:20" x14ac:dyDescent="0.25">
      <c r="B3336" s="8" t="s">
        <v>6950</v>
      </c>
      <c r="C3336" s="9" t="s">
        <v>6951</v>
      </c>
      <c r="D3336" s="9" t="s">
        <v>6952</v>
      </c>
      <c r="E3336" s="10">
        <v>1</v>
      </c>
      <c r="F3336" s="9" t="s">
        <v>6768</v>
      </c>
      <c r="G3336" s="9" t="s">
        <v>1544</v>
      </c>
      <c r="H3336" s="11"/>
      <c r="I3336" s="12">
        <v>840</v>
      </c>
      <c r="J3336" s="12">
        <v>1070</v>
      </c>
      <c r="K3336" s="12"/>
      <c r="L3336" s="12">
        <f t="array" ref="L3336">IFERROR(LOOKUP(2^15,SEARCH({"40A","63A","80A","100A","125A","160A","200A","250A","400A","630A","800A","1000A","1250A","1600A","2000A","2500A","3200A","4000A","5000A","6300A"},UPPER(D3336)),{40,63,80,100,125,160,200,250,400,630,800,1000,1250,1600,2000,2500,3200,4000,5000,6300}),0)</f>
        <v>1000</v>
      </c>
      <c r="M3336" s="9" t="str">
        <f t="shared" si="261"/>
        <v>Elbow Flat</v>
      </c>
      <c r="N3336" s="9" t="str">
        <f t="shared" si="262"/>
        <v>AL</v>
      </c>
      <c r="O3336" s="13" t="str">
        <f t="shared" si="263"/>
        <v>Silver</v>
      </c>
      <c r="P3336" s="9" t="str">
        <f t="shared" si="264"/>
        <v>PET</v>
      </c>
      <c r="Q3336" s="9" t="str">
        <f t="shared" si="265"/>
        <v>4</v>
      </c>
      <c r="R33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36" s="14" t="str">
        <f>IF(ProjectsDB[[#This Row],[Item Type]]="Straight Plug-In",_xlfn.TEXTJOIN("-",TRUE,M3336&amp;"-"&amp;_xlfn.LET(_xlpm.txt,ProjectsDB[[#This Row],[Assembly]],_xlpm.pos,FIND("SP",_xlpm.txt),_xlpm.pre,LEFT(_xlpm.txt,_xlpm.pos-1),IF(RIGHT(_xlpm.pre,3)="123","3PL",IF(RIGHT(_xlpm.pre,2)="12","2PL",IF(RIGHT(_xlpm.pre,1)="1","1PL","3PL")))),N3336,O3336,P3336,Q3336&amp;"W",R3336),_xlfn.TEXTJOIN("-",TRUE,M3336,N3336,O3336,P3336,Q3336&amp;"W",R3336))</f>
        <v>Elbow Flat-AL-Silver-PET-4W-1</v>
      </c>
      <c r="T3336" s="14" t="str">
        <f>IF(COUNTIF(Cycletime[Element Desc.],ProjectsDB[[#This Row],[Element Desc.]])&gt;0,"Found","Not Found")</f>
        <v>Found</v>
      </c>
    </row>
    <row r="3337" spans="2:20" x14ac:dyDescent="0.25">
      <c r="B3337" s="8" t="s">
        <v>6953</v>
      </c>
      <c r="C3337" s="9" t="s">
        <v>6954</v>
      </c>
      <c r="D3337" s="9" t="s">
        <v>6955</v>
      </c>
      <c r="E3337" s="10">
        <v>1</v>
      </c>
      <c r="F3337" s="9" t="s">
        <v>6768</v>
      </c>
      <c r="G3337" s="9" t="s">
        <v>1544</v>
      </c>
      <c r="H3337" s="11"/>
      <c r="I3337" s="12">
        <v>1040</v>
      </c>
      <c r="J3337" s="12"/>
      <c r="K3337" s="12"/>
      <c r="L3337" s="12">
        <f t="array" ref="L3337">IFERROR(LOOKUP(2^15,SEARCH({"40A","63A","80A","100A","125A","160A","200A","250A","400A","630A","800A","1000A","1250A","1600A","2000A","2500A","3200A","4000A","5000A","6300A"},UPPER(D3337)),{40,63,80,100,125,160,200,250,400,630,800,1000,1250,1600,2000,2500,3200,4000,5000,6300}),0)</f>
        <v>1000</v>
      </c>
      <c r="M3337" s="9" t="str">
        <f t="shared" si="261"/>
        <v>Straight Feeder</v>
      </c>
      <c r="N3337" s="9" t="str">
        <f t="shared" si="262"/>
        <v>AL</v>
      </c>
      <c r="O3337" s="13" t="str">
        <f t="shared" si="263"/>
        <v>Silver</v>
      </c>
      <c r="P3337" s="9" t="str">
        <f t="shared" si="264"/>
        <v>PET</v>
      </c>
      <c r="Q3337" s="9" t="str">
        <f t="shared" si="265"/>
        <v>4</v>
      </c>
      <c r="R33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37" s="14" t="str">
        <f>IF(ProjectsDB[[#This Row],[Item Type]]="Straight Plug-In",_xlfn.TEXTJOIN("-",TRUE,M3337&amp;"-"&amp;_xlfn.LET(_xlpm.txt,ProjectsDB[[#This Row],[Assembly]],_xlpm.pos,FIND("SP",_xlpm.txt),_xlpm.pre,LEFT(_xlpm.txt,_xlpm.pos-1),IF(RIGHT(_xlpm.pre,3)="123","3PL",IF(RIGHT(_xlpm.pre,2)="12","2PL",IF(RIGHT(_xlpm.pre,1)="1","1PL","3PL")))),N3337,O3337,P3337,Q3337&amp;"W",R3337),_xlfn.TEXTJOIN("-",TRUE,M3337,N3337,O3337,P3337,Q3337&amp;"W",R3337))</f>
        <v>Straight Feeder-AL-Silver-PET-4W-1</v>
      </c>
      <c r="T3337" s="14" t="str">
        <f>IF(COUNTIF(Cycletime[Element Desc.],ProjectsDB[[#This Row],[Element Desc.]])&gt;0,"Found","Not Found")</f>
        <v>Found</v>
      </c>
    </row>
    <row r="3338" spans="2:20" x14ac:dyDescent="0.25">
      <c r="B3338" s="8" t="s">
        <v>6956</v>
      </c>
      <c r="C3338" s="9" t="s">
        <v>6957</v>
      </c>
      <c r="D3338" s="9" t="s">
        <v>6958</v>
      </c>
      <c r="E3338" s="10">
        <v>1</v>
      </c>
      <c r="F3338" s="9" t="s">
        <v>6768</v>
      </c>
      <c r="G3338" s="9" t="s">
        <v>1544</v>
      </c>
      <c r="H3338" s="11"/>
      <c r="I3338" s="12">
        <v>630</v>
      </c>
      <c r="J3338" s="12">
        <v>630</v>
      </c>
      <c r="K3338" s="12"/>
      <c r="L3338" s="12">
        <f t="array" ref="L3338">IFERROR(LOOKUP(2^15,SEARCH({"40A","63A","80A","100A","125A","160A","200A","250A","400A","630A","800A","1000A","1250A","1600A","2000A","2500A","3200A","4000A","5000A","6300A"},UPPER(D3338)),{40,63,80,100,125,160,200,250,400,630,800,1000,1250,1600,2000,2500,3200,4000,5000,6300}),0)</f>
        <v>3200</v>
      </c>
      <c r="M3338" s="9" t="str">
        <f t="shared" si="261"/>
        <v>Elbow Edge</v>
      </c>
      <c r="N3338" s="9" t="str">
        <f t="shared" si="262"/>
        <v>AL</v>
      </c>
      <c r="O3338" s="13" t="str">
        <f t="shared" si="263"/>
        <v>Silver</v>
      </c>
      <c r="P3338" s="9" t="str">
        <f t="shared" si="264"/>
        <v>PET</v>
      </c>
      <c r="Q3338" s="9" t="str">
        <f t="shared" si="265"/>
        <v>4</v>
      </c>
      <c r="R33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38" s="14" t="str">
        <f>IF(ProjectsDB[[#This Row],[Item Type]]="Straight Plug-In",_xlfn.TEXTJOIN("-",TRUE,M3338&amp;"-"&amp;_xlfn.LET(_xlpm.txt,ProjectsDB[[#This Row],[Assembly]],_xlpm.pos,FIND("SP",_xlpm.txt),_xlpm.pre,LEFT(_xlpm.txt,_xlpm.pos-1),IF(RIGHT(_xlpm.pre,3)="123","3PL",IF(RIGHT(_xlpm.pre,2)="12","2PL",IF(RIGHT(_xlpm.pre,1)="1","1PL","3PL")))),N3338,O3338,P3338,Q3338&amp;"W",R3338),_xlfn.TEXTJOIN("-",TRUE,M3338,N3338,O3338,P3338,Q3338&amp;"W",R3338))</f>
        <v>Elbow Edge-AL-Silver-PET-4W-2</v>
      </c>
      <c r="T3338" s="14" t="str">
        <f>IF(COUNTIF(Cycletime[Element Desc.],ProjectsDB[[#This Row],[Element Desc.]])&gt;0,"Found","Not Found")</f>
        <v>Found</v>
      </c>
    </row>
    <row r="3339" spans="2:20" x14ac:dyDescent="0.25">
      <c r="B3339" s="8" t="s">
        <v>6959</v>
      </c>
      <c r="C3339" s="9" t="s">
        <v>6960</v>
      </c>
      <c r="D3339" s="9" t="s">
        <v>6961</v>
      </c>
      <c r="E3339" s="10">
        <v>1</v>
      </c>
      <c r="F3339" s="9" t="s">
        <v>6768</v>
      </c>
      <c r="G3339" s="9" t="s">
        <v>1544</v>
      </c>
      <c r="H3339" s="11"/>
      <c r="I3339" s="12">
        <v>300</v>
      </c>
      <c r="J3339" s="12">
        <v>150</v>
      </c>
      <c r="K3339" s="12">
        <v>300</v>
      </c>
      <c r="L3339" s="12">
        <f t="array" ref="L3339">IFERROR(LOOKUP(2^15,SEARCH({"40A","63A","80A","100A","125A","160A","200A","250A","400A","630A","800A","1000A","1250A","1600A","2000A","2500A","3200A","4000A","5000A","6300A"},UPPER(D3339)),{40,63,80,100,125,160,200,250,400,630,800,1000,1250,1600,2000,2500,3200,4000,5000,6300}),0)</f>
        <v>3200</v>
      </c>
      <c r="M3339" s="9" t="str">
        <f t="shared" si="261"/>
        <v>Z-Unit Flat</v>
      </c>
      <c r="N3339" s="9" t="str">
        <f t="shared" si="262"/>
        <v>AL</v>
      </c>
      <c r="O3339" s="13" t="str">
        <f t="shared" si="263"/>
        <v>Silver</v>
      </c>
      <c r="P3339" s="9" t="str">
        <f t="shared" si="264"/>
        <v>PET</v>
      </c>
      <c r="Q3339" s="9" t="str">
        <f t="shared" si="265"/>
        <v>4</v>
      </c>
      <c r="R33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39" s="14" t="str">
        <f>IF(ProjectsDB[[#This Row],[Item Type]]="Straight Plug-In",_xlfn.TEXTJOIN("-",TRUE,M3339&amp;"-"&amp;_xlfn.LET(_xlpm.txt,ProjectsDB[[#This Row],[Assembly]],_xlpm.pos,FIND("SP",_xlpm.txt),_xlpm.pre,LEFT(_xlpm.txt,_xlpm.pos-1),IF(RIGHT(_xlpm.pre,3)="123","3PL",IF(RIGHT(_xlpm.pre,2)="12","2PL",IF(RIGHT(_xlpm.pre,1)="1","1PL","3PL")))),N3339,O3339,P3339,Q3339&amp;"W",R3339),_xlfn.TEXTJOIN("-",TRUE,M3339,N3339,O3339,P3339,Q3339&amp;"W",R3339))</f>
        <v>Z-Unit Flat-AL-Silver-PET-4W-2</v>
      </c>
      <c r="T3339" s="14" t="str">
        <f>IF(COUNTIF(Cycletime[Element Desc.],ProjectsDB[[#This Row],[Element Desc.]])&gt;0,"Found","Not Found")</f>
        <v>Found</v>
      </c>
    </row>
    <row r="3340" spans="2:20" x14ac:dyDescent="0.25">
      <c r="B3340" s="8" t="s">
        <v>6962</v>
      </c>
      <c r="C3340" s="9" t="s">
        <v>144</v>
      </c>
      <c r="D3340" s="9" t="s">
        <v>145</v>
      </c>
      <c r="E3340" s="10">
        <v>3</v>
      </c>
      <c r="F3340" s="9" t="s">
        <v>6768</v>
      </c>
      <c r="G3340" s="9" t="s">
        <v>1544</v>
      </c>
      <c r="H3340" s="11"/>
      <c r="I3340" s="12"/>
      <c r="J3340" s="12"/>
      <c r="K3340" s="12"/>
      <c r="L3340" s="12">
        <f t="array" ref="L3340">IFERROR(LOOKUP(2^15,SEARCH({"40A","63A","80A","100A","125A","160A","200A","250A","400A","630A","800A","1000A","1250A","1600A","2000A","2500A","3200A","4000A","5000A","6300A"},UPPER(D3340)),{40,63,80,100,125,160,200,250,400,630,800,1000,1250,1600,2000,2500,3200,4000,5000,6300}),0)</f>
        <v>3200</v>
      </c>
      <c r="M3340" s="9" t="str">
        <f t="shared" si="261"/>
        <v>Joint Pack</v>
      </c>
      <c r="N3340" s="9" t="str">
        <f t="shared" si="262"/>
        <v>AL</v>
      </c>
      <c r="O3340" s="13" t="str">
        <f t="shared" si="263"/>
        <v>Silver</v>
      </c>
      <c r="P3340" s="9" t="str">
        <f t="shared" si="264"/>
        <v>None</v>
      </c>
      <c r="Q3340" s="9" t="str">
        <f t="shared" si="265"/>
        <v>4</v>
      </c>
      <c r="R33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40" s="14" t="str">
        <f>IF(ProjectsDB[[#This Row],[Item Type]]="Straight Plug-In",_xlfn.TEXTJOIN("-",TRUE,M3340&amp;"-"&amp;_xlfn.LET(_xlpm.txt,ProjectsDB[[#This Row],[Assembly]],_xlpm.pos,FIND("SP",_xlpm.txt),_xlpm.pre,LEFT(_xlpm.txt,_xlpm.pos-1),IF(RIGHT(_xlpm.pre,3)="123","3PL",IF(RIGHT(_xlpm.pre,2)="12","2PL",IF(RIGHT(_xlpm.pre,1)="1","1PL","3PL")))),N3340,O3340,P3340,Q3340&amp;"W",R3340),_xlfn.TEXTJOIN("-",TRUE,M3340,N3340,O3340,P3340,Q3340&amp;"W",R3340))</f>
        <v>Joint Pack-AL-Silver-None-4W-2</v>
      </c>
      <c r="T3340" s="14" t="str">
        <f>IF(COUNTIF(Cycletime[Element Desc.],ProjectsDB[[#This Row],[Element Desc.]])&gt;0,"Found","Not Found")</f>
        <v>Found</v>
      </c>
    </row>
    <row r="3341" spans="2:20" x14ac:dyDescent="0.25">
      <c r="B3341" s="8" t="s">
        <v>6963</v>
      </c>
      <c r="C3341" s="9" t="s">
        <v>2396</v>
      </c>
      <c r="D3341" s="9" t="s">
        <v>2397</v>
      </c>
      <c r="E3341" s="10">
        <v>1</v>
      </c>
      <c r="F3341" s="9" t="s">
        <v>6768</v>
      </c>
      <c r="G3341" s="9" t="s">
        <v>1544</v>
      </c>
      <c r="H3341" s="11"/>
      <c r="I3341" s="12">
        <v>3000</v>
      </c>
      <c r="J3341" s="12"/>
      <c r="K3341" s="12"/>
      <c r="L3341" s="12">
        <f t="array" ref="L3341">IFERROR(LOOKUP(2^15,SEARCH({"40A","63A","80A","100A","125A","160A","200A","250A","400A","630A","800A","1000A","1250A","1600A","2000A","2500A","3200A","4000A","5000A","6300A"},UPPER(D3341)),{40,63,80,100,125,160,200,250,400,630,800,1000,1250,1600,2000,2500,3200,4000,5000,6300}),0)</f>
        <v>3200</v>
      </c>
      <c r="M3341" s="9" t="str">
        <f t="shared" si="261"/>
        <v>Straight Feeder</v>
      </c>
      <c r="N3341" s="9" t="str">
        <f t="shared" si="262"/>
        <v>AL</v>
      </c>
      <c r="O3341" s="13" t="str">
        <f t="shared" si="263"/>
        <v>Silver</v>
      </c>
      <c r="P3341" s="9" t="str">
        <f t="shared" si="264"/>
        <v>PET</v>
      </c>
      <c r="Q3341" s="9" t="str">
        <f t="shared" si="265"/>
        <v>4</v>
      </c>
      <c r="R33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41" s="14" t="str">
        <f>IF(ProjectsDB[[#This Row],[Item Type]]="Straight Plug-In",_xlfn.TEXTJOIN("-",TRUE,M3341&amp;"-"&amp;_xlfn.LET(_xlpm.txt,ProjectsDB[[#This Row],[Assembly]],_xlpm.pos,FIND("SP",_xlpm.txt),_xlpm.pre,LEFT(_xlpm.txt,_xlpm.pos-1),IF(RIGHT(_xlpm.pre,3)="123","3PL",IF(RIGHT(_xlpm.pre,2)="12","2PL",IF(RIGHT(_xlpm.pre,1)="1","1PL","3PL")))),N3341,O3341,P3341,Q3341&amp;"W",R3341),_xlfn.TEXTJOIN("-",TRUE,M3341,N3341,O3341,P3341,Q3341&amp;"W",R3341))</f>
        <v>Straight Feeder-AL-Silver-PET-4W-2</v>
      </c>
      <c r="T3341" s="14" t="str">
        <f>IF(COUNTIF(Cycletime[Element Desc.],ProjectsDB[[#This Row],[Element Desc.]])&gt;0,"Found","Not Found")</f>
        <v>Found</v>
      </c>
    </row>
    <row r="3342" spans="2:20" x14ac:dyDescent="0.25">
      <c r="B3342" s="8" t="s">
        <v>6964</v>
      </c>
      <c r="C3342" s="9" t="s">
        <v>144</v>
      </c>
      <c r="D3342" s="9" t="s">
        <v>145</v>
      </c>
      <c r="E3342" s="10">
        <v>3</v>
      </c>
      <c r="F3342" s="9" t="s">
        <v>6768</v>
      </c>
      <c r="G3342" s="9" t="s">
        <v>1544</v>
      </c>
      <c r="H3342" s="11"/>
      <c r="I3342" s="12"/>
      <c r="J3342" s="12"/>
      <c r="K3342" s="12"/>
      <c r="L3342" s="12">
        <f t="array" ref="L3342">IFERROR(LOOKUP(2^15,SEARCH({"40A","63A","80A","100A","125A","160A","200A","250A","400A","630A","800A","1000A","1250A","1600A","2000A","2500A","3200A","4000A","5000A","6300A"},UPPER(D3342)),{40,63,80,100,125,160,200,250,400,630,800,1000,1250,1600,2000,2500,3200,4000,5000,6300}),0)</f>
        <v>3200</v>
      </c>
      <c r="M3342" s="9" t="str">
        <f t="shared" si="261"/>
        <v>Joint Pack</v>
      </c>
      <c r="N3342" s="9" t="str">
        <f t="shared" si="262"/>
        <v>AL</v>
      </c>
      <c r="O3342" s="13" t="str">
        <f t="shared" si="263"/>
        <v>Silver</v>
      </c>
      <c r="P3342" s="9" t="str">
        <f t="shared" si="264"/>
        <v>None</v>
      </c>
      <c r="Q3342" s="9" t="str">
        <f t="shared" si="265"/>
        <v>4</v>
      </c>
      <c r="R33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42" s="14" t="str">
        <f>IF(ProjectsDB[[#This Row],[Item Type]]="Straight Plug-In",_xlfn.TEXTJOIN("-",TRUE,M3342&amp;"-"&amp;_xlfn.LET(_xlpm.txt,ProjectsDB[[#This Row],[Assembly]],_xlpm.pos,FIND("SP",_xlpm.txt),_xlpm.pre,LEFT(_xlpm.txt,_xlpm.pos-1),IF(RIGHT(_xlpm.pre,3)="123","3PL",IF(RIGHT(_xlpm.pre,2)="12","2PL",IF(RIGHT(_xlpm.pre,1)="1","1PL","3PL")))),N3342,O3342,P3342,Q3342&amp;"W",R3342),_xlfn.TEXTJOIN("-",TRUE,M3342,N3342,O3342,P3342,Q3342&amp;"W",R3342))</f>
        <v>Joint Pack-AL-Silver-None-4W-2</v>
      </c>
      <c r="T3342" s="14" t="str">
        <f>IF(COUNTIF(Cycletime[Element Desc.],ProjectsDB[[#This Row],[Element Desc.]])&gt;0,"Found","Not Found")</f>
        <v>Found</v>
      </c>
    </row>
    <row r="3343" spans="2:20" x14ac:dyDescent="0.25">
      <c r="B3343" s="8" t="s">
        <v>6965</v>
      </c>
      <c r="C3343" s="9" t="s">
        <v>2396</v>
      </c>
      <c r="D3343" s="9" t="s">
        <v>2397</v>
      </c>
      <c r="E3343" s="10">
        <v>1</v>
      </c>
      <c r="F3343" s="9" t="s">
        <v>6768</v>
      </c>
      <c r="G3343" s="9" t="s">
        <v>1544</v>
      </c>
      <c r="H3343" s="11"/>
      <c r="I3343" s="12">
        <v>3000</v>
      </c>
      <c r="J3343" s="12"/>
      <c r="K3343" s="12"/>
      <c r="L3343" s="12">
        <f t="array" ref="L3343">IFERROR(LOOKUP(2^15,SEARCH({"40A","63A","80A","100A","125A","160A","200A","250A","400A","630A","800A","1000A","1250A","1600A","2000A","2500A","3200A","4000A","5000A","6300A"},UPPER(D3343)),{40,63,80,100,125,160,200,250,400,630,800,1000,1250,1600,2000,2500,3200,4000,5000,6300}),0)</f>
        <v>3200</v>
      </c>
      <c r="M3343" s="9" t="str">
        <f t="shared" si="261"/>
        <v>Straight Feeder</v>
      </c>
      <c r="N3343" s="9" t="str">
        <f t="shared" si="262"/>
        <v>AL</v>
      </c>
      <c r="O3343" s="13" t="str">
        <f t="shared" si="263"/>
        <v>Silver</v>
      </c>
      <c r="P3343" s="9" t="str">
        <f t="shared" si="264"/>
        <v>PET</v>
      </c>
      <c r="Q3343" s="9" t="str">
        <f t="shared" si="265"/>
        <v>4</v>
      </c>
      <c r="R33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43" s="14" t="str">
        <f>IF(ProjectsDB[[#This Row],[Item Type]]="Straight Plug-In",_xlfn.TEXTJOIN("-",TRUE,M3343&amp;"-"&amp;_xlfn.LET(_xlpm.txt,ProjectsDB[[#This Row],[Assembly]],_xlpm.pos,FIND("SP",_xlpm.txt),_xlpm.pre,LEFT(_xlpm.txt,_xlpm.pos-1),IF(RIGHT(_xlpm.pre,3)="123","3PL",IF(RIGHT(_xlpm.pre,2)="12","2PL",IF(RIGHT(_xlpm.pre,1)="1","1PL","3PL")))),N3343,O3343,P3343,Q3343&amp;"W",R3343),_xlfn.TEXTJOIN("-",TRUE,M3343,N3343,O3343,P3343,Q3343&amp;"W",R3343))</f>
        <v>Straight Feeder-AL-Silver-PET-4W-2</v>
      </c>
      <c r="T3343" s="14" t="str">
        <f>IF(COUNTIF(Cycletime[Element Desc.],ProjectsDB[[#This Row],[Element Desc.]])&gt;0,"Found","Not Found")</f>
        <v>Found</v>
      </c>
    </row>
    <row r="3344" spans="2:20" x14ac:dyDescent="0.25">
      <c r="B3344" s="8" t="s">
        <v>6966</v>
      </c>
      <c r="C3344" s="9" t="s">
        <v>6967</v>
      </c>
      <c r="D3344" s="9" t="s">
        <v>6968</v>
      </c>
      <c r="E3344" s="10">
        <v>1</v>
      </c>
      <c r="F3344" s="9" t="s">
        <v>6768</v>
      </c>
      <c r="G3344" s="9" t="s">
        <v>1544</v>
      </c>
      <c r="H3344" s="11"/>
      <c r="I3344" s="12">
        <v>750</v>
      </c>
      <c r="J3344" s="12">
        <v>630</v>
      </c>
      <c r="K3344" s="12"/>
      <c r="L3344" s="12">
        <f t="array" ref="L3344">IFERROR(LOOKUP(2^15,SEARCH({"40A","63A","80A","100A","125A","160A","200A","250A","400A","630A","800A","1000A","1250A","1600A","2000A","2500A","3200A","4000A","5000A","6300A"},UPPER(D3344)),{40,63,80,100,125,160,200,250,400,630,800,1000,1250,1600,2000,2500,3200,4000,5000,6300}),0)</f>
        <v>3200</v>
      </c>
      <c r="M3344" s="9" t="str">
        <f t="shared" si="261"/>
        <v>Elbow Edge</v>
      </c>
      <c r="N3344" s="9" t="str">
        <f t="shared" si="262"/>
        <v>AL</v>
      </c>
      <c r="O3344" s="13" t="str">
        <f t="shared" si="263"/>
        <v>Silver</v>
      </c>
      <c r="P3344" s="9" t="str">
        <f t="shared" si="264"/>
        <v>PET</v>
      </c>
      <c r="Q3344" s="9" t="str">
        <f t="shared" si="265"/>
        <v>4</v>
      </c>
      <c r="R33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44" s="14" t="str">
        <f>IF(ProjectsDB[[#This Row],[Item Type]]="Straight Plug-In",_xlfn.TEXTJOIN("-",TRUE,M3344&amp;"-"&amp;_xlfn.LET(_xlpm.txt,ProjectsDB[[#This Row],[Assembly]],_xlpm.pos,FIND("SP",_xlpm.txt),_xlpm.pre,LEFT(_xlpm.txt,_xlpm.pos-1),IF(RIGHT(_xlpm.pre,3)="123","3PL",IF(RIGHT(_xlpm.pre,2)="12","2PL",IF(RIGHT(_xlpm.pre,1)="1","1PL","3PL")))),N3344,O3344,P3344,Q3344&amp;"W",R3344),_xlfn.TEXTJOIN("-",TRUE,M3344,N3344,O3344,P3344,Q3344&amp;"W",R3344))</f>
        <v>Elbow Edge-AL-Silver-PET-4W-2</v>
      </c>
      <c r="T3344" s="14" t="str">
        <f>IF(COUNTIF(Cycletime[Element Desc.],ProjectsDB[[#This Row],[Element Desc.]])&gt;0,"Found","Not Found")</f>
        <v>Found</v>
      </c>
    </row>
    <row r="3345" spans="2:20" x14ac:dyDescent="0.25">
      <c r="B3345" s="8" t="s">
        <v>6969</v>
      </c>
      <c r="C3345" s="15" t="s">
        <v>6960</v>
      </c>
      <c r="D3345" s="15" t="s">
        <v>6961</v>
      </c>
      <c r="E3345" s="16">
        <v>1</v>
      </c>
      <c r="F3345" s="9" t="s">
        <v>6768</v>
      </c>
      <c r="G3345" s="9" t="s">
        <v>1544</v>
      </c>
      <c r="H3345" s="11"/>
      <c r="I3345" s="12">
        <v>300</v>
      </c>
      <c r="J3345" s="12">
        <v>150</v>
      </c>
      <c r="K3345" s="12">
        <v>300</v>
      </c>
      <c r="L3345" s="12">
        <f t="array" ref="L3345">IFERROR(LOOKUP(2^15,SEARCH({"40A","63A","80A","100A","125A","160A","200A","250A","400A","630A","800A","1000A","1250A","1600A","2000A","2500A","3200A","4000A","5000A","6300A"},UPPER(D3345)),{40,63,80,100,125,160,200,250,400,630,800,1000,1250,1600,2000,2500,3200,4000,5000,6300}),0)</f>
        <v>3200</v>
      </c>
      <c r="M3345" s="9" t="str">
        <f t="shared" si="261"/>
        <v>Z-Unit Flat</v>
      </c>
      <c r="N3345" s="9" t="str">
        <f t="shared" si="262"/>
        <v>AL</v>
      </c>
      <c r="O3345" s="13" t="str">
        <f t="shared" si="263"/>
        <v>Silver</v>
      </c>
      <c r="P3345" s="9" t="str">
        <f t="shared" si="264"/>
        <v>PET</v>
      </c>
      <c r="Q3345" s="9" t="str">
        <f t="shared" si="265"/>
        <v>4</v>
      </c>
      <c r="R33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45" s="14" t="str">
        <f>IF(ProjectsDB[[#This Row],[Item Type]]="Straight Plug-In",_xlfn.TEXTJOIN("-",TRUE,M3345&amp;"-"&amp;_xlfn.LET(_xlpm.txt,ProjectsDB[[#This Row],[Assembly]],_xlpm.pos,FIND("SP",_xlpm.txt),_xlpm.pre,LEFT(_xlpm.txt,_xlpm.pos-1),IF(RIGHT(_xlpm.pre,3)="123","3PL",IF(RIGHT(_xlpm.pre,2)="12","2PL",IF(RIGHT(_xlpm.pre,1)="1","1PL","3PL")))),N3345,O3345,P3345,Q3345&amp;"W",R3345),_xlfn.TEXTJOIN("-",TRUE,M3345,N3345,O3345,P3345,Q3345&amp;"W",R3345))</f>
        <v>Z-Unit Flat-AL-Silver-PET-4W-2</v>
      </c>
      <c r="T3345" s="14" t="str">
        <f>IF(COUNTIF(Cycletime[Element Desc.],ProjectsDB[[#This Row],[Element Desc.]])&gt;0,"Found","Not Found")</f>
        <v>Found</v>
      </c>
    </row>
    <row r="3346" spans="2:20" x14ac:dyDescent="0.25">
      <c r="B3346" s="8" t="s">
        <v>6970</v>
      </c>
      <c r="C3346" s="15" t="s">
        <v>6971</v>
      </c>
      <c r="D3346" s="15" t="s">
        <v>6972</v>
      </c>
      <c r="E3346" s="16">
        <v>1</v>
      </c>
      <c r="F3346" s="9" t="s">
        <v>6768</v>
      </c>
      <c r="G3346" s="9" t="s">
        <v>22</v>
      </c>
      <c r="H3346" s="11"/>
      <c r="I3346" s="12">
        <v>315</v>
      </c>
      <c r="J3346" s="12">
        <v>615</v>
      </c>
      <c r="K3346" s="12"/>
      <c r="L3346" s="12">
        <f t="array" ref="L3346">IFERROR(LOOKUP(2^15,SEARCH({"40A","63A","80A","100A","125A","160A","200A","250A","400A","630A","800A","1000A","1250A","1600A","2000A","2500A","3200A","4000A","5000A","6300A"},UPPER(D3346)),{40,63,80,100,125,160,200,250,400,630,800,1000,1250,1600,2000,2500,3200,4000,5000,6300}),0)</f>
        <v>1000</v>
      </c>
      <c r="M3346" s="9" t="str">
        <f t="shared" si="261"/>
        <v>Elbow Flat</v>
      </c>
      <c r="N3346" s="9" t="str">
        <f t="shared" si="262"/>
        <v>AL</v>
      </c>
      <c r="O3346" s="13" t="str">
        <f t="shared" si="263"/>
        <v>Silver</v>
      </c>
      <c r="P3346" s="9" t="str">
        <f t="shared" si="264"/>
        <v>PET</v>
      </c>
      <c r="Q3346" s="9" t="str">
        <f t="shared" si="265"/>
        <v>4</v>
      </c>
      <c r="R33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46" s="14" t="str">
        <f>IF(ProjectsDB[[#This Row],[Item Type]]="Straight Plug-In",_xlfn.TEXTJOIN("-",TRUE,M3346&amp;"-"&amp;_xlfn.LET(_xlpm.txt,ProjectsDB[[#This Row],[Assembly]],_xlpm.pos,FIND("SP",_xlpm.txt),_xlpm.pre,LEFT(_xlpm.txt,_xlpm.pos-1),IF(RIGHT(_xlpm.pre,3)="123","3PL",IF(RIGHT(_xlpm.pre,2)="12","2PL",IF(RIGHT(_xlpm.pre,1)="1","1PL","3PL")))),N3346,O3346,P3346,Q3346&amp;"W",R3346),_xlfn.TEXTJOIN("-",TRUE,M3346,N3346,O3346,P3346,Q3346&amp;"W",R3346))</f>
        <v>Elbow Flat-AL-Silver-PET-4W-1</v>
      </c>
      <c r="T3346" s="14" t="str">
        <f>IF(COUNTIF(Cycletime[Element Desc.],ProjectsDB[[#This Row],[Element Desc.]])&gt;0,"Found","Not Found")</f>
        <v>Found</v>
      </c>
    </row>
    <row r="3347" spans="2:20" x14ac:dyDescent="0.25">
      <c r="B3347" s="8" t="s">
        <v>6973</v>
      </c>
      <c r="C3347" s="15" t="s">
        <v>2333</v>
      </c>
      <c r="D3347" s="15" t="s">
        <v>2334</v>
      </c>
      <c r="E3347" s="16">
        <v>1</v>
      </c>
      <c r="F3347" s="9" t="s">
        <v>6768</v>
      </c>
      <c r="G3347" s="9" t="s">
        <v>22</v>
      </c>
      <c r="H3347" s="11"/>
      <c r="I3347" s="12"/>
      <c r="J3347" s="12"/>
      <c r="K3347" s="12"/>
      <c r="L3347" s="12">
        <f t="array" ref="L3347">IFERROR(LOOKUP(2^15,SEARCH({"40A","63A","80A","100A","125A","160A","200A","250A","400A","630A","800A","1000A","1250A","1600A","2000A","2500A","3200A","4000A","5000A","6300A"},UPPER(D3347)),{40,63,80,100,125,160,200,250,400,630,800,1000,1250,1600,2000,2500,3200,4000,5000,6300}),0)</f>
        <v>1000</v>
      </c>
      <c r="M3347" s="9" t="str">
        <f t="shared" si="261"/>
        <v>Joint Pack</v>
      </c>
      <c r="N3347" s="9" t="str">
        <f t="shared" si="262"/>
        <v>AL</v>
      </c>
      <c r="O3347" s="13" t="str">
        <f t="shared" si="263"/>
        <v>Silver</v>
      </c>
      <c r="P3347" s="9" t="str">
        <f t="shared" si="264"/>
        <v>None</v>
      </c>
      <c r="Q3347" s="9" t="str">
        <f t="shared" si="265"/>
        <v>4</v>
      </c>
      <c r="R33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47" s="14" t="str">
        <f>IF(ProjectsDB[[#This Row],[Item Type]]="Straight Plug-In",_xlfn.TEXTJOIN("-",TRUE,M3347&amp;"-"&amp;_xlfn.LET(_xlpm.txt,ProjectsDB[[#This Row],[Assembly]],_xlpm.pos,FIND("SP",_xlpm.txt),_xlpm.pre,LEFT(_xlpm.txt,_xlpm.pos-1),IF(RIGHT(_xlpm.pre,3)="123","3PL",IF(RIGHT(_xlpm.pre,2)="12","2PL",IF(RIGHT(_xlpm.pre,1)="1","1PL","3PL")))),N3347,O3347,P3347,Q3347&amp;"W",R3347),_xlfn.TEXTJOIN("-",TRUE,M3347,N3347,O3347,P3347,Q3347&amp;"W",R3347))</f>
        <v>Joint Pack-AL-Silver-None-4W-1</v>
      </c>
      <c r="T3347" s="14" t="str">
        <f>IF(COUNTIF(Cycletime[Element Desc.],ProjectsDB[[#This Row],[Element Desc.]])&gt;0,"Found","Not Found")</f>
        <v>Found</v>
      </c>
    </row>
    <row r="3348" spans="2:20" x14ac:dyDescent="0.25">
      <c r="B3348" s="8" t="s">
        <v>6974</v>
      </c>
      <c r="C3348" s="15" t="s">
        <v>6975</v>
      </c>
      <c r="D3348" s="15" t="s">
        <v>6976</v>
      </c>
      <c r="E3348" s="16">
        <v>1</v>
      </c>
      <c r="F3348" s="9" t="s">
        <v>6768</v>
      </c>
      <c r="G3348" s="9" t="s">
        <v>22</v>
      </c>
      <c r="H3348" s="11"/>
      <c r="I3348" s="12">
        <v>380</v>
      </c>
      <c r="J3348" s="12">
        <v>570</v>
      </c>
      <c r="K3348" s="12"/>
      <c r="L3348" s="12">
        <f t="array" ref="L3348">IFERROR(LOOKUP(2^15,SEARCH({"40A","63A","80A","100A","125A","160A","200A","250A","400A","630A","800A","1000A","1250A","1600A","2000A","2500A","3200A","4000A","5000A","6300A"},UPPER(D3348)),{40,63,80,100,125,160,200,250,400,630,800,1000,1250,1600,2000,2500,3200,4000,5000,6300}),0)</f>
        <v>800</v>
      </c>
      <c r="M3348" s="9" t="str">
        <f t="shared" si="261"/>
        <v>Elbow Flat</v>
      </c>
      <c r="N3348" s="9" t="str">
        <f t="shared" si="262"/>
        <v>AL</v>
      </c>
      <c r="O3348" s="13" t="str">
        <f t="shared" si="263"/>
        <v>Silver</v>
      </c>
      <c r="P3348" s="9" t="str">
        <f t="shared" si="264"/>
        <v>PET</v>
      </c>
      <c r="Q3348" s="9" t="str">
        <f t="shared" si="265"/>
        <v>4</v>
      </c>
      <c r="R33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48" s="14" t="str">
        <f>IF(ProjectsDB[[#This Row],[Item Type]]="Straight Plug-In",_xlfn.TEXTJOIN("-",TRUE,M3348&amp;"-"&amp;_xlfn.LET(_xlpm.txt,ProjectsDB[[#This Row],[Assembly]],_xlpm.pos,FIND("SP",_xlpm.txt),_xlpm.pre,LEFT(_xlpm.txt,_xlpm.pos-1),IF(RIGHT(_xlpm.pre,3)="123","3PL",IF(RIGHT(_xlpm.pre,2)="12","2PL",IF(RIGHT(_xlpm.pre,1)="1","1PL","3PL")))),N3348,O3348,P3348,Q3348&amp;"W",R3348),_xlfn.TEXTJOIN("-",TRUE,M3348,N3348,O3348,P3348,Q3348&amp;"W",R3348))</f>
        <v>Elbow Flat-AL-Silver-PET-4W-1</v>
      </c>
      <c r="T3348" s="14" t="str">
        <f>IF(COUNTIF(Cycletime[Element Desc.],ProjectsDB[[#This Row],[Element Desc.]])&gt;0,"Found","Not Found")</f>
        <v>Found</v>
      </c>
    </row>
    <row r="3349" spans="2:20" x14ac:dyDescent="0.25">
      <c r="B3349" s="8" t="s">
        <v>6977</v>
      </c>
      <c r="C3349" s="15" t="s">
        <v>6978</v>
      </c>
      <c r="D3349" s="15" t="s">
        <v>6979</v>
      </c>
      <c r="E3349" s="16">
        <v>1</v>
      </c>
      <c r="F3349" s="9" t="s">
        <v>6768</v>
      </c>
      <c r="G3349" s="9" t="s">
        <v>22</v>
      </c>
      <c r="H3349" s="11"/>
      <c r="I3349" s="12">
        <v>320</v>
      </c>
      <c r="J3349" s="12">
        <v>380</v>
      </c>
      <c r="K3349" s="12"/>
      <c r="L3349" s="12">
        <f t="array" ref="L3349">IFERROR(LOOKUP(2^15,SEARCH({"40A","63A","80A","100A","125A","160A","200A","250A","400A","630A","800A","1000A","1250A","1600A","2000A","2500A","3200A","4000A","5000A","6300A"},UPPER(D3349)),{40,63,80,100,125,160,200,250,400,630,800,1000,1250,1600,2000,2500,3200,4000,5000,6300}),0)</f>
        <v>800</v>
      </c>
      <c r="M3349" s="9" t="str">
        <f t="shared" si="261"/>
        <v>Elbow Flat</v>
      </c>
      <c r="N3349" s="9" t="str">
        <f t="shared" si="262"/>
        <v>AL</v>
      </c>
      <c r="O3349" s="13" t="str">
        <f t="shared" si="263"/>
        <v>Silver</v>
      </c>
      <c r="P3349" s="9" t="str">
        <f t="shared" si="264"/>
        <v>PET</v>
      </c>
      <c r="Q3349" s="9" t="str">
        <f t="shared" si="265"/>
        <v>4</v>
      </c>
      <c r="R33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49" s="14" t="str">
        <f>IF(ProjectsDB[[#This Row],[Item Type]]="Straight Plug-In",_xlfn.TEXTJOIN("-",TRUE,M3349&amp;"-"&amp;_xlfn.LET(_xlpm.txt,ProjectsDB[[#This Row],[Assembly]],_xlpm.pos,FIND("SP",_xlpm.txt),_xlpm.pre,LEFT(_xlpm.txt,_xlpm.pos-1),IF(RIGHT(_xlpm.pre,3)="123","3PL",IF(RIGHT(_xlpm.pre,2)="12","2PL",IF(RIGHT(_xlpm.pre,1)="1","1PL","3PL")))),N3349,O3349,P3349,Q3349&amp;"W",R3349),_xlfn.TEXTJOIN("-",TRUE,M3349,N3349,O3349,P3349,Q3349&amp;"W",R3349))</f>
        <v>Elbow Flat-AL-Silver-PET-4W-1</v>
      </c>
      <c r="T3349" s="14" t="str">
        <f>IF(COUNTIF(Cycletime[Element Desc.],ProjectsDB[[#This Row],[Element Desc.]])&gt;0,"Found","Not Found")</f>
        <v>Found</v>
      </c>
    </row>
    <row r="3350" spans="2:20" x14ac:dyDescent="0.25">
      <c r="B3350" s="8" t="s">
        <v>6980</v>
      </c>
      <c r="C3350" s="15" t="s">
        <v>2327</v>
      </c>
      <c r="D3350" s="15" t="s">
        <v>2328</v>
      </c>
      <c r="E3350" s="16">
        <v>3</v>
      </c>
      <c r="F3350" s="9" t="s">
        <v>6768</v>
      </c>
      <c r="G3350" s="9" t="s">
        <v>22</v>
      </c>
      <c r="H3350" s="11"/>
      <c r="I3350" s="12">
        <v>408</v>
      </c>
      <c r="J3350" s="12"/>
      <c r="K3350" s="12"/>
      <c r="L3350" s="12">
        <f t="array" ref="L3350">IFERROR(LOOKUP(2^15,SEARCH({"40A","63A","80A","100A","125A","160A","200A","250A","400A","630A","800A","1000A","1250A","1600A","2000A","2500A","3200A","4000A","5000A","6300A"},UPPER(D3350)),{40,63,80,100,125,160,200,250,400,630,800,1000,1250,1600,2000,2500,3200,4000,5000,6300}),0)</f>
        <v>800</v>
      </c>
      <c r="M3350" s="9" t="str">
        <f t="shared" si="261"/>
        <v>Joint Pack</v>
      </c>
      <c r="N3350" s="9" t="str">
        <f t="shared" si="262"/>
        <v>AL</v>
      </c>
      <c r="O3350" s="13" t="str">
        <f t="shared" si="263"/>
        <v>Silver</v>
      </c>
      <c r="P3350" s="9" t="str">
        <f t="shared" si="264"/>
        <v>None</v>
      </c>
      <c r="Q3350" s="9" t="str">
        <f t="shared" si="265"/>
        <v>4</v>
      </c>
      <c r="R33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50" s="14" t="str">
        <f>IF(ProjectsDB[[#This Row],[Item Type]]="Straight Plug-In",_xlfn.TEXTJOIN("-",TRUE,M3350&amp;"-"&amp;_xlfn.LET(_xlpm.txt,ProjectsDB[[#This Row],[Assembly]],_xlpm.pos,FIND("SP",_xlpm.txt),_xlpm.pre,LEFT(_xlpm.txt,_xlpm.pos-1),IF(RIGHT(_xlpm.pre,3)="123","3PL",IF(RIGHT(_xlpm.pre,2)="12","2PL",IF(RIGHT(_xlpm.pre,1)="1","1PL","3PL")))),N3350,O3350,P3350,Q3350&amp;"W",R3350),_xlfn.TEXTJOIN("-",TRUE,M3350,N3350,O3350,P3350,Q3350&amp;"W",R3350))</f>
        <v>Joint Pack-AL-Silver-None-4W-1</v>
      </c>
      <c r="T3350" s="14" t="str">
        <f>IF(COUNTIF(Cycletime[Element Desc.],ProjectsDB[[#This Row],[Element Desc.]])&gt;0,"Found","Not Found")</f>
        <v>Found</v>
      </c>
    </row>
    <row r="3351" spans="2:20" x14ac:dyDescent="0.25">
      <c r="B3351" s="8" t="s">
        <v>6981</v>
      </c>
      <c r="C3351" s="15" t="s">
        <v>6982</v>
      </c>
      <c r="D3351" s="15" t="s">
        <v>6983</v>
      </c>
      <c r="E3351" s="16">
        <v>1</v>
      </c>
      <c r="F3351" s="9" t="s">
        <v>6768</v>
      </c>
      <c r="G3351" s="9" t="s">
        <v>22</v>
      </c>
      <c r="H3351" s="11"/>
      <c r="I3351" s="12">
        <v>300</v>
      </c>
      <c r="J3351" s="12">
        <v>150</v>
      </c>
      <c r="K3351" s="12">
        <v>620</v>
      </c>
      <c r="L3351" s="12">
        <f t="array" ref="L3351">IFERROR(LOOKUP(2^15,SEARCH({"40A","63A","80A","100A","125A","160A","200A","250A","400A","630A","800A","1000A","1250A","1600A","2000A","2500A","3200A","4000A","5000A","6300A"},UPPER(D3351)),{40,63,80,100,125,160,200,250,400,630,800,1000,1250,1600,2000,2500,3200,4000,5000,6300}),0)</f>
        <v>1000</v>
      </c>
      <c r="M3351" s="9" t="str">
        <f t="shared" si="261"/>
        <v>Z-Unit Flat</v>
      </c>
      <c r="N3351" s="9" t="str">
        <f t="shared" si="262"/>
        <v>AL</v>
      </c>
      <c r="O3351" s="13" t="str">
        <f t="shared" si="263"/>
        <v>Silver</v>
      </c>
      <c r="P3351" s="9" t="str">
        <f t="shared" si="264"/>
        <v>PET</v>
      </c>
      <c r="Q3351" s="9" t="str">
        <f t="shared" si="265"/>
        <v>4</v>
      </c>
      <c r="R33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51" s="14" t="str">
        <f>IF(ProjectsDB[[#This Row],[Item Type]]="Straight Plug-In",_xlfn.TEXTJOIN("-",TRUE,M3351&amp;"-"&amp;_xlfn.LET(_xlpm.txt,ProjectsDB[[#This Row],[Assembly]],_xlpm.pos,FIND("SP",_xlpm.txt),_xlpm.pre,LEFT(_xlpm.txt,_xlpm.pos-1),IF(RIGHT(_xlpm.pre,3)="123","3PL",IF(RIGHT(_xlpm.pre,2)="12","2PL",IF(RIGHT(_xlpm.pre,1)="1","1PL","3PL")))),N3351,O3351,P3351,Q3351&amp;"W",R3351),_xlfn.TEXTJOIN("-",TRUE,M3351,N3351,O3351,P3351,Q3351&amp;"W",R3351))</f>
        <v>Z-Unit Flat-AL-Silver-PET-4W-1</v>
      </c>
      <c r="T3351" s="14" t="str">
        <f>IF(COUNTIF(Cycletime[Element Desc.],ProjectsDB[[#This Row],[Element Desc.]])&gt;0,"Found","Not Found")</f>
        <v>Found</v>
      </c>
    </row>
    <row r="3352" spans="2:20" x14ac:dyDescent="0.25">
      <c r="B3352" s="8" t="s">
        <v>6984</v>
      </c>
      <c r="C3352" s="9" t="s">
        <v>2333</v>
      </c>
      <c r="D3352" s="9" t="s">
        <v>2334</v>
      </c>
      <c r="E3352" s="10">
        <v>1</v>
      </c>
      <c r="F3352" s="9" t="s">
        <v>6768</v>
      </c>
      <c r="G3352" s="9" t="s">
        <v>22</v>
      </c>
      <c r="H3352" s="11"/>
      <c r="I3352" s="12"/>
      <c r="J3352" s="12"/>
      <c r="K3352" s="12"/>
      <c r="L3352" s="12">
        <f t="array" ref="L3352">IFERROR(LOOKUP(2^15,SEARCH({"40A","63A","80A","100A","125A","160A","200A","250A","400A","630A","800A","1000A","1250A","1600A","2000A","2500A","3200A","4000A","5000A","6300A"},UPPER(D3352)),{40,63,80,100,125,160,200,250,400,630,800,1000,1250,1600,2000,2500,3200,4000,5000,6300}),0)</f>
        <v>1000</v>
      </c>
      <c r="M3352" s="9" t="str">
        <f t="shared" si="261"/>
        <v>Joint Pack</v>
      </c>
      <c r="N3352" s="9" t="str">
        <f t="shared" si="262"/>
        <v>AL</v>
      </c>
      <c r="O3352" s="13" t="str">
        <f t="shared" si="263"/>
        <v>Silver</v>
      </c>
      <c r="P3352" s="9" t="str">
        <f t="shared" si="264"/>
        <v>None</v>
      </c>
      <c r="Q3352" s="9" t="str">
        <f t="shared" si="265"/>
        <v>4</v>
      </c>
      <c r="R33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52" s="14" t="str">
        <f>IF(ProjectsDB[[#This Row],[Item Type]]="Straight Plug-In",_xlfn.TEXTJOIN("-",TRUE,M3352&amp;"-"&amp;_xlfn.LET(_xlpm.txt,ProjectsDB[[#This Row],[Assembly]],_xlpm.pos,FIND("SP",_xlpm.txt),_xlpm.pre,LEFT(_xlpm.txt,_xlpm.pos-1),IF(RIGHT(_xlpm.pre,3)="123","3PL",IF(RIGHT(_xlpm.pre,2)="12","2PL",IF(RIGHT(_xlpm.pre,1)="1","1PL","3PL")))),N3352,O3352,P3352,Q3352&amp;"W",R3352),_xlfn.TEXTJOIN("-",TRUE,M3352,N3352,O3352,P3352,Q3352&amp;"W",R3352))</f>
        <v>Joint Pack-AL-Silver-None-4W-1</v>
      </c>
      <c r="T3352" s="14" t="str">
        <f>IF(COUNTIF(Cycletime[Element Desc.],ProjectsDB[[#This Row],[Element Desc.]])&gt;0,"Found","Not Found")</f>
        <v>Found</v>
      </c>
    </row>
    <row r="3353" spans="2:20" x14ac:dyDescent="0.25">
      <c r="B3353" s="8" t="s">
        <v>6985</v>
      </c>
      <c r="C3353" s="9" t="s">
        <v>1370</v>
      </c>
      <c r="D3353" s="9" t="s">
        <v>1371</v>
      </c>
      <c r="E3353" s="10">
        <v>4</v>
      </c>
      <c r="F3353" s="9" t="s">
        <v>6768</v>
      </c>
      <c r="G3353" s="9" t="s">
        <v>1443</v>
      </c>
      <c r="H3353" s="11"/>
      <c r="I3353" s="12"/>
      <c r="J3353" s="12"/>
      <c r="K3353" s="12"/>
      <c r="L3353" s="12">
        <f t="array" ref="L3353">IFERROR(LOOKUP(2^15,SEARCH({"40A","63A","80A","100A","125A","160A","200A","250A","400A","630A","800A","1000A","1250A","1600A","2000A","2500A","3200A","4000A","5000A","6300A"},UPPER(D3353)),{40,63,80,100,125,160,200,250,400,630,800,1000,1250,1600,2000,2500,3200,4000,5000,6300}),0)</f>
        <v>0</v>
      </c>
      <c r="M3353" s="9" t="str">
        <f t="shared" si="261"/>
        <v>Hanger Support</v>
      </c>
      <c r="N3353" s="9" t="str">
        <f t="shared" si="262"/>
        <v>SH</v>
      </c>
      <c r="O3353" s="13" t="str">
        <f t="shared" si="263"/>
        <v>None</v>
      </c>
      <c r="P3353" s="9" t="str">
        <f t="shared" si="264"/>
        <v>None</v>
      </c>
      <c r="Q3353" s="9" t="str">
        <f t="shared" si="265"/>
        <v>0</v>
      </c>
      <c r="R33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353" s="14" t="str">
        <f>IF(ProjectsDB[[#This Row],[Item Type]]="Straight Plug-In",_xlfn.TEXTJOIN("-",TRUE,M3353&amp;"-"&amp;_xlfn.LET(_xlpm.txt,ProjectsDB[[#This Row],[Assembly]],_xlpm.pos,FIND("SP",_xlpm.txt),_xlpm.pre,LEFT(_xlpm.txt,_xlpm.pos-1),IF(RIGHT(_xlpm.pre,3)="123","3PL",IF(RIGHT(_xlpm.pre,2)="12","2PL",IF(RIGHT(_xlpm.pre,1)="1","1PL","3PL")))),N3353,O3353,P3353,Q3353&amp;"W",R3353),_xlfn.TEXTJOIN("-",TRUE,M3353,N3353,O3353,P3353,Q3353&amp;"W",R3353))</f>
        <v>Hanger Support-SH-None-None-0W-0</v>
      </c>
      <c r="T3353" s="14" t="str">
        <f>IF(COUNTIF(Cycletime[Element Desc.],ProjectsDB[[#This Row],[Element Desc.]])&gt;0,"Found","Not Found")</f>
        <v>Found</v>
      </c>
    </row>
    <row r="3354" spans="2:20" x14ac:dyDescent="0.25">
      <c r="B3354" s="8" t="s">
        <v>6986</v>
      </c>
      <c r="C3354" s="9" t="s">
        <v>2327</v>
      </c>
      <c r="D3354" s="9" t="s">
        <v>2328</v>
      </c>
      <c r="E3354" s="10">
        <v>1</v>
      </c>
      <c r="F3354" s="9" t="s">
        <v>6768</v>
      </c>
      <c r="G3354" s="9" t="s">
        <v>1443</v>
      </c>
      <c r="H3354" s="11"/>
      <c r="I3354" s="12"/>
      <c r="J3354" s="12"/>
      <c r="K3354" s="12"/>
      <c r="L3354" s="12">
        <f t="array" ref="L3354">IFERROR(LOOKUP(2^15,SEARCH({"40A","63A","80A","100A","125A","160A","200A","250A","400A","630A","800A","1000A","1250A","1600A","2000A","2500A","3200A","4000A","5000A","6300A"},UPPER(D3354)),{40,63,80,100,125,160,200,250,400,630,800,1000,1250,1600,2000,2500,3200,4000,5000,6300}),0)</f>
        <v>800</v>
      </c>
      <c r="M3354" s="9" t="str">
        <f t="shared" si="261"/>
        <v>Joint Pack</v>
      </c>
      <c r="N3354" s="9" t="str">
        <f t="shared" si="262"/>
        <v>AL</v>
      </c>
      <c r="O3354" s="13" t="str">
        <f t="shared" si="263"/>
        <v>Silver</v>
      </c>
      <c r="P3354" s="9" t="str">
        <f t="shared" si="264"/>
        <v>None</v>
      </c>
      <c r="Q3354" s="9" t="str">
        <f t="shared" si="265"/>
        <v>4</v>
      </c>
      <c r="R33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354" s="14" t="str">
        <f>IF(ProjectsDB[[#This Row],[Item Type]]="Straight Plug-In",_xlfn.TEXTJOIN("-",TRUE,M3354&amp;"-"&amp;_xlfn.LET(_xlpm.txt,ProjectsDB[[#This Row],[Assembly]],_xlpm.pos,FIND("SP",_xlpm.txt),_xlpm.pre,LEFT(_xlpm.txt,_xlpm.pos-1),IF(RIGHT(_xlpm.pre,3)="123","3PL",IF(RIGHT(_xlpm.pre,2)="12","2PL",IF(RIGHT(_xlpm.pre,1)="1","1PL","3PL")))),N3354,O3354,P3354,Q3354&amp;"W",R3354),_xlfn.TEXTJOIN("-",TRUE,M3354,N3354,O3354,P3354,Q3354&amp;"W",R3354))</f>
        <v>Joint Pack-AL-Silver-None-4W-1</v>
      </c>
      <c r="T3354" s="14" t="str">
        <f>IF(COUNTIF(Cycletime[Element Desc.],ProjectsDB[[#This Row],[Element Desc.]])&gt;0,"Found","Not Found")</f>
        <v>Found</v>
      </c>
    </row>
    <row r="3355" spans="2:20" x14ac:dyDescent="0.25">
      <c r="B3355" s="8" t="s">
        <v>6987</v>
      </c>
      <c r="C3355" s="9" t="s">
        <v>6773</v>
      </c>
      <c r="D3355" s="9" t="s">
        <v>6774</v>
      </c>
      <c r="E3355" s="10">
        <v>2</v>
      </c>
      <c r="F3355" s="9" t="s">
        <v>6768</v>
      </c>
      <c r="G3355" s="9" t="s">
        <v>1577</v>
      </c>
      <c r="H3355" s="11"/>
      <c r="I3355" s="12"/>
      <c r="J3355" s="12"/>
      <c r="K3355" s="12"/>
      <c r="L3355" s="12">
        <f t="array" ref="L3355">IFERROR(LOOKUP(2^15,SEARCH({"40A","63A","80A","100A","125A","160A","200A","250A","400A","630A","800A","1000A","1250A","1600A","2000A","2500A","3200A","4000A","5000A","6300A"},UPPER(D3355)),{40,63,80,100,125,160,200,250,400,630,800,1000,1250,1600,2000,2500,3200,4000,5000,6300}),0)</f>
        <v>3200</v>
      </c>
      <c r="M3355" s="9" t="str">
        <f t="shared" si="261"/>
        <v>Hanger Support</v>
      </c>
      <c r="N3355" s="9" t="str">
        <f t="shared" si="262"/>
        <v>AL</v>
      </c>
      <c r="O3355" s="13" t="str">
        <f t="shared" si="263"/>
        <v>None</v>
      </c>
      <c r="P3355" s="9" t="str">
        <f t="shared" si="264"/>
        <v>None</v>
      </c>
      <c r="Q3355" s="9" t="str">
        <f t="shared" si="265"/>
        <v>0</v>
      </c>
      <c r="R33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55" s="14" t="str">
        <f>IF(ProjectsDB[[#This Row],[Item Type]]="Straight Plug-In",_xlfn.TEXTJOIN("-",TRUE,M3355&amp;"-"&amp;_xlfn.LET(_xlpm.txt,ProjectsDB[[#This Row],[Assembly]],_xlpm.pos,FIND("SP",_xlpm.txt),_xlpm.pre,LEFT(_xlpm.txt,_xlpm.pos-1),IF(RIGHT(_xlpm.pre,3)="123","3PL",IF(RIGHT(_xlpm.pre,2)="12","2PL",IF(RIGHT(_xlpm.pre,1)="1","1PL","3PL")))),N3355,O3355,P3355,Q3355&amp;"W",R3355),_xlfn.TEXTJOIN("-",TRUE,M3355,N3355,O3355,P3355,Q3355&amp;"W",R3355))</f>
        <v>Hanger Support-AL-None-None-0W-2</v>
      </c>
      <c r="T3355" s="14" t="str">
        <f>IF(COUNTIF(Cycletime[Element Desc.],ProjectsDB[[#This Row],[Element Desc.]])&gt;0,"Found","Not Found")</f>
        <v>Found</v>
      </c>
    </row>
    <row r="3356" spans="2:20" x14ac:dyDescent="0.25">
      <c r="B3356" s="8" t="s">
        <v>6988</v>
      </c>
      <c r="C3356" s="9" t="s">
        <v>6770</v>
      </c>
      <c r="D3356" s="9" t="s">
        <v>6771</v>
      </c>
      <c r="E3356" s="10">
        <v>2</v>
      </c>
      <c r="F3356" s="9" t="s">
        <v>6768</v>
      </c>
      <c r="G3356" s="9" t="s">
        <v>1577</v>
      </c>
      <c r="H3356" s="11"/>
      <c r="I3356" s="12"/>
      <c r="J3356" s="12"/>
      <c r="K3356" s="12"/>
      <c r="L3356" s="12">
        <f t="array" ref="L3356">IFERROR(LOOKUP(2^15,SEARCH({"40A","63A","80A","100A","125A","160A","200A","250A","400A","630A","800A","1000A","1250A","1600A","2000A","2500A","3200A","4000A","5000A","6300A"},UPPER(D3356)),{40,63,80,100,125,160,200,250,400,630,800,1000,1250,1600,2000,2500,3200,4000,5000,6300}),0)</f>
        <v>3200</v>
      </c>
      <c r="M3356" s="9" t="str">
        <f t="shared" si="261"/>
        <v>Hanger Support</v>
      </c>
      <c r="N3356" s="9" t="str">
        <f t="shared" si="262"/>
        <v>AL</v>
      </c>
      <c r="O3356" s="13" t="str">
        <f t="shared" si="263"/>
        <v>None</v>
      </c>
      <c r="P3356" s="9" t="str">
        <f t="shared" si="264"/>
        <v>None</v>
      </c>
      <c r="Q3356" s="9" t="str">
        <f t="shared" si="265"/>
        <v>0</v>
      </c>
      <c r="R33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56" s="14" t="str">
        <f>IF(ProjectsDB[[#This Row],[Item Type]]="Straight Plug-In",_xlfn.TEXTJOIN("-",TRUE,M3356&amp;"-"&amp;_xlfn.LET(_xlpm.txt,ProjectsDB[[#This Row],[Assembly]],_xlpm.pos,FIND("SP",_xlpm.txt),_xlpm.pre,LEFT(_xlpm.txt,_xlpm.pos-1),IF(RIGHT(_xlpm.pre,3)="123","3PL",IF(RIGHT(_xlpm.pre,2)="12","2PL",IF(RIGHT(_xlpm.pre,1)="1","1PL","3PL")))),N3356,O3356,P3356,Q3356&amp;"W",R3356),_xlfn.TEXTJOIN("-",TRUE,M3356,N3356,O3356,P3356,Q3356&amp;"W",R3356))</f>
        <v>Hanger Support-AL-None-None-0W-2</v>
      </c>
      <c r="T3356" s="14" t="str">
        <f>IF(COUNTIF(Cycletime[Element Desc.],ProjectsDB[[#This Row],[Element Desc.]])&gt;0,"Found","Not Found")</f>
        <v>Found</v>
      </c>
    </row>
    <row r="3357" spans="2:20" x14ac:dyDescent="0.25">
      <c r="B3357" s="8" t="s">
        <v>6989</v>
      </c>
      <c r="C3357" s="9" t="s">
        <v>6766</v>
      </c>
      <c r="D3357" s="9" t="s">
        <v>6767</v>
      </c>
      <c r="E3357" s="10">
        <v>2</v>
      </c>
      <c r="F3357" s="9" t="s">
        <v>6768</v>
      </c>
      <c r="G3357" s="9" t="s">
        <v>1577</v>
      </c>
      <c r="H3357" s="11"/>
      <c r="I3357" s="12"/>
      <c r="J3357" s="12"/>
      <c r="K3357" s="12"/>
      <c r="L3357" s="12">
        <f t="array" ref="L3357">IFERROR(LOOKUP(2^15,SEARCH({"40A","63A","80A","100A","125A","160A","200A","250A","400A","630A","800A","1000A","1250A","1600A","2000A","2500A","3200A","4000A","5000A","6300A"},UPPER(D3357)),{40,63,80,100,125,160,200,250,400,630,800,1000,1250,1600,2000,2500,3200,4000,5000,6300}),0)</f>
        <v>3200</v>
      </c>
      <c r="M3357" s="9" t="str">
        <f t="shared" si="261"/>
        <v>Wall Flange</v>
      </c>
      <c r="N3357" s="9" t="str">
        <f t="shared" si="262"/>
        <v>AL</v>
      </c>
      <c r="O3357" s="13" t="str">
        <f t="shared" si="263"/>
        <v>None</v>
      </c>
      <c r="P3357" s="9" t="str">
        <f t="shared" si="264"/>
        <v>None</v>
      </c>
      <c r="Q3357" s="9" t="str">
        <f t="shared" si="265"/>
        <v>0</v>
      </c>
      <c r="R33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57" s="14" t="str">
        <f>IF(ProjectsDB[[#This Row],[Item Type]]="Straight Plug-In",_xlfn.TEXTJOIN("-",TRUE,M3357&amp;"-"&amp;_xlfn.LET(_xlpm.txt,ProjectsDB[[#This Row],[Assembly]],_xlpm.pos,FIND("SP",_xlpm.txt),_xlpm.pre,LEFT(_xlpm.txt,_xlpm.pos-1),IF(RIGHT(_xlpm.pre,3)="123","3PL",IF(RIGHT(_xlpm.pre,2)="12","2PL",IF(RIGHT(_xlpm.pre,1)="1","1PL","3PL")))),N3357,O3357,P3357,Q3357&amp;"W",R3357),_xlfn.TEXTJOIN("-",TRUE,M3357,N3357,O3357,P3357,Q3357&amp;"W",R3357))</f>
        <v>Wall Flange-AL-None-None-0W-2</v>
      </c>
      <c r="T3357" s="14" t="str">
        <f>IF(COUNTIF(Cycletime[Element Desc.],ProjectsDB[[#This Row],[Element Desc.]])&gt;0,"Found","Not Found")</f>
        <v>Found</v>
      </c>
    </row>
    <row r="3358" spans="2:20" x14ac:dyDescent="0.25">
      <c r="B3358" s="8" t="s">
        <v>6990</v>
      </c>
      <c r="C3358" s="9" t="s">
        <v>144</v>
      </c>
      <c r="D3358" s="9" t="s">
        <v>145</v>
      </c>
      <c r="E3358" s="10">
        <v>1</v>
      </c>
      <c r="F3358" s="9" t="s">
        <v>6768</v>
      </c>
      <c r="G3358" s="9" t="s">
        <v>1587</v>
      </c>
      <c r="H3358" s="11"/>
      <c r="I3358" s="12"/>
      <c r="J3358" s="12"/>
      <c r="K3358" s="12"/>
      <c r="L3358" s="12">
        <f t="array" ref="L3358">IFERROR(LOOKUP(2^15,SEARCH({"40A","63A","80A","100A","125A","160A","200A","250A","400A","630A","800A","1000A","1250A","1600A","2000A","2500A","3200A","4000A","5000A","6300A"},UPPER(D3358)),{40,63,80,100,125,160,200,250,400,630,800,1000,1250,1600,2000,2500,3200,4000,5000,6300}),0)</f>
        <v>3200</v>
      </c>
      <c r="M3358" s="9" t="str">
        <f t="shared" si="261"/>
        <v>Joint Pack</v>
      </c>
      <c r="N3358" s="9" t="str">
        <f t="shared" si="262"/>
        <v>AL</v>
      </c>
      <c r="O3358" s="13" t="str">
        <f t="shared" si="263"/>
        <v>Silver</v>
      </c>
      <c r="P3358" s="9" t="str">
        <f t="shared" si="264"/>
        <v>None</v>
      </c>
      <c r="Q3358" s="9" t="str">
        <f t="shared" si="265"/>
        <v>4</v>
      </c>
      <c r="R33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58" s="14" t="str">
        <f>IF(ProjectsDB[[#This Row],[Item Type]]="Straight Plug-In",_xlfn.TEXTJOIN("-",TRUE,M3358&amp;"-"&amp;_xlfn.LET(_xlpm.txt,ProjectsDB[[#This Row],[Assembly]],_xlpm.pos,FIND("SP",_xlpm.txt),_xlpm.pre,LEFT(_xlpm.txt,_xlpm.pos-1),IF(RIGHT(_xlpm.pre,3)="123","3PL",IF(RIGHT(_xlpm.pre,2)="12","2PL",IF(RIGHT(_xlpm.pre,1)="1","1PL","3PL")))),N3358,O3358,P3358,Q3358&amp;"W",R3358),_xlfn.TEXTJOIN("-",TRUE,M3358,N3358,O3358,P3358,Q3358&amp;"W",R3358))</f>
        <v>Joint Pack-AL-Silver-None-4W-2</v>
      </c>
      <c r="T3358" s="14" t="str">
        <f>IF(COUNTIF(Cycletime[Element Desc.],ProjectsDB[[#This Row],[Element Desc.]])&gt;0,"Found","Not Found")</f>
        <v>Found</v>
      </c>
    </row>
    <row r="3359" spans="2:20" x14ac:dyDescent="0.25">
      <c r="B3359" s="8" t="s">
        <v>6991</v>
      </c>
      <c r="C3359" s="9" t="s">
        <v>144</v>
      </c>
      <c r="D3359" s="9" t="s">
        <v>145</v>
      </c>
      <c r="E3359" s="10">
        <v>1</v>
      </c>
      <c r="F3359" s="9" t="s">
        <v>6768</v>
      </c>
      <c r="G3359" s="9" t="s">
        <v>1587</v>
      </c>
      <c r="H3359" s="11"/>
      <c r="I3359" s="12"/>
      <c r="J3359" s="12"/>
      <c r="K3359" s="12"/>
      <c r="L3359" s="12">
        <f t="array" ref="L3359">IFERROR(LOOKUP(2^15,SEARCH({"40A","63A","80A","100A","125A","160A","200A","250A","400A","630A","800A","1000A","1250A","1600A","2000A","2500A","3200A","4000A","5000A","6300A"},UPPER(D3359)),{40,63,80,100,125,160,200,250,400,630,800,1000,1250,1600,2000,2500,3200,4000,5000,6300}),0)</f>
        <v>3200</v>
      </c>
      <c r="M3359" s="9" t="str">
        <f t="shared" si="261"/>
        <v>Joint Pack</v>
      </c>
      <c r="N3359" s="9" t="str">
        <f t="shared" si="262"/>
        <v>AL</v>
      </c>
      <c r="O3359" s="13" t="str">
        <f t="shared" si="263"/>
        <v>Silver</v>
      </c>
      <c r="P3359" s="9" t="str">
        <f t="shared" si="264"/>
        <v>None</v>
      </c>
      <c r="Q3359" s="9" t="str">
        <f t="shared" si="265"/>
        <v>4</v>
      </c>
      <c r="R33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59" s="14" t="str">
        <f>IF(ProjectsDB[[#This Row],[Item Type]]="Straight Plug-In",_xlfn.TEXTJOIN("-",TRUE,M3359&amp;"-"&amp;_xlfn.LET(_xlpm.txt,ProjectsDB[[#This Row],[Assembly]],_xlpm.pos,FIND("SP",_xlpm.txt),_xlpm.pre,LEFT(_xlpm.txt,_xlpm.pos-1),IF(RIGHT(_xlpm.pre,3)="123","3PL",IF(RIGHT(_xlpm.pre,2)="12","2PL",IF(RIGHT(_xlpm.pre,1)="1","1PL","3PL")))),N3359,O3359,P3359,Q3359&amp;"W",R3359),_xlfn.TEXTJOIN("-",TRUE,M3359,N3359,O3359,P3359,Q3359&amp;"W",R3359))</f>
        <v>Joint Pack-AL-Silver-None-4W-2</v>
      </c>
      <c r="T3359" s="14" t="str">
        <f>IF(COUNTIF(Cycletime[Element Desc.],ProjectsDB[[#This Row],[Element Desc.]])&gt;0,"Found","Not Found")</f>
        <v>Found</v>
      </c>
    </row>
    <row r="3360" spans="2:20" x14ac:dyDescent="0.25">
      <c r="B3360" s="8" t="s">
        <v>6992</v>
      </c>
      <c r="C3360" s="9" t="s">
        <v>6993</v>
      </c>
      <c r="D3360" s="9" t="s">
        <v>6994</v>
      </c>
      <c r="E3360" s="10">
        <v>55</v>
      </c>
      <c r="F3360" s="9" t="s">
        <v>6995</v>
      </c>
      <c r="G3360" s="9" t="s">
        <v>96</v>
      </c>
      <c r="H3360" s="11"/>
      <c r="I3360" s="12"/>
      <c r="J3360" s="12"/>
      <c r="K3360" s="12"/>
      <c r="L3360" s="12">
        <f t="array" ref="L3360">IFERROR(LOOKUP(2^15,SEARCH({"40A","63A","80A","100A","125A","160A","200A","250A","400A","630A","800A","1000A","1250A","1600A","2000A","2500A","3200A","4000A","5000A","6300A"},UPPER(D3360)),{40,63,80,100,125,160,200,250,400,630,800,1000,1250,1600,2000,2500,3200,4000,5000,6300}),0)</f>
        <v>400</v>
      </c>
      <c r="M3360" s="9" t="str">
        <f t="shared" si="261"/>
        <v>Tap-Off Unit</v>
      </c>
      <c r="N3360" s="9" t="str">
        <f t="shared" si="262"/>
        <v>SH</v>
      </c>
      <c r="O3360" s="13" t="str">
        <f t="shared" si="263"/>
        <v>None</v>
      </c>
      <c r="P3360" s="9" t="str">
        <f t="shared" si="264"/>
        <v>None</v>
      </c>
      <c r="Q3360" s="9" t="str">
        <f t="shared" si="265"/>
        <v>0</v>
      </c>
      <c r="R33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360" s="14" t="str">
        <f>IF(ProjectsDB[[#This Row],[Item Type]]="Straight Plug-In",_xlfn.TEXTJOIN("-",TRUE,M3360&amp;"-"&amp;_xlfn.LET(_xlpm.txt,ProjectsDB[[#This Row],[Assembly]],_xlpm.pos,FIND("SP",_xlpm.txt),_xlpm.pre,LEFT(_xlpm.txt,_xlpm.pos-1),IF(RIGHT(_xlpm.pre,3)="123","3PL",IF(RIGHT(_xlpm.pre,2)="12","2PL",IF(RIGHT(_xlpm.pre,1)="1","1PL","3PL")))),N3360,O3360,P3360,Q3360&amp;"W",R3360),_xlfn.TEXTJOIN("-",TRUE,M3360,N3360,O3360,P3360,Q3360&amp;"W",R3360))</f>
        <v>Tap-Off Unit-SH-None-None-0W-0</v>
      </c>
      <c r="T3360" s="14" t="str">
        <f>IF(COUNTIF(Cycletime[Element Desc.],ProjectsDB[[#This Row],[Element Desc.]])&gt;0,"Found","Not Found")</f>
        <v>Found</v>
      </c>
    </row>
    <row r="3361" spans="2:20" x14ac:dyDescent="0.25">
      <c r="B3361" s="8" t="s">
        <v>6996</v>
      </c>
      <c r="C3361" s="9" t="s">
        <v>6997</v>
      </c>
      <c r="D3361" s="9" t="s">
        <v>6998</v>
      </c>
      <c r="E3361" s="10">
        <v>5</v>
      </c>
      <c r="F3361" s="9" t="s">
        <v>6995</v>
      </c>
      <c r="G3361" s="9" t="s">
        <v>96</v>
      </c>
      <c r="H3361" s="11"/>
      <c r="I3361" s="12"/>
      <c r="J3361" s="12"/>
      <c r="K3361" s="12"/>
      <c r="L3361" s="12">
        <f t="array" ref="L3361">IFERROR(LOOKUP(2^15,SEARCH({"40A","63A","80A","100A","125A","160A","200A","250A","400A","630A","800A","1000A","1250A","1600A","2000A","2500A","3200A","4000A","5000A","6300A"},UPPER(D3361)),{40,63,80,100,125,160,200,250,400,630,800,1000,1250,1600,2000,2500,3200,4000,5000,6300}),0)</f>
        <v>630</v>
      </c>
      <c r="M3361" s="9" t="str">
        <f t="shared" si="261"/>
        <v>Tap-Off Unit</v>
      </c>
      <c r="N3361" s="9" t="str">
        <f t="shared" si="262"/>
        <v>SH</v>
      </c>
      <c r="O3361" s="13" t="str">
        <f t="shared" si="263"/>
        <v>None</v>
      </c>
      <c r="P3361" s="9" t="str">
        <f t="shared" si="264"/>
        <v>None</v>
      </c>
      <c r="Q3361" s="9" t="str">
        <f t="shared" si="265"/>
        <v>0</v>
      </c>
      <c r="R33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361" s="14" t="str">
        <f>IF(ProjectsDB[[#This Row],[Item Type]]="Straight Plug-In",_xlfn.TEXTJOIN("-",TRUE,M3361&amp;"-"&amp;_xlfn.LET(_xlpm.txt,ProjectsDB[[#This Row],[Assembly]],_xlpm.pos,FIND("SP",_xlpm.txt),_xlpm.pre,LEFT(_xlpm.txt,_xlpm.pos-1),IF(RIGHT(_xlpm.pre,3)="123","3PL",IF(RIGHT(_xlpm.pre,2)="12","2PL",IF(RIGHT(_xlpm.pre,1)="1","1PL","3PL")))),N3361,O3361,P3361,Q3361&amp;"W",R3361),_xlfn.TEXTJOIN("-",TRUE,M3361,N3361,O3361,P3361,Q3361&amp;"W",R3361))</f>
        <v>Tap-Off Unit-SH-None-None-0W-0</v>
      </c>
      <c r="T3361" s="14" t="str">
        <f>IF(COUNTIF(Cycletime[Element Desc.],ProjectsDB[[#This Row],[Element Desc.]])&gt;0,"Found","Not Found")</f>
        <v>Found</v>
      </c>
    </row>
    <row r="3362" spans="2:20" x14ac:dyDescent="0.25">
      <c r="B3362" s="8" t="s">
        <v>6999</v>
      </c>
      <c r="C3362" s="9" t="s">
        <v>7000</v>
      </c>
      <c r="D3362" s="9" t="s">
        <v>7001</v>
      </c>
      <c r="E3362" s="10">
        <v>1</v>
      </c>
      <c r="F3362" s="9" t="s">
        <v>7002</v>
      </c>
      <c r="G3362" s="9" t="s">
        <v>3396</v>
      </c>
      <c r="H3362" s="11"/>
      <c r="I3362" s="12">
        <v>1144</v>
      </c>
      <c r="J3362" s="12"/>
      <c r="K3362" s="12"/>
      <c r="L3362" s="12">
        <f t="array" ref="L3362">IFERROR(LOOKUP(2^15,SEARCH({"40A","63A","80A","100A","125A","160A","200A","250A","400A","630A","800A","1000A","1250A","1600A","2000A","2500A","3200A","4000A","5000A","6300A"},UPPER(D3362)),{40,63,80,100,125,160,200,250,400,630,800,1000,1250,1600,2000,2500,3200,4000,5000,6300}),0)</f>
        <v>5000</v>
      </c>
      <c r="M3362" s="9" t="str">
        <f t="shared" si="261"/>
        <v>Straight Feeder</v>
      </c>
      <c r="N3362" s="9" t="str">
        <f t="shared" si="262"/>
        <v>CU</v>
      </c>
      <c r="O3362" s="13" t="str">
        <f t="shared" si="263"/>
        <v>Tin</v>
      </c>
      <c r="P3362" s="9" t="str">
        <f t="shared" si="264"/>
        <v>PET</v>
      </c>
      <c r="Q3362" s="9" t="str">
        <f t="shared" si="265"/>
        <v>5</v>
      </c>
      <c r="R33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62" s="14" t="str">
        <f>IF(ProjectsDB[[#This Row],[Item Type]]="Straight Plug-In",_xlfn.TEXTJOIN("-",TRUE,M3362&amp;"-"&amp;_xlfn.LET(_xlpm.txt,ProjectsDB[[#This Row],[Assembly]],_xlpm.pos,FIND("SP",_xlpm.txt),_xlpm.pre,LEFT(_xlpm.txt,_xlpm.pos-1),IF(RIGHT(_xlpm.pre,3)="123","3PL",IF(RIGHT(_xlpm.pre,2)="12","2PL",IF(RIGHT(_xlpm.pre,1)="1","1PL","3PL")))),N3362,O3362,P3362,Q3362&amp;"W",R3362),_xlfn.TEXTJOIN("-",TRUE,M3362,N3362,O3362,P3362,Q3362&amp;"W",R3362))</f>
        <v>Straight Feeder-CU-Tin-PET-5W-2</v>
      </c>
      <c r="T3362" s="14" t="str">
        <f>IF(COUNTIF(Cycletime[Element Desc.],ProjectsDB[[#This Row],[Element Desc.]])&gt;0,"Found","Not Found")</f>
        <v>Found</v>
      </c>
    </row>
    <row r="3363" spans="2:20" x14ac:dyDescent="0.25">
      <c r="B3363" s="8" t="s">
        <v>7003</v>
      </c>
      <c r="C3363" s="9" t="s">
        <v>7004</v>
      </c>
      <c r="D3363" s="9" t="s">
        <v>7005</v>
      </c>
      <c r="E3363" s="10">
        <v>1</v>
      </c>
      <c r="F3363" s="9" t="s">
        <v>7002</v>
      </c>
      <c r="G3363" s="9" t="s">
        <v>3396</v>
      </c>
      <c r="H3363" s="11"/>
      <c r="I3363" s="12">
        <v>1025</v>
      </c>
      <c r="J3363" s="12"/>
      <c r="K3363" s="12"/>
      <c r="L3363" s="12">
        <f t="array" ref="L3363">IFERROR(LOOKUP(2^15,SEARCH({"40A","63A","80A","100A","125A","160A","200A","250A","400A","630A","800A","1000A","1250A","1600A","2000A","2500A","3200A","4000A","5000A","6300A"},UPPER(D3363)),{40,63,80,100,125,160,200,250,400,630,800,1000,1250,1600,2000,2500,3200,4000,5000,6300}),0)</f>
        <v>5000</v>
      </c>
      <c r="M3363" s="9" t="str">
        <f t="shared" si="261"/>
        <v>Straight Feeder</v>
      </c>
      <c r="N3363" s="9" t="str">
        <f t="shared" si="262"/>
        <v>CU</v>
      </c>
      <c r="O3363" s="13" t="str">
        <f t="shared" si="263"/>
        <v>Tin</v>
      </c>
      <c r="P3363" s="9" t="str">
        <f t="shared" si="264"/>
        <v>PET</v>
      </c>
      <c r="Q3363" s="9" t="str">
        <f t="shared" si="265"/>
        <v>5</v>
      </c>
      <c r="R33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63" s="14" t="str">
        <f>IF(ProjectsDB[[#This Row],[Item Type]]="Straight Plug-In",_xlfn.TEXTJOIN("-",TRUE,M3363&amp;"-"&amp;_xlfn.LET(_xlpm.txt,ProjectsDB[[#This Row],[Assembly]],_xlpm.pos,FIND("SP",_xlpm.txt),_xlpm.pre,LEFT(_xlpm.txt,_xlpm.pos-1),IF(RIGHT(_xlpm.pre,3)="123","3PL",IF(RIGHT(_xlpm.pre,2)="12","2PL",IF(RIGHT(_xlpm.pre,1)="1","1PL","3PL")))),N3363,O3363,P3363,Q3363&amp;"W",R3363),_xlfn.TEXTJOIN("-",TRUE,M3363,N3363,O3363,P3363,Q3363&amp;"W",R3363))</f>
        <v>Straight Feeder-CU-Tin-PET-5W-2</v>
      </c>
      <c r="T3363" s="14" t="str">
        <f>IF(COUNTIF(Cycletime[Element Desc.],ProjectsDB[[#This Row],[Element Desc.]])&gt;0,"Found","Not Found")</f>
        <v>Found</v>
      </c>
    </row>
    <row r="3364" spans="2:20" x14ac:dyDescent="0.25">
      <c r="B3364" s="8" t="s">
        <v>7006</v>
      </c>
      <c r="C3364" s="9" t="s">
        <v>7007</v>
      </c>
      <c r="D3364" s="9" t="s">
        <v>7008</v>
      </c>
      <c r="E3364" s="10">
        <v>2</v>
      </c>
      <c r="F3364" s="9" t="s">
        <v>7002</v>
      </c>
      <c r="G3364" s="9" t="s">
        <v>3396</v>
      </c>
      <c r="H3364" s="11"/>
      <c r="I3364" s="12"/>
      <c r="J3364" s="12"/>
      <c r="K3364" s="12"/>
      <c r="L3364" s="12">
        <f t="array" ref="L3364">IFERROR(LOOKUP(2^15,SEARCH({"40A","63A","80A","100A","125A","160A","200A","250A","400A","630A","800A","1000A","1250A","1600A","2000A","2500A","3200A","4000A","5000A","6300A"},UPPER(D3364)),{40,63,80,100,125,160,200,250,400,630,800,1000,1250,1600,2000,2500,3200,4000,5000,6300}),0)</f>
        <v>5000</v>
      </c>
      <c r="M3364" s="9" t="str">
        <f t="shared" si="261"/>
        <v>Joint Pack</v>
      </c>
      <c r="N3364" s="9" t="str">
        <f t="shared" si="262"/>
        <v>CU</v>
      </c>
      <c r="O3364" s="13" t="str">
        <f t="shared" si="263"/>
        <v>Tin</v>
      </c>
      <c r="P3364" s="9" t="str">
        <f t="shared" si="264"/>
        <v>None</v>
      </c>
      <c r="Q3364" s="9" t="str">
        <f t="shared" si="265"/>
        <v>5</v>
      </c>
      <c r="R33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64" s="14" t="str">
        <f>IF(ProjectsDB[[#This Row],[Item Type]]="Straight Plug-In",_xlfn.TEXTJOIN("-",TRUE,M3364&amp;"-"&amp;_xlfn.LET(_xlpm.txt,ProjectsDB[[#This Row],[Assembly]],_xlpm.pos,FIND("SP",_xlpm.txt),_xlpm.pre,LEFT(_xlpm.txt,_xlpm.pos-1),IF(RIGHT(_xlpm.pre,3)="123","3PL",IF(RIGHT(_xlpm.pre,2)="12","2PL",IF(RIGHT(_xlpm.pre,1)="1","1PL","3PL")))),N3364,O3364,P3364,Q3364&amp;"W",R3364),_xlfn.TEXTJOIN("-",TRUE,M3364,N3364,O3364,P3364,Q3364&amp;"W",R3364))</f>
        <v>Joint Pack-CU-Tin-None-5W-2</v>
      </c>
      <c r="T3364" s="14" t="str">
        <f>IF(COUNTIF(Cycletime[Element Desc.],ProjectsDB[[#This Row],[Element Desc.]])&gt;0,"Found","Not Found")</f>
        <v>Found</v>
      </c>
    </row>
    <row r="3365" spans="2:20" x14ac:dyDescent="0.25">
      <c r="B3365" s="8" t="s">
        <v>7009</v>
      </c>
      <c r="C3365" s="9" t="s">
        <v>7007</v>
      </c>
      <c r="D3365" s="9" t="s">
        <v>7008</v>
      </c>
      <c r="E3365" s="10">
        <v>2</v>
      </c>
      <c r="F3365" s="9" t="s">
        <v>7002</v>
      </c>
      <c r="G3365" s="9" t="s">
        <v>3396</v>
      </c>
      <c r="H3365" s="11"/>
      <c r="I3365" s="12"/>
      <c r="J3365" s="12"/>
      <c r="K3365" s="12"/>
      <c r="L3365" s="12">
        <f t="array" ref="L3365">IFERROR(LOOKUP(2^15,SEARCH({"40A","63A","80A","100A","125A","160A","200A","250A","400A","630A","800A","1000A","1250A","1600A","2000A","2500A","3200A","4000A","5000A","6300A"},UPPER(D3365)),{40,63,80,100,125,160,200,250,400,630,800,1000,1250,1600,2000,2500,3200,4000,5000,6300}),0)</f>
        <v>5000</v>
      </c>
      <c r="M3365" s="9" t="str">
        <f t="shared" si="261"/>
        <v>Joint Pack</v>
      </c>
      <c r="N3365" s="9" t="str">
        <f t="shared" si="262"/>
        <v>CU</v>
      </c>
      <c r="O3365" s="13" t="str">
        <f t="shared" si="263"/>
        <v>Tin</v>
      </c>
      <c r="P3365" s="9" t="str">
        <f t="shared" si="264"/>
        <v>None</v>
      </c>
      <c r="Q3365" s="9" t="str">
        <f t="shared" si="265"/>
        <v>5</v>
      </c>
      <c r="R33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65" s="14" t="str">
        <f>IF(ProjectsDB[[#This Row],[Item Type]]="Straight Plug-In",_xlfn.TEXTJOIN("-",TRUE,M3365&amp;"-"&amp;_xlfn.LET(_xlpm.txt,ProjectsDB[[#This Row],[Assembly]],_xlpm.pos,FIND("SP",_xlpm.txt),_xlpm.pre,LEFT(_xlpm.txt,_xlpm.pos-1),IF(RIGHT(_xlpm.pre,3)="123","3PL",IF(RIGHT(_xlpm.pre,2)="12","2PL",IF(RIGHT(_xlpm.pre,1)="1","1PL","3PL")))),N3365,O3365,P3365,Q3365&amp;"W",R3365),_xlfn.TEXTJOIN("-",TRUE,M3365,N3365,O3365,P3365,Q3365&amp;"W",R3365))</f>
        <v>Joint Pack-CU-Tin-None-5W-2</v>
      </c>
      <c r="T3365" s="14" t="str">
        <f>IF(COUNTIF(Cycletime[Element Desc.],ProjectsDB[[#This Row],[Element Desc.]])&gt;0,"Found","Not Found")</f>
        <v>Found</v>
      </c>
    </row>
    <row r="3366" spans="2:20" x14ac:dyDescent="0.25">
      <c r="B3366" s="8" t="s">
        <v>7010</v>
      </c>
      <c r="C3366" s="9" t="s">
        <v>7011</v>
      </c>
      <c r="D3366" s="9" t="s">
        <v>7012</v>
      </c>
      <c r="E3366" s="10">
        <v>1</v>
      </c>
      <c r="F3366" s="9" t="s">
        <v>7002</v>
      </c>
      <c r="G3366" s="9" t="s">
        <v>3396</v>
      </c>
      <c r="H3366" s="11"/>
      <c r="I3366" s="12">
        <v>2267</v>
      </c>
      <c r="J3366" s="12"/>
      <c r="K3366" s="12"/>
      <c r="L3366" s="12">
        <f t="array" ref="L3366">IFERROR(LOOKUP(2^15,SEARCH({"40A","63A","80A","100A","125A","160A","200A","250A","400A","630A","800A","1000A","1250A","1600A","2000A","2500A","3200A","4000A","5000A","6300A"},UPPER(D3366)),{40,63,80,100,125,160,200,250,400,630,800,1000,1250,1600,2000,2500,3200,4000,5000,6300}),0)</f>
        <v>5000</v>
      </c>
      <c r="M3366" s="9" t="str">
        <f t="shared" si="261"/>
        <v>Straight Feeder</v>
      </c>
      <c r="N3366" s="9" t="str">
        <f t="shared" si="262"/>
        <v>CU</v>
      </c>
      <c r="O3366" s="13" t="str">
        <f t="shared" si="263"/>
        <v>Tin</v>
      </c>
      <c r="P3366" s="9" t="str">
        <f t="shared" si="264"/>
        <v>PET</v>
      </c>
      <c r="Q3366" s="9" t="str">
        <f t="shared" si="265"/>
        <v>5</v>
      </c>
      <c r="R33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66" s="14" t="str">
        <f>IF(ProjectsDB[[#This Row],[Item Type]]="Straight Plug-In",_xlfn.TEXTJOIN("-",TRUE,M3366&amp;"-"&amp;_xlfn.LET(_xlpm.txt,ProjectsDB[[#This Row],[Assembly]],_xlpm.pos,FIND("SP",_xlpm.txt),_xlpm.pre,LEFT(_xlpm.txt,_xlpm.pos-1),IF(RIGHT(_xlpm.pre,3)="123","3PL",IF(RIGHT(_xlpm.pre,2)="12","2PL",IF(RIGHT(_xlpm.pre,1)="1","1PL","3PL")))),N3366,O3366,P3366,Q3366&amp;"W",R3366),_xlfn.TEXTJOIN("-",TRUE,M3366,N3366,O3366,P3366,Q3366&amp;"W",R3366))</f>
        <v>Straight Feeder-CU-Tin-PET-5W-2</v>
      </c>
      <c r="T3366" s="14" t="str">
        <f>IF(COUNTIF(Cycletime[Element Desc.],ProjectsDB[[#This Row],[Element Desc.]])&gt;0,"Found","Not Found")</f>
        <v>Found</v>
      </c>
    </row>
    <row r="3367" spans="2:20" x14ac:dyDescent="0.25">
      <c r="B3367" s="8" t="s">
        <v>7013</v>
      </c>
      <c r="C3367" s="9" t="s">
        <v>7004</v>
      </c>
      <c r="D3367" s="9" t="s">
        <v>7005</v>
      </c>
      <c r="E3367" s="10">
        <v>1</v>
      </c>
      <c r="F3367" s="9" t="s">
        <v>7002</v>
      </c>
      <c r="G3367" s="9" t="s">
        <v>3396</v>
      </c>
      <c r="H3367" s="11"/>
      <c r="I3367" s="12">
        <v>1025</v>
      </c>
      <c r="J3367" s="12"/>
      <c r="K3367" s="12"/>
      <c r="L3367" s="12">
        <f t="array" ref="L3367">IFERROR(LOOKUP(2^15,SEARCH({"40A","63A","80A","100A","125A","160A","200A","250A","400A","630A","800A","1000A","1250A","1600A","2000A","2500A","3200A","4000A","5000A","6300A"},UPPER(D3367)),{40,63,80,100,125,160,200,250,400,630,800,1000,1250,1600,2000,2500,3200,4000,5000,6300}),0)</f>
        <v>5000</v>
      </c>
      <c r="M3367" s="9" t="str">
        <f t="shared" si="261"/>
        <v>Straight Feeder</v>
      </c>
      <c r="N3367" s="9" t="str">
        <f t="shared" si="262"/>
        <v>CU</v>
      </c>
      <c r="O3367" s="13" t="str">
        <f t="shared" si="263"/>
        <v>Tin</v>
      </c>
      <c r="P3367" s="9" t="str">
        <f t="shared" si="264"/>
        <v>PET</v>
      </c>
      <c r="Q3367" s="9" t="str">
        <f t="shared" si="265"/>
        <v>5</v>
      </c>
      <c r="R33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67" s="14" t="str">
        <f>IF(ProjectsDB[[#This Row],[Item Type]]="Straight Plug-In",_xlfn.TEXTJOIN("-",TRUE,M3367&amp;"-"&amp;_xlfn.LET(_xlpm.txt,ProjectsDB[[#This Row],[Assembly]],_xlpm.pos,FIND("SP",_xlpm.txt),_xlpm.pre,LEFT(_xlpm.txt,_xlpm.pos-1),IF(RIGHT(_xlpm.pre,3)="123","3PL",IF(RIGHT(_xlpm.pre,2)="12","2PL",IF(RIGHT(_xlpm.pre,1)="1","1PL","3PL")))),N3367,O3367,P3367,Q3367&amp;"W",R3367),_xlfn.TEXTJOIN("-",TRUE,M3367,N3367,O3367,P3367,Q3367&amp;"W",R3367))</f>
        <v>Straight Feeder-CU-Tin-PET-5W-2</v>
      </c>
      <c r="T3367" s="14" t="str">
        <f>IF(COUNTIF(Cycletime[Element Desc.],ProjectsDB[[#This Row],[Element Desc.]])&gt;0,"Found","Not Found")</f>
        <v>Found</v>
      </c>
    </row>
    <row r="3368" spans="2:20" x14ac:dyDescent="0.25">
      <c r="B3368" s="8" t="s">
        <v>7014</v>
      </c>
      <c r="C3368" s="9" t="s">
        <v>7015</v>
      </c>
      <c r="D3368" s="9" t="s">
        <v>7016</v>
      </c>
      <c r="E3368" s="10">
        <v>1</v>
      </c>
      <c r="F3368" s="9" t="s">
        <v>7002</v>
      </c>
      <c r="G3368" s="9" t="s">
        <v>3396</v>
      </c>
      <c r="H3368" s="11"/>
      <c r="I3368" s="12">
        <v>1367</v>
      </c>
      <c r="J3368" s="12"/>
      <c r="K3368" s="12"/>
      <c r="L3368" s="12">
        <f t="array" ref="L3368">IFERROR(LOOKUP(2^15,SEARCH({"40A","63A","80A","100A","125A","160A","200A","250A","400A","630A","800A","1000A","1250A","1600A","2000A","2500A","3200A","4000A","5000A","6300A"},UPPER(D3368)),{40,63,80,100,125,160,200,250,400,630,800,1000,1250,1600,2000,2500,3200,4000,5000,6300}),0)</f>
        <v>5000</v>
      </c>
      <c r="M3368" s="9" t="str">
        <f t="shared" si="261"/>
        <v>Straight Feeder</v>
      </c>
      <c r="N3368" s="9" t="str">
        <f t="shared" si="262"/>
        <v>CU</v>
      </c>
      <c r="O3368" s="13" t="str">
        <f t="shared" si="263"/>
        <v>Tin</v>
      </c>
      <c r="P3368" s="9" t="str">
        <f t="shared" si="264"/>
        <v>PET</v>
      </c>
      <c r="Q3368" s="9" t="str">
        <f t="shared" si="265"/>
        <v>5</v>
      </c>
      <c r="R33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68" s="14" t="str">
        <f>IF(ProjectsDB[[#This Row],[Item Type]]="Straight Plug-In",_xlfn.TEXTJOIN("-",TRUE,M3368&amp;"-"&amp;_xlfn.LET(_xlpm.txt,ProjectsDB[[#This Row],[Assembly]],_xlpm.pos,FIND("SP",_xlpm.txt),_xlpm.pre,LEFT(_xlpm.txt,_xlpm.pos-1),IF(RIGHT(_xlpm.pre,3)="123","3PL",IF(RIGHT(_xlpm.pre,2)="12","2PL",IF(RIGHT(_xlpm.pre,1)="1","1PL","3PL")))),N3368,O3368,P3368,Q3368&amp;"W",R3368),_xlfn.TEXTJOIN("-",TRUE,M3368,N3368,O3368,P3368,Q3368&amp;"W",R3368))</f>
        <v>Straight Feeder-CU-Tin-PET-5W-2</v>
      </c>
      <c r="T3368" s="14" t="str">
        <f>IF(COUNTIF(Cycletime[Element Desc.],ProjectsDB[[#This Row],[Element Desc.]])&gt;0,"Found","Not Found")</f>
        <v>Found</v>
      </c>
    </row>
    <row r="3369" spans="2:20" x14ac:dyDescent="0.25">
      <c r="B3369" s="8" t="s">
        <v>7017</v>
      </c>
      <c r="C3369" s="9" t="s">
        <v>7018</v>
      </c>
      <c r="D3369" s="9" t="s">
        <v>7019</v>
      </c>
      <c r="E3369" s="10">
        <v>1</v>
      </c>
      <c r="F3369" s="9" t="s">
        <v>7002</v>
      </c>
      <c r="G3369" s="9" t="s">
        <v>3396</v>
      </c>
      <c r="H3369" s="11"/>
      <c r="I3369" s="12">
        <v>1030</v>
      </c>
      <c r="J3369" s="12"/>
      <c r="K3369" s="12"/>
      <c r="L3369" s="12">
        <f t="array" ref="L3369">IFERROR(LOOKUP(2^15,SEARCH({"40A","63A","80A","100A","125A","160A","200A","250A","400A","630A","800A","1000A","1250A","1600A","2000A","2500A","3200A","4000A","5000A","6300A"},UPPER(D3369)),{40,63,80,100,125,160,200,250,400,630,800,1000,1250,1600,2000,2500,3200,4000,5000,6300}),0)</f>
        <v>5000</v>
      </c>
      <c r="M3369" s="9" t="str">
        <f t="shared" si="261"/>
        <v>Straight Feeder</v>
      </c>
      <c r="N3369" s="9" t="str">
        <f t="shared" si="262"/>
        <v>CU</v>
      </c>
      <c r="O3369" s="13" t="str">
        <f t="shared" si="263"/>
        <v>Tin</v>
      </c>
      <c r="P3369" s="9" t="str">
        <f t="shared" si="264"/>
        <v>PET</v>
      </c>
      <c r="Q3369" s="9" t="str">
        <f t="shared" si="265"/>
        <v>5</v>
      </c>
      <c r="R33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69" s="14" t="str">
        <f>IF(ProjectsDB[[#This Row],[Item Type]]="Straight Plug-In",_xlfn.TEXTJOIN("-",TRUE,M3369&amp;"-"&amp;_xlfn.LET(_xlpm.txt,ProjectsDB[[#This Row],[Assembly]],_xlpm.pos,FIND("SP",_xlpm.txt),_xlpm.pre,LEFT(_xlpm.txt,_xlpm.pos-1),IF(RIGHT(_xlpm.pre,3)="123","3PL",IF(RIGHT(_xlpm.pre,2)="12","2PL",IF(RIGHT(_xlpm.pre,1)="1","1PL","3PL")))),N3369,O3369,P3369,Q3369&amp;"W",R3369),_xlfn.TEXTJOIN("-",TRUE,M3369,N3369,O3369,P3369,Q3369&amp;"W",R3369))</f>
        <v>Straight Feeder-CU-Tin-PET-5W-2</v>
      </c>
      <c r="T3369" s="14" t="str">
        <f>IF(COUNTIF(Cycletime[Element Desc.],ProjectsDB[[#This Row],[Element Desc.]])&gt;0,"Found","Not Found")</f>
        <v>Found</v>
      </c>
    </row>
    <row r="3370" spans="2:20" x14ac:dyDescent="0.25">
      <c r="B3370" s="8" t="s">
        <v>7020</v>
      </c>
      <c r="C3370" s="9" t="s">
        <v>7007</v>
      </c>
      <c r="D3370" s="9" t="s">
        <v>7008</v>
      </c>
      <c r="E3370" s="10">
        <v>2</v>
      </c>
      <c r="F3370" s="9" t="s">
        <v>7002</v>
      </c>
      <c r="G3370" s="9" t="s">
        <v>3396</v>
      </c>
      <c r="H3370" s="11"/>
      <c r="I3370" s="12"/>
      <c r="J3370" s="12"/>
      <c r="K3370" s="12"/>
      <c r="L3370" s="12">
        <f t="array" ref="L3370">IFERROR(LOOKUP(2^15,SEARCH({"40A","63A","80A","100A","125A","160A","200A","250A","400A","630A","800A","1000A","1250A","1600A","2000A","2500A","3200A","4000A","5000A","6300A"},UPPER(D3370)),{40,63,80,100,125,160,200,250,400,630,800,1000,1250,1600,2000,2500,3200,4000,5000,6300}),0)</f>
        <v>5000</v>
      </c>
      <c r="M3370" s="9" t="str">
        <f t="shared" si="261"/>
        <v>Joint Pack</v>
      </c>
      <c r="N3370" s="9" t="str">
        <f t="shared" si="262"/>
        <v>CU</v>
      </c>
      <c r="O3370" s="13" t="str">
        <f t="shared" si="263"/>
        <v>Tin</v>
      </c>
      <c r="P3370" s="9" t="str">
        <f t="shared" si="264"/>
        <v>None</v>
      </c>
      <c r="Q3370" s="9" t="str">
        <f t="shared" si="265"/>
        <v>5</v>
      </c>
      <c r="R33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70" s="14" t="str">
        <f>IF(ProjectsDB[[#This Row],[Item Type]]="Straight Plug-In",_xlfn.TEXTJOIN("-",TRUE,M3370&amp;"-"&amp;_xlfn.LET(_xlpm.txt,ProjectsDB[[#This Row],[Assembly]],_xlpm.pos,FIND("SP",_xlpm.txt),_xlpm.pre,LEFT(_xlpm.txt,_xlpm.pos-1),IF(RIGHT(_xlpm.pre,3)="123","3PL",IF(RIGHT(_xlpm.pre,2)="12","2PL",IF(RIGHT(_xlpm.pre,1)="1","1PL","3PL")))),N3370,O3370,P3370,Q3370&amp;"W",R3370),_xlfn.TEXTJOIN("-",TRUE,M3370,N3370,O3370,P3370,Q3370&amp;"W",R3370))</f>
        <v>Joint Pack-CU-Tin-None-5W-2</v>
      </c>
      <c r="T3370" s="14" t="str">
        <f>IF(COUNTIF(Cycletime[Element Desc.],ProjectsDB[[#This Row],[Element Desc.]])&gt;0,"Found","Not Found")</f>
        <v>Found</v>
      </c>
    </row>
    <row r="3371" spans="2:20" x14ac:dyDescent="0.25">
      <c r="B3371" s="8" t="s">
        <v>7021</v>
      </c>
      <c r="C3371" s="9" t="s">
        <v>7007</v>
      </c>
      <c r="D3371" s="9" t="s">
        <v>7008</v>
      </c>
      <c r="E3371" s="10">
        <v>2</v>
      </c>
      <c r="F3371" s="9" t="s">
        <v>7002</v>
      </c>
      <c r="G3371" s="9" t="s">
        <v>3396</v>
      </c>
      <c r="H3371" s="11"/>
      <c r="I3371" s="12"/>
      <c r="J3371" s="12"/>
      <c r="K3371" s="12"/>
      <c r="L3371" s="12">
        <f t="array" ref="L3371">IFERROR(LOOKUP(2^15,SEARCH({"40A","63A","80A","100A","125A","160A","200A","250A","400A","630A","800A","1000A","1250A","1600A","2000A","2500A","3200A","4000A","5000A","6300A"},UPPER(D3371)),{40,63,80,100,125,160,200,250,400,630,800,1000,1250,1600,2000,2500,3200,4000,5000,6300}),0)</f>
        <v>5000</v>
      </c>
      <c r="M3371" s="9" t="str">
        <f t="shared" si="261"/>
        <v>Joint Pack</v>
      </c>
      <c r="N3371" s="9" t="str">
        <f t="shared" si="262"/>
        <v>CU</v>
      </c>
      <c r="O3371" s="13" t="str">
        <f t="shared" si="263"/>
        <v>Tin</v>
      </c>
      <c r="P3371" s="9" t="str">
        <f t="shared" si="264"/>
        <v>None</v>
      </c>
      <c r="Q3371" s="9" t="str">
        <f t="shared" si="265"/>
        <v>5</v>
      </c>
      <c r="R33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71" s="14" t="str">
        <f>IF(ProjectsDB[[#This Row],[Item Type]]="Straight Plug-In",_xlfn.TEXTJOIN("-",TRUE,M3371&amp;"-"&amp;_xlfn.LET(_xlpm.txt,ProjectsDB[[#This Row],[Assembly]],_xlpm.pos,FIND("SP",_xlpm.txt),_xlpm.pre,LEFT(_xlpm.txt,_xlpm.pos-1),IF(RIGHT(_xlpm.pre,3)="123","3PL",IF(RIGHT(_xlpm.pre,2)="12","2PL",IF(RIGHT(_xlpm.pre,1)="1","1PL","3PL")))),N3371,O3371,P3371,Q3371&amp;"W",R3371),_xlfn.TEXTJOIN("-",TRUE,M3371,N3371,O3371,P3371,Q3371&amp;"W",R3371))</f>
        <v>Joint Pack-CU-Tin-None-5W-2</v>
      </c>
      <c r="T3371" s="14" t="str">
        <f>IF(COUNTIF(Cycletime[Element Desc.],ProjectsDB[[#This Row],[Element Desc.]])&gt;0,"Found","Not Found")</f>
        <v>Found</v>
      </c>
    </row>
    <row r="3372" spans="2:20" x14ac:dyDescent="0.25">
      <c r="B3372" s="8" t="s">
        <v>7022</v>
      </c>
      <c r="C3372" s="9" t="s">
        <v>7023</v>
      </c>
      <c r="D3372" s="9" t="s">
        <v>7024</v>
      </c>
      <c r="E3372" s="10">
        <v>1</v>
      </c>
      <c r="F3372" s="9" t="s">
        <v>7002</v>
      </c>
      <c r="G3372" s="9" t="s">
        <v>3396</v>
      </c>
      <c r="H3372" s="11"/>
      <c r="I3372" s="12">
        <v>1335</v>
      </c>
      <c r="J3372" s="12"/>
      <c r="K3372" s="12"/>
      <c r="L3372" s="12">
        <f t="array" ref="L3372">IFERROR(LOOKUP(2^15,SEARCH({"40A","63A","80A","100A","125A","160A","200A","250A","400A","630A","800A","1000A","1250A","1600A","2000A","2500A","3200A","4000A","5000A","6300A"},UPPER(D3372)),{40,63,80,100,125,160,200,250,400,630,800,1000,1250,1600,2000,2500,3200,4000,5000,6300}),0)</f>
        <v>5000</v>
      </c>
      <c r="M3372" s="9" t="str">
        <f t="shared" si="261"/>
        <v>Straight Feeder</v>
      </c>
      <c r="N3372" s="9" t="str">
        <f t="shared" si="262"/>
        <v>CU</v>
      </c>
      <c r="O3372" s="13" t="str">
        <f t="shared" si="263"/>
        <v>Tin</v>
      </c>
      <c r="P3372" s="9" t="str">
        <f t="shared" si="264"/>
        <v>PET</v>
      </c>
      <c r="Q3372" s="9" t="str">
        <f t="shared" si="265"/>
        <v>5</v>
      </c>
      <c r="R33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72" s="14" t="str">
        <f>IF(ProjectsDB[[#This Row],[Item Type]]="Straight Plug-In",_xlfn.TEXTJOIN("-",TRUE,M3372&amp;"-"&amp;_xlfn.LET(_xlpm.txt,ProjectsDB[[#This Row],[Assembly]],_xlpm.pos,FIND("SP",_xlpm.txt),_xlpm.pre,LEFT(_xlpm.txt,_xlpm.pos-1),IF(RIGHT(_xlpm.pre,3)="123","3PL",IF(RIGHT(_xlpm.pre,2)="12","2PL",IF(RIGHT(_xlpm.pre,1)="1","1PL","3PL")))),N3372,O3372,P3372,Q3372&amp;"W",R3372),_xlfn.TEXTJOIN("-",TRUE,M3372,N3372,O3372,P3372,Q3372&amp;"W",R3372))</f>
        <v>Straight Feeder-CU-Tin-PET-5W-2</v>
      </c>
      <c r="T3372" s="14" t="str">
        <f>IF(COUNTIF(Cycletime[Element Desc.],ProjectsDB[[#This Row],[Element Desc.]])&gt;0,"Found","Not Found")</f>
        <v>Found</v>
      </c>
    </row>
    <row r="3373" spans="2:20" x14ac:dyDescent="0.25">
      <c r="B3373" s="8" t="s">
        <v>7025</v>
      </c>
      <c r="C3373" s="9" t="s">
        <v>7026</v>
      </c>
      <c r="D3373" s="9" t="s">
        <v>7027</v>
      </c>
      <c r="E3373" s="10">
        <v>1</v>
      </c>
      <c r="F3373" s="9" t="s">
        <v>7002</v>
      </c>
      <c r="G3373" s="9" t="s">
        <v>3396</v>
      </c>
      <c r="H3373" s="11"/>
      <c r="I3373" s="12">
        <v>1015</v>
      </c>
      <c r="J3373" s="12"/>
      <c r="K3373" s="12"/>
      <c r="L3373" s="12">
        <f t="array" ref="L3373">IFERROR(LOOKUP(2^15,SEARCH({"40A","63A","80A","100A","125A","160A","200A","250A","400A","630A","800A","1000A","1250A","1600A","2000A","2500A","3200A","4000A","5000A","6300A"},UPPER(D3373)),{40,63,80,100,125,160,200,250,400,630,800,1000,1250,1600,2000,2500,3200,4000,5000,6300}),0)</f>
        <v>5000</v>
      </c>
      <c r="M3373" s="9" t="str">
        <f t="shared" si="261"/>
        <v>Straight Feeder</v>
      </c>
      <c r="N3373" s="9" t="str">
        <f t="shared" si="262"/>
        <v>CU</v>
      </c>
      <c r="O3373" s="13" t="str">
        <f t="shared" si="263"/>
        <v>Tin</v>
      </c>
      <c r="P3373" s="9" t="str">
        <f t="shared" si="264"/>
        <v>PET</v>
      </c>
      <c r="Q3373" s="9" t="str">
        <f t="shared" si="265"/>
        <v>5</v>
      </c>
      <c r="R33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73" s="14" t="str">
        <f>IF(ProjectsDB[[#This Row],[Item Type]]="Straight Plug-In",_xlfn.TEXTJOIN("-",TRUE,M3373&amp;"-"&amp;_xlfn.LET(_xlpm.txt,ProjectsDB[[#This Row],[Assembly]],_xlpm.pos,FIND("SP",_xlpm.txt),_xlpm.pre,LEFT(_xlpm.txt,_xlpm.pos-1),IF(RIGHT(_xlpm.pre,3)="123","3PL",IF(RIGHT(_xlpm.pre,2)="12","2PL",IF(RIGHT(_xlpm.pre,1)="1","1PL","3PL")))),N3373,O3373,P3373,Q3373&amp;"W",R3373),_xlfn.TEXTJOIN("-",TRUE,M3373,N3373,O3373,P3373,Q3373&amp;"W",R3373))</f>
        <v>Straight Feeder-CU-Tin-PET-5W-2</v>
      </c>
      <c r="T3373" s="14" t="str">
        <f>IF(COUNTIF(Cycletime[Element Desc.],ProjectsDB[[#This Row],[Element Desc.]])&gt;0,"Found","Not Found")</f>
        <v>Found</v>
      </c>
    </row>
    <row r="3374" spans="2:20" x14ac:dyDescent="0.25">
      <c r="B3374" s="8" t="s">
        <v>7028</v>
      </c>
      <c r="C3374" s="9" t="s">
        <v>7029</v>
      </c>
      <c r="D3374" s="9" t="s">
        <v>7030</v>
      </c>
      <c r="E3374" s="10">
        <v>1</v>
      </c>
      <c r="F3374" s="9" t="s">
        <v>7002</v>
      </c>
      <c r="G3374" s="9" t="s">
        <v>3396</v>
      </c>
      <c r="H3374" s="11"/>
      <c r="I3374" s="12">
        <v>2545</v>
      </c>
      <c r="J3374" s="12"/>
      <c r="K3374" s="12"/>
      <c r="L3374" s="12">
        <f t="array" ref="L3374">IFERROR(LOOKUP(2^15,SEARCH({"40A","63A","80A","100A","125A","160A","200A","250A","400A","630A","800A","1000A","1250A","1600A","2000A","2500A","3200A","4000A","5000A","6300A"},UPPER(D3374)),{40,63,80,100,125,160,200,250,400,630,800,1000,1250,1600,2000,2500,3200,4000,5000,6300}),0)</f>
        <v>5000</v>
      </c>
      <c r="M3374" s="9" t="str">
        <f t="shared" si="261"/>
        <v>Straight Feeder</v>
      </c>
      <c r="N3374" s="9" t="str">
        <f t="shared" si="262"/>
        <v>CU</v>
      </c>
      <c r="O3374" s="13" t="str">
        <f t="shared" si="263"/>
        <v>Tin</v>
      </c>
      <c r="P3374" s="9" t="str">
        <f t="shared" si="264"/>
        <v>PET</v>
      </c>
      <c r="Q3374" s="9" t="str">
        <f t="shared" si="265"/>
        <v>5</v>
      </c>
      <c r="R33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74" s="14" t="str">
        <f>IF(ProjectsDB[[#This Row],[Item Type]]="Straight Plug-In",_xlfn.TEXTJOIN("-",TRUE,M3374&amp;"-"&amp;_xlfn.LET(_xlpm.txt,ProjectsDB[[#This Row],[Assembly]],_xlpm.pos,FIND("SP",_xlpm.txt),_xlpm.pre,LEFT(_xlpm.txt,_xlpm.pos-1),IF(RIGHT(_xlpm.pre,3)="123","3PL",IF(RIGHT(_xlpm.pre,2)="12","2PL",IF(RIGHT(_xlpm.pre,1)="1","1PL","3PL")))),N3374,O3374,P3374,Q3374&amp;"W",R3374),_xlfn.TEXTJOIN("-",TRUE,M3374,N3374,O3374,P3374,Q3374&amp;"W",R3374))</f>
        <v>Straight Feeder-CU-Tin-PET-5W-2</v>
      </c>
      <c r="T3374" s="14" t="str">
        <f>IF(COUNTIF(Cycletime[Element Desc.],ProjectsDB[[#This Row],[Element Desc.]])&gt;0,"Found","Not Found")</f>
        <v>Found</v>
      </c>
    </row>
    <row r="3375" spans="2:20" x14ac:dyDescent="0.25">
      <c r="B3375" s="8" t="s">
        <v>7031</v>
      </c>
      <c r="C3375" s="9" t="s">
        <v>7018</v>
      </c>
      <c r="D3375" s="9" t="s">
        <v>7019</v>
      </c>
      <c r="E3375" s="10">
        <v>1</v>
      </c>
      <c r="F3375" s="9" t="s">
        <v>7002</v>
      </c>
      <c r="G3375" s="9" t="s">
        <v>3396</v>
      </c>
      <c r="H3375" s="11"/>
      <c r="I3375" s="12">
        <v>1030</v>
      </c>
      <c r="J3375" s="12"/>
      <c r="K3375" s="12"/>
      <c r="L3375" s="12">
        <f t="array" ref="L3375">IFERROR(LOOKUP(2^15,SEARCH({"40A","63A","80A","100A","125A","160A","200A","250A","400A","630A","800A","1000A","1250A","1600A","2000A","2500A","3200A","4000A","5000A","6300A"},UPPER(D3375)),{40,63,80,100,125,160,200,250,400,630,800,1000,1250,1600,2000,2500,3200,4000,5000,6300}),0)</f>
        <v>5000</v>
      </c>
      <c r="M3375" s="9" t="str">
        <f t="shared" si="261"/>
        <v>Straight Feeder</v>
      </c>
      <c r="N3375" s="9" t="str">
        <f t="shared" si="262"/>
        <v>CU</v>
      </c>
      <c r="O3375" s="13" t="str">
        <f t="shared" si="263"/>
        <v>Tin</v>
      </c>
      <c r="P3375" s="9" t="str">
        <f t="shared" si="264"/>
        <v>PET</v>
      </c>
      <c r="Q3375" s="9" t="str">
        <f t="shared" si="265"/>
        <v>5</v>
      </c>
      <c r="R33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75" s="14" t="str">
        <f>IF(ProjectsDB[[#This Row],[Item Type]]="Straight Plug-In",_xlfn.TEXTJOIN("-",TRUE,M3375&amp;"-"&amp;_xlfn.LET(_xlpm.txt,ProjectsDB[[#This Row],[Assembly]],_xlpm.pos,FIND("SP",_xlpm.txt),_xlpm.pre,LEFT(_xlpm.txt,_xlpm.pos-1),IF(RIGHT(_xlpm.pre,3)="123","3PL",IF(RIGHT(_xlpm.pre,2)="12","2PL",IF(RIGHT(_xlpm.pre,1)="1","1PL","3PL")))),N3375,O3375,P3375,Q3375&amp;"W",R3375),_xlfn.TEXTJOIN("-",TRUE,M3375,N3375,O3375,P3375,Q3375&amp;"W",R3375))</f>
        <v>Straight Feeder-CU-Tin-PET-5W-2</v>
      </c>
      <c r="T3375" s="14" t="str">
        <f>IF(COUNTIF(Cycletime[Element Desc.],ProjectsDB[[#This Row],[Element Desc.]])&gt;0,"Found","Not Found")</f>
        <v>Found</v>
      </c>
    </row>
    <row r="3376" spans="2:20" x14ac:dyDescent="0.25">
      <c r="B3376" s="8" t="s">
        <v>7032</v>
      </c>
      <c r="C3376" s="9" t="s">
        <v>7007</v>
      </c>
      <c r="D3376" s="9" t="s">
        <v>7008</v>
      </c>
      <c r="E3376" s="10">
        <v>2</v>
      </c>
      <c r="F3376" s="9" t="s">
        <v>7002</v>
      </c>
      <c r="G3376" s="9" t="s">
        <v>3396</v>
      </c>
      <c r="H3376" s="11"/>
      <c r="I3376" s="12"/>
      <c r="J3376" s="12"/>
      <c r="K3376" s="12"/>
      <c r="L3376" s="12">
        <f t="array" ref="L3376">IFERROR(LOOKUP(2^15,SEARCH({"40A","63A","80A","100A","125A","160A","200A","250A","400A","630A","800A","1000A","1250A","1600A","2000A","2500A","3200A","4000A","5000A","6300A"},UPPER(D3376)),{40,63,80,100,125,160,200,250,400,630,800,1000,1250,1600,2000,2500,3200,4000,5000,6300}),0)</f>
        <v>5000</v>
      </c>
      <c r="M3376" s="9" t="str">
        <f t="shared" si="261"/>
        <v>Joint Pack</v>
      </c>
      <c r="N3376" s="9" t="str">
        <f t="shared" si="262"/>
        <v>CU</v>
      </c>
      <c r="O3376" s="13" t="str">
        <f t="shared" si="263"/>
        <v>Tin</v>
      </c>
      <c r="P3376" s="9" t="str">
        <f t="shared" si="264"/>
        <v>None</v>
      </c>
      <c r="Q3376" s="9" t="str">
        <f t="shared" si="265"/>
        <v>5</v>
      </c>
      <c r="R33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76" s="14" t="str">
        <f>IF(ProjectsDB[[#This Row],[Item Type]]="Straight Plug-In",_xlfn.TEXTJOIN("-",TRUE,M3376&amp;"-"&amp;_xlfn.LET(_xlpm.txt,ProjectsDB[[#This Row],[Assembly]],_xlpm.pos,FIND("SP",_xlpm.txt),_xlpm.pre,LEFT(_xlpm.txt,_xlpm.pos-1),IF(RIGHT(_xlpm.pre,3)="123","3PL",IF(RIGHT(_xlpm.pre,2)="12","2PL",IF(RIGHT(_xlpm.pre,1)="1","1PL","3PL")))),N3376,O3376,P3376,Q3376&amp;"W",R3376),_xlfn.TEXTJOIN("-",TRUE,M3376,N3376,O3376,P3376,Q3376&amp;"W",R3376))</f>
        <v>Joint Pack-CU-Tin-None-5W-2</v>
      </c>
      <c r="T3376" s="14" t="str">
        <f>IF(COUNTIF(Cycletime[Element Desc.],ProjectsDB[[#This Row],[Element Desc.]])&gt;0,"Found","Not Found")</f>
        <v>Found</v>
      </c>
    </row>
    <row r="3377" spans="2:20" x14ac:dyDescent="0.25">
      <c r="B3377" s="8" t="s">
        <v>7033</v>
      </c>
      <c r="C3377" s="9" t="s">
        <v>7034</v>
      </c>
      <c r="D3377" s="9" t="s">
        <v>7035</v>
      </c>
      <c r="E3377" s="10">
        <v>1</v>
      </c>
      <c r="F3377" s="9" t="s">
        <v>7002</v>
      </c>
      <c r="G3377" s="9" t="s">
        <v>3396</v>
      </c>
      <c r="H3377" s="11"/>
      <c r="I3377" s="12">
        <v>1663</v>
      </c>
      <c r="J3377" s="12"/>
      <c r="K3377" s="12"/>
      <c r="L3377" s="12">
        <f t="array" ref="L3377">IFERROR(LOOKUP(2^15,SEARCH({"40A","63A","80A","100A","125A","160A","200A","250A","400A","630A","800A","1000A","1250A","1600A","2000A","2500A","3200A","4000A","5000A","6300A"},UPPER(D3377)),{40,63,80,100,125,160,200,250,400,630,800,1000,1250,1600,2000,2500,3200,4000,5000,6300}),0)</f>
        <v>5000</v>
      </c>
      <c r="M3377" s="9" t="str">
        <f t="shared" si="261"/>
        <v>Straight Feeder</v>
      </c>
      <c r="N3377" s="9" t="str">
        <f t="shared" si="262"/>
        <v>CU</v>
      </c>
      <c r="O3377" s="13" t="str">
        <f t="shared" si="263"/>
        <v>Tin</v>
      </c>
      <c r="P3377" s="9" t="str">
        <f t="shared" si="264"/>
        <v>PET</v>
      </c>
      <c r="Q3377" s="9" t="str">
        <f t="shared" si="265"/>
        <v>5</v>
      </c>
      <c r="R33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77" s="14" t="str">
        <f>IF(ProjectsDB[[#This Row],[Item Type]]="Straight Plug-In",_xlfn.TEXTJOIN("-",TRUE,M3377&amp;"-"&amp;_xlfn.LET(_xlpm.txt,ProjectsDB[[#This Row],[Assembly]],_xlpm.pos,FIND("SP",_xlpm.txt),_xlpm.pre,LEFT(_xlpm.txt,_xlpm.pos-1),IF(RIGHT(_xlpm.pre,3)="123","3PL",IF(RIGHT(_xlpm.pre,2)="12","2PL",IF(RIGHT(_xlpm.pre,1)="1","1PL","3PL")))),N3377,O3377,P3377,Q3377&amp;"W",R3377),_xlfn.TEXTJOIN("-",TRUE,M3377,N3377,O3377,P3377,Q3377&amp;"W",R3377))</f>
        <v>Straight Feeder-CU-Tin-PET-5W-2</v>
      </c>
      <c r="T3377" s="14" t="str">
        <f>IF(COUNTIF(Cycletime[Element Desc.],ProjectsDB[[#This Row],[Element Desc.]])&gt;0,"Found","Not Found")</f>
        <v>Found</v>
      </c>
    </row>
    <row r="3378" spans="2:20" x14ac:dyDescent="0.25">
      <c r="B3378" s="8" t="s">
        <v>7036</v>
      </c>
      <c r="C3378" s="9" t="s">
        <v>7037</v>
      </c>
      <c r="D3378" s="9" t="s">
        <v>7038</v>
      </c>
      <c r="E3378" s="10">
        <v>1</v>
      </c>
      <c r="F3378" s="9" t="s">
        <v>7002</v>
      </c>
      <c r="G3378" s="9" t="s">
        <v>3396</v>
      </c>
      <c r="H3378" s="11"/>
      <c r="I3378" s="12">
        <v>1020</v>
      </c>
      <c r="J3378" s="12"/>
      <c r="K3378" s="12"/>
      <c r="L3378" s="12">
        <f t="array" ref="L3378">IFERROR(LOOKUP(2^15,SEARCH({"40A","63A","80A","100A","125A","160A","200A","250A","400A","630A","800A","1000A","1250A","1600A","2000A","2500A","3200A","4000A","5000A","6300A"},UPPER(D3378)),{40,63,80,100,125,160,200,250,400,630,800,1000,1250,1600,2000,2500,3200,4000,5000,6300}),0)</f>
        <v>5000</v>
      </c>
      <c r="M3378" s="9" t="str">
        <f t="shared" si="261"/>
        <v>Straight Feeder</v>
      </c>
      <c r="N3378" s="9" t="str">
        <f t="shared" si="262"/>
        <v>CU</v>
      </c>
      <c r="O3378" s="13" t="str">
        <f t="shared" si="263"/>
        <v>Tin</v>
      </c>
      <c r="P3378" s="9" t="str">
        <f t="shared" si="264"/>
        <v>PET</v>
      </c>
      <c r="Q3378" s="9" t="str">
        <f t="shared" si="265"/>
        <v>5</v>
      </c>
      <c r="R33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78" s="14" t="str">
        <f>IF(ProjectsDB[[#This Row],[Item Type]]="Straight Plug-In",_xlfn.TEXTJOIN("-",TRUE,M3378&amp;"-"&amp;_xlfn.LET(_xlpm.txt,ProjectsDB[[#This Row],[Assembly]],_xlpm.pos,FIND("SP",_xlpm.txt),_xlpm.pre,LEFT(_xlpm.txt,_xlpm.pos-1),IF(RIGHT(_xlpm.pre,3)="123","3PL",IF(RIGHT(_xlpm.pre,2)="12","2PL",IF(RIGHT(_xlpm.pre,1)="1","1PL","3PL")))),N3378,O3378,P3378,Q3378&amp;"W",R3378),_xlfn.TEXTJOIN("-",TRUE,M3378,N3378,O3378,P3378,Q3378&amp;"W",R3378))</f>
        <v>Straight Feeder-CU-Tin-PET-5W-2</v>
      </c>
      <c r="T3378" s="14" t="str">
        <f>IF(COUNTIF(Cycletime[Element Desc.],ProjectsDB[[#This Row],[Element Desc.]])&gt;0,"Found","Not Found")</f>
        <v>Found</v>
      </c>
    </row>
    <row r="3379" spans="2:20" x14ac:dyDescent="0.25">
      <c r="B3379" s="8" t="s">
        <v>7039</v>
      </c>
      <c r="C3379" s="9" t="s">
        <v>7007</v>
      </c>
      <c r="D3379" s="9" t="s">
        <v>7008</v>
      </c>
      <c r="E3379" s="9">
        <v>2</v>
      </c>
      <c r="F3379" s="9" t="s">
        <v>7002</v>
      </c>
      <c r="G3379" s="9" t="s">
        <v>3396</v>
      </c>
      <c r="H3379" s="11"/>
      <c r="I3379" s="9"/>
      <c r="J3379" s="9"/>
      <c r="K3379" s="9"/>
      <c r="L3379" s="12">
        <f t="array" ref="L3379">IFERROR(LOOKUP(2^15,SEARCH({"40A","63A","80A","100A","125A","160A","200A","250A","400A","630A","800A","1000A","1250A","1600A","2000A","2500A","3200A","4000A","5000A","6300A"},UPPER(D3379)),{40,63,80,100,125,160,200,250,400,630,800,1000,1250,1600,2000,2500,3200,4000,5000,6300}),0)</f>
        <v>5000</v>
      </c>
      <c r="M3379" s="9" t="str">
        <f t="shared" si="261"/>
        <v>Joint Pack</v>
      </c>
      <c r="N3379" s="9" t="str">
        <f t="shared" si="262"/>
        <v>CU</v>
      </c>
      <c r="O3379" s="13" t="str">
        <f t="shared" si="263"/>
        <v>Tin</v>
      </c>
      <c r="P3379" s="9" t="str">
        <f t="shared" si="264"/>
        <v>None</v>
      </c>
      <c r="Q3379" s="9" t="str">
        <f t="shared" si="265"/>
        <v>5</v>
      </c>
      <c r="R33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79" s="14" t="str">
        <f>IF(ProjectsDB[[#This Row],[Item Type]]="Straight Plug-In",_xlfn.TEXTJOIN("-",TRUE,M3379&amp;"-"&amp;_xlfn.LET(_xlpm.txt,ProjectsDB[[#This Row],[Assembly]],_xlpm.pos,FIND("SP",_xlpm.txt),_xlpm.pre,LEFT(_xlpm.txt,_xlpm.pos-1),IF(RIGHT(_xlpm.pre,3)="123","3PL",IF(RIGHT(_xlpm.pre,2)="12","2PL",IF(RIGHT(_xlpm.pre,1)="1","1PL","3PL")))),N3379,O3379,P3379,Q3379&amp;"W",R3379),_xlfn.TEXTJOIN("-",TRUE,M3379,N3379,O3379,P3379,Q3379&amp;"W",R3379))</f>
        <v>Joint Pack-CU-Tin-None-5W-2</v>
      </c>
      <c r="T3379" s="14" t="str">
        <f>IF(COUNTIF(Cycletime[Element Desc.],ProjectsDB[[#This Row],[Element Desc.]])&gt;0,"Found","Not Found")</f>
        <v>Found</v>
      </c>
    </row>
    <row r="3380" spans="2:20" x14ac:dyDescent="0.25">
      <c r="B3380" s="8" t="s">
        <v>7040</v>
      </c>
      <c r="C3380" s="9" t="s">
        <v>7007</v>
      </c>
      <c r="D3380" s="9" t="s">
        <v>7008</v>
      </c>
      <c r="E3380" s="9">
        <v>2</v>
      </c>
      <c r="F3380" s="9" t="s">
        <v>7002</v>
      </c>
      <c r="G3380" s="9" t="s">
        <v>1577</v>
      </c>
      <c r="H3380" s="11"/>
      <c r="I3380" s="9"/>
      <c r="J3380" s="9"/>
      <c r="K3380" s="9"/>
      <c r="L3380" s="12">
        <f t="array" ref="L3380">IFERROR(LOOKUP(2^15,SEARCH({"40A","63A","80A","100A","125A","160A","200A","250A","400A","630A","800A","1000A","1250A","1600A","2000A","2500A","3200A","4000A","5000A","6300A"},UPPER(D3380)),{40,63,80,100,125,160,200,250,400,630,800,1000,1250,1600,2000,2500,3200,4000,5000,6300}),0)</f>
        <v>5000</v>
      </c>
      <c r="M3380" s="9" t="str">
        <f t="shared" si="261"/>
        <v>Joint Pack</v>
      </c>
      <c r="N3380" s="9" t="str">
        <f t="shared" si="262"/>
        <v>CU</v>
      </c>
      <c r="O3380" s="13" t="str">
        <f t="shared" si="263"/>
        <v>Tin</v>
      </c>
      <c r="P3380" s="9" t="str">
        <f t="shared" si="264"/>
        <v>None</v>
      </c>
      <c r="Q3380" s="9" t="str">
        <f t="shared" si="265"/>
        <v>5</v>
      </c>
      <c r="R33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80" s="14" t="str">
        <f>IF(ProjectsDB[[#This Row],[Item Type]]="Straight Plug-In",_xlfn.TEXTJOIN("-",TRUE,M3380&amp;"-"&amp;_xlfn.LET(_xlpm.txt,ProjectsDB[[#This Row],[Assembly]],_xlpm.pos,FIND("SP",_xlpm.txt),_xlpm.pre,LEFT(_xlpm.txt,_xlpm.pos-1),IF(RIGHT(_xlpm.pre,3)="123","3PL",IF(RIGHT(_xlpm.pre,2)="12","2PL",IF(RIGHT(_xlpm.pre,1)="1","1PL","3PL")))),N3380,O3380,P3380,Q3380&amp;"W",R3380),_xlfn.TEXTJOIN("-",TRUE,M3380,N3380,O3380,P3380,Q3380&amp;"W",R3380))</f>
        <v>Joint Pack-CU-Tin-None-5W-2</v>
      </c>
      <c r="T3380" s="14" t="str">
        <f>IF(COUNTIF(Cycletime[Element Desc.],ProjectsDB[[#This Row],[Element Desc.]])&gt;0,"Found","Not Found")</f>
        <v>Found</v>
      </c>
    </row>
    <row r="3381" spans="2:20" x14ac:dyDescent="0.25">
      <c r="B3381" s="8" t="s">
        <v>7041</v>
      </c>
      <c r="C3381" s="9" t="s">
        <v>7042</v>
      </c>
      <c r="D3381" s="9" t="s">
        <v>7043</v>
      </c>
      <c r="E3381" s="9">
        <v>1</v>
      </c>
      <c r="F3381" s="9" t="s">
        <v>7002</v>
      </c>
      <c r="G3381" s="9" t="s">
        <v>1577</v>
      </c>
      <c r="H3381" s="11"/>
      <c r="I3381" s="9">
        <v>300</v>
      </c>
      <c r="J3381" s="9">
        <v>300</v>
      </c>
      <c r="K3381" s="9"/>
      <c r="L3381" s="12">
        <f t="array" ref="L3381">IFERROR(LOOKUP(2^15,SEARCH({"40A","63A","80A","100A","125A","160A","200A","250A","400A","630A","800A","1000A","1250A","1600A","2000A","2500A","3200A","4000A","5000A","6300A"},UPPER(D3381)),{40,63,80,100,125,160,200,250,400,630,800,1000,1250,1600,2000,2500,3200,4000,5000,6300}),0)</f>
        <v>5000</v>
      </c>
      <c r="M3381" s="9" t="str">
        <f t="shared" si="261"/>
        <v>Elbow Flat</v>
      </c>
      <c r="N3381" s="9" t="str">
        <f t="shared" si="262"/>
        <v>CU</v>
      </c>
      <c r="O3381" s="13" t="str">
        <f t="shared" si="263"/>
        <v>Tin</v>
      </c>
      <c r="P3381" s="9" t="str">
        <f t="shared" si="264"/>
        <v>PET</v>
      </c>
      <c r="Q3381" s="9" t="str">
        <f t="shared" si="265"/>
        <v>5</v>
      </c>
      <c r="R33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81" s="14" t="str">
        <f>IF(ProjectsDB[[#This Row],[Item Type]]="Straight Plug-In",_xlfn.TEXTJOIN("-",TRUE,M3381&amp;"-"&amp;_xlfn.LET(_xlpm.txt,ProjectsDB[[#This Row],[Assembly]],_xlpm.pos,FIND("SP",_xlpm.txt),_xlpm.pre,LEFT(_xlpm.txt,_xlpm.pos-1),IF(RIGHT(_xlpm.pre,3)="123","3PL",IF(RIGHT(_xlpm.pre,2)="12","2PL",IF(RIGHT(_xlpm.pre,1)="1","1PL","3PL")))),N3381,O3381,P3381,Q3381&amp;"W",R3381),_xlfn.TEXTJOIN("-",TRUE,M3381,N3381,O3381,P3381,Q3381&amp;"W",R3381))</f>
        <v>Elbow Flat-CU-Tin-PET-5W-2</v>
      </c>
      <c r="T3381" s="14" t="str">
        <f>IF(COUNTIF(Cycletime[Element Desc.],ProjectsDB[[#This Row],[Element Desc.]])&gt;0,"Found","Not Found")</f>
        <v>Found</v>
      </c>
    </row>
    <row r="3382" spans="2:20" x14ac:dyDescent="0.25">
      <c r="B3382" s="8" t="s">
        <v>7044</v>
      </c>
      <c r="C3382" s="9" t="s">
        <v>7045</v>
      </c>
      <c r="D3382" s="9" t="s">
        <v>7046</v>
      </c>
      <c r="E3382" s="9">
        <v>1</v>
      </c>
      <c r="F3382" s="9" t="s">
        <v>7002</v>
      </c>
      <c r="G3382" s="9" t="s">
        <v>1577</v>
      </c>
      <c r="H3382" s="11"/>
      <c r="I3382" s="9">
        <v>300</v>
      </c>
      <c r="J3382" s="9">
        <v>510</v>
      </c>
      <c r="K3382" s="9"/>
      <c r="L3382" s="12">
        <f t="array" ref="L3382">IFERROR(LOOKUP(2^15,SEARCH({"40A","63A","80A","100A","125A","160A","200A","250A","400A","630A","800A","1000A","1250A","1600A","2000A","2500A","3200A","4000A","5000A","6300A"},UPPER(D3382)),{40,63,80,100,125,160,200,250,400,630,800,1000,1250,1600,2000,2500,3200,4000,5000,6300}),0)</f>
        <v>5000</v>
      </c>
      <c r="M3382" s="9" t="str">
        <f t="shared" si="261"/>
        <v>Elbow Flat</v>
      </c>
      <c r="N3382" s="9" t="str">
        <f t="shared" si="262"/>
        <v>CU</v>
      </c>
      <c r="O3382" s="13" t="str">
        <f t="shared" si="263"/>
        <v>Tin</v>
      </c>
      <c r="P3382" s="9" t="str">
        <f t="shared" si="264"/>
        <v>PET</v>
      </c>
      <c r="Q3382" s="9" t="str">
        <f t="shared" si="265"/>
        <v>5</v>
      </c>
      <c r="R33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82" s="14" t="str">
        <f>IF(ProjectsDB[[#This Row],[Item Type]]="Straight Plug-In",_xlfn.TEXTJOIN("-",TRUE,M3382&amp;"-"&amp;_xlfn.LET(_xlpm.txt,ProjectsDB[[#This Row],[Assembly]],_xlpm.pos,FIND("SP",_xlpm.txt),_xlpm.pre,LEFT(_xlpm.txt,_xlpm.pos-1),IF(RIGHT(_xlpm.pre,3)="123","3PL",IF(RIGHT(_xlpm.pre,2)="12","2PL",IF(RIGHT(_xlpm.pre,1)="1","1PL","3PL")))),N3382,O3382,P3382,Q3382&amp;"W",R3382),_xlfn.TEXTJOIN("-",TRUE,M3382,N3382,O3382,P3382,Q3382&amp;"W",R3382))</f>
        <v>Elbow Flat-CU-Tin-PET-5W-2</v>
      </c>
      <c r="T3382" s="14" t="str">
        <f>IF(COUNTIF(Cycletime[Element Desc.],ProjectsDB[[#This Row],[Element Desc.]])&gt;0,"Found","Not Found")</f>
        <v>Found</v>
      </c>
    </row>
    <row r="3383" spans="2:20" x14ac:dyDescent="0.25">
      <c r="B3383" s="8" t="s">
        <v>7047</v>
      </c>
      <c r="C3383" s="9" t="s">
        <v>7048</v>
      </c>
      <c r="D3383" s="9" t="s">
        <v>7049</v>
      </c>
      <c r="E3383" s="9">
        <v>1</v>
      </c>
      <c r="F3383" s="9" t="s">
        <v>7002</v>
      </c>
      <c r="G3383" s="9" t="s">
        <v>1577</v>
      </c>
      <c r="H3383" s="11"/>
      <c r="I3383" s="9"/>
      <c r="J3383" s="9"/>
      <c r="K3383" s="9"/>
      <c r="L3383" s="12">
        <f t="array" ref="L3383">IFERROR(LOOKUP(2^15,SEARCH({"40A","63A","80A","100A","125A","160A","200A","250A","400A","630A","800A","1000A","1250A","1600A","2000A","2500A","3200A","4000A","5000A","6300A"},UPPER(D3383)),{40,63,80,100,125,160,200,250,400,630,800,1000,1250,1600,2000,2500,3200,4000,5000,6300}),0)</f>
        <v>5000</v>
      </c>
      <c r="M3383" s="9" t="str">
        <f t="shared" si="261"/>
        <v>Cable Box</v>
      </c>
      <c r="N3383" s="9" t="str">
        <f t="shared" si="262"/>
        <v>CU</v>
      </c>
      <c r="O3383" s="13" t="str">
        <f t="shared" si="263"/>
        <v>Tin</v>
      </c>
      <c r="P3383" s="9" t="str">
        <f t="shared" si="264"/>
        <v>PET</v>
      </c>
      <c r="Q3383" s="9" t="str">
        <f t="shared" si="265"/>
        <v>5</v>
      </c>
      <c r="R33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83" s="14" t="str">
        <f>IF(ProjectsDB[[#This Row],[Item Type]]="Straight Plug-In",_xlfn.TEXTJOIN("-",TRUE,M3383&amp;"-"&amp;_xlfn.LET(_xlpm.txt,ProjectsDB[[#This Row],[Assembly]],_xlpm.pos,FIND("SP",_xlpm.txt),_xlpm.pre,LEFT(_xlpm.txt,_xlpm.pos-1),IF(RIGHT(_xlpm.pre,3)="123","3PL",IF(RIGHT(_xlpm.pre,2)="12","2PL",IF(RIGHT(_xlpm.pre,1)="1","1PL","3PL")))),N3383,O3383,P3383,Q3383&amp;"W",R3383),_xlfn.TEXTJOIN("-",TRUE,M3383,N3383,O3383,P3383,Q3383&amp;"W",R3383))</f>
        <v>Cable Box-CU-Tin-PET-5W-2</v>
      </c>
      <c r="T3383" s="14" t="str">
        <f>IF(COUNTIF(Cycletime[Element Desc.],ProjectsDB[[#This Row],[Element Desc.]])&gt;0,"Found","Not Found")</f>
        <v>Found</v>
      </c>
    </row>
    <row r="3384" spans="2:20" x14ac:dyDescent="0.25">
      <c r="B3384" s="8" t="s">
        <v>7050</v>
      </c>
      <c r="C3384" s="9" t="s">
        <v>7051</v>
      </c>
      <c r="D3384" s="9" t="s">
        <v>7052</v>
      </c>
      <c r="E3384" s="9">
        <v>1</v>
      </c>
      <c r="F3384" s="9" t="s">
        <v>7002</v>
      </c>
      <c r="G3384" s="9" t="s">
        <v>1577</v>
      </c>
      <c r="H3384" s="11"/>
      <c r="I3384" s="9">
        <v>550</v>
      </c>
      <c r="J3384" s="9"/>
      <c r="K3384" s="9"/>
      <c r="L3384" s="12">
        <f t="array" ref="L3384">IFERROR(LOOKUP(2^15,SEARCH({"40A","63A","80A","100A","125A","160A","200A","250A","400A","630A","800A","1000A","1250A","1600A","2000A","2500A","3200A","4000A","5000A","6300A"},UPPER(D3384)),{40,63,80,100,125,160,200,250,400,630,800,1000,1250,1600,2000,2500,3200,4000,5000,6300}),0)</f>
        <v>5000</v>
      </c>
      <c r="M3384" s="9" t="str">
        <f t="shared" si="261"/>
        <v>Straight Feeder</v>
      </c>
      <c r="N3384" s="9" t="str">
        <f t="shared" si="262"/>
        <v>CU</v>
      </c>
      <c r="O3384" s="13" t="str">
        <f t="shared" si="263"/>
        <v>Tin</v>
      </c>
      <c r="P3384" s="9" t="str">
        <f t="shared" si="264"/>
        <v>PET</v>
      </c>
      <c r="Q3384" s="9" t="str">
        <f t="shared" si="265"/>
        <v>5</v>
      </c>
      <c r="R33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84" s="14" t="str">
        <f>IF(ProjectsDB[[#This Row],[Item Type]]="Straight Plug-In",_xlfn.TEXTJOIN("-",TRUE,M3384&amp;"-"&amp;_xlfn.LET(_xlpm.txt,ProjectsDB[[#This Row],[Assembly]],_xlpm.pos,FIND("SP",_xlpm.txt),_xlpm.pre,LEFT(_xlpm.txt,_xlpm.pos-1),IF(RIGHT(_xlpm.pre,3)="123","3PL",IF(RIGHT(_xlpm.pre,2)="12","2PL",IF(RIGHT(_xlpm.pre,1)="1","1PL","3PL")))),N3384,O3384,P3384,Q3384&amp;"W",R3384),_xlfn.TEXTJOIN("-",TRUE,M3384,N3384,O3384,P3384,Q3384&amp;"W",R3384))</f>
        <v>Straight Feeder-CU-Tin-PET-5W-2</v>
      </c>
      <c r="T3384" s="14" t="str">
        <f>IF(COUNTIF(Cycletime[Element Desc.],ProjectsDB[[#This Row],[Element Desc.]])&gt;0,"Found","Not Found")</f>
        <v>Found</v>
      </c>
    </row>
    <row r="3385" spans="2:20" x14ac:dyDescent="0.25">
      <c r="B3385" s="8" t="s">
        <v>7053</v>
      </c>
      <c r="C3385" s="9" t="s">
        <v>7007</v>
      </c>
      <c r="D3385" s="9" t="s">
        <v>7008</v>
      </c>
      <c r="E3385" s="9">
        <v>3</v>
      </c>
      <c r="F3385" s="9" t="s">
        <v>7002</v>
      </c>
      <c r="G3385" s="9" t="s">
        <v>1577</v>
      </c>
      <c r="H3385" s="11"/>
      <c r="I3385" s="9"/>
      <c r="J3385" s="9"/>
      <c r="K3385" s="9"/>
      <c r="L3385" s="12">
        <f t="array" ref="L3385">IFERROR(LOOKUP(2^15,SEARCH({"40A","63A","80A","100A","125A","160A","200A","250A","400A","630A","800A","1000A","1250A","1600A","2000A","2500A","3200A","4000A","5000A","6300A"},UPPER(D3385)),{40,63,80,100,125,160,200,250,400,630,800,1000,1250,1600,2000,2500,3200,4000,5000,6300}),0)</f>
        <v>5000</v>
      </c>
      <c r="M3385" s="9" t="str">
        <f t="shared" si="261"/>
        <v>Joint Pack</v>
      </c>
      <c r="N3385" s="9" t="str">
        <f t="shared" si="262"/>
        <v>CU</v>
      </c>
      <c r="O3385" s="13" t="str">
        <f t="shared" si="263"/>
        <v>Tin</v>
      </c>
      <c r="P3385" s="9" t="str">
        <f t="shared" si="264"/>
        <v>None</v>
      </c>
      <c r="Q3385" s="9" t="str">
        <f t="shared" si="265"/>
        <v>5</v>
      </c>
      <c r="R33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85" s="14" t="str">
        <f>IF(ProjectsDB[[#This Row],[Item Type]]="Straight Plug-In",_xlfn.TEXTJOIN("-",TRUE,M3385&amp;"-"&amp;_xlfn.LET(_xlpm.txt,ProjectsDB[[#This Row],[Assembly]],_xlpm.pos,FIND("SP",_xlpm.txt),_xlpm.pre,LEFT(_xlpm.txt,_xlpm.pos-1),IF(RIGHT(_xlpm.pre,3)="123","3PL",IF(RIGHT(_xlpm.pre,2)="12","2PL",IF(RIGHT(_xlpm.pre,1)="1","1PL","3PL")))),N3385,O3385,P3385,Q3385&amp;"W",R3385),_xlfn.TEXTJOIN("-",TRUE,M3385,N3385,O3385,P3385,Q3385&amp;"W",R3385))</f>
        <v>Joint Pack-CU-Tin-None-5W-2</v>
      </c>
      <c r="T3385" s="14" t="str">
        <f>IF(COUNTIF(Cycletime[Element Desc.],ProjectsDB[[#This Row],[Element Desc.]])&gt;0,"Found","Not Found")</f>
        <v>Found</v>
      </c>
    </row>
    <row r="3386" spans="2:20" x14ac:dyDescent="0.25">
      <c r="B3386" s="8" t="s">
        <v>7054</v>
      </c>
      <c r="C3386" s="9" t="s">
        <v>7055</v>
      </c>
      <c r="D3386" s="9" t="s">
        <v>7056</v>
      </c>
      <c r="E3386" s="9">
        <v>1</v>
      </c>
      <c r="F3386" s="9" t="s">
        <v>7002</v>
      </c>
      <c r="G3386" s="9" t="s">
        <v>1577</v>
      </c>
      <c r="H3386" s="11"/>
      <c r="I3386" s="9">
        <v>300</v>
      </c>
      <c r="J3386" s="9">
        <v>300</v>
      </c>
      <c r="K3386" s="9"/>
      <c r="L3386" s="12">
        <f t="array" ref="L3386">IFERROR(LOOKUP(2^15,SEARCH({"40A","63A","80A","100A","125A","160A","200A","250A","400A","630A","800A","1000A","1250A","1600A","2000A","2500A","3200A","4000A","5000A","6300A"},UPPER(D3386)),{40,63,80,100,125,160,200,250,400,630,800,1000,1250,1600,2000,2500,3200,4000,5000,6300}),0)</f>
        <v>5000</v>
      </c>
      <c r="M3386" s="9" t="str">
        <f t="shared" si="261"/>
        <v>Elbow Flat</v>
      </c>
      <c r="N3386" s="9" t="str">
        <f t="shared" si="262"/>
        <v>CU</v>
      </c>
      <c r="O3386" s="13" t="str">
        <f t="shared" si="263"/>
        <v>Tin</v>
      </c>
      <c r="P3386" s="9" t="str">
        <f t="shared" si="264"/>
        <v>PET</v>
      </c>
      <c r="Q3386" s="9" t="str">
        <f t="shared" si="265"/>
        <v>5</v>
      </c>
      <c r="R33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86" s="14" t="str">
        <f>IF(ProjectsDB[[#This Row],[Item Type]]="Straight Plug-In",_xlfn.TEXTJOIN("-",TRUE,M3386&amp;"-"&amp;_xlfn.LET(_xlpm.txt,ProjectsDB[[#This Row],[Assembly]],_xlpm.pos,FIND("SP",_xlpm.txt),_xlpm.pre,LEFT(_xlpm.txt,_xlpm.pos-1),IF(RIGHT(_xlpm.pre,3)="123","3PL",IF(RIGHT(_xlpm.pre,2)="12","2PL",IF(RIGHT(_xlpm.pre,1)="1","1PL","3PL")))),N3386,O3386,P3386,Q3386&amp;"W",R3386),_xlfn.TEXTJOIN("-",TRUE,M3386,N3386,O3386,P3386,Q3386&amp;"W",R3386))</f>
        <v>Elbow Flat-CU-Tin-PET-5W-2</v>
      </c>
      <c r="T3386" s="14" t="str">
        <f>IF(COUNTIF(Cycletime[Element Desc.],ProjectsDB[[#This Row],[Element Desc.]])&gt;0,"Found","Not Found")</f>
        <v>Found</v>
      </c>
    </row>
    <row r="3387" spans="2:20" x14ac:dyDescent="0.25">
      <c r="B3387" s="8" t="s">
        <v>7057</v>
      </c>
      <c r="C3387" s="9" t="s">
        <v>7042</v>
      </c>
      <c r="D3387" s="9" t="s">
        <v>7043</v>
      </c>
      <c r="E3387" s="9">
        <v>1</v>
      </c>
      <c r="F3387" s="9" t="s">
        <v>7002</v>
      </c>
      <c r="G3387" s="9" t="s">
        <v>1577</v>
      </c>
      <c r="H3387" s="11"/>
      <c r="I3387" s="9">
        <v>300</v>
      </c>
      <c r="J3387" s="9">
        <v>300</v>
      </c>
      <c r="K3387" s="9"/>
      <c r="L3387" s="12">
        <f t="array" ref="L3387">IFERROR(LOOKUP(2^15,SEARCH({"40A","63A","80A","100A","125A","160A","200A","250A","400A","630A","800A","1000A","1250A","1600A","2000A","2500A","3200A","4000A","5000A","6300A"},UPPER(D3387)),{40,63,80,100,125,160,200,250,400,630,800,1000,1250,1600,2000,2500,3200,4000,5000,6300}),0)</f>
        <v>5000</v>
      </c>
      <c r="M3387" s="9" t="str">
        <f t="shared" si="261"/>
        <v>Elbow Flat</v>
      </c>
      <c r="N3387" s="9" t="str">
        <f t="shared" si="262"/>
        <v>CU</v>
      </c>
      <c r="O3387" s="13" t="str">
        <f t="shared" si="263"/>
        <v>Tin</v>
      </c>
      <c r="P3387" s="9" t="str">
        <f t="shared" si="264"/>
        <v>PET</v>
      </c>
      <c r="Q3387" s="9" t="str">
        <f t="shared" si="265"/>
        <v>5</v>
      </c>
      <c r="R33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87" s="14" t="str">
        <f>IF(ProjectsDB[[#This Row],[Item Type]]="Straight Plug-In",_xlfn.TEXTJOIN("-",TRUE,M3387&amp;"-"&amp;_xlfn.LET(_xlpm.txt,ProjectsDB[[#This Row],[Assembly]],_xlpm.pos,FIND("SP",_xlpm.txt),_xlpm.pre,LEFT(_xlpm.txt,_xlpm.pos-1),IF(RIGHT(_xlpm.pre,3)="123","3PL",IF(RIGHT(_xlpm.pre,2)="12","2PL",IF(RIGHT(_xlpm.pre,1)="1","1PL","3PL")))),N3387,O3387,P3387,Q3387&amp;"W",R3387),_xlfn.TEXTJOIN("-",TRUE,M3387,N3387,O3387,P3387,Q3387&amp;"W",R3387))</f>
        <v>Elbow Flat-CU-Tin-PET-5W-2</v>
      </c>
      <c r="T3387" s="14" t="str">
        <f>IF(COUNTIF(Cycletime[Element Desc.],ProjectsDB[[#This Row],[Element Desc.]])&gt;0,"Found","Not Found")</f>
        <v>Found</v>
      </c>
    </row>
    <row r="3388" spans="2:20" x14ac:dyDescent="0.25">
      <c r="B3388" s="8" t="s">
        <v>7058</v>
      </c>
      <c r="C3388" s="9" t="s">
        <v>7048</v>
      </c>
      <c r="D3388" s="9" t="s">
        <v>7049</v>
      </c>
      <c r="E3388" s="9">
        <v>1</v>
      </c>
      <c r="F3388" s="9" t="s">
        <v>7002</v>
      </c>
      <c r="G3388" s="9" t="s">
        <v>1577</v>
      </c>
      <c r="H3388" s="11"/>
      <c r="I3388" s="9"/>
      <c r="J3388" s="9"/>
      <c r="K3388" s="9"/>
      <c r="L3388" s="12">
        <f t="array" ref="L3388">IFERROR(LOOKUP(2^15,SEARCH({"40A","63A","80A","100A","125A","160A","200A","250A","400A","630A","800A","1000A","1250A","1600A","2000A","2500A","3200A","4000A","5000A","6300A"},UPPER(D3388)),{40,63,80,100,125,160,200,250,400,630,800,1000,1250,1600,2000,2500,3200,4000,5000,6300}),0)</f>
        <v>5000</v>
      </c>
      <c r="M3388" s="9" t="str">
        <f t="shared" si="261"/>
        <v>Cable Box</v>
      </c>
      <c r="N3388" s="9" t="str">
        <f t="shared" si="262"/>
        <v>CU</v>
      </c>
      <c r="O3388" s="13" t="str">
        <f t="shared" si="263"/>
        <v>Tin</v>
      </c>
      <c r="P3388" s="9" t="str">
        <f t="shared" si="264"/>
        <v>PET</v>
      </c>
      <c r="Q3388" s="9" t="str">
        <f t="shared" si="265"/>
        <v>5</v>
      </c>
      <c r="R33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88" s="14" t="str">
        <f>IF(ProjectsDB[[#This Row],[Item Type]]="Straight Plug-In",_xlfn.TEXTJOIN("-",TRUE,M3388&amp;"-"&amp;_xlfn.LET(_xlpm.txt,ProjectsDB[[#This Row],[Assembly]],_xlpm.pos,FIND("SP",_xlpm.txt),_xlpm.pre,LEFT(_xlpm.txt,_xlpm.pos-1),IF(RIGHT(_xlpm.pre,3)="123","3PL",IF(RIGHT(_xlpm.pre,2)="12","2PL",IF(RIGHT(_xlpm.pre,1)="1","1PL","3PL")))),N3388,O3388,P3388,Q3388&amp;"W",R3388),_xlfn.TEXTJOIN("-",TRUE,M3388,N3388,O3388,P3388,Q3388&amp;"W",R3388))</f>
        <v>Cable Box-CU-Tin-PET-5W-2</v>
      </c>
      <c r="T3388" s="14" t="str">
        <f>IF(COUNTIF(Cycletime[Element Desc.],ProjectsDB[[#This Row],[Element Desc.]])&gt;0,"Found","Not Found")</f>
        <v>Found</v>
      </c>
    </row>
    <row r="3389" spans="2:20" x14ac:dyDescent="0.25">
      <c r="B3389" s="8" t="s">
        <v>7059</v>
      </c>
      <c r="C3389" s="9" t="s">
        <v>7060</v>
      </c>
      <c r="D3389" s="9" t="s">
        <v>7061</v>
      </c>
      <c r="E3389" s="9">
        <v>1</v>
      </c>
      <c r="F3389" s="9" t="s">
        <v>7002</v>
      </c>
      <c r="G3389" s="9" t="s">
        <v>1577</v>
      </c>
      <c r="H3389" s="11"/>
      <c r="I3389" s="9">
        <v>590</v>
      </c>
      <c r="J3389" s="9">
        <v>635</v>
      </c>
      <c r="K3389" s="9"/>
      <c r="L3389" s="12">
        <f t="array" ref="L3389">IFERROR(LOOKUP(2^15,SEARCH({"40A","63A","80A","100A","125A","160A","200A","250A","400A","630A","800A","1000A","1250A","1600A","2000A","2500A","3200A","4000A","5000A","6300A"},UPPER(D3389)),{40,63,80,100,125,160,200,250,400,630,800,1000,1250,1600,2000,2500,3200,4000,5000,6300}),0)</f>
        <v>5000</v>
      </c>
      <c r="M3389" s="9" t="str">
        <f t="shared" si="261"/>
        <v>Elbow Flat</v>
      </c>
      <c r="N3389" s="9" t="str">
        <f t="shared" si="262"/>
        <v>CU</v>
      </c>
      <c r="O3389" s="13" t="str">
        <f t="shared" si="263"/>
        <v>Tin</v>
      </c>
      <c r="P3389" s="9" t="str">
        <f t="shared" si="264"/>
        <v>PET</v>
      </c>
      <c r="Q3389" s="9" t="str">
        <f t="shared" si="265"/>
        <v>5</v>
      </c>
      <c r="R33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89" s="14" t="str">
        <f>IF(ProjectsDB[[#This Row],[Item Type]]="Straight Plug-In",_xlfn.TEXTJOIN("-",TRUE,M3389&amp;"-"&amp;_xlfn.LET(_xlpm.txt,ProjectsDB[[#This Row],[Assembly]],_xlpm.pos,FIND("SP",_xlpm.txt),_xlpm.pre,LEFT(_xlpm.txt,_xlpm.pos-1),IF(RIGHT(_xlpm.pre,3)="123","3PL",IF(RIGHT(_xlpm.pre,2)="12","2PL",IF(RIGHT(_xlpm.pre,1)="1","1PL","3PL")))),N3389,O3389,P3389,Q3389&amp;"W",R3389),_xlfn.TEXTJOIN("-",TRUE,M3389,N3389,O3389,P3389,Q3389&amp;"W",R3389))</f>
        <v>Elbow Flat-CU-Tin-PET-5W-2</v>
      </c>
      <c r="T3389" s="14" t="str">
        <f>IF(COUNTIF(Cycletime[Element Desc.],ProjectsDB[[#This Row],[Element Desc.]])&gt;0,"Found","Not Found")</f>
        <v>Found</v>
      </c>
    </row>
    <row r="3390" spans="2:20" x14ac:dyDescent="0.25">
      <c r="B3390" s="8" t="s">
        <v>7062</v>
      </c>
      <c r="C3390" s="9" t="s">
        <v>7042</v>
      </c>
      <c r="D3390" s="9" t="s">
        <v>7043</v>
      </c>
      <c r="E3390" s="9">
        <v>1</v>
      </c>
      <c r="F3390" s="9" t="s">
        <v>7002</v>
      </c>
      <c r="G3390" s="9" t="s">
        <v>1577</v>
      </c>
      <c r="H3390" s="11"/>
      <c r="I3390" s="9">
        <v>300</v>
      </c>
      <c r="J3390" s="9">
        <v>300</v>
      </c>
      <c r="K3390" s="9"/>
      <c r="L3390" s="12">
        <f t="array" ref="L3390">IFERROR(LOOKUP(2^15,SEARCH({"40A","63A","80A","100A","125A","160A","200A","250A","400A","630A","800A","1000A","1250A","1600A","2000A","2500A","3200A","4000A","5000A","6300A"},UPPER(D3390)),{40,63,80,100,125,160,200,250,400,630,800,1000,1250,1600,2000,2500,3200,4000,5000,6300}),0)</f>
        <v>5000</v>
      </c>
      <c r="M3390" s="9" t="str">
        <f t="shared" si="261"/>
        <v>Elbow Flat</v>
      </c>
      <c r="N3390" s="9" t="str">
        <f t="shared" si="262"/>
        <v>CU</v>
      </c>
      <c r="O3390" s="13" t="str">
        <f t="shared" si="263"/>
        <v>Tin</v>
      </c>
      <c r="P3390" s="9" t="str">
        <f t="shared" si="264"/>
        <v>PET</v>
      </c>
      <c r="Q3390" s="9" t="str">
        <f t="shared" si="265"/>
        <v>5</v>
      </c>
      <c r="R33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90" s="14" t="str">
        <f>IF(ProjectsDB[[#This Row],[Item Type]]="Straight Plug-In",_xlfn.TEXTJOIN("-",TRUE,M3390&amp;"-"&amp;_xlfn.LET(_xlpm.txt,ProjectsDB[[#This Row],[Assembly]],_xlpm.pos,FIND("SP",_xlpm.txt),_xlpm.pre,LEFT(_xlpm.txt,_xlpm.pos-1),IF(RIGHT(_xlpm.pre,3)="123","3PL",IF(RIGHT(_xlpm.pre,2)="12","2PL",IF(RIGHT(_xlpm.pre,1)="1","1PL","3PL")))),N3390,O3390,P3390,Q3390&amp;"W",R3390),_xlfn.TEXTJOIN("-",TRUE,M3390,N3390,O3390,P3390,Q3390&amp;"W",R3390))</f>
        <v>Elbow Flat-CU-Tin-PET-5W-2</v>
      </c>
      <c r="T3390" s="14" t="str">
        <f>IF(COUNTIF(Cycletime[Element Desc.],ProjectsDB[[#This Row],[Element Desc.]])&gt;0,"Found","Not Found")</f>
        <v>Found</v>
      </c>
    </row>
    <row r="3391" spans="2:20" x14ac:dyDescent="0.25">
      <c r="B3391" s="8" t="s">
        <v>7063</v>
      </c>
      <c r="C3391" s="9" t="s">
        <v>7064</v>
      </c>
      <c r="D3391" s="9" t="s">
        <v>7065</v>
      </c>
      <c r="E3391" s="9">
        <v>1</v>
      </c>
      <c r="F3391" s="9" t="s">
        <v>7002</v>
      </c>
      <c r="G3391" s="9" t="s">
        <v>1577</v>
      </c>
      <c r="H3391" s="11"/>
      <c r="I3391" s="9">
        <v>1095</v>
      </c>
      <c r="J3391" s="9"/>
      <c r="K3391" s="9"/>
      <c r="L3391" s="12">
        <f t="array" ref="L3391">IFERROR(LOOKUP(2^15,SEARCH({"40A","63A","80A","100A","125A","160A","200A","250A","400A","630A","800A","1000A","1250A","1600A","2000A","2500A","3200A","4000A","5000A","6300A"},UPPER(D3391)),{40,63,80,100,125,160,200,250,400,630,800,1000,1250,1600,2000,2500,3200,4000,5000,6300}),0)</f>
        <v>5000</v>
      </c>
      <c r="M3391" s="9" t="str">
        <f t="shared" si="261"/>
        <v>Straight Feeder</v>
      </c>
      <c r="N3391" s="9" t="str">
        <f t="shared" si="262"/>
        <v>CU</v>
      </c>
      <c r="O3391" s="13" t="str">
        <f t="shared" si="263"/>
        <v>Tin</v>
      </c>
      <c r="P3391" s="9" t="str">
        <f t="shared" si="264"/>
        <v>PET</v>
      </c>
      <c r="Q3391" s="9" t="str">
        <f t="shared" si="265"/>
        <v>5</v>
      </c>
      <c r="R33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91" s="14" t="str">
        <f>IF(ProjectsDB[[#This Row],[Item Type]]="Straight Plug-In",_xlfn.TEXTJOIN("-",TRUE,M3391&amp;"-"&amp;_xlfn.LET(_xlpm.txt,ProjectsDB[[#This Row],[Assembly]],_xlpm.pos,FIND("SP",_xlpm.txt),_xlpm.pre,LEFT(_xlpm.txt,_xlpm.pos-1),IF(RIGHT(_xlpm.pre,3)="123","3PL",IF(RIGHT(_xlpm.pre,2)="12","2PL",IF(RIGHT(_xlpm.pre,1)="1","1PL","3PL")))),N3391,O3391,P3391,Q3391&amp;"W",R3391),_xlfn.TEXTJOIN("-",TRUE,M3391,N3391,O3391,P3391,Q3391&amp;"W",R3391))</f>
        <v>Straight Feeder-CU-Tin-PET-5W-2</v>
      </c>
      <c r="T3391" s="14" t="str">
        <f>IF(COUNTIF(Cycletime[Element Desc.],ProjectsDB[[#This Row],[Element Desc.]])&gt;0,"Found","Not Found")</f>
        <v>Found</v>
      </c>
    </row>
    <row r="3392" spans="2:20" x14ac:dyDescent="0.25">
      <c r="B3392" s="8" t="s">
        <v>7066</v>
      </c>
      <c r="C3392" s="9" t="s">
        <v>7007</v>
      </c>
      <c r="D3392" s="9" t="s">
        <v>7008</v>
      </c>
      <c r="E3392" s="9">
        <v>3</v>
      </c>
      <c r="F3392" s="9" t="s">
        <v>7002</v>
      </c>
      <c r="G3392" s="9" t="s">
        <v>1577</v>
      </c>
      <c r="H3392" s="11"/>
      <c r="I3392" s="9"/>
      <c r="J3392" s="9"/>
      <c r="K3392" s="9"/>
      <c r="L3392" s="12">
        <f t="array" ref="L3392">IFERROR(LOOKUP(2^15,SEARCH({"40A","63A","80A","100A","125A","160A","200A","250A","400A","630A","800A","1000A","1250A","1600A","2000A","2500A","3200A","4000A","5000A","6300A"},UPPER(D3392)),{40,63,80,100,125,160,200,250,400,630,800,1000,1250,1600,2000,2500,3200,4000,5000,6300}),0)</f>
        <v>5000</v>
      </c>
      <c r="M3392" s="9" t="str">
        <f t="shared" si="261"/>
        <v>Joint Pack</v>
      </c>
      <c r="N3392" s="9" t="str">
        <f t="shared" si="262"/>
        <v>CU</v>
      </c>
      <c r="O3392" s="13" t="str">
        <f t="shared" si="263"/>
        <v>Tin</v>
      </c>
      <c r="P3392" s="9" t="str">
        <f t="shared" si="264"/>
        <v>None</v>
      </c>
      <c r="Q3392" s="9" t="str">
        <f t="shared" si="265"/>
        <v>5</v>
      </c>
      <c r="R33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92" s="14" t="str">
        <f>IF(ProjectsDB[[#This Row],[Item Type]]="Straight Plug-In",_xlfn.TEXTJOIN("-",TRUE,M3392&amp;"-"&amp;_xlfn.LET(_xlpm.txt,ProjectsDB[[#This Row],[Assembly]],_xlpm.pos,FIND("SP",_xlpm.txt),_xlpm.pre,LEFT(_xlpm.txt,_xlpm.pos-1),IF(RIGHT(_xlpm.pre,3)="123","3PL",IF(RIGHT(_xlpm.pre,2)="12","2PL",IF(RIGHT(_xlpm.pre,1)="1","1PL","3PL")))),N3392,O3392,P3392,Q3392&amp;"W",R3392),_xlfn.TEXTJOIN("-",TRUE,M3392,N3392,O3392,P3392,Q3392&amp;"W",R3392))</f>
        <v>Joint Pack-CU-Tin-None-5W-2</v>
      </c>
      <c r="T3392" s="14" t="str">
        <f>IF(COUNTIF(Cycletime[Element Desc.],ProjectsDB[[#This Row],[Element Desc.]])&gt;0,"Found","Not Found")</f>
        <v>Found</v>
      </c>
    </row>
    <row r="3393" spans="2:20" x14ac:dyDescent="0.25">
      <c r="B3393" s="8" t="s">
        <v>7067</v>
      </c>
      <c r="C3393" s="9" t="s">
        <v>7055</v>
      </c>
      <c r="D3393" s="9" t="s">
        <v>7056</v>
      </c>
      <c r="E3393" s="9">
        <v>1</v>
      </c>
      <c r="F3393" s="9" t="s">
        <v>7002</v>
      </c>
      <c r="G3393" s="9" t="s">
        <v>1577</v>
      </c>
      <c r="H3393" s="11"/>
      <c r="I3393" s="9">
        <v>300</v>
      </c>
      <c r="J3393" s="9">
        <v>300</v>
      </c>
      <c r="K3393" s="9"/>
      <c r="L3393" s="12">
        <f t="array" ref="L3393">IFERROR(LOOKUP(2^15,SEARCH({"40A","63A","80A","100A","125A","160A","200A","250A","400A","630A","800A","1000A","1250A","1600A","2000A","2500A","3200A","4000A","5000A","6300A"},UPPER(D3393)),{40,63,80,100,125,160,200,250,400,630,800,1000,1250,1600,2000,2500,3200,4000,5000,6300}),0)</f>
        <v>5000</v>
      </c>
      <c r="M3393" s="9" t="str">
        <f t="shared" si="261"/>
        <v>Elbow Flat</v>
      </c>
      <c r="N3393" s="9" t="str">
        <f t="shared" si="262"/>
        <v>CU</v>
      </c>
      <c r="O3393" s="13" t="str">
        <f t="shared" si="263"/>
        <v>Tin</v>
      </c>
      <c r="P3393" s="9" t="str">
        <f t="shared" si="264"/>
        <v>PET</v>
      </c>
      <c r="Q3393" s="9" t="str">
        <f t="shared" si="265"/>
        <v>5</v>
      </c>
      <c r="R33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93" s="14" t="str">
        <f>IF(ProjectsDB[[#This Row],[Item Type]]="Straight Plug-In",_xlfn.TEXTJOIN("-",TRUE,M3393&amp;"-"&amp;_xlfn.LET(_xlpm.txt,ProjectsDB[[#This Row],[Assembly]],_xlpm.pos,FIND("SP",_xlpm.txt),_xlpm.pre,LEFT(_xlpm.txt,_xlpm.pos-1),IF(RIGHT(_xlpm.pre,3)="123","3PL",IF(RIGHT(_xlpm.pre,2)="12","2PL",IF(RIGHT(_xlpm.pre,1)="1","1PL","3PL")))),N3393,O3393,P3393,Q3393&amp;"W",R3393),_xlfn.TEXTJOIN("-",TRUE,M3393,N3393,O3393,P3393,Q3393&amp;"W",R3393))</f>
        <v>Elbow Flat-CU-Tin-PET-5W-2</v>
      </c>
      <c r="T3393" s="14" t="str">
        <f>IF(COUNTIF(Cycletime[Element Desc.],ProjectsDB[[#This Row],[Element Desc.]])&gt;0,"Found","Not Found")</f>
        <v>Found</v>
      </c>
    </row>
    <row r="3394" spans="2:20" x14ac:dyDescent="0.25">
      <c r="B3394" s="8" t="s">
        <v>7068</v>
      </c>
      <c r="C3394" s="9" t="s">
        <v>7069</v>
      </c>
      <c r="D3394" s="9" t="s">
        <v>7070</v>
      </c>
      <c r="E3394" s="9">
        <v>1</v>
      </c>
      <c r="F3394" s="9" t="s">
        <v>7002</v>
      </c>
      <c r="G3394" s="9" t="s">
        <v>1577</v>
      </c>
      <c r="H3394" s="11"/>
      <c r="I3394" s="9">
        <v>1435</v>
      </c>
      <c r="J3394" s="9"/>
      <c r="K3394" s="9"/>
      <c r="L3394" s="12">
        <f t="array" ref="L3394">IFERROR(LOOKUP(2^15,SEARCH({"40A","63A","80A","100A","125A","160A","200A","250A","400A","630A","800A","1000A","1250A","1600A","2000A","2500A","3200A","4000A","5000A","6300A"},UPPER(D3394)),{40,63,80,100,125,160,200,250,400,630,800,1000,1250,1600,2000,2500,3200,4000,5000,6300}),0)</f>
        <v>5000</v>
      </c>
      <c r="M3394" s="9" t="str">
        <f t="shared" si="261"/>
        <v>Straight Feeder</v>
      </c>
      <c r="N3394" s="9" t="str">
        <f t="shared" si="262"/>
        <v>CU</v>
      </c>
      <c r="O3394" s="13" t="str">
        <f t="shared" si="263"/>
        <v>Tin</v>
      </c>
      <c r="P3394" s="9" t="str">
        <f t="shared" si="264"/>
        <v>PET</v>
      </c>
      <c r="Q3394" s="9" t="str">
        <f t="shared" si="265"/>
        <v>5</v>
      </c>
      <c r="R33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94" s="14" t="str">
        <f>IF(ProjectsDB[[#This Row],[Item Type]]="Straight Plug-In",_xlfn.TEXTJOIN("-",TRUE,M3394&amp;"-"&amp;_xlfn.LET(_xlpm.txt,ProjectsDB[[#This Row],[Assembly]],_xlpm.pos,FIND("SP",_xlpm.txt),_xlpm.pre,LEFT(_xlpm.txt,_xlpm.pos-1),IF(RIGHT(_xlpm.pre,3)="123","3PL",IF(RIGHT(_xlpm.pre,2)="12","2PL",IF(RIGHT(_xlpm.pre,1)="1","1PL","3PL")))),N3394,O3394,P3394,Q3394&amp;"W",R3394),_xlfn.TEXTJOIN("-",TRUE,M3394,N3394,O3394,P3394,Q3394&amp;"W",R3394))</f>
        <v>Straight Feeder-CU-Tin-PET-5W-2</v>
      </c>
      <c r="T3394" s="14" t="str">
        <f>IF(COUNTIF(Cycletime[Element Desc.],ProjectsDB[[#This Row],[Element Desc.]])&gt;0,"Found","Not Found")</f>
        <v>Found</v>
      </c>
    </row>
    <row r="3395" spans="2:20" x14ac:dyDescent="0.25">
      <c r="B3395" s="8" t="s">
        <v>7071</v>
      </c>
      <c r="C3395" s="9" t="s">
        <v>7007</v>
      </c>
      <c r="D3395" s="9" t="s">
        <v>7008</v>
      </c>
      <c r="E3395" s="9">
        <v>3</v>
      </c>
      <c r="F3395" s="9" t="s">
        <v>7002</v>
      </c>
      <c r="G3395" s="9" t="s">
        <v>1577</v>
      </c>
      <c r="H3395" s="11"/>
      <c r="I3395" s="9"/>
      <c r="J3395" s="9"/>
      <c r="K3395" s="9"/>
      <c r="L3395" s="12">
        <f t="array" ref="L3395">IFERROR(LOOKUP(2^15,SEARCH({"40A","63A","80A","100A","125A","160A","200A","250A","400A","630A","800A","1000A","1250A","1600A","2000A","2500A","3200A","4000A","5000A","6300A"},UPPER(D3395)),{40,63,80,100,125,160,200,250,400,630,800,1000,1250,1600,2000,2500,3200,4000,5000,6300}),0)</f>
        <v>5000</v>
      </c>
      <c r="M3395" s="9" t="str">
        <f t="shared" si="261"/>
        <v>Joint Pack</v>
      </c>
      <c r="N3395" s="9" t="str">
        <f t="shared" si="262"/>
        <v>CU</v>
      </c>
      <c r="O3395" s="13" t="str">
        <f t="shared" si="263"/>
        <v>Tin</v>
      </c>
      <c r="P3395" s="9" t="str">
        <f t="shared" si="264"/>
        <v>None</v>
      </c>
      <c r="Q3395" s="9" t="str">
        <f t="shared" si="265"/>
        <v>5</v>
      </c>
      <c r="R33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95" s="14" t="str">
        <f>IF(ProjectsDB[[#This Row],[Item Type]]="Straight Plug-In",_xlfn.TEXTJOIN("-",TRUE,M3395&amp;"-"&amp;_xlfn.LET(_xlpm.txt,ProjectsDB[[#This Row],[Assembly]],_xlpm.pos,FIND("SP",_xlpm.txt),_xlpm.pre,LEFT(_xlpm.txt,_xlpm.pos-1),IF(RIGHT(_xlpm.pre,3)="123","3PL",IF(RIGHT(_xlpm.pre,2)="12","2PL",IF(RIGHT(_xlpm.pre,1)="1","1PL","3PL")))),N3395,O3395,P3395,Q3395&amp;"W",R3395),_xlfn.TEXTJOIN("-",TRUE,M3395,N3395,O3395,P3395,Q3395&amp;"W",R3395))</f>
        <v>Joint Pack-CU-Tin-None-5W-2</v>
      </c>
      <c r="T3395" s="14" t="str">
        <f>IF(COUNTIF(Cycletime[Element Desc.],ProjectsDB[[#This Row],[Element Desc.]])&gt;0,"Found","Not Found")</f>
        <v>Found</v>
      </c>
    </row>
    <row r="3396" spans="2:20" x14ac:dyDescent="0.25">
      <c r="B3396" s="8" t="s">
        <v>7072</v>
      </c>
      <c r="C3396" s="9" t="s">
        <v>7055</v>
      </c>
      <c r="D3396" s="9" t="s">
        <v>7056</v>
      </c>
      <c r="E3396" s="9">
        <v>1</v>
      </c>
      <c r="F3396" s="9" t="s">
        <v>7002</v>
      </c>
      <c r="G3396" s="9" t="s">
        <v>1577</v>
      </c>
      <c r="H3396" s="11"/>
      <c r="I3396" s="9">
        <v>300</v>
      </c>
      <c r="J3396" s="9">
        <v>300</v>
      </c>
      <c r="K3396" s="9"/>
      <c r="L3396" s="12">
        <f t="array" ref="L3396">IFERROR(LOOKUP(2^15,SEARCH({"40A","63A","80A","100A","125A","160A","200A","250A","400A","630A","800A","1000A","1250A","1600A","2000A","2500A","3200A","4000A","5000A","6300A"},UPPER(D3396)),{40,63,80,100,125,160,200,250,400,630,800,1000,1250,1600,2000,2500,3200,4000,5000,6300}),0)</f>
        <v>5000</v>
      </c>
      <c r="M3396" s="9" t="str">
        <f t="shared" ref="M3396:M3459" si="266">_xlfn.LET(_xlpm.d,UPPER(TRIM(SUBSTITUTE(SUBSTITUTE(D3396,CHAR(160),"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Flat</v>
      </c>
      <c r="N3396" s="9" t="str">
        <f t="shared" ref="N3396:N3459" si="267">IF(ISNUMBER(SEARCH("CU",D3396)),"CU",IF(ISNUMBER(SEARCH("AL",D3396)),"AL",IF(ISNUMBER(SEARCH("Copper",D3396)),"CU","SH")))</f>
        <v>CU</v>
      </c>
      <c r="O3396" s="13" t="str">
        <f t="shared" ref="O3396:O3459" si="268">IF(ISNUMBER(SEARCH("Silver",D3396)),"Silver",IF(ISNUMBER(SEARCH("Tin",D3396)),"Tin","None"))</f>
        <v>Tin</v>
      </c>
      <c r="P3396" s="9" t="str">
        <f t="shared" ref="P3396:P3459" si="269">IF(ISNUMBER(SEARCH("Epoxy",D3396)),"Epoxy",IF(ISNUMBER(SEARCH("PET",D3396)),"PET","None"))</f>
        <v>PET</v>
      </c>
      <c r="Q3396" s="9" t="str">
        <f t="shared" ref="Q3396:Q3459" si="270">IF(ISNUMBER(SEARCH("3-Wire",D3396)),"3",IF(ISNUMBER(SEARCH("4-Wire",D3396)),"4",IF(ISNUMBER(SEARCH("5-Wire",D3396)),"5",IF(ISNUMBER(SEARCH("6-Wire",D3396)),"6","0"))))</f>
        <v>5</v>
      </c>
      <c r="R33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96" s="14" t="str">
        <f>IF(ProjectsDB[[#This Row],[Item Type]]="Straight Plug-In",_xlfn.TEXTJOIN("-",TRUE,M3396&amp;"-"&amp;_xlfn.LET(_xlpm.txt,ProjectsDB[[#This Row],[Assembly]],_xlpm.pos,FIND("SP",_xlpm.txt),_xlpm.pre,LEFT(_xlpm.txt,_xlpm.pos-1),IF(RIGHT(_xlpm.pre,3)="123","3PL",IF(RIGHT(_xlpm.pre,2)="12","2PL",IF(RIGHT(_xlpm.pre,1)="1","1PL","3PL")))),N3396,O3396,P3396,Q3396&amp;"W",R3396),_xlfn.TEXTJOIN("-",TRUE,M3396,N3396,O3396,P3396,Q3396&amp;"W",R3396))</f>
        <v>Elbow Flat-CU-Tin-PET-5W-2</v>
      </c>
      <c r="T3396" s="14" t="str">
        <f>IF(COUNTIF(Cycletime[Element Desc.],ProjectsDB[[#This Row],[Element Desc.]])&gt;0,"Found","Not Found")</f>
        <v>Found</v>
      </c>
    </row>
    <row r="3397" spans="2:20" x14ac:dyDescent="0.25">
      <c r="B3397" s="8" t="s">
        <v>7073</v>
      </c>
      <c r="C3397" s="9" t="s">
        <v>7042</v>
      </c>
      <c r="D3397" s="9" t="s">
        <v>7043</v>
      </c>
      <c r="E3397" s="9">
        <v>1</v>
      </c>
      <c r="F3397" s="9" t="s">
        <v>7002</v>
      </c>
      <c r="G3397" s="9" t="s">
        <v>1577</v>
      </c>
      <c r="H3397" s="11"/>
      <c r="I3397" s="9">
        <v>300</v>
      </c>
      <c r="J3397" s="9">
        <v>300</v>
      </c>
      <c r="K3397" s="9"/>
      <c r="L3397" s="12">
        <f t="array" ref="L3397">IFERROR(LOOKUP(2^15,SEARCH({"40A","63A","80A","100A","125A","160A","200A","250A","400A","630A","800A","1000A","1250A","1600A","2000A","2500A","3200A","4000A","5000A","6300A"},UPPER(D3397)),{40,63,80,100,125,160,200,250,400,630,800,1000,1250,1600,2000,2500,3200,4000,5000,6300}),0)</f>
        <v>5000</v>
      </c>
      <c r="M3397" s="9" t="str">
        <f t="shared" si="266"/>
        <v>Elbow Flat</v>
      </c>
      <c r="N3397" s="9" t="str">
        <f t="shared" si="267"/>
        <v>CU</v>
      </c>
      <c r="O3397" s="13" t="str">
        <f t="shared" si="268"/>
        <v>Tin</v>
      </c>
      <c r="P3397" s="9" t="str">
        <f t="shared" si="269"/>
        <v>PET</v>
      </c>
      <c r="Q3397" s="9" t="str">
        <f t="shared" si="270"/>
        <v>5</v>
      </c>
      <c r="R33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97" s="14" t="str">
        <f>IF(ProjectsDB[[#This Row],[Item Type]]="Straight Plug-In",_xlfn.TEXTJOIN("-",TRUE,M3397&amp;"-"&amp;_xlfn.LET(_xlpm.txt,ProjectsDB[[#This Row],[Assembly]],_xlpm.pos,FIND("SP",_xlpm.txt),_xlpm.pre,LEFT(_xlpm.txt,_xlpm.pos-1),IF(RIGHT(_xlpm.pre,3)="123","3PL",IF(RIGHT(_xlpm.pre,2)="12","2PL",IF(RIGHT(_xlpm.pre,1)="1","1PL","3PL")))),N3397,O3397,P3397,Q3397&amp;"W",R3397),_xlfn.TEXTJOIN("-",TRUE,M3397,N3397,O3397,P3397,Q3397&amp;"W",R3397))</f>
        <v>Elbow Flat-CU-Tin-PET-5W-2</v>
      </c>
      <c r="T3397" s="14" t="str">
        <f>IF(COUNTIF(Cycletime[Element Desc.],ProjectsDB[[#This Row],[Element Desc.]])&gt;0,"Found","Not Found")</f>
        <v>Found</v>
      </c>
    </row>
    <row r="3398" spans="2:20" x14ac:dyDescent="0.25">
      <c r="B3398" s="8" t="s">
        <v>7074</v>
      </c>
      <c r="C3398" s="9" t="s">
        <v>7007</v>
      </c>
      <c r="D3398" s="9" t="s">
        <v>7008</v>
      </c>
      <c r="E3398" s="9">
        <v>2</v>
      </c>
      <c r="F3398" s="9" t="s">
        <v>7002</v>
      </c>
      <c r="G3398" s="9" t="s">
        <v>1577</v>
      </c>
      <c r="H3398" s="11"/>
      <c r="I3398" s="9"/>
      <c r="J3398" s="9"/>
      <c r="K3398" s="9"/>
      <c r="L3398" s="12">
        <f t="array" ref="L3398">IFERROR(LOOKUP(2^15,SEARCH({"40A","63A","80A","100A","125A","160A","200A","250A","400A","630A","800A","1000A","1250A","1600A","2000A","2500A","3200A","4000A","5000A","6300A"},UPPER(D3398)),{40,63,80,100,125,160,200,250,400,630,800,1000,1250,1600,2000,2500,3200,4000,5000,6300}),0)</f>
        <v>5000</v>
      </c>
      <c r="M3398" s="9" t="str">
        <f t="shared" si="266"/>
        <v>Joint Pack</v>
      </c>
      <c r="N3398" s="9" t="str">
        <f t="shared" si="267"/>
        <v>CU</v>
      </c>
      <c r="O3398" s="13" t="str">
        <f t="shared" si="268"/>
        <v>Tin</v>
      </c>
      <c r="P3398" s="9" t="str">
        <f t="shared" si="269"/>
        <v>None</v>
      </c>
      <c r="Q3398" s="9" t="str">
        <f t="shared" si="270"/>
        <v>5</v>
      </c>
      <c r="R33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98" s="14" t="str">
        <f>IF(ProjectsDB[[#This Row],[Item Type]]="Straight Plug-In",_xlfn.TEXTJOIN("-",TRUE,M3398&amp;"-"&amp;_xlfn.LET(_xlpm.txt,ProjectsDB[[#This Row],[Assembly]],_xlpm.pos,FIND("SP",_xlpm.txt),_xlpm.pre,LEFT(_xlpm.txt,_xlpm.pos-1),IF(RIGHT(_xlpm.pre,3)="123","3PL",IF(RIGHT(_xlpm.pre,2)="12","2PL",IF(RIGHT(_xlpm.pre,1)="1","1PL","3PL")))),N3398,O3398,P3398,Q3398&amp;"W",R3398),_xlfn.TEXTJOIN("-",TRUE,M3398,N3398,O3398,P3398,Q3398&amp;"W",R3398))</f>
        <v>Joint Pack-CU-Tin-None-5W-2</v>
      </c>
      <c r="T3398" s="14" t="str">
        <f>IF(COUNTIF(Cycletime[Element Desc.],ProjectsDB[[#This Row],[Element Desc.]])&gt;0,"Found","Not Found")</f>
        <v>Found</v>
      </c>
    </row>
    <row r="3399" spans="2:20" x14ac:dyDescent="0.25">
      <c r="B3399" s="8" t="s">
        <v>7075</v>
      </c>
      <c r="C3399" s="9" t="s">
        <v>7076</v>
      </c>
      <c r="D3399" s="9" t="s">
        <v>7077</v>
      </c>
      <c r="E3399" s="9">
        <v>1</v>
      </c>
      <c r="F3399" s="9" t="s">
        <v>7002</v>
      </c>
      <c r="G3399" s="9" t="s">
        <v>1577</v>
      </c>
      <c r="H3399" s="11"/>
      <c r="I3399" s="9">
        <v>590</v>
      </c>
      <c r="J3399" s="9">
        <v>640</v>
      </c>
      <c r="K3399" s="9"/>
      <c r="L3399" s="12">
        <f t="array" ref="L3399">IFERROR(LOOKUP(2^15,SEARCH({"40A","63A","80A","100A","125A","160A","200A","250A","400A","630A","800A","1000A","1250A","1600A","2000A","2500A","3200A","4000A","5000A","6300A"},UPPER(D3399)),{40,63,80,100,125,160,200,250,400,630,800,1000,1250,1600,2000,2500,3200,4000,5000,6300}),0)</f>
        <v>5000</v>
      </c>
      <c r="M3399" s="9" t="str">
        <f t="shared" si="266"/>
        <v>Elbow Flat</v>
      </c>
      <c r="N3399" s="9" t="str">
        <f t="shared" si="267"/>
        <v>CU</v>
      </c>
      <c r="O3399" s="13" t="str">
        <f t="shared" si="268"/>
        <v>Tin</v>
      </c>
      <c r="P3399" s="9" t="str">
        <f t="shared" si="269"/>
        <v>PET</v>
      </c>
      <c r="Q3399" s="9" t="str">
        <f t="shared" si="270"/>
        <v>5</v>
      </c>
      <c r="R33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399" s="14" t="str">
        <f>IF(ProjectsDB[[#This Row],[Item Type]]="Straight Plug-In",_xlfn.TEXTJOIN("-",TRUE,M3399&amp;"-"&amp;_xlfn.LET(_xlpm.txt,ProjectsDB[[#This Row],[Assembly]],_xlpm.pos,FIND("SP",_xlpm.txt),_xlpm.pre,LEFT(_xlpm.txt,_xlpm.pos-1),IF(RIGHT(_xlpm.pre,3)="123","3PL",IF(RIGHT(_xlpm.pre,2)="12","2PL",IF(RIGHT(_xlpm.pre,1)="1","1PL","3PL")))),N3399,O3399,P3399,Q3399&amp;"W",R3399),_xlfn.TEXTJOIN("-",TRUE,M3399,N3399,O3399,P3399,Q3399&amp;"W",R3399))</f>
        <v>Elbow Flat-CU-Tin-PET-5W-2</v>
      </c>
      <c r="T3399" s="14" t="str">
        <f>IF(COUNTIF(Cycletime[Element Desc.],ProjectsDB[[#This Row],[Element Desc.]])&gt;0,"Found","Not Found")</f>
        <v>Found</v>
      </c>
    </row>
    <row r="3400" spans="2:20" x14ac:dyDescent="0.25">
      <c r="B3400" s="8" t="s">
        <v>7078</v>
      </c>
      <c r="C3400" s="9" t="s">
        <v>7042</v>
      </c>
      <c r="D3400" s="9" t="s">
        <v>7043</v>
      </c>
      <c r="E3400" s="9">
        <v>1</v>
      </c>
      <c r="F3400" s="9" t="s">
        <v>7002</v>
      </c>
      <c r="G3400" s="9" t="s">
        <v>1577</v>
      </c>
      <c r="H3400" s="11"/>
      <c r="I3400" s="9">
        <v>300</v>
      </c>
      <c r="J3400" s="9">
        <v>300</v>
      </c>
      <c r="K3400" s="9"/>
      <c r="L3400" s="12">
        <f t="array" ref="L3400">IFERROR(LOOKUP(2^15,SEARCH({"40A","63A","80A","100A","125A","160A","200A","250A","400A","630A","800A","1000A","1250A","1600A","2000A","2500A","3200A","4000A","5000A","6300A"},UPPER(D3400)),{40,63,80,100,125,160,200,250,400,630,800,1000,1250,1600,2000,2500,3200,4000,5000,6300}),0)</f>
        <v>5000</v>
      </c>
      <c r="M3400" s="9" t="str">
        <f t="shared" si="266"/>
        <v>Elbow Flat</v>
      </c>
      <c r="N3400" s="9" t="str">
        <f t="shared" si="267"/>
        <v>CU</v>
      </c>
      <c r="O3400" s="13" t="str">
        <f t="shared" si="268"/>
        <v>Tin</v>
      </c>
      <c r="P3400" s="9" t="str">
        <f t="shared" si="269"/>
        <v>PET</v>
      </c>
      <c r="Q3400" s="9" t="str">
        <f t="shared" si="270"/>
        <v>5</v>
      </c>
      <c r="R34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00" s="14" t="str">
        <f>IF(ProjectsDB[[#This Row],[Item Type]]="Straight Plug-In",_xlfn.TEXTJOIN("-",TRUE,M3400&amp;"-"&amp;_xlfn.LET(_xlpm.txt,ProjectsDB[[#This Row],[Assembly]],_xlpm.pos,FIND("SP",_xlpm.txt),_xlpm.pre,LEFT(_xlpm.txt,_xlpm.pos-1),IF(RIGHT(_xlpm.pre,3)="123","3PL",IF(RIGHT(_xlpm.pre,2)="12","2PL",IF(RIGHT(_xlpm.pre,1)="1","1PL","3PL")))),N3400,O3400,P3400,Q3400&amp;"W",R3400),_xlfn.TEXTJOIN("-",TRUE,M3400,N3400,O3400,P3400,Q3400&amp;"W",R3400))</f>
        <v>Elbow Flat-CU-Tin-PET-5W-2</v>
      </c>
      <c r="T3400" s="14" t="str">
        <f>IF(COUNTIF(Cycletime[Element Desc.],ProjectsDB[[#This Row],[Element Desc.]])&gt;0,"Found","Not Found")</f>
        <v>Found</v>
      </c>
    </row>
    <row r="3401" spans="2:20" x14ac:dyDescent="0.25">
      <c r="B3401" s="8" t="s">
        <v>7079</v>
      </c>
      <c r="C3401" s="9" t="s">
        <v>7080</v>
      </c>
      <c r="D3401" s="9" t="s">
        <v>7081</v>
      </c>
      <c r="E3401" s="9">
        <v>1</v>
      </c>
      <c r="F3401" s="9" t="s">
        <v>7002</v>
      </c>
      <c r="G3401" s="9" t="s">
        <v>1577</v>
      </c>
      <c r="H3401" s="11"/>
      <c r="I3401" s="9">
        <v>300</v>
      </c>
      <c r="J3401" s="9">
        <v>715</v>
      </c>
      <c r="K3401" s="9"/>
      <c r="L3401" s="12">
        <f t="array" ref="L3401">IFERROR(LOOKUP(2^15,SEARCH({"40A","63A","80A","100A","125A","160A","200A","250A","400A","630A","800A","1000A","1250A","1600A","2000A","2500A","3200A","4000A","5000A","6300A"},UPPER(D3401)),{40,63,80,100,125,160,200,250,400,630,800,1000,1250,1600,2000,2500,3200,4000,5000,6300}),0)</f>
        <v>5000</v>
      </c>
      <c r="M3401" s="9" t="str">
        <f t="shared" si="266"/>
        <v>Elbow Flat</v>
      </c>
      <c r="N3401" s="9" t="str">
        <f t="shared" si="267"/>
        <v>CU</v>
      </c>
      <c r="O3401" s="13" t="str">
        <f t="shared" si="268"/>
        <v>Tin</v>
      </c>
      <c r="P3401" s="9" t="str">
        <f t="shared" si="269"/>
        <v>PET</v>
      </c>
      <c r="Q3401" s="9" t="str">
        <f t="shared" si="270"/>
        <v>5</v>
      </c>
      <c r="R34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01" s="14" t="str">
        <f>IF(ProjectsDB[[#This Row],[Item Type]]="Straight Plug-In",_xlfn.TEXTJOIN("-",TRUE,M3401&amp;"-"&amp;_xlfn.LET(_xlpm.txt,ProjectsDB[[#This Row],[Assembly]],_xlpm.pos,FIND("SP",_xlpm.txt),_xlpm.pre,LEFT(_xlpm.txt,_xlpm.pos-1),IF(RIGHT(_xlpm.pre,3)="123","3PL",IF(RIGHT(_xlpm.pre,2)="12","2PL",IF(RIGHT(_xlpm.pre,1)="1","1PL","3PL")))),N3401,O3401,P3401,Q3401&amp;"W",R3401),_xlfn.TEXTJOIN("-",TRUE,M3401,N3401,O3401,P3401,Q3401&amp;"W",R3401))</f>
        <v>Elbow Flat-CU-Tin-PET-5W-2</v>
      </c>
      <c r="T3401" s="14" t="str">
        <f>IF(COUNTIF(Cycletime[Element Desc.],ProjectsDB[[#This Row],[Element Desc.]])&gt;0,"Found","Not Found")</f>
        <v>Found</v>
      </c>
    </row>
    <row r="3402" spans="2:20" x14ac:dyDescent="0.25">
      <c r="B3402" s="8" t="s">
        <v>7082</v>
      </c>
      <c r="C3402" s="9" t="s">
        <v>7007</v>
      </c>
      <c r="D3402" s="9" t="s">
        <v>7008</v>
      </c>
      <c r="E3402" s="9">
        <v>3</v>
      </c>
      <c r="F3402" s="9" t="s">
        <v>7002</v>
      </c>
      <c r="G3402" s="9" t="s">
        <v>1577</v>
      </c>
      <c r="H3402" s="11"/>
      <c r="I3402" s="9"/>
      <c r="J3402" s="9"/>
      <c r="K3402" s="9"/>
      <c r="L3402" s="12">
        <f t="array" ref="L3402">IFERROR(LOOKUP(2^15,SEARCH({"40A","63A","80A","100A","125A","160A","200A","250A","400A","630A","800A","1000A","1250A","1600A","2000A","2500A","3200A","4000A","5000A","6300A"},UPPER(D3402)),{40,63,80,100,125,160,200,250,400,630,800,1000,1250,1600,2000,2500,3200,4000,5000,6300}),0)</f>
        <v>5000</v>
      </c>
      <c r="M3402" s="9" t="str">
        <f t="shared" si="266"/>
        <v>Joint Pack</v>
      </c>
      <c r="N3402" s="9" t="str">
        <f t="shared" si="267"/>
        <v>CU</v>
      </c>
      <c r="O3402" s="13" t="str">
        <f t="shared" si="268"/>
        <v>Tin</v>
      </c>
      <c r="P3402" s="9" t="str">
        <f t="shared" si="269"/>
        <v>None</v>
      </c>
      <c r="Q3402" s="9" t="str">
        <f t="shared" si="270"/>
        <v>5</v>
      </c>
      <c r="R34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02" s="14" t="str">
        <f>IF(ProjectsDB[[#This Row],[Item Type]]="Straight Plug-In",_xlfn.TEXTJOIN("-",TRUE,M3402&amp;"-"&amp;_xlfn.LET(_xlpm.txt,ProjectsDB[[#This Row],[Assembly]],_xlpm.pos,FIND("SP",_xlpm.txt),_xlpm.pre,LEFT(_xlpm.txt,_xlpm.pos-1),IF(RIGHT(_xlpm.pre,3)="123","3PL",IF(RIGHT(_xlpm.pre,2)="12","2PL",IF(RIGHT(_xlpm.pre,1)="1","1PL","3PL")))),N3402,O3402,P3402,Q3402&amp;"W",R3402),_xlfn.TEXTJOIN("-",TRUE,M3402,N3402,O3402,P3402,Q3402&amp;"W",R3402))</f>
        <v>Joint Pack-CU-Tin-None-5W-2</v>
      </c>
      <c r="T3402" s="14" t="str">
        <f>IF(COUNTIF(Cycletime[Element Desc.],ProjectsDB[[#This Row],[Element Desc.]])&gt;0,"Found","Not Found")</f>
        <v>Found</v>
      </c>
    </row>
    <row r="3403" spans="2:20" x14ac:dyDescent="0.25">
      <c r="B3403" s="8" t="s">
        <v>7083</v>
      </c>
      <c r="C3403" s="9" t="s">
        <v>7055</v>
      </c>
      <c r="D3403" s="9" t="s">
        <v>7056</v>
      </c>
      <c r="E3403" s="9">
        <v>1</v>
      </c>
      <c r="F3403" s="9" t="s">
        <v>7002</v>
      </c>
      <c r="G3403" s="9" t="s">
        <v>1577</v>
      </c>
      <c r="H3403" s="11"/>
      <c r="I3403" s="9">
        <v>300</v>
      </c>
      <c r="J3403" s="9">
        <v>300</v>
      </c>
      <c r="K3403" s="9"/>
      <c r="L3403" s="12">
        <f t="array" ref="L3403">IFERROR(LOOKUP(2^15,SEARCH({"40A","63A","80A","100A","125A","160A","200A","250A","400A","630A","800A","1000A","1250A","1600A","2000A","2500A","3200A","4000A","5000A","6300A"},UPPER(D3403)),{40,63,80,100,125,160,200,250,400,630,800,1000,1250,1600,2000,2500,3200,4000,5000,6300}),0)</f>
        <v>5000</v>
      </c>
      <c r="M3403" s="9" t="str">
        <f t="shared" si="266"/>
        <v>Elbow Flat</v>
      </c>
      <c r="N3403" s="9" t="str">
        <f t="shared" si="267"/>
        <v>CU</v>
      </c>
      <c r="O3403" s="13" t="str">
        <f t="shared" si="268"/>
        <v>Tin</v>
      </c>
      <c r="P3403" s="9" t="str">
        <f t="shared" si="269"/>
        <v>PET</v>
      </c>
      <c r="Q3403" s="9" t="str">
        <f t="shared" si="270"/>
        <v>5</v>
      </c>
      <c r="R34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03" s="14" t="str">
        <f>IF(ProjectsDB[[#This Row],[Item Type]]="Straight Plug-In",_xlfn.TEXTJOIN("-",TRUE,M3403&amp;"-"&amp;_xlfn.LET(_xlpm.txt,ProjectsDB[[#This Row],[Assembly]],_xlpm.pos,FIND("SP",_xlpm.txt),_xlpm.pre,LEFT(_xlpm.txt,_xlpm.pos-1),IF(RIGHT(_xlpm.pre,3)="123","3PL",IF(RIGHT(_xlpm.pre,2)="12","2PL",IF(RIGHT(_xlpm.pre,1)="1","1PL","3PL")))),N3403,O3403,P3403,Q3403&amp;"W",R3403),_xlfn.TEXTJOIN("-",TRUE,M3403,N3403,O3403,P3403,Q3403&amp;"W",R3403))</f>
        <v>Elbow Flat-CU-Tin-PET-5W-2</v>
      </c>
      <c r="T3403" s="14" t="str">
        <f>IF(COUNTIF(Cycletime[Element Desc.],ProjectsDB[[#This Row],[Element Desc.]])&gt;0,"Found","Not Found")</f>
        <v>Found</v>
      </c>
    </row>
    <row r="3404" spans="2:20" x14ac:dyDescent="0.25">
      <c r="B3404" s="8" t="s">
        <v>7084</v>
      </c>
      <c r="C3404" s="9" t="s">
        <v>7042</v>
      </c>
      <c r="D3404" s="9" t="s">
        <v>7043</v>
      </c>
      <c r="E3404" s="9">
        <v>1</v>
      </c>
      <c r="F3404" s="9" t="s">
        <v>7002</v>
      </c>
      <c r="G3404" s="9" t="s">
        <v>1577</v>
      </c>
      <c r="H3404" s="11"/>
      <c r="I3404" s="9">
        <v>300</v>
      </c>
      <c r="J3404" s="9">
        <v>300</v>
      </c>
      <c r="K3404" s="9"/>
      <c r="L3404" s="12">
        <f t="array" ref="L3404">IFERROR(LOOKUP(2^15,SEARCH({"40A","63A","80A","100A","125A","160A","200A","250A","400A","630A","800A","1000A","1250A","1600A","2000A","2500A","3200A","4000A","5000A","6300A"},UPPER(D3404)),{40,63,80,100,125,160,200,250,400,630,800,1000,1250,1600,2000,2500,3200,4000,5000,6300}),0)</f>
        <v>5000</v>
      </c>
      <c r="M3404" s="9" t="str">
        <f t="shared" si="266"/>
        <v>Elbow Flat</v>
      </c>
      <c r="N3404" s="9" t="str">
        <f t="shared" si="267"/>
        <v>CU</v>
      </c>
      <c r="O3404" s="13" t="str">
        <f t="shared" si="268"/>
        <v>Tin</v>
      </c>
      <c r="P3404" s="9" t="str">
        <f t="shared" si="269"/>
        <v>PET</v>
      </c>
      <c r="Q3404" s="9" t="str">
        <f t="shared" si="270"/>
        <v>5</v>
      </c>
      <c r="R34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04" s="14" t="str">
        <f>IF(ProjectsDB[[#This Row],[Item Type]]="Straight Plug-In",_xlfn.TEXTJOIN("-",TRUE,M3404&amp;"-"&amp;_xlfn.LET(_xlpm.txt,ProjectsDB[[#This Row],[Assembly]],_xlpm.pos,FIND("SP",_xlpm.txt),_xlpm.pre,LEFT(_xlpm.txt,_xlpm.pos-1),IF(RIGHT(_xlpm.pre,3)="123","3PL",IF(RIGHT(_xlpm.pre,2)="12","2PL",IF(RIGHT(_xlpm.pre,1)="1","1PL","3PL")))),N3404,O3404,P3404,Q3404&amp;"W",R3404),_xlfn.TEXTJOIN("-",TRUE,M3404,N3404,O3404,P3404,Q3404&amp;"W",R3404))</f>
        <v>Elbow Flat-CU-Tin-PET-5W-2</v>
      </c>
      <c r="T3404" s="14" t="str">
        <f>IF(COUNTIF(Cycletime[Element Desc.],ProjectsDB[[#This Row],[Element Desc.]])&gt;0,"Found","Not Found")</f>
        <v>Found</v>
      </c>
    </row>
    <row r="3405" spans="2:20" x14ac:dyDescent="0.25">
      <c r="B3405" s="8" t="s">
        <v>7085</v>
      </c>
      <c r="C3405" s="9" t="s">
        <v>7086</v>
      </c>
      <c r="D3405" s="9" t="s">
        <v>7087</v>
      </c>
      <c r="E3405" s="9">
        <v>1</v>
      </c>
      <c r="F3405" s="9" t="s">
        <v>7002</v>
      </c>
      <c r="G3405" s="9" t="s">
        <v>1577</v>
      </c>
      <c r="H3405" s="11"/>
      <c r="I3405" s="9">
        <v>755</v>
      </c>
      <c r="J3405" s="9"/>
      <c r="K3405" s="9"/>
      <c r="L3405" s="12">
        <f t="array" ref="L3405">IFERROR(LOOKUP(2^15,SEARCH({"40A","63A","80A","100A","125A","160A","200A","250A","400A","630A","800A","1000A","1250A","1600A","2000A","2500A","3200A","4000A","5000A","6300A"},UPPER(D3405)),{40,63,80,100,125,160,200,250,400,630,800,1000,1250,1600,2000,2500,3200,4000,5000,6300}),0)</f>
        <v>5000</v>
      </c>
      <c r="M3405" s="9" t="str">
        <f t="shared" si="266"/>
        <v>Straight Feeder</v>
      </c>
      <c r="N3405" s="9" t="str">
        <f t="shared" si="267"/>
        <v>CU</v>
      </c>
      <c r="O3405" s="13" t="str">
        <f t="shared" si="268"/>
        <v>Tin</v>
      </c>
      <c r="P3405" s="9" t="str">
        <f t="shared" si="269"/>
        <v>PET</v>
      </c>
      <c r="Q3405" s="9" t="str">
        <f t="shared" si="270"/>
        <v>5</v>
      </c>
      <c r="R34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05" s="14" t="str">
        <f>IF(ProjectsDB[[#This Row],[Item Type]]="Straight Plug-In",_xlfn.TEXTJOIN("-",TRUE,M3405&amp;"-"&amp;_xlfn.LET(_xlpm.txt,ProjectsDB[[#This Row],[Assembly]],_xlpm.pos,FIND("SP",_xlpm.txt),_xlpm.pre,LEFT(_xlpm.txt,_xlpm.pos-1),IF(RIGHT(_xlpm.pre,3)="123","3PL",IF(RIGHT(_xlpm.pre,2)="12","2PL",IF(RIGHT(_xlpm.pre,1)="1","1PL","3PL")))),N3405,O3405,P3405,Q3405&amp;"W",R3405),_xlfn.TEXTJOIN("-",TRUE,M3405,N3405,O3405,P3405,Q3405&amp;"W",R3405))</f>
        <v>Straight Feeder-CU-Tin-PET-5W-2</v>
      </c>
      <c r="T3405" s="14" t="str">
        <f>IF(COUNTIF(Cycletime[Element Desc.],ProjectsDB[[#This Row],[Element Desc.]])&gt;0,"Found","Not Found")</f>
        <v>Found</v>
      </c>
    </row>
    <row r="3406" spans="2:20" x14ac:dyDescent="0.25">
      <c r="B3406" s="8" t="s">
        <v>7088</v>
      </c>
      <c r="C3406" s="9" t="s">
        <v>7007</v>
      </c>
      <c r="D3406" s="9" t="s">
        <v>7008</v>
      </c>
      <c r="E3406" s="9">
        <v>3</v>
      </c>
      <c r="F3406" s="9" t="s">
        <v>7002</v>
      </c>
      <c r="G3406" s="9" t="s">
        <v>1577</v>
      </c>
      <c r="H3406" s="11"/>
      <c r="I3406" s="9"/>
      <c r="J3406" s="9"/>
      <c r="K3406" s="9"/>
      <c r="L3406" s="12">
        <f t="array" ref="L3406">IFERROR(LOOKUP(2^15,SEARCH({"40A","63A","80A","100A","125A","160A","200A","250A","400A","630A","800A","1000A","1250A","1600A","2000A","2500A","3200A","4000A","5000A","6300A"},UPPER(D3406)),{40,63,80,100,125,160,200,250,400,630,800,1000,1250,1600,2000,2500,3200,4000,5000,6300}),0)</f>
        <v>5000</v>
      </c>
      <c r="M3406" s="9" t="str">
        <f t="shared" si="266"/>
        <v>Joint Pack</v>
      </c>
      <c r="N3406" s="9" t="str">
        <f t="shared" si="267"/>
        <v>CU</v>
      </c>
      <c r="O3406" s="13" t="str">
        <f t="shared" si="268"/>
        <v>Tin</v>
      </c>
      <c r="P3406" s="9" t="str">
        <f t="shared" si="269"/>
        <v>None</v>
      </c>
      <c r="Q3406" s="9" t="str">
        <f t="shared" si="270"/>
        <v>5</v>
      </c>
      <c r="R34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06" s="14" t="str">
        <f>IF(ProjectsDB[[#This Row],[Item Type]]="Straight Plug-In",_xlfn.TEXTJOIN("-",TRUE,M3406&amp;"-"&amp;_xlfn.LET(_xlpm.txt,ProjectsDB[[#This Row],[Assembly]],_xlpm.pos,FIND("SP",_xlpm.txt),_xlpm.pre,LEFT(_xlpm.txt,_xlpm.pos-1),IF(RIGHT(_xlpm.pre,3)="123","3PL",IF(RIGHT(_xlpm.pre,2)="12","2PL",IF(RIGHT(_xlpm.pre,1)="1","1PL","3PL")))),N3406,O3406,P3406,Q3406&amp;"W",R3406),_xlfn.TEXTJOIN("-",TRUE,M3406,N3406,O3406,P3406,Q3406&amp;"W",R3406))</f>
        <v>Joint Pack-CU-Tin-None-5W-2</v>
      </c>
      <c r="T3406" s="14" t="str">
        <f>IF(COUNTIF(Cycletime[Element Desc.],ProjectsDB[[#This Row],[Element Desc.]])&gt;0,"Found","Not Found")</f>
        <v>Found</v>
      </c>
    </row>
    <row r="3407" spans="2:20" x14ac:dyDescent="0.25">
      <c r="B3407" s="8" t="s">
        <v>7089</v>
      </c>
      <c r="C3407" s="9" t="s">
        <v>7090</v>
      </c>
      <c r="D3407" s="9" t="s">
        <v>7091</v>
      </c>
      <c r="E3407" s="9">
        <v>1</v>
      </c>
      <c r="F3407" s="9" t="s">
        <v>7002</v>
      </c>
      <c r="G3407" s="9" t="s">
        <v>1577</v>
      </c>
      <c r="H3407" s="11"/>
      <c r="I3407" s="9">
        <v>3000</v>
      </c>
      <c r="J3407" s="9"/>
      <c r="K3407" s="9"/>
      <c r="L3407" s="12">
        <f t="array" ref="L3407">IFERROR(LOOKUP(2^15,SEARCH({"40A","63A","80A","100A","125A","160A","200A","250A","400A","630A","800A","1000A","1250A","1600A","2000A","2500A","3200A","4000A","5000A","6300A"},UPPER(D3407)),{40,63,80,100,125,160,200,250,400,630,800,1000,1250,1600,2000,2500,3200,4000,5000,6300}),0)</f>
        <v>5000</v>
      </c>
      <c r="M3407" s="9" t="str">
        <f t="shared" si="266"/>
        <v>Straight Feeder</v>
      </c>
      <c r="N3407" s="9" t="str">
        <f t="shared" si="267"/>
        <v>CU</v>
      </c>
      <c r="O3407" s="13" t="str">
        <f t="shared" si="268"/>
        <v>Tin</v>
      </c>
      <c r="P3407" s="9" t="str">
        <f t="shared" si="269"/>
        <v>PET</v>
      </c>
      <c r="Q3407" s="9" t="str">
        <f t="shared" si="270"/>
        <v>5</v>
      </c>
      <c r="R34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07" s="14" t="str">
        <f>IF(ProjectsDB[[#This Row],[Item Type]]="Straight Plug-In",_xlfn.TEXTJOIN("-",TRUE,M3407&amp;"-"&amp;_xlfn.LET(_xlpm.txt,ProjectsDB[[#This Row],[Assembly]],_xlpm.pos,FIND("SP",_xlpm.txt),_xlpm.pre,LEFT(_xlpm.txt,_xlpm.pos-1),IF(RIGHT(_xlpm.pre,3)="123","3PL",IF(RIGHT(_xlpm.pre,2)="12","2PL",IF(RIGHT(_xlpm.pre,1)="1","1PL","3PL")))),N3407,O3407,P3407,Q3407&amp;"W",R3407),_xlfn.TEXTJOIN("-",TRUE,M3407,N3407,O3407,P3407,Q3407&amp;"W",R3407))</f>
        <v>Straight Feeder-CU-Tin-PET-5W-2</v>
      </c>
      <c r="T3407" s="14" t="str">
        <f>IF(COUNTIF(Cycletime[Element Desc.],ProjectsDB[[#This Row],[Element Desc.]])&gt;0,"Found","Not Found")</f>
        <v>Found</v>
      </c>
    </row>
    <row r="3408" spans="2:20" x14ac:dyDescent="0.25">
      <c r="B3408" s="8" t="s">
        <v>7092</v>
      </c>
      <c r="C3408" s="9" t="s">
        <v>7055</v>
      </c>
      <c r="D3408" s="9" t="s">
        <v>7056</v>
      </c>
      <c r="E3408" s="9">
        <v>1</v>
      </c>
      <c r="F3408" s="9" t="s">
        <v>7002</v>
      </c>
      <c r="G3408" s="9" t="s">
        <v>1577</v>
      </c>
      <c r="H3408" s="11"/>
      <c r="I3408" s="9">
        <v>300</v>
      </c>
      <c r="J3408" s="9">
        <v>300</v>
      </c>
      <c r="K3408" s="9"/>
      <c r="L3408" s="12">
        <f t="array" ref="L3408">IFERROR(LOOKUP(2^15,SEARCH({"40A","63A","80A","100A","125A","160A","200A","250A","400A","630A","800A","1000A","1250A","1600A","2000A","2500A","3200A","4000A","5000A","6300A"},UPPER(D3408)),{40,63,80,100,125,160,200,250,400,630,800,1000,1250,1600,2000,2500,3200,4000,5000,6300}),0)</f>
        <v>5000</v>
      </c>
      <c r="M3408" s="9" t="str">
        <f t="shared" si="266"/>
        <v>Elbow Flat</v>
      </c>
      <c r="N3408" s="9" t="str">
        <f t="shared" si="267"/>
        <v>CU</v>
      </c>
      <c r="O3408" s="13" t="str">
        <f t="shared" si="268"/>
        <v>Tin</v>
      </c>
      <c r="P3408" s="9" t="str">
        <f t="shared" si="269"/>
        <v>PET</v>
      </c>
      <c r="Q3408" s="9" t="str">
        <f t="shared" si="270"/>
        <v>5</v>
      </c>
      <c r="R34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08" s="14" t="str">
        <f>IF(ProjectsDB[[#This Row],[Item Type]]="Straight Plug-In",_xlfn.TEXTJOIN("-",TRUE,M3408&amp;"-"&amp;_xlfn.LET(_xlpm.txt,ProjectsDB[[#This Row],[Assembly]],_xlpm.pos,FIND("SP",_xlpm.txt),_xlpm.pre,LEFT(_xlpm.txt,_xlpm.pos-1),IF(RIGHT(_xlpm.pre,3)="123","3PL",IF(RIGHT(_xlpm.pre,2)="12","2PL",IF(RIGHT(_xlpm.pre,1)="1","1PL","3PL")))),N3408,O3408,P3408,Q3408&amp;"W",R3408),_xlfn.TEXTJOIN("-",TRUE,M3408,N3408,O3408,P3408,Q3408&amp;"W",R3408))</f>
        <v>Elbow Flat-CU-Tin-PET-5W-2</v>
      </c>
      <c r="T3408" s="14" t="str">
        <f>IF(COUNTIF(Cycletime[Element Desc.],ProjectsDB[[#This Row],[Element Desc.]])&gt;0,"Found","Not Found")</f>
        <v>Found</v>
      </c>
    </row>
    <row r="3409" spans="2:20" x14ac:dyDescent="0.25">
      <c r="B3409" s="8" t="s">
        <v>7093</v>
      </c>
      <c r="C3409" s="9" t="s">
        <v>7042</v>
      </c>
      <c r="D3409" s="9" t="s">
        <v>7043</v>
      </c>
      <c r="E3409" s="9">
        <v>1</v>
      </c>
      <c r="F3409" s="9" t="s">
        <v>7002</v>
      </c>
      <c r="G3409" s="9" t="s">
        <v>1577</v>
      </c>
      <c r="H3409" s="11"/>
      <c r="I3409" s="9">
        <v>300</v>
      </c>
      <c r="J3409" s="9">
        <v>300</v>
      </c>
      <c r="K3409" s="9"/>
      <c r="L3409" s="12">
        <f t="array" ref="L3409">IFERROR(LOOKUP(2^15,SEARCH({"40A","63A","80A","100A","125A","160A","200A","250A","400A","630A","800A","1000A","1250A","1600A","2000A","2500A","3200A","4000A","5000A","6300A"},UPPER(D3409)),{40,63,80,100,125,160,200,250,400,630,800,1000,1250,1600,2000,2500,3200,4000,5000,6300}),0)</f>
        <v>5000</v>
      </c>
      <c r="M3409" s="9" t="str">
        <f t="shared" si="266"/>
        <v>Elbow Flat</v>
      </c>
      <c r="N3409" s="9" t="str">
        <f t="shared" si="267"/>
        <v>CU</v>
      </c>
      <c r="O3409" s="13" t="str">
        <f t="shared" si="268"/>
        <v>Tin</v>
      </c>
      <c r="P3409" s="9" t="str">
        <f t="shared" si="269"/>
        <v>PET</v>
      </c>
      <c r="Q3409" s="9" t="str">
        <f t="shared" si="270"/>
        <v>5</v>
      </c>
      <c r="R34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09" s="14" t="str">
        <f>IF(ProjectsDB[[#This Row],[Item Type]]="Straight Plug-In",_xlfn.TEXTJOIN("-",TRUE,M3409&amp;"-"&amp;_xlfn.LET(_xlpm.txt,ProjectsDB[[#This Row],[Assembly]],_xlpm.pos,FIND("SP",_xlpm.txt),_xlpm.pre,LEFT(_xlpm.txt,_xlpm.pos-1),IF(RIGHT(_xlpm.pre,3)="123","3PL",IF(RIGHT(_xlpm.pre,2)="12","2PL",IF(RIGHT(_xlpm.pre,1)="1","1PL","3PL")))),N3409,O3409,P3409,Q3409&amp;"W",R3409),_xlfn.TEXTJOIN("-",TRUE,M3409,N3409,O3409,P3409,Q3409&amp;"W",R3409))</f>
        <v>Elbow Flat-CU-Tin-PET-5W-2</v>
      </c>
      <c r="T3409" s="14" t="str">
        <f>IF(COUNTIF(Cycletime[Element Desc.],ProjectsDB[[#This Row],[Element Desc.]])&gt;0,"Found","Not Found")</f>
        <v>Found</v>
      </c>
    </row>
    <row r="3410" spans="2:20" x14ac:dyDescent="0.25">
      <c r="B3410" s="8" t="s">
        <v>7094</v>
      </c>
      <c r="C3410" s="9" t="s">
        <v>3357</v>
      </c>
      <c r="D3410" s="9" t="s">
        <v>3358</v>
      </c>
      <c r="E3410" s="9">
        <v>14</v>
      </c>
      <c r="F3410" s="9" t="s">
        <v>7002</v>
      </c>
      <c r="G3410" s="9" t="s">
        <v>1587</v>
      </c>
      <c r="H3410" s="11"/>
      <c r="I3410" s="9"/>
      <c r="J3410" s="9"/>
      <c r="K3410" s="9"/>
      <c r="L3410" s="12">
        <f t="array" ref="L3410">IFERROR(LOOKUP(2^15,SEARCH({"40A","63A","80A","100A","125A","160A","200A","250A","400A","630A","800A","1000A","1250A","1600A","2000A","2500A","3200A","4000A","5000A","6300A"},UPPER(D3410)),{40,63,80,100,125,160,200,250,400,630,800,1000,1250,1600,2000,2500,3200,4000,5000,6300}),0)</f>
        <v>0</v>
      </c>
      <c r="M3410" s="9" t="str">
        <f t="shared" si="266"/>
        <v>Hanger Support</v>
      </c>
      <c r="N3410" s="9" t="str">
        <f t="shared" si="267"/>
        <v>SH</v>
      </c>
      <c r="O3410" s="13" t="str">
        <f t="shared" si="268"/>
        <v>None</v>
      </c>
      <c r="P3410" s="9" t="str">
        <f t="shared" si="269"/>
        <v>None</v>
      </c>
      <c r="Q3410" s="9" t="str">
        <f t="shared" si="270"/>
        <v>0</v>
      </c>
      <c r="R34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410" s="14" t="str">
        <f>IF(ProjectsDB[[#This Row],[Item Type]]="Straight Plug-In",_xlfn.TEXTJOIN("-",TRUE,M3410&amp;"-"&amp;_xlfn.LET(_xlpm.txt,ProjectsDB[[#This Row],[Assembly]],_xlpm.pos,FIND("SP",_xlpm.txt),_xlpm.pre,LEFT(_xlpm.txt,_xlpm.pos-1),IF(RIGHT(_xlpm.pre,3)="123","3PL",IF(RIGHT(_xlpm.pre,2)="12","2PL",IF(RIGHT(_xlpm.pre,1)="1","1PL","3PL")))),N3410,O3410,P3410,Q3410&amp;"W",R3410),_xlfn.TEXTJOIN("-",TRUE,M3410,N3410,O3410,P3410,Q3410&amp;"W",R3410))</f>
        <v>Hanger Support-SH-None-None-0W-0</v>
      </c>
      <c r="T3410" s="14" t="str">
        <f>IF(COUNTIF(Cycletime[Element Desc.],ProjectsDB[[#This Row],[Element Desc.]])&gt;0,"Found","Not Found")</f>
        <v>Found</v>
      </c>
    </row>
    <row r="3411" spans="2:20" x14ac:dyDescent="0.25">
      <c r="B3411" s="8" t="s">
        <v>7095</v>
      </c>
      <c r="C3411" s="9" t="s">
        <v>7096</v>
      </c>
      <c r="D3411" s="9" t="s">
        <v>7097</v>
      </c>
      <c r="E3411" s="10">
        <v>1</v>
      </c>
      <c r="F3411" s="9" t="s">
        <v>7002</v>
      </c>
      <c r="G3411" s="9" t="s">
        <v>1587</v>
      </c>
      <c r="H3411" s="11"/>
      <c r="I3411" s="12">
        <v>580</v>
      </c>
      <c r="J3411" s="12">
        <v>830</v>
      </c>
      <c r="K3411" s="12">
        <v>580</v>
      </c>
      <c r="L3411" s="12">
        <f t="array" ref="L3411">IFERROR(LOOKUP(2^15,SEARCH({"40A","63A","80A","100A","125A","160A","200A","250A","400A","630A","800A","1000A","1250A","1600A","2000A","2500A","3200A","4000A","5000A","6300A"},UPPER(D3411)),{40,63,80,100,125,160,200,250,400,630,800,1000,1250,1600,2000,2500,3200,4000,5000,6300}),0)</f>
        <v>5000</v>
      </c>
      <c r="M3411" s="9" t="str">
        <f t="shared" si="266"/>
        <v>Z-Unit Edge</v>
      </c>
      <c r="N3411" s="9" t="str">
        <f t="shared" si="267"/>
        <v>CU</v>
      </c>
      <c r="O3411" s="13" t="str">
        <f t="shared" si="268"/>
        <v>Tin</v>
      </c>
      <c r="P3411" s="9" t="str">
        <f t="shared" si="269"/>
        <v>PET</v>
      </c>
      <c r="Q3411" s="9" t="str">
        <f t="shared" si="270"/>
        <v>5</v>
      </c>
      <c r="R34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11" s="14" t="str">
        <f>IF(ProjectsDB[[#This Row],[Item Type]]="Straight Plug-In",_xlfn.TEXTJOIN("-",TRUE,M3411&amp;"-"&amp;_xlfn.LET(_xlpm.txt,ProjectsDB[[#This Row],[Assembly]],_xlpm.pos,FIND("SP",_xlpm.txt),_xlpm.pre,LEFT(_xlpm.txt,_xlpm.pos-1),IF(RIGHT(_xlpm.pre,3)="123","3PL",IF(RIGHT(_xlpm.pre,2)="12","2PL",IF(RIGHT(_xlpm.pre,1)="1","1PL","3PL")))),N3411,O3411,P3411,Q3411&amp;"W",R3411),_xlfn.TEXTJOIN("-",TRUE,M3411,N3411,O3411,P3411,Q3411&amp;"W",R3411))</f>
        <v>Z-Unit Edge-CU-Tin-PET-5W-2</v>
      </c>
      <c r="T3411" s="14" t="str">
        <f>IF(COUNTIF(Cycletime[Element Desc.],ProjectsDB[[#This Row],[Element Desc.]])&gt;0,"Found","Not Found")</f>
        <v>Found</v>
      </c>
    </row>
    <row r="3412" spans="2:20" x14ac:dyDescent="0.25">
      <c r="B3412" s="8" t="s">
        <v>7098</v>
      </c>
      <c r="C3412" s="9" t="s">
        <v>7099</v>
      </c>
      <c r="D3412" s="9" t="s">
        <v>7100</v>
      </c>
      <c r="E3412" s="10">
        <v>1</v>
      </c>
      <c r="F3412" s="9" t="s">
        <v>7002</v>
      </c>
      <c r="G3412" s="9" t="s">
        <v>7101</v>
      </c>
      <c r="H3412" s="11"/>
      <c r="I3412" s="12">
        <v>1485</v>
      </c>
      <c r="J3412" s="12"/>
      <c r="K3412" s="12"/>
      <c r="L3412" s="12">
        <f t="array" ref="L3412">IFERROR(LOOKUP(2^15,SEARCH({"40A","63A","80A","100A","125A","160A","200A","250A","400A","630A","800A","1000A","1250A","1600A","2000A","2500A","3200A","4000A","5000A","6300A"},UPPER(D3412)),{40,63,80,100,125,160,200,250,400,630,800,1000,1250,1600,2000,2500,3200,4000,5000,6300}),0)</f>
        <v>5000</v>
      </c>
      <c r="M3412" s="9" t="str">
        <f t="shared" si="266"/>
        <v>Straight Feeder</v>
      </c>
      <c r="N3412" s="9" t="str">
        <f t="shared" si="267"/>
        <v>CU</v>
      </c>
      <c r="O3412" s="13" t="str">
        <f t="shared" si="268"/>
        <v>Tin</v>
      </c>
      <c r="P3412" s="9" t="str">
        <f t="shared" si="269"/>
        <v>PET</v>
      </c>
      <c r="Q3412" s="9" t="str">
        <f t="shared" si="270"/>
        <v>5</v>
      </c>
      <c r="R34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12" s="14" t="str">
        <f>IF(ProjectsDB[[#This Row],[Item Type]]="Straight Plug-In",_xlfn.TEXTJOIN("-",TRUE,M3412&amp;"-"&amp;_xlfn.LET(_xlpm.txt,ProjectsDB[[#This Row],[Assembly]],_xlpm.pos,FIND("SP",_xlpm.txt),_xlpm.pre,LEFT(_xlpm.txt,_xlpm.pos-1),IF(RIGHT(_xlpm.pre,3)="123","3PL",IF(RIGHT(_xlpm.pre,2)="12","2PL",IF(RIGHT(_xlpm.pre,1)="1","1PL","3PL")))),N3412,O3412,P3412,Q3412&amp;"W",R3412),_xlfn.TEXTJOIN("-",TRUE,M3412,N3412,O3412,P3412,Q3412&amp;"W",R3412))</f>
        <v>Straight Feeder-CU-Tin-PET-5W-2</v>
      </c>
      <c r="T3412" s="14" t="str">
        <f>IF(COUNTIF(Cycletime[Element Desc.],ProjectsDB[[#This Row],[Element Desc.]])&gt;0,"Found","Not Found")</f>
        <v>Found</v>
      </c>
    </row>
    <row r="3413" spans="2:20" x14ac:dyDescent="0.25">
      <c r="B3413" s="8" t="s">
        <v>7102</v>
      </c>
      <c r="C3413" s="9" t="s">
        <v>7103</v>
      </c>
      <c r="D3413" s="9" t="s">
        <v>7104</v>
      </c>
      <c r="E3413" s="10">
        <v>1</v>
      </c>
      <c r="F3413" s="9" t="s">
        <v>7002</v>
      </c>
      <c r="G3413" s="9" t="s">
        <v>7101</v>
      </c>
      <c r="H3413" s="11"/>
      <c r="I3413" s="12">
        <v>2235</v>
      </c>
      <c r="J3413" s="12"/>
      <c r="K3413" s="12"/>
      <c r="L3413" s="12">
        <f t="array" ref="L3413">IFERROR(LOOKUP(2^15,SEARCH({"40A","63A","80A","100A","125A","160A","200A","250A","400A","630A","800A","1000A","1250A","1600A","2000A","2500A","3200A","4000A","5000A","6300A"},UPPER(D3413)),{40,63,80,100,125,160,200,250,400,630,800,1000,1250,1600,2000,2500,3200,4000,5000,6300}),0)</f>
        <v>5000</v>
      </c>
      <c r="M3413" s="9" t="str">
        <f t="shared" si="266"/>
        <v>Straight Feeder</v>
      </c>
      <c r="N3413" s="9" t="str">
        <f t="shared" si="267"/>
        <v>CU</v>
      </c>
      <c r="O3413" s="13" t="str">
        <f t="shared" si="268"/>
        <v>Tin</v>
      </c>
      <c r="P3413" s="9" t="str">
        <f t="shared" si="269"/>
        <v>PET</v>
      </c>
      <c r="Q3413" s="9" t="str">
        <f t="shared" si="270"/>
        <v>5</v>
      </c>
      <c r="R34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13" s="14" t="str">
        <f>IF(ProjectsDB[[#This Row],[Item Type]]="Straight Plug-In",_xlfn.TEXTJOIN("-",TRUE,M3413&amp;"-"&amp;_xlfn.LET(_xlpm.txt,ProjectsDB[[#This Row],[Assembly]],_xlpm.pos,FIND("SP",_xlpm.txt),_xlpm.pre,LEFT(_xlpm.txt,_xlpm.pos-1),IF(RIGHT(_xlpm.pre,3)="123","3PL",IF(RIGHT(_xlpm.pre,2)="12","2PL",IF(RIGHT(_xlpm.pre,1)="1","1PL","3PL")))),N3413,O3413,P3413,Q3413&amp;"W",R3413),_xlfn.TEXTJOIN("-",TRUE,M3413,N3413,O3413,P3413,Q3413&amp;"W",R3413))</f>
        <v>Straight Feeder-CU-Tin-PET-5W-2</v>
      </c>
      <c r="T3413" s="14" t="str">
        <f>IF(COUNTIF(Cycletime[Element Desc.],ProjectsDB[[#This Row],[Element Desc.]])&gt;0,"Found","Not Found")</f>
        <v>Found</v>
      </c>
    </row>
    <row r="3414" spans="2:20" x14ac:dyDescent="0.25">
      <c r="B3414" s="8" t="s">
        <v>7105</v>
      </c>
      <c r="C3414" s="9" t="s">
        <v>7007</v>
      </c>
      <c r="D3414" s="9" t="s">
        <v>7008</v>
      </c>
      <c r="E3414" s="10">
        <v>2</v>
      </c>
      <c r="F3414" s="9" t="s">
        <v>7002</v>
      </c>
      <c r="G3414" s="9" t="s">
        <v>7101</v>
      </c>
      <c r="H3414" s="11"/>
      <c r="I3414" s="12"/>
      <c r="J3414" s="12"/>
      <c r="K3414" s="12"/>
      <c r="L3414" s="12">
        <f t="array" ref="L3414">IFERROR(LOOKUP(2^15,SEARCH({"40A","63A","80A","100A","125A","160A","200A","250A","400A","630A","800A","1000A","1250A","1600A","2000A","2500A","3200A","4000A","5000A","6300A"},UPPER(D3414)),{40,63,80,100,125,160,200,250,400,630,800,1000,1250,1600,2000,2500,3200,4000,5000,6300}),0)</f>
        <v>5000</v>
      </c>
      <c r="M3414" s="9" t="str">
        <f t="shared" si="266"/>
        <v>Joint Pack</v>
      </c>
      <c r="N3414" s="9" t="str">
        <f t="shared" si="267"/>
        <v>CU</v>
      </c>
      <c r="O3414" s="13" t="str">
        <f t="shared" si="268"/>
        <v>Tin</v>
      </c>
      <c r="P3414" s="9" t="str">
        <f t="shared" si="269"/>
        <v>None</v>
      </c>
      <c r="Q3414" s="9" t="str">
        <f t="shared" si="270"/>
        <v>5</v>
      </c>
      <c r="R34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14" s="14" t="str">
        <f>IF(ProjectsDB[[#This Row],[Item Type]]="Straight Plug-In",_xlfn.TEXTJOIN("-",TRUE,M3414&amp;"-"&amp;_xlfn.LET(_xlpm.txt,ProjectsDB[[#This Row],[Assembly]],_xlpm.pos,FIND("SP",_xlpm.txt),_xlpm.pre,LEFT(_xlpm.txt,_xlpm.pos-1),IF(RIGHT(_xlpm.pre,3)="123","3PL",IF(RIGHT(_xlpm.pre,2)="12","2PL",IF(RIGHT(_xlpm.pre,1)="1","1PL","3PL")))),N3414,O3414,P3414,Q3414&amp;"W",R3414),_xlfn.TEXTJOIN("-",TRUE,M3414,N3414,O3414,P3414,Q3414&amp;"W",R3414))</f>
        <v>Joint Pack-CU-Tin-None-5W-2</v>
      </c>
      <c r="T3414" s="14" t="str">
        <f>IF(COUNTIF(Cycletime[Element Desc.],ProjectsDB[[#This Row],[Element Desc.]])&gt;0,"Found","Not Found")</f>
        <v>Found</v>
      </c>
    </row>
    <row r="3415" spans="2:20" x14ac:dyDescent="0.25">
      <c r="B3415" s="8" t="s">
        <v>7106</v>
      </c>
      <c r="C3415" s="9" t="s">
        <v>7107</v>
      </c>
      <c r="D3415" s="9" t="s">
        <v>7108</v>
      </c>
      <c r="E3415" s="10">
        <v>1</v>
      </c>
      <c r="F3415" s="9" t="s">
        <v>7002</v>
      </c>
      <c r="G3415" s="9" t="s">
        <v>7101</v>
      </c>
      <c r="H3415" s="11"/>
      <c r="I3415" s="12">
        <v>2240</v>
      </c>
      <c r="J3415" s="12"/>
      <c r="K3415" s="12"/>
      <c r="L3415" s="12">
        <f t="array" ref="L3415">IFERROR(LOOKUP(2^15,SEARCH({"40A","63A","80A","100A","125A","160A","200A","250A","400A","630A","800A","1000A","1250A","1600A","2000A","2500A","3200A","4000A","5000A","6300A"},UPPER(D3415)),{40,63,80,100,125,160,200,250,400,630,800,1000,1250,1600,2000,2500,3200,4000,5000,6300}),0)</f>
        <v>5000</v>
      </c>
      <c r="M3415" s="9" t="str">
        <f t="shared" si="266"/>
        <v>Straight Feeder</v>
      </c>
      <c r="N3415" s="9" t="str">
        <f t="shared" si="267"/>
        <v>CU</v>
      </c>
      <c r="O3415" s="13" t="str">
        <f t="shared" si="268"/>
        <v>Tin</v>
      </c>
      <c r="P3415" s="9" t="str">
        <f t="shared" si="269"/>
        <v>PET</v>
      </c>
      <c r="Q3415" s="9" t="str">
        <f t="shared" si="270"/>
        <v>5</v>
      </c>
      <c r="R34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15" s="14" t="str">
        <f>IF(ProjectsDB[[#This Row],[Item Type]]="Straight Plug-In",_xlfn.TEXTJOIN("-",TRUE,M3415&amp;"-"&amp;_xlfn.LET(_xlpm.txt,ProjectsDB[[#This Row],[Assembly]],_xlpm.pos,FIND("SP",_xlpm.txt),_xlpm.pre,LEFT(_xlpm.txt,_xlpm.pos-1),IF(RIGHT(_xlpm.pre,3)="123","3PL",IF(RIGHT(_xlpm.pre,2)="12","2PL",IF(RIGHT(_xlpm.pre,1)="1","1PL","3PL")))),N3415,O3415,P3415,Q3415&amp;"W",R3415),_xlfn.TEXTJOIN("-",TRUE,M3415,N3415,O3415,P3415,Q3415&amp;"W",R3415))</f>
        <v>Straight Feeder-CU-Tin-PET-5W-2</v>
      </c>
      <c r="T3415" s="14" t="str">
        <f>IF(COUNTIF(Cycletime[Element Desc.],ProjectsDB[[#This Row],[Element Desc.]])&gt;0,"Found","Not Found")</f>
        <v>Found</v>
      </c>
    </row>
    <row r="3416" spans="2:20" x14ac:dyDescent="0.25">
      <c r="B3416" s="8" t="s">
        <v>7109</v>
      </c>
      <c r="C3416" s="9" t="s">
        <v>7007</v>
      </c>
      <c r="D3416" s="9" t="s">
        <v>7008</v>
      </c>
      <c r="E3416" s="10">
        <v>2</v>
      </c>
      <c r="F3416" s="9" t="s">
        <v>7002</v>
      </c>
      <c r="G3416" s="9" t="s">
        <v>7101</v>
      </c>
      <c r="H3416" s="11"/>
      <c r="I3416" s="12"/>
      <c r="J3416" s="12"/>
      <c r="K3416" s="12"/>
      <c r="L3416" s="12">
        <f t="array" ref="L3416">IFERROR(LOOKUP(2^15,SEARCH({"40A","63A","80A","100A","125A","160A","200A","250A","400A","630A","800A","1000A","1250A","1600A","2000A","2500A","3200A","4000A","5000A","6300A"},UPPER(D3416)),{40,63,80,100,125,160,200,250,400,630,800,1000,1250,1600,2000,2500,3200,4000,5000,6300}),0)</f>
        <v>5000</v>
      </c>
      <c r="M3416" s="9" t="str">
        <f t="shared" si="266"/>
        <v>Joint Pack</v>
      </c>
      <c r="N3416" s="9" t="str">
        <f t="shared" si="267"/>
        <v>CU</v>
      </c>
      <c r="O3416" s="13" t="str">
        <f t="shared" si="268"/>
        <v>Tin</v>
      </c>
      <c r="P3416" s="9" t="str">
        <f t="shared" si="269"/>
        <v>None</v>
      </c>
      <c r="Q3416" s="9" t="str">
        <f t="shared" si="270"/>
        <v>5</v>
      </c>
      <c r="R34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16" s="14" t="str">
        <f>IF(ProjectsDB[[#This Row],[Item Type]]="Straight Plug-In",_xlfn.TEXTJOIN("-",TRUE,M3416&amp;"-"&amp;_xlfn.LET(_xlpm.txt,ProjectsDB[[#This Row],[Assembly]],_xlpm.pos,FIND("SP",_xlpm.txt),_xlpm.pre,LEFT(_xlpm.txt,_xlpm.pos-1),IF(RIGHT(_xlpm.pre,3)="123","3PL",IF(RIGHT(_xlpm.pre,2)="12","2PL",IF(RIGHT(_xlpm.pre,1)="1","1PL","3PL")))),N3416,O3416,P3416,Q3416&amp;"W",R3416),_xlfn.TEXTJOIN("-",TRUE,M3416,N3416,O3416,P3416,Q3416&amp;"W",R3416))</f>
        <v>Joint Pack-CU-Tin-None-5W-2</v>
      </c>
      <c r="T3416" s="14" t="str">
        <f>IF(COUNTIF(Cycletime[Element Desc.],ProjectsDB[[#This Row],[Element Desc.]])&gt;0,"Found","Not Found")</f>
        <v>Found</v>
      </c>
    </row>
    <row r="3417" spans="2:20" x14ac:dyDescent="0.25">
      <c r="B3417" s="8" t="s">
        <v>7110</v>
      </c>
      <c r="C3417" s="9" t="s">
        <v>7111</v>
      </c>
      <c r="D3417" s="9" t="s">
        <v>7112</v>
      </c>
      <c r="E3417" s="10">
        <v>1</v>
      </c>
      <c r="F3417" s="9" t="s">
        <v>7002</v>
      </c>
      <c r="G3417" s="9" t="s">
        <v>7101</v>
      </c>
      <c r="H3417" s="11"/>
      <c r="I3417" s="12">
        <v>880</v>
      </c>
      <c r="J3417" s="12"/>
      <c r="K3417" s="12"/>
      <c r="L3417" s="12">
        <f t="array" ref="L3417">IFERROR(LOOKUP(2^15,SEARCH({"40A","63A","80A","100A","125A","160A","200A","250A","400A","630A","800A","1000A","1250A","1600A","2000A","2500A","3200A","4000A","5000A","6300A"},UPPER(D3417)),{40,63,80,100,125,160,200,250,400,630,800,1000,1250,1600,2000,2500,3200,4000,5000,6300}),0)</f>
        <v>5000</v>
      </c>
      <c r="M3417" s="9" t="str">
        <f t="shared" si="266"/>
        <v>Straight Feeder</v>
      </c>
      <c r="N3417" s="9" t="str">
        <f t="shared" si="267"/>
        <v>CU</v>
      </c>
      <c r="O3417" s="13" t="str">
        <f t="shared" si="268"/>
        <v>Tin</v>
      </c>
      <c r="P3417" s="9" t="str">
        <f t="shared" si="269"/>
        <v>PET</v>
      </c>
      <c r="Q3417" s="9" t="str">
        <f t="shared" si="270"/>
        <v>5</v>
      </c>
      <c r="R34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17" s="14" t="str">
        <f>IF(ProjectsDB[[#This Row],[Item Type]]="Straight Plug-In",_xlfn.TEXTJOIN("-",TRUE,M3417&amp;"-"&amp;_xlfn.LET(_xlpm.txt,ProjectsDB[[#This Row],[Assembly]],_xlpm.pos,FIND("SP",_xlpm.txt),_xlpm.pre,LEFT(_xlpm.txt,_xlpm.pos-1),IF(RIGHT(_xlpm.pre,3)="123","3PL",IF(RIGHT(_xlpm.pre,2)="12","2PL",IF(RIGHT(_xlpm.pre,1)="1","1PL","3PL")))),N3417,O3417,P3417,Q3417&amp;"W",R3417),_xlfn.TEXTJOIN("-",TRUE,M3417,N3417,O3417,P3417,Q3417&amp;"W",R3417))</f>
        <v>Straight Feeder-CU-Tin-PET-5W-2</v>
      </c>
      <c r="T3417" s="14" t="str">
        <f>IF(COUNTIF(Cycletime[Element Desc.],ProjectsDB[[#This Row],[Element Desc.]])&gt;0,"Found","Not Found")</f>
        <v>Found</v>
      </c>
    </row>
    <row r="3418" spans="2:20" x14ac:dyDescent="0.25">
      <c r="B3418" s="8" t="s">
        <v>7113</v>
      </c>
      <c r="C3418" s="9" t="s">
        <v>7114</v>
      </c>
      <c r="D3418" s="9" t="s">
        <v>7115</v>
      </c>
      <c r="E3418" s="10">
        <v>1</v>
      </c>
      <c r="F3418" s="9" t="s">
        <v>7002</v>
      </c>
      <c r="G3418" s="9" t="s">
        <v>7101</v>
      </c>
      <c r="H3418" s="11"/>
      <c r="I3418" s="12">
        <v>900</v>
      </c>
      <c r="J3418" s="12"/>
      <c r="K3418" s="12"/>
      <c r="L3418" s="12">
        <f t="array" ref="L3418">IFERROR(LOOKUP(2^15,SEARCH({"40A","63A","80A","100A","125A","160A","200A","250A","400A","630A","800A","1000A","1250A","1600A","2000A","2500A","3200A","4000A","5000A","6300A"},UPPER(D3418)),{40,63,80,100,125,160,200,250,400,630,800,1000,1250,1600,2000,2500,3200,4000,5000,6300}),0)</f>
        <v>5000</v>
      </c>
      <c r="M3418" s="9" t="str">
        <f t="shared" si="266"/>
        <v>Straight Feeder</v>
      </c>
      <c r="N3418" s="9" t="str">
        <f t="shared" si="267"/>
        <v>CU</v>
      </c>
      <c r="O3418" s="13" t="str">
        <f t="shared" si="268"/>
        <v>Tin</v>
      </c>
      <c r="P3418" s="9" t="str">
        <f t="shared" si="269"/>
        <v>PET</v>
      </c>
      <c r="Q3418" s="9" t="str">
        <f t="shared" si="270"/>
        <v>5</v>
      </c>
      <c r="R34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18" s="14" t="str">
        <f>IF(ProjectsDB[[#This Row],[Item Type]]="Straight Plug-In",_xlfn.TEXTJOIN("-",TRUE,M3418&amp;"-"&amp;_xlfn.LET(_xlpm.txt,ProjectsDB[[#This Row],[Assembly]],_xlpm.pos,FIND("SP",_xlpm.txt),_xlpm.pre,LEFT(_xlpm.txt,_xlpm.pos-1),IF(RIGHT(_xlpm.pre,3)="123","3PL",IF(RIGHT(_xlpm.pre,2)="12","2PL",IF(RIGHT(_xlpm.pre,1)="1","1PL","3PL")))),N3418,O3418,P3418,Q3418&amp;"W",R3418),_xlfn.TEXTJOIN("-",TRUE,M3418,N3418,O3418,P3418,Q3418&amp;"W",R3418))</f>
        <v>Straight Feeder-CU-Tin-PET-5W-2</v>
      </c>
      <c r="T3418" s="14" t="str">
        <f>IF(COUNTIF(Cycletime[Element Desc.],ProjectsDB[[#This Row],[Element Desc.]])&gt;0,"Found","Not Found")</f>
        <v>Found</v>
      </c>
    </row>
    <row r="3419" spans="2:20" x14ac:dyDescent="0.25">
      <c r="B3419" s="8" t="s">
        <v>7116</v>
      </c>
      <c r="C3419" s="9" t="s">
        <v>7103</v>
      </c>
      <c r="D3419" s="9" t="s">
        <v>7104</v>
      </c>
      <c r="E3419" s="10">
        <v>1</v>
      </c>
      <c r="F3419" s="9" t="s">
        <v>7002</v>
      </c>
      <c r="G3419" s="9" t="s">
        <v>7101</v>
      </c>
      <c r="H3419" s="11"/>
      <c r="I3419" s="12">
        <v>2235</v>
      </c>
      <c r="J3419" s="12"/>
      <c r="K3419" s="12"/>
      <c r="L3419" s="12">
        <f t="array" ref="L3419">IFERROR(LOOKUP(2^15,SEARCH({"40A","63A","80A","100A","125A","160A","200A","250A","400A","630A","800A","1000A","1250A","1600A","2000A","2500A","3200A","4000A","5000A","6300A"},UPPER(D3419)),{40,63,80,100,125,160,200,250,400,630,800,1000,1250,1600,2000,2500,3200,4000,5000,6300}),0)</f>
        <v>5000</v>
      </c>
      <c r="M3419" s="9" t="str">
        <f t="shared" si="266"/>
        <v>Straight Feeder</v>
      </c>
      <c r="N3419" s="9" t="str">
        <f t="shared" si="267"/>
        <v>CU</v>
      </c>
      <c r="O3419" s="13" t="str">
        <f t="shared" si="268"/>
        <v>Tin</v>
      </c>
      <c r="P3419" s="9" t="str">
        <f t="shared" si="269"/>
        <v>PET</v>
      </c>
      <c r="Q3419" s="9" t="str">
        <f t="shared" si="270"/>
        <v>5</v>
      </c>
      <c r="R34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19" s="14" t="str">
        <f>IF(ProjectsDB[[#This Row],[Item Type]]="Straight Plug-In",_xlfn.TEXTJOIN("-",TRUE,M3419&amp;"-"&amp;_xlfn.LET(_xlpm.txt,ProjectsDB[[#This Row],[Assembly]],_xlpm.pos,FIND("SP",_xlpm.txt),_xlpm.pre,LEFT(_xlpm.txt,_xlpm.pos-1),IF(RIGHT(_xlpm.pre,3)="123","3PL",IF(RIGHT(_xlpm.pre,2)="12","2PL",IF(RIGHT(_xlpm.pre,1)="1","1PL","3PL")))),N3419,O3419,P3419,Q3419&amp;"W",R3419),_xlfn.TEXTJOIN("-",TRUE,M3419,N3419,O3419,P3419,Q3419&amp;"W",R3419))</f>
        <v>Straight Feeder-CU-Tin-PET-5W-2</v>
      </c>
      <c r="T3419" s="14" t="str">
        <f>IF(COUNTIF(Cycletime[Element Desc.],ProjectsDB[[#This Row],[Element Desc.]])&gt;0,"Found","Not Found")</f>
        <v>Found</v>
      </c>
    </row>
    <row r="3420" spans="2:20" x14ac:dyDescent="0.25">
      <c r="B3420" s="8" t="s">
        <v>7117</v>
      </c>
      <c r="C3420" s="9" t="s">
        <v>7007</v>
      </c>
      <c r="D3420" s="9" t="s">
        <v>7008</v>
      </c>
      <c r="E3420" s="10">
        <v>2</v>
      </c>
      <c r="F3420" s="9" t="s">
        <v>7002</v>
      </c>
      <c r="G3420" s="9" t="s">
        <v>7101</v>
      </c>
      <c r="H3420" s="11"/>
      <c r="I3420" s="12"/>
      <c r="J3420" s="12"/>
      <c r="K3420" s="12"/>
      <c r="L3420" s="12">
        <f t="array" ref="L3420">IFERROR(LOOKUP(2^15,SEARCH({"40A","63A","80A","100A","125A","160A","200A","250A","400A","630A","800A","1000A","1250A","1600A","2000A","2500A","3200A","4000A","5000A","6300A"},UPPER(D3420)),{40,63,80,100,125,160,200,250,400,630,800,1000,1250,1600,2000,2500,3200,4000,5000,6300}),0)</f>
        <v>5000</v>
      </c>
      <c r="M3420" s="9" t="str">
        <f t="shared" si="266"/>
        <v>Joint Pack</v>
      </c>
      <c r="N3420" s="9" t="str">
        <f t="shared" si="267"/>
        <v>CU</v>
      </c>
      <c r="O3420" s="13" t="str">
        <f t="shared" si="268"/>
        <v>Tin</v>
      </c>
      <c r="P3420" s="9" t="str">
        <f t="shared" si="269"/>
        <v>None</v>
      </c>
      <c r="Q3420" s="9" t="str">
        <f t="shared" si="270"/>
        <v>5</v>
      </c>
      <c r="R34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20" s="14" t="str">
        <f>IF(ProjectsDB[[#This Row],[Item Type]]="Straight Plug-In",_xlfn.TEXTJOIN("-",TRUE,M3420&amp;"-"&amp;_xlfn.LET(_xlpm.txt,ProjectsDB[[#This Row],[Assembly]],_xlpm.pos,FIND("SP",_xlpm.txt),_xlpm.pre,LEFT(_xlpm.txt,_xlpm.pos-1),IF(RIGHT(_xlpm.pre,3)="123","3PL",IF(RIGHT(_xlpm.pre,2)="12","2PL",IF(RIGHT(_xlpm.pre,1)="1","1PL","3PL")))),N3420,O3420,P3420,Q3420&amp;"W",R3420),_xlfn.TEXTJOIN("-",TRUE,M3420,N3420,O3420,P3420,Q3420&amp;"W",R3420))</f>
        <v>Joint Pack-CU-Tin-None-5W-2</v>
      </c>
      <c r="T3420" s="14" t="str">
        <f>IF(COUNTIF(Cycletime[Element Desc.],ProjectsDB[[#This Row],[Element Desc.]])&gt;0,"Found","Not Found")</f>
        <v>Found</v>
      </c>
    </row>
    <row r="3421" spans="2:20" x14ac:dyDescent="0.25">
      <c r="B3421" s="8" t="s">
        <v>7118</v>
      </c>
      <c r="C3421" s="9" t="s">
        <v>7119</v>
      </c>
      <c r="D3421" s="9" t="s">
        <v>7120</v>
      </c>
      <c r="E3421" s="10">
        <v>1</v>
      </c>
      <c r="F3421" s="9" t="s">
        <v>7002</v>
      </c>
      <c r="G3421" s="9" t="s">
        <v>7101</v>
      </c>
      <c r="H3421" s="11"/>
      <c r="I3421" s="12">
        <v>2226</v>
      </c>
      <c r="J3421" s="12"/>
      <c r="K3421" s="12"/>
      <c r="L3421" s="12">
        <f t="array" ref="L3421">IFERROR(LOOKUP(2^15,SEARCH({"40A","63A","80A","100A","125A","160A","200A","250A","400A","630A","800A","1000A","1250A","1600A","2000A","2500A","3200A","4000A","5000A","6300A"},UPPER(D3421)),{40,63,80,100,125,160,200,250,400,630,800,1000,1250,1600,2000,2500,3200,4000,5000,6300}),0)</f>
        <v>5000</v>
      </c>
      <c r="M3421" s="9" t="str">
        <f t="shared" si="266"/>
        <v>Straight Feeder</v>
      </c>
      <c r="N3421" s="9" t="str">
        <f t="shared" si="267"/>
        <v>CU</v>
      </c>
      <c r="O3421" s="13" t="str">
        <f t="shared" si="268"/>
        <v>Tin</v>
      </c>
      <c r="P3421" s="9" t="str">
        <f t="shared" si="269"/>
        <v>PET</v>
      </c>
      <c r="Q3421" s="9" t="str">
        <f t="shared" si="270"/>
        <v>5</v>
      </c>
      <c r="R34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21" s="14" t="str">
        <f>IF(ProjectsDB[[#This Row],[Item Type]]="Straight Plug-In",_xlfn.TEXTJOIN("-",TRUE,M3421&amp;"-"&amp;_xlfn.LET(_xlpm.txt,ProjectsDB[[#This Row],[Assembly]],_xlpm.pos,FIND("SP",_xlpm.txt),_xlpm.pre,LEFT(_xlpm.txt,_xlpm.pos-1),IF(RIGHT(_xlpm.pre,3)="123","3PL",IF(RIGHT(_xlpm.pre,2)="12","2PL",IF(RIGHT(_xlpm.pre,1)="1","1PL","3PL")))),N3421,O3421,P3421,Q3421&amp;"W",R3421),_xlfn.TEXTJOIN("-",TRUE,M3421,N3421,O3421,P3421,Q3421&amp;"W",R3421))</f>
        <v>Straight Feeder-CU-Tin-PET-5W-2</v>
      </c>
      <c r="T3421" s="14" t="str">
        <f>IF(COUNTIF(Cycletime[Element Desc.],ProjectsDB[[#This Row],[Element Desc.]])&gt;0,"Found","Not Found")</f>
        <v>Found</v>
      </c>
    </row>
    <row r="3422" spans="2:20" x14ac:dyDescent="0.25">
      <c r="B3422" s="8" t="s">
        <v>7121</v>
      </c>
      <c r="C3422" s="9" t="s">
        <v>7007</v>
      </c>
      <c r="D3422" s="9" t="s">
        <v>7008</v>
      </c>
      <c r="E3422" s="10">
        <v>1</v>
      </c>
      <c r="F3422" s="9" t="s">
        <v>7002</v>
      </c>
      <c r="G3422" s="9" t="s">
        <v>7101</v>
      </c>
      <c r="H3422" s="11"/>
      <c r="I3422" s="12"/>
      <c r="J3422" s="12"/>
      <c r="K3422" s="12"/>
      <c r="L3422" s="12">
        <f t="array" ref="L3422">IFERROR(LOOKUP(2^15,SEARCH({"40A","63A","80A","100A","125A","160A","200A","250A","400A","630A","800A","1000A","1250A","1600A","2000A","2500A","3200A","4000A","5000A","6300A"},UPPER(D3422)),{40,63,80,100,125,160,200,250,400,630,800,1000,1250,1600,2000,2500,3200,4000,5000,6300}),0)</f>
        <v>5000</v>
      </c>
      <c r="M3422" s="9" t="str">
        <f t="shared" si="266"/>
        <v>Joint Pack</v>
      </c>
      <c r="N3422" s="9" t="str">
        <f t="shared" si="267"/>
        <v>CU</v>
      </c>
      <c r="O3422" s="13" t="str">
        <f t="shared" si="268"/>
        <v>Tin</v>
      </c>
      <c r="P3422" s="9" t="str">
        <f t="shared" si="269"/>
        <v>None</v>
      </c>
      <c r="Q3422" s="9" t="str">
        <f t="shared" si="270"/>
        <v>5</v>
      </c>
      <c r="R34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22" s="14" t="str">
        <f>IF(ProjectsDB[[#This Row],[Item Type]]="Straight Plug-In",_xlfn.TEXTJOIN("-",TRUE,M3422&amp;"-"&amp;_xlfn.LET(_xlpm.txt,ProjectsDB[[#This Row],[Assembly]],_xlpm.pos,FIND("SP",_xlpm.txt),_xlpm.pre,LEFT(_xlpm.txt,_xlpm.pos-1),IF(RIGHT(_xlpm.pre,3)="123","3PL",IF(RIGHT(_xlpm.pre,2)="12","2PL",IF(RIGHT(_xlpm.pre,1)="1","1PL","3PL")))),N3422,O3422,P3422,Q3422&amp;"W",R3422),_xlfn.TEXTJOIN("-",TRUE,M3422,N3422,O3422,P3422,Q3422&amp;"W",R3422))</f>
        <v>Joint Pack-CU-Tin-None-5W-2</v>
      </c>
      <c r="T3422" s="14" t="str">
        <f>IF(COUNTIF(Cycletime[Element Desc.],ProjectsDB[[#This Row],[Element Desc.]])&gt;0,"Found","Not Found")</f>
        <v>Found</v>
      </c>
    </row>
    <row r="3423" spans="2:20" x14ac:dyDescent="0.25">
      <c r="B3423" s="8" t="s">
        <v>7122</v>
      </c>
      <c r="C3423" s="9" t="s">
        <v>7123</v>
      </c>
      <c r="D3423" s="9" t="s">
        <v>7124</v>
      </c>
      <c r="E3423" s="10">
        <v>1</v>
      </c>
      <c r="F3423" s="9" t="s">
        <v>7002</v>
      </c>
      <c r="G3423" s="9" t="s">
        <v>7101</v>
      </c>
      <c r="H3423" s="11"/>
      <c r="I3423" s="12">
        <v>850</v>
      </c>
      <c r="J3423" s="12"/>
      <c r="K3423" s="12"/>
      <c r="L3423" s="12">
        <f t="array" ref="L3423">IFERROR(LOOKUP(2^15,SEARCH({"40A","63A","80A","100A","125A","160A","200A","250A","400A","630A","800A","1000A","1250A","1600A","2000A","2500A","3200A","4000A","5000A","6300A"},UPPER(D3423)),{40,63,80,100,125,160,200,250,400,630,800,1000,1250,1600,2000,2500,3200,4000,5000,6300}),0)</f>
        <v>5000</v>
      </c>
      <c r="M3423" s="9" t="str">
        <f t="shared" si="266"/>
        <v>Straight Feeder</v>
      </c>
      <c r="N3423" s="9" t="str">
        <f t="shared" si="267"/>
        <v>CU</v>
      </c>
      <c r="O3423" s="13" t="str">
        <f t="shared" si="268"/>
        <v>Tin</v>
      </c>
      <c r="P3423" s="9" t="str">
        <f t="shared" si="269"/>
        <v>PET</v>
      </c>
      <c r="Q3423" s="9" t="str">
        <f t="shared" si="270"/>
        <v>5</v>
      </c>
      <c r="R34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23" s="14" t="str">
        <f>IF(ProjectsDB[[#This Row],[Item Type]]="Straight Plug-In",_xlfn.TEXTJOIN("-",TRUE,M3423&amp;"-"&amp;_xlfn.LET(_xlpm.txt,ProjectsDB[[#This Row],[Assembly]],_xlpm.pos,FIND("SP",_xlpm.txt),_xlpm.pre,LEFT(_xlpm.txt,_xlpm.pos-1),IF(RIGHT(_xlpm.pre,3)="123","3PL",IF(RIGHT(_xlpm.pre,2)="12","2PL",IF(RIGHT(_xlpm.pre,1)="1","1PL","3PL")))),N3423,O3423,P3423,Q3423&amp;"W",R3423),_xlfn.TEXTJOIN("-",TRUE,M3423,N3423,O3423,P3423,Q3423&amp;"W",R3423))</f>
        <v>Straight Feeder-CU-Tin-PET-5W-2</v>
      </c>
      <c r="T3423" s="14" t="str">
        <f>IF(COUNTIF(Cycletime[Element Desc.],ProjectsDB[[#This Row],[Element Desc.]])&gt;0,"Found","Not Found")</f>
        <v>Found</v>
      </c>
    </row>
    <row r="3424" spans="2:20" x14ac:dyDescent="0.25">
      <c r="B3424" s="8" t="s">
        <v>7125</v>
      </c>
      <c r="C3424" s="9" t="s">
        <v>7126</v>
      </c>
      <c r="D3424" s="9" t="s">
        <v>7127</v>
      </c>
      <c r="E3424" s="10">
        <v>1</v>
      </c>
      <c r="F3424" s="9" t="s">
        <v>7002</v>
      </c>
      <c r="G3424" s="9" t="s">
        <v>7101</v>
      </c>
      <c r="H3424" s="11"/>
      <c r="I3424" s="12">
        <v>2220</v>
      </c>
      <c r="J3424" s="12"/>
      <c r="K3424" s="12"/>
      <c r="L3424" s="12">
        <f t="array" ref="L3424">IFERROR(LOOKUP(2^15,SEARCH({"40A","63A","80A","100A","125A","160A","200A","250A","400A","630A","800A","1000A","1250A","1600A","2000A","2500A","3200A","4000A","5000A","6300A"},UPPER(D3424)),{40,63,80,100,125,160,200,250,400,630,800,1000,1250,1600,2000,2500,3200,4000,5000,6300}),0)</f>
        <v>5000</v>
      </c>
      <c r="M3424" s="9" t="str">
        <f t="shared" si="266"/>
        <v>Straight Feeder</v>
      </c>
      <c r="N3424" s="9" t="str">
        <f t="shared" si="267"/>
        <v>CU</v>
      </c>
      <c r="O3424" s="13" t="str">
        <f t="shared" si="268"/>
        <v>Tin</v>
      </c>
      <c r="P3424" s="9" t="str">
        <f t="shared" si="269"/>
        <v>PET</v>
      </c>
      <c r="Q3424" s="9" t="str">
        <f t="shared" si="270"/>
        <v>5</v>
      </c>
      <c r="R34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24" s="14" t="str">
        <f>IF(ProjectsDB[[#This Row],[Item Type]]="Straight Plug-In",_xlfn.TEXTJOIN("-",TRUE,M3424&amp;"-"&amp;_xlfn.LET(_xlpm.txt,ProjectsDB[[#This Row],[Assembly]],_xlpm.pos,FIND("SP",_xlpm.txt),_xlpm.pre,LEFT(_xlpm.txt,_xlpm.pos-1),IF(RIGHT(_xlpm.pre,3)="123","3PL",IF(RIGHT(_xlpm.pre,2)="12","2PL",IF(RIGHT(_xlpm.pre,1)="1","1PL","3PL")))),N3424,O3424,P3424,Q3424&amp;"W",R3424),_xlfn.TEXTJOIN("-",TRUE,M3424,N3424,O3424,P3424,Q3424&amp;"W",R3424))</f>
        <v>Straight Feeder-CU-Tin-PET-5W-2</v>
      </c>
      <c r="T3424" s="14" t="str">
        <f>IF(COUNTIF(Cycletime[Element Desc.],ProjectsDB[[#This Row],[Element Desc.]])&gt;0,"Found","Not Found")</f>
        <v>Found</v>
      </c>
    </row>
    <row r="3425" spans="2:20" x14ac:dyDescent="0.25">
      <c r="B3425" s="8" t="s">
        <v>7128</v>
      </c>
      <c r="C3425" s="9" t="s">
        <v>7007</v>
      </c>
      <c r="D3425" s="9" t="s">
        <v>7008</v>
      </c>
      <c r="E3425" s="10">
        <v>2</v>
      </c>
      <c r="F3425" s="9" t="s">
        <v>7002</v>
      </c>
      <c r="G3425" s="9" t="s">
        <v>7101</v>
      </c>
      <c r="H3425" s="11"/>
      <c r="I3425" s="12"/>
      <c r="J3425" s="12"/>
      <c r="K3425" s="12"/>
      <c r="L3425" s="12">
        <f t="array" ref="L3425">IFERROR(LOOKUP(2^15,SEARCH({"40A","63A","80A","100A","125A","160A","200A","250A","400A","630A","800A","1000A","1250A","1600A","2000A","2500A","3200A","4000A","5000A","6300A"},UPPER(D3425)),{40,63,80,100,125,160,200,250,400,630,800,1000,1250,1600,2000,2500,3200,4000,5000,6300}),0)</f>
        <v>5000</v>
      </c>
      <c r="M3425" s="9" t="str">
        <f t="shared" si="266"/>
        <v>Joint Pack</v>
      </c>
      <c r="N3425" s="9" t="str">
        <f t="shared" si="267"/>
        <v>CU</v>
      </c>
      <c r="O3425" s="13" t="str">
        <f t="shared" si="268"/>
        <v>Tin</v>
      </c>
      <c r="P3425" s="9" t="str">
        <f t="shared" si="269"/>
        <v>None</v>
      </c>
      <c r="Q3425" s="9" t="str">
        <f t="shared" si="270"/>
        <v>5</v>
      </c>
      <c r="R34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25" s="14" t="str">
        <f>IF(ProjectsDB[[#This Row],[Item Type]]="Straight Plug-In",_xlfn.TEXTJOIN("-",TRUE,M3425&amp;"-"&amp;_xlfn.LET(_xlpm.txt,ProjectsDB[[#This Row],[Assembly]],_xlpm.pos,FIND("SP",_xlpm.txt),_xlpm.pre,LEFT(_xlpm.txt,_xlpm.pos-1),IF(RIGHT(_xlpm.pre,3)="123","3PL",IF(RIGHT(_xlpm.pre,2)="12","2PL",IF(RIGHT(_xlpm.pre,1)="1","1PL","3PL")))),N3425,O3425,P3425,Q3425&amp;"W",R3425),_xlfn.TEXTJOIN("-",TRUE,M3425,N3425,O3425,P3425,Q3425&amp;"W",R3425))</f>
        <v>Joint Pack-CU-Tin-None-5W-2</v>
      </c>
      <c r="T3425" s="14" t="str">
        <f>IF(COUNTIF(Cycletime[Element Desc.],ProjectsDB[[#This Row],[Element Desc.]])&gt;0,"Found","Not Found")</f>
        <v>Found</v>
      </c>
    </row>
    <row r="3426" spans="2:20" x14ac:dyDescent="0.25">
      <c r="B3426" s="8" t="s">
        <v>7129</v>
      </c>
      <c r="C3426" s="9" t="s">
        <v>7130</v>
      </c>
      <c r="D3426" s="9" t="s">
        <v>7131</v>
      </c>
      <c r="E3426" s="10">
        <v>1</v>
      </c>
      <c r="F3426" s="9" t="s">
        <v>7002</v>
      </c>
      <c r="G3426" s="9" t="s">
        <v>7101</v>
      </c>
      <c r="H3426" s="11"/>
      <c r="I3426" s="12">
        <v>860</v>
      </c>
      <c r="J3426" s="12"/>
      <c r="K3426" s="12"/>
      <c r="L3426" s="12">
        <f t="array" ref="L3426">IFERROR(LOOKUP(2^15,SEARCH({"40A","63A","80A","100A","125A","160A","200A","250A","400A","630A","800A","1000A","1250A","1600A","2000A","2500A","3200A","4000A","5000A","6300A"},UPPER(D3426)),{40,63,80,100,125,160,200,250,400,630,800,1000,1250,1600,2000,2500,3200,4000,5000,6300}),0)</f>
        <v>5000</v>
      </c>
      <c r="M3426" s="9" t="str">
        <f t="shared" si="266"/>
        <v>Straight Feeder</v>
      </c>
      <c r="N3426" s="9" t="str">
        <f t="shared" si="267"/>
        <v>CU</v>
      </c>
      <c r="O3426" s="13" t="str">
        <f t="shared" si="268"/>
        <v>Tin</v>
      </c>
      <c r="P3426" s="9" t="str">
        <f t="shared" si="269"/>
        <v>PET</v>
      </c>
      <c r="Q3426" s="9" t="str">
        <f t="shared" si="270"/>
        <v>5</v>
      </c>
      <c r="R34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26" s="14" t="str">
        <f>IF(ProjectsDB[[#This Row],[Item Type]]="Straight Plug-In",_xlfn.TEXTJOIN("-",TRUE,M3426&amp;"-"&amp;_xlfn.LET(_xlpm.txt,ProjectsDB[[#This Row],[Assembly]],_xlpm.pos,FIND("SP",_xlpm.txt),_xlpm.pre,LEFT(_xlpm.txt,_xlpm.pos-1),IF(RIGHT(_xlpm.pre,3)="123","3PL",IF(RIGHT(_xlpm.pre,2)="12","2PL",IF(RIGHT(_xlpm.pre,1)="1","1PL","3PL")))),N3426,O3426,P3426,Q3426&amp;"W",R3426),_xlfn.TEXTJOIN("-",TRUE,M3426,N3426,O3426,P3426,Q3426&amp;"W",R3426))</f>
        <v>Straight Feeder-CU-Tin-PET-5W-2</v>
      </c>
      <c r="T3426" s="14" t="str">
        <f>IF(COUNTIF(Cycletime[Element Desc.],ProjectsDB[[#This Row],[Element Desc.]])&gt;0,"Found","Not Found")</f>
        <v>Found</v>
      </c>
    </row>
    <row r="3427" spans="2:20" x14ac:dyDescent="0.25">
      <c r="B3427" s="8" t="s">
        <v>7132</v>
      </c>
      <c r="C3427" s="9" t="s">
        <v>7103</v>
      </c>
      <c r="D3427" s="9" t="s">
        <v>7104</v>
      </c>
      <c r="E3427" s="10">
        <v>1</v>
      </c>
      <c r="F3427" s="9" t="s">
        <v>7002</v>
      </c>
      <c r="G3427" s="9" t="s">
        <v>7101</v>
      </c>
      <c r="H3427" s="11"/>
      <c r="I3427" s="12">
        <v>2235</v>
      </c>
      <c r="J3427" s="12"/>
      <c r="K3427" s="12"/>
      <c r="L3427" s="12">
        <f t="array" ref="L3427">IFERROR(LOOKUP(2^15,SEARCH({"40A","63A","80A","100A","125A","160A","200A","250A","400A","630A","800A","1000A","1250A","1600A","2000A","2500A","3200A","4000A","5000A","6300A"},UPPER(D3427)),{40,63,80,100,125,160,200,250,400,630,800,1000,1250,1600,2000,2500,3200,4000,5000,6300}),0)</f>
        <v>5000</v>
      </c>
      <c r="M3427" s="9" t="str">
        <f t="shared" si="266"/>
        <v>Straight Feeder</v>
      </c>
      <c r="N3427" s="9" t="str">
        <f t="shared" si="267"/>
        <v>CU</v>
      </c>
      <c r="O3427" s="13" t="str">
        <f t="shared" si="268"/>
        <v>Tin</v>
      </c>
      <c r="P3427" s="9" t="str">
        <f t="shared" si="269"/>
        <v>PET</v>
      </c>
      <c r="Q3427" s="9" t="str">
        <f t="shared" si="270"/>
        <v>5</v>
      </c>
      <c r="R34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27" s="14" t="str">
        <f>IF(ProjectsDB[[#This Row],[Item Type]]="Straight Plug-In",_xlfn.TEXTJOIN("-",TRUE,M3427&amp;"-"&amp;_xlfn.LET(_xlpm.txt,ProjectsDB[[#This Row],[Assembly]],_xlpm.pos,FIND("SP",_xlpm.txt),_xlpm.pre,LEFT(_xlpm.txt,_xlpm.pos-1),IF(RIGHT(_xlpm.pre,3)="123","3PL",IF(RIGHT(_xlpm.pre,2)="12","2PL",IF(RIGHT(_xlpm.pre,1)="1","1PL","3PL")))),N3427,O3427,P3427,Q3427&amp;"W",R3427),_xlfn.TEXTJOIN("-",TRUE,M3427,N3427,O3427,P3427,Q3427&amp;"W",R3427))</f>
        <v>Straight Feeder-CU-Tin-PET-5W-2</v>
      </c>
      <c r="T3427" s="14" t="str">
        <f>IF(COUNTIF(Cycletime[Element Desc.],ProjectsDB[[#This Row],[Element Desc.]])&gt;0,"Found","Not Found")</f>
        <v>Found</v>
      </c>
    </row>
    <row r="3428" spans="2:20" x14ac:dyDescent="0.25">
      <c r="B3428" s="8" t="s">
        <v>7133</v>
      </c>
      <c r="C3428" s="9" t="s">
        <v>7007</v>
      </c>
      <c r="D3428" s="9" t="s">
        <v>7008</v>
      </c>
      <c r="E3428" s="10">
        <v>2</v>
      </c>
      <c r="F3428" s="9" t="s">
        <v>7002</v>
      </c>
      <c r="G3428" s="9" t="s">
        <v>7101</v>
      </c>
      <c r="H3428" s="11"/>
      <c r="I3428" s="12"/>
      <c r="J3428" s="12"/>
      <c r="K3428" s="12"/>
      <c r="L3428" s="12">
        <f t="array" ref="L3428">IFERROR(LOOKUP(2^15,SEARCH({"40A","63A","80A","100A","125A","160A","200A","250A","400A","630A","800A","1000A","1250A","1600A","2000A","2500A","3200A","4000A","5000A","6300A"},UPPER(D3428)),{40,63,80,100,125,160,200,250,400,630,800,1000,1250,1600,2000,2500,3200,4000,5000,6300}),0)</f>
        <v>5000</v>
      </c>
      <c r="M3428" s="9" t="str">
        <f t="shared" si="266"/>
        <v>Joint Pack</v>
      </c>
      <c r="N3428" s="9" t="str">
        <f t="shared" si="267"/>
        <v>CU</v>
      </c>
      <c r="O3428" s="13" t="str">
        <f t="shared" si="268"/>
        <v>Tin</v>
      </c>
      <c r="P3428" s="9" t="str">
        <f t="shared" si="269"/>
        <v>None</v>
      </c>
      <c r="Q3428" s="9" t="str">
        <f t="shared" si="270"/>
        <v>5</v>
      </c>
      <c r="R34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28" s="14" t="str">
        <f>IF(ProjectsDB[[#This Row],[Item Type]]="Straight Plug-In",_xlfn.TEXTJOIN("-",TRUE,M3428&amp;"-"&amp;_xlfn.LET(_xlpm.txt,ProjectsDB[[#This Row],[Assembly]],_xlpm.pos,FIND("SP",_xlpm.txt),_xlpm.pre,LEFT(_xlpm.txt,_xlpm.pos-1),IF(RIGHT(_xlpm.pre,3)="123","3PL",IF(RIGHT(_xlpm.pre,2)="12","2PL",IF(RIGHT(_xlpm.pre,1)="1","1PL","3PL")))),N3428,O3428,P3428,Q3428&amp;"W",R3428),_xlfn.TEXTJOIN("-",TRUE,M3428,N3428,O3428,P3428,Q3428&amp;"W",R3428))</f>
        <v>Joint Pack-CU-Tin-None-5W-2</v>
      </c>
      <c r="T3428" s="14" t="str">
        <f>IF(COUNTIF(Cycletime[Element Desc.],ProjectsDB[[#This Row],[Element Desc.]])&gt;0,"Found","Not Found")</f>
        <v>Found</v>
      </c>
    </row>
    <row r="3429" spans="2:20" x14ac:dyDescent="0.25">
      <c r="B3429" s="8" t="s">
        <v>7134</v>
      </c>
      <c r="C3429" s="9" t="s">
        <v>7135</v>
      </c>
      <c r="D3429" s="9" t="s">
        <v>7136</v>
      </c>
      <c r="E3429" s="10">
        <v>1</v>
      </c>
      <c r="F3429" s="9" t="s">
        <v>7002</v>
      </c>
      <c r="G3429" s="9" t="s">
        <v>7101</v>
      </c>
      <c r="H3429" s="11"/>
      <c r="I3429" s="12">
        <v>2230</v>
      </c>
      <c r="J3429" s="12"/>
      <c r="K3429" s="12"/>
      <c r="L3429" s="12">
        <f t="array" ref="L3429">IFERROR(LOOKUP(2^15,SEARCH({"40A","63A","80A","100A","125A","160A","200A","250A","400A","630A","800A","1000A","1250A","1600A","2000A","2500A","3200A","4000A","5000A","6300A"},UPPER(D3429)),{40,63,80,100,125,160,200,250,400,630,800,1000,1250,1600,2000,2500,3200,4000,5000,6300}),0)</f>
        <v>5000</v>
      </c>
      <c r="M3429" s="9" t="str">
        <f t="shared" si="266"/>
        <v>Straight Feeder</v>
      </c>
      <c r="N3429" s="9" t="str">
        <f t="shared" si="267"/>
        <v>CU</v>
      </c>
      <c r="O3429" s="13" t="str">
        <f t="shared" si="268"/>
        <v>Tin</v>
      </c>
      <c r="P3429" s="9" t="str">
        <f t="shared" si="269"/>
        <v>PET</v>
      </c>
      <c r="Q3429" s="9" t="str">
        <f t="shared" si="270"/>
        <v>5</v>
      </c>
      <c r="R34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29" s="14" t="str">
        <f>IF(ProjectsDB[[#This Row],[Item Type]]="Straight Plug-In",_xlfn.TEXTJOIN("-",TRUE,M3429&amp;"-"&amp;_xlfn.LET(_xlpm.txt,ProjectsDB[[#This Row],[Assembly]],_xlpm.pos,FIND("SP",_xlpm.txt),_xlpm.pre,LEFT(_xlpm.txt,_xlpm.pos-1),IF(RIGHT(_xlpm.pre,3)="123","3PL",IF(RIGHT(_xlpm.pre,2)="12","2PL",IF(RIGHT(_xlpm.pre,1)="1","1PL","3PL")))),N3429,O3429,P3429,Q3429&amp;"W",R3429),_xlfn.TEXTJOIN("-",TRUE,M3429,N3429,O3429,P3429,Q3429&amp;"W",R3429))</f>
        <v>Straight Feeder-CU-Tin-PET-5W-2</v>
      </c>
      <c r="T3429" s="14" t="str">
        <f>IF(COUNTIF(Cycletime[Element Desc.],ProjectsDB[[#This Row],[Element Desc.]])&gt;0,"Found","Not Found")</f>
        <v>Found</v>
      </c>
    </row>
    <row r="3430" spans="2:20" x14ac:dyDescent="0.25">
      <c r="B3430" s="8" t="s">
        <v>7137</v>
      </c>
      <c r="C3430" s="9" t="s">
        <v>7007</v>
      </c>
      <c r="D3430" s="9" t="s">
        <v>7008</v>
      </c>
      <c r="E3430" s="10">
        <v>1</v>
      </c>
      <c r="F3430" s="9" t="s">
        <v>7002</v>
      </c>
      <c r="G3430" s="9" t="s">
        <v>7101</v>
      </c>
      <c r="H3430" s="11"/>
      <c r="I3430" s="12"/>
      <c r="J3430" s="12"/>
      <c r="K3430" s="12"/>
      <c r="L3430" s="12">
        <f t="array" ref="L3430">IFERROR(LOOKUP(2^15,SEARCH({"40A","63A","80A","100A","125A","160A","200A","250A","400A","630A","800A","1000A","1250A","1600A","2000A","2500A","3200A","4000A","5000A","6300A"},UPPER(D3430)),{40,63,80,100,125,160,200,250,400,630,800,1000,1250,1600,2000,2500,3200,4000,5000,6300}),0)</f>
        <v>5000</v>
      </c>
      <c r="M3430" s="9" t="str">
        <f t="shared" si="266"/>
        <v>Joint Pack</v>
      </c>
      <c r="N3430" s="9" t="str">
        <f t="shared" si="267"/>
        <v>CU</v>
      </c>
      <c r="O3430" s="13" t="str">
        <f t="shared" si="268"/>
        <v>Tin</v>
      </c>
      <c r="P3430" s="9" t="str">
        <f t="shared" si="269"/>
        <v>None</v>
      </c>
      <c r="Q3430" s="9" t="str">
        <f t="shared" si="270"/>
        <v>5</v>
      </c>
      <c r="R34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30" s="14" t="str">
        <f>IF(ProjectsDB[[#This Row],[Item Type]]="Straight Plug-In",_xlfn.TEXTJOIN("-",TRUE,M3430&amp;"-"&amp;_xlfn.LET(_xlpm.txt,ProjectsDB[[#This Row],[Assembly]],_xlpm.pos,FIND("SP",_xlpm.txt),_xlpm.pre,LEFT(_xlpm.txt,_xlpm.pos-1),IF(RIGHT(_xlpm.pre,3)="123","3PL",IF(RIGHT(_xlpm.pre,2)="12","2PL",IF(RIGHT(_xlpm.pre,1)="1","1PL","3PL")))),N3430,O3430,P3430,Q3430&amp;"W",R3430),_xlfn.TEXTJOIN("-",TRUE,M3430,N3430,O3430,P3430,Q3430&amp;"W",R3430))</f>
        <v>Joint Pack-CU-Tin-None-5W-2</v>
      </c>
      <c r="T3430" s="14" t="str">
        <f>IF(COUNTIF(Cycletime[Element Desc.],ProjectsDB[[#This Row],[Element Desc.]])&gt;0,"Found","Not Found")</f>
        <v>Found</v>
      </c>
    </row>
    <row r="3431" spans="2:20" x14ac:dyDescent="0.25">
      <c r="B3431" s="8" t="s">
        <v>7138</v>
      </c>
      <c r="C3431" s="9" t="s">
        <v>7135</v>
      </c>
      <c r="D3431" s="9" t="s">
        <v>7136</v>
      </c>
      <c r="E3431" s="10">
        <v>1</v>
      </c>
      <c r="F3431" s="9" t="s">
        <v>7002</v>
      </c>
      <c r="G3431" s="9" t="s">
        <v>7101</v>
      </c>
      <c r="H3431" s="11"/>
      <c r="I3431" s="12">
        <v>2230</v>
      </c>
      <c r="J3431" s="12"/>
      <c r="K3431" s="12"/>
      <c r="L3431" s="12">
        <f t="array" ref="L3431">IFERROR(LOOKUP(2^15,SEARCH({"40A","63A","80A","100A","125A","160A","200A","250A","400A","630A","800A","1000A","1250A","1600A","2000A","2500A","3200A","4000A","5000A","6300A"},UPPER(D3431)),{40,63,80,100,125,160,200,250,400,630,800,1000,1250,1600,2000,2500,3200,4000,5000,6300}),0)</f>
        <v>5000</v>
      </c>
      <c r="M3431" s="9" t="str">
        <f t="shared" si="266"/>
        <v>Straight Feeder</v>
      </c>
      <c r="N3431" s="9" t="str">
        <f t="shared" si="267"/>
        <v>CU</v>
      </c>
      <c r="O3431" s="13" t="str">
        <f t="shared" si="268"/>
        <v>Tin</v>
      </c>
      <c r="P3431" s="9" t="str">
        <f t="shared" si="269"/>
        <v>PET</v>
      </c>
      <c r="Q3431" s="9" t="str">
        <f t="shared" si="270"/>
        <v>5</v>
      </c>
      <c r="R34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31" s="14" t="str">
        <f>IF(ProjectsDB[[#This Row],[Item Type]]="Straight Plug-In",_xlfn.TEXTJOIN("-",TRUE,M3431&amp;"-"&amp;_xlfn.LET(_xlpm.txt,ProjectsDB[[#This Row],[Assembly]],_xlpm.pos,FIND("SP",_xlpm.txt),_xlpm.pre,LEFT(_xlpm.txt,_xlpm.pos-1),IF(RIGHT(_xlpm.pre,3)="123","3PL",IF(RIGHT(_xlpm.pre,2)="12","2PL",IF(RIGHT(_xlpm.pre,1)="1","1PL","3PL")))),N3431,O3431,P3431,Q3431&amp;"W",R3431),_xlfn.TEXTJOIN("-",TRUE,M3431,N3431,O3431,P3431,Q3431&amp;"W",R3431))</f>
        <v>Straight Feeder-CU-Tin-PET-5W-2</v>
      </c>
      <c r="T3431" s="14" t="str">
        <f>IF(COUNTIF(Cycletime[Element Desc.],ProjectsDB[[#This Row],[Element Desc.]])&gt;0,"Found","Not Found")</f>
        <v>Found</v>
      </c>
    </row>
    <row r="3432" spans="2:20" x14ac:dyDescent="0.25">
      <c r="B3432" s="8" t="s">
        <v>7139</v>
      </c>
      <c r="C3432" s="9" t="s">
        <v>7007</v>
      </c>
      <c r="D3432" s="9" t="s">
        <v>7008</v>
      </c>
      <c r="E3432" s="10">
        <v>1</v>
      </c>
      <c r="F3432" s="9" t="s">
        <v>7002</v>
      </c>
      <c r="G3432" s="9" t="s">
        <v>7101</v>
      </c>
      <c r="H3432" s="11"/>
      <c r="I3432" s="12"/>
      <c r="J3432" s="12"/>
      <c r="K3432" s="12"/>
      <c r="L3432" s="12">
        <f t="array" ref="L3432">IFERROR(LOOKUP(2^15,SEARCH({"40A","63A","80A","100A","125A","160A","200A","250A","400A","630A","800A","1000A","1250A","1600A","2000A","2500A","3200A","4000A","5000A","6300A"},UPPER(D3432)),{40,63,80,100,125,160,200,250,400,630,800,1000,1250,1600,2000,2500,3200,4000,5000,6300}),0)</f>
        <v>5000</v>
      </c>
      <c r="M3432" s="9" t="str">
        <f t="shared" si="266"/>
        <v>Joint Pack</v>
      </c>
      <c r="N3432" s="9" t="str">
        <f t="shared" si="267"/>
        <v>CU</v>
      </c>
      <c r="O3432" s="13" t="str">
        <f t="shared" si="268"/>
        <v>Tin</v>
      </c>
      <c r="P3432" s="9" t="str">
        <f t="shared" si="269"/>
        <v>None</v>
      </c>
      <c r="Q3432" s="9" t="str">
        <f t="shared" si="270"/>
        <v>5</v>
      </c>
      <c r="R34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432" s="14" t="str">
        <f>IF(ProjectsDB[[#This Row],[Item Type]]="Straight Plug-In",_xlfn.TEXTJOIN("-",TRUE,M3432&amp;"-"&amp;_xlfn.LET(_xlpm.txt,ProjectsDB[[#This Row],[Assembly]],_xlpm.pos,FIND("SP",_xlpm.txt),_xlpm.pre,LEFT(_xlpm.txt,_xlpm.pos-1),IF(RIGHT(_xlpm.pre,3)="123","3PL",IF(RIGHT(_xlpm.pre,2)="12","2PL",IF(RIGHT(_xlpm.pre,1)="1","1PL","3PL")))),N3432,O3432,P3432,Q3432&amp;"W",R3432),_xlfn.TEXTJOIN("-",TRUE,M3432,N3432,O3432,P3432,Q3432&amp;"W",R3432))</f>
        <v>Joint Pack-CU-Tin-None-5W-2</v>
      </c>
      <c r="T3432" s="14" t="str">
        <f>IF(COUNTIF(Cycletime[Element Desc.],ProjectsDB[[#This Row],[Element Desc.]])&gt;0,"Found","Not Found")</f>
        <v>Found</v>
      </c>
    </row>
    <row r="3433" spans="2:20" x14ac:dyDescent="0.25">
      <c r="B3433" s="8" t="s">
        <v>7140</v>
      </c>
      <c r="C3433" s="9" t="s">
        <v>7141</v>
      </c>
      <c r="D3433" s="9" t="s">
        <v>7142</v>
      </c>
      <c r="E3433" s="10">
        <v>4</v>
      </c>
      <c r="F3433" s="9" t="s">
        <v>7143</v>
      </c>
      <c r="G3433" s="9" t="s">
        <v>96</v>
      </c>
      <c r="H3433" s="11"/>
      <c r="I3433" s="12"/>
      <c r="J3433" s="12"/>
      <c r="K3433" s="12"/>
      <c r="L3433" s="12">
        <f t="array" ref="L3433">IFERROR(LOOKUP(2^15,SEARCH({"40A","63A","80A","100A","125A","160A","200A","250A","400A","630A","800A","1000A","1250A","1600A","2000A","2500A","3200A","4000A","5000A","6300A"},UPPER(D3433)),{40,63,80,100,125,160,200,250,400,630,800,1000,1250,1600,2000,2500,3200,4000,5000,6300}),0)</f>
        <v>2500</v>
      </c>
      <c r="M3433" s="9" t="str">
        <f t="shared" si="266"/>
        <v>Joint Pack</v>
      </c>
      <c r="N3433" s="9" t="str">
        <f t="shared" si="267"/>
        <v>CU</v>
      </c>
      <c r="O3433" s="13" t="str">
        <f t="shared" si="268"/>
        <v>Silver</v>
      </c>
      <c r="P3433" s="9" t="str">
        <f t="shared" si="269"/>
        <v>None</v>
      </c>
      <c r="Q3433" s="9" t="str">
        <f t="shared" si="270"/>
        <v>4</v>
      </c>
      <c r="R34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33" s="14" t="str">
        <f>IF(ProjectsDB[[#This Row],[Item Type]]="Straight Plug-In",_xlfn.TEXTJOIN("-",TRUE,M3433&amp;"-"&amp;_xlfn.LET(_xlpm.txt,ProjectsDB[[#This Row],[Assembly]],_xlpm.pos,FIND("SP",_xlpm.txt),_xlpm.pre,LEFT(_xlpm.txt,_xlpm.pos-1),IF(RIGHT(_xlpm.pre,3)="123","3PL",IF(RIGHT(_xlpm.pre,2)="12","2PL",IF(RIGHT(_xlpm.pre,1)="1","1PL","3PL")))),N3433,O3433,P3433,Q3433&amp;"W",R3433),_xlfn.TEXTJOIN("-",TRUE,M3433,N3433,O3433,P3433,Q3433&amp;"W",R3433))</f>
        <v>Joint Pack-CU-Silver-None-4W-1</v>
      </c>
      <c r="T3433" s="14" t="str">
        <f>IF(COUNTIF(Cycletime[Element Desc.],ProjectsDB[[#This Row],[Element Desc.]])&gt;0,"Found","Not Found")</f>
        <v>Found</v>
      </c>
    </row>
    <row r="3434" spans="2:20" x14ac:dyDescent="0.25">
      <c r="B3434" s="8" t="s">
        <v>7144</v>
      </c>
      <c r="C3434" s="9" t="s">
        <v>7145</v>
      </c>
      <c r="D3434" s="9" t="s">
        <v>7146</v>
      </c>
      <c r="E3434" s="10">
        <v>2</v>
      </c>
      <c r="F3434" s="9" t="s">
        <v>7143</v>
      </c>
      <c r="G3434" s="9" t="s">
        <v>96</v>
      </c>
      <c r="H3434" s="11"/>
      <c r="I3434" s="12">
        <v>300</v>
      </c>
      <c r="J3434" s="12"/>
      <c r="K3434" s="12"/>
      <c r="L3434" s="12">
        <f t="array" ref="L3434">IFERROR(LOOKUP(2^15,SEARCH({"40A","63A","80A","100A","125A","160A","200A","250A","400A","630A","800A","1000A","1250A","1600A","2000A","2500A","3200A","4000A","5000A","6300A"},UPPER(D3434)),{40,63,80,100,125,160,200,250,400,630,800,1000,1250,1600,2000,2500,3200,4000,5000,6300}),0)</f>
        <v>2500</v>
      </c>
      <c r="M3434" s="9" t="str">
        <f t="shared" si="266"/>
        <v>Straight Feeder</v>
      </c>
      <c r="N3434" s="9" t="str">
        <f t="shared" si="267"/>
        <v>CU</v>
      </c>
      <c r="O3434" s="13" t="str">
        <f t="shared" si="268"/>
        <v>Silver</v>
      </c>
      <c r="P3434" s="9" t="str">
        <f t="shared" si="269"/>
        <v>Epoxy</v>
      </c>
      <c r="Q3434" s="9" t="str">
        <f t="shared" si="270"/>
        <v>4</v>
      </c>
      <c r="R34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34" s="14" t="str">
        <f>IF(ProjectsDB[[#This Row],[Item Type]]="Straight Plug-In",_xlfn.TEXTJOIN("-",TRUE,M3434&amp;"-"&amp;_xlfn.LET(_xlpm.txt,ProjectsDB[[#This Row],[Assembly]],_xlpm.pos,FIND("SP",_xlpm.txt),_xlpm.pre,LEFT(_xlpm.txt,_xlpm.pos-1),IF(RIGHT(_xlpm.pre,3)="123","3PL",IF(RIGHT(_xlpm.pre,2)="12","2PL",IF(RIGHT(_xlpm.pre,1)="1","1PL","3PL")))),N3434,O3434,P3434,Q3434&amp;"W",R3434),_xlfn.TEXTJOIN("-",TRUE,M3434,N3434,O3434,P3434,Q3434&amp;"W",R3434))</f>
        <v>Straight Feeder-CU-Silver-Epoxy-4W-1</v>
      </c>
      <c r="T3434" s="14" t="str">
        <f>IF(COUNTIF(Cycletime[Element Desc.],ProjectsDB[[#This Row],[Element Desc.]])&gt;0,"Found","Not Found")</f>
        <v>Found</v>
      </c>
    </row>
    <row r="3435" spans="2:20" x14ac:dyDescent="0.25">
      <c r="B3435" s="8" t="s">
        <v>7147</v>
      </c>
      <c r="C3435" s="9" t="s">
        <v>7148</v>
      </c>
      <c r="D3435" s="9" t="s">
        <v>7149</v>
      </c>
      <c r="E3435" s="10">
        <v>1</v>
      </c>
      <c r="F3435" s="9" t="s">
        <v>7143</v>
      </c>
      <c r="G3435" s="9" t="s">
        <v>96</v>
      </c>
      <c r="H3435" s="11"/>
      <c r="I3435" s="12">
        <v>2245</v>
      </c>
      <c r="J3435" s="12"/>
      <c r="K3435" s="12"/>
      <c r="L3435" s="12">
        <f t="array" ref="L3435">IFERROR(LOOKUP(2^15,SEARCH({"40A","63A","80A","100A","125A","160A","200A","250A","400A","630A","800A","1000A","1250A","1600A","2000A","2500A","3200A","4000A","5000A","6300A"},UPPER(D3435)),{40,63,80,100,125,160,200,250,400,630,800,1000,1250,1600,2000,2500,3200,4000,5000,6300}),0)</f>
        <v>2500</v>
      </c>
      <c r="M3435" s="9" t="str">
        <f t="shared" si="266"/>
        <v>Straight Feeder</v>
      </c>
      <c r="N3435" s="9" t="str">
        <f t="shared" si="267"/>
        <v>CU</v>
      </c>
      <c r="O3435" s="13" t="str">
        <f t="shared" si="268"/>
        <v>Silver</v>
      </c>
      <c r="P3435" s="9" t="str">
        <f t="shared" si="269"/>
        <v>Epoxy</v>
      </c>
      <c r="Q3435" s="9" t="str">
        <f t="shared" si="270"/>
        <v>4</v>
      </c>
      <c r="R34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35" s="14" t="str">
        <f>IF(ProjectsDB[[#This Row],[Item Type]]="Straight Plug-In",_xlfn.TEXTJOIN("-",TRUE,M3435&amp;"-"&amp;_xlfn.LET(_xlpm.txt,ProjectsDB[[#This Row],[Assembly]],_xlpm.pos,FIND("SP",_xlpm.txt),_xlpm.pre,LEFT(_xlpm.txt,_xlpm.pos-1),IF(RIGHT(_xlpm.pre,3)="123","3PL",IF(RIGHT(_xlpm.pre,2)="12","2PL",IF(RIGHT(_xlpm.pre,1)="1","1PL","3PL")))),N3435,O3435,P3435,Q3435&amp;"W",R3435),_xlfn.TEXTJOIN("-",TRUE,M3435,N3435,O3435,P3435,Q3435&amp;"W",R3435))</f>
        <v>Straight Feeder-CU-Silver-Epoxy-4W-1</v>
      </c>
      <c r="T3435" s="14" t="str">
        <f>IF(COUNTIF(Cycletime[Element Desc.],ProjectsDB[[#This Row],[Element Desc.]])&gt;0,"Found","Not Found")</f>
        <v>Found</v>
      </c>
    </row>
    <row r="3436" spans="2:20" x14ac:dyDescent="0.25">
      <c r="B3436" s="8" t="s">
        <v>7150</v>
      </c>
      <c r="C3436" s="9" t="s">
        <v>7151</v>
      </c>
      <c r="D3436" s="9" t="s">
        <v>7152</v>
      </c>
      <c r="E3436" s="10">
        <v>1</v>
      </c>
      <c r="F3436" s="9" t="s">
        <v>7143</v>
      </c>
      <c r="G3436" s="9" t="s">
        <v>96</v>
      </c>
      <c r="H3436" s="11"/>
      <c r="I3436" s="12">
        <v>850</v>
      </c>
      <c r="J3436" s="12"/>
      <c r="K3436" s="12"/>
      <c r="L3436" s="12">
        <f t="array" ref="L3436">IFERROR(LOOKUP(2^15,SEARCH({"40A","63A","80A","100A","125A","160A","200A","250A","400A","630A","800A","1000A","1250A","1600A","2000A","2500A","3200A","4000A","5000A","6300A"},UPPER(D3436)),{40,63,80,100,125,160,200,250,400,630,800,1000,1250,1600,2000,2500,3200,4000,5000,6300}),0)</f>
        <v>2500</v>
      </c>
      <c r="M3436" s="9" t="str">
        <f t="shared" si="266"/>
        <v>Straight Feeder</v>
      </c>
      <c r="N3436" s="9" t="str">
        <f t="shared" si="267"/>
        <v>CU</v>
      </c>
      <c r="O3436" s="13" t="str">
        <f t="shared" si="268"/>
        <v>Silver</v>
      </c>
      <c r="P3436" s="9" t="str">
        <f t="shared" si="269"/>
        <v>Epoxy</v>
      </c>
      <c r="Q3436" s="9" t="str">
        <f t="shared" si="270"/>
        <v>4</v>
      </c>
      <c r="R34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36" s="14" t="str">
        <f>IF(ProjectsDB[[#This Row],[Item Type]]="Straight Plug-In",_xlfn.TEXTJOIN("-",TRUE,M3436&amp;"-"&amp;_xlfn.LET(_xlpm.txt,ProjectsDB[[#This Row],[Assembly]],_xlpm.pos,FIND("SP",_xlpm.txt),_xlpm.pre,LEFT(_xlpm.txt,_xlpm.pos-1),IF(RIGHT(_xlpm.pre,3)="123","3PL",IF(RIGHT(_xlpm.pre,2)="12","2PL",IF(RIGHT(_xlpm.pre,1)="1","1PL","3PL")))),N3436,O3436,P3436,Q3436&amp;"W",R3436),_xlfn.TEXTJOIN("-",TRUE,M3436,N3436,O3436,P3436,Q3436&amp;"W",R3436))</f>
        <v>Straight Feeder-CU-Silver-Epoxy-4W-1</v>
      </c>
      <c r="T3436" s="14" t="str">
        <f>IF(COUNTIF(Cycletime[Element Desc.],ProjectsDB[[#This Row],[Element Desc.]])&gt;0,"Found","Not Found")</f>
        <v>Found</v>
      </c>
    </row>
    <row r="3437" spans="2:20" x14ac:dyDescent="0.25">
      <c r="B3437" s="8" t="s">
        <v>7153</v>
      </c>
      <c r="C3437" s="9" t="s">
        <v>7154</v>
      </c>
      <c r="D3437" s="9" t="s">
        <v>7155</v>
      </c>
      <c r="E3437" s="10">
        <v>1</v>
      </c>
      <c r="F3437" s="9" t="s">
        <v>7143</v>
      </c>
      <c r="G3437" s="9" t="s">
        <v>96</v>
      </c>
      <c r="H3437" s="11"/>
      <c r="I3437" s="12">
        <v>2060</v>
      </c>
      <c r="J3437" s="12"/>
      <c r="K3437" s="12"/>
      <c r="L3437" s="12">
        <f t="array" ref="L3437">IFERROR(LOOKUP(2^15,SEARCH({"40A","63A","80A","100A","125A","160A","200A","250A","400A","630A","800A","1000A","1250A","1600A","2000A","2500A","3200A","4000A","5000A","6300A"},UPPER(D3437)),{40,63,80,100,125,160,200,250,400,630,800,1000,1250,1600,2000,2500,3200,4000,5000,6300}),0)</f>
        <v>2500</v>
      </c>
      <c r="M3437" s="9" t="str">
        <f t="shared" si="266"/>
        <v>Straight Feeder</v>
      </c>
      <c r="N3437" s="9" t="str">
        <f t="shared" si="267"/>
        <v>CU</v>
      </c>
      <c r="O3437" s="13" t="str">
        <f t="shared" si="268"/>
        <v>Silver</v>
      </c>
      <c r="P3437" s="9" t="str">
        <f t="shared" si="269"/>
        <v>Epoxy</v>
      </c>
      <c r="Q3437" s="9" t="str">
        <f t="shared" si="270"/>
        <v>4</v>
      </c>
      <c r="R34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37" s="14" t="str">
        <f>IF(ProjectsDB[[#This Row],[Item Type]]="Straight Plug-In",_xlfn.TEXTJOIN("-",TRUE,M3437&amp;"-"&amp;_xlfn.LET(_xlpm.txt,ProjectsDB[[#This Row],[Assembly]],_xlpm.pos,FIND("SP",_xlpm.txt),_xlpm.pre,LEFT(_xlpm.txt,_xlpm.pos-1),IF(RIGHT(_xlpm.pre,3)="123","3PL",IF(RIGHT(_xlpm.pre,2)="12","2PL",IF(RIGHT(_xlpm.pre,1)="1","1PL","3PL")))),N3437,O3437,P3437,Q3437&amp;"W",R3437),_xlfn.TEXTJOIN("-",TRUE,M3437,N3437,O3437,P3437,Q3437&amp;"W",R3437))</f>
        <v>Straight Feeder-CU-Silver-Epoxy-4W-1</v>
      </c>
      <c r="T3437" s="14" t="str">
        <f>IF(COUNTIF(Cycletime[Element Desc.],ProjectsDB[[#This Row],[Element Desc.]])&gt;0,"Found","Not Found")</f>
        <v>Found</v>
      </c>
    </row>
    <row r="3438" spans="2:20" x14ac:dyDescent="0.25">
      <c r="B3438" s="8" t="s">
        <v>7156</v>
      </c>
      <c r="C3438" s="9" t="s">
        <v>7157</v>
      </c>
      <c r="D3438" s="9" t="s">
        <v>7158</v>
      </c>
      <c r="E3438" s="10">
        <v>1</v>
      </c>
      <c r="F3438" s="9" t="s">
        <v>7143</v>
      </c>
      <c r="G3438" s="9" t="s">
        <v>96</v>
      </c>
      <c r="H3438" s="11"/>
      <c r="I3438" s="12">
        <v>2630</v>
      </c>
      <c r="J3438" s="12"/>
      <c r="K3438" s="12"/>
      <c r="L3438" s="12">
        <f t="array" ref="L3438">IFERROR(LOOKUP(2^15,SEARCH({"40A","63A","80A","100A","125A","160A","200A","250A","400A","630A","800A","1000A","1250A","1600A","2000A","2500A","3200A","4000A","5000A","6300A"},UPPER(D3438)),{40,63,80,100,125,160,200,250,400,630,800,1000,1250,1600,2000,2500,3200,4000,5000,6300}),0)</f>
        <v>2500</v>
      </c>
      <c r="M3438" s="9" t="str">
        <f t="shared" si="266"/>
        <v>Straight Feeder</v>
      </c>
      <c r="N3438" s="9" t="str">
        <f t="shared" si="267"/>
        <v>CU</v>
      </c>
      <c r="O3438" s="13" t="str">
        <f t="shared" si="268"/>
        <v>Silver</v>
      </c>
      <c r="P3438" s="9" t="str">
        <f t="shared" si="269"/>
        <v>Epoxy</v>
      </c>
      <c r="Q3438" s="9" t="str">
        <f t="shared" si="270"/>
        <v>4</v>
      </c>
      <c r="R34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38" s="14" t="str">
        <f>IF(ProjectsDB[[#This Row],[Item Type]]="Straight Plug-In",_xlfn.TEXTJOIN("-",TRUE,M3438&amp;"-"&amp;_xlfn.LET(_xlpm.txt,ProjectsDB[[#This Row],[Assembly]],_xlpm.pos,FIND("SP",_xlpm.txt),_xlpm.pre,LEFT(_xlpm.txt,_xlpm.pos-1),IF(RIGHT(_xlpm.pre,3)="123","3PL",IF(RIGHT(_xlpm.pre,2)="12","2PL",IF(RIGHT(_xlpm.pre,1)="1","1PL","3PL")))),N3438,O3438,P3438,Q3438&amp;"W",R3438),_xlfn.TEXTJOIN("-",TRUE,M3438,N3438,O3438,P3438,Q3438&amp;"W",R3438))</f>
        <v>Straight Feeder-CU-Silver-Epoxy-4W-1</v>
      </c>
      <c r="T3438" s="14" t="str">
        <f>IF(COUNTIF(Cycletime[Element Desc.],ProjectsDB[[#This Row],[Element Desc.]])&gt;0,"Found","Not Found")</f>
        <v>Found</v>
      </c>
    </row>
    <row r="3439" spans="2:20" x14ac:dyDescent="0.25">
      <c r="B3439" s="8" t="s">
        <v>7159</v>
      </c>
      <c r="C3439" s="9" t="s">
        <v>7160</v>
      </c>
      <c r="D3439" s="9" t="s">
        <v>7161</v>
      </c>
      <c r="E3439" s="10">
        <v>1</v>
      </c>
      <c r="F3439" s="9" t="s">
        <v>7143</v>
      </c>
      <c r="G3439" s="9" t="s">
        <v>96</v>
      </c>
      <c r="H3439" s="11"/>
      <c r="I3439" s="12">
        <v>2440</v>
      </c>
      <c r="J3439" s="12"/>
      <c r="K3439" s="12"/>
      <c r="L3439" s="12">
        <f t="array" ref="L3439">IFERROR(LOOKUP(2^15,SEARCH({"40A","63A","80A","100A","125A","160A","200A","250A","400A","630A","800A","1000A","1250A","1600A","2000A","2500A","3200A","4000A","5000A","6300A"},UPPER(D3439)),{40,63,80,100,125,160,200,250,400,630,800,1000,1250,1600,2000,2500,3200,4000,5000,6300}),0)</f>
        <v>2500</v>
      </c>
      <c r="M3439" s="9" t="str">
        <f t="shared" si="266"/>
        <v>Straight Feeder</v>
      </c>
      <c r="N3439" s="9" t="str">
        <f t="shared" si="267"/>
        <v>CU</v>
      </c>
      <c r="O3439" s="13" t="str">
        <f t="shared" si="268"/>
        <v>Silver</v>
      </c>
      <c r="P3439" s="9" t="str">
        <f t="shared" si="269"/>
        <v>Epoxy</v>
      </c>
      <c r="Q3439" s="9" t="str">
        <f t="shared" si="270"/>
        <v>4</v>
      </c>
      <c r="R34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39" s="14" t="str">
        <f>IF(ProjectsDB[[#This Row],[Item Type]]="Straight Plug-In",_xlfn.TEXTJOIN("-",TRUE,M3439&amp;"-"&amp;_xlfn.LET(_xlpm.txt,ProjectsDB[[#This Row],[Assembly]],_xlpm.pos,FIND("SP",_xlpm.txt),_xlpm.pre,LEFT(_xlpm.txt,_xlpm.pos-1),IF(RIGHT(_xlpm.pre,3)="123","3PL",IF(RIGHT(_xlpm.pre,2)="12","2PL",IF(RIGHT(_xlpm.pre,1)="1","1PL","3PL")))),N3439,O3439,P3439,Q3439&amp;"W",R3439),_xlfn.TEXTJOIN("-",TRUE,M3439,N3439,O3439,P3439,Q3439&amp;"W",R3439))</f>
        <v>Straight Feeder-CU-Silver-Epoxy-4W-1</v>
      </c>
      <c r="T3439" s="14" t="str">
        <f>IF(COUNTIF(Cycletime[Element Desc.],ProjectsDB[[#This Row],[Element Desc.]])&gt;0,"Found","Not Found")</f>
        <v>Found</v>
      </c>
    </row>
    <row r="3440" spans="2:20" x14ac:dyDescent="0.25">
      <c r="B3440" s="8" t="s">
        <v>7162</v>
      </c>
      <c r="C3440" s="9" t="s">
        <v>7163</v>
      </c>
      <c r="D3440" s="9" t="s">
        <v>7164</v>
      </c>
      <c r="E3440" s="10">
        <v>1</v>
      </c>
      <c r="F3440" s="9" t="s">
        <v>7143</v>
      </c>
      <c r="G3440" s="9" t="s">
        <v>96</v>
      </c>
      <c r="H3440" s="11"/>
      <c r="I3440" s="12">
        <v>1840</v>
      </c>
      <c r="J3440" s="12"/>
      <c r="K3440" s="12"/>
      <c r="L3440" s="12">
        <f t="array" ref="L3440">IFERROR(LOOKUP(2^15,SEARCH({"40A","63A","80A","100A","125A","160A","200A","250A","400A","630A","800A","1000A","1250A","1600A","2000A","2500A","3200A","4000A","5000A","6300A"},UPPER(D3440)),{40,63,80,100,125,160,200,250,400,630,800,1000,1250,1600,2000,2500,3200,4000,5000,6300}),0)</f>
        <v>2500</v>
      </c>
      <c r="M3440" s="9" t="str">
        <f t="shared" si="266"/>
        <v>Straight Feeder</v>
      </c>
      <c r="N3440" s="9" t="str">
        <f t="shared" si="267"/>
        <v>CU</v>
      </c>
      <c r="O3440" s="13" t="str">
        <f t="shared" si="268"/>
        <v>Silver</v>
      </c>
      <c r="P3440" s="9" t="str">
        <f t="shared" si="269"/>
        <v>Epoxy</v>
      </c>
      <c r="Q3440" s="9" t="str">
        <f t="shared" si="270"/>
        <v>4</v>
      </c>
      <c r="R34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40" s="14" t="str">
        <f>IF(ProjectsDB[[#This Row],[Item Type]]="Straight Plug-In",_xlfn.TEXTJOIN("-",TRUE,M3440&amp;"-"&amp;_xlfn.LET(_xlpm.txt,ProjectsDB[[#This Row],[Assembly]],_xlpm.pos,FIND("SP",_xlpm.txt),_xlpm.pre,LEFT(_xlpm.txt,_xlpm.pos-1),IF(RIGHT(_xlpm.pre,3)="123","3PL",IF(RIGHT(_xlpm.pre,2)="12","2PL",IF(RIGHT(_xlpm.pre,1)="1","1PL","3PL")))),N3440,O3440,P3440,Q3440&amp;"W",R3440),_xlfn.TEXTJOIN("-",TRUE,M3440,N3440,O3440,P3440,Q3440&amp;"W",R3440))</f>
        <v>Straight Feeder-CU-Silver-Epoxy-4W-1</v>
      </c>
      <c r="T3440" s="14" t="str">
        <f>IF(COUNTIF(Cycletime[Element Desc.],ProjectsDB[[#This Row],[Element Desc.]])&gt;0,"Found","Not Found")</f>
        <v>Found</v>
      </c>
    </row>
    <row r="3441" spans="2:20" x14ac:dyDescent="0.25">
      <c r="B3441" s="8" t="s">
        <v>7165</v>
      </c>
      <c r="C3441" s="9" t="s">
        <v>7166</v>
      </c>
      <c r="D3441" s="9" t="s">
        <v>7167</v>
      </c>
      <c r="E3441" s="10">
        <v>1</v>
      </c>
      <c r="F3441" s="9" t="s">
        <v>7143</v>
      </c>
      <c r="G3441" s="9" t="s">
        <v>96</v>
      </c>
      <c r="H3441" s="11"/>
      <c r="I3441" s="12">
        <v>1270</v>
      </c>
      <c r="J3441" s="12"/>
      <c r="K3441" s="12"/>
      <c r="L3441" s="12">
        <f t="array" ref="L3441">IFERROR(LOOKUP(2^15,SEARCH({"40A","63A","80A","100A","125A","160A","200A","250A","400A","630A","800A","1000A","1250A","1600A","2000A","2500A","3200A","4000A","5000A","6300A"},UPPER(D3441)),{40,63,80,100,125,160,200,250,400,630,800,1000,1250,1600,2000,2500,3200,4000,5000,6300}),0)</f>
        <v>2500</v>
      </c>
      <c r="M3441" s="9" t="str">
        <f t="shared" si="266"/>
        <v>Straight Feeder</v>
      </c>
      <c r="N3441" s="9" t="str">
        <f t="shared" si="267"/>
        <v>CU</v>
      </c>
      <c r="O3441" s="13" t="str">
        <f t="shared" si="268"/>
        <v>Silver</v>
      </c>
      <c r="P3441" s="9" t="str">
        <f t="shared" si="269"/>
        <v>Epoxy</v>
      </c>
      <c r="Q3441" s="9" t="str">
        <f t="shared" si="270"/>
        <v>4</v>
      </c>
      <c r="R34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41" s="14" t="str">
        <f>IF(ProjectsDB[[#This Row],[Item Type]]="Straight Plug-In",_xlfn.TEXTJOIN("-",TRUE,M3441&amp;"-"&amp;_xlfn.LET(_xlpm.txt,ProjectsDB[[#This Row],[Assembly]],_xlpm.pos,FIND("SP",_xlpm.txt),_xlpm.pre,LEFT(_xlpm.txt,_xlpm.pos-1),IF(RIGHT(_xlpm.pre,3)="123","3PL",IF(RIGHT(_xlpm.pre,2)="12","2PL",IF(RIGHT(_xlpm.pre,1)="1","1PL","3PL")))),N3441,O3441,P3441,Q3441&amp;"W",R3441),_xlfn.TEXTJOIN("-",TRUE,M3441,N3441,O3441,P3441,Q3441&amp;"W",R3441))</f>
        <v>Straight Feeder-CU-Silver-Epoxy-4W-1</v>
      </c>
      <c r="T3441" s="14" t="str">
        <f>IF(COUNTIF(Cycletime[Element Desc.],ProjectsDB[[#This Row],[Element Desc.]])&gt;0,"Found","Not Found")</f>
        <v>Found</v>
      </c>
    </row>
    <row r="3442" spans="2:20" x14ac:dyDescent="0.25">
      <c r="B3442" s="8" t="s">
        <v>7168</v>
      </c>
      <c r="C3442" s="9" t="s">
        <v>7141</v>
      </c>
      <c r="D3442" s="9" t="s">
        <v>7142</v>
      </c>
      <c r="E3442" s="10">
        <v>5</v>
      </c>
      <c r="F3442" s="9" t="s">
        <v>7143</v>
      </c>
      <c r="G3442" s="9" t="s">
        <v>96</v>
      </c>
      <c r="H3442" s="11"/>
      <c r="I3442" s="12"/>
      <c r="J3442" s="12"/>
      <c r="K3442" s="12"/>
      <c r="L3442" s="12">
        <f t="array" ref="L3442">IFERROR(LOOKUP(2^15,SEARCH({"40A","63A","80A","100A","125A","160A","200A","250A","400A","630A","800A","1000A","1250A","1600A","2000A","2500A","3200A","4000A","5000A","6300A"},UPPER(D3442)),{40,63,80,100,125,160,200,250,400,630,800,1000,1250,1600,2000,2500,3200,4000,5000,6300}),0)</f>
        <v>2500</v>
      </c>
      <c r="M3442" s="9" t="str">
        <f t="shared" si="266"/>
        <v>Joint Pack</v>
      </c>
      <c r="N3442" s="9" t="str">
        <f t="shared" si="267"/>
        <v>CU</v>
      </c>
      <c r="O3442" s="13" t="str">
        <f t="shared" si="268"/>
        <v>Silver</v>
      </c>
      <c r="P3442" s="9" t="str">
        <f t="shared" si="269"/>
        <v>None</v>
      </c>
      <c r="Q3442" s="9" t="str">
        <f t="shared" si="270"/>
        <v>4</v>
      </c>
      <c r="R34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42" s="14" t="str">
        <f>IF(ProjectsDB[[#This Row],[Item Type]]="Straight Plug-In",_xlfn.TEXTJOIN("-",TRUE,M3442&amp;"-"&amp;_xlfn.LET(_xlpm.txt,ProjectsDB[[#This Row],[Assembly]],_xlpm.pos,FIND("SP",_xlpm.txt),_xlpm.pre,LEFT(_xlpm.txt,_xlpm.pos-1),IF(RIGHT(_xlpm.pre,3)="123","3PL",IF(RIGHT(_xlpm.pre,2)="12","2PL",IF(RIGHT(_xlpm.pre,1)="1","1PL","3PL")))),N3442,O3442,P3442,Q3442&amp;"W",R3442),_xlfn.TEXTJOIN("-",TRUE,M3442,N3442,O3442,P3442,Q3442&amp;"W",R3442))</f>
        <v>Joint Pack-CU-Silver-None-4W-1</v>
      </c>
      <c r="T3442" s="14" t="str">
        <f>IF(COUNTIF(Cycletime[Element Desc.],ProjectsDB[[#This Row],[Element Desc.]])&gt;0,"Found","Not Found")</f>
        <v>Found</v>
      </c>
    </row>
    <row r="3443" spans="2:20" x14ac:dyDescent="0.25">
      <c r="B3443" s="8" t="s">
        <v>7169</v>
      </c>
      <c r="C3443" s="9" t="s">
        <v>7141</v>
      </c>
      <c r="D3443" s="9" t="s">
        <v>7142</v>
      </c>
      <c r="E3443" s="10">
        <v>4</v>
      </c>
      <c r="F3443" s="9" t="s">
        <v>7143</v>
      </c>
      <c r="G3443" s="9" t="s">
        <v>96</v>
      </c>
      <c r="H3443" s="11"/>
      <c r="I3443" s="12"/>
      <c r="J3443" s="12"/>
      <c r="K3443" s="12"/>
      <c r="L3443" s="12">
        <f t="array" ref="L3443">IFERROR(LOOKUP(2^15,SEARCH({"40A","63A","80A","100A","125A","160A","200A","250A","400A","630A","800A","1000A","1250A","1600A","2000A","2500A","3200A","4000A","5000A","6300A"},UPPER(D3443)),{40,63,80,100,125,160,200,250,400,630,800,1000,1250,1600,2000,2500,3200,4000,5000,6300}),0)</f>
        <v>2500</v>
      </c>
      <c r="M3443" s="9" t="str">
        <f t="shared" si="266"/>
        <v>Joint Pack</v>
      </c>
      <c r="N3443" s="9" t="str">
        <f t="shared" si="267"/>
        <v>CU</v>
      </c>
      <c r="O3443" s="13" t="str">
        <f t="shared" si="268"/>
        <v>Silver</v>
      </c>
      <c r="P3443" s="9" t="str">
        <f t="shared" si="269"/>
        <v>None</v>
      </c>
      <c r="Q3443" s="9" t="str">
        <f t="shared" si="270"/>
        <v>4</v>
      </c>
      <c r="R34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43" s="14" t="str">
        <f>IF(ProjectsDB[[#This Row],[Item Type]]="Straight Plug-In",_xlfn.TEXTJOIN("-",TRUE,M3443&amp;"-"&amp;_xlfn.LET(_xlpm.txt,ProjectsDB[[#This Row],[Assembly]],_xlpm.pos,FIND("SP",_xlpm.txt),_xlpm.pre,LEFT(_xlpm.txt,_xlpm.pos-1),IF(RIGHT(_xlpm.pre,3)="123","3PL",IF(RIGHT(_xlpm.pre,2)="12","2PL",IF(RIGHT(_xlpm.pre,1)="1","1PL","3PL")))),N3443,O3443,P3443,Q3443&amp;"W",R3443),_xlfn.TEXTJOIN("-",TRUE,M3443,N3443,O3443,P3443,Q3443&amp;"W",R3443))</f>
        <v>Joint Pack-CU-Silver-None-4W-1</v>
      </c>
      <c r="T3443" s="14" t="str">
        <f>IF(COUNTIF(Cycletime[Element Desc.],ProjectsDB[[#This Row],[Element Desc.]])&gt;0,"Found","Not Found")</f>
        <v>Found</v>
      </c>
    </row>
    <row r="3444" spans="2:20" x14ac:dyDescent="0.25">
      <c r="B3444" s="8" t="s">
        <v>7170</v>
      </c>
      <c r="C3444" s="9" t="s">
        <v>7171</v>
      </c>
      <c r="D3444" s="9" t="s">
        <v>7172</v>
      </c>
      <c r="E3444" s="10">
        <v>1</v>
      </c>
      <c r="F3444" s="9" t="s">
        <v>7143</v>
      </c>
      <c r="G3444" s="9" t="s">
        <v>96</v>
      </c>
      <c r="H3444" s="11"/>
      <c r="I3444" s="12">
        <v>1500</v>
      </c>
      <c r="J3444" s="12"/>
      <c r="K3444" s="12"/>
      <c r="L3444" s="12">
        <f t="array" ref="L3444">IFERROR(LOOKUP(2^15,SEARCH({"40A","63A","80A","100A","125A","160A","200A","250A","400A","630A","800A","1000A","1250A","1600A","2000A","2500A","3200A","4000A","5000A","6300A"},UPPER(D3444)),{40,63,80,100,125,160,200,250,400,630,800,1000,1250,1600,2000,2500,3200,4000,5000,6300}),0)</f>
        <v>2500</v>
      </c>
      <c r="M3444" s="9" t="str">
        <f t="shared" si="266"/>
        <v>Straight Feeder</v>
      </c>
      <c r="N3444" s="9" t="str">
        <f t="shared" si="267"/>
        <v>CU</v>
      </c>
      <c r="O3444" s="13" t="str">
        <f t="shared" si="268"/>
        <v>Silver</v>
      </c>
      <c r="P3444" s="9" t="str">
        <f t="shared" si="269"/>
        <v>Epoxy</v>
      </c>
      <c r="Q3444" s="9" t="str">
        <f t="shared" si="270"/>
        <v>4</v>
      </c>
      <c r="R34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44" s="14" t="str">
        <f>IF(ProjectsDB[[#This Row],[Item Type]]="Straight Plug-In",_xlfn.TEXTJOIN("-",TRUE,M3444&amp;"-"&amp;_xlfn.LET(_xlpm.txt,ProjectsDB[[#This Row],[Assembly]],_xlpm.pos,FIND("SP",_xlpm.txt),_xlpm.pre,LEFT(_xlpm.txt,_xlpm.pos-1),IF(RIGHT(_xlpm.pre,3)="123","3PL",IF(RIGHT(_xlpm.pre,2)="12","2PL",IF(RIGHT(_xlpm.pre,1)="1","1PL","3PL")))),N3444,O3444,P3444,Q3444&amp;"W",R3444),_xlfn.TEXTJOIN("-",TRUE,M3444,N3444,O3444,P3444,Q3444&amp;"W",R3444))</f>
        <v>Straight Feeder-CU-Silver-Epoxy-4W-1</v>
      </c>
      <c r="T3444" s="14" t="str">
        <f>IF(COUNTIF(Cycletime[Element Desc.],ProjectsDB[[#This Row],[Element Desc.]])&gt;0,"Found","Not Found")</f>
        <v>Found</v>
      </c>
    </row>
    <row r="3445" spans="2:20" x14ac:dyDescent="0.25">
      <c r="B3445" s="8" t="s">
        <v>7173</v>
      </c>
      <c r="C3445" s="9" t="s">
        <v>7174</v>
      </c>
      <c r="D3445" s="9" t="s">
        <v>7175</v>
      </c>
      <c r="E3445" s="10">
        <v>1</v>
      </c>
      <c r="F3445" s="9" t="s">
        <v>7143</v>
      </c>
      <c r="G3445" s="9" t="s">
        <v>96</v>
      </c>
      <c r="H3445" s="11"/>
      <c r="I3445" s="12">
        <v>970</v>
      </c>
      <c r="J3445" s="12"/>
      <c r="K3445" s="12"/>
      <c r="L3445" s="12">
        <f t="array" ref="L3445">IFERROR(LOOKUP(2^15,SEARCH({"40A","63A","80A","100A","125A","160A","200A","250A","400A","630A","800A","1000A","1250A","1600A","2000A","2500A","3200A","4000A","5000A","6300A"},UPPER(D3445)),{40,63,80,100,125,160,200,250,400,630,800,1000,1250,1600,2000,2500,3200,4000,5000,6300}),0)</f>
        <v>2500</v>
      </c>
      <c r="M3445" s="9" t="str">
        <f t="shared" si="266"/>
        <v>Straight Feeder</v>
      </c>
      <c r="N3445" s="9" t="str">
        <f t="shared" si="267"/>
        <v>CU</v>
      </c>
      <c r="O3445" s="13" t="str">
        <f t="shared" si="268"/>
        <v>Silver</v>
      </c>
      <c r="P3445" s="9" t="str">
        <f t="shared" si="269"/>
        <v>Epoxy</v>
      </c>
      <c r="Q3445" s="9" t="str">
        <f t="shared" si="270"/>
        <v>4</v>
      </c>
      <c r="R34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45" s="14" t="str">
        <f>IF(ProjectsDB[[#This Row],[Item Type]]="Straight Plug-In",_xlfn.TEXTJOIN("-",TRUE,M3445&amp;"-"&amp;_xlfn.LET(_xlpm.txt,ProjectsDB[[#This Row],[Assembly]],_xlpm.pos,FIND("SP",_xlpm.txt),_xlpm.pre,LEFT(_xlpm.txt,_xlpm.pos-1),IF(RIGHT(_xlpm.pre,3)="123","3PL",IF(RIGHT(_xlpm.pre,2)="12","2PL",IF(RIGHT(_xlpm.pre,1)="1","1PL","3PL")))),N3445,O3445,P3445,Q3445&amp;"W",R3445),_xlfn.TEXTJOIN("-",TRUE,M3445,N3445,O3445,P3445,Q3445&amp;"W",R3445))</f>
        <v>Straight Feeder-CU-Silver-Epoxy-4W-1</v>
      </c>
      <c r="T3445" s="14" t="str">
        <f>IF(COUNTIF(Cycletime[Element Desc.],ProjectsDB[[#This Row],[Element Desc.]])&gt;0,"Found","Not Found")</f>
        <v>Found</v>
      </c>
    </row>
    <row r="3446" spans="2:20" x14ac:dyDescent="0.25">
      <c r="B3446" s="8" t="s">
        <v>7176</v>
      </c>
      <c r="C3446" s="9" t="s">
        <v>7145</v>
      </c>
      <c r="D3446" s="9" t="s">
        <v>7146</v>
      </c>
      <c r="E3446" s="10">
        <v>1</v>
      </c>
      <c r="F3446" s="9" t="s">
        <v>7143</v>
      </c>
      <c r="G3446" s="9" t="s">
        <v>96</v>
      </c>
      <c r="H3446" s="11"/>
      <c r="I3446" s="12">
        <v>3000</v>
      </c>
      <c r="J3446" s="12"/>
      <c r="K3446" s="12"/>
      <c r="L3446" s="12">
        <f t="array" ref="L3446">IFERROR(LOOKUP(2^15,SEARCH({"40A","63A","80A","100A","125A","160A","200A","250A","400A","630A","800A","1000A","1250A","1600A","2000A","2500A","3200A","4000A","5000A","6300A"},UPPER(D3446)),{40,63,80,100,125,160,200,250,400,630,800,1000,1250,1600,2000,2500,3200,4000,5000,6300}),0)</f>
        <v>2500</v>
      </c>
      <c r="M3446" s="9" t="str">
        <f t="shared" si="266"/>
        <v>Straight Feeder</v>
      </c>
      <c r="N3446" s="9" t="str">
        <f t="shared" si="267"/>
        <v>CU</v>
      </c>
      <c r="O3446" s="13" t="str">
        <f t="shared" si="268"/>
        <v>Silver</v>
      </c>
      <c r="P3446" s="9" t="str">
        <f t="shared" si="269"/>
        <v>Epoxy</v>
      </c>
      <c r="Q3446" s="9" t="str">
        <f t="shared" si="270"/>
        <v>4</v>
      </c>
      <c r="R34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46" s="14" t="str">
        <f>IF(ProjectsDB[[#This Row],[Item Type]]="Straight Plug-In",_xlfn.TEXTJOIN("-",TRUE,M3446&amp;"-"&amp;_xlfn.LET(_xlpm.txt,ProjectsDB[[#This Row],[Assembly]],_xlpm.pos,FIND("SP",_xlpm.txt),_xlpm.pre,LEFT(_xlpm.txt,_xlpm.pos-1),IF(RIGHT(_xlpm.pre,3)="123","3PL",IF(RIGHT(_xlpm.pre,2)="12","2PL",IF(RIGHT(_xlpm.pre,1)="1","1PL","3PL")))),N3446,O3446,P3446,Q3446&amp;"W",R3446),_xlfn.TEXTJOIN("-",TRUE,M3446,N3446,O3446,P3446,Q3446&amp;"W",R3446))</f>
        <v>Straight Feeder-CU-Silver-Epoxy-4W-1</v>
      </c>
      <c r="T3446" s="14" t="str">
        <f>IF(COUNTIF(Cycletime[Element Desc.],ProjectsDB[[#This Row],[Element Desc.]])&gt;0,"Found","Not Found")</f>
        <v>Found</v>
      </c>
    </row>
    <row r="3447" spans="2:20" x14ac:dyDescent="0.25">
      <c r="B3447" s="8" t="s">
        <v>7177</v>
      </c>
      <c r="C3447" s="9" t="s">
        <v>7163</v>
      </c>
      <c r="D3447" s="9" t="s">
        <v>7164</v>
      </c>
      <c r="E3447" s="10">
        <v>1</v>
      </c>
      <c r="F3447" s="9" t="s">
        <v>7143</v>
      </c>
      <c r="G3447" s="9" t="s">
        <v>96</v>
      </c>
      <c r="H3447" s="11"/>
      <c r="I3447" s="12">
        <v>1840</v>
      </c>
      <c r="J3447" s="12"/>
      <c r="K3447" s="12"/>
      <c r="L3447" s="12">
        <f t="array" ref="L3447">IFERROR(LOOKUP(2^15,SEARCH({"40A","63A","80A","100A","125A","160A","200A","250A","400A","630A","800A","1000A","1250A","1600A","2000A","2500A","3200A","4000A","5000A","6300A"},UPPER(D3447)),{40,63,80,100,125,160,200,250,400,630,800,1000,1250,1600,2000,2500,3200,4000,5000,6300}),0)</f>
        <v>2500</v>
      </c>
      <c r="M3447" s="9" t="str">
        <f t="shared" si="266"/>
        <v>Straight Feeder</v>
      </c>
      <c r="N3447" s="9" t="str">
        <f t="shared" si="267"/>
        <v>CU</v>
      </c>
      <c r="O3447" s="13" t="str">
        <f t="shared" si="268"/>
        <v>Silver</v>
      </c>
      <c r="P3447" s="9" t="str">
        <f t="shared" si="269"/>
        <v>Epoxy</v>
      </c>
      <c r="Q3447" s="9" t="str">
        <f t="shared" si="270"/>
        <v>4</v>
      </c>
      <c r="R34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47" s="14" t="str">
        <f>IF(ProjectsDB[[#This Row],[Item Type]]="Straight Plug-In",_xlfn.TEXTJOIN("-",TRUE,M3447&amp;"-"&amp;_xlfn.LET(_xlpm.txt,ProjectsDB[[#This Row],[Assembly]],_xlpm.pos,FIND("SP",_xlpm.txt),_xlpm.pre,LEFT(_xlpm.txt,_xlpm.pos-1),IF(RIGHT(_xlpm.pre,3)="123","3PL",IF(RIGHT(_xlpm.pre,2)="12","2PL",IF(RIGHT(_xlpm.pre,1)="1","1PL","3PL")))),N3447,O3447,P3447,Q3447&amp;"W",R3447),_xlfn.TEXTJOIN("-",TRUE,M3447,N3447,O3447,P3447,Q3447&amp;"W",R3447))</f>
        <v>Straight Feeder-CU-Silver-Epoxy-4W-1</v>
      </c>
      <c r="T3447" s="14" t="str">
        <f>IF(COUNTIF(Cycletime[Element Desc.],ProjectsDB[[#This Row],[Element Desc.]])&gt;0,"Found","Not Found")</f>
        <v>Found</v>
      </c>
    </row>
    <row r="3448" spans="2:20" x14ac:dyDescent="0.25">
      <c r="B3448" s="8" t="s">
        <v>7178</v>
      </c>
      <c r="C3448" s="9" t="s">
        <v>7179</v>
      </c>
      <c r="D3448" s="9" t="s">
        <v>7180</v>
      </c>
      <c r="E3448" s="10">
        <v>1</v>
      </c>
      <c r="F3448" s="9" t="s">
        <v>7143</v>
      </c>
      <c r="G3448" s="9" t="s">
        <v>96</v>
      </c>
      <c r="H3448" s="11"/>
      <c r="I3448" s="12">
        <v>860</v>
      </c>
      <c r="J3448" s="12"/>
      <c r="K3448" s="12"/>
      <c r="L3448" s="12">
        <f t="array" ref="L3448">IFERROR(LOOKUP(2^15,SEARCH({"40A","63A","80A","100A","125A","160A","200A","250A","400A","630A","800A","1000A","1250A","1600A","2000A","2500A","3200A","4000A","5000A","6300A"},UPPER(D3448)),{40,63,80,100,125,160,200,250,400,630,800,1000,1250,1600,2000,2500,3200,4000,5000,6300}),0)</f>
        <v>2500</v>
      </c>
      <c r="M3448" s="9" t="str">
        <f t="shared" si="266"/>
        <v>Straight Feeder</v>
      </c>
      <c r="N3448" s="9" t="str">
        <f t="shared" si="267"/>
        <v>CU</v>
      </c>
      <c r="O3448" s="13" t="str">
        <f t="shared" si="268"/>
        <v>Silver</v>
      </c>
      <c r="P3448" s="9" t="str">
        <f t="shared" si="269"/>
        <v>Epoxy</v>
      </c>
      <c r="Q3448" s="9" t="str">
        <f t="shared" si="270"/>
        <v>4</v>
      </c>
      <c r="R34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48" s="14" t="str">
        <f>IF(ProjectsDB[[#This Row],[Item Type]]="Straight Plug-In",_xlfn.TEXTJOIN("-",TRUE,M3448&amp;"-"&amp;_xlfn.LET(_xlpm.txt,ProjectsDB[[#This Row],[Assembly]],_xlpm.pos,FIND("SP",_xlpm.txt),_xlpm.pre,LEFT(_xlpm.txt,_xlpm.pos-1),IF(RIGHT(_xlpm.pre,3)="123","3PL",IF(RIGHT(_xlpm.pre,2)="12","2PL",IF(RIGHT(_xlpm.pre,1)="1","1PL","3PL")))),N3448,O3448,P3448,Q3448&amp;"W",R3448),_xlfn.TEXTJOIN("-",TRUE,M3448,N3448,O3448,P3448,Q3448&amp;"W",R3448))</f>
        <v>Straight Feeder-CU-Silver-Epoxy-4W-1</v>
      </c>
      <c r="T3448" s="14" t="str">
        <f>IF(COUNTIF(Cycletime[Element Desc.],ProjectsDB[[#This Row],[Element Desc.]])&gt;0,"Found","Not Found")</f>
        <v>Found</v>
      </c>
    </row>
    <row r="3449" spans="2:20" x14ac:dyDescent="0.25">
      <c r="B3449" s="8" t="s">
        <v>7181</v>
      </c>
      <c r="C3449" s="9" t="s">
        <v>7182</v>
      </c>
      <c r="D3449" s="9" t="s">
        <v>7183</v>
      </c>
      <c r="E3449" s="10">
        <v>1</v>
      </c>
      <c r="F3449" s="9" t="s">
        <v>7143</v>
      </c>
      <c r="G3449" s="9" t="s">
        <v>96</v>
      </c>
      <c r="H3449" s="11"/>
      <c r="I3449" s="12">
        <v>900</v>
      </c>
      <c r="J3449" s="12"/>
      <c r="K3449" s="12"/>
      <c r="L3449" s="12">
        <f t="array" ref="L3449">IFERROR(LOOKUP(2^15,SEARCH({"40A","63A","80A","100A","125A","160A","200A","250A","400A","630A","800A","1000A","1250A","1600A","2000A","2500A","3200A","4000A","5000A","6300A"},UPPER(D3449)),{40,63,80,100,125,160,200,250,400,630,800,1000,1250,1600,2000,2500,3200,4000,5000,6300}),0)</f>
        <v>2500</v>
      </c>
      <c r="M3449" s="9" t="str">
        <f t="shared" si="266"/>
        <v>Straight Feeder</v>
      </c>
      <c r="N3449" s="9" t="str">
        <f t="shared" si="267"/>
        <v>CU</v>
      </c>
      <c r="O3449" s="13" t="str">
        <f t="shared" si="268"/>
        <v>Silver</v>
      </c>
      <c r="P3449" s="9" t="str">
        <f t="shared" si="269"/>
        <v>Epoxy</v>
      </c>
      <c r="Q3449" s="9" t="str">
        <f t="shared" si="270"/>
        <v>4</v>
      </c>
      <c r="R34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49" s="14" t="str">
        <f>IF(ProjectsDB[[#This Row],[Item Type]]="Straight Plug-In",_xlfn.TEXTJOIN("-",TRUE,M3449&amp;"-"&amp;_xlfn.LET(_xlpm.txt,ProjectsDB[[#This Row],[Assembly]],_xlpm.pos,FIND("SP",_xlpm.txt),_xlpm.pre,LEFT(_xlpm.txt,_xlpm.pos-1),IF(RIGHT(_xlpm.pre,3)="123","3PL",IF(RIGHT(_xlpm.pre,2)="12","2PL",IF(RIGHT(_xlpm.pre,1)="1","1PL","3PL")))),N3449,O3449,P3449,Q3449&amp;"W",R3449),_xlfn.TEXTJOIN("-",TRUE,M3449,N3449,O3449,P3449,Q3449&amp;"W",R3449))</f>
        <v>Straight Feeder-CU-Silver-Epoxy-4W-1</v>
      </c>
      <c r="T3449" s="14" t="str">
        <f>IF(COUNTIF(Cycletime[Element Desc.],ProjectsDB[[#This Row],[Element Desc.]])&gt;0,"Found","Not Found")</f>
        <v>Found</v>
      </c>
    </row>
    <row r="3450" spans="2:20" x14ac:dyDescent="0.25">
      <c r="B3450" s="8" t="s">
        <v>7184</v>
      </c>
      <c r="C3450" s="9" t="s">
        <v>7145</v>
      </c>
      <c r="D3450" s="9" t="s">
        <v>7146</v>
      </c>
      <c r="E3450" s="10">
        <v>1</v>
      </c>
      <c r="F3450" s="9" t="s">
        <v>7143</v>
      </c>
      <c r="G3450" s="9" t="s">
        <v>96</v>
      </c>
      <c r="H3450" s="11"/>
      <c r="I3450" s="12">
        <v>3000</v>
      </c>
      <c r="J3450" s="12"/>
      <c r="K3450" s="12"/>
      <c r="L3450" s="12">
        <f t="array" ref="L3450">IFERROR(LOOKUP(2^15,SEARCH({"40A","63A","80A","100A","125A","160A","200A","250A","400A","630A","800A","1000A","1250A","1600A","2000A","2500A","3200A","4000A","5000A","6300A"},UPPER(D3450)),{40,63,80,100,125,160,200,250,400,630,800,1000,1250,1600,2000,2500,3200,4000,5000,6300}),0)</f>
        <v>2500</v>
      </c>
      <c r="M3450" s="9" t="str">
        <f t="shared" si="266"/>
        <v>Straight Feeder</v>
      </c>
      <c r="N3450" s="9" t="str">
        <f t="shared" si="267"/>
        <v>CU</v>
      </c>
      <c r="O3450" s="13" t="str">
        <f t="shared" si="268"/>
        <v>Silver</v>
      </c>
      <c r="P3450" s="9" t="str">
        <f t="shared" si="269"/>
        <v>Epoxy</v>
      </c>
      <c r="Q3450" s="9" t="str">
        <f t="shared" si="270"/>
        <v>4</v>
      </c>
      <c r="R34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50" s="14" t="str">
        <f>IF(ProjectsDB[[#This Row],[Item Type]]="Straight Plug-In",_xlfn.TEXTJOIN("-",TRUE,M3450&amp;"-"&amp;_xlfn.LET(_xlpm.txt,ProjectsDB[[#This Row],[Assembly]],_xlpm.pos,FIND("SP",_xlpm.txt),_xlpm.pre,LEFT(_xlpm.txt,_xlpm.pos-1),IF(RIGHT(_xlpm.pre,3)="123","3PL",IF(RIGHT(_xlpm.pre,2)="12","2PL",IF(RIGHT(_xlpm.pre,1)="1","1PL","3PL")))),N3450,O3450,P3450,Q3450&amp;"W",R3450),_xlfn.TEXTJOIN("-",TRUE,M3450,N3450,O3450,P3450,Q3450&amp;"W",R3450))</f>
        <v>Straight Feeder-CU-Silver-Epoxy-4W-1</v>
      </c>
      <c r="T3450" s="14" t="str">
        <f>IF(COUNTIF(Cycletime[Element Desc.],ProjectsDB[[#This Row],[Element Desc.]])&gt;0,"Found","Not Found")</f>
        <v>Found</v>
      </c>
    </row>
    <row r="3451" spans="2:20" x14ac:dyDescent="0.25">
      <c r="B3451" s="8" t="s">
        <v>7185</v>
      </c>
      <c r="C3451" s="9" t="s">
        <v>7141</v>
      </c>
      <c r="D3451" s="9" t="s">
        <v>7142</v>
      </c>
      <c r="E3451" s="10">
        <v>3</v>
      </c>
      <c r="F3451" s="9" t="s">
        <v>7143</v>
      </c>
      <c r="G3451" s="9" t="s">
        <v>96</v>
      </c>
      <c r="H3451" s="11"/>
      <c r="I3451" s="12"/>
      <c r="J3451" s="12"/>
      <c r="K3451" s="12"/>
      <c r="L3451" s="12">
        <f t="array" ref="L3451">IFERROR(LOOKUP(2^15,SEARCH({"40A","63A","80A","100A","125A","160A","200A","250A","400A","630A","800A","1000A","1250A","1600A","2000A","2500A","3200A","4000A","5000A","6300A"},UPPER(D3451)),{40,63,80,100,125,160,200,250,400,630,800,1000,1250,1600,2000,2500,3200,4000,5000,6300}),0)</f>
        <v>2500</v>
      </c>
      <c r="M3451" s="9" t="str">
        <f t="shared" si="266"/>
        <v>Joint Pack</v>
      </c>
      <c r="N3451" s="9" t="str">
        <f t="shared" si="267"/>
        <v>CU</v>
      </c>
      <c r="O3451" s="13" t="str">
        <f t="shared" si="268"/>
        <v>Silver</v>
      </c>
      <c r="P3451" s="9" t="str">
        <f t="shared" si="269"/>
        <v>None</v>
      </c>
      <c r="Q3451" s="9" t="str">
        <f t="shared" si="270"/>
        <v>4</v>
      </c>
      <c r="R34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51" s="14" t="str">
        <f>IF(ProjectsDB[[#This Row],[Item Type]]="Straight Plug-In",_xlfn.TEXTJOIN("-",TRUE,M3451&amp;"-"&amp;_xlfn.LET(_xlpm.txt,ProjectsDB[[#This Row],[Assembly]],_xlpm.pos,FIND("SP",_xlpm.txt),_xlpm.pre,LEFT(_xlpm.txt,_xlpm.pos-1),IF(RIGHT(_xlpm.pre,3)="123","3PL",IF(RIGHT(_xlpm.pre,2)="12","2PL",IF(RIGHT(_xlpm.pre,1)="1","1PL","3PL")))),N3451,O3451,P3451,Q3451&amp;"W",R3451),_xlfn.TEXTJOIN("-",TRUE,M3451,N3451,O3451,P3451,Q3451&amp;"W",R3451))</f>
        <v>Joint Pack-CU-Silver-None-4W-1</v>
      </c>
      <c r="T3451" s="14" t="str">
        <f>IF(COUNTIF(Cycletime[Element Desc.],ProjectsDB[[#This Row],[Element Desc.]])&gt;0,"Found","Not Found")</f>
        <v>Found</v>
      </c>
    </row>
    <row r="3452" spans="2:20" x14ac:dyDescent="0.25">
      <c r="B3452" s="8" t="s">
        <v>7186</v>
      </c>
      <c r="C3452" s="9" t="s">
        <v>7141</v>
      </c>
      <c r="D3452" s="9" t="s">
        <v>7142</v>
      </c>
      <c r="E3452" s="10">
        <v>1</v>
      </c>
      <c r="F3452" s="9" t="s">
        <v>7143</v>
      </c>
      <c r="G3452" s="9" t="s">
        <v>96</v>
      </c>
      <c r="H3452" s="11"/>
      <c r="I3452" s="12"/>
      <c r="J3452" s="12"/>
      <c r="K3452" s="12"/>
      <c r="L3452" s="12">
        <f t="array" ref="L3452">IFERROR(LOOKUP(2^15,SEARCH({"40A","63A","80A","100A","125A","160A","200A","250A","400A","630A","800A","1000A","1250A","1600A","2000A","2500A","3200A","4000A","5000A","6300A"},UPPER(D3452)),{40,63,80,100,125,160,200,250,400,630,800,1000,1250,1600,2000,2500,3200,4000,5000,6300}),0)</f>
        <v>2500</v>
      </c>
      <c r="M3452" s="9" t="str">
        <f t="shared" si="266"/>
        <v>Joint Pack</v>
      </c>
      <c r="N3452" s="9" t="str">
        <f t="shared" si="267"/>
        <v>CU</v>
      </c>
      <c r="O3452" s="13" t="str">
        <f t="shared" si="268"/>
        <v>Silver</v>
      </c>
      <c r="P3452" s="9" t="str">
        <f t="shared" si="269"/>
        <v>None</v>
      </c>
      <c r="Q3452" s="9" t="str">
        <f t="shared" si="270"/>
        <v>4</v>
      </c>
      <c r="R34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52" s="14" t="str">
        <f>IF(ProjectsDB[[#This Row],[Item Type]]="Straight Plug-In",_xlfn.TEXTJOIN("-",TRUE,M3452&amp;"-"&amp;_xlfn.LET(_xlpm.txt,ProjectsDB[[#This Row],[Assembly]],_xlpm.pos,FIND("SP",_xlpm.txt),_xlpm.pre,LEFT(_xlpm.txt,_xlpm.pos-1),IF(RIGHT(_xlpm.pre,3)="123","3PL",IF(RIGHT(_xlpm.pre,2)="12","2PL",IF(RIGHT(_xlpm.pre,1)="1","1PL","3PL")))),N3452,O3452,P3452,Q3452&amp;"W",R3452),_xlfn.TEXTJOIN("-",TRUE,M3452,N3452,O3452,P3452,Q3452&amp;"W",R3452))</f>
        <v>Joint Pack-CU-Silver-None-4W-1</v>
      </c>
      <c r="T3452" s="14" t="str">
        <f>IF(COUNTIF(Cycletime[Element Desc.],ProjectsDB[[#This Row],[Element Desc.]])&gt;0,"Found","Not Found")</f>
        <v>Found</v>
      </c>
    </row>
    <row r="3453" spans="2:20" x14ac:dyDescent="0.25">
      <c r="B3453" s="8" t="s">
        <v>7187</v>
      </c>
      <c r="C3453" s="9" t="s">
        <v>7188</v>
      </c>
      <c r="D3453" s="9" t="s">
        <v>7189</v>
      </c>
      <c r="E3453" s="10">
        <v>1</v>
      </c>
      <c r="F3453" s="9" t="s">
        <v>7143</v>
      </c>
      <c r="G3453" s="9" t="s">
        <v>96</v>
      </c>
      <c r="H3453" s="11"/>
      <c r="I3453" s="12">
        <v>1850</v>
      </c>
      <c r="J3453" s="12"/>
      <c r="K3453" s="12"/>
      <c r="L3453" s="12">
        <f t="array" ref="L3453">IFERROR(LOOKUP(2^15,SEARCH({"40A","63A","80A","100A","125A","160A","200A","250A","400A","630A","800A","1000A","1250A","1600A","2000A","2500A","3200A","4000A","5000A","6300A"},UPPER(D3453)),{40,63,80,100,125,160,200,250,400,630,800,1000,1250,1600,2000,2500,3200,4000,5000,6300}),0)</f>
        <v>2500</v>
      </c>
      <c r="M3453" s="9" t="str">
        <f t="shared" si="266"/>
        <v>Straight Feeder</v>
      </c>
      <c r="N3453" s="9" t="str">
        <f t="shared" si="267"/>
        <v>CU</v>
      </c>
      <c r="O3453" s="13" t="str">
        <f t="shared" si="268"/>
        <v>Silver</v>
      </c>
      <c r="P3453" s="9" t="str">
        <f t="shared" si="269"/>
        <v>Epoxy</v>
      </c>
      <c r="Q3453" s="9" t="str">
        <f t="shared" si="270"/>
        <v>4</v>
      </c>
      <c r="R34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53" s="14" t="str">
        <f>IF(ProjectsDB[[#This Row],[Item Type]]="Straight Plug-In",_xlfn.TEXTJOIN("-",TRUE,M3453&amp;"-"&amp;_xlfn.LET(_xlpm.txt,ProjectsDB[[#This Row],[Assembly]],_xlpm.pos,FIND("SP",_xlpm.txt),_xlpm.pre,LEFT(_xlpm.txt,_xlpm.pos-1),IF(RIGHT(_xlpm.pre,3)="123","3PL",IF(RIGHT(_xlpm.pre,2)="12","2PL",IF(RIGHT(_xlpm.pre,1)="1","1PL","3PL")))),N3453,O3453,P3453,Q3453&amp;"W",R3453),_xlfn.TEXTJOIN("-",TRUE,M3453,N3453,O3453,P3453,Q3453&amp;"W",R3453))</f>
        <v>Straight Feeder-CU-Silver-Epoxy-4W-1</v>
      </c>
      <c r="T3453" s="14" t="str">
        <f>IF(COUNTIF(Cycletime[Element Desc.],ProjectsDB[[#This Row],[Element Desc.]])&gt;0,"Found","Not Found")</f>
        <v>Found</v>
      </c>
    </row>
    <row r="3454" spans="2:20" x14ac:dyDescent="0.25">
      <c r="B3454" s="8" t="s">
        <v>7190</v>
      </c>
      <c r="C3454" s="9" t="s">
        <v>7191</v>
      </c>
      <c r="D3454" s="9" t="s">
        <v>7192</v>
      </c>
      <c r="E3454" s="10">
        <v>5</v>
      </c>
      <c r="F3454" s="9" t="s">
        <v>7193</v>
      </c>
      <c r="G3454" s="9" t="s">
        <v>73</v>
      </c>
      <c r="H3454" s="11"/>
      <c r="I3454" s="12">
        <v>2000</v>
      </c>
      <c r="J3454" s="12"/>
      <c r="K3454" s="12"/>
      <c r="L3454" s="12">
        <f t="array" ref="L3454">IFERROR(LOOKUP(2^15,SEARCH({"40A","63A","80A","100A","125A","160A","200A","250A","400A","630A","800A","1000A","1250A","1600A","2000A","2500A","3200A","4000A","5000A","6300A"},UPPER(D3454)),{40,63,80,100,125,160,200,250,400,630,800,1000,1250,1600,2000,2500,3200,4000,5000,6300}),0)</f>
        <v>1000</v>
      </c>
      <c r="M3454" s="9" t="str">
        <f t="shared" si="266"/>
        <v>Straight Feeder</v>
      </c>
      <c r="N3454" s="9" t="str">
        <f t="shared" si="267"/>
        <v>AL</v>
      </c>
      <c r="O3454" s="13" t="str">
        <f t="shared" si="268"/>
        <v>Silver</v>
      </c>
      <c r="P3454" s="9" t="str">
        <f t="shared" si="269"/>
        <v>PET</v>
      </c>
      <c r="Q3454" s="9" t="str">
        <f t="shared" si="270"/>
        <v>5</v>
      </c>
      <c r="R34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54" s="14" t="str">
        <f>IF(ProjectsDB[[#This Row],[Item Type]]="Straight Plug-In",_xlfn.TEXTJOIN("-",TRUE,M3454&amp;"-"&amp;_xlfn.LET(_xlpm.txt,ProjectsDB[[#This Row],[Assembly]],_xlpm.pos,FIND("SP",_xlpm.txt),_xlpm.pre,LEFT(_xlpm.txt,_xlpm.pos-1),IF(RIGHT(_xlpm.pre,3)="123","3PL",IF(RIGHT(_xlpm.pre,2)="12","2PL",IF(RIGHT(_xlpm.pre,1)="1","1PL","3PL")))),N3454,O3454,P3454,Q3454&amp;"W",R3454),_xlfn.TEXTJOIN("-",TRUE,M3454,N3454,O3454,P3454,Q3454&amp;"W",R3454))</f>
        <v>Straight Feeder-AL-Silver-PET-5W-1</v>
      </c>
      <c r="T3454" s="14" t="str">
        <f>IF(COUNTIF(Cycletime[Element Desc.],ProjectsDB[[#This Row],[Element Desc.]])&gt;0,"Found","Not Found")</f>
        <v>Found</v>
      </c>
    </row>
    <row r="3455" spans="2:20" x14ac:dyDescent="0.25">
      <c r="B3455" s="8" t="s">
        <v>7194</v>
      </c>
      <c r="C3455" s="9" t="s">
        <v>7195</v>
      </c>
      <c r="D3455" s="9" t="s">
        <v>7196</v>
      </c>
      <c r="E3455" s="10">
        <v>7</v>
      </c>
      <c r="F3455" s="9" t="s">
        <v>7193</v>
      </c>
      <c r="G3455" s="9" t="s">
        <v>73</v>
      </c>
      <c r="H3455" s="11"/>
      <c r="I3455" s="12">
        <v>3000</v>
      </c>
      <c r="J3455" s="12"/>
      <c r="K3455" s="12"/>
      <c r="L3455" s="12">
        <f t="array" ref="L3455">IFERROR(LOOKUP(2^15,SEARCH({"40A","63A","80A","100A","125A","160A","200A","250A","400A","630A","800A","1000A","1250A","1600A","2000A","2500A","3200A","4000A","5000A","6300A"},UPPER(D3455)),{40,63,80,100,125,160,200,250,400,630,800,1000,1250,1600,2000,2500,3200,4000,5000,6300}),0)</f>
        <v>1000</v>
      </c>
      <c r="M3455" s="9" t="str">
        <f t="shared" si="266"/>
        <v>Straight Plug-In</v>
      </c>
      <c r="N3455" s="9" t="str">
        <f t="shared" si="267"/>
        <v>AL</v>
      </c>
      <c r="O3455" s="13" t="str">
        <f t="shared" si="268"/>
        <v>Silver</v>
      </c>
      <c r="P3455" s="9" t="str">
        <f t="shared" si="269"/>
        <v>PET</v>
      </c>
      <c r="Q3455" s="9" t="str">
        <f t="shared" si="270"/>
        <v>5</v>
      </c>
      <c r="R34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55" s="14" t="str">
        <f>IF(ProjectsDB[[#This Row],[Item Type]]="Straight Plug-In",_xlfn.TEXTJOIN("-",TRUE,M3455&amp;"-"&amp;_xlfn.LET(_xlpm.txt,ProjectsDB[[#This Row],[Assembly]],_xlpm.pos,FIND("SP",_xlpm.txt),_xlpm.pre,LEFT(_xlpm.txt,_xlpm.pos-1),IF(RIGHT(_xlpm.pre,3)="123","3PL",IF(RIGHT(_xlpm.pre,2)="12","2PL",IF(RIGHT(_xlpm.pre,1)="1","1PL","3PL")))),N3455,O3455,P3455,Q3455&amp;"W",R3455),_xlfn.TEXTJOIN("-",TRUE,M3455,N3455,O3455,P3455,Q3455&amp;"W",R3455))</f>
        <v>Straight Plug-In-3PL-AL-Silver-PET-5W-1</v>
      </c>
      <c r="T3455" s="14" t="str">
        <f>IF(COUNTIF(Cycletime[Element Desc.],ProjectsDB[[#This Row],[Element Desc.]])&gt;0,"Found","Not Found")</f>
        <v>Found</v>
      </c>
    </row>
    <row r="3456" spans="2:20" x14ac:dyDescent="0.25">
      <c r="B3456" s="8" t="s">
        <v>7197</v>
      </c>
      <c r="C3456" s="9" t="s">
        <v>453</v>
      </c>
      <c r="D3456" s="9" t="s">
        <v>454</v>
      </c>
      <c r="E3456" s="10">
        <v>12</v>
      </c>
      <c r="F3456" s="9" t="s">
        <v>7193</v>
      </c>
      <c r="G3456" s="9" t="s">
        <v>73</v>
      </c>
      <c r="H3456" s="11"/>
      <c r="I3456" s="12"/>
      <c r="J3456" s="12"/>
      <c r="K3456" s="12"/>
      <c r="L3456" s="12">
        <f t="array" ref="L3456">IFERROR(LOOKUP(2^15,SEARCH({"40A","63A","80A","100A","125A","160A","200A","250A","400A","630A","800A","1000A","1250A","1600A","2000A","2500A","3200A","4000A","5000A","6300A"},UPPER(D3456)),{40,63,80,100,125,160,200,250,400,630,800,1000,1250,1600,2000,2500,3200,4000,5000,6300}),0)</f>
        <v>1000</v>
      </c>
      <c r="M3456" s="9" t="str">
        <f t="shared" si="266"/>
        <v>Joint Pack</v>
      </c>
      <c r="N3456" s="9" t="str">
        <f t="shared" si="267"/>
        <v>AL</v>
      </c>
      <c r="O3456" s="13" t="str">
        <f t="shared" si="268"/>
        <v>Silver</v>
      </c>
      <c r="P3456" s="9" t="str">
        <f t="shared" si="269"/>
        <v>None</v>
      </c>
      <c r="Q3456" s="9" t="str">
        <f t="shared" si="270"/>
        <v>5</v>
      </c>
      <c r="R34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56" s="14" t="str">
        <f>IF(ProjectsDB[[#This Row],[Item Type]]="Straight Plug-In",_xlfn.TEXTJOIN("-",TRUE,M3456&amp;"-"&amp;_xlfn.LET(_xlpm.txt,ProjectsDB[[#This Row],[Assembly]],_xlpm.pos,FIND("SP",_xlpm.txt),_xlpm.pre,LEFT(_xlpm.txt,_xlpm.pos-1),IF(RIGHT(_xlpm.pre,3)="123","3PL",IF(RIGHT(_xlpm.pre,2)="12","2PL",IF(RIGHT(_xlpm.pre,1)="1","1PL","3PL")))),N3456,O3456,P3456,Q3456&amp;"W",R3456),_xlfn.TEXTJOIN("-",TRUE,M3456,N3456,O3456,P3456,Q3456&amp;"W",R3456))</f>
        <v>Joint Pack-AL-Silver-None-5W-1</v>
      </c>
      <c r="T3456" s="14" t="str">
        <f>IF(COUNTIF(Cycletime[Element Desc.],ProjectsDB[[#This Row],[Element Desc.]])&gt;0,"Found","Not Found")</f>
        <v>Found</v>
      </c>
    </row>
    <row r="3457" spans="2:20" x14ac:dyDescent="0.25">
      <c r="B3457" s="8" t="s">
        <v>7198</v>
      </c>
      <c r="C3457" s="9" t="s">
        <v>1072</v>
      </c>
      <c r="D3457" s="9" t="s">
        <v>1073</v>
      </c>
      <c r="E3457" s="10">
        <v>8</v>
      </c>
      <c r="F3457" s="9" t="s">
        <v>7193</v>
      </c>
      <c r="G3457" s="9" t="s">
        <v>73</v>
      </c>
      <c r="H3457" s="11"/>
      <c r="I3457" s="12">
        <v>2000</v>
      </c>
      <c r="J3457" s="12"/>
      <c r="K3457" s="12"/>
      <c r="L3457" s="12">
        <f t="array" ref="L3457">IFERROR(LOOKUP(2^15,SEARCH({"40A","63A","80A","100A","125A","160A","200A","250A","400A","630A","800A","1000A","1250A","1600A","2000A","2500A","3200A","4000A","5000A","6300A"},UPPER(D3457)),{40,63,80,100,125,160,200,250,400,630,800,1000,1250,1600,2000,2500,3200,4000,5000,6300}),0)</f>
        <v>1600</v>
      </c>
      <c r="M3457" s="9" t="str">
        <f t="shared" si="266"/>
        <v>Straight Feeder</v>
      </c>
      <c r="N3457" s="9" t="str">
        <f t="shared" si="267"/>
        <v>AL</v>
      </c>
      <c r="O3457" s="13" t="str">
        <f t="shared" si="268"/>
        <v>Silver</v>
      </c>
      <c r="P3457" s="9" t="str">
        <f t="shared" si="269"/>
        <v>PET</v>
      </c>
      <c r="Q3457" s="9" t="str">
        <f t="shared" si="270"/>
        <v>5</v>
      </c>
      <c r="R34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57" s="14" t="str">
        <f>IF(ProjectsDB[[#This Row],[Item Type]]="Straight Plug-In",_xlfn.TEXTJOIN("-",TRUE,M3457&amp;"-"&amp;_xlfn.LET(_xlpm.txt,ProjectsDB[[#This Row],[Assembly]],_xlpm.pos,FIND("SP",_xlpm.txt),_xlpm.pre,LEFT(_xlpm.txt,_xlpm.pos-1),IF(RIGHT(_xlpm.pre,3)="123","3PL",IF(RIGHT(_xlpm.pre,2)="12","2PL",IF(RIGHT(_xlpm.pre,1)="1","1PL","3PL")))),N3457,O3457,P3457,Q3457&amp;"W",R3457),_xlfn.TEXTJOIN("-",TRUE,M3457,N3457,O3457,P3457,Q3457&amp;"W",R3457))</f>
        <v>Straight Feeder-AL-Silver-PET-5W-1</v>
      </c>
      <c r="T3457" s="14" t="str">
        <f>IF(COUNTIF(Cycletime[Element Desc.],ProjectsDB[[#This Row],[Element Desc.]])&gt;0,"Found","Not Found")</f>
        <v>Found</v>
      </c>
    </row>
    <row r="3458" spans="2:20" x14ac:dyDescent="0.25">
      <c r="B3458" s="8" t="s">
        <v>7199</v>
      </c>
      <c r="C3458" s="9" t="s">
        <v>370</v>
      </c>
      <c r="D3458" s="9" t="s">
        <v>371</v>
      </c>
      <c r="E3458" s="10">
        <v>8</v>
      </c>
      <c r="F3458" s="9" t="s">
        <v>7193</v>
      </c>
      <c r="G3458" s="9" t="s">
        <v>73</v>
      </c>
      <c r="H3458" s="11"/>
      <c r="I3458" s="12">
        <v>3000</v>
      </c>
      <c r="J3458" s="12"/>
      <c r="K3458" s="12"/>
      <c r="L3458" s="12">
        <f t="array" ref="L3458">IFERROR(LOOKUP(2^15,SEARCH({"40A","63A","80A","100A","125A","160A","200A","250A","400A","630A","800A","1000A","1250A","1600A","2000A","2500A","3200A","4000A","5000A","6300A"},UPPER(D3458)),{40,63,80,100,125,160,200,250,400,630,800,1000,1250,1600,2000,2500,3200,4000,5000,6300}),0)</f>
        <v>1600</v>
      </c>
      <c r="M3458" s="9" t="str">
        <f t="shared" si="266"/>
        <v>Straight Feeder</v>
      </c>
      <c r="N3458" s="9" t="str">
        <f t="shared" si="267"/>
        <v>AL</v>
      </c>
      <c r="O3458" s="13" t="str">
        <f t="shared" si="268"/>
        <v>Silver</v>
      </c>
      <c r="P3458" s="9" t="str">
        <f t="shared" si="269"/>
        <v>PET</v>
      </c>
      <c r="Q3458" s="9" t="str">
        <f t="shared" si="270"/>
        <v>5</v>
      </c>
      <c r="R34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58" s="14" t="str">
        <f>IF(ProjectsDB[[#This Row],[Item Type]]="Straight Plug-In",_xlfn.TEXTJOIN("-",TRUE,M3458&amp;"-"&amp;_xlfn.LET(_xlpm.txt,ProjectsDB[[#This Row],[Assembly]],_xlpm.pos,FIND("SP",_xlpm.txt),_xlpm.pre,LEFT(_xlpm.txt,_xlpm.pos-1),IF(RIGHT(_xlpm.pre,3)="123","3PL",IF(RIGHT(_xlpm.pre,2)="12","2PL",IF(RIGHT(_xlpm.pre,1)="1","1PL","3PL")))),N3458,O3458,P3458,Q3458&amp;"W",R3458),_xlfn.TEXTJOIN("-",TRUE,M3458,N3458,O3458,P3458,Q3458&amp;"W",R3458))</f>
        <v>Straight Feeder-AL-Silver-PET-5W-1</v>
      </c>
      <c r="T3458" s="14" t="str">
        <f>IF(COUNTIF(Cycletime[Element Desc.],ProjectsDB[[#This Row],[Element Desc.]])&gt;0,"Found","Not Found")</f>
        <v>Found</v>
      </c>
    </row>
    <row r="3459" spans="2:20" x14ac:dyDescent="0.25">
      <c r="B3459" s="8" t="s">
        <v>7200</v>
      </c>
      <c r="C3459" s="9" t="s">
        <v>172</v>
      </c>
      <c r="D3459" s="9" t="s">
        <v>173</v>
      </c>
      <c r="E3459" s="10">
        <v>24</v>
      </c>
      <c r="F3459" s="9" t="s">
        <v>7193</v>
      </c>
      <c r="G3459" s="9" t="s">
        <v>73</v>
      </c>
      <c r="H3459" s="11"/>
      <c r="I3459" s="12"/>
      <c r="J3459" s="12"/>
      <c r="K3459" s="12"/>
      <c r="L3459" s="12">
        <f t="array" ref="L3459">IFERROR(LOOKUP(2^15,SEARCH({"40A","63A","80A","100A","125A","160A","200A","250A","400A","630A","800A","1000A","1250A","1600A","2000A","2500A","3200A","4000A","5000A","6300A"},UPPER(D3459)),{40,63,80,100,125,160,200,250,400,630,800,1000,1250,1600,2000,2500,3200,4000,5000,6300}),0)</f>
        <v>1600</v>
      </c>
      <c r="M3459" s="9" t="str">
        <f t="shared" si="266"/>
        <v>Joint Pack</v>
      </c>
      <c r="N3459" s="9" t="str">
        <f t="shared" si="267"/>
        <v>AL</v>
      </c>
      <c r="O3459" s="13" t="str">
        <f t="shared" si="268"/>
        <v>Silver</v>
      </c>
      <c r="P3459" s="9" t="str">
        <f t="shared" si="269"/>
        <v>None</v>
      </c>
      <c r="Q3459" s="9" t="str">
        <f t="shared" si="270"/>
        <v>5</v>
      </c>
      <c r="R34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59" s="14" t="str">
        <f>IF(ProjectsDB[[#This Row],[Item Type]]="Straight Plug-In",_xlfn.TEXTJOIN("-",TRUE,M3459&amp;"-"&amp;_xlfn.LET(_xlpm.txt,ProjectsDB[[#This Row],[Assembly]],_xlpm.pos,FIND("SP",_xlpm.txt),_xlpm.pre,LEFT(_xlpm.txt,_xlpm.pos-1),IF(RIGHT(_xlpm.pre,3)="123","3PL",IF(RIGHT(_xlpm.pre,2)="12","2PL",IF(RIGHT(_xlpm.pre,1)="1","1PL","3PL")))),N3459,O3459,P3459,Q3459&amp;"W",R3459),_xlfn.TEXTJOIN("-",TRUE,M3459,N3459,O3459,P3459,Q3459&amp;"W",R3459))</f>
        <v>Joint Pack-AL-Silver-None-5W-1</v>
      </c>
      <c r="T3459" s="14" t="str">
        <f>IF(COUNTIF(Cycletime[Element Desc.],ProjectsDB[[#This Row],[Element Desc.]])&gt;0,"Found","Not Found")</f>
        <v>Found</v>
      </c>
    </row>
    <row r="3460" spans="2:20" x14ac:dyDescent="0.25">
      <c r="B3460" s="8" t="s">
        <v>7201</v>
      </c>
      <c r="C3460" s="9" t="s">
        <v>7202</v>
      </c>
      <c r="D3460" s="9" t="s">
        <v>7203</v>
      </c>
      <c r="E3460" s="10">
        <v>8</v>
      </c>
      <c r="F3460" s="9" t="s">
        <v>7193</v>
      </c>
      <c r="G3460" s="9" t="s">
        <v>73</v>
      </c>
      <c r="H3460" s="11"/>
      <c r="I3460" s="12">
        <v>3000</v>
      </c>
      <c r="J3460" s="12"/>
      <c r="K3460" s="12"/>
      <c r="L3460" s="12">
        <f t="array" ref="L3460">IFERROR(LOOKUP(2^15,SEARCH({"40A","63A","80A","100A","125A","160A","200A","250A","400A","630A","800A","1000A","1250A","1600A","2000A","2500A","3200A","4000A","5000A","6300A"},UPPER(D3460)),{40,63,80,100,125,160,200,250,400,630,800,1000,1250,1600,2000,2500,3200,4000,5000,6300}),0)</f>
        <v>1600</v>
      </c>
      <c r="M3460" s="9" t="str">
        <f t="shared" ref="M3460:M3523" si="271">_xlfn.LET(_xlpm.d,UPPER(TRIM(SUBSTITUTE(SUBSTITUTE(D3460,CHAR(160),"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Plug-In</v>
      </c>
      <c r="N3460" s="9" t="str">
        <f t="shared" ref="N3460:N3523" si="272">IF(ISNUMBER(SEARCH("CU",D3460)),"CU",IF(ISNUMBER(SEARCH("AL",D3460)),"AL",IF(ISNUMBER(SEARCH("Copper",D3460)),"CU","SH")))</f>
        <v>AL</v>
      </c>
      <c r="O3460" s="13" t="str">
        <f t="shared" ref="O3460:O3523" si="273">IF(ISNUMBER(SEARCH("Silver",D3460)),"Silver",IF(ISNUMBER(SEARCH("Tin",D3460)),"Tin","None"))</f>
        <v>Silver</v>
      </c>
      <c r="P3460" s="9" t="str">
        <f t="shared" ref="P3460:P3523" si="274">IF(ISNUMBER(SEARCH("Epoxy",D3460)),"Epoxy",IF(ISNUMBER(SEARCH("PET",D3460)),"PET","None"))</f>
        <v>PET</v>
      </c>
      <c r="Q3460" s="9" t="str">
        <f t="shared" ref="Q3460:Q3523" si="275">IF(ISNUMBER(SEARCH("3-Wire",D3460)),"3",IF(ISNUMBER(SEARCH("4-Wire",D3460)),"4",IF(ISNUMBER(SEARCH("5-Wire",D3460)),"5",IF(ISNUMBER(SEARCH("6-Wire",D3460)),"6","0"))))</f>
        <v>5</v>
      </c>
      <c r="R34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60" s="14" t="str">
        <f>IF(ProjectsDB[[#This Row],[Item Type]]="Straight Plug-In",_xlfn.TEXTJOIN("-",TRUE,M3460&amp;"-"&amp;_xlfn.LET(_xlpm.txt,ProjectsDB[[#This Row],[Assembly]],_xlpm.pos,FIND("SP",_xlpm.txt),_xlpm.pre,LEFT(_xlpm.txt,_xlpm.pos-1),IF(RIGHT(_xlpm.pre,3)="123","3PL",IF(RIGHT(_xlpm.pre,2)="12","2PL",IF(RIGHT(_xlpm.pre,1)="1","1PL","3PL")))),N3460,O3460,P3460,Q3460&amp;"W",R3460),_xlfn.TEXTJOIN("-",TRUE,M3460,N3460,O3460,P3460,Q3460&amp;"W",R3460))</f>
        <v>Straight Plug-In-3PL-AL-Silver-PET-5W-1</v>
      </c>
      <c r="T3460" s="14" t="str">
        <f>IF(COUNTIF(Cycletime[Element Desc.],ProjectsDB[[#This Row],[Element Desc.]])&gt;0,"Found","Not Found")</f>
        <v>Found</v>
      </c>
    </row>
    <row r="3461" spans="2:20" x14ac:dyDescent="0.25">
      <c r="B3461" s="8" t="s">
        <v>7204</v>
      </c>
      <c r="C3461" s="9" t="s">
        <v>7191</v>
      </c>
      <c r="D3461" s="9" t="s">
        <v>7192</v>
      </c>
      <c r="E3461" s="10">
        <v>6</v>
      </c>
      <c r="F3461" s="9" t="s">
        <v>7193</v>
      </c>
      <c r="G3461" s="9" t="s">
        <v>73</v>
      </c>
      <c r="H3461" s="11"/>
      <c r="I3461" s="12">
        <v>2000</v>
      </c>
      <c r="J3461" s="12"/>
      <c r="K3461" s="12"/>
      <c r="L3461" s="12">
        <f t="array" ref="L3461">IFERROR(LOOKUP(2^15,SEARCH({"40A","63A","80A","100A","125A","160A","200A","250A","400A","630A","800A","1000A","1250A","1600A","2000A","2500A","3200A","4000A","5000A","6300A"},UPPER(D3461)),{40,63,80,100,125,160,200,250,400,630,800,1000,1250,1600,2000,2500,3200,4000,5000,6300}),0)</f>
        <v>1000</v>
      </c>
      <c r="M3461" s="9" t="str">
        <f t="shared" si="271"/>
        <v>Straight Feeder</v>
      </c>
      <c r="N3461" s="9" t="str">
        <f t="shared" si="272"/>
        <v>AL</v>
      </c>
      <c r="O3461" s="13" t="str">
        <f t="shared" si="273"/>
        <v>Silver</v>
      </c>
      <c r="P3461" s="9" t="str">
        <f t="shared" si="274"/>
        <v>PET</v>
      </c>
      <c r="Q3461" s="9" t="str">
        <f t="shared" si="275"/>
        <v>5</v>
      </c>
      <c r="R34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61" s="14" t="str">
        <f>IF(ProjectsDB[[#This Row],[Item Type]]="Straight Plug-In",_xlfn.TEXTJOIN("-",TRUE,M3461&amp;"-"&amp;_xlfn.LET(_xlpm.txt,ProjectsDB[[#This Row],[Assembly]],_xlpm.pos,FIND("SP",_xlpm.txt),_xlpm.pre,LEFT(_xlpm.txt,_xlpm.pos-1),IF(RIGHT(_xlpm.pre,3)="123","3PL",IF(RIGHT(_xlpm.pre,2)="12","2PL",IF(RIGHT(_xlpm.pre,1)="1","1PL","3PL")))),N3461,O3461,P3461,Q3461&amp;"W",R3461),_xlfn.TEXTJOIN("-",TRUE,M3461,N3461,O3461,P3461,Q3461&amp;"W",R3461))</f>
        <v>Straight Feeder-AL-Silver-PET-5W-1</v>
      </c>
      <c r="T3461" s="14" t="str">
        <f>IF(COUNTIF(Cycletime[Element Desc.],ProjectsDB[[#This Row],[Element Desc.]])&gt;0,"Found","Not Found")</f>
        <v>Found</v>
      </c>
    </row>
    <row r="3462" spans="2:20" x14ac:dyDescent="0.25">
      <c r="B3462" s="8" t="s">
        <v>7205</v>
      </c>
      <c r="C3462" s="9" t="s">
        <v>7206</v>
      </c>
      <c r="D3462" s="9" t="s">
        <v>7207</v>
      </c>
      <c r="E3462" s="10">
        <v>2</v>
      </c>
      <c r="F3462" s="9" t="s">
        <v>7193</v>
      </c>
      <c r="G3462" s="9" t="s">
        <v>73</v>
      </c>
      <c r="H3462" s="11"/>
      <c r="I3462" s="12">
        <v>2000</v>
      </c>
      <c r="J3462" s="12"/>
      <c r="K3462" s="12"/>
      <c r="L3462" s="12">
        <f t="array" ref="L3462">IFERROR(LOOKUP(2^15,SEARCH({"40A","63A","80A","100A","125A","160A","200A","250A","400A","630A","800A","1000A","1250A","1600A","2000A","2500A","3200A","4000A","5000A","6300A"},UPPER(D3462)),{40,63,80,100,125,160,200,250,400,630,800,1000,1250,1600,2000,2500,3200,4000,5000,6300}),0)</f>
        <v>1000</v>
      </c>
      <c r="M3462" s="9" t="str">
        <f t="shared" si="271"/>
        <v>Straight Plug-In</v>
      </c>
      <c r="N3462" s="9" t="str">
        <f t="shared" si="272"/>
        <v>AL</v>
      </c>
      <c r="O3462" s="13" t="str">
        <f t="shared" si="273"/>
        <v>Silver</v>
      </c>
      <c r="P3462" s="9" t="str">
        <f t="shared" si="274"/>
        <v>PET</v>
      </c>
      <c r="Q3462" s="9" t="str">
        <f t="shared" si="275"/>
        <v>5</v>
      </c>
      <c r="R34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62" s="14" t="str">
        <f>IF(ProjectsDB[[#This Row],[Item Type]]="Straight Plug-In",_xlfn.TEXTJOIN("-",TRUE,M3462&amp;"-"&amp;_xlfn.LET(_xlpm.txt,ProjectsDB[[#This Row],[Assembly]],_xlpm.pos,FIND("SP",_xlpm.txt),_xlpm.pre,LEFT(_xlpm.txt,_xlpm.pos-1),IF(RIGHT(_xlpm.pre,3)="123","3PL",IF(RIGHT(_xlpm.pre,2)="12","2PL",IF(RIGHT(_xlpm.pre,1)="1","1PL","3PL")))),N3462,O3462,P3462,Q3462&amp;"W",R3462),_xlfn.TEXTJOIN("-",TRUE,M3462,N3462,O3462,P3462,Q3462&amp;"W",R3462))</f>
        <v>Straight Plug-In-2PL-AL-Silver-PET-5W-1</v>
      </c>
      <c r="T3462" s="14" t="str">
        <f>IF(COUNTIF(Cycletime[Element Desc.],ProjectsDB[[#This Row],[Element Desc.]])&gt;0,"Found","Not Found")</f>
        <v>Found</v>
      </c>
    </row>
    <row r="3463" spans="2:20" x14ac:dyDescent="0.25">
      <c r="B3463" s="8" t="s">
        <v>7208</v>
      </c>
      <c r="C3463" s="9" t="s">
        <v>360</v>
      </c>
      <c r="D3463" s="9" t="s">
        <v>361</v>
      </c>
      <c r="E3463" s="10">
        <v>15</v>
      </c>
      <c r="F3463" s="9" t="s">
        <v>7193</v>
      </c>
      <c r="G3463" s="9" t="s">
        <v>73</v>
      </c>
      <c r="H3463" s="11"/>
      <c r="I3463" s="12">
        <v>3000</v>
      </c>
      <c r="J3463" s="12"/>
      <c r="K3463" s="12"/>
      <c r="L3463" s="12">
        <f t="array" ref="L3463">IFERROR(LOOKUP(2^15,SEARCH({"40A","63A","80A","100A","125A","160A","200A","250A","400A","630A","800A","1000A","1250A","1600A","2000A","2500A","3200A","4000A","5000A","6300A"},UPPER(D3463)),{40,63,80,100,125,160,200,250,400,630,800,1000,1250,1600,2000,2500,3200,4000,5000,6300}),0)</f>
        <v>1000</v>
      </c>
      <c r="M3463" s="9" t="str">
        <f t="shared" si="271"/>
        <v>Straight Feeder</v>
      </c>
      <c r="N3463" s="9" t="str">
        <f t="shared" si="272"/>
        <v>AL</v>
      </c>
      <c r="O3463" s="13" t="str">
        <f t="shared" si="273"/>
        <v>Silver</v>
      </c>
      <c r="P3463" s="9" t="str">
        <f t="shared" si="274"/>
        <v>PET</v>
      </c>
      <c r="Q3463" s="9" t="str">
        <f t="shared" si="275"/>
        <v>5</v>
      </c>
      <c r="R34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63" s="14" t="str">
        <f>IF(ProjectsDB[[#This Row],[Item Type]]="Straight Plug-In",_xlfn.TEXTJOIN("-",TRUE,M3463&amp;"-"&amp;_xlfn.LET(_xlpm.txt,ProjectsDB[[#This Row],[Assembly]],_xlpm.pos,FIND("SP",_xlpm.txt),_xlpm.pre,LEFT(_xlpm.txt,_xlpm.pos-1),IF(RIGHT(_xlpm.pre,3)="123","3PL",IF(RIGHT(_xlpm.pre,2)="12","2PL",IF(RIGHT(_xlpm.pre,1)="1","1PL","3PL")))),N3463,O3463,P3463,Q3463&amp;"W",R3463),_xlfn.TEXTJOIN("-",TRUE,M3463,N3463,O3463,P3463,Q3463&amp;"W",R3463))</f>
        <v>Straight Feeder-AL-Silver-PET-5W-1</v>
      </c>
      <c r="T3463" s="14" t="str">
        <f>IF(COUNTIF(Cycletime[Element Desc.],ProjectsDB[[#This Row],[Element Desc.]])&gt;0,"Found","Not Found")</f>
        <v>Found</v>
      </c>
    </row>
    <row r="3464" spans="2:20" x14ac:dyDescent="0.25">
      <c r="B3464" s="8" t="s">
        <v>7209</v>
      </c>
      <c r="C3464" s="9" t="s">
        <v>453</v>
      </c>
      <c r="D3464" s="9" t="s">
        <v>454</v>
      </c>
      <c r="E3464" s="10">
        <v>23</v>
      </c>
      <c r="F3464" s="9" t="s">
        <v>7193</v>
      </c>
      <c r="G3464" s="9" t="s">
        <v>73</v>
      </c>
      <c r="H3464" s="11"/>
      <c r="I3464" s="12"/>
      <c r="J3464" s="12"/>
      <c r="K3464" s="12"/>
      <c r="L3464" s="12">
        <f t="array" ref="L3464">IFERROR(LOOKUP(2^15,SEARCH({"40A","63A","80A","100A","125A","160A","200A","250A","400A","630A","800A","1000A","1250A","1600A","2000A","2500A","3200A","4000A","5000A","6300A"},UPPER(D3464)),{40,63,80,100,125,160,200,250,400,630,800,1000,1250,1600,2000,2500,3200,4000,5000,6300}),0)</f>
        <v>1000</v>
      </c>
      <c r="M3464" s="9" t="str">
        <f t="shared" si="271"/>
        <v>Joint Pack</v>
      </c>
      <c r="N3464" s="9" t="str">
        <f t="shared" si="272"/>
        <v>AL</v>
      </c>
      <c r="O3464" s="13" t="str">
        <f t="shared" si="273"/>
        <v>Silver</v>
      </c>
      <c r="P3464" s="9" t="str">
        <f t="shared" si="274"/>
        <v>None</v>
      </c>
      <c r="Q3464" s="9" t="str">
        <f t="shared" si="275"/>
        <v>5</v>
      </c>
      <c r="R34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64" s="14" t="str">
        <f>IF(ProjectsDB[[#This Row],[Item Type]]="Straight Plug-In",_xlfn.TEXTJOIN("-",TRUE,M3464&amp;"-"&amp;_xlfn.LET(_xlpm.txt,ProjectsDB[[#This Row],[Assembly]],_xlpm.pos,FIND("SP",_xlpm.txt),_xlpm.pre,LEFT(_xlpm.txt,_xlpm.pos-1),IF(RIGHT(_xlpm.pre,3)="123","3PL",IF(RIGHT(_xlpm.pre,2)="12","2PL",IF(RIGHT(_xlpm.pre,1)="1","1PL","3PL")))),N3464,O3464,P3464,Q3464&amp;"W",R3464),_xlfn.TEXTJOIN("-",TRUE,M3464,N3464,O3464,P3464,Q3464&amp;"W",R3464))</f>
        <v>Joint Pack-AL-Silver-None-5W-1</v>
      </c>
      <c r="T3464" s="14" t="str">
        <f>IF(COUNTIF(Cycletime[Element Desc.],ProjectsDB[[#This Row],[Element Desc.]])&gt;0,"Found","Not Found")</f>
        <v>Found</v>
      </c>
    </row>
    <row r="3465" spans="2:20" x14ac:dyDescent="0.25">
      <c r="B3465" s="8" t="s">
        <v>7210</v>
      </c>
      <c r="C3465" s="9" t="s">
        <v>1389</v>
      </c>
      <c r="D3465" s="9" t="s">
        <v>1390</v>
      </c>
      <c r="E3465" s="10">
        <v>2</v>
      </c>
      <c r="F3465" s="9" t="s">
        <v>7193</v>
      </c>
      <c r="G3465" s="9" t="s">
        <v>73</v>
      </c>
      <c r="H3465" s="11"/>
      <c r="I3465" s="12">
        <v>2000</v>
      </c>
      <c r="J3465" s="12"/>
      <c r="K3465" s="12"/>
      <c r="L3465" s="12">
        <f t="array" ref="L3465">IFERROR(LOOKUP(2^15,SEARCH({"40A","63A","80A","100A","125A","160A","200A","250A","400A","630A","800A","1000A","1250A","1600A","2000A","2500A","3200A","4000A","5000A","6300A"},UPPER(D3465)),{40,63,80,100,125,160,200,250,400,630,800,1000,1250,1600,2000,2500,3200,4000,5000,6300}),0)</f>
        <v>800</v>
      </c>
      <c r="M3465" s="9" t="str">
        <f t="shared" si="271"/>
        <v>Straight Plug-In</v>
      </c>
      <c r="N3465" s="9" t="str">
        <f t="shared" si="272"/>
        <v>AL</v>
      </c>
      <c r="O3465" s="13" t="str">
        <f t="shared" si="273"/>
        <v>Silver</v>
      </c>
      <c r="P3465" s="9" t="str">
        <f t="shared" si="274"/>
        <v>PET</v>
      </c>
      <c r="Q3465" s="9" t="str">
        <f t="shared" si="275"/>
        <v>5</v>
      </c>
      <c r="R34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65" s="14" t="str">
        <f>IF(ProjectsDB[[#This Row],[Item Type]]="Straight Plug-In",_xlfn.TEXTJOIN("-",TRUE,M3465&amp;"-"&amp;_xlfn.LET(_xlpm.txt,ProjectsDB[[#This Row],[Assembly]],_xlpm.pos,FIND("SP",_xlpm.txt),_xlpm.pre,LEFT(_xlpm.txt,_xlpm.pos-1),IF(RIGHT(_xlpm.pre,3)="123","3PL",IF(RIGHT(_xlpm.pre,2)="12","2PL",IF(RIGHT(_xlpm.pre,1)="1","1PL","3PL")))),N3465,O3465,P3465,Q3465&amp;"W",R3465),_xlfn.TEXTJOIN("-",TRUE,M3465,N3465,O3465,P3465,Q3465&amp;"W",R3465))</f>
        <v>Straight Plug-In-2PL-AL-Silver-PET-5W-1</v>
      </c>
      <c r="T3465" s="14" t="str">
        <f>IF(COUNTIF(Cycletime[Element Desc.],ProjectsDB[[#This Row],[Element Desc.]])&gt;0,"Found","Not Found")</f>
        <v>Found</v>
      </c>
    </row>
    <row r="3466" spans="2:20" x14ac:dyDescent="0.25">
      <c r="B3466" s="8" t="s">
        <v>7211</v>
      </c>
      <c r="C3466" s="9" t="s">
        <v>459</v>
      </c>
      <c r="D3466" s="9" t="s">
        <v>460</v>
      </c>
      <c r="E3466" s="10">
        <v>3</v>
      </c>
      <c r="F3466" s="9" t="s">
        <v>7193</v>
      </c>
      <c r="G3466" s="9" t="s">
        <v>73</v>
      </c>
      <c r="H3466" s="11"/>
      <c r="I3466" s="12"/>
      <c r="J3466" s="12"/>
      <c r="K3466" s="12"/>
      <c r="L3466" s="12">
        <f t="array" ref="L3466">IFERROR(LOOKUP(2^15,SEARCH({"40A","63A","80A","100A","125A","160A","200A","250A","400A","630A","800A","1000A","1250A","1600A","2000A","2500A","3200A","4000A","5000A","6300A"},UPPER(D3466)),{40,63,80,100,125,160,200,250,400,630,800,1000,1250,1600,2000,2500,3200,4000,5000,6300}),0)</f>
        <v>800</v>
      </c>
      <c r="M3466" s="9" t="str">
        <f t="shared" si="271"/>
        <v>Joint Pack</v>
      </c>
      <c r="N3466" s="9" t="str">
        <f t="shared" si="272"/>
        <v>AL</v>
      </c>
      <c r="O3466" s="13" t="str">
        <f t="shared" si="273"/>
        <v>Silver</v>
      </c>
      <c r="P3466" s="9" t="str">
        <f t="shared" si="274"/>
        <v>None</v>
      </c>
      <c r="Q3466" s="9" t="str">
        <f t="shared" si="275"/>
        <v>5</v>
      </c>
      <c r="R34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66" s="14" t="str">
        <f>IF(ProjectsDB[[#This Row],[Item Type]]="Straight Plug-In",_xlfn.TEXTJOIN("-",TRUE,M3466&amp;"-"&amp;_xlfn.LET(_xlpm.txt,ProjectsDB[[#This Row],[Assembly]],_xlpm.pos,FIND("SP",_xlpm.txt),_xlpm.pre,LEFT(_xlpm.txt,_xlpm.pos-1),IF(RIGHT(_xlpm.pre,3)="123","3PL",IF(RIGHT(_xlpm.pre,2)="12","2PL",IF(RIGHT(_xlpm.pre,1)="1","1PL","3PL")))),N3466,O3466,P3466,Q3466&amp;"W",R3466),_xlfn.TEXTJOIN("-",TRUE,M3466,N3466,O3466,P3466,Q3466&amp;"W",R3466))</f>
        <v>Joint Pack-AL-Silver-None-5W-1</v>
      </c>
      <c r="T3466" s="14" t="str">
        <f>IF(COUNTIF(Cycletime[Element Desc.],ProjectsDB[[#This Row],[Element Desc.]])&gt;0,"Found","Not Found")</f>
        <v>Found</v>
      </c>
    </row>
    <row r="3467" spans="2:20" x14ac:dyDescent="0.25">
      <c r="B3467" s="8" t="s">
        <v>7212</v>
      </c>
      <c r="C3467" s="9" t="s">
        <v>1401</v>
      </c>
      <c r="D3467" s="9" t="s">
        <v>1402</v>
      </c>
      <c r="E3467" s="10">
        <v>1</v>
      </c>
      <c r="F3467" s="9" t="s">
        <v>7193</v>
      </c>
      <c r="G3467" s="9" t="s">
        <v>73</v>
      </c>
      <c r="H3467" s="11"/>
      <c r="I3467" s="12">
        <v>3000</v>
      </c>
      <c r="J3467" s="12"/>
      <c r="K3467" s="12"/>
      <c r="L3467" s="12">
        <f t="array" ref="L3467">IFERROR(LOOKUP(2^15,SEARCH({"40A","63A","80A","100A","125A","160A","200A","250A","400A","630A","800A","1000A","1250A","1600A","2000A","2500A","3200A","4000A","5000A","6300A"},UPPER(D3467)),{40,63,80,100,125,160,200,250,400,630,800,1000,1250,1600,2000,2500,3200,4000,5000,6300}),0)</f>
        <v>800</v>
      </c>
      <c r="M3467" s="9" t="str">
        <f t="shared" si="271"/>
        <v>Straight Plug-In</v>
      </c>
      <c r="N3467" s="9" t="str">
        <f t="shared" si="272"/>
        <v>AL</v>
      </c>
      <c r="O3467" s="13" t="str">
        <f t="shared" si="273"/>
        <v>Silver</v>
      </c>
      <c r="P3467" s="9" t="str">
        <f t="shared" si="274"/>
        <v>PET</v>
      </c>
      <c r="Q3467" s="9" t="str">
        <f t="shared" si="275"/>
        <v>5</v>
      </c>
      <c r="R34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67" s="14" t="str">
        <f>IF(ProjectsDB[[#This Row],[Item Type]]="Straight Plug-In",_xlfn.TEXTJOIN("-",TRUE,M3467&amp;"-"&amp;_xlfn.LET(_xlpm.txt,ProjectsDB[[#This Row],[Assembly]],_xlpm.pos,FIND("SP",_xlpm.txt),_xlpm.pre,LEFT(_xlpm.txt,_xlpm.pos-1),IF(RIGHT(_xlpm.pre,3)="123","3PL",IF(RIGHT(_xlpm.pre,2)="12","2PL",IF(RIGHT(_xlpm.pre,1)="1","1PL","3PL")))),N3467,O3467,P3467,Q3467&amp;"W",R3467),_xlfn.TEXTJOIN("-",TRUE,M3467,N3467,O3467,P3467,Q3467&amp;"W",R3467))</f>
        <v>Straight Plug-In-3PL-AL-Silver-PET-5W-1</v>
      </c>
      <c r="T3467" s="14" t="str">
        <f>IF(COUNTIF(Cycletime[Element Desc.],ProjectsDB[[#This Row],[Element Desc.]])&gt;0,"Found","Not Found")</f>
        <v>Found</v>
      </c>
    </row>
    <row r="3468" spans="2:20" x14ac:dyDescent="0.25">
      <c r="B3468" s="8" t="s">
        <v>7213</v>
      </c>
      <c r="C3468" s="9" t="s">
        <v>1389</v>
      </c>
      <c r="D3468" s="9" t="s">
        <v>1390</v>
      </c>
      <c r="E3468" s="10">
        <v>5</v>
      </c>
      <c r="F3468" s="9" t="s">
        <v>7193</v>
      </c>
      <c r="G3468" s="9" t="s">
        <v>73</v>
      </c>
      <c r="H3468" s="11"/>
      <c r="I3468" s="12">
        <v>2000</v>
      </c>
      <c r="J3468" s="12"/>
      <c r="K3468" s="12"/>
      <c r="L3468" s="12">
        <f t="array" ref="L3468">IFERROR(LOOKUP(2^15,SEARCH({"40A","63A","80A","100A","125A","160A","200A","250A","400A","630A","800A","1000A","1250A","1600A","2000A","2500A","3200A","4000A","5000A","6300A"},UPPER(D3468)),{40,63,80,100,125,160,200,250,400,630,800,1000,1250,1600,2000,2500,3200,4000,5000,6300}),0)</f>
        <v>800</v>
      </c>
      <c r="M3468" s="9" t="str">
        <f t="shared" si="271"/>
        <v>Straight Plug-In</v>
      </c>
      <c r="N3468" s="9" t="str">
        <f t="shared" si="272"/>
        <v>AL</v>
      </c>
      <c r="O3468" s="13" t="str">
        <f t="shared" si="273"/>
        <v>Silver</v>
      </c>
      <c r="P3468" s="9" t="str">
        <f t="shared" si="274"/>
        <v>PET</v>
      </c>
      <c r="Q3468" s="9" t="str">
        <f t="shared" si="275"/>
        <v>5</v>
      </c>
      <c r="R34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68" s="14" t="str">
        <f>IF(ProjectsDB[[#This Row],[Item Type]]="Straight Plug-In",_xlfn.TEXTJOIN("-",TRUE,M3468&amp;"-"&amp;_xlfn.LET(_xlpm.txt,ProjectsDB[[#This Row],[Assembly]],_xlpm.pos,FIND("SP",_xlpm.txt),_xlpm.pre,LEFT(_xlpm.txt,_xlpm.pos-1),IF(RIGHT(_xlpm.pre,3)="123","3PL",IF(RIGHT(_xlpm.pre,2)="12","2PL",IF(RIGHT(_xlpm.pre,1)="1","1PL","3PL")))),N3468,O3468,P3468,Q3468&amp;"W",R3468),_xlfn.TEXTJOIN("-",TRUE,M3468,N3468,O3468,P3468,Q3468&amp;"W",R3468))</f>
        <v>Straight Plug-In-2PL-AL-Silver-PET-5W-1</v>
      </c>
      <c r="T3468" s="14" t="str">
        <f>IF(COUNTIF(Cycletime[Element Desc.],ProjectsDB[[#This Row],[Element Desc.]])&gt;0,"Found","Not Found")</f>
        <v>Found</v>
      </c>
    </row>
    <row r="3469" spans="2:20" x14ac:dyDescent="0.25">
      <c r="B3469" s="8" t="s">
        <v>7214</v>
      </c>
      <c r="C3469" s="9" t="s">
        <v>7215</v>
      </c>
      <c r="D3469" s="9" t="s">
        <v>7216</v>
      </c>
      <c r="E3469" s="10">
        <v>1</v>
      </c>
      <c r="F3469" s="9" t="s">
        <v>7193</v>
      </c>
      <c r="G3469" s="9" t="s">
        <v>73</v>
      </c>
      <c r="H3469" s="11"/>
      <c r="I3469" s="12">
        <v>2000</v>
      </c>
      <c r="J3469" s="12"/>
      <c r="K3469" s="12"/>
      <c r="L3469" s="12">
        <f t="array" ref="L3469">IFERROR(LOOKUP(2^15,SEARCH({"40A","63A","80A","100A","125A","160A","200A","250A","400A","630A","800A","1000A","1250A","1600A","2000A","2500A","3200A","4000A","5000A","6300A"},UPPER(D3469)),{40,63,80,100,125,160,200,250,400,630,800,1000,1250,1600,2000,2500,3200,4000,5000,6300}),0)</f>
        <v>800</v>
      </c>
      <c r="M3469" s="9" t="str">
        <f t="shared" si="271"/>
        <v>Straight Feeder</v>
      </c>
      <c r="N3469" s="9" t="str">
        <f t="shared" si="272"/>
        <v>AL</v>
      </c>
      <c r="O3469" s="13" t="str">
        <f t="shared" si="273"/>
        <v>Silver</v>
      </c>
      <c r="P3469" s="9" t="str">
        <f t="shared" si="274"/>
        <v>PET</v>
      </c>
      <c r="Q3469" s="9" t="str">
        <f t="shared" si="275"/>
        <v>5</v>
      </c>
      <c r="R34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69" s="14" t="str">
        <f>IF(ProjectsDB[[#This Row],[Item Type]]="Straight Plug-In",_xlfn.TEXTJOIN("-",TRUE,M3469&amp;"-"&amp;_xlfn.LET(_xlpm.txt,ProjectsDB[[#This Row],[Assembly]],_xlpm.pos,FIND("SP",_xlpm.txt),_xlpm.pre,LEFT(_xlpm.txt,_xlpm.pos-1),IF(RIGHT(_xlpm.pre,3)="123","3PL",IF(RIGHT(_xlpm.pre,2)="12","2PL",IF(RIGHT(_xlpm.pre,1)="1","1PL","3PL")))),N3469,O3469,P3469,Q3469&amp;"W",R3469),_xlfn.TEXTJOIN("-",TRUE,M3469,N3469,O3469,P3469,Q3469&amp;"W",R3469))</f>
        <v>Straight Feeder-AL-Silver-PET-5W-1</v>
      </c>
      <c r="T3469" s="14" t="str">
        <f>IF(COUNTIF(Cycletime[Element Desc.],ProjectsDB[[#This Row],[Element Desc.]])&gt;0,"Found","Not Found")</f>
        <v>Found</v>
      </c>
    </row>
    <row r="3470" spans="2:20" x14ac:dyDescent="0.25">
      <c r="B3470" s="8" t="s">
        <v>7217</v>
      </c>
      <c r="C3470" s="9" t="s">
        <v>459</v>
      </c>
      <c r="D3470" s="9" t="s">
        <v>460</v>
      </c>
      <c r="E3470" s="10">
        <v>6</v>
      </c>
      <c r="F3470" s="9" t="s">
        <v>7193</v>
      </c>
      <c r="G3470" s="9" t="s">
        <v>73</v>
      </c>
      <c r="H3470" s="11"/>
      <c r="I3470" s="12"/>
      <c r="J3470" s="12"/>
      <c r="K3470" s="12"/>
      <c r="L3470" s="12">
        <f t="array" ref="L3470">IFERROR(LOOKUP(2^15,SEARCH({"40A","63A","80A","100A","125A","160A","200A","250A","400A","630A","800A","1000A","1250A","1600A","2000A","2500A","3200A","4000A","5000A","6300A"},UPPER(D3470)),{40,63,80,100,125,160,200,250,400,630,800,1000,1250,1600,2000,2500,3200,4000,5000,6300}),0)</f>
        <v>800</v>
      </c>
      <c r="M3470" s="9" t="str">
        <f t="shared" si="271"/>
        <v>Joint Pack</v>
      </c>
      <c r="N3470" s="9" t="str">
        <f t="shared" si="272"/>
        <v>AL</v>
      </c>
      <c r="O3470" s="13" t="str">
        <f t="shared" si="273"/>
        <v>Silver</v>
      </c>
      <c r="P3470" s="9" t="str">
        <f t="shared" si="274"/>
        <v>None</v>
      </c>
      <c r="Q3470" s="9" t="str">
        <f t="shared" si="275"/>
        <v>5</v>
      </c>
      <c r="R34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70" s="14" t="str">
        <f>IF(ProjectsDB[[#This Row],[Item Type]]="Straight Plug-In",_xlfn.TEXTJOIN("-",TRUE,M3470&amp;"-"&amp;_xlfn.LET(_xlpm.txt,ProjectsDB[[#This Row],[Assembly]],_xlpm.pos,FIND("SP",_xlpm.txt),_xlpm.pre,LEFT(_xlpm.txt,_xlpm.pos-1),IF(RIGHT(_xlpm.pre,3)="123","3PL",IF(RIGHT(_xlpm.pre,2)="12","2PL",IF(RIGHT(_xlpm.pre,1)="1","1PL","3PL")))),N3470,O3470,P3470,Q3470&amp;"W",R3470),_xlfn.TEXTJOIN("-",TRUE,M3470,N3470,O3470,P3470,Q3470&amp;"W",R3470))</f>
        <v>Joint Pack-AL-Silver-None-5W-1</v>
      </c>
      <c r="T3470" s="14" t="str">
        <f>IF(COUNTIF(Cycletime[Element Desc.],ProjectsDB[[#This Row],[Element Desc.]])&gt;0,"Found","Not Found")</f>
        <v>Found</v>
      </c>
    </row>
    <row r="3471" spans="2:20" x14ac:dyDescent="0.25">
      <c r="B3471" s="8" t="s">
        <v>7218</v>
      </c>
      <c r="C3471" s="9" t="s">
        <v>1389</v>
      </c>
      <c r="D3471" s="9" t="s">
        <v>1390</v>
      </c>
      <c r="E3471" s="10">
        <v>6</v>
      </c>
      <c r="F3471" s="9" t="s">
        <v>7193</v>
      </c>
      <c r="G3471" s="9" t="s">
        <v>73</v>
      </c>
      <c r="H3471" s="11"/>
      <c r="I3471" s="12">
        <v>2000</v>
      </c>
      <c r="J3471" s="12"/>
      <c r="K3471" s="12"/>
      <c r="L3471" s="12">
        <f t="array" ref="L3471">IFERROR(LOOKUP(2^15,SEARCH({"40A","63A","80A","100A","125A","160A","200A","250A","400A","630A","800A","1000A","1250A","1600A","2000A","2500A","3200A","4000A","5000A","6300A"},UPPER(D3471)),{40,63,80,100,125,160,200,250,400,630,800,1000,1250,1600,2000,2500,3200,4000,5000,6300}),0)</f>
        <v>800</v>
      </c>
      <c r="M3471" s="9" t="str">
        <f t="shared" si="271"/>
        <v>Straight Plug-In</v>
      </c>
      <c r="N3471" s="9" t="str">
        <f t="shared" si="272"/>
        <v>AL</v>
      </c>
      <c r="O3471" s="13" t="str">
        <f t="shared" si="273"/>
        <v>Silver</v>
      </c>
      <c r="P3471" s="9" t="str">
        <f t="shared" si="274"/>
        <v>PET</v>
      </c>
      <c r="Q3471" s="9" t="str">
        <f t="shared" si="275"/>
        <v>5</v>
      </c>
      <c r="R34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71" s="14" t="str">
        <f>IF(ProjectsDB[[#This Row],[Item Type]]="Straight Plug-In",_xlfn.TEXTJOIN("-",TRUE,M3471&amp;"-"&amp;_xlfn.LET(_xlpm.txt,ProjectsDB[[#This Row],[Assembly]],_xlpm.pos,FIND("SP",_xlpm.txt),_xlpm.pre,LEFT(_xlpm.txt,_xlpm.pos-1),IF(RIGHT(_xlpm.pre,3)="123","3PL",IF(RIGHT(_xlpm.pre,2)="12","2PL",IF(RIGHT(_xlpm.pre,1)="1","1PL","3PL")))),N3471,O3471,P3471,Q3471&amp;"W",R3471),_xlfn.TEXTJOIN("-",TRUE,M3471,N3471,O3471,P3471,Q3471&amp;"W",R3471))</f>
        <v>Straight Plug-In-2PL-AL-Silver-PET-5W-1</v>
      </c>
      <c r="T3471" s="14" t="str">
        <f>IF(COUNTIF(Cycletime[Element Desc.],ProjectsDB[[#This Row],[Element Desc.]])&gt;0,"Found","Not Found")</f>
        <v>Found</v>
      </c>
    </row>
    <row r="3472" spans="2:20" x14ac:dyDescent="0.25">
      <c r="B3472" s="8" t="s">
        <v>7219</v>
      </c>
      <c r="C3472" s="9" t="s">
        <v>459</v>
      </c>
      <c r="D3472" s="9" t="s">
        <v>460</v>
      </c>
      <c r="E3472" s="10">
        <v>6</v>
      </c>
      <c r="F3472" s="9" t="s">
        <v>7193</v>
      </c>
      <c r="G3472" s="9" t="s">
        <v>73</v>
      </c>
      <c r="H3472" s="11"/>
      <c r="I3472" s="12"/>
      <c r="J3472" s="12"/>
      <c r="K3472" s="12"/>
      <c r="L3472" s="12">
        <f t="array" ref="L3472">IFERROR(LOOKUP(2^15,SEARCH({"40A","63A","80A","100A","125A","160A","200A","250A","400A","630A","800A","1000A","1250A","1600A","2000A","2500A","3200A","4000A","5000A","6300A"},UPPER(D3472)),{40,63,80,100,125,160,200,250,400,630,800,1000,1250,1600,2000,2500,3200,4000,5000,6300}),0)</f>
        <v>800</v>
      </c>
      <c r="M3472" s="9" t="str">
        <f t="shared" si="271"/>
        <v>Joint Pack</v>
      </c>
      <c r="N3472" s="9" t="str">
        <f t="shared" si="272"/>
        <v>AL</v>
      </c>
      <c r="O3472" s="13" t="str">
        <f t="shared" si="273"/>
        <v>Silver</v>
      </c>
      <c r="P3472" s="9" t="str">
        <f t="shared" si="274"/>
        <v>None</v>
      </c>
      <c r="Q3472" s="9" t="str">
        <f t="shared" si="275"/>
        <v>5</v>
      </c>
      <c r="R34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72" s="14" t="str">
        <f>IF(ProjectsDB[[#This Row],[Item Type]]="Straight Plug-In",_xlfn.TEXTJOIN("-",TRUE,M3472&amp;"-"&amp;_xlfn.LET(_xlpm.txt,ProjectsDB[[#This Row],[Assembly]],_xlpm.pos,FIND("SP",_xlpm.txt),_xlpm.pre,LEFT(_xlpm.txt,_xlpm.pos-1),IF(RIGHT(_xlpm.pre,3)="123","3PL",IF(RIGHT(_xlpm.pre,2)="12","2PL",IF(RIGHT(_xlpm.pre,1)="1","1PL","3PL")))),N3472,O3472,P3472,Q3472&amp;"W",R3472),_xlfn.TEXTJOIN("-",TRUE,M3472,N3472,O3472,P3472,Q3472&amp;"W",R3472))</f>
        <v>Joint Pack-AL-Silver-None-5W-1</v>
      </c>
      <c r="T3472" s="14" t="str">
        <f>IF(COUNTIF(Cycletime[Element Desc.],ProjectsDB[[#This Row],[Element Desc.]])&gt;0,"Found","Not Found")</f>
        <v>Found</v>
      </c>
    </row>
    <row r="3473" spans="2:20" x14ac:dyDescent="0.25">
      <c r="B3473" s="8" t="s">
        <v>7220</v>
      </c>
      <c r="C3473" s="9" t="s">
        <v>7221</v>
      </c>
      <c r="D3473" s="9" t="s">
        <v>7222</v>
      </c>
      <c r="E3473" s="10">
        <v>1</v>
      </c>
      <c r="F3473" s="9" t="s">
        <v>7193</v>
      </c>
      <c r="G3473" s="9" t="s">
        <v>26</v>
      </c>
      <c r="H3473" s="11"/>
      <c r="I3473" s="12">
        <v>1800</v>
      </c>
      <c r="J3473" s="12"/>
      <c r="K3473" s="12"/>
      <c r="L3473" s="12">
        <f t="array" ref="L3473">IFERROR(LOOKUP(2^15,SEARCH({"40A","63A","80A","100A","125A","160A","200A","250A","400A","630A","800A","1000A","1250A","1600A","2000A","2500A","3200A","4000A","5000A","6300A"},UPPER(D3473)),{40,63,80,100,125,160,200,250,400,630,800,1000,1250,1600,2000,2500,3200,4000,5000,6300}),0)</f>
        <v>1000</v>
      </c>
      <c r="M3473" s="9" t="str">
        <f t="shared" si="271"/>
        <v>Straight Feeder</v>
      </c>
      <c r="N3473" s="9" t="str">
        <f t="shared" si="272"/>
        <v>AL</v>
      </c>
      <c r="O3473" s="13" t="str">
        <f t="shared" si="273"/>
        <v>Silver</v>
      </c>
      <c r="P3473" s="9" t="str">
        <f t="shared" si="274"/>
        <v>PET</v>
      </c>
      <c r="Q3473" s="9" t="str">
        <f t="shared" si="275"/>
        <v>5</v>
      </c>
      <c r="R34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73" s="14" t="str">
        <f>IF(ProjectsDB[[#This Row],[Item Type]]="Straight Plug-In",_xlfn.TEXTJOIN("-",TRUE,M3473&amp;"-"&amp;_xlfn.LET(_xlpm.txt,ProjectsDB[[#This Row],[Assembly]],_xlpm.pos,FIND("SP",_xlpm.txt),_xlpm.pre,LEFT(_xlpm.txt,_xlpm.pos-1),IF(RIGHT(_xlpm.pre,3)="123","3PL",IF(RIGHT(_xlpm.pre,2)="12","2PL",IF(RIGHT(_xlpm.pre,1)="1","1PL","3PL")))),N3473,O3473,P3473,Q3473&amp;"W",R3473),_xlfn.TEXTJOIN("-",TRUE,M3473,N3473,O3473,P3473,Q3473&amp;"W",R3473))</f>
        <v>Straight Feeder-AL-Silver-PET-5W-1</v>
      </c>
      <c r="T3473" s="14" t="str">
        <f>IF(COUNTIF(Cycletime[Element Desc.],ProjectsDB[[#This Row],[Element Desc.]])&gt;0,"Found","Not Found")</f>
        <v>Found</v>
      </c>
    </row>
    <row r="3474" spans="2:20" x14ac:dyDescent="0.25">
      <c r="B3474" s="8" t="s">
        <v>7223</v>
      </c>
      <c r="C3474" s="9" t="s">
        <v>7224</v>
      </c>
      <c r="D3474" s="9" t="s">
        <v>7225</v>
      </c>
      <c r="E3474" s="10">
        <v>2</v>
      </c>
      <c r="F3474" s="9" t="s">
        <v>7193</v>
      </c>
      <c r="G3474" s="9" t="s">
        <v>26</v>
      </c>
      <c r="H3474" s="11"/>
      <c r="I3474" s="12">
        <v>1100</v>
      </c>
      <c r="J3474" s="12"/>
      <c r="K3474" s="12"/>
      <c r="L3474" s="12">
        <f t="array" ref="L3474">IFERROR(LOOKUP(2^15,SEARCH({"40A","63A","80A","100A","125A","160A","200A","250A","400A","630A","800A","1000A","1250A","1600A","2000A","2500A","3200A","4000A","5000A","6300A"},UPPER(D3474)),{40,63,80,100,125,160,200,250,400,630,800,1000,1250,1600,2000,2500,3200,4000,5000,6300}),0)</f>
        <v>1000</v>
      </c>
      <c r="M3474" s="9" t="str">
        <f t="shared" si="271"/>
        <v>Straight Feeder</v>
      </c>
      <c r="N3474" s="9" t="str">
        <f t="shared" si="272"/>
        <v>AL</v>
      </c>
      <c r="O3474" s="13" t="str">
        <f t="shared" si="273"/>
        <v>Silver</v>
      </c>
      <c r="P3474" s="9" t="str">
        <f t="shared" si="274"/>
        <v>PET</v>
      </c>
      <c r="Q3474" s="9" t="str">
        <f t="shared" si="275"/>
        <v>5</v>
      </c>
      <c r="R34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74" s="14" t="str">
        <f>IF(ProjectsDB[[#This Row],[Item Type]]="Straight Plug-In",_xlfn.TEXTJOIN("-",TRUE,M3474&amp;"-"&amp;_xlfn.LET(_xlpm.txt,ProjectsDB[[#This Row],[Assembly]],_xlpm.pos,FIND("SP",_xlpm.txt),_xlpm.pre,LEFT(_xlpm.txt,_xlpm.pos-1),IF(RIGHT(_xlpm.pre,3)="123","3PL",IF(RIGHT(_xlpm.pre,2)="12","2PL",IF(RIGHT(_xlpm.pre,1)="1","1PL","3PL")))),N3474,O3474,P3474,Q3474&amp;"W",R3474),_xlfn.TEXTJOIN("-",TRUE,M3474,N3474,O3474,P3474,Q3474&amp;"W",R3474))</f>
        <v>Straight Feeder-AL-Silver-PET-5W-1</v>
      </c>
      <c r="T3474" s="14" t="str">
        <f>IF(COUNTIF(Cycletime[Element Desc.],ProjectsDB[[#This Row],[Element Desc.]])&gt;0,"Found","Not Found")</f>
        <v>Found</v>
      </c>
    </row>
    <row r="3475" spans="2:20" x14ac:dyDescent="0.25">
      <c r="B3475" s="8" t="s">
        <v>7226</v>
      </c>
      <c r="C3475" s="9" t="s">
        <v>7227</v>
      </c>
      <c r="D3475" s="9" t="s">
        <v>7228</v>
      </c>
      <c r="E3475" s="10">
        <v>11</v>
      </c>
      <c r="F3475" s="9" t="s">
        <v>7193</v>
      </c>
      <c r="G3475" s="9" t="s">
        <v>26</v>
      </c>
      <c r="H3475" s="11"/>
      <c r="I3475" s="12">
        <v>1000</v>
      </c>
      <c r="J3475" s="12"/>
      <c r="K3475" s="12"/>
      <c r="L3475" s="12">
        <f t="array" ref="L3475">IFERROR(LOOKUP(2^15,SEARCH({"40A","63A","80A","100A","125A","160A","200A","250A","400A","630A","800A","1000A","1250A","1600A","2000A","2500A","3200A","4000A","5000A","6300A"},UPPER(D3475)),{40,63,80,100,125,160,200,250,400,630,800,1000,1250,1600,2000,2500,3200,4000,5000,6300}),0)</f>
        <v>1000</v>
      </c>
      <c r="M3475" s="9" t="str">
        <f t="shared" si="271"/>
        <v>Straight Feeder</v>
      </c>
      <c r="N3475" s="9" t="str">
        <f t="shared" si="272"/>
        <v>AL</v>
      </c>
      <c r="O3475" s="13" t="str">
        <f t="shared" si="273"/>
        <v>Silver</v>
      </c>
      <c r="P3475" s="9" t="str">
        <f t="shared" si="274"/>
        <v>PET</v>
      </c>
      <c r="Q3475" s="9" t="str">
        <f t="shared" si="275"/>
        <v>5</v>
      </c>
      <c r="R34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75" s="14" t="str">
        <f>IF(ProjectsDB[[#This Row],[Item Type]]="Straight Plug-In",_xlfn.TEXTJOIN("-",TRUE,M3475&amp;"-"&amp;_xlfn.LET(_xlpm.txt,ProjectsDB[[#This Row],[Assembly]],_xlpm.pos,FIND("SP",_xlpm.txt),_xlpm.pre,LEFT(_xlpm.txt,_xlpm.pos-1),IF(RIGHT(_xlpm.pre,3)="123","3PL",IF(RIGHT(_xlpm.pre,2)="12","2PL",IF(RIGHT(_xlpm.pre,1)="1","1PL","3PL")))),N3475,O3475,P3475,Q3475&amp;"W",R3475),_xlfn.TEXTJOIN("-",TRUE,M3475,N3475,O3475,P3475,Q3475&amp;"W",R3475))</f>
        <v>Straight Feeder-AL-Silver-PET-5W-1</v>
      </c>
      <c r="T3475" s="14" t="str">
        <f>IF(COUNTIF(Cycletime[Element Desc.],ProjectsDB[[#This Row],[Element Desc.]])&gt;0,"Found","Not Found")</f>
        <v>Found</v>
      </c>
    </row>
    <row r="3476" spans="2:20" x14ac:dyDescent="0.25">
      <c r="B3476" s="8" t="s">
        <v>7229</v>
      </c>
      <c r="C3476" s="9" t="s">
        <v>7230</v>
      </c>
      <c r="D3476" s="9" t="s">
        <v>7231</v>
      </c>
      <c r="E3476" s="10">
        <v>1</v>
      </c>
      <c r="F3476" s="9" t="s">
        <v>7193</v>
      </c>
      <c r="G3476" s="9" t="s">
        <v>26</v>
      </c>
      <c r="H3476" s="11"/>
      <c r="I3476" s="12"/>
      <c r="J3476" s="12"/>
      <c r="K3476" s="12"/>
      <c r="L3476" s="12">
        <f t="array" ref="L3476">IFERROR(LOOKUP(2^15,SEARCH({"40A","63A","80A","100A","125A","160A","200A","250A","400A","630A","800A","1000A","1250A","1600A","2000A","2500A","3200A","4000A","5000A","6300A"},UPPER(D3476)),{40,63,80,100,125,160,200,250,400,630,800,1000,1250,1600,2000,2500,3200,4000,5000,6300}),0)</f>
        <v>1000</v>
      </c>
      <c r="M3476" s="9" t="str">
        <f t="shared" si="271"/>
        <v>End Cap</v>
      </c>
      <c r="N3476" s="9" t="str">
        <f t="shared" si="272"/>
        <v>CU</v>
      </c>
      <c r="O3476" s="13" t="str">
        <f t="shared" si="273"/>
        <v>None</v>
      </c>
      <c r="P3476" s="9" t="str">
        <f t="shared" si="274"/>
        <v>None</v>
      </c>
      <c r="Q3476" s="9" t="str">
        <f t="shared" si="275"/>
        <v>0</v>
      </c>
      <c r="R34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76" s="14" t="str">
        <f>IF(ProjectsDB[[#This Row],[Item Type]]="Straight Plug-In",_xlfn.TEXTJOIN("-",TRUE,M3476&amp;"-"&amp;_xlfn.LET(_xlpm.txt,ProjectsDB[[#This Row],[Assembly]],_xlpm.pos,FIND("SP",_xlpm.txt),_xlpm.pre,LEFT(_xlpm.txt,_xlpm.pos-1),IF(RIGHT(_xlpm.pre,3)="123","3PL",IF(RIGHT(_xlpm.pre,2)="12","2PL",IF(RIGHT(_xlpm.pre,1)="1","1PL","3PL")))),N3476,O3476,P3476,Q3476&amp;"W",R3476),_xlfn.TEXTJOIN("-",TRUE,M3476,N3476,O3476,P3476,Q3476&amp;"W",R3476))</f>
        <v>End Cap-CU-None-None-0W-1</v>
      </c>
      <c r="T3476" s="14" t="str">
        <f>IF(COUNTIF(Cycletime[Element Desc.],ProjectsDB[[#This Row],[Element Desc.]])&gt;0,"Found","Not Found")</f>
        <v>Found</v>
      </c>
    </row>
    <row r="3477" spans="2:20" x14ac:dyDescent="0.25">
      <c r="B3477" s="8" t="s">
        <v>7232</v>
      </c>
      <c r="C3477" s="9" t="s">
        <v>7233</v>
      </c>
      <c r="D3477" s="9" t="s">
        <v>7234</v>
      </c>
      <c r="E3477" s="10">
        <v>1</v>
      </c>
      <c r="F3477" s="9" t="s">
        <v>7193</v>
      </c>
      <c r="G3477" s="9" t="s">
        <v>26</v>
      </c>
      <c r="H3477" s="11"/>
      <c r="I3477" s="12">
        <v>310</v>
      </c>
      <c r="J3477" s="12">
        <v>310</v>
      </c>
      <c r="K3477" s="12"/>
      <c r="L3477" s="12">
        <f t="array" ref="L3477">IFERROR(LOOKUP(2^15,SEARCH({"40A","63A","80A","100A","125A","160A","200A","250A","400A","630A","800A","1000A","1250A","1600A","2000A","2500A","3200A","4000A","5000A","6300A"},UPPER(D3477)),{40,63,80,100,125,160,200,250,400,630,800,1000,1250,1600,2000,2500,3200,4000,5000,6300}),0)</f>
        <v>1000</v>
      </c>
      <c r="M3477" s="9" t="str">
        <f t="shared" si="271"/>
        <v>Elbow Edge</v>
      </c>
      <c r="N3477" s="9" t="str">
        <f t="shared" si="272"/>
        <v>AL</v>
      </c>
      <c r="O3477" s="13" t="str">
        <f t="shared" si="273"/>
        <v>Silver</v>
      </c>
      <c r="P3477" s="9" t="str">
        <f t="shared" si="274"/>
        <v>PET</v>
      </c>
      <c r="Q3477" s="9" t="str">
        <f t="shared" si="275"/>
        <v>5</v>
      </c>
      <c r="R34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77" s="14" t="str">
        <f>IF(ProjectsDB[[#This Row],[Item Type]]="Straight Plug-In",_xlfn.TEXTJOIN("-",TRUE,M3477&amp;"-"&amp;_xlfn.LET(_xlpm.txt,ProjectsDB[[#This Row],[Assembly]],_xlpm.pos,FIND("SP",_xlpm.txt),_xlpm.pre,LEFT(_xlpm.txt,_xlpm.pos-1),IF(RIGHT(_xlpm.pre,3)="123","3PL",IF(RIGHT(_xlpm.pre,2)="12","2PL",IF(RIGHT(_xlpm.pre,1)="1","1PL","3PL")))),N3477,O3477,P3477,Q3477&amp;"W",R3477),_xlfn.TEXTJOIN("-",TRUE,M3477,N3477,O3477,P3477,Q3477&amp;"W",R3477))</f>
        <v>Elbow Edge-AL-Silver-PET-5W-1</v>
      </c>
      <c r="T3477" s="14" t="str">
        <f>IF(COUNTIF(Cycletime[Element Desc.],ProjectsDB[[#This Row],[Element Desc.]])&gt;0,"Found","Not Found")</f>
        <v>Found</v>
      </c>
    </row>
    <row r="3478" spans="2:20" x14ac:dyDescent="0.25">
      <c r="B3478" s="8" t="s">
        <v>7235</v>
      </c>
      <c r="C3478" s="9" t="s">
        <v>453</v>
      </c>
      <c r="D3478" s="9" t="s">
        <v>454</v>
      </c>
      <c r="E3478" s="10">
        <v>28</v>
      </c>
      <c r="F3478" s="9" t="s">
        <v>7193</v>
      </c>
      <c r="G3478" s="9" t="s">
        <v>26</v>
      </c>
      <c r="H3478" s="11"/>
      <c r="I3478" s="12"/>
      <c r="J3478" s="12"/>
      <c r="K3478" s="12"/>
      <c r="L3478" s="12">
        <f t="array" ref="L3478">IFERROR(LOOKUP(2^15,SEARCH({"40A","63A","80A","100A","125A","160A","200A","250A","400A","630A","800A","1000A","1250A","1600A","2000A","2500A","3200A","4000A","5000A","6300A"},UPPER(D3478)),{40,63,80,100,125,160,200,250,400,630,800,1000,1250,1600,2000,2500,3200,4000,5000,6300}),0)</f>
        <v>1000</v>
      </c>
      <c r="M3478" s="9" t="str">
        <f t="shared" si="271"/>
        <v>Joint Pack</v>
      </c>
      <c r="N3478" s="9" t="str">
        <f t="shared" si="272"/>
        <v>AL</v>
      </c>
      <c r="O3478" s="13" t="str">
        <f t="shared" si="273"/>
        <v>Silver</v>
      </c>
      <c r="P3478" s="9" t="str">
        <f t="shared" si="274"/>
        <v>None</v>
      </c>
      <c r="Q3478" s="9" t="str">
        <f t="shared" si="275"/>
        <v>5</v>
      </c>
      <c r="R34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78" s="14" t="str">
        <f>IF(ProjectsDB[[#This Row],[Item Type]]="Straight Plug-In",_xlfn.TEXTJOIN("-",TRUE,M3478&amp;"-"&amp;_xlfn.LET(_xlpm.txt,ProjectsDB[[#This Row],[Assembly]],_xlpm.pos,FIND("SP",_xlpm.txt),_xlpm.pre,LEFT(_xlpm.txt,_xlpm.pos-1),IF(RIGHT(_xlpm.pre,3)="123","3PL",IF(RIGHT(_xlpm.pre,2)="12","2PL",IF(RIGHT(_xlpm.pre,1)="1","1PL","3PL")))),N3478,O3478,P3478,Q3478&amp;"W",R3478),_xlfn.TEXTJOIN("-",TRUE,M3478,N3478,O3478,P3478,Q3478&amp;"W",R3478))</f>
        <v>Joint Pack-AL-Silver-None-5W-1</v>
      </c>
      <c r="T3478" s="14" t="str">
        <f>IF(COUNTIF(Cycletime[Element Desc.],ProjectsDB[[#This Row],[Element Desc.]])&gt;0,"Found","Not Found")</f>
        <v>Found</v>
      </c>
    </row>
    <row r="3479" spans="2:20" x14ac:dyDescent="0.25">
      <c r="B3479" s="8" t="s">
        <v>7236</v>
      </c>
      <c r="C3479" s="9" t="s">
        <v>7191</v>
      </c>
      <c r="D3479" s="9" t="s">
        <v>7192</v>
      </c>
      <c r="E3479" s="10">
        <v>2</v>
      </c>
      <c r="F3479" s="9" t="s">
        <v>7193</v>
      </c>
      <c r="G3479" s="9" t="s">
        <v>26</v>
      </c>
      <c r="H3479" s="11"/>
      <c r="I3479" s="12">
        <v>2000</v>
      </c>
      <c r="J3479" s="12"/>
      <c r="K3479" s="12"/>
      <c r="L3479" s="12">
        <f t="array" ref="L3479">IFERROR(LOOKUP(2^15,SEARCH({"40A","63A","80A","100A","125A","160A","200A","250A","400A","630A","800A","1000A","1250A","1600A","2000A","2500A","3200A","4000A","5000A","6300A"},UPPER(D3479)),{40,63,80,100,125,160,200,250,400,630,800,1000,1250,1600,2000,2500,3200,4000,5000,6300}),0)</f>
        <v>1000</v>
      </c>
      <c r="M3479" s="9" t="str">
        <f t="shared" si="271"/>
        <v>Straight Feeder</v>
      </c>
      <c r="N3479" s="9" t="str">
        <f t="shared" si="272"/>
        <v>AL</v>
      </c>
      <c r="O3479" s="13" t="str">
        <f t="shared" si="273"/>
        <v>Silver</v>
      </c>
      <c r="P3479" s="9" t="str">
        <f t="shared" si="274"/>
        <v>PET</v>
      </c>
      <c r="Q3479" s="9" t="str">
        <f t="shared" si="275"/>
        <v>5</v>
      </c>
      <c r="R34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79" s="14" t="str">
        <f>IF(ProjectsDB[[#This Row],[Item Type]]="Straight Plug-In",_xlfn.TEXTJOIN("-",TRUE,M3479&amp;"-"&amp;_xlfn.LET(_xlpm.txt,ProjectsDB[[#This Row],[Assembly]],_xlpm.pos,FIND("SP",_xlpm.txt),_xlpm.pre,LEFT(_xlpm.txt,_xlpm.pos-1),IF(RIGHT(_xlpm.pre,3)="123","3PL",IF(RIGHT(_xlpm.pre,2)="12","2PL",IF(RIGHT(_xlpm.pre,1)="1","1PL","3PL")))),N3479,O3479,P3479,Q3479&amp;"W",R3479),_xlfn.TEXTJOIN("-",TRUE,M3479,N3479,O3479,P3479,Q3479&amp;"W",R3479))</f>
        <v>Straight Feeder-AL-Silver-PET-5W-1</v>
      </c>
      <c r="T3479" s="14" t="str">
        <f>IF(COUNTIF(Cycletime[Element Desc.],ProjectsDB[[#This Row],[Element Desc.]])&gt;0,"Found","Not Found")</f>
        <v>Found</v>
      </c>
    </row>
    <row r="3480" spans="2:20" x14ac:dyDescent="0.25">
      <c r="B3480" s="8" t="s">
        <v>7237</v>
      </c>
      <c r="C3480" s="9" t="s">
        <v>7238</v>
      </c>
      <c r="D3480" s="9" t="s">
        <v>7239</v>
      </c>
      <c r="E3480" s="10">
        <v>1</v>
      </c>
      <c r="F3480" s="9" t="s">
        <v>7193</v>
      </c>
      <c r="G3480" s="9" t="s">
        <v>26</v>
      </c>
      <c r="H3480" s="11"/>
      <c r="I3480" s="12">
        <v>1600</v>
      </c>
      <c r="J3480" s="12"/>
      <c r="K3480" s="12"/>
      <c r="L3480" s="12">
        <f t="array" ref="L3480">IFERROR(LOOKUP(2^15,SEARCH({"40A","63A","80A","100A","125A","160A","200A","250A","400A","630A","800A","1000A","1250A","1600A","2000A","2500A","3200A","4000A","5000A","6300A"},UPPER(D3480)),{40,63,80,100,125,160,200,250,400,630,800,1000,1250,1600,2000,2500,3200,4000,5000,6300}),0)</f>
        <v>1000</v>
      </c>
      <c r="M3480" s="9" t="str">
        <f t="shared" si="271"/>
        <v>Straight Feeder</v>
      </c>
      <c r="N3480" s="9" t="str">
        <f t="shared" si="272"/>
        <v>AL</v>
      </c>
      <c r="O3480" s="13" t="str">
        <f t="shared" si="273"/>
        <v>Silver</v>
      </c>
      <c r="P3480" s="9" t="str">
        <f t="shared" si="274"/>
        <v>PET</v>
      </c>
      <c r="Q3480" s="9" t="str">
        <f t="shared" si="275"/>
        <v>5</v>
      </c>
      <c r="R34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80" s="14" t="str">
        <f>IF(ProjectsDB[[#This Row],[Item Type]]="Straight Plug-In",_xlfn.TEXTJOIN("-",TRUE,M3480&amp;"-"&amp;_xlfn.LET(_xlpm.txt,ProjectsDB[[#This Row],[Assembly]],_xlpm.pos,FIND("SP",_xlpm.txt),_xlpm.pre,LEFT(_xlpm.txt,_xlpm.pos-1),IF(RIGHT(_xlpm.pre,3)="123","3PL",IF(RIGHT(_xlpm.pre,2)="12","2PL",IF(RIGHT(_xlpm.pre,1)="1","1PL","3PL")))),N3480,O3480,P3480,Q3480&amp;"W",R3480),_xlfn.TEXTJOIN("-",TRUE,M3480,N3480,O3480,P3480,Q3480&amp;"W",R3480))</f>
        <v>Straight Feeder-AL-Silver-PET-5W-1</v>
      </c>
      <c r="T3480" s="14" t="str">
        <f>IF(COUNTIF(Cycletime[Element Desc.],ProjectsDB[[#This Row],[Element Desc.]])&gt;0,"Found","Not Found")</f>
        <v>Found</v>
      </c>
    </row>
    <row r="3481" spans="2:20" x14ac:dyDescent="0.25">
      <c r="B3481" s="8" t="s">
        <v>7240</v>
      </c>
      <c r="C3481" s="9" t="s">
        <v>360</v>
      </c>
      <c r="D3481" s="9" t="s">
        <v>361</v>
      </c>
      <c r="E3481" s="10">
        <v>1</v>
      </c>
      <c r="F3481" s="9" t="s">
        <v>7193</v>
      </c>
      <c r="G3481" s="9" t="s">
        <v>26</v>
      </c>
      <c r="H3481" s="11"/>
      <c r="I3481" s="12">
        <v>3000</v>
      </c>
      <c r="J3481" s="12"/>
      <c r="K3481" s="12"/>
      <c r="L3481" s="12">
        <f t="array" ref="L3481">IFERROR(LOOKUP(2^15,SEARCH({"40A","63A","80A","100A","125A","160A","200A","250A","400A","630A","800A","1000A","1250A","1600A","2000A","2500A","3200A","4000A","5000A","6300A"},UPPER(D3481)),{40,63,80,100,125,160,200,250,400,630,800,1000,1250,1600,2000,2500,3200,4000,5000,6300}),0)</f>
        <v>1000</v>
      </c>
      <c r="M3481" s="9" t="str">
        <f t="shared" si="271"/>
        <v>Straight Feeder</v>
      </c>
      <c r="N3481" s="9" t="str">
        <f t="shared" si="272"/>
        <v>AL</v>
      </c>
      <c r="O3481" s="13" t="str">
        <f t="shared" si="273"/>
        <v>Silver</v>
      </c>
      <c r="P3481" s="9" t="str">
        <f t="shared" si="274"/>
        <v>PET</v>
      </c>
      <c r="Q3481" s="9" t="str">
        <f t="shared" si="275"/>
        <v>5</v>
      </c>
      <c r="R34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81" s="14" t="str">
        <f>IF(ProjectsDB[[#This Row],[Item Type]]="Straight Plug-In",_xlfn.TEXTJOIN("-",TRUE,M3481&amp;"-"&amp;_xlfn.LET(_xlpm.txt,ProjectsDB[[#This Row],[Assembly]],_xlpm.pos,FIND("SP",_xlpm.txt),_xlpm.pre,LEFT(_xlpm.txt,_xlpm.pos-1),IF(RIGHT(_xlpm.pre,3)="123","3PL",IF(RIGHT(_xlpm.pre,2)="12","2PL",IF(RIGHT(_xlpm.pre,1)="1","1PL","3PL")))),N3481,O3481,P3481,Q3481&amp;"W",R3481),_xlfn.TEXTJOIN("-",TRUE,M3481,N3481,O3481,P3481,Q3481&amp;"W",R3481))</f>
        <v>Straight Feeder-AL-Silver-PET-5W-1</v>
      </c>
      <c r="T3481" s="14" t="str">
        <f>IF(COUNTIF(Cycletime[Element Desc.],ProjectsDB[[#This Row],[Element Desc.]])&gt;0,"Found","Not Found")</f>
        <v>Found</v>
      </c>
    </row>
    <row r="3482" spans="2:20" x14ac:dyDescent="0.25">
      <c r="B3482" s="8" t="s">
        <v>7241</v>
      </c>
      <c r="C3482" s="9" t="s">
        <v>7242</v>
      </c>
      <c r="D3482" s="9" t="s">
        <v>7243</v>
      </c>
      <c r="E3482" s="10">
        <v>2</v>
      </c>
      <c r="F3482" s="9" t="s">
        <v>7193</v>
      </c>
      <c r="G3482" s="9" t="s">
        <v>26</v>
      </c>
      <c r="H3482" s="11"/>
      <c r="I3482" s="12">
        <v>1700</v>
      </c>
      <c r="J3482" s="12"/>
      <c r="K3482" s="12"/>
      <c r="L3482" s="12">
        <f t="array" ref="L3482">IFERROR(LOOKUP(2^15,SEARCH({"40A","63A","80A","100A","125A","160A","200A","250A","400A","630A","800A","1000A","1250A","1600A","2000A","2500A","3200A","4000A","5000A","6300A"},UPPER(D3482)),{40,63,80,100,125,160,200,250,400,630,800,1000,1250,1600,2000,2500,3200,4000,5000,6300}),0)</f>
        <v>1000</v>
      </c>
      <c r="M3482" s="9" t="str">
        <f t="shared" si="271"/>
        <v>Straight Feeder</v>
      </c>
      <c r="N3482" s="9" t="str">
        <f t="shared" si="272"/>
        <v>AL</v>
      </c>
      <c r="O3482" s="13" t="str">
        <f t="shared" si="273"/>
        <v>Silver</v>
      </c>
      <c r="P3482" s="9" t="str">
        <f t="shared" si="274"/>
        <v>PET</v>
      </c>
      <c r="Q3482" s="9" t="str">
        <f t="shared" si="275"/>
        <v>5</v>
      </c>
      <c r="R34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82" s="14" t="str">
        <f>IF(ProjectsDB[[#This Row],[Item Type]]="Straight Plug-In",_xlfn.TEXTJOIN("-",TRUE,M3482&amp;"-"&amp;_xlfn.LET(_xlpm.txt,ProjectsDB[[#This Row],[Assembly]],_xlpm.pos,FIND("SP",_xlpm.txt),_xlpm.pre,LEFT(_xlpm.txt,_xlpm.pos-1),IF(RIGHT(_xlpm.pre,3)="123","3PL",IF(RIGHT(_xlpm.pre,2)="12","2PL",IF(RIGHT(_xlpm.pre,1)="1","1PL","3PL")))),N3482,O3482,P3482,Q3482&amp;"W",R3482),_xlfn.TEXTJOIN("-",TRUE,M3482,N3482,O3482,P3482,Q3482&amp;"W",R3482))</f>
        <v>Straight Feeder-AL-Silver-PET-5W-1</v>
      </c>
      <c r="T3482" s="14" t="str">
        <f>IF(COUNTIF(Cycletime[Element Desc.],ProjectsDB[[#This Row],[Element Desc.]])&gt;0,"Found","Not Found")</f>
        <v>Found</v>
      </c>
    </row>
    <row r="3483" spans="2:20" x14ac:dyDescent="0.25">
      <c r="B3483" s="8" t="s">
        <v>7244</v>
      </c>
      <c r="C3483" s="9" t="s">
        <v>7245</v>
      </c>
      <c r="D3483" s="9" t="s">
        <v>7246</v>
      </c>
      <c r="E3483" s="10">
        <v>1</v>
      </c>
      <c r="F3483" s="9" t="s">
        <v>7193</v>
      </c>
      <c r="G3483" s="9" t="s">
        <v>26</v>
      </c>
      <c r="H3483" s="11"/>
      <c r="I3483" s="12">
        <v>1000</v>
      </c>
      <c r="J3483" s="12"/>
      <c r="K3483" s="12"/>
      <c r="L3483" s="12">
        <f t="array" ref="L3483">IFERROR(LOOKUP(2^15,SEARCH({"40A","63A","80A","100A","125A","160A","200A","250A","400A","630A","800A","1000A","1250A","1600A","2000A","2500A","3200A","4000A","5000A","6300A"},UPPER(D3483)),{40,63,80,100,125,160,200,250,400,630,800,1000,1250,1600,2000,2500,3200,4000,5000,6300}),0)</f>
        <v>1000</v>
      </c>
      <c r="M3483" s="9" t="str">
        <f t="shared" si="271"/>
        <v>Expansion Joint</v>
      </c>
      <c r="N3483" s="9" t="str">
        <f t="shared" si="272"/>
        <v>AL</v>
      </c>
      <c r="O3483" s="13" t="str">
        <f t="shared" si="273"/>
        <v>Silver</v>
      </c>
      <c r="P3483" s="9" t="str">
        <f t="shared" si="274"/>
        <v>PET</v>
      </c>
      <c r="Q3483" s="9" t="str">
        <f t="shared" si="275"/>
        <v>5</v>
      </c>
      <c r="R34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83" s="14" t="str">
        <f>IF(ProjectsDB[[#This Row],[Item Type]]="Straight Plug-In",_xlfn.TEXTJOIN("-",TRUE,M3483&amp;"-"&amp;_xlfn.LET(_xlpm.txt,ProjectsDB[[#This Row],[Assembly]],_xlpm.pos,FIND("SP",_xlpm.txt),_xlpm.pre,LEFT(_xlpm.txt,_xlpm.pos-1),IF(RIGHT(_xlpm.pre,3)="123","3PL",IF(RIGHT(_xlpm.pre,2)="12","2PL",IF(RIGHT(_xlpm.pre,1)="1","1PL","3PL")))),N3483,O3483,P3483,Q3483&amp;"W",R3483),_xlfn.TEXTJOIN("-",TRUE,M3483,N3483,O3483,P3483,Q3483&amp;"W",R3483))</f>
        <v>Expansion Joint-AL-Silver-PET-5W-1</v>
      </c>
      <c r="T3483" s="14" t="str">
        <f>IF(COUNTIF(Cycletime[Element Desc.],ProjectsDB[[#This Row],[Element Desc.]])&gt;0,"Found","Not Found")</f>
        <v>Found</v>
      </c>
    </row>
    <row r="3484" spans="2:20" x14ac:dyDescent="0.25">
      <c r="B3484" s="8" t="s">
        <v>7247</v>
      </c>
      <c r="C3484" s="9" t="s">
        <v>7206</v>
      </c>
      <c r="D3484" s="9" t="s">
        <v>7207</v>
      </c>
      <c r="E3484" s="10">
        <v>2</v>
      </c>
      <c r="F3484" s="9" t="s">
        <v>7193</v>
      </c>
      <c r="G3484" s="9" t="s">
        <v>26</v>
      </c>
      <c r="H3484" s="11"/>
      <c r="I3484" s="12">
        <v>2000</v>
      </c>
      <c r="J3484" s="12"/>
      <c r="K3484" s="12"/>
      <c r="L3484" s="12">
        <f t="array" ref="L3484">IFERROR(LOOKUP(2^15,SEARCH({"40A","63A","80A","100A","125A","160A","200A","250A","400A","630A","800A","1000A","1250A","1600A","2000A","2500A","3200A","4000A","5000A","6300A"},UPPER(D3484)),{40,63,80,100,125,160,200,250,400,630,800,1000,1250,1600,2000,2500,3200,4000,5000,6300}),0)</f>
        <v>1000</v>
      </c>
      <c r="M3484" s="9" t="str">
        <f t="shared" si="271"/>
        <v>Straight Plug-In</v>
      </c>
      <c r="N3484" s="9" t="str">
        <f t="shared" si="272"/>
        <v>AL</v>
      </c>
      <c r="O3484" s="13" t="str">
        <f t="shared" si="273"/>
        <v>Silver</v>
      </c>
      <c r="P3484" s="9" t="str">
        <f t="shared" si="274"/>
        <v>PET</v>
      </c>
      <c r="Q3484" s="9" t="str">
        <f t="shared" si="275"/>
        <v>5</v>
      </c>
      <c r="R34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84" s="14" t="str">
        <f>IF(ProjectsDB[[#This Row],[Item Type]]="Straight Plug-In",_xlfn.TEXTJOIN("-",TRUE,M3484&amp;"-"&amp;_xlfn.LET(_xlpm.txt,ProjectsDB[[#This Row],[Assembly]],_xlpm.pos,FIND("SP",_xlpm.txt),_xlpm.pre,LEFT(_xlpm.txt,_xlpm.pos-1),IF(RIGHT(_xlpm.pre,3)="123","3PL",IF(RIGHT(_xlpm.pre,2)="12","2PL",IF(RIGHT(_xlpm.pre,1)="1","1PL","3PL")))),N3484,O3484,P3484,Q3484&amp;"W",R3484),_xlfn.TEXTJOIN("-",TRUE,M3484,N3484,O3484,P3484,Q3484&amp;"W",R3484))</f>
        <v>Straight Plug-In-2PL-AL-Silver-PET-5W-1</v>
      </c>
      <c r="T3484" s="14" t="str">
        <f>IF(COUNTIF(Cycletime[Element Desc.],ProjectsDB[[#This Row],[Element Desc.]])&gt;0,"Found","Not Found")</f>
        <v>Found</v>
      </c>
    </row>
    <row r="3485" spans="2:20" x14ac:dyDescent="0.25">
      <c r="B3485" s="8" t="s">
        <v>7248</v>
      </c>
      <c r="C3485" s="9" t="s">
        <v>7195</v>
      </c>
      <c r="D3485" s="9" t="s">
        <v>7196</v>
      </c>
      <c r="E3485" s="10">
        <v>4</v>
      </c>
      <c r="F3485" s="9" t="s">
        <v>7193</v>
      </c>
      <c r="G3485" s="9" t="s">
        <v>26</v>
      </c>
      <c r="H3485" s="11"/>
      <c r="I3485" s="12">
        <v>3000</v>
      </c>
      <c r="J3485" s="12"/>
      <c r="K3485" s="12"/>
      <c r="L3485" s="12">
        <f t="array" ref="L3485">IFERROR(LOOKUP(2^15,SEARCH({"40A","63A","80A","100A","125A","160A","200A","250A","400A","630A","800A","1000A","1250A","1600A","2000A","2500A","3200A","4000A","5000A","6300A"},UPPER(D3485)),{40,63,80,100,125,160,200,250,400,630,800,1000,1250,1600,2000,2500,3200,4000,5000,6300}),0)</f>
        <v>1000</v>
      </c>
      <c r="M3485" s="9" t="str">
        <f t="shared" si="271"/>
        <v>Straight Plug-In</v>
      </c>
      <c r="N3485" s="9" t="str">
        <f t="shared" si="272"/>
        <v>AL</v>
      </c>
      <c r="O3485" s="13" t="str">
        <f t="shared" si="273"/>
        <v>Silver</v>
      </c>
      <c r="P3485" s="9" t="str">
        <f t="shared" si="274"/>
        <v>PET</v>
      </c>
      <c r="Q3485" s="9" t="str">
        <f t="shared" si="275"/>
        <v>5</v>
      </c>
      <c r="R34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85" s="14" t="str">
        <f>IF(ProjectsDB[[#This Row],[Item Type]]="Straight Plug-In",_xlfn.TEXTJOIN("-",TRUE,M3485&amp;"-"&amp;_xlfn.LET(_xlpm.txt,ProjectsDB[[#This Row],[Assembly]],_xlpm.pos,FIND("SP",_xlpm.txt),_xlpm.pre,LEFT(_xlpm.txt,_xlpm.pos-1),IF(RIGHT(_xlpm.pre,3)="123","3PL",IF(RIGHT(_xlpm.pre,2)="12","2PL",IF(RIGHT(_xlpm.pre,1)="1","1PL","3PL")))),N3485,O3485,P3485,Q3485&amp;"W",R3485),_xlfn.TEXTJOIN("-",TRUE,M3485,N3485,O3485,P3485,Q3485&amp;"W",R3485))</f>
        <v>Straight Plug-In-3PL-AL-Silver-PET-5W-1</v>
      </c>
      <c r="T3485" s="14" t="str">
        <f>IF(COUNTIF(Cycletime[Element Desc.],ProjectsDB[[#This Row],[Element Desc.]])&gt;0,"Found","Not Found")</f>
        <v>Found</v>
      </c>
    </row>
    <row r="3486" spans="2:20" x14ac:dyDescent="0.25">
      <c r="B3486" s="8" t="s">
        <v>7249</v>
      </c>
      <c r="C3486" s="9" t="s">
        <v>1370</v>
      </c>
      <c r="D3486" s="9" t="s">
        <v>1371</v>
      </c>
      <c r="E3486" s="10">
        <v>19</v>
      </c>
      <c r="F3486" s="9" t="s">
        <v>7193</v>
      </c>
      <c r="G3486" s="9" t="s">
        <v>26</v>
      </c>
      <c r="H3486" s="11"/>
      <c r="I3486" s="12">
        <v>100</v>
      </c>
      <c r="J3486" s="12"/>
      <c r="K3486" s="12"/>
      <c r="L3486" s="12">
        <f t="array" ref="L3486">IFERROR(LOOKUP(2^15,SEARCH({"40A","63A","80A","100A","125A","160A","200A","250A","400A","630A","800A","1000A","1250A","1600A","2000A","2500A","3200A","4000A","5000A","6300A"},UPPER(D3486)),{40,63,80,100,125,160,200,250,400,630,800,1000,1250,1600,2000,2500,3200,4000,5000,6300}),0)</f>
        <v>0</v>
      </c>
      <c r="M3486" s="9" t="str">
        <f t="shared" si="271"/>
        <v>Hanger Support</v>
      </c>
      <c r="N3486" s="9" t="str">
        <f t="shared" si="272"/>
        <v>SH</v>
      </c>
      <c r="O3486" s="13" t="str">
        <f t="shared" si="273"/>
        <v>None</v>
      </c>
      <c r="P3486" s="9" t="str">
        <f t="shared" si="274"/>
        <v>None</v>
      </c>
      <c r="Q3486" s="9" t="str">
        <f t="shared" si="275"/>
        <v>0</v>
      </c>
      <c r="R34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486" s="14" t="str">
        <f>IF(ProjectsDB[[#This Row],[Item Type]]="Straight Plug-In",_xlfn.TEXTJOIN("-",TRUE,M3486&amp;"-"&amp;_xlfn.LET(_xlpm.txt,ProjectsDB[[#This Row],[Assembly]],_xlpm.pos,FIND("SP",_xlpm.txt),_xlpm.pre,LEFT(_xlpm.txt,_xlpm.pos-1),IF(RIGHT(_xlpm.pre,3)="123","3PL",IF(RIGHT(_xlpm.pre,2)="12","2PL",IF(RIGHT(_xlpm.pre,1)="1","1PL","3PL")))),N3486,O3486,P3486,Q3486&amp;"W",R3486),_xlfn.TEXTJOIN("-",TRUE,M3486,N3486,O3486,P3486,Q3486&amp;"W",R3486))</f>
        <v>Hanger Support-SH-None-None-0W-0</v>
      </c>
      <c r="T3486" s="14" t="str">
        <f>IF(COUNTIF(Cycletime[Element Desc.],ProjectsDB[[#This Row],[Element Desc.]])&gt;0,"Found","Not Found")</f>
        <v>Found</v>
      </c>
    </row>
    <row r="3487" spans="2:20" x14ac:dyDescent="0.25">
      <c r="B3487" s="8" t="s">
        <v>7250</v>
      </c>
      <c r="C3487" s="9" t="s">
        <v>7251</v>
      </c>
      <c r="D3487" s="9" t="s">
        <v>7252</v>
      </c>
      <c r="E3487" s="10">
        <v>1</v>
      </c>
      <c r="F3487" s="9" t="s">
        <v>7193</v>
      </c>
      <c r="G3487" s="9" t="s">
        <v>26</v>
      </c>
      <c r="H3487" s="11"/>
      <c r="I3487" s="12">
        <v>1800</v>
      </c>
      <c r="J3487" s="12"/>
      <c r="K3487" s="12"/>
      <c r="L3487" s="12">
        <f t="array" ref="L3487">IFERROR(LOOKUP(2^15,SEARCH({"40A","63A","80A","100A","125A","160A","200A","250A","400A","630A","800A","1000A","1250A","1600A","2000A","2500A","3200A","4000A","5000A","6300A"},UPPER(D3487)),{40,63,80,100,125,160,200,250,400,630,800,1000,1250,1600,2000,2500,3200,4000,5000,6300}),0)</f>
        <v>1600</v>
      </c>
      <c r="M3487" s="9" t="str">
        <f t="shared" si="271"/>
        <v>Straight Feeder</v>
      </c>
      <c r="N3487" s="9" t="str">
        <f t="shared" si="272"/>
        <v>AL</v>
      </c>
      <c r="O3487" s="13" t="str">
        <f t="shared" si="273"/>
        <v>Silver</v>
      </c>
      <c r="P3487" s="9" t="str">
        <f t="shared" si="274"/>
        <v>PET</v>
      </c>
      <c r="Q3487" s="9" t="str">
        <f t="shared" si="275"/>
        <v>5</v>
      </c>
      <c r="R34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87" s="14" t="str">
        <f>IF(ProjectsDB[[#This Row],[Item Type]]="Straight Plug-In",_xlfn.TEXTJOIN("-",TRUE,M3487&amp;"-"&amp;_xlfn.LET(_xlpm.txt,ProjectsDB[[#This Row],[Assembly]],_xlpm.pos,FIND("SP",_xlpm.txt),_xlpm.pre,LEFT(_xlpm.txt,_xlpm.pos-1),IF(RIGHT(_xlpm.pre,3)="123","3PL",IF(RIGHT(_xlpm.pre,2)="12","2PL",IF(RIGHT(_xlpm.pre,1)="1","1PL","3PL")))),N3487,O3487,P3487,Q3487&amp;"W",R3487),_xlfn.TEXTJOIN("-",TRUE,M3487,N3487,O3487,P3487,Q3487&amp;"W",R3487))</f>
        <v>Straight Feeder-AL-Silver-PET-5W-1</v>
      </c>
      <c r="T3487" s="14" t="str">
        <f>IF(COUNTIF(Cycletime[Element Desc.],ProjectsDB[[#This Row],[Element Desc.]])&gt;0,"Found","Not Found")</f>
        <v>Found</v>
      </c>
    </row>
    <row r="3488" spans="2:20" x14ac:dyDescent="0.25">
      <c r="B3488" s="8" t="s">
        <v>7253</v>
      </c>
      <c r="C3488" s="9" t="s">
        <v>7202</v>
      </c>
      <c r="D3488" s="9" t="s">
        <v>7203</v>
      </c>
      <c r="E3488" s="10">
        <v>4</v>
      </c>
      <c r="F3488" s="9" t="s">
        <v>7193</v>
      </c>
      <c r="G3488" s="9" t="s">
        <v>26</v>
      </c>
      <c r="H3488" s="11"/>
      <c r="I3488" s="12">
        <v>3000</v>
      </c>
      <c r="J3488" s="12"/>
      <c r="K3488" s="12"/>
      <c r="L3488" s="12">
        <f t="array" ref="L3488">IFERROR(LOOKUP(2^15,SEARCH({"40A","63A","80A","100A","125A","160A","200A","250A","400A","630A","800A","1000A","1250A","1600A","2000A","2500A","3200A","4000A","5000A","6300A"},UPPER(D3488)),{40,63,80,100,125,160,200,250,400,630,800,1000,1250,1600,2000,2500,3200,4000,5000,6300}),0)</f>
        <v>1600</v>
      </c>
      <c r="M3488" s="9" t="str">
        <f t="shared" si="271"/>
        <v>Straight Plug-In</v>
      </c>
      <c r="N3488" s="9" t="str">
        <f t="shared" si="272"/>
        <v>AL</v>
      </c>
      <c r="O3488" s="13" t="str">
        <f t="shared" si="273"/>
        <v>Silver</v>
      </c>
      <c r="P3488" s="9" t="str">
        <f t="shared" si="274"/>
        <v>PET</v>
      </c>
      <c r="Q3488" s="9" t="str">
        <f t="shared" si="275"/>
        <v>5</v>
      </c>
      <c r="R34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88" s="14" t="str">
        <f>IF(ProjectsDB[[#This Row],[Item Type]]="Straight Plug-In",_xlfn.TEXTJOIN("-",TRUE,M3488&amp;"-"&amp;_xlfn.LET(_xlpm.txt,ProjectsDB[[#This Row],[Assembly]],_xlpm.pos,FIND("SP",_xlpm.txt),_xlpm.pre,LEFT(_xlpm.txt,_xlpm.pos-1),IF(RIGHT(_xlpm.pre,3)="123","3PL",IF(RIGHT(_xlpm.pre,2)="12","2PL",IF(RIGHT(_xlpm.pre,1)="1","1PL","3PL")))),N3488,O3488,P3488,Q3488&amp;"W",R3488),_xlfn.TEXTJOIN("-",TRUE,M3488,N3488,O3488,P3488,Q3488&amp;"W",R3488))</f>
        <v>Straight Plug-In-3PL-AL-Silver-PET-5W-1</v>
      </c>
      <c r="T3488" s="14" t="str">
        <f>IF(COUNTIF(Cycletime[Element Desc.],ProjectsDB[[#This Row],[Element Desc.]])&gt;0,"Found","Not Found")</f>
        <v>Found</v>
      </c>
    </row>
    <row r="3489" spans="2:20" x14ac:dyDescent="0.25">
      <c r="B3489" s="8" t="s">
        <v>7254</v>
      </c>
      <c r="C3489" s="9" t="s">
        <v>1102</v>
      </c>
      <c r="D3489" s="9" t="s">
        <v>1103</v>
      </c>
      <c r="E3489" s="10">
        <v>2</v>
      </c>
      <c r="F3489" s="9" t="s">
        <v>7193</v>
      </c>
      <c r="G3489" s="9" t="s">
        <v>26</v>
      </c>
      <c r="H3489" s="11"/>
      <c r="I3489" s="12">
        <v>1100</v>
      </c>
      <c r="J3489" s="12"/>
      <c r="K3489" s="12"/>
      <c r="L3489" s="12">
        <f t="array" ref="L3489">IFERROR(LOOKUP(2^15,SEARCH({"40A","63A","80A","100A","125A","160A","200A","250A","400A","630A","800A","1000A","1250A","1600A","2000A","2500A","3200A","4000A","5000A","6300A"},UPPER(D3489)),{40,63,80,100,125,160,200,250,400,630,800,1000,1250,1600,2000,2500,3200,4000,5000,6300}),0)</f>
        <v>1600</v>
      </c>
      <c r="M3489" s="9" t="str">
        <f t="shared" si="271"/>
        <v>Straight Feeder</v>
      </c>
      <c r="N3489" s="9" t="str">
        <f t="shared" si="272"/>
        <v>AL</v>
      </c>
      <c r="O3489" s="13" t="str">
        <f t="shared" si="273"/>
        <v>Silver</v>
      </c>
      <c r="P3489" s="9" t="str">
        <f t="shared" si="274"/>
        <v>PET</v>
      </c>
      <c r="Q3489" s="9" t="str">
        <f t="shared" si="275"/>
        <v>5</v>
      </c>
      <c r="R34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89" s="14" t="str">
        <f>IF(ProjectsDB[[#This Row],[Item Type]]="Straight Plug-In",_xlfn.TEXTJOIN("-",TRUE,M3489&amp;"-"&amp;_xlfn.LET(_xlpm.txt,ProjectsDB[[#This Row],[Assembly]],_xlpm.pos,FIND("SP",_xlpm.txt),_xlpm.pre,LEFT(_xlpm.txt,_xlpm.pos-1),IF(RIGHT(_xlpm.pre,3)="123","3PL",IF(RIGHT(_xlpm.pre,2)="12","2PL",IF(RIGHT(_xlpm.pre,1)="1","1PL","3PL")))),N3489,O3489,P3489,Q3489&amp;"W",R3489),_xlfn.TEXTJOIN("-",TRUE,M3489,N3489,O3489,P3489,Q3489&amp;"W",R3489))</f>
        <v>Straight Feeder-AL-Silver-PET-5W-1</v>
      </c>
      <c r="T3489" s="14" t="str">
        <f>IF(COUNTIF(Cycletime[Element Desc.],ProjectsDB[[#This Row],[Element Desc.]])&gt;0,"Found","Not Found")</f>
        <v>Found</v>
      </c>
    </row>
    <row r="3490" spans="2:20" x14ac:dyDescent="0.25">
      <c r="B3490" s="8" t="s">
        <v>7255</v>
      </c>
      <c r="C3490" s="9" t="s">
        <v>613</v>
      </c>
      <c r="D3490" s="9" t="s">
        <v>614</v>
      </c>
      <c r="E3490" s="10">
        <v>23</v>
      </c>
      <c r="F3490" s="9" t="s">
        <v>7193</v>
      </c>
      <c r="G3490" s="9" t="s">
        <v>26</v>
      </c>
      <c r="H3490" s="11"/>
      <c r="I3490" s="12">
        <v>1000</v>
      </c>
      <c r="J3490" s="12"/>
      <c r="K3490" s="12"/>
      <c r="L3490" s="12">
        <f t="array" ref="L3490">IFERROR(LOOKUP(2^15,SEARCH({"40A","63A","80A","100A","125A","160A","200A","250A","400A","630A","800A","1000A","1250A","1600A","2000A","2500A","3200A","4000A","5000A","6300A"},UPPER(D3490)),{40,63,80,100,125,160,200,250,400,630,800,1000,1250,1600,2000,2500,3200,4000,5000,6300}),0)</f>
        <v>1600</v>
      </c>
      <c r="M3490" s="9" t="str">
        <f t="shared" si="271"/>
        <v>Straight Feeder</v>
      </c>
      <c r="N3490" s="9" t="str">
        <f t="shared" si="272"/>
        <v>AL</v>
      </c>
      <c r="O3490" s="13" t="str">
        <f t="shared" si="273"/>
        <v>Silver</v>
      </c>
      <c r="P3490" s="9" t="str">
        <f t="shared" si="274"/>
        <v>PET</v>
      </c>
      <c r="Q3490" s="9" t="str">
        <f t="shared" si="275"/>
        <v>5</v>
      </c>
      <c r="R34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90" s="14" t="str">
        <f>IF(ProjectsDB[[#This Row],[Item Type]]="Straight Plug-In",_xlfn.TEXTJOIN("-",TRUE,M3490&amp;"-"&amp;_xlfn.LET(_xlpm.txt,ProjectsDB[[#This Row],[Assembly]],_xlpm.pos,FIND("SP",_xlpm.txt),_xlpm.pre,LEFT(_xlpm.txt,_xlpm.pos-1),IF(RIGHT(_xlpm.pre,3)="123","3PL",IF(RIGHT(_xlpm.pre,2)="12","2PL",IF(RIGHT(_xlpm.pre,1)="1","1PL","3PL")))),N3490,O3490,P3490,Q3490&amp;"W",R3490),_xlfn.TEXTJOIN("-",TRUE,M3490,N3490,O3490,P3490,Q3490&amp;"W",R3490))</f>
        <v>Straight Feeder-AL-Silver-PET-5W-1</v>
      </c>
      <c r="T3490" s="14" t="str">
        <f>IF(COUNTIF(Cycletime[Element Desc.],ProjectsDB[[#This Row],[Element Desc.]])&gt;0,"Found","Not Found")</f>
        <v>Found</v>
      </c>
    </row>
    <row r="3491" spans="2:20" x14ac:dyDescent="0.25">
      <c r="B3491" s="8" t="s">
        <v>7256</v>
      </c>
      <c r="C3491" s="9" t="s">
        <v>7257</v>
      </c>
      <c r="D3491" s="9" t="s">
        <v>7258</v>
      </c>
      <c r="E3491" s="10">
        <v>1</v>
      </c>
      <c r="F3491" s="9" t="s">
        <v>7193</v>
      </c>
      <c r="G3491" s="9" t="s">
        <v>26</v>
      </c>
      <c r="H3491" s="11"/>
      <c r="I3491" s="12">
        <v>2000</v>
      </c>
      <c r="J3491" s="12"/>
      <c r="K3491" s="12"/>
      <c r="L3491" s="12">
        <f t="array" ref="L3491">IFERROR(LOOKUP(2^15,SEARCH({"40A","63A","80A","100A","125A","160A","200A","250A","400A","630A","800A","1000A","1250A","1600A","2000A","2500A","3200A","4000A","5000A","6300A"},UPPER(D3491)),{40,63,80,100,125,160,200,250,400,630,800,1000,1250,1600,2000,2500,3200,4000,5000,6300}),0)</f>
        <v>1600</v>
      </c>
      <c r="M3491" s="9" t="str">
        <f t="shared" si="271"/>
        <v>Straight Plug-In</v>
      </c>
      <c r="N3491" s="9" t="str">
        <f t="shared" si="272"/>
        <v>AL</v>
      </c>
      <c r="O3491" s="13" t="str">
        <f t="shared" si="273"/>
        <v>Silver</v>
      </c>
      <c r="P3491" s="9" t="str">
        <f t="shared" si="274"/>
        <v>PET</v>
      </c>
      <c r="Q3491" s="9" t="str">
        <f t="shared" si="275"/>
        <v>5</v>
      </c>
      <c r="R34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91" s="14" t="str">
        <f>IF(ProjectsDB[[#This Row],[Item Type]]="Straight Plug-In",_xlfn.TEXTJOIN("-",TRUE,M3491&amp;"-"&amp;_xlfn.LET(_xlpm.txt,ProjectsDB[[#This Row],[Assembly]],_xlpm.pos,FIND("SP",_xlpm.txt),_xlpm.pre,LEFT(_xlpm.txt,_xlpm.pos-1),IF(RIGHT(_xlpm.pre,3)="123","3PL",IF(RIGHT(_xlpm.pre,2)="12","2PL",IF(RIGHT(_xlpm.pre,1)="1","1PL","3PL")))),N3491,O3491,P3491,Q3491&amp;"W",R3491),_xlfn.TEXTJOIN("-",TRUE,M3491,N3491,O3491,P3491,Q3491&amp;"W",R3491))</f>
        <v>Straight Plug-In-2PL-AL-Silver-PET-5W-1</v>
      </c>
      <c r="T3491" s="14" t="str">
        <f>IF(COUNTIF(Cycletime[Element Desc.],ProjectsDB[[#This Row],[Element Desc.]])&gt;0,"Found","Not Found")</f>
        <v>Found</v>
      </c>
    </row>
    <row r="3492" spans="2:20" x14ac:dyDescent="0.25">
      <c r="B3492" s="8" t="s">
        <v>7259</v>
      </c>
      <c r="C3492" s="9" t="s">
        <v>7260</v>
      </c>
      <c r="D3492" s="9" t="s">
        <v>7261</v>
      </c>
      <c r="E3492" s="10">
        <v>1</v>
      </c>
      <c r="F3492" s="9" t="s">
        <v>7193</v>
      </c>
      <c r="G3492" s="9" t="s">
        <v>26</v>
      </c>
      <c r="H3492" s="11"/>
      <c r="I3492" s="12"/>
      <c r="J3492" s="12"/>
      <c r="K3492" s="12"/>
      <c r="L3492" s="12">
        <f t="array" ref="L3492">IFERROR(LOOKUP(2^15,SEARCH({"40A","63A","80A","100A","125A","160A","200A","250A","400A","630A","800A","1000A","1250A","1600A","2000A","2500A","3200A","4000A","5000A","6300A"},UPPER(D3492)),{40,63,80,100,125,160,200,250,400,630,800,1000,1250,1600,2000,2500,3200,4000,5000,6300}),0)</f>
        <v>1600</v>
      </c>
      <c r="M3492" s="9" t="str">
        <f t="shared" si="271"/>
        <v>End Cap</v>
      </c>
      <c r="N3492" s="9" t="str">
        <f t="shared" si="272"/>
        <v>CU</v>
      </c>
      <c r="O3492" s="13" t="str">
        <f t="shared" si="273"/>
        <v>None</v>
      </c>
      <c r="P3492" s="9" t="str">
        <f t="shared" si="274"/>
        <v>None</v>
      </c>
      <c r="Q3492" s="9" t="str">
        <f t="shared" si="275"/>
        <v>0</v>
      </c>
      <c r="R34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92" s="14" t="str">
        <f>IF(ProjectsDB[[#This Row],[Item Type]]="Straight Plug-In",_xlfn.TEXTJOIN("-",TRUE,M3492&amp;"-"&amp;_xlfn.LET(_xlpm.txt,ProjectsDB[[#This Row],[Assembly]],_xlpm.pos,FIND("SP",_xlpm.txt),_xlpm.pre,LEFT(_xlpm.txt,_xlpm.pos-1),IF(RIGHT(_xlpm.pre,3)="123","3PL",IF(RIGHT(_xlpm.pre,2)="12","2PL",IF(RIGHT(_xlpm.pre,1)="1","1PL","3PL")))),N3492,O3492,P3492,Q3492&amp;"W",R3492),_xlfn.TEXTJOIN("-",TRUE,M3492,N3492,O3492,P3492,Q3492&amp;"W",R3492))</f>
        <v>End Cap-CU-None-None-0W-1</v>
      </c>
      <c r="T3492" s="14" t="str">
        <f>IF(COUNTIF(Cycletime[Element Desc.],ProjectsDB[[#This Row],[Element Desc.]])&gt;0,"Found","Not Found")</f>
        <v>Found</v>
      </c>
    </row>
    <row r="3493" spans="2:20" x14ac:dyDescent="0.25">
      <c r="B3493" s="8" t="s">
        <v>7262</v>
      </c>
      <c r="C3493" s="9" t="s">
        <v>7263</v>
      </c>
      <c r="D3493" s="9" t="s">
        <v>7264</v>
      </c>
      <c r="E3493" s="10">
        <v>2</v>
      </c>
      <c r="F3493" s="9" t="s">
        <v>7193</v>
      </c>
      <c r="G3493" s="9" t="s">
        <v>26</v>
      </c>
      <c r="H3493" s="11"/>
      <c r="I3493" s="12"/>
      <c r="J3493" s="12"/>
      <c r="K3493" s="12"/>
      <c r="L3493" s="12">
        <f t="array" ref="L3493">IFERROR(LOOKUP(2^15,SEARCH({"40A","63A","80A","100A","125A","160A","200A","250A","400A","630A","800A","1000A","1250A","1600A","2000A","2500A","3200A","4000A","5000A","6300A"},UPPER(D3493)),{40,63,80,100,125,160,200,250,400,630,800,1000,1250,1600,2000,2500,3200,4000,5000,6300}),0)</f>
        <v>1600</v>
      </c>
      <c r="M3493" s="9" t="str">
        <f t="shared" si="271"/>
        <v>Expansion Joint</v>
      </c>
      <c r="N3493" s="9" t="str">
        <f t="shared" si="272"/>
        <v>AL</v>
      </c>
      <c r="O3493" s="13" t="str">
        <f t="shared" si="273"/>
        <v>Silver</v>
      </c>
      <c r="P3493" s="9" t="str">
        <f t="shared" si="274"/>
        <v>PET</v>
      </c>
      <c r="Q3493" s="9" t="str">
        <f t="shared" si="275"/>
        <v>5</v>
      </c>
      <c r="R34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93" s="14" t="str">
        <f>IF(ProjectsDB[[#This Row],[Item Type]]="Straight Plug-In",_xlfn.TEXTJOIN("-",TRUE,M3493&amp;"-"&amp;_xlfn.LET(_xlpm.txt,ProjectsDB[[#This Row],[Assembly]],_xlpm.pos,FIND("SP",_xlpm.txt),_xlpm.pre,LEFT(_xlpm.txt,_xlpm.pos-1),IF(RIGHT(_xlpm.pre,3)="123","3PL",IF(RIGHT(_xlpm.pre,2)="12","2PL",IF(RIGHT(_xlpm.pre,1)="1","1PL","3PL")))),N3493,O3493,P3493,Q3493&amp;"W",R3493),_xlfn.TEXTJOIN("-",TRUE,M3493,N3493,O3493,P3493,Q3493&amp;"W",R3493))</f>
        <v>Expansion Joint-AL-Silver-PET-5W-1</v>
      </c>
      <c r="T3493" s="14" t="str">
        <f>IF(COUNTIF(Cycletime[Element Desc.],ProjectsDB[[#This Row],[Element Desc.]])&gt;0,"Found","Not Found")</f>
        <v>Found</v>
      </c>
    </row>
    <row r="3494" spans="2:20" x14ac:dyDescent="0.25">
      <c r="B3494" s="8" t="s">
        <v>7265</v>
      </c>
      <c r="C3494" s="9" t="s">
        <v>1072</v>
      </c>
      <c r="D3494" s="9" t="s">
        <v>1073</v>
      </c>
      <c r="E3494" s="10">
        <v>1</v>
      </c>
      <c r="F3494" s="9" t="s">
        <v>7193</v>
      </c>
      <c r="G3494" s="9" t="s">
        <v>26</v>
      </c>
      <c r="H3494" s="11"/>
      <c r="I3494" s="12">
        <v>2000</v>
      </c>
      <c r="J3494" s="12"/>
      <c r="K3494" s="12"/>
      <c r="L3494" s="12">
        <f t="array" ref="L3494">IFERROR(LOOKUP(2^15,SEARCH({"40A","63A","80A","100A","125A","160A","200A","250A","400A","630A","800A","1000A","1250A","1600A","2000A","2500A","3200A","4000A","5000A","6300A"},UPPER(D3494)),{40,63,80,100,125,160,200,250,400,630,800,1000,1250,1600,2000,2500,3200,4000,5000,6300}),0)</f>
        <v>1600</v>
      </c>
      <c r="M3494" s="9" t="str">
        <f t="shared" si="271"/>
        <v>Straight Feeder</v>
      </c>
      <c r="N3494" s="9" t="str">
        <f t="shared" si="272"/>
        <v>AL</v>
      </c>
      <c r="O3494" s="13" t="str">
        <f t="shared" si="273"/>
        <v>Silver</v>
      </c>
      <c r="P3494" s="9" t="str">
        <f t="shared" si="274"/>
        <v>PET</v>
      </c>
      <c r="Q3494" s="9" t="str">
        <f t="shared" si="275"/>
        <v>5</v>
      </c>
      <c r="R34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94" s="14" t="str">
        <f>IF(ProjectsDB[[#This Row],[Item Type]]="Straight Plug-In",_xlfn.TEXTJOIN("-",TRUE,M3494&amp;"-"&amp;_xlfn.LET(_xlpm.txt,ProjectsDB[[#This Row],[Assembly]],_xlpm.pos,FIND("SP",_xlpm.txt),_xlpm.pre,LEFT(_xlpm.txt,_xlpm.pos-1),IF(RIGHT(_xlpm.pre,3)="123","3PL",IF(RIGHT(_xlpm.pre,2)="12","2PL",IF(RIGHT(_xlpm.pre,1)="1","1PL","3PL")))),N3494,O3494,P3494,Q3494&amp;"W",R3494),_xlfn.TEXTJOIN("-",TRUE,M3494,N3494,O3494,P3494,Q3494&amp;"W",R3494))</f>
        <v>Straight Feeder-AL-Silver-PET-5W-1</v>
      </c>
      <c r="T3494" s="14" t="str">
        <f>IF(COUNTIF(Cycletime[Element Desc.],ProjectsDB[[#This Row],[Element Desc.]])&gt;0,"Found","Not Found")</f>
        <v>Found</v>
      </c>
    </row>
    <row r="3495" spans="2:20" x14ac:dyDescent="0.25">
      <c r="B3495" s="8" t="s">
        <v>7266</v>
      </c>
      <c r="C3495" s="9" t="s">
        <v>1370</v>
      </c>
      <c r="D3495" s="9" t="s">
        <v>1371</v>
      </c>
      <c r="E3495" s="10">
        <v>32</v>
      </c>
      <c r="F3495" s="9" t="s">
        <v>7193</v>
      </c>
      <c r="G3495" s="9" t="s">
        <v>26</v>
      </c>
      <c r="H3495" s="11"/>
      <c r="I3495" s="12">
        <v>100</v>
      </c>
      <c r="J3495" s="12"/>
      <c r="K3495" s="12"/>
      <c r="L3495" s="12">
        <f t="array" ref="L3495">IFERROR(LOOKUP(2^15,SEARCH({"40A","63A","80A","100A","125A","160A","200A","250A","400A","630A","800A","1000A","1250A","1600A","2000A","2500A","3200A","4000A","5000A","6300A"},UPPER(D3495)),{40,63,80,100,125,160,200,250,400,630,800,1000,1250,1600,2000,2500,3200,4000,5000,6300}),0)</f>
        <v>0</v>
      </c>
      <c r="M3495" s="9" t="str">
        <f t="shared" si="271"/>
        <v>Hanger Support</v>
      </c>
      <c r="N3495" s="9" t="str">
        <f t="shared" si="272"/>
        <v>SH</v>
      </c>
      <c r="O3495" s="13" t="str">
        <f t="shared" si="273"/>
        <v>None</v>
      </c>
      <c r="P3495" s="9" t="str">
        <f t="shared" si="274"/>
        <v>None</v>
      </c>
      <c r="Q3495" s="9" t="str">
        <f t="shared" si="275"/>
        <v>0</v>
      </c>
      <c r="R34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495" s="14" t="str">
        <f>IF(ProjectsDB[[#This Row],[Item Type]]="Straight Plug-In",_xlfn.TEXTJOIN("-",TRUE,M3495&amp;"-"&amp;_xlfn.LET(_xlpm.txt,ProjectsDB[[#This Row],[Assembly]],_xlpm.pos,FIND("SP",_xlpm.txt),_xlpm.pre,LEFT(_xlpm.txt,_xlpm.pos-1),IF(RIGHT(_xlpm.pre,3)="123","3PL",IF(RIGHT(_xlpm.pre,2)="12","2PL",IF(RIGHT(_xlpm.pre,1)="1","1PL","3PL")))),N3495,O3495,P3495,Q3495&amp;"W",R3495),_xlfn.TEXTJOIN("-",TRUE,M3495,N3495,O3495,P3495,Q3495&amp;"W",R3495))</f>
        <v>Hanger Support-SH-None-None-0W-0</v>
      </c>
      <c r="T3495" s="14" t="str">
        <f>IF(COUNTIF(Cycletime[Element Desc.],ProjectsDB[[#This Row],[Element Desc.]])&gt;0,"Found","Not Found")</f>
        <v>Found</v>
      </c>
    </row>
    <row r="3496" spans="2:20" x14ac:dyDescent="0.25">
      <c r="B3496" s="8" t="s">
        <v>7267</v>
      </c>
      <c r="C3496" s="9" t="s">
        <v>7268</v>
      </c>
      <c r="D3496" s="9" t="s">
        <v>7269</v>
      </c>
      <c r="E3496" s="10">
        <v>1</v>
      </c>
      <c r="F3496" s="9" t="s">
        <v>7193</v>
      </c>
      <c r="G3496" s="9" t="s">
        <v>26</v>
      </c>
      <c r="H3496" s="11"/>
      <c r="I3496" s="12">
        <v>1600</v>
      </c>
      <c r="J3496" s="12"/>
      <c r="K3496" s="12"/>
      <c r="L3496" s="12">
        <f t="array" ref="L3496">IFERROR(LOOKUP(2^15,SEARCH({"40A","63A","80A","100A","125A","160A","200A","250A","400A","630A","800A","1000A","1250A","1600A","2000A","2500A","3200A","4000A","5000A","6300A"},UPPER(D3496)),{40,63,80,100,125,160,200,250,400,630,800,1000,1250,1600,2000,2500,3200,4000,5000,6300}),0)</f>
        <v>1600</v>
      </c>
      <c r="M3496" s="9" t="str">
        <f t="shared" si="271"/>
        <v>Straight Feeder</v>
      </c>
      <c r="N3496" s="9" t="str">
        <f t="shared" si="272"/>
        <v>AL</v>
      </c>
      <c r="O3496" s="13" t="str">
        <f t="shared" si="273"/>
        <v>Silver</v>
      </c>
      <c r="P3496" s="9" t="str">
        <f t="shared" si="274"/>
        <v>PET</v>
      </c>
      <c r="Q3496" s="9" t="str">
        <f t="shared" si="275"/>
        <v>5</v>
      </c>
      <c r="R34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96" s="14" t="str">
        <f>IF(ProjectsDB[[#This Row],[Item Type]]="Straight Plug-In",_xlfn.TEXTJOIN("-",TRUE,M3496&amp;"-"&amp;_xlfn.LET(_xlpm.txt,ProjectsDB[[#This Row],[Assembly]],_xlpm.pos,FIND("SP",_xlpm.txt),_xlpm.pre,LEFT(_xlpm.txt,_xlpm.pos-1),IF(RIGHT(_xlpm.pre,3)="123","3PL",IF(RIGHT(_xlpm.pre,2)="12","2PL",IF(RIGHT(_xlpm.pre,1)="1","1PL","3PL")))),N3496,O3496,P3496,Q3496&amp;"W",R3496),_xlfn.TEXTJOIN("-",TRUE,M3496,N3496,O3496,P3496,Q3496&amp;"W",R3496))</f>
        <v>Straight Feeder-AL-Silver-PET-5W-1</v>
      </c>
      <c r="T3496" s="14" t="str">
        <f>IF(COUNTIF(Cycletime[Element Desc.],ProjectsDB[[#This Row],[Element Desc.]])&gt;0,"Found","Not Found")</f>
        <v>Found</v>
      </c>
    </row>
    <row r="3497" spans="2:20" x14ac:dyDescent="0.25">
      <c r="B3497" s="8" t="s">
        <v>7270</v>
      </c>
      <c r="C3497" s="9" t="s">
        <v>172</v>
      </c>
      <c r="D3497" s="9" t="s">
        <v>173</v>
      </c>
      <c r="E3497" s="10">
        <v>43</v>
      </c>
      <c r="F3497" s="9" t="s">
        <v>7193</v>
      </c>
      <c r="G3497" s="9" t="s">
        <v>26</v>
      </c>
      <c r="H3497" s="11"/>
      <c r="I3497" s="12"/>
      <c r="J3497" s="12"/>
      <c r="K3497" s="12"/>
      <c r="L3497" s="12">
        <f t="array" ref="L3497">IFERROR(LOOKUP(2^15,SEARCH({"40A","63A","80A","100A","125A","160A","200A","250A","400A","630A","800A","1000A","1250A","1600A","2000A","2500A","3200A","4000A","5000A","6300A"},UPPER(D3497)),{40,63,80,100,125,160,200,250,400,630,800,1000,1250,1600,2000,2500,3200,4000,5000,6300}),0)</f>
        <v>1600</v>
      </c>
      <c r="M3497" s="9" t="str">
        <f t="shared" si="271"/>
        <v>Joint Pack</v>
      </c>
      <c r="N3497" s="9" t="str">
        <f t="shared" si="272"/>
        <v>AL</v>
      </c>
      <c r="O3497" s="13" t="str">
        <f t="shared" si="273"/>
        <v>Silver</v>
      </c>
      <c r="P3497" s="9" t="str">
        <f t="shared" si="274"/>
        <v>None</v>
      </c>
      <c r="Q3497" s="9" t="str">
        <f t="shared" si="275"/>
        <v>5</v>
      </c>
      <c r="R34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97" s="14" t="str">
        <f>IF(ProjectsDB[[#This Row],[Item Type]]="Straight Plug-In",_xlfn.TEXTJOIN("-",TRUE,M3497&amp;"-"&amp;_xlfn.LET(_xlpm.txt,ProjectsDB[[#This Row],[Assembly]],_xlpm.pos,FIND("SP",_xlpm.txt),_xlpm.pre,LEFT(_xlpm.txt,_xlpm.pos-1),IF(RIGHT(_xlpm.pre,3)="123","3PL",IF(RIGHT(_xlpm.pre,2)="12","2PL",IF(RIGHT(_xlpm.pre,1)="1","1PL","3PL")))),N3497,O3497,P3497,Q3497&amp;"W",R3497),_xlfn.TEXTJOIN("-",TRUE,M3497,N3497,O3497,P3497,Q3497&amp;"W",R3497))</f>
        <v>Joint Pack-AL-Silver-None-5W-1</v>
      </c>
      <c r="T3497" s="14" t="str">
        <f>IF(COUNTIF(Cycletime[Element Desc.],ProjectsDB[[#This Row],[Element Desc.]])&gt;0,"Found","Not Found")</f>
        <v>Found</v>
      </c>
    </row>
    <row r="3498" spans="2:20" x14ac:dyDescent="0.25">
      <c r="B3498" s="8" t="s">
        <v>7271</v>
      </c>
      <c r="C3498" s="9" t="s">
        <v>1085</v>
      </c>
      <c r="D3498" s="9" t="s">
        <v>1086</v>
      </c>
      <c r="E3498" s="10">
        <v>1</v>
      </c>
      <c r="F3498" s="9" t="s">
        <v>7193</v>
      </c>
      <c r="G3498" s="9" t="s">
        <v>26</v>
      </c>
      <c r="H3498" s="11"/>
      <c r="I3498" s="12">
        <v>343</v>
      </c>
      <c r="J3498" s="12">
        <v>343</v>
      </c>
      <c r="K3498" s="12"/>
      <c r="L3498" s="12">
        <f t="array" ref="L3498">IFERROR(LOOKUP(2^15,SEARCH({"40A","63A","80A","100A","125A","160A","200A","250A","400A","630A","800A","1000A","1250A","1600A","2000A","2500A","3200A","4000A","5000A","6300A"},UPPER(D3498)),{40,63,80,100,125,160,200,250,400,630,800,1000,1250,1600,2000,2500,3200,4000,5000,6300}),0)</f>
        <v>1600</v>
      </c>
      <c r="M3498" s="9" t="str">
        <f t="shared" si="271"/>
        <v>Elbow Edge</v>
      </c>
      <c r="N3498" s="9" t="str">
        <f t="shared" si="272"/>
        <v>AL</v>
      </c>
      <c r="O3498" s="13" t="str">
        <f t="shared" si="273"/>
        <v>Silver</v>
      </c>
      <c r="P3498" s="9" t="str">
        <f t="shared" si="274"/>
        <v>PET</v>
      </c>
      <c r="Q3498" s="9" t="str">
        <f t="shared" si="275"/>
        <v>5</v>
      </c>
      <c r="R34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98" s="14" t="str">
        <f>IF(ProjectsDB[[#This Row],[Item Type]]="Straight Plug-In",_xlfn.TEXTJOIN("-",TRUE,M3498&amp;"-"&amp;_xlfn.LET(_xlpm.txt,ProjectsDB[[#This Row],[Assembly]],_xlpm.pos,FIND("SP",_xlpm.txt),_xlpm.pre,LEFT(_xlpm.txt,_xlpm.pos-1),IF(RIGHT(_xlpm.pre,3)="123","3PL",IF(RIGHT(_xlpm.pre,2)="12","2PL",IF(RIGHT(_xlpm.pre,1)="1","1PL","3PL")))),N3498,O3498,P3498,Q3498&amp;"W",R3498),_xlfn.TEXTJOIN("-",TRUE,M3498,N3498,O3498,P3498,Q3498&amp;"W",R3498))</f>
        <v>Elbow Edge-AL-Silver-PET-5W-1</v>
      </c>
      <c r="T3498" s="14" t="str">
        <f>IF(COUNTIF(Cycletime[Element Desc.],ProjectsDB[[#This Row],[Element Desc.]])&gt;0,"Found","Not Found")</f>
        <v>Found</v>
      </c>
    </row>
    <row r="3499" spans="2:20" x14ac:dyDescent="0.25">
      <c r="B3499" s="8" t="s">
        <v>7272</v>
      </c>
      <c r="C3499" s="9" t="s">
        <v>370</v>
      </c>
      <c r="D3499" s="9" t="s">
        <v>371</v>
      </c>
      <c r="E3499" s="10">
        <v>5</v>
      </c>
      <c r="F3499" s="9" t="s">
        <v>7193</v>
      </c>
      <c r="G3499" s="9" t="s">
        <v>26</v>
      </c>
      <c r="H3499" s="11"/>
      <c r="I3499" s="12">
        <v>3000</v>
      </c>
      <c r="J3499" s="12"/>
      <c r="K3499" s="12"/>
      <c r="L3499" s="12">
        <f t="array" ref="L3499">IFERROR(LOOKUP(2^15,SEARCH({"40A","63A","80A","100A","125A","160A","200A","250A","400A","630A","800A","1000A","1250A","1600A","2000A","2500A","3200A","4000A","5000A","6300A"},UPPER(D3499)),{40,63,80,100,125,160,200,250,400,630,800,1000,1250,1600,2000,2500,3200,4000,5000,6300}),0)</f>
        <v>1600</v>
      </c>
      <c r="M3499" s="9" t="str">
        <f t="shared" si="271"/>
        <v>Straight Feeder</v>
      </c>
      <c r="N3499" s="9" t="str">
        <f t="shared" si="272"/>
        <v>AL</v>
      </c>
      <c r="O3499" s="13" t="str">
        <f t="shared" si="273"/>
        <v>Silver</v>
      </c>
      <c r="P3499" s="9" t="str">
        <f t="shared" si="274"/>
        <v>PET</v>
      </c>
      <c r="Q3499" s="9" t="str">
        <f t="shared" si="275"/>
        <v>5</v>
      </c>
      <c r="R34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499" s="14" t="str">
        <f>IF(ProjectsDB[[#This Row],[Item Type]]="Straight Plug-In",_xlfn.TEXTJOIN("-",TRUE,M3499&amp;"-"&amp;_xlfn.LET(_xlpm.txt,ProjectsDB[[#This Row],[Assembly]],_xlpm.pos,FIND("SP",_xlpm.txt),_xlpm.pre,LEFT(_xlpm.txt,_xlpm.pos-1),IF(RIGHT(_xlpm.pre,3)="123","3PL",IF(RIGHT(_xlpm.pre,2)="12","2PL",IF(RIGHT(_xlpm.pre,1)="1","1PL","3PL")))),N3499,O3499,P3499,Q3499&amp;"W",R3499),_xlfn.TEXTJOIN("-",TRUE,M3499,N3499,O3499,P3499,Q3499&amp;"W",R3499))</f>
        <v>Straight Feeder-AL-Silver-PET-5W-1</v>
      </c>
      <c r="T3499" s="14" t="str">
        <f>IF(COUNTIF(Cycletime[Element Desc.],ProjectsDB[[#This Row],[Element Desc.]])&gt;0,"Found","Not Found")</f>
        <v>Found</v>
      </c>
    </row>
    <row r="3500" spans="2:20" x14ac:dyDescent="0.25">
      <c r="B3500" s="8" t="s">
        <v>7273</v>
      </c>
      <c r="C3500" s="9" t="s">
        <v>7274</v>
      </c>
      <c r="D3500" s="9" t="s">
        <v>7275</v>
      </c>
      <c r="E3500" s="10">
        <v>2</v>
      </c>
      <c r="F3500" s="9" t="s">
        <v>7193</v>
      </c>
      <c r="G3500" s="9" t="s">
        <v>26</v>
      </c>
      <c r="H3500" s="11"/>
      <c r="I3500" s="12">
        <v>1700</v>
      </c>
      <c r="J3500" s="12"/>
      <c r="K3500" s="12"/>
      <c r="L3500" s="12">
        <f t="array" ref="L3500">IFERROR(LOOKUP(2^15,SEARCH({"40A","63A","80A","100A","125A","160A","200A","250A","400A","630A","800A","1000A","1250A","1600A","2000A","2500A","3200A","4000A","5000A","6300A"},UPPER(D3500)),{40,63,80,100,125,160,200,250,400,630,800,1000,1250,1600,2000,2500,3200,4000,5000,6300}),0)</f>
        <v>1600</v>
      </c>
      <c r="M3500" s="9" t="str">
        <f t="shared" si="271"/>
        <v>Straight Feeder</v>
      </c>
      <c r="N3500" s="9" t="str">
        <f t="shared" si="272"/>
        <v>AL</v>
      </c>
      <c r="O3500" s="13" t="str">
        <f t="shared" si="273"/>
        <v>Silver</v>
      </c>
      <c r="P3500" s="9" t="str">
        <f t="shared" si="274"/>
        <v>PET</v>
      </c>
      <c r="Q3500" s="9" t="str">
        <f t="shared" si="275"/>
        <v>5</v>
      </c>
      <c r="R35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00" s="14" t="str">
        <f>IF(ProjectsDB[[#This Row],[Item Type]]="Straight Plug-In",_xlfn.TEXTJOIN("-",TRUE,M3500&amp;"-"&amp;_xlfn.LET(_xlpm.txt,ProjectsDB[[#This Row],[Assembly]],_xlpm.pos,FIND("SP",_xlpm.txt),_xlpm.pre,LEFT(_xlpm.txt,_xlpm.pos-1),IF(RIGHT(_xlpm.pre,3)="123","3PL",IF(RIGHT(_xlpm.pre,2)="12","2PL",IF(RIGHT(_xlpm.pre,1)="1","1PL","3PL")))),N3500,O3500,P3500,Q3500&amp;"W",R3500),_xlfn.TEXTJOIN("-",TRUE,M3500,N3500,O3500,P3500,Q3500&amp;"W",R3500))</f>
        <v>Straight Feeder-AL-Silver-PET-5W-1</v>
      </c>
      <c r="T3500" s="14" t="str">
        <f>IF(COUNTIF(Cycletime[Element Desc.],ProjectsDB[[#This Row],[Element Desc.]])&gt;0,"Found","Not Found")</f>
        <v>Found</v>
      </c>
    </row>
    <row r="3501" spans="2:20" x14ac:dyDescent="0.25">
      <c r="B3501" s="8" t="s">
        <v>7276</v>
      </c>
      <c r="C3501" s="9" t="s">
        <v>7245</v>
      </c>
      <c r="D3501" s="9" t="s">
        <v>7246</v>
      </c>
      <c r="E3501" s="10">
        <v>2</v>
      </c>
      <c r="F3501" s="9" t="s">
        <v>7193</v>
      </c>
      <c r="G3501" s="9" t="s">
        <v>26</v>
      </c>
      <c r="H3501" s="11"/>
      <c r="I3501" s="12"/>
      <c r="J3501" s="12"/>
      <c r="K3501" s="12"/>
      <c r="L3501" s="12">
        <f t="array" ref="L3501">IFERROR(LOOKUP(2^15,SEARCH({"40A","63A","80A","100A","125A","160A","200A","250A","400A","630A","800A","1000A","1250A","1600A","2000A","2500A","3200A","4000A","5000A","6300A"},UPPER(D3501)),{40,63,80,100,125,160,200,250,400,630,800,1000,1250,1600,2000,2500,3200,4000,5000,6300}),0)</f>
        <v>1000</v>
      </c>
      <c r="M3501" s="9" t="str">
        <f t="shared" si="271"/>
        <v>Expansion Joint</v>
      </c>
      <c r="N3501" s="9" t="str">
        <f t="shared" si="272"/>
        <v>AL</v>
      </c>
      <c r="O3501" s="13" t="str">
        <f t="shared" si="273"/>
        <v>Silver</v>
      </c>
      <c r="P3501" s="9" t="str">
        <f t="shared" si="274"/>
        <v>PET</v>
      </c>
      <c r="Q3501" s="9" t="str">
        <f t="shared" si="275"/>
        <v>5</v>
      </c>
      <c r="R35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01" s="14" t="str">
        <f>IF(ProjectsDB[[#This Row],[Item Type]]="Straight Plug-In",_xlfn.TEXTJOIN("-",TRUE,M3501&amp;"-"&amp;_xlfn.LET(_xlpm.txt,ProjectsDB[[#This Row],[Assembly]],_xlpm.pos,FIND("SP",_xlpm.txt),_xlpm.pre,LEFT(_xlpm.txt,_xlpm.pos-1),IF(RIGHT(_xlpm.pre,3)="123","3PL",IF(RIGHT(_xlpm.pre,2)="12","2PL",IF(RIGHT(_xlpm.pre,1)="1","1PL","3PL")))),N3501,O3501,P3501,Q3501&amp;"W",R3501),_xlfn.TEXTJOIN("-",TRUE,M3501,N3501,O3501,P3501,Q3501&amp;"W",R3501))</f>
        <v>Expansion Joint-AL-Silver-PET-5W-1</v>
      </c>
      <c r="T3501" s="14" t="str">
        <f>IF(COUNTIF(Cycletime[Element Desc.],ProjectsDB[[#This Row],[Element Desc.]])&gt;0,"Found","Not Found")</f>
        <v>Found</v>
      </c>
    </row>
    <row r="3502" spans="2:20" x14ac:dyDescent="0.25">
      <c r="B3502" s="8" t="s">
        <v>7277</v>
      </c>
      <c r="C3502" s="9" t="s">
        <v>360</v>
      </c>
      <c r="D3502" s="9" t="s">
        <v>361</v>
      </c>
      <c r="E3502" s="10">
        <v>4</v>
      </c>
      <c r="F3502" s="9" t="s">
        <v>7193</v>
      </c>
      <c r="G3502" s="9" t="s">
        <v>26</v>
      </c>
      <c r="H3502" s="11"/>
      <c r="I3502" s="12">
        <v>3000</v>
      </c>
      <c r="J3502" s="12"/>
      <c r="K3502" s="12"/>
      <c r="L3502" s="12">
        <f t="array" ref="L3502">IFERROR(LOOKUP(2^15,SEARCH({"40A","63A","80A","100A","125A","160A","200A","250A","400A","630A","800A","1000A","1250A","1600A","2000A","2500A","3200A","4000A","5000A","6300A"},UPPER(D3502)),{40,63,80,100,125,160,200,250,400,630,800,1000,1250,1600,2000,2500,3200,4000,5000,6300}),0)</f>
        <v>1000</v>
      </c>
      <c r="M3502" s="9" t="str">
        <f t="shared" si="271"/>
        <v>Straight Feeder</v>
      </c>
      <c r="N3502" s="9" t="str">
        <f t="shared" si="272"/>
        <v>AL</v>
      </c>
      <c r="O3502" s="13" t="str">
        <f t="shared" si="273"/>
        <v>Silver</v>
      </c>
      <c r="P3502" s="9" t="str">
        <f t="shared" si="274"/>
        <v>PET</v>
      </c>
      <c r="Q3502" s="9" t="str">
        <f t="shared" si="275"/>
        <v>5</v>
      </c>
      <c r="R35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02" s="14" t="str">
        <f>IF(ProjectsDB[[#This Row],[Item Type]]="Straight Plug-In",_xlfn.TEXTJOIN("-",TRUE,M3502&amp;"-"&amp;_xlfn.LET(_xlpm.txt,ProjectsDB[[#This Row],[Assembly]],_xlpm.pos,FIND("SP",_xlpm.txt),_xlpm.pre,LEFT(_xlpm.txt,_xlpm.pos-1),IF(RIGHT(_xlpm.pre,3)="123","3PL",IF(RIGHT(_xlpm.pre,2)="12","2PL",IF(RIGHT(_xlpm.pre,1)="1","1PL","3PL")))),N3502,O3502,P3502,Q3502&amp;"W",R3502),_xlfn.TEXTJOIN("-",TRUE,M3502,N3502,O3502,P3502,Q3502&amp;"W",R3502))</f>
        <v>Straight Feeder-AL-Silver-PET-5W-1</v>
      </c>
      <c r="T3502" s="14" t="str">
        <f>IF(COUNTIF(Cycletime[Element Desc.],ProjectsDB[[#This Row],[Element Desc.]])&gt;0,"Found","Not Found")</f>
        <v>Found</v>
      </c>
    </row>
    <row r="3503" spans="2:20" x14ac:dyDescent="0.25">
      <c r="B3503" s="8" t="s">
        <v>7278</v>
      </c>
      <c r="C3503" s="9" t="s">
        <v>7238</v>
      </c>
      <c r="D3503" s="9" t="s">
        <v>7239</v>
      </c>
      <c r="E3503" s="10">
        <v>1</v>
      </c>
      <c r="F3503" s="9" t="s">
        <v>7193</v>
      </c>
      <c r="G3503" s="9" t="s">
        <v>26</v>
      </c>
      <c r="H3503" s="11"/>
      <c r="I3503" s="12">
        <v>1600</v>
      </c>
      <c r="J3503" s="12"/>
      <c r="K3503" s="12"/>
      <c r="L3503" s="12">
        <f t="array" ref="L3503">IFERROR(LOOKUP(2^15,SEARCH({"40A","63A","80A","100A","125A","160A","200A","250A","400A","630A","800A","1000A","1250A","1600A","2000A","2500A","3200A","4000A","5000A","6300A"},UPPER(D3503)),{40,63,80,100,125,160,200,250,400,630,800,1000,1250,1600,2000,2500,3200,4000,5000,6300}),0)</f>
        <v>1000</v>
      </c>
      <c r="M3503" s="9" t="str">
        <f t="shared" si="271"/>
        <v>Straight Feeder</v>
      </c>
      <c r="N3503" s="9" t="str">
        <f t="shared" si="272"/>
        <v>AL</v>
      </c>
      <c r="O3503" s="13" t="str">
        <f t="shared" si="273"/>
        <v>Silver</v>
      </c>
      <c r="P3503" s="9" t="str">
        <f t="shared" si="274"/>
        <v>PET</v>
      </c>
      <c r="Q3503" s="9" t="str">
        <f t="shared" si="275"/>
        <v>5</v>
      </c>
      <c r="R35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03" s="14" t="str">
        <f>IF(ProjectsDB[[#This Row],[Item Type]]="Straight Plug-In",_xlfn.TEXTJOIN("-",TRUE,M3503&amp;"-"&amp;_xlfn.LET(_xlpm.txt,ProjectsDB[[#This Row],[Assembly]],_xlpm.pos,FIND("SP",_xlpm.txt),_xlpm.pre,LEFT(_xlpm.txt,_xlpm.pos-1),IF(RIGHT(_xlpm.pre,3)="123","3PL",IF(RIGHT(_xlpm.pre,2)="12","2PL",IF(RIGHT(_xlpm.pre,1)="1","1PL","3PL")))),N3503,O3503,P3503,Q3503&amp;"W",R3503),_xlfn.TEXTJOIN("-",TRUE,M3503,N3503,O3503,P3503,Q3503&amp;"W",R3503))</f>
        <v>Straight Feeder-AL-Silver-PET-5W-1</v>
      </c>
      <c r="T3503" s="14" t="str">
        <f>IF(COUNTIF(Cycletime[Element Desc.],ProjectsDB[[#This Row],[Element Desc.]])&gt;0,"Found","Not Found")</f>
        <v>Found</v>
      </c>
    </row>
    <row r="3504" spans="2:20" x14ac:dyDescent="0.25">
      <c r="B3504" s="8" t="s">
        <v>7279</v>
      </c>
      <c r="C3504" s="9" t="s">
        <v>7195</v>
      </c>
      <c r="D3504" s="9" t="s">
        <v>7196</v>
      </c>
      <c r="E3504" s="10">
        <v>3</v>
      </c>
      <c r="F3504" s="9" t="s">
        <v>7193</v>
      </c>
      <c r="G3504" s="9" t="s">
        <v>26</v>
      </c>
      <c r="H3504" s="11"/>
      <c r="I3504" s="12">
        <v>3000</v>
      </c>
      <c r="J3504" s="12"/>
      <c r="K3504" s="12"/>
      <c r="L3504" s="12">
        <f t="array" ref="L3504">IFERROR(LOOKUP(2^15,SEARCH({"40A","63A","80A","100A","125A","160A","200A","250A","400A","630A","800A","1000A","1250A","1600A","2000A","2500A","3200A","4000A","5000A","6300A"},UPPER(D3504)),{40,63,80,100,125,160,200,250,400,630,800,1000,1250,1600,2000,2500,3200,4000,5000,6300}),0)</f>
        <v>1000</v>
      </c>
      <c r="M3504" s="9" t="str">
        <f t="shared" si="271"/>
        <v>Straight Plug-In</v>
      </c>
      <c r="N3504" s="9" t="str">
        <f t="shared" si="272"/>
        <v>AL</v>
      </c>
      <c r="O3504" s="13" t="str">
        <f t="shared" si="273"/>
        <v>Silver</v>
      </c>
      <c r="P3504" s="9" t="str">
        <f t="shared" si="274"/>
        <v>PET</v>
      </c>
      <c r="Q3504" s="9" t="str">
        <f t="shared" si="275"/>
        <v>5</v>
      </c>
      <c r="R35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04" s="14" t="str">
        <f>IF(ProjectsDB[[#This Row],[Item Type]]="Straight Plug-In",_xlfn.TEXTJOIN("-",TRUE,M3504&amp;"-"&amp;_xlfn.LET(_xlpm.txt,ProjectsDB[[#This Row],[Assembly]],_xlpm.pos,FIND("SP",_xlpm.txt),_xlpm.pre,LEFT(_xlpm.txt,_xlpm.pos-1),IF(RIGHT(_xlpm.pre,3)="123","3PL",IF(RIGHT(_xlpm.pre,2)="12","2PL",IF(RIGHT(_xlpm.pre,1)="1","1PL","3PL")))),N3504,O3504,P3504,Q3504&amp;"W",R3504),_xlfn.TEXTJOIN("-",TRUE,M3504,N3504,O3504,P3504,Q3504&amp;"W",R3504))</f>
        <v>Straight Plug-In-3PL-AL-Silver-PET-5W-1</v>
      </c>
      <c r="T3504" s="14" t="str">
        <f>IF(COUNTIF(Cycletime[Element Desc.],ProjectsDB[[#This Row],[Element Desc.]])&gt;0,"Found","Not Found")</f>
        <v>Found</v>
      </c>
    </row>
    <row r="3505" spans="2:20" x14ac:dyDescent="0.25">
      <c r="B3505" s="8" t="s">
        <v>7280</v>
      </c>
      <c r="C3505" s="9" t="s">
        <v>7221</v>
      </c>
      <c r="D3505" s="9" t="s">
        <v>7222</v>
      </c>
      <c r="E3505" s="10">
        <v>1</v>
      </c>
      <c r="F3505" s="9" t="s">
        <v>7193</v>
      </c>
      <c r="G3505" s="9" t="s">
        <v>26</v>
      </c>
      <c r="H3505" s="11"/>
      <c r="I3505" s="12">
        <v>1800</v>
      </c>
      <c r="J3505" s="12"/>
      <c r="K3505" s="12"/>
      <c r="L3505" s="12">
        <f t="array" ref="L3505">IFERROR(LOOKUP(2^15,SEARCH({"40A","63A","80A","100A","125A","160A","200A","250A","400A","630A","800A","1000A","1250A","1600A","2000A","2500A","3200A","4000A","5000A","6300A"},UPPER(D3505)),{40,63,80,100,125,160,200,250,400,630,800,1000,1250,1600,2000,2500,3200,4000,5000,6300}),0)</f>
        <v>1000</v>
      </c>
      <c r="M3505" s="9" t="str">
        <f t="shared" si="271"/>
        <v>Straight Feeder</v>
      </c>
      <c r="N3505" s="9" t="str">
        <f t="shared" si="272"/>
        <v>AL</v>
      </c>
      <c r="O3505" s="13" t="str">
        <f t="shared" si="273"/>
        <v>Silver</v>
      </c>
      <c r="P3505" s="9" t="str">
        <f t="shared" si="274"/>
        <v>PET</v>
      </c>
      <c r="Q3505" s="9" t="str">
        <f t="shared" si="275"/>
        <v>5</v>
      </c>
      <c r="R35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05" s="14" t="str">
        <f>IF(ProjectsDB[[#This Row],[Item Type]]="Straight Plug-In",_xlfn.TEXTJOIN("-",TRUE,M3505&amp;"-"&amp;_xlfn.LET(_xlpm.txt,ProjectsDB[[#This Row],[Assembly]],_xlpm.pos,FIND("SP",_xlpm.txt),_xlpm.pre,LEFT(_xlpm.txt,_xlpm.pos-1),IF(RIGHT(_xlpm.pre,3)="123","3PL",IF(RIGHT(_xlpm.pre,2)="12","2PL",IF(RIGHT(_xlpm.pre,1)="1","1PL","3PL")))),N3505,O3505,P3505,Q3505&amp;"W",R3505),_xlfn.TEXTJOIN("-",TRUE,M3505,N3505,O3505,P3505,Q3505&amp;"W",R3505))</f>
        <v>Straight Feeder-AL-Silver-PET-5W-1</v>
      </c>
      <c r="T3505" s="14" t="str">
        <f>IF(COUNTIF(Cycletime[Element Desc.],ProjectsDB[[#This Row],[Element Desc.]])&gt;0,"Found","Not Found")</f>
        <v>Found</v>
      </c>
    </row>
    <row r="3506" spans="2:20" x14ac:dyDescent="0.25">
      <c r="B3506" s="8" t="s">
        <v>7281</v>
      </c>
      <c r="C3506" s="9" t="s">
        <v>7242</v>
      </c>
      <c r="D3506" s="9" t="s">
        <v>7243</v>
      </c>
      <c r="E3506" s="10">
        <v>2</v>
      </c>
      <c r="F3506" s="9" t="s">
        <v>7193</v>
      </c>
      <c r="G3506" s="9" t="s">
        <v>26</v>
      </c>
      <c r="H3506" s="11"/>
      <c r="I3506" s="12">
        <v>1700</v>
      </c>
      <c r="J3506" s="12"/>
      <c r="K3506" s="12"/>
      <c r="L3506" s="12">
        <f t="array" ref="L3506">IFERROR(LOOKUP(2^15,SEARCH({"40A","63A","80A","100A","125A","160A","200A","250A","400A","630A","800A","1000A","1250A","1600A","2000A","2500A","3200A","4000A","5000A","6300A"},UPPER(D3506)),{40,63,80,100,125,160,200,250,400,630,800,1000,1250,1600,2000,2500,3200,4000,5000,6300}),0)</f>
        <v>1000</v>
      </c>
      <c r="M3506" s="9" t="str">
        <f t="shared" si="271"/>
        <v>Straight Feeder</v>
      </c>
      <c r="N3506" s="9" t="str">
        <f t="shared" si="272"/>
        <v>AL</v>
      </c>
      <c r="O3506" s="13" t="str">
        <f t="shared" si="273"/>
        <v>Silver</v>
      </c>
      <c r="P3506" s="9" t="str">
        <f t="shared" si="274"/>
        <v>PET</v>
      </c>
      <c r="Q3506" s="9" t="str">
        <f t="shared" si="275"/>
        <v>5</v>
      </c>
      <c r="R35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06" s="14" t="str">
        <f>IF(ProjectsDB[[#This Row],[Item Type]]="Straight Plug-In",_xlfn.TEXTJOIN("-",TRUE,M3506&amp;"-"&amp;_xlfn.LET(_xlpm.txt,ProjectsDB[[#This Row],[Assembly]],_xlpm.pos,FIND("SP",_xlpm.txt),_xlpm.pre,LEFT(_xlpm.txt,_xlpm.pos-1),IF(RIGHT(_xlpm.pre,3)="123","3PL",IF(RIGHT(_xlpm.pre,2)="12","2PL",IF(RIGHT(_xlpm.pre,1)="1","1PL","3PL")))),N3506,O3506,P3506,Q3506&amp;"W",R3506),_xlfn.TEXTJOIN("-",TRUE,M3506,N3506,O3506,P3506,Q3506&amp;"W",R3506))</f>
        <v>Straight Feeder-AL-Silver-PET-5W-1</v>
      </c>
      <c r="T3506" s="14" t="str">
        <f>IF(COUNTIF(Cycletime[Element Desc.],ProjectsDB[[#This Row],[Element Desc.]])&gt;0,"Found","Not Found")</f>
        <v>Found</v>
      </c>
    </row>
    <row r="3507" spans="2:20" x14ac:dyDescent="0.25">
      <c r="B3507" s="8" t="s">
        <v>7282</v>
      </c>
      <c r="C3507" s="9" t="s">
        <v>7227</v>
      </c>
      <c r="D3507" s="9" t="s">
        <v>7228</v>
      </c>
      <c r="E3507" s="10">
        <v>22</v>
      </c>
      <c r="F3507" s="9" t="s">
        <v>7193</v>
      </c>
      <c r="G3507" s="9" t="s">
        <v>26</v>
      </c>
      <c r="H3507" s="11"/>
      <c r="I3507" s="12">
        <v>1000</v>
      </c>
      <c r="J3507" s="12"/>
      <c r="K3507" s="12"/>
      <c r="L3507" s="12">
        <f t="array" ref="L3507">IFERROR(LOOKUP(2^15,SEARCH({"40A","63A","80A","100A","125A","160A","200A","250A","400A","630A","800A","1000A","1250A","1600A","2000A","2500A","3200A","4000A","5000A","6300A"},UPPER(D3507)),{40,63,80,100,125,160,200,250,400,630,800,1000,1250,1600,2000,2500,3200,4000,5000,6300}),0)</f>
        <v>1000</v>
      </c>
      <c r="M3507" s="9" t="str">
        <f t="shared" si="271"/>
        <v>Straight Feeder</v>
      </c>
      <c r="N3507" s="9" t="str">
        <f t="shared" si="272"/>
        <v>AL</v>
      </c>
      <c r="O3507" s="13" t="str">
        <f t="shared" si="273"/>
        <v>Silver</v>
      </c>
      <c r="P3507" s="9" t="str">
        <f t="shared" si="274"/>
        <v>PET</v>
      </c>
      <c r="Q3507" s="9" t="str">
        <f t="shared" si="275"/>
        <v>5</v>
      </c>
      <c r="R35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07" s="14" t="str">
        <f>IF(ProjectsDB[[#This Row],[Item Type]]="Straight Plug-In",_xlfn.TEXTJOIN("-",TRUE,M3507&amp;"-"&amp;_xlfn.LET(_xlpm.txt,ProjectsDB[[#This Row],[Assembly]],_xlpm.pos,FIND("SP",_xlpm.txt),_xlpm.pre,LEFT(_xlpm.txt,_xlpm.pos-1),IF(RIGHT(_xlpm.pre,3)="123","3PL",IF(RIGHT(_xlpm.pre,2)="12","2PL",IF(RIGHT(_xlpm.pre,1)="1","1PL","3PL")))),N3507,O3507,P3507,Q3507&amp;"W",R3507),_xlfn.TEXTJOIN("-",TRUE,M3507,N3507,O3507,P3507,Q3507&amp;"W",R3507))</f>
        <v>Straight Feeder-AL-Silver-PET-5W-1</v>
      </c>
      <c r="T3507" s="14" t="str">
        <f>IF(COUNTIF(Cycletime[Element Desc.],ProjectsDB[[#This Row],[Element Desc.]])&gt;0,"Found","Not Found")</f>
        <v>Found</v>
      </c>
    </row>
    <row r="3508" spans="2:20" x14ac:dyDescent="0.25">
      <c r="B3508" s="8" t="s">
        <v>7283</v>
      </c>
      <c r="C3508" s="9" t="s">
        <v>7233</v>
      </c>
      <c r="D3508" s="9" t="s">
        <v>7234</v>
      </c>
      <c r="E3508" s="10">
        <v>1</v>
      </c>
      <c r="F3508" s="9" t="s">
        <v>7193</v>
      </c>
      <c r="G3508" s="9" t="s">
        <v>26</v>
      </c>
      <c r="H3508" s="11"/>
      <c r="I3508" s="12">
        <v>310</v>
      </c>
      <c r="J3508" s="12">
        <v>310</v>
      </c>
      <c r="K3508" s="12"/>
      <c r="L3508" s="12">
        <f t="array" ref="L3508">IFERROR(LOOKUP(2^15,SEARCH({"40A","63A","80A","100A","125A","160A","200A","250A","400A","630A","800A","1000A","1250A","1600A","2000A","2500A","3200A","4000A","5000A","6300A"},UPPER(D3508)),{40,63,80,100,125,160,200,250,400,630,800,1000,1250,1600,2000,2500,3200,4000,5000,6300}),0)</f>
        <v>1000</v>
      </c>
      <c r="M3508" s="9" t="str">
        <f t="shared" si="271"/>
        <v>Elbow Edge</v>
      </c>
      <c r="N3508" s="9" t="str">
        <f t="shared" si="272"/>
        <v>AL</v>
      </c>
      <c r="O3508" s="13" t="str">
        <f t="shared" si="273"/>
        <v>Silver</v>
      </c>
      <c r="P3508" s="9" t="str">
        <f t="shared" si="274"/>
        <v>PET</v>
      </c>
      <c r="Q3508" s="9" t="str">
        <f t="shared" si="275"/>
        <v>5</v>
      </c>
      <c r="R35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08" s="14" t="str">
        <f>IF(ProjectsDB[[#This Row],[Item Type]]="Straight Plug-In",_xlfn.TEXTJOIN("-",TRUE,M3508&amp;"-"&amp;_xlfn.LET(_xlpm.txt,ProjectsDB[[#This Row],[Assembly]],_xlpm.pos,FIND("SP",_xlpm.txt),_xlpm.pre,LEFT(_xlpm.txt,_xlpm.pos-1),IF(RIGHT(_xlpm.pre,3)="123","3PL",IF(RIGHT(_xlpm.pre,2)="12","2PL",IF(RIGHT(_xlpm.pre,1)="1","1PL","3PL")))),N3508,O3508,P3508,Q3508&amp;"W",R3508),_xlfn.TEXTJOIN("-",TRUE,M3508,N3508,O3508,P3508,Q3508&amp;"W",R3508))</f>
        <v>Elbow Edge-AL-Silver-PET-5W-1</v>
      </c>
      <c r="T3508" s="14" t="str">
        <f>IF(COUNTIF(Cycletime[Element Desc.],ProjectsDB[[#This Row],[Element Desc.]])&gt;0,"Found","Not Found")</f>
        <v>Found</v>
      </c>
    </row>
    <row r="3509" spans="2:20" x14ac:dyDescent="0.25">
      <c r="B3509" s="8" t="s">
        <v>7284</v>
      </c>
      <c r="C3509" s="9" t="s">
        <v>7230</v>
      </c>
      <c r="D3509" s="9" t="s">
        <v>7231</v>
      </c>
      <c r="E3509" s="10">
        <v>1</v>
      </c>
      <c r="F3509" s="9" t="s">
        <v>7193</v>
      </c>
      <c r="G3509" s="9" t="s">
        <v>26</v>
      </c>
      <c r="H3509" s="11"/>
      <c r="I3509" s="12"/>
      <c r="J3509" s="12"/>
      <c r="K3509" s="12"/>
      <c r="L3509" s="12">
        <f t="array" ref="L3509">IFERROR(LOOKUP(2^15,SEARCH({"40A","63A","80A","100A","125A","160A","200A","250A","400A","630A","800A","1000A","1250A","1600A","2000A","2500A","3200A","4000A","5000A","6300A"},UPPER(D3509)),{40,63,80,100,125,160,200,250,400,630,800,1000,1250,1600,2000,2500,3200,4000,5000,6300}),0)</f>
        <v>1000</v>
      </c>
      <c r="M3509" s="9" t="str">
        <f t="shared" si="271"/>
        <v>End Cap</v>
      </c>
      <c r="N3509" s="9" t="str">
        <f t="shared" si="272"/>
        <v>CU</v>
      </c>
      <c r="O3509" s="13" t="str">
        <f t="shared" si="273"/>
        <v>None</v>
      </c>
      <c r="P3509" s="9" t="str">
        <f t="shared" si="274"/>
        <v>None</v>
      </c>
      <c r="Q3509" s="9" t="str">
        <f t="shared" si="275"/>
        <v>0</v>
      </c>
      <c r="R35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09" s="14" t="str">
        <f>IF(ProjectsDB[[#This Row],[Item Type]]="Straight Plug-In",_xlfn.TEXTJOIN("-",TRUE,M3509&amp;"-"&amp;_xlfn.LET(_xlpm.txt,ProjectsDB[[#This Row],[Assembly]],_xlpm.pos,FIND("SP",_xlpm.txt),_xlpm.pre,LEFT(_xlpm.txt,_xlpm.pos-1),IF(RIGHT(_xlpm.pre,3)="123","3PL",IF(RIGHT(_xlpm.pre,2)="12","2PL",IF(RIGHT(_xlpm.pre,1)="1","1PL","3PL")))),N3509,O3509,P3509,Q3509&amp;"W",R3509),_xlfn.TEXTJOIN("-",TRUE,M3509,N3509,O3509,P3509,Q3509&amp;"W",R3509))</f>
        <v>End Cap-CU-None-None-0W-1</v>
      </c>
      <c r="T3509" s="14" t="str">
        <f>IF(COUNTIF(Cycletime[Element Desc.],ProjectsDB[[#This Row],[Element Desc.]])&gt;0,"Found","Not Found")</f>
        <v>Found</v>
      </c>
    </row>
    <row r="3510" spans="2:20" x14ac:dyDescent="0.25">
      <c r="B3510" s="8" t="s">
        <v>7285</v>
      </c>
      <c r="C3510" s="9" t="s">
        <v>453</v>
      </c>
      <c r="D3510" s="9" t="s">
        <v>454</v>
      </c>
      <c r="E3510" s="10">
        <v>40</v>
      </c>
      <c r="F3510" s="9" t="s">
        <v>7193</v>
      </c>
      <c r="G3510" s="9" t="s">
        <v>26</v>
      </c>
      <c r="H3510" s="11"/>
      <c r="I3510" s="12"/>
      <c r="J3510" s="12"/>
      <c r="K3510" s="12"/>
      <c r="L3510" s="12">
        <f t="array" ref="L3510">IFERROR(LOOKUP(2^15,SEARCH({"40A","63A","80A","100A","125A","160A","200A","250A","400A","630A","800A","1000A","1250A","1600A","2000A","2500A","3200A","4000A","5000A","6300A"},UPPER(D3510)),{40,63,80,100,125,160,200,250,400,630,800,1000,1250,1600,2000,2500,3200,4000,5000,6300}),0)</f>
        <v>1000</v>
      </c>
      <c r="M3510" s="9" t="str">
        <f t="shared" si="271"/>
        <v>Joint Pack</v>
      </c>
      <c r="N3510" s="9" t="str">
        <f t="shared" si="272"/>
        <v>AL</v>
      </c>
      <c r="O3510" s="13" t="str">
        <f t="shared" si="273"/>
        <v>Silver</v>
      </c>
      <c r="P3510" s="9" t="str">
        <f t="shared" si="274"/>
        <v>None</v>
      </c>
      <c r="Q3510" s="9" t="str">
        <f t="shared" si="275"/>
        <v>5</v>
      </c>
      <c r="R35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10" s="14" t="str">
        <f>IF(ProjectsDB[[#This Row],[Item Type]]="Straight Plug-In",_xlfn.TEXTJOIN("-",TRUE,M3510&amp;"-"&amp;_xlfn.LET(_xlpm.txt,ProjectsDB[[#This Row],[Assembly]],_xlpm.pos,FIND("SP",_xlpm.txt),_xlpm.pre,LEFT(_xlpm.txt,_xlpm.pos-1),IF(RIGHT(_xlpm.pre,3)="123","3PL",IF(RIGHT(_xlpm.pre,2)="12","2PL",IF(RIGHT(_xlpm.pre,1)="1","1PL","3PL")))),N3510,O3510,P3510,Q3510&amp;"W",R3510),_xlfn.TEXTJOIN("-",TRUE,M3510,N3510,O3510,P3510,Q3510&amp;"W",R3510))</f>
        <v>Joint Pack-AL-Silver-None-5W-1</v>
      </c>
      <c r="T3510" s="14" t="str">
        <f>IF(COUNTIF(Cycletime[Element Desc.],ProjectsDB[[#This Row],[Element Desc.]])&gt;0,"Found","Not Found")</f>
        <v>Found</v>
      </c>
    </row>
    <row r="3511" spans="2:20" x14ac:dyDescent="0.25">
      <c r="B3511" s="8" t="s">
        <v>7286</v>
      </c>
      <c r="C3511" s="9" t="s">
        <v>7191</v>
      </c>
      <c r="D3511" s="9" t="s">
        <v>7192</v>
      </c>
      <c r="E3511" s="10">
        <v>2</v>
      </c>
      <c r="F3511" s="9" t="s">
        <v>7193</v>
      </c>
      <c r="G3511" s="9" t="s">
        <v>26</v>
      </c>
      <c r="H3511" s="11"/>
      <c r="I3511" s="12">
        <v>2000</v>
      </c>
      <c r="J3511" s="12"/>
      <c r="K3511" s="12"/>
      <c r="L3511" s="12">
        <f t="array" ref="L3511">IFERROR(LOOKUP(2^15,SEARCH({"40A","63A","80A","100A","125A","160A","200A","250A","400A","630A","800A","1000A","1250A","1600A","2000A","2500A","3200A","4000A","5000A","6300A"},UPPER(D3511)),{40,63,80,100,125,160,200,250,400,630,800,1000,1250,1600,2000,2500,3200,4000,5000,6300}),0)</f>
        <v>1000</v>
      </c>
      <c r="M3511" s="9" t="str">
        <f t="shared" si="271"/>
        <v>Straight Feeder</v>
      </c>
      <c r="N3511" s="9" t="str">
        <f t="shared" si="272"/>
        <v>AL</v>
      </c>
      <c r="O3511" s="13" t="str">
        <f t="shared" si="273"/>
        <v>Silver</v>
      </c>
      <c r="P3511" s="9" t="str">
        <f t="shared" si="274"/>
        <v>PET</v>
      </c>
      <c r="Q3511" s="9" t="str">
        <f t="shared" si="275"/>
        <v>5</v>
      </c>
      <c r="R35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11" s="14" t="str">
        <f>IF(ProjectsDB[[#This Row],[Item Type]]="Straight Plug-In",_xlfn.TEXTJOIN("-",TRUE,M3511&amp;"-"&amp;_xlfn.LET(_xlpm.txt,ProjectsDB[[#This Row],[Assembly]],_xlpm.pos,FIND("SP",_xlpm.txt),_xlpm.pre,LEFT(_xlpm.txt,_xlpm.pos-1),IF(RIGHT(_xlpm.pre,3)="123","3PL",IF(RIGHT(_xlpm.pre,2)="12","2PL",IF(RIGHT(_xlpm.pre,1)="1","1PL","3PL")))),N3511,O3511,P3511,Q3511&amp;"W",R3511),_xlfn.TEXTJOIN("-",TRUE,M3511,N3511,O3511,P3511,Q3511&amp;"W",R3511))</f>
        <v>Straight Feeder-AL-Silver-PET-5W-1</v>
      </c>
      <c r="T3511" s="14" t="str">
        <f>IF(COUNTIF(Cycletime[Element Desc.],ProjectsDB[[#This Row],[Element Desc.]])&gt;0,"Found","Not Found")</f>
        <v>Found</v>
      </c>
    </row>
    <row r="3512" spans="2:20" x14ac:dyDescent="0.25">
      <c r="B3512" s="8" t="s">
        <v>7287</v>
      </c>
      <c r="C3512" s="9" t="s">
        <v>7224</v>
      </c>
      <c r="D3512" s="9" t="s">
        <v>7225</v>
      </c>
      <c r="E3512" s="10">
        <v>2</v>
      </c>
      <c r="F3512" s="9" t="s">
        <v>7193</v>
      </c>
      <c r="G3512" s="9" t="s">
        <v>26</v>
      </c>
      <c r="H3512" s="11"/>
      <c r="I3512" s="12">
        <v>1100</v>
      </c>
      <c r="J3512" s="12"/>
      <c r="K3512" s="12"/>
      <c r="L3512" s="12">
        <f t="array" ref="L3512">IFERROR(LOOKUP(2^15,SEARCH({"40A","63A","80A","100A","125A","160A","200A","250A","400A","630A","800A","1000A","1250A","1600A","2000A","2500A","3200A","4000A","5000A","6300A"},UPPER(D3512)),{40,63,80,100,125,160,200,250,400,630,800,1000,1250,1600,2000,2500,3200,4000,5000,6300}),0)</f>
        <v>1000</v>
      </c>
      <c r="M3512" s="9" t="str">
        <f t="shared" si="271"/>
        <v>Straight Feeder</v>
      </c>
      <c r="N3512" s="9" t="str">
        <f t="shared" si="272"/>
        <v>AL</v>
      </c>
      <c r="O3512" s="13" t="str">
        <f t="shared" si="273"/>
        <v>Silver</v>
      </c>
      <c r="P3512" s="9" t="str">
        <f t="shared" si="274"/>
        <v>PET</v>
      </c>
      <c r="Q3512" s="9" t="str">
        <f t="shared" si="275"/>
        <v>5</v>
      </c>
      <c r="R35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12" s="14" t="str">
        <f>IF(ProjectsDB[[#This Row],[Item Type]]="Straight Plug-In",_xlfn.TEXTJOIN("-",TRUE,M3512&amp;"-"&amp;_xlfn.LET(_xlpm.txt,ProjectsDB[[#This Row],[Assembly]],_xlpm.pos,FIND("SP",_xlpm.txt),_xlpm.pre,LEFT(_xlpm.txt,_xlpm.pos-1),IF(RIGHT(_xlpm.pre,3)="123","3PL",IF(RIGHT(_xlpm.pre,2)="12","2PL",IF(RIGHT(_xlpm.pre,1)="1","1PL","3PL")))),N3512,O3512,P3512,Q3512&amp;"W",R3512),_xlfn.TEXTJOIN("-",TRUE,M3512,N3512,O3512,P3512,Q3512&amp;"W",R3512))</f>
        <v>Straight Feeder-AL-Silver-PET-5W-1</v>
      </c>
      <c r="T3512" s="14" t="str">
        <f>IF(COUNTIF(Cycletime[Element Desc.],ProjectsDB[[#This Row],[Element Desc.]])&gt;0,"Found","Not Found")</f>
        <v>Found</v>
      </c>
    </row>
    <row r="3513" spans="2:20" x14ac:dyDescent="0.25">
      <c r="B3513" s="8" t="s">
        <v>7288</v>
      </c>
      <c r="C3513" s="9" t="s">
        <v>1370</v>
      </c>
      <c r="D3513" s="9" t="s">
        <v>1371</v>
      </c>
      <c r="E3513" s="10">
        <v>30</v>
      </c>
      <c r="F3513" s="9" t="s">
        <v>7193</v>
      </c>
      <c r="G3513" s="9" t="s">
        <v>26</v>
      </c>
      <c r="H3513" s="11"/>
      <c r="I3513" s="12">
        <v>100</v>
      </c>
      <c r="J3513" s="12"/>
      <c r="K3513" s="12"/>
      <c r="L3513" s="12">
        <f t="array" ref="L3513">IFERROR(LOOKUP(2^15,SEARCH({"40A","63A","80A","100A","125A","160A","200A","250A","400A","630A","800A","1000A","1250A","1600A","2000A","2500A","3200A","4000A","5000A","6300A"},UPPER(D3513)),{40,63,80,100,125,160,200,250,400,630,800,1000,1250,1600,2000,2500,3200,4000,5000,6300}),0)</f>
        <v>0</v>
      </c>
      <c r="M3513" s="9" t="str">
        <f t="shared" si="271"/>
        <v>Hanger Support</v>
      </c>
      <c r="N3513" s="9" t="str">
        <f t="shared" si="272"/>
        <v>SH</v>
      </c>
      <c r="O3513" s="13" t="str">
        <f t="shared" si="273"/>
        <v>None</v>
      </c>
      <c r="P3513" s="9" t="str">
        <f t="shared" si="274"/>
        <v>None</v>
      </c>
      <c r="Q3513" s="9" t="str">
        <f t="shared" si="275"/>
        <v>0</v>
      </c>
      <c r="R35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513" s="14" t="str">
        <f>IF(ProjectsDB[[#This Row],[Item Type]]="Straight Plug-In",_xlfn.TEXTJOIN("-",TRUE,M3513&amp;"-"&amp;_xlfn.LET(_xlpm.txt,ProjectsDB[[#This Row],[Assembly]],_xlpm.pos,FIND("SP",_xlpm.txt),_xlpm.pre,LEFT(_xlpm.txt,_xlpm.pos-1),IF(RIGHT(_xlpm.pre,3)="123","3PL",IF(RIGHT(_xlpm.pre,2)="12","2PL",IF(RIGHT(_xlpm.pre,1)="1","1PL","3PL")))),N3513,O3513,P3513,Q3513&amp;"W",R3513),_xlfn.TEXTJOIN("-",TRUE,M3513,N3513,O3513,P3513,Q3513&amp;"W",R3513))</f>
        <v>Hanger Support-SH-None-None-0W-0</v>
      </c>
      <c r="T3513" s="14" t="str">
        <f>IF(COUNTIF(Cycletime[Element Desc.],ProjectsDB[[#This Row],[Element Desc.]])&gt;0,"Found","Not Found")</f>
        <v>Found</v>
      </c>
    </row>
    <row r="3514" spans="2:20" x14ac:dyDescent="0.25">
      <c r="B3514" s="8" t="s">
        <v>7289</v>
      </c>
      <c r="C3514" s="9" t="s">
        <v>1389</v>
      </c>
      <c r="D3514" s="9" t="s">
        <v>1390</v>
      </c>
      <c r="E3514" s="10">
        <v>2</v>
      </c>
      <c r="F3514" s="9" t="s">
        <v>7193</v>
      </c>
      <c r="G3514" s="9" t="s">
        <v>26</v>
      </c>
      <c r="H3514" s="11"/>
      <c r="I3514" s="12">
        <v>2000</v>
      </c>
      <c r="J3514" s="12"/>
      <c r="K3514" s="12"/>
      <c r="L3514" s="12">
        <f t="array" ref="L3514">IFERROR(LOOKUP(2^15,SEARCH({"40A","63A","80A","100A","125A","160A","200A","250A","400A","630A","800A","1000A","1250A","1600A","2000A","2500A","3200A","4000A","5000A","6300A"},UPPER(D3514)),{40,63,80,100,125,160,200,250,400,630,800,1000,1250,1600,2000,2500,3200,4000,5000,6300}),0)</f>
        <v>800</v>
      </c>
      <c r="M3514" s="9" t="str">
        <f t="shared" si="271"/>
        <v>Straight Plug-In</v>
      </c>
      <c r="N3514" s="9" t="str">
        <f t="shared" si="272"/>
        <v>AL</v>
      </c>
      <c r="O3514" s="13" t="str">
        <f t="shared" si="273"/>
        <v>Silver</v>
      </c>
      <c r="P3514" s="9" t="str">
        <f t="shared" si="274"/>
        <v>PET</v>
      </c>
      <c r="Q3514" s="9" t="str">
        <f t="shared" si="275"/>
        <v>5</v>
      </c>
      <c r="R35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14" s="14" t="str">
        <f>IF(ProjectsDB[[#This Row],[Item Type]]="Straight Plug-In",_xlfn.TEXTJOIN("-",TRUE,M3514&amp;"-"&amp;_xlfn.LET(_xlpm.txt,ProjectsDB[[#This Row],[Assembly]],_xlpm.pos,FIND("SP",_xlpm.txt),_xlpm.pre,LEFT(_xlpm.txt,_xlpm.pos-1),IF(RIGHT(_xlpm.pre,3)="123","3PL",IF(RIGHT(_xlpm.pre,2)="12","2PL",IF(RIGHT(_xlpm.pre,1)="1","1PL","3PL")))),N3514,O3514,P3514,Q3514&amp;"W",R3514),_xlfn.TEXTJOIN("-",TRUE,M3514,N3514,O3514,P3514,Q3514&amp;"W",R3514))</f>
        <v>Straight Plug-In-2PL-AL-Silver-PET-5W-1</v>
      </c>
      <c r="T3514" s="14" t="str">
        <f>IF(COUNTIF(Cycletime[Element Desc.],ProjectsDB[[#This Row],[Element Desc.]])&gt;0,"Found","Not Found")</f>
        <v>Found</v>
      </c>
    </row>
    <row r="3515" spans="2:20" x14ac:dyDescent="0.25">
      <c r="B3515" s="8" t="s">
        <v>7290</v>
      </c>
      <c r="C3515" s="9" t="s">
        <v>1404</v>
      </c>
      <c r="D3515" s="9" t="s">
        <v>1405</v>
      </c>
      <c r="E3515" s="10">
        <v>3</v>
      </c>
      <c r="F3515" s="9" t="s">
        <v>7193</v>
      </c>
      <c r="G3515" s="9" t="s">
        <v>26</v>
      </c>
      <c r="H3515" s="11"/>
      <c r="I3515" s="12">
        <v>1700</v>
      </c>
      <c r="J3515" s="12"/>
      <c r="K3515" s="12"/>
      <c r="L3515" s="12">
        <f t="array" ref="L3515">IFERROR(LOOKUP(2^15,SEARCH({"40A","63A","80A","100A","125A","160A","200A","250A","400A","630A","800A","1000A","1250A","1600A","2000A","2500A","3200A","4000A","5000A","6300A"},UPPER(D3515)),{40,63,80,100,125,160,200,250,400,630,800,1000,1250,1600,2000,2500,3200,4000,5000,6300}),0)</f>
        <v>800</v>
      </c>
      <c r="M3515" s="9" t="str">
        <f t="shared" si="271"/>
        <v>Straight Feeder</v>
      </c>
      <c r="N3515" s="9" t="str">
        <f t="shared" si="272"/>
        <v>AL</v>
      </c>
      <c r="O3515" s="13" t="str">
        <f t="shared" si="273"/>
        <v>Silver</v>
      </c>
      <c r="P3515" s="9" t="str">
        <f t="shared" si="274"/>
        <v>PET</v>
      </c>
      <c r="Q3515" s="9" t="str">
        <f t="shared" si="275"/>
        <v>5</v>
      </c>
      <c r="R35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15" s="14" t="str">
        <f>IF(ProjectsDB[[#This Row],[Item Type]]="Straight Plug-In",_xlfn.TEXTJOIN("-",TRUE,M3515&amp;"-"&amp;_xlfn.LET(_xlpm.txt,ProjectsDB[[#This Row],[Assembly]],_xlpm.pos,FIND("SP",_xlpm.txt),_xlpm.pre,LEFT(_xlpm.txt,_xlpm.pos-1),IF(RIGHT(_xlpm.pre,3)="123","3PL",IF(RIGHT(_xlpm.pre,2)="12","2PL",IF(RIGHT(_xlpm.pre,1)="1","1PL","3PL")))),N3515,O3515,P3515,Q3515&amp;"W",R3515),_xlfn.TEXTJOIN("-",TRUE,M3515,N3515,O3515,P3515,Q3515&amp;"W",R3515))</f>
        <v>Straight Feeder-AL-Silver-PET-5W-1</v>
      </c>
      <c r="T3515" s="14" t="str">
        <f>IF(COUNTIF(Cycletime[Element Desc.],ProjectsDB[[#This Row],[Element Desc.]])&gt;0,"Found","Not Found")</f>
        <v>Found</v>
      </c>
    </row>
    <row r="3516" spans="2:20" x14ac:dyDescent="0.25">
      <c r="B3516" s="8" t="s">
        <v>7291</v>
      </c>
      <c r="C3516" s="9" t="s">
        <v>1370</v>
      </c>
      <c r="D3516" s="9" t="s">
        <v>1371</v>
      </c>
      <c r="E3516" s="10">
        <v>6</v>
      </c>
      <c r="F3516" s="9" t="s">
        <v>7193</v>
      </c>
      <c r="G3516" s="9" t="s">
        <v>26</v>
      </c>
      <c r="H3516" s="11"/>
      <c r="I3516" s="12">
        <v>100</v>
      </c>
      <c r="J3516" s="12"/>
      <c r="K3516" s="12"/>
      <c r="L3516" s="12">
        <f t="array" ref="L3516">IFERROR(LOOKUP(2^15,SEARCH({"40A","63A","80A","100A","125A","160A","200A","250A","400A","630A","800A","1000A","1250A","1600A","2000A","2500A","3200A","4000A","5000A","6300A"},UPPER(D3516)),{40,63,80,100,125,160,200,250,400,630,800,1000,1250,1600,2000,2500,3200,4000,5000,6300}),0)</f>
        <v>0</v>
      </c>
      <c r="M3516" s="9" t="str">
        <f t="shared" si="271"/>
        <v>Hanger Support</v>
      </c>
      <c r="N3516" s="9" t="str">
        <f t="shared" si="272"/>
        <v>SH</v>
      </c>
      <c r="O3516" s="13" t="str">
        <f t="shared" si="273"/>
        <v>None</v>
      </c>
      <c r="P3516" s="9" t="str">
        <f t="shared" si="274"/>
        <v>None</v>
      </c>
      <c r="Q3516" s="9" t="str">
        <f t="shared" si="275"/>
        <v>0</v>
      </c>
      <c r="R35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516" s="14" t="str">
        <f>IF(ProjectsDB[[#This Row],[Item Type]]="Straight Plug-In",_xlfn.TEXTJOIN("-",TRUE,M3516&amp;"-"&amp;_xlfn.LET(_xlpm.txt,ProjectsDB[[#This Row],[Assembly]],_xlpm.pos,FIND("SP",_xlpm.txt),_xlpm.pre,LEFT(_xlpm.txt,_xlpm.pos-1),IF(RIGHT(_xlpm.pre,3)="123","3PL",IF(RIGHT(_xlpm.pre,2)="12","2PL",IF(RIGHT(_xlpm.pre,1)="1","1PL","3PL")))),N3516,O3516,P3516,Q3516&amp;"W",R3516),_xlfn.TEXTJOIN("-",TRUE,M3516,N3516,O3516,P3516,Q3516&amp;"W",R3516))</f>
        <v>Hanger Support-SH-None-None-0W-0</v>
      </c>
      <c r="T3516" s="14" t="str">
        <f>IF(COUNTIF(Cycletime[Element Desc.],ProjectsDB[[#This Row],[Element Desc.]])&gt;0,"Found","Not Found")</f>
        <v>Found</v>
      </c>
    </row>
    <row r="3517" spans="2:20" x14ac:dyDescent="0.25">
      <c r="B3517" s="8" t="s">
        <v>7292</v>
      </c>
      <c r="C3517" s="9" t="s">
        <v>1485</v>
      </c>
      <c r="D3517" s="9" t="s">
        <v>1486</v>
      </c>
      <c r="E3517" s="10">
        <v>1</v>
      </c>
      <c r="F3517" s="9" t="s">
        <v>7193</v>
      </c>
      <c r="G3517" s="9" t="s">
        <v>26</v>
      </c>
      <c r="H3517" s="11"/>
      <c r="I3517" s="12">
        <v>298</v>
      </c>
      <c r="J3517" s="12">
        <v>298</v>
      </c>
      <c r="K3517" s="12"/>
      <c r="L3517" s="12">
        <f t="array" ref="L3517">IFERROR(LOOKUP(2^15,SEARCH({"40A","63A","80A","100A","125A","160A","200A","250A","400A","630A","800A","1000A","1250A","1600A","2000A","2500A","3200A","4000A","5000A","6300A"},UPPER(D3517)),{40,63,80,100,125,160,200,250,400,630,800,1000,1250,1600,2000,2500,3200,4000,5000,6300}),0)</f>
        <v>800</v>
      </c>
      <c r="M3517" s="9" t="str">
        <f t="shared" si="271"/>
        <v>Elbow Edge</v>
      </c>
      <c r="N3517" s="9" t="str">
        <f t="shared" si="272"/>
        <v>AL</v>
      </c>
      <c r="O3517" s="13" t="str">
        <f t="shared" si="273"/>
        <v>Silver</v>
      </c>
      <c r="P3517" s="9" t="str">
        <f t="shared" si="274"/>
        <v>PET</v>
      </c>
      <c r="Q3517" s="9" t="str">
        <f t="shared" si="275"/>
        <v>5</v>
      </c>
      <c r="R35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17" s="14" t="str">
        <f>IF(ProjectsDB[[#This Row],[Item Type]]="Straight Plug-In",_xlfn.TEXTJOIN("-",TRUE,M3517&amp;"-"&amp;_xlfn.LET(_xlpm.txt,ProjectsDB[[#This Row],[Assembly]],_xlpm.pos,FIND("SP",_xlpm.txt),_xlpm.pre,LEFT(_xlpm.txt,_xlpm.pos-1),IF(RIGHT(_xlpm.pre,3)="123","3PL",IF(RIGHT(_xlpm.pre,2)="12","2PL",IF(RIGHT(_xlpm.pre,1)="1","1PL","3PL")))),N3517,O3517,P3517,Q3517&amp;"W",R3517),_xlfn.TEXTJOIN("-",TRUE,M3517,N3517,O3517,P3517,Q3517&amp;"W",R3517))</f>
        <v>Elbow Edge-AL-Silver-PET-5W-1</v>
      </c>
      <c r="T3517" s="14" t="str">
        <f>IF(COUNTIF(Cycletime[Element Desc.],ProjectsDB[[#This Row],[Element Desc.]])&gt;0,"Found","Not Found")</f>
        <v>Found</v>
      </c>
    </row>
    <row r="3518" spans="2:20" x14ac:dyDescent="0.25">
      <c r="B3518" s="8" t="s">
        <v>7293</v>
      </c>
      <c r="C3518" s="9" t="s">
        <v>357</v>
      </c>
      <c r="D3518" s="9" t="s">
        <v>358</v>
      </c>
      <c r="E3518" s="10">
        <v>1</v>
      </c>
      <c r="F3518" s="9" t="s">
        <v>7193</v>
      </c>
      <c r="G3518" s="9" t="s">
        <v>26</v>
      </c>
      <c r="H3518" s="11"/>
      <c r="I3518" s="12">
        <v>3000</v>
      </c>
      <c r="J3518" s="12"/>
      <c r="K3518" s="12"/>
      <c r="L3518" s="12">
        <f t="array" ref="L3518">IFERROR(LOOKUP(2^15,SEARCH({"40A","63A","80A","100A","125A","160A","200A","250A","400A","630A","800A","1000A","1250A","1600A","2000A","2500A","3200A","4000A","5000A","6300A"},UPPER(D3518)),{40,63,80,100,125,160,200,250,400,630,800,1000,1250,1600,2000,2500,3200,4000,5000,6300}),0)</f>
        <v>800</v>
      </c>
      <c r="M3518" s="9" t="str">
        <f t="shared" si="271"/>
        <v>Straight Feeder</v>
      </c>
      <c r="N3518" s="9" t="str">
        <f t="shared" si="272"/>
        <v>AL</v>
      </c>
      <c r="O3518" s="13" t="str">
        <f t="shared" si="273"/>
        <v>Silver</v>
      </c>
      <c r="P3518" s="9" t="str">
        <f t="shared" si="274"/>
        <v>PET</v>
      </c>
      <c r="Q3518" s="9" t="str">
        <f t="shared" si="275"/>
        <v>5</v>
      </c>
      <c r="R35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18" s="14" t="str">
        <f>IF(ProjectsDB[[#This Row],[Item Type]]="Straight Plug-In",_xlfn.TEXTJOIN("-",TRUE,M3518&amp;"-"&amp;_xlfn.LET(_xlpm.txt,ProjectsDB[[#This Row],[Assembly]],_xlpm.pos,FIND("SP",_xlpm.txt),_xlpm.pre,LEFT(_xlpm.txt,_xlpm.pos-1),IF(RIGHT(_xlpm.pre,3)="123","3PL",IF(RIGHT(_xlpm.pre,2)="12","2PL",IF(RIGHT(_xlpm.pre,1)="1","1PL","3PL")))),N3518,O3518,P3518,Q3518&amp;"W",R3518),_xlfn.TEXTJOIN("-",TRUE,M3518,N3518,O3518,P3518,Q3518&amp;"W",R3518))</f>
        <v>Straight Feeder-AL-Silver-PET-5W-1</v>
      </c>
      <c r="T3518" s="14" t="str">
        <f>IF(COUNTIF(Cycletime[Element Desc.],ProjectsDB[[#This Row],[Element Desc.]])&gt;0,"Found","Not Found")</f>
        <v>Found</v>
      </c>
    </row>
    <row r="3519" spans="2:20" x14ac:dyDescent="0.25">
      <c r="B3519" s="8" t="s">
        <v>7294</v>
      </c>
      <c r="C3519" s="9" t="s">
        <v>7295</v>
      </c>
      <c r="D3519" s="9" t="s">
        <v>7296</v>
      </c>
      <c r="E3519" s="10">
        <v>1</v>
      </c>
      <c r="F3519" s="9" t="s">
        <v>7193</v>
      </c>
      <c r="G3519" s="9" t="s">
        <v>26</v>
      </c>
      <c r="H3519" s="11"/>
      <c r="I3519" s="12"/>
      <c r="J3519" s="12"/>
      <c r="K3519" s="12"/>
      <c r="L3519" s="12">
        <f t="array" ref="L3519">IFERROR(LOOKUP(2^15,SEARCH({"40A","63A","80A","100A","125A","160A","200A","250A","400A","630A","800A","1000A","1250A","1600A","2000A","2500A","3200A","4000A","5000A","6300A"},UPPER(D3519)),{40,63,80,100,125,160,200,250,400,630,800,1000,1250,1600,2000,2500,3200,4000,5000,6300}),0)</f>
        <v>800</v>
      </c>
      <c r="M3519" s="9" t="str">
        <f t="shared" si="271"/>
        <v>End Cap</v>
      </c>
      <c r="N3519" s="9" t="str">
        <f t="shared" si="272"/>
        <v>CU</v>
      </c>
      <c r="O3519" s="13" t="str">
        <f t="shared" si="273"/>
        <v>None</v>
      </c>
      <c r="P3519" s="9" t="str">
        <f t="shared" si="274"/>
        <v>None</v>
      </c>
      <c r="Q3519" s="9" t="str">
        <f t="shared" si="275"/>
        <v>0</v>
      </c>
      <c r="R35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19" s="14" t="str">
        <f>IF(ProjectsDB[[#This Row],[Item Type]]="Straight Plug-In",_xlfn.TEXTJOIN("-",TRUE,M3519&amp;"-"&amp;_xlfn.LET(_xlpm.txt,ProjectsDB[[#This Row],[Assembly]],_xlpm.pos,FIND("SP",_xlpm.txt),_xlpm.pre,LEFT(_xlpm.txt,_xlpm.pos-1),IF(RIGHT(_xlpm.pre,3)="123","3PL",IF(RIGHT(_xlpm.pre,2)="12","2PL",IF(RIGHT(_xlpm.pre,1)="1","1PL","3PL")))),N3519,O3519,P3519,Q3519&amp;"W",R3519),_xlfn.TEXTJOIN("-",TRUE,M3519,N3519,O3519,P3519,Q3519&amp;"W",R3519))</f>
        <v>End Cap-CU-None-None-0W-1</v>
      </c>
      <c r="T3519" s="14" t="str">
        <f>IF(COUNTIF(Cycletime[Element Desc.],ProjectsDB[[#This Row],[Element Desc.]])&gt;0,"Found","Not Found")</f>
        <v>Found</v>
      </c>
    </row>
    <row r="3520" spans="2:20" x14ac:dyDescent="0.25">
      <c r="B3520" s="8" t="s">
        <v>7297</v>
      </c>
      <c r="C3520" s="9" t="s">
        <v>459</v>
      </c>
      <c r="D3520" s="9" t="s">
        <v>460</v>
      </c>
      <c r="E3520" s="10">
        <v>7</v>
      </c>
      <c r="F3520" s="9" t="s">
        <v>7193</v>
      </c>
      <c r="G3520" s="9" t="s">
        <v>26</v>
      </c>
      <c r="H3520" s="11"/>
      <c r="I3520" s="12"/>
      <c r="J3520" s="12"/>
      <c r="K3520" s="12"/>
      <c r="L3520" s="12">
        <f t="array" ref="L3520">IFERROR(LOOKUP(2^15,SEARCH({"40A","63A","80A","100A","125A","160A","200A","250A","400A","630A","800A","1000A","1250A","1600A","2000A","2500A","3200A","4000A","5000A","6300A"},UPPER(D3520)),{40,63,80,100,125,160,200,250,400,630,800,1000,1250,1600,2000,2500,3200,4000,5000,6300}),0)</f>
        <v>800</v>
      </c>
      <c r="M3520" s="9" t="str">
        <f t="shared" si="271"/>
        <v>Joint Pack</v>
      </c>
      <c r="N3520" s="9" t="str">
        <f t="shared" si="272"/>
        <v>AL</v>
      </c>
      <c r="O3520" s="13" t="str">
        <f t="shared" si="273"/>
        <v>Silver</v>
      </c>
      <c r="P3520" s="9" t="str">
        <f t="shared" si="274"/>
        <v>None</v>
      </c>
      <c r="Q3520" s="9" t="str">
        <f t="shared" si="275"/>
        <v>5</v>
      </c>
      <c r="R35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20" s="14" t="str">
        <f>IF(ProjectsDB[[#This Row],[Item Type]]="Straight Plug-In",_xlfn.TEXTJOIN("-",TRUE,M3520&amp;"-"&amp;_xlfn.LET(_xlpm.txt,ProjectsDB[[#This Row],[Assembly]],_xlpm.pos,FIND("SP",_xlpm.txt),_xlpm.pre,LEFT(_xlpm.txt,_xlpm.pos-1),IF(RIGHT(_xlpm.pre,3)="123","3PL",IF(RIGHT(_xlpm.pre,2)="12","2PL",IF(RIGHT(_xlpm.pre,1)="1","1PL","3PL")))),N3520,O3520,P3520,Q3520&amp;"W",R3520),_xlfn.TEXTJOIN("-",TRUE,M3520,N3520,O3520,P3520,Q3520&amp;"W",R3520))</f>
        <v>Joint Pack-AL-Silver-None-5W-1</v>
      </c>
      <c r="T3520" s="14" t="str">
        <f>IF(COUNTIF(Cycletime[Element Desc.],ProjectsDB[[#This Row],[Element Desc.]])&gt;0,"Found","Not Found")</f>
        <v>Found</v>
      </c>
    </row>
    <row r="3521" spans="2:20" x14ac:dyDescent="0.25">
      <c r="B3521" s="8" t="s">
        <v>7298</v>
      </c>
      <c r="C3521" s="9" t="s">
        <v>1370</v>
      </c>
      <c r="D3521" s="9" t="s">
        <v>1371</v>
      </c>
      <c r="E3521" s="10">
        <v>8</v>
      </c>
      <c r="F3521" s="9" t="s">
        <v>7193</v>
      </c>
      <c r="G3521" s="9" t="s">
        <v>26</v>
      </c>
      <c r="H3521" s="11"/>
      <c r="I3521" s="12">
        <v>100</v>
      </c>
      <c r="J3521" s="12"/>
      <c r="K3521" s="12"/>
      <c r="L3521" s="12">
        <f t="array" ref="L3521">IFERROR(LOOKUP(2^15,SEARCH({"40A","63A","80A","100A","125A","160A","200A","250A","400A","630A","800A","1000A","1250A","1600A","2000A","2500A","3200A","4000A","5000A","6300A"},UPPER(D3521)),{40,63,80,100,125,160,200,250,400,630,800,1000,1250,1600,2000,2500,3200,4000,5000,6300}),0)</f>
        <v>0</v>
      </c>
      <c r="M3521" s="9" t="str">
        <f t="shared" si="271"/>
        <v>Hanger Support</v>
      </c>
      <c r="N3521" s="9" t="str">
        <f t="shared" si="272"/>
        <v>SH</v>
      </c>
      <c r="O3521" s="13" t="str">
        <f t="shared" si="273"/>
        <v>None</v>
      </c>
      <c r="P3521" s="9" t="str">
        <f t="shared" si="274"/>
        <v>None</v>
      </c>
      <c r="Q3521" s="9" t="str">
        <f t="shared" si="275"/>
        <v>0</v>
      </c>
      <c r="R35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521" s="14" t="str">
        <f>IF(ProjectsDB[[#This Row],[Item Type]]="Straight Plug-In",_xlfn.TEXTJOIN("-",TRUE,M3521&amp;"-"&amp;_xlfn.LET(_xlpm.txt,ProjectsDB[[#This Row],[Assembly]],_xlpm.pos,FIND("SP",_xlpm.txt),_xlpm.pre,LEFT(_xlpm.txt,_xlpm.pos-1),IF(RIGHT(_xlpm.pre,3)="123","3PL",IF(RIGHT(_xlpm.pre,2)="12","2PL",IF(RIGHT(_xlpm.pre,1)="1","1PL","3PL")))),N3521,O3521,P3521,Q3521&amp;"W",R3521),_xlfn.TEXTJOIN("-",TRUE,M3521,N3521,O3521,P3521,Q3521&amp;"W",R3521))</f>
        <v>Hanger Support-SH-None-None-0W-0</v>
      </c>
      <c r="T3521" s="14" t="str">
        <f>IF(COUNTIF(Cycletime[Element Desc.],ProjectsDB[[#This Row],[Element Desc.]])&gt;0,"Found","Not Found")</f>
        <v>Found</v>
      </c>
    </row>
    <row r="3522" spans="2:20" x14ac:dyDescent="0.25">
      <c r="B3522" s="8" t="s">
        <v>7299</v>
      </c>
      <c r="C3522" s="9" t="s">
        <v>459</v>
      </c>
      <c r="D3522" s="9" t="s">
        <v>460</v>
      </c>
      <c r="E3522" s="10">
        <v>10</v>
      </c>
      <c r="F3522" s="9" t="s">
        <v>7193</v>
      </c>
      <c r="G3522" s="9" t="s">
        <v>26</v>
      </c>
      <c r="H3522" s="11"/>
      <c r="I3522" s="12"/>
      <c r="J3522" s="12"/>
      <c r="K3522" s="12"/>
      <c r="L3522" s="12">
        <f t="array" ref="L3522">IFERROR(LOOKUP(2^15,SEARCH({"40A","63A","80A","100A","125A","160A","200A","250A","400A","630A","800A","1000A","1250A","1600A","2000A","2500A","3200A","4000A","5000A","6300A"},UPPER(D3522)),{40,63,80,100,125,160,200,250,400,630,800,1000,1250,1600,2000,2500,3200,4000,5000,6300}),0)</f>
        <v>800</v>
      </c>
      <c r="M3522" s="9" t="str">
        <f t="shared" si="271"/>
        <v>Joint Pack</v>
      </c>
      <c r="N3522" s="9" t="str">
        <f t="shared" si="272"/>
        <v>AL</v>
      </c>
      <c r="O3522" s="13" t="str">
        <f t="shared" si="273"/>
        <v>Silver</v>
      </c>
      <c r="P3522" s="9" t="str">
        <f t="shared" si="274"/>
        <v>None</v>
      </c>
      <c r="Q3522" s="9" t="str">
        <f t="shared" si="275"/>
        <v>5</v>
      </c>
      <c r="R35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22" s="14" t="str">
        <f>IF(ProjectsDB[[#This Row],[Item Type]]="Straight Plug-In",_xlfn.TEXTJOIN("-",TRUE,M3522&amp;"-"&amp;_xlfn.LET(_xlpm.txt,ProjectsDB[[#This Row],[Assembly]],_xlpm.pos,FIND("SP",_xlpm.txt),_xlpm.pre,LEFT(_xlpm.txt,_xlpm.pos-1),IF(RIGHT(_xlpm.pre,3)="123","3PL",IF(RIGHT(_xlpm.pre,2)="12","2PL",IF(RIGHT(_xlpm.pre,1)="1","1PL","3PL")))),N3522,O3522,P3522,Q3522&amp;"W",R3522),_xlfn.TEXTJOIN("-",TRUE,M3522,N3522,O3522,P3522,Q3522&amp;"W",R3522))</f>
        <v>Joint Pack-AL-Silver-None-5W-1</v>
      </c>
      <c r="T3522" s="14" t="str">
        <f>IF(COUNTIF(Cycletime[Element Desc.],ProjectsDB[[#This Row],[Element Desc.]])&gt;0,"Found","Not Found")</f>
        <v>Found</v>
      </c>
    </row>
    <row r="3523" spans="2:20" x14ac:dyDescent="0.25">
      <c r="B3523" s="8" t="s">
        <v>7300</v>
      </c>
      <c r="C3523" s="9" t="s">
        <v>7295</v>
      </c>
      <c r="D3523" s="9" t="s">
        <v>7296</v>
      </c>
      <c r="E3523" s="10">
        <v>1</v>
      </c>
      <c r="F3523" s="9" t="s">
        <v>7193</v>
      </c>
      <c r="G3523" s="9" t="s">
        <v>26</v>
      </c>
      <c r="H3523" s="11"/>
      <c r="I3523" s="12"/>
      <c r="J3523" s="12"/>
      <c r="K3523" s="12"/>
      <c r="L3523" s="12">
        <f t="array" ref="L3523">IFERROR(LOOKUP(2^15,SEARCH({"40A","63A","80A","100A","125A","160A","200A","250A","400A","630A","800A","1000A","1250A","1600A","2000A","2500A","3200A","4000A","5000A","6300A"},UPPER(D3523)),{40,63,80,100,125,160,200,250,400,630,800,1000,1250,1600,2000,2500,3200,4000,5000,6300}),0)</f>
        <v>800</v>
      </c>
      <c r="M3523" s="9" t="str">
        <f t="shared" si="271"/>
        <v>End Cap</v>
      </c>
      <c r="N3523" s="9" t="str">
        <f t="shared" si="272"/>
        <v>CU</v>
      </c>
      <c r="O3523" s="13" t="str">
        <f t="shared" si="273"/>
        <v>None</v>
      </c>
      <c r="P3523" s="9" t="str">
        <f t="shared" si="274"/>
        <v>None</v>
      </c>
      <c r="Q3523" s="9" t="str">
        <f t="shared" si="275"/>
        <v>0</v>
      </c>
      <c r="R35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23" s="14" t="str">
        <f>IF(ProjectsDB[[#This Row],[Item Type]]="Straight Plug-In",_xlfn.TEXTJOIN("-",TRUE,M3523&amp;"-"&amp;_xlfn.LET(_xlpm.txt,ProjectsDB[[#This Row],[Assembly]],_xlpm.pos,FIND("SP",_xlpm.txt),_xlpm.pre,LEFT(_xlpm.txt,_xlpm.pos-1),IF(RIGHT(_xlpm.pre,3)="123","3PL",IF(RIGHT(_xlpm.pre,2)="12","2PL",IF(RIGHT(_xlpm.pre,1)="1","1PL","3PL")))),N3523,O3523,P3523,Q3523&amp;"W",R3523),_xlfn.TEXTJOIN("-",TRUE,M3523,N3523,O3523,P3523,Q3523&amp;"W",R3523))</f>
        <v>End Cap-CU-None-None-0W-1</v>
      </c>
      <c r="T3523" s="14" t="str">
        <f>IF(COUNTIF(Cycletime[Element Desc.],ProjectsDB[[#This Row],[Element Desc.]])&gt;0,"Found","Not Found")</f>
        <v>Found</v>
      </c>
    </row>
    <row r="3524" spans="2:20" x14ac:dyDescent="0.25">
      <c r="B3524" s="8" t="s">
        <v>7301</v>
      </c>
      <c r="C3524" s="9" t="s">
        <v>1389</v>
      </c>
      <c r="D3524" s="9" t="s">
        <v>1390</v>
      </c>
      <c r="E3524" s="10">
        <v>2</v>
      </c>
      <c r="F3524" s="9" t="s">
        <v>7193</v>
      </c>
      <c r="G3524" s="9" t="s">
        <v>26</v>
      </c>
      <c r="H3524" s="11"/>
      <c r="I3524" s="12">
        <v>2000</v>
      </c>
      <c r="J3524" s="12"/>
      <c r="K3524" s="12"/>
      <c r="L3524" s="12">
        <f t="array" ref="L3524">IFERROR(LOOKUP(2^15,SEARCH({"40A","63A","80A","100A","125A","160A","200A","250A","400A","630A","800A","1000A","1250A","1600A","2000A","2500A","3200A","4000A","5000A","6300A"},UPPER(D3524)),{40,63,80,100,125,160,200,250,400,630,800,1000,1250,1600,2000,2500,3200,4000,5000,6300}),0)</f>
        <v>800</v>
      </c>
      <c r="M3524" s="9" t="str">
        <f t="shared" ref="M3524:M3587" si="276">_xlfn.LET(_xlpm.d,UPPER(TRIM(SUBSTITUTE(SUBSTITUTE(D3524,CHAR(160),"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Plug-In</v>
      </c>
      <c r="N3524" s="9" t="str">
        <f t="shared" ref="N3524:N3587" si="277">IF(ISNUMBER(SEARCH("CU",D3524)),"CU",IF(ISNUMBER(SEARCH("AL",D3524)),"AL",IF(ISNUMBER(SEARCH("Copper",D3524)),"CU","SH")))</f>
        <v>AL</v>
      </c>
      <c r="O3524" s="13" t="str">
        <f t="shared" ref="O3524:O3587" si="278">IF(ISNUMBER(SEARCH("Silver",D3524)),"Silver",IF(ISNUMBER(SEARCH("Tin",D3524)),"Tin","None"))</f>
        <v>Silver</v>
      </c>
      <c r="P3524" s="9" t="str">
        <f t="shared" ref="P3524:P3587" si="279">IF(ISNUMBER(SEARCH("Epoxy",D3524)),"Epoxy",IF(ISNUMBER(SEARCH("PET",D3524)),"PET","None"))</f>
        <v>PET</v>
      </c>
      <c r="Q3524" s="9" t="str">
        <f t="shared" ref="Q3524:Q3587" si="280">IF(ISNUMBER(SEARCH("3-Wire",D3524)),"3",IF(ISNUMBER(SEARCH("4-Wire",D3524)),"4",IF(ISNUMBER(SEARCH("5-Wire",D3524)),"5",IF(ISNUMBER(SEARCH("6-Wire",D3524)),"6","0"))))</f>
        <v>5</v>
      </c>
      <c r="R35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24" s="14" t="str">
        <f>IF(ProjectsDB[[#This Row],[Item Type]]="Straight Plug-In",_xlfn.TEXTJOIN("-",TRUE,M3524&amp;"-"&amp;_xlfn.LET(_xlpm.txt,ProjectsDB[[#This Row],[Assembly]],_xlpm.pos,FIND("SP",_xlpm.txt),_xlpm.pre,LEFT(_xlpm.txt,_xlpm.pos-1),IF(RIGHT(_xlpm.pre,3)="123","3PL",IF(RIGHT(_xlpm.pre,2)="12","2PL",IF(RIGHT(_xlpm.pre,1)="1","1PL","3PL")))),N3524,O3524,P3524,Q3524&amp;"W",R3524),_xlfn.TEXTJOIN("-",TRUE,M3524,N3524,O3524,P3524,Q3524&amp;"W",R3524))</f>
        <v>Straight Plug-In-2PL-AL-Silver-PET-5W-1</v>
      </c>
      <c r="T3524" s="14" t="str">
        <f>IF(COUNTIF(Cycletime[Element Desc.],ProjectsDB[[#This Row],[Element Desc.]])&gt;0,"Found","Not Found")</f>
        <v>Found</v>
      </c>
    </row>
    <row r="3525" spans="2:20" x14ac:dyDescent="0.25">
      <c r="B3525" s="8" t="s">
        <v>7302</v>
      </c>
      <c r="C3525" s="9" t="s">
        <v>7303</v>
      </c>
      <c r="D3525" s="9" t="s">
        <v>7304</v>
      </c>
      <c r="E3525" s="10">
        <v>2</v>
      </c>
      <c r="F3525" s="9" t="s">
        <v>7193</v>
      </c>
      <c r="G3525" s="9" t="s">
        <v>26</v>
      </c>
      <c r="H3525" s="11"/>
      <c r="I3525" s="12">
        <v>1000</v>
      </c>
      <c r="J3525" s="12"/>
      <c r="K3525" s="12"/>
      <c r="L3525" s="12">
        <f t="array" ref="L3525">IFERROR(LOOKUP(2^15,SEARCH({"40A","63A","80A","100A","125A","160A","200A","250A","400A","630A","800A","1000A","1250A","1600A","2000A","2500A","3200A","4000A","5000A","6300A"},UPPER(D3525)),{40,63,80,100,125,160,200,250,400,630,800,1000,1250,1600,2000,2500,3200,4000,5000,6300}),0)</f>
        <v>800</v>
      </c>
      <c r="M3525" s="9" t="str">
        <f t="shared" si="276"/>
        <v>Straight Feeder</v>
      </c>
      <c r="N3525" s="9" t="str">
        <f t="shared" si="277"/>
        <v>AL</v>
      </c>
      <c r="O3525" s="13" t="str">
        <f t="shared" si="278"/>
        <v>Silver</v>
      </c>
      <c r="P3525" s="9" t="str">
        <f t="shared" si="279"/>
        <v>PET</v>
      </c>
      <c r="Q3525" s="9" t="str">
        <f t="shared" si="280"/>
        <v>5</v>
      </c>
      <c r="R35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25" s="14" t="str">
        <f>IF(ProjectsDB[[#This Row],[Item Type]]="Straight Plug-In",_xlfn.TEXTJOIN("-",TRUE,M3525&amp;"-"&amp;_xlfn.LET(_xlpm.txt,ProjectsDB[[#This Row],[Assembly]],_xlpm.pos,FIND("SP",_xlpm.txt),_xlpm.pre,LEFT(_xlpm.txt,_xlpm.pos-1),IF(RIGHT(_xlpm.pre,3)="123","3PL",IF(RIGHT(_xlpm.pre,2)="12","2PL",IF(RIGHT(_xlpm.pre,1)="1","1PL","3PL")))),N3525,O3525,P3525,Q3525&amp;"W",R3525),_xlfn.TEXTJOIN("-",TRUE,M3525,N3525,O3525,P3525,Q3525&amp;"W",R3525))</f>
        <v>Straight Feeder-AL-Silver-PET-5W-1</v>
      </c>
      <c r="T3525" s="14" t="str">
        <f>IF(COUNTIF(Cycletime[Element Desc.],ProjectsDB[[#This Row],[Element Desc.]])&gt;0,"Found","Not Found")</f>
        <v>Found</v>
      </c>
    </row>
    <row r="3526" spans="2:20" x14ac:dyDescent="0.25">
      <c r="B3526" s="8" t="s">
        <v>7305</v>
      </c>
      <c r="C3526" s="9" t="s">
        <v>1404</v>
      </c>
      <c r="D3526" s="9" t="s">
        <v>1405</v>
      </c>
      <c r="E3526" s="10">
        <v>5</v>
      </c>
      <c r="F3526" s="9" t="s">
        <v>7193</v>
      </c>
      <c r="G3526" s="9" t="s">
        <v>26</v>
      </c>
      <c r="H3526" s="11"/>
      <c r="I3526" s="12">
        <v>1700</v>
      </c>
      <c r="J3526" s="12"/>
      <c r="K3526" s="12"/>
      <c r="L3526" s="12">
        <f t="array" ref="L3526">IFERROR(LOOKUP(2^15,SEARCH({"40A","63A","80A","100A","125A","160A","200A","250A","400A","630A","800A","1000A","1250A","1600A","2000A","2500A","3200A","4000A","5000A","6300A"},UPPER(D3526)),{40,63,80,100,125,160,200,250,400,630,800,1000,1250,1600,2000,2500,3200,4000,5000,6300}),0)</f>
        <v>800</v>
      </c>
      <c r="M3526" s="9" t="str">
        <f t="shared" si="276"/>
        <v>Straight Feeder</v>
      </c>
      <c r="N3526" s="9" t="str">
        <f t="shared" si="277"/>
        <v>AL</v>
      </c>
      <c r="O3526" s="13" t="str">
        <f t="shared" si="278"/>
        <v>Silver</v>
      </c>
      <c r="P3526" s="9" t="str">
        <f t="shared" si="279"/>
        <v>PET</v>
      </c>
      <c r="Q3526" s="9" t="str">
        <f t="shared" si="280"/>
        <v>5</v>
      </c>
      <c r="R35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26" s="14" t="str">
        <f>IF(ProjectsDB[[#This Row],[Item Type]]="Straight Plug-In",_xlfn.TEXTJOIN("-",TRUE,M3526&amp;"-"&amp;_xlfn.LET(_xlpm.txt,ProjectsDB[[#This Row],[Assembly]],_xlpm.pos,FIND("SP",_xlpm.txt),_xlpm.pre,LEFT(_xlpm.txt,_xlpm.pos-1),IF(RIGHT(_xlpm.pre,3)="123","3PL",IF(RIGHT(_xlpm.pre,2)="12","2PL",IF(RIGHT(_xlpm.pre,1)="1","1PL","3PL")))),N3526,O3526,P3526,Q3526&amp;"W",R3526),_xlfn.TEXTJOIN("-",TRUE,M3526,N3526,O3526,P3526,Q3526&amp;"W",R3526))</f>
        <v>Straight Feeder-AL-Silver-PET-5W-1</v>
      </c>
      <c r="T3526" s="14" t="str">
        <f>IF(COUNTIF(Cycletime[Element Desc.],ProjectsDB[[#This Row],[Element Desc.]])&gt;0,"Found","Not Found")</f>
        <v>Found</v>
      </c>
    </row>
    <row r="3527" spans="2:20" x14ac:dyDescent="0.25">
      <c r="B3527" s="8" t="s">
        <v>7306</v>
      </c>
      <c r="C3527" s="9" t="s">
        <v>7307</v>
      </c>
      <c r="D3527" s="9" t="s">
        <v>7308</v>
      </c>
      <c r="E3527" s="10">
        <v>1</v>
      </c>
      <c r="F3527" s="9" t="s">
        <v>7193</v>
      </c>
      <c r="G3527" s="9" t="s">
        <v>26</v>
      </c>
      <c r="H3527" s="11"/>
      <c r="I3527" s="12">
        <v>298</v>
      </c>
      <c r="J3527" s="12">
        <v>298</v>
      </c>
      <c r="K3527" s="12"/>
      <c r="L3527" s="12">
        <f t="array" ref="L3527">IFERROR(LOOKUP(2^15,SEARCH({"40A","63A","80A","100A","125A","160A","200A","250A","400A","630A","800A","1000A","1250A","1600A","2000A","2500A","3200A","4000A","5000A","6300A"},UPPER(D3527)),{40,63,80,100,125,160,200,250,400,630,800,1000,1250,1600,2000,2500,3200,4000,5000,6300}),0)</f>
        <v>800</v>
      </c>
      <c r="M3527" s="9" t="str">
        <f t="shared" si="276"/>
        <v>Elbow Edge</v>
      </c>
      <c r="N3527" s="9" t="str">
        <f t="shared" si="277"/>
        <v>AL</v>
      </c>
      <c r="O3527" s="13" t="str">
        <f t="shared" si="278"/>
        <v>Silver</v>
      </c>
      <c r="P3527" s="9" t="str">
        <f t="shared" si="279"/>
        <v>PET</v>
      </c>
      <c r="Q3527" s="9" t="str">
        <f t="shared" si="280"/>
        <v>5</v>
      </c>
      <c r="R35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27" s="14" t="str">
        <f>IF(ProjectsDB[[#This Row],[Item Type]]="Straight Plug-In",_xlfn.TEXTJOIN("-",TRUE,M3527&amp;"-"&amp;_xlfn.LET(_xlpm.txt,ProjectsDB[[#This Row],[Assembly]],_xlpm.pos,FIND("SP",_xlpm.txt),_xlpm.pre,LEFT(_xlpm.txt,_xlpm.pos-1),IF(RIGHT(_xlpm.pre,3)="123","3PL",IF(RIGHT(_xlpm.pre,2)="12","2PL",IF(RIGHT(_xlpm.pre,1)="1","1PL","3PL")))),N3527,O3527,P3527,Q3527&amp;"W",R3527),_xlfn.TEXTJOIN("-",TRUE,M3527,N3527,O3527,P3527,Q3527&amp;"W",R3527))</f>
        <v>Elbow Edge-AL-Silver-PET-5W-1</v>
      </c>
      <c r="T3527" s="14" t="str">
        <f>IF(COUNTIF(Cycletime[Element Desc.],ProjectsDB[[#This Row],[Element Desc.]])&gt;0,"Found","Not Found")</f>
        <v>Found</v>
      </c>
    </row>
    <row r="3528" spans="2:20" x14ac:dyDescent="0.25">
      <c r="B3528" s="8" t="s">
        <v>7309</v>
      </c>
      <c r="C3528" s="9" t="s">
        <v>1485</v>
      </c>
      <c r="D3528" s="9" t="s">
        <v>1486</v>
      </c>
      <c r="E3528" s="10">
        <v>1</v>
      </c>
      <c r="F3528" s="9" t="s">
        <v>7193</v>
      </c>
      <c r="G3528" s="9" t="s">
        <v>26</v>
      </c>
      <c r="H3528" s="11"/>
      <c r="I3528" s="12">
        <v>298</v>
      </c>
      <c r="J3528" s="12">
        <v>298</v>
      </c>
      <c r="K3528" s="12"/>
      <c r="L3528" s="12">
        <f t="array" ref="L3528">IFERROR(LOOKUP(2^15,SEARCH({"40A","63A","80A","100A","125A","160A","200A","250A","400A","630A","800A","1000A","1250A","1600A","2000A","2500A","3200A","4000A","5000A","6300A"},UPPER(D3528)),{40,63,80,100,125,160,200,250,400,630,800,1000,1250,1600,2000,2500,3200,4000,5000,6300}),0)</f>
        <v>800</v>
      </c>
      <c r="M3528" s="9" t="str">
        <f t="shared" si="276"/>
        <v>Elbow Edge</v>
      </c>
      <c r="N3528" s="9" t="str">
        <f t="shared" si="277"/>
        <v>AL</v>
      </c>
      <c r="O3528" s="13" t="str">
        <f t="shared" si="278"/>
        <v>Silver</v>
      </c>
      <c r="P3528" s="9" t="str">
        <f t="shared" si="279"/>
        <v>PET</v>
      </c>
      <c r="Q3528" s="9" t="str">
        <f t="shared" si="280"/>
        <v>5</v>
      </c>
      <c r="R35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28" s="14" t="str">
        <f>IF(ProjectsDB[[#This Row],[Item Type]]="Straight Plug-In",_xlfn.TEXTJOIN("-",TRUE,M3528&amp;"-"&amp;_xlfn.LET(_xlpm.txt,ProjectsDB[[#This Row],[Assembly]],_xlpm.pos,FIND("SP",_xlpm.txt),_xlpm.pre,LEFT(_xlpm.txt,_xlpm.pos-1),IF(RIGHT(_xlpm.pre,3)="123","3PL",IF(RIGHT(_xlpm.pre,2)="12","2PL",IF(RIGHT(_xlpm.pre,1)="1","1PL","3PL")))),N3528,O3528,P3528,Q3528&amp;"W",R3528),_xlfn.TEXTJOIN("-",TRUE,M3528,N3528,O3528,P3528,Q3528&amp;"W",R3528))</f>
        <v>Elbow Edge-AL-Silver-PET-5W-1</v>
      </c>
      <c r="T3528" s="14" t="str">
        <f>IF(COUNTIF(Cycletime[Element Desc.],ProjectsDB[[#This Row],[Element Desc.]])&gt;0,"Found","Not Found")</f>
        <v>Found</v>
      </c>
    </row>
    <row r="3529" spans="2:20" x14ac:dyDescent="0.25">
      <c r="B3529" s="8" t="s">
        <v>7310</v>
      </c>
      <c r="C3529" s="9" t="s">
        <v>7295</v>
      </c>
      <c r="D3529" s="9" t="s">
        <v>7296</v>
      </c>
      <c r="E3529" s="10">
        <v>1</v>
      </c>
      <c r="F3529" s="9" t="s">
        <v>7193</v>
      </c>
      <c r="G3529" s="9" t="s">
        <v>26</v>
      </c>
      <c r="H3529" s="11"/>
      <c r="I3529" s="12"/>
      <c r="J3529" s="12"/>
      <c r="K3529" s="12"/>
      <c r="L3529" s="12">
        <f t="array" ref="L3529">IFERROR(LOOKUP(2^15,SEARCH({"40A","63A","80A","100A","125A","160A","200A","250A","400A","630A","800A","1000A","1250A","1600A","2000A","2500A","3200A","4000A","5000A","6300A"},UPPER(D3529)),{40,63,80,100,125,160,200,250,400,630,800,1000,1250,1600,2000,2500,3200,4000,5000,6300}),0)</f>
        <v>800</v>
      </c>
      <c r="M3529" s="9" t="str">
        <f t="shared" si="276"/>
        <v>End Cap</v>
      </c>
      <c r="N3529" s="9" t="str">
        <f t="shared" si="277"/>
        <v>CU</v>
      </c>
      <c r="O3529" s="13" t="str">
        <f t="shared" si="278"/>
        <v>None</v>
      </c>
      <c r="P3529" s="9" t="str">
        <f t="shared" si="279"/>
        <v>None</v>
      </c>
      <c r="Q3529" s="9" t="str">
        <f t="shared" si="280"/>
        <v>0</v>
      </c>
      <c r="R35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29" s="14" t="str">
        <f>IF(ProjectsDB[[#This Row],[Item Type]]="Straight Plug-In",_xlfn.TEXTJOIN("-",TRUE,M3529&amp;"-"&amp;_xlfn.LET(_xlpm.txt,ProjectsDB[[#This Row],[Assembly]],_xlpm.pos,FIND("SP",_xlpm.txt),_xlpm.pre,LEFT(_xlpm.txt,_xlpm.pos-1),IF(RIGHT(_xlpm.pre,3)="123","3PL",IF(RIGHT(_xlpm.pre,2)="12","2PL",IF(RIGHT(_xlpm.pre,1)="1","1PL","3PL")))),N3529,O3529,P3529,Q3529&amp;"W",R3529),_xlfn.TEXTJOIN("-",TRUE,M3529,N3529,O3529,P3529,Q3529&amp;"W",R3529))</f>
        <v>End Cap-CU-None-None-0W-1</v>
      </c>
      <c r="T3529" s="14" t="str">
        <f>IF(COUNTIF(Cycletime[Element Desc.],ProjectsDB[[#This Row],[Element Desc.]])&gt;0,"Found","Not Found")</f>
        <v>Found</v>
      </c>
    </row>
    <row r="3530" spans="2:20" x14ac:dyDescent="0.25">
      <c r="B3530" s="8" t="s">
        <v>7311</v>
      </c>
      <c r="C3530" s="9" t="s">
        <v>1370</v>
      </c>
      <c r="D3530" s="9" t="s">
        <v>1371</v>
      </c>
      <c r="E3530" s="10">
        <v>9</v>
      </c>
      <c r="F3530" s="9" t="s">
        <v>7193</v>
      </c>
      <c r="G3530" s="9" t="s">
        <v>26</v>
      </c>
      <c r="H3530" s="11"/>
      <c r="I3530" s="12">
        <v>100</v>
      </c>
      <c r="J3530" s="12"/>
      <c r="K3530" s="12"/>
      <c r="L3530" s="12">
        <f t="array" ref="L3530">IFERROR(LOOKUP(2^15,SEARCH({"40A","63A","80A","100A","125A","160A","200A","250A","400A","630A","800A","1000A","1250A","1600A","2000A","2500A","3200A","4000A","5000A","6300A"},UPPER(D3530)),{40,63,80,100,125,160,200,250,400,630,800,1000,1250,1600,2000,2500,3200,4000,5000,6300}),0)</f>
        <v>0</v>
      </c>
      <c r="M3530" s="9" t="str">
        <f t="shared" si="276"/>
        <v>Hanger Support</v>
      </c>
      <c r="N3530" s="9" t="str">
        <f t="shared" si="277"/>
        <v>SH</v>
      </c>
      <c r="O3530" s="13" t="str">
        <f t="shared" si="278"/>
        <v>None</v>
      </c>
      <c r="P3530" s="9" t="str">
        <f t="shared" si="279"/>
        <v>None</v>
      </c>
      <c r="Q3530" s="9" t="str">
        <f t="shared" si="280"/>
        <v>0</v>
      </c>
      <c r="R35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530" s="14" t="str">
        <f>IF(ProjectsDB[[#This Row],[Item Type]]="Straight Plug-In",_xlfn.TEXTJOIN("-",TRUE,M3530&amp;"-"&amp;_xlfn.LET(_xlpm.txt,ProjectsDB[[#This Row],[Assembly]],_xlpm.pos,FIND("SP",_xlpm.txt),_xlpm.pre,LEFT(_xlpm.txt,_xlpm.pos-1),IF(RIGHT(_xlpm.pre,3)="123","3PL",IF(RIGHT(_xlpm.pre,2)="12","2PL",IF(RIGHT(_xlpm.pre,1)="1","1PL","3PL")))),N3530,O3530,P3530,Q3530&amp;"W",R3530),_xlfn.TEXTJOIN("-",TRUE,M3530,N3530,O3530,P3530,Q3530&amp;"W",R3530))</f>
        <v>Hanger Support-SH-None-None-0W-0</v>
      </c>
      <c r="T3530" s="14" t="str">
        <f>IF(COUNTIF(Cycletime[Element Desc.],ProjectsDB[[#This Row],[Element Desc.]])&gt;0,"Found","Not Found")</f>
        <v>Found</v>
      </c>
    </row>
    <row r="3531" spans="2:20" x14ac:dyDescent="0.25">
      <c r="B3531" s="8" t="s">
        <v>7312</v>
      </c>
      <c r="C3531" s="9" t="s">
        <v>7215</v>
      </c>
      <c r="D3531" s="9" t="s">
        <v>7216</v>
      </c>
      <c r="E3531" s="10">
        <v>1</v>
      </c>
      <c r="F3531" s="9" t="s">
        <v>7193</v>
      </c>
      <c r="G3531" s="9" t="s">
        <v>26</v>
      </c>
      <c r="H3531" s="11"/>
      <c r="I3531" s="12">
        <v>2000</v>
      </c>
      <c r="J3531" s="12"/>
      <c r="K3531" s="12"/>
      <c r="L3531" s="12">
        <f t="array" ref="L3531">IFERROR(LOOKUP(2^15,SEARCH({"40A","63A","80A","100A","125A","160A","200A","250A","400A","630A","800A","1000A","1250A","1600A","2000A","2500A","3200A","4000A","5000A","6300A"},UPPER(D3531)),{40,63,80,100,125,160,200,250,400,630,800,1000,1250,1600,2000,2500,3200,4000,5000,6300}),0)</f>
        <v>800</v>
      </c>
      <c r="M3531" s="9" t="str">
        <f t="shared" si="276"/>
        <v>Straight Feeder</v>
      </c>
      <c r="N3531" s="9" t="str">
        <f t="shared" si="277"/>
        <v>AL</v>
      </c>
      <c r="O3531" s="13" t="str">
        <f t="shared" si="278"/>
        <v>Silver</v>
      </c>
      <c r="P3531" s="9" t="str">
        <f t="shared" si="279"/>
        <v>PET</v>
      </c>
      <c r="Q3531" s="9" t="str">
        <f t="shared" si="280"/>
        <v>5</v>
      </c>
      <c r="R35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31" s="14" t="str">
        <f>IF(ProjectsDB[[#This Row],[Item Type]]="Straight Plug-In",_xlfn.TEXTJOIN("-",TRUE,M3531&amp;"-"&amp;_xlfn.LET(_xlpm.txt,ProjectsDB[[#This Row],[Assembly]],_xlpm.pos,FIND("SP",_xlpm.txt),_xlpm.pre,LEFT(_xlpm.txt,_xlpm.pos-1),IF(RIGHT(_xlpm.pre,3)="123","3PL",IF(RIGHT(_xlpm.pre,2)="12","2PL",IF(RIGHT(_xlpm.pre,1)="1","1PL","3PL")))),N3531,O3531,P3531,Q3531&amp;"W",R3531),_xlfn.TEXTJOIN("-",TRUE,M3531,N3531,O3531,P3531,Q3531&amp;"W",R3531))</f>
        <v>Straight Feeder-AL-Silver-PET-5W-1</v>
      </c>
      <c r="T3531" s="14" t="str">
        <f>IF(COUNTIF(Cycletime[Element Desc.],ProjectsDB[[#This Row],[Element Desc.]])&gt;0,"Found","Not Found")</f>
        <v>Found</v>
      </c>
    </row>
    <row r="3532" spans="2:20" x14ac:dyDescent="0.25">
      <c r="B3532" s="8" t="s">
        <v>7313</v>
      </c>
      <c r="C3532" s="9" t="s">
        <v>1389</v>
      </c>
      <c r="D3532" s="9" t="s">
        <v>1390</v>
      </c>
      <c r="E3532" s="10">
        <v>2</v>
      </c>
      <c r="F3532" s="9" t="s">
        <v>7193</v>
      </c>
      <c r="G3532" s="9" t="s">
        <v>26</v>
      </c>
      <c r="H3532" s="11"/>
      <c r="I3532" s="12">
        <v>2000</v>
      </c>
      <c r="J3532" s="12"/>
      <c r="K3532" s="12"/>
      <c r="L3532" s="12">
        <f t="array" ref="L3532">IFERROR(LOOKUP(2^15,SEARCH({"40A","63A","80A","100A","125A","160A","200A","250A","400A","630A","800A","1000A","1250A","1600A","2000A","2500A","3200A","4000A","5000A","6300A"},UPPER(D3532)),{40,63,80,100,125,160,200,250,400,630,800,1000,1250,1600,2000,2500,3200,4000,5000,6300}),0)</f>
        <v>800</v>
      </c>
      <c r="M3532" s="9" t="str">
        <f t="shared" si="276"/>
        <v>Straight Plug-In</v>
      </c>
      <c r="N3532" s="9" t="str">
        <f t="shared" si="277"/>
        <v>AL</v>
      </c>
      <c r="O3532" s="13" t="str">
        <f t="shared" si="278"/>
        <v>Silver</v>
      </c>
      <c r="P3532" s="9" t="str">
        <f t="shared" si="279"/>
        <v>PET</v>
      </c>
      <c r="Q3532" s="9" t="str">
        <f t="shared" si="280"/>
        <v>5</v>
      </c>
      <c r="R35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32" s="14" t="str">
        <f>IF(ProjectsDB[[#This Row],[Item Type]]="Straight Plug-In",_xlfn.TEXTJOIN("-",TRUE,M3532&amp;"-"&amp;_xlfn.LET(_xlpm.txt,ProjectsDB[[#This Row],[Assembly]],_xlpm.pos,FIND("SP",_xlpm.txt),_xlpm.pre,LEFT(_xlpm.txt,_xlpm.pos-1),IF(RIGHT(_xlpm.pre,3)="123","3PL",IF(RIGHT(_xlpm.pre,2)="12","2PL",IF(RIGHT(_xlpm.pre,1)="1","1PL","3PL")))),N3532,O3532,P3532,Q3532&amp;"W",R3532),_xlfn.TEXTJOIN("-",TRUE,M3532,N3532,O3532,P3532,Q3532&amp;"W",R3532))</f>
        <v>Straight Plug-In-2PL-AL-Silver-PET-5W-1</v>
      </c>
      <c r="T3532" s="14" t="str">
        <f>IF(COUNTIF(Cycletime[Element Desc.],ProjectsDB[[#This Row],[Element Desc.]])&gt;0,"Found","Not Found")</f>
        <v>Found</v>
      </c>
    </row>
    <row r="3533" spans="2:20" x14ac:dyDescent="0.25">
      <c r="B3533" s="8" t="s">
        <v>7314</v>
      </c>
      <c r="C3533" s="9" t="s">
        <v>1404</v>
      </c>
      <c r="D3533" s="9" t="s">
        <v>1405</v>
      </c>
      <c r="E3533" s="10">
        <v>6</v>
      </c>
      <c r="F3533" s="9" t="s">
        <v>7193</v>
      </c>
      <c r="G3533" s="9" t="s">
        <v>26</v>
      </c>
      <c r="H3533" s="11"/>
      <c r="I3533" s="12">
        <v>1700</v>
      </c>
      <c r="J3533" s="12"/>
      <c r="K3533" s="12"/>
      <c r="L3533" s="12">
        <f t="array" ref="L3533">IFERROR(LOOKUP(2^15,SEARCH({"40A","63A","80A","100A","125A","160A","200A","250A","400A","630A","800A","1000A","1250A","1600A","2000A","2500A","3200A","4000A","5000A","6300A"},UPPER(D3533)),{40,63,80,100,125,160,200,250,400,630,800,1000,1250,1600,2000,2500,3200,4000,5000,6300}),0)</f>
        <v>800</v>
      </c>
      <c r="M3533" s="9" t="str">
        <f t="shared" si="276"/>
        <v>Straight Feeder</v>
      </c>
      <c r="N3533" s="9" t="str">
        <f t="shared" si="277"/>
        <v>AL</v>
      </c>
      <c r="O3533" s="13" t="str">
        <f t="shared" si="278"/>
        <v>Silver</v>
      </c>
      <c r="P3533" s="9" t="str">
        <f t="shared" si="279"/>
        <v>PET</v>
      </c>
      <c r="Q3533" s="9" t="str">
        <f t="shared" si="280"/>
        <v>5</v>
      </c>
      <c r="R35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33" s="14" t="str">
        <f>IF(ProjectsDB[[#This Row],[Item Type]]="Straight Plug-In",_xlfn.TEXTJOIN("-",TRUE,M3533&amp;"-"&amp;_xlfn.LET(_xlpm.txt,ProjectsDB[[#This Row],[Assembly]],_xlpm.pos,FIND("SP",_xlpm.txt),_xlpm.pre,LEFT(_xlpm.txt,_xlpm.pos-1),IF(RIGHT(_xlpm.pre,3)="123","3PL",IF(RIGHT(_xlpm.pre,2)="12","2PL",IF(RIGHT(_xlpm.pre,1)="1","1PL","3PL")))),N3533,O3533,P3533,Q3533&amp;"W",R3533),_xlfn.TEXTJOIN("-",TRUE,M3533,N3533,O3533,P3533,Q3533&amp;"W",R3533))</f>
        <v>Straight Feeder-AL-Silver-PET-5W-1</v>
      </c>
      <c r="T3533" s="14" t="str">
        <f>IF(COUNTIF(Cycletime[Element Desc.],ProjectsDB[[#This Row],[Element Desc.]])&gt;0,"Found","Not Found")</f>
        <v>Found</v>
      </c>
    </row>
    <row r="3534" spans="2:20" x14ac:dyDescent="0.25">
      <c r="B3534" s="8" t="s">
        <v>7315</v>
      </c>
      <c r="C3534" s="9" t="s">
        <v>7303</v>
      </c>
      <c r="D3534" s="9" t="s">
        <v>7304</v>
      </c>
      <c r="E3534" s="10">
        <v>2</v>
      </c>
      <c r="F3534" s="9" t="s">
        <v>7193</v>
      </c>
      <c r="G3534" s="9" t="s">
        <v>26</v>
      </c>
      <c r="H3534" s="11"/>
      <c r="I3534" s="12">
        <v>1000</v>
      </c>
      <c r="J3534" s="12"/>
      <c r="K3534" s="12"/>
      <c r="L3534" s="12">
        <f t="array" ref="L3534">IFERROR(LOOKUP(2^15,SEARCH({"40A","63A","80A","100A","125A","160A","200A","250A","400A","630A","800A","1000A","1250A","1600A","2000A","2500A","3200A","4000A","5000A","6300A"},UPPER(D3534)),{40,63,80,100,125,160,200,250,400,630,800,1000,1250,1600,2000,2500,3200,4000,5000,6300}),0)</f>
        <v>800</v>
      </c>
      <c r="M3534" s="9" t="str">
        <f t="shared" si="276"/>
        <v>Straight Feeder</v>
      </c>
      <c r="N3534" s="9" t="str">
        <f t="shared" si="277"/>
        <v>AL</v>
      </c>
      <c r="O3534" s="13" t="str">
        <f t="shared" si="278"/>
        <v>Silver</v>
      </c>
      <c r="P3534" s="9" t="str">
        <f t="shared" si="279"/>
        <v>PET</v>
      </c>
      <c r="Q3534" s="9" t="str">
        <f t="shared" si="280"/>
        <v>5</v>
      </c>
      <c r="R35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34" s="14" t="str">
        <f>IF(ProjectsDB[[#This Row],[Item Type]]="Straight Plug-In",_xlfn.TEXTJOIN("-",TRUE,M3534&amp;"-"&amp;_xlfn.LET(_xlpm.txt,ProjectsDB[[#This Row],[Assembly]],_xlpm.pos,FIND("SP",_xlpm.txt),_xlpm.pre,LEFT(_xlpm.txt,_xlpm.pos-1),IF(RIGHT(_xlpm.pre,3)="123","3PL",IF(RIGHT(_xlpm.pre,2)="12","2PL",IF(RIGHT(_xlpm.pre,1)="1","1PL","3PL")))),N3534,O3534,P3534,Q3534&amp;"W",R3534),_xlfn.TEXTJOIN("-",TRUE,M3534,N3534,O3534,P3534,Q3534&amp;"W",R3534))</f>
        <v>Straight Feeder-AL-Silver-PET-5W-1</v>
      </c>
      <c r="T3534" s="14" t="str">
        <f>IF(COUNTIF(Cycletime[Element Desc.],ProjectsDB[[#This Row],[Element Desc.]])&gt;0,"Found","Not Found")</f>
        <v>Found</v>
      </c>
    </row>
    <row r="3535" spans="2:20" x14ac:dyDescent="0.25">
      <c r="B3535" s="8" t="s">
        <v>7316</v>
      </c>
      <c r="C3535" s="15" t="s">
        <v>459</v>
      </c>
      <c r="D3535" s="15" t="s">
        <v>460</v>
      </c>
      <c r="E3535" s="16">
        <v>12</v>
      </c>
      <c r="F3535" s="9" t="s">
        <v>7193</v>
      </c>
      <c r="G3535" s="9" t="s">
        <v>26</v>
      </c>
      <c r="H3535" s="11"/>
      <c r="I3535" s="12"/>
      <c r="J3535" s="12"/>
      <c r="K3535" s="12"/>
      <c r="L3535" s="12">
        <f t="array" ref="L3535">IFERROR(LOOKUP(2^15,SEARCH({"40A","63A","80A","100A","125A","160A","200A","250A","400A","630A","800A","1000A","1250A","1600A","2000A","2500A","3200A","4000A","5000A","6300A"},UPPER(D3535)),{40,63,80,100,125,160,200,250,400,630,800,1000,1250,1600,2000,2500,3200,4000,5000,6300}),0)</f>
        <v>800</v>
      </c>
      <c r="M3535" s="9" t="str">
        <f t="shared" si="276"/>
        <v>Joint Pack</v>
      </c>
      <c r="N3535" s="9" t="str">
        <f t="shared" si="277"/>
        <v>AL</v>
      </c>
      <c r="O3535" s="13" t="str">
        <f t="shared" si="278"/>
        <v>Silver</v>
      </c>
      <c r="P3535" s="9" t="str">
        <f t="shared" si="279"/>
        <v>None</v>
      </c>
      <c r="Q3535" s="9" t="str">
        <f t="shared" si="280"/>
        <v>5</v>
      </c>
      <c r="R35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35" s="14" t="str">
        <f>IF(ProjectsDB[[#This Row],[Item Type]]="Straight Plug-In",_xlfn.TEXTJOIN("-",TRUE,M3535&amp;"-"&amp;_xlfn.LET(_xlpm.txt,ProjectsDB[[#This Row],[Assembly]],_xlpm.pos,FIND("SP",_xlpm.txt),_xlpm.pre,LEFT(_xlpm.txt,_xlpm.pos-1),IF(RIGHT(_xlpm.pre,3)="123","3PL",IF(RIGHT(_xlpm.pre,2)="12","2PL",IF(RIGHT(_xlpm.pre,1)="1","1PL","3PL")))),N3535,O3535,P3535,Q3535&amp;"W",R3535),_xlfn.TEXTJOIN("-",TRUE,M3535,N3535,O3535,P3535,Q3535&amp;"W",R3535))</f>
        <v>Joint Pack-AL-Silver-None-5W-1</v>
      </c>
      <c r="T3535" s="14" t="str">
        <f>IF(COUNTIF(Cycletime[Element Desc.],ProjectsDB[[#This Row],[Element Desc.]])&gt;0,"Found","Not Found")</f>
        <v>Found</v>
      </c>
    </row>
    <row r="3536" spans="2:20" x14ac:dyDescent="0.25">
      <c r="B3536" s="8" t="s">
        <v>7317</v>
      </c>
      <c r="C3536" s="9" t="s">
        <v>2492</v>
      </c>
      <c r="D3536" s="9" t="s">
        <v>2493</v>
      </c>
      <c r="E3536" s="10">
        <v>70</v>
      </c>
      <c r="F3536" s="9" t="s">
        <v>7318</v>
      </c>
      <c r="G3536" s="9" t="s">
        <v>7319</v>
      </c>
      <c r="H3536" s="11"/>
      <c r="I3536" s="12"/>
      <c r="J3536" s="12"/>
      <c r="K3536" s="12"/>
      <c r="L3536" s="12">
        <f t="array" ref="L3536">IFERROR(LOOKUP(2^15,SEARCH({"40A","63A","80A","100A","125A","160A","200A","250A","400A","630A","800A","1000A","1250A","1600A","2000A","2500A","3200A","4000A","5000A","6300A"},UPPER(D3536)),{40,63,80,100,125,160,200,250,400,630,800,1000,1250,1600,2000,2500,3200,4000,5000,6300}),0)</f>
        <v>0</v>
      </c>
      <c r="M3536" s="9" t="str">
        <f t="shared" si="276"/>
        <v>Hanger Support</v>
      </c>
      <c r="N3536" s="9" t="str">
        <f t="shared" si="277"/>
        <v>SH</v>
      </c>
      <c r="O3536" s="13" t="str">
        <f t="shared" si="278"/>
        <v>None</v>
      </c>
      <c r="P3536" s="9" t="str">
        <f t="shared" si="279"/>
        <v>None</v>
      </c>
      <c r="Q3536" s="9" t="str">
        <f t="shared" si="280"/>
        <v>0</v>
      </c>
      <c r="R35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536" s="14" t="str">
        <f>IF(ProjectsDB[[#This Row],[Item Type]]="Straight Plug-In",_xlfn.TEXTJOIN("-",TRUE,M3536&amp;"-"&amp;_xlfn.LET(_xlpm.txt,ProjectsDB[[#This Row],[Assembly]],_xlpm.pos,FIND("SP",_xlpm.txt),_xlpm.pre,LEFT(_xlpm.txt,_xlpm.pos-1),IF(RIGHT(_xlpm.pre,3)="123","3PL",IF(RIGHT(_xlpm.pre,2)="12","2PL",IF(RIGHT(_xlpm.pre,1)="1","1PL","3PL")))),N3536,O3536,P3536,Q3536&amp;"W",R3536),_xlfn.TEXTJOIN("-",TRUE,M3536,N3536,O3536,P3536,Q3536&amp;"W",R3536))</f>
        <v>Hanger Support-SH-None-None-0W-0</v>
      </c>
      <c r="T3536" s="14" t="str">
        <f>IF(COUNTIF(Cycletime[Element Desc.],ProjectsDB[[#This Row],[Element Desc.]])&gt;0,"Found","Not Found")</f>
        <v>Found</v>
      </c>
    </row>
    <row r="3537" spans="2:20" x14ac:dyDescent="0.25">
      <c r="B3537" s="8" t="s">
        <v>7320</v>
      </c>
      <c r="C3537" s="9" t="s">
        <v>7321</v>
      </c>
      <c r="D3537" s="9" t="s">
        <v>5504</v>
      </c>
      <c r="E3537" s="10">
        <v>1</v>
      </c>
      <c r="F3537" s="9" t="s">
        <v>7318</v>
      </c>
      <c r="G3537" s="9" t="s">
        <v>355</v>
      </c>
      <c r="H3537" s="11"/>
      <c r="I3537" s="12"/>
      <c r="J3537" s="12"/>
      <c r="K3537" s="12"/>
      <c r="L3537" s="12">
        <f t="array" ref="L3537">IFERROR(LOOKUP(2^15,SEARCH({"40A","63A","80A","100A","125A","160A","200A","250A","400A","630A","800A","1000A","1250A","1600A","2000A","2500A","3200A","4000A","5000A","6300A"},UPPER(D3537)),{40,63,80,100,125,160,200,250,400,630,800,1000,1250,1600,2000,2500,3200,4000,5000,6300}),0)</f>
        <v>2000</v>
      </c>
      <c r="M3537" s="9" t="str">
        <f t="shared" si="276"/>
        <v>Joint Pack</v>
      </c>
      <c r="N3537" s="9" t="str">
        <f t="shared" si="277"/>
        <v>CU</v>
      </c>
      <c r="O3537" s="13" t="str">
        <f t="shared" si="278"/>
        <v>Silver</v>
      </c>
      <c r="P3537" s="9" t="str">
        <f t="shared" si="279"/>
        <v>None</v>
      </c>
      <c r="Q3537" s="9" t="str">
        <f t="shared" si="280"/>
        <v>5</v>
      </c>
      <c r="R35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37" s="14" t="str">
        <f>IF(ProjectsDB[[#This Row],[Item Type]]="Straight Plug-In",_xlfn.TEXTJOIN("-",TRUE,M3537&amp;"-"&amp;_xlfn.LET(_xlpm.txt,ProjectsDB[[#This Row],[Assembly]],_xlpm.pos,FIND("SP",_xlpm.txt),_xlpm.pre,LEFT(_xlpm.txt,_xlpm.pos-1),IF(RIGHT(_xlpm.pre,3)="123","3PL",IF(RIGHT(_xlpm.pre,2)="12","2PL",IF(RIGHT(_xlpm.pre,1)="1","1PL","3PL")))),N3537,O3537,P3537,Q3537&amp;"W",R3537),_xlfn.TEXTJOIN("-",TRUE,M3537,N3537,O3537,P3537,Q3537&amp;"W",R3537))</f>
        <v>Joint Pack-CU-Silver-None-5W-1</v>
      </c>
      <c r="T3537" s="14" t="str">
        <f>IF(COUNTIF(Cycletime[Element Desc.],ProjectsDB[[#This Row],[Element Desc.]])&gt;0,"Found","Not Found")</f>
        <v>Found</v>
      </c>
    </row>
    <row r="3538" spans="2:20" x14ac:dyDescent="0.25">
      <c r="B3538" s="8" t="s">
        <v>7322</v>
      </c>
      <c r="C3538" s="9" t="s">
        <v>7323</v>
      </c>
      <c r="D3538" s="9" t="s">
        <v>7324</v>
      </c>
      <c r="E3538" s="10">
        <v>1</v>
      </c>
      <c r="F3538" s="9" t="s">
        <v>7318</v>
      </c>
      <c r="G3538" s="9" t="s">
        <v>572</v>
      </c>
      <c r="H3538" s="11"/>
      <c r="I3538" s="12">
        <v>2200</v>
      </c>
      <c r="J3538" s="12"/>
      <c r="K3538" s="12"/>
      <c r="L3538" s="12">
        <f t="array" ref="L3538">IFERROR(LOOKUP(2^15,SEARCH({"40A","63A","80A","100A","125A","160A","200A","250A","400A","630A","800A","1000A","1250A","1600A","2000A","2500A","3200A","4000A","5000A","6300A"},UPPER(D3538)),{40,63,80,100,125,160,200,250,400,630,800,1000,1250,1600,2000,2500,3200,4000,5000,6300}),0)</f>
        <v>2000</v>
      </c>
      <c r="M3538" s="9" t="str">
        <f t="shared" si="276"/>
        <v>Straight Feeder</v>
      </c>
      <c r="N3538" s="9" t="str">
        <f t="shared" si="277"/>
        <v>CU</v>
      </c>
      <c r="O3538" s="13" t="str">
        <f t="shared" si="278"/>
        <v>Silver</v>
      </c>
      <c r="P3538" s="9" t="str">
        <f t="shared" si="279"/>
        <v>Epoxy</v>
      </c>
      <c r="Q3538" s="9" t="str">
        <f t="shared" si="280"/>
        <v>4</v>
      </c>
      <c r="R35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38" s="14" t="str">
        <f>IF(ProjectsDB[[#This Row],[Item Type]]="Straight Plug-In",_xlfn.TEXTJOIN("-",TRUE,M3538&amp;"-"&amp;_xlfn.LET(_xlpm.txt,ProjectsDB[[#This Row],[Assembly]],_xlpm.pos,FIND("SP",_xlpm.txt),_xlpm.pre,LEFT(_xlpm.txt,_xlpm.pos-1),IF(RIGHT(_xlpm.pre,3)="123","3PL",IF(RIGHT(_xlpm.pre,2)="12","2PL",IF(RIGHT(_xlpm.pre,1)="1","1PL","3PL")))),N3538,O3538,P3538,Q3538&amp;"W",R3538),_xlfn.TEXTJOIN("-",TRUE,M3538,N3538,O3538,P3538,Q3538&amp;"W",R3538))</f>
        <v>Straight Feeder-CU-Silver-Epoxy-4W-1</v>
      </c>
      <c r="T3538" s="14" t="str">
        <f>IF(COUNTIF(Cycletime[Element Desc.],ProjectsDB[[#This Row],[Element Desc.]])&gt;0,"Found","Not Found")</f>
        <v>Found</v>
      </c>
    </row>
    <row r="3539" spans="2:20" x14ac:dyDescent="0.25">
      <c r="B3539" s="8" t="s">
        <v>7325</v>
      </c>
      <c r="C3539" s="15" t="s">
        <v>7326</v>
      </c>
      <c r="D3539" s="15" t="s">
        <v>7327</v>
      </c>
      <c r="E3539" s="16">
        <v>1</v>
      </c>
      <c r="F3539" s="9" t="s">
        <v>7318</v>
      </c>
      <c r="G3539" s="9" t="s">
        <v>572</v>
      </c>
      <c r="H3539" s="11"/>
      <c r="I3539" s="12"/>
      <c r="J3539" s="12"/>
      <c r="K3539" s="12"/>
      <c r="L3539" s="12">
        <f t="array" ref="L3539">IFERROR(LOOKUP(2^15,SEARCH({"40A","63A","80A","100A","125A","160A","200A","250A","400A","630A","800A","1000A","1250A","1600A","2000A","2500A","3200A","4000A","5000A","6300A"},UPPER(D3539)),{40,63,80,100,125,160,200,250,400,630,800,1000,1250,1600,2000,2500,3200,4000,5000,6300}),0)</f>
        <v>2000</v>
      </c>
      <c r="M3539" s="9" t="str">
        <f t="shared" si="276"/>
        <v>Joint Pack</v>
      </c>
      <c r="N3539" s="9" t="str">
        <f t="shared" si="277"/>
        <v>CU</v>
      </c>
      <c r="O3539" s="13" t="str">
        <f t="shared" si="278"/>
        <v>Silver</v>
      </c>
      <c r="P3539" s="9" t="str">
        <f t="shared" si="279"/>
        <v>None</v>
      </c>
      <c r="Q3539" s="9" t="str">
        <f t="shared" si="280"/>
        <v>4</v>
      </c>
      <c r="R35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39" s="14" t="str">
        <f>IF(ProjectsDB[[#This Row],[Item Type]]="Straight Plug-In",_xlfn.TEXTJOIN("-",TRUE,M3539&amp;"-"&amp;_xlfn.LET(_xlpm.txt,ProjectsDB[[#This Row],[Assembly]],_xlpm.pos,FIND("SP",_xlpm.txt),_xlpm.pre,LEFT(_xlpm.txt,_xlpm.pos-1),IF(RIGHT(_xlpm.pre,3)="123","3PL",IF(RIGHT(_xlpm.pre,2)="12","2PL",IF(RIGHT(_xlpm.pre,1)="1","1PL","3PL")))),N3539,O3539,P3539,Q3539&amp;"W",R3539),_xlfn.TEXTJOIN("-",TRUE,M3539,N3539,O3539,P3539,Q3539&amp;"W",R3539))</f>
        <v>Joint Pack-CU-Silver-None-4W-1</v>
      </c>
      <c r="T3539" s="14" t="str">
        <f>IF(COUNTIF(Cycletime[Element Desc.],ProjectsDB[[#This Row],[Element Desc.]])&gt;0,"Found","Not Found")</f>
        <v>Found</v>
      </c>
    </row>
    <row r="3540" spans="2:20" x14ac:dyDescent="0.25">
      <c r="B3540" s="8" t="s">
        <v>7328</v>
      </c>
      <c r="C3540" s="15" t="s">
        <v>7329</v>
      </c>
      <c r="D3540" s="15" t="s">
        <v>7330</v>
      </c>
      <c r="E3540" s="16">
        <v>1</v>
      </c>
      <c r="F3540" s="9" t="s">
        <v>7318</v>
      </c>
      <c r="G3540" s="9" t="s">
        <v>177</v>
      </c>
      <c r="H3540" s="11"/>
      <c r="I3540" s="12">
        <v>620</v>
      </c>
      <c r="J3540" s="12">
        <v>360</v>
      </c>
      <c r="K3540" s="12"/>
      <c r="L3540" s="12">
        <f t="array" ref="L3540">IFERROR(LOOKUP(2^15,SEARCH({"40A","63A","80A","100A","125A","160A","200A","250A","400A","630A","800A","1000A","1250A","1600A","2000A","2500A","3200A","4000A","5000A","6300A"},UPPER(D3540)),{40,63,80,100,125,160,200,250,400,630,800,1000,1250,1600,2000,2500,3200,4000,5000,6300}),0)</f>
        <v>1000</v>
      </c>
      <c r="M3540" s="9" t="str">
        <f t="shared" si="276"/>
        <v>Elbow Edge</v>
      </c>
      <c r="N3540" s="9" t="str">
        <f t="shared" si="277"/>
        <v>CU</v>
      </c>
      <c r="O3540" s="13" t="str">
        <f t="shared" si="278"/>
        <v>Silver</v>
      </c>
      <c r="P3540" s="9" t="str">
        <f t="shared" si="279"/>
        <v>Epoxy</v>
      </c>
      <c r="Q3540" s="9" t="str">
        <f t="shared" si="280"/>
        <v>5</v>
      </c>
      <c r="R35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40" s="14" t="str">
        <f>IF(ProjectsDB[[#This Row],[Item Type]]="Straight Plug-In",_xlfn.TEXTJOIN("-",TRUE,M3540&amp;"-"&amp;_xlfn.LET(_xlpm.txt,ProjectsDB[[#This Row],[Assembly]],_xlpm.pos,FIND("SP",_xlpm.txt),_xlpm.pre,LEFT(_xlpm.txt,_xlpm.pos-1),IF(RIGHT(_xlpm.pre,3)="123","3PL",IF(RIGHT(_xlpm.pre,2)="12","2PL",IF(RIGHT(_xlpm.pre,1)="1","1PL","3PL")))),N3540,O3540,P3540,Q3540&amp;"W",R3540),_xlfn.TEXTJOIN("-",TRUE,M3540,N3540,O3540,P3540,Q3540&amp;"W",R3540))</f>
        <v>Elbow Edge-CU-Silver-Epoxy-5W-1</v>
      </c>
      <c r="T3540" s="14" t="str">
        <f>IF(COUNTIF(Cycletime[Element Desc.],ProjectsDB[[#This Row],[Element Desc.]])&gt;0,"Found","Not Found")</f>
        <v>Found</v>
      </c>
    </row>
    <row r="3541" spans="2:20" x14ac:dyDescent="0.25">
      <c r="B3541" s="8" t="s">
        <v>7331</v>
      </c>
      <c r="C3541" s="15" t="s">
        <v>7332</v>
      </c>
      <c r="D3541" s="15" t="s">
        <v>7333</v>
      </c>
      <c r="E3541" s="16">
        <v>1</v>
      </c>
      <c r="F3541" s="9" t="s">
        <v>7318</v>
      </c>
      <c r="G3541" s="9" t="s">
        <v>177</v>
      </c>
      <c r="H3541" s="11"/>
      <c r="I3541" s="12">
        <v>300</v>
      </c>
      <c r="J3541" s="12">
        <v>300</v>
      </c>
      <c r="K3541" s="12"/>
      <c r="L3541" s="12">
        <f t="array" ref="L3541">IFERROR(LOOKUP(2^15,SEARCH({"40A","63A","80A","100A","125A","160A","200A","250A","400A","630A","800A","1000A","1250A","1600A","2000A","2500A","3200A","4000A","5000A","6300A"},UPPER(D3541)),{40,63,80,100,125,160,200,250,400,630,800,1000,1250,1600,2000,2500,3200,4000,5000,6300}),0)</f>
        <v>1000</v>
      </c>
      <c r="M3541" s="9" t="str">
        <f t="shared" si="276"/>
        <v>Elbow Flat</v>
      </c>
      <c r="N3541" s="9" t="str">
        <f t="shared" si="277"/>
        <v>CU</v>
      </c>
      <c r="O3541" s="13" t="str">
        <f t="shared" si="278"/>
        <v>Silver</v>
      </c>
      <c r="P3541" s="9" t="str">
        <f t="shared" si="279"/>
        <v>Epoxy</v>
      </c>
      <c r="Q3541" s="9" t="str">
        <f t="shared" si="280"/>
        <v>5</v>
      </c>
      <c r="R35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41" s="14" t="str">
        <f>IF(ProjectsDB[[#This Row],[Item Type]]="Straight Plug-In",_xlfn.TEXTJOIN("-",TRUE,M3541&amp;"-"&amp;_xlfn.LET(_xlpm.txt,ProjectsDB[[#This Row],[Assembly]],_xlpm.pos,FIND("SP",_xlpm.txt),_xlpm.pre,LEFT(_xlpm.txt,_xlpm.pos-1),IF(RIGHT(_xlpm.pre,3)="123","3PL",IF(RIGHT(_xlpm.pre,2)="12","2PL",IF(RIGHT(_xlpm.pre,1)="1","1PL","3PL")))),N3541,O3541,P3541,Q3541&amp;"W",R3541),_xlfn.TEXTJOIN("-",TRUE,M3541,N3541,O3541,P3541,Q3541&amp;"W",R3541))</f>
        <v>Elbow Flat-CU-Silver-Epoxy-5W-1</v>
      </c>
      <c r="T3541" s="14" t="str">
        <f>IF(COUNTIF(Cycletime[Element Desc.],ProjectsDB[[#This Row],[Element Desc.]])&gt;0,"Found","Not Found")</f>
        <v>Found</v>
      </c>
    </row>
    <row r="3542" spans="2:20" x14ac:dyDescent="0.25">
      <c r="B3542" s="8" t="s">
        <v>7334</v>
      </c>
      <c r="C3542" s="15" t="s">
        <v>7335</v>
      </c>
      <c r="D3542" s="15" t="s">
        <v>7336</v>
      </c>
      <c r="E3542" s="16">
        <v>1</v>
      </c>
      <c r="F3542" s="9" t="s">
        <v>7318</v>
      </c>
      <c r="G3542" s="9" t="s">
        <v>177</v>
      </c>
      <c r="H3542" s="11"/>
      <c r="I3542" s="12">
        <v>1025</v>
      </c>
      <c r="J3542" s="12"/>
      <c r="K3542" s="12"/>
      <c r="L3542" s="12">
        <f t="array" ref="L3542">IFERROR(LOOKUP(2^15,SEARCH({"40A","63A","80A","100A","125A","160A","200A","250A","400A","630A","800A","1000A","1250A","1600A","2000A","2500A","3200A","4000A","5000A","6300A"},UPPER(D3542)),{40,63,80,100,125,160,200,250,400,630,800,1000,1250,1600,2000,2500,3200,4000,5000,6300}),0)</f>
        <v>1000</v>
      </c>
      <c r="M3542" s="9" t="str">
        <f t="shared" si="276"/>
        <v>Straight Feeder</v>
      </c>
      <c r="N3542" s="9" t="str">
        <f t="shared" si="277"/>
        <v>CU</v>
      </c>
      <c r="O3542" s="13" t="str">
        <f t="shared" si="278"/>
        <v>Silver</v>
      </c>
      <c r="P3542" s="9" t="str">
        <f t="shared" si="279"/>
        <v>Epoxy</v>
      </c>
      <c r="Q3542" s="9" t="str">
        <f t="shared" si="280"/>
        <v>5</v>
      </c>
      <c r="R35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42" s="14" t="str">
        <f>IF(ProjectsDB[[#This Row],[Item Type]]="Straight Plug-In",_xlfn.TEXTJOIN("-",TRUE,M3542&amp;"-"&amp;_xlfn.LET(_xlpm.txt,ProjectsDB[[#This Row],[Assembly]],_xlpm.pos,FIND("SP",_xlpm.txt),_xlpm.pre,LEFT(_xlpm.txt,_xlpm.pos-1),IF(RIGHT(_xlpm.pre,3)="123","3PL",IF(RIGHT(_xlpm.pre,2)="12","2PL",IF(RIGHT(_xlpm.pre,1)="1","1PL","3PL")))),N3542,O3542,P3542,Q3542&amp;"W",R3542),_xlfn.TEXTJOIN("-",TRUE,M3542,N3542,O3542,P3542,Q3542&amp;"W",R3542))</f>
        <v>Straight Feeder-CU-Silver-Epoxy-5W-1</v>
      </c>
      <c r="T3542" s="14" t="str">
        <f>IF(COUNTIF(Cycletime[Element Desc.],ProjectsDB[[#This Row],[Element Desc.]])&gt;0,"Found","Not Found")</f>
        <v>Found</v>
      </c>
    </row>
    <row r="3543" spans="2:20" x14ac:dyDescent="0.25">
      <c r="B3543" s="8" t="s">
        <v>7337</v>
      </c>
      <c r="C3543" s="15" t="s">
        <v>7338</v>
      </c>
      <c r="D3543" s="15" t="s">
        <v>7339</v>
      </c>
      <c r="E3543" s="16">
        <v>1</v>
      </c>
      <c r="F3543" s="9" t="s">
        <v>7318</v>
      </c>
      <c r="G3543" s="9" t="s">
        <v>177</v>
      </c>
      <c r="H3543" s="11"/>
      <c r="I3543" s="12">
        <v>490</v>
      </c>
      <c r="J3543" s="12">
        <v>360</v>
      </c>
      <c r="K3543" s="12">
        <v>490</v>
      </c>
      <c r="L3543" s="12">
        <f t="array" ref="L3543">IFERROR(LOOKUP(2^15,SEARCH({"40A","63A","80A","100A","125A","160A","200A","250A","400A","630A","800A","1000A","1250A","1600A","2000A","2500A","3200A","4000A","5000A","6300A"},UPPER(D3543)),{40,63,80,100,125,160,200,250,400,630,800,1000,1250,1600,2000,2500,3200,4000,5000,6300}),0)</f>
        <v>1000</v>
      </c>
      <c r="M3543" s="9" t="str">
        <f t="shared" si="276"/>
        <v>Z-Unit Edge</v>
      </c>
      <c r="N3543" s="9" t="str">
        <f t="shared" si="277"/>
        <v>CU</v>
      </c>
      <c r="O3543" s="13" t="str">
        <f t="shared" si="278"/>
        <v>Silver</v>
      </c>
      <c r="P3543" s="9" t="str">
        <f t="shared" si="279"/>
        <v>Epoxy</v>
      </c>
      <c r="Q3543" s="9" t="str">
        <f t="shared" si="280"/>
        <v>5</v>
      </c>
      <c r="R35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43" s="14" t="str">
        <f>IF(ProjectsDB[[#This Row],[Item Type]]="Straight Plug-In",_xlfn.TEXTJOIN("-",TRUE,M3543&amp;"-"&amp;_xlfn.LET(_xlpm.txt,ProjectsDB[[#This Row],[Assembly]],_xlpm.pos,FIND("SP",_xlpm.txt),_xlpm.pre,LEFT(_xlpm.txt,_xlpm.pos-1),IF(RIGHT(_xlpm.pre,3)="123","3PL",IF(RIGHT(_xlpm.pre,2)="12","2PL",IF(RIGHT(_xlpm.pre,1)="1","1PL","3PL")))),N3543,O3543,P3543,Q3543&amp;"W",R3543),_xlfn.TEXTJOIN("-",TRUE,M3543,N3543,O3543,P3543,Q3543&amp;"W",R3543))</f>
        <v>Z-Unit Edge-CU-Silver-Epoxy-5W-1</v>
      </c>
      <c r="T3543" s="14" t="str">
        <f>IF(COUNTIF(Cycletime[Element Desc.],ProjectsDB[[#This Row],[Element Desc.]])&gt;0,"Found","Not Found")</f>
        <v>Found</v>
      </c>
    </row>
    <row r="3544" spans="2:20" x14ac:dyDescent="0.25">
      <c r="B3544" s="8" t="s">
        <v>7340</v>
      </c>
      <c r="C3544" s="15" t="s">
        <v>7341</v>
      </c>
      <c r="D3544" s="15" t="s">
        <v>7342</v>
      </c>
      <c r="E3544" s="16">
        <v>1</v>
      </c>
      <c r="F3544" s="9" t="s">
        <v>7318</v>
      </c>
      <c r="G3544" s="9" t="s">
        <v>177</v>
      </c>
      <c r="H3544" s="11"/>
      <c r="I3544" s="12">
        <v>465</v>
      </c>
      <c r="J3544" s="12">
        <v>355</v>
      </c>
      <c r="K3544" s="12">
        <v>465</v>
      </c>
      <c r="L3544" s="12">
        <f t="array" ref="L3544">IFERROR(LOOKUP(2^15,SEARCH({"40A","63A","80A","100A","125A","160A","200A","250A","400A","630A","800A","1000A","1250A","1600A","2000A","2500A","3200A","4000A","5000A","6300A"},UPPER(D3544)),{40,63,80,100,125,160,200,250,400,630,800,1000,1250,1600,2000,2500,3200,4000,5000,6300}),0)</f>
        <v>1000</v>
      </c>
      <c r="M3544" s="9" t="str">
        <f t="shared" si="276"/>
        <v>Z-Unit Edge</v>
      </c>
      <c r="N3544" s="9" t="str">
        <f t="shared" si="277"/>
        <v>CU</v>
      </c>
      <c r="O3544" s="13" t="str">
        <f t="shared" si="278"/>
        <v>Silver</v>
      </c>
      <c r="P3544" s="9" t="str">
        <f t="shared" si="279"/>
        <v>Epoxy</v>
      </c>
      <c r="Q3544" s="9" t="str">
        <f t="shared" si="280"/>
        <v>5</v>
      </c>
      <c r="R35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44" s="14" t="str">
        <f>IF(ProjectsDB[[#This Row],[Item Type]]="Straight Plug-In",_xlfn.TEXTJOIN("-",TRUE,M3544&amp;"-"&amp;_xlfn.LET(_xlpm.txt,ProjectsDB[[#This Row],[Assembly]],_xlpm.pos,FIND("SP",_xlpm.txt),_xlpm.pre,LEFT(_xlpm.txt,_xlpm.pos-1),IF(RIGHT(_xlpm.pre,3)="123","3PL",IF(RIGHT(_xlpm.pre,2)="12","2PL",IF(RIGHT(_xlpm.pre,1)="1","1PL","3PL")))),N3544,O3544,P3544,Q3544&amp;"W",R3544),_xlfn.TEXTJOIN("-",TRUE,M3544,N3544,O3544,P3544,Q3544&amp;"W",R3544))</f>
        <v>Z-Unit Edge-CU-Silver-Epoxy-5W-1</v>
      </c>
      <c r="T3544" s="14" t="str">
        <f>IF(COUNTIF(Cycletime[Element Desc.],ProjectsDB[[#This Row],[Element Desc.]])&gt;0,"Found","Not Found")</f>
        <v>Found</v>
      </c>
    </row>
    <row r="3545" spans="2:20" x14ac:dyDescent="0.25">
      <c r="B3545" s="8" t="s">
        <v>7343</v>
      </c>
      <c r="C3545" s="15" t="s">
        <v>7344</v>
      </c>
      <c r="D3545" s="15" t="s">
        <v>7345</v>
      </c>
      <c r="E3545" s="16">
        <v>5</v>
      </c>
      <c r="F3545" s="9" t="s">
        <v>7318</v>
      </c>
      <c r="G3545" s="9" t="s">
        <v>177</v>
      </c>
      <c r="H3545" s="11"/>
      <c r="I3545" s="12"/>
      <c r="J3545" s="12"/>
      <c r="K3545" s="12"/>
      <c r="L3545" s="12">
        <f t="array" ref="L3545">IFERROR(LOOKUP(2^15,SEARCH({"40A","63A","80A","100A","125A","160A","200A","250A","400A","630A","800A","1000A","1250A","1600A","2000A","2500A","3200A","4000A","5000A","6300A"},UPPER(D3545)),{40,63,80,100,125,160,200,250,400,630,800,1000,1250,1600,2000,2500,3200,4000,5000,6300}),0)</f>
        <v>1000</v>
      </c>
      <c r="M3545" s="9" t="str">
        <f t="shared" si="276"/>
        <v>Joint Pack</v>
      </c>
      <c r="N3545" s="9" t="str">
        <f t="shared" si="277"/>
        <v>CU</v>
      </c>
      <c r="O3545" s="13" t="str">
        <f t="shared" si="278"/>
        <v>Silver</v>
      </c>
      <c r="P3545" s="9" t="str">
        <f t="shared" si="279"/>
        <v>None</v>
      </c>
      <c r="Q3545" s="9" t="str">
        <f t="shared" si="280"/>
        <v>5</v>
      </c>
      <c r="R35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45" s="14" t="str">
        <f>IF(ProjectsDB[[#This Row],[Item Type]]="Straight Plug-In",_xlfn.TEXTJOIN("-",TRUE,M3545&amp;"-"&amp;_xlfn.LET(_xlpm.txt,ProjectsDB[[#This Row],[Assembly]],_xlpm.pos,FIND("SP",_xlpm.txt),_xlpm.pre,LEFT(_xlpm.txt,_xlpm.pos-1),IF(RIGHT(_xlpm.pre,3)="123","3PL",IF(RIGHT(_xlpm.pre,2)="12","2PL",IF(RIGHT(_xlpm.pre,1)="1","1PL","3PL")))),N3545,O3545,P3545,Q3545&amp;"W",R3545),_xlfn.TEXTJOIN("-",TRUE,M3545,N3545,O3545,P3545,Q3545&amp;"W",R3545))</f>
        <v>Joint Pack-CU-Silver-None-5W-1</v>
      </c>
      <c r="T3545" s="14" t="str">
        <f>IF(COUNTIF(Cycletime[Element Desc.],ProjectsDB[[#This Row],[Element Desc.]])&gt;0,"Found","Not Found")</f>
        <v>Found</v>
      </c>
    </row>
    <row r="3546" spans="2:20" x14ac:dyDescent="0.25">
      <c r="B3546" s="8" t="s">
        <v>7346</v>
      </c>
      <c r="C3546" s="15" t="s">
        <v>7347</v>
      </c>
      <c r="D3546" s="15" t="s">
        <v>7348</v>
      </c>
      <c r="E3546" s="16">
        <v>1</v>
      </c>
      <c r="F3546" s="9" t="s">
        <v>7318</v>
      </c>
      <c r="G3546" s="9" t="s">
        <v>177</v>
      </c>
      <c r="H3546" s="11"/>
      <c r="I3546" s="12">
        <v>630</v>
      </c>
      <c r="J3546" s="12">
        <v>430</v>
      </c>
      <c r="K3546" s="12">
        <v>850</v>
      </c>
      <c r="L3546" s="12">
        <f t="array" ref="L3546">IFERROR(LOOKUP(2^15,SEARCH({"40A","63A","80A","100A","125A","160A","200A","250A","400A","630A","800A","1000A","1250A","1600A","2000A","2500A","3200A","4000A","5000A","6300A"},UPPER(D3546)),{40,63,80,100,125,160,200,250,400,630,800,1000,1250,1600,2000,2500,3200,4000,5000,6300}),0)</f>
        <v>800</v>
      </c>
      <c r="M3546" s="9" t="str">
        <f t="shared" si="276"/>
        <v>Offset Edge</v>
      </c>
      <c r="N3546" s="9" t="str">
        <f t="shared" si="277"/>
        <v>CU</v>
      </c>
      <c r="O3546" s="13" t="str">
        <f t="shared" si="278"/>
        <v>Silver</v>
      </c>
      <c r="P3546" s="9" t="str">
        <f t="shared" si="279"/>
        <v>Epoxy</v>
      </c>
      <c r="Q3546" s="9" t="str">
        <f t="shared" si="280"/>
        <v>5</v>
      </c>
      <c r="R35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46" s="14" t="str">
        <f>IF(ProjectsDB[[#This Row],[Item Type]]="Straight Plug-In",_xlfn.TEXTJOIN("-",TRUE,M3546&amp;"-"&amp;_xlfn.LET(_xlpm.txt,ProjectsDB[[#This Row],[Assembly]],_xlpm.pos,FIND("SP",_xlpm.txt),_xlpm.pre,LEFT(_xlpm.txt,_xlpm.pos-1),IF(RIGHT(_xlpm.pre,3)="123","3PL",IF(RIGHT(_xlpm.pre,2)="12","2PL",IF(RIGHT(_xlpm.pre,1)="1","1PL","3PL")))),N3546,O3546,P3546,Q3546&amp;"W",R3546),_xlfn.TEXTJOIN("-",TRUE,M3546,N3546,O3546,P3546,Q3546&amp;"W",R3546))</f>
        <v>Offset Edge-CU-Silver-Epoxy-5W-1</v>
      </c>
      <c r="T3546" s="14" t="str">
        <f>IF(COUNTIF(Cycletime[Element Desc.],ProjectsDB[[#This Row],[Element Desc.]])&gt;0,"Found","Not Found")</f>
        <v>Found</v>
      </c>
    </row>
    <row r="3547" spans="2:20" x14ac:dyDescent="0.25">
      <c r="B3547" s="8" t="s">
        <v>7349</v>
      </c>
      <c r="C3547" s="15" t="s">
        <v>7350</v>
      </c>
      <c r="D3547" s="15" t="s">
        <v>7351</v>
      </c>
      <c r="E3547" s="16">
        <v>1</v>
      </c>
      <c r="F3547" s="9" t="s">
        <v>7318</v>
      </c>
      <c r="G3547" s="9" t="s">
        <v>177</v>
      </c>
      <c r="H3547" s="11"/>
      <c r="I3547" s="12">
        <v>1220</v>
      </c>
      <c r="J3547" s="12"/>
      <c r="K3547" s="12"/>
      <c r="L3547" s="12">
        <f t="array" ref="L3547">IFERROR(LOOKUP(2^15,SEARCH({"40A","63A","80A","100A","125A","160A","200A","250A","400A","630A","800A","1000A","1250A","1600A","2000A","2500A","3200A","4000A","5000A","6300A"},UPPER(D3547)),{40,63,80,100,125,160,200,250,400,630,800,1000,1250,1600,2000,2500,3200,4000,5000,6300}),0)</f>
        <v>800</v>
      </c>
      <c r="M3547" s="9" t="str">
        <f t="shared" si="276"/>
        <v>Straight Feeder</v>
      </c>
      <c r="N3547" s="9" t="str">
        <f t="shared" si="277"/>
        <v>CU</v>
      </c>
      <c r="O3547" s="13" t="str">
        <f t="shared" si="278"/>
        <v>Silver</v>
      </c>
      <c r="P3547" s="9" t="str">
        <f t="shared" si="279"/>
        <v>Epoxy</v>
      </c>
      <c r="Q3547" s="9" t="str">
        <f t="shared" si="280"/>
        <v>5</v>
      </c>
      <c r="R35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47" s="14" t="str">
        <f>IF(ProjectsDB[[#This Row],[Item Type]]="Straight Plug-In",_xlfn.TEXTJOIN("-",TRUE,M3547&amp;"-"&amp;_xlfn.LET(_xlpm.txt,ProjectsDB[[#This Row],[Assembly]],_xlpm.pos,FIND("SP",_xlpm.txt),_xlpm.pre,LEFT(_xlpm.txt,_xlpm.pos-1),IF(RIGHT(_xlpm.pre,3)="123","3PL",IF(RIGHT(_xlpm.pre,2)="12","2PL",IF(RIGHT(_xlpm.pre,1)="1","1PL","3PL")))),N3547,O3547,P3547,Q3547&amp;"W",R3547),_xlfn.TEXTJOIN("-",TRUE,M3547,N3547,O3547,P3547,Q3547&amp;"W",R3547))</f>
        <v>Straight Feeder-CU-Silver-Epoxy-5W-1</v>
      </c>
      <c r="T3547" s="14" t="str">
        <f>IF(COUNTIF(Cycletime[Element Desc.],ProjectsDB[[#This Row],[Element Desc.]])&gt;0,"Found","Not Found")</f>
        <v>Found</v>
      </c>
    </row>
    <row r="3548" spans="2:20" x14ac:dyDescent="0.25">
      <c r="B3548" s="8" t="s">
        <v>7352</v>
      </c>
      <c r="C3548" s="15" t="s">
        <v>7353</v>
      </c>
      <c r="D3548" s="15" t="s">
        <v>2199</v>
      </c>
      <c r="E3548" s="16">
        <v>2</v>
      </c>
      <c r="F3548" s="9" t="s">
        <v>7318</v>
      </c>
      <c r="G3548" s="9" t="s">
        <v>177</v>
      </c>
      <c r="H3548" s="11"/>
      <c r="I3548" s="12"/>
      <c r="J3548" s="12"/>
      <c r="K3548" s="12"/>
      <c r="L3548" s="12">
        <f t="array" ref="L3548">IFERROR(LOOKUP(2^15,SEARCH({"40A","63A","80A","100A","125A","160A","200A","250A","400A","630A","800A","1000A","1250A","1600A","2000A","2500A","3200A","4000A","5000A","6300A"},UPPER(D3548)),{40,63,80,100,125,160,200,250,400,630,800,1000,1250,1600,2000,2500,3200,4000,5000,6300}),0)</f>
        <v>800</v>
      </c>
      <c r="M3548" s="9" t="str">
        <f t="shared" si="276"/>
        <v>Joint Pack</v>
      </c>
      <c r="N3548" s="9" t="str">
        <f t="shared" si="277"/>
        <v>CU</v>
      </c>
      <c r="O3548" s="13" t="str">
        <f t="shared" si="278"/>
        <v>Silver</v>
      </c>
      <c r="P3548" s="9" t="str">
        <f t="shared" si="279"/>
        <v>None</v>
      </c>
      <c r="Q3548" s="9" t="str">
        <f t="shared" si="280"/>
        <v>5</v>
      </c>
      <c r="R35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48" s="14" t="str">
        <f>IF(ProjectsDB[[#This Row],[Item Type]]="Straight Plug-In",_xlfn.TEXTJOIN("-",TRUE,M3548&amp;"-"&amp;_xlfn.LET(_xlpm.txt,ProjectsDB[[#This Row],[Assembly]],_xlpm.pos,FIND("SP",_xlpm.txt),_xlpm.pre,LEFT(_xlpm.txt,_xlpm.pos-1),IF(RIGHT(_xlpm.pre,3)="123","3PL",IF(RIGHT(_xlpm.pre,2)="12","2PL",IF(RIGHT(_xlpm.pre,1)="1","1PL","3PL")))),N3548,O3548,P3548,Q3548&amp;"W",R3548),_xlfn.TEXTJOIN("-",TRUE,M3548,N3548,O3548,P3548,Q3548&amp;"W",R3548))</f>
        <v>Joint Pack-CU-Silver-None-5W-1</v>
      </c>
      <c r="T3548" s="14" t="str">
        <f>IF(COUNTIF(Cycletime[Element Desc.],ProjectsDB[[#This Row],[Element Desc.]])&gt;0,"Found","Not Found")</f>
        <v>Found</v>
      </c>
    </row>
    <row r="3549" spans="2:20" x14ac:dyDescent="0.25">
      <c r="B3549" s="8" t="s">
        <v>7354</v>
      </c>
      <c r="C3549" s="15" t="s">
        <v>7355</v>
      </c>
      <c r="D3549" s="15" t="s">
        <v>7356</v>
      </c>
      <c r="E3549" s="16">
        <v>1</v>
      </c>
      <c r="F3549" s="9" t="s">
        <v>7318</v>
      </c>
      <c r="G3549" s="9" t="s">
        <v>177</v>
      </c>
      <c r="H3549" s="11"/>
      <c r="I3549" s="12">
        <v>545</v>
      </c>
      <c r="J3549" s="12">
        <v>350</v>
      </c>
      <c r="K3549" s="12"/>
      <c r="L3549" s="12">
        <f t="array" ref="L3549">IFERROR(LOOKUP(2^15,SEARCH({"40A","63A","80A","100A","125A","160A","200A","250A","400A","630A","800A","1000A","1250A","1600A","2000A","2500A","3200A","4000A","5000A","6300A"},UPPER(D3549)),{40,63,80,100,125,160,200,250,400,630,800,1000,1250,1600,2000,2500,3200,4000,5000,6300}),0)</f>
        <v>2000</v>
      </c>
      <c r="M3549" s="9" t="str">
        <f t="shared" si="276"/>
        <v>Elbow Edge</v>
      </c>
      <c r="N3549" s="9" t="str">
        <f t="shared" si="277"/>
        <v>CU</v>
      </c>
      <c r="O3549" s="13" t="str">
        <f t="shared" si="278"/>
        <v>Silver</v>
      </c>
      <c r="P3549" s="9" t="str">
        <f t="shared" si="279"/>
        <v>Epoxy</v>
      </c>
      <c r="Q3549" s="9" t="str">
        <f t="shared" si="280"/>
        <v>5</v>
      </c>
      <c r="R35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49" s="14" t="str">
        <f>IF(ProjectsDB[[#This Row],[Item Type]]="Straight Plug-In",_xlfn.TEXTJOIN("-",TRUE,M3549&amp;"-"&amp;_xlfn.LET(_xlpm.txt,ProjectsDB[[#This Row],[Assembly]],_xlpm.pos,FIND("SP",_xlpm.txt),_xlpm.pre,LEFT(_xlpm.txt,_xlpm.pos-1),IF(RIGHT(_xlpm.pre,3)="123","3PL",IF(RIGHT(_xlpm.pre,2)="12","2PL",IF(RIGHT(_xlpm.pre,1)="1","1PL","3PL")))),N3549,O3549,P3549,Q3549&amp;"W",R3549),_xlfn.TEXTJOIN("-",TRUE,M3549,N3549,O3549,P3549,Q3549&amp;"W",R3549))</f>
        <v>Elbow Edge-CU-Silver-Epoxy-5W-1</v>
      </c>
      <c r="T3549" s="14" t="str">
        <f>IF(COUNTIF(Cycletime[Element Desc.],ProjectsDB[[#This Row],[Element Desc.]])&gt;0,"Found","Not Found")</f>
        <v>Found</v>
      </c>
    </row>
    <row r="3550" spans="2:20" x14ac:dyDescent="0.25">
      <c r="B3550" s="8" t="s">
        <v>7357</v>
      </c>
      <c r="C3550" s="15" t="s">
        <v>7358</v>
      </c>
      <c r="D3550" s="15" t="s">
        <v>7359</v>
      </c>
      <c r="E3550" s="16">
        <v>1</v>
      </c>
      <c r="F3550" s="9" t="s">
        <v>7318</v>
      </c>
      <c r="G3550" s="9" t="s">
        <v>177</v>
      </c>
      <c r="H3550" s="11"/>
      <c r="I3550" s="12">
        <v>690</v>
      </c>
      <c r="J3550" s="12">
        <v>545</v>
      </c>
      <c r="K3550" s="12"/>
      <c r="L3550" s="12">
        <f t="array" ref="L3550">IFERROR(LOOKUP(2^15,SEARCH({"40A","63A","80A","100A","125A","160A","200A","250A","400A","630A","800A","1000A","1250A","1600A","2000A","2500A","3200A","4000A","5000A","6300A"},UPPER(D3550)),{40,63,80,100,125,160,200,250,400,630,800,1000,1250,1600,2000,2500,3200,4000,5000,6300}),0)</f>
        <v>2000</v>
      </c>
      <c r="M3550" s="9" t="str">
        <f t="shared" si="276"/>
        <v>Elbow Edge</v>
      </c>
      <c r="N3550" s="9" t="str">
        <f t="shared" si="277"/>
        <v>CU</v>
      </c>
      <c r="O3550" s="13" t="str">
        <f t="shared" si="278"/>
        <v>Silver</v>
      </c>
      <c r="P3550" s="9" t="str">
        <f t="shared" si="279"/>
        <v>Epoxy</v>
      </c>
      <c r="Q3550" s="9" t="str">
        <f t="shared" si="280"/>
        <v>5</v>
      </c>
      <c r="R35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50" s="14" t="str">
        <f>IF(ProjectsDB[[#This Row],[Item Type]]="Straight Plug-In",_xlfn.TEXTJOIN("-",TRUE,M3550&amp;"-"&amp;_xlfn.LET(_xlpm.txt,ProjectsDB[[#This Row],[Assembly]],_xlpm.pos,FIND("SP",_xlpm.txt),_xlpm.pre,LEFT(_xlpm.txt,_xlpm.pos-1),IF(RIGHT(_xlpm.pre,3)="123","3PL",IF(RIGHT(_xlpm.pre,2)="12","2PL",IF(RIGHT(_xlpm.pre,1)="1","1PL","3PL")))),N3550,O3550,P3550,Q3550&amp;"W",R3550),_xlfn.TEXTJOIN("-",TRUE,M3550,N3550,O3550,P3550,Q3550&amp;"W",R3550))</f>
        <v>Elbow Edge-CU-Silver-Epoxy-5W-1</v>
      </c>
      <c r="T3550" s="14" t="str">
        <f>IF(COUNTIF(Cycletime[Element Desc.],ProjectsDB[[#This Row],[Element Desc.]])&gt;0,"Found","Not Found")</f>
        <v>Found</v>
      </c>
    </row>
    <row r="3551" spans="2:20" x14ac:dyDescent="0.25">
      <c r="B3551" s="8" t="s">
        <v>7360</v>
      </c>
      <c r="C3551" s="15" t="s">
        <v>7361</v>
      </c>
      <c r="D3551" s="15" t="s">
        <v>7362</v>
      </c>
      <c r="E3551" s="16">
        <v>1</v>
      </c>
      <c r="F3551" s="9" t="s">
        <v>7318</v>
      </c>
      <c r="G3551" s="9" t="s">
        <v>177</v>
      </c>
      <c r="H3551" s="11"/>
      <c r="I3551" s="12">
        <v>910</v>
      </c>
      <c r="J3551" s="12">
        <v>300</v>
      </c>
      <c r="K3551" s="12"/>
      <c r="L3551" s="12">
        <f t="array" ref="L3551">IFERROR(LOOKUP(2^15,SEARCH({"40A","63A","80A","100A","125A","160A","200A","250A","400A","630A","800A","1000A","1250A","1600A","2000A","2500A","3200A","4000A","5000A","6300A"},UPPER(D3551)),{40,63,80,100,125,160,200,250,400,630,800,1000,1250,1600,2000,2500,3200,4000,5000,6300}),0)</f>
        <v>2000</v>
      </c>
      <c r="M3551" s="9" t="str">
        <f t="shared" si="276"/>
        <v>Elbow Flat</v>
      </c>
      <c r="N3551" s="9" t="str">
        <f t="shared" si="277"/>
        <v>CU</v>
      </c>
      <c r="O3551" s="13" t="str">
        <f t="shared" si="278"/>
        <v>Silver</v>
      </c>
      <c r="P3551" s="9" t="str">
        <f t="shared" si="279"/>
        <v>Epoxy</v>
      </c>
      <c r="Q3551" s="9" t="str">
        <f t="shared" si="280"/>
        <v>5</v>
      </c>
      <c r="R35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51" s="14" t="str">
        <f>IF(ProjectsDB[[#This Row],[Item Type]]="Straight Plug-In",_xlfn.TEXTJOIN("-",TRUE,M3551&amp;"-"&amp;_xlfn.LET(_xlpm.txt,ProjectsDB[[#This Row],[Assembly]],_xlpm.pos,FIND("SP",_xlpm.txt),_xlpm.pre,LEFT(_xlpm.txt,_xlpm.pos-1),IF(RIGHT(_xlpm.pre,3)="123","3PL",IF(RIGHT(_xlpm.pre,2)="12","2PL",IF(RIGHT(_xlpm.pre,1)="1","1PL","3PL")))),N3551,O3551,P3551,Q3551&amp;"W",R3551),_xlfn.TEXTJOIN("-",TRUE,M3551,N3551,O3551,P3551,Q3551&amp;"W",R3551))</f>
        <v>Elbow Flat-CU-Silver-Epoxy-5W-1</v>
      </c>
      <c r="T3551" s="14" t="str">
        <f>IF(COUNTIF(Cycletime[Element Desc.],ProjectsDB[[#This Row],[Element Desc.]])&gt;0,"Found","Not Found")</f>
        <v>Found</v>
      </c>
    </row>
    <row r="3552" spans="2:20" x14ac:dyDescent="0.25">
      <c r="B3552" s="8" t="s">
        <v>7363</v>
      </c>
      <c r="C3552" s="15" t="s">
        <v>7364</v>
      </c>
      <c r="D3552" s="15" t="s">
        <v>7365</v>
      </c>
      <c r="E3552" s="16">
        <v>1</v>
      </c>
      <c r="F3552" s="9" t="s">
        <v>7318</v>
      </c>
      <c r="G3552" s="9" t="s">
        <v>177</v>
      </c>
      <c r="H3552" s="11"/>
      <c r="I3552" s="12">
        <v>870</v>
      </c>
      <c r="J3552" s="12"/>
      <c r="K3552" s="12"/>
      <c r="L3552" s="12">
        <f t="array" ref="L3552">IFERROR(LOOKUP(2^15,SEARCH({"40A","63A","80A","100A","125A","160A","200A","250A","400A","630A","800A","1000A","1250A","1600A","2000A","2500A","3200A","4000A","5000A","6300A"},UPPER(D3552)),{40,63,80,100,125,160,200,250,400,630,800,1000,1250,1600,2000,2500,3200,4000,5000,6300}),0)</f>
        <v>2000</v>
      </c>
      <c r="M3552" s="9" t="str">
        <f t="shared" si="276"/>
        <v>Straight Feeder</v>
      </c>
      <c r="N3552" s="9" t="str">
        <f t="shared" si="277"/>
        <v>CU</v>
      </c>
      <c r="O3552" s="13" t="str">
        <f t="shared" si="278"/>
        <v>Silver</v>
      </c>
      <c r="P3552" s="9" t="str">
        <f t="shared" si="279"/>
        <v>Epoxy</v>
      </c>
      <c r="Q3552" s="9" t="str">
        <f t="shared" si="280"/>
        <v>5</v>
      </c>
      <c r="R35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52" s="14" t="str">
        <f>IF(ProjectsDB[[#This Row],[Item Type]]="Straight Plug-In",_xlfn.TEXTJOIN("-",TRUE,M3552&amp;"-"&amp;_xlfn.LET(_xlpm.txt,ProjectsDB[[#This Row],[Assembly]],_xlpm.pos,FIND("SP",_xlpm.txt),_xlpm.pre,LEFT(_xlpm.txt,_xlpm.pos-1),IF(RIGHT(_xlpm.pre,3)="123","3PL",IF(RIGHT(_xlpm.pre,2)="12","2PL",IF(RIGHT(_xlpm.pre,1)="1","1PL","3PL")))),N3552,O3552,P3552,Q3552&amp;"W",R3552),_xlfn.TEXTJOIN("-",TRUE,M3552,N3552,O3552,P3552,Q3552&amp;"W",R3552))</f>
        <v>Straight Feeder-CU-Silver-Epoxy-5W-1</v>
      </c>
      <c r="T3552" s="14" t="str">
        <f>IF(COUNTIF(Cycletime[Element Desc.],ProjectsDB[[#This Row],[Element Desc.]])&gt;0,"Found","Not Found")</f>
        <v>Found</v>
      </c>
    </row>
    <row r="3553" spans="2:20" x14ac:dyDescent="0.25">
      <c r="B3553" s="8" t="s">
        <v>7366</v>
      </c>
      <c r="C3553" s="15" t="s">
        <v>7321</v>
      </c>
      <c r="D3553" s="15" t="s">
        <v>5504</v>
      </c>
      <c r="E3553" s="16">
        <v>4</v>
      </c>
      <c r="F3553" s="9" t="s">
        <v>7318</v>
      </c>
      <c r="G3553" s="9" t="s">
        <v>177</v>
      </c>
      <c r="H3553" s="11"/>
      <c r="I3553" s="12"/>
      <c r="J3553" s="12"/>
      <c r="K3553" s="12"/>
      <c r="L3553" s="12">
        <f t="array" ref="L3553">IFERROR(LOOKUP(2^15,SEARCH({"40A","63A","80A","100A","125A","160A","200A","250A","400A","630A","800A","1000A","1250A","1600A","2000A","2500A","3200A","4000A","5000A","6300A"},UPPER(D3553)),{40,63,80,100,125,160,200,250,400,630,800,1000,1250,1600,2000,2500,3200,4000,5000,6300}),0)</f>
        <v>2000</v>
      </c>
      <c r="M3553" s="9" t="str">
        <f t="shared" si="276"/>
        <v>Joint Pack</v>
      </c>
      <c r="N3553" s="9" t="str">
        <f t="shared" si="277"/>
        <v>CU</v>
      </c>
      <c r="O3553" s="13" t="str">
        <f t="shared" si="278"/>
        <v>Silver</v>
      </c>
      <c r="P3553" s="9" t="str">
        <f t="shared" si="279"/>
        <v>None</v>
      </c>
      <c r="Q3553" s="9" t="str">
        <f t="shared" si="280"/>
        <v>5</v>
      </c>
      <c r="R35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53" s="14" t="str">
        <f>IF(ProjectsDB[[#This Row],[Item Type]]="Straight Plug-In",_xlfn.TEXTJOIN("-",TRUE,M3553&amp;"-"&amp;_xlfn.LET(_xlpm.txt,ProjectsDB[[#This Row],[Assembly]],_xlpm.pos,FIND("SP",_xlpm.txt),_xlpm.pre,LEFT(_xlpm.txt,_xlpm.pos-1),IF(RIGHT(_xlpm.pre,3)="123","3PL",IF(RIGHT(_xlpm.pre,2)="12","2PL",IF(RIGHT(_xlpm.pre,1)="1","1PL","3PL")))),N3553,O3553,P3553,Q3553&amp;"W",R3553),_xlfn.TEXTJOIN("-",TRUE,M3553,N3553,O3553,P3553,Q3553&amp;"W",R3553))</f>
        <v>Joint Pack-CU-Silver-None-5W-1</v>
      </c>
      <c r="T3553" s="14" t="str">
        <f>IF(COUNTIF(Cycletime[Element Desc.],ProjectsDB[[#This Row],[Element Desc.]])&gt;0,"Found","Not Found")</f>
        <v>Found</v>
      </c>
    </row>
    <row r="3554" spans="2:20" x14ac:dyDescent="0.25">
      <c r="B3554" s="8" t="s">
        <v>7367</v>
      </c>
      <c r="C3554" s="15" t="s">
        <v>7368</v>
      </c>
      <c r="D3554" s="15" t="s">
        <v>7369</v>
      </c>
      <c r="E3554" s="16">
        <v>1</v>
      </c>
      <c r="F3554" s="9" t="s">
        <v>7318</v>
      </c>
      <c r="G3554" s="9" t="s">
        <v>177</v>
      </c>
      <c r="H3554" s="11"/>
      <c r="I3554" s="12">
        <v>355</v>
      </c>
      <c r="J3554" s="12">
        <v>355</v>
      </c>
      <c r="K3554" s="12"/>
      <c r="L3554" s="12">
        <f t="array" ref="L3554">IFERROR(LOOKUP(2^15,SEARCH({"40A","63A","80A","100A","125A","160A","200A","250A","400A","630A","800A","1000A","1250A","1600A","2000A","2500A","3200A","4000A","5000A","6300A"},UPPER(D3554)),{40,63,80,100,125,160,200,250,400,630,800,1000,1250,1600,2000,2500,3200,4000,5000,6300}),0)</f>
        <v>3200</v>
      </c>
      <c r="M3554" s="9" t="str">
        <f t="shared" si="276"/>
        <v>Elbow Flat</v>
      </c>
      <c r="N3554" s="9" t="str">
        <f t="shared" si="277"/>
        <v>CU</v>
      </c>
      <c r="O3554" s="13" t="str">
        <f t="shared" si="278"/>
        <v>Silver</v>
      </c>
      <c r="P3554" s="9" t="str">
        <f t="shared" si="279"/>
        <v>Epoxy</v>
      </c>
      <c r="Q3554" s="9" t="str">
        <f t="shared" si="280"/>
        <v>5</v>
      </c>
      <c r="R35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54" s="14" t="str">
        <f>IF(ProjectsDB[[#This Row],[Item Type]]="Straight Plug-In",_xlfn.TEXTJOIN("-",TRUE,M3554&amp;"-"&amp;_xlfn.LET(_xlpm.txt,ProjectsDB[[#This Row],[Assembly]],_xlpm.pos,FIND("SP",_xlpm.txt),_xlpm.pre,LEFT(_xlpm.txt,_xlpm.pos-1),IF(RIGHT(_xlpm.pre,3)="123","3PL",IF(RIGHT(_xlpm.pre,2)="12","2PL",IF(RIGHT(_xlpm.pre,1)="1","1PL","3PL")))),N3554,O3554,P3554,Q3554&amp;"W",R3554),_xlfn.TEXTJOIN("-",TRUE,M3554,N3554,O3554,P3554,Q3554&amp;"W",R3554))</f>
        <v>Elbow Flat-CU-Silver-Epoxy-5W-2</v>
      </c>
      <c r="T3554" s="14" t="str">
        <f>IF(COUNTIF(Cycletime[Element Desc.],ProjectsDB[[#This Row],[Element Desc.]])&gt;0,"Found","Not Found")</f>
        <v>Found</v>
      </c>
    </row>
    <row r="3555" spans="2:20" x14ac:dyDescent="0.25">
      <c r="B3555" s="8" t="s">
        <v>7370</v>
      </c>
      <c r="C3555" s="15" t="s">
        <v>7371</v>
      </c>
      <c r="D3555" s="15" t="s">
        <v>7372</v>
      </c>
      <c r="E3555" s="16">
        <v>1</v>
      </c>
      <c r="F3555" s="9" t="s">
        <v>7318</v>
      </c>
      <c r="G3555" s="9" t="s">
        <v>177</v>
      </c>
      <c r="H3555" s="11"/>
      <c r="I3555" s="12">
        <v>355</v>
      </c>
      <c r="J3555" s="12">
        <v>355</v>
      </c>
      <c r="K3555" s="12"/>
      <c r="L3555" s="12">
        <f t="array" ref="L3555">IFERROR(LOOKUP(2^15,SEARCH({"40A","63A","80A","100A","125A","160A","200A","250A","400A","630A","800A","1000A","1250A","1600A","2000A","2500A","3200A","4000A","5000A","6300A"},UPPER(D3555)),{40,63,80,100,125,160,200,250,400,630,800,1000,1250,1600,2000,2500,3200,4000,5000,6300}),0)</f>
        <v>3200</v>
      </c>
      <c r="M3555" s="9" t="str">
        <f t="shared" si="276"/>
        <v>Elbow Flat</v>
      </c>
      <c r="N3555" s="9" t="str">
        <f t="shared" si="277"/>
        <v>CU</v>
      </c>
      <c r="O3555" s="13" t="str">
        <f t="shared" si="278"/>
        <v>Silver</v>
      </c>
      <c r="P3555" s="9" t="str">
        <f t="shared" si="279"/>
        <v>Epoxy</v>
      </c>
      <c r="Q3555" s="9" t="str">
        <f t="shared" si="280"/>
        <v>5</v>
      </c>
      <c r="R35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55" s="14" t="str">
        <f>IF(ProjectsDB[[#This Row],[Item Type]]="Straight Plug-In",_xlfn.TEXTJOIN("-",TRUE,M3555&amp;"-"&amp;_xlfn.LET(_xlpm.txt,ProjectsDB[[#This Row],[Assembly]],_xlpm.pos,FIND("SP",_xlpm.txt),_xlpm.pre,LEFT(_xlpm.txt,_xlpm.pos-1),IF(RIGHT(_xlpm.pre,3)="123","3PL",IF(RIGHT(_xlpm.pre,2)="12","2PL",IF(RIGHT(_xlpm.pre,1)="1","1PL","3PL")))),N3555,O3555,P3555,Q3555&amp;"W",R3555),_xlfn.TEXTJOIN("-",TRUE,M3555,N3555,O3555,P3555,Q3555&amp;"W",R3555))</f>
        <v>Elbow Flat-CU-Silver-Epoxy-5W-2</v>
      </c>
      <c r="T3555" s="14" t="str">
        <f>IF(COUNTIF(Cycletime[Element Desc.],ProjectsDB[[#This Row],[Element Desc.]])&gt;0,"Found","Not Found")</f>
        <v>Found</v>
      </c>
    </row>
    <row r="3556" spans="2:20" x14ac:dyDescent="0.25">
      <c r="B3556" s="8" t="s">
        <v>7373</v>
      </c>
      <c r="C3556" s="15" t="s">
        <v>7374</v>
      </c>
      <c r="D3556" s="15" t="s">
        <v>7375</v>
      </c>
      <c r="E3556" s="16">
        <v>1</v>
      </c>
      <c r="F3556" s="9" t="s">
        <v>7318</v>
      </c>
      <c r="G3556" s="9" t="s">
        <v>177</v>
      </c>
      <c r="H3556" s="11"/>
      <c r="I3556" s="12">
        <v>1200</v>
      </c>
      <c r="J3556" s="12"/>
      <c r="K3556" s="12"/>
      <c r="L3556" s="12">
        <f t="array" ref="L3556">IFERROR(LOOKUP(2^15,SEARCH({"40A","63A","80A","100A","125A","160A","200A","250A","400A","630A","800A","1000A","1250A","1600A","2000A","2500A","3200A","4000A","5000A","6300A"},UPPER(D3556)),{40,63,80,100,125,160,200,250,400,630,800,1000,1250,1600,2000,2500,3200,4000,5000,6300}),0)</f>
        <v>3200</v>
      </c>
      <c r="M3556" s="9" t="str">
        <f t="shared" si="276"/>
        <v>Straight Feeder</v>
      </c>
      <c r="N3556" s="9" t="str">
        <f t="shared" si="277"/>
        <v>CU</v>
      </c>
      <c r="O3556" s="13" t="str">
        <f t="shared" si="278"/>
        <v>Silver</v>
      </c>
      <c r="P3556" s="9" t="str">
        <f t="shared" si="279"/>
        <v>Epoxy</v>
      </c>
      <c r="Q3556" s="9" t="str">
        <f t="shared" si="280"/>
        <v>5</v>
      </c>
      <c r="R35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56" s="14" t="str">
        <f>IF(ProjectsDB[[#This Row],[Item Type]]="Straight Plug-In",_xlfn.TEXTJOIN("-",TRUE,M3556&amp;"-"&amp;_xlfn.LET(_xlpm.txt,ProjectsDB[[#This Row],[Assembly]],_xlpm.pos,FIND("SP",_xlpm.txt),_xlpm.pre,LEFT(_xlpm.txt,_xlpm.pos-1),IF(RIGHT(_xlpm.pre,3)="123","3PL",IF(RIGHT(_xlpm.pre,2)="12","2PL",IF(RIGHT(_xlpm.pre,1)="1","1PL","3PL")))),N3556,O3556,P3556,Q3556&amp;"W",R3556),_xlfn.TEXTJOIN("-",TRUE,M3556,N3556,O3556,P3556,Q3556&amp;"W",R3556))</f>
        <v>Straight Feeder-CU-Silver-Epoxy-5W-2</v>
      </c>
      <c r="T3556" s="14" t="str">
        <f>IF(COUNTIF(Cycletime[Element Desc.],ProjectsDB[[#This Row],[Element Desc.]])&gt;0,"Found","Not Found")</f>
        <v>Found</v>
      </c>
    </row>
    <row r="3557" spans="2:20" x14ac:dyDescent="0.25">
      <c r="B3557" s="8" t="s">
        <v>7376</v>
      </c>
      <c r="C3557" s="9" t="s">
        <v>7377</v>
      </c>
      <c r="D3557" s="9" t="s">
        <v>5087</v>
      </c>
      <c r="E3557" s="10">
        <v>3</v>
      </c>
      <c r="F3557" s="9" t="s">
        <v>7318</v>
      </c>
      <c r="G3557" s="9" t="s">
        <v>177</v>
      </c>
      <c r="H3557" s="11"/>
      <c r="I3557" s="12"/>
      <c r="J3557" s="12"/>
      <c r="K3557" s="12"/>
      <c r="L3557" s="12">
        <f t="array" ref="L3557">IFERROR(LOOKUP(2^15,SEARCH({"40A","63A","80A","100A","125A","160A","200A","250A","400A","630A","800A","1000A","1250A","1600A","2000A","2500A","3200A","4000A","5000A","6300A"},UPPER(D3557)),{40,63,80,100,125,160,200,250,400,630,800,1000,1250,1600,2000,2500,3200,4000,5000,6300}),0)</f>
        <v>3200</v>
      </c>
      <c r="M3557" s="9" t="str">
        <f t="shared" si="276"/>
        <v>Joint Pack</v>
      </c>
      <c r="N3557" s="9" t="str">
        <f t="shared" si="277"/>
        <v>CU</v>
      </c>
      <c r="O3557" s="13" t="str">
        <f t="shared" si="278"/>
        <v>Silver</v>
      </c>
      <c r="P3557" s="9" t="str">
        <f t="shared" si="279"/>
        <v>None</v>
      </c>
      <c r="Q3557" s="9" t="str">
        <f t="shared" si="280"/>
        <v>5</v>
      </c>
      <c r="R35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57" s="14" t="str">
        <f>IF(ProjectsDB[[#This Row],[Item Type]]="Straight Plug-In",_xlfn.TEXTJOIN("-",TRUE,M3557&amp;"-"&amp;_xlfn.LET(_xlpm.txt,ProjectsDB[[#This Row],[Assembly]],_xlpm.pos,FIND("SP",_xlpm.txt),_xlpm.pre,LEFT(_xlpm.txt,_xlpm.pos-1),IF(RIGHT(_xlpm.pre,3)="123","3PL",IF(RIGHT(_xlpm.pre,2)="12","2PL",IF(RIGHT(_xlpm.pre,1)="1","1PL","3PL")))),N3557,O3557,P3557,Q3557&amp;"W",R3557),_xlfn.TEXTJOIN("-",TRUE,M3557,N3557,O3557,P3557,Q3557&amp;"W",R3557))</f>
        <v>Joint Pack-CU-Silver-None-5W-2</v>
      </c>
      <c r="T3557" s="14" t="str">
        <f>IF(COUNTIF(Cycletime[Element Desc.],ProjectsDB[[#This Row],[Element Desc.]])&gt;0,"Found","Not Found")</f>
        <v>Found</v>
      </c>
    </row>
    <row r="3558" spans="2:20" x14ac:dyDescent="0.25">
      <c r="B3558" s="8" t="s">
        <v>7378</v>
      </c>
      <c r="C3558" s="9" t="s">
        <v>7379</v>
      </c>
      <c r="D3558" s="9" t="s">
        <v>7380</v>
      </c>
      <c r="E3558" s="10">
        <v>1</v>
      </c>
      <c r="F3558" s="9" t="s">
        <v>7318</v>
      </c>
      <c r="G3558" s="9" t="s">
        <v>348</v>
      </c>
      <c r="H3558" s="11"/>
      <c r="I3558" s="12">
        <v>510</v>
      </c>
      <c r="J3558" s="12"/>
      <c r="K3558" s="12"/>
      <c r="L3558" s="12">
        <f t="array" ref="L3558">IFERROR(LOOKUP(2^15,SEARCH({"40A","63A","80A","100A","125A","160A","200A","250A","400A","630A","800A","1000A","1250A","1600A","2000A","2500A","3200A","4000A","5000A","6300A"},UPPER(D3558)),{40,63,80,100,125,160,200,250,400,630,800,1000,1250,1600,2000,2500,3200,4000,5000,6300}),0)</f>
        <v>3200</v>
      </c>
      <c r="M3558" s="9" t="str">
        <f t="shared" si="276"/>
        <v>Straight Feeder</v>
      </c>
      <c r="N3558" s="9" t="str">
        <f t="shared" si="277"/>
        <v>CU</v>
      </c>
      <c r="O3558" s="13" t="str">
        <f t="shared" si="278"/>
        <v>Silver</v>
      </c>
      <c r="P3558" s="9" t="str">
        <f t="shared" si="279"/>
        <v>Epoxy</v>
      </c>
      <c r="Q3558" s="9" t="str">
        <f t="shared" si="280"/>
        <v>4</v>
      </c>
      <c r="R35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58" s="14" t="str">
        <f>IF(ProjectsDB[[#This Row],[Item Type]]="Straight Plug-In",_xlfn.TEXTJOIN("-",TRUE,M3558&amp;"-"&amp;_xlfn.LET(_xlpm.txt,ProjectsDB[[#This Row],[Assembly]],_xlpm.pos,FIND("SP",_xlpm.txt),_xlpm.pre,LEFT(_xlpm.txt,_xlpm.pos-1),IF(RIGHT(_xlpm.pre,3)="123","3PL",IF(RIGHT(_xlpm.pre,2)="12","2PL",IF(RIGHT(_xlpm.pre,1)="1","1PL","3PL")))),N3558,O3558,P3558,Q3558&amp;"W",R3558),_xlfn.TEXTJOIN("-",TRUE,M3558,N3558,O3558,P3558,Q3558&amp;"W",R3558))</f>
        <v>Straight Feeder-CU-Silver-Epoxy-4W-2</v>
      </c>
      <c r="T3558" s="14" t="str">
        <f>IF(COUNTIF(Cycletime[Element Desc.],ProjectsDB[[#This Row],[Element Desc.]])&gt;0,"Found","Not Found")</f>
        <v>Found</v>
      </c>
    </row>
    <row r="3559" spans="2:20" x14ac:dyDescent="0.25">
      <c r="B3559" s="8" t="s">
        <v>7381</v>
      </c>
      <c r="C3559" s="9" t="s">
        <v>7382</v>
      </c>
      <c r="D3559" s="9" t="s">
        <v>7383</v>
      </c>
      <c r="E3559" s="10">
        <v>1</v>
      </c>
      <c r="F3559" s="9" t="s">
        <v>7318</v>
      </c>
      <c r="G3559" s="9" t="s">
        <v>348</v>
      </c>
      <c r="H3559" s="11"/>
      <c r="I3559" s="12">
        <v>1235</v>
      </c>
      <c r="J3559" s="12"/>
      <c r="K3559" s="12"/>
      <c r="L3559" s="12">
        <f t="array" ref="L3559">IFERROR(LOOKUP(2^15,SEARCH({"40A","63A","80A","100A","125A","160A","200A","250A","400A","630A","800A","1000A","1250A","1600A","2000A","2500A","3200A","4000A","5000A","6300A"},UPPER(D3559)),{40,63,80,100,125,160,200,250,400,630,800,1000,1250,1600,2000,2500,3200,4000,5000,6300}),0)</f>
        <v>3200</v>
      </c>
      <c r="M3559" s="9" t="str">
        <f t="shared" si="276"/>
        <v>Straight Feeder</v>
      </c>
      <c r="N3559" s="9" t="str">
        <f t="shared" si="277"/>
        <v>CU</v>
      </c>
      <c r="O3559" s="13" t="str">
        <f t="shared" si="278"/>
        <v>Silver</v>
      </c>
      <c r="P3559" s="9" t="str">
        <f t="shared" si="279"/>
        <v>Epoxy</v>
      </c>
      <c r="Q3559" s="9" t="str">
        <f t="shared" si="280"/>
        <v>4</v>
      </c>
      <c r="R35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59" s="14" t="str">
        <f>IF(ProjectsDB[[#This Row],[Item Type]]="Straight Plug-In",_xlfn.TEXTJOIN("-",TRUE,M3559&amp;"-"&amp;_xlfn.LET(_xlpm.txt,ProjectsDB[[#This Row],[Assembly]],_xlpm.pos,FIND("SP",_xlpm.txt),_xlpm.pre,LEFT(_xlpm.txt,_xlpm.pos-1),IF(RIGHT(_xlpm.pre,3)="123","3PL",IF(RIGHT(_xlpm.pre,2)="12","2PL",IF(RIGHT(_xlpm.pre,1)="1","1PL","3PL")))),N3559,O3559,P3559,Q3559&amp;"W",R3559),_xlfn.TEXTJOIN("-",TRUE,M3559,N3559,O3559,P3559,Q3559&amp;"W",R3559))</f>
        <v>Straight Feeder-CU-Silver-Epoxy-4W-2</v>
      </c>
      <c r="T3559" s="14" t="str">
        <f>IF(COUNTIF(Cycletime[Element Desc.],ProjectsDB[[#This Row],[Element Desc.]])&gt;0,"Found","Not Found")</f>
        <v>Found</v>
      </c>
    </row>
    <row r="3560" spans="2:20" x14ac:dyDescent="0.25">
      <c r="B3560" s="8" t="s">
        <v>7384</v>
      </c>
      <c r="C3560" s="9" t="s">
        <v>7385</v>
      </c>
      <c r="D3560" s="9" t="s">
        <v>7386</v>
      </c>
      <c r="E3560" s="10">
        <v>1</v>
      </c>
      <c r="F3560" s="9" t="s">
        <v>7318</v>
      </c>
      <c r="G3560" s="9" t="s">
        <v>348</v>
      </c>
      <c r="H3560" s="11"/>
      <c r="I3560" s="12">
        <v>1580</v>
      </c>
      <c r="J3560" s="12"/>
      <c r="K3560" s="12"/>
      <c r="L3560" s="12">
        <f t="array" ref="L3560">IFERROR(LOOKUP(2^15,SEARCH({"40A","63A","80A","100A","125A","160A","200A","250A","400A","630A","800A","1000A","1250A","1600A","2000A","2500A","3200A","4000A","5000A","6300A"},UPPER(D3560)),{40,63,80,100,125,160,200,250,400,630,800,1000,1250,1600,2000,2500,3200,4000,5000,6300}),0)</f>
        <v>3200</v>
      </c>
      <c r="M3560" s="9" t="str">
        <f t="shared" si="276"/>
        <v>Straight Feeder</v>
      </c>
      <c r="N3560" s="9" t="str">
        <f t="shared" si="277"/>
        <v>CU</v>
      </c>
      <c r="O3560" s="13" t="str">
        <f t="shared" si="278"/>
        <v>Silver</v>
      </c>
      <c r="P3560" s="9" t="str">
        <f t="shared" si="279"/>
        <v>Epoxy</v>
      </c>
      <c r="Q3560" s="9" t="str">
        <f t="shared" si="280"/>
        <v>4</v>
      </c>
      <c r="R35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60" s="14" t="str">
        <f>IF(ProjectsDB[[#This Row],[Item Type]]="Straight Plug-In",_xlfn.TEXTJOIN("-",TRUE,M3560&amp;"-"&amp;_xlfn.LET(_xlpm.txt,ProjectsDB[[#This Row],[Assembly]],_xlpm.pos,FIND("SP",_xlpm.txt),_xlpm.pre,LEFT(_xlpm.txt,_xlpm.pos-1),IF(RIGHT(_xlpm.pre,3)="123","3PL",IF(RIGHT(_xlpm.pre,2)="12","2PL",IF(RIGHT(_xlpm.pre,1)="1","1PL","3PL")))),N3560,O3560,P3560,Q3560&amp;"W",R3560),_xlfn.TEXTJOIN("-",TRUE,M3560,N3560,O3560,P3560,Q3560&amp;"W",R3560))</f>
        <v>Straight Feeder-CU-Silver-Epoxy-4W-2</v>
      </c>
      <c r="T3560" s="14" t="str">
        <f>IF(COUNTIF(Cycletime[Element Desc.],ProjectsDB[[#This Row],[Element Desc.]])&gt;0,"Found","Not Found")</f>
        <v>Found</v>
      </c>
    </row>
    <row r="3561" spans="2:20" x14ac:dyDescent="0.25">
      <c r="B3561" s="8" t="s">
        <v>7387</v>
      </c>
      <c r="C3561" s="9" t="s">
        <v>7388</v>
      </c>
      <c r="D3561" s="9" t="s">
        <v>7389</v>
      </c>
      <c r="E3561" s="10">
        <v>1</v>
      </c>
      <c r="F3561" s="9" t="s">
        <v>7318</v>
      </c>
      <c r="G3561" s="9" t="s">
        <v>348</v>
      </c>
      <c r="H3561" s="11"/>
      <c r="I3561" s="12">
        <v>910</v>
      </c>
      <c r="J3561" s="12"/>
      <c r="K3561" s="12"/>
      <c r="L3561" s="12">
        <f t="array" ref="L3561">IFERROR(LOOKUP(2^15,SEARCH({"40A","63A","80A","100A","125A","160A","200A","250A","400A","630A","800A","1000A","1250A","1600A","2000A","2500A","3200A","4000A","5000A","6300A"},UPPER(D3561)),{40,63,80,100,125,160,200,250,400,630,800,1000,1250,1600,2000,2500,3200,4000,5000,6300}),0)</f>
        <v>3200</v>
      </c>
      <c r="M3561" s="9" t="str">
        <f t="shared" si="276"/>
        <v>Straight Feeder</v>
      </c>
      <c r="N3561" s="9" t="str">
        <f t="shared" si="277"/>
        <v>CU</v>
      </c>
      <c r="O3561" s="13" t="str">
        <f t="shared" si="278"/>
        <v>Silver</v>
      </c>
      <c r="P3561" s="9" t="str">
        <f t="shared" si="279"/>
        <v>Epoxy</v>
      </c>
      <c r="Q3561" s="9" t="str">
        <f t="shared" si="280"/>
        <v>4</v>
      </c>
      <c r="R35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61" s="14" t="str">
        <f>IF(ProjectsDB[[#This Row],[Item Type]]="Straight Plug-In",_xlfn.TEXTJOIN("-",TRUE,M3561&amp;"-"&amp;_xlfn.LET(_xlpm.txt,ProjectsDB[[#This Row],[Assembly]],_xlpm.pos,FIND("SP",_xlpm.txt),_xlpm.pre,LEFT(_xlpm.txt,_xlpm.pos-1),IF(RIGHT(_xlpm.pre,3)="123","3PL",IF(RIGHT(_xlpm.pre,2)="12","2PL",IF(RIGHT(_xlpm.pre,1)="1","1PL","3PL")))),N3561,O3561,P3561,Q3561&amp;"W",R3561),_xlfn.TEXTJOIN("-",TRUE,M3561,N3561,O3561,P3561,Q3561&amp;"W",R3561))</f>
        <v>Straight Feeder-CU-Silver-Epoxy-4W-2</v>
      </c>
      <c r="T3561" s="14" t="str">
        <f>IF(COUNTIF(Cycletime[Element Desc.],ProjectsDB[[#This Row],[Element Desc.]])&gt;0,"Found","Not Found")</f>
        <v>Found</v>
      </c>
    </row>
    <row r="3562" spans="2:20" x14ac:dyDescent="0.25">
      <c r="B3562" s="8" t="s">
        <v>7390</v>
      </c>
      <c r="C3562" s="9" t="s">
        <v>7391</v>
      </c>
      <c r="D3562" s="9" t="s">
        <v>7392</v>
      </c>
      <c r="E3562" s="10">
        <v>1</v>
      </c>
      <c r="F3562" s="9" t="s">
        <v>7318</v>
      </c>
      <c r="G3562" s="9" t="s">
        <v>348</v>
      </c>
      <c r="H3562" s="11"/>
      <c r="I3562" s="12">
        <v>2200</v>
      </c>
      <c r="J3562" s="12"/>
      <c r="K3562" s="12"/>
      <c r="L3562" s="12">
        <f t="array" ref="L3562">IFERROR(LOOKUP(2^15,SEARCH({"40A","63A","80A","100A","125A","160A","200A","250A","400A","630A","800A","1000A","1250A","1600A","2000A","2500A","3200A","4000A","5000A","6300A"},UPPER(D3562)),{40,63,80,100,125,160,200,250,400,630,800,1000,1250,1600,2000,2500,3200,4000,5000,6300}),0)</f>
        <v>3200</v>
      </c>
      <c r="M3562" s="9" t="str">
        <f t="shared" si="276"/>
        <v>Straight Feeder</v>
      </c>
      <c r="N3562" s="9" t="str">
        <f t="shared" si="277"/>
        <v>CU</v>
      </c>
      <c r="O3562" s="13" t="str">
        <f t="shared" si="278"/>
        <v>Silver</v>
      </c>
      <c r="P3562" s="9" t="str">
        <f t="shared" si="279"/>
        <v>Epoxy</v>
      </c>
      <c r="Q3562" s="9" t="str">
        <f t="shared" si="280"/>
        <v>4</v>
      </c>
      <c r="R35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62" s="14" t="str">
        <f>IF(ProjectsDB[[#This Row],[Item Type]]="Straight Plug-In",_xlfn.TEXTJOIN("-",TRUE,M3562&amp;"-"&amp;_xlfn.LET(_xlpm.txt,ProjectsDB[[#This Row],[Assembly]],_xlpm.pos,FIND("SP",_xlpm.txt),_xlpm.pre,LEFT(_xlpm.txt,_xlpm.pos-1),IF(RIGHT(_xlpm.pre,3)="123","3PL",IF(RIGHT(_xlpm.pre,2)="12","2PL",IF(RIGHT(_xlpm.pre,1)="1","1PL","3PL")))),N3562,O3562,P3562,Q3562&amp;"W",R3562),_xlfn.TEXTJOIN("-",TRUE,M3562,N3562,O3562,P3562,Q3562&amp;"W",R3562))</f>
        <v>Straight Feeder-CU-Silver-Epoxy-4W-2</v>
      </c>
      <c r="T3562" s="14" t="str">
        <f>IF(COUNTIF(Cycletime[Element Desc.],ProjectsDB[[#This Row],[Element Desc.]])&gt;0,"Found","Not Found")</f>
        <v>Found</v>
      </c>
    </row>
    <row r="3563" spans="2:20" x14ac:dyDescent="0.25">
      <c r="B3563" s="8" t="s">
        <v>7393</v>
      </c>
      <c r="C3563" s="9" t="s">
        <v>7394</v>
      </c>
      <c r="D3563" s="9" t="s">
        <v>7395</v>
      </c>
      <c r="E3563" s="10">
        <v>5</v>
      </c>
      <c r="F3563" s="9" t="s">
        <v>7318</v>
      </c>
      <c r="G3563" s="9" t="s">
        <v>348</v>
      </c>
      <c r="H3563" s="11"/>
      <c r="I3563" s="12"/>
      <c r="J3563" s="12"/>
      <c r="K3563" s="12"/>
      <c r="L3563" s="12">
        <f t="array" ref="L3563">IFERROR(LOOKUP(2^15,SEARCH({"40A","63A","80A","100A","125A","160A","200A","250A","400A","630A","800A","1000A","1250A","1600A","2000A","2500A","3200A","4000A","5000A","6300A"},UPPER(D3563)),{40,63,80,100,125,160,200,250,400,630,800,1000,1250,1600,2000,2500,3200,4000,5000,6300}),0)</f>
        <v>3200</v>
      </c>
      <c r="M3563" s="9" t="str">
        <f t="shared" si="276"/>
        <v>Joint Pack</v>
      </c>
      <c r="N3563" s="9" t="str">
        <f t="shared" si="277"/>
        <v>CU</v>
      </c>
      <c r="O3563" s="13" t="str">
        <f t="shared" si="278"/>
        <v>Silver</v>
      </c>
      <c r="P3563" s="9" t="str">
        <f t="shared" si="279"/>
        <v>None</v>
      </c>
      <c r="Q3563" s="9" t="str">
        <f t="shared" si="280"/>
        <v>4</v>
      </c>
      <c r="R35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63" s="14" t="str">
        <f>IF(ProjectsDB[[#This Row],[Item Type]]="Straight Plug-In",_xlfn.TEXTJOIN("-",TRUE,M3563&amp;"-"&amp;_xlfn.LET(_xlpm.txt,ProjectsDB[[#This Row],[Assembly]],_xlpm.pos,FIND("SP",_xlpm.txt),_xlpm.pre,LEFT(_xlpm.txt,_xlpm.pos-1),IF(RIGHT(_xlpm.pre,3)="123","3PL",IF(RIGHT(_xlpm.pre,2)="12","2PL",IF(RIGHT(_xlpm.pre,1)="1","1PL","3PL")))),N3563,O3563,P3563,Q3563&amp;"W",R3563),_xlfn.TEXTJOIN("-",TRUE,M3563,N3563,O3563,P3563,Q3563&amp;"W",R3563))</f>
        <v>Joint Pack-CU-Silver-None-4W-2</v>
      </c>
      <c r="T3563" s="14" t="str">
        <f>IF(COUNTIF(Cycletime[Element Desc.],ProjectsDB[[#This Row],[Element Desc.]])&gt;0,"Found","Not Found")</f>
        <v>Found</v>
      </c>
    </row>
    <row r="3564" spans="2:20" x14ac:dyDescent="0.25">
      <c r="B3564" s="8" t="s">
        <v>7396</v>
      </c>
      <c r="C3564" s="9" t="s">
        <v>7397</v>
      </c>
      <c r="D3564" s="9" t="s">
        <v>7398</v>
      </c>
      <c r="E3564" s="10">
        <v>1</v>
      </c>
      <c r="F3564" s="9" t="s">
        <v>7318</v>
      </c>
      <c r="G3564" s="9" t="s">
        <v>348</v>
      </c>
      <c r="H3564" s="11"/>
      <c r="I3564" s="12">
        <v>2470</v>
      </c>
      <c r="J3564" s="12"/>
      <c r="K3564" s="12"/>
      <c r="L3564" s="12">
        <f t="array" ref="L3564">IFERROR(LOOKUP(2^15,SEARCH({"40A","63A","80A","100A","125A","160A","200A","250A","400A","630A","800A","1000A","1250A","1600A","2000A","2500A","3200A","4000A","5000A","6300A"},UPPER(D3564)),{40,63,80,100,125,160,200,250,400,630,800,1000,1250,1600,2000,2500,3200,4000,5000,6300}),0)</f>
        <v>2000</v>
      </c>
      <c r="M3564" s="9" t="str">
        <f t="shared" si="276"/>
        <v>Straight Feeder</v>
      </c>
      <c r="N3564" s="9" t="str">
        <f t="shared" si="277"/>
        <v>CU</v>
      </c>
      <c r="O3564" s="13" t="str">
        <f t="shared" si="278"/>
        <v>Silver</v>
      </c>
      <c r="P3564" s="9" t="str">
        <f t="shared" si="279"/>
        <v>Epoxy</v>
      </c>
      <c r="Q3564" s="9" t="str">
        <f t="shared" si="280"/>
        <v>4</v>
      </c>
      <c r="R35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64" s="14" t="str">
        <f>IF(ProjectsDB[[#This Row],[Item Type]]="Straight Plug-In",_xlfn.TEXTJOIN("-",TRUE,M3564&amp;"-"&amp;_xlfn.LET(_xlpm.txt,ProjectsDB[[#This Row],[Assembly]],_xlpm.pos,FIND("SP",_xlpm.txt),_xlpm.pre,LEFT(_xlpm.txt,_xlpm.pos-1),IF(RIGHT(_xlpm.pre,3)="123","3PL",IF(RIGHT(_xlpm.pre,2)="12","2PL",IF(RIGHT(_xlpm.pre,1)="1","1PL","3PL")))),N3564,O3564,P3564,Q3564&amp;"W",R3564),_xlfn.TEXTJOIN("-",TRUE,M3564,N3564,O3564,P3564,Q3564&amp;"W",R3564))</f>
        <v>Straight Feeder-CU-Silver-Epoxy-4W-1</v>
      </c>
      <c r="T3564" s="14" t="str">
        <f>IF(COUNTIF(Cycletime[Element Desc.],ProjectsDB[[#This Row],[Element Desc.]])&gt;0,"Found","Not Found")</f>
        <v>Found</v>
      </c>
    </row>
    <row r="3565" spans="2:20" x14ac:dyDescent="0.25">
      <c r="B3565" s="8" t="s">
        <v>7399</v>
      </c>
      <c r="C3565" s="9" t="s">
        <v>7400</v>
      </c>
      <c r="D3565" s="9" t="s">
        <v>7401</v>
      </c>
      <c r="E3565" s="10">
        <v>1</v>
      </c>
      <c r="F3565" s="9" t="s">
        <v>7318</v>
      </c>
      <c r="G3565" s="9" t="s">
        <v>348</v>
      </c>
      <c r="H3565" s="11"/>
      <c r="I3565" s="12">
        <v>440</v>
      </c>
      <c r="J3565" s="12">
        <v>290</v>
      </c>
      <c r="K3565" s="12">
        <v>970</v>
      </c>
      <c r="L3565" s="12">
        <f t="array" ref="L3565">IFERROR(LOOKUP(2^15,SEARCH({"40A","63A","80A","100A","125A","160A","200A","250A","400A","630A","800A","1000A","1250A","1600A","2000A","2500A","3200A","4000A","5000A","6300A"},UPPER(D3565)),{40,63,80,100,125,160,200,250,400,630,800,1000,1250,1600,2000,2500,3200,4000,5000,6300}),0)</f>
        <v>2000</v>
      </c>
      <c r="M3565" s="9" t="str">
        <f t="shared" si="276"/>
        <v>Offset Edge</v>
      </c>
      <c r="N3565" s="9" t="str">
        <f t="shared" si="277"/>
        <v>CU</v>
      </c>
      <c r="O3565" s="13" t="str">
        <f t="shared" si="278"/>
        <v>Silver</v>
      </c>
      <c r="P3565" s="9" t="str">
        <f t="shared" si="279"/>
        <v>Epoxy</v>
      </c>
      <c r="Q3565" s="9" t="str">
        <f t="shared" si="280"/>
        <v>4</v>
      </c>
      <c r="R35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65" s="14" t="str">
        <f>IF(ProjectsDB[[#This Row],[Item Type]]="Straight Plug-In",_xlfn.TEXTJOIN("-",TRUE,M3565&amp;"-"&amp;_xlfn.LET(_xlpm.txt,ProjectsDB[[#This Row],[Assembly]],_xlpm.pos,FIND("SP",_xlpm.txt),_xlpm.pre,LEFT(_xlpm.txt,_xlpm.pos-1),IF(RIGHT(_xlpm.pre,3)="123","3PL",IF(RIGHT(_xlpm.pre,2)="12","2PL",IF(RIGHT(_xlpm.pre,1)="1","1PL","3PL")))),N3565,O3565,P3565,Q3565&amp;"W",R3565),_xlfn.TEXTJOIN("-",TRUE,M3565,N3565,O3565,P3565,Q3565&amp;"W",R3565))</f>
        <v>Offset Edge-CU-Silver-Epoxy-4W-1</v>
      </c>
      <c r="T3565" s="14" t="str">
        <f>IF(COUNTIF(Cycletime[Element Desc.],ProjectsDB[[#This Row],[Element Desc.]])&gt;0,"Found","Not Found")</f>
        <v>Found</v>
      </c>
    </row>
    <row r="3566" spans="2:20" x14ac:dyDescent="0.25">
      <c r="B3566" s="8" t="s">
        <v>7402</v>
      </c>
      <c r="C3566" s="9" t="s">
        <v>7403</v>
      </c>
      <c r="D3566" s="9" t="s">
        <v>7404</v>
      </c>
      <c r="E3566" s="10">
        <v>1</v>
      </c>
      <c r="F3566" s="9" t="s">
        <v>7318</v>
      </c>
      <c r="G3566" s="9" t="s">
        <v>348</v>
      </c>
      <c r="H3566" s="11"/>
      <c r="I3566" s="12">
        <v>400</v>
      </c>
      <c r="J3566" s="12"/>
      <c r="K3566" s="12"/>
      <c r="L3566" s="12">
        <f t="array" ref="L3566">IFERROR(LOOKUP(2^15,SEARCH({"40A","63A","80A","100A","125A","160A","200A","250A","400A","630A","800A","1000A","1250A","1600A","2000A","2500A","3200A","4000A","5000A","6300A"},UPPER(D3566)),{40,63,80,100,125,160,200,250,400,630,800,1000,1250,1600,2000,2500,3200,4000,5000,6300}),0)</f>
        <v>2000</v>
      </c>
      <c r="M3566" s="9" t="str">
        <f t="shared" si="276"/>
        <v>Straight Feeder</v>
      </c>
      <c r="N3566" s="9" t="str">
        <f t="shared" si="277"/>
        <v>CU</v>
      </c>
      <c r="O3566" s="13" t="str">
        <f t="shared" si="278"/>
        <v>Silver</v>
      </c>
      <c r="P3566" s="9" t="str">
        <f t="shared" si="279"/>
        <v>Epoxy</v>
      </c>
      <c r="Q3566" s="9" t="str">
        <f t="shared" si="280"/>
        <v>4</v>
      </c>
      <c r="R35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66" s="14" t="str">
        <f>IF(ProjectsDB[[#This Row],[Item Type]]="Straight Plug-In",_xlfn.TEXTJOIN("-",TRUE,M3566&amp;"-"&amp;_xlfn.LET(_xlpm.txt,ProjectsDB[[#This Row],[Assembly]],_xlpm.pos,FIND("SP",_xlpm.txt),_xlpm.pre,LEFT(_xlpm.txt,_xlpm.pos-1),IF(RIGHT(_xlpm.pre,3)="123","3PL",IF(RIGHT(_xlpm.pre,2)="12","2PL",IF(RIGHT(_xlpm.pre,1)="1","1PL","3PL")))),N3566,O3566,P3566,Q3566&amp;"W",R3566),_xlfn.TEXTJOIN("-",TRUE,M3566,N3566,O3566,P3566,Q3566&amp;"W",R3566))</f>
        <v>Straight Feeder-CU-Silver-Epoxy-4W-1</v>
      </c>
      <c r="T3566" s="14" t="str">
        <f>IF(COUNTIF(Cycletime[Element Desc.],ProjectsDB[[#This Row],[Element Desc.]])&gt;0,"Found","Not Found")</f>
        <v>Found</v>
      </c>
    </row>
    <row r="3567" spans="2:20" x14ac:dyDescent="0.25">
      <c r="B3567" s="8" t="s">
        <v>7405</v>
      </c>
      <c r="C3567" s="9" t="s">
        <v>7406</v>
      </c>
      <c r="D3567" s="9" t="s">
        <v>7407</v>
      </c>
      <c r="E3567" s="10">
        <v>1</v>
      </c>
      <c r="F3567" s="9" t="s">
        <v>7318</v>
      </c>
      <c r="G3567" s="9" t="s">
        <v>348</v>
      </c>
      <c r="H3567" s="11"/>
      <c r="I3567" s="12">
        <v>1430</v>
      </c>
      <c r="J3567" s="12"/>
      <c r="K3567" s="12"/>
      <c r="L3567" s="12">
        <f t="array" ref="L3567">IFERROR(LOOKUP(2^15,SEARCH({"40A","63A","80A","100A","125A","160A","200A","250A","400A","630A","800A","1000A","1250A","1600A","2000A","2500A","3200A","4000A","5000A","6300A"},UPPER(D3567)),{40,63,80,100,125,160,200,250,400,630,800,1000,1250,1600,2000,2500,3200,4000,5000,6300}),0)</f>
        <v>2000</v>
      </c>
      <c r="M3567" s="9" t="str">
        <f t="shared" si="276"/>
        <v>Straight Feeder</v>
      </c>
      <c r="N3567" s="9" t="str">
        <f t="shared" si="277"/>
        <v>CU</v>
      </c>
      <c r="O3567" s="13" t="str">
        <f t="shared" si="278"/>
        <v>Silver</v>
      </c>
      <c r="P3567" s="9" t="str">
        <f t="shared" si="279"/>
        <v>Epoxy</v>
      </c>
      <c r="Q3567" s="9" t="str">
        <f t="shared" si="280"/>
        <v>4</v>
      </c>
      <c r="R35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67" s="14" t="str">
        <f>IF(ProjectsDB[[#This Row],[Item Type]]="Straight Plug-In",_xlfn.TEXTJOIN("-",TRUE,M3567&amp;"-"&amp;_xlfn.LET(_xlpm.txt,ProjectsDB[[#This Row],[Assembly]],_xlpm.pos,FIND("SP",_xlpm.txt),_xlpm.pre,LEFT(_xlpm.txt,_xlpm.pos-1),IF(RIGHT(_xlpm.pre,3)="123","3PL",IF(RIGHT(_xlpm.pre,2)="12","2PL",IF(RIGHT(_xlpm.pre,1)="1","1PL","3PL")))),N3567,O3567,P3567,Q3567&amp;"W",R3567),_xlfn.TEXTJOIN("-",TRUE,M3567,N3567,O3567,P3567,Q3567&amp;"W",R3567))</f>
        <v>Straight Feeder-CU-Silver-Epoxy-4W-1</v>
      </c>
      <c r="T3567" s="14" t="str">
        <f>IF(COUNTIF(Cycletime[Element Desc.],ProjectsDB[[#This Row],[Element Desc.]])&gt;0,"Found","Not Found")</f>
        <v>Found</v>
      </c>
    </row>
    <row r="3568" spans="2:20" x14ac:dyDescent="0.25">
      <c r="B3568" s="8" t="s">
        <v>7408</v>
      </c>
      <c r="C3568" s="9" t="s">
        <v>7409</v>
      </c>
      <c r="D3568" s="9" t="s">
        <v>7410</v>
      </c>
      <c r="E3568" s="10">
        <v>1</v>
      </c>
      <c r="F3568" s="9" t="s">
        <v>7318</v>
      </c>
      <c r="G3568" s="9" t="s">
        <v>348</v>
      </c>
      <c r="H3568" s="11"/>
      <c r="I3568" s="12">
        <v>420</v>
      </c>
      <c r="J3568" s="12">
        <v>400</v>
      </c>
      <c r="K3568" s="12"/>
      <c r="L3568" s="12">
        <f t="array" ref="L3568">IFERROR(LOOKUP(2^15,SEARCH({"40A","63A","80A","100A","125A","160A","200A","250A","400A","630A","800A","1000A","1250A","1600A","2000A","2500A","3200A","4000A","5000A","6300A"},UPPER(D3568)),{40,63,80,100,125,160,200,250,400,630,800,1000,1250,1600,2000,2500,3200,4000,5000,6300}),0)</f>
        <v>2000</v>
      </c>
      <c r="M3568" s="9" t="str">
        <f t="shared" si="276"/>
        <v>Elbow Edge</v>
      </c>
      <c r="N3568" s="9" t="str">
        <f t="shared" si="277"/>
        <v>CU</v>
      </c>
      <c r="O3568" s="13" t="str">
        <f t="shared" si="278"/>
        <v>Silver</v>
      </c>
      <c r="P3568" s="9" t="str">
        <f t="shared" si="279"/>
        <v>Epoxy</v>
      </c>
      <c r="Q3568" s="9" t="str">
        <f t="shared" si="280"/>
        <v>4</v>
      </c>
      <c r="R35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68" s="14" t="str">
        <f>IF(ProjectsDB[[#This Row],[Item Type]]="Straight Plug-In",_xlfn.TEXTJOIN("-",TRUE,M3568&amp;"-"&amp;_xlfn.LET(_xlpm.txt,ProjectsDB[[#This Row],[Assembly]],_xlpm.pos,FIND("SP",_xlpm.txt),_xlpm.pre,LEFT(_xlpm.txt,_xlpm.pos-1),IF(RIGHT(_xlpm.pre,3)="123","3PL",IF(RIGHT(_xlpm.pre,2)="12","2PL",IF(RIGHT(_xlpm.pre,1)="1","1PL","3PL")))),N3568,O3568,P3568,Q3568&amp;"W",R3568),_xlfn.TEXTJOIN("-",TRUE,M3568,N3568,O3568,P3568,Q3568&amp;"W",R3568))</f>
        <v>Elbow Edge-CU-Silver-Epoxy-4W-1</v>
      </c>
      <c r="T3568" s="14" t="str">
        <f>IF(COUNTIF(Cycletime[Element Desc.],ProjectsDB[[#This Row],[Element Desc.]])&gt;0,"Found","Not Found")</f>
        <v>Found</v>
      </c>
    </row>
    <row r="3569" spans="2:20" x14ac:dyDescent="0.25">
      <c r="B3569" s="8" t="s">
        <v>7411</v>
      </c>
      <c r="C3569" s="9" t="s">
        <v>7326</v>
      </c>
      <c r="D3569" s="9" t="s">
        <v>7327</v>
      </c>
      <c r="E3569" s="10">
        <v>5</v>
      </c>
      <c r="F3569" s="9" t="s">
        <v>7318</v>
      </c>
      <c r="G3569" s="9" t="s">
        <v>348</v>
      </c>
      <c r="H3569" s="11"/>
      <c r="I3569" s="12"/>
      <c r="J3569" s="12"/>
      <c r="K3569" s="12"/>
      <c r="L3569" s="12">
        <f t="array" ref="L3569">IFERROR(LOOKUP(2^15,SEARCH({"40A","63A","80A","100A","125A","160A","200A","250A","400A","630A","800A","1000A","1250A","1600A","2000A","2500A","3200A","4000A","5000A","6300A"},UPPER(D3569)),{40,63,80,100,125,160,200,250,400,630,800,1000,1250,1600,2000,2500,3200,4000,5000,6300}),0)</f>
        <v>2000</v>
      </c>
      <c r="M3569" s="9" t="str">
        <f t="shared" si="276"/>
        <v>Joint Pack</v>
      </c>
      <c r="N3569" s="9" t="str">
        <f t="shared" si="277"/>
        <v>CU</v>
      </c>
      <c r="O3569" s="13" t="str">
        <f t="shared" si="278"/>
        <v>Silver</v>
      </c>
      <c r="P3569" s="9" t="str">
        <f t="shared" si="279"/>
        <v>None</v>
      </c>
      <c r="Q3569" s="9" t="str">
        <f t="shared" si="280"/>
        <v>4</v>
      </c>
      <c r="R35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69" s="14" t="str">
        <f>IF(ProjectsDB[[#This Row],[Item Type]]="Straight Plug-In",_xlfn.TEXTJOIN("-",TRUE,M3569&amp;"-"&amp;_xlfn.LET(_xlpm.txt,ProjectsDB[[#This Row],[Assembly]],_xlpm.pos,FIND("SP",_xlpm.txt),_xlpm.pre,LEFT(_xlpm.txt,_xlpm.pos-1),IF(RIGHT(_xlpm.pre,3)="123","3PL",IF(RIGHT(_xlpm.pre,2)="12","2PL",IF(RIGHT(_xlpm.pre,1)="1","1PL","3PL")))),N3569,O3569,P3569,Q3569&amp;"W",R3569),_xlfn.TEXTJOIN("-",TRUE,M3569,N3569,O3569,P3569,Q3569&amp;"W",R3569))</f>
        <v>Joint Pack-CU-Silver-None-4W-1</v>
      </c>
      <c r="T3569" s="14" t="str">
        <f>IF(COUNTIF(Cycletime[Element Desc.],ProjectsDB[[#This Row],[Element Desc.]])&gt;0,"Found","Not Found")</f>
        <v>Found</v>
      </c>
    </row>
    <row r="3570" spans="2:20" x14ac:dyDescent="0.25">
      <c r="B3570" s="8" t="s">
        <v>7412</v>
      </c>
      <c r="C3570" s="9" t="s">
        <v>7413</v>
      </c>
      <c r="D3570" s="9" t="s">
        <v>7414</v>
      </c>
      <c r="E3570" s="10">
        <v>1</v>
      </c>
      <c r="F3570" s="9" t="s">
        <v>7318</v>
      </c>
      <c r="G3570" s="9" t="s">
        <v>348</v>
      </c>
      <c r="H3570" s="11"/>
      <c r="I3570" s="12">
        <v>480</v>
      </c>
      <c r="J3570" s="12"/>
      <c r="K3570" s="12"/>
      <c r="L3570" s="12">
        <f t="array" ref="L3570">IFERROR(LOOKUP(2^15,SEARCH({"40A","63A","80A","100A","125A","160A","200A","250A","400A","630A","800A","1000A","1250A","1600A","2000A","2500A","3200A","4000A","5000A","6300A"},UPPER(D3570)),{40,63,80,100,125,160,200,250,400,630,800,1000,1250,1600,2000,2500,3200,4000,5000,6300}),0)</f>
        <v>3200</v>
      </c>
      <c r="M3570" s="9" t="str">
        <f t="shared" si="276"/>
        <v>Straight Feeder</v>
      </c>
      <c r="N3570" s="9" t="str">
        <f t="shared" si="277"/>
        <v>CU</v>
      </c>
      <c r="O3570" s="13" t="str">
        <f t="shared" si="278"/>
        <v>Silver</v>
      </c>
      <c r="P3570" s="9" t="str">
        <f t="shared" si="279"/>
        <v>Epoxy</v>
      </c>
      <c r="Q3570" s="9" t="str">
        <f t="shared" si="280"/>
        <v>4</v>
      </c>
      <c r="R35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70" s="14" t="str">
        <f>IF(ProjectsDB[[#This Row],[Item Type]]="Straight Plug-In",_xlfn.TEXTJOIN("-",TRUE,M3570&amp;"-"&amp;_xlfn.LET(_xlpm.txt,ProjectsDB[[#This Row],[Assembly]],_xlpm.pos,FIND("SP",_xlpm.txt),_xlpm.pre,LEFT(_xlpm.txt,_xlpm.pos-1),IF(RIGHT(_xlpm.pre,3)="123","3PL",IF(RIGHT(_xlpm.pre,2)="12","2PL",IF(RIGHT(_xlpm.pre,1)="1","1PL","3PL")))),N3570,O3570,P3570,Q3570&amp;"W",R3570),_xlfn.TEXTJOIN("-",TRUE,M3570,N3570,O3570,P3570,Q3570&amp;"W",R3570))</f>
        <v>Straight Feeder-CU-Silver-Epoxy-4W-2</v>
      </c>
      <c r="T3570" s="14" t="str">
        <f>IF(COUNTIF(Cycletime[Element Desc.],ProjectsDB[[#This Row],[Element Desc.]])&gt;0,"Found","Not Found")</f>
        <v>Found</v>
      </c>
    </row>
    <row r="3571" spans="2:20" x14ac:dyDescent="0.25">
      <c r="B3571" s="8" t="s">
        <v>7415</v>
      </c>
      <c r="C3571" s="9" t="s">
        <v>7416</v>
      </c>
      <c r="D3571" s="9" t="s">
        <v>7417</v>
      </c>
      <c r="E3571" s="10">
        <v>1</v>
      </c>
      <c r="F3571" s="9" t="s">
        <v>7318</v>
      </c>
      <c r="G3571" s="9" t="s">
        <v>348</v>
      </c>
      <c r="H3571" s="11"/>
      <c r="I3571" s="12">
        <v>2805</v>
      </c>
      <c r="J3571" s="12"/>
      <c r="K3571" s="12"/>
      <c r="L3571" s="12">
        <f t="array" ref="L3571">IFERROR(LOOKUP(2^15,SEARCH({"40A","63A","80A","100A","125A","160A","200A","250A","400A","630A","800A","1000A","1250A","1600A","2000A","2500A","3200A","4000A","5000A","6300A"},UPPER(D3571)),{40,63,80,100,125,160,200,250,400,630,800,1000,1250,1600,2000,2500,3200,4000,5000,6300}),0)</f>
        <v>3200</v>
      </c>
      <c r="M3571" s="9" t="str">
        <f t="shared" si="276"/>
        <v>Straight Feeder</v>
      </c>
      <c r="N3571" s="9" t="str">
        <f t="shared" si="277"/>
        <v>CU</v>
      </c>
      <c r="O3571" s="13" t="str">
        <f t="shared" si="278"/>
        <v>Silver</v>
      </c>
      <c r="P3571" s="9" t="str">
        <f t="shared" si="279"/>
        <v>Epoxy</v>
      </c>
      <c r="Q3571" s="9" t="str">
        <f t="shared" si="280"/>
        <v>4</v>
      </c>
      <c r="R35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71" s="14" t="str">
        <f>IF(ProjectsDB[[#This Row],[Item Type]]="Straight Plug-In",_xlfn.TEXTJOIN("-",TRUE,M3571&amp;"-"&amp;_xlfn.LET(_xlpm.txt,ProjectsDB[[#This Row],[Assembly]],_xlpm.pos,FIND("SP",_xlpm.txt),_xlpm.pre,LEFT(_xlpm.txt,_xlpm.pos-1),IF(RIGHT(_xlpm.pre,3)="123","3PL",IF(RIGHT(_xlpm.pre,2)="12","2PL",IF(RIGHT(_xlpm.pre,1)="1","1PL","3PL")))),N3571,O3571,P3571,Q3571&amp;"W",R3571),_xlfn.TEXTJOIN("-",TRUE,M3571,N3571,O3571,P3571,Q3571&amp;"W",R3571))</f>
        <v>Straight Feeder-CU-Silver-Epoxy-4W-2</v>
      </c>
      <c r="T3571" s="14" t="str">
        <f>IF(COUNTIF(Cycletime[Element Desc.],ProjectsDB[[#This Row],[Element Desc.]])&gt;0,"Found","Not Found")</f>
        <v>Found</v>
      </c>
    </row>
    <row r="3572" spans="2:20" x14ac:dyDescent="0.25">
      <c r="B3572" s="8" t="s">
        <v>7418</v>
      </c>
      <c r="C3572" s="9" t="s">
        <v>7419</v>
      </c>
      <c r="D3572" s="9" t="s">
        <v>7420</v>
      </c>
      <c r="E3572" s="10">
        <v>1</v>
      </c>
      <c r="F3572" s="9" t="s">
        <v>7318</v>
      </c>
      <c r="G3572" s="9" t="s">
        <v>348</v>
      </c>
      <c r="H3572" s="11"/>
      <c r="I3572" s="12">
        <v>380</v>
      </c>
      <c r="J3572" s="12">
        <v>580</v>
      </c>
      <c r="K3572" s="12"/>
      <c r="L3572" s="12">
        <f t="array" ref="L3572">IFERROR(LOOKUP(2^15,SEARCH({"40A","63A","80A","100A","125A","160A","200A","250A","400A","630A","800A","1000A","1250A","1600A","2000A","2500A","3200A","4000A","5000A","6300A"},UPPER(D3572)),{40,63,80,100,125,160,200,250,400,630,800,1000,1250,1600,2000,2500,3200,4000,5000,6300}),0)</f>
        <v>3200</v>
      </c>
      <c r="M3572" s="9" t="str">
        <f t="shared" si="276"/>
        <v>Elbow Flat</v>
      </c>
      <c r="N3572" s="9" t="str">
        <f t="shared" si="277"/>
        <v>CU</v>
      </c>
      <c r="O3572" s="13" t="str">
        <f t="shared" si="278"/>
        <v>Silver</v>
      </c>
      <c r="P3572" s="9" t="str">
        <f t="shared" si="279"/>
        <v>Epoxy</v>
      </c>
      <c r="Q3572" s="9" t="str">
        <f t="shared" si="280"/>
        <v>4</v>
      </c>
      <c r="R35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72" s="14" t="str">
        <f>IF(ProjectsDB[[#This Row],[Item Type]]="Straight Plug-In",_xlfn.TEXTJOIN("-",TRUE,M3572&amp;"-"&amp;_xlfn.LET(_xlpm.txt,ProjectsDB[[#This Row],[Assembly]],_xlpm.pos,FIND("SP",_xlpm.txt),_xlpm.pre,LEFT(_xlpm.txt,_xlpm.pos-1),IF(RIGHT(_xlpm.pre,3)="123","3PL",IF(RIGHT(_xlpm.pre,2)="12","2PL",IF(RIGHT(_xlpm.pre,1)="1","1PL","3PL")))),N3572,O3572,P3572,Q3572&amp;"W",R3572),_xlfn.TEXTJOIN("-",TRUE,M3572,N3572,O3572,P3572,Q3572&amp;"W",R3572))</f>
        <v>Elbow Flat-CU-Silver-Epoxy-4W-2</v>
      </c>
      <c r="T3572" s="14" t="str">
        <f>IF(COUNTIF(Cycletime[Element Desc.],ProjectsDB[[#This Row],[Element Desc.]])&gt;0,"Found","Not Found")</f>
        <v>Found</v>
      </c>
    </row>
    <row r="3573" spans="2:20" x14ac:dyDescent="0.25">
      <c r="B3573" s="8" t="s">
        <v>7421</v>
      </c>
      <c r="C3573" s="9" t="s">
        <v>7422</v>
      </c>
      <c r="D3573" s="9" t="s">
        <v>7423</v>
      </c>
      <c r="E3573" s="10">
        <v>1</v>
      </c>
      <c r="F3573" s="9" t="s">
        <v>7318</v>
      </c>
      <c r="G3573" s="9" t="s">
        <v>348</v>
      </c>
      <c r="H3573" s="11"/>
      <c r="I3573" s="12">
        <v>1140</v>
      </c>
      <c r="J3573" s="12"/>
      <c r="K3573" s="12"/>
      <c r="L3573" s="12">
        <f t="array" ref="L3573">IFERROR(LOOKUP(2^15,SEARCH({"40A","63A","80A","100A","125A","160A","200A","250A","400A","630A","800A","1000A","1250A","1600A","2000A","2500A","3200A","4000A","5000A","6300A"},UPPER(D3573)),{40,63,80,100,125,160,200,250,400,630,800,1000,1250,1600,2000,2500,3200,4000,5000,6300}),0)</f>
        <v>3200</v>
      </c>
      <c r="M3573" s="9" t="str">
        <f t="shared" si="276"/>
        <v>Straight Feeder</v>
      </c>
      <c r="N3573" s="9" t="str">
        <f t="shared" si="277"/>
        <v>CU</v>
      </c>
      <c r="O3573" s="13" t="str">
        <f t="shared" si="278"/>
        <v>Silver</v>
      </c>
      <c r="P3573" s="9" t="str">
        <f t="shared" si="279"/>
        <v>Epoxy</v>
      </c>
      <c r="Q3573" s="9" t="str">
        <f t="shared" si="280"/>
        <v>4</v>
      </c>
      <c r="R35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73" s="14" t="str">
        <f>IF(ProjectsDB[[#This Row],[Item Type]]="Straight Plug-In",_xlfn.TEXTJOIN("-",TRUE,M3573&amp;"-"&amp;_xlfn.LET(_xlpm.txt,ProjectsDB[[#This Row],[Assembly]],_xlpm.pos,FIND("SP",_xlpm.txt),_xlpm.pre,LEFT(_xlpm.txt,_xlpm.pos-1),IF(RIGHT(_xlpm.pre,3)="123","3PL",IF(RIGHT(_xlpm.pre,2)="12","2PL",IF(RIGHT(_xlpm.pre,1)="1","1PL","3PL")))),N3573,O3573,P3573,Q3573&amp;"W",R3573),_xlfn.TEXTJOIN("-",TRUE,M3573,N3573,O3573,P3573,Q3573&amp;"W",R3573))</f>
        <v>Straight Feeder-CU-Silver-Epoxy-4W-2</v>
      </c>
      <c r="T3573" s="14" t="str">
        <f>IF(COUNTIF(Cycletime[Element Desc.],ProjectsDB[[#This Row],[Element Desc.]])&gt;0,"Found","Not Found")</f>
        <v>Found</v>
      </c>
    </row>
    <row r="3574" spans="2:20" x14ac:dyDescent="0.25">
      <c r="B3574" s="8" t="s">
        <v>7424</v>
      </c>
      <c r="C3574" s="9" t="s">
        <v>7425</v>
      </c>
      <c r="D3574" s="9" t="s">
        <v>7426</v>
      </c>
      <c r="E3574" s="10">
        <v>1</v>
      </c>
      <c r="F3574" s="9" t="s">
        <v>7318</v>
      </c>
      <c r="G3574" s="9" t="s">
        <v>348</v>
      </c>
      <c r="H3574" s="11"/>
      <c r="I3574" s="12">
        <v>660</v>
      </c>
      <c r="J3574" s="12"/>
      <c r="K3574" s="12"/>
      <c r="L3574" s="12">
        <f t="array" ref="L3574">IFERROR(LOOKUP(2^15,SEARCH({"40A","63A","80A","100A","125A","160A","200A","250A","400A","630A","800A","1000A","1250A","1600A","2000A","2500A","3200A","4000A","5000A","6300A"},UPPER(D3574)),{40,63,80,100,125,160,200,250,400,630,800,1000,1250,1600,2000,2500,3200,4000,5000,6300}),0)</f>
        <v>3200</v>
      </c>
      <c r="M3574" s="9" t="str">
        <f t="shared" si="276"/>
        <v>Straight Feeder</v>
      </c>
      <c r="N3574" s="9" t="str">
        <f t="shared" si="277"/>
        <v>CU</v>
      </c>
      <c r="O3574" s="13" t="str">
        <f t="shared" si="278"/>
        <v>Silver</v>
      </c>
      <c r="P3574" s="9" t="str">
        <f t="shared" si="279"/>
        <v>Epoxy</v>
      </c>
      <c r="Q3574" s="9" t="str">
        <f t="shared" si="280"/>
        <v>4</v>
      </c>
      <c r="R35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74" s="14" t="str">
        <f>IF(ProjectsDB[[#This Row],[Item Type]]="Straight Plug-In",_xlfn.TEXTJOIN("-",TRUE,M3574&amp;"-"&amp;_xlfn.LET(_xlpm.txt,ProjectsDB[[#This Row],[Assembly]],_xlpm.pos,FIND("SP",_xlpm.txt),_xlpm.pre,LEFT(_xlpm.txt,_xlpm.pos-1),IF(RIGHT(_xlpm.pre,3)="123","3PL",IF(RIGHT(_xlpm.pre,2)="12","2PL",IF(RIGHT(_xlpm.pre,1)="1","1PL","3PL")))),N3574,O3574,P3574,Q3574&amp;"W",R3574),_xlfn.TEXTJOIN("-",TRUE,M3574,N3574,O3574,P3574,Q3574&amp;"W",R3574))</f>
        <v>Straight Feeder-CU-Silver-Epoxy-4W-2</v>
      </c>
      <c r="T3574" s="14" t="str">
        <f>IF(COUNTIF(Cycletime[Element Desc.],ProjectsDB[[#This Row],[Element Desc.]])&gt;0,"Found","Not Found")</f>
        <v>Found</v>
      </c>
    </row>
    <row r="3575" spans="2:20" x14ac:dyDescent="0.25">
      <c r="B3575" s="8" t="s">
        <v>7427</v>
      </c>
      <c r="C3575" s="9" t="s">
        <v>7428</v>
      </c>
      <c r="D3575" s="9" t="s">
        <v>7429</v>
      </c>
      <c r="E3575" s="10">
        <v>1</v>
      </c>
      <c r="F3575" s="9" t="s">
        <v>7318</v>
      </c>
      <c r="G3575" s="9" t="s">
        <v>348</v>
      </c>
      <c r="H3575" s="11"/>
      <c r="I3575" s="12">
        <v>300</v>
      </c>
      <c r="J3575" s="12">
        <v>560</v>
      </c>
      <c r="K3575" s="12">
        <v>300</v>
      </c>
      <c r="L3575" s="12">
        <f t="array" ref="L3575">IFERROR(LOOKUP(2^15,SEARCH({"40A","63A","80A","100A","125A","160A","200A","250A","400A","630A","800A","1000A","1250A","1600A","2000A","2500A","3200A","4000A","5000A","6300A"},UPPER(D3575)),{40,63,80,100,125,160,200,250,400,630,800,1000,1250,1600,2000,2500,3200,4000,5000,6300}),0)</f>
        <v>3200</v>
      </c>
      <c r="M3575" s="9" t="str">
        <f t="shared" si="276"/>
        <v>Z-Unit Flat</v>
      </c>
      <c r="N3575" s="9" t="str">
        <f t="shared" si="277"/>
        <v>CU</v>
      </c>
      <c r="O3575" s="13" t="str">
        <f t="shared" si="278"/>
        <v>Silver</v>
      </c>
      <c r="P3575" s="9" t="str">
        <f t="shared" si="279"/>
        <v>Epoxy</v>
      </c>
      <c r="Q3575" s="9" t="str">
        <f t="shared" si="280"/>
        <v>4</v>
      </c>
      <c r="R35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75" s="14" t="str">
        <f>IF(ProjectsDB[[#This Row],[Item Type]]="Straight Plug-In",_xlfn.TEXTJOIN("-",TRUE,M3575&amp;"-"&amp;_xlfn.LET(_xlpm.txt,ProjectsDB[[#This Row],[Assembly]],_xlpm.pos,FIND("SP",_xlpm.txt),_xlpm.pre,LEFT(_xlpm.txt,_xlpm.pos-1),IF(RIGHT(_xlpm.pre,3)="123","3PL",IF(RIGHT(_xlpm.pre,2)="12","2PL",IF(RIGHT(_xlpm.pre,1)="1","1PL","3PL")))),N3575,O3575,P3575,Q3575&amp;"W",R3575),_xlfn.TEXTJOIN("-",TRUE,M3575,N3575,O3575,P3575,Q3575&amp;"W",R3575))</f>
        <v>Z-Unit Flat-CU-Silver-Epoxy-4W-2</v>
      </c>
      <c r="T3575" s="14" t="str">
        <f>IF(COUNTIF(Cycletime[Element Desc.],ProjectsDB[[#This Row],[Element Desc.]])&gt;0,"Found","Not Found")</f>
        <v>Found</v>
      </c>
    </row>
    <row r="3576" spans="2:20" x14ac:dyDescent="0.25">
      <c r="B3576" s="8" t="s">
        <v>7430</v>
      </c>
      <c r="C3576" s="9" t="s">
        <v>7431</v>
      </c>
      <c r="D3576" s="9" t="s">
        <v>7432</v>
      </c>
      <c r="E3576" s="10">
        <v>1</v>
      </c>
      <c r="F3576" s="9" t="s">
        <v>7318</v>
      </c>
      <c r="G3576" s="9" t="s">
        <v>348</v>
      </c>
      <c r="H3576" s="11"/>
      <c r="I3576" s="12">
        <v>1000</v>
      </c>
      <c r="J3576" s="12"/>
      <c r="K3576" s="12"/>
      <c r="L3576" s="12">
        <f t="array" ref="L3576">IFERROR(LOOKUP(2^15,SEARCH({"40A","63A","80A","100A","125A","160A","200A","250A","400A","630A","800A","1000A","1250A","1600A","2000A","2500A","3200A","4000A","5000A","6300A"},UPPER(D3576)),{40,63,80,100,125,160,200,250,400,630,800,1000,1250,1600,2000,2500,3200,4000,5000,6300}),0)</f>
        <v>3200</v>
      </c>
      <c r="M3576" s="9" t="str">
        <f t="shared" si="276"/>
        <v>Straight Feeder</v>
      </c>
      <c r="N3576" s="9" t="str">
        <f t="shared" si="277"/>
        <v>CU</v>
      </c>
      <c r="O3576" s="13" t="str">
        <f t="shared" si="278"/>
        <v>Silver</v>
      </c>
      <c r="P3576" s="9" t="str">
        <f t="shared" si="279"/>
        <v>Epoxy</v>
      </c>
      <c r="Q3576" s="9" t="str">
        <f t="shared" si="280"/>
        <v>4</v>
      </c>
      <c r="R35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76" s="14" t="str">
        <f>IF(ProjectsDB[[#This Row],[Item Type]]="Straight Plug-In",_xlfn.TEXTJOIN("-",TRUE,M3576&amp;"-"&amp;_xlfn.LET(_xlpm.txt,ProjectsDB[[#This Row],[Assembly]],_xlpm.pos,FIND("SP",_xlpm.txt),_xlpm.pre,LEFT(_xlpm.txt,_xlpm.pos-1),IF(RIGHT(_xlpm.pre,3)="123","3PL",IF(RIGHT(_xlpm.pre,2)="12","2PL",IF(RIGHT(_xlpm.pre,1)="1","1PL","3PL")))),N3576,O3576,P3576,Q3576&amp;"W",R3576),_xlfn.TEXTJOIN("-",TRUE,M3576,N3576,O3576,P3576,Q3576&amp;"W",R3576))</f>
        <v>Straight Feeder-CU-Silver-Epoxy-4W-2</v>
      </c>
      <c r="T3576" s="14" t="str">
        <f>IF(COUNTIF(Cycletime[Element Desc.],ProjectsDB[[#This Row],[Element Desc.]])&gt;0,"Found","Not Found")</f>
        <v>Found</v>
      </c>
    </row>
    <row r="3577" spans="2:20" x14ac:dyDescent="0.25">
      <c r="B3577" s="8" t="s">
        <v>7433</v>
      </c>
      <c r="C3577" s="9" t="s">
        <v>7434</v>
      </c>
      <c r="D3577" s="9" t="s">
        <v>7435</v>
      </c>
      <c r="E3577" s="10">
        <v>1</v>
      </c>
      <c r="F3577" s="9" t="s">
        <v>7318</v>
      </c>
      <c r="G3577" s="9" t="s">
        <v>348</v>
      </c>
      <c r="H3577" s="11"/>
      <c r="I3577" s="12">
        <v>470</v>
      </c>
      <c r="J3577" s="12"/>
      <c r="K3577" s="12"/>
      <c r="L3577" s="12">
        <f t="array" ref="L3577">IFERROR(LOOKUP(2^15,SEARCH({"40A","63A","80A","100A","125A","160A","200A","250A","400A","630A","800A","1000A","1250A","1600A","2000A","2500A","3200A","4000A","5000A","6300A"},UPPER(D3577)),{40,63,80,100,125,160,200,250,400,630,800,1000,1250,1600,2000,2500,3200,4000,5000,6300}),0)</f>
        <v>3200</v>
      </c>
      <c r="M3577" s="9" t="str">
        <f t="shared" si="276"/>
        <v>Straight Feeder</v>
      </c>
      <c r="N3577" s="9" t="str">
        <f t="shared" si="277"/>
        <v>CU</v>
      </c>
      <c r="O3577" s="13" t="str">
        <f t="shared" si="278"/>
        <v>Silver</v>
      </c>
      <c r="P3577" s="9" t="str">
        <f t="shared" si="279"/>
        <v>Epoxy</v>
      </c>
      <c r="Q3577" s="9" t="str">
        <f t="shared" si="280"/>
        <v>4</v>
      </c>
      <c r="R35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77" s="14" t="str">
        <f>IF(ProjectsDB[[#This Row],[Item Type]]="Straight Plug-In",_xlfn.TEXTJOIN("-",TRUE,M3577&amp;"-"&amp;_xlfn.LET(_xlpm.txt,ProjectsDB[[#This Row],[Assembly]],_xlpm.pos,FIND("SP",_xlpm.txt),_xlpm.pre,LEFT(_xlpm.txt,_xlpm.pos-1),IF(RIGHT(_xlpm.pre,3)="123","3PL",IF(RIGHT(_xlpm.pre,2)="12","2PL",IF(RIGHT(_xlpm.pre,1)="1","1PL","3PL")))),N3577,O3577,P3577,Q3577&amp;"W",R3577),_xlfn.TEXTJOIN("-",TRUE,M3577,N3577,O3577,P3577,Q3577&amp;"W",R3577))</f>
        <v>Straight Feeder-CU-Silver-Epoxy-4W-2</v>
      </c>
      <c r="T3577" s="14" t="str">
        <f>IF(COUNTIF(Cycletime[Element Desc.],ProjectsDB[[#This Row],[Element Desc.]])&gt;0,"Found","Not Found")</f>
        <v>Found</v>
      </c>
    </row>
    <row r="3578" spans="2:20" x14ac:dyDescent="0.25">
      <c r="B3578" s="8" t="s">
        <v>7436</v>
      </c>
      <c r="C3578" s="9" t="s">
        <v>7394</v>
      </c>
      <c r="D3578" s="9" t="s">
        <v>7395</v>
      </c>
      <c r="E3578" s="10">
        <v>8</v>
      </c>
      <c r="F3578" s="9" t="s">
        <v>7318</v>
      </c>
      <c r="G3578" s="9" t="s">
        <v>348</v>
      </c>
      <c r="H3578" s="11"/>
      <c r="I3578" s="12"/>
      <c r="J3578" s="12"/>
      <c r="K3578" s="12"/>
      <c r="L3578" s="12">
        <f t="array" ref="L3578">IFERROR(LOOKUP(2^15,SEARCH({"40A","63A","80A","100A","125A","160A","200A","250A","400A","630A","800A","1000A","1250A","1600A","2000A","2500A","3200A","4000A","5000A","6300A"},UPPER(D3578)),{40,63,80,100,125,160,200,250,400,630,800,1000,1250,1600,2000,2500,3200,4000,5000,6300}),0)</f>
        <v>3200</v>
      </c>
      <c r="M3578" s="9" t="str">
        <f t="shared" si="276"/>
        <v>Joint Pack</v>
      </c>
      <c r="N3578" s="9" t="str">
        <f t="shared" si="277"/>
        <v>CU</v>
      </c>
      <c r="O3578" s="13" t="str">
        <f t="shared" si="278"/>
        <v>Silver</v>
      </c>
      <c r="P3578" s="9" t="str">
        <f t="shared" si="279"/>
        <v>None</v>
      </c>
      <c r="Q3578" s="9" t="str">
        <f t="shared" si="280"/>
        <v>4</v>
      </c>
      <c r="R35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78" s="14" t="str">
        <f>IF(ProjectsDB[[#This Row],[Item Type]]="Straight Plug-In",_xlfn.TEXTJOIN("-",TRUE,M3578&amp;"-"&amp;_xlfn.LET(_xlpm.txt,ProjectsDB[[#This Row],[Assembly]],_xlpm.pos,FIND("SP",_xlpm.txt),_xlpm.pre,LEFT(_xlpm.txt,_xlpm.pos-1),IF(RIGHT(_xlpm.pre,3)="123","3PL",IF(RIGHT(_xlpm.pre,2)="12","2PL",IF(RIGHT(_xlpm.pre,1)="1","1PL","3PL")))),N3578,O3578,P3578,Q3578&amp;"W",R3578),_xlfn.TEXTJOIN("-",TRUE,M3578,N3578,O3578,P3578,Q3578&amp;"W",R3578))</f>
        <v>Joint Pack-CU-Silver-None-4W-2</v>
      </c>
      <c r="T3578" s="14" t="str">
        <f>IF(COUNTIF(Cycletime[Element Desc.],ProjectsDB[[#This Row],[Element Desc.]])&gt;0,"Found","Not Found")</f>
        <v>Found</v>
      </c>
    </row>
    <row r="3579" spans="2:20" x14ac:dyDescent="0.25">
      <c r="B3579" s="8" t="s">
        <v>7437</v>
      </c>
      <c r="C3579" s="9" t="s">
        <v>7438</v>
      </c>
      <c r="D3579" s="9" t="s">
        <v>7439</v>
      </c>
      <c r="E3579" s="10">
        <v>1</v>
      </c>
      <c r="F3579" s="9" t="s">
        <v>7318</v>
      </c>
      <c r="G3579" s="9" t="s">
        <v>348</v>
      </c>
      <c r="H3579" s="11"/>
      <c r="I3579" s="12">
        <v>300</v>
      </c>
      <c r="J3579" s="12"/>
      <c r="K3579" s="12"/>
      <c r="L3579" s="12">
        <f t="array" ref="L3579">IFERROR(LOOKUP(2^15,SEARCH({"40A","63A","80A","100A","125A","160A","200A","250A","400A","630A","800A","1000A","1250A","1600A","2000A","2500A","3200A","4000A","5000A","6300A"},UPPER(D3579)),{40,63,80,100,125,160,200,250,400,630,800,1000,1250,1600,2000,2500,3200,4000,5000,6300}),0)</f>
        <v>2000</v>
      </c>
      <c r="M3579" s="9" t="str">
        <f t="shared" si="276"/>
        <v>Elbow Flat</v>
      </c>
      <c r="N3579" s="9" t="str">
        <f t="shared" si="277"/>
        <v>CU</v>
      </c>
      <c r="O3579" s="13" t="str">
        <f t="shared" si="278"/>
        <v>Silver</v>
      </c>
      <c r="P3579" s="9" t="str">
        <f t="shared" si="279"/>
        <v>Epoxy</v>
      </c>
      <c r="Q3579" s="9" t="str">
        <f t="shared" si="280"/>
        <v>5</v>
      </c>
      <c r="R35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79" s="14" t="str">
        <f>IF(ProjectsDB[[#This Row],[Item Type]]="Straight Plug-In",_xlfn.TEXTJOIN("-",TRUE,M3579&amp;"-"&amp;_xlfn.LET(_xlpm.txt,ProjectsDB[[#This Row],[Assembly]],_xlpm.pos,FIND("SP",_xlpm.txt),_xlpm.pre,LEFT(_xlpm.txt,_xlpm.pos-1),IF(RIGHT(_xlpm.pre,3)="123","3PL",IF(RIGHT(_xlpm.pre,2)="12","2PL",IF(RIGHT(_xlpm.pre,1)="1","1PL","3PL")))),N3579,O3579,P3579,Q3579&amp;"W",R3579),_xlfn.TEXTJOIN("-",TRUE,M3579,N3579,O3579,P3579,Q3579&amp;"W",R3579))</f>
        <v>Elbow Flat-CU-Silver-Epoxy-5W-1</v>
      </c>
      <c r="T3579" s="14" t="str">
        <f>IF(COUNTIF(Cycletime[Element Desc.],ProjectsDB[[#This Row],[Element Desc.]])&gt;0,"Found","Not Found")</f>
        <v>Found</v>
      </c>
    </row>
    <row r="3580" spans="2:20" x14ac:dyDescent="0.25">
      <c r="B3580" s="8" t="s">
        <v>7440</v>
      </c>
      <c r="C3580" s="9" t="s">
        <v>7441</v>
      </c>
      <c r="D3580" s="9" t="s">
        <v>7442</v>
      </c>
      <c r="E3580" s="10">
        <v>1</v>
      </c>
      <c r="F3580" s="9" t="s">
        <v>7318</v>
      </c>
      <c r="G3580" s="9" t="s">
        <v>348</v>
      </c>
      <c r="H3580" s="11"/>
      <c r="I3580" s="12"/>
      <c r="J3580" s="12"/>
      <c r="K3580" s="12"/>
      <c r="L3580" s="12">
        <f t="array" ref="L3580">IFERROR(LOOKUP(2^15,SEARCH({"40A","63A","80A","100A","125A","160A","200A","250A","400A","630A","800A","1000A","1250A","1600A","2000A","2500A","3200A","4000A","5000A","6300A"},UPPER(D3580)),{40,63,80,100,125,160,200,250,400,630,800,1000,1250,1600,2000,2500,3200,4000,5000,6300}),0)</f>
        <v>3200</v>
      </c>
      <c r="M3580" s="9" t="str">
        <f t="shared" si="276"/>
        <v>Joint Pack</v>
      </c>
      <c r="N3580" s="9" t="str">
        <f t="shared" si="277"/>
        <v>CU</v>
      </c>
      <c r="O3580" s="13" t="str">
        <f t="shared" si="278"/>
        <v>Silver</v>
      </c>
      <c r="P3580" s="9" t="str">
        <f t="shared" si="279"/>
        <v>None</v>
      </c>
      <c r="Q3580" s="9" t="str">
        <f t="shared" si="280"/>
        <v>5</v>
      </c>
      <c r="R35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80" s="14" t="str">
        <f>IF(ProjectsDB[[#This Row],[Item Type]]="Straight Plug-In",_xlfn.TEXTJOIN("-",TRUE,M3580&amp;"-"&amp;_xlfn.LET(_xlpm.txt,ProjectsDB[[#This Row],[Assembly]],_xlpm.pos,FIND("SP",_xlpm.txt),_xlpm.pre,LEFT(_xlpm.txt,_xlpm.pos-1),IF(RIGHT(_xlpm.pre,3)="123","3PL",IF(RIGHT(_xlpm.pre,2)="12","2PL",IF(RIGHT(_xlpm.pre,1)="1","1PL","3PL")))),N3580,O3580,P3580,Q3580&amp;"W",R3580),_xlfn.TEXTJOIN("-",TRUE,M3580,N3580,O3580,P3580,Q3580&amp;"W",R3580))</f>
        <v>Joint Pack-CU-Silver-None-5W-2</v>
      </c>
      <c r="T3580" s="14" t="str">
        <f>IF(COUNTIF(Cycletime[Element Desc.],ProjectsDB[[#This Row],[Element Desc.]])&gt;0,"Found","Not Found")</f>
        <v>Found</v>
      </c>
    </row>
    <row r="3581" spans="2:20" x14ac:dyDescent="0.25">
      <c r="B3581" s="8" t="s">
        <v>7443</v>
      </c>
      <c r="C3581" s="9" t="s">
        <v>2492</v>
      </c>
      <c r="D3581" s="9" t="s">
        <v>2493</v>
      </c>
      <c r="E3581" s="10">
        <v>80</v>
      </c>
      <c r="F3581" s="9" t="s">
        <v>7318</v>
      </c>
      <c r="G3581" s="9" t="s">
        <v>385</v>
      </c>
      <c r="H3581" s="11"/>
      <c r="I3581" s="12"/>
      <c r="J3581" s="12"/>
      <c r="K3581" s="12"/>
      <c r="L3581" s="12">
        <f t="array" ref="L3581">IFERROR(LOOKUP(2^15,SEARCH({"40A","63A","80A","100A","125A","160A","200A","250A","400A","630A","800A","1000A","1250A","1600A","2000A","2500A","3200A","4000A","5000A","6300A"},UPPER(D3581)),{40,63,80,100,125,160,200,250,400,630,800,1000,1250,1600,2000,2500,3200,4000,5000,6300}),0)</f>
        <v>0</v>
      </c>
      <c r="M3581" s="9" t="str">
        <f t="shared" si="276"/>
        <v>Hanger Support</v>
      </c>
      <c r="N3581" s="9" t="str">
        <f t="shared" si="277"/>
        <v>SH</v>
      </c>
      <c r="O3581" s="13" t="str">
        <f t="shared" si="278"/>
        <v>None</v>
      </c>
      <c r="P3581" s="9" t="str">
        <f t="shared" si="279"/>
        <v>None</v>
      </c>
      <c r="Q3581" s="9" t="str">
        <f t="shared" si="280"/>
        <v>0</v>
      </c>
      <c r="R35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581" s="14" t="str">
        <f>IF(ProjectsDB[[#This Row],[Item Type]]="Straight Plug-In",_xlfn.TEXTJOIN("-",TRUE,M3581&amp;"-"&amp;_xlfn.LET(_xlpm.txt,ProjectsDB[[#This Row],[Assembly]],_xlpm.pos,FIND("SP",_xlpm.txt),_xlpm.pre,LEFT(_xlpm.txt,_xlpm.pos-1),IF(RIGHT(_xlpm.pre,3)="123","3PL",IF(RIGHT(_xlpm.pre,2)="12","2PL",IF(RIGHT(_xlpm.pre,1)="1","1PL","3PL")))),N3581,O3581,P3581,Q3581&amp;"W",R3581),_xlfn.TEXTJOIN("-",TRUE,M3581,N3581,O3581,P3581,Q3581&amp;"W",R3581))</f>
        <v>Hanger Support-SH-None-None-0W-0</v>
      </c>
      <c r="T3581" s="14" t="str">
        <f>IF(COUNTIF(Cycletime[Element Desc.],ProjectsDB[[#This Row],[Element Desc.]])&gt;0,"Found","Not Found")</f>
        <v>Found</v>
      </c>
    </row>
    <row r="3582" spans="2:20" x14ac:dyDescent="0.25">
      <c r="B3582" s="8" t="s">
        <v>7444</v>
      </c>
      <c r="C3582" s="9" t="s">
        <v>108</v>
      </c>
      <c r="D3582" s="9" t="s">
        <v>109</v>
      </c>
      <c r="E3582" s="10">
        <v>15</v>
      </c>
      <c r="F3582" s="9" t="s">
        <v>7318</v>
      </c>
      <c r="G3582" s="9" t="s">
        <v>385</v>
      </c>
      <c r="H3582" s="11"/>
      <c r="I3582" s="12"/>
      <c r="J3582" s="12"/>
      <c r="K3582" s="12"/>
      <c r="L3582" s="12">
        <f t="array" ref="L3582">IFERROR(LOOKUP(2^15,SEARCH({"40A","63A","80A","100A","125A","160A","200A","250A","400A","630A","800A","1000A","1250A","1600A","2000A","2500A","3200A","4000A","5000A","6300A"},UPPER(D3582)),{40,63,80,100,125,160,200,250,400,630,800,1000,1250,1600,2000,2500,3200,4000,5000,6300}),0)</f>
        <v>0</v>
      </c>
      <c r="M3582" s="9" t="str">
        <f t="shared" si="276"/>
        <v>Hanger Support</v>
      </c>
      <c r="N3582" s="9" t="str">
        <f t="shared" si="277"/>
        <v>SH</v>
      </c>
      <c r="O3582" s="13" t="str">
        <f t="shared" si="278"/>
        <v>None</v>
      </c>
      <c r="P3582" s="9" t="str">
        <f t="shared" si="279"/>
        <v>None</v>
      </c>
      <c r="Q3582" s="9" t="str">
        <f t="shared" si="280"/>
        <v>0</v>
      </c>
      <c r="R35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582" s="14" t="str">
        <f>IF(ProjectsDB[[#This Row],[Item Type]]="Straight Plug-In",_xlfn.TEXTJOIN("-",TRUE,M3582&amp;"-"&amp;_xlfn.LET(_xlpm.txt,ProjectsDB[[#This Row],[Assembly]],_xlpm.pos,FIND("SP",_xlpm.txt),_xlpm.pre,LEFT(_xlpm.txt,_xlpm.pos-1),IF(RIGHT(_xlpm.pre,3)="123","3PL",IF(RIGHT(_xlpm.pre,2)="12","2PL",IF(RIGHT(_xlpm.pre,1)="1","1PL","3PL")))),N3582,O3582,P3582,Q3582&amp;"W",R3582),_xlfn.TEXTJOIN("-",TRUE,M3582,N3582,O3582,P3582,Q3582&amp;"W",R3582))</f>
        <v>Hanger Support-SH-None-None-0W-0</v>
      </c>
      <c r="T3582" s="14" t="str">
        <f>IF(COUNTIF(Cycletime[Element Desc.],ProjectsDB[[#This Row],[Element Desc.]])&gt;0,"Found","Not Found")</f>
        <v>Found</v>
      </c>
    </row>
    <row r="3583" spans="2:20" x14ac:dyDescent="0.25">
      <c r="B3583" s="8" t="s">
        <v>7445</v>
      </c>
      <c r="C3583" s="9" t="s">
        <v>7446</v>
      </c>
      <c r="D3583" s="9" t="s">
        <v>7447</v>
      </c>
      <c r="E3583" s="10">
        <v>1</v>
      </c>
      <c r="F3583" s="9" t="s">
        <v>7318</v>
      </c>
      <c r="G3583" s="9" t="s">
        <v>385</v>
      </c>
      <c r="H3583" s="11"/>
      <c r="I3583" s="12">
        <v>850</v>
      </c>
      <c r="J3583" s="12">
        <v>430</v>
      </c>
      <c r="K3583" s="12">
        <v>630</v>
      </c>
      <c r="L3583" s="12">
        <f t="array" ref="L3583">IFERROR(LOOKUP(2^15,SEARCH({"40A","63A","80A","100A","125A","160A","200A","250A","400A","630A","800A","1000A","1250A","1600A","2000A","2500A","3200A","4000A","5000A","6300A"},UPPER(D3583)),{40,63,80,100,125,160,200,250,400,630,800,1000,1250,1600,2000,2500,3200,4000,5000,6300}),0)</f>
        <v>800</v>
      </c>
      <c r="M3583" s="9" t="str">
        <f t="shared" si="276"/>
        <v>Offset Flat</v>
      </c>
      <c r="N3583" s="9" t="str">
        <f t="shared" si="277"/>
        <v>CU</v>
      </c>
      <c r="O3583" s="13" t="str">
        <f t="shared" si="278"/>
        <v>Silver</v>
      </c>
      <c r="P3583" s="9" t="str">
        <f t="shared" si="279"/>
        <v>Epoxy</v>
      </c>
      <c r="Q3583" s="9" t="str">
        <f t="shared" si="280"/>
        <v>5</v>
      </c>
      <c r="R35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83" s="14" t="str">
        <f>IF(ProjectsDB[[#This Row],[Item Type]]="Straight Plug-In",_xlfn.TEXTJOIN("-",TRUE,M3583&amp;"-"&amp;_xlfn.LET(_xlpm.txt,ProjectsDB[[#This Row],[Assembly]],_xlpm.pos,FIND("SP",_xlpm.txt),_xlpm.pre,LEFT(_xlpm.txt,_xlpm.pos-1),IF(RIGHT(_xlpm.pre,3)="123","3PL",IF(RIGHT(_xlpm.pre,2)="12","2PL",IF(RIGHT(_xlpm.pre,1)="1","1PL","3PL")))),N3583,O3583,P3583,Q3583&amp;"W",R3583),_xlfn.TEXTJOIN("-",TRUE,M3583,N3583,O3583,P3583,Q3583&amp;"W",R3583))</f>
        <v>Offset Flat-CU-Silver-Epoxy-5W-1</v>
      </c>
      <c r="T3583" s="14" t="str">
        <f>IF(COUNTIF(Cycletime[Element Desc.],ProjectsDB[[#This Row],[Element Desc.]])&gt;0,"Found","Not Found")</f>
        <v>Found</v>
      </c>
    </row>
    <row r="3584" spans="2:20" x14ac:dyDescent="0.25">
      <c r="B3584" s="8" t="s">
        <v>7448</v>
      </c>
      <c r="C3584" s="9" t="s">
        <v>108</v>
      </c>
      <c r="D3584" s="9" t="s">
        <v>109</v>
      </c>
      <c r="E3584" s="10">
        <v>64</v>
      </c>
      <c r="F3584" s="9" t="s">
        <v>7318</v>
      </c>
      <c r="G3584" s="9" t="s">
        <v>594</v>
      </c>
      <c r="H3584" s="11"/>
      <c r="I3584" s="12"/>
      <c r="J3584" s="12"/>
      <c r="K3584" s="12"/>
      <c r="L3584" s="12">
        <f t="array" ref="L3584">IFERROR(LOOKUP(2^15,SEARCH({"40A","63A","80A","100A","125A","160A","200A","250A","400A","630A","800A","1000A","1250A","1600A","2000A","2500A","3200A","4000A","5000A","6300A"},UPPER(D3584)),{40,63,80,100,125,160,200,250,400,630,800,1000,1250,1600,2000,2500,3200,4000,5000,6300}),0)</f>
        <v>0</v>
      </c>
      <c r="M3584" s="9" t="str">
        <f t="shared" si="276"/>
        <v>Hanger Support</v>
      </c>
      <c r="N3584" s="9" t="str">
        <f t="shared" si="277"/>
        <v>SH</v>
      </c>
      <c r="O3584" s="13" t="str">
        <f t="shared" si="278"/>
        <v>None</v>
      </c>
      <c r="P3584" s="9" t="str">
        <f t="shared" si="279"/>
        <v>None</v>
      </c>
      <c r="Q3584" s="9" t="str">
        <f t="shared" si="280"/>
        <v>0</v>
      </c>
      <c r="R35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584" s="14" t="str">
        <f>IF(ProjectsDB[[#This Row],[Item Type]]="Straight Plug-In",_xlfn.TEXTJOIN("-",TRUE,M3584&amp;"-"&amp;_xlfn.LET(_xlpm.txt,ProjectsDB[[#This Row],[Assembly]],_xlpm.pos,FIND("SP",_xlpm.txt),_xlpm.pre,LEFT(_xlpm.txt,_xlpm.pos-1),IF(RIGHT(_xlpm.pre,3)="123","3PL",IF(RIGHT(_xlpm.pre,2)="12","2PL",IF(RIGHT(_xlpm.pre,1)="1","1PL","3PL")))),N3584,O3584,P3584,Q3584&amp;"W",R3584),_xlfn.TEXTJOIN("-",TRUE,M3584,N3584,O3584,P3584,Q3584&amp;"W",R3584))</f>
        <v>Hanger Support-SH-None-None-0W-0</v>
      </c>
      <c r="T3584" s="14" t="str">
        <f>IF(COUNTIF(Cycletime[Element Desc.],ProjectsDB[[#This Row],[Element Desc.]])&gt;0,"Found","Not Found")</f>
        <v>Found</v>
      </c>
    </row>
    <row r="3585" spans="2:20" x14ac:dyDescent="0.25">
      <c r="B3585" s="8" t="s">
        <v>7449</v>
      </c>
      <c r="C3585" s="9" t="s">
        <v>2492</v>
      </c>
      <c r="D3585" s="9" t="s">
        <v>2493</v>
      </c>
      <c r="E3585" s="10">
        <v>20</v>
      </c>
      <c r="F3585" s="9" t="s">
        <v>7318</v>
      </c>
      <c r="G3585" s="9" t="s">
        <v>594</v>
      </c>
      <c r="H3585" s="11"/>
      <c r="I3585" s="12"/>
      <c r="J3585" s="12"/>
      <c r="K3585" s="12"/>
      <c r="L3585" s="12">
        <f t="array" ref="L3585">IFERROR(LOOKUP(2^15,SEARCH({"40A","63A","80A","100A","125A","160A","200A","250A","400A","630A","800A","1000A","1250A","1600A","2000A","2500A","3200A","4000A","5000A","6300A"},UPPER(D3585)),{40,63,80,100,125,160,200,250,400,630,800,1000,1250,1600,2000,2500,3200,4000,5000,6300}),0)</f>
        <v>0</v>
      </c>
      <c r="M3585" s="9" t="str">
        <f t="shared" si="276"/>
        <v>Hanger Support</v>
      </c>
      <c r="N3585" s="9" t="str">
        <f t="shared" si="277"/>
        <v>SH</v>
      </c>
      <c r="O3585" s="13" t="str">
        <f t="shared" si="278"/>
        <v>None</v>
      </c>
      <c r="P3585" s="9" t="str">
        <f t="shared" si="279"/>
        <v>None</v>
      </c>
      <c r="Q3585" s="9" t="str">
        <f t="shared" si="280"/>
        <v>0</v>
      </c>
      <c r="R35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585" s="14" t="str">
        <f>IF(ProjectsDB[[#This Row],[Item Type]]="Straight Plug-In",_xlfn.TEXTJOIN("-",TRUE,M3585&amp;"-"&amp;_xlfn.LET(_xlpm.txt,ProjectsDB[[#This Row],[Assembly]],_xlpm.pos,FIND("SP",_xlpm.txt),_xlpm.pre,LEFT(_xlpm.txt,_xlpm.pos-1),IF(RIGHT(_xlpm.pre,3)="123","3PL",IF(RIGHT(_xlpm.pre,2)="12","2PL",IF(RIGHT(_xlpm.pre,1)="1","1PL","3PL")))),N3585,O3585,P3585,Q3585&amp;"W",R3585),_xlfn.TEXTJOIN("-",TRUE,M3585,N3585,O3585,P3585,Q3585&amp;"W",R3585))</f>
        <v>Hanger Support-SH-None-None-0W-0</v>
      </c>
      <c r="T3585" s="14" t="str">
        <f>IF(COUNTIF(Cycletime[Element Desc.],ProjectsDB[[#This Row],[Element Desc.]])&gt;0,"Found","Not Found")</f>
        <v>Found</v>
      </c>
    </row>
    <row r="3586" spans="2:20" x14ac:dyDescent="0.25">
      <c r="B3586" s="8" t="s">
        <v>7450</v>
      </c>
      <c r="C3586" s="9" t="s">
        <v>35</v>
      </c>
      <c r="D3586" s="9" t="s">
        <v>36</v>
      </c>
      <c r="E3586" s="10">
        <v>6</v>
      </c>
      <c r="F3586" s="9" t="s">
        <v>7318</v>
      </c>
      <c r="G3586" s="9" t="s">
        <v>594</v>
      </c>
      <c r="H3586" s="11"/>
      <c r="I3586" s="12"/>
      <c r="J3586" s="12"/>
      <c r="K3586" s="12"/>
      <c r="L3586" s="12">
        <f t="array" ref="L3586">IFERROR(LOOKUP(2^15,SEARCH({"40A","63A","80A","100A","125A","160A","200A","250A","400A","630A","800A","1000A","1250A","1600A","2000A","2500A","3200A","4000A","5000A","6300A"},UPPER(D3586)),{40,63,80,100,125,160,200,250,400,630,800,1000,1250,1600,2000,2500,3200,4000,5000,6300}),0)</f>
        <v>2000</v>
      </c>
      <c r="M3586" s="9" t="str">
        <f t="shared" si="276"/>
        <v>Hanger Support</v>
      </c>
      <c r="N3586" s="9" t="str">
        <f t="shared" si="277"/>
        <v>CU</v>
      </c>
      <c r="O3586" s="13" t="str">
        <f t="shared" si="278"/>
        <v>None</v>
      </c>
      <c r="P3586" s="9" t="str">
        <f t="shared" si="279"/>
        <v>None</v>
      </c>
      <c r="Q3586" s="9" t="str">
        <f t="shared" si="280"/>
        <v>0</v>
      </c>
      <c r="R35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586" s="14" t="str">
        <f>IF(ProjectsDB[[#This Row],[Item Type]]="Straight Plug-In",_xlfn.TEXTJOIN("-",TRUE,M3586&amp;"-"&amp;_xlfn.LET(_xlpm.txt,ProjectsDB[[#This Row],[Assembly]],_xlpm.pos,FIND("SP",_xlpm.txt),_xlpm.pre,LEFT(_xlpm.txt,_xlpm.pos-1),IF(RIGHT(_xlpm.pre,3)="123","3PL",IF(RIGHT(_xlpm.pre,2)="12","2PL",IF(RIGHT(_xlpm.pre,1)="1","1PL","3PL")))),N3586,O3586,P3586,Q3586&amp;"W",R3586),_xlfn.TEXTJOIN("-",TRUE,M3586,N3586,O3586,P3586,Q3586&amp;"W",R3586))</f>
        <v>Hanger Support-CU-None-None-0W-1</v>
      </c>
      <c r="T3586" s="14" t="str">
        <f>IF(COUNTIF(Cycletime[Element Desc.],ProjectsDB[[#This Row],[Element Desc.]])&gt;0,"Found","Not Found")</f>
        <v>Found</v>
      </c>
    </row>
    <row r="3587" spans="2:20" x14ac:dyDescent="0.25">
      <c r="B3587" s="8" t="s">
        <v>7451</v>
      </c>
      <c r="C3587" s="9" t="s">
        <v>7452</v>
      </c>
      <c r="D3587" s="9" t="s">
        <v>7453</v>
      </c>
      <c r="E3587" s="10">
        <v>1</v>
      </c>
      <c r="F3587" s="9" t="s">
        <v>7454</v>
      </c>
      <c r="G3587" s="9" t="s">
        <v>26</v>
      </c>
      <c r="H3587" s="11"/>
      <c r="I3587" s="12">
        <v>945</v>
      </c>
      <c r="J3587" s="12">
        <v>999</v>
      </c>
      <c r="K3587" s="12"/>
      <c r="L3587" s="12">
        <f t="array" ref="L3587">IFERROR(LOOKUP(2^15,SEARCH({"40A","63A","80A","100A","125A","160A","200A","250A","400A","630A","800A","1000A","1250A","1600A","2000A","2500A","3200A","4000A","5000A","6300A"},UPPER(D3587)),{40,63,80,100,125,160,200,250,400,630,800,1000,1250,1600,2000,2500,3200,4000,5000,6300}),0)</f>
        <v>5000</v>
      </c>
      <c r="M3587" s="9" t="str">
        <f t="shared" si="276"/>
        <v>Elbow Flat</v>
      </c>
      <c r="N3587" s="9" t="str">
        <f t="shared" si="277"/>
        <v>CU</v>
      </c>
      <c r="O3587" s="13" t="str">
        <f t="shared" si="278"/>
        <v>Silver</v>
      </c>
      <c r="P3587" s="9" t="str">
        <f t="shared" si="279"/>
        <v>Epoxy</v>
      </c>
      <c r="Q3587" s="9" t="str">
        <f t="shared" si="280"/>
        <v>5</v>
      </c>
      <c r="R35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87" s="14" t="str">
        <f>IF(ProjectsDB[[#This Row],[Item Type]]="Straight Plug-In",_xlfn.TEXTJOIN("-",TRUE,M3587&amp;"-"&amp;_xlfn.LET(_xlpm.txt,ProjectsDB[[#This Row],[Assembly]],_xlpm.pos,FIND("SP",_xlpm.txt),_xlpm.pre,LEFT(_xlpm.txt,_xlpm.pos-1),IF(RIGHT(_xlpm.pre,3)="123","3PL",IF(RIGHT(_xlpm.pre,2)="12","2PL",IF(RIGHT(_xlpm.pre,1)="1","1PL","3PL")))),N3587,O3587,P3587,Q3587&amp;"W",R3587),_xlfn.TEXTJOIN("-",TRUE,M3587,N3587,O3587,P3587,Q3587&amp;"W",R3587))</f>
        <v>Elbow Flat-CU-Silver-Epoxy-5W-2</v>
      </c>
      <c r="T3587" s="14" t="str">
        <f>IF(COUNTIF(Cycletime[Element Desc.],ProjectsDB[[#This Row],[Element Desc.]])&gt;0,"Found","Not Found")</f>
        <v>Found</v>
      </c>
    </row>
    <row r="3588" spans="2:20" x14ac:dyDescent="0.25">
      <c r="B3588" s="8" t="s">
        <v>7455</v>
      </c>
      <c r="C3588" s="9" t="s">
        <v>7456</v>
      </c>
      <c r="D3588" s="9" t="s">
        <v>7457</v>
      </c>
      <c r="E3588" s="10">
        <v>1</v>
      </c>
      <c r="F3588" s="9" t="s">
        <v>7454</v>
      </c>
      <c r="G3588" s="9" t="s">
        <v>26</v>
      </c>
      <c r="H3588" s="11"/>
      <c r="I3588" s="12">
        <v>300</v>
      </c>
      <c r="J3588" s="12">
        <v>300</v>
      </c>
      <c r="K3588" s="12"/>
      <c r="L3588" s="12">
        <f t="array" ref="L3588">IFERROR(LOOKUP(2^15,SEARCH({"40A","63A","80A","100A","125A","160A","200A","250A","400A","630A","800A","1000A","1250A","1600A","2000A","2500A","3200A","4000A","5000A","6300A"},UPPER(D3588)),{40,63,80,100,125,160,200,250,400,630,800,1000,1250,1600,2000,2500,3200,4000,5000,6300}),0)</f>
        <v>5000</v>
      </c>
      <c r="M3588" s="9" t="str">
        <f t="shared" ref="M3588:M3651" si="281">_xlfn.LET(_xlpm.d,UPPER(TRIM(SUBSTITUTE(SUBSTITUTE(D3588,CHAR(160),"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Flat</v>
      </c>
      <c r="N3588" s="9" t="str">
        <f t="shared" ref="N3588:N3651" si="282">IF(ISNUMBER(SEARCH("CU",D3588)),"CU",IF(ISNUMBER(SEARCH("AL",D3588)),"AL",IF(ISNUMBER(SEARCH("Copper",D3588)),"CU","SH")))</f>
        <v>CU</v>
      </c>
      <c r="O3588" s="13" t="str">
        <f t="shared" ref="O3588:O3651" si="283">IF(ISNUMBER(SEARCH("Silver",D3588)),"Silver",IF(ISNUMBER(SEARCH("Tin",D3588)),"Tin","None"))</f>
        <v>Silver</v>
      </c>
      <c r="P3588" s="9" t="str">
        <f t="shared" ref="P3588:P3651" si="284">IF(ISNUMBER(SEARCH("Epoxy",D3588)),"Epoxy",IF(ISNUMBER(SEARCH("PET",D3588)),"PET","None"))</f>
        <v>Epoxy</v>
      </c>
      <c r="Q3588" s="9" t="str">
        <f t="shared" ref="Q3588:Q3651" si="285">IF(ISNUMBER(SEARCH("3-Wire",D3588)),"3",IF(ISNUMBER(SEARCH("4-Wire",D3588)),"4",IF(ISNUMBER(SEARCH("5-Wire",D3588)),"5",IF(ISNUMBER(SEARCH("6-Wire",D3588)),"6","0"))))</f>
        <v>5</v>
      </c>
      <c r="R35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88" s="14" t="str">
        <f>IF(ProjectsDB[[#This Row],[Item Type]]="Straight Plug-In",_xlfn.TEXTJOIN("-",TRUE,M3588&amp;"-"&amp;_xlfn.LET(_xlpm.txt,ProjectsDB[[#This Row],[Assembly]],_xlpm.pos,FIND("SP",_xlpm.txt),_xlpm.pre,LEFT(_xlpm.txt,_xlpm.pos-1),IF(RIGHT(_xlpm.pre,3)="123","3PL",IF(RIGHT(_xlpm.pre,2)="12","2PL",IF(RIGHT(_xlpm.pre,1)="1","1PL","3PL")))),N3588,O3588,P3588,Q3588&amp;"W",R3588),_xlfn.TEXTJOIN("-",TRUE,M3588,N3588,O3588,P3588,Q3588&amp;"W",R3588))</f>
        <v>Elbow Flat-CU-Silver-Epoxy-5W-2</v>
      </c>
      <c r="T3588" s="14" t="str">
        <f>IF(COUNTIF(Cycletime[Element Desc.],ProjectsDB[[#This Row],[Element Desc.]])&gt;0,"Found","Not Found")</f>
        <v>Found</v>
      </c>
    </row>
    <row r="3589" spans="2:20" x14ac:dyDescent="0.25">
      <c r="B3589" s="8" t="s">
        <v>7458</v>
      </c>
      <c r="C3589" s="9" t="s">
        <v>7459</v>
      </c>
      <c r="D3589" s="9" t="s">
        <v>7460</v>
      </c>
      <c r="E3589" s="10">
        <v>1</v>
      </c>
      <c r="F3589" s="9" t="s">
        <v>7454</v>
      </c>
      <c r="G3589" s="9" t="s">
        <v>26</v>
      </c>
      <c r="H3589" s="11"/>
      <c r="I3589" s="12">
        <v>2355</v>
      </c>
      <c r="J3589" s="12"/>
      <c r="K3589" s="12"/>
      <c r="L3589" s="12">
        <f t="array" ref="L3589">IFERROR(LOOKUP(2^15,SEARCH({"40A","63A","80A","100A","125A","160A","200A","250A","400A","630A","800A","1000A","1250A","1600A","2000A","2500A","3200A","4000A","5000A","6300A"},UPPER(D3589)),{40,63,80,100,125,160,200,250,400,630,800,1000,1250,1600,2000,2500,3200,4000,5000,6300}),0)</f>
        <v>5000</v>
      </c>
      <c r="M3589" s="9" t="str">
        <f t="shared" si="281"/>
        <v>Straight Feeder</v>
      </c>
      <c r="N3589" s="9" t="str">
        <f t="shared" si="282"/>
        <v>CU</v>
      </c>
      <c r="O3589" s="13" t="str">
        <f t="shared" si="283"/>
        <v>Silver</v>
      </c>
      <c r="P3589" s="9" t="str">
        <f t="shared" si="284"/>
        <v>Epoxy</v>
      </c>
      <c r="Q3589" s="9" t="str">
        <f t="shared" si="285"/>
        <v>5</v>
      </c>
      <c r="R35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89" s="14" t="str">
        <f>IF(ProjectsDB[[#This Row],[Item Type]]="Straight Plug-In",_xlfn.TEXTJOIN("-",TRUE,M3589&amp;"-"&amp;_xlfn.LET(_xlpm.txt,ProjectsDB[[#This Row],[Assembly]],_xlpm.pos,FIND("SP",_xlpm.txt),_xlpm.pre,LEFT(_xlpm.txt,_xlpm.pos-1),IF(RIGHT(_xlpm.pre,3)="123","3PL",IF(RIGHT(_xlpm.pre,2)="12","2PL",IF(RIGHT(_xlpm.pre,1)="1","1PL","3PL")))),N3589,O3589,P3589,Q3589&amp;"W",R3589),_xlfn.TEXTJOIN("-",TRUE,M3589,N3589,O3589,P3589,Q3589&amp;"W",R3589))</f>
        <v>Straight Feeder-CU-Silver-Epoxy-5W-2</v>
      </c>
      <c r="T3589" s="14" t="str">
        <f>IF(COUNTIF(Cycletime[Element Desc.],ProjectsDB[[#This Row],[Element Desc.]])&gt;0,"Found","Not Found")</f>
        <v>Found</v>
      </c>
    </row>
    <row r="3590" spans="2:20" x14ac:dyDescent="0.25">
      <c r="B3590" s="8" t="s">
        <v>7461</v>
      </c>
      <c r="C3590" s="9" t="s">
        <v>7462</v>
      </c>
      <c r="D3590" s="9" t="s">
        <v>7463</v>
      </c>
      <c r="E3590" s="10">
        <v>1</v>
      </c>
      <c r="F3590" s="9" t="s">
        <v>7454</v>
      </c>
      <c r="G3590" s="9" t="s">
        <v>26</v>
      </c>
      <c r="H3590" s="11"/>
      <c r="I3590" s="12">
        <v>340</v>
      </c>
      <c r="J3590" s="12">
        <v>300</v>
      </c>
      <c r="K3590" s="12"/>
      <c r="L3590" s="12">
        <f t="array" ref="L3590">IFERROR(LOOKUP(2^15,SEARCH({"40A","63A","80A","100A","125A","160A","200A","250A","400A","630A","800A","1000A","1250A","1600A","2000A","2500A","3200A","4000A","5000A","6300A"},UPPER(D3590)),{40,63,80,100,125,160,200,250,400,630,800,1000,1250,1600,2000,2500,3200,4000,5000,6300}),0)</f>
        <v>5000</v>
      </c>
      <c r="M3590" s="9" t="str">
        <f t="shared" si="281"/>
        <v>Elbow Flat</v>
      </c>
      <c r="N3590" s="9" t="str">
        <f t="shared" si="282"/>
        <v>CU</v>
      </c>
      <c r="O3590" s="13" t="str">
        <f t="shared" si="283"/>
        <v>Silver</v>
      </c>
      <c r="P3590" s="9" t="str">
        <f t="shared" si="284"/>
        <v>Epoxy</v>
      </c>
      <c r="Q3590" s="9" t="str">
        <f t="shared" si="285"/>
        <v>5</v>
      </c>
      <c r="R35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90" s="14" t="str">
        <f>IF(ProjectsDB[[#This Row],[Item Type]]="Straight Plug-In",_xlfn.TEXTJOIN("-",TRUE,M3590&amp;"-"&amp;_xlfn.LET(_xlpm.txt,ProjectsDB[[#This Row],[Assembly]],_xlpm.pos,FIND("SP",_xlpm.txt),_xlpm.pre,LEFT(_xlpm.txt,_xlpm.pos-1),IF(RIGHT(_xlpm.pre,3)="123","3PL",IF(RIGHT(_xlpm.pre,2)="12","2PL",IF(RIGHT(_xlpm.pre,1)="1","1PL","3PL")))),N3590,O3590,P3590,Q3590&amp;"W",R3590),_xlfn.TEXTJOIN("-",TRUE,M3590,N3590,O3590,P3590,Q3590&amp;"W",R3590))</f>
        <v>Elbow Flat-CU-Silver-Epoxy-5W-2</v>
      </c>
      <c r="T3590" s="14" t="str">
        <f>IF(COUNTIF(Cycletime[Element Desc.],ProjectsDB[[#This Row],[Element Desc.]])&gt;0,"Found","Not Found")</f>
        <v>Found</v>
      </c>
    </row>
    <row r="3591" spans="2:20" x14ac:dyDescent="0.25">
      <c r="B3591" s="8" t="s">
        <v>7464</v>
      </c>
      <c r="C3591" s="9" t="s">
        <v>7465</v>
      </c>
      <c r="D3591" s="9" t="s">
        <v>7466</v>
      </c>
      <c r="E3591" s="10">
        <v>1</v>
      </c>
      <c r="F3591" s="9" t="s">
        <v>7454</v>
      </c>
      <c r="G3591" s="9" t="s">
        <v>26</v>
      </c>
      <c r="H3591" s="11"/>
      <c r="I3591" s="12">
        <v>580</v>
      </c>
      <c r="J3591" s="12">
        <v>580</v>
      </c>
      <c r="K3591" s="12"/>
      <c r="L3591" s="12">
        <f t="array" ref="L3591">IFERROR(LOOKUP(2^15,SEARCH({"40A","63A","80A","100A","125A","160A","200A","250A","400A","630A","800A","1000A","1250A","1600A","2000A","2500A","3200A","4000A","5000A","6300A"},UPPER(D3591)),{40,63,80,100,125,160,200,250,400,630,800,1000,1250,1600,2000,2500,3200,4000,5000,6300}),0)</f>
        <v>5000</v>
      </c>
      <c r="M3591" s="9" t="str">
        <f t="shared" si="281"/>
        <v>Elbow Edge</v>
      </c>
      <c r="N3591" s="9" t="str">
        <f t="shared" si="282"/>
        <v>CU</v>
      </c>
      <c r="O3591" s="13" t="str">
        <f t="shared" si="283"/>
        <v>Silver</v>
      </c>
      <c r="P3591" s="9" t="str">
        <f t="shared" si="284"/>
        <v>Epoxy</v>
      </c>
      <c r="Q3591" s="9" t="str">
        <f t="shared" si="285"/>
        <v>5</v>
      </c>
      <c r="R35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91" s="14" t="str">
        <f>IF(ProjectsDB[[#This Row],[Item Type]]="Straight Plug-In",_xlfn.TEXTJOIN("-",TRUE,M3591&amp;"-"&amp;_xlfn.LET(_xlpm.txt,ProjectsDB[[#This Row],[Assembly]],_xlpm.pos,FIND("SP",_xlpm.txt),_xlpm.pre,LEFT(_xlpm.txt,_xlpm.pos-1),IF(RIGHT(_xlpm.pre,3)="123","3PL",IF(RIGHT(_xlpm.pre,2)="12","2PL",IF(RIGHT(_xlpm.pre,1)="1","1PL","3PL")))),N3591,O3591,P3591,Q3591&amp;"W",R3591),_xlfn.TEXTJOIN("-",TRUE,M3591,N3591,O3591,P3591,Q3591&amp;"W",R3591))</f>
        <v>Elbow Edge-CU-Silver-Epoxy-5W-2</v>
      </c>
      <c r="T3591" s="14" t="str">
        <f>IF(COUNTIF(Cycletime[Element Desc.],ProjectsDB[[#This Row],[Element Desc.]])&gt;0,"Found","Not Found")</f>
        <v>Found</v>
      </c>
    </row>
    <row r="3592" spans="2:20" x14ac:dyDescent="0.25">
      <c r="B3592" s="8" t="s">
        <v>7467</v>
      </c>
      <c r="C3592" s="9" t="s">
        <v>7468</v>
      </c>
      <c r="D3592" s="9" t="s">
        <v>7469</v>
      </c>
      <c r="E3592" s="10">
        <v>1</v>
      </c>
      <c r="F3592" s="9" t="s">
        <v>7454</v>
      </c>
      <c r="G3592" s="9" t="s">
        <v>26</v>
      </c>
      <c r="H3592" s="11"/>
      <c r="I3592" s="12">
        <v>780</v>
      </c>
      <c r="J3592" s="12">
        <v>300</v>
      </c>
      <c r="K3592" s="12"/>
      <c r="L3592" s="12">
        <f t="array" ref="L3592">IFERROR(LOOKUP(2^15,SEARCH({"40A","63A","80A","100A","125A","160A","200A","250A","400A","630A","800A","1000A","1250A","1600A","2000A","2500A","3200A","4000A","5000A","6300A"},UPPER(D3592)),{40,63,80,100,125,160,200,250,400,630,800,1000,1250,1600,2000,2500,3200,4000,5000,6300}),0)</f>
        <v>5000</v>
      </c>
      <c r="M3592" s="9" t="str">
        <f t="shared" si="281"/>
        <v>Elbow Flat</v>
      </c>
      <c r="N3592" s="9" t="str">
        <f t="shared" si="282"/>
        <v>CU</v>
      </c>
      <c r="O3592" s="13" t="str">
        <f t="shared" si="283"/>
        <v>Silver</v>
      </c>
      <c r="P3592" s="9" t="str">
        <f t="shared" si="284"/>
        <v>Epoxy</v>
      </c>
      <c r="Q3592" s="9" t="str">
        <f t="shared" si="285"/>
        <v>5</v>
      </c>
      <c r="R35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92" s="14" t="str">
        <f>IF(ProjectsDB[[#This Row],[Item Type]]="Straight Plug-In",_xlfn.TEXTJOIN("-",TRUE,M3592&amp;"-"&amp;_xlfn.LET(_xlpm.txt,ProjectsDB[[#This Row],[Assembly]],_xlpm.pos,FIND("SP",_xlpm.txt),_xlpm.pre,LEFT(_xlpm.txt,_xlpm.pos-1),IF(RIGHT(_xlpm.pre,3)="123","3PL",IF(RIGHT(_xlpm.pre,2)="12","2PL",IF(RIGHT(_xlpm.pre,1)="1","1PL","3PL")))),N3592,O3592,P3592,Q3592&amp;"W",R3592),_xlfn.TEXTJOIN("-",TRUE,M3592,N3592,O3592,P3592,Q3592&amp;"W",R3592))</f>
        <v>Elbow Flat-CU-Silver-Epoxy-5W-2</v>
      </c>
      <c r="T3592" s="14" t="str">
        <f>IF(COUNTIF(Cycletime[Element Desc.],ProjectsDB[[#This Row],[Element Desc.]])&gt;0,"Found","Not Found")</f>
        <v>Found</v>
      </c>
    </row>
    <row r="3593" spans="2:20" x14ac:dyDescent="0.25">
      <c r="B3593" s="8" t="s">
        <v>7470</v>
      </c>
      <c r="C3593" s="9" t="s">
        <v>7471</v>
      </c>
      <c r="D3593" s="9" t="s">
        <v>7472</v>
      </c>
      <c r="E3593" s="10">
        <v>1</v>
      </c>
      <c r="F3593" s="9" t="s">
        <v>7454</v>
      </c>
      <c r="G3593" s="9" t="s">
        <v>26</v>
      </c>
      <c r="H3593" s="11"/>
      <c r="I3593" s="12">
        <v>3000</v>
      </c>
      <c r="J3593" s="12"/>
      <c r="K3593" s="12"/>
      <c r="L3593" s="12">
        <f t="array" ref="L3593">IFERROR(LOOKUP(2^15,SEARCH({"40A","63A","80A","100A","125A","160A","200A","250A","400A","630A","800A","1000A","1250A","1600A","2000A","2500A","3200A","4000A","5000A","6300A"},UPPER(D3593)),{40,63,80,100,125,160,200,250,400,630,800,1000,1250,1600,2000,2500,3200,4000,5000,6300}),0)</f>
        <v>5000</v>
      </c>
      <c r="M3593" s="9" t="str">
        <f t="shared" si="281"/>
        <v>Straight Feeder</v>
      </c>
      <c r="N3593" s="9" t="str">
        <f t="shared" si="282"/>
        <v>CU</v>
      </c>
      <c r="O3593" s="13" t="str">
        <f t="shared" si="283"/>
        <v>Silver</v>
      </c>
      <c r="P3593" s="9" t="str">
        <f t="shared" si="284"/>
        <v>Epoxy</v>
      </c>
      <c r="Q3593" s="9" t="str">
        <f t="shared" si="285"/>
        <v>5</v>
      </c>
      <c r="R35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93" s="14" t="str">
        <f>IF(ProjectsDB[[#This Row],[Item Type]]="Straight Plug-In",_xlfn.TEXTJOIN("-",TRUE,M3593&amp;"-"&amp;_xlfn.LET(_xlpm.txt,ProjectsDB[[#This Row],[Assembly]],_xlpm.pos,FIND("SP",_xlpm.txt),_xlpm.pre,LEFT(_xlpm.txt,_xlpm.pos-1),IF(RIGHT(_xlpm.pre,3)="123","3PL",IF(RIGHT(_xlpm.pre,2)="12","2PL",IF(RIGHT(_xlpm.pre,1)="1","1PL","3PL")))),N3593,O3593,P3593,Q3593&amp;"W",R3593),_xlfn.TEXTJOIN("-",TRUE,M3593,N3593,O3593,P3593,Q3593&amp;"W",R3593))</f>
        <v>Straight Feeder-CU-Silver-Epoxy-5W-2</v>
      </c>
      <c r="T3593" s="14" t="str">
        <f>IF(COUNTIF(Cycletime[Element Desc.],ProjectsDB[[#This Row],[Element Desc.]])&gt;0,"Found","Not Found")</f>
        <v>Found</v>
      </c>
    </row>
    <row r="3594" spans="2:20" x14ac:dyDescent="0.25">
      <c r="B3594" s="8" t="s">
        <v>7473</v>
      </c>
      <c r="C3594" s="9" t="s">
        <v>5319</v>
      </c>
      <c r="D3594" s="9" t="s">
        <v>5320</v>
      </c>
      <c r="E3594" s="10">
        <v>7</v>
      </c>
      <c r="F3594" s="9" t="s">
        <v>7454</v>
      </c>
      <c r="G3594" s="9" t="s">
        <v>26</v>
      </c>
      <c r="H3594" s="11"/>
      <c r="I3594" s="12"/>
      <c r="J3594" s="12"/>
      <c r="K3594" s="12"/>
      <c r="L3594" s="12">
        <f t="array" ref="L3594">IFERROR(LOOKUP(2^15,SEARCH({"40A","63A","80A","100A","125A","160A","200A","250A","400A","630A","800A","1000A","1250A","1600A","2000A","2500A","3200A","4000A","5000A","6300A"},UPPER(D3594)),{40,63,80,100,125,160,200,250,400,630,800,1000,1250,1600,2000,2500,3200,4000,5000,6300}),0)</f>
        <v>5000</v>
      </c>
      <c r="M3594" s="9" t="str">
        <f t="shared" si="281"/>
        <v>Joint Pack</v>
      </c>
      <c r="N3594" s="9" t="str">
        <f t="shared" si="282"/>
        <v>CU</v>
      </c>
      <c r="O3594" s="13" t="str">
        <f t="shared" si="283"/>
        <v>Silver</v>
      </c>
      <c r="P3594" s="9" t="str">
        <f t="shared" si="284"/>
        <v>None</v>
      </c>
      <c r="Q3594" s="9" t="str">
        <f t="shared" si="285"/>
        <v>5</v>
      </c>
      <c r="R35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94" s="14" t="str">
        <f>IF(ProjectsDB[[#This Row],[Item Type]]="Straight Plug-In",_xlfn.TEXTJOIN("-",TRUE,M3594&amp;"-"&amp;_xlfn.LET(_xlpm.txt,ProjectsDB[[#This Row],[Assembly]],_xlpm.pos,FIND("SP",_xlpm.txt),_xlpm.pre,LEFT(_xlpm.txt,_xlpm.pos-1),IF(RIGHT(_xlpm.pre,3)="123","3PL",IF(RIGHT(_xlpm.pre,2)="12","2PL",IF(RIGHT(_xlpm.pre,1)="1","1PL","3PL")))),N3594,O3594,P3594,Q3594&amp;"W",R3594),_xlfn.TEXTJOIN("-",TRUE,M3594,N3594,O3594,P3594,Q3594&amp;"W",R3594))</f>
        <v>Joint Pack-CU-Silver-None-5W-2</v>
      </c>
      <c r="T3594" s="14" t="str">
        <f>IF(COUNTIF(Cycletime[Element Desc.],ProjectsDB[[#This Row],[Element Desc.]])&gt;0,"Found","Not Found")</f>
        <v>Found</v>
      </c>
    </row>
    <row r="3595" spans="2:20" x14ac:dyDescent="0.25">
      <c r="B3595" s="8" t="s">
        <v>7474</v>
      </c>
      <c r="C3595" s="9" t="s">
        <v>7475</v>
      </c>
      <c r="D3595" s="9" t="s">
        <v>7476</v>
      </c>
      <c r="E3595" s="10">
        <v>1</v>
      </c>
      <c r="F3595" s="9" t="s">
        <v>7454</v>
      </c>
      <c r="G3595" s="9" t="s">
        <v>26</v>
      </c>
      <c r="H3595" s="11"/>
      <c r="I3595" s="12">
        <v>300</v>
      </c>
      <c r="J3595" s="12">
        <v>300</v>
      </c>
      <c r="K3595" s="12"/>
      <c r="L3595" s="12">
        <f t="array" ref="L3595">IFERROR(LOOKUP(2^15,SEARCH({"40A","63A","80A","100A","125A","160A","200A","250A","400A","630A","800A","1000A","1250A","1600A","2000A","2500A","3200A","4000A","5000A","6300A"},UPPER(D3595)),{40,63,80,100,125,160,200,250,400,630,800,1000,1250,1600,2000,2500,3200,4000,5000,6300}),0)</f>
        <v>5000</v>
      </c>
      <c r="M3595" s="9" t="str">
        <f t="shared" si="281"/>
        <v>Elbow Flat</v>
      </c>
      <c r="N3595" s="9" t="str">
        <f t="shared" si="282"/>
        <v>CU</v>
      </c>
      <c r="O3595" s="13" t="str">
        <f t="shared" si="283"/>
        <v>Silver</v>
      </c>
      <c r="P3595" s="9" t="str">
        <f t="shared" si="284"/>
        <v>Epoxy</v>
      </c>
      <c r="Q3595" s="9" t="str">
        <f t="shared" si="285"/>
        <v>5</v>
      </c>
      <c r="R35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95" s="14" t="str">
        <f>IF(ProjectsDB[[#This Row],[Item Type]]="Straight Plug-In",_xlfn.TEXTJOIN("-",TRUE,M3595&amp;"-"&amp;_xlfn.LET(_xlpm.txt,ProjectsDB[[#This Row],[Assembly]],_xlpm.pos,FIND("SP",_xlpm.txt),_xlpm.pre,LEFT(_xlpm.txt,_xlpm.pos-1),IF(RIGHT(_xlpm.pre,3)="123","3PL",IF(RIGHT(_xlpm.pre,2)="12","2PL",IF(RIGHT(_xlpm.pre,1)="1","1PL","3PL")))),N3595,O3595,P3595,Q3595&amp;"W",R3595),_xlfn.TEXTJOIN("-",TRUE,M3595,N3595,O3595,P3595,Q3595&amp;"W",R3595))</f>
        <v>Elbow Flat-CU-Silver-Epoxy-5W-2</v>
      </c>
      <c r="T3595" s="14" t="str">
        <f>IF(COUNTIF(Cycletime[Element Desc.],ProjectsDB[[#This Row],[Element Desc.]])&gt;0,"Found","Not Found")</f>
        <v>Found</v>
      </c>
    </row>
    <row r="3596" spans="2:20" x14ac:dyDescent="0.25">
      <c r="B3596" s="8" t="s">
        <v>7477</v>
      </c>
      <c r="C3596" s="9" t="s">
        <v>7478</v>
      </c>
      <c r="D3596" s="9" t="s">
        <v>7479</v>
      </c>
      <c r="E3596" s="10">
        <v>1</v>
      </c>
      <c r="F3596" s="9" t="s">
        <v>7454</v>
      </c>
      <c r="G3596" s="9" t="s">
        <v>26</v>
      </c>
      <c r="H3596" s="11"/>
      <c r="I3596" s="12">
        <v>580</v>
      </c>
      <c r="J3596" s="12">
        <v>580</v>
      </c>
      <c r="K3596" s="12"/>
      <c r="L3596" s="12">
        <f t="array" ref="L3596">IFERROR(LOOKUP(2^15,SEARCH({"40A","63A","80A","100A","125A","160A","200A","250A","400A","630A","800A","1000A","1250A","1600A","2000A","2500A","3200A","4000A","5000A","6300A"},UPPER(D3596)),{40,63,80,100,125,160,200,250,400,630,800,1000,1250,1600,2000,2500,3200,4000,5000,6300}),0)</f>
        <v>5000</v>
      </c>
      <c r="M3596" s="9" t="str">
        <f t="shared" si="281"/>
        <v>Elbow Edge</v>
      </c>
      <c r="N3596" s="9" t="str">
        <f t="shared" si="282"/>
        <v>CU</v>
      </c>
      <c r="O3596" s="13" t="str">
        <f t="shared" si="283"/>
        <v>Silver</v>
      </c>
      <c r="P3596" s="9" t="str">
        <f t="shared" si="284"/>
        <v>Epoxy</v>
      </c>
      <c r="Q3596" s="9" t="str">
        <f t="shared" si="285"/>
        <v>5</v>
      </c>
      <c r="R35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96" s="14" t="str">
        <f>IF(ProjectsDB[[#This Row],[Item Type]]="Straight Plug-In",_xlfn.TEXTJOIN("-",TRUE,M3596&amp;"-"&amp;_xlfn.LET(_xlpm.txt,ProjectsDB[[#This Row],[Assembly]],_xlpm.pos,FIND("SP",_xlpm.txt),_xlpm.pre,LEFT(_xlpm.txt,_xlpm.pos-1),IF(RIGHT(_xlpm.pre,3)="123","3PL",IF(RIGHT(_xlpm.pre,2)="12","2PL",IF(RIGHT(_xlpm.pre,1)="1","1PL","3PL")))),N3596,O3596,P3596,Q3596&amp;"W",R3596),_xlfn.TEXTJOIN("-",TRUE,M3596,N3596,O3596,P3596,Q3596&amp;"W",R3596))</f>
        <v>Elbow Edge-CU-Silver-Epoxy-5W-2</v>
      </c>
      <c r="T3596" s="14" t="str">
        <f>IF(COUNTIF(Cycletime[Element Desc.],ProjectsDB[[#This Row],[Element Desc.]])&gt;0,"Found","Not Found")</f>
        <v>Found</v>
      </c>
    </row>
    <row r="3597" spans="2:20" x14ac:dyDescent="0.25">
      <c r="B3597" s="8" t="s">
        <v>7480</v>
      </c>
      <c r="C3597" s="9" t="s">
        <v>7481</v>
      </c>
      <c r="D3597" s="9" t="s">
        <v>7482</v>
      </c>
      <c r="E3597" s="10">
        <v>1</v>
      </c>
      <c r="F3597" s="9" t="s">
        <v>7454</v>
      </c>
      <c r="G3597" s="9" t="s">
        <v>26</v>
      </c>
      <c r="H3597" s="11"/>
      <c r="I3597" s="12">
        <v>300</v>
      </c>
      <c r="J3597" s="12">
        <v>810</v>
      </c>
      <c r="K3597" s="12"/>
      <c r="L3597" s="12">
        <f t="array" ref="L3597">IFERROR(LOOKUP(2^15,SEARCH({"40A","63A","80A","100A","125A","160A","200A","250A","400A","630A","800A","1000A","1250A","1600A","2000A","2500A","3200A","4000A","5000A","6300A"},UPPER(D3597)),{40,63,80,100,125,160,200,250,400,630,800,1000,1250,1600,2000,2500,3200,4000,5000,6300}),0)</f>
        <v>5000</v>
      </c>
      <c r="M3597" s="9" t="str">
        <f t="shared" si="281"/>
        <v>Elbow Flat</v>
      </c>
      <c r="N3597" s="9" t="str">
        <f t="shared" si="282"/>
        <v>CU</v>
      </c>
      <c r="O3597" s="13" t="str">
        <f t="shared" si="283"/>
        <v>Silver</v>
      </c>
      <c r="P3597" s="9" t="str">
        <f t="shared" si="284"/>
        <v>Epoxy</v>
      </c>
      <c r="Q3597" s="9" t="str">
        <f t="shared" si="285"/>
        <v>5</v>
      </c>
      <c r="R35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97" s="14" t="str">
        <f>IF(ProjectsDB[[#This Row],[Item Type]]="Straight Plug-In",_xlfn.TEXTJOIN("-",TRUE,M3597&amp;"-"&amp;_xlfn.LET(_xlpm.txt,ProjectsDB[[#This Row],[Assembly]],_xlpm.pos,FIND("SP",_xlpm.txt),_xlpm.pre,LEFT(_xlpm.txt,_xlpm.pos-1),IF(RIGHT(_xlpm.pre,3)="123","3PL",IF(RIGHT(_xlpm.pre,2)="12","2PL",IF(RIGHT(_xlpm.pre,1)="1","1PL","3PL")))),N3597,O3597,P3597,Q3597&amp;"W",R3597),_xlfn.TEXTJOIN("-",TRUE,M3597,N3597,O3597,P3597,Q3597&amp;"W",R3597))</f>
        <v>Elbow Flat-CU-Silver-Epoxy-5W-2</v>
      </c>
      <c r="T3597" s="14" t="str">
        <f>IF(COUNTIF(Cycletime[Element Desc.],ProjectsDB[[#This Row],[Element Desc.]])&gt;0,"Found","Not Found")</f>
        <v>Found</v>
      </c>
    </row>
    <row r="3598" spans="2:20" x14ac:dyDescent="0.25">
      <c r="B3598" s="8" t="s">
        <v>7483</v>
      </c>
      <c r="C3598" s="9" t="s">
        <v>7484</v>
      </c>
      <c r="D3598" s="9" t="s">
        <v>7485</v>
      </c>
      <c r="E3598" s="10">
        <v>1</v>
      </c>
      <c r="F3598" s="9" t="s">
        <v>7454</v>
      </c>
      <c r="G3598" s="9" t="s">
        <v>26</v>
      </c>
      <c r="H3598" s="11"/>
      <c r="I3598" s="12">
        <v>815</v>
      </c>
      <c r="J3598" s="12">
        <v>300</v>
      </c>
      <c r="K3598" s="12"/>
      <c r="L3598" s="12">
        <f t="array" ref="L3598">IFERROR(LOOKUP(2^15,SEARCH({"40A","63A","80A","100A","125A","160A","200A","250A","400A","630A","800A","1000A","1250A","1600A","2000A","2500A","3200A","4000A","5000A","6300A"},UPPER(D3598)),{40,63,80,100,125,160,200,250,400,630,800,1000,1250,1600,2000,2500,3200,4000,5000,6300}),0)</f>
        <v>5000</v>
      </c>
      <c r="M3598" s="9" t="str">
        <f t="shared" si="281"/>
        <v>Elbow Flat</v>
      </c>
      <c r="N3598" s="9" t="str">
        <f t="shared" si="282"/>
        <v>CU</v>
      </c>
      <c r="O3598" s="13" t="str">
        <f t="shared" si="283"/>
        <v>Silver</v>
      </c>
      <c r="P3598" s="9" t="str">
        <f t="shared" si="284"/>
        <v>Epoxy</v>
      </c>
      <c r="Q3598" s="9" t="str">
        <f t="shared" si="285"/>
        <v>5</v>
      </c>
      <c r="R35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98" s="14" t="str">
        <f>IF(ProjectsDB[[#This Row],[Item Type]]="Straight Plug-In",_xlfn.TEXTJOIN("-",TRUE,M3598&amp;"-"&amp;_xlfn.LET(_xlpm.txt,ProjectsDB[[#This Row],[Assembly]],_xlpm.pos,FIND("SP",_xlpm.txt),_xlpm.pre,LEFT(_xlpm.txt,_xlpm.pos-1),IF(RIGHT(_xlpm.pre,3)="123","3PL",IF(RIGHT(_xlpm.pre,2)="12","2PL",IF(RIGHT(_xlpm.pre,1)="1","1PL","3PL")))),N3598,O3598,P3598,Q3598&amp;"W",R3598),_xlfn.TEXTJOIN("-",TRUE,M3598,N3598,O3598,P3598,Q3598&amp;"W",R3598))</f>
        <v>Elbow Flat-CU-Silver-Epoxy-5W-2</v>
      </c>
      <c r="T3598" s="14" t="str">
        <f>IF(COUNTIF(Cycletime[Element Desc.],ProjectsDB[[#This Row],[Element Desc.]])&gt;0,"Found","Not Found")</f>
        <v>Found</v>
      </c>
    </row>
    <row r="3599" spans="2:20" x14ac:dyDescent="0.25">
      <c r="B3599" s="8" t="s">
        <v>7486</v>
      </c>
      <c r="C3599" s="9" t="s">
        <v>7456</v>
      </c>
      <c r="D3599" s="9" t="s">
        <v>7457</v>
      </c>
      <c r="E3599" s="10">
        <v>1</v>
      </c>
      <c r="F3599" s="9" t="s">
        <v>7454</v>
      </c>
      <c r="G3599" s="9" t="s">
        <v>26</v>
      </c>
      <c r="H3599" s="11"/>
      <c r="I3599" s="12">
        <v>300</v>
      </c>
      <c r="J3599" s="12">
        <v>300</v>
      </c>
      <c r="K3599" s="12"/>
      <c r="L3599" s="12">
        <f t="array" ref="L3599">IFERROR(LOOKUP(2^15,SEARCH({"40A","63A","80A","100A","125A","160A","200A","250A","400A","630A","800A","1000A","1250A","1600A","2000A","2500A","3200A","4000A","5000A","6300A"},UPPER(D3599)),{40,63,80,100,125,160,200,250,400,630,800,1000,1250,1600,2000,2500,3200,4000,5000,6300}),0)</f>
        <v>5000</v>
      </c>
      <c r="M3599" s="9" t="str">
        <f t="shared" si="281"/>
        <v>Elbow Flat</v>
      </c>
      <c r="N3599" s="9" t="str">
        <f t="shared" si="282"/>
        <v>CU</v>
      </c>
      <c r="O3599" s="13" t="str">
        <f t="shared" si="283"/>
        <v>Silver</v>
      </c>
      <c r="P3599" s="9" t="str">
        <f t="shared" si="284"/>
        <v>Epoxy</v>
      </c>
      <c r="Q3599" s="9" t="str">
        <f t="shared" si="285"/>
        <v>5</v>
      </c>
      <c r="R35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599" s="14" t="str">
        <f>IF(ProjectsDB[[#This Row],[Item Type]]="Straight Plug-In",_xlfn.TEXTJOIN("-",TRUE,M3599&amp;"-"&amp;_xlfn.LET(_xlpm.txt,ProjectsDB[[#This Row],[Assembly]],_xlpm.pos,FIND("SP",_xlpm.txt),_xlpm.pre,LEFT(_xlpm.txt,_xlpm.pos-1),IF(RIGHT(_xlpm.pre,3)="123","3PL",IF(RIGHT(_xlpm.pre,2)="12","2PL",IF(RIGHT(_xlpm.pre,1)="1","1PL","3PL")))),N3599,O3599,P3599,Q3599&amp;"W",R3599),_xlfn.TEXTJOIN("-",TRUE,M3599,N3599,O3599,P3599,Q3599&amp;"W",R3599))</f>
        <v>Elbow Flat-CU-Silver-Epoxy-5W-2</v>
      </c>
      <c r="T3599" s="14" t="str">
        <f>IF(COUNTIF(Cycletime[Element Desc.],ProjectsDB[[#This Row],[Element Desc.]])&gt;0,"Found","Not Found")</f>
        <v>Found</v>
      </c>
    </row>
    <row r="3600" spans="2:20" x14ac:dyDescent="0.25">
      <c r="B3600" s="8" t="s">
        <v>7487</v>
      </c>
      <c r="C3600" s="9" t="s">
        <v>7471</v>
      </c>
      <c r="D3600" s="9" t="s">
        <v>7472</v>
      </c>
      <c r="E3600" s="10">
        <v>1</v>
      </c>
      <c r="F3600" s="9" t="s">
        <v>7454</v>
      </c>
      <c r="G3600" s="9" t="s">
        <v>26</v>
      </c>
      <c r="H3600" s="11"/>
      <c r="I3600" s="12">
        <v>3000</v>
      </c>
      <c r="J3600" s="12"/>
      <c r="K3600" s="12"/>
      <c r="L3600" s="12">
        <f t="array" ref="L3600">IFERROR(LOOKUP(2^15,SEARCH({"40A","63A","80A","100A","125A","160A","200A","250A","400A","630A","800A","1000A","1250A","1600A","2000A","2500A","3200A","4000A","5000A","6300A"},UPPER(D3600)),{40,63,80,100,125,160,200,250,400,630,800,1000,1250,1600,2000,2500,3200,4000,5000,6300}),0)</f>
        <v>5000</v>
      </c>
      <c r="M3600" s="9" t="str">
        <f t="shared" si="281"/>
        <v>Straight Feeder</v>
      </c>
      <c r="N3600" s="9" t="str">
        <f t="shared" si="282"/>
        <v>CU</v>
      </c>
      <c r="O3600" s="13" t="str">
        <f t="shared" si="283"/>
        <v>Silver</v>
      </c>
      <c r="P3600" s="9" t="str">
        <f t="shared" si="284"/>
        <v>Epoxy</v>
      </c>
      <c r="Q3600" s="9" t="str">
        <f t="shared" si="285"/>
        <v>5</v>
      </c>
      <c r="R36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00" s="14" t="str">
        <f>IF(ProjectsDB[[#This Row],[Item Type]]="Straight Plug-In",_xlfn.TEXTJOIN("-",TRUE,M3600&amp;"-"&amp;_xlfn.LET(_xlpm.txt,ProjectsDB[[#This Row],[Assembly]],_xlpm.pos,FIND("SP",_xlpm.txt),_xlpm.pre,LEFT(_xlpm.txt,_xlpm.pos-1),IF(RIGHT(_xlpm.pre,3)="123","3PL",IF(RIGHT(_xlpm.pre,2)="12","2PL",IF(RIGHT(_xlpm.pre,1)="1","1PL","3PL")))),N3600,O3600,P3600,Q3600&amp;"W",R3600),_xlfn.TEXTJOIN("-",TRUE,M3600,N3600,O3600,P3600,Q3600&amp;"W",R3600))</f>
        <v>Straight Feeder-CU-Silver-Epoxy-5W-2</v>
      </c>
      <c r="T3600" s="14" t="str">
        <f>IF(COUNTIF(Cycletime[Element Desc.],ProjectsDB[[#This Row],[Element Desc.]])&gt;0,"Found","Not Found")</f>
        <v>Found</v>
      </c>
    </row>
    <row r="3601" spans="2:20" x14ac:dyDescent="0.25">
      <c r="B3601" s="8" t="s">
        <v>7488</v>
      </c>
      <c r="C3601" s="9" t="s">
        <v>5319</v>
      </c>
      <c r="D3601" s="9" t="s">
        <v>5320</v>
      </c>
      <c r="E3601" s="10">
        <v>6</v>
      </c>
      <c r="F3601" s="9" t="s">
        <v>7454</v>
      </c>
      <c r="G3601" s="9" t="s">
        <v>26</v>
      </c>
      <c r="H3601" s="11"/>
      <c r="I3601" s="12"/>
      <c r="J3601" s="12"/>
      <c r="K3601" s="12"/>
      <c r="L3601" s="12">
        <f t="array" ref="L3601">IFERROR(LOOKUP(2^15,SEARCH({"40A","63A","80A","100A","125A","160A","200A","250A","400A","630A","800A","1000A","1250A","1600A","2000A","2500A","3200A","4000A","5000A","6300A"},UPPER(D3601)),{40,63,80,100,125,160,200,250,400,630,800,1000,1250,1600,2000,2500,3200,4000,5000,6300}),0)</f>
        <v>5000</v>
      </c>
      <c r="M3601" s="9" t="str">
        <f t="shared" si="281"/>
        <v>Joint Pack</v>
      </c>
      <c r="N3601" s="9" t="str">
        <f t="shared" si="282"/>
        <v>CU</v>
      </c>
      <c r="O3601" s="13" t="str">
        <f t="shared" si="283"/>
        <v>Silver</v>
      </c>
      <c r="P3601" s="9" t="str">
        <f t="shared" si="284"/>
        <v>None</v>
      </c>
      <c r="Q3601" s="9" t="str">
        <f t="shared" si="285"/>
        <v>5</v>
      </c>
      <c r="R36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01" s="14" t="str">
        <f>IF(ProjectsDB[[#This Row],[Item Type]]="Straight Plug-In",_xlfn.TEXTJOIN("-",TRUE,M3601&amp;"-"&amp;_xlfn.LET(_xlpm.txt,ProjectsDB[[#This Row],[Assembly]],_xlpm.pos,FIND("SP",_xlpm.txt),_xlpm.pre,LEFT(_xlpm.txt,_xlpm.pos-1),IF(RIGHT(_xlpm.pre,3)="123","3PL",IF(RIGHT(_xlpm.pre,2)="12","2PL",IF(RIGHT(_xlpm.pre,1)="1","1PL","3PL")))),N3601,O3601,P3601,Q3601&amp;"W",R3601),_xlfn.TEXTJOIN("-",TRUE,M3601,N3601,O3601,P3601,Q3601&amp;"W",R3601))</f>
        <v>Joint Pack-CU-Silver-None-5W-2</v>
      </c>
      <c r="T3601" s="14" t="str">
        <f>IF(COUNTIF(Cycletime[Element Desc.],ProjectsDB[[#This Row],[Element Desc.]])&gt;0,"Found","Not Found")</f>
        <v>Found</v>
      </c>
    </row>
    <row r="3602" spans="2:20" x14ac:dyDescent="0.25">
      <c r="B3602" s="8" t="s">
        <v>7489</v>
      </c>
      <c r="C3602" s="9" t="s">
        <v>7490</v>
      </c>
      <c r="D3602" s="9" t="s">
        <v>7491</v>
      </c>
      <c r="E3602" s="10">
        <v>1</v>
      </c>
      <c r="F3602" s="9" t="s">
        <v>7454</v>
      </c>
      <c r="G3602" s="9" t="s">
        <v>37</v>
      </c>
      <c r="H3602" s="11"/>
      <c r="I3602" s="12"/>
      <c r="J3602" s="12"/>
      <c r="K3602" s="12"/>
      <c r="L3602" s="12">
        <f t="array" ref="L3602">IFERROR(LOOKUP(2^15,SEARCH({"40A","63A","80A","100A","125A","160A","200A","250A","400A","630A","800A","1000A","1250A","1600A","2000A","2500A","3200A","4000A","5000A","6300A"},UPPER(D3602)),{40,63,80,100,125,160,200,250,400,630,800,1000,1250,1600,2000,2500,3200,4000,5000,6300}),0)</f>
        <v>5000</v>
      </c>
      <c r="M3602" s="9" t="str">
        <f t="shared" si="281"/>
        <v>Adaptation</v>
      </c>
      <c r="N3602" s="9" t="str">
        <f t="shared" si="282"/>
        <v>SH</v>
      </c>
      <c r="O3602" s="13" t="str">
        <f t="shared" si="283"/>
        <v>None</v>
      </c>
      <c r="P3602" s="9" t="str">
        <f t="shared" si="284"/>
        <v>None</v>
      </c>
      <c r="Q3602" s="9" t="str">
        <f t="shared" si="285"/>
        <v>0</v>
      </c>
      <c r="R36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602" s="14" t="str">
        <f>IF(ProjectsDB[[#This Row],[Item Type]]="Straight Plug-In",_xlfn.TEXTJOIN("-",TRUE,M3602&amp;"-"&amp;_xlfn.LET(_xlpm.txt,ProjectsDB[[#This Row],[Assembly]],_xlpm.pos,FIND("SP",_xlpm.txt),_xlpm.pre,LEFT(_xlpm.txt,_xlpm.pos-1),IF(RIGHT(_xlpm.pre,3)="123","3PL",IF(RIGHT(_xlpm.pre,2)="12","2PL",IF(RIGHT(_xlpm.pre,1)="1","1PL","3PL")))),N3602,O3602,P3602,Q3602&amp;"W",R3602),_xlfn.TEXTJOIN("-",TRUE,M3602,N3602,O3602,P3602,Q3602&amp;"W",R3602))</f>
        <v>Adaptation-SH-None-None-0W-0</v>
      </c>
      <c r="T3602" s="14" t="str">
        <f>IF(COUNTIF(Cycletime[Element Desc.],ProjectsDB[[#This Row],[Element Desc.]])&gt;0,"Found","Not Found")</f>
        <v>Found</v>
      </c>
    </row>
    <row r="3603" spans="2:20" x14ac:dyDescent="0.25">
      <c r="B3603" s="8" t="s">
        <v>7492</v>
      </c>
      <c r="C3603" s="9" t="s">
        <v>7493</v>
      </c>
      <c r="D3603" s="9" t="s">
        <v>7494</v>
      </c>
      <c r="E3603" s="10">
        <v>2</v>
      </c>
      <c r="F3603" s="9" t="s">
        <v>7454</v>
      </c>
      <c r="G3603" s="9" t="s">
        <v>96</v>
      </c>
      <c r="H3603" s="11"/>
      <c r="I3603" s="12">
        <v>425</v>
      </c>
      <c r="J3603" s="12"/>
      <c r="K3603" s="12"/>
      <c r="L3603" s="12">
        <f t="array" ref="L3603">IFERROR(LOOKUP(2^15,SEARCH({"40A","63A","80A","100A","125A","160A","200A","250A","400A","630A","800A","1000A","1250A","1600A","2000A","2500A","3200A","4000A","5000A","6300A"},UPPER(D3603)),{40,63,80,100,125,160,200,250,400,630,800,1000,1250,1600,2000,2500,3200,4000,5000,6300}),0)</f>
        <v>5000</v>
      </c>
      <c r="M3603" s="9" t="str">
        <f t="shared" si="281"/>
        <v>Flange Straight</v>
      </c>
      <c r="N3603" s="9" t="str">
        <f t="shared" si="282"/>
        <v>CU</v>
      </c>
      <c r="O3603" s="13" t="str">
        <f t="shared" si="283"/>
        <v>Silver</v>
      </c>
      <c r="P3603" s="9" t="str">
        <f t="shared" si="284"/>
        <v>Epoxy</v>
      </c>
      <c r="Q3603" s="9" t="str">
        <f t="shared" si="285"/>
        <v>5</v>
      </c>
      <c r="R36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03" s="14" t="str">
        <f>IF(ProjectsDB[[#This Row],[Item Type]]="Straight Plug-In",_xlfn.TEXTJOIN("-",TRUE,M3603&amp;"-"&amp;_xlfn.LET(_xlpm.txt,ProjectsDB[[#This Row],[Assembly]],_xlpm.pos,FIND("SP",_xlpm.txt),_xlpm.pre,LEFT(_xlpm.txt,_xlpm.pos-1),IF(RIGHT(_xlpm.pre,3)="123","3PL",IF(RIGHT(_xlpm.pre,2)="12","2PL",IF(RIGHT(_xlpm.pre,1)="1","1PL","3PL")))),N3603,O3603,P3603,Q3603&amp;"W",R3603),_xlfn.TEXTJOIN("-",TRUE,M3603,N3603,O3603,P3603,Q3603&amp;"W",R3603))</f>
        <v>Flange Straight-CU-Silver-Epoxy-5W-2</v>
      </c>
      <c r="T3603" s="14" t="str">
        <f>IF(COUNTIF(Cycletime[Element Desc.],ProjectsDB[[#This Row],[Element Desc.]])&gt;0,"Found","Not Found")</f>
        <v>Found</v>
      </c>
    </row>
    <row r="3604" spans="2:20" x14ac:dyDescent="0.25">
      <c r="B3604" s="8" t="s">
        <v>7495</v>
      </c>
      <c r="C3604" s="9" t="s">
        <v>7471</v>
      </c>
      <c r="D3604" s="9" t="s">
        <v>7472</v>
      </c>
      <c r="E3604" s="10">
        <v>4</v>
      </c>
      <c r="F3604" s="9" t="s">
        <v>7454</v>
      </c>
      <c r="G3604" s="9" t="s">
        <v>96</v>
      </c>
      <c r="H3604" s="11"/>
      <c r="I3604" s="12">
        <v>3000</v>
      </c>
      <c r="J3604" s="12"/>
      <c r="K3604" s="12"/>
      <c r="L3604" s="12">
        <f t="array" ref="L3604">IFERROR(LOOKUP(2^15,SEARCH({"40A","63A","80A","100A","125A","160A","200A","250A","400A","630A","800A","1000A","1250A","1600A","2000A","2500A","3200A","4000A","5000A","6300A"},UPPER(D3604)),{40,63,80,100,125,160,200,250,400,630,800,1000,1250,1600,2000,2500,3200,4000,5000,6300}),0)</f>
        <v>5000</v>
      </c>
      <c r="M3604" s="9" t="str">
        <f t="shared" si="281"/>
        <v>Straight Feeder</v>
      </c>
      <c r="N3604" s="9" t="str">
        <f t="shared" si="282"/>
        <v>CU</v>
      </c>
      <c r="O3604" s="13" t="str">
        <f t="shared" si="283"/>
        <v>Silver</v>
      </c>
      <c r="P3604" s="9" t="str">
        <f t="shared" si="284"/>
        <v>Epoxy</v>
      </c>
      <c r="Q3604" s="9" t="str">
        <f t="shared" si="285"/>
        <v>5</v>
      </c>
      <c r="R36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04" s="14" t="str">
        <f>IF(ProjectsDB[[#This Row],[Item Type]]="Straight Plug-In",_xlfn.TEXTJOIN("-",TRUE,M3604&amp;"-"&amp;_xlfn.LET(_xlpm.txt,ProjectsDB[[#This Row],[Assembly]],_xlpm.pos,FIND("SP",_xlpm.txt),_xlpm.pre,LEFT(_xlpm.txt,_xlpm.pos-1),IF(RIGHT(_xlpm.pre,3)="123","3PL",IF(RIGHT(_xlpm.pre,2)="12","2PL",IF(RIGHT(_xlpm.pre,1)="1","1PL","3PL")))),N3604,O3604,P3604,Q3604&amp;"W",R3604),_xlfn.TEXTJOIN("-",TRUE,M3604,N3604,O3604,P3604,Q3604&amp;"W",R3604))</f>
        <v>Straight Feeder-CU-Silver-Epoxy-5W-2</v>
      </c>
      <c r="T3604" s="14" t="str">
        <f>IF(COUNTIF(Cycletime[Element Desc.],ProjectsDB[[#This Row],[Element Desc.]])&gt;0,"Found","Not Found")</f>
        <v>Found</v>
      </c>
    </row>
    <row r="3605" spans="2:20" x14ac:dyDescent="0.25">
      <c r="B3605" s="8" t="s">
        <v>7496</v>
      </c>
      <c r="C3605" s="9" t="s">
        <v>7497</v>
      </c>
      <c r="D3605" s="9" t="s">
        <v>7498</v>
      </c>
      <c r="E3605" s="10">
        <v>1</v>
      </c>
      <c r="F3605" s="9" t="s">
        <v>7454</v>
      </c>
      <c r="G3605" s="9" t="s">
        <v>96</v>
      </c>
      <c r="H3605" s="11"/>
      <c r="I3605" s="12">
        <v>1835</v>
      </c>
      <c r="J3605" s="12"/>
      <c r="K3605" s="12"/>
      <c r="L3605" s="12">
        <f t="array" ref="L3605">IFERROR(LOOKUP(2^15,SEARCH({"40A","63A","80A","100A","125A","160A","200A","250A","400A","630A","800A","1000A","1250A","1600A","2000A","2500A","3200A","4000A","5000A","6300A"},UPPER(D3605)),{40,63,80,100,125,160,200,250,400,630,800,1000,1250,1600,2000,2500,3200,4000,5000,6300}),0)</f>
        <v>5000</v>
      </c>
      <c r="M3605" s="9" t="str">
        <f t="shared" si="281"/>
        <v>Straight Feeder</v>
      </c>
      <c r="N3605" s="9" t="str">
        <f t="shared" si="282"/>
        <v>CU</v>
      </c>
      <c r="O3605" s="13" t="str">
        <f t="shared" si="283"/>
        <v>Silver</v>
      </c>
      <c r="P3605" s="9" t="str">
        <f t="shared" si="284"/>
        <v>Epoxy</v>
      </c>
      <c r="Q3605" s="9" t="str">
        <f t="shared" si="285"/>
        <v>5</v>
      </c>
      <c r="R36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05" s="14" t="str">
        <f>IF(ProjectsDB[[#This Row],[Item Type]]="Straight Plug-In",_xlfn.TEXTJOIN("-",TRUE,M3605&amp;"-"&amp;_xlfn.LET(_xlpm.txt,ProjectsDB[[#This Row],[Assembly]],_xlpm.pos,FIND("SP",_xlpm.txt),_xlpm.pre,LEFT(_xlpm.txt,_xlpm.pos-1),IF(RIGHT(_xlpm.pre,3)="123","3PL",IF(RIGHT(_xlpm.pre,2)="12","2PL",IF(RIGHT(_xlpm.pre,1)="1","1PL","3PL")))),N3605,O3605,P3605,Q3605&amp;"W",R3605),_xlfn.TEXTJOIN("-",TRUE,M3605,N3605,O3605,P3605,Q3605&amp;"W",R3605))</f>
        <v>Straight Feeder-CU-Silver-Epoxy-5W-2</v>
      </c>
      <c r="T3605" s="14" t="str">
        <f>IF(COUNTIF(Cycletime[Element Desc.],ProjectsDB[[#This Row],[Element Desc.]])&gt;0,"Found","Not Found")</f>
        <v>Found</v>
      </c>
    </row>
    <row r="3606" spans="2:20" x14ac:dyDescent="0.25">
      <c r="B3606" s="8" t="s">
        <v>7499</v>
      </c>
      <c r="C3606" s="9" t="s">
        <v>7500</v>
      </c>
      <c r="D3606" s="9" t="s">
        <v>7501</v>
      </c>
      <c r="E3606" s="10">
        <v>1</v>
      </c>
      <c r="F3606" s="9" t="s">
        <v>7454</v>
      </c>
      <c r="G3606" s="9" t="s">
        <v>96</v>
      </c>
      <c r="H3606" s="11"/>
      <c r="I3606" s="12">
        <v>875</v>
      </c>
      <c r="J3606" s="12"/>
      <c r="K3606" s="12"/>
      <c r="L3606" s="12">
        <f t="array" ref="L3606">IFERROR(LOOKUP(2^15,SEARCH({"40A","63A","80A","100A","125A","160A","200A","250A","400A","630A","800A","1000A","1250A","1600A","2000A","2500A","3200A","4000A","5000A","6300A"},UPPER(D3606)),{40,63,80,100,125,160,200,250,400,630,800,1000,1250,1600,2000,2500,3200,4000,5000,6300}),0)</f>
        <v>5000</v>
      </c>
      <c r="M3606" s="9" t="str">
        <f t="shared" si="281"/>
        <v>Straight Feeder</v>
      </c>
      <c r="N3606" s="9" t="str">
        <f t="shared" si="282"/>
        <v>CU</v>
      </c>
      <c r="O3606" s="13" t="str">
        <f t="shared" si="283"/>
        <v>Silver</v>
      </c>
      <c r="P3606" s="9" t="str">
        <f t="shared" si="284"/>
        <v>Epoxy</v>
      </c>
      <c r="Q3606" s="9" t="str">
        <f t="shared" si="285"/>
        <v>5</v>
      </c>
      <c r="R36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06" s="14" t="str">
        <f>IF(ProjectsDB[[#This Row],[Item Type]]="Straight Plug-In",_xlfn.TEXTJOIN("-",TRUE,M3606&amp;"-"&amp;_xlfn.LET(_xlpm.txt,ProjectsDB[[#This Row],[Assembly]],_xlpm.pos,FIND("SP",_xlpm.txt),_xlpm.pre,LEFT(_xlpm.txt,_xlpm.pos-1),IF(RIGHT(_xlpm.pre,3)="123","3PL",IF(RIGHT(_xlpm.pre,2)="12","2PL",IF(RIGHT(_xlpm.pre,1)="1","1PL","3PL")))),N3606,O3606,P3606,Q3606&amp;"W",R3606),_xlfn.TEXTJOIN("-",TRUE,M3606,N3606,O3606,P3606,Q3606&amp;"W",R3606))</f>
        <v>Straight Feeder-CU-Silver-Epoxy-5W-2</v>
      </c>
      <c r="T3606" s="14" t="str">
        <f>IF(COUNTIF(Cycletime[Element Desc.],ProjectsDB[[#This Row],[Element Desc.]])&gt;0,"Found","Not Found")</f>
        <v>Found</v>
      </c>
    </row>
    <row r="3607" spans="2:20" x14ac:dyDescent="0.25">
      <c r="B3607" s="8" t="s">
        <v>7502</v>
      </c>
      <c r="C3607" s="9" t="s">
        <v>5319</v>
      </c>
      <c r="D3607" s="9" t="s">
        <v>5320</v>
      </c>
      <c r="E3607" s="10">
        <v>7</v>
      </c>
      <c r="F3607" s="9" t="s">
        <v>7454</v>
      </c>
      <c r="G3607" s="9" t="s">
        <v>96</v>
      </c>
      <c r="H3607" s="11"/>
      <c r="I3607" s="12"/>
      <c r="J3607" s="12"/>
      <c r="K3607" s="12"/>
      <c r="L3607" s="12">
        <f t="array" ref="L3607">IFERROR(LOOKUP(2^15,SEARCH({"40A","63A","80A","100A","125A","160A","200A","250A","400A","630A","800A","1000A","1250A","1600A","2000A","2500A","3200A","4000A","5000A","6300A"},UPPER(D3607)),{40,63,80,100,125,160,200,250,400,630,800,1000,1250,1600,2000,2500,3200,4000,5000,6300}),0)</f>
        <v>5000</v>
      </c>
      <c r="M3607" s="9" t="str">
        <f t="shared" si="281"/>
        <v>Joint Pack</v>
      </c>
      <c r="N3607" s="9" t="str">
        <f t="shared" si="282"/>
        <v>CU</v>
      </c>
      <c r="O3607" s="13" t="str">
        <f t="shared" si="283"/>
        <v>Silver</v>
      </c>
      <c r="P3607" s="9" t="str">
        <f t="shared" si="284"/>
        <v>None</v>
      </c>
      <c r="Q3607" s="9" t="str">
        <f t="shared" si="285"/>
        <v>5</v>
      </c>
      <c r="R36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07" s="14" t="str">
        <f>IF(ProjectsDB[[#This Row],[Item Type]]="Straight Plug-In",_xlfn.TEXTJOIN("-",TRUE,M3607&amp;"-"&amp;_xlfn.LET(_xlpm.txt,ProjectsDB[[#This Row],[Assembly]],_xlpm.pos,FIND("SP",_xlpm.txt),_xlpm.pre,LEFT(_xlpm.txt,_xlpm.pos-1),IF(RIGHT(_xlpm.pre,3)="123","3PL",IF(RIGHT(_xlpm.pre,2)="12","2PL",IF(RIGHT(_xlpm.pre,1)="1","1PL","3PL")))),N3607,O3607,P3607,Q3607&amp;"W",R3607),_xlfn.TEXTJOIN("-",TRUE,M3607,N3607,O3607,P3607,Q3607&amp;"W",R3607))</f>
        <v>Joint Pack-CU-Silver-None-5W-2</v>
      </c>
      <c r="T3607" s="14" t="str">
        <f>IF(COUNTIF(Cycletime[Element Desc.],ProjectsDB[[#This Row],[Element Desc.]])&gt;0,"Found","Not Found")</f>
        <v>Found</v>
      </c>
    </row>
    <row r="3608" spans="2:20" x14ac:dyDescent="0.25">
      <c r="B3608" s="8" t="s">
        <v>7503</v>
      </c>
      <c r="C3608" s="9" t="s">
        <v>5386</v>
      </c>
      <c r="D3608" s="9" t="s">
        <v>5387</v>
      </c>
      <c r="E3608" s="10">
        <v>7</v>
      </c>
      <c r="F3608" s="9" t="s">
        <v>7454</v>
      </c>
      <c r="G3608" s="9" t="s">
        <v>96</v>
      </c>
      <c r="H3608" s="11"/>
      <c r="I3608" s="12"/>
      <c r="J3608" s="12"/>
      <c r="K3608" s="12"/>
      <c r="L3608" s="12">
        <f t="array" ref="L3608">IFERROR(LOOKUP(2^15,SEARCH({"40A","63A","80A","100A","125A","160A","200A","250A","400A","630A","800A","1000A","1250A","1600A","2000A","2500A","3200A","4000A","5000A","6300A"},UPPER(D3608)),{40,63,80,100,125,160,200,250,400,630,800,1000,1250,1600,2000,2500,3200,4000,5000,6300}),0)</f>
        <v>5000</v>
      </c>
      <c r="M3608" s="9" t="str">
        <f t="shared" si="281"/>
        <v>Hanger Support</v>
      </c>
      <c r="N3608" s="9" t="str">
        <f t="shared" si="282"/>
        <v>CU</v>
      </c>
      <c r="O3608" s="13" t="str">
        <f t="shared" si="283"/>
        <v>None</v>
      </c>
      <c r="P3608" s="9" t="str">
        <f t="shared" si="284"/>
        <v>None</v>
      </c>
      <c r="Q3608" s="9" t="str">
        <f t="shared" si="285"/>
        <v>0</v>
      </c>
      <c r="R36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08" s="14" t="str">
        <f>IF(ProjectsDB[[#This Row],[Item Type]]="Straight Plug-In",_xlfn.TEXTJOIN("-",TRUE,M3608&amp;"-"&amp;_xlfn.LET(_xlpm.txt,ProjectsDB[[#This Row],[Assembly]],_xlpm.pos,FIND("SP",_xlpm.txt),_xlpm.pre,LEFT(_xlpm.txt,_xlpm.pos-1),IF(RIGHT(_xlpm.pre,3)="123","3PL",IF(RIGHT(_xlpm.pre,2)="12","2PL",IF(RIGHT(_xlpm.pre,1)="1","1PL","3PL")))),N3608,O3608,P3608,Q3608&amp;"W",R3608),_xlfn.TEXTJOIN("-",TRUE,M3608,N3608,O3608,P3608,Q3608&amp;"W",R3608))</f>
        <v>Hanger Support-CU-None-None-0W-2</v>
      </c>
      <c r="T3608" s="14" t="str">
        <f>IF(COUNTIF(Cycletime[Element Desc.],ProjectsDB[[#This Row],[Element Desc.]])&gt;0,"Found","Not Found")</f>
        <v>Found</v>
      </c>
    </row>
    <row r="3609" spans="2:20" x14ac:dyDescent="0.25">
      <c r="B3609" s="8" t="s">
        <v>7504</v>
      </c>
      <c r="C3609" s="9" t="s">
        <v>5389</v>
      </c>
      <c r="D3609" s="9" t="s">
        <v>5390</v>
      </c>
      <c r="E3609" s="10">
        <v>7</v>
      </c>
      <c r="F3609" s="9" t="s">
        <v>7454</v>
      </c>
      <c r="G3609" s="9" t="s">
        <v>96</v>
      </c>
      <c r="H3609" s="11"/>
      <c r="I3609" s="12"/>
      <c r="J3609" s="12"/>
      <c r="K3609" s="12"/>
      <c r="L3609" s="12">
        <f t="array" ref="L3609">IFERROR(LOOKUP(2^15,SEARCH({"40A","63A","80A","100A","125A","160A","200A","250A","400A","630A","800A","1000A","1250A","1600A","2000A","2500A","3200A","4000A","5000A","6300A"},UPPER(D3609)),{40,63,80,100,125,160,200,250,400,630,800,1000,1250,1600,2000,2500,3200,4000,5000,6300}),0)</f>
        <v>5000</v>
      </c>
      <c r="M3609" s="9" t="str">
        <f t="shared" si="281"/>
        <v>Hanger Support</v>
      </c>
      <c r="N3609" s="9" t="str">
        <f t="shared" si="282"/>
        <v>CU</v>
      </c>
      <c r="O3609" s="13" t="str">
        <f t="shared" si="283"/>
        <v>None</v>
      </c>
      <c r="P3609" s="9" t="str">
        <f t="shared" si="284"/>
        <v>None</v>
      </c>
      <c r="Q3609" s="9" t="str">
        <f t="shared" si="285"/>
        <v>0</v>
      </c>
      <c r="R36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09" s="14" t="str">
        <f>IF(ProjectsDB[[#This Row],[Item Type]]="Straight Plug-In",_xlfn.TEXTJOIN("-",TRUE,M3609&amp;"-"&amp;_xlfn.LET(_xlpm.txt,ProjectsDB[[#This Row],[Assembly]],_xlpm.pos,FIND("SP",_xlpm.txt),_xlpm.pre,LEFT(_xlpm.txt,_xlpm.pos-1),IF(RIGHT(_xlpm.pre,3)="123","3PL",IF(RIGHT(_xlpm.pre,2)="12","2PL",IF(RIGHT(_xlpm.pre,1)="1","1PL","3PL")))),N3609,O3609,P3609,Q3609&amp;"W",R3609),_xlfn.TEXTJOIN("-",TRUE,M3609,N3609,O3609,P3609,Q3609&amp;"W",R3609))</f>
        <v>Hanger Support-CU-None-None-0W-2</v>
      </c>
      <c r="T3609" s="14" t="str">
        <f>IF(COUNTIF(Cycletime[Element Desc.],ProjectsDB[[#This Row],[Element Desc.]])&gt;0,"Found","Not Found")</f>
        <v>Found</v>
      </c>
    </row>
    <row r="3610" spans="2:20" x14ac:dyDescent="0.25">
      <c r="B3610" s="8" t="s">
        <v>7505</v>
      </c>
      <c r="C3610" s="9" t="s">
        <v>5392</v>
      </c>
      <c r="D3610" s="9" t="s">
        <v>5393</v>
      </c>
      <c r="E3610" s="10">
        <v>1</v>
      </c>
      <c r="F3610" s="9" t="s">
        <v>7454</v>
      </c>
      <c r="G3610" s="9" t="s">
        <v>96</v>
      </c>
      <c r="H3610" s="11"/>
      <c r="I3610" s="12"/>
      <c r="J3610" s="12"/>
      <c r="K3610" s="12"/>
      <c r="L3610" s="12">
        <f t="array" ref="L3610">IFERROR(LOOKUP(2^15,SEARCH({"40A","63A","80A","100A","125A","160A","200A","250A","400A","630A","800A","1000A","1250A","1600A","2000A","2500A","3200A","4000A","5000A","6300A"},UPPER(D3610)),{40,63,80,100,125,160,200,250,400,630,800,1000,1250,1600,2000,2500,3200,4000,5000,6300}),0)</f>
        <v>5000</v>
      </c>
      <c r="M3610" s="9" t="str">
        <f t="shared" si="281"/>
        <v>Wall Flange</v>
      </c>
      <c r="N3610" s="9" t="str">
        <f t="shared" si="282"/>
        <v>AL</v>
      </c>
      <c r="O3610" s="13" t="str">
        <f t="shared" si="283"/>
        <v>None</v>
      </c>
      <c r="P3610" s="9" t="str">
        <f t="shared" si="284"/>
        <v>None</v>
      </c>
      <c r="Q3610" s="9" t="str">
        <f t="shared" si="285"/>
        <v>0</v>
      </c>
      <c r="R36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10" s="14" t="str">
        <f>IF(ProjectsDB[[#This Row],[Item Type]]="Straight Plug-In",_xlfn.TEXTJOIN("-",TRUE,M3610&amp;"-"&amp;_xlfn.LET(_xlpm.txt,ProjectsDB[[#This Row],[Assembly]],_xlpm.pos,FIND("SP",_xlpm.txt),_xlpm.pre,LEFT(_xlpm.txt,_xlpm.pos-1),IF(RIGHT(_xlpm.pre,3)="123","3PL",IF(RIGHT(_xlpm.pre,2)="12","2PL",IF(RIGHT(_xlpm.pre,1)="1","1PL","3PL")))),N3610,O3610,P3610,Q3610&amp;"W",R3610),_xlfn.TEXTJOIN("-",TRUE,M3610,N3610,O3610,P3610,Q3610&amp;"W",R3610))</f>
        <v>Wall Flange-AL-None-None-0W-3</v>
      </c>
      <c r="T3610" s="14" t="str">
        <f>IF(COUNTIF(Cycletime[Element Desc.],ProjectsDB[[#This Row],[Element Desc.]])&gt;0,"Found","Not Found")</f>
        <v>Found</v>
      </c>
    </row>
    <row r="3611" spans="2:20" x14ac:dyDescent="0.25">
      <c r="B3611" s="8" t="s">
        <v>7506</v>
      </c>
      <c r="C3611" s="9" t="s">
        <v>1773</v>
      </c>
      <c r="D3611" s="9" t="s">
        <v>1774</v>
      </c>
      <c r="E3611" s="10">
        <v>3</v>
      </c>
      <c r="F3611" s="9" t="s">
        <v>7454</v>
      </c>
      <c r="G3611" s="9" t="s">
        <v>96</v>
      </c>
      <c r="H3611" s="11"/>
      <c r="I3611" s="12">
        <v>100</v>
      </c>
      <c r="J3611" s="12"/>
      <c r="K3611" s="12"/>
      <c r="L3611" s="12">
        <f t="array" ref="L3611">IFERROR(LOOKUP(2^15,SEARCH({"40A","63A","80A","100A","125A","160A","200A","250A","400A","630A","800A","1000A","1250A","1600A","2000A","2500A","3200A","4000A","5000A","6300A"},UPPER(D3611)),{40,63,80,100,125,160,200,250,400,630,800,1000,1250,1600,2000,2500,3200,4000,5000,6300}),0)</f>
        <v>0</v>
      </c>
      <c r="M3611" s="9" t="str">
        <f t="shared" si="281"/>
        <v>Hanger Support</v>
      </c>
      <c r="N3611" s="9" t="str">
        <f t="shared" si="282"/>
        <v>SH</v>
      </c>
      <c r="O3611" s="13" t="str">
        <f t="shared" si="283"/>
        <v>None</v>
      </c>
      <c r="P3611" s="9" t="str">
        <f t="shared" si="284"/>
        <v>None</v>
      </c>
      <c r="Q3611" s="9" t="str">
        <f t="shared" si="285"/>
        <v>0</v>
      </c>
      <c r="R36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611" s="14" t="str">
        <f>IF(ProjectsDB[[#This Row],[Item Type]]="Straight Plug-In",_xlfn.TEXTJOIN("-",TRUE,M3611&amp;"-"&amp;_xlfn.LET(_xlpm.txt,ProjectsDB[[#This Row],[Assembly]],_xlpm.pos,FIND("SP",_xlpm.txt),_xlpm.pre,LEFT(_xlpm.txt,_xlpm.pos-1),IF(RIGHT(_xlpm.pre,3)="123","3PL",IF(RIGHT(_xlpm.pre,2)="12","2PL",IF(RIGHT(_xlpm.pre,1)="1","1PL","3PL")))),N3611,O3611,P3611,Q3611&amp;"W",R3611),_xlfn.TEXTJOIN("-",TRUE,M3611,N3611,O3611,P3611,Q3611&amp;"W",R3611))</f>
        <v>Hanger Support-SH-None-None-0W-0</v>
      </c>
      <c r="T3611" s="14" t="str">
        <f>IF(COUNTIF(Cycletime[Element Desc.],ProjectsDB[[#This Row],[Element Desc.]])&gt;0,"Found","Not Found")</f>
        <v>Found</v>
      </c>
    </row>
    <row r="3612" spans="2:20" x14ac:dyDescent="0.25">
      <c r="B3612" s="8" t="s">
        <v>7507</v>
      </c>
      <c r="C3612" s="9" t="s">
        <v>1773</v>
      </c>
      <c r="D3612" s="9" t="s">
        <v>1774</v>
      </c>
      <c r="E3612" s="10">
        <v>4</v>
      </c>
      <c r="F3612" s="9" t="s">
        <v>7454</v>
      </c>
      <c r="G3612" s="9" t="s">
        <v>96</v>
      </c>
      <c r="H3612" s="11"/>
      <c r="I3612" s="12">
        <v>100</v>
      </c>
      <c r="J3612" s="12"/>
      <c r="K3612" s="12"/>
      <c r="L3612" s="12">
        <f t="array" ref="L3612">IFERROR(LOOKUP(2^15,SEARCH({"40A","63A","80A","100A","125A","160A","200A","250A","400A","630A","800A","1000A","1250A","1600A","2000A","2500A","3200A","4000A","5000A","6300A"},UPPER(D3612)),{40,63,80,100,125,160,200,250,400,630,800,1000,1250,1600,2000,2500,3200,4000,5000,6300}),0)</f>
        <v>0</v>
      </c>
      <c r="M3612" s="9" t="str">
        <f t="shared" si="281"/>
        <v>Hanger Support</v>
      </c>
      <c r="N3612" s="9" t="str">
        <f t="shared" si="282"/>
        <v>SH</v>
      </c>
      <c r="O3612" s="13" t="str">
        <f t="shared" si="283"/>
        <v>None</v>
      </c>
      <c r="P3612" s="9" t="str">
        <f t="shared" si="284"/>
        <v>None</v>
      </c>
      <c r="Q3612" s="9" t="str">
        <f t="shared" si="285"/>
        <v>0</v>
      </c>
      <c r="R36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612" s="14" t="str">
        <f>IF(ProjectsDB[[#This Row],[Item Type]]="Straight Plug-In",_xlfn.TEXTJOIN("-",TRUE,M3612&amp;"-"&amp;_xlfn.LET(_xlpm.txt,ProjectsDB[[#This Row],[Assembly]],_xlpm.pos,FIND("SP",_xlpm.txt),_xlpm.pre,LEFT(_xlpm.txt,_xlpm.pos-1),IF(RIGHT(_xlpm.pre,3)="123","3PL",IF(RIGHT(_xlpm.pre,2)="12","2PL",IF(RIGHT(_xlpm.pre,1)="1","1PL","3PL")))),N3612,O3612,P3612,Q3612&amp;"W",R3612),_xlfn.TEXTJOIN("-",TRUE,M3612,N3612,O3612,P3612,Q3612&amp;"W",R3612))</f>
        <v>Hanger Support-SH-None-None-0W-0</v>
      </c>
      <c r="T3612" s="14" t="str">
        <f>IF(COUNTIF(Cycletime[Element Desc.],ProjectsDB[[#This Row],[Element Desc.]])&gt;0,"Found","Not Found")</f>
        <v>Found</v>
      </c>
    </row>
    <row r="3613" spans="2:20" x14ac:dyDescent="0.25">
      <c r="B3613" s="8" t="s">
        <v>7508</v>
      </c>
      <c r="C3613" s="9" t="s">
        <v>5386</v>
      </c>
      <c r="D3613" s="9" t="s">
        <v>5387</v>
      </c>
      <c r="E3613" s="10">
        <v>11</v>
      </c>
      <c r="F3613" s="9" t="s">
        <v>7454</v>
      </c>
      <c r="G3613" s="9" t="s">
        <v>96</v>
      </c>
      <c r="H3613" s="11"/>
      <c r="I3613" s="12"/>
      <c r="J3613" s="12"/>
      <c r="K3613" s="12"/>
      <c r="L3613" s="12">
        <f t="array" ref="L3613">IFERROR(LOOKUP(2^15,SEARCH({"40A","63A","80A","100A","125A","160A","200A","250A","400A","630A","800A","1000A","1250A","1600A","2000A","2500A","3200A","4000A","5000A","6300A"},UPPER(D3613)),{40,63,80,100,125,160,200,250,400,630,800,1000,1250,1600,2000,2500,3200,4000,5000,6300}),0)</f>
        <v>5000</v>
      </c>
      <c r="M3613" s="9" t="str">
        <f t="shared" si="281"/>
        <v>Hanger Support</v>
      </c>
      <c r="N3613" s="9" t="str">
        <f t="shared" si="282"/>
        <v>CU</v>
      </c>
      <c r="O3613" s="13" t="str">
        <f t="shared" si="283"/>
        <v>None</v>
      </c>
      <c r="P3613" s="9" t="str">
        <f t="shared" si="284"/>
        <v>None</v>
      </c>
      <c r="Q3613" s="9" t="str">
        <f t="shared" si="285"/>
        <v>0</v>
      </c>
      <c r="R36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13" s="14" t="str">
        <f>IF(ProjectsDB[[#This Row],[Item Type]]="Straight Plug-In",_xlfn.TEXTJOIN("-",TRUE,M3613&amp;"-"&amp;_xlfn.LET(_xlpm.txt,ProjectsDB[[#This Row],[Assembly]],_xlpm.pos,FIND("SP",_xlpm.txt),_xlpm.pre,LEFT(_xlpm.txt,_xlpm.pos-1),IF(RIGHT(_xlpm.pre,3)="123","3PL",IF(RIGHT(_xlpm.pre,2)="12","2PL",IF(RIGHT(_xlpm.pre,1)="1","1PL","3PL")))),N3613,O3613,P3613,Q3613&amp;"W",R3613),_xlfn.TEXTJOIN("-",TRUE,M3613,N3613,O3613,P3613,Q3613&amp;"W",R3613))</f>
        <v>Hanger Support-CU-None-None-0W-2</v>
      </c>
      <c r="T3613" s="14" t="str">
        <f>IF(COUNTIF(Cycletime[Element Desc.],ProjectsDB[[#This Row],[Element Desc.]])&gt;0,"Found","Not Found")</f>
        <v>Found</v>
      </c>
    </row>
    <row r="3614" spans="2:20" x14ac:dyDescent="0.25">
      <c r="B3614" s="8" t="s">
        <v>7509</v>
      </c>
      <c r="C3614" s="9" t="s">
        <v>7493</v>
      </c>
      <c r="D3614" s="9" t="s">
        <v>7494</v>
      </c>
      <c r="E3614" s="10">
        <v>2</v>
      </c>
      <c r="F3614" s="9" t="s">
        <v>7454</v>
      </c>
      <c r="G3614" s="9" t="s">
        <v>96</v>
      </c>
      <c r="H3614" s="11"/>
      <c r="I3614" s="12">
        <v>425</v>
      </c>
      <c r="J3614" s="12"/>
      <c r="K3614" s="12"/>
      <c r="L3614" s="12">
        <f t="array" ref="L3614">IFERROR(LOOKUP(2^15,SEARCH({"40A","63A","80A","100A","125A","160A","200A","250A","400A","630A","800A","1000A","1250A","1600A","2000A","2500A","3200A","4000A","5000A","6300A"},UPPER(D3614)),{40,63,80,100,125,160,200,250,400,630,800,1000,1250,1600,2000,2500,3200,4000,5000,6300}),0)</f>
        <v>5000</v>
      </c>
      <c r="M3614" s="9" t="str">
        <f t="shared" si="281"/>
        <v>Flange Straight</v>
      </c>
      <c r="N3614" s="9" t="str">
        <f t="shared" si="282"/>
        <v>CU</v>
      </c>
      <c r="O3614" s="13" t="str">
        <f t="shared" si="283"/>
        <v>Silver</v>
      </c>
      <c r="P3614" s="9" t="str">
        <f t="shared" si="284"/>
        <v>Epoxy</v>
      </c>
      <c r="Q3614" s="9" t="str">
        <f t="shared" si="285"/>
        <v>5</v>
      </c>
      <c r="R36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14" s="14" t="str">
        <f>IF(ProjectsDB[[#This Row],[Item Type]]="Straight Plug-In",_xlfn.TEXTJOIN("-",TRUE,M3614&amp;"-"&amp;_xlfn.LET(_xlpm.txt,ProjectsDB[[#This Row],[Assembly]],_xlpm.pos,FIND("SP",_xlpm.txt),_xlpm.pre,LEFT(_xlpm.txt,_xlpm.pos-1),IF(RIGHT(_xlpm.pre,3)="123","3PL",IF(RIGHT(_xlpm.pre,2)="12","2PL",IF(RIGHT(_xlpm.pre,1)="1","1PL","3PL")))),N3614,O3614,P3614,Q3614&amp;"W",R3614),_xlfn.TEXTJOIN("-",TRUE,M3614,N3614,O3614,P3614,Q3614&amp;"W",R3614))</f>
        <v>Flange Straight-CU-Silver-Epoxy-5W-2</v>
      </c>
      <c r="T3614" s="14" t="str">
        <f>IF(COUNTIF(Cycletime[Element Desc.],ProjectsDB[[#This Row],[Element Desc.]])&gt;0,"Found","Not Found")</f>
        <v>Found</v>
      </c>
    </row>
    <row r="3615" spans="2:20" x14ac:dyDescent="0.25">
      <c r="B3615" s="8" t="s">
        <v>7510</v>
      </c>
      <c r="C3615" s="9" t="s">
        <v>7511</v>
      </c>
      <c r="D3615" s="9" t="s">
        <v>7512</v>
      </c>
      <c r="E3615" s="10">
        <v>1</v>
      </c>
      <c r="F3615" s="9" t="s">
        <v>7454</v>
      </c>
      <c r="G3615" s="9" t="s">
        <v>96</v>
      </c>
      <c r="H3615" s="11"/>
      <c r="I3615" s="12">
        <v>2625</v>
      </c>
      <c r="J3615" s="12"/>
      <c r="K3615" s="12"/>
      <c r="L3615" s="12">
        <f t="array" ref="L3615">IFERROR(LOOKUP(2^15,SEARCH({"40A","63A","80A","100A","125A","160A","200A","250A","400A","630A","800A","1000A","1250A","1600A","2000A","2500A","3200A","4000A","5000A","6300A"},UPPER(D3615)),{40,63,80,100,125,160,200,250,400,630,800,1000,1250,1600,2000,2500,3200,4000,5000,6300}),0)</f>
        <v>5000</v>
      </c>
      <c r="M3615" s="9" t="str">
        <f t="shared" si="281"/>
        <v>Straight Feeder</v>
      </c>
      <c r="N3615" s="9" t="str">
        <f t="shared" si="282"/>
        <v>CU</v>
      </c>
      <c r="O3615" s="13" t="str">
        <f t="shared" si="283"/>
        <v>Silver</v>
      </c>
      <c r="P3615" s="9" t="str">
        <f t="shared" si="284"/>
        <v>Epoxy</v>
      </c>
      <c r="Q3615" s="9" t="str">
        <f t="shared" si="285"/>
        <v>5</v>
      </c>
      <c r="R36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15" s="14" t="str">
        <f>IF(ProjectsDB[[#This Row],[Item Type]]="Straight Plug-In",_xlfn.TEXTJOIN("-",TRUE,M3615&amp;"-"&amp;_xlfn.LET(_xlpm.txt,ProjectsDB[[#This Row],[Assembly]],_xlpm.pos,FIND("SP",_xlpm.txt),_xlpm.pre,LEFT(_xlpm.txt,_xlpm.pos-1),IF(RIGHT(_xlpm.pre,3)="123","3PL",IF(RIGHT(_xlpm.pre,2)="12","2PL",IF(RIGHT(_xlpm.pre,1)="1","1PL","3PL")))),N3615,O3615,P3615,Q3615&amp;"W",R3615),_xlfn.TEXTJOIN("-",TRUE,M3615,N3615,O3615,P3615,Q3615&amp;"W",R3615))</f>
        <v>Straight Feeder-CU-Silver-Epoxy-5W-2</v>
      </c>
      <c r="T3615" s="14" t="str">
        <f>IF(COUNTIF(Cycletime[Element Desc.],ProjectsDB[[#This Row],[Element Desc.]])&gt;0,"Found","Not Found")</f>
        <v>Found</v>
      </c>
    </row>
    <row r="3616" spans="2:20" x14ac:dyDescent="0.25">
      <c r="B3616" s="8" t="s">
        <v>7513</v>
      </c>
      <c r="C3616" s="9" t="s">
        <v>7471</v>
      </c>
      <c r="D3616" s="9" t="s">
        <v>7472</v>
      </c>
      <c r="E3616" s="10">
        <v>2</v>
      </c>
      <c r="F3616" s="9" t="s">
        <v>7454</v>
      </c>
      <c r="G3616" s="9" t="s">
        <v>96</v>
      </c>
      <c r="H3616" s="11"/>
      <c r="I3616" s="12">
        <v>3000</v>
      </c>
      <c r="J3616" s="12"/>
      <c r="K3616" s="12"/>
      <c r="L3616" s="12">
        <f t="array" ref="L3616">IFERROR(LOOKUP(2^15,SEARCH({"40A","63A","80A","100A","125A","160A","200A","250A","400A","630A","800A","1000A","1250A","1600A","2000A","2500A","3200A","4000A","5000A","6300A"},UPPER(D3616)),{40,63,80,100,125,160,200,250,400,630,800,1000,1250,1600,2000,2500,3200,4000,5000,6300}),0)</f>
        <v>5000</v>
      </c>
      <c r="M3616" s="9" t="str">
        <f t="shared" si="281"/>
        <v>Straight Feeder</v>
      </c>
      <c r="N3616" s="9" t="str">
        <f t="shared" si="282"/>
        <v>CU</v>
      </c>
      <c r="O3616" s="13" t="str">
        <f t="shared" si="283"/>
        <v>Silver</v>
      </c>
      <c r="P3616" s="9" t="str">
        <f t="shared" si="284"/>
        <v>Epoxy</v>
      </c>
      <c r="Q3616" s="9" t="str">
        <f t="shared" si="285"/>
        <v>5</v>
      </c>
      <c r="R36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16" s="14" t="str">
        <f>IF(ProjectsDB[[#This Row],[Item Type]]="Straight Plug-In",_xlfn.TEXTJOIN("-",TRUE,M3616&amp;"-"&amp;_xlfn.LET(_xlpm.txt,ProjectsDB[[#This Row],[Assembly]],_xlpm.pos,FIND("SP",_xlpm.txt),_xlpm.pre,LEFT(_xlpm.txt,_xlpm.pos-1),IF(RIGHT(_xlpm.pre,3)="123","3PL",IF(RIGHT(_xlpm.pre,2)="12","2PL",IF(RIGHT(_xlpm.pre,1)="1","1PL","3PL")))),N3616,O3616,P3616,Q3616&amp;"W",R3616),_xlfn.TEXTJOIN("-",TRUE,M3616,N3616,O3616,P3616,Q3616&amp;"W",R3616))</f>
        <v>Straight Feeder-CU-Silver-Epoxy-5W-2</v>
      </c>
      <c r="T3616" s="14" t="str">
        <f>IF(COUNTIF(Cycletime[Element Desc.],ProjectsDB[[#This Row],[Element Desc.]])&gt;0,"Found","Not Found")</f>
        <v>Found</v>
      </c>
    </row>
    <row r="3617" spans="2:20" x14ac:dyDescent="0.25">
      <c r="B3617" s="8" t="s">
        <v>7514</v>
      </c>
      <c r="C3617" s="9" t="s">
        <v>5319</v>
      </c>
      <c r="D3617" s="9" t="s">
        <v>5320</v>
      </c>
      <c r="E3617" s="10">
        <v>4</v>
      </c>
      <c r="F3617" s="9" t="s">
        <v>7454</v>
      </c>
      <c r="G3617" s="9" t="s">
        <v>96</v>
      </c>
      <c r="H3617" s="11"/>
      <c r="I3617" s="12"/>
      <c r="J3617" s="12"/>
      <c r="K3617" s="12"/>
      <c r="L3617" s="12">
        <f t="array" ref="L3617">IFERROR(LOOKUP(2^15,SEARCH({"40A","63A","80A","100A","125A","160A","200A","250A","400A","630A","800A","1000A","1250A","1600A","2000A","2500A","3200A","4000A","5000A","6300A"},UPPER(D3617)),{40,63,80,100,125,160,200,250,400,630,800,1000,1250,1600,2000,2500,3200,4000,5000,6300}),0)</f>
        <v>5000</v>
      </c>
      <c r="M3617" s="9" t="str">
        <f t="shared" si="281"/>
        <v>Joint Pack</v>
      </c>
      <c r="N3617" s="9" t="str">
        <f t="shared" si="282"/>
        <v>CU</v>
      </c>
      <c r="O3617" s="13" t="str">
        <f t="shared" si="283"/>
        <v>Silver</v>
      </c>
      <c r="P3617" s="9" t="str">
        <f t="shared" si="284"/>
        <v>None</v>
      </c>
      <c r="Q3617" s="9" t="str">
        <f t="shared" si="285"/>
        <v>5</v>
      </c>
      <c r="R36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17" s="14" t="str">
        <f>IF(ProjectsDB[[#This Row],[Item Type]]="Straight Plug-In",_xlfn.TEXTJOIN("-",TRUE,M3617&amp;"-"&amp;_xlfn.LET(_xlpm.txt,ProjectsDB[[#This Row],[Assembly]],_xlpm.pos,FIND("SP",_xlpm.txt),_xlpm.pre,LEFT(_xlpm.txt,_xlpm.pos-1),IF(RIGHT(_xlpm.pre,3)="123","3PL",IF(RIGHT(_xlpm.pre,2)="12","2PL",IF(RIGHT(_xlpm.pre,1)="1","1PL","3PL")))),N3617,O3617,P3617,Q3617&amp;"W",R3617),_xlfn.TEXTJOIN("-",TRUE,M3617,N3617,O3617,P3617,Q3617&amp;"W",R3617))</f>
        <v>Joint Pack-CU-Silver-None-5W-2</v>
      </c>
      <c r="T3617" s="14" t="str">
        <f>IF(COUNTIF(Cycletime[Element Desc.],ProjectsDB[[#This Row],[Element Desc.]])&gt;0,"Found","Not Found")</f>
        <v>Found</v>
      </c>
    </row>
    <row r="3618" spans="2:20" x14ac:dyDescent="0.25">
      <c r="B3618" s="8" t="s">
        <v>7515</v>
      </c>
      <c r="C3618" s="9" t="s">
        <v>5392</v>
      </c>
      <c r="D3618" s="9" t="s">
        <v>5393</v>
      </c>
      <c r="E3618" s="10">
        <v>1</v>
      </c>
      <c r="F3618" s="9" t="s">
        <v>7454</v>
      </c>
      <c r="G3618" s="9" t="s">
        <v>96</v>
      </c>
      <c r="H3618" s="11"/>
      <c r="I3618" s="12"/>
      <c r="J3618" s="12"/>
      <c r="K3618" s="12"/>
      <c r="L3618" s="12">
        <f t="array" ref="L3618">IFERROR(LOOKUP(2^15,SEARCH({"40A","63A","80A","100A","125A","160A","200A","250A","400A","630A","800A","1000A","1250A","1600A","2000A","2500A","3200A","4000A","5000A","6300A"},UPPER(D3618)),{40,63,80,100,125,160,200,250,400,630,800,1000,1250,1600,2000,2500,3200,4000,5000,6300}),0)</f>
        <v>5000</v>
      </c>
      <c r="M3618" s="9" t="str">
        <f t="shared" si="281"/>
        <v>Wall Flange</v>
      </c>
      <c r="N3618" s="9" t="str">
        <f t="shared" si="282"/>
        <v>AL</v>
      </c>
      <c r="O3618" s="13" t="str">
        <f t="shared" si="283"/>
        <v>None</v>
      </c>
      <c r="P3618" s="9" t="str">
        <f t="shared" si="284"/>
        <v>None</v>
      </c>
      <c r="Q3618" s="9" t="str">
        <f t="shared" si="285"/>
        <v>0</v>
      </c>
      <c r="R36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18" s="14" t="str">
        <f>IF(ProjectsDB[[#This Row],[Item Type]]="Straight Plug-In",_xlfn.TEXTJOIN("-",TRUE,M3618&amp;"-"&amp;_xlfn.LET(_xlpm.txt,ProjectsDB[[#This Row],[Assembly]],_xlpm.pos,FIND("SP",_xlpm.txt),_xlpm.pre,LEFT(_xlpm.txt,_xlpm.pos-1),IF(RIGHT(_xlpm.pre,3)="123","3PL",IF(RIGHT(_xlpm.pre,2)="12","2PL",IF(RIGHT(_xlpm.pre,1)="1","1PL","3PL")))),N3618,O3618,P3618,Q3618&amp;"W",R3618),_xlfn.TEXTJOIN("-",TRUE,M3618,N3618,O3618,P3618,Q3618&amp;"W",R3618))</f>
        <v>Wall Flange-AL-None-None-0W-3</v>
      </c>
      <c r="T3618" s="14" t="str">
        <f>IF(COUNTIF(Cycletime[Element Desc.],ProjectsDB[[#This Row],[Element Desc.]])&gt;0,"Found","Not Found")</f>
        <v>Found</v>
      </c>
    </row>
    <row r="3619" spans="2:20" x14ac:dyDescent="0.25">
      <c r="B3619" s="8" t="s">
        <v>7516</v>
      </c>
      <c r="C3619" s="9" t="s">
        <v>5389</v>
      </c>
      <c r="D3619" s="9" t="s">
        <v>5390</v>
      </c>
      <c r="E3619" s="10">
        <v>3</v>
      </c>
      <c r="F3619" s="9" t="s">
        <v>7454</v>
      </c>
      <c r="G3619" s="9" t="s">
        <v>96</v>
      </c>
      <c r="H3619" s="11"/>
      <c r="I3619" s="12"/>
      <c r="J3619" s="12"/>
      <c r="K3619" s="12"/>
      <c r="L3619" s="12">
        <f t="array" ref="L3619">IFERROR(LOOKUP(2^15,SEARCH({"40A","63A","80A","100A","125A","160A","200A","250A","400A","630A","800A","1000A","1250A","1600A","2000A","2500A","3200A","4000A","5000A","6300A"},UPPER(D3619)),{40,63,80,100,125,160,200,250,400,630,800,1000,1250,1600,2000,2500,3200,4000,5000,6300}),0)</f>
        <v>5000</v>
      </c>
      <c r="M3619" s="9" t="str">
        <f t="shared" si="281"/>
        <v>Hanger Support</v>
      </c>
      <c r="N3619" s="9" t="str">
        <f t="shared" si="282"/>
        <v>CU</v>
      </c>
      <c r="O3619" s="13" t="str">
        <f t="shared" si="283"/>
        <v>None</v>
      </c>
      <c r="P3619" s="9" t="str">
        <f t="shared" si="284"/>
        <v>None</v>
      </c>
      <c r="Q3619" s="9" t="str">
        <f t="shared" si="285"/>
        <v>0</v>
      </c>
      <c r="R36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19" s="14" t="str">
        <f>IF(ProjectsDB[[#This Row],[Item Type]]="Straight Plug-In",_xlfn.TEXTJOIN("-",TRUE,M3619&amp;"-"&amp;_xlfn.LET(_xlpm.txt,ProjectsDB[[#This Row],[Assembly]],_xlpm.pos,FIND("SP",_xlpm.txt),_xlpm.pre,LEFT(_xlpm.txt,_xlpm.pos-1),IF(RIGHT(_xlpm.pre,3)="123","3PL",IF(RIGHT(_xlpm.pre,2)="12","2PL",IF(RIGHT(_xlpm.pre,1)="1","1PL","3PL")))),N3619,O3619,P3619,Q3619&amp;"W",R3619),_xlfn.TEXTJOIN("-",TRUE,M3619,N3619,O3619,P3619,Q3619&amp;"W",R3619))</f>
        <v>Hanger Support-CU-None-None-0W-2</v>
      </c>
      <c r="T3619" s="14" t="str">
        <f>IF(COUNTIF(Cycletime[Element Desc.],ProjectsDB[[#This Row],[Element Desc.]])&gt;0,"Found","Not Found")</f>
        <v>Found</v>
      </c>
    </row>
    <row r="3620" spans="2:20" x14ac:dyDescent="0.25">
      <c r="B3620" s="8" t="s">
        <v>7517</v>
      </c>
      <c r="C3620" s="9" t="s">
        <v>7518</v>
      </c>
      <c r="D3620" s="9" t="s">
        <v>7519</v>
      </c>
      <c r="E3620" s="10">
        <v>1</v>
      </c>
      <c r="F3620" s="9" t="s">
        <v>7454</v>
      </c>
      <c r="G3620" s="9" t="s">
        <v>96</v>
      </c>
      <c r="H3620" s="11"/>
      <c r="I3620" s="12"/>
      <c r="J3620" s="12"/>
      <c r="K3620" s="12"/>
      <c r="L3620" s="12">
        <f t="array" ref="L3620">IFERROR(LOOKUP(2^15,SEARCH({"40A","63A","80A","100A","125A","160A","200A","250A","400A","630A","800A","1000A","1250A","1600A","2000A","2500A","3200A","4000A","5000A","6300A"},UPPER(D3620)),{40,63,80,100,125,160,200,250,400,630,800,1000,1250,1600,2000,2500,3200,4000,5000,6300}),0)</f>
        <v>5000</v>
      </c>
      <c r="M3620" s="9" t="str">
        <f t="shared" si="281"/>
        <v>Flexible Link</v>
      </c>
      <c r="N3620" s="9" t="str">
        <f t="shared" si="282"/>
        <v>CU</v>
      </c>
      <c r="O3620" s="13" t="str">
        <f t="shared" si="283"/>
        <v>None</v>
      </c>
      <c r="P3620" s="9" t="str">
        <f t="shared" si="284"/>
        <v>None</v>
      </c>
      <c r="Q3620" s="9" t="str">
        <f t="shared" si="285"/>
        <v>0</v>
      </c>
      <c r="R36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20" s="14" t="str">
        <f>IF(ProjectsDB[[#This Row],[Item Type]]="Straight Plug-In",_xlfn.TEXTJOIN("-",TRUE,M3620&amp;"-"&amp;_xlfn.LET(_xlpm.txt,ProjectsDB[[#This Row],[Assembly]],_xlpm.pos,FIND("SP",_xlpm.txt),_xlpm.pre,LEFT(_xlpm.txt,_xlpm.pos-1),IF(RIGHT(_xlpm.pre,3)="123","3PL",IF(RIGHT(_xlpm.pre,2)="12","2PL",IF(RIGHT(_xlpm.pre,1)="1","1PL","3PL")))),N3620,O3620,P3620,Q3620&amp;"W",R3620),_xlfn.TEXTJOIN("-",TRUE,M3620,N3620,O3620,P3620,Q3620&amp;"W",R3620))</f>
        <v>Flexible Link-CU-None-None-0W-2</v>
      </c>
      <c r="T3620" s="14" t="str">
        <f>IF(COUNTIF(Cycletime[Element Desc.],ProjectsDB[[#This Row],[Element Desc.]])&gt;0,"Found","Not Found")</f>
        <v>Found</v>
      </c>
    </row>
    <row r="3621" spans="2:20" x14ac:dyDescent="0.25">
      <c r="B3621" s="8" t="s">
        <v>7520</v>
      </c>
      <c r="C3621" s="9" t="s">
        <v>7493</v>
      </c>
      <c r="D3621" s="9" t="s">
        <v>7494</v>
      </c>
      <c r="E3621" s="10">
        <v>2</v>
      </c>
      <c r="F3621" s="9" t="s">
        <v>7454</v>
      </c>
      <c r="G3621" s="9" t="s">
        <v>96</v>
      </c>
      <c r="H3621" s="11"/>
      <c r="I3621" s="12">
        <v>425</v>
      </c>
      <c r="J3621" s="12"/>
      <c r="K3621" s="12"/>
      <c r="L3621" s="12">
        <f t="array" ref="L3621">IFERROR(LOOKUP(2^15,SEARCH({"40A","63A","80A","100A","125A","160A","200A","250A","400A","630A","800A","1000A","1250A","1600A","2000A","2500A","3200A","4000A","5000A","6300A"},UPPER(D3621)),{40,63,80,100,125,160,200,250,400,630,800,1000,1250,1600,2000,2500,3200,4000,5000,6300}),0)</f>
        <v>5000</v>
      </c>
      <c r="M3621" s="9" t="str">
        <f t="shared" si="281"/>
        <v>Flange Straight</v>
      </c>
      <c r="N3621" s="9" t="str">
        <f t="shared" si="282"/>
        <v>CU</v>
      </c>
      <c r="O3621" s="13" t="str">
        <f t="shared" si="283"/>
        <v>Silver</v>
      </c>
      <c r="P3621" s="9" t="str">
        <f t="shared" si="284"/>
        <v>Epoxy</v>
      </c>
      <c r="Q3621" s="9" t="str">
        <f t="shared" si="285"/>
        <v>5</v>
      </c>
      <c r="R36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21" s="14" t="str">
        <f>IF(ProjectsDB[[#This Row],[Item Type]]="Straight Plug-In",_xlfn.TEXTJOIN("-",TRUE,M3621&amp;"-"&amp;_xlfn.LET(_xlpm.txt,ProjectsDB[[#This Row],[Assembly]],_xlpm.pos,FIND("SP",_xlpm.txt),_xlpm.pre,LEFT(_xlpm.txt,_xlpm.pos-1),IF(RIGHT(_xlpm.pre,3)="123","3PL",IF(RIGHT(_xlpm.pre,2)="12","2PL",IF(RIGHT(_xlpm.pre,1)="1","1PL","3PL")))),N3621,O3621,P3621,Q3621&amp;"W",R3621),_xlfn.TEXTJOIN("-",TRUE,M3621,N3621,O3621,P3621,Q3621&amp;"W",R3621))</f>
        <v>Flange Straight-CU-Silver-Epoxy-5W-2</v>
      </c>
      <c r="T3621" s="14" t="str">
        <f>IF(COUNTIF(Cycletime[Element Desc.],ProjectsDB[[#This Row],[Element Desc.]])&gt;0,"Found","Not Found")</f>
        <v>Found</v>
      </c>
    </row>
    <row r="3622" spans="2:20" x14ac:dyDescent="0.25">
      <c r="B3622" s="8" t="s">
        <v>7521</v>
      </c>
      <c r="C3622" s="9" t="s">
        <v>7522</v>
      </c>
      <c r="D3622" s="9" t="s">
        <v>7523</v>
      </c>
      <c r="E3622" s="10">
        <v>2</v>
      </c>
      <c r="F3622" s="9" t="s">
        <v>7454</v>
      </c>
      <c r="G3622" s="9" t="s">
        <v>96</v>
      </c>
      <c r="H3622" s="11"/>
      <c r="I3622" s="12">
        <v>2730</v>
      </c>
      <c r="J3622" s="12"/>
      <c r="K3622" s="12"/>
      <c r="L3622" s="12">
        <f t="array" ref="L3622">IFERROR(LOOKUP(2^15,SEARCH({"40A","63A","80A","100A","125A","160A","200A","250A","400A","630A","800A","1000A","1250A","1600A","2000A","2500A","3200A","4000A","5000A","6300A"},UPPER(D3622)),{40,63,80,100,125,160,200,250,400,630,800,1000,1250,1600,2000,2500,3200,4000,5000,6300}),0)</f>
        <v>5000</v>
      </c>
      <c r="M3622" s="9" t="str">
        <f t="shared" si="281"/>
        <v>Straight Feeder</v>
      </c>
      <c r="N3622" s="9" t="str">
        <f t="shared" si="282"/>
        <v>CU</v>
      </c>
      <c r="O3622" s="13" t="str">
        <f t="shared" si="283"/>
        <v>Silver</v>
      </c>
      <c r="P3622" s="9" t="str">
        <f t="shared" si="284"/>
        <v>Epoxy</v>
      </c>
      <c r="Q3622" s="9" t="str">
        <f t="shared" si="285"/>
        <v>5</v>
      </c>
      <c r="R36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22" s="14" t="str">
        <f>IF(ProjectsDB[[#This Row],[Item Type]]="Straight Plug-In",_xlfn.TEXTJOIN("-",TRUE,M3622&amp;"-"&amp;_xlfn.LET(_xlpm.txt,ProjectsDB[[#This Row],[Assembly]],_xlpm.pos,FIND("SP",_xlpm.txt),_xlpm.pre,LEFT(_xlpm.txt,_xlpm.pos-1),IF(RIGHT(_xlpm.pre,3)="123","3PL",IF(RIGHT(_xlpm.pre,2)="12","2PL",IF(RIGHT(_xlpm.pre,1)="1","1PL","3PL")))),N3622,O3622,P3622,Q3622&amp;"W",R3622),_xlfn.TEXTJOIN("-",TRUE,M3622,N3622,O3622,P3622,Q3622&amp;"W",R3622))</f>
        <v>Straight Feeder-CU-Silver-Epoxy-5W-2</v>
      </c>
      <c r="T3622" s="14" t="str">
        <f>IF(COUNTIF(Cycletime[Element Desc.],ProjectsDB[[#This Row],[Element Desc.]])&gt;0,"Found","Not Found")</f>
        <v>Found</v>
      </c>
    </row>
    <row r="3623" spans="2:20" x14ac:dyDescent="0.25">
      <c r="B3623" s="8" t="s">
        <v>7524</v>
      </c>
      <c r="C3623" s="9" t="s">
        <v>7471</v>
      </c>
      <c r="D3623" s="9" t="s">
        <v>7472</v>
      </c>
      <c r="E3623" s="10">
        <v>5</v>
      </c>
      <c r="F3623" s="9" t="s">
        <v>7454</v>
      </c>
      <c r="G3623" s="9" t="s">
        <v>96</v>
      </c>
      <c r="H3623" s="11"/>
      <c r="I3623" s="12">
        <v>3000</v>
      </c>
      <c r="J3623" s="12"/>
      <c r="K3623" s="12"/>
      <c r="L3623" s="12">
        <f t="array" ref="L3623">IFERROR(LOOKUP(2^15,SEARCH({"40A","63A","80A","100A","125A","160A","200A","250A","400A","630A","800A","1000A","1250A","1600A","2000A","2500A","3200A","4000A","5000A","6300A"},UPPER(D3623)),{40,63,80,100,125,160,200,250,400,630,800,1000,1250,1600,2000,2500,3200,4000,5000,6300}),0)</f>
        <v>5000</v>
      </c>
      <c r="M3623" s="9" t="str">
        <f t="shared" si="281"/>
        <v>Straight Feeder</v>
      </c>
      <c r="N3623" s="9" t="str">
        <f t="shared" si="282"/>
        <v>CU</v>
      </c>
      <c r="O3623" s="13" t="str">
        <f t="shared" si="283"/>
        <v>Silver</v>
      </c>
      <c r="P3623" s="9" t="str">
        <f t="shared" si="284"/>
        <v>Epoxy</v>
      </c>
      <c r="Q3623" s="9" t="str">
        <f t="shared" si="285"/>
        <v>5</v>
      </c>
      <c r="R36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23" s="14" t="str">
        <f>IF(ProjectsDB[[#This Row],[Item Type]]="Straight Plug-In",_xlfn.TEXTJOIN("-",TRUE,M3623&amp;"-"&amp;_xlfn.LET(_xlpm.txt,ProjectsDB[[#This Row],[Assembly]],_xlpm.pos,FIND("SP",_xlpm.txt),_xlpm.pre,LEFT(_xlpm.txt,_xlpm.pos-1),IF(RIGHT(_xlpm.pre,3)="123","3PL",IF(RIGHT(_xlpm.pre,2)="12","2PL",IF(RIGHT(_xlpm.pre,1)="1","1PL","3PL")))),N3623,O3623,P3623,Q3623&amp;"W",R3623),_xlfn.TEXTJOIN("-",TRUE,M3623,N3623,O3623,P3623,Q3623&amp;"W",R3623))</f>
        <v>Straight Feeder-CU-Silver-Epoxy-5W-2</v>
      </c>
      <c r="T3623" s="14" t="str">
        <f>IF(COUNTIF(Cycletime[Element Desc.],ProjectsDB[[#This Row],[Element Desc.]])&gt;0,"Found","Not Found")</f>
        <v>Found</v>
      </c>
    </row>
    <row r="3624" spans="2:20" x14ac:dyDescent="0.25">
      <c r="B3624" s="8" t="s">
        <v>7525</v>
      </c>
      <c r="C3624" s="9" t="s">
        <v>5319</v>
      </c>
      <c r="D3624" s="9" t="s">
        <v>5320</v>
      </c>
      <c r="E3624" s="10">
        <v>8</v>
      </c>
      <c r="F3624" s="9" t="s">
        <v>7454</v>
      </c>
      <c r="G3624" s="9" t="s">
        <v>96</v>
      </c>
      <c r="H3624" s="11"/>
      <c r="I3624" s="12"/>
      <c r="J3624" s="12"/>
      <c r="K3624" s="12"/>
      <c r="L3624" s="12">
        <f t="array" ref="L3624">IFERROR(LOOKUP(2^15,SEARCH({"40A","63A","80A","100A","125A","160A","200A","250A","400A","630A","800A","1000A","1250A","1600A","2000A","2500A","3200A","4000A","5000A","6300A"},UPPER(D3624)),{40,63,80,100,125,160,200,250,400,630,800,1000,1250,1600,2000,2500,3200,4000,5000,6300}),0)</f>
        <v>5000</v>
      </c>
      <c r="M3624" s="9" t="str">
        <f t="shared" si="281"/>
        <v>Joint Pack</v>
      </c>
      <c r="N3624" s="9" t="str">
        <f t="shared" si="282"/>
        <v>CU</v>
      </c>
      <c r="O3624" s="13" t="str">
        <f t="shared" si="283"/>
        <v>Silver</v>
      </c>
      <c r="P3624" s="9" t="str">
        <f t="shared" si="284"/>
        <v>None</v>
      </c>
      <c r="Q3624" s="9" t="str">
        <f t="shared" si="285"/>
        <v>5</v>
      </c>
      <c r="R36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24" s="14" t="str">
        <f>IF(ProjectsDB[[#This Row],[Item Type]]="Straight Plug-In",_xlfn.TEXTJOIN("-",TRUE,M3624&amp;"-"&amp;_xlfn.LET(_xlpm.txt,ProjectsDB[[#This Row],[Assembly]],_xlpm.pos,FIND("SP",_xlpm.txt),_xlpm.pre,LEFT(_xlpm.txt,_xlpm.pos-1),IF(RIGHT(_xlpm.pre,3)="123","3PL",IF(RIGHT(_xlpm.pre,2)="12","2PL",IF(RIGHT(_xlpm.pre,1)="1","1PL","3PL")))),N3624,O3624,P3624,Q3624&amp;"W",R3624),_xlfn.TEXTJOIN("-",TRUE,M3624,N3624,O3624,P3624,Q3624&amp;"W",R3624))</f>
        <v>Joint Pack-CU-Silver-None-5W-2</v>
      </c>
      <c r="T3624" s="14" t="str">
        <f>IF(COUNTIF(Cycletime[Element Desc.],ProjectsDB[[#This Row],[Element Desc.]])&gt;0,"Found","Not Found")</f>
        <v>Found</v>
      </c>
    </row>
    <row r="3625" spans="2:20" x14ac:dyDescent="0.25">
      <c r="B3625" s="8" t="s">
        <v>7526</v>
      </c>
      <c r="C3625" s="9" t="s">
        <v>5392</v>
      </c>
      <c r="D3625" s="9" t="s">
        <v>5393</v>
      </c>
      <c r="E3625" s="10">
        <v>1</v>
      </c>
      <c r="F3625" s="9" t="s">
        <v>7454</v>
      </c>
      <c r="G3625" s="9" t="s">
        <v>96</v>
      </c>
      <c r="H3625" s="11"/>
      <c r="I3625" s="12"/>
      <c r="J3625" s="12"/>
      <c r="K3625" s="12"/>
      <c r="L3625" s="12">
        <f t="array" ref="L3625">IFERROR(LOOKUP(2^15,SEARCH({"40A","63A","80A","100A","125A","160A","200A","250A","400A","630A","800A","1000A","1250A","1600A","2000A","2500A","3200A","4000A","5000A","6300A"},UPPER(D3625)),{40,63,80,100,125,160,200,250,400,630,800,1000,1250,1600,2000,2500,3200,4000,5000,6300}),0)</f>
        <v>5000</v>
      </c>
      <c r="M3625" s="9" t="str">
        <f t="shared" si="281"/>
        <v>Wall Flange</v>
      </c>
      <c r="N3625" s="9" t="str">
        <f t="shared" si="282"/>
        <v>AL</v>
      </c>
      <c r="O3625" s="13" t="str">
        <f t="shared" si="283"/>
        <v>None</v>
      </c>
      <c r="P3625" s="9" t="str">
        <f t="shared" si="284"/>
        <v>None</v>
      </c>
      <c r="Q3625" s="9" t="str">
        <f t="shared" si="285"/>
        <v>0</v>
      </c>
      <c r="R36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25" s="14" t="str">
        <f>IF(ProjectsDB[[#This Row],[Item Type]]="Straight Plug-In",_xlfn.TEXTJOIN("-",TRUE,M3625&amp;"-"&amp;_xlfn.LET(_xlpm.txt,ProjectsDB[[#This Row],[Assembly]],_xlpm.pos,FIND("SP",_xlpm.txt),_xlpm.pre,LEFT(_xlpm.txt,_xlpm.pos-1),IF(RIGHT(_xlpm.pre,3)="123","3PL",IF(RIGHT(_xlpm.pre,2)="12","2PL",IF(RIGHT(_xlpm.pre,1)="1","1PL","3PL")))),N3625,O3625,P3625,Q3625&amp;"W",R3625),_xlfn.TEXTJOIN("-",TRUE,M3625,N3625,O3625,P3625,Q3625&amp;"W",R3625))</f>
        <v>Wall Flange-AL-None-None-0W-3</v>
      </c>
      <c r="T3625" s="14" t="str">
        <f>IF(COUNTIF(Cycletime[Element Desc.],ProjectsDB[[#This Row],[Element Desc.]])&gt;0,"Found","Not Found")</f>
        <v>Found</v>
      </c>
    </row>
    <row r="3626" spans="2:20" x14ac:dyDescent="0.25">
      <c r="B3626" s="8" t="s">
        <v>7527</v>
      </c>
      <c r="C3626" s="9" t="s">
        <v>1773</v>
      </c>
      <c r="D3626" s="9" t="s">
        <v>1774</v>
      </c>
      <c r="E3626" s="10">
        <v>6</v>
      </c>
      <c r="F3626" s="9" t="s">
        <v>7454</v>
      </c>
      <c r="G3626" s="9" t="s">
        <v>96</v>
      </c>
      <c r="H3626" s="11"/>
      <c r="I3626" s="12">
        <v>100</v>
      </c>
      <c r="J3626" s="12"/>
      <c r="K3626" s="12"/>
      <c r="L3626" s="12">
        <f t="array" ref="L3626">IFERROR(LOOKUP(2^15,SEARCH({"40A","63A","80A","100A","125A","160A","200A","250A","400A","630A","800A","1000A","1250A","1600A","2000A","2500A","3200A","4000A","5000A","6300A"},UPPER(D3626)),{40,63,80,100,125,160,200,250,400,630,800,1000,1250,1600,2000,2500,3200,4000,5000,6300}),0)</f>
        <v>0</v>
      </c>
      <c r="M3626" s="9" t="str">
        <f t="shared" si="281"/>
        <v>Hanger Support</v>
      </c>
      <c r="N3626" s="9" t="str">
        <f t="shared" si="282"/>
        <v>SH</v>
      </c>
      <c r="O3626" s="13" t="str">
        <f t="shared" si="283"/>
        <v>None</v>
      </c>
      <c r="P3626" s="9" t="str">
        <f t="shared" si="284"/>
        <v>None</v>
      </c>
      <c r="Q3626" s="9" t="str">
        <f t="shared" si="285"/>
        <v>0</v>
      </c>
      <c r="R36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626" s="14" t="str">
        <f>IF(ProjectsDB[[#This Row],[Item Type]]="Straight Plug-In",_xlfn.TEXTJOIN("-",TRUE,M3626&amp;"-"&amp;_xlfn.LET(_xlpm.txt,ProjectsDB[[#This Row],[Assembly]],_xlpm.pos,FIND("SP",_xlpm.txt),_xlpm.pre,LEFT(_xlpm.txt,_xlpm.pos-1),IF(RIGHT(_xlpm.pre,3)="123","3PL",IF(RIGHT(_xlpm.pre,2)="12","2PL",IF(RIGHT(_xlpm.pre,1)="1","1PL","3PL")))),N3626,O3626,P3626,Q3626&amp;"W",R3626),_xlfn.TEXTJOIN("-",TRUE,M3626,N3626,O3626,P3626,Q3626&amp;"W",R3626))</f>
        <v>Hanger Support-SH-None-None-0W-0</v>
      </c>
      <c r="T3626" s="14" t="str">
        <f>IF(COUNTIF(Cycletime[Element Desc.],ProjectsDB[[#This Row],[Element Desc.]])&gt;0,"Found","Not Found")</f>
        <v>Found</v>
      </c>
    </row>
    <row r="3627" spans="2:20" x14ac:dyDescent="0.25">
      <c r="B3627" s="8" t="s">
        <v>7528</v>
      </c>
      <c r="C3627" s="9" t="s">
        <v>5386</v>
      </c>
      <c r="D3627" s="9" t="s">
        <v>5387</v>
      </c>
      <c r="E3627" s="10">
        <v>13</v>
      </c>
      <c r="F3627" s="9" t="s">
        <v>7454</v>
      </c>
      <c r="G3627" s="9" t="s">
        <v>96</v>
      </c>
      <c r="H3627" s="11"/>
      <c r="I3627" s="12"/>
      <c r="J3627" s="12"/>
      <c r="K3627" s="12"/>
      <c r="L3627" s="12">
        <f t="array" ref="L3627">IFERROR(LOOKUP(2^15,SEARCH({"40A","63A","80A","100A","125A","160A","200A","250A","400A","630A","800A","1000A","1250A","1600A","2000A","2500A","3200A","4000A","5000A","6300A"},UPPER(D3627)),{40,63,80,100,125,160,200,250,400,630,800,1000,1250,1600,2000,2500,3200,4000,5000,6300}),0)</f>
        <v>5000</v>
      </c>
      <c r="M3627" s="9" t="str">
        <f t="shared" si="281"/>
        <v>Hanger Support</v>
      </c>
      <c r="N3627" s="9" t="str">
        <f t="shared" si="282"/>
        <v>CU</v>
      </c>
      <c r="O3627" s="13" t="str">
        <f t="shared" si="283"/>
        <v>None</v>
      </c>
      <c r="P3627" s="9" t="str">
        <f t="shared" si="284"/>
        <v>None</v>
      </c>
      <c r="Q3627" s="9" t="str">
        <f t="shared" si="285"/>
        <v>0</v>
      </c>
      <c r="R36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27" s="14" t="str">
        <f>IF(ProjectsDB[[#This Row],[Item Type]]="Straight Plug-In",_xlfn.TEXTJOIN("-",TRUE,M3627&amp;"-"&amp;_xlfn.LET(_xlpm.txt,ProjectsDB[[#This Row],[Assembly]],_xlpm.pos,FIND("SP",_xlpm.txt),_xlpm.pre,LEFT(_xlpm.txt,_xlpm.pos-1),IF(RIGHT(_xlpm.pre,3)="123","3PL",IF(RIGHT(_xlpm.pre,2)="12","2PL",IF(RIGHT(_xlpm.pre,1)="1","1PL","3PL")))),N3627,O3627,P3627,Q3627&amp;"W",R3627),_xlfn.TEXTJOIN("-",TRUE,M3627,N3627,O3627,P3627,Q3627&amp;"W",R3627))</f>
        <v>Hanger Support-CU-None-None-0W-2</v>
      </c>
      <c r="T3627" s="14" t="str">
        <f>IF(COUNTIF(Cycletime[Element Desc.],ProjectsDB[[#This Row],[Element Desc.]])&gt;0,"Found","Not Found")</f>
        <v>Found</v>
      </c>
    </row>
    <row r="3628" spans="2:20" x14ac:dyDescent="0.25">
      <c r="B3628" s="8" t="s">
        <v>7529</v>
      </c>
      <c r="C3628" s="9" t="s">
        <v>5389</v>
      </c>
      <c r="D3628" s="9" t="s">
        <v>5390</v>
      </c>
      <c r="E3628" s="10">
        <v>3</v>
      </c>
      <c r="F3628" s="9" t="s">
        <v>7454</v>
      </c>
      <c r="G3628" s="9" t="s">
        <v>96</v>
      </c>
      <c r="H3628" s="11"/>
      <c r="I3628" s="12"/>
      <c r="J3628" s="12"/>
      <c r="K3628" s="12"/>
      <c r="L3628" s="12">
        <f t="array" ref="L3628">IFERROR(LOOKUP(2^15,SEARCH({"40A","63A","80A","100A","125A","160A","200A","250A","400A","630A","800A","1000A","1250A","1600A","2000A","2500A","3200A","4000A","5000A","6300A"},UPPER(D3628)),{40,63,80,100,125,160,200,250,400,630,800,1000,1250,1600,2000,2500,3200,4000,5000,6300}),0)</f>
        <v>5000</v>
      </c>
      <c r="M3628" s="9" t="str">
        <f t="shared" si="281"/>
        <v>Hanger Support</v>
      </c>
      <c r="N3628" s="9" t="str">
        <f t="shared" si="282"/>
        <v>CU</v>
      </c>
      <c r="O3628" s="13" t="str">
        <f t="shared" si="283"/>
        <v>None</v>
      </c>
      <c r="P3628" s="9" t="str">
        <f t="shared" si="284"/>
        <v>None</v>
      </c>
      <c r="Q3628" s="9" t="str">
        <f t="shared" si="285"/>
        <v>0</v>
      </c>
      <c r="R36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28" s="14" t="str">
        <f>IF(ProjectsDB[[#This Row],[Item Type]]="Straight Plug-In",_xlfn.TEXTJOIN("-",TRUE,M3628&amp;"-"&amp;_xlfn.LET(_xlpm.txt,ProjectsDB[[#This Row],[Assembly]],_xlpm.pos,FIND("SP",_xlpm.txt),_xlpm.pre,LEFT(_xlpm.txt,_xlpm.pos-1),IF(RIGHT(_xlpm.pre,3)="123","3PL",IF(RIGHT(_xlpm.pre,2)="12","2PL",IF(RIGHT(_xlpm.pre,1)="1","1PL","3PL")))),N3628,O3628,P3628,Q3628&amp;"W",R3628),_xlfn.TEXTJOIN("-",TRUE,M3628,N3628,O3628,P3628,Q3628&amp;"W",R3628))</f>
        <v>Hanger Support-CU-None-None-0W-2</v>
      </c>
      <c r="T3628" s="14" t="str">
        <f>IF(COUNTIF(Cycletime[Element Desc.],ProjectsDB[[#This Row],[Element Desc.]])&gt;0,"Found","Not Found")</f>
        <v>Found</v>
      </c>
    </row>
    <row r="3629" spans="2:20" x14ac:dyDescent="0.25">
      <c r="B3629" s="8" t="s">
        <v>7530</v>
      </c>
      <c r="C3629" s="15" t="s">
        <v>7518</v>
      </c>
      <c r="D3629" s="15" t="s">
        <v>7519</v>
      </c>
      <c r="E3629" s="16">
        <v>1</v>
      </c>
      <c r="F3629" s="9" t="s">
        <v>7454</v>
      </c>
      <c r="G3629" s="9" t="s">
        <v>96</v>
      </c>
      <c r="H3629" s="11"/>
      <c r="I3629" s="12"/>
      <c r="J3629" s="12"/>
      <c r="K3629" s="12"/>
      <c r="L3629" s="12">
        <f t="array" ref="L3629">IFERROR(LOOKUP(2^15,SEARCH({"40A","63A","80A","100A","125A","160A","200A","250A","400A","630A","800A","1000A","1250A","1600A","2000A","2500A","3200A","4000A","5000A","6300A"},UPPER(D3629)),{40,63,80,100,125,160,200,250,400,630,800,1000,1250,1600,2000,2500,3200,4000,5000,6300}),0)</f>
        <v>5000</v>
      </c>
      <c r="M3629" s="9" t="str">
        <f t="shared" si="281"/>
        <v>Flexible Link</v>
      </c>
      <c r="N3629" s="9" t="str">
        <f t="shared" si="282"/>
        <v>CU</v>
      </c>
      <c r="O3629" s="13" t="str">
        <f t="shared" si="283"/>
        <v>None</v>
      </c>
      <c r="P3629" s="9" t="str">
        <f t="shared" si="284"/>
        <v>None</v>
      </c>
      <c r="Q3629" s="9" t="str">
        <f t="shared" si="285"/>
        <v>0</v>
      </c>
      <c r="R36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29" s="14" t="str">
        <f>IF(ProjectsDB[[#This Row],[Item Type]]="Straight Plug-In",_xlfn.TEXTJOIN("-",TRUE,M3629&amp;"-"&amp;_xlfn.LET(_xlpm.txt,ProjectsDB[[#This Row],[Assembly]],_xlpm.pos,FIND("SP",_xlpm.txt),_xlpm.pre,LEFT(_xlpm.txt,_xlpm.pos-1),IF(RIGHT(_xlpm.pre,3)="123","3PL",IF(RIGHT(_xlpm.pre,2)="12","2PL",IF(RIGHT(_xlpm.pre,1)="1","1PL","3PL")))),N3629,O3629,P3629,Q3629&amp;"W",R3629),_xlfn.TEXTJOIN("-",TRUE,M3629,N3629,O3629,P3629,Q3629&amp;"W",R3629))</f>
        <v>Flexible Link-CU-None-None-0W-2</v>
      </c>
      <c r="T3629" s="14" t="str">
        <f>IF(COUNTIF(Cycletime[Element Desc.],ProjectsDB[[#This Row],[Element Desc.]])&gt;0,"Found","Not Found")</f>
        <v>Found</v>
      </c>
    </row>
    <row r="3630" spans="2:20" x14ac:dyDescent="0.25">
      <c r="B3630" s="8" t="s">
        <v>7531</v>
      </c>
      <c r="C3630" s="15" t="s">
        <v>7532</v>
      </c>
      <c r="D3630" s="15" t="s">
        <v>7533</v>
      </c>
      <c r="E3630" s="16">
        <v>6</v>
      </c>
      <c r="F3630" s="9" t="s">
        <v>7534</v>
      </c>
      <c r="G3630" s="9" t="s">
        <v>7535</v>
      </c>
      <c r="H3630" s="11"/>
      <c r="I3630" s="12">
        <v>750</v>
      </c>
      <c r="J3630" s="12"/>
      <c r="K3630" s="12"/>
      <c r="L3630" s="12">
        <f t="array" ref="L3630">IFERROR(LOOKUP(2^15,SEARCH({"40A","63A","80A","100A","125A","160A","200A","250A","400A","630A","800A","1000A","1250A","1600A","2000A","2500A","3200A","4000A","5000A","6300A"},UPPER(D3630)),{40,63,80,100,125,160,200,250,400,630,800,1000,1250,1600,2000,2500,3200,4000,5000,6300}),0)</f>
        <v>800</v>
      </c>
      <c r="M3630" s="9" t="str">
        <f t="shared" si="281"/>
        <v>Straight Feeder</v>
      </c>
      <c r="N3630" s="9" t="str">
        <f t="shared" si="282"/>
        <v>AL</v>
      </c>
      <c r="O3630" s="13" t="str">
        <f t="shared" si="283"/>
        <v>Silver</v>
      </c>
      <c r="P3630" s="9" t="str">
        <f t="shared" si="284"/>
        <v>Epoxy</v>
      </c>
      <c r="Q3630" s="9" t="str">
        <f t="shared" si="285"/>
        <v>4</v>
      </c>
      <c r="R36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30" s="14" t="str">
        <f>IF(ProjectsDB[[#This Row],[Item Type]]="Straight Plug-In",_xlfn.TEXTJOIN("-",TRUE,M3630&amp;"-"&amp;_xlfn.LET(_xlpm.txt,ProjectsDB[[#This Row],[Assembly]],_xlpm.pos,FIND("SP",_xlpm.txt),_xlpm.pre,LEFT(_xlpm.txt,_xlpm.pos-1),IF(RIGHT(_xlpm.pre,3)="123","3PL",IF(RIGHT(_xlpm.pre,2)="12","2PL",IF(RIGHT(_xlpm.pre,1)="1","1PL","3PL")))),N3630,O3630,P3630,Q3630&amp;"W",R3630),_xlfn.TEXTJOIN("-",TRUE,M3630,N3630,O3630,P3630,Q3630&amp;"W",R3630))</f>
        <v>Straight Feeder-AL-Silver-Epoxy-4W-1</v>
      </c>
      <c r="T3630" s="14" t="str">
        <f>IF(COUNTIF(Cycletime[Element Desc.],ProjectsDB[[#This Row],[Element Desc.]])&gt;0,"Found","Not Found")</f>
        <v>Found</v>
      </c>
    </row>
    <row r="3631" spans="2:20" x14ac:dyDescent="0.25">
      <c r="B3631" s="8" t="s">
        <v>7536</v>
      </c>
      <c r="C3631" s="15" t="s">
        <v>7537</v>
      </c>
      <c r="D3631" s="15" t="s">
        <v>7538</v>
      </c>
      <c r="E3631" s="16">
        <v>3</v>
      </c>
      <c r="F3631" s="9" t="s">
        <v>7534</v>
      </c>
      <c r="G3631" s="9" t="s">
        <v>7535</v>
      </c>
      <c r="H3631" s="11"/>
      <c r="I3631" s="12"/>
      <c r="J3631" s="12"/>
      <c r="K3631" s="12"/>
      <c r="L3631" s="12">
        <f t="array" ref="L3631">IFERROR(LOOKUP(2^15,SEARCH({"40A","63A","80A","100A","125A","160A","200A","250A","400A","630A","800A","1000A","1250A","1600A","2000A","2500A","3200A","4000A","5000A","6300A"},UPPER(D3631)),{40,63,80,100,125,160,200,250,400,630,800,1000,1250,1600,2000,2500,3200,4000,5000,6300}),0)</f>
        <v>800</v>
      </c>
      <c r="M3631" s="9" t="str">
        <f t="shared" si="281"/>
        <v>Joint Pack</v>
      </c>
      <c r="N3631" s="9" t="str">
        <f t="shared" si="282"/>
        <v>AL</v>
      </c>
      <c r="O3631" s="13" t="str">
        <f t="shared" si="283"/>
        <v>Silver</v>
      </c>
      <c r="P3631" s="9" t="str">
        <f t="shared" si="284"/>
        <v>None</v>
      </c>
      <c r="Q3631" s="9" t="str">
        <f t="shared" si="285"/>
        <v>4</v>
      </c>
      <c r="R36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31" s="14" t="str">
        <f>IF(ProjectsDB[[#This Row],[Item Type]]="Straight Plug-In",_xlfn.TEXTJOIN("-",TRUE,M3631&amp;"-"&amp;_xlfn.LET(_xlpm.txt,ProjectsDB[[#This Row],[Assembly]],_xlpm.pos,FIND("SP",_xlpm.txt),_xlpm.pre,LEFT(_xlpm.txt,_xlpm.pos-1),IF(RIGHT(_xlpm.pre,3)="123","3PL",IF(RIGHT(_xlpm.pre,2)="12","2PL",IF(RIGHT(_xlpm.pre,1)="1","1PL","3PL")))),N3631,O3631,P3631,Q3631&amp;"W",R3631),_xlfn.TEXTJOIN("-",TRUE,M3631,N3631,O3631,P3631,Q3631&amp;"W",R3631))</f>
        <v>Joint Pack-AL-Silver-None-4W-1</v>
      </c>
      <c r="T3631" s="14" t="str">
        <f>IF(COUNTIF(Cycletime[Element Desc.],ProjectsDB[[#This Row],[Element Desc.]])&gt;0,"Found","Not Found")</f>
        <v>Found</v>
      </c>
    </row>
    <row r="3632" spans="2:20" x14ac:dyDescent="0.25">
      <c r="B3632" s="8" t="s">
        <v>7539</v>
      </c>
      <c r="C3632" s="15" t="s">
        <v>7540</v>
      </c>
      <c r="D3632" s="15" t="s">
        <v>7541</v>
      </c>
      <c r="E3632" s="16">
        <v>1</v>
      </c>
      <c r="F3632" s="9" t="s">
        <v>7534</v>
      </c>
      <c r="G3632" s="9" t="s">
        <v>7542</v>
      </c>
      <c r="H3632" s="11"/>
      <c r="I3632" s="12">
        <v>3000</v>
      </c>
      <c r="J3632" s="12"/>
      <c r="K3632" s="12"/>
      <c r="L3632" s="12">
        <f t="array" ref="L3632">IFERROR(LOOKUP(2^15,SEARCH({"40A","63A","80A","100A","125A","160A","200A","250A","400A","630A","800A","1000A","1250A","1600A","2000A","2500A","3200A","4000A","5000A","6300A"},UPPER(D3632)),{40,63,80,100,125,160,200,250,400,630,800,1000,1250,1600,2000,2500,3200,4000,5000,6300}),0)</f>
        <v>800</v>
      </c>
      <c r="M3632" s="9" t="str">
        <f t="shared" si="281"/>
        <v>Straight Feeder</v>
      </c>
      <c r="N3632" s="9" t="str">
        <f t="shared" si="282"/>
        <v>AL</v>
      </c>
      <c r="O3632" s="13" t="str">
        <f t="shared" si="283"/>
        <v>Silver</v>
      </c>
      <c r="P3632" s="9" t="str">
        <f t="shared" si="284"/>
        <v>Epoxy</v>
      </c>
      <c r="Q3632" s="9" t="str">
        <f t="shared" si="285"/>
        <v>4</v>
      </c>
      <c r="R36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32" s="14" t="str">
        <f>IF(ProjectsDB[[#This Row],[Item Type]]="Straight Plug-In",_xlfn.TEXTJOIN("-",TRUE,M3632&amp;"-"&amp;_xlfn.LET(_xlpm.txt,ProjectsDB[[#This Row],[Assembly]],_xlpm.pos,FIND("SP",_xlpm.txt),_xlpm.pre,LEFT(_xlpm.txt,_xlpm.pos-1),IF(RIGHT(_xlpm.pre,3)="123","3PL",IF(RIGHT(_xlpm.pre,2)="12","2PL",IF(RIGHT(_xlpm.pre,1)="1","1PL","3PL")))),N3632,O3632,P3632,Q3632&amp;"W",R3632),_xlfn.TEXTJOIN("-",TRUE,M3632,N3632,O3632,P3632,Q3632&amp;"W",R3632))</f>
        <v>Straight Feeder-AL-Silver-Epoxy-4W-1</v>
      </c>
      <c r="T3632" s="14" t="str">
        <f>IF(COUNTIF(Cycletime[Element Desc.],ProjectsDB[[#This Row],[Element Desc.]])&gt;0,"Found","Not Found")</f>
        <v>Found</v>
      </c>
    </row>
    <row r="3633" spans="2:20" x14ac:dyDescent="0.25">
      <c r="B3633" s="8" t="s">
        <v>7543</v>
      </c>
      <c r="C3633" s="15" t="s">
        <v>7544</v>
      </c>
      <c r="D3633" s="15" t="s">
        <v>7545</v>
      </c>
      <c r="E3633" s="16">
        <v>1</v>
      </c>
      <c r="F3633" s="9" t="s">
        <v>7534</v>
      </c>
      <c r="G3633" s="9" t="s">
        <v>7542</v>
      </c>
      <c r="H3633" s="11"/>
      <c r="I3633" s="12">
        <v>500</v>
      </c>
      <c r="J3633" s="12"/>
      <c r="K3633" s="12"/>
      <c r="L3633" s="12">
        <f t="array" ref="L3633">IFERROR(LOOKUP(2^15,SEARCH({"40A","63A","80A","100A","125A","160A","200A","250A","400A","630A","800A","1000A","1250A","1600A","2000A","2500A","3200A","4000A","5000A","6300A"},UPPER(D3633)),{40,63,80,100,125,160,200,250,400,630,800,1000,1250,1600,2000,2500,3200,4000,5000,6300}),0)</f>
        <v>800</v>
      </c>
      <c r="M3633" s="9" t="str">
        <f t="shared" si="281"/>
        <v>Flange Straight</v>
      </c>
      <c r="N3633" s="9" t="str">
        <f t="shared" si="282"/>
        <v>AL</v>
      </c>
      <c r="O3633" s="13" t="str">
        <f t="shared" si="283"/>
        <v>Silver</v>
      </c>
      <c r="P3633" s="9" t="str">
        <f t="shared" si="284"/>
        <v>Epoxy</v>
      </c>
      <c r="Q3633" s="9" t="str">
        <f t="shared" si="285"/>
        <v>4</v>
      </c>
      <c r="R36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33" s="14" t="str">
        <f>IF(ProjectsDB[[#This Row],[Item Type]]="Straight Plug-In",_xlfn.TEXTJOIN("-",TRUE,M3633&amp;"-"&amp;_xlfn.LET(_xlpm.txt,ProjectsDB[[#This Row],[Assembly]],_xlpm.pos,FIND("SP",_xlpm.txt),_xlpm.pre,LEFT(_xlpm.txt,_xlpm.pos-1),IF(RIGHT(_xlpm.pre,3)="123","3PL",IF(RIGHT(_xlpm.pre,2)="12","2PL",IF(RIGHT(_xlpm.pre,1)="1","1PL","3PL")))),N3633,O3633,P3633,Q3633&amp;"W",R3633),_xlfn.TEXTJOIN("-",TRUE,M3633,N3633,O3633,P3633,Q3633&amp;"W",R3633))</f>
        <v>Flange Straight-AL-Silver-Epoxy-4W-1</v>
      </c>
      <c r="T3633" s="14" t="str">
        <f>IF(COUNTIF(Cycletime[Element Desc.],ProjectsDB[[#This Row],[Element Desc.]])&gt;0,"Found","Not Found")</f>
        <v>Found</v>
      </c>
    </row>
    <row r="3634" spans="2:20" x14ac:dyDescent="0.25">
      <c r="B3634" s="8" t="s">
        <v>7546</v>
      </c>
      <c r="C3634" s="15" t="s">
        <v>7547</v>
      </c>
      <c r="D3634" s="15" t="s">
        <v>7548</v>
      </c>
      <c r="E3634" s="16">
        <v>1</v>
      </c>
      <c r="F3634" s="9" t="s">
        <v>7534</v>
      </c>
      <c r="G3634" s="9" t="s">
        <v>7542</v>
      </c>
      <c r="H3634" s="11"/>
      <c r="I3634" s="12">
        <v>1500</v>
      </c>
      <c r="J3634" s="12"/>
      <c r="K3634" s="12"/>
      <c r="L3634" s="12">
        <f t="array" ref="L3634">IFERROR(LOOKUP(2^15,SEARCH({"40A","63A","80A","100A","125A","160A","200A","250A","400A","630A","800A","1000A","1250A","1600A","2000A","2500A","3200A","4000A","5000A","6300A"},UPPER(D3634)),{40,63,80,100,125,160,200,250,400,630,800,1000,1250,1600,2000,2500,3200,4000,5000,6300}),0)</f>
        <v>800</v>
      </c>
      <c r="M3634" s="9" t="str">
        <f t="shared" si="281"/>
        <v>Flange Straight</v>
      </c>
      <c r="N3634" s="9" t="str">
        <f t="shared" si="282"/>
        <v>AL</v>
      </c>
      <c r="O3634" s="13" t="str">
        <f t="shared" si="283"/>
        <v>Silver</v>
      </c>
      <c r="P3634" s="9" t="str">
        <f t="shared" si="284"/>
        <v>Epoxy</v>
      </c>
      <c r="Q3634" s="9" t="str">
        <f t="shared" si="285"/>
        <v>4</v>
      </c>
      <c r="R36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34" s="14" t="str">
        <f>IF(ProjectsDB[[#This Row],[Item Type]]="Straight Plug-In",_xlfn.TEXTJOIN("-",TRUE,M3634&amp;"-"&amp;_xlfn.LET(_xlpm.txt,ProjectsDB[[#This Row],[Assembly]],_xlpm.pos,FIND("SP",_xlpm.txt),_xlpm.pre,LEFT(_xlpm.txt,_xlpm.pos-1),IF(RIGHT(_xlpm.pre,3)="123","3PL",IF(RIGHT(_xlpm.pre,2)="12","2PL",IF(RIGHT(_xlpm.pre,1)="1","1PL","3PL")))),N3634,O3634,P3634,Q3634&amp;"W",R3634),_xlfn.TEXTJOIN("-",TRUE,M3634,N3634,O3634,P3634,Q3634&amp;"W",R3634))</f>
        <v>Flange Straight-AL-Silver-Epoxy-4W-1</v>
      </c>
      <c r="T3634" s="14" t="str">
        <f>IF(COUNTIF(Cycletime[Element Desc.],ProjectsDB[[#This Row],[Element Desc.]])&gt;0,"Found","Not Found")</f>
        <v>Found</v>
      </c>
    </row>
    <row r="3635" spans="2:20" x14ac:dyDescent="0.25">
      <c r="B3635" s="8" t="s">
        <v>7549</v>
      </c>
      <c r="C3635" s="15" t="s">
        <v>2327</v>
      </c>
      <c r="D3635" s="15" t="s">
        <v>2328</v>
      </c>
      <c r="E3635" s="16">
        <v>2</v>
      </c>
      <c r="F3635" s="9" t="s">
        <v>7534</v>
      </c>
      <c r="G3635" s="9" t="s">
        <v>7542</v>
      </c>
      <c r="H3635" s="11"/>
      <c r="I3635" s="12"/>
      <c r="J3635" s="12"/>
      <c r="K3635" s="12"/>
      <c r="L3635" s="12">
        <f t="array" ref="L3635">IFERROR(LOOKUP(2^15,SEARCH({"40A","63A","80A","100A","125A","160A","200A","250A","400A","630A","800A","1000A","1250A","1600A","2000A","2500A","3200A","4000A","5000A","6300A"},UPPER(D3635)),{40,63,80,100,125,160,200,250,400,630,800,1000,1250,1600,2000,2500,3200,4000,5000,6300}),0)</f>
        <v>800</v>
      </c>
      <c r="M3635" s="9" t="str">
        <f t="shared" si="281"/>
        <v>Joint Pack</v>
      </c>
      <c r="N3635" s="9" t="str">
        <f t="shared" si="282"/>
        <v>AL</v>
      </c>
      <c r="O3635" s="13" t="str">
        <f t="shared" si="283"/>
        <v>Silver</v>
      </c>
      <c r="P3635" s="9" t="str">
        <f t="shared" si="284"/>
        <v>None</v>
      </c>
      <c r="Q3635" s="9" t="str">
        <f t="shared" si="285"/>
        <v>4</v>
      </c>
      <c r="R36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35" s="14" t="str">
        <f>IF(ProjectsDB[[#This Row],[Item Type]]="Straight Plug-In",_xlfn.TEXTJOIN("-",TRUE,M3635&amp;"-"&amp;_xlfn.LET(_xlpm.txt,ProjectsDB[[#This Row],[Assembly]],_xlpm.pos,FIND("SP",_xlpm.txt),_xlpm.pre,LEFT(_xlpm.txt,_xlpm.pos-1),IF(RIGHT(_xlpm.pre,3)="123","3PL",IF(RIGHT(_xlpm.pre,2)="12","2PL",IF(RIGHT(_xlpm.pre,1)="1","1PL","3PL")))),N3635,O3635,P3635,Q3635&amp;"W",R3635),_xlfn.TEXTJOIN("-",TRUE,M3635,N3635,O3635,P3635,Q3635&amp;"W",R3635))</f>
        <v>Joint Pack-AL-Silver-None-4W-1</v>
      </c>
      <c r="T3635" s="14" t="str">
        <f>IF(COUNTIF(Cycletime[Element Desc.],ProjectsDB[[#This Row],[Element Desc.]])&gt;0,"Found","Not Found")</f>
        <v>Found</v>
      </c>
    </row>
    <row r="3636" spans="2:20" x14ac:dyDescent="0.25">
      <c r="B3636" s="8" t="s">
        <v>7550</v>
      </c>
      <c r="C3636" s="15" t="s">
        <v>7551</v>
      </c>
      <c r="D3636" s="15" t="s">
        <v>7552</v>
      </c>
      <c r="E3636" s="16">
        <v>1</v>
      </c>
      <c r="F3636" s="9" t="s">
        <v>7534</v>
      </c>
      <c r="G3636" s="9" t="s">
        <v>7542</v>
      </c>
      <c r="H3636" s="11"/>
      <c r="I3636" s="12">
        <v>3000</v>
      </c>
      <c r="J3636" s="12"/>
      <c r="K3636" s="12"/>
      <c r="L3636" s="12">
        <f t="array" ref="L3636">IFERROR(LOOKUP(2^15,SEARCH({"40A","63A","80A","100A","125A","160A","200A","250A","400A","630A","800A","1000A","1250A","1600A","2000A","2500A","3200A","4000A","5000A","6300A"},UPPER(D3636)),{40,63,80,100,125,160,200,250,400,630,800,1000,1250,1600,2000,2500,3200,4000,5000,6300}),0)</f>
        <v>6300</v>
      </c>
      <c r="M3636" s="9" t="str">
        <f t="shared" si="281"/>
        <v>Straight Feeder</v>
      </c>
      <c r="N3636" s="9" t="str">
        <f t="shared" si="282"/>
        <v>AL</v>
      </c>
      <c r="O3636" s="13" t="str">
        <f t="shared" si="283"/>
        <v>Silver</v>
      </c>
      <c r="P3636" s="9" t="str">
        <f t="shared" si="284"/>
        <v>Epoxy</v>
      </c>
      <c r="Q3636" s="9" t="str">
        <f t="shared" si="285"/>
        <v>4</v>
      </c>
      <c r="R36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36" s="14" t="str">
        <f>IF(ProjectsDB[[#This Row],[Item Type]]="Straight Plug-In",_xlfn.TEXTJOIN("-",TRUE,M3636&amp;"-"&amp;_xlfn.LET(_xlpm.txt,ProjectsDB[[#This Row],[Assembly]],_xlpm.pos,FIND("SP",_xlpm.txt),_xlpm.pre,LEFT(_xlpm.txt,_xlpm.pos-1),IF(RIGHT(_xlpm.pre,3)="123","3PL",IF(RIGHT(_xlpm.pre,2)="12","2PL",IF(RIGHT(_xlpm.pre,1)="1","1PL","3PL")))),N3636,O3636,P3636,Q3636&amp;"W",R3636),_xlfn.TEXTJOIN("-",TRUE,M3636,N3636,O3636,P3636,Q3636&amp;"W",R3636))</f>
        <v>Straight Feeder-AL-Silver-Epoxy-4W-3</v>
      </c>
      <c r="T3636" s="14" t="str">
        <f>IF(COUNTIF(Cycletime[Element Desc.],ProjectsDB[[#This Row],[Element Desc.]])&gt;0,"Found","Not Found")</f>
        <v>Found</v>
      </c>
    </row>
    <row r="3637" spans="2:20" x14ac:dyDescent="0.25">
      <c r="B3637" s="8" t="s">
        <v>7553</v>
      </c>
      <c r="C3637" s="15" t="s">
        <v>7554</v>
      </c>
      <c r="D3637" s="15" t="s">
        <v>7555</v>
      </c>
      <c r="E3637" s="16">
        <v>1</v>
      </c>
      <c r="F3637" s="9" t="s">
        <v>7534</v>
      </c>
      <c r="G3637" s="9" t="s">
        <v>7542</v>
      </c>
      <c r="H3637" s="11"/>
      <c r="I3637" s="12">
        <v>500</v>
      </c>
      <c r="J3637" s="12"/>
      <c r="K3637" s="12"/>
      <c r="L3637" s="12">
        <f t="array" ref="L3637">IFERROR(LOOKUP(2^15,SEARCH({"40A","63A","80A","100A","125A","160A","200A","250A","400A","630A","800A","1000A","1250A","1600A","2000A","2500A","3200A","4000A","5000A","6300A"},UPPER(D3637)),{40,63,80,100,125,160,200,250,400,630,800,1000,1250,1600,2000,2500,3200,4000,5000,6300}),0)</f>
        <v>6300</v>
      </c>
      <c r="M3637" s="9" t="str">
        <f t="shared" si="281"/>
        <v>Flange Straight</v>
      </c>
      <c r="N3637" s="9" t="str">
        <f t="shared" si="282"/>
        <v>AL</v>
      </c>
      <c r="O3637" s="13" t="str">
        <f t="shared" si="283"/>
        <v>Silver</v>
      </c>
      <c r="P3637" s="9" t="str">
        <f t="shared" si="284"/>
        <v>Epoxy</v>
      </c>
      <c r="Q3637" s="9" t="str">
        <f t="shared" si="285"/>
        <v>4</v>
      </c>
      <c r="R36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37" s="14" t="str">
        <f>IF(ProjectsDB[[#This Row],[Item Type]]="Straight Plug-In",_xlfn.TEXTJOIN("-",TRUE,M3637&amp;"-"&amp;_xlfn.LET(_xlpm.txt,ProjectsDB[[#This Row],[Assembly]],_xlpm.pos,FIND("SP",_xlpm.txt),_xlpm.pre,LEFT(_xlpm.txt,_xlpm.pos-1),IF(RIGHT(_xlpm.pre,3)="123","3PL",IF(RIGHT(_xlpm.pre,2)="12","2PL",IF(RIGHT(_xlpm.pre,1)="1","1PL","3PL")))),N3637,O3637,P3637,Q3637&amp;"W",R3637),_xlfn.TEXTJOIN("-",TRUE,M3637,N3637,O3637,P3637,Q3637&amp;"W",R3637))</f>
        <v>Flange Straight-AL-Silver-Epoxy-4W-3</v>
      </c>
      <c r="T3637" s="14" t="str">
        <f>IF(COUNTIF(Cycletime[Element Desc.],ProjectsDB[[#This Row],[Element Desc.]])&gt;0,"Found","Not Found")</f>
        <v>Found</v>
      </c>
    </row>
    <row r="3638" spans="2:20" x14ac:dyDescent="0.25">
      <c r="B3638" s="8" t="s">
        <v>7556</v>
      </c>
      <c r="C3638" s="15" t="s">
        <v>7557</v>
      </c>
      <c r="D3638" s="15" t="s">
        <v>7558</v>
      </c>
      <c r="E3638" s="16">
        <v>1</v>
      </c>
      <c r="F3638" s="9" t="s">
        <v>7534</v>
      </c>
      <c r="G3638" s="9" t="s">
        <v>7542</v>
      </c>
      <c r="H3638" s="11"/>
      <c r="I3638" s="12">
        <v>1500</v>
      </c>
      <c r="J3638" s="12"/>
      <c r="K3638" s="12"/>
      <c r="L3638" s="12">
        <f t="array" ref="L3638">IFERROR(LOOKUP(2^15,SEARCH({"40A","63A","80A","100A","125A","160A","200A","250A","400A","630A","800A","1000A","1250A","1600A","2000A","2500A","3200A","4000A","5000A","6300A"},UPPER(D3638)),{40,63,80,100,125,160,200,250,400,630,800,1000,1250,1600,2000,2500,3200,4000,5000,6300}),0)</f>
        <v>6300</v>
      </c>
      <c r="M3638" s="9" t="str">
        <f t="shared" si="281"/>
        <v>Flange Straight</v>
      </c>
      <c r="N3638" s="9" t="str">
        <f t="shared" si="282"/>
        <v>AL</v>
      </c>
      <c r="O3638" s="13" t="str">
        <f t="shared" si="283"/>
        <v>Silver</v>
      </c>
      <c r="P3638" s="9" t="str">
        <f t="shared" si="284"/>
        <v>Epoxy</v>
      </c>
      <c r="Q3638" s="9" t="str">
        <f t="shared" si="285"/>
        <v>4</v>
      </c>
      <c r="R36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38" s="14" t="str">
        <f>IF(ProjectsDB[[#This Row],[Item Type]]="Straight Plug-In",_xlfn.TEXTJOIN("-",TRUE,M3638&amp;"-"&amp;_xlfn.LET(_xlpm.txt,ProjectsDB[[#This Row],[Assembly]],_xlpm.pos,FIND("SP",_xlpm.txt),_xlpm.pre,LEFT(_xlpm.txt,_xlpm.pos-1),IF(RIGHT(_xlpm.pre,3)="123","3PL",IF(RIGHT(_xlpm.pre,2)="12","2PL",IF(RIGHT(_xlpm.pre,1)="1","1PL","3PL")))),N3638,O3638,P3638,Q3638&amp;"W",R3638),_xlfn.TEXTJOIN("-",TRUE,M3638,N3638,O3638,P3638,Q3638&amp;"W",R3638))</f>
        <v>Flange Straight-AL-Silver-Epoxy-4W-3</v>
      </c>
      <c r="T3638" s="14" t="str">
        <f>IF(COUNTIF(Cycletime[Element Desc.],ProjectsDB[[#This Row],[Element Desc.]])&gt;0,"Found","Not Found")</f>
        <v>Found</v>
      </c>
    </row>
    <row r="3639" spans="2:20" x14ac:dyDescent="0.25">
      <c r="B3639" s="8" t="s">
        <v>7559</v>
      </c>
      <c r="C3639" s="15" t="s">
        <v>7560</v>
      </c>
      <c r="D3639" s="15" t="s">
        <v>7561</v>
      </c>
      <c r="E3639" s="16">
        <v>2</v>
      </c>
      <c r="F3639" s="9" t="s">
        <v>7534</v>
      </c>
      <c r="G3639" s="9" t="s">
        <v>7542</v>
      </c>
      <c r="H3639" s="11"/>
      <c r="I3639" s="12"/>
      <c r="J3639" s="12"/>
      <c r="K3639" s="12"/>
      <c r="L3639" s="12">
        <f t="array" ref="L3639">IFERROR(LOOKUP(2^15,SEARCH({"40A","63A","80A","100A","125A","160A","200A","250A","400A","630A","800A","1000A","1250A","1600A","2000A","2500A","3200A","4000A","5000A","6300A"},UPPER(D3639)),{40,63,80,100,125,160,200,250,400,630,800,1000,1250,1600,2000,2500,3200,4000,5000,6300}),0)</f>
        <v>6300</v>
      </c>
      <c r="M3639" s="9" t="str">
        <f t="shared" si="281"/>
        <v>Joint Pack</v>
      </c>
      <c r="N3639" s="9" t="str">
        <f t="shared" si="282"/>
        <v>AL</v>
      </c>
      <c r="O3639" s="13" t="str">
        <f t="shared" si="283"/>
        <v>Silver</v>
      </c>
      <c r="P3639" s="9" t="str">
        <f t="shared" si="284"/>
        <v>None</v>
      </c>
      <c r="Q3639" s="9" t="str">
        <f t="shared" si="285"/>
        <v>4</v>
      </c>
      <c r="R36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39" s="14" t="str">
        <f>IF(ProjectsDB[[#This Row],[Item Type]]="Straight Plug-In",_xlfn.TEXTJOIN("-",TRUE,M3639&amp;"-"&amp;_xlfn.LET(_xlpm.txt,ProjectsDB[[#This Row],[Assembly]],_xlpm.pos,FIND("SP",_xlpm.txt),_xlpm.pre,LEFT(_xlpm.txt,_xlpm.pos-1),IF(RIGHT(_xlpm.pre,3)="123","3PL",IF(RIGHT(_xlpm.pre,2)="12","2PL",IF(RIGHT(_xlpm.pre,1)="1","1PL","3PL")))),N3639,O3639,P3639,Q3639&amp;"W",R3639),_xlfn.TEXTJOIN("-",TRUE,M3639,N3639,O3639,P3639,Q3639&amp;"W",R3639))</f>
        <v>Joint Pack-AL-Silver-None-4W-3</v>
      </c>
      <c r="T3639" s="14" t="str">
        <f>IF(COUNTIF(Cycletime[Element Desc.],ProjectsDB[[#This Row],[Element Desc.]])&gt;0,"Found","Not Found")</f>
        <v>Found</v>
      </c>
    </row>
    <row r="3640" spans="2:20" x14ac:dyDescent="0.25">
      <c r="B3640" s="8" t="s">
        <v>7562</v>
      </c>
      <c r="C3640" s="15" t="s">
        <v>4245</v>
      </c>
      <c r="D3640" s="15" t="s">
        <v>4246</v>
      </c>
      <c r="E3640" s="16">
        <v>1</v>
      </c>
      <c r="F3640" s="9" t="s">
        <v>7534</v>
      </c>
      <c r="G3640" s="9" t="s">
        <v>7542</v>
      </c>
      <c r="H3640" s="11"/>
      <c r="I3640" s="12">
        <v>3000</v>
      </c>
      <c r="J3640" s="12"/>
      <c r="K3640" s="12"/>
      <c r="L3640" s="12">
        <f t="array" ref="L3640">IFERROR(LOOKUP(2^15,SEARCH({"40A","63A","80A","100A","125A","160A","200A","250A","400A","630A","800A","1000A","1250A","1600A","2000A","2500A","3200A","4000A","5000A","6300A"},UPPER(D3640)),{40,63,80,100,125,160,200,250,400,630,800,1000,1250,1600,2000,2500,3200,4000,5000,6300}),0)</f>
        <v>800</v>
      </c>
      <c r="M3640" s="9" t="str">
        <f t="shared" si="281"/>
        <v>Straight Feeder</v>
      </c>
      <c r="N3640" s="9" t="str">
        <f t="shared" si="282"/>
        <v>AL</v>
      </c>
      <c r="O3640" s="13" t="str">
        <f t="shared" si="283"/>
        <v>Silver</v>
      </c>
      <c r="P3640" s="9" t="str">
        <f t="shared" si="284"/>
        <v>Epoxy</v>
      </c>
      <c r="Q3640" s="9" t="str">
        <f t="shared" si="285"/>
        <v>5</v>
      </c>
      <c r="R36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40" s="14" t="str">
        <f>IF(ProjectsDB[[#This Row],[Item Type]]="Straight Plug-In",_xlfn.TEXTJOIN("-",TRUE,M3640&amp;"-"&amp;_xlfn.LET(_xlpm.txt,ProjectsDB[[#This Row],[Assembly]],_xlpm.pos,FIND("SP",_xlpm.txt),_xlpm.pre,LEFT(_xlpm.txt,_xlpm.pos-1),IF(RIGHT(_xlpm.pre,3)="123","3PL",IF(RIGHT(_xlpm.pre,2)="12","2PL",IF(RIGHT(_xlpm.pre,1)="1","1PL","3PL")))),N3640,O3640,P3640,Q3640&amp;"W",R3640),_xlfn.TEXTJOIN("-",TRUE,M3640,N3640,O3640,P3640,Q3640&amp;"W",R3640))</f>
        <v>Straight Feeder-AL-Silver-Epoxy-5W-1</v>
      </c>
      <c r="T3640" s="14" t="str">
        <f>IF(COUNTIF(Cycletime[Element Desc.],ProjectsDB[[#This Row],[Element Desc.]])&gt;0,"Found","Not Found")</f>
        <v>Found</v>
      </c>
    </row>
    <row r="3641" spans="2:20" x14ac:dyDescent="0.25">
      <c r="B3641" s="8" t="s">
        <v>7563</v>
      </c>
      <c r="C3641" s="15" t="s">
        <v>7564</v>
      </c>
      <c r="D3641" s="15" t="s">
        <v>7565</v>
      </c>
      <c r="E3641" s="16">
        <v>1</v>
      </c>
      <c r="F3641" s="9" t="s">
        <v>7534</v>
      </c>
      <c r="G3641" s="9" t="s">
        <v>7542</v>
      </c>
      <c r="H3641" s="11"/>
      <c r="I3641" s="12">
        <v>500</v>
      </c>
      <c r="J3641" s="12"/>
      <c r="K3641" s="12"/>
      <c r="L3641" s="12">
        <f t="array" ref="L3641">IFERROR(LOOKUP(2^15,SEARCH({"40A","63A","80A","100A","125A","160A","200A","250A","400A","630A","800A","1000A","1250A","1600A","2000A","2500A","3200A","4000A","5000A","6300A"},UPPER(D3641)),{40,63,80,100,125,160,200,250,400,630,800,1000,1250,1600,2000,2500,3200,4000,5000,6300}),0)</f>
        <v>800</v>
      </c>
      <c r="M3641" s="9" t="str">
        <f t="shared" si="281"/>
        <v>Flange Straight</v>
      </c>
      <c r="N3641" s="9" t="str">
        <f t="shared" si="282"/>
        <v>AL</v>
      </c>
      <c r="O3641" s="13" t="str">
        <f t="shared" si="283"/>
        <v>Silver</v>
      </c>
      <c r="P3641" s="9" t="str">
        <f t="shared" si="284"/>
        <v>Epoxy</v>
      </c>
      <c r="Q3641" s="9" t="str">
        <f t="shared" si="285"/>
        <v>5</v>
      </c>
      <c r="R36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41" s="14" t="str">
        <f>IF(ProjectsDB[[#This Row],[Item Type]]="Straight Plug-In",_xlfn.TEXTJOIN("-",TRUE,M3641&amp;"-"&amp;_xlfn.LET(_xlpm.txt,ProjectsDB[[#This Row],[Assembly]],_xlpm.pos,FIND("SP",_xlpm.txt),_xlpm.pre,LEFT(_xlpm.txt,_xlpm.pos-1),IF(RIGHT(_xlpm.pre,3)="123","3PL",IF(RIGHT(_xlpm.pre,2)="12","2PL",IF(RIGHT(_xlpm.pre,1)="1","1PL","3PL")))),N3641,O3641,P3641,Q3641&amp;"W",R3641),_xlfn.TEXTJOIN("-",TRUE,M3641,N3641,O3641,P3641,Q3641&amp;"W",R3641))</f>
        <v>Flange Straight-AL-Silver-Epoxy-5W-1</v>
      </c>
      <c r="T3641" s="14" t="str">
        <f>IF(COUNTIF(Cycletime[Element Desc.],ProjectsDB[[#This Row],[Element Desc.]])&gt;0,"Found","Not Found")</f>
        <v>Found</v>
      </c>
    </row>
    <row r="3642" spans="2:20" x14ac:dyDescent="0.25">
      <c r="B3642" s="8" t="s">
        <v>7566</v>
      </c>
      <c r="C3642" s="15" t="s">
        <v>7567</v>
      </c>
      <c r="D3642" s="15" t="s">
        <v>7568</v>
      </c>
      <c r="E3642" s="16">
        <v>1</v>
      </c>
      <c r="F3642" s="9" t="s">
        <v>7534</v>
      </c>
      <c r="G3642" s="9" t="s">
        <v>7542</v>
      </c>
      <c r="H3642" s="11"/>
      <c r="I3642" s="12">
        <v>1500</v>
      </c>
      <c r="J3642" s="12"/>
      <c r="K3642" s="12"/>
      <c r="L3642" s="12">
        <f t="array" ref="L3642">IFERROR(LOOKUP(2^15,SEARCH({"40A","63A","80A","100A","125A","160A","200A","250A","400A","630A","800A","1000A","1250A","1600A","2000A","2500A","3200A","4000A","5000A","6300A"},UPPER(D3642)),{40,63,80,100,125,160,200,250,400,630,800,1000,1250,1600,2000,2500,3200,4000,5000,6300}),0)</f>
        <v>800</v>
      </c>
      <c r="M3642" s="9" t="str">
        <f t="shared" si="281"/>
        <v>Flange Straight</v>
      </c>
      <c r="N3642" s="9" t="str">
        <f t="shared" si="282"/>
        <v>AL</v>
      </c>
      <c r="O3642" s="13" t="str">
        <f t="shared" si="283"/>
        <v>Silver</v>
      </c>
      <c r="P3642" s="9" t="str">
        <f t="shared" si="284"/>
        <v>Epoxy</v>
      </c>
      <c r="Q3642" s="9" t="str">
        <f t="shared" si="285"/>
        <v>5</v>
      </c>
      <c r="R36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42" s="14" t="str">
        <f>IF(ProjectsDB[[#This Row],[Item Type]]="Straight Plug-In",_xlfn.TEXTJOIN("-",TRUE,M3642&amp;"-"&amp;_xlfn.LET(_xlpm.txt,ProjectsDB[[#This Row],[Assembly]],_xlpm.pos,FIND("SP",_xlpm.txt),_xlpm.pre,LEFT(_xlpm.txt,_xlpm.pos-1),IF(RIGHT(_xlpm.pre,3)="123","3PL",IF(RIGHT(_xlpm.pre,2)="12","2PL",IF(RIGHT(_xlpm.pre,1)="1","1PL","3PL")))),N3642,O3642,P3642,Q3642&amp;"W",R3642),_xlfn.TEXTJOIN("-",TRUE,M3642,N3642,O3642,P3642,Q3642&amp;"W",R3642))</f>
        <v>Flange Straight-AL-Silver-Epoxy-5W-1</v>
      </c>
      <c r="T3642" s="14" t="str">
        <f>IF(COUNTIF(Cycletime[Element Desc.],ProjectsDB[[#This Row],[Element Desc.]])&gt;0,"Found","Not Found")</f>
        <v>Found</v>
      </c>
    </row>
    <row r="3643" spans="2:20" x14ac:dyDescent="0.25">
      <c r="B3643" s="8" t="s">
        <v>7569</v>
      </c>
      <c r="C3643" s="15" t="s">
        <v>459</v>
      </c>
      <c r="D3643" s="15" t="s">
        <v>460</v>
      </c>
      <c r="E3643" s="16">
        <v>2</v>
      </c>
      <c r="F3643" s="9" t="s">
        <v>7534</v>
      </c>
      <c r="G3643" s="9" t="s">
        <v>7542</v>
      </c>
      <c r="H3643" s="11"/>
      <c r="I3643" s="12"/>
      <c r="J3643" s="12"/>
      <c r="K3643" s="12"/>
      <c r="L3643" s="12">
        <f t="array" ref="L3643">IFERROR(LOOKUP(2^15,SEARCH({"40A","63A","80A","100A","125A","160A","200A","250A","400A","630A","800A","1000A","1250A","1600A","2000A","2500A","3200A","4000A","5000A","6300A"},UPPER(D3643)),{40,63,80,100,125,160,200,250,400,630,800,1000,1250,1600,2000,2500,3200,4000,5000,6300}),0)</f>
        <v>800</v>
      </c>
      <c r="M3643" s="9" t="str">
        <f t="shared" si="281"/>
        <v>Joint Pack</v>
      </c>
      <c r="N3643" s="9" t="str">
        <f t="shared" si="282"/>
        <v>AL</v>
      </c>
      <c r="O3643" s="13" t="str">
        <f t="shared" si="283"/>
        <v>Silver</v>
      </c>
      <c r="P3643" s="9" t="str">
        <f t="shared" si="284"/>
        <v>None</v>
      </c>
      <c r="Q3643" s="9" t="str">
        <f t="shared" si="285"/>
        <v>5</v>
      </c>
      <c r="R36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43" s="14" t="str">
        <f>IF(ProjectsDB[[#This Row],[Item Type]]="Straight Plug-In",_xlfn.TEXTJOIN("-",TRUE,M3643&amp;"-"&amp;_xlfn.LET(_xlpm.txt,ProjectsDB[[#This Row],[Assembly]],_xlpm.pos,FIND("SP",_xlpm.txt),_xlpm.pre,LEFT(_xlpm.txt,_xlpm.pos-1),IF(RIGHT(_xlpm.pre,3)="123","3PL",IF(RIGHT(_xlpm.pre,2)="12","2PL",IF(RIGHT(_xlpm.pre,1)="1","1PL","3PL")))),N3643,O3643,P3643,Q3643&amp;"W",R3643),_xlfn.TEXTJOIN("-",TRUE,M3643,N3643,O3643,P3643,Q3643&amp;"W",R3643))</f>
        <v>Joint Pack-AL-Silver-None-5W-1</v>
      </c>
      <c r="T3643" s="14" t="str">
        <f>IF(COUNTIF(Cycletime[Element Desc.],ProjectsDB[[#This Row],[Element Desc.]])&gt;0,"Found","Not Found")</f>
        <v>Found</v>
      </c>
    </row>
    <row r="3644" spans="2:20" x14ac:dyDescent="0.25">
      <c r="B3644" s="8" t="s">
        <v>7570</v>
      </c>
      <c r="C3644" s="15" t="s">
        <v>7571</v>
      </c>
      <c r="D3644" s="15" t="s">
        <v>7572</v>
      </c>
      <c r="E3644" s="16">
        <v>1</v>
      </c>
      <c r="F3644" s="9" t="s">
        <v>7534</v>
      </c>
      <c r="G3644" s="9" t="s">
        <v>7542</v>
      </c>
      <c r="H3644" s="11"/>
      <c r="I3644" s="12">
        <v>3000</v>
      </c>
      <c r="J3644" s="12"/>
      <c r="K3644" s="12"/>
      <c r="L3644" s="12">
        <f t="array" ref="L3644">IFERROR(LOOKUP(2^15,SEARCH({"40A","63A","80A","100A","125A","160A","200A","250A","400A","630A","800A","1000A","1250A","1600A","2000A","2500A","3200A","4000A","5000A","6300A"},UPPER(D3644)),{40,63,80,100,125,160,200,250,400,630,800,1000,1250,1600,2000,2500,3200,4000,5000,6300}),0)</f>
        <v>6300</v>
      </c>
      <c r="M3644" s="9" t="str">
        <f t="shared" si="281"/>
        <v>Straight Feeder</v>
      </c>
      <c r="N3644" s="9" t="str">
        <f t="shared" si="282"/>
        <v>AL</v>
      </c>
      <c r="O3644" s="13" t="str">
        <f t="shared" si="283"/>
        <v>Silver</v>
      </c>
      <c r="P3644" s="9" t="str">
        <f t="shared" si="284"/>
        <v>Epoxy</v>
      </c>
      <c r="Q3644" s="9" t="str">
        <f t="shared" si="285"/>
        <v>5</v>
      </c>
      <c r="R36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44" s="14" t="str">
        <f>IF(ProjectsDB[[#This Row],[Item Type]]="Straight Plug-In",_xlfn.TEXTJOIN("-",TRUE,M3644&amp;"-"&amp;_xlfn.LET(_xlpm.txt,ProjectsDB[[#This Row],[Assembly]],_xlpm.pos,FIND("SP",_xlpm.txt),_xlpm.pre,LEFT(_xlpm.txt,_xlpm.pos-1),IF(RIGHT(_xlpm.pre,3)="123","3PL",IF(RIGHT(_xlpm.pre,2)="12","2PL",IF(RIGHT(_xlpm.pre,1)="1","1PL","3PL")))),N3644,O3644,P3644,Q3644&amp;"W",R3644),_xlfn.TEXTJOIN("-",TRUE,M3644,N3644,O3644,P3644,Q3644&amp;"W",R3644))</f>
        <v>Straight Feeder-AL-Silver-Epoxy-5W-3</v>
      </c>
      <c r="T3644" s="14" t="str">
        <f>IF(COUNTIF(Cycletime[Element Desc.],ProjectsDB[[#This Row],[Element Desc.]])&gt;0,"Found","Not Found")</f>
        <v>Found</v>
      </c>
    </row>
    <row r="3645" spans="2:20" x14ac:dyDescent="0.25">
      <c r="B3645" s="8" t="s">
        <v>7573</v>
      </c>
      <c r="C3645" s="15" t="s">
        <v>7574</v>
      </c>
      <c r="D3645" s="15" t="s">
        <v>7575</v>
      </c>
      <c r="E3645" s="16">
        <v>1</v>
      </c>
      <c r="F3645" s="9" t="s">
        <v>7534</v>
      </c>
      <c r="G3645" s="9" t="s">
        <v>7542</v>
      </c>
      <c r="H3645" s="11"/>
      <c r="I3645" s="12">
        <v>500</v>
      </c>
      <c r="J3645" s="12"/>
      <c r="K3645" s="12"/>
      <c r="L3645" s="12">
        <f t="array" ref="L3645">IFERROR(LOOKUP(2^15,SEARCH({"40A","63A","80A","100A","125A","160A","200A","250A","400A","630A","800A","1000A","1250A","1600A","2000A","2500A","3200A","4000A","5000A","6300A"},UPPER(D3645)),{40,63,80,100,125,160,200,250,400,630,800,1000,1250,1600,2000,2500,3200,4000,5000,6300}),0)</f>
        <v>6300</v>
      </c>
      <c r="M3645" s="9" t="str">
        <f t="shared" si="281"/>
        <v>Flange Straight</v>
      </c>
      <c r="N3645" s="9" t="str">
        <f t="shared" si="282"/>
        <v>AL</v>
      </c>
      <c r="O3645" s="13" t="str">
        <f t="shared" si="283"/>
        <v>Silver</v>
      </c>
      <c r="P3645" s="9" t="str">
        <f t="shared" si="284"/>
        <v>Epoxy</v>
      </c>
      <c r="Q3645" s="9" t="str">
        <f t="shared" si="285"/>
        <v>5</v>
      </c>
      <c r="R36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45" s="14" t="str">
        <f>IF(ProjectsDB[[#This Row],[Item Type]]="Straight Plug-In",_xlfn.TEXTJOIN("-",TRUE,M3645&amp;"-"&amp;_xlfn.LET(_xlpm.txt,ProjectsDB[[#This Row],[Assembly]],_xlpm.pos,FIND("SP",_xlpm.txt),_xlpm.pre,LEFT(_xlpm.txt,_xlpm.pos-1),IF(RIGHT(_xlpm.pre,3)="123","3PL",IF(RIGHT(_xlpm.pre,2)="12","2PL",IF(RIGHT(_xlpm.pre,1)="1","1PL","3PL")))),N3645,O3645,P3645,Q3645&amp;"W",R3645),_xlfn.TEXTJOIN("-",TRUE,M3645,N3645,O3645,P3645,Q3645&amp;"W",R3645))</f>
        <v>Flange Straight-AL-Silver-Epoxy-5W-3</v>
      </c>
      <c r="T3645" s="14" t="str">
        <f>IF(COUNTIF(Cycletime[Element Desc.],ProjectsDB[[#This Row],[Element Desc.]])&gt;0,"Found","Not Found")</f>
        <v>Found</v>
      </c>
    </row>
    <row r="3646" spans="2:20" x14ac:dyDescent="0.25">
      <c r="B3646" s="8" t="s">
        <v>7576</v>
      </c>
      <c r="C3646" s="15" t="s">
        <v>7577</v>
      </c>
      <c r="D3646" s="15" t="s">
        <v>7578</v>
      </c>
      <c r="E3646" s="16">
        <v>1</v>
      </c>
      <c r="F3646" s="9" t="s">
        <v>7534</v>
      </c>
      <c r="G3646" s="9" t="s">
        <v>7542</v>
      </c>
      <c r="H3646" s="11"/>
      <c r="I3646" s="12">
        <v>1500</v>
      </c>
      <c r="J3646" s="12"/>
      <c r="K3646" s="12"/>
      <c r="L3646" s="12">
        <f t="array" ref="L3646">IFERROR(LOOKUP(2^15,SEARCH({"40A","63A","80A","100A","125A","160A","200A","250A","400A","630A","800A","1000A","1250A","1600A","2000A","2500A","3200A","4000A","5000A","6300A"},UPPER(D3646)),{40,63,80,100,125,160,200,250,400,630,800,1000,1250,1600,2000,2500,3200,4000,5000,6300}),0)</f>
        <v>6300</v>
      </c>
      <c r="M3646" s="9" t="str">
        <f t="shared" si="281"/>
        <v>Flange Straight</v>
      </c>
      <c r="N3646" s="9" t="str">
        <f t="shared" si="282"/>
        <v>AL</v>
      </c>
      <c r="O3646" s="13" t="str">
        <f t="shared" si="283"/>
        <v>Silver</v>
      </c>
      <c r="P3646" s="9" t="str">
        <f t="shared" si="284"/>
        <v>Epoxy</v>
      </c>
      <c r="Q3646" s="9" t="str">
        <f t="shared" si="285"/>
        <v>5</v>
      </c>
      <c r="R36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46" s="14" t="str">
        <f>IF(ProjectsDB[[#This Row],[Item Type]]="Straight Plug-In",_xlfn.TEXTJOIN("-",TRUE,M3646&amp;"-"&amp;_xlfn.LET(_xlpm.txt,ProjectsDB[[#This Row],[Assembly]],_xlpm.pos,FIND("SP",_xlpm.txt),_xlpm.pre,LEFT(_xlpm.txt,_xlpm.pos-1),IF(RIGHT(_xlpm.pre,3)="123","3PL",IF(RIGHT(_xlpm.pre,2)="12","2PL",IF(RIGHT(_xlpm.pre,1)="1","1PL","3PL")))),N3646,O3646,P3646,Q3646&amp;"W",R3646),_xlfn.TEXTJOIN("-",TRUE,M3646,N3646,O3646,P3646,Q3646&amp;"W",R3646))</f>
        <v>Flange Straight-AL-Silver-Epoxy-5W-3</v>
      </c>
      <c r="T3646" s="14" t="str">
        <f>IF(COUNTIF(Cycletime[Element Desc.],ProjectsDB[[#This Row],[Element Desc.]])&gt;0,"Found","Not Found")</f>
        <v>Found</v>
      </c>
    </row>
    <row r="3647" spans="2:20" x14ac:dyDescent="0.25">
      <c r="B3647" s="8" t="s">
        <v>7579</v>
      </c>
      <c r="C3647" s="9" t="s">
        <v>7580</v>
      </c>
      <c r="D3647" s="9" t="s">
        <v>7581</v>
      </c>
      <c r="E3647" s="10">
        <v>2</v>
      </c>
      <c r="F3647" s="9" t="s">
        <v>7534</v>
      </c>
      <c r="G3647" s="9" t="s">
        <v>7542</v>
      </c>
      <c r="H3647" s="11"/>
      <c r="I3647" s="12"/>
      <c r="J3647" s="12"/>
      <c r="K3647" s="12"/>
      <c r="L3647" s="12">
        <f t="array" ref="L3647">IFERROR(LOOKUP(2^15,SEARCH({"40A","63A","80A","100A","125A","160A","200A","250A","400A","630A","800A","1000A","1250A","1600A","2000A","2500A","3200A","4000A","5000A","6300A"},UPPER(D3647)),{40,63,80,100,125,160,200,250,400,630,800,1000,1250,1600,2000,2500,3200,4000,5000,6300}),0)</f>
        <v>6300</v>
      </c>
      <c r="M3647" s="9" t="str">
        <f t="shared" si="281"/>
        <v>Joint Pack</v>
      </c>
      <c r="N3647" s="9" t="str">
        <f t="shared" si="282"/>
        <v>AL</v>
      </c>
      <c r="O3647" s="13" t="str">
        <f t="shared" si="283"/>
        <v>Silver</v>
      </c>
      <c r="P3647" s="9" t="str">
        <f t="shared" si="284"/>
        <v>None</v>
      </c>
      <c r="Q3647" s="9" t="str">
        <f t="shared" si="285"/>
        <v>5</v>
      </c>
      <c r="R36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47" s="14" t="str">
        <f>IF(ProjectsDB[[#This Row],[Item Type]]="Straight Plug-In",_xlfn.TEXTJOIN("-",TRUE,M3647&amp;"-"&amp;_xlfn.LET(_xlpm.txt,ProjectsDB[[#This Row],[Assembly]],_xlpm.pos,FIND("SP",_xlpm.txt),_xlpm.pre,LEFT(_xlpm.txt,_xlpm.pos-1),IF(RIGHT(_xlpm.pre,3)="123","3PL",IF(RIGHT(_xlpm.pre,2)="12","2PL",IF(RIGHT(_xlpm.pre,1)="1","1PL","3PL")))),N3647,O3647,P3647,Q3647&amp;"W",R3647),_xlfn.TEXTJOIN("-",TRUE,M3647,N3647,O3647,P3647,Q3647&amp;"W",R3647))</f>
        <v>Joint Pack-AL-Silver-None-5W-3</v>
      </c>
      <c r="T3647" s="14" t="str">
        <f>IF(COUNTIF(Cycletime[Element Desc.],ProjectsDB[[#This Row],[Element Desc.]])&gt;0,"Found","Not Found")</f>
        <v>Found</v>
      </c>
    </row>
    <row r="3648" spans="2:20" x14ac:dyDescent="0.25">
      <c r="B3648" s="8" t="s">
        <v>7582</v>
      </c>
      <c r="C3648" s="15" t="s">
        <v>7583</v>
      </c>
      <c r="D3648" s="15" t="s">
        <v>7584</v>
      </c>
      <c r="E3648" s="16">
        <v>1</v>
      </c>
      <c r="F3648" s="9" t="s">
        <v>7534</v>
      </c>
      <c r="G3648" s="9" t="s">
        <v>96</v>
      </c>
      <c r="H3648" s="11"/>
      <c r="I3648" s="12"/>
      <c r="J3648" s="12"/>
      <c r="K3648" s="12"/>
      <c r="L3648" s="12">
        <f t="array" ref="L3648">IFERROR(LOOKUP(2^15,SEARCH({"40A","63A","80A","100A","125A","160A","200A","250A","400A","630A","800A","1000A","1250A","1600A","2000A","2500A","3200A","4000A","5000A","6300A"},UPPER(D3648)),{40,63,80,100,125,160,200,250,400,630,800,1000,1250,1600,2000,2500,3200,4000,5000,6300}),0)</f>
        <v>0</v>
      </c>
      <c r="M3648" s="9" t="str">
        <f t="shared" si="281"/>
        <v>Busway Riveting</v>
      </c>
      <c r="N3648" s="9" t="str">
        <f t="shared" si="282"/>
        <v>SH</v>
      </c>
      <c r="O3648" s="13" t="str">
        <f t="shared" si="283"/>
        <v>Tin</v>
      </c>
      <c r="P3648" s="9" t="str">
        <f t="shared" si="284"/>
        <v>None</v>
      </c>
      <c r="Q3648" s="9" t="str">
        <f t="shared" si="285"/>
        <v>0</v>
      </c>
      <c r="R36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648" s="14" t="str">
        <f>IF(ProjectsDB[[#This Row],[Item Type]]="Straight Plug-In",_xlfn.TEXTJOIN("-",TRUE,M3648&amp;"-"&amp;_xlfn.LET(_xlpm.txt,ProjectsDB[[#This Row],[Assembly]],_xlpm.pos,FIND("SP",_xlpm.txt),_xlpm.pre,LEFT(_xlpm.txt,_xlpm.pos-1),IF(RIGHT(_xlpm.pre,3)="123","3PL",IF(RIGHT(_xlpm.pre,2)="12","2PL",IF(RIGHT(_xlpm.pre,1)="1","1PL","3PL")))),N3648,O3648,P3648,Q3648&amp;"W",R3648),_xlfn.TEXTJOIN("-",TRUE,M3648,N3648,O3648,P3648,Q3648&amp;"W",R3648))</f>
        <v>Busway Riveting-SH-Tin-None-0W-0</v>
      </c>
      <c r="T3648" s="14" t="str">
        <f>IF(COUNTIF(Cycletime[Element Desc.],ProjectsDB[[#This Row],[Element Desc.]])&gt;0,"Found","Not Found")</f>
        <v>Found</v>
      </c>
    </row>
    <row r="3649" spans="2:20" x14ac:dyDescent="0.25">
      <c r="B3649" s="8" t="s">
        <v>7585</v>
      </c>
      <c r="C3649" s="15" t="s">
        <v>7586</v>
      </c>
      <c r="D3649" s="15" t="s">
        <v>7587</v>
      </c>
      <c r="E3649" s="16">
        <v>2</v>
      </c>
      <c r="F3649" s="9" t="s">
        <v>7588</v>
      </c>
      <c r="G3649" s="9" t="s">
        <v>7589</v>
      </c>
      <c r="H3649" s="11"/>
      <c r="I3649" s="12">
        <v>3000</v>
      </c>
      <c r="J3649" s="12"/>
      <c r="K3649" s="12"/>
      <c r="L3649" s="12">
        <f t="array" ref="L3649">IFERROR(LOOKUP(2^15,SEARCH({"40A","63A","80A","100A","125A","160A","200A","250A","400A","630A","800A","1000A","1250A","1600A","2000A","2500A","3200A","4000A","5000A","6300A"},UPPER(D3649)),{40,63,80,100,125,160,200,250,400,630,800,1000,1250,1600,2000,2500,3200,4000,5000,6300}),0)</f>
        <v>1000</v>
      </c>
      <c r="M3649" s="9" t="str">
        <f t="shared" si="281"/>
        <v>Straight Feeder</v>
      </c>
      <c r="N3649" s="9" t="str">
        <f t="shared" si="282"/>
        <v>CU</v>
      </c>
      <c r="O3649" s="13" t="str">
        <f t="shared" si="283"/>
        <v>Tin</v>
      </c>
      <c r="P3649" s="9" t="str">
        <f t="shared" si="284"/>
        <v>PET</v>
      </c>
      <c r="Q3649" s="9" t="str">
        <f t="shared" si="285"/>
        <v>4</v>
      </c>
      <c r="R36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49" s="14" t="str">
        <f>IF(ProjectsDB[[#This Row],[Item Type]]="Straight Plug-In",_xlfn.TEXTJOIN("-",TRUE,M3649&amp;"-"&amp;_xlfn.LET(_xlpm.txt,ProjectsDB[[#This Row],[Assembly]],_xlpm.pos,FIND("SP",_xlpm.txt),_xlpm.pre,LEFT(_xlpm.txt,_xlpm.pos-1),IF(RIGHT(_xlpm.pre,3)="123","3PL",IF(RIGHT(_xlpm.pre,2)="12","2PL",IF(RIGHT(_xlpm.pre,1)="1","1PL","3PL")))),N3649,O3649,P3649,Q3649&amp;"W",R3649),_xlfn.TEXTJOIN("-",TRUE,M3649,N3649,O3649,P3649,Q3649&amp;"W",R3649))</f>
        <v>Straight Feeder-CU-Tin-PET-4W-1</v>
      </c>
      <c r="T3649" s="14" t="str">
        <f>IF(COUNTIF(Cycletime[Element Desc.],ProjectsDB[[#This Row],[Element Desc.]])&gt;0,"Found","Not Found")</f>
        <v>Found</v>
      </c>
    </row>
    <row r="3650" spans="2:20" x14ac:dyDescent="0.25">
      <c r="B3650" s="8" t="s">
        <v>7590</v>
      </c>
      <c r="C3650" s="15" t="s">
        <v>7591</v>
      </c>
      <c r="D3650" s="15" t="s">
        <v>7592</v>
      </c>
      <c r="E3650" s="16">
        <v>2</v>
      </c>
      <c r="F3650" s="9" t="s">
        <v>7588</v>
      </c>
      <c r="G3650" s="9" t="s">
        <v>7589</v>
      </c>
      <c r="H3650" s="11"/>
      <c r="I3650" s="12">
        <v>3000</v>
      </c>
      <c r="J3650" s="12"/>
      <c r="K3650" s="12"/>
      <c r="L3650" s="12">
        <f t="array" ref="L3650">IFERROR(LOOKUP(2^15,SEARCH({"40A","63A","80A","100A","125A","160A","200A","250A","400A","630A","800A","1000A","1250A","1600A","2000A","2500A","3200A","4000A","5000A","6300A"},UPPER(D3650)),{40,63,80,100,125,160,200,250,400,630,800,1000,1250,1600,2000,2500,3200,4000,5000,6300}),0)</f>
        <v>1600</v>
      </c>
      <c r="M3650" s="9" t="str">
        <f t="shared" si="281"/>
        <v>Straight Feeder</v>
      </c>
      <c r="N3650" s="9" t="str">
        <f t="shared" si="282"/>
        <v>CU</v>
      </c>
      <c r="O3650" s="13" t="str">
        <f t="shared" si="283"/>
        <v>Tin</v>
      </c>
      <c r="P3650" s="9" t="str">
        <f t="shared" si="284"/>
        <v>PET</v>
      </c>
      <c r="Q3650" s="9" t="str">
        <f t="shared" si="285"/>
        <v>4</v>
      </c>
      <c r="R36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50" s="14" t="str">
        <f>IF(ProjectsDB[[#This Row],[Item Type]]="Straight Plug-In",_xlfn.TEXTJOIN("-",TRUE,M3650&amp;"-"&amp;_xlfn.LET(_xlpm.txt,ProjectsDB[[#This Row],[Assembly]],_xlpm.pos,FIND("SP",_xlpm.txt),_xlpm.pre,LEFT(_xlpm.txt,_xlpm.pos-1),IF(RIGHT(_xlpm.pre,3)="123","3PL",IF(RIGHT(_xlpm.pre,2)="12","2PL",IF(RIGHT(_xlpm.pre,1)="1","1PL","3PL")))),N3650,O3650,P3650,Q3650&amp;"W",R3650),_xlfn.TEXTJOIN("-",TRUE,M3650,N3650,O3650,P3650,Q3650&amp;"W",R3650))</f>
        <v>Straight Feeder-CU-Tin-PET-4W-1</v>
      </c>
      <c r="T3650" s="14" t="str">
        <f>IF(COUNTIF(Cycletime[Element Desc.],ProjectsDB[[#This Row],[Element Desc.]])&gt;0,"Found","Not Found")</f>
        <v>Found</v>
      </c>
    </row>
    <row r="3651" spans="2:20" x14ac:dyDescent="0.25">
      <c r="B3651" s="8" t="s">
        <v>7593</v>
      </c>
      <c r="C3651" s="15" t="s">
        <v>7594</v>
      </c>
      <c r="D3651" s="15" t="s">
        <v>7595</v>
      </c>
      <c r="E3651" s="16">
        <v>2</v>
      </c>
      <c r="F3651" s="9" t="s">
        <v>7588</v>
      </c>
      <c r="G3651" s="9" t="s">
        <v>7589</v>
      </c>
      <c r="H3651" s="11"/>
      <c r="I3651" s="12">
        <v>3000</v>
      </c>
      <c r="J3651" s="12"/>
      <c r="K3651" s="12"/>
      <c r="L3651" s="12">
        <f t="array" ref="L3651">IFERROR(LOOKUP(2^15,SEARCH({"40A","63A","80A","100A","125A","160A","200A","250A","400A","630A","800A","1000A","1250A","1600A","2000A","2500A","3200A","4000A","5000A","6300A"},UPPER(D3651)),{40,63,80,100,125,160,200,250,400,630,800,1000,1250,1600,2000,2500,3200,4000,5000,6300}),0)</f>
        <v>2000</v>
      </c>
      <c r="M3651" s="9" t="str">
        <f t="shared" si="281"/>
        <v>Straight Feeder</v>
      </c>
      <c r="N3651" s="9" t="str">
        <f t="shared" si="282"/>
        <v>CU</v>
      </c>
      <c r="O3651" s="13" t="str">
        <f t="shared" si="283"/>
        <v>Tin</v>
      </c>
      <c r="P3651" s="9" t="str">
        <f t="shared" si="284"/>
        <v>PET</v>
      </c>
      <c r="Q3651" s="9" t="str">
        <f t="shared" si="285"/>
        <v>4</v>
      </c>
      <c r="R36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51" s="14" t="str">
        <f>IF(ProjectsDB[[#This Row],[Item Type]]="Straight Plug-In",_xlfn.TEXTJOIN("-",TRUE,M3651&amp;"-"&amp;_xlfn.LET(_xlpm.txt,ProjectsDB[[#This Row],[Assembly]],_xlpm.pos,FIND("SP",_xlpm.txt),_xlpm.pre,LEFT(_xlpm.txt,_xlpm.pos-1),IF(RIGHT(_xlpm.pre,3)="123","3PL",IF(RIGHT(_xlpm.pre,2)="12","2PL",IF(RIGHT(_xlpm.pre,1)="1","1PL","3PL")))),N3651,O3651,P3651,Q3651&amp;"W",R3651),_xlfn.TEXTJOIN("-",TRUE,M3651,N3651,O3651,P3651,Q3651&amp;"W",R3651))</f>
        <v>Straight Feeder-CU-Tin-PET-4W-1</v>
      </c>
      <c r="T3651" s="14" t="str">
        <f>IF(COUNTIF(Cycletime[Element Desc.],ProjectsDB[[#This Row],[Element Desc.]])&gt;0,"Found","Not Found")</f>
        <v>Found</v>
      </c>
    </row>
    <row r="3652" spans="2:20" x14ac:dyDescent="0.25">
      <c r="B3652" s="8" t="s">
        <v>7596</v>
      </c>
      <c r="C3652" s="15" t="s">
        <v>7597</v>
      </c>
      <c r="D3652" s="15" t="s">
        <v>7598</v>
      </c>
      <c r="E3652" s="16">
        <v>2</v>
      </c>
      <c r="F3652" s="9" t="s">
        <v>7588</v>
      </c>
      <c r="G3652" s="9" t="s">
        <v>7589</v>
      </c>
      <c r="H3652" s="11"/>
      <c r="I3652" s="12">
        <v>3000</v>
      </c>
      <c r="J3652" s="12"/>
      <c r="K3652" s="12"/>
      <c r="L3652" s="12">
        <f t="array" ref="L3652">IFERROR(LOOKUP(2^15,SEARCH({"40A","63A","80A","100A","125A","160A","200A","250A","400A","630A","800A","1000A","1250A","1600A","2000A","2500A","3200A","4000A","5000A","6300A"},UPPER(D3652)),{40,63,80,100,125,160,200,250,400,630,800,1000,1250,1600,2000,2500,3200,4000,5000,6300}),0)</f>
        <v>2500</v>
      </c>
      <c r="M3652" s="9" t="str">
        <f t="shared" ref="M3652:M3715" si="286">_xlfn.LET(_xlpm.d,UPPER(TRIM(SUBSTITUTE(SUBSTITUTE(D3652,CHAR(160),"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3652" s="9" t="str">
        <f t="shared" ref="N3652:N3715" si="287">IF(ISNUMBER(SEARCH("CU",D3652)),"CU",IF(ISNUMBER(SEARCH("AL",D3652)),"AL",IF(ISNUMBER(SEARCH("Copper",D3652)),"CU","SH")))</f>
        <v>CU</v>
      </c>
      <c r="O3652" s="13" t="str">
        <f t="shared" ref="O3652:O3715" si="288">IF(ISNUMBER(SEARCH("Silver",D3652)),"Silver",IF(ISNUMBER(SEARCH("Tin",D3652)),"Tin","None"))</f>
        <v>Tin</v>
      </c>
      <c r="P3652" s="9" t="str">
        <f t="shared" ref="P3652:P3715" si="289">IF(ISNUMBER(SEARCH("Epoxy",D3652)),"Epoxy",IF(ISNUMBER(SEARCH("PET",D3652)),"PET","None"))</f>
        <v>PET</v>
      </c>
      <c r="Q3652" s="9" t="str">
        <f t="shared" ref="Q3652:Q3715" si="290">IF(ISNUMBER(SEARCH("3-Wire",D3652)),"3",IF(ISNUMBER(SEARCH("4-Wire",D3652)),"4",IF(ISNUMBER(SEARCH("5-Wire",D3652)),"5",IF(ISNUMBER(SEARCH("6-Wire",D3652)),"6","0"))))</f>
        <v>4</v>
      </c>
      <c r="R36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52" s="14" t="str">
        <f>IF(ProjectsDB[[#This Row],[Item Type]]="Straight Plug-In",_xlfn.TEXTJOIN("-",TRUE,M3652&amp;"-"&amp;_xlfn.LET(_xlpm.txt,ProjectsDB[[#This Row],[Assembly]],_xlpm.pos,FIND("SP",_xlpm.txt),_xlpm.pre,LEFT(_xlpm.txt,_xlpm.pos-1),IF(RIGHT(_xlpm.pre,3)="123","3PL",IF(RIGHT(_xlpm.pre,2)="12","2PL",IF(RIGHT(_xlpm.pre,1)="1","1PL","3PL")))),N3652,O3652,P3652,Q3652&amp;"W",R3652),_xlfn.TEXTJOIN("-",TRUE,M3652,N3652,O3652,P3652,Q3652&amp;"W",R3652))</f>
        <v>Straight Feeder-CU-Tin-PET-4W-1</v>
      </c>
      <c r="T3652" s="14" t="str">
        <f>IF(COUNTIF(Cycletime[Element Desc.],ProjectsDB[[#This Row],[Element Desc.]])&gt;0,"Found","Not Found")</f>
        <v>Found</v>
      </c>
    </row>
    <row r="3653" spans="2:20" x14ac:dyDescent="0.25">
      <c r="B3653" s="8" t="s">
        <v>7599</v>
      </c>
      <c r="C3653" s="15" t="s">
        <v>7600</v>
      </c>
      <c r="D3653" s="15" t="s">
        <v>7601</v>
      </c>
      <c r="E3653" s="16">
        <v>2</v>
      </c>
      <c r="F3653" s="9" t="s">
        <v>7588</v>
      </c>
      <c r="G3653" s="9" t="s">
        <v>7589</v>
      </c>
      <c r="H3653" s="11"/>
      <c r="I3653" s="12">
        <v>3000</v>
      </c>
      <c r="J3653" s="12"/>
      <c r="K3653" s="12"/>
      <c r="L3653" s="12">
        <f t="array" ref="L3653">IFERROR(LOOKUP(2^15,SEARCH({"40A","63A","80A","100A","125A","160A","200A","250A","400A","630A","800A","1000A","1250A","1600A","2000A","2500A","3200A","4000A","5000A","6300A"},UPPER(D3653)),{40,63,80,100,125,160,200,250,400,630,800,1000,1250,1600,2000,2500,3200,4000,5000,6300}),0)</f>
        <v>3200</v>
      </c>
      <c r="M3653" s="9" t="str">
        <f t="shared" si="286"/>
        <v>Straight Feeder</v>
      </c>
      <c r="N3653" s="9" t="str">
        <f t="shared" si="287"/>
        <v>CU</v>
      </c>
      <c r="O3653" s="13" t="str">
        <f t="shared" si="288"/>
        <v>Tin</v>
      </c>
      <c r="P3653" s="9" t="str">
        <f t="shared" si="289"/>
        <v>PET</v>
      </c>
      <c r="Q3653" s="9" t="str">
        <f t="shared" si="290"/>
        <v>4</v>
      </c>
      <c r="R36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53" s="14" t="str">
        <f>IF(ProjectsDB[[#This Row],[Item Type]]="Straight Plug-In",_xlfn.TEXTJOIN("-",TRUE,M3653&amp;"-"&amp;_xlfn.LET(_xlpm.txt,ProjectsDB[[#This Row],[Assembly]],_xlpm.pos,FIND("SP",_xlpm.txt),_xlpm.pre,LEFT(_xlpm.txt,_xlpm.pos-1),IF(RIGHT(_xlpm.pre,3)="123","3PL",IF(RIGHT(_xlpm.pre,2)="12","2PL",IF(RIGHT(_xlpm.pre,1)="1","1PL","3PL")))),N3653,O3653,P3653,Q3653&amp;"W",R3653),_xlfn.TEXTJOIN("-",TRUE,M3653,N3653,O3653,P3653,Q3653&amp;"W",R3653))</f>
        <v>Straight Feeder-CU-Tin-PET-4W-2</v>
      </c>
      <c r="T3653" s="14" t="str">
        <f>IF(COUNTIF(Cycletime[Element Desc.],ProjectsDB[[#This Row],[Element Desc.]])&gt;0,"Found","Not Found")</f>
        <v>Found</v>
      </c>
    </row>
    <row r="3654" spans="2:20" x14ac:dyDescent="0.25">
      <c r="B3654" s="8" t="s">
        <v>7602</v>
      </c>
      <c r="C3654" s="15" t="s">
        <v>7603</v>
      </c>
      <c r="D3654" s="15" t="s">
        <v>7604</v>
      </c>
      <c r="E3654" s="16">
        <v>2</v>
      </c>
      <c r="F3654" s="9" t="s">
        <v>7588</v>
      </c>
      <c r="G3654" s="9" t="s">
        <v>7589</v>
      </c>
      <c r="H3654" s="11"/>
      <c r="I3654" s="12">
        <v>3000</v>
      </c>
      <c r="J3654" s="12"/>
      <c r="K3654" s="12"/>
      <c r="L3654" s="12">
        <f t="array" ref="L3654">IFERROR(LOOKUP(2^15,SEARCH({"40A","63A","80A","100A","125A","160A","200A","250A","400A","630A","800A","1000A","1250A","1600A","2000A","2500A","3200A","4000A","5000A","6300A"},UPPER(D3654)),{40,63,80,100,125,160,200,250,400,630,800,1000,1250,1600,2000,2500,3200,4000,5000,6300}),0)</f>
        <v>4000</v>
      </c>
      <c r="M3654" s="9" t="str">
        <f t="shared" si="286"/>
        <v>Straight Feeder</v>
      </c>
      <c r="N3654" s="9" t="str">
        <f t="shared" si="287"/>
        <v>CU</v>
      </c>
      <c r="O3654" s="13" t="str">
        <f t="shared" si="288"/>
        <v>Tin</v>
      </c>
      <c r="P3654" s="9" t="str">
        <f t="shared" si="289"/>
        <v>PET</v>
      </c>
      <c r="Q3654" s="9" t="str">
        <f t="shared" si="290"/>
        <v>4</v>
      </c>
      <c r="R36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54" s="14" t="str">
        <f>IF(ProjectsDB[[#This Row],[Item Type]]="Straight Plug-In",_xlfn.TEXTJOIN("-",TRUE,M3654&amp;"-"&amp;_xlfn.LET(_xlpm.txt,ProjectsDB[[#This Row],[Assembly]],_xlpm.pos,FIND("SP",_xlpm.txt),_xlpm.pre,LEFT(_xlpm.txt,_xlpm.pos-1),IF(RIGHT(_xlpm.pre,3)="123","3PL",IF(RIGHT(_xlpm.pre,2)="12","2PL",IF(RIGHT(_xlpm.pre,1)="1","1PL","3PL")))),N3654,O3654,P3654,Q3654&amp;"W",R3654),_xlfn.TEXTJOIN("-",TRUE,M3654,N3654,O3654,P3654,Q3654&amp;"W",R3654))</f>
        <v>Straight Feeder-CU-Tin-PET-4W-2</v>
      </c>
      <c r="T3654" s="14" t="str">
        <f>IF(COUNTIF(Cycletime[Element Desc.],ProjectsDB[[#This Row],[Element Desc.]])&gt;0,"Found","Not Found")</f>
        <v>Found</v>
      </c>
    </row>
    <row r="3655" spans="2:20" x14ac:dyDescent="0.25">
      <c r="B3655" s="8" t="s">
        <v>7605</v>
      </c>
      <c r="C3655" s="15" t="s">
        <v>7606</v>
      </c>
      <c r="D3655" s="15" t="s">
        <v>7607</v>
      </c>
      <c r="E3655" s="16">
        <v>2</v>
      </c>
      <c r="F3655" s="9" t="s">
        <v>7588</v>
      </c>
      <c r="G3655" s="9" t="s">
        <v>7589</v>
      </c>
      <c r="H3655" s="11"/>
      <c r="I3655" s="12">
        <v>3000</v>
      </c>
      <c r="J3655" s="12"/>
      <c r="K3655" s="12"/>
      <c r="L3655" s="12">
        <f t="array" ref="L3655">IFERROR(LOOKUP(2^15,SEARCH({"40A","63A","80A","100A","125A","160A","200A","250A","400A","630A","800A","1000A","1250A","1600A","2000A","2500A","3200A","4000A","5000A","6300A"},UPPER(D3655)),{40,63,80,100,125,160,200,250,400,630,800,1000,1250,1600,2000,2500,3200,4000,5000,6300}),0)</f>
        <v>5000</v>
      </c>
      <c r="M3655" s="9" t="str">
        <f t="shared" si="286"/>
        <v>Straight Feeder</v>
      </c>
      <c r="N3655" s="9" t="str">
        <f t="shared" si="287"/>
        <v>CU</v>
      </c>
      <c r="O3655" s="13" t="str">
        <f t="shared" si="288"/>
        <v>Tin</v>
      </c>
      <c r="P3655" s="9" t="str">
        <f t="shared" si="289"/>
        <v>PET</v>
      </c>
      <c r="Q3655" s="9" t="str">
        <f t="shared" si="290"/>
        <v>4</v>
      </c>
      <c r="R36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55" s="14" t="str">
        <f>IF(ProjectsDB[[#This Row],[Item Type]]="Straight Plug-In",_xlfn.TEXTJOIN("-",TRUE,M3655&amp;"-"&amp;_xlfn.LET(_xlpm.txt,ProjectsDB[[#This Row],[Assembly]],_xlpm.pos,FIND("SP",_xlpm.txt),_xlpm.pre,LEFT(_xlpm.txt,_xlpm.pos-1),IF(RIGHT(_xlpm.pre,3)="123","3PL",IF(RIGHT(_xlpm.pre,2)="12","2PL",IF(RIGHT(_xlpm.pre,1)="1","1PL","3PL")))),N3655,O3655,P3655,Q3655&amp;"W",R3655),_xlfn.TEXTJOIN("-",TRUE,M3655,N3655,O3655,P3655,Q3655&amp;"W",R3655))</f>
        <v>Straight Feeder-CU-Tin-PET-4W-2</v>
      </c>
      <c r="T3655" s="14" t="str">
        <f>IF(COUNTIF(Cycletime[Element Desc.],ProjectsDB[[#This Row],[Element Desc.]])&gt;0,"Found","Not Found")</f>
        <v>Found</v>
      </c>
    </row>
    <row r="3656" spans="2:20" x14ac:dyDescent="0.25">
      <c r="B3656" s="8" t="s">
        <v>7608</v>
      </c>
      <c r="C3656" s="15" t="s">
        <v>7609</v>
      </c>
      <c r="D3656" s="15" t="s">
        <v>7610</v>
      </c>
      <c r="E3656" s="16">
        <v>2</v>
      </c>
      <c r="F3656" s="9" t="s">
        <v>7588</v>
      </c>
      <c r="G3656" s="9" t="s">
        <v>7589</v>
      </c>
      <c r="H3656" s="11"/>
      <c r="I3656" s="12">
        <v>500</v>
      </c>
      <c r="J3656" s="12"/>
      <c r="K3656" s="12"/>
      <c r="L3656" s="12">
        <f t="array" ref="L3656">IFERROR(LOOKUP(2^15,SEARCH({"40A","63A","80A","100A","125A","160A","200A","250A","400A","630A","800A","1000A","1250A","1600A","2000A","2500A","3200A","4000A","5000A","6300A"},UPPER(D3656)),{40,63,80,100,125,160,200,250,400,630,800,1000,1250,1600,2000,2500,3200,4000,5000,6300}),0)</f>
        <v>1000</v>
      </c>
      <c r="M3656" s="9" t="str">
        <f t="shared" si="286"/>
        <v>Flange Straight</v>
      </c>
      <c r="N3656" s="9" t="str">
        <f t="shared" si="287"/>
        <v>CU</v>
      </c>
      <c r="O3656" s="13" t="str">
        <f t="shared" si="288"/>
        <v>Tin</v>
      </c>
      <c r="P3656" s="9" t="str">
        <f t="shared" si="289"/>
        <v>PET</v>
      </c>
      <c r="Q3656" s="9" t="str">
        <f t="shared" si="290"/>
        <v>4</v>
      </c>
      <c r="R36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56" s="14" t="str">
        <f>IF(ProjectsDB[[#This Row],[Item Type]]="Straight Plug-In",_xlfn.TEXTJOIN("-",TRUE,M3656&amp;"-"&amp;_xlfn.LET(_xlpm.txt,ProjectsDB[[#This Row],[Assembly]],_xlpm.pos,FIND("SP",_xlpm.txt),_xlpm.pre,LEFT(_xlpm.txt,_xlpm.pos-1),IF(RIGHT(_xlpm.pre,3)="123","3PL",IF(RIGHT(_xlpm.pre,2)="12","2PL",IF(RIGHT(_xlpm.pre,1)="1","1PL","3PL")))),N3656,O3656,P3656,Q3656&amp;"W",R3656),_xlfn.TEXTJOIN("-",TRUE,M3656,N3656,O3656,P3656,Q3656&amp;"W",R3656))</f>
        <v>Flange Straight-CU-Tin-PET-4W-1</v>
      </c>
      <c r="T3656" s="14" t="str">
        <f>IF(COUNTIF(Cycletime[Element Desc.],ProjectsDB[[#This Row],[Element Desc.]])&gt;0,"Found","Not Found")</f>
        <v>Found</v>
      </c>
    </row>
    <row r="3657" spans="2:20" x14ac:dyDescent="0.25">
      <c r="B3657" s="8" t="s">
        <v>7611</v>
      </c>
      <c r="C3657" s="15" t="s">
        <v>7612</v>
      </c>
      <c r="D3657" s="15" t="s">
        <v>7613</v>
      </c>
      <c r="E3657" s="16">
        <v>2</v>
      </c>
      <c r="F3657" s="9" t="s">
        <v>7588</v>
      </c>
      <c r="G3657" s="9" t="s">
        <v>7589</v>
      </c>
      <c r="H3657" s="11"/>
      <c r="I3657" s="12">
        <v>500</v>
      </c>
      <c r="J3657" s="12"/>
      <c r="K3657" s="12"/>
      <c r="L3657" s="12">
        <f t="array" ref="L3657">IFERROR(LOOKUP(2^15,SEARCH({"40A","63A","80A","100A","125A","160A","200A","250A","400A","630A","800A","1000A","1250A","1600A","2000A","2500A","3200A","4000A","5000A","6300A"},UPPER(D3657)),{40,63,80,100,125,160,200,250,400,630,800,1000,1250,1600,2000,2500,3200,4000,5000,6300}),0)</f>
        <v>1250</v>
      </c>
      <c r="M3657" s="9" t="str">
        <f t="shared" si="286"/>
        <v>Flange Straight</v>
      </c>
      <c r="N3657" s="9" t="str">
        <f t="shared" si="287"/>
        <v>CU</v>
      </c>
      <c r="O3657" s="13" t="str">
        <f t="shared" si="288"/>
        <v>Tin</v>
      </c>
      <c r="P3657" s="9" t="str">
        <f t="shared" si="289"/>
        <v>PET</v>
      </c>
      <c r="Q3657" s="9" t="str">
        <f t="shared" si="290"/>
        <v>4</v>
      </c>
      <c r="R36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57" s="14" t="str">
        <f>IF(ProjectsDB[[#This Row],[Item Type]]="Straight Plug-In",_xlfn.TEXTJOIN("-",TRUE,M3657&amp;"-"&amp;_xlfn.LET(_xlpm.txt,ProjectsDB[[#This Row],[Assembly]],_xlpm.pos,FIND("SP",_xlpm.txt),_xlpm.pre,LEFT(_xlpm.txt,_xlpm.pos-1),IF(RIGHT(_xlpm.pre,3)="123","3PL",IF(RIGHT(_xlpm.pre,2)="12","2PL",IF(RIGHT(_xlpm.pre,1)="1","1PL","3PL")))),N3657,O3657,P3657,Q3657&amp;"W",R3657),_xlfn.TEXTJOIN("-",TRUE,M3657,N3657,O3657,P3657,Q3657&amp;"W",R3657))</f>
        <v>Flange Straight-CU-Tin-PET-4W-1</v>
      </c>
      <c r="T3657" s="14" t="str">
        <f>IF(COUNTIF(Cycletime[Element Desc.],ProjectsDB[[#This Row],[Element Desc.]])&gt;0,"Found","Not Found")</f>
        <v>Found</v>
      </c>
    </row>
    <row r="3658" spans="2:20" x14ac:dyDescent="0.25">
      <c r="B3658" s="8" t="s">
        <v>7614</v>
      </c>
      <c r="C3658" s="15" t="s">
        <v>7615</v>
      </c>
      <c r="D3658" s="15" t="s">
        <v>7616</v>
      </c>
      <c r="E3658" s="16">
        <v>2</v>
      </c>
      <c r="F3658" s="9" t="s">
        <v>7588</v>
      </c>
      <c r="G3658" s="9" t="s">
        <v>7589</v>
      </c>
      <c r="H3658" s="11"/>
      <c r="I3658" s="12">
        <v>500</v>
      </c>
      <c r="J3658" s="12"/>
      <c r="K3658" s="12"/>
      <c r="L3658" s="12">
        <f t="array" ref="L3658">IFERROR(LOOKUP(2^15,SEARCH({"40A","63A","80A","100A","125A","160A","200A","250A","400A","630A","800A","1000A","1250A","1600A","2000A","2500A","3200A","4000A","5000A","6300A"},UPPER(D3658)),{40,63,80,100,125,160,200,250,400,630,800,1000,1250,1600,2000,2500,3200,4000,5000,6300}),0)</f>
        <v>1600</v>
      </c>
      <c r="M3658" s="9" t="str">
        <f t="shared" si="286"/>
        <v>Flange Straight</v>
      </c>
      <c r="N3658" s="9" t="str">
        <f t="shared" si="287"/>
        <v>CU</v>
      </c>
      <c r="O3658" s="13" t="str">
        <f t="shared" si="288"/>
        <v>Tin</v>
      </c>
      <c r="P3658" s="9" t="str">
        <f t="shared" si="289"/>
        <v>PET</v>
      </c>
      <c r="Q3658" s="9" t="str">
        <f t="shared" si="290"/>
        <v>4</v>
      </c>
      <c r="R36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58" s="14" t="str">
        <f>IF(ProjectsDB[[#This Row],[Item Type]]="Straight Plug-In",_xlfn.TEXTJOIN("-",TRUE,M3658&amp;"-"&amp;_xlfn.LET(_xlpm.txt,ProjectsDB[[#This Row],[Assembly]],_xlpm.pos,FIND("SP",_xlpm.txt),_xlpm.pre,LEFT(_xlpm.txt,_xlpm.pos-1),IF(RIGHT(_xlpm.pre,3)="123","3PL",IF(RIGHT(_xlpm.pre,2)="12","2PL",IF(RIGHT(_xlpm.pre,1)="1","1PL","3PL")))),N3658,O3658,P3658,Q3658&amp;"W",R3658),_xlfn.TEXTJOIN("-",TRUE,M3658,N3658,O3658,P3658,Q3658&amp;"W",R3658))</f>
        <v>Flange Straight-CU-Tin-PET-4W-1</v>
      </c>
      <c r="T3658" s="14" t="str">
        <f>IF(COUNTIF(Cycletime[Element Desc.],ProjectsDB[[#This Row],[Element Desc.]])&gt;0,"Found","Not Found")</f>
        <v>Found</v>
      </c>
    </row>
    <row r="3659" spans="2:20" x14ac:dyDescent="0.25">
      <c r="B3659" s="8" t="s">
        <v>7617</v>
      </c>
      <c r="C3659" s="15" t="s">
        <v>7618</v>
      </c>
      <c r="D3659" s="15" t="s">
        <v>7619</v>
      </c>
      <c r="E3659" s="16">
        <v>2</v>
      </c>
      <c r="F3659" s="9" t="s">
        <v>7588</v>
      </c>
      <c r="G3659" s="9" t="s">
        <v>7589</v>
      </c>
      <c r="H3659" s="11"/>
      <c r="I3659" s="12">
        <v>500</v>
      </c>
      <c r="J3659" s="12"/>
      <c r="K3659" s="12"/>
      <c r="L3659" s="12">
        <f t="array" ref="L3659">IFERROR(LOOKUP(2^15,SEARCH({"40A","63A","80A","100A","125A","160A","200A","250A","400A","630A","800A","1000A","1250A","1600A","2000A","2500A","3200A","4000A","5000A","6300A"},UPPER(D3659)),{40,63,80,100,125,160,200,250,400,630,800,1000,1250,1600,2000,2500,3200,4000,5000,6300}),0)</f>
        <v>2000</v>
      </c>
      <c r="M3659" s="9" t="str">
        <f t="shared" si="286"/>
        <v>Flange Straight</v>
      </c>
      <c r="N3659" s="9" t="str">
        <f t="shared" si="287"/>
        <v>CU</v>
      </c>
      <c r="O3659" s="13" t="str">
        <f t="shared" si="288"/>
        <v>Tin</v>
      </c>
      <c r="P3659" s="9" t="str">
        <f t="shared" si="289"/>
        <v>PET</v>
      </c>
      <c r="Q3659" s="9" t="str">
        <f t="shared" si="290"/>
        <v>4</v>
      </c>
      <c r="R36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59" s="14" t="str">
        <f>IF(ProjectsDB[[#This Row],[Item Type]]="Straight Plug-In",_xlfn.TEXTJOIN("-",TRUE,M3659&amp;"-"&amp;_xlfn.LET(_xlpm.txt,ProjectsDB[[#This Row],[Assembly]],_xlpm.pos,FIND("SP",_xlpm.txt),_xlpm.pre,LEFT(_xlpm.txt,_xlpm.pos-1),IF(RIGHT(_xlpm.pre,3)="123","3PL",IF(RIGHT(_xlpm.pre,2)="12","2PL",IF(RIGHT(_xlpm.pre,1)="1","1PL","3PL")))),N3659,O3659,P3659,Q3659&amp;"W",R3659),_xlfn.TEXTJOIN("-",TRUE,M3659,N3659,O3659,P3659,Q3659&amp;"W",R3659))</f>
        <v>Flange Straight-CU-Tin-PET-4W-1</v>
      </c>
      <c r="T3659" s="14" t="str">
        <f>IF(COUNTIF(Cycletime[Element Desc.],ProjectsDB[[#This Row],[Element Desc.]])&gt;0,"Found","Not Found")</f>
        <v>Found</v>
      </c>
    </row>
    <row r="3660" spans="2:20" x14ac:dyDescent="0.25">
      <c r="B3660" s="8" t="s">
        <v>7620</v>
      </c>
      <c r="C3660" s="15" t="s">
        <v>7621</v>
      </c>
      <c r="D3660" s="15" t="s">
        <v>7622</v>
      </c>
      <c r="E3660" s="16">
        <v>2</v>
      </c>
      <c r="F3660" s="9" t="s">
        <v>7588</v>
      </c>
      <c r="G3660" s="9" t="s">
        <v>7589</v>
      </c>
      <c r="H3660" s="11"/>
      <c r="I3660" s="12">
        <v>500</v>
      </c>
      <c r="J3660" s="12"/>
      <c r="K3660" s="12"/>
      <c r="L3660" s="12">
        <f t="array" ref="L3660">IFERROR(LOOKUP(2^15,SEARCH({"40A","63A","80A","100A","125A","160A","200A","250A","400A","630A","800A","1000A","1250A","1600A","2000A","2500A","3200A","4000A","5000A","6300A"},UPPER(D3660)),{40,63,80,100,125,160,200,250,400,630,800,1000,1250,1600,2000,2500,3200,4000,5000,6300}),0)</f>
        <v>2500</v>
      </c>
      <c r="M3660" s="9" t="str">
        <f t="shared" si="286"/>
        <v>Flange Straight</v>
      </c>
      <c r="N3660" s="9" t="str">
        <f t="shared" si="287"/>
        <v>CU</v>
      </c>
      <c r="O3660" s="13" t="str">
        <f t="shared" si="288"/>
        <v>Tin</v>
      </c>
      <c r="P3660" s="9" t="str">
        <f t="shared" si="289"/>
        <v>PET</v>
      </c>
      <c r="Q3660" s="9" t="str">
        <f t="shared" si="290"/>
        <v>4</v>
      </c>
      <c r="R36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60" s="14" t="str">
        <f>IF(ProjectsDB[[#This Row],[Item Type]]="Straight Plug-In",_xlfn.TEXTJOIN("-",TRUE,M3660&amp;"-"&amp;_xlfn.LET(_xlpm.txt,ProjectsDB[[#This Row],[Assembly]],_xlpm.pos,FIND("SP",_xlpm.txt),_xlpm.pre,LEFT(_xlpm.txt,_xlpm.pos-1),IF(RIGHT(_xlpm.pre,3)="123","3PL",IF(RIGHT(_xlpm.pre,2)="12","2PL",IF(RIGHT(_xlpm.pre,1)="1","1PL","3PL")))),N3660,O3660,P3660,Q3660&amp;"W",R3660),_xlfn.TEXTJOIN("-",TRUE,M3660,N3660,O3660,P3660,Q3660&amp;"W",R3660))</f>
        <v>Flange Straight-CU-Tin-PET-4W-1</v>
      </c>
      <c r="T3660" s="14" t="str">
        <f>IF(COUNTIF(Cycletime[Element Desc.],ProjectsDB[[#This Row],[Element Desc.]])&gt;0,"Found","Not Found")</f>
        <v>Found</v>
      </c>
    </row>
    <row r="3661" spans="2:20" x14ac:dyDescent="0.25">
      <c r="B3661" s="8" t="s">
        <v>7623</v>
      </c>
      <c r="C3661" s="15" t="s">
        <v>7624</v>
      </c>
      <c r="D3661" s="15" t="s">
        <v>7625</v>
      </c>
      <c r="E3661" s="16">
        <v>2</v>
      </c>
      <c r="F3661" s="9" t="s">
        <v>7588</v>
      </c>
      <c r="G3661" s="9" t="s">
        <v>7589</v>
      </c>
      <c r="H3661" s="11"/>
      <c r="I3661" s="12">
        <v>500</v>
      </c>
      <c r="J3661" s="12"/>
      <c r="K3661" s="12"/>
      <c r="L3661" s="12">
        <f t="array" ref="L3661">IFERROR(LOOKUP(2^15,SEARCH({"40A","63A","80A","100A","125A","160A","200A","250A","400A","630A","800A","1000A","1250A","1600A","2000A","2500A","3200A","4000A","5000A","6300A"},UPPER(D3661)),{40,63,80,100,125,160,200,250,400,630,800,1000,1250,1600,2000,2500,3200,4000,5000,6300}),0)</f>
        <v>3200</v>
      </c>
      <c r="M3661" s="9" t="str">
        <f t="shared" si="286"/>
        <v>Flange Straight</v>
      </c>
      <c r="N3661" s="9" t="str">
        <f t="shared" si="287"/>
        <v>CU</v>
      </c>
      <c r="O3661" s="13" t="str">
        <f t="shared" si="288"/>
        <v>Tin</v>
      </c>
      <c r="P3661" s="9" t="str">
        <f t="shared" si="289"/>
        <v>PET</v>
      </c>
      <c r="Q3661" s="9" t="str">
        <f t="shared" si="290"/>
        <v>4</v>
      </c>
      <c r="R36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61" s="14" t="str">
        <f>IF(ProjectsDB[[#This Row],[Item Type]]="Straight Plug-In",_xlfn.TEXTJOIN("-",TRUE,M3661&amp;"-"&amp;_xlfn.LET(_xlpm.txt,ProjectsDB[[#This Row],[Assembly]],_xlpm.pos,FIND("SP",_xlpm.txt),_xlpm.pre,LEFT(_xlpm.txt,_xlpm.pos-1),IF(RIGHT(_xlpm.pre,3)="123","3PL",IF(RIGHT(_xlpm.pre,2)="12","2PL",IF(RIGHT(_xlpm.pre,1)="1","1PL","3PL")))),N3661,O3661,P3661,Q3661&amp;"W",R3661),_xlfn.TEXTJOIN("-",TRUE,M3661,N3661,O3661,P3661,Q3661&amp;"W",R3661))</f>
        <v>Flange Straight-CU-Tin-PET-4W-2</v>
      </c>
      <c r="T3661" s="14" t="str">
        <f>IF(COUNTIF(Cycletime[Element Desc.],ProjectsDB[[#This Row],[Element Desc.]])&gt;0,"Found","Not Found")</f>
        <v>Found</v>
      </c>
    </row>
    <row r="3662" spans="2:20" x14ac:dyDescent="0.25">
      <c r="B3662" s="8" t="s">
        <v>7626</v>
      </c>
      <c r="C3662" s="15" t="s">
        <v>7627</v>
      </c>
      <c r="D3662" s="15" t="s">
        <v>7628</v>
      </c>
      <c r="E3662" s="16">
        <v>2</v>
      </c>
      <c r="F3662" s="9" t="s">
        <v>7588</v>
      </c>
      <c r="G3662" s="9" t="s">
        <v>7589</v>
      </c>
      <c r="H3662" s="11"/>
      <c r="I3662" s="12">
        <v>500</v>
      </c>
      <c r="J3662" s="12"/>
      <c r="K3662" s="12"/>
      <c r="L3662" s="12">
        <f t="array" ref="L3662">IFERROR(LOOKUP(2^15,SEARCH({"40A","63A","80A","100A","125A","160A","200A","250A","400A","630A","800A","1000A","1250A","1600A","2000A","2500A","3200A","4000A","5000A","6300A"},UPPER(D3662)),{40,63,80,100,125,160,200,250,400,630,800,1000,1250,1600,2000,2500,3200,4000,5000,6300}),0)</f>
        <v>4000</v>
      </c>
      <c r="M3662" s="9" t="str">
        <f t="shared" si="286"/>
        <v>Flange Straight</v>
      </c>
      <c r="N3662" s="9" t="str">
        <f t="shared" si="287"/>
        <v>CU</v>
      </c>
      <c r="O3662" s="13" t="str">
        <f t="shared" si="288"/>
        <v>Tin</v>
      </c>
      <c r="P3662" s="9" t="str">
        <f t="shared" si="289"/>
        <v>PET</v>
      </c>
      <c r="Q3662" s="9" t="str">
        <f t="shared" si="290"/>
        <v>4</v>
      </c>
      <c r="R36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62" s="14" t="str">
        <f>IF(ProjectsDB[[#This Row],[Item Type]]="Straight Plug-In",_xlfn.TEXTJOIN("-",TRUE,M3662&amp;"-"&amp;_xlfn.LET(_xlpm.txt,ProjectsDB[[#This Row],[Assembly]],_xlpm.pos,FIND("SP",_xlpm.txt),_xlpm.pre,LEFT(_xlpm.txt,_xlpm.pos-1),IF(RIGHT(_xlpm.pre,3)="123","3PL",IF(RIGHT(_xlpm.pre,2)="12","2PL",IF(RIGHT(_xlpm.pre,1)="1","1PL","3PL")))),N3662,O3662,P3662,Q3662&amp;"W",R3662),_xlfn.TEXTJOIN("-",TRUE,M3662,N3662,O3662,P3662,Q3662&amp;"W",R3662))</f>
        <v>Flange Straight-CU-Tin-PET-4W-2</v>
      </c>
      <c r="T3662" s="14" t="str">
        <f>IF(COUNTIF(Cycletime[Element Desc.],ProjectsDB[[#This Row],[Element Desc.]])&gt;0,"Found","Not Found")</f>
        <v>Found</v>
      </c>
    </row>
    <row r="3663" spans="2:20" x14ac:dyDescent="0.25">
      <c r="B3663" s="8" t="s">
        <v>7629</v>
      </c>
      <c r="C3663" s="15" t="s">
        <v>7630</v>
      </c>
      <c r="D3663" s="15" t="s">
        <v>7631</v>
      </c>
      <c r="E3663" s="16">
        <v>2</v>
      </c>
      <c r="F3663" s="9" t="s">
        <v>7588</v>
      </c>
      <c r="G3663" s="9" t="s">
        <v>7589</v>
      </c>
      <c r="H3663" s="11"/>
      <c r="I3663" s="12">
        <v>500</v>
      </c>
      <c r="J3663" s="12"/>
      <c r="K3663" s="12"/>
      <c r="L3663" s="12">
        <f t="array" ref="L3663">IFERROR(LOOKUP(2^15,SEARCH({"40A","63A","80A","100A","125A","160A","200A","250A","400A","630A","800A","1000A","1250A","1600A","2000A","2500A","3200A","4000A","5000A","6300A"},UPPER(D3663)),{40,63,80,100,125,160,200,250,400,630,800,1000,1250,1600,2000,2500,3200,4000,5000,6300}),0)</f>
        <v>5000</v>
      </c>
      <c r="M3663" s="9" t="str">
        <f t="shared" si="286"/>
        <v>Flange Straight</v>
      </c>
      <c r="N3663" s="9" t="str">
        <f t="shared" si="287"/>
        <v>CU</v>
      </c>
      <c r="O3663" s="13" t="str">
        <f t="shared" si="288"/>
        <v>Tin</v>
      </c>
      <c r="P3663" s="9" t="str">
        <f t="shared" si="289"/>
        <v>PET</v>
      </c>
      <c r="Q3663" s="9" t="str">
        <f t="shared" si="290"/>
        <v>4</v>
      </c>
      <c r="R36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63" s="14" t="str">
        <f>IF(ProjectsDB[[#This Row],[Item Type]]="Straight Plug-In",_xlfn.TEXTJOIN("-",TRUE,M3663&amp;"-"&amp;_xlfn.LET(_xlpm.txt,ProjectsDB[[#This Row],[Assembly]],_xlpm.pos,FIND("SP",_xlpm.txt),_xlpm.pre,LEFT(_xlpm.txt,_xlpm.pos-1),IF(RIGHT(_xlpm.pre,3)="123","3PL",IF(RIGHT(_xlpm.pre,2)="12","2PL",IF(RIGHT(_xlpm.pre,1)="1","1PL","3PL")))),N3663,O3663,P3663,Q3663&amp;"W",R3663),_xlfn.TEXTJOIN("-",TRUE,M3663,N3663,O3663,P3663,Q3663&amp;"W",R3663))</f>
        <v>Flange Straight-CU-Tin-PET-4W-2</v>
      </c>
      <c r="T3663" s="14" t="str">
        <f>IF(COUNTIF(Cycletime[Element Desc.],ProjectsDB[[#This Row],[Element Desc.]])&gt;0,"Found","Not Found")</f>
        <v>Found</v>
      </c>
    </row>
    <row r="3664" spans="2:20" x14ac:dyDescent="0.25">
      <c r="B3664" s="8" t="s">
        <v>7632</v>
      </c>
      <c r="C3664" s="15" t="s">
        <v>7633</v>
      </c>
      <c r="D3664" s="15" t="s">
        <v>7634</v>
      </c>
      <c r="E3664" s="16">
        <v>3</v>
      </c>
      <c r="F3664" s="9" t="s">
        <v>7588</v>
      </c>
      <c r="G3664" s="9" t="s">
        <v>7589</v>
      </c>
      <c r="H3664" s="11"/>
      <c r="I3664" s="12"/>
      <c r="J3664" s="12"/>
      <c r="K3664" s="12"/>
      <c r="L3664" s="12">
        <f t="array" ref="L3664">IFERROR(LOOKUP(2^15,SEARCH({"40A","63A","80A","100A","125A","160A","200A","250A","400A","630A","800A","1000A","1250A","1600A","2000A","2500A","3200A","4000A","5000A","6300A"},UPPER(D3664)),{40,63,80,100,125,160,200,250,400,630,800,1000,1250,1600,2000,2500,3200,4000,5000,6300}),0)</f>
        <v>1000</v>
      </c>
      <c r="M3664" s="9" t="str">
        <f t="shared" si="286"/>
        <v>Joint Pack</v>
      </c>
      <c r="N3664" s="9" t="str">
        <f t="shared" si="287"/>
        <v>CU</v>
      </c>
      <c r="O3664" s="13" t="str">
        <f t="shared" si="288"/>
        <v>Tin</v>
      </c>
      <c r="P3664" s="9" t="str">
        <f t="shared" si="289"/>
        <v>None</v>
      </c>
      <c r="Q3664" s="9" t="str">
        <f t="shared" si="290"/>
        <v>4</v>
      </c>
      <c r="R36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64" s="14" t="str">
        <f>IF(ProjectsDB[[#This Row],[Item Type]]="Straight Plug-In",_xlfn.TEXTJOIN("-",TRUE,M3664&amp;"-"&amp;_xlfn.LET(_xlpm.txt,ProjectsDB[[#This Row],[Assembly]],_xlpm.pos,FIND("SP",_xlpm.txt),_xlpm.pre,LEFT(_xlpm.txt,_xlpm.pos-1),IF(RIGHT(_xlpm.pre,3)="123","3PL",IF(RIGHT(_xlpm.pre,2)="12","2PL",IF(RIGHT(_xlpm.pre,1)="1","1PL","3PL")))),N3664,O3664,P3664,Q3664&amp;"W",R3664),_xlfn.TEXTJOIN("-",TRUE,M3664,N3664,O3664,P3664,Q3664&amp;"W",R3664))</f>
        <v>Joint Pack-CU-Tin-None-4W-1</v>
      </c>
      <c r="T3664" s="14" t="str">
        <f>IF(COUNTIF(Cycletime[Element Desc.],ProjectsDB[[#This Row],[Element Desc.]])&gt;0,"Found","Not Found")</f>
        <v>Found</v>
      </c>
    </row>
    <row r="3665" spans="2:20" x14ac:dyDescent="0.25">
      <c r="B3665" s="8" t="s">
        <v>7635</v>
      </c>
      <c r="C3665" s="15" t="s">
        <v>7636</v>
      </c>
      <c r="D3665" s="15" t="s">
        <v>7637</v>
      </c>
      <c r="E3665" s="16">
        <v>3</v>
      </c>
      <c r="F3665" s="9" t="s">
        <v>7588</v>
      </c>
      <c r="G3665" s="9" t="s">
        <v>7589</v>
      </c>
      <c r="H3665" s="11"/>
      <c r="I3665" s="12"/>
      <c r="J3665" s="12"/>
      <c r="K3665" s="12"/>
      <c r="L3665" s="12">
        <f t="array" ref="L3665">IFERROR(LOOKUP(2^15,SEARCH({"40A","63A","80A","100A","125A","160A","200A","250A","400A","630A","800A","1000A","1250A","1600A","2000A","2500A","3200A","4000A","5000A","6300A"},UPPER(D3665)),{40,63,80,100,125,160,200,250,400,630,800,1000,1250,1600,2000,2500,3200,4000,5000,6300}),0)</f>
        <v>1250</v>
      </c>
      <c r="M3665" s="9" t="str">
        <f t="shared" si="286"/>
        <v>Joint Pack</v>
      </c>
      <c r="N3665" s="9" t="str">
        <f t="shared" si="287"/>
        <v>CU</v>
      </c>
      <c r="O3665" s="13" t="str">
        <f t="shared" si="288"/>
        <v>Tin</v>
      </c>
      <c r="P3665" s="9" t="str">
        <f t="shared" si="289"/>
        <v>None</v>
      </c>
      <c r="Q3665" s="9" t="str">
        <f t="shared" si="290"/>
        <v>4</v>
      </c>
      <c r="R36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65" s="14" t="str">
        <f>IF(ProjectsDB[[#This Row],[Item Type]]="Straight Plug-In",_xlfn.TEXTJOIN("-",TRUE,M3665&amp;"-"&amp;_xlfn.LET(_xlpm.txt,ProjectsDB[[#This Row],[Assembly]],_xlpm.pos,FIND("SP",_xlpm.txt),_xlpm.pre,LEFT(_xlpm.txt,_xlpm.pos-1),IF(RIGHT(_xlpm.pre,3)="123","3PL",IF(RIGHT(_xlpm.pre,2)="12","2PL",IF(RIGHT(_xlpm.pre,1)="1","1PL","3PL")))),N3665,O3665,P3665,Q3665&amp;"W",R3665),_xlfn.TEXTJOIN("-",TRUE,M3665,N3665,O3665,P3665,Q3665&amp;"W",R3665))</f>
        <v>Joint Pack-CU-Tin-None-4W-1</v>
      </c>
      <c r="T3665" s="14" t="str">
        <f>IF(COUNTIF(Cycletime[Element Desc.],ProjectsDB[[#This Row],[Element Desc.]])&gt;0,"Found","Not Found")</f>
        <v>Found</v>
      </c>
    </row>
    <row r="3666" spans="2:20" x14ac:dyDescent="0.25">
      <c r="B3666" s="8" t="s">
        <v>7638</v>
      </c>
      <c r="C3666" s="15" t="s">
        <v>7639</v>
      </c>
      <c r="D3666" s="15" t="s">
        <v>7640</v>
      </c>
      <c r="E3666" s="16">
        <v>2</v>
      </c>
      <c r="F3666" s="9" t="s">
        <v>7588</v>
      </c>
      <c r="G3666" s="9" t="s">
        <v>7589</v>
      </c>
      <c r="H3666" s="11"/>
      <c r="I3666" s="12">
        <v>3000</v>
      </c>
      <c r="J3666" s="12"/>
      <c r="K3666" s="12"/>
      <c r="L3666" s="12">
        <f t="array" ref="L3666">IFERROR(LOOKUP(2^15,SEARCH({"40A","63A","80A","100A","125A","160A","200A","250A","400A","630A","800A","1000A","1250A","1600A","2000A","2500A","3200A","4000A","5000A","6300A"},UPPER(D3666)),{40,63,80,100,125,160,200,250,400,630,800,1000,1250,1600,2000,2500,3200,4000,5000,6300}),0)</f>
        <v>1250</v>
      </c>
      <c r="M3666" s="9" t="str">
        <f t="shared" si="286"/>
        <v>Straight Feeder</v>
      </c>
      <c r="N3666" s="9" t="str">
        <f t="shared" si="287"/>
        <v>CU</v>
      </c>
      <c r="O3666" s="13" t="str">
        <f t="shared" si="288"/>
        <v>Tin</v>
      </c>
      <c r="P3666" s="9" t="str">
        <f t="shared" si="289"/>
        <v>PET</v>
      </c>
      <c r="Q3666" s="9" t="str">
        <f t="shared" si="290"/>
        <v>4</v>
      </c>
      <c r="R36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66" s="14" t="str">
        <f>IF(ProjectsDB[[#This Row],[Item Type]]="Straight Plug-In",_xlfn.TEXTJOIN("-",TRUE,M3666&amp;"-"&amp;_xlfn.LET(_xlpm.txt,ProjectsDB[[#This Row],[Assembly]],_xlpm.pos,FIND("SP",_xlpm.txt),_xlpm.pre,LEFT(_xlpm.txt,_xlpm.pos-1),IF(RIGHT(_xlpm.pre,3)="123","3PL",IF(RIGHT(_xlpm.pre,2)="12","2PL",IF(RIGHT(_xlpm.pre,1)="1","1PL","3PL")))),N3666,O3666,P3666,Q3666&amp;"W",R3666),_xlfn.TEXTJOIN("-",TRUE,M3666,N3666,O3666,P3666,Q3666&amp;"W",R3666))</f>
        <v>Straight Feeder-CU-Tin-PET-4W-1</v>
      </c>
      <c r="T3666" s="14" t="str">
        <f>IF(COUNTIF(Cycletime[Element Desc.],ProjectsDB[[#This Row],[Element Desc.]])&gt;0,"Found","Not Found")</f>
        <v>Found</v>
      </c>
    </row>
    <row r="3667" spans="2:20" x14ac:dyDescent="0.25">
      <c r="B3667" s="8" t="s">
        <v>7641</v>
      </c>
      <c r="C3667" s="15" t="s">
        <v>7642</v>
      </c>
      <c r="D3667" s="15" t="s">
        <v>7643</v>
      </c>
      <c r="E3667" s="16">
        <v>3</v>
      </c>
      <c r="F3667" s="9" t="s">
        <v>7588</v>
      </c>
      <c r="G3667" s="9" t="s">
        <v>7589</v>
      </c>
      <c r="H3667" s="11"/>
      <c r="I3667" s="12"/>
      <c r="J3667" s="12"/>
      <c r="K3667" s="12"/>
      <c r="L3667" s="12">
        <f t="array" ref="L3667">IFERROR(LOOKUP(2^15,SEARCH({"40A","63A","80A","100A","125A","160A","200A","250A","400A","630A","800A","1000A","1250A","1600A","2000A","2500A","3200A","4000A","5000A","6300A"},UPPER(D3667)),{40,63,80,100,125,160,200,250,400,630,800,1000,1250,1600,2000,2500,3200,4000,5000,6300}),0)</f>
        <v>1600</v>
      </c>
      <c r="M3667" s="9" t="str">
        <f t="shared" si="286"/>
        <v>Joint Pack</v>
      </c>
      <c r="N3667" s="9" t="str">
        <f t="shared" si="287"/>
        <v>CU</v>
      </c>
      <c r="O3667" s="13" t="str">
        <f t="shared" si="288"/>
        <v>Tin</v>
      </c>
      <c r="P3667" s="9" t="str">
        <f t="shared" si="289"/>
        <v>None</v>
      </c>
      <c r="Q3667" s="9" t="str">
        <f t="shared" si="290"/>
        <v>4</v>
      </c>
      <c r="R36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67" s="14" t="str">
        <f>IF(ProjectsDB[[#This Row],[Item Type]]="Straight Plug-In",_xlfn.TEXTJOIN("-",TRUE,M3667&amp;"-"&amp;_xlfn.LET(_xlpm.txt,ProjectsDB[[#This Row],[Assembly]],_xlpm.pos,FIND("SP",_xlpm.txt),_xlpm.pre,LEFT(_xlpm.txt,_xlpm.pos-1),IF(RIGHT(_xlpm.pre,3)="123","3PL",IF(RIGHT(_xlpm.pre,2)="12","2PL",IF(RIGHT(_xlpm.pre,1)="1","1PL","3PL")))),N3667,O3667,P3667,Q3667&amp;"W",R3667),_xlfn.TEXTJOIN("-",TRUE,M3667,N3667,O3667,P3667,Q3667&amp;"W",R3667))</f>
        <v>Joint Pack-CU-Tin-None-4W-1</v>
      </c>
      <c r="T3667" s="14" t="str">
        <f>IF(COUNTIF(Cycletime[Element Desc.],ProjectsDB[[#This Row],[Element Desc.]])&gt;0,"Found","Not Found")</f>
        <v>Found</v>
      </c>
    </row>
    <row r="3668" spans="2:20" x14ac:dyDescent="0.25">
      <c r="B3668" s="8" t="s">
        <v>7644</v>
      </c>
      <c r="C3668" s="15" t="s">
        <v>7645</v>
      </c>
      <c r="D3668" s="15" t="s">
        <v>7646</v>
      </c>
      <c r="E3668" s="16">
        <v>3</v>
      </c>
      <c r="F3668" s="9" t="s">
        <v>7588</v>
      </c>
      <c r="G3668" s="9" t="s">
        <v>7589</v>
      </c>
      <c r="H3668" s="11"/>
      <c r="I3668" s="12"/>
      <c r="J3668" s="12"/>
      <c r="K3668" s="12"/>
      <c r="L3668" s="12">
        <f t="array" ref="L3668">IFERROR(LOOKUP(2^15,SEARCH({"40A","63A","80A","100A","125A","160A","200A","250A","400A","630A","800A","1000A","1250A","1600A","2000A","2500A","3200A","4000A","5000A","6300A"},UPPER(D3668)),{40,63,80,100,125,160,200,250,400,630,800,1000,1250,1600,2000,2500,3200,4000,5000,6300}),0)</f>
        <v>2000</v>
      </c>
      <c r="M3668" s="9" t="str">
        <f t="shared" si="286"/>
        <v>Joint Pack</v>
      </c>
      <c r="N3668" s="9" t="str">
        <f t="shared" si="287"/>
        <v>CU</v>
      </c>
      <c r="O3668" s="13" t="str">
        <f t="shared" si="288"/>
        <v>Tin</v>
      </c>
      <c r="P3668" s="9" t="str">
        <f t="shared" si="289"/>
        <v>None</v>
      </c>
      <c r="Q3668" s="9" t="str">
        <f t="shared" si="290"/>
        <v>4</v>
      </c>
      <c r="R36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68" s="14" t="str">
        <f>IF(ProjectsDB[[#This Row],[Item Type]]="Straight Plug-In",_xlfn.TEXTJOIN("-",TRUE,M3668&amp;"-"&amp;_xlfn.LET(_xlpm.txt,ProjectsDB[[#This Row],[Assembly]],_xlpm.pos,FIND("SP",_xlpm.txt),_xlpm.pre,LEFT(_xlpm.txt,_xlpm.pos-1),IF(RIGHT(_xlpm.pre,3)="123","3PL",IF(RIGHT(_xlpm.pre,2)="12","2PL",IF(RIGHT(_xlpm.pre,1)="1","1PL","3PL")))),N3668,O3668,P3668,Q3668&amp;"W",R3668),_xlfn.TEXTJOIN("-",TRUE,M3668,N3668,O3668,P3668,Q3668&amp;"W",R3668))</f>
        <v>Joint Pack-CU-Tin-None-4W-1</v>
      </c>
      <c r="T3668" s="14" t="str">
        <f>IF(COUNTIF(Cycletime[Element Desc.],ProjectsDB[[#This Row],[Element Desc.]])&gt;0,"Found","Not Found")</f>
        <v>Found</v>
      </c>
    </row>
    <row r="3669" spans="2:20" x14ac:dyDescent="0.25">
      <c r="B3669" s="8" t="s">
        <v>7647</v>
      </c>
      <c r="C3669" s="15" t="s">
        <v>7648</v>
      </c>
      <c r="D3669" s="15" t="s">
        <v>7649</v>
      </c>
      <c r="E3669" s="16">
        <v>3</v>
      </c>
      <c r="F3669" s="9" t="s">
        <v>7588</v>
      </c>
      <c r="G3669" s="9" t="s">
        <v>7589</v>
      </c>
      <c r="H3669" s="11"/>
      <c r="I3669" s="12"/>
      <c r="J3669" s="12"/>
      <c r="K3669" s="12"/>
      <c r="L3669" s="12">
        <f t="array" ref="L3669">IFERROR(LOOKUP(2^15,SEARCH({"40A","63A","80A","100A","125A","160A","200A","250A","400A","630A","800A","1000A","1250A","1600A","2000A","2500A","3200A","4000A","5000A","6300A"},UPPER(D3669)),{40,63,80,100,125,160,200,250,400,630,800,1000,1250,1600,2000,2500,3200,4000,5000,6300}),0)</f>
        <v>2500</v>
      </c>
      <c r="M3669" s="9" t="str">
        <f t="shared" si="286"/>
        <v>Joint Pack</v>
      </c>
      <c r="N3669" s="9" t="str">
        <f t="shared" si="287"/>
        <v>CU</v>
      </c>
      <c r="O3669" s="13" t="str">
        <f t="shared" si="288"/>
        <v>Tin</v>
      </c>
      <c r="P3669" s="9" t="str">
        <f t="shared" si="289"/>
        <v>None</v>
      </c>
      <c r="Q3669" s="9" t="str">
        <f t="shared" si="290"/>
        <v>4</v>
      </c>
      <c r="R36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69" s="14" t="str">
        <f>IF(ProjectsDB[[#This Row],[Item Type]]="Straight Plug-In",_xlfn.TEXTJOIN("-",TRUE,M3669&amp;"-"&amp;_xlfn.LET(_xlpm.txt,ProjectsDB[[#This Row],[Assembly]],_xlpm.pos,FIND("SP",_xlpm.txt),_xlpm.pre,LEFT(_xlpm.txt,_xlpm.pos-1),IF(RIGHT(_xlpm.pre,3)="123","3PL",IF(RIGHT(_xlpm.pre,2)="12","2PL",IF(RIGHT(_xlpm.pre,1)="1","1PL","3PL")))),N3669,O3669,P3669,Q3669&amp;"W",R3669),_xlfn.TEXTJOIN("-",TRUE,M3669,N3669,O3669,P3669,Q3669&amp;"W",R3669))</f>
        <v>Joint Pack-CU-Tin-None-4W-1</v>
      </c>
      <c r="T3669" s="14" t="str">
        <f>IF(COUNTIF(Cycletime[Element Desc.],ProjectsDB[[#This Row],[Element Desc.]])&gt;0,"Found","Not Found")</f>
        <v>Found</v>
      </c>
    </row>
    <row r="3670" spans="2:20" x14ac:dyDescent="0.25">
      <c r="B3670" s="8" t="s">
        <v>7650</v>
      </c>
      <c r="C3670" s="15" t="s">
        <v>7651</v>
      </c>
      <c r="D3670" s="15" t="s">
        <v>7652</v>
      </c>
      <c r="E3670" s="16">
        <v>3</v>
      </c>
      <c r="F3670" s="9" t="s">
        <v>7588</v>
      </c>
      <c r="G3670" s="9" t="s">
        <v>7589</v>
      </c>
      <c r="H3670" s="11"/>
      <c r="I3670" s="12"/>
      <c r="J3670" s="12"/>
      <c r="K3670" s="12"/>
      <c r="L3670" s="12">
        <f t="array" ref="L3670">IFERROR(LOOKUP(2^15,SEARCH({"40A","63A","80A","100A","125A","160A","200A","250A","400A","630A","800A","1000A","1250A","1600A","2000A","2500A","3200A","4000A","5000A","6300A"},UPPER(D3670)),{40,63,80,100,125,160,200,250,400,630,800,1000,1250,1600,2000,2500,3200,4000,5000,6300}),0)</f>
        <v>3200</v>
      </c>
      <c r="M3670" s="9" t="str">
        <f t="shared" si="286"/>
        <v>Joint Pack</v>
      </c>
      <c r="N3670" s="9" t="str">
        <f t="shared" si="287"/>
        <v>CU</v>
      </c>
      <c r="O3670" s="13" t="str">
        <f t="shared" si="288"/>
        <v>Tin</v>
      </c>
      <c r="P3670" s="9" t="str">
        <f t="shared" si="289"/>
        <v>None</v>
      </c>
      <c r="Q3670" s="9" t="str">
        <f t="shared" si="290"/>
        <v>4</v>
      </c>
      <c r="R36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70" s="14" t="str">
        <f>IF(ProjectsDB[[#This Row],[Item Type]]="Straight Plug-In",_xlfn.TEXTJOIN("-",TRUE,M3670&amp;"-"&amp;_xlfn.LET(_xlpm.txt,ProjectsDB[[#This Row],[Assembly]],_xlpm.pos,FIND("SP",_xlpm.txt),_xlpm.pre,LEFT(_xlpm.txt,_xlpm.pos-1),IF(RIGHT(_xlpm.pre,3)="123","3PL",IF(RIGHT(_xlpm.pre,2)="12","2PL",IF(RIGHT(_xlpm.pre,1)="1","1PL","3PL")))),N3670,O3670,P3670,Q3670&amp;"W",R3670),_xlfn.TEXTJOIN("-",TRUE,M3670,N3670,O3670,P3670,Q3670&amp;"W",R3670))</f>
        <v>Joint Pack-CU-Tin-None-4W-2</v>
      </c>
      <c r="T3670" s="14" t="str">
        <f>IF(COUNTIF(Cycletime[Element Desc.],ProjectsDB[[#This Row],[Element Desc.]])&gt;0,"Found","Not Found")</f>
        <v>Found</v>
      </c>
    </row>
    <row r="3671" spans="2:20" x14ac:dyDescent="0.25">
      <c r="B3671" s="8" t="s">
        <v>7653</v>
      </c>
      <c r="C3671" s="15" t="s">
        <v>7654</v>
      </c>
      <c r="D3671" s="15" t="s">
        <v>7655</v>
      </c>
      <c r="E3671" s="16">
        <v>3</v>
      </c>
      <c r="F3671" s="9" t="s">
        <v>7588</v>
      </c>
      <c r="G3671" s="9" t="s">
        <v>7589</v>
      </c>
      <c r="H3671" s="11"/>
      <c r="I3671" s="12"/>
      <c r="J3671" s="12"/>
      <c r="K3671" s="12"/>
      <c r="L3671" s="12">
        <f t="array" ref="L3671">IFERROR(LOOKUP(2^15,SEARCH({"40A","63A","80A","100A","125A","160A","200A","250A","400A","630A","800A","1000A","1250A","1600A","2000A","2500A","3200A","4000A","5000A","6300A"},UPPER(D3671)),{40,63,80,100,125,160,200,250,400,630,800,1000,1250,1600,2000,2500,3200,4000,5000,6300}),0)</f>
        <v>4000</v>
      </c>
      <c r="M3671" s="9" t="str">
        <f t="shared" si="286"/>
        <v>Joint Pack</v>
      </c>
      <c r="N3671" s="9" t="str">
        <f t="shared" si="287"/>
        <v>CU</v>
      </c>
      <c r="O3671" s="13" t="str">
        <f t="shared" si="288"/>
        <v>Tin</v>
      </c>
      <c r="P3671" s="9" t="str">
        <f t="shared" si="289"/>
        <v>None</v>
      </c>
      <c r="Q3671" s="9" t="str">
        <f t="shared" si="290"/>
        <v>4</v>
      </c>
      <c r="R36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71" s="14" t="str">
        <f>IF(ProjectsDB[[#This Row],[Item Type]]="Straight Plug-In",_xlfn.TEXTJOIN("-",TRUE,M3671&amp;"-"&amp;_xlfn.LET(_xlpm.txt,ProjectsDB[[#This Row],[Assembly]],_xlpm.pos,FIND("SP",_xlpm.txt),_xlpm.pre,LEFT(_xlpm.txt,_xlpm.pos-1),IF(RIGHT(_xlpm.pre,3)="123","3PL",IF(RIGHT(_xlpm.pre,2)="12","2PL",IF(RIGHT(_xlpm.pre,1)="1","1PL","3PL")))),N3671,O3671,P3671,Q3671&amp;"W",R3671),_xlfn.TEXTJOIN("-",TRUE,M3671,N3671,O3671,P3671,Q3671&amp;"W",R3671))</f>
        <v>Joint Pack-CU-Tin-None-4W-2</v>
      </c>
      <c r="T3671" s="14" t="str">
        <f>IF(COUNTIF(Cycletime[Element Desc.],ProjectsDB[[#This Row],[Element Desc.]])&gt;0,"Found","Not Found")</f>
        <v>Found</v>
      </c>
    </row>
    <row r="3672" spans="2:20" x14ac:dyDescent="0.25">
      <c r="B3672" s="8" t="s">
        <v>7656</v>
      </c>
      <c r="C3672" s="9" t="s">
        <v>7657</v>
      </c>
      <c r="D3672" s="9" t="s">
        <v>7658</v>
      </c>
      <c r="E3672" s="10">
        <v>3</v>
      </c>
      <c r="F3672" s="9" t="s">
        <v>7588</v>
      </c>
      <c r="G3672" s="9" t="s">
        <v>7589</v>
      </c>
      <c r="H3672" s="11"/>
      <c r="I3672" s="12"/>
      <c r="J3672" s="12"/>
      <c r="K3672" s="12"/>
      <c r="L3672" s="12">
        <f t="array" ref="L3672">IFERROR(LOOKUP(2^15,SEARCH({"40A","63A","80A","100A","125A","160A","200A","250A","400A","630A","800A","1000A","1250A","1600A","2000A","2500A","3200A","4000A","5000A","6300A"},UPPER(D3672)),{40,63,80,100,125,160,200,250,400,630,800,1000,1250,1600,2000,2500,3200,4000,5000,6300}),0)</f>
        <v>5000</v>
      </c>
      <c r="M3672" s="9" t="str">
        <f t="shared" si="286"/>
        <v>Joint Pack</v>
      </c>
      <c r="N3672" s="9" t="str">
        <f t="shared" si="287"/>
        <v>CU</v>
      </c>
      <c r="O3672" s="13" t="str">
        <f t="shared" si="288"/>
        <v>Tin</v>
      </c>
      <c r="P3672" s="9" t="str">
        <f t="shared" si="289"/>
        <v>None</v>
      </c>
      <c r="Q3672" s="9" t="str">
        <f t="shared" si="290"/>
        <v>4</v>
      </c>
      <c r="R36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672" s="14" t="str">
        <f>IF(ProjectsDB[[#This Row],[Item Type]]="Straight Plug-In",_xlfn.TEXTJOIN("-",TRUE,M3672&amp;"-"&amp;_xlfn.LET(_xlpm.txt,ProjectsDB[[#This Row],[Assembly]],_xlpm.pos,FIND("SP",_xlpm.txt),_xlpm.pre,LEFT(_xlpm.txt,_xlpm.pos-1),IF(RIGHT(_xlpm.pre,3)="123","3PL",IF(RIGHT(_xlpm.pre,2)="12","2PL",IF(RIGHT(_xlpm.pre,1)="1","1PL","3PL")))),N3672,O3672,P3672,Q3672&amp;"W",R3672),_xlfn.TEXTJOIN("-",TRUE,M3672,N3672,O3672,P3672,Q3672&amp;"W",R3672))</f>
        <v>Joint Pack-CU-Tin-None-4W-2</v>
      </c>
      <c r="T3672" s="14" t="str">
        <f>IF(COUNTIF(Cycletime[Element Desc.],ProjectsDB[[#This Row],[Element Desc.]])&gt;0,"Found","Not Found")</f>
        <v>Found</v>
      </c>
    </row>
    <row r="3673" spans="2:20" x14ac:dyDescent="0.25">
      <c r="B3673" s="8" t="s">
        <v>7659</v>
      </c>
      <c r="C3673" s="9" t="s">
        <v>7660</v>
      </c>
      <c r="D3673" s="9" t="s">
        <v>7661</v>
      </c>
      <c r="E3673" s="10">
        <v>1</v>
      </c>
      <c r="F3673" s="9" t="s">
        <v>7588</v>
      </c>
      <c r="G3673" s="9" t="s">
        <v>37</v>
      </c>
      <c r="H3673" s="11"/>
      <c r="I3673" s="12"/>
      <c r="J3673" s="12"/>
      <c r="K3673" s="12"/>
      <c r="L3673" s="12">
        <f t="array" ref="L3673">IFERROR(LOOKUP(2^15,SEARCH({"40A","63A","80A","100A","125A","160A","200A","250A","400A","630A","800A","1000A","1250A","1600A","2000A","2500A","3200A","4000A","5000A","6300A"},UPPER(D3673)),{40,63,80,100,125,160,200,250,400,630,800,1000,1250,1600,2000,2500,3200,4000,5000,6300}),0)</f>
        <v>1600</v>
      </c>
      <c r="M3673" s="9" t="str">
        <f t="shared" si="286"/>
        <v>Flange Straight</v>
      </c>
      <c r="N3673" s="9" t="str">
        <f t="shared" si="287"/>
        <v>CU</v>
      </c>
      <c r="O3673" s="13" t="str">
        <f t="shared" si="288"/>
        <v>Silver</v>
      </c>
      <c r="P3673" s="9" t="str">
        <f t="shared" si="289"/>
        <v>Epoxy</v>
      </c>
      <c r="Q3673" s="9" t="str">
        <f t="shared" si="290"/>
        <v>4</v>
      </c>
      <c r="R36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73" s="14" t="str">
        <f>IF(ProjectsDB[[#This Row],[Item Type]]="Straight Plug-In",_xlfn.TEXTJOIN("-",TRUE,M3673&amp;"-"&amp;_xlfn.LET(_xlpm.txt,ProjectsDB[[#This Row],[Assembly]],_xlpm.pos,FIND("SP",_xlpm.txt),_xlpm.pre,LEFT(_xlpm.txt,_xlpm.pos-1),IF(RIGHT(_xlpm.pre,3)="123","3PL",IF(RIGHT(_xlpm.pre,2)="12","2PL",IF(RIGHT(_xlpm.pre,1)="1","1PL","3PL")))),N3673,O3673,P3673,Q3673&amp;"W",R3673),_xlfn.TEXTJOIN("-",TRUE,M3673,N3673,O3673,P3673,Q3673&amp;"W",R3673))</f>
        <v>Flange Straight-CU-Silver-Epoxy-4W-1</v>
      </c>
      <c r="T3673" s="14" t="str">
        <f>IF(COUNTIF(Cycletime[Element Desc.],ProjectsDB[[#This Row],[Element Desc.]])&gt;0,"Found","Not Found")</f>
        <v>Found</v>
      </c>
    </row>
    <row r="3674" spans="2:20" x14ac:dyDescent="0.25">
      <c r="B3674" s="8" t="s">
        <v>7662</v>
      </c>
      <c r="C3674" s="9" t="s">
        <v>7663</v>
      </c>
      <c r="D3674" s="9" t="s">
        <v>7664</v>
      </c>
      <c r="E3674" s="10">
        <v>1</v>
      </c>
      <c r="F3674" s="9" t="s">
        <v>7588</v>
      </c>
      <c r="G3674" s="9" t="s">
        <v>37</v>
      </c>
      <c r="H3674" s="11"/>
      <c r="I3674" s="12">
        <v>500</v>
      </c>
      <c r="J3674" s="12"/>
      <c r="K3674" s="12"/>
      <c r="L3674" s="12">
        <f t="array" ref="L3674">IFERROR(LOOKUP(2^15,SEARCH({"40A","63A","80A","100A","125A","160A","200A","250A","400A","630A","800A","1000A","1250A","1600A","2000A","2500A","3200A","4000A","5000A","6300A"},UPPER(D3674)),{40,63,80,100,125,160,200,250,400,630,800,1000,1250,1600,2000,2500,3200,4000,5000,6300}),0)</f>
        <v>1600</v>
      </c>
      <c r="M3674" s="9" t="str">
        <f t="shared" si="286"/>
        <v>Flange Straight</v>
      </c>
      <c r="N3674" s="9" t="str">
        <f t="shared" si="287"/>
        <v>CU</v>
      </c>
      <c r="O3674" s="13" t="str">
        <f t="shared" si="288"/>
        <v>Tin</v>
      </c>
      <c r="P3674" s="9" t="str">
        <f t="shared" si="289"/>
        <v>Epoxy</v>
      </c>
      <c r="Q3674" s="9" t="str">
        <f t="shared" si="290"/>
        <v>4</v>
      </c>
      <c r="R36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74" s="14" t="str">
        <f>IF(ProjectsDB[[#This Row],[Item Type]]="Straight Plug-In",_xlfn.TEXTJOIN("-",TRUE,M3674&amp;"-"&amp;_xlfn.LET(_xlpm.txt,ProjectsDB[[#This Row],[Assembly]],_xlpm.pos,FIND("SP",_xlpm.txt),_xlpm.pre,LEFT(_xlpm.txt,_xlpm.pos-1),IF(RIGHT(_xlpm.pre,3)="123","3PL",IF(RIGHT(_xlpm.pre,2)="12","2PL",IF(RIGHT(_xlpm.pre,1)="1","1PL","3PL")))),N3674,O3674,P3674,Q3674&amp;"W",R3674),_xlfn.TEXTJOIN("-",TRUE,M3674,N3674,O3674,P3674,Q3674&amp;"W",R3674))</f>
        <v>Flange Straight-CU-Tin-Epoxy-4W-1</v>
      </c>
      <c r="T3674" s="14" t="str">
        <f>IF(COUNTIF(Cycletime[Element Desc.],ProjectsDB[[#This Row],[Element Desc.]])&gt;0,"Found","Not Found")</f>
        <v>Found</v>
      </c>
    </row>
    <row r="3675" spans="2:20" x14ac:dyDescent="0.25">
      <c r="B3675" s="8" t="s">
        <v>7665</v>
      </c>
      <c r="C3675" s="9" t="s">
        <v>7666</v>
      </c>
      <c r="D3675" s="9" t="s">
        <v>7667</v>
      </c>
      <c r="E3675" s="10">
        <v>1</v>
      </c>
      <c r="F3675" s="9" t="s">
        <v>7588</v>
      </c>
      <c r="G3675" s="9" t="s">
        <v>37</v>
      </c>
      <c r="H3675" s="11"/>
      <c r="I3675" s="12">
        <v>3000</v>
      </c>
      <c r="J3675" s="12"/>
      <c r="K3675" s="12"/>
      <c r="L3675" s="12">
        <f t="array" ref="L3675">IFERROR(LOOKUP(2^15,SEARCH({"40A","63A","80A","100A","125A","160A","200A","250A","400A","630A","800A","1000A","1250A","1600A","2000A","2500A","3200A","4000A","5000A","6300A"},UPPER(D3675)),{40,63,80,100,125,160,200,250,400,630,800,1000,1250,1600,2000,2500,3200,4000,5000,6300}),0)</f>
        <v>1600</v>
      </c>
      <c r="M3675" s="9" t="str">
        <f t="shared" si="286"/>
        <v>Straight Feeder</v>
      </c>
      <c r="N3675" s="9" t="str">
        <f t="shared" si="287"/>
        <v>CU</v>
      </c>
      <c r="O3675" s="13" t="str">
        <f t="shared" si="288"/>
        <v>Tin</v>
      </c>
      <c r="P3675" s="9" t="str">
        <f t="shared" si="289"/>
        <v>Epoxy</v>
      </c>
      <c r="Q3675" s="9" t="str">
        <f t="shared" si="290"/>
        <v>4</v>
      </c>
      <c r="R36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75" s="14" t="str">
        <f>IF(ProjectsDB[[#This Row],[Item Type]]="Straight Plug-In",_xlfn.TEXTJOIN("-",TRUE,M3675&amp;"-"&amp;_xlfn.LET(_xlpm.txt,ProjectsDB[[#This Row],[Assembly]],_xlpm.pos,FIND("SP",_xlpm.txt),_xlpm.pre,LEFT(_xlpm.txt,_xlpm.pos-1),IF(RIGHT(_xlpm.pre,3)="123","3PL",IF(RIGHT(_xlpm.pre,2)="12","2PL",IF(RIGHT(_xlpm.pre,1)="1","1PL","3PL")))),N3675,O3675,P3675,Q3675&amp;"W",R3675),_xlfn.TEXTJOIN("-",TRUE,M3675,N3675,O3675,P3675,Q3675&amp;"W",R3675))</f>
        <v>Straight Feeder-CU-Tin-Epoxy-4W-1</v>
      </c>
      <c r="T3675" s="14" t="str">
        <f>IF(COUNTIF(Cycletime[Element Desc.],ProjectsDB[[#This Row],[Element Desc.]])&gt;0,"Found","Not Found")</f>
        <v>Found</v>
      </c>
    </row>
    <row r="3676" spans="2:20" x14ac:dyDescent="0.25">
      <c r="B3676" s="8" t="s">
        <v>7668</v>
      </c>
      <c r="C3676" s="9" t="s">
        <v>7669</v>
      </c>
      <c r="D3676" s="9" t="s">
        <v>7670</v>
      </c>
      <c r="E3676" s="10">
        <v>4</v>
      </c>
      <c r="F3676" s="9" t="s">
        <v>7588</v>
      </c>
      <c r="G3676" s="9" t="s">
        <v>47</v>
      </c>
      <c r="H3676" s="11"/>
      <c r="I3676" s="12">
        <v>750</v>
      </c>
      <c r="J3676" s="12"/>
      <c r="K3676" s="12"/>
      <c r="L3676" s="12">
        <f t="array" ref="L3676">IFERROR(LOOKUP(2^15,SEARCH({"40A","63A","80A","100A","125A","160A","200A","250A","400A","630A","800A","1000A","1250A","1600A","2000A","2500A","3200A","4000A","5000A","6300A"},UPPER(D3676)),{40,63,80,100,125,160,200,250,400,630,800,1000,1250,1600,2000,2500,3200,4000,5000,6300}),0)</f>
        <v>800</v>
      </c>
      <c r="M3676" s="9" t="str">
        <f t="shared" si="286"/>
        <v>Straight Feeder</v>
      </c>
      <c r="N3676" s="9" t="str">
        <f t="shared" si="287"/>
        <v>CU</v>
      </c>
      <c r="O3676" s="13" t="str">
        <f t="shared" si="288"/>
        <v>Tin</v>
      </c>
      <c r="P3676" s="9" t="str">
        <f t="shared" si="289"/>
        <v>Epoxy</v>
      </c>
      <c r="Q3676" s="9" t="str">
        <f t="shared" si="290"/>
        <v>4</v>
      </c>
      <c r="R36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76" s="14" t="str">
        <f>IF(ProjectsDB[[#This Row],[Item Type]]="Straight Plug-In",_xlfn.TEXTJOIN("-",TRUE,M3676&amp;"-"&amp;_xlfn.LET(_xlpm.txt,ProjectsDB[[#This Row],[Assembly]],_xlpm.pos,FIND("SP",_xlpm.txt),_xlpm.pre,LEFT(_xlpm.txt,_xlpm.pos-1),IF(RIGHT(_xlpm.pre,3)="123","3PL",IF(RIGHT(_xlpm.pre,2)="12","2PL",IF(RIGHT(_xlpm.pre,1)="1","1PL","3PL")))),N3676,O3676,P3676,Q3676&amp;"W",R3676),_xlfn.TEXTJOIN("-",TRUE,M3676,N3676,O3676,P3676,Q3676&amp;"W",R3676))</f>
        <v>Straight Feeder-CU-Tin-Epoxy-4W-1</v>
      </c>
      <c r="T3676" s="14" t="str">
        <f>IF(COUNTIF(Cycletime[Element Desc.],ProjectsDB[[#This Row],[Element Desc.]])&gt;0,"Found","Not Found")</f>
        <v>Found</v>
      </c>
    </row>
    <row r="3677" spans="2:20" x14ac:dyDescent="0.25">
      <c r="B3677" s="8" t="s">
        <v>7671</v>
      </c>
      <c r="C3677" s="9" t="s">
        <v>7672</v>
      </c>
      <c r="D3677" s="9" t="s">
        <v>7673</v>
      </c>
      <c r="E3677" s="10">
        <v>2</v>
      </c>
      <c r="F3677" s="9" t="s">
        <v>7588</v>
      </c>
      <c r="G3677" s="9" t="s">
        <v>47</v>
      </c>
      <c r="H3677" s="11"/>
      <c r="I3677" s="12"/>
      <c r="J3677" s="12"/>
      <c r="K3677" s="12"/>
      <c r="L3677" s="12">
        <f t="array" ref="L3677">IFERROR(LOOKUP(2^15,SEARCH({"40A","63A","80A","100A","125A","160A","200A","250A","400A","630A","800A","1000A","1250A","1600A","2000A","2500A","3200A","4000A","5000A","6300A"},UPPER(D3677)),{40,63,80,100,125,160,200,250,400,630,800,1000,1250,1600,2000,2500,3200,4000,5000,6300}),0)</f>
        <v>800</v>
      </c>
      <c r="M3677" s="9" t="str">
        <f t="shared" si="286"/>
        <v>Joint Pack</v>
      </c>
      <c r="N3677" s="9" t="str">
        <f t="shared" si="287"/>
        <v>CU</v>
      </c>
      <c r="O3677" s="13" t="str">
        <f t="shared" si="288"/>
        <v>Tin</v>
      </c>
      <c r="P3677" s="9" t="str">
        <f t="shared" si="289"/>
        <v>None</v>
      </c>
      <c r="Q3677" s="9" t="str">
        <f t="shared" si="290"/>
        <v>4</v>
      </c>
      <c r="R36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77" s="14" t="str">
        <f>IF(ProjectsDB[[#This Row],[Item Type]]="Straight Plug-In",_xlfn.TEXTJOIN("-",TRUE,M3677&amp;"-"&amp;_xlfn.LET(_xlpm.txt,ProjectsDB[[#This Row],[Assembly]],_xlpm.pos,FIND("SP",_xlpm.txt),_xlpm.pre,LEFT(_xlpm.txt,_xlpm.pos-1),IF(RIGHT(_xlpm.pre,3)="123","3PL",IF(RIGHT(_xlpm.pre,2)="12","2PL",IF(RIGHT(_xlpm.pre,1)="1","1PL","3PL")))),N3677,O3677,P3677,Q3677&amp;"W",R3677),_xlfn.TEXTJOIN("-",TRUE,M3677,N3677,O3677,P3677,Q3677&amp;"W",R3677))</f>
        <v>Joint Pack-CU-Tin-None-4W-1</v>
      </c>
      <c r="T3677" s="14" t="str">
        <f>IF(COUNTIF(Cycletime[Element Desc.],ProjectsDB[[#This Row],[Element Desc.]])&gt;0,"Found","Not Found")</f>
        <v>Found</v>
      </c>
    </row>
    <row r="3678" spans="2:20" x14ac:dyDescent="0.25">
      <c r="B3678" s="8" t="s">
        <v>7674</v>
      </c>
      <c r="C3678" s="15" t="s">
        <v>7675</v>
      </c>
      <c r="D3678" s="15" t="s">
        <v>7676</v>
      </c>
      <c r="E3678" s="16">
        <v>1</v>
      </c>
      <c r="F3678" s="9" t="s">
        <v>7588</v>
      </c>
      <c r="G3678" s="9" t="s">
        <v>1505</v>
      </c>
      <c r="H3678" s="11"/>
      <c r="I3678" s="12"/>
      <c r="J3678" s="12"/>
      <c r="K3678" s="12"/>
      <c r="L3678" s="12">
        <f t="array" ref="L3678">IFERROR(LOOKUP(2^15,SEARCH({"40A","63A","80A","100A","125A","160A","200A","250A","400A","630A","800A","1000A","1250A","1600A","2000A","2500A","3200A","4000A","5000A","6300A"},UPPER(D3678)),{40,63,80,100,125,160,200,250,400,630,800,1000,1250,1600,2000,2500,3200,4000,5000,6300}),0)</f>
        <v>2000</v>
      </c>
      <c r="M3678" s="9" t="str">
        <f t="shared" si="286"/>
        <v>Straight Feeder</v>
      </c>
      <c r="N3678" s="9" t="str">
        <f t="shared" si="287"/>
        <v>AL</v>
      </c>
      <c r="O3678" s="13" t="str">
        <f t="shared" si="288"/>
        <v>Silver</v>
      </c>
      <c r="P3678" s="9" t="str">
        <f t="shared" si="289"/>
        <v>PET</v>
      </c>
      <c r="Q3678" s="9" t="str">
        <f t="shared" si="290"/>
        <v>5</v>
      </c>
      <c r="R36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78" s="14" t="str">
        <f>IF(ProjectsDB[[#This Row],[Item Type]]="Straight Plug-In",_xlfn.TEXTJOIN("-",TRUE,M3678&amp;"-"&amp;_xlfn.LET(_xlpm.txt,ProjectsDB[[#This Row],[Assembly]],_xlpm.pos,FIND("SP",_xlpm.txt),_xlpm.pre,LEFT(_xlpm.txt,_xlpm.pos-1),IF(RIGHT(_xlpm.pre,3)="123","3PL",IF(RIGHT(_xlpm.pre,2)="12","2PL",IF(RIGHT(_xlpm.pre,1)="1","1PL","3PL")))),N3678,O3678,P3678,Q3678&amp;"W",R3678),_xlfn.TEXTJOIN("-",TRUE,M3678,N3678,O3678,P3678,Q3678&amp;"W",R3678))</f>
        <v>Straight Feeder-AL-Silver-PET-5W-1</v>
      </c>
      <c r="T3678" s="14" t="str">
        <f>IF(COUNTIF(Cycletime[Element Desc.],ProjectsDB[[#This Row],[Element Desc.]])&gt;0,"Found","Not Found")</f>
        <v>Found</v>
      </c>
    </row>
    <row r="3679" spans="2:20" x14ac:dyDescent="0.25">
      <c r="B3679" s="8" t="s">
        <v>7677</v>
      </c>
      <c r="C3679" s="15" t="s">
        <v>7669</v>
      </c>
      <c r="D3679" s="15" t="s">
        <v>7670</v>
      </c>
      <c r="E3679" s="16">
        <v>6</v>
      </c>
      <c r="F3679" s="9" t="s">
        <v>7588</v>
      </c>
      <c r="G3679" s="9" t="s">
        <v>7678</v>
      </c>
      <c r="H3679" s="11"/>
      <c r="I3679" s="12">
        <v>750</v>
      </c>
      <c r="J3679" s="12"/>
      <c r="K3679" s="12"/>
      <c r="L3679" s="12">
        <f t="array" ref="L3679">IFERROR(LOOKUP(2^15,SEARCH({"40A","63A","80A","100A","125A","160A","200A","250A","400A","630A","800A","1000A","1250A","1600A","2000A","2500A","3200A","4000A","5000A","6300A"},UPPER(D3679)),{40,63,80,100,125,160,200,250,400,630,800,1000,1250,1600,2000,2500,3200,4000,5000,6300}),0)</f>
        <v>800</v>
      </c>
      <c r="M3679" s="9" t="str">
        <f t="shared" si="286"/>
        <v>Straight Feeder</v>
      </c>
      <c r="N3679" s="9" t="str">
        <f t="shared" si="287"/>
        <v>CU</v>
      </c>
      <c r="O3679" s="13" t="str">
        <f t="shared" si="288"/>
        <v>Tin</v>
      </c>
      <c r="P3679" s="9" t="str">
        <f t="shared" si="289"/>
        <v>Epoxy</v>
      </c>
      <c r="Q3679" s="9" t="str">
        <f t="shared" si="290"/>
        <v>4</v>
      </c>
      <c r="R36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79" s="14" t="str">
        <f>IF(ProjectsDB[[#This Row],[Item Type]]="Straight Plug-In",_xlfn.TEXTJOIN("-",TRUE,M3679&amp;"-"&amp;_xlfn.LET(_xlpm.txt,ProjectsDB[[#This Row],[Assembly]],_xlpm.pos,FIND("SP",_xlpm.txt),_xlpm.pre,LEFT(_xlpm.txt,_xlpm.pos-1),IF(RIGHT(_xlpm.pre,3)="123","3PL",IF(RIGHT(_xlpm.pre,2)="12","2PL",IF(RIGHT(_xlpm.pre,1)="1","1PL","3PL")))),N3679,O3679,P3679,Q3679&amp;"W",R3679),_xlfn.TEXTJOIN("-",TRUE,M3679,N3679,O3679,P3679,Q3679&amp;"W",R3679))</f>
        <v>Straight Feeder-CU-Tin-Epoxy-4W-1</v>
      </c>
      <c r="T3679" s="14" t="str">
        <f>IF(COUNTIF(Cycletime[Element Desc.],ProjectsDB[[#This Row],[Element Desc.]])&gt;0,"Found","Not Found")</f>
        <v>Found</v>
      </c>
    </row>
    <row r="3680" spans="2:20" x14ac:dyDescent="0.25">
      <c r="B3680" s="8" t="s">
        <v>7679</v>
      </c>
      <c r="C3680" s="15" t="s">
        <v>7672</v>
      </c>
      <c r="D3680" s="15" t="s">
        <v>7673</v>
      </c>
      <c r="E3680" s="16">
        <v>3</v>
      </c>
      <c r="F3680" s="9" t="s">
        <v>7588</v>
      </c>
      <c r="G3680" s="9" t="s">
        <v>7678</v>
      </c>
      <c r="H3680" s="11"/>
      <c r="I3680" s="12"/>
      <c r="J3680" s="12"/>
      <c r="K3680" s="12"/>
      <c r="L3680" s="12">
        <f t="array" ref="L3680">IFERROR(LOOKUP(2^15,SEARCH({"40A","63A","80A","100A","125A","160A","200A","250A","400A","630A","800A","1000A","1250A","1600A","2000A","2500A","3200A","4000A","5000A","6300A"},UPPER(D3680)),{40,63,80,100,125,160,200,250,400,630,800,1000,1250,1600,2000,2500,3200,4000,5000,6300}),0)</f>
        <v>800</v>
      </c>
      <c r="M3680" s="9" t="str">
        <f t="shared" si="286"/>
        <v>Joint Pack</v>
      </c>
      <c r="N3680" s="9" t="str">
        <f t="shared" si="287"/>
        <v>CU</v>
      </c>
      <c r="O3680" s="13" t="str">
        <f t="shared" si="288"/>
        <v>Tin</v>
      </c>
      <c r="P3680" s="9" t="str">
        <f t="shared" si="289"/>
        <v>None</v>
      </c>
      <c r="Q3680" s="9" t="str">
        <f t="shared" si="290"/>
        <v>4</v>
      </c>
      <c r="R36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80" s="14" t="str">
        <f>IF(ProjectsDB[[#This Row],[Item Type]]="Straight Plug-In",_xlfn.TEXTJOIN("-",TRUE,M3680&amp;"-"&amp;_xlfn.LET(_xlpm.txt,ProjectsDB[[#This Row],[Assembly]],_xlpm.pos,FIND("SP",_xlpm.txt),_xlpm.pre,LEFT(_xlpm.txt,_xlpm.pos-1),IF(RIGHT(_xlpm.pre,3)="123","3PL",IF(RIGHT(_xlpm.pre,2)="12","2PL",IF(RIGHT(_xlpm.pre,1)="1","1PL","3PL")))),N3680,O3680,P3680,Q3680&amp;"W",R3680),_xlfn.TEXTJOIN("-",TRUE,M3680,N3680,O3680,P3680,Q3680&amp;"W",R3680))</f>
        <v>Joint Pack-CU-Tin-None-4W-1</v>
      </c>
      <c r="T3680" s="14" t="str">
        <f>IF(COUNTIF(Cycletime[Element Desc.],ProjectsDB[[#This Row],[Element Desc.]])&gt;0,"Found","Not Found")</f>
        <v>Found</v>
      </c>
    </row>
    <row r="3681" spans="2:20" x14ac:dyDescent="0.25">
      <c r="B3681" s="8" t="s">
        <v>7680</v>
      </c>
      <c r="C3681" s="15" t="s">
        <v>7681</v>
      </c>
      <c r="D3681" s="15" t="s">
        <v>7682</v>
      </c>
      <c r="E3681" s="16">
        <v>1</v>
      </c>
      <c r="F3681" s="9" t="s">
        <v>7588</v>
      </c>
      <c r="G3681" s="9" t="s">
        <v>7678</v>
      </c>
      <c r="H3681" s="11"/>
      <c r="I3681" s="12">
        <v>750</v>
      </c>
      <c r="J3681" s="12"/>
      <c r="K3681" s="12"/>
      <c r="L3681" s="12">
        <f t="array" ref="L3681">IFERROR(LOOKUP(2^15,SEARCH({"40A","63A","80A","100A","125A","160A","200A","250A","400A","630A","800A","1000A","1250A","1600A","2000A","2500A","3200A","4000A","5000A","6300A"},UPPER(D3681)),{40,63,80,100,125,160,200,250,400,630,800,1000,1250,1600,2000,2500,3200,4000,5000,6300}),0)</f>
        <v>6300</v>
      </c>
      <c r="M3681" s="9" t="str">
        <f t="shared" si="286"/>
        <v>Straight Feeder</v>
      </c>
      <c r="N3681" s="9" t="str">
        <f t="shared" si="287"/>
        <v>CU</v>
      </c>
      <c r="O3681" s="13" t="str">
        <f t="shared" si="288"/>
        <v>Tin</v>
      </c>
      <c r="P3681" s="9" t="str">
        <f t="shared" si="289"/>
        <v>Epoxy</v>
      </c>
      <c r="Q3681" s="9" t="str">
        <f t="shared" si="290"/>
        <v>4</v>
      </c>
      <c r="R36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81" s="14" t="str">
        <f>IF(ProjectsDB[[#This Row],[Item Type]]="Straight Plug-In",_xlfn.TEXTJOIN("-",TRUE,M3681&amp;"-"&amp;_xlfn.LET(_xlpm.txt,ProjectsDB[[#This Row],[Assembly]],_xlpm.pos,FIND("SP",_xlpm.txt),_xlpm.pre,LEFT(_xlpm.txt,_xlpm.pos-1),IF(RIGHT(_xlpm.pre,3)="123","3PL",IF(RIGHT(_xlpm.pre,2)="12","2PL",IF(RIGHT(_xlpm.pre,1)="1","1PL","3PL")))),N3681,O3681,P3681,Q3681&amp;"W",R3681),_xlfn.TEXTJOIN("-",TRUE,M3681,N3681,O3681,P3681,Q3681&amp;"W",R3681))</f>
        <v>Straight Feeder-CU-Tin-Epoxy-4W-3</v>
      </c>
      <c r="T3681" s="14" t="str">
        <f>IF(COUNTIF(Cycletime[Element Desc.],ProjectsDB[[#This Row],[Element Desc.]])&gt;0,"Found","Not Found")</f>
        <v>Found</v>
      </c>
    </row>
    <row r="3682" spans="2:20" x14ac:dyDescent="0.25">
      <c r="B3682" s="8" t="s">
        <v>7683</v>
      </c>
      <c r="C3682" s="15" t="s">
        <v>7684</v>
      </c>
      <c r="D3682" s="15" t="s">
        <v>7685</v>
      </c>
      <c r="E3682" s="16">
        <v>1</v>
      </c>
      <c r="F3682" s="9" t="s">
        <v>7588</v>
      </c>
      <c r="G3682" s="9" t="s">
        <v>7678</v>
      </c>
      <c r="H3682" s="11"/>
      <c r="I3682" s="12">
        <v>500</v>
      </c>
      <c r="J3682" s="12"/>
      <c r="K3682" s="12"/>
      <c r="L3682" s="12">
        <f t="array" ref="L3682">IFERROR(LOOKUP(2^15,SEARCH({"40A","63A","80A","100A","125A","160A","200A","250A","400A","630A","800A","1000A","1250A","1600A","2000A","2500A","3200A","4000A","5000A","6300A"},UPPER(D3682)),{40,63,80,100,125,160,200,250,400,630,800,1000,1250,1600,2000,2500,3200,4000,5000,6300}),0)</f>
        <v>6300</v>
      </c>
      <c r="M3682" s="9" t="str">
        <f t="shared" si="286"/>
        <v>Straight Feeder</v>
      </c>
      <c r="N3682" s="9" t="str">
        <f t="shared" si="287"/>
        <v>CU</v>
      </c>
      <c r="O3682" s="13" t="str">
        <f t="shared" si="288"/>
        <v>Tin</v>
      </c>
      <c r="P3682" s="9" t="str">
        <f t="shared" si="289"/>
        <v>Epoxy</v>
      </c>
      <c r="Q3682" s="9" t="str">
        <f t="shared" si="290"/>
        <v>4</v>
      </c>
      <c r="R36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82" s="14" t="str">
        <f>IF(ProjectsDB[[#This Row],[Item Type]]="Straight Plug-In",_xlfn.TEXTJOIN("-",TRUE,M3682&amp;"-"&amp;_xlfn.LET(_xlpm.txt,ProjectsDB[[#This Row],[Assembly]],_xlpm.pos,FIND("SP",_xlpm.txt),_xlpm.pre,LEFT(_xlpm.txt,_xlpm.pos-1),IF(RIGHT(_xlpm.pre,3)="123","3PL",IF(RIGHT(_xlpm.pre,2)="12","2PL",IF(RIGHT(_xlpm.pre,1)="1","1PL","3PL")))),N3682,O3682,P3682,Q3682&amp;"W",R3682),_xlfn.TEXTJOIN("-",TRUE,M3682,N3682,O3682,P3682,Q3682&amp;"W",R3682))</f>
        <v>Straight Feeder-CU-Tin-Epoxy-4W-3</v>
      </c>
      <c r="T3682" s="14" t="str">
        <f>IF(COUNTIF(Cycletime[Element Desc.],ProjectsDB[[#This Row],[Element Desc.]])&gt;0,"Found","Not Found")</f>
        <v>Found</v>
      </c>
    </row>
    <row r="3683" spans="2:20" x14ac:dyDescent="0.25">
      <c r="B3683" s="8" t="s">
        <v>7686</v>
      </c>
      <c r="C3683" s="15" t="s">
        <v>7687</v>
      </c>
      <c r="D3683" s="15" t="s">
        <v>7688</v>
      </c>
      <c r="E3683" s="16">
        <v>1</v>
      </c>
      <c r="F3683" s="9" t="s">
        <v>7588</v>
      </c>
      <c r="G3683" s="9" t="s">
        <v>7678</v>
      </c>
      <c r="H3683" s="11"/>
      <c r="I3683" s="12"/>
      <c r="J3683" s="12"/>
      <c r="K3683" s="12"/>
      <c r="L3683" s="12">
        <f t="array" ref="L3683">IFERROR(LOOKUP(2^15,SEARCH({"40A","63A","80A","100A","125A","160A","200A","250A","400A","630A","800A","1000A","1250A","1600A","2000A","2500A","3200A","4000A","5000A","6300A"},UPPER(D3683)),{40,63,80,100,125,160,200,250,400,630,800,1000,1250,1600,2000,2500,3200,4000,5000,6300}),0)</f>
        <v>6300</v>
      </c>
      <c r="M3683" s="9" t="str">
        <f t="shared" si="286"/>
        <v>Joint Pack</v>
      </c>
      <c r="N3683" s="9" t="str">
        <f t="shared" si="287"/>
        <v>CU</v>
      </c>
      <c r="O3683" s="13" t="str">
        <f t="shared" si="288"/>
        <v>Tin</v>
      </c>
      <c r="P3683" s="9" t="str">
        <f t="shared" si="289"/>
        <v>None</v>
      </c>
      <c r="Q3683" s="9" t="str">
        <f t="shared" si="290"/>
        <v>4</v>
      </c>
      <c r="R36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83" s="14" t="str">
        <f>IF(ProjectsDB[[#This Row],[Item Type]]="Straight Plug-In",_xlfn.TEXTJOIN("-",TRUE,M3683&amp;"-"&amp;_xlfn.LET(_xlpm.txt,ProjectsDB[[#This Row],[Assembly]],_xlpm.pos,FIND("SP",_xlpm.txt),_xlpm.pre,LEFT(_xlpm.txt,_xlpm.pos-1),IF(RIGHT(_xlpm.pre,3)="123","3PL",IF(RIGHT(_xlpm.pre,2)="12","2PL",IF(RIGHT(_xlpm.pre,1)="1","1PL","3PL")))),N3683,O3683,P3683,Q3683&amp;"W",R3683),_xlfn.TEXTJOIN("-",TRUE,M3683,N3683,O3683,P3683,Q3683&amp;"W",R3683))</f>
        <v>Joint Pack-CU-Tin-None-4W-3</v>
      </c>
      <c r="T3683" s="14" t="str">
        <f>IF(COUNTIF(Cycletime[Element Desc.],ProjectsDB[[#This Row],[Element Desc.]])&gt;0,"Found","Not Found")</f>
        <v>Found</v>
      </c>
    </row>
    <row r="3684" spans="2:20" x14ac:dyDescent="0.25">
      <c r="B3684" s="8" t="s">
        <v>7689</v>
      </c>
      <c r="C3684" s="15" t="s">
        <v>7690</v>
      </c>
      <c r="D3684" s="15" t="s">
        <v>7691</v>
      </c>
      <c r="E3684" s="16">
        <v>1</v>
      </c>
      <c r="F3684" s="9" t="s">
        <v>7588</v>
      </c>
      <c r="G3684" s="9" t="s">
        <v>7692</v>
      </c>
      <c r="H3684" s="11"/>
      <c r="I3684" s="12">
        <v>300</v>
      </c>
      <c r="J3684" s="12"/>
      <c r="K3684" s="12"/>
      <c r="L3684" s="12">
        <f t="array" ref="L3684">IFERROR(LOOKUP(2^15,SEARCH({"40A","63A","80A","100A","125A","160A","200A","250A","400A","630A","800A","1000A","1250A","1600A","2000A","2500A","3200A","4000A","5000A","6300A"},UPPER(D3684)),{40,63,80,100,125,160,200,250,400,630,800,1000,1250,1600,2000,2500,3200,4000,5000,6300}),0)</f>
        <v>800</v>
      </c>
      <c r="M3684" s="9" t="str">
        <f t="shared" si="286"/>
        <v>Straight Feeder</v>
      </c>
      <c r="N3684" s="9" t="str">
        <f t="shared" si="287"/>
        <v>CU</v>
      </c>
      <c r="O3684" s="13" t="str">
        <f t="shared" si="288"/>
        <v>Tin</v>
      </c>
      <c r="P3684" s="9" t="str">
        <f t="shared" si="289"/>
        <v>Epoxy</v>
      </c>
      <c r="Q3684" s="9" t="str">
        <f t="shared" si="290"/>
        <v>4</v>
      </c>
      <c r="R36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84" s="14" t="str">
        <f>IF(ProjectsDB[[#This Row],[Item Type]]="Straight Plug-In",_xlfn.TEXTJOIN("-",TRUE,M3684&amp;"-"&amp;_xlfn.LET(_xlpm.txt,ProjectsDB[[#This Row],[Assembly]],_xlpm.pos,FIND("SP",_xlpm.txt),_xlpm.pre,LEFT(_xlpm.txt,_xlpm.pos-1),IF(RIGHT(_xlpm.pre,3)="123","3PL",IF(RIGHT(_xlpm.pre,2)="12","2PL",IF(RIGHT(_xlpm.pre,1)="1","1PL","3PL")))),N3684,O3684,P3684,Q3684&amp;"W",R3684),_xlfn.TEXTJOIN("-",TRUE,M3684,N3684,O3684,P3684,Q3684&amp;"W",R3684))</f>
        <v>Straight Feeder-CU-Tin-Epoxy-4W-1</v>
      </c>
      <c r="T3684" s="14" t="str">
        <f>IF(COUNTIF(Cycletime[Element Desc.],ProjectsDB[[#This Row],[Element Desc.]])&gt;0,"Found","Not Found")</f>
        <v>Found</v>
      </c>
    </row>
    <row r="3685" spans="2:20" x14ac:dyDescent="0.25">
      <c r="B3685" s="8" t="s">
        <v>7693</v>
      </c>
      <c r="C3685" s="15" t="s">
        <v>7694</v>
      </c>
      <c r="D3685" s="15" t="s">
        <v>7695</v>
      </c>
      <c r="E3685" s="16">
        <v>1</v>
      </c>
      <c r="F3685" s="9" t="s">
        <v>7588</v>
      </c>
      <c r="G3685" s="9" t="s">
        <v>7692</v>
      </c>
      <c r="H3685" s="11"/>
      <c r="I3685" s="12">
        <v>500</v>
      </c>
      <c r="J3685" s="12"/>
      <c r="K3685" s="12"/>
      <c r="L3685" s="12">
        <f t="array" ref="L3685">IFERROR(LOOKUP(2^15,SEARCH({"40A","63A","80A","100A","125A","160A","200A","250A","400A","630A","800A","1000A","1250A","1600A","2000A","2500A","3200A","4000A","5000A","6300A"},UPPER(D3685)),{40,63,80,100,125,160,200,250,400,630,800,1000,1250,1600,2000,2500,3200,4000,5000,6300}),0)</f>
        <v>800</v>
      </c>
      <c r="M3685" s="9" t="str">
        <f t="shared" si="286"/>
        <v>Flange Straight</v>
      </c>
      <c r="N3685" s="9" t="str">
        <f t="shared" si="287"/>
        <v>CU</v>
      </c>
      <c r="O3685" s="13" t="str">
        <f t="shared" si="288"/>
        <v>Tin</v>
      </c>
      <c r="P3685" s="9" t="str">
        <f t="shared" si="289"/>
        <v>Epoxy</v>
      </c>
      <c r="Q3685" s="9" t="str">
        <f t="shared" si="290"/>
        <v>4</v>
      </c>
      <c r="R36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85" s="14" t="str">
        <f>IF(ProjectsDB[[#This Row],[Item Type]]="Straight Plug-In",_xlfn.TEXTJOIN("-",TRUE,M3685&amp;"-"&amp;_xlfn.LET(_xlpm.txt,ProjectsDB[[#This Row],[Assembly]],_xlpm.pos,FIND("SP",_xlpm.txt),_xlpm.pre,LEFT(_xlpm.txt,_xlpm.pos-1),IF(RIGHT(_xlpm.pre,3)="123","3PL",IF(RIGHT(_xlpm.pre,2)="12","2PL",IF(RIGHT(_xlpm.pre,1)="1","1PL","3PL")))),N3685,O3685,P3685,Q3685&amp;"W",R3685),_xlfn.TEXTJOIN("-",TRUE,M3685,N3685,O3685,P3685,Q3685&amp;"W",R3685))</f>
        <v>Flange Straight-CU-Tin-Epoxy-4W-1</v>
      </c>
      <c r="T3685" s="14" t="str">
        <f>IF(COUNTIF(Cycletime[Element Desc.],ProjectsDB[[#This Row],[Element Desc.]])&gt;0,"Found","Not Found")</f>
        <v>Found</v>
      </c>
    </row>
    <row r="3686" spans="2:20" x14ac:dyDescent="0.25">
      <c r="B3686" s="8" t="s">
        <v>7696</v>
      </c>
      <c r="C3686" s="15" t="s">
        <v>7697</v>
      </c>
      <c r="D3686" s="15" t="s">
        <v>7698</v>
      </c>
      <c r="E3686" s="16">
        <v>1</v>
      </c>
      <c r="F3686" s="9" t="s">
        <v>7588</v>
      </c>
      <c r="G3686" s="9" t="s">
        <v>7692</v>
      </c>
      <c r="H3686" s="11"/>
      <c r="I3686" s="12">
        <v>150</v>
      </c>
      <c r="J3686" s="12"/>
      <c r="K3686" s="12"/>
      <c r="L3686" s="12">
        <f t="array" ref="L3686">IFERROR(LOOKUP(2^15,SEARCH({"40A","63A","80A","100A","125A","160A","200A","250A","400A","630A","800A","1000A","1250A","1600A","2000A","2500A","3200A","4000A","5000A","6300A"},UPPER(D3686)),{40,63,80,100,125,160,200,250,400,630,800,1000,1250,1600,2000,2500,3200,4000,5000,6300}),0)</f>
        <v>800</v>
      </c>
      <c r="M3686" s="9" t="str">
        <f t="shared" si="286"/>
        <v>Flange Straight</v>
      </c>
      <c r="N3686" s="9" t="str">
        <f t="shared" si="287"/>
        <v>CU</v>
      </c>
      <c r="O3686" s="13" t="str">
        <f t="shared" si="288"/>
        <v>Tin</v>
      </c>
      <c r="P3686" s="9" t="str">
        <f t="shared" si="289"/>
        <v>Epoxy</v>
      </c>
      <c r="Q3686" s="9" t="str">
        <f t="shared" si="290"/>
        <v>4</v>
      </c>
      <c r="R36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86" s="14" t="str">
        <f>IF(ProjectsDB[[#This Row],[Item Type]]="Straight Plug-In",_xlfn.TEXTJOIN("-",TRUE,M3686&amp;"-"&amp;_xlfn.LET(_xlpm.txt,ProjectsDB[[#This Row],[Assembly]],_xlpm.pos,FIND("SP",_xlpm.txt),_xlpm.pre,LEFT(_xlpm.txt,_xlpm.pos-1),IF(RIGHT(_xlpm.pre,3)="123","3PL",IF(RIGHT(_xlpm.pre,2)="12","2PL",IF(RIGHT(_xlpm.pre,1)="1","1PL","3PL")))),N3686,O3686,P3686,Q3686&amp;"W",R3686),_xlfn.TEXTJOIN("-",TRUE,M3686,N3686,O3686,P3686,Q3686&amp;"W",R3686))</f>
        <v>Flange Straight-CU-Tin-Epoxy-4W-1</v>
      </c>
      <c r="T3686" s="14" t="str">
        <f>IF(COUNTIF(Cycletime[Element Desc.],ProjectsDB[[#This Row],[Element Desc.]])&gt;0,"Found","Not Found")</f>
        <v>Found</v>
      </c>
    </row>
    <row r="3687" spans="2:20" x14ac:dyDescent="0.25">
      <c r="B3687" s="8" t="s">
        <v>7699</v>
      </c>
      <c r="C3687" s="15" t="s">
        <v>7700</v>
      </c>
      <c r="D3687" s="15" t="s">
        <v>7701</v>
      </c>
      <c r="E3687" s="16">
        <v>2</v>
      </c>
      <c r="F3687" s="9" t="s">
        <v>7588</v>
      </c>
      <c r="G3687" s="9" t="s">
        <v>7692</v>
      </c>
      <c r="H3687" s="11"/>
      <c r="I3687" s="12"/>
      <c r="J3687" s="12"/>
      <c r="K3687" s="12"/>
      <c r="L3687" s="12">
        <f t="array" ref="L3687">IFERROR(LOOKUP(2^15,SEARCH({"40A","63A","80A","100A","125A","160A","200A","250A","400A","630A","800A","1000A","1250A","1600A","2000A","2500A","3200A","4000A","5000A","6300A"},UPPER(D3687)),{40,63,80,100,125,160,200,250,400,630,800,1000,1250,1600,2000,2500,3200,4000,5000,6300}),0)</f>
        <v>800</v>
      </c>
      <c r="M3687" s="9" t="str">
        <f t="shared" si="286"/>
        <v>Joint Pack</v>
      </c>
      <c r="N3687" s="9" t="str">
        <f t="shared" si="287"/>
        <v>CU</v>
      </c>
      <c r="O3687" s="13" t="str">
        <f t="shared" si="288"/>
        <v>Tin</v>
      </c>
      <c r="P3687" s="9" t="str">
        <f t="shared" si="289"/>
        <v>None</v>
      </c>
      <c r="Q3687" s="9" t="str">
        <f t="shared" si="290"/>
        <v>4</v>
      </c>
      <c r="R36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87" s="14" t="str">
        <f>IF(ProjectsDB[[#This Row],[Item Type]]="Straight Plug-In",_xlfn.TEXTJOIN("-",TRUE,M3687&amp;"-"&amp;_xlfn.LET(_xlpm.txt,ProjectsDB[[#This Row],[Assembly]],_xlpm.pos,FIND("SP",_xlpm.txt),_xlpm.pre,LEFT(_xlpm.txt,_xlpm.pos-1),IF(RIGHT(_xlpm.pre,3)="123","3PL",IF(RIGHT(_xlpm.pre,2)="12","2PL",IF(RIGHT(_xlpm.pre,1)="1","1PL","3PL")))),N3687,O3687,P3687,Q3687&amp;"W",R3687),_xlfn.TEXTJOIN("-",TRUE,M3687,N3687,O3687,P3687,Q3687&amp;"W",R3687))</f>
        <v>Joint Pack-CU-Tin-None-4W-1</v>
      </c>
      <c r="T3687" s="14" t="str">
        <f>IF(COUNTIF(Cycletime[Element Desc.],ProjectsDB[[#This Row],[Element Desc.]])&gt;0,"Found","Not Found")</f>
        <v>Found</v>
      </c>
    </row>
    <row r="3688" spans="2:20" x14ac:dyDescent="0.25">
      <c r="B3688" s="8" t="s">
        <v>7702</v>
      </c>
      <c r="C3688" s="15" t="s">
        <v>7703</v>
      </c>
      <c r="D3688" s="15" t="s">
        <v>7704</v>
      </c>
      <c r="E3688" s="16">
        <v>1</v>
      </c>
      <c r="F3688" s="9" t="s">
        <v>7588</v>
      </c>
      <c r="G3688" s="9" t="s">
        <v>7692</v>
      </c>
      <c r="H3688" s="11"/>
      <c r="I3688" s="12">
        <v>300</v>
      </c>
      <c r="J3688" s="12"/>
      <c r="K3688" s="12"/>
      <c r="L3688" s="12">
        <f t="array" ref="L3688">IFERROR(LOOKUP(2^15,SEARCH({"40A","63A","80A","100A","125A","160A","200A","250A","400A","630A","800A","1000A","1250A","1600A","2000A","2500A","3200A","4000A","5000A","6300A"},UPPER(D3688)),{40,63,80,100,125,160,200,250,400,630,800,1000,1250,1600,2000,2500,3200,4000,5000,6300}),0)</f>
        <v>6300</v>
      </c>
      <c r="M3688" s="9" t="str">
        <f t="shared" si="286"/>
        <v>Straight Feeder</v>
      </c>
      <c r="N3688" s="9" t="str">
        <f t="shared" si="287"/>
        <v>CU</v>
      </c>
      <c r="O3688" s="13" t="str">
        <f t="shared" si="288"/>
        <v>Tin</v>
      </c>
      <c r="P3688" s="9" t="str">
        <f t="shared" si="289"/>
        <v>Epoxy</v>
      </c>
      <c r="Q3688" s="9" t="str">
        <f t="shared" si="290"/>
        <v>4</v>
      </c>
      <c r="R36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88" s="14" t="str">
        <f>IF(ProjectsDB[[#This Row],[Item Type]]="Straight Plug-In",_xlfn.TEXTJOIN("-",TRUE,M3688&amp;"-"&amp;_xlfn.LET(_xlpm.txt,ProjectsDB[[#This Row],[Assembly]],_xlpm.pos,FIND("SP",_xlpm.txt),_xlpm.pre,LEFT(_xlpm.txt,_xlpm.pos-1),IF(RIGHT(_xlpm.pre,3)="123","3PL",IF(RIGHT(_xlpm.pre,2)="12","2PL",IF(RIGHT(_xlpm.pre,1)="1","1PL","3PL")))),N3688,O3688,P3688,Q3688&amp;"W",R3688),_xlfn.TEXTJOIN("-",TRUE,M3688,N3688,O3688,P3688,Q3688&amp;"W",R3688))</f>
        <v>Straight Feeder-CU-Tin-Epoxy-4W-3</v>
      </c>
      <c r="T3688" s="14" t="str">
        <f>IF(COUNTIF(Cycletime[Element Desc.],ProjectsDB[[#This Row],[Element Desc.]])&gt;0,"Found","Not Found")</f>
        <v>Found</v>
      </c>
    </row>
    <row r="3689" spans="2:20" x14ac:dyDescent="0.25">
      <c r="B3689" s="8" t="s">
        <v>7705</v>
      </c>
      <c r="C3689" s="15" t="s">
        <v>7706</v>
      </c>
      <c r="D3689" s="15" t="s">
        <v>7707</v>
      </c>
      <c r="E3689" s="16">
        <v>1</v>
      </c>
      <c r="F3689" s="9" t="s">
        <v>7588</v>
      </c>
      <c r="G3689" s="9" t="s">
        <v>7692</v>
      </c>
      <c r="H3689" s="11"/>
      <c r="I3689" s="12">
        <v>20</v>
      </c>
      <c r="J3689" s="12"/>
      <c r="K3689" s="12"/>
      <c r="L3689" s="12">
        <f t="array" ref="L3689">IFERROR(LOOKUP(2^15,SEARCH({"40A","63A","80A","100A","125A","160A","200A","250A","400A","630A","800A","1000A","1250A","1600A","2000A","2500A","3200A","4000A","5000A","6300A"},UPPER(D3689)),{40,63,80,100,125,160,200,250,400,630,800,1000,1250,1600,2000,2500,3200,4000,5000,6300}),0)</f>
        <v>6300</v>
      </c>
      <c r="M3689" s="9" t="str">
        <f t="shared" si="286"/>
        <v>Flange Straight</v>
      </c>
      <c r="N3689" s="9" t="str">
        <f t="shared" si="287"/>
        <v>CU</v>
      </c>
      <c r="O3689" s="13" t="str">
        <f t="shared" si="288"/>
        <v>Tin</v>
      </c>
      <c r="P3689" s="9" t="str">
        <f t="shared" si="289"/>
        <v>Epoxy</v>
      </c>
      <c r="Q3689" s="9" t="str">
        <f t="shared" si="290"/>
        <v>4</v>
      </c>
      <c r="R36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89" s="14" t="str">
        <f>IF(ProjectsDB[[#This Row],[Item Type]]="Straight Plug-In",_xlfn.TEXTJOIN("-",TRUE,M3689&amp;"-"&amp;_xlfn.LET(_xlpm.txt,ProjectsDB[[#This Row],[Assembly]],_xlpm.pos,FIND("SP",_xlpm.txt),_xlpm.pre,LEFT(_xlpm.txt,_xlpm.pos-1),IF(RIGHT(_xlpm.pre,3)="123","3PL",IF(RIGHT(_xlpm.pre,2)="12","2PL",IF(RIGHT(_xlpm.pre,1)="1","1PL","3PL")))),N3689,O3689,P3689,Q3689&amp;"W",R3689),_xlfn.TEXTJOIN("-",TRUE,M3689,N3689,O3689,P3689,Q3689&amp;"W",R3689))</f>
        <v>Flange Straight-CU-Tin-Epoxy-4W-3</v>
      </c>
      <c r="T3689" s="14" t="str">
        <f>IF(COUNTIF(Cycletime[Element Desc.],ProjectsDB[[#This Row],[Element Desc.]])&gt;0,"Found","Not Found")</f>
        <v>Found</v>
      </c>
    </row>
    <row r="3690" spans="2:20" x14ac:dyDescent="0.25">
      <c r="B3690" s="8" t="s">
        <v>7708</v>
      </c>
      <c r="C3690" s="15" t="s">
        <v>7709</v>
      </c>
      <c r="D3690" s="15" t="s">
        <v>7710</v>
      </c>
      <c r="E3690" s="16">
        <v>1</v>
      </c>
      <c r="F3690" s="9" t="s">
        <v>7588</v>
      </c>
      <c r="G3690" s="9" t="s">
        <v>7692</v>
      </c>
      <c r="H3690" s="11"/>
      <c r="I3690" s="12">
        <v>20</v>
      </c>
      <c r="J3690" s="12"/>
      <c r="K3690" s="12"/>
      <c r="L3690" s="12">
        <f t="array" ref="L3690">IFERROR(LOOKUP(2^15,SEARCH({"40A","63A","80A","100A","125A","160A","200A","250A","400A","630A","800A","1000A","1250A","1600A","2000A","2500A","3200A","4000A","5000A","6300A"},UPPER(D3690)),{40,63,80,100,125,160,200,250,400,630,800,1000,1250,1600,2000,2500,3200,4000,5000,6300}),0)</f>
        <v>6300</v>
      </c>
      <c r="M3690" s="9" t="str">
        <f t="shared" si="286"/>
        <v>Flange Straight</v>
      </c>
      <c r="N3690" s="9" t="str">
        <f t="shared" si="287"/>
        <v>CU</v>
      </c>
      <c r="O3690" s="13" t="str">
        <f t="shared" si="288"/>
        <v>Tin</v>
      </c>
      <c r="P3690" s="9" t="str">
        <f t="shared" si="289"/>
        <v>Epoxy</v>
      </c>
      <c r="Q3690" s="9" t="str">
        <f t="shared" si="290"/>
        <v>4</v>
      </c>
      <c r="R36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90" s="14" t="str">
        <f>IF(ProjectsDB[[#This Row],[Item Type]]="Straight Plug-In",_xlfn.TEXTJOIN("-",TRUE,M3690&amp;"-"&amp;_xlfn.LET(_xlpm.txt,ProjectsDB[[#This Row],[Assembly]],_xlpm.pos,FIND("SP",_xlpm.txt),_xlpm.pre,LEFT(_xlpm.txt,_xlpm.pos-1),IF(RIGHT(_xlpm.pre,3)="123","3PL",IF(RIGHT(_xlpm.pre,2)="12","2PL",IF(RIGHT(_xlpm.pre,1)="1","1PL","3PL")))),N3690,O3690,P3690,Q3690&amp;"W",R3690),_xlfn.TEXTJOIN("-",TRUE,M3690,N3690,O3690,P3690,Q3690&amp;"W",R3690))</f>
        <v>Flange Straight-CU-Tin-Epoxy-4W-3</v>
      </c>
      <c r="T3690" s="14" t="str">
        <f>IF(COUNTIF(Cycletime[Element Desc.],ProjectsDB[[#This Row],[Element Desc.]])&gt;0,"Found","Not Found")</f>
        <v>Found</v>
      </c>
    </row>
    <row r="3691" spans="2:20" x14ac:dyDescent="0.25">
      <c r="B3691" s="8" t="s">
        <v>7711</v>
      </c>
      <c r="C3691" s="15" t="s">
        <v>7687</v>
      </c>
      <c r="D3691" s="15" t="s">
        <v>7688</v>
      </c>
      <c r="E3691" s="16">
        <v>2</v>
      </c>
      <c r="F3691" s="9" t="s">
        <v>7588</v>
      </c>
      <c r="G3691" s="9" t="s">
        <v>7692</v>
      </c>
      <c r="H3691" s="11"/>
      <c r="I3691" s="12"/>
      <c r="J3691" s="12"/>
      <c r="K3691" s="12"/>
      <c r="L3691" s="12">
        <f t="array" ref="L3691">IFERROR(LOOKUP(2^15,SEARCH({"40A","63A","80A","100A","125A","160A","200A","250A","400A","630A","800A","1000A","1250A","1600A","2000A","2500A","3200A","4000A","5000A","6300A"},UPPER(D3691)),{40,63,80,100,125,160,200,250,400,630,800,1000,1250,1600,2000,2500,3200,4000,5000,6300}),0)</f>
        <v>6300</v>
      </c>
      <c r="M3691" s="9" t="str">
        <f t="shared" si="286"/>
        <v>Joint Pack</v>
      </c>
      <c r="N3691" s="9" t="str">
        <f t="shared" si="287"/>
        <v>CU</v>
      </c>
      <c r="O3691" s="13" t="str">
        <f t="shared" si="288"/>
        <v>Tin</v>
      </c>
      <c r="P3691" s="9" t="str">
        <f t="shared" si="289"/>
        <v>None</v>
      </c>
      <c r="Q3691" s="9" t="str">
        <f t="shared" si="290"/>
        <v>4</v>
      </c>
      <c r="R36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91" s="14" t="str">
        <f>IF(ProjectsDB[[#This Row],[Item Type]]="Straight Plug-In",_xlfn.TEXTJOIN("-",TRUE,M3691&amp;"-"&amp;_xlfn.LET(_xlpm.txt,ProjectsDB[[#This Row],[Assembly]],_xlpm.pos,FIND("SP",_xlpm.txt),_xlpm.pre,LEFT(_xlpm.txt,_xlpm.pos-1),IF(RIGHT(_xlpm.pre,3)="123","3PL",IF(RIGHT(_xlpm.pre,2)="12","2PL",IF(RIGHT(_xlpm.pre,1)="1","1PL","3PL")))),N3691,O3691,P3691,Q3691&amp;"W",R3691),_xlfn.TEXTJOIN("-",TRUE,M3691,N3691,O3691,P3691,Q3691&amp;"W",R3691))</f>
        <v>Joint Pack-CU-Tin-None-4W-3</v>
      </c>
      <c r="T3691" s="14" t="str">
        <f>IF(COUNTIF(Cycletime[Element Desc.],ProjectsDB[[#This Row],[Element Desc.]])&gt;0,"Found","Not Found")</f>
        <v>Found</v>
      </c>
    </row>
    <row r="3692" spans="2:20" x14ac:dyDescent="0.25">
      <c r="B3692" s="8" t="s">
        <v>7712</v>
      </c>
      <c r="C3692" s="15" t="s">
        <v>7713</v>
      </c>
      <c r="D3692" s="15" t="s">
        <v>7714</v>
      </c>
      <c r="E3692" s="16">
        <v>1</v>
      </c>
      <c r="F3692" s="9" t="s">
        <v>7588</v>
      </c>
      <c r="G3692" s="9" t="s">
        <v>7692</v>
      </c>
      <c r="H3692" s="11"/>
      <c r="I3692" s="12">
        <v>300</v>
      </c>
      <c r="J3692" s="12"/>
      <c r="K3692" s="12"/>
      <c r="L3692" s="12">
        <f t="array" ref="L3692">IFERROR(LOOKUP(2^15,SEARCH({"40A","63A","80A","100A","125A","160A","200A","250A","400A","630A","800A","1000A","1250A","1600A","2000A","2500A","3200A","4000A","5000A","6300A"},UPPER(D3692)),{40,63,80,100,125,160,200,250,400,630,800,1000,1250,1600,2000,2500,3200,4000,5000,6300}),0)</f>
        <v>800</v>
      </c>
      <c r="M3692" s="9" t="str">
        <f t="shared" si="286"/>
        <v>Straight Feeder</v>
      </c>
      <c r="N3692" s="9" t="str">
        <f t="shared" si="287"/>
        <v>CU</v>
      </c>
      <c r="O3692" s="13" t="str">
        <f t="shared" si="288"/>
        <v>Tin</v>
      </c>
      <c r="P3692" s="9" t="str">
        <f t="shared" si="289"/>
        <v>Epoxy</v>
      </c>
      <c r="Q3692" s="9" t="str">
        <f t="shared" si="290"/>
        <v>5</v>
      </c>
      <c r="R36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92" s="14" t="str">
        <f>IF(ProjectsDB[[#This Row],[Item Type]]="Straight Plug-In",_xlfn.TEXTJOIN("-",TRUE,M3692&amp;"-"&amp;_xlfn.LET(_xlpm.txt,ProjectsDB[[#This Row],[Assembly]],_xlpm.pos,FIND("SP",_xlpm.txt),_xlpm.pre,LEFT(_xlpm.txt,_xlpm.pos-1),IF(RIGHT(_xlpm.pre,3)="123","3PL",IF(RIGHT(_xlpm.pre,2)="12","2PL",IF(RIGHT(_xlpm.pre,1)="1","1PL","3PL")))),N3692,O3692,P3692,Q3692&amp;"W",R3692),_xlfn.TEXTJOIN("-",TRUE,M3692,N3692,O3692,P3692,Q3692&amp;"W",R3692))</f>
        <v>Straight Feeder-CU-Tin-Epoxy-5W-1</v>
      </c>
      <c r="T3692" s="14" t="str">
        <f>IF(COUNTIF(Cycletime[Element Desc.],ProjectsDB[[#This Row],[Element Desc.]])&gt;0,"Found","Not Found")</f>
        <v>Found</v>
      </c>
    </row>
    <row r="3693" spans="2:20" x14ac:dyDescent="0.25">
      <c r="B3693" s="8" t="s">
        <v>7715</v>
      </c>
      <c r="C3693" s="15" t="s">
        <v>7716</v>
      </c>
      <c r="D3693" s="15" t="s">
        <v>7717</v>
      </c>
      <c r="E3693" s="16">
        <v>1</v>
      </c>
      <c r="F3693" s="9" t="s">
        <v>7588</v>
      </c>
      <c r="G3693" s="9" t="s">
        <v>7692</v>
      </c>
      <c r="H3693" s="11"/>
      <c r="I3693" s="12">
        <v>500</v>
      </c>
      <c r="J3693" s="12"/>
      <c r="K3693" s="12"/>
      <c r="L3693" s="12">
        <f t="array" ref="L3693">IFERROR(LOOKUP(2^15,SEARCH({"40A","63A","80A","100A","125A","160A","200A","250A","400A","630A","800A","1000A","1250A","1600A","2000A","2500A","3200A","4000A","5000A","6300A"},UPPER(D3693)),{40,63,80,100,125,160,200,250,400,630,800,1000,1250,1600,2000,2500,3200,4000,5000,6300}),0)</f>
        <v>800</v>
      </c>
      <c r="M3693" s="9" t="str">
        <f t="shared" si="286"/>
        <v>Flange Straight</v>
      </c>
      <c r="N3693" s="9" t="str">
        <f t="shared" si="287"/>
        <v>CU</v>
      </c>
      <c r="O3693" s="13" t="str">
        <f t="shared" si="288"/>
        <v>Tin</v>
      </c>
      <c r="P3693" s="9" t="str">
        <f t="shared" si="289"/>
        <v>Epoxy</v>
      </c>
      <c r="Q3693" s="9" t="str">
        <f t="shared" si="290"/>
        <v>5</v>
      </c>
      <c r="R36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93" s="14" t="str">
        <f>IF(ProjectsDB[[#This Row],[Item Type]]="Straight Plug-In",_xlfn.TEXTJOIN("-",TRUE,M3693&amp;"-"&amp;_xlfn.LET(_xlpm.txt,ProjectsDB[[#This Row],[Assembly]],_xlpm.pos,FIND("SP",_xlpm.txt),_xlpm.pre,LEFT(_xlpm.txt,_xlpm.pos-1),IF(RIGHT(_xlpm.pre,3)="123","3PL",IF(RIGHT(_xlpm.pre,2)="12","2PL",IF(RIGHT(_xlpm.pre,1)="1","1PL","3PL")))),N3693,O3693,P3693,Q3693&amp;"W",R3693),_xlfn.TEXTJOIN("-",TRUE,M3693,N3693,O3693,P3693,Q3693&amp;"W",R3693))</f>
        <v>Flange Straight-CU-Tin-Epoxy-5W-1</v>
      </c>
      <c r="T3693" s="14" t="str">
        <f>IF(COUNTIF(Cycletime[Element Desc.],ProjectsDB[[#This Row],[Element Desc.]])&gt;0,"Found","Not Found")</f>
        <v>Found</v>
      </c>
    </row>
    <row r="3694" spans="2:20" x14ac:dyDescent="0.25">
      <c r="B3694" s="8" t="s">
        <v>7718</v>
      </c>
      <c r="C3694" s="15" t="s">
        <v>7719</v>
      </c>
      <c r="D3694" s="15" t="s">
        <v>7720</v>
      </c>
      <c r="E3694" s="16">
        <v>1</v>
      </c>
      <c r="F3694" s="9" t="s">
        <v>7588</v>
      </c>
      <c r="G3694" s="9" t="s">
        <v>7692</v>
      </c>
      <c r="H3694" s="11"/>
      <c r="I3694" s="12">
        <v>150</v>
      </c>
      <c r="J3694" s="12"/>
      <c r="K3694" s="12"/>
      <c r="L3694" s="12">
        <f t="array" ref="L3694">IFERROR(LOOKUP(2^15,SEARCH({"40A","63A","80A","100A","125A","160A","200A","250A","400A","630A","800A","1000A","1250A","1600A","2000A","2500A","3200A","4000A","5000A","6300A"},UPPER(D3694)),{40,63,80,100,125,160,200,250,400,630,800,1000,1250,1600,2000,2500,3200,4000,5000,6300}),0)</f>
        <v>800</v>
      </c>
      <c r="M3694" s="9" t="str">
        <f t="shared" si="286"/>
        <v>Flange Straight</v>
      </c>
      <c r="N3694" s="9" t="str">
        <f t="shared" si="287"/>
        <v>CU</v>
      </c>
      <c r="O3694" s="13" t="str">
        <f t="shared" si="288"/>
        <v>Tin</v>
      </c>
      <c r="P3694" s="9" t="str">
        <f t="shared" si="289"/>
        <v>Epoxy</v>
      </c>
      <c r="Q3694" s="9" t="str">
        <f t="shared" si="290"/>
        <v>5</v>
      </c>
      <c r="R36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94" s="14" t="str">
        <f>IF(ProjectsDB[[#This Row],[Item Type]]="Straight Plug-In",_xlfn.TEXTJOIN("-",TRUE,M3694&amp;"-"&amp;_xlfn.LET(_xlpm.txt,ProjectsDB[[#This Row],[Assembly]],_xlpm.pos,FIND("SP",_xlpm.txt),_xlpm.pre,LEFT(_xlpm.txt,_xlpm.pos-1),IF(RIGHT(_xlpm.pre,3)="123","3PL",IF(RIGHT(_xlpm.pre,2)="12","2PL",IF(RIGHT(_xlpm.pre,1)="1","1PL","3PL")))),N3694,O3694,P3694,Q3694&amp;"W",R3694),_xlfn.TEXTJOIN("-",TRUE,M3694,N3694,O3694,P3694,Q3694&amp;"W",R3694))</f>
        <v>Flange Straight-CU-Tin-Epoxy-5W-1</v>
      </c>
      <c r="T3694" s="14" t="str">
        <f>IF(COUNTIF(Cycletime[Element Desc.],ProjectsDB[[#This Row],[Element Desc.]])&gt;0,"Found","Not Found")</f>
        <v>Found</v>
      </c>
    </row>
    <row r="3695" spans="2:20" x14ac:dyDescent="0.25">
      <c r="B3695" s="8" t="s">
        <v>7721</v>
      </c>
      <c r="C3695" s="15" t="s">
        <v>7722</v>
      </c>
      <c r="D3695" s="15" t="s">
        <v>7723</v>
      </c>
      <c r="E3695" s="16">
        <v>2</v>
      </c>
      <c r="F3695" s="9" t="s">
        <v>7588</v>
      </c>
      <c r="G3695" s="9" t="s">
        <v>7692</v>
      </c>
      <c r="H3695" s="11"/>
      <c r="I3695" s="12"/>
      <c r="J3695" s="12"/>
      <c r="K3695" s="12"/>
      <c r="L3695" s="12">
        <f t="array" ref="L3695">IFERROR(LOOKUP(2^15,SEARCH({"40A","63A","80A","100A","125A","160A","200A","250A","400A","630A","800A","1000A","1250A","1600A","2000A","2500A","3200A","4000A","5000A","6300A"},UPPER(D3695)),{40,63,80,100,125,160,200,250,400,630,800,1000,1250,1600,2000,2500,3200,4000,5000,6300}),0)</f>
        <v>800</v>
      </c>
      <c r="M3695" s="9" t="str">
        <f t="shared" si="286"/>
        <v>Joint Pack</v>
      </c>
      <c r="N3695" s="9" t="str">
        <f t="shared" si="287"/>
        <v>CU</v>
      </c>
      <c r="O3695" s="13" t="str">
        <f t="shared" si="288"/>
        <v>Tin</v>
      </c>
      <c r="P3695" s="9" t="str">
        <f t="shared" si="289"/>
        <v>None</v>
      </c>
      <c r="Q3695" s="9" t="str">
        <f t="shared" si="290"/>
        <v>5</v>
      </c>
      <c r="R36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695" s="14" t="str">
        <f>IF(ProjectsDB[[#This Row],[Item Type]]="Straight Plug-In",_xlfn.TEXTJOIN("-",TRUE,M3695&amp;"-"&amp;_xlfn.LET(_xlpm.txt,ProjectsDB[[#This Row],[Assembly]],_xlpm.pos,FIND("SP",_xlpm.txt),_xlpm.pre,LEFT(_xlpm.txt,_xlpm.pos-1),IF(RIGHT(_xlpm.pre,3)="123","3PL",IF(RIGHT(_xlpm.pre,2)="12","2PL",IF(RIGHT(_xlpm.pre,1)="1","1PL","3PL")))),N3695,O3695,P3695,Q3695&amp;"W",R3695),_xlfn.TEXTJOIN("-",TRUE,M3695,N3695,O3695,P3695,Q3695&amp;"W",R3695))</f>
        <v>Joint Pack-CU-Tin-None-5W-1</v>
      </c>
      <c r="T3695" s="14" t="str">
        <f>IF(COUNTIF(Cycletime[Element Desc.],ProjectsDB[[#This Row],[Element Desc.]])&gt;0,"Found","Not Found")</f>
        <v>Found</v>
      </c>
    </row>
    <row r="3696" spans="2:20" x14ac:dyDescent="0.25">
      <c r="B3696" s="8" t="s">
        <v>7724</v>
      </c>
      <c r="C3696" s="15" t="s">
        <v>7725</v>
      </c>
      <c r="D3696" s="15" t="s">
        <v>7726</v>
      </c>
      <c r="E3696" s="16">
        <v>1</v>
      </c>
      <c r="F3696" s="9" t="s">
        <v>7588</v>
      </c>
      <c r="G3696" s="9" t="s">
        <v>7692</v>
      </c>
      <c r="H3696" s="11"/>
      <c r="I3696" s="12">
        <v>300</v>
      </c>
      <c r="J3696" s="12"/>
      <c r="K3696" s="12"/>
      <c r="L3696" s="12">
        <f t="array" ref="L3696">IFERROR(LOOKUP(2^15,SEARCH({"40A","63A","80A","100A","125A","160A","200A","250A","400A","630A","800A","1000A","1250A","1600A","2000A","2500A","3200A","4000A","5000A","6300A"},UPPER(D3696)),{40,63,80,100,125,160,200,250,400,630,800,1000,1250,1600,2000,2500,3200,4000,5000,6300}),0)</f>
        <v>6300</v>
      </c>
      <c r="M3696" s="9" t="str">
        <f t="shared" si="286"/>
        <v>Straight Feeder</v>
      </c>
      <c r="N3696" s="9" t="str">
        <f t="shared" si="287"/>
        <v>CU</v>
      </c>
      <c r="O3696" s="13" t="str">
        <f t="shared" si="288"/>
        <v>Tin</v>
      </c>
      <c r="P3696" s="9" t="str">
        <f t="shared" si="289"/>
        <v>Epoxy</v>
      </c>
      <c r="Q3696" s="9" t="str">
        <f t="shared" si="290"/>
        <v>5</v>
      </c>
      <c r="R36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96" s="14" t="str">
        <f>IF(ProjectsDB[[#This Row],[Item Type]]="Straight Plug-In",_xlfn.TEXTJOIN("-",TRUE,M3696&amp;"-"&amp;_xlfn.LET(_xlpm.txt,ProjectsDB[[#This Row],[Assembly]],_xlpm.pos,FIND("SP",_xlpm.txt),_xlpm.pre,LEFT(_xlpm.txt,_xlpm.pos-1),IF(RIGHT(_xlpm.pre,3)="123","3PL",IF(RIGHT(_xlpm.pre,2)="12","2PL",IF(RIGHT(_xlpm.pre,1)="1","1PL","3PL")))),N3696,O3696,P3696,Q3696&amp;"W",R3696),_xlfn.TEXTJOIN("-",TRUE,M3696,N3696,O3696,P3696,Q3696&amp;"W",R3696))</f>
        <v>Straight Feeder-CU-Tin-Epoxy-5W-3</v>
      </c>
      <c r="T3696" s="14" t="str">
        <f>IF(COUNTIF(Cycletime[Element Desc.],ProjectsDB[[#This Row],[Element Desc.]])&gt;0,"Found","Not Found")</f>
        <v>Found</v>
      </c>
    </row>
    <row r="3697" spans="2:20" x14ac:dyDescent="0.25">
      <c r="B3697" s="8" t="s">
        <v>7727</v>
      </c>
      <c r="C3697" s="15" t="s">
        <v>7728</v>
      </c>
      <c r="D3697" s="15" t="s">
        <v>7729</v>
      </c>
      <c r="E3697" s="16">
        <v>1</v>
      </c>
      <c r="F3697" s="9" t="s">
        <v>7588</v>
      </c>
      <c r="G3697" s="9" t="s">
        <v>7692</v>
      </c>
      <c r="H3697" s="11"/>
      <c r="I3697" s="12">
        <v>500</v>
      </c>
      <c r="J3697" s="12"/>
      <c r="K3697" s="12"/>
      <c r="L3697" s="12">
        <f t="array" ref="L3697">IFERROR(LOOKUP(2^15,SEARCH({"40A","63A","80A","100A","125A","160A","200A","250A","400A","630A","800A","1000A","1250A","1600A","2000A","2500A","3200A","4000A","5000A","6300A"},UPPER(D3697)),{40,63,80,100,125,160,200,250,400,630,800,1000,1250,1600,2000,2500,3200,4000,5000,6300}),0)</f>
        <v>6300</v>
      </c>
      <c r="M3697" s="9" t="str">
        <f t="shared" si="286"/>
        <v>Flange Straight</v>
      </c>
      <c r="N3697" s="9" t="str">
        <f t="shared" si="287"/>
        <v>CU</v>
      </c>
      <c r="O3697" s="13" t="str">
        <f t="shared" si="288"/>
        <v>Tin</v>
      </c>
      <c r="P3697" s="9" t="str">
        <f t="shared" si="289"/>
        <v>Epoxy</v>
      </c>
      <c r="Q3697" s="9" t="str">
        <f t="shared" si="290"/>
        <v>5</v>
      </c>
      <c r="R36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97" s="14" t="str">
        <f>IF(ProjectsDB[[#This Row],[Item Type]]="Straight Plug-In",_xlfn.TEXTJOIN("-",TRUE,M3697&amp;"-"&amp;_xlfn.LET(_xlpm.txt,ProjectsDB[[#This Row],[Assembly]],_xlpm.pos,FIND("SP",_xlpm.txt),_xlpm.pre,LEFT(_xlpm.txt,_xlpm.pos-1),IF(RIGHT(_xlpm.pre,3)="123","3PL",IF(RIGHT(_xlpm.pre,2)="12","2PL",IF(RIGHT(_xlpm.pre,1)="1","1PL","3PL")))),N3697,O3697,P3697,Q3697&amp;"W",R3697),_xlfn.TEXTJOIN("-",TRUE,M3697,N3697,O3697,P3697,Q3697&amp;"W",R3697))</f>
        <v>Flange Straight-CU-Tin-Epoxy-5W-3</v>
      </c>
      <c r="T3697" s="14" t="str">
        <f>IF(COUNTIF(Cycletime[Element Desc.],ProjectsDB[[#This Row],[Element Desc.]])&gt;0,"Found","Not Found")</f>
        <v>Found</v>
      </c>
    </row>
    <row r="3698" spans="2:20" x14ac:dyDescent="0.25">
      <c r="B3698" s="8" t="s">
        <v>7730</v>
      </c>
      <c r="C3698" s="15" t="s">
        <v>7731</v>
      </c>
      <c r="D3698" s="15" t="s">
        <v>7732</v>
      </c>
      <c r="E3698" s="16">
        <v>1</v>
      </c>
      <c r="F3698" s="9" t="s">
        <v>7588</v>
      </c>
      <c r="G3698" s="9" t="s">
        <v>7692</v>
      </c>
      <c r="H3698" s="11"/>
      <c r="I3698" s="12">
        <v>150</v>
      </c>
      <c r="J3698" s="12"/>
      <c r="K3698" s="12"/>
      <c r="L3698" s="12">
        <f t="array" ref="L3698">IFERROR(LOOKUP(2^15,SEARCH({"40A","63A","80A","100A","125A","160A","200A","250A","400A","630A","800A","1000A","1250A","1600A","2000A","2500A","3200A","4000A","5000A","6300A"},UPPER(D3698)),{40,63,80,100,125,160,200,250,400,630,800,1000,1250,1600,2000,2500,3200,4000,5000,6300}),0)</f>
        <v>6300</v>
      </c>
      <c r="M3698" s="9" t="str">
        <f t="shared" si="286"/>
        <v>Flange Straight</v>
      </c>
      <c r="N3698" s="9" t="str">
        <f t="shared" si="287"/>
        <v>CU</v>
      </c>
      <c r="O3698" s="13" t="str">
        <f t="shared" si="288"/>
        <v>Tin</v>
      </c>
      <c r="P3698" s="9" t="str">
        <f t="shared" si="289"/>
        <v>Epoxy</v>
      </c>
      <c r="Q3698" s="9" t="str">
        <f t="shared" si="290"/>
        <v>5</v>
      </c>
      <c r="R36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98" s="14" t="str">
        <f>IF(ProjectsDB[[#This Row],[Item Type]]="Straight Plug-In",_xlfn.TEXTJOIN("-",TRUE,M3698&amp;"-"&amp;_xlfn.LET(_xlpm.txt,ProjectsDB[[#This Row],[Assembly]],_xlpm.pos,FIND("SP",_xlpm.txt),_xlpm.pre,LEFT(_xlpm.txt,_xlpm.pos-1),IF(RIGHT(_xlpm.pre,3)="123","3PL",IF(RIGHT(_xlpm.pre,2)="12","2PL",IF(RIGHT(_xlpm.pre,1)="1","1PL","3PL")))),N3698,O3698,P3698,Q3698&amp;"W",R3698),_xlfn.TEXTJOIN("-",TRUE,M3698,N3698,O3698,P3698,Q3698&amp;"W",R3698))</f>
        <v>Flange Straight-CU-Tin-Epoxy-5W-3</v>
      </c>
      <c r="T3698" s="14" t="str">
        <f>IF(COUNTIF(Cycletime[Element Desc.],ProjectsDB[[#This Row],[Element Desc.]])&gt;0,"Found","Not Found")</f>
        <v>Found</v>
      </c>
    </row>
    <row r="3699" spans="2:20" x14ac:dyDescent="0.25">
      <c r="B3699" s="8" t="s">
        <v>7733</v>
      </c>
      <c r="C3699" s="9" t="s">
        <v>7734</v>
      </c>
      <c r="D3699" s="9" t="s">
        <v>7735</v>
      </c>
      <c r="E3699" s="10">
        <v>2</v>
      </c>
      <c r="F3699" s="9" t="s">
        <v>7588</v>
      </c>
      <c r="G3699" s="9" t="s">
        <v>7692</v>
      </c>
      <c r="H3699" s="11"/>
      <c r="I3699" s="12"/>
      <c r="J3699" s="12"/>
      <c r="K3699" s="12"/>
      <c r="L3699" s="12">
        <f t="array" ref="L3699">IFERROR(LOOKUP(2^15,SEARCH({"40A","63A","80A","100A","125A","160A","200A","250A","400A","630A","800A","1000A","1250A","1600A","2000A","2500A","3200A","4000A","5000A","6300A"},UPPER(D3699)),{40,63,80,100,125,160,200,250,400,630,800,1000,1250,1600,2000,2500,3200,4000,5000,6300}),0)</f>
        <v>6300</v>
      </c>
      <c r="M3699" s="9" t="str">
        <f t="shared" si="286"/>
        <v>Joint Pack</v>
      </c>
      <c r="N3699" s="9" t="str">
        <f t="shared" si="287"/>
        <v>CU</v>
      </c>
      <c r="O3699" s="13" t="str">
        <f t="shared" si="288"/>
        <v>Tin</v>
      </c>
      <c r="P3699" s="9" t="str">
        <f t="shared" si="289"/>
        <v>None</v>
      </c>
      <c r="Q3699" s="9" t="str">
        <f t="shared" si="290"/>
        <v>5</v>
      </c>
      <c r="R36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699" s="14" t="str">
        <f>IF(ProjectsDB[[#This Row],[Item Type]]="Straight Plug-In",_xlfn.TEXTJOIN("-",TRUE,M3699&amp;"-"&amp;_xlfn.LET(_xlpm.txt,ProjectsDB[[#This Row],[Assembly]],_xlpm.pos,FIND("SP",_xlpm.txt),_xlpm.pre,LEFT(_xlpm.txt,_xlpm.pos-1),IF(RIGHT(_xlpm.pre,3)="123","3PL",IF(RIGHT(_xlpm.pre,2)="12","2PL",IF(RIGHT(_xlpm.pre,1)="1","1PL","3PL")))),N3699,O3699,P3699,Q3699&amp;"W",R3699),_xlfn.TEXTJOIN("-",TRUE,M3699,N3699,O3699,P3699,Q3699&amp;"W",R3699))</f>
        <v>Joint Pack-CU-Tin-None-5W-3</v>
      </c>
      <c r="T3699" s="14" t="str">
        <f>IF(COUNTIF(Cycletime[Element Desc.],ProjectsDB[[#This Row],[Element Desc.]])&gt;0,"Found","Not Found")</f>
        <v>Found</v>
      </c>
    </row>
    <row r="3700" spans="2:20" x14ac:dyDescent="0.25">
      <c r="B3700" s="8" t="s">
        <v>7736</v>
      </c>
      <c r="C3700" s="9" t="s">
        <v>7669</v>
      </c>
      <c r="D3700" s="9" t="s">
        <v>7670</v>
      </c>
      <c r="E3700" s="10">
        <v>2</v>
      </c>
      <c r="F3700" s="9" t="s">
        <v>7588</v>
      </c>
      <c r="G3700" s="9" t="s">
        <v>96</v>
      </c>
      <c r="H3700" s="11"/>
      <c r="I3700" s="12">
        <v>750</v>
      </c>
      <c r="J3700" s="12"/>
      <c r="K3700" s="12"/>
      <c r="L3700" s="12">
        <f t="array" ref="L3700">IFERROR(LOOKUP(2^15,SEARCH({"40A","63A","80A","100A","125A","160A","200A","250A","400A","630A","800A","1000A","1250A","1600A","2000A","2500A","3200A","4000A","5000A","6300A"},UPPER(D3700)),{40,63,80,100,125,160,200,250,400,630,800,1000,1250,1600,2000,2500,3200,4000,5000,6300}),0)</f>
        <v>800</v>
      </c>
      <c r="M3700" s="9" t="str">
        <f t="shared" si="286"/>
        <v>Straight Feeder</v>
      </c>
      <c r="N3700" s="9" t="str">
        <f t="shared" si="287"/>
        <v>CU</v>
      </c>
      <c r="O3700" s="13" t="str">
        <f t="shared" si="288"/>
        <v>Tin</v>
      </c>
      <c r="P3700" s="9" t="str">
        <f t="shared" si="289"/>
        <v>Epoxy</v>
      </c>
      <c r="Q3700" s="9" t="str">
        <f t="shared" si="290"/>
        <v>4</v>
      </c>
      <c r="R37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00" s="14" t="str">
        <f>IF(ProjectsDB[[#This Row],[Item Type]]="Straight Plug-In",_xlfn.TEXTJOIN("-",TRUE,M3700&amp;"-"&amp;_xlfn.LET(_xlpm.txt,ProjectsDB[[#This Row],[Assembly]],_xlpm.pos,FIND("SP",_xlpm.txt),_xlpm.pre,LEFT(_xlpm.txt,_xlpm.pos-1),IF(RIGHT(_xlpm.pre,3)="123","3PL",IF(RIGHT(_xlpm.pre,2)="12","2PL",IF(RIGHT(_xlpm.pre,1)="1","1PL","3PL")))),N3700,O3700,P3700,Q3700&amp;"W",R3700),_xlfn.TEXTJOIN("-",TRUE,M3700,N3700,O3700,P3700,Q3700&amp;"W",R3700))</f>
        <v>Straight Feeder-CU-Tin-Epoxy-4W-1</v>
      </c>
      <c r="T3700" s="14" t="str">
        <f>IF(COUNTIF(Cycletime[Element Desc.],ProjectsDB[[#This Row],[Element Desc.]])&gt;0,"Found","Not Found")</f>
        <v>Found</v>
      </c>
    </row>
    <row r="3701" spans="2:20" x14ac:dyDescent="0.25">
      <c r="B3701" s="8" t="s">
        <v>7737</v>
      </c>
      <c r="C3701" s="9" t="s">
        <v>7672</v>
      </c>
      <c r="D3701" s="9" t="s">
        <v>7673</v>
      </c>
      <c r="E3701" s="10">
        <v>1</v>
      </c>
      <c r="F3701" s="9" t="s">
        <v>7588</v>
      </c>
      <c r="G3701" s="9" t="s">
        <v>96</v>
      </c>
      <c r="H3701" s="11"/>
      <c r="I3701" s="12"/>
      <c r="J3701" s="12"/>
      <c r="K3701" s="12"/>
      <c r="L3701" s="12">
        <f t="array" ref="L3701">IFERROR(LOOKUP(2^15,SEARCH({"40A","63A","80A","100A","125A","160A","200A","250A","400A","630A","800A","1000A","1250A","1600A","2000A","2500A","3200A","4000A","5000A","6300A"},UPPER(D3701)),{40,63,80,100,125,160,200,250,400,630,800,1000,1250,1600,2000,2500,3200,4000,5000,6300}),0)</f>
        <v>800</v>
      </c>
      <c r="M3701" s="9" t="str">
        <f t="shared" si="286"/>
        <v>Joint Pack</v>
      </c>
      <c r="N3701" s="9" t="str">
        <f t="shared" si="287"/>
        <v>CU</v>
      </c>
      <c r="O3701" s="13" t="str">
        <f t="shared" si="288"/>
        <v>Tin</v>
      </c>
      <c r="P3701" s="9" t="str">
        <f t="shared" si="289"/>
        <v>None</v>
      </c>
      <c r="Q3701" s="9" t="str">
        <f t="shared" si="290"/>
        <v>4</v>
      </c>
      <c r="R37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01" s="14" t="str">
        <f>IF(ProjectsDB[[#This Row],[Item Type]]="Straight Plug-In",_xlfn.TEXTJOIN("-",TRUE,M3701&amp;"-"&amp;_xlfn.LET(_xlpm.txt,ProjectsDB[[#This Row],[Assembly]],_xlpm.pos,FIND("SP",_xlpm.txt),_xlpm.pre,LEFT(_xlpm.txt,_xlpm.pos-1),IF(RIGHT(_xlpm.pre,3)="123","3PL",IF(RIGHT(_xlpm.pre,2)="12","2PL",IF(RIGHT(_xlpm.pre,1)="1","1PL","3PL")))),N3701,O3701,P3701,Q3701&amp;"W",R3701),_xlfn.TEXTJOIN("-",TRUE,M3701,N3701,O3701,P3701,Q3701&amp;"W",R3701))</f>
        <v>Joint Pack-CU-Tin-None-4W-1</v>
      </c>
      <c r="T3701" s="14" t="str">
        <f>IF(COUNTIF(Cycletime[Element Desc.],ProjectsDB[[#This Row],[Element Desc.]])&gt;0,"Found","Not Found")</f>
        <v>Found</v>
      </c>
    </row>
    <row r="3702" spans="2:20" x14ac:dyDescent="0.25">
      <c r="B3702" s="8" t="s">
        <v>7738</v>
      </c>
      <c r="C3702" s="9" t="s">
        <v>7739</v>
      </c>
      <c r="D3702" s="9" t="s">
        <v>7740</v>
      </c>
      <c r="E3702" s="10">
        <v>59</v>
      </c>
      <c r="F3702" s="9" t="s">
        <v>7588</v>
      </c>
      <c r="G3702" s="9" t="s">
        <v>96</v>
      </c>
      <c r="H3702" s="11"/>
      <c r="I3702" s="12"/>
      <c r="J3702" s="12"/>
      <c r="K3702" s="12"/>
      <c r="L3702" s="12">
        <f t="array" ref="L3702">IFERROR(LOOKUP(2^15,SEARCH({"40A","63A","80A","100A","125A","160A","200A","250A","400A","630A","800A","1000A","1250A","1600A","2000A","2500A","3200A","4000A","5000A","6300A"},UPPER(D3702)),{40,63,80,100,125,160,200,250,400,630,800,1000,1250,1600,2000,2500,3200,4000,5000,6300}),0)</f>
        <v>0</v>
      </c>
      <c r="M3702" s="9" t="str">
        <f t="shared" si="286"/>
        <v>Copper Conductor</v>
      </c>
      <c r="N3702" s="9" t="str">
        <f t="shared" si="287"/>
        <v>AL</v>
      </c>
      <c r="O3702" s="13" t="str">
        <f t="shared" si="288"/>
        <v>None</v>
      </c>
      <c r="P3702" s="9" t="str">
        <f t="shared" si="289"/>
        <v>None</v>
      </c>
      <c r="Q3702" s="9" t="str">
        <f t="shared" si="290"/>
        <v>0</v>
      </c>
      <c r="R37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02" s="14" t="str">
        <f>IF(ProjectsDB[[#This Row],[Item Type]]="Straight Plug-In",_xlfn.TEXTJOIN("-",TRUE,M3702&amp;"-"&amp;_xlfn.LET(_xlpm.txt,ProjectsDB[[#This Row],[Assembly]],_xlpm.pos,FIND("SP",_xlpm.txt),_xlpm.pre,LEFT(_xlpm.txt,_xlpm.pos-1),IF(RIGHT(_xlpm.pre,3)="123","3PL",IF(RIGHT(_xlpm.pre,2)="12","2PL",IF(RIGHT(_xlpm.pre,1)="1","1PL","3PL")))),N3702,O3702,P3702,Q3702&amp;"W",R3702),_xlfn.TEXTJOIN("-",TRUE,M3702,N3702,O3702,P3702,Q3702&amp;"W",R3702))</f>
        <v>Copper Conductor-AL-None-None-0W-1</v>
      </c>
      <c r="T3702" s="14" t="str">
        <f>IF(COUNTIF(Cycletime[Element Desc.],ProjectsDB[[#This Row],[Element Desc.]])&gt;0,"Found","Not Found")</f>
        <v>Found</v>
      </c>
    </row>
    <row r="3703" spans="2:20" x14ac:dyDescent="0.25">
      <c r="B3703" s="8" t="s">
        <v>7741</v>
      </c>
      <c r="C3703" s="9" t="s">
        <v>7742</v>
      </c>
      <c r="D3703" s="9" t="s">
        <v>7743</v>
      </c>
      <c r="E3703" s="10">
        <v>1</v>
      </c>
      <c r="F3703" s="9" t="s">
        <v>7588</v>
      </c>
      <c r="G3703" s="9" t="s">
        <v>26</v>
      </c>
      <c r="H3703" s="11"/>
      <c r="I3703" s="12"/>
      <c r="J3703" s="12"/>
      <c r="K3703" s="12"/>
      <c r="L3703" s="12">
        <f t="array" ref="L3703">IFERROR(LOOKUP(2^15,SEARCH({"40A","63A","80A","100A","125A","160A","200A","250A","400A","630A","800A","1000A","1250A","1600A","2000A","2500A","3200A","4000A","5000A","6300A"},UPPER(D3703)),{40,63,80,100,125,160,200,250,400,630,800,1000,1250,1600,2000,2500,3200,4000,5000,6300}),0)</f>
        <v>0</v>
      </c>
      <c r="M3703" s="9" t="str">
        <f t="shared" si="286"/>
        <v>Joint Pack</v>
      </c>
      <c r="N3703" s="9" t="str">
        <f t="shared" si="287"/>
        <v>CU</v>
      </c>
      <c r="O3703" s="13" t="str">
        <f t="shared" si="288"/>
        <v>Tin</v>
      </c>
      <c r="P3703" s="9" t="str">
        <f t="shared" si="289"/>
        <v>None</v>
      </c>
      <c r="Q3703" s="9" t="str">
        <f t="shared" si="290"/>
        <v>5</v>
      </c>
      <c r="R37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03" s="14" t="str">
        <f>IF(ProjectsDB[[#This Row],[Item Type]]="Straight Plug-In",_xlfn.TEXTJOIN("-",TRUE,M3703&amp;"-"&amp;_xlfn.LET(_xlpm.txt,ProjectsDB[[#This Row],[Assembly]],_xlpm.pos,FIND("SP",_xlpm.txt),_xlpm.pre,LEFT(_xlpm.txt,_xlpm.pos-1),IF(RIGHT(_xlpm.pre,3)="123","3PL",IF(RIGHT(_xlpm.pre,2)="12","2PL",IF(RIGHT(_xlpm.pre,1)="1","1PL","3PL")))),N3703,O3703,P3703,Q3703&amp;"W",R3703),_xlfn.TEXTJOIN("-",TRUE,M3703,N3703,O3703,P3703,Q3703&amp;"W",R3703))</f>
        <v>Joint Pack-CU-Tin-None-5W-1</v>
      </c>
      <c r="T3703" s="14" t="str">
        <f>IF(COUNTIF(Cycletime[Element Desc.],ProjectsDB[[#This Row],[Element Desc.]])&gt;0,"Found","Not Found")</f>
        <v>Found</v>
      </c>
    </row>
    <row r="3704" spans="2:20" x14ac:dyDescent="0.25">
      <c r="B3704" s="8" t="s">
        <v>7744</v>
      </c>
      <c r="C3704" s="9" t="s">
        <v>7745</v>
      </c>
      <c r="D3704" s="9" t="s">
        <v>7746</v>
      </c>
      <c r="E3704" s="10">
        <v>1</v>
      </c>
      <c r="F3704" s="9" t="s">
        <v>7588</v>
      </c>
      <c r="G3704" s="9" t="s">
        <v>52</v>
      </c>
      <c r="H3704" s="11"/>
      <c r="I3704" s="12"/>
      <c r="J3704" s="12"/>
      <c r="K3704" s="12"/>
      <c r="L3704" s="12">
        <f t="array" ref="L3704">IFERROR(LOOKUP(2^15,SEARCH({"40A","63A","80A","100A","125A","160A","200A","250A","400A","630A","800A","1000A","1250A","1600A","2000A","2500A","3200A","4000A","5000A","6300A"},UPPER(D3704)),{40,63,80,100,125,160,200,250,400,630,800,1000,1250,1600,2000,2500,3200,4000,5000,6300}),0)</f>
        <v>630</v>
      </c>
      <c r="M3704" s="9" t="str">
        <f t="shared" si="286"/>
        <v>Tap-Off Unit</v>
      </c>
      <c r="N3704" s="9" t="str">
        <f t="shared" si="287"/>
        <v>SH</v>
      </c>
      <c r="O3704" s="13" t="str">
        <f t="shared" si="288"/>
        <v>None</v>
      </c>
      <c r="P3704" s="9" t="str">
        <f t="shared" si="289"/>
        <v>None</v>
      </c>
      <c r="Q3704" s="9" t="str">
        <f t="shared" si="290"/>
        <v>0</v>
      </c>
      <c r="R37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704" s="14" t="str">
        <f>IF(ProjectsDB[[#This Row],[Item Type]]="Straight Plug-In",_xlfn.TEXTJOIN("-",TRUE,M3704&amp;"-"&amp;_xlfn.LET(_xlpm.txt,ProjectsDB[[#This Row],[Assembly]],_xlpm.pos,FIND("SP",_xlpm.txt),_xlpm.pre,LEFT(_xlpm.txt,_xlpm.pos-1),IF(RIGHT(_xlpm.pre,3)="123","3PL",IF(RIGHT(_xlpm.pre,2)="12","2PL",IF(RIGHT(_xlpm.pre,1)="1","1PL","3PL")))),N3704,O3704,P3704,Q3704&amp;"W",R3704),_xlfn.TEXTJOIN("-",TRUE,M3704,N3704,O3704,P3704,Q3704&amp;"W",R3704))</f>
        <v>Tap-Off Unit-SH-None-None-0W-0</v>
      </c>
      <c r="T3704" s="14" t="str">
        <f>IF(COUNTIF(Cycletime[Element Desc.],ProjectsDB[[#This Row],[Element Desc.]])&gt;0,"Found","Not Found")</f>
        <v>Found</v>
      </c>
    </row>
    <row r="3705" spans="2:20" x14ac:dyDescent="0.25">
      <c r="B3705" s="8" t="s">
        <v>7747</v>
      </c>
      <c r="C3705" s="9" t="s">
        <v>7748</v>
      </c>
      <c r="D3705" s="9" t="s">
        <v>7749</v>
      </c>
      <c r="E3705" s="10">
        <v>1</v>
      </c>
      <c r="F3705" s="9" t="s">
        <v>7588</v>
      </c>
      <c r="G3705" s="9" t="s">
        <v>22</v>
      </c>
      <c r="H3705" s="11"/>
      <c r="I3705" s="12">
        <v>2000</v>
      </c>
      <c r="J3705" s="12"/>
      <c r="K3705" s="12"/>
      <c r="L3705" s="12">
        <f t="array" ref="L3705">IFERROR(LOOKUP(2^15,SEARCH({"40A","63A","80A","100A","125A","160A","200A","250A","400A","630A","800A","1000A","1250A","1600A","2000A","2500A","3200A","4000A","5000A","6300A"},UPPER(D3705)),{40,63,80,100,125,160,200,250,400,630,800,1000,1250,1600,2000,2500,3200,4000,5000,6300}),0)</f>
        <v>2500</v>
      </c>
      <c r="M3705" s="9" t="str">
        <f t="shared" si="286"/>
        <v>Straight Feeder</v>
      </c>
      <c r="N3705" s="9" t="str">
        <f t="shared" si="287"/>
        <v>CU</v>
      </c>
      <c r="O3705" s="13" t="str">
        <f t="shared" si="288"/>
        <v>Tin</v>
      </c>
      <c r="P3705" s="9" t="str">
        <f t="shared" si="289"/>
        <v>PET</v>
      </c>
      <c r="Q3705" s="9" t="str">
        <f t="shared" si="290"/>
        <v>4</v>
      </c>
      <c r="R37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05" s="14" t="str">
        <f>IF(ProjectsDB[[#This Row],[Item Type]]="Straight Plug-In",_xlfn.TEXTJOIN("-",TRUE,M3705&amp;"-"&amp;_xlfn.LET(_xlpm.txt,ProjectsDB[[#This Row],[Assembly]],_xlpm.pos,FIND("SP",_xlpm.txt),_xlpm.pre,LEFT(_xlpm.txt,_xlpm.pos-1),IF(RIGHT(_xlpm.pre,3)="123","3PL",IF(RIGHT(_xlpm.pre,2)="12","2PL",IF(RIGHT(_xlpm.pre,1)="1","1PL","3PL")))),N3705,O3705,P3705,Q3705&amp;"W",R3705),_xlfn.TEXTJOIN("-",TRUE,M3705,N3705,O3705,P3705,Q3705&amp;"W",R3705))</f>
        <v>Straight Feeder-CU-Tin-PET-4W-1</v>
      </c>
      <c r="T3705" s="14" t="str">
        <f>IF(COUNTIF(Cycletime[Element Desc.],ProjectsDB[[#This Row],[Element Desc.]])&gt;0,"Found","Not Found")</f>
        <v>Found</v>
      </c>
    </row>
    <row r="3706" spans="2:20" x14ac:dyDescent="0.25">
      <c r="B3706" s="8" t="s">
        <v>7750</v>
      </c>
      <c r="C3706" s="9" t="s">
        <v>7751</v>
      </c>
      <c r="D3706" s="9" t="s">
        <v>7749</v>
      </c>
      <c r="E3706" s="10">
        <v>1</v>
      </c>
      <c r="F3706" s="9" t="s">
        <v>7588</v>
      </c>
      <c r="G3706" s="9" t="s">
        <v>22</v>
      </c>
      <c r="H3706" s="11"/>
      <c r="I3706" s="12">
        <v>2000</v>
      </c>
      <c r="J3706" s="12"/>
      <c r="K3706" s="12"/>
      <c r="L3706" s="12">
        <f t="array" ref="L3706">IFERROR(LOOKUP(2^15,SEARCH({"40A","63A","80A","100A","125A","160A","200A","250A","400A","630A","800A","1000A","1250A","1600A","2000A","2500A","3200A","4000A","5000A","6300A"},UPPER(D3706)),{40,63,80,100,125,160,200,250,400,630,800,1000,1250,1600,2000,2500,3200,4000,5000,6300}),0)</f>
        <v>2500</v>
      </c>
      <c r="M3706" s="9" t="str">
        <f t="shared" si="286"/>
        <v>Straight Feeder</v>
      </c>
      <c r="N3706" s="9" t="str">
        <f t="shared" si="287"/>
        <v>CU</v>
      </c>
      <c r="O3706" s="13" t="str">
        <f t="shared" si="288"/>
        <v>Tin</v>
      </c>
      <c r="P3706" s="9" t="str">
        <f t="shared" si="289"/>
        <v>PET</v>
      </c>
      <c r="Q3706" s="9" t="str">
        <f t="shared" si="290"/>
        <v>4</v>
      </c>
      <c r="R37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06" s="14" t="str">
        <f>IF(ProjectsDB[[#This Row],[Item Type]]="Straight Plug-In",_xlfn.TEXTJOIN("-",TRUE,M3706&amp;"-"&amp;_xlfn.LET(_xlpm.txt,ProjectsDB[[#This Row],[Assembly]],_xlpm.pos,FIND("SP",_xlpm.txt),_xlpm.pre,LEFT(_xlpm.txt,_xlpm.pos-1),IF(RIGHT(_xlpm.pre,3)="123","3PL",IF(RIGHT(_xlpm.pre,2)="12","2PL",IF(RIGHT(_xlpm.pre,1)="1","1PL","3PL")))),N3706,O3706,P3706,Q3706&amp;"W",R3706),_xlfn.TEXTJOIN("-",TRUE,M3706,N3706,O3706,P3706,Q3706&amp;"W",R3706))</f>
        <v>Straight Feeder-CU-Tin-PET-4W-1</v>
      </c>
      <c r="T3706" s="14" t="str">
        <f>IF(COUNTIF(Cycletime[Element Desc.],ProjectsDB[[#This Row],[Element Desc.]])&gt;0,"Found","Not Found")</f>
        <v>Found</v>
      </c>
    </row>
    <row r="3707" spans="2:20" x14ac:dyDescent="0.25">
      <c r="B3707" s="8" t="s">
        <v>7752</v>
      </c>
      <c r="C3707" s="9" t="s">
        <v>7753</v>
      </c>
      <c r="D3707" s="9" t="s">
        <v>7622</v>
      </c>
      <c r="E3707" s="10">
        <v>1</v>
      </c>
      <c r="F3707" s="9" t="s">
        <v>7588</v>
      </c>
      <c r="G3707" s="9" t="s">
        <v>22</v>
      </c>
      <c r="H3707" s="11"/>
      <c r="I3707" s="12">
        <v>500</v>
      </c>
      <c r="J3707" s="12"/>
      <c r="K3707" s="12"/>
      <c r="L3707" s="12">
        <f t="array" ref="L3707">IFERROR(LOOKUP(2^15,SEARCH({"40A","63A","80A","100A","125A","160A","200A","250A","400A","630A","800A","1000A","1250A","1600A","2000A","2500A","3200A","4000A","5000A","6300A"},UPPER(D3707)),{40,63,80,100,125,160,200,250,400,630,800,1000,1250,1600,2000,2500,3200,4000,5000,6300}),0)</f>
        <v>2500</v>
      </c>
      <c r="M3707" s="9" t="str">
        <f t="shared" si="286"/>
        <v>Flange Straight</v>
      </c>
      <c r="N3707" s="9" t="str">
        <f t="shared" si="287"/>
        <v>CU</v>
      </c>
      <c r="O3707" s="13" t="str">
        <f t="shared" si="288"/>
        <v>Tin</v>
      </c>
      <c r="P3707" s="9" t="str">
        <f t="shared" si="289"/>
        <v>PET</v>
      </c>
      <c r="Q3707" s="9" t="str">
        <f t="shared" si="290"/>
        <v>4</v>
      </c>
      <c r="R37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07" s="14" t="str">
        <f>IF(ProjectsDB[[#This Row],[Item Type]]="Straight Plug-In",_xlfn.TEXTJOIN("-",TRUE,M3707&amp;"-"&amp;_xlfn.LET(_xlpm.txt,ProjectsDB[[#This Row],[Assembly]],_xlpm.pos,FIND("SP",_xlpm.txt),_xlpm.pre,LEFT(_xlpm.txt,_xlpm.pos-1),IF(RIGHT(_xlpm.pre,3)="123","3PL",IF(RIGHT(_xlpm.pre,2)="12","2PL",IF(RIGHT(_xlpm.pre,1)="1","1PL","3PL")))),N3707,O3707,P3707,Q3707&amp;"W",R3707),_xlfn.TEXTJOIN("-",TRUE,M3707,N3707,O3707,P3707,Q3707&amp;"W",R3707))</f>
        <v>Flange Straight-CU-Tin-PET-4W-1</v>
      </c>
      <c r="T3707" s="14" t="str">
        <f>IF(COUNTIF(Cycletime[Element Desc.],ProjectsDB[[#This Row],[Element Desc.]])&gt;0,"Found","Not Found")</f>
        <v>Found</v>
      </c>
    </row>
    <row r="3708" spans="2:20" x14ac:dyDescent="0.25">
      <c r="B3708" s="8" t="s">
        <v>7754</v>
      </c>
      <c r="C3708" s="9" t="s">
        <v>7621</v>
      </c>
      <c r="D3708" s="9" t="s">
        <v>7622</v>
      </c>
      <c r="E3708" s="10">
        <v>1</v>
      </c>
      <c r="F3708" s="9" t="s">
        <v>7588</v>
      </c>
      <c r="G3708" s="9" t="s">
        <v>22</v>
      </c>
      <c r="H3708" s="11"/>
      <c r="I3708" s="12">
        <v>500</v>
      </c>
      <c r="J3708" s="12"/>
      <c r="K3708" s="12"/>
      <c r="L3708" s="12">
        <f t="array" ref="L3708">IFERROR(LOOKUP(2^15,SEARCH({"40A","63A","80A","100A","125A","160A","200A","250A","400A","630A","800A","1000A","1250A","1600A","2000A","2500A","3200A","4000A","5000A","6300A"},UPPER(D3708)),{40,63,80,100,125,160,200,250,400,630,800,1000,1250,1600,2000,2500,3200,4000,5000,6300}),0)</f>
        <v>2500</v>
      </c>
      <c r="M3708" s="9" t="str">
        <f t="shared" si="286"/>
        <v>Flange Straight</v>
      </c>
      <c r="N3708" s="9" t="str">
        <f t="shared" si="287"/>
        <v>CU</v>
      </c>
      <c r="O3708" s="13" t="str">
        <f t="shared" si="288"/>
        <v>Tin</v>
      </c>
      <c r="P3708" s="9" t="str">
        <f t="shared" si="289"/>
        <v>PET</v>
      </c>
      <c r="Q3708" s="9" t="str">
        <f t="shared" si="290"/>
        <v>4</v>
      </c>
      <c r="R37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08" s="14" t="str">
        <f>IF(ProjectsDB[[#This Row],[Item Type]]="Straight Plug-In",_xlfn.TEXTJOIN("-",TRUE,M3708&amp;"-"&amp;_xlfn.LET(_xlpm.txt,ProjectsDB[[#This Row],[Assembly]],_xlpm.pos,FIND("SP",_xlpm.txt),_xlpm.pre,LEFT(_xlpm.txt,_xlpm.pos-1),IF(RIGHT(_xlpm.pre,3)="123","3PL",IF(RIGHT(_xlpm.pre,2)="12","2PL",IF(RIGHT(_xlpm.pre,1)="1","1PL","3PL")))),N3708,O3708,P3708,Q3708&amp;"W",R3708),_xlfn.TEXTJOIN("-",TRUE,M3708,N3708,O3708,P3708,Q3708&amp;"W",R3708))</f>
        <v>Flange Straight-CU-Tin-PET-4W-1</v>
      </c>
      <c r="T3708" s="14" t="str">
        <f>IF(COUNTIF(Cycletime[Element Desc.],ProjectsDB[[#This Row],[Element Desc.]])&gt;0,"Found","Not Found")</f>
        <v>Found</v>
      </c>
    </row>
    <row r="3709" spans="2:20" x14ac:dyDescent="0.25">
      <c r="B3709" s="8" t="s">
        <v>7755</v>
      </c>
      <c r="C3709" s="9" t="s">
        <v>7756</v>
      </c>
      <c r="D3709" s="9" t="s">
        <v>7757</v>
      </c>
      <c r="E3709" s="10">
        <v>1</v>
      </c>
      <c r="F3709" s="9" t="s">
        <v>7588</v>
      </c>
      <c r="G3709" s="9" t="s">
        <v>22</v>
      </c>
      <c r="H3709" s="11"/>
      <c r="I3709" s="12">
        <v>1500</v>
      </c>
      <c r="J3709" s="12"/>
      <c r="K3709" s="12"/>
      <c r="L3709" s="12">
        <f t="array" ref="L3709">IFERROR(LOOKUP(2^15,SEARCH({"40A","63A","80A","100A","125A","160A","200A","250A","400A","630A","800A","1000A","1250A","1600A","2000A","2500A","3200A","4000A","5000A","6300A"},UPPER(D3709)),{40,63,80,100,125,160,200,250,400,630,800,1000,1250,1600,2000,2500,3200,4000,5000,6300}),0)</f>
        <v>2500</v>
      </c>
      <c r="M3709" s="9" t="str">
        <f t="shared" si="286"/>
        <v>Flange Straight</v>
      </c>
      <c r="N3709" s="9" t="str">
        <f t="shared" si="287"/>
        <v>CU</v>
      </c>
      <c r="O3709" s="13" t="str">
        <f t="shared" si="288"/>
        <v>Tin</v>
      </c>
      <c r="P3709" s="9" t="str">
        <f t="shared" si="289"/>
        <v>PET</v>
      </c>
      <c r="Q3709" s="9" t="str">
        <f t="shared" si="290"/>
        <v>4</v>
      </c>
      <c r="R37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09" s="14" t="str">
        <f>IF(ProjectsDB[[#This Row],[Item Type]]="Straight Plug-In",_xlfn.TEXTJOIN("-",TRUE,M3709&amp;"-"&amp;_xlfn.LET(_xlpm.txt,ProjectsDB[[#This Row],[Assembly]],_xlpm.pos,FIND("SP",_xlpm.txt),_xlpm.pre,LEFT(_xlpm.txt,_xlpm.pos-1),IF(RIGHT(_xlpm.pre,3)="123","3PL",IF(RIGHT(_xlpm.pre,2)="12","2PL",IF(RIGHT(_xlpm.pre,1)="1","1PL","3PL")))),N3709,O3709,P3709,Q3709&amp;"W",R3709),_xlfn.TEXTJOIN("-",TRUE,M3709,N3709,O3709,P3709,Q3709&amp;"W",R3709))</f>
        <v>Flange Straight-CU-Tin-PET-4W-1</v>
      </c>
      <c r="T3709" s="14" t="str">
        <f>IF(COUNTIF(Cycletime[Element Desc.],ProjectsDB[[#This Row],[Element Desc.]])&gt;0,"Found","Not Found")</f>
        <v>Found</v>
      </c>
    </row>
    <row r="3710" spans="2:20" x14ac:dyDescent="0.25">
      <c r="B3710" s="8" t="s">
        <v>7758</v>
      </c>
      <c r="C3710" s="9" t="s">
        <v>7759</v>
      </c>
      <c r="D3710" s="9" t="s">
        <v>7757</v>
      </c>
      <c r="E3710" s="10">
        <v>1</v>
      </c>
      <c r="F3710" s="9" t="s">
        <v>7588</v>
      </c>
      <c r="G3710" s="9" t="s">
        <v>22</v>
      </c>
      <c r="H3710" s="11"/>
      <c r="I3710" s="12">
        <v>1500</v>
      </c>
      <c r="J3710" s="12"/>
      <c r="K3710" s="12"/>
      <c r="L3710" s="12">
        <f t="array" ref="L3710">IFERROR(LOOKUP(2^15,SEARCH({"40A","63A","80A","100A","125A","160A","200A","250A","400A","630A","800A","1000A","1250A","1600A","2000A","2500A","3200A","4000A","5000A","6300A"},UPPER(D3710)),{40,63,80,100,125,160,200,250,400,630,800,1000,1250,1600,2000,2500,3200,4000,5000,6300}),0)</f>
        <v>2500</v>
      </c>
      <c r="M3710" s="9" t="str">
        <f t="shared" si="286"/>
        <v>Flange Straight</v>
      </c>
      <c r="N3710" s="9" t="str">
        <f t="shared" si="287"/>
        <v>CU</v>
      </c>
      <c r="O3710" s="13" t="str">
        <f t="shared" si="288"/>
        <v>Tin</v>
      </c>
      <c r="P3710" s="9" t="str">
        <f t="shared" si="289"/>
        <v>PET</v>
      </c>
      <c r="Q3710" s="9" t="str">
        <f t="shared" si="290"/>
        <v>4</v>
      </c>
      <c r="R37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10" s="14" t="str">
        <f>IF(ProjectsDB[[#This Row],[Item Type]]="Straight Plug-In",_xlfn.TEXTJOIN("-",TRUE,M3710&amp;"-"&amp;_xlfn.LET(_xlpm.txt,ProjectsDB[[#This Row],[Assembly]],_xlpm.pos,FIND("SP",_xlpm.txt),_xlpm.pre,LEFT(_xlpm.txt,_xlpm.pos-1),IF(RIGHT(_xlpm.pre,3)="123","3PL",IF(RIGHT(_xlpm.pre,2)="12","2PL",IF(RIGHT(_xlpm.pre,1)="1","1PL","3PL")))),N3710,O3710,P3710,Q3710&amp;"W",R3710),_xlfn.TEXTJOIN("-",TRUE,M3710,N3710,O3710,P3710,Q3710&amp;"W",R3710))</f>
        <v>Flange Straight-CU-Tin-PET-4W-1</v>
      </c>
      <c r="T3710" s="14" t="str">
        <f>IF(COUNTIF(Cycletime[Element Desc.],ProjectsDB[[#This Row],[Element Desc.]])&gt;0,"Found","Not Found")</f>
        <v>Found</v>
      </c>
    </row>
    <row r="3711" spans="2:20" x14ac:dyDescent="0.25">
      <c r="B3711" s="8" t="s">
        <v>7760</v>
      </c>
      <c r="C3711" s="9" t="s">
        <v>7648</v>
      </c>
      <c r="D3711" s="9" t="s">
        <v>7649</v>
      </c>
      <c r="E3711" s="10">
        <v>2</v>
      </c>
      <c r="F3711" s="9" t="s">
        <v>7588</v>
      </c>
      <c r="G3711" s="9" t="s">
        <v>22</v>
      </c>
      <c r="H3711" s="11"/>
      <c r="I3711" s="12"/>
      <c r="J3711" s="12"/>
      <c r="K3711" s="12"/>
      <c r="L3711" s="12">
        <f t="array" ref="L3711">IFERROR(LOOKUP(2^15,SEARCH({"40A","63A","80A","100A","125A","160A","200A","250A","400A","630A","800A","1000A","1250A","1600A","2000A","2500A","3200A","4000A","5000A","6300A"},UPPER(D3711)),{40,63,80,100,125,160,200,250,400,630,800,1000,1250,1600,2000,2500,3200,4000,5000,6300}),0)</f>
        <v>2500</v>
      </c>
      <c r="M3711" s="9" t="str">
        <f t="shared" si="286"/>
        <v>Joint Pack</v>
      </c>
      <c r="N3711" s="9" t="str">
        <f t="shared" si="287"/>
        <v>CU</v>
      </c>
      <c r="O3711" s="13" t="str">
        <f t="shared" si="288"/>
        <v>Tin</v>
      </c>
      <c r="P3711" s="9" t="str">
        <f t="shared" si="289"/>
        <v>None</v>
      </c>
      <c r="Q3711" s="9" t="str">
        <f t="shared" si="290"/>
        <v>4</v>
      </c>
      <c r="R37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11" s="14" t="str">
        <f>IF(ProjectsDB[[#This Row],[Item Type]]="Straight Plug-In",_xlfn.TEXTJOIN("-",TRUE,M3711&amp;"-"&amp;_xlfn.LET(_xlpm.txt,ProjectsDB[[#This Row],[Assembly]],_xlpm.pos,FIND("SP",_xlpm.txt),_xlpm.pre,LEFT(_xlpm.txt,_xlpm.pos-1),IF(RIGHT(_xlpm.pre,3)="123","3PL",IF(RIGHT(_xlpm.pre,2)="12","2PL",IF(RIGHT(_xlpm.pre,1)="1","1PL","3PL")))),N3711,O3711,P3711,Q3711&amp;"W",R3711),_xlfn.TEXTJOIN("-",TRUE,M3711,N3711,O3711,P3711,Q3711&amp;"W",R3711))</f>
        <v>Joint Pack-CU-Tin-None-4W-1</v>
      </c>
      <c r="T3711" s="14" t="str">
        <f>IF(COUNTIF(Cycletime[Element Desc.],ProjectsDB[[#This Row],[Element Desc.]])&gt;0,"Found","Not Found")</f>
        <v>Found</v>
      </c>
    </row>
    <row r="3712" spans="2:20" x14ac:dyDescent="0.25">
      <c r="B3712" s="8" t="s">
        <v>7761</v>
      </c>
      <c r="C3712" s="9" t="s">
        <v>7762</v>
      </c>
      <c r="D3712" s="9" t="s">
        <v>7649</v>
      </c>
      <c r="E3712" s="10">
        <v>2</v>
      </c>
      <c r="F3712" s="9" t="s">
        <v>7588</v>
      </c>
      <c r="G3712" s="9" t="s">
        <v>22</v>
      </c>
      <c r="H3712" s="11"/>
      <c r="I3712" s="12"/>
      <c r="J3712" s="12"/>
      <c r="K3712" s="12"/>
      <c r="L3712" s="12">
        <f t="array" ref="L3712">IFERROR(LOOKUP(2^15,SEARCH({"40A","63A","80A","100A","125A","160A","200A","250A","400A","630A","800A","1000A","1250A","1600A","2000A","2500A","3200A","4000A","5000A","6300A"},UPPER(D3712)),{40,63,80,100,125,160,200,250,400,630,800,1000,1250,1600,2000,2500,3200,4000,5000,6300}),0)</f>
        <v>2500</v>
      </c>
      <c r="M3712" s="9" t="str">
        <f t="shared" si="286"/>
        <v>Joint Pack</v>
      </c>
      <c r="N3712" s="9" t="str">
        <f t="shared" si="287"/>
        <v>CU</v>
      </c>
      <c r="O3712" s="13" t="str">
        <f t="shared" si="288"/>
        <v>Tin</v>
      </c>
      <c r="P3712" s="9" t="str">
        <f t="shared" si="289"/>
        <v>None</v>
      </c>
      <c r="Q3712" s="9" t="str">
        <f t="shared" si="290"/>
        <v>4</v>
      </c>
      <c r="R37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12" s="14" t="str">
        <f>IF(ProjectsDB[[#This Row],[Item Type]]="Straight Plug-In",_xlfn.TEXTJOIN("-",TRUE,M3712&amp;"-"&amp;_xlfn.LET(_xlpm.txt,ProjectsDB[[#This Row],[Assembly]],_xlpm.pos,FIND("SP",_xlpm.txt),_xlpm.pre,LEFT(_xlpm.txt,_xlpm.pos-1),IF(RIGHT(_xlpm.pre,3)="123","3PL",IF(RIGHT(_xlpm.pre,2)="12","2PL",IF(RIGHT(_xlpm.pre,1)="1","1PL","3PL")))),N3712,O3712,P3712,Q3712&amp;"W",R3712),_xlfn.TEXTJOIN("-",TRUE,M3712,N3712,O3712,P3712,Q3712&amp;"W",R3712))</f>
        <v>Joint Pack-CU-Tin-None-4W-1</v>
      </c>
      <c r="T3712" s="14" t="str">
        <f>IF(COUNTIF(Cycletime[Element Desc.],ProjectsDB[[#This Row],[Element Desc.]])&gt;0,"Found","Not Found")</f>
        <v>Found</v>
      </c>
    </row>
    <row r="3713" spans="2:20" x14ac:dyDescent="0.25">
      <c r="B3713" s="8" t="s">
        <v>7763</v>
      </c>
      <c r="C3713" s="9" t="s">
        <v>7764</v>
      </c>
      <c r="D3713" s="9" t="s">
        <v>7765</v>
      </c>
      <c r="E3713" s="10">
        <v>1</v>
      </c>
      <c r="F3713" s="9" t="s">
        <v>7588</v>
      </c>
      <c r="G3713" s="9" t="s">
        <v>3352</v>
      </c>
      <c r="H3713" s="11"/>
      <c r="I3713" s="12">
        <v>425</v>
      </c>
      <c r="J3713" s="12"/>
      <c r="K3713" s="12"/>
      <c r="L3713" s="12">
        <f t="array" ref="L3713">IFERROR(LOOKUP(2^15,SEARCH({"40A","63A","80A","100A","125A","160A","200A","250A","400A","630A","800A","1000A","1250A","1600A","2000A","2500A","3200A","4000A","5000A","6300A"},UPPER(D3713)),{40,63,80,100,125,160,200,250,400,630,800,1000,1250,1600,2000,2500,3200,4000,5000,6300}),0)</f>
        <v>2500</v>
      </c>
      <c r="M3713" s="9" t="str">
        <f t="shared" si="286"/>
        <v>Flange Straight</v>
      </c>
      <c r="N3713" s="9" t="str">
        <f t="shared" si="287"/>
        <v>CU</v>
      </c>
      <c r="O3713" s="13" t="str">
        <f t="shared" si="288"/>
        <v>Tin</v>
      </c>
      <c r="P3713" s="9" t="str">
        <f t="shared" si="289"/>
        <v>PET</v>
      </c>
      <c r="Q3713" s="9" t="str">
        <f t="shared" si="290"/>
        <v>5</v>
      </c>
      <c r="R37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13" s="14" t="str">
        <f>IF(ProjectsDB[[#This Row],[Item Type]]="Straight Plug-In",_xlfn.TEXTJOIN("-",TRUE,M3713&amp;"-"&amp;_xlfn.LET(_xlpm.txt,ProjectsDB[[#This Row],[Assembly]],_xlpm.pos,FIND("SP",_xlpm.txt),_xlpm.pre,LEFT(_xlpm.txt,_xlpm.pos-1),IF(RIGHT(_xlpm.pre,3)="123","3PL",IF(RIGHT(_xlpm.pre,2)="12","2PL",IF(RIGHT(_xlpm.pre,1)="1","1PL","3PL")))),N3713,O3713,P3713,Q3713&amp;"W",R3713),_xlfn.TEXTJOIN("-",TRUE,M3713,N3713,O3713,P3713,Q3713&amp;"W",R3713))</f>
        <v>Flange Straight-CU-Tin-PET-5W-1</v>
      </c>
      <c r="T3713" s="14" t="str">
        <f>IF(COUNTIF(Cycletime[Element Desc.],ProjectsDB[[#This Row],[Element Desc.]])&gt;0,"Found","Not Found")</f>
        <v>Found</v>
      </c>
    </row>
    <row r="3714" spans="2:20" x14ac:dyDescent="0.25">
      <c r="B3714" s="8" t="s">
        <v>7766</v>
      </c>
      <c r="C3714" s="15" t="s">
        <v>7767</v>
      </c>
      <c r="D3714" s="15" t="s">
        <v>7768</v>
      </c>
      <c r="E3714" s="16">
        <v>1</v>
      </c>
      <c r="F3714" s="9" t="s">
        <v>7588</v>
      </c>
      <c r="G3714" s="9" t="s">
        <v>3352</v>
      </c>
      <c r="H3714" s="11"/>
      <c r="I3714" s="12">
        <v>425</v>
      </c>
      <c r="J3714" s="12"/>
      <c r="K3714" s="12"/>
      <c r="L3714" s="12">
        <f t="array" ref="L3714">IFERROR(LOOKUP(2^15,SEARCH({"40A","63A","80A","100A","125A","160A","200A","250A","400A","630A","800A","1000A","1250A","1600A","2000A","2500A","3200A","4000A","5000A","6300A"},UPPER(D3714)),{40,63,80,100,125,160,200,250,400,630,800,1000,1250,1600,2000,2500,3200,4000,5000,6300}),0)</f>
        <v>3200</v>
      </c>
      <c r="M3714" s="9" t="str">
        <f t="shared" si="286"/>
        <v>Flange Straight</v>
      </c>
      <c r="N3714" s="9" t="str">
        <f t="shared" si="287"/>
        <v>CU</v>
      </c>
      <c r="O3714" s="13" t="str">
        <f t="shared" si="288"/>
        <v>Tin</v>
      </c>
      <c r="P3714" s="9" t="str">
        <f t="shared" si="289"/>
        <v>PET</v>
      </c>
      <c r="Q3714" s="9" t="str">
        <f t="shared" si="290"/>
        <v>5</v>
      </c>
      <c r="R37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14" s="14" t="str">
        <f>IF(ProjectsDB[[#This Row],[Item Type]]="Straight Plug-In",_xlfn.TEXTJOIN("-",TRUE,M3714&amp;"-"&amp;_xlfn.LET(_xlpm.txt,ProjectsDB[[#This Row],[Assembly]],_xlpm.pos,FIND("SP",_xlpm.txt),_xlpm.pre,LEFT(_xlpm.txt,_xlpm.pos-1),IF(RIGHT(_xlpm.pre,3)="123","3PL",IF(RIGHT(_xlpm.pre,2)="12","2PL",IF(RIGHT(_xlpm.pre,1)="1","1PL","3PL")))),N3714,O3714,P3714,Q3714&amp;"W",R3714),_xlfn.TEXTJOIN("-",TRUE,M3714,N3714,O3714,P3714,Q3714&amp;"W",R3714))</f>
        <v>Flange Straight-CU-Tin-PET-5W-2</v>
      </c>
      <c r="T3714" s="14" t="str">
        <f>IF(COUNTIF(Cycletime[Element Desc.],ProjectsDB[[#This Row],[Element Desc.]])&gt;0,"Found","Not Found")</f>
        <v>Found</v>
      </c>
    </row>
    <row r="3715" spans="2:20" x14ac:dyDescent="0.25">
      <c r="B3715" s="8" t="s">
        <v>7769</v>
      </c>
      <c r="C3715" s="9" t="s">
        <v>7770</v>
      </c>
      <c r="D3715" s="9" t="s">
        <v>7771</v>
      </c>
      <c r="E3715" s="9">
        <v>1</v>
      </c>
      <c r="F3715" s="9" t="s">
        <v>7588</v>
      </c>
      <c r="G3715" s="9" t="s">
        <v>3352</v>
      </c>
      <c r="H3715" s="11"/>
      <c r="I3715" s="9">
        <v>425</v>
      </c>
      <c r="J3715" s="9"/>
      <c r="K3715" s="9"/>
      <c r="L3715" s="12">
        <f t="array" ref="L3715">IFERROR(LOOKUP(2^15,SEARCH({"40A","63A","80A","100A","125A","160A","200A","250A","400A","630A","800A","1000A","1250A","1600A","2000A","2500A","3200A","4000A","5000A","6300A"},UPPER(D3715)),{40,63,80,100,125,160,200,250,400,630,800,1000,1250,1600,2000,2500,3200,4000,5000,6300}),0)</f>
        <v>4000</v>
      </c>
      <c r="M3715" s="9" t="str">
        <f t="shared" si="286"/>
        <v>Flange Straight</v>
      </c>
      <c r="N3715" s="9" t="str">
        <f t="shared" si="287"/>
        <v>CU</v>
      </c>
      <c r="O3715" s="13" t="str">
        <f t="shared" si="288"/>
        <v>Tin</v>
      </c>
      <c r="P3715" s="9" t="str">
        <f t="shared" si="289"/>
        <v>PET</v>
      </c>
      <c r="Q3715" s="9" t="str">
        <f t="shared" si="290"/>
        <v>5</v>
      </c>
      <c r="R37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15" s="14" t="str">
        <f>IF(ProjectsDB[[#This Row],[Item Type]]="Straight Plug-In",_xlfn.TEXTJOIN("-",TRUE,M3715&amp;"-"&amp;_xlfn.LET(_xlpm.txt,ProjectsDB[[#This Row],[Assembly]],_xlpm.pos,FIND("SP",_xlpm.txt),_xlpm.pre,LEFT(_xlpm.txt,_xlpm.pos-1),IF(RIGHT(_xlpm.pre,3)="123","3PL",IF(RIGHT(_xlpm.pre,2)="12","2PL",IF(RIGHT(_xlpm.pre,1)="1","1PL","3PL")))),N3715,O3715,P3715,Q3715&amp;"W",R3715),_xlfn.TEXTJOIN("-",TRUE,M3715,N3715,O3715,P3715,Q3715&amp;"W",R3715))</f>
        <v>Flange Straight-CU-Tin-PET-5W-2</v>
      </c>
      <c r="T3715" s="14" t="str">
        <f>IF(COUNTIF(Cycletime[Element Desc.],ProjectsDB[[#This Row],[Element Desc.]])&gt;0,"Found","Not Found")</f>
        <v>Found</v>
      </c>
    </row>
    <row r="3716" spans="2:20" x14ac:dyDescent="0.25">
      <c r="B3716" s="8" t="s">
        <v>7772</v>
      </c>
      <c r="C3716" s="9" t="s">
        <v>7773</v>
      </c>
      <c r="D3716" s="9" t="s">
        <v>7774</v>
      </c>
      <c r="E3716" s="10">
        <v>3</v>
      </c>
      <c r="F3716" s="9" t="s">
        <v>7775</v>
      </c>
      <c r="G3716" s="9" t="s">
        <v>6755</v>
      </c>
      <c r="H3716" s="11"/>
      <c r="I3716" s="12"/>
      <c r="J3716" s="12"/>
      <c r="K3716" s="12"/>
      <c r="L3716" s="12">
        <f t="array" ref="L3716">IFERROR(LOOKUP(2^15,SEARCH({"40A","63A","80A","100A","125A","160A","200A","250A","400A","630A","800A","1000A","1250A","1600A","2000A","2500A","3200A","4000A","5000A","6300A"},UPPER(D3716)),{40,63,80,100,125,160,200,250,400,630,800,1000,1250,1600,2000,2500,3200,4000,5000,6300}),0)</f>
        <v>3200</v>
      </c>
      <c r="M3716" s="9" t="str">
        <f t="shared" ref="M3716:M3779" si="291">_xlfn.LET(_xlpm.d,UPPER(TRIM(SUBSTITUTE(SUBSTITUTE(D3716,CHAR(160),"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ATS Adaptation Connection</v>
      </c>
      <c r="N3716" s="9" t="str">
        <f t="shared" ref="N3716:N3779" si="292">IF(ISNUMBER(SEARCH("CU",D3716)),"CU",IF(ISNUMBER(SEARCH("AL",D3716)),"AL",IF(ISNUMBER(SEARCH("Copper",D3716)),"CU","SH")))</f>
        <v>CU</v>
      </c>
      <c r="O3716" s="13" t="str">
        <f t="shared" ref="O3716:O3779" si="293">IF(ISNUMBER(SEARCH("Silver",D3716)),"Silver",IF(ISNUMBER(SEARCH("Tin",D3716)),"Tin","None"))</f>
        <v>None</v>
      </c>
      <c r="P3716" s="9" t="str">
        <f t="shared" ref="P3716:P3779" si="294">IF(ISNUMBER(SEARCH("Epoxy",D3716)),"Epoxy",IF(ISNUMBER(SEARCH("PET",D3716)),"PET","None"))</f>
        <v>None</v>
      </c>
      <c r="Q3716" s="9" t="str">
        <f t="shared" ref="Q3716:Q3779" si="295">IF(ISNUMBER(SEARCH("3-Wire",D3716)),"3",IF(ISNUMBER(SEARCH("4-Wire",D3716)),"4",IF(ISNUMBER(SEARCH("5-Wire",D3716)),"5",IF(ISNUMBER(SEARCH("6-Wire",D3716)),"6","0"))))</f>
        <v>4</v>
      </c>
      <c r="R37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16" s="14" t="str">
        <f>IF(ProjectsDB[[#This Row],[Item Type]]="Straight Plug-In",_xlfn.TEXTJOIN("-",TRUE,M3716&amp;"-"&amp;_xlfn.LET(_xlpm.txt,ProjectsDB[[#This Row],[Assembly]],_xlpm.pos,FIND("SP",_xlpm.txt),_xlpm.pre,LEFT(_xlpm.txt,_xlpm.pos-1),IF(RIGHT(_xlpm.pre,3)="123","3PL",IF(RIGHT(_xlpm.pre,2)="12","2PL",IF(RIGHT(_xlpm.pre,1)="1","1PL","3PL")))),N3716,O3716,P3716,Q3716&amp;"W",R3716),_xlfn.TEXTJOIN("-",TRUE,M3716,N3716,O3716,P3716,Q3716&amp;"W",R3716))</f>
        <v>ATS Adaptation Connection-CU-None-None-4W-2</v>
      </c>
      <c r="T3716" s="14" t="str">
        <f>IF(COUNTIF(Cycletime[Element Desc.],ProjectsDB[[#This Row],[Element Desc.]])&gt;0,"Found","Not Found")</f>
        <v>Found</v>
      </c>
    </row>
    <row r="3717" spans="2:20" x14ac:dyDescent="0.25">
      <c r="B3717" s="8" t="s">
        <v>7776</v>
      </c>
      <c r="C3717" s="9" t="s">
        <v>7777</v>
      </c>
      <c r="D3717" s="9" t="s">
        <v>7778</v>
      </c>
      <c r="E3717" s="10">
        <v>2</v>
      </c>
      <c r="F3717" s="9" t="s">
        <v>7775</v>
      </c>
      <c r="G3717" s="9" t="s">
        <v>1426</v>
      </c>
      <c r="H3717" s="11"/>
      <c r="I3717" s="12"/>
      <c r="J3717" s="12"/>
      <c r="K3717" s="12"/>
      <c r="L3717" s="12">
        <f t="array" ref="L3717">IFERROR(LOOKUP(2^15,SEARCH({"40A","63A","80A","100A","125A","160A","200A","250A","400A","630A","800A","1000A","1250A","1600A","2000A","2500A","3200A","4000A","5000A","6300A"},UPPER(D3717)),{40,63,80,100,125,160,200,250,400,630,800,1000,1250,1600,2000,2500,3200,4000,5000,6300}),0)</f>
        <v>2500</v>
      </c>
      <c r="M3717" s="9" t="str">
        <f t="shared" si="291"/>
        <v>ATS Adaptation Connection</v>
      </c>
      <c r="N3717" s="9" t="str">
        <f t="shared" si="292"/>
        <v>CU</v>
      </c>
      <c r="O3717" s="13" t="str">
        <f t="shared" si="293"/>
        <v>None</v>
      </c>
      <c r="P3717" s="9" t="str">
        <f t="shared" si="294"/>
        <v>None</v>
      </c>
      <c r="Q3717" s="9" t="str">
        <f t="shared" si="295"/>
        <v>4</v>
      </c>
      <c r="R37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17" s="14" t="str">
        <f>IF(ProjectsDB[[#This Row],[Item Type]]="Straight Plug-In",_xlfn.TEXTJOIN("-",TRUE,M3717&amp;"-"&amp;_xlfn.LET(_xlpm.txt,ProjectsDB[[#This Row],[Assembly]],_xlpm.pos,FIND("SP",_xlpm.txt),_xlpm.pre,LEFT(_xlpm.txt,_xlpm.pos-1),IF(RIGHT(_xlpm.pre,3)="123","3PL",IF(RIGHT(_xlpm.pre,2)="12","2PL",IF(RIGHT(_xlpm.pre,1)="1","1PL","3PL")))),N3717,O3717,P3717,Q3717&amp;"W",R3717),_xlfn.TEXTJOIN("-",TRUE,M3717,N3717,O3717,P3717,Q3717&amp;"W",R3717))</f>
        <v>ATS Adaptation Connection-CU-None-None-4W-1</v>
      </c>
      <c r="T3717" s="14" t="str">
        <f>IF(COUNTIF(Cycletime[Element Desc.],ProjectsDB[[#This Row],[Element Desc.]])&gt;0,"Found","Not Found")</f>
        <v>Found</v>
      </c>
    </row>
    <row r="3718" spans="2:20" x14ac:dyDescent="0.25">
      <c r="B3718" s="8" t="s">
        <v>7779</v>
      </c>
      <c r="C3718" s="9" t="s">
        <v>7780</v>
      </c>
      <c r="D3718" s="9" t="s">
        <v>7781</v>
      </c>
      <c r="E3718" s="10">
        <v>2</v>
      </c>
      <c r="F3718" s="9" t="s">
        <v>7775</v>
      </c>
      <c r="G3718" s="9" t="s">
        <v>1505</v>
      </c>
      <c r="H3718" s="11"/>
      <c r="I3718" s="12">
        <v>430</v>
      </c>
      <c r="J3718" s="12">
        <v>430</v>
      </c>
      <c r="K3718" s="12"/>
      <c r="L3718" s="12">
        <f t="array" ref="L3718">IFERROR(LOOKUP(2^15,SEARCH({"40A","63A","80A","100A","125A","160A","200A","250A","400A","630A","800A","1000A","1250A","1600A","2000A","2500A","3200A","4000A","5000A","6300A"},UPPER(D3718)),{40,63,80,100,125,160,200,250,400,630,800,1000,1250,1600,2000,2500,3200,4000,5000,6300}),0)</f>
        <v>3200</v>
      </c>
      <c r="M3718" s="9" t="str">
        <f t="shared" si="291"/>
        <v>Elbow Edge</v>
      </c>
      <c r="N3718" s="9" t="str">
        <f t="shared" si="292"/>
        <v>CU</v>
      </c>
      <c r="O3718" s="13" t="str">
        <f t="shared" si="293"/>
        <v>Tin</v>
      </c>
      <c r="P3718" s="9" t="str">
        <f t="shared" si="294"/>
        <v>PET</v>
      </c>
      <c r="Q3718" s="9" t="str">
        <f t="shared" si="295"/>
        <v>4</v>
      </c>
      <c r="R37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18" s="14" t="str">
        <f>IF(ProjectsDB[[#This Row],[Item Type]]="Straight Plug-In",_xlfn.TEXTJOIN("-",TRUE,M3718&amp;"-"&amp;_xlfn.LET(_xlpm.txt,ProjectsDB[[#This Row],[Assembly]],_xlpm.pos,FIND("SP",_xlpm.txt),_xlpm.pre,LEFT(_xlpm.txt,_xlpm.pos-1),IF(RIGHT(_xlpm.pre,3)="123","3PL",IF(RIGHT(_xlpm.pre,2)="12","2PL",IF(RIGHT(_xlpm.pre,1)="1","1PL","3PL")))),N3718,O3718,P3718,Q3718&amp;"W",R3718),_xlfn.TEXTJOIN("-",TRUE,M3718,N3718,O3718,P3718,Q3718&amp;"W",R3718))</f>
        <v>Elbow Edge-CU-Tin-PET-4W-2</v>
      </c>
      <c r="T3718" s="14" t="str">
        <f>IF(COUNTIF(Cycletime[Element Desc.],ProjectsDB[[#This Row],[Element Desc.]])&gt;0,"Found","Not Found")</f>
        <v>Found</v>
      </c>
    </row>
    <row r="3719" spans="2:20" x14ac:dyDescent="0.25">
      <c r="B3719" s="8" t="s">
        <v>7782</v>
      </c>
      <c r="C3719" s="9" t="s">
        <v>7783</v>
      </c>
      <c r="D3719" s="9" t="s">
        <v>7784</v>
      </c>
      <c r="E3719" s="10">
        <v>2</v>
      </c>
      <c r="F3719" s="9" t="s">
        <v>7775</v>
      </c>
      <c r="G3719" s="9" t="s">
        <v>1505</v>
      </c>
      <c r="H3719" s="11"/>
      <c r="I3719" s="12"/>
      <c r="J3719" s="12"/>
      <c r="K3719" s="12"/>
      <c r="L3719" s="12">
        <f t="array" ref="L3719">IFERROR(LOOKUP(2^15,SEARCH({"40A","63A","80A","100A","125A","160A","200A","250A","400A","630A","800A","1000A","1250A","1600A","2000A","2500A","3200A","4000A","5000A","6300A"},UPPER(D3719)),{40,63,80,100,125,160,200,250,400,630,800,1000,1250,1600,2000,2500,3200,4000,5000,6300}),0)</f>
        <v>3200</v>
      </c>
      <c r="M3719" s="9" t="str">
        <f t="shared" si="291"/>
        <v>Joint Pack</v>
      </c>
      <c r="N3719" s="9" t="str">
        <f t="shared" si="292"/>
        <v>CU</v>
      </c>
      <c r="O3719" s="13" t="str">
        <f t="shared" si="293"/>
        <v>Tin</v>
      </c>
      <c r="P3719" s="9" t="str">
        <f t="shared" si="294"/>
        <v>None</v>
      </c>
      <c r="Q3719" s="9" t="str">
        <f t="shared" si="295"/>
        <v>4</v>
      </c>
      <c r="R37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19" s="14" t="str">
        <f>IF(ProjectsDB[[#This Row],[Item Type]]="Straight Plug-In",_xlfn.TEXTJOIN("-",TRUE,M3719&amp;"-"&amp;_xlfn.LET(_xlpm.txt,ProjectsDB[[#This Row],[Assembly]],_xlpm.pos,FIND("SP",_xlpm.txt),_xlpm.pre,LEFT(_xlpm.txt,_xlpm.pos-1),IF(RIGHT(_xlpm.pre,3)="123","3PL",IF(RIGHT(_xlpm.pre,2)="12","2PL",IF(RIGHT(_xlpm.pre,1)="1","1PL","3PL")))),N3719,O3719,P3719,Q3719&amp;"W",R3719),_xlfn.TEXTJOIN("-",TRUE,M3719,N3719,O3719,P3719,Q3719&amp;"W",R3719))</f>
        <v>Joint Pack-CU-Tin-None-4W-2</v>
      </c>
      <c r="T3719" s="14" t="str">
        <f>IF(COUNTIF(Cycletime[Element Desc.],ProjectsDB[[#This Row],[Element Desc.]])&gt;0,"Found","Not Found")</f>
        <v>Found</v>
      </c>
    </row>
    <row r="3720" spans="2:20" x14ac:dyDescent="0.25">
      <c r="B3720" s="8" t="s">
        <v>7785</v>
      </c>
      <c r="C3720" s="9" t="s">
        <v>7783</v>
      </c>
      <c r="D3720" s="9" t="s">
        <v>7784</v>
      </c>
      <c r="E3720" s="10">
        <v>2</v>
      </c>
      <c r="F3720" s="9" t="s">
        <v>7775</v>
      </c>
      <c r="G3720" s="9" t="s">
        <v>22</v>
      </c>
      <c r="H3720" s="11"/>
      <c r="I3720" s="12"/>
      <c r="J3720" s="12"/>
      <c r="K3720" s="12"/>
      <c r="L3720" s="12">
        <f t="array" ref="L3720">IFERROR(LOOKUP(2^15,SEARCH({"40A","63A","80A","100A","125A","160A","200A","250A","400A","630A","800A","1000A","1250A","1600A","2000A","2500A","3200A","4000A","5000A","6300A"},UPPER(D3720)),{40,63,80,100,125,160,200,250,400,630,800,1000,1250,1600,2000,2500,3200,4000,5000,6300}),0)</f>
        <v>3200</v>
      </c>
      <c r="M3720" s="9" t="str">
        <f t="shared" si="291"/>
        <v>Joint Pack</v>
      </c>
      <c r="N3720" s="9" t="str">
        <f t="shared" si="292"/>
        <v>CU</v>
      </c>
      <c r="O3720" s="13" t="str">
        <f t="shared" si="293"/>
        <v>Tin</v>
      </c>
      <c r="P3720" s="9" t="str">
        <f t="shared" si="294"/>
        <v>None</v>
      </c>
      <c r="Q3720" s="9" t="str">
        <f t="shared" si="295"/>
        <v>4</v>
      </c>
      <c r="R37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20" s="14" t="str">
        <f>IF(ProjectsDB[[#This Row],[Item Type]]="Straight Plug-In",_xlfn.TEXTJOIN("-",TRUE,M3720&amp;"-"&amp;_xlfn.LET(_xlpm.txt,ProjectsDB[[#This Row],[Assembly]],_xlpm.pos,FIND("SP",_xlpm.txt),_xlpm.pre,LEFT(_xlpm.txt,_xlpm.pos-1),IF(RIGHT(_xlpm.pre,3)="123","3PL",IF(RIGHT(_xlpm.pre,2)="12","2PL",IF(RIGHT(_xlpm.pre,1)="1","1PL","3PL")))),N3720,O3720,P3720,Q3720&amp;"W",R3720),_xlfn.TEXTJOIN("-",TRUE,M3720,N3720,O3720,P3720,Q3720&amp;"W",R3720))</f>
        <v>Joint Pack-CU-Tin-None-4W-2</v>
      </c>
      <c r="T3720" s="14" t="str">
        <f>IF(COUNTIF(Cycletime[Element Desc.],ProjectsDB[[#This Row],[Element Desc.]])&gt;0,"Found","Not Found")</f>
        <v>Found</v>
      </c>
    </row>
    <row r="3721" spans="2:20" x14ac:dyDescent="0.25">
      <c r="B3721" s="8" t="s">
        <v>7786</v>
      </c>
      <c r="C3721" s="9" t="s">
        <v>7787</v>
      </c>
      <c r="D3721" s="9" t="s">
        <v>7788</v>
      </c>
      <c r="E3721" s="10">
        <v>1</v>
      </c>
      <c r="F3721" s="9" t="s">
        <v>7775</v>
      </c>
      <c r="G3721" s="9" t="s">
        <v>22</v>
      </c>
      <c r="H3721" s="11"/>
      <c r="I3721" s="12">
        <v>2110</v>
      </c>
      <c r="J3721" s="12"/>
      <c r="K3721" s="12"/>
      <c r="L3721" s="12">
        <f t="array" ref="L3721">IFERROR(LOOKUP(2^15,SEARCH({"40A","63A","80A","100A","125A","160A","200A","250A","400A","630A","800A","1000A","1250A","1600A","2000A","2500A","3200A","4000A","5000A","6300A"},UPPER(D3721)),{40,63,80,100,125,160,200,250,400,630,800,1000,1250,1600,2000,2500,3200,4000,5000,6300}),0)</f>
        <v>3200</v>
      </c>
      <c r="M3721" s="9" t="str">
        <f t="shared" si="291"/>
        <v>Straight Feeder</v>
      </c>
      <c r="N3721" s="9" t="str">
        <f t="shared" si="292"/>
        <v>CU</v>
      </c>
      <c r="O3721" s="13" t="str">
        <f t="shared" si="293"/>
        <v>Tin</v>
      </c>
      <c r="P3721" s="9" t="str">
        <f t="shared" si="294"/>
        <v>PET</v>
      </c>
      <c r="Q3721" s="9" t="str">
        <f t="shared" si="295"/>
        <v>4</v>
      </c>
      <c r="R37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21" s="14" t="str">
        <f>IF(ProjectsDB[[#This Row],[Item Type]]="Straight Plug-In",_xlfn.TEXTJOIN("-",TRUE,M3721&amp;"-"&amp;_xlfn.LET(_xlpm.txt,ProjectsDB[[#This Row],[Assembly]],_xlpm.pos,FIND("SP",_xlpm.txt),_xlpm.pre,LEFT(_xlpm.txt,_xlpm.pos-1),IF(RIGHT(_xlpm.pre,3)="123","3PL",IF(RIGHT(_xlpm.pre,2)="12","2PL",IF(RIGHT(_xlpm.pre,1)="1","1PL","3PL")))),N3721,O3721,P3721,Q3721&amp;"W",R3721),_xlfn.TEXTJOIN("-",TRUE,M3721,N3721,O3721,P3721,Q3721&amp;"W",R3721))</f>
        <v>Straight Feeder-CU-Tin-PET-4W-2</v>
      </c>
      <c r="T3721" s="14" t="str">
        <f>IF(COUNTIF(Cycletime[Element Desc.],ProjectsDB[[#This Row],[Element Desc.]])&gt;0,"Found","Not Found")</f>
        <v>Found</v>
      </c>
    </row>
    <row r="3722" spans="2:20" x14ac:dyDescent="0.25">
      <c r="B3722" s="8" t="s">
        <v>7789</v>
      </c>
      <c r="C3722" s="9" t="s">
        <v>7790</v>
      </c>
      <c r="D3722" s="9" t="s">
        <v>7791</v>
      </c>
      <c r="E3722" s="10">
        <v>1</v>
      </c>
      <c r="F3722" s="9" t="s">
        <v>7775</v>
      </c>
      <c r="G3722" s="9" t="s">
        <v>22</v>
      </c>
      <c r="H3722" s="11"/>
      <c r="I3722" s="12">
        <v>1340</v>
      </c>
      <c r="J3722" s="12"/>
      <c r="K3722" s="12"/>
      <c r="L3722" s="12">
        <f t="array" ref="L3722">IFERROR(LOOKUP(2^15,SEARCH({"40A","63A","80A","100A","125A","160A","200A","250A","400A","630A","800A","1000A","1250A","1600A","2000A","2500A","3200A","4000A","5000A","6300A"},UPPER(D3722)),{40,63,80,100,125,160,200,250,400,630,800,1000,1250,1600,2000,2500,3200,4000,5000,6300}),0)</f>
        <v>3200</v>
      </c>
      <c r="M3722" s="9" t="str">
        <f t="shared" si="291"/>
        <v>Straight Feeder</v>
      </c>
      <c r="N3722" s="9" t="str">
        <f t="shared" si="292"/>
        <v>CU</v>
      </c>
      <c r="O3722" s="13" t="str">
        <f t="shared" si="293"/>
        <v>Tin</v>
      </c>
      <c r="P3722" s="9" t="str">
        <f t="shared" si="294"/>
        <v>PET</v>
      </c>
      <c r="Q3722" s="9" t="str">
        <f t="shared" si="295"/>
        <v>4</v>
      </c>
      <c r="R37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22" s="14" t="str">
        <f>IF(ProjectsDB[[#This Row],[Item Type]]="Straight Plug-In",_xlfn.TEXTJOIN("-",TRUE,M3722&amp;"-"&amp;_xlfn.LET(_xlpm.txt,ProjectsDB[[#This Row],[Assembly]],_xlpm.pos,FIND("SP",_xlpm.txt),_xlpm.pre,LEFT(_xlpm.txt,_xlpm.pos-1),IF(RIGHT(_xlpm.pre,3)="123","3PL",IF(RIGHT(_xlpm.pre,2)="12","2PL",IF(RIGHT(_xlpm.pre,1)="1","1PL","3PL")))),N3722,O3722,P3722,Q3722&amp;"W",R3722),_xlfn.TEXTJOIN("-",TRUE,M3722,N3722,O3722,P3722,Q3722&amp;"W",R3722))</f>
        <v>Straight Feeder-CU-Tin-PET-4W-2</v>
      </c>
      <c r="T3722" s="14" t="str">
        <f>IF(COUNTIF(Cycletime[Element Desc.],ProjectsDB[[#This Row],[Element Desc.]])&gt;0,"Found","Not Found")</f>
        <v>Found</v>
      </c>
    </row>
    <row r="3723" spans="2:20" x14ac:dyDescent="0.25">
      <c r="B3723" s="8" t="s">
        <v>7792</v>
      </c>
      <c r="C3723" s="9" t="s">
        <v>7793</v>
      </c>
      <c r="D3723" s="9" t="s">
        <v>7794</v>
      </c>
      <c r="E3723" s="10">
        <v>1</v>
      </c>
      <c r="F3723" s="9" t="s">
        <v>7775</v>
      </c>
      <c r="G3723" s="9" t="s">
        <v>22</v>
      </c>
      <c r="H3723" s="11"/>
      <c r="I3723" s="12">
        <v>540</v>
      </c>
      <c r="J3723" s="12">
        <v>770</v>
      </c>
      <c r="K3723" s="12"/>
      <c r="L3723" s="12">
        <f t="array" ref="L3723">IFERROR(LOOKUP(2^15,SEARCH({"40A","63A","80A","100A","125A","160A","200A","250A","400A","630A","800A","1000A","1250A","1600A","2000A","2500A","3200A","4000A","5000A","6300A"},UPPER(D3723)),{40,63,80,100,125,160,200,250,400,630,800,1000,1250,1600,2000,2500,3200,4000,5000,6300}),0)</f>
        <v>3200</v>
      </c>
      <c r="M3723" s="9" t="str">
        <f t="shared" si="291"/>
        <v>Elbow Flat</v>
      </c>
      <c r="N3723" s="9" t="str">
        <f t="shared" si="292"/>
        <v>CU</v>
      </c>
      <c r="O3723" s="13" t="str">
        <f t="shared" si="293"/>
        <v>Tin</v>
      </c>
      <c r="P3723" s="9" t="str">
        <f t="shared" si="294"/>
        <v>PET</v>
      </c>
      <c r="Q3723" s="9" t="str">
        <f t="shared" si="295"/>
        <v>4</v>
      </c>
      <c r="R37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23" s="14" t="str">
        <f>IF(ProjectsDB[[#This Row],[Item Type]]="Straight Plug-In",_xlfn.TEXTJOIN("-",TRUE,M3723&amp;"-"&amp;_xlfn.LET(_xlpm.txt,ProjectsDB[[#This Row],[Assembly]],_xlpm.pos,FIND("SP",_xlpm.txt),_xlpm.pre,LEFT(_xlpm.txt,_xlpm.pos-1),IF(RIGHT(_xlpm.pre,3)="123","3PL",IF(RIGHT(_xlpm.pre,2)="12","2PL",IF(RIGHT(_xlpm.pre,1)="1","1PL","3PL")))),N3723,O3723,P3723,Q3723&amp;"W",R3723),_xlfn.TEXTJOIN("-",TRUE,M3723,N3723,O3723,P3723,Q3723&amp;"W",R3723))</f>
        <v>Elbow Flat-CU-Tin-PET-4W-2</v>
      </c>
      <c r="T3723" s="14" t="str">
        <f>IF(COUNTIF(Cycletime[Element Desc.],ProjectsDB[[#This Row],[Element Desc.]])&gt;0,"Found","Not Found")</f>
        <v>Found</v>
      </c>
    </row>
    <row r="3724" spans="2:20" x14ac:dyDescent="0.25">
      <c r="B3724" s="8" t="s">
        <v>7795</v>
      </c>
      <c r="C3724" s="9" t="s">
        <v>7796</v>
      </c>
      <c r="D3724" s="9" t="s">
        <v>7797</v>
      </c>
      <c r="E3724" s="10">
        <v>1</v>
      </c>
      <c r="F3724" s="9" t="s">
        <v>7775</v>
      </c>
      <c r="G3724" s="9" t="s">
        <v>22</v>
      </c>
      <c r="H3724" s="11"/>
      <c r="I3724" s="12">
        <v>810</v>
      </c>
      <c r="J3724" s="12">
        <v>720</v>
      </c>
      <c r="K3724" s="12">
        <v>520</v>
      </c>
      <c r="L3724" s="12">
        <f t="array" ref="L3724">IFERROR(LOOKUP(2^15,SEARCH({"40A","63A","80A","100A","125A","160A","200A","250A","400A","630A","800A","1000A","1250A","1600A","2000A","2500A","3200A","4000A","5000A","6300A"},UPPER(D3724)),{40,63,80,100,125,160,200,250,400,630,800,1000,1250,1600,2000,2500,3200,4000,5000,6300}),0)</f>
        <v>2500</v>
      </c>
      <c r="M3724" s="9" t="str">
        <f t="shared" si="291"/>
        <v>Offset Flat</v>
      </c>
      <c r="N3724" s="9" t="str">
        <f t="shared" si="292"/>
        <v>CU</v>
      </c>
      <c r="O3724" s="13" t="str">
        <f t="shared" si="293"/>
        <v>Tin</v>
      </c>
      <c r="P3724" s="9" t="str">
        <f t="shared" si="294"/>
        <v>PET</v>
      </c>
      <c r="Q3724" s="9" t="str">
        <f t="shared" si="295"/>
        <v>4</v>
      </c>
      <c r="R37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24" s="14" t="str">
        <f>IF(ProjectsDB[[#This Row],[Item Type]]="Straight Plug-In",_xlfn.TEXTJOIN("-",TRUE,M3724&amp;"-"&amp;_xlfn.LET(_xlpm.txt,ProjectsDB[[#This Row],[Assembly]],_xlpm.pos,FIND("SP",_xlpm.txt),_xlpm.pre,LEFT(_xlpm.txt,_xlpm.pos-1),IF(RIGHT(_xlpm.pre,3)="123","3PL",IF(RIGHT(_xlpm.pre,2)="12","2PL",IF(RIGHT(_xlpm.pre,1)="1","1PL","3PL")))),N3724,O3724,P3724,Q3724&amp;"W",R3724),_xlfn.TEXTJOIN("-",TRUE,M3724,N3724,O3724,P3724,Q3724&amp;"W",R3724))</f>
        <v>Offset Flat-CU-Tin-PET-4W-1</v>
      </c>
      <c r="T3724" s="14" t="str">
        <f>IF(COUNTIF(Cycletime[Element Desc.],ProjectsDB[[#This Row],[Element Desc.]])&gt;0,"Found","Not Found")</f>
        <v>Found</v>
      </c>
    </row>
    <row r="3725" spans="2:20" x14ac:dyDescent="0.25">
      <c r="B3725" s="8" t="s">
        <v>7798</v>
      </c>
      <c r="C3725" s="9" t="s">
        <v>7799</v>
      </c>
      <c r="D3725" s="9" t="s">
        <v>7800</v>
      </c>
      <c r="E3725" s="10">
        <v>1</v>
      </c>
      <c r="F3725" s="9" t="s">
        <v>7775</v>
      </c>
      <c r="G3725" s="9" t="s">
        <v>22</v>
      </c>
      <c r="H3725" s="11"/>
      <c r="I3725" s="12">
        <v>750</v>
      </c>
      <c r="J3725" s="12">
        <v>515</v>
      </c>
      <c r="K3725" s="12">
        <v>535</v>
      </c>
      <c r="L3725" s="12">
        <f t="array" ref="L3725">IFERROR(LOOKUP(2^15,SEARCH({"40A","63A","80A","100A","125A","160A","200A","250A","400A","630A","800A","1000A","1250A","1600A","2000A","2500A","3200A","4000A","5000A","6300A"},UPPER(D3725)),{40,63,80,100,125,160,200,250,400,630,800,1000,1250,1600,2000,2500,3200,4000,5000,6300}),0)</f>
        <v>2500</v>
      </c>
      <c r="M3725" s="9" t="str">
        <f t="shared" si="291"/>
        <v>Offset Flat</v>
      </c>
      <c r="N3725" s="9" t="str">
        <f t="shared" si="292"/>
        <v>CU</v>
      </c>
      <c r="O3725" s="13" t="str">
        <f t="shared" si="293"/>
        <v>Tin</v>
      </c>
      <c r="P3725" s="9" t="str">
        <f t="shared" si="294"/>
        <v>PET</v>
      </c>
      <c r="Q3725" s="9" t="str">
        <f t="shared" si="295"/>
        <v>4</v>
      </c>
      <c r="R37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25" s="14" t="str">
        <f>IF(ProjectsDB[[#This Row],[Item Type]]="Straight Plug-In",_xlfn.TEXTJOIN("-",TRUE,M3725&amp;"-"&amp;_xlfn.LET(_xlpm.txt,ProjectsDB[[#This Row],[Assembly]],_xlpm.pos,FIND("SP",_xlpm.txt),_xlpm.pre,LEFT(_xlpm.txt,_xlpm.pos-1),IF(RIGHT(_xlpm.pre,3)="123","3PL",IF(RIGHT(_xlpm.pre,2)="12","2PL",IF(RIGHT(_xlpm.pre,1)="1","1PL","3PL")))),N3725,O3725,P3725,Q3725&amp;"W",R3725),_xlfn.TEXTJOIN("-",TRUE,M3725,N3725,O3725,P3725,Q3725&amp;"W",R3725))</f>
        <v>Offset Flat-CU-Tin-PET-4W-1</v>
      </c>
      <c r="T3725" s="14" t="str">
        <f>IF(COUNTIF(Cycletime[Element Desc.],ProjectsDB[[#This Row],[Element Desc.]])&gt;0,"Found","Not Found")</f>
        <v>Found</v>
      </c>
    </row>
    <row r="3726" spans="2:20" x14ac:dyDescent="0.25">
      <c r="B3726" s="8" t="s">
        <v>7801</v>
      </c>
      <c r="C3726" s="9" t="s">
        <v>7802</v>
      </c>
      <c r="D3726" s="9" t="s">
        <v>7803</v>
      </c>
      <c r="E3726" s="10">
        <v>1</v>
      </c>
      <c r="F3726" s="9" t="s">
        <v>7775</v>
      </c>
      <c r="G3726" s="9" t="s">
        <v>22</v>
      </c>
      <c r="H3726" s="11"/>
      <c r="I3726" s="12">
        <v>825</v>
      </c>
      <c r="J3726" s="12">
        <v>520</v>
      </c>
      <c r="K3726" s="12">
        <v>540</v>
      </c>
      <c r="L3726" s="12">
        <f t="array" ref="L3726">IFERROR(LOOKUP(2^15,SEARCH({"40A","63A","80A","100A","125A","160A","200A","250A","400A","630A","800A","1000A","1250A","1600A","2000A","2500A","3200A","4000A","5000A","6300A"},UPPER(D3726)),{40,63,80,100,125,160,200,250,400,630,800,1000,1250,1600,2000,2500,3200,4000,5000,6300}),0)</f>
        <v>3200</v>
      </c>
      <c r="M3726" s="9" t="str">
        <f t="shared" si="291"/>
        <v>Offset Flat</v>
      </c>
      <c r="N3726" s="9" t="str">
        <f t="shared" si="292"/>
        <v>CU</v>
      </c>
      <c r="O3726" s="13" t="str">
        <f t="shared" si="293"/>
        <v>Tin</v>
      </c>
      <c r="P3726" s="9" t="str">
        <f t="shared" si="294"/>
        <v>PET</v>
      </c>
      <c r="Q3726" s="9" t="str">
        <f t="shared" si="295"/>
        <v>4</v>
      </c>
      <c r="R37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26" s="14" t="str">
        <f>IF(ProjectsDB[[#This Row],[Item Type]]="Straight Plug-In",_xlfn.TEXTJOIN("-",TRUE,M3726&amp;"-"&amp;_xlfn.LET(_xlpm.txt,ProjectsDB[[#This Row],[Assembly]],_xlpm.pos,FIND("SP",_xlpm.txt),_xlpm.pre,LEFT(_xlpm.txt,_xlpm.pos-1),IF(RIGHT(_xlpm.pre,3)="123","3PL",IF(RIGHT(_xlpm.pre,2)="12","2PL",IF(RIGHT(_xlpm.pre,1)="1","1PL","3PL")))),N3726,O3726,P3726,Q3726&amp;"W",R3726),_xlfn.TEXTJOIN("-",TRUE,M3726,N3726,O3726,P3726,Q3726&amp;"W",R3726))</f>
        <v>Offset Flat-CU-Tin-PET-4W-2</v>
      </c>
      <c r="T3726" s="14" t="str">
        <f>IF(COUNTIF(Cycletime[Element Desc.],ProjectsDB[[#This Row],[Element Desc.]])&gt;0,"Found","Not Found")</f>
        <v>Found</v>
      </c>
    </row>
    <row r="3727" spans="2:20" x14ac:dyDescent="0.25">
      <c r="B3727" s="8" t="s">
        <v>7804</v>
      </c>
      <c r="C3727" s="9" t="s">
        <v>7805</v>
      </c>
      <c r="D3727" s="9" t="s">
        <v>7806</v>
      </c>
      <c r="E3727" s="10">
        <v>1</v>
      </c>
      <c r="F3727" s="9" t="s">
        <v>7775</v>
      </c>
      <c r="G3727" s="9" t="s">
        <v>22</v>
      </c>
      <c r="H3727" s="11"/>
      <c r="I3727" s="12">
        <v>2060</v>
      </c>
      <c r="J3727" s="12"/>
      <c r="K3727" s="12"/>
      <c r="L3727" s="12">
        <f t="array" ref="L3727">IFERROR(LOOKUP(2^15,SEARCH({"40A","63A","80A","100A","125A","160A","200A","250A","400A","630A","800A","1000A","1250A","1600A","2000A","2500A","3200A","4000A","5000A","6300A"},UPPER(D3727)),{40,63,80,100,125,160,200,250,400,630,800,1000,1250,1600,2000,2500,3200,4000,5000,6300}),0)</f>
        <v>3200</v>
      </c>
      <c r="M3727" s="9" t="str">
        <f t="shared" si="291"/>
        <v>Straight Feeder</v>
      </c>
      <c r="N3727" s="9" t="str">
        <f t="shared" si="292"/>
        <v>CU</v>
      </c>
      <c r="O3727" s="13" t="str">
        <f t="shared" si="293"/>
        <v>Tin</v>
      </c>
      <c r="P3727" s="9" t="str">
        <f t="shared" si="294"/>
        <v>PET</v>
      </c>
      <c r="Q3727" s="9" t="str">
        <f t="shared" si="295"/>
        <v>4</v>
      </c>
      <c r="R37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27" s="14" t="str">
        <f>IF(ProjectsDB[[#This Row],[Item Type]]="Straight Plug-In",_xlfn.TEXTJOIN("-",TRUE,M3727&amp;"-"&amp;_xlfn.LET(_xlpm.txt,ProjectsDB[[#This Row],[Assembly]],_xlpm.pos,FIND("SP",_xlpm.txt),_xlpm.pre,LEFT(_xlpm.txt,_xlpm.pos-1),IF(RIGHT(_xlpm.pre,3)="123","3PL",IF(RIGHT(_xlpm.pre,2)="12","2PL",IF(RIGHT(_xlpm.pre,1)="1","1PL","3PL")))),N3727,O3727,P3727,Q3727&amp;"W",R3727),_xlfn.TEXTJOIN("-",TRUE,M3727,N3727,O3727,P3727,Q3727&amp;"W",R3727))</f>
        <v>Straight Feeder-CU-Tin-PET-4W-2</v>
      </c>
      <c r="T3727" s="14" t="str">
        <f>IF(COUNTIF(Cycletime[Element Desc.],ProjectsDB[[#This Row],[Element Desc.]])&gt;0,"Found","Not Found")</f>
        <v>Found</v>
      </c>
    </row>
    <row r="3728" spans="2:20" x14ac:dyDescent="0.25">
      <c r="B3728" s="8" t="s">
        <v>7807</v>
      </c>
      <c r="C3728" s="9" t="s">
        <v>7808</v>
      </c>
      <c r="D3728" s="9" t="s">
        <v>7809</v>
      </c>
      <c r="E3728" s="10">
        <v>1</v>
      </c>
      <c r="F3728" s="9" t="s">
        <v>7775</v>
      </c>
      <c r="G3728" s="9" t="s">
        <v>22</v>
      </c>
      <c r="H3728" s="11"/>
      <c r="I3728" s="12">
        <v>2040</v>
      </c>
      <c r="J3728" s="12"/>
      <c r="K3728" s="12"/>
      <c r="L3728" s="12">
        <f t="array" ref="L3728">IFERROR(LOOKUP(2^15,SEARCH({"40A","63A","80A","100A","125A","160A","200A","250A","400A","630A","800A","1000A","1250A","1600A","2000A","2500A","3200A","4000A","5000A","6300A"},UPPER(D3728)),{40,63,80,100,125,160,200,250,400,630,800,1000,1250,1600,2000,2500,3200,4000,5000,6300}),0)</f>
        <v>3200</v>
      </c>
      <c r="M3728" s="9" t="str">
        <f t="shared" si="291"/>
        <v>Straight Feeder</v>
      </c>
      <c r="N3728" s="9" t="str">
        <f t="shared" si="292"/>
        <v>CU</v>
      </c>
      <c r="O3728" s="13" t="str">
        <f t="shared" si="293"/>
        <v>Tin</v>
      </c>
      <c r="P3728" s="9" t="str">
        <f t="shared" si="294"/>
        <v>PET</v>
      </c>
      <c r="Q3728" s="9" t="str">
        <f t="shared" si="295"/>
        <v>4</v>
      </c>
      <c r="R37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28" s="14" t="str">
        <f>IF(ProjectsDB[[#This Row],[Item Type]]="Straight Plug-In",_xlfn.TEXTJOIN("-",TRUE,M3728&amp;"-"&amp;_xlfn.LET(_xlpm.txt,ProjectsDB[[#This Row],[Assembly]],_xlpm.pos,FIND("SP",_xlpm.txt),_xlpm.pre,LEFT(_xlpm.txt,_xlpm.pos-1),IF(RIGHT(_xlpm.pre,3)="123","3PL",IF(RIGHT(_xlpm.pre,2)="12","2PL",IF(RIGHT(_xlpm.pre,1)="1","1PL","3PL")))),N3728,O3728,P3728,Q3728&amp;"W",R3728),_xlfn.TEXTJOIN("-",TRUE,M3728,N3728,O3728,P3728,Q3728&amp;"W",R3728))</f>
        <v>Straight Feeder-CU-Tin-PET-4W-2</v>
      </c>
      <c r="T3728" s="14" t="str">
        <f>IF(COUNTIF(Cycletime[Element Desc.],ProjectsDB[[#This Row],[Element Desc.]])&gt;0,"Found","Not Found")</f>
        <v>Found</v>
      </c>
    </row>
    <row r="3729" spans="2:20" x14ac:dyDescent="0.25">
      <c r="B3729" s="8" t="s">
        <v>7810</v>
      </c>
      <c r="C3729" s="9" t="s">
        <v>7811</v>
      </c>
      <c r="D3729" s="9" t="s">
        <v>7812</v>
      </c>
      <c r="E3729" s="10">
        <v>1</v>
      </c>
      <c r="F3729" s="9" t="s">
        <v>7775</v>
      </c>
      <c r="G3729" s="9" t="s">
        <v>22</v>
      </c>
      <c r="H3729" s="11"/>
      <c r="I3729" s="12">
        <v>330</v>
      </c>
      <c r="J3729" s="12">
        <v>760</v>
      </c>
      <c r="K3729" s="12"/>
      <c r="L3729" s="12">
        <f t="array" ref="L3729">IFERROR(LOOKUP(2^15,SEARCH({"40A","63A","80A","100A","125A","160A","200A","250A","400A","630A","800A","1000A","1250A","1600A","2000A","2500A","3200A","4000A","5000A","6300A"},UPPER(D3729)),{40,63,80,100,125,160,200,250,400,630,800,1000,1250,1600,2000,2500,3200,4000,5000,6300}),0)</f>
        <v>3200</v>
      </c>
      <c r="M3729" s="9" t="str">
        <f t="shared" si="291"/>
        <v>Elbow Flat</v>
      </c>
      <c r="N3729" s="9" t="str">
        <f t="shared" si="292"/>
        <v>CU</v>
      </c>
      <c r="O3729" s="13" t="str">
        <f t="shared" si="293"/>
        <v>Tin</v>
      </c>
      <c r="P3729" s="9" t="str">
        <f t="shared" si="294"/>
        <v>PET</v>
      </c>
      <c r="Q3729" s="9" t="str">
        <f t="shared" si="295"/>
        <v>4</v>
      </c>
      <c r="R37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29" s="14" t="str">
        <f>IF(ProjectsDB[[#This Row],[Item Type]]="Straight Plug-In",_xlfn.TEXTJOIN("-",TRUE,M3729&amp;"-"&amp;_xlfn.LET(_xlpm.txt,ProjectsDB[[#This Row],[Assembly]],_xlpm.pos,FIND("SP",_xlpm.txt),_xlpm.pre,LEFT(_xlpm.txt,_xlpm.pos-1),IF(RIGHT(_xlpm.pre,3)="123","3PL",IF(RIGHT(_xlpm.pre,2)="12","2PL",IF(RIGHT(_xlpm.pre,1)="1","1PL","3PL")))),N3729,O3729,P3729,Q3729&amp;"W",R3729),_xlfn.TEXTJOIN("-",TRUE,M3729,N3729,O3729,P3729,Q3729&amp;"W",R3729))</f>
        <v>Elbow Flat-CU-Tin-PET-4W-2</v>
      </c>
      <c r="T3729" s="14" t="str">
        <f>IF(COUNTIF(Cycletime[Element Desc.],ProjectsDB[[#This Row],[Element Desc.]])&gt;0,"Found","Not Found")</f>
        <v>Found</v>
      </c>
    </row>
    <row r="3730" spans="2:20" x14ac:dyDescent="0.25">
      <c r="B3730" s="8" t="s">
        <v>7813</v>
      </c>
      <c r="C3730" s="9" t="s">
        <v>7783</v>
      </c>
      <c r="D3730" s="9" t="s">
        <v>7784</v>
      </c>
      <c r="E3730" s="10">
        <v>2</v>
      </c>
      <c r="F3730" s="9" t="s">
        <v>7775</v>
      </c>
      <c r="G3730" s="9" t="s">
        <v>22</v>
      </c>
      <c r="H3730" s="11"/>
      <c r="I3730" s="12"/>
      <c r="J3730" s="12"/>
      <c r="K3730" s="12"/>
      <c r="L3730" s="12">
        <f t="array" ref="L3730">IFERROR(LOOKUP(2^15,SEARCH({"40A","63A","80A","100A","125A","160A","200A","250A","400A","630A","800A","1000A","1250A","1600A","2000A","2500A","3200A","4000A","5000A","6300A"},UPPER(D3730)),{40,63,80,100,125,160,200,250,400,630,800,1000,1250,1600,2000,2500,3200,4000,5000,6300}),0)</f>
        <v>3200</v>
      </c>
      <c r="M3730" s="9" t="str">
        <f t="shared" si="291"/>
        <v>Joint Pack</v>
      </c>
      <c r="N3730" s="9" t="str">
        <f t="shared" si="292"/>
        <v>CU</v>
      </c>
      <c r="O3730" s="13" t="str">
        <f t="shared" si="293"/>
        <v>Tin</v>
      </c>
      <c r="P3730" s="9" t="str">
        <f t="shared" si="294"/>
        <v>None</v>
      </c>
      <c r="Q3730" s="9" t="str">
        <f t="shared" si="295"/>
        <v>4</v>
      </c>
      <c r="R37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30" s="14" t="str">
        <f>IF(ProjectsDB[[#This Row],[Item Type]]="Straight Plug-In",_xlfn.TEXTJOIN("-",TRUE,M3730&amp;"-"&amp;_xlfn.LET(_xlpm.txt,ProjectsDB[[#This Row],[Assembly]],_xlpm.pos,FIND("SP",_xlpm.txt),_xlpm.pre,LEFT(_xlpm.txt,_xlpm.pos-1),IF(RIGHT(_xlpm.pre,3)="123","3PL",IF(RIGHT(_xlpm.pre,2)="12","2PL",IF(RIGHT(_xlpm.pre,1)="1","1PL","3PL")))),N3730,O3730,P3730,Q3730&amp;"W",R3730),_xlfn.TEXTJOIN("-",TRUE,M3730,N3730,O3730,P3730,Q3730&amp;"W",R3730))</f>
        <v>Joint Pack-CU-Tin-None-4W-2</v>
      </c>
      <c r="T3730" s="14" t="str">
        <f>IF(COUNTIF(Cycletime[Element Desc.],ProjectsDB[[#This Row],[Element Desc.]])&gt;0,"Found","Not Found")</f>
        <v>Found</v>
      </c>
    </row>
    <row r="3731" spans="2:20" x14ac:dyDescent="0.25">
      <c r="B3731" s="8" t="s">
        <v>7814</v>
      </c>
      <c r="C3731" s="9" t="s">
        <v>7783</v>
      </c>
      <c r="D3731" s="9" t="s">
        <v>7784</v>
      </c>
      <c r="E3731" s="10">
        <v>2</v>
      </c>
      <c r="F3731" s="9" t="s">
        <v>7775</v>
      </c>
      <c r="G3731" s="9" t="s">
        <v>22</v>
      </c>
      <c r="H3731" s="11"/>
      <c r="I3731" s="12"/>
      <c r="J3731" s="12"/>
      <c r="K3731" s="12"/>
      <c r="L3731" s="12">
        <f t="array" ref="L3731">IFERROR(LOOKUP(2^15,SEARCH({"40A","63A","80A","100A","125A","160A","200A","250A","400A","630A","800A","1000A","1250A","1600A","2000A","2500A","3200A","4000A","5000A","6300A"},UPPER(D3731)),{40,63,80,100,125,160,200,250,400,630,800,1000,1250,1600,2000,2500,3200,4000,5000,6300}),0)</f>
        <v>3200</v>
      </c>
      <c r="M3731" s="9" t="str">
        <f t="shared" si="291"/>
        <v>Joint Pack</v>
      </c>
      <c r="N3731" s="9" t="str">
        <f t="shared" si="292"/>
        <v>CU</v>
      </c>
      <c r="O3731" s="13" t="str">
        <f t="shared" si="293"/>
        <v>Tin</v>
      </c>
      <c r="P3731" s="9" t="str">
        <f t="shared" si="294"/>
        <v>None</v>
      </c>
      <c r="Q3731" s="9" t="str">
        <f t="shared" si="295"/>
        <v>4</v>
      </c>
      <c r="R37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31" s="14" t="str">
        <f>IF(ProjectsDB[[#This Row],[Item Type]]="Straight Plug-In",_xlfn.TEXTJOIN("-",TRUE,M3731&amp;"-"&amp;_xlfn.LET(_xlpm.txt,ProjectsDB[[#This Row],[Assembly]],_xlpm.pos,FIND("SP",_xlpm.txt),_xlpm.pre,LEFT(_xlpm.txt,_xlpm.pos-1),IF(RIGHT(_xlpm.pre,3)="123","3PL",IF(RIGHT(_xlpm.pre,2)="12","2PL",IF(RIGHT(_xlpm.pre,1)="1","1PL","3PL")))),N3731,O3731,P3731,Q3731&amp;"W",R3731),_xlfn.TEXTJOIN("-",TRUE,M3731,N3731,O3731,P3731,Q3731&amp;"W",R3731))</f>
        <v>Joint Pack-CU-Tin-None-4W-2</v>
      </c>
      <c r="T3731" s="14" t="str">
        <f>IF(COUNTIF(Cycletime[Element Desc.],ProjectsDB[[#This Row],[Element Desc.]])&gt;0,"Found","Not Found")</f>
        <v>Found</v>
      </c>
    </row>
    <row r="3732" spans="2:20" x14ac:dyDescent="0.25">
      <c r="B3732" s="8" t="s">
        <v>7815</v>
      </c>
      <c r="C3732" s="9" t="s">
        <v>7816</v>
      </c>
      <c r="D3732" s="9" t="s">
        <v>7817</v>
      </c>
      <c r="E3732" s="10">
        <v>1</v>
      </c>
      <c r="F3732" s="9" t="s">
        <v>7775</v>
      </c>
      <c r="G3732" s="9" t="s">
        <v>22</v>
      </c>
      <c r="H3732" s="11"/>
      <c r="I3732" s="12">
        <v>1710</v>
      </c>
      <c r="J3732" s="12"/>
      <c r="K3732" s="12"/>
      <c r="L3732" s="12">
        <f t="array" ref="L3732">IFERROR(LOOKUP(2^15,SEARCH({"40A","63A","80A","100A","125A","160A","200A","250A","400A","630A","800A","1000A","1250A","1600A","2000A","2500A","3200A","4000A","5000A","6300A"},UPPER(D3732)),{40,63,80,100,125,160,200,250,400,630,800,1000,1250,1600,2000,2500,3200,4000,5000,6300}),0)</f>
        <v>3200</v>
      </c>
      <c r="M3732" s="9" t="str">
        <f t="shared" si="291"/>
        <v>Straight Feeder</v>
      </c>
      <c r="N3732" s="9" t="str">
        <f t="shared" si="292"/>
        <v>CU</v>
      </c>
      <c r="O3732" s="13" t="str">
        <f t="shared" si="293"/>
        <v>Tin</v>
      </c>
      <c r="P3732" s="9" t="str">
        <f t="shared" si="294"/>
        <v>PET</v>
      </c>
      <c r="Q3732" s="9" t="str">
        <f t="shared" si="295"/>
        <v>4</v>
      </c>
      <c r="R37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32" s="14" t="str">
        <f>IF(ProjectsDB[[#This Row],[Item Type]]="Straight Plug-In",_xlfn.TEXTJOIN("-",TRUE,M3732&amp;"-"&amp;_xlfn.LET(_xlpm.txt,ProjectsDB[[#This Row],[Assembly]],_xlpm.pos,FIND("SP",_xlpm.txt),_xlpm.pre,LEFT(_xlpm.txt,_xlpm.pos-1),IF(RIGHT(_xlpm.pre,3)="123","3PL",IF(RIGHT(_xlpm.pre,2)="12","2PL",IF(RIGHT(_xlpm.pre,1)="1","1PL","3PL")))),N3732,O3732,P3732,Q3732&amp;"W",R3732),_xlfn.TEXTJOIN("-",TRUE,M3732,N3732,O3732,P3732,Q3732&amp;"W",R3732))</f>
        <v>Straight Feeder-CU-Tin-PET-4W-2</v>
      </c>
      <c r="T3732" s="14" t="str">
        <f>IF(COUNTIF(Cycletime[Element Desc.],ProjectsDB[[#This Row],[Element Desc.]])&gt;0,"Found","Not Found")</f>
        <v>Found</v>
      </c>
    </row>
    <row r="3733" spans="2:20" x14ac:dyDescent="0.25">
      <c r="B3733" s="8" t="s">
        <v>7818</v>
      </c>
      <c r="C3733" s="9" t="s">
        <v>7819</v>
      </c>
      <c r="D3733" s="9" t="s">
        <v>7820</v>
      </c>
      <c r="E3733" s="10">
        <v>1</v>
      </c>
      <c r="F3733" s="9" t="s">
        <v>7775</v>
      </c>
      <c r="G3733" s="9" t="s">
        <v>22</v>
      </c>
      <c r="H3733" s="11"/>
      <c r="I3733" s="12">
        <v>2135</v>
      </c>
      <c r="J3733" s="12"/>
      <c r="K3733" s="12"/>
      <c r="L3733" s="12">
        <f t="array" ref="L3733">IFERROR(LOOKUP(2^15,SEARCH({"40A","63A","80A","100A","125A","160A","200A","250A","400A","630A","800A","1000A","1250A","1600A","2000A","2500A","3200A","4000A","5000A","6300A"},UPPER(D3733)),{40,63,80,100,125,160,200,250,400,630,800,1000,1250,1600,2000,2500,3200,4000,5000,6300}),0)</f>
        <v>3200</v>
      </c>
      <c r="M3733" s="9" t="str">
        <f t="shared" si="291"/>
        <v>Straight Feeder</v>
      </c>
      <c r="N3733" s="9" t="str">
        <f t="shared" si="292"/>
        <v>CU</v>
      </c>
      <c r="O3733" s="13" t="str">
        <f t="shared" si="293"/>
        <v>Tin</v>
      </c>
      <c r="P3733" s="9" t="str">
        <f t="shared" si="294"/>
        <v>PET</v>
      </c>
      <c r="Q3733" s="9" t="str">
        <f t="shared" si="295"/>
        <v>4</v>
      </c>
      <c r="R37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33" s="14" t="str">
        <f>IF(ProjectsDB[[#This Row],[Item Type]]="Straight Plug-In",_xlfn.TEXTJOIN("-",TRUE,M3733&amp;"-"&amp;_xlfn.LET(_xlpm.txt,ProjectsDB[[#This Row],[Assembly]],_xlpm.pos,FIND("SP",_xlpm.txt),_xlpm.pre,LEFT(_xlpm.txt,_xlpm.pos-1),IF(RIGHT(_xlpm.pre,3)="123","3PL",IF(RIGHT(_xlpm.pre,2)="12","2PL",IF(RIGHT(_xlpm.pre,1)="1","1PL","3PL")))),N3733,O3733,P3733,Q3733&amp;"W",R3733),_xlfn.TEXTJOIN("-",TRUE,M3733,N3733,O3733,P3733,Q3733&amp;"W",R3733))</f>
        <v>Straight Feeder-CU-Tin-PET-4W-2</v>
      </c>
      <c r="T3733" s="14" t="str">
        <f>IF(COUNTIF(Cycletime[Element Desc.],ProjectsDB[[#This Row],[Element Desc.]])&gt;0,"Found","Not Found")</f>
        <v>Found</v>
      </c>
    </row>
    <row r="3734" spans="2:20" x14ac:dyDescent="0.25">
      <c r="B3734" s="8" t="s">
        <v>7821</v>
      </c>
      <c r="C3734" s="9" t="s">
        <v>7822</v>
      </c>
      <c r="D3734" s="9" t="s">
        <v>7823</v>
      </c>
      <c r="E3734" s="10">
        <v>1</v>
      </c>
      <c r="F3734" s="9" t="s">
        <v>7775</v>
      </c>
      <c r="G3734" s="9" t="s">
        <v>22</v>
      </c>
      <c r="H3734" s="11"/>
      <c r="I3734" s="12">
        <v>320</v>
      </c>
      <c r="J3734" s="12">
        <v>760</v>
      </c>
      <c r="K3734" s="12"/>
      <c r="L3734" s="12">
        <f t="array" ref="L3734">IFERROR(LOOKUP(2^15,SEARCH({"40A","63A","80A","100A","125A","160A","200A","250A","400A","630A","800A","1000A","1250A","1600A","2000A","2500A","3200A","4000A","5000A","6300A"},UPPER(D3734)),{40,63,80,100,125,160,200,250,400,630,800,1000,1250,1600,2000,2500,3200,4000,5000,6300}),0)</f>
        <v>3200</v>
      </c>
      <c r="M3734" s="9" t="str">
        <f t="shared" si="291"/>
        <v>Elbow Flat</v>
      </c>
      <c r="N3734" s="9" t="str">
        <f t="shared" si="292"/>
        <v>CU</v>
      </c>
      <c r="O3734" s="13" t="str">
        <f t="shared" si="293"/>
        <v>Tin</v>
      </c>
      <c r="P3734" s="9" t="str">
        <f t="shared" si="294"/>
        <v>PET</v>
      </c>
      <c r="Q3734" s="9" t="str">
        <f t="shared" si="295"/>
        <v>4</v>
      </c>
      <c r="R37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34" s="14" t="str">
        <f>IF(ProjectsDB[[#This Row],[Item Type]]="Straight Plug-In",_xlfn.TEXTJOIN("-",TRUE,M3734&amp;"-"&amp;_xlfn.LET(_xlpm.txt,ProjectsDB[[#This Row],[Assembly]],_xlpm.pos,FIND("SP",_xlpm.txt),_xlpm.pre,LEFT(_xlpm.txt,_xlpm.pos-1),IF(RIGHT(_xlpm.pre,3)="123","3PL",IF(RIGHT(_xlpm.pre,2)="12","2PL",IF(RIGHT(_xlpm.pre,1)="1","1PL","3PL")))),N3734,O3734,P3734,Q3734&amp;"W",R3734),_xlfn.TEXTJOIN("-",TRUE,M3734,N3734,O3734,P3734,Q3734&amp;"W",R3734))</f>
        <v>Elbow Flat-CU-Tin-PET-4W-2</v>
      </c>
      <c r="T3734" s="14" t="str">
        <f>IF(COUNTIF(Cycletime[Element Desc.],ProjectsDB[[#This Row],[Element Desc.]])&gt;0,"Found","Not Found")</f>
        <v>Found</v>
      </c>
    </row>
    <row r="3735" spans="2:20" x14ac:dyDescent="0.25">
      <c r="B3735" s="8" t="s">
        <v>7824</v>
      </c>
      <c r="C3735" s="9" t="s">
        <v>7825</v>
      </c>
      <c r="D3735" s="9" t="s">
        <v>7826</v>
      </c>
      <c r="E3735" s="10">
        <v>2</v>
      </c>
      <c r="F3735" s="9" t="s">
        <v>7775</v>
      </c>
      <c r="G3735" s="9" t="s">
        <v>52</v>
      </c>
      <c r="H3735" s="11"/>
      <c r="I3735" s="12"/>
      <c r="J3735" s="12"/>
      <c r="K3735" s="12"/>
      <c r="L3735" s="12">
        <f t="array" ref="L3735">IFERROR(LOOKUP(2^15,SEARCH({"40A","63A","80A","100A","125A","160A","200A","250A","400A","630A","800A","1000A","1250A","1600A","2000A","2500A","3200A","4000A","5000A","6300A"},UPPER(D3735)),{40,63,80,100,125,160,200,250,400,630,800,1000,1250,1600,2000,2500,3200,4000,5000,6300}),0)</f>
        <v>0</v>
      </c>
      <c r="M3735" s="9" t="str">
        <f t="shared" si="291"/>
        <v>Adaptation</v>
      </c>
      <c r="N3735" s="9" t="str">
        <f t="shared" si="292"/>
        <v>CU</v>
      </c>
      <c r="O3735" s="13" t="str">
        <f t="shared" si="293"/>
        <v>None</v>
      </c>
      <c r="P3735" s="9" t="str">
        <f t="shared" si="294"/>
        <v>None</v>
      </c>
      <c r="Q3735" s="9" t="str">
        <f t="shared" si="295"/>
        <v>0</v>
      </c>
      <c r="R37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35" s="14" t="str">
        <f>IF(ProjectsDB[[#This Row],[Item Type]]="Straight Plug-In",_xlfn.TEXTJOIN("-",TRUE,M3735&amp;"-"&amp;_xlfn.LET(_xlpm.txt,ProjectsDB[[#This Row],[Assembly]],_xlpm.pos,FIND("SP",_xlpm.txt),_xlpm.pre,LEFT(_xlpm.txt,_xlpm.pos-1),IF(RIGHT(_xlpm.pre,3)="123","3PL",IF(RIGHT(_xlpm.pre,2)="12","2PL",IF(RIGHT(_xlpm.pre,1)="1","1PL","3PL")))),N3735,O3735,P3735,Q3735&amp;"W",R3735),_xlfn.TEXTJOIN("-",TRUE,M3735,N3735,O3735,P3735,Q3735&amp;"W",R3735))</f>
        <v>Adaptation-CU-None-None-0W-1</v>
      </c>
      <c r="T3735" s="14" t="str">
        <f>IF(COUNTIF(Cycletime[Element Desc.],ProjectsDB[[#This Row],[Element Desc.]])&gt;0,"Found","Not Found")</f>
        <v>Found</v>
      </c>
    </row>
    <row r="3736" spans="2:20" x14ac:dyDescent="0.25">
      <c r="B3736" s="8" t="s">
        <v>7827</v>
      </c>
      <c r="C3736" s="9" t="s">
        <v>7828</v>
      </c>
      <c r="D3736" s="9" t="s">
        <v>7829</v>
      </c>
      <c r="E3736" s="10">
        <v>1</v>
      </c>
      <c r="F3736" s="9" t="s">
        <v>7830</v>
      </c>
      <c r="G3736" s="9" t="s">
        <v>1587</v>
      </c>
      <c r="H3736" s="11"/>
      <c r="I3736" s="12">
        <v>1700</v>
      </c>
      <c r="J3736" s="12"/>
      <c r="K3736" s="12"/>
      <c r="L3736" s="12">
        <f t="array" ref="L3736">IFERROR(LOOKUP(2^15,SEARCH({"40A","63A","80A","100A","125A","160A","200A","250A","400A","630A","800A","1000A","1250A","1600A","2000A","2500A","3200A","4000A","5000A","6300A"},UPPER(D3736)),{40,63,80,100,125,160,200,250,400,630,800,1000,1250,1600,2000,2500,3200,4000,5000,6300}),0)</f>
        <v>1000</v>
      </c>
      <c r="M3736" s="9" t="str">
        <f t="shared" si="291"/>
        <v>Straight Feeder</v>
      </c>
      <c r="N3736" s="9" t="str">
        <f t="shared" si="292"/>
        <v>CU</v>
      </c>
      <c r="O3736" s="13" t="str">
        <f t="shared" si="293"/>
        <v>Tin</v>
      </c>
      <c r="P3736" s="9" t="str">
        <f t="shared" si="294"/>
        <v>PET</v>
      </c>
      <c r="Q3736" s="9" t="str">
        <f t="shared" si="295"/>
        <v>5</v>
      </c>
      <c r="R37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36" s="14" t="str">
        <f>IF(ProjectsDB[[#This Row],[Item Type]]="Straight Plug-In",_xlfn.TEXTJOIN("-",TRUE,M3736&amp;"-"&amp;_xlfn.LET(_xlpm.txt,ProjectsDB[[#This Row],[Assembly]],_xlpm.pos,FIND("SP",_xlpm.txt),_xlpm.pre,LEFT(_xlpm.txt,_xlpm.pos-1),IF(RIGHT(_xlpm.pre,3)="123","3PL",IF(RIGHT(_xlpm.pre,2)="12","2PL",IF(RIGHT(_xlpm.pre,1)="1","1PL","3PL")))),N3736,O3736,P3736,Q3736&amp;"W",R3736),_xlfn.TEXTJOIN("-",TRUE,M3736,N3736,O3736,P3736,Q3736&amp;"W",R3736))</f>
        <v>Straight Feeder-CU-Tin-PET-5W-1</v>
      </c>
      <c r="T3736" s="14" t="str">
        <f>IF(COUNTIF(Cycletime[Element Desc.],ProjectsDB[[#This Row],[Element Desc.]])&gt;0,"Found","Not Found")</f>
        <v>Found</v>
      </c>
    </row>
    <row r="3737" spans="2:20" x14ac:dyDescent="0.25">
      <c r="B3737" s="8" t="s">
        <v>7831</v>
      </c>
      <c r="C3737" s="9" t="s">
        <v>7832</v>
      </c>
      <c r="D3737" s="9" t="s">
        <v>7833</v>
      </c>
      <c r="E3737" s="10">
        <v>1</v>
      </c>
      <c r="F3737" s="9" t="s">
        <v>7830</v>
      </c>
      <c r="G3737" s="9" t="s">
        <v>1587</v>
      </c>
      <c r="H3737" s="11"/>
      <c r="I3737" s="12">
        <v>3000</v>
      </c>
      <c r="J3737" s="12"/>
      <c r="K3737" s="12"/>
      <c r="L3737" s="12">
        <f t="array" ref="L3737">IFERROR(LOOKUP(2^15,SEARCH({"40A","63A","80A","100A","125A","160A","200A","250A","400A","630A","800A","1000A","1250A","1600A","2000A","2500A","3200A","4000A","5000A","6300A"},UPPER(D3737)),{40,63,80,100,125,160,200,250,400,630,800,1000,1250,1600,2000,2500,3200,4000,5000,6300}),0)</f>
        <v>1000</v>
      </c>
      <c r="M3737" s="9" t="str">
        <f t="shared" si="291"/>
        <v>Straight Feeder</v>
      </c>
      <c r="N3737" s="9" t="str">
        <f t="shared" si="292"/>
        <v>CU</v>
      </c>
      <c r="O3737" s="13" t="str">
        <f t="shared" si="293"/>
        <v>Tin</v>
      </c>
      <c r="P3737" s="9" t="str">
        <f t="shared" si="294"/>
        <v>PET</v>
      </c>
      <c r="Q3737" s="9" t="str">
        <f t="shared" si="295"/>
        <v>5</v>
      </c>
      <c r="R37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37" s="14" t="str">
        <f>IF(ProjectsDB[[#This Row],[Item Type]]="Straight Plug-In",_xlfn.TEXTJOIN("-",TRUE,M3737&amp;"-"&amp;_xlfn.LET(_xlpm.txt,ProjectsDB[[#This Row],[Assembly]],_xlpm.pos,FIND("SP",_xlpm.txt),_xlpm.pre,LEFT(_xlpm.txt,_xlpm.pos-1),IF(RIGHT(_xlpm.pre,3)="123","3PL",IF(RIGHT(_xlpm.pre,2)="12","2PL",IF(RIGHT(_xlpm.pre,1)="1","1PL","3PL")))),N3737,O3737,P3737,Q3737&amp;"W",R3737),_xlfn.TEXTJOIN("-",TRUE,M3737,N3737,O3737,P3737,Q3737&amp;"W",R3737))</f>
        <v>Straight Feeder-CU-Tin-PET-5W-1</v>
      </c>
      <c r="T3737" s="14" t="str">
        <f>IF(COUNTIF(Cycletime[Element Desc.],ProjectsDB[[#This Row],[Element Desc.]])&gt;0,"Found","Not Found")</f>
        <v>Found</v>
      </c>
    </row>
    <row r="3738" spans="2:20" x14ac:dyDescent="0.25">
      <c r="B3738" s="8" t="s">
        <v>7834</v>
      </c>
      <c r="C3738" s="9" t="s">
        <v>2601</v>
      </c>
      <c r="D3738" s="9" t="s">
        <v>2602</v>
      </c>
      <c r="E3738" s="10">
        <v>2</v>
      </c>
      <c r="F3738" s="9" t="s">
        <v>7830</v>
      </c>
      <c r="G3738" s="9" t="s">
        <v>1587</v>
      </c>
      <c r="H3738" s="11"/>
      <c r="I3738" s="12"/>
      <c r="J3738" s="12"/>
      <c r="K3738" s="12"/>
      <c r="L3738" s="12">
        <f t="array" ref="L3738">IFERROR(LOOKUP(2^15,SEARCH({"40A","63A","80A","100A","125A","160A","200A","250A","400A","630A","800A","1000A","1250A","1600A","2000A","2500A","3200A","4000A","5000A","6300A"},UPPER(D3738)),{40,63,80,100,125,160,200,250,400,630,800,1000,1250,1600,2000,2500,3200,4000,5000,6300}),0)</f>
        <v>1000</v>
      </c>
      <c r="M3738" s="9" t="str">
        <f t="shared" si="291"/>
        <v>Joint Pack</v>
      </c>
      <c r="N3738" s="9" t="str">
        <f t="shared" si="292"/>
        <v>CU</v>
      </c>
      <c r="O3738" s="13" t="str">
        <f t="shared" si="293"/>
        <v>Tin</v>
      </c>
      <c r="P3738" s="9" t="str">
        <f t="shared" si="294"/>
        <v>None</v>
      </c>
      <c r="Q3738" s="9" t="str">
        <f t="shared" si="295"/>
        <v>5</v>
      </c>
      <c r="R37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38" s="14" t="str">
        <f>IF(ProjectsDB[[#This Row],[Item Type]]="Straight Plug-In",_xlfn.TEXTJOIN("-",TRUE,M3738&amp;"-"&amp;_xlfn.LET(_xlpm.txt,ProjectsDB[[#This Row],[Assembly]],_xlpm.pos,FIND("SP",_xlpm.txt),_xlpm.pre,LEFT(_xlpm.txt,_xlpm.pos-1),IF(RIGHT(_xlpm.pre,3)="123","3PL",IF(RIGHT(_xlpm.pre,2)="12","2PL",IF(RIGHT(_xlpm.pre,1)="1","1PL","3PL")))),N3738,O3738,P3738,Q3738&amp;"W",R3738),_xlfn.TEXTJOIN("-",TRUE,M3738,N3738,O3738,P3738,Q3738&amp;"W",R3738))</f>
        <v>Joint Pack-CU-Tin-None-5W-1</v>
      </c>
      <c r="T3738" s="14" t="str">
        <f>IF(COUNTIF(Cycletime[Element Desc.],ProjectsDB[[#This Row],[Element Desc.]])&gt;0,"Found","Not Found")</f>
        <v>Found</v>
      </c>
    </row>
    <row r="3739" spans="2:20" x14ac:dyDescent="0.25">
      <c r="B3739" s="8" t="s">
        <v>7835</v>
      </c>
      <c r="C3739" s="9" t="s">
        <v>7836</v>
      </c>
      <c r="D3739" s="9" t="s">
        <v>7837</v>
      </c>
      <c r="E3739" s="10">
        <v>1</v>
      </c>
      <c r="F3739" s="9" t="s">
        <v>7830</v>
      </c>
      <c r="G3739" s="9" t="s">
        <v>1587</v>
      </c>
      <c r="H3739" s="11"/>
      <c r="I3739" s="12">
        <v>500</v>
      </c>
      <c r="J3739" s="12"/>
      <c r="K3739" s="12"/>
      <c r="L3739" s="12">
        <f t="array" ref="L3739">IFERROR(LOOKUP(2^15,SEARCH({"40A","63A","80A","100A","125A","160A","200A","250A","400A","630A","800A","1000A","1250A","1600A","2000A","2500A","3200A","4000A","5000A","6300A"},UPPER(D3739)),{40,63,80,100,125,160,200,250,400,630,800,1000,1250,1600,2000,2500,3200,4000,5000,6300}),0)</f>
        <v>1600</v>
      </c>
      <c r="M3739" s="9" t="str">
        <f t="shared" si="291"/>
        <v>Straight Feeder</v>
      </c>
      <c r="N3739" s="9" t="str">
        <f t="shared" si="292"/>
        <v>CU</v>
      </c>
      <c r="O3739" s="13" t="str">
        <f t="shared" si="293"/>
        <v>Tin</v>
      </c>
      <c r="P3739" s="9" t="str">
        <f t="shared" si="294"/>
        <v>PET</v>
      </c>
      <c r="Q3739" s="9" t="str">
        <f t="shared" si="295"/>
        <v>5</v>
      </c>
      <c r="R37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39" s="14" t="str">
        <f>IF(ProjectsDB[[#This Row],[Item Type]]="Straight Plug-In",_xlfn.TEXTJOIN("-",TRUE,M3739&amp;"-"&amp;_xlfn.LET(_xlpm.txt,ProjectsDB[[#This Row],[Assembly]],_xlpm.pos,FIND("SP",_xlpm.txt),_xlpm.pre,LEFT(_xlpm.txt,_xlpm.pos-1),IF(RIGHT(_xlpm.pre,3)="123","3PL",IF(RIGHT(_xlpm.pre,2)="12","2PL",IF(RIGHT(_xlpm.pre,1)="1","1PL","3PL")))),N3739,O3739,P3739,Q3739&amp;"W",R3739),_xlfn.TEXTJOIN("-",TRUE,M3739,N3739,O3739,P3739,Q3739&amp;"W",R3739))</f>
        <v>Straight Feeder-CU-Tin-PET-5W-1</v>
      </c>
      <c r="T3739" s="14" t="str">
        <f>IF(COUNTIF(Cycletime[Element Desc.],ProjectsDB[[#This Row],[Element Desc.]])&gt;0,"Found","Not Found")</f>
        <v>Found</v>
      </c>
    </row>
    <row r="3740" spans="2:20" x14ac:dyDescent="0.25">
      <c r="B3740" s="8" t="s">
        <v>7838</v>
      </c>
      <c r="C3740" s="9" t="s">
        <v>2656</v>
      </c>
      <c r="D3740" s="9" t="s">
        <v>2657</v>
      </c>
      <c r="E3740" s="10">
        <v>1</v>
      </c>
      <c r="F3740" s="9" t="s">
        <v>7830</v>
      </c>
      <c r="G3740" s="9" t="s">
        <v>1587</v>
      </c>
      <c r="H3740" s="11"/>
      <c r="I3740" s="12"/>
      <c r="J3740" s="12"/>
      <c r="K3740" s="12"/>
      <c r="L3740" s="12">
        <f t="array" ref="L3740">IFERROR(LOOKUP(2^15,SEARCH({"40A","63A","80A","100A","125A","160A","200A","250A","400A","630A","800A","1000A","1250A","1600A","2000A","2500A","3200A","4000A","5000A","6300A"},UPPER(D3740)),{40,63,80,100,125,160,200,250,400,630,800,1000,1250,1600,2000,2500,3200,4000,5000,6300}),0)</f>
        <v>1600</v>
      </c>
      <c r="M3740" s="9" t="str">
        <f t="shared" si="291"/>
        <v>Joint Pack</v>
      </c>
      <c r="N3740" s="9" t="str">
        <f t="shared" si="292"/>
        <v>CU</v>
      </c>
      <c r="O3740" s="13" t="str">
        <f t="shared" si="293"/>
        <v>Tin</v>
      </c>
      <c r="P3740" s="9" t="str">
        <f t="shared" si="294"/>
        <v>None</v>
      </c>
      <c r="Q3740" s="9" t="str">
        <f t="shared" si="295"/>
        <v>5</v>
      </c>
      <c r="R37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40" s="14" t="str">
        <f>IF(ProjectsDB[[#This Row],[Item Type]]="Straight Plug-In",_xlfn.TEXTJOIN("-",TRUE,M3740&amp;"-"&amp;_xlfn.LET(_xlpm.txt,ProjectsDB[[#This Row],[Assembly]],_xlpm.pos,FIND("SP",_xlpm.txt),_xlpm.pre,LEFT(_xlpm.txt,_xlpm.pos-1),IF(RIGHT(_xlpm.pre,3)="123","3PL",IF(RIGHT(_xlpm.pre,2)="12","2PL",IF(RIGHT(_xlpm.pre,1)="1","1PL","3PL")))),N3740,O3740,P3740,Q3740&amp;"W",R3740),_xlfn.TEXTJOIN("-",TRUE,M3740,N3740,O3740,P3740,Q3740&amp;"W",R3740))</f>
        <v>Joint Pack-CU-Tin-None-5W-1</v>
      </c>
      <c r="T3740" s="14" t="str">
        <f>IF(COUNTIF(Cycletime[Element Desc.],ProjectsDB[[#This Row],[Element Desc.]])&gt;0,"Found","Not Found")</f>
        <v>Found</v>
      </c>
    </row>
    <row r="3741" spans="2:20" x14ac:dyDescent="0.25">
      <c r="B3741" s="8" t="s">
        <v>7839</v>
      </c>
      <c r="C3741" s="9" t="s">
        <v>4960</v>
      </c>
      <c r="D3741" s="9" t="s">
        <v>4961</v>
      </c>
      <c r="E3741" s="10">
        <v>1</v>
      </c>
      <c r="F3741" s="9" t="s">
        <v>7830</v>
      </c>
      <c r="G3741" s="9" t="s">
        <v>1587</v>
      </c>
      <c r="H3741" s="11"/>
      <c r="I3741" s="12"/>
      <c r="J3741" s="12"/>
      <c r="K3741" s="12"/>
      <c r="L3741" s="12">
        <f t="array" ref="L3741">IFERROR(LOOKUP(2^15,SEARCH({"40A","63A","80A","100A","125A","160A","200A","250A","400A","630A","800A","1000A","1250A","1600A","2000A","2500A","3200A","4000A","5000A","6300A"},UPPER(D3741)),{40,63,80,100,125,160,200,250,400,630,800,1000,1250,1600,2000,2500,3200,4000,5000,6300}),0)</f>
        <v>2500</v>
      </c>
      <c r="M3741" s="9" t="str">
        <f t="shared" si="291"/>
        <v>Joint Pack</v>
      </c>
      <c r="N3741" s="9" t="str">
        <f t="shared" si="292"/>
        <v>CU</v>
      </c>
      <c r="O3741" s="13" t="str">
        <f t="shared" si="293"/>
        <v>Tin</v>
      </c>
      <c r="P3741" s="9" t="str">
        <f t="shared" si="294"/>
        <v>None</v>
      </c>
      <c r="Q3741" s="9" t="str">
        <f t="shared" si="295"/>
        <v>5</v>
      </c>
      <c r="R37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41" s="14" t="str">
        <f>IF(ProjectsDB[[#This Row],[Item Type]]="Straight Plug-In",_xlfn.TEXTJOIN("-",TRUE,M3741&amp;"-"&amp;_xlfn.LET(_xlpm.txt,ProjectsDB[[#This Row],[Assembly]],_xlpm.pos,FIND("SP",_xlpm.txt),_xlpm.pre,LEFT(_xlpm.txt,_xlpm.pos-1),IF(RIGHT(_xlpm.pre,3)="123","3PL",IF(RIGHT(_xlpm.pre,2)="12","2PL",IF(RIGHT(_xlpm.pre,1)="1","1PL","3PL")))),N3741,O3741,P3741,Q3741&amp;"W",R3741),_xlfn.TEXTJOIN("-",TRUE,M3741,N3741,O3741,P3741,Q3741&amp;"W",R3741))</f>
        <v>Joint Pack-CU-Tin-None-5W-1</v>
      </c>
      <c r="T3741" s="14" t="str">
        <f>IF(COUNTIF(Cycletime[Element Desc.],ProjectsDB[[#This Row],[Element Desc.]])&gt;0,"Found","Not Found")</f>
        <v>Found</v>
      </c>
    </row>
    <row r="3742" spans="2:20" x14ac:dyDescent="0.25">
      <c r="B3742" s="8" t="s">
        <v>7840</v>
      </c>
      <c r="C3742" s="9" t="s">
        <v>7841</v>
      </c>
      <c r="D3742" s="9" t="s">
        <v>7842</v>
      </c>
      <c r="E3742" s="10">
        <v>1</v>
      </c>
      <c r="F3742" s="9" t="s">
        <v>7830</v>
      </c>
      <c r="G3742" s="9" t="s">
        <v>1587</v>
      </c>
      <c r="H3742" s="11"/>
      <c r="I3742" s="12">
        <v>1500</v>
      </c>
      <c r="J3742" s="12"/>
      <c r="K3742" s="12"/>
      <c r="L3742" s="12">
        <f t="array" ref="L3742">IFERROR(LOOKUP(2^15,SEARCH({"40A","63A","80A","100A","125A","160A","200A","250A","400A","630A","800A","1000A","1250A","1600A","2000A","2500A","3200A","4000A","5000A","6300A"},UPPER(D3742)),{40,63,80,100,125,160,200,250,400,630,800,1000,1250,1600,2000,2500,3200,4000,5000,6300}),0)</f>
        <v>2500</v>
      </c>
      <c r="M3742" s="9" t="str">
        <f t="shared" si="291"/>
        <v>Straight Feeder</v>
      </c>
      <c r="N3742" s="9" t="str">
        <f t="shared" si="292"/>
        <v>CU</v>
      </c>
      <c r="O3742" s="13" t="str">
        <f t="shared" si="293"/>
        <v>Tin</v>
      </c>
      <c r="P3742" s="9" t="str">
        <f t="shared" si="294"/>
        <v>PET</v>
      </c>
      <c r="Q3742" s="9" t="str">
        <f t="shared" si="295"/>
        <v>5</v>
      </c>
      <c r="R37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42" s="14" t="str">
        <f>IF(ProjectsDB[[#This Row],[Item Type]]="Straight Plug-In",_xlfn.TEXTJOIN("-",TRUE,M3742&amp;"-"&amp;_xlfn.LET(_xlpm.txt,ProjectsDB[[#This Row],[Assembly]],_xlpm.pos,FIND("SP",_xlpm.txt),_xlpm.pre,LEFT(_xlpm.txt,_xlpm.pos-1),IF(RIGHT(_xlpm.pre,3)="123","3PL",IF(RIGHT(_xlpm.pre,2)="12","2PL",IF(RIGHT(_xlpm.pre,1)="1","1PL","3PL")))),N3742,O3742,P3742,Q3742&amp;"W",R3742),_xlfn.TEXTJOIN("-",TRUE,M3742,N3742,O3742,P3742,Q3742&amp;"W",R3742))</f>
        <v>Straight Feeder-CU-Tin-PET-5W-1</v>
      </c>
      <c r="T3742" s="14" t="str">
        <f>IF(COUNTIF(Cycletime[Element Desc.],ProjectsDB[[#This Row],[Element Desc.]])&gt;0,"Found","Not Found")</f>
        <v>Found</v>
      </c>
    </row>
    <row r="3743" spans="2:20" x14ac:dyDescent="0.25">
      <c r="B3743" s="8" t="s">
        <v>7843</v>
      </c>
      <c r="C3743" s="9" t="s">
        <v>7844</v>
      </c>
      <c r="D3743" s="9" t="s">
        <v>7845</v>
      </c>
      <c r="E3743" s="10">
        <v>1</v>
      </c>
      <c r="F3743" s="9" t="s">
        <v>7830</v>
      </c>
      <c r="G3743" s="9" t="s">
        <v>1587</v>
      </c>
      <c r="H3743" s="11"/>
      <c r="I3743" s="12">
        <v>300</v>
      </c>
      <c r="J3743" s="12">
        <v>300</v>
      </c>
      <c r="K3743" s="12"/>
      <c r="L3743" s="12">
        <f t="array" ref="L3743">IFERROR(LOOKUP(2^15,SEARCH({"40A","63A","80A","100A","125A","160A","200A","250A","400A","630A","800A","1000A","1250A","1600A","2000A","2500A","3200A","4000A","5000A","6300A"},UPPER(D3743)),{40,63,80,100,125,160,200,250,400,630,800,1000,1250,1600,2000,2500,3200,4000,5000,6300}),0)</f>
        <v>2500</v>
      </c>
      <c r="M3743" s="9" t="str">
        <f t="shared" si="291"/>
        <v>Elbow Flat</v>
      </c>
      <c r="N3743" s="9" t="str">
        <f t="shared" si="292"/>
        <v>CU</v>
      </c>
      <c r="O3743" s="13" t="str">
        <f t="shared" si="293"/>
        <v>Tin</v>
      </c>
      <c r="P3743" s="9" t="str">
        <f t="shared" si="294"/>
        <v>PET</v>
      </c>
      <c r="Q3743" s="9" t="str">
        <f t="shared" si="295"/>
        <v>5</v>
      </c>
      <c r="R37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43" s="14" t="str">
        <f>IF(ProjectsDB[[#This Row],[Item Type]]="Straight Plug-In",_xlfn.TEXTJOIN("-",TRUE,M3743&amp;"-"&amp;_xlfn.LET(_xlpm.txt,ProjectsDB[[#This Row],[Assembly]],_xlpm.pos,FIND("SP",_xlpm.txt),_xlpm.pre,LEFT(_xlpm.txt,_xlpm.pos-1),IF(RIGHT(_xlpm.pre,3)="123","3PL",IF(RIGHT(_xlpm.pre,2)="12","2PL",IF(RIGHT(_xlpm.pre,1)="1","1PL","3PL")))),N3743,O3743,P3743,Q3743&amp;"W",R3743),_xlfn.TEXTJOIN("-",TRUE,M3743,N3743,O3743,P3743,Q3743&amp;"W",R3743))</f>
        <v>Elbow Flat-CU-Tin-PET-5W-1</v>
      </c>
      <c r="T3743" s="14" t="str">
        <f>IF(COUNTIF(Cycletime[Element Desc.],ProjectsDB[[#This Row],[Element Desc.]])&gt;0,"Found","Not Found")</f>
        <v>Found</v>
      </c>
    </row>
    <row r="3744" spans="2:20" x14ac:dyDescent="0.25">
      <c r="B3744" s="8" t="s">
        <v>7846</v>
      </c>
      <c r="C3744" s="9" t="s">
        <v>4960</v>
      </c>
      <c r="D3744" s="9" t="s">
        <v>4961</v>
      </c>
      <c r="E3744" s="10">
        <v>1</v>
      </c>
      <c r="F3744" s="9" t="s">
        <v>7830</v>
      </c>
      <c r="G3744" s="9" t="s">
        <v>1587</v>
      </c>
      <c r="H3744" s="11"/>
      <c r="I3744" s="12"/>
      <c r="J3744" s="12"/>
      <c r="K3744" s="12"/>
      <c r="L3744" s="12">
        <f t="array" ref="L3744">IFERROR(LOOKUP(2^15,SEARCH({"40A","63A","80A","100A","125A","160A","200A","250A","400A","630A","800A","1000A","1250A","1600A","2000A","2500A","3200A","4000A","5000A","6300A"},UPPER(D3744)),{40,63,80,100,125,160,200,250,400,630,800,1000,1250,1600,2000,2500,3200,4000,5000,6300}),0)</f>
        <v>2500</v>
      </c>
      <c r="M3744" s="9" t="str">
        <f t="shared" si="291"/>
        <v>Joint Pack</v>
      </c>
      <c r="N3744" s="9" t="str">
        <f t="shared" si="292"/>
        <v>CU</v>
      </c>
      <c r="O3744" s="13" t="str">
        <f t="shared" si="293"/>
        <v>Tin</v>
      </c>
      <c r="P3744" s="9" t="str">
        <f t="shared" si="294"/>
        <v>None</v>
      </c>
      <c r="Q3744" s="9" t="str">
        <f t="shared" si="295"/>
        <v>5</v>
      </c>
      <c r="R37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44" s="14" t="str">
        <f>IF(ProjectsDB[[#This Row],[Item Type]]="Straight Plug-In",_xlfn.TEXTJOIN("-",TRUE,M3744&amp;"-"&amp;_xlfn.LET(_xlpm.txt,ProjectsDB[[#This Row],[Assembly]],_xlpm.pos,FIND("SP",_xlpm.txt),_xlpm.pre,LEFT(_xlpm.txt,_xlpm.pos-1),IF(RIGHT(_xlpm.pre,3)="123","3PL",IF(RIGHT(_xlpm.pre,2)="12","2PL",IF(RIGHT(_xlpm.pre,1)="1","1PL","3PL")))),N3744,O3744,P3744,Q3744&amp;"W",R3744),_xlfn.TEXTJOIN("-",TRUE,M3744,N3744,O3744,P3744,Q3744&amp;"W",R3744))</f>
        <v>Joint Pack-CU-Tin-None-5W-1</v>
      </c>
      <c r="T3744" s="14" t="str">
        <f>IF(COUNTIF(Cycletime[Element Desc.],ProjectsDB[[#This Row],[Element Desc.]])&gt;0,"Found","Not Found")</f>
        <v>Found</v>
      </c>
    </row>
    <row r="3745" spans="2:20" x14ac:dyDescent="0.25">
      <c r="B3745" s="8" t="s">
        <v>7847</v>
      </c>
      <c r="C3745" s="9" t="s">
        <v>7848</v>
      </c>
      <c r="D3745" s="9" t="s">
        <v>7849</v>
      </c>
      <c r="E3745" s="10">
        <v>1</v>
      </c>
      <c r="F3745" s="9" t="s">
        <v>7830</v>
      </c>
      <c r="G3745" s="9" t="s">
        <v>1587</v>
      </c>
      <c r="H3745" s="11"/>
      <c r="I3745" s="12">
        <v>1070</v>
      </c>
      <c r="J3745" s="12"/>
      <c r="K3745" s="12"/>
      <c r="L3745" s="12">
        <f t="array" ref="L3745">IFERROR(LOOKUP(2^15,SEARCH({"40A","63A","80A","100A","125A","160A","200A","250A","400A","630A","800A","1000A","1250A","1600A","2000A","2500A","3200A","4000A","5000A","6300A"},UPPER(D3745)),{40,63,80,100,125,160,200,250,400,630,800,1000,1250,1600,2000,2500,3200,4000,5000,6300}),0)</f>
        <v>2500</v>
      </c>
      <c r="M3745" s="9" t="str">
        <f t="shared" si="291"/>
        <v>Straight Feeder</v>
      </c>
      <c r="N3745" s="9" t="str">
        <f t="shared" si="292"/>
        <v>CU</v>
      </c>
      <c r="O3745" s="13" t="str">
        <f t="shared" si="293"/>
        <v>Tin</v>
      </c>
      <c r="P3745" s="9" t="str">
        <f t="shared" si="294"/>
        <v>PET</v>
      </c>
      <c r="Q3745" s="9" t="str">
        <f t="shared" si="295"/>
        <v>5</v>
      </c>
      <c r="R37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45" s="14" t="str">
        <f>IF(ProjectsDB[[#This Row],[Item Type]]="Straight Plug-In",_xlfn.TEXTJOIN("-",TRUE,M3745&amp;"-"&amp;_xlfn.LET(_xlpm.txt,ProjectsDB[[#This Row],[Assembly]],_xlpm.pos,FIND("SP",_xlpm.txt),_xlpm.pre,LEFT(_xlpm.txt,_xlpm.pos-1),IF(RIGHT(_xlpm.pre,3)="123","3PL",IF(RIGHT(_xlpm.pre,2)="12","2PL",IF(RIGHT(_xlpm.pre,1)="1","1PL","3PL")))),N3745,O3745,P3745,Q3745&amp;"W",R3745),_xlfn.TEXTJOIN("-",TRUE,M3745,N3745,O3745,P3745,Q3745&amp;"W",R3745))</f>
        <v>Straight Feeder-CU-Tin-PET-5W-1</v>
      </c>
      <c r="T3745" s="14" t="str">
        <f>IF(COUNTIF(Cycletime[Element Desc.],ProjectsDB[[#This Row],[Element Desc.]])&gt;0,"Found","Not Found")</f>
        <v>Found</v>
      </c>
    </row>
    <row r="3746" spans="2:20" x14ac:dyDescent="0.25">
      <c r="B3746" s="8" t="s">
        <v>7850</v>
      </c>
      <c r="C3746" s="9" t="s">
        <v>4960</v>
      </c>
      <c r="D3746" s="9" t="s">
        <v>4961</v>
      </c>
      <c r="E3746" s="10">
        <v>1</v>
      </c>
      <c r="F3746" s="9" t="s">
        <v>7830</v>
      </c>
      <c r="G3746" s="9" t="s">
        <v>1587</v>
      </c>
      <c r="H3746" s="11"/>
      <c r="I3746" s="12"/>
      <c r="J3746" s="12"/>
      <c r="K3746" s="12"/>
      <c r="L3746" s="12">
        <f t="array" ref="L3746">IFERROR(LOOKUP(2^15,SEARCH({"40A","63A","80A","100A","125A","160A","200A","250A","400A","630A","800A","1000A","1250A","1600A","2000A","2500A","3200A","4000A","5000A","6300A"},UPPER(D3746)),{40,63,80,100,125,160,200,250,400,630,800,1000,1250,1600,2000,2500,3200,4000,5000,6300}),0)</f>
        <v>2500</v>
      </c>
      <c r="M3746" s="9" t="str">
        <f t="shared" si="291"/>
        <v>Joint Pack</v>
      </c>
      <c r="N3746" s="9" t="str">
        <f t="shared" si="292"/>
        <v>CU</v>
      </c>
      <c r="O3746" s="13" t="str">
        <f t="shared" si="293"/>
        <v>Tin</v>
      </c>
      <c r="P3746" s="9" t="str">
        <f t="shared" si="294"/>
        <v>None</v>
      </c>
      <c r="Q3746" s="9" t="str">
        <f t="shared" si="295"/>
        <v>5</v>
      </c>
      <c r="R37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746" s="14" t="str">
        <f>IF(ProjectsDB[[#This Row],[Item Type]]="Straight Plug-In",_xlfn.TEXTJOIN("-",TRUE,M3746&amp;"-"&amp;_xlfn.LET(_xlpm.txt,ProjectsDB[[#This Row],[Assembly]],_xlpm.pos,FIND("SP",_xlpm.txt),_xlpm.pre,LEFT(_xlpm.txt,_xlpm.pos-1),IF(RIGHT(_xlpm.pre,3)="123","3PL",IF(RIGHT(_xlpm.pre,2)="12","2PL",IF(RIGHT(_xlpm.pre,1)="1","1PL","3PL")))),N3746,O3746,P3746,Q3746&amp;"W",R3746),_xlfn.TEXTJOIN("-",TRUE,M3746,N3746,O3746,P3746,Q3746&amp;"W",R3746))</f>
        <v>Joint Pack-CU-Tin-None-5W-1</v>
      </c>
      <c r="T3746" s="14" t="str">
        <f>IF(COUNTIF(Cycletime[Element Desc.],ProjectsDB[[#This Row],[Element Desc.]])&gt;0,"Found","Not Found")</f>
        <v>Found</v>
      </c>
    </row>
    <row r="3747" spans="2:20" x14ac:dyDescent="0.25">
      <c r="B3747" s="8" t="s">
        <v>7851</v>
      </c>
      <c r="C3747" s="9" t="s">
        <v>7852</v>
      </c>
      <c r="D3747" s="9" t="s">
        <v>7853</v>
      </c>
      <c r="E3747" s="10">
        <v>1</v>
      </c>
      <c r="F3747" s="9" t="s">
        <v>7854</v>
      </c>
      <c r="G3747" s="9" t="s">
        <v>37</v>
      </c>
      <c r="H3747" s="11"/>
      <c r="I3747" s="12">
        <v>660</v>
      </c>
      <c r="J3747" s="12"/>
      <c r="K3747" s="12"/>
      <c r="L3747" s="12">
        <f t="array" ref="L3747">IFERROR(LOOKUP(2^15,SEARCH({"40A","63A","80A","100A","125A","160A","200A","250A","400A","630A","800A","1000A","1250A","1600A","2000A","2500A","3200A","4000A","5000A","6300A"},UPPER(D3747)),{40,63,80,100,125,160,200,250,400,630,800,1000,1250,1600,2000,2500,3200,4000,5000,6300}),0)</f>
        <v>5000</v>
      </c>
      <c r="M3747" s="9" t="str">
        <f t="shared" si="291"/>
        <v>Straight Feeder</v>
      </c>
      <c r="N3747" s="9" t="str">
        <f t="shared" si="292"/>
        <v>AL</v>
      </c>
      <c r="O3747" s="13" t="str">
        <f t="shared" si="293"/>
        <v>Silver</v>
      </c>
      <c r="P3747" s="9" t="str">
        <f t="shared" si="294"/>
        <v>PET</v>
      </c>
      <c r="Q3747" s="9" t="str">
        <f t="shared" si="295"/>
        <v>4</v>
      </c>
      <c r="R37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747" s="14" t="str">
        <f>IF(ProjectsDB[[#This Row],[Item Type]]="Straight Plug-In",_xlfn.TEXTJOIN("-",TRUE,M3747&amp;"-"&amp;_xlfn.LET(_xlpm.txt,ProjectsDB[[#This Row],[Assembly]],_xlpm.pos,FIND("SP",_xlpm.txt),_xlpm.pre,LEFT(_xlpm.txt,_xlpm.pos-1),IF(RIGHT(_xlpm.pre,3)="123","3PL",IF(RIGHT(_xlpm.pre,2)="12","2PL",IF(RIGHT(_xlpm.pre,1)="1","1PL","3PL")))),N3747,O3747,P3747,Q3747&amp;"W",R3747),_xlfn.TEXTJOIN("-",TRUE,M3747,N3747,O3747,P3747,Q3747&amp;"W",R3747))</f>
        <v>Straight Feeder-AL-Silver-PET-4W-3</v>
      </c>
      <c r="T3747" s="14" t="str">
        <f>IF(COUNTIF(Cycletime[Element Desc.],ProjectsDB[[#This Row],[Element Desc.]])&gt;0,"Found","Not Found")</f>
        <v>Found</v>
      </c>
    </row>
    <row r="3748" spans="2:20" x14ac:dyDescent="0.25">
      <c r="B3748" s="8" t="s">
        <v>7855</v>
      </c>
      <c r="C3748" s="9" t="s">
        <v>7856</v>
      </c>
      <c r="D3748" s="9" t="s">
        <v>7857</v>
      </c>
      <c r="E3748" s="10">
        <v>1</v>
      </c>
      <c r="F3748" s="9" t="s">
        <v>7854</v>
      </c>
      <c r="G3748" s="9" t="s">
        <v>37</v>
      </c>
      <c r="H3748" s="11"/>
      <c r="I3748" s="12">
        <v>1480</v>
      </c>
      <c r="J3748" s="12"/>
      <c r="K3748" s="12"/>
      <c r="L3748" s="12">
        <f t="array" ref="L3748">IFERROR(LOOKUP(2^15,SEARCH({"40A","63A","80A","100A","125A","160A","200A","250A","400A","630A","800A","1000A","1250A","1600A","2000A","2500A","3200A","4000A","5000A","6300A"},UPPER(D3748)),{40,63,80,100,125,160,200,250,400,630,800,1000,1250,1600,2000,2500,3200,4000,5000,6300}),0)</f>
        <v>5000</v>
      </c>
      <c r="M3748" s="9" t="str">
        <f t="shared" si="291"/>
        <v>Straight Feeder</v>
      </c>
      <c r="N3748" s="9" t="str">
        <f t="shared" si="292"/>
        <v>AL</v>
      </c>
      <c r="O3748" s="13" t="str">
        <f t="shared" si="293"/>
        <v>Silver</v>
      </c>
      <c r="P3748" s="9" t="str">
        <f t="shared" si="294"/>
        <v>PET</v>
      </c>
      <c r="Q3748" s="9" t="str">
        <f t="shared" si="295"/>
        <v>4</v>
      </c>
      <c r="R37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748" s="14" t="str">
        <f>IF(ProjectsDB[[#This Row],[Item Type]]="Straight Plug-In",_xlfn.TEXTJOIN("-",TRUE,M3748&amp;"-"&amp;_xlfn.LET(_xlpm.txt,ProjectsDB[[#This Row],[Assembly]],_xlpm.pos,FIND("SP",_xlpm.txt),_xlpm.pre,LEFT(_xlpm.txt,_xlpm.pos-1),IF(RIGHT(_xlpm.pre,3)="123","3PL",IF(RIGHT(_xlpm.pre,2)="12","2PL",IF(RIGHT(_xlpm.pre,1)="1","1PL","3PL")))),N3748,O3748,P3748,Q3748&amp;"W",R3748),_xlfn.TEXTJOIN("-",TRUE,M3748,N3748,O3748,P3748,Q3748&amp;"W",R3748))</f>
        <v>Straight Feeder-AL-Silver-PET-4W-3</v>
      </c>
      <c r="T3748" s="14" t="str">
        <f>IF(COUNTIF(Cycletime[Element Desc.],ProjectsDB[[#This Row],[Element Desc.]])&gt;0,"Found","Not Found")</f>
        <v>Found</v>
      </c>
    </row>
    <row r="3749" spans="2:20" x14ac:dyDescent="0.25">
      <c r="B3749" s="8" t="s">
        <v>7858</v>
      </c>
      <c r="C3749" s="9" t="s">
        <v>3403</v>
      </c>
      <c r="D3749" s="9" t="s">
        <v>3404</v>
      </c>
      <c r="E3749" s="10">
        <v>2</v>
      </c>
      <c r="F3749" s="9" t="s">
        <v>7854</v>
      </c>
      <c r="G3749" s="9" t="s">
        <v>37</v>
      </c>
      <c r="H3749" s="11"/>
      <c r="I3749" s="12"/>
      <c r="J3749" s="12"/>
      <c r="K3749" s="12"/>
      <c r="L3749" s="12">
        <f t="array" ref="L3749">IFERROR(LOOKUP(2^15,SEARCH({"40A","63A","80A","100A","125A","160A","200A","250A","400A","630A","800A","1000A","1250A","1600A","2000A","2500A","3200A","4000A","5000A","6300A"},UPPER(D3749)),{40,63,80,100,125,160,200,250,400,630,800,1000,1250,1600,2000,2500,3200,4000,5000,6300}),0)</f>
        <v>5000</v>
      </c>
      <c r="M3749" s="9" t="str">
        <f t="shared" si="291"/>
        <v>Joint Pack</v>
      </c>
      <c r="N3749" s="9" t="str">
        <f t="shared" si="292"/>
        <v>AL</v>
      </c>
      <c r="O3749" s="13" t="str">
        <f t="shared" si="293"/>
        <v>Silver</v>
      </c>
      <c r="P3749" s="9" t="str">
        <f t="shared" si="294"/>
        <v>None</v>
      </c>
      <c r="Q3749" s="9" t="str">
        <f t="shared" si="295"/>
        <v>4</v>
      </c>
      <c r="R37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3749" s="14" t="str">
        <f>IF(ProjectsDB[[#This Row],[Item Type]]="Straight Plug-In",_xlfn.TEXTJOIN("-",TRUE,M3749&amp;"-"&amp;_xlfn.LET(_xlpm.txt,ProjectsDB[[#This Row],[Assembly]],_xlpm.pos,FIND("SP",_xlpm.txt),_xlpm.pre,LEFT(_xlpm.txt,_xlpm.pos-1),IF(RIGHT(_xlpm.pre,3)="123","3PL",IF(RIGHT(_xlpm.pre,2)="12","2PL",IF(RIGHT(_xlpm.pre,1)="1","1PL","3PL")))),N3749,O3749,P3749,Q3749&amp;"W",R3749),_xlfn.TEXTJOIN("-",TRUE,M3749,N3749,O3749,P3749,Q3749&amp;"W",R3749))</f>
        <v>Joint Pack-AL-Silver-None-4W-3</v>
      </c>
      <c r="T3749" s="14" t="str">
        <f>IF(COUNTIF(Cycletime[Element Desc.],ProjectsDB[[#This Row],[Element Desc.]])&gt;0,"Found","Not Found")</f>
        <v>Found</v>
      </c>
    </row>
    <row r="3750" spans="2:20" x14ac:dyDescent="0.25">
      <c r="B3750" s="8" t="s">
        <v>7859</v>
      </c>
      <c r="C3750" s="9" t="s">
        <v>7860</v>
      </c>
      <c r="D3750" s="9" t="s">
        <v>7861</v>
      </c>
      <c r="E3750" s="10">
        <v>1</v>
      </c>
      <c r="F3750" s="9" t="s">
        <v>7862</v>
      </c>
      <c r="G3750" s="9" t="s">
        <v>52</v>
      </c>
      <c r="H3750" s="11"/>
      <c r="I3750" s="12">
        <v>610</v>
      </c>
      <c r="J3750" s="12">
        <v>620</v>
      </c>
      <c r="K3750" s="12"/>
      <c r="L3750" s="12">
        <f t="array" ref="L3750">IFERROR(LOOKUP(2^15,SEARCH({"40A","63A","80A","100A","125A","160A","200A","250A","400A","630A","800A","1000A","1250A","1600A","2000A","2500A","3200A","4000A","5000A","6300A"},UPPER(D3750)),{40,63,80,100,125,160,200,250,400,630,800,1000,1250,1600,2000,2500,3200,4000,5000,6300}),0)</f>
        <v>4000</v>
      </c>
      <c r="M3750" s="9" t="str">
        <f t="shared" si="291"/>
        <v>Elbow Edge</v>
      </c>
      <c r="N3750" s="9" t="str">
        <f t="shared" si="292"/>
        <v>AL</v>
      </c>
      <c r="O3750" s="13" t="str">
        <f t="shared" si="293"/>
        <v>Silver</v>
      </c>
      <c r="P3750" s="9" t="str">
        <f t="shared" si="294"/>
        <v>PET</v>
      </c>
      <c r="Q3750" s="9" t="str">
        <f t="shared" si="295"/>
        <v>3</v>
      </c>
      <c r="R37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50" s="14" t="str">
        <f>IF(ProjectsDB[[#This Row],[Item Type]]="Straight Plug-In",_xlfn.TEXTJOIN("-",TRUE,M3750&amp;"-"&amp;_xlfn.LET(_xlpm.txt,ProjectsDB[[#This Row],[Assembly]],_xlpm.pos,FIND("SP",_xlpm.txt),_xlpm.pre,LEFT(_xlpm.txt,_xlpm.pos-1),IF(RIGHT(_xlpm.pre,3)="123","3PL",IF(RIGHT(_xlpm.pre,2)="12","2PL",IF(RIGHT(_xlpm.pre,1)="1","1PL","3PL")))),N3750,O3750,P3750,Q3750&amp;"W",R3750),_xlfn.TEXTJOIN("-",TRUE,M3750,N3750,O3750,P3750,Q3750&amp;"W",R3750))</f>
        <v>Elbow Edge-AL-Silver-PET-3W-2</v>
      </c>
      <c r="T3750" s="14" t="str">
        <f>IF(COUNTIF(Cycletime[Element Desc.],ProjectsDB[[#This Row],[Element Desc.]])&gt;0,"Found","Not Found")</f>
        <v>Found</v>
      </c>
    </row>
    <row r="3751" spans="2:20" x14ac:dyDescent="0.25">
      <c r="B3751" s="8" t="s">
        <v>7863</v>
      </c>
      <c r="C3751" s="9" t="s">
        <v>7864</v>
      </c>
      <c r="D3751" s="9" t="s">
        <v>7865</v>
      </c>
      <c r="E3751" s="10">
        <v>1</v>
      </c>
      <c r="F3751" s="9" t="s">
        <v>7862</v>
      </c>
      <c r="G3751" s="9" t="s">
        <v>52</v>
      </c>
      <c r="H3751" s="11"/>
      <c r="I3751" s="12">
        <v>1170</v>
      </c>
      <c r="J3751" s="12"/>
      <c r="K3751" s="12"/>
      <c r="L3751" s="12">
        <f t="array" ref="L3751">IFERROR(LOOKUP(2^15,SEARCH({"40A","63A","80A","100A","125A","160A","200A","250A","400A","630A","800A","1000A","1250A","1600A","2000A","2500A","3200A","4000A","5000A","6300A"},UPPER(D3751)),{40,63,80,100,125,160,200,250,400,630,800,1000,1250,1600,2000,2500,3200,4000,5000,6300}),0)</f>
        <v>4000</v>
      </c>
      <c r="M3751" s="9" t="str">
        <f t="shared" si="291"/>
        <v>Straight Feeder</v>
      </c>
      <c r="N3751" s="9" t="str">
        <f t="shared" si="292"/>
        <v>AL</v>
      </c>
      <c r="O3751" s="13" t="str">
        <f t="shared" si="293"/>
        <v>Silver</v>
      </c>
      <c r="P3751" s="9" t="str">
        <f t="shared" si="294"/>
        <v>PET</v>
      </c>
      <c r="Q3751" s="9" t="str">
        <f t="shared" si="295"/>
        <v>3</v>
      </c>
      <c r="R37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51" s="14" t="str">
        <f>IF(ProjectsDB[[#This Row],[Item Type]]="Straight Plug-In",_xlfn.TEXTJOIN("-",TRUE,M3751&amp;"-"&amp;_xlfn.LET(_xlpm.txt,ProjectsDB[[#This Row],[Assembly]],_xlpm.pos,FIND("SP",_xlpm.txt),_xlpm.pre,LEFT(_xlpm.txt,_xlpm.pos-1),IF(RIGHT(_xlpm.pre,3)="123","3PL",IF(RIGHT(_xlpm.pre,2)="12","2PL",IF(RIGHT(_xlpm.pre,1)="1","1PL","3PL")))),N3751,O3751,P3751,Q3751&amp;"W",R3751),_xlfn.TEXTJOIN("-",TRUE,M3751,N3751,O3751,P3751,Q3751&amp;"W",R3751))</f>
        <v>Straight Feeder-AL-Silver-PET-3W-2</v>
      </c>
      <c r="T3751" s="14" t="str">
        <f>IF(COUNTIF(Cycletime[Element Desc.],ProjectsDB[[#This Row],[Element Desc.]])&gt;0,"Found","Not Found")</f>
        <v>Found</v>
      </c>
    </row>
    <row r="3752" spans="2:20" x14ac:dyDescent="0.25">
      <c r="B3752" s="8" t="s">
        <v>7866</v>
      </c>
      <c r="C3752" s="9" t="s">
        <v>7867</v>
      </c>
      <c r="D3752" s="9" t="s">
        <v>7868</v>
      </c>
      <c r="E3752" s="10">
        <v>2</v>
      </c>
      <c r="F3752" s="9" t="s">
        <v>7862</v>
      </c>
      <c r="G3752" s="9" t="s">
        <v>52</v>
      </c>
      <c r="H3752" s="11"/>
      <c r="I3752" s="12"/>
      <c r="J3752" s="12"/>
      <c r="K3752" s="12"/>
      <c r="L3752" s="12">
        <f t="array" ref="L3752">IFERROR(LOOKUP(2^15,SEARCH({"40A","63A","80A","100A","125A","160A","200A","250A","400A","630A","800A","1000A","1250A","1600A","2000A","2500A","3200A","4000A","5000A","6300A"},UPPER(D3752)),{40,63,80,100,125,160,200,250,400,630,800,1000,1250,1600,2000,2500,3200,4000,5000,6300}),0)</f>
        <v>4000</v>
      </c>
      <c r="M3752" s="9" t="str">
        <f t="shared" si="291"/>
        <v>Joint Pack</v>
      </c>
      <c r="N3752" s="9" t="str">
        <f t="shared" si="292"/>
        <v>AL</v>
      </c>
      <c r="O3752" s="13" t="str">
        <f t="shared" si="293"/>
        <v>Silver</v>
      </c>
      <c r="P3752" s="9" t="str">
        <f t="shared" si="294"/>
        <v>None</v>
      </c>
      <c r="Q3752" s="9" t="str">
        <f t="shared" si="295"/>
        <v>3</v>
      </c>
      <c r="R37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52" s="14" t="str">
        <f>IF(ProjectsDB[[#This Row],[Item Type]]="Straight Plug-In",_xlfn.TEXTJOIN("-",TRUE,M3752&amp;"-"&amp;_xlfn.LET(_xlpm.txt,ProjectsDB[[#This Row],[Assembly]],_xlpm.pos,FIND("SP",_xlpm.txt),_xlpm.pre,LEFT(_xlpm.txt,_xlpm.pos-1),IF(RIGHT(_xlpm.pre,3)="123","3PL",IF(RIGHT(_xlpm.pre,2)="12","2PL",IF(RIGHT(_xlpm.pre,1)="1","1PL","3PL")))),N3752,O3752,P3752,Q3752&amp;"W",R3752),_xlfn.TEXTJOIN("-",TRUE,M3752,N3752,O3752,P3752,Q3752&amp;"W",R3752))</f>
        <v>Joint Pack-AL-Silver-None-3W-2</v>
      </c>
      <c r="T3752" s="14" t="str">
        <f>IF(COUNTIF(Cycletime[Element Desc.],ProjectsDB[[#This Row],[Element Desc.]])&gt;0,"Found","Not Found")</f>
        <v>Found</v>
      </c>
    </row>
    <row r="3753" spans="2:20" x14ac:dyDescent="0.25">
      <c r="B3753" s="8" t="s">
        <v>7869</v>
      </c>
      <c r="C3753" s="15" t="s">
        <v>7870</v>
      </c>
      <c r="D3753" s="15" t="s">
        <v>7871</v>
      </c>
      <c r="E3753" s="16">
        <v>1</v>
      </c>
      <c r="F3753" s="9" t="s">
        <v>7862</v>
      </c>
      <c r="G3753" s="9" t="s">
        <v>52</v>
      </c>
      <c r="H3753" s="11"/>
      <c r="I3753" s="12">
        <v>700</v>
      </c>
      <c r="J3753" s="12">
        <v>615</v>
      </c>
      <c r="K3753" s="12"/>
      <c r="L3753" s="12">
        <f t="array" ref="L3753">IFERROR(LOOKUP(2^15,SEARCH({"40A","63A","80A","100A","125A","160A","200A","250A","400A","630A","800A","1000A","1250A","1600A","2000A","2500A","3200A","4000A","5000A","6300A"},UPPER(D3753)),{40,63,80,100,125,160,200,250,400,630,800,1000,1250,1600,2000,2500,3200,4000,5000,6300}),0)</f>
        <v>4000</v>
      </c>
      <c r="M3753" s="9" t="str">
        <f t="shared" si="291"/>
        <v>Elbow Edge</v>
      </c>
      <c r="N3753" s="9" t="str">
        <f t="shared" si="292"/>
        <v>AL</v>
      </c>
      <c r="O3753" s="13" t="str">
        <f t="shared" si="293"/>
        <v>Silver</v>
      </c>
      <c r="P3753" s="9" t="str">
        <f t="shared" si="294"/>
        <v>PET</v>
      </c>
      <c r="Q3753" s="9" t="str">
        <f t="shared" si="295"/>
        <v>3</v>
      </c>
      <c r="R37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53" s="14" t="str">
        <f>IF(ProjectsDB[[#This Row],[Item Type]]="Straight Plug-In",_xlfn.TEXTJOIN("-",TRUE,M3753&amp;"-"&amp;_xlfn.LET(_xlpm.txt,ProjectsDB[[#This Row],[Assembly]],_xlpm.pos,FIND("SP",_xlpm.txt),_xlpm.pre,LEFT(_xlpm.txt,_xlpm.pos-1),IF(RIGHT(_xlpm.pre,3)="123","3PL",IF(RIGHT(_xlpm.pre,2)="12","2PL",IF(RIGHT(_xlpm.pre,1)="1","1PL","3PL")))),N3753,O3753,P3753,Q3753&amp;"W",R3753),_xlfn.TEXTJOIN("-",TRUE,M3753,N3753,O3753,P3753,Q3753&amp;"W",R3753))</f>
        <v>Elbow Edge-AL-Silver-PET-3W-2</v>
      </c>
      <c r="T3753" s="14" t="str">
        <f>IF(COUNTIF(Cycletime[Element Desc.],ProjectsDB[[#This Row],[Element Desc.]])&gt;0,"Found","Not Found")</f>
        <v>Found</v>
      </c>
    </row>
    <row r="3754" spans="2:20" x14ac:dyDescent="0.25">
      <c r="B3754" s="8" t="s">
        <v>7872</v>
      </c>
      <c r="C3754" s="15" t="s">
        <v>7867</v>
      </c>
      <c r="D3754" s="15" t="s">
        <v>7868</v>
      </c>
      <c r="E3754" s="16">
        <v>1</v>
      </c>
      <c r="F3754" s="9" t="s">
        <v>7862</v>
      </c>
      <c r="G3754" s="9" t="s">
        <v>52</v>
      </c>
      <c r="H3754" s="11"/>
      <c r="I3754" s="12"/>
      <c r="J3754" s="12"/>
      <c r="K3754" s="12"/>
      <c r="L3754" s="12">
        <f t="array" ref="L3754">IFERROR(LOOKUP(2^15,SEARCH({"40A","63A","80A","100A","125A","160A","200A","250A","400A","630A","800A","1000A","1250A","1600A","2000A","2500A","3200A","4000A","5000A","6300A"},UPPER(D3754)),{40,63,80,100,125,160,200,250,400,630,800,1000,1250,1600,2000,2500,3200,4000,5000,6300}),0)</f>
        <v>4000</v>
      </c>
      <c r="M3754" s="9" t="str">
        <f t="shared" si="291"/>
        <v>Joint Pack</v>
      </c>
      <c r="N3754" s="9" t="str">
        <f t="shared" si="292"/>
        <v>AL</v>
      </c>
      <c r="O3754" s="13" t="str">
        <f t="shared" si="293"/>
        <v>Silver</v>
      </c>
      <c r="P3754" s="9" t="str">
        <f t="shared" si="294"/>
        <v>None</v>
      </c>
      <c r="Q3754" s="9" t="str">
        <f t="shared" si="295"/>
        <v>3</v>
      </c>
      <c r="R37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54" s="14" t="str">
        <f>IF(ProjectsDB[[#This Row],[Item Type]]="Straight Plug-In",_xlfn.TEXTJOIN("-",TRUE,M3754&amp;"-"&amp;_xlfn.LET(_xlpm.txt,ProjectsDB[[#This Row],[Assembly]],_xlpm.pos,FIND("SP",_xlpm.txt),_xlpm.pre,LEFT(_xlpm.txt,_xlpm.pos-1),IF(RIGHT(_xlpm.pre,3)="123","3PL",IF(RIGHT(_xlpm.pre,2)="12","2PL",IF(RIGHT(_xlpm.pre,1)="1","1PL","3PL")))),N3754,O3754,P3754,Q3754&amp;"W",R3754),_xlfn.TEXTJOIN("-",TRUE,M3754,N3754,O3754,P3754,Q3754&amp;"W",R3754))</f>
        <v>Joint Pack-AL-Silver-None-3W-2</v>
      </c>
      <c r="T3754" s="14" t="str">
        <f>IF(COUNTIF(Cycletime[Element Desc.],ProjectsDB[[#This Row],[Element Desc.]])&gt;0,"Found","Not Found")</f>
        <v>Found</v>
      </c>
    </row>
    <row r="3755" spans="2:20" x14ac:dyDescent="0.25">
      <c r="B3755" s="8" t="s">
        <v>7873</v>
      </c>
      <c r="C3755" s="9" t="s">
        <v>7874</v>
      </c>
      <c r="D3755" s="9" t="s">
        <v>7875</v>
      </c>
      <c r="E3755" s="10">
        <v>1</v>
      </c>
      <c r="F3755" s="9" t="s">
        <v>7862</v>
      </c>
      <c r="G3755" s="9" t="s">
        <v>73</v>
      </c>
      <c r="H3755" s="11"/>
      <c r="I3755" s="12">
        <v>425</v>
      </c>
      <c r="J3755" s="12"/>
      <c r="K3755" s="12"/>
      <c r="L3755" s="12">
        <f t="array" ref="L3755">IFERROR(LOOKUP(2^15,SEARCH({"40A","63A","80A","100A","125A","160A","200A","250A","400A","630A","800A","1000A","1250A","1600A","2000A","2500A","3200A","4000A","5000A","6300A"},UPPER(D3755)),{40,63,80,100,125,160,200,250,400,630,800,1000,1250,1600,2000,2500,3200,4000,5000,6300}),0)</f>
        <v>3200</v>
      </c>
      <c r="M3755" s="9" t="str">
        <f t="shared" si="291"/>
        <v>Flange Straight</v>
      </c>
      <c r="N3755" s="9" t="str">
        <f t="shared" si="292"/>
        <v>AL</v>
      </c>
      <c r="O3755" s="13" t="str">
        <f t="shared" si="293"/>
        <v>Silver</v>
      </c>
      <c r="P3755" s="9" t="str">
        <f t="shared" si="294"/>
        <v>PET</v>
      </c>
      <c r="Q3755" s="9" t="str">
        <f t="shared" si="295"/>
        <v>3</v>
      </c>
      <c r="R37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55" s="14" t="str">
        <f>IF(ProjectsDB[[#This Row],[Item Type]]="Straight Plug-In",_xlfn.TEXTJOIN("-",TRUE,M3755&amp;"-"&amp;_xlfn.LET(_xlpm.txt,ProjectsDB[[#This Row],[Assembly]],_xlpm.pos,FIND("SP",_xlpm.txt),_xlpm.pre,LEFT(_xlpm.txt,_xlpm.pos-1),IF(RIGHT(_xlpm.pre,3)="123","3PL",IF(RIGHT(_xlpm.pre,2)="12","2PL",IF(RIGHT(_xlpm.pre,1)="1","1PL","3PL")))),N3755,O3755,P3755,Q3755&amp;"W",R3755),_xlfn.TEXTJOIN("-",TRUE,M3755,N3755,O3755,P3755,Q3755&amp;"W",R3755))</f>
        <v>Flange Straight-AL-Silver-PET-3W-2</v>
      </c>
      <c r="T3755" s="14" t="str">
        <f>IF(COUNTIF(Cycletime[Element Desc.],ProjectsDB[[#This Row],[Element Desc.]])&gt;0,"Found","Not Found")</f>
        <v>Found</v>
      </c>
    </row>
    <row r="3756" spans="2:20" x14ac:dyDescent="0.25">
      <c r="B3756" s="8" t="s">
        <v>7876</v>
      </c>
      <c r="C3756" s="9" t="s">
        <v>7874</v>
      </c>
      <c r="D3756" s="9" t="s">
        <v>7875</v>
      </c>
      <c r="E3756" s="10">
        <v>1</v>
      </c>
      <c r="F3756" s="9" t="s">
        <v>7862</v>
      </c>
      <c r="G3756" s="9" t="s">
        <v>73</v>
      </c>
      <c r="H3756" s="11"/>
      <c r="I3756" s="12">
        <v>425</v>
      </c>
      <c r="J3756" s="12"/>
      <c r="K3756" s="12"/>
      <c r="L3756" s="12">
        <f t="array" ref="L3756">IFERROR(LOOKUP(2^15,SEARCH({"40A","63A","80A","100A","125A","160A","200A","250A","400A","630A","800A","1000A","1250A","1600A","2000A","2500A","3200A","4000A","5000A","6300A"},UPPER(D3756)),{40,63,80,100,125,160,200,250,400,630,800,1000,1250,1600,2000,2500,3200,4000,5000,6300}),0)</f>
        <v>3200</v>
      </c>
      <c r="M3756" s="9" t="str">
        <f t="shared" si="291"/>
        <v>Flange Straight</v>
      </c>
      <c r="N3756" s="9" t="str">
        <f t="shared" si="292"/>
        <v>AL</v>
      </c>
      <c r="O3756" s="13" t="str">
        <f t="shared" si="293"/>
        <v>Silver</v>
      </c>
      <c r="P3756" s="9" t="str">
        <f t="shared" si="294"/>
        <v>PET</v>
      </c>
      <c r="Q3756" s="9" t="str">
        <f t="shared" si="295"/>
        <v>3</v>
      </c>
      <c r="R37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56" s="14" t="str">
        <f>IF(ProjectsDB[[#This Row],[Item Type]]="Straight Plug-In",_xlfn.TEXTJOIN("-",TRUE,M3756&amp;"-"&amp;_xlfn.LET(_xlpm.txt,ProjectsDB[[#This Row],[Assembly]],_xlpm.pos,FIND("SP",_xlpm.txt),_xlpm.pre,LEFT(_xlpm.txt,_xlpm.pos-1),IF(RIGHT(_xlpm.pre,3)="123","3PL",IF(RIGHT(_xlpm.pre,2)="12","2PL",IF(RIGHT(_xlpm.pre,1)="1","1PL","3PL")))),N3756,O3756,P3756,Q3756&amp;"W",R3756),_xlfn.TEXTJOIN("-",TRUE,M3756,N3756,O3756,P3756,Q3756&amp;"W",R3756))</f>
        <v>Flange Straight-AL-Silver-PET-3W-2</v>
      </c>
      <c r="T3756" s="14" t="str">
        <f>IF(COUNTIF(Cycletime[Element Desc.],ProjectsDB[[#This Row],[Element Desc.]])&gt;0,"Found","Not Found")</f>
        <v>Found</v>
      </c>
    </row>
    <row r="3757" spans="2:20" x14ac:dyDescent="0.25">
      <c r="B3757" s="19" t="s">
        <v>7877</v>
      </c>
      <c r="C3757" s="9" t="s">
        <v>7878</v>
      </c>
      <c r="D3757" s="9" t="s">
        <v>7879</v>
      </c>
      <c r="E3757" s="10">
        <v>1</v>
      </c>
      <c r="F3757" s="9" t="s">
        <v>7862</v>
      </c>
      <c r="G3757" s="15" t="s">
        <v>37</v>
      </c>
      <c r="H3757" s="11"/>
      <c r="I3757" s="12">
        <v>300</v>
      </c>
      <c r="J3757" s="12">
        <v>300</v>
      </c>
      <c r="K3757" s="12"/>
      <c r="L3757" s="12">
        <f t="array" ref="L3757">IFERROR(LOOKUP(2^15,SEARCH({"40A","63A","80A","100A","125A","160A","200A","250A","400A","630A","800A","1000A","1250A","1600A","2000A","2500A","3200A","4000A","5000A","6300A"},UPPER(D3757)),{40,63,80,100,125,160,200,250,400,630,800,1000,1250,1600,2000,2500,3200,4000,5000,6300}),0)</f>
        <v>4000</v>
      </c>
      <c r="M3757" s="9" t="str">
        <f t="shared" si="291"/>
        <v>Elbow Flat</v>
      </c>
      <c r="N3757" s="9" t="str">
        <f t="shared" si="292"/>
        <v>AL</v>
      </c>
      <c r="O3757" s="13" t="str">
        <f t="shared" si="293"/>
        <v>Silver</v>
      </c>
      <c r="P3757" s="9" t="str">
        <f t="shared" si="294"/>
        <v>PET</v>
      </c>
      <c r="Q3757" s="9" t="str">
        <f t="shared" si="295"/>
        <v>3</v>
      </c>
      <c r="R37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57" s="14" t="str">
        <f>IF(ProjectsDB[[#This Row],[Item Type]]="Straight Plug-In",_xlfn.TEXTJOIN("-",TRUE,M3757&amp;"-"&amp;_xlfn.LET(_xlpm.txt,ProjectsDB[[#This Row],[Assembly]],_xlpm.pos,FIND("SP",_xlpm.txt),_xlpm.pre,LEFT(_xlpm.txt,_xlpm.pos-1),IF(RIGHT(_xlpm.pre,3)="123","3PL",IF(RIGHT(_xlpm.pre,2)="12","2PL",IF(RIGHT(_xlpm.pre,1)="1","1PL","3PL")))),N3757,O3757,P3757,Q3757&amp;"W",R3757),_xlfn.TEXTJOIN("-",TRUE,M3757,N3757,O3757,P3757,Q3757&amp;"W",R3757))</f>
        <v>Elbow Flat-AL-Silver-PET-3W-2</v>
      </c>
      <c r="T3757" s="14" t="str">
        <f>IF(COUNTIF(Cycletime[Element Desc.],ProjectsDB[[#This Row],[Element Desc.]])&gt;0,"Found","Not Found")</f>
        <v>Found</v>
      </c>
    </row>
    <row r="3758" spans="2:20" x14ac:dyDescent="0.25">
      <c r="B3758" s="8" t="s">
        <v>7880</v>
      </c>
      <c r="C3758" s="9" t="s">
        <v>7881</v>
      </c>
      <c r="D3758" s="9" t="s">
        <v>7882</v>
      </c>
      <c r="E3758" s="10">
        <v>1</v>
      </c>
      <c r="F3758" s="9" t="s">
        <v>7862</v>
      </c>
      <c r="G3758" s="15" t="s">
        <v>37</v>
      </c>
      <c r="H3758" s="11"/>
      <c r="I3758" s="12">
        <v>300</v>
      </c>
      <c r="J3758" s="12">
        <v>300</v>
      </c>
      <c r="K3758" s="12"/>
      <c r="L3758" s="12">
        <f t="array" ref="L3758">IFERROR(LOOKUP(2^15,SEARCH({"40A","63A","80A","100A","125A","160A","200A","250A","400A","630A","800A","1000A","1250A","1600A","2000A","2500A","3200A","4000A","5000A","6300A"},UPPER(D3758)),{40,63,80,100,125,160,200,250,400,630,800,1000,1250,1600,2000,2500,3200,4000,5000,6300}),0)</f>
        <v>4000</v>
      </c>
      <c r="M3758" s="9" t="str">
        <f t="shared" si="291"/>
        <v>Elbow Flat</v>
      </c>
      <c r="N3758" s="9" t="str">
        <f t="shared" si="292"/>
        <v>AL</v>
      </c>
      <c r="O3758" s="13" t="str">
        <f t="shared" si="293"/>
        <v>Silver</v>
      </c>
      <c r="P3758" s="9" t="str">
        <f t="shared" si="294"/>
        <v>PET</v>
      </c>
      <c r="Q3758" s="9" t="str">
        <f t="shared" si="295"/>
        <v>3</v>
      </c>
      <c r="R37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58" s="14" t="str">
        <f>IF(ProjectsDB[[#This Row],[Item Type]]="Straight Plug-In",_xlfn.TEXTJOIN("-",TRUE,M3758&amp;"-"&amp;_xlfn.LET(_xlpm.txt,ProjectsDB[[#This Row],[Assembly]],_xlpm.pos,FIND("SP",_xlpm.txt),_xlpm.pre,LEFT(_xlpm.txt,_xlpm.pos-1),IF(RIGHT(_xlpm.pre,3)="123","3PL",IF(RIGHT(_xlpm.pre,2)="12","2PL",IF(RIGHT(_xlpm.pre,1)="1","1PL","3PL")))),N3758,O3758,P3758,Q3758&amp;"W",R3758),_xlfn.TEXTJOIN("-",TRUE,M3758,N3758,O3758,P3758,Q3758&amp;"W",R3758))</f>
        <v>Elbow Flat-AL-Silver-PET-3W-2</v>
      </c>
      <c r="T3758" s="14" t="str">
        <f>IF(COUNTIF(Cycletime[Element Desc.],ProjectsDB[[#This Row],[Element Desc.]])&gt;0,"Found","Not Found")</f>
        <v>Found</v>
      </c>
    </row>
    <row r="3759" spans="2:20" x14ac:dyDescent="0.25">
      <c r="B3759" s="8" t="s">
        <v>7883</v>
      </c>
      <c r="C3759" s="9" t="s">
        <v>7884</v>
      </c>
      <c r="D3759" s="9" t="s">
        <v>7885</v>
      </c>
      <c r="E3759" s="10">
        <v>1</v>
      </c>
      <c r="F3759" s="9" t="s">
        <v>7862</v>
      </c>
      <c r="G3759" s="15" t="s">
        <v>37</v>
      </c>
      <c r="H3759" s="11"/>
      <c r="I3759" s="12">
        <v>505</v>
      </c>
      <c r="J3759" s="12">
        <v>563</v>
      </c>
      <c r="K3759" s="12"/>
      <c r="L3759" s="12">
        <f t="array" ref="L3759">IFERROR(LOOKUP(2^15,SEARCH({"40A","63A","80A","100A","125A","160A","200A","250A","400A","630A","800A","1000A","1250A","1600A","2000A","2500A","3200A","4000A","5000A","6300A"},UPPER(D3759)),{40,63,80,100,125,160,200,250,400,630,800,1000,1250,1600,2000,2500,3200,4000,5000,6300}),0)</f>
        <v>4000</v>
      </c>
      <c r="M3759" s="9" t="str">
        <f t="shared" si="291"/>
        <v>Elbow Edge</v>
      </c>
      <c r="N3759" s="9" t="str">
        <f t="shared" si="292"/>
        <v>AL</v>
      </c>
      <c r="O3759" s="13" t="str">
        <f t="shared" si="293"/>
        <v>Silver</v>
      </c>
      <c r="P3759" s="9" t="str">
        <f t="shared" si="294"/>
        <v>PET</v>
      </c>
      <c r="Q3759" s="9" t="str">
        <f t="shared" si="295"/>
        <v>3</v>
      </c>
      <c r="R37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59" s="14" t="str">
        <f>IF(ProjectsDB[[#This Row],[Item Type]]="Straight Plug-In",_xlfn.TEXTJOIN("-",TRUE,M3759&amp;"-"&amp;_xlfn.LET(_xlpm.txt,ProjectsDB[[#This Row],[Assembly]],_xlpm.pos,FIND("SP",_xlpm.txt),_xlpm.pre,LEFT(_xlpm.txt,_xlpm.pos-1),IF(RIGHT(_xlpm.pre,3)="123","3PL",IF(RIGHT(_xlpm.pre,2)="12","2PL",IF(RIGHT(_xlpm.pre,1)="1","1PL","3PL")))),N3759,O3759,P3759,Q3759&amp;"W",R3759),_xlfn.TEXTJOIN("-",TRUE,M3759,N3759,O3759,P3759,Q3759&amp;"W",R3759))</f>
        <v>Elbow Edge-AL-Silver-PET-3W-2</v>
      </c>
      <c r="T3759" s="14" t="str">
        <f>IF(COUNTIF(Cycletime[Element Desc.],ProjectsDB[[#This Row],[Element Desc.]])&gt;0,"Found","Not Found")</f>
        <v>Found</v>
      </c>
    </row>
    <row r="3760" spans="2:20" x14ac:dyDescent="0.25">
      <c r="B3760" s="8" t="s">
        <v>7886</v>
      </c>
      <c r="C3760" s="9" t="s">
        <v>7887</v>
      </c>
      <c r="D3760" s="9" t="s">
        <v>7888</v>
      </c>
      <c r="E3760" s="10">
        <v>1</v>
      </c>
      <c r="F3760" s="9" t="s">
        <v>7862</v>
      </c>
      <c r="G3760" s="15" t="s">
        <v>37</v>
      </c>
      <c r="H3760" s="11"/>
      <c r="I3760" s="12">
        <v>300</v>
      </c>
      <c r="J3760" s="12">
        <v>375</v>
      </c>
      <c r="K3760" s="12"/>
      <c r="L3760" s="12">
        <f t="array" ref="L3760">IFERROR(LOOKUP(2^15,SEARCH({"40A","63A","80A","100A","125A","160A","200A","250A","400A","630A","800A","1000A","1250A","1600A","2000A","2500A","3200A","4000A","5000A","6300A"},UPPER(D3760)),{40,63,80,100,125,160,200,250,400,630,800,1000,1250,1600,2000,2500,3200,4000,5000,6300}),0)</f>
        <v>4000</v>
      </c>
      <c r="M3760" s="9" t="str">
        <f t="shared" si="291"/>
        <v>Elbow Flat</v>
      </c>
      <c r="N3760" s="9" t="str">
        <f t="shared" si="292"/>
        <v>AL</v>
      </c>
      <c r="O3760" s="13" t="str">
        <f t="shared" si="293"/>
        <v>Silver</v>
      </c>
      <c r="P3760" s="9" t="str">
        <f t="shared" si="294"/>
        <v>PET</v>
      </c>
      <c r="Q3760" s="9" t="str">
        <f t="shared" si="295"/>
        <v>3</v>
      </c>
      <c r="R37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60" s="14" t="str">
        <f>IF(ProjectsDB[[#This Row],[Item Type]]="Straight Plug-In",_xlfn.TEXTJOIN("-",TRUE,M3760&amp;"-"&amp;_xlfn.LET(_xlpm.txt,ProjectsDB[[#This Row],[Assembly]],_xlpm.pos,FIND("SP",_xlpm.txt),_xlpm.pre,LEFT(_xlpm.txt,_xlpm.pos-1),IF(RIGHT(_xlpm.pre,3)="123","3PL",IF(RIGHT(_xlpm.pre,2)="12","2PL",IF(RIGHT(_xlpm.pre,1)="1","1PL","3PL")))),N3760,O3760,P3760,Q3760&amp;"W",R3760),_xlfn.TEXTJOIN("-",TRUE,M3760,N3760,O3760,P3760,Q3760&amp;"W",R3760))</f>
        <v>Elbow Flat-AL-Silver-PET-3W-2</v>
      </c>
      <c r="T3760" s="14" t="str">
        <f>IF(COUNTIF(Cycletime[Element Desc.],ProjectsDB[[#This Row],[Element Desc.]])&gt;0,"Found","Not Found")</f>
        <v>Found</v>
      </c>
    </row>
    <row r="3761" spans="2:20" x14ac:dyDescent="0.25">
      <c r="B3761" s="8" t="s">
        <v>7889</v>
      </c>
      <c r="C3761" s="9" t="s">
        <v>7890</v>
      </c>
      <c r="D3761" s="9" t="s">
        <v>7891</v>
      </c>
      <c r="E3761" s="10">
        <v>1</v>
      </c>
      <c r="F3761" s="9" t="s">
        <v>7862</v>
      </c>
      <c r="G3761" s="15" t="s">
        <v>37</v>
      </c>
      <c r="H3761" s="11"/>
      <c r="I3761" s="12">
        <v>505</v>
      </c>
      <c r="J3761" s="12">
        <v>505</v>
      </c>
      <c r="K3761" s="12"/>
      <c r="L3761" s="12">
        <f t="array" ref="L3761">IFERROR(LOOKUP(2^15,SEARCH({"40A","63A","80A","100A","125A","160A","200A","250A","400A","630A","800A","1000A","1250A","1600A","2000A","2500A","3200A","4000A","5000A","6300A"},UPPER(D3761)),{40,63,80,100,125,160,200,250,400,630,800,1000,1250,1600,2000,2500,3200,4000,5000,6300}),0)</f>
        <v>4000</v>
      </c>
      <c r="M3761" s="9" t="str">
        <f t="shared" si="291"/>
        <v>Elbow Edge</v>
      </c>
      <c r="N3761" s="9" t="str">
        <f t="shared" si="292"/>
        <v>AL</v>
      </c>
      <c r="O3761" s="13" t="str">
        <f t="shared" si="293"/>
        <v>Silver</v>
      </c>
      <c r="P3761" s="9" t="str">
        <f t="shared" si="294"/>
        <v>PET</v>
      </c>
      <c r="Q3761" s="9" t="str">
        <f t="shared" si="295"/>
        <v>3</v>
      </c>
      <c r="R37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61" s="14" t="str">
        <f>IF(ProjectsDB[[#This Row],[Item Type]]="Straight Plug-In",_xlfn.TEXTJOIN("-",TRUE,M3761&amp;"-"&amp;_xlfn.LET(_xlpm.txt,ProjectsDB[[#This Row],[Assembly]],_xlpm.pos,FIND("SP",_xlpm.txt),_xlpm.pre,LEFT(_xlpm.txt,_xlpm.pos-1),IF(RIGHT(_xlpm.pre,3)="123","3PL",IF(RIGHT(_xlpm.pre,2)="12","2PL",IF(RIGHT(_xlpm.pre,1)="1","1PL","3PL")))),N3761,O3761,P3761,Q3761&amp;"W",R3761),_xlfn.TEXTJOIN("-",TRUE,M3761,N3761,O3761,P3761,Q3761&amp;"W",R3761))</f>
        <v>Elbow Edge-AL-Silver-PET-3W-2</v>
      </c>
      <c r="T3761" s="14" t="str">
        <f>IF(COUNTIF(Cycletime[Element Desc.],ProjectsDB[[#This Row],[Element Desc.]])&gt;0,"Found","Not Found")</f>
        <v>Found</v>
      </c>
    </row>
    <row r="3762" spans="2:20" x14ac:dyDescent="0.25">
      <c r="B3762" s="8" t="s">
        <v>7892</v>
      </c>
      <c r="C3762" s="9" t="s">
        <v>7893</v>
      </c>
      <c r="D3762" s="9" t="s">
        <v>7894</v>
      </c>
      <c r="E3762" s="10">
        <v>1</v>
      </c>
      <c r="F3762" s="9" t="s">
        <v>7862</v>
      </c>
      <c r="G3762" s="9" t="s">
        <v>37</v>
      </c>
      <c r="H3762" s="11"/>
      <c r="I3762" s="12">
        <v>1300</v>
      </c>
      <c r="J3762" s="12"/>
      <c r="K3762" s="12"/>
      <c r="L3762" s="12">
        <f t="array" ref="L3762">IFERROR(LOOKUP(2^15,SEARCH({"40A","63A","80A","100A","125A","160A","200A","250A","400A","630A","800A","1000A","1250A","1600A","2000A","2500A","3200A","4000A","5000A","6300A"},UPPER(D3762)),{40,63,80,100,125,160,200,250,400,630,800,1000,1250,1600,2000,2500,3200,4000,5000,6300}),0)</f>
        <v>4000</v>
      </c>
      <c r="M3762" s="9" t="str">
        <f t="shared" si="291"/>
        <v>Straight Feeder</v>
      </c>
      <c r="N3762" s="9" t="str">
        <f t="shared" si="292"/>
        <v>AL</v>
      </c>
      <c r="O3762" s="13" t="str">
        <f t="shared" si="293"/>
        <v>Silver</v>
      </c>
      <c r="P3762" s="9" t="str">
        <f t="shared" si="294"/>
        <v>PET</v>
      </c>
      <c r="Q3762" s="9" t="str">
        <f t="shared" si="295"/>
        <v>3</v>
      </c>
      <c r="R37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62" s="14" t="str">
        <f>IF(ProjectsDB[[#This Row],[Item Type]]="Straight Plug-In",_xlfn.TEXTJOIN("-",TRUE,M3762&amp;"-"&amp;_xlfn.LET(_xlpm.txt,ProjectsDB[[#This Row],[Assembly]],_xlpm.pos,FIND("SP",_xlpm.txt),_xlpm.pre,LEFT(_xlpm.txt,_xlpm.pos-1),IF(RIGHT(_xlpm.pre,3)="123","3PL",IF(RIGHT(_xlpm.pre,2)="12","2PL",IF(RIGHT(_xlpm.pre,1)="1","1PL","3PL")))),N3762,O3762,P3762,Q3762&amp;"W",R3762),_xlfn.TEXTJOIN("-",TRUE,M3762,N3762,O3762,P3762,Q3762&amp;"W",R3762))</f>
        <v>Straight Feeder-AL-Silver-PET-3W-2</v>
      </c>
      <c r="T3762" s="14" t="str">
        <f>IF(COUNTIF(Cycletime[Element Desc.],ProjectsDB[[#This Row],[Element Desc.]])&gt;0,"Found","Not Found")</f>
        <v>Found</v>
      </c>
    </row>
    <row r="3763" spans="2:20" x14ac:dyDescent="0.25">
      <c r="B3763" s="8" t="s">
        <v>7895</v>
      </c>
      <c r="C3763" s="9" t="s">
        <v>7896</v>
      </c>
      <c r="D3763" s="9" t="s">
        <v>7897</v>
      </c>
      <c r="E3763" s="10">
        <v>1</v>
      </c>
      <c r="F3763" s="9" t="s">
        <v>7862</v>
      </c>
      <c r="G3763" s="9" t="s">
        <v>37</v>
      </c>
      <c r="H3763" s="11"/>
      <c r="I3763" s="12">
        <v>1435</v>
      </c>
      <c r="J3763" s="12"/>
      <c r="K3763" s="12"/>
      <c r="L3763" s="12">
        <f t="array" ref="L3763">IFERROR(LOOKUP(2^15,SEARCH({"40A","63A","80A","100A","125A","160A","200A","250A","400A","630A","800A","1000A","1250A","1600A","2000A","2500A","3200A","4000A","5000A","6300A"},UPPER(D3763)),{40,63,80,100,125,160,200,250,400,630,800,1000,1250,1600,2000,2500,3200,4000,5000,6300}),0)</f>
        <v>4000</v>
      </c>
      <c r="M3763" s="9" t="str">
        <f t="shared" si="291"/>
        <v>Straight Feeder</v>
      </c>
      <c r="N3763" s="9" t="str">
        <f t="shared" si="292"/>
        <v>AL</v>
      </c>
      <c r="O3763" s="13" t="str">
        <f t="shared" si="293"/>
        <v>Silver</v>
      </c>
      <c r="P3763" s="9" t="str">
        <f t="shared" si="294"/>
        <v>PET</v>
      </c>
      <c r="Q3763" s="9" t="str">
        <f t="shared" si="295"/>
        <v>3</v>
      </c>
      <c r="R37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63" s="14" t="str">
        <f>IF(ProjectsDB[[#This Row],[Item Type]]="Straight Plug-In",_xlfn.TEXTJOIN("-",TRUE,M3763&amp;"-"&amp;_xlfn.LET(_xlpm.txt,ProjectsDB[[#This Row],[Assembly]],_xlpm.pos,FIND("SP",_xlpm.txt),_xlpm.pre,LEFT(_xlpm.txt,_xlpm.pos-1),IF(RIGHT(_xlpm.pre,3)="123","3PL",IF(RIGHT(_xlpm.pre,2)="12","2PL",IF(RIGHT(_xlpm.pre,1)="1","1PL","3PL")))),N3763,O3763,P3763,Q3763&amp;"W",R3763),_xlfn.TEXTJOIN("-",TRUE,M3763,N3763,O3763,P3763,Q3763&amp;"W",R3763))</f>
        <v>Straight Feeder-AL-Silver-PET-3W-2</v>
      </c>
      <c r="T3763" s="14" t="str">
        <f>IF(COUNTIF(Cycletime[Element Desc.],ProjectsDB[[#This Row],[Element Desc.]])&gt;0,"Found","Not Found")</f>
        <v>Found</v>
      </c>
    </row>
    <row r="3764" spans="2:20" x14ac:dyDescent="0.25">
      <c r="B3764" s="8" t="s">
        <v>7898</v>
      </c>
      <c r="C3764" s="9" t="s">
        <v>7899</v>
      </c>
      <c r="D3764" s="9" t="s">
        <v>7900</v>
      </c>
      <c r="E3764" s="10">
        <v>1</v>
      </c>
      <c r="F3764" s="9" t="s">
        <v>7862</v>
      </c>
      <c r="G3764" s="9" t="s">
        <v>37</v>
      </c>
      <c r="H3764" s="11"/>
      <c r="I3764" s="12">
        <v>740</v>
      </c>
      <c r="J3764" s="12">
        <v>300</v>
      </c>
      <c r="K3764" s="12"/>
      <c r="L3764" s="12">
        <f t="array" ref="L3764">IFERROR(LOOKUP(2^15,SEARCH({"40A","63A","80A","100A","125A","160A","200A","250A","400A","630A","800A","1000A","1250A","1600A","2000A","2500A","3200A","4000A","5000A","6300A"},UPPER(D3764)),{40,63,80,100,125,160,200,250,400,630,800,1000,1250,1600,2000,2500,3200,4000,5000,6300}),0)</f>
        <v>4000</v>
      </c>
      <c r="M3764" s="9" t="str">
        <f t="shared" si="291"/>
        <v>Elbow Flat</v>
      </c>
      <c r="N3764" s="9" t="str">
        <f t="shared" si="292"/>
        <v>AL</v>
      </c>
      <c r="O3764" s="13" t="str">
        <f t="shared" si="293"/>
        <v>Silver</v>
      </c>
      <c r="P3764" s="9" t="str">
        <f t="shared" si="294"/>
        <v>PET</v>
      </c>
      <c r="Q3764" s="9" t="str">
        <f t="shared" si="295"/>
        <v>3</v>
      </c>
      <c r="R37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64" s="14" t="str">
        <f>IF(ProjectsDB[[#This Row],[Item Type]]="Straight Plug-In",_xlfn.TEXTJOIN("-",TRUE,M3764&amp;"-"&amp;_xlfn.LET(_xlpm.txt,ProjectsDB[[#This Row],[Assembly]],_xlpm.pos,FIND("SP",_xlpm.txt),_xlpm.pre,LEFT(_xlpm.txt,_xlpm.pos-1),IF(RIGHT(_xlpm.pre,3)="123","3PL",IF(RIGHT(_xlpm.pre,2)="12","2PL",IF(RIGHT(_xlpm.pre,1)="1","1PL","3PL")))),N3764,O3764,P3764,Q3764&amp;"W",R3764),_xlfn.TEXTJOIN("-",TRUE,M3764,N3764,O3764,P3764,Q3764&amp;"W",R3764))</f>
        <v>Elbow Flat-AL-Silver-PET-3W-2</v>
      </c>
      <c r="T3764" s="14" t="str">
        <f>IF(COUNTIF(Cycletime[Element Desc.],ProjectsDB[[#This Row],[Element Desc.]])&gt;0,"Found","Not Found")</f>
        <v>Found</v>
      </c>
    </row>
    <row r="3765" spans="2:20" x14ac:dyDescent="0.25">
      <c r="B3765" s="8" t="s">
        <v>7901</v>
      </c>
      <c r="C3765" s="9" t="s">
        <v>7902</v>
      </c>
      <c r="D3765" s="9" t="s">
        <v>7903</v>
      </c>
      <c r="E3765" s="10">
        <v>1</v>
      </c>
      <c r="F3765" s="9" t="s">
        <v>7862</v>
      </c>
      <c r="G3765" s="9" t="s">
        <v>37</v>
      </c>
      <c r="H3765" s="11"/>
      <c r="I3765" s="12">
        <v>725</v>
      </c>
      <c r="J3765" s="12"/>
      <c r="K3765" s="12"/>
      <c r="L3765" s="12">
        <f t="array" ref="L3765">IFERROR(LOOKUP(2^15,SEARCH({"40A","63A","80A","100A","125A","160A","200A","250A","400A","630A","800A","1000A","1250A","1600A","2000A","2500A","3200A","4000A","5000A","6300A"},UPPER(D3765)),{40,63,80,100,125,160,200,250,400,630,800,1000,1250,1600,2000,2500,3200,4000,5000,6300}),0)</f>
        <v>4000</v>
      </c>
      <c r="M3765" s="9" t="str">
        <f t="shared" si="291"/>
        <v>Straight Feeder</v>
      </c>
      <c r="N3765" s="9" t="str">
        <f t="shared" si="292"/>
        <v>AL</v>
      </c>
      <c r="O3765" s="13" t="str">
        <f t="shared" si="293"/>
        <v>Silver</v>
      </c>
      <c r="P3765" s="9" t="str">
        <f t="shared" si="294"/>
        <v>PET</v>
      </c>
      <c r="Q3765" s="9" t="str">
        <f t="shared" si="295"/>
        <v>3</v>
      </c>
      <c r="R37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65" s="14" t="str">
        <f>IF(ProjectsDB[[#This Row],[Item Type]]="Straight Plug-In",_xlfn.TEXTJOIN("-",TRUE,M3765&amp;"-"&amp;_xlfn.LET(_xlpm.txt,ProjectsDB[[#This Row],[Assembly]],_xlpm.pos,FIND("SP",_xlpm.txt),_xlpm.pre,LEFT(_xlpm.txt,_xlpm.pos-1),IF(RIGHT(_xlpm.pre,3)="123","3PL",IF(RIGHT(_xlpm.pre,2)="12","2PL",IF(RIGHT(_xlpm.pre,1)="1","1PL","3PL")))),N3765,O3765,P3765,Q3765&amp;"W",R3765),_xlfn.TEXTJOIN("-",TRUE,M3765,N3765,O3765,P3765,Q3765&amp;"W",R3765))</f>
        <v>Straight Feeder-AL-Silver-PET-3W-2</v>
      </c>
      <c r="T3765" s="14" t="str">
        <f>IF(COUNTIF(Cycletime[Element Desc.],ProjectsDB[[#This Row],[Element Desc.]])&gt;0,"Found","Not Found")</f>
        <v>Found</v>
      </c>
    </row>
    <row r="3766" spans="2:20" x14ac:dyDescent="0.25">
      <c r="B3766" s="8" t="s">
        <v>7904</v>
      </c>
      <c r="C3766" s="9" t="s">
        <v>7905</v>
      </c>
      <c r="D3766" s="9" t="s">
        <v>7906</v>
      </c>
      <c r="E3766" s="10">
        <v>1</v>
      </c>
      <c r="F3766" s="9" t="s">
        <v>7862</v>
      </c>
      <c r="G3766" s="9" t="s">
        <v>37</v>
      </c>
      <c r="H3766" s="11"/>
      <c r="I3766" s="12"/>
      <c r="J3766" s="12"/>
      <c r="K3766" s="12"/>
      <c r="L3766" s="12">
        <f t="array" ref="L3766">IFERROR(LOOKUP(2^15,SEARCH({"40A","63A","80A","100A","125A","160A","200A","250A","400A","630A","800A","1000A","1250A","1600A","2000A","2500A","3200A","4000A","5000A","6300A"},UPPER(D3766)),{40,63,80,100,125,160,200,250,400,630,800,1000,1250,1600,2000,2500,3200,4000,5000,6300}),0)</f>
        <v>4000</v>
      </c>
      <c r="M3766" s="9" t="str">
        <f t="shared" si="291"/>
        <v>Flexible Link</v>
      </c>
      <c r="N3766" s="9" t="str">
        <f t="shared" si="292"/>
        <v>AL</v>
      </c>
      <c r="O3766" s="13" t="str">
        <f t="shared" si="293"/>
        <v>None</v>
      </c>
      <c r="P3766" s="9" t="str">
        <f t="shared" si="294"/>
        <v>None</v>
      </c>
      <c r="Q3766" s="9" t="str">
        <f t="shared" si="295"/>
        <v>3</v>
      </c>
      <c r="R37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66" s="14" t="str">
        <f>IF(ProjectsDB[[#This Row],[Item Type]]="Straight Plug-In",_xlfn.TEXTJOIN("-",TRUE,M3766&amp;"-"&amp;_xlfn.LET(_xlpm.txt,ProjectsDB[[#This Row],[Assembly]],_xlpm.pos,FIND("SP",_xlpm.txt),_xlpm.pre,LEFT(_xlpm.txt,_xlpm.pos-1),IF(RIGHT(_xlpm.pre,3)="123","3PL",IF(RIGHT(_xlpm.pre,2)="12","2PL",IF(RIGHT(_xlpm.pre,1)="1","1PL","3PL")))),N3766,O3766,P3766,Q3766&amp;"W",R3766),_xlfn.TEXTJOIN("-",TRUE,M3766,N3766,O3766,P3766,Q3766&amp;"W",R3766))</f>
        <v>Flexible Link-AL-None-None-3W-2</v>
      </c>
      <c r="T3766" s="14" t="str">
        <f>IF(COUNTIF(Cycletime[Element Desc.],ProjectsDB[[#This Row],[Element Desc.]])&gt;0,"Found","Not Found")</f>
        <v>Found</v>
      </c>
    </row>
    <row r="3767" spans="2:20" x14ac:dyDescent="0.25">
      <c r="B3767" s="8" t="s">
        <v>7907</v>
      </c>
      <c r="C3767" s="9" t="s">
        <v>7867</v>
      </c>
      <c r="D3767" s="9" t="s">
        <v>7868</v>
      </c>
      <c r="E3767" s="10">
        <v>9</v>
      </c>
      <c r="F3767" s="9" t="s">
        <v>7862</v>
      </c>
      <c r="G3767" s="9" t="s">
        <v>37</v>
      </c>
      <c r="H3767" s="11"/>
      <c r="I3767" s="12"/>
      <c r="J3767" s="12"/>
      <c r="K3767" s="12"/>
      <c r="L3767" s="12">
        <f t="array" ref="L3767">IFERROR(LOOKUP(2^15,SEARCH({"40A","63A","80A","100A","125A","160A","200A","250A","400A","630A","800A","1000A","1250A","1600A","2000A","2500A","3200A","4000A","5000A","6300A"},UPPER(D3767)),{40,63,80,100,125,160,200,250,400,630,800,1000,1250,1600,2000,2500,3200,4000,5000,6300}),0)</f>
        <v>4000</v>
      </c>
      <c r="M3767" s="9" t="str">
        <f t="shared" si="291"/>
        <v>Joint Pack</v>
      </c>
      <c r="N3767" s="9" t="str">
        <f t="shared" si="292"/>
        <v>AL</v>
      </c>
      <c r="O3767" s="13" t="str">
        <f t="shared" si="293"/>
        <v>Silver</v>
      </c>
      <c r="P3767" s="9" t="str">
        <f t="shared" si="294"/>
        <v>None</v>
      </c>
      <c r="Q3767" s="9" t="str">
        <f t="shared" si="295"/>
        <v>3</v>
      </c>
      <c r="R37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67" s="14" t="str">
        <f>IF(ProjectsDB[[#This Row],[Item Type]]="Straight Plug-In",_xlfn.TEXTJOIN("-",TRUE,M3767&amp;"-"&amp;_xlfn.LET(_xlpm.txt,ProjectsDB[[#This Row],[Assembly]],_xlpm.pos,FIND("SP",_xlpm.txt),_xlpm.pre,LEFT(_xlpm.txt,_xlpm.pos-1),IF(RIGHT(_xlpm.pre,3)="123","3PL",IF(RIGHT(_xlpm.pre,2)="12","2PL",IF(RIGHT(_xlpm.pre,1)="1","1PL","3PL")))),N3767,O3767,P3767,Q3767&amp;"W",R3767),_xlfn.TEXTJOIN("-",TRUE,M3767,N3767,O3767,P3767,Q3767&amp;"W",R3767))</f>
        <v>Joint Pack-AL-Silver-None-3W-2</v>
      </c>
      <c r="T3767" s="14" t="str">
        <f>IF(COUNTIF(Cycletime[Element Desc.],ProjectsDB[[#This Row],[Element Desc.]])&gt;0,"Found","Not Found")</f>
        <v>Found</v>
      </c>
    </row>
    <row r="3768" spans="2:20" x14ac:dyDescent="0.25">
      <c r="B3768" s="8" t="s">
        <v>7908</v>
      </c>
      <c r="C3768" s="9" t="s">
        <v>7909</v>
      </c>
      <c r="D3768" s="9" t="s">
        <v>7910</v>
      </c>
      <c r="E3768" s="10">
        <v>1</v>
      </c>
      <c r="F3768" s="9" t="s">
        <v>7862</v>
      </c>
      <c r="G3768" s="9" t="s">
        <v>37</v>
      </c>
      <c r="H3768" s="11"/>
      <c r="I3768" s="12">
        <v>505</v>
      </c>
      <c r="J3768" s="12">
        <v>505</v>
      </c>
      <c r="K3768" s="12"/>
      <c r="L3768" s="12">
        <f t="array" ref="L3768">IFERROR(LOOKUP(2^15,SEARCH({"40A","63A","80A","100A","125A","160A","200A","250A","400A","630A","800A","1000A","1250A","1600A","2000A","2500A","3200A","4000A","5000A","6300A"},UPPER(D3768)),{40,63,80,100,125,160,200,250,400,630,800,1000,1250,1600,2000,2500,3200,4000,5000,6300}),0)</f>
        <v>4000</v>
      </c>
      <c r="M3768" s="9" t="str">
        <f t="shared" si="291"/>
        <v>Elbow Edge</v>
      </c>
      <c r="N3768" s="9" t="str">
        <f t="shared" si="292"/>
        <v>AL</v>
      </c>
      <c r="O3768" s="13" t="str">
        <f t="shared" si="293"/>
        <v>Silver</v>
      </c>
      <c r="P3768" s="9" t="str">
        <f t="shared" si="294"/>
        <v>PET</v>
      </c>
      <c r="Q3768" s="9" t="str">
        <f t="shared" si="295"/>
        <v>3</v>
      </c>
      <c r="R37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68" s="14" t="str">
        <f>IF(ProjectsDB[[#This Row],[Item Type]]="Straight Plug-In",_xlfn.TEXTJOIN("-",TRUE,M3768&amp;"-"&amp;_xlfn.LET(_xlpm.txt,ProjectsDB[[#This Row],[Assembly]],_xlpm.pos,FIND("SP",_xlpm.txt),_xlpm.pre,LEFT(_xlpm.txt,_xlpm.pos-1),IF(RIGHT(_xlpm.pre,3)="123","3PL",IF(RIGHT(_xlpm.pre,2)="12","2PL",IF(RIGHT(_xlpm.pre,1)="1","1PL","3PL")))),N3768,O3768,P3768,Q3768&amp;"W",R3768),_xlfn.TEXTJOIN("-",TRUE,M3768,N3768,O3768,P3768,Q3768&amp;"W",R3768))</f>
        <v>Elbow Edge-AL-Silver-PET-3W-2</v>
      </c>
      <c r="T3768" s="14" t="str">
        <f>IF(COUNTIF(Cycletime[Element Desc.],ProjectsDB[[#This Row],[Element Desc.]])&gt;0,"Found","Not Found")</f>
        <v>Found</v>
      </c>
    </row>
    <row r="3769" spans="2:20" x14ac:dyDescent="0.25">
      <c r="B3769" s="8" t="s">
        <v>7911</v>
      </c>
      <c r="C3769" s="9" t="s">
        <v>7893</v>
      </c>
      <c r="D3769" s="9" t="s">
        <v>7894</v>
      </c>
      <c r="E3769" s="10">
        <v>1</v>
      </c>
      <c r="F3769" s="9" t="s">
        <v>7862</v>
      </c>
      <c r="G3769" s="9" t="s">
        <v>37</v>
      </c>
      <c r="H3769" s="11"/>
      <c r="I3769" s="12">
        <v>1300</v>
      </c>
      <c r="J3769" s="12"/>
      <c r="K3769" s="12"/>
      <c r="L3769" s="12">
        <f t="array" ref="L3769">IFERROR(LOOKUP(2^15,SEARCH({"40A","63A","80A","100A","125A","160A","200A","250A","400A","630A","800A","1000A","1250A","1600A","2000A","2500A","3200A","4000A","5000A","6300A"},UPPER(D3769)),{40,63,80,100,125,160,200,250,400,630,800,1000,1250,1600,2000,2500,3200,4000,5000,6300}),0)</f>
        <v>4000</v>
      </c>
      <c r="M3769" s="9" t="str">
        <f t="shared" si="291"/>
        <v>Straight Feeder</v>
      </c>
      <c r="N3769" s="9" t="str">
        <f t="shared" si="292"/>
        <v>AL</v>
      </c>
      <c r="O3769" s="13" t="str">
        <f t="shared" si="293"/>
        <v>Silver</v>
      </c>
      <c r="P3769" s="9" t="str">
        <f t="shared" si="294"/>
        <v>PET</v>
      </c>
      <c r="Q3769" s="9" t="str">
        <f t="shared" si="295"/>
        <v>3</v>
      </c>
      <c r="R37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69" s="14" t="str">
        <f>IF(ProjectsDB[[#This Row],[Item Type]]="Straight Plug-In",_xlfn.TEXTJOIN("-",TRUE,M3769&amp;"-"&amp;_xlfn.LET(_xlpm.txt,ProjectsDB[[#This Row],[Assembly]],_xlpm.pos,FIND("SP",_xlpm.txt),_xlpm.pre,LEFT(_xlpm.txt,_xlpm.pos-1),IF(RIGHT(_xlpm.pre,3)="123","3PL",IF(RIGHT(_xlpm.pre,2)="12","2PL",IF(RIGHT(_xlpm.pre,1)="1","1PL","3PL")))),N3769,O3769,P3769,Q3769&amp;"W",R3769),_xlfn.TEXTJOIN("-",TRUE,M3769,N3769,O3769,P3769,Q3769&amp;"W",R3769))</f>
        <v>Straight Feeder-AL-Silver-PET-3W-2</v>
      </c>
      <c r="T3769" s="14" t="str">
        <f>IF(COUNTIF(Cycletime[Element Desc.],ProjectsDB[[#This Row],[Element Desc.]])&gt;0,"Found","Not Found")</f>
        <v>Found</v>
      </c>
    </row>
    <row r="3770" spans="2:20" x14ac:dyDescent="0.25">
      <c r="B3770" s="8" t="s">
        <v>7912</v>
      </c>
      <c r="C3770" s="9" t="s">
        <v>7878</v>
      </c>
      <c r="D3770" s="9" t="s">
        <v>7879</v>
      </c>
      <c r="E3770" s="10">
        <v>1</v>
      </c>
      <c r="F3770" s="9" t="s">
        <v>7862</v>
      </c>
      <c r="G3770" s="9" t="s">
        <v>37</v>
      </c>
      <c r="H3770" s="11"/>
      <c r="I3770" s="12">
        <v>300</v>
      </c>
      <c r="J3770" s="12">
        <v>300</v>
      </c>
      <c r="K3770" s="12"/>
      <c r="L3770" s="12">
        <f t="array" ref="L3770">IFERROR(LOOKUP(2^15,SEARCH({"40A","63A","80A","100A","125A","160A","200A","250A","400A","630A","800A","1000A","1250A","1600A","2000A","2500A","3200A","4000A","5000A","6300A"},UPPER(D3770)),{40,63,80,100,125,160,200,250,400,630,800,1000,1250,1600,2000,2500,3200,4000,5000,6300}),0)</f>
        <v>4000</v>
      </c>
      <c r="M3770" s="9" t="str">
        <f t="shared" si="291"/>
        <v>Elbow Flat</v>
      </c>
      <c r="N3770" s="9" t="str">
        <f t="shared" si="292"/>
        <v>AL</v>
      </c>
      <c r="O3770" s="13" t="str">
        <f t="shared" si="293"/>
        <v>Silver</v>
      </c>
      <c r="P3770" s="9" t="str">
        <f t="shared" si="294"/>
        <v>PET</v>
      </c>
      <c r="Q3770" s="9" t="str">
        <f t="shared" si="295"/>
        <v>3</v>
      </c>
      <c r="R37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70" s="14" t="str">
        <f>IF(ProjectsDB[[#This Row],[Item Type]]="Straight Plug-In",_xlfn.TEXTJOIN("-",TRUE,M3770&amp;"-"&amp;_xlfn.LET(_xlpm.txt,ProjectsDB[[#This Row],[Assembly]],_xlpm.pos,FIND("SP",_xlpm.txt),_xlpm.pre,LEFT(_xlpm.txt,_xlpm.pos-1),IF(RIGHT(_xlpm.pre,3)="123","3PL",IF(RIGHT(_xlpm.pre,2)="12","2PL",IF(RIGHT(_xlpm.pre,1)="1","1PL","3PL")))),N3770,O3770,P3770,Q3770&amp;"W",R3770),_xlfn.TEXTJOIN("-",TRUE,M3770,N3770,O3770,P3770,Q3770&amp;"W",R3770))</f>
        <v>Elbow Flat-AL-Silver-PET-3W-2</v>
      </c>
      <c r="T3770" s="14" t="str">
        <f>IF(COUNTIF(Cycletime[Element Desc.],ProjectsDB[[#This Row],[Element Desc.]])&gt;0,"Found","Not Found")</f>
        <v>Found</v>
      </c>
    </row>
    <row r="3771" spans="2:20" x14ac:dyDescent="0.25">
      <c r="B3771" s="8" t="s">
        <v>7913</v>
      </c>
      <c r="C3771" s="9" t="s">
        <v>7914</v>
      </c>
      <c r="D3771" s="9" t="s">
        <v>7915</v>
      </c>
      <c r="E3771" s="10">
        <v>1</v>
      </c>
      <c r="F3771" s="9" t="s">
        <v>7862</v>
      </c>
      <c r="G3771" s="9" t="s">
        <v>37</v>
      </c>
      <c r="H3771" s="11"/>
      <c r="I3771" s="12">
        <v>600</v>
      </c>
      <c r="J3771" s="12"/>
      <c r="K3771" s="12"/>
      <c r="L3771" s="12">
        <f t="array" ref="L3771">IFERROR(LOOKUP(2^15,SEARCH({"40A","63A","80A","100A","125A","160A","200A","250A","400A","630A","800A","1000A","1250A","1600A","2000A","2500A","3200A","4000A","5000A","6300A"},UPPER(D3771)),{40,63,80,100,125,160,200,250,400,630,800,1000,1250,1600,2000,2500,3200,4000,5000,6300}),0)</f>
        <v>4000</v>
      </c>
      <c r="M3771" s="9" t="str">
        <f t="shared" si="291"/>
        <v>Straight Feeder</v>
      </c>
      <c r="N3771" s="9" t="str">
        <f t="shared" si="292"/>
        <v>AL</v>
      </c>
      <c r="O3771" s="13" t="str">
        <f t="shared" si="293"/>
        <v>Silver</v>
      </c>
      <c r="P3771" s="9" t="str">
        <f t="shared" si="294"/>
        <v>PET</v>
      </c>
      <c r="Q3771" s="9" t="str">
        <f t="shared" si="295"/>
        <v>3</v>
      </c>
      <c r="R37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71" s="14" t="str">
        <f>IF(ProjectsDB[[#This Row],[Item Type]]="Straight Plug-In",_xlfn.TEXTJOIN("-",TRUE,M3771&amp;"-"&amp;_xlfn.LET(_xlpm.txt,ProjectsDB[[#This Row],[Assembly]],_xlpm.pos,FIND("SP",_xlpm.txt),_xlpm.pre,LEFT(_xlpm.txt,_xlpm.pos-1),IF(RIGHT(_xlpm.pre,3)="123","3PL",IF(RIGHT(_xlpm.pre,2)="12","2PL",IF(RIGHT(_xlpm.pre,1)="1","1PL","3PL")))),N3771,O3771,P3771,Q3771&amp;"W",R3771),_xlfn.TEXTJOIN("-",TRUE,M3771,N3771,O3771,P3771,Q3771&amp;"W",R3771))</f>
        <v>Straight Feeder-AL-Silver-PET-3W-2</v>
      </c>
      <c r="T3771" s="14" t="str">
        <f>IF(COUNTIF(Cycletime[Element Desc.],ProjectsDB[[#This Row],[Element Desc.]])&gt;0,"Found","Not Found")</f>
        <v>Found</v>
      </c>
    </row>
    <row r="3772" spans="2:20" x14ac:dyDescent="0.25">
      <c r="B3772" s="8" t="s">
        <v>7916</v>
      </c>
      <c r="C3772" s="9" t="s">
        <v>7917</v>
      </c>
      <c r="D3772" s="9" t="s">
        <v>7918</v>
      </c>
      <c r="E3772" s="10">
        <v>1</v>
      </c>
      <c r="F3772" s="9" t="s">
        <v>7862</v>
      </c>
      <c r="G3772" s="9" t="s">
        <v>37</v>
      </c>
      <c r="H3772" s="11"/>
      <c r="I3772" s="12">
        <v>300</v>
      </c>
      <c r="J3772" s="12">
        <v>375</v>
      </c>
      <c r="K3772" s="12"/>
      <c r="L3772" s="12">
        <f t="array" ref="L3772">IFERROR(LOOKUP(2^15,SEARCH({"40A","63A","80A","100A","125A","160A","200A","250A","400A","630A","800A","1000A","1250A","1600A","2000A","2500A","3200A","4000A","5000A","6300A"},UPPER(D3772)),{40,63,80,100,125,160,200,250,400,630,800,1000,1250,1600,2000,2500,3200,4000,5000,6300}),0)</f>
        <v>4000</v>
      </c>
      <c r="M3772" s="9" t="str">
        <f t="shared" si="291"/>
        <v>Elbow Flat</v>
      </c>
      <c r="N3772" s="9" t="str">
        <f t="shared" si="292"/>
        <v>AL</v>
      </c>
      <c r="O3772" s="13" t="str">
        <f t="shared" si="293"/>
        <v>Silver</v>
      </c>
      <c r="P3772" s="9" t="str">
        <f t="shared" si="294"/>
        <v>PET</v>
      </c>
      <c r="Q3772" s="9" t="str">
        <f t="shared" si="295"/>
        <v>3</v>
      </c>
      <c r="R37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72" s="14" t="str">
        <f>IF(ProjectsDB[[#This Row],[Item Type]]="Straight Plug-In",_xlfn.TEXTJOIN("-",TRUE,M3772&amp;"-"&amp;_xlfn.LET(_xlpm.txt,ProjectsDB[[#This Row],[Assembly]],_xlpm.pos,FIND("SP",_xlpm.txt),_xlpm.pre,LEFT(_xlpm.txt,_xlpm.pos-1),IF(RIGHT(_xlpm.pre,3)="123","3PL",IF(RIGHT(_xlpm.pre,2)="12","2PL",IF(RIGHT(_xlpm.pre,1)="1","1PL","3PL")))),N3772,O3772,P3772,Q3772&amp;"W",R3772),_xlfn.TEXTJOIN("-",TRUE,M3772,N3772,O3772,P3772,Q3772&amp;"W",R3772))</f>
        <v>Elbow Flat-AL-Silver-PET-3W-2</v>
      </c>
      <c r="T3772" s="14" t="str">
        <f>IF(COUNTIF(Cycletime[Element Desc.],ProjectsDB[[#This Row],[Element Desc.]])&gt;0,"Found","Not Found")</f>
        <v>Found</v>
      </c>
    </row>
    <row r="3773" spans="2:20" x14ac:dyDescent="0.25">
      <c r="B3773" s="8" t="s">
        <v>7919</v>
      </c>
      <c r="C3773" s="9" t="s">
        <v>7867</v>
      </c>
      <c r="D3773" s="9" t="s">
        <v>7868</v>
      </c>
      <c r="E3773" s="10">
        <v>7</v>
      </c>
      <c r="F3773" s="9" t="s">
        <v>7862</v>
      </c>
      <c r="G3773" s="9" t="s">
        <v>37</v>
      </c>
      <c r="H3773" s="11"/>
      <c r="I3773" s="12"/>
      <c r="J3773" s="12"/>
      <c r="K3773" s="12"/>
      <c r="L3773" s="12">
        <f t="array" ref="L3773">IFERROR(LOOKUP(2^15,SEARCH({"40A","63A","80A","100A","125A","160A","200A","250A","400A","630A","800A","1000A","1250A","1600A","2000A","2500A","3200A","4000A","5000A","6300A"},UPPER(D3773)),{40,63,80,100,125,160,200,250,400,630,800,1000,1250,1600,2000,2500,3200,4000,5000,6300}),0)</f>
        <v>4000</v>
      </c>
      <c r="M3773" s="9" t="str">
        <f t="shared" si="291"/>
        <v>Joint Pack</v>
      </c>
      <c r="N3773" s="9" t="str">
        <f t="shared" si="292"/>
        <v>AL</v>
      </c>
      <c r="O3773" s="13" t="str">
        <f t="shared" si="293"/>
        <v>Silver</v>
      </c>
      <c r="P3773" s="9" t="str">
        <f t="shared" si="294"/>
        <v>None</v>
      </c>
      <c r="Q3773" s="9" t="str">
        <f t="shared" si="295"/>
        <v>3</v>
      </c>
      <c r="R37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73" s="14" t="str">
        <f>IF(ProjectsDB[[#This Row],[Item Type]]="Straight Plug-In",_xlfn.TEXTJOIN("-",TRUE,M3773&amp;"-"&amp;_xlfn.LET(_xlpm.txt,ProjectsDB[[#This Row],[Assembly]],_xlpm.pos,FIND("SP",_xlpm.txt),_xlpm.pre,LEFT(_xlpm.txt,_xlpm.pos-1),IF(RIGHT(_xlpm.pre,3)="123","3PL",IF(RIGHT(_xlpm.pre,2)="12","2PL",IF(RIGHT(_xlpm.pre,1)="1","1PL","3PL")))),N3773,O3773,P3773,Q3773&amp;"W",R3773),_xlfn.TEXTJOIN("-",TRUE,M3773,N3773,O3773,P3773,Q3773&amp;"W",R3773))</f>
        <v>Joint Pack-AL-Silver-None-3W-2</v>
      </c>
      <c r="T3773" s="14" t="str">
        <f>IF(COUNTIF(Cycletime[Element Desc.],ProjectsDB[[#This Row],[Element Desc.]])&gt;0,"Found","Not Found")</f>
        <v>Found</v>
      </c>
    </row>
    <row r="3774" spans="2:20" x14ac:dyDescent="0.25">
      <c r="B3774" s="8" t="s">
        <v>7920</v>
      </c>
      <c r="C3774" s="9" t="s">
        <v>7905</v>
      </c>
      <c r="D3774" s="9" t="s">
        <v>7906</v>
      </c>
      <c r="E3774" s="10">
        <v>1</v>
      </c>
      <c r="F3774" s="9" t="s">
        <v>7862</v>
      </c>
      <c r="G3774" s="9" t="s">
        <v>37</v>
      </c>
      <c r="H3774" s="11"/>
      <c r="I3774" s="12"/>
      <c r="J3774" s="12"/>
      <c r="K3774" s="12"/>
      <c r="L3774" s="12">
        <f t="array" ref="L3774">IFERROR(LOOKUP(2^15,SEARCH({"40A","63A","80A","100A","125A","160A","200A","250A","400A","630A","800A","1000A","1250A","1600A","2000A","2500A","3200A","4000A","5000A","6300A"},UPPER(D3774)),{40,63,80,100,125,160,200,250,400,630,800,1000,1250,1600,2000,2500,3200,4000,5000,6300}),0)</f>
        <v>4000</v>
      </c>
      <c r="M3774" s="9" t="str">
        <f t="shared" si="291"/>
        <v>Flexible Link</v>
      </c>
      <c r="N3774" s="9" t="str">
        <f t="shared" si="292"/>
        <v>AL</v>
      </c>
      <c r="O3774" s="13" t="str">
        <f t="shared" si="293"/>
        <v>None</v>
      </c>
      <c r="P3774" s="9" t="str">
        <f t="shared" si="294"/>
        <v>None</v>
      </c>
      <c r="Q3774" s="9" t="str">
        <f t="shared" si="295"/>
        <v>3</v>
      </c>
      <c r="R37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74" s="14" t="str">
        <f>IF(ProjectsDB[[#This Row],[Item Type]]="Straight Plug-In",_xlfn.TEXTJOIN("-",TRUE,M3774&amp;"-"&amp;_xlfn.LET(_xlpm.txt,ProjectsDB[[#This Row],[Assembly]],_xlpm.pos,FIND("SP",_xlpm.txt),_xlpm.pre,LEFT(_xlpm.txt,_xlpm.pos-1),IF(RIGHT(_xlpm.pre,3)="123","3PL",IF(RIGHT(_xlpm.pre,2)="12","2PL",IF(RIGHT(_xlpm.pre,1)="1","1PL","3PL")))),N3774,O3774,P3774,Q3774&amp;"W",R3774),_xlfn.TEXTJOIN("-",TRUE,M3774,N3774,O3774,P3774,Q3774&amp;"W",R3774))</f>
        <v>Flexible Link-AL-None-None-3W-2</v>
      </c>
      <c r="T3774" s="14" t="str">
        <f>IF(COUNTIF(Cycletime[Element Desc.],ProjectsDB[[#This Row],[Element Desc.]])&gt;0,"Found","Not Found")</f>
        <v>Found</v>
      </c>
    </row>
    <row r="3775" spans="2:20" x14ac:dyDescent="0.25">
      <c r="B3775" s="8" t="s">
        <v>7921</v>
      </c>
      <c r="C3775" s="9" t="s">
        <v>7864</v>
      </c>
      <c r="D3775" s="9" t="s">
        <v>7865</v>
      </c>
      <c r="E3775" s="10">
        <v>1</v>
      </c>
      <c r="F3775" s="9" t="s">
        <v>7862</v>
      </c>
      <c r="G3775" s="9" t="s">
        <v>37</v>
      </c>
      <c r="H3775" s="11"/>
      <c r="I3775" s="12">
        <v>1170</v>
      </c>
      <c r="J3775" s="12"/>
      <c r="K3775" s="12"/>
      <c r="L3775" s="12">
        <f t="array" ref="L3775">IFERROR(LOOKUP(2^15,SEARCH({"40A","63A","80A","100A","125A","160A","200A","250A","400A","630A","800A","1000A","1250A","1600A","2000A","2500A","3200A","4000A","5000A","6300A"},UPPER(D3775)),{40,63,80,100,125,160,200,250,400,630,800,1000,1250,1600,2000,2500,3200,4000,5000,6300}),0)</f>
        <v>4000</v>
      </c>
      <c r="M3775" s="9" t="str">
        <f t="shared" si="291"/>
        <v>Straight Feeder</v>
      </c>
      <c r="N3775" s="9" t="str">
        <f t="shared" si="292"/>
        <v>AL</v>
      </c>
      <c r="O3775" s="13" t="str">
        <f t="shared" si="293"/>
        <v>Silver</v>
      </c>
      <c r="P3775" s="9" t="str">
        <f t="shared" si="294"/>
        <v>PET</v>
      </c>
      <c r="Q3775" s="9" t="str">
        <f t="shared" si="295"/>
        <v>3</v>
      </c>
      <c r="R37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75" s="14" t="str">
        <f>IF(ProjectsDB[[#This Row],[Item Type]]="Straight Plug-In",_xlfn.TEXTJOIN("-",TRUE,M3775&amp;"-"&amp;_xlfn.LET(_xlpm.txt,ProjectsDB[[#This Row],[Assembly]],_xlpm.pos,FIND("SP",_xlpm.txt),_xlpm.pre,LEFT(_xlpm.txt,_xlpm.pos-1),IF(RIGHT(_xlpm.pre,3)="123","3PL",IF(RIGHT(_xlpm.pre,2)="12","2PL",IF(RIGHT(_xlpm.pre,1)="1","1PL","3PL")))),N3775,O3775,P3775,Q3775&amp;"W",R3775),_xlfn.TEXTJOIN("-",TRUE,M3775,N3775,O3775,P3775,Q3775&amp;"W",R3775))</f>
        <v>Straight Feeder-AL-Silver-PET-3W-2</v>
      </c>
      <c r="T3775" s="14" t="str">
        <f>IF(COUNTIF(Cycletime[Element Desc.],ProjectsDB[[#This Row],[Element Desc.]])&gt;0,"Found","Not Found")</f>
        <v>Found</v>
      </c>
    </row>
    <row r="3776" spans="2:20" x14ac:dyDescent="0.25">
      <c r="B3776" s="8" t="s">
        <v>7922</v>
      </c>
      <c r="C3776" s="9" t="s">
        <v>7923</v>
      </c>
      <c r="D3776" s="9" t="s">
        <v>7924</v>
      </c>
      <c r="E3776" s="10">
        <v>1</v>
      </c>
      <c r="F3776" s="9" t="s">
        <v>7862</v>
      </c>
      <c r="G3776" s="9" t="s">
        <v>37</v>
      </c>
      <c r="H3776" s="11"/>
      <c r="I3776" s="12">
        <v>300</v>
      </c>
      <c r="J3776" s="12">
        <v>510</v>
      </c>
      <c r="K3776" s="12"/>
      <c r="L3776" s="12">
        <f t="array" ref="L3776">IFERROR(LOOKUP(2^15,SEARCH({"40A","63A","80A","100A","125A","160A","200A","250A","400A","630A","800A","1000A","1250A","1600A","2000A","2500A","3200A","4000A","5000A","6300A"},UPPER(D3776)),{40,63,80,100,125,160,200,250,400,630,800,1000,1250,1600,2000,2500,3200,4000,5000,6300}),0)</f>
        <v>4000</v>
      </c>
      <c r="M3776" s="9" t="str">
        <f t="shared" si="291"/>
        <v>Offset Flat</v>
      </c>
      <c r="N3776" s="9" t="str">
        <f t="shared" si="292"/>
        <v>AL</v>
      </c>
      <c r="O3776" s="13" t="str">
        <f t="shared" si="293"/>
        <v>Silver</v>
      </c>
      <c r="P3776" s="9" t="str">
        <f t="shared" si="294"/>
        <v>PET</v>
      </c>
      <c r="Q3776" s="9" t="str">
        <f t="shared" si="295"/>
        <v>3</v>
      </c>
      <c r="R37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76" s="14" t="str">
        <f>IF(ProjectsDB[[#This Row],[Item Type]]="Straight Plug-In",_xlfn.TEXTJOIN("-",TRUE,M3776&amp;"-"&amp;_xlfn.LET(_xlpm.txt,ProjectsDB[[#This Row],[Assembly]],_xlpm.pos,FIND("SP",_xlpm.txt),_xlpm.pre,LEFT(_xlpm.txt,_xlpm.pos-1),IF(RIGHT(_xlpm.pre,3)="123","3PL",IF(RIGHT(_xlpm.pre,2)="12","2PL",IF(RIGHT(_xlpm.pre,1)="1","1PL","3PL")))),N3776,O3776,P3776,Q3776&amp;"W",R3776),_xlfn.TEXTJOIN("-",TRUE,M3776,N3776,O3776,P3776,Q3776&amp;"W",R3776))</f>
        <v>Offset Flat-AL-Silver-PET-3W-2</v>
      </c>
      <c r="T3776" s="14" t="str">
        <f>IF(COUNTIF(Cycletime[Element Desc.],ProjectsDB[[#This Row],[Element Desc.]])&gt;0,"Found","Not Found")</f>
        <v>Found</v>
      </c>
    </row>
    <row r="3777" spans="2:20" x14ac:dyDescent="0.25">
      <c r="B3777" s="8" t="s">
        <v>7925</v>
      </c>
      <c r="C3777" s="9" t="s">
        <v>7926</v>
      </c>
      <c r="D3777" s="9" t="s">
        <v>7927</v>
      </c>
      <c r="E3777" s="10">
        <v>1</v>
      </c>
      <c r="F3777" s="9" t="s">
        <v>7862</v>
      </c>
      <c r="G3777" s="9" t="s">
        <v>37</v>
      </c>
      <c r="H3777" s="11"/>
      <c r="I3777" s="12">
        <v>540</v>
      </c>
      <c r="J3777" s="12"/>
      <c r="K3777" s="12"/>
      <c r="L3777" s="12">
        <f t="array" ref="L3777">IFERROR(LOOKUP(2^15,SEARCH({"40A","63A","80A","100A","125A","160A","200A","250A","400A","630A","800A","1000A","1250A","1600A","2000A","2500A","3200A","4000A","5000A","6300A"},UPPER(D3777)),{40,63,80,100,125,160,200,250,400,630,800,1000,1250,1600,2000,2500,3200,4000,5000,6300}),0)</f>
        <v>4000</v>
      </c>
      <c r="M3777" s="9" t="str">
        <f t="shared" si="291"/>
        <v>Straight Feeder</v>
      </c>
      <c r="N3777" s="9" t="str">
        <f t="shared" si="292"/>
        <v>AL</v>
      </c>
      <c r="O3777" s="13" t="str">
        <f t="shared" si="293"/>
        <v>Silver</v>
      </c>
      <c r="P3777" s="9" t="str">
        <f t="shared" si="294"/>
        <v>PET</v>
      </c>
      <c r="Q3777" s="9" t="str">
        <f t="shared" si="295"/>
        <v>3</v>
      </c>
      <c r="R37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77" s="14" t="str">
        <f>IF(ProjectsDB[[#This Row],[Item Type]]="Straight Plug-In",_xlfn.TEXTJOIN("-",TRUE,M3777&amp;"-"&amp;_xlfn.LET(_xlpm.txt,ProjectsDB[[#This Row],[Assembly]],_xlpm.pos,FIND("SP",_xlpm.txt),_xlpm.pre,LEFT(_xlpm.txt,_xlpm.pos-1),IF(RIGHT(_xlpm.pre,3)="123","3PL",IF(RIGHT(_xlpm.pre,2)="12","2PL",IF(RIGHT(_xlpm.pre,1)="1","1PL","3PL")))),N3777,O3777,P3777,Q3777&amp;"W",R3777),_xlfn.TEXTJOIN("-",TRUE,M3777,N3777,O3777,P3777,Q3777&amp;"W",R3777))</f>
        <v>Straight Feeder-AL-Silver-PET-3W-2</v>
      </c>
      <c r="T3777" s="14" t="str">
        <f>IF(COUNTIF(Cycletime[Element Desc.],ProjectsDB[[#This Row],[Element Desc.]])&gt;0,"Found","Not Found")</f>
        <v>Found</v>
      </c>
    </row>
    <row r="3778" spans="2:20" x14ac:dyDescent="0.25">
      <c r="B3778" s="8" t="s">
        <v>7928</v>
      </c>
      <c r="C3778" s="9" t="s">
        <v>7881</v>
      </c>
      <c r="D3778" s="9" t="s">
        <v>7882</v>
      </c>
      <c r="E3778" s="10">
        <v>1</v>
      </c>
      <c r="F3778" s="9" t="s">
        <v>7862</v>
      </c>
      <c r="G3778" s="9" t="s">
        <v>37</v>
      </c>
      <c r="H3778" s="11"/>
      <c r="I3778" s="12">
        <v>300</v>
      </c>
      <c r="J3778" s="12">
        <v>300</v>
      </c>
      <c r="K3778" s="12"/>
      <c r="L3778" s="12">
        <f t="array" ref="L3778">IFERROR(LOOKUP(2^15,SEARCH({"40A","63A","80A","100A","125A","160A","200A","250A","400A","630A","800A","1000A","1250A","1600A","2000A","2500A","3200A","4000A","5000A","6300A"},UPPER(D3778)),{40,63,80,100,125,160,200,250,400,630,800,1000,1250,1600,2000,2500,3200,4000,5000,6300}),0)</f>
        <v>4000</v>
      </c>
      <c r="M3778" s="9" t="str">
        <f t="shared" si="291"/>
        <v>Elbow Flat</v>
      </c>
      <c r="N3778" s="9" t="str">
        <f t="shared" si="292"/>
        <v>AL</v>
      </c>
      <c r="O3778" s="13" t="str">
        <f t="shared" si="293"/>
        <v>Silver</v>
      </c>
      <c r="P3778" s="9" t="str">
        <f t="shared" si="294"/>
        <v>PET</v>
      </c>
      <c r="Q3778" s="9" t="str">
        <f t="shared" si="295"/>
        <v>3</v>
      </c>
      <c r="R37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78" s="14" t="str">
        <f>IF(ProjectsDB[[#This Row],[Item Type]]="Straight Plug-In",_xlfn.TEXTJOIN("-",TRUE,M3778&amp;"-"&amp;_xlfn.LET(_xlpm.txt,ProjectsDB[[#This Row],[Assembly]],_xlpm.pos,FIND("SP",_xlpm.txt),_xlpm.pre,LEFT(_xlpm.txt,_xlpm.pos-1),IF(RIGHT(_xlpm.pre,3)="123","3PL",IF(RIGHT(_xlpm.pre,2)="12","2PL",IF(RIGHT(_xlpm.pre,1)="1","1PL","3PL")))),N3778,O3778,P3778,Q3778&amp;"W",R3778),_xlfn.TEXTJOIN("-",TRUE,M3778,N3778,O3778,P3778,Q3778&amp;"W",R3778))</f>
        <v>Elbow Flat-AL-Silver-PET-3W-2</v>
      </c>
      <c r="T3778" s="14" t="str">
        <f>IF(COUNTIF(Cycletime[Element Desc.],ProjectsDB[[#This Row],[Element Desc.]])&gt;0,"Found","Not Found")</f>
        <v>Found</v>
      </c>
    </row>
    <row r="3779" spans="2:20" x14ac:dyDescent="0.25">
      <c r="B3779" s="8" t="s">
        <v>7929</v>
      </c>
      <c r="C3779" s="9" t="s">
        <v>7878</v>
      </c>
      <c r="D3779" s="9" t="s">
        <v>7879</v>
      </c>
      <c r="E3779" s="10">
        <v>1</v>
      </c>
      <c r="F3779" s="9" t="s">
        <v>7862</v>
      </c>
      <c r="G3779" s="9" t="s">
        <v>37</v>
      </c>
      <c r="H3779" s="11"/>
      <c r="I3779" s="12">
        <v>300</v>
      </c>
      <c r="J3779" s="12">
        <v>300</v>
      </c>
      <c r="K3779" s="12"/>
      <c r="L3779" s="12">
        <f t="array" ref="L3779">IFERROR(LOOKUP(2^15,SEARCH({"40A","63A","80A","100A","125A","160A","200A","250A","400A","630A","800A","1000A","1250A","1600A","2000A","2500A","3200A","4000A","5000A","6300A"},UPPER(D3779)),{40,63,80,100,125,160,200,250,400,630,800,1000,1250,1600,2000,2500,3200,4000,5000,6300}),0)</f>
        <v>4000</v>
      </c>
      <c r="M3779" s="9" t="str">
        <f t="shared" si="291"/>
        <v>Elbow Flat</v>
      </c>
      <c r="N3779" s="9" t="str">
        <f t="shared" si="292"/>
        <v>AL</v>
      </c>
      <c r="O3779" s="13" t="str">
        <f t="shared" si="293"/>
        <v>Silver</v>
      </c>
      <c r="P3779" s="9" t="str">
        <f t="shared" si="294"/>
        <v>PET</v>
      </c>
      <c r="Q3779" s="9" t="str">
        <f t="shared" si="295"/>
        <v>3</v>
      </c>
      <c r="R37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79" s="14" t="str">
        <f>IF(ProjectsDB[[#This Row],[Item Type]]="Straight Plug-In",_xlfn.TEXTJOIN("-",TRUE,M3779&amp;"-"&amp;_xlfn.LET(_xlpm.txt,ProjectsDB[[#This Row],[Assembly]],_xlpm.pos,FIND("SP",_xlpm.txt),_xlpm.pre,LEFT(_xlpm.txt,_xlpm.pos-1),IF(RIGHT(_xlpm.pre,3)="123","3PL",IF(RIGHT(_xlpm.pre,2)="12","2PL",IF(RIGHT(_xlpm.pre,1)="1","1PL","3PL")))),N3779,O3779,P3779,Q3779&amp;"W",R3779),_xlfn.TEXTJOIN("-",TRUE,M3779,N3779,O3779,P3779,Q3779&amp;"W",R3779))</f>
        <v>Elbow Flat-AL-Silver-PET-3W-2</v>
      </c>
      <c r="T3779" s="14" t="str">
        <f>IF(COUNTIF(Cycletime[Element Desc.],ProjectsDB[[#This Row],[Element Desc.]])&gt;0,"Found","Not Found")</f>
        <v>Found</v>
      </c>
    </row>
    <row r="3780" spans="2:20" x14ac:dyDescent="0.25">
      <c r="B3780" s="8" t="s">
        <v>7930</v>
      </c>
      <c r="C3780" s="9" t="s">
        <v>7931</v>
      </c>
      <c r="D3780" s="9" t="s">
        <v>7932</v>
      </c>
      <c r="E3780" s="10">
        <v>1</v>
      </c>
      <c r="F3780" s="9" t="s">
        <v>7862</v>
      </c>
      <c r="G3780" s="9" t="s">
        <v>37</v>
      </c>
      <c r="H3780" s="11"/>
      <c r="I3780" s="12">
        <v>745</v>
      </c>
      <c r="J3780" s="12">
        <v>505</v>
      </c>
      <c r="K3780" s="12"/>
      <c r="L3780" s="12">
        <f t="array" ref="L3780">IFERROR(LOOKUP(2^15,SEARCH({"40A","63A","80A","100A","125A","160A","200A","250A","400A","630A","800A","1000A","1250A","1600A","2000A","2500A","3200A","4000A","5000A","6300A"},UPPER(D3780)),{40,63,80,100,125,160,200,250,400,630,800,1000,1250,1600,2000,2500,3200,4000,5000,6300}),0)</f>
        <v>4000</v>
      </c>
      <c r="M3780" s="9" t="str">
        <f t="shared" ref="M3780:M3843" si="296">_xlfn.LET(_xlpm.d,UPPER(TRIM(SUBSTITUTE(SUBSTITUTE(D3780,CHAR(160),"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3780" s="9" t="str">
        <f t="shared" ref="N3780:N3843" si="297">IF(ISNUMBER(SEARCH("CU",D3780)),"CU",IF(ISNUMBER(SEARCH("AL",D3780)),"AL",IF(ISNUMBER(SEARCH("Copper",D3780)),"CU","SH")))</f>
        <v>AL</v>
      </c>
      <c r="O3780" s="13" t="str">
        <f t="shared" ref="O3780:O3843" si="298">IF(ISNUMBER(SEARCH("Silver",D3780)),"Silver",IF(ISNUMBER(SEARCH("Tin",D3780)),"Tin","None"))</f>
        <v>Silver</v>
      </c>
      <c r="P3780" s="9" t="str">
        <f t="shared" ref="P3780:P3843" si="299">IF(ISNUMBER(SEARCH("Epoxy",D3780)),"Epoxy",IF(ISNUMBER(SEARCH("PET",D3780)),"PET","None"))</f>
        <v>PET</v>
      </c>
      <c r="Q3780" s="9" t="str">
        <f t="shared" ref="Q3780:Q3843" si="300">IF(ISNUMBER(SEARCH("3-Wire",D3780)),"3",IF(ISNUMBER(SEARCH("4-Wire",D3780)),"4",IF(ISNUMBER(SEARCH("5-Wire",D3780)),"5",IF(ISNUMBER(SEARCH("6-Wire",D3780)),"6","0"))))</f>
        <v>3</v>
      </c>
      <c r="R37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80" s="14" t="str">
        <f>IF(ProjectsDB[[#This Row],[Item Type]]="Straight Plug-In",_xlfn.TEXTJOIN("-",TRUE,M3780&amp;"-"&amp;_xlfn.LET(_xlpm.txt,ProjectsDB[[#This Row],[Assembly]],_xlpm.pos,FIND("SP",_xlpm.txt),_xlpm.pre,LEFT(_xlpm.txt,_xlpm.pos-1),IF(RIGHT(_xlpm.pre,3)="123","3PL",IF(RIGHT(_xlpm.pre,2)="12","2PL",IF(RIGHT(_xlpm.pre,1)="1","1PL","3PL")))),N3780,O3780,P3780,Q3780&amp;"W",R3780),_xlfn.TEXTJOIN("-",TRUE,M3780,N3780,O3780,P3780,Q3780&amp;"W",R3780))</f>
        <v>Elbow Edge-AL-Silver-PET-3W-2</v>
      </c>
      <c r="T3780" s="14" t="str">
        <f>IF(COUNTIF(Cycletime[Element Desc.],ProjectsDB[[#This Row],[Element Desc.]])&gt;0,"Found","Not Found")</f>
        <v>Found</v>
      </c>
    </row>
    <row r="3781" spans="2:20" x14ac:dyDescent="0.25">
      <c r="B3781" s="8" t="s">
        <v>7933</v>
      </c>
      <c r="C3781" s="9" t="s">
        <v>7934</v>
      </c>
      <c r="D3781" s="9" t="s">
        <v>7935</v>
      </c>
      <c r="E3781" s="10">
        <v>1</v>
      </c>
      <c r="F3781" s="9" t="s">
        <v>7862</v>
      </c>
      <c r="G3781" s="9" t="s">
        <v>37</v>
      </c>
      <c r="H3781" s="11"/>
      <c r="I3781" s="12">
        <v>1035</v>
      </c>
      <c r="J3781" s="12"/>
      <c r="K3781" s="12"/>
      <c r="L3781" s="12">
        <f t="array" ref="L3781">IFERROR(LOOKUP(2^15,SEARCH({"40A","63A","80A","100A","125A","160A","200A","250A","400A","630A","800A","1000A","1250A","1600A","2000A","2500A","3200A","4000A","5000A","6300A"},UPPER(D3781)),{40,63,80,100,125,160,200,250,400,630,800,1000,1250,1600,2000,2500,3200,4000,5000,6300}),0)</f>
        <v>4000</v>
      </c>
      <c r="M3781" s="9" t="str">
        <f t="shared" si="296"/>
        <v>Straight Feeder</v>
      </c>
      <c r="N3781" s="9" t="str">
        <f t="shared" si="297"/>
        <v>AL</v>
      </c>
      <c r="O3781" s="13" t="str">
        <f t="shared" si="298"/>
        <v>Silver</v>
      </c>
      <c r="P3781" s="9" t="str">
        <f t="shared" si="299"/>
        <v>PET</v>
      </c>
      <c r="Q3781" s="9" t="str">
        <f t="shared" si="300"/>
        <v>3</v>
      </c>
      <c r="R37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81" s="14" t="str">
        <f>IF(ProjectsDB[[#This Row],[Item Type]]="Straight Plug-In",_xlfn.TEXTJOIN("-",TRUE,M3781&amp;"-"&amp;_xlfn.LET(_xlpm.txt,ProjectsDB[[#This Row],[Assembly]],_xlpm.pos,FIND("SP",_xlpm.txt),_xlpm.pre,LEFT(_xlpm.txt,_xlpm.pos-1),IF(RIGHT(_xlpm.pre,3)="123","3PL",IF(RIGHT(_xlpm.pre,2)="12","2PL",IF(RIGHT(_xlpm.pre,1)="1","1PL","3PL")))),N3781,O3781,P3781,Q3781&amp;"W",R3781),_xlfn.TEXTJOIN("-",TRUE,M3781,N3781,O3781,P3781,Q3781&amp;"W",R3781))</f>
        <v>Straight Feeder-AL-Silver-PET-3W-2</v>
      </c>
      <c r="T3781" s="14" t="str">
        <f>IF(COUNTIF(Cycletime[Element Desc.],ProjectsDB[[#This Row],[Element Desc.]])&gt;0,"Found","Not Found")</f>
        <v>Found</v>
      </c>
    </row>
    <row r="3782" spans="2:20" x14ac:dyDescent="0.25">
      <c r="B3782" s="8" t="s">
        <v>7936</v>
      </c>
      <c r="C3782" s="9" t="s">
        <v>7937</v>
      </c>
      <c r="D3782" s="9" t="s">
        <v>7938</v>
      </c>
      <c r="E3782" s="10">
        <v>1</v>
      </c>
      <c r="F3782" s="9" t="s">
        <v>7862</v>
      </c>
      <c r="G3782" s="9" t="s">
        <v>37</v>
      </c>
      <c r="H3782" s="11"/>
      <c r="I3782" s="12">
        <v>740</v>
      </c>
      <c r="J3782" s="12">
        <v>300</v>
      </c>
      <c r="K3782" s="12"/>
      <c r="L3782" s="12">
        <f t="array" ref="L3782">IFERROR(LOOKUP(2^15,SEARCH({"40A","63A","80A","100A","125A","160A","200A","250A","400A","630A","800A","1000A","1250A","1600A","2000A","2500A","3200A","4000A","5000A","6300A"},UPPER(D3782)),{40,63,80,100,125,160,200,250,400,630,800,1000,1250,1600,2000,2500,3200,4000,5000,6300}),0)</f>
        <v>4000</v>
      </c>
      <c r="M3782" s="9" t="str">
        <f t="shared" si="296"/>
        <v>Elbow Flat</v>
      </c>
      <c r="N3782" s="9" t="str">
        <f t="shared" si="297"/>
        <v>AL</v>
      </c>
      <c r="O3782" s="13" t="str">
        <f t="shared" si="298"/>
        <v>Silver</v>
      </c>
      <c r="P3782" s="9" t="str">
        <f t="shared" si="299"/>
        <v>PET</v>
      </c>
      <c r="Q3782" s="9" t="str">
        <f t="shared" si="300"/>
        <v>3</v>
      </c>
      <c r="R37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82" s="14" t="str">
        <f>IF(ProjectsDB[[#This Row],[Item Type]]="Straight Plug-In",_xlfn.TEXTJOIN("-",TRUE,M3782&amp;"-"&amp;_xlfn.LET(_xlpm.txt,ProjectsDB[[#This Row],[Assembly]],_xlpm.pos,FIND("SP",_xlpm.txt),_xlpm.pre,LEFT(_xlpm.txt,_xlpm.pos-1),IF(RIGHT(_xlpm.pre,3)="123","3PL",IF(RIGHT(_xlpm.pre,2)="12","2PL",IF(RIGHT(_xlpm.pre,1)="1","1PL","3PL")))),N3782,O3782,P3782,Q3782&amp;"W",R3782),_xlfn.TEXTJOIN("-",TRUE,M3782,N3782,O3782,P3782,Q3782&amp;"W",R3782))</f>
        <v>Elbow Flat-AL-Silver-PET-3W-2</v>
      </c>
      <c r="T3782" s="14" t="str">
        <f>IF(COUNTIF(Cycletime[Element Desc.],ProjectsDB[[#This Row],[Element Desc.]])&gt;0,"Found","Not Found")</f>
        <v>Found</v>
      </c>
    </row>
    <row r="3783" spans="2:20" x14ac:dyDescent="0.25">
      <c r="B3783" s="8" t="s">
        <v>7939</v>
      </c>
      <c r="C3783" s="9" t="s">
        <v>7902</v>
      </c>
      <c r="D3783" s="9" t="s">
        <v>7903</v>
      </c>
      <c r="E3783" s="10">
        <v>1</v>
      </c>
      <c r="F3783" s="9" t="s">
        <v>7862</v>
      </c>
      <c r="G3783" s="9" t="s">
        <v>37</v>
      </c>
      <c r="H3783" s="11"/>
      <c r="I3783" s="12">
        <v>725</v>
      </c>
      <c r="J3783" s="12"/>
      <c r="K3783" s="12"/>
      <c r="L3783" s="12">
        <f t="array" ref="L3783">IFERROR(LOOKUP(2^15,SEARCH({"40A","63A","80A","100A","125A","160A","200A","250A","400A","630A","800A","1000A","1250A","1600A","2000A","2500A","3200A","4000A","5000A","6300A"},UPPER(D3783)),{40,63,80,100,125,160,200,250,400,630,800,1000,1250,1600,2000,2500,3200,4000,5000,6300}),0)</f>
        <v>4000</v>
      </c>
      <c r="M3783" s="9" t="str">
        <f t="shared" si="296"/>
        <v>Straight Feeder</v>
      </c>
      <c r="N3783" s="9" t="str">
        <f t="shared" si="297"/>
        <v>AL</v>
      </c>
      <c r="O3783" s="13" t="str">
        <f t="shared" si="298"/>
        <v>Silver</v>
      </c>
      <c r="P3783" s="9" t="str">
        <f t="shared" si="299"/>
        <v>PET</v>
      </c>
      <c r="Q3783" s="9" t="str">
        <f t="shared" si="300"/>
        <v>3</v>
      </c>
      <c r="R37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83" s="14" t="str">
        <f>IF(ProjectsDB[[#This Row],[Item Type]]="Straight Plug-In",_xlfn.TEXTJOIN("-",TRUE,M3783&amp;"-"&amp;_xlfn.LET(_xlpm.txt,ProjectsDB[[#This Row],[Assembly]],_xlpm.pos,FIND("SP",_xlpm.txt),_xlpm.pre,LEFT(_xlpm.txt,_xlpm.pos-1),IF(RIGHT(_xlpm.pre,3)="123","3PL",IF(RIGHT(_xlpm.pre,2)="12","2PL",IF(RIGHT(_xlpm.pre,1)="1","1PL","3PL")))),N3783,O3783,P3783,Q3783&amp;"W",R3783),_xlfn.TEXTJOIN("-",TRUE,M3783,N3783,O3783,P3783,Q3783&amp;"W",R3783))</f>
        <v>Straight Feeder-AL-Silver-PET-3W-2</v>
      </c>
      <c r="T3783" s="14" t="str">
        <f>IF(COUNTIF(Cycletime[Element Desc.],ProjectsDB[[#This Row],[Element Desc.]])&gt;0,"Found","Not Found")</f>
        <v>Found</v>
      </c>
    </row>
    <row r="3784" spans="2:20" x14ac:dyDescent="0.25">
      <c r="B3784" s="8" t="s">
        <v>7940</v>
      </c>
      <c r="C3784" s="9" t="s">
        <v>7941</v>
      </c>
      <c r="D3784" s="9" t="s">
        <v>7942</v>
      </c>
      <c r="E3784" s="10">
        <v>1</v>
      </c>
      <c r="F3784" s="9" t="s">
        <v>7862</v>
      </c>
      <c r="G3784" s="9" t="s">
        <v>37</v>
      </c>
      <c r="H3784" s="11"/>
      <c r="I3784" s="12">
        <v>300</v>
      </c>
      <c r="J3784" s="12">
        <v>475</v>
      </c>
      <c r="K3784" s="12"/>
      <c r="L3784" s="12">
        <f t="array" ref="L3784">IFERROR(LOOKUP(2^15,SEARCH({"40A","63A","80A","100A","125A","160A","200A","250A","400A","630A","800A","1000A","1250A","1600A","2000A","2500A","3200A","4000A","5000A","6300A"},UPPER(D3784)),{40,63,80,100,125,160,200,250,400,630,800,1000,1250,1600,2000,2500,3200,4000,5000,6300}),0)</f>
        <v>4000</v>
      </c>
      <c r="M3784" s="9" t="str">
        <f t="shared" si="296"/>
        <v>Elbow Flat</v>
      </c>
      <c r="N3784" s="9" t="str">
        <f t="shared" si="297"/>
        <v>AL</v>
      </c>
      <c r="O3784" s="13" t="str">
        <f t="shared" si="298"/>
        <v>Silver</v>
      </c>
      <c r="P3784" s="9" t="str">
        <f t="shared" si="299"/>
        <v>PET</v>
      </c>
      <c r="Q3784" s="9" t="str">
        <f t="shared" si="300"/>
        <v>3</v>
      </c>
      <c r="R37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84" s="14" t="str">
        <f>IF(ProjectsDB[[#This Row],[Item Type]]="Straight Plug-In",_xlfn.TEXTJOIN("-",TRUE,M3784&amp;"-"&amp;_xlfn.LET(_xlpm.txt,ProjectsDB[[#This Row],[Assembly]],_xlpm.pos,FIND("SP",_xlpm.txt),_xlpm.pre,LEFT(_xlpm.txt,_xlpm.pos-1),IF(RIGHT(_xlpm.pre,3)="123","3PL",IF(RIGHT(_xlpm.pre,2)="12","2PL",IF(RIGHT(_xlpm.pre,1)="1","1PL","3PL")))),N3784,O3784,P3784,Q3784&amp;"W",R3784),_xlfn.TEXTJOIN("-",TRUE,M3784,N3784,O3784,P3784,Q3784&amp;"W",R3784))</f>
        <v>Elbow Flat-AL-Silver-PET-3W-2</v>
      </c>
      <c r="T3784" s="14" t="str">
        <f>IF(COUNTIF(Cycletime[Element Desc.],ProjectsDB[[#This Row],[Element Desc.]])&gt;0,"Found","Not Found")</f>
        <v>Found</v>
      </c>
    </row>
    <row r="3785" spans="2:20" x14ac:dyDescent="0.25">
      <c r="B3785" s="8" t="s">
        <v>7943</v>
      </c>
      <c r="C3785" s="9" t="s">
        <v>7944</v>
      </c>
      <c r="D3785" s="9" t="s">
        <v>7945</v>
      </c>
      <c r="E3785" s="10">
        <v>1</v>
      </c>
      <c r="F3785" s="9" t="s">
        <v>7862</v>
      </c>
      <c r="G3785" s="9" t="s">
        <v>37</v>
      </c>
      <c r="H3785" s="11"/>
      <c r="I3785" s="12"/>
      <c r="J3785" s="12"/>
      <c r="K3785" s="12"/>
      <c r="L3785" s="12">
        <f t="array" ref="L3785">IFERROR(LOOKUP(2^15,SEARCH({"40A","63A","80A","100A","125A","160A","200A","250A","400A","630A","800A","1000A","1250A","1600A","2000A","2500A","3200A","4000A","5000A","6300A"},UPPER(D3785)),{40,63,80,100,125,160,200,250,400,630,800,1000,1250,1600,2000,2500,3200,4000,5000,6300}),0)</f>
        <v>4000</v>
      </c>
      <c r="M3785" s="9" t="str">
        <f t="shared" si="296"/>
        <v>Flexible Link</v>
      </c>
      <c r="N3785" s="9" t="str">
        <f t="shared" si="297"/>
        <v>AL</v>
      </c>
      <c r="O3785" s="13" t="str">
        <f t="shared" si="298"/>
        <v>None</v>
      </c>
      <c r="P3785" s="9" t="str">
        <f t="shared" si="299"/>
        <v>None</v>
      </c>
      <c r="Q3785" s="9" t="str">
        <f t="shared" si="300"/>
        <v>0</v>
      </c>
      <c r="R37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85" s="14" t="str">
        <f>IF(ProjectsDB[[#This Row],[Item Type]]="Straight Plug-In",_xlfn.TEXTJOIN("-",TRUE,M3785&amp;"-"&amp;_xlfn.LET(_xlpm.txt,ProjectsDB[[#This Row],[Assembly]],_xlpm.pos,FIND("SP",_xlpm.txt),_xlpm.pre,LEFT(_xlpm.txt,_xlpm.pos-1),IF(RIGHT(_xlpm.pre,3)="123","3PL",IF(RIGHT(_xlpm.pre,2)="12","2PL",IF(RIGHT(_xlpm.pre,1)="1","1PL","3PL")))),N3785,O3785,P3785,Q3785&amp;"W",R3785),_xlfn.TEXTJOIN("-",TRUE,M3785,N3785,O3785,P3785,Q3785&amp;"W",R3785))</f>
        <v>Flexible Link-AL-None-None-0W-2</v>
      </c>
      <c r="T3785" s="14" t="str">
        <f>IF(COUNTIF(Cycletime[Element Desc.],ProjectsDB[[#This Row],[Element Desc.]])&gt;0,"Found","Not Found")</f>
        <v>Found</v>
      </c>
    </row>
    <row r="3786" spans="2:20" x14ac:dyDescent="0.25">
      <c r="B3786" s="8" t="s">
        <v>7946</v>
      </c>
      <c r="C3786" s="9" t="s">
        <v>7867</v>
      </c>
      <c r="D3786" s="9" t="s">
        <v>7868</v>
      </c>
      <c r="E3786" s="10">
        <v>9</v>
      </c>
      <c r="F3786" s="9" t="s">
        <v>7862</v>
      </c>
      <c r="G3786" s="9" t="s">
        <v>37</v>
      </c>
      <c r="H3786" s="11"/>
      <c r="I3786" s="12"/>
      <c r="J3786" s="12"/>
      <c r="K3786" s="12"/>
      <c r="L3786" s="12">
        <f t="array" ref="L3786">IFERROR(LOOKUP(2^15,SEARCH({"40A","63A","80A","100A","125A","160A","200A","250A","400A","630A","800A","1000A","1250A","1600A","2000A","2500A","3200A","4000A","5000A","6300A"},UPPER(D3786)),{40,63,80,100,125,160,200,250,400,630,800,1000,1250,1600,2000,2500,3200,4000,5000,6300}),0)</f>
        <v>4000</v>
      </c>
      <c r="M3786" s="9" t="str">
        <f t="shared" si="296"/>
        <v>Joint Pack</v>
      </c>
      <c r="N3786" s="9" t="str">
        <f t="shared" si="297"/>
        <v>AL</v>
      </c>
      <c r="O3786" s="13" t="str">
        <f t="shared" si="298"/>
        <v>Silver</v>
      </c>
      <c r="P3786" s="9" t="str">
        <f t="shared" si="299"/>
        <v>None</v>
      </c>
      <c r="Q3786" s="9" t="str">
        <f t="shared" si="300"/>
        <v>3</v>
      </c>
      <c r="R37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86" s="14" t="str">
        <f>IF(ProjectsDB[[#This Row],[Item Type]]="Straight Plug-In",_xlfn.TEXTJOIN("-",TRUE,M3786&amp;"-"&amp;_xlfn.LET(_xlpm.txt,ProjectsDB[[#This Row],[Assembly]],_xlpm.pos,FIND("SP",_xlpm.txt),_xlpm.pre,LEFT(_xlpm.txt,_xlpm.pos-1),IF(RIGHT(_xlpm.pre,3)="123","3PL",IF(RIGHT(_xlpm.pre,2)="12","2PL",IF(RIGHT(_xlpm.pre,1)="1","1PL","3PL")))),N3786,O3786,P3786,Q3786&amp;"W",R3786),_xlfn.TEXTJOIN("-",TRUE,M3786,N3786,O3786,P3786,Q3786&amp;"W",R3786))</f>
        <v>Joint Pack-AL-Silver-None-3W-2</v>
      </c>
      <c r="T3786" s="14" t="str">
        <f>IF(COUNTIF(Cycletime[Element Desc.],ProjectsDB[[#This Row],[Element Desc.]])&gt;0,"Found","Not Found")</f>
        <v>Found</v>
      </c>
    </row>
    <row r="3787" spans="2:20" x14ac:dyDescent="0.25">
      <c r="B3787" s="8" t="s">
        <v>7947</v>
      </c>
      <c r="C3787" s="9" t="s">
        <v>7948</v>
      </c>
      <c r="D3787" s="9" t="s">
        <v>7949</v>
      </c>
      <c r="E3787" s="10">
        <v>1</v>
      </c>
      <c r="F3787" s="9" t="s">
        <v>7862</v>
      </c>
      <c r="G3787" s="9" t="s">
        <v>37</v>
      </c>
      <c r="H3787" s="11"/>
      <c r="I3787" s="12">
        <v>505</v>
      </c>
      <c r="J3787" s="12">
        <v>730</v>
      </c>
      <c r="K3787" s="12"/>
      <c r="L3787" s="12">
        <f t="array" ref="L3787">IFERROR(LOOKUP(2^15,SEARCH({"40A","63A","80A","100A","125A","160A","200A","250A","400A","630A","800A","1000A","1250A","1600A","2000A","2500A","3200A","4000A","5000A","6300A"},UPPER(D3787)),{40,63,80,100,125,160,200,250,400,630,800,1000,1250,1600,2000,2500,3200,4000,5000,6300}),0)</f>
        <v>4000</v>
      </c>
      <c r="M3787" s="9" t="str">
        <f t="shared" si="296"/>
        <v>Elbow Edge</v>
      </c>
      <c r="N3787" s="9" t="str">
        <f t="shared" si="297"/>
        <v>AL</v>
      </c>
      <c r="O3787" s="13" t="str">
        <f t="shared" si="298"/>
        <v>Silver</v>
      </c>
      <c r="P3787" s="9" t="str">
        <f t="shared" si="299"/>
        <v>PET</v>
      </c>
      <c r="Q3787" s="9" t="str">
        <f t="shared" si="300"/>
        <v>3</v>
      </c>
      <c r="R37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87" s="14" t="str">
        <f>IF(ProjectsDB[[#This Row],[Item Type]]="Straight Plug-In",_xlfn.TEXTJOIN("-",TRUE,M3787&amp;"-"&amp;_xlfn.LET(_xlpm.txt,ProjectsDB[[#This Row],[Assembly]],_xlpm.pos,FIND("SP",_xlpm.txt),_xlpm.pre,LEFT(_xlpm.txt,_xlpm.pos-1),IF(RIGHT(_xlpm.pre,3)="123","3PL",IF(RIGHT(_xlpm.pre,2)="12","2PL",IF(RIGHT(_xlpm.pre,1)="1","1PL","3PL")))),N3787,O3787,P3787,Q3787&amp;"W",R3787),_xlfn.TEXTJOIN("-",TRUE,M3787,N3787,O3787,P3787,Q3787&amp;"W",R3787))</f>
        <v>Elbow Edge-AL-Silver-PET-3W-2</v>
      </c>
      <c r="T3787" s="14" t="str">
        <f>IF(COUNTIF(Cycletime[Element Desc.],ProjectsDB[[#This Row],[Element Desc.]])&gt;0,"Found","Not Found")</f>
        <v>Found</v>
      </c>
    </row>
    <row r="3788" spans="2:20" x14ac:dyDescent="0.25">
      <c r="B3788" s="8" t="s">
        <v>7950</v>
      </c>
      <c r="C3788" s="9" t="s">
        <v>7926</v>
      </c>
      <c r="D3788" s="9" t="s">
        <v>7927</v>
      </c>
      <c r="E3788" s="10">
        <v>1</v>
      </c>
      <c r="F3788" s="9" t="s">
        <v>7862</v>
      </c>
      <c r="G3788" s="9" t="s">
        <v>37</v>
      </c>
      <c r="H3788" s="11"/>
      <c r="I3788" s="12">
        <v>540</v>
      </c>
      <c r="J3788" s="12"/>
      <c r="K3788" s="12"/>
      <c r="L3788" s="12">
        <f t="array" ref="L3788">IFERROR(LOOKUP(2^15,SEARCH({"40A","63A","80A","100A","125A","160A","200A","250A","400A","630A","800A","1000A","1250A","1600A","2000A","2500A","3200A","4000A","5000A","6300A"},UPPER(D3788)),{40,63,80,100,125,160,200,250,400,630,800,1000,1250,1600,2000,2500,3200,4000,5000,6300}),0)</f>
        <v>4000</v>
      </c>
      <c r="M3788" s="9" t="str">
        <f t="shared" si="296"/>
        <v>Straight Feeder</v>
      </c>
      <c r="N3788" s="9" t="str">
        <f t="shared" si="297"/>
        <v>AL</v>
      </c>
      <c r="O3788" s="13" t="str">
        <f t="shared" si="298"/>
        <v>Silver</v>
      </c>
      <c r="P3788" s="9" t="str">
        <f t="shared" si="299"/>
        <v>PET</v>
      </c>
      <c r="Q3788" s="9" t="str">
        <f t="shared" si="300"/>
        <v>3</v>
      </c>
      <c r="R37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88" s="14" t="str">
        <f>IF(ProjectsDB[[#This Row],[Item Type]]="Straight Plug-In",_xlfn.TEXTJOIN("-",TRUE,M3788&amp;"-"&amp;_xlfn.LET(_xlpm.txt,ProjectsDB[[#This Row],[Assembly]],_xlpm.pos,FIND("SP",_xlpm.txt),_xlpm.pre,LEFT(_xlpm.txt,_xlpm.pos-1),IF(RIGHT(_xlpm.pre,3)="123","3PL",IF(RIGHT(_xlpm.pre,2)="12","2PL",IF(RIGHT(_xlpm.pre,1)="1","1PL","3PL")))),N3788,O3788,P3788,Q3788&amp;"W",R3788),_xlfn.TEXTJOIN("-",TRUE,M3788,N3788,O3788,P3788,Q3788&amp;"W",R3788))</f>
        <v>Straight Feeder-AL-Silver-PET-3W-2</v>
      </c>
      <c r="T3788" s="14" t="str">
        <f>IF(COUNTIF(Cycletime[Element Desc.],ProjectsDB[[#This Row],[Element Desc.]])&gt;0,"Found","Not Found")</f>
        <v>Found</v>
      </c>
    </row>
    <row r="3789" spans="2:20" x14ac:dyDescent="0.25">
      <c r="B3789" s="8" t="s">
        <v>7951</v>
      </c>
      <c r="C3789" s="9" t="s">
        <v>7881</v>
      </c>
      <c r="D3789" s="9" t="s">
        <v>7882</v>
      </c>
      <c r="E3789" s="10">
        <v>1</v>
      </c>
      <c r="F3789" s="9" t="s">
        <v>7862</v>
      </c>
      <c r="G3789" s="9" t="s">
        <v>37</v>
      </c>
      <c r="H3789" s="11"/>
      <c r="I3789" s="12">
        <v>300</v>
      </c>
      <c r="J3789" s="12">
        <v>300</v>
      </c>
      <c r="K3789" s="12"/>
      <c r="L3789" s="12">
        <f t="array" ref="L3789">IFERROR(LOOKUP(2^15,SEARCH({"40A","63A","80A","100A","125A","160A","200A","250A","400A","630A","800A","1000A","1250A","1600A","2000A","2500A","3200A","4000A","5000A","6300A"},UPPER(D3789)),{40,63,80,100,125,160,200,250,400,630,800,1000,1250,1600,2000,2500,3200,4000,5000,6300}),0)</f>
        <v>4000</v>
      </c>
      <c r="M3789" s="9" t="str">
        <f t="shared" si="296"/>
        <v>Elbow Flat</v>
      </c>
      <c r="N3789" s="9" t="str">
        <f t="shared" si="297"/>
        <v>AL</v>
      </c>
      <c r="O3789" s="13" t="str">
        <f t="shared" si="298"/>
        <v>Silver</v>
      </c>
      <c r="P3789" s="9" t="str">
        <f t="shared" si="299"/>
        <v>PET</v>
      </c>
      <c r="Q3789" s="9" t="str">
        <f t="shared" si="300"/>
        <v>3</v>
      </c>
      <c r="R37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89" s="14" t="str">
        <f>IF(ProjectsDB[[#This Row],[Item Type]]="Straight Plug-In",_xlfn.TEXTJOIN("-",TRUE,M3789&amp;"-"&amp;_xlfn.LET(_xlpm.txt,ProjectsDB[[#This Row],[Assembly]],_xlpm.pos,FIND("SP",_xlpm.txt),_xlpm.pre,LEFT(_xlpm.txt,_xlpm.pos-1),IF(RIGHT(_xlpm.pre,3)="123","3PL",IF(RIGHT(_xlpm.pre,2)="12","2PL",IF(RIGHT(_xlpm.pre,1)="1","1PL","3PL")))),N3789,O3789,P3789,Q3789&amp;"W",R3789),_xlfn.TEXTJOIN("-",TRUE,M3789,N3789,O3789,P3789,Q3789&amp;"W",R3789))</f>
        <v>Elbow Flat-AL-Silver-PET-3W-2</v>
      </c>
      <c r="T3789" s="14" t="str">
        <f>IF(COUNTIF(Cycletime[Element Desc.],ProjectsDB[[#This Row],[Element Desc.]])&gt;0,"Found","Not Found")</f>
        <v>Found</v>
      </c>
    </row>
    <row r="3790" spans="2:20" x14ac:dyDescent="0.25">
      <c r="B3790" s="8" t="s">
        <v>7952</v>
      </c>
      <c r="C3790" s="9" t="s">
        <v>7878</v>
      </c>
      <c r="D3790" s="9" t="s">
        <v>7879</v>
      </c>
      <c r="E3790" s="10">
        <v>1</v>
      </c>
      <c r="F3790" s="9" t="s">
        <v>7862</v>
      </c>
      <c r="G3790" s="9" t="s">
        <v>37</v>
      </c>
      <c r="H3790" s="11"/>
      <c r="I3790" s="12">
        <v>300</v>
      </c>
      <c r="J3790" s="12">
        <v>300</v>
      </c>
      <c r="K3790" s="12"/>
      <c r="L3790" s="12">
        <f t="array" ref="L3790">IFERROR(LOOKUP(2^15,SEARCH({"40A","63A","80A","100A","125A","160A","200A","250A","400A","630A","800A","1000A","1250A","1600A","2000A","2500A","3200A","4000A","5000A","6300A"},UPPER(D3790)),{40,63,80,100,125,160,200,250,400,630,800,1000,1250,1600,2000,2500,3200,4000,5000,6300}),0)</f>
        <v>4000</v>
      </c>
      <c r="M3790" s="9" t="str">
        <f t="shared" si="296"/>
        <v>Elbow Flat</v>
      </c>
      <c r="N3790" s="9" t="str">
        <f t="shared" si="297"/>
        <v>AL</v>
      </c>
      <c r="O3790" s="13" t="str">
        <f t="shared" si="298"/>
        <v>Silver</v>
      </c>
      <c r="P3790" s="9" t="str">
        <f t="shared" si="299"/>
        <v>PET</v>
      </c>
      <c r="Q3790" s="9" t="str">
        <f t="shared" si="300"/>
        <v>3</v>
      </c>
      <c r="R37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90" s="14" t="str">
        <f>IF(ProjectsDB[[#This Row],[Item Type]]="Straight Plug-In",_xlfn.TEXTJOIN("-",TRUE,M3790&amp;"-"&amp;_xlfn.LET(_xlpm.txt,ProjectsDB[[#This Row],[Assembly]],_xlpm.pos,FIND("SP",_xlpm.txt),_xlpm.pre,LEFT(_xlpm.txt,_xlpm.pos-1),IF(RIGHT(_xlpm.pre,3)="123","3PL",IF(RIGHT(_xlpm.pre,2)="12","2PL",IF(RIGHT(_xlpm.pre,1)="1","1PL","3PL")))),N3790,O3790,P3790,Q3790&amp;"W",R3790),_xlfn.TEXTJOIN("-",TRUE,M3790,N3790,O3790,P3790,Q3790&amp;"W",R3790))</f>
        <v>Elbow Flat-AL-Silver-PET-3W-2</v>
      </c>
      <c r="T3790" s="14" t="str">
        <f>IF(COUNTIF(Cycletime[Element Desc.],ProjectsDB[[#This Row],[Element Desc.]])&gt;0,"Found","Not Found")</f>
        <v>Found</v>
      </c>
    </row>
    <row r="3791" spans="2:20" x14ac:dyDescent="0.25">
      <c r="B3791" s="8" t="s">
        <v>7953</v>
      </c>
      <c r="C3791" s="9" t="s">
        <v>7954</v>
      </c>
      <c r="D3791" s="9" t="s">
        <v>7955</v>
      </c>
      <c r="E3791" s="10">
        <v>1</v>
      </c>
      <c r="F3791" s="9" t="s">
        <v>7862</v>
      </c>
      <c r="G3791" s="9" t="s">
        <v>37</v>
      </c>
      <c r="H3791" s="11"/>
      <c r="I3791" s="12">
        <v>725</v>
      </c>
      <c r="J3791" s="12">
        <v>505</v>
      </c>
      <c r="K3791" s="12"/>
      <c r="L3791" s="12">
        <f t="array" ref="L3791">IFERROR(LOOKUP(2^15,SEARCH({"40A","63A","80A","100A","125A","160A","200A","250A","400A","630A","800A","1000A","1250A","1600A","2000A","2500A","3200A","4000A","5000A","6300A"},UPPER(D3791)),{40,63,80,100,125,160,200,250,400,630,800,1000,1250,1600,2000,2500,3200,4000,5000,6300}),0)</f>
        <v>4000</v>
      </c>
      <c r="M3791" s="9" t="str">
        <f t="shared" si="296"/>
        <v>Elbow Edge</v>
      </c>
      <c r="N3791" s="9" t="str">
        <f t="shared" si="297"/>
        <v>AL</v>
      </c>
      <c r="O3791" s="13" t="str">
        <f t="shared" si="298"/>
        <v>Silver</v>
      </c>
      <c r="P3791" s="9" t="str">
        <f t="shared" si="299"/>
        <v>PET</v>
      </c>
      <c r="Q3791" s="9" t="str">
        <f t="shared" si="300"/>
        <v>3</v>
      </c>
      <c r="R37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91" s="14" t="str">
        <f>IF(ProjectsDB[[#This Row],[Item Type]]="Straight Plug-In",_xlfn.TEXTJOIN("-",TRUE,M3791&amp;"-"&amp;_xlfn.LET(_xlpm.txt,ProjectsDB[[#This Row],[Assembly]],_xlpm.pos,FIND("SP",_xlpm.txt),_xlpm.pre,LEFT(_xlpm.txt,_xlpm.pos-1),IF(RIGHT(_xlpm.pre,3)="123","3PL",IF(RIGHT(_xlpm.pre,2)="12","2PL",IF(RIGHT(_xlpm.pre,1)="1","1PL","3PL")))),N3791,O3791,P3791,Q3791&amp;"W",R3791),_xlfn.TEXTJOIN("-",TRUE,M3791,N3791,O3791,P3791,Q3791&amp;"W",R3791))</f>
        <v>Elbow Edge-AL-Silver-PET-3W-2</v>
      </c>
      <c r="T3791" s="14" t="str">
        <f>IF(COUNTIF(Cycletime[Element Desc.],ProjectsDB[[#This Row],[Element Desc.]])&gt;0,"Found","Not Found")</f>
        <v>Found</v>
      </c>
    </row>
    <row r="3792" spans="2:20" x14ac:dyDescent="0.25">
      <c r="B3792" s="8" t="s">
        <v>7956</v>
      </c>
      <c r="C3792" s="9" t="s">
        <v>7937</v>
      </c>
      <c r="D3792" s="9" t="s">
        <v>7938</v>
      </c>
      <c r="E3792" s="10">
        <v>1</v>
      </c>
      <c r="F3792" s="9" t="s">
        <v>7862</v>
      </c>
      <c r="G3792" s="9" t="s">
        <v>37</v>
      </c>
      <c r="H3792" s="11"/>
      <c r="I3792" s="12">
        <v>740</v>
      </c>
      <c r="J3792" s="12">
        <v>300</v>
      </c>
      <c r="K3792" s="12"/>
      <c r="L3792" s="12">
        <f t="array" ref="L3792">IFERROR(LOOKUP(2^15,SEARCH({"40A","63A","80A","100A","125A","160A","200A","250A","400A","630A","800A","1000A","1250A","1600A","2000A","2500A","3200A","4000A","5000A","6300A"},UPPER(D3792)),{40,63,80,100,125,160,200,250,400,630,800,1000,1250,1600,2000,2500,3200,4000,5000,6300}),0)</f>
        <v>4000</v>
      </c>
      <c r="M3792" s="9" t="str">
        <f t="shared" si="296"/>
        <v>Elbow Flat</v>
      </c>
      <c r="N3792" s="9" t="str">
        <f t="shared" si="297"/>
        <v>AL</v>
      </c>
      <c r="O3792" s="13" t="str">
        <f t="shared" si="298"/>
        <v>Silver</v>
      </c>
      <c r="P3792" s="9" t="str">
        <f t="shared" si="299"/>
        <v>PET</v>
      </c>
      <c r="Q3792" s="9" t="str">
        <f t="shared" si="300"/>
        <v>3</v>
      </c>
      <c r="R37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92" s="14" t="str">
        <f>IF(ProjectsDB[[#This Row],[Item Type]]="Straight Plug-In",_xlfn.TEXTJOIN("-",TRUE,M3792&amp;"-"&amp;_xlfn.LET(_xlpm.txt,ProjectsDB[[#This Row],[Assembly]],_xlpm.pos,FIND("SP",_xlpm.txt),_xlpm.pre,LEFT(_xlpm.txt,_xlpm.pos-1),IF(RIGHT(_xlpm.pre,3)="123","3PL",IF(RIGHT(_xlpm.pre,2)="12","2PL",IF(RIGHT(_xlpm.pre,1)="1","1PL","3PL")))),N3792,O3792,P3792,Q3792&amp;"W",R3792),_xlfn.TEXTJOIN("-",TRUE,M3792,N3792,O3792,P3792,Q3792&amp;"W",R3792))</f>
        <v>Elbow Flat-AL-Silver-PET-3W-2</v>
      </c>
      <c r="T3792" s="14" t="str">
        <f>IF(COUNTIF(Cycletime[Element Desc.],ProjectsDB[[#This Row],[Element Desc.]])&gt;0,"Found","Not Found")</f>
        <v>Found</v>
      </c>
    </row>
    <row r="3793" spans="2:20" x14ac:dyDescent="0.25">
      <c r="B3793" s="8" t="s">
        <v>7957</v>
      </c>
      <c r="C3793" s="9" t="s">
        <v>7902</v>
      </c>
      <c r="D3793" s="9" t="s">
        <v>7903</v>
      </c>
      <c r="E3793" s="10">
        <v>1</v>
      </c>
      <c r="F3793" s="9" t="s">
        <v>7862</v>
      </c>
      <c r="G3793" s="9" t="s">
        <v>37</v>
      </c>
      <c r="H3793" s="11"/>
      <c r="I3793" s="12">
        <v>725</v>
      </c>
      <c r="J3793" s="12"/>
      <c r="K3793" s="12"/>
      <c r="L3793" s="12">
        <f t="array" ref="L3793">IFERROR(LOOKUP(2^15,SEARCH({"40A","63A","80A","100A","125A","160A","200A","250A","400A","630A","800A","1000A","1250A","1600A","2000A","2500A","3200A","4000A","5000A","6300A"},UPPER(D3793)),{40,63,80,100,125,160,200,250,400,630,800,1000,1250,1600,2000,2500,3200,4000,5000,6300}),0)</f>
        <v>4000</v>
      </c>
      <c r="M3793" s="9" t="str">
        <f t="shared" si="296"/>
        <v>Straight Feeder</v>
      </c>
      <c r="N3793" s="9" t="str">
        <f t="shared" si="297"/>
        <v>AL</v>
      </c>
      <c r="O3793" s="13" t="str">
        <f t="shared" si="298"/>
        <v>Silver</v>
      </c>
      <c r="P3793" s="9" t="str">
        <f t="shared" si="299"/>
        <v>PET</v>
      </c>
      <c r="Q3793" s="9" t="str">
        <f t="shared" si="300"/>
        <v>3</v>
      </c>
      <c r="R37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93" s="14" t="str">
        <f>IF(ProjectsDB[[#This Row],[Item Type]]="Straight Plug-In",_xlfn.TEXTJOIN("-",TRUE,M3793&amp;"-"&amp;_xlfn.LET(_xlpm.txt,ProjectsDB[[#This Row],[Assembly]],_xlpm.pos,FIND("SP",_xlpm.txt),_xlpm.pre,LEFT(_xlpm.txt,_xlpm.pos-1),IF(RIGHT(_xlpm.pre,3)="123","3PL",IF(RIGHT(_xlpm.pre,2)="12","2PL",IF(RIGHT(_xlpm.pre,1)="1","1PL","3PL")))),N3793,O3793,P3793,Q3793&amp;"W",R3793),_xlfn.TEXTJOIN("-",TRUE,M3793,N3793,O3793,P3793,Q3793&amp;"W",R3793))</f>
        <v>Straight Feeder-AL-Silver-PET-3W-2</v>
      </c>
      <c r="T3793" s="14" t="str">
        <f>IF(COUNTIF(Cycletime[Element Desc.],ProjectsDB[[#This Row],[Element Desc.]])&gt;0,"Found","Not Found")</f>
        <v>Found</v>
      </c>
    </row>
    <row r="3794" spans="2:20" x14ac:dyDescent="0.25">
      <c r="B3794" s="8" t="s">
        <v>7958</v>
      </c>
      <c r="C3794" s="9" t="s">
        <v>7948</v>
      </c>
      <c r="D3794" s="9" t="s">
        <v>7949</v>
      </c>
      <c r="E3794" s="10">
        <v>1</v>
      </c>
      <c r="F3794" s="9" t="s">
        <v>7862</v>
      </c>
      <c r="G3794" s="9" t="s">
        <v>37</v>
      </c>
      <c r="H3794" s="11"/>
      <c r="I3794" s="12">
        <v>505</v>
      </c>
      <c r="J3794" s="12">
        <v>730</v>
      </c>
      <c r="K3794" s="12"/>
      <c r="L3794" s="12">
        <f t="array" ref="L3794">IFERROR(LOOKUP(2^15,SEARCH({"40A","63A","80A","100A","125A","160A","200A","250A","400A","630A","800A","1000A","1250A","1600A","2000A","2500A","3200A","4000A","5000A","6300A"},UPPER(D3794)),{40,63,80,100,125,160,200,250,400,630,800,1000,1250,1600,2000,2500,3200,4000,5000,6300}),0)</f>
        <v>4000</v>
      </c>
      <c r="M3794" s="9" t="str">
        <f t="shared" si="296"/>
        <v>Elbow Edge</v>
      </c>
      <c r="N3794" s="9" t="str">
        <f t="shared" si="297"/>
        <v>AL</v>
      </c>
      <c r="O3794" s="13" t="str">
        <f t="shared" si="298"/>
        <v>Silver</v>
      </c>
      <c r="P3794" s="9" t="str">
        <f t="shared" si="299"/>
        <v>PET</v>
      </c>
      <c r="Q3794" s="9" t="str">
        <f t="shared" si="300"/>
        <v>3</v>
      </c>
      <c r="R37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94" s="14" t="str">
        <f>IF(ProjectsDB[[#This Row],[Item Type]]="Straight Plug-In",_xlfn.TEXTJOIN("-",TRUE,M3794&amp;"-"&amp;_xlfn.LET(_xlpm.txt,ProjectsDB[[#This Row],[Assembly]],_xlpm.pos,FIND("SP",_xlpm.txt),_xlpm.pre,LEFT(_xlpm.txt,_xlpm.pos-1),IF(RIGHT(_xlpm.pre,3)="123","3PL",IF(RIGHT(_xlpm.pre,2)="12","2PL",IF(RIGHT(_xlpm.pre,1)="1","1PL","3PL")))),N3794,O3794,P3794,Q3794&amp;"W",R3794),_xlfn.TEXTJOIN("-",TRUE,M3794,N3794,O3794,P3794,Q3794&amp;"W",R3794))</f>
        <v>Elbow Edge-AL-Silver-PET-3W-2</v>
      </c>
      <c r="T3794" s="14" t="str">
        <f>IF(COUNTIF(Cycletime[Element Desc.],ProjectsDB[[#This Row],[Element Desc.]])&gt;0,"Found","Not Found")</f>
        <v>Found</v>
      </c>
    </row>
    <row r="3795" spans="2:20" x14ac:dyDescent="0.25">
      <c r="B3795" s="8" t="s">
        <v>7959</v>
      </c>
      <c r="C3795" s="9" t="s">
        <v>7934</v>
      </c>
      <c r="D3795" s="9" t="s">
        <v>7935</v>
      </c>
      <c r="E3795" s="10">
        <v>1</v>
      </c>
      <c r="F3795" s="9" t="s">
        <v>7862</v>
      </c>
      <c r="G3795" s="9" t="s">
        <v>37</v>
      </c>
      <c r="H3795" s="11"/>
      <c r="I3795" s="12">
        <v>1035</v>
      </c>
      <c r="J3795" s="12"/>
      <c r="K3795" s="12"/>
      <c r="L3795" s="12">
        <f t="array" ref="L3795">IFERROR(LOOKUP(2^15,SEARCH({"40A","63A","80A","100A","125A","160A","200A","250A","400A","630A","800A","1000A","1250A","1600A","2000A","2500A","3200A","4000A","5000A","6300A"},UPPER(D3795)),{40,63,80,100,125,160,200,250,400,630,800,1000,1250,1600,2000,2500,3200,4000,5000,6300}),0)</f>
        <v>4000</v>
      </c>
      <c r="M3795" s="9" t="str">
        <f t="shared" si="296"/>
        <v>Straight Feeder</v>
      </c>
      <c r="N3795" s="9" t="str">
        <f t="shared" si="297"/>
        <v>AL</v>
      </c>
      <c r="O3795" s="13" t="str">
        <f t="shared" si="298"/>
        <v>Silver</v>
      </c>
      <c r="P3795" s="9" t="str">
        <f t="shared" si="299"/>
        <v>PET</v>
      </c>
      <c r="Q3795" s="9" t="str">
        <f t="shared" si="300"/>
        <v>3</v>
      </c>
      <c r="R37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95" s="14" t="str">
        <f>IF(ProjectsDB[[#This Row],[Item Type]]="Straight Plug-In",_xlfn.TEXTJOIN("-",TRUE,M3795&amp;"-"&amp;_xlfn.LET(_xlpm.txt,ProjectsDB[[#This Row],[Assembly]],_xlpm.pos,FIND("SP",_xlpm.txt),_xlpm.pre,LEFT(_xlpm.txt,_xlpm.pos-1),IF(RIGHT(_xlpm.pre,3)="123","3PL",IF(RIGHT(_xlpm.pre,2)="12","2PL",IF(RIGHT(_xlpm.pre,1)="1","1PL","3PL")))),N3795,O3795,P3795,Q3795&amp;"W",R3795),_xlfn.TEXTJOIN("-",TRUE,M3795,N3795,O3795,P3795,Q3795&amp;"W",R3795))</f>
        <v>Straight Feeder-AL-Silver-PET-3W-2</v>
      </c>
      <c r="T3795" s="14" t="str">
        <f>IF(COUNTIF(Cycletime[Element Desc.],ProjectsDB[[#This Row],[Element Desc.]])&gt;0,"Found","Not Found")</f>
        <v>Found</v>
      </c>
    </row>
    <row r="3796" spans="2:20" x14ac:dyDescent="0.25">
      <c r="B3796" s="8" t="s">
        <v>7960</v>
      </c>
      <c r="C3796" s="9" t="s">
        <v>7941</v>
      </c>
      <c r="D3796" s="9" t="s">
        <v>7942</v>
      </c>
      <c r="E3796" s="10">
        <v>1</v>
      </c>
      <c r="F3796" s="9" t="s">
        <v>7862</v>
      </c>
      <c r="G3796" s="9" t="s">
        <v>37</v>
      </c>
      <c r="H3796" s="11"/>
      <c r="I3796" s="12">
        <v>300</v>
      </c>
      <c r="J3796" s="12">
        <v>475</v>
      </c>
      <c r="K3796" s="12"/>
      <c r="L3796" s="12">
        <f t="array" ref="L3796">IFERROR(LOOKUP(2^15,SEARCH({"40A","63A","80A","100A","125A","160A","200A","250A","400A","630A","800A","1000A","1250A","1600A","2000A","2500A","3200A","4000A","5000A","6300A"},UPPER(D3796)),{40,63,80,100,125,160,200,250,400,630,800,1000,1250,1600,2000,2500,3200,4000,5000,6300}),0)</f>
        <v>4000</v>
      </c>
      <c r="M3796" s="9" t="str">
        <f t="shared" si="296"/>
        <v>Elbow Flat</v>
      </c>
      <c r="N3796" s="9" t="str">
        <f t="shared" si="297"/>
        <v>AL</v>
      </c>
      <c r="O3796" s="13" t="str">
        <f t="shared" si="298"/>
        <v>Silver</v>
      </c>
      <c r="P3796" s="9" t="str">
        <f t="shared" si="299"/>
        <v>PET</v>
      </c>
      <c r="Q3796" s="9" t="str">
        <f t="shared" si="300"/>
        <v>3</v>
      </c>
      <c r="R37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96" s="14" t="str">
        <f>IF(ProjectsDB[[#This Row],[Item Type]]="Straight Plug-In",_xlfn.TEXTJOIN("-",TRUE,M3796&amp;"-"&amp;_xlfn.LET(_xlpm.txt,ProjectsDB[[#This Row],[Assembly]],_xlpm.pos,FIND("SP",_xlpm.txt),_xlpm.pre,LEFT(_xlpm.txt,_xlpm.pos-1),IF(RIGHT(_xlpm.pre,3)="123","3PL",IF(RIGHT(_xlpm.pre,2)="12","2PL",IF(RIGHT(_xlpm.pre,1)="1","1PL","3PL")))),N3796,O3796,P3796,Q3796&amp;"W",R3796),_xlfn.TEXTJOIN("-",TRUE,M3796,N3796,O3796,P3796,Q3796&amp;"W",R3796))</f>
        <v>Elbow Flat-AL-Silver-PET-3W-2</v>
      </c>
      <c r="T3796" s="14" t="str">
        <f>IF(COUNTIF(Cycletime[Element Desc.],ProjectsDB[[#This Row],[Element Desc.]])&gt;0,"Found","Not Found")</f>
        <v>Found</v>
      </c>
    </row>
    <row r="3797" spans="2:20" x14ac:dyDescent="0.25">
      <c r="B3797" s="8" t="s">
        <v>7961</v>
      </c>
      <c r="C3797" s="9" t="s">
        <v>7944</v>
      </c>
      <c r="D3797" s="9" t="s">
        <v>7945</v>
      </c>
      <c r="E3797" s="10">
        <v>1</v>
      </c>
      <c r="F3797" s="9" t="s">
        <v>7862</v>
      </c>
      <c r="G3797" s="9" t="s">
        <v>37</v>
      </c>
      <c r="H3797" s="11"/>
      <c r="I3797" s="12"/>
      <c r="J3797" s="12"/>
      <c r="K3797" s="12"/>
      <c r="L3797" s="12">
        <f t="array" ref="L3797">IFERROR(LOOKUP(2^15,SEARCH({"40A","63A","80A","100A","125A","160A","200A","250A","400A","630A","800A","1000A","1250A","1600A","2000A","2500A","3200A","4000A","5000A","6300A"},UPPER(D3797)),{40,63,80,100,125,160,200,250,400,630,800,1000,1250,1600,2000,2500,3200,4000,5000,6300}),0)</f>
        <v>4000</v>
      </c>
      <c r="M3797" s="9" t="str">
        <f t="shared" si="296"/>
        <v>Flexible Link</v>
      </c>
      <c r="N3797" s="9" t="str">
        <f t="shared" si="297"/>
        <v>AL</v>
      </c>
      <c r="O3797" s="13" t="str">
        <f t="shared" si="298"/>
        <v>None</v>
      </c>
      <c r="P3797" s="9" t="str">
        <f t="shared" si="299"/>
        <v>None</v>
      </c>
      <c r="Q3797" s="9" t="str">
        <f t="shared" si="300"/>
        <v>0</v>
      </c>
      <c r="R37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97" s="14" t="str">
        <f>IF(ProjectsDB[[#This Row],[Item Type]]="Straight Plug-In",_xlfn.TEXTJOIN("-",TRUE,M3797&amp;"-"&amp;_xlfn.LET(_xlpm.txt,ProjectsDB[[#This Row],[Assembly]],_xlpm.pos,FIND("SP",_xlpm.txt),_xlpm.pre,LEFT(_xlpm.txt,_xlpm.pos-1),IF(RIGHT(_xlpm.pre,3)="123","3PL",IF(RIGHT(_xlpm.pre,2)="12","2PL",IF(RIGHT(_xlpm.pre,1)="1","1PL","3PL")))),N3797,O3797,P3797,Q3797&amp;"W",R3797),_xlfn.TEXTJOIN("-",TRUE,M3797,N3797,O3797,P3797,Q3797&amp;"W",R3797))</f>
        <v>Flexible Link-AL-None-None-0W-2</v>
      </c>
      <c r="T3797" s="14" t="str">
        <f>IF(COUNTIF(Cycletime[Element Desc.],ProjectsDB[[#This Row],[Element Desc.]])&gt;0,"Found","Not Found")</f>
        <v>Found</v>
      </c>
    </row>
    <row r="3798" spans="2:20" x14ac:dyDescent="0.25">
      <c r="B3798" s="8" t="s">
        <v>7962</v>
      </c>
      <c r="C3798" s="9" t="s">
        <v>7867</v>
      </c>
      <c r="D3798" s="9" t="s">
        <v>7868</v>
      </c>
      <c r="E3798" s="10">
        <v>9</v>
      </c>
      <c r="F3798" s="9" t="s">
        <v>7862</v>
      </c>
      <c r="G3798" s="9" t="s">
        <v>37</v>
      </c>
      <c r="H3798" s="11"/>
      <c r="I3798" s="12"/>
      <c r="J3798" s="12"/>
      <c r="K3798" s="12"/>
      <c r="L3798" s="12">
        <f t="array" ref="L3798">IFERROR(LOOKUP(2^15,SEARCH({"40A","63A","80A","100A","125A","160A","200A","250A","400A","630A","800A","1000A","1250A","1600A","2000A","2500A","3200A","4000A","5000A","6300A"},UPPER(D3798)),{40,63,80,100,125,160,200,250,400,630,800,1000,1250,1600,2000,2500,3200,4000,5000,6300}),0)</f>
        <v>4000</v>
      </c>
      <c r="M3798" s="9" t="str">
        <f t="shared" si="296"/>
        <v>Joint Pack</v>
      </c>
      <c r="N3798" s="9" t="str">
        <f t="shared" si="297"/>
        <v>AL</v>
      </c>
      <c r="O3798" s="13" t="str">
        <f t="shared" si="298"/>
        <v>Silver</v>
      </c>
      <c r="P3798" s="9" t="str">
        <f t="shared" si="299"/>
        <v>None</v>
      </c>
      <c r="Q3798" s="9" t="str">
        <f t="shared" si="300"/>
        <v>3</v>
      </c>
      <c r="R37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98" s="14" t="str">
        <f>IF(ProjectsDB[[#This Row],[Item Type]]="Straight Plug-In",_xlfn.TEXTJOIN("-",TRUE,M3798&amp;"-"&amp;_xlfn.LET(_xlpm.txt,ProjectsDB[[#This Row],[Assembly]],_xlpm.pos,FIND("SP",_xlpm.txt),_xlpm.pre,LEFT(_xlpm.txt,_xlpm.pos-1),IF(RIGHT(_xlpm.pre,3)="123","3PL",IF(RIGHT(_xlpm.pre,2)="12","2PL",IF(RIGHT(_xlpm.pre,1)="1","1PL","3PL")))),N3798,O3798,P3798,Q3798&amp;"W",R3798),_xlfn.TEXTJOIN("-",TRUE,M3798,N3798,O3798,P3798,Q3798&amp;"W",R3798))</f>
        <v>Joint Pack-AL-Silver-None-3W-2</v>
      </c>
      <c r="T3798" s="14" t="str">
        <f>IF(COUNTIF(Cycletime[Element Desc.],ProjectsDB[[#This Row],[Element Desc.]])&gt;0,"Found","Not Found")</f>
        <v>Found</v>
      </c>
    </row>
    <row r="3799" spans="2:20" x14ac:dyDescent="0.25">
      <c r="B3799" s="8" t="s">
        <v>7963</v>
      </c>
      <c r="C3799" s="9" t="s">
        <v>7899</v>
      </c>
      <c r="D3799" s="9" t="s">
        <v>7900</v>
      </c>
      <c r="E3799" s="10">
        <v>1</v>
      </c>
      <c r="F3799" s="9" t="s">
        <v>7862</v>
      </c>
      <c r="G3799" s="9" t="s">
        <v>37</v>
      </c>
      <c r="H3799" s="11"/>
      <c r="I3799" s="12">
        <v>740</v>
      </c>
      <c r="J3799" s="12">
        <v>300</v>
      </c>
      <c r="K3799" s="12"/>
      <c r="L3799" s="12">
        <f t="array" ref="L3799">IFERROR(LOOKUP(2^15,SEARCH({"40A","63A","80A","100A","125A","160A","200A","250A","400A","630A","800A","1000A","1250A","1600A","2000A","2500A","3200A","4000A","5000A","6300A"},UPPER(D3799)),{40,63,80,100,125,160,200,250,400,630,800,1000,1250,1600,2000,2500,3200,4000,5000,6300}),0)</f>
        <v>4000</v>
      </c>
      <c r="M3799" s="9" t="str">
        <f t="shared" si="296"/>
        <v>Elbow Flat</v>
      </c>
      <c r="N3799" s="9" t="str">
        <f t="shared" si="297"/>
        <v>AL</v>
      </c>
      <c r="O3799" s="13" t="str">
        <f t="shared" si="298"/>
        <v>Silver</v>
      </c>
      <c r="P3799" s="9" t="str">
        <f t="shared" si="299"/>
        <v>PET</v>
      </c>
      <c r="Q3799" s="9" t="str">
        <f t="shared" si="300"/>
        <v>3</v>
      </c>
      <c r="R37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799" s="14" t="str">
        <f>IF(ProjectsDB[[#This Row],[Item Type]]="Straight Plug-In",_xlfn.TEXTJOIN("-",TRUE,M3799&amp;"-"&amp;_xlfn.LET(_xlpm.txt,ProjectsDB[[#This Row],[Assembly]],_xlpm.pos,FIND("SP",_xlpm.txt),_xlpm.pre,LEFT(_xlpm.txt,_xlpm.pos-1),IF(RIGHT(_xlpm.pre,3)="123","3PL",IF(RIGHT(_xlpm.pre,2)="12","2PL",IF(RIGHT(_xlpm.pre,1)="1","1PL","3PL")))),N3799,O3799,P3799,Q3799&amp;"W",R3799),_xlfn.TEXTJOIN("-",TRUE,M3799,N3799,O3799,P3799,Q3799&amp;"W",R3799))</f>
        <v>Elbow Flat-AL-Silver-PET-3W-2</v>
      </c>
      <c r="T3799" s="14" t="str">
        <f>IF(COUNTIF(Cycletime[Element Desc.],ProjectsDB[[#This Row],[Element Desc.]])&gt;0,"Found","Not Found")</f>
        <v>Found</v>
      </c>
    </row>
    <row r="3800" spans="2:20" x14ac:dyDescent="0.25">
      <c r="B3800" s="8" t="s">
        <v>7964</v>
      </c>
      <c r="C3800" s="9" t="s">
        <v>7965</v>
      </c>
      <c r="D3800" s="9" t="s">
        <v>7966</v>
      </c>
      <c r="E3800" s="10">
        <v>1</v>
      </c>
      <c r="F3800" s="9" t="s">
        <v>7862</v>
      </c>
      <c r="G3800" s="9" t="s">
        <v>37</v>
      </c>
      <c r="H3800" s="11"/>
      <c r="I3800" s="12">
        <v>300</v>
      </c>
      <c r="J3800" s="12">
        <v>475</v>
      </c>
      <c r="K3800" s="12"/>
      <c r="L3800" s="12">
        <f t="array" ref="L3800">IFERROR(LOOKUP(2^15,SEARCH({"40A","63A","80A","100A","125A","160A","200A","250A","400A","630A","800A","1000A","1250A","1600A","2000A","2500A","3200A","4000A","5000A","6300A"},UPPER(D3800)),{40,63,80,100,125,160,200,250,400,630,800,1000,1250,1600,2000,2500,3200,4000,5000,6300}),0)</f>
        <v>4000</v>
      </c>
      <c r="M3800" s="9" t="str">
        <f t="shared" si="296"/>
        <v>Elbow Flat</v>
      </c>
      <c r="N3800" s="9" t="str">
        <f t="shared" si="297"/>
        <v>AL</v>
      </c>
      <c r="O3800" s="13" t="str">
        <f t="shared" si="298"/>
        <v>Silver</v>
      </c>
      <c r="P3800" s="9" t="str">
        <f t="shared" si="299"/>
        <v>PET</v>
      </c>
      <c r="Q3800" s="9" t="str">
        <f t="shared" si="300"/>
        <v>3</v>
      </c>
      <c r="R38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00" s="14" t="str">
        <f>IF(ProjectsDB[[#This Row],[Item Type]]="Straight Plug-In",_xlfn.TEXTJOIN("-",TRUE,M3800&amp;"-"&amp;_xlfn.LET(_xlpm.txt,ProjectsDB[[#This Row],[Assembly]],_xlpm.pos,FIND("SP",_xlpm.txt),_xlpm.pre,LEFT(_xlpm.txt,_xlpm.pos-1),IF(RIGHT(_xlpm.pre,3)="123","3PL",IF(RIGHT(_xlpm.pre,2)="12","2PL",IF(RIGHT(_xlpm.pre,1)="1","1PL","3PL")))),N3800,O3800,P3800,Q3800&amp;"W",R3800),_xlfn.TEXTJOIN("-",TRUE,M3800,N3800,O3800,P3800,Q3800&amp;"W",R3800))</f>
        <v>Elbow Flat-AL-Silver-PET-3W-2</v>
      </c>
      <c r="T3800" s="14" t="str">
        <f>IF(COUNTIF(Cycletime[Element Desc.],ProjectsDB[[#This Row],[Element Desc.]])&gt;0,"Found","Not Found")</f>
        <v>Found</v>
      </c>
    </row>
    <row r="3801" spans="2:20" x14ac:dyDescent="0.25">
      <c r="B3801" s="8" t="s">
        <v>7967</v>
      </c>
      <c r="C3801" s="9" t="s">
        <v>7944</v>
      </c>
      <c r="D3801" s="9" t="s">
        <v>7945</v>
      </c>
      <c r="E3801" s="10">
        <v>1</v>
      </c>
      <c r="F3801" s="9" t="s">
        <v>7862</v>
      </c>
      <c r="G3801" s="9" t="s">
        <v>37</v>
      </c>
      <c r="H3801" s="11"/>
      <c r="I3801" s="12"/>
      <c r="J3801" s="12"/>
      <c r="K3801" s="12"/>
      <c r="L3801" s="12">
        <f t="array" ref="L3801">IFERROR(LOOKUP(2^15,SEARCH({"40A","63A","80A","100A","125A","160A","200A","250A","400A","630A","800A","1000A","1250A","1600A","2000A","2500A","3200A","4000A","5000A","6300A"},UPPER(D3801)),{40,63,80,100,125,160,200,250,400,630,800,1000,1250,1600,2000,2500,3200,4000,5000,6300}),0)</f>
        <v>4000</v>
      </c>
      <c r="M3801" s="9" t="str">
        <f t="shared" si="296"/>
        <v>Flexible Link</v>
      </c>
      <c r="N3801" s="9" t="str">
        <f t="shared" si="297"/>
        <v>AL</v>
      </c>
      <c r="O3801" s="13" t="str">
        <f t="shared" si="298"/>
        <v>None</v>
      </c>
      <c r="P3801" s="9" t="str">
        <f t="shared" si="299"/>
        <v>None</v>
      </c>
      <c r="Q3801" s="9" t="str">
        <f t="shared" si="300"/>
        <v>0</v>
      </c>
      <c r="R38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01" s="14" t="str">
        <f>IF(ProjectsDB[[#This Row],[Item Type]]="Straight Plug-In",_xlfn.TEXTJOIN("-",TRUE,M3801&amp;"-"&amp;_xlfn.LET(_xlpm.txt,ProjectsDB[[#This Row],[Assembly]],_xlpm.pos,FIND("SP",_xlpm.txt),_xlpm.pre,LEFT(_xlpm.txt,_xlpm.pos-1),IF(RIGHT(_xlpm.pre,3)="123","3PL",IF(RIGHT(_xlpm.pre,2)="12","2PL",IF(RIGHT(_xlpm.pre,1)="1","1PL","3PL")))),N3801,O3801,P3801,Q3801&amp;"W",R3801),_xlfn.TEXTJOIN("-",TRUE,M3801,N3801,O3801,P3801,Q3801&amp;"W",R3801))</f>
        <v>Flexible Link-AL-None-None-0W-2</v>
      </c>
      <c r="T3801" s="14" t="str">
        <f>IF(COUNTIF(Cycletime[Element Desc.],ProjectsDB[[#This Row],[Element Desc.]])&gt;0,"Found","Not Found")</f>
        <v>Found</v>
      </c>
    </row>
    <row r="3802" spans="2:20" x14ac:dyDescent="0.25">
      <c r="B3802" s="8" t="s">
        <v>7968</v>
      </c>
      <c r="C3802" s="9" t="s">
        <v>7969</v>
      </c>
      <c r="D3802" s="9" t="s">
        <v>7970</v>
      </c>
      <c r="E3802" s="10">
        <v>1</v>
      </c>
      <c r="F3802" s="9" t="s">
        <v>7862</v>
      </c>
      <c r="G3802" s="9" t="s">
        <v>37</v>
      </c>
      <c r="H3802" s="11"/>
      <c r="I3802" s="12">
        <v>730</v>
      </c>
      <c r="J3802" s="12"/>
      <c r="K3802" s="12"/>
      <c r="L3802" s="12">
        <f t="array" ref="L3802">IFERROR(LOOKUP(2^15,SEARCH({"40A","63A","80A","100A","125A","160A","200A","250A","400A","630A","800A","1000A","1250A","1600A","2000A","2500A","3200A","4000A","5000A","6300A"},UPPER(D3802)),{40,63,80,100,125,160,200,250,400,630,800,1000,1250,1600,2000,2500,3200,4000,5000,6300}),0)</f>
        <v>4000</v>
      </c>
      <c r="M3802" s="9" t="str">
        <f t="shared" si="296"/>
        <v>Straight Feeder</v>
      </c>
      <c r="N3802" s="9" t="str">
        <f t="shared" si="297"/>
        <v>AL</v>
      </c>
      <c r="O3802" s="13" t="str">
        <f t="shared" si="298"/>
        <v>Silver</v>
      </c>
      <c r="P3802" s="9" t="str">
        <f t="shared" si="299"/>
        <v>PET</v>
      </c>
      <c r="Q3802" s="9" t="str">
        <f t="shared" si="300"/>
        <v>3</v>
      </c>
      <c r="R38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02" s="14" t="str">
        <f>IF(ProjectsDB[[#This Row],[Item Type]]="Straight Plug-In",_xlfn.TEXTJOIN("-",TRUE,M3802&amp;"-"&amp;_xlfn.LET(_xlpm.txt,ProjectsDB[[#This Row],[Assembly]],_xlpm.pos,FIND("SP",_xlpm.txt),_xlpm.pre,LEFT(_xlpm.txt,_xlpm.pos-1),IF(RIGHT(_xlpm.pre,3)="123","3PL",IF(RIGHT(_xlpm.pre,2)="12","2PL",IF(RIGHT(_xlpm.pre,1)="1","1PL","3PL")))),N3802,O3802,P3802,Q3802&amp;"W",R3802),_xlfn.TEXTJOIN("-",TRUE,M3802,N3802,O3802,P3802,Q3802&amp;"W",R3802))</f>
        <v>Straight Feeder-AL-Silver-PET-3W-2</v>
      </c>
      <c r="T3802" s="14" t="str">
        <f>IF(COUNTIF(Cycletime[Element Desc.],ProjectsDB[[#This Row],[Element Desc.]])&gt;0,"Found","Not Found")</f>
        <v>Found</v>
      </c>
    </row>
    <row r="3803" spans="2:20" x14ac:dyDescent="0.25">
      <c r="B3803" s="8" t="s">
        <v>7971</v>
      </c>
      <c r="C3803" s="9" t="s">
        <v>7972</v>
      </c>
      <c r="D3803" s="9" t="s">
        <v>7973</v>
      </c>
      <c r="E3803" s="10">
        <v>1</v>
      </c>
      <c r="F3803" s="9" t="s">
        <v>7862</v>
      </c>
      <c r="G3803" s="9" t="s">
        <v>37</v>
      </c>
      <c r="H3803" s="11"/>
      <c r="I3803" s="12">
        <v>505</v>
      </c>
      <c r="J3803" s="12">
        <v>780</v>
      </c>
      <c r="K3803" s="12"/>
      <c r="L3803" s="12">
        <f t="array" ref="L3803">IFERROR(LOOKUP(2^15,SEARCH({"40A","63A","80A","100A","125A","160A","200A","250A","400A","630A","800A","1000A","1250A","1600A","2000A","2500A","3200A","4000A","5000A","6300A"},UPPER(D3803)),{40,63,80,100,125,160,200,250,400,630,800,1000,1250,1600,2000,2500,3200,4000,5000,6300}),0)</f>
        <v>4000</v>
      </c>
      <c r="M3803" s="9" t="str">
        <f t="shared" si="296"/>
        <v>Elbow Edge</v>
      </c>
      <c r="N3803" s="9" t="str">
        <f t="shared" si="297"/>
        <v>AL</v>
      </c>
      <c r="O3803" s="13" t="str">
        <f t="shared" si="298"/>
        <v>Silver</v>
      </c>
      <c r="P3803" s="9" t="str">
        <f t="shared" si="299"/>
        <v>PET</v>
      </c>
      <c r="Q3803" s="9" t="str">
        <f t="shared" si="300"/>
        <v>3</v>
      </c>
      <c r="R38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03" s="14" t="str">
        <f>IF(ProjectsDB[[#This Row],[Item Type]]="Straight Plug-In",_xlfn.TEXTJOIN("-",TRUE,M3803&amp;"-"&amp;_xlfn.LET(_xlpm.txt,ProjectsDB[[#This Row],[Assembly]],_xlpm.pos,FIND("SP",_xlpm.txt),_xlpm.pre,LEFT(_xlpm.txt,_xlpm.pos-1),IF(RIGHT(_xlpm.pre,3)="123","3PL",IF(RIGHT(_xlpm.pre,2)="12","2PL",IF(RIGHT(_xlpm.pre,1)="1","1PL","3PL")))),N3803,O3803,P3803,Q3803&amp;"W",R3803),_xlfn.TEXTJOIN("-",TRUE,M3803,N3803,O3803,P3803,Q3803&amp;"W",R3803))</f>
        <v>Elbow Edge-AL-Silver-PET-3W-2</v>
      </c>
      <c r="T3803" s="14" t="str">
        <f>IF(COUNTIF(Cycletime[Element Desc.],ProjectsDB[[#This Row],[Element Desc.]])&gt;0,"Found","Not Found")</f>
        <v>Found</v>
      </c>
    </row>
    <row r="3804" spans="2:20" x14ac:dyDescent="0.25">
      <c r="B3804" s="8" t="s">
        <v>7974</v>
      </c>
      <c r="C3804" s="9" t="s">
        <v>7867</v>
      </c>
      <c r="D3804" s="9" t="s">
        <v>7868</v>
      </c>
      <c r="E3804" s="10">
        <v>8</v>
      </c>
      <c r="F3804" s="9" t="s">
        <v>7862</v>
      </c>
      <c r="G3804" s="9" t="s">
        <v>37</v>
      </c>
      <c r="H3804" s="11"/>
      <c r="I3804" s="12"/>
      <c r="J3804" s="12"/>
      <c r="K3804" s="12"/>
      <c r="L3804" s="12">
        <f t="array" ref="L3804">IFERROR(LOOKUP(2^15,SEARCH({"40A","63A","80A","100A","125A","160A","200A","250A","400A","630A","800A","1000A","1250A","1600A","2000A","2500A","3200A","4000A","5000A","6300A"},UPPER(D3804)),{40,63,80,100,125,160,200,250,400,630,800,1000,1250,1600,2000,2500,3200,4000,5000,6300}),0)</f>
        <v>4000</v>
      </c>
      <c r="M3804" s="9" t="str">
        <f t="shared" si="296"/>
        <v>Joint Pack</v>
      </c>
      <c r="N3804" s="9" t="str">
        <f t="shared" si="297"/>
        <v>AL</v>
      </c>
      <c r="O3804" s="13" t="str">
        <f t="shared" si="298"/>
        <v>Silver</v>
      </c>
      <c r="P3804" s="9" t="str">
        <f t="shared" si="299"/>
        <v>None</v>
      </c>
      <c r="Q3804" s="9" t="str">
        <f t="shared" si="300"/>
        <v>3</v>
      </c>
      <c r="R38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04" s="14" t="str">
        <f>IF(ProjectsDB[[#This Row],[Item Type]]="Straight Plug-In",_xlfn.TEXTJOIN("-",TRUE,M3804&amp;"-"&amp;_xlfn.LET(_xlpm.txt,ProjectsDB[[#This Row],[Assembly]],_xlpm.pos,FIND("SP",_xlpm.txt),_xlpm.pre,LEFT(_xlpm.txt,_xlpm.pos-1),IF(RIGHT(_xlpm.pre,3)="123","3PL",IF(RIGHT(_xlpm.pre,2)="12","2PL",IF(RIGHT(_xlpm.pre,1)="1","1PL","3PL")))),N3804,O3804,P3804,Q3804&amp;"W",R3804),_xlfn.TEXTJOIN("-",TRUE,M3804,N3804,O3804,P3804,Q3804&amp;"W",R3804))</f>
        <v>Joint Pack-AL-Silver-None-3W-2</v>
      </c>
      <c r="T3804" s="14" t="str">
        <f>IF(COUNTIF(Cycletime[Element Desc.],ProjectsDB[[#This Row],[Element Desc.]])&gt;0,"Found","Not Found")</f>
        <v>Found</v>
      </c>
    </row>
    <row r="3805" spans="2:20" x14ac:dyDescent="0.25">
      <c r="B3805" s="8" t="s">
        <v>7975</v>
      </c>
      <c r="C3805" s="9" t="s">
        <v>7926</v>
      </c>
      <c r="D3805" s="9" t="s">
        <v>7927</v>
      </c>
      <c r="E3805" s="10">
        <v>1</v>
      </c>
      <c r="F3805" s="9" t="s">
        <v>7862</v>
      </c>
      <c r="G3805" s="9" t="s">
        <v>37</v>
      </c>
      <c r="H3805" s="11"/>
      <c r="I3805" s="12">
        <v>540</v>
      </c>
      <c r="J3805" s="12"/>
      <c r="K3805" s="12"/>
      <c r="L3805" s="12">
        <f t="array" ref="L3805">IFERROR(LOOKUP(2^15,SEARCH({"40A","63A","80A","100A","125A","160A","200A","250A","400A","630A","800A","1000A","1250A","1600A","2000A","2500A","3200A","4000A","5000A","6300A"},UPPER(D3805)),{40,63,80,100,125,160,200,250,400,630,800,1000,1250,1600,2000,2500,3200,4000,5000,6300}),0)</f>
        <v>4000</v>
      </c>
      <c r="M3805" s="9" t="str">
        <f t="shared" si="296"/>
        <v>Straight Feeder</v>
      </c>
      <c r="N3805" s="9" t="str">
        <f t="shared" si="297"/>
        <v>AL</v>
      </c>
      <c r="O3805" s="13" t="str">
        <f t="shared" si="298"/>
        <v>Silver</v>
      </c>
      <c r="P3805" s="9" t="str">
        <f t="shared" si="299"/>
        <v>PET</v>
      </c>
      <c r="Q3805" s="9" t="str">
        <f t="shared" si="300"/>
        <v>3</v>
      </c>
      <c r="R38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05" s="14" t="str">
        <f>IF(ProjectsDB[[#This Row],[Item Type]]="Straight Plug-In",_xlfn.TEXTJOIN("-",TRUE,M3805&amp;"-"&amp;_xlfn.LET(_xlpm.txt,ProjectsDB[[#This Row],[Assembly]],_xlpm.pos,FIND("SP",_xlpm.txt),_xlpm.pre,LEFT(_xlpm.txt,_xlpm.pos-1),IF(RIGHT(_xlpm.pre,3)="123","3PL",IF(RIGHT(_xlpm.pre,2)="12","2PL",IF(RIGHT(_xlpm.pre,1)="1","1PL","3PL")))),N3805,O3805,P3805,Q3805&amp;"W",R3805),_xlfn.TEXTJOIN("-",TRUE,M3805,N3805,O3805,P3805,Q3805&amp;"W",R3805))</f>
        <v>Straight Feeder-AL-Silver-PET-3W-2</v>
      </c>
      <c r="T3805" s="14" t="str">
        <f>IF(COUNTIF(Cycletime[Element Desc.],ProjectsDB[[#This Row],[Element Desc.]])&gt;0,"Found","Not Found")</f>
        <v>Found</v>
      </c>
    </row>
    <row r="3806" spans="2:20" x14ac:dyDescent="0.25">
      <c r="B3806" s="8" t="s">
        <v>7976</v>
      </c>
      <c r="C3806" s="9" t="s">
        <v>7878</v>
      </c>
      <c r="D3806" s="9" t="s">
        <v>7879</v>
      </c>
      <c r="E3806" s="10">
        <v>1</v>
      </c>
      <c r="F3806" s="9" t="s">
        <v>7862</v>
      </c>
      <c r="G3806" s="9" t="s">
        <v>37</v>
      </c>
      <c r="H3806" s="11"/>
      <c r="I3806" s="12">
        <v>300</v>
      </c>
      <c r="J3806" s="12">
        <v>300</v>
      </c>
      <c r="K3806" s="12"/>
      <c r="L3806" s="12">
        <f t="array" ref="L3806">IFERROR(LOOKUP(2^15,SEARCH({"40A","63A","80A","100A","125A","160A","200A","250A","400A","630A","800A","1000A","1250A","1600A","2000A","2500A","3200A","4000A","5000A","6300A"},UPPER(D3806)),{40,63,80,100,125,160,200,250,400,630,800,1000,1250,1600,2000,2500,3200,4000,5000,6300}),0)</f>
        <v>4000</v>
      </c>
      <c r="M3806" s="9" t="str">
        <f t="shared" si="296"/>
        <v>Elbow Flat</v>
      </c>
      <c r="N3806" s="9" t="str">
        <f t="shared" si="297"/>
        <v>AL</v>
      </c>
      <c r="O3806" s="13" t="str">
        <f t="shared" si="298"/>
        <v>Silver</v>
      </c>
      <c r="P3806" s="9" t="str">
        <f t="shared" si="299"/>
        <v>PET</v>
      </c>
      <c r="Q3806" s="9" t="str">
        <f t="shared" si="300"/>
        <v>3</v>
      </c>
      <c r="R38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06" s="14" t="str">
        <f>IF(ProjectsDB[[#This Row],[Item Type]]="Straight Plug-In",_xlfn.TEXTJOIN("-",TRUE,M3806&amp;"-"&amp;_xlfn.LET(_xlpm.txt,ProjectsDB[[#This Row],[Assembly]],_xlpm.pos,FIND("SP",_xlpm.txt),_xlpm.pre,LEFT(_xlpm.txt,_xlpm.pos-1),IF(RIGHT(_xlpm.pre,3)="123","3PL",IF(RIGHT(_xlpm.pre,2)="12","2PL",IF(RIGHT(_xlpm.pre,1)="1","1PL","3PL")))),N3806,O3806,P3806,Q3806&amp;"W",R3806),_xlfn.TEXTJOIN("-",TRUE,M3806,N3806,O3806,P3806,Q3806&amp;"W",R3806))</f>
        <v>Elbow Flat-AL-Silver-PET-3W-2</v>
      </c>
      <c r="T3806" s="14" t="str">
        <f>IF(COUNTIF(Cycletime[Element Desc.],ProjectsDB[[#This Row],[Element Desc.]])&gt;0,"Found","Not Found")</f>
        <v>Found</v>
      </c>
    </row>
    <row r="3807" spans="2:20" x14ac:dyDescent="0.25">
      <c r="B3807" s="8" t="s">
        <v>7977</v>
      </c>
      <c r="C3807" s="9" t="s">
        <v>7881</v>
      </c>
      <c r="D3807" s="9" t="s">
        <v>7882</v>
      </c>
      <c r="E3807" s="10">
        <v>1</v>
      </c>
      <c r="F3807" s="9" t="s">
        <v>7862</v>
      </c>
      <c r="G3807" s="9" t="s">
        <v>37</v>
      </c>
      <c r="H3807" s="11"/>
      <c r="I3807" s="12">
        <v>300</v>
      </c>
      <c r="J3807" s="12">
        <v>300</v>
      </c>
      <c r="K3807" s="12"/>
      <c r="L3807" s="12">
        <f t="array" ref="L3807">IFERROR(LOOKUP(2^15,SEARCH({"40A","63A","80A","100A","125A","160A","200A","250A","400A","630A","800A","1000A","1250A","1600A","2000A","2500A","3200A","4000A","5000A","6300A"},UPPER(D3807)),{40,63,80,100,125,160,200,250,400,630,800,1000,1250,1600,2000,2500,3200,4000,5000,6300}),0)</f>
        <v>4000</v>
      </c>
      <c r="M3807" s="9" t="str">
        <f t="shared" si="296"/>
        <v>Elbow Flat</v>
      </c>
      <c r="N3807" s="9" t="str">
        <f t="shared" si="297"/>
        <v>AL</v>
      </c>
      <c r="O3807" s="13" t="str">
        <f t="shared" si="298"/>
        <v>Silver</v>
      </c>
      <c r="P3807" s="9" t="str">
        <f t="shared" si="299"/>
        <v>PET</v>
      </c>
      <c r="Q3807" s="9" t="str">
        <f t="shared" si="300"/>
        <v>3</v>
      </c>
      <c r="R38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07" s="14" t="str">
        <f>IF(ProjectsDB[[#This Row],[Item Type]]="Straight Plug-In",_xlfn.TEXTJOIN("-",TRUE,M3807&amp;"-"&amp;_xlfn.LET(_xlpm.txt,ProjectsDB[[#This Row],[Assembly]],_xlpm.pos,FIND("SP",_xlpm.txt),_xlpm.pre,LEFT(_xlpm.txt,_xlpm.pos-1),IF(RIGHT(_xlpm.pre,3)="123","3PL",IF(RIGHT(_xlpm.pre,2)="12","2PL",IF(RIGHT(_xlpm.pre,1)="1","1PL","3PL")))),N3807,O3807,P3807,Q3807&amp;"W",R3807),_xlfn.TEXTJOIN("-",TRUE,M3807,N3807,O3807,P3807,Q3807&amp;"W",R3807))</f>
        <v>Elbow Flat-AL-Silver-PET-3W-2</v>
      </c>
      <c r="T3807" s="14" t="str">
        <f>IF(COUNTIF(Cycletime[Element Desc.],ProjectsDB[[#This Row],[Element Desc.]])&gt;0,"Found","Not Found")</f>
        <v>Found</v>
      </c>
    </row>
    <row r="3808" spans="2:20" x14ac:dyDescent="0.25">
      <c r="B3808" s="8" t="s">
        <v>7978</v>
      </c>
      <c r="C3808" s="9" t="s">
        <v>7979</v>
      </c>
      <c r="D3808" s="9" t="s">
        <v>7980</v>
      </c>
      <c r="E3808" s="10">
        <v>1</v>
      </c>
      <c r="F3808" s="9" t="s">
        <v>7862</v>
      </c>
      <c r="G3808" s="9" t="s">
        <v>37</v>
      </c>
      <c r="H3808" s="11"/>
      <c r="I3808" s="12">
        <v>1255</v>
      </c>
      <c r="J3808" s="12"/>
      <c r="K3808" s="12"/>
      <c r="L3808" s="12">
        <f t="array" ref="L3808">IFERROR(LOOKUP(2^15,SEARCH({"40A","63A","80A","100A","125A","160A","200A","250A","400A","630A","800A","1000A","1250A","1600A","2000A","2500A","3200A","4000A","5000A","6300A"},UPPER(D3808)),{40,63,80,100,125,160,200,250,400,630,800,1000,1250,1600,2000,2500,3200,4000,5000,6300}),0)</f>
        <v>4000</v>
      </c>
      <c r="M3808" s="9" t="str">
        <f t="shared" si="296"/>
        <v>Straight Feeder</v>
      </c>
      <c r="N3808" s="9" t="str">
        <f t="shared" si="297"/>
        <v>AL</v>
      </c>
      <c r="O3808" s="13" t="str">
        <f t="shared" si="298"/>
        <v>Silver</v>
      </c>
      <c r="P3808" s="9" t="str">
        <f t="shared" si="299"/>
        <v>PET</v>
      </c>
      <c r="Q3808" s="9" t="str">
        <f t="shared" si="300"/>
        <v>3</v>
      </c>
      <c r="R38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08" s="14" t="str">
        <f>IF(ProjectsDB[[#This Row],[Item Type]]="Straight Plug-In",_xlfn.TEXTJOIN("-",TRUE,M3808&amp;"-"&amp;_xlfn.LET(_xlpm.txt,ProjectsDB[[#This Row],[Assembly]],_xlpm.pos,FIND("SP",_xlpm.txt),_xlpm.pre,LEFT(_xlpm.txt,_xlpm.pos-1),IF(RIGHT(_xlpm.pre,3)="123","3PL",IF(RIGHT(_xlpm.pre,2)="12","2PL",IF(RIGHT(_xlpm.pre,1)="1","1PL","3PL")))),N3808,O3808,P3808,Q3808&amp;"W",R3808),_xlfn.TEXTJOIN("-",TRUE,M3808,N3808,O3808,P3808,Q3808&amp;"W",R3808))</f>
        <v>Straight Feeder-AL-Silver-PET-3W-2</v>
      </c>
      <c r="T3808" s="14" t="str">
        <f>IF(COUNTIF(Cycletime[Element Desc.],ProjectsDB[[#This Row],[Element Desc.]])&gt;0,"Found","Not Found")</f>
        <v>Found</v>
      </c>
    </row>
    <row r="3809" spans="2:20" x14ac:dyDescent="0.25">
      <c r="B3809" s="8" t="s">
        <v>7981</v>
      </c>
      <c r="C3809" s="9" t="s">
        <v>7926</v>
      </c>
      <c r="D3809" s="9" t="s">
        <v>7927</v>
      </c>
      <c r="E3809" s="10">
        <v>1</v>
      </c>
      <c r="F3809" s="9" t="s">
        <v>7862</v>
      </c>
      <c r="G3809" s="9" t="s">
        <v>37</v>
      </c>
      <c r="H3809" s="11"/>
      <c r="I3809" s="12">
        <v>540</v>
      </c>
      <c r="J3809" s="12"/>
      <c r="K3809" s="12"/>
      <c r="L3809" s="12">
        <f t="array" ref="L3809">IFERROR(LOOKUP(2^15,SEARCH({"40A","63A","80A","100A","125A","160A","200A","250A","400A","630A","800A","1000A","1250A","1600A","2000A","2500A","3200A","4000A","5000A","6300A"},UPPER(D3809)),{40,63,80,100,125,160,200,250,400,630,800,1000,1250,1600,2000,2500,3200,4000,5000,6300}),0)</f>
        <v>4000</v>
      </c>
      <c r="M3809" s="9" t="str">
        <f t="shared" si="296"/>
        <v>Straight Feeder</v>
      </c>
      <c r="N3809" s="9" t="str">
        <f t="shared" si="297"/>
        <v>AL</v>
      </c>
      <c r="O3809" s="13" t="str">
        <f t="shared" si="298"/>
        <v>Silver</v>
      </c>
      <c r="P3809" s="9" t="str">
        <f t="shared" si="299"/>
        <v>PET</v>
      </c>
      <c r="Q3809" s="9" t="str">
        <f t="shared" si="300"/>
        <v>3</v>
      </c>
      <c r="R38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09" s="14" t="str">
        <f>IF(ProjectsDB[[#This Row],[Item Type]]="Straight Plug-In",_xlfn.TEXTJOIN("-",TRUE,M3809&amp;"-"&amp;_xlfn.LET(_xlpm.txt,ProjectsDB[[#This Row],[Assembly]],_xlpm.pos,FIND("SP",_xlpm.txt),_xlpm.pre,LEFT(_xlpm.txt,_xlpm.pos-1),IF(RIGHT(_xlpm.pre,3)="123","3PL",IF(RIGHT(_xlpm.pre,2)="12","2PL",IF(RIGHT(_xlpm.pre,1)="1","1PL","3PL")))),N3809,O3809,P3809,Q3809&amp;"W",R3809),_xlfn.TEXTJOIN("-",TRUE,M3809,N3809,O3809,P3809,Q3809&amp;"W",R3809))</f>
        <v>Straight Feeder-AL-Silver-PET-3W-2</v>
      </c>
      <c r="T3809" s="14" t="str">
        <f>IF(COUNTIF(Cycletime[Element Desc.],ProjectsDB[[#This Row],[Element Desc.]])&gt;0,"Found","Not Found")</f>
        <v>Found</v>
      </c>
    </row>
    <row r="3810" spans="2:20" x14ac:dyDescent="0.25">
      <c r="B3810" s="8" t="s">
        <v>7982</v>
      </c>
      <c r="C3810" s="9" t="s">
        <v>7881</v>
      </c>
      <c r="D3810" s="9" t="s">
        <v>7882</v>
      </c>
      <c r="E3810" s="10">
        <v>1</v>
      </c>
      <c r="F3810" s="9" t="s">
        <v>7862</v>
      </c>
      <c r="G3810" s="9" t="s">
        <v>37</v>
      </c>
      <c r="H3810" s="11"/>
      <c r="I3810" s="12">
        <v>300</v>
      </c>
      <c r="J3810" s="12">
        <v>300</v>
      </c>
      <c r="K3810" s="12"/>
      <c r="L3810" s="12">
        <f t="array" ref="L3810">IFERROR(LOOKUP(2^15,SEARCH({"40A","63A","80A","100A","125A","160A","200A","250A","400A","630A","800A","1000A","1250A","1600A","2000A","2500A","3200A","4000A","5000A","6300A"},UPPER(D3810)),{40,63,80,100,125,160,200,250,400,630,800,1000,1250,1600,2000,2500,3200,4000,5000,6300}),0)</f>
        <v>4000</v>
      </c>
      <c r="M3810" s="9" t="str">
        <f t="shared" si="296"/>
        <v>Elbow Flat</v>
      </c>
      <c r="N3810" s="9" t="str">
        <f t="shared" si="297"/>
        <v>AL</v>
      </c>
      <c r="O3810" s="13" t="str">
        <f t="shared" si="298"/>
        <v>Silver</v>
      </c>
      <c r="P3810" s="9" t="str">
        <f t="shared" si="299"/>
        <v>PET</v>
      </c>
      <c r="Q3810" s="9" t="str">
        <f t="shared" si="300"/>
        <v>3</v>
      </c>
      <c r="R38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10" s="14" t="str">
        <f>IF(ProjectsDB[[#This Row],[Item Type]]="Straight Plug-In",_xlfn.TEXTJOIN("-",TRUE,M3810&amp;"-"&amp;_xlfn.LET(_xlpm.txt,ProjectsDB[[#This Row],[Assembly]],_xlpm.pos,FIND("SP",_xlpm.txt),_xlpm.pre,LEFT(_xlpm.txt,_xlpm.pos-1),IF(RIGHT(_xlpm.pre,3)="123","3PL",IF(RIGHT(_xlpm.pre,2)="12","2PL",IF(RIGHT(_xlpm.pre,1)="1","1PL","3PL")))),N3810,O3810,P3810,Q3810&amp;"W",R3810),_xlfn.TEXTJOIN("-",TRUE,M3810,N3810,O3810,P3810,Q3810&amp;"W",R3810))</f>
        <v>Elbow Flat-AL-Silver-PET-3W-2</v>
      </c>
      <c r="T3810" s="14" t="str">
        <f>IF(COUNTIF(Cycletime[Element Desc.],ProjectsDB[[#This Row],[Element Desc.]])&gt;0,"Found","Not Found")</f>
        <v>Found</v>
      </c>
    </row>
    <row r="3811" spans="2:20" x14ac:dyDescent="0.25">
      <c r="B3811" s="8" t="s">
        <v>7983</v>
      </c>
      <c r="C3811" s="9" t="s">
        <v>7878</v>
      </c>
      <c r="D3811" s="9" t="s">
        <v>7879</v>
      </c>
      <c r="E3811" s="10">
        <v>1</v>
      </c>
      <c r="F3811" s="9" t="s">
        <v>7862</v>
      </c>
      <c r="G3811" s="9" t="s">
        <v>37</v>
      </c>
      <c r="H3811" s="11"/>
      <c r="I3811" s="12">
        <v>300</v>
      </c>
      <c r="J3811" s="12">
        <v>300</v>
      </c>
      <c r="K3811" s="12"/>
      <c r="L3811" s="12">
        <f t="array" ref="L3811">IFERROR(LOOKUP(2^15,SEARCH({"40A","63A","80A","100A","125A","160A","200A","250A","400A","630A","800A","1000A","1250A","1600A","2000A","2500A","3200A","4000A","5000A","6300A"},UPPER(D3811)),{40,63,80,100,125,160,200,250,400,630,800,1000,1250,1600,2000,2500,3200,4000,5000,6300}),0)</f>
        <v>4000</v>
      </c>
      <c r="M3811" s="9" t="str">
        <f t="shared" si="296"/>
        <v>Elbow Flat</v>
      </c>
      <c r="N3811" s="9" t="str">
        <f t="shared" si="297"/>
        <v>AL</v>
      </c>
      <c r="O3811" s="13" t="str">
        <f t="shared" si="298"/>
        <v>Silver</v>
      </c>
      <c r="P3811" s="9" t="str">
        <f t="shared" si="299"/>
        <v>PET</v>
      </c>
      <c r="Q3811" s="9" t="str">
        <f t="shared" si="300"/>
        <v>3</v>
      </c>
      <c r="R38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11" s="14" t="str">
        <f>IF(ProjectsDB[[#This Row],[Item Type]]="Straight Plug-In",_xlfn.TEXTJOIN("-",TRUE,M3811&amp;"-"&amp;_xlfn.LET(_xlpm.txt,ProjectsDB[[#This Row],[Assembly]],_xlpm.pos,FIND("SP",_xlpm.txt),_xlpm.pre,LEFT(_xlpm.txt,_xlpm.pos-1),IF(RIGHT(_xlpm.pre,3)="123","3PL",IF(RIGHT(_xlpm.pre,2)="12","2PL",IF(RIGHT(_xlpm.pre,1)="1","1PL","3PL")))),N3811,O3811,P3811,Q3811&amp;"W",R3811),_xlfn.TEXTJOIN("-",TRUE,M3811,N3811,O3811,P3811,Q3811&amp;"W",R3811))</f>
        <v>Elbow Flat-AL-Silver-PET-3W-2</v>
      </c>
      <c r="T3811" s="14" t="str">
        <f>IF(COUNTIF(Cycletime[Element Desc.],ProjectsDB[[#This Row],[Element Desc.]])&gt;0,"Found","Not Found")</f>
        <v>Found</v>
      </c>
    </row>
    <row r="3812" spans="2:20" x14ac:dyDescent="0.25">
      <c r="B3812" s="8" t="s">
        <v>7984</v>
      </c>
      <c r="C3812" s="9" t="s">
        <v>7985</v>
      </c>
      <c r="D3812" s="9" t="s">
        <v>7986</v>
      </c>
      <c r="E3812" s="10">
        <v>1</v>
      </c>
      <c r="F3812" s="9" t="s">
        <v>7862</v>
      </c>
      <c r="G3812" s="9" t="s">
        <v>37</v>
      </c>
      <c r="H3812" s="11"/>
      <c r="I3812" s="12">
        <v>700</v>
      </c>
      <c r="J3812" s="12"/>
      <c r="K3812" s="12"/>
      <c r="L3812" s="12">
        <f t="array" ref="L3812">IFERROR(LOOKUP(2^15,SEARCH({"40A","63A","80A","100A","125A","160A","200A","250A","400A","630A","800A","1000A","1250A","1600A","2000A","2500A","3200A","4000A","5000A","6300A"},UPPER(D3812)),{40,63,80,100,125,160,200,250,400,630,800,1000,1250,1600,2000,2500,3200,4000,5000,6300}),0)</f>
        <v>4000</v>
      </c>
      <c r="M3812" s="9" t="str">
        <f t="shared" si="296"/>
        <v>Straight Feeder</v>
      </c>
      <c r="N3812" s="9" t="str">
        <f t="shared" si="297"/>
        <v>AL</v>
      </c>
      <c r="O3812" s="13" t="str">
        <f t="shared" si="298"/>
        <v>Silver</v>
      </c>
      <c r="P3812" s="9" t="str">
        <f t="shared" si="299"/>
        <v>PET</v>
      </c>
      <c r="Q3812" s="9" t="str">
        <f t="shared" si="300"/>
        <v>3</v>
      </c>
      <c r="R38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12" s="14" t="str">
        <f>IF(ProjectsDB[[#This Row],[Item Type]]="Straight Plug-In",_xlfn.TEXTJOIN("-",TRUE,M3812&amp;"-"&amp;_xlfn.LET(_xlpm.txt,ProjectsDB[[#This Row],[Assembly]],_xlpm.pos,FIND("SP",_xlpm.txt),_xlpm.pre,LEFT(_xlpm.txt,_xlpm.pos-1),IF(RIGHT(_xlpm.pre,3)="123","3PL",IF(RIGHT(_xlpm.pre,2)="12","2PL",IF(RIGHT(_xlpm.pre,1)="1","1PL","3PL")))),N3812,O3812,P3812,Q3812&amp;"W",R3812),_xlfn.TEXTJOIN("-",TRUE,M3812,N3812,O3812,P3812,Q3812&amp;"W",R3812))</f>
        <v>Straight Feeder-AL-Silver-PET-3W-2</v>
      </c>
      <c r="T3812" s="14" t="str">
        <f>IF(COUNTIF(Cycletime[Element Desc.],ProjectsDB[[#This Row],[Element Desc.]])&gt;0,"Found","Not Found")</f>
        <v>Found</v>
      </c>
    </row>
    <row r="3813" spans="2:20" x14ac:dyDescent="0.25">
      <c r="B3813" s="8" t="s">
        <v>7987</v>
      </c>
      <c r="C3813" s="9" t="s">
        <v>7937</v>
      </c>
      <c r="D3813" s="9" t="s">
        <v>7938</v>
      </c>
      <c r="E3813" s="10">
        <v>1</v>
      </c>
      <c r="F3813" s="9" t="s">
        <v>7862</v>
      </c>
      <c r="G3813" s="9" t="s">
        <v>37</v>
      </c>
      <c r="H3813" s="11"/>
      <c r="I3813" s="12">
        <v>740</v>
      </c>
      <c r="J3813" s="12">
        <v>300</v>
      </c>
      <c r="K3813" s="12"/>
      <c r="L3813" s="12">
        <f t="array" ref="L3813">IFERROR(LOOKUP(2^15,SEARCH({"40A","63A","80A","100A","125A","160A","200A","250A","400A","630A","800A","1000A","1250A","1600A","2000A","2500A","3200A","4000A","5000A","6300A"},UPPER(D3813)),{40,63,80,100,125,160,200,250,400,630,800,1000,1250,1600,2000,2500,3200,4000,5000,6300}),0)</f>
        <v>4000</v>
      </c>
      <c r="M3813" s="9" t="str">
        <f t="shared" si="296"/>
        <v>Elbow Flat</v>
      </c>
      <c r="N3813" s="9" t="str">
        <f t="shared" si="297"/>
        <v>AL</v>
      </c>
      <c r="O3813" s="13" t="str">
        <f t="shared" si="298"/>
        <v>Silver</v>
      </c>
      <c r="P3813" s="9" t="str">
        <f t="shared" si="299"/>
        <v>PET</v>
      </c>
      <c r="Q3813" s="9" t="str">
        <f t="shared" si="300"/>
        <v>3</v>
      </c>
      <c r="R38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13" s="14" t="str">
        <f>IF(ProjectsDB[[#This Row],[Item Type]]="Straight Plug-In",_xlfn.TEXTJOIN("-",TRUE,M3813&amp;"-"&amp;_xlfn.LET(_xlpm.txt,ProjectsDB[[#This Row],[Assembly]],_xlpm.pos,FIND("SP",_xlpm.txt),_xlpm.pre,LEFT(_xlpm.txt,_xlpm.pos-1),IF(RIGHT(_xlpm.pre,3)="123","3PL",IF(RIGHT(_xlpm.pre,2)="12","2PL",IF(RIGHT(_xlpm.pre,1)="1","1PL","3PL")))),N3813,O3813,P3813,Q3813&amp;"W",R3813),_xlfn.TEXTJOIN("-",TRUE,M3813,N3813,O3813,P3813,Q3813&amp;"W",R3813))</f>
        <v>Elbow Flat-AL-Silver-PET-3W-2</v>
      </c>
      <c r="T3813" s="14" t="str">
        <f>IF(COUNTIF(Cycletime[Element Desc.],ProjectsDB[[#This Row],[Element Desc.]])&gt;0,"Found","Not Found")</f>
        <v>Found</v>
      </c>
    </row>
    <row r="3814" spans="2:20" x14ac:dyDescent="0.25">
      <c r="B3814" s="8" t="s">
        <v>7988</v>
      </c>
      <c r="C3814" s="9" t="s">
        <v>7969</v>
      </c>
      <c r="D3814" s="9" t="s">
        <v>7970</v>
      </c>
      <c r="E3814" s="10">
        <v>1</v>
      </c>
      <c r="F3814" s="9" t="s">
        <v>7862</v>
      </c>
      <c r="G3814" s="9" t="s">
        <v>37</v>
      </c>
      <c r="H3814" s="11"/>
      <c r="I3814" s="12">
        <v>730</v>
      </c>
      <c r="J3814" s="12"/>
      <c r="K3814" s="12"/>
      <c r="L3814" s="12">
        <f t="array" ref="L3814">IFERROR(LOOKUP(2^15,SEARCH({"40A","63A","80A","100A","125A","160A","200A","250A","400A","630A","800A","1000A","1250A","1600A","2000A","2500A","3200A","4000A","5000A","6300A"},UPPER(D3814)),{40,63,80,100,125,160,200,250,400,630,800,1000,1250,1600,2000,2500,3200,4000,5000,6300}),0)</f>
        <v>4000</v>
      </c>
      <c r="M3814" s="9" t="str">
        <f t="shared" si="296"/>
        <v>Straight Feeder</v>
      </c>
      <c r="N3814" s="9" t="str">
        <f t="shared" si="297"/>
        <v>AL</v>
      </c>
      <c r="O3814" s="13" t="str">
        <f t="shared" si="298"/>
        <v>Silver</v>
      </c>
      <c r="P3814" s="9" t="str">
        <f t="shared" si="299"/>
        <v>PET</v>
      </c>
      <c r="Q3814" s="9" t="str">
        <f t="shared" si="300"/>
        <v>3</v>
      </c>
      <c r="R38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14" s="14" t="str">
        <f>IF(ProjectsDB[[#This Row],[Item Type]]="Straight Plug-In",_xlfn.TEXTJOIN("-",TRUE,M3814&amp;"-"&amp;_xlfn.LET(_xlpm.txt,ProjectsDB[[#This Row],[Assembly]],_xlpm.pos,FIND("SP",_xlpm.txt),_xlpm.pre,LEFT(_xlpm.txt,_xlpm.pos-1),IF(RIGHT(_xlpm.pre,3)="123","3PL",IF(RIGHT(_xlpm.pre,2)="12","2PL",IF(RIGHT(_xlpm.pre,1)="1","1PL","3PL")))),N3814,O3814,P3814,Q3814&amp;"W",R3814),_xlfn.TEXTJOIN("-",TRUE,M3814,N3814,O3814,P3814,Q3814&amp;"W",R3814))</f>
        <v>Straight Feeder-AL-Silver-PET-3W-2</v>
      </c>
      <c r="T3814" s="14" t="str">
        <f>IF(COUNTIF(Cycletime[Element Desc.],ProjectsDB[[#This Row],[Element Desc.]])&gt;0,"Found","Not Found")</f>
        <v>Found</v>
      </c>
    </row>
    <row r="3815" spans="2:20" x14ac:dyDescent="0.25">
      <c r="B3815" s="8" t="s">
        <v>7989</v>
      </c>
      <c r="C3815" s="9" t="s">
        <v>7990</v>
      </c>
      <c r="D3815" s="9" t="s">
        <v>7991</v>
      </c>
      <c r="E3815" s="10">
        <v>1</v>
      </c>
      <c r="F3815" s="9" t="s">
        <v>7862</v>
      </c>
      <c r="G3815" s="9" t="s">
        <v>37</v>
      </c>
      <c r="H3815" s="11"/>
      <c r="I3815" s="12">
        <v>505</v>
      </c>
      <c r="J3815" s="12">
        <v>815</v>
      </c>
      <c r="K3815" s="12"/>
      <c r="L3815" s="12">
        <f t="array" ref="L3815">IFERROR(LOOKUP(2^15,SEARCH({"40A","63A","80A","100A","125A","160A","200A","250A","400A","630A","800A","1000A","1250A","1600A","2000A","2500A","3200A","4000A","5000A","6300A"},UPPER(D3815)),{40,63,80,100,125,160,200,250,400,630,800,1000,1250,1600,2000,2500,3200,4000,5000,6300}),0)</f>
        <v>4000</v>
      </c>
      <c r="M3815" s="9" t="str">
        <f t="shared" si="296"/>
        <v>Elbow Edge</v>
      </c>
      <c r="N3815" s="9" t="str">
        <f t="shared" si="297"/>
        <v>AL</v>
      </c>
      <c r="O3815" s="13" t="str">
        <f t="shared" si="298"/>
        <v>Silver</v>
      </c>
      <c r="P3815" s="9" t="str">
        <f t="shared" si="299"/>
        <v>PET</v>
      </c>
      <c r="Q3815" s="9" t="str">
        <f t="shared" si="300"/>
        <v>3</v>
      </c>
      <c r="R38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15" s="14" t="str">
        <f>IF(ProjectsDB[[#This Row],[Item Type]]="Straight Plug-In",_xlfn.TEXTJOIN("-",TRUE,M3815&amp;"-"&amp;_xlfn.LET(_xlpm.txt,ProjectsDB[[#This Row],[Assembly]],_xlpm.pos,FIND("SP",_xlpm.txt),_xlpm.pre,LEFT(_xlpm.txt,_xlpm.pos-1),IF(RIGHT(_xlpm.pre,3)="123","3PL",IF(RIGHT(_xlpm.pre,2)="12","2PL",IF(RIGHT(_xlpm.pre,1)="1","1PL","3PL")))),N3815,O3815,P3815,Q3815&amp;"W",R3815),_xlfn.TEXTJOIN("-",TRUE,M3815,N3815,O3815,P3815,Q3815&amp;"W",R3815))</f>
        <v>Elbow Edge-AL-Silver-PET-3W-2</v>
      </c>
      <c r="T3815" s="14" t="str">
        <f>IF(COUNTIF(Cycletime[Element Desc.],ProjectsDB[[#This Row],[Element Desc.]])&gt;0,"Found","Not Found")</f>
        <v>Found</v>
      </c>
    </row>
    <row r="3816" spans="2:20" x14ac:dyDescent="0.25">
      <c r="B3816" s="8" t="s">
        <v>7992</v>
      </c>
      <c r="C3816" s="9" t="s">
        <v>7867</v>
      </c>
      <c r="D3816" s="9" t="s">
        <v>7868</v>
      </c>
      <c r="E3816" s="10">
        <v>8</v>
      </c>
      <c r="F3816" s="9" t="s">
        <v>7862</v>
      </c>
      <c r="G3816" s="9" t="s">
        <v>37</v>
      </c>
      <c r="H3816" s="11"/>
      <c r="I3816" s="12"/>
      <c r="J3816" s="12"/>
      <c r="K3816" s="12"/>
      <c r="L3816" s="12">
        <f t="array" ref="L3816">IFERROR(LOOKUP(2^15,SEARCH({"40A","63A","80A","100A","125A","160A","200A","250A","400A","630A","800A","1000A","1250A","1600A","2000A","2500A","3200A","4000A","5000A","6300A"},UPPER(D3816)),{40,63,80,100,125,160,200,250,400,630,800,1000,1250,1600,2000,2500,3200,4000,5000,6300}),0)</f>
        <v>4000</v>
      </c>
      <c r="M3816" s="9" t="str">
        <f t="shared" si="296"/>
        <v>Joint Pack</v>
      </c>
      <c r="N3816" s="9" t="str">
        <f t="shared" si="297"/>
        <v>AL</v>
      </c>
      <c r="O3816" s="13" t="str">
        <f t="shared" si="298"/>
        <v>Silver</v>
      </c>
      <c r="P3816" s="9" t="str">
        <f t="shared" si="299"/>
        <v>None</v>
      </c>
      <c r="Q3816" s="9" t="str">
        <f t="shared" si="300"/>
        <v>3</v>
      </c>
      <c r="R38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16" s="14" t="str">
        <f>IF(ProjectsDB[[#This Row],[Item Type]]="Straight Plug-In",_xlfn.TEXTJOIN("-",TRUE,M3816&amp;"-"&amp;_xlfn.LET(_xlpm.txt,ProjectsDB[[#This Row],[Assembly]],_xlpm.pos,FIND("SP",_xlpm.txt),_xlpm.pre,LEFT(_xlpm.txt,_xlpm.pos-1),IF(RIGHT(_xlpm.pre,3)="123","3PL",IF(RIGHT(_xlpm.pre,2)="12","2PL",IF(RIGHT(_xlpm.pre,1)="1","1PL","3PL")))),N3816,O3816,P3816,Q3816&amp;"W",R3816),_xlfn.TEXTJOIN("-",TRUE,M3816,N3816,O3816,P3816,Q3816&amp;"W",R3816))</f>
        <v>Joint Pack-AL-Silver-None-3W-2</v>
      </c>
      <c r="T3816" s="14" t="str">
        <f>IF(COUNTIF(Cycletime[Element Desc.],ProjectsDB[[#This Row],[Element Desc.]])&gt;0,"Found","Not Found")</f>
        <v>Found</v>
      </c>
    </row>
    <row r="3817" spans="2:20" x14ac:dyDescent="0.25">
      <c r="B3817" s="8" t="s">
        <v>7993</v>
      </c>
      <c r="C3817" s="9" t="s">
        <v>7941</v>
      </c>
      <c r="D3817" s="9" t="s">
        <v>7942</v>
      </c>
      <c r="E3817" s="10">
        <v>1</v>
      </c>
      <c r="F3817" s="9" t="s">
        <v>7862</v>
      </c>
      <c r="G3817" s="9" t="s">
        <v>37</v>
      </c>
      <c r="H3817" s="11"/>
      <c r="I3817" s="12">
        <v>300</v>
      </c>
      <c r="J3817" s="12">
        <v>475</v>
      </c>
      <c r="K3817" s="12"/>
      <c r="L3817" s="12">
        <f t="array" ref="L3817">IFERROR(LOOKUP(2^15,SEARCH({"40A","63A","80A","100A","125A","160A","200A","250A","400A","630A","800A","1000A","1250A","1600A","2000A","2500A","3200A","4000A","5000A","6300A"},UPPER(D3817)),{40,63,80,100,125,160,200,250,400,630,800,1000,1250,1600,2000,2500,3200,4000,5000,6300}),0)</f>
        <v>4000</v>
      </c>
      <c r="M3817" s="9" t="str">
        <f t="shared" si="296"/>
        <v>Elbow Flat</v>
      </c>
      <c r="N3817" s="9" t="str">
        <f t="shared" si="297"/>
        <v>AL</v>
      </c>
      <c r="O3817" s="13" t="str">
        <f t="shared" si="298"/>
        <v>Silver</v>
      </c>
      <c r="P3817" s="9" t="str">
        <f t="shared" si="299"/>
        <v>PET</v>
      </c>
      <c r="Q3817" s="9" t="str">
        <f t="shared" si="300"/>
        <v>3</v>
      </c>
      <c r="R38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17" s="14" t="str">
        <f>IF(ProjectsDB[[#This Row],[Item Type]]="Straight Plug-In",_xlfn.TEXTJOIN("-",TRUE,M3817&amp;"-"&amp;_xlfn.LET(_xlpm.txt,ProjectsDB[[#This Row],[Assembly]],_xlpm.pos,FIND("SP",_xlpm.txt),_xlpm.pre,LEFT(_xlpm.txt,_xlpm.pos-1),IF(RIGHT(_xlpm.pre,3)="123","3PL",IF(RIGHT(_xlpm.pre,2)="12","2PL",IF(RIGHT(_xlpm.pre,1)="1","1PL","3PL")))),N3817,O3817,P3817,Q3817&amp;"W",R3817),_xlfn.TEXTJOIN("-",TRUE,M3817,N3817,O3817,P3817,Q3817&amp;"W",R3817))</f>
        <v>Elbow Flat-AL-Silver-PET-3W-2</v>
      </c>
      <c r="T3817" s="14" t="str">
        <f>IF(COUNTIF(Cycletime[Element Desc.],ProjectsDB[[#This Row],[Element Desc.]])&gt;0,"Found","Not Found")</f>
        <v>Found</v>
      </c>
    </row>
    <row r="3818" spans="2:20" x14ac:dyDescent="0.25">
      <c r="B3818" s="8" t="s">
        <v>7994</v>
      </c>
      <c r="C3818" s="9" t="s">
        <v>7944</v>
      </c>
      <c r="D3818" s="9" t="s">
        <v>7945</v>
      </c>
      <c r="E3818" s="10">
        <v>1</v>
      </c>
      <c r="F3818" s="9" t="s">
        <v>7862</v>
      </c>
      <c r="G3818" s="9" t="s">
        <v>37</v>
      </c>
      <c r="H3818" s="11"/>
      <c r="I3818" s="12"/>
      <c r="J3818" s="12"/>
      <c r="K3818" s="12"/>
      <c r="L3818" s="12">
        <f t="array" ref="L3818">IFERROR(LOOKUP(2^15,SEARCH({"40A","63A","80A","100A","125A","160A","200A","250A","400A","630A","800A","1000A","1250A","1600A","2000A","2500A","3200A","4000A","5000A","6300A"},UPPER(D3818)),{40,63,80,100,125,160,200,250,400,630,800,1000,1250,1600,2000,2500,3200,4000,5000,6300}),0)</f>
        <v>4000</v>
      </c>
      <c r="M3818" s="9" t="str">
        <f t="shared" si="296"/>
        <v>Flexible Link</v>
      </c>
      <c r="N3818" s="9" t="str">
        <f t="shared" si="297"/>
        <v>AL</v>
      </c>
      <c r="O3818" s="13" t="str">
        <f t="shared" si="298"/>
        <v>None</v>
      </c>
      <c r="P3818" s="9" t="str">
        <f t="shared" si="299"/>
        <v>None</v>
      </c>
      <c r="Q3818" s="9" t="str">
        <f t="shared" si="300"/>
        <v>0</v>
      </c>
      <c r="R38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18" s="14" t="str">
        <f>IF(ProjectsDB[[#This Row],[Item Type]]="Straight Plug-In",_xlfn.TEXTJOIN("-",TRUE,M3818&amp;"-"&amp;_xlfn.LET(_xlpm.txt,ProjectsDB[[#This Row],[Assembly]],_xlpm.pos,FIND("SP",_xlpm.txt),_xlpm.pre,LEFT(_xlpm.txt,_xlpm.pos-1),IF(RIGHT(_xlpm.pre,3)="123","3PL",IF(RIGHT(_xlpm.pre,2)="12","2PL",IF(RIGHT(_xlpm.pre,1)="1","1PL","3PL")))),N3818,O3818,P3818,Q3818&amp;"W",R3818),_xlfn.TEXTJOIN("-",TRUE,M3818,N3818,O3818,P3818,Q3818&amp;"W",R3818))</f>
        <v>Flexible Link-AL-None-None-0W-2</v>
      </c>
      <c r="T3818" s="14" t="str">
        <f>IF(COUNTIF(Cycletime[Element Desc.],ProjectsDB[[#This Row],[Element Desc.]])&gt;0,"Found","Not Found")</f>
        <v>Found</v>
      </c>
    </row>
    <row r="3819" spans="2:20" x14ac:dyDescent="0.25">
      <c r="B3819" s="8" t="s">
        <v>7995</v>
      </c>
      <c r="C3819" s="9" t="s">
        <v>7996</v>
      </c>
      <c r="D3819" s="9" t="s">
        <v>7997</v>
      </c>
      <c r="E3819" s="10">
        <v>1</v>
      </c>
      <c r="F3819" s="9" t="s">
        <v>7862</v>
      </c>
      <c r="G3819" s="9" t="s">
        <v>1426</v>
      </c>
      <c r="H3819" s="11"/>
      <c r="I3819" s="12">
        <v>780</v>
      </c>
      <c r="J3819" s="12"/>
      <c r="K3819" s="12"/>
      <c r="L3819" s="12">
        <f t="array" ref="L3819">IFERROR(LOOKUP(2^15,SEARCH({"40A","63A","80A","100A","125A","160A","200A","250A","400A","630A","800A","1000A","1250A","1600A","2000A","2500A","3200A","4000A","5000A","6300A"},UPPER(D3819)),{40,63,80,100,125,160,200,250,400,630,800,1000,1250,1600,2000,2500,3200,4000,5000,6300}),0)</f>
        <v>3200</v>
      </c>
      <c r="M3819" s="9" t="str">
        <f t="shared" si="296"/>
        <v>Straight Feeder</v>
      </c>
      <c r="N3819" s="9" t="str">
        <f t="shared" si="297"/>
        <v>AL</v>
      </c>
      <c r="O3819" s="13" t="str">
        <f t="shared" si="298"/>
        <v>Silver</v>
      </c>
      <c r="P3819" s="9" t="str">
        <f t="shared" si="299"/>
        <v>PET</v>
      </c>
      <c r="Q3819" s="9" t="str">
        <f t="shared" si="300"/>
        <v>3</v>
      </c>
      <c r="R38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19" s="14" t="str">
        <f>IF(ProjectsDB[[#This Row],[Item Type]]="Straight Plug-In",_xlfn.TEXTJOIN("-",TRUE,M3819&amp;"-"&amp;_xlfn.LET(_xlpm.txt,ProjectsDB[[#This Row],[Assembly]],_xlpm.pos,FIND("SP",_xlpm.txt),_xlpm.pre,LEFT(_xlpm.txt,_xlpm.pos-1),IF(RIGHT(_xlpm.pre,3)="123","3PL",IF(RIGHT(_xlpm.pre,2)="12","2PL",IF(RIGHT(_xlpm.pre,1)="1","1PL","3PL")))),N3819,O3819,P3819,Q3819&amp;"W",R3819),_xlfn.TEXTJOIN("-",TRUE,M3819,N3819,O3819,P3819,Q3819&amp;"W",R3819))</f>
        <v>Straight Feeder-AL-Silver-PET-3W-2</v>
      </c>
      <c r="T3819" s="14" t="str">
        <f>IF(COUNTIF(Cycletime[Element Desc.],ProjectsDB[[#This Row],[Element Desc.]])&gt;0,"Found","Not Found")</f>
        <v>Found</v>
      </c>
    </row>
    <row r="3820" spans="2:20" x14ac:dyDescent="0.25">
      <c r="B3820" s="8" t="s">
        <v>7998</v>
      </c>
      <c r="C3820" s="9" t="s">
        <v>7999</v>
      </c>
      <c r="D3820" s="9" t="s">
        <v>8000</v>
      </c>
      <c r="E3820" s="10">
        <v>1</v>
      </c>
      <c r="F3820" s="9" t="s">
        <v>7862</v>
      </c>
      <c r="G3820" s="9" t="s">
        <v>1426</v>
      </c>
      <c r="H3820" s="11"/>
      <c r="I3820" s="12">
        <v>300</v>
      </c>
      <c r="J3820" s="12">
        <v>300</v>
      </c>
      <c r="K3820" s="12"/>
      <c r="L3820" s="12">
        <f t="array" ref="L3820">IFERROR(LOOKUP(2^15,SEARCH({"40A","63A","80A","100A","125A","160A","200A","250A","400A","630A","800A","1000A","1250A","1600A","2000A","2500A","3200A","4000A","5000A","6300A"},UPPER(D3820)),{40,63,80,100,125,160,200,250,400,630,800,1000,1250,1600,2000,2500,3200,4000,5000,6300}),0)</f>
        <v>3200</v>
      </c>
      <c r="M3820" s="9" t="str">
        <f t="shared" si="296"/>
        <v>Elbow Flat</v>
      </c>
      <c r="N3820" s="9" t="str">
        <f t="shared" si="297"/>
        <v>AL</v>
      </c>
      <c r="O3820" s="13" t="str">
        <f t="shared" si="298"/>
        <v>Silver</v>
      </c>
      <c r="P3820" s="9" t="str">
        <f t="shared" si="299"/>
        <v>PET</v>
      </c>
      <c r="Q3820" s="9" t="str">
        <f t="shared" si="300"/>
        <v>3</v>
      </c>
      <c r="R38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20" s="14" t="str">
        <f>IF(ProjectsDB[[#This Row],[Item Type]]="Straight Plug-In",_xlfn.TEXTJOIN("-",TRUE,M3820&amp;"-"&amp;_xlfn.LET(_xlpm.txt,ProjectsDB[[#This Row],[Assembly]],_xlpm.pos,FIND("SP",_xlpm.txt),_xlpm.pre,LEFT(_xlpm.txt,_xlpm.pos-1),IF(RIGHT(_xlpm.pre,3)="123","3PL",IF(RIGHT(_xlpm.pre,2)="12","2PL",IF(RIGHT(_xlpm.pre,1)="1","1PL","3PL")))),N3820,O3820,P3820,Q3820&amp;"W",R3820),_xlfn.TEXTJOIN("-",TRUE,M3820,N3820,O3820,P3820,Q3820&amp;"W",R3820))</f>
        <v>Elbow Flat-AL-Silver-PET-3W-2</v>
      </c>
      <c r="T3820" s="14" t="str">
        <f>IF(COUNTIF(Cycletime[Element Desc.],ProjectsDB[[#This Row],[Element Desc.]])&gt;0,"Found","Not Found")</f>
        <v>Found</v>
      </c>
    </row>
    <row r="3821" spans="2:20" x14ac:dyDescent="0.25">
      <c r="B3821" s="8" t="s">
        <v>8001</v>
      </c>
      <c r="C3821" s="9" t="s">
        <v>8002</v>
      </c>
      <c r="D3821" s="9" t="s">
        <v>8003</v>
      </c>
      <c r="E3821" s="10">
        <v>1</v>
      </c>
      <c r="F3821" s="9" t="s">
        <v>7862</v>
      </c>
      <c r="G3821" s="9" t="s">
        <v>1426</v>
      </c>
      <c r="H3821" s="11"/>
      <c r="I3821" s="12">
        <v>300</v>
      </c>
      <c r="J3821" s="12">
        <v>300</v>
      </c>
      <c r="K3821" s="12"/>
      <c r="L3821" s="12">
        <f t="array" ref="L3821">IFERROR(LOOKUP(2^15,SEARCH({"40A","63A","80A","100A","125A","160A","200A","250A","400A","630A","800A","1000A","1250A","1600A","2000A","2500A","3200A","4000A","5000A","6300A"},UPPER(D3821)),{40,63,80,100,125,160,200,250,400,630,800,1000,1250,1600,2000,2500,3200,4000,5000,6300}),0)</f>
        <v>3200</v>
      </c>
      <c r="M3821" s="9" t="str">
        <f t="shared" si="296"/>
        <v>Elbow Flat</v>
      </c>
      <c r="N3821" s="9" t="str">
        <f t="shared" si="297"/>
        <v>AL</v>
      </c>
      <c r="O3821" s="13" t="str">
        <f t="shared" si="298"/>
        <v>Silver</v>
      </c>
      <c r="P3821" s="9" t="str">
        <f t="shared" si="299"/>
        <v>PET</v>
      </c>
      <c r="Q3821" s="9" t="str">
        <f t="shared" si="300"/>
        <v>3</v>
      </c>
      <c r="R38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21" s="14" t="str">
        <f>IF(ProjectsDB[[#This Row],[Item Type]]="Straight Plug-In",_xlfn.TEXTJOIN("-",TRUE,M3821&amp;"-"&amp;_xlfn.LET(_xlpm.txt,ProjectsDB[[#This Row],[Assembly]],_xlpm.pos,FIND("SP",_xlpm.txt),_xlpm.pre,LEFT(_xlpm.txt,_xlpm.pos-1),IF(RIGHT(_xlpm.pre,3)="123","3PL",IF(RIGHT(_xlpm.pre,2)="12","2PL",IF(RIGHT(_xlpm.pre,1)="1","1PL","3PL")))),N3821,O3821,P3821,Q3821&amp;"W",R3821),_xlfn.TEXTJOIN("-",TRUE,M3821,N3821,O3821,P3821,Q3821&amp;"W",R3821))</f>
        <v>Elbow Flat-AL-Silver-PET-3W-2</v>
      </c>
      <c r="T3821" s="14" t="str">
        <f>IF(COUNTIF(Cycletime[Element Desc.],ProjectsDB[[#This Row],[Element Desc.]])&gt;0,"Found","Not Found")</f>
        <v>Found</v>
      </c>
    </row>
    <row r="3822" spans="2:20" x14ac:dyDescent="0.25">
      <c r="B3822" s="8" t="s">
        <v>8004</v>
      </c>
      <c r="C3822" s="9" t="s">
        <v>8005</v>
      </c>
      <c r="D3822" s="9" t="s">
        <v>8006</v>
      </c>
      <c r="E3822" s="10">
        <v>1</v>
      </c>
      <c r="F3822" s="9" t="s">
        <v>7862</v>
      </c>
      <c r="G3822" s="9" t="s">
        <v>1426</v>
      </c>
      <c r="H3822" s="11"/>
      <c r="I3822" s="12">
        <v>875</v>
      </c>
      <c r="J3822" s="12"/>
      <c r="K3822" s="12"/>
      <c r="L3822" s="12">
        <f t="array" ref="L3822">IFERROR(LOOKUP(2^15,SEARCH({"40A","63A","80A","100A","125A","160A","200A","250A","400A","630A","800A","1000A","1250A","1600A","2000A","2500A","3200A","4000A","5000A","6300A"},UPPER(D3822)),{40,63,80,100,125,160,200,250,400,630,800,1000,1250,1600,2000,2500,3200,4000,5000,6300}),0)</f>
        <v>3200</v>
      </c>
      <c r="M3822" s="9" t="str">
        <f t="shared" si="296"/>
        <v>Straight Feeder</v>
      </c>
      <c r="N3822" s="9" t="str">
        <f t="shared" si="297"/>
        <v>AL</v>
      </c>
      <c r="O3822" s="13" t="str">
        <f t="shared" si="298"/>
        <v>Silver</v>
      </c>
      <c r="P3822" s="9" t="str">
        <f t="shared" si="299"/>
        <v>PET</v>
      </c>
      <c r="Q3822" s="9" t="str">
        <f t="shared" si="300"/>
        <v>3</v>
      </c>
      <c r="R38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22" s="14" t="str">
        <f>IF(ProjectsDB[[#This Row],[Item Type]]="Straight Plug-In",_xlfn.TEXTJOIN("-",TRUE,M3822&amp;"-"&amp;_xlfn.LET(_xlpm.txt,ProjectsDB[[#This Row],[Assembly]],_xlpm.pos,FIND("SP",_xlpm.txt),_xlpm.pre,LEFT(_xlpm.txt,_xlpm.pos-1),IF(RIGHT(_xlpm.pre,3)="123","3PL",IF(RIGHT(_xlpm.pre,2)="12","2PL",IF(RIGHT(_xlpm.pre,1)="1","1PL","3PL")))),N3822,O3822,P3822,Q3822&amp;"W",R3822),_xlfn.TEXTJOIN("-",TRUE,M3822,N3822,O3822,P3822,Q3822&amp;"W",R3822))</f>
        <v>Straight Feeder-AL-Silver-PET-3W-2</v>
      </c>
      <c r="T3822" s="14" t="str">
        <f>IF(COUNTIF(Cycletime[Element Desc.],ProjectsDB[[#This Row],[Element Desc.]])&gt;0,"Found","Not Found")</f>
        <v>Found</v>
      </c>
    </row>
    <row r="3823" spans="2:20" x14ac:dyDescent="0.25">
      <c r="B3823" s="8" t="s">
        <v>8007</v>
      </c>
      <c r="C3823" s="9" t="s">
        <v>8008</v>
      </c>
      <c r="D3823" s="9" t="s">
        <v>8009</v>
      </c>
      <c r="E3823" s="10">
        <v>1</v>
      </c>
      <c r="F3823" s="9" t="s">
        <v>7862</v>
      </c>
      <c r="G3823" s="9" t="s">
        <v>1426</v>
      </c>
      <c r="H3823" s="11"/>
      <c r="I3823" s="12">
        <v>440</v>
      </c>
      <c r="J3823" s="12"/>
      <c r="K3823" s="12"/>
      <c r="L3823" s="12">
        <f t="array" ref="L3823">IFERROR(LOOKUP(2^15,SEARCH({"40A","63A","80A","100A","125A","160A","200A","250A","400A","630A","800A","1000A","1250A","1600A","2000A","2500A","3200A","4000A","5000A","6300A"},UPPER(D3823)),{40,63,80,100,125,160,200,250,400,630,800,1000,1250,1600,2000,2500,3200,4000,5000,6300}),0)</f>
        <v>3200</v>
      </c>
      <c r="M3823" s="9" t="str">
        <f t="shared" si="296"/>
        <v>Straight Feeder</v>
      </c>
      <c r="N3823" s="9" t="str">
        <f t="shared" si="297"/>
        <v>AL</v>
      </c>
      <c r="O3823" s="13" t="str">
        <f t="shared" si="298"/>
        <v>Silver</v>
      </c>
      <c r="P3823" s="9" t="str">
        <f t="shared" si="299"/>
        <v>PET</v>
      </c>
      <c r="Q3823" s="9" t="str">
        <f t="shared" si="300"/>
        <v>3</v>
      </c>
      <c r="R38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23" s="14" t="str">
        <f>IF(ProjectsDB[[#This Row],[Item Type]]="Straight Plug-In",_xlfn.TEXTJOIN("-",TRUE,M3823&amp;"-"&amp;_xlfn.LET(_xlpm.txt,ProjectsDB[[#This Row],[Assembly]],_xlpm.pos,FIND("SP",_xlpm.txt),_xlpm.pre,LEFT(_xlpm.txt,_xlpm.pos-1),IF(RIGHT(_xlpm.pre,3)="123","3PL",IF(RIGHT(_xlpm.pre,2)="12","2PL",IF(RIGHT(_xlpm.pre,1)="1","1PL","3PL")))),N3823,O3823,P3823,Q3823&amp;"W",R3823),_xlfn.TEXTJOIN("-",TRUE,M3823,N3823,O3823,P3823,Q3823&amp;"W",R3823))</f>
        <v>Straight Feeder-AL-Silver-PET-3W-2</v>
      </c>
      <c r="T3823" s="14" t="str">
        <f>IF(COUNTIF(Cycletime[Element Desc.],ProjectsDB[[#This Row],[Element Desc.]])&gt;0,"Found","Not Found")</f>
        <v>Found</v>
      </c>
    </row>
    <row r="3824" spans="2:20" x14ac:dyDescent="0.25">
      <c r="B3824" s="8" t="s">
        <v>8010</v>
      </c>
      <c r="C3824" s="9" t="s">
        <v>8011</v>
      </c>
      <c r="D3824" s="9" t="s">
        <v>8012</v>
      </c>
      <c r="E3824" s="10">
        <v>1</v>
      </c>
      <c r="F3824" s="9" t="s">
        <v>7862</v>
      </c>
      <c r="G3824" s="9" t="s">
        <v>1426</v>
      </c>
      <c r="H3824" s="11"/>
      <c r="I3824" s="12"/>
      <c r="J3824" s="12"/>
      <c r="K3824" s="12"/>
      <c r="L3824" s="12">
        <f t="array" ref="L3824">IFERROR(LOOKUP(2^15,SEARCH({"40A","63A","80A","100A","125A","160A","200A","250A","400A","630A","800A","1000A","1250A","1600A","2000A","2500A","3200A","4000A","5000A","6300A"},UPPER(D3824)),{40,63,80,100,125,160,200,250,400,630,800,1000,1250,1600,2000,2500,3200,4000,5000,6300}),0)</f>
        <v>3200</v>
      </c>
      <c r="M3824" s="9" t="str">
        <f t="shared" si="296"/>
        <v>Flexible Link</v>
      </c>
      <c r="N3824" s="9" t="str">
        <f t="shared" si="297"/>
        <v>AL</v>
      </c>
      <c r="O3824" s="13" t="str">
        <f t="shared" si="298"/>
        <v>None</v>
      </c>
      <c r="P3824" s="9" t="str">
        <f t="shared" si="299"/>
        <v>None</v>
      </c>
      <c r="Q3824" s="9" t="str">
        <f t="shared" si="300"/>
        <v>0</v>
      </c>
      <c r="R38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24" s="14" t="str">
        <f>IF(ProjectsDB[[#This Row],[Item Type]]="Straight Plug-In",_xlfn.TEXTJOIN("-",TRUE,M3824&amp;"-"&amp;_xlfn.LET(_xlpm.txt,ProjectsDB[[#This Row],[Assembly]],_xlpm.pos,FIND("SP",_xlpm.txt),_xlpm.pre,LEFT(_xlpm.txt,_xlpm.pos-1),IF(RIGHT(_xlpm.pre,3)="123","3PL",IF(RIGHT(_xlpm.pre,2)="12","2PL",IF(RIGHT(_xlpm.pre,1)="1","1PL","3PL")))),N3824,O3824,P3824,Q3824&amp;"W",R3824),_xlfn.TEXTJOIN("-",TRUE,M3824,N3824,O3824,P3824,Q3824&amp;"W",R3824))</f>
        <v>Flexible Link-AL-None-None-0W-2</v>
      </c>
      <c r="T3824" s="14" t="str">
        <f>IF(COUNTIF(Cycletime[Element Desc.],ProjectsDB[[#This Row],[Element Desc.]])&gt;0,"Found","Not Found")</f>
        <v>Found</v>
      </c>
    </row>
    <row r="3825" spans="2:20" x14ac:dyDescent="0.25">
      <c r="B3825" s="8" t="s">
        <v>8013</v>
      </c>
      <c r="C3825" s="9" t="s">
        <v>8014</v>
      </c>
      <c r="D3825" s="9" t="s">
        <v>8015</v>
      </c>
      <c r="E3825" s="10">
        <v>2</v>
      </c>
      <c r="F3825" s="9" t="s">
        <v>7862</v>
      </c>
      <c r="G3825" s="9" t="s">
        <v>1426</v>
      </c>
      <c r="H3825" s="11"/>
      <c r="I3825" s="12">
        <v>450</v>
      </c>
      <c r="J3825" s="12">
        <v>450</v>
      </c>
      <c r="K3825" s="12"/>
      <c r="L3825" s="12">
        <f t="array" ref="L3825">IFERROR(LOOKUP(2^15,SEARCH({"40A","63A","80A","100A","125A","160A","200A","250A","400A","630A","800A","1000A","1250A","1600A","2000A","2500A","3200A","4000A","5000A","6300A"},UPPER(D3825)),{40,63,80,100,125,160,200,250,400,630,800,1000,1250,1600,2000,2500,3200,4000,5000,6300}),0)</f>
        <v>3200</v>
      </c>
      <c r="M3825" s="9" t="str">
        <f t="shared" si="296"/>
        <v>Elbow Edge</v>
      </c>
      <c r="N3825" s="9" t="str">
        <f t="shared" si="297"/>
        <v>AL</v>
      </c>
      <c r="O3825" s="13" t="str">
        <f t="shared" si="298"/>
        <v>Silver</v>
      </c>
      <c r="P3825" s="9" t="str">
        <f t="shared" si="299"/>
        <v>PET</v>
      </c>
      <c r="Q3825" s="9" t="str">
        <f t="shared" si="300"/>
        <v>3</v>
      </c>
      <c r="R38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25" s="14" t="str">
        <f>IF(ProjectsDB[[#This Row],[Item Type]]="Straight Plug-In",_xlfn.TEXTJOIN("-",TRUE,M3825&amp;"-"&amp;_xlfn.LET(_xlpm.txt,ProjectsDB[[#This Row],[Assembly]],_xlpm.pos,FIND("SP",_xlpm.txt),_xlpm.pre,LEFT(_xlpm.txt,_xlpm.pos-1),IF(RIGHT(_xlpm.pre,3)="123","3PL",IF(RIGHT(_xlpm.pre,2)="12","2PL",IF(RIGHT(_xlpm.pre,1)="1","1PL","3PL")))),N3825,O3825,P3825,Q3825&amp;"W",R3825),_xlfn.TEXTJOIN("-",TRUE,M3825,N3825,O3825,P3825,Q3825&amp;"W",R3825))</f>
        <v>Elbow Edge-AL-Silver-PET-3W-2</v>
      </c>
      <c r="T3825" s="14" t="str">
        <f>IF(COUNTIF(Cycletime[Element Desc.],ProjectsDB[[#This Row],[Element Desc.]])&gt;0,"Found","Not Found")</f>
        <v>Found</v>
      </c>
    </row>
    <row r="3826" spans="2:20" x14ac:dyDescent="0.25">
      <c r="B3826" s="8" t="s">
        <v>8016</v>
      </c>
      <c r="C3826" s="9" t="s">
        <v>8017</v>
      </c>
      <c r="D3826" s="9" t="s">
        <v>8018</v>
      </c>
      <c r="E3826" s="10">
        <v>1</v>
      </c>
      <c r="F3826" s="9" t="s">
        <v>7862</v>
      </c>
      <c r="G3826" s="9" t="s">
        <v>1426</v>
      </c>
      <c r="H3826" s="11"/>
      <c r="I3826" s="12">
        <v>740</v>
      </c>
      <c r="J3826" s="12">
        <v>300</v>
      </c>
      <c r="K3826" s="12"/>
      <c r="L3826" s="12">
        <f t="array" ref="L3826">IFERROR(LOOKUP(2^15,SEARCH({"40A","63A","80A","100A","125A","160A","200A","250A","400A","630A","800A","1000A","1250A","1600A","2000A","2500A","3200A","4000A","5000A","6300A"},UPPER(D3826)),{40,63,80,100,125,160,200,250,400,630,800,1000,1250,1600,2000,2500,3200,4000,5000,6300}),0)</f>
        <v>3200</v>
      </c>
      <c r="M3826" s="9" t="str">
        <f t="shared" si="296"/>
        <v>Elbow Flat</v>
      </c>
      <c r="N3826" s="9" t="str">
        <f t="shared" si="297"/>
        <v>AL</v>
      </c>
      <c r="O3826" s="13" t="str">
        <f t="shared" si="298"/>
        <v>Silver</v>
      </c>
      <c r="P3826" s="9" t="str">
        <f t="shared" si="299"/>
        <v>PET</v>
      </c>
      <c r="Q3826" s="9" t="str">
        <f t="shared" si="300"/>
        <v>3</v>
      </c>
      <c r="R38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26" s="14" t="str">
        <f>IF(ProjectsDB[[#This Row],[Item Type]]="Straight Plug-In",_xlfn.TEXTJOIN("-",TRUE,M3826&amp;"-"&amp;_xlfn.LET(_xlpm.txt,ProjectsDB[[#This Row],[Assembly]],_xlpm.pos,FIND("SP",_xlpm.txt),_xlpm.pre,LEFT(_xlpm.txt,_xlpm.pos-1),IF(RIGHT(_xlpm.pre,3)="123","3PL",IF(RIGHT(_xlpm.pre,2)="12","2PL",IF(RIGHT(_xlpm.pre,1)="1","1PL","3PL")))),N3826,O3826,P3826,Q3826&amp;"W",R3826),_xlfn.TEXTJOIN("-",TRUE,M3826,N3826,O3826,P3826,Q3826&amp;"W",R3826))</f>
        <v>Elbow Flat-AL-Silver-PET-3W-2</v>
      </c>
      <c r="T3826" s="14" t="str">
        <f>IF(COUNTIF(Cycletime[Element Desc.],ProjectsDB[[#This Row],[Element Desc.]])&gt;0,"Found","Not Found")</f>
        <v>Found</v>
      </c>
    </row>
    <row r="3827" spans="2:20" x14ac:dyDescent="0.25">
      <c r="B3827" s="8" t="s">
        <v>8019</v>
      </c>
      <c r="C3827" s="9" t="s">
        <v>8020</v>
      </c>
      <c r="D3827" s="9" t="s">
        <v>8021</v>
      </c>
      <c r="E3827" s="10">
        <v>1</v>
      </c>
      <c r="F3827" s="9" t="s">
        <v>7862</v>
      </c>
      <c r="G3827" s="9" t="s">
        <v>1426</v>
      </c>
      <c r="H3827" s="11"/>
      <c r="I3827" s="12">
        <v>300</v>
      </c>
      <c r="J3827" s="12">
        <v>475</v>
      </c>
      <c r="K3827" s="12"/>
      <c r="L3827" s="12">
        <f t="array" ref="L3827">IFERROR(LOOKUP(2^15,SEARCH({"40A","63A","80A","100A","125A","160A","200A","250A","400A","630A","800A","1000A","1250A","1600A","2000A","2500A","3200A","4000A","5000A","6300A"},UPPER(D3827)),{40,63,80,100,125,160,200,250,400,630,800,1000,1250,1600,2000,2500,3200,4000,5000,6300}),0)</f>
        <v>3200</v>
      </c>
      <c r="M3827" s="9" t="str">
        <f t="shared" si="296"/>
        <v>Elbow Flat</v>
      </c>
      <c r="N3827" s="9" t="str">
        <f t="shared" si="297"/>
        <v>AL</v>
      </c>
      <c r="O3827" s="13" t="str">
        <f t="shared" si="298"/>
        <v>Silver</v>
      </c>
      <c r="P3827" s="9" t="str">
        <f t="shared" si="299"/>
        <v>PET</v>
      </c>
      <c r="Q3827" s="9" t="str">
        <f t="shared" si="300"/>
        <v>3</v>
      </c>
      <c r="R38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27" s="14" t="str">
        <f>IF(ProjectsDB[[#This Row],[Item Type]]="Straight Plug-In",_xlfn.TEXTJOIN("-",TRUE,M3827&amp;"-"&amp;_xlfn.LET(_xlpm.txt,ProjectsDB[[#This Row],[Assembly]],_xlpm.pos,FIND("SP",_xlpm.txt),_xlpm.pre,LEFT(_xlpm.txt,_xlpm.pos-1),IF(RIGHT(_xlpm.pre,3)="123","3PL",IF(RIGHT(_xlpm.pre,2)="12","2PL",IF(RIGHT(_xlpm.pre,1)="1","1PL","3PL")))),N3827,O3827,P3827,Q3827&amp;"W",R3827),_xlfn.TEXTJOIN("-",TRUE,M3827,N3827,O3827,P3827,Q3827&amp;"W",R3827))</f>
        <v>Elbow Flat-AL-Silver-PET-3W-2</v>
      </c>
      <c r="T3827" s="14" t="str">
        <f>IF(COUNTIF(Cycletime[Element Desc.],ProjectsDB[[#This Row],[Element Desc.]])&gt;0,"Found","Not Found")</f>
        <v>Found</v>
      </c>
    </row>
    <row r="3828" spans="2:20" x14ac:dyDescent="0.25">
      <c r="B3828" s="8" t="s">
        <v>8022</v>
      </c>
      <c r="C3828" s="9" t="s">
        <v>8023</v>
      </c>
      <c r="D3828" s="9" t="s">
        <v>8024</v>
      </c>
      <c r="E3828" s="10">
        <v>9</v>
      </c>
      <c r="F3828" s="9" t="s">
        <v>7862</v>
      </c>
      <c r="G3828" s="9" t="s">
        <v>1426</v>
      </c>
      <c r="H3828" s="11"/>
      <c r="I3828" s="12"/>
      <c r="J3828" s="12"/>
      <c r="K3828" s="12"/>
      <c r="L3828" s="12">
        <f t="array" ref="L3828">IFERROR(LOOKUP(2^15,SEARCH({"40A","63A","80A","100A","125A","160A","200A","250A","400A","630A","800A","1000A","1250A","1600A","2000A","2500A","3200A","4000A","5000A","6300A"},UPPER(D3828)),{40,63,80,100,125,160,200,250,400,630,800,1000,1250,1600,2000,2500,3200,4000,5000,6300}),0)</f>
        <v>3200</v>
      </c>
      <c r="M3828" s="9" t="str">
        <f t="shared" si="296"/>
        <v>Joint Pack</v>
      </c>
      <c r="N3828" s="9" t="str">
        <f t="shared" si="297"/>
        <v>AL</v>
      </c>
      <c r="O3828" s="13" t="str">
        <f t="shared" si="298"/>
        <v>Silver</v>
      </c>
      <c r="P3828" s="9" t="str">
        <f t="shared" si="299"/>
        <v>None</v>
      </c>
      <c r="Q3828" s="9" t="str">
        <f t="shared" si="300"/>
        <v>3</v>
      </c>
      <c r="R38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28" s="14" t="str">
        <f>IF(ProjectsDB[[#This Row],[Item Type]]="Straight Plug-In",_xlfn.TEXTJOIN("-",TRUE,M3828&amp;"-"&amp;_xlfn.LET(_xlpm.txt,ProjectsDB[[#This Row],[Assembly]],_xlpm.pos,FIND("SP",_xlpm.txt),_xlpm.pre,LEFT(_xlpm.txt,_xlpm.pos-1),IF(RIGHT(_xlpm.pre,3)="123","3PL",IF(RIGHT(_xlpm.pre,2)="12","2PL",IF(RIGHT(_xlpm.pre,1)="1","1PL","3PL")))),N3828,O3828,P3828,Q3828&amp;"W",R3828),_xlfn.TEXTJOIN("-",TRUE,M3828,N3828,O3828,P3828,Q3828&amp;"W",R3828))</f>
        <v>Joint Pack-AL-Silver-None-3W-2</v>
      </c>
      <c r="T3828" s="14" t="str">
        <f>IF(COUNTIF(Cycletime[Element Desc.],ProjectsDB[[#This Row],[Element Desc.]])&gt;0,"Found","Not Found")</f>
        <v>Found</v>
      </c>
    </row>
    <row r="3829" spans="2:20" x14ac:dyDescent="0.25">
      <c r="B3829" s="8" t="s">
        <v>8025</v>
      </c>
      <c r="C3829" s="9" t="s">
        <v>7999</v>
      </c>
      <c r="D3829" s="9" t="s">
        <v>8000</v>
      </c>
      <c r="E3829" s="10">
        <v>1</v>
      </c>
      <c r="F3829" s="9" t="s">
        <v>7862</v>
      </c>
      <c r="G3829" s="9" t="s">
        <v>1426</v>
      </c>
      <c r="H3829" s="11"/>
      <c r="I3829" s="12">
        <v>300</v>
      </c>
      <c r="J3829" s="12">
        <v>300</v>
      </c>
      <c r="K3829" s="12"/>
      <c r="L3829" s="12">
        <f t="array" ref="L3829">IFERROR(LOOKUP(2^15,SEARCH({"40A","63A","80A","100A","125A","160A","200A","250A","400A","630A","800A","1000A","1250A","1600A","2000A","2500A","3200A","4000A","5000A","6300A"},UPPER(D3829)),{40,63,80,100,125,160,200,250,400,630,800,1000,1250,1600,2000,2500,3200,4000,5000,6300}),0)</f>
        <v>3200</v>
      </c>
      <c r="M3829" s="9" t="str">
        <f t="shared" si="296"/>
        <v>Elbow Flat</v>
      </c>
      <c r="N3829" s="9" t="str">
        <f t="shared" si="297"/>
        <v>AL</v>
      </c>
      <c r="O3829" s="13" t="str">
        <f t="shared" si="298"/>
        <v>Silver</v>
      </c>
      <c r="P3829" s="9" t="str">
        <f t="shared" si="299"/>
        <v>PET</v>
      </c>
      <c r="Q3829" s="9" t="str">
        <f t="shared" si="300"/>
        <v>3</v>
      </c>
      <c r="R38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29" s="14" t="str">
        <f>IF(ProjectsDB[[#This Row],[Item Type]]="Straight Plug-In",_xlfn.TEXTJOIN("-",TRUE,M3829&amp;"-"&amp;_xlfn.LET(_xlpm.txt,ProjectsDB[[#This Row],[Assembly]],_xlpm.pos,FIND("SP",_xlpm.txt),_xlpm.pre,LEFT(_xlpm.txt,_xlpm.pos-1),IF(RIGHT(_xlpm.pre,3)="123","3PL",IF(RIGHT(_xlpm.pre,2)="12","2PL",IF(RIGHT(_xlpm.pre,1)="1","1PL","3PL")))),N3829,O3829,P3829,Q3829&amp;"W",R3829),_xlfn.TEXTJOIN("-",TRUE,M3829,N3829,O3829,P3829,Q3829&amp;"W",R3829))</f>
        <v>Elbow Flat-AL-Silver-PET-3W-2</v>
      </c>
      <c r="T3829" s="14" t="str">
        <f>IF(COUNTIF(Cycletime[Element Desc.],ProjectsDB[[#This Row],[Element Desc.]])&gt;0,"Found","Not Found")</f>
        <v>Found</v>
      </c>
    </row>
    <row r="3830" spans="2:20" x14ac:dyDescent="0.25">
      <c r="B3830" s="8" t="s">
        <v>8026</v>
      </c>
      <c r="C3830" s="9" t="s">
        <v>8027</v>
      </c>
      <c r="D3830" s="9" t="s">
        <v>8028</v>
      </c>
      <c r="E3830" s="10">
        <v>1</v>
      </c>
      <c r="F3830" s="9" t="s">
        <v>7862</v>
      </c>
      <c r="G3830" s="9" t="s">
        <v>1426</v>
      </c>
      <c r="H3830" s="11"/>
      <c r="I3830" s="12">
        <v>800</v>
      </c>
      <c r="J3830" s="12"/>
      <c r="K3830" s="12"/>
      <c r="L3830" s="12">
        <f t="array" ref="L3830">IFERROR(LOOKUP(2^15,SEARCH({"40A","63A","80A","100A","125A","160A","200A","250A","400A","630A","800A","1000A","1250A","1600A","2000A","2500A","3200A","4000A","5000A","6300A"},UPPER(D3830)),{40,63,80,100,125,160,200,250,400,630,800,1000,1250,1600,2000,2500,3200,4000,5000,6300}),0)</f>
        <v>3200</v>
      </c>
      <c r="M3830" s="9" t="str">
        <f t="shared" si="296"/>
        <v>Straight Feeder</v>
      </c>
      <c r="N3830" s="9" t="str">
        <f t="shared" si="297"/>
        <v>AL</v>
      </c>
      <c r="O3830" s="13" t="str">
        <f t="shared" si="298"/>
        <v>Silver</v>
      </c>
      <c r="P3830" s="9" t="str">
        <f t="shared" si="299"/>
        <v>PET</v>
      </c>
      <c r="Q3830" s="9" t="str">
        <f t="shared" si="300"/>
        <v>3</v>
      </c>
      <c r="R38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30" s="14" t="str">
        <f>IF(ProjectsDB[[#This Row],[Item Type]]="Straight Plug-In",_xlfn.TEXTJOIN("-",TRUE,M3830&amp;"-"&amp;_xlfn.LET(_xlpm.txt,ProjectsDB[[#This Row],[Assembly]],_xlpm.pos,FIND("SP",_xlpm.txt),_xlpm.pre,LEFT(_xlpm.txt,_xlpm.pos-1),IF(RIGHT(_xlpm.pre,3)="123","3PL",IF(RIGHT(_xlpm.pre,2)="12","2PL",IF(RIGHT(_xlpm.pre,1)="1","1PL","3PL")))),N3830,O3830,P3830,Q3830&amp;"W",R3830),_xlfn.TEXTJOIN("-",TRUE,M3830,N3830,O3830,P3830,Q3830&amp;"W",R3830))</f>
        <v>Straight Feeder-AL-Silver-PET-3W-2</v>
      </c>
      <c r="T3830" s="14" t="str">
        <f>IF(COUNTIF(Cycletime[Element Desc.],ProjectsDB[[#This Row],[Element Desc.]])&gt;0,"Found","Not Found")</f>
        <v>Found</v>
      </c>
    </row>
    <row r="3831" spans="2:20" x14ac:dyDescent="0.25">
      <c r="B3831" s="8" t="s">
        <v>8029</v>
      </c>
      <c r="C3831" s="9" t="s">
        <v>8030</v>
      </c>
      <c r="D3831" s="9" t="s">
        <v>8031</v>
      </c>
      <c r="E3831" s="10">
        <v>1</v>
      </c>
      <c r="F3831" s="9" t="s">
        <v>7862</v>
      </c>
      <c r="G3831" s="9" t="s">
        <v>1426</v>
      </c>
      <c r="H3831" s="11"/>
      <c r="I3831" s="12">
        <v>740</v>
      </c>
      <c r="J3831" s="12">
        <v>300</v>
      </c>
      <c r="K3831" s="12"/>
      <c r="L3831" s="12">
        <f t="array" ref="L3831">IFERROR(LOOKUP(2^15,SEARCH({"40A","63A","80A","100A","125A","160A","200A","250A","400A","630A","800A","1000A","1250A","1600A","2000A","2500A","3200A","4000A","5000A","6300A"},UPPER(D3831)),{40,63,80,100,125,160,200,250,400,630,800,1000,1250,1600,2000,2500,3200,4000,5000,6300}),0)</f>
        <v>3200</v>
      </c>
      <c r="M3831" s="9" t="str">
        <f t="shared" si="296"/>
        <v>Elbow Flat</v>
      </c>
      <c r="N3831" s="9" t="str">
        <f t="shared" si="297"/>
        <v>AL</v>
      </c>
      <c r="O3831" s="13" t="str">
        <f t="shared" si="298"/>
        <v>Silver</v>
      </c>
      <c r="P3831" s="9" t="str">
        <f t="shared" si="299"/>
        <v>PET</v>
      </c>
      <c r="Q3831" s="9" t="str">
        <f t="shared" si="300"/>
        <v>3</v>
      </c>
      <c r="R38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31" s="14" t="str">
        <f>IF(ProjectsDB[[#This Row],[Item Type]]="Straight Plug-In",_xlfn.TEXTJOIN("-",TRUE,M3831&amp;"-"&amp;_xlfn.LET(_xlpm.txt,ProjectsDB[[#This Row],[Assembly]],_xlpm.pos,FIND("SP",_xlpm.txt),_xlpm.pre,LEFT(_xlpm.txt,_xlpm.pos-1),IF(RIGHT(_xlpm.pre,3)="123","3PL",IF(RIGHT(_xlpm.pre,2)="12","2PL",IF(RIGHT(_xlpm.pre,1)="1","1PL","3PL")))),N3831,O3831,P3831,Q3831&amp;"W",R3831),_xlfn.TEXTJOIN("-",TRUE,M3831,N3831,O3831,P3831,Q3831&amp;"W",R3831))</f>
        <v>Elbow Flat-AL-Silver-PET-3W-2</v>
      </c>
      <c r="T3831" s="14" t="str">
        <f>IF(COUNTIF(Cycletime[Element Desc.],ProjectsDB[[#This Row],[Element Desc.]])&gt;0,"Found","Not Found")</f>
        <v>Found</v>
      </c>
    </row>
    <row r="3832" spans="2:20" x14ac:dyDescent="0.25">
      <c r="B3832" s="8" t="s">
        <v>8032</v>
      </c>
      <c r="C3832" s="9" t="s">
        <v>7996</v>
      </c>
      <c r="D3832" s="9" t="s">
        <v>7997</v>
      </c>
      <c r="E3832" s="10">
        <v>1</v>
      </c>
      <c r="F3832" s="9" t="s">
        <v>7862</v>
      </c>
      <c r="G3832" s="9" t="s">
        <v>1426</v>
      </c>
      <c r="H3832" s="11"/>
      <c r="I3832" s="12">
        <v>780</v>
      </c>
      <c r="J3832" s="12"/>
      <c r="K3832" s="12"/>
      <c r="L3832" s="12">
        <f t="array" ref="L3832">IFERROR(LOOKUP(2^15,SEARCH({"40A","63A","80A","100A","125A","160A","200A","250A","400A","630A","800A","1000A","1250A","1600A","2000A","2500A","3200A","4000A","5000A","6300A"},UPPER(D3832)),{40,63,80,100,125,160,200,250,400,630,800,1000,1250,1600,2000,2500,3200,4000,5000,6300}),0)</f>
        <v>3200</v>
      </c>
      <c r="M3832" s="9" t="str">
        <f t="shared" si="296"/>
        <v>Straight Feeder</v>
      </c>
      <c r="N3832" s="9" t="str">
        <f t="shared" si="297"/>
        <v>AL</v>
      </c>
      <c r="O3832" s="13" t="str">
        <f t="shared" si="298"/>
        <v>Silver</v>
      </c>
      <c r="P3832" s="9" t="str">
        <f t="shared" si="299"/>
        <v>PET</v>
      </c>
      <c r="Q3832" s="9" t="str">
        <f t="shared" si="300"/>
        <v>3</v>
      </c>
      <c r="R38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32" s="14" t="str">
        <f>IF(ProjectsDB[[#This Row],[Item Type]]="Straight Plug-In",_xlfn.TEXTJOIN("-",TRUE,M3832&amp;"-"&amp;_xlfn.LET(_xlpm.txt,ProjectsDB[[#This Row],[Assembly]],_xlpm.pos,FIND("SP",_xlpm.txt),_xlpm.pre,LEFT(_xlpm.txt,_xlpm.pos-1),IF(RIGHT(_xlpm.pre,3)="123","3PL",IF(RIGHT(_xlpm.pre,2)="12","2PL",IF(RIGHT(_xlpm.pre,1)="1","1PL","3PL")))),N3832,O3832,P3832,Q3832&amp;"W",R3832),_xlfn.TEXTJOIN("-",TRUE,M3832,N3832,O3832,P3832,Q3832&amp;"W",R3832))</f>
        <v>Straight Feeder-AL-Silver-PET-3W-2</v>
      </c>
      <c r="T3832" s="14" t="str">
        <f>IF(COUNTIF(Cycletime[Element Desc.],ProjectsDB[[#This Row],[Element Desc.]])&gt;0,"Found","Not Found")</f>
        <v>Found</v>
      </c>
    </row>
    <row r="3833" spans="2:20" x14ac:dyDescent="0.25">
      <c r="B3833" s="8" t="s">
        <v>8033</v>
      </c>
      <c r="C3833" s="9" t="s">
        <v>8014</v>
      </c>
      <c r="D3833" s="9" t="s">
        <v>8015</v>
      </c>
      <c r="E3833" s="10">
        <v>1</v>
      </c>
      <c r="F3833" s="9" t="s">
        <v>7862</v>
      </c>
      <c r="G3833" s="9" t="s">
        <v>1426</v>
      </c>
      <c r="H3833" s="11"/>
      <c r="I3833" s="12">
        <v>450</v>
      </c>
      <c r="J3833" s="12">
        <v>450</v>
      </c>
      <c r="K3833" s="12"/>
      <c r="L3833" s="12">
        <f t="array" ref="L3833">IFERROR(LOOKUP(2^15,SEARCH({"40A","63A","80A","100A","125A","160A","200A","250A","400A","630A","800A","1000A","1250A","1600A","2000A","2500A","3200A","4000A","5000A","6300A"},UPPER(D3833)),{40,63,80,100,125,160,200,250,400,630,800,1000,1250,1600,2000,2500,3200,4000,5000,6300}),0)</f>
        <v>3200</v>
      </c>
      <c r="M3833" s="9" t="str">
        <f t="shared" si="296"/>
        <v>Elbow Edge</v>
      </c>
      <c r="N3833" s="9" t="str">
        <f t="shared" si="297"/>
        <v>AL</v>
      </c>
      <c r="O3833" s="13" t="str">
        <f t="shared" si="298"/>
        <v>Silver</v>
      </c>
      <c r="P3833" s="9" t="str">
        <f t="shared" si="299"/>
        <v>PET</v>
      </c>
      <c r="Q3833" s="9" t="str">
        <f t="shared" si="300"/>
        <v>3</v>
      </c>
      <c r="R38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33" s="14" t="str">
        <f>IF(ProjectsDB[[#This Row],[Item Type]]="Straight Plug-In",_xlfn.TEXTJOIN("-",TRUE,M3833&amp;"-"&amp;_xlfn.LET(_xlpm.txt,ProjectsDB[[#This Row],[Assembly]],_xlpm.pos,FIND("SP",_xlpm.txt),_xlpm.pre,LEFT(_xlpm.txt,_xlpm.pos-1),IF(RIGHT(_xlpm.pre,3)="123","3PL",IF(RIGHT(_xlpm.pre,2)="12","2PL",IF(RIGHT(_xlpm.pre,1)="1","1PL","3PL")))),N3833,O3833,P3833,Q3833&amp;"W",R3833),_xlfn.TEXTJOIN("-",TRUE,M3833,N3833,O3833,P3833,Q3833&amp;"W",R3833))</f>
        <v>Elbow Edge-AL-Silver-PET-3W-2</v>
      </c>
      <c r="T3833" s="14" t="str">
        <f>IF(COUNTIF(Cycletime[Element Desc.],ProjectsDB[[#This Row],[Element Desc.]])&gt;0,"Found","Not Found")</f>
        <v>Found</v>
      </c>
    </row>
    <row r="3834" spans="2:20" x14ac:dyDescent="0.25">
      <c r="B3834" s="8" t="s">
        <v>8034</v>
      </c>
      <c r="C3834" s="9" t="s">
        <v>8008</v>
      </c>
      <c r="D3834" s="9" t="s">
        <v>8009</v>
      </c>
      <c r="E3834" s="10">
        <v>1</v>
      </c>
      <c r="F3834" s="9" t="s">
        <v>7862</v>
      </c>
      <c r="G3834" s="9" t="s">
        <v>1426</v>
      </c>
      <c r="H3834" s="11"/>
      <c r="I3834" s="12">
        <v>440</v>
      </c>
      <c r="J3834" s="12"/>
      <c r="K3834" s="12"/>
      <c r="L3834" s="12">
        <f t="array" ref="L3834">IFERROR(LOOKUP(2^15,SEARCH({"40A","63A","80A","100A","125A","160A","200A","250A","400A","630A","800A","1000A","1250A","1600A","2000A","2500A","3200A","4000A","5000A","6300A"},UPPER(D3834)),{40,63,80,100,125,160,200,250,400,630,800,1000,1250,1600,2000,2500,3200,4000,5000,6300}),0)</f>
        <v>3200</v>
      </c>
      <c r="M3834" s="9" t="str">
        <f t="shared" si="296"/>
        <v>Straight Feeder</v>
      </c>
      <c r="N3834" s="9" t="str">
        <f t="shared" si="297"/>
        <v>AL</v>
      </c>
      <c r="O3834" s="13" t="str">
        <f t="shared" si="298"/>
        <v>Silver</v>
      </c>
      <c r="P3834" s="9" t="str">
        <f t="shared" si="299"/>
        <v>PET</v>
      </c>
      <c r="Q3834" s="9" t="str">
        <f t="shared" si="300"/>
        <v>3</v>
      </c>
      <c r="R38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34" s="14" t="str">
        <f>IF(ProjectsDB[[#This Row],[Item Type]]="Straight Plug-In",_xlfn.TEXTJOIN("-",TRUE,M3834&amp;"-"&amp;_xlfn.LET(_xlpm.txt,ProjectsDB[[#This Row],[Assembly]],_xlpm.pos,FIND("SP",_xlpm.txt),_xlpm.pre,LEFT(_xlpm.txt,_xlpm.pos-1),IF(RIGHT(_xlpm.pre,3)="123","3PL",IF(RIGHT(_xlpm.pre,2)="12","2PL",IF(RIGHT(_xlpm.pre,1)="1","1PL","3PL")))),N3834,O3834,P3834,Q3834&amp;"W",R3834),_xlfn.TEXTJOIN("-",TRUE,M3834,N3834,O3834,P3834,Q3834&amp;"W",R3834))</f>
        <v>Straight Feeder-AL-Silver-PET-3W-2</v>
      </c>
      <c r="T3834" s="14" t="str">
        <f>IF(COUNTIF(Cycletime[Element Desc.],ProjectsDB[[#This Row],[Element Desc.]])&gt;0,"Found","Not Found")</f>
        <v>Found</v>
      </c>
    </row>
    <row r="3835" spans="2:20" x14ac:dyDescent="0.25">
      <c r="B3835" s="8" t="s">
        <v>8035</v>
      </c>
      <c r="C3835" s="9" t="s">
        <v>8036</v>
      </c>
      <c r="D3835" s="9" t="s">
        <v>8037</v>
      </c>
      <c r="E3835" s="10">
        <v>1</v>
      </c>
      <c r="F3835" s="9" t="s">
        <v>7862</v>
      </c>
      <c r="G3835" s="9" t="s">
        <v>1426</v>
      </c>
      <c r="H3835" s="11"/>
      <c r="I3835" s="12">
        <v>300</v>
      </c>
      <c r="J3835" s="12">
        <v>475</v>
      </c>
      <c r="K3835" s="12"/>
      <c r="L3835" s="12">
        <f t="array" ref="L3835">IFERROR(LOOKUP(2^15,SEARCH({"40A","63A","80A","100A","125A","160A","200A","250A","400A","630A","800A","1000A","1250A","1600A","2000A","2500A","3200A","4000A","5000A","6300A"},UPPER(D3835)),{40,63,80,100,125,160,200,250,400,630,800,1000,1250,1600,2000,2500,3200,4000,5000,6300}),0)</f>
        <v>3200</v>
      </c>
      <c r="M3835" s="9" t="str">
        <f t="shared" si="296"/>
        <v>Elbow Flat</v>
      </c>
      <c r="N3835" s="9" t="str">
        <f t="shared" si="297"/>
        <v>AL</v>
      </c>
      <c r="O3835" s="13" t="str">
        <f t="shared" si="298"/>
        <v>Silver</v>
      </c>
      <c r="P3835" s="9" t="str">
        <f t="shared" si="299"/>
        <v>PET</v>
      </c>
      <c r="Q3835" s="9" t="str">
        <f t="shared" si="300"/>
        <v>3</v>
      </c>
      <c r="R38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35" s="14" t="str">
        <f>IF(ProjectsDB[[#This Row],[Item Type]]="Straight Plug-In",_xlfn.TEXTJOIN("-",TRUE,M3835&amp;"-"&amp;_xlfn.LET(_xlpm.txt,ProjectsDB[[#This Row],[Assembly]],_xlpm.pos,FIND("SP",_xlpm.txt),_xlpm.pre,LEFT(_xlpm.txt,_xlpm.pos-1),IF(RIGHT(_xlpm.pre,3)="123","3PL",IF(RIGHT(_xlpm.pre,2)="12","2PL",IF(RIGHT(_xlpm.pre,1)="1","1PL","3PL")))),N3835,O3835,P3835,Q3835&amp;"W",R3835),_xlfn.TEXTJOIN("-",TRUE,M3835,N3835,O3835,P3835,Q3835&amp;"W",R3835))</f>
        <v>Elbow Flat-AL-Silver-PET-3W-2</v>
      </c>
      <c r="T3835" s="14" t="str">
        <f>IF(COUNTIF(Cycletime[Element Desc.],ProjectsDB[[#This Row],[Element Desc.]])&gt;0,"Found","Not Found")</f>
        <v>Found</v>
      </c>
    </row>
    <row r="3836" spans="2:20" x14ac:dyDescent="0.25">
      <c r="B3836" s="8" t="s">
        <v>8038</v>
      </c>
      <c r="C3836" s="9" t="s">
        <v>8002</v>
      </c>
      <c r="D3836" s="9" t="s">
        <v>8003</v>
      </c>
      <c r="E3836" s="10">
        <v>1</v>
      </c>
      <c r="F3836" s="9" t="s">
        <v>7862</v>
      </c>
      <c r="G3836" s="9" t="s">
        <v>1426</v>
      </c>
      <c r="H3836" s="11"/>
      <c r="I3836" s="12">
        <v>300</v>
      </c>
      <c r="J3836" s="12">
        <v>300</v>
      </c>
      <c r="K3836" s="12"/>
      <c r="L3836" s="12">
        <f t="array" ref="L3836">IFERROR(LOOKUP(2^15,SEARCH({"40A","63A","80A","100A","125A","160A","200A","250A","400A","630A","800A","1000A","1250A","1600A","2000A","2500A","3200A","4000A","5000A","6300A"},UPPER(D3836)),{40,63,80,100,125,160,200,250,400,630,800,1000,1250,1600,2000,2500,3200,4000,5000,6300}),0)</f>
        <v>3200</v>
      </c>
      <c r="M3836" s="9" t="str">
        <f t="shared" si="296"/>
        <v>Elbow Flat</v>
      </c>
      <c r="N3836" s="9" t="str">
        <f t="shared" si="297"/>
        <v>AL</v>
      </c>
      <c r="O3836" s="13" t="str">
        <f t="shared" si="298"/>
        <v>Silver</v>
      </c>
      <c r="P3836" s="9" t="str">
        <f t="shared" si="299"/>
        <v>PET</v>
      </c>
      <c r="Q3836" s="9" t="str">
        <f t="shared" si="300"/>
        <v>3</v>
      </c>
      <c r="R38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36" s="14" t="str">
        <f>IF(ProjectsDB[[#This Row],[Item Type]]="Straight Plug-In",_xlfn.TEXTJOIN("-",TRUE,M3836&amp;"-"&amp;_xlfn.LET(_xlpm.txt,ProjectsDB[[#This Row],[Assembly]],_xlpm.pos,FIND("SP",_xlpm.txt),_xlpm.pre,LEFT(_xlpm.txt,_xlpm.pos-1),IF(RIGHT(_xlpm.pre,3)="123","3PL",IF(RIGHT(_xlpm.pre,2)="12","2PL",IF(RIGHT(_xlpm.pre,1)="1","1PL","3PL")))),N3836,O3836,P3836,Q3836&amp;"W",R3836),_xlfn.TEXTJOIN("-",TRUE,M3836,N3836,O3836,P3836,Q3836&amp;"W",R3836))</f>
        <v>Elbow Flat-AL-Silver-PET-3W-2</v>
      </c>
      <c r="T3836" s="14" t="str">
        <f>IF(COUNTIF(Cycletime[Element Desc.],ProjectsDB[[#This Row],[Element Desc.]])&gt;0,"Found","Not Found")</f>
        <v>Found</v>
      </c>
    </row>
    <row r="3837" spans="2:20" x14ac:dyDescent="0.25">
      <c r="B3837" s="8" t="s">
        <v>8039</v>
      </c>
      <c r="C3837" s="9" t="s">
        <v>8011</v>
      </c>
      <c r="D3837" s="9" t="s">
        <v>8012</v>
      </c>
      <c r="E3837" s="10">
        <v>1</v>
      </c>
      <c r="F3837" s="9" t="s">
        <v>7862</v>
      </c>
      <c r="G3837" s="9" t="s">
        <v>1426</v>
      </c>
      <c r="H3837" s="11"/>
      <c r="I3837" s="12"/>
      <c r="J3837" s="12"/>
      <c r="K3837" s="12"/>
      <c r="L3837" s="12">
        <f t="array" ref="L3837">IFERROR(LOOKUP(2^15,SEARCH({"40A","63A","80A","100A","125A","160A","200A","250A","400A","630A","800A","1000A","1250A","1600A","2000A","2500A","3200A","4000A","5000A","6300A"},UPPER(D3837)),{40,63,80,100,125,160,200,250,400,630,800,1000,1250,1600,2000,2500,3200,4000,5000,6300}),0)</f>
        <v>3200</v>
      </c>
      <c r="M3837" s="9" t="str">
        <f t="shared" si="296"/>
        <v>Flexible Link</v>
      </c>
      <c r="N3837" s="9" t="str">
        <f t="shared" si="297"/>
        <v>AL</v>
      </c>
      <c r="O3837" s="13" t="str">
        <f t="shared" si="298"/>
        <v>None</v>
      </c>
      <c r="P3837" s="9" t="str">
        <f t="shared" si="299"/>
        <v>None</v>
      </c>
      <c r="Q3837" s="9" t="str">
        <f t="shared" si="300"/>
        <v>0</v>
      </c>
      <c r="R38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37" s="14" t="str">
        <f>IF(ProjectsDB[[#This Row],[Item Type]]="Straight Plug-In",_xlfn.TEXTJOIN("-",TRUE,M3837&amp;"-"&amp;_xlfn.LET(_xlpm.txt,ProjectsDB[[#This Row],[Assembly]],_xlpm.pos,FIND("SP",_xlpm.txt),_xlpm.pre,LEFT(_xlpm.txt,_xlpm.pos-1),IF(RIGHT(_xlpm.pre,3)="123","3PL",IF(RIGHT(_xlpm.pre,2)="12","2PL",IF(RIGHT(_xlpm.pre,1)="1","1PL","3PL")))),N3837,O3837,P3837,Q3837&amp;"W",R3837),_xlfn.TEXTJOIN("-",TRUE,M3837,N3837,O3837,P3837,Q3837&amp;"W",R3837))</f>
        <v>Flexible Link-AL-None-None-0W-2</v>
      </c>
      <c r="T3837" s="14" t="str">
        <f>IF(COUNTIF(Cycletime[Element Desc.],ProjectsDB[[#This Row],[Element Desc.]])&gt;0,"Found","Not Found")</f>
        <v>Found</v>
      </c>
    </row>
    <row r="3838" spans="2:20" x14ac:dyDescent="0.25">
      <c r="B3838" s="8" t="s">
        <v>8040</v>
      </c>
      <c r="C3838" s="9" t="s">
        <v>8023</v>
      </c>
      <c r="D3838" s="9" t="s">
        <v>8024</v>
      </c>
      <c r="E3838" s="10">
        <v>8</v>
      </c>
      <c r="F3838" s="9" t="s">
        <v>7862</v>
      </c>
      <c r="G3838" s="9" t="s">
        <v>1426</v>
      </c>
      <c r="H3838" s="11"/>
      <c r="I3838" s="12"/>
      <c r="J3838" s="12"/>
      <c r="K3838" s="12"/>
      <c r="L3838" s="12">
        <f t="array" ref="L3838">IFERROR(LOOKUP(2^15,SEARCH({"40A","63A","80A","100A","125A","160A","200A","250A","400A","630A","800A","1000A","1250A","1600A","2000A","2500A","3200A","4000A","5000A","6300A"},UPPER(D3838)),{40,63,80,100,125,160,200,250,400,630,800,1000,1250,1600,2000,2500,3200,4000,5000,6300}),0)</f>
        <v>3200</v>
      </c>
      <c r="M3838" s="9" t="str">
        <f t="shared" si="296"/>
        <v>Joint Pack</v>
      </c>
      <c r="N3838" s="9" t="str">
        <f t="shared" si="297"/>
        <v>AL</v>
      </c>
      <c r="O3838" s="13" t="str">
        <f t="shared" si="298"/>
        <v>Silver</v>
      </c>
      <c r="P3838" s="9" t="str">
        <f t="shared" si="299"/>
        <v>None</v>
      </c>
      <c r="Q3838" s="9" t="str">
        <f t="shared" si="300"/>
        <v>3</v>
      </c>
      <c r="R38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38" s="14" t="str">
        <f>IF(ProjectsDB[[#This Row],[Item Type]]="Straight Plug-In",_xlfn.TEXTJOIN("-",TRUE,M3838&amp;"-"&amp;_xlfn.LET(_xlpm.txt,ProjectsDB[[#This Row],[Assembly]],_xlpm.pos,FIND("SP",_xlpm.txt),_xlpm.pre,LEFT(_xlpm.txt,_xlpm.pos-1),IF(RIGHT(_xlpm.pre,3)="123","3PL",IF(RIGHT(_xlpm.pre,2)="12","2PL",IF(RIGHT(_xlpm.pre,1)="1","1PL","3PL")))),N3838,O3838,P3838,Q3838&amp;"W",R3838),_xlfn.TEXTJOIN("-",TRUE,M3838,N3838,O3838,P3838,Q3838&amp;"W",R3838))</f>
        <v>Joint Pack-AL-Silver-None-3W-2</v>
      </c>
      <c r="T3838" s="14" t="str">
        <f>IF(COUNTIF(Cycletime[Element Desc.],ProjectsDB[[#This Row],[Element Desc.]])&gt;0,"Found","Not Found")</f>
        <v>Found</v>
      </c>
    </row>
    <row r="3839" spans="2:20" x14ac:dyDescent="0.25">
      <c r="B3839" s="8" t="s">
        <v>8041</v>
      </c>
      <c r="C3839" s="9" t="s">
        <v>8023</v>
      </c>
      <c r="D3839" s="9" t="s">
        <v>8024</v>
      </c>
      <c r="E3839" s="10">
        <v>8</v>
      </c>
      <c r="F3839" s="9" t="s">
        <v>7862</v>
      </c>
      <c r="G3839" s="9" t="s">
        <v>1426</v>
      </c>
      <c r="H3839" s="11"/>
      <c r="I3839" s="12"/>
      <c r="J3839" s="12"/>
      <c r="K3839" s="12"/>
      <c r="L3839" s="12">
        <f t="array" ref="L3839">IFERROR(LOOKUP(2^15,SEARCH({"40A","63A","80A","100A","125A","160A","200A","250A","400A","630A","800A","1000A","1250A","1600A","2000A","2500A","3200A","4000A","5000A","6300A"},UPPER(D3839)),{40,63,80,100,125,160,200,250,400,630,800,1000,1250,1600,2000,2500,3200,4000,5000,6300}),0)</f>
        <v>3200</v>
      </c>
      <c r="M3839" s="9" t="str">
        <f t="shared" si="296"/>
        <v>Joint Pack</v>
      </c>
      <c r="N3839" s="9" t="str">
        <f t="shared" si="297"/>
        <v>AL</v>
      </c>
      <c r="O3839" s="13" t="str">
        <f t="shared" si="298"/>
        <v>Silver</v>
      </c>
      <c r="P3839" s="9" t="str">
        <f t="shared" si="299"/>
        <v>None</v>
      </c>
      <c r="Q3839" s="9" t="str">
        <f t="shared" si="300"/>
        <v>3</v>
      </c>
      <c r="R38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39" s="14" t="str">
        <f>IF(ProjectsDB[[#This Row],[Item Type]]="Straight Plug-In",_xlfn.TEXTJOIN("-",TRUE,M3839&amp;"-"&amp;_xlfn.LET(_xlpm.txt,ProjectsDB[[#This Row],[Assembly]],_xlpm.pos,FIND("SP",_xlpm.txt),_xlpm.pre,LEFT(_xlpm.txt,_xlpm.pos-1),IF(RIGHT(_xlpm.pre,3)="123","3PL",IF(RIGHT(_xlpm.pre,2)="12","2PL",IF(RIGHT(_xlpm.pre,1)="1","1PL","3PL")))),N3839,O3839,P3839,Q3839&amp;"W",R3839),_xlfn.TEXTJOIN("-",TRUE,M3839,N3839,O3839,P3839,Q3839&amp;"W",R3839))</f>
        <v>Joint Pack-AL-Silver-None-3W-2</v>
      </c>
      <c r="T3839" s="14" t="str">
        <f>IF(COUNTIF(Cycletime[Element Desc.],ProjectsDB[[#This Row],[Element Desc.]])&gt;0,"Found","Not Found")</f>
        <v>Found</v>
      </c>
    </row>
    <row r="3840" spans="2:20" x14ac:dyDescent="0.25">
      <c r="B3840" s="8" t="s">
        <v>8042</v>
      </c>
      <c r="C3840" s="9" t="s">
        <v>8043</v>
      </c>
      <c r="D3840" s="9" t="s">
        <v>8044</v>
      </c>
      <c r="E3840" s="10">
        <v>1</v>
      </c>
      <c r="F3840" s="9" t="s">
        <v>7862</v>
      </c>
      <c r="G3840" s="9" t="s">
        <v>1426</v>
      </c>
      <c r="H3840" s="11"/>
      <c r="I3840" s="12">
        <v>540</v>
      </c>
      <c r="J3840" s="12"/>
      <c r="K3840" s="12"/>
      <c r="L3840" s="12">
        <f t="array" ref="L3840">IFERROR(LOOKUP(2^15,SEARCH({"40A","63A","80A","100A","125A","160A","200A","250A","400A","630A","800A","1000A","1250A","1600A","2000A","2500A","3200A","4000A","5000A","6300A"},UPPER(D3840)),{40,63,80,100,125,160,200,250,400,630,800,1000,1250,1600,2000,2500,3200,4000,5000,6300}),0)</f>
        <v>3200</v>
      </c>
      <c r="M3840" s="9" t="str">
        <f t="shared" si="296"/>
        <v>Straight Feeder</v>
      </c>
      <c r="N3840" s="9" t="str">
        <f t="shared" si="297"/>
        <v>AL</v>
      </c>
      <c r="O3840" s="13" t="str">
        <f t="shared" si="298"/>
        <v>Silver</v>
      </c>
      <c r="P3840" s="9" t="str">
        <f t="shared" si="299"/>
        <v>PET</v>
      </c>
      <c r="Q3840" s="9" t="str">
        <f t="shared" si="300"/>
        <v>3</v>
      </c>
      <c r="R38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40" s="14" t="str">
        <f>IF(ProjectsDB[[#This Row],[Item Type]]="Straight Plug-In",_xlfn.TEXTJOIN("-",TRUE,M3840&amp;"-"&amp;_xlfn.LET(_xlpm.txt,ProjectsDB[[#This Row],[Assembly]],_xlpm.pos,FIND("SP",_xlpm.txt),_xlpm.pre,LEFT(_xlpm.txt,_xlpm.pos-1),IF(RIGHT(_xlpm.pre,3)="123","3PL",IF(RIGHT(_xlpm.pre,2)="12","2PL",IF(RIGHT(_xlpm.pre,1)="1","1PL","3PL")))),N3840,O3840,P3840,Q3840&amp;"W",R3840),_xlfn.TEXTJOIN("-",TRUE,M3840,N3840,O3840,P3840,Q3840&amp;"W",R3840))</f>
        <v>Straight Feeder-AL-Silver-PET-3W-2</v>
      </c>
      <c r="T3840" s="14" t="str">
        <f>IF(COUNTIF(Cycletime[Element Desc.],ProjectsDB[[#This Row],[Element Desc.]])&gt;0,"Found","Not Found")</f>
        <v>Found</v>
      </c>
    </row>
    <row r="3841" spans="2:20" x14ac:dyDescent="0.25">
      <c r="B3841" s="8" t="s">
        <v>8045</v>
      </c>
      <c r="C3841" s="9" t="s">
        <v>8017</v>
      </c>
      <c r="D3841" s="9" t="s">
        <v>8018</v>
      </c>
      <c r="E3841" s="10">
        <v>1</v>
      </c>
      <c r="F3841" s="9" t="s">
        <v>7862</v>
      </c>
      <c r="G3841" s="9" t="s">
        <v>1426</v>
      </c>
      <c r="H3841" s="11"/>
      <c r="I3841" s="12">
        <v>740</v>
      </c>
      <c r="J3841" s="12">
        <v>300</v>
      </c>
      <c r="K3841" s="12"/>
      <c r="L3841" s="12">
        <f t="array" ref="L3841">IFERROR(LOOKUP(2^15,SEARCH({"40A","63A","80A","100A","125A","160A","200A","250A","400A","630A","800A","1000A","1250A","1600A","2000A","2500A","3200A","4000A","5000A","6300A"},UPPER(D3841)),{40,63,80,100,125,160,200,250,400,630,800,1000,1250,1600,2000,2500,3200,4000,5000,6300}),0)</f>
        <v>3200</v>
      </c>
      <c r="M3841" s="9" t="str">
        <f t="shared" si="296"/>
        <v>Elbow Flat</v>
      </c>
      <c r="N3841" s="9" t="str">
        <f t="shared" si="297"/>
        <v>AL</v>
      </c>
      <c r="O3841" s="13" t="str">
        <f t="shared" si="298"/>
        <v>Silver</v>
      </c>
      <c r="P3841" s="9" t="str">
        <f t="shared" si="299"/>
        <v>PET</v>
      </c>
      <c r="Q3841" s="9" t="str">
        <f t="shared" si="300"/>
        <v>3</v>
      </c>
      <c r="R38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41" s="14" t="str">
        <f>IF(ProjectsDB[[#This Row],[Item Type]]="Straight Plug-In",_xlfn.TEXTJOIN("-",TRUE,M3841&amp;"-"&amp;_xlfn.LET(_xlpm.txt,ProjectsDB[[#This Row],[Assembly]],_xlpm.pos,FIND("SP",_xlpm.txt),_xlpm.pre,LEFT(_xlpm.txt,_xlpm.pos-1),IF(RIGHT(_xlpm.pre,3)="123","3PL",IF(RIGHT(_xlpm.pre,2)="12","2PL",IF(RIGHT(_xlpm.pre,1)="1","1PL","3PL")))),N3841,O3841,P3841,Q3841&amp;"W",R3841),_xlfn.TEXTJOIN("-",TRUE,M3841,N3841,O3841,P3841,Q3841&amp;"W",R3841))</f>
        <v>Elbow Flat-AL-Silver-PET-3W-2</v>
      </c>
      <c r="T3841" s="14" t="str">
        <f>IF(COUNTIF(Cycletime[Element Desc.],ProjectsDB[[#This Row],[Element Desc.]])&gt;0,"Found","Not Found")</f>
        <v>Found</v>
      </c>
    </row>
    <row r="3842" spans="2:20" x14ac:dyDescent="0.25">
      <c r="B3842" s="8" t="s">
        <v>8046</v>
      </c>
      <c r="C3842" s="9" t="s">
        <v>8047</v>
      </c>
      <c r="D3842" s="9" t="s">
        <v>8048</v>
      </c>
      <c r="E3842" s="10">
        <v>1</v>
      </c>
      <c r="F3842" s="9" t="s">
        <v>7862</v>
      </c>
      <c r="G3842" s="9" t="s">
        <v>1426</v>
      </c>
      <c r="H3842" s="11"/>
      <c r="I3842" s="12">
        <v>765</v>
      </c>
      <c r="J3842" s="12"/>
      <c r="K3842" s="12"/>
      <c r="L3842" s="12">
        <f t="array" ref="L3842">IFERROR(LOOKUP(2^15,SEARCH({"40A","63A","80A","100A","125A","160A","200A","250A","400A","630A","800A","1000A","1250A","1600A","2000A","2500A","3200A","4000A","5000A","6300A"},UPPER(D3842)),{40,63,80,100,125,160,200,250,400,630,800,1000,1250,1600,2000,2500,3200,4000,5000,6300}),0)</f>
        <v>3200</v>
      </c>
      <c r="M3842" s="9" t="str">
        <f t="shared" si="296"/>
        <v>Straight Feeder</v>
      </c>
      <c r="N3842" s="9" t="str">
        <f t="shared" si="297"/>
        <v>AL</v>
      </c>
      <c r="O3842" s="13" t="str">
        <f t="shared" si="298"/>
        <v>Silver</v>
      </c>
      <c r="P3842" s="9" t="str">
        <f t="shared" si="299"/>
        <v>PET</v>
      </c>
      <c r="Q3842" s="9" t="str">
        <f t="shared" si="300"/>
        <v>3</v>
      </c>
      <c r="R38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42" s="14" t="str">
        <f>IF(ProjectsDB[[#This Row],[Item Type]]="Straight Plug-In",_xlfn.TEXTJOIN("-",TRUE,M3842&amp;"-"&amp;_xlfn.LET(_xlpm.txt,ProjectsDB[[#This Row],[Assembly]],_xlpm.pos,FIND("SP",_xlpm.txt),_xlpm.pre,LEFT(_xlpm.txt,_xlpm.pos-1),IF(RIGHT(_xlpm.pre,3)="123","3PL",IF(RIGHT(_xlpm.pre,2)="12","2PL",IF(RIGHT(_xlpm.pre,1)="1","1PL","3PL")))),N3842,O3842,P3842,Q3842&amp;"W",R3842),_xlfn.TEXTJOIN("-",TRUE,M3842,N3842,O3842,P3842,Q3842&amp;"W",R3842))</f>
        <v>Straight Feeder-AL-Silver-PET-3W-2</v>
      </c>
      <c r="T3842" s="14" t="str">
        <f>IF(COUNTIF(Cycletime[Element Desc.],ProjectsDB[[#This Row],[Element Desc.]])&gt;0,"Found","Not Found")</f>
        <v>Found</v>
      </c>
    </row>
    <row r="3843" spans="2:20" x14ac:dyDescent="0.25">
      <c r="B3843" s="8" t="s">
        <v>8049</v>
      </c>
      <c r="C3843" s="9" t="s">
        <v>8014</v>
      </c>
      <c r="D3843" s="9" t="s">
        <v>8015</v>
      </c>
      <c r="E3843" s="10">
        <v>1</v>
      </c>
      <c r="F3843" s="9" t="s">
        <v>7862</v>
      </c>
      <c r="G3843" s="9" t="s">
        <v>1426</v>
      </c>
      <c r="H3843" s="11"/>
      <c r="I3843" s="12">
        <v>450</v>
      </c>
      <c r="J3843" s="12">
        <v>450</v>
      </c>
      <c r="K3843" s="12"/>
      <c r="L3843" s="12">
        <f t="array" ref="L3843">IFERROR(LOOKUP(2^15,SEARCH({"40A","63A","80A","100A","125A","160A","200A","250A","400A","630A","800A","1000A","1250A","1600A","2000A","2500A","3200A","4000A","5000A","6300A"},UPPER(D3843)),{40,63,80,100,125,160,200,250,400,630,800,1000,1250,1600,2000,2500,3200,4000,5000,6300}),0)</f>
        <v>3200</v>
      </c>
      <c r="M3843" s="9" t="str">
        <f t="shared" si="296"/>
        <v>Elbow Edge</v>
      </c>
      <c r="N3843" s="9" t="str">
        <f t="shared" si="297"/>
        <v>AL</v>
      </c>
      <c r="O3843" s="13" t="str">
        <f t="shared" si="298"/>
        <v>Silver</v>
      </c>
      <c r="P3843" s="9" t="str">
        <f t="shared" si="299"/>
        <v>PET</v>
      </c>
      <c r="Q3843" s="9" t="str">
        <f t="shared" si="300"/>
        <v>3</v>
      </c>
      <c r="R38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43" s="14" t="str">
        <f>IF(ProjectsDB[[#This Row],[Item Type]]="Straight Plug-In",_xlfn.TEXTJOIN("-",TRUE,M3843&amp;"-"&amp;_xlfn.LET(_xlpm.txt,ProjectsDB[[#This Row],[Assembly]],_xlpm.pos,FIND("SP",_xlpm.txt),_xlpm.pre,LEFT(_xlpm.txt,_xlpm.pos-1),IF(RIGHT(_xlpm.pre,3)="123","3PL",IF(RIGHT(_xlpm.pre,2)="12","2PL",IF(RIGHT(_xlpm.pre,1)="1","1PL","3PL")))),N3843,O3843,P3843,Q3843&amp;"W",R3843),_xlfn.TEXTJOIN("-",TRUE,M3843,N3843,O3843,P3843,Q3843&amp;"W",R3843))</f>
        <v>Elbow Edge-AL-Silver-PET-3W-2</v>
      </c>
      <c r="T3843" s="14" t="str">
        <f>IF(COUNTIF(Cycletime[Element Desc.],ProjectsDB[[#This Row],[Element Desc.]])&gt;0,"Found","Not Found")</f>
        <v>Found</v>
      </c>
    </row>
    <row r="3844" spans="2:20" x14ac:dyDescent="0.25">
      <c r="B3844" s="8" t="s">
        <v>8050</v>
      </c>
      <c r="C3844" s="9" t="s">
        <v>8051</v>
      </c>
      <c r="D3844" s="9" t="s">
        <v>8052</v>
      </c>
      <c r="E3844" s="10">
        <v>1</v>
      </c>
      <c r="F3844" s="9" t="s">
        <v>7862</v>
      </c>
      <c r="G3844" s="9" t="s">
        <v>1426</v>
      </c>
      <c r="H3844" s="11"/>
      <c r="I3844" s="12">
        <v>420</v>
      </c>
      <c r="J3844" s="12"/>
      <c r="K3844" s="12"/>
      <c r="L3844" s="12">
        <f t="array" ref="L3844">IFERROR(LOOKUP(2^15,SEARCH({"40A","63A","80A","100A","125A","160A","200A","250A","400A","630A","800A","1000A","1250A","1600A","2000A","2500A","3200A","4000A","5000A","6300A"},UPPER(D3844)),{40,63,80,100,125,160,200,250,400,630,800,1000,1250,1600,2000,2500,3200,4000,5000,6300}),0)</f>
        <v>3200</v>
      </c>
      <c r="M3844" s="9" t="str">
        <f t="shared" ref="M3844:M3907" si="301">_xlfn.LET(_xlpm.d,UPPER(TRIM(SUBSTITUTE(SUBSTITUTE(D3844,CHAR(160),"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3844" s="9" t="str">
        <f t="shared" ref="N3844:N3907" si="302">IF(ISNUMBER(SEARCH("CU",D3844)),"CU",IF(ISNUMBER(SEARCH("AL",D3844)),"AL",IF(ISNUMBER(SEARCH("Copper",D3844)),"CU","SH")))</f>
        <v>AL</v>
      </c>
      <c r="O3844" s="13" t="str">
        <f t="shared" ref="O3844:O3907" si="303">IF(ISNUMBER(SEARCH("Silver",D3844)),"Silver",IF(ISNUMBER(SEARCH("Tin",D3844)),"Tin","None"))</f>
        <v>Silver</v>
      </c>
      <c r="P3844" s="9" t="str">
        <f t="shared" ref="P3844:P3907" si="304">IF(ISNUMBER(SEARCH("Epoxy",D3844)),"Epoxy",IF(ISNUMBER(SEARCH("PET",D3844)),"PET","None"))</f>
        <v>PET</v>
      </c>
      <c r="Q3844" s="9" t="str">
        <f t="shared" ref="Q3844:Q3907" si="305">IF(ISNUMBER(SEARCH("3-Wire",D3844)),"3",IF(ISNUMBER(SEARCH("4-Wire",D3844)),"4",IF(ISNUMBER(SEARCH("5-Wire",D3844)),"5",IF(ISNUMBER(SEARCH("6-Wire",D3844)),"6","0"))))</f>
        <v>3</v>
      </c>
      <c r="R38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44" s="14" t="str">
        <f>IF(ProjectsDB[[#This Row],[Item Type]]="Straight Plug-In",_xlfn.TEXTJOIN("-",TRUE,M3844&amp;"-"&amp;_xlfn.LET(_xlpm.txt,ProjectsDB[[#This Row],[Assembly]],_xlpm.pos,FIND("SP",_xlpm.txt),_xlpm.pre,LEFT(_xlpm.txt,_xlpm.pos-1),IF(RIGHT(_xlpm.pre,3)="123","3PL",IF(RIGHT(_xlpm.pre,2)="12","2PL",IF(RIGHT(_xlpm.pre,1)="1","1PL","3PL")))),N3844,O3844,P3844,Q3844&amp;"W",R3844),_xlfn.TEXTJOIN("-",TRUE,M3844,N3844,O3844,P3844,Q3844&amp;"W",R3844))</f>
        <v>Straight Feeder-AL-Silver-PET-3W-2</v>
      </c>
      <c r="T3844" s="14" t="str">
        <f>IF(COUNTIF(Cycletime[Element Desc.],ProjectsDB[[#This Row],[Element Desc.]])&gt;0,"Found","Not Found")</f>
        <v>Found</v>
      </c>
    </row>
    <row r="3845" spans="2:20" x14ac:dyDescent="0.25">
      <c r="B3845" s="8" t="s">
        <v>8053</v>
      </c>
      <c r="C3845" s="9" t="s">
        <v>7999</v>
      </c>
      <c r="D3845" s="9" t="s">
        <v>8000</v>
      </c>
      <c r="E3845" s="10">
        <v>1</v>
      </c>
      <c r="F3845" s="9" t="s">
        <v>7862</v>
      </c>
      <c r="G3845" s="9" t="s">
        <v>1426</v>
      </c>
      <c r="H3845" s="11"/>
      <c r="I3845" s="12">
        <v>300</v>
      </c>
      <c r="J3845" s="12">
        <v>300</v>
      </c>
      <c r="K3845" s="12"/>
      <c r="L3845" s="12">
        <f t="array" ref="L3845">IFERROR(LOOKUP(2^15,SEARCH({"40A","63A","80A","100A","125A","160A","200A","250A","400A","630A","800A","1000A","1250A","1600A","2000A","2500A","3200A","4000A","5000A","6300A"},UPPER(D3845)),{40,63,80,100,125,160,200,250,400,630,800,1000,1250,1600,2000,2500,3200,4000,5000,6300}),0)</f>
        <v>3200</v>
      </c>
      <c r="M3845" s="9" t="str">
        <f t="shared" si="301"/>
        <v>Elbow Flat</v>
      </c>
      <c r="N3845" s="9" t="str">
        <f t="shared" si="302"/>
        <v>AL</v>
      </c>
      <c r="O3845" s="13" t="str">
        <f t="shared" si="303"/>
        <v>Silver</v>
      </c>
      <c r="P3845" s="9" t="str">
        <f t="shared" si="304"/>
        <v>PET</v>
      </c>
      <c r="Q3845" s="9" t="str">
        <f t="shared" si="305"/>
        <v>3</v>
      </c>
      <c r="R38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45" s="14" t="str">
        <f>IF(ProjectsDB[[#This Row],[Item Type]]="Straight Plug-In",_xlfn.TEXTJOIN("-",TRUE,M3845&amp;"-"&amp;_xlfn.LET(_xlpm.txt,ProjectsDB[[#This Row],[Assembly]],_xlpm.pos,FIND("SP",_xlpm.txt),_xlpm.pre,LEFT(_xlpm.txt,_xlpm.pos-1),IF(RIGHT(_xlpm.pre,3)="123","3PL",IF(RIGHT(_xlpm.pre,2)="12","2PL",IF(RIGHT(_xlpm.pre,1)="1","1PL","3PL")))),N3845,O3845,P3845,Q3845&amp;"W",R3845),_xlfn.TEXTJOIN("-",TRUE,M3845,N3845,O3845,P3845,Q3845&amp;"W",R3845))</f>
        <v>Elbow Flat-AL-Silver-PET-3W-2</v>
      </c>
      <c r="T3845" s="14" t="str">
        <f>IF(COUNTIF(Cycletime[Element Desc.],ProjectsDB[[#This Row],[Element Desc.]])&gt;0,"Found","Not Found")</f>
        <v>Found</v>
      </c>
    </row>
    <row r="3846" spans="2:20" x14ac:dyDescent="0.25">
      <c r="B3846" s="8" t="s">
        <v>8054</v>
      </c>
      <c r="C3846" s="9" t="s">
        <v>8002</v>
      </c>
      <c r="D3846" s="9" t="s">
        <v>8003</v>
      </c>
      <c r="E3846" s="10">
        <v>1</v>
      </c>
      <c r="F3846" s="9" t="s">
        <v>7862</v>
      </c>
      <c r="G3846" s="9" t="s">
        <v>1426</v>
      </c>
      <c r="H3846" s="11"/>
      <c r="I3846" s="12">
        <v>300</v>
      </c>
      <c r="J3846" s="12">
        <v>300</v>
      </c>
      <c r="K3846" s="12"/>
      <c r="L3846" s="12">
        <f t="array" ref="L3846">IFERROR(LOOKUP(2^15,SEARCH({"40A","63A","80A","100A","125A","160A","200A","250A","400A","630A","800A","1000A","1250A","1600A","2000A","2500A","3200A","4000A","5000A","6300A"},UPPER(D3846)),{40,63,80,100,125,160,200,250,400,630,800,1000,1250,1600,2000,2500,3200,4000,5000,6300}),0)</f>
        <v>3200</v>
      </c>
      <c r="M3846" s="9" t="str">
        <f t="shared" si="301"/>
        <v>Elbow Flat</v>
      </c>
      <c r="N3846" s="9" t="str">
        <f t="shared" si="302"/>
        <v>AL</v>
      </c>
      <c r="O3846" s="13" t="str">
        <f t="shared" si="303"/>
        <v>Silver</v>
      </c>
      <c r="P3846" s="9" t="str">
        <f t="shared" si="304"/>
        <v>PET</v>
      </c>
      <c r="Q3846" s="9" t="str">
        <f t="shared" si="305"/>
        <v>3</v>
      </c>
      <c r="R38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46" s="14" t="str">
        <f>IF(ProjectsDB[[#This Row],[Item Type]]="Straight Plug-In",_xlfn.TEXTJOIN("-",TRUE,M3846&amp;"-"&amp;_xlfn.LET(_xlpm.txt,ProjectsDB[[#This Row],[Assembly]],_xlpm.pos,FIND("SP",_xlpm.txt),_xlpm.pre,LEFT(_xlpm.txt,_xlpm.pos-1),IF(RIGHT(_xlpm.pre,3)="123","3PL",IF(RIGHT(_xlpm.pre,2)="12","2PL",IF(RIGHT(_xlpm.pre,1)="1","1PL","3PL")))),N3846,O3846,P3846,Q3846&amp;"W",R3846),_xlfn.TEXTJOIN("-",TRUE,M3846,N3846,O3846,P3846,Q3846&amp;"W",R3846))</f>
        <v>Elbow Flat-AL-Silver-PET-3W-2</v>
      </c>
      <c r="T3846" s="14" t="str">
        <f>IF(COUNTIF(Cycletime[Element Desc.],ProjectsDB[[#This Row],[Element Desc.]])&gt;0,"Found","Not Found")</f>
        <v>Found</v>
      </c>
    </row>
    <row r="3847" spans="2:20" x14ac:dyDescent="0.25">
      <c r="B3847" s="8" t="s">
        <v>8055</v>
      </c>
      <c r="C3847" s="9" t="s">
        <v>8020</v>
      </c>
      <c r="D3847" s="9" t="s">
        <v>8021</v>
      </c>
      <c r="E3847" s="10">
        <v>1</v>
      </c>
      <c r="F3847" s="9" t="s">
        <v>7862</v>
      </c>
      <c r="G3847" s="9" t="s">
        <v>1426</v>
      </c>
      <c r="H3847" s="11"/>
      <c r="I3847" s="12">
        <v>300</v>
      </c>
      <c r="J3847" s="12">
        <v>475</v>
      </c>
      <c r="K3847" s="12"/>
      <c r="L3847" s="12">
        <f t="array" ref="L3847">IFERROR(LOOKUP(2^15,SEARCH({"40A","63A","80A","100A","125A","160A","200A","250A","400A","630A","800A","1000A","1250A","1600A","2000A","2500A","3200A","4000A","5000A","6300A"},UPPER(D3847)),{40,63,80,100,125,160,200,250,400,630,800,1000,1250,1600,2000,2500,3200,4000,5000,6300}),0)</f>
        <v>3200</v>
      </c>
      <c r="M3847" s="9" t="str">
        <f t="shared" si="301"/>
        <v>Elbow Flat</v>
      </c>
      <c r="N3847" s="9" t="str">
        <f t="shared" si="302"/>
        <v>AL</v>
      </c>
      <c r="O3847" s="13" t="str">
        <f t="shared" si="303"/>
        <v>Silver</v>
      </c>
      <c r="P3847" s="9" t="str">
        <f t="shared" si="304"/>
        <v>PET</v>
      </c>
      <c r="Q3847" s="9" t="str">
        <f t="shared" si="305"/>
        <v>3</v>
      </c>
      <c r="R38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47" s="14" t="str">
        <f>IF(ProjectsDB[[#This Row],[Item Type]]="Straight Plug-In",_xlfn.TEXTJOIN("-",TRUE,M3847&amp;"-"&amp;_xlfn.LET(_xlpm.txt,ProjectsDB[[#This Row],[Assembly]],_xlpm.pos,FIND("SP",_xlpm.txt),_xlpm.pre,LEFT(_xlpm.txt,_xlpm.pos-1),IF(RIGHT(_xlpm.pre,3)="123","3PL",IF(RIGHT(_xlpm.pre,2)="12","2PL",IF(RIGHT(_xlpm.pre,1)="1","1PL","3PL")))),N3847,O3847,P3847,Q3847&amp;"W",R3847),_xlfn.TEXTJOIN("-",TRUE,M3847,N3847,O3847,P3847,Q3847&amp;"W",R3847))</f>
        <v>Elbow Flat-AL-Silver-PET-3W-2</v>
      </c>
      <c r="T3847" s="14" t="str">
        <f>IF(COUNTIF(Cycletime[Element Desc.],ProjectsDB[[#This Row],[Element Desc.]])&gt;0,"Found","Not Found")</f>
        <v>Found</v>
      </c>
    </row>
    <row r="3848" spans="2:20" x14ac:dyDescent="0.25">
      <c r="B3848" s="8" t="s">
        <v>8056</v>
      </c>
      <c r="C3848" s="9" t="s">
        <v>8011</v>
      </c>
      <c r="D3848" s="9" t="s">
        <v>8012</v>
      </c>
      <c r="E3848" s="10">
        <v>1</v>
      </c>
      <c r="F3848" s="9" t="s">
        <v>7862</v>
      </c>
      <c r="G3848" s="9" t="s">
        <v>1426</v>
      </c>
      <c r="H3848" s="11"/>
      <c r="I3848" s="12"/>
      <c r="J3848" s="12"/>
      <c r="K3848" s="12"/>
      <c r="L3848" s="12">
        <f t="array" ref="L3848">IFERROR(LOOKUP(2^15,SEARCH({"40A","63A","80A","100A","125A","160A","200A","250A","400A","630A","800A","1000A","1250A","1600A","2000A","2500A","3200A","4000A","5000A","6300A"},UPPER(D3848)),{40,63,80,100,125,160,200,250,400,630,800,1000,1250,1600,2000,2500,3200,4000,5000,6300}),0)</f>
        <v>3200</v>
      </c>
      <c r="M3848" s="9" t="str">
        <f t="shared" si="301"/>
        <v>Flexible Link</v>
      </c>
      <c r="N3848" s="9" t="str">
        <f t="shared" si="302"/>
        <v>AL</v>
      </c>
      <c r="O3848" s="13" t="str">
        <f t="shared" si="303"/>
        <v>None</v>
      </c>
      <c r="P3848" s="9" t="str">
        <f t="shared" si="304"/>
        <v>None</v>
      </c>
      <c r="Q3848" s="9" t="str">
        <f t="shared" si="305"/>
        <v>0</v>
      </c>
      <c r="R38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48" s="14" t="str">
        <f>IF(ProjectsDB[[#This Row],[Item Type]]="Straight Plug-In",_xlfn.TEXTJOIN("-",TRUE,M3848&amp;"-"&amp;_xlfn.LET(_xlpm.txt,ProjectsDB[[#This Row],[Assembly]],_xlpm.pos,FIND("SP",_xlpm.txt),_xlpm.pre,LEFT(_xlpm.txt,_xlpm.pos-1),IF(RIGHT(_xlpm.pre,3)="123","3PL",IF(RIGHT(_xlpm.pre,2)="12","2PL",IF(RIGHT(_xlpm.pre,1)="1","1PL","3PL")))),N3848,O3848,P3848,Q3848&amp;"W",R3848),_xlfn.TEXTJOIN("-",TRUE,M3848,N3848,O3848,P3848,Q3848&amp;"W",R3848))</f>
        <v>Flexible Link-AL-None-None-0W-2</v>
      </c>
      <c r="T3848" s="14" t="str">
        <f>IF(COUNTIF(Cycletime[Element Desc.],ProjectsDB[[#This Row],[Element Desc.]])&gt;0,"Found","Not Found")</f>
        <v>Found</v>
      </c>
    </row>
    <row r="3849" spans="2:20" x14ac:dyDescent="0.25">
      <c r="B3849" s="8" t="s">
        <v>8057</v>
      </c>
      <c r="C3849" s="9" t="s">
        <v>8043</v>
      </c>
      <c r="D3849" s="9" t="s">
        <v>8044</v>
      </c>
      <c r="E3849" s="10">
        <v>1</v>
      </c>
      <c r="F3849" s="9" t="s">
        <v>7862</v>
      </c>
      <c r="G3849" s="9" t="s">
        <v>1426</v>
      </c>
      <c r="H3849" s="11"/>
      <c r="I3849" s="12">
        <v>540</v>
      </c>
      <c r="J3849" s="12"/>
      <c r="K3849" s="12"/>
      <c r="L3849" s="12">
        <f t="array" ref="L3849">IFERROR(LOOKUP(2^15,SEARCH({"40A","63A","80A","100A","125A","160A","200A","250A","400A","630A","800A","1000A","1250A","1600A","2000A","2500A","3200A","4000A","5000A","6300A"},UPPER(D3849)),{40,63,80,100,125,160,200,250,400,630,800,1000,1250,1600,2000,2500,3200,4000,5000,6300}),0)</f>
        <v>3200</v>
      </c>
      <c r="M3849" s="9" t="str">
        <f t="shared" si="301"/>
        <v>Straight Feeder</v>
      </c>
      <c r="N3849" s="9" t="str">
        <f t="shared" si="302"/>
        <v>AL</v>
      </c>
      <c r="O3849" s="13" t="str">
        <f t="shared" si="303"/>
        <v>Silver</v>
      </c>
      <c r="P3849" s="9" t="str">
        <f t="shared" si="304"/>
        <v>PET</v>
      </c>
      <c r="Q3849" s="9" t="str">
        <f t="shared" si="305"/>
        <v>3</v>
      </c>
      <c r="R38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49" s="14" t="str">
        <f>IF(ProjectsDB[[#This Row],[Item Type]]="Straight Plug-In",_xlfn.TEXTJOIN("-",TRUE,M3849&amp;"-"&amp;_xlfn.LET(_xlpm.txt,ProjectsDB[[#This Row],[Assembly]],_xlpm.pos,FIND("SP",_xlpm.txt),_xlpm.pre,LEFT(_xlpm.txt,_xlpm.pos-1),IF(RIGHT(_xlpm.pre,3)="123","3PL",IF(RIGHT(_xlpm.pre,2)="12","2PL",IF(RIGHT(_xlpm.pre,1)="1","1PL","3PL")))),N3849,O3849,P3849,Q3849&amp;"W",R3849),_xlfn.TEXTJOIN("-",TRUE,M3849,N3849,O3849,P3849,Q3849&amp;"W",R3849))</f>
        <v>Straight Feeder-AL-Silver-PET-3W-2</v>
      </c>
      <c r="T3849" s="14" t="str">
        <f>IF(COUNTIF(Cycletime[Element Desc.],ProjectsDB[[#This Row],[Element Desc.]])&gt;0,"Found","Not Found")</f>
        <v>Found</v>
      </c>
    </row>
    <row r="3850" spans="2:20" x14ac:dyDescent="0.25">
      <c r="B3850" s="8" t="s">
        <v>8058</v>
      </c>
      <c r="C3850" s="9" t="s">
        <v>7999</v>
      </c>
      <c r="D3850" s="9" t="s">
        <v>8000</v>
      </c>
      <c r="E3850" s="10">
        <v>1</v>
      </c>
      <c r="F3850" s="9" t="s">
        <v>7862</v>
      </c>
      <c r="G3850" s="9" t="s">
        <v>1426</v>
      </c>
      <c r="H3850" s="11"/>
      <c r="I3850" s="12">
        <v>300</v>
      </c>
      <c r="J3850" s="12">
        <v>300</v>
      </c>
      <c r="K3850" s="12"/>
      <c r="L3850" s="12">
        <f t="array" ref="L3850">IFERROR(LOOKUP(2^15,SEARCH({"40A","63A","80A","100A","125A","160A","200A","250A","400A","630A","800A","1000A","1250A","1600A","2000A","2500A","3200A","4000A","5000A","6300A"},UPPER(D3850)),{40,63,80,100,125,160,200,250,400,630,800,1000,1250,1600,2000,2500,3200,4000,5000,6300}),0)</f>
        <v>3200</v>
      </c>
      <c r="M3850" s="9" t="str">
        <f t="shared" si="301"/>
        <v>Elbow Flat</v>
      </c>
      <c r="N3850" s="9" t="str">
        <f t="shared" si="302"/>
        <v>AL</v>
      </c>
      <c r="O3850" s="13" t="str">
        <f t="shared" si="303"/>
        <v>Silver</v>
      </c>
      <c r="P3850" s="9" t="str">
        <f t="shared" si="304"/>
        <v>PET</v>
      </c>
      <c r="Q3850" s="9" t="str">
        <f t="shared" si="305"/>
        <v>3</v>
      </c>
      <c r="R38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50" s="14" t="str">
        <f>IF(ProjectsDB[[#This Row],[Item Type]]="Straight Plug-In",_xlfn.TEXTJOIN("-",TRUE,M3850&amp;"-"&amp;_xlfn.LET(_xlpm.txt,ProjectsDB[[#This Row],[Assembly]],_xlpm.pos,FIND("SP",_xlpm.txt),_xlpm.pre,LEFT(_xlpm.txt,_xlpm.pos-1),IF(RIGHT(_xlpm.pre,3)="123","3PL",IF(RIGHT(_xlpm.pre,2)="12","2PL",IF(RIGHT(_xlpm.pre,1)="1","1PL","3PL")))),N3850,O3850,P3850,Q3850&amp;"W",R3850),_xlfn.TEXTJOIN("-",TRUE,M3850,N3850,O3850,P3850,Q3850&amp;"W",R3850))</f>
        <v>Elbow Flat-AL-Silver-PET-3W-2</v>
      </c>
      <c r="T3850" s="14" t="str">
        <f>IF(COUNTIF(Cycletime[Element Desc.],ProjectsDB[[#This Row],[Element Desc.]])&gt;0,"Found","Not Found")</f>
        <v>Found</v>
      </c>
    </row>
    <row r="3851" spans="2:20" x14ac:dyDescent="0.25">
      <c r="B3851" s="8" t="s">
        <v>8059</v>
      </c>
      <c r="C3851" s="9" t="s">
        <v>8002</v>
      </c>
      <c r="D3851" s="9" t="s">
        <v>8003</v>
      </c>
      <c r="E3851" s="10">
        <v>1</v>
      </c>
      <c r="F3851" s="9" t="s">
        <v>7862</v>
      </c>
      <c r="G3851" s="9" t="s">
        <v>1426</v>
      </c>
      <c r="H3851" s="11"/>
      <c r="I3851" s="12">
        <v>300</v>
      </c>
      <c r="J3851" s="12">
        <v>300</v>
      </c>
      <c r="K3851" s="12"/>
      <c r="L3851" s="12">
        <f t="array" ref="L3851">IFERROR(LOOKUP(2^15,SEARCH({"40A","63A","80A","100A","125A","160A","200A","250A","400A","630A","800A","1000A","1250A","1600A","2000A","2500A","3200A","4000A","5000A","6300A"},UPPER(D3851)),{40,63,80,100,125,160,200,250,400,630,800,1000,1250,1600,2000,2500,3200,4000,5000,6300}),0)</f>
        <v>3200</v>
      </c>
      <c r="M3851" s="9" t="str">
        <f t="shared" si="301"/>
        <v>Elbow Flat</v>
      </c>
      <c r="N3851" s="9" t="str">
        <f t="shared" si="302"/>
        <v>AL</v>
      </c>
      <c r="O3851" s="13" t="str">
        <f t="shared" si="303"/>
        <v>Silver</v>
      </c>
      <c r="P3851" s="9" t="str">
        <f t="shared" si="304"/>
        <v>PET</v>
      </c>
      <c r="Q3851" s="9" t="str">
        <f t="shared" si="305"/>
        <v>3</v>
      </c>
      <c r="R38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51" s="14" t="str">
        <f>IF(ProjectsDB[[#This Row],[Item Type]]="Straight Plug-In",_xlfn.TEXTJOIN("-",TRUE,M3851&amp;"-"&amp;_xlfn.LET(_xlpm.txt,ProjectsDB[[#This Row],[Assembly]],_xlpm.pos,FIND("SP",_xlpm.txt),_xlpm.pre,LEFT(_xlpm.txt,_xlpm.pos-1),IF(RIGHT(_xlpm.pre,3)="123","3PL",IF(RIGHT(_xlpm.pre,2)="12","2PL",IF(RIGHT(_xlpm.pre,1)="1","1PL","3PL")))),N3851,O3851,P3851,Q3851&amp;"W",R3851),_xlfn.TEXTJOIN("-",TRUE,M3851,N3851,O3851,P3851,Q3851&amp;"W",R3851))</f>
        <v>Elbow Flat-AL-Silver-PET-3W-2</v>
      </c>
      <c r="T3851" s="14" t="str">
        <f>IF(COUNTIF(Cycletime[Element Desc.],ProjectsDB[[#This Row],[Element Desc.]])&gt;0,"Found","Not Found")</f>
        <v>Found</v>
      </c>
    </row>
    <row r="3852" spans="2:20" x14ac:dyDescent="0.25">
      <c r="B3852" s="8" t="s">
        <v>8060</v>
      </c>
      <c r="C3852" s="9" t="s">
        <v>8061</v>
      </c>
      <c r="D3852" s="9" t="s">
        <v>8062</v>
      </c>
      <c r="E3852" s="10">
        <v>1</v>
      </c>
      <c r="F3852" s="9" t="s">
        <v>7862</v>
      </c>
      <c r="G3852" s="9" t="s">
        <v>1426</v>
      </c>
      <c r="H3852" s="11"/>
      <c r="I3852" s="12">
        <v>500</v>
      </c>
      <c r="J3852" s="12"/>
      <c r="K3852" s="12"/>
      <c r="L3852" s="12">
        <f t="array" ref="L3852">IFERROR(LOOKUP(2^15,SEARCH({"40A","63A","80A","100A","125A","160A","200A","250A","400A","630A","800A","1000A","1250A","1600A","2000A","2500A","3200A","4000A","5000A","6300A"},UPPER(D3852)),{40,63,80,100,125,160,200,250,400,630,800,1000,1250,1600,2000,2500,3200,4000,5000,6300}),0)</f>
        <v>3200</v>
      </c>
      <c r="M3852" s="9" t="str">
        <f t="shared" si="301"/>
        <v>Straight Feeder</v>
      </c>
      <c r="N3852" s="9" t="str">
        <f t="shared" si="302"/>
        <v>AL</v>
      </c>
      <c r="O3852" s="13" t="str">
        <f t="shared" si="303"/>
        <v>Silver</v>
      </c>
      <c r="P3852" s="9" t="str">
        <f t="shared" si="304"/>
        <v>PET</v>
      </c>
      <c r="Q3852" s="9" t="str">
        <f t="shared" si="305"/>
        <v>3</v>
      </c>
      <c r="R38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52" s="14" t="str">
        <f>IF(ProjectsDB[[#This Row],[Item Type]]="Straight Plug-In",_xlfn.TEXTJOIN("-",TRUE,M3852&amp;"-"&amp;_xlfn.LET(_xlpm.txt,ProjectsDB[[#This Row],[Assembly]],_xlpm.pos,FIND("SP",_xlpm.txt),_xlpm.pre,LEFT(_xlpm.txt,_xlpm.pos-1),IF(RIGHT(_xlpm.pre,3)="123","3PL",IF(RIGHT(_xlpm.pre,2)="12","2PL",IF(RIGHT(_xlpm.pre,1)="1","1PL","3PL")))),N3852,O3852,P3852,Q3852&amp;"W",R3852),_xlfn.TEXTJOIN("-",TRUE,M3852,N3852,O3852,P3852,Q3852&amp;"W",R3852))</f>
        <v>Straight Feeder-AL-Silver-PET-3W-2</v>
      </c>
      <c r="T3852" s="14" t="str">
        <f>IF(COUNTIF(Cycletime[Element Desc.],ProjectsDB[[#This Row],[Element Desc.]])&gt;0,"Found","Not Found")</f>
        <v>Found</v>
      </c>
    </row>
    <row r="3853" spans="2:20" x14ac:dyDescent="0.25">
      <c r="B3853" s="8" t="s">
        <v>8063</v>
      </c>
      <c r="C3853" s="9" t="s">
        <v>8017</v>
      </c>
      <c r="D3853" s="9" t="s">
        <v>8018</v>
      </c>
      <c r="E3853" s="10">
        <v>1</v>
      </c>
      <c r="F3853" s="9" t="s">
        <v>7862</v>
      </c>
      <c r="G3853" s="9" t="s">
        <v>1426</v>
      </c>
      <c r="H3853" s="11"/>
      <c r="I3853" s="12">
        <v>740</v>
      </c>
      <c r="J3853" s="12">
        <v>300</v>
      </c>
      <c r="K3853" s="12"/>
      <c r="L3853" s="12">
        <f t="array" ref="L3853">IFERROR(LOOKUP(2^15,SEARCH({"40A","63A","80A","100A","125A","160A","200A","250A","400A","630A","800A","1000A","1250A","1600A","2000A","2500A","3200A","4000A","5000A","6300A"},UPPER(D3853)),{40,63,80,100,125,160,200,250,400,630,800,1000,1250,1600,2000,2500,3200,4000,5000,6300}),0)</f>
        <v>3200</v>
      </c>
      <c r="M3853" s="9" t="str">
        <f t="shared" si="301"/>
        <v>Elbow Flat</v>
      </c>
      <c r="N3853" s="9" t="str">
        <f t="shared" si="302"/>
        <v>AL</v>
      </c>
      <c r="O3853" s="13" t="str">
        <f t="shared" si="303"/>
        <v>Silver</v>
      </c>
      <c r="P3853" s="9" t="str">
        <f t="shared" si="304"/>
        <v>PET</v>
      </c>
      <c r="Q3853" s="9" t="str">
        <f t="shared" si="305"/>
        <v>3</v>
      </c>
      <c r="R38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53" s="14" t="str">
        <f>IF(ProjectsDB[[#This Row],[Item Type]]="Straight Plug-In",_xlfn.TEXTJOIN("-",TRUE,M3853&amp;"-"&amp;_xlfn.LET(_xlpm.txt,ProjectsDB[[#This Row],[Assembly]],_xlpm.pos,FIND("SP",_xlpm.txt),_xlpm.pre,LEFT(_xlpm.txt,_xlpm.pos-1),IF(RIGHT(_xlpm.pre,3)="123","3PL",IF(RIGHT(_xlpm.pre,2)="12","2PL",IF(RIGHT(_xlpm.pre,1)="1","1PL","3PL")))),N3853,O3853,P3853,Q3853&amp;"W",R3853),_xlfn.TEXTJOIN("-",TRUE,M3853,N3853,O3853,P3853,Q3853&amp;"W",R3853))</f>
        <v>Elbow Flat-AL-Silver-PET-3W-2</v>
      </c>
      <c r="T3853" s="14" t="str">
        <f>IF(COUNTIF(Cycletime[Element Desc.],ProjectsDB[[#This Row],[Element Desc.]])&gt;0,"Found","Not Found")</f>
        <v>Found</v>
      </c>
    </row>
    <row r="3854" spans="2:20" x14ac:dyDescent="0.25">
      <c r="B3854" s="8" t="s">
        <v>8064</v>
      </c>
      <c r="C3854" s="9" t="s">
        <v>8047</v>
      </c>
      <c r="D3854" s="9" t="s">
        <v>8048</v>
      </c>
      <c r="E3854" s="10">
        <v>1</v>
      </c>
      <c r="F3854" s="9" t="s">
        <v>7862</v>
      </c>
      <c r="G3854" s="9" t="s">
        <v>1426</v>
      </c>
      <c r="H3854" s="11"/>
      <c r="I3854" s="12">
        <v>765</v>
      </c>
      <c r="J3854" s="12"/>
      <c r="K3854" s="12"/>
      <c r="L3854" s="12">
        <f t="array" ref="L3854">IFERROR(LOOKUP(2^15,SEARCH({"40A","63A","80A","100A","125A","160A","200A","250A","400A","630A","800A","1000A","1250A","1600A","2000A","2500A","3200A","4000A","5000A","6300A"},UPPER(D3854)),{40,63,80,100,125,160,200,250,400,630,800,1000,1250,1600,2000,2500,3200,4000,5000,6300}),0)</f>
        <v>3200</v>
      </c>
      <c r="M3854" s="9" t="str">
        <f t="shared" si="301"/>
        <v>Straight Feeder</v>
      </c>
      <c r="N3854" s="9" t="str">
        <f t="shared" si="302"/>
        <v>AL</v>
      </c>
      <c r="O3854" s="13" t="str">
        <f t="shared" si="303"/>
        <v>Silver</v>
      </c>
      <c r="P3854" s="9" t="str">
        <f t="shared" si="304"/>
        <v>PET</v>
      </c>
      <c r="Q3854" s="9" t="str">
        <f t="shared" si="305"/>
        <v>3</v>
      </c>
      <c r="R38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54" s="14" t="str">
        <f>IF(ProjectsDB[[#This Row],[Item Type]]="Straight Plug-In",_xlfn.TEXTJOIN("-",TRUE,M3854&amp;"-"&amp;_xlfn.LET(_xlpm.txt,ProjectsDB[[#This Row],[Assembly]],_xlpm.pos,FIND("SP",_xlpm.txt),_xlpm.pre,LEFT(_xlpm.txt,_xlpm.pos-1),IF(RIGHT(_xlpm.pre,3)="123","3PL",IF(RIGHT(_xlpm.pre,2)="12","2PL",IF(RIGHT(_xlpm.pre,1)="1","1PL","3PL")))),N3854,O3854,P3854,Q3854&amp;"W",R3854),_xlfn.TEXTJOIN("-",TRUE,M3854,N3854,O3854,P3854,Q3854&amp;"W",R3854))</f>
        <v>Straight Feeder-AL-Silver-PET-3W-2</v>
      </c>
      <c r="T3854" s="14" t="str">
        <f>IF(COUNTIF(Cycletime[Element Desc.],ProjectsDB[[#This Row],[Element Desc.]])&gt;0,"Found","Not Found")</f>
        <v>Found</v>
      </c>
    </row>
    <row r="3855" spans="2:20" x14ac:dyDescent="0.25">
      <c r="B3855" s="8" t="s">
        <v>8065</v>
      </c>
      <c r="C3855" s="9" t="s">
        <v>8014</v>
      </c>
      <c r="D3855" s="9" t="s">
        <v>8015</v>
      </c>
      <c r="E3855" s="10">
        <v>1</v>
      </c>
      <c r="F3855" s="9" t="s">
        <v>7862</v>
      </c>
      <c r="G3855" s="9" t="s">
        <v>1426</v>
      </c>
      <c r="H3855" s="11"/>
      <c r="I3855" s="12">
        <v>450</v>
      </c>
      <c r="J3855" s="12">
        <v>450</v>
      </c>
      <c r="K3855" s="12"/>
      <c r="L3855" s="12">
        <f t="array" ref="L3855">IFERROR(LOOKUP(2^15,SEARCH({"40A","63A","80A","100A","125A","160A","200A","250A","400A","630A","800A","1000A","1250A","1600A","2000A","2500A","3200A","4000A","5000A","6300A"},UPPER(D3855)),{40,63,80,100,125,160,200,250,400,630,800,1000,1250,1600,2000,2500,3200,4000,5000,6300}),0)</f>
        <v>3200</v>
      </c>
      <c r="M3855" s="9" t="str">
        <f t="shared" si="301"/>
        <v>Elbow Edge</v>
      </c>
      <c r="N3855" s="9" t="str">
        <f t="shared" si="302"/>
        <v>AL</v>
      </c>
      <c r="O3855" s="13" t="str">
        <f t="shared" si="303"/>
        <v>Silver</v>
      </c>
      <c r="P3855" s="9" t="str">
        <f t="shared" si="304"/>
        <v>PET</v>
      </c>
      <c r="Q3855" s="9" t="str">
        <f t="shared" si="305"/>
        <v>3</v>
      </c>
      <c r="R38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55" s="14" t="str">
        <f>IF(ProjectsDB[[#This Row],[Item Type]]="Straight Plug-In",_xlfn.TEXTJOIN("-",TRUE,M3855&amp;"-"&amp;_xlfn.LET(_xlpm.txt,ProjectsDB[[#This Row],[Assembly]],_xlpm.pos,FIND("SP",_xlpm.txt),_xlpm.pre,LEFT(_xlpm.txt,_xlpm.pos-1),IF(RIGHT(_xlpm.pre,3)="123","3PL",IF(RIGHT(_xlpm.pre,2)="12","2PL",IF(RIGHT(_xlpm.pre,1)="1","1PL","3PL")))),N3855,O3855,P3855,Q3855&amp;"W",R3855),_xlfn.TEXTJOIN("-",TRUE,M3855,N3855,O3855,P3855,Q3855&amp;"W",R3855))</f>
        <v>Elbow Edge-AL-Silver-PET-3W-2</v>
      </c>
      <c r="T3855" s="14" t="str">
        <f>IF(COUNTIF(Cycletime[Element Desc.],ProjectsDB[[#This Row],[Element Desc.]])&gt;0,"Found","Not Found")</f>
        <v>Found</v>
      </c>
    </row>
    <row r="3856" spans="2:20" x14ac:dyDescent="0.25">
      <c r="B3856" s="8" t="s">
        <v>8066</v>
      </c>
      <c r="C3856" s="9" t="s">
        <v>8051</v>
      </c>
      <c r="D3856" s="9" t="s">
        <v>8052</v>
      </c>
      <c r="E3856" s="10">
        <v>1</v>
      </c>
      <c r="F3856" s="9" t="s">
        <v>7862</v>
      </c>
      <c r="G3856" s="9" t="s">
        <v>1426</v>
      </c>
      <c r="H3856" s="11"/>
      <c r="I3856" s="12">
        <v>420</v>
      </c>
      <c r="J3856" s="12"/>
      <c r="K3856" s="12"/>
      <c r="L3856" s="12">
        <f t="array" ref="L3856">IFERROR(LOOKUP(2^15,SEARCH({"40A","63A","80A","100A","125A","160A","200A","250A","400A","630A","800A","1000A","1250A","1600A","2000A","2500A","3200A","4000A","5000A","6300A"},UPPER(D3856)),{40,63,80,100,125,160,200,250,400,630,800,1000,1250,1600,2000,2500,3200,4000,5000,6300}),0)</f>
        <v>3200</v>
      </c>
      <c r="M3856" s="9" t="str">
        <f t="shared" si="301"/>
        <v>Straight Feeder</v>
      </c>
      <c r="N3856" s="9" t="str">
        <f t="shared" si="302"/>
        <v>AL</v>
      </c>
      <c r="O3856" s="13" t="str">
        <f t="shared" si="303"/>
        <v>Silver</v>
      </c>
      <c r="P3856" s="9" t="str">
        <f t="shared" si="304"/>
        <v>PET</v>
      </c>
      <c r="Q3856" s="9" t="str">
        <f t="shared" si="305"/>
        <v>3</v>
      </c>
      <c r="R38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56" s="14" t="str">
        <f>IF(ProjectsDB[[#This Row],[Item Type]]="Straight Plug-In",_xlfn.TEXTJOIN("-",TRUE,M3856&amp;"-"&amp;_xlfn.LET(_xlpm.txt,ProjectsDB[[#This Row],[Assembly]],_xlpm.pos,FIND("SP",_xlpm.txt),_xlpm.pre,LEFT(_xlpm.txt,_xlpm.pos-1),IF(RIGHT(_xlpm.pre,3)="123","3PL",IF(RIGHT(_xlpm.pre,2)="12","2PL",IF(RIGHT(_xlpm.pre,1)="1","1PL","3PL")))),N3856,O3856,P3856,Q3856&amp;"W",R3856),_xlfn.TEXTJOIN("-",TRUE,M3856,N3856,O3856,P3856,Q3856&amp;"W",R3856))</f>
        <v>Straight Feeder-AL-Silver-PET-3W-2</v>
      </c>
      <c r="T3856" s="14" t="str">
        <f>IF(COUNTIF(Cycletime[Element Desc.],ProjectsDB[[#This Row],[Element Desc.]])&gt;0,"Found","Not Found")</f>
        <v>Found</v>
      </c>
    </row>
    <row r="3857" spans="2:20" x14ac:dyDescent="0.25">
      <c r="B3857" s="8" t="s">
        <v>8067</v>
      </c>
      <c r="C3857" s="9" t="s">
        <v>8020</v>
      </c>
      <c r="D3857" s="9" t="s">
        <v>8021</v>
      </c>
      <c r="E3857" s="10">
        <v>1</v>
      </c>
      <c r="F3857" s="9" t="s">
        <v>7862</v>
      </c>
      <c r="G3857" s="9" t="s">
        <v>1426</v>
      </c>
      <c r="H3857" s="11"/>
      <c r="I3857" s="12">
        <v>300</v>
      </c>
      <c r="J3857" s="12">
        <v>475</v>
      </c>
      <c r="K3857" s="12"/>
      <c r="L3857" s="12">
        <f t="array" ref="L3857">IFERROR(LOOKUP(2^15,SEARCH({"40A","63A","80A","100A","125A","160A","200A","250A","400A","630A","800A","1000A","1250A","1600A","2000A","2500A","3200A","4000A","5000A","6300A"},UPPER(D3857)),{40,63,80,100,125,160,200,250,400,630,800,1000,1250,1600,2000,2500,3200,4000,5000,6300}),0)</f>
        <v>3200</v>
      </c>
      <c r="M3857" s="9" t="str">
        <f t="shared" si="301"/>
        <v>Elbow Flat</v>
      </c>
      <c r="N3857" s="9" t="str">
        <f t="shared" si="302"/>
        <v>AL</v>
      </c>
      <c r="O3857" s="13" t="str">
        <f t="shared" si="303"/>
        <v>Silver</v>
      </c>
      <c r="P3857" s="9" t="str">
        <f t="shared" si="304"/>
        <v>PET</v>
      </c>
      <c r="Q3857" s="9" t="str">
        <f t="shared" si="305"/>
        <v>3</v>
      </c>
      <c r="R38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57" s="14" t="str">
        <f>IF(ProjectsDB[[#This Row],[Item Type]]="Straight Plug-In",_xlfn.TEXTJOIN("-",TRUE,M3857&amp;"-"&amp;_xlfn.LET(_xlpm.txt,ProjectsDB[[#This Row],[Assembly]],_xlpm.pos,FIND("SP",_xlpm.txt),_xlpm.pre,LEFT(_xlpm.txt,_xlpm.pos-1),IF(RIGHT(_xlpm.pre,3)="123","3PL",IF(RIGHT(_xlpm.pre,2)="12","2PL",IF(RIGHT(_xlpm.pre,1)="1","1PL","3PL")))),N3857,O3857,P3857,Q3857&amp;"W",R3857),_xlfn.TEXTJOIN("-",TRUE,M3857,N3857,O3857,P3857,Q3857&amp;"W",R3857))</f>
        <v>Elbow Flat-AL-Silver-PET-3W-2</v>
      </c>
      <c r="T3857" s="14" t="str">
        <f>IF(COUNTIF(Cycletime[Element Desc.],ProjectsDB[[#This Row],[Element Desc.]])&gt;0,"Found","Not Found")</f>
        <v>Found</v>
      </c>
    </row>
    <row r="3858" spans="2:20" x14ac:dyDescent="0.25">
      <c r="B3858" s="8" t="s">
        <v>8068</v>
      </c>
      <c r="C3858" s="9" t="s">
        <v>8011</v>
      </c>
      <c r="D3858" s="9" t="s">
        <v>8012</v>
      </c>
      <c r="E3858" s="10">
        <v>1</v>
      </c>
      <c r="F3858" s="9" t="s">
        <v>7862</v>
      </c>
      <c r="G3858" s="9" t="s">
        <v>1426</v>
      </c>
      <c r="H3858" s="11"/>
      <c r="I3858" s="12"/>
      <c r="J3858" s="12"/>
      <c r="K3858" s="12"/>
      <c r="L3858" s="12">
        <f t="array" ref="L3858">IFERROR(LOOKUP(2^15,SEARCH({"40A","63A","80A","100A","125A","160A","200A","250A","400A","630A","800A","1000A","1250A","1600A","2000A","2500A","3200A","4000A","5000A","6300A"},UPPER(D3858)),{40,63,80,100,125,160,200,250,400,630,800,1000,1250,1600,2000,2500,3200,4000,5000,6300}),0)</f>
        <v>3200</v>
      </c>
      <c r="M3858" s="9" t="str">
        <f t="shared" si="301"/>
        <v>Flexible Link</v>
      </c>
      <c r="N3858" s="9" t="str">
        <f t="shared" si="302"/>
        <v>AL</v>
      </c>
      <c r="O3858" s="13" t="str">
        <f t="shared" si="303"/>
        <v>None</v>
      </c>
      <c r="P3858" s="9" t="str">
        <f t="shared" si="304"/>
        <v>None</v>
      </c>
      <c r="Q3858" s="9" t="str">
        <f t="shared" si="305"/>
        <v>0</v>
      </c>
      <c r="R38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58" s="14" t="str">
        <f>IF(ProjectsDB[[#This Row],[Item Type]]="Straight Plug-In",_xlfn.TEXTJOIN("-",TRUE,M3858&amp;"-"&amp;_xlfn.LET(_xlpm.txt,ProjectsDB[[#This Row],[Assembly]],_xlpm.pos,FIND("SP",_xlpm.txt),_xlpm.pre,LEFT(_xlpm.txt,_xlpm.pos-1),IF(RIGHT(_xlpm.pre,3)="123","3PL",IF(RIGHT(_xlpm.pre,2)="12","2PL",IF(RIGHT(_xlpm.pre,1)="1","1PL","3PL")))),N3858,O3858,P3858,Q3858&amp;"W",R3858),_xlfn.TEXTJOIN("-",TRUE,M3858,N3858,O3858,P3858,Q3858&amp;"W",R3858))</f>
        <v>Flexible Link-AL-None-None-0W-2</v>
      </c>
      <c r="T3858" s="14" t="str">
        <f>IF(COUNTIF(Cycletime[Element Desc.],ProjectsDB[[#This Row],[Element Desc.]])&gt;0,"Found","Not Found")</f>
        <v>Found</v>
      </c>
    </row>
    <row r="3859" spans="2:20" x14ac:dyDescent="0.25">
      <c r="B3859" s="8" t="s">
        <v>8069</v>
      </c>
      <c r="C3859" s="9" t="s">
        <v>8023</v>
      </c>
      <c r="D3859" s="9" t="s">
        <v>8024</v>
      </c>
      <c r="E3859" s="10">
        <v>9</v>
      </c>
      <c r="F3859" s="9" t="s">
        <v>7862</v>
      </c>
      <c r="G3859" s="9" t="s">
        <v>1426</v>
      </c>
      <c r="H3859" s="11"/>
      <c r="I3859" s="12"/>
      <c r="J3859" s="12"/>
      <c r="K3859" s="12"/>
      <c r="L3859" s="12">
        <f t="array" ref="L3859">IFERROR(LOOKUP(2^15,SEARCH({"40A","63A","80A","100A","125A","160A","200A","250A","400A","630A","800A","1000A","1250A","1600A","2000A","2500A","3200A","4000A","5000A","6300A"},UPPER(D3859)),{40,63,80,100,125,160,200,250,400,630,800,1000,1250,1600,2000,2500,3200,4000,5000,6300}),0)</f>
        <v>3200</v>
      </c>
      <c r="M3859" s="9" t="str">
        <f t="shared" si="301"/>
        <v>Joint Pack</v>
      </c>
      <c r="N3859" s="9" t="str">
        <f t="shared" si="302"/>
        <v>AL</v>
      </c>
      <c r="O3859" s="13" t="str">
        <f t="shared" si="303"/>
        <v>Silver</v>
      </c>
      <c r="P3859" s="9" t="str">
        <f t="shared" si="304"/>
        <v>None</v>
      </c>
      <c r="Q3859" s="9" t="str">
        <f t="shared" si="305"/>
        <v>3</v>
      </c>
      <c r="R38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59" s="14" t="str">
        <f>IF(ProjectsDB[[#This Row],[Item Type]]="Straight Plug-In",_xlfn.TEXTJOIN("-",TRUE,M3859&amp;"-"&amp;_xlfn.LET(_xlpm.txt,ProjectsDB[[#This Row],[Assembly]],_xlpm.pos,FIND("SP",_xlpm.txt),_xlpm.pre,LEFT(_xlpm.txt,_xlpm.pos-1),IF(RIGHT(_xlpm.pre,3)="123","3PL",IF(RIGHT(_xlpm.pre,2)="12","2PL",IF(RIGHT(_xlpm.pre,1)="1","1PL","3PL")))),N3859,O3859,P3859,Q3859&amp;"W",R3859),_xlfn.TEXTJOIN("-",TRUE,M3859,N3859,O3859,P3859,Q3859&amp;"W",R3859))</f>
        <v>Joint Pack-AL-Silver-None-3W-2</v>
      </c>
      <c r="T3859" s="14" t="str">
        <f>IF(COUNTIF(Cycletime[Element Desc.],ProjectsDB[[#This Row],[Element Desc.]])&gt;0,"Found","Not Found")</f>
        <v>Found</v>
      </c>
    </row>
    <row r="3860" spans="2:20" x14ac:dyDescent="0.25">
      <c r="B3860" s="8" t="s">
        <v>8070</v>
      </c>
      <c r="C3860" s="9" t="s">
        <v>2676</v>
      </c>
      <c r="D3860" s="9" t="s">
        <v>2677</v>
      </c>
      <c r="E3860" s="10">
        <v>25</v>
      </c>
      <c r="F3860" s="9" t="s">
        <v>7862</v>
      </c>
      <c r="G3860" s="9" t="s">
        <v>1433</v>
      </c>
      <c r="H3860" s="11"/>
      <c r="I3860" s="12"/>
      <c r="J3860" s="12"/>
      <c r="K3860" s="12"/>
      <c r="L3860" s="12">
        <f t="array" ref="L3860">IFERROR(LOOKUP(2^15,SEARCH({"40A","63A","80A","100A","125A","160A","200A","250A","400A","630A","800A","1000A","1250A","1600A","2000A","2500A","3200A","4000A","5000A","6300A"},UPPER(D3860)),{40,63,80,100,125,160,200,250,400,630,800,1000,1250,1600,2000,2500,3200,4000,5000,6300}),0)</f>
        <v>0</v>
      </c>
      <c r="M3860" s="9" t="str">
        <f t="shared" si="301"/>
        <v>C-Channel</v>
      </c>
      <c r="N3860" s="9" t="str">
        <f t="shared" si="302"/>
        <v>AL</v>
      </c>
      <c r="O3860" s="13" t="str">
        <f t="shared" si="303"/>
        <v>None</v>
      </c>
      <c r="P3860" s="9" t="str">
        <f t="shared" si="304"/>
        <v>None</v>
      </c>
      <c r="Q3860" s="9" t="str">
        <f t="shared" si="305"/>
        <v>0</v>
      </c>
      <c r="R38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860" s="14" t="str">
        <f>IF(ProjectsDB[[#This Row],[Item Type]]="Straight Plug-In",_xlfn.TEXTJOIN("-",TRUE,M3860&amp;"-"&amp;_xlfn.LET(_xlpm.txt,ProjectsDB[[#This Row],[Assembly]],_xlpm.pos,FIND("SP",_xlpm.txt),_xlpm.pre,LEFT(_xlpm.txt,_xlpm.pos-1),IF(RIGHT(_xlpm.pre,3)="123","3PL",IF(RIGHT(_xlpm.pre,2)="12","2PL",IF(RIGHT(_xlpm.pre,1)="1","1PL","3PL")))),N3860,O3860,P3860,Q3860&amp;"W",R3860),_xlfn.TEXTJOIN("-",TRUE,M3860,N3860,O3860,P3860,Q3860&amp;"W",R3860))</f>
        <v>C-Channel-AL-None-None-0W-1</v>
      </c>
      <c r="T3860" s="14" t="str">
        <f>IF(COUNTIF(Cycletime[Element Desc.],ProjectsDB[[#This Row],[Element Desc.]])&gt;0,"Found","Not Found")</f>
        <v>Found</v>
      </c>
    </row>
    <row r="3861" spans="2:20" x14ac:dyDescent="0.25">
      <c r="B3861" s="8" t="s">
        <v>8071</v>
      </c>
      <c r="C3861" s="9" t="s">
        <v>8072</v>
      </c>
      <c r="D3861" s="9" t="s">
        <v>8073</v>
      </c>
      <c r="E3861" s="10">
        <v>1</v>
      </c>
      <c r="F3861" s="9" t="s">
        <v>7862</v>
      </c>
      <c r="G3861" s="9" t="s">
        <v>1433</v>
      </c>
      <c r="H3861" s="11"/>
      <c r="I3861" s="12">
        <v>1150</v>
      </c>
      <c r="J3861" s="12"/>
      <c r="K3861" s="12"/>
      <c r="L3861" s="12">
        <f t="array" ref="L3861">IFERROR(LOOKUP(2^15,SEARCH({"40A","63A","80A","100A","125A","160A","200A","250A","400A","630A","800A","1000A","1250A","1600A","2000A","2500A","3200A","4000A","5000A","6300A"},UPPER(D3861)),{40,63,80,100,125,160,200,250,400,630,800,1000,1250,1600,2000,2500,3200,4000,5000,6300}),0)</f>
        <v>4000</v>
      </c>
      <c r="M3861" s="9" t="str">
        <f t="shared" si="301"/>
        <v>Straight Feeder</v>
      </c>
      <c r="N3861" s="9" t="str">
        <f t="shared" si="302"/>
        <v>AL</v>
      </c>
      <c r="O3861" s="13" t="str">
        <f t="shared" si="303"/>
        <v>Silver</v>
      </c>
      <c r="P3861" s="9" t="str">
        <f t="shared" si="304"/>
        <v>PET</v>
      </c>
      <c r="Q3861" s="9" t="str">
        <f t="shared" si="305"/>
        <v>3</v>
      </c>
      <c r="R38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61" s="14" t="str">
        <f>IF(ProjectsDB[[#This Row],[Item Type]]="Straight Plug-In",_xlfn.TEXTJOIN("-",TRUE,M3861&amp;"-"&amp;_xlfn.LET(_xlpm.txt,ProjectsDB[[#This Row],[Assembly]],_xlpm.pos,FIND("SP",_xlpm.txt),_xlpm.pre,LEFT(_xlpm.txt,_xlpm.pos-1),IF(RIGHT(_xlpm.pre,3)="123","3PL",IF(RIGHT(_xlpm.pre,2)="12","2PL",IF(RIGHT(_xlpm.pre,1)="1","1PL","3PL")))),N3861,O3861,P3861,Q3861&amp;"W",R3861),_xlfn.TEXTJOIN("-",TRUE,M3861,N3861,O3861,P3861,Q3861&amp;"W",R3861))</f>
        <v>Straight Feeder-AL-Silver-PET-3W-2</v>
      </c>
      <c r="T3861" s="14" t="str">
        <f>IF(COUNTIF(Cycletime[Element Desc.],ProjectsDB[[#This Row],[Element Desc.]])&gt;0,"Found","Not Found")</f>
        <v>Found</v>
      </c>
    </row>
    <row r="3862" spans="2:20" x14ac:dyDescent="0.25">
      <c r="B3862" s="8" t="s">
        <v>8074</v>
      </c>
      <c r="C3862" s="9" t="s">
        <v>8075</v>
      </c>
      <c r="D3862" s="9" t="s">
        <v>8076</v>
      </c>
      <c r="E3862" s="10">
        <v>1</v>
      </c>
      <c r="F3862" s="9" t="s">
        <v>7862</v>
      </c>
      <c r="G3862" s="9" t="s">
        <v>1433</v>
      </c>
      <c r="H3862" s="11"/>
      <c r="I3862" s="12">
        <v>1190</v>
      </c>
      <c r="J3862" s="12"/>
      <c r="K3862" s="12"/>
      <c r="L3862" s="12">
        <f t="array" ref="L3862">IFERROR(LOOKUP(2^15,SEARCH({"40A","63A","80A","100A","125A","160A","200A","250A","400A","630A","800A","1000A","1250A","1600A","2000A","2500A","3200A","4000A","5000A","6300A"},UPPER(D3862)),{40,63,80,100,125,160,200,250,400,630,800,1000,1250,1600,2000,2500,3200,4000,5000,6300}),0)</f>
        <v>4000</v>
      </c>
      <c r="M3862" s="9" t="str">
        <f t="shared" si="301"/>
        <v>Straight Feeder</v>
      </c>
      <c r="N3862" s="9" t="str">
        <f t="shared" si="302"/>
        <v>AL</v>
      </c>
      <c r="O3862" s="13" t="str">
        <f t="shared" si="303"/>
        <v>Silver</v>
      </c>
      <c r="P3862" s="9" t="str">
        <f t="shared" si="304"/>
        <v>PET</v>
      </c>
      <c r="Q3862" s="9" t="str">
        <f t="shared" si="305"/>
        <v>3</v>
      </c>
      <c r="R38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62" s="14" t="str">
        <f>IF(ProjectsDB[[#This Row],[Item Type]]="Straight Plug-In",_xlfn.TEXTJOIN("-",TRUE,M3862&amp;"-"&amp;_xlfn.LET(_xlpm.txt,ProjectsDB[[#This Row],[Assembly]],_xlpm.pos,FIND("SP",_xlpm.txt),_xlpm.pre,LEFT(_xlpm.txt,_xlpm.pos-1),IF(RIGHT(_xlpm.pre,3)="123","3PL",IF(RIGHT(_xlpm.pre,2)="12","2PL",IF(RIGHT(_xlpm.pre,1)="1","1PL","3PL")))),N3862,O3862,P3862,Q3862&amp;"W",R3862),_xlfn.TEXTJOIN("-",TRUE,M3862,N3862,O3862,P3862,Q3862&amp;"W",R3862))</f>
        <v>Straight Feeder-AL-Silver-PET-3W-2</v>
      </c>
      <c r="T3862" s="14" t="str">
        <f>IF(COUNTIF(Cycletime[Element Desc.],ProjectsDB[[#This Row],[Element Desc.]])&gt;0,"Found","Not Found")</f>
        <v>Found</v>
      </c>
    </row>
    <row r="3863" spans="2:20" x14ac:dyDescent="0.25">
      <c r="B3863" s="8" t="s">
        <v>8077</v>
      </c>
      <c r="C3863" s="9" t="s">
        <v>7914</v>
      </c>
      <c r="D3863" s="9" t="s">
        <v>7915</v>
      </c>
      <c r="E3863" s="10">
        <v>1</v>
      </c>
      <c r="F3863" s="9" t="s">
        <v>7862</v>
      </c>
      <c r="G3863" s="9" t="s">
        <v>1433</v>
      </c>
      <c r="H3863" s="11"/>
      <c r="I3863" s="12">
        <v>600</v>
      </c>
      <c r="J3863" s="12"/>
      <c r="K3863" s="12"/>
      <c r="L3863" s="12">
        <f t="array" ref="L3863">IFERROR(LOOKUP(2^15,SEARCH({"40A","63A","80A","100A","125A","160A","200A","250A","400A","630A","800A","1000A","1250A","1600A","2000A","2500A","3200A","4000A","5000A","6300A"},UPPER(D3863)),{40,63,80,100,125,160,200,250,400,630,800,1000,1250,1600,2000,2500,3200,4000,5000,6300}),0)</f>
        <v>4000</v>
      </c>
      <c r="M3863" s="9" t="str">
        <f t="shared" si="301"/>
        <v>Straight Feeder</v>
      </c>
      <c r="N3863" s="9" t="str">
        <f t="shared" si="302"/>
        <v>AL</v>
      </c>
      <c r="O3863" s="13" t="str">
        <f t="shared" si="303"/>
        <v>Silver</v>
      </c>
      <c r="P3863" s="9" t="str">
        <f t="shared" si="304"/>
        <v>PET</v>
      </c>
      <c r="Q3863" s="9" t="str">
        <f t="shared" si="305"/>
        <v>3</v>
      </c>
      <c r="R38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63" s="14" t="str">
        <f>IF(ProjectsDB[[#This Row],[Item Type]]="Straight Plug-In",_xlfn.TEXTJOIN("-",TRUE,M3863&amp;"-"&amp;_xlfn.LET(_xlpm.txt,ProjectsDB[[#This Row],[Assembly]],_xlpm.pos,FIND("SP",_xlpm.txt),_xlpm.pre,LEFT(_xlpm.txt,_xlpm.pos-1),IF(RIGHT(_xlpm.pre,3)="123","3PL",IF(RIGHT(_xlpm.pre,2)="12","2PL",IF(RIGHT(_xlpm.pre,1)="1","1PL","3PL")))),N3863,O3863,P3863,Q3863&amp;"W",R3863),_xlfn.TEXTJOIN("-",TRUE,M3863,N3863,O3863,P3863,Q3863&amp;"W",R3863))</f>
        <v>Straight Feeder-AL-Silver-PET-3W-2</v>
      </c>
      <c r="T3863" s="14" t="str">
        <f>IF(COUNTIF(Cycletime[Element Desc.],ProjectsDB[[#This Row],[Element Desc.]])&gt;0,"Found","Not Found")</f>
        <v>Found</v>
      </c>
    </row>
    <row r="3864" spans="2:20" x14ac:dyDescent="0.25">
      <c r="B3864" s="8" t="s">
        <v>8078</v>
      </c>
      <c r="C3864" s="9" t="s">
        <v>7867</v>
      </c>
      <c r="D3864" s="9" t="s">
        <v>7868</v>
      </c>
      <c r="E3864" s="10">
        <v>3</v>
      </c>
      <c r="F3864" s="9" t="s">
        <v>7862</v>
      </c>
      <c r="G3864" s="9" t="s">
        <v>1433</v>
      </c>
      <c r="H3864" s="11"/>
      <c r="I3864" s="12"/>
      <c r="J3864" s="12"/>
      <c r="K3864" s="12"/>
      <c r="L3864" s="12">
        <f t="array" ref="L3864">IFERROR(LOOKUP(2^15,SEARCH({"40A","63A","80A","100A","125A","160A","200A","250A","400A","630A","800A","1000A","1250A","1600A","2000A","2500A","3200A","4000A","5000A","6300A"},UPPER(D3864)),{40,63,80,100,125,160,200,250,400,630,800,1000,1250,1600,2000,2500,3200,4000,5000,6300}),0)</f>
        <v>4000</v>
      </c>
      <c r="M3864" s="9" t="str">
        <f t="shared" si="301"/>
        <v>Joint Pack</v>
      </c>
      <c r="N3864" s="9" t="str">
        <f t="shared" si="302"/>
        <v>AL</v>
      </c>
      <c r="O3864" s="13" t="str">
        <f t="shared" si="303"/>
        <v>Silver</v>
      </c>
      <c r="P3864" s="9" t="str">
        <f t="shared" si="304"/>
        <v>None</v>
      </c>
      <c r="Q3864" s="9" t="str">
        <f t="shared" si="305"/>
        <v>3</v>
      </c>
      <c r="R38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64" s="14" t="str">
        <f>IF(ProjectsDB[[#This Row],[Item Type]]="Straight Plug-In",_xlfn.TEXTJOIN("-",TRUE,M3864&amp;"-"&amp;_xlfn.LET(_xlpm.txt,ProjectsDB[[#This Row],[Assembly]],_xlpm.pos,FIND("SP",_xlpm.txt),_xlpm.pre,LEFT(_xlpm.txt,_xlpm.pos-1),IF(RIGHT(_xlpm.pre,3)="123","3PL",IF(RIGHT(_xlpm.pre,2)="12","2PL",IF(RIGHT(_xlpm.pre,1)="1","1PL","3PL")))),N3864,O3864,P3864,Q3864&amp;"W",R3864),_xlfn.TEXTJOIN("-",TRUE,M3864,N3864,O3864,P3864,Q3864&amp;"W",R3864))</f>
        <v>Joint Pack-AL-Silver-None-3W-2</v>
      </c>
      <c r="T3864" s="14" t="str">
        <f>IF(COUNTIF(Cycletime[Element Desc.],ProjectsDB[[#This Row],[Element Desc.]])&gt;0,"Found","Not Found")</f>
        <v>Found</v>
      </c>
    </row>
    <row r="3865" spans="2:20" x14ac:dyDescent="0.25">
      <c r="B3865" s="8" t="s">
        <v>8079</v>
      </c>
      <c r="C3865" s="9" t="s">
        <v>8080</v>
      </c>
      <c r="D3865" s="9" t="s">
        <v>8081</v>
      </c>
      <c r="E3865" s="10">
        <v>1</v>
      </c>
      <c r="F3865" s="9" t="s">
        <v>7862</v>
      </c>
      <c r="G3865" s="9" t="s">
        <v>1433</v>
      </c>
      <c r="H3865" s="11"/>
      <c r="I3865" s="12">
        <v>585</v>
      </c>
      <c r="J3865" s="12"/>
      <c r="K3865" s="12"/>
      <c r="L3865" s="12">
        <f t="array" ref="L3865">IFERROR(LOOKUP(2^15,SEARCH({"40A","63A","80A","100A","125A","160A","200A","250A","400A","630A","800A","1000A","1250A","1600A","2000A","2500A","3200A","4000A","5000A","6300A"},UPPER(D3865)),{40,63,80,100,125,160,200,250,400,630,800,1000,1250,1600,2000,2500,3200,4000,5000,6300}),0)</f>
        <v>4000</v>
      </c>
      <c r="M3865" s="9" t="str">
        <f t="shared" si="301"/>
        <v>Straight Feeder</v>
      </c>
      <c r="N3865" s="9" t="str">
        <f t="shared" si="302"/>
        <v>AL</v>
      </c>
      <c r="O3865" s="13" t="str">
        <f t="shared" si="303"/>
        <v>Silver</v>
      </c>
      <c r="P3865" s="9" t="str">
        <f t="shared" si="304"/>
        <v>PET</v>
      </c>
      <c r="Q3865" s="9" t="str">
        <f t="shared" si="305"/>
        <v>3</v>
      </c>
      <c r="R38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65" s="14" t="str">
        <f>IF(ProjectsDB[[#This Row],[Item Type]]="Straight Plug-In",_xlfn.TEXTJOIN("-",TRUE,M3865&amp;"-"&amp;_xlfn.LET(_xlpm.txt,ProjectsDB[[#This Row],[Assembly]],_xlpm.pos,FIND("SP",_xlpm.txt),_xlpm.pre,LEFT(_xlpm.txt,_xlpm.pos-1),IF(RIGHT(_xlpm.pre,3)="123","3PL",IF(RIGHT(_xlpm.pre,2)="12","2PL",IF(RIGHT(_xlpm.pre,1)="1","1PL","3PL")))),N3865,O3865,P3865,Q3865&amp;"W",R3865),_xlfn.TEXTJOIN("-",TRUE,M3865,N3865,O3865,P3865,Q3865&amp;"W",R3865))</f>
        <v>Straight Feeder-AL-Silver-PET-3W-2</v>
      </c>
      <c r="T3865" s="14" t="str">
        <f>IF(COUNTIF(Cycletime[Element Desc.],ProjectsDB[[#This Row],[Element Desc.]])&gt;0,"Found","Not Found")</f>
        <v>Found</v>
      </c>
    </row>
    <row r="3866" spans="2:20" x14ac:dyDescent="0.25">
      <c r="B3866" s="8" t="s">
        <v>8082</v>
      </c>
      <c r="C3866" s="9" t="s">
        <v>8083</v>
      </c>
      <c r="D3866" s="9" t="s">
        <v>8084</v>
      </c>
      <c r="E3866" s="10">
        <v>1</v>
      </c>
      <c r="F3866" s="9" t="s">
        <v>7862</v>
      </c>
      <c r="G3866" s="9" t="s">
        <v>1433</v>
      </c>
      <c r="H3866" s="11"/>
      <c r="I3866" s="12">
        <v>615</v>
      </c>
      <c r="J3866" s="12"/>
      <c r="K3866" s="12"/>
      <c r="L3866" s="12">
        <f t="array" ref="L3866">IFERROR(LOOKUP(2^15,SEARCH({"40A","63A","80A","100A","125A","160A","200A","250A","400A","630A","800A","1000A","1250A","1600A","2000A","2500A","3200A","4000A","5000A","6300A"},UPPER(D3866)),{40,63,80,100,125,160,200,250,400,630,800,1000,1250,1600,2000,2500,3200,4000,5000,6300}),0)</f>
        <v>4000</v>
      </c>
      <c r="M3866" s="9" t="str">
        <f t="shared" si="301"/>
        <v>Elbow Edge</v>
      </c>
      <c r="N3866" s="9" t="str">
        <f t="shared" si="302"/>
        <v>AL</v>
      </c>
      <c r="O3866" s="13" t="str">
        <f t="shared" si="303"/>
        <v>Silver</v>
      </c>
      <c r="P3866" s="9" t="str">
        <f t="shared" si="304"/>
        <v>PET</v>
      </c>
      <c r="Q3866" s="9" t="str">
        <f t="shared" si="305"/>
        <v>3</v>
      </c>
      <c r="R38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66" s="14" t="str">
        <f>IF(ProjectsDB[[#This Row],[Item Type]]="Straight Plug-In",_xlfn.TEXTJOIN("-",TRUE,M3866&amp;"-"&amp;_xlfn.LET(_xlpm.txt,ProjectsDB[[#This Row],[Assembly]],_xlpm.pos,FIND("SP",_xlpm.txt),_xlpm.pre,LEFT(_xlpm.txt,_xlpm.pos-1),IF(RIGHT(_xlpm.pre,3)="123","3PL",IF(RIGHT(_xlpm.pre,2)="12","2PL",IF(RIGHT(_xlpm.pre,1)="1","1PL","3PL")))),N3866,O3866,P3866,Q3866&amp;"W",R3866),_xlfn.TEXTJOIN("-",TRUE,M3866,N3866,O3866,P3866,Q3866&amp;"W",R3866))</f>
        <v>Elbow Edge-AL-Silver-PET-3W-2</v>
      </c>
      <c r="T3866" s="14" t="str">
        <f>IF(COUNTIF(Cycletime[Element Desc.],ProjectsDB[[#This Row],[Element Desc.]])&gt;0,"Found","Not Found")</f>
        <v>Found</v>
      </c>
    </row>
    <row r="3867" spans="2:20" x14ac:dyDescent="0.25">
      <c r="B3867" s="8" t="s">
        <v>8085</v>
      </c>
      <c r="C3867" s="9" t="s">
        <v>7867</v>
      </c>
      <c r="D3867" s="9" t="s">
        <v>7868</v>
      </c>
      <c r="E3867" s="10">
        <v>3</v>
      </c>
      <c r="F3867" s="9" t="s">
        <v>7862</v>
      </c>
      <c r="G3867" s="9" t="s">
        <v>1433</v>
      </c>
      <c r="H3867" s="11"/>
      <c r="I3867" s="12"/>
      <c r="J3867" s="12"/>
      <c r="K3867" s="12"/>
      <c r="L3867" s="12">
        <f t="array" ref="L3867">IFERROR(LOOKUP(2^15,SEARCH({"40A","63A","80A","100A","125A","160A","200A","250A","400A","630A","800A","1000A","1250A","1600A","2000A","2500A","3200A","4000A","5000A","6300A"},UPPER(D3867)),{40,63,80,100,125,160,200,250,400,630,800,1000,1250,1600,2000,2500,3200,4000,5000,6300}),0)</f>
        <v>4000</v>
      </c>
      <c r="M3867" s="9" t="str">
        <f t="shared" si="301"/>
        <v>Joint Pack</v>
      </c>
      <c r="N3867" s="9" t="str">
        <f t="shared" si="302"/>
        <v>AL</v>
      </c>
      <c r="O3867" s="13" t="str">
        <f t="shared" si="303"/>
        <v>Silver</v>
      </c>
      <c r="P3867" s="9" t="str">
        <f t="shared" si="304"/>
        <v>None</v>
      </c>
      <c r="Q3867" s="9" t="str">
        <f t="shared" si="305"/>
        <v>3</v>
      </c>
      <c r="R38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67" s="14" t="str">
        <f>IF(ProjectsDB[[#This Row],[Item Type]]="Straight Plug-In",_xlfn.TEXTJOIN("-",TRUE,M3867&amp;"-"&amp;_xlfn.LET(_xlpm.txt,ProjectsDB[[#This Row],[Assembly]],_xlpm.pos,FIND("SP",_xlpm.txt),_xlpm.pre,LEFT(_xlpm.txt,_xlpm.pos-1),IF(RIGHT(_xlpm.pre,3)="123","3PL",IF(RIGHT(_xlpm.pre,2)="12","2PL",IF(RIGHT(_xlpm.pre,1)="1","1PL","3PL")))),N3867,O3867,P3867,Q3867&amp;"W",R3867),_xlfn.TEXTJOIN("-",TRUE,M3867,N3867,O3867,P3867,Q3867&amp;"W",R3867))</f>
        <v>Joint Pack-AL-Silver-None-3W-2</v>
      </c>
      <c r="T3867" s="14" t="str">
        <f>IF(COUNTIF(Cycletime[Element Desc.],ProjectsDB[[#This Row],[Element Desc.]])&gt;0,"Found","Not Found")</f>
        <v>Found</v>
      </c>
    </row>
    <row r="3868" spans="2:20" x14ac:dyDescent="0.25">
      <c r="B3868" s="8" t="s">
        <v>8086</v>
      </c>
      <c r="C3868" s="9" t="s">
        <v>8087</v>
      </c>
      <c r="D3868" s="9" t="s">
        <v>8088</v>
      </c>
      <c r="E3868" s="10">
        <v>1</v>
      </c>
      <c r="F3868" s="9" t="s">
        <v>7862</v>
      </c>
      <c r="G3868" s="9" t="s">
        <v>1433</v>
      </c>
      <c r="H3868" s="11"/>
      <c r="I3868" s="12">
        <v>1130</v>
      </c>
      <c r="J3868" s="12"/>
      <c r="K3868" s="12"/>
      <c r="L3868" s="12">
        <f t="array" ref="L3868">IFERROR(LOOKUP(2^15,SEARCH({"40A","63A","80A","100A","125A","160A","200A","250A","400A","630A","800A","1000A","1250A","1600A","2000A","2500A","3200A","4000A","5000A","6300A"},UPPER(D3868)),{40,63,80,100,125,160,200,250,400,630,800,1000,1250,1600,2000,2500,3200,4000,5000,6300}),0)</f>
        <v>4000</v>
      </c>
      <c r="M3868" s="9" t="str">
        <f t="shared" si="301"/>
        <v>Straight Feeder</v>
      </c>
      <c r="N3868" s="9" t="str">
        <f t="shared" si="302"/>
        <v>AL</v>
      </c>
      <c r="O3868" s="13" t="str">
        <f t="shared" si="303"/>
        <v>Silver</v>
      </c>
      <c r="P3868" s="9" t="str">
        <f t="shared" si="304"/>
        <v>PET</v>
      </c>
      <c r="Q3868" s="9" t="str">
        <f t="shared" si="305"/>
        <v>3</v>
      </c>
      <c r="R38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68" s="14" t="str">
        <f>IF(ProjectsDB[[#This Row],[Item Type]]="Straight Plug-In",_xlfn.TEXTJOIN("-",TRUE,M3868&amp;"-"&amp;_xlfn.LET(_xlpm.txt,ProjectsDB[[#This Row],[Assembly]],_xlpm.pos,FIND("SP",_xlpm.txt),_xlpm.pre,LEFT(_xlpm.txt,_xlpm.pos-1),IF(RIGHT(_xlpm.pre,3)="123","3PL",IF(RIGHT(_xlpm.pre,2)="12","2PL",IF(RIGHT(_xlpm.pre,1)="1","1PL","3PL")))),N3868,O3868,P3868,Q3868&amp;"W",R3868),_xlfn.TEXTJOIN("-",TRUE,M3868,N3868,O3868,P3868,Q3868&amp;"W",R3868))</f>
        <v>Straight Feeder-AL-Silver-PET-3W-2</v>
      </c>
      <c r="T3868" s="14" t="str">
        <f>IF(COUNTIF(Cycletime[Element Desc.],ProjectsDB[[#This Row],[Element Desc.]])&gt;0,"Found","Not Found")</f>
        <v>Found</v>
      </c>
    </row>
    <row r="3869" spans="2:20" x14ac:dyDescent="0.25">
      <c r="B3869" s="8" t="s">
        <v>8089</v>
      </c>
      <c r="C3869" s="9" t="s">
        <v>8090</v>
      </c>
      <c r="D3869" s="9" t="s">
        <v>8091</v>
      </c>
      <c r="E3869" s="10">
        <v>1</v>
      </c>
      <c r="F3869" s="9" t="s">
        <v>7862</v>
      </c>
      <c r="G3869" s="9" t="s">
        <v>1433</v>
      </c>
      <c r="H3869" s="11"/>
      <c r="I3869" s="12">
        <v>490</v>
      </c>
      <c r="J3869" s="12"/>
      <c r="K3869" s="12"/>
      <c r="L3869" s="12">
        <f t="array" ref="L3869">IFERROR(LOOKUP(2^15,SEARCH({"40A","63A","80A","100A","125A","160A","200A","250A","400A","630A","800A","1000A","1250A","1600A","2000A","2500A","3200A","4000A","5000A","6300A"},UPPER(D3869)),{40,63,80,100,125,160,200,250,400,630,800,1000,1250,1600,2000,2500,3200,4000,5000,6300}),0)</f>
        <v>3200</v>
      </c>
      <c r="M3869" s="9" t="str">
        <f t="shared" si="301"/>
        <v>Straight Feeder</v>
      </c>
      <c r="N3869" s="9" t="str">
        <f t="shared" si="302"/>
        <v>AL</v>
      </c>
      <c r="O3869" s="13" t="str">
        <f t="shared" si="303"/>
        <v>Silver</v>
      </c>
      <c r="P3869" s="9" t="str">
        <f t="shared" si="304"/>
        <v>PET</v>
      </c>
      <c r="Q3869" s="9" t="str">
        <f t="shared" si="305"/>
        <v>3</v>
      </c>
      <c r="R38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69" s="14" t="str">
        <f>IF(ProjectsDB[[#This Row],[Item Type]]="Straight Plug-In",_xlfn.TEXTJOIN("-",TRUE,M3869&amp;"-"&amp;_xlfn.LET(_xlpm.txt,ProjectsDB[[#This Row],[Assembly]],_xlpm.pos,FIND("SP",_xlpm.txt),_xlpm.pre,LEFT(_xlpm.txt,_xlpm.pos-1),IF(RIGHT(_xlpm.pre,3)="123","3PL",IF(RIGHT(_xlpm.pre,2)="12","2PL",IF(RIGHT(_xlpm.pre,1)="1","1PL","3PL")))),N3869,O3869,P3869,Q3869&amp;"W",R3869),_xlfn.TEXTJOIN("-",TRUE,M3869,N3869,O3869,P3869,Q3869&amp;"W",R3869))</f>
        <v>Straight Feeder-AL-Silver-PET-3W-2</v>
      </c>
      <c r="T3869" s="14" t="str">
        <f>IF(COUNTIF(Cycletime[Element Desc.],ProjectsDB[[#This Row],[Element Desc.]])&gt;0,"Found","Not Found")</f>
        <v>Found</v>
      </c>
    </row>
    <row r="3870" spans="2:20" x14ac:dyDescent="0.25">
      <c r="B3870" s="8" t="s">
        <v>8092</v>
      </c>
      <c r="C3870" s="9" t="s">
        <v>8093</v>
      </c>
      <c r="D3870" s="9" t="s">
        <v>8094</v>
      </c>
      <c r="E3870" s="10">
        <v>1</v>
      </c>
      <c r="F3870" s="9" t="s">
        <v>7862</v>
      </c>
      <c r="G3870" s="9" t="s">
        <v>1433</v>
      </c>
      <c r="H3870" s="11"/>
      <c r="I3870" s="12">
        <v>620</v>
      </c>
      <c r="J3870" s="12">
        <v>510</v>
      </c>
      <c r="K3870" s="12"/>
      <c r="L3870" s="12">
        <f t="array" ref="L3870">IFERROR(LOOKUP(2^15,SEARCH({"40A","63A","80A","100A","125A","160A","200A","250A","400A","630A","800A","1000A","1250A","1600A","2000A","2500A","3200A","4000A","5000A","6300A"},UPPER(D3870)),{40,63,80,100,125,160,200,250,400,630,800,1000,1250,1600,2000,2500,3200,4000,5000,6300}),0)</f>
        <v>3200</v>
      </c>
      <c r="M3870" s="9" t="str">
        <f t="shared" si="301"/>
        <v>Elbow Edge</v>
      </c>
      <c r="N3870" s="9" t="str">
        <f t="shared" si="302"/>
        <v>AL</v>
      </c>
      <c r="O3870" s="13" t="str">
        <f t="shared" si="303"/>
        <v>Silver</v>
      </c>
      <c r="P3870" s="9" t="str">
        <f t="shared" si="304"/>
        <v>PET</v>
      </c>
      <c r="Q3870" s="9" t="str">
        <f t="shared" si="305"/>
        <v>3</v>
      </c>
      <c r="R38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70" s="14" t="str">
        <f>IF(ProjectsDB[[#This Row],[Item Type]]="Straight Plug-In",_xlfn.TEXTJOIN("-",TRUE,M3870&amp;"-"&amp;_xlfn.LET(_xlpm.txt,ProjectsDB[[#This Row],[Assembly]],_xlpm.pos,FIND("SP",_xlpm.txt),_xlpm.pre,LEFT(_xlpm.txt,_xlpm.pos-1),IF(RIGHT(_xlpm.pre,3)="123","3PL",IF(RIGHT(_xlpm.pre,2)="12","2PL",IF(RIGHT(_xlpm.pre,1)="1","1PL","3PL")))),N3870,O3870,P3870,Q3870&amp;"W",R3870),_xlfn.TEXTJOIN("-",TRUE,M3870,N3870,O3870,P3870,Q3870&amp;"W",R3870))</f>
        <v>Elbow Edge-AL-Silver-PET-3W-2</v>
      </c>
      <c r="T3870" s="14" t="str">
        <f>IF(COUNTIF(Cycletime[Element Desc.],ProjectsDB[[#This Row],[Element Desc.]])&gt;0,"Found","Not Found")</f>
        <v>Found</v>
      </c>
    </row>
    <row r="3871" spans="2:20" x14ac:dyDescent="0.25">
      <c r="B3871" s="8" t="s">
        <v>8095</v>
      </c>
      <c r="C3871" s="9" t="s">
        <v>8023</v>
      </c>
      <c r="D3871" s="9" t="s">
        <v>8024</v>
      </c>
      <c r="E3871" s="10">
        <v>2</v>
      </c>
      <c r="F3871" s="9" t="s">
        <v>7862</v>
      </c>
      <c r="G3871" s="9" t="s">
        <v>1433</v>
      </c>
      <c r="H3871" s="11"/>
      <c r="I3871" s="12"/>
      <c r="J3871" s="12"/>
      <c r="K3871" s="12"/>
      <c r="L3871" s="12">
        <f t="array" ref="L3871">IFERROR(LOOKUP(2^15,SEARCH({"40A","63A","80A","100A","125A","160A","200A","250A","400A","630A","800A","1000A","1250A","1600A","2000A","2500A","3200A","4000A","5000A","6300A"},UPPER(D3871)),{40,63,80,100,125,160,200,250,400,630,800,1000,1250,1600,2000,2500,3200,4000,5000,6300}),0)</f>
        <v>3200</v>
      </c>
      <c r="M3871" s="9" t="str">
        <f t="shared" si="301"/>
        <v>Joint Pack</v>
      </c>
      <c r="N3871" s="9" t="str">
        <f t="shared" si="302"/>
        <v>AL</v>
      </c>
      <c r="O3871" s="13" t="str">
        <f t="shared" si="303"/>
        <v>Silver</v>
      </c>
      <c r="P3871" s="9" t="str">
        <f t="shared" si="304"/>
        <v>None</v>
      </c>
      <c r="Q3871" s="9" t="str">
        <f t="shared" si="305"/>
        <v>3</v>
      </c>
      <c r="R38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71" s="14" t="str">
        <f>IF(ProjectsDB[[#This Row],[Item Type]]="Straight Plug-In",_xlfn.TEXTJOIN("-",TRUE,M3871&amp;"-"&amp;_xlfn.LET(_xlpm.txt,ProjectsDB[[#This Row],[Assembly]],_xlpm.pos,FIND("SP",_xlpm.txt),_xlpm.pre,LEFT(_xlpm.txt,_xlpm.pos-1),IF(RIGHT(_xlpm.pre,3)="123","3PL",IF(RIGHT(_xlpm.pre,2)="12","2PL",IF(RIGHT(_xlpm.pre,1)="1","1PL","3PL")))),N3871,O3871,P3871,Q3871&amp;"W",R3871),_xlfn.TEXTJOIN("-",TRUE,M3871,N3871,O3871,P3871,Q3871&amp;"W",R3871))</f>
        <v>Joint Pack-AL-Silver-None-3W-2</v>
      </c>
      <c r="T3871" s="14" t="str">
        <f>IF(COUNTIF(Cycletime[Element Desc.],ProjectsDB[[#This Row],[Element Desc.]])&gt;0,"Found","Not Found")</f>
        <v>Found</v>
      </c>
    </row>
    <row r="3872" spans="2:20" x14ac:dyDescent="0.25">
      <c r="B3872" s="8" t="s">
        <v>8096</v>
      </c>
      <c r="C3872" s="9" t="s">
        <v>8097</v>
      </c>
      <c r="D3872" s="9" t="s">
        <v>8098</v>
      </c>
      <c r="E3872" s="10">
        <v>1</v>
      </c>
      <c r="F3872" s="9" t="s">
        <v>7862</v>
      </c>
      <c r="G3872" s="9" t="s">
        <v>1433</v>
      </c>
      <c r="H3872" s="11"/>
      <c r="I3872" s="12">
        <v>480</v>
      </c>
      <c r="J3872" s="12"/>
      <c r="K3872" s="12"/>
      <c r="L3872" s="12">
        <f t="array" ref="L3872">IFERROR(LOOKUP(2^15,SEARCH({"40A","63A","80A","100A","125A","160A","200A","250A","400A","630A","800A","1000A","1250A","1600A","2000A","2500A","3200A","4000A","5000A","6300A"},UPPER(D3872)),{40,63,80,100,125,160,200,250,400,630,800,1000,1250,1600,2000,2500,3200,4000,5000,6300}),0)</f>
        <v>3200</v>
      </c>
      <c r="M3872" s="9" t="str">
        <f t="shared" si="301"/>
        <v>Straight Feeder</v>
      </c>
      <c r="N3872" s="9" t="str">
        <f t="shared" si="302"/>
        <v>AL</v>
      </c>
      <c r="O3872" s="13" t="str">
        <f t="shared" si="303"/>
        <v>Silver</v>
      </c>
      <c r="P3872" s="9" t="str">
        <f t="shared" si="304"/>
        <v>PET</v>
      </c>
      <c r="Q3872" s="9" t="str">
        <f t="shared" si="305"/>
        <v>3</v>
      </c>
      <c r="R38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72" s="14" t="str">
        <f>IF(ProjectsDB[[#This Row],[Item Type]]="Straight Plug-In",_xlfn.TEXTJOIN("-",TRUE,M3872&amp;"-"&amp;_xlfn.LET(_xlpm.txt,ProjectsDB[[#This Row],[Assembly]],_xlpm.pos,FIND("SP",_xlpm.txt),_xlpm.pre,LEFT(_xlpm.txt,_xlpm.pos-1),IF(RIGHT(_xlpm.pre,3)="123","3PL",IF(RIGHT(_xlpm.pre,2)="12","2PL",IF(RIGHT(_xlpm.pre,1)="1","1PL","3PL")))),N3872,O3872,P3872,Q3872&amp;"W",R3872),_xlfn.TEXTJOIN("-",TRUE,M3872,N3872,O3872,P3872,Q3872&amp;"W",R3872))</f>
        <v>Straight Feeder-AL-Silver-PET-3W-2</v>
      </c>
      <c r="T3872" s="14" t="str">
        <f>IF(COUNTIF(Cycletime[Element Desc.],ProjectsDB[[#This Row],[Element Desc.]])&gt;0,"Found","Not Found")</f>
        <v>Found</v>
      </c>
    </row>
    <row r="3873" spans="2:20" x14ac:dyDescent="0.25">
      <c r="B3873" s="8" t="s">
        <v>8099</v>
      </c>
      <c r="C3873" s="9" t="s">
        <v>8100</v>
      </c>
      <c r="D3873" s="9" t="s">
        <v>8101</v>
      </c>
      <c r="E3873" s="10">
        <v>1</v>
      </c>
      <c r="F3873" s="9" t="s">
        <v>7862</v>
      </c>
      <c r="G3873" s="9" t="s">
        <v>1433</v>
      </c>
      <c r="H3873" s="11"/>
      <c r="I3873" s="12">
        <v>570</v>
      </c>
      <c r="J3873" s="12">
        <v>250</v>
      </c>
      <c r="K3873" s="12">
        <v>570</v>
      </c>
      <c r="L3873" s="12">
        <f t="array" ref="L3873">IFERROR(LOOKUP(2^15,SEARCH({"40A","63A","80A","100A","125A","160A","200A","250A","400A","630A","800A","1000A","1250A","1600A","2000A","2500A","3200A","4000A","5000A","6300A"},UPPER(D3873)),{40,63,80,100,125,160,200,250,400,630,800,1000,1250,1600,2000,2500,3200,4000,5000,6300}),0)</f>
        <v>3200</v>
      </c>
      <c r="M3873" s="9" t="str">
        <f t="shared" si="301"/>
        <v>Z-Unit Edge</v>
      </c>
      <c r="N3873" s="9" t="str">
        <f t="shared" si="302"/>
        <v>AL</v>
      </c>
      <c r="O3873" s="13" t="str">
        <f t="shared" si="303"/>
        <v>Silver</v>
      </c>
      <c r="P3873" s="9" t="str">
        <f t="shared" si="304"/>
        <v>PET</v>
      </c>
      <c r="Q3873" s="9" t="str">
        <f t="shared" si="305"/>
        <v>3</v>
      </c>
      <c r="R38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73" s="14" t="str">
        <f>IF(ProjectsDB[[#This Row],[Item Type]]="Straight Plug-In",_xlfn.TEXTJOIN("-",TRUE,M3873&amp;"-"&amp;_xlfn.LET(_xlpm.txt,ProjectsDB[[#This Row],[Assembly]],_xlpm.pos,FIND("SP",_xlpm.txt),_xlpm.pre,LEFT(_xlpm.txt,_xlpm.pos-1),IF(RIGHT(_xlpm.pre,3)="123","3PL",IF(RIGHT(_xlpm.pre,2)="12","2PL",IF(RIGHT(_xlpm.pre,1)="1","1PL","3PL")))),N3873,O3873,P3873,Q3873&amp;"W",R3873),_xlfn.TEXTJOIN("-",TRUE,M3873,N3873,O3873,P3873,Q3873&amp;"W",R3873))</f>
        <v>Z-Unit Edge-AL-Silver-PET-3W-2</v>
      </c>
      <c r="T3873" s="14" t="str">
        <f>IF(COUNTIF(Cycletime[Element Desc.],ProjectsDB[[#This Row],[Element Desc.]])&gt;0,"Found","Not Found")</f>
        <v>Found</v>
      </c>
    </row>
    <row r="3874" spans="2:20" x14ac:dyDescent="0.25">
      <c r="B3874" s="8" t="s">
        <v>8102</v>
      </c>
      <c r="C3874" s="9" t="s">
        <v>8023</v>
      </c>
      <c r="D3874" s="9" t="s">
        <v>8024</v>
      </c>
      <c r="E3874" s="10">
        <v>2</v>
      </c>
      <c r="F3874" s="9" t="s">
        <v>7862</v>
      </c>
      <c r="G3874" s="9" t="s">
        <v>1433</v>
      </c>
      <c r="H3874" s="11"/>
      <c r="I3874" s="12"/>
      <c r="J3874" s="12"/>
      <c r="K3874" s="12"/>
      <c r="L3874" s="12">
        <f t="array" ref="L3874">IFERROR(LOOKUP(2^15,SEARCH({"40A","63A","80A","100A","125A","160A","200A","250A","400A","630A","800A","1000A","1250A","1600A","2000A","2500A","3200A","4000A","5000A","6300A"},UPPER(D3874)),{40,63,80,100,125,160,200,250,400,630,800,1000,1250,1600,2000,2500,3200,4000,5000,6300}),0)</f>
        <v>3200</v>
      </c>
      <c r="M3874" s="9" t="str">
        <f t="shared" si="301"/>
        <v>Joint Pack</v>
      </c>
      <c r="N3874" s="9" t="str">
        <f t="shared" si="302"/>
        <v>AL</v>
      </c>
      <c r="O3874" s="13" t="str">
        <f t="shared" si="303"/>
        <v>Silver</v>
      </c>
      <c r="P3874" s="9" t="str">
        <f t="shared" si="304"/>
        <v>None</v>
      </c>
      <c r="Q3874" s="9" t="str">
        <f t="shared" si="305"/>
        <v>3</v>
      </c>
      <c r="R38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74" s="14" t="str">
        <f>IF(ProjectsDB[[#This Row],[Item Type]]="Straight Plug-In",_xlfn.TEXTJOIN("-",TRUE,M3874&amp;"-"&amp;_xlfn.LET(_xlpm.txt,ProjectsDB[[#This Row],[Assembly]],_xlpm.pos,FIND("SP",_xlpm.txt),_xlpm.pre,LEFT(_xlpm.txt,_xlpm.pos-1),IF(RIGHT(_xlpm.pre,3)="123","3PL",IF(RIGHT(_xlpm.pre,2)="12","2PL",IF(RIGHT(_xlpm.pre,1)="1","1PL","3PL")))),N3874,O3874,P3874,Q3874&amp;"W",R3874),_xlfn.TEXTJOIN("-",TRUE,M3874,N3874,O3874,P3874,Q3874&amp;"W",R3874))</f>
        <v>Joint Pack-AL-Silver-None-3W-2</v>
      </c>
      <c r="T3874" s="14" t="str">
        <f>IF(COUNTIF(Cycletime[Element Desc.],ProjectsDB[[#This Row],[Element Desc.]])&gt;0,"Found","Not Found")</f>
        <v>Found</v>
      </c>
    </row>
    <row r="3875" spans="2:20" x14ac:dyDescent="0.25">
      <c r="B3875" s="8" t="s">
        <v>8103</v>
      </c>
      <c r="C3875" s="9" t="s">
        <v>7867</v>
      </c>
      <c r="D3875" s="9" t="s">
        <v>7868</v>
      </c>
      <c r="E3875" s="10">
        <v>2</v>
      </c>
      <c r="F3875" s="9" t="s">
        <v>7862</v>
      </c>
      <c r="G3875" s="9" t="s">
        <v>1433</v>
      </c>
      <c r="H3875" s="11"/>
      <c r="I3875" s="12"/>
      <c r="J3875" s="12"/>
      <c r="K3875" s="12"/>
      <c r="L3875" s="12">
        <f t="array" ref="L3875">IFERROR(LOOKUP(2^15,SEARCH({"40A","63A","80A","100A","125A","160A","200A","250A","400A","630A","800A","1000A","1250A","1600A","2000A","2500A","3200A","4000A","5000A","6300A"},UPPER(D3875)),{40,63,80,100,125,160,200,250,400,630,800,1000,1250,1600,2000,2500,3200,4000,5000,6300}),0)</f>
        <v>4000</v>
      </c>
      <c r="M3875" s="9" t="str">
        <f t="shared" si="301"/>
        <v>Joint Pack</v>
      </c>
      <c r="N3875" s="9" t="str">
        <f t="shared" si="302"/>
        <v>AL</v>
      </c>
      <c r="O3875" s="13" t="str">
        <f t="shared" si="303"/>
        <v>Silver</v>
      </c>
      <c r="P3875" s="9" t="str">
        <f t="shared" si="304"/>
        <v>None</v>
      </c>
      <c r="Q3875" s="9" t="str">
        <f t="shared" si="305"/>
        <v>3</v>
      </c>
      <c r="R38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75" s="14" t="str">
        <f>IF(ProjectsDB[[#This Row],[Item Type]]="Straight Plug-In",_xlfn.TEXTJOIN("-",TRUE,M3875&amp;"-"&amp;_xlfn.LET(_xlpm.txt,ProjectsDB[[#This Row],[Assembly]],_xlpm.pos,FIND("SP",_xlpm.txt),_xlpm.pre,LEFT(_xlpm.txt,_xlpm.pos-1),IF(RIGHT(_xlpm.pre,3)="123","3PL",IF(RIGHT(_xlpm.pre,2)="12","2PL",IF(RIGHT(_xlpm.pre,1)="1","1PL","3PL")))),N3875,O3875,P3875,Q3875&amp;"W",R3875),_xlfn.TEXTJOIN("-",TRUE,M3875,N3875,O3875,P3875,Q3875&amp;"W",R3875))</f>
        <v>Joint Pack-AL-Silver-None-3W-2</v>
      </c>
      <c r="T3875" s="14" t="str">
        <f>IF(COUNTIF(Cycletime[Element Desc.],ProjectsDB[[#This Row],[Element Desc.]])&gt;0,"Found","Not Found")</f>
        <v>Found</v>
      </c>
    </row>
    <row r="3876" spans="2:20" x14ac:dyDescent="0.25">
      <c r="B3876" s="8" t="s">
        <v>8104</v>
      </c>
      <c r="C3876" s="9" t="s">
        <v>8105</v>
      </c>
      <c r="D3876" s="9" t="s">
        <v>8106</v>
      </c>
      <c r="E3876" s="10">
        <v>1</v>
      </c>
      <c r="F3876" s="9" t="s">
        <v>7862</v>
      </c>
      <c r="G3876" s="9" t="s">
        <v>1433</v>
      </c>
      <c r="H3876" s="11"/>
      <c r="I3876" s="12">
        <v>640</v>
      </c>
      <c r="J3876" s="12">
        <v>700</v>
      </c>
      <c r="K3876" s="12"/>
      <c r="L3876" s="12">
        <f t="array" ref="L3876">IFERROR(LOOKUP(2^15,SEARCH({"40A","63A","80A","100A","125A","160A","200A","250A","400A","630A","800A","1000A","1250A","1600A","2000A","2500A","3200A","4000A","5000A","6300A"},UPPER(D3876)),{40,63,80,100,125,160,200,250,400,630,800,1000,1250,1600,2000,2500,3200,4000,5000,6300}),0)</f>
        <v>4000</v>
      </c>
      <c r="M3876" s="9" t="str">
        <f t="shared" si="301"/>
        <v>Elbow Edge</v>
      </c>
      <c r="N3876" s="9" t="str">
        <f t="shared" si="302"/>
        <v>AL</v>
      </c>
      <c r="O3876" s="13" t="str">
        <f t="shared" si="303"/>
        <v>Silver</v>
      </c>
      <c r="P3876" s="9" t="str">
        <f t="shared" si="304"/>
        <v>PET</v>
      </c>
      <c r="Q3876" s="9" t="str">
        <f t="shared" si="305"/>
        <v>3</v>
      </c>
      <c r="R38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76" s="14" t="str">
        <f>IF(ProjectsDB[[#This Row],[Item Type]]="Straight Plug-In",_xlfn.TEXTJOIN("-",TRUE,M3876&amp;"-"&amp;_xlfn.LET(_xlpm.txt,ProjectsDB[[#This Row],[Assembly]],_xlpm.pos,FIND("SP",_xlpm.txt),_xlpm.pre,LEFT(_xlpm.txt,_xlpm.pos-1),IF(RIGHT(_xlpm.pre,3)="123","3PL",IF(RIGHT(_xlpm.pre,2)="12","2PL",IF(RIGHT(_xlpm.pre,1)="1","1PL","3PL")))),N3876,O3876,P3876,Q3876&amp;"W",R3876),_xlfn.TEXTJOIN("-",TRUE,M3876,N3876,O3876,P3876,Q3876&amp;"W",R3876))</f>
        <v>Elbow Edge-AL-Silver-PET-3W-2</v>
      </c>
      <c r="T3876" s="14" t="str">
        <f>IF(COUNTIF(Cycletime[Element Desc.],ProjectsDB[[#This Row],[Element Desc.]])&gt;0,"Found","Not Found")</f>
        <v>Found</v>
      </c>
    </row>
    <row r="3877" spans="2:20" x14ac:dyDescent="0.25">
      <c r="B3877" s="8" t="s">
        <v>8107</v>
      </c>
      <c r="C3877" s="9" t="s">
        <v>7864</v>
      </c>
      <c r="D3877" s="9" t="s">
        <v>7865</v>
      </c>
      <c r="E3877" s="10">
        <v>1</v>
      </c>
      <c r="F3877" s="9" t="s">
        <v>7862</v>
      </c>
      <c r="G3877" s="9" t="s">
        <v>1433</v>
      </c>
      <c r="H3877" s="11"/>
      <c r="I3877" s="12">
        <v>1170</v>
      </c>
      <c r="J3877" s="12"/>
      <c r="K3877" s="12"/>
      <c r="L3877" s="12">
        <f t="array" ref="L3877">IFERROR(LOOKUP(2^15,SEARCH({"40A","63A","80A","100A","125A","160A","200A","250A","400A","630A","800A","1000A","1250A","1600A","2000A","2500A","3200A","4000A","5000A","6300A"},UPPER(D3877)),{40,63,80,100,125,160,200,250,400,630,800,1000,1250,1600,2000,2500,3200,4000,5000,6300}),0)</f>
        <v>4000</v>
      </c>
      <c r="M3877" s="9" t="str">
        <f t="shared" si="301"/>
        <v>Straight Feeder</v>
      </c>
      <c r="N3877" s="9" t="str">
        <f t="shared" si="302"/>
        <v>AL</v>
      </c>
      <c r="O3877" s="13" t="str">
        <f t="shared" si="303"/>
        <v>Silver</v>
      </c>
      <c r="P3877" s="9" t="str">
        <f t="shared" si="304"/>
        <v>PET</v>
      </c>
      <c r="Q3877" s="9" t="str">
        <f t="shared" si="305"/>
        <v>3</v>
      </c>
      <c r="R38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77" s="14" t="str">
        <f>IF(ProjectsDB[[#This Row],[Item Type]]="Straight Plug-In",_xlfn.TEXTJOIN("-",TRUE,M3877&amp;"-"&amp;_xlfn.LET(_xlpm.txt,ProjectsDB[[#This Row],[Assembly]],_xlpm.pos,FIND("SP",_xlpm.txt),_xlpm.pre,LEFT(_xlpm.txt,_xlpm.pos-1),IF(RIGHT(_xlpm.pre,3)="123","3PL",IF(RIGHT(_xlpm.pre,2)="12","2PL",IF(RIGHT(_xlpm.pre,1)="1","1PL","3PL")))),N3877,O3877,P3877,Q3877&amp;"W",R3877),_xlfn.TEXTJOIN("-",TRUE,M3877,N3877,O3877,P3877,Q3877&amp;"W",R3877))</f>
        <v>Straight Feeder-AL-Silver-PET-3W-2</v>
      </c>
      <c r="T3877" s="14" t="str">
        <f>IF(COUNTIF(Cycletime[Element Desc.],ProjectsDB[[#This Row],[Element Desc.]])&gt;0,"Found","Not Found")</f>
        <v>Found</v>
      </c>
    </row>
    <row r="3878" spans="2:20" x14ac:dyDescent="0.25">
      <c r="B3878" s="8" t="s">
        <v>8108</v>
      </c>
      <c r="C3878" s="9" t="s">
        <v>8109</v>
      </c>
      <c r="D3878" s="9" t="s">
        <v>8110</v>
      </c>
      <c r="E3878" s="10">
        <v>1</v>
      </c>
      <c r="F3878" s="9" t="s">
        <v>7862</v>
      </c>
      <c r="G3878" s="9" t="s">
        <v>1433</v>
      </c>
      <c r="H3878" s="11"/>
      <c r="I3878" s="12">
        <v>660</v>
      </c>
      <c r="J3878" s="12">
        <v>700</v>
      </c>
      <c r="K3878" s="12"/>
      <c r="L3878" s="12">
        <f t="array" ref="L3878">IFERROR(LOOKUP(2^15,SEARCH({"40A","63A","80A","100A","125A","160A","200A","250A","400A","630A","800A","1000A","1250A","1600A","2000A","2500A","3200A","4000A","5000A","6300A"},UPPER(D3878)),{40,63,80,100,125,160,200,250,400,630,800,1000,1250,1600,2000,2500,3200,4000,5000,6300}),0)</f>
        <v>4000</v>
      </c>
      <c r="M3878" s="9" t="str">
        <f t="shared" si="301"/>
        <v>Elbow Edge</v>
      </c>
      <c r="N3878" s="9" t="str">
        <f t="shared" si="302"/>
        <v>AL</v>
      </c>
      <c r="O3878" s="13" t="str">
        <f t="shared" si="303"/>
        <v>Silver</v>
      </c>
      <c r="P3878" s="9" t="str">
        <f t="shared" si="304"/>
        <v>PET</v>
      </c>
      <c r="Q3878" s="9" t="str">
        <f t="shared" si="305"/>
        <v>3</v>
      </c>
      <c r="R38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78" s="14" t="str">
        <f>IF(ProjectsDB[[#This Row],[Item Type]]="Straight Plug-In",_xlfn.TEXTJOIN("-",TRUE,M3878&amp;"-"&amp;_xlfn.LET(_xlpm.txt,ProjectsDB[[#This Row],[Assembly]],_xlpm.pos,FIND("SP",_xlpm.txt),_xlpm.pre,LEFT(_xlpm.txt,_xlpm.pos-1),IF(RIGHT(_xlpm.pre,3)="123","3PL",IF(RIGHT(_xlpm.pre,2)="12","2PL",IF(RIGHT(_xlpm.pre,1)="1","1PL","3PL")))),N3878,O3878,P3878,Q3878&amp;"W",R3878),_xlfn.TEXTJOIN("-",TRUE,M3878,N3878,O3878,P3878,Q3878&amp;"W",R3878))</f>
        <v>Elbow Edge-AL-Silver-PET-3W-2</v>
      </c>
      <c r="T3878" s="14" t="str">
        <f>IF(COUNTIF(Cycletime[Element Desc.],ProjectsDB[[#This Row],[Element Desc.]])&gt;0,"Found","Not Found")</f>
        <v>Found</v>
      </c>
    </row>
    <row r="3879" spans="2:20" x14ac:dyDescent="0.25">
      <c r="B3879" s="8" t="s">
        <v>8111</v>
      </c>
      <c r="C3879" s="15" t="s">
        <v>7864</v>
      </c>
      <c r="D3879" s="15" t="s">
        <v>7865</v>
      </c>
      <c r="E3879" s="16">
        <v>1</v>
      </c>
      <c r="F3879" s="9" t="s">
        <v>7862</v>
      </c>
      <c r="G3879" s="9" t="s">
        <v>1433</v>
      </c>
      <c r="H3879" s="11"/>
      <c r="I3879" s="12">
        <v>1170</v>
      </c>
      <c r="J3879" s="12"/>
      <c r="K3879" s="12"/>
      <c r="L3879" s="12">
        <f t="array" ref="L3879">IFERROR(LOOKUP(2^15,SEARCH({"40A","63A","80A","100A","125A","160A","200A","250A","400A","630A","800A","1000A","1250A","1600A","2000A","2500A","3200A","4000A","5000A","6300A"},UPPER(D3879)),{40,63,80,100,125,160,200,250,400,630,800,1000,1250,1600,2000,2500,3200,4000,5000,6300}),0)</f>
        <v>4000</v>
      </c>
      <c r="M3879" s="9" t="str">
        <f t="shared" si="301"/>
        <v>Straight Feeder</v>
      </c>
      <c r="N3879" s="9" t="str">
        <f t="shared" si="302"/>
        <v>AL</v>
      </c>
      <c r="O3879" s="13" t="str">
        <f t="shared" si="303"/>
        <v>Silver</v>
      </c>
      <c r="P3879" s="9" t="str">
        <f t="shared" si="304"/>
        <v>PET</v>
      </c>
      <c r="Q3879" s="9" t="str">
        <f t="shared" si="305"/>
        <v>3</v>
      </c>
      <c r="R38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79" s="14" t="str">
        <f>IF(ProjectsDB[[#This Row],[Item Type]]="Straight Plug-In",_xlfn.TEXTJOIN("-",TRUE,M3879&amp;"-"&amp;_xlfn.LET(_xlpm.txt,ProjectsDB[[#This Row],[Assembly]],_xlpm.pos,FIND("SP",_xlpm.txt),_xlpm.pre,LEFT(_xlpm.txt,_xlpm.pos-1),IF(RIGHT(_xlpm.pre,3)="123","3PL",IF(RIGHT(_xlpm.pre,2)="12","2PL",IF(RIGHT(_xlpm.pre,1)="1","1PL","3PL")))),N3879,O3879,P3879,Q3879&amp;"W",R3879),_xlfn.TEXTJOIN("-",TRUE,M3879,N3879,O3879,P3879,Q3879&amp;"W",R3879))</f>
        <v>Straight Feeder-AL-Silver-PET-3W-2</v>
      </c>
      <c r="T3879" s="14" t="str">
        <f>IF(COUNTIF(Cycletime[Element Desc.],ProjectsDB[[#This Row],[Element Desc.]])&gt;0,"Found","Not Found")</f>
        <v>Found</v>
      </c>
    </row>
    <row r="3880" spans="2:20" x14ac:dyDescent="0.25">
      <c r="B3880" s="8" t="s">
        <v>8112</v>
      </c>
      <c r="C3880" s="15" t="s">
        <v>7867</v>
      </c>
      <c r="D3880" s="15" t="s">
        <v>7868</v>
      </c>
      <c r="E3880" s="16">
        <v>2</v>
      </c>
      <c r="F3880" s="9" t="s">
        <v>7862</v>
      </c>
      <c r="G3880" s="9" t="s">
        <v>1433</v>
      </c>
      <c r="H3880" s="11"/>
      <c r="I3880" s="12"/>
      <c r="J3880" s="12"/>
      <c r="K3880" s="12"/>
      <c r="L3880" s="12">
        <f t="array" ref="L3880">IFERROR(LOOKUP(2^15,SEARCH({"40A","63A","80A","100A","125A","160A","200A","250A","400A","630A","800A","1000A","1250A","1600A","2000A","2500A","3200A","4000A","5000A","6300A"},UPPER(D3880)),{40,63,80,100,125,160,200,250,400,630,800,1000,1250,1600,2000,2500,3200,4000,5000,6300}),0)</f>
        <v>4000</v>
      </c>
      <c r="M3880" s="9" t="str">
        <f t="shared" si="301"/>
        <v>Joint Pack</v>
      </c>
      <c r="N3880" s="9" t="str">
        <f t="shared" si="302"/>
        <v>AL</v>
      </c>
      <c r="O3880" s="13" t="str">
        <f t="shared" si="303"/>
        <v>Silver</v>
      </c>
      <c r="P3880" s="9" t="str">
        <f t="shared" si="304"/>
        <v>None</v>
      </c>
      <c r="Q3880" s="9" t="str">
        <f t="shared" si="305"/>
        <v>3</v>
      </c>
      <c r="R38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80" s="14" t="str">
        <f>IF(ProjectsDB[[#This Row],[Item Type]]="Straight Plug-In",_xlfn.TEXTJOIN("-",TRUE,M3880&amp;"-"&amp;_xlfn.LET(_xlpm.txt,ProjectsDB[[#This Row],[Assembly]],_xlpm.pos,FIND("SP",_xlpm.txt),_xlpm.pre,LEFT(_xlpm.txt,_xlpm.pos-1),IF(RIGHT(_xlpm.pre,3)="123","3PL",IF(RIGHT(_xlpm.pre,2)="12","2PL",IF(RIGHT(_xlpm.pre,1)="1","1PL","3PL")))),N3880,O3880,P3880,Q3880&amp;"W",R3880),_xlfn.TEXTJOIN("-",TRUE,M3880,N3880,O3880,P3880,Q3880&amp;"W",R3880))</f>
        <v>Joint Pack-AL-Silver-None-3W-2</v>
      </c>
      <c r="T3880" s="14" t="str">
        <f>IF(COUNTIF(Cycletime[Element Desc.],ProjectsDB[[#This Row],[Element Desc.]])&gt;0,"Found","Not Found")</f>
        <v>Found</v>
      </c>
    </row>
    <row r="3881" spans="2:20" x14ac:dyDescent="0.25">
      <c r="B3881" s="8" t="s">
        <v>8113</v>
      </c>
      <c r="C3881" s="15" t="s">
        <v>8114</v>
      </c>
      <c r="D3881" s="15" t="s">
        <v>8115</v>
      </c>
      <c r="E3881" s="16">
        <v>1</v>
      </c>
      <c r="F3881" s="9" t="s">
        <v>7862</v>
      </c>
      <c r="G3881" s="9" t="s">
        <v>1596</v>
      </c>
      <c r="H3881" s="11"/>
      <c r="I3881" s="12">
        <v>425</v>
      </c>
      <c r="J3881" s="12"/>
      <c r="K3881" s="12"/>
      <c r="L3881" s="12">
        <f t="array" ref="L3881">IFERROR(LOOKUP(2^15,SEARCH({"40A","63A","80A","100A","125A","160A","200A","250A","400A","630A","800A","1000A","1250A","1600A","2000A","2500A","3200A","4000A","5000A","6300A"},UPPER(D3881)),{40,63,80,100,125,160,200,250,400,630,800,1000,1250,1600,2000,2500,3200,4000,5000,6300}),0)</f>
        <v>4000</v>
      </c>
      <c r="M3881" s="9" t="str">
        <f t="shared" si="301"/>
        <v>Flange Straight</v>
      </c>
      <c r="N3881" s="9" t="str">
        <f t="shared" si="302"/>
        <v>AL</v>
      </c>
      <c r="O3881" s="13" t="str">
        <f t="shared" si="303"/>
        <v>Silver</v>
      </c>
      <c r="P3881" s="9" t="str">
        <f t="shared" si="304"/>
        <v>PET</v>
      </c>
      <c r="Q3881" s="9" t="str">
        <f t="shared" si="305"/>
        <v>3</v>
      </c>
      <c r="R38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81" s="14" t="str">
        <f>IF(ProjectsDB[[#This Row],[Item Type]]="Straight Plug-In",_xlfn.TEXTJOIN("-",TRUE,M3881&amp;"-"&amp;_xlfn.LET(_xlpm.txt,ProjectsDB[[#This Row],[Assembly]],_xlpm.pos,FIND("SP",_xlpm.txt),_xlpm.pre,LEFT(_xlpm.txt,_xlpm.pos-1),IF(RIGHT(_xlpm.pre,3)="123","3PL",IF(RIGHT(_xlpm.pre,2)="12","2PL",IF(RIGHT(_xlpm.pre,1)="1","1PL","3PL")))),N3881,O3881,P3881,Q3881&amp;"W",R3881),_xlfn.TEXTJOIN("-",TRUE,M3881,N3881,O3881,P3881,Q3881&amp;"W",R3881))</f>
        <v>Flange Straight-AL-Silver-PET-3W-2</v>
      </c>
      <c r="T3881" s="14" t="str">
        <f>IF(COUNTIF(Cycletime[Element Desc.],ProjectsDB[[#This Row],[Element Desc.]])&gt;0,"Found","Not Found")</f>
        <v>Found</v>
      </c>
    </row>
    <row r="3882" spans="2:20" x14ac:dyDescent="0.25">
      <c r="B3882" s="8" t="s">
        <v>8116</v>
      </c>
      <c r="C3882" s="15" t="s">
        <v>8114</v>
      </c>
      <c r="D3882" s="15" t="s">
        <v>8115</v>
      </c>
      <c r="E3882" s="16">
        <v>1</v>
      </c>
      <c r="F3882" s="9" t="s">
        <v>7862</v>
      </c>
      <c r="G3882" s="9" t="s">
        <v>1596</v>
      </c>
      <c r="H3882" s="11"/>
      <c r="I3882" s="12">
        <v>425</v>
      </c>
      <c r="J3882" s="12"/>
      <c r="K3882" s="12"/>
      <c r="L3882" s="12">
        <f t="array" ref="L3882">IFERROR(LOOKUP(2^15,SEARCH({"40A","63A","80A","100A","125A","160A","200A","250A","400A","630A","800A","1000A","1250A","1600A","2000A","2500A","3200A","4000A","5000A","6300A"},UPPER(D3882)),{40,63,80,100,125,160,200,250,400,630,800,1000,1250,1600,2000,2500,3200,4000,5000,6300}),0)</f>
        <v>4000</v>
      </c>
      <c r="M3882" s="9" t="str">
        <f t="shared" si="301"/>
        <v>Flange Straight</v>
      </c>
      <c r="N3882" s="9" t="str">
        <f t="shared" si="302"/>
        <v>AL</v>
      </c>
      <c r="O3882" s="13" t="str">
        <f t="shared" si="303"/>
        <v>Silver</v>
      </c>
      <c r="P3882" s="9" t="str">
        <f t="shared" si="304"/>
        <v>PET</v>
      </c>
      <c r="Q3882" s="9" t="str">
        <f t="shared" si="305"/>
        <v>3</v>
      </c>
      <c r="R38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82" s="14" t="str">
        <f>IF(ProjectsDB[[#This Row],[Item Type]]="Straight Plug-In",_xlfn.TEXTJOIN("-",TRUE,M3882&amp;"-"&amp;_xlfn.LET(_xlpm.txt,ProjectsDB[[#This Row],[Assembly]],_xlpm.pos,FIND("SP",_xlpm.txt),_xlpm.pre,LEFT(_xlpm.txt,_xlpm.pos-1),IF(RIGHT(_xlpm.pre,3)="123","3PL",IF(RIGHT(_xlpm.pre,2)="12","2PL",IF(RIGHT(_xlpm.pre,1)="1","1PL","3PL")))),N3882,O3882,P3882,Q3882&amp;"W",R3882),_xlfn.TEXTJOIN("-",TRUE,M3882,N3882,O3882,P3882,Q3882&amp;"W",R3882))</f>
        <v>Flange Straight-AL-Silver-PET-3W-2</v>
      </c>
      <c r="T3882" s="14" t="str">
        <f>IF(COUNTIF(Cycletime[Element Desc.],ProjectsDB[[#This Row],[Element Desc.]])&gt;0,"Found","Not Found")</f>
        <v>Found</v>
      </c>
    </row>
    <row r="3883" spans="2:20" x14ac:dyDescent="0.25">
      <c r="B3883" s="8" t="s">
        <v>8117</v>
      </c>
      <c r="C3883" s="15" t="s">
        <v>8114</v>
      </c>
      <c r="D3883" s="15" t="s">
        <v>8115</v>
      </c>
      <c r="E3883" s="16">
        <v>1</v>
      </c>
      <c r="F3883" s="9" t="s">
        <v>7862</v>
      </c>
      <c r="G3883" s="9" t="s">
        <v>1596</v>
      </c>
      <c r="H3883" s="11"/>
      <c r="I3883" s="12">
        <v>425</v>
      </c>
      <c r="J3883" s="12"/>
      <c r="K3883" s="12"/>
      <c r="L3883" s="12">
        <f t="array" ref="L3883">IFERROR(LOOKUP(2^15,SEARCH({"40A","63A","80A","100A","125A","160A","200A","250A","400A","630A","800A","1000A","1250A","1600A","2000A","2500A","3200A","4000A","5000A","6300A"},UPPER(D3883)),{40,63,80,100,125,160,200,250,400,630,800,1000,1250,1600,2000,2500,3200,4000,5000,6300}),0)</f>
        <v>4000</v>
      </c>
      <c r="M3883" s="9" t="str">
        <f t="shared" si="301"/>
        <v>Flange Straight</v>
      </c>
      <c r="N3883" s="9" t="str">
        <f t="shared" si="302"/>
        <v>AL</v>
      </c>
      <c r="O3883" s="13" t="str">
        <f t="shared" si="303"/>
        <v>Silver</v>
      </c>
      <c r="P3883" s="9" t="str">
        <f t="shared" si="304"/>
        <v>PET</v>
      </c>
      <c r="Q3883" s="9" t="str">
        <f t="shared" si="305"/>
        <v>3</v>
      </c>
      <c r="R38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83" s="14" t="str">
        <f>IF(ProjectsDB[[#This Row],[Item Type]]="Straight Plug-In",_xlfn.TEXTJOIN("-",TRUE,M3883&amp;"-"&amp;_xlfn.LET(_xlpm.txt,ProjectsDB[[#This Row],[Assembly]],_xlpm.pos,FIND("SP",_xlpm.txt),_xlpm.pre,LEFT(_xlpm.txt,_xlpm.pos-1),IF(RIGHT(_xlpm.pre,3)="123","3PL",IF(RIGHT(_xlpm.pre,2)="12","2PL",IF(RIGHT(_xlpm.pre,1)="1","1PL","3PL")))),N3883,O3883,P3883,Q3883&amp;"W",R3883),_xlfn.TEXTJOIN("-",TRUE,M3883,N3883,O3883,P3883,Q3883&amp;"W",R3883))</f>
        <v>Flange Straight-AL-Silver-PET-3W-2</v>
      </c>
      <c r="T3883" s="14" t="str">
        <f>IF(COUNTIF(Cycletime[Element Desc.],ProjectsDB[[#This Row],[Element Desc.]])&gt;0,"Found","Not Found")</f>
        <v>Found</v>
      </c>
    </row>
    <row r="3884" spans="2:20" x14ac:dyDescent="0.25">
      <c r="B3884" s="8" t="s">
        <v>8118</v>
      </c>
      <c r="C3884" s="15" t="s">
        <v>8114</v>
      </c>
      <c r="D3884" s="15" t="s">
        <v>8115</v>
      </c>
      <c r="E3884" s="16">
        <v>1</v>
      </c>
      <c r="F3884" s="9" t="s">
        <v>7862</v>
      </c>
      <c r="G3884" s="9" t="s">
        <v>1596</v>
      </c>
      <c r="H3884" s="11"/>
      <c r="I3884" s="12">
        <v>425</v>
      </c>
      <c r="J3884" s="12"/>
      <c r="K3884" s="12"/>
      <c r="L3884" s="12">
        <f t="array" ref="L3884">IFERROR(LOOKUP(2^15,SEARCH({"40A","63A","80A","100A","125A","160A","200A","250A","400A","630A","800A","1000A","1250A","1600A","2000A","2500A","3200A","4000A","5000A","6300A"},UPPER(D3884)),{40,63,80,100,125,160,200,250,400,630,800,1000,1250,1600,2000,2500,3200,4000,5000,6300}),0)</f>
        <v>4000</v>
      </c>
      <c r="M3884" s="9" t="str">
        <f t="shared" si="301"/>
        <v>Flange Straight</v>
      </c>
      <c r="N3884" s="9" t="str">
        <f t="shared" si="302"/>
        <v>AL</v>
      </c>
      <c r="O3884" s="13" t="str">
        <f t="shared" si="303"/>
        <v>Silver</v>
      </c>
      <c r="P3884" s="9" t="str">
        <f t="shared" si="304"/>
        <v>PET</v>
      </c>
      <c r="Q3884" s="9" t="str">
        <f t="shared" si="305"/>
        <v>3</v>
      </c>
      <c r="R38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84" s="14" t="str">
        <f>IF(ProjectsDB[[#This Row],[Item Type]]="Straight Plug-In",_xlfn.TEXTJOIN("-",TRUE,M3884&amp;"-"&amp;_xlfn.LET(_xlpm.txt,ProjectsDB[[#This Row],[Assembly]],_xlpm.pos,FIND("SP",_xlpm.txt),_xlpm.pre,LEFT(_xlpm.txt,_xlpm.pos-1),IF(RIGHT(_xlpm.pre,3)="123","3PL",IF(RIGHT(_xlpm.pre,2)="12","2PL",IF(RIGHT(_xlpm.pre,1)="1","1PL","3PL")))),N3884,O3884,P3884,Q3884&amp;"W",R3884),_xlfn.TEXTJOIN("-",TRUE,M3884,N3884,O3884,P3884,Q3884&amp;"W",R3884))</f>
        <v>Flange Straight-AL-Silver-PET-3W-2</v>
      </c>
      <c r="T3884" s="14" t="str">
        <f>IF(COUNTIF(Cycletime[Element Desc.],ProjectsDB[[#This Row],[Element Desc.]])&gt;0,"Found","Not Found")</f>
        <v>Found</v>
      </c>
    </row>
    <row r="3885" spans="2:20" x14ac:dyDescent="0.25">
      <c r="B3885" s="8" t="s">
        <v>8119</v>
      </c>
      <c r="C3885" s="15" t="s">
        <v>8114</v>
      </c>
      <c r="D3885" s="15" t="s">
        <v>8115</v>
      </c>
      <c r="E3885" s="16">
        <v>1</v>
      </c>
      <c r="F3885" s="9" t="s">
        <v>7862</v>
      </c>
      <c r="G3885" s="9" t="s">
        <v>1596</v>
      </c>
      <c r="H3885" s="11"/>
      <c r="I3885" s="12">
        <v>425</v>
      </c>
      <c r="J3885" s="12"/>
      <c r="K3885" s="12"/>
      <c r="L3885" s="12">
        <f t="array" ref="L3885">IFERROR(LOOKUP(2^15,SEARCH({"40A","63A","80A","100A","125A","160A","200A","250A","400A","630A","800A","1000A","1250A","1600A","2000A","2500A","3200A","4000A","5000A","6300A"},UPPER(D3885)),{40,63,80,100,125,160,200,250,400,630,800,1000,1250,1600,2000,2500,3200,4000,5000,6300}),0)</f>
        <v>4000</v>
      </c>
      <c r="M3885" s="9" t="str">
        <f t="shared" si="301"/>
        <v>Flange Straight</v>
      </c>
      <c r="N3885" s="9" t="str">
        <f t="shared" si="302"/>
        <v>AL</v>
      </c>
      <c r="O3885" s="13" t="str">
        <f t="shared" si="303"/>
        <v>Silver</v>
      </c>
      <c r="P3885" s="9" t="str">
        <f t="shared" si="304"/>
        <v>PET</v>
      </c>
      <c r="Q3885" s="9" t="str">
        <f t="shared" si="305"/>
        <v>3</v>
      </c>
      <c r="R38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85" s="14" t="str">
        <f>IF(ProjectsDB[[#This Row],[Item Type]]="Straight Plug-In",_xlfn.TEXTJOIN("-",TRUE,M3885&amp;"-"&amp;_xlfn.LET(_xlpm.txt,ProjectsDB[[#This Row],[Assembly]],_xlpm.pos,FIND("SP",_xlpm.txt),_xlpm.pre,LEFT(_xlpm.txt,_xlpm.pos-1),IF(RIGHT(_xlpm.pre,3)="123","3PL",IF(RIGHT(_xlpm.pre,2)="12","2PL",IF(RIGHT(_xlpm.pre,1)="1","1PL","3PL")))),N3885,O3885,P3885,Q3885&amp;"W",R3885),_xlfn.TEXTJOIN("-",TRUE,M3885,N3885,O3885,P3885,Q3885&amp;"W",R3885))</f>
        <v>Flange Straight-AL-Silver-PET-3W-2</v>
      </c>
      <c r="T3885" s="14" t="str">
        <f>IF(COUNTIF(Cycletime[Element Desc.],ProjectsDB[[#This Row],[Element Desc.]])&gt;0,"Found","Not Found")</f>
        <v>Found</v>
      </c>
    </row>
    <row r="3886" spans="2:20" x14ac:dyDescent="0.25">
      <c r="B3886" s="8" t="s">
        <v>8120</v>
      </c>
      <c r="C3886" s="15" t="s">
        <v>8114</v>
      </c>
      <c r="D3886" s="15" t="s">
        <v>8115</v>
      </c>
      <c r="E3886" s="16">
        <v>1</v>
      </c>
      <c r="F3886" s="9" t="s">
        <v>7862</v>
      </c>
      <c r="G3886" s="9" t="s">
        <v>1596</v>
      </c>
      <c r="H3886" s="11"/>
      <c r="I3886" s="12">
        <v>425</v>
      </c>
      <c r="J3886" s="12"/>
      <c r="K3886" s="12"/>
      <c r="L3886" s="12">
        <f t="array" ref="L3886">IFERROR(LOOKUP(2^15,SEARCH({"40A","63A","80A","100A","125A","160A","200A","250A","400A","630A","800A","1000A","1250A","1600A","2000A","2500A","3200A","4000A","5000A","6300A"},UPPER(D3886)),{40,63,80,100,125,160,200,250,400,630,800,1000,1250,1600,2000,2500,3200,4000,5000,6300}),0)</f>
        <v>4000</v>
      </c>
      <c r="M3886" s="9" t="str">
        <f t="shared" si="301"/>
        <v>Flange Straight</v>
      </c>
      <c r="N3886" s="9" t="str">
        <f t="shared" si="302"/>
        <v>AL</v>
      </c>
      <c r="O3886" s="13" t="str">
        <f t="shared" si="303"/>
        <v>Silver</v>
      </c>
      <c r="P3886" s="9" t="str">
        <f t="shared" si="304"/>
        <v>PET</v>
      </c>
      <c r="Q3886" s="9" t="str">
        <f t="shared" si="305"/>
        <v>3</v>
      </c>
      <c r="R38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86" s="14" t="str">
        <f>IF(ProjectsDB[[#This Row],[Item Type]]="Straight Plug-In",_xlfn.TEXTJOIN("-",TRUE,M3886&amp;"-"&amp;_xlfn.LET(_xlpm.txt,ProjectsDB[[#This Row],[Assembly]],_xlpm.pos,FIND("SP",_xlpm.txt),_xlpm.pre,LEFT(_xlpm.txt,_xlpm.pos-1),IF(RIGHT(_xlpm.pre,3)="123","3PL",IF(RIGHT(_xlpm.pre,2)="12","2PL",IF(RIGHT(_xlpm.pre,1)="1","1PL","3PL")))),N3886,O3886,P3886,Q3886&amp;"W",R3886),_xlfn.TEXTJOIN("-",TRUE,M3886,N3886,O3886,P3886,Q3886&amp;"W",R3886))</f>
        <v>Flange Straight-AL-Silver-PET-3W-2</v>
      </c>
      <c r="T3886" s="14" t="str">
        <f>IF(COUNTIF(Cycletime[Element Desc.],ProjectsDB[[#This Row],[Element Desc.]])&gt;0,"Found","Not Found")</f>
        <v>Found</v>
      </c>
    </row>
    <row r="3887" spans="2:20" x14ac:dyDescent="0.25">
      <c r="B3887" s="8" t="s">
        <v>8121</v>
      </c>
      <c r="C3887" s="9" t="s">
        <v>8122</v>
      </c>
      <c r="D3887" s="9" t="s">
        <v>7875</v>
      </c>
      <c r="E3887" s="10">
        <v>1</v>
      </c>
      <c r="F3887" s="9" t="s">
        <v>7862</v>
      </c>
      <c r="G3887" s="9" t="s">
        <v>1596</v>
      </c>
      <c r="H3887" s="11"/>
      <c r="I3887" s="12">
        <v>425</v>
      </c>
      <c r="J3887" s="12"/>
      <c r="K3887" s="12"/>
      <c r="L3887" s="12">
        <f t="array" ref="L3887">IFERROR(LOOKUP(2^15,SEARCH({"40A","63A","80A","100A","125A","160A","200A","250A","400A","630A","800A","1000A","1250A","1600A","2000A","2500A","3200A","4000A","5000A","6300A"},UPPER(D3887)),{40,63,80,100,125,160,200,250,400,630,800,1000,1250,1600,2000,2500,3200,4000,5000,6300}),0)</f>
        <v>3200</v>
      </c>
      <c r="M3887" s="9" t="str">
        <f t="shared" si="301"/>
        <v>Flange Straight</v>
      </c>
      <c r="N3887" s="9" t="str">
        <f t="shared" si="302"/>
        <v>AL</v>
      </c>
      <c r="O3887" s="13" t="str">
        <f t="shared" si="303"/>
        <v>Silver</v>
      </c>
      <c r="P3887" s="9" t="str">
        <f t="shared" si="304"/>
        <v>PET</v>
      </c>
      <c r="Q3887" s="9" t="str">
        <f t="shared" si="305"/>
        <v>3</v>
      </c>
      <c r="R38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87" s="14" t="str">
        <f>IF(ProjectsDB[[#This Row],[Item Type]]="Straight Plug-In",_xlfn.TEXTJOIN("-",TRUE,M3887&amp;"-"&amp;_xlfn.LET(_xlpm.txt,ProjectsDB[[#This Row],[Assembly]],_xlpm.pos,FIND("SP",_xlpm.txt),_xlpm.pre,LEFT(_xlpm.txt,_xlpm.pos-1),IF(RIGHT(_xlpm.pre,3)="123","3PL",IF(RIGHT(_xlpm.pre,2)="12","2PL",IF(RIGHT(_xlpm.pre,1)="1","1PL","3PL")))),N3887,O3887,P3887,Q3887&amp;"W",R3887),_xlfn.TEXTJOIN("-",TRUE,M3887,N3887,O3887,P3887,Q3887&amp;"W",R3887))</f>
        <v>Flange Straight-AL-Silver-PET-3W-2</v>
      </c>
      <c r="T3887" s="14" t="str">
        <f>IF(COUNTIF(Cycletime[Element Desc.],ProjectsDB[[#This Row],[Element Desc.]])&gt;0,"Found","Not Found")</f>
        <v>Found</v>
      </c>
    </row>
    <row r="3888" spans="2:20" x14ac:dyDescent="0.25">
      <c r="B3888" s="8" t="s">
        <v>8123</v>
      </c>
      <c r="C3888" s="9" t="s">
        <v>8122</v>
      </c>
      <c r="D3888" s="9" t="s">
        <v>7875</v>
      </c>
      <c r="E3888" s="10">
        <v>1</v>
      </c>
      <c r="F3888" s="9" t="s">
        <v>7862</v>
      </c>
      <c r="G3888" s="9" t="s">
        <v>1596</v>
      </c>
      <c r="H3888" s="11"/>
      <c r="I3888" s="12">
        <v>425</v>
      </c>
      <c r="J3888" s="12"/>
      <c r="K3888" s="12"/>
      <c r="L3888" s="12">
        <f t="array" ref="L3888">IFERROR(LOOKUP(2^15,SEARCH({"40A","63A","80A","100A","125A","160A","200A","250A","400A","630A","800A","1000A","1250A","1600A","2000A","2500A","3200A","4000A","5000A","6300A"},UPPER(D3888)),{40,63,80,100,125,160,200,250,400,630,800,1000,1250,1600,2000,2500,3200,4000,5000,6300}),0)</f>
        <v>3200</v>
      </c>
      <c r="M3888" s="9" t="str">
        <f t="shared" si="301"/>
        <v>Flange Straight</v>
      </c>
      <c r="N3888" s="9" t="str">
        <f t="shared" si="302"/>
        <v>AL</v>
      </c>
      <c r="O3888" s="13" t="str">
        <f t="shared" si="303"/>
        <v>Silver</v>
      </c>
      <c r="P3888" s="9" t="str">
        <f t="shared" si="304"/>
        <v>PET</v>
      </c>
      <c r="Q3888" s="9" t="str">
        <f t="shared" si="305"/>
        <v>3</v>
      </c>
      <c r="R38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88" s="14" t="str">
        <f>IF(ProjectsDB[[#This Row],[Item Type]]="Straight Plug-In",_xlfn.TEXTJOIN("-",TRUE,M3888&amp;"-"&amp;_xlfn.LET(_xlpm.txt,ProjectsDB[[#This Row],[Assembly]],_xlpm.pos,FIND("SP",_xlpm.txt),_xlpm.pre,LEFT(_xlpm.txt,_xlpm.pos-1),IF(RIGHT(_xlpm.pre,3)="123","3PL",IF(RIGHT(_xlpm.pre,2)="12","2PL",IF(RIGHT(_xlpm.pre,1)="1","1PL","3PL")))),N3888,O3888,P3888,Q3888&amp;"W",R3888),_xlfn.TEXTJOIN("-",TRUE,M3888,N3888,O3888,P3888,Q3888&amp;"W",R3888))</f>
        <v>Flange Straight-AL-Silver-PET-3W-2</v>
      </c>
      <c r="T3888" s="14" t="str">
        <f>IF(COUNTIF(Cycletime[Element Desc.],ProjectsDB[[#This Row],[Element Desc.]])&gt;0,"Found","Not Found")</f>
        <v>Found</v>
      </c>
    </row>
    <row r="3889" spans="2:20" x14ac:dyDescent="0.25">
      <c r="B3889" s="8" t="s">
        <v>8124</v>
      </c>
      <c r="C3889" s="9" t="s">
        <v>8125</v>
      </c>
      <c r="D3889" s="9" t="s">
        <v>8126</v>
      </c>
      <c r="E3889" s="10">
        <v>1</v>
      </c>
      <c r="F3889" s="9" t="s">
        <v>7862</v>
      </c>
      <c r="G3889" s="9" t="s">
        <v>1505</v>
      </c>
      <c r="H3889" s="11"/>
      <c r="I3889" s="12">
        <v>660</v>
      </c>
      <c r="J3889" s="12">
        <v>610</v>
      </c>
      <c r="K3889" s="12"/>
      <c r="L3889" s="12">
        <f t="array" ref="L3889">IFERROR(LOOKUP(2^15,SEARCH({"40A","63A","80A","100A","125A","160A","200A","250A","400A","630A","800A","1000A","1250A","1600A","2000A","2500A","3200A","4000A","5000A","6300A"},UPPER(D3889)),{40,63,80,100,125,160,200,250,400,630,800,1000,1250,1600,2000,2500,3200,4000,5000,6300}),0)</f>
        <v>3200</v>
      </c>
      <c r="M3889" s="9" t="str">
        <f t="shared" si="301"/>
        <v>Elbow Edge</v>
      </c>
      <c r="N3889" s="9" t="str">
        <f t="shared" si="302"/>
        <v>AL</v>
      </c>
      <c r="O3889" s="13" t="str">
        <f t="shared" si="303"/>
        <v>Silver</v>
      </c>
      <c r="P3889" s="9" t="str">
        <f t="shared" si="304"/>
        <v>PET</v>
      </c>
      <c r="Q3889" s="9" t="str">
        <f t="shared" si="305"/>
        <v>3</v>
      </c>
      <c r="R38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89" s="14" t="str">
        <f>IF(ProjectsDB[[#This Row],[Item Type]]="Straight Plug-In",_xlfn.TEXTJOIN("-",TRUE,M3889&amp;"-"&amp;_xlfn.LET(_xlpm.txt,ProjectsDB[[#This Row],[Assembly]],_xlpm.pos,FIND("SP",_xlpm.txt),_xlpm.pre,LEFT(_xlpm.txt,_xlpm.pos-1),IF(RIGHT(_xlpm.pre,3)="123","3PL",IF(RIGHT(_xlpm.pre,2)="12","2PL",IF(RIGHT(_xlpm.pre,1)="1","1PL","3PL")))),N3889,O3889,P3889,Q3889&amp;"W",R3889),_xlfn.TEXTJOIN("-",TRUE,M3889,N3889,O3889,P3889,Q3889&amp;"W",R3889))</f>
        <v>Elbow Edge-AL-Silver-PET-3W-2</v>
      </c>
      <c r="T3889" s="14" t="str">
        <f>IF(COUNTIF(Cycletime[Element Desc.],ProjectsDB[[#This Row],[Element Desc.]])&gt;0,"Found","Not Found")</f>
        <v>Found</v>
      </c>
    </row>
    <row r="3890" spans="2:20" x14ac:dyDescent="0.25">
      <c r="B3890" s="8" t="s">
        <v>8127</v>
      </c>
      <c r="C3890" s="9" t="s">
        <v>8128</v>
      </c>
      <c r="D3890" s="9" t="s">
        <v>8129</v>
      </c>
      <c r="E3890" s="10">
        <v>1</v>
      </c>
      <c r="F3890" s="9" t="s">
        <v>7862</v>
      </c>
      <c r="G3890" s="9" t="s">
        <v>1505</v>
      </c>
      <c r="H3890" s="11"/>
      <c r="I3890" s="12">
        <v>1070</v>
      </c>
      <c r="J3890" s="12"/>
      <c r="K3890" s="12"/>
      <c r="L3890" s="12">
        <f t="array" ref="L3890">IFERROR(LOOKUP(2^15,SEARCH({"40A","63A","80A","100A","125A","160A","200A","250A","400A","630A","800A","1000A","1250A","1600A","2000A","2500A","3200A","4000A","5000A","6300A"},UPPER(D3890)),{40,63,80,100,125,160,200,250,400,630,800,1000,1250,1600,2000,2500,3200,4000,5000,6300}),0)</f>
        <v>3200</v>
      </c>
      <c r="M3890" s="9" t="str">
        <f t="shared" si="301"/>
        <v>Straight Feeder</v>
      </c>
      <c r="N3890" s="9" t="str">
        <f t="shared" si="302"/>
        <v>AL</v>
      </c>
      <c r="O3890" s="13" t="str">
        <f t="shared" si="303"/>
        <v>Silver</v>
      </c>
      <c r="P3890" s="9" t="str">
        <f t="shared" si="304"/>
        <v>PET</v>
      </c>
      <c r="Q3890" s="9" t="str">
        <f t="shared" si="305"/>
        <v>3</v>
      </c>
      <c r="R38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90" s="14" t="str">
        <f>IF(ProjectsDB[[#This Row],[Item Type]]="Straight Plug-In",_xlfn.TEXTJOIN("-",TRUE,M3890&amp;"-"&amp;_xlfn.LET(_xlpm.txt,ProjectsDB[[#This Row],[Assembly]],_xlpm.pos,FIND("SP",_xlpm.txt),_xlpm.pre,LEFT(_xlpm.txt,_xlpm.pos-1),IF(RIGHT(_xlpm.pre,3)="123","3PL",IF(RIGHT(_xlpm.pre,2)="12","2PL",IF(RIGHT(_xlpm.pre,1)="1","1PL","3PL")))),N3890,O3890,P3890,Q3890&amp;"W",R3890),_xlfn.TEXTJOIN("-",TRUE,M3890,N3890,O3890,P3890,Q3890&amp;"W",R3890))</f>
        <v>Straight Feeder-AL-Silver-PET-3W-2</v>
      </c>
      <c r="T3890" s="14" t="str">
        <f>IF(COUNTIF(Cycletime[Element Desc.],ProjectsDB[[#This Row],[Element Desc.]])&gt;0,"Found","Not Found")</f>
        <v>Found</v>
      </c>
    </row>
    <row r="3891" spans="2:20" x14ac:dyDescent="0.25">
      <c r="B3891" s="8" t="s">
        <v>8130</v>
      </c>
      <c r="C3891" s="9" t="s">
        <v>8023</v>
      </c>
      <c r="D3891" s="9" t="s">
        <v>8024</v>
      </c>
      <c r="E3891" s="10">
        <v>2</v>
      </c>
      <c r="F3891" s="9" t="s">
        <v>7862</v>
      </c>
      <c r="G3891" s="9" t="s">
        <v>1505</v>
      </c>
      <c r="H3891" s="11"/>
      <c r="I3891" s="12"/>
      <c r="J3891" s="12"/>
      <c r="K3891" s="12"/>
      <c r="L3891" s="12">
        <f t="array" ref="L3891">IFERROR(LOOKUP(2^15,SEARCH({"40A","63A","80A","100A","125A","160A","200A","250A","400A","630A","800A","1000A","1250A","1600A","2000A","2500A","3200A","4000A","5000A","6300A"},UPPER(D3891)),{40,63,80,100,125,160,200,250,400,630,800,1000,1250,1600,2000,2500,3200,4000,5000,6300}),0)</f>
        <v>3200</v>
      </c>
      <c r="M3891" s="9" t="str">
        <f t="shared" si="301"/>
        <v>Joint Pack</v>
      </c>
      <c r="N3891" s="9" t="str">
        <f t="shared" si="302"/>
        <v>AL</v>
      </c>
      <c r="O3891" s="13" t="str">
        <f t="shared" si="303"/>
        <v>Silver</v>
      </c>
      <c r="P3891" s="9" t="str">
        <f t="shared" si="304"/>
        <v>None</v>
      </c>
      <c r="Q3891" s="9" t="str">
        <f t="shared" si="305"/>
        <v>3</v>
      </c>
      <c r="R38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91" s="14" t="str">
        <f>IF(ProjectsDB[[#This Row],[Item Type]]="Straight Plug-In",_xlfn.TEXTJOIN("-",TRUE,M3891&amp;"-"&amp;_xlfn.LET(_xlpm.txt,ProjectsDB[[#This Row],[Assembly]],_xlpm.pos,FIND("SP",_xlpm.txt),_xlpm.pre,LEFT(_xlpm.txt,_xlpm.pos-1),IF(RIGHT(_xlpm.pre,3)="123","3PL",IF(RIGHT(_xlpm.pre,2)="12","2PL",IF(RIGHT(_xlpm.pre,1)="1","1PL","3PL")))),N3891,O3891,P3891,Q3891&amp;"W",R3891),_xlfn.TEXTJOIN("-",TRUE,M3891,N3891,O3891,P3891,Q3891&amp;"W",R3891))</f>
        <v>Joint Pack-AL-Silver-None-3W-2</v>
      </c>
      <c r="T3891" s="14" t="str">
        <f>IF(COUNTIF(Cycletime[Element Desc.],ProjectsDB[[#This Row],[Element Desc.]])&gt;0,"Found","Not Found")</f>
        <v>Found</v>
      </c>
    </row>
    <row r="3892" spans="2:20" x14ac:dyDescent="0.25">
      <c r="B3892" s="8" t="s">
        <v>8131</v>
      </c>
      <c r="C3892" s="9" t="s">
        <v>8128</v>
      </c>
      <c r="D3892" s="9" t="s">
        <v>8129</v>
      </c>
      <c r="E3892" s="10">
        <v>1</v>
      </c>
      <c r="F3892" s="9" t="s">
        <v>7862</v>
      </c>
      <c r="G3892" s="9" t="s">
        <v>1505</v>
      </c>
      <c r="H3892" s="11"/>
      <c r="I3892" s="12">
        <v>1070</v>
      </c>
      <c r="J3892" s="12"/>
      <c r="K3892" s="12"/>
      <c r="L3892" s="12">
        <f t="array" ref="L3892">IFERROR(LOOKUP(2^15,SEARCH({"40A","63A","80A","100A","125A","160A","200A","250A","400A","630A","800A","1000A","1250A","1600A","2000A","2500A","3200A","4000A","5000A","6300A"},UPPER(D3892)),{40,63,80,100,125,160,200,250,400,630,800,1000,1250,1600,2000,2500,3200,4000,5000,6300}),0)</f>
        <v>3200</v>
      </c>
      <c r="M3892" s="9" t="str">
        <f t="shared" si="301"/>
        <v>Straight Feeder</v>
      </c>
      <c r="N3892" s="9" t="str">
        <f t="shared" si="302"/>
        <v>AL</v>
      </c>
      <c r="O3892" s="13" t="str">
        <f t="shared" si="303"/>
        <v>Silver</v>
      </c>
      <c r="P3892" s="9" t="str">
        <f t="shared" si="304"/>
        <v>PET</v>
      </c>
      <c r="Q3892" s="9" t="str">
        <f t="shared" si="305"/>
        <v>3</v>
      </c>
      <c r="R38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92" s="14" t="str">
        <f>IF(ProjectsDB[[#This Row],[Item Type]]="Straight Plug-In",_xlfn.TEXTJOIN("-",TRUE,M3892&amp;"-"&amp;_xlfn.LET(_xlpm.txt,ProjectsDB[[#This Row],[Assembly]],_xlpm.pos,FIND("SP",_xlpm.txt),_xlpm.pre,LEFT(_xlpm.txt,_xlpm.pos-1),IF(RIGHT(_xlpm.pre,3)="123","3PL",IF(RIGHT(_xlpm.pre,2)="12","2PL",IF(RIGHT(_xlpm.pre,1)="1","1PL","3PL")))),N3892,O3892,P3892,Q3892&amp;"W",R3892),_xlfn.TEXTJOIN("-",TRUE,M3892,N3892,O3892,P3892,Q3892&amp;"W",R3892))</f>
        <v>Straight Feeder-AL-Silver-PET-3W-2</v>
      </c>
      <c r="T3892" s="14" t="str">
        <f>IF(COUNTIF(Cycletime[Element Desc.],ProjectsDB[[#This Row],[Element Desc.]])&gt;0,"Found","Not Found")</f>
        <v>Found</v>
      </c>
    </row>
    <row r="3893" spans="2:20" x14ac:dyDescent="0.25">
      <c r="B3893" s="8" t="s">
        <v>8132</v>
      </c>
      <c r="C3893" s="9" t="s">
        <v>8133</v>
      </c>
      <c r="D3893" s="9" t="s">
        <v>8134</v>
      </c>
      <c r="E3893" s="10">
        <v>1</v>
      </c>
      <c r="F3893" s="9" t="s">
        <v>7862</v>
      </c>
      <c r="G3893" s="9" t="s">
        <v>1505</v>
      </c>
      <c r="H3893" s="11"/>
      <c r="I3893" s="12">
        <v>500</v>
      </c>
      <c r="J3893" s="12">
        <v>660</v>
      </c>
      <c r="K3893" s="12"/>
      <c r="L3893" s="12">
        <f t="array" ref="L3893">IFERROR(LOOKUP(2^15,SEARCH({"40A","63A","80A","100A","125A","160A","200A","250A","400A","630A","800A","1000A","1250A","1600A","2000A","2500A","3200A","4000A","5000A","6300A"},UPPER(D3893)),{40,63,80,100,125,160,200,250,400,630,800,1000,1250,1600,2000,2500,3200,4000,5000,6300}),0)</f>
        <v>3200</v>
      </c>
      <c r="M3893" s="9" t="str">
        <f t="shared" si="301"/>
        <v>Elbow Edge</v>
      </c>
      <c r="N3893" s="9" t="str">
        <f t="shared" si="302"/>
        <v>AL</v>
      </c>
      <c r="O3893" s="13" t="str">
        <f t="shared" si="303"/>
        <v>Silver</v>
      </c>
      <c r="P3893" s="9" t="str">
        <f t="shared" si="304"/>
        <v>PET</v>
      </c>
      <c r="Q3893" s="9" t="str">
        <f t="shared" si="305"/>
        <v>3</v>
      </c>
      <c r="R38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93" s="14" t="str">
        <f>IF(ProjectsDB[[#This Row],[Item Type]]="Straight Plug-In",_xlfn.TEXTJOIN("-",TRUE,M3893&amp;"-"&amp;_xlfn.LET(_xlpm.txt,ProjectsDB[[#This Row],[Assembly]],_xlpm.pos,FIND("SP",_xlpm.txt),_xlpm.pre,LEFT(_xlpm.txt,_xlpm.pos-1),IF(RIGHT(_xlpm.pre,3)="123","3PL",IF(RIGHT(_xlpm.pre,2)="12","2PL",IF(RIGHT(_xlpm.pre,1)="1","1PL","3PL")))),N3893,O3893,P3893,Q3893&amp;"W",R3893),_xlfn.TEXTJOIN("-",TRUE,M3893,N3893,O3893,P3893,Q3893&amp;"W",R3893))</f>
        <v>Elbow Edge-AL-Silver-PET-3W-2</v>
      </c>
      <c r="T3893" s="14" t="str">
        <f>IF(COUNTIF(Cycletime[Element Desc.],ProjectsDB[[#This Row],[Element Desc.]])&gt;0,"Found","Not Found")</f>
        <v>Found</v>
      </c>
    </row>
    <row r="3894" spans="2:20" x14ac:dyDescent="0.25">
      <c r="B3894" s="8" t="s">
        <v>8135</v>
      </c>
      <c r="C3894" s="9" t="s">
        <v>8023</v>
      </c>
      <c r="D3894" s="9" t="s">
        <v>8024</v>
      </c>
      <c r="E3894" s="10">
        <v>2</v>
      </c>
      <c r="F3894" s="9" t="s">
        <v>7862</v>
      </c>
      <c r="G3894" s="9" t="s">
        <v>1505</v>
      </c>
      <c r="H3894" s="11"/>
      <c r="I3894" s="12"/>
      <c r="J3894" s="12"/>
      <c r="K3894" s="12"/>
      <c r="L3894" s="12">
        <f t="array" ref="L3894">IFERROR(LOOKUP(2^15,SEARCH({"40A","63A","80A","100A","125A","160A","200A","250A","400A","630A","800A","1000A","1250A","1600A","2000A","2500A","3200A","4000A","5000A","6300A"},UPPER(D3894)),{40,63,80,100,125,160,200,250,400,630,800,1000,1250,1600,2000,2500,3200,4000,5000,6300}),0)</f>
        <v>3200</v>
      </c>
      <c r="M3894" s="9" t="str">
        <f t="shared" si="301"/>
        <v>Joint Pack</v>
      </c>
      <c r="N3894" s="9" t="str">
        <f t="shared" si="302"/>
        <v>AL</v>
      </c>
      <c r="O3894" s="13" t="str">
        <f t="shared" si="303"/>
        <v>Silver</v>
      </c>
      <c r="P3894" s="9" t="str">
        <f t="shared" si="304"/>
        <v>None</v>
      </c>
      <c r="Q3894" s="9" t="str">
        <f t="shared" si="305"/>
        <v>3</v>
      </c>
      <c r="R38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94" s="14" t="str">
        <f>IF(ProjectsDB[[#This Row],[Item Type]]="Straight Plug-In",_xlfn.TEXTJOIN("-",TRUE,M3894&amp;"-"&amp;_xlfn.LET(_xlpm.txt,ProjectsDB[[#This Row],[Assembly]],_xlpm.pos,FIND("SP",_xlpm.txt),_xlpm.pre,LEFT(_xlpm.txt,_xlpm.pos-1),IF(RIGHT(_xlpm.pre,3)="123","3PL",IF(RIGHT(_xlpm.pre,2)="12","2PL",IF(RIGHT(_xlpm.pre,1)="1","1PL","3PL")))),N3894,O3894,P3894,Q3894&amp;"W",R3894),_xlfn.TEXTJOIN("-",TRUE,M3894,N3894,O3894,P3894,Q3894&amp;"W",R3894))</f>
        <v>Joint Pack-AL-Silver-None-3W-2</v>
      </c>
      <c r="T3894" s="14" t="str">
        <f>IF(COUNTIF(Cycletime[Element Desc.],ProjectsDB[[#This Row],[Element Desc.]])&gt;0,"Found","Not Found")</f>
        <v>Found</v>
      </c>
    </row>
    <row r="3895" spans="2:20" x14ac:dyDescent="0.25">
      <c r="B3895" s="8" t="s">
        <v>8136</v>
      </c>
      <c r="C3895" s="9" t="s">
        <v>8137</v>
      </c>
      <c r="D3895" s="9" t="s">
        <v>8138</v>
      </c>
      <c r="E3895" s="10">
        <v>2</v>
      </c>
      <c r="F3895" s="9" t="s">
        <v>8139</v>
      </c>
      <c r="G3895" s="9" t="s">
        <v>1596</v>
      </c>
      <c r="H3895" s="11"/>
      <c r="I3895" s="12">
        <v>300</v>
      </c>
      <c r="J3895" s="12">
        <v>300</v>
      </c>
      <c r="K3895" s="12"/>
      <c r="L3895" s="12">
        <f t="array" ref="L3895">IFERROR(LOOKUP(2^15,SEARCH({"40A","63A","80A","100A","125A","160A","200A","250A","400A","630A","800A","1000A","1250A","1600A","2000A","2500A","3200A","4000A","5000A","6300A"},UPPER(D3895)),{40,63,80,100,125,160,200,250,400,630,800,1000,1250,1600,2000,2500,3200,4000,5000,6300}),0)</f>
        <v>4000</v>
      </c>
      <c r="M3895" s="9" t="str">
        <f t="shared" si="301"/>
        <v>Elbow Flat</v>
      </c>
      <c r="N3895" s="9" t="str">
        <f t="shared" si="302"/>
        <v>AL</v>
      </c>
      <c r="O3895" s="13" t="str">
        <f t="shared" si="303"/>
        <v>Silver</v>
      </c>
      <c r="P3895" s="9" t="str">
        <f t="shared" si="304"/>
        <v>PET</v>
      </c>
      <c r="Q3895" s="9" t="str">
        <f t="shared" si="305"/>
        <v>4</v>
      </c>
      <c r="R38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95" s="14" t="str">
        <f>IF(ProjectsDB[[#This Row],[Item Type]]="Straight Plug-In",_xlfn.TEXTJOIN("-",TRUE,M3895&amp;"-"&amp;_xlfn.LET(_xlpm.txt,ProjectsDB[[#This Row],[Assembly]],_xlpm.pos,FIND("SP",_xlpm.txt),_xlpm.pre,LEFT(_xlpm.txt,_xlpm.pos-1),IF(RIGHT(_xlpm.pre,3)="123","3PL",IF(RIGHT(_xlpm.pre,2)="12","2PL",IF(RIGHT(_xlpm.pre,1)="1","1PL","3PL")))),N3895,O3895,P3895,Q3895&amp;"W",R3895),_xlfn.TEXTJOIN("-",TRUE,M3895,N3895,O3895,P3895,Q3895&amp;"W",R3895))</f>
        <v>Elbow Flat-AL-Silver-PET-4W-2</v>
      </c>
      <c r="T3895" s="14" t="str">
        <f>IF(COUNTIF(Cycletime[Element Desc.],ProjectsDB[[#This Row],[Element Desc.]])&gt;0,"Found","Not Found")</f>
        <v>Found</v>
      </c>
    </row>
    <row r="3896" spans="2:20" x14ac:dyDescent="0.25">
      <c r="B3896" s="8" t="s">
        <v>8140</v>
      </c>
      <c r="C3896" s="9" t="s">
        <v>8141</v>
      </c>
      <c r="D3896" s="9" t="s">
        <v>8142</v>
      </c>
      <c r="E3896" s="10">
        <v>2</v>
      </c>
      <c r="F3896" s="9" t="s">
        <v>8139</v>
      </c>
      <c r="G3896" s="9" t="s">
        <v>1596</v>
      </c>
      <c r="H3896" s="11"/>
      <c r="I3896" s="12">
        <v>505</v>
      </c>
      <c r="J3896" s="12">
        <v>505</v>
      </c>
      <c r="K3896" s="12"/>
      <c r="L3896" s="12">
        <f t="array" ref="L3896">IFERROR(LOOKUP(2^15,SEARCH({"40A","63A","80A","100A","125A","160A","200A","250A","400A","630A","800A","1000A","1250A","1600A","2000A","2500A","3200A","4000A","5000A","6300A"},UPPER(D3896)),{40,63,80,100,125,160,200,250,400,630,800,1000,1250,1600,2000,2500,3200,4000,5000,6300}),0)</f>
        <v>4000</v>
      </c>
      <c r="M3896" s="9" t="str">
        <f t="shared" si="301"/>
        <v>Elbow Edge</v>
      </c>
      <c r="N3896" s="9" t="str">
        <f t="shared" si="302"/>
        <v>AL</v>
      </c>
      <c r="O3896" s="13" t="str">
        <f t="shared" si="303"/>
        <v>Silver</v>
      </c>
      <c r="P3896" s="9" t="str">
        <f t="shared" si="304"/>
        <v>PET</v>
      </c>
      <c r="Q3896" s="9" t="str">
        <f t="shared" si="305"/>
        <v>4</v>
      </c>
      <c r="R38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96" s="14" t="str">
        <f>IF(ProjectsDB[[#This Row],[Item Type]]="Straight Plug-In",_xlfn.TEXTJOIN("-",TRUE,M3896&amp;"-"&amp;_xlfn.LET(_xlpm.txt,ProjectsDB[[#This Row],[Assembly]],_xlpm.pos,FIND("SP",_xlpm.txt),_xlpm.pre,LEFT(_xlpm.txt,_xlpm.pos-1),IF(RIGHT(_xlpm.pre,3)="123","3PL",IF(RIGHT(_xlpm.pre,2)="12","2PL",IF(RIGHT(_xlpm.pre,1)="1","1PL","3PL")))),N3896,O3896,P3896,Q3896&amp;"W",R3896),_xlfn.TEXTJOIN("-",TRUE,M3896,N3896,O3896,P3896,Q3896&amp;"W",R3896))</f>
        <v>Elbow Edge-AL-Silver-PET-4W-2</v>
      </c>
      <c r="T3896" s="14" t="str">
        <f>IF(COUNTIF(Cycletime[Element Desc.],ProjectsDB[[#This Row],[Element Desc.]])&gt;0,"Found","Not Found")</f>
        <v>Found</v>
      </c>
    </row>
    <row r="3897" spans="2:20" x14ac:dyDescent="0.25">
      <c r="B3897" s="8" t="s">
        <v>8143</v>
      </c>
      <c r="C3897" s="9" t="s">
        <v>8144</v>
      </c>
      <c r="D3897" s="9" t="s">
        <v>8145</v>
      </c>
      <c r="E3897" s="10">
        <v>1</v>
      </c>
      <c r="F3897" s="9" t="s">
        <v>8139</v>
      </c>
      <c r="G3897" s="9" t="s">
        <v>1596</v>
      </c>
      <c r="H3897" s="11"/>
      <c r="I3897" s="12">
        <v>1165</v>
      </c>
      <c r="J3897" s="12"/>
      <c r="K3897" s="12"/>
      <c r="L3897" s="12">
        <f t="array" ref="L3897">IFERROR(LOOKUP(2^15,SEARCH({"40A","63A","80A","100A","125A","160A","200A","250A","400A","630A","800A","1000A","1250A","1600A","2000A","2500A","3200A","4000A","5000A","6300A"},UPPER(D3897)),{40,63,80,100,125,160,200,250,400,630,800,1000,1250,1600,2000,2500,3200,4000,5000,6300}),0)</f>
        <v>4000</v>
      </c>
      <c r="M3897" s="9" t="str">
        <f t="shared" si="301"/>
        <v>Straight Feeder</v>
      </c>
      <c r="N3897" s="9" t="str">
        <f t="shared" si="302"/>
        <v>AL</v>
      </c>
      <c r="O3897" s="13" t="str">
        <f t="shared" si="303"/>
        <v>Silver</v>
      </c>
      <c r="P3897" s="9" t="str">
        <f t="shared" si="304"/>
        <v>PET</v>
      </c>
      <c r="Q3897" s="9" t="str">
        <f t="shared" si="305"/>
        <v>4</v>
      </c>
      <c r="R38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97" s="14" t="str">
        <f>IF(ProjectsDB[[#This Row],[Item Type]]="Straight Plug-In",_xlfn.TEXTJOIN("-",TRUE,M3897&amp;"-"&amp;_xlfn.LET(_xlpm.txt,ProjectsDB[[#This Row],[Assembly]],_xlpm.pos,FIND("SP",_xlpm.txt),_xlpm.pre,LEFT(_xlpm.txt,_xlpm.pos-1),IF(RIGHT(_xlpm.pre,3)="123","3PL",IF(RIGHT(_xlpm.pre,2)="12","2PL",IF(RIGHT(_xlpm.pre,1)="1","1PL","3PL")))),N3897,O3897,P3897,Q3897&amp;"W",R3897),_xlfn.TEXTJOIN("-",TRUE,M3897,N3897,O3897,P3897,Q3897&amp;"W",R3897))</f>
        <v>Straight Feeder-AL-Silver-PET-4W-2</v>
      </c>
      <c r="T3897" s="14" t="str">
        <f>IF(COUNTIF(Cycletime[Element Desc.],ProjectsDB[[#This Row],[Element Desc.]])&gt;0,"Found","Not Found")</f>
        <v>Found</v>
      </c>
    </row>
    <row r="3898" spans="2:20" x14ac:dyDescent="0.25">
      <c r="B3898" s="8" t="s">
        <v>8146</v>
      </c>
      <c r="C3898" s="9" t="s">
        <v>8147</v>
      </c>
      <c r="D3898" s="9" t="s">
        <v>8148</v>
      </c>
      <c r="E3898" s="10">
        <v>1</v>
      </c>
      <c r="F3898" s="9" t="s">
        <v>8139</v>
      </c>
      <c r="G3898" s="9" t="s">
        <v>1596</v>
      </c>
      <c r="H3898" s="11"/>
      <c r="I3898" s="12"/>
      <c r="J3898" s="12"/>
      <c r="K3898" s="12"/>
      <c r="L3898" s="12">
        <f t="array" ref="L3898">IFERROR(LOOKUP(2^15,SEARCH({"40A","63A","80A","100A","125A","160A","200A","250A","400A","630A","800A","1000A","1250A","1600A","2000A","2500A","3200A","4000A","5000A","6300A"},UPPER(D3898)),{40,63,80,100,125,160,200,250,400,630,800,1000,1250,1600,2000,2500,3200,4000,5000,6300}),0)</f>
        <v>4000</v>
      </c>
      <c r="M3898" s="9" t="str">
        <f t="shared" si="301"/>
        <v>Flexible Link</v>
      </c>
      <c r="N3898" s="9" t="str">
        <f t="shared" si="302"/>
        <v>AL</v>
      </c>
      <c r="O3898" s="13" t="str">
        <f t="shared" si="303"/>
        <v>None</v>
      </c>
      <c r="P3898" s="9" t="str">
        <f t="shared" si="304"/>
        <v>None</v>
      </c>
      <c r="Q3898" s="9" t="str">
        <f t="shared" si="305"/>
        <v>0</v>
      </c>
      <c r="R38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98" s="14" t="str">
        <f>IF(ProjectsDB[[#This Row],[Item Type]]="Straight Plug-In",_xlfn.TEXTJOIN("-",TRUE,M3898&amp;"-"&amp;_xlfn.LET(_xlpm.txt,ProjectsDB[[#This Row],[Assembly]],_xlpm.pos,FIND("SP",_xlpm.txt),_xlpm.pre,LEFT(_xlpm.txt,_xlpm.pos-1),IF(RIGHT(_xlpm.pre,3)="123","3PL",IF(RIGHT(_xlpm.pre,2)="12","2PL",IF(RIGHT(_xlpm.pre,1)="1","1PL","3PL")))),N3898,O3898,P3898,Q3898&amp;"W",R3898),_xlfn.TEXTJOIN("-",TRUE,M3898,N3898,O3898,P3898,Q3898&amp;"W",R3898))</f>
        <v>Flexible Link-AL-None-None-0W-2</v>
      </c>
      <c r="T3898" s="14" t="str">
        <f>IF(COUNTIF(Cycletime[Element Desc.],ProjectsDB[[#This Row],[Element Desc.]])&gt;0,"Found","Not Found")</f>
        <v>Found</v>
      </c>
    </row>
    <row r="3899" spans="2:20" x14ac:dyDescent="0.25">
      <c r="B3899" s="8" t="s">
        <v>8149</v>
      </c>
      <c r="C3899" s="9" t="s">
        <v>8150</v>
      </c>
      <c r="D3899" s="9" t="s">
        <v>8151</v>
      </c>
      <c r="E3899" s="10">
        <v>1</v>
      </c>
      <c r="F3899" s="9" t="s">
        <v>8139</v>
      </c>
      <c r="G3899" s="9" t="s">
        <v>1596</v>
      </c>
      <c r="H3899" s="11"/>
      <c r="I3899" s="12">
        <v>2653</v>
      </c>
      <c r="J3899" s="12"/>
      <c r="K3899" s="12"/>
      <c r="L3899" s="12">
        <f t="array" ref="L3899">IFERROR(LOOKUP(2^15,SEARCH({"40A","63A","80A","100A","125A","160A","200A","250A","400A","630A","800A","1000A","1250A","1600A","2000A","2500A","3200A","4000A","5000A","6300A"},UPPER(D3899)),{40,63,80,100,125,160,200,250,400,630,800,1000,1250,1600,2000,2500,3200,4000,5000,6300}),0)</f>
        <v>4000</v>
      </c>
      <c r="M3899" s="9" t="str">
        <f t="shared" si="301"/>
        <v>Straight Feeder</v>
      </c>
      <c r="N3899" s="9" t="str">
        <f t="shared" si="302"/>
        <v>AL</v>
      </c>
      <c r="O3899" s="13" t="str">
        <f t="shared" si="303"/>
        <v>Silver</v>
      </c>
      <c r="P3899" s="9" t="str">
        <f t="shared" si="304"/>
        <v>PET</v>
      </c>
      <c r="Q3899" s="9" t="str">
        <f t="shared" si="305"/>
        <v>4</v>
      </c>
      <c r="R38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899" s="14" t="str">
        <f>IF(ProjectsDB[[#This Row],[Item Type]]="Straight Plug-In",_xlfn.TEXTJOIN("-",TRUE,M3899&amp;"-"&amp;_xlfn.LET(_xlpm.txt,ProjectsDB[[#This Row],[Assembly]],_xlpm.pos,FIND("SP",_xlpm.txt),_xlpm.pre,LEFT(_xlpm.txt,_xlpm.pos-1),IF(RIGHT(_xlpm.pre,3)="123","3PL",IF(RIGHT(_xlpm.pre,2)="12","2PL",IF(RIGHT(_xlpm.pre,1)="1","1PL","3PL")))),N3899,O3899,P3899,Q3899&amp;"W",R3899),_xlfn.TEXTJOIN("-",TRUE,M3899,N3899,O3899,P3899,Q3899&amp;"W",R3899))</f>
        <v>Straight Feeder-AL-Silver-PET-4W-2</v>
      </c>
      <c r="T3899" s="14" t="str">
        <f>IF(COUNTIF(Cycletime[Element Desc.],ProjectsDB[[#This Row],[Element Desc.]])&gt;0,"Found","Not Found")</f>
        <v>Found</v>
      </c>
    </row>
    <row r="3900" spans="2:20" x14ac:dyDescent="0.25">
      <c r="B3900" s="8" t="s">
        <v>8152</v>
      </c>
      <c r="C3900" s="9" t="s">
        <v>8153</v>
      </c>
      <c r="D3900" s="9" t="s">
        <v>8154</v>
      </c>
      <c r="E3900" s="10">
        <v>1</v>
      </c>
      <c r="F3900" s="9" t="s">
        <v>8139</v>
      </c>
      <c r="G3900" s="9" t="s">
        <v>1596</v>
      </c>
      <c r="H3900" s="11"/>
      <c r="I3900" s="12">
        <v>1057</v>
      </c>
      <c r="J3900" s="12"/>
      <c r="K3900" s="12"/>
      <c r="L3900" s="12">
        <f t="array" ref="L3900">IFERROR(LOOKUP(2^15,SEARCH({"40A","63A","80A","100A","125A","160A","200A","250A","400A","630A","800A","1000A","1250A","1600A","2000A","2500A","3200A","4000A","5000A","6300A"},UPPER(D3900)),{40,63,80,100,125,160,200,250,400,630,800,1000,1250,1600,2000,2500,3200,4000,5000,6300}),0)</f>
        <v>4000</v>
      </c>
      <c r="M3900" s="9" t="str">
        <f t="shared" si="301"/>
        <v>Straight Feeder</v>
      </c>
      <c r="N3900" s="9" t="str">
        <f t="shared" si="302"/>
        <v>AL</v>
      </c>
      <c r="O3900" s="13" t="str">
        <f t="shared" si="303"/>
        <v>Silver</v>
      </c>
      <c r="P3900" s="9" t="str">
        <f t="shared" si="304"/>
        <v>PET</v>
      </c>
      <c r="Q3900" s="9" t="str">
        <f t="shared" si="305"/>
        <v>4</v>
      </c>
      <c r="R39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00" s="14" t="str">
        <f>IF(ProjectsDB[[#This Row],[Item Type]]="Straight Plug-In",_xlfn.TEXTJOIN("-",TRUE,M3900&amp;"-"&amp;_xlfn.LET(_xlpm.txt,ProjectsDB[[#This Row],[Assembly]],_xlpm.pos,FIND("SP",_xlpm.txt),_xlpm.pre,LEFT(_xlpm.txt,_xlpm.pos-1),IF(RIGHT(_xlpm.pre,3)="123","3PL",IF(RIGHT(_xlpm.pre,2)="12","2PL",IF(RIGHT(_xlpm.pre,1)="1","1PL","3PL")))),N3900,O3900,P3900,Q3900&amp;"W",R3900),_xlfn.TEXTJOIN("-",TRUE,M3900,N3900,O3900,P3900,Q3900&amp;"W",R3900))</f>
        <v>Straight Feeder-AL-Silver-PET-4W-2</v>
      </c>
      <c r="T3900" s="14" t="str">
        <f>IF(COUNTIF(Cycletime[Element Desc.],ProjectsDB[[#This Row],[Element Desc.]])&gt;0,"Found","Not Found")</f>
        <v>Found</v>
      </c>
    </row>
    <row r="3901" spans="2:20" x14ac:dyDescent="0.25">
      <c r="B3901" s="8" t="s">
        <v>8155</v>
      </c>
      <c r="C3901" s="9" t="s">
        <v>157</v>
      </c>
      <c r="D3901" s="9" t="s">
        <v>158</v>
      </c>
      <c r="E3901" s="10">
        <v>7</v>
      </c>
      <c r="F3901" s="9" t="s">
        <v>8139</v>
      </c>
      <c r="G3901" s="9" t="s">
        <v>1596</v>
      </c>
      <c r="H3901" s="11"/>
      <c r="I3901" s="12"/>
      <c r="J3901" s="12"/>
      <c r="K3901" s="12"/>
      <c r="L3901" s="12">
        <f t="array" ref="L3901">IFERROR(LOOKUP(2^15,SEARCH({"40A","63A","80A","100A","125A","160A","200A","250A","400A","630A","800A","1000A","1250A","1600A","2000A","2500A","3200A","4000A","5000A","6300A"},UPPER(D3901)),{40,63,80,100,125,160,200,250,400,630,800,1000,1250,1600,2000,2500,3200,4000,5000,6300}),0)</f>
        <v>4000</v>
      </c>
      <c r="M3901" s="9" t="str">
        <f t="shared" si="301"/>
        <v>Joint Pack</v>
      </c>
      <c r="N3901" s="9" t="str">
        <f t="shared" si="302"/>
        <v>AL</v>
      </c>
      <c r="O3901" s="13" t="str">
        <f t="shared" si="303"/>
        <v>Silver</v>
      </c>
      <c r="P3901" s="9" t="str">
        <f t="shared" si="304"/>
        <v>None</v>
      </c>
      <c r="Q3901" s="9" t="str">
        <f t="shared" si="305"/>
        <v>4</v>
      </c>
      <c r="R39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01" s="14" t="str">
        <f>IF(ProjectsDB[[#This Row],[Item Type]]="Straight Plug-In",_xlfn.TEXTJOIN("-",TRUE,M3901&amp;"-"&amp;_xlfn.LET(_xlpm.txt,ProjectsDB[[#This Row],[Assembly]],_xlpm.pos,FIND("SP",_xlpm.txt),_xlpm.pre,LEFT(_xlpm.txt,_xlpm.pos-1),IF(RIGHT(_xlpm.pre,3)="123","3PL",IF(RIGHT(_xlpm.pre,2)="12","2PL",IF(RIGHT(_xlpm.pre,1)="1","1PL","3PL")))),N3901,O3901,P3901,Q3901&amp;"W",R3901),_xlfn.TEXTJOIN("-",TRUE,M3901,N3901,O3901,P3901,Q3901&amp;"W",R3901))</f>
        <v>Joint Pack-AL-Silver-None-4W-2</v>
      </c>
      <c r="T3901" s="14" t="str">
        <f>IF(COUNTIF(Cycletime[Element Desc.],ProjectsDB[[#This Row],[Element Desc.]])&gt;0,"Found","Not Found")</f>
        <v>Found</v>
      </c>
    </row>
    <row r="3902" spans="2:20" x14ac:dyDescent="0.25">
      <c r="B3902" s="8" t="s">
        <v>8156</v>
      </c>
      <c r="C3902" s="9" t="s">
        <v>8137</v>
      </c>
      <c r="D3902" s="9" t="s">
        <v>8138</v>
      </c>
      <c r="E3902" s="10">
        <v>2</v>
      </c>
      <c r="F3902" s="9" t="s">
        <v>8139</v>
      </c>
      <c r="G3902" s="9" t="s">
        <v>1596</v>
      </c>
      <c r="H3902" s="11"/>
      <c r="I3902" s="12">
        <v>300</v>
      </c>
      <c r="J3902" s="12">
        <v>300</v>
      </c>
      <c r="K3902" s="12"/>
      <c r="L3902" s="12">
        <f t="array" ref="L3902">IFERROR(LOOKUP(2^15,SEARCH({"40A","63A","80A","100A","125A","160A","200A","250A","400A","630A","800A","1000A","1250A","1600A","2000A","2500A","3200A","4000A","5000A","6300A"},UPPER(D3902)),{40,63,80,100,125,160,200,250,400,630,800,1000,1250,1600,2000,2500,3200,4000,5000,6300}),0)</f>
        <v>4000</v>
      </c>
      <c r="M3902" s="9" t="str">
        <f t="shared" si="301"/>
        <v>Elbow Flat</v>
      </c>
      <c r="N3902" s="9" t="str">
        <f t="shared" si="302"/>
        <v>AL</v>
      </c>
      <c r="O3902" s="13" t="str">
        <f t="shared" si="303"/>
        <v>Silver</v>
      </c>
      <c r="P3902" s="9" t="str">
        <f t="shared" si="304"/>
        <v>PET</v>
      </c>
      <c r="Q3902" s="9" t="str">
        <f t="shared" si="305"/>
        <v>4</v>
      </c>
      <c r="R39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02" s="14" t="str">
        <f>IF(ProjectsDB[[#This Row],[Item Type]]="Straight Plug-In",_xlfn.TEXTJOIN("-",TRUE,M3902&amp;"-"&amp;_xlfn.LET(_xlpm.txt,ProjectsDB[[#This Row],[Assembly]],_xlpm.pos,FIND("SP",_xlpm.txt),_xlpm.pre,LEFT(_xlpm.txt,_xlpm.pos-1),IF(RIGHT(_xlpm.pre,3)="123","3PL",IF(RIGHT(_xlpm.pre,2)="12","2PL",IF(RIGHT(_xlpm.pre,1)="1","1PL","3PL")))),N3902,O3902,P3902,Q3902&amp;"W",R3902),_xlfn.TEXTJOIN("-",TRUE,M3902,N3902,O3902,P3902,Q3902&amp;"W",R3902))</f>
        <v>Elbow Flat-AL-Silver-PET-4W-2</v>
      </c>
      <c r="T3902" s="14" t="str">
        <f>IF(COUNTIF(Cycletime[Element Desc.],ProjectsDB[[#This Row],[Element Desc.]])&gt;0,"Found","Not Found")</f>
        <v>Found</v>
      </c>
    </row>
    <row r="3903" spans="2:20" x14ac:dyDescent="0.25">
      <c r="B3903" s="8" t="s">
        <v>8157</v>
      </c>
      <c r="C3903" s="9" t="s">
        <v>8158</v>
      </c>
      <c r="D3903" s="9" t="s">
        <v>8159</v>
      </c>
      <c r="E3903" s="10">
        <v>1</v>
      </c>
      <c r="F3903" s="9" t="s">
        <v>8139</v>
      </c>
      <c r="G3903" s="9" t="s">
        <v>1596</v>
      </c>
      <c r="H3903" s="11"/>
      <c r="I3903" s="12">
        <v>563</v>
      </c>
      <c r="J3903" s="12"/>
      <c r="K3903" s="12"/>
      <c r="L3903" s="12">
        <f t="array" ref="L3903">IFERROR(LOOKUP(2^15,SEARCH({"40A","63A","80A","100A","125A","160A","200A","250A","400A","630A","800A","1000A","1250A","1600A","2000A","2500A","3200A","4000A","5000A","6300A"},UPPER(D3903)),{40,63,80,100,125,160,200,250,400,630,800,1000,1250,1600,2000,2500,3200,4000,5000,6300}),0)</f>
        <v>4000</v>
      </c>
      <c r="M3903" s="9" t="str">
        <f t="shared" si="301"/>
        <v>Straight Feeder</v>
      </c>
      <c r="N3903" s="9" t="str">
        <f t="shared" si="302"/>
        <v>AL</v>
      </c>
      <c r="O3903" s="13" t="str">
        <f t="shared" si="303"/>
        <v>Silver</v>
      </c>
      <c r="P3903" s="9" t="str">
        <f t="shared" si="304"/>
        <v>PET</v>
      </c>
      <c r="Q3903" s="9" t="str">
        <f t="shared" si="305"/>
        <v>4</v>
      </c>
      <c r="R39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03" s="14" t="str">
        <f>IF(ProjectsDB[[#This Row],[Item Type]]="Straight Plug-In",_xlfn.TEXTJOIN("-",TRUE,M3903&amp;"-"&amp;_xlfn.LET(_xlpm.txt,ProjectsDB[[#This Row],[Assembly]],_xlpm.pos,FIND("SP",_xlpm.txt),_xlpm.pre,LEFT(_xlpm.txt,_xlpm.pos-1),IF(RIGHT(_xlpm.pre,3)="123","3PL",IF(RIGHT(_xlpm.pre,2)="12","2PL",IF(RIGHT(_xlpm.pre,1)="1","1PL","3PL")))),N3903,O3903,P3903,Q3903&amp;"W",R3903),_xlfn.TEXTJOIN("-",TRUE,M3903,N3903,O3903,P3903,Q3903&amp;"W",R3903))</f>
        <v>Straight Feeder-AL-Silver-PET-4W-2</v>
      </c>
      <c r="T3903" s="14" t="str">
        <f>IF(COUNTIF(Cycletime[Element Desc.],ProjectsDB[[#This Row],[Element Desc.]])&gt;0,"Found","Not Found")</f>
        <v>Found</v>
      </c>
    </row>
    <row r="3904" spans="2:20" x14ac:dyDescent="0.25">
      <c r="B3904" s="8" t="s">
        <v>8160</v>
      </c>
      <c r="C3904" s="9" t="s">
        <v>8141</v>
      </c>
      <c r="D3904" s="9" t="s">
        <v>8142</v>
      </c>
      <c r="E3904" s="10">
        <v>2</v>
      </c>
      <c r="F3904" s="9" t="s">
        <v>8139</v>
      </c>
      <c r="G3904" s="9" t="s">
        <v>1596</v>
      </c>
      <c r="H3904" s="11"/>
      <c r="I3904" s="12">
        <v>505</v>
      </c>
      <c r="J3904" s="12"/>
      <c r="K3904" s="12"/>
      <c r="L3904" s="12">
        <f t="array" ref="L3904">IFERROR(LOOKUP(2^15,SEARCH({"40A","63A","80A","100A","125A","160A","200A","250A","400A","630A","800A","1000A","1250A","1600A","2000A","2500A","3200A","4000A","5000A","6300A"},UPPER(D3904)),{40,63,80,100,125,160,200,250,400,630,800,1000,1250,1600,2000,2500,3200,4000,5000,6300}),0)</f>
        <v>4000</v>
      </c>
      <c r="M3904" s="9" t="str">
        <f t="shared" si="301"/>
        <v>Elbow Edge</v>
      </c>
      <c r="N3904" s="9" t="str">
        <f t="shared" si="302"/>
        <v>AL</v>
      </c>
      <c r="O3904" s="13" t="str">
        <f t="shared" si="303"/>
        <v>Silver</v>
      </c>
      <c r="P3904" s="9" t="str">
        <f t="shared" si="304"/>
        <v>PET</v>
      </c>
      <c r="Q3904" s="9" t="str">
        <f t="shared" si="305"/>
        <v>4</v>
      </c>
      <c r="R39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04" s="14" t="str">
        <f>IF(ProjectsDB[[#This Row],[Item Type]]="Straight Plug-In",_xlfn.TEXTJOIN("-",TRUE,M3904&amp;"-"&amp;_xlfn.LET(_xlpm.txt,ProjectsDB[[#This Row],[Assembly]],_xlpm.pos,FIND("SP",_xlpm.txt),_xlpm.pre,LEFT(_xlpm.txt,_xlpm.pos-1),IF(RIGHT(_xlpm.pre,3)="123","3PL",IF(RIGHT(_xlpm.pre,2)="12","2PL",IF(RIGHT(_xlpm.pre,1)="1","1PL","3PL")))),N3904,O3904,P3904,Q3904&amp;"W",R3904),_xlfn.TEXTJOIN("-",TRUE,M3904,N3904,O3904,P3904,Q3904&amp;"W",R3904))</f>
        <v>Elbow Edge-AL-Silver-PET-4W-2</v>
      </c>
      <c r="T3904" s="14" t="str">
        <f>IF(COUNTIF(Cycletime[Element Desc.],ProjectsDB[[#This Row],[Element Desc.]])&gt;0,"Found","Not Found")</f>
        <v>Found</v>
      </c>
    </row>
    <row r="3905" spans="2:20" x14ac:dyDescent="0.25">
      <c r="B3905" s="8" t="s">
        <v>8161</v>
      </c>
      <c r="C3905" s="9" t="s">
        <v>8162</v>
      </c>
      <c r="D3905" s="9" t="s">
        <v>8163</v>
      </c>
      <c r="E3905" s="10">
        <v>1</v>
      </c>
      <c r="F3905" s="9" t="s">
        <v>8139</v>
      </c>
      <c r="G3905" s="9" t="s">
        <v>1596</v>
      </c>
      <c r="H3905" s="11"/>
      <c r="I3905" s="12">
        <v>12</v>
      </c>
      <c r="J3905" s="12"/>
      <c r="K3905" s="12"/>
      <c r="L3905" s="12">
        <f t="array" ref="L3905">IFERROR(LOOKUP(2^15,SEARCH({"40A","63A","80A","100A","125A","160A","200A","250A","400A","630A","800A","1000A","1250A","1600A","2000A","2500A","3200A","4000A","5000A","6300A"},UPPER(D3905)),{40,63,80,100,125,160,200,250,400,630,800,1000,1250,1600,2000,2500,3200,4000,5000,6300}),0)</f>
        <v>4000</v>
      </c>
      <c r="M3905" s="9" t="str">
        <f t="shared" si="301"/>
        <v>Straight Plug-In</v>
      </c>
      <c r="N3905" s="9" t="str">
        <f t="shared" si="302"/>
        <v>AL</v>
      </c>
      <c r="O3905" s="13" t="str">
        <f t="shared" si="303"/>
        <v>Silver</v>
      </c>
      <c r="P3905" s="9" t="str">
        <f t="shared" si="304"/>
        <v>PET</v>
      </c>
      <c r="Q3905" s="9" t="str">
        <f t="shared" si="305"/>
        <v>4</v>
      </c>
      <c r="R39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05" s="14" t="str">
        <f>IF(ProjectsDB[[#This Row],[Item Type]]="Straight Plug-In",_xlfn.TEXTJOIN("-",TRUE,M3905&amp;"-"&amp;_xlfn.LET(_xlpm.txt,ProjectsDB[[#This Row],[Assembly]],_xlpm.pos,FIND("SP",_xlpm.txt),_xlpm.pre,LEFT(_xlpm.txt,_xlpm.pos-1),IF(RIGHT(_xlpm.pre,3)="123","3PL",IF(RIGHT(_xlpm.pre,2)="12","2PL",IF(RIGHT(_xlpm.pre,1)="1","1PL","3PL")))),N3905,O3905,P3905,Q3905&amp;"W",R3905),_xlfn.TEXTJOIN("-",TRUE,M3905,N3905,O3905,P3905,Q3905&amp;"W",R3905))</f>
        <v>Straight Plug-In-2PL-AL-Silver-PET-4W-2</v>
      </c>
      <c r="T3905" s="14" t="str">
        <f>IF(COUNTIF(Cycletime[Element Desc.],ProjectsDB[[#This Row],[Element Desc.]])&gt;0,"Found","Not Found")</f>
        <v>Found</v>
      </c>
    </row>
    <row r="3906" spans="2:20" x14ac:dyDescent="0.25">
      <c r="B3906" s="8" t="s">
        <v>8164</v>
      </c>
      <c r="C3906" s="9" t="s">
        <v>8165</v>
      </c>
      <c r="D3906" s="9" t="s">
        <v>8166</v>
      </c>
      <c r="E3906" s="10">
        <v>1</v>
      </c>
      <c r="F3906" s="9" t="s">
        <v>8139</v>
      </c>
      <c r="G3906" s="9" t="s">
        <v>1596</v>
      </c>
      <c r="H3906" s="11"/>
      <c r="I3906" s="12">
        <v>1214</v>
      </c>
      <c r="J3906" s="12"/>
      <c r="K3906" s="12"/>
      <c r="L3906" s="12">
        <f t="array" ref="L3906">IFERROR(LOOKUP(2^15,SEARCH({"40A","63A","80A","100A","125A","160A","200A","250A","400A","630A","800A","1000A","1250A","1600A","2000A","2500A","3200A","4000A","5000A","6300A"},UPPER(D3906)),{40,63,80,100,125,160,200,250,400,630,800,1000,1250,1600,2000,2500,3200,4000,5000,6300}),0)</f>
        <v>4000</v>
      </c>
      <c r="M3906" s="9" t="str">
        <f t="shared" si="301"/>
        <v>Straight Feeder</v>
      </c>
      <c r="N3906" s="9" t="str">
        <f t="shared" si="302"/>
        <v>AL</v>
      </c>
      <c r="O3906" s="13" t="str">
        <f t="shared" si="303"/>
        <v>Silver</v>
      </c>
      <c r="P3906" s="9" t="str">
        <f t="shared" si="304"/>
        <v>PET</v>
      </c>
      <c r="Q3906" s="9" t="str">
        <f t="shared" si="305"/>
        <v>4</v>
      </c>
      <c r="R39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06" s="14" t="str">
        <f>IF(ProjectsDB[[#This Row],[Item Type]]="Straight Plug-In",_xlfn.TEXTJOIN("-",TRUE,M3906&amp;"-"&amp;_xlfn.LET(_xlpm.txt,ProjectsDB[[#This Row],[Assembly]],_xlpm.pos,FIND("SP",_xlpm.txt),_xlpm.pre,LEFT(_xlpm.txt,_xlpm.pos-1),IF(RIGHT(_xlpm.pre,3)="123","3PL",IF(RIGHT(_xlpm.pre,2)="12","2PL",IF(RIGHT(_xlpm.pre,1)="1","1PL","3PL")))),N3906,O3906,P3906,Q3906&amp;"W",R3906),_xlfn.TEXTJOIN("-",TRUE,M3906,N3906,O3906,P3906,Q3906&amp;"W",R3906))</f>
        <v>Straight Feeder-AL-Silver-PET-4W-2</v>
      </c>
      <c r="T3906" s="14" t="str">
        <f>IF(COUNTIF(Cycletime[Element Desc.],ProjectsDB[[#This Row],[Element Desc.]])&gt;0,"Found","Not Found")</f>
        <v>Found</v>
      </c>
    </row>
    <row r="3907" spans="2:20" x14ac:dyDescent="0.25">
      <c r="B3907" s="8" t="s">
        <v>8167</v>
      </c>
      <c r="C3907" s="9" t="s">
        <v>8168</v>
      </c>
      <c r="D3907" s="9" t="s">
        <v>8169</v>
      </c>
      <c r="E3907" s="10">
        <v>1</v>
      </c>
      <c r="F3907" s="9" t="s">
        <v>8139</v>
      </c>
      <c r="G3907" s="9" t="s">
        <v>1596</v>
      </c>
      <c r="H3907" s="11"/>
      <c r="I3907" s="12">
        <v>1368</v>
      </c>
      <c r="J3907" s="12"/>
      <c r="K3907" s="12"/>
      <c r="L3907" s="12">
        <f t="array" ref="L3907">IFERROR(LOOKUP(2^15,SEARCH({"40A","63A","80A","100A","125A","160A","200A","250A","400A","630A","800A","1000A","1250A","1600A","2000A","2500A","3200A","4000A","5000A","6300A"},UPPER(D3907)),{40,63,80,100,125,160,200,250,400,630,800,1000,1250,1600,2000,2500,3200,4000,5000,6300}),0)</f>
        <v>4000</v>
      </c>
      <c r="M3907" s="9" t="str">
        <f t="shared" si="301"/>
        <v>Straight Feeder</v>
      </c>
      <c r="N3907" s="9" t="str">
        <f t="shared" si="302"/>
        <v>AL</v>
      </c>
      <c r="O3907" s="13" t="str">
        <f t="shared" si="303"/>
        <v>Silver</v>
      </c>
      <c r="P3907" s="9" t="str">
        <f t="shared" si="304"/>
        <v>PET</v>
      </c>
      <c r="Q3907" s="9" t="str">
        <f t="shared" si="305"/>
        <v>4</v>
      </c>
      <c r="R39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07" s="14" t="str">
        <f>IF(ProjectsDB[[#This Row],[Item Type]]="Straight Plug-In",_xlfn.TEXTJOIN("-",TRUE,M3907&amp;"-"&amp;_xlfn.LET(_xlpm.txt,ProjectsDB[[#This Row],[Assembly]],_xlpm.pos,FIND("SP",_xlpm.txt),_xlpm.pre,LEFT(_xlpm.txt,_xlpm.pos-1),IF(RIGHT(_xlpm.pre,3)="123","3PL",IF(RIGHT(_xlpm.pre,2)="12","2PL",IF(RIGHT(_xlpm.pre,1)="1","1PL","3PL")))),N3907,O3907,P3907,Q3907&amp;"W",R3907),_xlfn.TEXTJOIN("-",TRUE,M3907,N3907,O3907,P3907,Q3907&amp;"W",R3907))</f>
        <v>Straight Feeder-AL-Silver-PET-4W-2</v>
      </c>
      <c r="T3907" s="14" t="str">
        <f>IF(COUNTIF(Cycletime[Element Desc.],ProjectsDB[[#This Row],[Element Desc.]])&gt;0,"Found","Not Found")</f>
        <v>Found</v>
      </c>
    </row>
    <row r="3908" spans="2:20" x14ac:dyDescent="0.25">
      <c r="B3908" s="8" t="s">
        <v>8170</v>
      </c>
      <c r="C3908" s="9" t="s">
        <v>8147</v>
      </c>
      <c r="D3908" s="9" t="s">
        <v>8148</v>
      </c>
      <c r="E3908" s="10">
        <v>1</v>
      </c>
      <c r="F3908" s="9" t="s">
        <v>8139</v>
      </c>
      <c r="G3908" s="9" t="s">
        <v>1596</v>
      </c>
      <c r="H3908" s="11"/>
      <c r="I3908" s="12"/>
      <c r="J3908" s="12"/>
      <c r="K3908" s="12"/>
      <c r="L3908" s="12">
        <f t="array" ref="L3908">IFERROR(LOOKUP(2^15,SEARCH({"40A","63A","80A","100A","125A","160A","200A","250A","400A","630A","800A","1000A","1250A","1600A","2000A","2500A","3200A","4000A","5000A","6300A"},UPPER(D3908)),{40,63,80,100,125,160,200,250,400,630,800,1000,1250,1600,2000,2500,3200,4000,5000,6300}),0)</f>
        <v>4000</v>
      </c>
      <c r="M3908" s="9" t="str">
        <f t="shared" ref="M3908:M3971" si="306">_xlfn.LET(_xlpm.d,UPPER(TRIM(SUBSTITUTE(SUBSTITUTE(D3908,CHAR(160),"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Flexible Link</v>
      </c>
      <c r="N3908" s="9" t="str">
        <f t="shared" ref="N3908:N3971" si="307">IF(ISNUMBER(SEARCH("CU",D3908)),"CU",IF(ISNUMBER(SEARCH("AL",D3908)),"AL",IF(ISNUMBER(SEARCH("Copper",D3908)),"CU","SH")))</f>
        <v>AL</v>
      </c>
      <c r="O3908" s="13" t="str">
        <f t="shared" ref="O3908:O3971" si="308">IF(ISNUMBER(SEARCH("Silver",D3908)),"Silver",IF(ISNUMBER(SEARCH("Tin",D3908)),"Tin","None"))</f>
        <v>None</v>
      </c>
      <c r="P3908" s="9" t="str">
        <f t="shared" ref="P3908:P3971" si="309">IF(ISNUMBER(SEARCH("Epoxy",D3908)),"Epoxy",IF(ISNUMBER(SEARCH("PET",D3908)),"PET","None"))</f>
        <v>None</v>
      </c>
      <c r="Q3908" s="9" t="str">
        <f t="shared" ref="Q3908:Q3971" si="310">IF(ISNUMBER(SEARCH("3-Wire",D3908)),"3",IF(ISNUMBER(SEARCH("4-Wire",D3908)),"4",IF(ISNUMBER(SEARCH("5-Wire",D3908)),"5",IF(ISNUMBER(SEARCH("6-Wire",D3908)),"6","0"))))</f>
        <v>0</v>
      </c>
      <c r="R39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08" s="14" t="str">
        <f>IF(ProjectsDB[[#This Row],[Item Type]]="Straight Plug-In",_xlfn.TEXTJOIN("-",TRUE,M3908&amp;"-"&amp;_xlfn.LET(_xlpm.txt,ProjectsDB[[#This Row],[Assembly]],_xlpm.pos,FIND("SP",_xlpm.txt),_xlpm.pre,LEFT(_xlpm.txt,_xlpm.pos-1),IF(RIGHT(_xlpm.pre,3)="123","3PL",IF(RIGHT(_xlpm.pre,2)="12","2PL",IF(RIGHT(_xlpm.pre,1)="1","1PL","3PL")))),N3908,O3908,P3908,Q3908&amp;"W",R3908),_xlfn.TEXTJOIN("-",TRUE,M3908,N3908,O3908,P3908,Q3908&amp;"W",R3908))</f>
        <v>Flexible Link-AL-None-None-0W-2</v>
      </c>
      <c r="T3908" s="14" t="str">
        <f>IF(COUNTIF(Cycletime[Element Desc.],ProjectsDB[[#This Row],[Element Desc.]])&gt;0,"Found","Not Found")</f>
        <v>Found</v>
      </c>
    </row>
    <row r="3909" spans="2:20" x14ac:dyDescent="0.25">
      <c r="B3909" s="8" t="s">
        <v>8171</v>
      </c>
      <c r="C3909" s="9" t="s">
        <v>8153</v>
      </c>
      <c r="D3909" s="9" t="s">
        <v>8154</v>
      </c>
      <c r="E3909" s="10">
        <v>1</v>
      </c>
      <c r="F3909" s="9" t="s">
        <v>8139</v>
      </c>
      <c r="G3909" s="9" t="s">
        <v>1596</v>
      </c>
      <c r="H3909" s="11"/>
      <c r="I3909" s="12">
        <v>1057</v>
      </c>
      <c r="J3909" s="12"/>
      <c r="K3909" s="12"/>
      <c r="L3909" s="12">
        <f t="array" ref="L3909">IFERROR(LOOKUP(2^15,SEARCH({"40A","63A","80A","100A","125A","160A","200A","250A","400A","630A","800A","1000A","1250A","1600A","2000A","2500A","3200A","4000A","5000A","6300A"},UPPER(D3909)),{40,63,80,100,125,160,200,250,400,630,800,1000,1250,1600,2000,2500,3200,4000,5000,6300}),0)</f>
        <v>4000</v>
      </c>
      <c r="M3909" s="9" t="str">
        <f t="shared" si="306"/>
        <v>Straight Feeder</v>
      </c>
      <c r="N3909" s="9" t="str">
        <f t="shared" si="307"/>
        <v>AL</v>
      </c>
      <c r="O3909" s="13" t="str">
        <f t="shared" si="308"/>
        <v>Silver</v>
      </c>
      <c r="P3909" s="9" t="str">
        <f t="shared" si="309"/>
        <v>PET</v>
      </c>
      <c r="Q3909" s="9" t="str">
        <f t="shared" si="310"/>
        <v>4</v>
      </c>
      <c r="R39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09" s="14" t="str">
        <f>IF(ProjectsDB[[#This Row],[Item Type]]="Straight Plug-In",_xlfn.TEXTJOIN("-",TRUE,M3909&amp;"-"&amp;_xlfn.LET(_xlpm.txt,ProjectsDB[[#This Row],[Assembly]],_xlpm.pos,FIND("SP",_xlpm.txt),_xlpm.pre,LEFT(_xlpm.txt,_xlpm.pos-1),IF(RIGHT(_xlpm.pre,3)="123","3PL",IF(RIGHT(_xlpm.pre,2)="12","2PL",IF(RIGHT(_xlpm.pre,1)="1","1PL","3PL")))),N3909,O3909,P3909,Q3909&amp;"W",R3909),_xlfn.TEXTJOIN("-",TRUE,M3909,N3909,O3909,P3909,Q3909&amp;"W",R3909))</f>
        <v>Straight Feeder-AL-Silver-PET-4W-2</v>
      </c>
      <c r="T3909" s="14" t="str">
        <f>IF(COUNTIF(Cycletime[Element Desc.],ProjectsDB[[#This Row],[Element Desc.]])&gt;0,"Found","Not Found")</f>
        <v>Found</v>
      </c>
    </row>
    <row r="3910" spans="2:20" x14ac:dyDescent="0.25">
      <c r="B3910" s="8" t="s">
        <v>8172</v>
      </c>
      <c r="C3910" s="9" t="s">
        <v>157</v>
      </c>
      <c r="D3910" s="9" t="s">
        <v>158</v>
      </c>
      <c r="E3910" s="10">
        <v>9</v>
      </c>
      <c r="F3910" s="9" t="s">
        <v>8139</v>
      </c>
      <c r="G3910" s="9" t="s">
        <v>1596</v>
      </c>
      <c r="H3910" s="11"/>
      <c r="I3910" s="12"/>
      <c r="J3910" s="12"/>
      <c r="K3910" s="12"/>
      <c r="L3910" s="12">
        <f t="array" ref="L3910">IFERROR(LOOKUP(2^15,SEARCH({"40A","63A","80A","100A","125A","160A","200A","250A","400A","630A","800A","1000A","1250A","1600A","2000A","2500A","3200A","4000A","5000A","6300A"},UPPER(D3910)),{40,63,80,100,125,160,200,250,400,630,800,1000,1250,1600,2000,2500,3200,4000,5000,6300}),0)</f>
        <v>4000</v>
      </c>
      <c r="M3910" s="9" t="str">
        <f t="shared" si="306"/>
        <v>Joint Pack</v>
      </c>
      <c r="N3910" s="9" t="str">
        <f t="shared" si="307"/>
        <v>AL</v>
      </c>
      <c r="O3910" s="13" t="str">
        <f t="shared" si="308"/>
        <v>Silver</v>
      </c>
      <c r="P3910" s="9" t="str">
        <f t="shared" si="309"/>
        <v>None</v>
      </c>
      <c r="Q3910" s="9" t="str">
        <f t="shared" si="310"/>
        <v>4</v>
      </c>
      <c r="R39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10" s="14" t="str">
        <f>IF(ProjectsDB[[#This Row],[Item Type]]="Straight Plug-In",_xlfn.TEXTJOIN("-",TRUE,M3910&amp;"-"&amp;_xlfn.LET(_xlpm.txt,ProjectsDB[[#This Row],[Assembly]],_xlpm.pos,FIND("SP",_xlpm.txt),_xlpm.pre,LEFT(_xlpm.txt,_xlpm.pos-1),IF(RIGHT(_xlpm.pre,3)="123","3PL",IF(RIGHT(_xlpm.pre,2)="12","2PL",IF(RIGHT(_xlpm.pre,1)="1","1PL","3PL")))),N3910,O3910,P3910,Q3910&amp;"W",R3910),_xlfn.TEXTJOIN("-",TRUE,M3910,N3910,O3910,P3910,Q3910&amp;"W",R3910))</f>
        <v>Joint Pack-AL-Silver-None-4W-2</v>
      </c>
      <c r="T3910" s="14" t="str">
        <f>IF(COUNTIF(Cycletime[Element Desc.],ProjectsDB[[#This Row],[Element Desc.]])&gt;0,"Found","Not Found")</f>
        <v>Found</v>
      </c>
    </row>
    <row r="3911" spans="2:20" x14ac:dyDescent="0.25">
      <c r="B3911" s="8" t="s">
        <v>8173</v>
      </c>
      <c r="C3911" s="9" t="s">
        <v>8174</v>
      </c>
      <c r="D3911" s="9" t="s">
        <v>8175</v>
      </c>
      <c r="E3911" s="10">
        <v>1</v>
      </c>
      <c r="F3911" s="9" t="s">
        <v>8139</v>
      </c>
      <c r="G3911" s="9" t="s">
        <v>37</v>
      </c>
      <c r="H3911" s="11"/>
      <c r="I3911" s="12"/>
      <c r="J3911" s="12"/>
      <c r="K3911" s="12"/>
      <c r="L3911" s="12">
        <f t="array" ref="L3911">IFERROR(LOOKUP(2^15,SEARCH({"40A","63A","80A","100A","125A","160A","200A","250A","400A","630A","800A","1000A","1250A","1600A","2000A","2500A","3200A","4000A","5000A","6300A"},UPPER(D3911)),{40,63,80,100,125,160,200,250,400,630,800,1000,1250,1600,2000,2500,3200,4000,5000,6300}),0)</f>
        <v>630</v>
      </c>
      <c r="M3911" s="9" t="str">
        <f t="shared" si="306"/>
        <v>Tap-Off Unit</v>
      </c>
      <c r="N3911" s="9" t="str">
        <f t="shared" si="307"/>
        <v>SH</v>
      </c>
      <c r="O3911" s="13" t="str">
        <f t="shared" si="308"/>
        <v>None</v>
      </c>
      <c r="P3911" s="9" t="str">
        <f t="shared" si="309"/>
        <v>None</v>
      </c>
      <c r="Q3911" s="9" t="str">
        <f t="shared" si="310"/>
        <v>0</v>
      </c>
      <c r="R39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911" s="14" t="str">
        <f>IF(ProjectsDB[[#This Row],[Item Type]]="Straight Plug-In",_xlfn.TEXTJOIN("-",TRUE,M3911&amp;"-"&amp;_xlfn.LET(_xlpm.txt,ProjectsDB[[#This Row],[Assembly]],_xlpm.pos,FIND("SP",_xlpm.txt),_xlpm.pre,LEFT(_xlpm.txt,_xlpm.pos-1),IF(RIGHT(_xlpm.pre,3)="123","3PL",IF(RIGHT(_xlpm.pre,2)="12","2PL",IF(RIGHT(_xlpm.pre,1)="1","1PL","3PL")))),N3911,O3911,P3911,Q3911&amp;"W",R3911),_xlfn.TEXTJOIN("-",TRUE,M3911,N3911,O3911,P3911,Q3911&amp;"W",R3911))</f>
        <v>Tap-Off Unit-SH-None-None-0W-0</v>
      </c>
      <c r="T3911" s="14" t="str">
        <f>IF(COUNTIF(Cycletime[Element Desc.],ProjectsDB[[#This Row],[Element Desc.]])&gt;0,"Found","Not Found")</f>
        <v>Found</v>
      </c>
    </row>
    <row r="3912" spans="2:20" x14ac:dyDescent="0.25">
      <c r="B3912" s="8" t="s">
        <v>8176</v>
      </c>
      <c r="C3912" s="9" t="s">
        <v>8177</v>
      </c>
      <c r="D3912" s="9" t="s">
        <v>8178</v>
      </c>
      <c r="E3912" s="10">
        <v>64</v>
      </c>
      <c r="F3912" s="9" t="s">
        <v>8139</v>
      </c>
      <c r="G3912" s="9" t="s">
        <v>37</v>
      </c>
      <c r="H3912" s="11"/>
      <c r="I3912" s="12"/>
      <c r="J3912" s="12"/>
      <c r="K3912" s="12"/>
      <c r="L3912" s="12">
        <f t="array" ref="L3912">IFERROR(LOOKUP(2^15,SEARCH({"40A","63A","80A","100A","125A","160A","200A","250A","400A","630A","800A","1000A","1250A","1600A","2000A","2500A","3200A","4000A","5000A","6300A"},UPPER(D3912)),{40,63,80,100,125,160,200,250,400,630,800,1000,1250,1600,2000,2500,3200,4000,5000,6300}),0)</f>
        <v>0</v>
      </c>
      <c r="M3912" s="9" t="str">
        <f t="shared" si="306"/>
        <v>Flexible Link</v>
      </c>
      <c r="N3912" s="9" t="str">
        <f t="shared" si="307"/>
        <v>AL</v>
      </c>
      <c r="O3912" s="13" t="str">
        <f t="shared" si="308"/>
        <v>None</v>
      </c>
      <c r="P3912" s="9" t="str">
        <f t="shared" si="309"/>
        <v>None</v>
      </c>
      <c r="Q3912" s="9" t="str">
        <f t="shared" si="310"/>
        <v>0</v>
      </c>
      <c r="R39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12" s="14" t="str">
        <f>IF(ProjectsDB[[#This Row],[Item Type]]="Straight Plug-In",_xlfn.TEXTJOIN("-",TRUE,M3912&amp;"-"&amp;_xlfn.LET(_xlpm.txt,ProjectsDB[[#This Row],[Assembly]],_xlpm.pos,FIND("SP",_xlpm.txt),_xlpm.pre,LEFT(_xlpm.txt,_xlpm.pos-1),IF(RIGHT(_xlpm.pre,3)="123","3PL",IF(RIGHT(_xlpm.pre,2)="12","2PL",IF(RIGHT(_xlpm.pre,1)="1","1PL","3PL")))),N3912,O3912,P3912,Q3912&amp;"W",R3912),_xlfn.TEXTJOIN("-",TRUE,M3912,N3912,O3912,P3912,Q3912&amp;"W",R3912))</f>
        <v>Flexible Link-AL-None-None-0W-1</v>
      </c>
      <c r="T3912" s="14" t="str">
        <f>IF(COUNTIF(Cycletime[Element Desc.],ProjectsDB[[#This Row],[Element Desc.]])&gt;0,"Found","Not Found")</f>
        <v>Found</v>
      </c>
    </row>
    <row r="3913" spans="2:20" x14ac:dyDescent="0.25">
      <c r="B3913" s="8" t="s">
        <v>8179</v>
      </c>
      <c r="C3913" s="9" t="s">
        <v>2371</v>
      </c>
      <c r="D3913" s="9" t="s">
        <v>2372</v>
      </c>
      <c r="E3913" s="10">
        <v>2</v>
      </c>
      <c r="F3913" s="9" t="s">
        <v>8139</v>
      </c>
      <c r="G3913" s="9" t="s">
        <v>96</v>
      </c>
      <c r="H3913" s="11"/>
      <c r="I3913" s="12">
        <v>425</v>
      </c>
      <c r="J3913" s="12"/>
      <c r="K3913" s="12"/>
      <c r="L3913" s="12">
        <f t="array" ref="L3913">IFERROR(LOOKUP(2^15,SEARCH({"40A","63A","80A","100A","125A","160A","200A","250A","400A","630A","800A","1000A","1250A","1600A","2000A","2500A","3200A","4000A","5000A","6300A"},UPPER(D3913)),{40,63,80,100,125,160,200,250,400,630,800,1000,1250,1600,2000,2500,3200,4000,5000,6300}),0)</f>
        <v>4000</v>
      </c>
      <c r="M3913" s="9" t="str">
        <f t="shared" si="306"/>
        <v>Flange Straight</v>
      </c>
      <c r="N3913" s="9" t="str">
        <f t="shared" si="307"/>
        <v>AL</v>
      </c>
      <c r="O3913" s="13" t="str">
        <f t="shared" si="308"/>
        <v>Silver</v>
      </c>
      <c r="P3913" s="9" t="str">
        <f t="shared" si="309"/>
        <v>PET</v>
      </c>
      <c r="Q3913" s="9" t="str">
        <f t="shared" si="310"/>
        <v>4</v>
      </c>
      <c r="R39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13" s="14" t="str">
        <f>IF(ProjectsDB[[#This Row],[Item Type]]="Straight Plug-In",_xlfn.TEXTJOIN("-",TRUE,M3913&amp;"-"&amp;_xlfn.LET(_xlpm.txt,ProjectsDB[[#This Row],[Assembly]],_xlpm.pos,FIND("SP",_xlpm.txt),_xlpm.pre,LEFT(_xlpm.txt,_xlpm.pos-1),IF(RIGHT(_xlpm.pre,3)="123","3PL",IF(RIGHT(_xlpm.pre,2)="12","2PL",IF(RIGHT(_xlpm.pre,1)="1","1PL","3PL")))),N3913,O3913,P3913,Q3913&amp;"W",R3913),_xlfn.TEXTJOIN("-",TRUE,M3913,N3913,O3913,P3913,Q3913&amp;"W",R3913))</f>
        <v>Flange Straight-AL-Silver-PET-4W-2</v>
      </c>
      <c r="T3913" s="14" t="str">
        <f>IF(COUNTIF(Cycletime[Element Desc.],ProjectsDB[[#This Row],[Element Desc.]])&gt;0,"Found","Not Found")</f>
        <v>Found</v>
      </c>
    </row>
    <row r="3914" spans="2:20" x14ac:dyDescent="0.25">
      <c r="B3914" s="8" t="s">
        <v>8180</v>
      </c>
      <c r="C3914" s="9" t="s">
        <v>157</v>
      </c>
      <c r="D3914" s="9" t="s">
        <v>158</v>
      </c>
      <c r="E3914" s="10">
        <v>1</v>
      </c>
      <c r="F3914" s="9" t="s">
        <v>8139</v>
      </c>
      <c r="G3914" s="9" t="s">
        <v>96</v>
      </c>
      <c r="H3914" s="11"/>
      <c r="I3914" s="12"/>
      <c r="J3914" s="12"/>
      <c r="K3914" s="12"/>
      <c r="L3914" s="12">
        <f t="array" ref="L3914">IFERROR(LOOKUP(2^15,SEARCH({"40A","63A","80A","100A","125A","160A","200A","250A","400A","630A","800A","1000A","1250A","1600A","2000A","2500A","3200A","4000A","5000A","6300A"},UPPER(D3914)),{40,63,80,100,125,160,200,250,400,630,800,1000,1250,1600,2000,2500,3200,4000,5000,6300}),0)</f>
        <v>4000</v>
      </c>
      <c r="M3914" s="9" t="str">
        <f t="shared" si="306"/>
        <v>Joint Pack</v>
      </c>
      <c r="N3914" s="9" t="str">
        <f t="shared" si="307"/>
        <v>AL</v>
      </c>
      <c r="O3914" s="13" t="str">
        <f t="shared" si="308"/>
        <v>Silver</v>
      </c>
      <c r="P3914" s="9" t="str">
        <f t="shared" si="309"/>
        <v>None</v>
      </c>
      <c r="Q3914" s="9" t="str">
        <f t="shared" si="310"/>
        <v>4</v>
      </c>
      <c r="R39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14" s="14" t="str">
        <f>IF(ProjectsDB[[#This Row],[Item Type]]="Straight Plug-In",_xlfn.TEXTJOIN("-",TRUE,M3914&amp;"-"&amp;_xlfn.LET(_xlpm.txt,ProjectsDB[[#This Row],[Assembly]],_xlpm.pos,FIND("SP",_xlpm.txt),_xlpm.pre,LEFT(_xlpm.txt,_xlpm.pos-1),IF(RIGHT(_xlpm.pre,3)="123","3PL",IF(RIGHT(_xlpm.pre,2)="12","2PL",IF(RIGHT(_xlpm.pre,1)="1","1PL","3PL")))),N3914,O3914,P3914,Q3914&amp;"W",R3914),_xlfn.TEXTJOIN("-",TRUE,M3914,N3914,O3914,P3914,Q3914&amp;"W",R3914))</f>
        <v>Joint Pack-AL-Silver-None-4W-2</v>
      </c>
      <c r="T3914" s="14" t="str">
        <f>IF(COUNTIF(Cycletime[Element Desc.],ProjectsDB[[#This Row],[Element Desc.]])&gt;0,"Found","Not Found")</f>
        <v>Found</v>
      </c>
    </row>
    <row r="3915" spans="2:20" x14ac:dyDescent="0.25">
      <c r="B3915" s="8" t="s">
        <v>8181</v>
      </c>
      <c r="C3915" s="9" t="s">
        <v>2371</v>
      </c>
      <c r="D3915" s="9" t="s">
        <v>2372</v>
      </c>
      <c r="E3915" s="9">
        <v>2</v>
      </c>
      <c r="F3915" s="9" t="s">
        <v>8139</v>
      </c>
      <c r="G3915" s="9" t="s">
        <v>96</v>
      </c>
      <c r="H3915" s="11"/>
      <c r="I3915" s="9">
        <v>425</v>
      </c>
      <c r="J3915" s="9"/>
      <c r="K3915" s="9"/>
      <c r="L3915" s="12">
        <f t="array" ref="L3915">IFERROR(LOOKUP(2^15,SEARCH({"40A","63A","80A","100A","125A","160A","200A","250A","400A","630A","800A","1000A","1250A","1600A","2000A","2500A","3200A","4000A","5000A","6300A"},UPPER(D3915)),{40,63,80,100,125,160,200,250,400,630,800,1000,1250,1600,2000,2500,3200,4000,5000,6300}),0)</f>
        <v>4000</v>
      </c>
      <c r="M3915" s="9" t="str">
        <f t="shared" si="306"/>
        <v>Flange Straight</v>
      </c>
      <c r="N3915" s="9" t="str">
        <f t="shared" si="307"/>
        <v>AL</v>
      </c>
      <c r="O3915" s="13" t="str">
        <f t="shared" si="308"/>
        <v>Silver</v>
      </c>
      <c r="P3915" s="9" t="str">
        <f t="shared" si="309"/>
        <v>PET</v>
      </c>
      <c r="Q3915" s="9" t="str">
        <f t="shared" si="310"/>
        <v>4</v>
      </c>
      <c r="R39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15" s="14" t="str">
        <f>IF(ProjectsDB[[#This Row],[Item Type]]="Straight Plug-In",_xlfn.TEXTJOIN("-",TRUE,M3915&amp;"-"&amp;_xlfn.LET(_xlpm.txt,ProjectsDB[[#This Row],[Assembly]],_xlpm.pos,FIND("SP",_xlpm.txt),_xlpm.pre,LEFT(_xlpm.txt,_xlpm.pos-1),IF(RIGHT(_xlpm.pre,3)="123","3PL",IF(RIGHT(_xlpm.pre,2)="12","2PL",IF(RIGHT(_xlpm.pre,1)="1","1PL","3PL")))),N3915,O3915,P3915,Q3915&amp;"W",R3915),_xlfn.TEXTJOIN("-",TRUE,M3915,N3915,O3915,P3915,Q3915&amp;"W",R3915))</f>
        <v>Flange Straight-AL-Silver-PET-4W-2</v>
      </c>
      <c r="T3915" s="14" t="str">
        <f>IF(COUNTIF(Cycletime[Element Desc.],ProjectsDB[[#This Row],[Element Desc.]])&gt;0,"Found","Not Found")</f>
        <v>Found</v>
      </c>
    </row>
    <row r="3916" spans="2:20" x14ac:dyDescent="0.25">
      <c r="B3916" s="8" t="s">
        <v>8182</v>
      </c>
      <c r="C3916" s="9" t="s">
        <v>157</v>
      </c>
      <c r="D3916" s="9" t="s">
        <v>158</v>
      </c>
      <c r="E3916" s="9">
        <v>1</v>
      </c>
      <c r="F3916" s="9" t="s">
        <v>8139</v>
      </c>
      <c r="G3916" s="9" t="s">
        <v>96</v>
      </c>
      <c r="H3916" s="11"/>
      <c r="I3916" s="9"/>
      <c r="J3916" s="9"/>
      <c r="K3916" s="9"/>
      <c r="L3916" s="12">
        <f t="array" ref="L3916">IFERROR(LOOKUP(2^15,SEARCH({"40A","63A","80A","100A","125A","160A","200A","250A","400A","630A","800A","1000A","1250A","1600A","2000A","2500A","3200A","4000A","5000A","6300A"},UPPER(D3916)),{40,63,80,100,125,160,200,250,400,630,800,1000,1250,1600,2000,2500,3200,4000,5000,6300}),0)</f>
        <v>4000</v>
      </c>
      <c r="M3916" s="9" t="str">
        <f t="shared" si="306"/>
        <v>Joint Pack</v>
      </c>
      <c r="N3916" s="9" t="str">
        <f t="shared" si="307"/>
        <v>AL</v>
      </c>
      <c r="O3916" s="13" t="str">
        <f t="shared" si="308"/>
        <v>Silver</v>
      </c>
      <c r="P3916" s="9" t="str">
        <f t="shared" si="309"/>
        <v>None</v>
      </c>
      <c r="Q3916" s="9" t="str">
        <f t="shared" si="310"/>
        <v>4</v>
      </c>
      <c r="R39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16" s="14" t="str">
        <f>IF(ProjectsDB[[#This Row],[Item Type]]="Straight Plug-In",_xlfn.TEXTJOIN("-",TRUE,M3916&amp;"-"&amp;_xlfn.LET(_xlpm.txt,ProjectsDB[[#This Row],[Assembly]],_xlpm.pos,FIND("SP",_xlpm.txt),_xlpm.pre,LEFT(_xlpm.txt,_xlpm.pos-1),IF(RIGHT(_xlpm.pre,3)="123","3PL",IF(RIGHT(_xlpm.pre,2)="12","2PL",IF(RIGHT(_xlpm.pre,1)="1","1PL","3PL")))),N3916,O3916,P3916,Q3916&amp;"W",R3916),_xlfn.TEXTJOIN("-",TRUE,M3916,N3916,O3916,P3916,Q3916&amp;"W",R3916))</f>
        <v>Joint Pack-AL-Silver-None-4W-2</v>
      </c>
      <c r="T3916" s="14" t="str">
        <f>IF(COUNTIF(Cycletime[Element Desc.],ProjectsDB[[#This Row],[Element Desc.]])&gt;0,"Found","Not Found")</f>
        <v>Found</v>
      </c>
    </row>
    <row r="3917" spans="2:20" x14ac:dyDescent="0.25">
      <c r="B3917" s="8" t="s">
        <v>8183</v>
      </c>
      <c r="C3917" s="9" t="s">
        <v>8184</v>
      </c>
      <c r="D3917" s="9" t="s">
        <v>8185</v>
      </c>
      <c r="E3917" s="9">
        <v>1</v>
      </c>
      <c r="F3917" s="9" t="s">
        <v>8186</v>
      </c>
      <c r="G3917" s="9" t="s">
        <v>3303</v>
      </c>
      <c r="H3917" s="11"/>
      <c r="I3917" s="9">
        <v>1000</v>
      </c>
      <c r="J3917" s="9">
        <v>505</v>
      </c>
      <c r="K3917" s="9"/>
      <c r="L3917" s="12">
        <f t="array" ref="L3917">IFERROR(LOOKUP(2^15,SEARCH({"40A","63A","80A","100A","125A","160A","200A","250A","400A","630A","800A","1000A","1250A","1600A","2000A","2500A","3200A","4000A","5000A","6300A"},UPPER(D3917)),{40,63,80,100,125,160,200,250,400,630,800,1000,1250,1600,2000,2500,3200,4000,5000,6300}),0)</f>
        <v>4000</v>
      </c>
      <c r="M3917" s="9" t="str">
        <f t="shared" si="306"/>
        <v>Elbow Edge</v>
      </c>
      <c r="N3917" s="9" t="str">
        <f t="shared" si="307"/>
        <v>AL</v>
      </c>
      <c r="O3917" s="13" t="str">
        <f t="shared" si="308"/>
        <v>Silver</v>
      </c>
      <c r="P3917" s="9" t="str">
        <f t="shared" si="309"/>
        <v>Epoxy</v>
      </c>
      <c r="Q3917" s="9" t="str">
        <f t="shared" si="310"/>
        <v>5</v>
      </c>
      <c r="R39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17" s="14" t="str">
        <f>IF(ProjectsDB[[#This Row],[Item Type]]="Straight Plug-In",_xlfn.TEXTJOIN("-",TRUE,M3917&amp;"-"&amp;_xlfn.LET(_xlpm.txt,ProjectsDB[[#This Row],[Assembly]],_xlpm.pos,FIND("SP",_xlpm.txt),_xlpm.pre,LEFT(_xlpm.txt,_xlpm.pos-1),IF(RIGHT(_xlpm.pre,3)="123","3PL",IF(RIGHT(_xlpm.pre,2)="12","2PL",IF(RIGHT(_xlpm.pre,1)="1","1PL","3PL")))),N3917,O3917,P3917,Q3917&amp;"W",R3917),_xlfn.TEXTJOIN("-",TRUE,M3917,N3917,O3917,P3917,Q3917&amp;"W",R3917))</f>
        <v>Elbow Edge-AL-Silver-Epoxy-5W-2</v>
      </c>
      <c r="T3917" s="14" t="str">
        <f>IF(COUNTIF(Cycletime[Element Desc.],ProjectsDB[[#This Row],[Element Desc.]])&gt;0,"Found","Not Found")</f>
        <v>Found</v>
      </c>
    </row>
    <row r="3918" spans="2:20" x14ac:dyDescent="0.25">
      <c r="B3918" s="8" t="s">
        <v>8187</v>
      </c>
      <c r="C3918" s="9" t="s">
        <v>8188</v>
      </c>
      <c r="D3918" s="9" t="s">
        <v>8189</v>
      </c>
      <c r="E3918" s="9">
        <v>1</v>
      </c>
      <c r="F3918" s="9" t="s">
        <v>8186</v>
      </c>
      <c r="G3918" s="9" t="s">
        <v>3303</v>
      </c>
      <c r="H3918" s="11"/>
      <c r="I3918" s="9">
        <v>1500</v>
      </c>
      <c r="J3918" s="9"/>
      <c r="K3918" s="9"/>
      <c r="L3918" s="12">
        <f t="array" ref="L3918">IFERROR(LOOKUP(2^15,SEARCH({"40A","63A","80A","100A","125A","160A","200A","250A","400A","630A","800A","1000A","1250A","1600A","2000A","2500A","3200A","4000A","5000A","6300A"},UPPER(D3918)),{40,63,80,100,125,160,200,250,400,630,800,1000,1250,1600,2000,2500,3200,4000,5000,6300}),0)</f>
        <v>4000</v>
      </c>
      <c r="M3918" s="9" t="str">
        <f t="shared" si="306"/>
        <v>Straight Feeder</v>
      </c>
      <c r="N3918" s="9" t="str">
        <f t="shared" si="307"/>
        <v>AL</v>
      </c>
      <c r="O3918" s="13" t="str">
        <f t="shared" si="308"/>
        <v>Silver</v>
      </c>
      <c r="P3918" s="9" t="str">
        <f t="shared" si="309"/>
        <v>Epoxy</v>
      </c>
      <c r="Q3918" s="9" t="str">
        <f t="shared" si="310"/>
        <v>5</v>
      </c>
      <c r="R39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18" s="14" t="str">
        <f>IF(ProjectsDB[[#This Row],[Item Type]]="Straight Plug-In",_xlfn.TEXTJOIN("-",TRUE,M3918&amp;"-"&amp;_xlfn.LET(_xlpm.txt,ProjectsDB[[#This Row],[Assembly]],_xlpm.pos,FIND("SP",_xlpm.txt),_xlpm.pre,LEFT(_xlpm.txt,_xlpm.pos-1),IF(RIGHT(_xlpm.pre,3)="123","3PL",IF(RIGHT(_xlpm.pre,2)="12","2PL",IF(RIGHT(_xlpm.pre,1)="1","1PL","3PL")))),N3918,O3918,P3918,Q3918&amp;"W",R3918),_xlfn.TEXTJOIN("-",TRUE,M3918,N3918,O3918,P3918,Q3918&amp;"W",R3918))</f>
        <v>Straight Feeder-AL-Silver-Epoxy-5W-2</v>
      </c>
      <c r="T3918" s="14" t="str">
        <f>IF(COUNTIF(Cycletime[Element Desc.],ProjectsDB[[#This Row],[Element Desc.]])&gt;0,"Found","Not Found")</f>
        <v>Found</v>
      </c>
    </row>
    <row r="3919" spans="2:20" x14ac:dyDescent="0.25">
      <c r="B3919" s="8" t="s">
        <v>8190</v>
      </c>
      <c r="C3919" s="9" t="s">
        <v>8191</v>
      </c>
      <c r="D3919" s="9" t="s">
        <v>8192</v>
      </c>
      <c r="E3919" s="9">
        <v>1</v>
      </c>
      <c r="F3919" s="9" t="s">
        <v>8186</v>
      </c>
      <c r="G3919" s="9" t="s">
        <v>3303</v>
      </c>
      <c r="H3919" s="11"/>
      <c r="I3919" s="9">
        <v>430</v>
      </c>
      <c r="J3919" s="9"/>
      <c r="K3919" s="9"/>
      <c r="L3919" s="12">
        <f t="array" ref="L3919">IFERROR(LOOKUP(2^15,SEARCH({"40A","63A","80A","100A","125A","160A","200A","250A","400A","630A","800A","1000A","1250A","1600A","2000A","2500A","3200A","4000A","5000A","6300A"},UPPER(D3919)),{40,63,80,100,125,160,200,250,400,630,800,1000,1250,1600,2000,2500,3200,4000,5000,6300}),0)</f>
        <v>4000</v>
      </c>
      <c r="M3919" s="9" t="str">
        <f t="shared" si="306"/>
        <v>Straight Feeder</v>
      </c>
      <c r="N3919" s="9" t="str">
        <f t="shared" si="307"/>
        <v>AL</v>
      </c>
      <c r="O3919" s="13" t="str">
        <f t="shared" si="308"/>
        <v>Silver</v>
      </c>
      <c r="P3919" s="9" t="str">
        <f t="shared" si="309"/>
        <v>Epoxy</v>
      </c>
      <c r="Q3919" s="9" t="str">
        <f t="shared" si="310"/>
        <v>5</v>
      </c>
      <c r="R39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19" s="14" t="str">
        <f>IF(ProjectsDB[[#This Row],[Item Type]]="Straight Plug-In",_xlfn.TEXTJOIN("-",TRUE,M3919&amp;"-"&amp;_xlfn.LET(_xlpm.txt,ProjectsDB[[#This Row],[Assembly]],_xlpm.pos,FIND("SP",_xlpm.txt),_xlpm.pre,LEFT(_xlpm.txt,_xlpm.pos-1),IF(RIGHT(_xlpm.pre,3)="123","3PL",IF(RIGHT(_xlpm.pre,2)="12","2PL",IF(RIGHT(_xlpm.pre,1)="1","1PL","3PL")))),N3919,O3919,P3919,Q3919&amp;"W",R3919),_xlfn.TEXTJOIN("-",TRUE,M3919,N3919,O3919,P3919,Q3919&amp;"W",R3919))</f>
        <v>Straight Feeder-AL-Silver-Epoxy-5W-2</v>
      </c>
      <c r="T3919" s="14" t="str">
        <f>IF(COUNTIF(Cycletime[Element Desc.],ProjectsDB[[#This Row],[Element Desc.]])&gt;0,"Found","Not Found")</f>
        <v>Found</v>
      </c>
    </row>
    <row r="3920" spans="2:20" x14ac:dyDescent="0.25">
      <c r="B3920" s="8" t="s">
        <v>8193</v>
      </c>
      <c r="C3920" s="9" t="s">
        <v>8194</v>
      </c>
      <c r="D3920" s="9" t="s">
        <v>4227</v>
      </c>
      <c r="E3920" s="9">
        <v>1</v>
      </c>
      <c r="F3920" s="9" t="s">
        <v>8186</v>
      </c>
      <c r="G3920" s="9" t="s">
        <v>3303</v>
      </c>
      <c r="H3920" s="11"/>
      <c r="I3920" s="9">
        <v>2000</v>
      </c>
      <c r="J3920" s="9"/>
      <c r="K3920" s="9"/>
      <c r="L3920" s="12">
        <f t="array" ref="L3920">IFERROR(LOOKUP(2^15,SEARCH({"40A","63A","80A","100A","125A","160A","200A","250A","400A","630A","800A","1000A","1250A","1600A","2000A","2500A","3200A","4000A","5000A","6300A"},UPPER(D3920)),{40,63,80,100,125,160,200,250,400,630,800,1000,1250,1600,2000,2500,3200,4000,5000,6300}),0)</f>
        <v>4000</v>
      </c>
      <c r="M3920" s="9" t="str">
        <f t="shared" si="306"/>
        <v>Straight Feeder</v>
      </c>
      <c r="N3920" s="9" t="str">
        <f t="shared" si="307"/>
        <v>AL</v>
      </c>
      <c r="O3920" s="13" t="str">
        <f t="shared" si="308"/>
        <v>Silver</v>
      </c>
      <c r="P3920" s="9" t="str">
        <f t="shared" si="309"/>
        <v>Epoxy</v>
      </c>
      <c r="Q3920" s="9" t="str">
        <f t="shared" si="310"/>
        <v>5</v>
      </c>
      <c r="R39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20" s="14" t="str">
        <f>IF(ProjectsDB[[#This Row],[Item Type]]="Straight Plug-In",_xlfn.TEXTJOIN("-",TRUE,M3920&amp;"-"&amp;_xlfn.LET(_xlpm.txt,ProjectsDB[[#This Row],[Assembly]],_xlpm.pos,FIND("SP",_xlpm.txt),_xlpm.pre,LEFT(_xlpm.txt,_xlpm.pos-1),IF(RIGHT(_xlpm.pre,3)="123","3PL",IF(RIGHT(_xlpm.pre,2)="12","2PL",IF(RIGHT(_xlpm.pre,1)="1","1PL","3PL")))),N3920,O3920,P3920,Q3920&amp;"W",R3920),_xlfn.TEXTJOIN("-",TRUE,M3920,N3920,O3920,P3920,Q3920&amp;"W",R3920))</f>
        <v>Straight Feeder-AL-Silver-Epoxy-5W-2</v>
      </c>
      <c r="T3920" s="14" t="str">
        <f>IF(COUNTIF(Cycletime[Element Desc.],ProjectsDB[[#This Row],[Element Desc.]])&gt;0,"Found","Not Found")</f>
        <v>Found</v>
      </c>
    </row>
    <row r="3921" spans="2:20" x14ac:dyDescent="0.25">
      <c r="B3921" s="8" t="s">
        <v>8195</v>
      </c>
      <c r="C3921" s="9" t="s">
        <v>1555</v>
      </c>
      <c r="D3921" s="9" t="s">
        <v>1556</v>
      </c>
      <c r="E3921" s="9">
        <v>7</v>
      </c>
      <c r="F3921" s="9" t="s">
        <v>8186</v>
      </c>
      <c r="G3921" s="9" t="s">
        <v>3303</v>
      </c>
      <c r="H3921" s="11"/>
      <c r="I3921" s="9"/>
      <c r="J3921" s="9"/>
      <c r="K3921" s="9"/>
      <c r="L3921" s="12">
        <f t="array" ref="L3921">IFERROR(LOOKUP(2^15,SEARCH({"40A","63A","80A","100A","125A","160A","200A","250A","400A","630A","800A","1000A","1250A","1600A","2000A","2500A","3200A","4000A","5000A","6300A"},UPPER(D3921)),{40,63,80,100,125,160,200,250,400,630,800,1000,1250,1600,2000,2500,3200,4000,5000,6300}),0)</f>
        <v>4000</v>
      </c>
      <c r="M3921" s="9" t="str">
        <f t="shared" si="306"/>
        <v>Joint Pack</v>
      </c>
      <c r="N3921" s="9" t="str">
        <f t="shared" si="307"/>
        <v>AL</v>
      </c>
      <c r="O3921" s="13" t="str">
        <f t="shared" si="308"/>
        <v>Silver</v>
      </c>
      <c r="P3921" s="9" t="str">
        <f t="shared" si="309"/>
        <v>None</v>
      </c>
      <c r="Q3921" s="9" t="str">
        <f t="shared" si="310"/>
        <v>5</v>
      </c>
      <c r="R39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21" s="14" t="str">
        <f>IF(ProjectsDB[[#This Row],[Item Type]]="Straight Plug-In",_xlfn.TEXTJOIN("-",TRUE,M3921&amp;"-"&amp;_xlfn.LET(_xlpm.txt,ProjectsDB[[#This Row],[Assembly]],_xlpm.pos,FIND("SP",_xlpm.txt),_xlpm.pre,LEFT(_xlpm.txt,_xlpm.pos-1),IF(RIGHT(_xlpm.pre,3)="123","3PL",IF(RIGHT(_xlpm.pre,2)="12","2PL",IF(RIGHT(_xlpm.pre,1)="1","1PL","3PL")))),N3921,O3921,P3921,Q3921&amp;"W",R3921),_xlfn.TEXTJOIN("-",TRUE,M3921,N3921,O3921,P3921,Q3921&amp;"W",R3921))</f>
        <v>Joint Pack-AL-Silver-None-5W-2</v>
      </c>
      <c r="T3921" s="14" t="str">
        <f>IF(COUNTIF(Cycletime[Element Desc.],ProjectsDB[[#This Row],[Element Desc.]])&gt;0,"Found","Not Found")</f>
        <v>Found</v>
      </c>
    </row>
    <row r="3922" spans="2:20" x14ac:dyDescent="0.25">
      <c r="B3922" s="8" t="s">
        <v>8196</v>
      </c>
      <c r="C3922" s="9" t="s">
        <v>8197</v>
      </c>
      <c r="D3922" s="9" t="s">
        <v>8198</v>
      </c>
      <c r="E3922" s="9">
        <v>1</v>
      </c>
      <c r="F3922" s="9" t="s">
        <v>8186</v>
      </c>
      <c r="G3922" s="9" t="s">
        <v>3303</v>
      </c>
      <c r="H3922" s="11"/>
      <c r="I3922" s="9">
        <v>300</v>
      </c>
      <c r="J3922" s="9">
        <v>300</v>
      </c>
      <c r="K3922" s="9"/>
      <c r="L3922" s="12">
        <f t="array" ref="L3922">IFERROR(LOOKUP(2^15,SEARCH({"40A","63A","80A","100A","125A","160A","200A","250A","400A","630A","800A","1000A","1250A","1600A","2000A","2500A","3200A","4000A","5000A","6300A"},UPPER(D3922)),{40,63,80,100,125,160,200,250,400,630,800,1000,1250,1600,2000,2500,3200,4000,5000,6300}),0)</f>
        <v>4000</v>
      </c>
      <c r="M3922" s="9" t="str">
        <f t="shared" si="306"/>
        <v>Elbow Flat</v>
      </c>
      <c r="N3922" s="9" t="str">
        <f t="shared" si="307"/>
        <v>AL</v>
      </c>
      <c r="O3922" s="13" t="str">
        <f t="shared" si="308"/>
        <v>Silver</v>
      </c>
      <c r="P3922" s="9" t="str">
        <f t="shared" si="309"/>
        <v>Epoxy</v>
      </c>
      <c r="Q3922" s="9" t="str">
        <f t="shared" si="310"/>
        <v>5</v>
      </c>
      <c r="R39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22" s="14" t="str">
        <f>IF(ProjectsDB[[#This Row],[Item Type]]="Straight Plug-In",_xlfn.TEXTJOIN("-",TRUE,M3922&amp;"-"&amp;_xlfn.LET(_xlpm.txt,ProjectsDB[[#This Row],[Assembly]],_xlpm.pos,FIND("SP",_xlpm.txt),_xlpm.pre,LEFT(_xlpm.txt,_xlpm.pos-1),IF(RIGHT(_xlpm.pre,3)="123","3PL",IF(RIGHT(_xlpm.pre,2)="12","2PL",IF(RIGHT(_xlpm.pre,1)="1","1PL","3PL")))),N3922,O3922,P3922,Q3922&amp;"W",R3922),_xlfn.TEXTJOIN("-",TRUE,M3922,N3922,O3922,P3922,Q3922&amp;"W",R3922))</f>
        <v>Elbow Flat-AL-Silver-Epoxy-5W-2</v>
      </c>
      <c r="T3922" s="14" t="str">
        <f>IF(COUNTIF(Cycletime[Element Desc.],ProjectsDB[[#This Row],[Element Desc.]])&gt;0,"Found","Not Found")</f>
        <v>Found</v>
      </c>
    </row>
    <row r="3923" spans="2:20" x14ac:dyDescent="0.25">
      <c r="B3923" s="8" t="s">
        <v>8199</v>
      </c>
      <c r="C3923" s="9" t="s">
        <v>8200</v>
      </c>
      <c r="D3923" s="9" t="s">
        <v>8201</v>
      </c>
      <c r="E3923" s="9">
        <v>1</v>
      </c>
      <c r="F3923" s="9" t="s">
        <v>8186</v>
      </c>
      <c r="G3923" s="9" t="s">
        <v>3303</v>
      </c>
      <c r="H3923" s="11"/>
      <c r="I3923" s="9">
        <v>300</v>
      </c>
      <c r="J3923" s="9">
        <v>300</v>
      </c>
      <c r="K3923" s="9"/>
      <c r="L3923" s="12">
        <f t="array" ref="L3923">IFERROR(LOOKUP(2^15,SEARCH({"40A","63A","80A","100A","125A","160A","200A","250A","400A","630A","800A","1000A","1250A","1600A","2000A","2500A","3200A","4000A","5000A","6300A"},UPPER(D3923)),{40,63,80,100,125,160,200,250,400,630,800,1000,1250,1600,2000,2500,3200,4000,5000,6300}),0)</f>
        <v>4000</v>
      </c>
      <c r="M3923" s="9" t="str">
        <f t="shared" si="306"/>
        <v>Elbow Flat</v>
      </c>
      <c r="N3923" s="9" t="str">
        <f t="shared" si="307"/>
        <v>AL</v>
      </c>
      <c r="O3923" s="13" t="str">
        <f t="shared" si="308"/>
        <v>Silver</v>
      </c>
      <c r="P3923" s="9" t="str">
        <f t="shared" si="309"/>
        <v>Epoxy</v>
      </c>
      <c r="Q3923" s="9" t="str">
        <f t="shared" si="310"/>
        <v>5</v>
      </c>
      <c r="R39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23" s="14" t="str">
        <f>IF(ProjectsDB[[#This Row],[Item Type]]="Straight Plug-In",_xlfn.TEXTJOIN("-",TRUE,M3923&amp;"-"&amp;_xlfn.LET(_xlpm.txt,ProjectsDB[[#This Row],[Assembly]],_xlpm.pos,FIND("SP",_xlpm.txt),_xlpm.pre,LEFT(_xlpm.txt,_xlpm.pos-1),IF(RIGHT(_xlpm.pre,3)="123","3PL",IF(RIGHT(_xlpm.pre,2)="12","2PL",IF(RIGHT(_xlpm.pre,1)="1","1PL","3PL")))),N3923,O3923,P3923,Q3923&amp;"W",R3923),_xlfn.TEXTJOIN("-",TRUE,M3923,N3923,O3923,P3923,Q3923&amp;"W",R3923))</f>
        <v>Elbow Flat-AL-Silver-Epoxy-5W-2</v>
      </c>
      <c r="T3923" s="14" t="str">
        <f>IF(COUNTIF(Cycletime[Element Desc.],ProjectsDB[[#This Row],[Element Desc.]])&gt;0,"Found","Not Found")</f>
        <v>Found</v>
      </c>
    </row>
    <row r="3924" spans="2:20" x14ac:dyDescent="0.25">
      <c r="B3924" s="8" t="s">
        <v>8202</v>
      </c>
      <c r="C3924" s="9" t="s">
        <v>8203</v>
      </c>
      <c r="D3924" s="9" t="s">
        <v>3453</v>
      </c>
      <c r="E3924" s="9">
        <v>1</v>
      </c>
      <c r="F3924" s="9" t="s">
        <v>8186</v>
      </c>
      <c r="G3924" s="9" t="s">
        <v>3303</v>
      </c>
      <c r="H3924" s="11"/>
      <c r="I3924" s="9">
        <v>505</v>
      </c>
      <c r="J3924" s="9">
        <v>505</v>
      </c>
      <c r="K3924" s="9"/>
      <c r="L3924" s="12">
        <f t="array" ref="L3924">IFERROR(LOOKUP(2^15,SEARCH({"40A","63A","80A","100A","125A","160A","200A","250A","400A","630A","800A","1000A","1250A","1600A","2000A","2500A","3200A","4000A","5000A","6300A"},UPPER(D3924)),{40,63,80,100,125,160,200,250,400,630,800,1000,1250,1600,2000,2500,3200,4000,5000,6300}),0)</f>
        <v>4000</v>
      </c>
      <c r="M3924" s="9" t="str">
        <f t="shared" si="306"/>
        <v>Elbow Edge</v>
      </c>
      <c r="N3924" s="9" t="str">
        <f t="shared" si="307"/>
        <v>AL</v>
      </c>
      <c r="O3924" s="13" t="str">
        <f t="shared" si="308"/>
        <v>Silver</v>
      </c>
      <c r="P3924" s="9" t="str">
        <f t="shared" si="309"/>
        <v>Epoxy</v>
      </c>
      <c r="Q3924" s="9" t="str">
        <f t="shared" si="310"/>
        <v>5</v>
      </c>
      <c r="R39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24" s="14" t="str">
        <f>IF(ProjectsDB[[#This Row],[Item Type]]="Straight Plug-In",_xlfn.TEXTJOIN("-",TRUE,M3924&amp;"-"&amp;_xlfn.LET(_xlpm.txt,ProjectsDB[[#This Row],[Assembly]],_xlpm.pos,FIND("SP",_xlpm.txt),_xlpm.pre,LEFT(_xlpm.txt,_xlpm.pos-1),IF(RIGHT(_xlpm.pre,3)="123","3PL",IF(RIGHT(_xlpm.pre,2)="12","2PL",IF(RIGHT(_xlpm.pre,1)="1","1PL","3PL")))),N3924,O3924,P3924,Q3924&amp;"W",R3924),_xlfn.TEXTJOIN("-",TRUE,M3924,N3924,O3924,P3924,Q3924&amp;"W",R3924))</f>
        <v>Elbow Edge-AL-Silver-Epoxy-5W-2</v>
      </c>
      <c r="T3924" s="14" t="str">
        <f>IF(COUNTIF(Cycletime[Element Desc.],ProjectsDB[[#This Row],[Element Desc.]])&gt;0,"Found","Not Found")</f>
        <v>Found</v>
      </c>
    </row>
    <row r="3925" spans="2:20" x14ac:dyDescent="0.25">
      <c r="B3925" s="8" t="s">
        <v>8204</v>
      </c>
      <c r="C3925" s="9" t="s">
        <v>8205</v>
      </c>
      <c r="D3925" s="9" t="s">
        <v>8206</v>
      </c>
      <c r="E3925" s="9">
        <v>5</v>
      </c>
      <c r="F3925" s="9" t="s">
        <v>8186</v>
      </c>
      <c r="G3925" s="9" t="s">
        <v>1544</v>
      </c>
      <c r="H3925" s="11"/>
      <c r="I3925" s="9"/>
      <c r="J3925" s="9"/>
      <c r="K3925" s="9"/>
      <c r="L3925" s="12">
        <f t="array" ref="L3925">IFERROR(LOOKUP(2^15,SEARCH({"40A","63A","80A","100A","125A","160A","200A","250A","400A","630A","800A","1000A","1250A","1600A","2000A","2500A","3200A","4000A","5000A","6300A"},UPPER(D3925)),{40,63,80,100,125,160,200,250,400,630,800,1000,1250,1600,2000,2500,3200,4000,5000,6300}),0)</f>
        <v>80</v>
      </c>
      <c r="M3925" s="9" t="str">
        <f t="shared" si="306"/>
        <v>Tap-Off Unit</v>
      </c>
      <c r="N3925" s="9" t="str">
        <f t="shared" si="307"/>
        <v>SH</v>
      </c>
      <c r="O3925" s="13" t="str">
        <f t="shared" si="308"/>
        <v>None</v>
      </c>
      <c r="P3925" s="9" t="str">
        <f t="shared" si="309"/>
        <v>None</v>
      </c>
      <c r="Q3925" s="9" t="str">
        <f t="shared" si="310"/>
        <v>0</v>
      </c>
      <c r="R39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925" s="14" t="str">
        <f>IF(ProjectsDB[[#This Row],[Item Type]]="Straight Plug-In",_xlfn.TEXTJOIN("-",TRUE,M3925&amp;"-"&amp;_xlfn.LET(_xlpm.txt,ProjectsDB[[#This Row],[Assembly]],_xlpm.pos,FIND("SP",_xlpm.txt),_xlpm.pre,LEFT(_xlpm.txt,_xlpm.pos-1),IF(RIGHT(_xlpm.pre,3)="123","3PL",IF(RIGHT(_xlpm.pre,2)="12","2PL",IF(RIGHT(_xlpm.pre,1)="1","1PL","3PL")))),N3925,O3925,P3925,Q3925&amp;"W",R3925),_xlfn.TEXTJOIN("-",TRUE,M3925,N3925,O3925,P3925,Q3925&amp;"W",R3925))</f>
        <v>Tap-Off Unit-SH-None-None-0W-0</v>
      </c>
      <c r="T3925" s="14" t="str">
        <f>IF(COUNTIF(Cycletime[Element Desc.],ProjectsDB[[#This Row],[Element Desc.]])&gt;0,"Found","Not Found")</f>
        <v>Found</v>
      </c>
    </row>
    <row r="3926" spans="2:20" x14ac:dyDescent="0.25">
      <c r="B3926" s="8" t="s">
        <v>8207</v>
      </c>
      <c r="C3926" s="9" t="s">
        <v>8208</v>
      </c>
      <c r="D3926" s="9" t="s">
        <v>8209</v>
      </c>
      <c r="E3926" s="9">
        <v>4</v>
      </c>
      <c r="F3926" s="9" t="s">
        <v>8186</v>
      </c>
      <c r="G3926" s="9" t="s">
        <v>1544</v>
      </c>
      <c r="H3926" s="11"/>
      <c r="I3926" s="9"/>
      <c r="J3926" s="9"/>
      <c r="K3926" s="9"/>
      <c r="L3926" s="12">
        <f t="array" ref="L3926">IFERROR(LOOKUP(2^15,SEARCH({"40A","63A","80A","100A","125A","160A","200A","250A","400A","630A","800A","1000A","1250A","1600A","2000A","2500A","3200A","4000A","5000A","6300A"},UPPER(D3926)),{40,63,80,100,125,160,200,250,400,630,800,1000,1250,1600,2000,2500,3200,4000,5000,6300}),0)</f>
        <v>100</v>
      </c>
      <c r="M3926" s="9" t="str">
        <f t="shared" si="306"/>
        <v>Tap-Off Unit</v>
      </c>
      <c r="N3926" s="9" t="str">
        <f t="shared" si="307"/>
        <v>SH</v>
      </c>
      <c r="O3926" s="13" t="str">
        <f t="shared" si="308"/>
        <v>None</v>
      </c>
      <c r="P3926" s="9" t="str">
        <f t="shared" si="309"/>
        <v>None</v>
      </c>
      <c r="Q3926" s="9" t="str">
        <f t="shared" si="310"/>
        <v>0</v>
      </c>
      <c r="R39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926" s="14" t="str">
        <f>IF(ProjectsDB[[#This Row],[Item Type]]="Straight Plug-In",_xlfn.TEXTJOIN("-",TRUE,M3926&amp;"-"&amp;_xlfn.LET(_xlpm.txt,ProjectsDB[[#This Row],[Assembly]],_xlpm.pos,FIND("SP",_xlpm.txt),_xlpm.pre,LEFT(_xlpm.txt,_xlpm.pos-1),IF(RIGHT(_xlpm.pre,3)="123","3PL",IF(RIGHT(_xlpm.pre,2)="12","2PL",IF(RIGHT(_xlpm.pre,1)="1","1PL","3PL")))),N3926,O3926,P3926,Q3926&amp;"W",R3926),_xlfn.TEXTJOIN("-",TRUE,M3926,N3926,O3926,P3926,Q3926&amp;"W",R3926))</f>
        <v>Tap-Off Unit-SH-None-None-0W-0</v>
      </c>
      <c r="T3926" s="14" t="str">
        <f>IF(COUNTIF(Cycletime[Element Desc.],ProjectsDB[[#This Row],[Element Desc.]])&gt;0,"Found","Not Found")</f>
        <v>Found</v>
      </c>
    </row>
    <row r="3927" spans="2:20" x14ac:dyDescent="0.25">
      <c r="B3927" s="8" t="s">
        <v>8210</v>
      </c>
      <c r="C3927" s="9" t="s">
        <v>6137</v>
      </c>
      <c r="D3927" s="9" t="s">
        <v>6138</v>
      </c>
      <c r="E3927" s="9">
        <v>7</v>
      </c>
      <c r="F3927" s="9" t="s">
        <v>8186</v>
      </c>
      <c r="G3927" s="9" t="s">
        <v>1544</v>
      </c>
      <c r="H3927" s="11"/>
      <c r="I3927" s="9"/>
      <c r="J3927" s="9"/>
      <c r="K3927" s="9"/>
      <c r="L3927" s="12">
        <f t="array" ref="L3927">IFERROR(LOOKUP(2^15,SEARCH({"40A","63A","80A","100A","125A","160A","200A","250A","400A","630A","800A","1000A","1250A","1600A","2000A","2500A","3200A","4000A","5000A","6300A"},UPPER(D3927)),{40,63,80,100,125,160,200,250,400,630,800,1000,1250,1600,2000,2500,3200,4000,5000,6300}),0)</f>
        <v>125</v>
      </c>
      <c r="M3927" s="9" t="str">
        <f t="shared" si="306"/>
        <v>Tap-Off Unit</v>
      </c>
      <c r="N3927" s="9" t="str">
        <f t="shared" si="307"/>
        <v>SH</v>
      </c>
      <c r="O3927" s="13" t="str">
        <f t="shared" si="308"/>
        <v>None</v>
      </c>
      <c r="P3927" s="9" t="str">
        <f t="shared" si="309"/>
        <v>None</v>
      </c>
      <c r="Q3927" s="9" t="str">
        <f t="shared" si="310"/>
        <v>0</v>
      </c>
      <c r="R39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927" s="14" t="str">
        <f>IF(ProjectsDB[[#This Row],[Item Type]]="Straight Plug-In",_xlfn.TEXTJOIN("-",TRUE,M3927&amp;"-"&amp;_xlfn.LET(_xlpm.txt,ProjectsDB[[#This Row],[Assembly]],_xlpm.pos,FIND("SP",_xlpm.txt),_xlpm.pre,LEFT(_xlpm.txt,_xlpm.pos-1),IF(RIGHT(_xlpm.pre,3)="123","3PL",IF(RIGHT(_xlpm.pre,2)="12","2PL",IF(RIGHT(_xlpm.pre,1)="1","1PL","3PL")))),N3927,O3927,P3927,Q3927&amp;"W",R3927),_xlfn.TEXTJOIN("-",TRUE,M3927,N3927,O3927,P3927,Q3927&amp;"W",R3927))</f>
        <v>Tap-Off Unit-SH-None-None-0W-0</v>
      </c>
      <c r="T3927" s="14" t="str">
        <f>IF(COUNTIF(Cycletime[Element Desc.],ProjectsDB[[#This Row],[Element Desc.]])&gt;0,"Found","Not Found")</f>
        <v>Found</v>
      </c>
    </row>
    <row r="3928" spans="2:20" x14ac:dyDescent="0.25">
      <c r="B3928" s="8" t="s">
        <v>8211</v>
      </c>
      <c r="C3928" s="9" t="s">
        <v>8212</v>
      </c>
      <c r="D3928" s="9" t="s">
        <v>8213</v>
      </c>
      <c r="E3928" s="9">
        <v>3</v>
      </c>
      <c r="F3928" s="9" t="s">
        <v>8186</v>
      </c>
      <c r="G3928" s="9" t="s">
        <v>1544</v>
      </c>
      <c r="H3928" s="11"/>
      <c r="I3928" s="9"/>
      <c r="J3928" s="9"/>
      <c r="K3928" s="9"/>
      <c r="L3928" s="12">
        <f t="array" ref="L3928">IFERROR(LOOKUP(2^15,SEARCH({"40A","63A","80A","100A","125A","160A","200A","250A","400A","630A","800A","1000A","1250A","1600A","2000A","2500A","3200A","4000A","5000A","6300A"},UPPER(D3928)),{40,63,80,100,125,160,200,250,400,630,800,1000,1250,1600,2000,2500,3200,4000,5000,6300}),0)</f>
        <v>160</v>
      </c>
      <c r="M3928" s="9" t="str">
        <f t="shared" si="306"/>
        <v>Tap-Off Unit</v>
      </c>
      <c r="N3928" s="9" t="str">
        <f t="shared" si="307"/>
        <v>SH</v>
      </c>
      <c r="O3928" s="13" t="str">
        <f t="shared" si="308"/>
        <v>None</v>
      </c>
      <c r="P3928" s="9" t="str">
        <f t="shared" si="309"/>
        <v>None</v>
      </c>
      <c r="Q3928" s="9" t="str">
        <f t="shared" si="310"/>
        <v>0</v>
      </c>
      <c r="R39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928" s="14" t="str">
        <f>IF(ProjectsDB[[#This Row],[Item Type]]="Straight Plug-In",_xlfn.TEXTJOIN("-",TRUE,M3928&amp;"-"&amp;_xlfn.LET(_xlpm.txt,ProjectsDB[[#This Row],[Assembly]],_xlpm.pos,FIND("SP",_xlpm.txt),_xlpm.pre,LEFT(_xlpm.txt,_xlpm.pos-1),IF(RIGHT(_xlpm.pre,3)="123","3PL",IF(RIGHT(_xlpm.pre,2)="12","2PL",IF(RIGHT(_xlpm.pre,1)="1","1PL","3PL")))),N3928,O3928,P3928,Q3928&amp;"W",R3928),_xlfn.TEXTJOIN("-",TRUE,M3928,N3928,O3928,P3928,Q3928&amp;"W",R3928))</f>
        <v>Tap-Off Unit-SH-None-None-0W-0</v>
      </c>
      <c r="T3928" s="14" t="str">
        <f>IF(COUNTIF(Cycletime[Element Desc.],ProjectsDB[[#This Row],[Element Desc.]])&gt;0,"Found","Not Found")</f>
        <v>Found</v>
      </c>
    </row>
    <row r="3929" spans="2:20" x14ac:dyDescent="0.25">
      <c r="B3929" s="8" t="s">
        <v>8214</v>
      </c>
      <c r="C3929" s="9" t="s">
        <v>8215</v>
      </c>
      <c r="D3929" s="9" t="s">
        <v>8216</v>
      </c>
      <c r="E3929" s="9">
        <v>6</v>
      </c>
      <c r="F3929" s="9" t="s">
        <v>8186</v>
      </c>
      <c r="G3929" s="9" t="s">
        <v>1544</v>
      </c>
      <c r="H3929" s="11"/>
      <c r="I3929" s="9"/>
      <c r="J3929" s="9"/>
      <c r="K3929" s="9"/>
      <c r="L3929" s="12">
        <f t="array" ref="L3929">IFERROR(LOOKUP(2^15,SEARCH({"40A","63A","80A","100A","125A","160A","200A","250A","400A","630A","800A","1000A","1250A","1600A","2000A","2500A","3200A","4000A","5000A","6300A"},UPPER(D3929)),{40,63,80,100,125,160,200,250,400,630,800,1000,1250,1600,2000,2500,3200,4000,5000,6300}),0)</f>
        <v>200</v>
      </c>
      <c r="M3929" s="9" t="str">
        <f t="shared" si="306"/>
        <v>Tap-Off Unit</v>
      </c>
      <c r="N3929" s="9" t="str">
        <f t="shared" si="307"/>
        <v>SH</v>
      </c>
      <c r="O3929" s="13" t="str">
        <f t="shared" si="308"/>
        <v>None</v>
      </c>
      <c r="P3929" s="9" t="str">
        <f t="shared" si="309"/>
        <v>None</v>
      </c>
      <c r="Q3929" s="9" t="str">
        <f t="shared" si="310"/>
        <v>0</v>
      </c>
      <c r="R39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929" s="14" t="str">
        <f>IF(ProjectsDB[[#This Row],[Item Type]]="Straight Plug-In",_xlfn.TEXTJOIN("-",TRUE,M3929&amp;"-"&amp;_xlfn.LET(_xlpm.txt,ProjectsDB[[#This Row],[Assembly]],_xlpm.pos,FIND("SP",_xlpm.txt),_xlpm.pre,LEFT(_xlpm.txt,_xlpm.pos-1),IF(RIGHT(_xlpm.pre,3)="123","3PL",IF(RIGHT(_xlpm.pre,2)="12","2PL",IF(RIGHT(_xlpm.pre,1)="1","1PL","3PL")))),N3929,O3929,P3929,Q3929&amp;"W",R3929),_xlfn.TEXTJOIN("-",TRUE,M3929,N3929,O3929,P3929,Q3929&amp;"W",R3929))</f>
        <v>Tap-Off Unit-SH-None-None-0W-0</v>
      </c>
      <c r="T3929" s="14" t="str">
        <f>IF(COUNTIF(Cycletime[Element Desc.],ProjectsDB[[#This Row],[Element Desc.]])&gt;0,"Found","Not Found")</f>
        <v>Found</v>
      </c>
    </row>
    <row r="3930" spans="2:20" x14ac:dyDescent="0.25">
      <c r="B3930" s="8" t="s">
        <v>8217</v>
      </c>
      <c r="C3930" s="9" t="s">
        <v>8218</v>
      </c>
      <c r="D3930" s="9" t="s">
        <v>8219</v>
      </c>
      <c r="E3930" s="10">
        <v>2</v>
      </c>
      <c r="F3930" s="9" t="s">
        <v>8186</v>
      </c>
      <c r="G3930" s="9" t="s">
        <v>1544</v>
      </c>
      <c r="H3930" s="11"/>
      <c r="I3930" s="12"/>
      <c r="J3930" s="12"/>
      <c r="K3930" s="12"/>
      <c r="L3930" s="12">
        <f t="array" ref="L3930">IFERROR(LOOKUP(2^15,SEARCH({"40A","63A","80A","100A","125A","160A","200A","250A","400A","630A","800A","1000A","1250A","1600A","2000A","2500A","3200A","4000A","5000A","6300A"},UPPER(D3930)),{40,63,80,100,125,160,200,250,400,630,800,1000,1250,1600,2000,2500,3200,4000,5000,6300}),0)</f>
        <v>250</v>
      </c>
      <c r="M3930" s="9" t="str">
        <f t="shared" si="306"/>
        <v>Tap-Off Unit</v>
      </c>
      <c r="N3930" s="9" t="str">
        <f t="shared" si="307"/>
        <v>SH</v>
      </c>
      <c r="O3930" s="13" t="str">
        <f t="shared" si="308"/>
        <v>None</v>
      </c>
      <c r="P3930" s="9" t="str">
        <f t="shared" si="309"/>
        <v>None</v>
      </c>
      <c r="Q3930" s="9" t="str">
        <f t="shared" si="310"/>
        <v>0</v>
      </c>
      <c r="R39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930" s="14" t="str">
        <f>IF(ProjectsDB[[#This Row],[Item Type]]="Straight Plug-In",_xlfn.TEXTJOIN("-",TRUE,M3930&amp;"-"&amp;_xlfn.LET(_xlpm.txt,ProjectsDB[[#This Row],[Assembly]],_xlpm.pos,FIND("SP",_xlpm.txt),_xlpm.pre,LEFT(_xlpm.txt,_xlpm.pos-1),IF(RIGHT(_xlpm.pre,3)="123","3PL",IF(RIGHT(_xlpm.pre,2)="12","2PL",IF(RIGHT(_xlpm.pre,1)="1","1PL","3PL")))),N3930,O3930,P3930,Q3930&amp;"W",R3930),_xlfn.TEXTJOIN("-",TRUE,M3930,N3930,O3930,P3930,Q3930&amp;"W",R3930))</f>
        <v>Tap-Off Unit-SH-None-None-0W-0</v>
      </c>
      <c r="T3930" s="14" t="str">
        <f>IF(COUNTIF(Cycletime[Element Desc.],ProjectsDB[[#This Row],[Element Desc.]])&gt;0,"Found","Not Found")</f>
        <v>Found</v>
      </c>
    </row>
    <row r="3931" spans="2:20" x14ac:dyDescent="0.25">
      <c r="B3931" s="8" t="s">
        <v>8220</v>
      </c>
      <c r="C3931" s="9" t="s">
        <v>8221</v>
      </c>
      <c r="D3931" s="9" t="s">
        <v>8222</v>
      </c>
      <c r="E3931" s="10">
        <v>4</v>
      </c>
      <c r="F3931" s="9" t="s">
        <v>8186</v>
      </c>
      <c r="G3931" s="9" t="s">
        <v>1544</v>
      </c>
      <c r="H3931" s="11"/>
      <c r="I3931" s="12"/>
      <c r="J3931" s="12"/>
      <c r="K3931" s="12"/>
      <c r="L3931" s="12">
        <f t="array" ref="L3931">IFERROR(LOOKUP(2^15,SEARCH({"40A","63A","80A","100A","125A","160A","200A","250A","400A","630A","800A","1000A","1250A","1600A","2000A","2500A","3200A","4000A","5000A","6300A"},UPPER(D3931)),{40,63,80,100,125,160,200,250,400,630,800,1000,1250,1600,2000,2500,3200,4000,5000,6300}),0)</f>
        <v>630</v>
      </c>
      <c r="M3931" s="9" t="str">
        <f t="shared" si="306"/>
        <v>Tap-Off Unit</v>
      </c>
      <c r="N3931" s="9" t="str">
        <f t="shared" si="307"/>
        <v>SH</v>
      </c>
      <c r="O3931" s="13" t="str">
        <f t="shared" si="308"/>
        <v>None</v>
      </c>
      <c r="P3931" s="9" t="str">
        <f t="shared" si="309"/>
        <v>None</v>
      </c>
      <c r="Q3931" s="9" t="str">
        <f t="shared" si="310"/>
        <v>0</v>
      </c>
      <c r="R39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931" s="14" t="str">
        <f>IF(ProjectsDB[[#This Row],[Item Type]]="Straight Plug-In",_xlfn.TEXTJOIN("-",TRUE,M3931&amp;"-"&amp;_xlfn.LET(_xlpm.txt,ProjectsDB[[#This Row],[Assembly]],_xlpm.pos,FIND("SP",_xlpm.txt),_xlpm.pre,LEFT(_xlpm.txt,_xlpm.pos-1),IF(RIGHT(_xlpm.pre,3)="123","3PL",IF(RIGHT(_xlpm.pre,2)="12","2PL",IF(RIGHT(_xlpm.pre,1)="1","1PL","3PL")))),N3931,O3931,P3931,Q3931&amp;"W",R3931),_xlfn.TEXTJOIN("-",TRUE,M3931,N3931,O3931,P3931,Q3931&amp;"W",R3931))</f>
        <v>Tap-Off Unit-SH-None-None-0W-0</v>
      </c>
      <c r="T3931" s="14" t="str">
        <f>IF(COUNTIF(Cycletime[Element Desc.],ProjectsDB[[#This Row],[Element Desc.]])&gt;0,"Found","Not Found")</f>
        <v>Found</v>
      </c>
    </row>
    <row r="3932" spans="2:20" x14ac:dyDescent="0.25">
      <c r="B3932" s="8" t="s">
        <v>8223</v>
      </c>
      <c r="C3932" s="9" t="s">
        <v>8224</v>
      </c>
      <c r="D3932" s="9" t="s">
        <v>8225</v>
      </c>
      <c r="E3932" s="10">
        <v>1</v>
      </c>
      <c r="F3932" s="9" t="s">
        <v>8186</v>
      </c>
      <c r="G3932" s="9" t="s">
        <v>1587</v>
      </c>
      <c r="H3932" s="11"/>
      <c r="I3932" s="12"/>
      <c r="J3932" s="12"/>
      <c r="K3932" s="12"/>
      <c r="L3932" s="12">
        <f t="array" ref="L3932">IFERROR(LOOKUP(2^15,SEARCH({"40A","63A","80A","100A","125A","160A","200A","250A","400A","630A","800A","1000A","1250A","1600A","2000A","2500A","3200A","4000A","5000A","6300A"},UPPER(D3932)),{40,63,80,100,125,160,200,250,400,630,800,1000,1250,1600,2000,2500,3200,4000,5000,6300}),0)</f>
        <v>3200</v>
      </c>
      <c r="M3932" s="9" t="str">
        <f t="shared" si="306"/>
        <v>Flexible Link</v>
      </c>
      <c r="N3932" s="9" t="str">
        <f t="shared" si="307"/>
        <v>AL</v>
      </c>
      <c r="O3932" s="13" t="str">
        <f t="shared" si="308"/>
        <v>None</v>
      </c>
      <c r="P3932" s="9" t="str">
        <f t="shared" si="309"/>
        <v>None</v>
      </c>
      <c r="Q3932" s="9" t="str">
        <f t="shared" si="310"/>
        <v>5</v>
      </c>
      <c r="R39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32" s="14" t="str">
        <f>IF(ProjectsDB[[#This Row],[Item Type]]="Straight Plug-In",_xlfn.TEXTJOIN("-",TRUE,M3932&amp;"-"&amp;_xlfn.LET(_xlpm.txt,ProjectsDB[[#This Row],[Assembly]],_xlpm.pos,FIND("SP",_xlpm.txt),_xlpm.pre,LEFT(_xlpm.txt,_xlpm.pos-1),IF(RIGHT(_xlpm.pre,3)="123","3PL",IF(RIGHT(_xlpm.pre,2)="12","2PL",IF(RIGHT(_xlpm.pre,1)="1","1PL","3PL")))),N3932,O3932,P3932,Q3932&amp;"W",R3932),_xlfn.TEXTJOIN("-",TRUE,M3932,N3932,O3932,P3932,Q3932&amp;"W",R3932))</f>
        <v>Flexible Link-AL-None-None-5W-2</v>
      </c>
      <c r="T3932" s="14" t="str">
        <f>IF(COUNTIF(Cycletime[Element Desc.],ProjectsDB[[#This Row],[Element Desc.]])&gt;0,"Found","Not Found")</f>
        <v>Found</v>
      </c>
    </row>
    <row r="3933" spans="2:20" x14ac:dyDescent="0.25">
      <c r="B3933" s="8" t="s">
        <v>8226</v>
      </c>
      <c r="C3933" s="9" t="s">
        <v>8227</v>
      </c>
      <c r="D3933" s="9" t="s">
        <v>8228</v>
      </c>
      <c r="E3933" s="10">
        <v>4</v>
      </c>
      <c r="F3933" s="9" t="s">
        <v>8186</v>
      </c>
      <c r="G3933" s="9" t="s">
        <v>1587</v>
      </c>
      <c r="H3933" s="11"/>
      <c r="I3933" s="12"/>
      <c r="J3933" s="12"/>
      <c r="K3933" s="12"/>
      <c r="L3933" s="12">
        <f t="array" ref="L3933">IFERROR(LOOKUP(2^15,SEARCH({"40A","63A","80A","100A","125A","160A","200A","250A","400A","630A","800A","1000A","1250A","1600A","2000A","2500A","3200A","4000A","5000A","6300A"},UPPER(D3933)),{40,63,80,100,125,160,200,250,400,630,800,1000,1250,1600,2000,2500,3200,4000,5000,6300}),0)</f>
        <v>4000</v>
      </c>
      <c r="M3933" s="9" t="str">
        <f t="shared" si="306"/>
        <v>Flexible Link</v>
      </c>
      <c r="N3933" s="9" t="str">
        <f t="shared" si="307"/>
        <v>AL</v>
      </c>
      <c r="O3933" s="13" t="str">
        <f t="shared" si="308"/>
        <v>None</v>
      </c>
      <c r="P3933" s="9" t="str">
        <f t="shared" si="309"/>
        <v>None</v>
      </c>
      <c r="Q3933" s="9" t="str">
        <f t="shared" si="310"/>
        <v>5</v>
      </c>
      <c r="R39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33" s="14" t="str">
        <f>IF(ProjectsDB[[#This Row],[Item Type]]="Straight Plug-In",_xlfn.TEXTJOIN("-",TRUE,M3933&amp;"-"&amp;_xlfn.LET(_xlpm.txt,ProjectsDB[[#This Row],[Assembly]],_xlpm.pos,FIND("SP",_xlpm.txt),_xlpm.pre,LEFT(_xlpm.txt,_xlpm.pos-1),IF(RIGHT(_xlpm.pre,3)="123","3PL",IF(RIGHT(_xlpm.pre,2)="12","2PL",IF(RIGHT(_xlpm.pre,1)="1","1PL","3PL")))),N3933,O3933,P3933,Q3933&amp;"W",R3933),_xlfn.TEXTJOIN("-",TRUE,M3933,N3933,O3933,P3933,Q3933&amp;"W",R3933))</f>
        <v>Flexible Link-AL-None-None-5W-2</v>
      </c>
      <c r="T3933" s="14" t="str">
        <f>IF(COUNTIF(Cycletime[Element Desc.],ProjectsDB[[#This Row],[Element Desc.]])&gt;0,"Found","Not Found")</f>
        <v>Found</v>
      </c>
    </row>
    <row r="3934" spans="2:20" x14ac:dyDescent="0.25">
      <c r="B3934" s="8" t="s">
        <v>8229</v>
      </c>
      <c r="C3934" s="9" t="s">
        <v>1773</v>
      </c>
      <c r="D3934" s="9" t="s">
        <v>1774</v>
      </c>
      <c r="E3934" s="10">
        <v>1</v>
      </c>
      <c r="F3934" s="9" t="s">
        <v>8186</v>
      </c>
      <c r="G3934" s="9" t="s">
        <v>3396</v>
      </c>
      <c r="H3934" s="11"/>
      <c r="I3934" s="12"/>
      <c r="J3934" s="12"/>
      <c r="K3934" s="12"/>
      <c r="L3934" s="12">
        <f t="array" ref="L3934">IFERROR(LOOKUP(2^15,SEARCH({"40A","63A","80A","100A","125A","160A","200A","250A","400A","630A","800A","1000A","1250A","1600A","2000A","2500A","3200A","4000A","5000A","6300A"},UPPER(D3934)),{40,63,80,100,125,160,200,250,400,630,800,1000,1250,1600,2000,2500,3200,4000,5000,6300}),0)</f>
        <v>0</v>
      </c>
      <c r="M3934" s="9" t="str">
        <f t="shared" si="306"/>
        <v>Hanger Support</v>
      </c>
      <c r="N3934" s="9" t="str">
        <f t="shared" si="307"/>
        <v>SH</v>
      </c>
      <c r="O3934" s="13" t="str">
        <f t="shared" si="308"/>
        <v>None</v>
      </c>
      <c r="P3934" s="9" t="str">
        <f t="shared" si="309"/>
        <v>None</v>
      </c>
      <c r="Q3934" s="9" t="str">
        <f t="shared" si="310"/>
        <v>0</v>
      </c>
      <c r="R39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934" s="14" t="str">
        <f>IF(ProjectsDB[[#This Row],[Item Type]]="Straight Plug-In",_xlfn.TEXTJOIN("-",TRUE,M3934&amp;"-"&amp;_xlfn.LET(_xlpm.txt,ProjectsDB[[#This Row],[Assembly]],_xlpm.pos,FIND("SP",_xlpm.txt),_xlpm.pre,LEFT(_xlpm.txt,_xlpm.pos-1),IF(RIGHT(_xlpm.pre,3)="123","3PL",IF(RIGHT(_xlpm.pre,2)="12","2PL",IF(RIGHT(_xlpm.pre,1)="1","1PL","3PL")))),N3934,O3934,P3934,Q3934&amp;"W",R3934),_xlfn.TEXTJOIN("-",TRUE,M3934,N3934,O3934,P3934,Q3934&amp;"W",R3934))</f>
        <v>Hanger Support-SH-None-None-0W-0</v>
      </c>
      <c r="T3934" s="14" t="str">
        <f>IF(COUNTIF(Cycletime[Element Desc.],ProjectsDB[[#This Row],[Element Desc.]])&gt;0,"Found","Not Found")</f>
        <v>Found</v>
      </c>
    </row>
    <row r="3935" spans="2:20" x14ac:dyDescent="0.25">
      <c r="B3935" s="8" t="s">
        <v>8230</v>
      </c>
      <c r="C3935" s="9" t="s">
        <v>1370</v>
      </c>
      <c r="D3935" s="9" t="s">
        <v>1371</v>
      </c>
      <c r="E3935" s="10">
        <v>3</v>
      </c>
      <c r="F3935" s="9" t="s">
        <v>8186</v>
      </c>
      <c r="G3935" s="9" t="s">
        <v>3396</v>
      </c>
      <c r="H3935" s="11"/>
      <c r="I3935" s="12"/>
      <c r="J3935" s="12"/>
      <c r="K3935" s="12"/>
      <c r="L3935" s="12">
        <f t="array" ref="L3935">IFERROR(LOOKUP(2^15,SEARCH({"40A","63A","80A","100A","125A","160A","200A","250A","400A","630A","800A","1000A","1250A","1600A","2000A","2500A","3200A","4000A","5000A","6300A"},UPPER(D3935)),{40,63,80,100,125,160,200,250,400,630,800,1000,1250,1600,2000,2500,3200,4000,5000,6300}),0)</f>
        <v>0</v>
      </c>
      <c r="M3935" s="9" t="str">
        <f t="shared" si="306"/>
        <v>Hanger Support</v>
      </c>
      <c r="N3935" s="9" t="str">
        <f t="shared" si="307"/>
        <v>SH</v>
      </c>
      <c r="O3935" s="13" t="str">
        <f t="shared" si="308"/>
        <v>None</v>
      </c>
      <c r="P3935" s="9" t="str">
        <f t="shared" si="309"/>
        <v>None</v>
      </c>
      <c r="Q3935" s="9" t="str">
        <f t="shared" si="310"/>
        <v>0</v>
      </c>
      <c r="R39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3935" s="14" t="str">
        <f>IF(ProjectsDB[[#This Row],[Item Type]]="Straight Plug-In",_xlfn.TEXTJOIN("-",TRUE,M3935&amp;"-"&amp;_xlfn.LET(_xlpm.txt,ProjectsDB[[#This Row],[Assembly]],_xlpm.pos,FIND("SP",_xlpm.txt),_xlpm.pre,LEFT(_xlpm.txt,_xlpm.pos-1),IF(RIGHT(_xlpm.pre,3)="123","3PL",IF(RIGHT(_xlpm.pre,2)="12","2PL",IF(RIGHT(_xlpm.pre,1)="1","1PL","3PL")))),N3935,O3935,P3935,Q3935&amp;"W",R3935),_xlfn.TEXTJOIN("-",TRUE,M3935,N3935,O3935,P3935,Q3935&amp;"W",R3935))</f>
        <v>Hanger Support-SH-None-None-0W-0</v>
      </c>
      <c r="T3935" s="14" t="str">
        <f>IF(COUNTIF(Cycletime[Element Desc.],ProjectsDB[[#This Row],[Element Desc.]])&gt;0,"Found","Not Found")</f>
        <v>Found</v>
      </c>
    </row>
    <row r="3936" spans="2:20" x14ac:dyDescent="0.25">
      <c r="B3936" s="8" t="s">
        <v>8231</v>
      </c>
      <c r="C3936" s="9" t="s">
        <v>8232</v>
      </c>
      <c r="D3936" s="9" t="s">
        <v>8233</v>
      </c>
      <c r="E3936" s="10">
        <v>1</v>
      </c>
      <c r="F3936" s="9" t="s">
        <v>8186</v>
      </c>
      <c r="G3936" s="9" t="s">
        <v>8234</v>
      </c>
      <c r="H3936" s="11"/>
      <c r="I3936" s="12">
        <v>950</v>
      </c>
      <c r="J3936" s="12"/>
      <c r="K3936" s="12"/>
      <c r="L3936" s="12">
        <f t="array" ref="L3936">IFERROR(LOOKUP(2^15,SEARCH({"40A","63A","80A","100A","125A","160A","200A","250A","400A","630A","800A","1000A","1250A","1600A","2000A","2500A","3200A","4000A","5000A","6300A"},UPPER(D3936)),{40,63,80,100,125,160,200,250,400,630,800,1000,1250,1600,2000,2500,3200,4000,5000,6300}),0)</f>
        <v>4000</v>
      </c>
      <c r="M3936" s="9" t="str">
        <f t="shared" si="306"/>
        <v>Straight Feeder</v>
      </c>
      <c r="N3936" s="9" t="str">
        <f t="shared" si="307"/>
        <v>AL</v>
      </c>
      <c r="O3936" s="13" t="str">
        <f t="shared" si="308"/>
        <v>Silver</v>
      </c>
      <c r="P3936" s="9" t="str">
        <f t="shared" si="309"/>
        <v>Epoxy</v>
      </c>
      <c r="Q3936" s="9" t="str">
        <f t="shared" si="310"/>
        <v>5</v>
      </c>
      <c r="R39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36" s="14" t="str">
        <f>IF(ProjectsDB[[#This Row],[Item Type]]="Straight Plug-In",_xlfn.TEXTJOIN("-",TRUE,M3936&amp;"-"&amp;_xlfn.LET(_xlpm.txt,ProjectsDB[[#This Row],[Assembly]],_xlpm.pos,FIND("SP",_xlpm.txt),_xlpm.pre,LEFT(_xlpm.txt,_xlpm.pos-1),IF(RIGHT(_xlpm.pre,3)="123","3PL",IF(RIGHT(_xlpm.pre,2)="12","2PL",IF(RIGHT(_xlpm.pre,1)="1","1PL","3PL")))),N3936,O3936,P3936,Q3936&amp;"W",R3936),_xlfn.TEXTJOIN("-",TRUE,M3936,N3936,O3936,P3936,Q3936&amp;"W",R3936))</f>
        <v>Straight Feeder-AL-Silver-Epoxy-5W-2</v>
      </c>
      <c r="T3936" s="14" t="str">
        <f>IF(COUNTIF(Cycletime[Element Desc.],ProjectsDB[[#This Row],[Element Desc.]])&gt;0,"Found","Not Found")</f>
        <v>Found</v>
      </c>
    </row>
    <row r="3937" spans="2:20" x14ac:dyDescent="0.25">
      <c r="B3937" s="8" t="s">
        <v>8235</v>
      </c>
      <c r="C3937" s="9" t="s">
        <v>1555</v>
      </c>
      <c r="D3937" s="9" t="s">
        <v>1556</v>
      </c>
      <c r="E3937" s="10">
        <v>1</v>
      </c>
      <c r="F3937" s="9" t="s">
        <v>8186</v>
      </c>
      <c r="G3937" s="9" t="s">
        <v>8234</v>
      </c>
      <c r="H3937" s="11"/>
      <c r="I3937" s="12"/>
      <c r="J3937" s="12"/>
      <c r="K3937" s="12"/>
      <c r="L3937" s="12">
        <f t="array" ref="L3937">IFERROR(LOOKUP(2^15,SEARCH({"40A","63A","80A","100A","125A","160A","200A","250A","400A","630A","800A","1000A","1250A","1600A","2000A","2500A","3200A","4000A","5000A","6300A"},UPPER(D3937)),{40,63,80,100,125,160,200,250,400,630,800,1000,1250,1600,2000,2500,3200,4000,5000,6300}),0)</f>
        <v>4000</v>
      </c>
      <c r="M3937" s="9" t="str">
        <f t="shared" si="306"/>
        <v>Joint Pack</v>
      </c>
      <c r="N3937" s="9" t="str">
        <f t="shared" si="307"/>
        <v>AL</v>
      </c>
      <c r="O3937" s="13" t="str">
        <f t="shared" si="308"/>
        <v>Silver</v>
      </c>
      <c r="P3937" s="9" t="str">
        <f t="shared" si="309"/>
        <v>None</v>
      </c>
      <c r="Q3937" s="9" t="str">
        <f t="shared" si="310"/>
        <v>5</v>
      </c>
      <c r="R39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37" s="14" t="str">
        <f>IF(ProjectsDB[[#This Row],[Item Type]]="Straight Plug-In",_xlfn.TEXTJOIN("-",TRUE,M3937&amp;"-"&amp;_xlfn.LET(_xlpm.txt,ProjectsDB[[#This Row],[Assembly]],_xlpm.pos,FIND("SP",_xlpm.txt),_xlpm.pre,LEFT(_xlpm.txt,_xlpm.pos-1),IF(RIGHT(_xlpm.pre,3)="123","3PL",IF(RIGHT(_xlpm.pre,2)="12","2PL",IF(RIGHT(_xlpm.pre,1)="1","1PL","3PL")))),N3937,O3937,P3937,Q3937&amp;"W",R3937),_xlfn.TEXTJOIN("-",TRUE,M3937,N3937,O3937,P3937,Q3937&amp;"W",R3937))</f>
        <v>Joint Pack-AL-Silver-None-5W-2</v>
      </c>
      <c r="T3937" s="14" t="str">
        <f>IF(COUNTIF(Cycletime[Element Desc.],ProjectsDB[[#This Row],[Element Desc.]])&gt;0,"Found","Not Found")</f>
        <v>Found</v>
      </c>
    </row>
    <row r="3938" spans="2:20" x14ac:dyDescent="0.25">
      <c r="B3938" s="8" t="s">
        <v>8236</v>
      </c>
      <c r="C3938" s="9" t="s">
        <v>8237</v>
      </c>
      <c r="D3938" s="9" t="s">
        <v>8238</v>
      </c>
      <c r="E3938" s="10">
        <v>1</v>
      </c>
      <c r="F3938" s="9" t="s">
        <v>8186</v>
      </c>
      <c r="G3938" s="9" t="s">
        <v>8234</v>
      </c>
      <c r="H3938" s="11"/>
      <c r="I3938" s="12">
        <v>740</v>
      </c>
      <c r="J3938" s="12"/>
      <c r="K3938" s="12"/>
      <c r="L3938" s="12">
        <f t="array" ref="L3938">IFERROR(LOOKUP(2^15,SEARCH({"40A","63A","80A","100A","125A","160A","200A","250A","400A","630A","800A","1000A","1250A","1600A","2000A","2500A","3200A","4000A","5000A","6300A"},UPPER(D3938)),{40,63,80,100,125,160,200,250,400,630,800,1000,1250,1600,2000,2500,3200,4000,5000,6300}),0)</f>
        <v>2000</v>
      </c>
      <c r="M3938" s="9" t="str">
        <f t="shared" si="306"/>
        <v>Straight Feeder</v>
      </c>
      <c r="N3938" s="9" t="str">
        <f t="shared" si="307"/>
        <v>AL</v>
      </c>
      <c r="O3938" s="13" t="str">
        <f t="shared" si="308"/>
        <v>Silver</v>
      </c>
      <c r="P3938" s="9" t="str">
        <f t="shared" si="309"/>
        <v>Epoxy</v>
      </c>
      <c r="Q3938" s="9" t="str">
        <f t="shared" si="310"/>
        <v>5</v>
      </c>
      <c r="R39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38" s="14" t="str">
        <f>IF(ProjectsDB[[#This Row],[Item Type]]="Straight Plug-In",_xlfn.TEXTJOIN("-",TRUE,M3938&amp;"-"&amp;_xlfn.LET(_xlpm.txt,ProjectsDB[[#This Row],[Assembly]],_xlpm.pos,FIND("SP",_xlpm.txt),_xlpm.pre,LEFT(_xlpm.txt,_xlpm.pos-1),IF(RIGHT(_xlpm.pre,3)="123","3PL",IF(RIGHT(_xlpm.pre,2)="12","2PL",IF(RIGHT(_xlpm.pre,1)="1","1PL","3PL")))),N3938,O3938,P3938,Q3938&amp;"W",R3938),_xlfn.TEXTJOIN("-",TRUE,M3938,N3938,O3938,P3938,Q3938&amp;"W",R3938))</f>
        <v>Straight Feeder-AL-Silver-Epoxy-5W-1</v>
      </c>
      <c r="T3938" s="14" t="str">
        <f>IF(COUNTIF(Cycletime[Element Desc.],ProjectsDB[[#This Row],[Element Desc.]])&gt;0,"Found","Not Found")</f>
        <v>Found</v>
      </c>
    </row>
    <row r="3939" spans="2:20" x14ac:dyDescent="0.25">
      <c r="B3939" s="8" t="s">
        <v>8239</v>
      </c>
      <c r="C3939" s="9" t="s">
        <v>8240</v>
      </c>
      <c r="D3939" s="9" t="s">
        <v>8241</v>
      </c>
      <c r="E3939" s="10">
        <v>1</v>
      </c>
      <c r="F3939" s="9" t="s">
        <v>8186</v>
      </c>
      <c r="G3939" s="9" t="s">
        <v>8234</v>
      </c>
      <c r="H3939" s="11"/>
      <c r="I3939" s="12"/>
      <c r="J3939" s="12"/>
      <c r="K3939" s="12"/>
      <c r="L3939" s="12">
        <f t="array" ref="L3939">IFERROR(LOOKUP(2^15,SEARCH({"40A","63A","80A","100A","125A","160A","200A","250A","400A","630A","800A","1000A","1250A","1600A","2000A","2500A","3200A","4000A","5000A","6300A"},UPPER(D3939)),{40,63,80,100,125,160,200,250,400,630,800,1000,1250,1600,2000,2500,3200,4000,5000,6300}),0)</f>
        <v>2000</v>
      </c>
      <c r="M3939" s="9" t="str">
        <f t="shared" si="306"/>
        <v>Joint Pack</v>
      </c>
      <c r="N3939" s="9" t="str">
        <f t="shared" si="307"/>
        <v>AL</v>
      </c>
      <c r="O3939" s="13" t="str">
        <f t="shared" si="308"/>
        <v>Silver</v>
      </c>
      <c r="P3939" s="9" t="str">
        <f t="shared" si="309"/>
        <v>None</v>
      </c>
      <c r="Q3939" s="9" t="str">
        <f t="shared" si="310"/>
        <v>5</v>
      </c>
      <c r="R39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39" s="14" t="str">
        <f>IF(ProjectsDB[[#This Row],[Item Type]]="Straight Plug-In",_xlfn.TEXTJOIN("-",TRUE,M3939&amp;"-"&amp;_xlfn.LET(_xlpm.txt,ProjectsDB[[#This Row],[Assembly]],_xlpm.pos,FIND("SP",_xlpm.txt),_xlpm.pre,LEFT(_xlpm.txt,_xlpm.pos-1),IF(RIGHT(_xlpm.pre,3)="123","3PL",IF(RIGHT(_xlpm.pre,2)="12","2PL",IF(RIGHT(_xlpm.pre,1)="1","1PL","3PL")))),N3939,O3939,P3939,Q3939&amp;"W",R3939),_xlfn.TEXTJOIN("-",TRUE,M3939,N3939,O3939,P3939,Q3939&amp;"W",R3939))</f>
        <v>Joint Pack-AL-Silver-None-5W-1</v>
      </c>
      <c r="T3939" s="14" t="str">
        <f>IF(COUNTIF(Cycletime[Element Desc.],ProjectsDB[[#This Row],[Element Desc.]])&gt;0,"Found","Not Found")</f>
        <v>Found</v>
      </c>
    </row>
    <row r="3940" spans="2:20" x14ac:dyDescent="0.25">
      <c r="B3940" s="8" t="s">
        <v>8242</v>
      </c>
      <c r="C3940" s="9" t="s">
        <v>8243</v>
      </c>
      <c r="D3940" s="9" t="s">
        <v>8244</v>
      </c>
      <c r="E3940" s="10">
        <v>1</v>
      </c>
      <c r="F3940" s="9" t="s">
        <v>8186</v>
      </c>
      <c r="G3940" s="9" t="s">
        <v>1443</v>
      </c>
      <c r="H3940" s="11"/>
      <c r="I3940" s="12">
        <v>1587</v>
      </c>
      <c r="J3940" s="12"/>
      <c r="K3940" s="12"/>
      <c r="L3940" s="12">
        <f t="array" ref="L3940">IFERROR(LOOKUP(2^15,SEARCH({"40A","63A","80A","100A","125A","160A","200A","250A","400A","630A","800A","1000A","1250A","1600A","2000A","2500A","3200A","4000A","5000A","6300A"},UPPER(D3940)),{40,63,80,100,125,160,200,250,400,630,800,1000,1250,1600,2000,2500,3200,4000,5000,6300}),0)</f>
        <v>2500</v>
      </c>
      <c r="M3940" s="9" t="str">
        <f t="shared" si="306"/>
        <v>Straight Feeder</v>
      </c>
      <c r="N3940" s="9" t="str">
        <f t="shared" si="307"/>
        <v>AL</v>
      </c>
      <c r="O3940" s="13" t="str">
        <f t="shared" si="308"/>
        <v>Silver</v>
      </c>
      <c r="P3940" s="9" t="str">
        <f t="shared" si="309"/>
        <v>Epoxy</v>
      </c>
      <c r="Q3940" s="9" t="str">
        <f t="shared" si="310"/>
        <v>5</v>
      </c>
      <c r="R39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40" s="14" t="str">
        <f>IF(ProjectsDB[[#This Row],[Item Type]]="Straight Plug-In",_xlfn.TEXTJOIN("-",TRUE,M3940&amp;"-"&amp;_xlfn.LET(_xlpm.txt,ProjectsDB[[#This Row],[Assembly]],_xlpm.pos,FIND("SP",_xlpm.txt),_xlpm.pre,LEFT(_xlpm.txt,_xlpm.pos-1),IF(RIGHT(_xlpm.pre,3)="123","3PL",IF(RIGHT(_xlpm.pre,2)="12","2PL",IF(RIGHT(_xlpm.pre,1)="1","1PL","3PL")))),N3940,O3940,P3940,Q3940&amp;"W",R3940),_xlfn.TEXTJOIN("-",TRUE,M3940,N3940,O3940,P3940,Q3940&amp;"W",R3940))</f>
        <v>Straight Feeder-AL-Silver-Epoxy-5W-2</v>
      </c>
      <c r="T3940" s="14" t="str">
        <f>IF(COUNTIF(Cycletime[Element Desc.],ProjectsDB[[#This Row],[Element Desc.]])&gt;0,"Found","Not Found")</f>
        <v>Found</v>
      </c>
    </row>
    <row r="3941" spans="2:20" x14ac:dyDescent="0.25">
      <c r="B3941" s="8" t="s">
        <v>8245</v>
      </c>
      <c r="C3941" s="9" t="s">
        <v>8246</v>
      </c>
      <c r="D3941" s="9" t="s">
        <v>8247</v>
      </c>
      <c r="E3941" s="10">
        <v>1</v>
      </c>
      <c r="F3941" s="9" t="s">
        <v>8186</v>
      </c>
      <c r="G3941" s="9" t="s">
        <v>1443</v>
      </c>
      <c r="H3941" s="11"/>
      <c r="I3941" s="12">
        <v>1247</v>
      </c>
      <c r="J3941" s="12"/>
      <c r="K3941" s="12"/>
      <c r="L3941" s="12">
        <f t="array" ref="L3941">IFERROR(LOOKUP(2^15,SEARCH({"40A","63A","80A","100A","125A","160A","200A","250A","400A","630A","800A","1000A","1250A","1600A","2000A","2500A","3200A","4000A","5000A","6300A"},UPPER(D3941)),{40,63,80,100,125,160,200,250,400,630,800,1000,1250,1600,2000,2500,3200,4000,5000,6300}),0)</f>
        <v>2500</v>
      </c>
      <c r="M3941" s="9" t="str">
        <f t="shared" si="306"/>
        <v>Straight Feeder</v>
      </c>
      <c r="N3941" s="9" t="str">
        <f t="shared" si="307"/>
        <v>AL</v>
      </c>
      <c r="O3941" s="13" t="str">
        <f t="shared" si="308"/>
        <v>Silver</v>
      </c>
      <c r="P3941" s="9" t="str">
        <f t="shared" si="309"/>
        <v>Epoxy</v>
      </c>
      <c r="Q3941" s="9" t="str">
        <f t="shared" si="310"/>
        <v>5</v>
      </c>
      <c r="R39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41" s="14" t="str">
        <f>IF(ProjectsDB[[#This Row],[Item Type]]="Straight Plug-In",_xlfn.TEXTJOIN("-",TRUE,M3941&amp;"-"&amp;_xlfn.LET(_xlpm.txt,ProjectsDB[[#This Row],[Assembly]],_xlpm.pos,FIND("SP",_xlpm.txt),_xlpm.pre,LEFT(_xlpm.txt,_xlpm.pos-1),IF(RIGHT(_xlpm.pre,3)="123","3PL",IF(RIGHT(_xlpm.pre,2)="12","2PL",IF(RIGHT(_xlpm.pre,1)="1","1PL","3PL")))),N3941,O3941,P3941,Q3941&amp;"W",R3941),_xlfn.TEXTJOIN("-",TRUE,M3941,N3941,O3941,P3941,Q3941&amp;"W",R3941))</f>
        <v>Straight Feeder-AL-Silver-Epoxy-5W-2</v>
      </c>
      <c r="T3941" s="14" t="str">
        <f>IF(COUNTIF(Cycletime[Element Desc.],ProjectsDB[[#This Row],[Element Desc.]])&gt;0,"Found","Not Found")</f>
        <v>Found</v>
      </c>
    </row>
    <row r="3942" spans="2:20" x14ac:dyDescent="0.25">
      <c r="B3942" s="8" t="s">
        <v>8248</v>
      </c>
      <c r="C3942" s="9" t="s">
        <v>8249</v>
      </c>
      <c r="D3942" s="9" t="s">
        <v>8250</v>
      </c>
      <c r="E3942" s="10">
        <v>1</v>
      </c>
      <c r="F3942" s="9" t="s">
        <v>8186</v>
      </c>
      <c r="G3942" s="9" t="s">
        <v>1443</v>
      </c>
      <c r="H3942" s="11"/>
      <c r="I3942" s="12">
        <v>2690</v>
      </c>
      <c r="J3942" s="12"/>
      <c r="K3942" s="12"/>
      <c r="L3942" s="12">
        <f t="array" ref="L3942">IFERROR(LOOKUP(2^15,SEARCH({"40A","63A","80A","100A","125A","160A","200A","250A","400A","630A","800A","1000A","1250A","1600A","2000A","2500A","3200A","4000A","5000A","6300A"},UPPER(D3942)),{40,63,80,100,125,160,200,250,400,630,800,1000,1250,1600,2000,2500,3200,4000,5000,6300}),0)</f>
        <v>2500</v>
      </c>
      <c r="M3942" s="9" t="str">
        <f t="shared" si="306"/>
        <v>Straight Feeder</v>
      </c>
      <c r="N3942" s="9" t="str">
        <f t="shared" si="307"/>
        <v>AL</v>
      </c>
      <c r="O3942" s="13" t="str">
        <f t="shared" si="308"/>
        <v>Silver</v>
      </c>
      <c r="P3942" s="9" t="str">
        <f t="shared" si="309"/>
        <v>Epoxy</v>
      </c>
      <c r="Q3942" s="9" t="str">
        <f t="shared" si="310"/>
        <v>5</v>
      </c>
      <c r="R39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42" s="14" t="str">
        <f>IF(ProjectsDB[[#This Row],[Item Type]]="Straight Plug-In",_xlfn.TEXTJOIN("-",TRUE,M3942&amp;"-"&amp;_xlfn.LET(_xlpm.txt,ProjectsDB[[#This Row],[Assembly]],_xlpm.pos,FIND("SP",_xlpm.txt),_xlpm.pre,LEFT(_xlpm.txt,_xlpm.pos-1),IF(RIGHT(_xlpm.pre,3)="123","3PL",IF(RIGHT(_xlpm.pre,2)="12","2PL",IF(RIGHT(_xlpm.pre,1)="1","1PL","3PL")))),N3942,O3942,P3942,Q3942&amp;"W",R3942),_xlfn.TEXTJOIN("-",TRUE,M3942,N3942,O3942,P3942,Q3942&amp;"W",R3942))</f>
        <v>Straight Feeder-AL-Silver-Epoxy-5W-2</v>
      </c>
      <c r="T3942" s="14" t="str">
        <f>IF(COUNTIF(Cycletime[Element Desc.],ProjectsDB[[#This Row],[Element Desc.]])&gt;0,"Found","Not Found")</f>
        <v>Found</v>
      </c>
    </row>
    <row r="3943" spans="2:20" x14ac:dyDescent="0.25">
      <c r="B3943" s="8" t="s">
        <v>8251</v>
      </c>
      <c r="C3943" s="9" t="s">
        <v>8252</v>
      </c>
      <c r="D3943" s="9" t="s">
        <v>8253</v>
      </c>
      <c r="E3943" s="10">
        <v>4</v>
      </c>
      <c r="F3943" s="9" t="s">
        <v>8186</v>
      </c>
      <c r="G3943" s="9" t="s">
        <v>1443</v>
      </c>
      <c r="H3943" s="11"/>
      <c r="I3943" s="12"/>
      <c r="J3943" s="12"/>
      <c r="K3943" s="12"/>
      <c r="L3943" s="12">
        <f t="array" ref="L3943">IFERROR(LOOKUP(2^15,SEARCH({"40A","63A","80A","100A","125A","160A","200A","250A","400A","630A","800A","1000A","1250A","1600A","2000A","2500A","3200A","4000A","5000A","6300A"},UPPER(D3943)),{40,63,80,100,125,160,200,250,400,630,800,1000,1250,1600,2000,2500,3200,4000,5000,6300}),0)</f>
        <v>2500</v>
      </c>
      <c r="M3943" s="9" t="str">
        <f t="shared" si="306"/>
        <v>Joint Pack</v>
      </c>
      <c r="N3943" s="9" t="str">
        <f t="shared" si="307"/>
        <v>AL</v>
      </c>
      <c r="O3943" s="13" t="str">
        <f t="shared" si="308"/>
        <v>Silver</v>
      </c>
      <c r="P3943" s="9" t="str">
        <f t="shared" si="309"/>
        <v>None</v>
      </c>
      <c r="Q3943" s="9" t="str">
        <f t="shared" si="310"/>
        <v>5</v>
      </c>
      <c r="R39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43" s="14" t="str">
        <f>IF(ProjectsDB[[#This Row],[Item Type]]="Straight Plug-In",_xlfn.TEXTJOIN("-",TRUE,M3943&amp;"-"&amp;_xlfn.LET(_xlpm.txt,ProjectsDB[[#This Row],[Assembly]],_xlpm.pos,FIND("SP",_xlpm.txt),_xlpm.pre,LEFT(_xlpm.txt,_xlpm.pos-1),IF(RIGHT(_xlpm.pre,3)="123","3PL",IF(RIGHT(_xlpm.pre,2)="12","2PL",IF(RIGHT(_xlpm.pre,1)="1","1PL","3PL")))),N3943,O3943,P3943,Q3943&amp;"W",R3943),_xlfn.TEXTJOIN("-",TRUE,M3943,N3943,O3943,P3943,Q3943&amp;"W",R3943))</f>
        <v>Joint Pack-AL-Silver-None-5W-2</v>
      </c>
      <c r="T3943" s="14" t="str">
        <f>IF(COUNTIF(Cycletime[Element Desc.],ProjectsDB[[#This Row],[Element Desc.]])&gt;0,"Found","Not Found")</f>
        <v>Found</v>
      </c>
    </row>
    <row r="3944" spans="2:20" x14ac:dyDescent="0.25">
      <c r="B3944" s="8" t="s">
        <v>8254</v>
      </c>
      <c r="C3944" s="9" t="s">
        <v>8255</v>
      </c>
      <c r="D3944" s="9" t="s">
        <v>8256</v>
      </c>
      <c r="E3944" s="10">
        <v>1</v>
      </c>
      <c r="F3944" s="9" t="s">
        <v>8186</v>
      </c>
      <c r="G3944" s="9" t="s">
        <v>1443</v>
      </c>
      <c r="H3944" s="11"/>
      <c r="I3944" s="12">
        <v>1577</v>
      </c>
      <c r="J3944" s="12"/>
      <c r="K3944" s="12"/>
      <c r="L3944" s="12">
        <f t="array" ref="L3944">IFERROR(LOOKUP(2^15,SEARCH({"40A","63A","80A","100A","125A","160A","200A","250A","400A","630A","800A","1000A","1250A","1600A","2000A","2500A","3200A","4000A","5000A","6300A"},UPPER(D3944)),{40,63,80,100,125,160,200,250,400,630,800,1000,1250,1600,2000,2500,3200,4000,5000,6300}),0)</f>
        <v>2000</v>
      </c>
      <c r="M3944" s="9" t="str">
        <f t="shared" si="306"/>
        <v>Straight Feeder</v>
      </c>
      <c r="N3944" s="9" t="str">
        <f t="shared" si="307"/>
        <v>AL</v>
      </c>
      <c r="O3944" s="13" t="str">
        <f t="shared" si="308"/>
        <v>Silver</v>
      </c>
      <c r="P3944" s="9" t="str">
        <f t="shared" si="309"/>
        <v>Epoxy</v>
      </c>
      <c r="Q3944" s="9" t="str">
        <f t="shared" si="310"/>
        <v>5</v>
      </c>
      <c r="R39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44" s="14" t="str">
        <f>IF(ProjectsDB[[#This Row],[Item Type]]="Straight Plug-In",_xlfn.TEXTJOIN("-",TRUE,M3944&amp;"-"&amp;_xlfn.LET(_xlpm.txt,ProjectsDB[[#This Row],[Assembly]],_xlpm.pos,FIND("SP",_xlpm.txt),_xlpm.pre,LEFT(_xlpm.txt,_xlpm.pos-1),IF(RIGHT(_xlpm.pre,3)="123","3PL",IF(RIGHT(_xlpm.pre,2)="12","2PL",IF(RIGHT(_xlpm.pre,1)="1","1PL","3PL")))),N3944,O3944,P3944,Q3944&amp;"W",R3944),_xlfn.TEXTJOIN("-",TRUE,M3944,N3944,O3944,P3944,Q3944&amp;"W",R3944))</f>
        <v>Straight Feeder-AL-Silver-Epoxy-5W-1</v>
      </c>
      <c r="T3944" s="14" t="str">
        <f>IF(COUNTIF(Cycletime[Element Desc.],ProjectsDB[[#This Row],[Element Desc.]])&gt;0,"Found","Not Found")</f>
        <v>Found</v>
      </c>
    </row>
    <row r="3945" spans="2:20" x14ac:dyDescent="0.25">
      <c r="B3945" s="8" t="s">
        <v>8257</v>
      </c>
      <c r="C3945" s="9" t="s">
        <v>8258</v>
      </c>
      <c r="D3945" s="9" t="s">
        <v>8259</v>
      </c>
      <c r="E3945" s="10">
        <v>1</v>
      </c>
      <c r="F3945" s="9" t="s">
        <v>8186</v>
      </c>
      <c r="G3945" s="9" t="s">
        <v>1443</v>
      </c>
      <c r="H3945" s="11"/>
      <c r="I3945" s="12">
        <v>915</v>
      </c>
      <c r="J3945" s="12"/>
      <c r="K3945" s="12"/>
      <c r="L3945" s="12">
        <f t="array" ref="L3945">IFERROR(LOOKUP(2^15,SEARCH({"40A","63A","80A","100A","125A","160A","200A","250A","400A","630A","800A","1000A","1250A","1600A","2000A","2500A","3200A","4000A","5000A","6300A"},UPPER(D3945)),{40,63,80,100,125,160,200,250,400,630,800,1000,1250,1600,2000,2500,3200,4000,5000,6300}),0)</f>
        <v>2000</v>
      </c>
      <c r="M3945" s="9" t="str">
        <f t="shared" si="306"/>
        <v>Straight Feeder</v>
      </c>
      <c r="N3945" s="9" t="str">
        <f t="shared" si="307"/>
        <v>AL</v>
      </c>
      <c r="O3945" s="13" t="str">
        <f t="shared" si="308"/>
        <v>Silver</v>
      </c>
      <c r="P3945" s="9" t="str">
        <f t="shared" si="309"/>
        <v>Epoxy</v>
      </c>
      <c r="Q3945" s="9" t="str">
        <f t="shared" si="310"/>
        <v>5</v>
      </c>
      <c r="R39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45" s="14" t="str">
        <f>IF(ProjectsDB[[#This Row],[Item Type]]="Straight Plug-In",_xlfn.TEXTJOIN("-",TRUE,M3945&amp;"-"&amp;_xlfn.LET(_xlpm.txt,ProjectsDB[[#This Row],[Assembly]],_xlpm.pos,FIND("SP",_xlpm.txt),_xlpm.pre,LEFT(_xlpm.txt,_xlpm.pos-1),IF(RIGHT(_xlpm.pre,3)="123","3PL",IF(RIGHT(_xlpm.pre,2)="12","2PL",IF(RIGHT(_xlpm.pre,1)="1","1PL","3PL")))),N3945,O3945,P3945,Q3945&amp;"W",R3945),_xlfn.TEXTJOIN("-",TRUE,M3945,N3945,O3945,P3945,Q3945&amp;"W",R3945))</f>
        <v>Straight Feeder-AL-Silver-Epoxy-5W-1</v>
      </c>
      <c r="T3945" s="14" t="str">
        <f>IF(COUNTIF(Cycletime[Element Desc.],ProjectsDB[[#This Row],[Element Desc.]])&gt;0,"Found","Not Found")</f>
        <v>Found</v>
      </c>
    </row>
    <row r="3946" spans="2:20" x14ac:dyDescent="0.25">
      <c r="B3946" s="8" t="s">
        <v>8260</v>
      </c>
      <c r="C3946" s="9" t="s">
        <v>8261</v>
      </c>
      <c r="D3946" s="9" t="s">
        <v>8262</v>
      </c>
      <c r="E3946" s="10">
        <v>1</v>
      </c>
      <c r="F3946" s="9" t="s">
        <v>8186</v>
      </c>
      <c r="G3946" s="9" t="s">
        <v>1443</v>
      </c>
      <c r="H3946" s="11"/>
      <c r="I3946" s="12">
        <v>1277</v>
      </c>
      <c r="J3946" s="12"/>
      <c r="K3946" s="12"/>
      <c r="L3946" s="12">
        <f t="array" ref="L3946">IFERROR(LOOKUP(2^15,SEARCH({"40A","63A","80A","100A","125A","160A","200A","250A","400A","630A","800A","1000A","1250A","1600A","2000A","2500A","3200A","4000A","5000A","6300A"},UPPER(D3946)),{40,63,80,100,125,160,200,250,400,630,800,1000,1250,1600,2000,2500,3200,4000,5000,6300}),0)</f>
        <v>2000</v>
      </c>
      <c r="M3946" s="9" t="str">
        <f t="shared" si="306"/>
        <v>Straight Feeder</v>
      </c>
      <c r="N3946" s="9" t="str">
        <f t="shared" si="307"/>
        <v>AL</v>
      </c>
      <c r="O3946" s="13" t="str">
        <f t="shared" si="308"/>
        <v>Silver</v>
      </c>
      <c r="P3946" s="9" t="str">
        <f t="shared" si="309"/>
        <v>Epoxy</v>
      </c>
      <c r="Q3946" s="9" t="str">
        <f t="shared" si="310"/>
        <v>5</v>
      </c>
      <c r="R39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46" s="14" t="str">
        <f>IF(ProjectsDB[[#This Row],[Item Type]]="Straight Plug-In",_xlfn.TEXTJOIN("-",TRUE,M3946&amp;"-"&amp;_xlfn.LET(_xlpm.txt,ProjectsDB[[#This Row],[Assembly]],_xlpm.pos,FIND("SP",_xlpm.txt),_xlpm.pre,LEFT(_xlpm.txt,_xlpm.pos-1),IF(RIGHT(_xlpm.pre,3)="123","3PL",IF(RIGHT(_xlpm.pre,2)="12","2PL",IF(RIGHT(_xlpm.pre,1)="1","1PL","3PL")))),N3946,O3946,P3946,Q3946&amp;"W",R3946),_xlfn.TEXTJOIN("-",TRUE,M3946,N3946,O3946,P3946,Q3946&amp;"W",R3946))</f>
        <v>Straight Feeder-AL-Silver-Epoxy-5W-1</v>
      </c>
      <c r="T3946" s="14" t="str">
        <f>IF(COUNTIF(Cycletime[Element Desc.],ProjectsDB[[#This Row],[Element Desc.]])&gt;0,"Found","Not Found")</f>
        <v>Found</v>
      </c>
    </row>
    <row r="3947" spans="2:20" x14ac:dyDescent="0.25">
      <c r="B3947" s="8" t="s">
        <v>8263</v>
      </c>
      <c r="C3947" s="9" t="s">
        <v>8264</v>
      </c>
      <c r="D3947" s="9" t="s">
        <v>8265</v>
      </c>
      <c r="E3947" s="10">
        <v>1</v>
      </c>
      <c r="F3947" s="9" t="s">
        <v>8186</v>
      </c>
      <c r="G3947" s="9" t="s">
        <v>1443</v>
      </c>
      <c r="H3947" s="11"/>
      <c r="I3947" s="12">
        <v>1990</v>
      </c>
      <c r="J3947" s="12"/>
      <c r="K3947" s="12"/>
      <c r="L3947" s="12">
        <f t="array" ref="L3947">IFERROR(LOOKUP(2^15,SEARCH({"40A","63A","80A","100A","125A","160A","200A","250A","400A","630A","800A","1000A","1250A","1600A","2000A","2500A","3200A","4000A","5000A","6300A"},UPPER(D3947)),{40,63,80,100,125,160,200,250,400,630,800,1000,1250,1600,2000,2500,3200,4000,5000,6300}),0)</f>
        <v>2000</v>
      </c>
      <c r="M3947" s="9" t="str">
        <f t="shared" si="306"/>
        <v>Straight Feeder</v>
      </c>
      <c r="N3947" s="9" t="str">
        <f t="shared" si="307"/>
        <v>AL</v>
      </c>
      <c r="O3947" s="13" t="str">
        <f t="shared" si="308"/>
        <v>Silver</v>
      </c>
      <c r="P3947" s="9" t="str">
        <f t="shared" si="309"/>
        <v>Epoxy</v>
      </c>
      <c r="Q3947" s="9" t="str">
        <f t="shared" si="310"/>
        <v>5</v>
      </c>
      <c r="R39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47" s="14" t="str">
        <f>IF(ProjectsDB[[#This Row],[Item Type]]="Straight Plug-In",_xlfn.TEXTJOIN("-",TRUE,M3947&amp;"-"&amp;_xlfn.LET(_xlpm.txt,ProjectsDB[[#This Row],[Assembly]],_xlpm.pos,FIND("SP",_xlpm.txt),_xlpm.pre,LEFT(_xlpm.txt,_xlpm.pos-1),IF(RIGHT(_xlpm.pre,3)="123","3PL",IF(RIGHT(_xlpm.pre,2)="12","2PL",IF(RIGHT(_xlpm.pre,1)="1","1PL","3PL")))),N3947,O3947,P3947,Q3947&amp;"W",R3947),_xlfn.TEXTJOIN("-",TRUE,M3947,N3947,O3947,P3947,Q3947&amp;"W",R3947))</f>
        <v>Straight Feeder-AL-Silver-Epoxy-5W-1</v>
      </c>
      <c r="T3947" s="14" t="str">
        <f>IF(COUNTIF(Cycletime[Element Desc.],ProjectsDB[[#This Row],[Element Desc.]])&gt;0,"Found","Not Found")</f>
        <v>Found</v>
      </c>
    </row>
    <row r="3948" spans="2:20" x14ac:dyDescent="0.25">
      <c r="B3948" s="8" t="s">
        <v>8266</v>
      </c>
      <c r="C3948" s="9" t="s">
        <v>8267</v>
      </c>
      <c r="D3948" s="9" t="s">
        <v>8268</v>
      </c>
      <c r="E3948" s="10">
        <v>1</v>
      </c>
      <c r="F3948" s="9" t="s">
        <v>8186</v>
      </c>
      <c r="G3948" s="9" t="s">
        <v>1443</v>
      </c>
      <c r="H3948" s="11"/>
      <c r="I3948" s="12">
        <v>962</v>
      </c>
      <c r="J3948" s="12"/>
      <c r="K3948" s="12"/>
      <c r="L3948" s="12">
        <f t="array" ref="L3948">IFERROR(LOOKUP(2^15,SEARCH({"40A","63A","80A","100A","125A","160A","200A","250A","400A","630A","800A","1000A","1250A","1600A","2000A","2500A","3200A","4000A","5000A","6300A"},UPPER(D3948)),{40,63,80,100,125,160,200,250,400,630,800,1000,1250,1600,2000,2500,3200,4000,5000,6300}),0)</f>
        <v>2000</v>
      </c>
      <c r="M3948" s="9" t="str">
        <f t="shared" si="306"/>
        <v>Straight Feeder</v>
      </c>
      <c r="N3948" s="9" t="str">
        <f t="shared" si="307"/>
        <v>AL</v>
      </c>
      <c r="O3948" s="13" t="str">
        <f t="shared" si="308"/>
        <v>Silver</v>
      </c>
      <c r="P3948" s="9" t="str">
        <f t="shared" si="309"/>
        <v>Epoxy</v>
      </c>
      <c r="Q3948" s="9" t="str">
        <f t="shared" si="310"/>
        <v>5</v>
      </c>
      <c r="R39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48" s="14" t="str">
        <f>IF(ProjectsDB[[#This Row],[Item Type]]="Straight Plug-In",_xlfn.TEXTJOIN("-",TRUE,M3948&amp;"-"&amp;_xlfn.LET(_xlpm.txt,ProjectsDB[[#This Row],[Assembly]],_xlpm.pos,FIND("SP",_xlpm.txt),_xlpm.pre,LEFT(_xlpm.txt,_xlpm.pos-1),IF(RIGHT(_xlpm.pre,3)="123","3PL",IF(RIGHT(_xlpm.pre,2)="12","2PL",IF(RIGHT(_xlpm.pre,1)="1","1PL","3PL")))),N3948,O3948,P3948,Q3948&amp;"W",R3948),_xlfn.TEXTJOIN("-",TRUE,M3948,N3948,O3948,P3948,Q3948&amp;"W",R3948))</f>
        <v>Straight Feeder-AL-Silver-Epoxy-5W-1</v>
      </c>
      <c r="T3948" s="14" t="str">
        <f>IF(COUNTIF(Cycletime[Element Desc.],ProjectsDB[[#This Row],[Element Desc.]])&gt;0,"Found","Not Found")</f>
        <v>Found</v>
      </c>
    </row>
    <row r="3949" spans="2:20" x14ac:dyDescent="0.25">
      <c r="B3949" s="8" t="s">
        <v>8269</v>
      </c>
      <c r="C3949" s="9" t="s">
        <v>8270</v>
      </c>
      <c r="D3949" s="9" t="s">
        <v>8271</v>
      </c>
      <c r="E3949" s="10">
        <v>1</v>
      </c>
      <c r="F3949" s="9" t="s">
        <v>8186</v>
      </c>
      <c r="G3949" s="9" t="s">
        <v>1443</v>
      </c>
      <c r="H3949" s="11"/>
      <c r="I3949" s="12">
        <v>537</v>
      </c>
      <c r="J3949" s="12"/>
      <c r="K3949" s="12"/>
      <c r="L3949" s="12">
        <f t="array" ref="L3949">IFERROR(LOOKUP(2^15,SEARCH({"40A","63A","80A","100A","125A","160A","200A","250A","400A","630A","800A","1000A","1250A","1600A","2000A","2500A","3200A","4000A","5000A","6300A"},UPPER(D3949)),{40,63,80,100,125,160,200,250,400,630,800,1000,1250,1600,2000,2500,3200,4000,5000,6300}),0)</f>
        <v>2000</v>
      </c>
      <c r="M3949" s="9" t="str">
        <f t="shared" si="306"/>
        <v>Straight Feeder</v>
      </c>
      <c r="N3949" s="9" t="str">
        <f t="shared" si="307"/>
        <v>AL</v>
      </c>
      <c r="O3949" s="13" t="str">
        <f t="shared" si="308"/>
        <v>Silver</v>
      </c>
      <c r="P3949" s="9" t="str">
        <f t="shared" si="309"/>
        <v>Epoxy</v>
      </c>
      <c r="Q3949" s="9" t="str">
        <f t="shared" si="310"/>
        <v>5</v>
      </c>
      <c r="R39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49" s="14" t="str">
        <f>IF(ProjectsDB[[#This Row],[Item Type]]="Straight Plug-In",_xlfn.TEXTJOIN("-",TRUE,M3949&amp;"-"&amp;_xlfn.LET(_xlpm.txt,ProjectsDB[[#This Row],[Assembly]],_xlpm.pos,FIND("SP",_xlpm.txt),_xlpm.pre,LEFT(_xlpm.txt,_xlpm.pos-1),IF(RIGHT(_xlpm.pre,3)="123","3PL",IF(RIGHT(_xlpm.pre,2)="12","2PL",IF(RIGHT(_xlpm.pre,1)="1","1PL","3PL")))),N3949,O3949,P3949,Q3949&amp;"W",R3949),_xlfn.TEXTJOIN("-",TRUE,M3949,N3949,O3949,P3949,Q3949&amp;"W",R3949))</f>
        <v>Straight Feeder-AL-Silver-Epoxy-5W-1</v>
      </c>
      <c r="T3949" s="14" t="str">
        <f>IF(COUNTIF(Cycletime[Element Desc.],ProjectsDB[[#This Row],[Element Desc.]])&gt;0,"Found","Not Found")</f>
        <v>Found</v>
      </c>
    </row>
    <row r="3950" spans="2:20" x14ac:dyDescent="0.25">
      <c r="B3950" s="8" t="s">
        <v>8272</v>
      </c>
      <c r="C3950" s="9" t="s">
        <v>8273</v>
      </c>
      <c r="D3950" s="9" t="s">
        <v>8274</v>
      </c>
      <c r="E3950" s="10">
        <v>1</v>
      </c>
      <c r="F3950" s="9" t="s">
        <v>8186</v>
      </c>
      <c r="G3950" s="9" t="s">
        <v>1443</v>
      </c>
      <c r="H3950" s="11"/>
      <c r="I3950" s="12">
        <v>797</v>
      </c>
      <c r="J3950" s="12"/>
      <c r="K3950" s="12"/>
      <c r="L3950" s="12">
        <f t="array" ref="L3950">IFERROR(LOOKUP(2^15,SEARCH({"40A","63A","80A","100A","125A","160A","200A","250A","400A","630A","800A","1000A","1250A","1600A","2000A","2500A","3200A","4000A","5000A","6300A"},UPPER(D3950)),{40,63,80,100,125,160,200,250,400,630,800,1000,1250,1600,2000,2500,3200,4000,5000,6300}),0)</f>
        <v>2000</v>
      </c>
      <c r="M3950" s="9" t="str">
        <f t="shared" si="306"/>
        <v>Straight Feeder</v>
      </c>
      <c r="N3950" s="9" t="str">
        <f t="shared" si="307"/>
        <v>AL</v>
      </c>
      <c r="O3950" s="13" t="str">
        <f t="shared" si="308"/>
        <v>Silver</v>
      </c>
      <c r="P3950" s="9" t="str">
        <f t="shared" si="309"/>
        <v>Epoxy</v>
      </c>
      <c r="Q3950" s="9" t="str">
        <f t="shared" si="310"/>
        <v>5</v>
      </c>
      <c r="R39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50" s="14" t="str">
        <f>IF(ProjectsDB[[#This Row],[Item Type]]="Straight Plug-In",_xlfn.TEXTJOIN("-",TRUE,M3950&amp;"-"&amp;_xlfn.LET(_xlpm.txt,ProjectsDB[[#This Row],[Assembly]],_xlpm.pos,FIND("SP",_xlpm.txt),_xlpm.pre,LEFT(_xlpm.txt,_xlpm.pos-1),IF(RIGHT(_xlpm.pre,3)="123","3PL",IF(RIGHT(_xlpm.pre,2)="12","2PL",IF(RIGHT(_xlpm.pre,1)="1","1PL","3PL")))),N3950,O3950,P3950,Q3950&amp;"W",R3950),_xlfn.TEXTJOIN("-",TRUE,M3950,N3950,O3950,P3950,Q3950&amp;"W",R3950))</f>
        <v>Straight Feeder-AL-Silver-Epoxy-5W-1</v>
      </c>
      <c r="T3950" s="14" t="str">
        <f>IF(COUNTIF(Cycletime[Element Desc.],ProjectsDB[[#This Row],[Element Desc.]])&gt;0,"Found","Not Found")</f>
        <v>Found</v>
      </c>
    </row>
    <row r="3951" spans="2:20" x14ac:dyDescent="0.25">
      <c r="B3951" s="8" t="s">
        <v>8275</v>
      </c>
      <c r="C3951" s="9" t="s">
        <v>8276</v>
      </c>
      <c r="D3951" s="9" t="s">
        <v>8277</v>
      </c>
      <c r="E3951" s="10">
        <v>1</v>
      </c>
      <c r="F3951" s="9" t="s">
        <v>8186</v>
      </c>
      <c r="G3951" s="9" t="s">
        <v>1443</v>
      </c>
      <c r="H3951" s="11"/>
      <c r="I3951" s="12">
        <v>2407</v>
      </c>
      <c r="J3951" s="12"/>
      <c r="K3951" s="12"/>
      <c r="L3951" s="12">
        <f t="array" ref="L3951">IFERROR(LOOKUP(2^15,SEARCH({"40A","63A","80A","100A","125A","160A","200A","250A","400A","630A","800A","1000A","1250A","1600A","2000A","2500A","3200A","4000A","5000A","6300A"},UPPER(D3951)),{40,63,80,100,125,160,200,250,400,630,800,1000,1250,1600,2000,2500,3200,4000,5000,6300}),0)</f>
        <v>2000</v>
      </c>
      <c r="M3951" s="9" t="str">
        <f t="shared" si="306"/>
        <v>Straight Feeder</v>
      </c>
      <c r="N3951" s="9" t="str">
        <f t="shared" si="307"/>
        <v>AL</v>
      </c>
      <c r="O3951" s="13" t="str">
        <f t="shared" si="308"/>
        <v>Silver</v>
      </c>
      <c r="P3951" s="9" t="str">
        <f t="shared" si="309"/>
        <v>Epoxy</v>
      </c>
      <c r="Q3951" s="9" t="str">
        <f t="shared" si="310"/>
        <v>5</v>
      </c>
      <c r="R39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51" s="14" t="str">
        <f>IF(ProjectsDB[[#This Row],[Item Type]]="Straight Plug-In",_xlfn.TEXTJOIN("-",TRUE,M3951&amp;"-"&amp;_xlfn.LET(_xlpm.txt,ProjectsDB[[#This Row],[Assembly]],_xlpm.pos,FIND("SP",_xlpm.txt),_xlpm.pre,LEFT(_xlpm.txt,_xlpm.pos-1),IF(RIGHT(_xlpm.pre,3)="123","3PL",IF(RIGHT(_xlpm.pre,2)="12","2PL",IF(RIGHT(_xlpm.pre,1)="1","1PL","3PL")))),N3951,O3951,P3951,Q3951&amp;"W",R3951),_xlfn.TEXTJOIN("-",TRUE,M3951,N3951,O3951,P3951,Q3951&amp;"W",R3951))</f>
        <v>Straight Feeder-AL-Silver-Epoxy-5W-1</v>
      </c>
      <c r="T3951" s="14" t="str">
        <f>IF(COUNTIF(Cycletime[Element Desc.],ProjectsDB[[#This Row],[Element Desc.]])&gt;0,"Found","Not Found")</f>
        <v>Found</v>
      </c>
    </row>
    <row r="3952" spans="2:20" x14ac:dyDescent="0.25">
      <c r="B3952" s="8" t="s">
        <v>8278</v>
      </c>
      <c r="C3952" s="9" t="s">
        <v>8279</v>
      </c>
      <c r="D3952" s="9" t="s">
        <v>8280</v>
      </c>
      <c r="E3952" s="10">
        <v>1</v>
      </c>
      <c r="F3952" s="9" t="s">
        <v>8186</v>
      </c>
      <c r="G3952" s="9" t="s">
        <v>1443</v>
      </c>
      <c r="H3952" s="11"/>
      <c r="I3952" s="12">
        <v>2507</v>
      </c>
      <c r="J3952" s="12"/>
      <c r="K3952" s="12"/>
      <c r="L3952" s="12">
        <f t="array" ref="L3952">IFERROR(LOOKUP(2^15,SEARCH({"40A","63A","80A","100A","125A","160A","200A","250A","400A","630A","800A","1000A","1250A","1600A","2000A","2500A","3200A","4000A","5000A","6300A"},UPPER(D3952)),{40,63,80,100,125,160,200,250,400,630,800,1000,1250,1600,2000,2500,3200,4000,5000,6300}),0)</f>
        <v>2000</v>
      </c>
      <c r="M3952" s="9" t="str">
        <f t="shared" si="306"/>
        <v>Straight Feeder</v>
      </c>
      <c r="N3952" s="9" t="str">
        <f t="shared" si="307"/>
        <v>AL</v>
      </c>
      <c r="O3952" s="13" t="str">
        <f t="shared" si="308"/>
        <v>Silver</v>
      </c>
      <c r="P3952" s="9" t="str">
        <f t="shared" si="309"/>
        <v>Epoxy</v>
      </c>
      <c r="Q3952" s="9" t="str">
        <f t="shared" si="310"/>
        <v>5</v>
      </c>
      <c r="R39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52" s="14" t="str">
        <f>IF(ProjectsDB[[#This Row],[Item Type]]="Straight Plug-In",_xlfn.TEXTJOIN("-",TRUE,M3952&amp;"-"&amp;_xlfn.LET(_xlpm.txt,ProjectsDB[[#This Row],[Assembly]],_xlpm.pos,FIND("SP",_xlpm.txt),_xlpm.pre,LEFT(_xlpm.txt,_xlpm.pos-1),IF(RIGHT(_xlpm.pre,3)="123","3PL",IF(RIGHT(_xlpm.pre,2)="12","2PL",IF(RIGHT(_xlpm.pre,1)="1","1PL","3PL")))),N3952,O3952,P3952,Q3952&amp;"W",R3952),_xlfn.TEXTJOIN("-",TRUE,M3952,N3952,O3952,P3952,Q3952&amp;"W",R3952))</f>
        <v>Straight Feeder-AL-Silver-Epoxy-5W-1</v>
      </c>
      <c r="T3952" s="14" t="str">
        <f>IF(COUNTIF(Cycletime[Element Desc.],ProjectsDB[[#This Row],[Element Desc.]])&gt;0,"Found","Not Found")</f>
        <v>Found</v>
      </c>
    </row>
    <row r="3953" spans="2:20" x14ac:dyDescent="0.25">
      <c r="B3953" s="8" t="s">
        <v>8281</v>
      </c>
      <c r="C3953" s="9" t="s">
        <v>8240</v>
      </c>
      <c r="D3953" s="9" t="s">
        <v>8241</v>
      </c>
      <c r="E3953" s="10">
        <v>9</v>
      </c>
      <c r="F3953" s="9" t="s">
        <v>8186</v>
      </c>
      <c r="G3953" s="9" t="s">
        <v>1443</v>
      </c>
      <c r="H3953" s="11"/>
      <c r="I3953" s="12"/>
      <c r="J3953" s="12"/>
      <c r="K3953" s="12"/>
      <c r="L3953" s="12">
        <f t="array" ref="L3953">IFERROR(LOOKUP(2^15,SEARCH({"40A","63A","80A","100A","125A","160A","200A","250A","400A","630A","800A","1000A","1250A","1600A","2000A","2500A","3200A","4000A","5000A","6300A"},UPPER(D3953)),{40,63,80,100,125,160,200,250,400,630,800,1000,1250,1600,2000,2500,3200,4000,5000,6300}),0)</f>
        <v>2000</v>
      </c>
      <c r="M3953" s="9" t="str">
        <f t="shared" si="306"/>
        <v>Joint Pack</v>
      </c>
      <c r="N3953" s="9" t="str">
        <f t="shared" si="307"/>
        <v>AL</v>
      </c>
      <c r="O3953" s="13" t="str">
        <f t="shared" si="308"/>
        <v>Silver</v>
      </c>
      <c r="P3953" s="9" t="str">
        <f t="shared" si="309"/>
        <v>None</v>
      </c>
      <c r="Q3953" s="9" t="str">
        <f t="shared" si="310"/>
        <v>5</v>
      </c>
      <c r="R39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53" s="14" t="str">
        <f>IF(ProjectsDB[[#This Row],[Item Type]]="Straight Plug-In",_xlfn.TEXTJOIN("-",TRUE,M3953&amp;"-"&amp;_xlfn.LET(_xlpm.txt,ProjectsDB[[#This Row],[Assembly]],_xlpm.pos,FIND("SP",_xlpm.txt),_xlpm.pre,LEFT(_xlpm.txt,_xlpm.pos-1),IF(RIGHT(_xlpm.pre,3)="123","3PL",IF(RIGHT(_xlpm.pre,2)="12","2PL",IF(RIGHT(_xlpm.pre,1)="1","1PL","3PL")))),N3953,O3953,P3953,Q3953&amp;"W",R3953),_xlfn.TEXTJOIN("-",TRUE,M3953,N3953,O3953,P3953,Q3953&amp;"W",R3953))</f>
        <v>Joint Pack-AL-Silver-None-5W-1</v>
      </c>
      <c r="T3953" s="14" t="str">
        <f>IF(COUNTIF(Cycletime[Element Desc.],ProjectsDB[[#This Row],[Element Desc.]])&gt;0,"Found","Not Found")</f>
        <v>Found</v>
      </c>
    </row>
    <row r="3954" spans="2:20" x14ac:dyDescent="0.25">
      <c r="B3954" s="8" t="s">
        <v>8282</v>
      </c>
      <c r="C3954" s="9" t="s">
        <v>8283</v>
      </c>
      <c r="D3954" s="9" t="s">
        <v>8284</v>
      </c>
      <c r="E3954" s="10">
        <v>1</v>
      </c>
      <c r="F3954" s="9" t="s">
        <v>8186</v>
      </c>
      <c r="G3954" s="9" t="s">
        <v>1443</v>
      </c>
      <c r="H3954" s="11"/>
      <c r="I3954" s="12">
        <v>667</v>
      </c>
      <c r="J3954" s="12"/>
      <c r="K3954" s="12"/>
      <c r="L3954" s="12">
        <f t="array" ref="L3954">IFERROR(LOOKUP(2^15,SEARCH({"40A","63A","80A","100A","125A","160A","200A","250A","400A","630A","800A","1000A","1250A","1600A","2000A","2500A","3200A","4000A","5000A","6300A"},UPPER(D3954)),{40,63,80,100,125,160,200,250,400,630,800,1000,1250,1600,2000,2500,3200,4000,5000,6300}),0)</f>
        <v>3200</v>
      </c>
      <c r="M3954" s="9" t="str">
        <f t="shared" si="306"/>
        <v>Straight Feeder</v>
      </c>
      <c r="N3954" s="9" t="str">
        <f t="shared" si="307"/>
        <v>AL</v>
      </c>
      <c r="O3954" s="13" t="str">
        <f t="shared" si="308"/>
        <v>Silver</v>
      </c>
      <c r="P3954" s="9" t="str">
        <f t="shared" si="309"/>
        <v>Epoxy</v>
      </c>
      <c r="Q3954" s="9" t="str">
        <f t="shared" si="310"/>
        <v>5</v>
      </c>
      <c r="R39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54" s="14" t="str">
        <f>IF(ProjectsDB[[#This Row],[Item Type]]="Straight Plug-In",_xlfn.TEXTJOIN("-",TRUE,M3954&amp;"-"&amp;_xlfn.LET(_xlpm.txt,ProjectsDB[[#This Row],[Assembly]],_xlpm.pos,FIND("SP",_xlpm.txt),_xlpm.pre,LEFT(_xlpm.txt,_xlpm.pos-1),IF(RIGHT(_xlpm.pre,3)="123","3PL",IF(RIGHT(_xlpm.pre,2)="12","2PL",IF(RIGHT(_xlpm.pre,1)="1","1PL","3PL")))),N3954,O3954,P3954,Q3954&amp;"W",R3954),_xlfn.TEXTJOIN("-",TRUE,M3954,N3954,O3954,P3954,Q3954&amp;"W",R3954))</f>
        <v>Straight Feeder-AL-Silver-Epoxy-5W-2</v>
      </c>
      <c r="T3954" s="14" t="str">
        <f>IF(COUNTIF(Cycletime[Element Desc.],ProjectsDB[[#This Row],[Element Desc.]])&gt;0,"Found","Not Found")</f>
        <v>Found</v>
      </c>
    </row>
    <row r="3955" spans="2:20" x14ac:dyDescent="0.25">
      <c r="B3955" s="8" t="s">
        <v>8285</v>
      </c>
      <c r="C3955" s="9" t="s">
        <v>8286</v>
      </c>
      <c r="D3955" s="9" t="s">
        <v>8287</v>
      </c>
      <c r="E3955" s="10">
        <v>1</v>
      </c>
      <c r="F3955" s="9" t="s">
        <v>8186</v>
      </c>
      <c r="G3955" s="9" t="s">
        <v>1443</v>
      </c>
      <c r="H3955" s="11"/>
      <c r="I3955" s="12">
        <v>2350</v>
      </c>
      <c r="J3955" s="12"/>
      <c r="K3955" s="12"/>
      <c r="L3955" s="12">
        <f t="array" ref="L3955">IFERROR(LOOKUP(2^15,SEARCH({"40A","63A","80A","100A","125A","160A","200A","250A","400A","630A","800A","1000A","1250A","1600A","2000A","2500A","3200A","4000A","5000A","6300A"},UPPER(D3955)),{40,63,80,100,125,160,200,250,400,630,800,1000,1250,1600,2000,2500,3200,4000,5000,6300}),0)</f>
        <v>3200</v>
      </c>
      <c r="M3955" s="9" t="str">
        <f t="shared" si="306"/>
        <v>Straight Feeder</v>
      </c>
      <c r="N3955" s="9" t="str">
        <f t="shared" si="307"/>
        <v>AL</v>
      </c>
      <c r="O3955" s="13" t="str">
        <f t="shared" si="308"/>
        <v>Silver</v>
      </c>
      <c r="P3955" s="9" t="str">
        <f t="shared" si="309"/>
        <v>Epoxy</v>
      </c>
      <c r="Q3955" s="9" t="str">
        <f t="shared" si="310"/>
        <v>5</v>
      </c>
      <c r="R39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55" s="14" t="str">
        <f>IF(ProjectsDB[[#This Row],[Item Type]]="Straight Plug-In",_xlfn.TEXTJOIN("-",TRUE,M3955&amp;"-"&amp;_xlfn.LET(_xlpm.txt,ProjectsDB[[#This Row],[Assembly]],_xlpm.pos,FIND("SP",_xlpm.txt),_xlpm.pre,LEFT(_xlpm.txt,_xlpm.pos-1),IF(RIGHT(_xlpm.pre,3)="123","3PL",IF(RIGHT(_xlpm.pre,2)="12","2PL",IF(RIGHT(_xlpm.pre,1)="1","1PL","3PL")))),N3955,O3955,P3955,Q3955&amp;"W",R3955),_xlfn.TEXTJOIN("-",TRUE,M3955,N3955,O3955,P3955,Q3955&amp;"W",R3955))</f>
        <v>Straight Feeder-AL-Silver-Epoxy-5W-2</v>
      </c>
      <c r="T3955" s="14" t="str">
        <f>IF(COUNTIF(Cycletime[Element Desc.],ProjectsDB[[#This Row],[Element Desc.]])&gt;0,"Found","Not Found")</f>
        <v>Found</v>
      </c>
    </row>
    <row r="3956" spans="2:20" x14ac:dyDescent="0.25">
      <c r="B3956" s="8" t="s">
        <v>8288</v>
      </c>
      <c r="C3956" s="9" t="s">
        <v>8289</v>
      </c>
      <c r="D3956" s="9" t="s">
        <v>8290</v>
      </c>
      <c r="E3956" s="10">
        <v>1</v>
      </c>
      <c r="F3956" s="9" t="s">
        <v>8186</v>
      </c>
      <c r="G3956" s="9" t="s">
        <v>1443</v>
      </c>
      <c r="H3956" s="11"/>
      <c r="I3956" s="12">
        <v>2467</v>
      </c>
      <c r="J3956" s="12"/>
      <c r="K3956" s="12"/>
      <c r="L3956" s="12">
        <f t="array" ref="L3956">IFERROR(LOOKUP(2^15,SEARCH({"40A","63A","80A","100A","125A","160A","200A","250A","400A","630A","800A","1000A","1250A","1600A","2000A","2500A","3200A","4000A","5000A","6300A"},UPPER(D3956)),{40,63,80,100,125,160,200,250,400,630,800,1000,1250,1600,2000,2500,3200,4000,5000,6300}),0)</f>
        <v>3200</v>
      </c>
      <c r="M3956" s="9" t="str">
        <f t="shared" si="306"/>
        <v>Straight Feeder</v>
      </c>
      <c r="N3956" s="9" t="str">
        <f t="shared" si="307"/>
        <v>AL</v>
      </c>
      <c r="O3956" s="13" t="str">
        <f t="shared" si="308"/>
        <v>Silver</v>
      </c>
      <c r="P3956" s="9" t="str">
        <f t="shared" si="309"/>
        <v>Epoxy</v>
      </c>
      <c r="Q3956" s="9" t="str">
        <f t="shared" si="310"/>
        <v>5</v>
      </c>
      <c r="R39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56" s="14" t="str">
        <f>IF(ProjectsDB[[#This Row],[Item Type]]="Straight Plug-In",_xlfn.TEXTJOIN("-",TRUE,M3956&amp;"-"&amp;_xlfn.LET(_xlpm.txt,ProjectsDB[[#This Row],[Assembly]],_xlpm.pos,FIND("SP",_xlpm.txt),_xlpm.pre,LEFT(_xlpm.txt,_xlpm.pos-1),IF(RIGHT(_xlpm.pre,3)="123","3PL",IF(RIGHT(_xlpm.pre,2)="12","2PL",IF(RIGHT(_xlpm.pre,1)="1","1PL","3PL")))),N3956,O3956,P3956,Q3956&amp;"W",R3956),_xlfn.TEXTJOIN("-",TRUE,M3956,N3956,O3956,P3956,Q3956&amp;"W",R3956))</f>
        <v>Straight Feeder-AL-Silver-Epoxy-5W-2</v>
      </c>
      <c r="T3956" s="14" t="str">
        <f>IF(COUNTIF(Cycletime[Element Desc.],ProjectsDB[[#This Row],[Element Desc.]])&gt;0,"Found","Not Found")</f>
        <v>Found</v>
      </c>
    </row>
    <row r="3957" spans="2:20" x14ac:dyDescent="0.25">
      <c r="B3957" s="8" t="s">
        <v>8291</v>
      </c>
      <c r="C3957" s="9" t="s">
        <v>697</v>
      </c>
      <c r="D3957" s="9" t="s">
        <v>698</v>
      </c>
      <c r="E3957" s="10">
        <v>3</v>
      </c>
      <c r="F3957" s="9" t="s">
        <v>8186</v>
      </c>
      <c r="G3957" s="9" t="s">
        <v>1443</v>
      </c>
      <c r="H3957" s="11"/>
      <c r="I3957" s="12"/>
      <c r="J3957" s="12"/>
      <c r="K3957" s="12"/>
      <c r="L3957" s="12">
        <f t="array" ref="L3957">IFERROR(LOOKUP(2^15,SEARCH({"40A","63A","80A","100A","125A","160A","200A","250A","400A","630A","800A","1000A","1250A","1600A","2000A","2500A","3200A","4000A","5000A","6300A"},UPPER(D3957)),{40,63,80,100,125,160,200,250,400,630,800,1000,1250,1600,2000,2500,3200,4000,5000,6300}),0)</f>
        <v>3200</v>
      </c>
      <c r="M3957" s="9" t="str">
        <f t="shared" si="306"/>
        <v>Joint Pack</v>
      </c>
      <c r="N3957" s="9" t="str">
        <f t="shared" si="307"/>
        <v>AL</v>
      </c>
      <c r="O3957" s="13" t="str">
        <f t="shared" si="308"/>
        <v>Silver</v>
      </c>
      <c r="P3957" s="9" t="str">
        <f t="shared" si="309"/>
        <v>None</v>
      </c>
      <c r="Q3957" s="9" t="str">
        <f t="shared" si="310"/>
        <v>5</v>
      </c>
      <c r="R39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57" s="14" t="str">
        <f>IF(ProjectsDB[[#This Row],[Item Type]]="Straight Plug-In",_xlfn.TEXTJOIN("-",TRUE,M3957&amp;"-"&amp;_xlfn.LET(_xlpm.txt,ProjectsDB[[#This Row],[Assembly]],_xlpm.pos,FIND("SP",_xlpm.txt),_xlpm.pre,LEFT(_xlpm.txt,_xlpm.pos-1),IF(RIGHT(_xlpm.pre,3)="123","3PL",IF(RIGHT(_xlpm.pre,2)="12","2PL",IF(RIGHT(_xlpm.pre,1)="1","1PL","3PL")))),N3957,O3957,P3957,Q3957&amp;"W",R3957),_xlfn.TEXTJOIN("-",TRUE,M3957,N3957,O3957,P3957,Q3957&amp;"W",R3957))</f>
        <v>Joint Pack-AL-Silver-None-5W-2</v>
      </c>
      <c r="T3957" s="14" t="str">
        <f>IF(COUNTIF(Cycletime[Element Desc.],ProjectsDB[[#This Row],[Element Desc.]])&gt;0,"Found","Not Found")</f>
        <v>Found</v>
      </c>
    </row>
    <row r="3958" spans="2:20" x14ac:dyDescent="0.25">
      <c r="B3958" s="8" t="s">
        <v>8292</v>
      </c>
      <c r="C3958" s="9" t="s">
        <v>8293</v>
      </c>
      <c r="D3958" s="9" t="s">
        <v>8294</v>
      </c>
      <c r="E3958" s="10">
        <v>1</v>
      </c>
      <c r="F3958" s="9" t="s">
        <v>8186</v>
      </c>
      <c r="G3958" s="9" t="s">
        <v>1443</v>
      </c>
      <c r="H3958" s="11"/>
      <c r="I3958" s="12">
        <v>457</v>
      </c>
      <c r="J3958" s="12"/>
      <c r="K3958" s="12"/>
      <c r="L3958" s="12">
        <f t="array" ref="L3958">IFERROR(LOOKUP(2^15,SEARCH({"40A","63A","80A","100A","125A","160A","200A","250A","400A","630A","800A","1000A","1250A","1600A","2000A","2500A","3200A","4000A","5000A","6300A"},UPPER(D3958)),{40,63,80,100,125,160,200,250,400,630,800,1000,1250,1600,2000,2500,3200,4000,5000,6300}),0)</f>
        <v>4000</v>
      </c>
      <c r="M3958" s="9" t="str">
        <f t="shared" si="306"/>
        <v>Straight Feeder</v>
      </c>
      <c r="N3958" s="9" t="str">
        <f t="shared" si="307"/>
        <v>AL</v>
      </c>
      <c r="O3958" s="13" t="str">
        <f t="shared" si="308"/>
        <v>Silver</v>
      </c>
      <c r="P3958" s="9" t="str">
        <f t="shared" si="309"/>
        <v>Epoxy</v>
      </c>
      <c r="Q3958" s="9" t="str">
        <f t="shared" si="310"/>
        <v>5</v>
      </c>
      <c r="R39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58" s="14" t="str">
        <f>IF(ProjectsDB[[#This Row],[Item Type]]="Straight Plug-In",_xlfn.TEXTJOIN("-",TRUE,M3958&amp;"-"&amp;_xlfn.LET(_xlpm.txt,ProjectsDB[[#This Row],[Assembly]],_xlpm.pos,FIND("SP",_xlpm.txt),_xlpm.pre,LEFT(_xlpm.txt,_xlpm.pos-1),IF(RIGHT(_xlpm.pre,3)="123","3PL",IF(RIGHT(_xlpm.pre,2)="12","2PL",IF(RIGHT(_xlpm.pre,1)="1","1PL","3PL")))),N3958,O3958,P3958,Q3958&amp;"W",R3958),_xlfn.TEXTJOIN("-",TRUE,M3958,N3958,O3958,P3958,Q3958&amp;"W",R3958))</f>
        <v>Straight Feeder-AL-Silver-Epoxy-5W-2</v>
      </c>
      <c r="T3958" s="14" t="str">
        <f>IF(COUNTIF(Cycletime[Element Desc.],ProjectsDB[[#This Row],[Element Desc.]])&gt;0,"Found","Not Found")</f>
        <v>Found</v>
      </c>
    </row>
    <row r="3959" spans="2:20" x14ac:dyDescent="0.25">
      <c r="B3959" s="8" t="s">
        <v>8295</v>
      </c>
      <c r="C3959" s="9" t="s">
        <v>8296</v>
      </c>
      <c r="D3959" s="9" t="s">
        <v>8297</v>
      </c>
      <c r="E3959" s="10">
        <v>1</v>
      </c>
      <c r="F3959" s="9" t="s">
        <v>8186</v>
      </c>
      <c r="G3959" s="9" t="s">
        <v>1443</v>
      </c>
      <c r="H3959" s="11"/>
      <c r="I3959" s="12">
        <v>567</v>
      </c>
      <c r="J3959" s="12"/>
      <c r="K3959" s="12"/>
      <c r="L3959" s="12">
        <f t="array" ref="L3959">IFERROR(LOOKUP(2^15,SEARCH({"40A","63A","80A","100A","125A","160A","200A","250A","400A","630A","800A","1000A","1250A","1600A","2000A","2500A","3200A","4000A","5000A","6300A"},UPPER(D3959)),{40,63,80,100,125,160,200,250,400,630,800,1000,1250,1600,2000,2500,3200,4000,5000,6300}),0)</f>
        <v>4000</v>
      </c>
      <c r="M3959" s="9" t="str">
        <f t="shared" si="306"/>
        <v>Straight Feeder</v>
      </c>
      <c r="N3959" s="9" t="str">
        <f t="shared" si="307"/>
        <v>AL</v>
      </c>
      <c r="O3959" s="13" t="str">
        <f t="shared" si="308"/>
        <v>Silver</v>
      </c>
      <c r="P3959" s="9" t="str">
        <f t="shared" si="309"/>
        <v>Epoxy</v>
      </c>
      <c r="Q3959" s="9" t="str">
        <f t="shared" si="310"/>
        <v>5</v>
      </c>
      <c r="R39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59" s="14" t="str">
        <f>IF(ProjectsDB[[#This Row],[Item Type]]="Straight Plug-In",_xlfn.TEXTJOIN("-",TRUE,M3959&amp;"-"&amp;_xlfn.LET(_xlpm.txt,ProjectsDB[[#This Row],[Assembly]],_xlpm.pos,FIND("SP",_xlpm.txt),_xlpm.pre,LEFT(_xlpm.txt,_xlpm.pos-1),IF(RIGHT(_xlpm.pre,3)="123","3PL",IF(RIGHT(_xlpm.pre,2)="12","2PL",IF(RIGHT(_xlpm.pre,1)="1","1PL","3PL")))),N3959,O3959,P3959,Q3959&amp;"W",R3959),_xlfn.TEXTJOIN("-",TRUE,M3959,N3959,O3959,P3959,Q3959&amp;"W",R3959))</f>
        <v>Straight Feeder-AL-Silver-Epoxy-5W-2</v>
      </c>
      <c r="T3959" s="14" t="str">
        <f>IF(COUNTIF(Cycletime[Element Desc.],ProjectsDB[[#This Row],[Element Desc.]])&gt;0,"Found","Not Found")</f>
        <v>Found</v>
      </c>
    </row>
    <row r="3960" spans="2:20" x14ac:dyDescent="0.25">
      <c r="B3960" s="8" t="s">
        <v>8298</v>
      </c>
      <c r="C3960" s="9" t="s">
        <v>8299</v>
      </c>
      <c r="D3960" s="9" t="s">
        <v>8300</v>
      </c>
      <c r="E3960" s="10">
        <v>1</v>
      </c>
      <c r="F3960" s="9" t="s">
        <v>8186</v>
      </c>
      <c r="G3960" s="9" t="s">
        <v>1443</v>
      </c>
      <c r="H3960" s="11"/>
      <c r="I3960" s="12">
        <v>400</v>
      </c>
      <c r="J3960" s="12"/>
      <c r="K3960" s="12"/>
      <c r="L3960" s="12">
        <f t="array" ref="L3960">IFERROR(LOOKUP(2^15,SEARCH({"40A","63A","80A","100A","125A","160A","200A","250A","400A","630A","800A","1000A","1250A","1600A","2000A","2500A","3200A","4000A","5000A","6300A"},UPPER(D3960)),{40,63,80,100,125,160,200,250,400,630,800,1000,1250,1600,2000,2500,3200,4000,5000,6300}),0)</f>
        <v>4000</v>
      </c>
      <c r="M3960" s="9" t="str">
        <f t="shared" si="306"/>
        <v>Straight Feeder</v>
      </c>
      <c r="N3960" s="9" t="str">
        <f t="shared" si="307"/>
        <v>AL</v>
      </c>
      <c r="O3960" s="13" t="str">
        <f t="shared" si="308"/>
        <v>Silver</v>
      </c>
      <c r="P3960" s="9" t="str">
        <f t="shared" si="309"/>
        <v>Epoxy</v>
      </c>
      <c r="Q3960" s="9" t="str">
        <f t="shared" si="310"/>
        <v>5</v>
      </c>
      <c r="R39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60" s="14" t="str">
        <f>IF(ProjectsDB[[#This Row],[Item Type]]="Straight Plug-In",_xlfn.TEXTJOIN("-",TRUE,M3960&amp;"-"&amp;_xlfn.LET(_xlpm.txt,ProjectsDB[[#This Row],[Assembly]],_xlpm.pos,FIND("SP",_xlpm.txt),_xlpm.pre,LEFT(_xlpm.txt,_xlpm.pos-1),IF(RIGHT(_xlpm.pre,3)="123","3PL",IF(RIGHT(_xlpm.pre,2)="12","2PL",IF(RIGHT(_xlpm.pre,1)="1","1PL","3PL")))),N3960,O3960,P3960,Q3960&amp;"W",R3960),_xlfn.TEXTJOIN("-",TRUE,M3960,N3960,O3960,P3960,Q3960&amp;"W",R3960))</f>
        <v>Straight Feeder-AL-Silver-Epoxy-5W-2</v>
      </c>
      <c r="T3960" s="14" t="str">
        <f>IF(COUNTIF(Cycletime[Element Desc.],ProjectsDB[[#This Row],[Element Desc.]])&gt;0,"Found","Not Found")</f>
        <v>Found</v>
      </c>
    </row>
    <row r="3961" spans="2:20" x14ac:dyDescent="0.25">
      <c r="B3961" s="8" t="s">
        <v>8301</v>
      </c>
      <c r="C3961" s="9" t="s">
        <v>8302</v>
      </c>
      <c r="D3961" s="9" t="s">
        <v>8303</v>
      </c>
      <c r="E3961" s="10">
        <v>1</v>
      </c>
      <c r="F3961" s="9" t="s">
        <v>8186</v>
      </c>
      <c r="G3961" s="9" t="s">
        <v>1443</v>
      </c>
      <c r="H3961" s="11"/>
      <c r="I3961" s="12">
        <v>1057</v>
      </c>
      <c r="J3961" s="12"/>
      <c r="K3961" s="12"/>
      <c r="L3961" s="12">
        <f t="array" ref="L3961">IFERROR(LOOKUP(2^15,SEARCH({"40A","63A","80A","100A","125A","160A","200A","250A","400A","630A","800A","1000A","1250A","1600A","2000A","2500A","3200A","4000A","5000A","6300A"},UPPER(D3961)),{40,63,80,100,125,160,200,250,400,630,800,1000,1250,1600,2000,2500,3200,4000,5000,6300}),0)</f>
        <v>4000</v>
      </c>
      <c r="M3961" s="9" t="str">
        <f t="shared" si="306"/>
        <v>Straight Feeder</v>
      </c>
      <c r="N3961" s="9" t="str">
        <f t="shared" si="307"/>
        <v>AL</v>
      </c>
      <c r="O3961" s="13" t="str">
        <f t="shared" si="308"/>
        <v>Silver</v>
      </c>
      <c r="P3961" s="9" t="str">
        <f t="shared" si="309"/>
        <v>Epoxy</v>
      </c>
      <c r="Q3961" s="9" t="str">
        <f t="shared" si="310"/>
        <v>5</v>
      </c>
      <c r="R39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61" s="14" t="str">
        <f>IF(ProjectsDB[[#This Row],[Item Type]]="Straight Plug-In",_xlfn.TEXTJOIN("-",TRUE,M3961&amp;"-"&amp;_xlfn.LET(_xlpm.txt,ProjectsDB[[#This Row],[Assembly]],_xlpm.pos,FIND("SP",_xlpm.txt),_xlpm.pre,LEFT(_xlpm.txt,_xlpm.pos-1),IF(RIGHT(_xlpm.pre,3)="123","3PL",IF(RIGHT(_xlpm.pre,2)="12","2PL",IF(RIGHT(_xlpm.pre,1)="1","1PL","3PL")))),N3961,O3961,P3961,Q3961&amp;"W",R3961),_xlfn.TEXTJOIN("-",TRUE,M3961,N3961,O3961,P3961,Q3961&amp;"W",R3961))</f>
        <v>Straight Feeder-AL-Silver-Epoxy-5W-2</v>
      </c>
      <c r="T3961" s="14" t="str">
        <f>IF(COUNTIF(Cycletime[Element Desc.],ProjectsDB[[#This Row],[Element Desc.]])&gt;0,"Found","Not Found")</f>
        <v>Found</v>
      </c>
    </row>
    <row r="3962" spans="2:20" x14ac:dyDescent="0.25">
      <c r="B3962" s="8" t="s">
        <v>8304</v>
      </c>
      <c r="C3962" s="9" t="s">
        <v>1555</v>
      </c>
      <c r="D3962" s="9" t="s">
        <v>1556</v>
      </c>
      <c r="E3962" s="10">
        <v>5</v>
      </c>
      <c r="F3962" s="9" t="s">
        <v>8186</v>
      </c>
      <c r="G3962" s="9" t="s">
        <v>1443</v>
      </c>
      <c r="H3962" s="11"/>
      <c r="I3962" s="12"/>
      <c r="J3962" s="12"/>
      <c r="K3962" s="12"/>
      <c r="L3962" s="12">
        <f t="array" ref="L3962">IFERROR(LOOKUP(2^15,SEARCH({"40A","63A","80A","100A","125A","160A","200A","250A","400A","630A","800A","1000A","1250A","1600A","2000A","2500A","3200A","4000A","5000A","6300A"},UPPER(D3962)),{40,63,80,100,125,160,200,250,400,630,800,1000,1250,1600,2000,2500,3200,4000,5000,6300}),0)</f>
        <v>4000</v>
      </c>
      <c r="M3962" s="9" t="str">
        <f t="shared" si="306"/>
        <v>Joint Pack</v>
      </c>
      <c r="N3962" s="9" t="str">
        <f t="shared" si="307"/>
        <v>AL</v>
      </c>
      <c r="O3962" s="13" t="str">
        <f t="shared" si="308"/>
        <v>Silver</v>
      </c>
      <c r="P3962" s="9" t="str">
        <f t="shared" si="309"/>
        <v>None</v>
      </c>
      <c r="Q3962" s="9" t="str">
        <f t="shared" si="310"/>
        <v>5</v>
      </c>
      <c r="R39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62" s="14" t="str">
        <f>IF(ProjectsDB[[#This Row],[Item Type]]="Straight Plug-In",_xlfn.TEXTJOIN("-",TRUE,M3962&amp;"-"&amp;_xlfn.LET(_xlpm.txt,ProjectsDB[[#This Row],[Assembly]],_xlpm.pos,FIND("SP",_xlpm.txt),_xlpm.pre,LEFT(_xlpm.txt,_xlpm.pos-1),IF(RIGHT(_xlpm.pre,3)="123","3PL",IF(RIGHT(_xlpm.pre,2)="12","2PL",IF(RIGHT(_xlpm.pre,1)="1","1PL","3PL")))),N3962,O3962,P3962,Q3962&amp;"W",R3962),_xlfn.TEXTJOIN("-",TRUE,M3962,N3962,O3962,P3962,Q3962&amp;"W",R3962))</f>
        <v>Joint Pack-AL-Silver-None-5W-2</v>
      </c>
      <c r="T3962" s="14" t="str">
        <f>IF(COUNTIF(Cycletime[Element Desc.],ProjectsDB[[#This Row],[Element Desc.]])&gt;0,"Found","Not Found")</f>
        <v>Found</v>
      </c>
    </row>
    <row r="3963" spans="2:20" x14ac:dyDescent="0.25">
      <c r="B3963" s="8" t="s">
        <v>8305</v>
      </c>
      <c r="C3963" s="9" t="s">
        <v>8306</v>
      </c>
      <c r="D3963" s="9" t="s">
        <v>8307</v>
      </c>
      <c r="E3963" s="10">
        <v>1</v>
      </c>
      <c r="F3963" s="9" t="s">
        <v>8186</v>
      </c>
      <c r="G3963" s="9" t="s">
        <v>1443</v>
      </c>
      <c r="H3963" s="11"/>
      <c r="I3963" s="12">
        <v>935</v>
      </c>
      <c r="J3963" s="12"/>
      <c r="K3963" s="12"/>
      <c r="L3963" s="12">
        <f t="array" ref="L3963">IFERROR(LOOKUP(2^15,SEARCH({"40A","63A","80A","100A","125A","160A","200A","250A","400A","630A","800A","1000A","1250A","1600A","2000A","2500A","3200A","4000A","5000A","6300A"},UPPER(D3963)),{40,63,80,100,125,160,200,250,400,630,800,1000,1250,1600,2000,2500,3200,4000,5000,6300}),0)</f>
        <v>4000</v>
      </c>
      <c r="M3963" s="9" t="str">
        <f t="shared" si="306"/>
        <v>Straight Feeder</v>
      </c>
      <c r="N3963" s="9" t="str">
        <f t="shared" si="307"/>
        <v>AL</v>
      </c>
      <c r="O3963" s="13" t="str">
        <f t="shared" si="308"/>
        <v>Silver</v>
      </c>
      <c r="P3963" s="9" t="str">
        <f t="shared" si="309"/>
        <v>Epoxy</v>
      </c>
      <c r="Q3963" s="9" t="str">
        <f t="shared" si="310"/>
        <v>5</v>
      </c>
      <c r="R39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63" s="14" t="str">
        <f>IF(ProjectsDB[[#This Row],[Item Type]]="Straight Plug-In",_xlfn.TEXTJOIN("-",TRUE,M3963&amp;"-"&amp;_xlfn.LET(_xlpm.txt,ProjectsDB[[#This Row],[Assembly]],_xlpm.pos,FIND("SP",_xlpm.txt),_xlpm.pre,LEFT(_xlpm.txt,_xlpm.pos-1),IF(RIGHT(_xlpm.pre,3)="123","3PL",IF(RIGHT(_xlpm.pre,2)="12","2PL",IF(RIGHT(_xlpm.pre,1)="1","1PL","3PL")))),N3963,O3963,P3963,Q3963&amp;"W",R3963),_xlfn.TEXTJOIN("-",TRUE,M3963,N3963,O3963,P3963,Q3963&amp;"W",R3963))</f>
        <v>Straight Feeder-AL-Silver-Epoxy-5W-2</v>
      </c>
      <c r="T3963" s="14" t="str">
        <f>IF(COUNTIF(Cycletime[Element Desc.],ProjectsDB[[#This Row],[Element Desc.]])&gt;0,"Found","Not Found")</f>
        <v>Found</v>
      </c>
    </row>
    <row r="3964" spans="2:20" x14ac:dyDescent="0.25">
      <c r="B3964" s="8" t="s">
        <v>8308</v>
      </c>
      <c r="C3964" s="9" t="s">
        <v>8309</v>
      </c>
      <c r="D3964" s="9" t="s">
        <v>8310</v>
      </c>
      <c r="E3964" s="10">
        <v>1</v>
      </c>
      <c r="F3964" s="9" t="s">
        <v>8186</v>
      </c>
      <c r="G3964" s="9" t="s">
        <v>1443</v>
      </c>
      <c r="H3964" s="11"/>
      <c r="I3964" s="12">
        <v>1090</v>
      </c>
      <c r="J3964" s="12"/>
      <c r="K3964" s="12"/>
      <c r="L3964" s="12">
        <f t="array" ref="L3964">IFERROR(LOOKUP(2^15,SEARCH({"40A","63A","80A","100A","125A","160A","200A","250A","400A","630A","800A","1000A","1250A","1600A","2000A","2500A","3200A","4000A","5000A","6300A"},UPPER(D3964)),{40,63,80,100,125,160,200,250,400,630,800,1000,1250,1600,2000,2500,3200,4000,5000,6300}),0)</f>
        <v>4000</v>
      </c>
      <c r="M3964" s="9" t="str">
        <f t="shared" si="306"/>
        <v>Straight Feeder</v>
      </c>
      <c r="N3964" s="9" t="str">
        <f t="shared" si="307"/>
        <v>AL</v>
      </c>
      <c r="O3964" s="13" t="str">
        <f t="shared" si="308"/>
        <v>Silver</v>
      </c>
      <c r="P3964" s="9" t="str">
        <f t="shared" si="309"/>
        <v>Epoxy</v>
      </c>
      <c r="Q3964" s="9" t="str">
        <f t="shared" si="310"/>
        <v>5</v>
      </c>
      <c r="R39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64" s="14" t="str">
        <f>IF(ProjectsDB[[#This Row],[Item Type]]="Straight Plug-In",_xlfn.TEXTJOIN("-",TRUE,M3964&amp;"-"&amp;_xlfn.LET(_xlpm.txt,ProjectsDB[[#This Row],[Assembly]],_xlpm.pos,FIND("SP",_xlpm.txt),_xlpm.pre,LEFT(_xlpm.txt,_xlpm.pos-1),IF(RIGHT(_xlpm.pre,3)="123","3PL",IF(RIGHT(_xlpm.pre,2)="12","2PL",IF(RIGHT(_xlpm.pre,1)="1","1PL","3PL")))),N3964,O3964,P3964,Q3964&amp;"W",R3964),_xlfn.TEXTJOIN("-",TRUE,M3964,N3964,O3964,P3964,Q3964&amp;"W",R3964))</f>
        <v>Straight Feeder-AL-Silver-Epoxy-5W-2</v>
      </c>
      <c r="T3964" s="14" t="str">
        <f>IF(COUNTIF(Cycletime[Element Desc.],ProjectsDB[[#This Row],[Element Desc.]])&gt;0,"Found","Not Found")</f>
        <v>Found</v>
      </c>
    </row>
    <row r="3965" spans="2:20" x14ac:dyDescent="0.25">
      <c r="B3965" s="8" t="s">
        <v>8311</v>
      </c>
      <c r="C3965" s="9" t="s">
        <v>8312</v>
      </c>
      <c r="D3965" s="9" t="s">
        <v>8313</v>
      </c>
      <c r="E3965" s="10">
        <v>1</v>
      </c>
      <c r="F3965" s="9" t="s">
        <v>8186</v>
      </c>
      <c r="G3965" s="9" t="s">
        <v>1443</v>
      </c>
      <c r="H3965" s="11"/>
      <c r="I3965" s="12">
        <v>627</v>
      </c>
      <c r="J3965" s="12"/>
      <c r="K3965" s="12"/>
      <c r="L3965" s="12">
        <f t="array" ref="L3965">IFERROR(LOOKUP(2^15,SEARCH({"40A","63A","80A","100A","125A","160A","200A","250A","400A","630A","800A","1000A","1250A","1600A","2000A","2500A","3200A","4000A","5000A","6300A"},UPPER(D3965)),{40,63,80,100,125,160,200,250,400,630,800,1000,1250,1600,2000,2500,3200,4000,5000,6300}),0)</f>
        <v>4000</v>
      </c>
      <c r="M3965" s="9" t="str">
        <f t="shared" si="306"/>
        <v>Straight Feeder</v>
      </c>
      <c r="N3965" s="9" t="str">
        <f t="shared" si="307"/>
        <v>AL</v>
      </c>
      <c r="O3965" s="13" t="str">
        <f t="shared" si="308"/>
        <v>Silver</v>
      </c>
      <c r="P3965" s="9" t="str">
        <f t="shared" si="309"/>
        <v>Epoxy</v>
      </c>
      <c r="Q3965" s="9" t="str">
        <f t="shared" si="310"/>
        <v>5</v>
      </c>
      <c r="R39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65" s="14" t="str">
        <f>IF(ProjectsDB[[#This Row],[Item Type]]="Straight Plug-In",_xlfn.TEXTJOIN("-",TRUE,M3965&amp;"-"&amp;_xlfn.LET(_xlpm.txt,ProjectsDB[[#This Row],[Assembly]],_xlpm.pos,FIND("SP",_xlpm.txt),_xlpm.pre,LEFT(_xlpm.txt,_xlpm.pos-1),IF(RIGHT(_xlpm.pre,3)="123","3PL",IF(RIGHT(_xlpm.pre,2)="12","2PL",IF(RIGHT(_xlpm.pre,1)="1","1PL","3PL")))),N3965,O3965,P3965,Q3965&amp;"W",R3965),_xlfn.TEXTJOIN("-",TRUE,M3965,N3965,O3965,P3965,Q3965&amp;"W",R3965))</f>
        <v>Straight Feeder-AL-Silver-Epoxy-5W-2</v>
      </c>
      <c r="T3965" s="14" t="str">
        <f>IF(COUNTIF(Cycletime[Element Desc.],ProjectsDB[[#This Row],[Element Desc.]])&gt;0,"Found","Not Found")</f>
        <v>Found</v>
      </c>
    </row>
    <row r="3966" spans="2:20" x14ac:dyDescent="0.25">
      <c r="B3966" s="8" t="s">
        <v>8314</v>
      </c>
      <c r="C3966" s="9" t="s">
        <v>8315</v>
      </c>
      <c r="D3966" s="9" t="s">
        <v>8316</v>
      </c>
      <c r="E3966" s="10">
        <v>1</v>
      </c>
      <c r="F3966" s="9" t="s">
        <v>8186</v>
      </c>
      <c r="G3966" s="9" t="s">
        <v>1443</v>
      </c>
      <c r="H3966" s="11"/>
      <c r="I3966" s="12">
        <v>720</v>
      </c>
      <c r="J3966" s="12"/>
      <c r="K3966" s="12"/>
      <c r="L3966" s="12">
        <f t="array" ref="L3966">IFERROR(LOOKUP(2^15,SEARCH({"40A","63A","80A","100A","125A","160A","200A","250A","400A","630A","800A","1000A","1250A","1600A","2000A","2500A","3200A","4000A","5000A","6300A"},UPPER(D3966)),{40,63,80,100,125,160,200,250,400,630,800,1000,1250,1600,2000,2500,3200,4000,5000,6300}),0)</f>
        <v>4000</v>
      </c>
      <c r="M3966" s="9" t="str">
        <f t="shared" si="306"/>
        <v>Straight Feeder</v>
      </c>
      <c r="N3966" s="9" t="str">
        <f t="shared" si="307"/>
        <v>AL</v>
      </c>
      <c r="O3966" s="13" t="str">
        <f t="shared" si="308"/>
        <v>Silver</v>
      </c>
      <c r="P3966" s="9" t="str">
        <f t="shared" si="309"/>
        <v>Epoxy</v>
      </c>
      <c r="Q3966" s="9" t="str">
        <f t="shared" si="310"/>
        <v>5</v>
      </c>
      <c r="R39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66" s="14" t="str">
        <f>IF(ProjectsDB[[#This Row],[Item Type]]="Straight Plug-In",_xlfn.TEXTJOIN("-",TRUE,M3966&amp;"-"&amp;_xlfn.LET(_xlpm.txt,ProjectsDB[[#This Row],[Assembly]],_xlpm.pos,FIND("SP",_xlpm.txt),_xlpm.pre,LEFT(_xlpm.txt,_xlpm.pos-1),IF(RIGHT(_xlpm.pre,3)="123","3PL",IF(RIGHT(_xlpm.pre,2)="12","2PL",IF(RIGHT(_xlpm.pre,1)="1","1PL","3PL")))),N3966,O3966,P3966,Q3966&amp;"W",R3966),_xlfn.TEXTJOIN("-",TRUE,M3966,N3966,O3966,P3966,Q3966&amp;"W",R3966))</f>
        <v>Straight Feeder-AL-Silver-Epoxy-5W-2</v>
      </c>
      <c r="T3966" s="14" t="str">
        <f>IF(COUNTIF(Cycletime[Element Desc.],ProjectsDB[[#This Row],[Element Desc.]])&gt;0,"Found","Not Found")</f>
        <v>Found</v>
      </c>
    </row>
    <row r="3967" spans="2:20" x14ac:dyDescent="0.25">
      <c r="B3967" s="8" t="s">
        <v>8317</v>
      </c>
      <c r="C3967" s="9" t="s">
        <v>8318</v>
      </c>
      <c r="D3967" s="9" t="s">
        <v>8319</v>
      </c>
      <c r="E3967" s="10">
        <v>1</v>
      </c>
      <c r="F3967" s="9" t="s">
        <v>8186</v>
      </c>
      <c r="G3967" s="9" t="s">
        <v>1443</v>
      </c>
      <c r="H3967" s="11"/>
      <c r="I3967" s="12">
        <v>740</v>
      </c>
      <c r="J3967" s="12"/>
      <c r="K3967" s="12"/>
      <c r="L3967" s="12">
        <f t="array" ref="L3967">IFERROR(LOOKUP(2^15,SEARCH({"40A","63A","80A","100A","125A","160A","200A","250A","400A","630A","800A","1000A","1250A","1600A","2000A","2500A","3200A","4000A","5000A","6300A"},UPPER(D3967)),{40,63,80,100,125,160,200,250,400,630,800,1000,1250,1600,2000,2500,3200,4000,5000,6300}),0)</f>
        <v>4000</v>
      </c>
      <c r="M3967" s="9" t="str">
        <f t="shared" si="306"/>
        <v>Straight Feeder</v>
      </c>
      <c r="N3967" s="9" t="str">
        <f t="shared" si="307"/>
        <v>AL</v>
      </c>
      <c r="O3967" s="13" t="str">
        <f t="shared" si="308"/>
        <v>Silver</v>
      </c>
      <c r="P3967" s="9" t="str">
        <f t="shared" si="309"/>
        <v>Epoxy</v>
      </c>
      <c r="Q3967" s="9" t="str">
        <f t="shared" si="310"/>
        <v>5</v>
      </c>
      <c r="R39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67" s="14" t="str">
        <f>IF(ProjectsDB[[#This Row],[Item Type]]="Straight Plug-In",_xlfn.TEXTJOIN("-",TRUE,M3967&amp;"-"&amp;_xlfn.LET(_xlpm.txt,ProjectsDB[[#This Row],[Assembly]],_xlpm.pos,FIND("SP",_xlpm.txt),_xlpm.pre,LEFT(_xlpm.txt,_xlpm.pos-1),IF(RIGHT(_xlpm.pre,3)="123","3PL",IF(RIGHT(_xlpm.pre,2)="12","2PL",IF(RIGHT(_xlpm.pre,1)="1","1PL","3PL")))),N3967,O3967,P3967,Q3967&amp;"W",R3967),_xlfn.TEXTJOIN("-",TRUE,M3967,N3967,O3967,P3967,Q3967&amp;"W",R3967))</f>
        <v>Straight Feeder-AL-Silver-Epoxy-5W-2</v>
      </c>
      <c r="T3967" s="14" t="str">
        <f>IF(COUNTIF(Cycletime[Element Desc.],ProjectsDB[[#This Row],[Element Desc.]])&gt;0,"Found","Not Found")</f>
        <v>Found</v>
      </c>
    </row>
    <row r="3968" spans="2:20" x14ac:dyDescent="0.25">
      <c r="B3968" s="8" t="s">
        <v>8320</v>
      </c>
      <c r="C3968" s="9" t="s">
        <v>8321</v>
      </c>
      <c r="D3968" s="9" t="s">
        <v>8322</v>
      </c>
      <c r="E3968" s="10">
        <v>1</v>
      </c>
      <c r="F3968" s="9" t="s">
        <v>8186</v>
      </c>
      <c r="G3968" s="9" t="s">
        <v>1443</v>
      </c>
      <c r="H3968" s="11"/>
      <c r="I3968" s="12">
        <v>745</v>
      </c>
      <c r="J3968" s="12"/>
      <c r="K3968" s="12"/>
      <c r="L3968" s="12">
        <f t="array" ref="L3968">IFERROR(LOOKUP(2^15,SEARCH({"40A","63A","80A","100A","125A","160A","200A","250A","400A","630A","800A","1000A","1250A","1600A","2000A","2500A","3200A","4000A","5000A","6300A"},UPPER(D3968)),{40,63,80,100,125,160,200,250,400,630,800,1000,1250,1600,2000,2500,3200,4000,5000,6300}),0)</f>
        <v>4000</v>
      </c>
      <c r="M3968" s="9" t="str">
        <f t="shared" si="306"/>
        <v>Straight Feeder</v>
      </c>
      <c r="N3968" s="9" t="str">
        <f t="shared" si="307"/>
        <v>AL</v>
      </c>
      <c r="O3968" s="13" t="str">
        <f t="shared" si="308"/>
        <v>Silver</v>
      </c>
      <c r="P3968" s="9" t="str">
        <f t="shared" si="309"/>
        <v>Epoxy</v>
      </c>
      <c r="Q3968" s="9" t="str">
        <f t="shared" si="310"/>
        <v>5</v>
      </c>
      <c r="R39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68" s="14" t="str">
        <f>IF(ProjectsDB[[#This Row],[Item Type]]="Straight Plug-In",_xlfn.TEXTJOIN("-",TRUE,M3968&amp;"-"&amp;_xlfn.LET(_xlpm.txt,ProjectsDB[[#This Row],[Assembly]],_xlpm.pos,FIND("SP",_xlpm.txt),_xlpm.pre,LEFT(_xlpm.txt,_xlpm.pos-1),IF(RIGHT(_xlpm.pre,3)="123","3PL",IF(RIGHT(_xlpm.pre,2)="12","2PL",IF(RIGHT(_xlpm.pre,1)="1","1PL","3PL")))),N3968,O3968,P3968,Q3968&amp;"W",R3968),_xlfn.TEXTJOIN("-",TRUE,M3968,N3968,O3968,P3968,Q3968&amp;"W",R3968))</f>
        <v>Straight Feeder-AL-Silver-Epoxy-5W-2</v>
      </c>
      <c r="T3968" s="14" t="str">
        <f>IF(COUNTIF(Cycletime[Element Desc.],ProjectsDB[[#This Row],[Element Desc.]])&gt;0,"Found","Not Found")</f>
        <v>Found</v>
      </c>
    </row>
    <row r="3969" spans="2:20" x14ac:dyDescent="0.25">
      <c r="B3969" s="8" t="s">
        <v>8323</v>
      </c>
      <c r="C3969" s="9" t="s">
        <v>4302</v>
      </c>
      <c r="D3969" s="9" t="s">
        <v>4303</v>
      </c>
      <c r="E3969" s="10">
        <v>1</v>
      </c>
      <c r="F3969" s="9" t="s">
        <v>8186</v>
      </c>
      <c r="G3969" s="9" t="s">
        <v>1443</v>
      </c>
      <c r="H3969" s="11"/>
      <c r="I3969" s="12">
        <v>3000</v>
      </c>
      <c r="J3969" s="12"/>
      <c r="K3969" s="12"/>
      <c r="L3969" s="12">
        <f t="array" ref="L3969">IFERROR(LOOKUP(2^15,SEARCH({"40A","63A","80A","100A","125A","160A","200A","250A","400A","630A","800A","1000A","1250A","1600A","2000A","2500A","3200A","4000A","5000A","6300A"},UPPER(D3969)),{40,63,80,100,125,160,200,250,400,630,800,1000,1250,1600,2000,2500,3200,4000,5000,6300}),0)</f>
        <v>4000</v>
      </c>
      <c r="M3969" s="9" t="str">
        <f t="shared" si="306"/>
        <v>Straight Feeder</v>
      </c>
      <c r="N3969" s="9" t="str">
        <f t="shared" si="307"/>
        <v>AL</v>
      </c>
      <c r="O3969" s="13" t="str">
        <f t="shared" si="308"/>
        <v>Silver</v>
      </c>
      <c r="P3969" s="9" t="str">
        <f t="shared" si="309"/>
        <v>Epoxy</v>
      </c>
      <c r="Q3969" s="9" t="str">
        <f t="shared" si="310"/>
        <v>5</v>
      </c>
      <c r="R39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69" s="14" t="str">
        <f>IF(ProjectsDB[[#This Row],[Item Type]]="Straight Plug-In",_xlfn.TEXTJOIN("-",TRUE,M3969&amp;"-"&amp;_xlfn.LET(_xlpm.txt,ProjectsDB[[#This Row],[Assembly]],_xlpm.pos,FIND("SP",_xlpm.txt),_xlpm.pre,LEFT(_xlpm.txt,_xlpm.pos-1),IF(RIGHT(_xlpm.pre,3)="123","3PL",IF(RIGHT(_xlpm.pre,2)="12","2PL",IF(RIGHT(_xlpm.pre,1)="1","1PL","3PL")))),N3969,O3969,P3969,Q3969&amp;"W",R3969),_xlfn.TEXTJOIN("-",TRUE,M3969,N3969,O3969,P3969,Q3969&amp;"W",R3969))</f>
        <v>Straight Feeder-AL-Silver-Epoxy-5W-2</v>
      </c>
      <c r="T3969" s="14" t="str">
        <f>IF(COUNTIF(Cycletime[Element Desc.],ProjectsDB[[#This Row],[Element Desc.]])&gt;0,"Found","Not Found")</f>
        <v>Found</v>
      </c>
    </row>
    <row r="3970" spans="2:20" x14ac:dyDescent="0.25">
      <c r="B3970" s="8" t="s">
        <v>8324</v>
      </c>
      <c r="C3970" s="9" t="s">
        <v>1555</v>
      </c>
      <c r="D3970" s="9" t="s">
        <v>1556</v>
      </c>
      <c r="E3970" s="10">
        <v>9</v>
      </c>
      <c r="F3970" s="9" t="s">
        <v>8186</v>
      </c>
      <c r="G3970" s="9" t="s">
        <v>1443</v>
      </c>
      <c r="H3970" s="11"/>
      <c r="I3970" s="12"/>
      <c r="J3970" s="12"/>
      <c r="K3970" s="12"/>
      <c r="L3970" s="12">
        <f t="array" ref="L3970">IFERROR(LOOKUP(2^15,SEARCH({"40A","63A","80A","100A","125A","160A","200A","250A","400A","630A","800A","1000A","1250A","1600A","2000A","2500A","3200A","4000A","5000A","6300A"},UPPER(D3970)),{40,63,80,100,125,160,200,250,400,630,800,1000,1250,1600,2000,2500,3200,4000,5000,6300}),0)</f>
        <v>4000</v>
      </c>
      <c r="M3970" s="9" t="str">
        <f t="shared" si="306"/>
        <v>Joint Pack</v>
      </c>
      <c r="N3970" s="9" t="str">
        <f t="shared" si="307"/>
        <v>AL</v>
      </c>
      <c r="O3970" s="13" t="str">
        <f t="shared" si="308"/>
        <v>Silver</v>
      </c>
      <c r="P3970" s="9" t="str">
        <f t="shared" si="309"/>
        <v>None</v>
      </c>
      <c r="Q3970" s="9" t="str">
        <f t="shared" si="310"/>
        <v>5</v>
      </c>
      <c r="R39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70" s="14" t="str">
        <f>IF(ProjectsDB[[#This Row],[Item Type]]="Straight Plug-In",_xlfn.TEXTJOIN("-",TRUE,M3970&amp;"-"&amp;_xlfn.LET(_xlpm.txt,ProjectsDB[[#This Row],[Assembly]],_xlpm.pos,FIND("SP",_xlpm.txt),_xlpm.pre,LEFT(_xlpm.txt,_xlpm.pos-1),IF(RIGHT(_xlpm.pre,3)="123","3PL",IF(RIGHT(_xlpm.pre,2)="12","2PL",IF(RIGHT(_xlpm.pre,1)="1","1PL","3PL")))),N3970,O3970,P3970,Q3970&amp;"W",R3970),_xlfn.TEXTJOIN("-",TRUE,M3970,N3970,O3970,P3970,Q3970&amp;"W",R3970))</f>
        <v>Joint Pack-AL-Silver-None-5W-2</v>
      </c>
      <c r="T3970" s="14" t="str">
        <f>IF(COUNTIF(Cycletime[Element Desc.],ProjectsDB[[#This Row],[Element Desc.]])&gt;0,"Found","Not Found")</f>
        <v>Found</v>
      </c>
    </row>
    <row r="3971" spans="2:20" x14ac:dyDescent="0.25">
      <c r="B3971" s="8" t="s">
        <v>8325</v>
      </c>
      <c r="C3971" s="9" t="s">
        <v>8326</v>
      </c>
      <c r="D3971" s="9" t="s">
        <v>8327</v>
      </c>
      <c r="E3971" s="10">
        <v>1</v>
      </c>
      <c r="F3971" s="9" t="s">
        <v>8186</v>
      </c>
      <c r="G3971" s="9" t="s">
        <v>1443</v>
      </c>
      <c r="H3971" s="11"/>
      <c r="I3971" s="12">
        <v>1085</v>
      </c>
      <c r="J3971" s="12"/>
      <c r="K3971" s="12"/>
      <c r="L3971" s="12">
        <f t="array" ref="L3971">IFERROR(LOOKUP(2^15,SEARCH({"40A","63A","80A","100A","125A","160A","200A","250A","400A","630A","800A","1000A","1250A","1600A","2000A","2500A","3200A","4000A","5000A","6300A"},UPPER(D3971)),{40,63,80,100,125,160,200,250,400,630,800,1000,1250,1600,2000,2500,3200,4000,5000,6300}),0)</f>
        <v>4000</v>
      </c>
      <c r="M3971" s="9" t="str">
        <f t="shared" si="306"/>
        <v>Straight Feeder</v>
      </c>
      <c r="N3971" s="9" t="str">
        <f t="shared" si="307"/>
        <v>AL</v>
      </c>
      <c r="O3971" s="13" t="str">
        <f t="shared" si="308"/>
        <v>Silver</v>
      </c>
      <c r="P3971" s="9" t="str">
        <f t="shared" si="309"/>
        <v>Epoxy</v>
      </c>
      <c r="Q3971" s="9" t="str">
        <f t="shared" si="310"/>
        <v>5</v>
      </c>
      <c r="R39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71" s="14" t="str">
        <f>IF(ProjectsDB[[#This Row],[Item Type]]="Straight Plug-In",_xlfn.TEXTJOIN("-",TRUE,M3971&amp;"-"&amp;_xlfn.LET(_xlpm.txt,ProjectsDB[[#This Row],[Assembly]],_xlpm.pos,FIND("SP",_xlpm.txt),_xlpm.pre,LEFT(_xlpm.txt,_xlpm.pos-1),IF(RIGHT(_xlpm.pre,3)="123","3PL",IF(RIGHT(_xlpm.pre,2)="12","2PL",IF(RIGHT(_xlpm.pre,1)="1","1PL","3PL")))),N3971,O3971,P3971,Q3971&amp;"W",R3971),_xlfn.TEXTJOIN("-",TRUE,M3971,N3971,O3971,P3971,Q3971&amp;"W",R3971))</f>
        <v>Straight Feeder-AL-Silver-Epoxy-5W-2</v>
      </c>
      <c r="T3971" s="14" t="str">
        <f>IF(COUNTIF(Cycletime[Element Desc.],ProjectsDB[[#This Row],[Element Desc.]])&gt;0,"Found","Not Found")</f>
        <v>Found</v>
      </c>
    </row>
    <row r="3972" spans="2:20" x14ac:dyDescent="0.25">
      <c r="B3972" s="8" t="s">
        <v>8328</v>
      </c>
      <c r="C3972" s="9" t="s">
        <v>8329</v>
      </c>
      <c r="D3972" s="9" t="s">
        <v>8330</v>
      </c>
      <c r="E3972" s="10">
        <v>1</v>
      </c>
      <c r="F3972" s="9" t="s">
        <v>8186</v>
      </c>
      <c r="G3972" s="9" t="s">
        <v>1443</v>
      </c>
      <c r="H3972" s="11"/>
      <c r="I3972" s="12">
        <v>1177</v>
      </c>
      <c r="J3972" s="12"/>
      <c r="K3972" s="12"/>
      <c r="L3972" s="12">
        <f t="array" ref="L3972">IFERROR(LOOKUP(2^15,SEARCH({"40A","63A","80A","100A","125A","160A","200A","250A","400A","630A","800A","1000A","1250A","1600A","2000A","2500A","3200A","4000A","5000A","6300A"},UPPER(D3972)),{40,63,80,100,125,160,200,250,400,630,800,1000,1250,1600,2000,2500,3200,4000,5000,6300}),0)</f>
        <v>4000</v>
      </c>
      <c r="M3972" s="9" t="str">
        <f t="shared" ref="M3972:M4035" si="311">_xlfn.LET(_xlpm.d,UPPER(TRIM(SUBSTITUTE(SUBSTITUTE(D3972,CHAR(160),"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3972" s="9" t="str">
        <f t="shared" ref="N3972:N4035" si="312">IF(ISNUMBER(SEARCH("CU",D3972)),"CU",IF(ISNUMBER(SEARCH("AL",D3972)),"AL",IF(ISNUMBER(SEARCH("Copper",D3972)),"CU","SH")))</f>
        <v>AL</v>
      </c>
      <c r="O3972" s="13" t="str">
        <f t="shared" ref="O3972:O4035" si="313">IF(ISNUMBER(SEARCH("Silver",D3972)),"Silver",IF(ISNUMBER(SEARCH("Tin",D3972)),"Tin","None"))</f>
        <v>Silver</v>
      </c>
      <c r="P3972" s="9" t="str">
        <f t="shared" ref="P3972:P4035" si="314">IF(ISNUMBER(SEARCH("Epoxy",D3972)),"Epoxy",IF(ISNUMBER(SEARCH("PET",D3972)),"PET","None"))</f>
        <v>Epoxy</v>
      </c>
      <c r="Q3972" s="9" t="str">
        <f t="shared" ref="Q3972:Q4035" si="315">IF(ISNUMBER(SEARCH("3-Wire",D3972)),"3",IF(ISNUMBER(SEARCH("4-Wire",D3972)),"4",IF(ISNUMBER(SEARCH("5-Wire",D3972)),"5",IF(ISNUMBER(SEARCH("6-Wire",D3972)),"6","0"))))</f>
        <v>5</v>
      </c>
      <c r="R39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72" s="14" t="str">
        <f>IF(ProjectsDB[[#This Row],[Item Type]]="Straight Plug-In",_xlfn.TEXTJOIN("-",TRUE,M3972&amp;"-"&amp;_xlfn.LET(_xlpm.txt,ProjectsDB[[#This Row],[Assembly]],_xlpm.pos,FIND("SP",_xlpm.txt),_xlpm.pre,LEFT(_xlpm.txt,_xlpm.pos-1),IF(RIGHT(_xlpm.pre,3)="123","3PL",IF(RIGHT(_xlpm.pre,2)="12","2PL",IF(RIGHT(_xlpm.pre,1)="1","1PL","3PL")))),N3972,O3972,P3972,Q3972&amp;"W",R3972),_xlfn.TEXTJOIN("-",TRUE,M3972,N3972,O3972,P3972,Q3972&amp;"W",R3972))</f>
        <v>Straight Feeder-AL-Silver-Epoxy-5W-2</v>
      </c>
      <c r="T3972" s="14" t="str">
        <f>IF(COUNTIF(Cycletime[Element Desc.],ProjectsDB[[#This Row],[Element Desc.]])&gt;0,"Found","Not Found")</f>
        <v>Found</v>
      </c>
    </row>
    <row r="3973" spans="2:20" x14ac:dyDescent="0.25">
      <c r="B3973" s="8" t="s">
        <v>8331</v>
      </c>
      <c r="C3973" s="9" t="s">
        <v>8332</v>
      </c>
      <c r="D3973" s="9" t="s">
        <v>8333</v>
      </c>
      <c r="E3973" s="10">
        <v>1</v>
      </c>
      <c r="F3973" s="9" t="s">
        <v>8186</v>
      </c>
      <c r="G3973" s="9" t="s">
        <v>1443</v>
      </c>
      <c r="H3973" s="11"/>
      <c r="I3973" s="12">
        <v>807</v>
      </c>
      <c r="J3973" s="12"/>
      <c r="K3973" s="12"/>
      <c r="L3973" s="12">
        <f t="array" ref="L3973">IFERROR(LOOKUP(2^15,SEARCH({"40A","63A","80A","100A","125A","160A","200A","250A","400A","630A","800A","1000A","1250A","1600A","2000A","2500A","3200A","4000A","5000A","6300A"},UPPER(D3973)),{40,63,80,100,125,160,200,250,400,630,800,1000,1250,1600,2000,2500,3200,4000,5000,6300}),0)</f>
        <v>4000</v>
      </c>
      <c r="M3973" s="9" t="str">
        <f t="shared" si="311"/>
        <v>Straight Feeder</v>
      </c>
      <c r="N3973" s="9" t="str">
        <f t="shared" si="312"/>
        <v>AL</v>
      </c>
      <c r="O3973" s="13" t="str">
        <f t="shared" si="313"/>
        <v>Silver</v>
      </c>
      <c r="P3973" s="9" t="str">
        <f t="shared" si="314"/>
        <v>Epoxy</v>
      </c>
      <c r="Q3973" s="9" t="str">
        <f t="shared" si="315"/>
        <v>5</v>
      </c>
      <c r="R39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73" s="14" t="str">
        <f>IF(ProjectsDB[[#This Row],[Item Type]]="Straight Plug-In",_xlfn.TEXTJOIN("-",TRUE,M3973&amp;"-"&amp;_xlfn.LET(_xlpm.txt,ProjectsDB[[#This Row],[Assembly]],_xlpm.pos,FIND("SP",_xlpm.txt),_xlpm.pre,LEFT(_xlpm.txt,_xlpm.pos-1),IF(RIGHT(_xlpm.pre,3)="123","3PL",IF(RIGHT(_xlpm.pre,2)="12","2PL",IF(RIGHT(_xlpm.pre,1)="1","1PL","3PL")))),N3973,O3973,P3973,Q3973&amp;"W",R3973),_xlfn.TEXTJOIN("-",TRUE,M3973,N3973,O3973,P3973,Q3973&amp;"W",R3973))</f>
        <v>Straight Feeder-AL-Silver-Epoxy-5W-2</v>
      </c>
      <c r="T3973" s="14" t="str">
        <f>IF(COUNTIF(Cycletime[Element Desc.],ProjectsDB[[#This Row],[Element Desc.]])&gt;0,"Found","Not Found")</f>
        <v>Found</v>
      </c>
    </row>
    <row r="3974" spans="2:20" x14ac:dyDescent="0.25">
      <c r="B3974" s="8" t="s">
        <v>8334</v>
      </c>
      <c r="C3974" s="9" t="s">
        <v>1555</v>
      </c>
      <c r="D3974" s="9" t="s">
        <v>1556</v>
      </c>
      <c r="E3974" s="10">
        <v>1</v>
      </c>
      <c r="F3974" s="9" t="s">
        <v>8186</v>
      </c>
      <c r="G3974" s="9" t="s">
        <v>1443</v>
      </c>
      <c r="H3974" s="11"/>
      <c r="I3974" s="12"/>
      <c r="J3974" s="12"/>
      <c r="K3974" s="12"/>
      <c r="L3974" s="12">
        <f t="array" ref="L3974">IFERROR(LOOKUP(2^15,SEARCH({"40A","63A","80A","100A","125A","160A","200A","250A","400A","630A","800A","1000A","1250A","1600A","2000A","2500A","3200A","4000A","5000A","6300A"},UPPER(D3974)),{40,63,80,100,125,160,200,250,400,630,800,1000,1250,1600,2000,2500,3200,4000,5000,6300}),0)</f>
        <v>4000</v>
      </c>
      <c r="M3974" s="9" t="str">
        <f t="shared" si="311"/>
        <v>Joint Pack</v>
      </c>
      <c r="N3974" s="9" t="str">
        <f t="shared" si="312"/>
        <v>AL</v>
      </c>
      <c r="O3974" s="13" t="str">
        <f t="shared" si="313"/>
        <v>Silver</v>
      </c>
      <c r="P3974" s="9" t="str">
        <f t="shared" si="314"/>
        <v>None</v>
      </c>
      <c r="Q3974" s="9" t="str">
        <f t="shared" si="315"/>
        <v>5</v>
      </c>
      <c r="R39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74" s="14" t="str">
        <f>IF(ProjectsDB[[#This Row],[Item Type]]="Straight Plug-In",_xlfn.TEXTJOIN("-",TRUE,M3974&amp;"-"&amp;_xlfn.LET(_xlpm.txt,ProjectsDB[[#This Row],[Assembly]],_xlpm.pos,FIND("SP",_xlpm.txt),_xlpm.pre,LEFT(_xlpm.txt,_xlpm.pos-1),IF(RIGHT(_xlpm.pre,3)="123","3PL",IF(RIGHT(_xlpm.pre,2)="12","2PL",IF(RIGHT(_xlpm.pre,1)="1","1PL","3PL")))),N3974,O3974,P3974,Q3974&amp;"W",R3974),_xlfn.TEXTJOIN("-",TRUE,M3974,N3974,O3974,P3974,Q3974&amp;"W",R3974))</f>
        <v>Joint Pack-AL-Silver-None-5W-2</v>
      </c>
      <c r="T3974" s="14" t="str">
        <f>IF(COUNTIF(Cycletime[Element Desc.],ProjectsDB[[#This Row],[Element Desc.]])&gt;0,"Found","Not Found")</f>
        <v>Found</v>
      </c>
    </row>
    <row r="3975" spans="2:20" x14ac:dyDescent="0.25">
      <c r="B3975" s="8" t="s">
        <v>8335</v>
      </c>
      <c r="C3975" s="9" t="s">
        <v>8336</v>
      </c>
      <c r="D3975" s="9" t="s">
        <v>8337</v>
      </c>
      <c r="E3975" s="10">
        <v>1</v>
      </c>
      <c r="F3975" s="9" t="s">
        <v>8186</v>
      </c>
      <c r="G3975" s="9" t="s">
        <v>1443</v>
      </c>
      <c r="H3975" s="11"/>
      <c r="I3975" s="12">
        <v>1067</v>
      </c>
      <c r="J3975" s="12"/>
      <c r="K3975" s="12"/>
      <c r="L3975" s="12">
        <f t="array" ref="L3975">IFERROR(LOOKUP(2^15,SEARCH({"40A","63A","80A","100A","125A","160A","200A","250A","400A","630A","800A","1000A","1250A","1600A","2000A","2500A","3200A","4000A","5000A","6300A"},UPPER(D3975)),{40,63,80,100,125,160,200,250,400,630,800,1000,1250,1600,2000,2500,3200,4000,5000,6300}),0)</f>
        <v>4000</v>
      </c>
      <c r="M3975" s="9" t="str">
        <f t="shared" si="311"/>
        <v>Straight Feeder</v>
      </c>
      <c r="N3975" s="9" t="str">
        <f t="shared" si="312"/>
        <v>AL</v>
      </c>
      <c r="O3975" s="13" t="str">
        <f t="shared" si="313"/>
        <v>Silver</v>
      </c>
      <c r="P3975" s="9" t="str">
        <f t="shared" si="314"/>
        <v>Epoxy</v>
      </c>
      <c r="Q3975" s="9" t="str">
        <f t="shared" si="315"/>
        <v>5</v>
      </c>
      <c r="R39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75" s="14" t="str">
        <f>IF(ProjectsDB[[#This Row],[Item Type]]="Straight Plug-In",_xlfn.TEXTJOIN("-",TRUE,M3975&amp;"-"&amp;_xlfn.LET(_xlpm.txt,ProjectsDB[[#This Row],[Assembly]],_xlpm.pos,FIND("SP",_xlpm.txt),_xlpm.pre,LEFT(_xlpm.txt,_xlpm.pos-1),IF(RIGHT(_xlpm.pre,3)="123","3PL",IF(RIGHT(_xlpm.pre,2)="12","2PL",IF(RIGHT(_xlpm.pre,1)="1","1PL","3PL")))),N3975,O3975,P3975,Q3975&amp;"W",R3975),_xlfn.TEXTJOIN("-",TRUE,M3975,N3975,O3975,P3975,Q3975&amp;"W",R3975))</f>
        <v>Straight Feeder-AL-Silver-Epoxy-5W-2</v>
      </c>
      <c r="T3975" s="14" t="str">
        <f>IF(COUNTIF(Cycletime[Element Desc.],ProjectsDB[[#This Row],[Element Desc.]])&gt;0,"Found","Not Found")</f>
        <v>Found</v>
      </c>
    </row>
    <row r="3976" spans="2:20" x14ac:dyDescent="0.25">
      <c r="B3976" s="8" t="s">
        <v>8338</v>
      </c>
      <c r="C3976" s="9" t="s">
        <v>8339</v>
      </c>
      <c r="D3976" s="9" t="s">
        <v>8340</v>
      </c>
      <c r="E3976" s="10">
        <v>1</v>
      </c>
      <c r="F3976" s="9" t="s">
        <v>8186</v>
      </c>
      <c r="G3976" s="9" t="s">
        <v>1443</v>
      </c>
      <c r="H3976" s="11"/>
      <c r="I3976" s="12">
        <v>2387</v>
      </c>
      <c r="J3976" s="12"/>
      <c r="K3976" s="12"/>
      <c r="L3976" s="12">
        <f t="array" ref="L3976">IFERROR(LOOKUP(2^15,SEARCH({"40A","63A","80A","100A","125A","160A","200A","250A","400A","630A","800A","1000A","1250A","1600A","2000A","2500A","3200A","4000A","5000A","6300A"},UPPER(D3976)),{40,63,80,100,125,160,200,250,400,630,800,1000,1250,1600,2000,2500,3200,4000,5000,6300}),0)</f>
        <v>4000</v>
      </c>
      <c r="M3976" s="9" t="str">
        <f t="shared" si="311"/>
        <v>Straight Feeder</v>
      </c>
      <c r="N3976" s="9" t="str">
        <f t="shared" si="312"/>
        <v>AL</v>
      </c>
      <c r="O3976" s="13" t="str">
        <f t="shared" si="313"/>
        <v>Silver</v>
      </c>
      <c r="P3976" s="9" t="str">
        <f t="shared" si="314"/>
        <v>Epoxy</v>
      </c>
      <c r="Q3976" s="9" t="str">
        <f t="shared" si="315"/>
        <v>5</v>
      </c>
      <c r="R39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76" s="14" t="str">
        <f>IF(ProjectsDB[[#This Row],[Item Type]]="Straight Plug-In",_xlfn.TEXTJOIN("-",TRUE,M3976&amp;"-"&amp;_xlfn.LET(_xlpm.txt,ProjectsDB[[#This Row],[Assembly]],_xlpm.pos,FIND("SP",_xlpm.txt),_xlpm.pre,LEFT(_xlpm.txt,_xlpm.pos-1),IF(RIGHT(_xlpm.pre,3)="123","3PL",IF(RIGHT(_xlpm.pre,2)="12","2PL",IF(RIGHT(_xlpm.pre,1)="1","1PL","3PL")))),N3976,O3976,P3976,Q3976&amp;"W",R3976),_xlfn.TEXTJOIN("-",TRUE,M3976,N3976,O3976,P3976,Q3976&amp;"W",R3976))</f>
        <v>Straight Feeder-AL-Silver-Epoxy-5W-2</v>
      </c>
      <c r="T3976" s="14" t="str">
        <f>IF(COUNTIF(Cycletime[Element Desc.],ProjectsDB[[#This Row],[Element Desc.]])&gt;0,"Found","Not Found")</f>
        <v>Found</v>
      </c>
    </row>
    <row r="3977" spans="2:20" x14ac:dyDescent="0.25">
      <c r="B3977" s="8" t="s">
        <v>8341</v>
      </c>
      <c r="C3977" s="9" t="s">
        <v>8342</v>
      </c>
      <c r="D3977" s="9" t="s">
        <v>8343</v>
      </c>
      <c r="E3977" s="10">
        <v>1</v>
      </c>
      <c r="F3977" s="9" t="s">
        <v>8186</v>
      </c>
      <c r="G3977" s="9" t="s">
        <v>1443</v>
      </c>
      <c r="H3977" s="11"/>
      <c r="I3977" s="12">
        <v>875</v>
      </c>
      <c r="J3977" s="12"/>
      <c r="K3977" s="12"/>
      <c r="L3977" s="12">
        <f t="array" ref="L3977">IFERROR(LOOKUP(2^15,SEARCH({"40A","63A","80A","100A","125A","160A","200A","250A","400A","630A","800A","1000A","1250A","1600A","2000A","2500A","3200A","4000A","5000A","6300A"},UPPER(D3977)),{40,63,80,100,125,160,200,250,400,630,800,1000,1250,1600,2000,2500,3200,4000,5000,6300}),0)</f>
        <v>4000</v>
      </c>
      <c r="M3977" s="9" t="str">
        <f t="shared" si="311"/>
        <v>Straight Feeder</v>
      </c>
      <c r="N3977" s="9" t="str">
        <f t="shared" si="312"/>
        <v>AL</v>
      </c>
      <c r="O3977" s="13" t="str">
        <f t="shared" si="313"/>
        <v>Silver</v>
      </c>
      <c r="P3977" s="9" t="str">
        <f t="shared" si="314"/>
        <v>Epoxy</v>
      </c>
      <c r="Q3977" s="9" t="str">
        <f t="shared" si="315"/>
        <v>5</v>
      </c>
      <c r="R39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77" s="14" t="str">
        <f>IF(ProjectsDB[[#This Row],[Item Type]]="Straight Plug-In",_xlfn.TEXTJOIN("-",TRUE,M3977&amp;"-"&amp;_xlfn.LET(_xlpm.txt,ProjectsDB[[#This Row],[Assembly]],_xlpm.pos,FIND("SP",_xlpm.txt),_xlpm.pre,LEFT(_xlpm.txt,_xlpm.pos-1),IF(RIGHT(_xlpm.pre,3)="123","3PL",IF(RIGHT(_xlpm.pre,2)="12","2PL",IF(RIGHT(_xlpm.pre,1)="1","1PL","3PL")))),N3977,O3977,P3977,Q3977&amp;"W",R3977),_xlfn.TEXTJOIN("-",TRUE,M3977,N3977,O3977,P3977,Q3977&amp;"W",R3977))</f>
        <v>Straight Feeder-AL-Silver-Epoxy-5W-2</v>
      </c>
      <c r="T3977" s="14" t="str">
        <f>IF(COUNTIF(Cycletime[Element Desc.],ProjectsDB[[#This Row],[Element Desc.]])&gt;0,"Found","Not Found")</f>
        <v>Found</v>
      </c>
    </row>
    <row r="3978" spans="2:20" x14ac:dyDescent="0.25">
      <c r="B3978" s="8" t="s">
        <v>8344</v>
      </c>
      <c r="C3978" s="9" t="s">
        <v>1555</v>
      </c>
      <c r="D3978" s="9" t="s">
        <v>1556</v>
      </c>
      <c r="E3978" s="10">
        <v>3</v>
      </c>
      <c r="F3978" s="9" t="s">
        <v>8186</v>
      </c>
      <c r="G3978" s="9" t="s">
        <v>1443</v>
      </c>
      <c r="H3978" s="11"/>
      <c r="I3978" s="12"/>
      <c r="J3978" s="12"/>
      <c r="K3978" s="12"/>
      <c r="L3978" s="12">
        <f t="array" ref="L3978">IFERROR(LOOKUP(2^15,SEARCH({"40A","63A","80A","100A","125A","160A","200A","250A","400A","630A","800A","1000A","1250A","1600A","2000A","2500A","3200A","4000A","5000A","6300A"},UPPER(D3978)),{40,63,80,100,125,160,200,250,400,630,800,1000,1250,1600,2000,2500,3200,4000,5000,6300}),0)</f>
        <v>4000</v>
      </c>
      <c r="M3978" s="9" t="str">
        <f t="shared" si="311"/>
        <v>Joint Pack</v>
      </c>
      <c r="N3978" s="9" t="str">
        <f t="shared" si="312"/>
        <v>AL</v>
      </c>
      <c r="O3978" s="13" t="str">
        <f t="shared" si="313"/>
        <v>Silver</v>
      </c>
      <c r="P3978" s="9" t="str">
        <f t="shared" si="314"/>
        <v>None</v>
      </c>
      <c r="Q3978" s="9" t="str">
        <f t="shared" si="315"/>
        <v>5</v>
      </c>
      <c r="R39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78" s="14" t="str">
        <f>IF(ProjectsDB[[#This Row],[Item Type]]="Straight Plug-In",_xlfn.TEXTJOIN("-",TRUE,M3978&amp;"-"&amp;_xlfn.LET(_xlpm.txt,ProjectsDB[[#This Row],[Assembly]],_xlpm.pos,FIND("SP",_xlpm.txt),_xlpm.pre,LEFT(_xlpm.txt,_xlpm.pos-1),IF(RIGHT(_xlpm.pre,3)="123","3PL",IF(RIGHT(_xlpm.pre,2)="12","2PL",IF(RIGHT(_xlpm.pre,1)="1","1PL","3PL")))),N3978,O3978,P3978,Q3978&amp;"W",R3978),_xlfn.TEXTJOIN("-",TRUE,M3978,N3978,O3978,P3978,Q3978&amp;"W",R3978))</f>
        <v>Joint Pack-AL-Silver-None-5W-2</v>
      </c>
      <c r="T3978" s="14" t="str">
        <f>IF(COUNTIF(Cycletime[Element Desc.],ProjectsDB[[#This Row],[Element Desc.]])&gt;0,"Found","Not Found")</f>
        <v>Found</v>
      </c>
    </row>
    <row r="3979" spans="2:20" x14ac:dyDescent="0.25">
      <c r="B3979" s="8" t="s">
        <v>8345</v>
      </c>
      <c r="C3979" s="9" t="s">
        <v>462</v>
      </c>
      <c r="D3979" s="9" t="s">
        <v>463</v>
      </c>
      <c r="E3979" s="10">
        <v>1</v>
      </c>
      <c r="F3979" s="9" t="s">
        <v>8186</v>
      </c>
      <c r="G3979" s="9" t="s">
        <v>1443</v>
      </c>
      <c r="H3979" s="11"/>
      <c r="I3979" s="12"/>
      <c r="J3979" s="12"/>
      <c r="K3979" s="12"/>
      <c r="L3979" s="12">
        <f t="array" ref="L3979">IFERROR(LOOKUP(2^15,SEARCH({"40A","63A","80A","100A","125A","160A","200A","250A","400A","630A","800A","1000A","1250A","1600A","2000A","2500A","3200A","4000A","5000A","6300A"},UPPER(D3979)),{40,63,80,100,125,160,200,250,400,630,800,1000,1250,1600,2000,2500,3200,4000,5000,6300}),0)</f>
        <v>2500</v>
      </c>
      <c r="M3979" s="9" t="str">
        <f t="shared" si="311"/>
        <v>Joint Pack</v>
      </c>
      <c r="N3979" s="9" t="str">
        <f t="shared" si="312"/>
        <v>AL</v>
      </c>
      <c r="O3979" s="13" t="str">
        <f t="shared" si="313"/>
        <v>Silver</v>
      </c>
      <c r="P3979" s="9" t="str">
        <f t="shared" si="314"/>
        <v>None</v>
      </c>
      <c r="Q3979" s="9" t="str">
        <f t="shared" si="315"/>
        <v>5</v>
      </c>
      <c r="R39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79" s="14" t="str">
        <f>IF(ProjectsDB[[#This Row],[Item Type]]="Straight Plug-In",_xlfn.TEXTJOIN("-",TRUE,M3979&amp;"-"&amp;_xlfn.LET(_xlpm.txt,ProjectsDB[[#This Row],[Assembly]],_xlpm.pos,FIND("SP",_xlpm.txt),_xlpm.pre,LEFT(_xlpm.txt,_xlpm.pos-1),IF(RIGHT(_xlpm.pre,3)="123","3PL",IF(RIGHT(_xlpm.pre,2)="12","2PL",IF(RIGHT(_xlpm.pre,1)="1","1PL","3PL")))),N3979,O3979,P3979,Q3979&amp;"W",R3979),_xlfn.TEXTJOIN("-",TRUE,M3979,N3979,O3979,P3979,Q3979&amp;"W",R3979))</f>
        <v>Joint Pack-AL-Silver-None-5W-2</v>
      </c>
      <c r="T3979" s="14" t="str">
        <f>IF(COUNTIF(Cycletime[Element Desc.],ProjectsDB[[#This Row],[Element Desc.]])&gt;0,"Found","Not Found")</f>
        <v>Found</v>
      </c>
    </row>
    <row r="3980" spans="2:20" x14ac:dyDescent="0.25">
      <c r="B3980" s="8" t="s">
        <v>8346</v>
      </c>
      <c r="C3980" s="9" t="s">
        <v>8347</v>
      </c>
      <c r="D3980" s="9" t="s">
        <v>8348</v>
      </c>
      <c r="E3980" s="10">
        <v>1</v>
      </c>
      <c r="F3980" s="9" t="s">
        <v>8186</v>
      </c>
      <c r="G3980" s="9" t="s">
        <v>1443</v>
      </c>
      <c r="H3980" s="11"/>
      <c r="I3980" s="12">
        <v>1157</v>
      </c>
      <c r="J3980" s="12"/>
      <c r="K3980" s="12"/>
      <c r="L3980" s="12">
        <f t="array" ref="L3980">IFERROR(LOOKUP(2^15,SEARCH({"40A","63A","80A","100A","125A","160A","200A","250A","400A","630A","800A","1000A","1250A","1600A","2000A","2500A","3200A","4000A","5000A","6300A"},UPPER(D3980)),{40,63,80,100,125,160,200,250,400,630,800,1000,1250,1600,2000,2500,3200,4000,5000,6300}),0)</f>
        <v>2500</v>
      </c>
      <c r="M3980" s="9" t="str">
        <f t="shared" si="311"/>
        <v>Straight Feeder</v>
      </c>
      <c r="N3980" s="9" t="str">
        <f t="shared" si="312"/>
        <v>AL</v>
      </c>
      <c r="O3980" s="13" t="str">
        <f t="shared" si="313"/>
        <v>Silver</v>
      </c>
      <c r="P3980" s="9" t="str">
        <f t="shared" si="314"/>
        <v>Epoxy</v>
      </c>
      <c r="Q3980" s="9" t="str">
        <f t="shared" si="315"/>
        <v>5</v>
      </c>
      <c r="R39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3980" s="14" t="str">
        <f>IF(ProjectsDB[[#This Row],[Item Type]]="Straight Plug-In",_xlfn.TEXTJOIN("-",TRUE,M3980&amp;"-"&amp;_xlfn.LET(_xlpm.txt,ProjectsDB[[#This Row],[Assembly]],_xlpm.pos,FIND("SP",_xlpm.txt),_xlpm.pre,LEFT(_xlpm.txt,_xlpm.pos-1),IF(RIGHT(_xlpm.pre,3)="123","3PL",IF(RIGHT(_xlpm.pre,2)="12","2PL",IF(RIGHT(_xlpm.pre,1)="1","1PL","3PL")))),N3980,O3980,P3980,Q3980&amp;"W",R3980),_xlfn.TEXTJOIN("-",TRUE,M3980,N3980,O3980,P3980,Q3980&amp;"W",R3980))</f>
        <v>Straight Feeder-AL-Silver-Epoxy-5W-2</v>
      </c>
      <c r="T3980" s="14" t="str">
        <f>IF(COUNTIF(Cycletime[Element Desc.],ProjectsDB[[#This Row],[Element Desc.]])&gt;0,"Found","Not Found")</f>
        <v>Found</v>
      </c>
    </row>
    <row r="3981" spans="2:20" x14ac:dyDescent="0.25">
      <c r="B3981" s="8" t="s">
        <v>8349</v>
      </c>
      <c r="C3981" s="9" t="s">
        <v>8350</v>
      </c>
      <c r="D3981" s="9" t="s">
        <v>8351</v>
      </c>
      <c r="E3981" s="10">
        <v>1</v>
      </c>
      <c r="F3981" s="9" t="s">
        <v>8186</v>
      </c>
      <c r="G3981" s="9" t="s">
        <v>1443</v>
      </c>
      <c r="H3981" s="11"/>
      <c r="I3981" s="12">
        <v>2400</v>
      </c>
      <c r="J3981" s="12"/>
      <c r="K3981" s="12"/>
      <c r="L3981" s="12">
        <f t="array" ref="L3981">IFERROR(LOOKUP(2^15,SEARCH({"40A","63A","80A","100A","125A","160A","200A","250A","400A","630A","800A","1000A","1250A","1600A","2000A","2500A","3200A","4000A","5000A","6300A"},UPPER(D3981)),{40,63,80,100,125,160,200,250,400,630,800,1000,1250,1600,2000,2500,3200,4000,5000,6300}),0)</f>
        <v>800</v>
      </c>
      <c r="M3981" s="9" t="str">
        <f t="shared" si="311"/>
        <v>Straight Feeder</v>
      </c>
      <c r="N3981" s="9" t="str">
        <f t="shared" si="312"/>
        <v>AL</v>
      </c>
      <c r="O3981" s="13" t="str">
        <f t="shared" si="313"/>
        <v>Silver</v>
      </c>
      <c r="P3981" s="9" t="str">
        <f t="shared" si="314"/>
        <v>Epoxy</v>
      </c>
      <c r="Q3981" s="9" t="str">
        <f t="shared" si="315"/>
        <v>5</v>
      </c>
      <c r="R39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81" s="14" t="str">
        <f>IF(ProjectsDB[[#This Row],[Item Type]]="Straight Plug-In",_xlfn.TEXTJOIN("-",TRUE,M3981&amp;"-"&amp;_xlfn.LET(_xlpm.txt,ProjectsDB[[#This Row],[Assembly]],_xlpm.pos,FIND("SP",_xlpm.txt),_xlpm.pre,LEFT(_xlpm.txt,_xlpm.pos-1),IF(RIGHT(_xlpm.pre,3)="123","3PL",IF(RIGHT(_xlpm.pre,2)="12","2PL",IF(RIGHT(_xlpm.pre,1)="1","1PL","3PL")))),N3981,O3981,P3981,Q3981&amp;"W",R3981),_xlfn.TEXTJOIN("-",TRUE,M3981,N3981,O3981,P3981,Q3981&amp;"W",R3981))</f>
        <v>Straight Feeder-AL-Silver-Epoxy-5W-1</v>
      </c>
      <c r="T3981" s="14" t="str">
        <f>IF(COUNTIF(Cycletime[Element Desc.],ProjectsDB[[#This Row],[Element Desc.]])&gt;0,"Found","Not Found")</f>
        <v>Found</v>
      </c>
    </row>
    <row r="3982" spans="2:20" x14ac:dyDescent="0.25">
      <c r="B3982" s="8" t="s">
        <v>8352</v>
      </c>
      <c r="C3982" s="9" t="s">
        <v>8353</v>
      </c>
      <c r="D3982" s="9" t="s">
        <v>8354</v>
      </c>
      <c r="E3982" s="10">
        <v>1</v>
      </c>
      <c r="F3982" s="9" t="s">
        <v>8186</v>
      </c>
      <c r="G3982" s="9" t="s">
        <v>1443</v>
      </c>
      <c r="H3982" s="11"/>
      <c r="I3982" s="12">
        <v>400</v>
      </c>
      <c r="J3982" s="12"/>
      <c r="K3982" s="12"/>
      <c r="L3982" s="12">
        <f t="array" ref="L3982">IFERROR(LOOKUP(2^15,SEARCH({"40A","63A","80A","100A","125A","160A","200A","250A","400A","630A","800A","1000A","1250A","1600A","2000A","2500A","3200A","4000A","5000A","6300A"},UPPER(D3982)),{40,63,80,100,125,160,200,250,400,630,800,1000,1250,1600,2000,2500,3200,4000,5000,6300}),0)</f>
        <v>800</v>
      </c>
      <c r="M3982" s="9" t="str">
        <f t="shared" si="311"/>
        <v>Straight Feeder</v>
      </c>
      <c r="N3982" s="9" t="str">
        <f t="shared" si="312"/>
        <v>AL</v>
      </c>
      <c r="O3982" s="13" t="str">
        <f t="shared" si="313"/>
        <v>Silver</v>
      </c>
      <c r="P3982" s="9" t="str">
        <f t="shared" si="314"/>
        <v>Epoxy</v>
      </c>
      <c r="Q3982" s="9" t="str">
        <f t="shared" si="315"/>
        <v>5</v>
      </c>
      <c r="R39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82" s="14" t="str">
        <f>IF(ProjectsDB[[#This Row],[Item Type]]="Straight Plug-In",_xlfn.TEXTJOIN("-",TRUE,M3982&amp;"-"&amp;_xlfn.LET(_xlpm.txt,ProjectsDB[[#This Row],[Assembly]],_xlpm.pos,FIND("SP",_xlpm.txt),_xlpm.pre,LEFT(_xlpm.txt,_xlpm.pos-1),IF(RIGHT(_xlpm.pre,3)="123","3PL",IF(RIGHT(_xlpm.pre,2)="12","2PL",IF(RIGHT(_xlpm.pre,1)="1","1PL","3PL")))),N3982,O3982,P3982,Q3982&amp;"W",R3982),_xlfn.TEXTJOIN("-",TRUE,M3982,N3982,O3982,P3982,Q3982&amp;"W",R3982))</f>
        <v>Straight Feeder-AL-Silver-Epoxy-5W-1</v>
      </c>
      <c r="T3982" s="14" t="str">
        <f>IF(COUNTIF(Cycletime[Element Desc.],ProjectsDB[[#This Row],[Element Desc.]])&gt;0,"Found","Not Found")</f>
        <v>Found</v>
      </c>
    </row>
    <row r="3983" spans="2:20" x14ac:dyDescent="0.25">
      <c r="B3983" s="8" t="s">
        <v>8355</v>
      </c>
      <c r="C3983" s="9" t="s">
        <v>8356</v>
      </c>
      <c r="D3983" s="9" t="s">
        <v>8357</v>
      </c>
      <c r="E3983" s="10">
        <v>1</v>
      </c>
      <c r="F3983" s="9" t="s">
        <v>8186</v>
      </c>
      <c r="G3983" s="9" t="s">
        <v>1443</v>
      </c>
      <c r="H3983" s="11"/>
      <c r="I3983" s="12">
        <v>1900</v>
      </c>
      <c r="J3983" s="12"/>
      <c r="K3983" s="12"/>
      <c r="L3983" s="12">
        <f t="array" ref="L3983">IFERROR(LOOKUP(2^15,SEARCH({"40A","63A","80A","100A","125A","160A","200A","250A","400A","630A","800A","1000A","1250A","1600A","2000A","2500A","3200A","4000A","5000A","6300A"},UPPER(D3983)),{40,63,80,100,125,160,200,250,400,630,800,1000,1250,1600,2000,2500,3200,4000,5000,6300}),0)</f>
        <v>800</v>
      </c>
      <c r="M3983" s="9" t="str">
        <f t="shared" si="311"/>
        <v>Straight Feeder</v>
      </c>
      <c r="N3983" s="9" t="str">
        <f t="shared" si="312"/>
        <v>AL</v>
      </c>
      <c r="O3983" s="13" t="str">
        <f t="shared" si="313"/>
        <v>Silver</v>
      </c>
      <c r="P3983" s="9" t="str">
        <f t="shared" si="314"/>
        <v>Epoxy</v>
      </c>
      <c r="Q3983" s="9" t="str">
        <f t="shared" si="315"/>
        <v>5</v>
      </c>
      <c r="R39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83" s="14" t="str">
        <f>IF(ProjectsDB[[#This Row],[Item Type]]="Straight Plug-In",_xlfn.TEXTJOIN("-",TRUE,M3983&amp;"-"&amp;_xlfn.LET(_xlpm.txt,ProjectsDB[[#This Row],[Assembly]],_xlpm.pos,FIND("SP",_xlpm.txt),_xlpm.pre,LEFT(_xlpm.txt,_xlpm.pos-1),IF(RIGHT(_xlpm.pre,3)="123","3PL",IF(RIGHT(_xlpm.pre,2)="12","2PL",IF(RIGHT(_xlpm.pre,1)="1","1PL","3PL")))),N3983,O3983,P3983,Q3983&amp;"W",R3983),_xlfn.TEXTJOIN("-",TRUE,M3983,N3983,O3983,P3983,Q3983&amp;"W",R3983))</f>
        <v>Straight Feeder-AL-Silver-Epoxy-5W-1</v>
      </c>
      <c r="T3983" s="14" t="str">
        <f>IF(COUNTIF(Cycletime[Element Desc.],ProjectsDB[[#This Row],[Element Desc.]])&gt;0,"Found","Not Found")</f>
        <v>Found</v>
      </c>
    </row>
    <row r="3984" spans="2:20" x14ac:dyDescent="0.25">
      <c r="B3984" s="8" t="s">
        <v>8358</v>
      </c>
      <c r="C3984" s="9" t="s">
        <v>8359</v>
      </c>
      <c r="D3984" s="9" t="s">
        <v>8360</v>
      </c>
      <c r="E3984" s="10">
        <v>1</v>
      </c>
      <c r="F3984" s="9" t="s">
        <v>8186</v>
      </c>
      <c r="G3984" s="9" t="s">
        <v>1443</v>
      </c>
      <c r="H3984" s="11"/>
      <c r="I3984" s="12">
        <v>2300</v>
      </c>
      <c r="J3984" s="12"/>
      <c r="K3984" s="12"/>
      <c r="L3984" s="12">
        <f t="array" ref="L3984">IFERROR(LOOKUP(2^15,SEARCH({"40A","63A","80A","100A","125A","160A","200A","250A","400A","630A","800A","1000A","1250A","1600A","2000A","2500A","3200A","4000A","5000A","6300A"},UPPER(D3984)),{40,63,80,100,125,160,200,250,400,630,800,1000,1250,1600,2000,2500,3200,4000,5000,6300}),0)</f>
        <v>800</v>
      </c>
      <c r="M3984" s="9" t="str">
        <f t="shared" si="311"/>
        <v>Straight Feeder</v>
      </c>
      <c r="N3984" s="9" t="str">
        <f t="shared" si="312"/>
        <v>AL</v>
      </c>
      <c r="O3984" s="13" t="str">
        <f t="shared" si="313"/>
        <v>Silver</v>
      </c>
      <c r="P3984" s="9" t="str">
        <f t="shared" si="314"/>
        <v>Epoxy</v>
      </c>
      <c r="Q3984" s="9" t="str">
        <f t="shared" si="315"/>
        <v>5</v>
      </c>
      <c r="R39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84" s="14" t="str">
        <f>IF(ProjectsDB[[#This Row],[Item Type]]="Straight Plug-In",_xlfn.TEXTJOIN("-",TRUE,M3984&amp;"-"&amp;_xlfn.LET(_xlpm.txt,ProjectsDB[[#This Row],[Assembly]],_xlpm.pos,FIND("SP",_xlpm.txt),_xlpm.pre,LEFT(_xlpm.txt,_xlpm.pos-1),IF(RIGHT(_xlpm.pre,3)="123","3PL",IF(RIGHT(_xlpm.pre,2)="12","2PL",IF(RIGHT(_xlpm.pre,1)="1","1PL","3PL")))),N3984,O3984,P3984,Q3984&amp;"W",R3984),_xlfn.TEXTJOIN("-",TRUE,M3984,N3984,O3984,P3984,Q3984&amp;"W",R3984))</f>
        <v>Straight Feeder-AL-Silver-Epoxy-5W-1</v>
      </c>
      <c r="T3984" s="14" t="str">
        <f>IF(COUNTIF(Cycletime[Element Desc.],ProjectsDB[[#This Row],[Element Desc.]])&gt;0,"Found","Not Found")</f>
        <v>Found</v>
      </c>
    </row>
    <row r="3985" spans="2:20" x14ac:dyDescent="0.25">
      <c r="B3985" s="8" t="s">
        <v>8361</v>
      </c>
      <c r="C3985" s="9" t="s">
        <v>8362</v>
      </c>
      <c r="D3985" s="9" t="s">
        <v>8363</v>
      </c>
      <c r="E3985" s="10">
        <v>1</v>
      </c>
      <c r="F3985" s="9" t="s">
        <v>8186</v>
      </c>
      <c r="G3985" s="9" t="s">
        <v>1443</v>
      </c>
      <c r="H3985" s="11"/>
      <c r="I3985" s="12">
        <v>1274</v>
      </c>
      <c r="J3985" s="12"/>
      <c r="K3985" s="12"/>
      <c r="L3985" s="12">
        <f t="array" ref="L3985">IFERROR(LOOKUP(2^15,SEARCH({"40A","63A","80A","100A","125A","160A","200A","250A","400A","630A","800A","1000A","1250A","1600A","2000A","2500A","3200A","4000A","5000A","6300A"},UPPER(D3985)),{40,63,80,100,125,160,200,250,400,630,800,1000,1250,1600,2000,2500,3200,4000,5000,6300}),0)</f>
        <v>800</v>
      </c>
      <c r="M3985" s="9" t="str">
        <f t="shared" si="311"/>
        <v>Straight Feeder</v>
      </c>
      <c r="N3985" s="9" t="str">
        <f t="shared" si="312"/>
        <v>AL</v>
      </c>
      <c r="O3985" s="13" t="str">
        <f t="shared" si="313"/>
        <v>Silver</v>
      </c>
      <c r="P3985" s="9" t="str">
        <f t="shared" si="314"/>
        <v>Epoxy</v>
      </c>
      <c r="Q3985" s="9" t="str">
        <f t="shared" si="315"/>
        <v>5</v>
      </c>
      <c r="R39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85" s="14" t="str">
        <f>IF(ProjectsDB[[#This Row],[Item Type]]="Straight Plug-In",_xlfn.TEXTJOIN("-",TRUE,M3985&amp;"-"&amp;_xlfn.LET(_xlpm.txt,ProjectsDB[[#This Row],[Assembly]],_xlpm.pos,FIND("SP",_xlpm.txt),_xlpm.pre,LEFT(_xlpm.txt,_xlpm.pos-1),IF(RIGHT(_xlpm.pre,3)="123","3PL",IF(RIGHT(_xlpm.pre,2)="12","2PL",IF(RIGHT(_xlpm.pre,1)="1","1PL","3PL")))),N3985,O3985,P3985,Q3985&amp;"W",R3985),_xlfn.TEXTJOIN("-",TRUE,M3985,N3985,O3985,P3985,Q3985&amp;"W",R3985))</f>
        <v>Straight Feeder-AL-Silver-Epoxy-5W-1</v>
      </c>
      <c r="T3985" s="14" t="str">
        <f>IF(COUNTIF(Cycletime[Element Desc.],ProjectsDB[[#This Row],[Element Desc.]])&gt;0,"Found","Not Found")</f>
        <v>Found</v>
      </c>
    </row>
    <row r="3986" spans="2:20" x14ac:dyDescent="0.25">
      <c r="B3986" s="8" t="s">
        <v>8364</v>
      </c>
      <c r="C3986" s="9" t="s">
        <v>8365</v>
      </c>
      <c r="D3986" s="9" t="s">
        <v>8366</v>
      </c>
      <c r="E3986" s="10">
        <v>1</v>
      </c>
      <c r="F3986" s="9" t="s">
        <v>8186</v>
      </c>
      <c r="G3986" s="9" t="s">
        <v>1443</v>
      </c>
      <c r="H3986" s="11"/>
      <c r="I3986" s="12">
        <v>986</v>
      </c>
      <c r="J3986" s="12"/>
      <c r="K3986" s="12"/>
      <c r="L3986" s="12">
        <f t="array" ref="L3986">IFERROR(LOOKUP(2^15,SEARCH({"40A","63A","80A","100A","125A","160A","200A","250A","400A","630A","800A","1000A","1250A","1600A","2000A","2500A","3200A","4000A","5000A","6300A"},UPPER(D3986)),{40,63,80,100,125,160,200,250,400,630,800,1000,1250,1600,2000,2500,3200,4000,5000,6300}),0)</f>
        <v>800</v>
      </c>
      <c r="M3986" s="9" t="str">
        <f t="shared" si="311"/>
        <v>Straight Feeder</v>
      </c>
      <c r="N3986" s="9" t="str">
        <f t="shared" si="312"/>
        <v>AL</v>
      </c>
      <c r="O3986" s="13" t="str">
        <f t="shared" si="313"/>
        <v>Silver</v>
      </c>
      <c r="P3986" s="9" t="str">
        <f t="shared" si="314"/>
        <v>Epoxy</v>
      </c>
      <c r="Q3986" s="9" t="str">
        <f t="shared" si="315"/>
        <v>5</v>
      </c>
      <c r="R39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86" s="14" t="str">
        <f>IF(ProjectsDB[[#This Row],[Item Type]]="Straight Plug-In",_xlfn.TEXTJOIN("-",TRUE,M3986&amp;"-"&amp;_xlfn.LET(_xlpm.txt,ProjectsDB[[#This Row],[Assembly]],_xlpm.pos,FIND("SP",_xlpm.txt),_xlpm.pre,LEFT(_xlpm.txt,_xlpm.pos-1),IF(RIGHT(_xlpm.pre,3)="123","3PL",IF(RIGHT(_xlpm.pre,2)="12","2PL",IF(RIGHT(_xlpm.pre,1)="1","1PL","3PL")))),N3986,O3986,P3986,Q3986&amp;"W",R3986),_xlfn.TEXTJOIN("-",TRUE,M3986,N3986,O3986,P3986,Q3986&amp;"W",R3986))</f>
        <v>Straight Feeder-AL-Silver-Epoxy-5W-1</v>
      </c>
      <c r="T3986" s="14" t="str">
        <f>IF(COUNTIF(Cycletime[Element Desc.],ProjectsDB[[#This Row],[Element Desc.]])&gt;0,"Found","Not Found")</f>
        <v>Found</v>
      </c>
    </row>
    <row r="3987" spans="2:20" x14ac:dyDescent="0.25">
      <c r="B3987" s="8" t="s">
        <v>8367</v>
      </c>
      <c r="C3987" s="9" t="s">
        <v>8368</v>
      </c>
      <c r="D3987" s="9" t="s">
        <v>8369</v>
      </c>
      <c r="E3987" s="10">
        <v>1</v>
      </c>
      <c r="F3987" s="9" t="s">
        <v>8186</v>
      </c>
      <c r="G3987" s="9" t="s">
        <v>1443</v>
      </c>
      <c r="H3987" s="11"/>
      <c r="I3987" s="12">
        <v>412</v>
      </c>
      <c r="J3987" s="12"/>
      <c r="K3987" s="12"/>
      <c r="L3987" s="12">
        <f t="array" ref="L3987">IFERROR(LOOKUP(2^15,SEARCH({"40A","63A","80A","100A","125A","160A","200A","250A","400A","630A","800A","1000A","1250A","1600A","2000A","2500A","3200A","4000A","5000A","6300A"},UPPER(D3987)),{40,63,80,100,125,160,200,250,400,630,800,1000,1250,1600,2000,2500,3200,4000,5000,6300}),0)</f>
        <v>800</v>
      </c>
      <c r="M3987" s="9" t="str">
        <f t="shared" si="311"/>
        <v>Straight Feeder</v>
      </c>
      <c r="N3987" s="9" t="str">
        <f t="shared" si="312"/>
        <v>AL</v>
      </c>
      <c r="O3987" s="13" t="str">
        <f t="shared" si="313"/>
        <v>Silver</v>
      </c>
      <c r="P3987" s="9" t="str">
        <f t="shared" si="314"/>
        <v>Epoxy</v>
      </c>
      <c r="Q3987" s="9" t="str">
        <f t="shared" si="315"/>
        <v>5</v>
      </c>
      <c r="R39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87" s="14" t="str">
        <f>IF(ProjectsDB[[#This Row],[Item Type]]="Straight Plug-In",_xlfn.TEXTJOIN("-",TRUE,M3987&amp;"-"&amp;_xlfn.LET(_xlpm.txt,ProjectsDB[[#This Row],[Assembly]],_xlpm.pos,FIND("SP",_xlpm.txt),_xlpm.pre,LEFT(_xlpm.txt,_xlpm.pos-1),IF(RIGHT(_xlpm.pre,3)="123","3PL",IF(RIGHT(_xlpm.pre,2)="12","2PL",IF(RIGHT(_xlpm.pre,1)="1","1PL","3PL")))),N3987,O3987,P3987,Q3987&amp;"W",R3987),_xlfn.TEXTJOIN("-",TRUE,M3987,N3987,O3987,P3987,Q3987&amp;"W",R3987))</f>
        <v>Straight Feeder-AL-Silver-Epoxy-5W-1</v>
      </c>
      <c r="T3987" s="14" t="str">
        <f>IF(COUNTIF(Cycletime[Element Desc.],ProjectsDB[[#This Row],[Element Desc.]])&gt;0,"Found","Not Found")</f>
        <v>Found</v>
      </c>
    </row>
    <row r="3988" spans="2:20" x14ac:dyDescent="0.25">
      <c r="B3988" s="8" t="s">
        <v>8370</v>
      </c>
      <c r="C3988" s="9" t="s">
        <v>8371</v>
      </c>
      <c r="D3988" s="9" t="s">
        <v>8372</v>
      </c>
      <c r="E3988" s="10">
        <v>1</v>
      </c>
      <c r="F3988" s="9" t="s">
        <v>8186</v>
      </c>
      <c r="G3988" s="9" t="s">
        <v>1443</v>
      </c>
      <c r="H3988" s="11"/>
      <c r="I3988" s="12">
        <v>460</v>
      </c>
      <c r="J3988" s="12"/>
      <c r="K3988" s="12"/>
      <c r="L3988" s="12">
        <f t="array" ref="L3988">IFERROR(LOOKUP(2^15,SEARCH({"40A","63A","80A","100A","125A","160A","200A","250A","400A","630A","800A","1000A","1250A","1600A","2000A","2500A","3200A","4000A","5000A","6300A"},UPPER(D3988)),{40,63,80,100,125,160,200,250,400,630,800,1000,1250,1600,2000,2500,3200,4000,5000,6300}),0)</f>
        <v>800</v>
      </c>
      <c r="M3988" s="9" t="str">
        <f t="shared" si="311"/>
        <v>Straight Feeder</v>
      </c>
      <c r="N3988" s="9" t="str">
        <f t="shared" si="312"/>
        <v>AL</v>
      </c>
      <c r="O3988" s="13" t="str">
        <f t="shared" si="313"/>
        <v>Silver</v>
      </c>
      <c r="P3988" s="9" t="str">
        <f t="shared" si="314"/>
        <v>Epoxy</v>
      </c>
      <c r="Q3988" s="9" t="str">
        <f t="shared" si="315"/>
        <v>5</v>
      </c>
      <c r="R39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88" s="14" t="str">
        <f>IF(ProjectsDB[[#This Row],[Item Type]]="Straight Plug-In",_xlfn.TEXTJOIN("-",TRUE,M3988&amp;"-"&amp;_xlfn.LET(_xlpm.txt,ProjectsDB[[#This Row],[Assembly]],_xlpm.pos,FIND("SP",_xlpm.txt),_xlpm.pre,LEFT(_xlpm.txt,_xlpm.pos-1),IF(RIGHT(_xlpm.pre,3)="123","3PL",IF(RIGHT(_xlpm.pre,2)="12","2PL",IF(RIGHT(_xlpm.pre,1)="1","1PL","3PL")))),N3988,O3988,P3988,Q3988&amp;"W",R3988),_xlfn.TEXTJOIN("-",TRUE,M3988,N3988,O3988,P3988,Q3988&amp;"W",R3988))</f>
        <v>Straight Feeder-AL-Silver-Epoxy-5W-1</v>
      </c>
      <c r="T3988" s="14" t="str">
        <f>IF(COUNTIF(Cycletime[Element Desc.],ProjectsDB[[#This Row],[Element Desc.]])&gt;0,"Found","Not Found")</f>
        <v>Found</v>
      </c>
    </row>
    <row r="3989" spans="2:20" x14ac:dyDescent="0.25">
      <c r="B3989" s="8" t="s">
        <v>8373</v>
      </c>
      <c r="C3989" s="9" t="s">
        <v>8374</v>
      </c>
      <c r="D3989" s="9" t="s">
        <v>8375</v>
      </c>
      <c r="E3989" s="10">
        <v>9</v>
      </c>
      <c r="F3989" s="9" t="s">
        <v>8186</v>
      </c>
      <c r="G3989" s="9" t="s">
        <v>1443</v>
      </c>
      <c r="H3989" s="11"/>
      <c r="I3989" s="12"/>
      <c r="J3989" s="12"/>
      <c r="K3989" s="12"/>
      <c r="L3989" s="12">
        <f t="array" ref="L3989">IFERROR(LOOKUP(2^15,SEARCH({"40A","63A","80A","100A","125A","160A","200A","250A","400A","630A","800A","1000A","1250A","1600A","2000A","2500A","3200A","4000A","5000A","6300A"},UPPER(D3989)),{40,63,80,100,125,160,200,250,400,630,800,1000,1250,1600,2000,2500,3200,4000,5000,6300}),0)</f>
        <v>800</v>
      </c>
      <c r="M3989" s="9" t="str">
        <f t="shared" si="311"/>
        <v>Joint Pack</v>
      </c>
      <c r="N3989" s="9" t="str">
        <f t="shared" si="312"/>
        <v>AL</v>
      </c>
      <c r="O3989" s="13" t="str">
        <f t="shared" si="313"/>
        <v>Silver</v>
      </c>
      <c r="P3989" s="9" t="str">
        <f t="shared" si="314"/>
        <v>None</v>
      </c>
      <c r="Q3989" s="9" t="str">
        <f t="shared" si="315"/>
        <v>5</v>
      </c>
      <c r="R39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89" s="14" t="str">
        <f>IF(ProjectsDB[[#This Row],[Item Type]]="Straight Plug-In",_xlfn.TEXTJOIN("-",TRUE,M3989&amp;"-"&amp;_xlfn.LET(_xlpm.txt,ProjectsDB[[#This Row],[Assembly]],_xlpm.pos,FIND("SP",_xlpm.txt),_xlpm.pre,LEFT(_xlpm.txt,_xlpm.pos-1),IF(RIGHT(_xlpm.pre,3)="123","3PL",IF(RIGHT(_xlpm.pre,2)="12","2PL",IF(RIGHT(_xlpm.pre,1)="1","1PL","3PL")))),N3989,O3989,P3989,Q3989&amp;"W",R3989),_xlfn.TEXTJOIN("-",TRUE,M3989,N3989,O3989,P3989,Q3989&amp;"W",R3989))</f>
        <v>Joint Pack-AL-Silver-None-5W-1</v>
      </c>
      <c r="T3989" s="14" t="str">
        <f>IF(COUNTIF(Cycletime[Element Desc.],ProjectsDB[[#This Row],[Element Desc.]])&gt;0,"Found","Not Found")</f>
        <v>Found</v>
      </c>
    </row>
    <row r="3990" spans="2:20" x14ac:dyDescent="0.25">
      <c r="B3990" s="8" t="s">
        <v>8376</v>
      </c>
      <c r="C3990" s="9" t="s">
        <v>8377</v>
      </c>
      <c r="D3990" s="9" t="s">
        <v>8378</v>
      </c>
      <c r="E3990" s="10">
        <v>1</v>
      </c>
      <c r="F3990" s="9" t="s">
        <v>8186</v>
      </c>
      <c r="G3990" s="9" t="s">
        <v>1443</v>
      </c>
      <c r="H3990" s="11"/>
      <c r="I3990" s="12">
        <v>1787</v>
      </c>
      <c r="J3990" s="12"/>
      <c r="K3990" s="12"/>
      <c r="L3990" s="12">
        <f t="array" ref="L3990">IFERROR(LOOKUP(2^15,SEARCH({"40A","63A","80A","100A","125A","160A","200A","250A","400A","630A","800A","1000A","1250A","1600A","2000A","2500A","3200A","4000A","5000A","6300A"},UPPER(D3990)),{40,63,80,100,125,160,200,250,400,630,800,1000,1250,1600,2000,2500,3200,4000,5000,6300}),0)</f>
        <v>800</v>
      </c>
      <c r="M3990" s="9" t="str">
        <f t="shared" si="311"/>
        <v>Straight Feeder</v>
      </c>
      <c r="N3990" s="9" t="str">
        <f t="shared" si="312"/>
        <v>AL</v>
      </c>
      <c r="O3990" s="13" t="str">
        <f t="shared" si="313"/>
        <v>Silver</v>
      </c>
      <c r="P3990" s="9" t="str">
        <f t="shared" si="314"/>
        <v>Epoxy</v>
      </c>
      <c r="Q3990" s="9" t="str">
        <f t="shared" si="315"/>
        <v>5</v>
      </c>
      <c r="R39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90" s="14" t="str">
        <f>IF(ProjectsDB[[#This Row],[Item Type]]="Straight Plug-In",_xlfn.TEXTJOIN("-",TRUE,M3990&amp;"-"&amp;_xlfn.LET(_xlpm.txt,ProjectsDB[[#This Row],[Assembly]],_xlpm.pos,FIND("SP",_xlpm.txt),_xlpm.pre,LEFT(_xlpm.txt,_xlpm.pos-1),IF(RIGHT(_xlpm.pre,3)="123","3PL",IF(RIGHT(_xlpm.pre,2)="12","2PL",IF(RIGHT(_xlpm.pre,1)="1","1PL","3PL")))),N3990,O3990,P3990,Q3990&amp;"W",R3990),_xlfn.TEXTJOIN("-",TRUE,M3990,N3990,O3990,P3990,Q3990&amp;"W",R3990))</f>
        <v>Straight Feeder-AL-Silver-Epoxy-5W-1</v>
      </c>
      <c r="T3990" s="14" t="str">
        <f>IF(COUNTIF(Cycletime[Element Desc.],ProjectsDB[[#This Row],[Element Desc.]])&gt;0,"Found","Not Found")</f>
        <v>Found</v>
      </c>
    </row>
    <row r="3991" spans="2:20" x14ac:dyDescent="0.25">
      <c r="B3991" s="8" t="s">
        <v>8379</v>
      </c>
      <c r="C3991" s="9" t="s">
        <v>8380</v>
      </c>
      <c r="D3991" s="9" t="s">
        <v>8381</v>
      </c>
      <c r="E3991" s="10">
        <v>1</v>
      </c>
      <c r="F3991" s="9" t="s">
        <v>8186</v>
      </c>
      <c r="G3991" s="9" t="s">
        <v>1443</v>
      </c>
      <c r="H3991" s="11"/>
      <c r="I3991" s="12">
        <v>857</v>
      </c>
      <c r="J3991" s="12"/>
      <c r="K3991" s="12"/>
      <c r="L3991" s="12">
        <f t="array" ref="L3991">IFERROR(LOOKUP(2^15,SEARCH({"40A","63A","80A","100A","125A","160A","200A","250A","400A","630A","800A","1000A","1250A","1600A","2000A","2500A","3200A","4000A","5000A","6300A"},UPPER(D3991)),{40,63,80,100,125,160,200,250,400,630,800,1000,1250,1600,2000,2500,3200,4000,5000,6300}),0)</f>
        <v>800</v>
      </c>
      <c r="M3991" s="9" t="str">
        <f t="shared" si="311"/>
        <v>Straight Feeder</v>
      </c>
      <c r="N3991" s="9" t="str">
        <f t="shared" si="312"/>
        <v>AL</v>
      </c>
      <c r="O3991" s="13" t="str">
        <f t="shared" si="313"/>
        <v>Silver</v>
      </c>
      <c r="P3991" s="9" t="str">
        <f t="shared" si="314"/>
        <v>Epoxy</v>
      </c>
      <c r="Q3991" s="9" t="str">
        <f t="shared" si="315"/>
        <v>5</v>
      </c>
      <c r="R39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91" s="14" t="str">
        <f>IF(ProjectsDB[[#This Row],[Item Type]]="Straight Plug-In",_xlfn.TEXTJOIN("-",TRUE,M3991&amp;"-"&amp;_xlfn.LET(_xlpm.txt,ProjectsDB[[#This Row],[Assembly]],_xlpm.pos,FIND("SP",_xlpm.txt),_xlpm.pre,LEFT(_xlpm.txt,_xlpm.pos-1),IF(RIGHT(_xlpm.pre,3)="123","3PL",IF(RIGHT(_xlpm.pre,2)="12","2PL",IF(RIGHT(_xlpm.pre,1)="1","1PL","3PL")))),N3991,O3991,P3991,Q3991&amp;"W",R3991),_xlfn.TEXTJOIN("-",TRUE,M3991,N3991,O3991,P3991,Q3991&amp;"W",R3991))</f>
        <v>Straight Feeder-AL-Silver-Epoxy-5W-1</v>
      </c>
      <c r="T3991" s="14" t="str">
        <f>IF(COUNTIF(Cycletime[Element Desc.],ProjectsDB[[#This Row],[Element Desc.]])&gt;0,"Found","Not Found")</f>
        <v>Found</v>
      </c>
    </row>
    <row r="3992" spans="2:20" x14ac:dyDescent="0.25">
      <c r="B3992" s="8" t="s">
        <v>8382</v>
      </c>
      <c r="C3992" s="9" t="s">
        <v>8374</v>
      </c>
      <c r="D3992" s="9" t="s">
        <v>8375</v>
      </c>
      <c r="E3992" s="10">
        <v>1</v>
      </c>
      <c r="F3992" s="9" t="s">
        <v>8186</v>
      </c>
      <c r="G3992" s="9" t="s">
        <v>1443</v>
      </c>
      <c r="H3992" s="11"/>
      <c r="I3992" s="12"/>
      <c r="J3992" s="12"/>
      <c r="K3992" s="12"/>
      <c r="L3992" s="12">
        <f t="array" ref="L3992">IFERROR(LOOKUP(2^15,SEARCH({"40A","63A","80A","100A","125A","160A","200A","250A","400A","630A","800A","1000A","1250A","1600A","2000A","2500A","3200A","4000A","5000A","6300A"},UPPER(D3992)),{40,63,80,100,125,160,200,250,400,630,800,1000,1250,1600,2000,2500,3200,4000,5000,6300}),0)</f>
        <v>800</v>
      </c>
      <c r="M3992" s="9" t="str">
        <f t="shared" si="311"/>
        <v>Joint Pack</v>
      </c>
      <c r="N3992" s="9" t="str">
        <f t="shared" si="312"/>
        <v>AL</v>
      </c>
      <c r="O3992" s="13" t="str">
        <f t="shared" si="313"/>
        <v>Silver</v>
      </c>
      <c r="P3992" s="9" t="str">
        <f t="shared" si="314"/>
        <v>None</v>
      </c>
      <c r="Q3992" s="9" t="str">
        <f t="shared" si="315"/>
        <v>5</v>
      </c>
      <c r="R39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92" s="14" t="str">
        <f>IF(ProjectsDB[[#This Row],[Item Type]]="Straight Plug-In",_xlfn.TEXTJOIN("-",TRUE,M3992&amp;"-"&amp;_xlfn.LET(_xlpm.txt,ProjectsDB[[#This Row],[Assembly]],_xlpm.pos,FIND("SP",_xlpm.txt),_xlpm.pre,LEFT(_xlpm.txt,_xlpm.pos-1),IF(RIGHT(_xlpm.pre,3)="123","3PL",IF(RIGHT(_xlpm.pre,2)="12","2PL",IF(RIGHT(_xlpm.pre,1)="1","1PL","3PL")))),N3992,O3992,P3992,Q3992&amp;"W",R3992),_xlfn.TEXTJOIN("-",TRUE,M3992,N3992,O3992,P3992,Q3992&amp;"W",R3992))</f>
        <v>Joint Pack-AL-Silver-None-5W-1</v>
      </c>
      <c r="T3992" s="14" t="str">
        <f>IF(COUNTIF(Cycletime[Element Desc.],ProjectsDB[[#This Row],[Element Desc.]])&gt;0,"Found","Not Found")</f>
        <v>Found</v>
      </c>
    </row>
    <row r="3993" spans="2:20" x14ac:dyDescent="0.25">
      <c r="B3993" s="8" t="s">
        <v>8383</v>
      </c>
      <c r="C3993" s="9" t="s">
        <v>8350</v>
      </c>
      <c r="D3993" s="9" t="s">
        <v>8351</v>
      </c>
      <c r="E3993" s="10">
        <v>1</v>
      </c>
      <c r="F3993" s="9" t="s">
        <v>8186</v>
      </c>
      <c r="G3993" s="9" t="s">
        <v>1443</v>
      </c>
      <c r="H3993" s="11"/>
      <c r="I3993" s="12">
        <v>2400</v>
      </c>
      <c r="J3993" s="12"/>
      <c r="K3993" s="12"/>
      <c r="L3993" s="12">
        <f t="array" ref="L3993">IFERROR(LOOKUP(2^15,SEARCH({"40A","63A","80A","100A","125A","160A","200A","250A","400A","630A","800A","1000A","1250A","1600A","2000A","2500A","3200A","4000A","5000A","6300A"},UPPER(D3993)),{40,63,80,100,125,160,200,250,400,630,800,1000,1250,1600,2000,2500,3200,4000,5000,6300}),0)</f>
        <v>800</v>
      </c>
      <c r="M3993" s="9" t="str">
        <f t="shared" si="311"/>
        <v>Straight Feeder</v>
      </c>
      <c r="N3993" s="9" t="str">
        <f t="shared" si="312"/>
        <v>AL</v>
      </c>
      <c r="O3993" s="13" t="str">
        <f t="shared" si="313"/>
        <v>Silver</v>
      </c>
      <c r="P3993" s="9" t="str">
        <f t="shared" si="314"/>
        <v>Epoxy</v>
      </c>
      <c r="Q3993" s="9" t="str">
        <f t="shared" si="315"/>
        <v>5</v>
      </c>
      <c r="R39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93" s="14" t="str">
        <f>IF(ProjectsDB[[#This Row],[Item Type]]="Straight Plug-In",_xlfn.TEXTJOIN("-",TRUE,M3993&amp;"-"&amp;_xlfn.LET(_xlpm.txt,ProjectsDB[[#This Row],[Assembly]],_xlpm.pos,FIND("SP",_xlpm.txt),_xlpm.pre,LEFT(_xlpm.txt,_xlpm.pos-1),IF(RIGHT(_xlpm.pre,3)="123","3PL",IF(RIGHT(_xlpm.pre,2)="12","2PL",IF(RIGHT(_xlpm.pre,1)="1","1PL","3PL")))),N3993,O3993,P3993,Q3993&amp;"W",R3993),_xlfn.TEXTJOIN("-",TRUE,M3993,N3993,O3993,P3993,Q3993&amp;"W",R3993))</f>
        <v>Straight Feeder-AL-Silver-Epoxy-5W-1</v>
      </c>
      <c r="T3993" s="14" t="str">
        <f>IF(COUNTIF(Cycletime[Element Desc.],ProjectsDB[[#This Row],[Element Desc.]])&gt;0,"Found","Not Found")</f>
        <v>Found</v>
      </c>
    </row>
    <row r="3994" spans="2:20" x14ac:dyDescent="0.25">
      <c r="B3994" s="8" t="s">
        <v>8384</v>
      </c>
      <c r="C3994" s="9" t="s">
        <v>8353</v>
      </c>
      <c r="D3994" s="9" t="s">
        <v>8354</v>
      </c>
      <c r="E3994" s="10">
        <v>1</v>
      </c>
      <c r="F3994" s="9" t="s">
        <v>8186</v>
      </c>
      <c r="G3994" s="9" t="s">
        <v>1443</v>
      </c>
      <c r="H3994" s="11"/>
      <c r="I3994" s="12">
        <v>400</v>
      </c>
      <c r="J3994" s="12"/>
      <c r="K3994" s="12"/>
      <c r="L3994" s="12">
        <f t="array" ref="L3994">IFERROR(LOOKUP(2^15,SEARCH({"40A","63A","80A","100A","125A","160A","200A","250A","400A","630A","800A","1000A","1250A","1600A","2000A","2500A","3200A","4000A","5000A","6300A"},UPPER(D3994)),{40,63,80,100,125,160,200,250,400,630,800,1000,1250,1600,2000,2500,3200,4000,5000,6300}),0)</f>
        <v>800</v>
      </c>
      <c r="M3994" s="9" t="str">
        <f t="shared" si="311"/>
        <v>Straight Feeder</v>
      </c>
      <c r="N3994" s="9" t="str">
        <f t="shared" si="312"/>
        <v>AL</v>
      </c>
      <c r="O3994" s="13" t="str">
        <f t="shared" si="313"/>
        <v>Silver</v>
      </c>
      <c r="P3994" s="9" t="str">
        <f t="shared" si="314"/>
        <v>Epoxy</v>
      </c>
      <c r="Q3994" s="9" t="str">
        <f t="shared" si="315"/>
        <v>5</v>
      </c>
      <c r="R39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94" s="14" t="str">
        <f>IF(ProjectsDB[[#This Row],[Item Type]]="Straight Plug-In",_xlfn.TEXTJOIN("-",TRUE,M3994&amp;"-"&amp;_xlfn.LET(_xlpm.txt,ProjectsDB[[#This Row],[Assembly]],_xlpm.pos,FIND("SP",_xlpm.txt),_xlpm.pre,LEFT(_xlpm.txt,_xlpm.pos-1),IF(RIGHT(_xlpm.pre,3)="123","3PL",IF(RIGHT(_xlpm.pre,2)="12","2PL",IF(RIGHT(_xlpm.pre,1)="1","1PL","3PL")))),N3994,O3994,P3994,Q3994&amp;"W",R3994),_xlfn.TEXTJOIN("-",TRUE,M3994,N3994,O3994,P3994,Q3994&amp;"W",R3994))</f>
        <v>Straight Feeder-AL-Silver-Epoxy-5W-1</v>
      </c>
      <c r="T3994" s="14" t="str">
        <f>IF(COUNTIF(Cycletime[Element Desc.],ProjectsDB[[#This Row],[Element Desc.]])&gt;0,"Found","Not Found")</f>
        <v>Found</v>
      </c>
    </row>
    <row r="3995" spans="2:20" x14ac:dyDescent="0.25">
      <c r="B3995" s="8" t="s">
        <v>8385</v>
      </c>
      <c r="C3995" s="9" t="s">
        <v>8386</v>
      </c>
      <c r="D3995" s="9" t="s">
        <v>8387</v>
      </c>
      <c r="E3995" s="10">
        <v>1</v>
      </c>
      <c r="F3995" s="9" t="s">
        <v>8186</v>
      </c>
      <c r="G3995" s="9" t="s">
        <v>1443</v>
      </c>
      <c r="H3995" s="11"/>
      <c r="I3995" s="12">
        <v>2250</v>
      </c>
      <c r="J3995" s="12"/>
      <c r="K3995" s="12"/>
      <c r="L3995" s="12">
        <f t="array" ref="L3995">IFERROR(LOOKUP(2^15,SEARCH({"40A","63A","80A","100A","125A","160A","200A","250A","400A","630A","800A","1000A","1250A","1600A","2000A","2500A","3200A","4000A","5000A","6300A"},UPPER(D3995)),{40,63,80,100,125,160,200,250,400,630,800,1000,1250,1600,2000,2500,3200,4000,5000,6300}),0)</f>
        <v>800</v>
      </c>
      <c r="M3995" s="9" t="str">
        <f t="shared" si="311"/>
        <v>Straight Feeder</v>
      </c>
      <c r="N3995" s="9" t="str">
        <f t="shared" si="312"/>
        <v>AL</v>
      </c>
      <c r="O3995" s="13" t="str">
        <f t="shared" si="313"/>
        <v>Silver</v>
      </c>
      <c r="P3995" s="9" t="str">
        <f t="shared" si="314"/>
        <v>Epoxy</v>
      </c>
      <c r="Q3995" s="9" t="str">
        <f t="shared" si="315"/>
        <v>5</v>
      </c>
      <c r="R39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95" s="14" t="str">
        <f>IF(ProjectsDB[[#This Row],[Item Type]]="Straight Plug-In",_xlfn.TEXTJOIN("-",TRUE,M3995&amp;"-"&amp;_xlfn.LET(_xlpm.txt,ProjectsDB[[#This Row],[Assembly]],_xlpm.pos,FIND("SP",_xlpm.txt),_xlpm.pre,LEFT(_xlpm.txt,_xlpm.pos-1),IF(RIGHT(_xlpm.pre,3)="123","3PL",IF(RIGHT(_xlpm.pre,2)="12","2PL",IF(RIGHT(_xlpm.pre,1)="1","1PL","3PL")))),N3995,O3995,P3995,Q3995&amp;"W",R3995),_xlfn.TEXTJOIN("-",TRUE,M3995,N3995,O3995,P3995,Q3995&amp;"W",R3995))</f>
        <v>Straight Feeder-AL-Silver-Epoxy-5W-1</v>
      </c>
      <c r="T3995" s="14" t="str">
        <f>IF(COUNTIF(Cycletime[Element Desc.],ProjectsDB[[#This Row],[Element Desc.]])&gt;0,"Found","Not Found")</f>
        <v>Found</v>
      </c>
    </row>
    <row r="3996" spans="2:20" x14ac:dyDescent="0.25">
      <c r="B3996" s="8" t="s">
        <v>8388</v>
      </c>
      <c r="C3996" s="9" t="s">
        <v>8389</v>
      </c>
      <c r="D3996" s="9" t="s">
        <v>8390</v>
      </c>
      <c r="E3996" s="10">
        <v>1</v>
      </c>
      <c r="F3996" s="9" t="s">
        <v>8186</v>
      </c>
      <c r="G3996" s="9" t="s">
        <v>1443</v>
      </c>
      <c r="H3996" s="11"/>
      <c r="I3996" s="12">
        <v>1800</v>
      </c>
      <c r="J3996" s="12"/>
      <c r="K3996" s="12"/>
      <c r="L3996" s="12">
        <f t="array" ref="L3996">IFERROR(LOOKUP(2^15,SEARCH({"40A","63A","80A","100A","125A","160A","200A","250A","400A","630A","800A","1000A","1250A","1600A","2000A","2500A","3200A","4000A","5000A","6300A"},UPPER(D3996)),{40,63,80,100,125,160,200,250,400,630,800,1000,1250,1600,2000,2500,3200,4000,5000,6300}),0)</f>
        <v>800</v>
      </c>
      <c r="M3996" s="9" t="str">
        <f t="shared" si="311"/>
        <v>Straight Feeder</v>
      </c>
      <c r="N3996" s="9" t="str">
        <f t="shared" si="312"/>
        <v>AL</v>
      </c>
      <c r="O3996" s="13" t="str">
        <f t="shared" si="313"/>
        <v>Silver</v>
      </c>
      <c r="P3996" s="9" t="str">
        <f t="shared" si="314"/>
        <v>Epoxy</v>
      </c>
      <c r="Q3996" s="9" t="str">
        <f t="shared" si="315"/>
        <v>5</v>
      </c>
      <c r="R39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96" s="14" t="str">
        <f>IF(ProjectsDB[[#This Row],[Item Type]]="Straight Plug-In",_xlfn.TEXTJOIN("-",TRUE,M3996&amp;"-"&amp;_xlfn.LET(_xlpm.txt,ProjectsDB[[#This Row],[Assembly]],_xlpm.pos,FIND("SP",_xlpm.txt),_xlpm.pre,LEFT(_xlpm.txt,_xlpm.pos-1),IF(RIGHT(_xlpm.pre,3)="123","3PL",IF(RIGHT(_xlpm.pre,2)="12","2PL",IF(RIGHT(_xlpm.pre,1)="1","1PL","3PL")))),N3996,O3996,P3996,Q3996&amp;"W",R3996),_xlfn.TEXTJOIN("-",TRUE,M3996,N3996,O3996,P3996,Q3996&amp;"W",R3996))</f>
        <v>Straight Feeder-AL-Silver-Epoxy-5W-1</v>
      </c>
      <c r="T3996" s="14" t="str">
        <f>IF(COUNTIF(Cycletime[Element Desc.],ProjectsDB[[#This Row],[Element Desc.]])&gt;0,"Found","Not Found")</f>
        <v>Found</v>
      </c>
    </row>
    <row r="3997" spans="2:20" x14ac:dyDescent="0.25">
      <c r="B3997" s="8" t="s">
        <v>8391</v>
      </c>
      <c r="C3997" s="9" t="s">
        <v>8392</v>
      </c>
      <c r="D3997" s="9" t="s">
        <v>8393</v>
      </c>
      <c r="E3997" s="10">
        <v>1</v>
      </c>
      <c r="F3997" s="9" t="s">
        <v>8186</v>
      </c>
      <c r="G3997" s="9" t="s">
        <v>1443</v>
      </c>
      <c r="H3997" s="11"/>
      <c r="I3997" s="12">
        <v>2272</v>
      </c>
      <c r="J3997" s="12"/>
      <c r="K3997" s="12"/>
      <c r="L3997" s="12">
        <f t="array" ref="L3997">IFERROR(LOOKUP(2^15,SEARCH({"40A","63A","80A","100A","125A","160A","200A","250A","400A","630A","800A","1000A","1250A","1600A","2000A","2500A","3200A","4000A","5000A","6300A"},UPPER(D3997)),{40,63,80,100,125,160,200,250,400,630,800,1000,1250,1600,2000,2500,3200,4000,5000,6300}),0)</f>
        <v>800</v>
      </c>
      <c r="M3997" s="9" t="str">
        <f t="shared" si="311"/>
        <v>Straight Feeder</v>
      </c>
      <c r="N3997" s="9" t="str">
        <f t="shared" si="312"/>
        <v>AL</v>
      </c>
      <c r="O3997" s="13" t="str">
        <f t="shared" si="313"/>
        <v>Silver</v>
      </c>
      <c r="P3997" s="9" t="str">
        <f t="shared" si="314"/>
        <v>Epoxy</v>
      </c>
      <c r="Q3997" s="9" t="str">
        <f t="shared" si="315"/>
        <v>5</v>
      </c>
      <c r="R39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97" s="14" t="str">
        <f>IF(ProjectsDB[[#This Row],[Item Type]]="Straight Plug-In",_xlfn.TEXTJOIN("-",TRUE,M3997&amp;"-"&amp;_xlfn.LET(_xlpm.txt,ProjectsDB[[#This Row],[Assembly]],_xlpm.pos,FIND("SP",_xlpm.txt),_xlpm.pre,LEFT(_xlpm.txt,_xlpm.pos-1),IF(RIGHT(_xlpm.pre,3)="123","3PL",IF(RIGHT(_xlpm.pre,2)="12","2PL",IF(RIGHT(_xlpm.pre,1)="1","1PL","3PL")))),N3997,O3997,P3997,Q3997&amp;"W",R3997),_xlfn.TEXTJOIN("-",TRUE,M3997,N3997,O3997,P3997,Q3997&amp;"W",R3997))</f>
        <v>Straight Feeder-AL-Silver-Epoxy-5W-1</v>
      </c>
      <c r="T3997" s="14" t="str">
        <f>IF(COUNTIF(Cycletime[Element Desc.],ProjectsDB[[#This Row],[Element Desc.]])&gt;0,"Found","Not Found")</f>
        <v>Found</v>
      </c>
    </row>
    <row r="3998" spans="2:20" x14ac:dyDescent="0.25">
      <c r="B3998" s="8" t="s">
        <v>8394</v>
      </c>
      <c r="C3998" s="9" t="s">
        <v>8395</v>
      </c>
      <c r="D3998" s="9" t="s">
        <v>8396</v>
      </c>
      <c r="E3998" s="10">
        <v>1</v>
      </c>
      <c r="F3998" s="9" t="s">
        <v>8186</v>
      </c>
      <c r="G3998" s="9" t="s">
        <v>1443</v>
      </c>
      <c r="H3998" s="11"/>
      <c r="I3998" s="12">
        <v>1250</v>
      </c>
      <c r="J3998" s="12"/>
      <c r="K3998" s="12"/>
      <c r="L3998" s="12">
        <f t="array" ref="L3998">IFERROR(LOOKUP(2^15,SEARCH({"40A","63A","80A","100A","125A","160A","200A","250A","400A","630A","800A","1000A","1250A","1600A","2000A","2500A","3200A","4000A","5000A","6300A"},UPPER(D3998)),{40,63,80,100,125,160,200,250,400,630,800,1000,1250,1600,2000,2500,3200,4000,5000,6300}),0)</f>
        <v>800</v>
      </c>
      <c r="M3998" s="9" t="str">
        <f t="shared" si="311"/>
        <v>Straight Feeder</v>
      </c>
      <c r="N3998" s="9" t="str">
        <f t="shared" si="312"/>
        <v>AL</v>
      </c>
      <c r="O3998" s="13" t="str">
        <f t="shared" si="313"/>
        <v>Silver</v>
      </c>
      <c r="P3998" s="9" t="str">
        <f t="shared" si="314"/>
        <v>Epoxy</v>
      </c>
      <c r="Q3998" s="9" t="str">
        <f t="shared" si="315"/>
        <v>5</v>
      </c>
      <c r="R39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98" s="14" t="str">
        <f>IF(ProjectsDB[[#This Row],[Item Type]]="Straight Plug-In",_xlfn.TEXTJOIN("-",TRUE,M3998&amp;"-"&amp;_xlfn.LET(_xlpm.txt,ProjectsDB[[#This Row],[Assembly]],_xlpm.pos,FIND("SP",_xlpm.txt),_xlpm.pre,LEFT(_xlpm.txt,_xlpm.pos-1),IF(RIGHT(_xlpm.pre,3)="123","3PL",IF(RIGHT(_xlpm.pre,2)="12","2PL",IF(RIGHT(_xlpm.pre,1)="1","1PL","3PL")))),N3998,O3998,P3998,Q3998&amp;"W",R3998),_xlfn.TEXTJOIN("-",TRUE,M3998,N3998,O3998,P3998,Q3998&amp;"W",R3998))</f>
        <v>Straight Feeder-AL-Silver-Epoxy-5W-1</v>
      </c>
      <c r="T3998" s="14" t="str">
        <f>IF(COUNTIF(Cycletime[Element Desc.],ProjectsDB[[#This Row],[Element Desc.]])&gt;0,"Found","Not Found")</f>
        <v>Found</v>
      </c>
    </row>
    <row r="3999" spans="2:20" x14ac:dyDescent="0.25">
      <c r="B3999" s="8" t="s">
        <v>8397</v>
      </c>
      <c r="C3999" s="9" t="s">
        <v>8398</v>
      </c>
      <c r="D3999" s="9" t="s">
        <v>8399</v>
      </c>
      <c r="E3999" s="10">
        <v>1</v>
      </c>
      <c r="F3999" s="9" t="s">
        <v>8186</v>
      </c>
      <c r="G3999" s="9" t="s">
        <v>1443</v>
      </c>
      <c r="H3999" s="11"/>
      <c r="I3999" s="12">
        <v>840</v>
      </c>
      <c r="J3999" s="12"/>
      <c r="K3999" s="12"/>
      <c r="L3999" s="12">
        <f t="array" ref="L3999">IFERROR(LOOKUP(2^15,SEARCH({"40A","63A","80A","100A","125A","160A","200A","250A","400A","630A","800A","1000A","1250A","1600A","2000A","2500A","3200A","4000A","5000A","6300A"},UPPER(D3999)),{40,63,80,100,125,160,200,250,400,630,800,1000,1250,1600,2000,2500,3200,4000,5000,6300}),0)</f>
        <v>800</v>
      </c>
      <c r="M3999" s="9" t="str">
        <f t="shared" si="311"/>
        <v>Straight Feeder</v>
      </c>
      <c r="N3999" s="9" t="str">
        <f t="shared" si="312"/>
        <v>AL</v>
      </c>
      <c r="O3999" s="13" t="str">
        <f t="shared" si="313"/>
        <v>Silver</v>
      </c>
      <c r="P3999" s="9" t="str">
        <f t="shared" si="314"/>
        <v>Epoxy</v>
      </c>
      <c r="Q3999" s="9" t="str">
        <f t="shared" si="315"/>
        <v>5</v>
      </c>
      <c r="R39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3999" s="14" t="str">
        <f>IF(ProjectsDB[[#This Row],[Item Type]]="Straight Plug-In",_xlfn.TEXTJOIN("-",TRUE,M3999&amp;"-"&amp;_xlfn.LET(_xlpm.txt,ProjectsDB[[#This Row],[Assembly]],_xlpm.pos,FIND("SP",_xlpm.txt),_xlpm.pre,LEFT(_xlpm.txt,_xlpm.pos-1),IF(RIGHT(_xlpm.pre,3)="123","3PL",IF(RIGHT(_xlpm.pre,2)="12","2PL",IF(RIGHT(_xlpm.pre,1)="1","1PL","3PL")))),N3999,O3999,P3999,Q3999&amp;"W",R3999),_xlfn.TEXTJOIN("-",TRUE,M3999,N3999,O3999,P3999,Q3999&amp;"W",R3999))</f>
        <v>Straight Feeder-AL-Silver-Epoxy-5W-1</v>
      </c>
      <c r="T3999" s="14" t="str">
        <f>IF(COUNTIF(Cycletime[Element Desc.],ProjectsDB[[#This Row],[Element Desc.]])&gt;0,"Found","Not Found")</f>
        <v>Found</v>
      </c>
    </row>
    <row r="4000" spans="2:20" x14ac:dyDescent="0.25">
      <c r="B4000" s="8" t="s">
        <v>8400</v>
      </c>
      <c r="C4000" s="9" t="s">
        <v>8401</v>
      </c>
      <c r="D4000" s="9" t="s">
        <v>8402</v>
      </c>
      <c r="E4000" s="10">
        <v>1</v>
      </c>
      <c r="F4000" s="9" t="s">
        <v>8186</v>
      </c>
      <c r="G4000" s="9" t="s">
        <v>1443</v>
      </c>
      <c r="H4000" s="11"/>
      <c r="I4000" s="12">
        <v>575</v>
      </c>
      <c r="J4000" s="12"/>
      <c r="K4000" s="12"/>
      <c r="L4000" s="12">
        <f t="array" ref="L4000">IFERROR(LOOKUP(2^15,SEARCH({"40A","63A","80A","100A","125A","160A","200A","250A","400A","630A","800A","1000A","1250A","1600A","2000A","2500A","3200A","4000A","5000A","6300A"},UPPER(D4000)),{40,63,80,100,125,160,200,250,400,630,800,1000,1250,1600,2000,2500,3200,4000,5000,6300}),0)</f>
        <v>800</v>
      </c>
      <c r="M4000" s="9" t="str">
        <f t="shared" si="311"/>
        <v>Straight Feeder</v>
      </c>
      <c r="N4000" s="9" t="str">
        <f t="shared" si="312"/>
        <v>AL</v>
      </c>
      <c r="O4000" s="13" t="str">
        <f t="shared" si="313"/>
        <v>Silver</v>
      </c>
      <c r="P4000" s="9" t="str">
        <f t="shared" si="314"/>
        <v>Epoxy</v>
      </c>
      <c r="Q4000" s="9" t="str">
        <f t="shared" si="315"/>
        <v>5</v>
      </c>
      <c r="R40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00" s="14" t="str">
        <f>IF(ProjectsDB[[#This Row],[Item Type]]="Straight Plug-In",_xlfn.TEXTJOIN("-",TRUE,M4000&amp;"-"&amp;_xlfn.LET(_xlpm.txt,ProjectsDB[[#This Row],[Assembly]],_xlpm.pos,FIND("SP",_xlpm.txt),_xlpm.pre,LEFT(_xlpm.txt,_xlpm.pos-1),IF(RIGHT(_xlpm.pre,3)="123","3PL",IF(RIGHT(_xlpm.pre,2)="12","2PL",IF(RIGHT(_xlpm.pre,1)="1","1PL","3PL")))),N4000,O4000,P4000,Q4000&amp;"W",R4000),_xlfn.TEXTJOIN("-",TRUE,M4000,N4000,O4000,P4000,Q4000&amp;"W",R4000))</f>
        <v>Straight Feeder-AL-Silver-Epoxy-5W-1</v>
      </c>
      <c r="T4000" s="14" t="str">
        <f>IF(COUNTIF(Cycletime[Element Desc.],ProjectsDB[[#This Row],[Element Desc.]])&gt;0,"Found","Not Found")</f>
        <v>Found</v>
      </c>
    </row>
    <row r="4001" spans="2:20" x14ac:dyDescent="0.25">
      <c r="B4001" s="8" t="s">
        <v>8403</v>
      </c>
      <c r="C4001" s="9" t="s">
        <v>8374</v>
      </c>
      <c r="D4001" s="9" t="s">
        <v>8375</v>
      </c>
      <c r="E4001" s="10">
        <v>8</v>
      </c>
      <c r="F4001" s="9" t="s">
        <v>8186</v>
      </c>
      <c r="G4001" s="9" t="s">
        <v>1443</v>
      </c>
      <c r="H4001" s="11"/>
      <c r="I4001" s="12"/>
      <c r="J4001" s="12"/>
      <c r="K4001" s="12"/>
      <c r="L4001" s="12">
        <f t="array" ref="L4001">IFERROR(LOOKUP(2^15,SEARCH({"40A","63A","80A","100A","125A","160A","200A","250A","400A","630A","800A","1000A","1250A","1600A","2000A","2500A","3200A","4000A","5000A","6300A"},UPPER(D4001)),{40,63,80,100,125,160,200,250,400,630,800,1000,1250,1600,2000,2500,3200,4000,5000,6300}),0)</f>
        <v>800</v>
      </c>
      <c r="M4001" s="9" t="str">
        <f t="shared" si="311"/>
        <v>Joint Pack</v>
      </c>
      <c r="N4001" s="9" t="str">
        <f t="shared" si="312"/>
        <v>AL</v>
      </c>
      <c r="O4001" s="13" t="str">
        <f t="shared" si="313"/>
        <v>Silver</v>
      </c>
      <c r="P4001" s="9" t="str">
        <f t="shared" si="314"/>
        <v>None</v>
      </c>
      <c r="Q4001" s="9" t="str">
        <f t="shared" si="315"/>
        <v>5</v>
      </c>
      <c r="R40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01" s="14" t="str">
        <f>IF(ProjectsDB[[#This Row],[Item Type]]="Straight Plug-In",_xlfn.TEXTJOIN("-",TRUE,M4001&amp;"-"&amp;_xlfn.LET(_xlpm.txt,ProjectsDB[[#This Row],[Assembly]],_xlpm.pos,FIND("SP",_xlpm.txt),_xlpm.pre,LEFT(_xlpm.txt,_xlpm.pos-1),IF(RIGHT(_xlpm.pre,3)="123","3PL",IF(RIGHT(_xlpm.pre,2)="12","2PL",IF(RIGHT(_xlpm.pre,1)="1","1PL","3PL")))),N4001,O4001,P4001,Q4001&amp;"W",R4001),_xlfn.TEXTJOIN("-",TRUE,M4001,N4001,O4001,P4001,Q4001&amp;"W",R4001))</f>
        <v>Joint Pack-AL-Silver-None-5W-1</v>
      </c>
      <c r="T4001" s="14" t="str">
        <f>IF(COUNTIF(Cycletime[Element Desc.],ProjectsDB[[#This Row],[Element Desc.]])&gt;0,"Found","Not Found")</f>
        <v>Found</v>
      </c>
    </row>
    <row r="4002" spans="2:20" x14ac:dyDescent="0.25">
      <c r="B4002" s="8" t="s">
        <v>8404</v>
      </c>
      <c r="C4002" s="9" t="s">
        <v>8405</v>
      </c>
      <c r="D4002" s="9" t="s">
        <v>8406</v>
      </c>
      <c r="E4002" s="10">
        <v>1</v>
      </c>
      <c r="F4002" s="9" t="s">
        <v>8186</v>
      </c>
      <c r="G4002" s="9" t="s">
        <v>1443</v>
      </c>
      <c r="H4002" s="11"/>
      <c r="I4002" s="12">
        <v>430</v>
      </c>
      <c r="J4002" s="12"/>
      <c r="K4002" s="12"/>
      <c r="L4002" s="12">
        <f t="array" ref="L4002">IFERROR(LOOKUP(2^15,SEARCH({"40A","63A","80A","100A","125A","160A","200A","250A","400A","630A","800A","1000A","1250A","1600A","2000A","2500A","3200A","4000A","5000A","6300A"},UPPER(D4002)),{40,63,80,100,125,160,200,250,400,630,800,1000,1250,1600,2000,2500,3200,4000,5000,6300}),0)</f>
        <v>2500</v>
      </c>
      <c r="M4002" s="9" t="str">
        <f t="shared" si="311"/>
        <v>Straight Feeder</v>
      </c>
      <c r="N4002" s="9" t="str">
        <f t="shared" si="312"/>
        <v>AL</v>
      </c>
      <c r="O4002" s="13" t="str">
        <f t="shared" si="313"/>
        <v>Silver</v>
      </c>
      <c r="P4002" s="9" t="str">
        <f t="shared" si="314"/>
        <v>Epoxy</v>
      </c>
      <c r="Q4002" s="9" t="str">
        <f t="shared" si="315"/>
        <v>5</v>
      </c>
      <c r="R40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02" s="14" t="str">
        <f>IF(ProjectsDB[[#This Row],[Item Type]]="Straight Plug-In",_xlfn.TEXTJOIN("-",TRUE,M4002&amp;"-"&amp;_xlfn.LET(_xlpm.txt,ProjectsDB[[#This Row],[Assembly]],_xlpm.pos,FIND("SP",_xlpm.txt),_xlpm.pre,LEFT(_xlpm.txt,_xlpm.pos-1),IF(RIGHT(_xlpm.pre,3)="123","3PL",IF(RIGHT(_xlpm.pre,2)="12","2PL",IF(RIGHT(_xlpm.pre,1)="1","1PL","3PL")))),N4002,O4002,P4002,Q4002&amp;"W",R4002),_xlfn.TEXTJOIN("-",TRUE,M4002,N4002,O4002,P4002,Q4002&amp;"W",R4002))</f>
        <v>Straight Feeder-AL-Silver-Epoxy-5W-2</v>
      </c>
      <c r="T4002" s="14" t="str">
        <f>IF(COUNTIF(Cycletime[Element Desc.],ProjectsDB[[#This Row],[Element Desc.]])&gt;0,"Found","Not Found")</f>
        <v>Found</v>
      </c>
    </row>
    <row r="4003" spans="2:20" x14ac:dyDescent="0.25">
      <c r="B4003" s="8" t="s">
        <v>8407</v>
      </c>
      <c r="C4003" s="9" t="s">
        <v>8408</v>
      </c>
      <c r="D4003" s="9" t="s">
        <v>8409</v>
      </c>
      <c r="E4003" s="10">
        <v>1</v>
      </c>
      <c r="F4003" s="9" t="s">
        <v>8186</v>
      </c>
      <c r="G4003" s="9" t="s">
        <v>1443</v>
      </c>
      <c r="H4003" s="11"/>
      <c r="I4003" s="12"/>
      <c r="J4003" s="12"/>
      <c r="K4003" s="12"/>
      <c r="L4003" s="12">
        <f t="array" ref="L4003">IFERROR(LOOKUP(2^15,SEARCH({"40A","63A","80A","100A","125A","160A","200A","250A","400A","630A","800A","1000A","1250A","1600A","2000A","2500A","3200A","4000A","5000A","6300A"},UPPER(D4003)),{40,63,80,100,125,160,200,250,400,630,800,1000,1250,1600,2000,2500,3200,4000,5000,6300}),0)</f>
        <v>2500</v>
      </c>
      <c r="M4003" s="9" t="str">
        <f t="shared" si="311"/>
        <v>Joint Pack</v>
      </c>
      <c r="N4003" s="9" t="str">
        <f t="shared" si="312"/>
        <v>AL</v>
      </c>
      <c r="O4003" s="13" t="str">
        <f t="shared" si="313"/>
        <v>Silver</v>
      </c>
      <c r="P4003" s="9" t="str">
        <f t="shared" si="314"/>
        <v>None</v>
      </c>
      <c r="Q4003" s="9" t="str">
        <f t="shared" si="315"/>
        <v>5</v>
      </c>
      <c r="R40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03" s="14" t="str">
        <f>IF(ProjectsDB[[#This Row],[Item Type]]="Straight Plug-In",_xlfn.TEXTJOIN("-",TRUE,M4003&amp;"-"&amp;_xlfn.LET(_xlpm.txt,ProjectsDB[[#This Row],[Assembly]],_xlpm.pos,FIND("SP",_xlpm.txt),_xlpm.pre,LEFT(_xlpm.txt,_xlpm.pos-1),IF(RIGHT(_xlpm.pre,3)="123","3PL",IF(RIGHT(_xlpm.pre,2)="12","2PL",IF(RIGHT(_xlpm.pre,1)="1","1PL","3PL")))),N4003,O4003,P4003,Q4003&amp;"W",R4003),_xlfn.TEXTJOIN("-",TRUE,M4003,N4003,O4003,P4003,Q4003&amp;"W",R4003))</f>
        <v>Joint Pack-AL-Silver-None-5W-2</v>
      </c>
      <c r="T4003" s="14" t="str">
        <f>IF(COUNTIF(Cycletime[Element Desc.],ProjectsDB[[#This Row],[Element Desc.]])&gt;0,"Found","Not Found")</f>
        <v>Found</v>
      </c>
    </row>
    <row r="4004" spans="2:20" x14ac:dyDescent="0.25">
      <c r="B4004" s="8" t="s">
        <v>8410</v>
      </c>
      <c r="C4004" s="9" t="s">
        <v>8411</v>
      </c>
      <c r="D4004" s="9" t="s">
        <v>8412</v>
      </c>
      <c r="E4004" s="10">
        <v>1</v>
      </c>
      <c r="F4004" s="9" t="s">
        <v>8186</v>
      </c>
      <c r="G4004" s="9" t="s">
        <v>1443</v>
      </c>
      <c r="H4004" s="11"/>
      <c r="I4004" s="12">
        <v>1270</v>
      </c>
      <c r="J4004" s="12"/>
      <c r="K4004" s="12"/>
      <c r="L4004" s="12">
        <f t="array" ref="L4004">IFERROR(LOOKUP(2^15,SEARCH({"40A","63A","80A","100A","125A","160A","200A","250A","400A","630A","800A","1000A","1250A","1600A","2000A","2500A","3200A","4000A","5000A","6300A"},UPPER(D4004)),{40,63,80,100,125,160,200,250,400,630,800,1000,1250,1600,2000,2500,3200,4000,5000,6300}),0)</f>
        <v>2500</v>
      </c>
      <c r="M4004" s="9" t="str">
        <f t="shared" si="311"/>
        <v>Straight Feeder</v>
      </c>
      <c r="N4004" s="9" t="str">
        <f t="shared" si="312"/>
        <v>AL</v>
      </c>
      <c r="O4004" s="13" t="str">
        <f t="shared" si="313"/>
        <v>Silver</v>
      </c>
      <c r="P4004" s="9" t="str">
        <f t="shared" si="314"/>
        <v>Epoxy</v>
      </c>
      <c r="Q4004" s="9" t="str">
        <f t="shared" si="315"/>
        <v>5</v>
      </c>
      <c r="R40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04" s="14" t="str">
        <f>IF(ProjectsDB[[#This Row],[Item Type]]="Straight Plug-In",_xlfn.TEXTJOIN("-",TRUE,M4004&amp;"-"&amp;_xlfn.LET(_xlpm.txt,ProjectsDB[[#This Row],[Assembly]],_xlpm.pos,FIND("SP",_xlpm.txt),_xlpm.pre,LEFT(_xlpm.txt,_xlpm.pos-1),IF(RIGHT(_xlpm.pre,3)="123","3PL",IF(RIGHT(_xlpm.pre,2)="12","2PL",IF(RIGHT(_xlpm.pre,1)="1","1PL","3PL")))),N4004,O4004,P4004,Q4004&amp;"W",R4004),_xlfn.TEXTJOIN("-",TRUE,M4004,N4004,O4004,P4004,Q4004&amp;"W",R4004))</f>
        <v>Straight Feeder-AL-Silver-Epoxy-5W-2</v>
      </c>
      <c r="T4004" s="14" t="str">
        <f>IF(COUNTIF(Cycletime[Element Desc.],ProjectsDB[[#This Row],[Element Desc.]])&gt;0,"Found","Not Found")</f>
        <v>Found</v>
      </c>
    </row>
    <row r="4005" spans="2:20" x14ac:dyDescent="0.25">
      <c r="B4005" s="8" t="s">
        <v>8413</v>
      </c>
      <c r="C4005" s="9" t="s">
        <v>8414</v>
      </c>
      <c r="D4005" s="9" t="s">
        <v>8415</v>
      </c>
      <c r="E4005" s="10">
        <v>1</v>
      </c>
      <c r="F4005" s="9" t="s">
        <v>8186</v>
      </c>
      <c r="G4005" s="9" t="s">
        <v>1443</v>
      </c>
      <c r="H4005" s="11"/>
      <c r="I4005" s="12">
        <v>2180</v>
      </c>
      <c r="J4005" s="12"/>
      <c r="K4005" s="12"/>
      <c r="L4005" s="12">
        <f t="array" ref="L4005">IFERROR(LOOKUP(2^15,SEARCH({"40A","63A","80A","100A","125A","160A","200A","250A","400A","630A","800A","1000A","1250A","1600A","2000A","2500A","3200A","4000A","5000A","6300A"},UPPER(D4005)),{40,63,80,100,125,160,200,250,400,630,800,1000,1250,1600,2000,2500,3200,4000,5000,6300}),0)</f>
        <v>2500</v>
      </c>
      <c r="M4005" s="9" t="str">
        <f t="shared" si="311"/>
        <v>Straight Feeder</v>
      </c>
      <c r="N4005" s="9" t="str">
        <f t="shared" si="312"/>
        <v>AL</v>
      </c>
      <c r="O4005" s="13" t="str">
        <f t="shared" si="313"/>
        <v>Silver</v>
      </c>
      <c r="P4005" s="9" t="str">
        <f t="shared" si="314"/>
        <v>Epoxy</v>
      </c>
      <c r="Q4005" s="9" t="str">
        <f t="shared" si="315"/>
        <v>5</v>
      </c>
      <c r="R40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05" s="14" t="str">
        <f>IF(ProjectsDB[[#This Row],[Item Type]]="Straight Plug-In",_xlfn.TEXTJOIN("-",TRUE,M4005&amp;"-"&amp;_xlfn.LET(_xlpm.txt,ProjectsDB[[#This Row],[Assembly]],_xlpm.pos,FIND("SP",_xlpm.txt),_xlpm.pre,LEFT(_xlpm.txt,_xlpm.pos-1),IF(RIGHT(_xlpm.pre,3)="123","3PL",IF(RIGHT(_xlpm.pre,2)="12","2PL",IF(RIGHT(_xlpm.pre,1)="1","1PL","3PL")))),N4005,O4005,P4005,Q4005&amp;"W",R4005),_xlfn.TEXTJOIN("-",TRUE,M4005,N4005,O4005,P4005,Q4005&amp;"W",R4005))</f>
        <v>Straight Feeder-AL-Silver-Epoxy-5W-2</v>
      </c>
      <c r="T4005" s="14" t="str">
        <f>IF(COUNTIF(Cycletime[Element Desc.],ProjectsDB[[#This Row],[Element Desc.]])&gt;0,"Found","Not Found")</f>
        <v>Found</v>
      </c>
    </row>
    <row r="4006" spans="2:20" x14ac:dyDescent="0.25">
      <c r="B4006" s="8" t="s">
        <v>8416</v>
      </c>
      <c r="C4006" s="9" t="s">
        <v>8417</v>
      </c>
      <c r="D4006" s="9" t="s">
        <v>8418</v>
      </c>
      <c r="E4006" s="10">
        <v>1</v>
      </c>
      <c r="F4006" s="9" t="s">
        <v>8186</v>
      </c>
      <c r="G4006" s="9" t="s">
        <v>1443</v>
      </c>
      <c r="H4006" s="11"/>
      <c r="I4006" s="12">
        <v>2797</v>
      </c>
      <c r="J4006" s="12"/>
      <c r="K4006" s="12"/>
      <c r="L4006" s="12">
        <f t="array" ref="L4006">IFERROR(LOOKUP(2^15,SEARCH({"40A","63A","80A","100A","125A","160A","200A","250A","400A","630A","800A","1000A","1250A","1600A","2000A","2500A","3200A","4000A","5000A","6300A"},UPPER(D4006)),{40,63,80,100,125,160,200,250,400,630,800,1000,1250,1600,2000,2500,3200,4000,5000,6300}),0)</f>
        <v>2500</v>
      </c>
      <c r="M4006" s="9" t="str">
        <f t="shared" si="311"/>
        <v>Straight Feeder</v>
      </c>
      <c r="N4006" s="9" t="str">
        <f t="shared" si="312"/>
        <v>AL</v>
      </c>
      <c r="O4006" s="13" t="str">
        <f t="shared" si="313"/>
        <v>Silver</v>
      </c>
      <c r="P4006" s="9" t="str">
        <f t="shared" si="314"/>
        <v>Epoxy</v>
      </c>
      <c r="Q4006" s="9" t="str">
        <f t="shared" si="315"/>
        <v>5</v>
      </c>
      <c r="R40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06" s="14" t="str">
        <f>IF(ProjectsDB[[#This Row],[Item Type]]="Straight Plug-In",_xlfn.TEXTJOIN("-",TRUE,M4006&amp;"-"&amp;_xlfn.LET(_xlpm.txt,ProjectsDB[[#This Row],[Assembly]],_xlpm.pos,FIND("SP",_xlpm.txt),_xlpm.pre,LEFT(_xlpm.txt,_xlpm.pos-1),IF(RIGHT(_xlpm.pre,3)="123","3PL",IF(RIGHT(_xlpm.pre,2)="12","2PL",IF(RIGHT(_xlpm.pre,1)="1","1PL","3PL")))),N4006,O4006,P4006,Q4006&amp;"W",R4006),_xlfn.TEXTJOIN("-",TRUE,M4006,N4006,O4006,P4006,Q4006&amp;"W",R4006))</f>
        <v>Straight Feeder-AL-Silver-Epoxy-5W-2</v>
      </c>
      <c r="T4006" s="14" t="str">
        <f>IF(COUNTIF(Cycletime[Element Desc.],ProjectsDB[[#This Row],[Element Desc.]])&gt;0,"Found","Not Found")</f>
        <v>Found</v>
      </c>
    </row>
    <row r="4007" spans="2:20" x14ac:dyDescent="0.25">
      <c r="B4007" s="8" t="s">
        <v>8419</v>
      </c>
      <c r="C4007" s="9" t="s">
        <v>8420</v>
      </c>
      <c r="D4007" s="9" t="s">
        <v>8421</v>
      </c>
      <c r="E4007" s="10">
        <v>1</v>
      </c>
      <c r="F4007" s="9" t="s">
        <v>8186</v>
      </c>
      <c r="G4007" s="9" t="s">
        <v>1443</v>
      </c>
      <c r="H4007" s="11"/>
      <c r="I4007" s="12">
        <v>755</v>
      </c>
      <c r="J4007" s="12"/>
      <c r="K4007" s="12"/>
      <c r="L4007" s="12">
        <f t="array" ref="L4007">IFERROR(LOOKUP(2^15,SEARCH({"40A","63A","80A","100A","125A","160A","200A","250A","400A","630A","800A","1000A","1250A","1600A","2000A","2500A","3200A","4000A","5000A","6300A"},UPPER(D4007)),{40,63,80,100,125,160,200,250,400,630,800,1000,1250,1600,2000,2500,3200,4000,5000,6300}),0)</f>
        <v>2500</v>
      </c>
      <c r="M4007" s="9" t="str">
        <f t="shared" si="311"/>
        <v>Straight Feeder</v>
      </c>
      <c r="N4007" s="9" t="str">
        <f t="shared" si="312"/>
        <v>AL</v>
      </c>
      <c r="O4007" s="13" t="str">
        <f t="shared" si="313"/>
        <v>Silver</v>
      </c>
      <c r="P4007" s="9" t="str">
        <f t="shared" si="314"/>
        <v>Epoxy</v>
      </c>
      <c r="Q4007" s="9" t="str">
        <f t="shared" si="315"/>
        <v>5</v>
      </c>
      <c r="R40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07" s="14" t="str">
        <f>IF(ProjectsDB[[#This Row],[Item Type]]="Straight Plug-In",_xlfn.TEXTJOIN("-",TRUE,M4007&amp;"-"&amp;_xlfn.LET(_xlpm.txt,ProjectsDB[[#This Row],[Assembly]],_xlpm.pos,FIND("SP",_xlpm.txt),_xlpm.pre,LEFT(_xlpm.txt,_xlpm.pos-1),IF(RIGHT(_xlpm.pre,3)="123","3PL",IF(RIGHT(_xlpm.pre,2)="12","2PL",IF(RIGHT(_xlpm.pre,1)="1","1PL","3PL")))),N4007,O4007,P4007,Q4007&amp;"W",R4007),_xlfn.TEXTJOIN("-",TRUE,M4007,N4007,O4007,P4007,Q4007&amp;"W",R4007))</f>
        <v>Straight Feeder-AL-Silver-Epoxy-5W-2</v>
      </c>
      <c r="T4007" s="14" t="str">
        <f>IF(COUNTIF(Cycletime[Element Desc.],ProjectsDB[[#This Row],[Element Desc.]])&gt;0,"Found","Not Found")</f>
        <v>Found</v>
      </c>
    </row>
    <row r="4008" spans="2:20" x14ac:dyDescent="0.25">
      <c r="B4008" s="8" t="s">
        <v>8422</v>
      </c>
      <c r="C4008" s="9" t="s">
        <v>8408</v>
      </c>
      <c r="D4008" s="9" t="s">
        <v>8409</v>
      </c>
      <c r="E4008" s="10">
        <v>3</v>
      </c>
      <c r="F4008" s="9" t="s">
        <v>8186</v>
      </c>
      <c r="G4008" s="9" t="s">
        <v>1443</v>
      </c>
      <c r="H4008" s="11"/>
      <c r="I4008" s="12"/>
      <c r="J4008" s="12"/>
      <c r="K4008" s="12"/>
      <c r="L4008" s="12">
        <f t="array" ref="L4008">IFERROR(LOOKUP(2^15,SEARCH({"40A","63A","80A","100A","125A","160A","200A","250A","400A","630A","800A","1000A","1250A","1600A","2000A","2500A","3200A","4000A","5000A","6300A"},UPPER(D4008)),{40,63,80,100,125,160,200,250,400,630,800,1000,1250,1600,2000,2500,3200,4000,5000,6300}),0)</f>
        <v>2500</v>
      </c>
      <c r="M4008" s="9" t="str">
        <f t="shared" si="311"/>
        <v>Joint Pack</v>
      </c>
      <c r="N4008" s="9" t="str">
        <f t="shared" si="312"/>
        <v>AL</v>
      </c>
      <c r="O4008" s="13" t="str">
        <f t="shared" si="313"/>
        <v>Silver</v>
      </c>
      <c r="P4008" s="9" t="str">
        <f t="shared" si="314"/>
        <v>None</v>
      </c>
      <c r="Q4008" s="9" t="str">
        <f t="shared" si="315"/>
        <v>5</v>
      </c>
      <c r="R40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08" s="14" t="str">
        <f>IF(ProjectsDB[[#This Row],[Item Type]]="Straight Plug-In",_xlfn.TEXTJOIN("-",TRUE,M4008&amp;"-"&amp;_xlfn.LET(_xlpm.txt,ProjectsDB[[#This Row],[Assembly]],_xlpm.pos,FIND("SP",_xlpm.txt),_xlpm.pre,LEFT(_xlpm.txt,_xlpm.pos-1),IF(RIGHT(_xlpm.pre,3)="123","3PL",IF(RIGHT(_xlpm.pre,2)="12","2PL",IF(RIGHT(_xlpm.pre,1)="1","1PL","3PL")))),N4008,O4008,P4008,Q4008&amp;"W",R4008),_xlfn.TEXTJOIN("-",TRUE,M4008,N4008,O4008,P4008,Q4008&amp;"W",R4008))</f>
        <v>Joint Pack-AL-Silver-None-5W-2</v>
      </c>
      <c r="T4008" s="14" t="str">
        <f>IF(COUNTIF(Cycletime[Element Desc.],ProjectsDB[[#This Row],[Element Desc.]])&gt;0,"Found","Not Found")</f>
        <v>Found</v>
      </c>
    </row>
    <row r="4009" spans="2:20" x14ac:dyDescent="0.25">
      <c r="B4009" s="8" t="s">
        <v>8423</v>
      </c>
      <c r="C4009" s="9" t="s">
        <v>8424</v>
      </c>
      <c r="D4009" s="9" t="s">
        <v>8425</v>
      </c>
      <c r="E4009" s="10">
        <v>1</v>
      </c>
      <c r="F4009" s="9" t="s">
        <v>8186</v>
      </c>
      <c r="G4009" s="9" t="s">
        <v>1577</v>
      </c>
      <c r="H4009" s="11"/>
      <c r="I4009" s="12">
        <v>430</v>
      </c>
      <c r="J4009" s="12">
        <v>450</v>
      </c>
      <c r="K4009" s="12">
        <v>430</v>
      </c>
      <c r="L4009" s="12">
        <f t="array" ref="L4009">IFERROR(LOOKUP(2^15,SEARCH({"40A","63A","80A","100A","125A","160A","200A","250A","400A","630A","800A","1000A","1250A","1600A","2000A","2500A","3200A","4000A","5000A","6300A"},UPPER(D4009)),{40,63,80,100,125,160,200,250,400,630,800,1000,1250,1600,2000,2500,3200,4000,5000,6300}),0)</f>
        <v>2500</v>
      </c>
      <c r="M4009" s="9" t="str">
        <f t="shared" si="311"/>
        <v>Z-Unit Edge</v>
      </c>
      <c r="N4009" s="9" t="str">
        <f t="shared" si="312"/>
        <v>AL</v>
      </c>
      <c r="O4009" s="13" t="str">
        <f t="shared" si="313"/>
        <v>Silver</v>
      </c>
      <c r="P4009" s="9" t="str">
        <f t="shared" si="314"/>
        <v>Epoxy</v>
      </c>
      <c r="Q4009" s="9" t="str">
        <f t="shared" si="315"/>
        <v>5</v>
      </c>
      <c r="R40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09" s="14" t="str">
        <f>IF(ProjectsDB[[#This Row],[Item Type]]="Straight Plug-In",_xlfn.TEXTJOIN("-",TRUE,M4009&amp;"-"&amp;_xlfn.LET(_xlpm.txt,ProjectsDB[[#This Row],[Assembly]],_xlpm.pos,FIND("SP",_xlpm.txt),_xlpm.pre,LEFT(_xlpm.txt,_xlpm.pos-1),IF(RIGHT(_xlpm.pre,3)="123","3PL",IF(RIGHT(_xlpm.pre,2)="12","2PL",IF(RIGHT(_xlpm.pre,1)="1","1PL","3PL")))),N4009,O4009,P4009,Q4009&amp;"W",R4009),_xlfn.TEXTJOIN("-",TRUE,M4009,N4009,O4009,P4009,Q4009&amp;"W",R4009))</f>
        <v>Z-Unit Edge-AL-Silver-Epoxy-5W-2</v>
      </c>
      <c r="T4009" s="14" t="str">
        <f>IF(COUNTIF(Cycletime[Element Desc.],ProjectsDB[[#This Row],[Element Desc.]])&gt;0,"Found","Not Found")</f>
        <v>Found</v>
      </c>
    </row>
    <row r="4010" spans="2:20" x14ac:dyDescent="0.25">
      <c r="B4010" s="8" t="s">
        <v>8426</v>
      </c>
      <c r="C4010" s="9" t="s">
        <v>8427</v>
      </c>
      <c r="D4010" s="9" t="s">
        <v>8428</v>
      </c>
      <c r="E4010" s="10">
        <v>1</v>
      </c>
      <c r="F4010" s="9" t="s">
        <v>8186</v>
      </c>
      <c r="G4010" s="9" t="s">
        <v>1577</v>
      </c>
      <c r="H4010" s="11"/>
      <c r="I4010" s="12">
        <v>507</v>
      </c>
      <c r="J4010" s="12">
        <v>657</v>
      </c>
      <c r="K4010" s="12"/>
      <c r="L4010" s="12">
        <f t="array" ref="L4010">IFERROR(LOOKUP(2^15,SEARCH({"40A","63A","80A","100A","125A","160A","200A","250A","400A","630A","800A","1000A","1250A","1600A","2000A","2500A","3200A","4000A","5000A","6300A"},UPPER(D4010)),{40,63,80,100,125,160,200,250,400,630,800,1000,1250,1600,2000,2500,3200,4000,5000,6300}),0)</f>
        <v>3200</v>
      </c>
      <c r="M4010" s="9" t="str">
        <f t="shared" si="311"/>
        <v>Elbow Flat</v>
      </c>
      <c r="N4010" s="9" t="str">
        <f t="shared" si="312"/>
        <v>AL</v>
      </c>
      <c r="O4010" s="13" t="str">
        <f t="shared" si="313"/>
        <v>Silver</v>
      </c>
      <c r="P4010" s="9" t="str">
        <f t="shared" si="314"/>
        <v>Epoxy</v>
      </c>
      <c r="Q4010" s="9" t="str">
        <f t="shared" si="315"/>
        <v>5</v>
      </c>
      <c r="R40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10" s="14" t="str">
        <f>IF(ProjectsDB[[#This Row],[Item Type]]="Straight Plug-In",_xlfn.TEXTJOIN("-",TRUE,M4010&amp;"-"&amp;_xlfn.LET(_xlpm.txt,ProjectsDB[[#This Row],[Assembly]],_xlpm.pos,FIND("SP",_xlpm.txt),_xlpm.pre,LEFT(_xlpm.txt,_xlpm.pos-1),IF(RIGHT(_xlpm.pre,3)="123","3PL",IF(RIGHT(_xlpm.pre,2)="12","2PL",IF(RIGHT(_xlpm.pre,1)="1","1PL","3PL")))),N4010,O4010,P4010,Q4010&amp;"W",R4010),_xlfn.TEXTJOIN("-",TRUE,M4010,N4010,O4010,P4010,Q4010&amp;"W",R4010))</f>
        <v>Elbow Flat-AL-Silver-Epoxy-5W-2</v>
      </c>
      <c r="T4010" s="14" t="str">
        <f>IF(COUNTIF(Cycletime[Element Desc.],ProjectsDB[[#This Row],[Element Desc.]])&gt;0,"Found","Not Found")</f>
        <v>Found</v>
      </c>
    </row>
    <row r="4011" spans="2:20" x14ac:dyDescent="0.25">
      <c r="B4011" s="8" t="s">
        <v>8429</v>
      </c>
      <c r="C4011" s="9" t="s">
        <v>8430</v>
      </c>
      <c r="D4011" s="9" t="s">
        <v>8431</v>
      </c>
      <c r="E4011" s="10">
        <v>1</v>
      </c>
      <c r="F4011" s="9" t="s">
        <v>8186</v>
      </c>
      <c r="G4011" s="9" t="s">
        <v>1577</v>
      </c>
      <c r="H4011" s="11"/>
      <c r="I4011" s="12">
        <v>505</v>
      </c>
      <c r="J4011" s="12">
        <v>568</v>
      </c>
      <c r="K4011" s="12">
        <v>505</v>
      </c>
      <c r="L4011" s="12">
        <f t="array" ref="L4011">IFERROR(LOOKUP(2^15,SEARCH({"40A","63A","80A","100A","125A","160A","200A","250A","400A","630A","800A","1000A","1250A","1600A","2000A","2500A","3200A","4000A","5000A","6300A"},UPPER(D4011)),{40,63,80,100,125,160,200,250,400,630,800,1000,1250,1600,2000,2500,3200,4000,5000,6300}),0)</f>
        <v>4000</v>
      </c>
      <c r="M4011" s="9" t="str">
        <f t="shared" si="311"/>
        <v>Z-Unit Edge</v>
      </c>
      <c r="N4011" s="9" t="str">
        <f t="shared" si="312"/>
        <v>AL</v>
      </c>
      <c r="O4011" s="13" t="str">
        <f t="shared" si="313"/>
        <v>Silver</v>
      </c>
      <c r="P4011" s="9" t="str">
        <f t="shared" si="314"/>
        <v>Epoxy</v>
      </c>
      <c r="Q4011" s="9" t="str">
        <f t="shared" si="315"/>
        <v>5</v>
      </c>
      <c r="R40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11" s="14" t="str">
        <f>IF(ProjectsDB[[#This Row],[Item Type]]="Straight Plug-In",_xlfn.TEXTJOIN("-",TRUE,M4011&amp;"-"&amp;_xlfn.LET(_xlpm.txt,ProjectsDB[[#This Row],[Assembly]],_xlpm.pos,FIND("SP",_xlpm.txt),_xlpm.pre,LEFT(_xlpm.txt,_xlpm.pos-1),IF(RIGHT(_xlpm.pre,3)="123","3PL",IF(RIGHT(_xlpm.pre,2)="12","2PL",IF(RIGHT(_xlpm.pre,1)="1","1PL","3PL")))),N4011,O4011,P4011,Q4011&amp;"W",R4011),_xlfn.TEXTJOIN("-",TRUE,M4011,N4011,O4011,P4011,Q4011&amp;"W",R4011))</f>
        <v>Z-Unit Edge-AL-Silver-Epoxy-5W-2</v>
      </c>
      <c r="T4011" s="14" t="str">
        <f>IF(COUNTIF(Cycletime[Element Desc.],ProjectsDB[[#This Row],[Element Desc.]])&gt;0,"Found","Not Found")</f>
        <v>Found</v>
      </c>
    </row>
    <row r="4012" spans="2:20" x14ac:dyDescent="0.25">
      <c r="B4012" s="8" t="s">
        <v>8432</v>
      </c>
      <c r="C4012" s="9" t="s">
        <v>8200</v>
      </c>
      <c r="D4012" s="9" t="s">
        <v>8201</v>
      </c>
      <c r="E4012" s="10">
        <v>1</v>
      </c>
      <c r="F4012" s="9" t="s">
        <v>8186</v>
      </c>
      <c r="G4012" s="9" t="s">
        <v>1577</v>
      </c>
      <c r="H4012" s="11"/>
      <c r="I4012" s="12">
        <v>300</v>
      </c>
      <c r="J4012" s="12">
        <v>300</v>
      </c>
      <c r="K4012" s="12"/>
      <c r="L4012" s="12">
        <f t="array" ref="L4012">IFERROR(LOOKUP(2^15,SEARCH({"40A","63A","80A","100A","125A","160A","200A","250A","400A","630A","800A","1000A","1250A","1600A","2000A","2500A","3200A","4000A","5000A","6300A"},UPPER(D4012)),{40,63,80,100,125,160,200,250,400,630,800,1000,1250,1600,2000,2500,3200,4000,5000,6300}),0)</f>
        <v>4000</v>
      </c>
      <c r="M4012" s="9" t="str">
        <f t="shared" si="311"/>
        <v>Elbow Flat</v>
      </c>
      <c r="N4012" s="9" t="str">
        <f t="shared" si="312"/>
        <v>AL</v>
      </c>
      <c r="O4012" s="13" t="str">
        <f t="shared" si="313"/>
        <v>Silver</v>
      </c>
      <c r="P4012" s="9" t="str">
        <f t="shared" si="314"/>
        <v>Epoxy</v>
      </c>
      <c r="Q4012" s="9" t="str">
        <f t="shared" si="315"/>
        <v>5</v>
      </c>
      <c r="R40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12" s="14" t="str">
        <f>IF(ProjectsDB[[#This Row],[Item Type]]="Straight Plug-In",_xlfn.TEXTJOIN("-",TRUE,M4012&amp;"-"&amp;_xlfn.LET(_xlpm.txt,ProjectsDB[[#This Row],[Assembly]],_xlpm.pos,FIND("SP",_xlpm.txt),_xlpm.pre,LEFT(_xlpm.txt,_xlpm.pos-1),IF(RIGHT(_xlpm.pre,3)="123","3PL",IF(RIGHT(_xlpm.pre,2)="12","2PL",IF(RIGHT(_xlpm.pre,1)="1","1PL","3PL")))),N4012,O4012,P4012,Q4012&amp;"W",R4012),_xlfn.TEXTJOIN("-",TRUE,M4012,N4012,O4012,P4012,Q4012&amp;"W",R4012))</f>
        <v>Elbow Flat-AL-Silver-Epoxy-5W-2</v>
      </c>
      <c r="T4012" s="14" t="str">
        <f>IF(COUNTIF(Cycletime[Element Desc.],ProjectsDB[[#This Row],[Element Desc.]])&gt;0,"Found","Not Found")</f>
        <v>Found</v>
      </c>
    </row>
    <row r="4013" spans="2:20" x14ac:dyDescent="0.25">
      <c r="B4013" s="8" t="s">
        <v>8433</v>
      </c>
      <c r="C4013" s="9" t="s">
        <v>8434</v>
      </c>
      <c r="D4013" s="9" t="s">
        <v>8435</v>
      </c>
      <c r="E4013" s="10">
        <v>1</v>
      </c>
      <c r="F4013" s="9" t="s">
        <v>8186</v>
      </c>
      <c r="G4013" s="9" t="s">
        <v>1577</v>
      </c>
      <c r="H4013" s="11"/>
      <c r="I4013" s="12">
        <v>505</v>
      </c>
      <c r="J4013" s="12">
        <v>450</v>
      </c>
      <c r="K4013" s="12">
        <v>505</v>
      </c>
      <c r="L4013" s="12">
        <f t="array" ref="L4013">IFERROR(LOOKUP(2^15,SEARCH({"40A","63A","80A","100A","125A","160A","200A","250A","400A","630A","800A","1000A","1250A","1600A","2000A","2500A","3200A","4000A","5000A","6300A"},UPPER(D4013)),{40,63,80,100,125,160,200,250,400,630,800,1000,1250,1600,2000,2500,3200,4000,5000,6300}),0)</f>
        <v>4000</v>
      </c>
      <c r="M4013" s="9" t="str">
        <f t="shared" si="311"/>
        <v>Z-Unit Edge</v>
      </c>
      <c r="N4013" s="9" t="str">
        <f t="shared" si="312"/>
        <v>AL</v>
      </c>
      <c r="O4013" s="13" t="str">
        <f t="shared" si="313"/>
        <v>Silver</v>
      </c>
      <c r="P4013" s="9" t="str">
        <f t="shared" si="314"/>
        <v>Epoxy</v>
      </c>
      <c r="Q4013" s="9" t="str">
        <f t="shared" si="315"/>
        <v>5</v>
      </c>
      <c r="R40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13" s="14" t="str">
        <f>IF(ProjectsDB[[#This Row],[Item Type]]="Straight Plug-In",_xlfn.TEXTJOIN("-",TRUE,M4013&amp;"-"&amp;_xlfn.LET(_xlpm.txt,ProjectsDB[[#This Row],[Assembly]],_xlpm.pos,FIND("SP",_xlpm.txt),_xlpm.pre,LEFT(_xlpm.txt,_xlpm.pos-1),IF(RIGHT(_xlpm.pre,3)="123","3PL",IF(RIGHT(_xlpm.pre,2)="12","2PL",IF(RIGHT(_xlpm.pre,1)="1","1PL","3PL")))),N4013,O4013,P4013,Q4013&amp;"W",R4013),_xlfn.TEXTJOIN("-",TRUE,M4013,N4013,O4013,P4013,Q4013&amp;"W",R4013))</f>
        <v>Z-Unit Edge-AL-Silver-Epoxy-5W-2</v>
      </c>
      <c r="T4013" s="14" t="str">
        <f>IF(COUNTIF(Cycletime[Element Desc.],ProjectsDB[[#This Row],[Element Desc.]])&gt;0,"Found","Not Found")</f>
        <v>Found</v>
      </c>
    </row>
    <row r="4014" spans="2:20" x14ac:dyDescent="0.25">
      <c r="B4014" s="8" t="s">
        <v>8436</v>
      </c>
      <c r="C4014" s="9" t="s">
        <v>8437</v>
      </c>
      <c r="D4014" s="9" t="s">
        <v>8438</v>
      </c>
      <c r="E4014" s="10">
        <v>1</v>
      </c>
      <c r="F4014" s="9" t="s">
        <v>8186</v>
      </c>
      <c r="G4014" s="9" t="s">
        <v>1577</v>
      </c>
      <c r="H4014" s="11"/>
      <c r="I4014" s="12">
        <v>505</v>
      </c>
      <c r="J4014" s="12">
        <v>505</v>
      </c>
      <c r="K4014" s="12">
        <v>123</v>
      </c>
      <c r="L4014" s="12">
        <f t="array" ref="L4014">IFERROR(LOOKUP(2^15,SEARCH({"40A","63A","80A","100A","125A","160A","200A","250A","400A","630A","800A","1000A","1250A","1600A","2000A","2500A","3200A","4000A","5000A","6300A"},UPPER(D4014)),{40,63,80,100,125,160,200,250,400,630,800,1000,1250,1600,2000,2500,3200,4000,5000,6300}),0)</f>
        <v>4000</v>
      </c>
      <c r="M4014" s="9" t="str">
        <f t="shared" si="311"/>
        <v>Elbow Edge</v>
      </c>
      <c r="N4014" s="9" t="str">
        <f t="shared" si="312"/>
        <v>AL</v>
      </c>
      <c r="O4014" s="13" t="str">
        <f t="shared" si="313"/>
        <v>Silver</v>
      </c>
      <c r="P4014" s="9" t="str">
        <f t="shared" si="314"/>
        <v>Epoxy</v>
      </c>
      <c r="Q4014" s="9" t="str">
        <f t="shared" si="315"/>
        <v>5</v>
      </c>
      <c r="R40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14" s="14" t="str">
        <f>IF(ProjectsDB[[#This Row],[Item Type]]="Straight Plug-In",_xlfn.TEXTJOIN("-",TRUE,M4014&amp;"-"&amp;_xlfn.LET(_xlpm.txt,ProjectsDB[[#This Row],[Assembly]],_xlpm.pos,FIND("SP",_xlpm.txt),_xlpm.pre,LEFT(_xlpm.txt,_xlpm.pos-1),IF(RIGHT(_xlpm.pre,3)="123","3PL",IF(RIGHT(_xlpm.pre,2)="12","2PL",IF(RIGHT(_xlpm.pre,1)="1","1PL","3PL")))),N4014,O4014,P4014,Q4014&amp;"W",R4014),_xlfn.TEXTJOIN("-",TRUE,M4014,N4014,O4014,P4014,Q4014&amp;"W",R4014))</f>
        <v>Elbow Edge-AL-Silver-Epoxy-5W-2</v>
      </c>
      <c r="T4014" s="14" t="str">
        <f>IF(COUNTIF(Cycletime[Element Desc.],ProjectsDB[[#This Row],[Element Desc.]])&gt;0,"Found","Not Found")</f>
        <v>Found</v>
      </c>
    </row>
    <row r="4015" spans="2:20" x14ac:dyDescent="0.25">
      <c r="B4015" s="8" t="s">
        <v>8439</v>
      </c>
      <c r="C4015" s="9" t="s">
        <v>8440</v>
      </c>
      <c r="D4015" s="9" t="s">
        <v>8441</v>
      </c>
      <c r="E4015" s="10">
        <v>1</v>
      </c>
      <c r="F4015" s="9" t="s">
        <v>8186</v>
      </c>
      <c r="G4015" s="9" t="s">
        <v>1577</v>
      </c>
      <c r="H4015" s="11"/>
      <c r="I4015" s="12">
        <v>505</v>
      </c>
      <c r="J4015" s="12">
        <v>780</v>
      </c>
      <c r="K4015" s="12">
        <v>505</v>
      </c>
      <c r="L4015" s="12">
        <f t="array" ref="L4015">IFERROR(LOOKUP(2^15,SEARCH({"40A","63A","80A","100A","125A","160A","200A","250A","400A","630A","800A","1000A","1250A","1600A","2000A","2500A","3200A","4000A","5000A","6300A"},UPPER(D4015)),{40,63,80,100,125,160,200,250,400,630,800,1000,1250,1600,2000,2500,3200,4000,5000,6300}),0)</f>
        <v>4000</v>
      </c>
      <c r="M4015" s="9" t="str">
        <f t="shared" si="311"/>
        <v>Z-Unit Edge</v>
      </c>
      <c r="N4015" s="9" t="str">
        <f t="shared" si="312"/>
        <v>AL</v>
      </c>
      <c r="O4015" s="13" t="str">
        <f t="shared" si="313"/>
        <v>Silver</v>
      </c>
      <c r="P4015" s="9" t="str">
        <f t="shared" si="314"/>
        <v>Epoxy</v>
      </c>
      <c r="Q4015" s="9" t="str">
        <f t="shared" si="315"/>
        <v>5</v>
      </c>
      <c r="R40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15" s="14" t="str">
        <f>IF(ProjectsDB[[#This Row],[Item Type]]="Straight Plug-In",_xlfn.TEXTJOIN("-",TRUE,M4015&amp;"-"&amp;_xlfn.LET(_xlpm.txt,ProjectsDB[[#This Row],[Assembly]],_xlpm.pos,FIND("SP",_xlpm.txt),_xlpm.pre,LEFT(_xlpm.txt,_xlpm.pos-1),IF(RIGHT(_xlpm.pre,3)="123","3PL",IF(RIGHT(_xlpm.pre,2)="12","2PL",IF(RIGHT(_xlpm.pre,1)="1","1PL","3PL")))),N4015,O4015,P4015,Q4015&amp;"W",R4015),_xlfn.TEXTJOIN("-",TRUE,M4015,N4015,O4015,P4015,Q4015&amp;"W",R4015))</f>
        <v>Z-Unit Edge-AL-Silver-Epoxy-5W-2</v>
      </c>
      <c r="T4015" s="14" t="str">
        <f>IF(COUNTIF(Cycletime[Element Desc.],ProjectsDB[[#This Row],[Element Desc.]])&gt;0,"Found","Not Found")</f>
        <v>Found</v>
      </c>
    </row>
    <row r="4016" spans="2:20" x14ac:dyDescent="0.25">
      <c r="B4016" s="8" t="s">
        <v>8442</v>
      </c>
      <c r="C4016" s="9" t="s">
        <v>8443</v>
      </c>
      <c r="D4016" s="9" t="s">
        <v>8444</v>
      </c>
      <c r="E4016" s="10">
        <v>1</v>
      </c>
      <c r="F4016" s="9" t="s">
        <v>8186</v>
      </c>
      <c r="G4016" s="9" t="s">
        <v>1577</v>
      </c>
      <c r="H4016" s="11"/>
      <c r="I4016" s="12">
        <v>617</v>
      </c>
      <c r="J4016" s="12">
        <v>430</v>
      </c>
      <c r="K4016" s="12"/>
      <c r="L4016" s="12">
        <f t="array" ref="L4016">IFERROR(LOOKUP(2^15,SEARCH({"40A","63A","80A","100A","125A","160A","200A","250A","400A","630A","800A","1000A","1250A","1600A","2000A","2500A","3200A","4000A","5000A","6300A"},UPPER(D4016)),{40,63,80,100,125,160,200,250,400,630,800,1000,1250,1600,2000,2500,3200,4000,5000,6300}),0)</f>
        <v>2500</v>
      </c>
      <c r="M4016" s="9" t="str">
        <f t="shared" si="311"/>
        <v>Elbow Edge</v>
      </c>
      <c r="N4016" s="9" t="str">
        <f t="shared" si="312"/>
        <v>AL</v>
      </c>
      <c r="O4016" s="13" t="str">
        <f t="shared" si="313"/>
        <v>Silver</v>
      </c>
      <c r="P4016" s="9" t="str">
        <f t="shared" si="314"/>
        <v>Epoxy</v>
      </c>
      <c r="Q4016" s="9" t="str">
        <f t="shared" si="315"/>
        <v>5</v>
      </c>
      <c r="R40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16" s="14" t="str">
        <f>IF(ProjectsDB[[#This Row],[Item Type]]="Straight Plug-In",_xlfn.TEXTJOIN("-",TRUE,M4016&amp;"-"&amp;_xlfn.LET(_xlpm.txt,ProjectsDB[[#This Row],[Assembly]],_xlpm.pos,FIND("SP",_xlpm.txt),_xlpm.pre,LEFT(_xlpm.txt,_xlpm.pos-1),IF(RIGHT(_xlpm.pre,3)="123","3PL",IF(RIGHT(_xlpm.pre,2)="12","2PL",IF(RIGHT(_xlpm.pre,1)="1","1PL","3PL")))),N4016,O4016,P4016,Q4016&amp;"W",R4016),_xlfn.TEXTJOIN("-",TRUE,M4016,N4016,O4016,P4016,Q4016&amp;"W",R4016))</f>
        <v>Elbow Edge-AL-Silver-Epoxy-5W-2</v>
      </c>
      <c r="T4016" s="14" t="str">
        <f>IF(COUNTIF(Cycletime[Element Desc.],ProjectsDB[[#This Row],[Element Desc.]])&gt;0,"Found","Not Found")</f>
        <v>Found</v>
      </c>
    </row>
    <row r="4017" spans="2:20" x14ac:dyDescent="0.25">
      <c r="B4017" s="8" t="s">
        <v>8445</v>
      </c>
      <c r="C4017" s="9" t="s">
        <v>8446</v>
      </c>
      <c r="D4017" s="9" t="s">
        <v>8447</v>
      </c>
      <c r="E4017" s="10">
        <v>1</v>
      </c>
      <c r="F4017" s="9" t="s">
        <v>8186</v>
      </c>
      <c r="G4017" s="9" t="s">
        <v>1577</v>
      </c>
      <c r="H4017" s="11"/>
      <c r="I4017" s="12">
        <v>407</v>
      </c>
      <c r="J4017" s="12">
        <v>298</v>
      </c>
      <c r="K4017" s="12">
        <v>127</v>
      </c>
      <c r="L4017" s="12">
        <f t="array" ref="L4017">IFERROR(LOOKUP(2^15,SEARCH({"40A","63A","80A","100A","125A","160A","200A","250A","400A","630A","800A","1000A","1250A","1600A","2000A","2500A","3200A","4000A","5000A","6300A"},UPPER(D4017)),{40,63,80,100,125,160,200,250,400,630,800,1000,1250,1600,2000,2500,3200,4000,5000,6300}),0)</f>
        <v>800</v>
      </c>
      <c r="M4017" s="9" t="str">
        <f t="shared" si="311"/>
        <v>Elbow Edge</v>
      </c>
      <c r="N4017" s="9" t="str">
        <f t="shared" si="312"/>
        <v>AL</v>
      </c>
      <c r="O4017" s="13" t="str">
        <f t="shared" si="313"/>
        <v>Silver</v>
      </c>
      <c r="P4017" s="9" t="str">
        <f t="shared" si="314"/>
        <v>Epoxy</v>
      </c>
      <c r="Q4017" s="9" t="str">
        <f t="shared" si="315"/>
        <v>5</v>
      </c>
      <c r="R40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17" s="14" t="str">
        <f>IF(ProjectsDB[[#This Row],[Item Type]]="Straight Plug-In",_xlfn.TEXTJOIN("-",TRUE,M4017&amp;"-"&amp;_xlfn.LET(_xlpm.txt,ProjectsDB[[#This Row],[Assembly]],_xlpm.pos,FIND("SP",_xlpm.txt),_xlpm.pre,LEFT(_xlpm.txt,_xlpm.pos-1),IF(RIGHT(_xlpm.pre,3)="123","3PL",IF(RIGHT(_xlpm.pre,2)="12","2PL",IF(RIGHT(_xlpm.pre,1)="1","1PL","3PL")))),N4017,O4017,P4017,Q4017&amp;"W",R4017),_xlfn.TEXTJOIN("-",TRUE,M4017,N4017,O4017,P4017,Q4017&amp;"W",R4017))</f>
        <v>Elbow Edge-AL-Silver-Epoxy-5W-1</v>
      </c>
      <c r="T4017" s="14" t="str">
        <f>IF(COUNTIF(Cycletime[Element Desc.],ProjectsDB[[#This Row],[Element Desc.]])&gt;0,"Found","Not Found")</f>
        <v>Found</v>
      </c>
    </row>
    <row r="4018" spans="2:20" x14ac:dyDescent="0.25">
      <c r="B4018" s="8" t="s">
        <v>8448</v>
      </c>
      <c r="C4018" s="9" t="s">
        <v>8449</v>
      </c>
      <c r="D4018" s="9" t="s">
        <v>8450</v>
      </c>
      <c r="E4018" s="10">
        <v>1</v>
      </c>
      <c r="F4018" s="9" t="s">
        <v>8186</v>
      </c>
      <c r="G4018" s="9" t="s">
        <v>1577</v>
      </c>
      <c r="H4018" s="11"/>
      <c r="I4018" s="12">
        <v>377</v>
      </c>
      <c r="J4018" s="12">
        <v>298</v>
      </c>
      <c r="K4018" s="12"/>
      <c r="L4018" s="12">
        <f t="array" ref="L4018">IFERROR(LOOKUP(2^15,SEARCH({"40A","63A","80A","100A","125A","160A","200A","250A","400A","630A","800A","1000A","1250A","1600A","2000A","2500A","3200A","4000A","5000A","6300A"},UPPER(D4018)),{40,63,80,100,125,160,200,250,400,630,800,1000,1250,1600,2000,2500,3200,4000,5000,6300}),0)</f>
        <v>800</v>
      </c>
      <c r="M4018" s="9" t="str">
        <f t="shared" si="311"/>
        <v>Elbow Edge</v>
      </c>
      <c r="N4018" s="9" t="str">
        <f t="shared" si="312"/>
        <v>AL</v>
      </c>
      <c r="O4018" s="13" t="str">
        <f t="shared" si="313"/>
        <v>Silver</v>
      </c>
      <c r="P4018" s="9" t="str">
        <f t="shared" si="314"/>
        <v>Epoxy</v>
      </c>
      <c r="Q4018" s="9" t="str">
        <f t="shared" si="315"/>
        <v>5</v>
      </c>
      <c r="R40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18" s="14" t="str">
        <f>IF(ProjectsDB[[#This Row],[Item Type]]="Straight Plug-In",_xlfn.TEXTJOIN("-",TRUE,M4018&amp;"-"&amp;_xlfn.LET(_xlpm.txt,ProjectsDB[[#This Row],[Assembly]],_xlpm.pos,FIND("SP",_xlpm.txt),_xlpm.pre,LEFT(_xlpm.txt,_xlpm.pos-1),IF(RIGHT(_xlpm.pre,3)="123","3PL",IF(RIGHT(_xlpm.pre,2)="12","2PL",IF(RIGHT(_xlpm.pre,1)="1","1PL","3PL")))),N4018,O4018,P4018,Q4018&amp;"W",R4018),_xlfn.TEXTJOIN("-",TRUE,M4018,N4018,O4018,P4018,Q4018&amp;"W",R4018))</f>
        <v>Elbow Edge-AL-Silver-Epoxy-5W-1</v>
      </c>
      <c r="T4018" s="14" t="str">
        <f>IF(COUNTIF(Cycletime[Element Desc.],ProjectsDB[[#This Row],[Element Desc.]])&gt;0,"Found","Not Found")</f>
        <v>Found</v>
      </c>
    </row>
    <row r="4019" spans="2:20" x14ac:dyDescent="0.25">
      <c r="B4019" s="8" t="s">
        <v>8451</v>
      </c>
      <c r="C4019" s="9" t="s">
        <v>8452</v>
      </c>
      <c r="D4019" s="9" t="s">
        <v>8453</v>
      </c>
      <c r="E4019" s="10">
        <v>1</v>
      </c>
      <c r="F4019" s="9" t="s">
        <v>8186</v>
      </c>
      <c r="G4019" s="9" t="s">
        <v>1577</v>
      </c>
      <c r="H4019" s="11"/>
      <c r="I4019" s="12">
        <v>298</v>
      </c>
      <c r="J4019" s="12">
        <v>298</v>
      </c>
      <c r="K4019" s="12">
        <v>127</v>
      </c>
      <c r="L4019" s="12">
        <f t="array" ref="L4019">IFERROR(LOOKUP(2^15,SEARCH({"40A","63A","80A","100A","125A","160A","200A","250A","400A","630A","800A","1000A","1250A","1600A","2000A","2500A","3200A","4000A","5000A","6300A"},UPPER(D4019)),{40,63,80,100,125,160,200,250,400,630,800,1000,1250,1600,2000,2500,3200,4000,5000,6300}),0)</f>
        <v>800</v>
      </c>
      <c r="M4019" s="9" t="str">
        <f t="shared" si="311"/>
        <v>Elbow Edge</v>
      </c>
      <c r="N4019" s="9" t="str">
        <f t="shared" si="312"/>
        <v>AL</v>
      </c>
      <c r="O4019" s="13" t="str">
        <f t="shared" si="313"/>
        <v>Silver</v>
      </c>
      <c r="P4019" s="9" t="str">
        <f t="shared" si="314"/>
        <v>Epoxy</v>
      </c>
      <c r="Q4019" s="9" t="str">
        <f t="shared" si="315"/>
        <v>5</v>
      </c>
      <c r="R40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19" s="14" t="str">
        <f>IF(ProjectsDB[[#This Row],[Item Type]]="Straight Plug-In",_xlfn.TEXTJOIN("-",TRUE,M4019&amp;"-"&amp;_xlfn.LET(_xlpm.txt,ProjectsDB[[#This Row],[Assembly]],_xlpm.pos,FIND("SP",_xlpm.txt),_xlpm.pre,LEFT(_xlpm.txt,_xlpm.pos-1),IF(RIGHT(_xlpm.pre,3)="123","3PL",IF(RIGHT(_xlpm.pre,2)="12","2PL",IF(RIGHT(_xlpm.pre,1)="1","1PL","3PL")))),N4019,O4019,P4019,Q4019&amp;"W",R4019),_xlfn.TEXTJOIN("-",TRUE,M4019,N4019,O4019,P4019,Q4019&amp;"W",R4019))</f>
        <v>Elbow Edge-AL-Silver-Epoxy-5W-1</v>
      </c>
      <c r="T4019" s="14" t="str">
        <f>IF(COUNTIF(Cycletime[Element Desc.],ProjectsDB[[#This Row],[Element Desc.]])&gt;0,"Found","Not Found")</f>
        <v>Found</v>
      </c>
    </row>
    <row r="4020" spans="2:20" x14ac:dyDescent="0.25">
      <c r="B4020" s="8" t="s">
        <v>8454</v>
      </c>
      <c r="C4020" s="9" t="s">
        <v>8455</v>
      </c>
      <c r="D4020" s="9" t="s">
        <v>8456</v>
      </c>
      <c r="E4020" s="10">
        <v>1</v>
      </c>
      <c r="F4020" s="9" t="s">
        <v>8186</v>
      </c>
      <c r="G4020" s="9" t="s">
        <v>1577</v>
      </c>
      <c r="H4020" s="11"/>
      <c r="I4020" s="12">
        <v>430</v>
      </c>
      <c r="J4020" s="12">
        <v>688</v>
      </c>
      <c r="K4020" s="12">
        <v>123</v>
      </c>
      <c r="L4020" s="12">
        <f t="array" ref="L4020">IFERROR(LOOKUP(2^15,SEARCH({"40A","63A","80A","100A","125A","160A","200A","250A","400A","630A","800A","1000A","1250A","1600A","2000A","2500A","3200A","4000A","5000A","6300A"},UPPER(D4020)),{40,63,80,100,125,160,200,250,400,630,800,1000,1250,1600,2000,2500,3200,4000,5000,6300}),0)</f>
        <v>2500</v>
      </c>
      <c r="M4020" s="9" t="str">
        <f t="shared" si="311"/>
        <v>Elbow Edge</v>
      </c>
      <c r="N4020" s="9" t="str">
        <f t="shared" si="312"/>
        <v>AL</v>
      </c>
      <c r="O4020" s="13" t="str">
        <f t="shared" si="313"/>
        <v>Silver</v>
      </c>
      <c r="P4020" s="9" t="str">
        <f t="shared" si="314"/>
        <v>Epoxy</v>
      </c>
      <c r="Q4020" s="9" t="str">
        <f t="shared" si="315"/>
        <v>5</v>
      </c>
      <c r="R40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020" s="14" t="str">
        <f>IF(ProjectsDB[[#This Row],[Item Type]]="Straight Plug-In",_xlfn.TEXTJOIN("-",TRUE,M4020&amp;"-"&amp;_xlfn.LET(_xlpm.txt,ProjectsDB[[#This Row],[Assembly]],_xlpm.pos,FIND("SP",_xlpm.txt),_xlpm.pre,LEFT(_xlpm.txt,_xlpm.pos-1),IF(RIGHT(_xlpm.pre,3)="123","3PL",IF(RIGHT(_xlpm.pre,2)="12","2PL",IF(RIGHT(_xlpm.pre,1)="1","1PL","3PL")))),N4020,O4020,P4020,Q4020&amp;"W",R4020),_xlfn.TEXTJOIN("-",TRUE,M4020,N4020,O4020,P4020,Q4020&amp;"W",R4020))</f>
        <v>Elbow Edge-AL-Silver-Epoxy-5W-2</v>
      </c>
      <c r="T4020" s="14" t="str">
        <f>IF(COUNTIF(Cycletime[Element Desc.],ProjectsDB[[#This Row],[Element Desc.]])&gt;0,"Found","Not Found")</f>
        <v>Found</v>
      </c>
    </row>
    <row r="4021" spans="2:20" x14ac:dyDescent="0.25">
      <c r="B4021" s="8" t="s">
        <v>8457</v>
      </c>
      <c r="C4021" s="9" t="s">
        <v>2357</v>
      </c>
      <c r="D4021" s="9" t="s">
        <v>2358</v>
      </c>
      <c r="E4021" s="10">
        <v>2</v>
      </c>
      <c r="F4021" s="9" t="s">
        <v>8458</v>
      </c>
      <c r="G4021" s="9" t="s">
        <v>96</v>
      </c>
      <c r="H4021" s="11"/>
      <c r="I4021" s="12">
        <v>425</v>
      </c>
      <c r="J4021" s="12"/>
      <c r="K4021" s="12"/>
      <c r="L4021" s="12">
        <f t="array" ref="L4021">IFERROR(LOOKUP(2^15,SEARCH({"40A","63A","80A","100A","125A","160A","200A","250A","400A","630A","800A","1000A","1250A","1600A","2000A","2500A","3200A","4000A","5000A","6300A"},UPPER(D4021)),{40,63,80,100,125,160,200,250,400,630,800,1000,1250,1600,2000,2500,3200,4000,5000,6300}),0)</f>
        <v>2000</v>
      </c>
      <c r="M4021" s="9" t="str">
        <f t="shared" si="311"/>
        <v>Flange Straight</v>
      </c>
      <c r="N4021" s="9" t="str">
        <f t="shared" si="312"/>
        <v>AL</v>
      </c>
      <c r="O4021" s="13" t="str">
        <f t="shared" si="313"/>
        <v>Silver</v>
      </c>
      <c r="P4021" s="9" t="str">
        <f t="shared" si="314"/>
        <v>PET</v>
      </c>
      <c r="Q4021" s="9" t="str">
        <f t="shared" si="315"/>
        <v>4</v>
      </c>
      <c r="R40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21" s="14" t="str">
        <f>IF(ProjectsDB[[#This Row],[Item Type]]="Straight Plug-In",_xlfn.TEXTJOIN("-",TRUE,M4021&amp;"-"&amp;_xlfn.LET(_xlpm.txt,ProjectsDB[[#This Row],[Assembly]],_xlpm.pos,FIND("SP",_xlpm.txt),_xlpm.pre,LEFT(_xlpm.txt,_xlpm.pos-1),IF(RIGHT(_xlpm.pre,3)="123","3PL",IF(RIGHT(_xlpm.pre,2)="12","2PL",IF(RIGHT(_xlpm.pre,1)="1","1PL","3PL")))),N4021,O4021,P4021,Q4021&amp;"W",R4021),_xlfn.TEXTJOIN("-",TRUE,M4021,N4021,O4021,P4021,Q4021&amp;"W",R4021))</f>
        <v>Flange Straight-AL-Silver-PET-4W-1</v>
      </c>
      <c r="T4021" s="14" t="str">
        <f>IF(COUNTIF(Cycletime[Element Desc.],ProjectsDB[[#This Row],[Element Desc.]])&gt;0,"Found","Not Found")</f>
        <v>Found</v>
      </c>
    </row>
    <row r="4022" spans="2:20" x14ac:dyDescent="0.25">
      <c r="B4022" s="8" t="s">
        <v>8459</v>
      </c>
      <c r="C4022" s="9" t="s">
        <v>8460</v>
      </c>
      <c r="D4022" s="9" t="s">
        <v>8461</v>
      </c>
      <c r="E4022" s="10">
        <v>1</v>
      </c>
      <c r="F4022" s="9" t="s">
        <v>8458</v>
      </c>
      <c r="G4022" s="9" t="s">
        <v>96</v>
      </c>
      <c r="H4022" s="11"/>
      <c r="I4022" s="12">
        <v>2575</v>
      </c>
      <c r="J4022" s="12"/>
      <c r="K4022" s="12"/>
      <c r="L4022" s="12">
        <f t="array" ref="L4022">IFERROR(LOOKUP(2^15,SEARCH({"40A","63A","80A","100A","125A","160A","200A","250A","400A","630A","800A","1000A","1250A","1600A","2000A","2500A","3200A","4000A","5000A","6300A"},UPPER(D4022)),{40,63,80,100,125,160,200,250,400,630,800,1000,1250,1600,2000,2500,3200,4000,5000,6300}),0)</f>
        <v>2000</v>
      </c>
      <c r="M4022" s="9" t="str">
        <f t="shared" si="311"/>
        <v>Straight Feeder</v>
      </c>
      <c r="N4022" s="9" t="str">
        <f t="shared" si="312"/>
        <v>AL</v>
      </c>
      <c r="O4022" s="13" t="str">
        <f t="shared" si="313"/>
        <v>Silver</v>
      </c>
      <c r="P4022" s="9" t="str">
        <f t="shared" si="314"/>
        <v>PET</v>
      </c>
      <c r="Q4022" s="9" t="str">
        <f t="shared" si="315"/>
        <v>4</v>
      </c>
      <c r="R40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22" s="14" t="str">
        <f>IF(ProjectsDB[[#This Row],[Item Type]]="Straight Plug-In",_xlfn.TEXTJOIN("-",TRUE,M4022&amp;"-"&amp;_xlfn.LET(_xlpm.txt,ProjectsDB[[#This Row],[Assembly]],_xlpm.pos,FIND("SP",_xlpm.txt),_xlpm.pre,LEFT(_xlpm.txt,_xlpm.pos-1),IF(RIGHT(_xlpm.pre,3)="123","3PL",IF(RIGHT(_xlpm.pre,2)="12","2PL",IF(RIGHT(_xlpm.pre,1)="1","1PL","3PL")))),N4022,O4022,P4022,Q4022&amp;"W",R4022),_xlfn.TEXTJOIN("-",TRUE,M4022,N4022,O4022,P4022,Q4022&amp;"W",R4022))</f>
        <v>Straight Feeder-AL-Silver-PET-4W-1</v>
      </c>
      <c r="T4022" s="14" t="str">
        <f>IF(COUNTIF(Cycletime[Element Desc.],ProjectsDB[[#This Row],[Element Desc.]])&gt;0,"Found","Not Found")</f>
        <v>Found</v>
      </c>
    </row>
    <row r="4023" spans="2:20" x14ac:dyDescent="0.25">
      <c r="B4023" s="8" t="s">
        <v>8462</v>
      </c>
      <c r="C4023" s="9" t="s">
        <v>2345</v>
      </c>
      <c r="D4023" s="9" t="s">
        <v>2346</v>
      </c>
      <c r="E4023" s="10">
        <v>3</v>
      </c>
      <c r="F4023" s="9" t="s">
        <v>8458</v>
      </c>
      <c r="G4023" s="9" t="s">
        <v>96</v>
      </c>
      <c r="H4023" s="11"/>
      <c r="I4023" s="12"/>
      <c r="J4023" s="12"/>
      <c r="K4023" s="12"/>
      <c r="L4023" s="12">
        <f t="array" ref="L4023">IFERROR(LOOKUP(2^15,SEARCH({"40A","63A","80A","100A","125A","160A","200A","250A","400A","630A","800A","1000A","1250A","1600A","2000A","2500A","3200A","4000A","5000A","6300A"},UPPER(D4023)),{40,63,80,100,125,160,200,250,400,630,800,1000,1250,1600,2000,2500,3200,4000,5000,6300}),0)</f>
        <v>2000</v>
      </c>
      <c r="M4023" s="9" t="str">
        <f t="shared" si="311"/>
        <v>Joint Pack</v>
      </c>
      <c r="N4023" s="9" t="str">
        <f t="shared" si="312"/>
        <v>AL</v>
      </c>
      <c r="O4023" s="13" t="str">
        <f t="shared" si="313"/>
        <v>Silver</v>
      </c>
      <c r="P4023" s="9" t="str">
        <f t="shared" si="314"/>
        <v>None</v>
      </c>
      <c r="Q4023" s="9" t="str">
        <f t="shared" si="315"/>
        <v>4</v>
      </c>
      <c r="R40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23" s="14" t="str">
        <f>IF(ProjectsDB[[#This Row],[Item Type]]="Straight Plug-In",_xlfn.TEXTJOIN("-",TRUE,M4023&amp;"-"&amp;_xlfn.LET(_xlpm.txt,ProjectsDB[[#This Row],[Assembly]],_xlpm.pos,FIND("SP",_xlpm.txt),_xlpm.pre,LEFT(_xlpm.txt,_xlpm.pos-1),IF(RIGHT(_xlpm.pre,3)="123","3PL",IF(RIGHT(_xlpm.pre,2)="12","2PL",IF(RIGHT(_xlpm.pre,1)="1","1PL","3PL")))),N4023,O4023,P4023,Q4023&amp;"W",R4023),_xlfn.TEXTJOIN("-",TRUE,M4023,N4023,O4023,P4023,Q4023&amp;"W",R4023))</f>
        <v>Joint Pack-AL-Silver-None-4W-1</v>
      </c>
      <c r="T4023" s="14" t="str">
        <f>IF(COUNTIF(Cycletime[Element Desc.],ProjectsDB[[#This Row],[Element Desc.]])&gt;0,"Found","Not Found")</f>
        <v>Found</v>
      </c>
    </row>
    <row r="4024" spans="2:20" x14ac:dyDescent="0.25">
      <c r="B4024" s="8" t="s">
        <v>8463</v>
      </c>
      <c r="C4024" s="9" t="s">
        <v>2088</v>
      </c>
      <c r="D4024" s="9" t="s">
        <v>2089</v>
      </c>
      <c r="E4024" s="10">
        <v>1</v>
      </c>
      <c r="F4024" s="9" t="s">
        <v>8458</v>
      </c>
      <c r="G4024" s="9" t="s">
        <v>96</v>
      </c>
      <c r="H4024" s="11"/>
      <c r="I4024" s="12"/>
      <c r="J4024" s="12"/>
      <c r="K4024" s="12"/>
      <c r="L4024" s="12">
        <f t="array" ref="L4024">IFERROR(LOOKUP(2^15,SEARCH({"40A","63A","80A","100A","125A","160A","200A","250A","400A","630A","800A","1000A","1250A","1600A","2000A","2500A","3200A","4000A","5000A","6300A"},UPPER(D4024)),{40,63,80,100,125,160,200,250,400,630,800,1000,1250,1600,2000,2500,3200,4000,5000,6300}),0)</f>
        <v>2000</v>
      </c>
      <c r="M4024" s="9" t="str">
        <f t="shared" si="311"/>
        <v>Flexible Link</v>
      </c>
      <c r="N4024" s="9" t="str">
        <f t="shared" si="312"/>
        <v>AL</v>
      </c>
      <c r="O4024" s="13" t="str">
        <f t="shared" si="313"/>
        <v>None</v>
      </c>
      <c r="P4024" s="9" t="str">
        <f t="shared" si="314"/>
        <v>None</v>
      </c>
      <c r="Q4024" s="9" t="str">
        <f t="shared" si="315"/>
        <v>0</v>
      </c>
      <c r="R40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24" s="14" t="str">
        <f>IF(ProjectsDB[[#This Row],[Item Type]]="Straight Plug-In",_xlfn.TEXTJOIN("-",TRUE,M4024&amp;"-"&amp;_xlfn.LET(_xlpm.txt,ProjectsDB[[#This Row],[Assembly]],_xlpm.pos,FIND("SP",_xlpm.txt),_xlpm.pre,LEFT(_xlpm.txt,_xlpm.pos-1),IF(RIGHT(_xlpm.pre,3)="123","3PL",IF(RIGHT(_xlpm.pre,2)="12","2PL",IF(RIGHT(_xlpm.pre,1)="1","1PL","3PL")))),N4024,O4024,P4024,Q4024&amp;"W",R4024),_xlfn.TEXTJOIN("-",TRUE,M4024,N4024,O4024,P4024,Q4024&amp;"W",R4024))</f>
        <v>Flexible Link-AL-None-None-0W-1</v>
      </c>
      <c r="T4024" s="14" t="str">
        <f>IF(COUNTIF(Cycletime[Element Desc.],ProjectsDB[[#This Row],[Element Desc.]])&gt;0,"Found","Not Found")</f>
        <v>Found</v>
      </c>
    </row>
    <row r="4025" spans="2:20" x14ac:dyDescent="0.25">
      <c r="B4025" s="8" t="s">
        <v>8464</v>
      </c>
      <c r="C4025" s="9" t="s">
        <v>1370</v>
      </c>
      <c r="D4025" s="9" t="s">
        <v>1371</v>
      </c>
      <c r="E4025" s="10">
        <v>4</v>
      </c>
      <c r="F4025" s="9" t="s">
        <v>8458</v>
      </c>
      <c r="G4025" s="9" t="s">
        <v>96</v>
      </c>
      <c r="H4025" s="11"/>
      <c r="I4025" s="12"/>
      <c r="J4025" s="12"/>
      <c r="K4025" s="12"/>
      <c r="L4025" s="12">
        <f t="array" ref="L4025">IFERROR(LOOKUP(2^15,SEARCH({"40A","63A","80A","100A","125A","160A","200A","250A","400A","630A","800A","1000A","1250A","1600A","2000A","2500A","3200A","4000A","5000A","6300A"},UPPER(D4025)),{40,63,80,100,125,160,200,250,400,630,800,1000,1250,1600,2000,2500,3200,4000,5000,6300}),0)</f>
        <v>0</v>
      </c>
      <c r="M4025" s="9" t="str">
        <f t="shared" si="311"/>
        <v>Hanger Support</v>
      </c>
      <c r="N4025" s="9" t="str">
        <f t="shared" si="312"/>
        <v>SH</v>
      </c>
      <c r="O4025" s="13" t="str">
        <f t="shared" si="313"/>
        <v>None</v>
      </c>
      <c r="P4025" s="9" t="str">
        <f t="shared" si="314"/>
        <v>None</v>
      </c>
      <c r="Q4025" s="9" t="str">
        <f t="shared" si="315"/>
        <v>0</v>
      </c>
      <c r="R40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025" s="14" t="str">
        <f>IF(ProjectsDB[[#This Row],[Item Type]]="Straight Plug-In",_xlfn.TEXTJOIN("-",TRUE,M4025&amp;"-"&amp;_xlfn.LET(_xlpm.txt,ProjectsDB[[#This Row],[Assembly]],_xlpm.pos,FIND("SP",_xlpm.txt),_xlpm.pre,LEFT(_xlpm.txt,_xlpm.pos-1),IF(RIGHT(_xlpm.pre,3)="123","3PL",IF(RIGHT(_xlpm.pre,2)="12","2PL",IF(RIGHT(_xlpm.pre,1)="1","1PL","3PL")))),N4025,O4025,P4025,Q4025&amp;"W",R4025),_xlfn.TEXTJOIN("-",TRUE,M4025,N4025,O4025,P4025,Q4025&amp;"W",R4025))</f>
        <v>Hanger Support-SH-None-None-0W-0</v>
      </c>
      <c r="T4025" s="14" t="str">
        <f>IF(COUNTIF(Cycletime[Element Desc.],ProjectsDB[[#This Row],[Element Desc.]])&gt;0,"Found","Not Found")</f>
        <v>Found</v>
      </c>
    </row>
    <row r="4026" spans="2:20" x14ac:dyDescent="0.25">
      <c r="B4026" s="8" t="s">
        <v>8465</v>
      </c>
      <c r="C4026" s="9" t="s">
        <v>8466</v>
      </c>
      <c r="D4026" s="9" t="s">
        <v>8467</v>
      </c>
      <c r="E4026" s="10">
        <v>1</v>
      </c>
      <c r="F4026" s="9" t="s">
        <v>8458</v>
      </c>
      <c r="G4026" s="9" t="s">
        <v>96</v>
      </c>
      <c r="H4026" s="11"/>
      <c r="I4026" s="12"/>
      <c r="J4026" s="12"/>
      <c r="K4026" s="12"/>
      <c r="L4026" s="12">
        <f t="array" ref="L4026">IFERROR(LOOKUP(2^15,SEARCH({"40A","63A","80A","100A","125A","160A","200A","250A","400A","630A","800A","1000A","1250A","1600A","2000A","2500A","3200A","4000A","5000A","6300A"},UPPER(D4026)),{40,63,80,100,125,160,200,250,400,630,800,1000,1250,1600,2000,2500,3200,4000,5000,6300}),0)</f>
        <v>2000</v>
      </c>
      <c r="M4026" s="9" t="str">
        <f t="shared" si="311"/>
        <v>Wall Flange</v>
      </c>
      <c r="N4026" s="9" t="str">
        <f t="shared" si="312"/>
        <v>AL</v>
      </c>
      <c r="O4026" s="13" t="str">
        <f t="shared" si="313"/>
        <v>None</v>
      </c>
      <c r="P4026" s="9" t="str">
        <f t="shared" si="314"/>
        <v>None</v>
      </c>
      <c r="Q4026" s="9" t="str">
        <f t="shared" si="315"/>
        <v>0</v>
      </c>
      <c r="R40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26" s="14" t="str">
        <f>IF(ProjectsDB[[#This Row],[Item Type]]="Straight Plug-In",_xlfn.TEXTJOIN("-",TRUE,M4026&amp;"-"&amp;_xlfn.LET(_xlpm.txt,ProjectsDB[[#This Row],[Assembly]],_xlpm.pos,FIND("SP",_xlpm.txt),_xlpm.pre,LEFT(_xlpm.txt,_xlpm.pos-1),IF(RIGHT(_xlpm.pre,3)="123","3PL",IF(RIGHT(_xlpm.pre,2)="12","2PL",IF(RIGHT(_xlpm.pre,1)="1","1PL","3PL")))),N4026,O4026,P4026,Q4026&amp;"W",R4026),_xlfn.TEXTJOIN("-",TRUE,M4026,N4026,O4026,P4026,Q4026&amp;"W",R4026))</f>
        <v>Wall Flange-AL-None-None-0W-1</v>
      </c>
      <c r="T4026" s="14" t="str">
        <f>IF(COUNTIF(Cycletime[Element Desc.],ProjectsDB[[#This Row],[Element Desc.]])&gt;0,"Found","Not Found")</f>
        <v>Found</v>
      </c>
    </row>
    <row r="4027" spans="2:20" x14ac:dyDescent="0.25">
      <c r="B4027" s="8" t="s">
        <v>8468</v>
      </c>
      <c r="C4027" s="9" t="s">
        <v>8469</v>
      </c>
      <c r="D4027" s="9" t="s">
        <v>8470</v>
      </c>
      <c r="E4027" s="10">
        <v>1</v>
      </c>
      <c r="F4027" s="9" t="s">
        <v>8458</v>
      </c>
      <c r="G4027" s="9" t="s">
        <v>96</v>
      </c>
      <c r="H4027" s="11"/>
      <c r="I4027" s="12">
        <v>300</v>
      </c>
      <c r="J4027" s="12">
        <v>300</v>
      </c>
      <c r="K4027" s="12"/>
      <c r="L4027" s="12">
        <f t="array" ref="L4027">IFERROR(LOOKUP(2^15,SEARCH({"40A","63A","80A","100A","125A","160A","200A","250A","400A","630A","800A","1000A","1250A","1600A","2000A","2500A","3200A","4000A","5000A","6300A"},UPPER(D4027)),{40,63,80,100,125,160,200,250,400,630,800,1000,1250,1600,2000,2500,3200,4000,5000,6300}),0)</f>
        <v>2000</v>
      </c>
      <c r="M4027" s="9" t="str">
        <f t="shared" si="311"/>
        <v>Elbow Flat</v>
      </c>
      <c r="N4027" s="9" t="str">
        <f t="shared" si="312"/>
        <v>AL</v>
      </c>
      <c r="O4027" s="13" t="str">
        <f t="shared" si="313"/>
        <v>Silver</v>
      </c>
      <c r="P4027" s="9" t="str">
        <f t="shared" si="314"/>
        <v>PET</v>
      </c>
      <c r="Q4027" s="9" t="str">
        <f t="shared" si="315"/>
        <v>4</v>
      </c>
      <c r="R40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027" s="14" t="str">
        <f>IF(ProjectsDB[[#This Row],[Item Type]]="Straight Plug-In",_xlfn.TEXTJOIN("-",TRUE,M4027&amp;"-"&amp;_xlfn.LET(_xlpm.txt,ProjectsDB[[#This Row],[Assembly]],_xlpm.pos,FIND("SP",_xlpm.txt),_xlpm.pre,LEFT(_xlpm.txt,_xlpm.pos-1),IF(RIGHT(_xlpm.pre,3)="123","3PL",IF(RIGHT(_xlpm.pre,2)="12","2PL",IF(RIGHT(_xlpm.pre,1)="1","1PL","3PL")))),N4027,O4027,P4027,Q4027&amp;"W",R4027),_xlfn.TEXTJOIN("-",TRUE,M4027,N4027,O4027,P4027,Q4027&amp;"W",R4027))</f>
        <v>Elbow Flat-AL-Silver-PET-4W-1</v>
      </c>
      <c r="T4027" s="14" t="str">
        <f>IF(COUNTIF(Cycletime[Element Desc.],ProjectsDB[[#This Row],[Element Desc.]])&gt;0,"Found","Not Found")</f>
        <v>Found</v>
      </c>
    </row>
    <row r="4028" spans="2:20" x14ac:dyDescent="0.25">
      <c r="B4028" s="8" t="s">
        <v>8471</v>
      </c>
      <c r="C4028" s="9" t="s">
        <v>8472</v>
      </c>
      <c r="D4028" s="9" t="s">
        <v>8473</v>
      </c>
      <c r="E4028" s="10">
        <v>6</v>
      </c>
      <c r="F4028" s="9" t="s">
        <v>8474</v>
      </c>
      <c r="G4028" s="9" t="s">
        <v>96</v>
      </c>
      <c r="H4028" s="11"/>
      <c r="I4028" s="12">
        <v>1500</v>
      </c>
      <c r="J4028" s="12"/>
      <c r="K4028" s="12"/>
      <c r="L4028" s="12">
        <f t="array" ref="L4028">IFERROR(LOOKUP(2^15,SEARCH({"40A","63A","80A","100A","125A","160A","200A","250A","400A","630A","800A","1000A","1250A","1600A","2000A","2500A","3200A","4000A","5000A","6300A"},UPPER(D4028)),{40,63,80,100,125,160,200,250,400,630,800,1000,1250,1600,2000,2500,3200,4000,5000,6300}),0)</f>
        <v>5000</v>
      </c>
      <c r="M4028" s="9" t="str">
        <f t="shared" si="311"/>
        <v>Straight Feeder</v>
      </c>
      <c r="N4028" s="9" t="str">
        <f t="shared" si="312"/>
        <v>AL</v>
      </c>
      <c r="O4028" s="13" t="str">
        <f t="shared" si="313"/>
        <v>Silver</v>
      </c>
      <c r="P4028" s="9" t="str">
        <f t="shared" si="314"/>
        <v>PET</v>
      </c>
      <c r="Q4028" s="9" t="str">
        <f t="shared" si="315"/>
        <v>5</v>
      </c>
      <c r="R40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28" s="14" t="str">
        <f>IF(ProjectsDB[[#This Row],[Item Type]]="Straight Plug-In",_xlfn.TEXTJOIN("-",TRUE,M4028&amp;"-"&amp;_xlfn.LET(_xlpm.txt,ProjectsDB[[#This Row],[Assembly]],_xlpm.pos,FIND("SP",_xlpm.txt),_xlpm.pre,LEFT(_xlpm.txt,_xlpm.pos-1),IF(RIGHT(_xlpm.pre,3)="123","3PL",IF(RIGHT(_xlpm.pre,2)="12","2PL",IF(RIGHT(_xlpm.pre,1)="1","1PL","3PL")))),N4028,O4028,P4028,Q4028&amp;"W",R4028),_xlfn.TEXTJOIN("-",TRUE,M4028,N4028,O4028,P4028,Q4028&amp;"W",R4028))</f>
        <v>Straight Feeder-AL-Silver-PET-5W-3</v>
      </c>
      <c r="T4028" s="14" t="str">
        <f>IF(COUNTIF(Cycletime[Element Desc.],ProjectsDB[[#This Row],[Element Desc.]])&gt;0,"Found","Not Found")</f>
        <v>Found</v>
      </c>
    </row>
    <row r="4029" spans="2:20" x14ac:dyDescent="0.25">
      <c r="B4029" s="8" t="s">
        <v>8475</v>
      </c>
      <c r="C4029" s="9" t="s">
        <v>8476</v>
      </c>
      <c r="D4029" s="9" t="s">
        <v>8477</v>
      </c>
      <c r="E4029" s="10">
        <v>3</v>
      </c>
      <c r="F4029" s="9" t="s">
        <v>8474</v>
      </c>
      <c r="G4029" s="9" t="s">
        <v>96</v>
      </c>
      <c r="H4029" s="11"/>
      <c r="I4029" s="12">
        <v>3000</v>
      </c>
      <c r="J4029" s="12"/>
      <c r="K4029" s="12"/>
      <c r="L4029" s="12">
        <f t="array" ref="L4029">IFERROR(LOOKUP(2^15,SEARCH({"40A","63A","80A","100A","125A","160A","200A","250A","400A","630A","800A","1000A","1250A","1600A","2000A","2500A","3200A","4000A","5000A","6300A"},UPPER(D4029)),{40,63,80,100,125,160,200,250,400,630,800,1000,1250,1600,2000,2500,3200,4000,5000,6300}),0)</f>
        <v>5000</v>
      </c>
      <c r="M4029" s="9" t="str">
        <f t="shared" si="311"/>
        <v>Straight Feeder</v>
      </c>
      <c r="N4029" s="9" t="str">
        <f t="shared" si="312"/>
        <v>AL</v>
      </c>
      <c r="O4029" s="13" t="str">
        <f t="shared" si="313"/>
        <v>Silver</v>
      </c>
      <c r="P4029" s="9" t="str">
        <f t="shared" si="314"/>
        <v>PET</v>
      </c>
      <c r="Q4029" s="9" t="str">
        <f t="shared" si="315"/>
        <v>5</v>
      </c>
      <c r="R40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29" s="14" t="str">
        <f>IF(ProjectsDB[[#This Row],[Item Type]]="Straight Plug-In",_xlfn.TEXTJOIN("-",TRUE,M4029&amp;"-"&amp;_xlfn.LET(_xlpm.txt,ProjectsDB[[#This Row],[Assembly]],_xlpm.pos,FIND("SP",_xlpm.txt),_xlpm.pre,LEFT(_xlpm.txt,_xlpm.pos-1),IF(RIGHT(_xlpm.pre,3)="123","3PL",IF(RIGHT(_xlpm.pre,2)="12","2PL",IF(RIGHT(_xlpm.pre,1)="1","1PL","3PL")))),N4029,O4029,P4029,Q4029&amp;"W",R4029),_xlfn.TEXTJOIN("-",TRUE,M4029,N4029,O4029,P4029,Q4029&amp;"W",R4029))</f>
        <v>Straight Feeder-AL-Silver-PET-5W-3</v>
      </c>
      <c r="T4029" s="14" t="str">
        <f>IF(COUNTIF(Cycletime[Element Desc.],ProjectsDB[[#This Row],[Element Desc.]])&gt;0,"Found","Not Found")</f>
        <v>Found</v>
      </c>
    </row>
    <row r="4030" spans="2:20" x14ac:dyDescent="0.25">
      <c r="B4030" s="8" t="s">
        <v>8478</v>
      </c>
      <c r="C4030" s="9" t="s">
        <v>8479</v>
      </c>
      <c r="D4030" s="9" t="s">
        <v>8480</v>
      </c>
      <c r="E4030" s="10">
        <v>8</v>
      </c>
      <c r="F4030" s="9" t="s">
        <v>8474</v>
      </c>
      <c r="G4030" s="9" t="s">
        <v>96</v>
      </c>
      <c r="H4030" s="11"/>
      <c r="I4030" s="12"/>
      <c r="J4030" s="12"/>
      <c r="K4030" s="12"/>
      <c r="L4030" s="12">
        <f t="array" ref="L4030">IFERROR(LOOKUP(2^15,SEARCH({"40A","63A","80A","100A","125A","160A","200A","250A","400A","630A","800A","1000A","1250A","1600A","2000A","2500A","3200A","4000A","5000A","6300A"},UPPER(D4030)),{40,63,80,100,125,160,200,250,400,630,800,1000,1250,1600,2000,2500,3200,4000,5000,6300}),0)</f>
        <v>5000</v>
      </c>
      <c r="M4030" s="9" t="str">
        <f t="shared" si="311"/>
        <v>Joint Pack</v>
      </c>
      <c r="N4030" s="9" t="str">
        <f t="shared" si="312"/>
        <v>AL</v>
      </c>
      <c r="O4030" s="13" t="str">
        <f t="shared" si="313"/>
        <v>Silver</v>
      </c>
      <c r="P4030" s="9" t="str">
        <f t="shared" si="314"/>
        <v>None</v>
      </c>
      <c r="Q4030" s="9" t="str">
        <f t="shared" si="315"/>
        <v>5</v>
      </c>
      <c r="R40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30" s="14" t="str">
        <f>IF(ProjectsDB[[#This Row],[Item Type]]="Straight Plug-In",_xlfn.TEXTJOIN("-",TRUE,M4030&amp;"-"&amp;_xlfn.LET(_xlpm.txt,ProjectsDB[[#This Row],[Assembly]],_xlpm.pos,FIND("SP",_xlpm.txt),_xlpm.pre,LEFT(_xlpm.txt,_xlpm.pos-1),IF(RIGHT(_xlpm.pre,3)="123","3PL",IF(RIGHT(_xlpm.pre,2)="12","2PL",IF(RIGHT(_xlpm.pre,1)="1","1PL","3PL")))),N4030,O4030,P4030,Q4030&amp;"W",R4030),_xlfn.TEXTJOIN("-",TRUE,M4030,N4030,O4030,P4030,Q4030&amp;"W",R4030))</f>
        <v>Joint Pack-AL-Silver-None-5W-3</v>
      </c>
      <c r="T4030" s="14" t="str">
        <f>IF(COUNTIF(Cycletime[Element Desc.],ProjectsDB[[#This Row],[Element Desc.]])&gt;0,"Found","Not Found")</f>
        <v>Found</v>
      </c>
    </row>
    <row r="4031" spans="2:20" x14ac:dyDescent="0.25">
      <c r="B4031" s="8" t="s">
        <v>8481</v>
      </c>
      <c r="C4031" s="9" t="s">
        <v>8476</v>
      </c>
      <c r="D4031" s="9" t="s">
        <v>8477</v>
      </c>
      <c r="E4031" s="10">
        <v>5</v>
      </c>
      <c r="F4031" s="9" t="s">
        <v>8474</v>
      </c>
      <c r="G4031" s="9" t="s">
        <v>96</v>
      </c>
      <c r="H4031" s="11"/>
      <c r="I4031" s="12">
        <v>3000</v>
      </c>
      <c r="J4031" s="12"/>
      <c r="K4031" s="12"/>
      <c r="L4031" s="12">
        <f t="array" ref="L4031">IFERROR(LOOKUP(2^15,SEARCH({"40A","63A","80A","100A","125A","160A","200A","250A","400A","630A","800A","1000A","1250A","1600A","2000A","2500A","3200A","4000A","5000A","6300A"},UPPER(D4031)),{40,63,80,100,125,160,200,250,400,630,800,1000,1250,1600,2000,2500,3200,4000,5000,6300}),0)</f>
        <v>5000</v>
      </c>
      <c r="M4031" s="9" t="str">
        <f t="shared" si="311"/>
        <v>Straight Feeder</v>
      </c>
      <c r="N4031" s="9" t="str">
        <f t="shared" si="312"/>
        <v>AL</v>
      </c>
      <c r="O4031" s="13" t="str">
        <f t="shared" si="313"/>
        <v>Silver</v>
      </c>
      <c r="P4031" s="9" t="str">
        <f t="shared" si="314"/>
        <v>PET</v>
      </c>
      <c r="Q4031" s="9" t="str">
        <f t="shared" si="315"/>
        <v>5</v>
      </c>
      <c r="R40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31" s="14" t="str">
        <f>IF(ProjectsDB[[#This Row],[Item Type]]="Straight Plug-In",_xlfn.TEXTJOIN("-",TRUE,M4031&amp;"-"&amp;_xlfn.LET(_xlpm.txt,ProjectsDB[[#This Row],[Assembly]],_xlpm.pos,FIND("SP",_xlpm.txt),_xlpm.pre,LEFT(_xlpm.txt,_xlpm.pos-1),IF(RIGHT(_xlpm.pre,3)="123","3PL",IF(RIGHT(_xlpm.pre,2)="12","2PL",IF(RIGHT(_xlpm.pre,1)="1","1PL","3PL")))),N4031,O4031,P4031,Q4031&amp;"W",R4031),_xlfn.TEXTJOIN("-",TRUE,M4031,N4031,O4031,P4031,Q4031&amp;"W",R4031))</f>
        <v>Straight Feeder-AL-Silver-PET-5W-3</v>
      </c>
      <c r="T4031" s="14" t="str">
        <f>IF(COUNTIF(Cycletime[Element Desc.],ProjectsDB[[#This Row],[Element Desc.]])&gt;0,"Found","Not Found")</f>
        <v>Found</v>
      </c>
    </row>
    <row r="4032" spans="2:20" x14ac:dyDescent="0.25">
      <c r="B4032" s="8" t="s">
        <v>8482</v>
      </c>
      <c r="C4032" s="9" t="s">
        <v>8479</v>
      </c>
      <c r="D4032" s="9" t="s">
        <v>8480</v>
      </c>
      <c r="E4032" s="10">
        <v>4</v>
      </c>
      <c r="F4032" s="9" t="s">
        <v>8474</v>
      </c>
      <c r="G4032" s="9" t="s">
        <v>96</v>
      </c>
      <c r="H4032" s="11"/>
      <c r="I4032" s="12"/>
      <c r="J4032" s="12"/>
      <c r="K4032" s="12"/>
      <c r="L4032" s="12">
        <f t="array" ref="L4032">IFERROR(LOOKUP(2^15,SEARCH({"40A","63A","80A","100A","125A","160A","200A","250A","400A","630A","800A","1000A","1250A","1600A","2000A","2500A","3200A","4000A","5000A","6300A"},UPPER(D4032)),{40,63,80,100,125,160,200,250,400,630,800,1000,1250,1600,2000,2500,3200,4000,5000,6300}),0)</f>
        <v>5000</v>
      </c>
      <c r="M4032" s="9" t="str">
        <f t="shared" si="311"/>
        <v>Joint Pack</v>
      </c>
      <c r="N4032" s="9" t="str">
        <f t="shared" si="312"/>
        <v>AL</v>
      </c>
      <c r="O4032" s="13" t="str">
        <f t="shared" si="313"/>
        <v>Silver</v>
      </c>
      <c r="P4032" s="9" t="str">
        <f t="shared" si="314"/>
        <v>None</v>
      </c>
      <c r="Q4032" s="9" t="str">
        <f t="shared" si="315"/>
        <v>5</v>
      </c>
      <c r="R40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32" s="14" t="str">
        <f>IF(ProjectsDB[[#This Row],[Item Type]]="Straight Plug-In",_xlfn.TEXTJOIN("-",TRUE,M4032&amp;"-"&amp;_xlfn.LET(_xlpm.txt,ProjectsDB[[#This Row],[Assembly]],_xlpm.pos,FIND("SP",_xlpm.txt),_xlpm.pre,LEFT(_xlpm.txt,_xlpm.pos-1),IF(RIGHT(_xlpm.pre,3)="123","3PL",IF(RIGHT(_xlpm.pre,2)="12","2PL",IF(RIGHT(_xlpm.pre,1)="1","1PL","3PL")))),N4032,O4032,P4032,Q4032&amp;"W",R4032),_xlfn.TEXTJOIN("-",TRUE,M4032,N4032,O4032,P4032,Q4032&amp;"W",R4032))</f>
        <v>Joint Pack-AL-Silver-None-5W-3</v>
      </c>
      <c r="T4032" s="14" t="str">
        <f>IF(COUNTIF(Cycletime[Element Desc.],ProjectsDB[[#This Row],[Element Desc.]])&gt;0,"Found","Not Found")</f>
        <v>Found</v>
      </c>
    </row>
    <row r="4033" spans="2:20" x14ac:dyDescent="0.25">
      <c r="B4033" s="8" t="s">
        <v>8483</v>
      </c>
      <c r="C4033" s="9" t="s">
        <v>8476</v>
      </c>
      <c r="D4033" s="9" t="s">
        <v>8477</v>
      </c>
      <c r="E4033" s="10">
        <v>9</v>
      </c>
      <c r="F4033" s="9" t="s">
        <v>8474</v>
      </c>
      <c r="G4033" s="9" t="s">
        <v>96</v>
      </c>
      <c r="H4033" s="11"/>
      <c r="I4033" s="12">
        <v>3000</v>
      </c>
      <c r="J4033" s="12"/>
      <c r="K4033" s="12"/>
      <c r="L4033" s="12">
        <f t="array" ref="L4033">IFERROR(LOOKUP(2^15,SEARCH({"40A","63A","80A","100A","125A","160A","200A","250A","400A","630A","800A","1000A","1250A","1600A","2000A","2500A","3200A","4000A","5000A","6300A"},UPPER(D4033)),{40,63,80,100,125,160,200,250,400,630,800,1000,1250,1600,2000,2500,3200,4000,5000,6300}),0)</f>
        <v>5000</v>
      </c>
      <c r="M4033" s="9" t="str">
        <f t="shared" si="311"/>
        <v>Straight Feeder</v>
      </c>
      <c r="N4033" s="9" t="str">
        <f t="shared" si="312"/>
        <v>AL</v>
      </c>
      <c r="O4033" s="13" t="str">
        <f t="shared" si="313"/>
        <v>Silver</v>
      </c>
      <c r="P4033" s="9" t="str">
        <f t="shared" si="314"/>
        <v>PET</v>
      </c>
      <c r="Q4033" s="9" t="str">
        <f t="shared" si="315"/>
        <v>5</v>
      </c>
      <c r="R40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33" s="14" t="str">
        <f>IF(ProjectsDB[[#This Row],[Item Type]]="Straight Plug-In",_xlfn.TEXTJOIN("-",TRUE,M4033&amp;"-"&amp;_xlfn.LET(_xlpm.txt,ProjectsDB[[#This Row],[Assembly]],_xlpm.pos,FIND("SP",_xlpm.txt),_xlpm.pre,LEFT(_xlpm.txt,_xlpm.pos-1),IF(RIGHT(_xlpm.pre,3)="123","3PL",IF(RIGHT(_xlpm.pre,2)="12","2PL",IF(RIGHT(_xlpm.pre,1)="1","1PL","3PL")))),N4033,O4033,P4033,Q4033&amp;"W",R4033),_xlfn.TEXTJOIN("-",TRUE,M4033,N4033,O4033,P4033,Q4033&amp;"W",R4033))</f>
        <v>Straight Feeder-AL-Silver-PET-5W-3</v>
      </c>
      <c r="T4033" s="14" t="str">
        <f>IF(COUNTIF(Cycletime[Element Desc.],ProjectsDB[[#This Row],[Element Desc.]])&gt;0,"Found","Not Found")</f>
        <v>Found</v>
      </c>
    </row>
    <row r="4034" spans="2:20" x14ac:dyDescent="0.25">
      <c r="B4034" s="8" t="s">
        <v>8484</v>
      </c>
      <c r="C4034" s="9" t="s">
        <v>8479</v>
      </c>
      <c r="D4034" s="9" t="s">
        <v>8480</v>
      </c>
      <c r="E4034" s="10">
        <v>8</v>
      </c>
      <c r="F4034" s="9" t="s">
        <v>8474</v>
      </c>
      <c r="G4034" s="9" t="s">
        <v>96</v>
      </c>
      <c r="H4034" s="11"/>
      <c r="I4034" s="12"/>
      <c r="J4034" s="12"/>
      <c r="K4034" s="12"/>
      <c r="L4034" s="12">
        <f t="array" ref="L4034">IFERROR(LOOKUP(2^15,SEARCH({"40A","63A","80A","100A","125A","160A","200A","250A","400A","630A","800A","1000A","1250A","1600A","2000A","2500A","3200A","4000A","5000A","6300A"},UPPER(D4034)),{40,63,80,100,125,160,200,250,400,630,800,1000,1250,1600,2000,2500,3200,4000,5000,6300}),0)</f>
        <v>5000</v>
      </c>
      <c r="M4034" s="9" t="str">
        <f t="shared" si="311"/>
        <v>Joint Pack</v>
      </c>
      <c r="N4034" s="9" t="str">
        <f t="shared" si="312"/>
        <v>AL</v>
      </c>
      <c r="O4034" s="13" t="str">
        <f t="shared" si="313"/>
        <v>Silver</v>
      </c>
      <c r="P4034" s="9" t="str">
        <f t="shared" si="314"/>
        <v>None</v>
      </c>
      <c r="Q4034" s="9" t="str">
        <f t="shared" si="315"/>
        <v>5</v>
      </c>
      <c r="R40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34" s="14" t="str">
        <f>IF(ProjectsDB[[#This Row],[Item Type]]="Straight Plug-In",_xlfn.TEXTJOIN("-",TRUE,M4034&amp;"-"&amp;_xlfn.LET(_xlpm.txt,ProjectsDB[[#This Row],[Assembly]],_xlpm.pos,FIND("SP",_xlpm.txt),_xlpm.pre,LEFT(_xlpm.txt,_xlpm.pos-1),IF(RIGHT(_xlpm.pre,3)="123","3PL",IF(RIGHT(_xlpm.pre,2)="12","2PL",IF(RIGHT(_xlpm.pre,1)="1","1PL","3PL")))),N4034,O4034,P4034,Q4034&amp;"W",R4034),_xlfn.TEXTJOIN("-",TRUE,M4034,N4034,O4034,P4034,Q4034&amp;"W",R4034))</f>
        <v>Joint Pack-AL-Silver-None-5W-3</v>
      </c>
      <c r="T4034" s="14" t="str">
        <f>IF(COUNTIF(Cycletime[Element Desc.],ProjectsDB[[#This Row],[Element Desc.]])&gt;0,"Found","Not Found")</f>
        <v>Found</v>
      </c>
    </row>
    <row r="4035" spans="2:20" x14ac:dyDescent="0.25">
      <c r="B4035" s="8" t="s">
        <v>8485</v>
      </c>
      <c r="C4035" s="9" t="s">
        <v>8486</v>
      </c>
      <c r="D4035" s="9" t="s">
        <v>8487</v>
      </c>
      <c r="E4035" s="10">
        <v>18</v>
      </c>
      <c r="F4035" s="9" t="s">
        <v>8474</v>
      </c>
      <c r="G4035" s="9" t="s">
        <v>96</v>
      </c>
      <c r="H4035" s="11"/>
      <c r="I4035" s="12">
        <v>1500</v>
      </c>
      <c r="J4035" s="12"/>
      <c r="K4035" s="12"/>
      <c r="L4035" s="12">
        <f t="array" ref="L4035">IFERROR(LOOKUP(2^15,SEARCH({"40A","63A","80A","100A","125A","160A","200A","250A","400A","630A","800A","1000A","1250A","1600A","2000A","2500A","3200A","4000A","5000A","6300A"},UPPER(D4035)),{40,63,80,100,125,160,200,250,400,630,800,1000,1250,1600,2000,2500,3200,4000,5000,6300}),0)</f>
        <v>5000</v>
      </c>
      <c r="M4035" s="9" t="str">
        <f t="shared" si="311"/>
        <v>Straight Feeder</v>
      </c>
      <c r="N4035" s="9" t="str">
        <f t="shared" si="312"/>
        <v>AL</v>
      </c>
      <c r="O4035" s="13" t="str">
        <f t="shared" si="313"/>
        <v>Silver</v>
      </c>
      <c r="P4035" s="9" t="str">
        <f t="shared" si="314"/>
        <v>PET</v>
      </c>
      <c r="Q4035" s="9" t="str">
        <f t="shared" si="315"/>
        <v>5</v>
      </c>
      <c r="R40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35" s="14" t="str">
        <f>IF(ProjectsDB[[#This Row],[Item Type]]="Straight Plug-In",_xlfn.TEXTJOIN("-",TRUE,M4035&amp;"-"&amp;_xlfn.LET(_xlpm.txt,ProjectsDB[[#This Row],[Assembly]],_xlpm.pos,FIND("SP",_xlpm.txt),_xlpm.pre,LEFT(_xlpm.txt,_xlpm.pos-1),IF(RIGHT(_xlpm.pre,3)="123","3PL",IF(RIGHT(_xlpm.pre,2)="12","2PL",IF(RIGHT(_xlpm.pre,1)="1","1PL","3PL")))),N4035,O4035,P4035,Q4035&amp;"W",R4035),_xlfn.TEXTJOIN("-",TRUE,M4035,N4035,O4035,P4035,Q4035&amp;"W",R4035))</f>
        <v>Straight Feeder-AL-Silver-PET-5W-3</v>
      </c>
      <c r="T4035" s="14" t="str">
        <f>IF(COUNTIF(Cycletime[Element Desc.],ProjectsDB[[#This Row],[Element Desc.]])&gt;0,"Found","Not Found")</f>
        <v>Found</v>
      </c>
    </row>
    <row r="4036" spans="2:20" x14ac:dyDescent="0.25">
      <c r="B4036" s="8" t="s">
        <v>8488</v>
      </c>
      <c r="C4036" s="9" t="s">
        <v>8489</v>
      </c>
      <c r="D4036" s="9" t="s">
        <v>8490</v>
      </c>
      <c r="E4036" s="10">
        <v>18</v>
      </c>
      <c r="F4036" s="9" t="s">
        <v>8474</v>
      </c>
      <c r="G4036" s="9" t="s">
        <v>96</v>
      </c>
      <c r="H4036" s="11"/>
      <c r="I4036" s="12">
        <v>3000</v>
      </c>
      <c r="J4036" s="12"/>
      <c r="K4036" s="12"/>
      <c r="L4036" s="12">
        <f t="array" ref="L4036">IFERROR(LOOKUP(2^15,SEARCH({"40A","63A","80A","100A","125A","160A","200A","250A","400A","630A","800A","1000A","1250A","1600A","2000A","2500A","3200A","4000A","5000A","6300A"},UPPER(D4036)),{40,63,80,100,125,160,200,250,400,630,800,1000,1250,1600,2000,2500,3200,4000,5000,6300}),0)</f>
        <v>5000</v>
      </c>
      <c r="M4036" s="9" t="str">
        <f t="shared" ref="M4036:M4099" si="316">_xlfn.LET(_xlpm.d,UPPER(TRIM(SUBSTITUTE(SUBSTITUTE(D4036,CHAR(160),"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4036" s="9" t="str">
        <f t="shared" ref="N4036:N4099" si="317">IF(ISNUMBER(SEARCH("CU",D4036)),"CU",IF(ISNUMBER(SEARCH("AL",D4036)),"AL",IF(ISNUMBER(SEARCH("Copper",D4036)),"CU","SH")))</f>
        <v>AL</v>
      </c>
      <c r="O4036" s="13" t="str">
        <f t="shared" ref="O4036:O4099" si="318">IF(ISNUMBER(SEARCH("Silver",D4036)),"Silver",IF(ISNUMBER(SEARCH("Tin",D4036)),"Tin","None"))</f>
        <v>Silver</v>
      </c>
      <c r="P4036" s="9" t="str">
        <f t="shared" ref="P4036:P4099" si="319">IF(ISNUMBER(SEARCH("Epoxy",D4036)),"Epoxy",IF(ISNUMBER(SEARCH("PET",D4036)),"PET","None"))</f>
        <v>PET</v>
      </c>
      <c r="Q4036" s="9" t="str">
        <f t="shared" ref="Q4036:Q4099" si="320">IF(ISNUMBER(SEARCH("3-Wire",D4036)),"3",IF(ISNUMBER(SEARCH("4-Wire",D4036)),"4",IF(ISNUMBER(SEARCH("5-Wire",D4036)),"5",IF(ISNUMBER(SEARCH("6-Wire",D4036)),"6","0"))))</f>
        <v>5</v>
      </c>
      <c r="R40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36" s="14" t="str">
        <f>IF(ProjectsDB[[#This Row],[Item Type]]="Straight Plug-In",_xlfn.TEXTJOIN("-",TRUE,M4036&amp;"-"&amp;_xlfn.LET(_xlpm.txt,ProjectsDB[[#This Row],[Assembly]],_xlpm.pos,FIND("SP",_xlpm.txt),_xlpm.pre,LEFT(_xlpm.txt,_xlpm.pos-1),IF(RIGHT(_xlpm.pre,3)="123","3PL",IF(RIGHT(_xlpm.pre,2)="12","2PL",IF(RIGHT(_xlpm.pre,1)="1","1PL","3PL")))),N4036,O4036,P4036,Q4036&amp;"W",R4036),_xlfn.TEXTJOIN("-",TRUE,M4036,N4036,O4036,P4036,Q4036&amp;"W",R4036))</f>
        <v>Straight Feeder-AL-Silver-PET-5W-3</v>
      </c>
      <c r="T4036" s="14" t="str">
        <f>IF(COUNTIF(Cycletime[Element Desc.],ProjectsDB[[#This Row],[Element Desc.]])&gt;0,"Found","Not Found")</f>
        <v>Found</v>
      </c>
    </row>
    <row r="4037" spans="2:20" x14ac:dyDescent="0.25">
      <c r="B4037" s="8" t="s">
        <v>8491</v>
      </c>
      <c r="C4037" s="9" t="s">
        <v>8492</v>
      </c>
      <c r="D4037" s="9" t="s">
        <v>8493</v>
      </c>
      <c r="E4037" s="10">
        <v>35</v>
      </c>
      <c r="F4037" s="9" t="s">
        <v>8474</v>
      </c>
      <c r="G4037" s="9" t="s">
        <v>96</v>
      </c>
      <c r="H4037" s="11"/>
      <c r="I4037" s="12"/>
      <c r="J4037" s="12"/>
      <c r="K4037" s="12"/>
      <c r="L4037" s="12">
        <f t="array" ref="L4037">IFERROR(LOOKUP(2^15,SEARCH({"40A","63A","80A","100A","125A","160A","200A","250A","400A","630A","800A","1000A","1250A","1600A","2000A","2500A","3200A","4000A","5000A","6300A"},UPPER(D4037)),{40,63,80,100,125,160,200,250,400,630,800,1000,1250,1600,2000,2500,3200,4000,5000,6300}),0)</f>
        <v>5000</v>
      </c>
      <c r="M4037" s="9" t="str">
        <f t="shared" si="316"/>
        <v>Joint Pack</v>
      </c>
      <c r="N4037" s="9" t="str">
        <f t="shared" si="317"/>
        <v>AL</v>
      </c>
      <c r="O4037" s="13" t="str">
        <f t="shared" si="318"/>
        <v>Silver</v>
      </c>
      <c r="P4037" s="9" t="str">
        <f t="shared" si="319"/>
        <v>None</v>
      </c>
      <c r="Q4037" s="9" t="str">
        <f t="shared" si="320"/>
        <v>5</v>
      </c>
      <c r="R40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37" s="14" t="str">
        <f>IF(ProjectsDB[[#This Row],[Item Type]]="Straight Plug-In",_xlfn.TEXTJOIN("-",TRUE,M4037&amp;"-"&amp;_xlfn.LET(_xlpm.txt,ProjectsDB[[#This Row],[Assembly]],_xlpm.pos,FIND("SP",_xlpm.txt),_xlpm.pre,LEFT(_xlpm.txt,_xlpm.pos-1),IF(RIGHT(_xlpm.pre,3)="123","3PL",IF(RIGHT(_xlpm.pre,2)="12","2PL",IF(RIGHT(_xlpm.pre,1)="1","1PL","3PL")))),N4037,O4037,P4037,Q4037&amp;"W",R4037),_xlfn.TEXTJOIN("-",TRUE,M4037,N4037,O4037,P4037,Q4037&amp;"W",R4037))</f>
        <v>Joint Pack-AL-Silver-None-5W-3</v>
      </c>
      <c r="T4037" s="14" t="str">
        <f>IF(COUNTIF(Cycletime[Element Desc.],ProjectsDB[[#This Row],[Element Desc.]])&gt;0,"Found","Not Found")</f>
        <v>Found</v>
      </c>
    </row>
    <row r="4038" spans="2:20" x14ac:dyDescent="0.25">
      <c r="B4038" s="8" t="s">
        <v>8494</v>
      </c>
      <c r="C4038" s="9" t="s">
        <v>8479</v>
      </c>
      <c r="D4038" s="9" t="s">
        <v>8480</v>
      </c>
      <c r="E4038" s="10">
        <v>13</v>
      </c>
      <c r="F4038" s="9" t="s">
        <v>8474</v>
      </c>
      <c r="G4038" s="9" t="s">
        <v>96</v>
      </c>
      <c r="H4038" s="11"/>
      <c r="I4038" s="12"/>
      <c r="J4038" s="12"/>
      <c r="K4038" s="12"/>
      <c r="L4038" s="12">
        <f t="array" ref="L4038">IFERROR(LOOKUP(2^15,SEARCH({"40A","63A","80A","100A","125A","160A","200A","250A","400A","630A","800A","1000A","1250A","1600A","2000A","2500A","3200A","4000A","5000A","6300A"},UPPER(D4038)),{40,63,80,100,125,160,200,250,400,630,800,1000,1250,1600,2000,2500,3200,4000,5000,6300}),0)</f>
        <v>5000</v>
      </c>
      <c r="M4038" s="9" t="str">
        <f t="shared" si="316"/>
        <v>Joint Pack</v>
      </c>
      <c r="N4038" s="9" t="str">
        <f t="shared" si="317"/>
        <v>AL</v>
      </c>
      <c r="O4038" s="13" t="str">
        <f t="shared" si="318"/>
        <v>Silver</v>
      </c>
      <c r="P4038" s="9" t="str">
        <f t="shared" si="319"/>
        <v>None</v>
      </c>
      <c r="Q4038" s="9" t="str">
        <f t="shared" si="320"/>
        <v>5</v>
      </c>
      <c r="R40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38" s="14" t="str">
        <f>IF(ProjectsDB[[#This Row],[Item Type]]="Straight Plug-In",_xlfn.TEXTJOIN("-",TRUE,M4038&amp;"-"&amp;_xlfn.LET(_xlpm.txt,ProjectsDB[[#This Row],[Assembly]],_xlpm.pos,FIND("SP",_xlpm.txt),_xlpm.pre,LEFT(_xlpm.txt,_xlpm.pos-1),IF(RIGHT(_xlpm.pre,3)="123","3PL",IF(RIGHT(_xlpm.pre,2)="12","2PL",IF(RIGHT(_xlpm.pre,1)="1","1PL","3PL")))),N4038,O4038,P4038,Q4038&amp;"W",R4038),_xlfn.TEXTJOIN("-",TRUE,M4038,N4038,O4038,P4038,Q4038&amp;"W",R4038))</f>
        <v>Joint Pack-AL-Silver-None-5W-3</v>
      </c>
      <c r="T4038" s="14" t="str">
        <f>IF(COUNTIF(Cycletime[Element Desc.],ProjectsDB[[#This Row],[Element Desc.]])&gt;0,"Found","Not Found")</f>
        <v>Found</v>
      </c>
    </row>
    <row r="4039" spans="2:20" x14ac:dyDescent="0.25">
      <c r="B4039" s="8" t="s">
        <v>8495</v>
      </c>
      <c r="C4039" s="9" t="s">
        <v>8472</v>
      </c>
      <c r="D4039" s="9" t="s">
        <v>8473</v>
      </c>
      <c r="E4039" s="10">
        <v>11</v>
      </c>
      <c r="F4039" s="9" t="s">
        <v>8474</v>
      </c>
      <c r="G4039" s="9" t="s">
        <v>96</v>
      </c>
      <c r="H4039" s="11"/>
      <c r="I4039" s="12">
        <v>1500</v>
      </c>
      <c r="J4039" s="12"/>
      <c r="K4039" s="12"/>
      <c r="L4039" s="12">
        <f t="array" ref="L4039">IFERROR(LOOKUP(2^15,SEARCH({"40A","63A","80A","100A","125A","160A","200A","250A","400A","630A","800A","1000A","1250A","1600A","2000A","2500A","3200A","4000A","5000A","6300A"},UPPER(D4039)),{40,63,80,100,125,160,200,250,400,630,800,1000,1250,1600,2000,2500,3200,4000,5000,6300}),0)</f>
        <v>5000</v>
      </c>
      <c r="M4039" s="9" t="str">
        <f t="shared" si="316"/>
        <v>Straight Feeder</v>
      </c>
      <c r="N4039" s="9" t="str">
        <f t="shared" si="317"/>
        <v>AL</v>
      </c>
      <c r="O4039" s="13" t="str">
        <f t="shared" si="318"/>
        <v>Silver</v>
      </c>
      <c r="P4039" s="9" t="str">
        <f t="shared" si="319"/>
        <v>PET</v>
      </c>
      <c r="Q4039" s="9" t="str">
        <f t="shared" si="320"/>
        <v>5</v>
      </c>
      <c r="R40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39" s="14" t="str">
        <f>IF(ProjectsDB[[#This Row],[Item Type]]="Straight Plug-In",_xlfn.TEXTJOIN("-",TRUE,M4039&amp;"-"&amp;_xlfn.LET(_xlpm.txt,ProjectsDB[[#This Row],[Assembly]],_xlpm.pos,FIND("SP",_xlpm.txt),_xlpm.pre,LEFT(_xlpm.txt,_xlpm.pos-1),IF(RIGHT(_xlpm.pre,3)="123","3PL",IF(RIGHT(_xlpm.pre,2)="12","2PL",IF(RIGHT(_xlpm.pre,1)="1","1PL","3PL")))),N4039,O4039,P4039,Q4039&amp;"W",R4039),_xlfn.TEXTJOIN("-",TRUE,M4039,N4039,O4039,P4039,Q4039&amp;"W",R4039))</f>
        <v>Straight Feeder-AL-Silver-PET-5W-3</v>
      </c>
      <c r="T4039" s="14" t="str">
        <f>IF(COUNTIF(Cycletime[Element Desc.],ProjectsDB[[#This Row],[Element Desc.]])&gt;0,"Found","Not Found")</f>
        <v>Found</v>
      </c>
    </row>
    <row r="4040" spans="2:20" x14ac:dyDescent="0.25">
      <c r="B4040" s="8" t="s">
        <v>8496</v>
      </c>
      <c r="C4040" s="9" t="s">
        <v>8476</v>
      </c>
      <c r="D4040" s="9" t="s">
        <v>8477</v>
      </c>
      <c r="E4040" s="10">
        <v>3</v>
      </c>
      <c r="F4040" s="9" t="s">
        <v>8474</v>
      </c>
      <c r="G4040" s="9" t="s">
        <v>96</v>
      </c>
      <c r="H4040" s="11"/>
      <c r="I4040" s="12">
        <v>3000</v>
      </c>
      <c r="J4040" s="12"/>
      <c r="K4040" s="12"/>
      <c r="L4040" s="12">
        <f t="array" ref="L4040">IFERROR(LOOKUP(2^15,SEARCH({"40A","63A","80A","100A","125A","160A","200A","250A","400A","630A","800A","1000A","1250A","1600A","2000A","2500A","3200A","4000A","5000A","6300A"},UPPER(D4040)),{40,63,80,100,125,160,200,250,400,630,800,1000,1250,1600,2000,2500,3200,4000,5000,6300}),0)</f>
        <v>5000</v>
      </c>
      <c r="M4040" s="9" t="str">
        <f t="shared" si="316"/>
        <v>Straight Feeder</v>
      </c>
      <c r="N4040" s="9" t="str">
        <f t="shared" si="317"/>
        <v>AL</v>
      </c>
      <c r="O4040" s="13" t="str">
        <f t="shared" si="318"/>
        <v>Silver</v>
      </c>
      <c r="P4040" s="9" t="str">
        <f t="shared" si="319"/>
        <v>PET</v>
      </c>
      <c r="Q4040" s="9" t="str">
        <f t="shared" si="320"/>
        <v>5</v>
      </c>
      <c r="R40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40" s="14" t="str">
        <f>IF(ProjectsDB[[#This Row],[Item Type]]="Straight Plug-In",_xlfn.TEXTJOIN("-",TRUE,M4040&amp;"-"&amp;_xlfn.LET(_xlpm.txt,ProjectsDB[[#This Row],[Assembly]],_xlpm.pos,FIND("SP",_xlpm.txt),_xlpm.pre,LEFT(_xlpm.txt,_xlpm.pos-1),IF(RIGHT(_xlpm.pre,3)="123","3PL",IF(RIGHT(_xlpm.pre,2)="12","2PL",IF(RIGHT(_xlpm.pre,1)="1","1PL","3PL")))),N4040,O4040,P4040,Q4040&amp;"W",R4040),_xlfn.TEXTJOIN("-",TRUE,M4040,N4040,O4040,P4040,Q4040&amp;"W",R4040))</f>
        <v>Straight Feeder-AL-Silver-PET-5W-3</v>
      </c>
      <c r="T4040" s="14" t="str">
        <f>IF(COUNTIF(Cycletime[Element Desc.],ProjectsDB[[#This Row],[Element Desc.]])&gt;0,"Found","Not Found")</f>
        <v>Found</v>
      </c>
    </row>
    <row r="4041" spans="2:20" x14ac:dyDescent="0.25">
      <c r="B4041" s="8" t="s">
        <v>8497</v>
      </c>
      <c r="C4041" s="9" t="s">
        <v>8476</v>
      </c>
      <c r="D4041" s="9" t="s">
        <v>8477</v>
      </c>
      <c r="E4041" s="10">
        <v>5</v>
      </c>
      <c r="F4041" s="9" t="s">
        <v>8474</v>
      </c>
      <c r="G4041" s="9" t="s">
        <v>96</v>
      </c>
      <c r="H4041" s="11"/>
      <c r="I4041" s="12">
        <v>3000</v>
      </c>
      <c r="J4041" s="12"/>
      <c r="K4041" s="12"/>
      <c r="L4041" s="12">
        <f t="array" ref="L4041">IFERROR(LOOKUP(2^15,SEARCH({"40A","63A","80A","100A","125A","160A","200A","250A","400A","630A","800A","1000A","1250A","1600A","2000A","2500A","3200A","4000A","5000A","6300A"},UPPER(D4041)),{40,63,80,100,125,160,200,250,400,630,800,1000,1250,1600,2000,2500,3200,4000,5000,6300}),0)</f>
        <v>5000</v>
      </c>
      <c r="M4041" s="9" t="str">
        <f t="shared" si="316"/>
        <v>Straight Feeder</v>
      </c>
      <c r="N4041" s="9" t="str">
        <f t="shared" si="317"/>
        <v>AL</v>
      </c>
      <c r="O4041" s="13" t="str">
        <f t="shared" si="318"/>
        <v>Silver</v>
      </c>
      <c r="P4041" s="9" t="str">
        <f t="shared" si="319"/>
        <v>PET</v>
      </c>
      <c r="Q4041" s="9" t="str">
        <f t="shared" si="320"/>
        <v>5</v>
      </c>
      <c r="R40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41" s="14" t="str">
        <f>IF(ProjectsDB[[#This Row],[Item Type]]="Straight Plug-In",_xlfn.TEXTJOIN("-",TRUE,M4041&amp;"-"&amp;_xlfn.LET(_xlpm.txt,ProjectsDB[[#This Row],[Assembly]],_xlpm.pos,FIND("SP",_xlpm.txt),_xlpm.pre,LEFT(_xlpm.txt,_xlpm.pos-1),IF(RIGHT(_xlpm.pre,3)="123","3PL",IF(RIGHT(_xlpm.pre,2)="12","2PL",IF(RIGHT(_xlpm.pre,1)="1","1PL","3PL")))),N4041,O4041,P4041,Q4041&amp;"W",R4041),_xlfn.TEXTJOIN("-",TRUE,M4041,N4041,O4041,P4041,Q4041&amp;"W",R4041))</f>
        <v>Straight Feeder-AL-Silver-PET-5W-3</v>
      </c>
      <c r="T4041" s="14" t="str">
        <f>IF(COUNTIF(Cycletime[Element Desc.],ProjectsDB[[#This Row],[Element Desc.]])&gt;0,"Found","Not Found")</f>
        <v>Found</v>
      </c>
    </row>
    <row r="4042" spans="2:20" x14ac:dyDescent="0.25">
      <c r="B4042" s="8" t="s">
        <v>8498</v>
      </c>
      <c r="C4042" s="9" t="s">
        <v>8479</v>
      </c>
      <c r="D4042" s="9" t="s">
        <v>8480</v>
      </c>
      <c r="E4042" s="10">
        <v>4</v>
      </c>
      <c r="F4042" s="9" t="s">
        <v>8474</v>
      </c>
      <c r="G4042" s="9" t="s">
        <v>96</v>
      </c>
      <c r="H4042" s="11"/>
      <c r="I4042" s="12"/>
      <c r="J4042" s="12"/>
      <c r="K4042" s="12"/>
      <c r="L4042" s="12">
        <f t="array" ref="L4042">IFERROR(LOOKUP(2^15,SEARCH({"40A","63A","80A","100A","125A","160A","200A","250A","400A","630A","800A","1000A","1250A","1600A","2000A","2500A","3200A","4000A","5000A","6300A"},UPPER(D4042)),{40,63,80,100,125,160,200,250,400,630,800,1000,1250,1600,2000,2500,3200,4000,5000,6300}),0)</f>
        <v>5000</v>
      </c>
      <c r="M4042" s="9" t="str">
        <f t="shared" si="316"/>
        <v>Joint Pack</v>
      </c>
      <c r="N4042" s="9" t="str">
        <f t="shared" si="317"/>
        <v>AL</v>
      </c>
      <c r="O4042" s="13" t="str">
        <f t="shared" si="318"/>
        <v>Silver</v>
      </c>
      <c r="P4042" s="9" t="str">
        <f t="shared" si="319"/>
        <v>None</v>
      </c>
      <c r="Q4042" s="9" t="str">
        <f t="shared" si="320"/>
        <v>5</v>
      </c>
      <c r="R40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42" s="14" t="str">
        <f>IF(ProjectsDB[[#This Row],[Item Type]]="Straight Plug-In",_xlfn.TEXTJOIN("-",TRUE,M4042&amp;"-"&amp;_xlfn.LET(_xlpm.txt,ProjectsDB[[#This Row],[Assembly]],_xlpm.pos,FIND("SP",_xlpm.txt),_xlpm.pre,LEFT(_xlpm.txt,_xlpm.pos-1),IF(RIGHT(_xlpm.pre,3)="123","3PL",IF(RIGHT(_xlpm.pre,2)="12","2PL",IF(RIGHT(_xlpm.pre,1)="1","1PL","3PL")))),N4042,O4042,P4042,Q4042&amp;"W",R4042),_xlfn.TEXTJOIN("-",TRUE,M4042,N4042,O4042,P4042,Q4042&amp;"W",R4042))</f>
        <v>Joint Pack-AL-Silver-None-5W-3</v>
      </c>
      <c r="T4042" s="14" t="str">
        <f>IF(COUNTIF(Cycletime[Element Desc.],ProjectsDB[[#This Row],[Element Desc.]])&gt;0,"Found","Not Found")</f>
        <v>Found</v>
      </c>
    </row>
    <row r="4043" spans="2:20" x14ac:dyDescent="0.25">
      <c r="B4043" s="8" t="s">
        <v>8499</v>
      </c>
      <c r="C4043" s="9" t="s">
        <v>8476</v>
      </c>
      <c r="D4043" s="9" t="s">
        <v>8477</v>
      </c>
      <c r="E4043" s="10">
        <v>9</v>
      </c>
      <c r="F4043" s="9" t="s">
        <v>8474</v>
      </c>
      <c r="G4043" s="9" t="s">
        <v>96</v>
      </c>
      <c r="H4043" s="11"/>
      <c r="I4043" s="12">
        <v>3000</v>
      </c>
      <c r="J4043" s="12"/>
      <c r="K4043" s="12"/>
      <c r="L4043" s="12">
        <f t="array" ref="L4043">IFERROR(LOOKUP(2^15,SEARCH({"40A","63A","80A","100A","125A","160A","200A","250A","400A","630A","800A","1000A","1250A","1600A","2000A","2500A","3200A","4000A","5000A","6300A"},UPPER(D4043)),{40,63,80,100,125,160,200,250,400,630,800,1000,1250,1600,2000,2500,3200,4000,5000,6300}),0)</f>
        <v>5000</v>
      </c>
      <c r="M4043" s="9" t="str">
        <f t="shared" si="316"/>
        <v>Straight Feeder</v>
      </c>
      <c r="N4043" s="9" t="str">
        <f t="shared" si="317"/>
        <v>AL</v>
      </c>
      <c r="O4043" s="13" t="str">
        <f t="shared" si="318"/>
        <v>Silver</v>
      </c>
      <c r="P4043" s="9" t="str">
        <f t="shared" si="319"/>
        <v>PET</v>
      </c>
      <c r="Q4043" s="9" t="str">
        <f t="shared" si="320"/>
        <v>5</v>
      </c>
      <c r="R40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43" s="14" t="str">
        <f>IF(ProjectsDB[[#This Row],[Item Type]]="Straight Plug-In",_xlfn.TEXTJOIN("-",TRUE,M4043&amp;"-"&amp;_xlfn.LET(_xlpm.txt,ProjectsDB[[#This Row],[Assembly]],_xlpm.pos,FIND("SP",_xlpm.txt),_xlpm.pre,LEFT(_xlpm.txt,_xlpm.pos-1),IF(RIGHT(_xlpm.pre,3)="123","3PL",IF(RIGHT(_xlpm.pre,2)="12","2PL",IF(RIGHT(_xlpm.pre,1)="1","1PL","3PL")))),N4043,O4043,P4043,Q4043&amp;"W",R4043),_xlfn.TEXTJOIN("-",TRUE,M4043,N4043,O4043,P4043,Q4043&amp;"W",R4043))</f>
        <v>Straight Feeder-AL-Silver-PET-5W-3</v>
      </c>
      <c r="T4043" s="14" t="str">
        <f>IF(COUNTIF(Cycletime[Element Desc.],ProjectsDB[[#This Row],[Element Desc.]])&gt;0,"Found","Not Found")</f>
        <v>Found</v>
      </c>
    </row>
    <row r="4044" spans="2:20" x14ac:dyDescent="0.25">
      <c r="B4044" s="8" t="s">
        <v>8500</v>
      </c>
      <c r="C4044" s="9" t="s">
        <v>8479</v>
      </c>
      <c r="D4044" s="9" t="s">
        <v>8480</v>
      </c>
      <c r="E4044" s="10">
        <v>8</v>
      </c>
      <c r="F4044" s="9" t="s">
        <v>8474</v>
      </c>
      <c r="G4044" s="9" t="s">
        <v>96</v>
      </c>
      <c r="H4044" s="11"/>
      <c r="I4044" s="12"/>
      <c r="J4044" s="12"/>
      <c r="K4044" s="12"/>
      <c r="L4044" s="12">
        <f t="array" ref="L4044">IFERROR(LOOKUP(2^15,SEARCH({"40A","63A","80A","100A","125A","160A","200A","250A","400A","630A","800A","1000A","1250A","1600A","2000A","2500A","3200A","4000A","5000A","6300A"},UPPER(D4044)),{40,63,80,100,125,160,200,250,400,630,800,1000,1250,1600,2000,2500,3200,4000,5000,6300}),0)</f>
        <v>5000</v>
      </c>
      <c r="M4044" s="9" t="str">
        <f t="shared" si="316"/>
        <v>Joint Pack</v>
      </c>
      <c r="N4044" s="9" t="str">
        <f t="shared" si="317"/>
        <v>AL</v>
      </c>
      <c r="O4044" s="13" t="str">
        <f t="shared" si="318"/>
        <v>Silver</v>
      </c>
      <c r="P4044" s="9" t="str">
        <f t="shared" si="319"/>
        <v>None</v>
      </c>
      <c r="Q4044" s="9" t="str">
        <f t="shared" si="320"/>
        <v>5</v>
      </c>
      <c r="R40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44" s="14" t="str">
        <f>IF(ProjectsDB[[#This Row],[Item Type]]="Straight Plug-In",_xlfn.TEXTJOIN("-",TRUE,M4044&amp;"-"&amp;_xlfn.LET(_xlpm.txt,ProjectsDB[[#This Row],[Assembly]],_xlpm.pos,FIND("SP",_xlpm.txt),_xlpm.pre,LEFT(_xlpm.txt,_xlpm.pos-1),IF(RIGHT(_xlpm.pre,3)="123","3PL",IF(RIGHT(_xlpm.pre,2)="12","2PL",IF(RIGHT(_xlpm.pre,1)="1","1PL","3PL")))),N4044,O4044,P4044,Q4044&amp;"W",R4044),_xlfn.TEXTJOIN("-",TRUE,M4044,N4044,O4044,P4044,Q4044&amp;"W",R4044))</f>
        <v>Joint Pack-AL-Silver-None-5W-3</v>
      </c>
      <c r="T4044" s="14" t="str">
        <f>IF(COUNTIF(Cycletime[Element Desc.],ProjectsDB[[#This Row],[Element Desc.]])&gt;0,"Found","Not Found")</f>
        <v>Found</v>
      </c>
    </row>
    <row r="4045" spans="2:20" x14ac:dyDescent="0.25">
      <c r="B4045" s="8" t="s">
        <v>8501</v>
      </c>
      <c r="C4045" s="9" t="s">
        <v>8472</v>
      </c>
      <c r="D4045" s="9" t="s">
        <v>8473</v>
      </c>
      <c r="E4045" s="10">
        <v>15</v>
      </c>
      <c r="F4045" s="9" t="s">
        <v>8474</v>
      </c>
      <c r="G4045" s="9" t="s">
        <v>96</v>
      </c>
      <c r="H4045" s="11"/>
      <c r="I4045" s="12">
        <v>1500</v>
      </c>
      <c r="J4045" s="12"/>
      <c r="K4045" s="12"/>
      <c r="L4045" s="12">
        <f t="array" ref="L4045">IFERROR(LOOKUP(2^15,SEARCH({"40A","63A","80A","100A","125A","160A","200A","250A","400A","630A","800A","1000A","1250A","1600A","2000A","2500A","3200A","4000A","5000A","6300A"},UPPER(D4045)),{40,63,80,100,125,160,200,250,400,630,800,1000,1250,1600,2000,2500,3200,4000,5000,6300}),0)</f>
        <v>5000</v>
      </c>
      <c r="M4045" s="9" t="str">
        <f t="shared" si="316"/>
        <v>Straight Feeder</v>
      </c>
      <c r="N4045" s="9" t="str">
        <f t="shared" si="317"/>
        <v>AL</v>
      </c>
      <c r="O4045" s="13" t="str">
        <f t="shared" si="318"/>
        <v>Silver</v>
      </c>
      <c r="P4045" s="9" t="str">
        <f t="shared" si="319"/>
        <v>PET</v>
      </c>
      <c r="Q4045" s="9" t="str">
        <f t="shared" si="320"/>
        <v>5</v>
      </c>
      <c r="R40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45" s="14" t="str">
        <f>IF(ProjectsDB[[#This Row],[Item Type]]="Straight Plug-In",_xlfn.TEXTJOIN("-",TRUE,M4045&amp;"-"&amp;_xlfn.LET(_xlpm.txt,ProjectsDB[[#This Row],[Assembly]],_xlpm.pos,FIND("SP",_xlpm.txt),_xlpm.pre,LEFT(_xlpm.txt,_xlpm.pos-1),IF(RIGHT(_xlpm.pre,3)="123","3PL",IF(RIGHT(_xlpm.pre,2)="12","2PL",IF(RIGHT(_xlpm.pre,1)="1","1PL","3PL")))),N4045,O4045,P4045,Q4045&amp;"W",R4045),_xlfn.TEXTJOIN("-",TRUE,M4045,N4045,O4045,P4045,Q4045&amp;"W",R4045))</f>
        <v>Straight Feeder-AL-Silver-PET-5W-3</v>
      </c>
      <c r="T4045" s="14" t="str">
        <f>IF(COUNTIF(Cycletime[Element Desc.],ProjectsDB[[#This Row],[Element Desc.]])&gt;0,"Found","Not Found")</f>
        <v>Found</v>
      </c>
    </row>
    <row r="4046" spans="2:20" x14ac:dyDescent="0.25">
      <c r="B4046" s="8" t="s">
        <v>8502</v>
      </c>
      <c r="C4046" s="9" t="s">
        <v>8479</v>
      </c>
      <c r="D4046" s="9" t="s">
        <v>8480</v>
      </c>
      <c r="E4046" s="10">
        <v>14</v>
      </c>
      <c r="F4046" s="9" t="s">
        <v>8474</v>
      </c>
      <c r="G4046" s="9" t="s">
        <v>96</v>
      </c>
      <c r="H4046" s="11"/>
      <c r="I4046" s="12"/>
      <c r="J4046" s="12"/>
      <c r="K4046" s="12"/>
      <c r="L4046" s="12">
        <f t="array" ref="L4046">IFERROR(LOOKUP(2^15,SEARCH({"40A","63A","80A","100A","125A","160A","200A","250A","400A","630A","800A","1000A","1250A","1600A","2000A","2500A","3200A","4000A","5000A","6300A"},UPPER(D4046)),{40,63,80,100,125,160,200,250,400,630,800,1000,1250,1600,2000,2500,3200,4000,5000,6300}),0)</f>
        <v>5000</v>
      </c>
      <c r="M4046" s="9" t="str">
        <f t="shared" si="316"/>
        <v>Joint Pack</v>
      </c>
      <c r="N4046" s="9" t="str">
        <f t="shared" si="317"/>
        <v>AL</v>
      </c>
      <c r="O4046" s="13" t="str">
        <f t="shared" si="318"/>
        <v>Silver</v>
      </c>
      <c r="P4046" s="9" t="str">
        <f t="shared" si="319"/>
        <v>None</v>
      </c>
      <c r="Q4046" s="9" t="str">
        <f t="shared" si="320"/>
        <v>5</v>
      </c>
      <c r="R40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46" s="14" t="str">
        <f>IF(ProjectsDB[[#This Row],[Item Type]]="Straight Plug-In",_xlfn.TEXTJOIN("-",TRUE,M4046&amp;"-"&amp;_xlfn.LET(_xlpm.txt,ProjectsDB[[#This Row],[Assembly]],_xlpm.pos,FIND("SP",_xlpm.txt),_xlpm.pre,LEFT(_xlpm.txt,_xlpm.pos-1),IF(RIGHT(_xlpm.pre,3)="123","3PL",IF(RIGHT(_xlpm.pre,2)="12","2PL",IF(RIGHT(_xlpm.pre,1)="1","1PL","3PL")))),N4046,O4046,P4046,Q4046&amp;"W",R4046),_xlfn.TEXTJOIN("-",TRUE,M4046,N4046,O4046,P4046,Q4046&amp;"W",R4046))</f>
        <v>Joint Pack-AL-Silver-None-5W-3</v>
      </c>
      <c r="T4046" s="14" t="str">
        <f>IF(COUNTIF(Cycletime[Element Desc.],ProjectsDB[[#This Row],[Element Desc.]])&gt;0,"Found","Not Found")</f>
        <v>Found</v>
      </c>
    </row>
    <row r="4047" spans="2:20" x14ac:dyDescent="0.25">
      <c r="B4047" s="8" t="s">
        <v>8503</v>
      </c>
      <c r="C4047" s="9" t="s">
        <v>8476</v>
      </c>
      <c r="D4047" s="9" t="s">
        <v>8477</v>
      </c>
      <c r="E4047" s="10">
        <v>5</v>
      </c>
      <c r="F4047" s="9" t="s">
        <v>8474</v>
      </c>
      <c r="G4047" s="9" t="s">
        <v>96</v>
      </c>
      <c r="H4047" s="11"/>
      <c r="I4047" s="12">
        <v>3000</v>
      </c>
      <c r="J4047" s="12"/>
      <c r="K4047" s="12"/>
      <c r="L4047" s="12">
        <f t="array" ref="L4047">IFERROR(LOOKUP(2^15,SEARCH({"40A","63A","80A","100A","125A","160A","200A","250A","400A","630A","800A","1000A","1250A","1600A","2000A","2500A","3200A","4000A","5000A","6300A"},UPPER(D4047)),{40,63,80,100,125,160,200,250,400,630,800,1000,1250,1600,2000,2500,3200,4000,5000,6300}),0)</f>
        <v>5000</v>
      </c>
      <c r="M4047" s="9" t="str">
        <f t="shared" si="316"/>
        <v>Straight Feeder</v>
      </c>
      <c r="N4047" s="9" t="str">
        <f t="shared" si="317"/>
        <v>AL</v>
      </c>
      <c r="O4047" s="13" t="str">
        <f t="shared" si="318"/>
        <v>Silver</v>
      </c>
      <c r="P4047" s="9" t="str">
        <f t="shared" si="319"/>
        <v>PET</v>
      </c>
      <c r="Q4047" s="9" t="str">
        <f t="shared" si="320"/>
        <v>5</v>
      </c>
      <c r="R40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47" s="14" t="str">
        <f>IF(ProjectsDB[[#This Row],[Item Type]]="Straight Plug-In",_xlfn.TEXTJOIN("-",TRUE,M4047&amp;"-"&amp;_xlfn.LET(_xlpm.txt,ProjectsDB[[#This Row],[Assembly]],_xlpm.pos,FIND("SP",_xlpm.txt),_xlpm.pre,LEFT(_xlpm.txt,_xlpm.pos-1),IF(RIGHT(_xlpm.pre,3)="123","3PL",IF(RIGHT(_xlpm.pre,2)="12","2PL",IF(RIGHT(_xlpm.pre,1)="1","1PL","3PL")))),N4047,O4047,P4047,Q4047&amp;"W",R4047),_xlfn.TEXTJOIN("-",TRUE,M4047,N4047,O4047,P4047,Q4047&amp;"W",R4047))</f>
        <v>Straight Feeder-AL-Silver-PET-5W-3</v>
      </c>
      <c r="T4047" s="14" t="str">
        <f>IF(COUNTIF(Cycletime[Element Desc.],ProjectsDB[[#This Row],[Element Desc.]])&gt;0,"Found","Not Found")</f>
        <v>Found</v>
      </c>
    </row>
    <row r="4048" spans="2:20" x14ac:dyDescent="0.25">
      <c r="B4048" s="8" t="s">
        <v>8504</v>
      </c>
      <c r="C4048" s="9" t="s">
        <v>8479</v>
      </c>
      <c r="D4048" s="9" t="s">
        <v>8480</v>
      </c>
      <c r="E4048" s="10">
        <v>4</v>
      </c>
      <c r="F4048" s="9" t="s">
        <v>8474</v>
      </c>
      <c r="G4048" s="9" t="s">
        <v>96</v>
      </c>
      <c r="H4048" s="11"/>
      <c r="I4048" s="12"/>
      <c r="J4048" s="12"/>
      <c r="K4048" s="12"/>
      <c r="L4048" s="12">
        <f t="array" ref="L4048">IFERROR(LOOKUP(2^15,SEARCH({"40A","63A","80A","100A","125A","160A","200A","250A","400A","630A","800A","1000A","1250A","1600A","2000A","2500A","3200A","4000A","5000A","6300A"},UPPER(D4048)),{40,63,80,100,125,160,200,250,400,630,800,1000,1250,1600,2000,2500,3200,4000,5000,6300}),0)</f>
        <v>5000</v>
      </c>
      <c r="M4048" s="9" t="str">
        <f t="shared" si="316"/>
        <v>Joint Pack</v>
      </c>
      <c r="N4048" s="9" t="str">
        <f t="shared" si="317"/>
        <v>AL</v>
      </c>
      <c r="O4048" s="13" t="str">
        <f t="shared" si="318"/>
        <v>Silver</v>
      </c>
      <c r="P4048" s="9" t="str">
        <f t="shared" si="319"/>
        <v>None</v>
      </c>
      <c r="Q4048" s="9" t="str">
        <f t="shared" si="320"/>
        <v>5</v>
      </c>
      <c r="R40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48" s="14" t="str">
        <f>IF(ProjectsDB[[#This Row],[Item Type]]="Straight Plug-In",_xlfn.TEXTJOIN("-",TRUE,M4048&amp;"-"&amp;_xlfn.LET(_xlpm.txt,ProjectsDB[[#This Row],[Assembly]],_xlpm.pos,FIND("SP",_xlpm.txt),_xlpm.pre,LEFT(_xlpm.txt,_xlpm.pos-1),IF(RIGHT(_xlpm.pre,3)="123","3PL",IF(RIGHT(_xlpm.pre,2)="12","2PL",IF(RIGHT(_xlpm.pre,1)="1","1PL","3PL")))),N4048,O4048,P4048,Q4048&amp;"W",R4048),_xlfn.TEXTJOIN("-",TRUE,M4048,N4048,O4048,P4048,Q4048&amp;"W",R4048))</f>
        <v>Joint Pack-AL-Silver-None-5W-3</v>
      </c>
      <c r="T4048" s="14" t="str">
        <f>IF(COUNTIF(Cycletime[Element Desc.],ProjectsDB[[#This Row],[Element Desc.]])&gt;0,"Found","Not Found")</f>
        <v>Found</v>
      </c>
    </row>
    <row r="4049" spans="2:20" x14ac:dyDescent="0.25">
      <c r="B4049" s="8" t="s">
        <v>8505</v>
      </c>
      <c r="C4049" s="9" t="s">
        <v>8476</v>
      </c>
      <c r="D4049" s="9" t="s">
        <v>8477</v>
      </c>
      <c r="E4049" s="10">
        <v>9</v>
      </c>
      <c r="F4049" s="9" t="s">
        <v>8474</v>
      </c>
      <c r="G4049" s="9" t="s">
        <v>96</v>
      </c>
      <c r="H4049" s="11"/>
      <c r="I4049" s="12">
        <v>3000</v>
      </c>
      <c r="J4049" s="12"/>
      <c r="K4049" s="12"/>
      <c r="L4049" s="12">
        <f t="array" ref="L4049">IFERROR(LOOKUP(2^15,SEARCH({"40A","63A","80A","100A","125A","160A","200A","250A","400A","630A","800A","1000A","1250A","1600A","2000A","2500A","3200A","4000A","5000A","6300A"},UPPER(D4049)),{40,63,80,100,125,160,200,250,400,630,800,1000,1250,1600,2000,2500,3200,4000,5000,6300}),0)</f>
        <v>5000</v>
      </c>
      <c r="M4049" s="9" t="str">
        <f t="shared" si="316"/>
        <v>Straight Feeder</v>
      </c>
      <c r="N4049" s="9" t="str">
        <f t="shared" si="317"/>
        <v>AL</v>
      </c>
      <c r="O4049" s="13" t="str">
        <f t="shared" si="318"/>
        <v>Silver</v>
      </c>
      <c r="P4049" s="9" t="str">
        <f t="shared" si="319"/>
        <v>PET</v>
      </c>
      <c r="Q4049" s="9" t="str">
        <f t="shared" si="320"/>
        <v>5</v>
      </c>
      <c r="R40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49" s="14" t="str">
        <f>IF(ProjectsDB[[#This Row],[Item Type]]="Straight Plug-In",_xlfn.TEXTJOIN("-",TRUE,M4049&amp;"-"&amp;_xlfn.LET(_xlpm.txt,ProjectsDB[[#This Row],[Assembly]],_xlpm.pos,FIND("SP",_xlpm.txt),_xlpm.pre,LEFT(_xlpm.txt,_xlpm.pos-1),IF(RIGHT(_xlpm.pre,3)="123","3PL",IF(RIGHT(_xlpm.pre,2)="12","2PL",IF(RIGHT(_xlpm.pre,1)="1","1PL","3PL")))),N4049,O4049,P4049,Q4049&amp;"W",R4049),_xlfn.TEXTJOIN("-",TRUE,M4049,N4049,O4049,P4049,Q4049&amp;"W",R4049))</f>
        <v>Straight Feeder-AL-Silver-PET-5W-3</v>
      </c>
      <c r="T4049" s="14" t="str">
        <f>IF(COUNTIF(Cycletime[Element Desc.],ProjectsDB[[#This Row],[Element Desc.]])&gt;0,"Found","Not Found")</f>
        <v>Found</v>
      </c>
    </row>
    <row r="4050" spans="2:20" x14ac:dyDescent="0.25">
      <c r="B4050" s="8" t="s">
        <v>8506</v>
      </c>
      <c r="C4050" s="9" t="s">
        <v>8479</v>
      </c>
      <c r="D4050" s="9" t="s">
        <v>8480</v>
      </c>
      <c r="E4050" s="10">
        <v>8</v>
      </c>
      <c r="F4050" s="9" t="s">
        <v>8474</v>
      </c>
      <c r="G4050" s="9" t="s">
        <v>96</v>
      </c>
      <c r="H4050" s="11"/>
      <c r="I4050" s="12"/>
      <c r="J4050" s="12"/>
      <c r="K4050" s="12"/>
      <c r="L4050" s="12">
        <f t="array" ref="L4050">IFERROR(LOOKUP(2^15,SEARCH({"40A","63A","80A","100A","125A","160A","200A","250A","400A","630A","800A","1000A","1250A","1600A","2000A","2500A","3200A","4000A","5000A","6300A"},UPPER(D4050)),{40,63,80,100,125,160,200,250,400,630,800,1000,1250,1600,2000,2500,3200,4000,5000,6300}),0)</f>
        <v>5000</v>
      </c>
      <c r="M4050" s="9" t="str">
        <f t="shared" si="316"/>
        <v>Joint Pack</v>
      </c>
      <c r="N4050" s="9" t="str">
        <f t="shared" si="317"/>
        <v>AL</v>
      </c>
      <c r="O4050" s="13" t="str">
        <f t="shared" si="318"/>
        <v>Silver</v>
      </c>
      <c r="P4050" s="9" t="str">
        <f t="shared" si="319"/>
        <v>None</v>
      </c>
      <c r="Q4050" s="9" t="str">
        <f t="shared" si="320"/>
        <v>5</v>
      </c>
      <c r="R40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50" s="14" t="str">
        <f>IF(ProjectsDB[[#This Row],[Item Type]]="Straight Plug-In",_xlfn.TEXTJOIN("-",TRUE,M4050&amp;"-"&amp;_xlfn.LET(_xlpm.txt,ProjectsDB[[#This Row],[Assembly]],_xlpm.pos,FIND("SP",_xlpm.txt),_xlpm.pre,LEFT(_xlpm.txt,_xlpm.pos-1),IF(RIGHT(_xlpm.pre,3)="123","3PL",IF(RIGHT(_xlpm.pre,2)="12","2PL",IF(RIGHT(_xlpm.pre,1)="1","1PL","3PL")))),N4050,O4050,P4050,Q4050&amp;"W",R4050),_xlfn.TEXTJOIN("-",TRUE,M4050,N4050,O4050,P4050,Q4050&amp;"W",R4050))</f>
        <v>Joint Pack-AL-Silver-None-5W-3</v>
      </c>
      <c r="T4050" s="14" t="str">
        <f>IF(COUNTIF(Cycletime[Element Desc.],ProjectsDB[[#This Row],[Element Desc.]])&gt;0,"Found","Not Found")</f>
        <v>Found</v>
      </c>
    </row>
    <row r="4051" spans="2:20" x14ac:dyDescent="0.25">
      <c r="B4051" s="8" t="s">
        <v>8507</v>
      </c>
      <c r="C4051" s="9" t="s">
        <v>8472</v>
      </c>
      <c r="D4051" s="9" t="s">
        <v>8473</v>
      </c>
      <c r="E4051" s="10">
        <v>20</v>
      </c>
      <c r="F4051" s="9" t="s">
        <v>8474</v>
      </c>
      <c r="G4051" s="9" t="s">
        <v>96</v>
      </c>
      <c r="H4051" s="11"/>
      <c r="I4051" s="12">
        <v>1500</v>
      </c>
      <c r="J4051" s="12"/>
      <c r="K4051" s="12"/>
      <c r="L4051" s="12">
        <f t="array" ref="L4051">IFERROR(LOOKUP(2^15,SEARCH({"40A","63A","80A","100A","125A","160A","200A","250A","400A","630A","800A","1000A","1250A","1600A","2000A","2500A","3200A","4000A","5000A","6300A"},UPPER(D4051)),{40,63,80,100,125,160,200,250,400,630,800,1000,1250,1600,2000,2500,3200,4000,5000,6300}),0)</f>
        <v>5000</v>
      </c>
      <c r="M4051" s="9" t="str">
        <f t="shared" si="316"/>
        <v>Straight Feeder</v>
      </c>
      <c r="N4051" s="9" t="str">
        <f t="shared" si="317"/>
        <v>AL</v>
      </c>
      <c r="O4051" s="13" t="str">
        <f t="shared" si="318"/>
        <v>Silver</v>
      </c>
      <c r="P4051" s="9" t="str">
        <f t="shared" si="319"/>
        <v>PET</v>
      </c>
      <c r="Q4051" s="9" t="str">
        <f t="shared" si="320"/>
        <v>5</v>
      </c>
      <c r="R40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51" s="14" t="str">
        <f>IF(ProjectsDB[[#This Row],[Item Type]]="Straight Plug-In",_xlfn.TEXTJOIN("-",TRUE,M4051&amp;"-"&amp;_xlfn.LET(_xlpm.txt,ProjectsDB[[#This Row],[Assembly]],_xlpm.pos,FIND("SP",_xlpm.txt),_xlpm.pre,LEFT(_xlpm.txt,_xlpm.pos-1),IF(RIGHT(_xlpm.pre,3)="123","3PL",IF(RIGHT(_xlpm.pre,2)="12","2PL",IF(RIGHT(_xlpm.pre,1)="1","1PL","3PL")))),N4051,O4051,P4051,Q4051&amp;"W",R4051),_xlfn.TEXTJOIN("-",TRUE,M4051,N4051,O4051,P4051,Q4051&amp;"W",R4051))</f>
        <v>Straight Feeder-AL-Silver-PET-5W-3</v>
      </c>
      <c r="T4051" s="14" t="str">
        <f>IF(COUNTIF(Cycletime[Element Desc.],ProjectsDB[[#This Row],[Element Desc.]])&gt;0,"Found","Not Found")</f>
        <v>Found</v>
      </c>
    </row>
    <row r="4052" spans="2:20" x14ac:dyDescent="0.25">
      <c r="B4052" s="8" t="s">
        <v>8508</v>
      </c>
      <c r="C4052" s="9" t="s">
        <v>8476</v>
      </c>
      <c r="D4052" s="9" t="s">
        <v>8477</v>
      </c>
      <c r="E4052" s="10">
        <v>4</v>
      </c>
      <c r="F4052" s="9" t="s">
        <v>8474</v>
      </c>
      <c r="G4052" s="9" t="s">
        <v>96</v>
      </c>
      <c r="H4052" s="11"/>
      <c r="I4052" s="12">
        <v>3000</v>
      </c>
      <c r="J4052" s="12"/>
      <c r="K4052" s="12"/>
      <c r="L4052" s="12">
        <f t="array" ref="L4052">IFERROR(LOOKUP(2^15,SEARCH({"40A","63A","80A","100A","125A","160A","200A","250A","400A","630A","800A","1000A","1250A","1600A","2000A","2500A","3200A","4000A","5000A","6300A"},UPPER(D4052)),{40,63,80,100,125,160,200,250,400,630,800,1000,1250,1600,2000,2500,3200,4000,5000,6300}),0)</f>
        <v>5000</v>
      </c>
      <c r="M4052" s="9" t="str">
        <f t="shared" si="316"/>
        <v>Straight Feeder</v>
      </c>
      <c r="N4052" s="9" t="str">
        <f t="shared" si="317"/>
        <v>AL</v>
      </c>
      <c r="O4052" s="13" t="str">
        <f t="shared" si="318"/>
        <v>Silver</v>
      </c>
      <c r="P4052" s="9" t="str">
        <f t="shared" si="319"/>
        <v>PET</v>
      </c>
      <c r="Q4052" s="9" t="str">
        <f t="shared" si="320"/>
        <v>5</v>
      </c>
      <c r="R40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52" s="14" t="str">
        <f>IF(ProjectsDB[[#This Row],[Item Type]]="Straight Plug-In",_xlfn.TEXTJOIN("-",TRUE,M4052&amp;"-"&amp;_xlfn.LET(_xlpm.txt,ProjectsDB[[#This Row],[Assembly]],_xlpm.pos,FIND("SP",_xlpm.txt),_xlpm.pre,LEFT(_xlpm.txt,_xlpm.pos-1),IF(RIGHT(_xlpm.pre,3)="123","3PL",IF(RIGHT(_xlpm.pre,2)="12","2PL",IF(RIGHT(_xlpm.pre,1)="1","1PL","3PL")))),N4052,O4052,P4052,Q4052&amp;"W",R4052),_xlfn.TEXTJOIN("-",TRUE,M4052,N4052,O4052,P4052,Q4052&amp;"W",R4052))</f>
        <v>Straight Feeder-AL-Silver-PET-5W-3</v>
      </c>
      <c r="T4052" s="14" t="str">
        <f>IF(COUNTIF(Cycletime[Element Desc.],ProjectsDB[[#This Row],[Element Desc.]])&gt;0,"Found","Not Found")</f>
        <v>Found</v>
      </c>
    </row>
    <row r="4053" spans="2:20" x14ac:dyDescent="0.25">
      <c r="B4053" s="8" t="s">
        <v>8509</v>
      </c>
      <c r="C4053" s="9" t="s">
        <v>8479</v>
      </c>
      <c r="D4053" s="9" t="s">
        <v>8480</v>
      </c>
      <c r="E4053" s="10">
        <v>23</v>
      </c>
      <c r="F4053" s="9" t="s">
        <v>8474</v>
      </c>
      <c r="G4053" s="9" t="s">
        <v>96</v>
      </c>
      <c r="H4053" s="11"/>
      <c r="I4053" s="12"/>
      <c r="J4053" s="12"/>
      <c r="K4053" s="12"/>
      <c r="L4053" s="12">
        <f t="array" ref="L4053">IFERROR(LOOKUP(2^15,SEARCH({"40A","63A","80A","100A","125A","160A","200A","250A","400A","630A","800A","1000A","1250A","1600A","2000A","2500A","3200A","4000A","5000A","6300A"},UPPER(D4053)),{40,63,80,100,125,160,200,250,400,630,800,1000,1250,1600,2000,2500,3200,4000,5000,6300}),0)</f>
        <v>5000</v>
      </c>
      <c r="M4053" s="9" t="str">
        <f t="shared" si="316"/>
        <v>Joint Pack</v>
      </c>
      <c r="N4053" s="9" t="str">
        <f t="shared" si="317"/>
        <v>AL</v>
      </c>
      <c r="O4053" s="13" t="str">
        <f t="shared" si="318"/>
        <v>Silver</v>
      </c>
      <c r="P4053" s="9" t="str">
        <f t="shared" si="319"/>
        <v>None</v>
      </c>
      <c r="Q4053" s="9" t="str">
        <f t="shared" si="320"/>
        <v>5</v>
      </c>
      <c r="R40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53" s="14" t="str">
        <f>IF(ProjectsDB[[#This Row],[Item Type]]="Straight Plug-In",_xlfn.TEXTJOIN("-",TRUE,M4053&amp;"-"&amp;_xlfn.LET(_xlpm.txt,ProjectsDB[[#This Row],[Assembly]],_xlpm.pos,FIND("SP",_xlpm.txt),_xlpm.pre,LEFT(_xlpm.txt,_xlpm.pos-1),IF(RIGHT(_xlpm.pre,3)="123","3PL",IF(RIGHT(_xlpm.pre,2)="12","2PL",IF(RIGHT(_xlpm.pre,1)="1","1PL","3PL")))),N4053,O4053,P4053,Q4053&amp;"W",R4053),_xlfn.TEXTJOIN("-",TRUE,M4053,N4053,O4053,P4053,Q4053&amp;"W",R4053))</f>
        <v>Joint Pack-AL-Silver-None-5W-3</v>
      </c>
      <c r="T4053" s="14" t="str">
        <f>IF(COUNTIF(Cycletime[Element Desc.],ProjectsDB[[#This Row],[Element Desc.]])&gt;0,"Found","Not Found")</f>
        <v>Found</v>
      </c>
    </row>
    <row r="4054" spans="2:20" x14ac:dyDescent="0.25">
      <c r="B4054" s="8" t="s">
        <v>8510</v>
      </c>
      <c r="C4054" s="9" t="s">
        <v>8472</v>
      </c>
      <c r="D4054" s="9" t="s">
        <v>8473</v>
      </c>
      <c r="E4054" s="10">
        <v>12</v>
      </c>
      <c r="F4054" s="9" t="s">
        <v>8474</v>
      </c>
      <c r="G4054" s="9" t="s">
        <v>96</v>
      </c>
      <c r="H4054" s="11"/>
      <c r="I4054" s="12">
        <v>1500</v>
      </c>
      <c r="J4054" s="12"/>
      <c r="K4054" s="12"/>
      <c r="L4054" s="12">
        <f t="array" ref="L4054">IFERROR(LOOKUP(2^15,SEARCH({"40A","63A","80A","100A","125A","160A","200A","250A","400A","630A","800A","1000A","1250A","1600A","2000A","2500A","3200A","4000A","5000A","6300A"},UPPER(D4054)),{40,63,80,100,125,160,200,250,400,630,800,1000,1250,1600,2000,2500,3200,4000,5000,6300}),0)</f>
        <v>5000</v>
      </c>
      <c r="M4054" s="9" t="str">
        <f t="shared" si="316"/>
        <v>Straight Feeder</v>
      </c>
      <c r="N4054" s="9" t="str">
        <f t="shared" si="317"/>
        <v>AL</v>
      </c>
      <c r="O4054" s="13" t="str">
        <f t="shared" si="318"/>
        <v>Silver</v>
      </c>
      <c r="P4054" s="9" t="str">
        <f t="shared" si="319"/>
        <v>PET</v>
      </c>
      <c r="Q4054" s="9" t="str">
        <f t="shared" si="320"/>
        <v>5</v>
      </c>
      <c r="R40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54" s="14" t="str">
        <f>IF(ProjectsDB[[#This Row],[Item Type]]="Straight Plug-In",_xlfn.TEXTJOIN("-",TRUE,M4054&amp;"-"&amp;_xlfn.LET(_xlpm.txt,ProjectsDB[[#This Row],[Assembly]],_xlpm.pos,FIND("SP",_xlpm.txt),_xlpm.pre,LEFT(_xlpm.txt,_xlpm.pos-1),IF(RIGHT(_xlpm.pre,3)="123","3PL",IF(RIGHT(_xlpm.pre,2)="12","2PL",IF(RIGHT(_xlpm.pre,1)="1","1PL","3PL")))),N4054,O4054,P4054,Q4054&amp;"W",R4054),_xlfn.TEXTJOIN("-",TRUE,M4054,N4054,O4054,P4054,Q4054&amp;"W",R4054))</f>
        <v>Straight Feeder-AL-Silver-PET-5W-3</v>
      </c>
      <c r="T4054" s="14" t="str">
        <f>IF(COUNTIF(Cycletime[Element Desc.],ProjectsDB[[#This Row],[Element Desc.]])&gt;0,"Found","Not Found")</f>
        <v>Found</v>
      </c>
    </row>
    <row r="4055" spans="2:20" x14ac:dyDescent="0.25">
      <c r="B4055" s="8" t="s">
        <v>8511</v>
      </c>
      <c r="C4055" s="9" t="s">
        <v>8476</v>
      </c>
      <c r="D4055" s="9" t="s">
        <v>8477</v>
      </c>
      <c r="E4055" s="10">
        <v>6</v>
      </c>
      <c r="F4055" s="9" t="s">
        <v>8474</v>
      </c>
      <c r="G4055" s="9" t="s">
        <v>96</v>
      </c>
      <c r="H4055" s="11"/>
      <c r="I4055" s="12">
        <v>3000</v>
      </c>
      <c r="J4055" s="12"/>
      <c r="K4055" s="12"/>
      <c r="L4055" s="12">
        <f t="array" ref="L4055">IFERROR(LOOKUP(2^15,SEARCH({"40A","63A","80A","100A","125A","160A","200A","250A","400A","630A","800A","1000A","1250A","1600A","2000A","2500A","3200A","4000A","5000A","6300A"},UPPER(D4055)),{40,63,80,100,125,160,200,250,400,630,800,1000,1250,1600,2000,2500,3200,4000,5000,6300}),0)</f>
        <v>5000</v>
      </c>
      <c r="M4055" s="9" t="str">
        <f t="shared" si="316"/>
        <v>Straight Feeder</v>
      </c>
      <c r="N4055" s="9" t="str">
        <f t="shared" si="317"/>
        <v>AL</v>
      </c>
      <c r="O4055" s="13" t="str">
        <f t="shared" si="318"/>
        <v>Silver</v>
      </c>
      <c r="P4055" s="9" t="str">
        <f t="shared" si="319"/>
        <v>PET</v>
      </c>
      <c r="Q4055" s="9" t="str">
        <f t="shared" si="320"/>
        <v>5</v>
      </c>
      <c r="R40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55" s="14" t="str">
        <f>IF(ProjectsDB[[#This Row],[Item Type]]="Straight Plug-In",_xlfn.TEXTJOIN("-",TRUE,M4055&amp;"-"&amp;_xlfn.LET(_xlpm.txt,ProjectsDB[[#This Row],[Assembly]],_xlpm.pos,FIND("SP",_xlpm.txt),_xlpm.pre,LEFT(_xlpm.txt,_xlpm.pos-1),IF(RIGHT(_xlpm.pre,3)="123","3PL",IF(RIGHT(_xlpm.pre,2)="12","2PL",IF(RIGHT(_xlpm.pre,1)="1","1PL","3PL")))),N4055,O4055,P4055,Q4055&amp;"W",R4055),_xlfn.TEXTJOIN("-",TRUE,M4055,N4055,O4055,P4055,Q4055&amp;"W",R4055))</f>
        <v>Straight Feeder-AL-Silver-PET-5W-3</v>
      </c>
      <c r="T4055" s="14" t="str">
        <f>IF(COUNTIF(Cycletime[Element Desc.],ProjectsDB[[#This Row],[Element Desc.]])&gt;0,"Found","Not Found")</f>
        <v>Found</v>
      </c>
    </row>
    <row r="4056" spans="2:20" x14ac:dyDescent="0.25">
      <c r="B4056" s="8" t="s">
        <v>8512</v>
      </c>
      <c r="C4056" s="9" t="s">
        <v>8479</v>
      </c>
      <c r="D4056" s="9" t="s">
        <v>8480</v>
      </c>
      <c r="E4056" s="10">
        <v>17</v>
      </c>
      <c r="F4056" s="9" t="s">
        <v>8474</v>
      </c>
      <c r="G4056" s="9" t="s">
        <v>96</v>
      </c>
      <c r="H4056" s="11"/>
      <c r="I4056" s="12"/>
      <c r="J4056" s="12"/>
      <c r="K4056" s="12"/>
      <c r="L4056" s="12">
        <f t="array" ref="L4056">IFERROR(LOOKUP(2^15,SEARCH({"40A","63A","80A","100A","125A","160A","200A","250A","400A","630A","800A","1000A","1250A","1600A","2000A","2500A","3200A","4000A","5000A","6300A"},UPPER(D4056)),{40,63,80,100,125,160,200,250,400,630,800,1000,1250,1600,2000,2500,3200,4000,5000,6300}),0)</f>
        <v>5000</v>
      </c>
      <c r="M4056" s="9" t="str">
        <f t="shared" si="316"/>
        <v>Joint Pack</v>
      </c>
      <c r="N4056" s="9" t="str">
        <f t="shared" si="317"/>
        <v>AL</v>
      </c>
      <c r="O4056" s="13" t="str">
        <f t="shared" si="318"/>
        <v>Silver</v>
      </c>
      <c r="P4056" s="9" t="str">
        <f t="shared" si="319"/>
        <v>None</v>
      </c>
      <c r="Q4056" s="9" t="str">
        <f t="shared" si="320"/>
        <v>5</v>
      </c>
      <c r="R40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56" s="14" t="str">
        <f>IF(ProjectsDB[[#This Row],[Item Type]]="Straight Plug-In",_xlfn.TEXTJOIN("-",TRUE,M4056&amp;"-"&amp;_xlfn.LET(_xlpm.txt,ProjectsDB[[#This Row],[Assembly]],_xlpm.pos,FIND("SP",_xlpm.txt),_xlpm.pre,LEFT(_xlpm.txt,_xlpm.pos-1),IF(RIGHT(_xlpm.pre,3)="123","3PL",IF(RIGHT(_xlpm.pre,2)="12","2PL",IF(RIGHT(_xlpm.pre,1)="1","1PL","3PL")))),N4056,O4056,P4056,Q4056&amp;"W",R4056),_xlfn.TEXTJOIN("-",TRUE,M4056,N4056,O4056,P4056,Q4056&amp;"W",R4056))</f>
        <v>Joint Pack-AL-Silver-None-5W-3</v>
      </c>
      <c r="T4056" s="14" t="str">
        <f>IF(COUNTIF(Cycletime[Element Desc.],ProjectsDB[[#This Row],[Element Desc.]])&gt;0,"Found","Not Found")</f>
        <v>Found</v>
      </c>
    </row>
    <row r="4057" spans="2:20" x14ac:dyDescent="0.25">
      <c r="B4057" s="8" t="s">
        <v>8513</v>
      </c>
      <c r="C4057" s="9" t="s">
        <v>8472</v>
      </c>
      <c r="D4057" s="9" t="s">
        <v>8473</v>
      </c>
      <c r="E4057" s="10">
        <v>21</v>
      </c>
      <c r="F4057" s="9" t="s">
        <v>8474</v>
      </c>
      <c r="G4057" s="9" t="s">
        <v>96</v>
      </c>
      <c r="H4057" s="11"/>
      <c r="I4057" s="12">
        <v>1500</v>
      </c>
      <c r="J4057" s="12"/>
      <c r="K4057" s="12"/>
      <c r="L4057" s="12">
        <f t="array" ref="L4057">IFERROR(LOOKUP(2^15,SEARCH({"40A","63A","80A","100A","125A","160A","200A","250A","400A","630A","800A","1000A","1250A","1600A","2000A","2500A","3200A","4000A","5000A","6300A"},UPPER(D4057)),{40,63,80,100,125,160,200,250,400,630,800,1000,1250,1600,2000,2500,3200,4000,5000,6300}),0)</f>
        <v>5000</v>
      </c>
      <c r="M4057" s="9" t="str">
        <f t="shared" si="316"/>
        <v>Straight Feeder</v>
      </c>
      <c r="N4057" s="9" t="str">
        <f t="shared" si="317"/>
        <v>AL</v>
      </c>
      <c r="O4057" s="13" t="str">
        <f t="shared" si="318"/>
        <v>Silver</v>
      </c>
      <c r="P4057" s="9" t="str">
        <f t="shared" si="319"/>
        <v>PET</v>
      </c>
      <c r="Q4057" s="9" t="str">
        <f t="shared" si="320"/>
        <v>5</v>
      </c>
      <c r="R40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57" s="14" t="str">
        <f>IF(ProjectsDB[[#This Row],[Item Type]]="Straight Plug-In",_xlfn.TEXTJOIN("-",TRUE,M4057&amp;"-"&amp;_xlfn.LET(_xlpm.txt,ProjectsDB[[#This Row],[Assembly]],_xlpm.pos,FIND("SP",_xlpm.txt),_xlpm.pre,LEFT(_xlpm.txt,_xlpm.pos-1),IF(RIGHT(_xlpm.pre,3)="123","3PL",IF(RIGHT(_xlpm.pre,2)="12","2PL",IF(RIGHT(_xlpm.pre,1)="1","1PL","3PL")))),N4057,O4057,P4057,Q4057&amp;"W",R4057),_xlfn.TEXTJOIN("-",TRUE,M4057,N4057,O4057,P4057,Q4057&amp;"W",R4057))</f>
        <v>Straight Feeder-AL-Silver-PET-5W-3</v>
      </c>
      <c r="T4057" s="14" t="str">
        <f>IF(COUNTIF(Cycletime[Element Desc.],ProjectsDB[[#This Row],[Element Desc.]])&gt;0,"Found","Not Found")</f>
        <v>Found</v>
      </c>
    </row>
    <row r="4058" spans="2:20" x14ac:dyDescent="0.25">
      <c r="B4058" s="8" t="s">
        <v>8514</v>
      </c>
      <c r="C4058" s="9" t="s">
        <v>8476</v>
      </c>
      <c r="D4058" s="9" t="s">
        <v>8477</v>
      </c>
      <c r="E4058" s="10">
        <v>5</v>
      </c>
      <c r="F4058" s="9" t="s">
        <v>8474</v>
      </c>
      <c r="G4058" s="9" t="s">
        <v>96</v>
      </c>
      <c r="H4058" s="11"/>
      <c r="I4058" s="12">
        <v>3000</v>
      </c>
      <c r="J4058" s="12"/>
      <c r="K4058" s="12"/>
      <c r="L4058" s="12">
        <f t="array" ref="L4058">IFERROR(LOOKUP(2^15,SEARCH({"40A","63A","80A","100A","125A","160A","200A","250A","400A","630A","800A","1000A","1250A","1600A","2000A","2500A","3200A","4000A","5000A","6300A"},UPPER(D4058)),{40,63,80,100,125,160,200,250,400,630,800,1000,1250,1600,2000,2500,3200,4000,5000,6300}),0)</f>
        <v>5000</v>
      </c>
      <c r="M4058" s="9" t="str">
        <f t="shared" si="316"/>
        <v>Straight Feeder</v>
      </c>
      <c r="N4058" s="9" t="str">
        <f t="shared" si="317"/>
        <v>AL</v>
      </c>
      <c r="O4058" s="13" t="str">
        <f t="shared" si="318"/>
        <v>Silver</v>
      </c>
      <c r="P4058" s="9" t="str">
        <f t="shared" si="319"/>
        <v>PET</v>
      </c>
      <c r="Q4058" s="9" t="str">
        <f t="shared" si="320"/>
        <v>5</v>
      </c>
      <c r="R40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58" s="14" t="str">
        <f>IF(ProjectsDB[[#This Row],[Item Type]]="Straight Plug-In",_xlfn.TEXTJOIN("-",TRUE,M4058&amp;"-"&amp;_xlfn.LET(_xlpm.txt,ProjectsDB[[#This Row],[Assembly]],_xlpm.pos,FIND("SP",_xlpm.txt),_xlpm.pre,LEFT(_xlpm.txt,_xlpm.pos-1),IF(RIGHT(_xlpm.pre,3)="123","3PL",IF(RIGHT(_xlpm.pre,2)="12","2PL",IF(RIGHT(_xlpm.pre,1)="1","1PL","3PL")))),N4058,O4058,P4058,Q4058&amp;"W",R4058),_xlfn.TEXTJOIN("-",TRUE,M4058,N4058,O4058,P4058,Q4058&amp;"W",R4058))</f>
        <v>Straight Feeder-AL-Silver-PET-5W-3</v>
      </c>
      <c r="T4058" s="14" t="str">
        <f>IF(COUNTIF(Cycletime[Element Desc.],ProjectsDB[[#This Row],[Element Desc.]])&gt;0,"Found","Not Found")</f>
        <v>Found</v>
      </c>
    </row>
    <row r="4059" spans="2:20" x14ac:dyDescent="0.25">
      <c r="B4059" s="8" t="s">
        <v>8515</v>
      </c>
      <c r="C4059" s="9" t="s">
        <v>8479</v>
      </c>
      <c r="D4059" s="9" t="s">
        <v>8480</v>
      </c>
      <c r="E4059" s="10">
        <v>25</v>
      </c>
      <c r="F4059" s="9" t="s">
        <v>8474</v>
      </c>
      <c r="G4059" s="9" t="s">
        <v>96</v>
      </c>
      <c r="H4059" s="11"/>
      <c r="I4059" s="12"/>
      <c r="J4059" s="12"/>
      <c r="K4059" s="12"/>
      <c r="L4059" s="12">
        <f t="array" ref="L4059">IFERROR(LOOKUP(2^15,SEARCH({"40A","63A","80A","100A","125A","160A","200A","250A","400A","630A","800A","1000A","1250A","1600A","2000A","2500A","3200A","4000A","5000A","6300A"},UPPER(D4059)),{40,63,80,100,125,160,200,250,400,630,800,1000,1250,1600,2000,2500,3200,4000,5000,6300}),0)</f>
        <v>5000</v>
      </c>
      <c r="M4059" s="9" t="str">
        <f t="shared" si="316"/>
        <v>Joint Pack</v>
      </c>
      <c r="N4059" s="9" t="str">
        <f t="shared" si="317"/>
        <v>AL</v>
      </c>
      <c r="O4059" s="13" t="str">
        <f t="shared" si="318"/>
        <v>Silver</v>
      </c>
      <c r="P4059" s="9" t="str">
        <f t="shared" si="319"/>
        <v>None</v>
      </c>
      <c r="Q4059" s="9" t="str">
        <f t="shared" si="320"/>
        <v>5</v>
      </c>
      <c r="R40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59" s="14" t="str">
        <f>IF(ProjectsDB[[#This Row],[Item Type]]="Straight Plug-In",_xlfn.TEXTJOIN("-",TRUE,M4059&amp;"-"&amp;_xlfn.LET(_xlpm.txt,ProjectsDB[[#This Row],[Assembly]],_xlpm.pos,FIND("SP",_xlpm.txt),_xlpm.pre,LEFT(_xlpm.txt,_xlpm.pos-1),IF(RIGHT(_xlpm.pre,3)="123","3PL",IF(RIGHT(_xlpm.pre,2)="12","2PL",IF(RIGHT(_xlpm.pre,1)="1","1PL","3PL")))),N4059,O4059,P4059,Q4059&amp;"W",R4059),_xlfn.TEXTJOIN("-",TRUE,M4059,N4059,O4059,P4059,Q4059&amp;"W",R4059))</f>
        <v>Joint Pack-AL-Silver-None-5W-3</v>
      </c>
      <c r="T4059" s="14" t="str">
        <f>IF(COUNTIF(Cycletime[Element Desc.],ProjectsDB[[#This Row],[Element Desc.]])&gt;0,"Found","Not Found")</f>
        <v>Found</v>
      </c>
    </row>
    <row r="4060" spans="2:20" x14ac:dyDescent="0.25">
      <c r="B4060" s="8" t="s">
        <v>8516</v>
      </c>
      <c r="C4060" s="9" t="s">
        <v>8472</v>
      </c>
      <c r="D4060" s="9" t="s">
        <v>8473</v>
      </c>
      <c r="E4060" s="10">
        <v>7</v>
      </c>
      <c r="F4060" s="9" t="s">
        <v>8474</v>
      </c>
      <c r="G4060" s="9" t="s">
        <v>96</v>
      </c>
      <c r="H4060" s="11"/>
      <c r="I4060" s="12">
        <v>1500</v>
      </c>
      <c r="J4060" s="12"/>
      <c r="K4060" s="12"/>
      <c r="L4060" s="12">
        <f t="array" ref="L4060">IFERROR(LOOKUP(2^15,SEARCH({"40A","63A","80A","100A","125A","160A","200A","250A","400A","630A","800A","1000A","1250A","1600A","2000A","2500A","3200A","4000A","5000A","6300A"},UPPER(D4060)),{40,63,80,100,125,160,200,250,400,630,800,1000,1250,1600,2000,2500,3200,4000,5000,6300}),0)</f>
        <v>5000</v>
      </c>
      <c r="M4060" s="9" t="str">
        <f t="shared" si="316"/>
        <v>Straight Feeder</v>
      </c>
      <c r="N4060" s="9" t="str">
        <f t="shared" si="317"/>
        <v>AL</v>
      </c>
      <c r="O4060" s="13" t="str">
        <f t="shared" si="318"/>
        <v>Silver</v>
      </c>
      <c r="P4060" s="9" t="str">
        <f t="shared" si="319"/>
        <v>PET</v>
      </c>
      <c r="Q4060" s="9" t="str">
        <f t="shared" si="320"/>
        <v>5</v>
      </c>
      <c r="R40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60" s="14" t="str">
        <f>IF(ProjectsDB[[#This Row],[Item Type]]="Straight Plug-In",_xlfn.TEXTJOIN("-",TRUE,M4060&amp;"-"&amp;_xlfn.LET(_xlpm.txt,ProjectsDB[[#This Row],[Assembly]],_xlpm.pos,FIND("SP",_xlpm.txt),_xlpm.pre,LEFT(_xlpm.txt,_xlpm.pos-1),IF(RIGHT(_xlpm.pre,3)="123","3PL",IF(RIGHT(_xlpm.pre,2)="12","2PL",IF(RIGHT(_xlpm.pre,1)="1","1PL","3PL")))),N4060,O4060,P4060,Q4060&amp;"W",R4060),_xlfn.TEXTJOIN("-",TRUE,M4060,N4060,O4060,P4060,Q4060&amp;"W",R4060))</f>
        <v>Straight Feeder-AL-Silver-PET-5W-3</v>
      </c>
      <c r="T4060" s="14" t="str">
        <f>IF(COUNTIF(Cycletime[Element Desc.],ProjectsDB[[#This Row],[Element Desc.]])&gt;0,"Found","Not Found")</f>
        <v>Found</v>
      </c>
    </row>
    <row r="4061" spans="2:20" x14ac:dyDescent="0.25">
      <c r="B4061" s="8" t="s">
        <v>8517</v>
      </c>
      <c r="C4061" s="9" t="s">
        <v>8476</v>
      </c>
      <c r="D4061" s="9" t="s">
        <v>8477</v>
      </c>
      <c r="E4061" s="10">
        <v>6</v>
      </c>
      <c r="F4061" s="9" t="s">
        <v>8474</v>
      </c>
      <c r="G4061" s="9" t="s">
        <v>96</v>
      </c>
      <c r="H4061" s="11"/>
      <c r="I4061" s="12">
        <v>3000</v>
      </c>
      <c r="J4061" s="12"/>
      <c r="K4061" s="12"/>
      <c r="L4061" s="12">
        <f t="array" ref="L4061">IFERROR(LOOKUP(2^15,SEARCH({"40A","63A","80A","100A","125A","160A","200A","250A","400A","630A","800A","1000A","1250A","1600A","2000A","2500A","3200A","4000A","5000A","6300A"},UPPER(D4061)),{40,63,80,100,125,160,200,250,400,630,800,1000,1250,1600,2000,2500,3200,4000,5000,6300}),0)</f>
        <v>5000</v>
      </c>
      <c r="M4061" s="9" t="str">
        <f t="shared" si="316"/>
        <v>Straight Feeder</v>
      </c>
      <c r="N4061" s="9" t="str">
        <f t="shared" si="317"/>
        <v>AL</v>
      </c>
      <c r="O4061" s="13" t="str">
        <f t="shared" si="318"/>
        <v>Silver</v>
      </c>
      <c r="P4061" s="9" t="str">
        <f t="shared" si="319"/>
        <v>PET</v>
      </c>
      <c r="Q4061" s="9" t="str">
        <f t="shared" si="320"/>
        <v>5</v>
      </c>
      <c r="R40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61" s="14" t="str">
        <f>IF(ProjectsDB[[#This Row],[Item Type]]="Straight Plug-In",_xlfn.TEXTJOIN("-",TRUE,M4061&amp;"-"&amp;_xlfn.LET(_xlpm.txt,ProjectsDB[[#This Row],[Assembly]],_xlpm.pos,FIND("SP",_xlpm.txt),_xlpm.pre,LEFT(_xlpm.txt,_xlpm.pos-1),IF(RIGHT(_xlpm.pre,3)="123","3PL",IF(RIGHT(_xlpm.pre,2)="12","2PL",IF(RIGHT(_xlpm.pre,1)="1","1PL","3PL")))),N4061,O4061,P4061,Q4061&amp;"W",R4061),_xlfn.TEXTJOIN("-",TRUE,M4061,N4061,O4061,P4061,Q4061&amp;"W",R4061))</f>
        <v>Straight Feeder-AL-Silver-PET-5W-3</v>
      </c>
      <c r="T4061" s="14" t="str">
        <f>IF(COUNTIF(Cycletime[Element Desc.],ProjectsDB[[#This Row],[Element Desc.]])&gt;0,"Found","Not Found")</f>
        <v>Found</v>
      </c>
    </row>
    <row r="4062" spans="2:20" x14ac:dyDescent="0.25">
      <c r="B4062" s="8" t="s">
        <v>8518</v>
      </c>
      <c r="C4062" s="9" t="s">
        <v>8479</v>
      </c>
      <c r="D4062" s="9" t="s">
        <v>8480</v>
      </c>
      <c r="E4062" s="10">
        <v>12</v>
      </c>
      <c r="F4062" s="9" t="s">
        <v>8474</v>
      </c>
      <c r="G4062" s="9" t="s">
        <v>96</v>
      </c>
      <c r="H4062" s="11"/>
      <c r="I4062" s="12"/>
      <c r="J4062" s="12"/>
      <c r="K4062" s="12"/>
      <c r="L4062" s="12">
        <f t="array" ref="L4062">IFERROR(LOOKUP(2^15,SEARCH({"40A","63A","80A","100A","125A","160A","200A","250A","400A","630A","800A","1000A","1250A","1600A","2000A","2500A","3200A","4000A","5000A","6300A"},UPPER(D4062)),{40,63,80,100,125,160,200,250,400,630,800,1000,1250,1600,2000,2500,3200,4000,5000,6300}),0)</f>
        <v>5000</v>
      </c>
      <c r="M4062" s="9" t="str">
        <f t="shared" si="316"/>
        <v>Joint Pack</v>
      </c>
      <c r="N4062" s="9" t="str">
        <f t="shared" si="317"/>
        <v>AL</v>
      </c>
      <c r="O4062" s="13" t="str">
        <f t="shared" si="318"/>
        <v>Silver</v>
      </c>
      <c r="P4062" s="9" t="str">
        <f t="shared" si="319"/>
        <v>None</v>
      </c>
      <c r="Q4062" s="9" t="str">
        <f t="shared" si="320"/>
        <v>5</v>
      </c>
      <c r="R40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62" s="14" t="str">
        <f>IF(ProjectsDB[[#This Row],[Item Type]]="Straight Plug-In",_xlfn.TEXTJOIN("-",TRUE,M4062&amp;"-"&amp;_xlfn.LET(_xlpm.txt,ProjectsDB[[#This Row],[Assembly]],_xlpm.pos,FIND("SP",_xlpm.txt),_xlpm.pre,LEFT(_xlpm.txt,_xlpm.pos-1),IF(RIGHT(_xlpm.pre,3)="123","3PL",IF(RIGHT(_xlpm.pre,2)="12","2PL",IF(RIGHT(_xlpm.pre,1)="1","1PL","3PL")))),N4062,O4062,P4062,Q4062&amp;"W",R4062),_xlfn.TEXTJOIN("-",TRUE,M4062,N4062,O4062,P4062,Q4062&amp;"W",R4062))</f>
        <v>Joint Pack-AL-Silver-None-5W-3</v>
      </c>
      <c r="T4062" s="14" t="str">
        <f>IF(COUNTIF(Cycletime[Element Desc.],ProjectsDB[[#This Row],[Element Desc.]])&gt;0,"Found","Not Found")</f>
        <v>Found</v>
      </c>
    </row>
    <row r="4063" spans="2:20" x14ac:dyDescent="0.25">
      <c r="B4063" s="8" t="s">
        <v>8519</v>
      </c>
      <c r="C4063" s="9" t="s">
        <v>8476</v>
      </c>
      <c r="D4063" s="9" t="s">
        <v>8477</v>
      </c>
      <c r="E4063" s="10">
        <v>6</v>
      </c>
      <c r="F4063" s="9" t="s">
        <v>8474</v>
      </c>
      <c r="G4063" s="9" t="s">
        <v>96</v>
      </c>
      <c r="H4063" s="11"/>
      <c r="I4063" s="12">
        <v>3000</v>
      </c>
      <c r="J4063" s="12"/>
      <c r="K4063" s="12"/>
      <c r="L4063" s="12">
        <f t="array" ref="L4063">IFERROR(LOOKUP(2^15,SEARCH({"40A","63A","80A","100A","125A","160A","200A","250A","400A","630A","800A","1000A","1250A","1600A","2000A","2500A","3200A","4000A","5000A","6300A"},UPPER(D4063)),{40,63,80,100,125,160,200,250,400,630,800,1000,1250,1600,2000,2500,3200,4000,5000,6300}),0)</f>
        <v>5000</v>
      </c>
      <c r="M4063" s="9" t="str">
        <f t="shared" si="316"/>
        <v>Straight Feeder</v>
      </c>
      <c r="N4063" s="9" t="str">
        <f t="shared" si="317"/>
        <v>AL</v>
      </c>
      <c r="O4063" s="13" t="str">
        <f t="shared" si="318"/>
        <v>Silver</v>
      </c>
      <c r="P4063" s="9" t="str">
        <f t="shared" si="319"/>
        <v>PET</v>
      </c>
      <c r="Q4063" s="9" t="str">
        <f t="shared" si="320"/>
        <v>5</v>
      </c>
      <c r="R40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63" s="14" t="str">
        <f>IF(ProjectsDB[[#This Row],[Item Type]]="Straight Plug-In",_xlfn.TEXTJOIN("-",TRUE,M4063&amp;"-"&amp;_xlfn.LET(_xlpm.txt,ProjectsDB[[#This Row],[Assembly]],_xlpm.pos,FIND("SP",_xlpm.txt),_xlpm.pre,LEFT(_xlpm.txt,_xlpm.pos-1),IF(RIGHT(_xlpm.pre,3)="123","3PL",IF(RIGHT(_xlpm.pre,2)="12","2PL",IF(RIGHT(_xlpm.pre,1)="1","1PL","3PL")))),N4063,O4063,P4063,Q4063&amp;"W",R4063),_xlfn.TEXTJOIN("-",TRUE,M4063,N4063,O4063,P4063,Q4063&amp;"W",R4063))</f>
        <v>Straight Feeder-AL-Silver-PET-5W-3</v>
      </c>
      <c r="T4063" s="14" t="str">
        <f>IF(COUNTIF(Cycletime[Element Desc.],ProjectsDB[[#This Row],[Element Desc.]])&gt;0,"Found","Not Found")</f>
        <v>Found</v>
      </c>
    </row>
    <row r="4064" spans="2:20" x14ac:dyDescent="0.25">
      <c r="B4064" s="8" t="s">
        <v>8520</v>
      </c>
      <c r="C4064" s="9" t="s">
        <v>8479</v>
      </c>
      <c r="D4064" s="9" t="s">
        <v>8480</v>
      </c>
      <c r="E4064" s="10">
        <v>13</v>
      </c>
      <c r="F4064" s="9" t="s">
        <v>8474</v>
      </c>
      <c r="G4064" s="9" t="s">
        <v>96</v>
      </c>
      <c r="H4064" s="11"/>
      <c r="I4064" s="12"/>
      <c r="J4064" s="12"/>
      <c r="K4064" s="12"/>
      <c r="L4064" s="12">
        <f t="array" ref="L4064">IFERROR(LOOKUP(2^15,SEARCH({"40A","63A","80A","100A","125A","160A","200A","250A","400A","630A","800A","1000A","1250A","1600A","2000A","2500A","3200A","4000A","5000A","6300A"},UPPER(D4064)),{40,63,80,100,125,160,200,250,400,630,800,1000,1250,1600,2000,2500,3200,4000,5000,6300}),0)</f>
        <v>5000</v>
      </c>
      <c r="M4064" s="9" t="str">
        <f t="shared" si="316"/>
        <v>Joint Pack</v>
      </c>
      <c r="N4064" s="9" t="str">
        <f t="shared" si="317"/>
        <v>AL</v>
      </c>
      <c r="O4064" s="13" t="str">
        <f t="shared" si="318"/>
        <v>Silver</v>
      </c>
      <c r="P4064" s="9" t="str">
        <f t="shared" si="319"/>
        <v>None</v>
      </c>
      <c r="Q4064" s="9" t="str">
        <f t="shared" si="320"/>
        <v>5</v>
      </c>
      <c r="R40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64" s="14" t="str">
        <f>IF(ProjectsDB[[#This Row],[Item Type]]="Straight Plug-In",_xlfn.TEXTJOIN("-",TRUE,M4064&amp;"-"&amp;_xlfn.LET(_xlpm.txt,ProjectsDB[[#This Row],[Assembly]],_xlpm.pos,FIND("SP",_xlpm.txt),_xlpm.pre,LEFT(_xlpm.txt,_xlpm.pos-1),IF(RIGHT(_xlpm.pre,3)="123","3PL",IF(RIGHT(_xlpm.pre,2)="12","2PL",IF(RIGHT(_xlpm.pre,1)="1","1PL","3PL")))),N4064,O4064,P4064,Q4064&amp;"W",R4064),_xlfn.TEXTJOIN("-",TRUE,M4064,N4064,O4064,P4064,Q4064&amp;"W",R4064))</f>
        <v>Joint Pack-AL-Silver-None-5W-3</v>
      </c>
      <c r="T4064" s="14" t="str">
        <f>IF(COUNTIF(Cycletime[Element Desc.],ProjectsDB[[#This Row],[Element Desc.]])&gt;0,"Found","Not Found")</f>
        <v>Found</v>
      </c>
    </row>
    <row r="4065" spans="2:20" x14ac:dyDescent="0.25">
      <c r="B4065" s="8" t="s">
        <v>8521</v>
      </c>
      <c r="C4065" s="9" t="s">
        <v>8472</v>
      </c>
      <c r="D4065" s="9" t="s">
        <v>8473</v>
      </c>
      <c r="E4065" s="10">
        <v>8</v>
      </c>
      <c r="F4065" s="9" t="s">
        <v>8474</v>
      </c>
      <c r="G4065" s="9" t="s">
        <v>96</v>
      </c>
      <c r="H4065" s="11"/>
      <c r="I4065" s="12">
        <v>1500</v>
      </c>
      <c r="J4065" s="12"/>
      <c r="K4065" s="12"/>
      <c r="L4065" s="12">
        <f t="array" ref="L4065">IFERROR(LOOKUP(2^15,SEARCH({"40A","63A","80A","100A","125A","160A","200A","250A","400A","630A","800A","1000A","1250A","1600A","2000A","2500A","3200A","4000A","5000A","6300A"},UPPER(D4065)),{40,63,80,100,125,160,200,250,400,630,800,1000,1250,1600,2000,2500,3200,4000,5000,6300}),0)</f>
        <v>5000</v>
      </c>
      <c r="M4065" s="9" t="str">
        <f t="shared" si="316"/>
        <v>Straight Feeder</v>
      </c>
      <c r="N4065" s="9" t="str">
        <f t="shared" si="317"/>
        <v>AL</v>
      </c>
      <c r="O4065" s="13" t="str">
        <f t="shared" si="318"/>
        <v>Silver</v>
      </c>
      <c r="P4065" s="9" t="str">
        <f t="shared" si="319"/>
        <v>PET</v>
      </c>
      <c r="Q4065" s="9" t="str">
        <f t="shared" si="320"/>
        <v>5</v>
      </c>
      <c r="R40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65" s="14" t="str">
        <f>IF(ProjectsDB[[#This Row],[Item Type]]="Straight Plug-In",_xlfn.TEXTJOIN("-",TRUE,M4065&amp;"-"&amp;_xlfn.LET(_xlpm.txt,ProjectsDB[[#This Row],[Assembly]],_xlpm.pos,FIND("SP",_xlpm.txt),_xlpm.pre,LEFT(_xlpm.txt,_xlpm.pos-1),IF(RIGHT(_xlpm.pre,3)="123","3PL",IF(RIGHT(_xlpm.pre,2)="12","2PL",IF(RIGHT(_xlpm.pre,1)="1","1PL","3PL")))),N4065,O4065,P4065,Q4065&amp;"W",R4065),_xlfn.TEXTJOIN("-",TRUE,M4065,N4065,O4065,P4065,Q4065&amp;"W",R4065))</f>
        <v>Straight Feeder-AL-Silver-PET-5W-3</v>
      </c>
      <c r="T4065" s="14" t="str">
        <f>IF(COUNTIF(Cycletime[Element Desc.],ProjectsDB[[#This Row],[Element Desc.]])&gt;0,"Found","Not Found")</f>
        <v>Found</v>
      </c>
    </row>
    <row r="4066" spans="2:20" x14ac:dyDescent="0.25">
      <c r="B4066" s="8" t="s">
        <v>8522</v>
      </c>
      <c r="C4066" s="9" t="s">
        <v>8472</v>
      </c>
      <c r="D4066" s="9" t="s">
        <v>8473</v>
      </c>
      <c r="E4066" s="10">
        <v>11</v>
      </c>
      <c r="F4066" s="9" t="s">
        <v>8474</v>
      </c>
      <c r="G4066" s="9" t="s">
        <v>96</v>
      </c>
      <c r="H4066" s="11"/>
      <c r="I4066" s="12">
        <v>1500</v>
      </c>
      <c r="J4066" s="12"/>
      <c r="K4066" s="12"/>
      <c r="L4066" s="12">
        <f t="array" ref="L4066">IFERROR(LOOKUP(2^15,SEARCH({"40A","63A","80A","100A","125A","160A","200A","250A","400A","630A","800A","1000A","1250A","1600A","2000A","2500A","3200A","4000A","5000A","6300A"},UPPER(D4066)),{40,63,80,100,125,160,200,250,400,630,800,1000,1250,1600,2000,2500,3200,4000,5000,6300}),0)</f>
        <v>5000</v>
      </c>
      <c r="M4066" s="9" t="str">
        <f t="shared" si="316"/>
        <v>Straight Feeder</v>
      </c>
      <c r="N4066" s="9" t="str">
        <f t="shared" si="317"/>
        <v>AL</v>
      </c>
      <c r="O4066" s="13" t="str">
        <f t="shared" si="318"/>
        <v>Silver</v>
      </c>
      <c r="P4066" s="9" t="str">
        <f t="shared" si="319"/>
        <v>PET</v>
      </c>
      <c r="Q4066" s="9" t="str">
        <f t="shared" si="320"/>
        <v>5</v>
      </c>
      <c r="R40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66" s="14" t="str">
        <f>IF(ProjectsDB[[#This Row],[Item Type]]="Straight Plug-In",_xlfn.TEXTJOIN("-",TRUE,M4066&amp;"-"&amp;_xlfn.LET(_xlpm.txt,ProjectsDB[[#This Row],[Assembly]],_xlpm.pos,FIND("SP",_xlpm.txt),_xlpm.pre,LEFT(_xlpm.txt,_xlpm.pos-1),IF(RIGHT(_xlpm.pre,3)="123","3PL",IF(RIGHT(_xlpm.pre,2)="12","2PL",IF(RIGHT(_xlpm.pre,1)="1","1PL","3PL")))),N4066,O4066,P4066,Q4066&amp;"W",R4066),_xlfn.TEXTJOIN("-",TRUE,M4066,N4066,O4066,P4066,Q4066&amp;"W",R4066))</f>
        <v>Straight Feeder-AL-Silver-PET-5W-3</v>
      </c>
      <c r="T4066" s="14" t="str">
        <f>IF(COUNTIF(Cycletime[Element Desc.],ProjectsDB[[#This Row],[Element Desc.]])&gt;0,"Found","Not Found")</f>
        <v>Found</v>
      </c>
    </row>
    <row r="4067" spans="2:20" x14ac:dyDescent="0.25">
      <c r="B4067" s="8" t="s">
        <v>8523</v>
      </c>
      <c r="C4067" s="9" t="s">
        <v>8476</v>
      </c>
      <c r="D4067" s="9" t="s">
        <v>8477</v>
      </c>
      <c r="E4067" s="10">
        <v>6</v>
      </c>
      <c r="F4067" s="9" t="s">
        <v>8474</v>
      </c>
      <c r="G4067" s="9" t="s">
        <v>96</v>
      </c>
      <c r="H4067" s="11"/>
      <c r="I4067" s="12">
        <v>3000</v>
      </c>
      <c r="J4067" s="12"/>
      <c r="K4067" s="12"/>
      <c r="L4067" s="12">
        <f t="array" ref="L4067">IFERROR(LOOKUP(2^15,SEARCH({"40A","63A","80A","100A","125A","160A","200A","250A","400A","630A","800A","1000A","1250A","1600A","2000A","2500A","3200A","4000A","5000A","6300A"},UPPER(D4067)),{40,63,80,100,125,160,200,250,400,630,800,1000,1250,1600,2000,2500,3200,4000,5000,6300}),0)</f>
        <v>5000</v>
      </c>
      <c r="M4067" s="9" t="str">
        <f t="shared" si="316"/>
        <v>Straight Feeder</v>
      </c>
      <c r="N4067" s="9" t="str">
        <f t="shared" si="317"/>
        <v>AL</v>
      </c>
      <c r="O4067" s="13" t="str">
        <f t="shared" si="318"/>
        <v>Silver</v>
      </c>
      <c r="P4067" s="9" t="str">
        <f t="shared" si="319"/>
        <v>PET</v>
      </c>
      <c r="Q4067" s="9" t="str">
        <f t="shared" si="320"/>
        <v>5</v>
      </c>
      <c r="R40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67" s="14" t="str">
        <f>IF(ProjectsDB[[#This Row],[Item Type]]="Straight Plug-In",_xlfn.TEXTJOIN("-",TRUE,M4067&amp;"-"&amp;_xlfn.LET(_xlpm.txt,ProjectsDB[[#This Row],[Assembly]],_xlpm.pos,FIND("SP",_xlpm.txt),_xlpm.pre,LEFT(_xlpm.txt,_xlpm.pos-1),IF(RIGHT(_xlpm.pre,3)="123","3PL",IF(RIGHT(_xlpm.pre,2)="12","2PL",IF(RIGHT(_xlpm.pre,1)="1","1PL","3PL")))),N4067,O4067,P4067,Q4067&amp;"W",R4067),_xlfn.TEXTJOIN("-",TRUE,M4067,N4067,O4067,P4067,Q4067&amp;"W",R4067))</f>
        <v>Straight Feeder-AL-Silver-PET-5W-3</v>
      </c>
      <c r="T4067" s="14" t="str">
        <f>IF(COUNTIF(Cycletime[Element Desc.],ProjectsDB[[#This Row],[Element Desc.]])&gt;0,"Found","Not Found")</f>
        <v>Found</v>
      </c>
    </row>
    <row r="4068" spans="2:20" x14ac:dyDescent="0.25">
      <c r="B4068" s="8" t="s">
        <v>8524</v>
      </c>
      <c r="C4068" s="9" t="s">
        <v>8479</v>
      </c>
      <c r="D4068" s="9" t="s">
        <v>8480</v>
      </c>
      <c r="E4068" s="10">
        <v>16</v>
      </c>
      <c r="F4068" s="9" t="s">
        <v>8474</v>
      </c>
      <c r="G4068" s="9" t="s">
        <v>96</v>
      </c>
      <c r="H4068" s="11"/>
      <c r="I4068" s="12"/>
      <c r="J4068" s="12"/>
      <c r="K4068" s="12"/>
      <c r="L4068" s="12">
        <f t="array" ref="L4068">IFERROR(LOOKUP(2^15,SEARCH({"40A","63A","80A","100A","125A","160A","200A","250A","400A","630A","800A","1000A","1250A","1600A","2000A","2500A","3200A","4000A","5000A","6300A"},UPPER(D4068)),{40,63,80,100,125,160,200,250,400,630,800,1000,1250,1600,2000,2500,3200,4000,5000,6300}),0)</f>
        <v>5000</v>
      </c>
      <c r="M4068" s="9" t="str">
        <f t="shared" si="316"/>
        <v>Joint Pack</v>
      </c>
      <c r="N4068" s="9" t="str">
        <f t="shared" si="317"/>
        <v>AL</v>
      </c>
      <c r="O4068" s="13" t="str">
        <f t="shared" si="318"/>
        <v>Silver</v>
      </c>
      <c r="P4068" s="9" t="str">
        <f t="shared" si="319"/>
        <v>None</v>
      </c>
      <c r="Q4068" s="9" t="str">
        <f t="shared" si="320"/>
        <v>5</v>
      </c>
      <c r="R40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68" s="14" t="str">
        <f>IF(ProjectsDB[[#This Row],[Item Type]]="Straight Plug-In",_xlfn.TEXTJOIN("-",TRUE,M4068&amp;"-"&amp;_xlfn.LET(_xlpm.txt,ProjectsDB[[#This Row],[Assembly]],_xlpm.pos,FIND("SP",_xlpm.txt),_xlpm.pre,LEFT(_xlpm.txt,_xlpm.pos-1),IF(RIGHT(_xlpm.pre,3)="123","3PL",IF(RIGHT(_xlpm.pre,2)="12","2PL",IF(RIGHT(_xlpm.pre,1)="1","1PL","3PL")))),N4068,O4068,P4068,Q4068&amp;"W",R4068),_xlfn.TEXTJOIN("-",TRUE,M4068,N4068,O4068,P4068,Q4068&amp;"W",R4068))</f>
        <v>Joint Pack-AL-Silver-None-5W-3</v>
      </c>
      <c r="T4068" s="14" t="str">
        <f>IF(COUNTIF(Cycletime[Element Desc.],ProjectsDB[[#This Row],[Element Desc.]])&gt;0,"Found","Not Found")</f>
        <v>Found</v>
      </c>
    </row>
    <row r="4069" spans="2:20" x14ac:dyDescent="0.25">
      <c r="B4069" s="8" t="s">
        <v>8525</v>
      </c>
      <c r="C4069" s="9" t="s">
        <v>8526</v>
      </c>
      <c r="D4069" s="9" t="s">
        <v>8527</v>
      </c>
      <c r="E4069" s="10">
        <v>5</v>
      </c>
      <c r="F4069" s="9" t="s">
        <v>8474</v>
      </c>
      <c r="G4069" s="9" t="s">
        <v>96</v>
      </c>
      <c r="H4069" s="11"/>
      <c r="I4069" s="12">
        <v>1500</v>
      </c>
      <c r="J4069" s="12"/>
      <c r="K4069" s="12"/>
      <c r="L4069" s="12">
        <f t="array" ref="L4069">IFERROR(LOOKUP(2^15,SEARCH({"40A","63A","80A","100A","125A","160A","200A","250A","400A","630A","800A","1000A","1250A","1600A","2000A","2500A","3200A","4000A","5000A","6300A"},UPPER(D4069)),{40,63,80,100,125,160,200,250,400,630,800,1000,1250,1600,2000,2500,3200,4000,5000,6300}),0)</f>
        <v>5000</v>
      </c>
      <c r="M4069" s="9" t="str">
        <f t="shared" si="316"/>
        <v>Straight Feeder</v>
      </c>
      <c r="N4069" s="9" t="str">
        <f t="shared" si="317"/>
        <v>AL</v>
      </c>
      <c r="O4069" s="13" t="str">
        <f t="shared" si="318"/>
        <v>Silver</v>
      </c>
      <c r="P4069" s="9" t="str">
        <f t="shared" si="319"/>
        <v>PET</v>
      </c>
      <c r="Q4069" s="9" t="str">
        <f t="shared" si="320"/>
        <v>5</v>
      </c>
      <c r="R40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69" s="14" t="str">
        <f>IF(ProjectsDB[[#This Row],[Item Type]]="Straight Plug-In",_xlfn.TEXTJOIN("-",TRUE,M4069&amp;"-"&amp;_xlfn.LET(_xlpm.txt,ProjectsDB[[#This Row],[Assembly]],_xlpm.pos,FIND("SP",_xlpm.txt),_xlpm.pre,LEFT(_xlpm.txt,_xlpm.pos-1),IF(RIGHT(_xlpm.pre,3)="123","3PL",IF(RIGHT(_xlpm.pre,2)="12","2PL",IF(RIGHT(_xlpm.pre,1)="1","1PL","3PL")))),N4069,O4069,P4069,Q4069&amp;"W",R4069),_xlfn.TEXTJOIN("-",TRUE,M4069,N4069,O4069,P4069,Q4069&amp;"W",R4069))</f>
        <v>Straight Feeder-AL-Silver-PET-5W-3</v>
      </c>
      <c r="T4069" s="14" t="str">
        <f>IF(COUNTIF(Cycletime[Element Desc.],ProjectsDB[[#This Row],[Element Desc.]])&gt;0,"Found","Not Found")</f>
        <v>Found</v>
      </c>
    </row>
    <row r="4070" spans="2:20" x14ac:dyDescent="0.25">
      <c r="B4070" s="8" t="s">
        <v>8528</v>
      </c>
      <c r="C4070" s="9" t="s">
        <v>8529</v>
      </c>
      <c r="D4070" s="9" t="s">
        <v>8530</v>
      </c>
      <c r="E4070" s="10">
        <v>3</v>
      </c>
      <c r="F4070" s="9" t="s">
        <v>8474</v>
      </c>
      <c r="G4070" s="9" t="s">
        <v>96</v>
      </c>
      <c r="H4070" s="11"/>
      <c r="I4070" s="12">
        <v>3000</v>
      </c>
      <c r="J4070" s="12"/>
      <c r="K4070" s="12"/>
      <c r="L4070" s="12">
        <f t="array" ref="L4070">IFERROR(LOOKUP(2^15,SEARCH({"40A","63A","80A","100A","125A","160A","200A","250A","400A","630A","800A","1000A","1250A","1600A","2000A","2500A","3200A","4000A","5000A","6300A"},UPPER(D4070)),{40,63,80,100,125,160,200,250,400,630,800,1000,1250,1600,2000,2500,3200,4000,5000,6300}),0)</f>
        <v>5000</v>
      </c>
      <c r="M4070" s="9" t="str">
        <f t="shared" si="316"/>
        <v>Straight Feeder</v>
      </c>
      <c r="N4070" s="9" t="str">
        <f t="shared" si="317"/>
        <v>AL</v>
      </c>
      <c r="O4070" s="13" t="str">
        <f t="shared" si="318"/>
        <v>Silver</v>
      </c>
      <c r="P4070" s="9" t="str">
        <f t="shared" si="319"/>
        <v>PET</v>
      </c>
      <c r="Q4070" s="9" t="str">
        <f t="shared" si="320"/>
        <v>5</v>
      </c>
      <c r="R40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70" s="14" t="str">
        <f>IF(ProjectsDB[[#This Row],[Item Type]]="Straight Plug-In",_xlfn.TEXTJOIN("-",TRUE,M4070&amp;"-"&amp;_xlfn.LET(_xlpm.txt,ProjectsDB[[#This Row],[Assembly]],_xlpm.pos,FIND("SP",_xlpm.txt),_xlpm.pre,LEFT(_xlpm.txt,_xlpm.pos-1),IF(RIGHT(_xlpm.pre,3)="123","3PL",IF(RIGHT(_xlpm.pre,2)="12","2PL",IF(RIGHT(_xlpm.pre,1)="1","1PL","3PL")))),N4070,O4070,P4070,Q4070&amp;"W",R4070),_xlfn.TEXTJOIN("-",TRUE,M4070,N4070,O4070,P4070,Q4070&amp;"W",R4070))</f>
        <v>Straight Feeder-AL-Silver-PET-5W-3</v>
      </c>
      <c r="T4070" s="14" t="str">
        <f>IF(COUNTIF(Cycletime[Element Desc.],ProjectsDB[[#This Row],[Element Desc.]])&gt;0,"Found","Not Found")</f>
        <v>Found</v>
      </c>
    </row>
    <row r="4071" spans="2:20" x14ac:dyDescent="0.25">
      <c r="B4071" s="8" t="s">
        <v>8531</v>
      </c>
      <c r="C4071" s="9" t="s">
        <v>8532</v>
      </c>
      <c r="D4071" s="9" t="s">
        <v>8533</v>
      </c>
      <c r="E4071" s="10">
        <v>7</v>
      </c>
      <c r="F4071" s="9" t="s">
        <v>8474</v>
      </c>
      <c r="G4071" s="9" t="s">
        <v>96</v>
      </c>
      <c r="H4071" s="11"/>
      <c r="I4071" s="12"/>
      <c r="J4071" s="12"/>
      <c r="K4071" s="12"/>
      <c r="L4071" s="12">
        <f t="array" ref="L4071">IFERROR(LOOKUP(2^15,SEARCH({"40A","63A","80A","100A","125A","160A","200A","250A","400A","630A","800A","1000A","1250A","1600A","2000A","2500A","3200A","4000A","5000A","6300A"},UPPER(D4071)),{40,63,80,100,125,160,200,250,400,630,800,1000,1250,1600,2000,2500,3200,4000,5000,6300}),0)</f>
        <v>5000</v>
      </c>
      <c r="M4071" s="9" t="str">
        <f t="shared" si="316"/>
        <v>Joint Pack</v>
      </c>
      <c r="N4071" s="9" t="str">
        <f t="shared" si="317"/>
        <v>AL</v>
      </c>
      <c r="O4071" s="13" t="str">
        <f t="shared" si="318"/>
        <v>Silver</v>
      </c>
      <c r="P4071" s="9" t="str">
        <f t="shared" si="319"/>
        <v>None</v>
      </c>
      <c r="Q4071" s="9" t="str">
        <f t="shared" si="320"/>
        <v>5</v>
      </c>
      <c r="R40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71" s="14" t="str">
        <f>IF(ProjectsDB[[#This Row],[Item Type]]="Straight Plug-In",_xlfn.TEXTJOIN("-",TRUE,M4071&amp;"-"&amp;_xlfn.LET(_xlpm.txt,ProjectsDB[[#This Row],[Assembly]],_xlpm.pos,FIND("SP",_xlpm.txt),_xlpm.pre,LEFT(_xlpm.txt,_xlpm.pos-1),IF(RIGHT(_xlpm.pre,3)="123","3PL",IF(RIGHT(_xlpm.pre,2)="12","2PL",IF(RIGHT(_xlpm.pre,1)="1","1PL","3PL")))),N4071,O4071,P4071,Q4071&amp;"W",R4071),_xlfn.TEXTJOIN("-",TRUE,M4071,N4071,O4071,P4071,Q4071&amp;"W",R4071))</f>
        <v>Joint Pack-AL-Silver-None-5W-3</v>
      </c>
      <c r="T4071" s="14" t="str">
        <f>IF(COUNTIF(Cycletime[Element Desc.],ProjectsDB[[#This Row],[Element Desc.]])&gt;0,"Found","Not Found")</f>
        <v>Found</v>
      </c>
    </row>
    <row r="4072" spans="2:20" x14ac:dyDescent="0.25">
      <c r="B4072" s="8" t="s">
        <v>8534</v>
      </c>
      <c r="C4072" s="9" t="s">
        <v>8526</v>
      </c>
      <c r="D4072" s="9" t="s">
        <v>8527</v>
      </c>
      <c r="E4072" s="10">
        <v>19</v>
      </c>
      <c r="F4072" s="9" t="s">
        <v>8474</v>
      </c>
      <c r="G4072" s="9" t="s">
        <v>96</v>
      </c>
      <c r="H4072" s="11"/>
      <c r="I4072" s="12">
        <v>1500</v>
      </c>
      <c r="J4072" s="12"/>
      <c r="K4072" s="12"/>
      <c r="L4072" s="12">
        <f t="array" ref="L4072">IFERROR(LOOKUP(2^15,SEARCH({"40A","63A","80A","100A","125A","160A","200A","250A","400A","630A","800A","1000A","1250A","1600A","2000A","2500A","3200A","4000A","5000A","6300A"},UPPER(D4072)),{40,63,80,100,125,160,200,250,400,630,800,1000,1250,1600,2000,2500,3200,4000,5000,6300}),0)</f>
        <v>5000</v>
      </c>
      <c r="M4072" s="9" t="str">
        <f t="shared" si="316"/>
        <v>Straight Feeder</v>
      </c>
      <c r="N4072" s="9" t="str">
        <f t="shared" si="317"/>
        <v>AL</v>
      </c>
      <c r="O4072" s="13" t="str">
        <f t="shared" si="318"/>
        <v>Silver</v>
      </c>
      <c r="P4072" s="9" t="str">
        <f t="shared" si="319"/>
        <v>PET</v>
      </c>
      <c r="Q4072" s="9" t="str">
        <f t="shared" si="320"/>
        <v>5</v>
      </c>
      <c r="R40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72" s="14" t="str">
        <f>IF(ProjectsDB[[#This Row],[Item Type]]="Straight Plug-In",_xlfn.TEXTJOIN("-",TRUE,M4072&amp;"-"&amp;_xlfn.LET(_xlpm.txt,ProjectsDB[[#This Row],[Assembly]],_xlpm.pos,FIND("SP",_xlpm.txt),_xlpm.pre,LEFT(_xlpm.txt,_xlpm.pos-1),IF(RIGHT(_xlpm.pre,3)="123","3PL",IF(RIGHT(_xlpm.pre,2)="12","2PL",IF(RIGHT(_xlpm.pre,1)="1","1PL","3PL")))),N4072,O4072,P4072,Q4072&amp;"W",R4072),_xlfn.TEXTJOIN("-",TRUE,M4072,N4072,O4072,P4072,Q4072&amp;"W",R4072))</f>
        <v>Straight Feeder-AL-Silver-PET-5W-3</v>
      </c>
      <c r="T4072" s="14" t="str">
        <f>IF(COUNTIF(Cycletime[Element Desc.],ProjectsDB[[#This Row],[Element Desc.]])&gt;0,"Found","Not Found")</f>
        <v>Found</v>
      </c>
    </row>
    <row r="4073" spans="2:20" x14ac:dyDescent="0.25">
      <c r="B4073" s="8" t="s">
        <v>8535</v>
      </c>
      <c r="C4073" s="9" t="s">
        <v>8529</v>
      </c>
      <c r="D4073" s="9" t="s">
        <v>8530</v>
      </c>
      <c r="E4073" s="10">
        <v>5</v>
      </c>
      <c r="F4073" s="9" t="s">
        <v>8474</v>
      </c>
      <c r="G4073" s="9" t="s">
        <v>96</v>
      </c>
      <c r="H4073" s="11"/>
      <c r="I4073" s="12">
        <v>3000</v>
      </c>
      <c r="J4073" s="12"/>
      <c r="K4073" s="12"/>
      <c r="L4073" s="12">
        <f t="array" ref="L4073">IFERROR(LOOKUP(2^15,SEARCH({"40A","63A","80A","100A","125A","160A","200A","250A","400A","630A","800A","1000A","1250A","1600A","2000A","2500A","3200A","4000A","5000A","6300A"},UPPER(D4073)),{40,63,80,100,125,160,200,250,400,630,800,1000,1250,1600,2000,2500,3200,4000,5000,6300}),0)</f>
        <v>5000</v>
      </c>
      <c r="M4073" s="9" t="str">
        <f t="shared" si="316"/>
        <v>Straight Feeder</v>
      </c>
      <c r="N4073" s="9" t="str">
        <f t="shared" si="317"/>
        <v>AL</v>
      </c>
      <c r="O4073" s="13" t="str">
        <f t="shared" si="318"/>
        <v>Silver</v>
      </c>
      <c r="P4073" s="9" t="str">
        <f t="shared" si="319"/>
        <v>PET</v>
      </c>
      <c r="Q4073" s="9" t="str">
        <f t="shared" si="320"/>
        <v>5</v>
      </c>
      <c r="R40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73" s="14" t="str">
        <f>IF(ProjectsDB[[#This Row],[Item Type]]="Straight Plug-In",_xlfn.TEXTJOIN("-",TRUE,M4073&amp;"-"&amp;_xlfn.LET(_xlpm.txt,ProjectsDB[[#This Row],[Assembly]],_xlpm.pos,FIND("SP",_xlpm.txt),_xlpm.pre,LEFT(_xlpm.txt,_xlpm.pos-1),IF(RIGHT(_xlpm.pre,3)="123","3PL",IF(RIGHT(_xlpm.pre,2)="12","2PL",IF(RIGHT(_xlpm.pre,1)="1","1PL","3PL")))),N4073,O4073,P4073,Q4073&amp;"W",R4073),_xlfn.TEXTJOIN("-",TRUE,M4073,N4073,O4073,P4073,Q4073&amp;"W",R4073))</f>
        <v>Straight Feeder-AL-Silver-PET-5W-3</v>
      </c>
      <c r="T4073" s="14" t="str">
        <f>IF(COUNTIF(Cycletime[Element Desc.],ProjectsDB[[#This Row],[Element Desc.]])&gt;0,"Found","Not Found")</f>
        <v>Found</v>
      </c>
    </row>
    <row r="4074" spans="2:20" x14ac:dyDescent="0.25">
      <c r="B4074" s="8" t="s">
        <v>8536</v>
      </c>
      <c r="C4074" s="9" t="s">
        <v>8532</v>
      </c>
      <c r="D4074" s="9" t="s">
        <v>8533</v>
      </c>
      <c r="E4074" s="10">
        <v>23</v>
      </c>
      <c r="F4074" s="9" t="s">
        <v>8474</v>
      </c>
      <c r="G4074" s="9" t="s">
        <v>96</v>
      </c>
      <c r="H4074" s="11"/>
      <c r="I4074" s="12"/>
      <c r="J4074" s="12"/>
      <c r="K4074" s="12"/>
      <c r="L4074" s="12">
        <f t="array" ref="L4074">IFERROR(LOOKUP(2^15,SEARCH({"40A","63A","80A","100A","125A","160A","200A","250A","400A","630A","800A","1000A","1250A","1600A","2000A","2500A","3200A","4000A","5000A","6300A"},UPPER(D4074)),{40,63,80,100,125,160,200,250,400,630,800,1000,1250,1600,2000,2500,3200,4000,5000,6300}),0)</f>
        <v>5000</v>
      </c>
      <c r="M4074" s="9" t="str">
        <f t="shared" si="316"/>
        <v>Joint Pack</v>
      </c>
      <c r="N4074" s="9" t="str">
        <f t="shared" si="317"/>
        <v>AL</v>
      </c>
      <c r="O4074" s="13" t="str">
        <f t="shared" si="318"/>
        <v>Silver</v>
      </c>
      <c r="P4074" s="9" t="str">
        <f t="shared" si="319"/>
        <v>None</v>
      </c>
      <c r="Q4074" s="9" t="str">
        <f t="shared" si="320"/>
        <v>5</v>
      </c>
      <c r="R40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74" s="14" t="str">
        <f>IF(ProjectsDB[[#This Row],[Item Type]]="Straight Plug-In",_xlfn.TEXTJOIN("-",TRUE,M4074&amp;"-"&amp;_xlfn.LET(_xlpm.txt,ProjectsDB[[#This Row],[Assembly]],_xlpm.pos,FIND("SP",_xlpm.txt),_xlpm.pre,LEFT(_xlpm.txt,_xlpm.pos-1),IF(RIGHT(_xlpm.pre,3)="123","3PL",IF(RIGHT(_xlpm.pre,2)="12","2PL",IF(RIGHT(_xlpm.pre,1)="1","1PL","3PL")))),N4074,O4074,P4074,Q4074&amp;"W",R4074),_xlfn.TEXTJOIN("-",TRUE,M4074,N4074,O4074,P4074,Q4074&amp;"W",R4074))</f>
        <v>Joint Pack-AL-Silver-None-5W-3</v>
      </c>
      <c r="T4074" s="14" t="str">
        <f>IF(COUNTIF(Cycletime[Element Desc.],ProjectsDB[[#This Row],[Element Desc.]])&gt;0,"Found","Not Found")</f>
        <v>Found</v>
      </c>
    </row>
    <row r="4075" spans="2:20" x14ac:dyDescent="0.25">
      <c r="B4075" s="8" t="s">
        <v>8537</v>
      </c>
      <c r="C4075" s="9" t="s">
        <v>8538</v>
      </c>
      <c r="D4075" s="9" t="s">
        <v>8539</v>
      </c>
      <c r="E4075" s="10">
        <v>1</v>
      </c>
      <c r="F4075" s="9" t="s">
        <v>8474</v>
      </c>
      <c r="G4075" s="9" t="s">
        <v>1596</v>
      </c>
      <c r="H4075" s="11"/>
      <c r="I4075" s="12">
        <v>1620</v>
      </c>
      <c r="J4075" s="12"/>
      <c r="K4075" s="12"/>
      <c r="L4075" s="12">
        <f t="array" ref="L4075">IFERROR(LOOKUP(2^15,SEARCH({"40A","63A","80A","100A","125A","160A","200A","250A","400A","630A","800A","1000A","1250A","1600A","2000A","2500A","3200A","4000A","5000A","6300A"},UPPER(D4075)),{40,63,80,100,125,160,200,250,400,630,800,1000,1250,1600,2000,2500,3200,4000,5000,6300}),0)</f>
        <v>5000</v>
      </c>
      <c r="M4075" s="9" t="str">
        <f t="shared" si="316"/>
        <v>Straight Feeder</v>
      </c>
      <c r="N4075" s="9" t="str">
        <f t="shared" si="317"/>
        <v>AL</v>
      </c>
      <c r="O4075" s="13" t="str">
        <f t="shared" si="318"/>
        <v>Silver</v>
      </c>
      <c r="P4075" s="9" t="str">
        <f t="shared" si="319"/>
        <v>PET</v>
      </c>
      <c r="Q4075" s="9" t="str">
        <f t="shared" si="320"/>
        <v>5</v>
      </c>
      <c r="R40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75" s="14" t="str">
        <f>IF(ProjectsDB[[#This Row],[Item Type]]="Straight Plug-In",_xlfn.TEXTJOIN("-",TRUE,M4075&amp;"-"&amp;_xlfn.LET(_xlpm.txt,ProjectsDB[[#This Row],[Assembly]],_xlpm.pos,FIND("SP",_xlpm.txt),_xlpm.pre,LEFT(_xlpm.txt,_xlpm.pos-1),IF(RIGHT(_xlpm.pre,3)="123","3PL",IF(RIGHT(_xlpm.pre,2)="12","2PL",IF(RIGHT(_xlpm.pre,1)="1","1PL","3PL")))),N4075,O4075,P4075,Q4075&amp;"W",R4075),_xlfn.TEXTJOIN("-",TRUE,M4075,N4075,O4075,P4075,Q4075&amp;"W",R4075))</f>
        <v>Straight Feeder-AL-Silver-PET-5W-3</v>
      </c>
      <c r="T4075" s="14" t="str">
        <f>IF(COUNTIF(Cycletime[Element Desc.],ProjectsDB[[#This Row],[Element Desc.]])&gt;0,"Found","Not Found")</f>
        <v>Found</v>
      </c>
    </row>
    <row r="4076" spans="2:20" x14ac:dyDescent="0.25">
      <c r="B4076" s="8" t="s">
        <v>8540</v>
      </c>
      <c r="C4076" s="9" t="s">
        <v>8541</v>
      </c>
      <c r="D4076" s="9" t="s">
        <v>8542</v>
      </c>
      <c r="E4076" s="10">
        <v>1</v>
      </c>
      <c r="F4076" s="9" t="s">
        <v>8474</v>
      </c>
      <c r="G4076" s="9" t="s">
        <v>1596</v>
      </c>
      <c r="H4076" s="11"/>
      <c r="I4076" s="12">
        <v>1770</v>
      </c>
      <c r="J4076" s="12"/>
      <c r="K4076" s="12"/>
      <c r="L4076" s="12">
        <f t="array" ref="L4076">IFERROR(LOOKUP(2^15,SEARCH({"40A","63A","80A","100A","125A","160A","200A","250A","400A","630A","800A","1000A","1250A","1600A","2000A","2500A","3200A","4000A","5000A","6300A"},UPPER(D4076)),{40,63,80,100,125,160,200,250,400,630,800,1000,1250,1600,2000,2500,3200,4000,5000,6300}),0)</f>
        <v>5000</v>
      </c>
      <c r="M4076" s="9" t="str">
        <f t="shared" si="316"/>
        <v>Straight Feeder</v>
      </c>
      <c r="N4076" s="9" t="str">
        <f t="shared" si="317"/>
        <v>AL</v>
      </c>
      <c r="O4076" s="13" t="str">
        <f t="shared" si="318"/>
        <v>Silver</v>
      </c>
      <c r="P4076" s="9" t="str">
        <f t="shared" si="319"/>
        <v>PET</v>
      </c>
      <c r="Q4076" s="9" t="str">
        <f t="shared" si="320"/>
        <v>5</v>
      </c>
      <c r="R40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76" s="14" t="str">
        <f>IF(ProjectsDB[[#This Row],[Item Type]]="Straight Plug-In",_xlfn.TEXTJOIN("-",TRUE,M4076&amp;"-"&amp;_xlfn.LET(_xlpm.txt,ProjectsDB[[#This Row],[Assembly]],_xlpm.pos,FIND("SP",_xlpm.txt),_xlpm.pre,LEFT(_xlpm.txt,_xlpm.pos-1),IF(RIGHT(_xlpm.pre,3)="123","3PL",IF(RIGHT(_xlpm.pre,2)="12","2PL",IF(RIGHT(_xlpm.pre,1)="1","1PL","3PL")))),N4076,O4076,P4076,Q4076&amp;"W",R4076),_xlfn.TEXTJOIN("-",TRUE,M4076,N4076,O4076,P4076,Q4076&amp;"W",R4076))</f>
        <v>Straight Feeder-AL-Silver-PET-5W-3</v>
      </c>
      <c r="T4076" s="14" t="str">
        <f>IF(COUNTIF(Cycletime[Element Desc.],ProjectsDB[[#This Row],[Element Desc.]])&gt;0,"Found","Not Found")</f>
        <v>Found</v>
      </c>
    </row>
    <row r="4077" spans="2:20" x14ac:dyDescent="0.25">
      <c r="B4077" s="8" t="s">
        <v>8543</v>
      </c>
      <c r="C4077" s="9" t="s">
        <v>8544</v>
      </c>
      <c r="D4077" s="9" t="s">
        <v>8545</v>
      </c>
      <c r="E4077" s="10">
        <v>1</v>
      </c>
      <c r="F4077" s="9" t="s">
        <v>8474</v>
      </c>
      <c r="G4077" s="9" t="s">
        <v>1596</v>
      </c>
      <c r="H4077" s="11"/>
      <c r="I4077" s="12">
        <v>1340</v>
      </c>
      <c r="J4077" s="12"/>
      <c r="K4077" s="12"/>
      <c r="L4077" s="12">
        <f t="array" ref="L4077">IFERROR(LOOKUP(2^15,SEARCH({"40A","63A","80A","100A","125A","160A","200A","250A","400A","630A","800A","1000A","1250A","1600A","2000A","2500A","3200A","4000A","5000A","6300A"},UPPER(D4077)),{40,63,80,100,125,160,200,250,400,630,800,1000,1250,1600,2000,2500,3200,4000,5000,6300}),0)</f>
        <v>5000</v>
      </c>
      <c r="M4077" s="9" t="str">
        <f t="shared" si="316"/>
        <v>Straight Feeder</v>
      </c>
      <c r="N4077" s="9" t="str">
        <f t="shared" si="317"/>
        <v>AL</v>
      </c>
      <c r="O4077" s="13" t="str">
        <f t="shared" si="318"/>
        <v>Silver</v>
      </c>
      <c r="P4077" s="9" t="str">
        <f t="shared" si="319"/>
        <v>PET</v>
      </c>
      <c r="Q4077" s="9" t="str">
        <f t="shared" si="320"/>
        <v>5</v>
      </c>
      <c r="R40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77" s="14" t="str">
        <f>IF(ProjectsDB[[#This Row],[Item Type]]="Straight Plug-In",_xlfn.TEXTJOIN("-",TRUE,M4077&amp;"-"&amp;_xlfn.LET(_xlpm.txt,ProjectsDB[[#This Row],[Assembly]],_xlpm.pos,FIND("SP",_xlpm.txt),_xlpm.pre,LEFT(_xlpm.txt,_xlpm.pos-1),IF(RIGHT(_xlpm.pre,3)="123","3PL",IF(RIGHT(_xlpm.pre,2)="12","2PL",IF(RIGHT(_xlpm.pre,1)="1","1PL","3PL")))),N4077,O4077,P4077,Q4077&amp;"W",R4077),_xlfn.TEXTJOIN("-",TRUE,M4077,N4077,O4077,P4077,Q4077&amp;"W",R4077))</f>
        <v>Straight Feeder-AL-Silver-PET-5W-3</v>
      </c>
      <c r="T4077" s="14" t="str">
        <f>IF(COUNTIF(Cycletime[Element Desc.],ProjectsDB[[#This Row],[Element Desc.]])&gt;0,"Found","Not Found")</f>
        <v>Found</v>
      </c>
    </row>
    <row r="4078" spans="2:20" x14ac:dyDescent="0.25">
      <c r="B4078" s="8" t="s">
        <v>8546</v>
      </c>
      <c r="C4078" s="9" t="s">
        <v>8547</v>
      </c>
      <c r="D4078" s="9" t="s">
        <v>8548</v>
      </c>
      <c r="E4078" s="10">
        <v>1</v>
      </c>
      <c r="F4078" s="9" t="s">
        <v>8474</v>
      </c>
      <c r="G4078" s="9" t="s">
        <v>1596</v>
      </c>
      <c r="H4078" s="11"/>
      <c r="I4078" s="12">
        <v>2930</v>
      </c>
      <c r="J4078" s="12"/>
      <c r="K4078" s="12"/>
      <c r="L4078" s="12">
        <f t="array" ref="L4078">IFERROR(LOOKUP(2^15,SEARCH({"40A","63A","80A","100A","125A","160A","200A","250A","400A","630A","800A","1000A","1250A","1600A","2000A","2500A","3200A","4000A","5000A","6300A"},UPPER(D4078)),{40,63,80,100,125,160,200,250,400,630,800,1000,1250,1600,2000,2500,3200,4000,5000,6300}),0)</f>
        <v>5000</v>
      </c>
      <c r="M4078" s="9" t="str">
        <f t="shared" si="316"/>
        <v>Straight Feeder</v>
      </c>
      <c r="N4078" s="9" t="str">
        <f t="shared" si="317"/>
        <v>AL</v>
      </c>
      <c r="O4078" s="13" t="str">
        <f t="shared" si="318"/>
        <v>Silver</v>
      </c>
      <c r="P4078" s="9" t="str">
        <f t="shared" si="319"/>
        <v>PET</v>
      </c>
      <c r="Q4078" s="9" t="str">
        <f t="shared" si="320"/>
        <v>5</v>
      </c>
      <c r="R40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78" s="14" t="str">
        <f>IF(ProjectsDB[[#This Row],[Item Type]]="Straight Plug-In",_xlfn.TEXTJOIN("-",TRUE,M4078&amp;"-"&amp;_xlfn.LET(_xlpm.txt,ProjectsDB[[#This Row],[Assembly]],_xlpm.pos,FIND("SP",_xlpm.txt),_xlpm.pre,LEFT(_xlpm.txt,_xlpm.pos-1),IF(RIGHT(_xlpm.pre,3)="123","3PL",IF(RIGHT(_xlpm.pre,2)="12","2PL",IF(RIGHT(_xlpm.pre,1)="1","1PL","3PL")))),N4078,O4078,P4078,Q4078&amp;"W",R4078),_xlfn.TEXTJOIN("-",TRUE,M4078,N4078,O4078,P4078,Q4078&amp;"W",R4078))</f>
        <v>Straight Feeder-AL-Silver-PET-5W-3</v>
      </c>
      <c r="T4078" s="14" t="str">
        <f>IF(COUNTIF(Cycletime[Element Desc.],ProjectsDB[[#This Row],[Element Desc.]])&gt;0,"Found","Not Found")</f>
        <v>Found</v>
      </c>
    </row>
    <row r="4079" spans="2:20" x14ac:dyDescent="0.25">
      <c r="B4079" s="8" t="s">
        <v>8549</v>
      </c>
      <c r="C4079" s="9" t="s">
        <v>8550</v>
      </c>
      <c r="D4079" s="9" t="s">
        <v>8551</v>
      </c>
      <c r="E4079" s="10">
        <v>1</v>
      </c>
      <c r="F4079" s="9" t="s">
        <v>8474</v>
      </c>
      <c r="G4079" s="9" t="s">
        <v>1596</v>
      </c>
      <c r="H4079" s="11"/>
      <c r="I4079" s="12">
        <v>2685</v>
      </c>
      <c r="J4079" s="12"/>
      <c r="K4079" s="12"/>
      <c r="L4079" s="12">
        <f t="array" ref="L4079">IFERROR(LOOKUP(2^15,SEARCH({"40A","63A","80A","100A","125A","160A","200A","250A","400A","630A","800A","1000A","1250A","1600A","2000A","2500A","3200A","4000A","5000A","6300A"},UPPER(D4079)),{40,63,80,100,125,160,200,250,400,630,800,1000,1250,1600,2000,2500,3200,4000,5000,6300}),0)</f>
        <v>5000</v>
      </c>
      <c r="M4079" s="9" t="str">
        <f t="shared" si="316"/>
        <v>Straight Feeder</v>
      </c>
      <c r="N4079" s="9" t="str">
        <f t="shared" si="317"/>
        <v>AL</v>
      </c>
      <c r="O4079" s="13" t="str">
        <f t="shared" si="318"/>
        <v>Silver</v>
      </c>
      <c r="P4079" s="9" t="str">
        <f t="shared" si="319"/>
        <v>PET</v>
      </c>
      <c r="Q4079" s="9" t="str">
        <f t="shared" si="320"/>
        <v>5</v>
      </c>
      <c r="R40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79" s="14" t="str">
        <f>IF(ProjectsDB[[#This Row],[Item Type]]="Straight Plug-In",_xlfn.TEXTJOIN("-",TRUE,M4079&amp;"-"&amp;_xlfn.LET(_xlpm.txt,ProjectsDB[[#This Row],[Assembly]],_xlpm.pos,FIND("SP",_xlpm.txt),_xlpm.pre,LEFT(_xlpm.txt,_xlpm.pos-1),IF(RIGHT(_xlpm.pre,3)="123","3PL",IF(RIGHT(_xlpm.pre,2)="12","2PL",IF(RIGHT(_xlpm.pre,1)="1","1PL","3PL")))),N4079,O4079,P4079,Q4079&amp;"W",R4079),_xlfn.TEXTJOIN("-",TRUE,M4079,N4079,O4079,P4079,Q4079&amp;"W",R4079))</f>
        <v>Straight Feeder-AL-Silver-PET-5W-3</v>
      </c>
      <c r="T4079" s="14" t="str">
        <f>IF(COUNTIF(Cycletime[Element Desc.],ProjectsDB[[#This Row],[Element Desc.]])&gt;0,"Found","Not Found")</f>
        <v>Found</v>
      </c>
    </row>
    <row r="4080" spans="2:20" x14ac:dyDescent="0.25">
      <c r="B4080" s="8" t="s">
        <v>8552</v>
      </c>
      <c r="C4080" s="9" t="s">
        <v>8553</v>
      </c>
      <c r="D4080" s="9" t="s">
        <v>8554</v>
      </c>
      <c r="E4080" s="10">
        <v>1</v>
      </c>
      <c r="F4080" s="9" t="s">
        <v>8474</v>
      </c>
      <c r="G4080" s="9" t="s">
        <v>1596</v>
      </c>
      <c r="H4080" s="11"/>
      <c r="I4080" s="12">
        <v>300</v>
      </c>
      <c r="J4080" s="12">
        <v>300</v>
      </c>
      <c r="K4080" s="12"/>
      <c r="L4080" s="12">
        <f t="array" ref="L4080">IFERROR(LOOKUP(2^15,SEARCH({"40A","63A","80A","100A","125A","160A","200A","250A","400A","630A","800A","1000A","1250A","1600A","2000A","2500A","3200A","4000A","5000A","6300A"},UPPER(D4080)),{40,63,80,100,125,160,200,250,400,630,800,1000,1250,1600,2000,2500,3200,4000,5000,6300}),0)</f>
        <v>5000</v>
      </c>
      <c r="M4080" s="9" t="str">
        <f t="shared" si="316"/>
        <v>Elbow Flat</v>
      </c>
      <c r="N4080" s="9" t="str">
        <f t="shared" si="317"/>
        <v>AL</v>
      </c>
      <c r="O4080" s="13" t="str">
        <f t="shared" si="318"/>
        <v>Silver</v>
      </c>
      <c r="P4080" s="9" t="str">
        <f t="shared" si="319"/>
        <v>PET</v>
      </c>
      <c r="Q4080" s="9" t="str">
        <f t="shared" si="320"/>
        <v>5</v>
      </c>
      <c r="R40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80" s="14" t="str">
        <f>IF(ProjectsDB[[#This Row],[Item Type]]="Straight Plug-In",_xlfn.TEXTJOIN("-",TRUE,M4080&amp;"-"&amp;_xlfn.LET(_xlpm.txt,ProjectsDB[[#This Row],[Assembly]],_xlpm.pos,FIND("SP",_xlpm.txt),_xlpm.pre,LEFT(_xlpm.txt,_xlpm.pos-1),IF(RIGHT(_xlpm.pre,3)="123","3PL",IF(RIGHT(_xlpm.pre,2)="12","2PL",IF(RIGHT(_xlpm.pre,1)="1","1PL","3PL")))),N4080,O4080,P4080,Q4080&amp;"W",R4080),_xlfn.TEXTJOIN("-",TRUE,M4080,N4080,O4080,P4080,Q4080&amp;"W",R4080))</f>
        <v>Elbow Flat-AL-Silver-PET-5W-3</v>
      </c>
      <c r="T4080" s="14" t="str">
        <f>IF(COUNTIF(Cycletime[Element Desc.],ProjectsDB[[#This Row],[Element Desc.]])&gt;0,"Found","Not Found")</f>
        <v>Found</v>
      </c>
    </row>
    <row r="4081" spans="2:20" x14ac:dyDescent="0.25">
      <c r="B4081" s="8" t="s">
        <v>8555</v>
      </c>
      <c r="C4081" s="9" t="s">
        <v>8556</v>
      </c>
      <c r="D4081" s="9" t="s">
        <v>8557</v>
      </c>
      <c r="E4081" s="10">
        <v>1</v>
      </c>
      <c r="F4081" s="9" t="s">
        <v>8474</v>
      </c>
      <c r="G4081" s="9" t="s">
        <v>1596</v>
      </c>
      <c r="H4081" s="11"/>
      <c r="I4081" s="12">
        <v>1120</v>
      </c>
      <c r="J4081" s="12"/>
      <c r="K4081" s="12"/>
      <c r="L4081" s="12">
        <f t="array" ref="L4081">IFERROR(LOOKUP(2^15,SEARCH({"40A","63A","80A","100A","125A","160A","200A","250A","400A","630A","800A","1000A","1250A","1600A","2000A","2500A","3200A","4000A","5000A","6300A"},UPPER(D4081)),{40,63,80,100,125,160,200,250,400,630,800,1000,1250,1600,2000,2500,3200,4000,5000,6300}),0)</f>
        <v>5000</v>
      </c>
      <c r="M4081" s="9" t="str">
        <f t="shared" si="316"/>
        <v>Straight Feeder</v>
      </c>
      <c r="N4081" s="9" t="str">
        <f t="shared" si="317"/>
        <v>AL</v>
      </c>
      <c r="O4081" s="13" t="str">
        <f t="shared" si="318"/>
        <v>Silver</v>
      </c>
      <c r="P4081" s="9" t="str">
        <f t="shared" si="319"/>
        <v>PET</v>
      </c>
      <c r="Q4081" s="9" t="str">
        <f t="shared" si="320"/>
        <v>5</v>
      </c>
      <c r="R40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81" s="14" t="str">
        <f>IF(ProjectsDB[[#This Row],[Item Type]]="Straight Plug-In",_xlfn.TEXTJOIN("-",TRUE,M4081&amp;"-"&amp;_xlfn.LET(_xlpm.txt,ProjectsDB[[#This Row],[Assembly]],_xlpm.pos,FIND("SP",_xlpm.txt),_xlpm.pre,LEFT(_xlpm.txt,_xlpm.pos-1),IF(RIGHT(_xlpm.pre,3)="123","3PL",IF(RIGHT(_xlpm.pre,2)="12","2PL",IF(RIGHT(_xlpm.pre,1)="1","1PL","3PL")))),N4081,O4081,P4081,Q4081&amp;"W",R4081),_xlfn.TEXTJOIN("-",TRUE,M4081,N4081,O4081,P4081,Q4081&amp;"W",R4081))</f>
        <v>Straight Feeder-AL-Silver-PET-5W-3</v>
      </c>
      <c r="T4081" s="14" t="str">
        <f>IF(COUNTIF(Cycletime[Element Desc.],ProjectsDB[[#This Row],[Element Desc.]])&gt;0,"Found","Not Found")</f>
        <v>Found</v>
      </c>
    </row>
    <row r="4082" spans="2:20" x14ac:dyDescent="0.25">
      <c r="B4082" s="8" t="s">
        <v>8558</v>
      </c>
      <c r="C4082" s="9" t="s">
        <v>8492</v>
      </c>
      <c r="D4082" s="9" t="s">
        <v>8493</v>
      </c>
      <c r="E4082" s="10">
        <v>17</v>
      </c>
      <c r="F4082" s="9" t="s">
        <v>8474</v>
      </c>
      <c r="G4082" s="9" t="s">
        <v>1596</v>
      </c>
      <c r="H4082" s="11"/>
      <c r="I4082" s="12"/>
      <c r="J4082" s="12"/>
      <c r="K4082" s="12"/>
      <c r="L4082" s="12">
        <f t="array" ref="L4082">IFERROR(LOOKUP(2^15,SEARCH({"40A","63A","80A","100A","125A","160A","200A","250A","400A","630A","800A","1000A","1250A","1600A","2000A","2500A","3200A","4000A","5000A","6300A"},UPPER(D4082)),{40,63,80,100,125,160,200,250,400,630,800,1000,1250,1600,2000,2500,3200,4000,5000,6300}),0)</f>
        <v>5000</v>
      </c>
      <c r="M4082" s="9" t="str">
        <f t="shared" si="316"/>
        <v>Joint Pack</v>
      </c>
      <c r="N4082" s="9" t="str">
        <f t="shared" si="317"/>
        <v>AL</v>
      </c>
      <c r="O4082" s="13" t="str">
        <f t="shared" si="318"/>
        <v>Silver</v>
      </c>
      <c r="P4082" s="9" t="str">
        <f t="shared" si="319"/>
        <v>None</v>
      </c>
      <c r="Q4082" s="9" t="str">
        <f t="shared" si="320"/>
        <v>5</v>
      </c>
      <c r="R40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82" s="14" t="str">
        <f>IF(ProjectsDB[[#This Row],[Item Type]]="Straight Plug-In",_xlfn.TEXTJOIN("-",TRUE,M4082&amp;"-"&amp;_xlfn.LET(_xlpm.txt,ProjectsDB[[#This Row],[Assembly]],_xlpm.pos,FIND("SP",_xlpm.txt),_xlpm.pre,LEFT(_xlpm.txt,_xlpm.pos-1),IF(RIGHT(_xlpm.pre,3)="123","3PL",IF(RIGHT(_xlpm.pre,2)="12","2PL",IF(RIGHT(_xlpm.pre,1)="1","1PL","3PL")))),N4082,O4082,P4082,Q4082&amp;"W",R4082),_xlfn.TEXTJOIN("-",TRUE,M4082,N4082,O4082,P4082,Q4082&amp;"W",R4082))</f>
        <v>Joint Pack-AL-Silver-None-5W-3</v>
      </c>
      <c r="T4082" s="14" t="str">
        <f>IF(COUNTIF(Cycletime[Element Desc.],ProjectsDB[[#This Row],[Element Desc.]])&gt;0,"Found","Not Found")</f>
        <v>Found</v>
      </c>
    </row>
    <row r="4083" spans="2:20" x14ac:dyDescent="0.25">
      <c r="B4083" s="8" t="s">
        <v>8559</v>
      </c>
      <c r="C4083" s="9" t="s">
        <v>8560</v>
      </c>
      <c r="D4083" s="9" t="s">
        <v>8561</v>
      </c>
      <c r="E4083" s="10">
        <v>1</v>
      </c>
      <c r="F4083" s="9" t="s">
        <v>8474</v>
      </c>
      <c r="G4083" s="9" t="s">
        <v>1596</v>
      </c>
      <c r="H4083" s="11"/>
      <c r="I4083" s="12">
        <v>750</v>
      </c>
      <c r="J4083" s="12"/>
      <c r="K4083" s="12"/>
      <c r="L4083" s="12">
        <f t="array" ref="L4083">IFERROR(LOOKUP(2^15,SEARCH({"40A","63A","80A","100A","125A","160A","200A","250A","400A","630A","800A","1000A","1250A","1600A","2000A","2500A","3200A","4000A","5000A","6300A"},UPPER(D4083)),{40,63,80,100,125,160,200,250,400,630,800,1000,1250,1600,2000,2500,3200,4000,5000,6300}),0)</f>
        <v>5000</v>
      </c>
      <c r="M4083" s="9" t="str">
        <f t="shared" si="316"/>
        <v>Straight Feeder</v>
      </c>
      <c r="N4083" s="9" t="str">
        <f t="shared" si="317"/>
        <v>AL</v>
      </c>
      <c r="O4083" s="13" t="str">
        <f t="shared" si="318"/>
        <v>Silver</v>
      </c>
      <c r="P4083" s="9" t="str">
        <f t="shared" si="319"/>
        <v>PET</v>
      </c>
      <c r="Q4083" s="9" t="str">
        <f t="shared" si="320"/>
        <v>5</v>
      </c>
      <c r="R40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83" s="14" t="str">
        <f>IF(ProjectsDB[[#This Row],[Item Type]]="Straight Plug-In",_xlfn.TEXTJOIN("-",TRUE,M4083&amp;"-"&amp;_xlfn.LET(_xlpm.txt,ProjectsDB[[#This Row],[Assembly]],_xlpm.pos,FIND("SP",_xlpm.txt),_xlpm.pre,LEFT(_xlpm.txt,_xlpm.pos-1),IF(RIGHT(_xlpm.pre,3)="123","3PL",IF(RIGHT(_xlpm.pre,2)="12","2PL",IF(RIGHT(_xlpm.pre,1)="1","1PL","3PL")))),N4083,O4083,P4083,Q4083&amp;"W",R4083),_xlfn.TEXTJOIN("-",TRUE,M4083,N4083,O4083,P4083,Q4083&amp;"W",R4083))</f>
        <v>Straight Feeder-AL-Silver-PET-5W-3</v>
      </c>
      <c r="T4083" s="14" t="str">
        <f>IF(COUNTIF(Cycletime[Element Desc.],ProjectsDB[[#This Row],[Element Desc.]])&gt;0,"Found","Not Found")</f>
        <v>Found</v>
      </c>
    </row>
    <row r="4084" spans="2:20" x14ac:dyDescent="0.25">
      <c r="B4084" s="8" t="s">
        <v>8562</v>
      </c>
      <c r="C4084" s="9" t="s">
        <v>8563</v>
      </c>
      <c r="D4084" s="9" t="s">
        <v>8564</v>
      </c>
      <c r="E4084" s="10">
        <v>4</v>
      </c>
      <c r="F4084" s="9" t="s">
        <v>8474</v>
      </c>
      <c r="G4084" s="9" t="s">
        <v>1596</v>
      </c>
      <c r="H4084" s="11"/>
      <c r="I4084" s="12">
        <v>840</v>
      </c>
      <c r="J4084" s="12"/>
      <c r="K4084" s="12"/>
      <c r="L4084" s="12">
        <f t="array" ref="L4084">IFERROR(LOOKUP(2^15,SEARCH({"40A","63A","80A","100A","125A","160A","200A","250A","400A","630A","800A","1000A","1250A","1600A","2000A","2500A","3200A","4000A","5000A","6300A"},UPPER(D4084)),{40,63,80,100,125,160,200,250,400,630,800,1000,1250,1600,2000,2500,3200,4000,5000,6300}),0)</f>
        <v>5000</v>
      </c>
      <c r="M4084" s="9" t="str">
        <f t="shared" si="316"/>
        <v>Straight Feeder</v>
      </c>
      <c r="N4084" s="9" t="str">
        <f t="shared" si="317"/>
        <v>AL</v>
      </c>
      <c r="O4084" s="13" t="str">
        <f t="shared" si="318"/>
        <v>Silver</v>
      </c>
      <c r="P4084" s="9" t="str">
        <f t="shared" si="319"/>
        <v>PET</v>
      </c>
      <c r="Q4084" s="9" t="str">
        <f t="shared" si="320"/>
        <v>5</v>
      </c>
      <c r="R40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84" s="14" t="str">
        <f>IF(ProjectsDB[[#This Row],[Item Type]]="Straight Plug-In",_xlfn.TEXTJOIN("-",TRUE,M4084&amp;"-"&amp;_xlfn.LET(_xlpm.txt,ProjectsDB[[#This Row],[Assembly]],_xlpm.pos,FIND("SP",_xlpm.txt),_xlpm.pre,LEFT(_xlpm.txt,_xlpm.pos-1),IF(RIGHT(_xlpm.pre,3)="123","3PL",IF(RIGHT(_xlpm.pre,2)="12","2PL",IF(RIGHT(_xlpm.pre,1)="1","1PL","3PL")))),N4084,O4084,P4084,Q4084&amp;"W",R4084),_xlfn.TEXTJOIN("-",TRUE,M4084,N4084,O4084,P4084,Q4084&amp;"W",R4084))</f>
        <v>Straight Feeder-AL-Silver-PET-5W-3</v>
      </c>
      <c r="T4084" s="14" t="str">
        <f>IF(COUNTIF(Cycletime[Element Desc.],ProjectsDB[[#This Row],[Element Desc.]])&gt;0,"Found","Not Found")</f>
        <v>Found</v>
      </c>
    </row>
    <row r="4085" spans="2:20" x14ac:dyDescent="0.25">
      <c r="B4085" s="8" t="s">
        <v>8565</v>
      </c>
      <c r="C4085" s="9" t="s">
        <v>8492</v>
      </c>
      <c r="D4085" s="9" t="s">
        <v>8493</v>
      </c>
      <c r="E4085" s="10">
        <v>13</v>
      </c>
      <c r="F4085" s="9" t="s">
        <v>8474</v>
      </c>
      <c r="G4085" s="9" t="s">
        <v>1596</v>
      </c>
      <c r="H4085" s="11"/>
      <c r="I4085" s="12"/>
      <c r="J4085" s="12"/>
      <c r="K4085" s="12"/>
      <c r="L4085" s="12">
        <f t="array" ref="L4085">IFERROR(LOOKUP(2^15,SEARCH({"40A","63A","80A","100A","125A","160A","200A","250A","400A","630A","800A","1000A","1250A","1600A","2000A","2500A","3200A","4000A","5000A","6300A"},UPPER(D4085)),{40,63,80,100,125,160,200,250,400,630,800,1000,1250,1600,2000,2500,3200,4000,5000,6300}),0)</f>
        <v>5000</v>
      </c>
      <c r="M4085" s="9" t="str">
        <f t="shared" si="316"/>
        <v>Joint Pack</v>
      </c>
      <c r="N4085" s="9" t="str">
        <f t="shared" si="317"/>
        <v>AL</v>
      </c>
      <c r="O4085" s="13" t="str">
        <f t="shared" si="318"/>
        <v>Silver</v>
      </c>
      <c r="P4085" s="9" t="str">
        <f t="shared" si="319"/>
        <v>None</v>
      </c>
      <c r="Q4085" s="9" t="str">
        <f t="shared" si="320"/>
        <v>5</v>
      </c>
      <c r="R40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85" s="14" t="str">
        <f>IF(ProjectsDB[[#This Row],[Item Type]]="Straight Plug-In",_xlfn.TEXTJOIN("-",TRUE,M4085&amp;"-"&amp;_xlfn.LET(_xlpm.txt,ProjectsDB[[#This Row],[Assembly]],_xlpm.pos,FIND("SP",_xlpm.txt),_xlpm.pre,LEFT(_xlpm.txt,_xlpm.pos-1),IF(RIGHT(_xlpm.pre,3)="123","3PL",IF(RIGHT(_xlpm.pre,2)="12","2PL",IF(RIGHT(_xlpm.pre,1)="1","1PL","3PL")))),N4085,O4085,P4085,Q4085&amp;"W",R4085),_xlfn.TEXTJOIN("-",TRUE,M4085,N4085,O4085,P4085,Q4085&amp;"W",R4085))</f>
        <v>Joint Pack-AL-Silver-None-5W-3</v>
      </c>
      <c r="T4085" s="14" t="str">
        <f>IF(COUNTIF(Cycletime[Element Desc.],ProjectsDB[[#This Row],[Element Desc.]])&gt;0,"Found","Not Found")</f>
        <v>Found</v>
      </c>
    </row>
    <row r="4086" spans="2:20" x14ac:dyDescent="0.25">
      <c r="B4086" s="8" t="s">
        <v>8566</v>
      </c>
      <c r="C4086" s="9" t="s">
        <v>8567</v>
      </c>
      <c r="D4086" s="9" t="s">
        <v>8568</v>
      </c>
      <c r="E4086" s="10">
        <v>1</v>
      </c>
      <c r="F4086" s="9" t="s">
        <v>8474</v>
      </c>
      <c r="G4086" s="9" t="s">
        <v>1596</v>
      </c>
      <c r="H4086" s="11"/>
      <c r="I4086" s="12">
        <v>300</v>
      </c>
      <c r="J4086" s="12">
        <v>300</v>
      </c>
      <c r="K4086" s="12"/>
      <c r="L4086" s="12">
        <f t="array" ref="L4086">IFERROR(LOOKUP(2^15,SEARCH({"40A","63A","80A","100A","125A","160A","200A","250A","400A","630A","800A","1000A","1250A","1600A","2000A","2500A","3200A","4000A","5000A","6300A"},UPPER(D4086)),{40,63,80,100,125,160,200,250,400,630,800,1000,1250,1600,2000,2500,3200,4000,5000,6300}),0)</f>
        <v>5000</v>
      </c>
      <c r="M4086" s="9" t="str">
        <f t="shared" si="316"/>
        <v>Elbow Flat</v>
      </c>
      <c r="N4086" s="9" t="str">
        <f t="shared" si="317"/>
        <v>AL</v>
      </c>
      <c r="O4086" s="13" t="str">
        <f t="shared" si="318"/>
        <v>Silver</v>
      </c>
      <c r="P4086" s="9" t="str">
        <f t="shared" si="319"/>
        <v>PET</v>
      </c>
      <c r="Q4086" s="9" t="str">
        <f t="shared" si="320"/>
        <v>5</v>
      </c>
      <c r="R40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86" s="14" t="str">
        <f>IF(ProjectsDB[[#This Row],[Item Type]]="Straight Plug-In",_xlfn.TEXTJOIN("-",TRUE,M4086&amp;"-"&amp;_xlfn.LET(_xlpm.txt,ProjectsDB[[#This Row],[Assembly]],_xlpm.pos,FIND("SP",_xlpm.txt),_xlpm.pre,LEFT(_xlpm.txt,_xlpm.pos-1),IF(RIGHT(_xlpm.pre,3)="123","3PL",IF(RIGHT(_xlpm.pre,2)="12","2PL",IF(RIGHT(_xlpm.pre,1)="1","1PL","3PL")))),N4086,O4086,P4086,Q4086&amp;"W",R4086),_xlfn.TEXTJOIN("-",TRUE,M4086,N4086,O4086,P4086,Q4086&amp;"W",R4086))</f>
        <v>Elbow Flat-AL-Silver-PET-5W-3</v>
      </c>
      <c r="T4086" s="14" t="str">
        <f>IF(COUNTIF(Cycletime[Element Desc.],ProjectsDB[[#This Row],[Element Desc.]])&gt;0,"Found","Not Found")</f>
        <v>Found</v>
      </c>
    </row>
    <row r="4087" spans="2:20" x14ac:dyDescent="0.25">
      <c r="B4087" s="8" t="s">
        <v>8569</v>
      </c>
      <c r="C4087" s="9" t="s">
        <v>8492</v>
      </c>
      <c r="D4087" s="9" t="s">
        <v>8493</v>
      </c>
      <c r="E4087" s="10">
        <v>3</v>
      </c>
      <c r="F4087" s="9" t="s">
        <v>8474</v>
      </c>
      <c r="G4087" s="9" t="s">
        <v>1596</v>
      </c>
      <c r="H4087" s="11"/>
      <c r="I4087" s="12"/>
      <c r="J4087" s="12"/>
      <c r="K4087" s="12"/>
      <c r="L4087" s="12">
        <f t="array" ref="L4087">IFERROR(LOOKUP(2^15,SEARCH({"40A","63A","80A","100A","125A","160A","200A","250A","400A","630A","800A","1000A","1250A","1600A","2000A","2500A","3200A","4000A","5000A","6300A"},UPPER(D4087)),{40,63,80,100,125,160,200,250,400,630,800,1000,1250,1600,2000,2500,3200,4000,5000,6300}),0)</f>
        <v>5000</v>
      </c>
      <c r="M4087" s="9" t="str">
        <f t="shared" si="316"/>
        <v>Joint Pack</v>
      </c>
      <c r="N4087" s="9" t="str">
        <f t="shared" si="317"/>
        <v>AL</v>
      </c>
      <c r="O4087" s="13" t="str">
        <f t="shared" si="318"/>
        <v>Silver</v>
      </c>
      <c r="P4087" s="9" t="str">
        <f t="shared" si="319"/>
        <v>None</v>
      </c>
      <c r="Q4087" s="9" t="str">
        <f t="shared" si="320"/>
        <v>5</v>
      </c>
      <c r="R40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87" s="14" t="str">
        <f>IF(ProjectsDB[[#This Row],[Item Type]]="Straight Plug-In",_xlfn.TEXTJOIN("-",TRUE,M4087&amp;"-"&amp;_xlfn.LET(_xlpm.txt,ProjectsDB[[#This Row],[Assembly]],_xlpm.pos,FIND("SP",_xlpm.txt),_xlpm.pre,LEFT(_xlpm.txt,_xlpm.pos-1),IF(RIGHT(_xlpm.pre,3)="123","3PL",IF(RIGHT(_xlpm.pre,2)="12","2PL",IF(RIGHT(_xlpm.pre,1)="1","1PL","3PL")))),N4087,O4087,P4087,Q4087&amp;"W",R4087),_xlfn.TEXTJOIN("-",TRUE,M4087,N4087,O4087,P4087,Q4087&amp;"W",R4087))</f>
        <v>Joint Pack-AL-Silver-None-5W-3</v>
      </c>
      <c r="T4087" s="14" t="str">
        <f>IF(COUNTIF(Cycletime[Element Desc.],ProjectsDB[[#This Row],[Element Desc.]])&gt;0,"Found","Not Found")</f>
        <v>Found</v>
      </c>
    </row>
    <row r="4088" spans="2:20" x14ac:dyDescent="0.25">
      <c r="B4088" s="8" t="s">
        <v>8570</v>
      </c>
      <c r="C4088" s="9" t="s">
        <v>8492</v>
      </c>
      <c r="D4088" s="9" t="s">
        <v>8493</v>
      </c>
      <c r="E4088" s="10">
        <v>3</v>
      </c>
      <c r="F4088" s="9" t="s">
        <v>8474</v>
      </c>
      <c r="G4088" s="9" t="s">
        <v>1596</v>
      </c>
      <c r="H4088" s="11"/>
      <c r="I4088" s="12"/>
      <c r="J4088" s="12"/>
      <c r="K4088" s="12"/>
      <c r="L4088" s="12">
        <f t="array" ref="L4088">IFERROR(LOOKUP(2^15,SEARCH({"40A","63A","80A","100A","125A","160A","200A","250A","400A","630A","800A","1000A","1250A","1600A","2000A","2500A","3200A","4000A","5000A","6300A"},UPPER(D4088)),{40,63,80,100,125,160,200,250,400,630,800,1000,1250,1600,2000,2500,3200,4000,5000,6300}),0)</f>
        <v>5000</v>
      </c>
      <c r="M4088" s="9" t="str">
        <f t="shared" si="316"/>
        <v>Joint Pack</v>
      </c>
      <c r="N4088" s="9" t="str">
        <f t="shared" si="317"/>
        <v>AL</v>
      </c>
      <c r="O4088" s="13" t="str">
        <f t="shared" si="318"/>
        <v>Silver</v>
      </c>
      <c r="P4088" s="9" t="str">
        <f t="shared" si="319"/>
        <v>None</v>
      </c>
      <c r="Q4088" s="9" t="str">
        <f t="shared" si="320"/>
        <v>5</v>
      </c>
      <c r="R40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88" s="14" t="str">
        <f>IF(ProjectsDB[[#This Row],[Item Type]]="Straight Plug-In",_xlfn.TEXTJOIN("-",TRUE,M4088&amp;"-"&amp;_xlfn.LET(_xlpm.txt,ProjectsDB[[#This Row],[Assembly]],_xlpm.pos,FIND("SP",_xlpm.txt),_xlpm.pre,LEFT(_xlpm.txt,_xlpm.pos-1),IF(RIGHT(_xlpm.pre,3)="123","3PL",IF(RIGHT(_xlpm.pre,2)="12","2PL",IF(RIGHT(_xlpm.pre,1)="1","1PL","3PL")))),N4088,O4088,P4088,Q4088&amp;"W",R4088),_xlfn.TEXTJOIN("-",TRUE,M4088,N4088,O4088,P4088,Q4088&amp;"W",R4088))</f>
        <v>Joint Pack-AL-Silver-None-5W-3</v>
      </c>
      <c r="T4088" s="14" t="str">
        <f>IF(COUNTIF(Cycletime[Element Desc.],ProjectsDB[[#This Row],[Element Desc.]])&gt;0,"Found","Not Found")</f>
        <v>Found</v>
      </c>
    </row>
    <row r="4089" spans="2:20" x14ac:dyDescent="0.25">
      <c r="B4089" s="8" t="s">
        <v>8571</v>
      </c>
      <c r="C4089" s="9" t="s">
        <v>8567</v>
      </c>
      <c r="D4089" s="9" t="s">
        <v>8568</v>
      </c>
      <c r="E4089" s="10">
        <v>1</v>
      </c>
      <c r="F4089" s="9" t="s">
        <v>8474</v>
      </c>
      <c r="G4089" s="9" t="s">
        <v>1596</v>
      </c>
      <c r="H4089" s="11"/>
      <c r="I4089" s="12">
        <v>300</v>
      </c>
      <c r="J4089" s="12">
        <v>300</v>
      </c>
      <c r="K4089" s="12"/>
      <c r="L4089" s="12">
        <f t="array" ref="L4089">IFERROR(LOOKUP(2^15,SEARCH({"40A","63A","80A","100A","125A","160A","200A","250A","400A","630A","800A","1000A","1250A","1600A","2000A","2500A","3200A","4000A","5000A","6300A"},UPPER(D4089)),{40,63,80,100,125,160,200,250,400,630,800,1000,1250,1600,2000,2500,3200,4000,5000,6300}),0)</f>
        <v>5000</v>
      </c>
      <c r="M4089" s="9" t="str">
        <f t="shared" si="316"/>
        <v>Elbow Flat</v>
      </c>
      <c r="N4089" s="9" t="str">
        <f t="shared" si="317"/>
        <v>AL</v>
      </c>
      <c r="O4089" s="13" t="str">
        <f t="shared" si="318"/>
        <v>Silver</v>
      </c>
      <c r="P4089" s="9" t="str">
        <f t="shared" si="319"/>
        <v>PET</v>
      </c>
      <c r="Q4089" s="9" t="str">
        <f t="shared" si="320"/>
        <v>5</v>
      </c>
      <c r="R40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89" s="14" t="str">
        <f>IF(ProjectsDB[[#This Row],[Item Type]]="Straight Plug-In",_xlfn.TEXTJOIN("-",TRUE,M4089&amp;"-"&amp;_xlfn.LET(_xlpm.txt,ProjectsDB[[#This Row],[Assembly]],_xlpm.pos,FIND("SP",_xlpm.txt),_xlpm.pre,LEFT(_xlpm.txt,_xlpm.pos-1),IF(RIGHT(_xlpm.pre,3)="123","3PL",IF(RIGHT(_xlpm.pre,2)="12","2PL",IF(RIGHT(_xlpm.pre,1)="1","1PL","3PL")))),N4089,O4089,P4089,Q4089&amp;"W",R4089),_xlfn.TEXTJOIN("-",TRUE,M4089,N4089,O4089,P4089,Q4089&amp;"W",R4089))</f>
        <v>Elbow Flat-AL-Silver-PET-5W-3</v>
      </c>
      <c r="T4089" s="14" t="str">
        <f>IF(COUNTIF(Cycletime[Element Desc.],ProjectsDB[[#This Row],[Element Desc.]])&gt;0,"Found","Not Found")</f>
        <v>Found</v>
      </c>
    </row>
    <row r="4090" spans="2:20" x14ac:dyDescent="0.25">
      <c r="B4090" s="8" t="s">
        <v>8572</v>
      </c>
      <c r="C4090" s="9" t="s">
        <v>8567</v>
      </c>
      <c r="D4090" s="9" t="s">
        <v>8568</v>
      </c>
      <c r="E4090" s="10">
        <v>1</v>
      </c>
      <c r="F4090" s="9" t="s">
        <v>8474</v>
      </c>
      <c r="G4090" s="9" t="s">
        <v>1596</v>
      </c>
      <c r="H4090" s="11"/>
      <c r="I4090" s="12">
        <v>300</v>
      </c>
      <c r="J4090" s="12">
        <v>300</v>
      </c>
      <c r="K4090" s="12"/>
      <c r="L4090" s="12">
        <f t="array" ref="L4090">IFERROR(LOOKUP(2^15,SEARCH({"40A","63A","80A","100A","125A","160A","200A","250A","400A","630A","800A","1000A","1250A","1600A","2000A","2500A","3200A","4000A","5000A","6300A"},UPPER(D4090)),{40,63,80,100,125,160,200,250,400,630,800,1000,1250,1600,2000,2500,3200,4000,5000,6300}),0)</f>
        <v>5000</v>
      </c>
      <c r="M4090" s="9" t="str">
        <f t="shared" si="316"/>
        <v>Elbow Flat</v>
      </c>
      <c r="N4090" s="9" t="str">
        <f t="shared" si="317"/>
        <v>AL</v>
      </c>
      <c r="O4090" s="13" t="str">
        <f t="shared" si="318"/>
        <v>Silver</v>
      </c>
      <c r="P4090" s="9" t="str">
        <f t="shared" si="319"/>
        <v>PET</v>
      </c>
      <c r="Q4090" s="9" t="str">
        <f t="shared" si="320"/>
        <v>5</v>
      </c>
      <c r="R40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90" s="14" t="str">
        <f>IF(ProjectsDB[[#This Row],[Item Type]]="Straight Plug-In",_xlfn.TEXTJOIN("-",TRUE,M4090&amp;"-"&amp;_xlfn.LET(_xlpm.txt,ProjectsDB[[#This Row],[Assembly]],_xlpm.pos,FIND("SP",_xlpm.txt),_xlpm.pre,LEFT(_xlpm.txt,_xlpm.pos-1),IF(RIGHT(_xlpm.pre,3)="123","3PL",IF(RIGHT(_xlpm.pre,2)="12","2PL",IF(RIGHT(_xlpm.pre,1)="1","1PL","3PL")))),N4090,O4090,P4090,Q4090&amp;"W",R4090),_xlfn.TEXTJOIN("-",TRUE,M4090,N4090,O4090,P4090,Q4090&amp;"W",R4090))</f>
        <v>Elbow Flat-AL-Silver-PET-5W-3</v>
      </c>
      <c r="T4090" s="14" t="str">
        <f>IF(COUNTIF(Cycletime[Element Desc.],ProjectsDB[[#This Row],[Element Desc.]])&gt;0,"Found","Not Found")</f>
        <v>Found</v>
      </c>
    </row>
    <row r="4091" spans="2:20" x14ac:dyDescent="0.25">
      <c r="B4091" s="8" t="s">
        <v>8573</v>
      </c>
      <c r="C4091" s="9" t="s">
        <v>8492</v>
      </c>
      <c r="D4091" s="9" t="s">
        <v>8493</v>
      </c>
      <c r="E4091" s="10">
        <v>5</v>
      </c>
      <c r="F4091" s="9" t="s">
        <v>8474</v>
      </c>
      <c r="G4091" s="9" t="s">
        <v>1596</v>
      </c>
      <c r="H4091" s="11"/>
      <c r="I4091" s="12"/>
      <c r="J4091" s="12"/>
      <c r="K4091" s="12"/>
      <c r="L4091" s="12">
        <f t="array" ref="L4091">IFERROR(LOOKUP(2^15,SEARCH({"40A","63A","80A","100A","125A","160A","200A","250A","400A","630A","800A","1000A","1250A","1600A","2000A","2500A","3200A","4000A","5000A","6300A"},UPPER(D4091)),{40,63,80,100,125,160,200,250,400,630,800,1000,1250,1600,2000,2500,3200,4000,5000,6300}),0)</f>
        <v>5000</v>
      </c>
      <c r="M4091" s="9" t="str">
        <f t="shared" si="316"/>
        <v>Joint Pack</v>
      </c>
      <c r="N4091" s="9" t="str">
        <f t="shared" si="317"/>
        <v>AL</v>
      </c>
      <c r="O4091" s="13" t="str">
        <f t="shared" si="318"/>
        <v>Silver</v>
      </c>
      <c r="P4091" s="9" t="str">
        <f t="shared" si="319"/>
        <v>None</v>
      </c>
      <c r="Q4091" s="9" t="str">
        <f t="shared" si="320"/>
        <v>5</v>
      </c>
      <c r="R40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91" s="14" t="str">
        <f>IF(ProjectsDB[[#This Row],[Item Type]]="Straight Plug-In",_xlfn.TEXTJOIN("-",TRUE,M4091&amp;"-"&amp;_xlfn.LET(_xlpm.txt,ProjectsDB[[#This Row],[Assembly]],_xlpm.pos,FIND("SP",_xlpm.txt),_xlpm.pre,LEFT(_xlpm.txt,_xlpm.pos-1),IF(RIGHT(_xlpm.pre,3)="123","3PL",IF(RIGHT(_xlpm.pre,2)="12","2PL",IF(RIGHT(_xlpm.pre,1)="1","1PL","3PL")))),N4091,O4091,P4091,Q4091&amp;"W",R4091),_xlfn.TEXTJOIN("-",TRUE,M4091,N4091,O4091,P4091,Q4091&amp;"W",R4091))</f>
        <v>Joint Pack-AL-Silver-None-5W-3</v>
      </c>
      <c r="T4091" s="14" t="str">
        <f>IF(COUNTIF(Cycletime[Element Desc.],ProjectsDB[[#This Row],[Element Desc.]])&gt;0,"Found","Not Found")</f>
        <v>Found</v>
      </c>
    </row>
    <row r="4092" spans="2:20" x14ac:dyDescent="0.25">
      <c r="B4092" s="8" t="s">
        <v>8574</v>
      </c>
      <c r="C4092" s="9" t="s">
        <v>8575</v>
      </c>
      <c r="D4092" s="9" t="s">
        <v>8576</v>
      </c>
      <c r="E4092" s="10">
        <v>1</v>
      </c>
      <c r="F4092" s="9" t="s">
        <v>8474</v>
      </c>
      <c r="G4092" s="9" t="s">
        <v>1596</v>
      </c>
      <c r="H4092" s="11"/>
      <c r="I4092" s="12"/>
      <c r="J4092" s="12"/>
      <c r="K4092" s="12"/>
      <c r="L4092" s="12">
        <f t="array" ref="L4092">IFERROR(LOOKUP(2^15,SEARCH({"40A","63A","80A","100A","125A","160A","200A","250A","400A","630A","800A","1000A","1250A","1600A","2000A","2500A","3200A","4000A","5000A","6300A"},UPPER(D4092)),{40,63,80,100,125,160,200,250,400,630,800,1000,1250,1600,2000,2500,3200,4000,5000,6300}),0)</f>
        <v>5000</v>
      </c>
      <c r="M4092" s="9" t="str">
        <f t="shared" si="316"/>
        <v>Straight Feeder</v>
      </c>
      <c r="N4092" s="9" t="str">
        <f t="shared" si="317"/>
        <v>AL</v>
      </c>
      <c r="O4092" s="13" t="str">
        <f t="shared" si="318"/>
        <v>Silver</v>
      </c>
      <c r="P4092" s="9" t="str">
        <f t="shared" si="319"/>
        <v>PET</v>
      </c>
      <c r="Q4092" s="9" t="str">
        <f t="shared" si="320"/>
        <v>5</v>
      </c>
      <c r="R40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92" s="14" t="str">
        <f>IF(ProjectsDB[[#This Row],[Item Type]]="Straight Plug-In",_xlfn.TEXTJOIN("-",TRUE,M4092&amp;"-"&amp;_xlfn.LET(_xlpm.txt,ProjectsDB[[#This Row],[Assembly]],_xlpm.pos,FIND("SP",_xlpm.txt),_xlpm.pre,LEFT(_xlpm.txt,_xlpm.pos-1),IF(RIGHT(_xlpm.pre,3)="123","3PL",IF(RIGHT(_xlpm.pre,2)="12","2PL",IF(RIGHT(_xlpm.pre,1)="1","1PL","3PL")))),N4092,O4092,P4092,Q4092&amp;"W",R4092),_xlfn.TEXTJOIN("-",TRUE,M4092,N4092,O4092,P4092,Q4092&amp;"W",R4092))</f>
        <v>Straight Feeder-AL-Silver-PET-5W-3</v>
      </c>
      <c r="T4092" s="14" t="str">
        <f>IF(COUNTIF(Cycletime[Element Desc.],ProjectsDB[[#This Row],[Element Desc.]])&gt;0,"Found","Not Found")</f>
        <v>Found</v>
      </c>
    </row>
    <row r="4093" spans="2:20" x14ac:dyDescent="0.25">
      <c r="B4093" s="8" t="s">
        <v>8577</v>
      </c>
      <c r="C4093" s="9" t="s">
        <v>8578</v>
      </c>
      <c r="D4093" s="9" t="s">
        <v>8579</v>
      </c>
      <c r="E4093" s="10">
        <v>4</v>
      </c>
      <c r="F4093" s="9" t="s">
        <v>8474</v>
      </c>
      <c r="G4093" s="9" t="s">
        <v>1596</v>
      </c>
      <c r="H4093" s="11"/>
      <c r="I4093" s="12">
        <v>800</v>
      </c>
      <c r="J4093" s="12"/>
      <c r="K4093" s="12"/>
      <c r="L4093" s="12">
        <f t="array" ref="L4093">IFERROR(LOOKUP(2^15,SEARCH({"40A","63A","80A","100A","125A","160A","200A","250A","400A","630A","800A","1000A","1250A","1600A","2000A","2500A","3200A","4000A","5000A","6300A"},UPPER(D4093)),{40,63,80,100,125,160,200,250,400,630,800,1000,1250,1600,2000,2500,3200,4000,5000,6300}),0)</f>
        <v>5000</v>
      </c>
      <c r="M4093" s="9" t="str">
        <f t="shared" si="316"/>
        <v>Straight Feeder</v>
      </c>
      <c r="N4093" s="9" t="str">
        <f t="shared" si="317"/>
        <v>AL</v>
      </c>
      <c r="O4093" s="13" t="str">
        <f t="shared" si="318"/>
        <v>Silver</v>
      </c>
      <c r="P4093" s="9" t="str">
        <f t="shared" si="319"/>
        <v>PET</v>
      </c>
      <c r="Q4093" s="9" t="str">
        <f t="shared" si="320"/>
        <v>5</v>
      </c>
      <c r="R40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93" s="14" t="str">
        <f>IF(ProjectsDB[[#This Row],[Item Type]]="Straight Plug-In",_xlfn.TEXTJOIN("-",TRUE,M4093&amp;"-"&amp;_xlfn.LET(_xlpm.txt,ProjectsDB[[#This Row],[Assembly]],_xlpm.pos,FIND("SP",_xlpm.txt),_xlpm.pre,LEFT(_xlpm.txt,_xlpm.pos-1),IF(RIGHT(_xlpm.pre,3)="123","3PL",IF(RIGHT(_xlpm.pre,2)="12","2PL",IF(RIGHT(_xlpm.pre,1)="1","1PL","3PL")))),N4093,O4093,P4093,Q4093&amp;"W",R4093),_xlfn.TEXTJOIN("-",TRUE,M4093,N4093,O4093,P4093,Q4093&amp;"W",R4093))</f>
        <v>Straight Feeder-AL-Silver-PET-5W-3</v>
      </c>
      <c r="T4093" s="14" t="str">
        <f>IF(COUNTIF(Cycletime[Element Desc.],ProjectsDB[[#This Row],[Element Desc.]])&gt;0,"Found","Not Found")</f>
        <v>Found</v>
      </c>
    </row>
    <row r="4094" spans="2:20" x14ac:dyDescent="0.25">
      <c r="B4094" s="8" t="s">
        <v>8580</v>
      </c>
      <c r="C4094" s="9" t="s">
        <v>8532</v>
      </c>
      <c r="D4094" s="9" t="s">
        <v>8533</v>
      </c>
      <c r="E4094" s="10">
        <v>23</v>
      </c>
      <c r="F4094" s="9" t="s">
        <v>8474</v>
      </c>
      <c r="G4094" s="9" t="s">
        <v>1596</v>
      </c>
      <c r="H4094" s="11"/>
      <c r="I4094" s="12"/>
      <c r="J4094" s="12"/>
      <c r="K4094" s="12"/>
      <c r="L4094" s="12">
        <f t="array" ref="L4094">IFERROR(LOOKUP(2^15,SEARCH({"40A","63A","80A","100A","125A","160A","200A","250A","400A","630A","800A","1000A","1250A","1600A","2000A","2500A","3200A","4000A","5000A","6300A"},UPPER(D4094)),{40,63,80,100,125,160,200,250,400,630,800,1000,1250,1600,2000,2500,3200,4000,5000,6300}),0)</f>
        <v>5000</v>
      </c>
      <c r="M4094" s="9" t="str">
        <f t="shared" si="316"/>
        <v>Joint Pack</v>
      </c>
      <c r="N4094" s="9" t="str">
        <f t="shared" si="317"/>
        <v>AL</v>
      </c>
      <c r="O4094" s="13" t="str">
        <f t="shared" si="318"/>
        <v>Silver</v>
      </c>
      <c r="P4094" s="9" t="str">
        <f t="shared" si="319"/>
        <v>None</v>
      </c>
      <c r="Q4094" s="9" t="str">
        <f t="shared" si="320"/>
        <v>5</v>
      </c>
      <c r="R40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94" s="14" t="str">
        <f>IF(ProjectsDB[[#This Row],[Item Type]]="Straight Plug-In",_xlfn.TEXTJOIN("-",TRUE,M4094&amp;"-"&amp;_xlfn.LET(_xlpm.txt,ProjectsDB[[#This Row],[Assembly]],_xlpm.pos,FIND("SP",_xlpm.txt),_xlpm.pre,LEFT(_xlpm.txt,_xlpm.pos-1),IF(RIGHT(_xlpm.pre,3)="123","3PL",IF(RIGHT(_xlpm.pre,2)="12","2PL",IF(RIGHT(_xlpm.pre,1)="1","1PL","3PL")))),N4094,O4094,P4094,Q4094&amp;"W",R4094),_xlfn.TEXTJOIN("-",TRUE,M4094,N4094,O4094,P4094,Q4094&amp;"W",R4094))</f>
        <v>Joint Pack-AL-Silver-None-5W-3</v>
      </c>
      <c r="T4094" s="14" t="str">
        <f>IF(COUNTIF(Cycletime[Element Desc.],ProjectsDB[[#This Row],[Element Desc.]])&gt;0,"Found","Not Found")</f>
        <v>Found</v>
      </c>
    </row>
    <row r="4095" spans="2:20" x14ac:dyDescent="0.25">
      <c r="B4095" s="8" t="s">
        <v>8581</v>
      </c>
      <c r="C4095" s="9" t="s">
        <v>8582</v>
      </c>
      <c r="D4095" s="9" t="s">
        <v>8583</v>
      </c>
      <c r="E4095" s="10">
        <v>1</v>
      </c>
      <c r="F4095" s="9" t="s">
        <v>8474</v>
      </c>
      <c r="G4095" s="9" t="s">
        <v>1596</v>
      </c>
      <c r="H4095" s="11"/>
      <c r="I4095" s="12">
        <v>300</v>
      </c>
      <c r="J4095" s="12">
        <v>300</v>
      </c>
      <c r="K4095" s="12"/>
      <c r="L4095" s="12">
        <f t="array" ref="L4095">IFERROR(LOOKUP(2^15,SEARCH({"40A","63A","80A","100A","125A","160A","200A","250A","400A","630A","800A","1000A","1250A","1600A","2000A","2500A","3200A","4000A","5000A","6300A"},UPPER(D4095)),{40,63,80,100,125,160,200,250,400,630,800,1000,1250,1600,2000,2500,3200,4000,5000,6300}),0)</f>
        <v>5000</v>
      </c>
      <c r="M4095" s="9" t="str">
        <f t="shared" si="316"/>
        <v>Elbow Flat</v>
      </c>
      <c r="N4095" s="9" t="str">
        <f t="shared" si="317"/>
        <v>AL</v>
      </c>
      <c r="O4095" s="13" t="str">
        <f t="shared" si="318"/>
        <v>Silver</v>
      </c>
      <c r="P4095" s="9" t="str">
        <f t="shared" si="319"/>
        <v>PET</v>
      </c>
      <c r="Q4095" s="9" t="str">
        <f t="shared" si="320"/>
        <v>5</v>
      </c>
      <c r="R40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95" s="14" t="str">
        <f>IF(ProjectsDB[[#This Row],[Item Type]]="Straight Plug-In",_xlfn.TEXTJOIN("-",TRUE,M4095&amp;"-"&amp;_xlfn.LET(_xlpm.txt,ProjectsDB[[#This Row],[Assembly]],_xlpm.pos,FIND("SP",_xlpm.txt),_xlpm.pre,LEFT(_xlpm.txt,_xlpm.pos-1),IF(RIGHT(_xlpm.pre,3)="123","3PL",IF(RIGHT(_xlpm.pre,2)="12","2PL",IF(RIGHT(_xlpm.pre,1)="1","1PL","3PL")))),N4095,O4095,P4095,Q4095&amp;"W",R4095),_xlfn.TEXTJOIN("-",TRUE,M4095,N4095,O4095,P4095,Q4095&amp;"W",R4095))</f>
        <v>Elbow Flat-AL-Silver-PET-5W-3</v>
      </c>
      <c r="T4095" s="14" t="str">
        <f>IF(COUNTIF(Cycletime[Element Desc.],ProjectsDB[[#This Row],[Element Desc.]])&gt;0,"Found","Not Found")</f>
        <v>Found</v>
      </c>
    </row>
    <row r="4096" spans="2:20" x14ac:dyDescent="0.25">
      <c r="B4096" s="8" t="s">
        <v>8584</v>
      </c>
      <c r="C4096" s="9" t="s">
        <v>8585</v>
      </c>
      <c r="D4096" s="9" t="s">
        <v>8586</v>
      </c>
      <c r="E4096" s="10">
        <v>1</v>
      </c>
      <c r="F4096" s="9" t="s">
        <v>8474</v>
      </c>
      <c r="G4096" s="9" t="s">
        <v>1596</v>
      </c>
      <c r="H4096" s="11"/>
      <c r="I4096" s="12">
        <v>600</v>
      </c>
      <c r="J4096" s="12"/>
      <c r="K4096" s="12"/>
      <c r="L4096" s="12">
        <f t="array" ref="L4096">IFERROR(LOOKUP(2^15,SEARCH({"40A","63A","80A","100A","125A","160A","200A","250A","400A","630A","800A","1000A","1250A","1600A","2000A","2500A","3200A","4000A","5000A","6300A"},UPPER(D4096)),{40,63,80,100,125,160,200,250,400,630,800,1000,1250,1600,2000,2500,3200,4000,5000,6300}),0)</f>
        <v>5000</v>
      </c>
      <c r="M4096" s="9" t="str">
        <f t="shared" si="316"/>
        <v>Straight Feeder</v>
      </c>
      <c r="N4096" s="9" t="str">
        <f t="shared" si="317"/>
        <v>AL</v>
      </c>
      <c r="O4096" s="13" t="str">
        <f t="shared" si="318"/>
        <v>Silver</v>
      </c>
      <c r="P4096" s="9" t="str">
        <f t="shared" si="319"/>
        <v>PET</v>
      </c>
      <c r="Q4096" s="9" t="str">
        <f t="shared" si="320"/>
        <v>5</v>
      </c>
      <c r="R40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96" s="14" t="str">
        <f>IF(ProjectsDB[[#This Row],[Item Type]]="Straight Plug-In",_xlfn.TEXTJOIN("-",TRUE,M4096&amp;"-"&amp;_xlfn.LET(_xlpm.txt,ProjectsDB[[#This Row],[Assembly]],_xlpm.pos,FIND("SP",_xlpm.txt),_xlpm.pre,LEFT(_xlpm.txt,_xlpm.pos-1),IF(RIGHT(_xlpm.pre,3)="123","3PL",IF(RIGHT(_xlpm.pre,2)="12","2PL",IF(RIGHT(_xlpm.pre,1)="1","1PL","3PL")))),N4096,O4096,P4096,Q4096&amp;"W",R4096),_xlfn.TEXTJOIN("-",TRUE,M4096,N4096,O4096,P4096,Q4096&amp;"W",R4096))</f>
        <v>Straight Feeder-AL-Silver-PET-5W-3</v>
      </c>
      <c r="T4096" s="14" t="str">
        <f>IF(COUNTIF(Cycletime[Element Desc.],ProjectsDB[[#This Row],[Element Desc.]])&gt;0,"Found","Not Found")</f>
        <v>Found</v>
      </c>
    </row>
    <row r="4097" spans="2:20" x14ac:dyDescent="0.25">
      <c r="B4097" s="8" t="s">
        <v>8587</v>
      </c>
      <c r="C4097" s="9" t="s">
        <v>8532</v>
      </c>
      <c r="D4097" s="9" t="s">
        <v>8533</v>
      </c>
      <c r="E4097" s="10">
        <v>4</v>
      </c>
      <c r="F4097" s="9" t="s">
        <v>8474</v>
      </c>
      <c r="G4097" s="9" t="s">
        <v>1596</v>
      </c>
      <c r="H4097" s="11"/>
      <c r="I4097" s="12"/>
      <c r="J4097" s="12"/>
      <c r="K4097" s="12"/>
      <c r="L4097" s="12">
        <f t="array" ref="L4097">IFERROR(LOOKUP(2^15,SEARCH({"40A","63A","80A","100A","125A","160A","200A","250A","400A","630A","800A","1000A","1250A","1600A","2000A","2500A","3200A","4000A","5000A","6300A"},UPPER(D4097)),{40,63,80,100,125,160,200,250,400,630,800,1000,1250,1600,2000,2500,3200,4000,5000,6300}),0)</f>
        <v>5000</v>
      </c>
      <c r="M4097" s="9" t="str">
        <f t="shared" si="316"/>
        <v>Joint Pack</v>
      </c>
      <c r="N4097" s="9" t="str">
        <f t="shared" si="317"/>
        <v>AL</v>
      </c>
      <c r="O4097" s="13" t="str">
        <f t="shared" si="318"/>
        <v>Silver</v>
      </c>
      <c r="P4097" s="9" t="str">
        <f t="shared" si="319"/>
        <v>None</v>
      </c>
      <c r="Q4097" s="9" t="str">
        <f t="shared" si="320"/>
        <v>5</v>
      </c>
      <c r="R40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97" s="14" t="str">
        <f>IF(ProjectsDB[[#This Row],[Item Type]]="Straight Plug-In",_xlfn.TEXTJOIN("-",TRUE,M4097&amp;"-"&amp;_xlfn.LET(_xlpm.txt,ProjectsDB[[#This Row],[Assembly]],_xlpm.pos,FIND("SP",_xlpm.txt),_xlpm.pre,LEFT(_xlpm.txt,_xlpm.pos-1),IF(RIGHT(_xlpm.pre,3)="123","3PL",IF(RIGHT(_xlpm.pre,2)="12","2PL",IF(RIGHT(_xlpm.pre,1)="1","1PL","3PL")))),N4097,O4097,P4097,Q4097&amp;"W",R4097),_xlfn.TEXTJOIN("-",TRUE,M4097,N4097,O4097,P4097,Q4097&amp;"W",R4097))</f>
        <v>Joint Pack-AL-Silver-None-5W-3</v>
      </c>
      <c r="T4097" s="14" t="str">
        <f>IF(COUNTIF(Cycletime[Element Desc.],ProjectsDB[[#This Row],[Element Desc.]])&gt;0,"Found","Not Found")</f>
        <v>Found</v>
      </c>
    </row>
    <row r="4098" spans="2:20" x14ac:dyDescent="0.25">
      <c r="B4098" s="8" t="s">
        <v>8588</v>
      </c>
      <c r="C4098" s="9" t="s">
        <v>8589</v>
      </c>
      <c r="D4098" s="9" t="s">
        <v>8590</v>
      </c>
      <c r="E4098" s="10">
        <v>1</v>
      </c>
      <c r="F4098" s="9" t="s">
        <v>8474</v>
      </c>
      <c r="G4098" s="9" t="s">
        <v>1596</v>
      </c>
      <c r="H4098" s="11"/>
      <c r="I4098" s="12">
        <v>2000</v>
      </c>
      <c r="J4098" s="12"/>
      <c r="K4098" s="12"/>
      <c r="L4098" s="12">
        <f t="array" ref="L4098">IFERROR(LOOKUP(2^15,SEARCH({"40A","63A","80A","100A","125A","160A","200A","250A","400A","630A","800A","1000A","1250A","1600A","2000A","2500A","3200A","4000A","5000A","6300A"},UPPER(D4098)),{40,63,80,100,125,160,200,250,400,630,800,1000,1250,1600,2000,2500,3200,4000,5000,6300}),0)</f>
        <v>5000</v>
      </c>
      <c r="M4098" s="9" t="str">
        <f t="shared" si="316"/>
        <v>Straight Feeder</v>
      </c>
      <c r="N4098" s="9" t="str">
        <f t="shared" si="317"/>
        <v>AL</v>
      </c>
      <c r="O4098" s="13" t="str">
        <f t="shared" si="318"/>
        <v>Silver</v>
      </c>
      <c r="P4098" s="9" t="str">
        <f t="shared" si="319"/>
        <v>PET</v>
      </c>
      <c r="Q4098" s="9" t="str">
        <f t="shared" si="320"/>
        <v>5</v>
      </c>
      <c r="R40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98" s="14" t="str">
        <f>IF(ProjectsDB[[#This Row],[Item Type]]="Straight Plug-In",_xlfn.TEXTJOIN("-",TRUE,M4098&amp;"-"&amp;_xlfn.LET(_xlpm.txt,ProjectsDB[[#This Row],[Assembly]],_xlpm.pos,FIND("SP",_xlpm.txt),_xlpm.pre,LEFT(_xlpm.txt,_xlpm.pos-1),IF(RIGHT(_xlpm.pre,3)="123","3PL",IF(RIGHT(_xlpm.pre,2)="12","2PL",IF(RIGHT(_xlpm.pre,1)="1","1PL","3PL")))),N4098,O4098,P4098,Q4098&amp;"W",R4098),_xlfn.TEXTJOIN("-",TRUE,M4098,N4098,O4098,P4098,Q4098&amp;"W",R4098))</f>
        <v>Straight Feeder-AL-Silver-PET-5W-3</v>
      </c>
      <c r="T4098" s="14" t="str">
        <f>IF(COUNTIF(Cycletime[Element Desc.],ProjectsDB[[#This Row],[Element Desc.]])&gt;0,"Found","Not Found")</f>
        <v>Found</v>
      </c>
    </row>
    <row r="4099" spans="2:20" x14ac:dyDescent="0.25">
      <c r="B4099" s="8" t="s">
        <v>8591</v>
      </c>
      <c r="C4099" s="9" t="s">
        <v>8532</v>
      </c>
      <c r="D4099" s="9" t="s">
        <v>8533</v>
      </c>
      <c r="E4099" s="10">
        <v>12</v>
      </c>
      <c r="F4099" s="9" t="s">
        <v>8474</v>
      </c>
      <c r="G4099" s="9" t="s">
        <v>1596</v>
      </c>
      <c r="H4099" s="11"/>
      <c r="I4099" s="12"/>
      <c r="J4099" s="12"/>
      <c r="K4099" s="12"/>
      <c r="L4099" s="12">
        <f t="array" ref="L4099">IFERROR(LOOKUP(2^15,SEARCH({"40A","63A","80A","100A","125A","160A","200A","250A","400A","630A","800A","1000A","1250A","1600A","2000A","2500A","3200A","4000A","5000A","6300A"},UPPER(D4099)),{40,63,80,100,125,160,200,250,400,630,800,1000,1250,1600,2000,2500,3200,4000,5000,6300}),0)</f>
        <v>5000</v>
      </c>
      <c r="M4099" s="9" t="str">
        <f t="shared" si="316"/>
        <v>Joint Pack</v>
      </c>
      <c r="N4099" s="9" t="str">
        <f t="shared" si="317"/>
        <v>AL</v>
      </c>
      <c r="O4099" s="13" t="str">
        <f t="shared" si="318"/>
        <v>Silver</v>
      </c>
      <c r="P4099" s="9" t="str">
        <f t="shared" si="319"/>
        <v>None</v>
      </c>
      <c r="Q4099" s="9" t="str">
        <f t="shared" si="320"/>
        <v>5</v>
      </c>
      <c r="R40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099" s="14" t="str">
        <f>IF(ProjectsDB[[#This Row],[Item Type]]="Straight Plug-In",_xlfn.TEXTJOIN("-",TRUE,M4099&amp;"-"&amp;_xlfn.LET(_xlpm.txt,ProjectsDB[[#This Row],[Assembly]],_xlpm.pos,FIND("SP",_xlpm.txt),_xlpm.pre,LEFT(_xlpm.txt,_xlpm.pos-1),IF(RIGHT(_xlpm.pre,3)="123","3PL",IF(RIGHT(_xlpm.pre,2)="12","2PL",IF(RIGHT(_xlpm.pre,1)="1","1PL","3PL")))),N4099,O4099,P4099,Q4099&amp;"W",R4099),_xlfn.TEXTJOIN("-",TRUE,M4099,N4099,O4099,P4099,Q4099&amp;"W",R4099))</f>
        <v>Joint Pack-AL-Silver-None-5W-3</v>
      </c>
      <c r="T4099" s="14" t="str">
        <f>IF(COUNTIF(Cycletime[Element Desc.],ProjectsDB[[#This Row],[Element Desc.]])&gt;0,"Found","Not Found")</f>
        <v>Found</v>
      </c>
    </row>
    <row r="4100" spans="2:20" x14ac:dyDescent="0.25">
      <c r="B4100" s="8" t="s">
        <v>8592</v>
      </c>
      <c r="C4100" s="9" t="s">
        <v>8593</v>
      </c>
      <c r="D4100" s="9" t="s">
        <v>8594</v>
      </c>
      <c r="E4100" s="10">
        <v>1</v>
      </c>
      <c r="F4100" s="9" t="s">
        <v>8474</v>
      </c>
      <c r="G4100" s="9" t="s">
        <v>1596</v>
      </c>
      <c r="H4100" s="11"/>
      <c r="I4100" s="12">
        <v>1790</v>
      </c>
      <c r="J4100" s="12"/>
      <c r="K4100" s="12"/>
      <c r="L4100" s="12">
        <f t="array" ref="L4100">IFERROR(LOOKUP(2^15,SEARCH({"40A","63A","80A","100A","125A","160A","200A","250A","400A","630A","800A","1000A","1250A","1600A","2000A","2500A","3200A","4000A","5000A","6300A"},UPPER(D4100)),{40,63,80,100,125,160,200,250,400,630,800,1000,1250,1600,2000,2500,3200,4000,5000,6300}),0)</f>
        <v>5000</v>
      </c>
      <c r="M4100" s="9" t="str">
        <f t="shared" ref="M4100:M4163" si="321">_xlfn.LET(_xlpm.d,UPPER(TRIM(SUBSTITUTE(SUBSTITUTE(D4100,CHAR(160),"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4100" s="9" t="str">
        <f t="shared" ref="N4100:N4163" si="322">IF(ISNUMBER(SEARCH("CU",D4100)),"CU",IF(ISNUMBER(SEARCH("AL",D4100)),"AL",IF(ISNUMBER(SEARCH("Copper",D4100)),"CU","SH")))</f>
        <v>AL</v>
      </c>
      <c r="O4100" s="13" t="str">
        <f t="shared" ref="O4100:O4163" si="323">IF(ISNUMBER(SEARCH("Silver",D4100)),"Silver",IF(ISNUMBER(SEARCH("Tin",D4100)),"Tin","None"))</f>
        <v>Silver</v>
      </c>
      <c r="P4100" s="9" t="str">
        <f t="shared" ref="P4100:P4163" si="324">IF(ISNUMBER(SEARCH("Epoxy",D4100)),"Epoxy",IF(ISNUMBER(SEARCH("PET",D4100)),"PET","None"))</f>
        <v>PET</v>
      </c>
      <c r="Q4100" s="9" t="str">
        <f t="shared" ref="Q4100:Q4163" si="325">IF(ISNUMBER(SEARCH("3-Wire",D4100)),"3",IF(ISNUMBER(SEARCH("4-Wire",D4100)),"4",IF(ISNUMBER(SEARCH("5-Wire",D4100)),"5",IF(ISNUMBER(SEARCH("6-Wire",D4100)),"6","0"))))</f>
        <v>5</v>
      </c>
      <c r="R41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00" s="14" t="str">
        <f>IF(ProjectsDB[[#This Row],[Item Type]]="Straight Plug-In",_xlfn.TEXTJOIN("-",TRUE,M4100&amp;"-"&amp;_xlfn.LET(_xlpm.txt,ProjectsDB[[#This Row],[Assembly]],_xlpm.pos,FIND("SP",_xlpm.txt),_xlpm.pre,LEFT(_xlpm.txt,_xlpm.pos-1),IF(RIGHT(_xlpm.pre,3)="123","3PL",IF(RIGHT(_xlpm.pre,2)="12","2PL",IF(RIGHT(_xlpm.pre,1)="1","1PL","3PL")))),N4100,O4100,P4100,Q4100&amp;"W",R4100),_xlfn.TEXTJOIN("-",TRUE,M4100,N4100,O4100,P4100,Q4100&amp;"W",R4100))</f>
        <v>Straight Feeder-AL-Silver-PET-5W-3</v>
      </c>
      <c r="T4100" s="14" t="str">
        <f>IF(COUNTIF(Cycletime[Element Desc.],ProjectsDB[[#This Row],[Element Desc.]])&gt;0,"Found","Not Found")</f>
        <v>Found</v>
      </c>
    </row>
    <row r="4101" spans="2:20" x14ac:dyDescent="0.25">
      <c r="B4101" s="8" t="s">
        <v>8595</v>
      </c>
      <c r="C4101" s="9" t="s">
        <v>8596</v>
      </c>
      <c r="D4101" s="9" t="s">
        <v>8597</v>
      </c>
      <c r="E4101" s="10">
        <v>1</v>
      </c>
      <c r="F4101" s="9" t="s">
        <v>8474</v>
      </c>
      <c r="G4101" s="9" t="s">
        <v>1596</v>
      </c>
      <c r="H4101" s="11"/>
      <c r="I4101" s="12">
        <v>2200</v>
      </c>
      <c r="J4101" s="12"/>
      <c r="K4101" s="12"/>
      <c r="L4101" s="12">
        <f t="array" ref="L4101">IFERROR(LOOKUP(2^15,SEARCH({"40A","63A","80A","100A","125A","160A","200A","250A","400A","630A","800A","1000A","1250A","1600A","2000A","2500A","3200A","4000A","5000A","6300A"},UPPER(D4101)),{40,63,80,100,125,160,200,250,400,630,800,1000,1250,1600,2000,2500,3200,4000,5000,6300}),0)</f>
        <v>5000</v>
      </c>
      <c r="M4101" s="9" t="str">
        <f t="shared" si="321"/>
        <v>Straight Feeder</v>
      </c>
      <c r="N4101" s="9" t="str">
        <f t="shared" si="322"/>
        <v>AL</v>
      </c>
      <c r="O4101" s="13" t="str">
        <f t="shared" si="323"/>
        <v>Silver</v>
      </c>
      <c r="P4101" s="9" t="str">
        <f t="shared" si="324"/>
        <v>PET</v>
      </c>
      <c r="Q4101" s="9" t="str">
        <f t="shared" si="325"/>
        <v>5</v>
      </c>
      <c r="R41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01" s="14" t="str">
        <f>IF(ProjectsDB[[#This Row],[Item Type]]="Straight Plug-In",_xlfn.TEXTJOIN("-",TRUE,M4101&amp;"-"&amp;_xlfn.LET(_xlpm.txt,ProjectsDB[[#This Row],[Assembly]],_xlpm.pos,FIND("SP",_xlpm.txt),_xlpm.pre,LEFT(_xlpm.txt,_xlpm.pos-1),IF(RIGHT(_xlpm.pre,3)="123","3PL",IF(RIGHT(_xlpm.pre,2)="12","2PL",IF(RIGHT(_xlpm.pre,1)="1","1PL","3PL")))),N4101,O4101,P4101,Q4101&amp;"W",R4101),_xlfn.TEXTJOIN("-",TRUE,M4101,N4101,O4101,P4101,Q4101&amp;"W",R4101))</f>
        <v>Straight Feeder-AL-Silver-PET-5W-3</v>
      </c>
      <c r="T4101" s="14" t="str">
        <f>IF(COUNTIF(Cycletime[Element Desc.],ProjectsDB[[#This Row],[Element Desc.]])&gt;0,"Found","Not Found")</f>
        <v>Found</v>
      </c>
    </row>
    <row r="4102" spans="2:20" x14ac:dyDescent="0.25">
      <c r="B4102" s="8" t="s">
        <v>8598</v>
      </c>
      <c r="C4102" s="9" t="s">
        <v>8599</v>
      </c>
      <c r="D4102" s="9" t="s">
        <v>8600</v>
      </c>
      <c r="E4102" s="10">
        <v>1</v>
      </c>
      <c r="F4102" s="9" t="s">
        <v>8474</v>
      </c>
      <c r="G4102" s="9" t="s">
        <v>1596</v>
      </c>
      <c r="H4102" s="11"/>
      <c r="I4102" s="12">
        <v>1630</v>
      </c>
      <c r="J4102" s="12"/>
      <c r="K4102" s="12"/>
      <c r="L4102" s="12">
        <f t="array" ref="L4102">IFERROR(LOOKUP(2^15,SEARCH({"40A","63A","80A","100A","125A","160A","200A","250A","400A","630A","800A","1000A","1250A","1600A","2000A","2500A","3200A","4000A","5000A","6300A"},UPPER(D4102)),{40,63,80,100,125,160,200,250,400,630,800,1000,1250,1600,2000,2500,3200,4000,5000,6300}),0)</f>
        <v>5000</v>
      </c>
      <c r="M4102" s="9" t="str">
        <f t="shared" si="321"/>
        <v>Straight Feeder</v>
      </c>
      <c r="N4102" s="9" t="str">
        <f t="shared" si="322"/>
        <v>AL</v>
      </c>
      <c r="O4102" s="13" t="str">
        <f t="shared" si="323"/>
        <v>Silver</v>
      </c>
      <c r="P4102" s="9" t="str">
        <f t="shared" si="324"/>
        <v>PET</v>
      </c>
      <c r="Q4102" s="9" t="str">
        <f t="shared" si="325"/>
        <v>5</v>
      </c>
      <c r="R41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02" s="14" t="str">
        <f>IF(ProjectsDB[[#This Row],[Item Type]]="Straight Plug-In",_xlfn.TEXTJOIN("-",TRUE,M4102&amp;"-"&amp;_xlfn.LET(_xlpm.txt,ProjectsDB[[#This Row],[Assembly]],_xlpm.pos,FIND("SP",_xlpm.txt),_xlpm.pre,LEFT(_xlpm.txt,_xlpm.pos-1),IF(RIGHT(_xlpm.pre,3)="123","3PL",IF(RIGHT(_xlpm.pre,2)="12","2PL",IF(RIGHT(_xlpm.pre,1)="1","1PL","3PL")))),N4102,O4102,P4102,Q4102&amp;"W",R4102),_xlfn.TEXTJOIN("-",TRUE,M4102,N4102,O4102,P4102,Q4102&amp;"W",R4102))</f>
        <v>Straight Feeder-AL-Silver-PET-5W-3</v>
      </c>
      <c r="T4102" s="14" t="str">
        <f>IF(COUNTIF(Cycletime[Element Desc.],ProjectsDB[[#This Row],[Element Desc.]])&gt;0,"Found","Not Found")</f>
        <v>Found</v>
      </c>
    </row>
    <row r="4103" spans="2:20" x14ac:dyDescent="0.25">
      <c r="B4103" s="8" t="s">
        <v>8601</v>
      </c>
      <c r="C4103" s="9" t="s">
        <v>8602</v>
      </c>
      <c r="D4103" s="9" t="s">
        <v>8603</v>
      </c>
      <c r="E4103" s="10">
        <v>1</v>
      </c>
      <c r="F4103" s="9" t="s">
        <v>8474</v>
      </c>
      <c r="G4103" s="9" t="s">
        <v>1596</v>
      </c>
      <c r="H4103" s="11"/>
      <c r="I4103" s="12">
        <v>700</v>
      </c>
      <c r="J4103" s="12"/>
      <c r="K4103" s="12"/>
      <c r="L4103" s="12">
        <f t="array" ref="L4103">IFERROR(LOOKUP(2^15,SEARCH({"40A","63A","80A","100A","125A","160A","200A","250A","400A","630A","800A","1000A","1250A","1600A","2000A","2500A","3200A","4000A","5000A","6300A"},UPPER(D4103)),{40,63,80,100,125,160,200,250,400,630,800,1000,1250,1600,2000,2500,3200,4000,5000,6300}),0)</f>
        <v>5000</v>
      </c>
      <c r="M4103" s="9" t="str">
        <f t="shared" si="321"/>
        <v>Straight Feeder</v>
      </c>
      <c r="N4103" s="9" t="str">
        <f t="shared" si="322"/>
        <v>AL</v>
      </c>
      <c r="O4103" s="13" t="str">
        <f t="shared" si="323"/>
        <v>Silver</v>
      </c>
      <c r="P4103" s="9" t="str">
        <f t="shared" si="324"/>
        <v>PET</v>
      </c>
      <c r="Q4103" s="9" t="str">
        <f t="shared" si="325"/>
        <v>5</v>
      </c>
      <c r="R41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03" s="14" t="str">
        <f>IF(ProjectsDB[[#This Row],[Item Type]]="Straight Plug-In",_xlfn.TEXTJOIN("-",TRUE,M4103&amp;"-"&amp;_xlfn.LET(_xlpm.txt,ProjectsDB[[#This Row],[Assembly]],_xlpm.pos,FIND("SP",_xlpm.txt),_xlpm.pre,LEFT(_xlpm.txt,_xlpm.pos-1),IF(RIGHT(_xlpm.pre,3)="123","3PL",IF(RIGHT(_xlpm.pre,2)="12","2PL",IF(RIGHT(_xlpm.pre,1)="1","1PL","3PL")))),N4103,O4103,P4103,Q4103&amp;"W",R4103),_xlfn.TEXTJOIN("-",TRUE,M4103,N4103,O4103,P4103,Q4103&amp;"W",R4103))</f>
        <v>Straight Feeder-AL-Silver-PET-5W-3</v>
      </c>
      <c r="T4103" s="14" t="str">
        <f>IF(COUNTIF(Cycletime[Element Desc.],ProjectsDB[[#This Row],[Element Desc.]])&gt;0,"Found","Not Found")</f>
        <v>Found</v>
      </c>
    </row>
    <row r="4104" spans="2:20" x14ac:dyDescent="0.25">
      <c r="B4104" s="8" t="s">
        <v>8604</v>
      </c>
      <c r="C4104" s="9" t="s">
        <v>8605</v>
      </c>
      <c r="D4104" s="9" t="s">
        <v>8606</v>
      </c>
      <c r="E4104" s="10">
        <v>4</v>
      </c>
      <c r="F4104" s="9" t="s">
        <v>8474</v>
      </c>
      <c r="G4104" s="9" t="s">
        <v>37</v>
      </c>
      <c r="H4104" s="11"/>
      <c r="I4104" s="12">
        <v>580</v>
      </c>
      <c r="J4104" s="12">
        <v>580</v>
      </c>
      <c r="K4104" s="12"/>
      <c r="L4104" s="12">
        <f t="array" ref="L4104">IFERROR(LOOKUP(2^15,SEARCH({"40A","63A","80A","100A","125A","160A","200A","250A","400A","630A","800A","1000A","1250A","1600A","2000A","2500A","3200A","4000A","5000A","6300A"},UPPER(D4104)),{40,63,80,100,125,160,200,250,400,630,800,1000,1250,1600,2000,2500,3200,4000,5000,6300}),0)</f>
        <v>5000</v>
      </c>
      <c r="M4104" s="9" t="str">
        <f t="shared" si="321"/>
        <v>Elbow Edge</v>
      </c>
      <c r="N4104" s="9" t="str">
        <f t="shared" si="322"/>
        <v>AL</v>
      </c>
      <c r="O4104" s="13" t="str">
        <f t="shared" si="323"/>
        <v>Silver</v>
      </c>
      <c r="P4104" s="9" t="str">
        <f t="shared" si="324"/>
        <v>PET</v>
      </c>
      <c r="Q4104" s="9" t="str">
        <f t="shared" si="325"/>
        <v>5</v>
      </c>
      <c r="R41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04" s="14" t="str">
        <f>IF(ProjectsDB[[#This Row],[Item Type]]="Straight Plug-In",_xlfn.TEXTJOIN("-",TRUE,M4104&amp;"-"&amp;_xlfn.LET(_xlpm.txt,ProjectsDB[[#This Row],[Assembly]],_xlpm.pos,FIND("SP",_xlpm.txt),_xlpm.pre,LEFT(_xlpm.txt,_xlpm.pos-1),IF(RIGHT(_xlpm.pre,3)="123","3PL",IF(RIGHT(_xlpm.pre,2)="12","2PL",IF(RIGHT(_xlpm.pre,1)="1","1PL","3PL")))),N4104,O4104,P4104,Q4104&amp;"W",R4104),_xlfn.TEXTJOIN("-",TRUE,M4104,N4104,O4104,P4104,Q4104&amp;"W",R4104))</f>
        <v>Elbow Edge-AL-Silver-PET-5W-3</v>
      </c>
      <c r="T4104" s="14" t="str">
        <f>IF(COUNTIF(Cycletime[Element Desc.],ProjectsDB[[#This Row],[Element Desc.]])&gt;0,"Found","Not Found")</f>
        <v>Found</v>
      </c>
    </row>
    <row r="4105" spans="2:20" x14ac:dyDescent="0.25">
      <c r="B4105" s="8" t="s">
        <v>8607</v>
      </c>
      <c r="C4105" s="9" t="s">
        <v>8608</v>
      </c>
      <c r="D4105" s="9" t="s">
        <v>8609</v>
      </c>
      <c r="E4105" s="10">
        <v>1</v>
      </c>
      <c r="F4105" s="9" t="s">
        <v>8474</v>
      </c>
      <c r="G4105" s="9" t="s">
        <v>37</v>
      </c>
      <c r="H4105" s="11"/>
      <c r="I4105" s="12">
        <v>580</v>
      </c>
      <c r="J4105" s="12">
        <v>580</v>
      </c>
      <c r="K4105" s="12">
        <v>580</v>
      </c>
      <c r="L4105" s="12">
        <f t="array" ref="L4105">IFERROR(LOOKUP(2^15,SEARCH({"40A","63A","80A","100A","125A","160A","200A","250A","400A","630A","800A","1000A","1250A","1600A","2000A","2500A","3200A","4000A","5000A","6300A"},UPPER(D4105)),{40,63,80,100,125,160,200,250,400,630,800,1000,1250,1600,2000,2500,3200,4000,5000,6300}),0)</f>
        <v>5000</v>
      </c>
      <c r="M4105" s="9" t="str">
        <f t="shared" si="321"/>
        <v>T-Section</v>
      </c>
      <c r="N4105" s="9" t="str">
        <f t="shared" si="322"/>
        <v>AL</v>
      </c>
      <c r="O4105" s="13" t="str">
        <f t="shared" si="323"/>
        <v>Silver</v>
      </c>
      <c r="P4105" s="9" t="str">
        <f t="shared" si="324"/>
        <v>PET</v>
      </c>
      <c r="Q4105" s="9" t="str">
        <f t="shared" si="325"/>
        <v>5</v>
      </c>
      <c r="R41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05" s="14" t="str">
        <f>IF(ProjectsDB[[#This Row],[Item Type]]="Straight Plug-In",_xlfn.TEXTJOIN("-",TRUE,M4105&amp;"-"&amp;_xlfn.LET(_xlpm.txt,ProjectsDB[[#This Row],[Assembly]],_xlpm.pos,FIND("SP",_xlpm.txt),_xlpm.pre,LEFT(_xlpm.txt,_xlpm.pos-1),IF(RIGHT(_xlpm.pre,3)="123","3PL",IF(RIGHT(_xlpm.pre,2)="12","2PL",IF(RIGHT(_xlpm.pre,1)="1","1PL","3PL")))),N4105,O4105,P4105,Q4105&amp;"W",R4105),_xlfn.TEXTJOIN("-",TRUE,M4105,N4105,O4105,P4105,Q4105&amp;"W",R4105))</f>
        <v>T-Section-AL-Silver-PET-5W-3</v>
      </c>
      <c r="T4105" s="14" t="str">
        <f>IF(COUNTIF(Cycletime[Element Desc.],ProjectsDB[[#This Row],[Element Desc.]])&gt;0,"Found","Not Found")</f>
        <v>Found</v>
      </c>
    </row>
    <row r="4106" spans="2:20" x14ac:dyDescent="0.25">
      <c r="B4106" s="8" t="s">
        <v>8610</v>
      </c>
      <c r="C4106" s="9" t="s">
        <v>8608</v>
      </c>
      <c r="D4106" s="9" t="s">
        <v>8609</v>
      </c>
      <c r="E4106" s="10">
        <v>5</v>
      </c>
      <c r="F4106" s="9" t="s">
        <v>8474</v>
      </c>
      <c r="G4106" s="9" t="s">
        <v>37</v>
      </c>
      <c r="H4106" s="11"/>
      <c r="I4106" s="12">
        <v>580</v>
      </c>
      <c r="J4106" s="12">
        <v>580</v>
      </c>
      <c r="K4106" s="12">
        <v>580</v>
      </c>
      <c r="L4106" s="12">
        <f t="array" ref="L4106">IFERROR(LOOKUP(2^15,SEARCH({"40A","63A","80A","100A","125A","160A","200A","250A","400A","630A","800A","1000A","1250A","1600A","2000A","2500A","3200A","4000A","5000A","6300A"},UPPER(D4106)),{40,63,80,100,125,160,200,250,400,630,800,1000,1250,1600,2000,2500,3200,4000,5000,6300}),0)</f>
        <v>5000</v>
      </c>
      <c r="M4106" s="9" t="str">
        <f t="shared" si="321"/>
        <v>T-Section</v>
      </c>
      <c r="N4106" s="9" t="str">
        <f t="shared" si="322"/>
        <v>AL</v>
      </c>
      <c r="O4106" s="13" t="str">
        <f t="shared" si="323"/>
        <v>Silver</v>
      </c>
      <c r="P4106" s="9" t="str">
        <f t="shared" si="324"/>
        <v>PET</v>
      </c>
      <c r="Q4106" s="9" t="str">
        <f t="shared" si="325"/>
        <v>5</v>
      </c>
      <c r="R41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06" s="14" t="str">
        <f>IF(ProjectsDB[[#This Row],[Item Type]]="Straight Plug-In",_xlfn.TEXTJOIN("-",TRUE,M4106&amp;"-"&amp;_xlfn.LET(_xlpm.txt,ProjectsDB[[#This Row],[Assembly]],_xlpm.pos,FIND("SP",_xlpm.txt),_xlpm.pre,LEFT(_xlpm.txt,_xlpm.pos-1),IF(RIGHT(_xlpm.pre,3)="123","3PL",IF(RIGHT(_xlpm.pre,2)="12","2PL",IF(RIGHT(_xlpm.pre,1)="1","1PL","3PL")))),N4106,O4106,P4106,Q4106&amp;"W",R4106),_xlfn.TEXTJOIN("-",TRUE,M4106,N4106,O4106,P4106,Q4106&amp;"W",R4106))</f>
        <v>T-Section-AL-Silver-PET-5W-3</v>
      </c>
      <c r="T4106" s="14" t="str">
        <f>IF(COUNTIF(Cycletime[Element Desc.],ProjectsDB[[#This Row],[Element Desc.]])&gt;0,"Found","Not Found")</f>
        <v>Found</v>
      </c>
    </row>
    <row r="4107" spans="2:20" x14ac:dyDescent="0.25">
      <c r="B4107" s="8" t="s">
        <v>8611</v>
      </c>
      <c r="C4107" s="9" t="s">
        <v>8605</v>
      </c>
      <c r="D4107" s="9" t="s">
        <v>8606</v>
      </c>
      <c r="E4107" s="10">
        <v>1</v>
      </c>
      <c r="F4107" s="9" t="s">
        <v>8474</v>
      </c>
      <c r="G4107" s="9" t="s">
        <v>37</v>
      </c>
      <c r="H4107" s="11"/>
      <c r="I4107" s="12">
        <v>580</v>
      </c>
      <c r="J4107" s="12">
        <v>580</v>
      </c>
      <c r="K4107" s="12"/>
      <c r="L4107" s="12">
        <f t="array" ref="L4107">IFERROR(LOOKUP(2^15,SEARCH({"40A","63A","80A","100A","125A","160A","200A","250A","400A","630A","800A","1000A","1250A","1600A","2000A","2500A","3200A","4000A","5000A","6300A"},UPPER(D4107)),{40,63,80,100,125,160,200,250,400,630,800,1000,1250,1600,2000,2500,3200,4000,5000,6300}),0)</f>
        <v>5000</v>
      </c>
      <c r="M4107" s="9" t="str">
        <f t="shared" si="321"/>
        <v>Elbow Edge</v>
      </c>
      <c r="N4107" s="9" t="str">
        <f t="shared" si="322"/>
        <v>AL</v>
      </c>
      <c r="O4107" s="13" t="str">
        <f t="shared" si="323"/>
        <v>Silver</v>
      </c>
      <c r="P4107" s="9" t="str">
        <f t="shared" si="324"/>
        <v>PET</v>
      </c>
      <c r="Q4107" s="9" t="str">
        <f t="shared" si="325"/>
        <v>5</v>
      </c>
      <c r="R41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07" s="14" t="str">
        <f>IF(ProjectsDB[[#This Row],[Item Type]]="Straight Plug-In",_xlfn.TEXTJOIN("-",TRUE,M4107&amp;"-"&amp;_xlfn.LET(_xlpm.txt,ProjectsDB[[#This Row],[Assembly]],_xlpm.pos,FIND("SP",_xlpm.txt),_xlpm.pre,LEFT(_xlpm.txt,_xlpm.pos-1),IF(RIGHT(_xlpm.pre,3)="123","3PL",IF(RIGHT(_xlpm.pre,2)="12","2PL",IF(RIGHT(_xlpm.pre,1)="1","1PL","3PL")))),N4107,O4107,P4107,Q4107&amp;"W",R4107),_xlfn.TEXTJOIN("-",TRUE,M4107,N4107,O4107,P4107,Q4107&amp;"W",R4107))</f>
        <v>Elbow Edge-AL-Silver-PET-5W-3</v>
      </c>
      <c r="T4107" s="14" t="str">
        <f>IF(COUNTIF(Cycletime[Element Desc.],ProjectsDB[[#This Row],[Element Desc.]])&gt;0,"Found","Not Found")</f>
        <v>Found</v>
      </c>
    </row>
    <row r="4108" spans="2:20" x14ac:dyDescent="0.25">
      <c r="B4108" s="8" t="s">
        <v>8612</v>
      </c>
      <c r="C4108" s="9" t="s">
        <v>8605</v>
      </c>
      <c r="D4108" s="9" t="s">
        <v>8606</v>
      </c>
      <c r="E4108" s="10">
        <v>1</v>
      </c>
      <c r="F4108" s="9" t="s">
        <v>8474</v>
      </c>
      <c r="G4108" s="9" t="s">
        <v>37</v>
      </c>
      <c r="H4108" s="11"/>
      <c r="I4108" s="12">
        <v>580</v>
      </c>
      <c r="J4108" s="12">
        <v>580</v>
      </c>
      <c r="K4108" s="12"/>
      <c r="L4108" s="12">
        <f t="array" ref="L4108">IFERROR(LOOKUP(2^15,SEARCH({"40A","63A","80A","100A","125A","160A","200A","250A","400A","630A","800A","1000A","1250A","1600A","2000A","2500A","3200A","4000A","5000A","6300A"},UPPER(D4108)),{40,63,80,100,125,160,200,250,400,630,800,1000,1250,1600,2000,2500,3200,4000,5000,6300}),0)</f>
        <v>5000</v>
      </c>
      <c r="M4108" s="9" t="str">
        <f t="shared" si="321"/>
        <v>Elbow Edge</v>
      </c>
      <c r="N4108" s="9" t="str">
        <f t="shared" si="322"/>
        <v>AL</v>
      </c>
      <c r="O4108" s="13" t="str">
        <f t="shared" si="323"/>
        <v>Silver</v>
      </c>
      <c r="P4108" s="9" t="str">
        <f t="shared" si="324"/>
        <v>PET</v>
      </c>
      <c r="Q4108" s="9" t="str">
        <f t="shared" si="325"/>
        <v>5</v>
      </c>
      <c r="R41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08" s="14" t="str">
        <f>IF(ProjectsDB[[#This Row],[Item Type]]="Straight Plug-In",_xlfn.TEXTJOIN("-",TRUE,M4108&amp;"-"&amp;_xlfn.LET(_xlpm.txt,ProjectsDB[[#This Row],[Assembly]],_xlpm.pos,FIND("SP",_xlpm.txt),_xlpm.pre,LEFT(_xlpm.txt,_xlpm.pos-1),IF(RIGHT(_xlpm.pre,3)="123","3PL",IF(RIGHT(_xlpm.pre,2)="12","2PL",IF(RIGHT(_xlpm.pre,1)="1","1PL","3PL")))),N4108,O4108,P4108,Q4108&amp;"W",R4108),_xlfn.TEXTJOIN("-",TRUE,M4108,N4108,O4108,P4108,Q4108&amp;"W",R4108))</f>
        <v>Elbow Edge-AL-Silver-PET-5W-3</v>
      </c>
      <c r="T4108" s="14" t="str">
        <f>IF(COUNTIF(Cycletime[Element Desc.],ProjectsDB[[#This Row],[Element Desc.]])&gt;0,"Found","Not Found")</f>
        <v>Found</v>
      </c>
    </row>
    <row r="4109" spans="2:20" x14ac:dyDescent="0.25">
      <c r="B4109" s="8" t="s">
        <v>8613</v>
      </c>
      <c r="C4109" s="9" t="s">
        <v>8608</v>
      </c>
      <c r="D4109" s="9" t="s">
        <v>8609</v>
      </c>
      <c r="E4109" s="10">
        <v>1</v>
      </c>
      <c r="F4109" s="9" t="s">
        <v>8474</v>
      </c>
      <c r="G4109" s="9" t="s">
        <v>37</v>
      </c>
      <c r="H4109" s="11"/>
      <c r="I4109" s="12">
        <v>580</v>
      </c>
      <c r="J4109" s="12">
        <v>580</v>
      </c>
      <c r="K4109" s="12">
        <v>580</v>
      </c>
      <c r="L4109" s="12">
        <f t="array" ref="L4109">IFERROR(LOOKUP(2^15,SEARCH({"40A","63A","80A","100A","125A","160A","200A","250A","400A","630A","800A","1000A","1250A","1600A","2000A","2500A","3200A","4000A","5000A","6300A"},UPPER(D4109)),{40,63,80,100,125,160,200,250,400,630,800,1000,1250,1600,2000,2500,3200,4000,5000,6300}),0)</f>
        <v>5000</v>
      </c>
      <c r="M4109" s="9" t="str">
        <f t="shared" si="321"/>
        <v>T-Section</v>
      </c>
      <c r="N4109" s="9" t="str">
        <f t="shared" si="322"/>
        <v>AL</v>
      </c>
      <c r="O4109" s="13" t="str">
        <f t="shared" si="323"/>
        <v>Silver</v>
      </c>
      <c r="P4109" s="9" t="str">
        <f t="shared" si="324"/>
        <v>PET</v>
      </c>
      <c r="Q4109" s="9" t="str">
        <f t="shared" si="325"/>
        <v>5</v>
      </c>
      <c r="R41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09" s="14" t="str">
        <f>IF(ProjectsDB[[#This Row],[Item Type]]="Straight Plug-In",_xlfn.TEXTJOIN("-",TRUE,M4109&amp;"-"&amp;_xlfn.LET(_xlpm.txt,ProjectsDB[[#This Row],[Assembly]],_xlpm.pos,FIND("SP",_xlpm.txt),_xlpm.pre,LEFT(_xlpm.txt,_xlpm.pos-1),IF(RIGHT(_xlpm.pre,3)="123","3PL",IF(RIGHT(_xlpm.pre,2)="12","2PL",IF(RIGHT(_xlpm.pre,1)="1","1PL","3PL")))),N4109,O4109,P4109,Q4109&amp;"W",R4109),_xlfn.TEXTJOIN("-",TRUE,M4109,N4109,O4109,P4109,Q4109&amp;"W",R4109))</f>
        <v>T-Section-AL-Silver-PET-5W-3</v>
      </c>
      <c r="T4109" s="14" t="str">
        <f>IF(COUNTIF(Cycletime[Element Desc.],ProjectsDB[[#This Row],[Element Desc.]])&gt;0,"Found","Not Found")</f>
        <v>Found</v>
      </c>
    </row>
    <row r="4110" spans="2:20" x14ac:dyDescent="0.25">
      <c r="B4110" s="8" t="s">
        <v>8614</v>
      </c>
      <c r="C4110" s="9" t="s">
        <v>8608</v>
      </c>
      <c r="D4110" s="9" t="s">
        <v>8609</v>
      </c>
      <c r="E4110" s="10">
        <v>1</v>
      </c>
      <c r="F4110" s="9" t="s">
        <v>8474</v>
      </c>
      <c r="G4110" s="9" t="s">
        <v>37</v>
      </c>
      <c r="H4110" s="11"/>
      <c r="I4110" s="12">
        <v>580</v>
      </c>
      <c r="J4110" s="12">
        <v>580</v>
      </c>
      <c r="K4110" s="12">
        <v>580</v>
      </c>
      <c r="L4110" s="12">
        <f t="array" ref="L4110">IFERROR(LOOKUP(2^15,SEARCH({"40A","63A","80A","100A","125A","160A","200A","250A","400A","630A","800A","1000A","1250A","1600A","2000A","2500A","3200A","4000A","5000A","6300A"},UPPER(D4110)),{40,63,80,100,125,160,200,250,400,630,800,1000,1250,1600,2000,2500,3200,4000,5000,6300}),0)</f>
        <v>5000</v>
      </c>
      <c r="M4110" s="9" t="str">
        <f t="shared" si="321"/>
        <v>T-Section</v>
      </c>
      <c r="N4110" s="9" t="str">
        <f t="shared" si="322"/>
        <v>AL</v>
      </c>
      <c r="O4110" s="13" t="str">
        <f t="shared" si="323"/>
        <v>Silver</v>
      </c>
      <c r="P4110" s="9" t="str">
        <f t="shared" si="324"/>
        <v>PET</v>
      </c>
      <c r="Q4110" s="9" t="str">
        <f t="shared" si="325"/>
        <v>5</v>
      </c>
      <c r="R41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10" s="14" t="str">
        <f>IF(ProjectsDB[[#This Row],[Item Type]]="Straight Plug-In",_xlfn.TEXTJOIN("-",TRUE,M4110&amp;"-"&amp;_xlfn.LET(_xlpm.txt,ProjectsDB[[#This Row],[Assembly]],_xlpm.pos,FIND("SP",_xlpm.txt),_xlpm.pre,LEFT(_xlpm.txt,_xlpm.pos-1),IF(RIGHT(_xlpm.pre,3)="123","3PL",IF(RIGHT(_xlpm.pre,2)="12","2PL",IF(RIGHT(_xlpm.pre,1)="1","1PL","3PL")))),N4110,O4110,P4110,Q4110&amp;"W",R4110),_xlfn.TEXTJOIN("-",TRUE,M4110,N4110,O4110,P4110,Q4110&amp;"W",R4110))</f>
        <v>T-Section-AL-Silver-PET-5W-3</v>
      </c>
      <c r="T4110" s="14" t="str">
        <f>IF(COUNTIF(Cycletime[Element Desc.],ProjectsDB[[#This Row],[Element Desc.]])&gt;0,"Found","Not Found")</f>
        <v>Found</v>
      </c>
    </row>
    <row r="4111" spans="2:20" x14ac:dyDescent="0.25">
      <c r="B4111" s="8" t="s">
        <v>8615</v>
      </c>
      <c r="C4111" s="9" t="s">
        <v>8492</v>
      </c>
      <c r="D4111" s="9" t="s">
        <v>8493</v>
      </c>
      <c r="E4111" s="10">
        <v>2</v>
      </c>
      <c r="F4111" s="9" t="s">
        <v>8474</v>
      </c>
      <c r="G4111" s="9" t="s">
        <v>37</v>
      </c>
      <c r="H4111" s="11"/>
      <c r="I4111" s="12"/>
      <c r="J4111" s="12"/>
      <c r="K4111" s="12"/>
      <c r="L4111" s="12">
        <f t="array" ref="L4111">IFERROR(LOOKUP(2^15,SEARCH({"40A","63A","80A","100A","125A","160A","200A","250A","400A","630A","800A","1000A","1250A","1600A","2000A","2500A","3200A","4000A","5000A","6300A"},UPPER(D4111)),{40,63,80,100,125,160,200,250,400,630,800,1000,1250,1600,2000,2500,3200,4000,5000,6300}),0)</f>
        <v>5000</v>
      </c>
      <c r="M4111" s="9" t="str">
        <f t="shared" si="321"/>
        <v>Joint Pack</v>
      </c>
      <c r="N4111" s="9" t="str">
        <f t="shared" si="322"/>
        <v>AL</v>
      </c>
      <c r="O4111" s="13" t="str">
        <f t="shared" si="323"/>
        <v>Silver</v>
      </c>
      <c r="P4111" s="9" t="str">
        <f t="shared" si="324"/>
        <v>None</v>
      </c>
      <c r="Q4111" s="9" t="str">
        <f t="shared" si="325"/>
        <v>5</v>
      </c>
      <c r="R41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11" s="14" t="str">
        <f>IF(ProjectsDB[[#This Row],[Item Type]]="Straight Plug-In",_xlfn.TEXTJOIN("-",TRUE,M4111&amp;"-"&amp;_xlfn.LET(_xlpm.txt,ProjectsDB[[#This Row],[Assembly]],_xlpm.pos,FIND("SP",_xlpm.txt),_xlpm.pre,LEFT(_xlpm.txt,_xlpm.pos-1),IF(RIGHT(_xlpm.pre,3)="123","3PL",IF(RIGHT(_xlpm.pre,2)="12","2PL",IF(RIGHT(_xlpm.pre,1)="1","1PL","3PL")))),N4111,O4111,P4111,Q4111&amp;"W",R4111),_xlfn.TEXTJOIN("-",TRUE,M4111,N4111,O4111,P4111,Q4111&amp;"W",R4111))</f>
        <v>Joint Pack-AL-Silver-None-5W-3</v>
      </c>
      <c r="T4111" s="14" t="str">
        <f>IF(COUNTIF(Cycletime[Element Desc.],ProjectsDB[[#This Row],[Element Desc.]])&gt;0,"Found","Not Found")</f>
        <v>Found</v>
      </c>
    </row>
    <row r="4112" spans="2:20" x14ac:dyDescent="0.25">
      <c r="B4112" s="8" t="s">
        <v>8616</v>
      </c>
      <c r="C4112" s="9" t="s">
        <v>8605</v>
      </c>
      <c r="D4112" s="9" t="s">
        <v>8606</v>
      </c>
      <c r="E4112" s="10">
        <v>1</v>
      </c>
      <c r="F4112" s="9" t="s">
        <v>8474</v>
      </c>
      <c r="G4112" s="9" t="s">
        <v>37</v>
      </c>
      <c r="H4112" s="11"/>
      <c r="I4112" s="12">
        <v>580</v>
      </c>
      <c r="J4112" s="12">
        <v>580</v>
      </c>
      <c r="K4112" s="12"/>
      <c r="L4112" s="12">
        <f t="array" ref="L4112">IFERROR(LOOKUP(2^15,SEARCH({"40A","63A","80A","100A","125A","160A","200A","250A","400A","630A","800A","1000A","1250A","1600A","2000A","2500A","3200A","4000A","5000A","6300A"},UPPER(D4112)),{40,63,80,100,125,160,200,250,400,630,800,1000,1250,1600,2000,2500,3200,4000,5000,6300}),0)</f>
        <v>5000</v>
      </c>
      <c r="M4112" s="9" t="str">
        <f t="shared" si="321"/>
        <v>Elbow Edge</v>
      </c>
      <c r="N4112" s="9" t="str">
        <f t="shared" si="322"/>
        <v>AL</v>
      </c>
      <c r="O4112" s="13" t="str">
        <f t="shared" si="323"/>
        <v>Silver</v>
      </c>
      <c r="P4112" s="9" t="str">
        <f t="shared" si="324"/>
        <v>PET</v>
      </c>
      <c r="Q4112" s="9" t="str">
        <f t="shared" si="325"/>
        <v>5</v>
      </c>
      <c r="R41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12" s="14" t="str">
        <f>IF(ProjectsDB[[#This Row],[Item Type]]="Straight Plug-In",_xlfn.TEXTJOIN("-",TRUE,M4112&amp;"-"&amp;_xlfn.LET(_xlpm.txt,ProjectsDB[[#This Row],[Assembly]],_xlpm.pos,FIND("SP",_xlpm.txt),_xlpm.pre,LEFT(_xlpm.txt,_xlpm.pos-1),IF(RIGHT(_xlpm.pre,3)="123","3PL",IF(RIGHT(_xlpm.pre,2)="12","2PL",IF(RIGHT(_xlpm.pre,1)="1","1PL","3PL")))),N4112,O4112,P4112,Q4112&amp;"W",R4112),_xlfn.TEXTJOIN("-",TRUE,M4112,N4112,O4112,P4112,Q4112&amp;"W",R4112))</f>
        <v>Elbow Edge-AL-Silver-PET-5W-3</v>
      </c>
      <c r="T4112" s="14" t="str">
        <f>IF(COUNTIF(Cycletime[Element Desc.],ProjectsDB[[#This Row],[Element Desc.]])&gt;0,"Found","Not Found")</f>
        <v>Found</v>
      </c>
    </row>
    <row r="4113" spans="2:20" x14ac:dyDescent="0.25">
      <c r="B4113" s="8" t="s">
        <v>8617</v>
      </c>
      <c r="C4113" s="9" t="s">
        <v>8492</v>
      </c>
      <c r="D4113" s="9" t="s">
        <v>8493</v>
      </c>
      <c r="E4113" s="10">
        <v>2</v>
      </c>
      <c r="F4113" s="9" t="s">
        <v>8474</v>
      </c>
      <c r="G4113" s="9" t="s">
        <v>37</v>
      </c>
      <c r="H4113" s="11"/>
      <c r="I4113" s="12"/>
      <c r="J4113" s="12"/>
      <c r="K4113" s="12"/>
      <c r="L4113" s="12">
        <f t="array" ref="L4113">IFERROR(LOOKUP(2^15,SEARCH({"40A","63A","80A","100A","125A","160A","200A","250A","400A","630A","800A","1000A","1250A","1600A","2000A","2500A","3200A","4000A","5000A","6300A"},UPPER(D4113)),{40,63,80,100,125,160,200,250,400,630,800,1000,1250,1600,2000,2500,3200,4000,5000,6300}),0)</f>
        <v>5000</v>
      </c>
      <c r="M4113" s="9" t="str">
        <f t="shared" si="321"/>
        <v>Joint Pack</v>
      </c>
      <c r="N4113" s="9" t="str">
        <f t="shared" si="322"/>
        <v>AL</v>
      </c>
      <c r="O4113" s="13" t="str">
        <f t="shared" si="323"/>
        <v>Silver</v>
      </c>
      <c r="P4113" s="9" t="str">
        <f t="shared" si="324"/>
        <v>None</v>
      </c>
      <c r="Q4113" s="9" t="str">
        <f t="shared" si="325"/>
        <v>5</v>
      </c>
      <c r="R41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13" s="14" t="str">
        <f>IF(ProjectsDB[[#This Row],[Item Type]]="Straight Plug-In",_xlfn.TEXTJOIN("-",TRUE,M4113&amp;"-"&amp;_xlfn.LET(_xlpm.txt,ProjectsDB[[#This Row],[Assembly]],_xlpm.pos,FIND("SP",_xlpm.txt),_xlpm.pre,LEFT(_xlpm.txt,_xlpm.pos-1),IF(RIGHT(_xlpm.pre,3)="123","3PL",IF(RIGHT(_xlpm.pre,2)="12","2PL",IF(RIGHT(_xlpm.pre,1)="1","1PL","3PL")))),N4113,O4113,P4113,Q4113&amp;"W",R4113),_xlfn.TEXTJOIN("-",TRUE,M4113,N4113,O4113,P4113,Q4113&amp;"W",R4113))</f>
        <v>Joint Pack-AL-Silver-None-5W-3</v>
      </c>
      <c r="T4113" s="14" t="str">
        <f>IF(COUNTIF(Cycletime[Element Desc.],ProjectsDB[[#This Row],[Element Desc.]])&gt;0,"Found","Not Found")</f>
        <v>Found</v>
      </c>
    </row>
    <row r="4114" spans="2:20" x14ac:dyDescent="0.25">
      <c r="B4114" s="8" t="s">
        <v>8618</v>
      </c>
      <c r="C4114" s="9" t="s">
        <v>8619</v>
      </c>
      <c r="D4114" s="9" t="s">
        <v>8620</v>
      </c>
      <c r="E4114" s="10">
        <v>1</v>
      </c>
      <c r="F4114" s="9" t="s">
        <v>8474</v>
      </c>
      <c r="G4114" s="9" t="s">
        <v>37</v>
      </c>
      <c r="H4114" s="11"/>
      <c r="I4114" s="12">
        <v>580</v>
      </c>
      <c r="J4114" s="12">
        <v>580</v>
      </c>
      <c r="K4114" s="12"/>
      <c r="L4114" s="12">
        <f t="array" ref="L4114">IFERROR(LOOKUP(2^15,SEARCH({"40A","63A","80A","100A","125A","160A","200A","250A","400A","630A","800A","1000A","1250A","1600A","2000A","2500A","3200A","4000A","5000A","6300A"},UPPER(D4114)),{40,63,80,100,125,160,200,250,400,630,800,1000,1250,1600,2000,2500,3200,4000,5000,6300}),0)</f>
        <v>5000</v>
      </c>
      <c r="M4114" s="9" t="str">
        <f t="shared" si="321"/>
        <v>Elbow Edge</v>
      </c>
      <c r="N4114" s="9" t="str">
        <f t="shared" si="322"/>
        <v>AL</v>
      </c>
      <c r="O4114" s="13" t="str">
        <f t="shared" si="323"/>
        <v>Silver</v>
      </c>
      <c r="P4114" s="9" t="str">
        <f t="shared" si="324"/>
        <v>PET</v>
      </c>
      <c r="Q4114" s="9" t="str">
        <f t="shared" si="325"/>
        <v>5</v>
      </c>
      <c r="R41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14" s="14" t="str">
        <f>IF(ProjectsDB[[#This Row],[Item Type]]="Straight Plug-In",_xlfn.TEXTJOIN("-",TRUE,M4114&amp;"-"&amp;_xlfn.LET(_xlpm.txt,ProjectsDB[[#This Row],[Assembly]],_xlpm.pos,FIND("SP",_xlpm.txt),_xlpm.pre,LEFT(_xlpm.txt,_xlpm.pos-1),IF(RIGHT(_xlpm.pre,3)="123","3PL",IF(RIGHT(_xlpm.pre,2)="12","2PL",IF(RIGHT(_xlpm.pre,1)="1","1PL","3PL")))),N4114,O4114,P4114,Q4114&amp;"W",R4114),_xlfn.TEXTJOIN("-",TRUE,M4114,N4114,O4114,P4114,Q4114&amp;"W",R4114))</f>
        <v>Elbow Edge-AL-Silver-PET-5W-3</v>
      </c>
      <c r="T4114" s="14" t="str">
        <f>IF(COUNTIF(Cycletime[Element Desc.],ProjectsDB[[#This Row],[Element Desc.]])&gt;0,"Found","Not Found")</f>
        <v>Found</v>
      </c>
    </row>
    <row r="4115" spans="2:20" x14ac:dyDescent="0.25">
      <c r="B4115" s="8" t="s">
        <v>8621</v>
      </c>
      <c r="C4115" s="9" t="s">
        <v>8622</v>
      </c>
      <c r="D4115" s="9" t="s">
        <v>8623</v>
      </c>
      <c r="E4115" s="10">
        <v>6</v>
      </c>
      <c r="F4115" s="9" t="s">
        <v>8474</v>
      </c>
      <c r="G4115" s="9" t="s">
        <v>37</v>
      </c>
      <c r="H4115" s="11"/>
      <c r="I4115" s="12">
        <v>580</v>
      </c>
      <c r="J4115" s="12">
        <v>580</v>
      </c>
      <c r="K4115" s="12">
        <v>580</v>
      </c>
      <c r="L4115" s="12">
        <f t="array" ref="L4115">IFERROR(LOOKUP(2^15,SEARCH({"40A","63A","80A","100A","125A","160A","200A","250A","400A","630A","800A","1000A","1250A","1600A","2000A","2500A","3200A","4000A","5000A","6300A"},UPPER(D4115)),{40,63,80,100,125,160,200,250,400,630,800,1000,1250,1600,2000,2500,3200,4000,5000,6300}),0)</f>
        <v>5000</v>
      </c>
      <c r="M4115" s="9" t="str">
        <f t="shared" si="321"/>
        <v>T-Section</v>
      </c>
      <c r="N4115" s="9" t="str">
        <f t="shared" si="322"/>
        <v>AL</v>
      </c>
      <c r="O4115" s="13" t="str">
        <f t="shared" si="323"/>
        <v>Silver</v>
      </c>
      <c r="P4115" s="9" t="str">
        <f t="shared" si="324"/>
        <v>PET</v>
      </c>
      <c r="Q4115" s="9" t="str">
        <f t="shared" si="325"/>
        <v>5</v>
      </c>
      <c r="R41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15" s="14" t="str">
        <f>IF(ProjectsDB[[#This Row],[Item Type]]="Straight Plug-In",_xlfn.TEXTJOIN("-",TRUE,M4115&amp;"-"&amp;_xlfn.LET(_xlpm.txt,ProjectsDB[[#This Row],[Assembly]],_xlpm.pos,FIND("SP",_xlpm.txt),_xlpm.pre,LEFT(_xlpm.txt,_xlpm.pos-1),IF(RIGHT(_xlpm.pre,3)="123","3PL",IF(RIGHT(_xlpm.pre,2)="12","2PL",IF(RIGHT(_xlpm.pre,1)="1","1PL","3PL")))),N4115,O4115,P4115,Q4115&amp;"W",R4115),_xlfn.TEXTJOIN("-",TRUE,M4115,N4115,O4115,P4115,Q4115&amp;"W",R4115))</f>
        <v>T-Section-AL-Silver-PET-5W-3</v>
      </c>
      <c r="T4115" s="14" t="str">
        <f>IF(COUNTIF(Cycletime[Element Desc.],ProjectsDB[[#This Row],[Element Desc.]])&gt;0,"Found","Not Found")</f>
        <v>Found</v>
      </c>
    </row>
    <row r="4116" spans="2:20" x14ac:dyDescent="0.25">
      <c r="B4116" s="8" t="s">
        <v>8624</v>
      </c>
      <c r="C4116" s="9" t="s">
        <v>8622</v>
      </c>
      <c r="D4116" s="9" t="s">
        <v>8623</v>
      </c>
      <c r="E4116" s="10">
        <v>1</v>
      </c>
      <c r="F4116" s="9" t="s">
        <v>8474</v>
      </c>
      <c r="G4116" s="9" t="s">
        <v>37</v>
      </c>
      <c r="H4116" s="11"/>
      <c r="I4116" s="12">
        <v>580</v>
      </c>
      <c r="J4116" s="12">
        <v>580</v>
      </c>
      <c r="K4116" s="12">
        <v>580</v>
      </c>
      <c r="L4116" s="12">
        <f t="array" ref="L4116">IFERROR(LOOKUP(2^15,SEARCH({"40A","63A","80A","100A","125A","160A","200A","250A","400A","630A","800A","1000A","1250A","1600A","2000A","2500A","3200A","4000A","5000A","6300A"},UPPER(D4116)),{40,63,80,100,125,160,200,250,400,630,800,1000,1250,1600,2000,2500,3200,4000,5000,6300}),0)</f>
        <v>5000</v>
      </c>
      <c r="M4116" s="9" t="str">
        <f t="shared" si="321"/>
        <v>T-Section</v>
      </c>
      <c r="N4116" s="9" t="str">
        <f t="shared" si="322"/>
        <v>AL</v>
      </c>
      <c r="O4116" s="13" t="str">
        <f t="shared" si="323"/>
        <v>Silver</v>
      </c>
      <c r="P4116" s="9" t="str">
        <f t="shared" si="324"/>
        <v>PET</v>
      </c>
      <c r="Q4116" s="9" t="str">
        <f t="shared" si="325"/>
        <v>5</v>
      </c>
      <c r="R41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16" s="14" t="str">
        <f>IF(ProjectsDB[[#This Row],[Item Type]]="Straight Plug-In",_xlfn.TEXTJOIN("-",TRUE,M4116&amp;"-"&amp;_xlfn.LET(_xlpm.txt,ProjectsDB[[#This Row],[Assembly]],_xlpm.pos,FIND("SP",_xlpm.txt),_xlpm.pre,LEFT(_xlpm.txt,_xlpm.pos-1),IF(RIGHT(_xlpm.pre,3)="123","3PL",IF(RIGHT(_xlpm.pre,2)="12","2PL",IF(RIGHT(_xlpm.pre,1)="1","1PL","3PL")))),N4116,O4116,P4116,Q4116&amp;"W",R4116),_xlfn.TEXTJOIN("-",TRUE,M4116,N4116,O4116,P4116,Q4116&amp;"W",R4116))</f>
        <v>T-Section-AL-Silver-PET-5W-3</v>
      </c>
      <c r="T4116" s="14" t="str">
        <f>IF(COUNTIF(Cycletime[Element Desc.],ProjectsDB[[#This Row],[Element Desc.]])&gt;0,"Found","Not Found")</f>
        <v>Found</v>
      </c>
    </row>
    <row r="4117" spans="2:20" x14ac:dyDescent="0.25">
      <c r="B4117" s="8" t="s">
        <v>8625</v>
      </c>
      <c r="C4117" s="9" t="s">
        <v>8532</v>
      </c>
      <c r="D4117" s="9" t="s">
        <v>8533</v>
      </c>
      <c r="E4117" s="10">
        <v>4</v>
      </c>
      <c r="F4117" s="9" t="s">
        <v>8474</v>
      </c>
      <c r="G4117" s="9" t="s">
        <v>37</v>
      </c>
      <c r="H4117" s="11"/>
      <c r="I4117" s="12">
        <v>580</v>
      </c>
      <c r="J4117" s="12">
        <v>580</v>
      </c>
      <c r="K4117" s="12"/>
      <c r="L4117" s="12">
        <f t="array" ref="L4117">IFERROR(LOOKUP(2^15,SEARCH({"40A","63A","80A","100A","125A","160A","200A","250A","400A","630A","800A","1000A","1250A","1600A","2000A","2500A","3200A","4000A","5000A","6300A"},UPPER(D4117)),{40,63,80,100,125,160,200,250,400,630,800,1000,1250,1600,2000,2500,3200,4000,5000,6300}),0)</f>
        <v>5000</v>
      </c>
      <c r="M4117" s="9" t="str">
        <f t="shared" si="321"/>
        <v>Joint Pack</v>
      </c>
      <c r="N4117" s="9" t="str">
        <f t="shared" si="322"/>
        <v>AL</v>
      </c>
      <c r="O4117" s="13" t="str">
        <f t="shared" si="323"/>
        <v>Silver</v>
      </c>
      <c r="P4117" s="9" t="str">
        <f t="shared" si="324"/>
        <v>None</v>
      </c>
      <c r="Q4117" s="9" t="str">
        <f t="shared" si="325"/>
        <v>5</v>
      </c>
      <c r="R41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17" s="14" t="str">
        <f>IF(ProjectsDB[[#This Row],[Item Type]]="Straight Plug-In",_xlfn.TEXTJOIN("-",TRUE,M4117&amp;"-"&amp;_xlfn.LET(_xlpm.txt,ProjectsDB[[#This Row],[Assembly]],_xlpm.pos,FIND("SP",_xlpm.txt),_xlpm.pre,LEFT(_xlpm.txt,_xlpm.pos-1),IF(RIGHT(_xlpm.pre,3)="123","3PL",IF(RIGHT(_xlpm.pre,2)="12","2PL",IF(RIGHT(_xlpm.pre,1)="1","1PL","3PL")))),N4117,O4117,P4117,Q4117&amp;"W",R4117),_xlfn.TEXTJOIN("-",TRUE,M4117,N4117,O4117,P4117,Q4117&amp;"W",R4117))</f>
        <v>Joint Pack-AL-Silver-None-5W-3</v>
      </c>
      <c r="T4117" s="14" t="str">
        <f>IF(COUNTIF(Cycletime[Element Desc.],ProjectsDB[[#This Row],[Element Desc.]])&gt;0,"Found","Not Found")</f>
        <v>Found</v>
      </c>
    </row>
    <row r="4118" spans="2:20" x14ac:dyDescent="0.25">
      <c r="B4118" s="8" t="s">
        <v>8626</v>
      </c>
      <c r="C4118" s="9" t="s">
        <v>8627</v>
      </c>
      <c r="D4118" s="9" t="s">
        <v>8628</v>
      </c>
      <c r="E4118" s="10">
        <v>1</v>
      </c>
      <c r="F4118" s="9" t="s">
        <v>8474</v>
      </c>
      <c r="G4118" s="9" t="s">
        <v>37</v>
      </c>
      <c r="H4118" s="11"/>
      <c r="I4118" s="12">
        <v>580</v>
      </c>
      <c r="J4118" s="12">
        <v>580</v>
      </c>
      <c r="K4118" s="12"/>
      <c r="L4118" s="12">
        <f t="array" ref="L4118">IFERROR(LOOKUP(2^15,SEARCH({"40A","63A","80A","100A","125A","160A","200A","250A","400A","630A","800A","1000A","1250A","1600A","2000A","2500A","3200A","4000A","5000A","6300A"},UPPER(D4118)),{40,63,80,100,125,160,200,250,400,630,800,1000,1250,1600,2000,2500,3200,4000,5000,6300}),0)</f>
        <v>5000</v>
      </c>
      <c r="M4118" s="9" t="str">
        <f t="shared" si="321"/>
        <v>Elbow Edge</v>
      </c>
      <c r="N4118" s="9" t="str">
        <f t="shared" si="322"/>
        <v>AL</v>
      </c>
      <c r="O4118" s="13" t="str">
        <f t="shared" si="323"/>
        <v>Silver</v>
      </c>
      <c r="P4118" s="9" t="str">
        <f t="shared" si="324"/>
        <v>PET</v>
      </c>
      <c r="Q4118" s="9" t="str">
        <f t="shared" si="325"/>
        <v>5</v>
      </c>
      <c r="R41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18" s="14" t="str">
        <f>IF(ProjectsDB[[#This Row],[Item Type]]="Straight Plug-In",_xlfn.TEXTJOIN("-",TRUE,M4118&amp;"-"&amp;_xlfn.LET(_xlpm.txt,ProjectsDB[[#This Row],[Assembly]],_xlpm.pos,FIND("SP",_xlpm.txt),_xlpm.pre,LEFT(_xlpm.txt,_xlpm.pos-1),IF(RIGHT(_xlpm.pre,3)="123","3PL",IF(RIGHT(_xlpm.pre,2)="12","2PL",IF(RIGHT(_xlpm.pre,1)="1","1PL","3PL")))),N4118,O4118,P4118,Q4118&amp;"W",R4118),_xlfn.TEXTJOIN("-",TRUE,M4118,N4118,O4118,P4118,Q4118&amp;"W",R4118))</f>
        <v>Elbow Edge-AL-Silver-PET-5W-3</v>
      </c>
      <c r="T4118" s="14" t="str">
        <f>IF(COUNTIF(Cycletime[Element Desc.],ProjectsDB[[#This Row],[Element Desc.]])&gt;0,"Found","Not Found")</f>
        <v>Found</v>
      </c>
    </row>
    <row r="4119" spans="2:20" x14ac:dyDescent="0.25">
      <c r="B4119" s="8" t="s">
        <v>8629</v>
      </c>
      <c r="C4119" s="9" t="s">
        <v>8532</v>
      </c>
      <c r="D4119" s="9" t="s">
        <v>8533</v>
      </c>
      <c r="E4119" s="10">
        <v>2</v>
      </c>
      <c r="F4119" s="9" t="s">
        <v>8474</v>
      </c>
      <c r="G4119" s="9" t="s">
        <v>37</v>
      </c>
      <c r="H4119" s="11"/>
      <c r="I4119" s="12"/>
      <c r="J4119" s="12"/>
      <c r="K4119" s="12"/>
      <c r="L4119" s="12">
        <f t="array" ref="L4119">IFERROR(LOOKUP(2^15,SEARCH({"40A","63A","80A","100A","125A","160A","200A","250A","400A","630A","800A","1000A","1250A","1600A","2000A","2500A","3200A","4000A","5000A","6300A"},UPPER(D4119)),{40,63,80,100,125,160,200,250,400,630,800,1000,1250,1600,2000,2500,3200,4000,5000,6300}),0)</f>
        <v>5000</v>
      </c>
      <c r="M4119" s="9" t="str">
        <f t="shared" si="321"/>
        <v>Joint Pack</v>
      </c>
      <c r="N4119" s="9" t="str">
        <f t="shared" si="322"/>
        <v>AL</v>
      </c>
      <c r="O4119" s="13" t="str">
        <f t="shared" si="323"/>
        <v>Silver</v>
      </c>
      <c r="P4119" s="9" t="str">
        <f t="shared" si="324"/>
        <v>None</v>
      </c>
      <c r="Q4119" s="9" t="str">
        <f t="shared" si="325"/>
        <v>5</v>
      </c>
      <c r="R41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19" s="14" t="str">
        <f>IF(ProjectsDB[[#This Row],[Item Type]]="Straight Plug-In",_xlfn.TEXTJOIN("-",TRUE,M4119&amp;"-"&amp;_xlfn.LET(_xlpm.txt,ProjectsDB[[#This Row],[Assembly]],_xlpm.pos,FIND("SP",_xlpm.txt),_xlpm.pre,LEFT(_xlpm.txt,_xlpm.pos-1),IF(RIGHT(_xlpm.pre,3)="123","3PL",IF(RIGHT(_xlpm.pre,2)="12","2PL",IF(RIGHT(_xlpm.pre,1)="1","1PL","3PL")))),N4119,O4119,P4119,Q4119&amp;"W",R4119),_xlfn.TEXTJOIN("-",TRUE,M4119,N4119,O4119,P4119,Q4119&amp;"W",R4119))</f>
        <v>Joint Pack-AL-Silver-None-5W-3</v>
      </c>
      <c r="T4119" s="14" t="str">
        <f>IF(COUNTIF(Cycletime[Element Desc.],ProjectsDB[[#This Row],[Element Desc.]])&gt;0,"Found","Not Found")</f>
        <v>Found</v>
      </c>
    </row>
    <row r="4120" spans="2:20" x14ac:dyDescent="0.25">
      <c r="B4120" s="8" t="s">
        <v>8630</v>
      </c>
      <c r="C4120" s="9" t="s">
        <v>8622</v>
      </c>
      <c r="D4120" s="9" t="s">
        <v>8623</v>
      </c>
      <c r="E4120" s="10">
        <v>1</v>
      </c>
      <c r="F4120" s="9" t="s">
        <v>8474</v>
      </c>
      <c r="G4120" s="9" t="s">
        <v>37</v>
      </c>
      <c r="H4120" s="11"/>
      <c r="I4120" s="12">
        <v>580</v>
      </c>
      <c r="J4120" s="12">
        <v>580</v>
      </c>
      <c r="K4120" s="12">
        <v>580</v>
      </c>
      <c r="L4120" s="12">
        <f t="array" ref="L4120">IFERROR(LOOKUP(2^15,SEARCH({"40A","63A","80A","100A","125A","160A","200A","250A","400A","630A","800A","1000A","1250A","1600A","2000A","2500A","3200A","4000A","5000A","6300A"},UPPER(D4120)),{40,63,80,100,125,160,200,250,400,630,800,1000,1250,1600,2000,2500,3200,4000,5000,6300}),0)</f>
        <v>5000</v>
      </c>
      <c r="M4120" s="9" t="str">
        <f t="shared" si="321"/>
        <v>T-Section</v>
      </c>
      <c r="N4120" s="9" t="str">
        <f t="shared" si="322"/>
        <v>AL</v>
      </c>
      <c r="O4120" s="13" t="str">
        <f t="shared" si="323"/>
        <v>Silver</v>
      </c>
      <c r="P4120" s="9" t="str">
        <f t="shared" si="324"/>
        <v>PET</v>
      </c>
      <c r="Q4120" s="9" t="str">
        <f t="shared" si="325"/>
        <v>5</v>
      </c>
      <c r="R41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20" s="14" t="str">
        <f>IF(ProjectsDB[[#This Row],[Item Type]]="Straight Plug-In",_xlfn.TEXTJOIN("-",TRUE,M4120&amp;"-"&amp;_xlfn.LET(_xlpm.txt,ProjectsDB[[#This Row],[Assembly]],_xlpm.pos,FIND("SP",_xlpm.txt),_xlpm.pre,LEFT(_xlpm.txt,_xlpm.pos-1),IF(RIGHT(_xlpm.pre,3)="123","3PL",IF(RIGHT(_xlpm.pre,2)="12","2PL",IF(RIGHT(_xlpm.pre,1)="1","1PL","3PL")))),N4120,O4120,P4120,Q4120&amp;"W",R4120),_xlfn.TEXTJOIN("-",TRUE,M4120,N4120,O4120,P4120,Q4120&amp;"W",R4120))</f>
        <v>T-Section-AL-Silver-PET-5W-3</v>
      </c>
      <c r="T4120" s="14" t="str">
        <f>IF(COUNTIF(Cycletime[Element Desc.],ProjectsDB[[#This Row],[Element Desc.]])&gt;0,"Found","Not Found")</f>
        <v>Found</v>
      </c>
    </row>
    <row r="4121" spans="2:20" x14ac:dyDescent="0.25">
      <c r="B4121" s="8" t="s">
        <v>8631</v>
      </c>
      <c r="C4121" s="9" t="s">
        <v>8627</v>
      </c>
      <c r="D4121" s="9" t="s">
        <v>8628</v>
      </c>
      <c r="E4121" s="10">
        <v>1</v>
      </c>
      <c r="F4121" s="9" t="s">
        <v>8474</v>
      </c>
      <c r="G4121" s="9" t="s">
        <v>37</v>
      </c>
      <c r="H4121" s="11"/>
      <c r="I4121" s="12">
        <v>580</v>
      </c>
      <c r="J4121" s="12">
        <v>580</v>
      </c>
      <c r="K4121" s="12"/>
      <c r="L4121" s="12">
        <f t="array" ref="L4121">IFERROR(LOOKUP(2^15,SEARCH({"40A","63A","80A","100A","125A","160A","200A","250A","400A","630A","800A","1000A","1250A","1600A","2000A","2500A","3200A","4000A","5000A","6300A"},UPPER(D4121)),{40,63,80,100,125,160,200,250,400,630,800,1000,1250,1600,2000,2500,3200,4000,5000,6300}),0)</f>
        <v>5000</v>
      </c>
      <c r="M4121" s="9" t="str">
        <f t="shared" si="321"/>
        <v>Elbow Edge</v>
      </c>
      <c r="N4121" s="9" t="str">
        <f t="shared" si="322"/>
        <v>AL</v>
      </c>
      <c r="O4121" s="13" t="str">
        <f t="shared" si="323"/>
        <v>Silver</v>
      </c>
      <c r="P4121" s="9" t="str">
        <f t="shared" si="324"/>
        <v>PET</v>
      </c>
      <c r="Q4121" s="9" t="str">
        <f t="shared" si="325"/>
        <v>5</v>
      </c>
      <c r="R41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21" s="14" t="str">
        <f>IF(ProjectsDB[[#This Row],[Item Type]]="Straight Plug-In",_xlfn.TEXTJOIN("-",TRUE,M4121&amp;"-"&amp;_xlfn.LET(_xlpm.txt,ProjectsDB[[#This Row],[Assembly]],_xlpm.pos,FIND("SP",_xlpm.txt),_xlpm.pre,LEFT(_xlpm.txt,_xlpm.pos-1),IF(RIGHT(_xlpm.pre,3)="123","3PL",IF(RIGHT(_xlpm.pre,2)="12","2PL",IF(RIGHT(_xlpm.pre,1)="1","1PL","3PL")))),N4121,O4121,P4121,Q4121&amp;"W",R4121),_xlfn.TEXTJOIN("-",TRUE,M4121,N4121,O4121,P4121,Q4121&amp;"W",R4121))</f>
        <v>Elbow Edge-AL-Silver-PET-5W-3</v>
      </c>
      <c r="T4121" s="14" t="str">
        <f>IF(COUNTIF(Cycletime[Element Desc.],ProjectsDB[[#This Row],[Element Desc.]])&gt;0,"Found","Not Found")</f>
        <v>Found</v>
      </c>
    </row>
    <row r="4122" spans="2:20" x14ac:dyDescent="0.25">
      <c r="B4122" s="8" t="s">
        <v>8632</v>
      </c>
      <c r="C4122" s="9" t="s">
        <v>8627</v>
      </c>
      <c r="D4122" s="9" t="s">
        <v>8628</v>
      </c>
      <c r="E4122" s="10">
        <v>3</v>
      </c>
      <c r="F4122" s="9" t="s">
        <v>8474</v>
      </c>
      <c r="G4122" s="9" t="s">
        <v>37</v>
      </c>
      <c r="H4122" s="11"/>
      <c r="I4122" s="12">
        <v>580</v>
      </c>
      <c r="J4122" s="12">
        <v>580</v>
      </c>
      <c r="K4122" s="12"/>
      <c r="L4122" s="12">
        <f t="array" ref="L4122">IFERROR(LOOKUP(2^15,SEARCH({"40A","63A","80A","100A","125A","160A","200A","250A","400A","630A","800A","1000A","1250A","1600A","2000A","2500A","3200A","4000A","5000A","6300A"},UPPER(D4122)),{40,63,80,100,125,160,200,250,400,630,800,1000,1250,1600,2000,2500,3200,4000,5000,6300}),0)</f>
        <v>5000</v>
      </c>
      <c r="M4122" s="9" t="str">
        <f t="shared" si="321"/>
        <v>Elbow Edge</v>
      </c>
      <c r="N4122" s="9" t="str">
        <f t="shared" si="322"/>
        <v>AL</v>
      </c>
      <c r="O4122" s="13" t="str">
        <f t="shared" si="323"/>
        <v>Silver</v>
      </c>
      <c r="P4122" s="9" t="str">
        <f t="shared" si="324"/>
        <v>PET</v>
      </c>
      <c r="Q4122" s="9" t="str">
        <f t="shared" si="325"/>
        <v>5</v>
      </c>
      <c r="R41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22" s="14" t="str">
        <f>IF(ProjectsDB[[#This Row],[Item Type]]="Straight Plug-In",_xlfn.TEXTJOIN("-",TRUE,M4122&amp;"-"&amp;_xlfn.LET(_xlpm.txt,ProjectsDB[[#This Row],[Assembly]],_xlpm.pos,FIND("SP",_xlpm.txt),_xlpm.pre,LEFT(_xlpm.txt,_xlpm.pos-1),IF(RIGHT(_xlpm.pre,3)="123","3PL",IF(RIGHT(_xlpm.pre,2)="12","2PL",IF(RIGHT(_xlpm.pre,1)="1","1PL","3PL")))),N4122,O4122,P4122,Q4122&amp;"W",R4122),_xlfn.TEXTJOIN("-",TRUE,M4122,N4122,O4122,P4122,Q4122&amp;"W",R4122))</f>
        <v>Elbow Edge-AL-Silver-PET-5W-3</v>
      </c>
      <c r="T4122" s="14" t="str">
        <f>IF(COUNTIF(Cycletime[Element Desc.],ProjectsDB[[#This Row],[Element Desc.]])&gt;0,"Found","Not Found")</f>
        <v>Found</v>
      </c>
    </row>
    <row r="4123" spans="2:20" x14ac:dyDescent="0.25">
      <c r="B4123" s="8" t="s">
        <v>8633</v>
      </c>
      <c r="C4123" s="9" t="s">
        <v>8634</v>
      </c>
      <c r="D4123" s="9" t="s">
        <v>8635</v>
      </c>
      <c r="E4123" s="10">
        <v>2</v>
      </c>
      <c r="F4123" s="9" t="s">
        <v>8474</v>
      </c>
      <c r="G4123" s="9" t="s">
        <v>37</v>
      </c>
      <c r="H4123" s="11"/>
      <c r="I4123" s="12">
        <v>580</v>
      </c>
      <c r="J4123" s="12">
        <v>580</v>
      </c>
      <c r="K4123" s="12"/>
      <c r="L4123" s="12">
        <f t="array" ref="L4123">IFERROR(LOOKUP(2^15,SEARCH({"40A","63A","80A","100A","125A","160A","200A","250A","400A","630A","800A","1000A","1250A","1600A","2000A","2500A","3200A","4000A","5000A","6300A"},UPPER(D4123)),{40,63,80,100,125,160,200,250,400,630,800,1000,1250,1600,2000,2500,3200,4000,5000,6300}),0)</f>
        <v>5000</v>
      </c>
      <c r="M4123" s="9" t="str">
        <f t="shared" si="321"/>
        <v>Elbow Edge</v>
      </c>
      <c r="N4123" s="9" t="str">
        <f t="shared" si="322"/>
        <v>AL</v>
      </c>
      <c r="O4123" s="13" t="str">
        <f t="shared" si="323"/>
        <v>Silver</v>
      </c>
      <c r="P4123" s="9" t="str">
        <f t="shared" si="324"/>
        <v>PET</v>
      </c>
      <c r="Q4123" s="9" t="str">
        <f t="shared" si="325"/>
        <v>5</v>
      </c>
      <c r="R41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23" s="14" t="str">
        <f>IF(ProjectsDB[[#This Row],[Item Type]]="Straight Plug-In",_xlfn.TEXTJOIN("-",TRUE,M4123&amp;"-"&amp;_xlfn.LET(_xlpm.txt,ProjectsDB[[#This Row],[Assembly]],_xlpm.pos,FIND("SP",_xlpm.txt),_xlpm.pre,LEFT(_xlpm.txt,_xlpm.pos-1),IF(RIGHT(_xlpm.pre,3)="123","3PL",IF(RIGHT(_xlpm.pre,2)="12","2PL",IF(RIGHT(_xlpm.pre,1)="1","1PL","3PL")))),N4123,O4123,P4123,Q4123&amp;"W",R4123),_xlfn.TEXTJOIN("-",TRUE,M4123,N4123,O4123,P4123,Q4123&amp;"W",R4123))</f>
        <v>Elbow Edge-AL-Silver-PET-5W-3</v>
      </c>
      <c r="T4123" s="14" t="str">
        <f>IF(COUNTIF(Cycletime[Element Desc.],ProjectsDB[[#This Row],[Element Desc.]])&gt;0,"Found","Not Found")</f>
        <v>Found</v>
      </c>
    </row>
    <row r="4124" spans="2:20" x14ac:dyDescent="0.25">
      <c r="B4124" s="8" t="s">
        <v>8636</v>
      </c>
      <c r="C4124" s="9" t="s">
        <v>8479</v>
      </c>
      <c r="D4124" s="9" t="s">
        <v>8480</v>
      </c>
      <c r="E4124" s="10">
        <v>7</v>
      </c>
      <c r="F4124" s="9" t="s">
        <v>8474</v>
      </c>
      <c r="G4124" s="9" t="s">
        <v>37</v>
      </c>
      <c r="H4124" s="11"/>
      <c r="I4124" s="12"/>
      <c r="J4124" s="12"/>
      <c r="K4124" s="12"/>
      <c r="L4124" s="12">
        <f t="array" ref="L4124">IFERROR(LOOKUP(2^15,SEARCH({"40A","63A","80A","100A","125A","160A","200A","250A","400A","630A","800A","1000A","1250A","1600A","2000A","2500A","3200A","4000A","5000A","6300A"},UPPER(D4124)),{40,63,80,100,125,160,200,250,400,630,800,1000,1250,1600,2000,2500,3200,4000,5000,6300}),0)</f>
        <v>5000</v>
      </c>
      <c r="M4124" s="9" t="str">
        <f t="shared" si="321"/>
        <v>Joint Pack</v>
      </c>
      <c r="N4124" s="9" t="str">
        <f t="shared" si="322"/>
        <v>AL</v>
      </c>
      <c r="O4124" s="13" t="str">
        <f t="shared" si="323"/>
        <v>Silver</v>
      </c>
      <c r="P4124" s="9" t="str">
        <f t="shared" si="324"/>
        <v>None</v>
      </c>
      <c r="Q4124" s="9" t="str">
        <f t="shared" si="325"/>
        <v>5</v>
      </c>
      <c r="R41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24" s="14" t="str">
        <f>IF(ProjectsDB[[#This Row],[Item Type]]="Straight Plug-In",_xlfn.TEXTJOIN("-",TRUE,M4124&amp;"-"&amp;_xlfn.LET(_xlpm.txt,ProjectsDB[[#This Row],[Assembly]],_xlpm.pos,FIND("SP",_xlpm.txt),_xlpm.pre,LEFT(_xlpm.txt,_xlpm.pos-1),IF(RIGHT(_xlpm.pre,3)="123","3PL",IF(RIGHT(_xlpm.pre,2)="12","2PL",IF(RIGHT(_xlpm.pre,1)="1","1PL","3PL")))),N4124,O4124,P4124,Q4124&amp;"W",R4124),_xlfn.TEXTJOIN("-",TRUE,M4124,N4124,O4124,P4124,Q4124&amp;"W",R4124))</f>
        <v>Joint Pack-AL-Silver-None-5W-3</v>
      </c>
      <c r="T4124" s="14" t="str">
        <f>IF(COUNTIF(Cycletime[Element Desc.],ProjectsDB[[#This Row],[Element Desc.]])&gt;0,"Found","Not Found")</f>
        <v>Found</v>
      </c>
    </row>
    <row r="4125" spans="2:20" x14ac:dyDescent="0.25">
      <c r="B4125" s="8" t="s">
        <v>8637</v>
      </c>
      <c r="C4125" s="9" t="s">
        <v>8634</v>
      </c>
      <c r="D4125" s="9" t="s">
        <v>8635</v>
      </c>
      <c r="E4125" s="10">
        <v>2</v>
      </c>
      <c r="F4125" s="9" t="s">
        <v>8474</v>
      </c>
      <c r="G4125" s="9" t="s">
        <v>37</v>
      </c>
      <c r="H4125" s="11"/>
      <c r="I4125" s="12">
        <v>580</v>
      </c>
      <c r="J4125" s="12">
        <v>580</v>
      </c>
      <c r="K4125" s="12"/>
      <c r="L4125" s="12">
        <f t="array" ref="L4125">IFERROR(LOOKUP(2^15,SEARCH({"40A","63A","80A","100A","125A","160A","200A","250A","400A","630A","800A","1000A","1250A","1600A","2000A","2500A","3200A","4000A","5000A","6300A"},UPPER(D4125)),{40,63,80,100,125,160,200,250,400,630,800,1000,1250,1600,2000,2500,3200,4000,5000,6300}),0)</f>
        <v>5000</v>
      </c>
      <c r="M4125" s="9" t="str">
        <f t="shared" si="321"/>
        <v>Elbow Edge</v>
      </c>
      <c r="N4125" s="9" t="str">
        <f t="shared" si="322"/>
        <v>AL</v>
      </c>
      <c r="O4125" s="13" t="str">
        <f t="shared" si="323"/>
        <v>Silver</v>
      </c>
      <c r="P4125" s="9" t="str">
        <f t="shared" si="324"/>
        <v>PET</v>
      </c>
      <c r="Q4125" s="9" t="str">
        <f t="shared" si="325"/>
        <v>5</v>
      </c>
      <c r="R41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25" s="14" t="str">
        <f>IF(ProjectsDB[[#This Row],[Item Type]]="Straight Plug-In",_xlfn.TEXTJOIN("-",TRUE,M4125&amp;"-"&amp;_xlfn.LET(_xlpm.txt,ProjectsDB[[#This Row],[Assembly]],_xlpm.pos,FIND("SP",_xlpm.txt),_xlpm.pre,LEFT(_xlpm.txt,_xlpm.pos-1),IF(RIGHT(_xlpm.pre,3)="123","3PL",IF(RIGHT(_xlpm.pre,2)="12","2PL",IF(RIGHT(_xlpm.pre,1)="1","1PL","3PL")))),N4125,O4125,P4125,Q4125&amp;"W",R4125),_xlfn.TEXTJOIN("-",TRUE,M4125,N4125,O4125,P4125,Q4125&amp;"W",R4125))</f>
        <v>Elbow Edge-AL-Silver-PET-5W-3</v>
      </c>
      <c r="T4125" s="14" t="str">
        <f>IF(COUNTIF(Cycletime[Element Desc.],ProjectsDB[[#This Row],[Element Desc.]])&gt;0,"Found","Not Found")</f>
        <v>Found</v>
      </c>
    </row>
    <row r="4126" spans="2:20" x14ac:dyDescent="0.25">
      <c r="B4126" s="8" t="s">
        <v>8638</v>
      </c>
      <c r="C4126" s="9" t="s">
        <v>8639</v>
      </c>
      <c r="D4126" s="9" t="s">
        <v>8640</v>
      </c>
      <c r="E4126" s="10">
        <v>1</v>
      </c>
      <c r="F4126" s="9" t="s">
        <v>8474</v>
      </c>
      <c r="G4126" s="9" t="s">
        <v>37</v>
      </c>
      <c r="H4126" s="11"/>
      <c r="I4126" s="12">
        <v>1025</v>
      </c>
      <c r="J4126" s="12"/>
      <c r="K4126" s="12"/>
      <c r="L4126" s="12">
        <f t="array" ref="L4126">IFERROR(LOOKUP(2^15,SEARCH({"40A","63A","80A","100A","125A","160A","200A","250A","400A","630A","800A","1000A","1250A","1600A","2000A","2500A","3200A","4000A","5000A","6300A"},UPPER(D4126)),{40,63,80,100,125,160,200,250,400,630,800,1000,1250,1600,2000,2500,3200,4000,5000,6300}),0)</f>
        <v>5000</v>
      </c>
      <c r="M4126" s="9" t="str">
        <f t="shared" si="321"/>
        <v>Straight Feeder</v>
      </c>
      <c r="N4126" s="9" t="str">
        <f t="shared" si="322"/>
        <v>AL</v>
      </c>
      <c r="O4126" s="13" t="str">
        <f t="shared" si="323"/>
        <v>Silver</v>
      </c>
      <c r="P4126" s="9" t="str">
        <f t="shared" si="324"/>
        <v>PET</v>
      </c>
      <c r="Q4126" s="9" t="str">
        <f t="shared" si="325"/>
        <v>5</v>
      </c>
      <c r="R41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26" s="14" t="str">
        <f>IF(ProjectsDB[[#This Row],[Item Type]]="Straight Plug-In",_xlfn.TEXTJOIN("-",TRUE,M4126&amp;"-"&amp;_xlfn.LET(_xlpm.txt,ProjectsDB[[#This Row],[Assembly]],_xlpm.pos,FIND("SP",_xlpm.txt),_xlpm.pre,LEFT(_xlpm.txt,_xlpm.pos-1),IF(RIGHT(_xlpm.pre,3)="123","3PL",IF(RIGHT(_xlpm.pre,2)="12","2PL",IF(RIGHT(_xlpm.pre,1)="1","1PL","3PL")))),N4126,O4126,P4126,Q4126&amp;"W",R4126),_xlfn.TEXTJOIN("-",TRUE,M4126,N4126,O4126,P4126,Q4126&amp;"W",R4126))</f>
        <v>Straight Feeder-AL-Silver-PET-5W-3</v>
      </c>
      <c r="T4126" s="14" t="str">
        <f>IF(COUNTIF(Cycletime[Element Desc.],ProjectsDB[[#This Row],[Element Desc.]])&gt;0,"Found","Not Found")</f>
        <v>Found</v>
      </c>
    </row>
    <row r="4127" spans="2:20" x14ac:dyDescent="0.25">
      <c r="B4127" s="8" t="s">
        <v>8641</v>
      </c>
      <c r="C4127" s="9" t="s">
        <v>8479</v>
      </c>
      <c r="D4127" s="9" t="s">
        <v>8480</v>
      </c>
      <c r="E4127" s="10">
        <v>8</v>
      </c>
      <c r="F4127" s="9" t="s">
        <v>8474</v>
      </c>
      <c r="G4127" s="9" t="s">
        <v>37</v>
      </c>
      <c r="H4127" s="11"/>
      <c r="I4127" s="12"/>
      <c r="J4127" s="12"/>
      <c r="K4127" s="12"/>
      <c r="L4127" s="12">
        <f t="array" ref="L4127">IFERROR(LOOKUP(2^15,SEARCH({"40A","63A","80A","100A","125A","160A","200A","250A","400A","630A","800A","1000A","1250A","1600A","2000A","2500A","3200A","4000A","5000A","6300A"},UPPER(D4127)),{40,63,80,100,125,160,200,250,400,630,800,1000,1250,1600,2000,2500,3200,4000,5000,6300}),0)</f>
        <v>5000</v>
      </c>
      <c r="M4127" s="9" t="str">
        <f t="shared" si="321"/>
        <v>Joint Pack</v>
      </c>
      <c r="N4127" s="9" t="str">
        <f t="shared" si="322"/>
        <v>AL</v>
      </c>
      <c r="O4127" s="13" t="str">
        <f t="shared" si="323"/>
        <v>Silver</v>
      </c>
      <c r="P4127" s="9" t="str">
        <f t="shared" si="324"/>
        <v>None</v>
      </c>
      <c r="Q4127" s="9" t="str">
        <f t="shared" si="325"/>
        <v>5</v>
      </c>
      <c r="R41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27" s="14" t="str">
        <f>IF(ProjectsDB[[#This Row],[Item Type]]="Straight Plug-In",_xlfn.TEXTJOIN("-",TRUE,M4127&amp;"-"&amp;_xlfn.LET(_xlpm.txt,ProjectsDB[[#This Row],[Assembly]],_xlpm.pos,FIND("SP",_xlpm.txt),_xlpm.pre,LEFT(_xlpm.txt,_xlpm.pos-1),IF(RIGHT(_xlpm.pre,3)="123","3PL",IF(RIGHT(_xlpm.pre,2)="12","2PL",IF(RIGHT(_xlpm.pre,1)="1","1PL","3PL")))),N4127,O4127,P4127,Q4127&amp;"W",R4127),_xlfn.TEXTJOIN("-",TRUE,M4127,N4127,O4127,P4127,Q4127&amp;"W",R4127))</f>
        <v>Joint Pack-AL-Silver-None-5W-3</v>
      </c>
      <c r="T4127" s="14" t="str">
        <f>IF(COUNTIF(Cycletime[Element Desc.],ProjectsDB[[#This Row],[Element Desc.]])&gt;0,"Found","Not Found")</f>
        <v>Found</v>
      </c>
    </row>
    <row r="4128" spans="2:20" x14ac:dyDescent="0.25">
      <c r="B4128" s="8" t="s">
        <v>8642</v>
      </c>
      <c r="C4128" s="9" t="s">
        <v>8634</v>
      </c>
      <c r="D4128" s="9" t="s">
        <v>8635</v>
      </c>
      <c r="E4128" s="10">
        <v>2</v>
      </c>
      <c r="F4128" s="9" t="s">
        <v>8474</v>
      </c>
      <c r="G4128" s="9" t="s">
        <v>37</v>
      </c>
      <c r="H4128" s="11"/>
      <c r="I4128" s="12">
        <v>580</v>
      </c>
      <c r="J4128" s="12">
        <v>580</v>
      </c>
      <c r="K4128" s="12"/>
      <c r="L4128" s="12">
        <f t="array" ref="L4128">IFERROR(LOOKUP(2^15,SEARCH({"40A","63A","80A","100A","125A","160A","200A","250A","400A","630A","800A","1000A","1250A","1600A","2000A","2500A","3200A","4000A","5000A","6300A"},UPPER(D4128)),{40,63,80,100,125,160,200,250,400,630,800,1000,1250,1600,2000,2500,3200,4000,5000,6300}),0)</f>
        <v>5000</v>
      </c>
      <c r="M4128" s="9" t="str">
        <f t="shared" si="321"/>
        <v>Elbow Edge</v>
      </c>
      <c r="N4128" s="9" t="str">
        <f t="shared" si="322"/>
        <v>AL</v>
      </c>
      <c r="O4128" s="13" t="str">
        <f t="shared" si="323"/>
        <v>Silver</v>
      </c>
      <c r="P4128" s="9" t="str">
        <f t="shared" si="324"/>
        <v>PET</v>
      </c>
      <c r="Q4128" s="9" t="str">
        <f t="shared" si="325"/>
        <v>5</v>
      </c>
      <c r="R41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28" s="14" t="str">
        <f>IF(ProjectsDB[[#This Row],[Item Type]]="Straight Plug-In",_xlfn.TEXTJOIN("-",TRUE,M4128&amp;"-"&amp;_xlfn.LET(_xlpm.txt,ProjectsDB[[#This Row],[Assembly]],_xlpm.pos,FIND("SP",_xlpm.txt),_xlpm.pre,LEFT(_xlpm.txt,_xlpm.pos-1),IF(RIGHT(_xlpm.pre,3)="123","3PL",IF(RIGHT(_xlpm.pre,2)="12","2PL",IF(RIGHT(_xlpm.pre,1)="1","1PL","3PL")))),N4128,O4128,P4128,Q4128&amp;"W",R4128),_xlfn.TEXTJOIN("-",TRUE,M4128,N4128,O4128,P4128,Q4128&amp;"W",R4128))</f>
        <v>Elbow Edge-AL-Silver-PET-5W-3</v>
      </c>
      <c r="T4128" s="14" t="str">
        <f>IF(COUNTIF(Cycletime[Element Desc.],ProjectsDB[[#This Row],[Element Desc.]])&gt;0,"Found","Not Found")</f>
        <v>Found</v>
      </c>
    </row>
    <row r="4129" spans="2:20" x14ac:dyDescent="0.25">
      <c r="B4129" s="8" t="s">
        <v>8643</v>
      </c>
      <c r="C4129" s="9" t="s">
        <v>8479</v>
      </c>
      <c r="D4129" s="9" t="s">
        <v>8480</v>
      </c>
      <c r="E4129" s="10">
        <v>7</v>
      </c>
      <c r="F4129" s="9" t="s">
        <v>8474</v>
      </c>
      <c r="G4129" s="9" t="s">
        <v>37</v>
      </c>
      <c r="H4129" s="11"/>
      <c r="I4129" s="12"/>
      <c r="J4129" s="12"/>
      <c r="K4129" s="12"/>
      <c r="L4129" s="12">
        <f t="array" ref="L4129">IFERROR(LOOKUP(2^15,SEARCH({"40A","63A","80A","100A","125A","160A","200A","250A","400A","630A","800A","1000A","1250A","1600A","2000A","2500A","3200A","4000A","5000A","6300A"},UPPER(D4129)),{40,63,80,100,125,160,200,250,400,630,800,1000,1250,1600,2000,2500,3200,4000,5000,6300}),0)</f>
        <v>5000</v>
      </c>
      <c r="M4129" s="9" t="str">
        <f t="shared" si="321"/>
        <v>Joint Pack</v>
      </c>
      <c r="N4129" s="9" t="str">
        <f t="shared" si="322"/>
        <v>AL</v>
      </c>
      <c r="O4129" s="13" t="str">
        <f t="shared" si="323"/>
        <v>Silver</v>
      </c>
      <c r="P4129" s="9" t="str">
        <f t="shared" si="324"/>
        <v>None</v>
      </c>
      <c r="Q4129" s="9" t="str">
        <f t="shared" si="325"/>
        <v>5</v>
      </c>
      <c r="R41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29" s="14" t="str">
        <f>IF(ProjectsDB[[#This Row],[Item Type]]="Straight Plug-In",_xlfn.TEXTJOIN("-",TRUE,M4129&amp;"-"&amp;_xlfn.LET(_xlpm.txt,ProjectsDB[[#This Row],[Assembly]],_xlpm.pos,FIND("SP",_xlpm.txt),_xlpm.pre,LEFT(_xlpm.txt,_xlpm.pos-1),IF(RIGHT(_xlpm.pre,3)="123","3PL",IF(RIGHT(_xlpm.pre,2)="12","2PL",IF(RIGHT(_xlpm.pre,1)="1","1PL","3PL")))),N4129,O4129,P4129,Q4129&amp;"W",R4129),_xlfn.TEXTJOIN("-",TRUE,M4129,N4129,O4129,P4129,Q4129&amp;"W",R4129))</f>
        <v>Joint Pack-AL-Silver-None-5W-3</v>
      </c>
      <c r="T4129" s="14" t="str">
        <f>IF(COUNTIF(Cycletime[Element Desc.],ProjectsDB[[#This Row],[Element Desc.]])&gt;0,"Found","Not Found")</f>
        <v>Found</v>
      </c>
    </row>
    <row r="4130" spans="2:20" x14ac:dyDescent="0.25">
      <c r="B4130" s="8" t="s">
        <v>8644</v>
      </c>
      <c r="C4130" s="9" t="s">
        <v>8645</v>
      </c>
      <c r="D4130" s="9" t="s">
        <v>8646</v>
      </c>
      <c r="E4130" s="10">
        <v>1</v>
      </c>
      <c r="F4130" s="9" t="s">
        <v>8474</v>
      </c>
      <c r="G4130" s="9" t="s">
        <v>37</v>
      </c>
      <c r="H4130" s="11"/>
      <c r="I4130" s="12">
        <v>975</v>
      </c>
      <c r="J4130" s="12"/>
      <c r="K4130" s="12"/>
      <c r="L4130" s="12">
        <f t="array" ref="L4130">IFERROR(LOOKUP(2^15,SEARCH({"40A","63A","80A","100A","125A","160A","200A","250A","400A","630A","800A","1000A","1250A","1600A","2000A","2500A","3200A","4000A","5000A","6300A"},UPPER(D4130)),{40,63,80,100,125,160,200,250,400,630,800,1000,1250,1600,2000,2500,3200,4000,5000,6300}),0)</f>
        <v>5000</v>
      </c>
      <c r="M4130" s="9" t="str">
        <f t="shared" si="321"/>
        <v>Straight Feeder</v>
      </c>
      <c r="N4130" s="9" t="str">
        <f t="shared" si="322"/>
        <v>AL</v>
      </c>
      <c r="O4130" s="13" t="str">
        <f t="shared" si="323"/>
        <v>Silver</v>
      </c>
      <c r="P4130" s="9" t="str">
        <f t="shared" si="324"/>
        <v>PET</v>
      </c>
      <c r="Q4130" s="9" t="str">
        <f t="shared" si="325"/>
        <v>5</v>
      </c>
      <c r="R41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30" s="14" t="str">
        <f>IF(ProjectsDB[[#This Row],[Item Type]]="Straight Plug-In",_xlfn.TEXTJOIN("-",TRUE,M4130&amp;"-"&amp;_xlfn.LET(_xlpm.txt,ProjectsDB[[#This Row],[Assembly]],_xlpm.pos,FIND("SP",_xlpm.txt),_xlpm.pre,LEFT(_xlpm.txt,_xlpm.pos-1),IF(RIGHT(_xlpm.pre,3)="123","3PL",IF(RIGHT(_xlpm.pre,2)="12","2PL",IF(RIGHT(_xlpm.pre,1)="1","1PL","3PL")))),N4130,O4130,P4130,Q4130&amp;"W",R4130),_xlfn.TEXTJOIN("-",TRUE,M4130,N4130,O4130,P4130,Q4130&amp;"W",R4130))</f>
        <v>Straight Feeder-AL-Silver-PET-5W-3</v>
      </c>
      <c r="T4130" s="14" t="str">
        <f>IF(COUNTIF(Cycletime[Element Desc.],ProjectsDB[[#This Row],[Element Desc.]])&gt;0,"Found","Not Found")</f>
        <v>Found</v>
      </c>
    </row>
    <row r="4131" spans="2:20" x14ac:dyDescent="0.25">
      <c r="B4131" s="8" t="s">
        <v>8647</v>
      </c>
      <c r="C4131" s="9" t="s">
        <v>8648</v>
      </c>
      <c r="D4131" s="9" t="s">
        <v>8649</v>
      </c>
      <c r="E4131" s="10">
        <v>1</v>
      </c>
      <c r="F4131" s="9" t="s">
        <v>8474</v>
      </c>
      <c r="G4131" s="9" t="s">
        <v>37</v>
      </c>
      <c r="H4131" s="11"/>
      <c r="I4131" s="12">
        <v>2240</v>
      </c>
      <c r="J4131" s="12"/>
      <c r="K4131" s="12"/>
      <c r="L4131" s="12">
        <f t="array" ref="L4131">IFERROR(LOOKUP(2^15,SEARCH({"40A","63A","80A","100A","125A","160A","200A","250A","400A","630A","800A","1000A","1250A","1600A","2000A","2500A","3200A","4000A","5000A","6300A"},UPPER(D4131)),{40,63,80,100,125,160,200,250,400,630,800,1000,1250,1600,2000,2500,3200,4000,5000,6300}),0)</f>
        <v>5000</v>
      </c>
      <c r="M4131" s="9" t="str">
        <f t="shared" si="321"/>
        <v>Straight Feeder</v>
      </c>
      <c r="N4131" s="9" t="str">
        <f t="shared" si="322"/>
        <v>AL</v>
      </c>
      <c r="O4131" s="13" t="str">
        <f t="shared" si="323"/>
        <v>Silver</v>
      </c>
      <c r="P4131" s="9" t="str">
        <f t="shared" si="324"/>
        <v>PET</v>
      </c>
      <c r="Q4131" s="9" t="str">
        <f t="shared" si="325"/>
        <v>5</v>
      </c>
      <c r="R41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31" s="14" t="str">
        <f>IF(ProjectsDB[[#This Row],[Item Type]]="Straight Plug-In",_xlfn.TEXTJOIN("-",TRUE,M4131&amp;"-"&amp;_xlfn.LET(_xlpm.txt,ProjectsDB[[#This Row],[Assembly]],_xlpm.pos,FIND("SP",_xlpm.txt),_xlpm.pre,LEFT(_xlpm.txt,_xlpm.pos-1),IF(RIGHT(_xlpm.pre,3)="123","3PL",IF(RIGHT(_xlpm.pre,2)="12","2PL",IF(RIGHT(_xlpm.pre,1)="1","1PL","3PL")))),N4131,O4131,P4131,Q4131&amp;"W",R4131),_xlfn.TEXTJOIN("-",TRUE,M4131,N4131,O4131,P4131,Q4131&amp;"W",R4131))</f>
        <v>Straight Feeder-AL-Silver-PET-5W-3</v>
      </c>
      <c r="T4131" s="14" t="str">
        <f>IF(COUNTIF(Cycletime[Element Desc.],ProjectsDB[[#This Row],[Element Desc.]])&gt;0,"Found","Not Found")</f>
        <v>Found</v>
      </c>
    </row>
    <row r="4132" spans="2:20" x14ac:dyDescent="0.25">
      <c r="B4132" s="8" t="s">
        <v>8650</v>
      </c>
      <c r="C4132" s="9" t="s">
        <v>8479</v>
      </c>
      <c r="D4132" s="9" t="s">
        <v>8480</v>
      </c>
      <c r="E4132" s="10">
        <v>15</v>
      </c>
      <c r="F4132" s="9" t="s">
        <v>8474</v>
      </c>
      <c r="G4132" s="9" t="s">
        <v>37</v>
      </c>
      <c r="H4132" s="11"/>
      <c r="I4132" s="12"/>
      <c r="J4132" s="12"/>
      <c r="K4132" s="12"/>
      <c r="L4132" s="12">
        <f t="array" ref="L4132">IFERROR(LOOKUP(2^15,SEARCH({"40A","63A","80A","100A","125A","160A","200A","250A","400A","630A","800A","1000A","1250A","1600A","2000A","2500A","3200A","4000A","5000A","6300A"},UPPER(D4132)),{40,63,80,100,125,160,200,250,400,630,800,1000,1250,1600,2000,2500,3200,4000,5000,6300}),0)</f>
        <v>5000</v>
      </c>
      <c r="M4132" s="9" t="str">
        <f t="shared" si="321"/>
        <v>Joint Pack</v>
      </c>
      <c r="N4132" s="9" t="str">
        <f t="shared" si="322"/>
        <v>AL</v>
      </c>
      <c r="O4132" s="13" t="str">
        <f t="shared" si="323"/>
        <v>Silver</v>
      </c>
      <c r="P4132" s="9" t="str">
        <f t="shared" si="324"/>
        <v>None</v>
      </c>
      <c r="Q4132" s="9" t="str">
        <f t="shared" si="325"/>
        <v>5</v>
      </c>
      <c r="R41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32" s="14" t="str">
        <f>IF(ProjectsDB[[#This Row],[Item Type]]="Straight Plug-In",_xlfn.TEXTJOIN("-",TRUE,M4132&amp;"-"&amp;_xlfn.LET(_xlpm.txt,ProjectsDB[[#This Row],[Assembly]],_xlpm.pos,FIND("SP",_xlpm.txt),_xlpm.pre,LEFT(_xlpm.txt,_xlpm.pos-1),IF(RIGHT(_xlpm.pre,3)="123","3PL",IF(RIGHT(_xlpm.pre,2)="12","2PL",IF(RIGHT(_xlpm.pre,1)="1","1PL","3PL")))),N4132,O4132,P4132,Q4132&amp;"W",R4132),_xlfn.TEXTJOIN("-",TRUE,M4132,N4132,O4132,P4132,Q4132&amp;"W",R4132))</f>
        <v>Joint Pack-AL-Silver-None-5W-3</v>
      </c>
      <c r="T4132" s="14" t="str">
        <f>IF(COUNTIF(Cycletime[Element Desc.],ProjectsDB[[#This Row],[Element Desc.]])&gt;0,"Found","Not Found")</f>
        <v>Found</v>
      </c>
    </row>
    <row r="4133" spans="2:20" x14ac:dyDescent="0.25">
      <c r="B4133" s="8" t="s">
        <v>8651</v>
      </c>
      <c r="C4133" s="9" t="s">
        <v>8652</v>
      </c>
      <c r="D4133" s="9" t="s">
        <v>8653</v>
      </c>
      <c r="E4133" s="10">
        <v>3</v>
      </c>
      <c r="F4133" s="9" t="s">
        <v>8474</v>
      </c>
      <c r="G4133" s="9" t="s">
        <v>37</v>
      </c>
      <c r="H4133" s="11"/>
      <c r="I4133" s="12">
        <v>300</v>
      </c>
      <c r="J4133" s="12">
        <v>300</v>
      </c>
      <c r="K4133" s="12"/>
      <c r="L4133" s="12">
        <f t="array" ref="L4133">IFERROR(LOOKUP(2^15,SEARCH({"40A","63A","80A","100A","125A","160A","200A","250A","400A","630A","800A","1000A","1250A","1600A","2000A","2500A","3200A","4000A","5000A","6300A"},UPPER(D4133)),{40,63,80,100,125,160,200,250,400,630,800,1000,1250,1600,2000,2500,3200,4000,5000,6300}),0)</f>
        <v>5000</v>
      </c>
      <c r="M4133" s="9" t="str">
        <f t="shared" si="321"/>
        <v>Elbow Flat</v>
      </c>
      <c r="N4133" s="9" t="str">
        <f t="shared" si="322"/>
        <v>AL</v>
      </c>
      <c r="O4133" s="13" t="str">
        <f t="shared" si="323"/>
        <v>Silver</v>
      </c>
      <c r="P4133" s="9" t="str">
        <f t="shared" si="324"/>
        <v>PET</v>
      </c>
      <c r="Q4133" s="9" t="str">
        <f t="shared" si="325"/>
        <v>5</v>
      </c>
      <c r="R41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33" s="14" t="str">
        <f>IF(ProjectsDB[[#This Row],[Item Type]]="Straight Plug-In",_xlfn.TEXTJOIN("-",TRUE,M4133&amp;"-"&amp;_xlfn.LET(_xlpm.txt,ProjectsDB[[#This Row],[Assembly]],_xlpm.pos,FIND("SP",_xlpm.txt),_xlpm.pre,LEFT(_xlpm.txt,_xlpm.pos-1),IF(RIGHT(_xlpm.pre,3)="123","3PL",IF(RIGHT(_xlpm.pre,2)="12","2PL",IF(RIGHT(_xlpm.pre,1)="1","1PL","3PL")))),N4133,O4133,P4133,Q4133&amp;"W",R4133),_xlfn.TEXTJOIN("-",TRUE,M4133,N4133,O4133,P4133,Q4133&amp;"W",R4133))</f>
        <v>Elbow Flat-AL-Silver-PET-5W-3</v>
      </c>
      <c r="T4133" s="14" t="str">
        <f>IF(COUNTIF(Cycletime[Element Desc.],ProjectsDB[[#This Row],[Element Desc.]])&gt;0,"Found","Not Found")</f>
        <v>Found</v>
      </c>
    </row>
    <row r="4134" spans="2:20" x14ac:dyDescent="0.25">
      <c r="B4134" s="8" t="s">
        <v>8654</v>
      </c>
      <c r="C4134" s="9" t="s">
        <v>8655</v>
      </c>
      <c r="D4134" s="9" t="s">
        <v>8656</v>
      </c>
      <c r="E4134" s="10">
        <v>1</v>
      </c>
      <c r="F4134" s="9" t="s">
        <v>8474</v>
      </c>
      <c r="G4134" s="9" t="s">
        <v>37</v>
      </c>
      <c r="H4134" s="11"/>
      <c r="I4134" s="12">
        <v>2360</v>
      </c>
      <c r="J4134" s="12"/>
      <c r="K4134" s="12"/>
      <c r="L4134" s="12">
        <f t="array" ref="L4134">IFERROR(LOOKUP(2^15,SEARCH({"40A","63A","80A","100A","125A","160A","200A","250A","400A","630A","800A","1000A","1250A","1600A","2000A","2500A","3200A","4000A","5000A","6300A"},UPPER(D4134)),{40,63,80,100,125,160,200,250,400,630,800,1000,1250,1600,2000,2500,3200,4000,5000,6300}),0)</f>
        <v>5000</v>
      </c>
      <c r="M4134" s="9" t="str">
        <f t="shared" si="321"/>
        <v>Straight Feeder</v>
      </c>
      <c r="N4134" s="9" t="str">
        <f t="shared" si="322"/>
        <v>AL</v>
      </c>
      <c r="O4134" s="13" t="str">
        <f t="shared" si="323"/>
        <v>Silver</v>
      </c>
      <c r="P4134" s="9" t="str">
        <f t="shared" si="324"/>
        <v>PET</v>
      </c>
      <c r="Q4134" s="9" t="str">
        <f t="shared" si="325"/>
        <v>5</v>
      </c>
      <c r="R41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34" s="14" t="str">
        <f>IF(ProjectsDB[[#This Row],[Item Type]]="Straight Plug-In",_xlfn.TEXTJOIN("-",TRUE,M4134&amp;"-"&amp;_xlfn.LET(_xlpm.txt,ProjectsDB[[#This Row],[Assembly]],_xlpm.pos,FIND("SP",_xlpm.txt),_xlpm.pre,LEFT(_xlpm.txt,_xlpm.pos-1),IF(RIGHT(_xlpm.pre,3)="123","3PL",IF(RIGHT(_xlpm.pre,2)="12","2PL",IF(RIGHT(_xlpm.pre,1)="1","1PL","3PL")))),N4134,O4134,P4134,Q4134&amp;"W",R4134),_xlfn.TEXTJOIN("-",TRUE,M4134,N4134,O4134,P4134,Q4134&amp;"W",R4134))</f>
        <v>Straight Feeder-AL-Silver-PET-5W-3</v>
      </c>
      <c r="T4134" s="14" t="str">
        <f>IF(COUNTIF(Cycletime[Element Desc.],ProjectsDB[[#This Row],[Element Desc.]])&gt;0,"Found","Not Found")</f>
        <v>Found</v>
      </c>
    </row>
    <row r="4135" spans="2:20" x14ac:dyDescent="0.25">
      <c r="B4135" s="8" t="s">
        <v>8657</v>
      </c>
      <c r="C4135" s="9" t="s">
        <v>8634</v>
      </c>
      <c r="D4135" s="9" t="s">
        <v>8635</v>
      </c>
      <c r="E4135" s="10">
        <v>2</v>
      </c>
      <c r="F4135" s="9" t="s">
        <v>8474</v>
      </c>
      <c r="G4135" s="9" t="s">
        <v>37</v>
      </c>
      <c r="H4135" s="11"/>
      <c r="I4135" s="12">
        <v>580</v>
      </c>
      <c r="J4135" s="12">
        <v>580</v>
      </c>
      <c r="K4135" s="12"/>
      <c r="L4135" s="12">
        <f t="array" ref="L4135">IFERROR(LOOKUP(2^15,SEARCH({"40A","63A","80A","100A","125A","160A","200A","250A","400A","630A","800A","1000A","1250A","1600A","2000A","2500A","3200A","4000A","5000A","6300A"},UPPER(D4135)),{40,63,80,100,125,160,200,250,400,630,800,1000,1250,1600,2000,2500,3200,4000,5000,6300}),0)</f>
        <v>5000</v>
      </c>
      <c r="M4135" s="9" t="str">
        <f t="shared" si="321"/>
        <v>Elbow Edge</v>
      </c>
      <c r="N4135" s="9" t="str">
        <f t="shared" si="322"/>
        <v>AL</v>
      </c>
      <c r="O4135" s="13" t="str">
        <f t="shared" si="323"/>
        <v>Silver</v>
      </c>
      <c r="P4135" s="9" t="str">
        <f t="shared" si="324"/>
        <v>PET</v>
      </c>
      <c r="Q4135" s="9" t="str">
        <f t="shared" si="325"/>
        <v>5</v>
      </c>
      <c r="R41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35" s="14" t="str">
        <f>IF(ProjectsDB[[#This Row],[Item Type]]="Straight Plug-In",_xlfn.TEXTJOIN("-",TRUE,M4135&amp;"-"&amp;_xlfn.LET(_xlpm.txt,ProjectsDB[[#This Row],[Assembly]],_xlpm.pos,FIND("SP",_xlpm.txt),_xlpm.pre,LEFT(_xlpm.txt,_xlpm.pos-1),IF(RIGHT(_xlpm.pre,3)="123","3PL",IF(RIGHT(_xlpm.pre,2)="12","2PL",IF(RIGHT(_xlpm.pre,1)="1","1PL","3PL")))),N4135,O4135,P4135,Q4135&amp;"W",R4135),_xlfn.TEXTJOIN("-",TRUE,M4135,N4135,O4135,P4135,Q4135&amp;"W",R4135))</f>
        <v>Elbow Edge-AL-Silver-PET-5W-3</v>
      </c>
      <c r="T4135" s="14" t="str">
        <f>IF(COUNTIF(Cycletime[Element Desc.],ProjectsDB[[#This Row],[Element Desc.]])&gt;0,"Found","Not Found")</f>
        <v>Found</v>
      </c>
    </row>
    <row r="4136" spans="2:20" x14ac:dyDescent="0.25">
      <c r="B4136" s="8" t="s">
        <v>8658</v>
      </c>
      <c r="C4136" s="9" t="s">
        <v>8634</v>
      </c>
      <c r="D4136" s="9" t="s">
        <v>8635</v>
      </c>
      <c r="E4136" s="10">
        <v>3</v>
      </c>
      <c r="F4136" s="9" t="s">
        <v>8474</v>
      </c>
      <c r="G4136" s="9" t="s">
        <v>37</v>
      </c>
      <c r="H4136" s="11"/>
      <c r="I4136" s="12">
        <v>580</v>
      </c>
      <c r="J4136" s="12">
        <v>580</v>
      </c>
      <c r="K4136" s="12"/>
      <c r="L4136" s="12">
        <f t="array" ref="L4136">IFERROR(LOOKUP(2^15,SEARCH({"40A","63A","80A","100A","125A","160A","200A","250A","400A","630A","800A","1000A","1250A","1600A","2000A","2500A","3200A","4000A","5000A","6300A"},UPPER(D4136)),{40,63,80,100,125,160,200,250,400,630,800,1000,1250,1600,2000,2500,3200,4000,5000,6300}),0)</f>
        <v>5000</v>
      </c>
      <c r="M4136" s="9" t="str">
        <f t="shared" si="321"/>
        <v>Elbow Edge</v>
      </c>
      <c r="N4136" s="9" t="str">
        <f t="shared" si="322"/>
        <v>AL</v>
      </c>
      <c r="O4136" s="13" t="str">
        <f t="shared" si="323"/>
        <v>Silver</v>
      </c>
      <c r="P4136" s="9" t="str">
        <f t="shared" si="324"/>
        <v>PET</v>
      </c>
      <c r="Q4136" s="9" t="str">
        <f t="shared" si="325"/>
        <v>5</v>
      </c>
      <c r="R41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36" s="14" t="str">
        <f>IF(ProjectsDB[[#This Row],[Item Type]]="Straight Plug-In",_xlfn.TEXTJOIN("-",TRUE,M4136&amp;"-"&amp;_xlfn.LET(_xlpm.txt,ProjectsDB[[#This Row],[Assembly]],_xlpm.pos,FIND("SP",_xlpm.txt),_xlpm.pre,LEFT(_xlpm.txt,_xlpm.pos-1),IF(RIGHT(_xlpm.pre,3)="123","3PL",IF(RIGHT(_xlpm.pre,2)="12","2PL",IF(RIGHT(_xlpm.pre,1)="1","1PL","3PL")))),N4136,O4136,P4136,Q4136&amp;"W",R4136),_xlfn.TEXTJOIN("-",TRUE,M4136,N4136,O4136,P4136,Q4136&amp;"W",R4136))</f>
        <v>Elbow Edge-AL-Silver-PET-5W-3</v>
      </c>
      <c r="T4136" s="14" t="str">
        <f>IF(COUNTIF(Cycletime[Element Desc.],ProjectsDB[[#This Row],[Element Desc.]])&gt;0,"Found","Not Found")</f>
        <v>Found</v>
      </c>
    </row>
    <row r="4137" spans="2:20" x14ac:dyDescent="0.25">
      <c r="B4137" s="8" t="s">
        <v>8659</v>
      </c>
      <c r="C4137" s="9" t="s">
        <v>8652</v>
      </c>
      <c r="D4137" s="9" t="s">
        <v>8653</v>
      </c>
      <c r="E4137" s="10">
        <v>2</v>
      </c>
      <c r="F4137" s="9" t="s">
        <v>8474</v>
      </c>
      <c r="G4137" s="9" t="s">
        <v>37</v>
      </c>
      <c r="H4137" s="11"/>
      <c r="I4137" s="12">
        <v>300</v>
      </c>
      <c r="J4137" s="12">
        <v>300</v>
      </c>
      <c r="K4137" s="12"/>
      <c r="L4137" s="12">
        <f t="array" ref="L4137">IFERROR(LOOKUP(2^15,SEARCH({"40A","63A","80A","100A","125A","160A","200A","250A","400A","630A","800A","1000A","1250A","1600A","2000A","2500A","3200A","4000A","5000A","6300A"},UPPER(D4137)),{40,63,80,100,125,160,200,250,400,630,800,1000,1250,1600,2000,2500,3200,4000,5000,6300}),0)</f>
        <v>5000</v>
      </c>
      <c r="M4137" s="9" t="str">
        <f t="shared" si="321"/>
        <v>Elbow Flat</v>
      </c>
      <c r="N4137" s="9" t="str">
        <f t="shared" si="322"/>
        <v>AL</v>
      </c>
      <c r="O4137" s="13" t="str">
        <f t="shared" si="323"/>
        <v>Silver</v>
      </c>
      <c r="P4137" s="9" t="str">
        <f t="shared" si="324"/>
        <v>PET</v>
      </c>
      <c r="Q4137" s="9" t="str">
        <f t="shared" si="325"/>
        <v>5</v>
      </c>
      <c r="R41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37" s="14" t="str">
        <f>IF(ProjectsDB[[#This Row],[Item Type]]="Straight Plug-In",_xlfn.TEXTJOIN("-",TRUE,M4137&amp;"-"&amp;_xlfn.LET(_xlpm.txt,ProjectsDB[[#This Row],[Assembly]],_xlpm.pos,FIND("SP",_xlpm.txt),_xlpm.pre,LEFT(_xlpm.txt,_xlpm.pos-1),IF(RIGHT(_xlpm.pre,3)="123","3PL",IF(RIGHT(_xlpm.pre,2)="12","2PL",IF(RIGHT(_xlpm.pre,1)="1","1PL","3PL")))),N4137,O4137,P4137,Q4137&amp;"W",R4137),_xlfn.TEXTJOIN("-",TRUE,M4137,N4137,O4137,P4137,Q4137&amp;"W",R4137))</f>
        <v>Elbow Flat-AL-Silver-PET-5W-3</v>
      </c>
      <c r="T4137" s="14" t="str">
        <f>IF(COUNTIF(Cycletime[Element Desc.],ProjectsDB[[#This Row],[Element Desc.]])&gt;0,"Found","Not Found")</f>
        <v>Found</v>
      </c>
    </row>
    <row r="4138" spans="2:20" x14ac:dyDescent="0.25">
      <c r="B4138" s="8" t="s">
        <v>8660</v>
      </c>
      <c r="C4138" s="9" t="s">
        <v>8661</v>
      </c>
      <c r="D4138" s="9" t="s">
        <v>8662</v>
      </c>
      <c r="E4138" s="10">
        <v>1</v>
      </c>
      <c r="F4138" s="9" t="s">
        <v>8474</v>
      </c>
      <c r="G4138" s="9" t="s">
        <v>37</v>
      </c>
      <c r="H4138" s="11"/>
      <c r="I4138" s="12">
        <v>875</v>
      </c>
      <c r="J4138" s="12"/>
      <c r="K4138" s="12"/>
      <c r="L4138" s="12">
        <f t="array" ref="L4138">IFERROR(LOOKUP(2^15,SEARCH({"40A","63A","80A","100A","125A","160A","200A","250A","400A","630A","800A","1000A","1250A","1600A","2000A","2500A","3200A","4000A","5000A","6300A"},UPPER(D4138)),{40,63,80,100,125,160,200,250,400,630,800,1000,1250,1600,2000,2500,3200,4000,5000,6300}),0)</f>
        <v>5000</v>
      </c>
      <c r="M4138" s="9" t="str">
        <f t="shared" si="321"/>
        <v>Straight Feeder</v>
      </c>
      <c r="N4138" s="9" t="str">
        <f t="shared" si="322"/>
        <v>AL</v>
      </c>
      <c r="O4138" s="13" t="str">
        <f t="shared" si="323"/>
        <v>Silver</v>
      </c>
      <c r="P4138" s="9" t="str">
        <f t="shared" si="324"/>
        <v>PET</v>
      </c>
      <c r="Q4138" s="9" t="str">
        <f t="shared" si="325"/>
        <v>5</v>
      </c>
      <c r="R41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38" s="14" t="str">
        <f>IF(ProjectsDB[[#This Row],[Item Type]]="Straight Plug-In",_xlfn.TEXTJOIN("-",TRUE,M4138&amp;"-"&amp;_xlfn.LET(_xlpm.txt,ProjectsDB[[#This Row],[Assembly]],_xlpm.pos,FIND("SP",_xlpm.txt),_xlpm.pre,LEFT(_xlpm.txt,_xlpm.pos-1),IF(RIGHT(_xlpm.pre,3)="123","3PL",IF(RIGHT(_xlpm.pre,2)="12","2PL",IF(RIGHT(_xlpm.pre,1)="1","1PL","3PL")))),N4138,O4138,P4138,Q4138&amp;"W",R4138),_xlfn.TEXTJOIN("-",TRUE,M4138,N4138,O4138,P4138,Q4138&amp;"W",R4138))</f>
        <v>Straight Feeder-AL-Silver-PET-5W-3</v>
      </c>
      <c r="T4138" s="14" t="str">
        <f>IF(COUNTIF(Cycletime[Element Desc.],ProjectsDB[[#This Row],[Element Desc.]])&gt;0,"Found","Not Found")</f>
        <v>Found</v>
      </c>
    </row>
    <row r="4139" spans="2:20" x14ac:dyDescent="0.25">
      <c r="B4139" s="8" t="s">
        <v>8663</v>
      </c>
      <c r="C4139" s="9" t="s">
        <v>8664</v>
      </c>
      <c r="D4139" s="9" t="s">
        <v>8665</v>
      </c>
      <c r="E4139" s="10">
        <v>1</v>
      </c>
      <c r="F4139" s="9" t="s">
        <v>8474</v>
      </c>
      <c r="G4139" s="9" t="s">
        <v>37</v>
      </c>
      <c r="H4139" s="11"/>
      <c r="I4139" s="12">
        <v>300</v>
      </c>
      <c r="J4139" s="12">
        <v>300</v>
      </c>
      <c r="K4139" s="12"/>
      <c r="L4139" s="12">
        <f t="array" ref="L4139">IFERROR(LOOKUP(2^15,SEARCH({"40A","63A","80A","100A","125A","160A","200A","250A","400A","630A","800A","1000A","1250A","1600A","2000A","2500A","3200A","4000A","5000A","6300A"},UPPER(D4139)),{40,63,80,100,125,160,200,250,400,630,800,1000,1250,1600,2000,2500,3200,4000,5000,6300}),0)</f>
        <v>5000</v>
      </c>
      <c r="M4139" s="9" t="str">
        <f t="shared" si="321"/>
        <v>Elbow Flat</v>
      </c>
      <c r="N4139" s="9" t="str">
        <f t="shared" si="322"/>
        <v>AL</v>
      </c>
      <c r="O4139" s="13" t="str">
        <f t="shared" si="323"/>
        <v>Silver</v>
      </c>
      <c r="P4139" s="9" t="str">
        <f t="shared" si="324"/>
        <v>PET</v>
      </c>
      <c r="Q4139" s="9" t="str">
        <f t="shared" si="325"/>
        <v>5</v>
      </c>
      <c r="R41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39" s="14" t="str">
        <f>IF(ProjectsDB[[#This Row],[Item Type]]="Straight Plug-In",_xlfn.TEXTJOIN("-",TRUE,M4139&amp;"-"&amp;_xlfn.LET(_xlpm.txt,ProjectsDB[[#This Row],[Assembly]],_xlpm.pos,FIND("SP",_xlpm.txt),_xlpm.pre,LEFT(_xlpm.txt,_xlpm.pos-1),IF(RIGHT(_xlpm.pre,3)="123","3PL",IF(RIGHT(_xlpm.pre,2)="12","2PL",IF(RIGHT(_xlpm.pre,1)="1","1PL","3PL")))),N4139,O4139,P4139,Q4139&amp;"W",R4139),_xlfn.TEXTJOIN("-",TRUE,M4139,N4139,O4139,P4139,Q4139&amp;"W",R4139))</f>
        <v>Elbow Flat-AL-Silver-PET-5W-3</v>
      </c>
      <c r="T4139" s="14" t="str">
        <f>IF(COUNTIF(Cycletime[Element Desc.],ProjectsDB[[#This Row],[Element Desc.]])&gt;0,"Found","Not Found")</f>
        <v>Found</v>
      </c>
    </row>
    <row r="4140" spans="2:20" x14ac:dyDescent="0.25">
      <c r="B4140" s="8" t="s">
        <v>8666</v>
      </c>
      <c r="C4140" s="9" t="s">
        <v>8479</v>
      </c>
      <c r="D4140" s="9" t="s">
        <v>8480</v>
      </c>
      <c r="E4140" s="10">
        <v>11</v>
      </c>
      <c r="F4140" s="9" t="s">
        <v>8474</v>
      </c>
      <c r="G4140" s="9" t="s">
        <v>37</v>
      </c>
      <c r="H4140" s="11"/>
      <c r="I4140" s="12"/>
      <c r="J4140" s="12"/>
      <c r="K4140" s="12"/>
      <c r="L4140" s="12">
        <f t="array" ref="L4140">IFERROR(LOOKUP(2^15,SEARCH({"40A","63A","80A","100A","125A","160A","200A","250A","400A","630A","800A","1000A","1250A","1600A","2000A","2500A","3200A","4000A","5000A","6300A"},UPPER(D4140)),{40,63,80,100,125,160,200,250,400,630,800,1000,1250,1600,2000,2500,3200,4000,5000,6300}),0)</f>
        <v>5000</v>
      </c>
      <c r="M4140" s="9" t="str">
        <f t="shared" si="321"/>
        <v>Joint Pack</v>
      </c>
      <c r="N4140" s="9" t="str">
        <f t="shared" si="322"/>
        <v>AL</v>
      </c>
      <c r="O4140" s="13" t="str">
        <f t="shared" si="323"/>
        <v>Silver</v>
      </c>
      <c r="P4140" s="9" t="str">
        <f t="shared" si="324"/>
        <v>None</v>
      </c>
      <c r="Q4140" s="9" t="str">
        <f t="shared" si="325"/>
        <v>5</v>
      </c>
      <c r="R41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40" s="14" t="str">
        <f>IF(ProjectsDB[[#This Row],[Item Type]]="Straight Plug-In",_xlfn.TEXTJOIN("-",TRUE,M4140&amp;"-"&amp;_xlfn.LET(_xlpm.txt,ProjectsDB[[#This Row],[Assembly]],_xlpm.pos,FIND("SP",_xlpm.txt),_xlpm.pre,LEFT(_xlpm.txt,_xlpm.pos-1),IF(RIGHT(_xlpm.pre,3)="123","3PL",IF(RIGHT(_xlpm.pre,2)="12","2PL",IF(RIGHT(_xlpm.pre,1)="1","1PL","3PL")))),N4140,O4140,P4140,Q4140&amp;"W",R4140),_xlfn.TEXTJOIN("-",TRUE,M4140,N4140,O4140,P4140,Q4140&amp;"W",R4140))</f>
        <v>Joint Pack-AL-Silver-None-5W-3</v>
      </c>
      <c r="T4140" s="14" t="str">
        <f>IF(COUNTIF(Cycletime[Element Desc.],ProjectsDB[[#This Row],[Element Desc.]])&gt;0,"Found","Not Found")</f>
        <v>Found</v>
      </c>
    </row>
    <row r="4141" spans="2:20" x14ac:dyDescent="0.25">
      <c r="B4141" s="8" t="s">
        <v>8667</v>
      </c>
      <c r="C4141" s="9" t="s">
        <v>8668</v>
      </c>
      <c r="D4141" s="9" t="s">
        <v>8669</v>
      </c>
      <c r="E4141" s="10">
        <v>1</v>
      </c>
      <c r="F4141" s="9" t="s">
        <v>8474</v>
      </c>
      <c r="G4141" s="9" t="s">
        <v>37</v>
      </c>
      <c r="H4141" s="11"/>
      <c r="I4141" s="12">
        <v>2340</v>
      </c>
      <c r="J4141" s="12"/>
      <c r="K4141" s="12"/>
      <c r="L4141" s="12">
        <f t="array" ref="L4141">IFERROR(LOOKUP(2^15,SEARCH({"40A","63A","80A","100A","125A","160A","200A","250A","400A","630A","800A","1000A","1250A","1600A","2000A","2500A","3200A","4000A","5000A","6300A"},UPPER(D4141)),{40,63,80,100,125,160,200,250,400,630,800,1000,1250,1600,2000,2500,3200,4000,5000,6300}),0)</f>
        <v>5000</v>
      </c>
      <c r="M4141" s="9" t="str">
        <f t="shared" si="321"/>
        <v>Straight Feeder</v>
      </c>
      <c r="N4141" s="9" t="str">
        <f t="shared" si="322"/>
        <v>AL</v>
      </c>
      <c r="O4141" s="13" t="str">
        <f t="shared" si="323"/>
        <v>Silver</v>
      </c>
      <c r="P4141" s="9" t="str">
        <f t="shared" si="324"/>
        <v>PET</v>
      </c>
      <c r="Q4141" s="9" t="str">
        <f t="shared" si="325"/>
        <v>5</v>
      </c>
      <c r="R41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41" s="14" t="str">
        <f>IF(ProjectsDB[[#This Row],[Item Type]]="Straight Plug-In",_xlfn.TEXTJOIN("-",TRUE,M4141&amp;"-"&amp;_xlfn.LET(_xlpm.txt,ProjectsDB[[#This Row],[Assembly]],_xlpm.pos,FIND("SP",_xlpm.txt),_xlpm.pre,LEFT(_xlpm.txt,_xlpm.pos-1),IF(RIGHT(_xlpm.pre,3)="123","3PL",IF(RIGHT(_xlpm.pre,2)="12","2PL",IF(RIGHT(_xlpm.pre,1)="1","1PL","3PL")))),N4141,O4141,P4141,Q4141&amp;"W",R4141),_xlfn.TEXTJOIN("-",TRUE,M4141,N4141,O4141,P4141,Q4141&amp;"W",R4141))</f>
        <v>Straight Feeder-AL-Silver-PET-5W-3</v>
      </c>
      <c r="T4141" s="14" t="str">
        <f>IF(COUNTIF(Cycletime[Element Desc.],ProjectsDB[[#This Row],[Element Desc.]])&gt;0,"Found","Not Found")</f>
        <v>Found</v>
      </c>
    </row>
    <row r="4142" spans="2:20" x14ac:dyDescent="0.25">
      <c r="B4142" s="8" t="s">
        <v>8670</v>
      </c>
      <c r="C4142" s="9" t="s">
        <v>8671</v>
      </c>
      <c r="D4142" s="9" t="s">
        <v>8672</v>
      </c>
      <c r="E4142" s="10">
        <v>1</v>
      </c>
      <c r="F4142" s="9" t="s">
        <v>8474</v>
      </c>
      <c r="G4142" s="9" t="s">
        <v>37</v>
      </c>
      <c r="H4142" s="11"/>
      <c r="I4142" s="12">
        <v>500</v>
      </c>
      <c r="J4142" s="12"/>
      <c r="K4142" s="12"/>
      <c r="L4142" s="12">
        <f t="array" ref="L4142">IFERROR(LOOKUP(2^15,SEARCH({"40A","63A","80A","100A","125A","160A","200A","250A","400A","630A","800A","1000A","1250A","1600A","2000A","2500A","3200A","4000A","5000A","6300A"},UPPER(D4142)),{40,63,80,100,125,160,200,250,400,630,800,1000,1250,1600,2000,2500,3200,4000,5000,6300}),0)</f>
        <v>5000</v>
      </c>
      <c r="M4142" s="9" t="str">
        <f t="shared" si="321"/>
        <v>Straight Feeder</v>
      </c>
      <c r="N4142" s="9" t="str">
        <f t="shared" si="322"/>
        <v>AL</v>
      </c>
      <c r="O4142" s="13" t="str">
        <f t="shared" si="323"/>
        <v>Silver</v>
      </c>
      <c r="P4142" s="9" t="str">
        <f t="shared" si="324"/>
        <v>PET</v>
      </c>
      <c r="Q4142" s="9" t="str">
        <f t="shared" si="325"/>
        <v>5</v>
      </c>
      <c r="R41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42" s="14" t="str">
        <f>IF(ProjectsDB[[#This Row],[Item Type]]="Straight Plug-In",_xlfn.TEXTJOIN("-",TRUE,M4142&amp;"-"&amp;_xlfn.LET(_xlpm.txt,ProjectsDB[[#This Row],[Assembly]],_xlpm.pos,FIND("SP",_xlpm.txt),_xlpm.pre,LEFT(_xlpm.txt,_xlpm.pos-1),IF(RIGHT(_xlpm.pre,3)="123","3PL",IF(RIGHT(_xlpm.pre,2)="12","2PL",IF(RIGHT(_xlpm.pre,1)="1","1PL","3PL")))),N4142,O4142,P4142,Q4142&amp;"W",R4142),_xlfn.TEXTJOIN("-",TRUE,M4142,N4142,O4142,P4142,Q4142&amp;"W",R4142))</f>
        <v>Straight Feeder-AL-Silver-PET-5W-3</v>
      </c>
      <c r="T4142" s="14" t="str">
        <f>IF(COUNTIF(Cycletime[Element Desc.],ProjectsDB[[#This Row],[Element Desc.]])&gt;0,"Found","Not Found")</f>
        <v>Found</v>
      </c>
    </row>
    <row r="4143" spans="2:20" x14ac:dyDescent="0.25">
      <c r="B4143" s="8" t="s">
        <v>8673</v>
      </c>
      <c r="C4143" s="9" t="s">
        <v>8674</v>
      </c>
      <c r="D4143" s="9" t="s">
        <v>8675</v>
      </c>
      <c r="E4143" s="10">
        <v>1</v>
      </c>
      <c r="F4143" s="9" t="s">
        <v>8474</v>
      </c>
      <c r="G4143" s="9" t="s">
        <v>37</v>
      </c>
      <c r="H4143" s="11"/>
      <c r="I4143" s="12">
        <v>900</v>
      </c>
      <c r="J4143" s="12"/>
      <c r="K4143" s="12"/>
      <c r="L4143" s="12">
        <f t="array" ref="L4143">IFERROR(LOOKUP(2^15,SEARCH({"40A","63A","80A","100A","125A","160A","200A","250A","400A","630A","800A","1000A","1250A","1600A","2000A","2500A","3200A","4000A","5000A","6300A"},UPPER(D4143)),{40,63,80,100,125,160,200,250,400,630,800,1000,1250,1600,2000,2500,3200,4000,5000,6300}),0)</f>
        <v>5000</v>
      </c>
      <c r="M4143" s="9" t="str">
        <f t="shared" si="321"/>
        <v>Straight Feeder</v>
      </c>
      <c r="N4143" s="9" t="str">
        <f t="shared" si="322"/>
        <v>AL</v>
      </c>
      <c r="O4143" s="13" t="str">
        <f t="shared" si="323"/>
        <v>Silver</v>
      </c>
      <c r="P4143" s="9" t="str">
        <f t="shared" si="324"/>
        <v>PET</v>
      </c>
      <c r="Q4143" s="9" t="str">
        <f t="shared" si="325"/>
        <v>5</v>
      </c>
      <c r="R41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43" s="14" t="str">
        <f>IF(ProjectsDB[[#This Row],[Item Type]]="Straight Plug-In",_xlfn.TEXTJOIN("-",TRUE,M4143&amp;"-"&amp;_xlfn.LET(_xlpm.txt,ProjectsDB[[#This Row],[Assembly]],_xlpm.pos,FIND("SP",_xlpm.txt),_xlpm.pre,LEFT(_xlpm.txt,_xlpm.pos-1),IF(RIGHT(_xlpm.pre,3)="123","3PL",IF(RIGHT(_xlpm.pre,2)="12","2PL",IF(RIGHT(_xlpm.pre,1)="1","1PL","3PL")))),N4143,O4143,P4143,Q4143&amp;"W",R4143),_xlfn.TEXTJOIN("-",TRUE,M4143,N4143,O4143,P4143,Q4143&amp;"W",R4143))</f>
        <v>Straight Feeder-AL-Silver-PET-5W-3</v>
      </c>
      <c r="T4143" s="14" t="str">
        <f>IF(COUNTIF(Cycletime[Element Desc.],ProjectsDB[[#This Row],[Element Desc.]])&gt;0,"Found","Not Found")</f>
        <v>Found</v>
      </c>
    </row>
    <row r="4144" spans="2:20" x14ac:dyDescent="0.25">
      <c r="B4144" s="8" t="s">
        <v>8676</v>
      </c>
      <c r="C4144" s="9" t="s">
        <v>8677</v>
      </c>
      <c r="D4144" s="9" t="s">
        <v>8678</v>
      </c>
      <c r="E4144" s="10">
        <v>1</v>
      </c>
      <c r="F4144" s="9" t="s">
        <v>8474</v>
      </c>
      <c r="G4144" s="9" t="s">
        <v>37</v>
      </c>
      <c r="H4144" s="11"/>
      <c r="I4144" s="12">
        <v>2500</v>
      </c>
      <c r="J4144" s="12"/>
      <c r="K4144" s="12"/>
      <c r="L4144" s="12">
        <f t="array" ref="L4144">IFERROR(LOOKUP(2^15,SEARCH({"40A","63A","80A","100A","125A","160A","200A","250A","400A","630A","800A","1000A","1250A","1600A","2000A","2500A","3200A","4000A","5000A","6300A"},UPPER(D4144)),{40,63,80,100,125,160,200,250,400,630,800,1000,1250,1600,2000,2500,3200,4000,5000,6300}),0)</f>
        <v>5000</v>
      </c>
      <c r="M4144" s="9" t="str">
        <f t="shared" si="321"/>
        <v>Straight Feeder</v>
      </c>
      <c r="N4144" s="9" t="str">
        <f t="shared" si="322"/>
        <v>AL</v>
      </c>
      <c r="O4144" s="13" t="str">
        <f t="shared" si="323"/>
        <v>Silver</v>
      </c>
      <c r="P4144" s="9" t="str">
        <f t="shared" si="324"/>
        <v>PET</v>
      </c>
      <c r="Q4144" s="9" t="str">
        <f t="shared" si="325"/>
        <v>5</v>
      </c>
      <c r="R41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44" s="14" t="str">
        <f>IF(ProjectsDB[[#This Row],[Item Type]]="Straight Plug-In",_xlfn.TEXTJOIN("-",TRUE,M4144&amp;"-"&amp;_xlfn.LET(_xlpm.txt,ProjectsDB[[#This Row],[Assembly]],_xlpm.pos,FIND("SP",_xlpm.txt),_xlpm.pre,LEFT(_xlpm.txt,_xlpm.pos-1),IF(RIGHT(_xlpm.pre,3)="123","3PL",IF(RIGHT(_xlpm.pre,2)="12","2PL",IF(RIGHT(_xlpm.pre,1)="1","1PL","3PL")))),N4144,O4144,P4144,Q4144&amp;"W",R4144),_xlfn.TEXTJOIN("-",TRUE,M4144,N4144,O4144,P4144,Q4144&amp;"W",R4144))</f>
        <v>Straight Feeder-AL-Silver-PET-5W-3</v>
      </c>
      <c r="T4144" s="14" t="str">
        <f>IF(COUNTIF(Cycletime[Element Desc.],ProjectsDB[[#This Row],[Element Desc.]])&gt;0,"Found","Not Found")</f>
        <v>Found</v>
      </c>
    </row>
    <row r="4145" spans="2:20" x14ac:dyDescent="0.25">
      <c r="B4145" s="8" t="s">
        <v>8679</v>
      </c>
      <c r="C4145" s="9" t="s">
        <v>8680</v>
      </c>
      <c r="D4145" s="9" t="s">
        <v>8681</v>
      </c>
      <c r="E4145" s="10">
        <v>1</v>
      </c>
      <c r="F4145" s="9" t="s">
        <v>8474</v>
      </c>
      <c r="G4145" s="9" t="s">
        <v>37</v>
      </c>
      <c r="H4145" s="11"/>
      <c r="I4145" s="12">
        <v>860</v>
      </c>
      <c r="J4145" s="12"/>
      <c r="K4145" s="12"/>
      <c r="L4145" s="12">
        <f t="array" ref="L4145">IFERROR(LOOKUP(2^15,SEARCH({"40A","63A","80A","100A","125A","160A","200A","250A","400A","630A","800A","1000A","1250A","1600A","2000A","2500A","3200A","4000A","5000A","6300A"},UPPER(D4145)),{40,63,80,100,125,160,200,250,400,630,800,1000,1250,1600,2000,2500,3200,4000,5000,6300}),0)</f>
        <v>5000</v>
      </c>
      <c r="M4145" s="9" t="str">
        <f t="shared" si="321"/>
        <v>Straight Feeder</v>
      </c>
      <c r="N4145" s="9" t="str">
        <f t="shared" si="322"/>
        <v>AL</v>
      </c>
      <c r="O4145" s="13" t="str">
        <f t="shared" si="323"/>
        <v>Silver</v>
      </c>
      <c r="P4145" s="9" t="str">
        <f t="shared" si="324"/>
        <v>PET</v>
      </c>
      <c r="Q4145" s="9" t="str">
        <f t="shared" si="325"/>
        <v>5</v>
      </c>
      <c r="R41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45" s="14" t="str">
        <f>IF(ProjectsDB[[#This Row],[Item Type]]="Straight Plug-In",_xlfn.TEXTJOIN("-",TRUE,M4145&amp;"-"&amp;_xlfn.LET(_xlpm.txt,ProjectsDB[[#This Row],[Assembly]],_xlpm.pos,FIND("SP",_xlpm.txt),_xlpm.pre,LEFT(_xlpm.txt,_xlpm.pos-1),IF(RIGHT(_xlpm.pre,3)="123","3PL",IF(RIGHT(_xlpm.pre,2)="12","2PL",IF(RIGHT(_xlpm.pre,1)="1","1PL","3PL")))),N4145,O4145,P4145,Q4145&amp;"W",R4145),_xlfn.TEXTJOIN("-",TRUE,M4145,N4145,O4145,P4145,Q4145&amp;"W",R4145))</f>
        <v>Straight Feeder-AL-Silver-PET-5W-3</v>
      </c>
      <c r="T4145" s="14" t="str">
        <f>IF(COUNTIF(Cycletime[Element Desc.],ProjectsDB[[#This Row],[Element Desc.]])&gt;0,"Found","Not Found")</f>
        <v>Found</v>
      </c>
    </row>
    <row r="4146" spans="2:20" x14ac:dyDescent="0.25">
      <c r="B4146" s="8" t="s">
        <v>8682</v>
      </c>
      <c r="C4146" s="9" t="s">
        <v>8479</v>
      </c>
      <c r="D4146" s="9" t="s">
        <v>8480</v>
      </c>
      <c r="E4146" s="10">
        <v>8</v>
      </c>
      <c r="F4146" s="9" t="s">
        <v>8474</v>
      </c>
      <c r="G4146" s="9" t="s">
        <v>37</v>
      </c>
      <c r="H4146" s="11"/>
      <c r="I4146" s="12"/>
      <c r="J4146" s="12"/>
      <c r="K4146" s="12"/>
      <c r="L4146" s="12">
        <f t="array" ref="L4146">IFERROR(LOOKUP(2^15,SEARCH({"40A","63A","80A","100A","125A","160A","200A","250A","400A","630A","800A","1000A","1250A","1600A","2000A","2500A","3200A","4000A","5000A","6300A"},UPPER(D4146)),{40,63,80,100,125,160,200,250,400,630,800,1000,1250,1600,2000,2500,3200,4000,5000,6300}),0)</f>
        <v>5000</v>
      </c>
      <c r="M4146" s="9" t="str">
        <f t="shared" si="321"/>
        <v>Joint Pack</v>
      </c>
      <c r="N4146" s="9" t="str">
        <f t="shared" si="322"/>
        <v>AL</v>
      </c>
      <c r="O4146" s="13" t="str">
        <f t="shared" si="323"/>
        <v>Silver</v>
      </c>
      <c r="P4146" s="9" t="str">
        <f t="shared" si="324"/>
        <v>None</v>
      </c>
      <c r="Q4146" s="9" t="str">
        <f t="shared" si="325"/>
        <v>5</v>
      </c>
      <c r="R41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46" s="14" t="str">
        <f>IF(ProjectsDB[[#This Row],[Item Type]]="Straight Plug-In",_xlfn.TEXTJOIN("-",TRUE,M4146&amp;"-"&amp;_xlfn.LET(_xlpm.txt,ProjectsDB[[#This Row],[Assembly]],_xlpm.pos,FIND("SP",_xlpm.txt),_xlpm.pre,LEFT(_xlpm.txt,_xlpm.pos-1),IF(RIGHT(_xlpm.pre,3)="123","3PL",IF(RIGHT(_xlpm.pre,2)="12","2PL",IF(RIGHT(_xlpm.pre,1)="1","1PL","3PL")))),N4146,O4146,P4146,Q4146&amp;"W",R4146),_xlfn.TEXTJOIN("-",TRUE,M4146,N4146,O4146,P4146,Q4146&amp;"W",R4146))</f>
        <v>Joint Pack-AL-Silver-None-5W-3</v>
      </c>
      <c r="T4146" s="14" t="str">
        <f>IF(COUNTIF(Cycletime[Element Desc.],ProjectsDB[[#This Row],[Element Desc.]])&gt;0,"Found","Not Found")</f>
        <v>Found</v>
      </c>
    </row>
    <row r="4147" spans="2:20" x14ac:dyDescent="0.25">
      <c r="B4147" s="8" t="s">
        <v>8683</v>
      </c>
      <c r="C4147" s="9" t="s">
        <v>8668</v>
      </c>
      <c r="D4147" s="9" t="s">
        <v>8669</v>
      </c>
      <c r="E4147" s="10">
        <v>1</v>
      </c>
      <c r="F4147" s="9" t="s">
        <v>8474</v>
      </c>
      <c r="G4147" s="9" t="s">
        <v>37</v>
      </c>
      <c r="H4147" s="11"/>
      <c r="I4147" s="12">
        <v>2340</v>
      </c>
      <c r="J4147" s="12"/>
      <c r="K4147" s="12"/>
      <c r="L4147" s="12">
        <f t="array" ref="L4147">IFERROR(LOOKUP(2^15,SEARCH({"40A","63A","80A","100A","125A","160A","200A","250A","400A","630A","800A","1000A","1250A","1600A","2000A","2500A","3200A","4000A","5000A","6300A"},UPPER(D4147)),{40,63,80,100,125,160,200,250,400,630,800,1000,1250,1600,2000,2500,3200,4000,5000,6300}),0)</f>
        <v>5000</v>
      </c>
      <c r="M4147" s="9" t="str">
        <f t="shared" si="321"/>
        <v>Straight Feeder</v>
      </c>
      <c r="N4147" s="9" t="str">
        <f t="shared" si="322"/>
        <v>AL</v>
      </c>
      <c r="O4147" s="13" t="str">
        <f t="shared" si="323"/>
        <v>Silver</v>
      </c>
      <c r="P4147" s="9" t="str">
        <f t="shared" si="324"/>
        <v>PET</v>
      </c>
      <c r="Q4147" s="9" t="str">
        <f t="shared" si="325"/>
        <v>5</v>
      </c>
      <c r="R41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47" s="14" t="str">
        <f>IF(ProjectsDB[[#This Row],[Item Type]]="Straight Plug-In",_xlfn.TEXTJOIN("-",TRUE,M4147&amp;"-"&amp;_xlfn.LET(_xlpm.txt,ProjectsDB[[#This Row],[Assembly]],_xlpm.pos,FIND("SP",_xlpm.txt),_xlpm.pre,LEFT(_xlpm.txt,_xlpm.pos-1),IF(RIGHT(_xlpm.pre,3)="123","3PL",IF(RIGHT(_xlpm.pre,2)="12","2PL",IF(RIGHT(_xlpm.pre,1)="1","1PL","3PL")))),N4147,O4147,P4147,Q4147&amp;"W",R4147),_xlfn.TEXTJOIN("-",TRUE,M4147,N4147,O4147,P4147,Q4147&amp;"W",R4147))</f>
        <v>Straight Feeder-AL-Silver-PET-5W-3</v>
      </c>
      <c r="T4147" s="14" t="str">
        <f>IF(COUNTIF(Cycletime[Element Desc.],ProjectsDB[[#This Row],[Element Desc.]])&gt;0,"Found","Not Found")</f>
        <v>Found</v>
      </c>
    </row>
    <row r="4148" spans="2:20" x14ac:dyDescent="0.25">
      <c r="B4148" s="8" t="s">
        <v>8684</v>
      </c>
      <c r="C4148" s="9" t="s">
        <v>8634</v>
      </c>
      <c r="D4148" s="9" t="s">
        <v>8635</v>
      </c>
      <c r="E4148" s="10">
        <v>2</v>
      </c>
      <c r="F4148" s="9" t="s">
        <v>8474</v>
      </c>
      <c r="G4148" s="9" t="s">
        <v>37</v>
      </c>
      <c r="H4148" s="11"/>
      <c r="I4148" s="12">
        <v>580</v>
      </c>
      <c r="J4148" s="12">
        <v>580</v>
      </c>
      <c r="K4148" s="12"/>
      <c r="L4148" s="12">
        <f t="array" ref="L4148">IFERROR(LOOKUP(2^15,SEARCH({"40A","63A","80A","100A","125A","160A","200A","250A","400A","630A","800A","1000A","1250A","1600A","2000A","2500A","3200A","4000A","5000A","6300A"},UPPER(D4148)),{40,63,80,100,125,160,200,250,400,630,800,1000,1250,1600,2000,2500,3200,4000,5000,6300}),0)</f>
        <v>5000</v>
      </c>
      <c r="M4148" s="9" t="str">
        <f t="shared" si="321"/>
        <v>Elbow Edge</v>
      </c>
      <c r="N4148" s="9" t="str">
        <f t="shared" si="322"/>
        <v>AL</v>
      </c>
      <c r="O4148" s="13" t="str">
        <f t="shared" si="323"/>
        <v>Silver</v>
      </c>
      <c r="P4148" s="9" t="str">
        <f t="shared" si="324"/>
        <v>PET</v>
      </c>
      <c r="Q4148" s="9" t="str">
        <f t="shared" si="325"/>
        <v>5</v>
      </c>
      <c r="R41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48" s="14" t="str">
        <f>IF(ProjectsDB[[#This Row],[Item Type]]="Straight Plug-In",_xlfn.TEXTJOIN("-",TRUE,M4148&amp;"-"&amp;_xlfn.LET(_xlpm.txt,ProjectsDB[[#This Row],[Assembly]],_xlpm.pos,FIND("SP",_xlpm.txt),_xlpm.pre,LEFT(_xlpm.txt,_xlpm.pos-1),IF(RIGHT(_xlpm.pre,3)="123","3PL",IF(RIGHT(_xlpm.pre,2)="12","2PL",IF(RIGHT(_xlpm.pre,1)="1","1PL","3PL")))),N4148,O4148,P4148,Q4148&amp;"W",R4148),_xlfn.TEXTJOIN("-",TRUE,M4148,N4148,O4148,P4148,Q4148&amp;"W",R4148))</f>
        <v>Elbow Edge-AL-Silver-PET-5W-3</v>
      </c>
      <c r="T4148" s="14" t="str">
        <f>IF(COUNTIF(Cycletime[Element Desc.],ProjectsDB[[#This Row],[Element Desc.]])&gt;0,"Found","Not Found")</f>
        <v>Found</v>
      </c>
    </row>
    <row r="4149" spans="2:20" x14ac:dyDescent="0.25">
      <c r="B4149" s="8" t="s">
        <v>8685</v>
      </c>
      <c r="C4149" s="9" t="s">
        <v>8674</v>
      </c>
      <c r="D4149" s="9" t="s">
        <v>8675</v>
      </c>
      <c r="E4149" s="10">
        <v>1</v>
      </c>
      <c r="F4149" s="9" t="s">
        <v>8474</v>
      </c>
      <c r="G4149" s="9" t="s">
        <v>37</v>
      </c>
      <c r="H4149" s="11"/>
      <c r="I4149" s="12">
        <v>900</v>
      </c>
      <c r="J4149" s="12"/>
      <c r="K4149" s="12"/>
      <c r="L4149" s="12">
        <f t="array" ref="L4149">IFERROR(LOOKUP(2^15,SEARCH({"40A","63A","80A","100A","125A","160A","200A","250A","400A","630A","800A","1000A","1250A","1600A","2000A","2500A","3200A","4000A","5000A","6300A"},UPPER(D4149)),{40,63,80,100,125,160,200,250,400,630,800,1000,1250,1600,2000,2500,3200,4000,5000,6300}),0)</f>
        <v>5000</v>
      </c>
      <c r="M4149" s="9" t="str">
        <f t="shared" si="321"/>
        <v>Straight Feeder</v>
      </c>
      <c r="N4149" s="9" t="str">
        <f t="shared" si="322"/>
        <v>AL</v>
      </c>
      <c r="O4149" s="13" t="str">
        <f t="shared" si="323"/>
        <v>Silver</v>
      </c>
      <c r="P4149" s="9" t="str">
        <f t="shared" si="324"/>
        <v>PET</v>
      </c>
      <c r="Q4149" s="9" t="str">
        <f t="shared" si="325"/>
        <v>5</v>
      </c>
      <c r="R41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49" s="14" t="str">
        <f>IF(ProjectsDB[[#This Row],[Item Type]]="Straight Plug-In",_xlfn.TEXTJOIN("-",TRUE,M4149&amp;"-"&amp;_xlfn.LET(_xlpm.txt,ProjectsDB[[#This Row],[Assembly]],_xlpm.pos,FIND("SP",_xlpm.txt),_xlpm.pre,LEFT(_xlpm.txt,_xlpm.pos-1),IF(RIGHT(_xlpm.pre,3)="123","3PL",IF(RIGHT(_xlpm.pre,2)="12","2PL",IF(RIGHT(_xlpm.pre,1)="1","1PL","3PL")))),N4149,O4149,P4149,Q4149&amp;"W",R4149),_xlfn.TEXTJOIN("-",TRUE,M4149,N4149,O4149,P4149,Q4149&amp;"W",R4149))</f>
        <v>Straight Feeder-AL-Silver-PET-5W-3</v>
      </c>
      <c r="T4149" s="14" t="str">
        <f>IF(COUNTIF(Cycletime[Element Desc.],ProjectsDB[[#This Row],[Element Desc.]])&gt;0,"Found","Not Found")</f>
        <v>Found</v>
      </c>
    </row>
    <row r="4150" spans="2:20" x14ac:dyDescent="0.25">
      <c r="B4150" s="8" t="s">
        <v>8686</v>
      </c>
      <c r="C4150" s="9" t="s">
        <v>8687</v>
      </c>
      <c r="D4150" s="9" t="s">
        <v>8688</v>
      </c>
      <c r="E4150" s="10">
        <v>1</v>
      </c>
      <c r="F4150" s="9" t="s">
        <v>8474</v>
      </c>
      <c r="G4150" s="9" t="s">
        <v>37</v>
      </c>
      <c r="H4150" s="11"/>
      <c r="I4150" s="12">
        <v>2675</v>
      </c>
      <c r="J4150" s="12"/>
      <c r="K4150" s="12"/>
      <c r="L4150" s="12">
        <f t="array" ref="L4150">IFERROR(LOOKUP(2^15,SEARCH({"40A","63A","80A","100A","125A","160A","200A","250A","400A","630A","800A","1000A","1250A","1600A","2000A","2500A","3200A","4000A","5000A","6300A"},UPPER(D4150)),{40,63,80,100,125,160,200,250,400,630,800,1000,1250,1600,2000,2500,3200,4000,5000,6300}),0)</f>
        <v>5000</v>
      </c>
      <c r="M4150" s="9" t="str">
        <f t="shared" si="321"/>
        <v>Straight Feeder</v>
      </c>
      <c r="N4150" s="9" t="str">
        <f t="shared" si="322"/>
        <v>AL</v>
      </c>
      <c r="O4150" s="13" t="str">
        <f t="shared" si="323"/>
        <v>Silver</v>
      </c>
      <c r="P4150" s="9" t="str">
        <f t="shared" si="324"/>
        <v>PET</v>
      </c>
      <c r="Q4150" s="9" t="str">
        <f t="shared" si="325"/>
        <v>5</v>
      </c>
      <c r="R41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50" s="14" t="str">
        <f>IF(ProjectsDB[[#This Row],[Item Type]]="Straight Plug-In",_xlfn.TEXTJOIN("-",TRUE,M4150&amp;"-"&amp;_xlfn.LET(_xlpm.txt,ProjectsDB[[#This Row],[Assembly]],_xlpm.pos,FIND("SP",_xlpm.txt),_xlpm.pre,LEFT(_xlpm.txt,_xlpm.pos-1),IF(RIGHT(_xlpm.pre,3)="123","3PL",IF(RIGHT(_xlpm.pre,2)="12","2PL",IF(RIGHT(_xlpm.pre,1)="1","1PL","3PL")))),N4150,O4150,P4150,Q4150&amp;"W",R4150),_xlfn.TEXTJOIN("-",TRUE,M4150,N4150,O4150,P4150,Q4150&amp;"W",R4150))</f>
        <v>Straight Feeder-AL-Silver-PET-5W-3</v>
      </c>
      <c r="T4150" s="14" t="str">
        <f>IF(COUNTIF(Cycletime[Element Desc.],ProjectsDB[[#This Row],[Element Desc.]])&gt;0,"Found","Not Found")</f>
        <v>Found</v>
      </c>
    </row>
    <row r="4151" spans="2:20" x14ac:dyDescent="0.25">
      <c r="B4151" s="8" t="s">
        <v>8689</v>
      </c>
      <c r="C4151" s="9" t="s">
        <v>8690</v>
      </c>
      <c r="D4151" s="9" t="s">
        <v>8691</v>
      </c>
      <c r="E4151" s="10">
        <v>1</v>
      </c>
      <c r="F4151" s="9" t="s">
        <v>8474</v>
      </c>
      <c r="G4151" s="9" t="s">
        <v>37</v>
      </c>
      <c r="H4151" s="11"/>
      <c r="I4151" s="12">
        <v>2000</v>
      </c>
      <c r="J4151" s="12"/>
      <c r="K4151" s="12"/>
      <c r="L4151" s="12">
        <f t="array" ref="L4151">IFERROR(LOOKUP(2^15,SEARCH({"40A","63A","80A","100A","125A","160A","200A","250A","400A","630A","800A","1000A","1250A","1600A","2000A","2500A","3200A","4000A","5000A","6300A"},UPPER(D4151)),{40,63,80,100,125,160,200,250,400,630,800,1000,1250,1600,2000,2500,3200,4000,5000,6300}),0)</f>
        <v>5000</v>
      </c>
      <c r="M4151" s="9" t="str">
        <f t="shared" si="321"/>
        <v>Straight Feeder</v>
      </c>
      <c r="N4151" s="9" t="str">
        <f t="shared" si="322"/>
        <v>AL</v>
      </c>
      <c r="O4151" s="13" t="str">
        <f t="shared" si="323"/>
        <v>Silver</v>
      </c>
      <c r="P4151" s="9" t="str">
        <f t="shared" si="324"/>
        <v>PET</v>
      </c>
      <c r="Q4151" s="9" t="str">
        <f t="shared" si="325"/>
        <v>5</v>
      </c>
      <c r="R41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51" s="14" t="str">
        <f>IF(ProjectsDB[[#This Row],[Item Type]]="Straight Plug-In",_xlfn.TEXTJOIN("-",TRUE,M4151&amp;"-"&amp;_xlfn.LET(_xlpm.txt,ProjectsDB[[#This Row],[Assembly]],_xlpm.pos,FIND("SP",_xlpm.txt),_xlpm.pre,LEFT(_xlpm.txt,_xlpm.pos-1),IF(RIGHT(_xlpm.pre,3)="123","3PL",IF(RIGHT(_xlpm.pre,2)="12","2PL",IF(RIGHT(_xlpm.pre,1)="1","1PL","3PL")))),N4151,O4151,P4151,Q4151&amp;"W",R4151),_xlfn.TEXTJOIN("-",TRUE,M4151,N4151,O4151,P4151,Q4151&amp;"W",R4151))</f>
        <v>Straight Feeder-AL-Silver-PET-5W-3</v>
      </c>
      <c r="T4151" s="14" t="str">
        <f>IF(COUNTIF(Cycletime[Element Desc.],ProjectsDB[[#This Row],[Element Desc.]])&gt;0,"Found","Not Found")</f>
        <v>Found</v>
      </c>
    </row>
    <row r="4152" spans="2:20" x14ac:dyDescent="0.25">
      <c r="B4152" s="8" t="s">
        <v>8692</v>
      </c>
      <c r="C4152" s="9" t="s">
        <v>8479</v>
      </c>
      <c r="D4152" s="9" t="s">
        <v>8480</v>
      </c>
      <c r="E4152" s="10">
        <v>8</v>
      </c>
      <c r="F4152" s="9" t="s">
        <v>8474</v>
      </c>
      <c r="G4152" s="9" t="s">
        <v>37</v>
      </c>
      <c r="H4152" s="11"/>
      <c r="I4152" s="12"/>
      <c r="J4152" s="12"/>
      <c r="K4152" s="12"/>
      <c r="L4152" s="12">
        <f t="array" ref="L4152">IFERROR(LOOKUP(2^15,SEARCH({"40A","63A","80A","100A","125A","160A","200A","250A","400A","630A","800A","1000A","1250A","1600A","2000A","2500A","3200A","4000A","5000A","6300A"},UPPER(D4152)),{40,63,80,100,125,160,200,250,400,630,800,1000,1250,1600,2000,2500,3200,4000,5000,6300}),0)</f>
        <v>5000</v>
      </c>
      <c r="M4152" s="9" t="str">
        <f t="shared" si="321"/>
        <v>Joint Pack</v>
      </c>
      <c r="N4152" s="9" t="str">
        <f t="shared" si="322"/>
        <v>AL</v>
      </c>
      <c r="O4152" s="13" t="str">
        <f t="shared" si="323"/>
        <v>Silver</v>
      </c>
      <c r="P4152" s="9" t="str">
        <f t="shared" si="324"/>
        <v>None</v>
      </c>
      <c r="Q4152" s="9" t="str">
        <f t="shared" si="325"/>
        <v>5</v>
      </c>
      <c r="R41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52" s="14" t="str">
        <f>IF(ProjectsDB[[#This Row],[Item Type]]="Straight Plug-In",_xlfn.TEXTJOIN("-",TRUE,M4152&amp;"-"&amp;_xlfn.LET(_xlpm.txt,ProjectsDB[[#This Row],[Assembly]],_xlpm.pos,FIND("SP",_xlpm.txt),_xlpm.pre,LEFT(_xlpm.txt,_xlpm.pos-1),IF(RIGHT(_xlpm.pre,3)="123","3PL",IF(RIGHT(_xlpm.pre,2)="12","2PL",IF(RIGHT(_xlpm.pre,1)="1","1PL","3PL")))),N4152,O4152,P4152,Q4152&amp;"W",R4152),_xlfn.TEXTJOIN("-",TRUE,M4152,N4152,O4152,P4152,Q4152&amp;"W",R4152))</f>
        <v>Joint Pack-AL-Silver-None-5W-3</v>
      </c>
      <c r="T4152" s="14" t="str">
        <f>IF(COUNTIF(Cycletime[Element Desc.],ProjectsDB[[#This Row],[Element Desc.]])&gt;0,"Found","Not Found")</f>
        <v>Found</v>
      </c>
    </row>
    <row r="4153" spans="2:20" x14ac:dyDescent="0.25">
      <c r="B4153" s="8" t="s">
        <v>8693</v>
      </c>
      <c r="C4153" s="9" t="s">
        <v>8694</v>
      </c>
      <c r="D4153" s="9" t="s">
        <v>8695</v>
      </c>
      <c r="E4153" s="10">
        <v>1</v>
      </c>
      <c r="F4153" s="9" t="s">
        <v>8474</v>
      </c>
      <c r="G4153" s="9" t="s">
        <v>37</v>
      </c>
      <c r="H4153" s="11"/>
      <c r="I4153" s="12">
        <v>2905</v>
      </c>
      <c r="J4153" s="12"/>
      <c r="K4153" s="12"/>
      <c r="L4153" s="12">
        <f t="array" ref="L4153">IFERROR(LOOKUP(2^15,SEARCH({"40A","63A","80A","100A","125A","160A","200A","250A","400A","630A","800A","1000A","1250A","1600A","2000A","2500A","3200A","4000A","5000A","6300A"},UPPER(D4153)),{40,63,80,100,125,160,200,250,400,630,800,1000,1250,1600,2000,2500,3200,4000,5000,6300}),0)</f>
        <v>5000</v>
      </c>
      <c r="M4153" s="9" t="str">
        <f t="shared" si="321"/>
        <v>Straight Feeder</v>
      </c>
      <c r="N4153" s="9" t="str">
        <f t="shared" si="322"/>
        <v>AL</v>
      </c>
      <c r="O4153" s="13" t="str">
        <f t="shared" si="323"/>
        <v>Silver</v>
      </c>
      <c r="P4153" s="9" t="str">
        <f t="shared" si="324"/>
        <v>PET</v>
      </c>
      <c r="Q4153" s="9" t="str">
        <f t="shared" si="325"/>
        <v>5</v>
      </c>
      <c r="R41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53" s="14" t="str">
        <f>IF(ProjectsDB[[#This Row],[Item Type]]="Straight Plug-In",_xlfn.TEXTJOIN("-",TRUE,M4153&amp;"-"&amp;_xlfn.LET(_xlpm.txt,ProjectsDB[[#This Row],[Assembly]],_xlpm.pos,FIND("SP",_xlpm.txt),_xlpm.pre,LEFT(_xlpm.txt,_xlpm.pos-1),IF(RIGHT(_xlpm.pre,3)="123","3PL",IF(RIGHT(_xlpm.pre,2)="12","2PL",IF(RIGHT(_xlpm.pre,1)="1","1PL","3PL")))),N4153,O4153,P4153,Q4153&amp;"W",R4153),_xlfn.TEXTJOIN("-",TRUE,M4153,N4153,O4153,P4153,Q4153&amp;"W",R4153))</f>
        <v>Straight Feeder-AL-Silver-PET-5W-3</v>
      </c>
      <c r="T4153" s="14" t="str">
        <f>IF(COUNTIF(Cycletime[Element Desc.],ProjectsDB[[#This Row],[Element Desc.]])&gt;0,"Found","Not Found")</f>
        <v>Found</v>
      </c>
    </row>
    <row r="4154" spans="2:20" x14ac:dyDescent="0.25">
      <c r="B4154" s="8" t="s">
        <v>8696</v>
      </c>
      <c r="C4154" s="9" t="s">
        <v>8634</v>
      </c>
      <c r="D4154" s="9" t="s">
        <v>8635</v>
      </c>
      <c r="E4154" s="10">
        <v>2</v>
      </c>
      <c r="F4154" s="9" t="s">
        <v>8474</v>
      </c>
      <c r="G4154" s="9" t="s">
        <v>37</v>
      </c>
      <c r="H4154" s="11"/>
      <c r="I4154" s="12">
        <v>580</v>
      </c>
      <c r="J4154" s="12">
        <v>580</v>
      </c>
      <c r="K4154" s="12"/>
      <c r="L4154" s="12">
        <f t="array" ref="L4154">IFERROR(LOOKUP(2^15,SEARCH({"40A","63A","80A","100A","125A","160A","200A","250A","400A","630A","800A","1000A","1250A","1600A","2000A","2500A","3200A","4000A","5000A","6300A"},UPPER(D4154)),{40,63,80,100,125,160,200,250,400,630,800,1000,1250,1600,2000,2500,3200,4000,5000,6300}),0)</f>
        <v>5000</v>
      </c>
      <c r="M4154" s="9" t="str">
        <f t="shared" si="321"/>
        <v>Elbow Edge</v>
      </c>
      <c r="N4154" s="9" t="str">
        <f t="shared" si="322"/>
        <v>AL</v>
      </c>
      <c r="O4154" s="13" t="str">
        <f t="shared" si="323"/>
        <v>Silver</v>
      </c>
      <c r="P4154" s="9" t="str">
        <f t="shared" si="324"/>
        <v>PET</v>
      </c>
      <c r="Q4154" s="9" t="str">
        <f t="shared" si="325"/>
        <v>5</v>
      </c>
      <c r="R41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54" s="14" t="str">
        <f>IF(ProjectsDB[[#This Row],[Item Type]]="Straight Plug-In",_xlfn.TEXTJOIN("-",TRUE,M4154&amp;"-"&amp;_xlfn.LET(_xlpm.txt,ProjectsDB[[#This Row],[Assembly]],_xlpm.pos,FIND("SP",_xlpm.txt),_xlpm.pre,LEFT(_xlpm.txt,_xlpm.pos-1),IF(RIGHT(_xlpm.pre,3)="123","3PL",IF(RIGHT(_xlpm.pre,2)="12","2PL",IF(RIGHT(_xlpm.pre,1)="1","1PL","3PL")))),N4154,O4154,P4154,Q4154&amp;"W",R4154),_xlfn.TEXTJOIN("-",TRUE,M4154,N4154,O4154,P4154,Q4154&amp;"W",R4154))</f>
        <v>Elbow Edge-AL-Silver-PET-5W-3</v>
      </c>
      <c r="T4154" s="14" t="str">
        <f>IF(COUNTIF(Cycletime[Element Desc.],ProjectsDB[[#This Row],[Element Desc.]])&gt;0,"Found","Not Found")</f>
        <v>Found</v>
      </c>
    </row>
    <row r="4155" spans="2:20" x14ac:dyDescent="0.25">
      <c r="B4155" s="8" t="s">
        <v>8697</v>
      </c>
      <c r="C4155" s="9" t="s">
        <v>8479</v>
      </c>
      <c r="D4155" s="9" t="s">
        <v>8480</v>
      </c>
      <c r="E4155" s="10">
        <v>6</v>
      </c>
      <c r="F4155" s="9" t="s">
        <v>8474</v>
      </c>
      <c r="G4155" s="9" t="s">
        <v>37</v>
      </c>
      <c r="H4155" s="11"/>
      <c r="I4155" s="12"/>
      <c r="J4155" s="12"/>
      <c r="K4155" s="12"/>
      <c r="L4155" s="12">
        <f t="array" ref="L4155">IFERROR(LOOKUP(2^15,SEARCH({"40A","63A","80A","100A","125A","160A","200A","250A","400A","630A","800A","1000A","1250A","1600A","2000A","2500A","3200A","4000A","5000A","6300A"},UPPER(D4155)),{40,63,80,100,125,160,200,250,400,630,800,1000,1250,1600,2000,2500,3200,4000,5000,6300}),0)</f>
        <v>5000</v>
      </c>
      <c r="M4155" s="9" t="str">
        <f t="shared" si="321"/>
        <v>Joint Pack</v>
      </c>
      <c r="N4155" s="9" t="str">
        <f t="shared" si="322"/>
        <v>AL</v>
      </c>
      <c r="O4155" s="13" t="str">
        <f t="shared" si="323"/>
        <v>Silver</v>
      </c>
      <c r="P4155" s="9" t="str">
        <f t="shared" si="324"/>
        <v>None</v>
      </c>
      <c r="Q4155" s="9" t="str">
        <f t="shared" si="325"/>
        <v>5</v>
      </c>
      <c r="R41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55" s="14" t="str">
        <f>IF(ProjectsDB[[#This Row],[Item Type]]="Straight Plug-In",_xlfn.TEXTJOIN("-",TRUE,M4155&amp;"-"&amp;_xlfn.LET(_xlpm.txt,ProjectsDB[[#This Row],[Assembly]],_xlpm.pos,FIND("SP",_xlpm.txt),_xlpm.pre,LEFT(_xlpm.txt,_xlpm.pos-1),IF(RIGHT(_xlpm.pre,3)="123","3PL",IF(RIGHT(_xlpm.pre,2)="12","2PL",IF(RIGHT(_xlpm.pre,1)="1","1PL","3PL")))),N4155,O4155,P4155,Q4155&amp;"W",R4155),_xlfn.TEXTJOIN("-",TRUE,M4155,N4155,O4155,P4155,Q4155&amp;"W",R4155))</f>
        <v>Joint Pack-AL-Silver-None-5W-3</v>
      </c>
      <c r="T4155" s="14" t="str">
        <f>IF(COUNTIF(Cycletime[Element Desc.],ProjectsDB[[#This Row],[Element Desc.]])&gt;0,"Found","Not Found")</f>
        <v>Found</v>
      </c>
    </row>
    <row r="4156" spans="2:20" x14ac:dyDescent="0.25">
      <c r="B4156" s="8" t="s">
        <v>8698</v>
      </c>
      <c r="C4156" s="9" t="s">
        <v>8699</v>
      </c>
      <c r="D4156" s="9" t="s">
        <v>8700</v>
      </c>
      <c r="E4156" s="10">
        <v>1</v>
      </c>
      <c r="F4156" s="9" t="s">
        <v>8474</v>
      </c>
      <c r="G4156" s="9" t="s">
        <v>37</v>
      </c>
      <c r="H4156" s="11"/>
      <c r="I4156" s="12">
        <v>1355</v>
      </c>
      <c r="J4156" s="12"/>
      <c r="K4156" s="12"/>
      <c r="L4156" s="12">
        <f t="array" ref="L4156">IFERROR(LOOKUP(2^15,SEARCH({"40A","63A","80A","100A","125A","160A","200A","250A","400A","630A","800A","1000A","1250A","1600A","2000A","2500A","3200A","4000A","5000A","6300A"},UPPER(D4156)),{40,63,80,100,125,160,200,250,400,630,800,1000,1250,1600,2000,2500,3200,4000,5000,6300}),0)</f>
        <v>5000</v>
      </c>
      <c r="M4156" s="9" t="str">
        <f t="shared" si="321"/>
        <v>Straight Feeder</v>
      </c>
      <c r="N4156" s="9" t="str">
        <f t="shared" si="322"/>
        <v>AL</v>
      </c>
      <c r="O4156" s="13" t="str">
        <f t="shared" si="323"/>
        <v>Silver</v>
      </c>
      <c r="P4156" s="9" t="str">
        <f t="shared" si="324"/>
        <v>PET</v>
      </c>
      <c r="Q4156" s="9" t="str">
        <f t="shared" si="325"/>
        <v>5</v>
      </c>
      <c r="R41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56" s="14" t="str">
        <f>IF(ProjectsDB[[#This Row],[Item Type]]="Straight Plug-In",_xlfn.TEXTJOIN("-",TRUE,M4156&amp;"-"&amp;_xlfn.LET(_xlpm.txt,ProjectsDB[[#This Row],[Assembly]],_xlpm.pos,FIND("SP",_xlpm.txt),_xlpm.pre,LEFT(_xlpm.txt,_xlpm.pos-1),IF(RIGHT(_xlpm.pre,3)="123","3PL",IF(RIGHT(_xlpm.pre,2)="12","2PL",IF(RIGHT(_xlpm.pre,1)="1","1PL","3PL")))),N4156,O4156,P4156,Q4156&amp;"W",R4156),_xlfn.TEXTJOIN("-",TRUE,M4156,N4156,O4156,P4156,Q4156&amp;"W",R4156))</f>
        <v>Straight Feeder-AL-Silver-PET-5W-3</v>
      </c>
      <c r="T4156" s="14" t="str">
        <f>IF(COUNTIF(Cycletime[Element Desc.],ProjectsDB[[#This Row],[Element Desc.]])&gt;0,"Found","Not Found")</f>
        <v>Found</v>
      </c>
    </row>
    <row r="4157" spans="2:20" x14ac:dyDescent="0.25">
      <c r="B4157" s="8" t="s">
        <v>8701</v>
      </c>
      <c r="C4157" s="9" t="s">
        <v>8694</v>
      </c>
      <c r="D4157" s="9" t="s">
        <v>8695</v>
      </c>
      <c r="E4157" s="10">
        <v>1</v>
      </c>
      <c r="F4157" s="9" t="s">
        <v>8474</v>
      </c>
      <c r="G4157" s="9" t="s">
        <v>37</v>
      </c>
      <c r="H4157" s="11"/>
      <c r="I4157" s="12">
        <v>2905</v>
      </c>
      <c r="J4157" s="12"/>
      <c r="K4157" s="12"/>
      <c r="L4157" s="12">
        <f t="array" ref="L4157">IFERROR(LOOKUP(2^15,SEARCH({"40A","63A","80A","100A","125A","160A","200A","250A","400A","630A","800A","1000A","1250A","1600A","2000A","2500A","3200A","4000A","5000A","6300A"},UPPER(D4157)),{40,63,80,100,125,160,200,250,400,630,800,1000,1250,1600,2000,2500,3200,4000,5000,6300}),0)</f>
        <v>5000</v>
      </c>
      <c r="M4157" s="9" t="str">
        <f t="shared" si="321"/>
        <v>Straight Feeder</v>
      </c>
      <c r="N4157" s="9" t="str">
        <f t="shared" si="322"/>
        <v>AL</v>
      </c>
      <c r="O4157" s="13" t="str">
        <f t="shared" si="323"/>
        <v>Silver</v>
      </c>
      <c r="P4157" s="9" t="str">
        <f t="shared" si="324"/>
        <v>PET</v>
      </c>
      <c r="Q4157" s="9" t="str">
        <f t="shared" si="325"/>
        <v>5</v>
      </c>
      <c r="R41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57" s="14" t="str">
        <f>IF(ProjectsDB[[#This Row],[Item Type]]="Straight Plug-In",_xlfn.TEXTJOIN("-",TRUE,M4157&amp;"-"&amp;_xlfn.LET(_xlpm.txt,ProjectsDB[[#This Row],[Assembly]],_xlpm.pos,FIND("SP",_xlpm.txt),_xlpm.pre,LEFT(_xlpm.txt,_xlpm.pos-1),IF(RIGHT(_xlpm.pre,3)="123","3PL",IF(RIGHT(_xlpm.pre,2)="12","2PL",IF(RIGHT(_xlpm.pre,1)="1","1PL","3PL")))),N4157,O4157,P4157,Q4157&amp;"W",R4157),_xlfn.TEXTJOIN("-",TRUE,M4157,N4157,O4157,P4157,Q4157&amp;"W",R4157))</f>
        <v>Straight Feeder-AL-Silver-PET-5W-3</v>
      </c>
      <c r="T4157" s="14" t="str">
        <f>IF(COUNTIF(Cycletime[Element Desc.],ProjectsDB[[#This Row],[Element Desc.]])&gt;0,"Found","Not Found")</f>
        <v>Found</v>
      </c>
    </row>
    <row r="4158" spans="2:20" x14ac:dyDescent="0.25">
      <c r="B4158" s="8" t="s">
        <v>8702</v>
      </c>
      <c r="C4158" s="9" t="s">
        <v>8634</v>
      </c>
      <c r="D4158" s="9" t="s">
        <v>8635</v>
      </c>
      <c r="E4158" s="10">
        <v>2</v>
      </c>
      <c r="F4158" s="9" t="s">
        <v>8474</v>
      </c>
      <c r="G4158" s="9" t="s">
        <v>37</v>
      </c>
      <c r="H4158" s="11"/>
      <c r="I4158" s="12">
        <v>580</v>
      </c>
      <c r="J4158" s="12">
        <v>580</v>
      </c>
      <c r="K4158" s="12"/>
      <c r="L4158" s="12">
        <f t="array" ref="L4158">IFERROR(LOOKUP(2^15,SEARCH({"40A","63A","80A","100A","125A","160A","200A","250A","400A","630A","800A","1000A","1250A","1600A","2000A","2500A","3200A","4000A","5000A","6300A"},UPPER(D4158)),{40,63,80,100,125,160,200,250,400,630,800,1000,1250,1600,2000,2500,3200,4000,5000,6300}),0)</f>
        <v>5000</v>
      </c>
      <c r="M4158" s="9" t="str">
        <f t="shared" si="321"/>
        <v>Elbow Edge</v>
      </c>
      <c r="N4158" s="9" t="str">
        <f t="shared" si="322"/>
        <v>AL</v>
      </c>
      <c r="O4158" s="13" t="str">
        <f t="shared" si="323"/>
        <v>Silver</v>
      </c>
      <c r="P4158" s="9" t="str">
        <f t="shared" si="324"/>
        <v>PET</v>
      </c>
      <c r="Q4158" s="9" t="str">
        <f t="shared" si="325"/>
        <v>5</v>
      </c>
      <c r="R41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58" s="14" t="str">
        <f>IF(ProjectsDB[[#This Row],[Item Type]]="Straight Plug-In",_xlfn.TEXTJOIN("-",TRUE,M4158&amp;"-"&amp;_xlfn.LET(_xlpm.txt,ProjectsDB[[#This Row],[Assembly]],_xlpm.pos,FIND("SP",_xlpm.txt),_xlpm.pre,LEFT(_xlpm.txt,_xlpm.pos-1),IF(RIGHT(_xlpm.pre,3)="123","3PL",IF(RIGHT(_xlpm.pre,2)="12","2PL",IF(RIGHT(_xlpm.pre,1)="1","1PL","3PL")))),N4158,O4158,P4158,Q4158&amp;"W",R4158),_xlfn.TEXTJOIN("-",TRUE,M4158,N4158,O4158,P4158,Q4158&amp;"W",R4158))</f>
        <v>Elbow Edge-AL-Silver-PET-5W-3</v>
      </c>
      <c r="T4158" s="14" t="str">
        <f>IF(COUNTIF(Cycletime[Element Desc.],ProjectsDB[[#This Row],[Element Desc.]])&gt;0,"Found","Not Found")</f>
        <v>Found</v>
      </c>
    </row>
    <row r="4159" spans="2:20" x14ac:dyDescent="0.25">
      <c r="B4159" s="8" t="s">
        <v>8703</v>
      </c>
      <c r="C4159" s="9" t="s">
        <v>8699</v>
      </c>
      <c r="D4159" s="9" t="s">
        <v>8700</v>
      </c>
      <c r="E4159" s="10">
        <v>1</v>
      </c>
      <c r="F4159" s="9" t="s">
        <v>8474</v>
      </c>
      <c r="G4159" s="9" t="s">
        <v>37</v>
      </c>
      <c r="H4159" s="11"/>
      <c r="I4159" s="12">
        <v>1355</v>
      </c>
      <c r="J4159" s="12"/>
      <c r="K4159" s="12"/>
      <c r="L4159" s="12">
        <f t="array" ref="L4159">IFERROR(LOOKUP(2^15,SEARCH({"40A","63A","80A","100A","125A","160A","200A","250A","400A","630A","800A","1000A","1250A","1600A","2000A","2500A","3200A","4000A","5000A","6300A"},UPPER(D4159)),{40,63,80,100,125,160,200,250,400,630,800,1000,1250,1600,2000,2500,3200,4000,5000,6300}),0)</f>
        <v>5000</v>
      </c>
      <c r="M4159" s="9" t="str">
        <f t="shared" si="321"/>
        <v>Straight Feeder</v>
      </c>
      <c r="N4159" s="9" t="str">
        <f t="shared" si="322"/>
        <v>AL</v>
      </c>
      <c r="O4159" s="13" t="str">
        <f t="shared" si="323"/>
        <v>Silver</v>
      </c>
      <c r="P4159" s="9" t="str">
        <f t="shared" si="324"/>
        <v>PET</v>
      </c>
      <c r="Q4159" s="9" t="str">
        <f t="shared" si="325"/>
        <v>5</v>
      </c>
      <c r="R41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59" s="14" t="str">
        <f>IF(ProjectsDB[[#This Row],[Item Type]]="Straight Plug-In",_xlfn.TEXTJOIN("-",TRUE,M4159&amp;"-"&amp;_xlfn.LET(_xlpm.txt,ProjectsDB[[#This Row],[Assembly]],_xlpm.pos,FIND("SP",_xlpm.txt),_xlpm.pre,LEFT(_xlpm.txt,_xlpm.pos-1),IF(RIGHT(_xlpm.pre,3)="123","3PL",IF(RIGHT(_xlpm.pre,2)="12","2PL",IF(RIGHT(_xlpm.pre,1)="1","1PL","3PL")))),N4159,O4159,P4159,Q4159&amp;"W",R4159),_xlfn.TEXTJOIN("-",TRUE,M4159,N4159,O4159,P4159,Q4159&amp;"W",R4159))</f>
        <v>Straight Feeder-AL-Silver-PET-5W-3</v>
      </c>
      <c r="T4159" s="14" t="str">
        <f>IF(COUNTIF(Cycletime[Element Desc.],ProjectsDB[[#This Row],[Element Desc.]])&gt;0,"Found","Not Found")</f>
        <v>Found</v>
      </c>
    </row>
    <row r="4160" spans="2:20" x14ac:dyDescent="0.25">
      <c r="B4160" s="8" t="s">
        <v>8704</v>
      </c>
      <c r="C4160" s="9" t="s">
        <v>8479</v>
      </c>
      <c r="D4160" s="9" t="s">
        <v>8480</v>
      </c>
      <c r="E4160" s="10">
        <v>6</v>
      </c>
      <c r="F4160" s="9" t="s">
        <v>8474</v>
      </c>
      <c r="G4160" s="9" t="s">
        <v>37</v>
      </c>
      <c r="H4160" s="11"/>
      <c r="I4160" s="12"/>
      <c r="J4160" s="12"/>
      <c r="K4160" s="12"/>
      <c r="L4160" s="12">
        <f t="array" ref="L4160">IFERROR(LOOKUP(2^15,SEARCH({"40A","63A","80A","100A","125A","160A","200A","250A","400A","630A","800A","1000A","1250A","1600A","2000A","2500A","3200A","4000A","5000A","6300A"},UPPER(D4160)),{40,63,80,100,125,160,200,250,400,630,800,1000,1250,1600,2000,2500,3200,4000,5000,6300}),0)</f>
        <v>5000</v>
      </c>
      <c r="M4160" s="9" t="str">
        <f t="shared" si="321"/>
        <v>Joint Pack</v>
      </c>
      <c r="N4160" s="9" t="str">
        <f t="shared" si="322"/>
        <v>AL</v>
      </c>
      <c r="O4160" s="13" t="str">
        <f t="shared" si="323"/>
        <v>Silver</v>
      </c>
      <c r="P4160" s="9" t="str">
        <f t="shared" si="324"/>
        <v>None</v>
      </c>
      <c r="Q4160" s="9" t="str">
        <f t="shared" si="325"/>
        <v>5</v>
      </c>
      <c r="R41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60" s="14" t="str">
        <f>IF(ProjectsDB[[#This Row],[Item Type]]="Straight Plug-In",_xlfn.TEXTJOIN("-",TRUE,M4160&amp;"-"&amp;_xlfn.LET(_xlpm.txt,ProjectsDB[[#This Row],[Assembly]],_xlpm.pos,FIND("SP",_xlpm.txt),_xlpm.pre,LEFT(_xlpm.txt,_xlpm.pos-1),IF(RIGHT(_xlpm.pre,3)="123","3PL",IF(RIGHT(_xlpm.pre,2)="12","2PL",IF(RIGHT(_xlpm.pre,1)="1","1PL","3PL")))),N4160,O4160,P4160,Q4160&amp;"W",R4160),_xlfn.TEXTJOIN("-",TRUE,M4160,N4160,O4160,P4160,Q4160&amp;"W",R4160))</f>
        <v>Joint Pack-AL-Silver-None-5W-3</v>
      </c>
      <c r="T4160" s="14" t="str">
        <f>IF(COUNTIF(Cycletime[Element Desc.],ProjectsDB[[#This Row],[Element Desc.]])&gt;0,"Found","Not Found")</f>
        <v>Found</v>
      </c>
    </row>
    <row r="4161" spans="2:20" x14ac:dyDescent="0.25">
      <c r="B4161" s="8" t="s">
        <v>8705</v>
      </c>
      <c r="C4161" s="9" t="s">
        <v>8706</v>
      </c>
      <c r="D4161" s="9" t="s">
        <v>8707</v>
      </c>
      <c r="E4161" s="10">
        <v>1</v>
      </c>
      <c r="F4161" s="9" t="s">
        <v>8474</v>
      </c>
      <c r="G4161" s="9" t="s">
        <v>37</v>
      </c>
      <c r="H4161" s="11"/>
      <c r="I4161" s="12">
        <v>2250</v>
      </c>
      <c r="J4161" s="12"/>
      <c r="K4161" s="12"/>
      <c r="L4161" s="12">
        <f t="array" ref="L4161">IFERROR(LOOKUP(2^15,SEARCH({"40A","63A","80A","100A","125A","160A","200A","250A","400A","630A","800A","1000A","1250A","1600A","2000A","2500A","3200A","4000A","5000A","6300A"},UPPER(D4161)),{40,63,80,100,125,160,200,250,400,630,800,1000,1250,1600,2000,2500,3200,4000,5000,6300}),0)</f>
        <v>5000</v>
      </c>
      <c r="M4161" s="9" t="str">
        <f t="shared" si="321"/>
        <v>Straight Feeder</v>
      </c>
      <c r="N4161" s="9" t="str">
        <f t="shared" si="322"/>
        <v>AL</v>
      </c>
      <c r="O4161" s="13" t="str">
        <f t="shared" si="323"/>
        <v>Silver</v>
      </c>
      <c r="P4161" s="9" t="str">
        <f t="shared" si="324"/>
        <v>PET</v>
      </c>
      <c r="Q4161" s="9" t="str">
        <f t="shared" si="325"/>
        <v>5</v>
      </c>
      <c r="R41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61" s="14" t="str">
        <f>IF(ProjectsDB[[#This Row],[Item Type]]="Straight Plug-In",_xlfn.TEXTJOIN("-",TRUE,M4161&amp;"-"&amp;_xlfn.LET(_xlpm.txt,ProjectsDB[[#This Row],[Assembly]],_xlpm.pos,FIND("SP",_xlpm.txt),_xlpm.pre,LEFT(_xlpm.txt,_xlpm.pos-1),IF(RIGHT(_xlpm.pre,3)="123","3PL",IF(RIGHT(_xlpm.pre,2)="12","2PL",IF(RIGHT(_xlpm.pre,1)="1","1PL","3PL")))),N4161,O4161,P4161,Q4161&amp;"W",R4161),_xlfn.TEXTJOIN("-",TRUE,M4161,N4161,O4161,P4161,Q4161&amp;"W",R4161))</f>
        <v>Straight Feeder-AL-Silver-PET-5W-3</v>
      </c>
      <c r="T4161" s="14" t="str">
        <f>IF(COUNTIF(Cycletime[Element Desc.],ProjectsDB[[#This Row],[Element Desc.]])&gt;0,"Found","Not Found")</f>
        <v>Found</v>
      </c>
    </row>
    <row r="4162" spans="2:20" x14ac:dyDescent="0.25">
      <c r="B4162" s="8" t="s">
        <v>8708</v>
      </c>
      <c r="C4162" s="9" t="s">
        <v>8709</v>
      </c>
      <c r="D4162" s="9" t="s">
        <v>8710</v>
      </c>
      <c r="E4162" s="10">
        <v>1</v>
      </c>
      <c r="F4162" s="9" t="s">
        <v>8474</v>
      </c>
      <c r="G4162" s="9" t="s">
        <v>37</v>
      </c>
      <c r="H4162" s="11"/>
      <c r="I4162" s="12">
        <v>1000</v>
      </c>
      <c r="J4162" s="12"/>
      <c r="K4162" s="12"/>
      <c r="L4162" s="12">
        <f t="array" ref="L4162">IFERROR(LOOKUP(2^15,SEARCH({"40A","63A","80A","100A","125A","160A","200A","250A","400A","630A","800A","1000A","1250A","1600A","2000A","2500A","3200A","4000A","5000A","6300A"},UPPER(D4162)),{40,63,80,100,125,160,200,250,400,630,800,1000,1250,1600,2000,2500,3200,4000,5000,6300}),0)</f>
        <v>5000</v>
      </c>
      <c r="M4162" s="9" t="str">
        <f t="shared" si="321"/>
        <v>Straight Feeder</v>
      </c>
      <c r="N4162" s="9" t="str">
        <f t="shared" si="322"/>
        <v>AL</v>
      </c>
      <c r="O4162" s="13" t="str">
        <f t="shared" si="323"/>
        <v>Silver</v>
      </c>
      <c r="P4162" s="9" t="str">
        <f t="shared" si="324"/>
        <v>PET</v>
      </c>
      <c r="Q4162" s="9" t="str">
        <f t="shared" si="325"/>
        <v>5</v>
      </c>
      <c r="R41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62" s="14" t="str">
        <f>IF(ProjectsDB[[#This Row],[Item Type]]="Straight Plug-In",_xlfn.TEXTJOIN("-",TRUE,M4162&amp;"-"&amp;_xlfn.LET(_xlpm.txt,ProjectsDB[[#This Row],[Assembly]],_xlpm.pos,FIND("SP",_xlpm.txt),_xlpm.pre,LEFT(_xlpm.txt,_xlpm.pos-1),IF(RIGHT(_xlpm.pre,3)="123","3PL",IF(RIGHT(_xlpm.pre,2)="12","2PL",IF(RIGHT(_xlpm.pre,1)="1","1PL","3PL")))),N4162,O4162,P4162,Q4162&amp;"W",R4162),_xlfn.TEXTJOIN("-",TRUE,M4162,N4162,O4162,P4162,Q4162&amp;"W",R4162))</f>
        <v>Straight Feeder-AL-Silver-PET-5W-3</v>
      </c>
      <c r="T4162" s="14" t="str">
        <f>IF(COUNTIF(Cycletime[Element Desc.],ProjectsDB[[#This Row],[Element Desc.]])&gt;0,"Found","Not Found")</f>
        <v>Found</v>
      </c>
    </row>
    <row r="4163" spans="2:20" x14ac:dyDescent="0.25">
      <c r="B4163" s="8" t="s">
        <v>8711</v>
      </c>
      <c r="C4163" s="9" t="s">
        <v>8634</v>
      </c>
      <c r="D4163" s="9" t="s">
        <v>8635</v>
      </c>
      <c r="E4163" s="10">
        <v>1</v>
      </c>
      <c r="F4163" s="9" t="s">
        <v>8474</v>
      </c>
      <c r="G4163" s="9" t="s">
        <v>37</v>
      </c>
      <c r="H4163" s="11"/>
      <c r="I4163" s="12">
        <v>580</v>
      </c>
      <c r="J4163" s="12">
        <v>580</v>
      </c>
      <c r="K4163" s="12"/>
      <c r="L4163" s="12">
        <f t="array" ref="L4163">IFERROR(LOOKUP(2^15,SEARCH({"40A","63A","80A","100A","125A","160A","200A","250A","400A","630A","800A","1000A","1250A","1600A","2000A","2500A","3200A","4000A","5000A","6300A"},UPPER(D4163)),{40,63,80,100,125,160,200,250,400,630,800,1000,1250,1600,2000,2500,3200,4000,5000,6300}),0)</f>
        <v>5000</v>
      </c>
      <c r="M4163" s="9" t="str">
        <f t="shared" si="321"/>
        <v>Elbow Edge</v>
      </c>
      <c r="N4163" s="9" t="str">
        <f t="shared" si="322"/>
        <v>AL</v>
      </c>
      <c r="O4163" s="13" t="str">
        <f t="shared" si="323"/>
        <v>Silver</v>
      </c>
      <c r="P4163" s="9" t="str">
        <f t="shared" si="324"/>
        <v>PET</v>
      </c>
      <c r="Q4163" s="9" t="str">
        <f t="shared" si="325"/>
        <v>5</v>
      </c>
      <c r="R41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63" s="14" t="str">
        <f>IF(ProjectsDB[[#This Row],[Item Type]]="Straight Plug-In",_xlfn.TEXTJOIN("-",TRUE,M4163&amp;"-"&amp;_xlfn.LET(_xlpm.txt,ProjectsDB[[#This Row],[Assembly]],_xlpm.pos,FIND("SP",_xlpm.txt),_xlpm.pre,LEFT(_xlpm.txt,_xlpm.pos-1),IF(RIGHT(_xlpm.pre,3)="123","3PL",IF(RIGHT(_xlpm.pre,2)="12","2PL",IF(RIGHT(_xlpm.pre,1)="1","1PL","3PL")))),N4163,O4163,P4163,Q4163&amp;"W",R4163),_xlfn.TEXTJOIN("-",TRUE,M4163,N4163,O4163,P4163,Q4163&amp;"W",R4163))</f>
        <v>Elbow Edge-AL-Silver-PET-5W-3</v>
      </c>
      <c r="T4163" s="14" t="str">
        <f>IF(COUNTIF(Cycletime[Element Desc.],ProjectsDB[[#This Row],[Element Desc.]])&gt;0,"Found","Not Found")</f>
        <v>Found</v>
      </c>
    </row>
    <row r="4164" spans="2:20" x14ac:dyDescent="0.25">
      <c r="B4164" s="8" t="s">
        <v>8712</v>
      </c>
      <c r="C4164" s="9" t="s">
        <v>8479</v>
      </c>
      <c r="D4164" s="9" t="s">
        <v>8480</v>
      </c>
      <c r="E4164" s="10">
        <v>10</v>
      </c>
      <c r="F4164" s="9" t="s">
        <v>8474</v>
      </c>
      <c r="G4164" s="9" t="s">
        <v>37</v>
      </c>
      <c r="H4164" s="11"/>
      <c r="I4164" s="12"/>
      <c r="J4164" s="12"/>
      <c r="K4164" s="12"/>
      <c r="L4164" s="12">
        <f t="array" ref="L4164">IFERROR(LOOKUP(2^15,SEARCH({"40A","63A","80A","100A","125A","160A","200A","250A","400A","630A","800A","1000A","1250A","1600A","2000A","2500A","3200A","4000A","5000A","6300A"},UPPER(D4164)),{40,63,80,100,125,160,200,250,400,630,800,1000,1250,1600,2000,2500,3200,4000,5000,6300}),0)</f>
        <v>5000</v>
      </c>
      <c r="M4164" s="9" t="str">
        <f t="shared" ref="M4164:M4227" si="326">_xlfn.LET(_xlpm.d,UPPER(TRIM(SUBSTITUTE(SUBSTITUTE(D4164,CHAR(160),"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4164" s="9" t="str">
        <f t="shared" ref="N4164:N4227" si="327">IF(ISNUMBER(SEARCH("CU",D4164)),"CU",IF(ISNUMBER(SEARCH("AL",D4164)),"AL",IF(ISNUMBER(SEARCH("Copper",D4164)),"CU","SH")))</f>
        <v>AL</v>
      </c>
      <c r="O4164" s="13" t="str">
        <f t="shared" ref="O4164:O4227" si="328">IF(ISNUMBER(SEARCH("Silver",D4164)),"Silver",IF(ISNUMBER(SEARCH("Tin",D4164)),"Tin","None"))</f>
        <v>Silver</v>
      </c>
      <c r="P4164" s="9" t="str">
        <f t="shared" ref="P4164:P4227" si="329">IF(ISNUMBER(SEARCH("Epoxy",D4164)),"Epoxy",IF(ISNUMBER(SEARCH("PET",D4164)),"PET","None"))</f>
        <v>None</v>
      </c>
      <c r="Q4164" s="9" t="str">
        <f t="shared" ref="Q4164:Q4227" si="330">IF(ISNUMBER(SEARCH("3-Wire",D4164)),"3",IF(ISNUMBER(SEARCH("4-Wire",D4164)),"4",IF(ISNUMBER(SEARCH("5-Wire",D4164)),"5",IF(ISNUMBER(SEARCH("6-Wire",D4164)),"6","0"))))</f>
        <v>5</v>
      </c>
      <c r="R41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64" s="14" t="str">
        <f>IF(ProjectsDB[[#This Row],[Item Type]]="Straight Plug-In",_xlfn.TEXTJOIN("-",TRUE,M4164&amp;"-"&amp;_xlfn.LET(_xlpm.txt,ProjectsDB[[#This Row],[Assembly]],_xlpm.pos,FIND("SP",_xlpm.txt),_xlpm.pre,LEFT(_xlpm.txt,_xlpm.pos-1),IF(RIGHT(_xlpm.pre,3)="123","3PL",IF(RIGHT(_xlpm.pre,2)="12","2PL",IF(RIGHT(_xlpm.pre,1)="1","1PL","3PL")))),N4164,O4164,P4164,Q4164&amp;"W",R4164),_xlfn.TEXTJOIN("-",TRUE,M4164,N4164,O4164,P4164,Q4164&amp;"W",R4164))</f>
        <v>Joint Pack-AL-Silver-None-5W-3</v>
      </c>
      <c r="T4164" s="14" t="str">
        <f>IF(COUNTIF(Cycletime[Element Desc.],ProjectsDB[[#This Row],[Element Desc.]])&gt;0,"Found","Not Found")</f>
        <v>Found</v>
      </c>
    </row>
    <row r="4165" spans="2:20" x14ac:dyDescent="0.25">
      <c r="B4165" s="8" t="s">
        <v>8713</v>
      </c>
      <c r="C4165" s="9" t="s">
        <v>8706</v>
      </c>
      <c r="D4165" s="9" t="s">
        <v>8707</v>
      </c>
      <c r="E4165" s="10">
        <v>1</v>
      </c>
      <c r="F4165" s="9" t="s">
        <v>8474</v>
      </c>
      <c r="G4165" s="9" t="s">
        <v>37</v>
      </c>
      <c r="H4165" s="11"/>
      <c r="I4165" s="12">
        <v>2250</v>
      </c>
      <c r="J4165" s="12"/>
      <c r="K4165" s="12"/>
      <c r="L4165" s="12">
        <f t="array" ref="L4165">IFERROR(LOOKUP(2^15,SEARCH({"40A","63A","80A","100A","125A","160A","200A","250A","400A","630A","800A","1000A","1250A","1600A","2000A","2500A","3200A","4000A","5000A","6300A"},UPPER(D4165)),{40,63,80,100,125,160,200,250,400,630,800,1000,1250,1600,2000,2500,3200,4000,5000,6300}),0)</f>
        <v>5000</v>
      </c>
      <c r="M4165" s="9" t="str">
        <f t="shared" si="326"/>
        <v>Straight Feeder</v>
      </c>
      <c r="N4165" s="9" t="str">
        <f t="shared" si="327"/>
        <v>AL</v>
      </c>
      <c r="O4165" s="13" t="str">
        <f t="shared" si="328"/>
        <v>Silver</v>
      </c>
      <c r="P4165" s="9" t="str">
        <f t="shared" si="329"/>
        <v>PET</v>
      </c>
      <c r="Q4165" s="9" t="str">
        <f t="shared" si="330"/>
        <v>5</v>
      </c>
      <c r="R41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65" s="14" t="str">
        <f>IF(ProjectsDB[[#This Row],[Item Type]]="Straight Plug-In",_xlfn.TEXTJOIN("-",TRUE,M4165&amp;"-"&amp;_xlfn.LET(_xlpm.txt,ProjectsDB[[#This Row],[Assembly]],_xlpm.pos,FIND("SP",_xlpm.txt),_xlpm.pre,LEFT(_xlpm.txt,_xlpm.pos-1),IF(RIGHT(_xlpm.pre,3)="123","3PL",IF(RIGHT(_xlpm.pre,2)="12","2PL",IF(RIGHT(_xlpm.pre,1)="1","1PL","3PL")))),N4165,O4165,P4165,Q4165&amp;"W",R4165),_xlfn.TEXTJOIN("-",TRUE,M4165,N4165,O4165,P4165,Q4165&amp;"W",R4165))</f>
        <v>Straight Feeder-AL-Silver-PET-5W-3</v>
      </c>
      <c r="T4165" s="14" t="str">
        <f>IF(COUNTIF(Cycletime[Element Desc.],ProjectsDB[[#This Row],[Element Desc.]])&gt;0,"Found","Not Found")</f>
        <v>Found</v>
      </c>
    </row>
    <row r="4166" spans="2:20" x14ac:dyDescent="0.25">
      <c r="B4166" s="8" t="s">
        <v>8714</v>
      </c>
      <c r="C4166" s="9" t="s">
        <v>8715</v>
      </c>
      <c r="D4166" s="9" t="s">
        <v>8716</v>
      </c>
      <c r="E4166" s="10">
        <v>1</v>
      </c>
      <c r="F4166" s="9" t="s">
        <v>8474</v>
      </c>
      <c r="G4166" s="9" t="s">
        <v>37</v>
      </c>
      <c r="H4166" s="11"/>
      <c r="I4166" s="12">
        <v>610</v>
      </c>
      <c r="J4166" s="12"/>
      <c r="K4166" s="12"/>
      <c r="L4166" s="12">
        <f t="array" ref="L4166">IFERROR(LOOKUP(2^15,SEARCH({"40A","63A","80A","100A","125A","160A","200A","250A","400A","630A","800A","1000A","1250A","1600A","2000A","2500A","3200A","4000A","5000A","6300A"},UPPER(D4166)),{40,63,80,100,125,160,200,250,400,630,800,1000,1250,1600,2000,2500,3200,4000,5000,6300}),0)</f>
        <v>5000</v>
      </c>
      <c r="M4166" s="9" t="str">
        <f t="shared" si="326"/>
        <v>Straight Feeder</v>
      </c>
      <c r="N4166" s="9" t="str">
        <f t="shared" si="327"/>
        <v>AL</v>
      </c>
      <c r="O4166" s="13" t="str">
        <f t="shared" si="328"/>
        <v>Silver</v>
      </c>
      <c r="P4166" s="9" t="str">
        <f t="shared" si="329"/>
        <v>PET</v>
      </c>
      <c r="Q4166" s="9" t="str">
        <f t="shared" si="330"/>
        <v>5</v>
      </c>
      <c r="R41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66" s="14" t="str">
        <f>IF(ProjectsDB[[#This Row],[Item Type]]="Straight Plug-In",_xlfn.TEXTJOIN("-",TRUE,M4166&amp;"-"&amp;_xlfn.LET(_xlpm.txt,ProjectsDB[[#This Row],[Assembly]],_xlpm.pos,FIND("SP",_xlpm.txt),_xlpm.pre,LEFT(_xlpm.txt,_xlpm.pos-1),IF(RIGHT(_xlpm.pre,3)="123","3PL",IF(RIGHT(_xlpm.pre,2)="12","2PL",IF(RIGHT(_xlpm.pre,1)="1","1PL","3PL")))),N4166,O4166,P4166,Q4166&amp;"W",R4166),_xlfn.TEXTJOIN("-",TRUE,M4166,N4166,O4166,P4166,Q4166&amp;"W",R4166))</f>
        <v>Straight Feeder-AL-Silver-PET-5W-3</v>
      </c>
      <c r="T4166" s="14" t="str">
        <f>IF(COUNTIF(Cycletime[Element Desc.],ProjectsDB[[#This Row],[Element Desc.]])&gt;0,"Found","Not Found")</f>
        <v>Found</v>
      </c>
    </row>
    <row r="4167" spans="2:20" x14ac:dyDescent="0.25">
      <c r="B4167" s="8" t="s">
        <v>8717</v>
      </c>
      <c r="C4167" s="9" t="s">
        <v>8709</v>
      </c>
      <c r="D4167" s="9" t="s">
        <v>8710</v>
      </c>
      <c r="E4167" s="10">
        <v>1</v>
      </c>
      <c r="F4167" s="9" t="s">
        <v>8474</v>
      </c>
      <c r="G4167" s="9" t="s">
        <v>37</v>
      </c>
      <c r="H4167" s="11"/>
      <c r="I4167" s="12">
        <v>1000</v>
      </c>
      <c r="J4167" s="12"/>
      <c r="K4167" s="12"/>
      <c r="L4167" s="12">
        <f t="array" ref="L4167">IFERROR(LOOKUP(2^15,SEARCH({"40A","63A","80A","100A","125A","160A","200A","250A","400A","630A","800A","1000A","1250A","1600A","2000A","2500A","3200A","4000A","5000A","6300A"},UPPER(D4167)),{40,63,80,100,125,160,200,250,400,630,800,1000,1250,1600,2000,2500,3200,4000,5000,6300}),0)</f>
        <v>5000</v>
      </c>
      <c r="M4167" s="9" t="str">
        <f t="shared" si="326"/>
        <v>Straight Feeder</v>
      </c>
      <c r="N4167" s="9" t="str">
        <f t="shared" si="327"/>
        <v>AL</v>
      </c>
      <c r="O4167" s="13" t="str">
        <f t="shared" si="328"/>
        <v>Silver</v>
      </c>
      <c r="P4167" s="9" t="str">
        <f t="shared" si="329"/>
        <v>PET</v>
      </c>
      <c r="Q4167" s="9" t="str">
        <f t="shared" si="330"/>
        <v>5</v>
      </c>
      <c r="R41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67" s="14" t="str">
        <f>IF(ProjectsDB[[#This Row],[Item Type]]="Straight Plug-In",_xlfn.TEXTJOIN("-",TRUE,M4167&amp;"-"&amp;_xlfn.LET(_xlpm.txt,ProjectsDB[[#This Row],[Assembly]],_xlpm.pos,FIND("SP",_xlpm.txt),_xlpm.pre,LEFT(_xlpm.txt,_xlpm.pos-1),IF(RIGHT(_xlpm.pre,3)="123","3PL",IF(RIGHT(_xlpm.pre,2)="12","2PL",IF(RIGHT(_xlpm.pre,1)="1","1PL","3PL")))),N4167,O4167,P4167,Q4167&amp;"W",R4167),_xlfn.TEXTJOIN("-",TRUE,M4167,N4167,O4167,P4167,Q4167&amp;"W",R4167))</f>
        <v>Straight Feeder-AL-Silver-PET-5W-3</v>
      </c>
      <c r="T4167" s="14" t="str">
        <f>IF(COUNTIF(Cycletime[Element Desc.],ProjectsDB[[#This Row],[Element Desc.]])&gt;0,"Found","Not Found")</f>
        <v>Found</v>
      </c>
    </row>
    <row r="4168" spans="2:20" x14ac:dyDescent="0.25">
      <c r="B4168" s="8" t="s">
        <v>8718</v>
      </c>
      <c r="C4168" s="9" t="s">
        <v>8652</v>
      </c>
      <c r="D4168" s="9" t="s">
        <v>8653</v>
      </c>
      <c r="E4168" s="10">
        <v>1</v>
      </c>
      <c r="F4168" s="9" t="s">
        <v>8474</v>
      </c>
      <c r="G4168" s="9" t="s">
        <v>37</v>
      </c>
      <c r="H4168" s="11"/>
      <c r="I4168" s="12">
        <v>300</v>
      </c>
      <c r="J4168" s="12">
        <v>300</v>
      </c>
      <c r="K4168" s="12"/>
      <c r="L4168" s="12">
        <f t="array" ref="L4168">IFERROR(LOOKUP(2^15,SEARCH({"40A","63A","80A","100A","125A","160A","200A","250A","400A","630A","800A","1000A","1250A","1600A","2000A","2500A","3200A","4000A","5000A","6300A"},UPPER(D4168)),{40,63,80,100,125,160,200,250,400,630,800,1000,1250,1600,2000,2500,3200,4000,5000,6300}),0)</f>
        <v>5000</v>
      </c>
      <c r="M4168" s="9" t="str">
        <f t="shared" si="326"/>
        <v>Elbow Flat</v>
      </c>
      <c r="N4168" s="9" t="str">
        <f t="shared" si="327"/>
        <v>AL</v>
      </c>
      <c r="O4168" s="13" t="str">
        <f t="shared" si="328"/>
        <v>Silver</v>
      </c>
      <c r="P4168" s="9" t="str">
        <f t="shared" si="329"/>
        <v>PET</v>
      </c>
      <c r="Q4168" s="9" t="str">
        <f t="shared" si="330"/>
        <v>5</v>
      </c>
      <c r="R41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68" s="14" t="str">
        <f>IF(ProjectsDB[[#This Row],[Item Type]]="Straight Plug-In",_xlfn.TEXTJOIN("-",TRUE,M4168&amp;"-"&amp;_xlfn.LET(_xlpm.txt,ProjectsDB[[#This Row],[Assembly]],_xlpm.pos,FIND("SP",_xlpm.txt),_xlpm.pre,LEFT(_xlpm.txt,_xlpm.pos-1),IF(RIGHT(_xlpm.pre,3)="123","3PL",IF(RIGHT(_xlpm.pre,2)="12","2PL",IF(RIGHT(_xlpm.pre,1)="1","1PL","3PL")))),N4168,O4168,P4168,Q4168&amp;"W",R4168),_xlfn.TEXTJOIN("-",TRUE,M4168,N4168,O4168,P4168,Q4168&amp;"W",R4168))</f>
        <v>Elbow Flat-AL-Silver-PET-5W-3</v>
      </c>
      <c r="T4168" s="14" t="str">
        <f>IF(COUNTIF(Cycletime[Element Desc.],ProjectsDB[[#This Row],[Element Desc.]])&gt;0,"Found","Not Found")</f>
        <v>Found</v>
      </c>
    </row>
    <row r="4169" spans="2:20" x14ac:dyDescent="0.25">
      <c r="B4169" s="8" t="s">
        <v>8719</v>
      </c>
      <c r="C4169" s="9" t="s">
        <v>8720</v>
      </c>
      <c r="D4169" s="9" t="s">
        <v>8721</v>
      </c>
      <c r="E4169" s="10">
        <v>1</v>
      </c>
      <c r="F4169" s="9" t="s">
        <v>8474</v>
      </c>
      <c r="G4169" s="9" t="s">
        <v>37</v>
      </c>
      <c r="H4169" s="11"/>
      <c r="I4169" s="12">
        <v>1030</v>
      </c>
      <c r="J4169" s="12"/>
      <c r="K4169" s="12"/>
      <c r="L4169" s="12">
        <f t="array" ref="L4169">IFERROR(LOOKUP(2^15,SEARCH({"40A","63A","80A","100A","125A","160A","200A","250A","400A","630A","800A","1000A","1250A","1600A","2000A","2500A","3200A","4000A","5000A","6300A"},UPPER(D4169)),{40,63,80,100,125,160,200,250,400,630,800,1000,1250,1600,2000,2500,3200,4000,5000,6300}),0)</f>
        <v>5000</v>
      </c>
      <c r="M4169" s="9" t="str">
        <f t="shared" si="326"/>
        <v>Straight Feeder</v>
      </c>
      <c r="N4169" s="9" t="str">
        <f t="shared" si="327"/>
        <v>AL</v>
      </c>
      <c r="O4169" s="13" t="str">
        <f t="shared" si="328"/>
        <v>Silver</v>
      </c>
      <c r="P4169" s="9" t="str">
        <f t="shared" si="329"/>
        <v>PET</v>
      </c>
      <c r="Q4169" s="9" t="str">
        <f t="shared" si="330"/>
        <v>5</v>
      </c>
      <c r="R41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69" s="14" t="str">
        <f>IF(ProjectsDB[[#This Row],[Item Type]]="Straight Plug-In",_xlfn.TEXTJOIN("-",TRUE,M4169&amp;"-"&amp;_xlfn.LET(_xlpm.txt,ProjectsDB[[#This Row],[Assembly]],_xlpm.pos,FIND("SP",_xlpm.txt),_xlpm.pre,LEFT(_xlpm.txt,_xlpm.pos-1),IF(RIGHT(_xlpm.pre,3)="123","3PL",IF(RIGHT(_xlpm.pre,2)="12","2PL",IF(RIGHT(_xlpm.pre,1)="1","1PL","3PL")))),N4169,O4169,P4169,Q4169&amp;"W",R4169),_xlfn.TEXTJOIN("-",TRUE,M4169,N4169,O4169,P4169,Q4169&amp;"W",R4169))</f>
        <v>Straight Feeder-AL-Silver-PET-5W-3</v>
      </c>
      <c r="T4169" s="14" t="str">
        <f>IF(COUNTIF(Cycletime[Element Desc.],ProjectsDB[[#This Row],[Element Desc.]])&gt;0,"Found","Not Found")</f>
        <v>Found</v>
      </c>
    </row>
    <row r="4170" spans="2:20" x14ac:dyDescent="0.25">
      <c r="B4170" s="8" t="s">
        <v>8722</v>
      </c>
      <c r="C4170" s="9" t="s">
        <v>8479</v>
      </c>
      <c r="D4170" s="9" t="s">
        <v>8480</v>
      </c>
      <c r="E4170" s="10">
        <v>12</v>
      </c>
      <c r="F4170" s="9" t="s">
        <v>8474</v>
      </c>
      <c r="G4170" s="9" t="s">
        <v>37</v>
      </c>
      <c r="H4170" s="11"/>
      <c r="I4170" s="12"/>
      <c r="J4170" s="12"/>
      <c r="K4170" s="12"/>
      <c r="L4170" s="12">
        <f t="array" ref="L4170">IFERROR(LOOKUP(2^15,SEARCH({"40A","63A","80A","100A","125A","160A","200A","250A","400A","630A","800A","1000A","1250A","1600A","2000A","2500A","3200A","4000A","5000A","6300A"},UPPER(D4170)),{40,63,80,100,125,160,200,250,400,630,800,1000,1250,1600,2000,2500,3200,4000,5000,6300}),0)</f>
        <v>5000</v>
      </c>
      <c r="M4170" s="9" t="str">
        <f t="shared" si="326"/>
        <v>Joint Pack</v>
      </c>
      <c r="N4170" s="9" t="str">
        <f t="shared" si="327"/>
        <v>AL</v>
      </c>
      <c r="O4170" s="13" t="str">
        <f t="shared" si="328"/>
        <v>Silver</v>
      </c>
      <c r="P4170" s="9" t="str">
        <f t="shared" si="329"/>
        <v>None</v>
      </c>
      <c r="Q4170" s="9" t="str">
        <f t="shared" si="330"/>
        <v>5</v>
      </c>
      <c r="R41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70" s="14" t="str">
        <f>IF(ProjectsDB[[#This Row],[Item Type]]="Straight Plug-In",_xlfn.TEXTJOIN("-",TRUE,M4170&amp;"-"&amp;_xlfn.LET(_xlpm.txt,ProjectsDB[[#This Row],[Assembly]],_xlpm.pos,FIND("SP",_xlpm.txt),_xlpm.pre,LEFT(_xlpm.txt,_xlpm.pos-1),IF(RIGHT(_xlpm.pre,3)="123","3PL",IF(RIGHT(_xlpm.pre,2)="12","2PL",IF(RIGHT(_xlpm.pre,1)="1","1PL","3PL")))),N4170,O4170,P4170,Q4170&amp;"W",R4170),_xlfn.TEXTJOIN("-",TRUE,M4170,N4170,O4170,P4170,Q4170&amp;"W",R4170))</f>
        <v>Joint Pack-AL-Silver-None-5W-3</v>
      </c>
      <c r="T4170" s="14" t="str">
        <f>IF(COUNTIF(Cycletime[Element Desc.],ProjectsDB[[#This Row],[Element Desc.]])&gt;0,"Found","Not Found")</f>
        <v>Found</v>
      </c>
    </row>
    <row r="4171" spans="2:20" x14ac:dyDescent="0.25">
      <c r="B4171" s="8" t="s">
        <v>8723</v>
      </c>
      <c r="C4171" s="9" t="s">
        <v>8652</v>
      </c>
      <c r="D4171" s="9" t="s">
        <v>8653</v>
      </c>
      <c r="E4171" s="10">
        <v>1</v>
      </c>
      <c r="F4171" s="9" t="s">
        <v>8474</v>
      </c>
      <c r="G4171" s="9" t="s">
        <v>37</v>
      </c>
      <c r="H4171" s="11"/>
      <c r="I4171" s="12">
        <v>300</v>
      </c>
      <c r="J4171" s="12">
        <v>300</v>
      </c>
      <c r="K4171" s="12"/>
      <c r="L4171" s="12">
        <f t="array" ref="L4171">IFERROR(LOOKUP(2^15,SEARCH({"40A","63A","80A","100A","125A","160A","200A","250A","400A","630A","800A","1000A","1250A","1600A","2000A","2500A","3200A","4000A","5000A","6300A"},UPPER(D4171)),{40,63,80,100,125,160,200,250,400,630,800,1000,1250,1600,2000,2500,3200,4000,5000,6300}),0)</f>
        <v>5000</v>
      </c>
      <c r="M4171" s="9" t="str">
        <f t="shared" si="326"/>
        <v>Elbow Flat</v>
      </c>
      <c r="N4171" s="9" t="str">
        <f t="shared" si="327"/>
        <v>AL</v>
      </c>
      <c r="O4171" s="13" t="str">
        <f t="shared" si="328"/>
        <v>Silver</v>
      </c>
      <c r="P4171" s="9" t="str">
        <f t="shared" si="329"/>
        <v>PET</v>
      </c>
      <c r="Q4171" s="9" t="str">
        <f t="shared" si="330"/>
        <v>5</v>
      </c>
      <c r="R41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71" s="14" t="str">
        <f>IF(ProjectsDB[[#This Row],[Item Type]]="Straight Plug-In",_xlfn.TEXTJOIN("-",TRUE,M4171&amp;"-"&amp;_xlfn.LET(_xlpm.txt,ProjectsDB[[#This Row],[Assembly]],_xlpm.pos,FIND("SP",_xlpm.txt),_xlpm.pre,LEFT(_xlpm.txt,_xlpm.pos-1),IF(RIGHT(_xlpm.pre,3)="123","3PL",IF(RIGHT(_xlpm.pre,2)="12","2PL",IF(RIGHT(_xlpm.pre,1)="1","1PL","3PL")))),N4171,O4171,P4171,Q4171&amp;"W",R4171),_xlfn.TEXTJOIN("-",TRUE,M4171,N4171,O4171,P4171,Q4171&amp;"W",R4171))</f>
        <v>Elbow Flat-AL-Silver-PET-5W-3</v>
      </c>
      <c r="T4171" s="14" t="str">
        <f>IF(COUNTIF(Cycletime[Element Desc.],ProjectsDB[[#This Row],[Element Desc.]])&gt;0,"Found","Not Found")</f>
        <v>Found</v>
      </c>
    </row>
    <row r="4172" spans="2:20" x14ac:dyDescent="0.25">
      <c r="B4172" s="8" t="s">
        <v>8724</v>
      </c>
      <c r="C4172" s="9" t="s">
        <v>8725</v>
      </c>
      <c r="D4172" s="9" t="s">
        <v>8726</v>
      </c>
      <c r="E4172" s="10">
        <v>1</v>
      </c>
      <c r="F4172" s="9" t="s">
        <v>8474</v>
      </c>
      <c r="G4172" s="9" t="s">
        <v>37</v>
      </c>
      <c r="H4172" s="11"/>
      <c r="I4172" s="12">
        <v>940</v>
      </c>
      <c r="J4172" s="12"/>
      <c r="K4172" s="12"/>
      <c r="L4172" s="12">
        <f t="array" ref="L4172">IFERROR(LOOKUP(2^15,SEARCH({"40A","63A","80A","100A","125A","160A","200A","250A","400A","630A","800A","1000A","1250A","1600A","2000A","2500A","3200A","4000A","5000A","6300A"},UPPER(D4172)),{40,63,80,100,125,160,200,250,400,630,800,1000,1250,1600,2000,2500,3200,4000,5000,6300}),0)</f>
        <v>5000</v>
      </c>
      <c r="M4172" s="9" t="str">
        <f t="shared" si="326"/>
        <v>Straight Feeder</v>
      </c>
      <c r="N4172" s="9" t="str">
        <f t="shared" si="327"/>
        <v>AL</v>
      </c>
      <c r="O4172" s="13" t="str">
        <f t="shared" si="328"/>
        <v>Silver</v>
      </c>
      <c r="P4172" s="9" t="str">
        <f t="shared" si="329"/>
        <v>PET</v>
      </c>
      <c r="Q4172" s="9" t="str">
        <f t="shared" si="330"/>
        <v>5</v>
      </c>
      <c r="R41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72" s="14" t="str">
        <f>IF(ProjectsDB[[#This Row],[Item Type]]="Straight Plug-In",_xlfn.TEXTJOIN("-",TRUE,M4172&amp;"-"&amp;_xlfn.LET(_xlpm.txt,ProjectsDB[[#This Row],[Assembly]],_xlpm.pos,FIND("SP",_xlpm.txt),_xlpm.pre,LEFT(_xlpm.txt,_xlpm.pos-1),IF(RIGHT(_xlpm.pre,3)="123","3PL",IF(RIGHT(_xlpm.pre,2)="12","2PL",IF(RIGHT(_xlpm.pre,1)="1","1PL","3PL")))),N4172,O4172,P4172,Q4172&amp;"W",R4172),_xlfn.TEXTJOIN("-",TRUE,M4172,N4172,O4172,P4172,Q4172&amp;"W",R4172))</f>
        <v>Straight Feeder-AL-Silver-PET-5W-3</v>
      </c>
      <c r="T4172" s="14" t="str">
        <f>IF(COUNTIF(Cycletime[Element Desc.],ProjectsDB[[#This Row],[Element Desc.]])&gt;0,"Found","Not Found")</f>
        <v>Found</v>
      </c>
    </row>
    <row r="4173" spans="2:20" x14ac:dyDescent="0.25">
      <c r="B4173" s="8" t="s">
        <v>8727</v>
      </c>
      <c r="C4173" s="9" t="s">
        <v>8728</v>
      </c>
      <c r="D4173" s="9" t="s">
        <v>8729</v>
      </c>
      <c r="E4173" s="10">
        <v>1</v>
      </c>
      <c r="F4173" s="9" t="s">
        <v>8474</v>
      </c>
      <c r="G4173" s="9" t="s">
        <v>37</v>
      </c>
      <c r="H4173" s="11"/>
      <c r="I4173" s="12">
        <v>1910</v>
      </c>
      <c r="J4173" s="12"/>
      <c r="K4173" s="12"/>
      <c r="L4173" s="12">
        <f t="array" ref="L4173">IFERROR(LOOKUP(2^15,SEARCH({"40A","63A","80A","100A","125A","160A","200A","250A","400A","630A","800A","1000A","1250A","1600A","2000A","2500A","3200A","4000A","5000A","6300A"},UPPER(D4173)),{40,63,80,100,125,160,200,250,400,630,800,1000,1250,1600,2000,2500,3200,4000,5000,6300}),0)</f>
        <v>5000</v>
      </c>
      <c r="M4173" s="9" t="str">
        <f t="shared" si="326"/>
        <v>Straight Feeder</v>
      </c>
      <c r="N4173" s="9" t="str">
        <f t="shared" si="327"/>
        <v>AL</v>
      </c>
      <c r="O4173" s="13" t="str">
        <f t="shared" si="328"/>
        <v>Silver</v>
      </c>
      <c r="P4173" s="9" t="str">
        <f t="shared" si="329"/>
        <v>PET</v>
      </c>
      <c r="Q4173" s="9" t="str">
        <f t="shared" si="330"/>
        <v>5</v>
      </c>
      <c r="R41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73" s="14" t="str">
        <f>IF(ProjectsDB[[#This Row],[Item Type]]="Straight Plug-In",_xlfn.TEXTJOIN("-",TRUE,M4173&amp;"-"&amp;_xlfn.LET(_xlpm.txt,ProjectsDB[[#This Row],[Assembly]],_xlpm.pos,FIND("SP",_xlpm.txt),_xlpm.pre,LEFT(_xlpm.txt,_xlpm.pos-1),IF(RIGHT(_xlpm.pre,3)="123","3PL",IF(RIGHT(_xlpm.pre,2)="12","2PL",IF(RIGHT(_xlpm.pre,1)="1","1PL","3PL")))),N4173,O4173,P4173,Q4173&amp;"W",R4173),_xlfn.TEXTJOIN("-",TRUE,M4173,N4173,O4173,P4173,Q4173&amp;"W",R4173))</f>
        <v>Straight Feeder-AL-Silver-PET-5W-3</v>
      </c>
      <c r="T4173" s="14" t="str">
        <f>IF(COUNTIF(Cycletime[Element Desc.],ProjectsDB[[#This Row],[Element Desc.]])&gt;0,"Found","Not Found")</f>
        <v>Found</v>
      </c>
    </row>
    <row r="4174" spans="2:20" x14ac:dyDescent="0.25">
      <c r="B4174" s="8" t="s">
        <v>8730</v>
      </c>
      <c r="C4174" s="9" t="s">
        <v>8731</v>
      </c>
      <c r="D4174" s="9" t="s">
        <v>8732</v>
      </c>
      <c r="E4174" s="10">
        <v>1</v>
      </c>
      <c r="F4174" s="9" t="s">
        <v>8474</v>
      </c>
      <c r="G4174" s="9" t="s">
        <v>37</v>
      </c>
      <c r="H4174" s="11"/>
      <c r="I4174" s="12">
        <v>1315</v>
      </c>
      <c r="J4174" s="12"/>
      <c r="K4174" s="12"/>
      <c r="L4174" s="12">
        <f t="array" ref="L4174">IFERROR(LOOKUP(2^15,SEARCH({"40A","63A","80A","100A","125A","160A","200A","250A","400A","630A","800A","1000A","1250A","1600A","2000A","2500A","3200A","4000A","5000A","6300A"},UPPER(D4174)),{40,63,80,100,125,160,200,250,400,630,800,1000,1250,1600,2000,2500,3200,4000,5000,6300}),0)</f>
        <v>5000</v>
      </c>
      <c r="M4174" s="9" t="str">
        <f t="shared" si="326"/>
        <v>Straight Feeder</v>
      </c>
      <c r="N4174" s="9" t="str">
        <f t="shared" si="327"/>
        <v>AL</v>
      </c>
      <c r="O4174" s="13" t="str">
        <f t="shared" si="328"/>
        <v>Silver</v>
      </c>
      <c r="P4174" s="9" t="str">
        <f t="shared" si="329"/>
        <v>PET</v>
      </c>
      <c r="Q4174" s="9" t="str">
        <f t="shared" si="330"/>
        <v>5</v>
      </c>
      <c r="R41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74" s="14" t="str">
        <f>IF(ProjectsDB[[#This Row],[Item Type]]="Straight Plug-In",_xlfn.TEXTJOIN("-",TRUE,M4174&amp;"-"&amp;_xlfn.LET(_xlpm.txt,ProjectsDB[[#This Row],[Assembly]],_xlpm.pos,FIND("SP",_xlpm.txt),_xlpm.pre,LEFT(_xlpm.txt,_xlpm.pos-1),IF(RIGHT(_xlpm.pre,3)="123","3PL",IF(RIGHT(_xlpm.pre,2)="12","2PL",IF(RIGHT(_xlpm.pre,1)="1","1PL","3PL")))),N4174,O4174,P4174,Q4174&amp;"W",R4174),_xlfn.TEXTJOIN("-",TRUE,M4174,N4174,O4174,P4174,Q4174&amp;"W",R4174))</f>
        <v>Straight Feeder-AL-Silver-PET-5W-3</v>
      </c>
      <c r="T4174" s="14" t="str">
        <f>IF(COUNTIF(Cycletime[Element Desc.],ProjectsDB[[#This Row],[Element Desc.]])&gt;0,"Found","Not Found")</f>
        <v>Found</v>
      </c>
    </row>
    <row r="4175" spans="2:20" x14ac:dyDescent="0.25">
      <c r="B4175" s="8" t="s">
        <v>8733</v>
      </c>
      <c r="C4175" s="9" t="s">
        <v>8664</v>
      </c>
      <c r="D4175" s="9" t="s">
        <v>8665</v>
      </c>
      <c r="E4175" s="10">
        <v>3</v>
      </c>
      <c r="F4175" s="9" t="s">
        <v>8474</v>
      </c>
      <c r="G4175" s="9" t="s">
        <v>37</v>
      </c>
      <c r="H4175" s="11"/>
      <c r="I4175" s="12">
        <v>300</v>
      </c>
      <c r="J4175" s="12">
        <v>300</v>
      </c>
      <c r="K4175" s="12"/>
      <c r="L4175" s="12">
        <f t="array" ref="L4175">IFERROR(LOOKUP(2^15,SEARCH({"40A","63A","80A","100A","125A","160A","200A","250A","400A","630A","800A","1000A","1250A","1600A","2000A","2500A","3200A","4000A","5000A","6300A"},UPPER(D4175)),{40,63,80,100,125,160,200,250,400,630,800,1000,1250,1600,2000,2500,3200,4000,5000,6300}),0)</f>
        <v>5000</v>
      </c>
      <c r="M4175" s="9" t="str">
        <f t="shared" si="326"/>
        <v>Elbow Flat</v>
      </c>
      <c r="N4175" s="9" t="str">
        <f t="shared" si="327"/>
        <v>AL</v>
      </c>
      <c r="O4175" s="13" t="str">
        <f t="shared" si="328"/>
        <v>Silver</v>
      </c>
      <c r="P4175" s="9" t="str">
        <f t="shared" si="329"/>
        <v>PET</v>
      </c>
      <c r="Q4175" s="9" t="str">
        <f t="shared" si="330"/>
        <v>5</v>
      </c>
      <c r="R41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75" s="14" t="str">
        <f>IF(ProjectsDB[[#This Row],[Item Type]]="Straight Plug-In",_xlfn.TEXTJOIN("-",TRUE,M4175&amp;"-"&amp;_xlfn.LET(_xlpm.txt,ProjectsDB[[#This Row],[Assembly]],_xlpm.pos,FIND("SP",_xlpm.txt),_xlpm.pre,LEFT(_xlpm.txt,_xlpm.pos-1),IF(RIGHT(_xlpm.pre,3)="123","3PL",IF(RIGHT(_xlpm.pre,2)="12","2PL",IF(RIGHT(_xlpm.pre,1)="1","1PL","3PL")))),N4175,O4175,P4175,Q4175&amp;"W",R4175),_xlfn.TEXTJOIN("-",TRUE,M4175,N4175,O4175,P4175,Q4175&amp;"W",R4175))</f>
        <v>Elbow Flat-AL-Silver-PET-5W-3</v>
      </c>
      <c r="T4175" s="14" t="str">
        <f>IF(COUNTIF(Cycletime[Element Desc.],ProjectsDB[[#This Row],[Element Desc.]])&gt;0,"Found","Not Found")</f>
        <v>Found</v>
      </c>
    </row>
    <row r="4176" spans="2:20" x14ac:dyDescent="0.25">
      <c r="B4176" s="8" t="s">
        <v>8734</v>
      </c>
      <c r="C4176" s="9" t="s">
        <v>8735</v>
      </c>
      <c r="D4176" s="9" t="s">
        <v>8736</v>
      </c>
      <c r="E4176" s="10">
        <v>1</v>
      </c>
      <c r="F4176" s="9" t="s">
        <v>8474</v>
      </c>
      <c r="G4176" s="9" t="s">
        <v>37</v>
      </c>
      <c r="H4176" s="11"/>
      <c r="I4176" s="12"/>
      <c r="J4176" s="12">
        <v>750</v>
      </c>
      <c r="K4176" s="12"/>
      <c r="L4176" s="12">
        <f t="array" ref="L4176">IFERROR(LOOKUP(2^15,SEARCH({"40A","63A","80A","100A","125A","160A","200A","250A","400A","630A","800A","1000A","1250A","1600A","2000A","2500A","3200A","4000A","5000A","6300A"},UPPER(D4176)),{40,63,80,100,125,160,200,250,400,630,800,1000,1250,1600,2000,2500,3200,4000,5000,6300}),0)</f>
        <v>5000</v>
      </c>
      <c r="M4176" s="9" t="str">
        <f t="shared" si="326"/>
        <v>Straight Feeder</v>
      </c>
      <c r="N4176" s="9" t="str">
        <f t="shared" si="327"/>
        <v>AL</v>
      </c>
      <c r="O4176" s="13" t="str">
        <f t="shared" si="328"/>
        <v>Silver</v>
      </c>
      <c r="P4176" s="9" t="str">
        <f t="shared" si="329"/>
        <v>PET</v>
      </c>
      <c r="Q4176" s="9" t="str">
        <f t="shared" si="330"/>
        <v>5</v>
      </c>
      <c r="R41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76" s="14" t="str">
        <f>IF(ProjectsDB[[#This Row],[Item Type]]="Straight Plug-In",_xlfn.TEXTJOIN("-",TRUE,M4176&amp;"-"&amp;_xlfn.LET(_xlpm.txt,ProjectsDB[[#This Row],[Assembly]],_xlpm.pos,FIND("SP",_xlpm.txt),_xlpm.pre,LEFT(_xlpm.txt,_xlpm.pos-1),IF(RIGHT(_xlpm.pre,3)="123","3PL",IF(RIGHT(_xlpm.pre,2)="12","2PL",IF(RIGHT(_xlpm.pre,1)="1","1PL","3PL")))),N4176,O4176,P4176,Q4176&amp;"W",R4176),_xlfn.TEXTJOIN("-",TRUE,M4176,N4176,O4176,P4176,Q4176&amp;"W",R4176))</f>
        <v>Straight Feeder-AL-Silver-PET-5W-3</v>
      </c>
      <c r="T4176" s="14" t="str">
        <f>IF(COUNTIF(Cycletime[Element Desc.],ProjectsDB[[#This Row],[Element Desc.]])&gt;0,"Found","Not Found")</f>
        <v>Found</v>
      </c>
    </row>
    <row r="4177" spans="2:20" x14ac:dyDescent="0.25">
      <c r="B4177" s="8" t="s">
        <v>8737</v>
      </c>
      <c r="C4177" s="9" t="s">
        <v>8671</v>
      </c>
      <c r="D4177" s="9" t="s">
        <v>8672</v>
      </c>
      <c r="E4177" s="10">
        <v>3</v>
      </c>
      <c r="F4177" s="9" t="s">
        <v>8474</v>
      </c>
      <c r="G4177" s="9" t="s">
        <v>37</v>
      </c>
      <c r="H4177" s="11"/>
      <c r="I4177" s="12">
        <v>500</v>
      </c>
      <c r="J4177" s="12"/>
      <c r="K4177" s="12"/>
      <c r="L4177" s="12">
        <f t="array" ref="L4177">IFERROR(LOOKUP(2^15,SEARCH({"40A","63A","80A","100A","125A","160A","200A","250A","400A","630A","800A","1000A","1250A","1600A","2000A","2500A","3200A","4000A","5000A","6300A"},UPPER(D4177)),{40,63,80,100,125,160,200,250,400,630,800,1000,1250,1600,2000,2500,3200,4000,5000,6300}),0)</f>
        <v>5000</v>
      </c>
      <c r="M4177" s="9" t="str">
        <f t="shared" si="326"/>
        <v>Straight Feeder</v>
      </c>
      <c r="N4177" s="9" t="str">
        <f t="shared" si="327"/>
        <v>AL</v>
      </c>
      <c r="O4177" s="13" t="str">
        <f t="shared" si="328"/>
        <v>Silver</v>
      </c>
      <c r="P4177" s="9" t="str">
        <f t="shared" si="329"/>
        <v>PET</v>
      </c>
      <c r="Q4177" s="9" t="str">
        <f t="shared" si="330"/>
        <v>5</v>
      </c>
      <c r="R41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77" s="14" t="str">
        <f>IF(ProjectsDB[[#This Row],[Item Type]]="Straight Plug-In",_xlfn.TEXTJOIN("-",TRUE,M4177&amp;"-"&amp;_xlfn.LET(_xlpm.txt,ProjectsDB[[#This Row],[Assembly]],_xlpm.pos,FIND("SP",_xlpm.txt),_xlpm.pre,LEFT(_xlpm.txt,_xlpm.pos-1),IF(RIGHT(_xlpm.pre,3)="123","3PL",IF(RIGHT(_xlpm.pre,2)="12","2PL",IF(RIGHT(_xlpm.pre,1)="1","1PL","3PL")))),N4177,O4177,P4177,Q4177&amp;"W",R4177),_xlfn.TEXTJOIN("-",TRUE,M4177,N4177,O4177,P4177,Q4177&amp;"W",R4177))</f>
        <v>Straight Feeder-AL-Silver-PET-5W-3</v>
      </c>
      <c r="T4177" s="14" t="str">
        <f>IF(COUNTIF(Cycletime[Element Desc.],ProjectsDB[[#This Row],[Element Desc.]])&gt;0,"Found","Not Found")</f>
        <v>Found</v>
      </c>
    </row>
    <row r="4178" spans="2:20" x14ac:dyDescent="0.25">
      <c r="B4178" s="8" t="s">
        <v>8738</v>
      </c>
      <c r="C4178" s="9" t="s">
        <v>8634</v>
      </c>
      <c r="D4178" s="9" t="s">
        <v>8635</v>
      </c>
      <c r="E4178" s="10">
        <v>1</v>
      </c>
      <c r="F4178" s="9" t="s">
        <v>8474</v>
      </c>
      <c r="G4178" s="9" t="s">
        <v>37</v>
      </c>
      <c r="H4178" s="11"/>
      <c r="I4178" s="12">
        <v>580</v>
      </c>
      <c r="J4178" s="12">
        <v>580</v>
      </c>
      <c r="K4178" s="12"/>
      <c r="L4178" s="12">
        <f t="array" ref="L4178">IFERROR(LOOKUP(2^15,SEARCH({"40A","63A","80A","100A","125A","160A","200A","250A","400A","630A","800A","1000A","1250A","1600A","2000A","2500A","3200A","4000A","5000A","6300A"},UPPER(D4178)),{40,63,80,100,125,160,200,250,400,630,800,1000,1250,1600,2000,2500,3200,4000,5000,6300}),0)</f>
        <v>5000</v>
      </c>
      <c r="M4178" s="9" t="str">
        <f t="shared" si="326"/>
        <v>Elbow Edge</v>
      </c>
      <c r="N4178" s="9" t="str">
        <f t="shared" si="327"/>
        <v>AL</v>
      </c>
      <c r="O4178" s="13" t="str">
        <f t="shared" si="328"/>
        <v>Silver</v>
      </c>
      <c r="P4178" s="9" t="str">
        <f t="shared" si="329"/>
        <v>PET</v>
      </c>
      <c r="Q4178" s="9" t="str">
        <f t="shared" si="330"/>
        <v>5</v>
      </c>
      <c r="R41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78" s="14" t="str">
        <f>IF(ProjectsDB[[#This Row],[Item Type]]="Straight Plug-In",_xlfn.TEXTJOIN("-",TRUE,M4178&amp;"-"&amp;_xlfn.LET(_xlpm.txt,ProjectsDB[[#This Row],[Assembly]],_xlpm.pos,FIND("SP",_xlpm.txt),_xlpm.pre,LEFT(_xlpm.txt,_xlpm.pos-1),IF(RIGHT(_xlpm.pre,3)="123","3PL",IF(RIGHT(_xlpm.pre,2)="12","2PL",IF(RIGHT(_xlpm.pre,1)="1","1PL","3PL")))),N4178,O4178,P4178,Q4178&amp;"W",R4178),_xlfn.TEXTJOIN("-",TRUE,M4178,N4178,O4178,P4178,Q4178&amp;"W",R4178))</f>
        <v>Elbow Edge-AL-Silver-PET-5W-3</v>
      </c>
      <c r="T4178" s="14" t="str">
        <f>IF(COUNTIF(Cycletime[Element Desc.],ProjectsDB[[#This Row],[Element Desc.]])&gt;0,"Found","Not Found")</f>
        <v>Found</v>
      </c>
    </row>
    <row r="4179" spans="2:20" x14ac:dyDescent="0.25">
      <c r="B4179" s="8" t="s">
        <v>8739</v>
      </c>
      <c r="C4179" s="9" t="s">
        <v>8740</v>
      </c>
      <c r="D4179" s="9" t="s">
        <v>8741</v>
      </c>
      <c r="E4179" s="10">
        <v>1</v>
      </c>
      <c r="F4179" s="9" t="s">
        <v>8474</v>
      </c>
      <c r="G4179" s="9" t="s">
        <v>37</v>
      </c>
      <c r="H4179" s="11"/>
      <c r="I4179" s="12">
        <v>2100</v>
      </c>
      <c r="J4179" s="12"/>
      <c r="K4179" s="12"/>
      <c r="L4179" s="12">
        <f t="array" ref="L4179">IFERROR(LOOKUP(2^15,SEARCH({"40A","63A","80A","100A","125A","160A","200A","250A","400A","630A","800A","1000A","1250A","1600A","2000A","2500A","3200A","4000A","5000A","6300A"},UPPER(D4179)),{40,63,80,100,125,160,200,250,400,630,800,1000,1250,1600,2000,2500,3200,4000,5000,6300}),0)</f>
        <v>5000</v>
      </c>
      <c r="M4179" s="9" t="str">
        <f t="shared" si="326"/>
        <v>Straight Feeder</v>
      </c>
      <c r="N4179" s="9" t="str">
        <f t="shared" si="327"/>
        <v>AL</v>
      </c>
      <c r="O4179" s="13" t="str">
        <f t="shared" si="328"/>
        <v>Silver</v>
      </c>
      <c r="P4179" s="9" t="str">
        <f t="shared" si="329"/>
        <v>PET</v>
      </c>
      <c r="Q4179" s="9" t="str">
        <f t="shared" si="330"/>
        <v>5</v>
      </c>
      <c r="R41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79" s="14" t="str">
        <f>IF(ProjectsDB[[#This Row],[Item Type]]="Straight Plug-In",_xlfn.TEXTJOIN("-",TRUE,M4179&amp;"-"&amp;_xlfn.LET(_xlpm.txt,ProjectsDB[[#This Row],[Assembly]],_xlpm.pos,FIND("SP",_xlpm.txt),_xlpm.pre,LEFT(_xlpm.txt,_xlpm.pos-1),IF(RIGHT(_xlpm.pre,3)="123","3PL",IF(RIGHT(_xlpm.pre,2)="12","2PL",IF(RIGHT(_xlpm.pre,1)="1","1PL","3PL")))),N4179,O4179,P4179,Q4179&amp;"W",R4179),_xlfn.TEXTJOIN("-",TRUE,M4179,N4179,O4179,P4179,Q4179&amp;"W",R4179))</f>
        <v>Straight Feeder-AL-Silver-PET-5W-3</v>
      </c>
      <c r="T4179" s="14" t="str">
        <f>IF(COUNTIF(Cycletime[Element Desc.],ProjectsDB[[#This Row],[Element Desc.]])&gt;0,"Found","Not Found")</f>
        <v>Found</v>
      </c>
    </row>
    <row r="4180" spans="2:20" x14ac:dyDescent="0.25">
      <c r="B4180" s="8" t="s">
        <v>8742</v>
      </c>
      <c r="C4180" s="9" t="s">
        <v>8479</v>
      </c>
      <c r="D4180" s="9" t="s">
        <v>8480</v>
      </c>
      <c r="E4180" s="10">
        <v>20</v>
      </c>
      <c r="F4180" s="9" t="s">
        <v>8474</v>
      </c>
      <c r="G4180" s="9" t="s">
        <v>37</v>
      </c>
      <c r="H4180" s="11"/>
      <c r="I4180" s="12"/>
      <c r="J4180" s="12"/>
      <c r="K4180" s="12"/>
      <c r="L4180" s="12">
        <f t="array" ref="L4180">IFERROR(LOOKUP(2^15,SEARCH({"40A","63A","80A","100A","125A","160A","200A","250A","400A","630A","800A","1000A","1250A","1600A","2000A","2500A","3200A","4000A","5000A","6300A"},UPPER(D4180)),{40,63,80,100,125,160,200,250,400,630,800,1000,1250,1600,2000,2500,3200,4000,5000,6300}),0)</f>
        <v>5000</v>
      </c>
      <c r="M4180" s="9" t="str">
        <f t="shared" si="326"/>
        <v>Joint Pack</v>
      </c>
      <c r="N4180" s="9" t="str">
        <f t="shared" si="327"/>
        <v>AL</v>
      </c>
      <c r="O4180" s="13" t="str">
        <f t="shared" si="328"/>
        <v>Silver</v>
      </c>
      <c r="P4180" s="9" t="str">
        <f t="shared" si="329"/>
        <v>None</v>
      </c>
      <c r="Q4180" s="9" t="str">
        <f t="shared" si="330"/>
        <v>5</v>
      </c>
      <c r="R41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80" s="14" t="str">
        <f>IF(ProjectsDB[[#This Row],[Item Type]]="Straight Plug-In",_xlfn.TEXTJOIN("-",TRUE,M4180&amp;"-"&amp;_xlfn.LET(_xlpm.txt,ProjectsDB[[#This Row],[Assembly]],_xlpm.pos,FIND("SP",_xlpm.txt),_xlpm.pre,LEFT(_xlpm.txt,_xlpm.pos-1),IF(RIGHT(_xlpm.pre,3)="123","3PL",IF(RIGHT(_xlpm.pre,2)="12","2PL",IF(RIGHT(_xlpm.pre,1)="1","1PL","3PL")))),N4180,O4180,P4180,Q4180&amp;"W",R4180),_xlfn.TEXTJOIN("-",TRUE,M4180,N4180,O4180,P4180,Q4180&amp;"W",R4180))</f>
        <v>Joint Pack-AL-Silver-None-5W-3</v>
      </c>
      <c r="T4180" s="14" t="str">
        <f>IF(COUNTIF(Cycletime[Element Desc.],ProjectsDB[[#This Row],[Element Desc.]])&gt;0,"Found","Not Found")</f>
        <v>Found</v>
      </c>
    </row>
    <row r="4181" spans="2:20" x14ac:dyDescent="0.25">
      <c r="B4181" s="8" t="s">
        <v>8743</v>
      </c>
      <c r="C4181" s="9" t="s">
        <v>8744</v>
      </c>
      <c r="D4181" s="9" t="s">
        <v>8745</v>
      </c>
      <c r="E4181" s="10">
        <v>1</v>
      </c>
      <c r="F4181" s="9" t="s">
        <v>8474</v>
      </c>
      <c r="G4181" s="9" t="s">
        <v>37</v>
      </c>
      <c r="H4181" s="11"/>
      <c r="I4181" s="12">
        <v>845</v>
      </c>
      <c r="J4181" s="12"/>
      <c r="K4181" s="12"/>
      <c r="L4181" s="12">
        <f t="array" ref="L4181">IFERROR(LOOKUP(2^15,SEARCH({"40A","63A","80A","100A","125A","160A","200A","250A","400A","630A","800A","1000A","1250A","1600A","2000A","2500A","3200A","4000A","5000A","6300A"},UPPER(D4181)),{40,63,80,100,125,160,200,250,400,630,800,1000,1250,1600,2000,2500,3200,4000,5000,6300}),0)</f>
        <v>5000</v>
      </c>
      <c r="M4181" s="9" t="str">
        <f t="shared" si="326"/>
        <v>Straight Feeder</v>
      </c>
      <c r="N4181" s="9" t="str">
        <f t="shared" si="327"/>
        <v>AL</v>
      </c>
      <c r="O4181" s="13" t="str">
        <f t="shared" si="328"/>
        <v>Silver</v>
      </c>
      <c r="P4181" s="9" t="str">
        <f t="shared" si="329"/>
        <v>PET</v>
      </c>
      <c r="Q4181" s="9" t="str">
        <f t="shared" si="330"/>
        <v>5</v>
      </c>
      <c r="R41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81" s="14" t="str">
        <f>IF(ProjectsDB[[#This Row],[Item Type]]="Straight Plug-In",_xlfn.TEXTJOIN("-",TRUE,M4181&amp;"-"&amp;_xlfn.LET(_xlpm.txt,ProjectsDB[[#This Row],[Assembly]],_xlpm.pos,FIND("SP",_xlpm.txt),_xlpm.pre,LEFT(_xlpm.txt,_xlpm.pos-1),IF(RIGHT(_xlpm.pre,3)="123","3PL",IF(RIGHT(_xlpm.pre,2)="12","2PL",IF(RIGHT(_xlpm.pre,1)="1","1PL","3PL")))),N4181,O4181,P4181,Q4181&amp;"W",R4181),_xlfn.TEXTJOIN("-",TRUE,M4181,N4181,O4181,P4181,Q4181&amp;"W",R4181))</f>
        <v>Straight Feeder-AL-Silver-PET-5W-3</v>
      </c>
      <c r="T4181" s="14" t="str">
        <f>IF(COUNTIF(Cycletime[Element Desc.],ProjectsDB[[#This Row],[Element Desc.]])&gt;0,"Found","Not Found")</f>
        <v>Found</v>
      </c>
    </row>
    <row r="4182" spans="2:20" x14ac:dyDescent="0.25">
      <c r="B4182" s="8" t="s">
        <v>8746</v>
      </c>
      <c r="C4182" s="9" t="s">
        <v>8634</v>
      </c>
      <c r="D4182" s="9" t="s">
        <v>8635</v>
      </c>
      <c r="E4182" s="10">
        <v>2</v>
      </c>
      <c r="F4182" s="9" t="s">
        <v>8474</v>
      </c>
      <c r="G4182" s="9" t="s">
        <v>37</v>
      </c>
      <c r="H4182" s="11"/>
      <c r="I4182" s="12">
        <v>580</v>
      </c>
      <c r="J4182" s="12">
        <v>580</v>
      </c>
      <c r="K4182" s="12"/>
      <c r="L4182" s="12">
        <f t="array" ref="L4182">IFERROR(LOOKUP(2^15,SEARCH({"40A","63A","80A","100A","125A","160A","200A","250A","400A","630A","800A","1000A","1250A","1600A","2000A","2500A","3200A","4000A","5000A","6300A"},UPPER(D4182)),{40,63,80,100,125,160,200,250,400,630,800,1000,1250,1600,2000,2500,3200,4000,5000,6300}),0)</f>
        <v>5000</v>
      </c>
      <c r="M4182" s="9" t="str">
        <f t="shared" si="326"/>
        <v>Elbow Edge</v>
      </c>
      <c r="N4182" s="9" t="str">
        <f t="shared" si="327"/>
        <v>AL</v>
      </c>
      <c r="O4182" s="13" t="str">
        <f t="shared" si="328"/>
        <v>Silver</v>
      </c>
      <c r="P4182" s="9" t="str">
        <f t="shared" si="329"/>
        <v>PET</v>
      </c>
      <c r="Q4182" s="9" t="str">
        <f t="shared" si="330"/>
        <v>5</v>
      </c>
      <c r="R41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82" s="14" t="str">
        <f>IF(ProjectsDB[[#This Row],[Item Type]]="Straight Plug-In",_xlfn.TEXTJOIN("-",TRUE,M4182&amp;"-"&amp;_xlfn.LET(_xlpm.txt,ProjectsDB[[#This Row],[Assembly]],_xlpm.pos,FIND("SP",_xlpm.txt),_xlpm.pre,LEFT(_xlpm.txt,_xlpm.pos-1),IF(RIGHT(_xlpm.pre,3)="123","3PL",IF(RIGHT(_xlpm.pre,2)="12","2PL",IF(RIGHT(_xlpm.pre,1)="1","1PL","3PL")))),N4182,O4182,P4182,Q4182&amp;"W",R4182),_xlfn.TEXTJOIN("-",TRUE,M4182,N4182,O4182,P4182,Q4182&amp;"W",R4182))</f>
        <v>Elbow Edge-AL-Silver-PET-5W-3</v>
      </c>
      <c r="T4182" s="14" t="str">
        <f>IF(COUNTIF(Cycletime[Element Desc.],ProjectsDB[[#This Row],[Element Desc.]])&gt;0,"Found","Not Found")</f>
        <v>Found</v>
      </c>
    </row>
    <row r="4183" spans="2:20" x14ac:dyDescent="0.25">
      <c r="B4183" s="8" t="s">
        <v>8747</v>
      </c>
      <c r="C4183" s="9" t="s">
        <v>8748</v>
      </c>
      <c r="D4183" s="9" t="s">
        <v>8749</v>
      </c>
      <c r="E4183" s="10">
        <v>1</v>
      </c>
      <c r="F4183" s="9" t="s">
        <v>8474</v>
      </c>
      <c r="G4183" s="9" t="s">
        <v>37</v>
      </c>
      <c r="H4183" s="11"/>
      <c r="I4183" s="12">
        <v>1145</v>
      </c>
      <c r="J4183" s="12"/>
      <c r="K4183" s="12"/>
      <c r="L4183" s="12">
        <f t="array" ref="L4183">IFERROR(LOOKUP(2^15,SEARCH({"40A","63A","80A","100A","125A","160A","200A","250A","400A","630A","800A","1000A","1250A","1600A","2000A","2500A","3200A","4000A","5000A","6300A"},UPPER(D4183)),{40,63,80,100,125,160,200,250,400,630,800,1000,1250,1600,2000,2500,3200,4000,5000,6300}),0)</f>
        <v>5000</v>
      </c>
      <c r="M4183" s="9" t="str">
        <f t="shared" si="326"/>
        <v>Straight Feeder</v>
      </c>
      <c r="N4183" s="9" t="str">
        <f t="shared" si="327"/>
        <v>AL</v>
      </c>
      <c r="O4183" s="13" t="str">
        <f t="shared" si="328"/>
        <v>Silver</v>
      </c>
      <c r="P4183" s="9" t="str">
        <f t="shared" si="329"/>
        <v>PET</v>
      </c>
      <c r="Q4183" s="9" t="str">
        <f t="shared" si="330"/>
        <v>5</v>
      </c>
      <c r="R41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83" s="14" t="str">
        <f>IF(ProjectsDB[[#This Row],[Item Type]]="Straight Plug-In",_xlfn.TEXTJOIN("-",TRUE,M4183&amp;"-"&amp;_xlfn.LET(_xlpm.txt,ProjectsDB[[#This Row],[Assembly]],_xlpm.pos,FIND("SP",_xlpm.txt),_xlpm.pre,LEFT(_xlpm.txt,_xlpm.pos-1),IF(RIGHT(_xlpm.pre,3)="123","3PL",IF(RIGHT(_xlpm.pre,2)="12","2PL",IF(RIGHT(_xlpm.pre,1)="1","1PL","3PL")))),N4183,O4183,P4183,Q4183&amp;"W",R4183),_xlfn.TEXTJOIN("-",TRUE,M4183,N4183,O4183,P4183,Q4183&amp;"W",R4183))</f>
        <v>Straight Feeder-AL-Silver-PET-5W-3</v>
      </c>
      <c r="T4183" s="14" t="str">
        <f>IF(COUNTIF(Cycletime[Element Desc.],ProjectsDB[[#This Row],[Element Desc.]])&gt;0,"Found","Not Found")</f>
        <v>Found</v>
      </c>
    </row>
    <row r="4184" spans="2:20" x14ac:dyDescent="0.25">
      <c r="B4184" s="8" t="s">
        <v>8750</v>
      </c>
      <c r="C4184" s="9" t="s">
        <v>8735</v>
      </c>
      <c r="D4184" s="9" t="s">
        <v>8736</v>
      </c>
      <c r="E4184" s="10">
        <v>1</v>
      </c>
      <c r="F4184" s="9" t="s">
        <v>8474</v>
      </c>
      <c r="G4184" s="9" t="s">
        <v>37</v>
      </c>
      <c r="H4184" s="11"/>
      <c r="I4184" s="12">
        <v>750</v>
      </c>
      <c r="J4184" s="12"/>
      <c r="K4184" s="12"/>
      <c r="L4184" s="12">
        <f t="array" ref="L4184">IFERROR(LOOKUP(2^15,SEARCH({"40A","63A","80A","100A","125A","160A","200A","250A","400A","630A","800A","1000A","1250A","1600A","2000A","2500A","3200A","4000A","5000A","6300A"},UPPER(D4184)),{40,63,80,100,125,160,200,250,400,630,800,1000,1250,1600,2000,2500,3200,4000,5000,6300}),0)</f>
        <v>5000</v>
      </c>
      <c r="M4184" s="9" t="str">
        <f t="shared" si="326"/>
        <v>Straight Feeder</v>
      </c>
      <c r="N4184" s="9" t="str">
        <f t="shared" si="327"/>
        <v>AL</v>
      </c>
      <c r="O4184" s="13" t="str">
        <f t="shared" si="328"/>
        <v>Silver</v>
      </c>
      <c r="P4184" s="9" t="str">
        <f t="shared" si="329"/>
        <v>PET</v>
      </c>
      <c r="Q4184" s="9" t="str">
        <f t="shared" si="330"/>
        <v>5</v>
      </c>
      <c r="R41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84" s="14" t="str">
        <f>IF(ProjectsDB[[#This Row],[Item Type]]="Straight Plug-In",_xlfn.TEXTJOIN("-",TRUE,M4184&amp;"-"&amp;_xlfn.LET(_xlpm.txt,ProjectsDB[[#This Row],[Assembly]],_xlpm.pos,FIND("SP",_xlpm.txt),_xlpm.pre,LEFT(_xlpm.txt,_xlpm.pos-1),IF(RIGHT(_xlpm.pre,3)="123","3PL",IF(RIGHT(_xlpm.pre,2)="12","2PL",IF(RIGHT(_xlpm.pre,1)="1","1PL","3PL")))),N4184,O4184,P4184,Q4184&amp;"W",R4184),_xlfn.TEXTJOIN("-",TRUE,M4184,N4184,O4184,P4184,Q4184&amp;"W",R4184))</f>
        <v>Straight Feeder-AL-Silver-PET-5W-3</v>
      </c>
      <c r="T4184" s="14" t="str">
        <f>IF(COUNTIF(Cycletime[Element Desc.],ProjectsDB[[#This Row],[Element Desc.]])&gt;0,"Found","Not Found")</f>
        <v>Found</v>
      </c>
    </row>
    <row r="4185" spans="2:20" x14ac:dyDescent="0.25">
      <c r="B4185" s="8" t="s">
        <v>8751</v>
      </c>
      <c r="C4185" s="9" t="s">
        <v>8671</v>
      </c>
      <c r="D4185" s="9" t="s">
        <v>8672</v>
      </c>
      <c r="E4185" s="10">
        <v>3</v>
      </c>
      <c r="F4185" s="9" t="s">
        <v>8474</v>
      </c>
      <c r="G4185" s="9" t="s">
        <v>37</v>
      </c>
      <c r="H4185" s="11"/>
      <c r="I4185" s="12">
        <v>500</v>
      </c>
      <c r="J4185" s="12"/>
      <c r="K4185" s="12"/>
      <c r="L4185" s="12">
        <f t="array" ref="L4185">IFERROR(LOOKUP(2^15,SEARCH({"40A","63A","80A","100A","125A","160A","200A","250A","400A","630A","800A","1000A","1250A","1600A","2000A","2500A","3200A","4000A","5000A","6300A"},UPPER(D4185)),{40,63,80,100,125,160,200,250,400,630,800,1000,1250,1600,2000,2500,3200,4000,5000,6300}),0)</f>
        <v>5000</v>
      </c>
      <c r="M4185" s="9" t="str">
        <f t="shared" si="326"/>
        <v>Straight Feeder</v>
      </c>
      <c r="N4185" s="9" t="str">
        <f t="shared" si="327"/>
        <v>AL</v>
      </c>
      <c r="O4185" s="13" t="str">
        <f t="shared" si="328"/>
        <v>Silver</v>
      </c>
      <c r="P4185" s="9" t="str">
        <f t="shared" si="329"/>
        <v>PET</v>
      </c>
      <c r="Q4185" s="9" t="str">
        <f t="shared" si="330"/>
        <v>5</v>
      </c>
      <c r="R41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85" s="14" t="str">
        <f>IF(ProjectsDB[[#This Row],[Item Type]]="Straight Plug-In",_xlfn.TEXTJOIN("-",TRUE,M4185&amp;"-"&amp;_xlfn.LET(_xlpm.txt,ProjectsDB[[#This Row],[Assembly]],_xlpm.pos,FIND("SP",_xlpm.txt),_xlpm.pre,LEFT(_xlpm.txt,_xlpm.pos-1),IF(RIGHT(_xlpm.pre,3)="123","3PL",IF(RIGHT(_xlpm.pre,2)="12","2PL",IF(RIGHT(_xlpm.pre,1)="1","1PL","3PL")))),N4185,O4185,P4185,Q4185&amp;"W",R4185),_xlfn.TEXTJOIN("-",TRUE,M4185,N4185,O4185,P4185,Q4185&amp;"W",R4185))</f>
        <v>Straight Feeder-AL-Silver-PET-5W-3</v>
      </c>
      <c r="T4185" s="14" t="str">
        <f>IF(COUNTIF(Cycletime[Element Desc.],ProjectsDB[[#This Row],[Element Desc.]])&gt;0,"Found","Not Found")</f>
        <v>Found</v>
      </c>
    </row>
    <row r="4186" spans="2:20" x14ac:dyDescent="0.25">
      <c r="B4186" s="8" t="s">
        <v>8752</v>
      </c>
      <c r="C4186" s="9" t="s">
        <v>8652</v>
      </c>
      <c r="D4186" s="9" t="s">
        <v>8653</v>
      </c>
      <c r="E4186" s="10">
        <v>2</v>
      </c>
      <c r="F4186" s="9" t="s">
        <v>8474</v>
      </c>
      <c r="G4186" s="9" t="s">
        <v>37</v>
      </c>
      <c r="H4186" s="11"/>
      <c r="I4186" s="12">
        <v>300</v>
      </c>
      <c r="J4186" s="12">
        <v>300</v>
      </c>
      <c r="K4186" s="12"/>
      <c r="L4186" s="12">
        <f t="array" ref="L4186">IFERROR(LOOKUP(2^15,SEARCH({"40A","63A","80A","100A","125A","160A","200A","250A","400A","630A","800A","1000A","1250A","1600A","2000A","2500A","3200A","4000A","5000A","6300A"},UPPER(D4186)),{40,63,80,100,125,160,200,250,400,630,800,1000,1250,1600,2000,2500,3200,4000,5000,6300}),0)</f>
        <v>5000</v>
      </c>
      <c r="M4186" s="9" t="str">
        <f t="shared" si="326"/>
        <v>Elbow Flat</v>
      </c>
      <c r="N4186" s="9" t="str">
        <f t="shared" si="327"/>
        <v>AL</v>
      </c>
      <c r="O4186" s="13" t="str">
        <f t="shared" si="328"/>
        <v>Silver</v>
      </c>
      <c r="P4186" s="9" t="str">
        <f t="shared" si="329"/>
        <v>PET</v>
      </c>
      <c r="Q4186" s="9" t="str">
        <f t="shared" si="330"/>
        <v>5</v>
      </c>
      <c r="R41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86" s="14" t="str">
        <f>IF(ProjectsDB[[#This Row],[Item Type]]="Straight Plug-In",_xlfn.TEXTJOIN("-",TRUE,M4186&amp;"-"&amp;_xlfn.LET(_xlpm.txt,ProjectsDB[[#This Row],[Assembly]],_xlpm.pos,FIND("SP",_xlpm.txt),_xlpm.pre,LEFT(_xlpm.txt,_xlpm.pos-1),IF(RIGHT(_xlpm.pre,3)="123","3PL",IF(RIGHT(_xlpm.pre,2)="12","2PL",IF(RIGHT(_xlpm.pre,1)="1","1PL","3PL")))),N4186,O4186,P4186,Q4186&amp;"W",R4186),_xlfn.TEXTJOIN("-",TRUE,M4186,N4186,O4186,P4186,Q4186&amp;"W",R4186))</f>
        <v>Elbow Flat-AL-Silver-PET-5W-3</v>
      </c>
      <c r="T4186" s="14" t="str">
        <f>IF(COUNTIF(Cycletime[Element Desc.],ProjectsDB[[#This Row],[Element Desc.]])&gt;0,"Found","Not Found")</f>
        <v>Found</v>
      </c>
    </row>
    <row r="4187" spans="2:20" x14ac:dyDescent="0.25">
      <c r="B4187" s="8" t="s">
        <v>8753</v>
      </c>
      <c r="C4187" s="9" t="s">
        <v>8754</v>
      </c>
      <c r="D4187" s="9" t="s">
        <v>8755</v>
      </c>
      <c r="E4187" s="10">
        <v>1</v>
      </c>
      <c r="F4187" s="9" t="s">
        <v>8474</v>
      </c>
      <c r="G4187" s="9" t="s">
        <v>37</v>
      </c>
      <c r="H4187" s="11"/>
      <c r="I4187" s="12">
        <v>950</v>
      </c>
      <c r="J4187" s="12"/>
      <c r="K4187" s="12"/>
      <c r="L4187" s="12">
        <f t="array" ref="L4187">IFERROR(LOOKUP(2^15,SEARCH({"40A","63A","80A","100A","125A","160A","200A","250A","400A","630A","800A","1000A","1250A","1600A","2000A","2500A","3200A","4000A","5000A","6300A"},UPPER(D4187)),{40,63,80,100,125,160,200,250,400,630,800,1000,1250,1600,2000,2500,3200,4000,5000,6300}),0)</f>
        <v>5000</v>
      </c>
      <c r="M4187" s="9" t="str">
        <f t="shared" si="326"/>
        <v>Straight Feeder</v>
      </c>
      <c r="N4187" s="9" t="str">
        <f t="shared" si="327"/>
        <v>AL</v>
      </c>
      <c r="O4187" s="13" t="str">
        <f t="shared" si="328"/>
        <v>Silver</v>
      </c>
      <c r="P4187" s="9" t="str">
        <f t="shared" si="329"/>
        <v>PET</v>
      </c>
      <c r="Q4187" s="9" t="str">
        <f t="shared" si="330"/>
        <v>5</v>
      </c>
      <c r="R41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87" s="14" t="str">
        <f>IF(ProjectsDB[[#This Row],[Item Type]]="Straight Plug-In",_xlfn.TEXTJOIN("-",TRUE,M4187&amp;"-"&amp;_xlfn.LET(_xlpm.txt,ProjectsDB[[#This Row],[Assembly]],_xlpm.pos,FIND("SP",_xlpm.txt),_xlpm.pre,LEFT(_xlpm.txt,_xlpm.pos-1),IF(RIGHT(_xlpm.pre,3)="123","3PL",IF(RIGHT(_xlpm.pre,2)="12","2PL",IF(RIGHT(_xlpm.pre,1)="1","1PL","3PL")))),N4187,O4187,P4187,Q4187&amp;"W",R4187),_xlfn.TEXTJOIN("-",TRUE,M4187,N4187,O4187,P4187,Q4187&amp;"W",R4187))</f>
        <v>Straight Feeder-AL-Silver-PET-5W-3</v>
      </c>
      <c r="T4187" s="14" t="str">
        <f>IF(COUNTIF(Cycletime[Element Desc.],ProjectsDB[[#This Row],[Element Desc.]])&gt;0,"Found","Not Found")</f>
        <v>Found</v>
      </c>
    </row>
    <row r="4188" spans="2:20" x14ac:dyDescent="0.25">
      <c r="B4188" s="8" t="s">
        <v>8756</v>
      </c>
      <c r="C4188" s="9" t="s">
        <v>8479</v>
      </c>
      <c r="D4188" s="9" t="s">
        <v>8480</v>
      </c>
      <c r="E4188" s="10">
        <v>16</v>
      </c>
      <c r="F4188" s="9" t="s">
        <v>8474</v>
      </c>
      <c r="G4188" s="9" t="s">
        <v>37</v>
      </c>
      <c r="H4188" s="11"/>
      <c r="I4188" s="12"/>
      <c r="J4188" s="12"/>
      <c r="K4188" s="12"/>
      <c r="L4188" s="12">
        <f t="array" ref="L4188">IFERROR(LOOKUP(2^15,SEARCH({"40A","63A","80A","100A","125A","160A","200A","250A","400A","630A","800A","1000A","1250A","1600A","2000A","2500A","3200A","4000A","5000A","6300A"},UPPER(D4188)),{40,63,80,100,125,160,200,250,400,630,800,1000,1250,1600,2000,2500,3200,4000,5000,6300}),0)</f>
        <v>5000</v>
      </c>
      <c r="M4188" s="9" t="str">
        <f t="shared" si="326"/>
        <v>Joint Pack</v>
      </c>
      <c r="N4188" s="9" t="str">
        <f t="shared" si="327"/>
        <v>AL</v>
      </c>
      <c r="O4188" s="13" t="str">
        <f t="shared" si="328"/>
        <v>Silver</v>
      </c>
      <c r="P4188" s="9" t="str">
        <f t="shared" si="329"/>
        <v>None</v>
      </c>
      <c r="Q4188" s="9" t="str">
        <f t="shared" si="330"/>
        <v>5</v>
      </c>
      <c r="R41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88" s="14" t="str">
        <f>IF(ProjectsDB[[#This Row],[Item Type]]="Straight Plug-In",_xlfn.TEXTJOIN("-",TRUE,M4188&amp;"-"&amp;_xlfn.LET(_xlpm.txt,ProjectsDB[[#This Row],[Assembly]],_xlpm.pos,FIND("SP",_xlpm.txt),_xlpm.pre,LEFT(_xlpm.txt,_xlpm.pos-1),IF(RIGHT(_xlpm.pre,3)="123","3PL",IF(RIGHT(_xlpm.pre,2)="12","2PL",IF(RIGHT(_xlpm.pre,1)="1","1PL","3PL")))),N4188,O4188,P4188,Q4188&amp;"W",R4188),_xlfn.TEXTJOIN("-",TRUE,M4188,N4188,O4188,P4188,Q4188&amp;"W",R4188))</f>
        <v>Joint Pack-AL-Silver-None-5W-3</v>
      </c>
      <c r="T4188" s="14" t="str">
        <f>IF(COUNTIF(Cycletime[Element Desc.],ProjectsDB[[#This Row],[Element Desc.]])&gt;0,"Found","Not Found")</f>
        <v>Found</v>
      </c>
    </row>
    <row r="4189" spans="2:20" x14ac:dyDescent="0.25">
      <c r="B4189" s="8" t="s">
        <v>8757</v>
      </c>
      <c r="C4189" s="9" t="s">
        <v>8634</v>
      </c>
      <c r="D4189" s="9" t="s">
        <v>8635</v>
      </c>
      <c r="E4189" s="10">
        <v>1</v>
      </c>
      <c r="F4189" s="9" t="s">
        <v>8474</v>
      </c>
      <c r="G4189" s="9" t="s">
        <v>37</v>
      </c>
      <c r="H4189" s="11"/>
      <c r="I4189" s="12">
        <v>580</v>
      </c>
      <c r="J4189" s="12">
        <v>580</v>
      </c>
      <c r="K4189" s="12"/>
      <c r="L4189" s="12">
        <f t="array" ref="L4189">IFERROR(LOOKUP(2^15,SEARCH({"40A","63A","80A","100A","125A","160A","200A","250A","400A","630A","800A","1000A","1250A","1600A","2000A","2500A","3200A","4000A","5000A","6300A"},UPPER(D4189)),{40,63,80,100,125,160,200,250,400,630,800,1000,1250,1600,2000,2500,3200,4000,5000,6300}),0)</f>
        <v>5000</v>
      </c>
      <c r="M4189" s="9" t="str">
        <f t="shared" si="326"/>
        <v>Elbow Edge</v>
      </c>
      <c r="N4189" s="9" t="str">
        <f t="shared" si="327"/>
        <v>AL</v>
      </c>
      <c r="O4189" s="13" t="str">
        <f t="shared" si="328"/>
        <v>Silver</v>
      </c>
      <c r="P4189" s="9" t="str">
        <f t="shared" si="329"/>
        <v>PET</v>
      </c>
      <c r="Q4189" s="9" t="str">
        <f t="shared" si="330"/>
        <v>5</v>
      </c>
      <c r="R41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89" s="14" t="str">
        <f>IF(ProjectsDB[[#This Row],[Item Type]]="Straight Plug-In",_xlfn.TEXTJOIN("-",TRUE,M4189&amp;"-"&amp;_xlfn.LET(_xlpm.txt,ProjectsDB[[#This Row],[Assembly]],_xlpm.pos,FIND("SP",_xlpm.txt),_xlpm.pre,LEFT(_xlpm.txt,_xlpm.pos-1),IF(RIGHT(_xlpm.pre,3)="123","3PL",IF(RIGHT(_xlpm.pre,2)="12","2PL",IF(RIGHT(_xlpm.pre,1)="1","1PL","3PL")))),N4189,O4189,P4189,Q4189&amp;"W",R4189),_xlfn.TEXTJOIN("-",TRUE,M4189,N4189,O4189,P4189,Q4189&amp;"W",R4189))</f>
        <v>Elbow Edge-AL-Silver-PET-5W-3</v>
      </c>
      <c r="T4189" s="14" t="str">
        <f>IF(COUNTIF(Cycletime[Element Desc.],ProjectsDB[[#This Row],[Element Desc.]])&gt;0,"Found","Not Found")</f>
        <v>Found</v>
      </c>
    </row>
    <row r="4190" spans="2:20" x14ac:dyDescent="0.25">
      <c r="B4190" s="8" t="s">
        <v>8758</v>
      </c>
      <c r="C4190" s="9" t="s">
        <v>8759</v>
      </c>
      <c r="D4190" s="9" t="s">
        <v>8760</v>
      </c>
      <c r="E4190" s="10">
        <v>1</v>
      </c>
      <c r="F4190" s="9" t="s">
        <v>8474</v>
      </c>
      <c r="G4190" s="9" t="s">
        <v>37</v>
      </c>
      <c r="H4190" s="11"/>
      <c r="I4190" s="12">
        <v>1805</v>
      </c>
      <c r="J4190" s="12"/>
      <c r="K4190" s="12"/>
      <c r="L4190" s="12">
        <f t="array" ref="L4190">IFERROR(LOOKUP(2^15,SEARCH({"40A","63A","80A","100A","125A","160A","200A","250A","400A","630A","800A","1000A","1250A","1600A","2000A","2500A","3200A","4000A","5000A","6300A"},UPPER(D4190)),{40,63,80,100,125,160,200,250,400,630,800,1000,1250,1600,2000,2500,3200,4000,5000,6300}),0)</f>
        <v>5000</v>
      </c>
      <c r="M4190" s="9" t="str">
        <f t="shared" si="326"/>
        <v>Straight Feeder</v>
      </c>
      <c r="N4190" s="9" t="str">
        <f t="shared" si="327"/>
        <v>AL</v>
      </c>
      <c r="O4190" s="13" t="str">
        <f t="shared" si="328"/>
        <v>Silver</v>
      </c>
      <c r="P4190" s="9" t="str">
        <f t="shared" si="329"/>
        <v>PET</v>
      </c>
      <c r="Q4190" s="9" t="str">
        <f t="shared" si="330"/>
        <v>5</v>
      </c>
      <c r="R41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90" s="14" t="str">
        <f>IF(ProjectsDB[[#This Row],[Item Type]]="Straight Plug-In",_xlfn.TEXTJOIN("-",TRUE,M4190&amp;"-"&amp;_xlfn.LET(_xlpm.txt,ProjectsDB[[#This Row],[Assembly]],_xlpm.pos,FIND("SP",_xlpm.txt),_xlpm.pre,LEFT(_xlpm.txt,_xlpm.pos-1),IF(RIGHT(_xlpm.pre,3)="123","3PL",IF(RIGHT(_xlpm.pre,2)="12","2PL",IF(RIGHT(_xlpm.pre,1)="1","1PL","3PL")))),N4190,O4190,P4190,Q4190&amp;"W",R4190),_xlfn.TEXTJOIN("-",TRUE,M4190,N4190,O4190,P4190,Q4190&amp;"W",R4190))</f>
        <v>Straight Feeder-AL-Silver-PET-5W-3</v>
      </c>
      <c r="T4190" s="14" t="str">
        <f>IF(COUNTIF(Cycletime[Element Desc.],ProjectsDB[[#This Row],[Element Desc.]])&gt;0,"Found","Not Found")</f>
        <v>Found</v>
      </c>
    </row>
    <row r="4191" spans="2:20" x14ac:dyDescent="0.25">
      <c r="B4191" s="8" t="s">
        <v>8761</v>
      </c>
      <c r="C4191" s="9" t="s">
        <v>8762</v>
      </c>
      <c r="D4191" s="9" t="s">
        <v>8763</v>
      </c>
      <c r="E4191" s="10">
        <v>1</v>
      </c>
      <c r="F4191" s="9" t="s">
        <v>8474</v>
      </c>
      <c r="G4191" s="9" t="s">
        <v>37</v>
      </c>
      <c r="H4191" s="11"/>
      <c r="I4191" s="12">
        <v>1550</v>
      </c>
      <c r="J4191" s="12"/>
      <c r="K4191" s="12"/>
      <c r="L4191" s="12">
        <f t="array" ref="L4191">IFERROR(LOOKUP(2^15,SEARCH({"40A","63A","80A","100A","125A","160A","200A","250A","400A","630A","800A","1000A","1250A","1600A","2000A","2500A","3200A","4000A","5000A","6300A"},UPPER(D4191)),{40,63,80,100,125,160,200,250,400,630,800,1000,1250,1600,2000,2500,3200,4000,5000,6300}),0)</f>
        <v>5000</v>
      </c>
      <c r="M4191" s="9" t="str">
        <f t="shared" si="326"/>
        <v>Straight Feeder</v>
      </c>
      <c r="N4191" s="9" t="str">
        <f t="shared" si="327"/>
        <v>AL</v>
      </c>
      <c r="O4191" s="13" t="str">
        <f t="shared" si="328"/>
        <v>Silver</v>
      </c>
      <c r="P4191" s="9" t="str">
        <f t="shared" si="329"/>
        <v>PET</v>
      </c>
      <c r="Q4191" s="9" t="str">
        <f t="shared" si="330"/>
        <v>5</v>
      </c>
      <c r="R41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91" s="14" t="str">
        <f>IF(ProjectsDB[[#This Row],[Item Type]]="Straight Plug-In",_xlfn.TEXTJOIN("-",TRUE,M4191&amp;"-"&amp;_xlfn.LET(_xlpm.txt,ProjectsDB[[#This Row],[Assembly]],_xlpm.pos,FIND("SP",_xlpm.txt),_xlpm.pre,LEFT(_xlpm.txt,_xlpm.pos-1),IF(RIGHT(_xlpm.pre,3)="123","3PL",IF(RIGHT(_xlpm.pre,2)="12","2PL",IF(RIGHT(_xlpm.pre,1)="1","1PL","3PL")))),N4191,O4191,P4191,Q4191&amp;"W",R4191),_xlfn.TEXTJOIN("-",TRUE,M4191,N4191,O4191,P4191,Q4191&amp;"W",R4191))</f>
        <v>Straight Feeder-AL-Silver-PET-5W-3</v>
      </c>
      <c r="T4191" s="14" t="str">
        <f>IF(COUNTIF(Cycletime[Element Desc.],ProjectsDB[[#This Row],[Element Desc.]])&gt;0,"Found","Not Found")</f>
        <v>Found</v>
      </c>
    </row>
    <row r="4192" spans="2:20" x14ac:dyDescent="0.25">
      <c r="B4192" s="8" t="s">
        <v>8764</v>
      </c>
      <c r="C4192" s="9" t="s">
        <v>8479</v>
      </c>
      <c r="D4192" s="9" t="s">
        <v>8480</v>
      </c>
      <c r="E4192" s="10">
        <v>19</v>
      </c>
      <c r="F4192" s="9" t="s">
        <v>8474</v>
      </c>
      <c r="G4192" s="9" t="s">
        <v>37</v>
      </c>
      <c r="H4192" s="11"/>
      <c r="I4192" s="12"/>
      <c r="J4192" s="12"/>
      <c r="K4192" s="12"/>
      <c r="L4192" s="12">
        <f t="array" ref="L4192">IFERROR(LOOKUP(2^15,SEARCH({"40A","63A","80A","100A","125A","160A","200A","250A","400A","630A","800A","1000A","1250A","1600A","2000A","2500A","3200A","4000A","5000A","6300A"},UPPER(D4192)),{40,63,80,100,125,160,200,250,400,630,800,1000,1250,1600,2000,2500,3200,4000,5000,6300}),0)</f>
        <v>5000</v>
      </c>
      <c r="M4192" s="9" t="str">
        <f t="shared" si="326"/>
        <v>Joint Pack</v>
      </c>
      <c r="N4192" s="9" t="str">
        <f t="shared" si="327"/>
        <v>AL</v>
      </c>
      <c r="O4192" s="13" t="str">
        <f t="shared" si="328"/>
        <v>Silver</v>
      </c>
      <c r="P4192" s="9" t="str">
        <f t="shared" si="329"/>
        <v>None</v>
      </c>
      <c r="Q4192" s="9" t="str">
        <f t="shared" si="330"/>
        <v>5</v>
      </c>
      <c r="R41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92" s="14" t="str">
        <f>IF(ProjectsDB[[#This Row],[Item Type]]="Straight Plug-In",_xlfn.TEXTJOIN("-",TRUE,M4192&amp;"-"&amp;_xlfn.LET(_xlpm.txt,ProjectsDB[[#This Row],[Assembly]],_xlpm.pos,FIND("SP",_xlpm.txt),_xlpm.pre,LEFT(_xlpm.txt,_xlpm.pos-1),IF(RIGHT(_xlpm.pre,3)="123","3PL",IF(RIGHT(_xlpm.pre,2)="12","2PL",IF(RIGHT(_xlpm.pre,1)="1","1PL","3PL")))),N4192,O4192,P4192,Q4192&amp;"W",R4192),_xlfn.TEXTJOIN("-",TRUE,M4192,N4192,O4192,P4192,Q4192&amp;"W",R4192))</f>
        <v>Joint Pack-AL-Silver-None-5W-3</v>
      </c>
      <c r="T4192" s="14" t="str">
        <f>IF(COUNTIF(Cycletime[Element Desc.],ProjectsDB[[#This Row],[Element Desc.]])&gt;0,"Found","Not Found")</f>
        <v>Found</v>
      </c>
    </row>
    <row r="4193" spans="2:20" x14ac:dyDescent="0.25">
      <c r="B4193" s="8" t="s">
        <v>8765</v>
      </c>
      <c r="C4193" s="9" t="s">
        <v>8652</v>
      </c>
      <c r="D4193" s="9" t="s">
        <v>8653</v>
      </c>
      <c r="E4193" s="10">
        <v>2</v>
      </c>
      <c r="F4193" s="9" t="s">
        <v>8474</v>
      </c>
      <c r="G4193" s="9" t="s">
        <v>37</v>
      </c>
      <c r="H4193" s="11"/>
      <c r="I4193" s="12">
        <v>300</v>
      </c>
      <c r="J4193" s="12">
        <v>300</v>
      </c>
      <c r="K4193" s="12"/>
      <c r="L4193" s="12">
        <f t="array" ref="L4193">IFERROR(LOOKUP(2^15,SEARCH({"40A","63A","80A","100A","125A","160A","200A","250A","400A","630A","800A","1000A","1250A","1600A","2000A","2500A","3200A","4000A","5000A","6300A"},UPPER(D4193)),{40,63,80,100,125,160,200,250,400,630,800,1000,1250,1600,2000,2500,3200,4000,5000,6300}),0)</f>
        <v>5000</v>
      </c>
      <c r="M4193" s="9" t="str">
        <f t="shared" si="326"/>
        <v>Elbow Flat</v>
      </c>
      <c r="N4193" s="9" t="str">
        <f t="shared" si="327"/>
        <v>AL</v>
      </c>
      <c r="O4193" s="13" t="str">
        <f t="shared" si="328"/>
        <v>Silver</v>
      </c>
      <c r="P4193" s="9" t="str">
        <f t="shared" si="329"/>
        <v>PET</v>
      </c>
      <c r="Q4193" s="9" t="str">
        <f t="shared" si="330"/>
        <v>5</v>
      </c>
      <c r="R41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93" s="14" t="str">
        <f>IF(ProjectsDB[[#This Row],[Item Type]]="Straight Plug-In",_xlfn.TEXTJOIN("-",TRUE,M4193&amp;"-"&amp;_xlfn.LET(_xlpm.txt,ProjectsDB[[#This Row],[Assembly]],_xlpm.pos,FIND("SP",_xlpm.txt),_xlpm.pre,LEFT(_xlpm.txt,_xlpm.pos-1),IF(RIGHT(_xlpm.pre,3)="123","3PL",IF(RIGHT(_xlpm.pre,2)="12","2PL",IF(RIGHT(_xlpm.pre,1)="1","1PL","3PL")))),N4193,O4193,P4193,Q4193&amp;"W",R4193),_xlfn.TEXTJOIN("-",TRUE,M4193,N4193,O4193,P4193,Q4193&amp;"W",R4193))</f>
        <v>Elbow Flat-AL-Silver-PET-5W-3</v>
      </c>
      <c r="T4193" s="14" t="str">
        <f>IF(COUNTIF(Cycletime[Element Desc.],ProjectsDB[[#This Row],[Element Desc.]])&gt;0,"Found","Not Found")</f>
        <v>Found</v>
      </c>
    </row>
    <row r="4194" spans="2:20" x14ac:dyDescent="0.25">
      <c r="B4194" s="8" t="s">
        <v>8766</v>
      </c>
      <c r="C4194" s="9" t="s">
        <v>8767</v>
      </c>
      <c r="D4194" s="9" t="s">
        <v>8768</v>
      </c>
      <c r="E4194" s="10">
        <v>1</v>
      </c>
      <c r="F4194" s="9" t="s">
        <v>8474</v>
      </c>
      <c r="G4194" s="9" t="s">
        <v>37</v>
      </c>
      <c r="H4194" s="11"/>
      <c r="I4194" s="12">
        <v>2140</v>
      </c>
      <c r="J4194" s="12"/>
      <c r="K4194" s="12"/>
      <c r="L4194" s="12">
        <f t="array" ref="L4194">IFERROR(LOOKUP(2^15,SEARCH({"40A","63A","80A","100A","125A","160A","200A","250A","400A","630A","800A","1000A","1250A","1600A","2000A","2500A","3200A","4000A","5000A","6300A"},UPPER(D4194)),{40,63,80,100,125,160,200,250,400,630,800,1000,1250,1600,2000,2500,3200,4000,5000,6300}),0)</f>
        <v>5000</v>
      </c>
      <c r="M4194" s="9" t="str">
        <f t="shared" si="326"/>
        <v>Straight Feeder</v>
      </c>
      <c r="N4194" s="9" t="str">
        <f t="shared" si="327"/>
        <v>AL</v>
      </c>
      <c r="O4194" s="13" t="str">
        <f t="shared" si="328"/>
        <v>Silver</v>
      </c>
      <c r="P4194" s="9" t="str">
        <f t="shared" si="329"/>
        <v>PET</v>
      </c>
      <c r="Q4194" s="9" t="str">
        <f t="shared" si="330"/>
        <v>5</v>
      </c>
      <c r="R41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94" s="14" t="str">
        <f>IF(ProjectsDB[[#This Row],[Item Type]]="Straight Plug-In",_xlfn.TEXTJOIN("-",TRUE,M4194&amp;"-"&amp;_xlfn.LET(_xlpm.txt,ProjectsDB[[#This Row],[Assembly]],_xlpm.pos,FIND("SP",_xlpm.txt),_xlpm.pre,LEFT(_xlpm.txt,_xlpm.pos-1),IF(RIGHT(_xlpm.pre,3)="123","3PL",IF(RIGHT(_xlpm.pre,2)="12","2PL",IF(RIGHT(_xlpm.pre,1)="1","1PL","3PL")))),N4194,O4194,P4194,Q4194&amp;"W",R4194),_xlfn.TEXTJOIN("-",TRUE,M4194,N4194,O4194,P4194,Q4194&amp;"W",R4194))</f>
        <v>Straight Feeder-AL-Silver-PET-5W-3</v>
      </c>
      <c r="T4194" s="14" t="str">
        <f>IF(COUNTIF(Cycletime[Element Desc.],ProjectsDB[[#This Row],[Element Desc.]])&gt;0,"Found","Not Found")</f>
        <v>Found</v>
      </c>
    </row>
    <row r="4195" spans="2:20" x14ac:dyDescent="0.25">
      <c r="B4195" s="8" t="s">
        <v>8769</v>
      </c>
      <c r="C4195" s="9" t="s">
        <v>8735</v>
      </c>
      <c r="D4195" s="9" t="s">
        <v>8736</v>
      </c>
      <c r="E4195" s="10">
        <v>1</v>
      </c>
      <c r="F4195" s="9" t="s">
        <v>8474</v>
      </c>
      <c r="G4195" s="9" t="s">
        <v>37</v>
      </c>
      <c r="H4195" s="11"/>
      <c r="I4195" s="12">
        <v>750</v>
      </c>
      <c r="J4195" s="12"/>
      <c r="K4195" s="12"/>
      <c r="L4195" s="12">
        <f t="array" ref="L4195">IFERROR(LOOKUP(2^15,SEARCH({"40A","63A","80A","100A","125A","160A","200A","250A","400A","630A","800A","1000A","1250A","1600A","2000A","2500A","3200A","4000A","5000A","6300A"},UPPER(D4195)),{40,63,80,100,125,160,200,250,400,630,800,1000,1250,1600,2000,2500,3200,4000,5000,6300}),0)</f>
        <v>5000</v>
      </c>
      <c r="M4195" s="9" t="str">
        <f t="shared" si="326"/>
        <v>Straight Feeder</v>
      </c>
      <c r="N4195" s="9" t="str">
        <f t="shared" si="327"/>
        <v>AL</v>
      </c>
      <c r="O4195" s="13" t="str">
        <f t="shared" si="328"/>
        <v>Silver</v>
      </c>
      <c r="P4195" s="9" t="str">
        <f t="shared" si="329"/>
        <v>PET</v>
      </c>
      <c r="Q4195" s="9" t="str">
        <f t="shared" si="330"/>
        <v>5</v>
      </c>
      <c r="R41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95" s="14" t="str">
        <f>IF(ProjectsDB[[#This Row],[Item Type]]="Straight Plug-In",_xlfn.TEXTJOIN("-",TRUE,M4195&amp;"-"&amp;_xlfn.LET(_xlpm.txt,ProjectsDB[[#This Row],[Assembly]],_xlpm.pos,FIND("SP",_xlpm.txt),_xlpm.pre,LEFT(_xlpm.txt,_xlpm.pos-1),IF(RIGHT(_xlpm.pre,3)="123","3PL",IF(RIGHT(_xlpm.pre,2)="12","2PL",IF(RIGHT(_xlpm.pre,1)="1","1PL","3PL")))),N4195,O4195,P4195,Q4195&amp;"W",R4195),_xlfn.TEXTJOIN("-",TRUE,M4195,N4195,O4195,P4195,Q4195&amp;"W",R4195))</f>
        <v>Straight Feeder-AL-Silver-PET-5W-3</v>
      </c>
      <c r="T4195" s="14" t="str">
        <f>IF(COUNTIF(Cycletime[Element Desc.],ProjectsDB[[#This Row],[Element Desc.]])&gt;0,"Found","Not Found")</f>
        <v>Found</v>
      </c>
    </row>
    <row r="4196" spans="2:20" x14ac:dyDescent="0.25">
      <c r="B4196" s="8" t="s">
        <v>8770</v>
      </c>
      <c r="C4196" s="9" t="s">
        <v>8671</v>
      </c>
      <c r="D4196" s="9" t="s">
        <v>8672</v>
      </c>
      <c r="E4196" s="10">
        <v>2</v>
      </c>
      <c r="F4196" s="9" t="s">
        <v>8474</v>
      </c>
      <c r="G4196" s="9" t="s">
        <v>37</v>
      </c>
      <c r="H4196" s="11"/>
      <c r="I4196" s="12">
        <v>500</v>
      </c>
      <c r="J4196" s="12"/>
      <c r="K4196" s="12"/>
      <c r="L4196" s="12">
        <f t="array" ref="L4196">IFERROR(LOOKUP(2^15,SEARCH({"40A","63A","80A","100A","125A","160A","200A","250A","400A","630A","800A","1000A","1250A","1600A","2000A","2500A","3200A","4000A","5000A","6300A"},UPPER(D4196)),{40,63,80,100,125,160,200,250,400,630,800,1000,1250,1600,2000,2500,3200,4000,5000,6300}),0)</f>
        <v>5000</v>
      </c>
      <c r="M4196" s="9" t="str">
        <f t="shared" si="326"/>
        <v>Straight Feeder</v>
      </c>
      <c r="N4196" s="9" t="str">
        <f t="shared" si="327"/>
        <v>AL</v>
      </c>
      <c r="O4196" s="13" t="str">
        <f t="shared" si="328"/>
        <v>Silver</v>
      </c>
      <c r="P4196" s="9" t="str">
        <f t="shared" si="329"/>
        <v>PET</v>
      </c>
      <c r="Q4196" s="9" t="str">
        <f t="shared" si="330"/>
        <v>5</v>
      </c>
      <c r="R41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96" s="14" t="str">
        <f>IF(ProjectsDB[[#This Row],[Item Type]]="Straight Plug-In",_xlfn.TEXTJOIN("-",TRUE,M4196&amp;"-"&amp;_xlfn.LET(_xlpm.txt,ProjectsDB[[#This Row],[Assembly]],_xlpm.pos,FIND("SP",_xlpm.txt),_xlpm.pre,LEFT(_xlpm.txt,_xlpm.pos-1),IF(RIGHT(_xlpm.pre,3)="123","3PL",IF(RIGHT(_xlpm.pre,2)="12","2PL",IF(RIGHT(_xlpm.pre,1)="1","1PL","3PL")))),N4196,O4196,P4196,Q4196&amp;"W",R4196),_xlfn.TEXTJOIN("-",TRUE,M4196,N4196,O4196,P4196,Q4196&amp;"W",R4196))</f>
        <v>Straight Feeder-AL-Silver-PET-5W-3</v>
      </c>
      <c r="T4196" s="14" t="str">
        <f>IF(COUNTIF(Cycletime[Element Desc.],ProjectsDB[[#This Row],[Element Desc.]])&gt;0,"Found","Not Found")</f>
        <v>Found</v>
      </c>
    </row>
    <row r="4197" spans="2:20" x14ac:dyDescent="0.25">
      <c r="B4197" s="8" t="s">
        <v>8771</v>
      </c>
      <c r="C4197" s="9" t="s">
        <v>8664</v>
      </c>
      <c r="D4197" s="9" t="s">
        <v>8665</v>
      </c>
      <c r="E4197" s="10">
        <v>1</v>
      </c>
      <c r="F4197" s="9" t="s">
        <v>8474</v>
      </c>
      <c r="G4197" s="9" t="s">
        <v>37</v>
      </c>
      <c r="H4197" s="11"/>
      <c r="I4197" s="12">
        <v>300</v>
      </c>
      <c r="J4197" s="12">
        <v>300</v>
      </c>
      <c r="K4197" s="12"/>
      <c r="L4197" s="12">
        <f t="array" ref="L4197">IFERROR(LOOKUP(2^15,SEARCH({"40A","63A","80A","100A","125A","160A","200A","250A","400A","630A","800A","1000A","1250A","1600A","2000A","2500A","3200A","4000A","5000A","6300A"},UPPER(D4197)),{40,63,80,100,125,160,200,250,400,630,800,1000,1250,1600,2000,2500,3200,4000,5000,6300}),0)</f>
        <v>5000</v>
      </c>
      <c r="M4197" s="9" t="str">
        <f t="shared" si="326"/>
        <v>Elbow Flat</v>
      </c>
      <c r="N4197" s="9" t="str">
        <f t="shared" si="327"/>
        <v>AL</v>
      </c>
      <c r="O4197" s="13" t="str">
        <f t="shared" si="328"/>
        <v>Silver</v>
      </c>
      <c r="P4197" s="9" t="str">
        <f t="shared" si="329"/>
        <v>PET</v>
      </c>
      <c r="Q4197" s="9" t="str">
        <f t="shared" si="330"/>
        <v>5</v>
      </c>
      <c r="R41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97" s="14" t="str">
        <f>IF(ProjectsDB[[#This Row],[Item Type]]="Straight Plug-In",_xlfn.TEXTJOIN("-",TRUE,M4197&amp;"-"&amp;_xlfn.LET(_xlpm.txt,ProjectsDB[[#This Row],[Assembly]],_xlpm.pos,FIND("SP",_xlpm.txt),_xlpm.pre,LEFT(_xlpm.txt,_xlpm.pos-1),IF(RIGHT(_xlpm.pre,3)="123","3PL",IF(RIGHT(_xlpm.pre,2)="12","2PL",IF(RIGHT(_xlpm.pre,1)="1","1PL","3PL")))),N4197,O4197,P4197,Q4197&amp;"W",R4197),_xlfn.TEXTJOIN("-",TRUE,M4197,N4197,O4197,P4197,Q4197&amp;"W",R4197))</f>
        <v>Elbow Flat-AL-Silver-PET-5W-3</v>
      </c>
      <c r="T4197" s="14" t="str">
        <f>IF(COUNTIF(Cycletime[Element Desc.],ProjectsDB[[#This Row],[Element Desc.]])&gt;0,"Found","Not Found")</f>
        <v>Found</v>
      </c>
    </row>
    <row r="4198" spans="2:20" x14ac:dyDescent="0.25">
      <c r="B4198" s="8" t="s">
        <v>8772</v>
      </c>
      <c r="C4198" s="9" t="s">
        <v>8773</v>
      </c>
      <c r="D4198" s="9" t="s">
        <v>8774</v>
      </c>
      <c r="E4198" s="10">
        <v>1</v>
      </c>
      <c r="F4198" s="9" t="s">
        <v>8474</v>
      </c>
      <c r="G4198" s="9" t="s">
        <v>37</v>
      </c>
      <c r="H4198" s="11"/>
      <c r="I4198" s="12"/>
      <c r="J4198" s="12">
        <v>1900</v>
      </c>
      <c r="K4198" s="12"/>
      <c r="L4198" s="12">
        <f t="array" ref="L4198">IFERROR(LOOKUP(2^15,SEARCH({"40A","63A","80A","100A","125A","160A","200A","250A","400A","630A","800A","1000A","1250A","1600A","2000A","2500A","3200A","4000A","5000A","6300A"},UPPER(D4198)),{40,63,80,100,125,160,200,250,400,630,800,1000,1250,1600,2000,2500,3200,4000,5000,6300}),0)</f>
        <v>5000</v>
      </c>
      <c r="M4198" s="9" t="str">
        <f t="shared" si="326"/>
        <v>Straight Feeder</v>
      </c>
      <c r="N4198" s="9" t="str">
        <f t="shared" si="327"/>
        <v>AL</v>
      </c>
      <c r="O4198" s="13" t="str">
        <f t="shared" si="328"/>
        <v>Silver</v>
      </c>
      <c r="P4198" s="9" t="str">
        <f t="shared" si="329"/>
        <v>PET</v>
      </c>
      <c r="Q4198" s="9" t="str">
        <f t="shared" si="330"/>
        <v>5</v>
      </c>
      <c r="R41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98" s="14" t="str">
        <f>IF(ProjectsDB[[#This Row],[Item Type]]="Straight Plug-In",_xlfn.TEXTJOIN("-",TRUE,M4198&amp;"-"&amp;_xlfn.LET(_xlpm.txt,ProjectsDB[[#This Row],[Assembly]],_xlpm.pos,FIND("SP",_xlpm.txt),_xlpm.pre,LEFT(_xlpm.txt,_xlpm.pos-1),IF(RIGHT(_xlpm.pre,3)="123","3PL",IF(RIGHT(_xlpm.pre,2)="12","2PL",IF(RIGHT(_xlpm.pre,1)="1","1PL","3PL")))),N4198,O4198,P4198,Q4198&amp;"W",R4198),_xlfn.TEXTJOIN("-",TRUE,M4198,N4198,O4198,P4198,Q4198&amp;"W",R4198))</f>
        <v>Straight Feeder-AL-Silver-PET-5W-3</v>
      </c>
      <c r="T4198" s="14" t="str">
        <f>IF(COUNTIF(Cycletime[Element Desc.],ProjectsDB[[#This Row],[Element Desc.]])&gt;0,"Found","Not Found")</f>
        <v>Found</v>
      </c>
    </row>
    <row r="4199" spans="2:20" x14ac:dyDescent="0.25">
      <c r="B4199" s="8" t="s">
        <v>8775</v>
      </c>
      <c r="C4199" s="9" t="s">
        <v>8476</v>
      </c>
      <c r="D4199" s="9" t="s">
        <v>8477</v>
      </c>
      <c r="E4199" s="10">
        <v>1</v>
      </c>
      <c r="F4199" s="9" t="s">
        <v>8474</v>
      </c>
      <c r="G4199" s="9" t="s">
        <v>37</v>
      </c>
      <c r="H4199" s="11"/>
      <c r="I4199" s="12">
        <v>3000</v>
      </c>
      <c r="J4199" s="12"/>
      <c r="K4199" s="12"/>
      <c r="L4199" s="12">
        <f t="array" ref="L4199">IFERROR(LOOKUP(2^15,SEARCH({"40A","63A","80A","100A","125A","160A","200A","250A","400A","630A","800A","1000A","1250A","1600A","2000A","2500A","3200A","4000A","5000A","6300A"},UPPER(D4199)),{40,63,80,100,125,160,200,250,400,630,800,1000,1250,1600,2000,2500,3200,4000,5000,6300}),0)</f>
        <v>5000</v>
      </c>
      <c r="M4199" s="9" t="str">
        <f t="shared" si="326"/>
        <v>Straight Feeder</v>
      </c>
      <c r="N4199" s="9" t="str">
        <f t="shared" si="327"/>
        <v>AL</v>
      </c>
      <c r="O4199" s="13" t="str">
        <f t="shared" si="328"/>
        <v>Silver</v>
      </c>
      <c r="P4199" s="9" t="str">
        <f t="shared" si="329"/>
        <v>PET</v>
      </c>
      <c r="Q4199" s="9" t="str">
        <f t="shared" si="330"/>
        <v>5</v>
      </c>
      <c r="R41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199" s="14" t="str">
        <f>IF(ProjectsDB[[#This Row],[Item Type]]="Straight Plug-In",_xlfn.TEXTJOIN("-",TRUE,M4199&amp;"-"&amp;_xlfn.LET(_xlpm.txt,ProjectsDB[[#This Row],[Assembly]],_xlpm.pos,FIND("SP",_xlpm.txt),_xlpm.pre,LEFT(_xlpm.txt,_xlpm.pos-1),IF(RIGHT(_xlpm.pre,3)="123","3PL",IF(RIGHT(_xlpm.pre,2)="12","2PL",IF(RIGHT(_xlpm.pre,1)="1","1PL","3PL")))),N4199,O4199,P4199,Q4199&amp;"W",R4199),_xlfn.TEXTJOIN("-",TRUE,M4199,N4199,O4199,P4199,Q4199&amp;"W",R4199))</f>
        <v>Straight Feeder-AL-Silver-PET-5W-3</v>
      </c>
      <c r="T4199" s="14" t="str">
        <f>IF(COUNTIF(Cycletime[Element Desc.],ProjectsDB[[#This Row],[Element Desc.]])&gt;0,"Found","Not Found")</f>
        <v>Found</v>
      </c>
    </row>
    <row r="4200" spans="2:20" x14ac:dyDescent="0.25">
      <c r="B4200" s="8" t="s">
        <v>8776</v>
      </c>
      <c r="C4200" s="9" t="s">
        <v>8634</v>
      </c>
      <c r="D4200" s="9" t="s">
        <v>8635</v>
      </c>
      <c r="E4200" s="10">
        <v>2</v>
      </c>
      <c r="F4200" s="9" t="s">
        <v>8474</v>
      </c>
      <c r="G4200" s="9" t="s">
        <v>37</v>
      </c>
      <c r="H4200" s="11"/>
      <c r="I4200" s="12">
        <v>580</v>
      </c>
      <c r="J4200" s="12">
        <v>580</v>
      </c>
      <c r="K4200" s="12"/>
      <c r="L4200" s="12">
        <f t="array" ref="L4200">IFERROR(LOOKUP(2^15,SEARCH({"40A","63A","80A","100A","125A","160A","200A","250A","400A","630A","800A","1000A","1250A","1600A","2000A","2500A","3200A","4000A","5000A","6300A"},UPPER(D4200)),{40,63,80,100,125,160,200,250,400,630,800,1000,1250,1600,2000,2500,3200,4000,5000,6300}),0)</f>
        <v>5000</v>
      </c>
      <c r="M4200" s="9" t="str">
        <f t="shared" si="326"/>
        <v>Elbow Edge</v>
      </c>
      <c r="N4200" s="9" t="str">
        <f t="shared" si="327"/>
        <v>AL</v>
      </c>
      <c r="O4200" s="13" t="str">
        <f t="shared" si="328"/>
        <v>Silver</v>
      </c>
      <c r="P4200" s="9" t="str">
        <f t="shared" si="329"/>
        <v>PET</v>
      </c>
      <c r="Q4200" s="9" t="str">
        <f t="shared" si="330"/>
        <v>5</v>
      </c>
      <c r="R42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00" s="14" t="str">
        <f>IF(ProjectsDB[[#This Row],[Item Type]]="Straight Plug-In",_xlfn.TEXTJOIN("-",TRUE,M4200&amp;"-"&amp;_xlfn.LET(_xlpm.txt,ProjectsDB[[#This Row],[Assembly]],_xlpm.pos,FIND("SP",_xlpm.txt),_xlpm.pre,LEFT(_xlpm.txt,_xlpm.pos-1),IF(RIGHT(_xlpm.pre,3)="123","3PL",IF(RIGHT(_xlpm.pre,2)="12","2PL",IF(RIGHT(_xlpm.pre,1)="1","1PL","3PL")))),N4200,O4200,P4200,Q4200&amp;"W",R4200),_xlfn.TEXTJOIN("-",TRUE,M4200,N4200,O4200,P4200,Q4200&amp;"W",R4200))</f>
        <v>Elbow Edge-AL-Silver-PET-5W-3</v>
      </c>
      <c r="T4200" s="14" t="str">
        <f>IF(COUNTIF(Cycletime[Element Desc.],ProjectsDB[[#This Row],[Element Desc.]])&gt;0,"Found","Not Found")</f>
        <v>Found</v>
      </c>
    </row>
    <row r="4201" spans="2:20" x14ac:dyDescent="0.25">
      <c r="B4201" s="8" t="s">
        <v>8777</v>
      </c>
      <c r="C4201" s="9" t="s">
        <v>8479</v>
      </c>
      <c r="D4201" s="9" t="s">
        <v>8480</v>
      </c>
      <c r="E4201" s="10">
        <v>5</v>
      </c>
      <c r="F4201" s="9" t="s">
        <v>8474</v>
      </c>
      <c r="G4201" s="9" t="s">
        <v>37</v>
      </c>
      <c r="H4201" s="11"/>
      <c r="I4201" s="12"/>
      <c r="J4201" s="12"/>
      <c r="K4201" s="12"/>
      <c r="L4201" s="12">
        <f t="array" ref="L4201">IFERROR(LOOKUP(2^15,SEARCH({"40A","63A","80A","100A","125A","160A","200A","250A","400A","630A","800A","1000A","1250A","1600A","2000A","2500A","3200A","4000A","5000A","6300A"},UPPER(D4201)),{40,63,80,100,125,160,200,250,400,630,800,1000,1250,1600,2000,2500,3200,4000,5000,6300}),0)</f>
        <v>5000</v>
      </c>
      <c r="M4201" s="9" t="str">
        <f t="shared" si="326"/>
        <v>Joint Pack</v>
      </c>
      <c r="N4201" s="9" t="str">
        <f t="shared" si="327"/>
        <v>AL</v>
      </c>
      <c r="O4201" s="13" t="str">
        <f t="shared" si="328"/>
        <v>Silver</v>
      </c>
      <c r="P4201" s="9" t="str">
        <f t="shared" si="329"/>
        <v>None</v>
      </c>
      <c r="Q4201" s="9" t="str">
        <f t="shared" si="330"/>
        <v>5</v>
      </c>
      <c r="R42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01" s="14" t="str">
        <f>IF(ProjectsDB[[#This Row],[Item Type]]="Straight Plug-In",_xlfn.TEXTJOIN("-",TRUE,M4201&amp;"-"&amp;_xlfn.LET(_xlpm.txt,ProjectsDB[[#This Row],[Assembly]],_xlpm.pos,FIND("SP",_xlpm.txt),_xlpm.pre,LEFT(_xlpm.txt,_xlpm.pos-1),IF(RIGHT(_xlpm.pre,3)="123","3PL",IF(RIGHT(_xlpm.pre,2)="12","2PL",IF(RIGHT(_xlpm.pre,1)="1","1PL","3PL")))),N4201,O4201,P4201,Q4201&amp;"W",R4201),_xlfn.TEXTJOIN("-",TRUE,M4201,N4201,O4201,P4201,Q4201&amp;"W",R4201))</f>
        <v>Joint Pack-AL-Silver-None-5W-3</v>
      </c>
      <c r="T4201" s="14" t="str">
        <f>IF(COUNTIF(Cycletime[Element Desc.],ProjectsDB[[#This Row],[Element Desc.]])&gt;0,"Found","Not Found")</f>
        <v>Found</v>
      </c>
    </row>
    <row r="4202" spans="2:20" x14ac:dyDescent="0.25">
      <c r="B4202" s="8" t="s">
        <v>8778</v>
      </c>
      <c r="C4202" s="9" t="s">
        <v>8476</v>
      </c>
      <c r="D4202" s="9" t="s">
        <v>8477</v>
      </c>
      <c r="E4202" s="10">
        <v>1</v>
      </c>
      <c r="F4202" s="9" t="s">
        <v>8474</v>
      </c>
      <c r="G4202" s="9" t="s">
        <v>37</v>
      </c>
      <c r="H4202" s="11"/>
      <c r="I4202" s="12">
        <v>3000</v>
      </c>
      <c r="J4202" s="12"/>
      <c r="K4202" s="12"/>
      <c r="L4202" s="12">
        <f t="array" ref="L4202">IFERROR(LOOKUP(2^15,SEARCH({"40A","63A","80A","100A","125A","160A","200A","250A","400A","630A","800A","1000A","1250A","1600A","2000A","2500A","3200A","4000A","5000A","6300A"},UPPER(D4202)),{40,63,80,100,125,160,200,250,400,630,800,1000,1250,1600,2000,2500,3200,4000,5000,6300}),0)</f>
        <v>5000</v>
      </c>
      <c r="M4202" s="9" t="str">
        <f t="shared" si="326"/>
        <v>Straight Feeder</v>
      </c>
      <c r="N4202" s="9" t="str">
        <f t="shared" si="327"/>
        <v>AL</v>
      </c>
      <c r="O4202" s="13" t="str">
        <f t="shared" si="328"/>
        <v>Silver</v>
      </c>
      <c r="P4202" s="9" t="str">
        <f t="shared" si="329"/>
        <v>PET</v>
      </c>
      <c r="Q4202" s="9" t="str">
        <f t="shared" si="330"/>
        <v>5</v>
      </c>
      <c r="R42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02" s="14" t="str">
        <f>IF(ProjectsDB[[#This Row],[Item Type]]="Straight Plug-In",_xlfn.TEXTJOIN("-",TRUE,M4202&amp;"-"&amp;_xlfn.LET(_xlpm.txt,ProjectsDB[[#This Row],[Assembly]],_xlpm.pos,FIND("SP",_xlpm.txt),_xlpm.pre,LEFT(_xlpm.txt,_xlpm.pos-1),IF(RIGHT(_xlpm.pre,3)="123","3PL",IF(RIGHT(_xlpm.pre,2)="12","2PL",IF(RIGHT(_xlpm.pre,1)="1","1PL","3PL")))),N4202,O4202,P4202,Q4202&amp;"W",R4202),_xlfn.TEXTJOIN("-",TRUE,M4202,N4202,O4202,P4202,Q4202&amp;"W",R4202))</f>
        <v>Straight Feeder-AL-Silver-PET-5W-3</v>
      </c>
      <c r="T4202" s="14" t="str">
        <f>IF(COUNTIF(Cycletime[Element Desc.],ProjectsDB[[#This Row],[Element Desc.]])&gt;0,"Found","Not Found")</f>
        <v>Found</v>
      </c>
    </row>
    <row r="4203" spans="2:20" x14ac:dyDescent="0.25">
      <c r="B4203" s="8" t="s">
        <v>8779</v>
      </c>
      <c r="C4203" s="9" t="s">
        <v>8634</v>
      </c>
      <c r="D4203" s="9" t="s">
        <v>8635</v>
      </c>
      <c r="E4203" s="10">
        <v>2</v>
      </c>
      <c r="F4203" s="9" t="s">
        <v>8474</v>
      </c>
      <c r="G4203" s="9" t="s">
        <v>37</v>
      </c>
      <c r="H4203" s="11"/>
      <c r="I4203" s="12">
        <v>580</v>
      </c>
      <c r="J4203" s="12">
        <v>580</v>
      </c>
      <c r="K4203" s="12"/>
      <c r="L4203" s="12">
        <f t="array" ref="L4203">IFERROR(LOOKUP(2^15,SEARCH({"40A","63A","80A","100A","125A","160A","200A","250A","400A","630A","800A","1000A","1250A","1600A","2000A","2500A","3200A","4000A","5000A","6300A"},UPPER(D4203)),{40,63,80,100,125,160,200,250,400,630,800,1000,1250,1600,2000,2500,3200,4000,5000,6300}),0)</f>
        <v>5000</v>
      </c>
      <c r="M4203" s="9" t="str">
        <f t="shared" si="326"/>
        <v>Elbow Edge</v>
      </c>
      <c r="N4203" s="9" t="str">
        <f t="shared" si="327"/>
        <v>AL</v>
      </c>
      <c r="O4203" s="13" t="str">
        <f t="shared" si="328"/>
        <v>Silver</v>
      </c>
      <c r="P4203" s="9" t="str">
        <f t="shared" si="329"/>
        <v>PET</v>
      </c>
      <c r="Q4203" s="9" t="str">
        <f t="shared" si="330"/>
        <v>5</v>
      </c>
      <c r="R42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03" s="14" t="str">
        <f>IF(ProjectsDB[[#This Row],[Item Type]]="Straight Plug-In",_xlfn.TEXTJOIN("-",TRUE,M4203&amp;"-"&amp;_xlfn.LET(_xlpm.txt,ProjectsDB[[#This Row],[Assembly]],_xlpm.pos,FIND("SP",_xlpm.txt),_xlpm.pre,LEFT(_xlpm.txt,_xlpm.pos-1),IF(RIGHT(_xlpm.pre,3)="123","3PL",IF(RIGHT(_xlpm.pre,2)="12","2PL",IF(RIGHT(_xlpm.pre,1)="1","1PL","3PL")))),N4203,O4203,P4203,Q4203&amp;"W",R4203),_xlfn.TEXTJOIN("-",TRUE,M4203,N4203,O4203,P4203,Q4203&amp;"W",R4203))</f>
        <v>Elbow Edge-AL-Silver-PET-5W-3</v>
      </c>
      <c r="T4203" s="14" t="str">
        <f>IF(COUNTIF(Cycletime[Element Desc.],ProjectsDB[[#This Row],[Element Desc.]])&gt;0,"Found","Not Found")</f>
        <v>Found</v>
      </c>
    </row>
    <row r="4204" spans="2:20" x14ac:dyDescent="0.25">
      <c r="B4204" s="8" t="s">
        <v>8780</v>
      </c>
      <c r="C4204" s="9" t="s">
        <v>8479</v>
      </c>
      <c r="D4204" s="9" t="s">
        <v>8480</v>
      </c>
      <c r="E4204" s="10">
        <v>5</v>
      </c>
      <c r="F4204" s="9" t="s">
        <v>8474</v>
      </c>
      <c r="G4204" s="9" t="s">
        <v>37</v>
      </c>
      <c r="H4204" s="11"/>
      <c r="I4204" s="12"/>
      <c r="J4204" s="12"/>
      <c r="K4204" s="12"/>
      <c r="L4204" s="12">
        <f t="array" ref="L4204">IFERROR(LOOKUP(2^15,SEARCH({"40A","63A","80A","100A","125A","160A","200A","250A","400A","630A","800A","1000A","1250A","1600A","2000A","2500A","3200A","4000A","5000A","6300A"},UPPER(D4204)),{40,63,80,100,125,160,200,250,400,630,800,1000,1250,1600,2000,2500,3200,4000,5000,6300}),0)</f>
        <v>5000</v>
      </c>
      <c r="M4204" s="9" t="str">
        <f t="shared" si="326"/>
        <v>Joint Pack</v>
      </c>
      <c r="N4204" s="9" t="str">
        <f t="shared" si="327"/>
        <v>AL</v>
      </c>
      <c r="O4204" s="13" t="str">
        <f t="shared" si="328"/>
        <v>Silver</v>
      </c>
      <c r="P4204" s="9" t="str">
        <f t="shared" si="329"/>
        <v>None</v>
      </c>
      <c r="Q4204" s="9" t="str">
        <f t="shared" si="330"/>
        <v>5</v>
      </c>
      <c r="R42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04" s="14" t="str">
        <f>IF(ProjectsDB[[#This Row],[Item Type]]="Straight Plug-In",_xlfn.TEXTJOIN("-",TRUE,M4204&amp;"-"&amp;_xlfn.LET(_xlpm.txt,ProjectsDB[[#This Row],[Assembly]],_xlpm.pos,FIND("SP",_xlpm.txt),_xlpm.pre,LEFT(_xlpm.txt,_xlpm.pos-1),IF(RIGHT(_xlpm.pre,3)="123","3PL",IF(RIGHT(_xlpm.pre,2)="12","2PL",IF(RIGHT(_xlpm.pre,1)="1","1PL","3PL")))),N4204,O4204,P4204,Q4204&amp;"W",R4204),_xlfn.TEXTJOIN("-",TRUE,M4204,N4204,O4204,P4204,Q4204&amp;"W",R4204))</f>
        <v>Joint Pack-AL-Silver-None-5W-3</v>
      </c>
      <c r="T4204" s="14" t="str">
        <f>IF(COUNTIF(Cycletime[Element Desc.],ProjectsDB[[#This Row],[Element Desc.]])&gt;0,"Found","Not Found")</f>
        <v>Found</v>
      </c>
    </row>
    <row r="4205" spans="2:20" x14ac:dyDescent="0.25">
      <c r="B4205" s="8" t="s">
        <v>8781</v>
      </c>
      <c r="C4205" s="9" t="s">
        <v>8476</v>
      </c>
      <c r="D4205" s="9" t="s">
        <v>8477</v>
      </c>
      <c r="E4205" s="10">
        <v>1</v>
      </c>
      <c r="F4205" s="9" t="s">
        <v>8474</v>
      </c>
      <c r="G4205" s="9" t="s">
        <v>37</v>
      </c>
      <c r="H4205" s="11"/>
      <c r="I4205" s="12">
        <v>3000</v>
      </c>
      <c r="J4205" s="12"/>
      <c r="K4205" s="12"/>
      <c r="L4205" s="12">
        <f t="array" ref="L4205">IFERROR(LOOKUP(2^15,SEARCH({"40A","63A","80A","100A","125A","160A","200A","250A","400A","630A","800A","1000A","1250A","1600A","2000A","2500A","3200A","4000A","5000A","6300A"},UPPER(D4205)),{40,63,80,100,125,160,200,250,400,630,800,1000,1250,1600,2000,2500,3200,4000,5000,6300}),0)</f>
        <v>5000</v>
      </c>
      <c r="M4205" s="9" t="str">
        <f t="shared" si="326"/>
        <v>Straight Feeder</v>
      </c>
      <c r="N4205" s="9" t="str">
        <f t="shared" si="327"/>
        <v>AL</v>
      </c>
      <c r="O4205" s="13" t="str">
        <f t="shared" si="328"/>
        <v>Silver</v>
      </c>
      <c r="P4205" s="9" t="str">
        <f t="shared" si="329"/>
        <v>PET</v>
      </c>
      <c r="Q4205" s="9" t="str">
        <f t="shared" si="330"/>
        <v>5</v>
      </c>
      <c r="R42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05" s="14" t="str">
        <f>IF(ProjectsDB[[#This Row],[Item Type]]="Straight Plug-In",_xlfn.TEXTJOIN("-",TRUE,M4205&amp;"-"&amp;_xlfn.LET(_xlpm.txt,ProjectsDB[[#This Row],[Assembly]],_xlpm.pos,FIND("SP",_xlpm.txt),_xlpm.pre,LEFT(_xlpm.txt,_xlpm.pos-1),IF(RIGHT(_xlpm.pre,3)="123","3PL",IF(RIGHT(_xlpm.pre,2)="12","2PL",IF(RIGHT(_xlpm.pre,1)="1","1PL","3PL")))),N4205,O4205,P4205,Q4205&amp;"W",R4205),_xlfn.TEXTJOIN("-",TRUE,M4205,N4205,O4205,P4205,Q4205&amp;"W",R4205))</f>
        <v>Straight Feeder-AL-Silver-PET-5W-3</v>
      </c>
      <c r="T4205" s="14" t="str">
        <f>IF(COUNTIF(Cycletime[Element Desc.],ProjectsDB[[#This Row],[Element Desc.]])&gt;0,"Found","Not Found")</f>
        <v>Found</v>
      </c>
    </row>
    <row r="4206" spans="2:20" x14ac:dyDescent="0.25">
      <c r="B4206" s="8" t="s">
        <v>8782</v>
      </c>
      <c r="C4206" s="9" t="s">
        <v>8634</v>
      </c>
      <c r="D4206" s="9" t="s">
        <v>8635</v>
      </c>
      <c r="E4206" s="10">
        <v>2</v>
      </c>
      <c r="F4206" s="9" t="s">
        <v>8474</v>
      </c>
      <c r="G4206" s="9" t="s">
        <v>37</v>
      </c>
      <c r="H4206" s="11"/>
      <c r="I4206" s="12">
        <v>580</v>
      </c>
      <c r="J4206" s="12">
        <v>580</v>
      </c>
      <c r="K4206" s="12"/>
      <c r="L4206" s="12">
        <f t="array" ref="L4206">IFERROR(LOOKUP(2^15,SEARCH({"40A","63A","80A","100A","125A","160A","200A","250A","400A","630A","800A","1000A","1250A","1600A","2000A","2500A","3200A","4000A","5000A","6300A"},UPPER(D4206)),{40,63,80,100,125,160,200,250,400,630,800,1000,1250,1600,2000,2500,3200,4000,5000,6300}),0)</f>
        <v>5000</v>
      </c>
      <c r="M4206" s="9" t="str">
        <f t="shared" si="326"/>
        <v>Elbow Edge</v>
      </c>
      <c r="N4206" s="9" t="str">
        <f t="shared" si="327"/>
        <v>AL</v>
      </c>
      <c r="O4206" s="13" t="str">
        <f t="shared" si="328"/>
        <v>Silver</v>
      </c>
      <c r="P4206" s="9" t="str">
        <f t="shared" si="329"/>
        <v>PET</v>
      </c>
      <c r="Q4206" s="9" t="str">
        <f t="shared" si="330"/>
        <v>5</v>
      </c>
      <c r="R42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06" s="14" t="str">
        <f>IF(ProjectsDB[[#This Row],[Item Type]]="Straight Plug-In",_xlfn.TEXTJOIN("-",TRUE,M4206&amp;"-"&amp;_xlfn.LET(_xlpm.txt,ProjectsDB[[#This Row],[Assembly]],_xlpm.pos,FIND("SP",_xlpm.txt),_xlpm.pre,LEFT(_xlpm.txt,_xlpm.pos-1),IF(RIGHT(_xlpm.pre,3)="123","3PL",IF(RIGHT(_xlpm.pre,2)="12","2PL",IF(RIGHT(_xlpm.pre,1)="1","1PL","3PL")))),N4206,O4206,P4206,Q4206&amp;"W",R4206),_xlfn.TEXTJOIN("-",TRUE,M4206,N4206,O4206,P4206,Q4206&amp;"W",R4206))</f>
        <v>Elbow Edge-AL-Silver-PET-5W-3</v>
      </c>
      <c r="T4206" s="14" t="str">
        <f>IF(COUNTIF(Cycletime[Element Desc.],ProjectsDB[[#This Row],[Element Desc.]])&gt;0,"Found","Not Found")</f>
        <v>Found</v>
      </c>
    </row>
    <row r="4207" spans="2:20" x14ac:dyDescent="0.25">
      <c r="B4207" s="8" t="s">
        <v>8783</v>
      </c>
      <c r="C4207" s="9" t="s">
        <v>8479</v>
      </c>
      <c r="D4207" s="9" t="s">
        <v>8480</v>
      </c>
      <c r="E4207" s="10">
        <v>5</v>
      </c>
      <c r="F4207" s="9" t="s">
        <v>8474</v>
      </c>
      <c r="G4207" s="9" t="s">
        <v>37</v>
      </c>
      <c r="H4207" s="11"/>
      <c r="I4207" s="12"/>
      <c r="J4207" s="12"/>
      <c r="K4207" s="12"/>
      <c r="L4207" s="12">
        <f t="array" ref="L4207">IFERROR(LOOKUP(2^15,SEARCH({"40A","63A","80A","100A","125A","160A","200A","250A","400A","630A","800A","1000A","1250A","1600A","2000A","2500A","3200A","4000A","5000A","6300A"},UPPER(D4207)),{40,63,80,100,125,160,200,250,400,630,800,1000,1250,1600,2000,2500,3200,4000,5000,6300}),0)</f>
        <v>5000</v>
      </c>
      <c r="M4207" s="9" t="str">
        <f t="shared" si="326"/>
        <v>Joint Pack</v>
      </c>
      <c r="N4207" s="9" t="str">
        <f t="shared" si="327"/>
        <v>AL</v>
      </c>
      <c r="O4207" s="13" t="str">
        <f t="shared" si="328"/>
        <v>Silver</v>
      </c>
      <c r="P4207" s="9" t="str">
        <f t="shared" si="329"/>
        <v>None</v>
      </c>
      <c r="Q4207" s="9" t="str">
        <f t="shared" si="330"/>
        <v>5</v>
      </c>
      <c r="R42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07" s="14" t="str">
        <f>IF(ProjectsDB[[#This Row],[Item Type]]="Straight Plug-In",_xlfn.TEXTJOIN("-",TRUE,M4207&amp;"-"&amp;_xlfn.LET(_xlpm.txt,ProjectsDB[[#This Row],[Assembly]],_xlpm.pos,FIND("SP",_xlpm.txt),_xlpm.pre,LEFT(_xlpm.txt,_xlpm.pos-1),IF(RIGHT(_xlpm.pre,3)="123","3PL",IF(RIGHT(_xlpm.pre,2)="12","2PL",IF(RIGHT(_xlpm.pre,1)="1","1PL","3PL")))),N4207,O4207,P4207,Q4207&amp;"W",R4207),_xlfn.TEXTJOIN("-",TRUE,M4207,N4207,O4207,P4207,Q4207&amp;"W",R4207))</f>
        <v>Joint Pack-AL-Silver-None-5W-3</v>
      </c>
      <c r="T4207" s="14" t="str">
        <f>IF(COUNTIF(Cycletime[Element Desc.],ProjectsDB[[#This Row],[Element Desc.]])&gt;0,"Found","Not Found")</f>
        <v>Found</v>
      </c>
    </row>
    <row r="4208" spans="2:20" x14ac:dyDescent="0.25">
      <c r="B4208" s="8" t="s">
        <v>8784</v>
      </c>
      <c r="C4208" s="9" t="s">
        <v>8634</v>
      </c>
      <c r="D4208" s="9" t="s">
        <v>8635</v>
      </c>
      <c r="E4208" s="10">
        <v>1</v>
      </c>
      <c r="F4208" s="9" t="s">
        <v>8474</v>
      </c>
      <c r="G4208" s="9" t="s">
        <v>37</v>
      </c>
      <c r="H4208" s="11"/>
      <c r="I4208" s="12">
        <v>580</v>
      </c>
      <c r="J4208" s="12">
        <v>580</v>
      </c>
      <c r="K4208" s="12"/>
      <c r="L4208" s="12">
        <f t="array" ref="L4208">IFERROR(LOOKUP(2^15,SEARCH({"40A","63A","80A","100A","125A","160A","200A","250A","400A","630A","800A","1000A","1250A","1600A","2000A","2500A","3200A","4000A","5000A","6300A"},UPPER(D4208)),{40,63,80,100,125,160,200,250,400,630,800,1000,1250,1600,2000,2500,3200,4000,5000,6300}),0)</f>
        <v>5000</v>
      </c>
      <c r="M4208" s="9" t="str">
        <f t="shared" si="326"/>
        <v>Elbow Edge</v>
      </c>
      <c r="N4208" s="9" t="str">
        <f t="shared" si="327"/>
        <v>AL</v>
      </c>
      <c r="O4208" s="13" t="str">
        <f t="shared" si="328"/>
        <v>Silver</v>
      </c>
      <c r="P4208" s="9" t="str">
        <f t="shared" si="329"/>
        <v>PET</v>
      </c>
      <c r="Q4208" s="9" t="str">
        <f t="shared" si="330"/>
        <v>5</v>
      </c>
      <c r="R42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08" s="14" t="str">
        <f>IF(ProjectsDB[[#This Row],[Item Type]]="Straight Plug-In",_xlfn.TEXTJOIN("-",TRUE,M4208&amp;"-"&amp;_xlfn.LET(_xlpm.txt,ProjectsDB[[#This Row],[Assembly]],_xlpm.pos,FIND("SP",_xlpm.txt),_xlpm.pre,LEFT(_xlpm.txt,_xlpm.pos-1),IF(RIGHT(_xlpm.pre,3)="123","3PL",IF(RIGHT(_xlpm.pre,2)="12","2PL",IF(RIGHT(_xlpm.pre,1)="1","1PL","3PL")))),N4208,O4208,P4208,Q4208&amp;"W",R4208),_xlfn.TEXTJOIN("-",TRUE,M4208,N4208,O4208,P4208,Q4208&amp;"W",R4208))</f>
        <v>Elbow Edge-AL-Silver-PET-5W-3</v>
      </c>
      <c r="T4208" s="14" t="str">
        <f>IF(COUNTIF(Cycletime[Element Desc.],ProjectsDB[[#This Row],[Element Desc.]])&gt;0,"Found","Not Found")</f>
        <v>Found</v>
      </c>
    </row>
    <row r="4209" spans="2:20" x14ac:dyDescent="0.25">
      <c r="B4209" s="8" t="s">
        <v>8785</v>
      </c>
      <c r="C4209" s="9" t="s">
        <v>8479</v>
      </c>
      <c r="D4209" s="9" t="s">
        <v>8480</v>
      </c>
      <c r="E4209" s="10">
        <v>5</v>
      </c>
      <c r="F4209" s="9" t="s">
        <v>8474</v>
      </c>
      <c r="G4209" s="9" t="s">
        <v>37</v>
      </c>
      <c r="H4209" s="11"/>
      <c r="I4209" s="12"/>
      <c r="J4209" s="12"/>
      <c r="K4209" s="12"/>
      <c r="L4209" s="12">
        <f t="array" ref="L4209">IFERROR(LOOKUP(2^15,SEARCH({"40A","63A","80A","100A","125A","160A","200A","250A","400A","630A","800A","1000A","1250A","1600A","2000A","2500A","3200A","4000A","5000A","6300A"},UPPER(D4209)),{40,63,80,100,125,160,200,250,400,630,800,1000,1250,1600,2000,2500,3200,4000,5000,6300}),0)</f>
        <v>5000</v>
      </c>
      <c r="M4209" s="9" t="str">
        <f t="shared" si="326"/>
        <v>Joint Pack</v>
      </c>
      <c r="N4209" s="9" t="str">
        <f t="shared" si="327"/>
        <v>AL</v>
      </c>
      <c r="O4209" s="13" t="str">
        <f t="shared" si="328"/>
        <v>Silver</v>
      </c>
      <c r="P4209" s="9" t="str">
        <f t="shared" si="329"/>
        <v>None</v>
      </c>
      <c r="Q4209" s="9" t="str">
        <f t="shared" si="330"/>
        <v>5</v>
      </c>
      <c r="R42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09" s="14" t="str">
        <f>IF(ProjectsDB[[#This Row],[Item Type]]="Straight Plug-In",_xlfn.TEXTJOIN("-",TRUE,M4209&amp;"-"&amp;_xlfn.LET(_xlpm.txt,ProjectsDB[[#This Row],[Assembly]],_xlpm.pos,FIND("SP",_xlpm.txt),_xlpm.pre,LEFT(_xlpm.txt,_xlpm.pos-1),IF(RIGHT(_xlpm.pre,3)="123","3PL",IF(RIGHT(_xlpm.pre,2)="12","2PL",IF(RIGHT(_xlpm.pre,1)="1","1PL","3PL")))),N4209,O4209,P4209,Q4209&amp;"W",R4209),_xlfn.TEXTJOIN("-",TRUE,M4209,N4209,O4209,P4209,Q4209&amp;"W",R4209))</f>
        <v>Joint Pack-AL-Silver-None-5W-3</v>
      </c>
      <c r="T4209" s="14" t="str">
        <f>IF(COUNTIF(Cycletime[Element Desc.],ProjectsDB[[#This Row],[Element Desc.]])&gt;0,"Found","Not Found")</f>
        <v>Found</v>
      </c>
    </row>
    <row r="4210" spans="2:20" x14ac:dyDescent="0.25">
      <c r="B4210" s="8" t="s">
        <v>8786</v>
      </c>
      <c r="C4210" s="9" t="s">
        <v>8476</v>
      </c>
      <c r="D4210" s="9" t="s">
        <v>8477</v>
      </c>
      <c r="E4210" s="10">
        <v>1</v>
      </c>
      <c r="F4210" s="9" t="s">
        <v>8474</v>
      </c>
      <c r="G4210" s="9" t="s">
        <v>37</v>
      </c>
      <c r="H4210" s="11"/>
      <c r="I4210" s="12">
        <v>3000</v>
      </c>
      <c r="J4210" s="12"/>
      <c r="K4210" s="12"/>
      <c r="L4210" s="12">
        <f t="array" ref="L4210">IFERROR(LOOKUP(2^15,SEARCH({"40A","63A","80A","100A","125A","160A","200A","250A","400A","630A","800A","1000A","1250A","1600A","2000A","2500A","3200A","4000A","5000A","6300A"},UPPER(D4210)),{40,63,80,100,125,160,200,250,400,630,800,1000,1250,1600,2000,2500,3200,4000,5000,6300}),0)</f>
        <v>5000</v>
      </c>
      <c r="M4210" s="9" t="str">
        <f t="shared" si="326"/>
        <v>Straight Feeder</v>
      </c>
      <c r="N4210" s="9" t="str">
        <f t="shared" si="327"/>
        <v>AL</v>
      </c>
      <c r="O4210" s="13" t="str">
        <f t="shared" si="328"/>
        <v>Silver</v>
      </c>
      <c r="P4210" s="9" t="str">
        <f t="shared" si="329"/>
        <v>PET</v>
      </c>
      <c r="Q4210" s="9" t="str">
        <f t="shared" si="330"/>
        <v>5</v>
      </c>
      <c r="R42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10" s="14" t="str">
        <f>IF(ProjectsDB[[#This Row],[Item Type]]="Straight Plug-In",_xlfn.TEXTJOIN("-",TRUE,M4210&amp;"-"&amp;_xlfn.LET(_xlpm.txt,ProjectsDB[[#This Row],[Assembly]],_xlpm.pos,FIND("SP",_xlpm.txt),_xlpm.pre,LEFT(_xlpm.txt,_xlpm.pos-1),IF(RIGHT(_xlpm.pre,3)="123","3PL",IF(RIGHT(_xlpm.pre,2)="12","2PL",IF(RIGHT(_xlpm.pre,1)="1","1PL","3PL")))),N4210,O4210,P4210,Q4210&amp;"W",R4210),_xlfn.TEXTJOIN("-",TRUE,M4210,N4210,O4210,P4210,Q4210&amp;"W",R4210))</f>
        <v>Straight Feeder-AL-Silver-PET-5W-3</v>
      </c>
      <c r="T4210" s="14" t="str">
        <f>IF(COUNTIF(Cycletime[Element Desc.],ProjectsDB[[#This Row],[Element Desc.]])&gt;0,"Found","Not Found")</f>
        <v>Found</v>
      </c>
    </row>
    <row r="4211" spans="2:20" x14ac:dyDescent="0.25">
      <c r="B4211" s="8" t="s">
        <v>8787</v>
      </c>
      <c r="C4211" s="9" t="s">
        <v>8634</v>
      </c>
      <c r="D4211" s="9" t="s">
        <v>8635</v>
      </c>
      <c r="E4211" s="10">
        <v>2</v>
      </c>
      <c r="F4211" s="9" t="s">
        <v>8474</v>
      </c>
      <c r="G4211" s="9" t="s">
        <v>37</v>
      </c>
      <c r="H4211" s="11"/>
      <c r="I4211" s="12">
        <v>580</v>
      </c>
      <c r="J4211" s="12">
        <v>580</v>
      </c>
      <c r="K4211" s="12"/>
      <c r="L4211" s="12">
        <f t="array" ref="L4211">IFERROR(LOOKUP(2^15,SEARCH({"40A","63A","80A","100A","125A","160A","200A","250A","400A","630A","800A","1000A","1250A","1600A","2000A","2500A","3200A","4000A","5000A","6300A"},UPPER(D4211)),{40,63,80,100,125,160,200,250,400,630,800,1000,1250,1600,2000,2500,3200,4000,5000,6300}),0)</f>
        <v>5000</v>
      </c>
      <c r="M4211" s="9" t="str">
        <f t="shared" si="326"/>
        <v>Elbow Edge</v>
      </c>
      <c r="N4211" s="9" t="str">
        <f t="shared" si="327"/>
        <v>AL</v>
      </c>
      <c r="O4211" s="13" t="str">
        <f t="shared" si="328"/>
        <v>Silver</v>
      </c>
      <c r="P4211" s="9" t="str">
        <f t="shared" si="329"/>
        <v>PET</v>
      </c>
      <c r="Q4211" s="9" t="str">
        <f t="shared" si="330"/>
        <v>5</v>
      </c>
      <c r="R42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11" s="14" t="str">
        <f>IF(ProjectsDB[[#This Row],[Item Type]]="Straight Plug-In",_xlfn.TEXTJOIN("-",TRUE,M4211&amp;"-"&amp;_xlfn.LET(_xlpm.txt,ProjectsDB[[#This Row],[Assembly]],_xlpm.pos,FIND("SP",_xlpm.txt),_xlpm.pre,LEFT(_xlpm.txt,_xlpm.pos-1),IF(RIGHT(_xlpm.pre,3)="123","3PL",IF(RIGHT(_xlpm.pre,2)="12","2PL",IF(RIGHT(_xlpm.pre,1)="1","1PL","3PL")))),N4211,O4211,P4211,Q4211&amp;"W",R4211),_xlfn.TEXTJOIN("-",TRUE,M4211,N4211,O4211,P4211,Q4211&amp;"W",R4211))</f>
        <v>Elbow Edge-AL-Silver-PET-5W-3</v>
      </c>
      <c r="T4211" s="14" t="str">
        <f>IF(COUNTIF(Cycletime[Element Desc.],ProjectsDB[[#This Row],[Element Desc.]])&gt;0,"Found","Not Found")</f>
        <v>Found</v>
      </c>
    </row>
    <row r="4212" spans="2:20" x14ac:dyDescent="0.25">
      <c r="B4212" s="8" t="s">
        <v>8788</v>
      </c>
      <c r="C4212" s="9" t="s">
        <v>8479</v>
      </c>
      <c r="D4212" s="9" t="s">
        <v>8480</v>
      </c>
      <c r="E4212" s="10">
        <v>5</v>
      </c>
      <c r="F4212" s="9" t="s">
        <v>8474</v>
      </c>
      <c r="G4212" s="9" t="s">
        <v>37</v>
      </c>
      <c r="H4212" s="11"/>
      <c r="I4212" s="12"/>
      <c r="J4212" s="12"/>
      <c r="K4212" s="12"/>
      <c r="L4212" s="12">
        <f t="array" ref="L4212">IFERROR(LOOKUP(2^15,SEARCH({"40A","63A","80A","100A","125A","160A","200A","250A","400A","630A","800A","1000A","1250A","1600A","2000A","2500A","3200A","4000A","5000A","6300A"},UPPER(D4212)),{40,63,80,100,125,160,200,250,400,630,800,1000,1250,1600,2000,2500,3200,4000,5000,6300}),0)</f>
        <v>5000</v>
      </c>
      <c r="M4212" s="9" t="str">
        <f t="shared" si="326"/>
        <v>Joint Pack</v>
      </c>
      <c r="N4212" s="9" t="str">
        <f t="shared" si="327"/>
        <v>AL</v>
      </c>
      <c r="O4212" s="13" t="str">
        <f t="shared" si="328"/>
        <v>Silver</v>
      </c>
      <c r="P4212" s="9" t="str">
        <f t="shared" si="329"/>
        <v>None</v>
      </c>
      <c r="Q4212" s="9" t="str">
        <f t="shared" si="330"/>
        <v>5</v>
      </c>
      <c r="R42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12" s="14" t="str">
        <f>IF(ProjectsDB[[#This Row],[Item Type]]="Straight Plug-In",_xlfn.TEXTJOIN("-",TRUE,M4212&amp;"-"&amp;_xlfn.LET(_xlpm.txt,ProjectsDB[[#This Row],[Assembly]],_xlpm.pos,FIND("SP",_xlpm.txt),_xlpm.pre,LEFT(_xlpm.txt,_xlpm.pos-1),IF(RIGHT(_xlpm.pre,3)="123","3PL",IF(RIGHT(_xlpm.pre,2)="12","2PL",IF(RIGHT(_xlpm.pre,1)="1","1PL","3PL")))),N4212,O4212,P4212,Q4212&amp;"W",R4212),_xlfn.TEXTJOIN("-",TRUE,M4212,N4212,O4212,P4212,Q4212&amp;"W",R4212))</f>
        <v>Joint Pack-AL-Silver-None-5W-3</v>
      </c>
      <c r="T4212" s="14" t="str">
        <f>IF(COUNTIF(Cycletime[Element Desc.],ProjectsDB[[#This Row],[Element Desc.]])&gt;0,"Found","Not Found")</f>
        <v>Found</v>
      </c>
    </row>
    <row r="4213" spans="2:20" x14ac:dyDescent="0.25">
      <c r="B4213" s="8" t="s">
        <v>8789</v>
      </c>
      <c r="C4213" s="9" t="s">
        <v>8634</v>
      </c>
      <c r="D4213" s="9" t="s">
        <v>8635</v>
      </c>
      <c r="E4213" s="10">
        <v>1</v>
      </c>
      <c r="F4213" s="9" t="s">
        <v>8474</v>
      </c>
      <c r="G4213" s="9" t="s">
        <v>37</v>
      </c>
      <c r="H4213" s="11"/>
      <c r="I4213" s="12">
        <v>580</v>
      </c>
      <c r="J4213" s="12">
        <v>580</v>
      </c>
      <c r="K4213" s="12"/>
      <c r="L4213" s="12">
        <f t="array" ref="L4213">IFERROR(LOOKUP(2^15,SEARCH({"40A","63A","80A","100A","125A","160A","200A","250A","400A","630A","800A","1000A","1250A","1600A","2000A","2500A","3200A","4000A","5000A","6300A"},UPPER(D4213)),{40,63,80,100,125,160,200,250,400,630,800,1000,1250,1600,2000,2500,3200,4000,5000,6300}),0)</f>
        <v>5000</v>
      </c>
      <c r="M4213" s="9" t="str">
        <f t="shared" si="326"/>
        <v>Elbow Edge</v>
      </c>
      <c r="N4213" s="9" t="str">
        <f t="shared" si="327"/>
        <v>AL</v>
      </c>
      <c r="O4213" s="13" t="str">
        <f t="shared" si="328"/>
        <v>Silver</v>
      </c>
      <c r="P4213" s="9" t="str">
        <f t="shared" si="329"/>
        <v>PET</v>
      </c>
      <c r="Q4213" s="9" t="str">
        <f t="shared" si="330"/>
        <v>5</v>
      </c>
      <c r="R42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13" s="14" t="str">
        <f>IF(ProjectsDB[[#This Row],[Item Type]]="Straight Plug-In",_xlfn.TEXTJOIN("-",TRUE,M4213&amp;"-"&amp;_xlfn.LET(_xlpm.txt,ProjectsDB[[#This Row],[Assembly]],_xlpm.pos,FIND("SP",_xlpm.txt),_xlpm.pre,LEFT(_xlpm.txt,_xlpm.pos-1),IF(RIGHT(_xlpm.pre,3)="123","3PL",IF(RIGHT(_xlpm.pre,2)="12","2PL",IF(RIGHT(_xlpm.pre,1)="1","1PL","3PL")))),N4213,O4213,P4213,Q4213&amp;"W",R4213),_xlfn.TEXTJOIN("-",TRUE,M4213,N4213,O4213,P4213,Q4213&amp;"W",R4213))</f>
        <v>Elbow Edge-AL-Silver-PET-5W-3</v>
      </c>
      <c r="T4213" s="14" t="str">
        <f>IF(COUNTIF(Cycletime[Element Desc.],ProjectsDB[[#This Row],[Element Desc.]])&gt;0,"Found","Not Found")</f>
        <v>Found</v>
      </c>
    </row>
    <row r="4214" spans="2:20" x14ac:dyDescent="0.25">
      <c r="B4214" s="8" t="s">
        <v>8790</v>
      </c>
      <c r="C4214" s="9" t="s">
        <v>8479</v>
      </c>
      <c r="D4214" s="9" t="s">
        <v>8480</v>
      </c>
      <c r="E4214" s="10">
        <v>5</v>
      </c>
      <c r="F4214" s="9" t="s">
        <v>8474</v>
      </c>
      <c r="G4214" s="9" t="s">
        <v>37</v>
      </c>
      <c r="H4214" s="11"/>
      <c r="I4214" s="12"/>
      <c r="J4214" s="12"/>
      <c r="K4214" s="12"/>
      <c r="L4214" s="12">
        <f t="array" ref="L4214">IFERROR(LOOKUP(2^15,SEARCH({"40A","63A","80A","100A","125A","160A","200A","250A","400A","630A","800A","1000A","1250A","1600A","2000A","2500A","3200A","4000A","5000A","6300A"},UPPER(D4214)),{40,63,80,100,125,160,200,250,400,630,800,1000,1250,1600,2000,2500,3200,4000,5000,6300}),0)</f>
        <v>5000</v>
      </c>
      <c r="M4214" s="9" t="str">
        <f t="shared" si="326"/>
        <v>Joint Pack</v>
      </c>
      <c r="N4214" s="9" t="str">
        <f t="shared" si="327"/>
        <v>AL</v>
      </c>
      <c r="O4214" s="13" t="str">
        <f t="shared" si="328"/>
        <v>Silver</v>
      </c>
      <c r="P4214" s="9" t="str">
        <f t="shared" si="329"/>
        <v>None</v>
      </c>
      <c r="Q4214" s="9" t="str">
        <f t="shared" si="330"/>
        <v>5</v>
      </c>
      <c r="R42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14" s="14" t="str">
        <f>IF(ProjectsDB[[#This Row],[Item Type]]="Straight Plug-In",_xlfn.TEXTJOIN("-",TRUE,M4214&amp;"-"&amp;_xlfn.LET(_xlpm.txt,ProjectsDB[[#This Row],[Assembly]],_xlpm.pos,FIND("SP",_xlpm.txt),_xlpm.pre,LEFT(_xlpm.txt,_xlpm.pos-1),IF(RIGHT(_xlpm.pre,3)="123","3PL",IF(RIGHT(_xlpm.pre,2)="12","2PL",IF(RIGHT(_xlpm.pre,1)="1","1PL","3PL")))),N4214,O4214,P4214,Q4214&amp;"W",R4214),_xlfn.TEXTJOIN("-",TRUE,M4214,N4214,O4214,P4214,Q4214&amp;"W",R4214))</f>
        <v>Joint Pack-AL-Silver-None-5W-3</v>
      </c>
      <c r="T4214" s="14" t="str">
        <f>IF(COUNTIF(Cycletime[Element Desc.],ProjectsDB[[#This Row],[Element Desc.]])&gt;0,"Found","Not Found")</f>
        <v>Found</v>
      </c>
    </row>
    <row r="4215" spans="2:20" x14ac:dyDescent="0.25">
      <c r="B4215" s="8" t="s">
        <v>8791</v>
      </c>
      <c r="C4215" s="9" t="s">
        <v>8476</v>
      </c>
      <c r="D4215" s="9" t="s">
        <v>8477</v>
      </c>
      <c r="E4215" s="10">
        <v>1</v>
      </c>
      <c r="F4215" s="9" t="s">
        <v>8474</v>
      </c>
      <c r="G4215" s="9" t="s">
        <v>37</v>
      </c>
      <c r="H4215" s="11"/>
      <c r="I4215" s="12">
        <v>3000</v>
      </c>
      <c r="J4215" s="12"/>
      <c r="K4215" s="12"/>
      <c r="L4215" s="12">
        <f t="array" ref="L4215">IFERROR(LOOKUP(2^15,SEARCH({"40A","63A","80A","100A","125A","160A","200A","250A","400A","630A","800A","1000A","1250A","1600A","2000A","2500A","3200A","4000A","5000A","6300A"},UPPER(D4215)),{40,63,80,100,125,160,200,250,400,630,800,1000,1250,1600,2000,2500,3200,4000,5000,6300}),0)</f>
        <v>5000</v>
      </c>
      <c r="M4215" s="9" t="str">
        <f t="shared" si="326"/>
        <v>Straight Feeder</v>
      </c>
      <c r="N4215" s="9" t="str">
        <f t="shared" si="327"/>
        <v>AL</v>
      </c>
      <c r="O4215" s="13" t="str">
        <f t="shared" si="328"/>
        <v>Silver</v>
      </c>
      <c r="P4215" s="9" t="str">
        <f t="shared" si="329"/>
        <v>PET</v>
      </c>
      <c r="Q4215" s="9" t="str">
        <f t="shared" si="330"/>
        <v>5</v>
      </c>
      <c r="R42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15" s="14" t="str">
        <f>IF(ProjectsDB[[#This Row],[Item Type]]="Straight Plug-In",_xlfn.TEXTJOIN("-",TRUE,M4215&amp;"-"&amp;_xlfn.LET(_xlpm.txt,ProjectsDB[[#This Row],[Assembly]],_xlpm.pos,FIND("SP",_xlpm.txt),_xlpm.pre,LEFT(_xlpm.txt,_xlpm.pos-1),IF(RIGHT(_xlpm.pre,3)="123","3PL",IF(RIGHT(_xlpm.pre,2)="12","2PL",IF(RIGHT(_xlpm.pre,1)="1","1PL","3PL")))),N4215,O4215,P4215,Q4215&amp;"W",R4215),_xlfn.TEXTJOIN("-",TRUE,M4215,N4215,O4215,P4215,Q4215&amp;"W",R4215))</f>
        <v>Straight Feeder-AL-Silver-PET-5W-3</v>
      </c>
      <c r="T4215" s="14" t="str">
        <f>IF(COUNTIF(Cycletime[Element Desc.],ProjectsDB[[#This Row],[Element Desc.]])&gt;0,"Found","Not Found")</f>
        <v>Found</v>
      </c>
    </row>
    <row r="4216" spans="2:20" x14ac:dyDescent="0.25">
      <c r="B4216" s="8" t="s">
        <v>8792</v>
      </c>
      <c r="C4216" s="9" t="s">
        <v>8634</v>
      </c>
      <c r="D4216" s="9" t="s">
        <v>8635</v>
      </c>
      <c r="E4216" s="10">
        <v>2</v>
      </c>
      <c r="F4216" s="9" t="s">
        <v>8474</v>
      </c>
      <c r="G4216" s="9" t="s">
        <v>37</v>
      </c>
      <c r="H4216" s="11"/>
      <c r="I4216" s="12">
        <v>580</v>
      </c>
      <c r="J4216" s="12">
        <v>580</v>
      </c>
      <c r="K4216" s="12"/>
      <c r="L4216" s="12">
        <f t="array" ref="L4216">IFERROR(LOOKUP(2^15,SEARCH({"40A","63A","80A","100A","125A","160A","200A","250A","400A","630A","800A","1000A","1250A","1600A","2000A","2500A","3200A","4000A","5000A","6300A"},UPPER(D4216)),{40,63,80,100,125,160,200,250,400,630,800,1000,1250,1600,2000,2500,3200,4000,5000,6300}),0)</f>
        <v>5000</v>
      </c>
      <c r="M4216" s="9" t="str">
        <f t="shared" si="326"/>
        <v>Elbow Edge</v>
      </c>
      <c r="N4216" s="9" t="str">
        <f t="shared" si="327"/>
        <v>AL</v>
      </c>
      <c r="O4216" s="13" t="str">
        <f t="shared" si="328"/>
        <v>Silver</v>
      </c>
      <c r="P4216" s="9" t="str">
        <f t="shared" si="329"/>
        <v>PET</v>
      </c>
      <c r="Q4216" s="9" t="str">
        <f t="shared" si="330"/>
        <v>5</v>
      </c>
      <c r="R42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16" s="14" t="str">
        <f>IF(ProjectsDB[[#This Row],[Item Type]]="Straight Plug-In",_xlfn.TEXTJOIN("-",TRUE,M4216&amp;"-"&amp;_xlfn.LET(_xlpm.txt,ProjectsDB[[#This Row],[Assembly]],_xlpm.pos,FIND("SP",_xlpm.txt),_xlpm.pre,LEFT(_xlpm.txt,_xlpm.pos-1),IF(RIGHT(_xlpm.pre,3)="123","3PL",IF(RIGHT(_xlpm.pre,2)="12","2PL",IF(RIGHT(_xlpm.pre,1)="1","1PL","3PL")))),N4216,O4216,P4216,Q4216&amp;"W",R4216),_xlfn.TEXTJOIN("-",TRUE,M4216,N4216,O4216,P4216,Q4216&amp;"W",R4216))</f>
        <v>Elbow Edge-AL-Silver-PET-5W-3</v>
      </c>
      <c r="T4216" s="14" t="str">
        <f>IF(COUNTIF(Cycletime[Element Desc.],ProjectsDB[[#This Row],[Element Desc.]])&gt;0,"Found","Not Found")</f>
        <v>Found</v>
      </c>
    </row>
    <row r="4217" spans="2:20" x14ac:dyDescent="0.25">
      <c r="B4217" s="8" t="s">
        <v>8793</v>
      </c>
      <c r="C4217" s="9" t="s">
        <v>8479</v>
      </c>
      <c r="D4217" s="9" t="s">
        <v>8480</v>
      </c>
      <c r="E4217" s="10">
        <v>5</v>
      </c>
      <c r="F4217" s="9" t="s">
        <v>8474</v>
      </c>
      <c r="G4217" s="9" t="s">
        <v>37</v>
      </c>
      <c r="H4217" s="11"/>
      <c r="I4217" s="12"/>
      <c r="J4217" s="12"/>
      <c r="K4217" s="12"/>
      <c r="L4217" s="12">
        <f t="array" ref="L4217">IFERROR(LOOKUP(2^15,SEARCH({"40A","63A","80A","100A","125A","160A","200A","250A","400A","630A","800A","1000A","1250A","1600A","2000A","2500A","3200A","4000A","5000A","6300A"},UPPER(D4217)),{40,63,80,100,125,160,200,250,400,630,800,1000,1250,1600,2000,2500,3200,4000,5000,6300}),0)</f>
        <v>5000</v>
      </c>
      <c r="M4217" s="9" t="str">
        <f t="shared" si="326"/>
        <v>Joint Pack</v>
      </c>
      <c r="N4217" s="9" t="str">
        <f t="shared" si="327"/>
        <v>AL</v>
      </c>
      <c r="O4217" s="13" t="str">
        <f t="shared" si="328"/>
        <v>Silver</v>
      </c>
      <c r="P4217" s="9" t="str">
        <f t="shared" si="329"/>
        <v>None</v>
      </c>
      <c r="Q4217" s="9" t="str">
        <f t="shared" si="330"/>
        <v>5</v>
      </c>
      <c r="R42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17" s="14" t="str">
        <f>IF(ProjectsDB[[#This Row],[Item Type]]="Straight Plug-In",_xlfn.TEXTJOIN("-",TRUE,M4217&amp;"-"&amp;_xlfn.LET(_xlpm.txt,ProjectsDB[[#This Row],[Assembly]],_xlpm.pos,FIND("SP",_xlpm.txt),_xlpm.pre,LEFT(_xlpm.txt,_xlpm.pos-1),IF(RIGHT(_xlpm.pre,3)="123","3PL",IF(RIGHT(_xlpm.pre,2)="12","2PL",IF(RIGHT(_xlpm.pre,1)="1","1PL","3PL")))),N4217,O4217,P4217,Q4217&amp;"W",R4217),_xlfn.TEXTJOIN("-",TRUE,M4217,N4217,O4217,P4217,Q4217&amp;"W",R4217))</f>
        <v>Joint Pack-AL-Silver-None-5W-3</v>
      </c>
      <c r="T4217" s="14" t="str">
        <f>IF(COUNTIF(Cycletime[Element Desc.],ProjectsDB[[#This Row],[Element Desc.]])&gt;0,"Found","Not Found")</f>
        <v>Found</v>
      </c>
    </row>
    <row r="4218" spans="2:20" x14ac:dyDescent="0.25">
      <c r="B4218" s="8" t="s">
        <v>8794</v>
      </c>
      <c r="C4218" s="9" t="s">
        <v>8795</v>
      </c>
      <c r="D4218" s="9" t="s">
        <v>8796</v>
      </c>
      <c r="E4218" s="10">
        <v>1</v>
      </c>
      <c r="F4218" s="9" t="s">
        <v>8474</v>
      </c>
      <c r="G4218" s="9" t="s">
        <v>47</v>
      </c>
      <c r="H4218" s="11"/>
      <c r="I4218" s="12">
        <v>300</v>
      </c>
      <c r="J4218" s="12">
        <v>325</v>
      </c>
      <c r="K4218" s="12">
        <v>300</v>
      </c>
      <c r="L4218" s="12">
        <f t="array" ref="L4218">IFERROR(LOOKUP(2^15,SEARCH({"40A","63A","80A","100A","125A","160A","200A","250A","400A","630A","800A","1000A","1250A","1600A","2000A","2500A","3200A","4000A","5000A","6300A"},UPPER(D4218)),{40,63,80,100,125,160,200,250,400,630,800,1000,1250,1600,2000,2500,3200,4000,5000,6300}),0)</f>
        <v>5000</v>
      </c>
      <c r="M4218" s="9" t="str">
        <f t="shared" si="326"/>
        <v>Z-Unit Flat</v>
      </c>
      <c r="N4218" s="9" t="str">
        <f t="shared" si="327"/>
        <v>AL</v>
      </c>
      <c r="O4218" s="13" t="str">
        <f t="shared" si="328"/>
        <v>Silver</v>
      </c>
      <c r="P4218" s="9" t="str">
        <f t="shared" si="329"/>
        <v>PET</v>
      </c>
      <c r="Q4218" s="9" t="str">
        <f t="shared" si="330"/>
        <v>5</v>
      </c>
      <c r="R42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18" s="14" t="str">
        <f>IF(ProjectsDB[[#This Row],[Item Type]]="Straight Plug-In",_xlfn.TEXTJOIN("-",TRUE,M4218&amp;"-"&amp;_xlfn.LET(_xlpm.txt,ProjectsDB[[#This Row],[Assembly]],_xlpm.pos,FIND("SP",_xlpm.txt),_xlpm.pre,LEFT(_xlpm.txt,_xlpm.pos-1),IF(RIGHT(_xlpm.pre,3)="123","3PL",IF(RIGHT(_xlpm.pre,2)="12","2PL",IF(RIGHT(_xlpm.pre,1)="1","1PL","3PL")))),N4218,O4218,P4218,Q4218&amp;"W",R4218),_xlfn.TEXTJOIN("-",TRUE,M4218,N4218,O4218,P4218,Q4218&amp;"W",R4218))</f>
        <v>Z-Unit Flat-AL-Silver-PET-5W-3</v>
      </c>
      <c r="T4218" s="14" t="str">
        <f>IF(COUNTIF(Cycletime[Element Desc.],ProjectsDB[[#This Row],[Element Desc.]])&gt;0,"Found","Not Found")</f>
        <v>Found</v>
      </c>
    </row>
    <row r="4219" spans="2:20" x14ac:dyDescent="0.25">
      <c r="B4219" s="8" t="s">
        <v>8797</v>
      </c>
      <c r="C4219" s="9" t="s">
        <v>8798</v>
      </c>
      <c r="D4219" s="9" t="s">
        <v>8799</v>
      </c>
      <c r="E4219" s="10">
        <v>4</v>
      </c>
      <c r="F4219" s="9" t="s">
        <v>8474</v>
      </c>
      <c r="G4219" s="9" t="s">
        <v>47</v>
      </c>
      <c r="H4219" s="11"/>
      <c r="I4219" s="12">
        <v>580</v>
      </c>
      <c r="J4219" s="12">
        <v>580</v>
      </c>
      <c r="K4219" s="12"/>
      <c r="L4219" s="12">
        <f t="array" ref="L4219">IFERROR(LOOKUP(2^15,SEARCH({"40A","63A","80A","100A","125A","160A","200A","250A","400A","630A","800A","1000A","1250A","1600A","2000A","2500A","3200A","4000A","5000A","6300A"},UPPER(D4219)),{40,63,80,100,125,160,200,250,400,630,800,1000,1250,1600,2000,2500,3200,4000,5000,6300}),0)</f>
        <v>5000</v>
      </c>
      <c r="M4219" s="9" t="str">
        <f t="shared" si="326"/>
        <v>Elbow Edge</v>
      </c>
      <c r="N4219" s="9" t="str">
        <f t="shared" si="327"/>
        <v>AL</v>
      </c>
      <c r="O4219" s="13" t="str">
        <f t="shared" si="328"/>
        <v>Silver</v>
      </c>
      <c r="P4219" s="9" t="str">
        <f t="shared" si="329"/>
        <v>PET</v>
      </c>
      <c r="Q4219" s="9" t="str">
        <f t="shared" si="330"/>
        <v>5</v>
      </c>
      <c r="R42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19" s="14" t="str">
        <f>IF(ProjectsDB[[#This Row],[Item Type]]="Straight Plug-In",_xlfn.TEXTJOIN("-",TRUE,M4219&amp;"-"&amp;_xlfn.LET(_xlpm.txt,ProjectsDB[[#This Row],[Assembly]],_xlpm.pos,FIND("SP",_xlpm.txt),_xlpm.pre,LEFT(_xlpm.txt,_xlpm.pos-1),IF(RIGHT(_xlpm.pre,3)="123","3PL",IF(RIGHT(_xlpm.pre,2)="12","2PL",IF(RIGHT(_xlpm.pre,1)="1","1PL","3PL")))),N4219,O4219,P4219,Q4219&amp;"W",R4219),_xlfn.TEXTJOIN("-",TRUE,M4219,N4219,O4219,P4219,Q4219&amp;"W",R4219))</f>
        <v>Elbow Edge-AL-Silver-PET-5W-3</v>
      </c>
      <c r="T4219" s="14" t="str">
        <f>IF(COUNTIF(Cycletime[Element Desc.],ProjectsDB[[#This Row],[Element Desc.]])&gt;0,"Found","Not Found")</f>
        <v>Found</v>
      </c>
    </row>
    <row r="4220" spans="2:20" x14ac:dyDescent="0.25">
      <c r="B4220" s="8" t="s">
        <v>8800</v>
      </c>
      <c r="C4220" s="9" t="s">
        <v>8801</v>
      </c>
      <c r="D4220" s="9" t="s">
        <v>8802</v>
      </c>
      <c r="E4220" s="10">
        <v>1</v>
      </c>
      <c r="F4220" s="9" t="s">
        <v>8474</v>
      </c>
      <c r="G4220" s="9" t="s">
        <v>47</v>
      </c>
      <c r="H4220" s="11"/>
      <c r="I4220" s="12">
        <v>580</v>
      </c>
      <c r="J4220" s="12">
        <v>640</v>
      </c>
      <c r="K4220" s="12">
        <v>580</v>
      </c>
      <c r="L4220" s="12">
        <f t="array" ref="L4220">IFERROR(LOOKUP(2^15,SEARCH({"40A","63A","80A","100A","125A","160A","200A","250A","400A","630A","800A","1000A","1250A","1600A","2000A","2500A","3200A","4000A","5000A","6300A"},UPPER(D4220)),{40,63,80,100,125,160,200,250,400,630,800,1000,1250,1600,2000,2500,3200,4000,5000,6300}),0)</f>
        <v>5000</v>
      </c>
      <c r="M4220" s="9" t="str">
        <f t="shared" si="326"/>
        <v>Z-Unit Edge</v>
      </c>
      <c r="N4220" s="9" t="str">
        <f t="shared" si="327"/>
        <v>AL</v>
      </c>
      <c r="O4220" s="13" t="str">
        <f t="shared" si="328"/>
        <v>Silver</v>
      </c>
      <c r="P4220" s="9" t="str">
        <f t="shared" si="329"/>
        <v>PET</v>
      </c>
      <c r="Q4220" s="9" t="str">
        <f t="shared" si="330"/>
        <v>5</v>
      </c>
      <c r="R42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20" s="14" t="str">
        <f>IF(ProjectsDB[[#This Row],[Item Type]]="Straight Plug-In",_xlfn.TEXTJOIN("-",TRUE,M4220&amp;"-"&amp;_xlfn.LET(_xlpm.txt,ProjectsDB[[#This Row],[Assembly]],_xlpm.pos,FIND("SP",_xlpm.txt),_xlpm.pre,LEFT(_xlpm.txt,_xlpm.pos-1),IF(RIGHT(_xlpm.pre,3)="123","3PL",IF(RIGHT(_xlpm.pre,2)="12","2PL",IF(RIGHT(_xlpm.pre,1)="1","1PL","3PL")))),N4220,O4220,P4220,Q4220&amp;"W",R4220),_xlfn.TEXTJOIN("-",TRUE,M4220,N4220,O4220,P4220,Q4220&amp;"W",R4220))</f>
        <v>Z-Unit Edge-AL-Silver-PET-5W-3</v>
      </c>
      <c r="T4220" s="14" t="str">
        <f>IF(COUNTIF(Cycletime[Element Desc.],ProjectsDB[[#This Row],[Element Desc.]])&gt;0,"Found","Not Found")</f>
        <v>Found</v>
      </c>
    </row>
    <row r="4221" spans="2:20" x14ac:dyDescent="0.25">
      <c r="B4221" s="8" t="s">
        <v>8803</v>
      </c>
      <c r="C4221" s="9" t="s">
        <v>8798</v>
      </c>
      <c r="D4221" s="9" t="s">
        <v>8799</v>
      </c>
      <c r="E4221" s="10">
        <v>1</v>
      </c>
      <c r="F4221" s="9" t="s">
        <v>8474</v>
      </c>
      <c r="G4221" s="9" t="s">
        <v>47</v>
      </c>
      <c r="H4221" s="11"/>
      <c r="I4221" s="12">
        <v>580</v>
      </c>
      <c r="J4221" s="12">
        <v>580</v>
      </c>
      <c r="K4221" s="12"/>
      <c r="L4221" s="12">
        <f t="array" ref="L4221">IFERROR(LOOKUP(2^15,SEARCH({"40A","63A","80A","100A","125A","160A","200A","250A","400A","630A","800A","1000A","1250A","1600A","2000A","2500A","3200A","4000A","5000A","6300A"},UPPER(D4221)),{40,63,80,100,125,160,200,250,400,630,800,1000,1250,1600,2000,2500,3200,4000,5000,6300}),0)</f>
        <v>5000</v>
      </c>
      <c r="M4221" s="9" t="str">
        <f t="shared" si="326"/>
        <v>Elbow Edge</v>
      </c>
      <c r="N4221" s="9" t="str">
        <f t="shared" si="327"/>
        <v>AL</v>
      </c>
      <c r="O4221" s="13" t="str">
        <f t="shared" si="328"/>
        <v>Silver</v>
      </c>
      <c r="P4221" s="9" t="str">
        <f t="shared" si="329"/>
        <v>PET</v>
      </c>
      <c r="Q4221" s="9" t="str">
        <f t="shared" si="330"/>
        <v>5</v>
      </c>
      <c r="R42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21" s="14" t="str">
        <f>IF(ProjectsDB[[#This Row],[Item Type]]="Straight Plug-In",_xlfn.TEXTJOIN("-",TRUE,M4221&amp;"-"&amp;_xlfn.LET(_xlpm.txt,ProjectsDB[[#This Row],[Assembly]],_xlpm.pos,FIND("SP",_xlpm.txt),_xlpm.pre,LEFT(_xlpm.txt,_xlpm.pos-1),IF(RIGHT(_xlpm.pre,3)="123","3PL",IF(RIGHT(_xlpm.pre,2)="12","2PL",IF(RIGHT(_xlpm.pre,1)="1","1PL","3PL")))),N4221,O4221,P4221,Q4221&amp;"W",R4221),_xlfn.TEXTJOIN("-",TRUE,M4221,N4221,O4221,P4221,Q4221&amp;"W",R4221))</f>
        <v>Elbow Edge-AL-Silver-PET-5W-3</v>
      </c>
      <c r="T4221" s="14" t="str">
        <f>IF(COUNTIF(Cycletime[Element Desc.],ProjectsDB[[#This Row],[Element Desc.]])&gt;0,"Found","Not Found")</f>
        <v>Found</v>
      </c>
    </row>
    <row r="4222" spans="2:20" x14ac:dyDescent="0.25">
      <c r="B4222" s="8" t="s">
        <v>8804</v>
      </c>
      <c r="C4222" s="9" t="s">
        <v>8805</v>
      </c>
      <c r="D4222" s="9" t="s">
        <v>8806</v>
      </c>
      <c r="E4222" s="10">
        <v>1</v>
      </c>
      <c r="F4222" s="9" t="s">
        <v>8474</v>
      </c>
      <c r="G4222" s="9" t="s">
        <v>47</v>
      </c>
      <c r="H4222" s="11"/>
      <c r="I4222" s="12">
        <v>580</v>
      </c>
      <c r="J4222" s="12">
        <v>580</v>
      </c>
      <c r="K4222" s="12">
        <v>800</v>
      </c>
      <c r="L4222" s="12">
        <f t="array" ref="L4222">IFERROR(LOOKUP(2^15,SEARCH({"40A","63A","80A","100A","125A","160A","200A","250A","400A","630A","800A","1000A","1250A","1600A","2000A","2500A","3200A","4000A","5000A","6300A"},UPPER(D4222)),{40,63,80,100,125,160,200,250,400,630,800,1000,1250,1600,2000,2500,3200,4000,5000,6300}),0)</f>
        <v>5000</v>
      </c>
      <c r="M4222" s="9" t="str">
        <f t="shared" si="326"/>
        <v>Offset Edge</v>
      </c>
      <c r="N4222" s="9" t="str">
        <f t="shared" si="327"/>
        <v>AL</v>
      </c>
      <c r="O4222" s="13" t="str">
        <f t="shared" si="328"/>
        <v>Silver</v>
      </c>
      <c r="P4222" s="9" t="str">
        <f t="shared" si="329"/>
        <v>PET</v>
      </c>
      <c r="Q4222" s="9" t="str">
        <f t="shared" si="330"/>
        <v>5</v>
      </c>
      <c r="R42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22" s="14" t="str">
        <f>IF(ProjectsDB[[#This Row],[Item Type]]="Straight Plug-In",_xlfn.TEXTJOIN("-",TRUE,M4222&amp;"-"&amp;_xlfn.LET(_xlpm.txt,ProjectsDB[[#This Row],[Assembly]],_xlpm.pos,FIND("SP",_xlpm.txt),_xlpm.pre,LEFT(_xlpm.txt,_xlpm.pos-1),IF(RIGHT(_xlpm.pre,3)="123","3PL",IF(RIGHT(_xlpm.pre,2)="12","2PL",IF(RIGHT(_xlpm.pre,1)="1","1PL","3PL")))),N4222,O4222,P4222,Q4222&amp;"W",R4222),_xlfn.TEXTJOIN("-",TRUE,M4222,N4222,O4222,P4222,Q4222&amp;"W",R4222))</f>
        <v>Offset Edge-AL-Silver-PET-5W-3</v>
      </c>
      <c r="T4222" s="14" t="str">
        <f>IF(COUNTIF(Cycletime[Element Desc.],ProjectsDB[[#This Row],[Element Desc.]])&gt;0,"Found","Not Found")</f>
        <v>Found</v>
      </c>
    </row>
    <row r="4223" spans="2:20" x14ac:dyDescent="0.25">
      <c r="B4223" s="8" t="s">
        <v>8807</v>
      </c>
      <c r="C4223" s="9" t="s">
        <v>8808</v>
      </c>
      <c r="D4223" s="9" t="s">
        <v>8809</v>
      </c>
      <c r="E4223" s="10">
        <v>1</v>
      </c>
      <c r="F4223" s="9" t="s">
        <v>8474</v>
      </c>
      <c r="G4223" s="9" t="s">
        <v>47</v>
      </c>
      <c r="H4223" s="11"/>
      <c r="I4223" s="12">
        <v>425</v>
      </c>
      <c r="J4223" s="12"/>
      <c r="K4223" s="12"/>
      <c r="L4223" s="12">
        <f t="array" ref="L4223">IFERROR(LOOKUP(2^15,SEARCH({"40A","63A","80A","100A","125A","160A","200A","250A","400A","630A","800A","1000A","1250A","1600A","2000A","2500A","3200A","4000A","5000A","6300A"},UPPER(D4223)),{40,63,80,100,125,160,200,250,400,630,800,1000,1250,1600,2000,2500,3200,4000,5000,6300}),0)</f>
        <v>5000</v>
      </c>
      <c r="M4223" s="9" t="str">
        <f t="shared" si="326"/>
        <v>Flange Straight</v>
      </c>
      <c r="N4223" s="9" t="str">
        <f t="shared" si="327"/>
        <v>AL</v>
      </c>
      <c r="O4223" s="13" t="str">
        <f t="shared" si="328"/>
        <v>Silver</v>
      </c>
      <c r="P4223" s="9" t="str">
        <f t="shared" si="329"/>
        <v>PET</v>
      </c>
      <c r="Q4223" s="9" t="str">
        <f t="shared" si="330"/>
        <v>5</v>
      </c>
      <c r="R42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23" s="14" t="str">
        <f>IF(ProjectsDB[[#This Row],[Item Type]]="Straight Plug-In",_xlfn.TEXTJOIN("-",TRUE,M4223&amp;"-"&amp;_xlfn.LET(_xlpm.txt,ProjectsDB[[#This Row],[Assembly]],_xlpm.pos,FIND("SP",_xlpm.txt),_xlpm.pre,LEFT(_xlpm.txt,_xlpm.pos-1),IF(RIGHT(_xlpm.pre,3)="123","3PL",IF(RIGHT(_xlpm.pre,2)="12","2PL",IF(RIGHT(_xlpm.pre,1)="1","1PL","3PL")))),N4223,O4223,P4223,Q4223&amp;"W",R4223),_xlfn.TEXTJOIN("-",TRUE,M4223,N4223,O4223,P4223,Q4223&amp;"W",R4223))</f>
        <v>Flange Straight-AL-Silver-PET-5W-3</v>
      </c>
      <c r="T4223" s="14" t="str">
        <f>IF(COUNTIF(Cycletime[Element Desc.],ProjectsDB[[#This Row],[Element Desc.]])&gt;0,"Found","Not Found")</f>
        <v>Found</v>
      </c>
    </row>
    <row r="4224" spans="2:20" x14ac:dyDescent="0.25">
      <c r="B4224" s="8" t="s">
        <v>8810</v>
      </c>
      <c r="C4224" s="9" t="s">
        <v>8808</v>
      </c>
      <c r="D4224" s="9" t="s">
        <v>8809</v>
      </c>
      <c r="E4224" s="10">
        <v>1</v>
      </c>
      <c r="F4224" s="9" t="s">
        <v>8474</v>
      </c>
      <c r="G4224" s="9" t="s">
        <v>47</v>
      </c>
      <c r="H4224" s="11"/>
      <c r="I4224" s="12">
        <v>425</v>
      </c>
      <c r="J4224" s="12"/>
      <c r="K4224" s="12"/>
      <c r="L4224" s="12">
        <f t="array" ref="L4224">IFERROR(LOOKUP(2^15,SEARCH({"40A","63A","80A","100A","125A","160A","200A","250A","400A","630A","800A","1000A","1250A","1600A","2000A","2500A","3200A","4000A","5000A","6300A"},UPPER(D4224)),{40,63,80,100,125,160,200,250,400,630,800,1000,1250,1600,2000,2500,3200,4000,5000,6300}),0)</f>
        <v>5000</v>
      </c>
      <c r="M4224" s="9" t="str">
        <f t="shared" si="326"/>
        <v>Flange Straight</v>
      </c>
      <c r="N4224" s="9" t="str">
        <f t="shared" si="327"/>
        <v>AL</v>
      </c>
      <c r="O4224" s="13" t="str">
        <f t="shared" si="328"/>
        <v>Silver</v>
      </c>
      <c r="P4224" s="9" t="str">
        <f t="shared" si="329"/>
        <v>PET</v>
      </c>
      <c r="Q4224" s="9" t="str">
        <f t="shared" si="330"/>
        <v>5</v>
      </c>
      <c r="R42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24" s="14" t="str">
        <f>IF(ProjectsDB[[#This Row],[Item Type]]="Straight Plug-In",_xlfn.TEXTJOIN("-",TRUE,M4224&amp;"-"&amp;_xlfn.LET(_xlpm.txt,ProjectsDB[[#This Row],[Assembly]],_xlpm.pos,FIND("SP",_xlpm.txt),_xlpm.pre,LEFT(_xlpm.txt,_xlpm.pos-1),IF(RIGHT(_xlpm.pre,3)="123","3PL",IF(RIGHT(_xlpm.pre,2)="12","2PL",IF(RIGHT(_xlpm.pre,1)="1","1PL","3PL")))),N4224,O4224,P4224,Q4224&amp;"W",R4224),_xlfn.TEXTJOIN("-",TRUE,M4224,N4224,O4224,P4224,Q4224&amp;"W",R4224))</f>
        <v>Flange Straight-AL-Silver-PET-5W-3</v>
      </c>
      <c r="T4224" s="14" t="str">
        <f>IF(COUNTIF(Cycletime[Element Desc.],ProjectsDB[[#This Row],[Element Desc.]])&gt;0,"Found","Not Found")</f>
        <v>Found</v>
      </c>
    </row>
    <row r="4225" spans="2:20" x14ac:dyDescent="0.25">
      <c r="B4225" s="8" t="s">
        <v>8811</v>
      </c>
      <c r="C4225" s="9" t="s">
        <v>8805</v>
      </c>
      <c r="D4225" s="9" t="s">
        <v>8806</v>
      </c>
      <c r="E4225" s="10">
        <v>1</v>
      </c>
      <c r="F4225" s="9" t="s">
        <v>8474</v>
      </c>
      <c r="G4225" s="9" t="s">
        <v>47</v>
      </c>
      <c r="H4225" s="11"/>
      <c r="I4225" s="12">
        <v>580</v>
      </c>
      <c r="J4225" s="12">
        <v>580</v>
      </c>
      <c r="K4225" s="12">
        <v>800</v>
      </c>
      <c r="L4225" s="12">
        <f t="array" ref="L4225">IFERROR(LOOKUP(2^15,SEARCH({"40A","63A","80A","100A","125A","160A","200A","250A","400A","630A","800A","1000A","1250A","1600A","2000A","2500A","3200A","4000A","5000A","6300A"},UPPER(D4225)),{40,63,80,100,125,160,200,250,400,630,800,1000,1250,1600,2000,2500,3200,4000,5000,6300}),0)</f>
        <v>5000</v>
      </c>
      <c r="M4225" s="9" t="str">
        <f t="shared" si="326"/>
        <v>Offset Edge</v>
      </c>
      <c r="N4225" s="9" t="str">
        <f t="shared" si="327"/>
        <v>AL</v>
      </c>
      <c r="O4225" s="13" t="str">
        <f t="shared" si="328"/>
        <v>Silver</v>
      </c>
      <c r="P4225" s="9" t="str">
        <f t="shared" si="329"/>
        <v>PET</v>
      </c>
      <c r="Q4225" s="9" t="str">
        <f t="shared" si="330"/>
        <v>5</v>
      </c>
      <c r="R42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25" s="14" t="str">
        <f>IF(ProjectsDB[[#This Row],[Item Type]]="Straight Plug-In",_xlfn.TEXTJOIN("-",TRUE,M4225&amp;"-"&amp;_xlfn.LET(_xlpm.txt,ProjectsDB[[#This Row],[Assembly]],_xlpm.pos,FIND("SP",_xlpm.txt),_xlpm.pre,LEFT(_xlpm.txt,_xlpm.pos-1),IF(RIGHT(_xlpm.pre,3)="123","3PL",IF(RIGHT(_xlpm.pre,2)="12","2PL",IF(RIGHT(_xlpm.pre,1)="1","1PL","3PL")))),N4225,O4225,P4225,Q4225&amp;"W",R4225),_xlfn.TEXTJOIN("-",TRUE,M4225,N4225,O4225,P4225,Q4225&amp;"W",R4225))</f>
        <v>Offset Edge-AL-Silver-PET-5W-3</v>
      </c>
      <c r="T4225" s="14" t="str">
        <f>IF(COUNTIF(Cycletime[Element Desc.],ProjectsDB[[#This Row],[Element Desc.]])&gt;0,"Found","Not Found")</f>
        <v>Found</v>
      </c>
    </row>
    <row r="4226" spans="2:20" x14ac:dyDescent="0.25">
      <c r="B4226" s="8" t="s">
        <v>8812</v>
      </c>
      <c r="C4226" s="9" t="s">
        <v>8808</v>
      </c>
      <c r="D4226" s="9" t="s">
        <v>8809</v>
      </c>
      <c r="E4226" s="10">
        <v>1</v>
      </c>
      <c r="F4226" s="9" t="s">
        <v>8474</v>
      </c>
      <c r="G4226" s="9" t="s">
        <v>47</v>
      </c>
      <c r="H4226" s="11"/>
      <c r="I4226" s="12">
        <v>425</v>
      </c>
      <c r="J4226" s="12"/>
      <c r="K4226" s="12"/>
      <c r="L4226" s="12">
        <f t="array" ref="L4226">IFERROR(LOOKUP(2^15,SEARCH({"40A","63A","80A","100A","125A","160A","200A","250A","400A","630A","800A","1000A","1250A","1600A","2000A","2500A","3200A","4000A","5000A","6300A"},UPPER(D4226)),{40,63,80,100,125,160,200,250,400,630,800,1000,1250,1600,2000,2500,3200,4000,5000,6300}),0)</f>
        <v>5000</v>
      </c>
      <c r="M4226" s="9" t="str">
        <f t="shared" si="326"/>
        <v>Flange Straight</v>
      </c>
      <c r="N4226" s="9" t="str">
        <f t="shared" si="327"/>
        <v>AL</v>
      </c>
      <c r="O4226" s="13" t="str">
        <f t="shared" si="328"/>
        <v>Silver</v>
      </c>
      <c r="P4226" s="9" t="str">
        <f t="shared" si="329"/>
        <v>PET</v>
      </c>
      <c r="Q4226" s="9" t="str">
        <f t="shared" si="330"/>
        <v>5</v>
      </c>
      <c r="R42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26" s="14" t="str">
        <f>IF(ProjectsDB[[#This Row],[Item Type]]="Straight Plug-In",_xlfn.TEXTJOIN("-",TRUE,M4226&amp;"-"&amp;_xlfn.LET(_xlpm.txt,ProjectsDB[[#This Row],[Assembly]],_xlpm.pos,FIND("SP",_xlpm.txt),_xlpm.pre,LEFT(_xlpm.txt,_xlpm.pos-1),IF(RIGHT(_xlpm.pre,3)="123","3PL",IF(RIGHT(_xlpm.pre,2)="12","2PL",IF(RIGHT(_xlpm.pre,1)="1","1PL","3PL")))),N4226,O4226,P4226,Q4226&amp;"W",R4226),_xlfn.TEXTJOIN("-",TRUE,M4226,N4226,O4226,P4226,Q4226&amp;"W",R4226))</f>
        <v>Flange Straight-AL-Silver-PET-5W-3</v>
      </c>
      <c r="T4226" s="14" t="str">
        <f>IF(COUNTIF(Cycletime[Element Desc.],ProjectsDB[[#This Row],[Element Desc.]])&gt;0,"Found","Not Found")</f>
        <v>Found</v>
      </c>
    </row>
    <row r="4227" spans="2:20" x14ac:dyDescent="0.25">
      <c r="B4227" s="8" t="s">
        <v>8813</v>
      </c>
      <c r="C4227" s="9" t="s">
        <v>8808</v>
      </c>
      <c r="D4227" s="9" t="s">
        <v>8809</v>
      </c>
      <c r="E4227" s="10">
        <v>1</v>
      </c>
      <c r="F4227" s="9" t="s">
        <v>8474</v>
      </c>
      <c r="G4227" s="9" t="s">
        <v>47</v>
      </c>
      <c r="H4227" s="11"/>
      <c r="I4227" s="12">
        <v>425</v>
      </c>
      <c r="J4227" s="12"/>
      <c r="K4227" s="12"/>
      <c r="L4227" s="12">
        <f t="array" ref="L4227">IFERROR(LOOKUP(2^15,SEARCH({"40A","63A","80A","100A","125A","160A","200A","250A","400A","630A","800A","1000A","1250A","1600A","2000A","2500A","3200A","4000A","5000A","6300A"},UPPER(D4227)),{40,63,80,100,125,160,200,250,400,630,800,1000,1250,1600,2000,2500,3200,4000,5000,6300}),0)</f>
        <v>5000</v>
      </c>
      <c r="M4227" s="9" t="str">
        <f t="shared" si="326"/>
        <v>Flange Straight</v>
      </c>
      <c r="N4227" s="9" t="str">
        <f t="shared" si="327"/>
        <v>AL</v>
      </c>
      <c r="O4227" s="13" t="str">
        <f t="shared" si="328"/>
        <v>Silver</v>
      </c>
      <c r="P4227" s="9" t="str">
        <f t="shared" si="329"/>
        <v>PET</v>
      </c>
      <c r="Q4227" s="9" t="str">
        <f t="shared" si="330"/>
        <v>5</v>
      </c>
      <c r="R42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27" s="14" t="str">
        <f>IF(ProjectsDB[[#This Row],[Item Type]]="Straight Plug-In",_xlfn.TEXTJOIN("-",TRUE,M4227&amp;"-"&amp;_xlfn.LET(_xlpm.txt,ProjectsDB[[#This Row],[Assembly]],_xlpm.pos,FIND("SP",_xlpm.txt),_xlpm.pre,LEFT(_xlpm.txt,_xlpm.pos-1),IF(RIGHT(_xlpm.pre,3)="123","3PL",IF(RIGHT(_xlpm.pre,2)="12","2PL",IF(RIGHT(_xlpm.pre,1)="1","1PL","3PL")))),N4227,O4227,P4227,Q4227&amp;"W",R4227),_xlfn.TEXTJOIN("-",TRUE,M4227,N4227,O4227,P4227,Q4227&amp;"W",R4227))</f>
        <v>Flange Straight-AL-Silver-PET-5W-3</v>
      </c>
      <c r="T4227" s="14" t="str">
        <f>IF(COUNTIF(Cycletime[Element Desc.],ProjectsDB[[#This Row],[Element Desc.]])&gt;0,"Found","Not Found")</f>
        <v>Found</v>
      </c>
    </row>
    <row r="4228" spans="2:20" x14ac:dyDescent="0.25">
      <c r="B4228" s="8" t="s">
        <v>8814</v>
      </c>
      <c r="C4228" s="9" t="s">
        <v>8808</v>
      </c>
      <c r="D4228" s="9" t="s">
        <v>8809</v>
      </c>
      <c r="E4228" s="10">
        <v>1</v>
      </c>
      <c r="F4228" s="9" t="s">
        <v>8474</v>
      </c>
      <c r="G4228" s="9" t="s">
        <v>47</v>
      </c>
      <c r="H4228" s="11"/>
      <c r="I4228" s="12">
        <v>425</v>
      </c>
      <c r="J4228" s="12"/>
      <c r="K4228" s="12"/>
      <c r="L4228" s="12">
        <f t="array" ref="L4228">IFERROR(LOOKUP(2^15,SEARCH({"40A","63A","80A","100A","125A","160A","200A","250A","400A","630A","800A","1000A","1250A","1600A","2000A","2500A","3200A","4000A","5000A","6300A"},UPPER(D4228)),{40,63,80,100,125,160,200,250,400,630,800,1000,1250,1600,2000,2500,3200,4000,5000,6300}),0)</f>
        <v>5000</v>
      </c>
      <c r="M4228" s="9" t="str">
        <f t="shared" ref="M4228:M4291" si="331">_xlfn.LET(_xlpm.d,UPPER(TRIM(SUBSTITUTE(SUBSTITUTE(D4228,CHAR(160),"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4228" s="9" t="str">
        <f t="shared" ref="N4228:N4291" si="332">IF(ISNUMBER(SEARCH("CU",D4228)),"CU",IF(ISNUMBER(SEARCH("AL",D4228)),"AL",IF(ISNUMBER(SEARCH("Copper",D4228)),"CU","SH")))</f>
        <v>AL</v>
      </c>
      <c r="O4228" s="13" t="str">
        <f t="shared" ref="O4228:O4291" si="333">IF(ISNUMBER(SEARCH("Silver",D4228)),"Silver",IF(ISNUMBER(SEARCH("Tin",D4228)),"Tin","None"))</f>
        <v>Silver</v>
      </c>
      <c r="P4228" s="9" t="str">
        <f t="shared" ref="P4228:P4291" si="334">IF(ISNUMBER(SEARCH("Epoxy",D4228)),"Epoxy",IF(ISNUMBER(SEARCH("PET",D4228)),"PET","None"))</f>
        <v>PET</v>
      </c>
      <c r="Q4228" s="9" t="str">
        <f t="shared" ref="Q4228:Q4291" si="335">IF(ISNUMBER(SEARCH("3-Wire",D4228)),"3",IF(ISNUMBER(SEARCH("4-Wire",D4228)),"4",IF(ISNUMBER(SEARCH("5-Wire",D4228)),"5",IF(ISNUMBER(SEARCH("6-Wire",D4228)),"6","0"))))</f>
        <v>5</v>
      </c>
      <c r="R42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28" s="14" t="str">
        <f>IF(ProjectsDB[[#This Row],[Item Type]]="Straight Plug-In",_xlfn.TEXTJOIN("-",TRUE,M4228&amp;"-"&amp;_xlfn.LET(_xlpm.txt,ProjectsDB[[#This Row],[Assembly]],_xlpm.pos,FIND("SP",_xlpm.txt),_xlpm.pre,LEFT(_xlpm.txt,_xlpm.pos-1),IF(RIGHT(_xlpm.pre,3)="123","3PL",IF(RIGHT(_xlpm.pre,2)="12","2PL",IF(RIGHT(_xlpm.pre,1)="1","1PL","3PL")))),N4228,O4228,P4228,Q4228&amp;"W",R4228),_xlfn.TEXTJOIN("-",TRUE,M4228,N4228,O4228,P4228,Q4228&amp;"W",R4228))</f>
        <v>Flange Straight-AL-Silver-PET-5W-3</v>
      </c>
      <c r="T4228" s="14" t="str">
        <f>IF(COUNTIF(Cycletime[Element Desc.],ProjectsDB[[#This Row],[Element Desc.]])&gt;0,"Found","Not Found")</f>
        <v>Found</v>
      </c>
    </row>
    <row r="4229" spans="2:20" x14ac:dyDescent="0.25">
      <c r="B4229" s="8" t="s">
        <v>8815</v>
      </c>
      <c r="C4229" s="9" t="s">
        <v>8816</v>
      </c>
      <c r="D4229" s="9" t="s">
        <v>8817</v>
      </c>
      <c r="E4229" s="10">
        <v>1</v>
      </c>
      <c r="F4229" s="9" t="s">
        <v>8474</v>
      </c>
      <c r="G4229" s="9" t="s">
        <v>47</v>
      </c>
      <c r="H4229" s="11"/>
      <c r="I4229" s="12">
        <v>580</v>
      </c>
      <c r="J4229" s="12">
        <v>500</v>
      </c>
      <c r="K4229" s="12">
        <v>580</v>
      </c>
      <c r="L4229" s="12">
        <f t="array" ref="L4229">IFERROR(LOOKUP(2^15,SEARCH({"40A","63A","80A","100A","125A","160A","200A","250A","400A","630A","800A","1000A","1250A","1600A","2000A","2500A","3200A","4000A","5000A","6300A"},UPPER(D4229)),{40,63,80,100,125,160,200,250,400,630,800,1000,1250,1600,2000,2500,3200,4000,5000,6300}),0)</f>
        <v>5000</v>
      </c>
      <c r="M4229" s="9" t="str">
        <f t="shared" si="331"/>
        <v>Z-Unit Edge</v>
      </c>
      <c r="N4229" s="9" t="str">
        <f t="shared" si="332"/>
        <v>AL</v>
      </c>
      <c r="O4229" s="13" t="str">
        <f t="shared" si="333"/>
        <v>Silver</v>
      </c>
      <c r="P4229" s="9" t="str">
        <f t="shared" si="334"/>
        <v>PET</v>
      </c>
      <c r="Q4229" s="9" t="str">
        <f t="shared" si="335"/>
        <v>5</v>
      </c>
      <c r="R42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29" s="14" t="str">
        <f>IF(ProjectsDB[[#This Row],[Item Type]]="Straight Plug-In",_xlfn.TEXTJOIN("-",TRUE,M4229&amp;"-"&amp;_xlfn.LET(_xlpm.txt,ProjectsDB[[#This Row],[Assembly]],_xlpm.pos,FIND("SP",_xlpm.txt),_xlpm.pre,LEFT(_xlpm.txt,_xlpm.pos-1),IF(RIGHT(_xlpm.pre,3)="123","3PL",IF(RIGHT(_xlpm.pre,2)="12","2PL",IF(RIGHT(_xlpm.pre,1)="1","1PL","3PL")))),N4229,O4229,P4229,Q4229&amp;"W",R4229),_xlfn.TEXTJOIN("-",TRUE,M4229,N4229,O4229,P4229,Q4229&amp;"W",R4229))</f>
        <v>Z-Unit Edge-AL-Silver-PET-5W-3</v>
      </c>
      <c r="T4229" s="14" t="str">
        <f>IF(COUNTIF(Cycletime[Element Desc.],ProjectsDB[[#This Row],[Element Desc.]])&gt;0,"Found","Not Found")</f>
        <v>Found</v>
      </c>
    </row>
    <row r="4230" spans="2:20" x14ac:dyDescent="0.25">
      <c r="B4230" s="8" t="s">
        <v>8818</v>
      </c>
      <c r="C4230" s="9" t="s">
        <v>8819</v>
      </c>
      <c r="D4230" s="9" t="s">
        <v>8820</v>
      </c>
      <c r="E4230" s="10">
        <v>1</v>
      </c>
      <c r="F4230" s="9" t="s">
        <v>8474</v>
      </c>
      <c r="G4230" s="9" t="s">
        <v>47</v>
      </c>
      <c r="H4230" s="11"/>
      <c r="I4230" s="12">
        <v>580</v>
      </c>
      <c r="J4230" s="12">
        <v>500</v>
      </c>
      <c r="K4230" s="12">
        <v>580</v>
      </c>
      <c r="L4230" s="12">
        <f t="array" ref="L4230">IFERROR(LOOKUP(2^15,SEARCH({"40A","63A","80A","100A","125A","160A","200A","250A","400A","630A","800A","1000A","1250A","1600A","2000A","2500A","3200A","4000A","5000A","6300A"},UPPER(D4230)),{40,63,80,100,125,160,200,250,400,630,800,1000,1250,1600,2000,2500,3200,4000,5000,6300}),0)</f>
        <v>5000</v>
      </c>
      <c r="M4230" s="9" t="str">
        <f t="shared" si="331"/>
        <v>Z-Unit Edge</v>
      </c>
      <c r="N4230" s="9" t="str">
        <f t="shared" si="332"/>
        <v>AL</v>
      </c>
      <c r="O4230" s="13" t="str">
        <f t="shared" si="333"/>
        <v>Silver</v>
      </c>
      <c r="P4230" s="9" t="str">
        <f t="shared" si="334"/>
        <v>PET</v>
      </c>
      <c r="Q4230" s="9" t="str">
        <f t="shared" si="335"/>
        <v>5</v>
      </c>
      <c r="R42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30" s="14" t="str">
        <f>IF(ProjectsDB[[#This Row],[Item Type]]="Straight Plug-In",_xlfn.TEXTJOIN("-",TRUE,M4230&amp;"-"&amp;_xlfn.LET(_xlpm.txt,ProjectsDB[[#This Row],[Assembly]],_xlpm.pos,FIND("SP",_xlpm.txt),_xlpm.pre,LEFT(_xlpm.txt,_xlpm.pos-1),IF(RIGHT(_xlpm.pre,3)="123","3PL",IF(RIGHT(_xlpm.pre,2)="12","2PL",IF(RIGHT(_xlpm.pre,1)="1","1PL","3PL")))),N4230,O4230,P4230,Q4230&amp;"W",R4230),_xlfn.TEXTJOIN("-",TRUE,M4230,N4230,O4230,P4230,Q4230&amp;"W",R4230))</f>
        <v>Z-Unit Edge-AL-Silver-PET-5W-3</v>
      </c>
      <c r="T4230" s="14" t="str">
        <f>IF(COUNTIF(Cycletime[Element Desc.],ProjectsDB[[#This Row],[Element Desc.]])&gt;0,"Found","Not Found")</f>
        <v>Found</v>
      </c>
    </row>
    <row r="4231" spans="2:20" x14ac:dyDescent="0.25">
      <c r="B4231" s="8" t="s">
        <v>8821</v>
      </c>
      <c r="C4231" s="9" t="s">
        <v>8822</v>
      </c>
      <c r="D4231" s="9" t="s">
        <v>8823</v>
      </c>
      <c r="E4231" s="10">
        <v>8</v>
      </c>
      <c r="F4231" s="9" t="s">
        <v>8474</v>
      </c>
      <c r="G4231" s="9" t="s">
        <v>47</v>
      </c>
      <c r="H4231" s="11"/>
      <c r="I4231" s="12">
        <v>425</v>
      </c>
      <c r="J4231" s="12"/>
      <c r="K4231" s="12"/>
      <c r="L4231" s="12">
        <f t="array" ref="L4231">IFERROR(LOOKUP(2^15,SEARCH({"40A","63A","80A","100A","125A","160A","200A","250A","400A","630A","800A","1000A","1250A","1600A","2000A","2500A","3200A","4000A","5000A","6300A"},UPPER(D4231)),{40,63,80,100,125,160,200,250,400,630,800,1000,1250,1600,2000,2500,3200,4000,5000,6300}),0)</f>
        <v>5000</v>
      </c>
      <c r="M4231" s="9" t="str">
        <f t="shared" si="331"/>
        <v>Flange Straight</v>
      </c>
      <c r="N4231" s="9" t="str">
        <f t="shared" si="332"/>
        <v>AL</v>
      </c>
      <c r="O4231" s="13" t="str">
        <f t="shared" si="333"/>
        <v>Silver</v>
      </c>
      <c r="P4231" s="9" t="str">
        <f t="shared" si="334"/>
        <v>PET</v>
      </c>
      <c r="Q4231" s="9" t="str">
        <f t="shared" si="335"/>
        <v>5</v>
      </c>
      <c r="R42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31" s="14" t="str">
        <f>IF(ProjectsDB[[#This Row],[Item Type]]="Straight Plug-In",_xlfn.TEXTJOIN("-",TRUE,M4231&amp;"-"&amp;_xlfn.LET(_xlpm.txt,ProjectsDB[[#This Row],[Assembly]],_xlpm.pos,FIND("SP",_xlpm.txt),_xlpm.pre,LEFT(_xlpm.txt,_xlpm.pos-1),IF(RIGHT(_xlpm.pre,3)="123","3PL",IF(RIGHT(_xlpm.pre,2)="12","2PL",IF(RIGHT(_xlpm.pre,1)="1","1PL","3PL")))),N4231,O4231,P4231,Q4231&amp;"W",R4231),_xlfn.TEXTJOIN("-",TRUE,M4231,N4231,O4231,P4231,Q4231&amp;"W",R4231))</f>
        <v>Flange Straight-AL-Silver-PET-5W-3</v>
      </c>
      <c r="T4231" s="14" t="str">
        <f>IF(COUNTIF(Cycletime[Element Desc.],ProjectsDB[[#This Row],[Element Desc.]])&gt;0,"Found","Not Found")</f>
        <v>Found</v>
      </c>
    </row>
    <row r="4232" spans="2:20" x14ac:dyDescent="0.25">
      <c r="B4232" s="8" t="s">
        <v>8824</v>
      </c>
      <c r="C4232" s="9" t="s">
        <v>8825</v>
      </c>
      <c r="D4232" s="9" t="s">
        <v>8826</v>
      </c>
      <c r="E4232" s="10">
        <v>1</v>
      </c>
      <c r="F4232" s="9" t="s">
        <v>8474</v>
      </c>
      <c r="G4232" s="9" t="s">
        <v>47</v>
      </c>
      <c r="H4232" s="11"/>
      <c r="I4232" s="12">
        <v>300</v>
      </c>
      <c r="J4232" s="12">
        <v>460</v>
      </c>
      <c r="K4232" s="12">
        <v>300</v>
      </c>
      <c r="L4232" s="12">
        <f t="array" ref="L4232">IFERROR(LOOKUP(2^15,SEARCH({"40A","63A","80A","100A","125A","160A","200A","250A","400A","630A","800A","1000A","1250A","1600A","2000A","2500A","3200A","4000A","5000A","6300A"},UPPER(D4232)),{40,63,80,100,125,160,200,250,400,630,800,1000,1250,1600,2000,2500,3200,4000,5000,6300}),0)</f>
        <v>5000</v>
      </c>
      <c r="M4232" s="9" t="str">
        <f t="shared" si="331"/>
        <v>Z-Unit Flat</v>
      </c>
      <c r="N4232" s="9" t="str">
        <f t="shared" si="332"/>
        <v>AL</v>
      </c>
      <c r="O4232" s="13" t="str">
        <f t="shared" si="333"/>
        <v>Silver</v>
      </c>
      <c r="P4232" s="9" t="str">
        <f t="shared" si="334"/>
        <v>PET</v>
      </c>
      <c r="Q4232" s="9" t="str">
        <f t="shared" si="335"/>
        <v>5</v>
      </c>
      <c r="R42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32" s="14" t="str">
        <f>IF(ProjectsDB[[#This Row],[Item Type]]="Straight Plug-In",_xlfn.TEXTJOIN("-",TRUE,M4232&amp;"-"&amp;_xlfn.LET(_xlpm.txt,ProjectsDB[[#This Row],[Assembly]],_xlpm.pos,FIND("SP",_xlpm.txt),_xlpm.pre,LEFT(_xlpm.txt,_xlpm.pos-1),IF(RIGHT(_xlpm.pre,3)="123","3PL",IF(RIGHT(_xlpm.pre,2)="12","2PL",IF(RIGHT(_xlpm.pre,1)="1","1PL","3PL")))),N4232,O4232,P4232,Q4232&amp;"W",R4232),_xlfn.TEXTJOIN("-",TRUE,M4232,N4232,O4232,P4232,Q4232&amp;"W",R4232))</f>
        <v>Z-Unit Flat-AL-Silver-PET-5W-3</v>
      </c>
      <c r="T4232" s="14" t="str">
        <f>IF(COUNTIF(Cycletime[Element Desc.],ProjectsDB[[#This Row],[Element Desc.]])&gt;0,"Found","Not Found")</f>
        <v>Found</v>
      </c>
    </row>
    <row r="4233" spans="2:20" x14ac:dyDescent="0.25">
      <c r="B4233" s="8" t="s">
        <v>8827</v>
      </c>
      <c r="C4233" s="9" t="s">
        <v>8822</v>
      </c>
      <c r="D4233" s="9" t="s">
        <v>8823</v>
      </c>
      <c r="E4233" s="10">
        <v>1</v>
      </c>
      <c r="F4233" s="9" t="s">
        <v>8474</v>
      </c>
      <c r="G4233" s="9" t="s">
        <v>47</v>
      </c>
      <c r="H4233" s="11"/>
      <c r="I4233" s="12">
        <v>425</v>
      </c>
      <c r="J4233" s="12"/>
      <c r="K4233" s="12"/>
      <c r="L4233" s="12">
        <f t="array" ref="L4233">IFERROR(LOOKUP(2^15,SEARCH({"40A","63A","80A","100A","125A","160A","200A","250A","400A","630A","800A","1000A","1250A","1600A","2000A","2500A","3200A","4000A","5000A","6300A"},UPPER(D4233)),{40,63,80,100,125,160,200,250,400,630,800,1000,1250,1600,2000,2500,3200,4000,5000,6300}),0)</f>
        <v>5000</v>
      </c>
      <c r="M4233" s="9" t="str">
        <f t="shared" si="331"/>
        <v>Flange Straight</v>
      </c>
      <c r="N4233" s="9" t="str">
        <f t="shared" si="332"/>
        <v>AL</v>
      </c>
      <c r="O4233" s="13" t="str">
        <f t="shared" si="333"/>
        <v>Silver</v>
      </c>
      <c r="P4233" s="9" t="str">
        <f t="shared" si="334"/>
        <v>PET</v>
      </c>
      <c r="Q4233" s="9" t="str">
        <f t="shared" si="335"/>
        <v>5</v>
      </c>
      <c r="R42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33" s="14" t="str">
        <f>IF(ProjectsDB[[#This Row],[Item Type]]="Straight Plug-In",_xlfn.TEXTJOIN("-",TRUE,M4233&amp;"-"&amp;_xlfn.LET(_xlpm.txt,ProjectsDB[[#This Row],[Assembly]],_xlpm.pos,FIND("SP",_xlpm.txt),_xlpm.pre,LEFT(_xlpm.txt,_xlpm.pos-1),IF(RIGHT(_xlpm.pre,3)="123","3PL",IF(RIGHT(_xlpm.pre,2)="12","2PL",IF(RIGHT(_xlpm.pre,1)="1","1PL","3PL")))),N4233,O4233,P4233,Q4233&amp;"W",R4233),_xlfn.TEXTJOIN("-",TRUE,M4233,N4233,O4233,P4233,Q4233&amp;"W",R4233))</f>
        <v>Flange Straight-AL-Silver-PET-5W-3</v>
      </c>
      <c r="T4233" s="14" t="str">
        <f>IF(COUNTIF(Cycletime[Element Desc.],ProjectsDB[[#This Row],[Element Desc.]])&gt;0,"Found","Not Found")</f>
        <v>Found</v>
      </c>
    </row>
    <row r="4234" spans="2:20" x14ac:dyDescent="0.25">
      <c r="B4234" s="8" t="s">
        <v>8828</v>
      </c>
      <c r="C4234" s="9" t="s">
        <v>8822</v>
      </c>
      <c r="D4234" s="9" t="s">
        <v>8823</v>
      </c>
      <c r="E4234" s="10">
        <v>1</v>
      </c>
      <c r="F4234" s="9" t="s">
        <v>8474</v>
      </c>
      <c r="G4234" s="9" t="s">
        <v>47</v>
      </c>
      <c r="H4234" s="11"/>
      <c r="I4234" s="12">
        <v>425</v>
      </c>
      <c r="J4234" s="12"/>
      <c r="K4234" s="12"/>
      <c r="L4234" s="12">
        <f t="array" ref="L4234">IFERROR(LOOKUP(2^15,SEARCH({"40A","63A","80A","100A","125A","160A","200A","250A","400A","630A","800A","1000A","1250A","1600A","2000A","2500A","3200A","4000A","5000A","6300A"},UPPER(D4234)),{40,63,80,100,125,160,200,250,400,630,800,1000,1250,1600,2000,2500,3200,4000,5000,6300}),0)</f>
        <v>5000</v>
      </c>
      <c r="M4234" s="9" t="str">
        <f t="shared" si="331"/>
        <v>Flange Straight</v>
      </c>
      <c r="N4234" s="9" t="str">
        <f t="shared" si="332"/>
        <v>AL</v>
      </c>
      <c r="O4234" s="13" t="str">
        <f t="shared" si="333"/>
        <v>Silver</v>
      </c>
      <c r="P4234" s="9" t="str">
        <f t="shared" si="334"/>
        <v>PET</v>
      </c>
      <c r="Q4234" s="9" t="str">
        <f t="shared" si="335"/>
        <v>5</v>
      </c>
      <c r="R42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34" s="14" t="str">
        <f>IF(ProjectsDB[[#This Row],[Item Type]]="Straight Plug-In",_xlfn.TEXTJOIN("-",TRUE,M4234&amp;"-"&amp;_xlfn.LET(_xlpm.txt,ProjectsDB[[#This Row],[Assembly]],_xlpm.pos,FIND("SP",_xlpm.txt),_xlpm.pre,LEFT(_xlpm.txt,_xlpm.pos-1),IF(RIGHT(_xlpm.pre,3)="123","3PL",IF(RIGHT(_xlpm.pre,2)="12","2PL",IF(RIGHT(_xlpm.pre,1)="1","1PL","3PL")))),N4234,O4234,P4234,Q4234&amp;"W",R4234),_xlfn.TEXTJOIN("-",TRUE,M4234,N4234,O4234,P4234,Q4234&amp;"W",R4234))</f>
        <v>Flange Straight-AL-Silver-PET-5W-3</v>
      </c>
      <c r="T4234" s="14" t="str">
        <f>IF(COUNTIF(Cycletime[Element Desc.],ProjectsDB[[#This Row],[Element Desc.]])&gt;0,"Found","Not Found")</f>
        <v>Found</v>
      </c>
    </row>
    <row r="4235" spans="2:20" x14ac:dyDescent="0.25">
      <c r="B4235" s="8" t="s">
        <v>8829</v>
      </c>
      <c r="C4235" s="9" t="s">
        <v>8822</v>
      </c>
      <c r="D4235" s="9" t="s">
        <v>8823</v>
      </c>
      <c r="E4235" s="10">
        <v>1</v>
      </c>
      <c r="F4235" s="9" t="s">
        <v>8474</v>
      </c>
      <c r="G4235" s="9" t="s">
        <v>47</v>
      </c>
      <c r="H4235" s="11"/>
      <c r="I4235" s="12">
        <v>425</v>
      </c>
      <c r="J4235" s="12"/>
      <c r="K4235" s="12"/>
      <c r="L4235" s="12">
        <f t="array" ref="L4235">IFERROR(LOOKUP(2^15,SEARCH({"40A","63A","80A","100A","125A","160A","200A","250A","400A","630A","800A","1000A","1250A","1600A","2000A","2500A","3200A","4000A","5000A","6300A"},UPPER(D4235)),{40,63,80,100,125,160,200,250,400,630,800,1000,1250,1600,2000,2500,3200,4000,5000,6300}),0)</f>
        <v>5000</v>
      </c>
      <c r="M4235" s="9" t="str">
        <f t="shared" si="331"/>
        <v>Flange Straight</v>
      </c>
      <c r="N4235" s="9" t="str">
        <f t="shared" si="332"/>
        <v>AL</v>
      </c>
      <c r="O4235" s="13" t="str">
        <f t="shared" si="333"/>
        <v>Silver</v>
      </c>
      <c r="P4235" s="9" t="str">
        <f t="shared" si="334"/>
        <v>PET</v>
      </c>
      <c r="Q4235" s="9" t="str">
        <f t="shared" si="335"/>
        <v>5</v>
      </c>
      <c r="R42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35" s="14" t="str">
        <f>IF(ProjectsDB[[#This Row],[Item Type]]="Straight Plug-In",_xlfn.TEXTJOIN("-",TRUE,M4235&amp;"-"&amp;_xlfn.LET(_xlpm.txt,ProjectsDB[[#This Row],[Assembly]],_xlpm.pos,FIND("SP",_xlpm.txt),_xlpm.pre,LEFT(_xlpm.txt,_xlpm.pos-1),IF(RIGHT(_xlpm.pre,3)="123","3PL",IF(RIGHT(_xlpm.pre,2)="12","2PL",IF(RIGHT(_xlpm.pre,1)="1","1PL","3PL")))),N4235,O4235,P4235,Q4235&amp;"W",R4235),_xlfn.TEXTJOIN("-",TRUE,M4235,N4235,O4235,P4235,Q4235&amp;"W",R4235))</f>
        <v>Flange Straight-AL-Silver-PET-5W-3</v>
      </c>
      <c r="T4235" s="14" t="str">
        <f>IF(COUNTIF(Cycletime[Element Desc.],ProjectsDB[[#This Row],[Element Desc.]])&gt;0,"Found","Not Found")</f>
        <v>Found</v>
      </c>
    </row>
    <row r="4236" spans="2:20" x14ac:dyDescent="0.25">
      <c r="B4236" s="8" t="s">
        <v>8830</v>
      </c>
      <c r="C4236" s="9" t="s">
        <v>8532</v>
      </c>
      <c r="D4236" s="9" t="s">
        <v>8533</v>
      </c>
      <c r="E4236" s="10">
        <v>2</v>
      </c>
      <c r="F4236" s="9" t="s">
        <v>8474</v>
      </c>
      <c r="G4236" s="9" t="s">
        <v>47</v>
      </c>
      <c r="H4236" s="11"/>
      <c r="I4236" s="12"/>
      <c r="J4236" s="12"/>
      <c r="K4236" s="12"/>
      <c r="L4236" s="12">
        <f t="array" ref="L4236">IFERROR(LOOKUP(2^15,SEARCH({"40A","63A","80A","100A","125A","160A","200A","250A","400A","630A","800A","1000A","1250A","1600A","2000A","2500A","3200A","4000A","5000A","6300A"},UPPER(D4236)),{40,63,80,100,125,160,200,250,400,630,800,1000,1250,1600,2000,2500,3200,4000,5000,6300}),0)</f>
        <v>5000</v>
      </c>
      <c r="M4236" s="9" t="str">
        <f t="shared" si="331"/>
        <v>Joint Pack</v>
      </c>
      <c r="N4236" s="9" t="str">
        <f t="shared" si="332"/>
        <v>AL</v>
      </c>
      <c r="O4236" s="13" t="str">
        <f t="shared" si="333"/>
        <v>Silver</v>
      </c>
      <c r="P4236" s="9" t="str">
        <f t="shared" si="334"/>
        <v>None</v>
      </c>
      <c r="Q4236" s="9" t="str">
        <f t="shared" si="335"/>
        <v>5</v>
      </c>
      <c r="R42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36" s="14" t="str">
        <f>IF(ProjectsDB[[#This Row],[Item Type]]="Straight Plug-In",_xlfn.TEXTJOIN("-",TRUE,M4236&amp;"-"&amp;_xlfn.LET(_xlpm.txt,ProjectsDB[[#This Row],[Assembly]],_xlpm.pos,FIND("SP",_xlpm.txt),_xlpm.pre,LEFT(_xlpm.txt,_xlpm.pos-1),IF(RIGHT(_xlpm.pre,3)="123","3PL",IF(RIGHT(_xlpm.pre,2)="12","2PL",IF(RIGHT(_xlpm.pre,1)="1","1PL","3PL")))),N4236,O4236,P4236,Q4236&amp;"W",R4236),_xlfn.TEXTJOIN("-",TRUE,M4236,N4236,O4236,P4236,Q4236&amp;"W",R4236))</f>
        <v>Joint Pack-AL-Silver-None-5W-3</v>
      </c>
      <c r="T4236" s="14" t="str">
        <f>IF(COUNTIF(Cycletime[Element Desc.],ProjectsDB[[#This Row],[Element Desc.]])&gt;0,"Found","Not Found")</f>
        <v>Found</v>
      </c>
    </row>
    <row r="4237" spans="2:20" x14ac:dyDescent="0.25">
      <c r="B4237" s="8" t="s">
        <v>8831</v>
      </c>
      <c r="C4237" s="9" t="s">
        <v>8619</v>
      </c>
      <c r="D4237" s="9" t="s">
        <v>8620</v>
      </c>
      <c r="E4237" s="10">
        <v>1</v>
      </c>
      <c r="F4237" s="9" t="s">
        <v>8474</v>
      </c>
      <c r="G4237" s="9" t="s">
        <v>47</v>
      </c>
      <c r="H4237" s="11"/>
      <c r="I4237" s="12">
        <v>580</v>
      </c>
      <c r="J4237" s="12">
        <v>580</v>
      </c>
      <c r="K4237" s="12"/>
      <c r="L4237" s="12">
        <f t="array" ref="L4237">IFERROR(LOOKUP(2^15,SEARCH({"40A","63A","80A","100A","125A","160A","200A","250A","400A","630A","800A","1000A","1250A","1600A","2000A","2500A","3200A","4000A","5000A","6300A"},UPPER(D4237)),{40,63,80,100,125,160,200,250,400,630,800,1000,1250,1600,2000,2500,3200,4000,5000,6300}),0)</f>
        <v>5000</v>
      </c>
      <c r="M4237" s="9" t="str">
        <f t="shared" si="331"/>
        <v>Elbow Edge</v>
      </c>
      <c r="N4237" s="9" t="str">
        <f t="shared" si="332"/>
        <v>AL</v>
      </c>
      <c r="O4237" s="13" t="str">
        <f t="shared" si="333"/>
        <v>Silver</v>
      </c>
      <c r="P4237" s="9" t="str">
        <f t="shared" si="334"/>
        <v>PET</v>
      </c>
      <c r="Q4237" s="9" t="str">
        <f t="shared" si="335"/>
        <v>5</v>
      </c>
      <c r="R42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37" s="14" t="str">
        <f>IF(ProjectsDB[[#This Row],[Item Type]]="Straight Plug-In",_xlfn.TEXTJOIN("-",TRUE,M4237&amp;"-"&amp;_xlfn.LET(_xlpm.txt,ProjectsDB[[#This Row],[Assembly]],_xlpm.pos,FIND("SP",_xlpm.txt),_xlpm.pre,LEFT(_xlpm.txt,_xlpm.pos-1),IF(RIGHT(_xlpm.pre,3)="123","3PL",IF(RIGHT(_xlpm.pre,2)="12","2PL",IF(RIGHT(_xlpm.pre,1)="1","1PL","3PL")))),N4237,O4237,P4237,Q4237&amp;"W",R4237),_xlfn.TEXTJOIN("-",TRUE,M4237,N4237,O4237,P4237,Q4237&amp;"W",R4237))</f>
        <v>Elbow Edge-AL-Silver-PET-5W-3</v>
      </c>
      <c r="T4237" s="14" t="str">
        <f>IF(COUNTIF(Cycletime[Element Desc.],ProjectsDB[[#This Row],[Element Desc.]])&gt;0,"Found","Not Found")</f>
        <v>Found</v>
      </c>
    </row>
    <row r="4238" spans="2:20" x14ac:dyDescent="0.25">
      <c r="B4238" s="8" t="s">
        <v>8832</v>
      </c>
      <c r="C4238" s="9" t="s">
        <v>8822</v>
      </c>
      <c r="D4238" s="9" t="s">
        <v>8823</v>
      </c>
      <c r="E4238" s="10">
        <v>2</v>
      </c>
      <c r="F4238" s="9" t="s">
        <v>8474</v>
      </c>
      <c r="G4238" s="9" t="s">
        <v>47</v>
      </c>
      <c r="H4238" s="11"/>
      <c r="I4238" s="12">
        <v>425</v>
      </c>
      <c r="J4238" s="12"/>
      <c r="K4238" s="12"/>
      <c r="L4238" s="12">
        <f t="array" ref="L4238">IFERROR(LOOKUP(2^15,SEARCH({"40A","63A","80A","100A","125A","160A","200A","250A","400A","630A","800A","1000A","1250A","1600A","2000A","2500A","3200A","4000A","5000A","6300A"},UPPER(D4238)),{40,63,80,100,125,160,200,250,400,630,800,1000,1250,1600,2000,2500,3200,4000,5000,6300}),0)</f>
        <v>5000</v>
      </c>
      <c r="M4238" s="9" t="str">
        <f t="shared" si="331"/>
        <v>Flange Straight</v>
      </c>
      <c r="N4238" s="9" t="str">
        <f t="shared" si="332"/>
        <v>AL</v>
      </c>
      <c r="O4238" s="13" t="str">
        <f t="shared" si="333"/>
        <v>Silver</v>
      </c>
      <c r="P4238" s="9" t="str">
        <f t="shared" si="334"/>
        <v>PET</v>
      </c>
      <c r="Q4238" s="9" t="str">
        <f t="shared" si="335"/>
        <v>5</v>
      </c>
      <c r="R42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38" s="14" t="str">
        <f>IF(ProjectsDB[[#This Row],[Item Type]]="Straight Plug-In",_xlfn.TEXTJOIN("-",TRUE,M4238&amp;"-"&amp;_xlfn.LET(_xlpm.txt,ProjectsDB[[#This Row],[Assembly]],_xlpm.pos,FIND("SP",_xlpm.txt),_xlpm.pre,LEFT(_xlpm.txt,_xlpm.pos-1),IF(RIGHT(_xlpm.pre,3)="123","3PL",IF(RIGHT(_xlpm.pre,2)="12","2PL",IF(RIGHT(_xlpm.pre,1)="1","1PL","3PL")))),N4238,O4238,P4238,Q4238&amp;"W",R4238),_xlfn.TEXTJOIN("-",TRUE,M4238,N4238,O4238,P4238,Q4238&amp;"W",R4238))</f>
        <v>Flange Straight-AL-Silver-PET-5W-3</v>
      </c>
      <c r="T4238" s="14" t="str">
        <f>IF(COUNTIF(Cycletime[Element Desc.],ProjectsDB[[#This Row],[Element Desc.]])&gt;0,"Found","Not Found")</f>
        <v>Found</v>
      </c>
    </row>
    <row r="4239" spans="2:20" x14ac:dyDescent="0.25">
      <c r="B4239" s="8" t="s">
        <v>8833</v>
      </c>
      <c r="C4239" s="9" t="s">
        <v>8822</v>
      </c>
      <c r="D4239" s="9" t="s">
        <v>8823</v>
      </c>
      <c r="E4239" s="10">
        <v>2</v>
      </c>
      <c r="F4239" s="9" t="s">
        <v>8474</v>
      </c>
      <c r="G4239" s="9" t="s">
        <v>47</v>
      </c>
      <c r="H4239" s="11"/>
      <c r="I4239" s="12">
        <v>425</v>
      </c>
      <c r="J4239" s="12"/>
      <c r="K4239" s="12"/>
      <c r="L4239" s="12">
        <f t="array" ref="L4239">IFERROR(LOOKUP(2^15,SEARCH({"40A","63A","80A","100A","125A","160A","200A","250A","400A","630A","800A","1000A","1250A","1600A","2000A","2500A","3200A","4000A","5000A","6300A"},UPPER(D4239)),{40,63,80,100,125,160,200,250,400,630,800,1000,1250,1600,2000,2500,3200,4000,5000,6300}),0)</f>
        <v>5000</v>
      </c>
      <c r="M4239" s="9" t="str">
        <f t="shared" si="331"/>
        <v>Flange Straight</v>
      </c>
      <c r="N4239" s="9" t="str">
        <f t="shared" si="332"/>
        <v>AL</v>
      </c>
      <c r="O4239" s="13" t="str">
        <f t="shared" si="333"/>
        <v>Silver</v>
      </c>
      <c r="P4239" s="9" t="str">
        <f t="shared" si="334"/>
        <v>PET</v>
      </c>
      <c r="Q4239" s="9" t="str">
        <f t="shared" si="335"/>
        <v>5</v>
      </c>
      <c r="R42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39" s="14" t="str">
        <f>IF(ProjectsDB[[#This Row],[Item Type]]="Straight Plug-In",_xlfn.TEXTJOIN("-",TRUE,M4239&amp;"-"&amp;_xlfn.LET(_xlpm.txt,ProjectsDB[[#This Row],[Assembly]],_xlpm.pos,FIND("SP",_xlpm.txt),_xlpm.pre,LEFT(_xlpm.txt,_xlpm.pos-1),IF(RIGHT(_xlpm.pre,3)="123","3PL",IF(RIGHT(_xlpm.pre,2)="12","2PL",IF(RIGHT(_xlpm.pre,1)="1","1PL","3PL")))),N4239,O4239,P4239,Q4239&amp;"W",R4239),_xlfn.TEXTJOIN("-",TRUE,M4239,N4239,O4239,P4239,Q4239&amp;"W",R4239))</f>
        <v>Flange Straight-AL-Silver-PET-5W-3</v>
      </c>
      <c r="T4239" s="14" t="str">
        <f>IF(COUNTIF(Cycletime[Element Desc.],ProjectsDB[[#This Row],[Element Desc.]])&gt;0,"Found","Not Found")</f>
        <v>Found</v>
      </c>
    </row>
    <row r="4240" spans="2:20" x14ac:dyDescent="0.25">
      <c r="B4240" s="8" t="s">
        <v>8834</v>
      </c>
      <c r="C4240" s="9" t="s">
        <v>8835</v>
      </c>
      <c r="D4240" s="9" t="s">
        <v>8836</v>
      </c>
      <c r="E4240" s="10">
        <v>1</v>
      </c>
      <c r="F4240" s="9" t="s">
        <v>8474</v>
      </c>
      <c r="G4240" s="9" t="s">
        <v>47</v>
      </c>
      <c r="H4240" s="11"/>
      <c r="I4240" s="12">
        <v>300</v>
      </c>
      <c r="J4240" s="12">
        <v>745</v>
      </c>
      <c r="K4240" s="12">
        <v>300</v>
      </c>
      <c r="L4240" s="12">
        <f t="array" ref="L4240">IFERROR(LOOKUP(2^15,SEARCH({"40A","63A","80A","100A","125A","160A","200A","250A","400A","630A","800A","1000A","1250A","1600A","2000A","2500A","3200A","4000A","5000A","6300A"},UPPER(D4240)),{40,63,80,100,125,160,200,250,400,630,800,1000,1250,1600,2000,2500,3200,4000,5000,6300}),0)</f>
        <v>5000</v>
      </c>
      <c r="M4240" s="9" t="str">
        <f t="shared" si="331"/>
        <v>Z-Unit Flat</v>
      </c>
      <c r="N4240" s="9" t="str">
        <f t="shared" si="332"/>
        <v>AL</v>
      </c>
      <c r="O4240" s="13" t="str">
        <f t="shared" si="333"/>
        <v>Silver</v>
      </c>
      <c r="P4240" s="9" t="str">
        <f t="shared" si="334"/>
        <v>PET</v>
      </c>
      <c r="Q4240" s="9" t="str">
        <f t="shared" si="335"/>
        <v>5</v>
      </c>
      <c r="R42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40" s="14" t="str">
        <f>IF(ProjectsDB[[#This Row],[Item Type]]="Straight Plug-In",_xlfn.TEXTJOIN("-",TRUE,M4240&amp;"-"&amp;_xlfn.LET(_xlpm.txt,ProjectsDB[[#This Row],[Assembly]],_xlpm.pos,FIND("SP",_xlpm.txt),_xlpm.pre,LEFT(_xlpm.txt,_xlpm.pos-1),IF(RIGHT(_xlpm.pre,3)="123","3PL",IF(RIGHT(_xlpm.pre,2)="12","2PL",IF(RIGHT(_xlpm.pre,1)="1","1PL","3PL")))),N4240,O4240,P4240,Q4240&amp;"W",R4240),_xlfn.TEXTJOIN("-",TRUE,M4240,N4240,O4240,P4240,Q4240&amp;"W",R4240))</f>
        <v>Z-Unit Flat-AL-Silver-PET-5W-3</v>
      </c>
      <c r="T4240" s="14" t="str">
        <f>IF(COUNTIF(Cycletime[Element Desc.],ProjectsDB[[#This Row],[Element Desc.]])&gt;0,"Found","Not Found")</f>
        <v>Found</v>
      </c>
    </row>
    <row r="4241" spans="2:20" x14ac:dyDescent="0.25">
      <c r="B4241" s="8" t="s">
        <v>8837</v>
      </c>
      <c r="C4241" s="9" t="s">
        <v>8619</v>
      </c>
      <c r="D4241" s="9" t="s">
        <v>8620</v>
      </c>
      <c r="E4241" s="10">
        <v>2</v>
      </c>
      <c r="F4241" s="9" t="s">
        <v>8474</v>
      </c>
      <c r="G4241" s="9" t="s">
        <v>47</v>
      </c>
      <c r="H4241" s="11"/>
      <c r="I4241" s="12">
        <v>580</v>
      </c>
      <c r="J4241" s="12">
        <v>580</v>
      </c>
      <c r="K4241" s="12"/>
      <c r="L4241" s="12">
        <f t="array" ref="L4241">IFERROR(LOOKUP(2^15,SEARCH({"40A","63A","80A","100A","125A","160A","200A","250A","400A","630A","800A","1000A","1250A","1600A","2000A","2500A","3200A","4000A","5000A","6300A"},UPPER(D4241)),{40,63,80,100,125,160,200,250,400,630,800,1000,1250,1600,2000,2500,3200,4000,5000,6300}),0)</f>
        <v>5000</v>
      </c>
      <c r="M4241" s="9" t="str">
        <f t="shared" si="331"/>
        <v>Elbow Edge</v>
      </c>
      <c r="N4241" s="9" t="str">
        <f t="shared" si="332"/>
        <v>AL</v>
      </c>
      <c r="O4241" s="13" t="str">
        <f t="shared" si="333"/>
        <v>Silver</v>
      </c>
      <c r="P4241" s="9" t="str">
        <f t="shared" si="334"/>
        <v>PET</v>
      </c>
      <c r="Q4241" s="9" t="str">
        <f t="shared" si="335"/>
        <v>5</v>
      </c>
      <c r="R42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41" s="14" t="str">
        <f>IF(ProjectsDB[[#This Row],[Item Type]]="Straight Plug-In",_xlfn.TEXTJOIN("-",TRUE,M4241&amp;"-"&amp;_xlfn.LET(_xlpm.txt,ProjectsDB[[#This Row],[Assembly]],_xlpm.pos,FIND("SP",_xlpm.txt),_xlpm.pre,LEFT(_xlpm.txt,_xlpm.pos-1),IF(RIGHT(_xlpm.pre,3)="123","3PL",IF(RIGHT(_xlpm.pre,2)="12","2PL",IF(RIGHT(_xlpm.pre,1)="1","1PL","3PL")))),N4241,O4241,P4241,Q4241&amp;"W",R4241),_xlfn.TEXTJOIN("-",TRUE,M4241,N4241,O4241,P4241,Q4241&amp;"W",R4241))</f>
        <v>Elbow Edge-AL-Silver-PET-5W-3</v>
      </c>
      <c r="T4241" s="14" t="str">
        <f>IF(COUNTIF(Cycletime[Element Desc.],ProjectsDB[[#This Row],[Element Desc.]])&gt;0,"Found","Not Found")</f>
        <v>Found</v>
      </c>
    </row>
    <row r="4242" spans="2:20" x14ac:dyDescent="0.25">
      <c r="B4242" s="8" t="s">
        <v>8838</v>
      </c>
      <c r="C4242" s="9" t="s">
        <v>8839</v>
      </c>
      <c r="D4242" s="9" t="s">
        <v>8840</v>
      </c>
      <c r="E4242" s="10">
        <v>2</v>
      </c>
      <c r="F4242" s="9" t="s">
        <v>8474</v>
      </c>
      <c r="G4242" s="9" t="s">
        <v>47</v>
      </c>
      <c r="H4242" s="11"/>
      <c r="I4242" s="12">
        <v>425</v>
      </c>
      <c r="J4242" s="12"/>
      <c r="K4242" s="12"/>
      <c r="L4242" s="12">
        <f t="array" ref="L4242">IFERROR(LOOKUP(2^15,SEARCH({"40A","63A","80A","100A","125A","160A","200A","250A","400A","630A","800A","1000A","1250A","1600A","2000A","2500A","3200A","4000A","5000A","6300A"},UPPER(D4242)),{40,63,80,100,125,160,200,250,400,630,800,1000,1250,1600,2000,2500,3200,4000,5000,6300}),0)</f>
        <v>5000</v>
      </c>
      <c r="M4242" s="9" t="str">
        <f t="shared" si="331"/>
        <v>Flange Straight</v>
      </c>
      <c r="N4242" s="9" t="str">
        <f t="shared" si="332"/>
        <v>AL</v>
      </c>
      <c r="O4242" s="13" t="str">
        <f t="shared" si="333"/>
        <v>Silver</v>
      </c>
      <c r="P4242" s="9" t="str">
        <f t="shared" si="334"/>
        <v>PET</v>
      </c>
      <c r="Q4242" s="9" t="str">
        <f t="shared" si="335"/>
        <v>5</v>
      </c>
      <c r="R42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42" s="14" t="str">
        <f>IF(ProjectsDB[[#This Row],[Item Type]]="Straight Plug-In",_xlfn.TEXTJOIN("-",TRUE,M4242&amp;"-"&amp;_xlfn.LET(_xlpm.txt,ProjectsDB[[#This Row],[Assembly]],_xlpm.pos,FIND("SP",_xlpm.txt),_xlpm.pre,LEFT(_xlpm.txt,_xlpm.pos-1),IF(RIGHT(_xlpm.pre,3)="123","3PL",IF(RIGHT(_xlpm.pre,2)="12","2PL",IF(RIGHT(_xlpm.pre,1)="1","1PL","3PL")))),N4242,O4242,P4242,Q4242&amp;"W",R4242),_xlfn.TEXTJOIN("-",TRUE,M4242,N4242,O4242,P4242,Q4242&amp;"W",R4242))</f>
        <v>Flange Straight-AL-Silver-PET-5W-3</v>
      </c>
      <c r="T4242" s="14" t="str">
        <f>IF(COUNTIF(Cycletime[Element Desc.],ProjectsDB[[#This Row],[Element Desc.]])&gt;0,"Found","Not Found")</f>
        <v>Found</v>
      </c>
    </row>
    <row r="4243" spans="2:20" x14ac:dyDescent="0.25">
      <c r="B4243" s="8" t="s">
        <v>8841</v>
      </c>
      <c r="C4243" s="9" t="s">
        <v>8842</v>
      </c>
      <c r="D4243" s="9" t="s">
        <v>8843</v>
      </c>
      <c r="E4243" s="10">
        <v>1</v>
      </c>
      <c r="F4243" s="9" t="s">
        <v>8474</v>
      </c>
      <c r="G4243" s="9" t="s">
        <v>47</v>
      </c>
      <c r="H4243" s="11"/>
      <c r="I4243" s="12">
        <v>960</v>
      </c>
      <c r="J4243" s="12">
        <v>960</v>
      </c>
      <c r="K4243" s="12"/>
      <c r="L4243" s="12">
        <f t="array" ref="L4243">IFERROR(LOOKUP(2^15,SEARCH({"40A","63A","80A","100A","125A","160A","200A","250A","400A","630A","800A","1000A","1250A","1600A","2000A","2500A","3200A","4000A","5000A","6300A"},UPPER(D4243)),{40,63,80,100,125,160,200,250,400,630,800,1000,1250,1600,2000,2500,3200,4000,5000,6300}),0)</f>
        <v>5000</v>
      </c>
      <c r="M4243" s="9" t="str">
        <f t="shared" si="331"/>
        <v>Elbow Edge</v>
      </c>
      <c r="N4243" s="9" t="str">
        <f t="shared" si="332"/>
        <v>AL</v>
      </c>
      <c r="O4243" s="13" t="str">
        <f t="shared" si="333"/>
        <v>Silver</v>
      </c>
      <c r="P4243" s="9" t="str">
        <f t="shared" si="334"/>
        <v>PET</v>
      </c>
      <c r="Q4243" s="9" t="str">
        <f t="shared" si="335"/>
        <v>5</v>
      </c>
      <c r="R42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43" s="14" t="str">
        <f>IF(ProjectsDB[[#This Row],[Item Type]]="Straight Plug-In",_xlfn.TEXTJOIN("-",TRUE,M4243&amp;"-"&amp;_xlfn.LET(_xlpm.txt,ProjectsDB[[#This Row],[Assembly]],_xlpm.pos,FIND("SP",_xlpm.txt),_xlpm.pre,LEFT(_xlpm.txt,_xlpm.pos-1),IF(RIGHT(_xlpm.pre,3)="123","3PL",IF(RIGHT(_xlpm.pre,2)="12","2PL",IF(RIGHT(_xlpm.pre,1)="1","1PL","3PL")))),N4243,O4243,P4243,Q4243&amp;"W",R4243),_xlfn.TEXTJOIN("-",TRUE,M4243,N4243,O4243,P4243,Q4243&amp;"W",R4243))</f>
        <v>Elbow Edge-AL-Silver-PET-5W-3</v>
      </c>
      <c r="T4243" s="14" t="str">
        <f>IF(COUNTIF(Cycletime[Element Desc.],ProjectsDB[[#This Row],[Element Desc.]])&gt;0,"Found","Not Found")</f>
        <v>Found</v>
      </c>
    </row>
    <row r="4244" spans="2:20" x14ac:dyDescent="0.25">
      <c r="B4244" s="8" t="s">
        <v>8844</v>
      </c>
      <c r="C4244" s="9" t="s">
        <v>8845</v>
      </c>
      <c r="D4244" s="9" t="s">
        <v>8846</v>
      </c>
      <c r="E4244" s="10">
        <v>1</v>
      </c>
      <c r="F4244" s="9" t="s">
        <v>8474</v>
      </c>
      <c r="G4244" s="9" t="s">
        <v>47</v>
      </c>
      <c r="H4244" s="11"/>
      <c r="I4244" s="12">
        <v>770</v>
      </c>
      <c r="J4244" s="12">
        <v>580</v>
      </c>
      <c r="K4244" s="12"/>
      <c r="L4244" s="12">
        <f t="array" ref="L4244">IFERROR(LOOKUP(2^15,SEARCH({"40A","63A","80A","100A","125A","160A","200A","250A","400A","630A","800A","1000A","1250A","1600A","2000A","2500A","3200A","4000A","5000A","6300A"},UPPER(D4244)),{40,63,80,100,125,160,200,250,400,630,800,1000,1250,1600,2000,2500,3200,4000,5000,6300}),0)</f>
        <v>5000</v>
      </c>
      <c r="M4244" s="9" t="str">
        <f t="shared" si="331"/>
        <v>Elbow Edge</v>
      </c>
      <c r="N4244" s="9" t="str">
        <f t="shared" si="332"/>
        <v>AL</v>
      </c>
      <c r="O4244" s="13" t="str">
        <f t="shared" si="333"/>
        <v>Silver</v>
      </c>
      <c r="P4244" s="9" t="str">
        <f t="shared" si="334"/>
        <v>PET</v>
      </c>
      <c r="Q4244" s="9" t="str">
        <f t="shared" si="335"/>
        <v>5</v>
      </c>
      <c r="R42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44" s="14" t="str">
        <f>IF(ProjectsDB[[#This Row],[Item Type]]="Straight Plug-In",_xlfn.TEXTJOIN("-",TRUE,M4244&amp;"-"&amp;_xlfn.LET(_xlpm.txt,ProjectsDB[[#This Row],[Assembly]],_xlpm.pos,FIND("SP",_xlpm.txt),_xlpm.pre,LEFT(_xlpm.txt,_xlpm.pos-1),IF(RIGHT(_xlpm.pre,3)="123","3PL",IF(RIGHT(_xlpm.pre,2)="12","2PL",IF(RIGHT(_xlpm.pre,1)="1","1PL","3PL")))),N4244,O4244,P4244,Q4244&amp;"W",R4244),_xlfn.TEXTJOIN("-",TRUE,M4244,N4244,O4244,P4244,Q4244&amp;"W",R4244))</f>
        <v>Elbow Edge-AL-Silver-PET-5W-3</v>
      </c>
      <c r="T4244" s="14" t="str">
        <f>IF(COUNTIF(Cycletime[Element Desc.],ProjectsDB[[#This Row],[Element Desc.]])&gt;0,"Found","Not Found")</f>
        <v>Found</v>
      </c>
    </row>
    <row r="4245" spans="2:20" x14ac:dyDescent="0.25">
      <c r="B4245" s="8" t="s">
        <v>8847</v>
      </c>
      <c r="C4245" s="9" t="s">
        <v>8848</v>
      </c>
      <c r="D4245" s="9" t="s">
        <v>8849</v>
      </c>
      <c r="E4245" s="10">
        <v>1</v>
      </c>
      <c r="F4245" s="9" t="s">
        <v>8474</v>
      </c>
      <c r="G4245" s="9" t="s">
        <v>47</v>
      </c>
      <c r="H4245" s="11"/>
      <c r="I4245" s="12">
        <v>820</v>
      </c>
      <c r="J4245" s="12">
        <v>1000</v>
      </c>
      <c r="K4245" s="12"/>
      <c r="L4245" s="12">
        <f t="array" ref="L4245">IFERROR(LOOKUP(2^15,SEARCH({"40A","63A","80A","100A","125A","160A","200A","250A","400A","630A","800A","1000A","1250A","1600A","2000A","2500A","3200A","4000A","5000A","6300A"},UPPER(D4245)),{40,63,80,100,125,160,200,250,400,630,800,1000,1250,1600,2000,2500,3200,4000,5000,6300}),0)</f>
        <v>5000</v>
      </c>
      <c r="M4245" s="9" t="str">
        <f t="shared" si="331"/>
        <v>Elbow Edge</v>
      </c>
      <c r="N4245" s="9" t="str">
        <f t="shared" si="332"/>
        <v>AL</v>
      </c>
      <c r="O4245" s="13" t="str">
        <f t="shared" si="333"/>
        <v>Silver</v>
      </c>
      <c r="P4245" s="9" t="str">
        <f t="shared" si="334"/>
        <v>PET</v>
      </c>
      <c r="Q4245" s="9" t="str">
        <f t="shared" si="335"/>
        <v>5</v>
      </c>
      <c r="R42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45" s="14" t="str">
        <f>IF(ProjectsDB[[#This Row],[Item Type]]="Straight Plug-In",_xlfn.TEXTJOIN("-",TRUE,M4245&amp;"-"&amp;_xlfn.LET(_xlpm.txt,ProjectsDB[[#This Row],[Assembly]],_xlpm.pos,FIND("SP",_xlpm.txt),_xlpm.pre,LEFT(_xlpm.txt,_xlpm.pos-1),IF(RIGHT(_xlpm.pre,3)="123","3PL",IF(RIGHT(_xlpm.pre,2)="12","2PL",IF(RIGHT(_xlpm.pre,1)="1","1PL","3PL")))),N4245,O4245,P4245,Q4245&amp;"W",R4245),_xlfn.TEXTJOIN("-",TRUE,M4245,N4245,O4245,P4245,Q4245&amp;"W",R4245))</f>
        <v>Elbow Edge-AL-Silver-PET-5W-3</v>
      </c>
      <c r="T4245" s="14" t="str">
        <f>IF(COUNTIF(Cycletime[Element Desc.],ProjectsDB[[#This Row],[Element Desc.]])&gt;0,"Found","Not Found")</f>
        <v>Found</v>
      </c>
    </row>
    <row r="4246" spans="2:20" x14ac:dyDescent="0.25">
      <c r="B4246" s="8" t="s">
        <v>8850</v>
      </c>
      <c r="C4246" s="9" t="s">
        <v>8839</v>
      </c>
      <c r="D4246" s="9" t="s">
        <v>8840</v>
      </c>
      <c r="E4246" s="10">
        <v>2</v>
      </c>
      <c r="F4246" s="9" t="s">
        <v>8474</v>
      </c>
      <c r="G4246" s="9" t="s">
        <v>47</v>
      </c>
      <c r="H4246" s="11"/>
      <c r="I4246" s="12">
        <v>425</v>
      </c>
      <c r="J4246" s="12"/>
      <c r="K4246" s="12"/>
      <c r="L4246" s="12">
        <f t="array" ref="L4246">IFERROR(LOOKUP(2^15,SEARCH({"40A","63A","80A","100A","125A","160A","200A","250A","400A","630A","800A","1000A","1250A","1600A","2000A","2500A","3200A","4000A","5000A","6300A"},UPPER(D4246)),{40,63,80,100,125,160,200,250,400,630,800,1000,1250,1600,2000,2500,3200,4000,5000,6300}),0)</f>
        <v>5000</v>
      </c>
      <c r="M4246" s="9" t="str">
        <f t="shared" si="331"/>
        <v>Flange Straight</v>
      </c>
      <c r="N4246" s="9" t="str">
        <f t="shared" si="332"/>
        <v>AL</v>
      </c>
      <c r="O4246" s="13" t="str">
        <f t="shared" si="333"/>
        <v>Silver</v>
      </c>
      <c r="P4246" s="9" t="str">
        <f t="shared" si="334"/>
        <v>PET</v>
      </c>
      <c r="Q4246" s="9" t="str">
        <f t="shared" si="335"/>
        <v>5</v>
      </c>
      <c r="R42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46" s="14" t="str">
        <f>IF(ProjectsDB[[#This Row],[Item Type]]="Straight Plug-In",_xlfn.TEXTJOIN("-",TRUE,M4246&amp;"-"&amp;_xlfn.LET(_xlpm.txt,ProjectsDB[[#This Row],[Assembly]],_xlpm.pos,FIND("SP",_xlpm.txt),_xlpm.pre,LEFT(_xlpm.txt,_xlpm.pos-1),IF(RIGHT(_xlpm.pre,3)="123","3PL",IF(RIGHT(_xlpm.pre,2)="12","2PL",IF(RIGHT(_xlpm.pre,1)="1","1PL","3PL")))),N4246,O4246,P4246,Q4246&amp;"W",R4246),_xlfn.TEXTJOIN("-",TRUE,M4246,N4246,O4246,P4246,Q4246&amp;"W",R4246))</f>
        <v>Flange Straight-AL-Silver-PET-5W-3</v>
      </c>
      <c r="T4246" s="14" t="str">
        <f>IF(COUNTIF(Cycletime[Element Desc.],ProjectsDB[[#This Row],[Element Desc.]])&gt;0,"Found","Not Found")</f>
        <v>Found</v>
      </c>
    </row>
    <row r="4247" spans="2:20" x14ac:dyDescent="0.25">
      <c r="B4247" s="8" t="s">
        <v>8851</v>
      </c>
      <c r="C4247" s="9" t="s">
        <v>8842</v>
      </c>
      <c r="D4247" s="9" t="s">
        <v>8843</v>
      </c>
      <c r="E4247" s="10">
        <v>1</v>
      </c>
      <c r="F4247" s="9" t="s">
        <v>8474</v>
      </c>
      <c r="G4247" s="9" t="s">
        <v>47</v>
      </c>
      <c r="H4247" s="11"/>
      <c r="I4247" s="12">
        <v>960</v>
      </c>
      <c r="J4247" s="12">
        <v>580</v>
      </c>
      <c r="K4247" s="12"/>
      <c r="L4247" s="12">
        <f t="array" ref="L4247">IFERROR(LOOKUP(2^15,SEARCH({"40A","63A","80A","100A","125A","160A","200A","250A","400A","630A","800A","1000A","1250A","1600A","2000A","2500A","3200A","4000A","5000A","6300A"},UPPER(D4247)),{40,63,80,100,125,160,200,250,400,630,800,1000,1250,1600,2000,2500,3200,4000,5000,6300}),0)</f>
        <v>5000</v>
      </c>
      <c r="M4247" s="9" t="str">
        <f t="shared" si="331"/>
        <v>Elbow Edge</v>
      </c>
      <c r="N4247" s="9" t="str">
        <f t="shared" si="332"/>
        <v>AL</v>
      </c>
      <c r="O4247" s="13" t="str">
        <f t="shared" si="333"/>
        <v>Silver</v>
      </c>
      <c r="P4247" s="9" t="str">
        <f t="shared" si="334"/>
        <v>PET</v>
      </c>
      <c r="Q4247" s="9" t="str">
        <f t="shared" si="335"/>
        <v>5</v>
      </c>
      <c r="R42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47" s="14" t="str">
        <f>IF(ProjectsDB[[#This Row],[Item Type]]="Straight Plug-In",_xlfn.TEXTJOIN("-",TRUE,M4247&amp;"-"&amp;_xlfn.LET(_xlpm.txt,ProjectsDB[[#This Row],[Assembly]],_xlpm.pos,FIND("SP",_xlpm.txt),_xlpm.pre,LEFT(_xlpm.txt,_xlpm.pos-1),IF(RIGHT(_xlpm.pre,3)="123","3PL",IF(RIGHT(_xlpm.pre,2)="12","2PL",IF(RIGHT(_xlpm.pre,1)="1","1PL","3PL")))),N4247,O4247,P4247,Q4247&amp;"W",R4247),_xlfn.TEXTJOIN("-",TRUE,M4247,N4247,O4247,P4247,Q4247&amp;"W",R4247))</f>
        <v>Elbow Edge-AL-Silver-PET-5W-3</v>
      </c>
      <c r="T4247" s="14" t="str">
        <f>IF(COUNTIF(Cycletime[Element Desc.],ProjectsDB[[#This Row],[Element Desc.]])&gt;0,"Found","Not Found")</f>
        <v>Found</v>
      </c>
    </row>
    <row r="4248" spans="2:20" x14ac:dyDescent="0.25">
      <c r="B4248" s="8" t="s">
        <v>8852</v>
      </c>
      <c r="C4248" s="9" t="s">
        <v>8853</v>
      </c>
      <c r="D4248" s="9" t="s">
        <v>8854</v>
      </c>
      <c r="E4248" s="10">
        <v>1</v>
      </c>
      <c r="F4248" s="9" t="s">
        <v>8474</v>
      </c>
      <c r="G4248" s="9" t="s">
        <v>47</v>
      </c>
      <c r="H4248" s="11"/>
      <c r="I4248" s="12">
        <v>770</v>
      </c>
      <c r="J4248" s="12">
        <v>855</v>
      </c>
      <c r="K4248" s="12"/>
      <c r="L4248" s="12">
        <f t="array" ref="L4248">IFERROR(LOOKUP(2^15,SEARCH({"40A","63A","80A","100A","125A","160A","200A","250A","400A","630A","800A","1000A","1250A","1600A","2000A","2500A","3200A","4000A","5000A","6300A"},UPPER(D4248)),{40,63,80,100,125,160,200,250,400,630,800,1000,1250,1600,2000,2500,3200,4000,5000,6300}),0)</f>
        <v>5000</v>
      </c>
      <c r="M4248" s="9" t="str">
        <f t="shared" si="331"/>
        <v>Elbow Edge</v>
      </c>
      <c r="N4248" s="9" t="str">
        <f t="shared" si="332"/>
        <v>AL</v>
      </c>
      <c r="O4248" s="13" t="str">
        <f t="shared" si="333"/>
        <v>Silver</v>
      </c>
      <c r="P4248" s="9" t="str">
        <f t="shared" si="334"/>
        <v>PET</v>
      </c>
      <c r="Q4248" s="9" t="str">
        <f t="shared" si="335"/>
        <v>5</v>
      </c>
      <c r="R42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48" s="14" t="str">
        <f>IF(ProjectsDB[[#This Row],[Item Type]]="Straight Plug-In",_xlfn.TEXTJOIN("-",TRUE,M4248&amp;"-"&amp;_xlfn.LET(_xlpm.txt,ProjectsDB[[#This Row],[Assembly]],_xlpm.pos,FIND("SP",_xlpm.txt),_xlpm.pre,LEFT(_xlpm.txt,_xlpm.pos-1),IF(RIGHT(_xlpm.pre,3)="123","3PL",IF(RIGHT(_xlpm.pre,2)="12","2PL",IF(RIGHT(_xlpm.pre,1)="1","1PL","3PL")))),N4248,O4248,P4248,Q4248&amp;"W",R4248),_xlfn.TEXTJOIN("-",TRUE,M4248,N4248,O4248,P4248,Q4248&amp;"W",R4248))</f>
        <v>Elbow Edge-AL-Silver-PET-5W-3</v>
      </c>
      <c r="T4248" s="14" t="str">
        <f>IF(COUNTIF(Cycletime[Element Desc.],ProjectsDB[[#This Row],[Element Desc.]])&gt;0,"Found","Not Found")</f>
        <v>Found</v>
      </c>
    </row>
    <row r="4249" spans="2:20" x14ac:dyDescent="0.25">
      <c r="B4249" s="8" t="s">
        <v>8855</v>
      </c>
      <c r="C4249" s="9" t="s">
        <v>8856</v>
      </c>
      <c r="D4249" s="9" t="s">
        <v>8857</v>
      </c>
      <c r="E4249" s="10">
        <v>1</v>
      </c>
      <c r="F4249" s="9" t="s">
        <v>8474</v>
      </c>
      <c r="G4249" s="9" t="s">
        <v>47</v>
      </c>
      <c r="H4249" s="11"/>
      <c r="I4249" s="12">
        <v>580</v>
      </c>
      <c r="J4249" s="12">
        <v>1000</v>
      </c>
      <c r="K4249" s="12"/>
      <c r="L4249" s="12">
        <f t="array" ref="L4249">IFERROR(LOOKUP(2^15,SEARCH({"40A","63A","80A","100A","125A","160A","200A","250A","400A","630A","800A","1000A","1250A","1600A","2000A","2500A","3200A","4000A","5000A","6300A"},UPPER(D4249)),{40,63,80,100,125,160,200,250,400,630,800,1000,1250,1600,2000,2500,3200,4000,5000,6300}),0)</f>
        <v>5000</v>
      </c>
      <c r="M4249" s="9" t="str">
        <f t="shared" si="331"/>
        <v>Elbow Edge</v>
      </c>
      <c r="N4249" s="9" t="str">
        <f t="shared" si="332"/>
        <v>AL</v>
      </c>
      <c r="O4249" s="13" t="str">
        <f t="shared" si="333"/>
        <v>Silver</v>
      </c>
      <c r="P4249" s="9" t="str">
        <f t="shared" si="334"/>
        <v>PET</v>
      </c>
      <c r="Q4249" s="9" t="str">
        <f t="shared" si="335"/>
        <v>5</v>
      </c>
      <c r="R42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49" s="14" t="str">
        <f>IF(ProjectsDB[[#This Row],[Item Type]]="Straight Plug-In",_xlfn.TEXTJOIN("-",TRUE,M4249&amp;"-"&amp;_xlfn.LET(_xlpm.txt,ProjectsDB[[#This Row],[Assembly]],_xlpm.pos,FIND("SP",_xlpm.txt),_xlpm.pre,LEFT(_xlpm.txt,_xlpm.pos-1),IF(RIGHT(_xlpm.pre,3)="123","3PL",IF(RIGHT(_xlpm.pre,2)="12","2PL",IF(RIGHT(_xlpm.pre,1)="1","1PL","3PL")))),N4249,O4249,P4249,Q4249&amp;"W",R4249),_xlfn.TEXTJOIN("-",TRUE,M4249,N4249,O4249,P4249,Q4249&amp;"W",R4249))</f>
        <v>Elbow Edge-AL-Silver-PET-5W-3</v>
      </c>
      <c r="T4249" s="14" t="str">
        <f>IF(COUNTIF(Cycletime[Element Desc.],ProjectsDB[[#This Row],[Element Desc.]])&gt;0,"Found","Not Found")</f>
        <v>Found</v>
      </c>
    </row>
    <row r="4250" spans="2:20" x14ac:dyDescent="0.25">
      <c r="B4250" s="8" t="s">
        <v>8858</v>
      </c>
      <c r="C4250" s="9" t="s">
        <v>8839</v>
      </c>
      <c r="D4250" s="9" t="s">
        <v>8840</v>
      </c>
      <c r="E4250" s="10">
        <v>2</v>
      </c>
      <c r="F4250" s="9" t="s">
        <v>8474</v>
      </c>
      <c r="G4250" s="9" t="s">
        <v>47</v>
      </c>
      <c r="H4250" s="11"/>
      <c r="I4250" s="12">
        <v>425</v>
      </c>
      <c r="J4250" s="12"/>
      <c r="K4250" s="12"/>
      <c r="L4250" s="12">
        <f t="array" ref="L4250">IFERROR(LOOKUP(2^15,SEARCH({"40A","63A","80A","100A","125A","160A","200A","250A","400A","630A","800A","1000A","1250A","1600A","2000A","2500A","3200A","4000A","5000A","6300A"},UPPER(D4250)),{40,63,80,100,125,160,200,250,400,630,800,1000,1250,1600,2000,2500,3200,4000,5000,6300}),0)</f>
        <v>5000</v>
      </c>
      <c r="M4250" s="9" t="str">
        <f t="shared" si="331"/>
        <v>Flange Straight</v>
      </c>
      <c r="N4250" s="9" t="str">
        <f t="shared" si="332"/>
        <v>AL</v>
      </c>
      <c r="O4250" s="13" t="str">
        <f t="shared" si="333"/>
        <v>Silver</v>
      </c>
      <c r="P4250" s="9" t="str">
        <f t="shared" si="334"/>
        <v>PET</v>
      </c>
      <c r="Q4250" s="9" t="str">
        <f t="shared" si="335"/>
        <v>5</v>
      </c>
      <c r="R42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50" s="14" t="str">
        <f>IF(ProjectsDB[[#This Row],[Item Type]]="Straight Plug-In",_xlfn.TEXTJOIN("-",TRUE,M4250&amp;"-"&amp;_xlfn.LET(_xlpm.txt,ProjectsDB[[#This Row],[Assembly]],_xlpm.pos,FIND("SP",_xlpm.txt),_xlpm.pre,LEFT(_xlpm.txt,_xlpm.pos-1),IF(RIGHT(_xlpm.pre,3)="123","3PL",IF(RIGHT(_xlpm.pre,2)="12","2PL",IF(RIGHT(_xlpm.pre,1)="1","1PL","3PL")))),N4250,O4250,P4250,Q4250&amp;"W",R4250),_xlfn.TEXTJOIN("-",TRUE,M4250,N4250,O4250,P4250,Q4250&amp;"W",R4250))</f>
        <v>Flange Straight-AL-Silver-PET-5W-3</v>
      </c>
      <c r="T4250" s="14" t="str">
        <f>IF(COUNTIF(Cycletime[Element Desc.],ProjectsDB[[#This Row],[Element Desc.]])&gt;0,"Found","Not Found")</f>
        <v>Found</v>
      </c>
    </row>
    <row r="4251" spans="2:20" x14ac:dyDescent="0.25">
      <c r="B4251" s="8" t="s">
        <v>8859</v>
      </c>
      <c r="C4251" s="9" t="s">
        <v>8842</v>
      </c>
      <c r="D4251" s="9" t="s">
        <v>8843</v>
      </c>
      <c r="E4251" s="10">
        <v>1</v>
      </c>
      <c r="F4251" s="9" t="s">
        <v>8474</v>
      </c>
      <c r="G4251" s="9" t="s">
        <v>47</v>
      </c>
      <c r="H4251" s="11"/>
      <c r="I4251" s="12">
        <v>960</v>
      </c>
      <c r="J4251" s="12">
        <v>580</v>
      </c>
      <c r="K4251" s="12"/>
      <c r="L4251" s="12">
        <f t="array" ref="L4251">IFERROR(LOOKUP(2^15,SEARCH({"40A","63A","80A","100A","125A","160A","200A","250A","400A","630A","800A","1000A","1250A","1600A","2000A","2500A","3200A","4000A","5000A","6300A"},UPPER(D4251)),{40,63,80,100,125,160,200,250,400,630,800,1000,1250,1600,2000,2500,3200,4000,5000,6300}),0)</f>
        <v>5000</v>
      </c>
      <c r="M4251" s="9" t="str">
        <f t="shared" si="331"/>
        <v>Elbow Edge</v>
      </c>
      <c r="N4251" s="9" t="str">
        <f t="shared" si="332"/>
        <v>AL</v>
      </c>
      <c r="O4251" s="13" t="str">
        <f t="shared" si="333"/>
        <v>Silver</v>
      </c>
      <c r="P4251" s="9" t="str">
        <f t="shared" si="334"/>
        <v>PET</v>
      </c>
      <c r="Q4251" s="9" t="str">
        <f t="shared" si="335"/>
        <v>5</v>
      </c>
      <c r="R42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51" s="14" t="str">
        <f>IF(ProjectsDB[[#This Row],[Item Type]]="Straight Plug-In",_xlfn.TEXTJOIN("-",TRUE,M4251&amp;"-"&amp;_xlfn.LET(_xlpm.txt,ProjectsDB[[#This Row],[Assembly]],_xlpm.pos,FIND("SP",_xlpm.txt),_xlpm.pre,LEFT(_xlpm.txt,_xlpm.pos-1),IF(RIGHT(_xlpm.pre,3)="123","3PL",IF(RIGHT(_xlpm.pre,2)="12","2PL",IF(RIGHT(_xlpm.pre,1)="1","1PL","3PL")))),N4251,O4251,P4251,Q4251&amp;"W",R4251),_xlfn.TEXTJOIN("-",TRUE,M4251,N4251,O4251,P4251,Q4251&amp;"W",R4251))</f>
        <v>Elbow Edge-AL-Silver-PET-5W-3</v>
      </c>
      <c r="T4251" s="14" t="str">
        <f>IF(COUNTIF(Cycletime[Element Desc.],ProjectsDB[[#This Row],[Element Desc.]])&gt;0,"Found","Not Found")</f>
        <v>Found</v>
      </c>
    </row>
    <row r="4252" spans="2:20" x14ac:dyDescent="0.25">
      <c r="B4252" s="8" t="s">
        <v>8860</v>
      </c>
      <c r="C4252" s="9" t="s">
        <v>8845</v>
      </c>
      <c r="D4252" s="9" t="s">
        <v>8846</v>
      </c>
      <c r="E4252" s="10">
        <v>1</v>
      </c>
      <c r="F4252" s="9" t="s">
        <v>8474</v>
      </c>
      <c r="G4252" s="9" t="s">
        <v>47</v>
      </c>
      <c r="H4252" s="11"/>
      <c r="I4252" s="12">
        <v>770</v>
      </c>
      <c r="J4252" s="12">
        <v>580</v>
      </c>
      <c r="K4252" s="12"/>
      <c r="L4252" s="12">
        <f t="array" ref="L4252">IFERROR(LOOKUP(2^15,SEARCH({"40A","63A","80A","100A","125A","160A","200A","250A","400A","630A","800A","1000A","1250A","1600A","2000A","2500A","3200A","4000A","5000A","6300A"},UPPER(D4252)),{40,63,80,100,125,160,200,250,400,630,800,1000,1250,1600,2000,2500,3200,4000,5000,6300}),0)</f>
        <v>5000</v>
      </c>
      <c r="M4252" s="9" t="str">
        <f t="shared" si="331"/>
        <v>Elbow Edge</v>
      </c>
      <c r="N4252" s="9" t="str">
        <f t="shared" si="332"/>
        <v>AL</v>
      </c>
      <c r="O4252" s="13" t="str">
        <f t="shared" si="333"/>
        <v>Silver</v>
      </c>
      <c r="P4252" s="9" t="str">
        <f t="shared" si="334"/>
        <v>PET</v>
      </c>
      <c r="Q4252" s="9" t="str">
        <f t="shared" si="335"/>
        <v>5</v>
      </c>
      <c r="R42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52" s="14" t="str">
        <f>IF(ProjectsDB[[#This Row],[Item Type]]="Straight Plug-In",_xlfn.TEXTJOIN("-",TRUE,M4252&amp;"-"&amp;_xlfn.LET(_xlpm.txt,ProjectsDB[[#This Row],[Assembly]],_xlpm.pos,FIND("SP",_xlpm.txt),_xlpm.pre,LEFT(_xlpm.txt,_xlpm.pos-1),IF(RIGHT(_xlpm.pre,3)="123","3PL",IF(RIGHT(_xlpm.pre,2)="12","2PL",IF(RIGHT(_xlpm.pre,1)="1","1PL","3PL")))),N4252,O4252,P4252,Q4252&amp;"W",R4252),_xlfn.TEXTJOIN("-",TRUE,M4252,N4252,O4252,P4252,Q4252&amp;"W",R4252))</f>
        <v>Elbow Edge-AL-Silver-PET-5W-3</v>
      </c>
      <c r="T4252" s="14" t="str">
        <f>IF(COUNTIF(Cycletime[Element Desc.],ProjectsDB[[#This Row],[Element Desc.]])&gt;0,"Found","Not Found")</f>
        <v>Found</v>
      </c>
    </row>
    <row r="4253" spans="2:20" x14ac:dyDescent="0.25">
      <c r="B4253" s="8" t="s">
        <v>8861</v>
      </c>
      <c r="C4253" s="9" t="s">
        <v>8862</v>
      </c>
      <c r="D4253" s="9" t="s">
        <v>8863</v>
      </c>
      <c r="E4253" s="10">
        <v>1</v>
      </c>
      <c r="F4253" s="9" t="s">
        <v>8474</v>
      </c>
      <c r="G4253" s="9" t="s">
        <v>47</v>
      </c>
      <c r="H4253" s="11"/>
      <c r="I4253" s="12">
        <v>855</v>
      </c>
      <c r="J4253" s="12">
        <v>1000</v>
      </c>
      <c r="K4253" s="12"/>
      <c r="L4253" s="12">
        <f t="array" ref="L4253">IFERROR(LOOKUP(2^15,SEARCH({"40A","63A","80A","100A","125A","160A","200A","250A","400A","630A","800A","1000A","1250A","1600A","2000A","2500A","3200A","4000A","5000A","6300A"},UPPER(D4253)),{40,63,80,100,125,160,200,250,400,630,800,1000,1250,1600,2000,2500,3200,4000,5000,6300}),0)</f>
        <v>5000</v>
      </c>
      <c r="M4253" s="9" t="str">
        <f t="shared" si="331"/>
        <v>Elbow Edge</v>
      </c>
      <c r="N4253" s="9" t="str">
        <f t="shared" si="332"/>
        <v>AL</v>
      </c>
      <c r="O4253" s="13" t="str">
        <f t="shared" si="333"/>
        <v>Silver</v>
      </c>
      <c r="P4253" s="9" t="str">
        <f t="shared" si="334"/>
        <v>PET</v>
      </c>
      <c r="Q4253" s="9" t="str">
        <f t="shared" si="335"/>
        <v>5</v>
      </c>
      <c r="R42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53" s="14" t="str">
        <f>IF(ProjectsDB[[#This Row],[Item Type]]="Straight Plug-In",_xlfn.TEXTJOIN("-",TRUE,M4253&amp;"-"&amp;_xlfn.LET(_xlpm.txt,ProjectsDB[[#This Row],[Assembly]],_xlpm.pos,FIND("SP",_xlpm.txt),_xlpm.pre,LEFT(_xlpm.txt,_xlpm.pos-1),IF(RIGHT(_xlpm.pre,3)="123","3PL",IF(RIGHT(_xlpm.pre,2)="12","2PL",IF(RIGHT(_xlpm.pre,1)="1","1PL","3PL")))),N4253,O4253,P4253,Q4253&amp;"W",R4253),_xlfn.TEXTJOIN("-",TRUE,M4253,N4253,O4253,P4253,Q4253&amp;"W",R4253))</f>
        <v>Elbow Edge-AL-Silver-PET-5W-3</v>
      </c>
      <c r="T4253" s="14" t="str">
        <f>IF(COUNTIF(Cycletime[Element Desc.],ProjectsDB[[#This Row],[Element Desc.]])&gt;0,"Found","Not Found")</f>
        <v>Found</v>
      </c>
    </row>
    <row r="4254" spans="2:20" x14ac:dyDescent="0.25">
      <c r="B4254" s="8" t="s">
        <v>8864</v>
      </c>
      <c r="C4254" s="9" t="s">
        <v>8865</v>
      </c>
      <c r="D4254" s="9" t="s">
        <v>8866</v>
      </c>
      <c r="E4254" s="10">
        <v>3</v>
      </c>
      <c r="F4254" s="9" t="s">
        <v>8474</v>
      </c>
      <c r="G4254" s="9" t="s">
        <v>47</v>
      </c>
      <c r="H4254" s="11"/>
      <c r="I4254" s="12">
        <v>580</v>
      </c>
      <c r="J4254" s="12">
        <v>580</v>
      </c>
      <c r="K4254" s="12"/>
      <c r="L4254" s="12">
        <f t="array" ref="L4254">IFERROR(LOOKUP(2^15,SEARCH({"40A","63A","80A","100A","125A","160A","200A","250A","400A","630A","800A","1000A","1250A","1600A","2000A","2500A","3200A","4000A","5000A","6300A"},UPPER(D4254)),{40,63,80,100,125,160,200,250,400,630,800,1000,1250,1600,2000,2500,3200,4000,5000,6300}),0)</f>
        <v>5000</v>
      </c>
      <c r="M4254" s="9" t="str">
        <f t="shared" si="331"/>
        <v>Elbow Edge</v>
      </c>
      <c r="N4254" s="9" t="str">
        <f t="shared" si="332"/>
        <v>AL</v>
      </c>
      <c r="O4254" s="13" t="str">
        <f t="shared" si="333"/>
        <v>Silver</v>
      </c>
      <c r="P4254" s="9" t="str">
        <f t="shared" si="334"/>
        <v>PET</v>
      </c>
      <c r="Q4254" s="9" t="str">
        <f t="shared" si="335"/>
        <v>5</v>
      </c>
      <c r="R42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54" s="14" t="str">
        <f>IF(ProjectsDB[[#This Row],[Item Type]]="Straight Plug-In",_xlfn.TEXTJOIN("-",TRUE,M4254&amp;"-"&amp;_xlfn.LET(_xlpm.txt,ProjectsDB[[#This Row],[Assembly]],_xlpm.pos,FIND("SP",_xlpm.txt),_xlpm.pre,LEFT(_xlpm.txt,_xlpm.pos-1),IF(RIGHT(_xlpm.pre,3)="123","3PL",IF(RIGHT(_xlpm.pre,2)="12","2PL",IF(RIGHT(_xlpm.pre,1)="1","1PL","3PL")))),N4254,O4254,P4254,Q4254&amp;"W",R4254),_xlfn.TEXTJOIN("-",TRUE,M4254,N4254,O4254,P4254,Q4254&amp;"W",R4254))</f>
        <v>Elbow Edge-AL-Silver-PET-5W-3</v>
      </c>
      <c r="T4254" s="14" t="str">
        <f>IF(COUNTIF(Cycletime[Element Desc.],ProjectsDB[[#This Row],[Element Desc.]])&gt;0,"Found","Not Found")</f>
        <v>Found</v>
      </c>
    </row>
    <row r="4255" spans="2:20" x14ac:dyDescent="0.25">
      <c r="B4255" s="8" t="s">
        <v>8867</v>
      </c>
      <c r="C4255" s="9" t="s">
        <v>8868</v>
      </c>
      <c r="D4255" s="9" t="s">
        <v>8869</v>
      </c>
      <c r="E4255" s="10">
        <v>1</v>
      </c>
      <c r="F4255" s="9" t="s">
        <v>8474</v>
      </c>
      <c r="G4255" s="9" t="s">
        <v>47</v>
      </c>
      <c r="H4255" s="11"/>
      <c r="I4255" s="12">
        <v>580</v>
      </c>
      <c r="J4255" s="12">
        <v>505</v>
      </c>
      <c r="K4255" s="12">
        <v>300</v>
      </c>
      <c r="L4255" s="12">
        <f t="array" ref="L4255">IFERROR(LOOKUP(2^15,SEARCH({"40A","63A","80A","100A","125A","160A","200A","250A","400A","630A","800A","1000A","1250A","1600A","2000A","2500A","3200A","4000A","5000A","6300A"},UPPER(D4255)),{40,63,80,100,125,160,200,250,400,630,800,1000,1250,1600,2000,2500,3200,4000,5000,6300}),0)</f>
        <v>5000</v>
      </c>
      <c r="M4255" s="9" t="str">
        <f t="shared" si="331"/>
        <v>Offset Edge</v>
      </c>
      <c r="N4255" s="9" t="str">
        <f t="shared" si="332"/>
        <v>AL</v>
      </c>
      <c r="O4255" s="13" t="str">
        <f t="shared" si="333"/>
        <v>Silver</v>
      </c>
      <c r="P4255" s="9" t="str">
        <f t="shared" si="334"/>
        <v>PET</v>
      </c>
      <c r="Q4255" s="9" t="str">
        <f t="shared" si="335"/>
        <v>5</v>
      </c>
      <c r="R42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55" s="14" t="str">
        <f>IF(ProjectsDB[[#This Row],[Item Type]]="Straight Plug-In",_xlfn.TEXTJOIN("-",TRUE,M4255&amp;"-"&amp;_xlfn.LET(_xlpm.txt,ProjectsDB[[#This Row],[Assembly]],_xlpm.pos,FIND("SP",_xlpm.txt),_xlpm.pre,LEFT(_xlpm.txt,_xlpm.pos-1),IF(RIGHT(_xlpm.pre,3)="123","3PL",IF(RIGHT(_xlpm.pre,2)="12","2PL",IF(RIGHT(_xlpm.pre,1)="1","1PL","3PL")))),N4255,O4255,P4255,Q4255&amp;"W",R4255),_xlfn.TEXTJOIN("-",TRUE,M4255,N4255,O4255,P4255,Q4255&amp;"W",R4255))</f>
        <v>Offset Edge-AL-Silver-PET-5W-3</v>
      </c>
      <c r="T4255" s="14" t="str">
        <f>IF(COUNTIF(Cycletime[Element Desc.],ProjectsDB[[#This Row],[Element Desc.]])&gt;0,"Found","Not Found")</f>
        <v>Found</v>
      </c>
    </row>
    <row r="4256" spans="2:20" x14ac:dyDescent="0.25">
      <c r="B4256" s="8" t="s">
        <v>8870</v>
      </c>
      <c r="C4256" s="9" t="s">
        <v>8871</v>
      </c>
      <c r="D4256" s="9" t="s">
        <v>8872</v>
      </c>
      <c r="E4256" s="10">
        <v>1</v>
      </c>
      <c r="F4256" s="9" t="s">
        <v>8474</v>
      </c>
      <c r="G4256" s="9" t="s">
        <v>47</v>
      </c>
      <c r="H4256" s="11"/>
      <c r="I4256" s="12">
        <v>300</v>
      </c>
      <c r="J4256" s="12">
        <v>750</v>
      </c>
      <c r="K4256" s="12"/>
      <c r="L4256" s="12">
        <f t="array" ref="L4256">IFERROR(LOOKUP(2^15,SEARCH({"40A","63A","80A","100A","125A","160A","200A","250A","400A","630A","800A","1000A","1250A","1600A","2000A","2500A","3200A","4000A","5000A","6300A"},UPPER(D4256)),{40,63,80,100,125,160,200,250,400,630,800,1000,1250,1600,2000,2500,3200,4000,5000,6300}),0)</f>
        <v>5000</v>
      </c>
      <c r="M4256" s="9" t="str">
        <f t="shared" si="331"/>
        <v>Offset Flat</v>
      </c>
      <c r="N4256" s="9" t="str">
        <f t="shared" si="332"/>
        <v>AL</v>
      </c>
      <c r="O4256" s="13" t="str">
        <f t="shared" si="333"/>
        <v>Silver</v>
      </c>
      <c r="P4256" s="9" t="str">
        <f t="shared" si="334"/>
        <v>PET</v>
      </c>
      <c r="Q4256" s="9" t="str">
        <f t="shared" si="335"/>
        <v>5</v>
      </c>
      <c r="R42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56" s="14" t="str">
        <f>IF(ProjectsDB[[#This Row],[Item Type]]="Straight Plug-In",_xlfn.TEXTJOIN("-",TRUE,M4256&amp;"-"&amp;_xlfn.LET(_xlpm.txt,ProjectsDB[[#This Row],[Assembly]],_xlpm.pos,FIND("SP",_xlpm.txt),_xlpm.pre,LEFT(_xlpm.txt,_xlpm.pos-1),IF(RIGHT(_xlpm.pre,3)="123","3PL",IF(RIGHT(_xlpm.pre,2)="12","2PL",IF(RIGHT(_xlpm.pre,1)="1","1PL","3PL")))),N4256,O4256,P4256,Q4256&amp;"W",R4256),_xlfn.TEXTJOIN("-",TRUE,M4256,N4256,O4256,P4256,Q4256&amp;"W",R4256))</f>
        <v>Offset Flat-AL-Silver-PET-5W-3</v>
      </c>
      <c r="T4256" s="14" t="str">
        <f>IF(COUNTIF(Cycletime[Element Desc.],ProjectsDB[[#This Row],[Element Desc.]])&gt;0,"Found","Not Found")</f>
        <v>Found</v>
      </c>
    </row>
    <row r="4257" spans="2:20" x14ac:dyDescent="0.25">
      <c r="B4257" s="8" t="s">
        <v>8873</v>
      </c>
      <c r="C4257" s="9" t="s">
        <v>8839</v>
      </c>
      <c r="D4257" s="9" t="s">
        <v>8840</v>
      </c>
      <c r="E4257" s="10">
        <v>2</v>
      </c>
      <c r="F4257" s="9" t="s">
        <v>8474</v>
      </c>
      <c r="G4257" s="9" t="s">
        <v>47</v>
      </c>
      <c r="H4257" s="11"/>
      <c r="I4257" s="12">
        <v>425</v>
      </c>
      <c r="J4257" s="12"/>
      <c r="K4257" s="12"/>
      <c r="L4257" s="12">
        <f t="array" ref="L4257">IFERROR(LOOKUP(2^15,SEARCH({"40A","63A","80A","100A","125A","160A","200A","250A","400A","630A","800A","1000A","1250A","1600A","2000A","2500A","3200A","4000A","5000A","6300A"},UPPER(D4257)),{40,63,80,100,125,160,200,250,400,630,800,1000,1250,1600,2000,2500,3200,4000,5000,6300}),0)</f>
        <v>5000</v>
      </c>
      <c r="M4257" s="9" t="str">
        <f t="shared" si="331"/>
        <v>Flange Straight</v>
      </c>
      <c r="N4257" s="9" t="str">
        <f t="shared" si="332"/>
        <v>AL</v>
      </c>
      <c r="O4257" s="13" t="str">
        <f t="shared" si="333"/>
        <v>Silver</v>
      </c>
      <c r="P4257" s="9" t="str">
        <f t="shared" si="334"/>
        <v>PET</v>
      </c>
      <c r="Q4257" s="9" t="str">
        <f t="shared" si="335"/>
        <v>5</v>
      </c>
      <c r="R42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57" s="14" t="str">
        <f>IF(ProjectsDB[[#This Row],[Item Type]]="Straight Plug-In",_xlfn.TEXTJOIN("-",TRUE,M4257&amp;"-"&amp;_xlfn.LET(_xlpm.txt,ProjectsDB[[#This Row],[Assembly]],_xlpm.pos,FIND("SP",_xlpm.txt),_xlpm.pre,LEFT(_xlpm.txt,_xlpm.pos-1),IF(RIGHT(_xlpm.pre,3)="123","3PL",IF(RIGHT(_xlpm.pre,2)="12","2PL",IF(RIGHT(_xlpm.pre,1)="1","1PL","3PL")))),N4257,O4257,P4257,Q4257&amp;"W",R4257),_xlfn.TEXTJOIN("-",TRUE,M4257,N4257,O4257,P4257,Q4257&amp;"W",R4257))</f>
        <v>Flange Straight-AL-Silver-PET-5W-3</v>
      </c>
      <c r="T4257" s="14" t="str">
        <f>IF(COUNTIF(Cycletime[Element Desc.],ProjectsDB[[#This Row],[Element Desc.]])&gt;0,"Found","Not Found")</f>
        <v>Found</v>
      </c>
    </row>
    <row r="4258" spans="2:20" x14ac:dyDescent="0.25">
      <c r="B4258" s="8" t="s">
        <v>8874</v>
      </c>
      <c r="C4258" s="9" t="s">
        <v>8839</v>
      </c>
      <c r="D4258" s="9" t="s">
        <v>8840</v>
      </c>
      <c r="E4258" s="10">
        <v>2</v>
      </c>
      <c r="F4258" s="9" t="s">
        <v>8474</v>
      </c>
      <c r="G4258" s="9" t="s">
        <v>47</v>
      </c>
      <c r="H4258" s="11"/>
      <c r="I4258" s="12">
        <v>425</v>
      </c>
      <c r="J4258" s="12"/>
      <c r="K4258" s="12"/>
      <c r="L4258" s="12">
        <f t="array" ref="L4258">IFERROR(LOOKUP(2^15,SEARCH({"40A","63A","80A","100A","125A","160A","200A","250A","400A","630A","800A","1000A","1250A","1600A","2000A","2500A","3200A","4000A","5000A","6300A"},UPPER(D4258)),{40,63,80,100,125,160,200,250,400,630,800,1000,1250,1600,2000,2500,3200,4000,5000,6300}),0)</f>
        <v>5000</v>
      </c>
      <c r="M4258" s="9" t="str">
        <f t="shared" si="331"/>
        <v>Flange Straight</v>
      </c>
      <c r="N4258" s="9" t="str">
        <f t="shared" si="332"/>
        <v>AL</v>
      </c>
      <c r="O4258" s="13" t="str">
        <f t="shared" si="333"/>
        <v>Silver</v>
      </c>
      <c r="P4258" s="9" t="str">
        <f t="shared" si="334"/>
        <v>PET</v>
      </c>
      <c r="Q4258" s="9" t="str">
        <f t="shared" si="335"/>
        <v>5</v>
      </c>
      <c r="R42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58" s="14" t="str">
        <f>IF(ProjectsDB[[#This Row],[Item Type]]="Straight Plug-In",_xlfn.TEXTJOIN("-",TRUE,M4258&amp;"-"&amp;_xlfn.LET(_xlpm.txt,ProjectsDB[[#This Row],[Assembly]],_xlpm.pos,FIND("SP",_xlpm.txt),_xlpm.pre,LEFT(_xlpm.txt,_xlpm.pos-1),IF(RIGHT(_xlpm.pre,3)="123","3PL",IF(RIGHT(_xlpm.pre,2)="12","2PL",IF(RIGHT(_xlpm.pre,1)="1","1PL","3PL")))),N4258,O4258,P4258,Q4258&amp;"W",R4258),_xlfn.TEXTJOIN("-",TRUE,M4258,N4258,O4258,P4258,Q4258&amp;"W",R4258))</f>
        <v>Flange Straight-AL-Silver-PET-5W-3</v>
      </c>
      <c r="T4258" s="14" t="str">
        <f>IF(COUNTIF(Cycletime[Element Desc.],ProjectsDB[[#This Row],[Element Desc.]])&gt;0,"Found","Not Found")</f>
        <v>Found</v>
      </c>
    </row>
    <row r="4259" spans="2:20" x14ac:dyDescent="0.25">
      <c r="B4259" s="8" t="s">
        <v>8875</v>
      </c>
      <c r="C4259" s="9" t="s">
        <v>8871</v>
      </c>
      <c r="D4259" s="9" t="s">
        <v>8872</v>
      </c>
      <c r="E4259" s="10">
        <v>1</v>
      </c>
      <c r="F4259" s="9" t="s">
        <v>8474</v>
      </c>
      <c r="G4259" s="9" t="s">
        <v>47</v>
      </c>
      <c r="H4259" s="11"/>
      <c r="I4259" s="12">
        <v>300</v>
      </c>
      <c r="J4259" s="12">
        <v>750</v>
      </c>
      <c r="K4259" s="12">
        <v>580</v>
      </c>
      <c r="L4259" s="12">
        <f t="array" ref="L4259">IFERROR(LOOKUP(2^15,SEARCH({"40A","63A","80A","100A","125A","160A","200A","250A","400A","630A","800A","1000A","1250A","1600A","2000A","2500A","3200A","4000A","5000A","6300A"},UPPER(D4259)),{40,63,80,100,125,160,200,250,400,630,800,1000,1250,1600,2000,2500,3200,4000,5000,6300}),0)</f>
        <v>5000</v>
      </c>
      <c r="M4259" s="9" t="str">
        <f t="shared" si="331"/>
        <v>Offset Flat</v>
      </c>
      <c r="N4259" s="9" t="str">
        <f t="shared" si="332"/>
        <v>AL</v>
      </c>
      <c r="O4259" s="13" t="str">
        <f t="shared" si="333"/>
        <v>Silver</v>
      </c>
      <c r="P4259" s="9" t="str">
        <f t="shared" si="334"/>
        <v>PET</v>
      </c>
      <c r="Q4259" s="9" t="str">
        <f t="shared" si="335"/>
        <v>5</v>
      </c>
      <c r="R42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59" s="14" t="str">
        <f>IF(ProjectsDB[[#This Row],[Item Type]]="Straight Plug-In",_xlfn.TEXTJOIN("-",TRUE,M4259&amp;"-"&amp;_xlfn.LET(_xlpm.txt,ProjectsDB[[#This Row],[Assembly]],_xlpm.pos,FIND("SP",_xlpm.txt),_xlpm.pre,LEFT(_xlpm.txt,_xlpm.pos-1),IF(RIGHT(_xlpm.pre,3)="123","3PL",IF(RIGHT(_xlpm.pre,2)="12","2PL",IF(RIGHT(_xlpm.pre,1)="1","1PL","3PL")))),N4259,O4259,P4259,Q4259&amp;"W",R4259),_xlfn.TEXTJOIN("-",TRUE,M4259,N4259,O4259,P4259,Q4259&amp;"W",R4259))</f>
        <v>Offset Flat-AL-Silver-PET-5W-3</v>
      </c>
      <c r="T4259" s="14" t="str">
        <f>IF(COUNTIF(Cycletime[Element Desc.],ProjectsDB[[#This Row],[Element Desc.]])&gt;0,"Found","Not Found")</f>
        <v>Found</v>
      </c>
    </row>
    <row r="4260" spans="2:20" x14ac:dyDescent="0.25">
      <c r="B4260" s="8" t="s">
        <v>8876</v>
      </c>
      <c r="C4260" s="9" t="s">
        <v>8877</v>
      </c>
      <c r="D4260" s="9" t="s">
        <v>8878</v>
      </c>
      <c r="E4260" s="10">
        <v>1</v>
      </c>
      <c r="F4260" s="9" t="s">
        <v>8474</v>
      </c>
      <c r="G4260" s="9" t="s">
        <v>47</v>
      </c>
      <c r="H4260" s="11"/>
      <c r="I4260" s="12">
        <v>700</v>
      </c>
      <c r="J4260" s="12">
        <v>505</v>
      </c>
      <c r="K4260" s="12">
        <v>300</v>
      </c>
      <c r="L4260" s="12">
        <f t="array" ref="L4260">IFERROR(LOOKUP(2^15,SEARCH({"40A","63A","80A","100A","125A","160A","200A","250A","400A","630A","800A","1000A","1250A","1600A","2000A","2500A","3200A","4000A","5000A","6300A"},UPPER(D4260)),{40,63,80,100,125,160,200,250,400,630,800,1000,1250,1600,2000,2500,3200,4000,5000,6300}),0)</f>
        <v>5000</v>
      </c>
      <c r="M4260" s="9" t="str">
        <f t="shared" si="331"/>
        <v>Offset Edge</v>
      </c>
      <c r="N4260" s="9" t="str">
        <f t="shared" si="332"/>
        <v>AL</v>
      </c>
      <c r="O4260" s="13" t="str">
        <f t="shared" si="333"/>
        <v>Silver</v>
      </c>
      <c r="P4260" s="9" t="str">
        <f t="shared" si="334"/>
        <v>PET</v>
      </c>
      <c r="Q4260" s="9" t="str">
        <f t="shared" si="335"/>
        <v>5</v>
      </c>
      <c r="R42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60" s="14" t="str">
        <f>IF(ProjectsDB[[#This Row],[Item Type]]="Straight Plug-In",_xlfn.TEXTJOIN("-",TRUE,M4260&amp;"-"&amp;_xlfn.LET(_xlpm.txt,ProjectsDB[[#This Row],[Assembly]],_xlpm.pos,FIND("SP",_xlpm.txt),_xlpm.pre,LEFT(_xlpm.txt,_xlpm.pos-1),IF(RIGHT(_xlpm.pre,3)="123","3PL",IF(RIGHT(_xlpm.pre,2)="12","2PL",IF(RIGHT(_xlpm.pre,1)="1","1PL","3PL")))),N4260,O4260,P4260,Q4260&amp;"W",R4260),_xlfn.TEXTJOIN("-",TRUE,M4260,N4260,O4260,P4260,Q4260&amp;"W",R4260))</f>
        <v>Offset Edge-AL-Silver-PET-5W-3</v>
      </c>
      <c r="T4260" s="14" t="str">
        <f>IF(COUNTIF(Cycletime[Element Desc.],ProjectsDB[[#This Row],[Element Desc.]])&gt;0,"Found","Not Found")</f>
        <v>Found</v>
      </c>
    </row>
    <row r="4261" spans="2:20" x14ac:dyDescent="0.25">
      <c r="B4261" s="8" t="s">
        <v>8879</v>
      </c>
      <c r="C4261" s="9" t="s">
        <v>8839</v>
      </c>
      <c r="D4261" s="9" t="s">
        <v>8840</v>
      </c>
      <c r="E4261" s="10">
        <v>2</v>
      </c>
      <c r="F4261" s="9" t="s">
        <v>8474</v>
      </c>
      <c r="G4261" s="9" t="s">
        <v>47</v>
      </c>
      <c r="H4261" s="11"/>
      <c r="I4261" s="12">
        <v>425</v>
      </c>
      <c r="J4261" s="12"/>
      <c r="K4261" s="12"/>
      <c r="L4261" s="12">
        <f t="array" ref="L4261">IFERROR(LOOKUP(2^15,SEARCH({"40A","63A","80A","100A","125A","160A","200A","250A","400A","630A","800A","1000A","1250A","1600A","2000A","2500A","3200A","4000A","5000A","6300A"},UPPER(D4261)),{40,63,80,100,125,160,200,250,400,630,800,1000,1250,1600,2000,2500,3200,4000,5000,6300}),0)</f>
        <v>5000</v>
      </c>
      <c r="M4261" s="9" t="str">
        <f t="shared" si="331"/>
        <v>Flange Straight</v>
      </c>
      <c r="N4261" s="9" t="str">
        <f t="shared" si="332"/>
        <v>AL</v>
      </c>
      <c r="O4261" s="13" t="str">
        <f t="shared" si="333"/>
        <v>Silver</v>
      </c>
      <c r="P4261" s="9" t="str">
        <f t="shared" si="334"/>
        <v>PET</v>
      </c>
      <c r="Q4261" s="9" t="str">
        <f t="shared" si="335"/>
        <v>5</v>
      </c>
      <c r="R42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61" s="14" t="str">
        <f>IF(ProjectsDB[[#This Row],[Item Type]]="Straight Plug-In",_xlfn.TEXTJOIN("-",TRUE,M4261&amp;"-"&amp;_xlfn.LET(_xlpm.txt,ProjectsDB[[#This Row],[Assembly]],_xlpm.pos,FIND("SP",_xlpm.txt),_xlpm.pre,LEFT(_xlpm.txt,_xlpm.pos-1),IF(RIGHT(_xlpm.pre,3)="123","3PL",IF(RIGHT(_xlpm.pre,2)="12","2PL",IF(RIGHT(_xlpm.pre,1)="1","1PL","3PL")))),N4261,O4261,P4261,Q4261&amp;"W",R4261),_xlfn.TEXTJOIN("-",TRUE,M4261,N4261,O4261,P4261,Q4261&amp;"W",R4261))</f>
        <v>Flange Straight-AL-Silver-PET-5W-3</v>
      </c>
      <c r="T4261" s="14" t="str">
        <f>IF(COUNTIF(Cycletime[Element Desc.],ProjectsDB[[#This Row],[Element Desc.]])&gt;0,"Found","Not Found")</f>
        <v>Found</v>
      </c>
    </row>
    <row r="4262" spans="2:20" x14ac:dyDescent="0.25">
      <c r="B4262" s="8" t="s">
        <v>8880</v>
      </c>
      <c r="C4262" s="9" t="s">
        <v>8865</v>
      </c>
      <c r="D4262" s="9" t="s">
        <v>8866</v>
      </c>
      <c r="E4262" s="10">
        <v>1</v>
      </c>
      <c r="F4262" s="9" t="s">
        <v>8474</v>
      </c>
      <c r="G4262" s="9" t="s">
        <v>47</v>
      </c>
      <c r="H4262" s="11"/>
      <c r="I4262" s="12">
        <v>580</v>
      </c>
      <c r="J4262" s="12">
        <v>580</v>
      </c>
      <c r="K4262" s="12"/>
      <c r="L4262" s="12">
        <f t="array" ref="L4262">IFERROR(LOOKUP(2^15,SEARCH({"40A","63A","80A","100A","125A","160A","200A","250A","400A","630A","800A","1000A","1250A","1600A","2000A","2500A","3200A","4000A","5000A","6300A"},UPPER(D4262)),{40,63,80,100,125,160,200,250,400,630,800,1000,1250,1600,2000,2500,3200,4000,5000,6300}),0)</f>
        <v>5000</v>
      </c>
      <c r="M4262" s="9" t="str">
        <f t="shared" si="331"/>
        <v>Elbow Edge</v>
      </c>
      <c r="N4262" s="9" t="str">
        <f t="shared" si="332"/>
        <v>AL</v>
      </c>
      <c r="O4262" s="13" t="str">
        <f t="shared" si="333"/>
        <v>Silver</v>
      </c>
      <c r="P4262" s="9" t="str">
        <f t="shared" si="334"/>
        <v>PET</v>
      </c>
      <c r="Q4262" s="9" t="str">
        <f t="shared" si="335"/>
        <v>5</v>
      </c>
      <c r="R42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62" s="14" t="str">
        <f>IF(ProjectsDB[[#This Row],[Item Type]]="Straight Plug-In",_xlfn.TEXTJOIN("-",TRUE,M4262&amp;"-"&amp;_xlfn.LET(_xlpm.txt,ProjectsDB[[#This Row],[Assembly]],_xlpm.pos,FIND("SP",_xlpm.txt),_xlpm.pre,LEFT(_xlpm.txt,_xlpm.pos-1),IF(RIGHT(_xlpm.pre,3)="123","3PL",IF(RIGHT(_xlpm.pre,2)="12","2PL",IF(RIGHT(_xlpm.pre,1)="1","1PL","3PL")))),N4262,O4262,P4262,Q4262&amp;"W",R4262),_xlfn.TEXTJOIN("-",TRUE,M4262,N4262,O4262,P4262,Q4262&amp;"W",R4262))</f>
        <v>Elbow Edge-AL-Silver-PET-5W-3</v>
      </c>
      <c r="T4262" s="14" t="str">
        <f>IF(COUNTIF(Cycletime[Element Desc.],ProjectsDB[[#This Row],[Element Desc.]])&gt;0,"Found","Not Found")</f>
        <v>Found</v>
      </c>
    </row>
    <row r="4263" spans="2:20" x14ac:dyDescent="0.25">
      <c r="B4263" s="8" t="s">
        <v>8881</v>
      </c>
      <c r="C4263" s="9" t="s">
        <v>8839</v>
      </c>
      <c r="D4263" s="9" t="s">
        <v>8840</v>
      </c>
      <c r="E4263" s="10">
        <v>2</v>
      </c>
      <c r="F4263" s="9" t="s">
        <v>8474</v>
      </c>
      <c r="G4263" s="9" t="s">
        <v>47</v>
      </c>
      <c r="H4263" s="11"/>
      <c r="I4263" s="12">
        <v>425</v>
      </c>
      <c r="J4263" s="12"/>
      <c r="K4263" s="12"/>
      <c r="L4263" s="12">
        <f t="array" ref="L4263">IFERROR(LOOKUP(2^15,SEARCH({"40A","63A","80A","100A","125A","160A","200A","250A","400A","630A","800A","1000A","1250A","1600A","2000A","2500A","3200A","4000A","5000A","6300A"},UPPER(D4263)),{40,63,80,100,125,160,200,250,400,630,800,1000,1250,1600,2000,2500,3200,4000,5000,6300}),0)</f>
        <v>5000</v>
      </c>
      <c r="M4263" s="9" t="str">
        <f t="shared" si="331"/>
        <v>Flange Straight</v>
      </c>
      <c r="N4263" s="9" t="str">
        <f t="shared" si="332"/>
        <v>AL</v>
      </c>
      <c r="O4263" s="13" t="str">
        <f t="shared" si="333"/>
        <v>Silver</v>
      </c>
      <c r="P4263" s="9" t="str">
        <f t="shared" si="334"/>
        <v>PET</v>
      </c>
      <c r="Q4263" s="9" t="str">
        <f t="shared" si="335"/>
        <v>5</v>
      </c>
      <c r="R42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63" s="14" t="str">
        <f>IF(ProjectsDB[[#This Row],[Item Type]]="Straight Plug-In",_xlfn.TEXTJOIN("-",TRUE,M4263&amp;"-"&amp;_xlfn.LET(_xlpm.txt,ProjectsDB[[#This Row],[Assembly]],_xlpm.pos,FIND("SP",_xlpm.txt),_xlpm.pre,LEFT(_xlpm.txt,_xlpm.pos-1),IF(RIGHT(_xlpm.pre,3)="123","3PL",IF(RIGHT(_xlpm.pre,2)="12","2PL",IF(RIGHT(_xlpm.pre,1)="1","1PL","3PL")))),N4263,O4263,P4263,Q4263&amp;"W",R4263),_xlfn.TEXTJOIN("-",TRUE,M4263,N4263,O4263,P4263,Q4263&amp;"W",R4263))</f>
        <v>Flange Straight-AL-Silver-PET-5W-3</v>
      </c>
      <c r="T4263" s="14" t="str">
        <f>IF(COUNTIF(Cycletime[Element Desc.],ProjectsDB[[#This Row],[Element Desc.]])&gt;0,"Found","Not Found")</f>
        <v>Found</v>
      </c>
    </row>
    <row r="4264" spans="2:20" x14ac:dyDescent="0.25">
      <c r="B4264" s="8" t="s">
        <v>8882</v>
      </c>
      <c r="C4264" s="9" t="s">
        <v>8839</v>
      </c>
      <c r="D4264" s="9" t="s">
        <v>8840</v>
      </c>
      <c r="E4264" s="10">
        <v>2</v>
      </c>
      <c r="F4264" s="9" t="s">
        <v>8474</v>
      </c>
      <c r="G4264" s="9" t="s">
        <v>47</v>
      </c>
      <c r="H4264" s="11"/>
      <c r="I4264" s="12">
        <v>425</v>
      </c>
      <c r="J4264" s="12">
        <v>55</v>
      </c>
      <c r="K4264" s="12"/>
      <c r="L4264" s="12">
        <f t="array" ref="L4264">IFERROR(LOOKUP(2^15,SEARCH({"40A","63A","80A","100A","125A","160A","200A","250A","400A","630A","800A","1000A","1250A","1600A","2000A","2500A","3200A","4000A","5000A","6300A"},UPPER(D4264)),{40,63,80,100,125,160,200,250,400,630,800,1000,1250,1600,2000,2500,3200,4000,5000,6300}),0)</f>
        <v>5000</v>
      </c>
      <c r="M4264" s="9" t="str">
        <f t="shared" si="331"/>
        <v>Flange Straight</v>
      </c>
      <c r="N4264" s="9" t="str">
        <f t="shared" si="332"/>
        <v>AL</v>
      </c>
      <c r="O4264" s="13" t="str">
        <f t="shared" si="333"/>
        <v>Silver</v>
      </c>
      <c r="P4264" s="9" t="str">
        <f t="shared" si="334"/>
        <v>PET</v>
      </c>
      <c r="Q4264" s="9" t="str">
        <f t="shared" si="335"/>
        <v>5</v>
      </c>
      <c r="R42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64" s="14" t="str">
        <f>IF(ProjectsDB[[#This Row],[Item Type]]="Straight Plug-In",_xlfn.TEXTJOIN("-",TRUE,M4264&amp;"-"&amp;_xlfn.LET(_xlpm.txt,ProjectsDB[[#This Row],[Assembly]],_xlpm.pos,FIND("SP",_xlpm.txt),_xlpm.pre,LEFT(_xlpm.txt,_xlpm.pos-1),IF(RIGHT(_xlpm.pre,3)="123","3PL",IF(RIGHT(_xlpm.pre,2)="12","2PL",IF(RIGHT(_xlpm.pre,1)="1","1PL","3PL")))),N4264,O4264,P4264,Q4264&amp;"W",R4264),_xlfn.TEXTJOIN("-",TRUE,M4264,N4264,O4264,P4264,Q4264&amp;"W",R4264))</f>
        <v>Flange Straight-AL-Silver-PET-5W-3</v>
      </c>
      <c r="T4264" s="14" t="str">
        <f>IF(COUNTIF(Cycletime[Element Desc.],ProjectsDB[[#This Row],[Element Desc.]])&gt;0,"Found","Not Found")</f>
        <v>Found</v>
      </c>
    </row>
    <row r="4265" spans="2:20" x14ac:dyDescent="0.25">
      <c r="B4265" s="8" t="s">
        <v>8883</v>
      </c>
      <c r="C4265" s="9" t="s">
        <v>8839</v>
      </c>
      <c r="D4265" s="9" t="s">
        <v>8840</v>
      </c>
      <c r="E4265" s="10">
        <v>2</v>
      </c>
      <c r="F4265" s="9" t="s">
        <v>8474</v>
      </c>
      <c r="G4265" s="9" t="s">
        <v>47</v>
      </c>
      <c r="H4265" s="11"/>
      <c r="I4265" s="12">
        <v>425</v>
      </c>
      <c r="J4265" s="12"/>
      <c r="K4265" s="12"/>
      <c r="L4265" s="12">
        <f t="array" ref="L4265">IFERROR(LOOKUP(2^15,SEARCH({"40A","63A","80A","100A","125A","160A","200A","250A","400A","630A","800A","1000A","1250A","1600A","2000A","2500A","3200A","4000A","5000A","6300A"},UPPER(D4265)),{40,63,80,100,125,160,200,250,400,630,800,1000,1250,1600,2000,2500,3200,4000,5000,6300}),0)</f>
        <v>5000</v>
      </c>
      <c r="M4265" s="9" t="str">
        <f t="shared" si="331"/>
        <v>Flange Straight</v>
      </c>
      <c r="N4265" s="9" t="str">
        <f t="shared" si="332"/>
        <v>AL</v>
      </c>
      <c r="O4265" s="13" t="str">
        <f t="shared" si="333"/>
        <v>Silver</v>
      </c>
      <c r="P4265" s="9" t="str">
        <f t="shared" si="334"/>
        <v>PET</v>
      </c>
      <c r="Q4265" s="9" t="str">
        <f t="shared" si="335"/>
        <v>5</v>
      </c>
      <c r="R42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65" s="14" t="str">
        <f>IF(ProjectsDB[[#This Row],[Item Type]]="Straight Plug-In",_xlfn.TEXTJOIN("-",TRUE,M4265&amp;"-"&amp;_xlfn.LET(_xlpm.txt,ProjectsDB[[#This Row],[Assembly]],_xlpm.pos,FIND("SP",_xlpm.txt),_xlpm.pre,LEFT(_xlpm.txt,_xlpm.pos-1),IF(RIGHT(_xlpm.pre,3)="123","3PL",IF(RIGHT(_xlpm.pre,2)="12","2PL",IF(RIGHT(_xlpm.pre,1)="1","1PL","3PL")))),N4265,O4265,P4265,Q4265&amp;"W",R4265),_xlfn.TEXTJOIN("-",TRUE,M4265,N4265,O4265,P4265,Q4265&amp;"W",R4265))</f>
        <v>Flange Straight-AL-Silver-PET-5W-3</v>
      </c>
      <c r="T4265" s="14" t="str">
        <f>IF(COUNTIF(Cycletime[Element Desc.],ProjectsDB[[#This Row],[Element Desc.]])&gt;0,"Found","Not Found")</f>
        <v>Found</v>
      </c>
    </row>
    <row r="4266" spans="2:20" x14ac:dyDescent="0.25">
      <c r="B4266" s="8" t="s">
        <v>8884</v>
      </c>
      <c r="C4266" s="9" t="s">
        <v>8839</v>
      </c>
      <c r="D4266" s="9" t="s">
        <v>8840</v>
      </c>
      <c r="E4266" s="10">
        <v>2</v>
      </c>
      <c r="F4266" s="9" t="s">
        <v>8474</v>
      </c>
      <c r="G4266" s="9" t="s">
        <v>47</v>
      </c>
      <c r="H4266" s="11"/>
      <c r="I4266" s="12">
        <v>425</v>
      </c>
      <c r="J4266" s="12"/>
      <c r="K4266" s="12"/>
      <c r="L4266" s="12">
        <f t="array" ref="L4266">IFERROR(LOOKUP(2^15,SEARCH({"40A","63A","80A","100A","125A","160A","200A","250A","400A","630A","800A","1000A","1250A","1600A","2000A","2500A","3200A","4000A","5000A","6300A"},UPPER(D4266)),{40,63,80,100,125,160,200,250,400,630,800,1000,1250,1600,2000,2500,3200,4000,5000,6300}),0)</f>
        <v>5000</v>
      </c>
      <c r="M4266" s="9" t="str">
        <f t="shared" si="331"/>
        <v>Flange Straight</v>
      </c>
      <c r="N4266" s="9" t="str">
        <f t="shared" si="332"/>
        <v>AL</v>
      </c>
      <c r="O4266" s="13" t="str">
        <f t="shared" si="333"/>
        <v>Silver</v>
      </c>
      <c r="P4266" s="9" t="str">
        <f t="shared" si="334"/>
        <v>PET</v>
      </c>
      <c r="Q4266" s="9" t="str">
        <f t="shared" si="335"/>
        <v>5</v>
      </c>
      <c r="R42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66" s="14" t="str">
        <f>IF(ProjectsDB[[#This Row],[Item Type]]="Straight Plug-In",_xlfn.TEXTJOIN("-",TRUE,M4266&amp;"-"&amp;_xlfn.LET(_xlpm.txt,ProjectsDB[[#This Row],[Assembly]],_xlpm.pos,FIND("SP",_xlpm.txt),_xlpm.pre,LEFT(_xlpm.txt,_xlpm.pos-1),IF(RIGHT(_xlpm.pre,3)="123","3PL",IF(RIGHT(_xlpm.pre,2)="12","2PL",IF(RIGHT(_xlpm.pre,1)="1","1PL","3PL")))),N4266,O4266,P4266,Q4266&amp;"W",R4266),_xlfn.TEXTJOIN("-",TRUE,M4266,N4266,O4266,P4266,Q4266&amp;"W",R4266))</f>
        <v>Flange Straight-AL-Silver-PET-5W-3</v>
      </c>
      <c r="T4266" s="14" t="str">
        <f>IF(COUNTIF(Cycletime[Element Desc.],ProjectsDB[[#This Row],[Element Desc.]])&gt;0,"Found","Not Found")</f>
        <v>Found</v>
      </c>
    </row>
    <row r="4267" spans="2:20" x14ac:dyDescent="0.25">
      <c r="B4267" s="8" t="s">
        <v>8885</v>
      </c>
      <c r="C4267" s="9" t="s">
        <v>8886</v>
      </c>
      <c r="D4267" s="9" t="s">
        <v>8887</v>
      </c>
      <c r="E4267" s="10">
        <v>1</v>
      </c>
      <c r="F4267" s="9" t="s">
        <v>8474</v>
      </c>
      <c r="G4267" s="9" t="s">
        <v>47</v>
      </c>
      <c r="H4267" s="11"/>
      <c r="I4267" s="12">
        <v>1000</v>
      </c>
      <c r="J4267" s="12">
        <v>580</v>
      </c>
      <c r="K4267" s="12"/>
      <c r="L4267" s="12">
        <f t="array" ref="L4267">IFERROR(LOOKUP(2^15,SEARCH({"40A","63A","80A","100A","125A","160A","200A","250A","400A","630A","800A","1000A","1250A","1600A","2000A","2500A","3200A","4000A","5000A","6300A"},UPPER(D4267)),{40,63,80,100,125,160,200,250,400,630,800,1000,1250,1600,2000,2500,3200,4000,5000,6300}),0)</f>
        <v>5000</v>
      </c>
      <c r="M4267" s="9" t="str">
        <f t="shared" si="331"/>
        <v>Elbow Edge</v>
      </c>
      <c r="N4267" s="9" t="str">
        <f t="shared" si="332"/>
        <v>AL</v>
      </c>
      <c r="O4267" s="13" t="str">
        <f t="shared" si="333"/>
        <v>Silver</v>
      </c>
      <c r="P4267" s="9" t="str">
        <f t="shared" si="334"/>
        <v>PET</v>
      </c>
      <c r="Q4267" s="9" t="str">
        <f t="shared" si="335"/>
        <v>5</v>
      </c>
      <c r="R42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67" s="14" t="str">
        <f>IF(ProjectsDB[[#This Row],[Item Type]]="Straight Plug-In",_xlfn.TEXTJOIN("-",TRUE,M4267&amp;"-"&amp;_xlfn.LET(_xlpm.txt,ProjectsDB[[#This Row],[Assembly]],_xlpm.pos,FIND("SP",_xlpm.txt),_xlpm.pre,LEFT(_xlpm.txt,_xlpm.pos-1),IF(RIGHT(_xlpm.pre,3)="123","3PL",IF(RIGHT(_xlpm.pre,2)="12","2PL",IF(RIGHT(_xlpm.pre,1)="1","1PL","3PL")))),N4267,O4267,P4267,Q4267&amp;"W",R4267),_xlfn.TEXTJOIN("-",TRUE,M4267,N4267,O4267,P4267,Q4267&amp;"W",R4267))</f>
        <v>Elbow Edge-AL-Silver-PET-5W-3</v>
      </c>
      <c r="T4267" s="14" t="str">
        <f>IF(COUNTIF(Cycletime[Element Desc.],ProjectsDB[[#This Row],[Element Desc.]])&gt;0,"Found","Not Found")</f>
        <v>Found</v>
      </c>
    </row>
    <row r="4268" spans="2:20" x14ac:dyDescent="0.25">
      <c r="B4268" s="8" t="s">
        <v>8888</v>
      </c>
      <c r="C4268" s="9" t="s">
        <v>8889</v>
      </c>
      <c r="D4268" s="9" t="s">
        <v>8890</v>
      </c>
      <c r="E4268" s="10">
        <v>1</v>
      </c>
      <c r="F4268" s="9" t="s">
        <v>8474</v>
      </c>
      <c r="G4268" s="9" t="s">
        <v>47</v>
      </c>
      <c r="H4268" s="11"/>
      <c r="I4268" s="12">
        <v>300</v>
      </c>
      <c r="J4268" s="12">
        <v>500</v>
      </c>
      <c r="K4268" s="12">
        <v>580</v>
      </c>
      <c r="L4268" s="12">
        <f t="array" ref="L4268">IFERROR(LOOKUP(2^15,SEARCH({"40A","63A","80A","100A","125A","160A","200A","250A","400A","630A","800A","1000A","1250A","1600A","2000A","2500A","3200A","4000A","5000A","6300A"},UPPER(D4268)),{40,63,80,100,125,160,200,250,400,630,800,1000,1250,1600,2000,2500,3200,4000,5000,6300}),0)</f>
        <v>5000</v>
      </c>
      <c r="M4268" s="9" t="str">
        <f t="shared" si="331"/>
        <v>Offset Flat</v>
      </c>
      <c r="N4268" s="9" t="str">
        <f t="shared" si="332"/>
        <v>AL</v>
      </c>
      <c r="O4268" s="13" t="str">
        <f t="shared" si="333"/>
        <v>Silver</v>
      </c>
      <c r="P4268" s="9" t="str">
        <f t="shared" si="334"/>
        <v>PET</v>
      </c>
      <c r="Q4268" s="9" t="str">
        <f t="shared" si="335"/>
        <v>5</v>
      </c>
      <c r="R42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68" s="14" t="str">
        <f>IF(ProjectsDB[[#This Row],[Item Type]]="Straight Plug-In",_xlfn.TEXTJOIN("-",TRUE,M4268&amp;"-"&amp;_xlfn.LET(_xlpm.txt,ProjectsDB[[#This Row],[Assembly]],_xlpm.pos,FIND("SP",_xlpm.txt),_xlpm.pre,LEFT(_xlpm.txt,_xlpm.pos-1),IF(RIGHT(_xlpm.pre,3)="123","3PL",IF(RIGHT(_xlpm.pre,2)="12","2PL",IF(RIGHT(_xlpm.pre,1)="1","1PL","3PL")))),N4268,O4268,P4268,Q4268&amp;"W",R4268),_xlfn.TEXTJOIN("-",TRUE,M4268,N4268,O4268,P4268,Q4268&amp;"W",R4268))</f>
        <v>Offset Flat-AL-Silver-PET-5W-3</v>
      </c>
      <c r="T4268" s="14" t="str">
        <f>IF(COUNTIF(Cycletime[Element Desc.],ProjectsDB[[#This Row],[Element Desc.]])&gt;0,"Found","Not Found")</f>
        <v>Found</v>
      </c>
    </row>
    <row r="4269" spans="2:20" x14ac:dyDescent="0.25">
      <c r="B4269" s="8" t="s">
        <v>8891</v>
      </c>
      <c r="C4269" s="9" t="s">
        <v>8865</v>
      </c>
      <c r="D4269" s="9" t="s">
        <v>8866</v>
      </c>
      <c r="E4269" s="10">
        <v>2</v>
      </c>
      <c r="F4269" s="9" t="s">
        <v>8474</v>
      </c>
      <c r="G4269" s="9" t="s">
        <v>47</v>
      </c>
      <c r="H4269" s="11"/>
      <c r="I4269" s="12">
        <v>580</v>
      </c>
      <c r="J4269" s="12">
        <v>580</v>
      </c>
      <c r="K4269" s="12"/>
      <c r="L4269" s="12">
        <f t="array" ref="L4269">IFERROR(LOOKUP(2^15,SEARCH({"40A","63A","80A","100A","125A","160A","200A","250A","400A","630A","800A","1000A","1250A","1600A","2000A","2500A","3200A","4000A","5000A","6300A"},UPPER(D4269)),{40,63,80,100,125,160,200,250,400,630,800,1000,1250,1600,2000,2500,3200,4000,5000,6300}),0)</f>
        <v>5000</v>
      </c>
      <c r="M4269" s="9" t="str">
        <f t="shared" si="331"/>
        <v>Elbow Edge</v>
      </c>
      <c r="N4269" s="9" t="str">
        <f t="shared" si="332"/>
        <v>AL</v>
      </c>
      <c r="O4269" s="13" t="str">
        <f t="shared" si="333"/>
        <v>Silver</v>
      </c>
      <c r="P4269" s="9" t="str">
        <f t="shared" si="334"/>
        <v>PET</v>
      </c>
      <c r="Q4269" s="9" t="str">
        <f t="shared" si="335"/>
        <v>5</v>
      </c>
      <c r="R42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69" s="14" t="str">
        <f>IF(ProjectsDB[[#This Row],[Item Type]]="Straight Plug-In",_xlfn.TEXTJOIN("-",TRUE,M4269&amp;"-"&amp;_xlfn.LET(_xlpm.txt,ProjectsDB[[#This Row],[Assembly]],_xlpm.pos,FIND("SP",_xlpm.txt),_xlpm.pre,LEFT(_xlpm.txt,_xlpm.pos-1),IF(RIGHT(_xlpm.pre,3)="123","3PL",IF(RIGHT(_xlpm.pre,2)="12","2PL",IF(RIGHT(_xlpm.pre,1)="1","1PL","3PL")))),N4269,O4269,P4269,Q4269&amp;"W",R4269),_xlfn.TEXTJOIN("-",TRUE,M4269,N4269,O4269,P4269,Q4269&amp;"W",R4269))</f>
        <v>Elbow Edge-AL-Silver-PET-5W-3</v>
      </c>
      <c r="T4269" s="14" t="str">
        <f>IF(COUNTIF(Cycletime[Element Desc.],ProjectsDB[[#This Row],[Element Desc.]])&gt;0,"Found","Not Found")</f>
        <v>Found</v>
      </c>
    </row>
    <row r="4270" spans="2:20" x14ac:dyDescent="0.25">
      <c r="B4270" s="8" t="s">
        <v>8892</v>
      </c>
      <c r="C4270" s="9" t="s">
        <v>8893</v>
      </c>
      <c r="D4270" s="9" t="s">
        <v>8894</v>
      </c>
      <c r="E4270" s="10">
        <v>1</v>
      </c>
      <c r="F4270" s="9" t="s">
        <v>8474</v>
      </c>
      <c r="G4270" s="9" t="s">
        <v>47</v>
      </c>
      <c r="H4270" s="11"/>
      <c r="I4270" s="12">
        <v>660</v>
      </c>
      <c r="J4270" s="12">
        <v>580</v>
      </c>
      <c r="K4270" s="12"/>
      <c r="L4270" s="12">
        <f t="array" ref="L4270">IFERROR(LOOKUP(2^15,SEARCH({"40A","63A","80A","100A","125A","160A","200A","250A","400A","630A","800A","1000A","1250A","1600A","2000A","2500A","3200A","4000A","5000A","6300A"},UPPER(D4270)),{40,63,80,100,125,160,200,250,400,630,800,1000,1250,1600,2000,2500,3200,4000,5000,6300}),0)</f>
        <v>5000</v>
      </c>
      <c r="M4270" s="9" t="str">
        <f t="shared" si="331"/>
        <v>Elbow Edge</v>
      </c>
      <c r="N4270" s="9" t="str">
        <f t="shared" si="332"/>
        <v>AL</v>
      </c>
      <c r="O4270" s="13" t="str">
        <f t="shared" si="333"/>
        <v>Silver</v>
      </c>
      <c r="P4270" s="9" t="str">
        <f t="shared" si="334"/>
        <v>PET</v>
      </c>
      <c r="Q4270" s="9" t="str">
        <f t="shared" si="335"/>
        <v>5</v>
      </c>
      <c r="R42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70" s="14" t="str">
        <f>IF(ProjectsDB[[#This Row],[Item Type]]="Straight Plug-In",_xlfn.TEXTJOIN("-",TRUE,M4270&amp;"-"&amp;_xlfn.LET(_xlpm.txt,ProjectsDB[[#This Row],[Assembly]],_xlpm.pos,FIND("SP",_xlpm.txt),_xlpm.pre,LEFT(_xlpm.txt,_xlpm.pos-1),IF(RIGHT(_xlpm.pre,3)="123","3PL",IF(RIGHT(_xlpm.pre,2)="12","2PL",IF(RIGHT(_xlpm.pre,1)="1","1PL","3PL")))),N4270,O4270,P4270,Q4270&amp;"W",R4270),_xlfn.TEXTJOIN("-",TRUE,M4270,N4270,O4270,P4270,Q4270&amp;"W",R4270))</f>
        <v>Elbow Edge-AL-Silver-PET-5W-3</v>
      </c>
      <c r="T4270" s="14" t="str">
        <f>IF(COUNTIF(Cycletime[Element Desc.],ProjectsDB[[#This Row],[Element Desc.]])&gt;0,"Found","Not Found")</f>
        <v>Found</v>
      </c>
    </row>
    <row r="4271" spans="2:20" x14ac:dyDescent="0.25">
      <c r="B4271" s="8" t="s">
        <v>8895</v>
      </c>
      <c r="C4271" s="9" t="s">
        <v>8839</v>
      </c>
      <c r="D4271" s="9" t="s">
        <v>8840</v>
      </c>
      <c r="E4271" s="10">
        <v>2</v>
      </c>
      <c r="F4271" s="9" t="s">
        <v>8474</v>
      </c>
      <c r="G4271" s="9" t="s">
        <v>47</v>
      </c>
      <c r="H4271" s="11"/>
      <c r="I4271" s="12">
        <v>425</v>
      </c>
      <c r="J4271" s="12"/>
      <c r="K4271" s="12"/>
      <c r="L4271" s="12">
        <f t="array" ref="L4271">IFERROR(LOOKUP(2^15,SEARCH({"40A","63A","80A","100A","125A","160A","200A","250A","400A","630A","800A","1000A","1250A","1600A","2000A","2500A","3200A","4000A","5000A","6300A"},UPPER(D4271)),{40,63,80,100,125,160,200,250,400,630,800,1000,1250,1600,2000,2500,3200,4000,5000,6300}),0)</f>
        <v>5000</v>
      </c>
      <c r="M4271" s="9" t="str">
        <f t="shared" si="331"/>
        <v>Flange Straight</v>
      </c>
      <c r="N4271" s="9" t="str">
        <f t="shared" si="332"/>
        <v>AL</v>
      </c>
      <c r="O4271" s="13" t="str">
        <f t="shared" si="333"/>
        <v>Silver</v>
      </c>
      <c r="P4271" s="9" t="str">
        <f t="shared" si="334"/>
        <v>PET</v>
      </c>
      <c r="Q4271" s="9" t="str">
        <f t="shared" si="335"/>
        <v>5</v>
      </c>
      <c r="R42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71" s="14" t="str">
        <f>IF(ProjectsDB[[#This Row],[Item Type]]="Straight Plug-In",_xlfn.TEXTJOIN("-",TRUE,M4271&amp;"-"&amp;_xlfn.LET(_xlpm.txt,ProjectsDB[[#This Row],[Assembly]],_xlpm.pos,FIND("SP",_xlpm.txt),_xlpm.pre,LEFT(_xlpm.txt,_xlpm.pos-1),IF(RIGHT(_xlpm.pre,3)="123","3PL",IF(RIGHT(_xlpm.pre,2)="12","2PL",IF(RIGHT(_xlpm.pre,1)="1","1PL","3PL")))),N4271,O4271,P4271,Q4271&amp;"W",R4271),_xlfn.TEXTJOIN("-",TRUE,M4271,N4271,O4271,P4271,Q4271&amp;"W",R4271))</f>
        <v>Flange Straight-AL-Silver-PET-5W-3</v>
      </c>
      <c r="T4271" s="14" t="str">
        <f>IF(COUNTIF(Cycletime[Element Desc.],ProjectsDB[[#This Row],[Element Desc.]])&gt;0,"Found","Not Found")</f>
        <v>Found</v>
      </c>
    </row>
    <row r="4272" spans="2:20" x14ac:dyDescent="0.25">
      <c r="B4272" s="8" t="s">
        <v>8896</v>
      </c>
      <c r="C4272" s="9" t="s">
        <v>8886</v>
      </c>
      <c r="D4272" s="9" t="s">
        <v>8887</v>
      </c>
      <c r="E4272" s="10">
        <v>1</v>
      </c>
      <c r="F4272" s="9" t="s">
        <v>8474</v>
      </c>
      <c r="G4272" s="9" t="s">
        <v>47</v>
      </c>
      <c r="H4272" s="11"/>
      <c r="I4272" s="12">
        <v>1000</v>
      </c>
      <c r="J4272" s="12">
        <v>580</v>
      </c>
      <c r="K4272" s="12"/>
      <c r="L4272" s="12">
        <f t="array" ref="L4272">IFERROR(LOOKUP(2^15,SEARCH({"40A","63A","80A","100A","125A","160A","200A","250A","400A","630A","800A","1000A","1250A","1600A","2000A","2500A","3200A","4000A","5000A","6300A"},UPPER(D4272)),{40,63,80,100,125,160,200,250,400,630,800,1000,1250,1600,2000,2500,3200,4000,5000,6300}),0)</f>
        <v>5000</v>
      </c>
      <c r="M4272" s="9" t="str">
        <f t="shared" si="331"/>
        <v>Elbow Edge</v>
      </c>
      <c r="N4272" s="9" t="str">
        <f t="shared" si="332"/>
        <v>AL</v>
      </c>
      <c r="O4272" s="13" t="str">
        <f t="shared" si="333"/>
        <v>Silver</v>
      </c>
      <c r="P4272" s="9" t="str">
        <f t="shared" si="334"/>
        <v>PET</v>
      </c>
      <c r="Q4272" s="9" t="str">
        <f t="shared" si="335"/>
        <v>5</v>
      </c>
      <c r="R42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72" s="14" t="str">
        <f>IF(ProjectsDB[[#This Row],[Item Type]]="Straight Plug-In",_xlfn.TEXTJOIN("-",TRUE,M4272&amp;"-"&amp;_xlfn.LET(_xlpm.txt,ProjectsDB[[#This Row],[Assembly]],_xlpm.pos,FIND("SP",_xlpm.txt),_xlpm.pre,LEFT(_xlpm.txt,_xlpm.pos-1),IF(RIGHT(_xlpm.pre,3)="123","3PL",IF(RIGHT(_xlpm.pre,2)="12","2PL",IF(RIGHT(_xlpm.pre,1)="1","1PL","3PL")))),N4272,O4272,P4272,Q4272&amp;"W",R4272),_xlfn.TEXTJOIN("-",TRUE,M4272,N4272,O4272,P4272,Q4272&amp;"W",R4272))</f>
        <v>Elbow Edge-AL-Silver-PET-5W-3</v>
      </c>
      <c r="T4272" s="14" t="str">
        <f>IF(COUNTIF(Cycletime[Element Desc.],ProjectsDB[[#This Row],[Element Desc.]])&gt;0,"Found","Not Found")</f>
        <v>Found</v>
      </c>
    </row>
    <row r="4273" spans="2:20" x14ac:dyDescent="0.25">
      <c r="B4273" s="8" t="s">
        <v>8897</v>
      </c>
      <c r="C4273" s="9" t="s">
        <v>8898</v>
      </c>
      <c r="D4273" s="9" t="s">
        <v>8899</v>
      </c>
      <c r="E4273" s="10">
        <v>1</v>
      </c>
      <c r="F4273" s="9" t="s">
        <v>8474</v>
      </c>
      <c r="G4273" s="9" t="s">
        <v>47</v>
      </c>
      <c r="H4273" s="11"/>
      <c r="I4273" s="12">
        <v>580</v>
      </c>
      <c r="J4273" s="12">
        <v>610</v>
      </c>
      <c r="K4273" s="12">
        <v>300</v>
      </c>
      <c r="L4273" s="12">
        <f t="array" ref="L4273">IFERROR(LOOKUP(2^15,SEARCH({"40A","63A","80A","100A","125A","160A","200A","250A","400A","630A","800A","1000A","1250A","1600A","2000A","2500A","3200A","4000A","5000A","6300A"},UPPER(D4273)),{40,63,80,100,125,160,200,250,400,630,800,1000,1250,1600,2000,2500,3200,4000,5000,6300}),0)</f>
        <v>5000</v>
      </c>
      <c r="M4273" s="9" t="str">
        <f t="shared" si="331"/>
        <v>Offset Edge</v>
      </c>
      <c r="N4273" s="9" t="str">
        <f t="shared" si="332"/>
        <v>AL</v>
      </c>
      <c r="O4273" s="13" t="str">
        <f t="shared" si="333"/>
        <v>Silver</v>
      </c>
      <c r="P4273" s="9" t="str">
        <f t="shared" si="334"/>
        <v>PET</v>
      </c>
      <c r="Q4273" s="9" t="str">
        <f t="shared" si="335"/>
        <v>5</v>
      </c>
      <c r="R42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73" s="14" t="str">
        <f>IF(ProjectsDB[[#This Row],[Item Type]]="Straight Plug-In",_xlfn.TEXTJOIN("-",TRUE,M4273&amp;"-"&amp;_xlfn.LET(_xlpm.txt,ProjectsDB[[#This Row],[Assembly]],_xlpm.pos,FIND("SP",_xlpm.txt),_xlpm.pre,LEFT(_xlpm.txt,_xlpm.pos-1),IF(RIGHT(_xlpm.pre,3)="123","3PL",IF(RIGHT(_xlpm.pre,2)="12","2PL",IF(RIGHT(_xlpm.pre,1)="1","1PL","3PL")))),N4273,O4273,P4273,Q4273&amp;"W",R4273),_xlfn.TEXTJOIN("-",TRUE,M4273,N4273,O4273,P4273,Q4273&amp;"W",R4273))</f>
        <v>Offset Edge-AL-Silver-PET-5W-3</v>
      </c>
      <c r="T4273" s="14" t="str">
        <f>IF(COUNTIF(Cycletime[Element Desc.],ProjectsDB[[#This Row],[Element Desc.]])&gt;0,"Found","Not Found")</f>
        <v>Found</v>
      </c>
    </row>
    <row r="4274" spans="2:20" x14ac:dyDescent="0.25">
      <c r="B4274" s="8" t="s">
        <v>8900</v>
      </c>
      <c r="C4274" s="9" t="s">
        <v>8865</v>
      </c>
      <c r="D4274" s="9" t="s">
        <v>8866</v>
      </c>
      <c r="E4274" s="10">
        <v>2</v>
      </c>
      <c r="F4274" s="9" t="s">
        <v>8474</v>
      </c>
      <c r="G4274" s="9" t="s">
        <v>47</v>
      </c>
      <c r="H4274" s="11"/>
      <c r="I4274" s="12">
        <v>580</v>
      </c>
      <c r="J4274" s="12">
        <v>580</v>
      </c>
      <c r="K4274" s="12"/>
      <c r="L4274" s="12">
        <f t="array" ref="L4274">IFERROR(LOOKUP(2^15,SEARCH({"40A","63A","80A","100A","125A","160A","200A","250A","400A","630A","800A","1000A","1250A","1600A","2000A","2500A","3200A","4000A","5000A","6300A"},UPPER(D4274)),{40,63,80,100,125,160,200,250,400,630,800,1000,1250,1600,2000,2500,3200,4000,5000,6300}),0)</f>
        <v>5000</v>
      </c>
      <c r="M4274" s="9" t="str">
        <f t="shared" si="331"/>
        <v>Elbow Edge</v>
      </c>
      <c r="N4274" s="9" t="str">
        <f t="shared" si="332"/>
        <v>AL</v>
      </c>
      <c r="O4274" s="13" t="str">
        <f t="shared" si="333"/>
        <v>Silver</v>
      </c>
      <c r="P4274" s="9" t="str">
        <f t="shared" si="334"/>
        <v>PET</v>
      </c>
      <c r="Q4274" s="9" t="str">
        <f t="shared" si="335"/>
        <v>5</v>
      </c>
      <c r="R42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74" s="14" t="str">
        <f>IF(ProjectsDB[[#This Row],[Item Type]]="Straight Plug-In",_xlfn.TEXTJOIN("-",TRUE,M4274&amp;"-"&amp;_xlfn.LET(_xlpm.txt,ProjectsDB[[#This Row],[Assembly]],_xlpm.pos,FIND("SP",_xlpm.txt),_xlpm.pre,LEFT(_xlpm.txt,_xlpm.pos-1),IF(RIGHT(_xlpm.pre,3)="123","3PL",IF(RIGHT(_xlpm.pre,2)="12","2PL",IF(RIGHT(_xlpm.pre,1)="1","1PL","3PL")))),N4274,O4274,P4274,Q4274&amp;"W",R4274),_xlfn.TEXTJOIN("-",TRUE,M4274,N4274,O4274,P4274,Q4274&amp;"W",R4274))</f>
        <v>Elbow Edge-AL-Silver-PET-5W-3</v>
      </c>
      <c r="T4274" s="14" t="str">
        <f>IF(COUNTIF(Cycletime[Element Desc.],ProjectsDB[[#This Row],[Element Desc.]])&gt;0,"Found","Not Found")</f>
        <v>Found</v>
      </c>
    </row>
    <row r="4275" spans="2:20" x14ac:dyDescent="0.25">
      <c r="B4275" s="8" t="s">
        <v>8901</v>
      </c>
      <c r="C4275" s="9" t="s">
        <v>8893</v>
      </c>
      <c r="D4275" s="9" t="s">
        <v>8894</v>
      </c>
      <c r="E4275" s="10">
        <v>1</v>
      </c>
      <c r="F4275" s="9" t="s">
        <v>8474</v>
      </c>
      <c r="G4275" s="9" t="s">
        <v>47</v>
      </c>
      <c r="H4275" s="11"/>
      <c r="I4275" s="12">
        <v>660</v>
      </c>
      <c r="J4275" s="12">
        <v>580</v>
      </c>
      <c r="K4275" s="12"/>
      <c r="L4275" s="12">
        <f t="array" ref="L4275">IFERROR(LOOKUP(2^15,SEARCH({"40A","63A","80A","100A","125A","160A","200A","250A","400A","630A","800A","1000A","1250A","1600A","2000A","2500A","3200A","4000A","5000A","6300A"},UPPER(D4275)),{40,63,80,100,125,160,200,250,400,630,800,1000,1250,1600,2000,2500,3200,4000,5000,6300}),0)</f>
        <v>5000</v>
      </c>
      <c r="M4275" s="9" t="str">
        <f t="shared" si="331"/>
        <v>Elbow Edge</v>
      </c>
      <c r="N4275" s="9" t="str">
        <f t="shared" si="332"/>
        <v>AL</v>
      </c>
      <c r="O4275" s="13" t="str">
        <f t="shared" si="333"/>
        <v>Silver</v>
      </c>
      <c r="P4275" s="9" t="str">
        <f t="shared" si="334"/>
        <v>PET</v>
      </c>
      <c r="Q4275" s="9" t="str">
        <f t="shared" si="335"/>
        <v>5</v>
      </c>
      <c r="R42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75" s="14" t="str">
        <f>IF(ProjectsDB[[#This Row],[Item Type]]="Straight Plug-In",_xlfn.TEXTJOIN("-",TRUE,M4275&amp;"-"&amp;_xlfn.LET(_xlpm.txt,ProjectsDB[[#This Row],[Assembly]],_xlpm.pos,FIND("SP",_xlpm.txt),_xlpm.pre,LEFT(_xlpm.txt,_xlpm.pos-1),IF(RIGHT(_xlpm.pre,3)="123","3PL",IF(RIGHT(_xlpm.pre,2)="12","2PL",IF(RIGHT(_xlpm.pre,1)="1","1PL","3PL")))),N4275,O4275,P4275,Q4275&amp;"W",R4275),_xlfn.TEXTJOIN("-",TRUE,M4275,N4275,O4275,P4275,Q4275&amp;"W",R4275))</f>
        <v>Elbow Edge-AL-Silver-PET-5W-3</v>
      </c>
      <c r="T4275" s="14" t="str">
        <f>IF(COUNTIF(Cycletime[Element Desc.],ProjectsDB[[#This Row],[Element Desc.]])&gt;0,"Found","Not Found")</f>
        <v>Found</v>
      </c>
    </row>
    <row r="4276" spans="2:20" x14ac:dyDescent="0.25">
      <c r="B4276" s="8" t="s">
        <v>8902</v>
      </c>
      <c r="C4276" s="9" t="s">
        <v>8839</v>
      </c>
      <c r="D4276" s="9" t="s">
        <v>8840</v>
      </c>
      <c r="E4276" s="10">
        <v>2</v>
      </c>
      <c r="F4276" s="9" t="s">
        <v>8474</v>
      </c>
      <c r="G4276" s="9" t="s">
        <v>47</v>
      </c>
      <c r="H4276" s="11"/>
      <c r="I4276" s="12">
        <v>425</v>
      </c>
      <c r="J4276" s="12"/>
      <c r="K4276" s="12"/>
      <c r="L4276" s="12">
        <f t="array" ref="L4276">IFERROR(LOOKUP(2^15,SEARCH({"40A","63A","80A","100A","125A","160A","200A","250A","400A","630A","800A","1000A","1250A","1600A","2000A","2500A","3200A","4000A","5000A","6300A"},UPPER(D4276)),{40,63,80,100,125,160,200,250,400,630,800,1000,1250,1600,2000,2500,3200,4000,5000,6300}),0)</f>
        <v>5000</v>
      </c>
      <c r="M4276" s="9" t="str">
        <f t="shared" si="331"/>
        <v>Flange Straight</v>
      </c>
      <c r="N4276" s="9" t="str">
        <f t="shared" si="332"/>
        <v>AL</v>
      </c>
      <c r="O4276" s="13" t="str">
        <f t="shared" si="333"/>
        <v>Silver</v>
      </c>
      <c r="P4276" s="9" t="str">
        <f t="shared" si="334"/>
        <v>PET</v>
      </c>
      <c r="Q4276" s="9" t="str">
        <f t="shared" si="335"/>
        <v>5</v>
      </c>
      <c r="R42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76" s="14" t="str">
        <f>IF(ProjectsDB[[#This Row],[Item Type]]="Straight Plug-In",_xlfn.TEXTJOIN("-",TRUE,M4276&amp;"-"&amp;_xlfn.LET(_xlpm.txt,ProjectsDB[[#This Row],[Assembly]],_xlpm.pos,FIND("SP",_xlpm.txt),_xlpm.pre,LEFT(_xlpm.txt,_xlpm.pos-1),IF(RIGHT(_xlpm.pre,3)="123","3PL",IF(RIGHT(_xlpm.pre,2)="12","2PL",IF(RIGHT(_xlpm.pre,1)="1","1PL","3PL")))),N4276,O4276,P4276,Q4276&amp;"W",R4276),_xlfn.TEXTJOIN("-",TRUE,M4276,N4276,O4276,P4276,Q4276&amp;"W",R4276))</f>
        <v>Flange Straight-AL-Silver-PET-5W-3</v>
      </c>
      <c r="T4276" s="14" t="str">
        <f>IF(COUNTIF(Cycletime[Element Desc.],ProjectsDB[[#This Row],[Element Desc.]])&gt;0,"Found","Not Found")</f>
        <v>Found</v>
      </c>
    </row>
    <row r="4277" spans="2:20" x14ac:dyDescent="0.25">
      <c r="B4277" s="8" t="s">
        <v>8903</v>
      </c>
      <c r="C4277" s="9" t="s">
        <v>8904</v>
      </c>
      <c r="D4277" s="9" t="s">
        <v>8905</v>
      </c>
      <c r="E4277" s="10">
        <v>1</v>
      </c>
      <c r="F4277" s="9" t="s">
        <v>8474</v>
      </c>
      <c r="G4277" s="9" t="s">
        <v>47</v>
      </c>
      <c r="H4277" s="11"/>
      <c r="I4277" s="12">
        <v>300</v>
      </c>
      <c r="J4277" s="12">
        <v>705</v>
      </c>
      <c r="K4277" s="12">
        <v>580</v>
      </c>
      <c r="L4277" s="12">
        <f t="array" ref="L4277">IFERROR(LOOKUP(2^15,SEARCH({"40A","63A","80A","100A","125A","160A","200A","250A","400A","630A","800A","1000A","1250A","1600A","2000A","2500A","3200A","4000A","5000A","6300A"},UPPER(D4277)),{40,63,80,100,125,160,200,250,400,630,800,1000,1250,1600,2000,2500,3200,4000,5000,6300}),0)</f>
        <v>5000</v>
      </c>
      <c r="M4277" s="9" t="str">
        <f t="shared" si="331"/>
        <v>Offset Flat</v>
      </c>
      <c r="N4277" s="9" t="str">
        <f t="shared" si="332"/>
        <v>AL</v>
      </c>
      <c r="O4277" s="13" t="str">
        <f t="shared" si="333"/>
        <v>Silver</v>
      </c>
      <c r="P4277" s="9" t="str">
        <f t="shared" si="334"/>
        <v>PET</v>
      </c>
      <c r="Q4277" s="9" t="str">
        <f t="shared" si="335"/>
        <v>5</v>
      </c>
      <c r="R42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77" s="14" t="str">
        <f>IF(ProjectsDB[[#This Row],[Item Type]]="Straight Plug-In",_xlfn.TEXTJOIN("-",TRUE,M4277&amp;"-"&amp;_xlfn.LET(_xlpm.txt,ProjectsDB[[#This Row],[Assembly]],_xlpm.pos,FIND("SP",_xlpm.txt),_xlpm.pre,LEFT(_xlpm.txt,_xlpm.pos-1),IF(RIGHT(_xlpm.pre,3)="123","3PL",IF(RIGHT(_xlpm.pre,2)="12","2PL",IF(RIGHT(_xlpm.pre,1)="1","1PL","3PL")))),N4277,O4277,P4277,Q4277&amp;"W",R4277),_xlfn.TEXTJOIN("-",TRUE,M4277,N4277,O4277,P4277,Q4277&amp;"W",R4277))</f>
        <v>Offset Flat-AL-Silver-PET-5W-3</v>
      </c>
      <c r="T4277" s="14" t="str">
        <f>IF(COUNTIF(Cycletime[Element Desc.],ProjectsDB[[#This Row],[Element Desc.]])&gt;0,"Found","Not Found")</f>
        <v>Found</v>
      </c>
    </row>
    <row r="4278" spans="2:20" x14ac:dyDescent="0.25">
      <c r="B4278" s="8" t="s">
        <v>8906</v>
      </c>
      <c r="C4278" s="9" t="s">
        <v>8865</v>
      </c>
      <c r="D4278" s="9" t="s">
        <v>8866</v>
      </c>
      <c r="E4278" s="10">
        <v>2</v>
      </c>
      <c r="F4278" s="9" t="s">
        <v>8474</v>
      </c>
      <c r="G4278" s="9" t="s">
        <v>47</v>
      </c>
      <c r="H4278" s="11"/>
      <c r="I4278" s="12">
        <v>580</v>
      </c>
      <c r="J4278" s="12">
        <v>580</v>
      </c>
      <c r="K4278" s="12"/>
      <c r="L4278" s="12">
        <f t="array" ref="L4278">IFERROR(LOOKUP(2^15,SEARCH({"40A","63A","80A","100A","125A","160A","200A","250A","400A","630A","800A","1000A","1250A","1600A","2000A","2500A","3200A","4000A","5000A","6300A"},UPPER(D4278)),{40,63,80,100,125,160,200,250,400,630,800,1000,1250,1600,2000,2500,3200,4000,5000,6300}),0)</f>
        <v>5000</v>
      </c>
      <c r="M4278" s="9" t="str">
        <f t="shared" si="331"/>
        <v>Elbow Edge</v>
      </c>
      <c r="N4278" s="9" t="str">
        <f t="shared" si="332"/>
        <v>AL</v>
      </c>
      <c r="O4278" s="13" t="str">
        <f t="shared" si="333"/>
        <v>Silver</v>
      </c>
      <c r="P4278" s="9" t="str">
        <f t="shared" si="334"/>
        <v>PET</v>
      </c>
      <c r="Q4278" s="9" t="str">
        <f t="shared" si="335"/>
        <v>5</v>
      </c>
      <c r="R42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78" s="14" t="str">
        <f>IF(ProjectsDB[[#This Row],[Item Type]]="Straight Plug-In",_xlfn.TEXTJOIN("-",TRUE,M4278&amp;"-"&amp;_xlfn.LET(_xlpm.txt,ProjectsDB[[#This Row],[Assembly]],_xlpm.pos,FIND("SP",_xlpm.txt),_xlpm.pre,LEFT(_xlpm.txt,_xlpm.pos-1),IF(RIGHT(_xlpm.pre,3)="123","3PL",IF(RIGHT(_xlpm.pre,2)="12","2PL",IF(RIGHT(_xlpm.pre,1)="1","1PL","3PL")))),N4278,O4278,P4278,Q4278&amp;"W",R4278),_xlfn.TEXTJOIN("-",TRUE,M4278,N4278,O4278,P4278,Q4278&amp;"W",R4278))</f>
        <v>Elbow Edge-AL-Silver-PET-5W-3</v>
      </c>
      <c r="T4278" s="14" t="str">
        <f>IF(COUNTIF(Cycletime[Element Desc.],ProjectsDB[[#This Row],[Element Desc.]])&gt;0,"Found","Not Found")</f>
        <v>Found</v>
      </c>
    </row>
    <row r="4279" spans="2:20" x14ac:dyDescent="0.25">
      <c r="B4279" s="8" t="s">
        <v>8907</v>
      </c>
      <c r="C4279" s="9" t="s">
        <v>8908</v>
      </c>
      <c r="D4279" s="9" t="s">
        <v>8909</v>
      </c>
      <c r="E4279" s="10">
        <v>1</v>
      </c>
      <c r="F4279" s="9" t="s">
        <v>8474</v>
      </c>
      <c r="G4279" s="9" t="s">
        <v>47</v>
      </c>
      <c r="H4279" s="11"/>
      <c r="I4279" s="12">
        <v>580</v>
      </c>
      <c r="J4279" s="12">
        <v>915</v>
      </c>
      <c r="K4279" s="12">
        <v>300</v>
      </c>
      <c r="L4279" s="12">
        <f t="array" ref="L4279">IFERROR(LOOKUP(2^15,SEARCH({"40A","63A","80A","100A","125A","160A","200A","250A","400A","630A","800A","1000A","1250A","1600A","2000A","2500A","3200A","4000A","5000A","6300A"},UPPER(D4279)),{40,63,80,100,125,160,200,250,400,630,800,1000,1250,1600,2000,2500,3200,4000,5000,6300}),0)</f>
        <v>5000</v>
      </c>
      <c r="M4279" s="9" t="str">
        <f t="shared" si="331"/>
        <v>Offset Edge</v>
      </c>
      <c r="N4279" s="9" t="str">
        <f t="shared" si="332"/>
        <v>AL</v>
      </c>
      <c r="O4279" s="13" t="str">
        <f t="shared" si="333"/>
        <v>Silver</v>
      </c>
      <c r="P4279" s="9" t="str">
        <f t="shared" si="334"/>
        <v>PET</v>
      </c>
      <c r="Q4279" s="9" t="str">
        <f t="shared" si="335"/>
        <v>5</v>
      </c>
      <c r="R42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79" s="14" t="str">
        <f>IF(ProjectsDB[[#This Row],[Item Type]]="Straight Plug-In",_xlfn.TEXTJOIN("-",TRUE,M4279&amp;"-"&amp;_xlfn.LET(_xlpm.txt,ProjectsDB[[#This Row],[Assembly]],_xlpm.pos,FIND("SP",_xlpm.txt),_xlpm.pre,LEFT(_xlpm.txt,_xlpm.pos-1),IF(RIGHT(_xlpm.pre,3)="123","3PL",IF(RIGHT(_xlpm.pre,2)="12","2PL",IF(RIGHT(_xlpm.pre,1)="1","1PL","3PL")))),N4279,O4279,P4279,Q4279&amp;"W",R4279),_xlfn.TEXTJOIN("-",TRUE,M4279,N4279,O4279,P4279,Q4279&amp;"W",R4279))</f>
        <v>Offset Edge-AL-Silver-PET-5W-3</v>
      </c>
      <c r="T4279" s="14" t="str">
        <f>IF(COUNTIF(Cycletime[Element Desc.],ProjectsDB[[#This Row],[Element Desc.]])&gt;0,"Found","Not Found")</f>
        <v>Found</v>
      </c>
    </row>
    <row r="4280" spans="2:20" x14ac:dyDescent="0.25">
      <c r="B4280" s="8" t="s">
        <v>8910</v>
      </c>
      <c r="C4280" s="9" t="s">
        <v>8911</v>
      </c>
      <c r="D4280" s="9" t="s">
        <v>8912</v>
      </c>
      <c r="E4280" s="10">
        <v>1</v>
      </c>
      <c r="F4280" s="9" t="s">
        <v>8474</v>
      </c>
      <c r="G4280" s="9" t="s">
        <v>47</v>
      </c>
      <c r="H4280" s="11"/>
      <c r="I4280" s="12">
        <v>300</v>
      </c>
      <c r="J4280" s="12">
        <v>440</v>
      </c>
      <c r="K4280" s="12">
        <v>300</v>
      </c>
      <c r="L4280" s="12">
        <f t="array" ref="L4280">IFERROR(LOOKUP(2^15,SEARCH({"40A","63A","80A","100A","125A","160A","200A","250A","400A","630A","800A","1000A","1250A","1600A","2000A","2500A","3200A","4000A","5000A","6300A"},UPPER(D4280)),{40,63,80,100,125,160,200,250,400,630,800,1000,1250,1600,2000,2500,3200,4000,5000,6300}),0)</f>
        <v>5000</v>
      </c>
      <c r="M4280" s="9" t="str">
        <f t="shared" si="331"/>
        <v>Z-Unit Flat</v>
      </c>
      <c r="N4280" s="9" t="str">
        <f t="shared" si="332"/>
        <v>AL</v>
      </c>
      <c r="O4280" s="13" t="str">
        <f t="shared" si="333"/>
        <v>Silver</v>
      </c>
      <c r="P4280" s="9" t="str">
        <f t="shared" si="334"/>
        <v>PET</v>
      </c>
      <c r="Q4280" s="9" t="str">
        <f t="shared" si="335"/>
        <v>5</v>
      </c>
      <c r="R42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80" s="14" t="str">
        <f>IF(ProjectsDB[[#This Row],[Item Type]]="Straight Plug-In",_xlfn.TEXTJOIN("-",TRUE,M4280&amp;"-"&amp;_xlfn.LET(_xlpm.txt,ProjectsDB[[#This Row],[Assembly]],_xlpm.pos,FIND("SP",_xlpm.txt),_xlpm.pre,LEFT(_xlpm.txt,_xlpm.pos-1),IF(RIGHT(_xlpm.pre,3)="123","3PL",IF(RIGHT(_xlpm.pre,2)="12","2PL",IF(RIGHT(_xlpm.pre,1)="1","1PL","3PL")))),N4280,O4280,P4280,Q4280&amp;"W",R4280),_xlfn.TEXTJOIN("-",TRUE,M4280,N4280,O4280,P4280,Q4280&amp;"W",R4280))</f>
        <v>Z-Unit Flat-AL-Silver-PET-5W-3</v>
      </c>
      <c r="T4280" s="14" t="str">
        <f>IF(COUNTIF(Cycletime[Element Desc.],ProjectsDB[[#This Row],[Element Desc.]])&gt;0,"Found","Not Found")</f>
        <v>Found</v>
      </c>
    </row>
    <row r="4281" spans="2:20" x14ac:dyDescent="0.25">
      <c r="B4281" s="8" t="s">
        <v>8913</v>
      </c>
      <c r="C4281" s="9" t="s">
        <v>8839</v>
      </c>
      <c r="D4281" s="9" t="s">
        <v>8840</v>
      </c>
      <c r="E4281" s="10">
        <v>2</v>
      </c>
      <c r="F4281" s="9" t="s">
        <v>8474</v>
      </c>
      <c r="G4281" s="9" t="s">
        <v>47</v>
      </c>
      <c r="H4281" s="11"/>
      <c r="I4281" s="12">
        <v>425</v>
      </c>
      <c r="J4281" s="12"/>
      <c r="K4281" s="12"/>
      <c r="L4281" s="12">
        <f t="array" ref="L4281">IFERROR(LOOKUP(2^15,SEARCH({"40A","63A","80A","100A","125A","160A","200A","250A","400A","630A","800A","1000A","1250A","1600A","2000A","2500A","3200A","4000A","5000A","6300A"},UPPER(D4281)),{40,63,80,100,125,160,200,250,400,630,800,1000,1250,1600,2000,2500,3200,4000,5000,6300}),0)</f>
        <v>5000</v>
      </c>
      <c r="M4281" s="9" t="str">
        <f t="shared" si="331"/>
        <v>Flange Straight</v>
      </c>
      <c r="N4281" s="9" t="str">
        <f t="shared" si="332"/>
        <v>AL</v>
      </c>
      <c r="O4281" s="13" t="str">
        <f t="shared" si="333"/>
        <v>Silver</v>
      </c>
      <c r="P4281" s="9" t="str">
        <f t="shared" si="334"/>
        <v>PET</v>
      </c>
      <c r="Q4281" s="9" t="str">
        <f t="shared" si="335"/>
        <v>5</v>
      </c>
      <c r="R42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81" s="14" t="str">
        <f>IF(ProjectsDB[[#This Row],[Item Type]]="Straight Plug-In",_xlfn.TEXTJOIN("-",TRUE,M4281&amp;"-"&amp;_xlfn.LET(_xlpm.txt,ProjectsDB[[#This Row],[Assembly]],_xlpm.pos,FIND("SP",_xlpm.txt),_xlpm.pre,LEFT(_xlpm.txt,_xlpm.pos-1),IF(RIGHT(_xlpm.pre,3)="123","3PL",IF(RIGHT(_xlpm.pre,2)="12","2PL",IF(RIGHT(_xlpm.pre,1)="1","1PL","3PL")))),N4281,O4281,P4281,Q4281&amp;"W",R4281),_xlfn.TEXTJOIN("-",TRUE,M4281,N4281,O4281,P4281,Q4281&amp;"W",R4281))</f>
        <v>Flange Straight-AL-Silver-PET-5W-3</v>
      </c>
      <c r="T4281" s="14" t="str">
        <f>IF(COUNTIF(Cycletime[Element Desc.],ProjectsDB[[#This Row],[Element Desc.]])&gt;0,"Found","Not Found")</f>
        <v>Found</v>
      </c>
    </row>
    <row r="4282" spans="2:20" x14ac:dyDescent="0.25">
      <c r="B4282" s="8" t="s">
        <v>8914</v>
      </c>
      <c r="C4282" s="9" t="s">
        <v>8915</v>
      </c>
      <c r="D4282" s="9" t="s">
        <v>8916</v>
      </c>
      <c r="E4282" s="10">
        <v>1</v>
      </c>
      <c r="F4282" s="9" t="s">
        <v>8474</v>
      </c>
      <c r="G4282" s="9" t="s">
        <v>47</v>
      </c>
      <c r="H4282" s="11"/>
      <c r="I4282" s="12">
        <v>300</v>
      </c>
      <c r="J4282" s="12">
        <v>505</v>
      </c>
      <c r="K4282" s="12">
        <v>580</v>
      </c>
      <c r="L4282" s="12">
        <f t="array" ref="L4282">IFERROR(LOOKUP(2^15,SEARCH({"40A","63A","80A","100A","125A","160A","200A","250A","400A","630A","800A","1000A","1250A","1600A","2000A","2500A","3200A","4000A","5000A","6300A"},UPPER(D4282)),{40,63,80,100,125,160,200,250,400,630,800,1000,1250,1600,2000,2500,3200,4000,5000,6300}),0)</f>
        <v>5000</v>
      </c>
      <c r="M4282" s="9" t="str">
        <f t="shared" si="331"/>
        <v>Offset Flat</v>
      </c>
      <c r="N4282" s="9" t="str">
        <f t="shared" si="332"/>
        <v>AL</v>
      </c>
      <c r="O4282" s="13" t="str">
        <f t="shared" si="333"/>
        <v>Silver</v>
      </c>
      <c r="P4282" s="9" t="str">
        <f t="shared" si="334"/>
        <v>PET</v>
      </c>
      <c r="Q4282" s="9" t="str">
        <f t="shared" si="335"/>
        <v>5</v>
      </c>
      <c r="R42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82" s="14" t="str">
        <f>IF(ProjectsDB[[#This Row],[Item Type]]="Straight Plug-In",_xlfn.TEXTJOIN("-",TRUE,M4282&amp;"-"&amp;_xlfn.LET(_xlpm.txt,ProjectsDB[[#This Row],[Assembly]],_xlpm.pos,FIND("SP",_xlpm.txt),_xlpm.pre,LEFT(_xlpm.txt,_xlpm.pos-1),IF(RIGHT(_xlpm.pre,3)="123","3PL",IF(RIGHT(_xlpm.pre,2)="12","2PL",IF(RIGHT(_xlpm.pre,1)="1","1PL","3PL")))),N4282,O4282,P4282,Q4282&amp;"W",R4282),_xlfn.TEXTJOIN("-",TRUE,M4282,N4282,O4282,P4282,Q4282&amp;"W",R4282))</f>
        <v>Offset Flat-AL-Silver-PET-5W-3</v>
      </c>
      <c r="T4282" s="14" t="str">
        <f>IF(COUNTIF(Cycletime[Element Desc.],ProjectsDB[[#This Row],[Element Desc.]])&gt;0,"Found","Not Found")</f>
        <v>Found</v>
      </c>
    </row>
    <row r="4283" spans="2:20" x14ac:dyDescent="0.25">
      <c r="B4283" s="8" t="s">
        <v>8917</v>
      </c>
      <c r="C4283" s="9" t="s">
        <v>8865</v>
      </c>
      <c r="D4283" s="9" t="s">
        <v>8866</v>
      </c>
      <c r="E4283" s="10">
        <v>1</v>
      </c>
      <c r="F4283" s="9" t="s">
        <v>8474</v>
      </c>
      <c r="G4283" s="9" t="s">
        <v>47</v>
      </c>
      <c r="H4283" s="11"/>
      <c r="I4283" s="12">
        <v>580</v>
      </c>
      <c r="J4283" s="12">
        <v>580</v>
      </c>
      <c r="K4283" s="12"/>
      <c r="L4283" s="12">
        <f t="array" ref="L4283">IFERROR(LOOKUP(2^15,SEARCH({"40A","63A","80A","100A","125A","160A","200A","250A","400A","630A","800A","1000A","1250A","1600A","2000A","2500A","3200A","4000A","5000A","6300A"},UPPER(D4283)),{40,63,80,100,125,160,200,250,400,630,800,1000,1250,1600,2000,2500,3200,4000,5000,6300}),0)</f>
        <v>5000</v>
      </c>
      <c r="M4283" s="9" t="str">
        <f t="shared" si="331"/>
        <v>Elbow Edge</v>
      </c>
      <c r="N4283" s="9" t="str">
        <f t="shared" si="332"/>
        <v>AL</v>
      </c>
      <c r="O4283" s="13" t="str">
        <f t="shared" si="333"/>
        <v>Silver</v>
      </c>
      <c r="P4283" s="9" t="str">
        <f t="shared" si="334"/>
        <v>PET</v>
      </c>
      <c r="Q4283" s="9" t="str">
        <f t="shared" si="335"/>
        <v>5</v>
      </c>
      <c r="R42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83" s="14" t="str">
        <f>IF(ProjectsDB[[#This Row],[Item Type]]="Straight Plug-In",_xlfn.TEXTJOIN("-",TRUE,M4283&amp;"-"&amp;_xlfn.LET(_xlpm.txt,ProjectsDB[[#This Row],[Assembly]],_xlpm.pos,FIND("SP",_xlpm.txt),_xlpm.pre,LEFT(_xlpm.txt,_xlpm.pos-1),IF(RIGHT(_xlpm.pre,3)="123","3PL",IF(RIGHT(_xlpm.pre,2)="12","2PL",IF(RIGHT(_xlpm.pre,1)="1","1PL","3PL")))),N4283,O4283,P4283,Q4283&amp;"W",R4283),_xlfn.TEXTJOIN("-",TRUE,M4283,N4283,O4283,P4283,Q4283&amp;"W",R4283))</f>
        <v>Elbow Edge-AL-Silver-PET-5W-3</v>
      </c>
      <c r="T4283" s="14" t="str">
        <f>IF(COUNTIF(Cycletime[Element Desc.],ProjectsDB[[#This Row],[Element Desc.]])&gt;0,"Found","Not Found")</f>
        <v>Found</v>
      </c>
    </row>
    <row r="4284" spans="2:20" x14ac:dyDescent="0.25">
      <c r="B4284" s="8" t="s">
        <v>8918</v>
      </c>
      <c r="C4284" s="9" t="s">
        <v>8911</v>
      </c>
      <c r="D4284" s="9" t="s">
        <v>8912</v>
      </c>
      <c r="E4284" s="10">
        <v>1</v>
      </c>
      <c r="F4284" s="9" t="s">
        <v>8474</v>
      </c>
      <c r="G4284" s="9" t="s">
        <v>47</v>
      </c>
      <c r="H4284" s="11"/>
      <c r="I4284" s="12">
        <v>300</v>
      </c>
      <c r="J4284" s="12">
        <v>440</v>
      </c>
      <c r="K4284" s="12">
        <v>300</v>
      </c>
      <c r="L4284" s="12">
        <f t="array" ref="L4284">IFERROR(LOOKUP(2^15,SEARCH({"40A","63A","80A","100A","125A","160A","200A","250A","400A","630A","800A","1000A","1250A","1600A","2000A","2500A","3200A","4000A","5000A","6300A"},UPPER(D4284)),{40,63,80,100,125,160,200,250,400,630,800,1000,1250,1600,2000,2500,3200,4000,5000,6300}),0)</f>
        <v>5000</v>
      </c>
      <c r="M4284" s="9" t="str">
        <f t="shared" si="331"/>
        <v>Z-Unit Flat</v>
      </c>
      <c r="N4284" s="9" t="str">
        <f t="shared" si="332"/>
        <v>AL</v>
      </c>
      <c r="O4284" s="13" t="str">
        <f t="shared" si="333"/>
        <v>Silver</v>
      </c>
      <c r="P4284" s="9" t="str">
        <f t="shared" si="334"/>
        <v>PET</v>
      </c>
      <c r="Q4284" s="9" t="str">
        <f t="shared" si="335"/>
        <v>5</v>
      </c>
      <c r="R42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84" s="14" t="str">
        <f>IF(ProjectsDB[[#This Row],[Item Type]]="Straight Plug-In",_xlfn.TEXTJOIN("-",TRUE,M4284&amp;"-"&amp;_xlfn.LET(_xlpm.txt,ProjectsDB[[#This Row],[Assembly]],_xlpm.pos,FIND("SP",_xlpm.txt),_xlpm.pre,LEFT(_xlpm.txt,_xlpm.pos-1),IF(RIGHT(_xlpm.pre,3)="123","3PL",IF(RIGHT(_xlpm.pre,2)="12","2PL",IF(RIGHT(_xlpm.pre,1)="1","1PL","3PL")))),N4284,O4284,P4284,Q4284&amp;"W",R4284),_xlfn.TEXTJOIN("-",TRUE,M4284,N4284,O4284,P4284,Q4284&amp;"W",R4284))</f>
        <v>Z-Unit Flat-AL-Silver-PET-5W-3</v>
      </c>
      <c r="T4284" s="14" t="str">
        <f>IF(COUNTIF(Cycletime[Element Desc.],ProjectsDB[[#This Row],[Element Desc.]])&gt;0,"Found","Not Found")</f>
        <v>Found</v>
      </c>
    </row>
    <row r="4285" spans="2:20" x14ac:dyDescent="0.25">
      <c r="B4285" s="8" t="s">
        <v>8919</v>
      </c>
      <c r="C4285" s="9" t="s">
        <v>8839</v>
      </c>
      <c r="D4285" s="9" t="s">
        <v>8840</v>
      </c>
      <c r="E4285" s="10">
        <v>2</v>
      </c>
      <c r="F4285" s="9" t="s">
        <v>8474</v>
      </c>
      <c r="G4285" s="9" t="s">
        <v>47</v>
      </c>
      <c r="H4285" s="11"/>
      <c r="I4285" s="12">
        <v>425</v>
      </c>
      <c r="J4285" s="12"/>
      <c r="K4285" s="12"/>
      <c r="L4285" s="12">
        <f t="array" ref="L4285">IFERROR(LOOKUP(2^15,SEARCH({"40A","63A","80A","100A","125A","160A","200A","250A","400A","630A","800A","1000A","1250A","1600A","2000A","2500A","3200A","4000A","5000A","6300A"},UPPER(D4285)),{40,63,80,100,125,160,200,250,400,630,800,1000,1250,1600,2000,2500,3200,4000,5000,6300}),0)</f>
        <v>5000</v>
      </c>
      <c r="M4285" s="9" t="str">
        <f t="shared" si="331"/>
        <v>Flange Straight</v>
      </c>
      <c r="N4285" s="9" t="str">
        <f t="shared" si="332"/>
        <v>AL</v>
      </c>
      <c r="O4285" s="13" t="str">
        <f t="shared" si="333"/>
        <v>Silver</v>
      </c>
      <c r="P4285" s="9" t="str">
        <f t="shared" si="334"/>
        <v>PET</v>
      </c>
      <c r="Q4285" s="9" t="str">
        <f t="shared" si="335"/>
        <v>5</v>
      </c>
      <c r="R42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85" s="14" t="str">
        <f>IF(ProjectsDB[[#This Row],[Item Type]]="Straight Plug-In",_xlfn.TEXTJOIN("-",TRUE,M4285&amp;"-"&amp;_xlfn.LET(_xlpm.txt,ProjectsDB[[#This Row],[Assembly]],_xlpm.pos,FIND("SP",_xlpm.txt),_xlpm.pre,LEFT(_xlpm.txt,_xlpm.pos-1),IF(RIGHT(_xlpm.pre,3)="123","3PL",IF(RIGHT(_xlpm.pre,2)="12","2PL",IF(RIGHT(_xlpm.pre,1)="1","1PL","3PL")))),N4285,O4285,P4285,Q4285&amp;"W",R4285),_xlfn.TEXTJOIN("-",TRUE,M4285,N4285,O4285,P4285,Q4285&amp;"W",R4285))</f>
        <v>Flange Straight-AL-Silver-PET-5W-3</v>
      </c>
      <c r="T4285" s="14" t="str">
        <f>IF(COUNTIF(Cycletime[Element Desc.],ProjectsDB[[#This Row],[Element Desc.]])&gt;0,"Found","Not Found")</f>
        <v>Found</v>
      </c>
    </row>
    <row r="4286" spans="2:20" x14ac:dyDescent="0.25">
      <c r="B4286" s="8" t="s">
        <v>8920</v>
      </c>
      <c r="C4286" s="9" t="s">
        <v>8921</v>
      </c>
      <c r="D4286" s="9" t="s">
        <v>8922</v>
      </c>
      <c r="E4286" s="10">
        <v>1</v>
      </c>
      <c r="F4286" s="9" t="s">
        <v>8474</v>
      </c>
      <c r="G4286" s="9" t="s">
        <v>47</v>
      </c>
      <c r="H4286" s="11"/>
      <c r="I4286" s="12">
        <v>300</v>
      </c>
      <c r="J4286" s="12">
        <v>420</v>
      </c>
      <c r="K4286" s="12"/>
      <c r="L4286" s="12">
        <f t="array" ref="L4286">IFERROR(LOOKUP(2^15,SEARCH({"40A","63A","80A","100A","125A","160A","200A","250A","400A","630A","800A","1000A","1250A","1600A","2000A","2500A","3200A","4000A","5000A","6300A"},UPPER(D4286)),{40,63,80,100,125,160,200,250,400,630,800,1000,1250,1600,2000,2500,3200,4000,5000,6300}),0)</f>
        <v>5000</v>
      </c>
      <c r="M4286" s="9" t="str">
        <f t="shared" si="331"/>
        <v>Elbow Flat</v>
      </c>
      <c r="N4286" s="9" t="str">
        <f t="shared" si="332"/>
        <v>AL</v>
      </c>
      <c r="O4286" s="13" t="str">
        <f t="shared" si="333"/>
        <v>Silver</v>
      </c>
      <c r="P4286" s="9" t="str">
        <f t="shared" si="334"/>
        <v>PET</v>
      </c>
      <c r="Q4286" s="9" t="str">
        <f t="shared" si="335"/>
        <v>5</v>
      </c>
      <c r="R42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86" s="14" t="str">
        <f>IF(ProjectsDB[[#This Row],[Item Type]]="Straight Plug-In",_xlfn.TEXTJOIN("-",TRUE,M4286&amp;"-"&amp;_xlfn.LET(_xlpm.txt,ProjectsDB[[#This Row],[Assembly]],_xlpm.pos,FIND("SP",_xlpm.txt),_xlpm.pre,LEFT(_xlpm.txt,_xlpm.pos-1),IF(RIGHT(_xlpm.pre,3)="123","3PL",IF(RIGHT(_xlpm.pre,2)="12","2PL",IF(RIGHT(_xlpm.pre,1)="1","1PL","3PL")))),N4286,O4286,P4286,Q4286&amp;"W",R4286),_xlfn.TEXTJOIN("-",TRUE,M4286,N4286,O4286,P4286,Q4286&amp;"W",R4286))</f>
        <v>Elbow Flat-AL-Silver-PET-5W-3</v>
      </c>
      <c r="T4286" s="14" t="str">
        <f>IF(COUNTIF(Cycletime[Element Desc.],ProjectsDB[[#This Row],[Element Desc.]])&gt;0,"Found","Not Found")</f>
        <v>Found</v>
      </c>
    </row>
    <row r="4287" spans="2:20" x14ac:dyDescent="0.25">
      <c r="B4287" s="8" t="s">
        <v>8923</v>
      </c>
      <c r="C4287" s="9" t="s">
        <v>8924</v>
      </c>
      <c r="D4287" s="9" t="s">
        <v>8925</v>
      </c>
      <c r="E4287" s="10">
        <v>1</v>
      </c>
      <c r="F4287" s="9" t="s">
        <v>8474</v>
      </c>
      <c r="G4287" s="9" t="s">
        <v>47</v>
      </c>
      <c r="H4287" s="11"/>
      <c r="I4287" s="12">
        <v>635</v>
      </c>
      <c r="J4287" s="12">
        <v>815</v>
      </c>
      <c r="K4287" s="12">
        <v>580</v>
      </c>
      <c r="L4287" s="12">
        <f t="array" ref="L4287">IFERROR(LOOKUP(2^15,SEARCH({"40A","63A","80A","100A","125A","160A","200A","250A","400A","630A","800A","1000A","1250A","1600A","2000A","2500A","3200A","4000A","5000A","6300A"},UPPER(D4287)),{40,63,80,100,125,160,200,250,400,630,800,1000,1250,1600,2000,2500,3200,4000,5000,6300}),0)</f>
        <v>5000</v>
      </c>
      <c r="M4287" s="9" t="str">
        <f t="shared" si="331"/>
        <v>Offset Flat</v>
      </c>
      <c r="N4287" s="9" t="str">
        <f t="shared" si="332"/>
        <v>AL</v>
      </c>
      <c r="O4287" s="13" t="str">
        <f t="shared" si="333"/>
        <v>Silver</v>
      </c>
      <c r="P4287" s="9" t="str">
        <f t="shared" si="334"/>
        <v>PET</v>
      </c>
      <c r="Q4287" s="9" t="str">
        <f t="shared" si="335"/>
        <v>5</v>
      </c>
      <c r="R42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87" s="14" t="str">
        <f>IF(ProjectsDB[[#This Row],[Item Type]]="Straight Plug-In",_xlfn.TEXTJOIN("-",TRUE,M4287&amp;"-"&amp;_xlfn.LET(_xlpm.txt,ProjectsDB[[#This Row],[Assembly]],_xlpm.pos,FIND("SP",_xlpm.txt),_xlpm.pre,LEFT(_xlpm.txt,_xlpm.pos-1),IF(RIGHT(_xlpm.pre,3)="123","3PL",IF(RIGHT(_xlpm.pre,2)="12","2PL",IF(RIGHT(_xlpm.pre,1)="1","1PL","3PL")))),N4287,O4287,P4287,Q4287&amp;"W",R4287),_xlfn.TEXTJOIN("-",TRUE,M4287,N4287,O4287,P4287,Q4287&amp;"W",R4287))</f>
        <v>Offset Flat-AL-Silver-PET-5W-3</v>
      </c>
      <c r="T4287" s="14" t="str">
        <f>IF(COUNTIF(Cycletime[Element Desc.],ProjectsDB[[#This Row],[Element Desc.]])&gt;0,"Found","Not Found")</f>
        <v>Found</v>
      </c>
    </row>
    <row r="4288" spans="2:20" x14ac:dyDescent="0.25">
      <c r="B4288" s="8" t="s">
        <v>8926</v>
      </c>
      <c r="C4288" s="9" t="s">
        <v>8865</v>
      </c>
      <c r="D4288" s="9" t="s">
        <v>8866</v>
      </c>
      <c r="E4288" s="10">
        <v>2</v>
      </c>
      <c r="F4288" s="9" t="s">
        <v>8474</v>
      </c>
      <c r="G4288" s="9" t="s">
        <v>47</v>
      </c>
      <c r="H4288" s="11"/>
      <c r="I4288" s="12">
        <v>580</v>
      </c>
      <c r="J4288" s="12">
        <v>580</v>
      </c>
      <c r="K4288" s="12"/>
      <c r="L4288" s="12">
        <f t="array" ref="L4288">IFERROR(LOOKUP(2^15,SEARCH({"40A","63A","80A","100A","125A","160A","200A","250A","400A","630A","800A","1000A","1250A","1600A","2000A","2500A","3200A","4000A","5000A","6300A"},UPPER(D4288)),{40,63,80,100,125,160,200,250,400,630,800,1000,1250,1600,2000,2500,3200,4000,5000,6300}),0)</f>
        <v>5000</v>
      </c>
      <c r="M4288" s="9" t="str">
        <f t="shared" si="331"/>
        <v>Elbow Edge</v>
      </c>
      <c r="N4288" s="9" t="str">
        <f t="shared" si="332"/>
        <v>AL</v>
      </c>
      <c r="O4288" s="13" t="str">
        <f t="shared" si="333"/>
        <v>Silver</v>
      </c>
      <c r="P4288" s="9" t="str">
        <f t="shared" si="334"/>
        <v>PET</v>
      </c>
      <c r="Q4288" s="9" t="str">
        <f t="shared" si="335"/>
        <v>5</v>
      </c>
      <c r="R42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88" s="14" t="str">
        <f>IF(ProjectsDB[[#This Row],[Item Type]]="Straight Plug-In",_xlfn.TEXTJOIN("-",TRUE,M4288&amp;"-"&amp;_xlfn.LET(_xlpm.txt,ProjectsDB[[#This Row],[Assembly]],_xlpm.pos,FIND("SP",_xlpm.txt),_xlpm.pre,LEFT(_xlpm.txt,_xlpm.pos-1),IF(RIGHT(_xlpm.pre,3)="123","3PL",IF(RIGHT(_xlpm.pre,2)="12","2PL",IF(RIGHT(_xlpm.pre,1)="1","1PL","3PL")))),N4288,O4288,P4288,Q4288&amp;"W",R4288),_xlfn.TEXTJOIN("-",TRUE,M4288,N4288,O4288,P4288,Q4288&amp;"W",R4288))</f>
        <v>Elbow Edge-AL-Silver-PET-5W-3</v>
      </c>
      <c r="T4288" s="14" t="str">
        <f>IF(COUNTIF(Cycletime[Element Desc.],ProjectsDB[[#This Row],[Element Desc.]])&gt;0,"Found","Not Found")</f>
        <v>Found</v>
      </c>
    </row>
    <row r="4289" spans="2:20" x14ac:dyDescent="0.25">
      <c r="B4289" s="8" t="s">
        <v>8927</v>
      </c>
      <c r="C4289" s="9" t="s">
        <v>8928</v>
      </c>
      <c r="D4289" s="9" t="s">
        <v>8929</v>
      </c>
      <c r="E4289" s="10">
        <v>1</v>
      </c>
      <c r="F4289" s="9" t="s">
        <v>8474</v>
      </c>
      <c r="G4289" s="9" t="s">
        <v>47</v>
      </c>
      <c r="H4289" s="11"/>
      <c r="I4289" s="12">
        <v>580</v>
      </c>
      <c r="J4289" s="12">
        <v>505</v>
      </c>
      <c r="K4289" s="12">
        <v>420</v>
      </c>
      <c r="L4289" s="12">
        <f t="array" ref="L4289">IFERROR(LOOKUP(2^15,SEARCH({"40A","63A","80A","100A","125A","160A","200A","250A","400A","630A","800A","1000A","1250A","1600A","2000A","2500A","3200A","4000A","5000A","6300A"},UPPER(D4289)),{40,63,80,100,125,160,200,250,400,630,800,1000,1250,1600,2000,2500,3200,4000,5000,6300}),0)</f>
        <v>5000</v>
      </c>
      <c r="M4289" s="9" t="str">
        <f t="shared" si="331"/>
        <v>Offset Edge</v>
      </c>
      <c r="N4289" s="9" t="str">
        <f t="shared" si="332"/>
        <v>AL</v>
      </c>
      <c r="O4289" s="13" t="str">
        <f t="shared" si="333"/>
        <v>Silver</v>
      </c>
      <c r="P4289" s="9" t="str">
        <f t="shared" si="334"/>
        <v>PET</v>
      </c>
      <c r="Q4289" s="9" t="str">
        <f t="shared" si="335"/>
        <v>5</v>
      </c>
      <c r="R42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89" s="14" t="str">
        <f>IF(ProjectsDB[[#This Row],[Item Type]]="Straight Plug-In",_xlfn.TEXTJOIN("-",TRUE,M4289&amp;"-"&amp;_xlfn.LET(_xlpm.txt,ProjectsDB[[#This Row],[Assembly]],_xlpm.pos,FIND("SP",_xlpm.txt),_xlpm.pre,LEFT(_xlpm.txt,_xlpm.pos-1),IF(RIGHT(_xlpm.pre,3)="123","3PL",IF(RIGHT(_xlpm.pre,2)="12","2PL",IF(RIGHT(_xlpm.pre,1)="1","1PL","3PL")))),N4289,O4289,P4289,Q4289&amp;"W",R4289),_xlfn.TEXTJOIN("-",TRUE,M4289,N4289,O4289,P4289,Q4289&amp;"W",R4289))</f>
        <v>Offset Edge-AL-Silver-PET-5W-3</v>
      </c>
      <c r="T4289" s="14" t="str">
        <f>IF(COUNTIF(Cycletime[Element Desc.],ProjectsDB[[#This Row],[Element Desc.]])&gt;0,"Found","Not Found")</f>
        <v>Found</v>
      </c>
    </row>
    <row r="4290" spans="2:20" x14ac:dyDescent="0.25">
      <c r="B4290" s="8" t="s">
        <v>8930</v>
      </c>
      <c r="C4290" s="9" t="s">
        <v>8931</v>
      </c>
      <c r="D4290" s="9" t="s">
        <v>8932</v>
      </c>
      <c r="E4290" s="10">
        <v>1</v>
      </c>
      <c r="F4290" s="9" t="s">
        <v>8474</v>
      </c>
      <c r="G4290" s="9" t="s">
        <v>47</v>
      </c>
      <c r="H4290" s="11"/>
      <c r="I4290" s="12">
        <v>580</v>
      </c>
      <c r="J4290" s="12">
        <v>1200</v>
      </c>
      <c r="K4290" s="12"/>
      <c r="L4290" s="12">
        <f t="array" ref="L4290">IFERROR(LOOKUP(2^15,SEARCH({"40A","63A","80A","100A","125A","160A","200A","250A","400A","630A","800A","1000A","1250A","1600A","2000A","2500A","3200A","4000A","5000A","6300A"},UPPER(D4290)),{40,63,80,100,125,160,200,250,400,630,800,1000,1250,1600,2000,2500,3200,4000,5000,6300}),0)</f>
        <v>5000</v>
      </c>
      <c r="M4290" s="9" t="str">
        <f t="shared" si="331"/>
        <v>Elbow Edge</v>
      </c>
      <c r="N4290" s="9" t="str">
        <f t="shared" si="332"/>
        <v>AL</v>
      </c>
      <c r="O4290" s="13" t="str">
        <f t="shared" si="333"/>
        <v>Silver</v>
      </c>
      <c r="P4290" s="9" t="str">
        <f t="shared" si="334"/>
        <v>PET</v>
      </c>
      <c r="Q4290" s="9" t="str">
        <f t="shared" si="335"/>
        <v>5</v>
      </c>
      <c r="R42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90" s="14" t="str">
        <f>IF(ProjectsDB[[#This Row],[Item Type]]="Straight Plug-In",_xlfn.TEXTJOIN("-",TRUE,M4290&amp;"-"&amp;_xlfn.LET(_xlpm.txt,ProjectsDB[[#This Row],[Assembly]],_xlpm.pos,FIND("SP",_xlpm.txt),_xlpm.pre,LEFT(_xlpm.txt,_xlpm.pos-1),IF(RIGHT(_xlpm.pre,3)="123","3PL",IF(RIGHT(_xlpm.pre,2)="12","2PL",IF(RIGHT(_xlpm.pre,1)="1","1PL","3PL")))),N4290,O4290,P4290,Q4290&amp;"W",R4290),_xlfn.TEXTJOIN("-",TRUE,M4290,N4290,O4290,P4290,Q4290&amp;"W",R4290))</f>
        <v>Elbow Edge-AL-Silver-PET-5W-3</v>
      </c>
      <c r="T4290" s="14" t="str">
        <f>IF(COUNTIF(Cycletime[Element Desc.],ProjectsDB[[#This Row],[Element Desc.]])&gt;0,"Found","Not Found")</f>
        <v>Found</v>
      </c>
    </row>
    <row r="4291" spans="2:20" x14ac:dyDescent="0.25">
      <c r="B4291" s="8" t="s">
        <v>8933</v>
      </c>
      <c r="C4291" s="9" t="s">
        <v>8839</v>
      </c>
      <c r="D4291" s="9" t="s">
        <v>8840</v>
      </c>
      <c r="E4291" s="10">
        <v>2</v>
      </c>
      <c r="F4291" s="9" t="s">
        <v>8474</v>
      </c>
      <c r="G4291" s="9" t="s">
        <v>47</v>
      </c>
      <c r="H4291" s="11"/>
      <c r="I4291" s="12">
        <v>425</v>
      </c>
      <c r="J4291" s="12"/>
      <c r="K4291" s="12"/>
      <c r="L4291" s="12">
        <f t="array" ref="L4291">IFERROR(LOOKUP(2^15,SEARCH({"40A","63A","80A","100A","125A","160A","200A","250A","400A","630A","800A","1000A","1250A","1600A","2000A","2500A","3200A","4000A","5000A","6300A"},UPPER(D4291)),{40,63,80,100,125,160,200,250,400,630,800,1000,1250,1600,2000,2500,3200,4000,5000,6300}),0)</f>
        <v>5000</v>
      </c>
      <c r="M4291" s="9" t="str">
        <f t="shared" si="331"/>
        <v>Flange Straight</v>
      </c>
      <c r="N4291" s="9" t="str">
        <f t="shared" si="332"/>
        <v>AL</v>
      </c>
      <c r="O4291" s="13" t="str">
        <f t="shared" si="333"/>
        <v>Silver</v>
      </c>
      <c r="P4291" s="9" t="str">
        <f t="shared" si="334"/>
        <v>PET</v>
      </c>
      <c r="Q4291" s="9" t="str">
        <f t="shared" si="335"/>
        <v>5</v>
      </c>
      <c r="R42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91" s="14" t="str">
        <f>IF(ProjectsDB[[#This Row],[Item Type]]="Straight Plug-In",_xlfn.TEXTJOIN("-",TRUE,M4291&amp;"-"&amp;_xlfn.LET(_xlpm.txt,ProjectsDB[[#This Row],[Assembly]],_xlpm.pos,FIND("SP",_xlpm.txt),_xlpm.pre,LEFT(_xlpm.txt,_xlpm.pos-1),IF(RIGHT(_xlpm.pre,3)="123","3PL",IF(RIGHT(_xlpm.pre,2)="12","2PL",IF(RIGHT(_xlpm.pre,1)="1","1PL","3PL")))),N4291,O4291,P4291,Q4291&amp;"W",R4291),_xlfn.TEXTJOIN("-",TRUE,M4291,N4291,O4291,P4291,Q4291&amp;"W",R4291))</f>
        <v>Flange Straight-AL-Silver-PET-5W-3</v>
      </c>
      <c r="T4291" s="14" t="str">
        <f>IF(COUNTIF(Cycletime[Element Desc.],ProjectsDB[[#This Row],[Element Desc.]])&gt;0,"Found","Not Found")</f>
        <v>Found</v>
      </c>
    </row>
    <row r="4292" spans="2:20" x14ac:dyDescent="0.25">
      <c r="B4292" s="8" t="s">
        <v>8934</v>
      </c>
      <c r="C4292" s="9" t="s">
        <v>8865</v>
      </c>
      <c r="D4292" s="9" t="s">
        <v>8866</v>
      </c>
      <c r="E4292" s="10">
        <v>1</v>
      </c>
      <c r="F4292" s="9" t="s">
        <v>8474</v>
      </c>
      <c r="G4292" s="9" t="s">
        <v>47</v>
      </c>
      <c r="H4292" s="11"/>
      <c r="I4292" s="12">
        <v>580</v>
      </c>
      <c r="J4292" s="12">
        <v>580</v>
      </c>
      <c r="K4292" s="12"/>
      <c r="L4292" s="12">
        <f t="array" ref="L4292">IFERROR(LOOKUP(2^15,SEARCH({"40A","63A","80A","100A","125A","160A","200A","250A","400A","630A","800A","1000A","1250A","1600A","2000A","2500A","3200A","4000A","5000A","6300A"},UPPER(D4292)),{40,63,80,100,125,160,200,250,400,630,800,1000,1250,1600,2000,2500,3200,4000,5000,6300}),0)</f>
        <v>5000</v>
      </c>
      <c r="M4292" s="9" t="str">
        <f t="shared" ref="M4292:M4355" si="336">_xlfn.LET(_xlpm.d,UPPER(TRIM(SUBSTITUTE(SUBSTITUTE(D4292,CHAR(160),"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4292" s="9" t="str">
        <f t="shared" ref="N4292:N4355" si="337">IF(ISNUMBER(SEARCH("CU",D4292)),"CU",IF(ISNUMBER(SEARCH("AL",D4292)),"AL",IF(ISNUMBER(SEARCH("Copper",D4292)),"CU","SH")))</f>
        <v>AL</v>
      </c>
      <c r="O4292" s="13" t="str">
        <f t="shared" ref="O4292:O4355" si="338">IF(ISNUMBER(SEARCH("Silver",D4292)),"Silver",IF(ISNUMBER(SEARCH("Tin",D4292)),"Tin","None"))</f>
        <v>Silver</v>
      </c>
      <c r="P4292" s="9" t="str">
        <f t="shared" ref="P4292:P4355" si="339">IF(ISNUMBER(SEARCH("Epoxy",D4292)),"Epoxy",IF(ISNUMBER(SEARCH("PET",D4292)),"PET","None"))</f>
        <v>PET</v>
      </c>
      <c r="Q4292" s="9" t="str">
        <f t="shared" ref="Q4292:Q4355" si="340">IF(ISNUMBER(SEARCH("3-Wire",D4292)),"3",IF(ISNUMBER(SEARCH("4-Wire",D4292)),"4",IF(ISNUMBER(SEARCH("5-Wire",D4292)),"5",IF(ISNUMBER(SEARCH("6-Wire",D4292)),"6","0"))))</f>
        <v>5</v>
      </c>
      <c r="R42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92" s="14" t="str">
        <f>IF(ProjectsDB[[#This Row],[Item Type]]="Straight Plug-In",_xlfn.TEXTJOIN("-",TRUE,M4292&amp;"-"&amp;_xlfn.LET(_xlpm.txt,ProjectsDB[[#This Row],[Assembly]],_xlpm.pos,FIND("SP",_xlpm.txt),_xlpm.pre,LEFT(_xlpm.txt,_xlpm.pos-1),IF(RIGHT(_xlpm.pre,3)="123","3PL",IF(RIGHT(_xlpm.pre,2)="12","2PL",IF(RIGHT(_xlpm.pre,1)="1","1PL","3PL")))),N4292,O4292,P4292,Q4292&amp;"W",R4292),_xlfn.TEXTJOIN("-",TRUE,M4292,N4292,O4292,P4292,Q4292&amp;"W",R4292))</f>
        <v>Elbow Edge-AL-Silver-PET-5W-3</v>
      </c>
      <c r="T4292" s="14" t="str">
        <f>IF(COUNTIF(Cycletime[Element Desc.],ProjectsDB[[#This Row],[Element Desc.]])&gt;0,"Found","Not Found")</f>
        <v>Found</v>
      </c>
    </row>
    <row r="4293" spans="2:20" x14ac:dyDescent="0.25">
      <c r="B4293" s="8" t="s">
        <v>8935</v>
      </c>
      <c r="C4293" s="9" t="s">
        <v>8479</v>
      </c>
      <c r="D4293" s="9" t="s">
        <v>8480</v>
      </c>
      <c r="E4293" s="10">
        <v>3</v>
      </c>
      <c r="F4293" s="9" t="s">
        <v>8474</v>
      </c>
      <c r="G4293" s="9" t="s">
        <v>47</v>
      </c>
      <c r="H4293" s="11"/>
      <c r="I4293" s="12"/>
      <c r="J4293" s="12"/>
      <c r="K4293" s="12"/>
      <c r="L4293" s="12">
        <f t="array" ref="L4293">IFERROR(LOOKUP(2^15,SEARCH({"40A","63A","80A","100A","125A","160A","200A","250A","400A","630A","800A","1000A","1250A","1600A","2000A","2500A","3200A","4000A","5000A","6300A"},UPPER(D4293)),{40,63,80,100,125,160,200,250,400,630,800,1000,1250,1600,2000,2500,3200,4000,5000,6300}),0)</f>
        <v>5000</v>
      </c>
      <c r="M4293" s="9" t="str">
        <f t="shared" si="336"/>
        <v>Joint Pack</v>
      </c>
      <c r="N4293" s="9" t="str">
        <f t="shared" si="337"/>
        <v>AL</v>
      </c>
      <c r="O4293" s="13" t="str">
        <f t="shared" si="338"/>
        <v>Silver</v>
      </c>
      <c r="P4293" s="9" t="str">
        <f t="shared" si="339"/>
        <v>None</v>
      </c>
      <c r="Q4293" s="9" t="str">
        <f t="shared" si="340"/>
        <v>5</v>
      </c>
      <c r="R42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93" s="14" t="str">
        <f>IF(ProjectsDB[[#This Row],[Item Type]]="Straight Plug-In",_xlfn.TEXTJOIN("-",TRUE,M4293&amp;"-"&amp;_xlfn.LET(_xlpm.txt,ProjectsDB[[#This Row],[Assembly]],_xlpm.pos,FIND("SP",_xlpm.txt),_xlpm.pre,LEFT(_xlpm.txt,_xlpm.pos-1),IF(RIGHT(_xlpm.pre,3)="123","3PL",IF(RIGHT(_xlpm.pre,2)="12","2PL",IF(RIGHT(_xlpm.pre,1)="1","1PL","3PL")))),N4293,O4293,P4293,Q4293&amp;"W",R4293),_xlfn.TEXTJOIN("-",TRUE,M4293,N4293,O4293,P4293,Q4293&amp;"W",R4293))</f>
        <v>Joint Pack-AL-Silver-None-5W-3</v>
      </c>
      <c r="T4293" s="14" t="str">
        <f>IF(COUNTIF(Cycletime[Element Desc.],ProjectsDB[[#This Row],[Element Desc.]])&gt;0,"Found","Not Found")</f>
        <v>Found</v>
      </c>
    </row>
    <row r="4294" spans="2:20" x14ac:dyDescent="0.25">
      <c r="B4294" s="8" t="s">
        <v>8936</v>
      </c>
      <c r="C4294" s="9" t="s">
        <v>8839</v>
      </c>
      <c r="D4294" s="9" t="s">
        <v>8840</v>
      </c>
      <c r="E4294" s="10">
        <v>2</v>
      </c>
      <c r="F4294" s="9" t="s">
        <v>8474</v>
      </c>
      <c r="G4294" s="9" t="s">
        <v>47</v>
      </c>
      <c r="H4294" s="11"/>
      <c r="I4294" s="12">
        <v>425</v>
      </c>
      <c r="J4294" s="12"/>
      <c r="K4294" s="12"/>
      <c r="L4294" s="12">
        <f t="array" ref="L4294">IFERROR(LOOKUP(2^15,SEARCH({"40A","63A","80A","100A","125A","160A","200A","250A","400A","630A","800A","1000A","1250A","1600A","2000A","2500A","3200A","4000A","5000A","6300A"},UPPER(D4294)),{40,63,80,100,125,160,200,250,400,630,800,1000,1250,1600,2000,2500,3200,4000,5000,6300}),0)</f>
        <v>5000</v>
      </c>
      <c r="M4294" s="9" t="str">
        <f t="shared" si="336"/>
        <v>Flange Straight</v>
      </c>
      <c r="N4294" s="9" t="str">
        <f t="shared" si="337"/>
        <v>AL</v>
      </c>
      <c r="O4294" s="13" t="str">
        <f t="shared" si="338"/>
        <v>Silver</v>
      </c>
      <c r="P4294" s="9" t="str">
        <f t="shared" si="339"/>
        <v>PET</v>
      </c>
      <c r="Q4294" s="9" t="str">
        <f t="shared" si="340"/>
        <v>5</v>
      </c>
      <c r="R42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94" s="14" t="str">
        <f>IF(ProjectsDB[[#This Row],[Item Type]]="Straight Plug-In",_xlfn.TEXTJOIN("-",TRUE,M4294&amp;"-"&amp;_xlfn.LET(_xlpm.txt,ProjectsDB[[#This Row],[Assembly]],_xlpm.pos,FIND("SP",_xlpm.txt),_xlpm.pre,LEFT(_xlpm.txt,_xlpm.pos-1),IF(RIGHT(_xlpm.pre,3)="123","3PL",IF(RIGHT(_xlpm.pre,2)="12","2PL",IF(RIGHT(_xlpm.pre,1)="1","1PL","3PL")))),N4294,O4294,P4294,Q4294&amp;"W",R4294),_xlfn.TEXTJOIN("-",TRUE,M4294,N4294,O4294,P4294,Q4294&amp;"W",R4294))</f>
        <v>Flange Straight-AL-Silver-PET-5W-3</v>
      </c>
      <c r="T4294" s="14" t="str">
        <f>IF(COUNTIF(Cycletime[Element Desc.],ProjectsDB[[#This Row],[Element Desc.]])&gt;0,"Found","Not Found")</f>
        <v>Found</v>
      </c>
    </row>
    <row r="4295" spans="2:20" x14ac:dyDescent="0.25">
      <c r="B4295" s="8" t="s">
        <v>8937</v>
      </c>
      <c r="C4295" s="9" t="s">
        <v>8865</v>
      </c>
      <c r="D4295" s="9" t="s">
        <v>8866</v>
      </c>
      <c r="E4295" s="10">
        <v>1</v>
      </c>
      <c r="F4295" s="9" t="s">
        <v>8474</v>
      </c>
      <c r="G4295" s="9" t="s">
        <v>47</v>
      </c>
      <c r="H4295" s="11"/>
      <c r="I4295" s="12">
        <v>580</v>
      </c>
      <c r="J4295" s="12">
        <v>580</v>
      </c>
      <c r="K4295" s="12"/>
      <c r="L4295" s="12">
        <f t="array" ref="L4295">IFERROR(LOOKUP(2^15,SEARCH({"40A","63A","80A","100A","125A","160A","200A","250A","400A","630A","800A","1000A","1250A","1600A","2000A","2500A","3200A","4000A","5000A","6300A"},UPPER(D4295)),{40,63,80,100,125,160,200,250,400,630,800,1000,1250,1600,2000,2500,3200,4000,5000,6300}),0)</f>
        <v>5000</v>
      </c>
      <c r="M4295" s="9" t="str">
        <f t="shared" si="336"/>
        <v>Elbow Edge</v>
      </c>
      <c r="N4295" s="9" t="str">
        <f t="shared" si="337"/>
        <v>AL</v>
      </c>
      <c r="O4295" s="13" t="str">
        <f t="shared" si="338"/>
        <v>Silver</v>
      </c>
      <c r="P4295" s="9" t="str">
        <f t="shared" si="339"/>
        <v>PET</v>
      </c>
      <c r="Q4295" s="9" t="str">
        <f t="shared" si="340"/>
        <v>5</v>
      </c>
      <c r="R42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95" s="14" t="str">
        <f>IF(ProjectsDB[[#This Row],[Item Type]]="Straight Plug-In",_xlfn.TEXTJOIN("-",TRUE,M4295&amp;"-"&amp;_xlfn.LET(_xlpm.txt,ProjectsDB[[#This Row],[Assembly]],_xlpm.pos,FIND("SP",_xlpm.txt),_xlpm.pre,LEFT(_xlpm.txt,_xlpm.pos-1),IF(RIGHT(_xlpm.pre,3)="123","3PL",IF(RIGHT(_xlpm.pre,2)="12","2PL",IF(RIGHT(_xlpm.pre,1)="1","1PL","3PL")))),N4295,O4295,P4295,Q4295&amp;"W",R4295),_xlfn.TEXTJOIN("-",TRUE,M4295,N4295,O4295,P4295,Q4295&amp;"W",R4295))</f>
        <v>Elbow Edge-AL-Silver-PET-5W-3</v>
      </c>
      <c r="T4295" s="14" t="str">
        <f>IF(COUNTIF(Cycletime[Element Desc.],ProjectsDB[[#This Row],[Element Desc.]])&gt;0,"Found","Not Found")</f>
        <v>Found</v>
      </c>
    </row>
    <row r="4296" spans="2:20" x14ac:dyDescent="0.25">
      <c r="B4296" s="8" t="s">
        <v>8938</v>
      </c>
      <c r="C4296" s="9" t="s">
        <v>8479</v>
      </c>
      <c r="D4296" s="9" t="s">
        <v>8480</v>
      </c>
      <c r="E4296" s="10">
        <v>3</v>
      </c>
      <c r="F4296" s="9" t="s">
        <v>8474</v>
      </c>
      <c r="G4296" s="9" t="s">
        <v>47</v>
      </c>
      <c r="H4296" s="11"/>
      <c r="I4296" s="12"/>
      <c r="J4296" s="12"/>
      <c r="K4296" s="12"/>
      <c r="L4296" s="12">
        <f t="array" ref="L4296">IFERROR(LOOKUP(2^15,SEARCH({"40A","63A","80A","100A","125A","160A","200A","250A","400A","630A","800A","1000A","1250A","1600A","2000A","2500A","3200A","4000A","5000A","6300A"},UPPER(D4296)),{40,63,80,100,125,160,200,250,400,630,800,1000,1250,1600,2000,2500,3200,4000,5000,6300}),0)</f>
        <v>5000</v>
      </c>
      <c r="M4296" s="9" t="str">
        <f t="shared" si="336"/>
        <v>Joint Pack</v>
      </c>
      <c r="N4296" s="9" t="str">
        <f t="shared" si="337"/>
        <v>AL</v>
      </c>
      <c r="O4296" s="13" t="str">
        <f t="shared" si="338"/>
        <v>Silver</v>
      </c>
      <c r="P4296" s="9" t="str">
        <f t="shared" si="339"/>
        <v>None</v>
      </c>
      <c r="Q4296" s="9" t="str">
        <f t="shared" si="340"/>
        <v>5</v>
      </c>
      <c r="R42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96" s="14" t="str">
        <f>IF(ProjectsDB[[#This Row],[Item Type]]="Straight Plug-In",_xlfn.TEXTJOIN("-",TRUE,M4296&amp;"-"&amp;_xlfn.LET(_xlpm.txt,ProjectsDB[[#This Row],[Assembly]],_xlpm.pos,FIND("SP",_xlpm.txt),_xlpm.pre,LEFT(_xlpm.txt,_xlpm.pos-1),IF(RIGHT(_xlpm.pre,3)="123","3PL",IF(RIGHT(_xlpm.pre,2)="12","2PL",IF(RIGHT(_xlpm.pre,1)="1","1PL","3PL")))),N4296,O4296,P4296,Q4296&amp;"W",R4296),_xlfn.TEXTJOIN("-",TRUE,M4296,N4296,O4296,P4296,Q4296&amp;"W",R4296))</f>
        <v>Joint Pack-AL-Silver-None-5W-3</v>
      </c>
      <c r="T4296" s="14" t="str">
        <f>IF(COUNTIF(Cycletime[Element Desc.],ProjectsDB[[#This Row],[Element Desc.]])&gt;0,"Found","Not Found")</f>
        <v>Found</v>
      </c>
    </row>
    <row r="4297" spans="2:20" x14ac:dyDescent="0.25">
      <c r="B4297" s="8" t="s">
        <v>8939</v>
      </c>
      <c r="C4297" s="9" t="s">
        <v>8839</v>
      </c>
      <c r="D4297" s="9" t="s">
        <v>8840</v>
      </c>
      <c r="E4297" s="10">
        <v>2</v>
      </c>
      <c r="F4297" s="9" t="s">
        <v>8474</v>
      </c>
      <c r="G4297" s="9" t="s">
        <v>47</v>
      </c>
      <c r="H4297" s="11"/>
      <c r="I4297" s="12">
        <v>425</v>
      </c>
      <c r="J4297" s="12"/>
      <c r="K4297" s="12"/>
      <c r="L4297" s="12">
        <f t="array" ref="L4297">IFERROR(LOOKUP(2^15,SEARCH({"40A","63A","80A","100A","125A","160A","200A","250A","400A","630A","800A","1000A","1250A","1600A","2000A","2500A","3200A","4000A","5000A","6300A"},UPPER(D4297)),{40,63,80,100,125,160,200,250,400,630,800,1000,1250,1600,2000,2500,3200,4000,5000,6300}),0)</f>
        <v>5000</v>
      </c>
      <c r="M4297" s="9" t="str">
        <f t="shared" si="336"/>
        <v>Flange Straight</v>
      </c>
      <c r="N4297" s="9" t="str">
        <f t="shared" si="337"/>
        <v>AL</v>
      </c>
      <c r="O4297" s="13" t="str">
        <f t="shared" si="338"/>
        <v>Silver</v>
      </c>
      <c r="P4297" s="9" t="str">
        <f t="shared" si="339"/>
        <v>PET</v>
      </c>
      <c r="Q4297" s="9" t="str">
        <f t="shared" si="340"/>
        <v>5</v>
      </c>
      <c r="R42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97" s="14" t="str">
        <f>IF(ProjectsDB[[#This Row],[Item Type]]="Straight Plug-In",_xlfn.TEXTJOIN("-",TRUE,M4297&amp;"-"&amp;_xlfn.LET(_xlpm.txt,ProjectsDB[[#This Row],[Assembly]],_xlpm.pos,FIND("SP",_xlpm.txt),_xlpm.pre,LEFT(_xlpm.txt,_xlpm.pos-1),IF(RIGHT(_xlpm.pre,3)="123","3PL",IF(RIGHT(_xlpm.pre,2)="12","2PL",IF(RIGHT(_xlpm.pre,1)="1","1PL","3PL")))),N4297,O4297,P4297,Q4297&amp;"W",R4297),_xlfn.TEXTJOIN("-",TRUE,M4297,N4297,O4297,P4297,Q4297&amp;"W",R4297))</f>
        <v>Flange Straight-AL-Silver-PET-5W-3</v>
      </c>
      <c r="T4297" s="14" t="str">
        <f>IF(COUNTIF(Cycletime[Element Desc.],ProjectsDB[[#This Row],[Element Desc.]])&gt;0,"Found","Not Found")</f>
        <v>Found</v>
      </c>
    </row>
    <row r="4298" spans="2:20" x14ac:dyDescent="0.25">
      <c r="B4298" s="8" t="s">
        <v>8940</v>
      </c>
      <c r="C4298" s="9" t="s">
        <v>8839</v>
      </c>
      <c r="D4298" s="9" t="s">
        <v>8840</v>
      </c>
      <c r="E4298" s="10">
        <v>2</v>
      </c>
      <c r="F4298" s="9" t="s">
        <v>8474</v>
      </c>
      <c r="G4298" s="9" t="s">
        <v>47</v>
      </c>
      <c r="H4298" s="11"/>
      <c r="I4298" s="12">
        <v>425</v>
      </c>
      <c r="J4298" s="12"/>
      <c r="K4298" s="12"/>
      <c r="L4298" s="12">
        <f t="array" ref="L4298">IFERROR(LOOKUP(2^15,SEARCH({"40A","63A","80A","100A","125A","160A","200A","250A","400A","630A","800A","1000A","1250A","1600A","2000A","2500A","3200A","4000A","5000A","6300A"},UPPER(D4298)),{40,63,80,100,125,160,200,250,400,630,800,1000,1250,1600,2000,2500,3200,4000,5000,6300}),0)</f>
        <v>5000</v>
      </c>
      <c r="M4298" s="9" t="str">
        <f t="shared" si="336"/>
        <v>Flange Straight</v>
      </c>
      <c r="N4298" s="9" t="str">
        <f t="shared" si="337"/>
        <v>AL</v>
      </c>
      <c r="O4298" s="13" t="str">
        <f t="shared" si="338"/>
        <v>Silver</v>
      </c>
      <c r="P4298" s="9" t="str">
        <f t="shared" si="339"/>
        <v>PET</v>
      </c>
      <c r="Q4298" s="9" t="str">
        <f t="shared" si="340"/>
        <v>5</v>
      </c>
      <c r="R42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98" s="14" t="str">
        <f>IF(ProjectsDB[[#This Row],[Item Type]]="Straight Plug-In",_xlfn.TEXTJOIN("-",TRUE,M4298&amp;"-"&amp;_xlfn.LET(_xlpm.txt,ProjectsDB[[#This Row],[Assembly]],_xlpm.pos,FIND("SP",_xlpm.txt),_xlpm.pre,LEFT(_xlpm.txt,_xlpm.pos-1),IF(RIGHT(_xlpm.pre,3)="123","3PL",IF(RIGHT(_xlpm.pre,2)="12","2PL",IF(RIGHT(_xlpm.pre,1)="1","1PL","3PL")))),N4298,O4298,P4298,Q4298&amp;"W",R4298),_xlfn.TEXTJOIN("-",TRUE,M4298,N4298,O4298,P4298,Q4298&amp;"W",R4298))</f>
        <v>Flange Straight-AL-Silver-PET-5W-3</v>
      </c>
      <c r="T4298" s="14" t="str">
        <f>IF(COUNTIF(Cycletime[Element Desc.],ProjectsDB[[#This Row],[Element Desc.]])&gt;0,"Found","Not Found")</f>
        <v>Found</v>
      </c>
    </row>
    <row r="4299" spans="2:20" x14ac:dyDescent="0.25">
      <c r="B4299" s="8" t="s">
        <v>8941</v>
      </c>
      <c r="C4299" s="9" t="s">
        <v>8839</v>
      </c>
      <c r="D4299" s="9" t="s">
        <v>8840</v>
      </c>
      <c r="E4299" s="10">
        <v>2</v>
      </c>
      <c r="F4299" s="9" t="s">
        <v>8474</v>
      </c>
      <c r="G4299" s="9" t="s">
        <v>47</v>
      </c>
      <c r="H4299" s="11"/>
      <c r="I4299" s="12">
        <v>425</v>
      </c>
      <c r="J4299" s="12"/>
      <c r="K4299" s="12"/>
      <c r="L4299" s="12">
        <f t="array" ref="L4299">IFERROR(LOOKUP(2^15,SEARCH({"40A","63A","80A","100A","125A","160A","200A","250A","400A","630A","800A","1000A","1250A","1600A","2000A","2500A","3200A","4000A","5000A","6300A"},UPPER(D4299)),{40,63,80,100,125,160,200,250,400,630,800,1000,1250,1600,2000,2500,3200,4000,5000,6300}),0)</f>
        <v>5000</v>
      </c>
      <c r="M4299" s="9" t="str">
        <f t="shared" si="336"/>
        <v>Flange Straight</v>
      </c>
      <c r="N4299" s="9" t="str">
        <f t="shared" si="337"/>
        <v>AL</v>
      </c>
      <c r="O4299" s="13" t="str">
        <f t="shared" si="338"/>
        <v>Silver</v>
      </c>
      <c r="P4299" s="9" t="str">
        <f t="shared" si="339"/>
        <v>PET</v>
      </c>
      <c r="Q4299" s="9" t="str">
        <f t="shared" si="340"/>
        <v>5</v>
      </c>
      <c r="R42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299" s="14" t="str">
        <f>IF(ProjectsDB[[#This Row],[Item Type]]="Straight Plug-In",_xlfn.TEXTJOIN("-",TRUE,M4299&amp;"-"&amp;_xlfn.LET(_xlpm.txt,ProjectsDB[[#This Row],[Assembly]],_xlpm.pos,FIND("SP",_xlpm.txt),_xlpm.pre,LEFT(_xlpm.txt,_xlpm.pos-1),IF(RIGHT(_xlpm.pre,3)="123","3PL",IF(RIGHT(_xlpm.pre,2)="12","2PL",IF(RIGHT(_xlpm.pre,1)="1","1PL","3PL")))),N4299,O4299,P4299,Q4299&amp;"W",R4299),_xlfn.TEXTJOIN("-",TRUE,M4299,N4299,O4299,P4299,Q4299&amp;"W",R4299))</f>
        <v>Flange Straight-AL-Silver-PET-5W-3</v>
      </c>
      <c r="T4299" s="14" t="str">
        <f>IF(COUNTIF(Cycletime[Element Desc.],ProjectsDB[[#This Row],[Element Desc.]])&gt;0,"Found","Not Found")</f>
        <v>Found</v>
      </c>
    </row>
    <row r="4300" spans="2:20" x14ac:dyDescent="0.25">
      <c r="B4300" s="8" t="s">
        <v>8942</v>
      </c>
      <c r="C4300" s="9" t="s">
        <v>8479</v>
      </c>
      <c r="D4300" s="9" t="s">
        <v>8480</v>
      </c>
      <c r="E4300" s="10">
        <v>3</v>
      </c>
      <c r="F4300" s="9" t="s">
        <v>8474</v>
      </c>
      <c r="G4300" s="9" t="s">
        <v>47</v>
      </c>
      <c r="H4300" s="11"/>
      <c r="I4300" s="12"/>
      <c r="J4300" s="12"/>
      <c r="K4300" s="12"/>
      <c r="L4300" s="12">
        <f t="array" ref="L4300">IFERROR(LOOKUP(2^15,SEARCH({"40A","63A","80A","100A","125A","160A","200A","250A","400A","630A","800A","1000A","1250A","1600A","2000A","2500A","3200A","4000A","5000A","6300A"},UPPER(D4300)),{40,63,80,100,125,160,200,250,400,630,800,1000,1250,1600,2000,2500,3200,4000,5000,6300}),0)</f>
        <v>5000</v>
      </c>
      <c r="M4300" s="9" t="str">
        <f t="shared" si="336"/>
        <v>Joint Pack</v>
      </c>
      <c r="N4300" s="9" t="str">
        <f t="shared" si="337"/>
        <v>AL</v>
      </c>
      <c r="O4300" s="13" t="str">
        <f t="shared" si="338"/>
        <v>Silver</v>
      </c>
      <c r="P4300" s="9" t="str">
        <f t="shared" si="339"/>
        <v>None</v>
      </c>
      <c r="Q4300" s="9" t="str">
        <f t="shared" si="340"/>
        <v>5</v>
      </c>
      <c r="R43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300" s="14" t="str">
        <f>IF(ProjectsDB[[#This Row],[Item Type]]="Straight Plug-In",_xlfn.TEXTJOIN("-",TRUE,M4300&amp;"-"&amp;_xlfn.LET(_xlpm.txt,ProjectsDB[[#This Row],[Assembly]],_xlpm.pos,FIND("SP",_xlpm.txt),_xlpm.pre,LEFT(_xlpm.txt,_xlpm.pos-1),IF(RIGHT(_xlpm.pre,3)="123","3PL",IF(RIGHT(_xlpm.pre,2)="12","2PL",IF(RIGHT(_xlpm.pre,1)="1","1PL","3PL")))),N4300,O4300,P4300,Q4300&amp;"W",R4300),_xlfn.TEXTJOIN("-",TRUE,M4300,N4300,O4300,P4300,Q4300&amp;"W",R4300))</f>
        <v>Joint Pack-AL-Silver-None-5W-3</v>
      </c>
      <c r="T4300" s="14" t="str">
        <f>IF(COUNTIF(Cycletime[Element Desc.],ProjectsDB[[#This Row],[Element Desc.]])&gt;0,"Found","Not Found")</f>
        <v>Found</v>
      </c>
    </row>
    <row r="4301" spans="2:20" x14ac:dyDescent="0.25">
      <c r="B4301" s="8" t="s">
        <v>8943</v>
      </c>
      <c r="C4301" s="9" t="s">
        <v>8865</v>
      </c>
      <c r="D4301" s="9" t="s">
        <v>8866</v>
      </c>
      <c r="E4301" s="10">
        <v>1</v>
      </c>
      <c r="F4301" s="9" t="s">
        <v>8474</v>
      </c>
      <c r="G4301" s="9" t="s">
        <v>47</v>
      </c>
      <c r="H4301" s="11"/>
      <c r="I4301" s="12">
        <v>580</v>
      </c>
      <c r="J4301" s="12">
        <v>580</v>
      </c>
      <c r="K4301" s="12"/>
      <c r="L4301" s="12">
        <f t="array" ref="L4301">IFERROR(LOOKUP(2^15,SEARCH({"40A","63A","80A","100A","125A","160A","200A","250A","400A","630A","800A","1000A","1250A","1600A","2000A","2500A","3200A","4000A","5000A","6300A"},UPPER(D4301)),{40,63,80,100,125,160,200,250,400,630,800,1000,1250,1600,2000,2500,3200,4000,5000,6300}),0)</f>
        <v>5000</v>
      </c>
      <c r="M4301" s="9" t="str">
        <f t="shared" si="336"/>
        <v>Elbow Edge</v>
      </c>
      <c r="N4301" s="9" t="str">
        <f t="shared" si="337"/>
        <v>AL</v>
      </c>
      <c r="O4301" s="13" t="str">
        <f t="shared" si="338"/>
        <v>Silver</v>
      </c>
      <c r="P4301" s="9" t="str">
        <f t="shared" si="339"/>
        <v>PET</v>
      </c>
      <c r="Q4301" s="9" t="str">
        <f t="shared" si="340"/>
        <v>5</v>
      </c>
      <c r="R43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301" s="14" t="str">
        <f>IF(ProjectsDB[[#This Row],[Item Type]]="Straight Plug-In",_xlfn.TEXTJOIN("-",TRUE,M4301&amp;"-"&amp;_xlfn.LET(_xlpm.txt,ProjectsDB[[#This Row],[Assembly]],_xlpm.pos,FIND("SP",_xlpm.txt),_xlpm.pre,LEFT(_xlpm.txt,_xlpm.pos-1),IF(RIGHT(_xlpm.pre,3)="123","3PL",IF(RIGHT(_xlpm.pre,2)="12","2PL",IF(RIGHT(_xlpm.pre,1)="1","1PL","3PL")))),N4301,O4301,P4301,Q4301&amp;"W",R4301),_xlfn.TEXTJOIN("-",TRUE,M4301,N4301,O4301,P4301,Q4301&amp;"W",R4301))</f>
        <v>Elbow Edge-AL-Silver-PET-5W-3</v>
      </c>
      <c r="T4301" s="14" t="str">
        <f>IF(COUNTIF(Cycletime[Element Desc.],ProjectsDB[[#This Row],[Element Desc.]])&gt;0,"Found","Not Found")</f>
        <v>Found</v>
      </c>
    </row>
    <row r="4302" spans="2:20" x14ac:dyDescent="0.25">
      <c r="B4302" s="8" t="s">
        <v>8944</v>
      </c>
      <c r="C4302" s="9" t="s">
        <v>8839</v>
      </c>
      <c r="D4302" s="9" t="s">
        <v>8840</v>
      </c>
      <c r="E4302" s="10">
        <v>2</v>
      </c>
      <c r="F4302" s="9" t="s">
        <v>8474</v>
      </c>
      <c r="G4302" s="9" t="s">
        <v>47</v>
      </c>
      <c r="H4302" s="11"/>
      <c r="I4302" s="12">
        <v>425</v>
      </c>
      <c r="J4302" s="12"/>
      <c r="K4302" s="12"/>
      <c r="L4302" s="12">
        <f t="array" ref="L4302">IFERROR(LOOKUP(2^15,SEARCH({"40A","63A","80A","100A","125A","160A","200A","250A","400A","630A","800A","1000A","1250A","1600A","2000A","2500A","3200A","4000A","5000A","6300A"},UPPER(D4302)),{40,63,80,100,125,160,200,250,400,630,800,1000,1250,1600,2000,2500,3200,4000,5000,6300}),0)</f>
        <v>5000</v>
      </c>
      <c r="M4302" s="9" t="str">
        <f t="shared" si="336"/>
        <v>Flange Straight</v>
      </c>
      <c r="N4302" s="9" t="str">
        <f t="shared" si="337"/>
        <v>AL</v>
      </c>
      <c r="O4302" s="13" t="str">
        <f t="shared" si="338"/>
        <v>Silver</v>
      </c>
      <c r="P4302" s="9" t="str">
        <f t="shared" si="339"/>
        <v>PET</v>
      </c>
      <c r="Q4302" s="9" t="str">
        <f t="shared" si="340"/>
        <v>5</v>
      </c>
      <c r="R43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302" s="14" t="str">
        <f>IF(ProjectsDB[[#This Row],[Item Type]]="Straight Plug-In",_xlfn.TEXTJOIN("-",TRUE,M4302&amp;"-"&amp;_xlfn.LET(_xlpm.txt,ProjectsDB[[#This Row],[Assembly]],_xlpm.pos,FIND("SP",_xlpm.txt),_xlpm.pre,LEFT(_xlpm.txt,_xlpm.pos-1),IF(RIGHT(_xlpm.pre,3)="123","3PL",IF(RIGHT(_xlpm.pre,2)="12","2PL",IF(RIGHT(_xlpm.pre,1)="1","1PL","3PL")))),N4302,O4302,P4302,Q4302&amp;"W",R4302),_xlfn.TEXTJOIN("-",TRUE,M4302,N4302,O4302,P4302,Q4302&amp;"W",R4302))</f>
        <v>Flange Straight-AL-Silver-PET-5W-3</v>
      </c>
      <c r="T4302" s="14" t="str">
        <f>IF(COUNTIF(Cycletime[Element Desc.],ProjectsDB[[#This Row],[Element Desc.]])&gt;0,"Found","Not Found")</f>
        <v>Found</v>
      </c>
    </row>
    <row r="4303" spans="2:20" x14ac:dyDescent="0.25">
      <c r="B4303" s="8" t="s">
        <v>8945</v>
      </c>
      <c r="C4303" s="9" t="s">
        <v>8839</v>
      </c>
      <c r="D4303" s="9" t="s">
        <v>8840</v>
      </c>
      <c r="E4303" s="10">
        <v>2</v>
      </c>
      <c r="F4303" s="9" t="s">
        <v>8474</v>
      </c>
      <c r="G4303" s="9" t="s">
        <v>47</v>
      </c>
      <c r="H4303" s="11"/>
      <c r="I4303" s="12">
        <v>425</v>
      </c>
      <c r="J4303" s="12"/>
      <c r="K4303" s="12"/>
      <c r="L4303" s="12">
        <f t="array" ref="L4303">IFERROR(LOOKUP(2^15,SEARCH({"40A","63A","80A","100A","125A","160A","200A","250A","400A","630A","800A","1000A","1250A","1600A","2000A","2500A","3200A","4000A","5000A","6300A"},UPPER(D4303)),{40,63,80,100,125,160,200,250,400,630,800,1000,1250,1600,2000,2500,3200,4000,5000,6300}),0)</f>
        <v>5000</v>
      </c>
      <c r="M4303" s="9" t="str">
        <f t="shared" si="336"/>
        <v>Flange Straight</v>
      </c>
      <c r="N4303" s="9" t="str">
        <f t="shared" si="337"/>
        <v>AL</v>
      </c>
      <c r="O4303" s="13" t="str">
        <f t="shared" si="338"/>
        <v>Silver</v>
      </c>
      <c r="P4303" s="9" t="str">
        <f t="shared" si="339"/>
        <v>PET</v>
      </c>
      <c r="Q4303" s="9" t="str">
        <f t="shared" si="340"/>
        <v>5</v>
      </c>
      <c r="R43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303" s="14" t="str">
        <f>IF(ProjectsDB[[#This Row],[Item Type]]="Straight Plug-In",_xlfn.TEXTJOIN("-",TRUE,M4303&amp;"-"&amp;_xlfn.LET(_xlpm.txt,ProjectsDB[[#This Row],[Assembly]],_xlpm.pos,FIND("SP",_xlpm.txt),_xlpm.pre,LEFT(_xlpm.txt,_xlpm.pos-1),IF(RIGHT(_xlpm.pre,3)="123","3PL",IF(RIGHT(_xlpm.pre,2)="12","2PL",IF(RIGHT(_xlpm.pre,1)="1","1PL","3PL")))),N4303,O4303,P4303,Q4303&amp;"W",R4303),_xlfn.TEXTJOIN("-",TRUE,M4303,N4303,O4303,P4303,Q4303&amp;"W",R4303))</f>
        <v>Flange Straight-AL-Silver-PET-5W-3</v>
      </c>
      <c r="T4303" s="14" t="str">
        <f>IF(COUNTIF(Cycletime[Element Desc.],ProjectsDB[[#This Row],[Element Desc.]])&gt;0,"Found","Not Found")</f>
        <v>Found</v>
      </c>
    </row>
    <row r="4304" spans="2:20" x14ac:dyDescent="0.25">
      <c r="B4304" s="8" t="s">
        <v>8946</v>
      </c>
      <c r="C4304" s="9" t="s">
        <v>8865</v>
      </c>
      <c r="D4304" s="9" t="s">
        <v>8866</v>
      </c>
      <c r="E4304" s="10">
        <v>2</v>
      </c>
      <c r="F4304" s="9" t="s">
        <v>8474</v>
      </c>
      <c r="G4304" s="9" t="s">
        <v>47</v>
      </c>
      <c r="H4304" s="11"/>
      <c r="I4304" s="12">
        <v>580</v>
      </c>
      <c r="J4304" s="12">
        <v>580</v>
      </c>
      <c r="K4304" s="12"/>
      <c r="L4304" s="12">
        <f t="array" ref="L4304">IFERROR(LOOKUP(2^15,SEARCH({"40A","63A","80A","100A","125A","160A","200A","250A","400A","630A","800A","1000A","1250A","1600A","2000A","2500A","3200A","4000A","5000A","6300A"},UPPER(D4304)),{40,63,80,100,125,160,200,250,400,630,800,1000,1250,1600,2000,2500,3200,4000,5000,6300}),0)</f>
        <v>5000</v>
      </c>
      <c r="M4304" s="9" t="str">
        <f t="shared" si="336"/>
        <v>Elbow Edge</v>
      </c>
      <c r="N4304" s="9" t="str">
        <f t="shared" si="337"/>
        <v>AL</v>
      </c>
      <c r="O4304" s="13" t="str">
        <f t="shared" si="338"/>
        <v>Silver</v>
      </c>
      <c r="P4304" s="9" t="str">
        <f t="shared" si="339"/>
        <v>PET</v>
      </c>
      <c r="Q4304" s="9" t="str">
        <f t="shared" si="340"/>
        <v>5</v>
      </c>
      <c r="R43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304" s="14" t="str">
        <f>IF(ProjectsDB[[#This Row],[Item Type]]="Straight Plug-In",_xlfn.TEXTJOIN("-",TRUE,M4304&amp;"-"&amp;_xlfn.LET(_xlpm.txt,ProjectsDB[[#This Row],[Assembly]],_xlpm.pos,FIND("SP",_xlpm.txt),_xlpm.pre,LEFT(_xlpm.txt,_xlpm.pos-1),IF(RIGHT(_xlpm.pre,3)="123","3PL",IF(RIGHT(_xlpm.pre,2)="12","2PL",IF(RIGHT(_xlpm.pre,1)="1","1PL","3PL")))),N4304,O4304,P4304,Q4304&amp;"W",R4304),_xlfn.TEXTJOIN("-",TRUE,M4304,N4304,O4304,P4304,Q4304&amp;"W",R4304))</f>
        <v>Elbow Edge-AL-Silver-PET-5W-3</v>
      </c>
      <c r="T4304" s="14" t="str">
        <f>IF(COUNTIF(Cycletime[Element Desc.],ProjectsDB[[#This Row],[Element Desc.]])&gt;0,"Found","Not Found")</f>
        <v>Found</v>
      </c>
    </row>
    <row r="4305" spans="2:20" x14ac:dyDescent="0.25">
      <c r="B4305" s="8" t="s">
        <v>8947</v>
      </c>
      <c r="C4305" s="9" t="s">
        <v>8839</v>
      </c>
      <c r="D4305" s="9" t="s">
        <v>8840</v>
      </c>
      <c r="E4305" s="10">
        <v>2</v>
      </c>
      <c r="F4305" s="9" t="s">
        <v>8474</v>
      </c>
      <c r="G4305" s="9" t="s">
        <v>47</v>
      </c>
      <c r="H4305" s="11"/>
      <c r="I4305" s="12">
        <v>425</v>
      </c>
      <c r="J4305" s="12"/>
      <c r="K4305" s="12"/>
      <c r="L4305" s="12">
        <f t="array" ref="L4305">IFERROR(LOOKUP(2^15,SEARCH({"40A","63A","80A","100A","125A","160A","200A","250A","400A","630A","800A","1000A","1250A","1600A","2000A","2500A","3200A","4000A","5000A","6300A"},UPPER(D4305)),{40,63,80,100,125,160,200,250,400,630,800,1000,1250,1600,2000,2500,3200,4000,5000,6300}),0)</f>
        <v>5000</v>
      </c>
      <c r="M4305" s="9" t="str">
        <f t="shared" si="336"/>
        <v>Flange Straight</v>
      </c>
      <c r="N4305" s="9" t="str">
        <f t="shared" si="337"/>
        <v>AL</v>
      </c>
      <c r="O4305" s="13" t="str">
        <f t="shared" si="338"/>
        <v>Silver</v>
      </c>
      <c r="P4305" s="9" t="str">
        <f t="shared" si="339"/>
        <v>PET</v>
      </c>
      <c r="Q4305" s="9" t="str">
        <f t="shared" si="340"/>
        <v>5</v>
      </c>
      <c r="R43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305" s="14" t="str">
        <f>IF(ProjectsDB[[#This Row],[Item Type]]="Straight Plug-In",_xlfn.TEXTJOIN("-",TRUE,M4305&amp;"-"&amp;_xlfn.LET(_xlpm.txt,ProjectsDB[[#This Row],[Assembly]],_xlpm.pos,FIND("SP",_xlpm.txt),_xlpm.pre,LEFT(_xlpm.txt,_xlpm.pos-1),IF(RIGHT(_xlpm.pre,3)="123","3PL",IF(RIGHT(_xlpm.pre,2)="12","2PL",IF(RIGHT(_xlpm.pre,1)="1","1PL","3PL")))),N4305,O4305,P4305,Q4305&amp;"W",R4305),_xlfn.TEXTJOIN("-",TRUE,M4305,N4305,O4305,P4305,Q4305&amp;"W",R4305))</f>
        <v>Flange Straight-AL-Silver-PET-5W-3</v>
      </c>
      <c r="T4305" s="14" t="str">
        <f>IF(COUNTIF(Cycletime[Element Desc.],ProjectsDB[[#This Row],[Element Desc.]])&gt;0,"Found","Not Found")</f>
        <v>Found</v>
      </c>
    </row>
    <row r="4306" spans="2:20" x14ac:dyDescent="0.25">
      <c r="B4306" s="8" t="s">
        <v>8948</v>
      </c>
      <c r="C4306" s="9" t="s">
        <v>8839</v>
      </c>
      <c r="D4306" s="9" t="s">
        <v>8840</v>
      </c>
      <c r="E4306" s="10">
        <v>2</v>
      </c>
      <c r="F4306" s="9" t="s">
        <v>8474</v>
      </c>
      <c r="G4306" s="9" t="s">
        <v>47</v>
      </c>
      <c r="H4306" s="11"/>
      <c r="I4306" s="12">
        <v>425</v>
      </c>
      <c r="J4306" s="12"/>
      <c r="K4306" s="12"/>
      <c r="L4306" s="12">
        <f t="array" ref="L4306">IFERROR(LOOKUP(2^15,SEARCH({"40A","63A","80A","100A","125A","160A","200A","250A","400A","630A","800A","1000A","1250A","1600A","2000A","2500A","3200A","4000A","5000A","6300A"},UPPER(D4306)),{40,63,80,100,125,160,200,250,400,630,800,1000,1250,1600,2000,2500,3200,4000,5000,6300}),0)</f>
        <v>5000</v>
      </c>
      <c r="M4306" s="9" t="str">
        <f t="shared" si="336"/>
        <v>Flange Straight</v>
      </c>
      <c r="N4306" s="9" t="str">
        <f t="shared" si="337"/>
        <v>AL</v>
      </c>
      <c r="O4306" s="13" t="str">
        <f t="shared" si="338"/>
        <v>Silver</v>
      </c>
      <c r="P4306" s="9" t="str">
        <f t="shared" si="339"/>
        <v>PET</v>
      </c>
      <c r="Q4306" s="9" t="str">
        <f t="shared" si="340"/>
        <v>5</v>
      </c>
      <c r="R43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306" s="14" t="str">
        <f>IF(ProjectsDB[[#This Row],[Item Type]]="Straight Plug-In",_xlfn.TEXTJOIN("-",TRUE,M4306&amp;"-"&amp;_xlfn.LET(_xlpm.txt,ProjectsDB[[#This Row],[Assembly]],_xlpm.pos,FIND("SP",_xlpm.txt),_xlpm.pre,LEFT(_xlpm.txt,_xlpm.pos-1),IF(RIGHT(_xlpm.pre,3)="123","3PL",IF(RIGHT(_xlpm.pre,2)="12","2PL",IF(RIGHT(_xlpm.pre,1)="1","1PL","3PL")))),N4306,O4306,P4306,Q4306&amp;"W",R4306),_xlfn.TEXTJOIN("-",TRUE,M4306,N4306,O4306,P4306,Q4306&amp;"W",R4306))</f>
        <v>Flange Straight-AL-Silver-PET-5W-3</v>
      </c>
      <c r="T4306" s="14" t="str">
        <f>IF(COUNTIF(Cycletime[Element Desc.],ProjectsDB[[#This Row],[Element Desc.]])&gt;0,"Found","Not Found")</f>
        <v>Found</v>
      </c>
    </row>
    <row r="4307" spans="2:20" x14ac:dyDescent="0.25">
      <c r="B4307" s="8" t="s">
        <v>8949</v>
      </c>
      <c r="C4307" s="9" t="s">
        <v>8865</v>
      </c>
      <c r="D4307" s="9" t="s">
        <v>8866</v>
      </c>
      <c r="E4307" s="10">
        <v>2</v>
      </c>
      <c r="F4307" s="9" t="s">
        <v>8474</v>
      </c>
      <c r="G4307" s="9" t="s">
        <v>47</v>
      </c>
      <c r="H4307" s="11"/>
      <c r="I4307" s="12">
        <v>580</v>
      </c>
      <c r="J4307" s="12">
        <v>580</v>
      </c>
      <c r="K4307" s="12"/>
      <c r="L4307" s="12">
        <f t="array" ref="L4307">IFERROR(LOOKUP(2^15,SEARCH({"40A","63A","80A","100A","125A","160A","200A","250A","400A","630A","800A","1000A","1250A","1600A","2000A","2500A","3200A","4000A","5000A","6300A"},UPPER(D4307)),{40,63,80,100,125,160,200,250,400,630,800,1000,1250,1600,2000,2500,3200,4000,5000,6300}),0)</f>
        <v>5000</v>
      </c>
      <c r="M4307" s="9" t="str">
        <f t="shared" si="336"/>
        <v>Elbow Edge</v>
      </c>
      <c r="N4307" s="9" t="str">
        <f t="shared" si="337"/>
        <v>AL</v>
      </c>
      <c r="O4307" s="13" t="str">
        <f t="shared" si="338"/>
        <v>Silver</v>
      </c>
      <c r="P4307" s="9" t="str">
        <f t="shared" si="339"/>
        <v>PET</v>
      </c>
      <c r="Q4307" s="9" t="str">
        <f t="shared" si="340"/>
        <v>5</v>
      </c>
      <c r="R43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307" s="14" t="str">
        <f>IF(ProjectsDB[[#This Row],[Item Type]]="Straight Plug-In",_xlfn.TEXTJOIN("-",TRUE,M4307&amp;"-"&amp;_xlfn.LET(_xlpm.txt,ProjectsDB[[#This Row],[Assembly]],_xlpm.pos,FIND("SP",_xlpm.txt),_xlpm.pre,LEFT(_xlpm.txt,_xlpm.pos-1),IF(RIGHT(_xlpm.pre,3)="123","3PL",IF(RIGHT(_xlpm.pre,2)="12","2PL",IF(RIGHT(_xlpm.pre,1)="1","1PL","3PL")))),N4307,O4307,P4307,Q4307&amp;"W",R4307),_xlfn.TEXTJOIN("-",TRUE,M4307,N4307,O4307,P4307,Q4307&amp;"W",R4307))</f>
        <v>Elbow Edge-AL-Silver-PET-5W-3</v>
      </c>
      <c r="T4307" s="14" t="str">
        <f>IF(COUNTIF(Cycletime[Element Desc.],ProjectsDB[[#This Row],[Element Desc.]])&gt;0,"Found","Not Found")</f>
        <v>Found</v>
      </c>
    </row>
    <row r="4308" spans="2:20" x14ac:dyDescent="0.25">
      <c r="B4308" s="8" t="s">
        <v>8950</v>
      </c>
      <c r="C4308" s="9" t="s">
        <v>8839</v>
      </c>
      <c r="D4308" s="9" t="s">
        <v>8840</v>
      </c>
      <c r="E4308" s="10">
        <v>2</v>
      </c>
      <c r="F4308" s="9" t="s">
        <v>8474</v>
      </c>
      <c r="G4308" s="9" t="s">
        <v>47</v>
      </c>
      <c r="H4308" s="11"/>
      <c r="I4308" s="12">
        <v>425</v>
      </c>
      <c r="J4308" s="12"/>
      <c r="K4308" s="12"/>
      <c r="L4308" s="12">
        <f t="array" ref="L4308">IFERROR(LOOKUP(2^15,SEARCH({"40A","63A","80A","100A","125A","160A","200A","250A","400A","630A","800A","1000A","1250A","1600A","2000A","2500A","3200A","4000A","5000A","6300A"},UPPER(D4308)),{40,63,80,100,125,160,200,250,400,630,800,1000,1250,1600,2000,2500,3200,4000,5000,6300}),0)</f>
        <v>5000</v>
      </c>
      <c r="M4308" s="9" t="str">
        <f t="shared" si="336"/>
        <v>Flange Straight</v>
      </c>
      <c r="N4308" s="9" t="str">
        <f t="shared" si="337"/>
        <v>AL</v>
      </c>
      <c r="O4308" s="13" t="str">
        <f t="shared" si="338"/>
        <v>Silver</v>
      </c>
      <c r="P4308" s="9" t="str">
        <f t="shared" si="339"/>
        <v>PET</v>
      </c>
      <c r="Q4308" s="9" t="str">
        <f t="shared" si="340"/>
        <v>5</v>
      </c>
      <c r="R43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308" s="14" t="str">
        <f>IF(ProjectsDB[[#This Row],[Item Type]]="Straight Plug-In",_xlfn.TEXTJOIN("-",TRUE,M4308&amp;"-"&amp;_xlfn.LET(_xlpm.txt,ProjectsDB[[#This Row],[Assembly]],_xlpm.pos,FIND("SP",_xlpm.txt),_xlpm.pre,LEFT(_xlpm.txt,_xlpm.pos-1),IF(RIGHT(_xlpm.pre,3)="123","3PL",IF(RIGHT(_xlpm.pre,2)="12","2PL",IF(RIGHT(_xlpm.pre,1)="1","1PL","3PL")))),N4308,O4308,P4308,Q4308&amp;"W",R4308),_xlfn.TEXTJOIN("-",TRUE,M4308,N4308,O4308,P4308,Q4308&amp;"W",R4308))</f>
        <v>Flange Straight-AL-Silver-PET-5W-3</v>
      </c>
      <c r="T4308" s="14" t="str">
        <f>IF(COUNTIF(Cycletime[Element Desc.],ProjectsDB[[#This Row],[Element Desc.]])&gt;0,"Found","Not Found")</f>
        <v>Found</v>
      </c>
    </row>
    <row r="4309" spans="2:20" x14ac:dyDescent="0.25">
      <c r="B4309" s="8" t="s">
        <v>8951</v>
      </c>
      <c r="C4309" s="9" t="s">
        <v>8952</v>
      </c>
      <c r="D4309" s="9" t="s">
        <v>8953</v>
      </c>
      <c r="E4309" s="10">
        <v>2</v>
      </c>
      <c r="F4309" s="9" t="s">
        <v>8474</v>
      </c>
      <c r="G4309" s="9" t="s">
        <v>1433</v>
      </c>
      <c r="H4309" s="11"/>
      <c r="I4309" s="12"/>
      <c r="J4309" s="12"/>
      <c r="K4309" s="12"/>
      <c r="L4309" s="12">
        <f t="array" ref="L4309">IFERROR(LOOKUP(2^15,SEARCH({"40A","63A","80A","100A","125A","160A","200A","250A","400A","630A","800A","1000A","1250A","1600A","2000A","2500A","3200A","4000A","5000A","6300A"},UPPER(D4309)),{40,63,80,100,125,160,200,250,400,630,800,1000,1250,1600,2000,2500,3200,4000,5000,6300}),0)</f>
        <v>2000</v>
      </c>
      <c r="M4309" s="9" t="str">
        <f t="shared" si="336"/>
        <v>Flange Straight</v>
      </c>
      <c r="N4309" s="9" t="str">
        <f t="shared" si="337"/>
        <v>AL</v>
      </c>
      <c r="O4309" s="13" t="str">
        <f t="shared" si="338"/>
        <v>Silver</v>
      </c>
      <c r="P4309" s="9" t="str">
        <f t="shared" si="339"/>
        <v>PET</v>
      </c>
      <c r="Q4309" s="9" t="str">
        <f t="shared" si="340"/>
        <v>5</v>
      </c>
      <c r="R43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09" s="14" t="str">
        <f>IF(ProjectsDB[[#This Row],[Item Type]]="Straight Plug-In",_xlfn.TEXTJOIN("-",TRUE,M4309&amp;"-"&amp;_xlfn.LET(_xlpm.txt,ProjectsDB[[#This Row],[Assembly]],_xlpm.pos,FIND("SP",_xlpm.txt),_xlpm.pre,LEFT(_xlpm.txt,_xlpm.pos-1),IF(RIGHT(_xlpm.pre,3)="123","3PL",IF(RIGHT(_xlpm.pre,2)="12","2PL",IF(RIGHT(_xlpm.pre,1)="1","1PL","3PL")))),N4309,O4309,P4309,Q4309&amp;"W",R4309),_xlfn.TEXTJOIN("-",TRUE,M4309,N4309,O4309,P4309,Q4309&amp;"W",R4309))</f>
        <v>Flange Straight-AL-Silver-PET-5W-1</v>
      </c>
      <c r="T4309" s="14" t="str">
        <f>IF(COUNTIF(Cycletime[Element Desc.],ProjectsDB[[#This Row],[Element Desc.]])&gt;0,"Found","Not Found")</f>
        <v>Found</v>
      </c>
    </row>
    <row r="4310" spans="2:20" x14ac:dyDescent="0.25">
      <c r="B4310" s="8" t="s">
        <v>8954</v>
      </c>
      <c r="C4310" s="9" t="s">
        <v>8955</v>
      </c>
      <c r="D4310" s="9" t="s">
        <v>8956</v>
      </c>
      <c r="E4310" s="10">
        <v>5</v>
      </c>
      <c r="F4310" s="9" t="s">
        <v>8474</v>
      </c>
      <c r="G4310" s="9" t="s">
        <v>1433</v>
      </c>
      <c r="H4310" s="11"/>
      <c r="I4310" s="12"/>
      <c r="J4310" s="12"/>
      <c r="K4310" s="12"/>
      <c r="L4310" s="12">
        <f t="array" ref="L4310">IFERROR(LOOKUP(2^15,SEARCH({"40A","63A","80A","100A","125A","160A","200A","250A","400A","630A","800A","1000A","1250A","1600A","2000A","2500A","3200A","4000A","5000A","6300A"},UPPER(D4310)),{40,63,80,100,125,160,200,250,400,630,800,1000,1250,1600,2000,2500,3200,4000,5000,6300}),0)</f>
        <v>2000</v>
      </c>
      <c r="M4310" s="9" t="str">
        <f t="shared" si="336"/>
        <v>Joint Pack</v>
      </c>
      <c r="N4310" s="9" t="str">
        <f t="shared" si="337"/>
        <v>AL</v>
      </c>
      <c r="O4310" s="13" t="str">
        <f t="shared" si="338"/>
        <v>Silver</v>
      </c>
      <c r="P4310" s="9" t="str">
        <f t="shared" si="339"/>
        <v>None</v>
      </c>
      <c r="Q4310" s="9" t="str">
        <f t="shared" si="340"/>
        <v>5</v>
      </c>
      <c r="R43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10" s="14" t="str">
        <f>IF(ProjectsDB[[#This Row],[Item Type]]="Straight Plug-In",_xlfn.TEXTJOIN("-",TRUE,M4310&amp;"-"&amp;_xlfn.LET(_xlpm.txt,ProjectsDB[[#This Row],[Assembly]],_xlpm.pos,FIND("SP",_xlpm.txt),_xlpm.pre,LEFT(_xlpm.txt,_xlpm.pos-1),IF(RIGHT(_xlpm.pre,3)="123","3PL",IF(RIGHT(_xlpm.pre,2)="12","2PL",IF(RIGHT(_xlpm.pre,1)="1","1PL","3PL")))),N4310,O4310,P4310,Q4310&amp;"W",R4310),_xlfn.TEXTJOIN("-",TRUE,M4310,N4310,O4310,P4310,Q4310&amp;"W",R4310))</f>
        <v>Joint Pack-AL-Silver-None-5W-1</v>
      </c>
      <c r="T4310" s="14" t="str">
        <f>IF(COUNTIF(Cycletime[Element Desc.],ProjectsDB[[#This Row],[Element Desc.]])&gt;0,"Found","Not Found")</f>
        <v>Found</v>
      </c>
    </row>
    <row r="4311" spans="2:20" x14ac:dyDescent="0.25">
      <c r="B4311" s="8" t="s">
        <v>8957</v>
      </c>
      <c r="C4311" s="9" t="s">
        <v>8958</v>
      </c>
      <c r="D4311" s="9" t="s">
        <v>8959</v>
      </c>
      <c r="E4311" s="10">
        <v>1</v>
      </c>
      <c r="F4311" s="9" t="s">
        <v>8474</v>
      </c>
      <c r="G4311" s="9" t="s">
        <v>1433</v>
      </c>
      <c r="H4311" s="11"/>
      <c r="I4311" s="12"/>
      <c r="J4311" s="12"/>
      <c r="K4311" s="12"/>
      <c r="L4311" s="12">
        <f t="array" ref="L4311">IFERROR(LOOKUP(2^15,SEARCH({"40A","63A","80A","100A","125A","160A","200A","250A","400A","630A","800A","1000A","1250A","1600A","2000A","2500A","3200A","4000A","5000A","6300A"},UPPER(D4311)),{40,63,80,100,125,160,200,250,400,630,800,1000,1250,1600,2000,2500,3200,4000,5000,6300}),0)</f>
        <v>2000</v>
      </c>
      <c r="M4311" s="9" t="str">
        <f t="shared" si="336"/>
        <v>Straight Feeder</v>
      </c>
      <c r="N4311" s="9" t="str">
        <f t="shared" si="337"/>
        <v>AL</v>
      </c>
      <c r="O4311" s="13" t="str">
        <f t="shared" si="338"/>
        <v>Silver</v>
      </c>
      <c r="P4311" s="9" t="str">
        <f t="shared" si="339"/>
        <v>PET</v>
      </c>
      <c r="Q4311" s="9" t="str">
        <f t="shared" si="340"/>
        <v>5</v>
      </c>
      <c r="R43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11" s="14" t="str">
        <f>IF(ProjectsDB[[#This Row],[Item Type]]="Straight Plug-In",_xlfn.TEXTJOIN("-",TRUE,M4311&amp;"-"&amp;_xlfn.LET(_xlpm.txt,ProjectsDB[[#This Row],[Assembly]],_xlpm.pos,FIND("SP",_xlpm.txt),_xlpm.pre,LEFT(_xlpm.txt,_xlpm.pos-1),IF(RIGHT(_xlpm.pre,3)="123","3PL",IF(RIGHT(_xlpm.pre,2)="12","2PL",IF(RIGHT(_xlpm.pre,1)="1","1PL","3PL")))),N4311,O4311,P4311,Q4311&amp;"W",R4311),_xlfn.TEXTJOIN("-",TRUE,M4311,N4311,O4311,P4311,Q4311&amp;"W",R4311))</f>
        <v>Straight Feeder-AL-Silver-PET-5W-1</v>
      </c>
      <c r="T4311" s="14" t="str">
        <f>IF(COUNTIF(Cycletime[Element Desc.],ProjectsDB[[#This Row],[Element Desc.]])&gt;0,"Found","Not Found")</f>
        <v>Found</v>
      </c>
    </row>
    <row r="4312" spans="2:20" x14ac:dyDescent="0.25">
      <c r="B4312" s="8" t="s">
        <v>8960</v>
      </c>
      <c r="C4312" s="9" t="s">
        <v>8961</v>
      </c>
      <c r="D4312" s="9" t="s">
        <v>8962</v>
      </c>
      <c r="E4312" s="10">
        <v>1</v>
      </c>
      <c r="F4312" s="9" t="s">
        <v>8474</v>
      </c>
      <c r="G4312" s="9" t="s">
        <v>1433</v>
      </c>
      <c r="H4312" s="11"/>
      <c r="I4312" s="12"/>
      <c r="J4312" s="12"/>
      <c r="K4312" s="12"/>
      <c r="L4312" s="12">
        <f t="array" ref="L4312">IFERROR(LOOKUP(2^15,SEARCH({"40A","63A","80A","100A","125A","160A","200A","250A","400A","630A","800A","1000A","1250A","1600A","2000A","2500A","3200A","4000A","5000A","6300A"},UPPER(D4312)),{40,63,80,100,125,160,200,250,400,630,800,1000,1250,1600,2000,2500,3200,4000,5000,6300}),0)</f>
        <v>2000</v>
      </c>
      <c r="M4312" s="9" t="str">
        <f t="shared" si="336"/>
        <v>Elbow Edge</v>
      </c>
      <c r="N4312" s="9" t="str">
        <f t="shared" si="337"/>
        <v>AL</v>
      </c>
      <c r="O4312" s="13" t="str">
        <f t="shared" si="338"/>
        <v>Silver</v>
      </c>
      <c r="P4312" s="9" t="str">
        <f t="shared" si="339"/>
        <v>PET</v>
      </c>
      <c r="Q4312" s="9" t="str">
        <f t="shared" si="340"/>
        <v>5</v>
      </c>
      <c r="R43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12" s="14" t="str">
        <f>IF(ProjectsDB[[#This Row],[Item Type]]="Straight Plug-In",_xlfn.TEXTJOIN("-",TRUE,M4312&amp;"-"&amp;_xlfn.LET(_xlpm.txt,ProjectsDB[[#This Row],[Assembly]],_xlpm.pos,FIND("SP",_xlpm.txt),_xlpm.pre,LEFT(_xlpm.txt,_xlpm.pos-1),IF(RIGHT(_xlpm.pre,3)="123","3PL",IF(RIGHT(_xlpm.pre,2)="12","2PL",IF(RIGHT(_xlpm.pre,1)="1","1PL","3PL")))),N4312,O4312,P4312,Q4312&amp;"W",R4312),_xlfn.TEXTJOIN("-",TRUE,M4312,N4312,O4312,P4312,Q4312&amp;"W",R4312))</f>
        <v>Elbow Edge-AL-Silver-PET-5W-1</v>
      </c>
      <c r="T4312" s="14" t="str">
        <f>IF(COUNTIF(Cycletime[Element Desc.],ProjectsDB[[#This Row],[Element Desc.]])&gt;0,"Found","Not Found")</f>
        <v>Found</v>
      </c>
    </row>
    <row r="4313" spans="2:20" x14ac:dyDescent="0.25">
      <c r="B4313" s="8" t="s">
        <v>8963</v>
      </c>
      <c r="C4313" s="9" t="s">
        <v>8964</v>
      </c>
      <c r="D4313" s="9" t="s">
        <v>8965</v>
      </c>
      <c r="E4313" s="10">
        <v>1</v>
      </c>
      <c r="F4313" s="9" t="s">
        <v>8474</v>
      </c>
      <c r="G4313" s="9" t="s">
        <v>1433</v>
      </c>
      <c r="H4313" s="11"/>
      <c r="I4313" s="12"/>
      <c r="J4313" s="12"/>
      <c r="K4313" s="12"/>
      <c r="L4313" s="12">
        <f t="array" ref="L4313">IFERROR(LOOKUP(2^15,SEARCH({"40A","63A","80A","100A","125A","160A","200A","250A","400A","630A","800A","1000A","1250A","1600A","2000A","2500A","3200A","4000A","5000A","6300A"},UPPER(D4313)),{40,63,80,100,125,160,200,250,400,630,800,1000,1250,1600,2000,2500,3200,4000,5000,6300}),0)</f>
        <v>2000</v>
      </c>
      <c r="M4313" s="9" t="str">
        <f t="shared" si="336"/>
        <v>Straight Feeder</v>
      </c>
      <c r="N4313" s="9" t="str">
        <f t="shared" si="337"/>
        <v>AL</v>
      </c>
      <c r="O4313" s="13" t="str">
        <f t="shared" si="338"/>
        <v>Silver</v>
      </c>
      <c r="P4313" s="9" t="str">
        <f t="shared" si="339"/>
        <v>PET</v>
      </c>
      <c r="Q4313" s="9" t="str">
        <f t="shared" si="340"/>
        <v>5</v>
      </c>
      <c r="R43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13" s="14" t="str">
        <f>IF(ProjectsDB[[#This Row],[Item Type]]="Straight Plug-In",_xlfn.TEXTJOIN("-",TRUE,M4313&amp;"-"&amp;_xlfn.LET(_xlpm.txt,ProjectsDB[[#This Row],[Assembly]],_xlpm.pos,FIND("SP",_xlpm.txt),_xlpm.pre,LEFT(_xlpm.txt,_xlpm.pos-1),IF(RIGHT(_xlpm.pre,3)="123","3PL",IF(RIGHT(_xlpm.pre,2)="12","2PL",IF(RIGHT(_xlpm.pre,1)="1","1PL","3PL")))),N4313,O4313,P4313,Q4313&amp;"W",R4313),_xlfn.TEXTJOIN("-",TRUE,M4313,N4313,O4313,P4313,Q4313&amp;"W",R4313))</f>
        <v>Straight Feeder-AL-Silver-PET-5W-1</v>
      </c>
      <c r="T4313" s="14" t="str">
        <f>IF(COUNTIF(Cycletime[Element Desc.],ProjectsDB[[#This Row],[Element Desc.]])&gt;0,"Found","Not Found")</f>
        <v>Found</v>
      </c>
    </row>
    <row r="4314" spans="2:20" x14ac:dyDescent="0.25">
      <c r="B4314" s="8" t="s">
        <v>8966</v>
      </c>
      <c r="C4314" s="9" t="s">
        <v>8967</v>
      </c>
      <c r="D4314" s="9" t="s">
        <v>8968</v>
      </c>
      <c r="E4314" s="10">
        <v>1</v>
      </c>
      <c r="F4314" s="9" t="s">
        <v>8474</v>
      </c>
      <c r="G4314" s="9" t="s">
        <v>1433</v>
      </c>
      <c r="H4314" s="11"/>
      <c r="I4314" s="12"/>
      <c r="J4314" s="12"/>
      <c r="K4314" s="12"/>
      <c r="L4314" s="12">
        <f t="array" ref="L4314">IFERROR(LOOKUP(2^15,SEARCH({"40A","63A","80A","100A","125A","160A","200A","250A","400A","630A","800A","1000A","1250A","1600A","2000A","2500A","3200A","4000A","5000A","6300A"},UPPER(D4314)),{40,63,80,100,125,160,200,250,400,630,800,1000,1250,1600,2000,2500,3200,4000,5000,6300}),0)</f>
        <v>2000</v>
      </c>
      <c r="M4314" s="9" t="str">
        <f t="shared" si="336"/>
        <v>Elbow Edge</v>
      </c>
      <c r="N4314" s="9" t="str">
        <f t="shared" si="337"/>
        <v>AL</v>
      </c>
      <c r="O4314" s="13" t="str">
        <f t="shared" si="338"/>
        <v>Silver</v>
      </c>
      <c r="P4314" s="9" t="str">
        <f t="shared" si="339"/>
        <v>PET</v>
      </c>
      <c r="Q4314" s="9" t="str">
        <f t="shared" si="340"/>
        <v>5</v>
      </c>
      <c r="R43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14" s="14" t="str">
        <f>IF(ProjectsDB[[#This Row],[Item Type]]="Straight Plug-In",_xlfn.TEXTJOIN("-",TRUE,M4314&amp;"-"&amp;_xlfn.LET(_xlpm.txt,ProjectsDB[[#This Row],[Assembly]],_xlpm.pos,FIND("SP",_xlpm.txt),_xlpm.pre,LEFT(_xlpm.txt,_xlpm.pos-1),IF(RIGHT(_xlpm.pre,3)="123","3PL",IF(RIGHT(_xlpm.pre,2)="12","2PL",IF(RIGHT(_xlpm.pre,1)="1","1PL","3PL")))),N4314,O4314,P4314,Q4314&amp;"W",R4314),_xlfn.TEXTJOIN("-",TRUE,M4314,N4314,O4314,P4314,Q4314&amp;"W",R4314))</f>
        <v>Elbow Edge-AL-Silver-PET-5W-1</v>
      </c>
      <c r="T4314" s="14" t="str">
        <f>IF(COUNTIF(Cycletime[Element Desc.],ProjectsDB[[#This Row],[Element Desc.]])&gt;0,"Found","Not Found")</f>
        <v>Found</v>
      </c>
    </row>
    <row r="4315" spans="2:20" x14ac:dyDescent="0.25">
      <c r="B4315" s="8" t="s">
        <v>8969</v>
      </c>
      <c r="C4315" s="9" t="s">
        <v>8970</v>
      </c>
      <c r="D4315" s="9" t="s">
        <v>8971</v>
      </c>
      <c r="E4315" s="10">
        <v>1</v>
      </c>
      <c r="F4315" s="9" t="s">
        <v>8474</v>
      </c>
      <c r="G4315" s="9" t="s">
        <v>1433</v>
      </c>
      <c r="H4315" s="11"/>
      <c r="I4315" s="12"/>
      <c r="J4315" s="12"/>
      <c r="K4315" s="12"/>
      <c r="L4315" s="12">
        <f t="array" ref="L4315">IFERROR(LOOKUP(2^15,SEARCH({"40A","63A","80A","100A","125A","160A","200A","250A","400A","630A","800A","1000A","1250A","1600A","2000A","2500A","3200A","4000A","5000A","6300A"},UPPER(D4315)),{40,63,80,100,125,160,200,250,400,630,800,1000,1250,1600,2000,2500,3200,4000,5000,6300}),0)</f>
        <v>2000</v>
      </c>
      <c r="M4315" s="9" t="str">
        <f t="shared" si="336"/>
        <v>Z-Unit Edge</v>
      </c>
      <c r="N4315" s="9" t="str">
        <f t="shared" si="337"/>
        <v>AL</v>
      </c>
      <c r="O4315" s="13" t="str">
        <f t="shared" si="338"/>
        <v>Silver</v>
      </c>
      <c r="P4315" s="9" t="str">
        <f t="shared" si="339"/>
        <v>PET</v>
      </c>
      <c r="Q4315" s="9" t="str">
        <f t="shared" si="340"/>
        <v>5</v>
      </c>
      <c r="R43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15" s="14" t="str">
        <f>IF(ProjectsDB[[#This Row],[Item Type]]="Straight Plug-In",_xlfn.TEXTJOIN("-",TRUE,M4315&amp;"-"&amp;_xlfn.LET(_xlpm.txt,ProjectsDB[[#This Row],[Assembly]],_xlpm.pos,FIND("SP",_xlpm.txt),_xlpm.pre,LEFT(_xlpm.txt,_xlpm.pos-1),IF(RIGHT(_xlpm.pre,3)="123","3PL",IF(RIGHT(_xlpm.pre,2)="12","2PL",IF(RIGHT(_xlpm.pre,1)="1","1PL","3PL")))),N4315,O4315,P4315,Q4315&amp;"W",R4315),_xlfn.TEXTJOIN("-",TRUE,M4315,N4315,O4315,P4315,Q4315&amp;"W",R4315))</f>
        <v>Z-Unit Edge-AL-Silver-PET-5W-1</v>
      </c>
      <c r="T4315" s="14" t="str">
        <f>IF(COUNTIF(Cycletime[Element Desc.],ProjectsDB[[#This Row],[Element Desc.]])&gt;0,"Found","Not Found")</f>
        <v>Found</v>
      </c>
    </row>
    <row r="4316" spans="2:20" x14ac:dyDescent="0.25">
      <c r="B4316" s="8" t="s">
        <v>8972</v>
      </c>
      <c r="C4316" s="9" t="s">
        <v>8967</v>
      </c>
      <c r="D4316" s="9" t="s">
        <v>8968</v>
      </c>
      <c r="E4316" s="10">
        <v>1</v>
      </c>
      <c r="F4316" s="9" t="s">
        <v>8474</v>
      </c>
      <c r="G4316" s="9" t="s">
        <v>1433</v>
      </c>
      <c r="H4316" s="11"/>
      <c r="I4316" s="12"/>
      <c r="J4316" s="12"/>
      <c r="K4316" s="12"/>
      <c r="L4316" s="12">
        <f t="array" ref="L4316">IFERROR(LOOKUP(2^15,SEARCH({"40A","63A","80A","100A","125A","160A","200A","250A","400A","630A","800A","1000A","1250A","1600A","2000A","2500A","3200A","4000A","5000A","6300A"},UPPER(D4316)),{40,63,80,100,125,160,200,250,400,630,800,1000,1250,1600,2000,2500,3200,4000,5000,6300}),0)</f>
        <v>2000</v>
      </c>
      <c r="M4316" s="9" t="str">
        <f t="shared" si="336"/>
        <v>Elbow Edge</v>
      </c>
      <c r="N4316" s="9" t="str">
        <f t="shared" si="337"/>
        <v>AL</v>
      </c>
      <c r="O4316" s="13" t="str">
        <f t="shared" si="338"/>
        <v>Silver</v>
      </c>
      <c r="P4316" s="9" t="str">
        <f t="shared" si="339"/>
        <v>PET</v>
      </c>
      <c r="Q4316" s="9" t="str">
        <f t="shared" si="340"/>
        <v>5</v>
      </c>
      <c r="R43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16" s="14" t="str">
        <f>IF(ProjectsDB[[#This Row],[Item Type]]="Straight Plug-In",_xlfn.TEXTJOIN("-",TRUE,M4316&amp;"-"&amp;_xlfn.LET(_xlpm.txt,ProjectsDB[[#This Row],[Assembly]],_xlpm.pos,FIND("SP",_xlpm.txt),_xlpm.pre,LEFT(_xlpm.txt,_xlpm.pos-1),IF(RIGHT(_xlpm.pre,3)="123","3PL",IF(RIGHT(_xlpm.pre,2)="12","2PL",IF(RIGHT(_xlpm.pre,1)="1","1PL","3PL")))),N4316,O4316,P4316,Q4316&amp;"W",R4316),_xlfn.TEXTJOIN("-",TRUE,M4316,N4316,O4316,P4316,Q4316&amp;"W",R4316))</f>
        <v>Elbow Edge-AL-Silver-PET-5W-1</v>
      </c>
      <c r="T4316" s="14" t="str">
        <f>IF(COUNTIF(Cycletime[Element Desc.],ProjectsDB[[#This Row],[Element Desc.]])&gt;0,"Found","Not Found")</f>
        <v>Found</v>
      </c>
    </row>
    <row r="4317" spans="2:20" x14ac:dyDescent="0.25">
      <c r="B4317" s="8" t="s">
        <v>8973</v>
      </c>
      <c r="C4317" s="9" t="s">
        <v>8955</v>
      </c>
      <c r="D4317" s="9" t="s">
        <v>8956</v>
      </c>
      <c r="E4317" s="10">
        <v>4</v>
      </c>
      <c r="F4317" s="9" t="s">
        <v>8474</v>
      </c>
      <c r="G4317" s="9" t="s">
        <v>1433</v>
      </c>
      <c r="H4317" s="11"/>
      <c r="I4317" s="12"/>
      <c r="J4317" s="12"/>
      <c r="K4317" s="12"/>
      <c r="L4317" s="12">
        <f t="array" ref="L4317">IFERROR(LOOKUP(2^15,SEARCH({"40A","63A","80A","100A","125A","160A","200A","250A","400A","630A","800A","1000A","1250A","1600A","2000A","2500A","3200A","4000A","5000A","6300A"},UPPER(D4317)),{40,63,80,100,125,160,200,250,400,630,800,1000,1250,1600,2000,2500,3200,4000,5000,6300}),0)</f>
        <v>2000</v>
      </c>
      <c r="M4317" s="9" t="str">
        <f t="shared" si="336"/>
        <v>Joint Pack</v>
      </c>
      <c r="N4317" s="9" t="str">
        <f t="shared" si="337"/>
        <v>AL</v>
      </c>
      <c r="O4317" s="13" t="str">
        <f t="shared" si="338"/>
        <v>Silver</v>
      </c>
      <c r="P4317" s="9" t="str">
        <f t="shared" si="339"/>
        <v>None</v>
      </c>
      <c r="Q4317" s="9" t="str">
        <f t="shared" si="340"/>
        <v>5</v>
      </c>
      <c r="R43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17" s="14" t="str">
        <f>IF(ProjectsDB[[#This Row],[Item Type]]="Straight Plug-In",_xlfn.TEXTJOIN("-",TRUE,M4317&amp;"-"&amp;_xlfn.LET(_xlpm.txt,ProjectsDB[[#This Row],[Assembly]],_xlpm.pos,FIND("SP",_xlpm.txt),_xlpm.pre,LEFT(_xlpm.txt,_xlpm.pos-1),IF(RIGHT(_xlpm.pre,3)="123","3PL",IF(RIGHT(_xlpm.pre,2)="12","2PL",IF(RIGHT(_xlpm.pre,1)="1","1PL","3PL")))),N4317,O4317,P4317,Q4317&amp;"W",R4317),_xlfn.TEXTJOIN("-",TRUE,M4317,N4317,O4317,P4317,Q4317&amp;"W",R4317))</f>
        <v>Joint Pack-AL-Silver-None-5W-1</v>
      </c>
      <c r="T4317" s="14" t="str">
        <f>IF(COUNTIF(Cycletime[Element Desc.],ProjectsDB[[#This Row],[Element Desc.]])&gt;0,"Found","Not Found")</f>
        <v>Found</v>
      </c>
    </row>
    <row r="4318" spans="2:20" x14ac:dyDescent="0.25">
      <c r="B4318" s="8" t="s">
        <v>8974</v>
      </c>
      <c r="C4318" s="9" t="s">
        <v>8952</v>
      </c>
      <c r="D4318" s="9" t="s">
        <v>8953</v>
      </c>
      <c r="E4318" s="10">
        <v>2</v>
      </c>
      <c r="F4318" s="9" t="s">
        <v>8474</v>
      </c>
      <c r="G4318" s="9" t="s">
        <v>1433</v>
      </c>
      <c r="H4318" s="11"/>
      <c r="I4318" s="12"/>
      <c r="J4318" s="12"/>
      <c r="K4318" s="12"/>
      <c r="L4318" s="12">
        <f t="array" ref="L4318">IFERROR(LOOKUP(2^15,SEARCH({"40A","63A","80A","100A","125A","160A","200A","250A","400A","630A","800A","1000A","1250A","1600A","2000A","2500A","3200A","4000A","5000A","6300A"},UPPER(D4318)),{40,63,80,100,125,160,200,250,400,630,800,1000,1250,1600,2000,2500,3200,4000,5000,6300}),0)</f>
        <v>2000</v>
      </c>
      <c r="M4318" s="9" t="str">
        <f t="shared" si="336"/>
        <v>Flange Straight</v>
      </c>
      <c r="N4318" s="9" t="str">
        <f t="shared" si="337"/>
        <v>AL</v>
      </c>
      <c r="O4318" s="13" t="str">
        <f t="shared" si="338"/>
        <v>Silver</v>
      </c>
      <c r="P4318" s="9" t="str">
        <f t="shared" si="339"/>
        <v>PET</v>
      </c>
      <c r="Q4318" s="9" t="str">
        <f t="shared" si="340"/>
        <v>5</v>
      </c>
      <c r="R43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18" s="14" t="str">
        <f>IF(ProjectsDB[[#This Row],[Item Type]]="Straight Plug-In",_xlfn.TEXTJOIN("-",TRUE,M4318&amp;"-"&amp;_xlfn.LET(_xlpm.txt,ProjectsDB[[#This Row],[Assembly]],_xlpm.pos,FIND("SP",_xlpm.txt),_xlpm.pre,LEFT(_xlpm.txt,_xlpm.pos-1),IF(RIGHT(_xlpm.pre,3)="123","3PL",IF(RIGHT(_xlpm.pre,2)="12","2PL",IF(RIGHT(_xlpm.pre,1)="1","1PL","3PL")))),N4318,O4318,P4318,Q4318&amp;"W",R4318),_xlfn.TEXTJOIN("-",TRUE,M4318,N4318,O4318,P4318,Q4318&amp;"W",R4318))</f>
        <v>Flange Straight-AL-Silver-PET-5W-1</v>
      </c>
      <c r="T4318" s="14" t="str">
        <f>IF(COUNTIF(Cycletime[Element Desc.],ProjectsDB[[#This Row],[Element Desc.]])&gt;0,"Found","Not Found")</f>
        <v>Found</v>
      </c>
    </row>
    <row r="4319" spans="2:20" x14ac:dyDescent="0.25">
      <c r="B4319" s="8" t="s">
        <v>8975</v>
      </c>
      <c r="C4319" s="9" t="s">
        <v>8976</v>
      </c>
      <c r="D4319" s="9" t="s">
        <v>8977</v>
      </c>
      <c r="E4319" s="10">
        <v>1</v>
      </c>
      <c r="F4319" s="9" t="s">
        <v>8474</v>
      </c>
      <c r="G4319" s="9" t="s">
        <v>1433</v>
      </c>
      <c r="H4319" s="11"/>
      <c r="I4319" s="12"/>
      <c r="J4319" s="12"/>
      <c r="K4319" s="12"/>
      <c r="L4319" s="12">
        <f t="array" ref="L4319">IFERROR(LOOKUP(2^15,SEARCH({"40A","63A","80A","100A","125A","160A","200A","250A","400A","630A","800A","1000A","1250A","1600A","2000A","2500A","3200A","4000A","5000A","6300A"},UPPER(D4319)),{40,63,80,100,125,160,200,250,400,630,800,1000,1250,1600,2000,2500,3200,4000,5000,6300}),0)</f>
        <v>2000</v>
      </c>
      <c r="M4319" s="9" t="str">
        <f t="shared" si="336"/>
        <v>Straight Feeder</v>
      </c>
      <c r="N4319" s="9" t="str">
        <f t="shared" si="337"/>
        <v>AL</v>
      </c>
      <c r="O4319" s="13" t="str">
        <f t="shared" si="338"/>
        <v>Silver</v>
      </c>
      <c r="P4319" s="9" t="str">
        <f t="shared" si="339"/>
        <v>PET</v>
      </c>
      <c r="Q4319" s="9" t="str">
        <f t="shared" si="340"/>
        <v>5</v>
      </c>
      <c r="R43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19" s="14" t="str">
        <f>IF(ProjectsDB[[#This Row],[Item Type]]="Straight Plug-In",_xlfn.TEXTJOIN("-",TRUE,M4319&amp;"-"&amp;_xlfn.LET(_xlpm.txt,ProjectsDB[[#This Row],[Assembly]],_xlpm.pos,FIND("SP",_xlpm.txt),_xlpm.pre,LEFT(_xlpm.txt,_xlpm.pos-1),IF(RIGHT(_xlpm.pre,3)="123","3PL",IF(RIGHT(_xlpm.pre,2)="12","2PL",IF(RIGHT(_xlpm.pre,1)="1","1PL","3PL")))),N4319,O4319,P4319,Q4319&amp;"W",R4319),_xlfn.TEXTJOIN("-",TRUE,M4319,N4319,O4319,P4319,Q4319&amp;"W",R4319))</f>
        <v>Straight Feeder-AL-Silver-PET-5W-1</v>
      </c>
      <c r="T4319" s="14" t="str">
        <f>IF(COUNTIF(Cycletime[Element Desc.],ProjectsDB[[#This Row],[Element Desc.]])&gt;0,"Found","Not Found")</f>
        <v>Found</v>
      </c>
    </row>
    <row r="4320" spans="2:20" x14ac:dyDescent="0.25">
      <c r="B4320" s="8" t="s">
        <v>8978</v>
      </c>
      <c r="C4320" s="9" t="s">
        <v>8952</v>
      </c>
      <c r="D4320" s="9" t="s">
        <v>8953</v>
      </c>
      <c r="E4320" s="10">
        <v>2</v>
      </c>
      <c r="F4320" s="9" t="s">
        <v>8474</v>
      </c>
      <c r="G4320" s="9" t="s">
        <v>1433</v>
      </c>
      <c r="H4320" s="11"/>
      <c r="I4320" s="12"/>
      <c r="J4320" s="12"/>
      <c r="K4320" s="12"/>
      <c r="L4320" s="12">
        <f t="array" ref="L4320">IFERROR(LOOKUP(2^15,SEARCH({"40A","63A","80A","100A","125A","160A","200A","250A","400A","630A","800A","1000A","1250A","1600A","2000A","2500A","3200A","4000A","5000A","6300A"},UPPER(D4320)),{40,63,80,100,125,160,200,250,400,630,800,1000,1250,1600,2000,2500,3200,4000,5000,6300}),0)</f>
        <v>2000</v>
      </c>
      <c r="M4320" s="9" t="str">
        <f t="shared" si="336"/>
        <v>Flange Straight</v>
      </c>
      <c r="N4320" s="9" t="str">
        <f t="shared" si="337"/>
        <v>AL</v>
      </c>
      <c r="O4320" s="13" t="str">
        <f t="shared" si="338"/>
        <v>Silver</v>
      </c>
      <c r="P4320" s="9" t="str">
        <f t="shared" si="339"/>
        <v>PET</v>
      </c>
      <c r="Q4320" s="9" t="str">
        <f t="shared" si="340"/>
        <v>5</v>
      </c>
      <c r="R43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20" s="14" t="str">
        <f>IF(ProjectsDB[[#This Row],[Item Type]]="Straight Plug-In",_xlfn.TEXTJOIN("-",TRUE,M4320&amp;"-"&amp;_xlfn.LET(_xlpm.txt,ProjectsDB[[#This Row],[Assembly]],_xlpm.pos,FIND("SP",_xlpm.txt),_xlpm.pre,LEFT(_xlpm.txt,_xlpm.pos-1),IF(RIGHT(_xlpm.pre,3)="123","3PL",IF(RIGHT(_xlpm.pre,2)="12","2PL",IF(RIGHT(_xlpm.pre,1)="1","1PL","3PL")))),N4320,O4320,P4320,Q4320&amp;"W",R4320),_xlfn.TEXTJOIN("-",TRUE,M4320,N4320,O4320,P4320,Q4320&amp;"W",R4320))</f>
        <v>Flange Straight-AL-Silver-PET-5W-1</v>
      </c>
      <c r="T4320" s="14" t="str">
        <f>IF(COUNTIF(Cycletime[Element Desc.],ProjectsDB[[#This Row],[Element Desc.]])&gt;0,"Found","Not Found")</f>
        <v>Found</v>
      </c>
    </row>
    <row r="4321" spans="2:20" x14ac:dyDescent="0.25">
      <c r="B4321" s="8" t="s">
        <v>8979</v>
      </c>
      <c r="C4321" s="9" t="s">
        <v>8970</v>
      </c>
      <c r="D4321" s="9" t="s">
        <v>8971</v>
      </c>
      <c r="E4321" s="10">
        <v>1</v>
      </c>
      <c r="F4321" s="9" t="s">
        <v>8474</v>
      </c>
      <c r="G4321" s="9" t="s">
        <v>1433</v>
      </c>
      <c r="H4321" s="11"/>
      <c r="I4321" s="12"/>
      <c r="J4321" s="12"/>
      <c r="K4321" s="12"/>
      <c r="L4321" s="12">
        <f t="array" ref="L4321">IFERROR(LOOKUP(2^15,SEARCH({"40A","63A","80A","100A","125A","160A","200A","250A","400A","630A","800A","1000A","1250A","1600A","2000A","2500A","3200A","4000A","5000A","6300A"},UPPER(D4321)),{40,63,80,100,125,160,200,250,400,630,800,1000,1250,1600,2000,2500,3200,4000,5000,6300}),0)</f>
        <v>2000</v>
      </c>
      <c r="M4321" s="9" t="str">
        <f t="shared" si="336"/>
        <v>Z-Unit Edge</v>
      </c>
      <c r="N4321" s="9" t="str">
        <f t="shared" si="337"/>
        <v>AL</v>
      </c>
      <c r="O4321" s="13" t="str">
        <f t="shared" si="338"/>
        <v>Silver</v>
      </c>
      <c r="P4321" s="9" t="str">
        <f t="shared" si="339"/>
        <v>PET</v>
      </c>
      <c r="Q4321" s="9" t="str">
        <f t="shared" si="340"/>
        <v>5</v>
      </c>
      <c r="R43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21" s="14" t="str">
        <f>IF(ProjectsDB[[#This Row],[Item Type]]="Straight Plug-In",_xlfn.TEXTJOIN("-",TRUE,M4321&amp;"-"&amp;_xlfn.LET(_xlpm.txt,ProjectsDB[[#This Row],[Assembly]],_xlpm.pos,FIND("SP",_xlpm.txt),_xlpm.pre,LEFT(_xlpm.txt,_xlpm.pos-1),IF(RIGHT(_xlpm.pre,3)="123","3PL",IF(RIGHT(_xlpm.pre,2)="12","2PL",IF(RIGHT(_xlpm.pre,1)="1","1PL","3PL")))),N4321,O4321,P4321,Q4321&amp;"W",R4321),_xlfn.TEXTJOIN("-",TRUE,M4321,N4321,O4321,P4321,Q4321&amp;"W",R4321))</f>
        <v>Z-Unit Edge-AL-Silver-PET-5W-1</v>
      </c>
      <c r="T4321" s="14" t="str">
        <f>IF(COUNTIF(Cycletime[Element Desc.],ProjectsDB[[#This Row],[Element Desc.]])&gt;0,"Found","Not Found")</f>
        <v>Found</v>
      </c>
    </row>
    <row r="4322" spans="2:20" x14ac:dyDescent="0.25">
      <c r="B4322" s="8" t="s">
        <v>8980</v>
      </c>
      <c r="C4322" s="9" t="s">
        <v>8967</v>
      </c>
      <c r="D4322" s="9" t="s">
        <v>8968</v>
      </c>
      <c r="E4322" s="10">
        <v>1</v>
      </c>
      <c r="F4322" s="9" t="s">
        <v>8474</v>
      </c>
      <c r="G4322" s="9" t="s">
        <v>1433</v>
      </c>
      <c r="H4322" s="11"/>
      <c r="I4322" s="12"/>
      <c r="J4322" s="12"/>
      <c r="K4322" s="12"/>
      <c r="L4322" s="12">
        <f t="array" ref="L4322">IFERROR(LOOKUP(2^15,SEARCH({"40A","63A","80A","100A","125A","160A","200A","250A","400A","630A","800A","1000A","1250A","1600A","2000A","2500A","3200A","4000A","5000A","6300A"},UPPER(D4322)),{40,63,80,100,125,160,200,250,400,630,800,1000,1250,1600,2000,2500,3200,4000,5000,6300}),0)</f>
        <v>2000</v>
      </c>
      <c r="M4322" s="9" t="str">
        <f t="shared" si="336"/>
        <v>Elbow Edge</v>
      </c>
      <c r="N4322" s="9" t="str">
        <f t="shared" si="337"/>
        <v>AL</v>
      </c>
      <c r="O4322" s="13" t="str">
        <f t="shared" si="338"/>
        <v>Silver</v>
      </c>
      <c r="P4322" s="9" t="str">
        <f t="shared" si="339"/>
        <v>PET</v>
      </c>
      <c r="Q4322" s="9" t="str">
        <f t="shared" si="340"/>
        <v>5</v>
      </c>
      <c r="R43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22" s="14" t="str">
        <f>IF(ProjectsDB[[#This Row],[Item Type]]="Straight Plug-In",_xlfn.TEXTJOIN("-",TRUE,M4322&amp;"-"&amp;_xlfn.LET(_xlpm.txt,ProjectsDB[[#This Row],[Assembly]],_xlpm.pos,FIND("SP",_xlpm.txt),_xlpm.pre,LEFT(_xlpm.txt,_xlpm.pos-1),IF(RIGHT(_xlpm.pre,3)="123","3PL",IF(RIGHT(_xlpm.pre,2)="12","2PL",IF(RIGHT(_xlpm.pre,1)="1","1PL","3PL")))),N4322,O4322,P4322,Q4322&amp;"W",R4322),_xlfn.TEXTJOIN("-",TRUE,M4322,N4322,O4322,P4322,Q4322&amp;"W",R4322))</f>
        <v>Elbow Edge-AL-Silver-PET-5W-1</v>
      </c>
      <c r="T4322" s="14" t="str">
        <f>IF(COUNTIF(Cycletime[Element Desc.],ProjectsDB[[#This Row],[Element Desc.]])&gt;0,"Found","Not Found")</f>
        <v>Found</v>
      </c>
    </row>
    <row r="4323" spans="2:20" x14ac:dyDescent="0.25">
      <c r="B4323" s="8" t="s">
        <v>8981</v>
      </c>
      <c r="C4323" s="9" t="s">
        <v>8955</v>
      </c>
      <c r="D4323" s="9" t="s">
        <v>8956</v>
      </c>
      <c r="E4323" s="10">
        <v>3</v>
      </c>
      <c r="F4323" s="9" t="s">
        <v>8474</v>
      </c>
      <c r="G4323" s="9" t="s">
        <v>1433</v>
      </c>
      <c r="H4323" s="11"/>
      <c r="I4323" s="12"/>
      <c r="J4323" s="12"/>
      <c r="K4323" s="12"/>
      <c r="L4323" s="12">
        <f t="array" ref="L4323">IFERROR(LOOKUP(2^15,SEARCH({"40A","63A","80A","100A","125A","160A","200A","250A","400A","630A","800A","1000A","1250A","1600A","2000A","2500A","3200A","4000A","5000A","6300A"},UPPER(D4323)),{40,63,80,100,125,160,200,250,400,630,800,1000,1250,1600,2000,2500,3200,4000,5000,6300}),0)</f>
        <v>2000</v>
      </c>
      <c r="M4323" s="9" t="str">
        <f t="shared" si="336"/>
        <v>Joint Pack</v>
      </c>
      <c r="N4323" s="9" t="str">
        <f t="shared" si="337"/>
        <v>AL</v>
      </c>
      <c r="O4323" s="13" t="str">
        <f t="shared" si="338"/>
        <v>Silver</v>
      </c>
      <c r="P4323" s="9" t="str">
        <f t="shared" si="339"/>
        <v>None</v>
      </c>
      <c r="Q4323" s="9" t="str">
        <f t="shared" si="340"/>
        <v>5</v>
      </c>
      <c r="R43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23" s="14" t="str">
        <f>IF(ProjectsDB[[#This Row],[Item Type]]="Straight Plug-In",_xlfn.TEXTJOIN("-",TRUE,M4323&amp;"-"&amp;_xlfn.LET(_xlpm.txt,ProjectsDB[[#This Row],[Assembly]],_xlpm.pos,FIND("SP",_xlpm.txt),_xlpm.pre,LEFT(_xlpm.txt,_xlpm.pos-1),IF(RIGHT(_xlpm.pre,3)="123","3PL",IF(RIGHT(_xlpm.pre,2)="12","2PL",IF(RIGHT(_xlpm.pre,1)="1","1PL","3PL")))),N4323,O4323,P4323,Q4323&amp;"W",R4323),_xlfn.TEXTJOIN("-",TRUE,M4323,N4323,O4323,P4323,Q4323&amp;"W",R4323))</f>
        <v>Joint Pack-AL-Silver-None-5W-1</v>
      </c>
      <c r="T4323" s="14" t="str">
        <f>IF(COUNTIF(Cycletime[Element Desc.],ProjectsDB[[#This Row],[Element Desc.]])&gt;0,"Found","Not Found")</f>
        <v>Found</v>
      </c>
    </row>
    <row r="4324" spans="2:20" x14ac:dyDescent="0.25">
      <c r="B4324" s="8" t="s">
        <v>8982</v>
      </c>
      <c r="C4324" s="9" t="s">
        <v>8961</v>
      </c>
      <c r="D4324" s="9" t="s">
        <v>8962</v>
      </c>
      <c r="E4324" s="10">
        <v>1</v>
      </c>
      <c r="F4324" s="9" t="s">
        <v>8474</v>
      </c>
      <c r="G4324" s="9" t="s">
        <v>1433</v>
      </c>
      <c r="H4324" s="11"/>
      <c r="I4324" s="12"/>
      <c r="J4324" s="12"/>
      <c r="K4324" s="12"/>
      <c r="L4324" s="12">
        <f t="array" ref="L4324">IFERROR(LOOKUP(2^15,SEARCH({"40A","63A","80A","100A","125A","160A","200A","250A","400A","630A","800A","1000A","1250A","1600A","2000A","2500A","3200A","4000A","5000A","6300A"},UPPER(D4324)),{40,63,80,100,125,160,200,250,400,630,800,1000,1250,1600,2000,2500,3200,4000,5000,6300}),0)</f>
        <v>2000</v>
      </c>
      <c r="M4324" s="9" t="str">
        <f t="shared" si="336"/>
        <v>Elbow Edge</v>
      </c>
      <c r="N4324" s="9" t="str">
        <f t="shared" si="337"/>
        <v>AL</v>
      </c>
      <c r="O4324" s="13" t="str">
        <f t="shared" si="338"/>
        <v>Silver</v>
      </c>
      <c r="P4324" s="9" t="str">
        <f t="shared" si="339"/>
        <v>PET</v>
      </c>
      <c r="Q4324" s="9" t="str">
        <f t="shared" si="340"/>
        <v>5</v>
      </c>
      <c r="R43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24" s="14" t="str">
        <f>IF(ProjectsDB[[#This Row],[Item Type]]="Straight Plug-In",_xlfn.TEXTJOIN("-",TRUE,M4324&amp;"-"&amp;_xlfn.LET(_xlpm.txt,ProjectsDB[[#This Row],[Assembly]],_xlpm.pos,FIND("SP",_xlpm.txt),_xlpm.pre,LEFT(_xlpm.txt,_xlpm.pos-1),IF(RIGHT(_xlpm.pre,3)="123","3PL",IF(RIGHT(_xlpm.pre,2)="12","2PL",IF(RIGHT(_xlpm.pre,1)="1","1PL","3PL")))),N4324,O4324,P4324,Q4324&amp;"W",R4324),_xlfn.TEXTJOIN("-",TRUE,M4324,N4324,O4324,P4324,Q4324&amp;"W",R4324))</f>
        <v>Elbow Edge-AL-Silver-PET-5W-1</v>
      </c>
      <c r="T4324" s="14" t="str">
        <f>IF(COUNTIF(Cycletime[Element Desc.],ProjectsDB[[#This Row],[Element Desc.]])&gt;0,"Found","Not Found")</f>
        <v>Found</v>
      </c>
    </row>
    <row r="4325" spans="2:20" x14ac:dyDescent="0.25">
      <c r="B4325" s="8" t="s">
        <v>8983</v>
      </c>
      <c r="C4325" s="9" t="s">
        <v>8952</v>
      </c>
      <c r="D4325" s="9" t="s">
        <v>8953</v>
      </c>
      <c r="E4325" s="10">
        <v>2</v>
      </c>
      <c r="F4325" s="9" t="s">
        <v>8474</v>
      </c>
      <c r="G4325" s="9" t="s">
        <v>1433</v>
      </c>
      <c r="H4325" s="11"/>
      <c r="I4325" s="12"/>
      <c r="J4325" s="12"/>
      <c r="K4325" s="12"/>
      <c r="L4325" s="12">
        <f t="array" ref="L4325">IFERROR(LOOKUP(2^15,SEARCH({"40A","63A","80A","100A","125A","160A","200A","250A","400A","630A","800A","1000A","1250A","1600A","2000A","2500A","3200A","4000A","5000A","6300A"},UPPER(D4325)),{40,63,80,100,125,160,200,250,400,630,800,1000,1250,1600,2000,2500,3200,4000,5000,6300}),0)</f>
        <v>2000</v>
      </c>
      <c r="M4325" s="9" t="str">
        <f t="shared" si="336"/>
        <v>Flange Straight</v>
      </c>
      <c r="N4325" s="9" t="str">
        <f t="shared" si="337"/>
        <v>AL</v>
      </c>
      <c r="O4325" s="13" t="str">
        <f t="shared" si="338"/>
        <v>Silver</v>
      </c>
      <c r="P4325" s="9" t="str">
        <f t="shared" si="339"/>
        <v>PET</v>
      </c>
      <c r="Q4325" s="9" t="str">
        <f t="shared" si="340"/>
        <v>5</v>
      </c>
      <c r="R43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25" s="14" t="str">
        <f>IF(ProjectsDB[[#This Row],[Item Type]]="Straight Plug-In",_xlfn.TEXTJOIN("-",TRUE,M4325&amp;"-"&amp;_xlfn.LET(_xlpm.txt,ProjectsDB[[#This Row],[Assembly]],_xlpm.pos,FIND("SP",_xlpm.txt),_xlpm.pre,LEFT(_xlpm.txt,_xlpm.pos-1),IF(RIGHT(_xlpm.pre,3)="123","3PL",IF(RIGHT(_xlpm.pre,2)="12","2PL",IF(RIGHT(_xlpm.pre,1)="1","1PL","3PL")))),N4325,O4325,P4325,Q4325&amp;"W",R4325),_xlfn.TEXTJOIN("-",TRUE,M4325,N4325,O4325,P4325,Q4325&amp;"W",R4325))</f>
        <v>Flange Straight-AL-Silver-PET-5W-1</v>
      </c>
      <c r="T4325" s="14" t="str">
        <f>IF(COUNTIF(Cycletime[Element Desc.],ProjectsDB[[#This Row],[Element Desc.]])&gt;0,"Found","Not Found")</f>
        <v>Found</v>
      </c>
    </row>
    <row r="4326" spans="2:20" x14ac:dyDescent="0.25">
      <c r="B4326" s="8" t="s">
        <v>8984</v>
      </c>
      <c r="C4326" s="9" t="s">
        <v>8958</v>
      </c>
      <c r="D4326" s="9" t="s">
        <v>8959</v>
      </c>
      <c r="E4326" s="10">
        <v>1</v>
      </c>
      <c r="F4326" s="9" t="s">
        <v>8474</v>
      </c>
      <c r="G4326" s="9" t="s">
        <v>1433</v>
      </c>
      <c r="H4326" s="11"/>
      <c r="I4326" s="12"/>
      <c r="J4326" s="12"/>
      <c r="K4326" s="12"/>
      <c r="L4326" s="12">
        <f t="array" ref="L4326">IFERROR(LOOKUP(2^15,SEARCH({"40A","63A","80A","100A","125A","160A","200A","250A","400A","630A","800A","1000A","1250A","1600A","2000A","2500A","3200A","4000A","5000A","6300A"},UPPER(D4326)),{40,63,80,100,125,160,200,250,400,630,800,1000,1250,1600,2000,2500,3200,4000,5000,6300}),0)</f>
        <v>2000</v>
      </c>
      <c r="M4326" s="9" t="str">
        <f t="shared" si="336"/>
        <v>Straight Feeder</v>
      </c>
      <c r="N4326" s="9" t="str">
        <f t="shared" si="337"/>
        <v>AL</v>
      </c>
      <c r="O4326" s="13" t="str">
        <f t="shared" si="338"/>
        <v>Silver</v>
      </c>
      <c r="P4326" s="9" t="str">
        <f t="shared" si="339"/>
        <v>PET</v>
      </c>
      <c r="Q4326" s="9" t="str">
        <f t="shared" si="340"/>
        <v>5</v>
      </c>
      <c r="R43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26" s="14" t="str">
        <f>IF(ProjectsDB[[#This Row],[Item Type]]="Straight Plug-In",_xlfn.TEXTJOIN("-",TRUE,M4326&amp;"-"&amp;_xlfn.LET(_xlpm.txt,ProjectsDB[[#This Row],[Assembly]],_xlpm.pos,FIND("SP",_xlpm.txt),_xlpm.pre,LEFT(_xlpm.txt,_xlpm.pos-1),IF(RIGHT(_xlpm.pre,3)="123","3PL",IF(RIGHT(_xlpm.pre,2)="12","2PL",IF(RIGHT(_xlpm.pre,1)="1","1PL","3PL")))),N4326,O4326,P4326,Q4326&amp;"W",R4326),_xlfn.TEXTJOIN("-",TRUE,M4326,N4326,O4326,P4326,Q4326&amp;"W",R4326))</f>
        <v>Straight Feeder-AL-Silver-PET-5W-1</v>
      </c>
      <c r="T4326" s="14" t="str">
        <f>IF(COUNTIF(Cycletime[Element Desc.],ProjectsDB[[#This Row],[Element Desc.]])&gt;0,"Found","Not Found")</f>
        <v>Found</v>
      </c>
    </row>
    <row r="4327" spans="2:20" x14ac:dyDescent="0.25">
      <c r="B4327" s="8" t="s">
        <v>8985</v>
      </c>
      <c r="C4327" s="9" t="s">
        <v>8964</v>
      </c>
      <c r="D4327" s="9" t="s">
        <v>8965</v>
      </c>
      <c r="E4327" s="10">
        <v>1</v>
      </c>
      <c r="F4327" s="9" t="s">
        <v>8474</v>
      </c>
      <c r="G4327" s="9" t="s">
        <v>1433</v>
      </c>
      <c r="H4327" s="11"/>
      <c r="I4327" s="12"/>
      <c r="J4327" s="12"/>
      <c r="K4327" s="12"/>
      <c r="L4327" s="12">
        <f t="array" ref="L4327">IFERROR(LOOKUP(2^15,SEARCH({"40A","63A","80A","100A","125A","160A","200A","250A","400A","630A","800A","1000A","1250A","1600A","2000A","2500A","3200A","4000A","5000A","6300A"},UPPER(D4327)),{40,63,80,100,125,160,200,250,400,630,800,1000,1250,1600,2000,2500,3200,4000,5000,6300}),0)</f>
        <v>2000</v>
      </c>
      <c r="M4327" s="9" t="str">
        <f t="shared" si="336"/>
        <v>Straight Feeder</v>
      </c>
      <c r="N4327" s="9" t="str">
        <f t="shared" si="337"/>
        <v>AL</v>
      </c>
      <c r="O4327" s="13" t="str">
        <f t="shared" si="338"/>
        <v>Silver</v>
      </c>
      <c r="P4327" s="9" t="str">
        <f t="shared" si="339"/>
        <v>PET</v>
      </c>
      <c r="Q4327" s="9" t="str">
        <f t="shared" si="340"/>
        <v>5</v>
      </c>
      <c r="R43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27" s="14" t="str">
        <f>IF(ProjectsDB[[#This Row],[Item Type]]="Straight Plug-In",_xlfn.TEXTJOIN("-",TRUE,M4327&amp;"-"&amp;_xlfn.LET(_xlpm.txt,ProjectsDB[[#This Row],[Assembly]],_xlpm.pos,FIND("SP",_xlpm.txt),_xlpm.pre,LEFT(_xlpm.txt,_xlpm.pos-1),IF(RIGHT(_xlpm.pre,3)="123","3PL",IF(RIGHT(_xlpm.pre,2)="12","2PL",IF(RIGHT(_xlpm.pre,1)="1","1PL","3PL")))),N4327,O4327,P4327,Q4327&amp;"W",R4327),_xlfn.TEXTJOIN("-",TRUE,M4327,N4327,O4327,P4327,Q4327&amp;"W",R4327))</f>
        <v>Straight Feeder-AL-Silver-PET-5W-1</v>
      </c>
      <c r="T4327" s="14" t="str">
        <f>IF(COUNTIF(Cycletime[Element Desc.],ProjectsDB[[#This Row],[Element Desc.]])&gt;0,"Found","Not Found")</f>
        <v>Found</v>
      </c>
    </row>
    <row r="4328" spans="2:20" x14ac:dyDescent="0.25">
      <c r="B4328" s="8" t="s">
        <v>8986</v>
      </c>
      <c r="C4328" s="9" t="s">
        <v>8987</v>
      </c>
      <c r="D4328" s="9" t="s">
        <v>8988</v>
      </c>
      <c r="E4328" s="10">
        <v>1</v>
      </c>
      <c r="F4328" s="9" t="s">
        <v>8474</v>
      </c>
      <c r="G4328" s="9" t="s">
        <v>1433</v>
      </c>
      <c r="H4328" s="11"/>
      <c r="I4328" s="12"/>
      <c r="J4328" s="12"/>
      <c r="K4328" s="12"/>
      <c r="L4328" s="12">
        <f t="array" ref="L4328">IFERROR(LOOKUP(2^15,SEARCH({"40A","63A","80A","100A","125A","160A","200A","250A","400A","630A","800A","1000A","1250A","1600A","2000A","2500A","3200A","4000A","5000A","6300A"},UPPER(D4328)),{40,63,80,100,125,160,200,250,400,630,800,1000,1250,1600,2000,2500,3200,4000,5000,6300}),0)</f>
        <v>2000</v>
      </c>
      <c r="M4328" s="9" t="str">
        <f t="shared" si="336"/>
        <v>Straight Feeder</v>
      </c>
      <c r="N4328" s="9" t="str">
        <f t="shared" si="337"/>
        <v>AL</v>
      </c>
      <c r="O4328" s="13" t="str">
        <f t="shared" si="338"/>
        <v>Silver</v>
      </c>
      <c r="P4328" s="9" t="str">
        <f t="shared" si="339"/>
        <v>PET</v>
      </c>
      <c r="Q4328" s="9" t="str">
        <f t="shared" si="340"/>
        <v>5</v>
      </c>
      <c r="R43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28" s="14" t="str">
        <f>IF(ProjectsDB[[#This Row],[Item Type]]="Straight Plug-In",_xlfn.TEXTJOIN("-",TRUE,M4328&amp;"-"&amp;_xlfn.LET(_xlpm.txt,ProjectsDB[[#This Row],[Assembly]],_xlpm.pos,FIND("SP",_xlpm.txt),_xlpm.pre,LEFT(_xlpm.txt,_xlpm.pos-1),IF(RIGHT(_xlpm.pre,3)="123","3PL",IF(RIGHT(_xlpm.pre,2)="12","2PL",IF(RIGHT(_xlpm.pre,1)="1","1PL","3PL")))),N4328,O4328,P4328,Q4328&amp;"W",R4328),_xlfn.TEXTJOIN("-",TRUE,M4328,N4328,O4328,P4328,Q4328&amp;"W",R4328))</f>
        <v>Straight Feeder-AL-Silver-PET-5W-1</v>
      </c>
      <c r="T4328" s="14" t="str">
        <f>IF(COUNTIF(Cycletime[Element Desc.],ProjectsDB[[#This Row],[Element Desc.]])&gt;0,"Found","Not Found")</f>
        <v>Found</v>
      </c>
    </row>
    <row r="4329" spans="2:20" x14ac:dyDescent="0.25">
      <c r="B4329" s="8" t="s">
        <v>8989</v>
      </c>
      <c r="C4329" s="9" t="s">
        <v>8967</v>
      </c>
      <c r="D4329" s="9" t="s">
        <v>8968</v>
      </c>
      <c r="E4329" s="10">
        <v>1</v>
      </c>
      <c r="F4329" s="9" t="s">
        <v>8474</v>
      </c>
      <c r="G4329" s="9" t="s">
        <v>1433</v>
      </c>
      <c r="H4329" s="11"/>
      <c r="I4329" s="12"/>
      <c r="J4329" s="12"/>
      <c r="K4329" s="12"/>
      <c r="L4329" s="12">
        <f t="array" ref="L4329">IFERROR(LOOKUP(2^15,SEARCH({"40A","63A","80A","100A","125A","160A","200A","250A","400A","630A","800A","1000A","1250A","1600A","2000A","2500A","3200A","4000A","5000A","6300A"},UPPER(D4329)),{40,63,80,100,125,160,200,250,400,630,800,1000,1250,1600,2000,2500,3200,4000,5000,6300}),0)</f>
        <v>2000</v>
      </c>
      <c r="M4329" s="9" t="str">
        <f t="shared" si="336"/>
        <v>Elbow Edge</v>
      </c>
      <c r="N4329" s="9" t="str">
        <f t="shared" si="337"/>
        <v>AL</v>
      </c>
      <c r="O4329" s="13" t="str">
        <f t="shared" si="338"/>
        <v>Silver</v>
      </c>
      <c r="P4329" s="9" t="str">
        <f t="shared" si="339"/>
        <v>PET</v>
      </c>
      <c r="Q4329" s="9" t="str">
        <f t="shared" si="340"/>
        <v>5</v>
      </c>
      <c r="R43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29" s="14" t="str">
        <f>IF(ProjectsDB[[#This Row],[Item Type]]="Straight Plug-In",_xlfn.TEXTJOIN("-",TRUE,M4329&amp;"-"&amp;_xlfn.LET(_xlpm.txt,ProjectsDB[[#This Row],[Assembly]],_xlpm.pos,FIND("SP",_xlpm.txt),_xlpm.pre,LEFT(_xlpm.txt,_xlpm.pos-1),IF(RIGHT(_xlpm.pre,3)="123","3PL",IF(RIGHT(_xlpm.pre,2)="12","2PL",IF(RIGHT(_xlpm.pre,1)="1","1PL","3PL")))),N4329,O4329,P4329,Q4329&amp;"W",R4329),_xlfn.TEXTJOIN("-",TRUE,M4329,N4329,O4329,P4329,Q4329&amp;"W",R4329))</f>
        <v>Elbow Edge-AL-Silver-PET-5W-1</v>
      </c>
      <c r="T4329" s="14" t="str">
        <f>IF(COUNTIF(Cycletime[Element Desc.],ProjectsDB[[#This Row],[Element Desc.]])&gt;0,"Found","Not Found")</f>
        <v>Found</v>
      </c>
    </row>
    <row r="4330" spans="2:20" x14ac:dyDescent="0.25">
      <c r="B4330" s="8" t="s">
        <v>8990</v>
      </c>
      <c r="C4330" s="9" t="s">
        <v>8955</v>
      </c>
      <c r="D4330" s="9" t="s">
        <v>8956</v>
      </c>
      <c r="E4330" s="10">
        <v>6</v>
      </c>
      <c r="F4330" s="9" t="s">
        <v>8474</v>
      </c>
      <c r="G4330" s="9" t="s">
        <v>1433</v>
      </c>
      <c r="H4330" s="11"/>
      <c r="I4330" s="12"/>
      <c r="J4330" s="12"/>
      <c r="K4330" s="12"/>
      <c r="L4330" s="12">
        <f t="array" ref="L4330">IFERROR(LOOKUP(2^15,SEARCH({"40A","63A","80A","100A","125A","160A","200A","250A","400A","630A","800A","1000A","1250A","1600A","2000A","2500A","3200A","4000A","5000A","6300A"},UPPER(D4330)),{40,63,80,100,125,160,200,250,400,630,800,1000,1250,1600,2000,2500,3200,4000,5000,6300}),0)</f>
        <v>2000</v>
      </c>
      <c r="M4330" s="9" t="str">
        <f t="shared" si="336"/>
        <v>Joint Pack</v>
      </c>
      <c r="N4330" s="9" t="str">
        <f t="shared" si="337"/>
        <v>AL</v>
      </c>
      <c r="O4330" s="13" t="str">
        <f t="shared" si="338"/>
        <v>Silver</v>
      </c>
      <c r="P4330" s="9" t="str">
        <f t="shared" si="339"/>
        <v>None</v>
      </c>
      <c r="Q4330" s="9" t="str">
        <f t="shared" si="340"/>
        <v>5</v>
      </c>
      <c r="R43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30" s="14" t="str">
        <f>IF(ProjectsDB[[#This Row],[Item Type]]="Straight Plug-In",_xlfn.TEXTJOIN("-",TRUE,M4330&amp;"-"&amp;_xlfn.LET(_xlpm.txt,ProjectsDB[[#This Row],[Assembly]],_xlpm.pos,FIND("SP",_xlpm.txt),_xlpm.pre,LEFT(_xlpm.txt,_xlpm.pos-1),IF(RIGHT(_xlpm.pre,3)="123","3PL",IF(RIGHT(_xlpm.pre,2)="12","2PL",IF(RIGHT(_xlpm.pre,1)="1","1PL","3PL")))),N4330,O4330,P4330,Q4330&amp;"W",R4330),_xlfn.TEXTJOIN("-",TRUE,M4330,N4330,O4330,P4330,Q4330&amp;"W",R4330))</f>
        <v>Joint Pack-AL-Silver-None-5W-1</v>
      </c>
      <c r="T4330" s="14" t="str">
        <f>IF(COUNTIF(Cycletime[Element Desc.],ProjectsDB[[#This Row],[Element Desc.]])&gt;0,"Found","Not Found")</f>
        <v>Found</v>
      </c>
    </row>
    <row r="4331" spans="2:20" x14ac:dyDescent="0.25">
      <c r="B4331" s="8" t="s">
        <v>8991</v>
      </c>
      <c r="C4331" s="9" t="s">
        <v>8964</v>
      </c>
      <c r="D4331" s="9" t="s">
        <v>8965</v>
      </c>
      <c r="E4331" s="10">
        <v>1</v>
      </c>
      <c r="F4331" s="9" t="s">
        <v>8474</v>
      </c>
      <c r="G4331" s="9" t="s">
        <v>1433</v>
      </c>
      <c r="H4331" s="11"/>
      <c r="I4331" s="12"/>
      <c r="J4331" s="12"/>
      <c r="K4331" s="12"/>
      <c r="L4331" s="12">
        <f t="array" ref="L4331">IFERROR(LOOKUP(2^15,SEARCH({"40A","63A","80A","100A","125A","160A","200A","250A","400A","630A","800A","1000A","1250A","1600A","2000A","2500A","3200A","4000A","5000A","6300A"},UPPER(D4331)),{40,63,80,100,125,160,200,250,400,630,800,1000,1250,1600,2000,2500,3200,4000,5000,6300}),0)</f>
        <v>2000</v>
      </c>
      <c r="M4331" s="9" t="str">
        <f t="shared" si="336"/>
        <v>Straight Feeder</v>
      </c>
      <c r="N4331" s="9" t="str">
        <f t="shared" si="337"/>
        <v>AL</v>
      </c>
      <c r="O4331" s="13" t="str">
        <f t="shared" si="338"/>
        <v>Silver</v>
      </c>
      <c r="P4331" s="9" t="str">
        <f t="shared" si="339"/>
        <v>PET</v>
      </c>
      <c r="Q4331" s="9" t="str">
        <f t="shared" si="340"/>
        <v>5</v>
      </c>
      <c r="R43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31" s="14" t="str">
        <f>IF(ProjectsDB[[#This Row],[Item Type]]="Straight Plug-In",_xlfn.TEXTJOIN("-",TRUE,M4331&amp;"-"&amp;_xlfn.LET(_xlpm.txt,ProjectsDB[[#This Row],[Assembly]],_xlpm.pos,FIND("SP",_xlpm.txt),_xlpm.pre,LEFT(_xlpm.txt,_xlpm.pos-1),IF(RIGHT(_xlpm.pre,3)="123","3PL",IF(RIGHT(_xlpm.pre,2)="12","2PL",IF(RIGHT(_xlpm.pre,1)="1","1PL","3PL")))),N4331,O4331,P4331,Q4331&amp;"W",R4331),_xlfn.TEXTJOIN("-",TRUE,M4331,N4331,O4331,P4331,Q4331&amp;"W",R4331))</f>
        <v>Straight Feeder-AL-Silver-PET-5W-1</v>
      </c>
      <c r="T4331" s="14" t="str">
        <f>IF(COUNTIF(Cycletime[Element Desc.],ProjectsDB[[#This Row],[Element Desc.]])&gt;0,"Found","Not Found")</f>
        <v>Found</v>
      </c>
    </row>
    <row r="4332" spans="2:20" x14ac:dyDescent="0.25">
      <c r="B4332" s="8" t="s">
        <v>8992</v>
      </c>
      <c r="C4332" s="9" t="s">
        <v>8952</v>
      </c>
      <c r="D4332" s="9" t="s">
        <v>8953</v>
      </c>
      <c r="E4332" s="10">
        <v>2</v>
      </c>
      <c r="F4332" s="9" t="s">
        <v>8474</v>
      </c>
      <c r="G4332" s="9" t="s">
        <v>1433</v>
      </c>
      <c r="H4332" s="11"/>
      <c r="I4332" s="12"/>
      <c r="J4332" s="12"/>
      <c r="K4332" s="12"/>
      <c r="L4332" s="12">
        <f t="array" ref="L4332">IFERROR(LOOKUP(2^15,SEARCH({"40A","63A","80A","100A","125A","160A","200A","250A","400A","630A","800A","1000A","1250A","1600A","2000A","2500A","3200A","4000A","5000A","6300A"},UPPER(D4332)),{40,63,80,100,125,160,200,250,400,630,800,1000,1250,1600,2000,2500,3200,4000,5000,6300}),0)</f>
        <v>2000</v>
      </c>
      <c r="M4332" s="9" t="str">
        <f t="shared" si="336"/>
        <v>Flange Straight</v>
      </c>
      <c r="N4332" s="9" t="str">
        <f t="shared" si="337"/>
        <v>AL</v>
      </c>
      <c r="O4332" s="13" t="str">
        <f t="shared" si="338"/>
        <v>Silver</v>
      </c>
      <c r="P4332" s="9" t="str">
        <f t="shared" si="339"/>
        <v>PET</v>
      </c>
      <c r="Q4332" s="9" t="str">
        <f t="shared" si="340"/>
        <v>5</v>
      </c>
      <c r="R43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32" s="14" t="str">
        <f>IF(ProjectsDB[[#This Row],[Item Type]]="Straight Plug-In",_xlfn.TEXTJOIN("-",TRUE,M4332&amp;"-"&amp;_xlfn.LET(_xlpm.txt,ProjectsDB[[#This Row],[Assembly]],_xlpm.pos,FIND("SP",_xlpm.txt),_xlpm.pre,LEFT(_xlpm.txt,_xlpm.pos-1),IF(RIGHT(_xlpm.pre,3)="123","3PL",IF(RIGHT(_xlpm.pre,2)="12","2PL",IF(RIGHT(_xlpm.pre,1)="1","1PL","3PL")))),N4332,O4332,P4332,Q4332&amp;"W",R4332),_xlfn.TEXTJOIN("-",TRUE,M4332,N4332,O4332,P4332,Q4332&amp;"W",R4332))</f>
        <v>Flange Straight-AL-Silver-PET-5W-1</v>
      </c>
      <c r="T4332" s="14" t="str">
        <f>IF(COUNTIF(Cycletime[Element Desc.],ProjectsDB[[#This Row],[Element Desc.]])&gt;0,"Found","Not Found")</f>
        <v>Found</v>
      </c>
    </row>
    <row r="4333" spans="2:20" x14ac:dyDescent="0.25">
      <c r="B4333" s="8" t="s">
        <v>8993</v>
      </c>
      <c r="C4333" s="9" t="s">
        <v>8967</v>
      </c>
      <c r="D4333" s="9" t="s">
        <v>8968</v>
      </c>
      <c r="E4333" s="10">
        <v>1</v>
      </c>
      <c r="F4333" s="9" t="s">
        <v>8474</v>
      </c>
      <c r="G4333" s="9" t="s">
        <v>1433</v>
      </c>
      <c r="H4333" s="11"/>
      <c r="I4333" s="12"/>
      <c r="J4333" s="12"/>
      <c r="K4333" s="12"/>
      <c r="L4333" s="12">
        <f t="array" ref="L4333">IFERROR(LOOKUP(2^15,SEARCH({"40A","63A","80A","100A","125A","160A","200A","250A","400A","630A","800A","1000A","1250A","1600A","2000A","2500A","3200A","4000A","5000A","6300A"},UPPER(D4333)),{40,63,80,100,125,160,200,250,400,630,800,1000,1250,1600,2000,2500,3200,4000,5000,6300}),0)</f>
        <v>2000</v>
      </c>
      <c r="M4333" s="9" t="str">
        <f t="shared" si="336"/>
        <v>Elbow Edge</v>
      </c>
      <c r="N4333" s="9" t="str">
        <f t="shared" si="337"/>
        <v>AL</v>
      </c>
      <c r="O4333" s="13" t="str">
        <f t="shared" si="338"/>
        <v>Silver</v>
      </c>
      <c r="P4333" s="9" t="str">
        <f t="shared" si="339"/>
        <v>PET</v>
      </c>
      <c r="Q4333" s="9" t="str">
        <f t="shared" si="340"/>
        <v>5</v>
      </c>
      <c r="R43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33" s="14" t="str">
        <f>IF(ProjectsDB[[#This Row],[Item Type]]="Straight Plug-In",_xlfn.TEXTJOIN("-",TRUE,M4333&amp;"-"&amp;_xlfn.LET(_xlpm.txt,ProjectsDB[[#This Row],[Assembly]],_xlpm.pos,FIND("SP",_xlpm.txt),_xlpm.pre,LEFT(_xlpm.txt,_xlpm.pos-1),IF(RIGHT(_xlpm.pre,3)="123","3PL",IF(RIGHT(_xlpm.pre,2)="12","2PL",IF(RIGHT(_xlpm.pre,1)="1","1PL","3PL")))),N4333,O4333,P4333,Q4333&amp;"W",R4333),_xlfn.TEXTJOIN("-",TRUE,M4333,N4333,O4333,P4333,Q4333&amp;"W",R4333))</f>
        <v>Elbow Edge-AL-Silver-PET-5W-1</v>
      </c>
      <c r="T4333" s="14" t="str">
        <f>IF(COUNTIF(Cycletime[Element Desc.],ProjectsDB[[#This Row],[Element Desc.]])&gt;0,"Found","Not Found")</f>
        <v>Found</v>
      </c>
    </row>
    <row r="4334" spans="2:20" x14ac:dyDescent="0.25">
      <c r="B4334" s="8" t="s">
        <v>8994</v>
      </c>
      <c r="C4334" s="9" t="s">
        <v>8955</v>
      </c>
      <c r="D4334" s="9" t="s">
        <v>8956</v>
      </c>
      <c r="E4334" s="10">
        <v>5</v>
      </c>
      <c r="F4334" s="9" t="s">
        <v>8474</v>
      </c>
      <c r="G4334" s="9" t="s">
        <v>1433</v>
      </c>
      <c r="H4334" s="11"/>
      <c r="I4334" s="12"/>
      <c r="J4334" s="12"/>
      <c r="K4334" s="12"/>
      <c r="L4334" s="12">
        <f t="array" ref="L4334">IFERROR(LOOKUP(2^15,SEARCH({"40A","63A","80A","100A","125A","160A","200A","250A","400A","630A","800A","1000A","1250A","1600A","2000A","2500A","3200A","4000A","5000A","6300A"},UPPER(D4334)),{40,63,80,100,125,160,200,250,400,630,800,1000,1250,1600,2000,2500,3200,4000,5000,6300}),0)</f>
        <v>2000</v>
      </c>
      <c r="M4334" s="9" t="str">
        <f t="shared" si="336"/>
        <v>Joint Pack</v>
      </c>
      <c r="N4334" s="9" t="str">
        <f t="shared" si="337"/>
        <v>AL</v>
      </c>
      <c r="O4334" s="13" t="str">
        <f t="shared" si="338"/>
        <v>Silver</v>
      </c>
      <c r="P4334" s="9" t="str">
        <f t="shared" si="339"/>
        <v>None</v>
      </c>
      <c r="Q4334" s="9" t="str">
        <f t="shared" si="340"/>
        <v>5</v>
      </c>
      <c r="R43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34" s="14" t="str">
        <f>IF(ProjectsDB[[#This Row],[Item Type]]="Straight Plug-In",_xlfn.TEXTJOIN("-",TRUE,M4334&amp;"-"&amp;_xlfn.LET(_xlpm.txt,ProjectsDB[[#This Row],[Assembly]],_xlpm.pos,FIND("SP",_xlpm.txt),_xlpm.pre,LEFT(_xlpm.txt,_xlpm.pos-1),IF(RIGHT(_xlpm.pre,3)="123","3PL",IF(RIGHT(_xlpm.pre,2)="12","2PL",IF(RIGHT(_xlpm.pre,1)="1","1PL","3PL")))),N4334,O4334,P4334,Q4334&amp;"W",R4334),_xlfn.TEXTJOIN("-",TRUE,M4334,N4334,O4334,P4334,Q4334&amp;"W",R4334))</f>
        <v>Joint Pack-AL-Silver-None-5W-1</v>
      </c>
      <c r="T4334" s="14" t="str">
        <f>IF(COUNTIF(Cycletime[Element Desc.],ProjectsDB[[#This Row],[Element Desc.]])&gt;0,"Found","Not Found")</f>
        <v>Found</v>
      </c>
    </row>
    <row r="4335" spans="2:20" x14ac:dyDescent="0.25">
      <c r="B4335" s="8" t="s">
        <v>8995</v>
      </c>
      <c r="C4335" s="9" t="s">
        <v>8958</v>
      </c>
      <c r="D4335" s="9" t="s">
        <v>8959</v>
      </c>
      <c r="E4335" s="10">
        <v>1</v>
      </c>
      <c r="F4335" s="9" t="s">
        <v>8474</v>
      </c>
      <c r="G4335" s="9" t="s">
        <v>1433</v>
      </c>
      <c r="H4335" s="11"/>
      <c r="I4335" s="12"/>
      <c r="J4335" s="12"/>
      <c r="K4335" s="12"/>
      <c r="L4335" s="12">
        <f t="array" ref="L4335">IFERROR(LOOKUP(2^15,SEARCH({"40A","63A","80A","100A","125A","160A","200A","250A","400A","630A","800A","1000A","1250A","1600A","2000A","2500A","3200A","4000A","5000A","6300A"},UPPER(D4335)),{40,63,80,100,125,160,200,250,400,630,800,1000,1250,1600,2000,2500,3200,4000,5000,6300}),0)</f>
        <v>2000</v>
      </c>
      <c r="M4335" s="9" t="str">
        <f t="shared" si="336"/>
        <v>Straight Feeder</v>
      </c>
      <c r="N4335" s="9" t="str">
        <f t="shared" si="337"/>
        <v>AL</v>
      </c>
      <c r="O4335" s="13" t="str">
        <f t="shared" si="338"/>
        <v>Silver</v>
      </c>
      <c r="P4335" s="9" t="str">
        <f t="shared" si="339"/>
        <v>PET</v>
      </c>
      <c r="Q4335" s="9" t="str">
        <f t="shared" si="340"/>
        <v>5</v>
      </c>
      <c r="R43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35" s="14" t="str">
        <f>IF(ProjectsDB[[#This Row],[Item Type]]="Straight Plug-In",_xlfn.TEXTJOIN("-",TRUE,M4335&amp;"-"&amp;_xlfn.LET(_xlpm.txt,ProjectsDB[[#This Row],[Assembly]],_xlpm.pos,FIND("SP",_xlpm.txt),_xlpm.pre,LEFT(_xlpm.txt,_xlpm.pos-1),IF(RIGHT(_xlpm.pre,3)="123","3PL",IF(RIGHT(_xlpm.pre,2)="12","2PL",IF(RIGHT(_xlpm.pre,1)="1","1PL","3PL")))),N4335,O4335,P4335,Q4335&amp;"W",R4335),_xlfn.TEXTJOIN("-",TRUE,M4335,N4335,O4335,P4335,Q4335&amp;"W",R4335))</f>
        <v>Straight Feeder-AL-Silver-PET-5W-1</v>
      </c>
      <c r="T4335" s="14" t="str">
        <f>IF(COUNTIF(Cycletime[Element Desc.],ProjectsDB[[#This Row],[Element Desc.]])&gt;0,"Found","Not Found")</f>
        <v>Found</v>
      </c>
    </row>
    <row r="4336" spans="2:20" x14ac:dyDescent="0.25">
      <c r="B4336" s="8" t="s">
        <v>8996</v>
      </c>
      <c r="C4336" s="9" t="s">
        <v>8961</v>
      </c>
      <c r="D4336" s="9" t="s">
        <v>8962</v>
      </c>
      <c r="E4336" s="10">
        <v>1</v>
      </c>
      <c r="F4336" s="9" t="s">
        <v>8474</v>
      </c>
      <c r="G4336" s="9" t="s">
        <v>1433</v>
      </c>
      <c r="H4336" s="11"/>
      <c r="I4336" s="12"/>
      <c r="J4336" s="12"/>
      <c r="K4336" s="12"/>
      <c r="L4336" s="12">
        <f t="array" ref="L4336">IFERROR(LOOKUP(2^15,SEARCH({"40A","63A","80A","100A","125A","160A","200A","250A","400A","630A","800A","1000A","1250A","1600A","2000A","2500A","3200A","4000A","5000A","6300A"},UPPER(D4336)),{40,63,80,100,125,160,200,250,400,630,800,1000,1250,1600,2000,2500,3200,4000,5000,6300}),0)</f>
        <v>2000</v>
      </c>
      <c r="M4336" s="9" t="str">
        <f t="shared" si="336"/>
        <v>Elbow Edge</v>
      </c>
      <c r="N4336" s="9" t="str">
        <f t="shared" si="337"/>
        <v>AL</v>
      </c>
      <c r="O4336" s="13" t="str">
        <f t="shared" si="338"/>
        <v>Silver</v>
      </c>
      <c r="P4336" s="9" t="str">
        <f t="shared" si="339"/>
        <v>PET</v>
      </c>
      <c r="Q4336" s="9" t="str">
        <f t="shared" si="340"/>
        <v>5</v>
      </c>
      <c r="R43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36" s="14" t="str">
        <f>IF(ProjectsDB[[#This Row],[Item Type]]="Straight Plug-In",_xlfn.TEXTJOIN("-",TRUE,M4336&amp;"-"&amp;_xlfn.LET(_xlpm.txt,ProjectsDB[[#This Row],[Assembly]],_xlpm.pos,FIND("SP",_xlpm.txt),_xlpm.pre,LEFT(_xlpm.txt,_xlpm.pos-1),IF(RIGHT(_xlpm.pre,3)="123","3PL",IF(RIGHT(_xlpm.pre,2)="12","2PL",IF(RIGHT(_xlpm.pre,1)="1","1PL","3PL")))),N4336,O4336,P4336,Q4336&amp;"W",R4336),_xlfn.TEXTJOIN("-",TRUE,M4336,N4336,O4336,P4336,Q4336&amp;"W",R4336))</f>
        <v>Elbow Edge-AL-Silver-PET-5W-1</v>
      </c>
      <c r="T4336" s="14" t="str">
        <f>IF(COUNTIF(Cycletime[Element Desc.],ProjectsDB[[#This Row],[Element Desc.]])&gt;0,"Found","Not Found")</f>
        <v>Found</v>
      </c>
    </row>
    <row r="4337" spans="2:20" x14ac:dyDescent="0.25">
      <c r="B4337" s="8" t="s">
        <v>8997</v>
      </c>
      <c r="C4337" s="9" t="s">
        <v>8976</v>
      </c>
      <c r="D4337" s="9" t="s">
        <v>8977</v>
      </c>
      <c r="E4337" s="10">
        <v>1</v>
      </c>
      <c r="F4337" s="9" t="s">
        <v>8474</v>
      </c>
      <c r="G4337" s="9" t="s">
        <v>1433</v>
      </c>
      <c r="H4337" s="11"/>
      <c r="I4337" s="12"/>
      <c r="J4337" s="12"/>
      <c r="K4337" s="12"/>
      <c r="L4337" s="12">
        <f t="array" ref="L4337">IFERROR(LOOKUP(2^15,SEARCH({"40A","63A","80A","100A","125A","160A","200A","250A","400A","630A","800A","1000A","1250A","1600A","2000A","2500A","3200A","4000A","5000A","6300A"},UPPER(D4337)),{40,63,80,100,125,160,200,250,400,630,800,1000,1250,1600,2000,2500,3200,4000,5000,6300}),0)</f>
        <v>2000</v>
      </c>
      <c r="M4337" s="9" t="str">
        <f t="shared" si="336"/>
        <v>Straight Feeder</v>
      </c>
      <c r="N4337" s="9" t="str">
        <f t="shared" si="337"/>
        <v>AL</v>
      </c>
      <c r="O4337" s="13" t="str">
        <f t="shared" si="338"/>
        <v>Silver</v>
      </c>
      <c r="P4337" s="9" t="str">
        <f t="shared" si="339"/>
        <v>PET</v>
      </c>
      <c r="Q4337" s="9" t="str">
        <f t="shared" si="340"/>
        <v>5</v>
      </c>
      <c r="R43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37" s="14" t="str">
        <f>IF(ProjectsDB[[#This Row],[Item Type]]="Straight Plug-In",_xlfn.TEXTJOIN("-",TRUE,M4337&amp;"-"&amp;_xlfn.LET(_xlpm.txt,ProjectsDB[[#This Row],[Assembly]],_xlpm.pos,FIND("SP",_xlpm.txt),_xlpm.pre,LEFT(_xlpm.txt,_xlpm.pos-1),IF(RIGHT(_xlpm.pre,3)="123","3PL",IF(RIGHT(_xlpm.pre,2)="12","2PL",IF(RIGHT(_xlpm.pre,1)="1","1PL","3PL")))),N4337,O4337,P4337,Q4337&amp;"W",R4337),_xlfn.TEXTJOIN("-",TRUE,M4337,N4337,O4337,P4337,Q4337&amp;"W",R4337))</f>
        <v>Straight Feeder-AL-Silver-PET-5W-1</v>
      </c>
      <c r="T4337" s="14" t="str">
        <f>IF(COUNTIF(Cycletime[Element Desc.],ProjectsDB[[#This Row],[Element Desc.]])&gt;0,"Found","Not Found")</f>
        <v>Found</v>
      </c>
    </row>
    <row r="4338" spans="2:20" x14ac:dyDescent="0.25">
      <c r="B4338" s="8" t="s">
        <v>8998</v>
      </c>
      <c r="C4338" s="9" t="s">
        <v>8952</v>
      </c>
      <c r="D4338" s="9" t="s">
        <v>8953</v>
      </c>
      <c r="E4338" s="10">
        <v>2</v>
      </c>
      <c r="F4338" s="9" t="s">
        <v>8474</v>
      </c>
      <c r="G4338" s="9" t="s">
        <v>1433</v>
      </c>
      <c r="H4338" s="11"/>
      <c r="I4338" s="12"/>
      <c r="J4338" s="12"/>
      <c r="K4338" s="12"/>
      <c r="L4338" s="12">
        <f t="array" ref="L4338">IFERROR(LOOKUP(2^15,SEARCH({"40A","63A","80A","100A","125A","160A","200A","250A","400A","630A","800A","1000A","1250A","1600A","2000A","2500A","3200A","4000A","5000A","6300A"},UPPER(D4338)),{40,63,80,100,125,160,200,250,400,630,800,1000,1250,1600,2000,2500,3200,4000,5000,6300}),0)</f>
        <v>2000</v>
      </c>
      <c r="M4338" s="9" t="str">
        <f t="shared" si="336"/>
        <v>Flange Straight</v>
      </c>
      <c r="N4338" s="9" t="str">
        <f t="shared" si="337"/>
        <v>AL</v>
      </c>
      <c r="O4338" s="13" t="str">
        <f t="shared" si="338"/>
        <v>Silver</v>
      </c>
      <c r="P4338" s="9" t="str">
        <f t="shared" si="339"/>
        <v>PET</v>
      </c>
      <c r="Q4338" s="9" t="str">
        <f t="shared" si="340"/>
        <v>5</v>
      </c>
      <c r="R43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38" s="14" t="str">
        <f>IF(ProjectsDB[[#This Row],[Item Type]]="Straight Plug-In",_xlfn.TEXTJOIN("-",TRUE,M4338&amp;"-"&amp;_xlfn.LET(_xlpm.txt,ProjectsDB[[#This Row],[Assembly]],_xlpm.pos,FIND("SP",_xlpm.txt),_xlpm.pre,LEFT(_xlpm.txt,_xlpm.pos-1),IF(RIGHT(_xlpm.pre,3)="123","3PL",IF(RIGHT(_xlpm.pre,2)="12","2PL",IF(RIGHT(_xlpm.pre,1)="1","1PL","3PL")))),N4338,O4338,P4338,Q4338&amp;"W",R4338),_xlfn.TEXTJOIN("-",TRUE,M4338,N4338,O4338,P4338,Q4338&amp;"W",R4338))</f>
        <v>Flange Straight-AL-Silver-PET-5W-1</v>
      </c>
      <c r="T4338" s="14" t="str">
        <f>IF(COUNTIF(Cycletime[Element Desc.],ProjectsDB[[#This Row],[Element Desc.]])&gt;0,"Found","Not Found")</f>
        <v>Found</v>
      </c>
    </row>
    <row r="4339" spans="2:20" x14ac:dyDescent="0.25">
      <c r="B4339" s="8" t="s">
        <v>8999</v>
      </c>
      <c r="C4339" s="9" t="s">
        <v>8967</v>
      </c>
      <c r="D4339" s="9" t="s">
        <v>8968</v>
      </c>
      <c r="E4339" s="10">
        <v>1</v>
      </c>
      <c r="F4339" s="9" t="s">
        <v>8474</v>
      </c>
      <c r="G4339" s="9" t="s">
        <v>1433</v>
      </c>
      <c r="H4339" s="11"/>
      <c r="I4339" s="12"/>
      <c r="J4339" s="12"/>
      <c r="K4339" s="12"/>
      <c r="L4339" s="12">
        <f t="array" ref="L4339">IFERROR(LOOKUP(2^15,SEARCH({"40A","63A","80A","100A","125A","160A","200A","250A","400A","630A","800A","1000A","1250A","1600A","2000A","2500A","3200A","4000A","5000A","6300A"},UPPER(D4339)),{40,63,80,100,125,160,200,250,400,630,800,1000,1250,1600,2000,2500,3200,4000,5000,6300}),0)</f>
        <v>2000</v>
      </c>
      <c r="M4339" s="9" t="str">
        <f t="shared" si="336"/>
        <v>Elbow Edge</v>
      </c>
      <c r="N4339" s="9" t="str">
        <f t="shared" si="337"/>
        <v>AL</v>
      </c>
      <c r="O4339" s="13" t="str">
        <f t="shared" si="338"/>
        <v>Silver</v>
      </c>
      <c r="P4339" s="9" t="str">
        <f t="shared" si="339"/>
        <v>PET</v>
      </c>
      <c r="Q4339" s="9" t="str">
        <f t="shared" si="340"/>
        <v>5</v>
      </c>
      <c r="R43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39" s="14" t="str">
        <f>IF(ProjectsDB[[#This Row],[Item Type]]="Straight Plug-In",_xlfn.TEXTJOIN("-",TRUE,M4339&amp;"-"&amp;_xlfn.LET(_xlpm.txt,ProjectsDB[[#This Row],[Assembly]],_xlpm.pos,FIND("SP",_xlpm.txt),_xlpm.pre,LEFT(_xlpm.txt,_xlpm.pos-1),IF(RIGHT(_xlpm.pre,3)="123","3PL",IF(RIGHT(_xlpm.pre,2)="12","2PL",IF(RIGHT(_xlpm.pre,1)="1","1PL","3PL")))),N4339,O4339,P4339,Q4339&amp;"W",R4339),_xlfn.TEXTJOIN("-",TRUE,M4339,N4339,O4339,P4339,Q4339&amp;"W",R4339))</f>
        <v>Elbow Edge-AL-Silver-PET-5W-1</v>
      </c>
      <c r="T4339" s="14" t="str">
        <f>IF(COUNTIF(Cycletime[Element Desc.],ProjectsDB[[#This Row],[Element Desc.]])&gt;0,"Found","Not Found")</f>
        <v>Found</v>
      </c>
    </row>
    <row r="4340" spans="2:20" x14ac:dyDescent="0.25">
      <c r="B4340" s="8" t="s">
        <v>9000</v>
      </c>
      <c r="C4340" s="9" t="s">
        <v>8955</v>
      </c>
      <c r="D4340" s="9" t="s">
        <v>8956</v>
      </c>
      <c r="E4340" s="10">
        <v>4</v>
      </c>
      <c r="F4340" s="9" t="s">
        <v>8474</v>
      </c>
      <c r="G4340" s="9" t="s">
        <v>1433</v>
      </c>
      <c r="H4340" s="11"/>
      <c r="I4340" s="12"/>
      <c r="J4340" s="12"/>
      <c r="K4340" s="12"/>
      <c r="L4340" s="12">
        <f t="array" ref="L4340">IFERROR(LOOKUP(2^15,SEARCH({"40A","63A","80A","100A","125A","160A","200A","250A","400A","630A","800A","1000A","1250A","1600A","2000A","2500A","3200A","4000A","5000A","6300A"},UPPER(D4340)),{40,63,80,100,125,160,200,250,400,630,800,1000,1250,1600,2000,2500,3200,4000,5000,6300}),0)</f>
        <v>2000</v>
      </c>
      <c r="M4340" s="9" t="str">
        <f t="shared" si="336"/>
        <v>Joint Pack</v>
      </c>
      <c r="N4340" s="9" t="str">
        <f t="shared" si="337"/>
        <v>AL</v>
      </c>
      <c r="O4340" s="13" t="str">
        <f t="shared" si="338"/>
        <v>Silver</v>
      </c>
      <c r="P4340" s="9" t="str">
        <f t="shared" si="339"/>
        <v>None</v>
      </c>
      <c r="Q4340" s="9" t="str">
        <f t="shared" si="340"/>
        <v>5</v>
      </c>
      <c r="R43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40" s="14" t="str">
        <f>IF(ProjectsDB[[#This Row],[Item Type]]="Straight Plug-In",_xlfn.TEXTJOIN("-",TRUE,M4340&amp;"-"&amp;_xlfn.LET(_xlpm.txt,ProjectsDB[[#This Row],[Assembly]],_xlpm.pos,FIND("SP",_xlpm.txt),_xlpm.pre,LEFT(_xlpm.txt,_xlpm.pos-1),IF(RIGHT(_xlpm.pre,3)="123","3PL",IF(RIGHT(_xlpm.pre,2)="12","2PL",IF(RIGHT(_xlpm.pre,1)="1","1PL","3PL")))),N4340,O4340,P4340,Q4340&amp;"W",R4340),_xlfn.TEXTJOIN("-",TRUE,M4340,N4340,O4340,P4340,Q4340&amp;"W",R4340))</f>
        <v>Joint Pack-AL-Silver-None-5W-1</v>
      </c>
      <c r="T4340" s="14" t="str">
        <f>IF(COUNTIF(Cycletime[Element Desc.],ProjectsDB[[#This Row],[Element Desc.]])&gt;0,"Found","Not Found")</f>
        <v>Found</v>
      </c>
    </row>
    <row r="4341" spans="2:20" x14ac:dyDescent="0.25">
      <c r="B4341" s="8" t="s">
        <v>9001</v>
      </c>
      <c r="C4341" s="9" t="s">
        <v>8970</v>
      </c>
      <c r="D4341" s="9" t="s">
        <v>8971</v>
      </c>
      <c r="E4341" s="10">
        <v>1</v>
      </c>
      <c r="F4341" s="9" t="s">
        <v>8474</v>
      </c>
      <c r="G4341" s="9" t="s">
        <v>1433</v>
      </c>
      <c r="H4341" s="11"/>
      <c r="I4341" s="12"/>
      <c r="J4341" s="12"/>
      <c r="K4341" s="12"/>
      <c r="L4341" s="12">
        <f t="array" ref="L4341">IFERROR(LOOKUP(2^15,SEARCH({"40A","63A","80A","100A","125A","160A","200A","250A","400A","630A","800A","1000A","1250A","1600A","2000A","2500A","3200A","4000A","5000A","6300A"},UPPER(D4341)),{40,63,80,100,125,160,200,250,400,630,800,1000,1250,1600,2000,2500,3200,4000,5000,6300}),0)</f>
        <v>2000</v>
      </c>
      <c r="M4341" s="9" t="str">
        <f t="shared" si="336"/>
        <v>Z-Unit Edge</v>
      </c>
      <c r="N4341" s="9" t="str">
        <f t="shared" si="337"/>
        <v>AL</v>
      </c>
      <c r="O4341" s="13" t="str">
        <f t="shared" si="338"/>
        <v>Silver</v>
      </c>
      <c r="P4341" s="9" t="str">
        <f t="shared" si="339"/>
        <v>PET</v>
      </c>
      <c r="Q4341" s="9" t="str">
        <f t="shared" si="340"/>
        <v>5</v>
      </c>
      <c r="R43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41" s="14" t="str">
        <f>IF(ProjectsDB[[#This Row],[Item Type]]="Straight Plug-In",_xlfn.TEXTJOIN("-",TRUE,M4341&amp;"-"&amp;_xlfn.LET(_xlpm.txt,ProjectsDB[[#This Row],[Assembly]],_xlpm.pos,FIND("SP",_xlpm.txt),_xlpm.pre,LEFT(_xlpm.txt,_xlpm.pos-1),IF(RIGHT(_xlpm.pre,3)="123","3PL",IF(RIGHT(_xlpm.pre,2)="12","2PL",IF(RIGHT(_xlpm.pre,1)="1","1PL","3PL")))),N4341,O4341,P4341,Q4341&amp;"W",R4341),_xlfn.TEXTJOIN("-",TRUE,M4341,N4341,O4341,P4341,Q4341&amp;"W",R4341))</f>
        <v>Z-Unit Edge-AL-Silver-PET-5W-1</v>
      </c>
      <c r="T4341" s="14" t="str">
        <f>IF(COUNTIF(Cycletime[Element Desc.],ProjectsDB[[#This Row],[Element Desc.]])&gt;0,"Found","Not Found")</f>
        <v>Found</v>
      </c>
    </row>
    <row r="4342" spans="2:20" x14ac:dyDescent="0.25">
      <c r="B4342" s="8" t="s">
        <v>9002</v>
      </c>
      <c r="C4342" s="9" t="s">
        <v>8970</v>
      </c>
      <c r="D4342" s="9" t="s">
        <v>8971</v>
      </c>
      <c r="E4342" s="10">
        <v>1</v>
      </c>
      <c r="F4342" s="9" t="s">
        <v>8474</v>
      </c>
      <c r="G4342" s="9" t="s">
        <v>1433</v>
      </c>
      <c r="H4342" s="11"/>
      <c r="I4342" s="12"/>
      <c r="J4342" s="12"/>
      <c r="K4342" s="12"/>
      <c r="L4342" s="12">
        <f t="array" ref="L4342">IFERROR(LOOKUP(2^15,SEARCH({"40A","63A","80A","100A","125A","160A","200A","250A","400A","630A","800A","1000A","1250A","1600A","2000A","2500A","3200A","4000A","5000A","6300A"},UPPER(D4342)),{40,63,80,100,125,160,200,250,400,630,800,1000,1250,1600,2000,2500,3200,4000,5000,6300}),0)</f>
        <v>2000</v>
      </c>
      <c r="M4342" s="9" t="str">
        <f t="shared" si="336"/>
        <v>Z-Unit Edge</v>
      </c>
      <c r="N4342" s="9" t="str">
        <f t="shared" si="337"/>
        <v>AL</v>
      </c>
      <c r="O4342" s="13" t="str">
        <f t="shared" si="338"/>
        <v>Silver</v>
      </c>
      <c r="P4342" s="9" t="str">
        <f t="shared" si="339"/>
        <v>PET</v>
      </c>
      <c r="Q4342" s="9" t="str">
        <f t="shared" si="340"/>
        <v>5</v>
      </c>
      <c r="R43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42" s="14" t="str">
        <f>IF(ProjectsDB[[#This Row],[Item Type]]="Straight Plug-In",_xlfn.TEXTJOIN("-",TRUE,M4342&amp;"-"&amp;_xlfn.LET(_xlpm.txt,ProjectsDB[[#This Row],[Assembly]],_xlpm.pos,FIND("SP",_xlpm.txt),_xlpm.pre,LEFT(_xlpm.txt,_xlpm.pos-1),IF(RIGHT(_xlpm.pre,3)="123","3PL",IF(RIGHT(_xlpm.pre,2)="12","2PL",IF(RIGHT(_xlpm.pre,1)="1","1PL","3PL")))),N4342,O4342,P4342,Q4342&amp;"W",R4342),_xlfn.TEXTJOIN("-",TRUE,M4342,N4342,O4342,P4342,Q4342&amp;"W",R4342))</f>
        <v>Z-Unit Edge-AL-Silver-PET-5W-1</v>
      </c>
      <c r="T4342" s="14" t="str">
        <f>IF(COUNTIF(Cycletime[Element Desc.],ProjectsDB[[#This Row],[Element Desc.]])&gt;0,"Found","Not Found")</f>
        <v>Found</v>
      </c>
    </row>
    <row r="4343" spans="2:20" x14ac:dyDescent="0.25">
      <c r="B4343" s="8" t="s">
        <v>9003</v>
      </c>
      <c r="C4343" s="9" t="s">
        <v>8952</v>
      </c>
      <c r="D4343" s="9" t="s">
        <v>8953</v>
      </c>
      <c r="E4343" s="10">
        <v>2</v>
      </c>
      <c r="F4343" s="9" t="s">
        <v>8474</v>
      </c>
      <c r="G4343" s="9" t="s">
        <v>1433</v>
      </c>
      <c r="H4343" s="11"/>
      <c r="I4343" s="12"/>
      <c r="J4343" s="12"/>
      <c r="K4343" s="12"/>
      <c r="L4343" s="12">
        <f t="array" ref="L4343">IFERROR(LOOKUP(2^15,SEARCH({"40A","63A","80A","100A","125A","160A","200A","250A","400A","630A","800A","1000A","1250A","1600A","2000A","2500A","3200A","4000A","5000A","6300A"},UPPER(D4343)),{40,63,80,100,125,160,200,250,400,630,800,1000,1250,1600,2000,2500,3200,4000,5000,6300}),0)</f>
        <v>2000</v>
      </c>
      <c r="M4343" s="9" t="str">
        <f t="shared" si="336"/>
        <v>Flange Straight</v>
      </c>
      <c r="N4343" s="9" t="str">
        <f t="shared" si="337"/>
        <v>AL</v>
      </c>
      <c r="O4343" s="13" t="str">
        <f t="shared" si="338"/>
        <v>Silver</v>
      </c>
      <c r="P4343" s="9" t="str">
        <f t="shared" si="339"/>
        <v>PET</v>
      </c>
      <c r="Q4343" s="9" t="str">
        <f t="shared" si="340"/>
        <v>5</v>
      </c>
      <c r="R43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43" s="14" t="str">
        <f>IF(ProjectsDB[[#This Row],[Item Type]]="Straight Plug-In",_xlfn.TEXTJOIN("-",TRUE,M4343&amp;"-"&amp;_xlfn.LET(_xlpm.txt,ProjectsDB[[#This Row],[Assembly]],_xlpm.pos,FIND("SP",_xlpm.txt),_xlpm.pre,LEFT(_xlpm.txt,_xlpm.pos-1),IF(RIGHT(_xlpm.pre,3)="123","3PL",IF(RIGHT(_xlpm.pre,2)="12","2PL",IF(RIGHT(_xlpm.pre,1)="1","1PL","3PL")))),N4343,O4343,P4343,Q4343&amp;"W",R4343),_xlfn.TEXTJOIN("-",TRUE,M4343,N4343,O4343,P4343,Q4343&amp;"W",R4343))</f>
        <v>Flange Straight-AL-Silver-PET-5W-1</v>
      </c>
      <c r="T4343" s="14" t="str">
        <f>IF(COUNTIF(Cycletime[Element Desc.],ProjectsDB[[#This Row],[Element Desc.]])&gt;0,"Found","Not Found")</f>
        <v>Found</v>
      </c>
    </row>
    <row r="4344" spans="2:20" x14ac:dyDescent="0.25">
      <c r="B4344" s="8" t="s">
        <v>9004</v>
      </c>
      <c r="C4344" s="9" t="s">
        <v>8967</v>
      </c>
      <c r="D4344" s="9" t="s">
        <v>8968</v>
      </c>
      <c r="E4344" s="10">
        <v>1</v>
      </c>
      <c r="F4344" s="9" t="s">
        <v>8474</v>
      </c>
      <c r="G4344" s="9" t="s">
        <v>1433</v>
      </c>
      <c r="H4344" s="11"/>
      <c r="I4344" s="12"/>
      <c r="J4344" s="12"/>
      <c r="K4344" s="12"/>
      <c r="L4344" s="12">
        <f t="array" ref="L4344">IFERROR(LOOKUP(2^15,SEARCH({"40A","63A","80A","100A","125A","160A","200A","250A","400A","630A","800A","1000A","1250A","1600A","2000A","2500A","3200A","4000A","5000A","6300A"},UPPER(D4344)),{40,63,80,100,125,160,200,250,400,630,800,1000,1250,1600,2000,2500,3200,4000,5000,6300}),0)</f>
        <v>2000</v>
      </c>
      <c r="M4344" s="9" t="str">
        <f t="shared" si="336"/>
        <v>Elbow Edge</v>
      </c>
      <c r="N4344" s="9" t="str">
        <f t="shared" si="337"/>
        <v>AL</v>
      </c>
      <c r="O4344" s="13" t="str">
        <f t="shared" si="338"/>
        <v>Silver</v>
      </c>
      <c r="P4344" s="9" t="str">
        <f t="shared" si="339"/>
        <v>PET</v>
      </c>
      <c r="Q4344" s="9" t="str">
        <f t="shared" si="340"/>
        <v>5</v>
      </c>
      <c r="R43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44" s="14" t="str">
        <f>IF(ProjectsDB[[#This Row],[Item Type]]="Straight Plug-In",_xlfn.TEXTJOIN("-",TRUE,M4344&amp;"-"&amp;_xlfn.LET(_xlpm.txt,ProjectsDB[[#This Row],[Assembly]],_xlpm.pos,FIND("SP",_xlpm.txt),_xlpm.pre,LEFT(_xlpm.txt,_xlpm.pos-1),IF(RIGHT(_xlpm.pre,3)="123","3PL",IF(RIGHT(_xlpm.pre,2)="12","2PL",IF(RIGHT(_xlpm.pre,1)="1","1PL","3PL")))),N4344,O4344,P4344,Q4344&amp;"W",R4344),_xlfn.TEXTJOIN("-",TRUE,M4344,N4344,O4344,P4344,Q4344&amp;"W",R4344))</f>
        <v>Elbow Edge-AL-Silver-PET-5W-1</v>
      </c>
      <c r="T4344" s="14" t="str">
        <f>IF(COUNTIF(Cycletime[Element Desc.],ProjectsDB[[#This Row],[Element Desc.]])&gt;0,"Found","Not Found")</f>
        <v>Found</v>
      </c>
    </row>
    <row r="4345" spans="2:20" x14ac:dyDescent="0.25">
      <c r="B4345" s="8" t="s">
        <v>9005</v>
      </c>
      <c r="C4345" s="9" t="s">
        <v>8955</v>
      </c>
      <c r="D4345" s="9" t="s">
        <v>8956</v>
      </c>
      <c r="E4345" s="10">
        <v>3</v>
      </c>
      <c r="F4345" s="9" t="s">
        <v>8474</v>
      </c>
      <c r="G4345" s="9" t="s">
        <v>1433</v>
      </c>
      <c r="H4345" s="11"/>
      <c r="I4345" s="12"/>
      <c r="J4345" s="12"/>
      <c r="K4345" s="12"/>
      <c r="L4345" s="12">
        <f t="array" ref="L4345">IFERROR(LOOKUP(2^15,SEARCH({"40A","63A","80A","100A","125A","160A","200A","250A","400A","630A","800A","1000A","1250A","1600A","2000A","2500A","3200A","4000A","5000A","6300A"},UPPER(D4345)),{40,63,80,100,125,160,200,250,400,630,800,1000,1250,1600,2000,2500,3200,4000,5000,6300}),0)</f>
        <v>2000</v>
      </c>
      <c r="M4345" s="9" t="str">
        <f t="shared" si="336"/>
        <v>Joint Pack</v>
      </c>
      <c r="N4345" s="9" t="str">
        <f t="shared" si="337"/>
        <v>AL</v>
      </c>
      <c r="O4345" s="13" t="str">
        <f t="shared" si="338"/>
        <v>Silver</v>
      </c>
      <c r="P4345" s="9" t="str">
        <f t="shared" si="339"/>
        <v>None</v>
      </c>
      <c r="Q4345" s="9" t="str">
        <f t="shared" si="340"/>
        <v>5</v>
      </c>
      <c r="R43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45" s="14" t="str">
        <f>IF(ProjectsDB[[#This Row],[Item Type]]="Straight Plug-In",_xlfn.TEXTJOIN("-",TRUE,M4345&amp;"-"&amp;_xlfn.LET(_xlpm.txt,ProjectsDB[[#This Row],[Assembly]],_xlpm.pos,FIND("SP",_xlpm.txt),_xlpm.pre,LEFT(_xlpm.txt,_xlpm.pos-1),IF(RIGHT(_xlpm.pre,3)="123","3PL",IF(RIGHT(_xlpm.pre,2)="12","2PL",IF(RIGHT(_xlpm.pre,1)="1","1PL","3PL")))),N4345,O4345,P4345,Q4345&amp;"W",R4345),_xlfn.TEXTJOIN("-",TRUE,M4345,N4345,O4345,P4345,Q4345&amp;"W",R4345))</f>
        <v>Joint Pack-AL-Silver-None-5W-1</v>
      </c>
      <c r="T4345" s="14" t="str">
        <f>IF(COUNTIF(Cycletime[Element Desc.],ProjectsDB[[#This Row],[Element Desc.]])&gt;0,"Found","Not Found")</f>
        <v>Found</v>
      </c>
    </row>
    <row r="4346" spans="2:20" x14ac:dyDescent="0.25">
      <c r="B4346" s="8" t="s">
        <v>9006</v>
      </c>
      <c r="C4346" s="9" t="s">
        <v>8958</v>
      </c>
      <c r="D4346" s="9" t="s">
        <v>8959</v>
      </c>
      <c r="E4346" s="10">
        <v>1</v>
      </c>
      <c r="F4346" s="9" t="s">
        <v>8474</v>
      </c>
      <c r="G4346" s="9" t="s">
        <v>1433</v>
      </c>
      <c r="H4346" s="11"/>
      <c r="I4346" s="12"/>
      <c r="J4346" s="12"/>
      <c r="K4346" s="12"/>
      <c r="L4346" s="12">
        <f t="array" ref="L4346">IFERROR(LOOKUP(2^15,SEARCH({"40A","63A","80A","100A","125A","160A","200A","250A","400A","630A","800A","1000A","1250A","1600A","2000A","2500A","3200A","4000A","5000A","6300A"},UPPER(D4346)),{40,63,80,100,125,160,200,250,400,630,800,1000,1250,1600,2000,2500,3200,4000,5000,6300}),0)</f>
        <v>2000</v>
      </c>
      <c r="M4346" s="9" t="str">
        <f t="shared" si="336"/>
        <v>Straight Feeder</v>
      </c>
      <c r="N4346" s="9" t="str">
        <f t="shared" si="337"/>
        <v>AL</v>
      </c>
      <c r="O4346" s="13" t="str">
        <f t="shared" si="338"/>
        <v>Silver</v>
      </c>
      <c r="P4346" s="9" t="str">
        <f t="shared" si="339"/>
        <v>PET</v>
      </c>
      <c r="Q4346" s="9" t="str">
        <f t="shared" si="340"/>
        <v>5</v>
      </c>
      <c r="R43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46" s="14" t="str">
        <f>IF(ProjectsDB[[#This Row],[Item Type]]="Straight Plug-In",_xlfn.TEXTJOIN("-",TRUE,M4346&amp;"-"&amp;_xlfn.LET(_xlpm.txt,ProjectsDB[[#This Row],[Assembly]],_xlpm.pos,FIND("SP",_xlpm.txt),_xlpm.pre,LEFT(_xlpm.txt,_xlpm.pos-1),IF(RIGHT(_xlpm.pre,3)="123","3PL",IF(RIGHT(_xlpm.pre,2)="12","2PL",IF(RIGHT(_xlpm.pre,1)="1","1PL","3PL")))),N4346,O4346,P4346,Q4346&amp;"W",R4346),_xlfn.TEXTJOIN("-",TRUE,M4346,N4346,O4346,P4346,Q4346&amp;"W",R4346))</f>
        <v>Straight Feeder-AL-Silver-PET-5W-1</v>
      </c>
      <c r="T4346" s="14" t="str">
        <f>IF(COUNTIF(Cycletime[Element Desc.],ProjectsDB[[#This Row],[Element Desc.]])&gt;0,"Found","Not Found")</f>
        <v>Found</v>
      </c>
    </row>
    <row r="4347" spans="2:20" x14ac:dyDescent="0.25">
      <c r="B4347" s="8" t="s">
        <v>9007</v>
      </c>
      <c r="C4347" s="9" t="s">
        <v>8987</v>
      </c>
      <c r="D4347" s="9" t="s">
        <v>8988</v>
      </c>
      <c r="E4347" s="10">
        <v>1</v>
      </c>
      <c r="F4347" s="9" t="s">
        <v>8474</v>
      </c>
      <c r="G4347" s="9" t="s">
        <v>1433</v>
      </c>
      <c r="H4347" s="11"/>
      <c r="I4347" s="12"/>
      <c r="J4347" s="12"/>
      <c r="K4347" s="12"/>
      <c r="L4347" s="12">
        <f t="array" ref="L4347">IFERROR(LOOKUP(2^15,SEARCH({"40A","63A","80A","100A","125A","160A","200A","250A","400A","630A","800A","1000A","1250A","1600A","2000A","2500A","3200A","4000A","5000A","6300A"},UPPER(D4347)),{40,63,80,100,125,160,200,250,400,630,800,1000,1250,1600,2000,2500,3200,4000,5000,6300}),0)</f>
        <v>2000</v>
      </c>
      <c r="M4347" s="9" t="str">
        <f t="shared" si="336"/>
        <v>Straight Feeder</v>
      </c>
      <c r="N4347" s="9" t="str">
        <f t="shared" si="337"/>
        <v>AL</v>
      </c>
      <c r="O4347" s="13" t="str">
        <f t="shared" si="338"/>
        <v>Silver</v>
      </c>
      <c r="P4347" s="9" t="str">
        <f t="shared" si="339"/>
        <v>PET</v>
      </c>
      <c r="Q4347" s="9" t="str">
        <f t="shared" si="340"/>
        <v>5</v>
      </c>
      <c r="R43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47" s="14" t="str">
        <f>IF(ProjectsDB[[#This Row],[Item Type]]="Straight Plug-In",_xlfn.TEXTJOIN("-",TRUE,M4347&amp;"-"&amp;_xlfn.LET(_xlpm.txt,ProjectsDB[[#This Row],[Assembly]],_xlpm.pos,FIND("SP",_xlpm.txt),_xlpm.pre,LEFT(_xlpm.txt,_xlpm.pos-1),IF(RIGHT(_xlpm.pre,3)="123","3PL",IF(RIGHT(_xlpm.pre,2)="12","2PL",IF(RIGHT(_xlpm.pre,1)="1","1PL","3PL")))),N4347,O4347,P4347,Q4347&amp;"W",R4347),_xlfn.TEXTJOIN("-",TRUE,M4347,N4347,O4347,P4347,Q4347&amp;"W",R4347))</f>
        <v>Straight Feeder-AL-Silver-PET-5W-1</v>
      </c>
      <c r="T4347" s="14" t="str">
        <f>IF(COUNTIF(Cycletime[Element Desc.],ProjectsDB[[#This Row],[Element Desc.]])&gt;0,"Found","Not Found")</f>
        <v>Found</v>
      </c>
    </row>
    <row r="4348" spans="2:20" x14ac:dyDescent="0.25">
      <c r="B4348" s="8" t="s">
        <v>9008</v>
      </c>
      <c r="C4348" s="9" t="s">
        <v>8964</v>
      </c>
      <c r="D4348" s="9" t="s">
        <v>8965</v>
      </c>
      <c r="E4348" s="10">
        <v>1</v>
      </c>
      <c r="F4348" s="9" t="s">
        <v>8474</v>
      </c>
      <c r="G4348" s="9" t="s">
        <v>1433</v>
      </c>
      <c r="H4348" s="11"/>
      <c r="I4348" s="12"/>
      <c r="J4348" s="12"/>
      <c r="K4348" s="12"/>
      <c r="L4348" s="12">
        <f t="array" ref="L4348">IFERROR(LOOKUP(2^15,SEARCH({"40A","63A","80A","100A","125A","160A","200A","250A","400A","630A","800A","1000A","1250A","1600A","2000A","2500A","3200A","4000A","5000A","6300A"},UPPER(D4348)),{40,63,80,100,125,160,200,250,400,630,800,1000,1250,1600,2000,2500,3200,4000,5000,6300}),0)</f>
        <v>2000</v>
      </c>
      <c r="M4348" s="9" t="str">
        <f t="shared" si="336"/>
        <v>Straight Feeder</v>
      </c>
      <c r="N4348" s="9" t="str">
        <f t="shared" si="337"/>
        <v>AL</v>
      </c>
      <c r="O4348" s="13" t="str">
        <f t="shared" si="338"/>
        <v>Silver</v>
      </c>
      <c r="P4348" s="9" t="str">
        <f t="shared" si="339"/>
        <v>PET</v>
      </c>
      <c r="Q4348" s="9" t="str">
        <f t="shared" si="340"/>
        <v>5</v>
      </c>
      <c r="R43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48" s="14" t="str">
        <f>IF(ProjectsDB[[#This Row],[Item Type]]="Straight Plug-In",_xlfn.TEXTJOIN("-",TRUE,M4348&amp;"-"&amp;_xlfn.LET(_xlpm.txt,ProjectsDB[[#This Row],[Assembly]],_xlpm.pos,FIND("SP",_xlpm.txt),_xlpm.pre,LEFT(_xlpm.txt,_xlpm.pos-1),IF(RIGHT(_xlpm.pre,3)="123","3PL",IF(RIGHT(_xlpm.pre,2)="12","2PL",IF(RIGHT(_xlpm.pre,1)="1","1PL","3PL")))),N4348,O4348,P4348,Q4348&amp;"W",R4348),_xlfn.TEXTJOIN("-",TRUE,M4348,N4348,O4348,P4348,Q4348&amp;"W",R4348))</f>
        <v>Straight Feeder-AL-Silver-PET-5W-1</v>
      </c>
      <c r="T4348" s="14" t="str">
        <f>IF(COUNTIF(Cycletime[Element Desc.],ProjectsDB[[#This Row],[Element Desc.]])&gt;0,"Found","Not Found")</f>
        <v>Found</v>
      </c>
    </row>
    <row r="4349" spans="2:20" x14ac:dyDescent="0.25">
      <c r="B4349" s="8" t="s">
        <v>9009</v>
      </c>
      <c r="C4349" s="9" t="s">
        <v>8955</v>
      </c>
      <c r="D4349" s="9" t="s">
        <v>8956</v>
      </c>
      <c r="E4349" s="10">
        <v>6</v>
      </c>
      <c r="F4349" s="9" t="s">
        <v>8474</v>
      </c>
      <c r="G4349" s="9" t="s">
        <v>1433</v>
      </c>
      <c r="H4349" s="11"/>
      <c r="I4349" s="12"/>
      <c r="J4349" s="12"/>
      <c r="K4349" s="12"/>
      <c r="L4349" s="12">
        <f t="array" ref="L4349">IFERROR(LOOKUP(2^15,SEARCH({"40A","63A","80A","100A","125A","160A","200A","250A","400A","630A","800A","1000A","1250A","1600A","2000A","2500A","3200A","4000A","5000A","6300A"},UPPER(D4349)),{40,63,80,100,125,160,200,250,400,630,800,1000,1250,1600,2000,2500,3200,4000,5000,6300}),0)</f>
        <v>2000</v>
      </c>
      <c r="M4349" s="9" t="str">
        <f t="shared" si="336"/>
        <v>Joint Pack</v>
      </c>
      <c r="N4349" s="9" t="str">
        <f t="shared" si="337"/>
        <v>AL</v>
      </c>
      <c r="O4349" s="13" t="str">
        <f t="shared" si="338"/>
        <v>Silver</v>
      </c>
      <c r="P4349" s="9" t="str">
        <f t="shared" si="339"/>
        <v>None</v>
      </c>
      <c r="Q4349" s="9" t="str">
        <f t="shared" si="340"/>
        <v>5</v>
      </c>
      <c r="R43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49" s="14" t="str">
        <f>IF(ProjectsDB[[#This Row],[Item Type]]="Straight Plug-In",_xlfn.TEXTJOIN("-",TRUE,M4349&amp;"-"&amp;_xlfn.LET(_xlpm.txt,ProjectsDB[[#This Row],[Assembly]],_xlpm.pos,FIND("SP",_xlpm.txt),_xlpm.pre,LEFT(_xlpm.txt,_xlpm.pos-1),IF(RIGHT(_xlpm.pre,3)="123","3PL",IF(RIGHT(_xlpm.pre,2)="12","2PL",IF(RIGHT(_xlpm.pre,1)="1","1PL","3PL")))),N4349,O4349,P4349,Q4349&amp;"W",R4349),_xlfn.TEXTJOIN("-",TRUE,M4349,N4349,O4349,P4349,Q4349&amp;"W",R4349))</f>
        <v>Joint Pack-AL-Silver-None-5W-1</v>
      </c>
      <c r="T4349" s="14" t="str">
        <f>IF(COUNTIF(Cycletime[Element Desc.],ProjectsDB[[#This Row],[Element Desc.]])&gt;0,"Found","Not Found")</f>
        <v>Found</v>
      </c>
    </row>
    <row r="4350" spans="2:20" x14ac:dyDescent="0.25">
      <c r="B4350" s="8" t="s">
        <v>9010</v>
      </c>
      <c r="C4350" s="9" t="s">
        <v>8967</v>
      </c>
      <c r="D4350" s="9" t="s">
        <v>8968</v>
      </c>
      <c r="E4350" s="10">
        <v>1</v>
      </c>
      <c r="F4350" s="9" t="s">
        <v>8474</v>
      </c>
      <c r="G4350" s="9" t="s">
        <v>1433</v>
      </c>
      <c r="H4350" s="11"/>
      <c r="I4350" s="12"/>
      <c r="J4350" s="12"/>
      <c r="K4350" s="12"/>
      <c r="L4350" s="12">
        <f t="array" ref="L4350">IFERROR(LOOKUP(2^15,SEARCH({"40A","63A","80A","100A","125A","160A","200A","250A","400A","630A","800A","1000A","1250A","1600A","2000A","2500A","3200A","4000A","5000A","6300A"},UPPER(D4350)),{40,63,80,100,125,160,200,250,400,630,800,1000,1250,1600,2000,2500,3200,4000,5000,6300}),0)</f>
        <v>2000</v>
      </c>
      <c r="M4350" s="9" t="str">
        <f t="shared" si="336"/>
        <v>Elbow Edge</v>
      </c>
      <c r="N4350" s="9" t="str">
        <f t="shared" si="337"/>
        <v>AL</v>
      </c>
      <c r="O4350" s="13" t="str">
        <f t="shared" si="338"/>
        <v>Silver</v>
      </c>
      <c r="P4350" s="9" t="str">
        <f t="shared" si="339"/>
        <v>PET</v>
      </c>
      <c r="Q4350" s="9" t="str">
        <f t="shared" si="340"/>
        <v>5</v>
      </c>
      <c r="R43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50" s="14" t="str">
        <f>IF(ProjectsDB[[#This Row],[Item Type]]="Straight Plug-In",_xlfn.TEXTJOIN("-",TRUE,M4350&amp;"-"&amp;_xlfn.LET(_xlpm.txt,ProjectsDB[[#This Row],[Assembly]],_xlpm.pos,FIND("SP",_xlpm.txt),_xlpm.pre,LEFT(_xlpm.txt,_xlpm.pos-1),IF(RIGHT(_xlpm.pre,3)="123","3PL",IF(RIGHT(_xlpm.pre,2)="12","2PL",IF(RIGHT(_xlpm.pre,1)="1","1PL","3PL")))),N4350,O4350,P4350,Q4350&amp;"W",R4350),_xlfn.TEXTJOIN("-",TRUE,M4350,N4350,O4350,P4350,Q4350&amp;"W",R4350))</f>
        <v>Elbow Edge-AL-Silver-PET-5W-1</v>
      </c>
      <c r="T4350" s="14" t="str">
        <f>IF(COUNTIF(Cycletime[Element Desc.],ProjectsDB[[#This Row],[Element Desc.]])&gt;0,"Found","Not Found")</f>
        <v>Found</v>
      </c>
    </row>
    <row r="4351" spans="2:20" x14ac:dyDescent="0.25">
      <c r="B4351" s="8" t="s">
        <v>9011</v>
      </c>
      <c r="C4351" s="9" t="s">
        <v>8952</v>
      </c>
      <c r="D4351" s="9" t="s">
        <v>8953</v>
      </c>
      <c r="E4351" s="10">
        <v>2</v>
      </c>
      <c r="F4351" s="9" t="s">
        <v>8474</v>
      </c>
      <c r="G4351" s="9" t="s">
        <v>1433</v>
      </c>
      <c r="H4351" s="11"/>
      <c r="I4351" s="12"/>
      <c r="J4351" s="12"/>
      <c r="K4351" s="12"/>
      <c r="L4351" s="12">
        <f t="array" ref="L4351">IFERROR(LOOKUP(2^15,SEARCH({"40A","63A","80A","100A","125A","160A","200A","250A","400A","630A","800A","1000A","1250A","1600A","2000A","2500A","3200A","4000A","5000A","6300A"},UPPER(D4351)),{40,63,80,100,125,160,200,250,400,630,800,1000,1250,1600,2000,2500,3200,4000,5000,6300}),0)</f>
        <v>2000</v>
      </c>
      <c r="M4351" s="9" t="str">
        <f t="shared" si="336"/>
        <v>Flange Straight</v>
      </c>
      <c r="N4351" s="9" t="str">
        <f t="shared" si="337"/>
        <v>AL</v>
      </c>
      <c r="O4351" s="13" t="str">
        <f t="shared" si="338"/>
        <v>Silver</v>
      </c>
      <c r="P4351" s="9" t="str">
        <f t="shared" si="339"/>
        <v>PET</v>
      </c>
      <c r="Q4351" s="9" t="str">
        <f t="shared" si="340"/>
        <v>5</v>
      </c>
      <c r="R43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51" s="14" t="str">
        <f>IF(ProjectsDB[[#This Row],[Item Type]]="Straight Plug-In",_xlfn.TEXTJOIN("-",TRUE,M4351&amp;"-"&amp;_xlfn.LET(_xlpm.txt,ProjectsDB[[#This Row],[Assembly]],_xlpm.pos,FIND("SP",_xlpm.txt),_xlpm.pre,LEFT(_xlpm.txt,_xlpm.pos-1),IF(RIGHT(_xlpm.pre,3)="123","3PL",IF(RIGHT(_xlpm.pre,2)="12","2PL",IF(RIGHT(_xlpm.pre,1)="1","1PL","3PL")))),N4351,O4351,P4351,Q4351&amp;"W",R4351),_xlfn.TEXTJOIN("-",TRUE,M4351,N4351,O4351,P4351,Q4351&amp;"W",R4351))</f>
        <v>Flange Straight-AL-Silver-PET-5W-1</v>
      </c>
      <c r="T4351" s="14" t="str">
        <f>IF(COUNTIF(Cycletime[Element Desc.],ProjectsDB[[#This Row],[Element Desc.]])&gt;0,"Found","Not Found")</f>
        <v>Found</v>
      </c>
    </row>
    <row r="4352" spans="2:20" x14ac:dyDescent="0.25">
      <c r="B4352" s="8" t="s">
        <v>9012</v>
      </c>
      <c r="C4352" s="9" t="s">
        <v>8961</v>
      </c>
      <c r="D4352" s="9" t="s">
        <v>8962</v>
      </c>
      <c r="E4352" s="10">
        <v>1</v>
      </c>
      <c r="F4352" s="9" t="s">
        <v>8474</v>
      </c>
      <c r="G4352" s="9" t="s">
        <v>1433</v>
      </c>
      <c r="H4352" s="11"/>
      <c r="I4352" s="12"/>
      <c r="J4352" s="12"/>
      <c r="K4352" s="12"/>
      <c r="L4352" s="12">
        <f t="array" ref="L4352">IFERROR(LOOKUP(2^15,SEARCH({"40A","63A","80A","100A","125A","160A","200A","250A","400A","630A","800A","1000A","1250A","1600A","2000A","2500A","3200A","4000A","5000A","6300A"},UPPER(D4352)),{40,63,80,100,125,160,200,250,400,630,800,1000,1250,1600,2000,2500,3200,4000,5000,6300}),0)</f>
        <v>2000</v>
      </c>
      <c r="M4352" s="9" t="str">
        <f t="shared" si="336"/>
        <v>Elbow Edge</v>
      </c>
      <c r="N4352" s="9" t="str">
        <f t="shared" si="337"/>
        <v>AL</v>
      </c>
      <c r="O4352" s="13" t="str">
        <f t="shared" si="338"/>
        <v>Silver</v>
      </c>
      <c r="P4352" s="9" t="str">
        <f t="shared" si="339"/>
        <v>PET</v>
      </c>
      <c r="Q4352" s="9" t="str">
        <f t="shared" si="340"/>
        <v>5</v>
      </c>
      <c r="R43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52" s="14" t="str">
        <f>IF(ProjectsDB[[#This Row],[Item Type]]="Straight Plug-In",_xlfn.TEXTJOIN("-",TRUE,M4352&amp;"-"&amp;_xlfn.LET(_xlpm.txt,ProjectsDB[[#This Row],[Assembly]],_xlpm.pos,FIND("SP",_xlpm.txt),_xlpm.pre,LEFT(_xlpm.txt,_xlpm.pos-1),IF(RIGHT(_xlpm.pre,3)="123","3PL",IF(RIGHT(_xlpm.pre,2)="12","2PL",IF(RIGHT(_xlpm.pre,1)="1","1PL","3PL")))),N4352,O4352,P4352,Q4352&amp;"W",R4352),_xlfn.TEXTJOIN("-",TRUE,M4352,N4352,O4352,P4352,Q4352&amp;"W",R4352))</f>
        <v>Elbow Edge-AL-Silver-PET-5W-1</v>
      </c>
      <c r="T4352" s="14" t="str">
        <f>IF(COUNTIF(Cycletime[Element Desc.],ProjectsDB[[#This Row],[Element Desc.]])&gt;0,"Found","Not Found")</f>
        <v>Found</v>
      </c>
    </row>
    <row r="4353" spans="2:20" x14ac:dyDescent="0.25">
      <c r="B4353" s="8" t="s">
        <v>9013</v>
      </c>
      <c r="C4353" s="9" t="s">
        <v>8952</v>
      </c>
      <c r="D4353" s="9" t="s">
        <v>8953</v>
      </c>
      <c r="E4353" s="10">
        <v>2</v>
      </c>
      <c r="F4353" s="9" t="s">
        <v>8474</v>
      </c>
      <c r="G4353" s="9" t="s">
        <v>1433</v>
      </c>
      <c r="H4353" s="11"/>
      <c r="I4353" s="12"/>
      <c r="J4353" s="12"/>
      <c r="K4353" s="12"/>
      <c r="L4353" s="12">
        <f t="array" ref="L4353">IFERROR(LOOKUP(2^15,SEARCH({"40A","63A","80A","100A","125A","160A","200A","250A","400A","630A","800A","1000A","1250A","1600A","2000A","2500A","3200A","4000A","5000A","6300A"},UPPER(D4353)),{40,63,80,100,125,160,200,250,400,630,800,1000,1250,1600,2000,2500,3200,4000,5000,6300}),0)</f>
        <v>2000</v>
      </c>
      <c r="M4353" s="9" t="str">
        <f t="shared" si="336"/>
        <v>Flange Straight</v>
      </c>
      <c r="N4353" s="9" t="str">
        <f t="shared" si="337"/>
        <v>AL</v>
      </c>
      <c r="O4353" s="13" t="str">
        <f t="shared" si="338"/>
        <v>Silver</v>
      </c>
      <c r="P4353" s="9" t="str">
        <f t="shared" si="339"/>
        <v>PET</v>
      </c>
      <c r="Q4353" s="9" t="str">
        <f t="shared" si="340"/>
        <v>5</v>
      </c>
      <c r="R43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53" s="14" t="str">
        <f>IF(ProjectsDB[[#This Row],[Item Type]]="Straight Plug-In",_xlfn.TEXTJOIN("-",TRUE,M4353&amp;"-"&amp;_xlfn.LET(_xlpm.txt,ProjectsDB[[#This Row],[Assembly]],_xlpm.pos,FIND("SP",_xlpm.txt),_xlpm.pre,LEFT(_xlpm.txt,_xlpm.pos-1),IF(RIGHT(_xlpm.pre,3)="123","3PL",IF(RIGHT(_xlpm.pre,2)="12","2PL",IF(RIGHT(_xlpm.pre,1)="1","1PL","3PL")))),N4353,O4353,P4353,Q4353&amp;"W",R4353),_xlfn.TEXTJOIN("-",TRUE,M4353,N4353,O4353,P4353,Q4353&amp;"W",R4353))</f>
        <v>Flange Straight-AL-Silver-PET-5W-1</v>
      </c>
      <c r="T4353" s="14" t="str">
        <f>IF(COUNTIF(Cycletime[Element Desc.],ProjectsDB[[#This Row],[Element Desc.]])&gt;0,"Found","Not Found")</f>
        <v>Found</v>
      </c>
    </row>
    <row r="4354" spans="2:20" x14ac:dyDescent="0.25">
      <c r="B4354" s="8" t="s">
        <v>9014</v>
      </c>
      <c r="C4354" s="9" t="s">
        <v>8964</v>
      </c>
      <c r="D4354" s="9" t="s">
        <v>8965</v>
      </c>
      <c r="E4354" s="10">
        <v>1</v>
      </c>
      <c r="F4354" s="9" t="s">
        <v>8474</v>
      </c>
      <c r="G4354" s="9" t="s">
        <v>1433</v>
      </c>
      <c r="H4354" s="11"/>
      <c r="I4354" s="12"/>
      <c r="J4354" s="12"/>
      <c r="K4354" s="12"/>
      <c r="L4354" s="12">
        <f t="array" ref="L4354">IFERROR(LOOKUP(2^15,SEARCH({"40A","63A","80A","100A","125A","160A","200A","250A","400A","630A","800A","1000A","1250A","1600A","2000A","2500A","3200A","4000A","5000A","6300A"},UPPER(D4354)),{40,63,80,100,125,160,200,250,400,630,800,1000,1250,1600,2000,2500,3200,4000,5000,6300}),0)</f>
        <v>2000</v>
      </c>
      <c r="M4354" s="9" t="str">
        <f t="shared" si="336"/>
        <v>Straight Feeder</v>
      </c>
      <c r="N4354" s="9" t="str">
        <f t="shared" si="337"/>
        <v>AL</v>
      </c>
      <c r="O4354" s="13" t="str">
        <f t="shared" si="338"/>
        <v>Silver</v>
      </c>
      <c r="P4354" s="9" t="str">
        <f t="shared" si="339"/>
        <v>PET</v>
      </c>
      <c r="Q4354" s="9" t="str">
        <f t="shared" si="340"/>
        <v>5</v>
      </c>
      <c r="R43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54" s="14" t="str">
        <f>IF(ProjectsDB[[#This Row],[Item Type]]="Straight Plug-In",_xlfn.TEXTJOIN("-",TRUE,M4354&amp;"-"&amp;_xlfn.LET(_xlpm.txt,ProjectsDB[[#This Row],[Assembly]],_xlpm.pos,FIND("SP",_xlpm.txt),_xlpm.pre,LEFT(_xlpm.txt,_xlpm.pos-1),IF(RIGHT(_xlpm.pre,3)="123","3PL",IF(RIGHT(_xlpm.pre,2)="12","2PL",IF(RIGHT(_xlpm.pre,1)="1","1PL","3PL")))),N4354,O4354,P4354,Q4354&amp;"W",R4354),_xlfn.TEXTJOIN("-",TRUE,M4354,N4354,O4354,P4354,Q4354&amp;"W",R4354))</f>
        <v>Straight Feeder-AL-Silver-PET-5W-1</v>
      </c>
      <c r="T4354" s="14" t="str">
        <f>IF(COUNTIF(Cycletime[Element Desc.],ProjectsDB[[#This Row],[Element Desc.]])&gt;0,"Found","Not Found")</f>
        <v>Found</v>
      </c>
    </row>
    <row r="4355" spans="2:20" x14ac:dyDescent="0.25">
      <c r="B4355" s="8" t="s">
        <v>9015</v>
      </c>
      <c r="C4355" s="9" t="s">
        <v>8967</v>
      </c>
      <c r="D4355" s="9" t="s">
        <v>8968</v>
      </c>
      <c r="E4355" s="10">
        <v>1</v>
      </c>
      <c r="F4355" s="9" t="s">
        <v>8474</v>
      </c>
      <c r="G4355" s="9" t="s">
        <v>1433</v>
      </c>
      <c r="H4355" s="11"/>
      <c r="I4355" s="12"/>
      <c r="J4355" s="12"/>
      <c r="K4355" s="12"/>
      <c r="L4355" s="12">
        <f t="array" ref="L4355">IFERROR(LOOKUP(2^15,SEARCH({"40A","63A","80A","100A","125A","160A","200A","250A","400A","630A","800A","1000A","1250A","1600A","2000A","2500A","3200A","4000A","5000A","6300A"},UPPER(D4355)),{40,63,80,100,125,160,200,250,400,630,800,1000,1250,1600,2000,2500,3200,4000,5000,6300}),0)</f>
        <v>2000</v>
      </c>
      <c r="M4355" s="9" t="str">
        <f t="shared" si="336"/>
        <v>Elbow Edge</v>
      </c>
      <c r="N4355" s="9" t="str">
        <f t="shared" si="337"/>
        <v>AL</v>
      </c>
      <c r="O4355" s="13" t="str">
        <f t="shared" si="338"/>
        <v>Silver</v>
      </c>
      <c r="P4355" s="9" t="str">
        <f t="shared" si="339"/>
        <v>PET</v>
      </c>
      <c r="Q4355" s="9" t="str">
        <f t="shared" si="340"/>
        <v>5</v>
      </c>
      <c r="R43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55" s="14" t="str">
        <f>IF(ProjectsDB[[#This Row],[Item Type]]="Straight Plug-In",_xlfn.TEXTJOIN("-",TRUE,M4355&amp;"-"&amp;_xlfn.LET(_xlpm.txt,ProjectsDB[[#This Row],[Assembly]],_xlpm.pos,FIND("SP",_xlpm.txt),_xlpm.pre,LEFT(_xlpm.txt,_xlpm.pos-1),IF(RIGHT(_xlpm.pre,3)="123","3PL",IF(RIGHT(_xlpm.pre,2)="12","2PL",IF(RIGHT(_xlpm.pre,1)="1","1PL","3PL")))),N4355,O4355,P4355,Q4355&amp;"W",R4355),_xlfn.TEXTJOIN("-",TRUE,M4355,N4355,O4355,P4355,Q4355&amp;"W",R4355))</f>
        <v>Elbow Edge-AL-Silver-PET-5W-1</v>
      </c>
      <c r="T4355" s="14" t="str">
        <f>IF(COUNTIF(Cycletime[Element Desc.],ProjectsDB[[#This Row],[Element Desc.]])&gt;0,"Found","Not Found")</f>
        <v>Found</v>
      </c>
    </row>
    <row r="4356" spans="2:20" x14ac:dyDescent="0.25">
      <c r="B4356" s="8" t="s">
        <v>9016</v>
      </c>
      <c r="C4356" s="9" t="s">
        <v>8955</v>
      </c>
      <c r="D4356" s="9" t="s">
        <v>8956</v>
      </c>
      <c r="E4356" s="10">
        <v>5</v>
      </c>
      <c r="F4356" s="9" t="s">
        <v>8474</v>
      </c>
      <c r="G4356" s="9" t="s">
        <v>1433</v>
      </c>
      <c r="H4356" s="11"/>
      <c r="I4356" s="12"/>
      <c r="J4356" s="12"/>
      <c r="K4356" s="12"/>
      <c r="L4356" s="12">
        <f t="array" ref="L4356">IFERROR(LOOKUP(2^15,SEARCH({"40A","63A","80A","100A","125A","160A","200A","250A","400A","630A","800A","1000A","1250A","1600A","2000A","2500A","3200A","4000A","5000A","6300A"},UPPER(D4356)),{40,63,80,100,125,160,200,250,400,630,800,1000,1250,1600,2000,2500,3200,4000,5000,6300}),0)</f>
        <v>2000</v>
      </c>
      <c r="M4356" s="9" t="str">
        <f t="shared" ref="M4356:M4419" si="341">_xlfn.LET(_xlpm.d,UPPER(TRIM(SUBSTITUTE(SUBSTITUTE(D4356,CHAR(160),"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4356" s="9" t="str">
        <f t="shared" ref="N4356:N4419" si="342">IF(ISNUMBER(SEARCH("CU",D4356)),"CU",IF(ISNUMBER(SEARCH("AL",D4356)),"AL",IF(ISNUMBER(SEARCH("Copper",D4356)),"CU","SH")))</f>
        <v>AL</v>
      </c>
      <c r="O4356" s="13" t="str">
        <f t="shared" ref="O4356:O4419" si="343">IF(ISNUMBER(SEARCH("Silver",D4356)),"Silver",IF(ISNUMBER(SEARCH("Tin",D4356)),"Tin","None"))</f>
        <v>Silver</v>
      </c>
      <c r="P4356" s="9" t="str">
        <f t="shared" ref="P4356:P4419" si="344">IF(ISNUMBER(SEARCH("Epoxy",D4356)),"Epoxy",IF(ISNUMBER(SEARCH("PET",D4356)),"PET","None"))</f>
        <v>None</v>
      </c>
      <c r="Q4356" s="9" t="str">
        <f t="shared" ref="Q4356:Q4419" si="345">IF(ISNUMBER(SEARCH("3-Wire",D4356)),"3",IF(ISNUMBER(SEARCH("4-Wire",D4356)),"4",IF(ISNUMBER(SEARCH("5-Wire",D4356)),"5",IF(ISNUMBER(SEARCH("6-Wire",D4356)),"6","0"))))</f>
        <v>5</v>
      </c>
      <c r="R43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56" s="14" t="str">
        <f>IF(ProjectsDB[[#This Row],[Item Type]]="Straight Plug-In",_xlfn.TEXTJOIN("-",TRUE,M4356&amp;"-"&amp;_xlfn.LET(_xlpm.txt,ProjectsDB[[#This Row],[Assembly]],_xlpm.pos,FIND("SP",_xlpm.txt),_xlpm.pre,LEFT(_xlpm.txt,_xlpm.pos-1),IF(RIGHT(_xlpm.pre,3)="123","3PL",IF(RIGHT(_xlpm.pre,2)="12","2PL",IF(RIGHT(_xlpm.pre,1)="1","1PL","3PL")))),N4356,O4356,P4356,Q4356&amp;"W",R4356),_xlfn.TEXTJOIN("-",TRUE,M4356,N4356,O4356,P4356,Q4356&amp;"W",R4356))</f>
        <v>Joint Pack-AL-Silver-None-5W-1</v>
      </c>
      <c r="T4356" s="14" t="str">
        <f>IF(COUNTIF(Cycletime[Element Desc.],ProjectsDB[[#This Row],[Element Desc.]])&gt;0,"Found","Not Found")</f>
        <v>Found</v>
      </c>
    </row>
    <row r="4357" spans="2:20" x14ac:dyDescent="0.25">
      <c r="B4357" s="8" t="s">
        <v>9017</v>
      </c>
      <c r="C4357" s="9" t="s">
        <v>8958</v>
      </c>
      <c r="D4357" s="9" t="s">
        <v>8959</v>
      </c>
      <c r="E4357" s="10">
        <v>1</v>
      </c>
      <c r="F4357" s="9" t="s">
        <v>8474</v>
      </c>
      <c r="G4357" s="9" t="s">
        <v>1433</v>
      </c>
      <c r="H4357" s="11"/>
      <c r="I4357" s="12"/>
      <c r="J4357" s="12"/>
      <c r="K4357" s="12"/>
      <c r="L4357" s="12">
        <f t="array" ref="L4357">IFERROR(LOOKUP(2^15,SEARCH({"40A","63A","80A","100A","125A","160A","200A","250A","400A","630A","800A","1000A","1250A","1600A","2000A","2500A","3200A","4000A","5000A","6300A"},UPPER(D4357)),{40,63,80,100,125,160,200,250,400,630,800,1000,1250,1600,2000,2500,3200,4000,5000,6300}),0)</f>
        <v>2000</v>
      </c>
      <c r="M4357" s="9" t="str">
        <f t="shared" si="341"/>
        <v>Straight Feeder</v>
      </c>
      <c r="N4357" s="9" t="str">
        <f t="shared" si="342"/>
        <v>AL</v>
      </c>
      <c r="O4357" s="13" t="str">
        <f t="shared" si="343"/>
        <v>Silver</v>
      </c>
      <c r="P4357" s="9" t="str">
        <f t="shared" si="344"/>
        <v>PET</v>
      </c>
      <c r="Q4357" s="9" t="str">
        <f t="shared" si="345"/>
        <v>5</v>
      </c>
      <c r="R43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57" s="14" t="str">
        <f>IF(ProjectsDB[[#This Row],[Item Type]]="Straight Plug-In",_xlfn.TEXTJOIN("-",TRUE,M4357&amp;"-"&amp;_xlfn.LET(_xlpm.txt,ProjectsDB[[#This Row],[Assembly]],_xlpm.pos,FIND("SP",_xlpm.txt),_xlpm.pre,LEFT(_xlpm.txt,_xlpm.pos-1),IF(RIGHT(_xlpm.pre,3)="123","3PL",IF(RIGHT(_xlpm.pre,2)="12","2PL",IF(RIGHT(_xlpm.pre,1)="1","1PL","3PL")))),N4357,O4357,P4357,Q4357&amp;"W",R4357),_xlfn.TEXTJOIN("-",TRUE,M4357,N4357,O4357,P4357,Q4357&amp;"W",R4357))</f>
        <v>Straight Feeder-AL-Silver-PET-5W-1</v>
      </c>
      <c r="T4357" s="14" t="str">
        <f>IF(COUNTIF(Cycletime[Element Desc.],ProjectsDB[[#This Row],[Element Desc.]])&gt;0,"Found","Not Found")</f>
        <v>Found</v>
      </c>
    </row>
    <row r="4358" spans="2:20" x14ac:dyDescent="0.25">
      <c r="B4358" s="8" t="s">
        <v>9018</v>
      </c>
      <c r="C4358" s="9" t="s">
        <v>8961</v>
      </c>
      <c r="D4358" s="9" t="s">
        <v>8962</v>
      </c>
      <c r="E4358" s="10">
        <v>1</v>
      </c>
      <c r="F4358" s="9" t="s">
        <v>8474</v>
      </c>
      <c r="G4358" s="9" t="s">
        <v>1433</v>
      </c>
      <c r="H4358" s="11"/>
      <c r="I4358" s="12"/>
      <c r="J4358" s="12"/>
      <c r="K4358" s="12"/>
      <c r="L4358" s="12">
        <f t="array" ref="L4358">IFERROR(LOOKUP(2^15,SEARCH({"40A","63A","80A","100A","125A","160A","200A","250A","400A","630A","800A","1000A","1250A","1600A","2000A","2500A","3200A","4000A","5000A","6300A"},UPPER(D4358)),{40,63,80,100,125,160,200,250,400,630,800,1000,1250,1600,2000,2500,3200,4000,5000,6300}),0)</f>
        <v>2000</v>
      </c>
      <c r="M4358" s="9" t="str">
        <f t="shared" si="341"/>
        <v>Elbow Edge</v>
      </c>
      <c r="N4358" s="9" t="str">
        <f t="shared" si="342"/>
        <v>AL</v>
      </c>
      <c r="O4358" s="13" t="str">
        <f t="shared" si="343"/>
        <v>Silver</v>
      </c>
      <c r="P4358" s="9" t="str">
        <f t="shared" si="344"/>
        <v>PET</v>
      </c>
      <c r="Q4358" s="9" t="str">
        <f t="shared" si="345"/>
        <v>5</v>
      </c>
      <c r="R43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58" s="14" t="str">
        <f>IF(ProjectsDB[[#This Row],[Item Type]]="Straight Plug-In",_xlfn.TEXTJOIN("-",TRUE,M4358&amp;"-"&amp;_xlfn.LET(_xlpm.txt,ProjectsDB[[#This Row],[Assembly]],_xlpm.pos,FIND("SP",_xlpm.txt),_xlpm.pre,LEFT(_xlpm.txt,_xlpm.pos-1),IF(RIGHT(_xlpm.pre,3)="123","3PL",IF(RIGHT(_xlpm.pre,2)="12","2PL",IF(RIGHT(_xlpm.pre,1)="1","1PL","3PL")))),N4358,O4358,P4358,Q4358&amp;"W",R4358),_xlfn.TEXTJOIN("-",TRUE,M4358,N4358,O4358,P4358,Q4358&amp;"W",R4358))</f>
        <v>Elbow Edge-AL-Silver-PET-5W-1</v>
      </c>
      <c r="T4358" s="14" t="str">
        <f>IF(COUNTIF(Cycletime[Element Desc.],ProjectsDB[[#This Row],[Element Desc.]])&gt;0,"Found","Not Found")</f>
        <v>Found</v>
      </c>
    </row>
    <row r="4359" spans="2:20" x14ac:dyDescent="0.25">
      <c r="B4359" s="8" t="s">
        <v>9019</v>
      </c>
      <c r="C4359" s="9" t="s">
        <v>8952</v>
      </c>
      <c r="D4359" s="9" t="s">
        <v>8953</v>
      </c>
      <c r="E4359" s="10">
        <v>2</v>
      </c>
      <c r="F4359" s="9" t="s">
        <v>8474</v>
      </c>
      <c r="G4359" s="9" t="s">
        <v>1433</v>
      </c>
      <c r="H4359" s="11"/>
      <c r="I4359" s="12"/>
      <c r="J4359" s="12"/>
      <c r="K4359" s="12"/>
      <c r="L4359" s="12">
        <f t="array" ref="L4359">IFERROR(LOOKUP(2^15,SEARCH({"40A","63A","80A","100A","125A","160A","200A","250A","400A","630A","800A","1000A","1250A","1600A","2000A","2500A","3200A","4000A","5000A","6300A"},UPPER(D4359)),{40,63,80,100,125,160,200,250,400,630,800,1000,1250,1600,2000,2500,3200,4000,5000,6300}),0)</f>
        <v>2000</v>
      </c>
      <c r="M4359" s="9" t="str">
        <f t="shared" si="341"/>
        <v>Flange Straight</v>
      </c>
      <c r="N4359" s="9" t="str">
        <f t="shared" si="342"/>
        <v>AL</v>
      </c>
      <c r="O4359" s="13" t="str">
        <f t="shared" si="343"/>
        <v>Silver</v>
      </c>
      <c r="P4359" s="9" t="str">
        <f t="shared" si="344"/>
        <v>PET</v>
      </c>
      <c r="Q4359" s="9" t="str">
        <f t="shared" si="345"/>
        <v>5</v>
      </c>
      <c r="R43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59" s="14" t="str">
        <f>IF(ProjectsDB[[#This Row],[Item Type]]="Straight Plug-In",_xlfn.TEXTJOIN("-",TRUE,M4359&amp;"-"&amp;_xlfn.LET(_xlpm.txt,ProjectsDB[[#This Row],[Assembly]],_xlpm.pos,FIND("SP",_xlpm.txt),_xlpm.pre,LEFT(_xlpm.txt,_xlpm.pos-1),IF(RIGHT(_xlpm.pre,3)="123","3PL",IF(RIGHT(_xlpm.pre,2)="12","2PL",IF(RIGHT(_xlpm.pre,1)="1","1PL","3PL")))),N4359,O4359,P4359,Q4359&amp;"W",R4359),_xlfn.TEXTJOIN("-",TRUE,M4359,N4359,O4359,P4359,Q4359&amp;"W",R4359))</f>
        <v>Flange Straight-AL-Silver-PET-5W-1</v>
      </c>
      <c r="T4359" s="14" t="str">
        <f>IF(COUNTIF(Cycletime[Element Desc.],ProjectsDB[[#This Row],[Element Desc.]])&gt;0,"Found","Not Found")</f>
        <v>Found</v>
      </c>
    </row>
    <row r="4360" spans="2:20" x14ac:dyDescent="0.25">
      <c r="B4360" s="8" t="s">
        <v>9020</v>
      </c>
      <c r="C4360" s="9" t="s">
        <v>8976</v>
      </c>
      <c r="D4360" s="9" t="s">
        <v>8977</v>
      </c>
      <c r="E4360" s="10">
        <v>1</v>
      </c>
      <c r="F4360" s="9" t="s">
        <v>8474</v>
      </c>
      <c r="G4360" s="9" t="s">
        <v>1433</v>
      </c>
      <c r="H4360" s="11"/>
      <c r="I4360" s="12"/>
      <c r="J4360" s="12"/>
      <c r="K4360" s="12"/>
      <c r="L4360" s="12">
        <f t="array" ref="L4360">IFERROR(LOOKUP(2^15,SEARCH({"40A","63A","80A","100A","125A","160A","200A","250A","400A","630A","800A","1000A","1250A","1600A","2000A","2500A","3200A","4000A","5000A","6300A"},UPPER(D4360)),{40,63,80,100,125,160,200,250,400,630,800,1000,1250,1600,2000,2500,3200,4000,5000,6300}),0)</f>
        <v>2000</v>
      </c>
      <c r="M4360" s="9" t="str">
        <f t="shared" si="341"/>
        <v>Straight Feeder</v>
      </c>
      <c r="N4360" s="9" t="str">
        <f t="shared" si="342"/>
        <v>AL</v>
      </c>
      <c r="O4360" s="13" t="str">
        <f t="shared" si="343"/>
        <v>Silver</v>
      </c>
      <c r="P4360" s="9" t="str">
        <f t="shared" si="344"/>
        <v>PET</v>
      </c>
      <c r="Q4360" s="9" t="str">
        <f t="shared" si="345"/>
        <v>5</v>
      </c>
      <c r="R43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60" s="14" t="str">
        <f>IF(ProjectsDB[[#This Row],[Item Type]]="Straight Plug-In",_xlfn.TEXTJOIN("-",TRUE,M4360&amp;"-"&amp;_xlfn.LET(_xlpm.txt,ProjectsDB[[#This Row],[Assembly]],_xlpm.pos,FIND("SP",_xlpm.txt),_xlpm.pre,LEFT(_xlpm.txt,_xlpm.pos-1),IF(RIGHT(_xlpm.pre,3)="123","3PL",IF(RIGHT(_xlpm.pre,2)="12","2PL",IF(RIGHT(_xlpm.pre,1)="1","1PL","3PL")))),N4360,O4360,P4360,Q4360&amp;"W",R4360),_xlfn.TEXTJOIN("-",TRUE,M4360,N4360,O4360,P4360,Q4360&amp;"W",R4360))</f>
        <v>Straight Feeder-AL-Silver-PET-5W-1</v>
      </c>
      <c r="T4360" s="14" t="str">
        <f>IF(COUNTIF(Cycletime[Element Desc.],ProjectsDB[[#This Row],[Element Desc.]])&gt;0,"Found","Not Found")</f>
        <v>Found</v>
      </c>
    </row>
    <row r="4361" spans="2:20" x14ac:dyDescent="0.25">
      <c r="B4361" s="8" t="s">
        <v>9021</v>
      </c>
      <c r="C4361" s="9" t="s">
        <v>8970</v>
      </c>
      <c r="D4361" s="9" t="s">
        <v>8971</v>
      </c>
      <c r="E4361" s="10">
        <v>1</v>
      </c>
      <c r="F4361" s="9" t="s">
        <v>8474</v>
      </c>
      <c r="G4361" s="9" t="s">
        <v>1433</v>
      </c>
      <c r="H4361" s="11"/>
      <c r="I4361" s="12"/>
      <c r="J4361" s="12"/>
      <c r="K4361" s="12"/>
      <c r="L4361" s="12">
        <f t="array" ref="L4361">IFERROR(LOOKUP(2^15,SEARCH({"40A","63A","80A","100A","125A","160A","200A","250A","400A","630A","800A","1000A","1250A","1600A","2000A","2500A","3200A","4000A","5000A","6300A"},UPPER(D4361)),{40,63,80,100,125,160,200,250,400,630,800,1000,1250,1600,2000,2500,3200,4000,5000,6300}),0)</f>
        <v>2000</v>
      </c>
      <c r="M4361" s="9" t="str">
        <f t="shared" si="341"/>
        <v>Z-Unit Edge</v>
      </c>
      <c r="N4361" s="9" t="str">
        <f t="shared" si="342"/>
        <v>AL</v>
      </c>
      <c r="O4361" s="13" t="str">
        <f t="shared" si="343"/>
        <v>Silver</v>
      </c>
      <c r="P4361" s="9" t="str">
        <f t="shared" si="344"/>
        <v>PET</v>
      </c>
      <c r="Q4361" s="9" t="str">
        <f t="shared" si="345"/>
        <v>5</v>
      </c>
      <c r="R43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61" s="14" t="str">
        <f>IF(ProjectsDB[[#This Row],[Item Type]]="Straight Plug-In",_xlfn.TEXTJOIN("-",TRUE,M4361&amp;"-"&amp;_xlfn.LET(_xlpm.txt,ProjectsDB[[#This Row],[Assembly]],_xlpm.pos,FIND("SP",_xlpm.txt),_xlpm.pre,LEFT(_xlpm.txt,_xlpm.pos-1),IF(RIGHT(_xlpm.pre,3)="123","3PL",IF(RIGHT(_xlpm.pre,2)="12","2PL",IF(RIGHT(_xlpm.pre,1)="1","1PL","3PL")))),N4361,O4361,P4361,Q4361&amp;"W",R4361),_xlfn.TEXTJOIN("-",TRUE,M4361,N4361,O4361,P4361,Q4361&amp;"W",R4361))</f>
        <v>Z-Unit Edge-AL-Silver-PET-5W-1</v>
      </c>
      <c r="T4361" s="14" t="str">
        <f>IF(COUNTIF(Cycletime[Element Desc.],ProjectsDB[[#This Row],[Element Desc.]])&gt;0,"Found","Not Found")</f>
        <v>Found</v>
      </c>
    </row>
    <row r="4362" spans="2:20" x14ac:dyDescent="0.25">
      <c r="B4362" s="8" t="s">
        <v>9022</v>
      </c>
      <c r="C4362" s="9" t="s">
        <v>8955</v>
      </c>
      <c r="D4362" s="9" t="s">
        <v>8956</v>
      </c>
      <c r="E4362" s="10">
        <v>4</v>
      </c>
      <c r="F4362" s="9" t="s">
        <v>8474</v>
      </c>
      <c r="G4362" s="9" t="s">
        <v>1433</v>
      </c>
      <c r="H4362" s="11"/>
      <c r="I4362" s="12"/>
      <c r="J4362" s="12"/>
      <c r="K4362" s="12"/>
      <c r="L4362" s="12">
        <f t="array" ref="L4362">IFERROR(LOOKUP(2^15,SEARCH({"40A","63A","80A","100A","125A","160A","200A","250A","400A","630A","800A","1000A","1250A","1600A","2000A","2500A","3200A","4000A","5000A","6300A"},UPPER(D4362)),{40,63,80,100,125,160,200,250,400,630,800,1000,1250,1600,2000,2500,3200,4000,5000,6300}),0)</f>
        <v>2000</v>
      </c>
      <c r="M4362" s="9" t="str">
        <f t="shared" si="341"/>
        <v>Joint Pack</v>
      </c>
      <c r="N4362" s="9" t="str">
        <f t="shared" si="342"/>
        <v>AL</v>
      </c>
      <c r="O4362" s="13" t="str">
        <f t="shared" si="343"/>
        <v>Silver</v>
      </c>
      <c r="P4362" s="9" t="str">
        <f t="shared" si="344"/>
        <v>None</v>
      </c>
      <c r="Q4362" s="9" t="str">
        <f t="shared" si="345"/>
        <v>5</v>
      </c>
      <c r="R43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62" s="14" t="str">
        <f>IF(ProjectsDB[[#This Row],[Item Type]]="Straight Plug-In",_xlfn.TEXTJOIN("-",TRUE,M4362&amp;"-"&amp;_xlfn.LET(_xlpm.txt,ProjectsDB[[#This Row],[Assembly]],_xlpm.pos,FIND("SP",_xlpm.txt),_xlpm.pre,LEFT(_xlpm.txt,_xlpm.pos-1),IF(RIGHT(_xlpm.pre,3)="123","3PL",IF(RIGHT(_xlpm.pre,2)="12","2PL",IF(RIGHT(_xlpm.pre,1)="1","1PL","3PL")))),N4362,O4362,P4362,Q4362&amp;"W",R4362),_xlfn.TEXTJOIN("-",TRUE,M4362,N4362,O4362,P4362,Q4362&amp;"W",R4362))</f>
        <v>Joint Pack-AL-Silver-None-5W-1</v>
      </c>
      <c r="T4362" s="14" t="str">
        <f>IF(COUNTIF(Cycletime[Element Desc.],ProjectsDB[[#This Row],[Element Desc.]])&gt;0,"Found","Not Found")</f>
        <v>Found</v>
      </c>
    </row>
    <row r="4363" spans="2:20" x14ac:dyDescent="0.25">
      <c r="B4363" s="8" t="s">
        <v>9023</v>
      </c>
      <c r="C4363" s="9" t="s">
        <v>8967</v>
      </c>
      <c r="D4363" s="9" t="s">
        <v>8968</v>
      </c>
      <c r="E4363" s="10">
        <v>1</v>
      </c>
      <c r="F4363" s="9" t="s">
        <v>8474</v>
      </c>
      <c r="G4363" s="9" t="s">
        <v>1433</v>
      </c>
      <c r="H4363" s="11"/>
      <c r="I4363" s="12"/>
      <c r="J4363" s="12"/>
      <c r="K4363" s="12"/>
      <c r="L4363" s="12">
        <f t="array" ref="L4363">IFERROR(LOOKUP(2^15,SEARCH({"40A","63A","80A","100A","125A","160A","200A","250A","400A","630A","800A","1000A","1250A","1600A","2000A","2500A","3200A","4000A","5000A","6300A"},UPPER(D4363)),{40,63,80,100,125,160,200,250,400,630,800,1000,1250,1600,2000,2500,3200,4000,5000,6300}),0)</f>
        <v>2000</v>
      </c>
      <c r="M4363" s="9" t="str">
        <f t="shared" si="341"/>
        <v>Elbow Edge</v>
      </c>
      <c r="N4363" s="9" t="str">
        <f t="shared" si="342"/>
        <v>AL</v>
      </c>
      <c r="O4363" s="13" t="str">
        <f t="shared" si="343"/>
        <v>Silver</v>
      </c>
      <c r="P4363" s="9" t="str">
        <f t="shared" si="344"/>
        <v>PET</v>
      </c>
      <c r="Q4363" s="9" t="str">
        <f t="shared" si="345"/>
        <v>5</v>
      </c>
      <c r="R43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63" s="14" t="str">
        <f>IF(ProjectsDB[[#This Row],[Item Type]]="Straight Plug-In",_xlfn.TEXTJOIN("-",TRUE,M4363&amp;"-"&amp;_xlfn.LET(_xlpm.txt,ProjectsDB[[#This Row],[Assembly]],_xlpm.pos,FIND("SP",_xlpm.txt),_xlpm.pre,LEFT(_xlpm.txt,_xlpm.pos-1),IF(RIGHT(_xlpm.pre,3)="123","3PL",IF(RIGHT(_xlpm.pre,2)="12","2PL",IF(RIGHT(_xlpm.pre,1)="1","1PL","3PL")))),N4363,O4363,P4363,Q4363&amp;"W",R4363),_xlfn.TEXTJOIN("-",TRUE,M4363,N4363,O4363,P4363,Q4363&amp;"W",R4363))</f>
        <v>Elbow Edge-AL-Silver-PET-5W-1</v>
      </c>
      <c r="T4363" s="14" t="str">
        <f>IF(COUNTIF(Cycletime[Element Desc.],ProjectsDB[[#This Row],[Element Desc.]])&gt;0,"Found","Not Found")</f>
        <v>Found</v>
      </c>
    </row>
    <row r="4364" spans="2:20" x14ac:dyDescent="0.25">
      <c r="B4364" s="8" t="s">
        <v>9024</v>
      </c>
      <c r="C4364" s="9" t="s">
        <v>8952</v>
      </c>
      <c r="D4364" s="9" t="s">
        <v>8953</v>
      </c>
      <c r="E4364" s="10">
        <v>2</v>
      </c>
      <c r="F4364" s="9" t="s">
        <v>8474</v>
      </c>
      <c r="G4364" s="9" t="s">
        <v>1433</v>
      </c>
      <c r="H4364" s="11"/>
      <c r="I4364" s="12"/>
      <c r="J4364" s="12"/>
      <c r="K4364" s="12"/>
      <c r="L4364" s="12">
        <f t="array" ref="L4364">IFERROR(LOOKUP(2^15,SEARCH({"40A","63A","80A","100A","125A","160A","200A","250A","400A","630A","800A","1000A","1250A","1600A","2000A","2500A","3200A","4000A","5000A","6300A"},UPPER(D4364)),{40,63,80,100,125,160,200,250,400,630,800,1000,1250,1600,2000,2500,3200,4000,5000,6300}),0)</f>
        <v>2000</v>
      </c>
      <c r="M4364" s="9" t="str">
        <f t="shared" si="341"/>
        <v>Flange Straight</v>
      </c>
      <c r="N4364" s="9" t="str">
        <f t="shared" si="342"/>
        <v>AL</v>
      </c>
      <c r="O4364" s="13" t="str">
        <f t="shared" si="343"/>
        <v>Silver</v>
      </c>
      <c r="P4364" s="9" t="str">
        <f t="shared" si="344"/>
        <v>PET</v>
      </c>
      <c r="Q4364" s="9" t="str">
        <f t="shared" si="345"/>
        <v>5</v>
      </c>
      <c r="R43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64" s="14" t="str">
        <f>IF(ProjectsDB[[#This Row],[Item Type]]="Straight Plug-In",_xlfn.TEXTJOIN("-",TRUE,M4364&amp;"-"&amp;_xlfn.LET(_xlpm.txt,ProjectsDB[[#This Row],[Assembly]],_xlpm.pos,FIND("SP",_xlpm.txt),_xlpm.pre,LEFT(_xlpm.txt,_xlpm.pos-1),IF(RIGHT(_xlpm.pre,3)="123","3PL",IF(RIGHT(_xlpm.pre,2)="12","2PL",IF(RIGHT(_xlpm.pre,1)="1","1PL","3PL")))),N4364,O4364,P4364,Q4364&amp;"W",R4364),_xlfn.TEXTJOIN("-",TRUE,M4364,N4364,O4364,P4364,Q4364&amp;"W",R4364))</f>
        <v>Flange Straight-AL-Silver-PET-5W-1</v>
      </c>
      <c r="T4364" s="14" t="str">
        <f>IF(COUNTIF(Cycletime[Element Desc.],ProjectsDB[[#This Row],[Element Desc.]])&gt;0,"Found","Not Found")</f>
        <v>Found</v>
      </c>
    </row>
    <row r="4365" spans="2:20" x14ac:dyDescent="0.25">
      <c r="B4365" s="8" t="s">
        <v>9025</v>
      </c>
      <c r="C4365" s="9" t="s">
        <v>8970</v>
      </c>
      <c r="D4365" s="9" t="s">
        <v>8971</v>
      </c>
      <c r="E4365" s="10">
        <v>1</v>
      </c>
      <c r="F4365" s="9" t="s">
        <v>8474</v>
      </c>
      <c r="G4365" s="9" t="s">
        <v>1433</v>
      </c>
      <c r="H4365" s="11"/>
      <c r="I4365" s="12"/>
      <c r="J4365" s="12"/>
      <c r="K4365" s="12"/>
      <c r="L4365" s="12">
        <f t="array" ref="L4365">IFERROR(LOOKUP(2^15,SEARCH({"40A","63A","80A","100A","125A","160A","200A","250A","400A","630A","800A","1000A","1250A","1600A","2000A","2500A","3200A","4000A","5000A","6300A"},UPPER(D4365)),{40,63,80,100,125,160,200,250,400,630,800,1000,1250,1600,2000,2500,3200,4000,5000,6300}),0)</f>
        <v>2000</v>
      </c>
      <c r="M4365" s="9" t="str">
        <f t="shared" si="341"/>
        <v>Z-Unit Edge</v>
      </c>
      <c r="N4365" s="9" t="str">
        <f t="shared" si="342"/>
        <v>AL</v>
      </c>
      <c r="O4365" s="13" t="str">
        <f t="shared" si="343"/>
        <v>Silver</v>
      </c>
      <c r="P4365" s="9" t="str">
        <f t="shared" si="344"/>
        <v>PET</v>
      </c>
      <c r="Q4365" s="9" t="str">
        <f t="shared" si="345"/>
        <v>5</v>
      </c>
      <c r="R43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65" s="14" t="str">
        <f>IF(ProjectsDB[[#This Row],[Item Type]]="Straight Plug-In",_xlfn.TEXTJOIN("-",TRUE,M4365&amp;"-"&amp;_xlfn.LET(_xlpm.txt,ProjectsDB[[#This Row],[Assembly]],_xlpm.pos,FIND("SP",_xlpm.txt),_xlpm.pre,LEFT(_xlpm.txt,_xlpm.pos-1),IF(RIGHT(_xlpm.pre,3)="123","3PL",IF(RIGHT(_xlpm.pre,2)="12","2PL",IF(RIGHT(_xlpm.pre,1)="1","1PL","3PL")))),N4365,O4365,P4365,Q4365&amp;"W",R4365),_xlfn.TEXTJOIN("-",TRUE,M4365,N4365,O4365,P4365,Q4365&amp;"W",R4365))</f>
        <v>Z-Unit Edge-AL-Silver-PET-5W-1</v>
      </c>
      <c r="T4365" s="14" t="str">
        <f>IF(COUNTIF(Cycletime[Element Desc.],ProjectsDB[[#This Row],[Element Desc.]])&gt;0,"Found","Not Found")</f>
        <v>Found</v>
      </c>
    </row>
    <row r="4366" spans="2:20" x14ac:dyDescent="0.25">
      <c r="B4366" s="8" t="s">
        <v>9026</v>
      </c>
      <c r="C4366" s="9" t="s">
        <v>8955</v>
      </c>
      <c r="D4366" s="9" t="s">
        <v>8956</v>
      </c>
      <c r="E4366" s="10">
        <v>3</v>
      </c>
      <c r="F4366" s="9" t="s">
        <v>8474</v>
      </c>
      <c r="G4366" s="9" t="s">
        <v>1433</v>
      </c>
      <c r="H4366" s="11"/>
      <c r="I4366" s="12"/>
      <c r="J4366" s="12"/>
      <c r="K4366" s="12"/>
      <c r="L4366" s="12">
        <f t="array" ref="L4366">IFERROR(LOOKUP(2^15,SEARCH({"40A","63A","80A","100A","125A","160A","200A","250A","400A","630A","800A","1000A","1250A","1600A","2000A","2500A","3200A","4000A","5000A","6300A"},UPPER(D4366)),{40,63,80,100,125,160,200,250,400,630,800,1000,1250,1600,2000,2500,3200,4000,5000,6300}),0)</f>
        <v>2000</v>
      </c>
      <c r="M4366" s="9" t="str">
        <f t="shared" si="341"/>
        <v>Joint Pack</v>
      </c>
      <c r="N4366" s="9" t="str">
        <f t="shared" si="342"/>
        <v>AL</v>
      </c>
      <c r="O4366" s="13" t="str">
        <f t="shared" si="343"/>
        <v>Silver</v>
      </c>
      <c r="P4366" s="9" t="str">
        <f t="shared" si="344"/>
        <v>None</v>
      </c>
      <c r="Q4366" s="9" t="str">
        <f t="shared" si="345"/>
        <v>5</v>
      </c>
      <c r="R43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66" s="14" t="str">
        <f>IF(ProjectsDB[[#This Row],[Item Type]]="Straight Plug-In",_xlfn.TEXTJOIN("-",TRUE,M4366&amp;"-"&amp;_xlfn.LET(_xlpm.txt,ProjectsDB[[#This Row],[Assembly]],_xlpm.pos,FIND("SP",_xlpm.txt),_xlpm.pre,LEFT(_xlpm.txt,_xlpm.pos-1),IF(RIGHT(_xlpm.pre,3)="123","3PL",IF(RIGHT(_xlpm.pre,2)="12","2PL",IF(RIGHT(_xlpm.pre,1)="1","1PL","3PL")))),N4366,O4366,P4366,Q4366&amp;"W",R4366),_xlfn.TEXTJOIN("-",TRUE,M4366,N4366,O4366,P4366,Q4366&amp;"W",R4366))</f>
        <v>Joint Pack-AL-Silver-None-5W-1</v>
      </c>
      <c r="T4366" s="14" t="str">
        <f>IF(COUNTIF(Cycletime[Element Desc.],ProjectsDB[[#This Row],[Element Desc.]])&gt;0,"Found","Not Found")</f>
        <v>Found</v>
      </c>
    </row>
    <row r="4367" spans="2:20" x14ac:dyDescent="0.25">
      <c r="B4367" s="8" t="s">
        <v>9027</v>
      </c>
      <c r="C4367" s="9" t="s">
        <v>8967</v>
      </c>
      <c r="D4367" s="9" t="s">
        <v>8968</v>
      </c>
      <c r="E4367" s="10">
        <v>1</v>
      </c>
      <c r="F4367" s="9" t="s">
        <v>8474</v>
      </c>
      <c r="G4367" s="9" t="s">
        <v>1433</v>
      </c>
      <c r="H4367" s="11"/>
      <c r="I4367" s="12"/>
      <c r="J4367" s="12"/>
      <c r="K4367" s="12"/>
      <c r="L4367" s="12">
        <f t="array" ref="L4367">IFERROR(LOOKUP(2^15,SEARCH({"40A","63A","80A","100A","125A","160A","200A","250A","400A","630A","800A","1000A","1250A","1600A","2000A","2500A","3200A","4000A","5000A","6300A"},UPPER(D4367)),{40,63,80,100,125,160,200,250,400,630,800,1000,1250,1600,2000,2500,3200,4000,5000,6300}),0)</f>
        <v>2000</v>
      </c>
      <c r="M4367" s="9" t="str">
        <f t="shared" si="341"/>
        <v>Elbow Edge</v>
      </c>
      <c r="N4367" s="9" t="str">
        <f t="shared" si="342"/>
        <v>AL</v>
      </c>
      <c r="O4367" s="13" t="str">
        <f t="shared" si="343"/>
        <v>Silver</v>
      </c>
      <c r="P4367" s="9" t="str">
        <f t="shared" si="344"/>
        <v>PET</v>
      </c>
      <c r="Q4367" s="9" t="str">
        <f t="shared" si="345"/>
        <v>5</v>
      </c>
      <c r="R43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67" s="14" t="str">
        <f>IF(ProjectsDB[[#This Row],[Item Type]]="Straight Plug-In",_xlfn.TEXTJOIN("-",TRUE,M4367&amp;"-"&amp;_xlfn.LET(_xlpm.txt,ProjectsDB[[#This Row],[Assembly]],_xlpm.pos,FIND("SP",_xlpm.txt),_xlpm.pre,LEFT(_xlpm.txt,_xlpm.pos-1),IF(RIGHT(_xlpm.pre,3)="123","3PL",IF(RIGHT(_xlpm.pre,2)="12","2PL",IF(RIGHT(_xlpm.pre,1)="1","1PL","3PL")))),N4367,O4367,P4367,Q4367&amp;"W",R4367),_xlfn.TEXTJOIN("-",TRUE,M4367,N4367,O4367,P4367,Q4367&amp;"W",R4367))</f>
        <v>Elbow Edge-AL-Silver-PET-5W-1</v>
      </c>
      <c r="T4367" s="14" t="str">
        <f>IF(COUNTIF(Cycletime[Element Desc.],ProjectsDB[[#This Row],[Element Desc.]])&gt;0,"Found","Not Found")</f>
        <v>Found</v>
      </c>
    </row>
    <row r="4368" spans="2:20" x14ac:dyDescent="0.25">
      <c r="B4368" s="8" t="s">
        <v>9028</v>
      </c>
      <c r="C4368" s="9" t="s">
        <v>8964</v>
      </c>
      <c r="D4368" s="9" t="s">
        <v>8965</v>
      </c>
      <c r="E4368" s="10">
        <v>1</v>
      </c>
      <c r="F4368" s="9" t="s">
        <v>8474</v>
      </c>
      <c r="G4368" s="9" t="s">
        <v>1433</v>
      </c>
      <c r="H4368" s="11"/>
      <c r="I4368" s="12"/>
      <c r="J4368" s="12"/>
      <c r="K4368" s="12"/>
      <c r="L4368" s="12">
        <f t="array" ref="L4368">IFERROR(LOOKUP(2^15,SEARCH({"40A","63A","80A","100A","125A","160A","200A","250A","400A","630A","800A","1000A","1250A","1600A","2000A","2500A","3200A","4000A","5000A","6300A"},UPPER(D4368)),{40,63,80,100,125,160,200,250,400,630,800,1000,1250,1600,2000,2500,3200,4000,5000,6300}),0)</f>
        <v>2000</v>
      </c>
      <c r="M4368" s="9" t="str">
        <f t="shared" si="341"/>
        <v>Straight Feeder</v>
      </c>
      <c r="N4368" s="9" t="str">
        <f t="shared" si="342"/>
        <v>AL</v>
      </c>
      <c r="O4368" s="13" t="str">
        <f t="shared" si="343"/>
        <v>Silver</v>
      </c>
      <c r="P4368" s="9" t="str">
        <f t="shared" si="344"/>
        <v>PET</v>
      </c>
      <c r="Q4368" s="9" t="str">
        <f t="shared" si="345"/>
        <v>5</v>
      </c>
      <c r="R43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68" s="14" t="str">
        <f>IF(ProjectsDB[[#This Row],[Item Type]]="Straight Plug-In",_xlfn.TEXTJOIN("-",TRUE,M4368&amp;"-"&amp;_xlfn.LET(_xlpm.txt,ProjectsDB[[#This Row],[Assembly]],_xlpm.pos,FIND("SP",_xlpm.txt),_xlpm.pre,LEFT(_xlpm.txt,_xlpm.pos-1),IF(RIGHT(_xlpm.pre,3)="123","3PL",IF(RIGHT(_xlpm.pre,2)="12","2PL",IF(RIGHT(_xlpm.pre,1)="1","1PL","3PL")))),N4368,O4368,P4368,Q4368&amp;"W",R4368),_xlfn.TEXTJOIN("-",TRUE,M4368,N4368,O4368,P4368,Q4368&amp;"W",R4368))</f>
        <v>Straight Feeder-AL-Silver-PET-5W-1</v>
      </c>
      <c r="T4368" s="14" t="str">
        <f>IF(COUNTIF(Cycletime[Element Desc.],ProjectsDB[[#This Row],[Element Desc.]])&gt;0,"Found","Not Found")</f>
        <v>Found</v>
      </c>
    </row>
    <row r="4369" spans="2:20" x14ac:dyDescent="0.25">
      <c r="B4369" s="8" t="s">
        <v>9029</v>
      </c>
      <c r="C4369" s="9" t="s">
        <v>8952</v>
      </c>
      <c r="D4369" s="9" t="s">
        <v>8953</v>
      </c>
      <c r="E4369" s="10">
        <v>2</v>
      </c>
      <c r="F4369" s="9" t="s">
        <v>8474</v>
      </c>
      <c r="G4369" s="9" t="s">
        <v>1433</v>
      </c>
      <c r="H4369" s="11"/>
      <c r="I4369" s="12"/>
      <c r="J4369" s="12"/>
      <c r="K4369" s="12"/>
      <c r="L4369" s="12">
        <f t="array" ref="L4369">IFERROR(LOOKUP(2^15,SEARCH({"40A","63A","80A","100A","125A","160A","200A","250A","400A","630A","800A","1000A","1250A","1600A","2000A","2500A","3200A","4000A","5000A","6300A"},UPPER(D4369)),{40,63,80,100,125,160,200,250,400,630,800,1000,1250,1600,2000,2500,3200,4000,5000,6300}),0)</f>
        <v>2000</v>
      </c>
      <c r="M4369" s="9" t="str">
        <f t="shared" si="341"/>
        <v>Flange Straight</v>
      </c>
      <c r="N4369" s="9" t="str">
        <f t="shared" si="342"/>
        <v>AL</v>
      </c>
      <c r="O4369" s="13" t="str">
        <f t="shared" si="343"/>
        <v>Silver</v>
      </c>
      <c r="P4369" s="9" t="str">
        <f t="shared" si="344"/>
        <v>PET</v>
      </c>
      <c r="Q4369" s="9" t="str">
        <f t="shared" si="345"/>
        <v>5</v>
      </c>
      <c r="R43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69" s="14" t="str">
        <f>IF(ProjectsDB[[#This Row],[Item Type]]="Straight Plug-In",_xlfn.TEXTJOIN("-",TRUE,M4369&amp;"-"&amp;_xlfn.LET(_xlpm.txt,ProjectsDB[[#This Row],[Assembly]],_xlpm.pos,FIND("SP",_xlpm.txt),_xlpm.pre,LEFT(_xlpm.txt,_xlpm.pos-1),IF(RIGHT(_xlpm.pre,3)="123","3PL",IF(RIGHT(_xlpm.pre,2)="12","2PL",IF(RIGHT(_xlpm.pre,1)="1","1PL","3PL")))),N4369,O4369,P4369,Q4369&amp;"W",R4369),_xlfn.TEXTJOIN("-",TRUE,M4369,N4369,O4369,P4369,Q4369&amp;"W",R4369))</f>
        <v>Flange Straight-AL-Silver-PET-5W-1</v>
      </c>
      <c r="T4369" s="14" t="str">
        <f>IF(COUNTIF(Cycletime[Element Desc.],ProjectsDB[[#This Row],[Element Desc.]])&gt;0,"Found","Not Found")</f>
        <v>Found</v>
      </c>
    </row>
    <row r="4370" spans="2:20" x14ac:dyDescent="0.25">
      <c r="B4370" s="8" t="s">
        <v>9030</v>
      </c>
      <c r="C4370" s="9" t="s">
        <v>8958</v>
      </c>
      <c r="D4370" s="9" t="s">
        <v>8959</v>
      </c>
      <c r="E4370" s="10">
        <v>1</v>
      </c>
      <c r="F4370" s="9" t="s">
        <v>8474</v>
      </c>
      <c r="G4370" s="9" t="s">
        <v>1433</v>
      </c>
      <c r="H4370" s="11"/>
      <c r="I4370" s="12"/>
      <c r="J4370" s="12"/>
      <c r="K4370" s="12"/>
      <c r="L4370" s="12">
        <f t="array" ref="L4370">IFERROR(LOOKUP(2^15,SEARCH({"40A","63A","80A","100A","125A","160A","200A","250A","400A","630A","800A","1000A","1250A","1600A","2000A","2500A","3200A","4000A","5000A","6300A"},UPPER(D4370)),{40,63,80,100,125,160,200,250,400,630,800,1000,1250,1600,2000,2500,3200,4000,5000,6300}),0)</f>
        <v>2000</v>
      </c>
      <c r="M4370" s="9" t="str">
        <f t="shared" si="341"/>
        <v>Straight Feeder</v>
      </c>
      <c r="N4370" s="9" t="str">
        <f t="shared" si="342"/>
        <v>AL</v>
      </c>
      <c r="O4370" s="13" t="str">
        <f t="shared" si="343"/>
        <v>Silver</v>
      </c>
      <c r="P4370" s="9" t="str">
        <f t="shared" si="344"/>
        <v>PET</v>
      </c>
      <c r="Q4370" s="9" t="str">
        <f t="shared" si="345"/>
        <v>5</v>
      </c>
      <c r="R43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70" s="14" t="str">
        <f>IF(ProjectsDB[[#This Row],[Item Type]]="Straight Plug-In",_xlfn.TEXTJOIN("-",TRUE,M4370&amp;"-"&amp;_xlfn.LET(_xlpm.txt,ProjectsDB[[#This Row],[Assembly]],_xlpm.pos,FIND("SP",_xlpm.txt),_xlpm.pre,LEFT(_xlpm.txt,_xlpm.pos-1),IF(RIGHT(_xlpm.pre,3)="123","3PL",IF(RIGHT(_xlpm.pre,2)="12","2PL",IF(RIGHT(_xlpm.pre,1)="1","1PL","3PL")))),N4370,O4370,P4370,Q4370&amp;"W",R4370),_xlfn.TEXTJOIN("-",TRUE,M4370,N4370,O4370,P4370,Q4370&amp;"W",R4370))</f>
        <v>Straight Feeder-AL-Silver-PET-5W-1</v>
      </c>
      <c r="T4370" s="14" t="str">
        <f>IF(COUNTIF(Cycletime[Element Desc.],ProjectsDB[[#This Row],[Element Desc.]])&gt;0,"Found","Not Found")</f>
        <v>Found</v>
      </c>
    </row>
    <row r="4371" spans="2:20" x14ac:dyDescent="0.25">
      <c r="B4371" s="8" t="s">
        <v>9031</v>
      </c>
      <c r="C4371" s="9" t="s">
        <v>8987</v>
      </c>
      <c r="D4371" s="9" t="s">
        <v>8988</v>
      </c>
      <c r="E4371" s="10">
        <v>1</v>
      </c>
      <c r="F4371" s="9" t="s">
        <v>8474</v>
      </c>
      <c r="G4371" s="9" t="s">
        <v>1433</v>
      </c>
      <c r="H4371" s="11"/>
      <c r="I4371" s="12"/>
      <c r="J4371" s="12"/>
      <c r="K4371" s="12"/>
      <c r="L4371" s="12">
        <f t="array" ref="L4371">IFERROR(LOOKUP(2^15,SEARCH({"40A","63A","80A","100A","125A","160A","200A","250A","400A","630A","800A","1000A","1250A","1600A","2000A","2500A","3200A","4000A","5000A","6300A"},UPPER(D4371)),{40,63,80,100,125,160,200,250,400,630,800,1000,1250,1600,2000,2500,3200,4000,5000,6300}),0)</f>
        <v>2000</v>
      </c>
      <c r="M4371" s="9" t="str">
        <f t="shared" si="341"/>
        <v>Straight Feeder</v>
      </c>
      <c r="N4371" s="9" t="str">
        <f t="shared" si="342"/>
        <v>AL</v>
      </c>
      <c r="O4371" s="13" t="str">
        <f t="shared" si="343"/>
        <v>Silver</v>
      </c>
      <c r="P4371" s="9" t="str">
        <f t="shared" si="344"/>
        <v>PET</v>
      </c>
      <c r="Q4371" s="9" t="str">
        <f t="shared" si="345"/>
        <v>5</v>
      </c>
      <c r="R43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71" s="14" t="str">
        <f>IF(ProjectsDB[[#This Row],[Item Type]]="Straight Plug-In",_xlfn.TEXTJOIN("-",TRUE,M4371&amp;"-"&amp;_xlfn.LET(_xlpm.txt,ProjectsDB[[#This Row],[Assembly]],_xlpm.pos,FIND("SP",_xlpm.txt),_xlpm.pre,LEFT(_xlpm.txt,_xlpm.pos-1),IF(RIGHT(_xlpm.pre,3)="123","3PL",IF(RIGHT(_xlpm.pre,2)="12","2PL",IF(RIGHT(_xlpm.pre,1)="1","1PL","3PL")))),N4371,O4371,P4371,Q4371&amp;"W",R4371),_xlfn.TEXTJOIN("-",TRUE,M4371,N4371,O4371,P4371,Q4371&amp;"W",R4371))</f>
        <v>Straight Feeder-AL-Silver-PET-5W-1</v>
      </c>
      <c r="T4371" s="14" t="str">
        <f>IF(COUNTIF(Cycletime[Element Desc.],ProjectsDB[[#This Row],[Element Desc.]])&gt;0,"Found","Not Found")</f>
        <v>Found</v>
      </c>
    </row>
    <row r="4372" spans="2:20" x14ac:dyDescent="0.25">
      <c r="B4372" s="8" t="s">
        <v>9032</v>
      </c>
      <c r="C4372" s="9" t="s">
        <v>8967</v>
      </c>
      <c r="D4372" s="9" t="s">
        <v>8968</v>
      </c>
      <c r="E4372" s="10">
        <v>1</v>
      </c>
      <c r="F4372" s="9" t="s">
        <v>8474</v>
      </c>
      <c r="G4372" s="9" t="s">
        <v>1433</v>
      </c>
      <c r="H4372" s="11"/>
      <c r="I4372" s="12"/>
      <c r="J4372" s="12"/>
      <c r="K4372" s="12"/>
      <c r="L4372" s="12">
        <f t="array" ref="L4372">IFERROR(LOOKUP(2^15,SEARCH({"40A","63A","80A","100A","125A","160A","200A","250A","400A","630A","800A","1000A","1250A","1600A","2000A","2500A","3200A","4000A","5000A","6300A"},UPPER(D4372)),{40,63,80,100,125,160,200,250,400,630,800,1000,1250,1600,2000,2500,3200,4000,5000,6300}),0)</f>
        <v>2000</v>
      </c>
      <c r="M4372" s="9" t="str">
        <f t="shared" si="341"/>
        <v>Elbow Edge</v>
      </c>
      <c r="N4372" s="9" t="str">
        <f t="shared" si="342"/>
        <v>AL</v>
      </c>
      <c r="O4372" s="13" t="str">
        <f t="shared" si="343"/>
        <v>Silver</v>
      </c>
      <c r="P4372" s="9" t="str">
        <f t="shared" si="344"/>
        <v>PET</v>
      </c>
      <c r="Q4372" s="9" t="str">
        <f t="shared" si="345"/>
        <v>5</v>
      </c>
      <c r="R43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72" s="14" t="str">
        <f>IF(ProjectsDB[[#This Row],[Item Type]]="Straight Plug-In",_xlfn.TEXTJOIN("-",TRUE,M4372&amp;"-"&amp;_xlfn.LET(_xlpm.txt,ProjectsDB[[#This Row],[Assembly]],_xlpm.pos,FIND("SP",_xlpm.txt),_xlpm.pre,LEFT(_xlpm.txt,_xlpm.pos-1),IF(RIGHT(_xlpm.pre,3)="123","3PL",IF(RIGHT(_xlpm.pre,2)="12","2PL",IF(RIGHT(_xlpm.pre,1)="1","1PL","3PL")))),N4372,O4372,P4372,Q4372&amp;"W",R4372),_xlfn.TEXTJOIN("-",TRUE,M4372,N4372,O4372,P4372,Q4372&amp;"W",R4372))</f>
        <v>Elbow Edge-AL-Silver-PET-5W-1</v>
      </c>
      <c r="T4372" s="14" t="str">
        <f>IF(COUNTIF(Cycletime[Element Desc.],ProjectsDB[[#This Row],[Element Desc.]])&gt;0,"Found","Not Found")</f>
        <v>Found</v>
      </c>
    </row>
    <row r="4373" spans="2:20" x14ac:dyDescent="0.25">
      <c r="B4373" s="8" t="s">
        <v>9033</v>
      </c>
      <c r="C4373" s="9" t="s">
        <v>8955</v>
      </c>
      <c r="D4373" s="9" t="s">
        <v>8956</v>
      </c>
      <c r="E4373" s="10">
        <v>6</v>
      </c>
      <c r="F4373" s="9" t="s">
        <v>8474</v>
      </c>
      <c r="G4373" s="9" t="s">
        <v>1433</v>
      </c>
      <c r="H4373" s="11"/>
      <c r="I4373" s="12"/>
      <c r="J4373" s="12"/>
      <c r="K4373" s="12"/>
      <c r="L4373" s="12">
        <f t="array" ref="L4373">IFERROR(LOOKUP(2^15,SEARCH({"40A","63A","80A","100A","125A","160A","200A","250A","400A","630A","800A","1000A","1250A","1600A","2000A","2500A","3200A","4000A","5000A","6300A"},UPPER(D4373)),{40,63,80,100,125,160,200,250,400,630,800,1000,1250,1600,2000,2500,3200,4000,5000,6300}),0)</f>
        <v>2000</v>
      </c>
      <c r="M4373" s="9" t="str">
        <f t="shared" si="341"/>
        <v>Joint Pack</v>
      </c>
      <c r="N4373" s="9" t="str">
        <f t="shared" si="342"/>
        <v>AL</v>
      </c>
      <c r="O4373" s="13" t="str">
        <f t="shared" si="343"/>
        <v>Silver</v>
      </c>
      <c r="P4373" s="9" t="str">
        <f t="shared" si="344"/>
        <v>None</v>
      </c>
      <c r="Q4373" s="9" t="str">
        <f t="shared" si="345"/>
        <v>5</v>
      </c>
      <c r="R43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73" s="14" t="str">
        <f>IF(ProjectsDB[[#This Row],[Item Type]]="Straight Plug-In",_xlfn.TEXTJOIN("-",TRUE,M4373&amp;"-"&amp;_xlfn.LET(_xlpm.txt,ProjectsDB[[#This Row],[Assembly]],_xlpm.pos,FIND("SP",_xlpm.txt),_xlpm.pre,LEFT(_xlpm.txt,_xlpm.pos-1),IF(RIGHT(_xlpm.pre,3)="123","3PL",IF(RIGHT(_xlpm.pre,2)="12","2PL",IF(RIGHT(_xlpm.pre,1)="1","1PL","3PL")))),N4373,O4373,P4373,Q4373&amp;"W",R4373),_xlfn.TEXTJOIN("-",TRUE,M4373,N4373,O4373,P4373,Q4373&amp;"W",R4373))</f>
        <v>Joint Pack-AL-Silver-None-5W-1</v>
      </c>
      <c r="T4373" s="14" t="str">
        <f>IF(COUNTIF(Cycletime[Element Desc.],ProjectsDB[[#This Row],[Element Desc.]])&gt;0,"Found","Not Found")</f>
        <v>Found</v>
      </c>
    </row>
    <row r="4374" spans="2:20" x14ac:dyDescent="0.25">
      <c r="B4374" s="8" t="s">
        <v>9034</v>
      </c>
      <c r="C4374" s="9" t="s">
        <v>8961</v>
      </c>
      <c r="D4374" s="9" t="s">
        <v>8962</v>
      </c>
      <c r="E4374" s="10">
        <v>1</v>
      </c>
      <c r="F4374" s="9" t="s">
        <v>8474</v>
      </c>
      <c r="G4374" s="9" t="s">
        <v>1433</v>
      </c>
      <c r="H4374" s="11"/>
      <c r="I4374" s="12"/>
      <c r="J4374" s="12"/>
      <c r="K4374" s="12"/>
      <c r="L4374" s="12">
        <f t="array" ref="L4374">IFERROR(LOOKUP(2^15,SEARCH({"40A","63A","80A","100A","125A","160A","200A","250A","400A","630A","800A","1000A","1250A","1600A","2000A","2500A","3200A","4000A","5000A","6300A"},UPPER(D4374)),{40,63,80,100,125,160,200,250,400,630,800,1000,1250,1600,2000,2500,3200,4000,5000,6300}),0)</f>
        <v>2000</v>
      </c>
      <c r="M4374" s="9" t="str">
        <f t="shared" si="341"/>
        <v>Elbow Edge</v>
      </c>
      <c r="N4374" s="9" t="str">
        <f t="shared" si="342"/>
        <v>AL</v>
      </c>
      <c r="O4374" s="13" t="str">
        <f t="shared" si="343"/>
        <v>Silver</v>
      </c>
      <c r="P4374" s="9" t="str">
        <f t="shared" si="344"/>
        <v>PET</v>
      </c>
      <c r="Q4374" s="9" t="str">
        <f t="shared" si="345"/>
        <v>5</v>
      </c>
      <c r="R43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74" s="14" t="str">
        <f>IF(ProjectsDB[[#This Row],[Item Type]]="Straight Plug-In",_xlfn.TEXTJOIN("-",TRUE,M4374&amp;"-"&amp;_xlfn.LET(_xlpm.txt,ProjectsDB[[#This Row],[Assembly]],_xlpm.pos,FIND("SP",_xlpm.txt),_xlpm.pre,LEFT(_xlpm.txt,_xlpm.pos-1),IF(RIGHT(_xlpm.pre,3)="123","3PL",IF(RIGHT(_xlpm.pre,2)="12","2PL",IF(RIGHT(_xlpm.pre,1)="1","1PL","3PL")))),N4374,O4374,P4374,Q4374&amp;"W",R4374),_xlfn.TEXTJOIN("-",TRUE,M4374,N4374,O4374,P4374,Q4374&amp;"W",R4374))</f>
        <v>Elbow Edge-AL-Silver-PET-5W-1</v>
      </c>
      <c r="T4374" s="14" t="str">
        <f>IF(COUNTIF(Cycletime[Element Desc.],ProjectsDB[[#This Row],[Element Desc.]])&gt;0,"Found","Not Found")</f>
        <v>Found</v>
      </c>
    </row>
    <row r="4375" spans="2:20" x14ac:dyDescent="0.25">
      <c r="B4375" s="8" t="s">
        <v>9035</v>
      </c>
      <c r="C4375" s="9" t="s">
        <v>9036</v>
      </c>
      <c r="D4375" s="9" t="s">
        <v>9037</v>
      </c>
      <c r="E4375" s="10">
        <v>2</v>
      </c>
      <c r="F4375" s="9" t="s">
        <v>8474</v>
      </c>
      <c r="G4375" s="9" t="s">
        <v>1433</v>
      </c>
      <c r="H4375" s="11"/>
      <c r="I4375" s="12"/>
      <c r="J4375" s="12"/>
      <c r="K4375" s="12"/>
      <c r="L4375" s="12">
        <f t="array" ref="L4375">IFERROR(LOOKUP(2^15,SEARCH({"40A","63A","80A","100A","125A","160A","200A","250A","400A","630A","800A","1000A","1250A","1600A","2000A","2500A","3200A","4000A","5000A","6300A"},UPPER(D4375)),{40,63,80,100,125,160,200,250,400,630,800,1000,1250,1600,2000,2500,3200,4000,5000,6300}),0)</f>
        <v>2000</v>
      </c>
      <c r="M4375" s="9" t="str">
        <f t="shared" si="341"/>
        <v>Flange Straight</v>
      </c>
      <c r="N4375" s="9" t="str">
        <f t="shared" si="342"/>
        <v>AL</v>
      </c>
      <c r="O4375" s="13" t="str">
        <f t="shared" si="343"/>
        <v>Silver</v>
      </c>
      <c r="P4375" s="9" t="str">
        <f t="shared" si="344"/>
        <v>PET</v>
      </c>
      <c r="Q4375" s="9" t="str">
        <f t="shared" si="345"/>
        <v>5</v>
      </c>
      <c r="R43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75" s="14" t="str">
        <f>IF(ProjectsDB[[#This Row],[Item Type]]="Straight Plug-In",_xlfn.TEXTJOIN("-",TRUE,M4375&amp;"-"&amp;_xlfn.LET(_xlpm.txt,ProjectsDB[[#This Row],[Assembly]],_xlpm.pos,FIND("SP",_xlpm.txt),_xlpm.pre,LEFT(_xlpm.txt,_xlpm.pos-1),IF(RIGHT(_xlpm.pre,3)="123","3PL",IF(RIGHT(_xlpm.pre,2)="12","2PL",IF(RIGHT(_xlpm.pre,1)="1","1PL","3PL")))),N4375,O4375,P4375,Q4375&amp;"W",R4375),_xlfn.TEXTJOIN("-",TRUE,M4375,N4375,O4375,P4375,Q4375&amp;"W",R4375))</f>
        <v>Flange Straight-AL-Silver-PET-5W-1</v>
      </c>
      <c r="T4375" s="14" t="str">
        <f>IF(COUNTIF(Cycletime[Element Desc.],ProjectsDB[[#This Row],[Element Desc.]])&gt;0,"Found","Not Found")</f>
        <v>Found</v>
      </c>
    </row>
    <row r="4376" spans="2:20" x14ac:dyDescent="0.25">
      <c r="B4376" s="8" t="s">
        <v>9038</v>
      </c>
      <c r="C4376" s="9" t="s">
        <v>9039</v>
      </c>
      <c r="D4376" s="9" t="s">
        <v>9040</v>
      </c>
      <c r="E4376" s="10">
        <v>2</v>
      </c>
      <c r="F4376" s="9" t="s">
        <v>8474</v>
      </c>
      <c r="G4376" s="9" t="s">
        <v>1433</v>
      </c>
      <c r="H4376" s="11"/>
      <c r="I4376" s="12"/>
      <c r="J4376" s="12"/>
      <c r="K4376" s="12"/>
      <c r="L4376" s="12">
        <f t="array" ref="L4376">IFERROR(LOOKUP(2^15,SEARCH({"40A","63A","80A","100A","125A","160A","200A","250A","400A","630A","800A","1000A","1250A","1600A","2000A","2500A","3200A","4000A","5000A","6300A"},UPPER(D4376)),{40,63,80,100,125,160,200,250,400,630,800,1000,1250,1600,2000,2500,3200,4000,5000,6300}),0)</f>
        <v>2000</v>
      </c>
      <c r="M4376" s="9" t="str">
        <f t="shared" si="341"/>
        <v>Elbow Edge</v>
      </c>
      <c r="N4376" s="9" t="str">
        <f t="shared" si="342"/>
        <v>AL</v>
      </c>
      <c r="O4376" s="13" t="str">
        <f t="shared" si="343"/>
        <v>Silver</v>
      </c>
      <c r="P4376" s="9" t="str">
        <f t="shared" si="344"/>
        <v>PET</v>
      </c>
      <c r="Q4376" s="9" t="str">
        <f t="shared" si="345"/>
        <v>5</v>
      </c>
      <c r="R43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76" s="14" t="str">
        <f>IF(ProjectsDB[[#This Row],[Item Type]]="Straight Plug-In",_xlfn.TEXTJOIN("-",TRUE,M4376&amp;"-"&amp;_xlfn.LET(_xlpm.txt,ProjectsDB[[#This Row],[Assembly]],_xlpm.pos,FIND("SP",_xlpm.txt),_xlpm.pre,LEFT(_xlpm.txt,_xlpm.pos-1),IF(RIGHT(_xlpm.pre,3)="123","3PL",IF(RIGHT(_xlpm.pre,2)="12","2PL",IF(RIGHT(_xlpm.pre,1)="1","1PL","3PL")))),N4376,O4376,P4376,Q4376&amp;"W",R4376),_xlfn.TEXTJOIN("-",TRUE,M4376,N4376,O4376,P4376,Q4376&amp;"W",R4376))</f>
        <v>Elbow Edge-AL-Silver-PET-5W-1</v>
      </c>
      <c r="T4376" s="14" t="str">
        <f>IF(COUNTIF(Cycletime[Element Desc.],ProjectsDB[[#This Row],[Element Desc.]])&gt;0,"Found","Not Found")</f>
        <v>Found</v>
      </c>
    </row>
    <row r="4377" spans="2:20" x14ac:dyDescent="0.25">
      <c r="B4377" s="8" t="s">
        <v>9041</v>
      </c>
      <c r="C4377" s="9" t="s">
        <v>7675</v>
      </c>
      <c r="D4377" s="9" t="s">
        <v>7676</v>
      </c>
      <c r="E4377" s="10">
        <v>1</v>
      </c>
      <c r="F4377" s="9" t="s">
        <v>8474</v>
      </c>
      <c r="G4377" s="9" t="s">
        <v>1433</v>
      </c>
      <c r="H4377" s="11"/>
      <c r="I4377" s="12"/>
      <c r="J4377" s="12"/>
      <c r="K4377" s="12"/>
      <c r="L4377" s="12">
        <f t="array" ref="L4377">IFERROR(LOOKUP(2^15,SEARCH({"40A","63A","80A","100A","125A","160A","200A","250A","400A","630A","800A","1000A","1250A","1600A","2000A","2500A","3200A","4000A","5000A","6300A"},UPPER(D4377)),{40,63,80,100,125,160,200,250,400,630,800,1000,1250,1600,2000,2500,3200,4000,5000,6300}),0)</f>
        <v>2000</v>
      </c>
      <c r="M4377" s="9" t="str">
        <f t="shared" si="341"/>
        <v>Straight Feeder</v>
      </c>
      <c r="N4377" s="9" t="str">
        <f t="shared" si="342"/>
        <v>AL</v>
      </c>
      <c r="O4377" s="13" t="str">
        <f t="shared" si="343"/>
        <v>Silver</v>
      </c>
      <c r="P4377" s="9" t="str">
        <f t="shared" si="344"/>
        <v>PET</v>
      </c>
      <c r="Q4377" s="9" t="str">
        <f t="shared" si="345"/>
        <v>5</v>
      </c>
      <c r="R43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77" s="14" t="str">
        <f>IF(ProjectsDB[[#This Row],[Item Type]]="Straight Plug-In",_xlfn.TEXTJOIN("-",TRUE,M4377&amp;"-"&amp;_xlfn.LET(_xlpm.txt,ProjectsDB[[#This Row],[Assembly]],_xlpm.pos,FIND("SP",_xlpm.txt),_xlpm.pre,LEFT(_xlpm.txt,_xlpm.pos-1),IF(RIGHT(_xlpm.pre,3)="123","3PL",IF(RIGHT(_xlpm.pre,2)="12","2PL",IF(RIGHT(_xlpm.pre,1)="1","1PL","3PL")))),N4377,O4377,P4377,Q4377&amp;"W",R4377),_xlfn.TEXTJOIN("-",TRUE,M4377,N4377,O4377,P4377,Q4377&amp;"W",R4377))</f>
        <v>Straight Feeder-AL-Silver-PET-5W-1</v>
      </c>
      <c r="T4377" s="14" t="str">
        <f>IF(COUNTIF(Cycletime[Element Desc.],ProjectsDB[[#This Row],[Element Desc.]])&gt;0,"Found","Not Found")</f>
        <v>Found</v>
      </c>
    </row>
    <row r="4378" spans="2:20" x14ac:dyDescent="0.25">
      <c r="B4378" s="8" t="s">
        <v>9042</v>
      </c>
      <c r="C4378" s="9" t="s">
        <v>9043</v>
      </c>
      <c r="D4378" s="9" t="s">
        <v>9044</v>
      </c>
      <c r="E4378" s="10">
        <v>4</v>
      </c>
      <c r="F4378" s="9" t="s">
        <v>8474</v>
      </c>
      <c r="G4378" s="9" t="s">
        <v>1433</v>
      </c>
      <c r="H4378" s="11"/>
      <c r="I4378" s="12"/>
      <c r="J4378" s="12"/>
      <c r="K4378" s="12"/>
      <c r="L4378" s="12">
        <f t="array" ref="L4378">IFERROR(LOOKUP(2^15,SEARCH({"40A","63A","80A","100A","125A","160A","200A","250A","400A","630A","800A","1000A","1250A","1600A","2000A","2500A","3200A","4000A","5000A","6300A"},UPPER(D4378)),{40,63,80,100,125,160,200,250,400,630,800,1000,1250,1600,2000,2500,3200,4000,5000,6300}),0)</f>
        <v>2000</v>
      </c>
      <c r="M4378" s="9" t="str">
        <f t="shared" si="341"/>
        <v>Joint Pack</v>
      </c>
      <c r="N4378" s="9" t="str">
        <f t="shared" si="342"/>
        <v>AL</v>
      </c>
      <c r="O4378" s="13" t="str">
        <f t="shared" si="343"/>
        <v>Silver</v>
      </c>
      <c r="P4378" s="9" t="str">
        <f t="shared" si="344"/>
        <v>None</v>
      </c>
      <c r="Q4378" s="9" t="str">
        <f t="shared" si="345"/>
        <v>5</v>
      </c>
      <c r="R43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78" s="14" t="str">
        <f>IF(ProjectsDB[[#This Row],[Item Type]]="Straight Plug-In",_xlfn.TEXTJOIN("-",TRUE,M4378&amp;"-"&amp;_xlfn.LET(_xlpm.txt,ProjectsDB[[#This Row],[Assembly]],_xlpm.pos,FIND("SP",_xlpm.txt),_xlpm.pre,LEFT(_xlpm.txt,_xlpm.pos-1),IF(RIGHT(_xlpm.pre,3)="123","3PL",IF(RIGHT(_xlpm.pre,2)="12","2PL",IF(RIGHT(_xlpm.pre,1)="1","1PL","3PL")))),N4378,O4378,P4378,Q4378&amp;"W",R4378),_xlfn.TEXTJOIN("-",TRUE,M4378,N4378,O4378,P4378,Q4378&amp;"W",R4378))</f>
        <v>Joint Pack-AL-Silver-None-5W-1</v>
      </c>
      <c r="T4378" s="14" t="str">
        <f>IF(COUNTIF(Cycletime[Element Desc.],ProjectsDB[[#This Row],[Element Desc.]])&gt;0,"Found","Not Found")</f>
        <v>Found</v>
      </c>
    </row>
    <row r="4379" spans="2:20" x14ac:dyDescent="0.25">
      <c r="B4379" s="8" t="s">
        <v>9045</v>
      </c>
      <c r="C4379" s="9" t="s">
        <v>9036</v>
      </c>
      <c r="D4379" s="9" t="s">
        <v>9037</v>
      </c>
      <c r="E4379" s="10">
        <v>2</v>
      </c>
      <c r="F4379" s="9" t="s">
        <v>8474</v>
      </c>
      <c r="G4379" s="9" t="s">
        <v>1433</v>
      </c>
      <c r="H4379" s="11"/>
      <c r="I4379" s="12"/>
      <c r="J4379" s="12"/>
      <c r="K4379" s="12"/>
      <c r="L4379" s="12">
        <f t="array" ref="L4379">IFERROR(LOOKUP(2^15,SEARCH({"40A","63A","80A","100A","125A","160A","200A","250A","400A","630A","800A","1000A","1250A","1600A","2000A","2500A","3200A","4000A","5000A","6300A"},UPPER(D4379)),{40,63,80,100,125,160,200,250,400,630,800,1000,1250,1600,2000,2500,3200,4000,5000,6300}),0)</f>
        <v>2000</v>
      </c>
      <c r="M4379" s="9" t="str">
        <f t="shared" si="341"/>
        <v>Flange Straight</v>
      </c>
      <c r="N4379" s="9" t="str">
        <f t="shared" si="342"/>
        <v>AL</v>
      </c>
      <c r="O4379" s="13" t="str">
        <f t="shared" si="343"/>
        <v>Silver</v>
      </c>
      <c r="P4379" s="9" t="str">
        <f t="shared" si="344"/>
        <v>PET</v>
      </c>
      <c r="Q4379" s="9" t="str">
        <f t="shared" si="345"/>
        <v>5</v>
      </c>
      <c r="R43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79" s="14" t="str">
        <f>IF(ProjectsDB[[#This Row],[Item Type]]="Straight Plug-In",_xlfn.TEXTJOIN("-",TRUE,M4379&amp;"-"&amp;_xlfn.LET(_xlpm.txt,ProjectsDB[[#This Row],[Assembly]],_xlpm.pos,FIND("SP",_xlpm.txt),_xlpm.pre,LEFT(_xlpm.txt,_xlpm.pos-1),IF(RIGHT(_xlpm.pre,3)="123","3PL",IF(RIGHT(_xlpm.pre,2)="12","2PL",IF(RIGHT(_xlpm.pre,1)="1","1PL","3PL")))),N4379,O4379,P4379,Q4379&amp;"W",R4379),_xlfn.TEXTJOIN("-",TRUE,M4379,N4379,O4379,P4379,Q4379&amp;"W",R4379))</f>
        <v>Flange Straight-AL-Silver-PET-5W-1</v>
      </c>
      <c r="T4379" s="14" t="str">
        <f>IF(COUNTIF(Cycletime[Element Desc.],ProjectsDB[[#This Row],[Element Desc.]])&gt;0,"Found","Not Found")</f>
        <v>Found</v>
      </c>
    </row>
    <row r="4380" spans="2:20" x14ac:dyDescent="0.25">
      <c r="B4380" s="8" t="s">
        <v>9046</v>
      </c>
      <c r="C4380" s="9" t="s">
        <v>9039</v>
      </c>
      <c r="D4380" s="9" t="s">
        <v>9040</v>
      </c>
      <c r="E4380" s="10">
        <v>2</v>
      </c>
      <c r="F4380" s="9" t="s">
        <v>8474</v>
      </c>
      <c r="G4380" s="9" t="s">
        <v>1433</v>
      </c>
      <c r="H4380" s="11"/>
      <c r="I4380" s="12"/>
      <c r="J4380" s="12"/>
      <c r="K4380" s="12"/>
      <c r="L4380" s="12">
        <f t="array" ref="L4380">IFERROR(LOOKUP(2^15,SEARCH({"40A","63A","80A","100A","125A","160A","200A","250A","400A","630A","800A","1000A","1250A","1600A","2000A","2500A","3200A","4000A","5000A","6300A"},UPPER(D4380)),{40,63,80,100,125,160,200,250,400,630,800,1000,1250,1600,2000,2500,3200,4000,5000,6300}),0)</f>
        <v>2000</v>
      </c>
      <c r="M4380" s="9" t="str">
        <f t="shared" si="341"/>
        <v>Elbow Edge</v>
      </c>
      <c r="N4380" s="9" t="str">
        <f t="shared" si="342"/>
        <v>AL</v>
      </c>
      <c r="O4380" s="13" t="str">
        <f t="shared" si="343"/>
        <v>Silver</v>
      </c>
      <c r="P4380" s="9" t="str">
        <f t="shared" si="344"/>
        <v>PET</v>
      </c>
      <c r="Q4380" s="9" t="str">
        <f t="shared" si="345"/>
        <v>5</v>
      </c>
      <c r="R43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80" s="14" t="str">
        <f>IF(ProjectsDB[[#This Row],[Item Type]]="Straight Plug-In",_xlfn.TEXTJOIN("-",TRUE,M4380&amp;"-"&amp;_xlfn.LET(_xlpm.txt,ProjectsDB[[#This Row],[Assembly]],_xlpm.pos,FIND("SP",_xlpm.txt),_xlpm.pre,LEFT(_xlpm.txt,_xlpm.pos-1),IF(RIGHT(_xlpm.pre,3)="123","3PL",IF(RIGHT(_xlpm.pre,2)="12","2PL",IF(RIGHT(_xlpm.pre,1)="1","1PL","3PL")))),N4380,O4380,P4380,Q4380&amp;"W",R4380),_xlfn.TEXTJOIN("-",TRUE,M4380,N4380,O4380,P4380,Q4380&amp;"W",R4380))</f>
        <v>Elbow Edge-AL-Silver-PET-5W-1</v>
      </c>
      <c r="T4380" s="14" t="str">
        <f>IF(COUNTIF(Cycletime[Element Desc.],ProjectsDB[[#This Row],[Element Desc.]])&gt;0,"Found","Not Found")</f>
        <v>Found</v>
      </c>
    </row>
    <row r="4381" spans="2:20" x14ac:dyDescent="0.25">
      <c r="B4381" s="8" t="s">
        <v>9047</v>
      </c>
      <c r="C4381" s="9" t="s">
        <v>9043</v>
      </c>
      <c r="D4381" s="9" t="s">
        <v>9044</v>
      </c>
      <c r="E4381" s="10">
        <v>3</v>
      </c>
      <c r="F4381" s="9" t="s">
        <v>8474</v>
      </c>
      <c r="G4381" s="9" t="s">
        <v>1433</v>
      </c>
      <c r="H4381" s="11"/>
      <c r="I4381" s="12"/>
      <c r="J4381" s="12"/>
      <c r="K4381" s="12"/>
      <c r="L4381" s="12">
        <f t="array" ref="L4381">IFERROR(LOOKUP(2^15,SEARCH({"40A","63A","80A","100A","125A","160A","200A","250A","400A","630A","800A","1000A","1250A","1600A","2000A","2500A","3200A","4000A","5000A","6300A"},UPPER(D4381)),{40,63,80,100,125,160,200,250,400,630,800,1000,1250,1600,2000,2500,3200,4000,5000,6300}),0)</f>
        <v>2000</v>
      </c>
      <c r="M4381" s="9" t="str">
        <f t="shared" si="341"/>
        <v>Joint Pack</v>
      </c>
      <c r="N4381" s="9" t="str">
        <f t="shared" si="342"/>
        <v>AL</v>
      </c>
      <c r="O4381" s="13" t="str">
        <f t="shared" si="343"/>
        <v>Silver</v>
      </c>
      <c r="P4381" s="9" t="str">
        <f t="shared" si="344"/>
        <v>None</v>
      </c>
      <c r="Q4381" s="9" t="str">
        <f t="shared" si="345"/>
        <v>5</v>
      </c>
      <c r="R43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81" s="14" t="str">
        <f>IF(ProjectsDB[[#This Row],[Item Type]]="Straight Plug-In",_xlfn.TEXTJOIN("-",TRUE,M4381&amp;"-"&amp;_xlfn.LET(_xlpm.txt,ProjectsDB[[#This Row],[Assembly]],_xlpm.pos,FIND("SP",_xlpm.txt),_xlpm.pre,LEFT(_xlpm.txt,_xlpm.pos-1),IF(RIGHT(_xlpm.pre,3)="123","3PL",IF(RIGHT(_xlpm.pre,2)="12","2PL",IF(RIGHT(_xlpm.pre,1)="1","1PL","3PL")))),N4381,O4381,P4381,Q4381&amp;"W",R4381),_xlfn.TEXTJOIN("-",TRUE,M4381,N4381,O4381,P4381,Q4381&amp;"W",R4381))</f>
        <v>Joint Pack-AL-Silver-None-5W-1</v>
      </c>
      <c r="T4381" s="14" t="str">
        <f>IF(COUNTIF(Cycletime[Element Desc.],ProjectsDB[[#This Row],[Element Desc.]])&gt;0,"Found","Not Found")</f>
        <v>Found</v>
      </c>
    </row>
    <row r="4382" spans="2:20" x14ac:dyDescent="0.25">
      <c r="B4382" s="8" t="s">
        <v>9048</v>
      </c>
      <c r="C4382" s="9" t="s">
        <v>9049</v>
      </c>
      <c r="D4382" s="9" t="s">
        <v>9050</v>
      </c>
      <c r="E4382" s="10">
        <v>1</v>
      </c>
      <c r="F4382" s="9" t="s">
        <v>8474</v>
      </c>
      <c r="G4382" s="9" t="s">
        <v>1433</v>
      </c>
      <c r="H4382" s="11"/>
      <c r="I4382" s="12"/>
      <c r="J4382" s="12"/>
      <c r="K4382" s="12"/>
      <c r="L4382" s="12">
        <f t="array" ref="L4382">IFERROR(LOOKUP(2^15,SEARCH({"40A","63A","80A","100A","125A","160A","200A","250A","400A","630A","800A","1000A","1250A","1600A","2000A","2500A","3200A","4000A","5000A","6300A"},UPPER(D4382)),{40,63,80,100,125,160,200,250,400,630,800,1000,1250,1600,2000,2500,3200,4000,5000,6300}),0)</f>
        <v>2000</v>
      </c>
      <c r="M4382" s="9" t="str">
        <f t="shared" si="341"/>
        <v>Elbow Flat</v>
      </c>
      <c r="N4382" s="9" t="str">
        <f t="shared" si="342"/>
        <v>AL</v>
      </c>
      <c r="O4382" s="13" t="str">
        <f t="shared" si="343"/>
        <v>Silver</v>
      </c>
      <c r="P4382" s="9" t="str">
        <f t="shared" si="344"/>
        <v>PET</v>
      </c>
      <c r="Q4382" s="9" t="str">
        <f t="shared" si="345"/>
        <v>5</v>
      </c>
      <c r="R43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82" s="14" t="str">
        <f>IF(ProjectsDB[[#This Row],[Item Type]]="Straight Plug-In",_xlfn.TEXTJOIN("-",TRUE,M4382&amp;"-"&amp;_xlfn.LET(_xlpm.txt,ProjectsDB[[#This Row],[Assembly]],_xlpm.pos,FIND("SP",_xlpm.txt),_xlpm.pre,LEFT(_xlpm.txt,_xlpm.pos-1),IF(RIGHT(_xlpm.pre,3)="123","3PL",IF(RIGHT(_xlpm.pre,2)="12","2PL",IF(RIGHT(_xlpm.pre,1)="1","1PL","3PL")))),N4382,O4382,P4382,Q4382&amp;"W",R4382),_xlfn.TEXTJOIN("-",TRUE,M4382,N4382,O4382,P4382,Q4382&amp;"W",R4382))</f>
        <v>Elbow Flat-AL-Silver-PET-5W-1</v>
      </c>
      <c r="T4382" s="14" t="str">
        <f>IF(COUNTIF(Cycletime[Element Desc.],ProjectsDB[[#This Row],[Element Desc.]])&gt;0,"Found","Not Found")</f>
        <v>Found</v>
      </c>
    </row>
    <row r="4383" spans="2:20" x14ac:dyDescent="0.25">
      <c r="B4383" s="8" t="s">
        <v>9051</v>
      </c>
      <c r="C4383" s="9" t="s">
        <v>9043</v>
      </c>
      <c r="D4383" s="9" t="s">
        <v>9044</v>
      </c>
      <c r="E4383" s="10">
        <v>6</v>
      </c>
      <c r="F4383" s="9" t="s">
        <v>8474</v>
      </c>
      <c r="G4383" s="9" t="s">
        <v>1433</v>
      </c>
      <c r="H4383" s="11"/>
      <c r="I4383" s="12"/>
      <c r="J4383" s="12"/>
      <c r="K4383" s="12"/>
      <c r="L4383" s="12">
        <f t="array" ref="L4383">IFERROR(LOOKUP(2^15,SEARCH({"40A","63A","80A","100A","125A","160A","200A","250A","400A","630A","800A","1000A","1250A","1600A","2000A","2500A","3200A","4000A","5000A","6300A"},UPPER(D4383)),{40,63,80,100,125,160,200,250,400,630,800,1000,1250,1600,2000,2500,3200,4000,5000,6300}),0)</f>
        <v>2000</v>
      </c>
      <c r="M4383" s="9" t="str">
        <f t="shared" si="341"/>
        <v>Joint Pack</v>
      </c>
      <c r="N4383" s="9" t="str">
        <f t="shared" si="342"/>
        <v>AL</v>
      </c>
      <c r="O4383" s="13" t="str">
        <f t="shared" si="343"/>
        <v>Silver</v>
      </c>
      <c r="P4383" s="9" t="str">
        <f t="shared" si="344"/>
        <v>None</v>
      </c>
      <c r="Q4383" s="9" t="str">
        <f t="shared" si="345"/>
        <v>5</v>
      </c>
      <c r="R43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83" s="14" t="str">
        <f>IF(ProjectsDB[[#This Row],[Item Type]]="Straight Plug-In",_xlfn.TEXTJOIN("-",TRUE,M4383&amp;"-"&amp;_xlfn.LET(_xlpm.txt,ProjectsDB[[#This Row],[Assembly]],_xlpm.pos,FIND("SP",_xlpm.txt),_xlpm.pre,LEFT(_xlpm.txt,_xlpm.pos-1),IF(RIGHT(_xlpm.pre,3)="123","3PL",IF(RIGHT(_xlpm.pre,2)="12","2PL",IF(RIGHT(_xlpm.pre,1)="1","1PL","3PL")))),N4383,O4383,P4383,Q4383&amp;"W",R4383),_xlfn.TEXTJOIN("-",TRUE,M4383,N4383,O4383,P4383,Q4383&amp;"W",R4383))</f>
        <v>Joint Pack-AL-Silver-None-5W-1</v>
      </c>
      <c r="T4383" s="14" t="str">
        <f>IF(COUNTIF(Cycletime[Element Desc.],ProjectsDB[[#This Row],[Element Desc.]])&gt;0,"Found","Not Found")</f>
        <v>Found</v>
      </c>
    </row>
    <row r="4384" spans="2:20" x14ac:dyDescent="0.25">
      <c r="B4384" s="8" t="s">
        <v>9052</v>
      </c>
      <c r="C4384" s="9" t="s">
        <v>9036</v>
      </c>
      <c r="D4384" s="9" t="s">
        <v>9037</v>
      </c>
      <c r="E4384" s="10">
        <v>2</v>
      </c>
      <c r="F4384" s="9" t="s">
        <v>8474</v>
      </c>
      <c r="G4384" s="9" t="s">
        <v>1433</v>
      </c>
      <c r="H4384" s="11"/>
      <c r="I4384" s="12"/>
      <c r="J4384" s="12"/>
      <c r="K4384" s="12"/>
      <c r="L4384" s="12">
        <f t="array" ref="L4384">IFERROR(LOOKUP(2^15,SEARCH({"40A","63A","80A","100A","125A","160A","200A","250A","400A","630A","800A","1000A","1250A","1600A","2000A","2500A","3200A","4000A","5000A","6300A"},UPPER(D4384)),{40,63,80,100,125,160,200,250,400,630,800,1000,1250,1600,2000,2500,3200,4000,5000,6300}),0)</f>
        <v>2000</v>
      </c>
      <c r="M4384" s="9" t="str">
        <f t="shared" si="341"/>
        <v>Flange Straight</v>
      </c>
      <c r="N4384" s="9" t="str">
        <f t="shared" si="342"/>
        <v>AL</v>
      </c>
      <c r="O4384" s="13" t="str">
        <f t="shared" si="343"/>
        <v>Silver</v>
      </c>
      <c r="P4384" s="9" t="str">
        <f t="shared" si="344"/>
        <v>PET</v>
      </c>
      <c r="Q4384" s="9" t="str">
        <f t="shared" si="345"/>
        <v>5</v>
      </c>
      <c r="R43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84" s="14" t="str">
        <f>IF(ProjectsDB[[#This Row],[Item Type]]="Straight Plug-In",_xlfn.TEXTJOIN("-",TRUE,M4384&amp;"-"&amp;_xlfn.LET(_xlpm.txt,ProjectsDB[[#This Row],[Assembly]],_xlpm.pos,FIND("SP",_xlpm.txt),_xlpm.pre,LEFT(_xlpm.txt,_xlpm.pos-1),IF(RIGHT(_xlpm.pre,3)="123","3PL",IF(RIGHT(_xlpm.pre,2)="12","2PL",IF(RIGHT(_xlpm.pre,1)="1","1PL","3PL")))),N4384,O4384,P4384,Q4384&amp;"W",R4384),_xlfn.TEXTJOIN("-",TRUE,M4384,N4384,O4384,P4384,Q4384&amp;"W",R4384))</f>
        <v>Flange Straight-AL-Silver-PET-5W-1</v>
      </c>
      <c r="T4384" s="14" t="str">
        <f>IF(COUNTIF(Cycletime[Element Desc.],ProjectsDB[[#This Row],[Element Desc.]])&gt;0,"Found","Not Found")</f>
        <v>Found</v>
      </c>
    </row>
    <row r="4385" spans="2:20" x14ac:dyDescent="0.25">
      <c r="B4385" s="8" t="s">
        <v>9053</v>
      </c>
      <c r="C4385" s="9" t="s">
        <v>9054</v>
      </c>
      <c r="D4385" s="9" t="s">
        <v>9055</v>
      </c>
      <c r="E4385" s="10">
        <v>1</v>
      </c>
      <c r="F4385" s="9" t="s">
        <v>8474</v>
      </c>
      <c r="G4385" s="9" t="s">
        <v>1433</v>
      </c>
      <c r="H4385" s="11"/>
      <c r="I4385" s="12"/>
      <c r="J4385" s="12"/>
      <c r="K4385" s="12"/>
      <c r="L4385" s="12">
        <f t="array" ref="L4385">IFERROR(LOOKUP(2^15,SEARCH({"40A","63A","80A","100A","125A","160A","200A","250A","400A","630A","800A","1000A","1250A","1600A","2000A","2500A","3200A","4000A","5000A","6300A"},UPPER(D4385)),{40,63,80,100,125,160,200,250,400,630,800,1000,1250,1600,2000,2500,3200,4000,5000,6300}),0)</f>
        <v>2000</v>
      </c>
      <c r="M4385" s="9" t="str">
        <f t="shared" si="341"/>
        <v>Offset Flat</v>
      </c>
      <c r="N4385" s="9" t="str">
        <f t="shared" si="342"/>
        <v>AL</v>
      </c>
      <c r="O4385" s="13" t="str">
        <f t="shared" si="343"/>
        <v>Silver</v>
      </c>
      <c r="P4385" s="9" t="str">
        <f t="shared" si="344"/>
        <v>PET</v>
      </c>
      <c r="Q4385" s="9" t="str">
        <f t="shared" si="345"/>
        <v>5</v>
      </c>
      <c r="R43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85" s="14" t="str">
        <f>IF(ProjectsDB[[#This Row],[Item Type]]="Straight Plug-In",_xlfn.TEXTJOIN("-",TRUE,M4385&amp;"-"&amp;_xlfn.LET(_xlpm.txt,ProjectsDB[[#This Row],[Assembly]],_xlpm.pos,FIND("SP",_xlpm.txt),_xlpm.pre,LEFT(_xlpm.txt,_xlpm.pos-1),IF(RIGHT(_xlpm.pre,3)="123","3PL",IF(RIGHT(_xlpm.pre,2)="12","2PL",IF(RIGHT(_xlpm.pre,1)="1","1PL","3PL")))),N4385,O4385,P4385,Q4385&amp;"W",R4385),_xlfn.TEXTJOIN("-",TRUE,M4385,N4385,O4385,P4385,Q4385&amp;"W",R4385))</f>
        <v>Offset Flat-AL-Silver-PET-5W-1</v>
      </c>
      <c r="T4385" s="14" t="str">
        <f>IF(COUNTIF(Cycletime[Element Desc.],ProjectsDB[[#This Row],[Element Desc.]])&gt;0,"Found","Not Found")</f>
        <v>Found</v>
      </c>
    </row>
    <row r="4386" spans="2:20" x14ac:dyDescent="0.25">
      <c r="B4386" s="8" t="s">
        <v>9056</v>
      </c>
      <c r="C4386" s="9" t="s">
        <v>9057</v>
      </c>
      <c r="D4386" s="9" t="s">
        <v>9058</v>
      </c>
      <c r="E4386" s="10">
        <v>1</v>
      </c>
      <c r="F4386" s="9" t="s">
        <v>8474</v>
      </c>
      <c r="G4386" s="9" t="s">
        <v>1433</v>
      </c>
      <c r="H4386" s="11"/>
      <c r="I4386" s="12"/>
      <c r="J4386" s="12"/>
      <c r="K4386" s="12"/>
      <c r="L4386" s="12">
        <f t="array" ref="L4386">IFERROR(LOOKUP(2^15,SEARCH({"40A","63A","80A","100A","125A","160A","200A","250A","400A","630A","800A","1000A","1250A","1600A","2000A","2500A","3200A","4000A","5000A","6300A"},UPPER(D4386)),{40,63,80,100,125,160,200,250,400,630,800,1000,1250,1600,2000,2500,3200,4000,5000,6300}),0)</f>
        <v>2000</v>
      </c>
      <c r="M4386" s="9" t="str">
        <f t="shared" si="341"/>
        <v>Z-Unit Flat</v>
      </c>
      <c r="N4386" s="9" t="str">
        <f t="shared" si="342"/>
        <v>AL</v>
      </c>
      <c r="O4386" s="13" t="str">
        <f t="shared" si="343"/>
        <v>Silver</v>
      </c>
      <c r="P4386" s="9" t="str">
        <f t="shared" si="344"/>
        <v>PET</v>
      </c>
      <c r="Q4386" s="9" t="str">
        <f t="shared" si="345"/>
        <v>5</v>
      </c>
      <c r="R43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86" s="14" t="str">
        <f>IF(ProjectsDB[[#This Row],[Item Type]]="Straight Plug-In",_xlfn.TEXTJOIN("-",TRUE,M4386&amp;"-"&amp;_xlfn.LET(_xlpm.txt,ProjectsDB[[#This Row],[Assembly]],_xlpm.pos,FIND("SP",_xlpm.txt),_xlpm.pre,LEFT(_xlpm.txt,_xlpm.pos-1),IF(RIGHT(_xlpm.pre,3)="123","3PL",IF(RIGHT(_xlpm.pre,2)="12","2PL",IF(RIGHT(_xlpm.pre,1)="1","1PL","3PL")))),N4386,O4386,P4386,Q4386&amp;"W",R4386),_xlfn.TEXTJOIN("-",TRUE,M4386,N4386,O4386,P4386,Q4386&amp;"W",R4386))</f>
        <v>Z-Unit Flat-AL-Silver-PET-5W-1</v>
      </c>
      <c r="T4386" s="14" t="str">
        <f>IF(COUNTIF(Cycletime[Element Desc.],ProjectsDB[[#This Row],[Element Desc.]])&gt;0,"Found","Not Found")</f>
        <v>Found</v>
      </c>
    </row>
    <row r="4387" spans="2:20" x14ac:dyDescent="0.25">
      <c r="B4387" s="8" t="s">
        <v>9059</v>
      </c>
      <c r="C4387" s="9" t="s">
        <v>9060</v>
      </c>
      <c r="D4387" s="9" t="s">
        <v>9061</v>
      </c>
      <c r="E4387" s="10">
        <v>1</v>
      </c>
      <c r="F4387" s="9" t="s">
        <v>8474</v>
      </c>
      <c r="G4387" s="9" t="s">
        <v>1433</v>
      </c>
      <c r="H4387" s="11"/>
      <c r="I4387" s="12"/>
      <c r="J4387" s="12"/>
      <c r="K4387" s="12"/>
      <c r="L4387" s="12">
        <f t="array" ref="L4387">IFERROR(LOOKUP(2^15,SEARCH({"40A","63A","80A","100A","125A","160A","200A","250A","400A","630A","800A","1000A","1250A","1600A","2000A","2500A","3200A","4000A","5000A","6300A"},UPPER(D4387)),{40,63,80,100,125,160,200,250,400,630,800,1000,1250,1600,2000,2500,3200,4000,5000,6300}),0)</f>
        <v>2000</v>
      </c>
      <c r="M4387" s="9" t="str">
        <f t="shared" si="341"/>
        <v>Straight Feeder</v>
      </c>
      <c r="N4387" s="9" t="str">
        <f t="shared" si="342"/>
        <v>AL</v>
      </c>
      <c r="O4387" s="13" t="str">
        <f t="shared" si="343"/>
        <v>Silver</v>
      </c>
      <c r="P4387" s="9" t="str">
        <f t="shared" si="344"/>
        <v>PET</v>
      </c>
      <c r="Q4387" s="9" t="str">
        <f t="shared" si="345"/>
        <v>5</v>
      </c>
      <c r="R43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87" s="14" t="str">
        <f>IF(ProjectsDB[[#This Row],[Item Type]]="Straight Plug-In",_xlfn.TEXTJOIN("-",TRUE,M4387&amp;"-"&amp;_xlfn.LET(_xlpm.txt,ProjectsDB[[#This Row],[Assembly]],_xlpm.pos,FIND("SP",_xlpm.txt),_xlpm.pre,LEFT(_xlpm.txt,_xlpm.pos-1),IF(RIGHT(_xlpm.pre,3)="123","3PL",IF(RIGHT(_xlpm.pre,2)="12","2PL",IF(RIGHT(_xlpm.pre,1)="1","1PL","3PL")))),N4387,O4387,P4387,Q4387&amp;"W",R4387),_xlfn.TEXTJOIN("-",TRUE,M4387,N4387,O4387,P4387,Q4387&amp;"W",R4387))</f>
        <v>Straight Feeder-AL-Silver-PET-5W-1</v>
      </c>
      <c r="T4387" s="14" t="str">
        <f>IF(COUNTIF(Cycletime[Element Desc.],ProjectsDB[[#This Row],[Element Desc.]])&gt;0,"Found","Not Found")</f>
        <v>Found</v>
      </c>
    </row>
    <row r="4388" spans="2:20" x14ac:dyDescent="0.25">
      <c r="B4388" s="8" t="s">
        <v>9062</v>
      </c>
      <c r="C4388" s="9" t="s">
        <v>9063</v>
      </c>
      <c r="D4388" s="9" t="s">
        <v>9064</v>
      </c>
      <c r="E4388" s="10">
        <v>1</v>
      </c>
      <c r="F4388" s="9" t="s">
        <v>8474</v>
      </c>
      <c r="G4388" s="9" t="s">
        <v>1433</v>
      </c>
      <c r="H4388" s="11"/>
      <c r="I4388" s="12"/>
      <c r="J4388" s="12"/>
      <c r="K4388" s="12"/>
      <c r="L4388" s="12">
        <f t="array" ref="L4388">IFERROR(LOOKUP(2^15,SEARCH({"40A","63A","80A","100A","125A","160A","200A","250A","400A","630A","800A","1000A","1250A","1600A","2000A","2500A","3200A","4000A","5000A","6300A"},UPPER(D4388)),{40,63,80,100,125,160,200,250,400,630,800,1000,1250,1600,2000,2500,3200,4000,5000,6300}),0)</f>
        <v>2000</v>
      </c>
      <c r="M4388" s="9" t="str">
        <f t="shared" si="341"/>
        <v>Straight Feeder</v>
      </c>
      <c r="N4388" s="9" t="str">
        <f t="shared" si="342"/>
        <v>AL</v>
      </c>
      <c r="O4388" s="13" t="str">
        <f t="shared" si="343"/>
        <v>Silver</v>
      </c>
      <c r="P4388" s="9" t="str">
        <f t="shared" si="344"/>
        <v>PET</v>
      </c>
      <c r="Q4388" s="9" t="str">
        <f t="shared" si="345"/>
        <v>5</v>
      </c>
      <c r="R43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88" s="14" t="str">
        <f>IF(ProjectsDB[[#This Row],[Item Type]]="Straight Plug-In",_xlfn.TEXTJOIN("-",TRUE,M4388&amp;"-"&amp;_xlfn.LET(_xlpm.txt,ProjectsDB[[#This Row],[Assembly]],_xlpm.pos,FIND("SP",_xlpm.txt),_xlpm.pre,LEFT(_xlpm.txt,_xlpm.pos-1),IF(RIGHT(_xlpm.pre,3)="123","3PL",IF(RIGHT(_xlpm.pre,2)="12","2PL",IF(RIGHT(_xlpm.pre,1)="1","1PL","3PL")))),N4388,O4388,P4388,Q4388&amp;"W",R4388),_xlfn.TEXTJOIN("-",TRUE,M4388,N4388,O4388,P4388,Q4388&amp;"W",R4388))</f>
        <v>Straight Feeder-AL-Silver-PET-5W-1</v>
      </c>
      <c r="T4388" s="14" t="str">
        <f>IF(COUNTIF(Cycletime[Element Desc.],ProjectsDB[[#This Row],[Element Desc.]])&gt;0,"Found","Not Found")</f>
        <v>Found</v>
      </c>
    </row>
    <row r="4389" spans="2:20" x14ac:dyDescent="0.25">
      <c r="B4389" s="8" t="s">
        <v>9065</v>
      </c>
      <c r="C4389" s="9" t="s">
        <v>9036</v>
      </c>
      <c r="D4389" s="9" t="s">
        <v>9037</v>
      </c>
      <c r="E4389" s="10">
        <v>2</v>
      </c>
      <c r="F4389" s="9" t="s">
        <v>8474</v>
      </c>
      <c r="G4389" s="9" t="s">
        <v>1433</v>
      </c>
      <c r="H4389" s="11"/>
      <c r="I4389" s="12"/>
      <c r="J4389" s="12"/>
      <c r="K4389" s="12"/>
      <c r="L4389" s="12">
        <f t="array" ref="L4389">IFERROR(LOOKUP(2^15,SEARCH({"40A","63A","80A","100A","125A","160A","200A","250A","400A","630A","800A","1000A","1250A","1600A","2000A","2500A","3200A","4000A","5000A","6300A"},UPPER(D4389)),{40,63,80,100,125,160,200,250,400,630,800,1000,1250,1600,2000,2500,3200,4000,5000,6300}),0)</f>
        <v>2000</v>
      </c>
      <c r="M4389" s="9" t="str">
        <f t="shared" si="341"/>
        <v>Flange Straight</v>
      </c>
      <c r="N4389" s="9" t="str">
        <f t="shared" si="342"/>
        <v>AL</v>
      </c>
      <c r="O4389" s="13" t="str">
        <f t="shared" si="343"/>
        <v>Silver</v>
      </c>
      <c r="P4389" s="9" t="str">
        <f t="shared" si="344"/>
        <v>PET</v>
      </c>
      <c r="Q4389" s="9" t="str">
        <f t="shared" si="345"/>
        <v>5</v>
      </c>
      <c r="R43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89" s="14" t="str">
        <f>IF(ProjectsDB[[#This Row],[Item Type]]="Straight Plug-In",_xlfn.TEXTJOIN("-",TRUE,M4389&amp;"-"&amp;_xlfn.LET(_xlpm.txt,ProjectsDB[[#This Row],[Assembly]],_xlpm.pos,FIND("SP",_xlpm.txt),_xlpm.pre,LEFT(_xlpm.txt,_xlpm.pos-1),IF(RIGHT(_xlpm.pre,3)="123","3PL",IF(RIGHT(_xlpm.pre,2)="12","2PL",IF(RIGHT(_xlpm.pre,1)="1","1PL","3PL")))),N4389,O4389,P4389,Q4389&amp;"W",R4389),_xlfn.TEXTJOIN("-",TRUE,M4389,N4389,O4389,P4389,Q4389&amp;"W",R4389))</f>
        <v>Flange Straight-AL-Silver-PET-5W-1</v>
      </c>
      <c r="T4389" s="14" t="str">
        <f>IF(COUNTIF(Cycletime[Element Desc.],ProjectsDB[[#This Row],[Element Desc.]])&gt;0,"Found","Not Found")</f>
        <v>Found</v>
      </c>
    </row>
    <row r="4390" spans="2:20" x14ac:dyDescent="0.25">
      <c r="B4390" s="8" t="s">
        <v>9066</v>
      </c>
      <c r="C4390" s="9" t="s">
        <v>9049</v>
      </c>
      <c r="D4390" s="9" t="s">
        <v>9050</v>
      </c>
      <c r="E4390" s="10">
        <v>1</v>
      </c>
      <c r="F4390" s="9" t="s">
        <v>8474</v>
      </c>
      <c r="G4390" s="9" t="s">
        <v>1433</v>
      </c>
      <c r="H4390" s="11"/>
      <c r="I4390" s="12"/>
      <c r="J4390" s="12"/>
      <c r="K4390" s="12"/>
      <c r="L4390" s="12">
        <f t="array" ref="L4390">IFERROR(LOOKUP(2^15,SEARCH({"40A","63A","80A","100A","125A","160A","200A","250A","400A","630A","800A","1000A","1250A","1600A","2000A","2500A","3200A","4000A","5000A","6300A"},UPPER(D4390)),{40,63,80,100,125,160,200,250,400,630,800,1000,1250,1600,2000,2500,3200,4000,5000,6300}),0)</f>
        <v>2000</v>
      </c>
      <c r="M4390" s="9" t="str">
        <f t="shared" si="341"/>
        <v>Elbow Flat</v>
      </c>
      <c r="N4390" s="9" t="str">
        <f t="shared" si="342"/>
        <v>AL</v>
      </c>
      <c r="O4390" s="13" t="str">
        <f t="shared" si="343"/>
        <v>Silver</v>
      </c>
      <c r="P4390" s="9" t="str">
        <f t="shared" si="344"/>
        <v>PET</v>
      </c>
      <c r="Q4390" s="9" t="str">
        <f t="shared" si="345"/>
        <v>5</v>
      </c>
      <c r="R43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90" s="14" t="str">
        <f>IF(ProjectsDB[[#This Row],[Item Type]]="Straight Plug-In",_xlfn.TEXTJOIN("-",TRUE,M4390&amp;"-"&amp;_xlfn.LET(_xlpm.txt,ProjectsDB[[#This Row],[Assembly]],_xlpm.pos,FIND("SP",_xlpm.txt),_xlpm.pre,LEFT(_xlpm.txt,_xlpm.pos-1),IF(RIGHT(_xlpm.pre,3)="123","3PL",IF(RIGHT(_xlpm.pre,2)="12","2PL",IF(RIGHT(_xlpm.pre,1)="1","1PL","3PL")))),N4390,O4390,P4390,Q4390&amp;"W",R4390),_xlfn.TEXTJOIN("-",TRUE,M4390,N4390,O4390,P4390,Q4390&amp;"W",R4390))</f>
        <v>Elbow Flat-AL-Silver-PET-5W-1</v>
      </c>
      <c r="T4390" s="14" t="str">
        <f>IF(COUNTIF(Cycletime[Element Desc.],ProjectsDB[[#This Row],[Element Desc.]])&gt;0,"Found","Not Found")</f>
        <v>Found</v>
      </c>
    </row>
    <row r="4391" spans="2:20" x14ac:dyDescent="0.25">
      <c r="B4391" s="8" t="s">
        <v>9067</v>
      </c>
      <c r="C4391" s="9" t="s">
        <v>9068</v>
      </c>
      <c r="D4391" s="9" t="s">
        <v>9069</v>
      </c>
      <c r="E4391" s="10">
        <v>1</v>
      </c>
      <c r="F4391" s="9" t="s">
        <v>8474</v>
      </c>
      <c r="G4391" s="9" t="s">
        <v>1433</v>
      </c>
      <c r="H4391" s="11"/>
      <c r="I4391" s="12"/>
      <c r="J4391" s="12"/>
      <c r="K4391" s="12"/>
      <c r="L4391" s="12">
        <f t="array" ref="L4391">IFERROR(LOOKUP(2^15,SEARCH({"40A","63A","80A","100A","125A","160A","200A","250A","400A","630A","800A","1000A","1250A","1600A","2000A","2500A","3200A","4000A","5000A","6300A"},UPPER(D4391)),{40,63,80,100,125,160,200,250,400,630,800,1000,1250,1600,2000,2500,3200,4000,5000,6300}),0)</f>
        <v>2000</v>
      </c>
      <c r="M4391" s="9" t="str">
        <f t="shared" si="341"/>
        <v>Elbow Flat</v>
      </c>
      <c r="N4391" s="9" t="str">
        <f t="shared" si="342"/>
        <v>AL</v>
      </c>
      <c r="O4391" s="13" t="str">
        <f t="shared" si="343"/>
        <v>Silver</v>
      </c>
      <c r="P4391" s="9" t="str">
        <f t="shared" si="344"/>
        <v>PET</v>
      </c>
      <c r="Q4391" s="9" t="str">
        <f t="shared" si="345"/>
        <v>5</v>
      </c>
      <c r="R43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91" s="14" t="str">
        <f>IF(ProjectsDB[[#This Row],[Item Type]]="Straight Plug-In",_xlfn.TEXTJOIN("-",TRUE,M4391&amp;"-"&amp;_xlfn.LET(_xlpm.txt,ProjectsDB[[#This Row],[Assembly]],_xlpm.pos,FIND("SP",_xlpm.txt),_xlpm.pre,LEFT(_xlpm.txt,_xlpm.pos-1),IF(RIGHT(_xlpm.pre,3)="123","3PL",IF(RIGHT(_xlpm.pre,2)="12","2PL",IF(RIGHT(_xlpm.pre,1)="1","1PL","3PL")))),N4391,O4391,P4391,Q4391&amp;"W",R4391),_xlfn.TEXTJOIN("-",TRUE,M4391,N4391,O4391,P4391,Q4391&amp;"W",R4391))</f>
        <v>Elbow Flat-AL-Silver-PET-5W-1</v>
      </c>
      <c r="T4391" s="14" t="str">
        <f>IF(COUNTIF(Cycletime[Element Desc.],ProjectsDB[[#This Row],[Element Desc.]])&gt;0,"Found","Not Found")</f>
        <v>Found</v>
      </c>
    </row>
    <row r="4392" spans="2:20" x14ac:dyDescent="0.25">
      <c r="B4392" s="8" t="s">
        <v>9070</v>
      </c>
      <c r="C4392" s="9" t="s">
        <v>9043</v>
      </c>
      <c r="D4392" s="9" t="s">
        <v>9044</v>
      </c>
      <c r="E4392" s="10">
        <v>3</v>
      </c>
      <c r="F4392" s="9" t="s">
        <v>8474</v>
      </c>
      <c r="G4392" s="9" t="s">
        <v>1433</v>
      </c>
      <c r="H4392" s="11"/>
      <c r="I4392" s="12"/>
      <c r="J4392" s="12"/>
      <c r="K4392" s="12"/>
      <c r="L4392" s="12">
        <f t="array" ref="L4392">IFERROR(LOOKUP(2^15,SEARCH({"40A","63A","80A","100A","125A","160A","200A","250A","400A","630A","800A","1000A","1250A","1600A","2000A","2500A","3200A","4000A","5000A","6300A"},UPPER(D4392)),{40,63,80,100,125,160,200,250,400,630,800,1000,1250,1600,2000,2500,3200,4000,5000,6300}),0)</f>
        <v>2000</v>
      </c>
      <c r="M4392" s="9" t="str">
        <f t="shared" si="341"/>
        <v>Joint Pack</v>
      </c>
      <c r="N4392" s="9" t="str">
        <f t="shared" si="342"/>
        <v>AL</v>
      </c>
      <c r="O4392" s="13" t="str">
        <f t="shared" si="343"/>
        <v>Silver</v>
      </c>
      <c r="P4392" s="9" t="str">
        <f t="shared" si="344"/>
        <v>None</v>
      </c>
      <c r="Q4392" s="9" t="str">
        <f t="shared" si="345"/>
        <v>5</v>
      </c>
      <c r="R43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92" s="14" t="str">
        <f>IF(ProjectsDB[[#This Row],[Item Type]]="Straight Plug-In",_xlfn.TEXTJOIN("-",TRUE,M4392&amp;"-"&amp;_xlfn.LET(_xlpm.txt,ProjectsDB[[#This Row],[Assembly]],_xlpm.pos,FIND("SP",_xlpm.txt),_xlpm.pre,LEFT(_xlpm.txt,_xlpm.pos-1),IF(RIGHT(_xlpm.pre,3)="123","3PL",IF(RIGHT(_xlpm.pre,2)="12","2PL",IF(RIGHT(_xlpm.pre,1)="1","1PL","3PL")))),N4392,O4392,P4392,Q4392&amp;"W",R4392),_xlfn.TEXTJOIN("-",TRUE,M4392,N4392,O4392,P4392,Q4392&amp;"W",R4392))</f>
        <v>Joint Pack-AL-Silver-None-5W-1</v>
      </c>
      <c r="T4392" s="14" t="str">
        <f>IF(COUNTIF(Cycletime[Element Desc.],ProjectsDB[[#This Row],[Element Desc.]])&gt;0,"Found","Not Found")</f>
        <v>Found</v>
      </c>
    </row>
    <row r="4393" spans="2:20" x14ac:dyDescent="0.25">
      <c r="B4393" s="8" t="s">
        <v>9071</v>
      </c>
      <c r="C4393" s="9" t="s">
        <v>9036</v>
      </c>
      <c r="D4393" s="9" t="s">
        <v>9037</v>
      </c>
      <c r="E4393" s="10">
        <v>2</v>
      </c>
      <c r="F4393" s="9" t="s">
        <v>8474</v>
      </c>
      <c r="G4393" s="9" t="s">
        <v>1433</v>
      </c>
      <c r="H4393" s="11"/>
      <c r="I4393" s="12"/>
      <c r="J4393" s="12"/>
      <c r="K4393" s="12"/>
      <c r="L4393" s="12">
        <f t="array" ref="L4393">IFERROR(LOOKUP(2^15,SEARCH({"40A","63A","80A","100A","125A","160A","200A","250A","400A","630A","800A","1000A","1250A","1600A","2000A","2500A","3200A","4000A","5000A","6300A"},UPPER(D4393)),{40,63,80,100,125,160,200,250,400,630,800,1000,1250,1600,2000,2500,3200,4000,5000,6300}),0)</f>
        <v>2000</v>
      </c>
      <c r="M4393" s="9" t="str">
        <f t="shared" si="341"/>
        <v>Flange Straight</v>
      </c>
      <c r="N4393" s="9" t="str">
        <f t="shared" si="342"/>
        <v>AL</v>
      </c>
      <c r="O4393" s="13" t="str">
        <f t="shared" si="343"/>
        <v>Silver</v>
      </c>
      <c r="P4393" s="9" t="str">
        <f t="shared" si="344"/>
        <v>PET</v>
      </c>
      <c r="Q4393" s="9" t="str">
        <f t="shared" si="345"/>
        <v>5</v>
      </c>
      <c r="R43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93" s="14" t="str">
        <f>IF(ProjectsDB[[#This Row],[Item Type]]="Straight Plug-In",_xlfn.TEXTJOIN("-",TRUE,M4393&amp;"-"&amp;_xlfn.LET(_xlpm.txt,ProjectsDB[[#This Row],[Assembly]],_xlpm.pos,FIND("SP",_xlpm.txt),_xlpm.pre,LEFT(_xlpm.txt,_xlpm.pos-1),IF(RIGHT(_xlpm.pre,3)="123","3PL",IF(RIGHT(_xlpm.pre,2)="12","2PL",IF(RIGHT(_xlpm.pre,1)="1","1PL","3PL")))),N4393,O4393,P4393,Q4393&amp;"W",R4393),_xlfn.TEXTJOIN("-",TRUE,M4393,N4393,O4393,P4393,Q4393&amp;"W",R4393))</f>
        <v>Flange Straight-AL-Silver-PET-5W-1</v>
      </c>
      <c r="T4393" s="14" t="str">
        <f>IF(COUNTIF(Cycletime[Element Desc.],ProjectsDB[[#This Row],[Element Desc.]])&gt;0,"Found","Not Found")</f>
        <v>Found</v>
      </c>
    </row>
    <row r="4394" spans="2:20" x14ac:dyDescent="0.25">
      <c r="B4394" s="8" t="s">
        <v>9072</v>
      </c>
      <c r="C4394" s="9" t="s">
        <v>9043</v>
      </c>
      <c r="D4394" s="9" t="s">
        <v>9044</v>
      </c>
      <c r="E4394" s="10">
        <v>4</v>
      </c>
      <c r="F4394" s="9" t="s">
        <v>8474</v>
      </c>
      <c r="G4394" s="9" t="s">
        <v>1433</v>
      </c>
      <c r="H4394" s="11"/>
      <c r="I4394" s="12"/>
      <c r="J4394" s="12"/>
      <c r="K4394" s="12"/>
      <c r="L4394" s="12">
        <f t="array" ref="L4394">IFERROR(LOOKUP(2^15,SEARCH({"40A","63A","80A","100A","125A","160A","200A","250A","400A","630A","800A","1000A","1250A","1600A","2000A","2500A","3200A","4000A","5000A","6300A"},UPPER(D4394)),{40,63,80,100,125,160,200,250,400,630,800,1000,1250,1600,2000,2500,3200,4000,5000,6300}),0)</f>
        <v>2000</v>
      </c>
      <c r="M4394" s="9" t="str">
        <f t="shared" si="341"/>
        <v>Joint Pack</v>
      </c>
      <c r="N4394" s="9" t="str">
        <f t="shared" si="342"/>
        <v>AL</v>
      </c>
      <c r="O4394" s="13" t="str">
        <f t="shared" si="343"/>
        <v>Silver</v>
      </c>
      <c r="P4394" s="9" t="str">
        <f t="shared" si="344"/>
        <v>None</v>
      </c>
      <c r="Q4394" s="9" t="str">
        <f t="shared" si="345"/>
        <v>5</v>
      </c>
      <c r="R43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94" s="14" t="str">
        <f>IF(ProjectsDB[[#This Row],[Item Type]]="Straight Plug-In",_xlfn.TEXTJOIN("-",TRUE,M4394&amp;"-"&amp;_xlfn.LET(_xlpm.txt,ProjectsDB[[#This Row],[Assembly]],_xlpm.pos,FIND("SP",_xlpm.txt),_xlpm.pre,LEFT(_xlpm.txt,_xlpm.pos-1),IF(RIGHT(_xlpm.pre,3)="123","3PL",IF(RIGHT(_xlpm.pre,2)="12","2PL",IF(RIGHT(_xlpm.pre,1)="1","1PL","3PL")))),N4394,O4394,P4394,Q4394&amp;"W",R4394),_xlfn.TEXTJOIN("-",TRUE,M4394,N4394,O4394,P4394,Q4394&amp;"W",R4394))</f>
        <v>Joint Pack-AL-Silver-None-5W-1</v>
      </c>
      <c r="T4394" s="14" t="str">
        <f>IF(COUNTIF(Cycletime[Element Desc.],ProjectsDB[[#This Row],[Element Desc.]])&gt;0,"Found","Not Found")</f>
        <v>Found</v>
      </c>
    </row>
    <row r="4395" spans="2:20" x14ac:dyDescent="0.25">
      <c r="B4395" s="8" t="s">
        <v>9073</v>
      </c>
      <c r="C4395" s="9" t="s">
        <v>9039</v>
      </c>
      <c r="D4395" s="9" t="s">
        <v>9040</v>
      </c>
      <c r="E4395" s="10">
        <v>2</v>
      </c>
      <c r="F4395" s="9" t="s">
        <v>8474</v>
      </c>
      <c r="G4395" s="9" t="s">
        <v>1433</v>
      </c>
      <c r="H4395" s="11"/>
      <c r="I4395" s="12"/>
      <c r="J4395" s="12"/>
      <c r="K4395" s="12"/>
      <c r="L4395" s="12">
        <f t="array" ref="L4395">IFERROR(LOOKUP(2^15,SEARCH({"40A","63A","80A","100A","125A","160A","200A","250A","400A","630A","800A","1000A","1250A","1600A","2000A","2500A","3200A","4000A","5000A","6300A"},UPPER(D4395)),{40,63,80,100,125,160,200,250,400,630,800,1000,1250,1600,2000,2500,3200,4000,5000,6300}),0)</f>
        <v>2000</v>
      </c>
      <c r="M4395" s="9" t="str">
        <f t="shared" si="341"/>
        <v>Elbow Edge</v>
      </c>
      <c r="N4395" s="9" t="str">
        <f t="shared" si="342"/>
        <v>AL</v>
      </c>
      <c r="O4395" s="13" t="str">
        <f t="shared" si="343"/>
        <v>Silver</v>
      </c>
      <c r="P4395" s="9" t="str">
        <f t="shared" si="344"/>
        <v>PET</v>
      </c>
      <c r="Q4395" s="9" t="str">
        <f t="shared" si="345"/>
        <v>5</v>
      </c>
      <c r="R43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95" s="14" t="str">
        <f>IF(ProjectsDB[[#This Row],[Item Type]]="Straight Plug-In",_xlfn.TEXTJOIN("-",TRUE,M4395&amp;"-"&amp;_xlfn.LET(_xlpm.txt,ProjectsDB[[#This Row],[Assembly]],_xlpm.pos,FIND("SP",_xlpm.txt),_xlpm.pre,LEFT(_xlpm.txt,_xlpm.pos-1),IF(RIGHT(_xlpm.pre,3)="123","3PL",IF(RIGHT(_xlpm.pre,2)="12","2PL",IF(RIGHT(_xlpm.pre,1)="1","1PL","3PL")))),N4395,O4395,P4395,Q4395&amp;"W",R4395),_xlfn.TEXTJOIN("-",TRUE,M4395,N4395,O4395,P4395,Q4395&amp;"W",R4395))</f>
        <v>Elbow Edge-AL-Silver-PET-5W-1</v>
      </c>
      <c r="T4395" s="14" t="str">
        <f>IF(COUNTIF(Cycletime[Element Desc.],ProjectsDB[[#This Row],[Element Desc.]])&gt;0,"Found","Not Found")</f>
        <v>Found</v>
      </c>
    </row>
    <row r="4396" spans="2:20" x14ac:dyDescent="0.25">
      <c r="B4396" s="8" t="s">
        <v>9074</v>
      </c>
      <c r="C4396" s="9" t="s">
        <v>7675</v>
      </c>
      <c r="D4396" s="9" t="s">
        <v>7676</v>
      </c>
      <c r="E4396" s="10">
        <v>1</v>
      </c>
      <c r="F4396" s="9" t="s">
        <v>8474</v>
      </c>
      <c r="G4396" s="9" t="s">
        <v>1433</v>
      </c>
      <c r="H4396" s="11"/>
      <c r="I4396" s="12"/>
      <c r="J4396" s="12"/>
      <c r="K4396" s="12"/>
      <c r="L4396" s="12">
        <f t="array" ref="L4396">IFERROR(LOOKUP(2^15,SEARCH({"40A","63A","80A","100A","125A","160A","200A","250A","400A","630A","800A","1000A","1250A","1600A","2000A","2500A","3200A","4000A","5000A","6300A"},UPPER(D4396)),{40,63,80,100,125,160,200,250,400,630,800,1000,1250,1600,2000,2500,3200,4000,5000,6300}),0)</f>
        <v>2000</v>
      </c>
      <c r="M4396" s="9" t="str">
        <f t="shared" si="341"/>
        <v>Straight Feeder</v>
      </c>
      <c r="N4396" s="9" t="str">
        <f t="shared" si="342"/>
        <v>AL</v>
      </c>
      <c r="O4396" s="13" t="str">
        <f t="shared" si="343"/>
        <v>Silver</v>
      </c>
      <c r="P4396" s="9" t="str">
        <f t="shared" si="344"/>
        <v>PET</v>
      </c>
      <c r="Q4396" s="9" t="str">
        <f t="shared" si="345"/>
        <v>5</v>
      </c>
      <c r="R43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96" s="14" t="str">
        <f>IF(ProjectsDB[[#This Row],[Item Type]]="Straight Plug-In",_xlfn.TEXTJOIN("-",TRUE,M4396&amp;"-"&amp;_xlfn.LET(_xlpm.txt,ProjectsDB[[#This Row],[Assembly]],_xlpm.pos,FIND("SP",_xlpm.txt),_xlpm.pre,LEFT(_xlpm.txt,_xlpm.pos-1),IF(RIGHT(_xlpm.pre,3)="123","3PL",IF(RIGHT(_xlpm.pre,2)="12","2PL",IF(RIGHT(_xlpm.pre,1)="1","1PL","3PL")))),N4396,O4396,P4396,Q4396&amp;"W",R4396),_xlfn.TEXTJOIN("-",TRUE,M4396,N4396,O4396,P4396,Q4396&amp;"W",R4396))</f>
        <v>Straight Feeder-AL-Silver-PET-5W-1</v>
      </c>
      <c r="T4396" s="14" t="str">
        <f>IF(COUNTIF(Cycletime[Element Desc.],ProjectsDB[[#This Row],[Element Desc.]])&gt;0,"Found","Not Found")</f>
        <v>Found</v>
      </c>
    </row>
    <row r="4397" spans="2:20" x14ac:dyDescent="0.25">
      <c r="B4397" s="8" t="s">
        <v>9075</v>
      </c>
      <c r="C4397" s="9" t="s">
        <v>9039</v>
      </c>
      <c r="D4397" s="9" t="s">
        <v>9040</v>
      </c>
      <c r="E4397" s="10">
        <v>2</v>
      </c>
      <c r="F4397" s="9" t="s">
        <v>8474</v>
      </c>
      <c r="G4397" s="9" t="s">
        <v>1433</v>
      </c>
      <c r="H4397" s="11"/>
      <c r="I4397" s="12"/>
      <c r="J4397" s="12"/>
      <c r="K4397" s="12"/>
      <c r="L4397" s="12">
        <f t="array" ref="L4397">IFERROR(LOOKUP(2^15,SEARCH({"40A","63A","80A","100A","125A","160A","200A","250A","400A","630A","800A","1000A","1250A","1600A","2000A","2500A","3200A","4000A","5000A","6300A"},UPPER(D4397)),{40,63,80,100,125,160,200,250,400,630,800,1000,1250,1600,2000,2500,3200,4000,5000,6300}),0)</f>
        <v>2000</v>
      </c>
      <c r="M4397" s="9" t="str">
        <f t="shared" si="341"/>
        <v>Elbow Edge</v>
      </c>
      <c r="N4397" s="9" t="str">
        <f t="shared" si="342"/>
        <v>AL</v>
      </c>
      <c r="O4397" s="13" t="str">
        <f t="shared" si="343"/>
        <v>Silver</v>
      </c>
      <c r="P4397" s="9" t="str">
        <f t="shared" si="344"/>
        <v>PET</v>
      </c>
      <c r="Q4397" s="9" t="str">
        <f t="shared" si="345"/>
        <v>5</v>
      </c>
      <c r="R43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97" s="14" t="str">
        <f>IF(ProjectsDB[[#This Row],[Item Type]]="Straight Plug-In",_xlfn.TEXTJOIN("-",TRUE,M4397&amp;"-"&amp;_xlfn.LET(_xlpm.txt,ProjectsDB[[#This Row],[Assembly]],_xlpm.pos,FIND("SP",_xlpm.txt),_xlpm.pre,LEFT(_xlpm.txt,_xlpm.pos-1),IF(RIGHT(_xlpm.pre,3)="123","3PL",IF(RIGHT(_xlpm.pre,2)="12","2PL",IF(RIGHT(_xlpm.pre,1)="1","1PL","3PL")))),N4397,O4397,P4397,Q4397&amp;"W",R4397),_xlfn.TEXTJOIN("-",TRUE,M4397,N4397,O4397,P4397,Q4397&amp;"W",R4397))</f>
        <v>Elbow Edge-AL-Silver-PET-5W-1</v>
      </c>
      <c r="T4397" s="14" t="str">
        <f>IF(COUNTIF(Cycletime[Element Desc.],ProjectsDB[[#This Row],[Element Desc.]])&gt;0,"Found","Not Found")</f>
        <v>Found</v>
      </c>
    </row>
    <row r="4398" spans="2:20" x14ac:dyDescent="0.25">
      <c r="B4398" s="8" t="s">
        <v>9076</v>
      </c>
      <c r="C4398" s="9" t="s">
        <v>9036</v>
      </c>
      <c r="D4398" s="9" t="s">
        <v>9037</v>
      </c>
      <c r="E4398" s="10">
        <v>2</v>
      </c>
      <c r="F4398" s="9" t="s">
        <v>8474</v>
      </c>
      <c r="G4398" s="9" t="s">
        <v>1433</v>
      </c>
      <c r="H4398" s="11"/>
      <c r="I4398" s="12"/>
      <c r="J4398" s="12"/>
      <c r="K4398" s="12"/>
      <c r="L4398" s="12">
        <f t="array" ref="L4398">IFERROR(LOOKUP(2^15,SEARCH({"40A","63A","80A","100A","125A","160A","200A","250A","400A","630A","800A","1000A","1250A","1600A","2000A","2500A","3200A","4000A","5000A","6300A"},UPPER(D4398)),{40,63,80,100,125,160,200,250,400,630,800,1000,1250,1600,2000,2500,3200,4000,5000,6300}),0)</f>
        <v>2000</v>
      </c>
      <c r="M4398" s="9" t="str">
        <f t="shared" si="341"/>
        <v>Flange Straight</v>
      </c>
      <c r="N4398" s="9" t="str">
        <f t="shared" si="342"/>
        <v>AL</v>
      </c>
      <c r="O4398" s="13" t="str">
        <f t="shared" si="343"/>
        <v>Silver</v>
      </c>
      <c r="P4398" s="9" t="str">
        <f t="shared" si="344"/>
        <v>PET</v>
      </c>
      <c r="Q4398" s="9" t="str">
        <f t="shared" si="345"/>
        <v>5</v>
      </c>
      <c r="R43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98" s="14" t="str">
        <f>IF(ProjectsDB[[#This Row],[Item Type]]="Straight Plug-In",_xlfn.TEXTJOIN("-",TRUE,M4398&amp;"-"&amp;_xlfn.LET(_xlpm.txt,ProjectsDB[[#This Row],[Assembly]],_xlpm.pos,FIND("SP",_xlpm.txt),_xlpm.pre,LEFT(_xlpm.txt,_xlpm.pos-1),IF(RIGHT(_xlpm.pre,3)="123","3PL",IF(RIGHT(_xlpm.pre,2)="12","2PL",IF(RIGHT(_xlpm.pre,1)="1","1PL","3PL")))),N4398,O4398,P4398,Q4398&amp;"W",R4398),_xlfn.TEXTJOIN("-",TRUE,M4398,N4398,O4398,P4398,Q4398&amp;"W",R4398))</f>
        <v>Flange Straight-AL-Silver-PET-5W-1</v>
      </c>
      <c r="T4398" s="14" t="str">
        <f>IF(COUNTIF(Cycletime[Element Desc.],ProjectsDB[[#This Row],[Element Desc.]])&gt;0,"Found","Not Found")</f>
        <v>Found</v>
      </c>
    </row>
    <row r="4399" spans="2:20" x14ac:dyDescent="0.25">
      <c r="B4399" s="8" t="s">
        <v>9077</v>
      </c>
      <c r="C4399" s="9" t="s">
        <v>9043</v>
      </c>
      <c r="D4399" s="9" t="s">
        <v>9044</v>
      </c>
      <c r="E4399" s="10">
        <v>3</v>
      </c>
      <c r="F4399" s="9" t="s">
        <v>8474</v>
      </c>
      <c r="G4399" s="9" t="s">
        <v>1433</v>
      </c>
      <c r="H4399" s="11"/>
      <c r="I4399" s="12"/>
      <c r="J4399" s="12"/>
      <c r="K4399" s="12"/>
      <c r="L4399" s="12">
        <f t="array" ref="L4399">IFERROR(LOOKUP(2^15,SEARCH({"40A","63A","80A","100A","125A","160A","200A","250A","400A","630A","800A","1000A","1250A","1600A","2000A","2500A","3200A","4000A","5000A","6300A"},UPPER(D4399)),{40,63,80,100,125,160,200,250,400,630,800,1000,1250,1600,2000,2500,3200,4000,5000,6300}),0)</f>
        <v>2000</v>
      </c>
      <c r="M4399" s="9" t="str">
        <f t="shared" si="341"/>
        <v>Joint Pack</v>
      </c>
      <c r="N4399" s="9" t="str">
        <f t="shared" si="342"/>
        <v>AL</v>
      </c>
      <c r="O4399" s="13" t="str">
        <f t="shared" si="343"/>
        <v>Silver</v>
      </c>
      <c r="P4399" s="9" t="str">
        <f t="shared" si="344"/>
        <v>None</v>
      </c>
      <c r="Q4399" s="9" t="str">
        <f t="shared" si="345"/>
        <v>5</v>
      </c>
      <c r="R43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399" s="14" t="str">
        <f>IF(ProjectsDB[[#This Row],[Item Type]]="Straight Plug-In",_xlfn.TEXTJOIN("-",TRUE,M4399&amp;"-"&amp;_xlfn.LET(_xlpm.txt,ProjectsDB[[#This Row],[Assembly]],_xlpm.pos,FIND("SP",_xlpm.txt),_xlpm.pre,LEFT(_xlpm.txt,_xlpm.pos-1),IF(RIGHT(_xlpm.pre,3)="123","3PL",IF(RIGHT(_xlpm.pre,2)="12","2PL",IF(RIGHT(_xlpm.pre,1)="1","1PL","3PL")))),N4399,O4399,P4399,Q4399&amp;"W",R4399),_xlfn.TEXTJOIN("-",TRUE,M4399,N4399,O4399,P4399,Q4399&amp;"W",R4399))</f>
        <v>Joint Pack-AL-Silver-None-5W-1</v>
      </c>
      <c r="T4399" s="14" t="str">
        <f>IF(COUNTIF(Cycletime[Element Desc.],ProjectsDB[[#This Row],[Element Desc.]])&gt;0,"Found","Not Found")</f>
        <v>Found</v>
      </c>
    </row>
    <row r="4400" spans="2:20" x14ac:dyDescent="0.25">
      <c r="B4400" s="8" t="s">
        <v>9078</v>
      </c>
      <c r="C4400" s="9" t="s">
        <v>9057</v>
      </c>
      <c r="D4400" s="9" t="s">
        <v>9058</v>
      </c>
      <c r="E4400" s="10">
        <v>1</v>
      </c>
      <c r="F4400" s="9" t="s">
        <v>8474</v>
      </c>
      <c r="G4400" s="9" t="s">
        <v>1433</v>
      </c>
      <c r="H4400" s="11"/>
      <c r="I4400" s="12"/>
      <c r="J4400" s="12"/>
      <c r="K4400" s="12"/>
      <c r="L4400" s="12">
        <f t="array" ref="L4400">IFERROR(LOOKUP(2^15,SEARCH({"40A","63A","80A","100A","125A","160A","200A","250A","400A","630A","800A","1000A","1250A","1600A","2000A","2500A","3200A","4000A","5000A","6300A"},UPPER(D4400)),{40,63,80,100,125,160,200,250,400,630,800,1000,1250,1600,2000,2500,3200,4000,5000,6300}),0)</f>
        <v>2000</v>
      </c>
      <c r="M4400" s="9" t="str">
        <f t="shared" si="341"/>
        <v>Z-Unit Flat</v>
      </c>
      <c r="N4400" s="9" t="str">
        <f t="shared" si="342"/>
        <v>AL</v>
      </c>
      <c r="O4400" s="13" t="str">
        <f t="shared" si="343"/>
        <v>Silver</v>
      </c>
      <c r="P4400" s="9" t="str">
        <f t="shared" si="344"/>
        <v>PET</v>
      </c>
      <c r="Q4400" s="9" t="str">
        <f t="shared" si="345"/>
        <v>5</v>
      </c>
      <c r="R44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00" s="14" t="str">
        <f>IF(ProjectsDB[[#This Row],[Item Type]]="Straight Plug-In",_xlfn.TEXTJOIN("-",TRUE,M4400&amp;"-"&amp;_xlfn.LET(_xlpm.txt,ProjectsDB[[#This Row],[Assembly]],_xlpm.pos,FIND("SP",_xlpm.txt),_xlpm.pre,LEFT(_xlpm.txt,_xlpm.pos-1),IF(RIGHT(_xlpm.pre,3)="123","3PL",IF(RIGHT(_xlpm.pre,2)="12","2PL",IF(RIGHT(_xlpm.pre,1)="1","1PL","3PL")))),N4400,O4400,P4400,Q4400&amp;"W",R4400),_xlfn.TEXTJOIN("-",TRUE,M4400,N4400,O4400,P4400,Q4400&amp;"W",R4400))</f>
        <v>Z-Unit Flat-AL-Silver-PET-5W-1</v>
      </c>
      <c r="T4400" s="14" t="str">
        <f>IF(COUNTIF(Cycletime[Element Desc.],ProjectsDB[[#This Row],[Element Desc.]])&gt;0,"Found","Not Found")</f>
        <v>Found</v>
      </c>
    </row>
    <row r="4401" spans="2:20" x14ac:dyDescent="0.25">
      <c r="B4401" s="8" t="s">
        <v>9079</v>
      </c>
      <c r="C4401" s="9" t="s">
        <v>9043</v>
      </c>
      <c r="D4401" s="9" t="s">
        <v>9044</v>
      </c>
      <c r="E4401" s="10">
        <v>6</v>
      </c>
      <c r="F4401" s="9" t="s">
        <v>8474</v>
      </c>
      <c r="G4401" s="9" t="s">
        <v>1433</v>
      </c>
      <c r="H4401" s="11"/>
      <c r="I4401" s="12"/>
      <c r="J4401" s="12"/>
      <c r="K4401" s="12"/>
      <c r="L4401" s="12">
        <f t="array" ref="L4401">IFERROR(LOOKUP(2^15,SEARCH({"40A","63A","80A","100A","125A","160A","200A","250A","400A","630A","800A","1000A","1250A","1600A","2000A","2500A","3200A","4000A","5000A","6300A"},UPPER(D4401)),{40,63,80,100,125,160,200,250,400,630,800,1000,1250,1600,2000,2500,3200,4000,5000,6300}),0)</f>
        <v>2000</v>
      </c>
      <c r="M4401" s="9" t="str">
        <f t="shared" si="341"/>
        <v>Joint Pack</v>
      </c>
      <c r="N4401" s="9" t="str">
        <f t="shared" si="342"/>
        <v>AL</v>
      </c>
      <c r="O4401" s="13" t="str">
        <f t="shared" si="343"/>
        <v>Silver</v>
      </c>
      <c r="P4401" s="9" t="str">
        <f t="shared" si="344"/>
        <v>None</v>
      </c>
      <c r="Q4401" s="9" t="str">
        <f t="shared" si="345"/>
        <v>5</v>
      </c>
      <c r="R44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01" s="14" t="str">
        <f>IF(ProjectsDB[[#This Row],[Item Type]]="Straight Plug-In",_xlfn.TEXTJOIN("-",TRUE,M4401&amp;"-"&amp;_xlfn.LET(_xlpm.txt,ProjectsDB[[#This Row],[Assembly]],_xlpm.pos,FIND("SP",_xlpm.txt),_xlpm.pre,LEFT(_xlpm.txt,_xlpm.pos-1),IF(RIGHT(_xlpm.pre,3)="123","3PL",IF(RIGHT(_xlpm.pre,2)="12","2PL",IF(RIGHT(_xlpm.pre,1)="1","1PL","3PL")))),N4401,O4401,P4401,Q4401&amp;"W",R4401),_xlfn.TEXTJOIN("-",TRUE,M4401,N4401,O4401,P4401,Q4401&amp;"W",R4401))</f>
        <v>Joint Pack-AL-Silver-None-5W-1</v>
      </c>
      <c r="T4401" s="14" t="str">
        <f>IF(COUNTIF(Cycletime[Element Desc.],ProjectsDB[[#This Row],[Element Desc.]])&gt;0,"Found","Not Found")</f>
        <v>Found</v>
      </c>
    </row>
    <row r="4402" spans="2:20" x14ac:dyDescent="0.25">
      <c r="B4402" s="8" t="s">
        <v>9080</v>
      </c>
      <c r="C4402" s="9" t="s">
        <v>9036</v>
      </c>
      <c r="D4402" s="9" t="s">
        <v>9037</v>
      </c>
      <c r="E4402" s="10">
        <v>2</v>
      </c>
      <c r="F4402" s="9" t="s">
        <v>8474</v>
      </c>
      <c r="G4402" s="9" t="s">
        <v>1433</v>
      </c>
      <c r="H4402" s="11"/>
      <c r="I4402" s="12"/>
      <c r="J4402" s="12"/>
      <c r="K4402" s="12"/>
      <c r="L4402" s="12">
        <f t="array" ref="L4402">IFERROR(LOOKUP(2^15,SEARCH({"40A","63A","80A","100A","125A","160A","200A","250A","400A","630A","800A","1000A","1250A","1600A","2000A","2500A","3200A","4000A","5000A","6300A"},UPPER(D4402)),{40,63,80,100,125,160,200,250,400,630,800,1000,1250,1600,2000,2500,3200,4000,5000,6300}),0)</f>
        <v>2000</v>
      </c>
      <c r="M4402" s="9" t="str">
        <f t="shared" si="341"/>
        <v>Flange Straight</v>
      </c>
      <c r="N4402" s="9" t="str">
        <f t="shared" si="342"/>
        <v>AL</v>
      </c>
      <c r="O4402" s="13" t="str">
        <f t="shared" si="343"/>
        <v>Silver</v>
      </c>
      <c r="P4402" s="9" t="str">
        <f t="shared" si="344"/>
        <v>PET</v>
      </c>
      <c r="Q4402" s="9" t="str">
        <f t="shared" si="345"/>
        <v>5</v>
      </c>
      <c r="R44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02" s="14" t="str">
        <f>IF(ProjectsDB[[#This Row],[Item Type]]="Straight Plug-In",_xlfn.TEXTJOIN("-",TRUE,M4402&amp;"-"&amp;_xlfn.LET(_xlpm.txt,ProjectsDB[[#This Row],[Assembly]],_xlpm.pos,FIND("SP",_xlpm.txt),_xlpm.pre,LEFT(_xlpm.txt,_xlpm.pos-1),IF(RIGHT(_xlpm.pre,3)="123","3PL",IF(RIGHT(_xlpm.pre,2)="12","2PL",IF(RIGHT(_xlpm.pre,1)="1","1PL","3PL")))),N4402,O4402,P4402,Q4402&amp;"W",R4402),_xlfn.TEXTJOIN("-",TRUE,M4402,N4402,O4402,P4402,Q4402&amp;"W",R4402))</f>
        <v>Flange Straight-AL-Silver-PET-5W-1</v>
      </c>
      <c r="T4402" s="14" t="str">
        <f>IF(COUNTIF(Cycletime[Element Desc.],ProjectsDB[[#This Row],[Element Desc.]])&gt;0,"Found","Not Found")</f>
        <v>Found</v>
      </c>
    </row>
    <row r="4403" spans="2:20" x14ac:dyDescent="0.25">
      <c r="B4403" s="8" t="s">
        <v>9081</v>
      </c>
      <c r="C4403" s="9" t="s">
        <v>9054</v>
      </c>
      <c r="D4403" s="9" t="s">
        <v>9055</v>
      </c>
      <c r="E4403" s="10">
        <v>1</v>
      </c>
      <c r="F4403" s="9" t="s">
        <v>8474</v>
      </c>
      <c r="G4403" s="9" t="s">
        <v>1433</v>
      </c>
      <c r="H4403" s="11"/>
      <c r="I4403" s="12"/>
      <c r="J4403" s="12"/>
      <c r="K4403" s="12"/>
      <c r="L4403" s="12">
        <f t="array" ref="L4403">IFERROR(LOOKUP(2^15,SEARCH({"40A","63A","80A","100A","125A","160A","200A","250A","400A","630A","800A","1000A","1250A","1600A","2000A","2500A","3200A","4000A","5000A","6300A"},UPPER(D4403)),{40,63,80,100,125,160,200,250,400,630,800,1000,1250,1600,2000,2500,3200,4000,5000,6300}),0)</f>
        <v>2000</v>
      </c>
      <c r="M4403" s="9" t="str">
        <f t="shared" si="341"/>
        <v>Offset Flat</v>
      </c>
      <c r="N4403" s="9" t="str">
        <f t="shared" si="342"/>
        <v>AL</v>
      </c>
      <c r="O4403" s="13" t="str">
        <f t="shared" si="343"/>
        <v>Silver</v>
      </c>
      <c r="P4403" s="9" t="str">
        <f t="shared" si="344"/>
        <v>PET</v>
      </c>
      <c r="Q4403" s="9" t="str">
        <f t="shared" si="345"/>
        <v>5</v>
      </c>
      <c r="R44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03" s="14" t="str">
        <f>IF(ProjectsDB[[#This Row],[Item Type]]="Straight Plug-In",_xlfn.TEXTJOIN("-",TRUE,M4403&amp;"-"&amp;_xlfn.LET(_xlpm.txt,ProjectsDB[[#This Row],[Assembly]],_xlpm.pos,FIND("SP",_xlpm.txt),_xlpm.pre,LEFT(_xlpm.txt,_xlpm.pos-1),IF(RIGHT(_xlpm.pre,3)="123","3PL",IF(RIGHT(_xlpm.pre,2)="12","2PL",IF(RIGHT(_xlpm.pre,1)="1","1PL","3PL")))),N4403,O4403,P4403,Q4403&amp;"W",R4403),_xlfn.TEXTJOIN("-",TRUE,M4403,N4403,O4403,P4403,Q4403&amp;"W",R4403))</f>
        <v>Offset Flat-AL-Silver-PET-5W-1</v>
      </c>
      <c r="T4403" s="14" t="str">
        <f>IF(COUNTIF(Cycletime[Element Desc.],ProjectsDB[[#This Row],[Element Desc.]])&gt;0,"Found","Not Found")</f>
        <v>Found</v>
      </c>
    </row>
    <row r="4404" spans="2:20" x14ac:dyDescent="0.25">
      <c r="B4404" s="8" t="s">
        <v>9082</v>
      </c>
      <c r="C4404" s="9" t="s">
        <v>9063</v>
      </c>
      <c r="D4404" s="9" t="s">
        <v>9064</v>
      </c>
      <c r="E4404" s="10">
        <v>1</v>
      </c>
      <c r="F4404" s="9" t="s">
        <v>8474</v>
      </c>
      <c r="G4404" s="9" t="s">
        <v>1433</v>
      </c>
      <c r="H4404" s="11"/>
      <c r="I4404" s="12"/>
      <c r="J4404" s="12"/>
      <c r="K4404" s="12"/>
      <c r="L4404" s="12">
        <f t="array" ref="L4404">IFERROR(LOOKUP(2^15,SEARCH({"40A","63A","80A","100A","125A","160A","200A","250A","400A","630A","800A","1000A","1250A","1600A","2000A","2500A","3200A","4000A","5000A","6300A"},UPPER(D4404)),{40,63,80,100,125,160,200,250,400,630,800,1000,1250,1600,2000,2500,3200,4000,5000,6300}),0)</f>
        <v>2000</v>
      </c>
      <c r="M4404" s="9" t="str">
        <f t="shared" si="341"/>
        <v>Straight Feeder</v>
      </c>
      <c r="N4404" s="9" t="str">
        <f t="shared" si="342"/>
        <v>AL</v>
      </c>
      <c r="O4404" s="13" t="str">
        <f t="shared" si="343"/>
        <v>Silver</v>
      </c>
      <c r="P4404" s="9" t="str">
        <f t="shared" si="344"/>
        <v>PET</v>
      </c>
      <c r="Q4404" s="9" t="str">
        <f t="shared" si="345"/>
        <v>5</v>
      </c>
      <c r="R44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04" s="14" t="str">
        <f>IF(ProjectsDB[[#This Row],[Item Type]]="Straight Plug-In",_xlfn.TEXTJOIN("-",TRUE,M4404&amp;"-"&amp;_xlfn.LET(_xlpm.txt,ProjectsDB[[#This Row],[Assembly]],_xlpm.pos,FIND("SP",_xlpm.txt),_xlpm.pre,LEFT(_xlpm.txt,_xlpm.pos-1),IF(RIGHT(_xlpm.pre,3)="123","3PL",IF(RIGHT(_xlpm.pre,2)="12","2PL",IF(RIGHT(_xlpm.pre,1)="1","1PL","3PL")))),N4404,O4404,P4404,Q4404&amp;"W",R4404),_xlfn.TEXTJOIN("-",TRUE,M4404,N4404,O4404,P4404,Q4404&amp;"W",R4404))</f>
        <v>Straight Feeder-AL-Silver-PET-5W-1</v>
      </c>
      <c r="T4404" s="14" t="str">
        <f>IF(COUNTIF(Cycletime[Element Desc.],ProjectsDB[[#This Row],[Element Desc.]])&gt;0,"Found","Not Found")</f>
        <v>Found</v>
      </c>
    </row>
    <row r="4405" spans="2:20" x14ac:dyDescent="0.25">
      <c r="B4405" s="8" t="s">
        <v>9083</v>
      </c>
      <c r="C4405" s="9" t="s">
        <v>9049</v>
      </c>
      <c r="D4405" s="9" t="s">
        <v>9050</v>
      </c>
      <c r="E4405" s="10">
        <v>1</v>
      </c>
      <c r="F4405" s="9" t="s">
        <v>8474</v>
      </c>
      <c r="G4405" s="9" t="s">
        <v>1433</v>
      </c>
      <c r="H4405" s="11"/>
      <c r="I4405" s="12"/>
      <c r="J4405" s="12"/>
      <c r="K4405" s="12"/>
      <c r="L4405" s="12">
        <f t="array" ref="L4405">IFERROR(LOOKUP(2^15,SEARCH({"40A","63A","80A","100A","125A","160A","200A","250A","400A","630A","800A","1000A","1250A","1600A","2000A","2500A","3200A","4000A","5000A","6300A"},UPPER(D4405)),{40,63,80,100,125,160,200,250,400,630,800,1000,1250,1600,2000,2500,3200,4000,5000,6300}),0)</f>
        <v>2000</v>
      </c>
      <c r="M4405" s="9" t="str">
        <f t="shared" si="341"/>
        <v>Elbow Flat</v>
      </c>
      <c r="N4405" s="9" t="str">
        <f t="shared" si="342"/>
        <v>AL</v>
      </c>
      <c r="O4405" s="13" t="str">
        <f t="shared" si="343"/>
        <v>Silver</v>
      </c>
      <c r="P4405" s="9" t="str">
        <f t="shared" si="344"/>
        <v>PET</v>
      </c>
      <c r="Q4405" s="9" t="str">
        <f t="shared" si="345"/>
        <v>5</v>
      </c>
      <c r="R44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05" s="14" t="str">
        <f>IF(ProjectsDB[[#This Row],[Item Type]]="Straight Plug-In",_xlfn.TEXTJOIN("-",TRUE,M4405&amp;"-"&amp;_xlfn.LET(_xlpm.txt,ProjectsDB[[#This Row],[Assembly]],_xlpm.pos,FIND("SP",_xlpm.txt),_xlpm.pre,LEFT(_xlpm.txt,_xlpm.pos-1),IF(RIGHT(_xlpm.pre,3)="123","3PL",IF(RIGHT(_xlpm.pre,2)="12","2PL",IF(RIGHT(_xlpm.pre,1)="1","1PL","3PL")))),N4405,O4405,P4405,Q4405&amp;"W",R4405),_xlfn.TEXTJOIN("-",TRUE,M4405,N4405,O4405,P4405,Q4405&amp;"W",R4405))</f>
        <v>Elbow Flat-AL-Silver-PET-5W-1</v>
      </c>
      <c r="T4405" s="14" t="str">
        <f>IF(COUNTIF(Cycletime[Element Desc.],ProjectsDB[[#This Row],[Element Desc.]])&gt;0,"Found","Not Found")</f>
        <v>Found</v>
      </c>
    </row>
    <row r="4406" spans="2:20" x14ac:dyDescent="0.25">
      <c r="B4406" s="8" t="s">
        <v>9084</v>
      </c>
      <c r="C4406" s="9" t="s">
        <v>9060</v>
      </c>
      <c r="D4406" s="9" t="s">
        <v>9061</v>
      </c>
      <c r="E4406" s="10">
        <v>1</v>
      </c>
      <c r="F4406" s="9" t="s">
        <v>8474</v>
      </c>
      <c r="G4406" s="9" t="s">
        <v>1433</v>
      </c>
      <c r="H4406" s="11"/>
      <c r="I4406" s="12"/>
      <c r="J4406" s="12"/>
      <c r="K4406" s="12"/>
      <c r="L4406" s="12">
        <f t="array" ref="L4406">IFERROR(LOOKUP(2^15,SEARCH({"40A","63A","80A","100A","125A","160A","200A","250A","400A","630A","800A","1000A","1250A","1600A","2000A","2500A","3200A","4000A","5000A","6300A"},UPPER(D4406)),{40,63,80,100,125,160,200,250,400,630,800,1000,1250,1600,2000,2500,3200,4000,5000,6300}),0)</f>
        <v>2000</v>
      </c>
      <c r="M4406" s="9" t="str">
        <f t="shared" si="341"/>
        <v>Straight Feeder</v>
      </c>
      <c r="N4406" s="9" t="str">
        <f t="shared" si="342"/>
        <v>AL</v>
      </c>
      <c r="O4406" s="13" t="str">
        <f t="shared" si="343"/>
        <v>Silver</v>
      </c>
      <c r="P4406" s="9" t="str">
        <f t="shared" si="344"/>
        <v>PET</v>
      </c>
      <c r="Q4406" s="9" t="str">
        <f t="shared" si="345"/>
        <v>5</v>
      </c>
      <c r="R44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06" s="14" t="str">
        <f>IF(ProjectsDB[[#This Row],[Item Type]]="Straight Plug-In",_xlfn.TEXTJOIN("-",TRUE,M4406&amp;"-"&amp;_xlfn.LET(_xlpm.txt,ProjectsDB[[#This Row],[Assembly]],_xlpm.pos,FIND("SP",_xlpm.txt),_xlpm.pre,LEFT(_xlpm.txt,_xlpm.pos-1),IF(RIGHT(_xlpm.pre,3)="123","3PL",IF(RIGHT(_xlpm.pre,2)="12","2PL",IF(RIGHT(_xlpm.pre,1)="1","1PL","3PL")))),N4406,O4406,P4406,Q4406&amp;"W",R4406),_xlfn.TEXTJOIN("-",TRUE,M4406,N4406,O4406,P4406,Q4406&amp;"W",R4406))</f>
        <v>Straight Feeder-AL-Silver-PET-5W-1</v>
      </c>
      <c r="T4406" s="14" t="str">
        <f>IF(COUNTIF(Cycletime[Element Desc.],ProjectsDB[[#This Row],[Element Desc.]])&gt;0,"Found","Not Found")</f>
        <v>Found</v>
      </c>
    </row>
    <row r="4407" spans="2:20" x14ac:dyDescent="0.25">
      <c r="B4407" s="8" t="s">
        <v>9085</v>
      </c>
      <c r="C4407" s="9" t="s">
        <v>9036</v>
      </c>
      <c r="D4407" s="9" t="s">
        <v>9037</v>
      </c>
      <c r="E4407" s="10">
        <v>2</v>
      </c>
      <c r="F4407" s="9" t="s">
        <v>8474</v>
      </c>
      <c r="G4407" s="9" t="s">
        <v>1433</v>
      </c>
      <c r="H4407" s="11"/>
      <c r="I4407" s="12"/>
      <c r="J4407" s="12"/>
      <c r="K4407" s="12"/>
      <c r="L4407" s="12">
        <f t="array" ref="L4407">IFERROR(LOOKUP(2^15,SEARCH({"40A","63A","80A","100A","125A","160A","200A","250A","400A","630A","800A","1000A","1250A","1600A","2000A","2500A","3200A","4000A","5000A","6300A"},UPPER(D4407)),{40,63,80,100,125,160,200,250,400,630,800,1000,1250,1600,2000,2500,3200,4000,5000,6300}),0)</f>
        <v>2000</v>
      </c>
      <c r="M4407" s="9" t="str">
        <f t="shared" si="341"/>
        <v>Flange Straight</v>
      </c>
      <c r="N4407" s="9" t="str">
        <f t="shared" si="342"/>
        <v>AL</v>
      </c>
      <c r="O4407" s="13" t="str">
        <f t="shared" si="343"/>
        <v>Silver</v>
      </c>
      <c r="P4407" s="9" t="str">
        <f t="shared" si="344"/>
        <v>PET</v>
      </c>
      <c r="Q4407" s="9" t="str">
        <f t="shared" si="345"/>
        <v>5</v>
      </c>
      <c r="R44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07" s="14" t="str">
        <f>IF(ProjectsDB[[#This Row],[Item Type]]="Straight Plug-In",_xlfn.TEXTJOIN("-",TRUE,M4407&amp;"-"&amp;_xlfn.LET(_xlpm.txt,ProjectsDB[[#This Row],[Assembly]],_xlpm.pos,FIND("SP",_xlpm.txt),_xlpm.pre,LEFT(_xlpm.txt,_xlpm.pos-1),IF(RIGHT(_xlpm.pre,3)="123","3PL",IF(RIGHT(_xlpm.pre,2)="12","2PL",IF(RIGHT(_xlpm.pre,1)="1","1PL","3PL")))),N4407,O4407,P4407,Q4407&amp;"W",R4407),_xlfn.TEXTJOIN("-",TRUE,M4407,N4407,O4407,P4407,Q4407&amp;"W",R4407))</f>
        <v>Flange Straight-AL-Silver-PET-5W-1</v>
      </c>
      <c r="T4407" s="14" t="str">
        <f>IF(COUNTIF(Cycletime[Element Desc.],ProjectsDB[[#This Row],[Element Desc.]])&gt;0,"Found","Not Found")</f>
        <v>Found</v>
      </c>
    </row>
    <row r="4408" spans="2:20" x14ac:dyDescent="0.25">
      <c r="B4408" s="8" t="s">
        <v>9086</v>
      </c>
      <c r="C4408" s="9" t="s">
        <v>9049</v>
      </c>
      <c r="D4408" s="9" t="s">
        <v>9050</v>
      </c>
      <c r="E4408" s="10">
        <v>1</v>
      </c>
      <c r="F4408" s="9" t="s">
        <v>8474</v>
      </c>
      <c r="G4408" s="9" t="s">
        <v>1433</v>
      </c>
      <c r="H4408" s="11"/>
      <c r="I4408" s="12"/>
      <c r="J4408" s="12"/>
      <c r="K4408" s="12"/>
      <c r="L4408" s="12">
        <f t="array" ref="L4408">IFERROR(LOOKUP(2^15,SEARCH({"40A","63A","80A","100A","125A","160A","200A","250A","400A","630A","800A","1000A","1250A","1600A","2000A","2500A","3200A","4000A","5000A","6300A"},UPPER(D4408)),{40,63,80,100,125,160,200,250,400,630,800,1000,1250,1600,2000,2500,3200,4000,5000,6300}),0)</f>
        <v>2000</v>
      </c>
      <c r="M4408" s="9" t="str">
        <f t="shared" si="341"/>
        <v>Elbow Flat</v>
      </c>
      <c r="N4408" s="9" t="str">
        <f t="shared" si="342"/>
        <v>AL</v>
      </c>
      <c r="O4408" s="13" t="str">
        <f t="shared" si="343"/>
        <v>Silver</v>
      </c>
      <c r="P4408" s="9" t="str">
        <f t="shared" si="344"/>
        <v>PET</v>
      </c>
      <c r="Q4408" s="9" t="str">
        <f t="shared" si="345"/>
        <v>5</v>
      </c>
      <c r="R44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08" s="14" t="str">
        <f>IF(ProjectsDB[[#This Row],[Item Type]]="Straight Plug-In",_xlfn.TEXTJOIN("-",TRUE,M4408&amp;"-"&amp;_xlfn.LET(_xlpm.txt,ProjectsDB[[#This Row],[Assembly]],_xlpm.pos,FIND("SP",_xlpm.txt),_xlpm.pre,LEFT(_xlpm.txt,_xlpm.pos-1),IF(RIGHT(_xlpm.pre,3)="123","3PL",IF(RIGHT(_xlpm.pre,2)="12","2PL",IF(RIGHT(_xlpm.pre,1)="1","1PL","3PL")))),N4408,O4408,P4408,Q4408&amp;"W",R4408),_xlfn.TEXTJOIN("-",TRUE,M4408,N4408,O4408,P4408,Q4408&amp;"W",R4408))</f>
        <v>Elbow Flat-AL-Silver-PET-5W-1</v>
      </c>
      <c r="T4408" s="14" t="str">
        <f>IF(COUNTIF(Cycletime[Element Desc.],ProjectsDB[[#This Row],[Element Desc.]])&gt;0,"Found","Not Found")</f>
        <v>Found</v>
      </c>
    </row>
    <row r="4409" spans="2:20" x14ac:dyDescent="0.25">
      <c r="B4409" s="8" t="s">
        <v>9087</v>
      </c>
      <c r="C4409" s="9" t="s">
        <v>9068</v>
      </c>
      <c r="D4409" s="9" t="s">
        <v>9069</v>
      </c>
      <c r="E4409" s="10">
        <v>1</v>
      </c>
      <c r="F4409" s="9" t="s">
        <v>8474</v>
      </c>
      <c r="G4409" s="9" t="s">
        <v>1433</v>
      </c>
      <c r="H4409" s="11"/>
      <c r="I4409" s="12"/>
      <c r="J4409" s="12"/>
      <c r="K4409" s="12"/>
      <c r="L4409" s="12">
        <f t="array" ref="L4409">IFERROR(LOOKUP(2^15,SEARCH({"40A","63A","80A","100A","125A","160A","200A","250A","400A","630A","800A","1000A","1250A","1600A","2000A","2500A","3200A","4000A","5000A","6300A"},UPPER(D4409)),{40,63,80,100,125,160,200,250,400,630,800,1000,1250,1600,2000,2500,3200,4000,5000,6300}),0)</f>
        <v>2000</v>
      </c>
      <c r="M4409" s="9" t="str">
        <f t="shared" si="341"/>
        <v>Elbow Flat</v>
      </c>
      <c r="N4409" s="9" t="str">
        <f t="shared" si="342"/>
        <v>AL</v>
      </c>
      <c r="O4409" s="13" t="str">
        <f t="shared" si="343"/>
        <v>Silver</v>
      </c>
      <c r="P4409" s="9" t="str">
        <f t="shared" si="344"/>
        <v>PET</v>
      </c>
      <c r="Q4409" s="9" t="str">
        <f t="shared" si="345"/>
        <v>5</v>
      </c>
      <c r="R44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09" s="14" t="str">
        <f>IF(ProjectsDB[[#This Row],[Item Type]]="Straight Plug-In",_xlfn.TEXTJOIN("-",TRUE,M4409&amp;"-"&amp;_xlfn.LET(_xlpm.txt,ProjectsDB[[#This Row],[Assembly]],_xlpm.pos,FIND("SP",_xlpm.txt),_xlpm.pre,LEFT(_xlpm.txt,_xlpm.pos-1),IF(RIGHT(_xlpm.pre,3)="123","3PL",IF(RIGHT(_xlpm.pre,2)="12","2PL",IF(RIGHT(_xlpm.pre,1)="1","1PL","3PL")))),N4409,O4409,P4409,Q4409&amp;"W",R4409),_xlfn.TEXTJOIN("-",TRUE,M4409,N4409,O4409,P4409,Q4409&amp;"W",R4409))</f>
        <v>Elbow Flat-AL-Silver-PET-5W-1</v>
      </c>
      <c r="T4409" s="14" t="str">
        <f>IF(COUNTIF(Cycletime[Element Desc.],ProjectsDB[[#This Row],[Element Desc.]])&gt;0,"Found","Not Found")</f>
        <v>Found</v>
      </c>
    </row>
    <row r="4410" spans="2:20" x14ac:dyDescent="0.25">
      <c r="B4410" s="8" t="s">
        <v>9088</v>
      </c>
      <c r="C4410" s="9" t="s">
        <v>9043</v>
      </c>
      <c r="D4410" s="9" t="s">
        <v>9044</v>
      </c>
      <c r="E4410" s="10">
        <v>3</v>
      </c>
      <c r="F4410" s="9" t="s">
        <v>8474</v>
      </c>
      <c r="G4410" s="9" t="s">
        <v>1433</v>
      </c>
      <c r="H4410" s="11"/>
      <c r="I4410" s="12"/>
      <c r="J4410" s="12"/>
      <c r="K4410" s="12"/>
      <c r="L4410" s="12">
        <f t="array" ref="L4410">IFERROR(LOOKUP(2^15,SEARCH({"40A","63A","80A","100A","125A","160A","200A","250A","400A","630A","800A","1000A","1250A","1600A","2000A","2500A","3200A","4000A","5000A","6300A"},UPPER(D4410)),{40,63,80,100,125,160,200,250,400,630,800,1000,1250,1600,2000,2500,3200,4000,5000,6300}),0)</f>
        <v>2000</v>
      </c>
      <c r="M4410" s="9" t="str">
        <f t="shared" si="341"/>
        <v>Joint Pack</v>
      </c>
      <c r="N4410" s="9" t="str">
        <f t="shared" si="342"/>
        <v>AL</v>
      </c>
      <c r="O4410" s="13" t="str">
        <f t="shared" si="343"/>
        <v>Silver</v>
      </c>
      <c r="P4410" s="9" t="str">
        <f t="shared" si="344"/>
        <v>None</v>
      </c>
      <c r="Q4410" s="9" t="str">
        <f t="shared" si="345"/>
        <v>5</v>
      </c>
      <c r="R44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10" s="14" t="str">
        <f>IF(ProjectsDB[[#This Row],[Item Type]]="Straight Plug-In",_xlfn.TEXTJOIN("-",TRUE,M4410&amp;"-"&amp;_xlfn.LET(_xlpm.txt,ProjectsDB[[#This Row],[Assembly]],_xlpm.pos,FIND("SP",_xlpm.txt),_xlpm.pre,LEFT(_xlpm.txt,_xlpm.pos-1),IF(RIGHT(_xlpm.pre,3)="123","3PL",IF(RIGHT(_xlpm.pre,2)="12","2PL",IF(RIGHT(_xlpm.pre,1)="1","1PL","3PL")))),N4410,O4410,P4410,Q4410&amp;"W",R4410),_xlfn.TEXTJOIN("-",TRUE,M4410,N4410,O4410,P4410,Q4410&amp;"W",R4410))</f>
        <v>Joint Pack-AL-Silver-None-5W-1</v>
      </c>
      <c r="T4410" s="14" t="str">
        <f>IF(COUNTIF(Cycletime[Element Desc.],ProjectsDB[[#This Row],[Element Desc.]])&gt;0,"Found","Not Found")</f>
        <v>Found</v>
      </c>
    </row>
    <row r="4411" spans="2:20" x14ac:dyDescent="0.25">
      <c r="B4411" s="8" t="s">
        <v>9089</v>
      </c>
      <c r="C4411" s="9" t="s">
        <v>9039</v>
      </c>
      <c r="D4411" s="9" t="s">
        <v>9040</v>
      </c>
      <c r="E4411" s="10">
        <v>2</v>
      </c>
      <c r="F4411" s="9" t="s">
        <v>8474</v>
      </c>
      <c r="G4411" s="9" t="s">
        <v>1433</v>
      </c>
      <c r="H4411" s="11"/>
      <c r="I4411" s="12"/>
      <c r="J4411" s="12"/>
      <c r="K4411" s="12"/>
      <c r="L4411" s="12">
        <f t="array" ref="L4411">IFERROR(LOOKUP(2^15,SEARCH({"40A","63A","80A","100A","125A","160A","200A","250A","400A","630A","800A","1000A","1250A","1600A","2000A","2500A","3200A","4000A","5000A","6300A"},UPPER(D4411)),{40,63,80,100,125,160,200,250,400,630,800,1000,1250,1600,2000,2500,3200,4000,5000,6300}),0)</f>
        <v>2000</v>
      </c>
      <c r="M4411" s="9" t="str">
        <f t="shared" si="341"/>
        <v>Elbow Edge</v>
      </c>
      <c r="N4411" s="9" t="str">
        <f t="shared" si="342"/>
        <v>AL</v>
      </c>
      <c r="O4411" s="13" t="str">
        <f t="shared" si="343"/>
        <v>Silver</v>
      </c>
      <c r="P4411" s="9" t="str">
        <f t="shared" si="344"/>
        <v>PET</v>
      </c>
      <c r="Q4411" s="9" t="str">
        <f t="shared" si="345"/>
        <v>5</v>
      </c>
      <c r="R44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11" s="14" t="str">
        <f>IF(ProjectsDB[[#This Row],[Item Type]]="Straight Plug-In",_xlfn.TEXTJOIN("-",TRUE,M4411&amp;"-"&amp;_xlfn.LET(_xlpm.txt,ProjectsDB[[#This Row],[Assembly]],_xlpm.pos,FIND("SP",_xlpm.txt),_xlpm.pre,LEFT(_xlpm.txt,_xlpm.pos-1),IF(RIGHT(_xlpm.pre,3)="123","3PL",IF(RIGHT(_xlpm.pre,2)="12","2PL",IF(RIGHT(_xlpm.pre,1)="1","1PL","3PL")))),N4411,O4411,P4411,Q4411&amp;"W",R4411),_xlfn.TEXTJOIN("-",TRUE,M4411,N4411,O4411,P4411,Q4411&amp;"W",R4411))</f>
        <v>Elbow Edge-AL-Silver-PET-5W-1</v>
      </c>
      <c r="T4411" s="14" t="str">
        <f>IF(COUNTIF(Cycletime[Element Desc.],ProjectsDB[[#This Row],[Element Desc.]])&gt;0,"Found","Not Found")</f>
        <v>Found</v>
      </c>
    </row>
    <row r="4412" spans="2:20" x14ac:dyDescent="0.25">
      <c r="B4412" s="8" t="s">
        <v>9090</v>
      </c>
      <c r="C4412" s="9" t="s">
        <v>9036</v>
      </c>
      <c r="D4412" s="9" t="s">
        <v>9037</v>
      </c>
      <c r="E4412" s="10">
        <v>2</v>
      </c>
      <c r="F4412" s="9" t="s">
        <v>8474</v>
      </c>
      <c r="G4412" s="9" t="s">
        <v>1433</v>
      </c>
      <c r="H4412" s="11"/>
      <c r="I4412" s="12"/>
      <c r="J4412" s="12"/>
      <c r="K4412" s="12"/>
      <c r="L4412" s="12">
        <f t="array" ref="L4412">IFERROR(LOOKUP(2^15,SEARCH({"40A","63A","80A","100A","125A","160A","200A","250A","400A","630A","800A","1000A","1250A","1600A","2000A","2500A","3200A","4000A","5000A","6300A"},UPPER(D4412)),{40,63,80,100,125,160,200,250,400,630,800,1000,1250,1600,2000,2500,3200,4000,5000,6300}),0)</f>
        <v>2000</v>
      </c>
      <c r="M4412" s="9" t="str">
        <f t="shared" si="341"/>
        <v>Flange Straight</v>
      </c>
      <c r="N4412" s="9" t="str">
        <f t="shared" si="342"/>
        <v>AL</v>
      </c>
      <c r="O4412" s="13" t="str">
        <f t="shared" si="343"/>
        <v>Silver</v>
      </c>
      <c r="P4412" s="9" t="str">
        <f t="shared" si="344"/>
        <v>PET</v>
      </c>
      <c r="Q4412" s="9" t="str">
        <f t="shared" si="345"/>
        <v>5</v>
      </c>
      <c r="R44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12" s="14" t="str">
        <f>IF(ProjectsDB[[#This Row],[Item Type]]="Straight Plug-In",_xlfn.TEXTJOIN("-",TRUE,M4412&amp;"-"&amp;_xlfn.LET(_xlpm.txt,ProjectsDB[[#This Row],[Assembly]],_xlpm.pos,FIND("SP",_xlpm.txt),_xlpm.pre,LEFT(_xlpm.txt,_xlpm.pos-1),IF(RIGHT(_xlpm.pre,3)="123","3PL",IF(RIGHT(_xlpm.pre,2)="12","2PL",IF(RIGHT(_xlpm.pre,1)="1","1PL","3PL")))),N4412,O4412,P4412,Q4412&amp;"W",R4412),_xlfn.TEXTJOIN("-",TRUE,M4412,N4412,O4412,P4412,Q4412&amp;"W",R4412))</f>
        <v>Flange Straight-AL-Silver-PET-5W-1</v>
      </c>
      <c r="T4412" s="14" t="str">
        <f>IF(COUNTIF(Cycletime[Element Desc.],ProjectsDB[[#This Row],[Element Desc.]])&gt;0,"Found","Not Found")</f>
        <v>Found</v>
      </c>
    </row>
    <row r="4413" spans="2:20" x14ac:dyDescent="0.25">
      <c r="B4413" s="8" t="s">
        <v>9091</v>
      </c>
      <c r="C4413" s="9" t="s">
        <v>7675</v>
      </c>
      <c r="D4413" s="9" t="s">
        <v>7676</v>
      </c>
      <c r="E4413" s="10">
        <v>1</v>
      </c>
      <c r="F4413" s="9" t="s">
        <v>8474</v>
      </c>
      <c r="G4413" s="9" t="s">
        <v>1433</v>
      </c>
      <c r="H4413" s="11"/>
      <c r="I4413" s="12"/>
      <c r="J4413" s="12"/>
      <c r="K4413" s="12"/>
      <c r="L4413" s="12">
        <f t="array" ref="L4413">IFERROR(LOOKUP(2^15,SEARCH({"40A","63A","80A","100A","125A","160A","200A","250A","400A","630A","800A","1000A","1250A","1600A","2000A","2500A","3200A","4000A","5000A","6300A"},UPPER(D4413)),{40,63,80,100,125,160,200,250,400,630,800,1000,1250,1600,2000,2500,3200,4000,5000,6300}),0)</f>
        <v>2000</v>
      </c>
      <c r="M4413" s="9" t="str">
        <f t="shared" si="341"/>
        <v>Straight Feeder</v>
      </c>
      <c r="N4413" s="9" t="str">
        <f t="shared" si="342"/>
        <v>AL</v>
      </c>
      <c r="O4413" s="13" t="str">
        <f t="shared" si="343"/>
        <v>Silver</v>
      </c>
      <c r="P4413" s="9" t="str">
        <f t="shared" si="344"/>
        <v>PET</v>
      </c>
      <c r="Q4413" s="9" t="str">
        <f t="shared" si="345"/>
        <v>5</v>
      </c>
      <c r="R44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13" s="14" t="str">
        <f>IF(ProjectsDB[[#This Row],[Item Type]]="Straight Plug-In",_xlfn.TEXTJOIN("-",TRUE,M4413&amp;"-"&amp;_xlfn.LET(_xlpm.txt,ProjectsDB[[#This Row],[Assembly]],_xlpm.pos,FIND("SP",_xlpm.txt),_xlpm.pre,LEFT(_xlpm.txt,_xlpm.pos-1),IF(RIGHT(_xlpm.pre,3)="123","3PL",IF(RIGHT(_xlpm.pre,2)="12","2PL",IF(RIGHT(_xlpm.pre,1)="1","1PL","3PL")))),N4413,O4413,P4413,Q4413&amp;"W",R4413),_xlfn.TEXTJOIN("-",TRUE,M4413,N4413,O4413,P4413,Q4413&amp;"W",R4413))</f>
        <v>Straight Feeder-AL-Silver-PET-5W-1</v>
      </c>
      <c r="T4413" s="14" t="str">
        <f>IF(COUNTIF(Cycletime[Element Desc.],ProjectsDB[[#This Row],[Element Desc.]])&gt;0,"Found","Not Found")</f>
        <v>Found</v>
      </c>
    </row>
    <row r="4414" spans="2:20" x14ac:dyDescent="0.25">
      <c r="B4414" s="8" t="s">
        <v>9092</v>
      </c>
      <c r="C4414" s="9" t="s">
        <v>9043</v>
      </c>
      <c r="D4414" s="9" t="s">
        <v>9044</v>
      </c>
      <c r="E4414" s="10">
        <v>4</v>
      </c>
      <c r="F4414" s="9" t="s">
        <v>8474</v>
      </c>
      <c r="G4414" s="9" t="s">
        <v>1433</v>
      </c>
      <c r="H4414" s="11"/>
      <c r="I4414" s="12"/>
      <c r="J4414" s="12"/>
      <c r="K4414" s="12"/>
      <c r="L4414" s="12">
        <f t="array" ref="L4414">IFERROR(LOOKUP(2^15,SEARCH({"40A","63A","80A","100A","125A","160A","200A","250A","400A","630A","800A","1000A","1250A","1600A","2000A","2500A","3200A","4000A","5000A","6300A"},UPPER(D4414)),{40,63,80,100,125,160,200,250,400,630,800,1000,1250,1600,2000,2500,3200,4000,5000,6300}),0)</f>
        <v>2000</v>
      </c>
      <c r="M4414" s="9" t="str">
        <f t="shared" si="341"/>
        <v>Joint Pack</v>
      </c>
      <c r="N4414" s="9" t="str">
        <f t="shared" si="342"/>
        <v>AL</v>
      </c>
      <c r="O4414" s="13" t="str">
        <f t="shared" si="343"/>
        <v>Silver</v>
      </c>
      <c r="P4414" s="9" t="str">
        <f t="shared" si="344"/>
        <v>None</v>
      </c>
      <c r="Q4414" s="9" t="str">
        <f t="shared" si="345"/>
        <v>5</v>
      </c>
      <c r="R44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14" s="14" t="str">
        <f>IF(ProjectsDB[[#This Row],[Item Type]]="Straight Plug-In",_xlfn.TEXTJOIN("-",TRUE,M4414&amp;"-"&amp;_xlfn.LET(_xlpm.txt,ProjectsDB[[#This Row],[Assembly]],_xlpm.pos,FIND("SP",_xlpm.txt),_xlpm.pre,LEFT(_xlpm.txt,_xlpm.pos-1),IF(RIGHT(_xlpm.pre,3)="123","3PL",IF(RIGHT(_xlpm.pre,2)="12","2PL",IF(RIGHT(_xlpm.pre,1)="1","1PL","3PL")))),N4414,O4414,P4414,Q4414&amp;"W",R4414),_xlfn.TEXTJOIN("-",TRUE,M4414,N4414,O4414,P4414,Q4414&amp;"W",R4414))</f>
        <v>Joint Pack-AL-Silver-None-5W-1</v>
      </c>
      <c r="T4414" s="14" t="str">
        <f>IF(COUNTIF(Cycletime[Element Desc.],ProjectsDB[[#This Row],[Element Desc.]])&gt;0,"Found","Not Found")</f>
        <v>Found</v>
      </c>
    </row>
    <row r="4415" spans="2:20" x14ac:dyDescent="0.25">
      <c r="B4415" s="8" t="s">
        <v>9093</v>
      </c>
      <c r="C4415" s="9" t="s">
        <v>9043</v>
      </c>
      <c r="D4415" s="9" t="s">
        <v>9044</v>
      </c>
      <c r="E4415" s="10">
        <v>3</v>
      </c>
      <c r="F4415" s="9" t="s">
        <v>8474</v>
      </c>
      <c r="G4415" s="9" t="s">
        <v>1433</v>
      </c>
      <c r="H4415" s="11"/>
      <c r="I4415" s="12"/>
      <c r="J4415" s="12"/>
      <c r="K4415" s="12"/>
      <c r="L4415" s="12">
        <f t="array" ref="L4415">IFERROR(LOOKUP(2^15,SEARCH({"40A","63A","80A","100A","125A","160A","200A","250A","400A","630A","800A","1000A","1250A","1600A","2000A","2500A","3200A","4000A","5000A","6300A"},UPPER(D4415)),{40,63,80,100,125,160,200,250,400,630,800,1000,1250,1600,2000,2500,3200,4000,5000,6300}),0)</f>
        <v>2000</v>
      </c>
      <c r="M4415" s="9" t="str">
        <f t="shared" si="341"/>
        <v>Joint Pack</v>
      </c>
      <c r="N4415" s="9" t="str">
        <f t="shared" si="342"/>
        <v>AL</v>
      </c>
      <c r="O4415" s="13" t="str">
        <f t="shared" si="343"/>
        <v>Silver</v>
      </c>
      <c r="P4415" s="9" t="str">
        <f t="shared" si="344"/>
        <v>None</v>
      </c>
      <c r="Q4415" s="9" t="str">
        <f t="shared" si="345"/>
        <v>5</v>
      </c>
      <c r="R44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15" s="14" t="str">
        <f>IF(ProjectsDB[[#This Row],[Item Type]]="Straight Plug-In",_xlfn.TEXTJOIN("-",TRUE,M4415&amp;"-"&amp;_xlfn.LET(_xlpm.txt,ProjectsDB[[#This Row],[Assembly]],_xlpm.pos,FIND("SP",_xlpm.txt),_xlpm.pre,LEFT(_xlpm.txt,_xlpm.pos-1),IF(RIGHT(_xlpm.pre,3)="123","3PL",IF(RIGHT(_xlpm.pre,2)="12","2PL",IF(RIGHT(_xlpm.pre,1)="1","1PL","3PL")))),N4415,O4415,P4415,Q4415&amp;"W",R4415),_xlfn.TEXTJOIN("-",TRUE,M4415,N4415,O4415,P4415,Q4415&amp;"W",R4415))</f>
        <v>Joint Pack-AL-Silver-None-5W-1</v>
      </c>
      <c r="T4415" s="14" t="str">
        <f>IF(COUNTIF(Cycletime[Element Desc.],ProjectsDB[[#This Row],[Element Desc.]])&gt;0,"Found","Not Found")</f>
        <v>Found</v>
      </c>
    </row>
    <row r="4416" spans="2:20" x14ac:dyDescent="0.25">
      <c r="B4416" s="8" t="s">
        <v>9094</v>
      </c>
      <c r="C4416" s="9" t="s">
        <v>9036</v>
      </c>
      <c r="D4416" s="9" t="s">
        <v>9037</v>
      </c>
      <c r="E4416" s="10">
        <v>2</v>
      </c>
      <c r="F4416" s="9" t="s">
        <v>8474</v>
      </c>
      <c r="G4416" s="9" t="s">
        <v>1433</v>
      </c>
      <c r="H4416" s="11"/>
      <c r="I4416" s="12"/>
      <c r="J4416" s="12"/>
      <c r="K4416" s="12"/>
      <c r="L4416" s="12">
        <f t="array" ref="L4416">IFERROR(LOOKUP(2^15,SEARCH({"40A","63A","80A","100A","125A","160A","200A","250A","400A","630A","800A","1000A","1250A","1600A","2000A","2500A","3200A","4000A","5000A","6300A"},UPPER(D4416)),{40,63,80,100,125,160,200,250,400,630,800,1000,1250,1600,2000,2500,3200,4000,5000,6300}),0)</f>
        <v>2000</v>
      </c>
      <c r="M4416" s="9" t="str">
        <f t="shared" si="341"/>
        <v>Flange Straight</v>
      </c>
      <c r="N4416" s="9" t="str">
        <f t="shared" si="342"/>
        <v>AL</v>
      </c>
      <c r="O4416" s="13" t="str">
        <f t="shared" si="343"/>
        <v>Silver</v>
      </c>
      <c r="P4416" s="9" t="str">
        <f t="shared" si="344"/>
        <v>PET</v>
      </c>
      <c r="Q4416" s="9" t="str">
        <f t="shared" si="345"/>
        <v>5</v>
      </c>
      <c r="R44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16" s="14" t="str">
        <f>IF(ProjectsDB[[#This Row],[Item Type]]="Straight Plug-In",_xlfn.TEXTJOIN("-",TRUE,M4416&amp;"-"&amp;_xlfn.LET(_xlpm.txt,ProjectsDB[[#This Row],[Assembly]],_xlpm.pos,FIND("SP",_xlpm.txt),_xlpm.pre,LEFT(_xlpm.txt,_xlpm.pos-1),IF(RIGHT(_xlpm.pre,3)="123","3PL",IF(RIGHT(_xlpm.pre,2)="12","2PL",IF(RIGHT(_xlpm.pre,1)="1","1PL","3PL")))),N4416,O4416,P4416,Q4416&amp;"W",R4416),_xlfn.TEXTJOIN("-",TRUE,M4416,N4416,O4416,P4416,Q4416&amp;"W",R4416))</f>
        <v>Flange Straight-AL-Silver-PET-5W-1</v>
      </c>
      <c r="T4416" s="14" t="str">
        <f>IF(COUNTIF(Cycletime[Element Desc.],ProjectsDB[[#This Row],[Element Desc.]])&gt;0,"Found","Not Found")</f>
        <v>Found</v>
      </c>
    </row>
    <row r="4417" spans="2:20" x14ac:dyDescent="0.25">
      <c r="B4417" s="8" t="s">
        <v>9095</v>
      </c>
      <c r="C4417" s="9" t="s">
        <v>9039</v>
      </c>
      <c r="D4417" s="9" t="s">
        <v>9040</v>
      </c>
      <c r="E4417" s="10">
        <v>2</v>
      </c>
      <c r="F4417" s="9" t="s">
        <v>8474</v>
      </c>
      <c r="G4417" s="9" t="s">
        <v>1433</v>
      </c>
      <c r="H4417" s="11"/>
      <c r="I4417" s="12"/>
      <c r="J4417" s="12"/>
      <c r="K4417" s="12"/>
      <c r="L4417" s="12">
        <f t="array" ref="L4417">IFERROR(LOOKUP(2^15,SEARCH({"40A","63A","80A","100A","125A","160A","200A","250A","400A","630A","800A","1000A","1250A","1600A","2000A","2500A","3200A","4000A","5000A","6300A"},UPPER(D4417)),{40,63,80,100,125,160,200,250,400,630,800,1000,1250,1600,2000,2500,3200,4000,5000,6300}),0)</f>
        <v>2000</v>
      </c>
      <c r="M4417" s="9" t="str">
        <f t="shared" si="341"/>
        <v>Elbow Edge</v>
      </c>
      <c r="N4417" s="9" t="str">
        <f t="shared" si="342"/>
        <v>AL</v>
      </c>
      <c r="O4417" s="13" t="str">
        <f t="shared" si="343"/>
        <v>Silver</v>
      </c>
      <c r="P4417" s="9" t="str">
        <f t="shared" si="344"/>
        <v>PET</v>
      </c>
      <c r="Q4417" s="9" t="str">
        <f t="shared" si="345"/>
        <v>5</v>
      </c>
      <c r="R44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17" s="14" t="str">
        <f>IF(ProjectsDB[[#This Row],[Item Type]]="Straight Plug-In",_xlfn.TEXTJOIN("-",TRUE,M4417&amp;"-"&amp;_xlfn.LET(_xlpm.txt,ProjectsDB[[#This Row],[Assembly]],_xlpm.pos,FIND("SP",_xlpm.txt),_xlpm.pre,LEFT(_xlpm.txt,_xlpm.pos-1),IF(RIGHT(_xlpm.pre,3)="123","3PL",IF(RIGHT(_xlpm.pre,2)="12","2PL",IF(RIGHT(_xlpm.pre,1)="1","1PL","3PL")))),N4417,O4417,P4417,Q4417&amp;"W",R4417),_xlfn.TEXTJOIN("-",TRUE,M4417,N4417,O4417,P4417,Q4417&amp;"W",R4417))</f>
        <v>Elbow Edge-AL-Silver-PET-5W-1</v>
      </c>
      <c r="T4417" s="14" t="str">
        <f>IF(COUNTIF(Cycletime[Element Desc.],ProjectsDB[[#This Row],[Element Desc.]])&gt;0,"Found","Not Found")</f>
        <v>Found</v>
      </c>
    </row>
    <row r="4418" spans="2:20" x14ac:dyDescent="0.25">
      <c r="B4418" s="8" t="s">
        <v>9096</v>
      </c>
      <c r="C4418" s="9" t="s">
        <v>9036</v>
      </c>
      <c r="D4418" s="9" t="s">
        <v>9037</v>
      </c>
      <c r="E4418" s="10">
        <v>2</v>
      </c>
      <c r="F4418" s="9" t="s">
        <v>8474</v>
      </c>
      <c r="G4418" s="9" t="s">
        <v>1433</v>
      </c>
      <c r="H4418" s="11"/>
      <c r="I4418" s="12"/>
      <c r="J4418" s="12"/>
      <c r="K4418" s="12"/>
      <c r="L4418" s="12">
        <f t="array" ref="L4418">IFERROR(LOOKUP(2^15,SEARCH({"40A","63A","80A","100A","125A","160A","200A","250A","400A","630A","800A","1000A","1250A","1600A","2000A","2500A","3200A","4000A","5000A","6300A"},UPPER(D4418)),{40,63,80,100,125,160,200,250,400,630,800,1000,1250,1600,2000,2500,3200,4000,5000,6300}),0)</f>
        <v>2000</v>
      </c>
      <c r="M4418" s="9" t="str">
        <f t="shared" si="341"/>
        <v>Flange Straight</v>
      </c>
      <c r="N4418" s="9" t="str">
        <f t="shared" si="342"/>
        <v>AL</v>
      </c>
      <c r="O4418" s="13" t="str">
        <f t="shared" si="343"/>
        <v>Silver</v>
      </c>
      <c r="P4418" s="9" t="str">
        <f t="shared" si="344"/>
        <v>PET</v>
      </c>
      <c r="Q4418" s="9" t="str">
        <f t="shared" si="345"/>
        <v>5</v>
      </c>
      <c r="R44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18" s="14" t="str">
        <f>IF(ProjectsDB[[#This Row],[Item Type]]="Straight Plug-In",_xlfn.TEXTJOIN("-",TRUE,M4418&amp;"-"&amp;_xlfn.LET(_xlpm.txt,ProjectsDB[[#This Row],[Assembly]],_xlpm.pos,FIND("SP",_xlpm.txt),_xlpm.pre,LEFT(_xlpm.txt,_xlpm.pos-1),IF(RIGHT(_xlpm.pre,3)="123","3PL",IF(RIGHT(_xlpm.pre,2)="12","2PL",IF(RIGHT(_xlpm.pre,1)="1","1PL","3PL")))),N4418,O4418,P4418,Q4418&amp;"W",R4418),_xlfn.TEXTJOIN("-",TRUE,M4418,N4418,O4418,P4418,Q4418&amp;"W",R4418))</f>
        <v>Flange Straight-AL-Silver-PET-5W-1</v>
      </c>
      <c r="T4418" s="14" t="str">
        <f>IF(COUNTIF(Cycletime[Element Desc.],ProjectsDB[[#This Row],[Element Desc.]])&gt;0,"Found","Not Found")</f>
        <v>Found</v>
      </c>
    </row>
    <row r="4419" spans="2:20" x14ac:dyDescent="0.25">
      <c r="B4419" s="8" t="s">
        <v>9097</v>
      </c>
      <c r="C4419" s="9" t="s">
        <v>9057</v>
      </c>
      <c r="D4419" s="9" t="s">
        <v>9058</v>
      </c>
      <c r="E4419" s="10">
        <v>1</v>
      </c>
      <c r="F4419" s="9" t="s">
        <v>8474</v>
      </c>
      <c r="G4419" s="9" t="s">
        <v>1433</v>
      </c>
      <c r="H4419" s="11"/>
      <c r="I4419" s="12"/>
      <c r="J4419" s="12"/>
      <c r="K4419" s="12"/>
      <c r="L4419" s="12">
        <f t="array" ref="L4419">IFERROR(LOOKUP(2^15,SEARCH({"40A","63A","80A","100A","125A","160A","200A","250A","400A","630A","800A","1000A","1250A","1600A","2000A","2500A","3200A","4000A","5000A","6300A"},UPPER(D4419)),{40,63,80,100,125,160,200,250,400,630,800,1000,1250,1600,2000,2500,3200,4000,5000,6300}),0)</f>
        <v>2000</v>
      </c>
      <c r="M4419" s="9" t="str">
        <f t="shared" si="341"/>
        <v>Z-Unit Flat</v>
      </c>
      <c r="N4419" s="9" t="str">
        <f t="shared" si="342"/>
        <v>AL</v>
      </c>
      <c r="O4419" s="13" t="str">
        <f t="shared" si="343"/>
        <v>Silver</v>
      </c>
      <c r="P4419" s="9" t="str">
        <f t="shared" si="344"/>
        <v>PET</v>
      </c>
      <c r="Q4419" s="9" t="str">
        <f t="shared" si="345"/>
        <v>5</v>
      </c>
      <c r="R44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19" s="14" t="str">
        <f>IF(ProjectsDB[[#This Row],[Item Type]]="Straight Plug-In",_xlfn.TEXTJOIN("-",TRUE,M4419&amp;"-"&amp;_xlfn.LET(_xlpm.txt,ProjectsDB[[#This Row],[Assembly]],_xlpm.pos,FIND("SP",_xlpm.txt),_xlpm.pre,LEFT(_xlpm.txt,_xlpm.pos-1),IF(RIGHT(_xlpm.pre,3)="123","3PL",IF(RIGHT(_xlpm.pre,2)="12","2PL",IF(RIGHT(_xlpm.pre,1)="1","1PL","3PL")))),N4419,O4419,P4419,Q4419&amp;"W",R4419),_xlfn.TEXTJOIN("-",TRUE,M4419,N4419,O4419,P4419,Q4419&amp;"W",R4419))</f>
        <v>Z-Unit Flat-AL-Silver-PET-5W-1</v>
      </c>
      <c r="T4419" s="14" t="str">
        <f>IF(COUNTIF(Cycletime[Element Desc.],ProjectsDB[[#This Row],[Element Desc.]])&gt;0,"Found","Not Found")</f>
        <v>Found</v>
      </c>
    </row>
    <row r="4420" spans="2:20" x14ac:dyDescent="0.25">
      <c r="B4420" s="8" t="s">
        <v>9098</v>
      </c>
      <c r="C4420" s="9" t="s">
        <v>9049</v>
      </c>
      <c r="D4420" s="9" t="s">
        <v>9050</v>
      </c>
      <c r="E4420" s="10">
        <v>1</v>
      </c>
      <c r="F4420" s="9" t="s">
        <v>8474</v>
      </c>
      <c r="G4420" s="9" t="s">
        <v>1433</v>
      </c>
      <c r="H4420" s="11"/>
      <c r="I4420" s="12"/>
      <c r="J4420" s="12"/>
      <c r="K4420" s="12"/>
      <c r="L4420" s="12">
        <f t="array" ref="L4420">IFERROR(LOOKUP(2^15,SEARCH({"40A","63A","80A","100A","125A","160A","200A","250A","400A","630A","800A","1000A","1250A","1600A","2000A","2500A","3200A","4000A","5000A","6300A"},UPPER(D4420)),{40,63,80,100,125,160,200,250,400,630,800,1000,1250,1600,2000,2500,3200,4000,5000,6300}),0)</f>
        <v>2000</v>
      </c>
      <c r="M4420" s="9" t="str">
        <f t="shared" ref="M4420:M4483" si="346">_xlfn.LET(_xlpm.d,UPPER(TRIM(SUBSTITUTE(SUBSTITUTE(D4420,CHAR(160),"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Flat</v>
      </c>
      <c r="N4420" s="9" t="str">
        <f t="shared" ref="N4420:N4483" si="347">IF(ISNUMBER(SEARCH("CU",D4420)),"CU",IF(ISNUMBER(SEARCH("AL",D4420)),"AL",IF(ISNUMBER(SEARCH("Copper",D4420)),"CU","SH")))</f>
        <v>AL</v>
      </c>
      <c r="O4420" s="13" t="str">
        <f t="shared" ref="O4420:O4483" si="348">IF(ISNUMBER(SEARCH("Silver",D4420)),"Silver",IF(ISNUMBER(SEARCH("Tin",D4420)),"Tin","None"))</f>
        <v>Silver</v>
      </c>
      <c r="P4420" s="9" t="str">
        <f t="shared" ref="P4420:P4483" si="349">IF(ISNUMBER(SEARCH("Epoxy",D4420)),"Epoxy",IF(ISNUMBER(SEARCH("PET",D4420)),"PET","None"))</f>
        <v>PET</v>
      </c>
      <c r="Q4420" s="9" t="str">
        <f t="shared" ref="Q4420:Q4483" si="350">IF(ISNUMBER(SEARCH("3-Wire",D4420)),"3",IF(ISNUMBER(SEARCH("4-Wire",D4420)),"4",IF(ISNUMBER(SEARCH("5-Wire",D4420)),"5",IF(ISNUMBER(SEARCH("6-Wire",D4420)),"6","0"))))</f>
        <v>5</v>
      </c>
      <c r="R44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20" s="14" t="str">
        <f>IF(ProjectsDB[[#This Row],[Item Type]]="Straight Plug-In",_xlfn.TEXTJOIN("-",TRUE,M4420&amp;"-"&amp;_xlfn.LET(_xlpm.txt,ProjectsDB[[#This Row],[Assembly]],_xlpm.pos,FIND("SP",_xlpm.txt),_xlpm.pre,LEFT(_xlpm.txt,_xlpm.pos-1),IF(RIGHT(_xlpm.pre,3)="123","3PL",IF(RIGHT(_xlpm.pre,2)="12","2PL",IF(RIGHT(_xlpm.pre,1)="1","1PL","3PL")))),N4420,O4420,P4420,Q4420&amp;"W",R4420),_xlfn.TEXTJOIN("-",TRUE,M4420,N4420,O4420,P4420,Q4420&amp;"W",R4420))</f>
        <v>Elbow Flat-AL-Silver-PET-5W-1</v>
      </c>
      <c r="T4420" s="14" t="str">
        <f>IF(COUNTIF(Cycletime[Element Desc.],ProjectsDB[[#This Row],[Element Desc.]])&gt;0,"Found","Not Found")</f>
        <v>Found</v>
      </c>
    </row>
    <row r="4421" spans="2:20" x14ac:dyDescent="0.25">
      <c r="B4421" s="8" t="s">
        <v>9099</v>
      </c>
      <c r="C4421" s="9" t="s">
        <v>9060</v>
      </c>
      <c r="D4421" s="9" t="s">
        <v>9061</v>
      </c>
      <c r="E4421" s="10">
        <v>1</v>
      </c>
      <c r="F4421" s="9" t="s">
        <v>8474</v>
      </c>
      <c r="G4421" s="9" t="s">
        <v>1433</v>
      </c>
      <c r="H4421" s="11"/>
      <c r="I4421" s="12"/>
      <c r="J4421" s="12"/>
      <c r="K4421" s="12"/>
      <c r="L4421" s="12">
        <f t="array" ref="L4421">IFERROR(LOOKUP(2^15,SEARCH({"40A","63A","80A","100A","125A","160A","200A","250A","400A","630A","800A","1000A","1250A","1600A","2000A","2500A","3200A","4000A","5000A","6300A"},UPPER(D4421)),{40,63,80,100,125,160,200,250,400,630,800,1000,1250,1600,2000,2500,3200,4000,5000,6300}),0)</f>
        <v>2000</v>
      </c>
      <c r="M4421" s="9" t="str">
        <f t="shared" si="346"/>
        <v>Straight Feeder</v>
      </c>
      <c r="N4421" s="9" t="str">
        <f t="shared" si="347"/>
        <v>AL</v>
      </c>
      <c r="O4421" s="13" t="str">
        <f t="shared" si="348"/>
        <v>Silver</v>
      </c>
      <c r="P4421" s="9" t="str">
        <f t="shared" si="349"/>
        <v>PET</v>
      </c>
      <c r="Q4421" s="9" t="str">
        <f t="shared" si="350"/>
        <v>5</v>
      </c>
      <c r="R44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21" s="14" t="str">
        <f>IF(ProjectsDB[[#This Row],[Item Type]]="Straight Plug-In",_xlfn.TEXTJOIN("-",TRUE,M4421&amp;"-"&amp;_xlfn.LET(_xlpm.txt,ProjectsDB[[#This Row],[Assembly]],_xlpm.pos,FIND("SP",_xlpm.txt),_xlpm.pre,LEFT(_xlpm.txt,_xlpm.pos-1),IF(RIGHT(_xlpm.pre,3)="123","3PL",IF(RIGHT(_xlpm.pre,2)="12","2PL",IF(RIGHT(_xlpm.pre,1)="1","1PL","3PL")))),N4421,O4421,P4421,Q4421&amp;"W",R4421),_xlfn.TEXTJOIN("-",TRUE,M4421,N4421,O4421,P4421,Q4421&amp;"W",R4421))</f>
        <v>Straight Feeder-AL-Silver-PET-5W-1</v>
      </c>
      <c r="T4421" s="14" t="str">
        <f>IF(COUNTIF(Cycletime[Element Desc.],ProjectsDB[[#This Row],[Element Desc.]])&gt;0,"Found","Not Found")</f>
        <v>Found</v>
      </c>
    </row>
    <row r="4422" spans="2:20" x14ac:dyDescent="0.25">
      <c r="B4422" s="8" t="s">
        <v>9100</v>
      </c>
      <c r="C4422" s="9" t="s">
        <v>9043</v>
      </c>
      <c r="D4422" s="9" t="s">
        <v>9044</v>
      </c>
      <c r="E4422" s="10">
        <v>6</v>
      </c>
      <c r="F4422" s="9" t="s">
        <v>8474</v>
      </c>
      <c r="G4422" s="9" t="s">
        <v>1433</v>
      </c>
      <c r="H4422" s="11"/>
      <c r="I4422" s="12"/>
      <c r="J4422" s="12"/>
      <c r="K4422" s="12"/>
      <c r="L4422" s="12">
        <f t="array" ref="L4422">IFERROR(LOOKUP(2^15,SEARCH({"40A","63A","80A","100A","125A","160A","200A","250A","400A","630A","800A","1000A","1250A","1600A","2000A","2500A","3200A","4000A","5000A","6300A"},UPPER(D4422)),{40,63,80,100,125,160,200,250,400,630,800,1000,1250,1600,2000,2500,3200,4000,5000,6300}),0)</f>
        <v>2000</v>
      </c>
      <c r="M4422" s="9" t="str">
        <f t="shared" si="346"/>
        <v>Joint Pack</v>
      </c>
      <c r="N4422" s="9" t="str">
        <f t="shared" si="347"/>
        <v>AL</v>
      </c>
      <c r="O4422" s="13" t="str">
        <f t="shared" si="348"/>
        <v>Silver</v>
      </c>
      <c r="P4422" s="9" t="str">
        <f t="shared" si="349"/>
        <v>None</v>
      </c>
      <c r="Q4422" s="9" t="str">
        <f t="shared" si="350"/>
        <v>5</v>
      </c>
      <c r="R44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22" s="14" t="str">
        <f>IF(ProjectsDB[[#This Row],[Item Type]]="Straight Plug-In",_xlfn.TEXTJOIN("-",TRUE,M4422&amp;"-"&amp;_xlfn.LET(_xlpm.txt,ProjectsDB[[#This Row],[Assembly]],_xlpm.pos,FIND("SP",_xlpm.txt),_xlpm.pre,LEFT(_xlpm.txt,_xlpm.pos-1),IF(RIGHT(_xlpm.pre,3)="123","3PL",IF(RIGHT(_xlpm.pre,2)="12","2PL",IF(RIGHT(_xlpm.pre,1)="1","1PL","3PL")))),N4422,O4422,P4422,Q4422&amp;"W",R4422),_xlfn.TEXTJOIN("-",TRUE,M4422,N4422,O4422,P4422,Q4422&amp;"W",R4422))</f>
        <v>Joint Pack-AL-Silver-None-5W-1</v>
      </c>
      <c r="T4422" s="14" t="str">
        <f>IF(COUNTIF(Cycletime[Element Desc.],ProjectsDB[[#This Row],[Element Desc.]])&gt;0,"Found","Not Found")</f>
        <v>Found</v>
      </c>
    </row>
    <row r="4423" spans="2:20" x14ac:dyDescent="0.25">
      <c r="B4423" s="8" t="s">
        <v>9101</v>
      </c>
      <c r="C4423" s="9" t="s">
        <v>9054</v>
      </c>
      <c r="D4423" s="9" t="s">
        <v>9055</v>
      </c>
      <c r="E4423" s="10">
        <v>1</v>
      </c>
      <c r="F4423" s="9" t="s">
        <v>8474</v>
      </c>
      <c r="G4423" s="9" t="s">
        <v>1433</v>
      </c>
      <c r="H4423" s="11"/>
      <c r="I4423" s="12"/>
      <c r="J4423" s="12"/>
      <c r="K4423" s="12"/>
      <c r="L4423" s="12">
        <f t="array" ref="L4423">IFERROR(LOOKUP(2^15,SEARCH({"40A","63A","80A","100A","125A","160A","200A","250A","400A","630A","800A","1000A","1250A","1600A","2000A","2500A","3200A","4000A","5000A","6300A"},UPPER(D4423)),{40,63,80,100,125,160,200,250,400,630,800,1000,1250,1600,2000,2500,3200,4000,5000,6300}),0)</f>
        <v>2000</v>
      </c>
      <c r="M4423" s="9" t="str">
        <f t="shared" si="346"/>
        <v>Offset Flat</v>
      </c>
      <c r="N4423" s="9" t="str">
        <f t="shared" si="347"/>
        <v>AL</v>
      </c>
      <c r="O4423" s="13" t="str">
        <f t="shared" si="348"/>
        <v>Silver</v>
      </c>
      <c r="P4423" s="9" t="str">
        <f t="shared" si="349"/>
        <v>PET</v>
      </c>
      <c r="Q4423" s="9" t="str">
        <f t="shared" si="350"/>
        <v>5</v>
      </c>
      <c r="R44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23" s="14" t="str">
        <f>IF(ProjectsDB[[#This Row],[Item Type]]="Straight Plug-In",_xlfn.TEXTJOIN("-",TRUE,M4423&amp;"-"&amp;_xlfn.LET(_xlpm.txt,ProjectsDB[[#This Row],[Assembly]],_xlpm.pos,FIND("SP",_xlpm.txt),_xlpm.pre,LEFT(_xlpm.txt,_xlpm.pos-1),IF(RIGHT(_xlpm.pre,3)="123","3PL",IF(RIGHT(_xlpm.pre,2)="12","2PL",IF(RIGHT(_xlpm.pre,1)="1","1PL","3PL")))),N4423,O4423,P4423,Q4423&amp;"W",R4423),_xlfn.TEXTJOIN("-",TRUE,M4423,N4423,O4423,P4423,Q4423&amp;"W",R4423))</f>
        <v>Offset Flat-AL-Silver-PET-5W-1</v>
      </c>
      <c r="T4423" s="14" t="str">
        <f>IF(COUNTIF(Cycletime[Element Desc.],ProjectsDB[[#This Row],[Element Desc.]])&gt;0,"Found","Not Found")</f>
        <v>Found</v>
      </c>
    </row>
    <row r="4424" spans="2:20" x14ac:dyDescent="0.25">
      <c r="B4424" s="8" t="s">
        <v>9102</v>
      </c>
      <c r="C4424" s="9" t="s">
        <v>9063</v>
      </c>
      <c r="D4424" s="9" t="s">
        <v>9064</v>
      </c>
      <c r="E4424" s="10">
        <v>1</v>
      </c>
      <c r="F4424" s="9" t="s">
        <v>8474</v>
      </c>
      <c r="G4424" s="9" t="s">
        <v>1433</v>
      </c>
      <c r="H4424" s="11"/>
      <c r="I4424" s="12"/>
      <c r="J4424" s="12"/>
      <c r="K4424" s="12"/>
      <c r="L4424" s="12">
        <f t="array" ref="L4424">IFERROR(LOOKUP(2^15,SEARCH({"40A","63A","80A","100A","125A","160A","200A","250A","400A","630A","800A","1000A","1250A","1600A","2000A","2500A","3200A","4000A","5000A","6300A"},UPPER(D4424)),{40,63,80,100,125,160,200,250,400,630,800,1000,1250,1600,2000,2500,3200,4000,5000,6300}),0)</f>
        <v>2000</v>
      </c>
      <c r="M4424" s="9" t="str">
        <f t="shared" si="346"/>
        <v>Straight Feeder</v>
      </c>
      <c r="N4424" s="9" t="str">
        <f t="shared" si="347"/>
        <v>AL</v>
      </c>
      <c r="O4424" s="13" t="str">
        <f t="shared" si="348"/>
        <v>Silver</v>
      </c>
      <c r="P4424" s="9" t="str">
        <f t="shared" si="349"/>
        <v>PET</v>
      </c>
      <c r="Q4424" s="9" t="str">
        <f t="shared" si="350"/>
        <v>5</v>
      </c>
      <c r="R44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24" s="14" t="str">
        <f>IF(ProjectsDB[[#This Row],[Item Type]]="Straight Plug-In",_xlfn.TEXTJOIN("-",TRUE,M4424&amp;"-"&amp;_xlfn.LET(_xlpm.txt,ProjectsDB[[#This Row],[Assembly]],_xlpm.pos,FIND("SP",_xlpm.txt),_xlpm.pre,LEFT(_xlpm.txt,_xlpm.pos-1),IF(RIGHT(_xlpm.pre,3)="123","3PL",IF(RIGHT(_xlpm.pre,2)="12","2PL",IF(RIGHT(_xlpm.pre,1)="1","1PL","3PL")))),N4424,O4424,P4424,Q4424&amp;"W",R4424),_xlfn.TEXTJOIN("-",TRUE,M4424,N4424,O4424,P4424,Q4424&amp;"W",R4424))</f>
        <v>Straight Feeder-AL-Silver-PET-5W-1</v>
      </c>
      <c r="T4424" s="14" t="str">
        <f>IF(COUNTIF(Cycletime[Element Desc.],ProjectsDB[[#This Row],[Element Desc.]])&gt;0,"Found","Not Found")</f>
        <v>Found</v>
      </c>
    </row>
    <row r="4425" spans="2:20" x14ac:dyDescent="0.25">
      <c r="B4425" s="8" t="s">
        <v>9103</v>
      </c>
      <c r="C4425" s="9" t="s">
        <v>9036</v>
      </c>
      <c r="D4425" s="9" t="s">
        <v>9037</v>
      </c>
      <c r="E4425" s="10">
        <v>2</v>
      </c>
      <c r="F4425" s="9" t="s">
        <v>8474</v>
      </c>
      <c r="G4425" s="9" t="s">
        <v>1433</v>
      </c>
      <c r="H4425" s="11"/>
      <c r="I4425" s="12"/>
      <c r="J4425" s="12"/>
      <c r="K4425" s="12"/>
      <c r="L4425" s="12">
        <f t="array" ref="L4425">IFERROR(LOOKUP(2^15,SEARCH({"40A","63A","80A","100A","125A","160A","200A","250A","400A","630A","800A","1000A","1250A","1600A","2000A","2500A","3200A","4000A","5000A","6300A"},UPPER(D4425)),{40,63,80,100,125,160,200,250,400,630,800,1000,1250,1600,2000,2500,3200,4000,5000,6300}),0)</f>
        <v>2000</v>
      </c>
      <c r="M4425" s="9" t="str">
        <f t="shared" si="346"/>
        <v>Flange Straight</v>
      </c>
      <c r="N4425" s="9" t="str">
        <f t="shared" si="347"/>
        <v>AL</v>
      </c>
      <c r="O4425" s="13" t="str">
        <f t="shared" si="348"/>
        <v>Silver</v>
      </c>
      <c r="P4425" s="9" t="str">
        <f t="shared" si="349"/>
        <v>PET</v>
      </c>
      <c r="Q4425" s="9" t="str">
        <f t="shared" si="350"/>
        <v>5</v>
      </c>
      <c r="R44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25" s="14" t="str">
        <f>IF(ProjectsDB[[#This Row],[Item Type]]="Straight Plug-In",_xlfn.TEXTJOIN("-",TRUE,M4425&amp;"-"&amp;_xlfn.LET(_xlpm.txt,ProjectsDB[[#This Row],[Assembly]],_xlpm.pos,FIND("SP",_xlpm.txt),_xlpm.pre,LEFT(_xlpm.txt,_xlpm.pos-1),IF(RIGHT(_xlpm.pre,3)="123","3PL",IF(RIGHT(_xlpm.pre,2)="12","2PL",IF(RIGHT(_xlpm.pre,1)="1","1PL","3PL")))),N4425,O4425,P4425,Q4425&amp;"W",R4425),_xlfn.TEXTJOIN("-",TRUE,M4425,N4425,O4425,P4425,Q4425&amp;"W",R4425))</f>
        <v>Flange Straight-AL-Silver-PET-5W-1</v>
      </c>
      <c r="T4425" s="14" t="str">
        <f>IF(COUNTIF(Cycletime[Element Desc.],ProjectsDB[[#This Row],[Element Desc.]])&gt;0,"Found","Not Found")</f>
        <v>Found</v>
      </c>
    </row>
    <row r="4426" spans="2:20" x14ac:dyDescent="0.25">
      <c r="B4426" s="8" t="s">
        <v>9104</v>
      </c>
      <c r="C4426" s="9" t="s">
        <v>9068</v>
      </c>
      <c r="D4426" s="9" t="s">
        <v>9069</v>
      </c>
      <c r="E4426" s="10">
        <v>1</v>
      </c>
      <c r="F4426" s="9" t="s">
        <v>8474</v>
      </c>
      <c r="G4426" s="9" t="s">
        <v>1433</v>
      </c>
      <c r="H4426" s="11"/>
      <c r="I4426" s="12"/>
      <c r="J4426" s="12"/>
      <c r="K4426" s="12"/>
      <c r="L4426" s="12">
        <f t="array" ref="L4426">IFERROR(LOOKUP(2^15,SEARCH({"40A","63A","80A","100A","125A","160A","200A","250A","400A","630A","800A","1000A","1250A","1600A","2000A","2500A","3200A","4000A","5000A","6300A"},UPPER(D4426)),{40,63,80,100,125,160,200,250,400,630,800,1000,1250,1600,2000,2500,3200,4000,5000,6300}),0)</f>
        <v>2000</v>
      </c>
      <c r="M4426" s="9" t="str">
        <f t="shared" si="346"/>
        <v>Elbow Flat</v>
      </c>
      <c r="N4426" s="9" t="str">
        <f t="shared" si="347"/>
        <v>AL</v>
      </c>
      <c r="O4426" s="13" t="str">
        <f t="shared" si="348"/>
        <v>Silver</v>
      </c>
      <c r="P4426" s="9" t="str">
        <f t="shared" si="349"/>
        <v>PET</v>
      </c>
      <c r="Q4426" s="9" t="str">
        <f t="shared" si="350"/>
        <v>5</v>
      </c>
      <c r="R44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26" s="14" t="str">
        <f>IF(ProjectsDB[[#This Row],[Item Type]]="Straight Plug-In",_xlfn.TEXTJOIN("-",TRUE,M4426&amp;"-"&amp;_xlfn.LET(_xlpm.txt,ProjectsDB[[#This Row],[Assembly]],_xlpm.pos,FIND("SP",_xlpm.txt),_xlpm.pre,LEFT(_xlpm.txt,_xlpm.pos-1),IF(RIGHT(_xlpm.pre,3)="123","3PL",IF(RIGHT(_xlpm.pre,2)="12","2PL",IF(RIGHT(_xlpm.pre,1)="1","1PL","3PL")))),N4426,O4426,P4426,Q4426&amp;"W",R4426),_xlfn.TEXTJOIN("-",TRUE,M4426,N4426,O4426,P4426,Q4426&amp;"W",R4426))</f>
        <v>Elbow Flat-AL-Silver-PET-5W-1</v>
      </c>
      <c r="T4426" s="14" t="str">
        <f>IF(COUNTIF(Cycletime[Element Desc.],ProjectsDB[[#This Row],[Element Desc.]])&gt;0,"Found","Not Found")</f>
        <v>Found</v>
      </c>
    </row>
    <row r="4427" spans="2:20" x14ac:dyDescent="0.25">
      <c r="B4427" s="8" t="s">
        <v>9105</v>
      </c>
      <c r="C4427" s="9" t="s">
        <v>9043</v>
      </c>
      <c r="D4427" s="9" t="s">
        <v>9044</v>
      </c>
      <c r="E4427" s="10">
        <v>3</v>
      </c>
      <c r="F4427" s="9" t="s">
        <v>8474</v>
      </c>
      <c r="G4427" s="9" t="s">
        <v>1433</v>
      </c>
      <c r="H4427" s="11"/>
      <c r="I4427" s="12"/>
      <c r="J4427" s="12"/>
      <c r="K4427" s="12"/>
      <c r="L4427" s="12">
        <f t="array" ref="L4427">IFERROR(LOOKUP(2^15,SEARCH({"40A","63A","80A","100A","125A","160A","200A","250A","400A","630A","800A","1000A","1250A","1600A","2000A","2500A","3200A","4000A","5000A","6300A"},UPPER(D4427)),{40,63,80,100,125,160,200,250,400,630,800,1000,1250,1600,2000,2500,3200,4000,5000,6300}),0)</f>
        <v>2000</v>
      </c>
      <c r="M4427" s="9" t="str">
        <f t="shared" si="346"/>
        <v>Joint Pack</v>
      </c>
      <c r="N4427" s="9" t="str">
        <f t="shared" si="347"/>
        <v>AL</v>
      </c>
      <c r="O4427" s="13" t="str">
        <f t="shared" si="348"/>
        <v>Silver</v>
      </c>
      <c r="P4427" s="9" t="str">
        <f t="shared" si="349"/>
        <v>None</v>
      </c>
      <c r="Q4427" s="9" t="str">
        <f t="shared" si="350"/>
        <v>5</v>
      </c>
      <c r="R44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27" s="14" t="str">
        <f>IF(ProjectsDB[[#This Row],[Item Type]]="Straight Plug-In",_xlfn.TEXTJOIN("-",TRUE,M4427&amp;"-"&amp;_xlfn.LET(_xlpm.txt,ProjectsDB[[#This Row],[Assembly]],_xlpm.pos,FIND("SP",_xlpm.txt),_xlpm.pre,LEFT(_xlpm.txt,_xlpm.pos-1),IF(RIGHT(_xlpm.pre,3)="123","3PL",IF(RIGHT(_xlpm.pre,2)="12","2PL",IF(RIGHT(_xlpm.pre,1)="1","1PL","3PL")))),N4427,O4427,P4427,Q4427&amp;"W",R4427),_xlfn.TEXTJOIN("-",TRUE,M4427,N4427,O4427,P4427,Q4427&amp;"W",R4427))</f>
        <v>Joint Pack-AL-Silver-None-5W-1</v>
      </c>
      <c r="T4427" s="14" t="str">
        <f>IF(COUNTIF(Cycletime[Element Desc.],ProjectsDB[[#This Row],[Element Desc.]])&gt;0,"Found","Not Found")</f>
        <v>Found</v>
      </c>
    </row>
    <row r="4428" spans="2:20" x14ac:dyDescent="0.25">
      <c r="B4428" s="8" t="s">
        <v>9106</v>
      </c>
      <c r="C4428" s="9" t="s">
        <v>9049</v>
      </c>
      <c r="D4428" s="9" t="s">
        <v>9050</v>
      </c>
      <c r="E4428" s="10">
        <v>1</v>
      </c>
      <c r="F4428" s="9" t="s">
        <v>8474</v>
      </c>
      <c r="G4428" s="9" t="s">
        <v>1433</v>
      </c>
      <c r="H4428" s="11"/>
      <c r="I4428" s="12"/>
      <c r="J4428" s="12"/>
      <c r="K4428" s="12"/>
      <c r="L4428" s="12">
        <f t="array" ref="L4428">IFERROR(LOOKUP(2^15,SEARCH({"40A","63A","80A","100A","125A","160A","200A","250A","400A","630A","800A","1000A","1250A","1600A","2000A","2500A","3200A","4000A","5000A","6300A"},UPPER(D4428)),{40,63,80,100,125,160,200,250,400,630,800,1000,1250,1600,2000,2500,3200,4000,5000,6300}),0)</f>
        <v>2000</v>
      </c>
      <c r="M4428" s="9" t="str">
        <f t="shared" si="346"/>
        <v>Elbow Flat</v>
      </c>
      <c r="N4428" s="9" t="str">
        <f t="shared" si="347"/>
        <v>AL</v>
      </c>
      <c r="O4428" s="13" t="str">
        <f t="shared" si="348"/>
        <v>Silver</v>
      </c>
      <c r="P4428" s="9" t="str">
        <f t="shared" si="349"/>
        <v>PET</v>
      </c>
      <c r="Q4428" s="9" t="str">
        <f t="shared" si="350"/>
        <v>5</v>
      </c>
      <c r="R44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28" s="14" t="str">
        <f>IF(ProjectsDB[[#This Row],[Item Type]]="Straight Plug-In",_xlfn.TEXTJOIN("-",TRUE,M4428&amp;"-"&amp;_xlfn.LET(_xlpm.txt,ProjectsDB[[#This Row],[Assembly]],_xlpm.pos,FIND("SP",_xlpm.txt),_xlpm.pre,LEFT(_xlpm.txt,_xlpm.pos-1),IF(RIGHT(_xlpm.pre,3)="123","3PL",IF(RIGHT(_xlpm.pre,2)="12","2PL",IF(RIGHT(_xlpm.pre,1)="1","1PL","3PL")))),N4428,O4428,P4428,Q4428&amp;"W",R4428),_xlfn.TEXTJOIN("-",TRUE,M4428,N4428,O4428,P4428,Q4428&amp;"W",R4428))</f>
        <v>Elbow Flat-AL-Silver-PET-5W-1</v>
      </c>
      <c r="T4428" s="14" t="str">
        <f>IF(COUNTIF(Cycletime[Element Desc.],ProjectsDB[[#This Row],[Element Desc.]])&gt;0,"Found","Not Found")</f>
        <v>Found</v>
      </c>
    </row>
    <row r="4429" spans="2:20" x14ac:dyDescent="0.25">
      <c r="B4429" s="8" t="s">
        <v>9107</v>
      </c>
      <c r="C4429" s="9" t="s">
        <v>9108</v>
      </c>
      <c r="D4429" s="9" t="s">
        <v>9109</v>
      </c>
      <c r="E4429" s="10">
        <v>12</v>
      </c>
      <c r="F4429" s="9" t="s">
        <v>9110</v>
      </c>
      <c r="G4429" s="9" t="s">
        <v>26</v>
      </c>
      <c r="H4429" s="11"/>
      <c r="I4429" s="12"/>
      <c r="J4429" s="12"/>
      <c r="K4429" s="12"/>
      <c r="L4429" s="12">
        <f t="array" ref="L4429">IFERROR(LOOKUP(2^15,SEARCH({"40A","63A","80A","100A","125A","160A","200A","250A","400A","630A","800A","1000A","1250A","1600A","2000A","2500A","3200A","4000A","5000A","6300A"},UPPER(D4429)),{40,63,80,100,125,160,200,250,400,630,800,1000,1250,1600,2000,2500,3200,4000,5000,6300}),0)</f>
        <v>3200</v>
      </c>
      <c r="M4429" s="9" t="str">
        <f t="shared" si="346"/>
        <v>Joint Pack</v>
      </c>
      <c r="N4429" s="9" t="str">
        <f t="shared" si="347"/>
        <v>CU</v>
      </c>
      <c r="O4429" s="13" t="str">
        <f t="shared" si="348"/>
        <v>Tin</v>
      </c>
      <c r="P4429" s="9" t="str">
        <f t="shared" si="349"/>
        <v>None</v>
      </c>
      <c r="Q4429" s="9" t="str">
        <f t="shared" si="350"/>
        <v>4</v>
      </c>
      <c r="R44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29" s="14" t="str">
        <f>IF(ProjectsDB[[#This Row],[Item Type]]="Straight Plug-In",_xlfn.TEXTJOIN("-",TRUE,M4429&amp;"-"&amp;_xlfn.LET(_xlpm.txt,ProjectsDB[[#This Row],[Assembly]],_xlpm.pos,FIND("SP",_xlpm.txt),_xlpm.pre,LEFT(_xlpm.txt,_xlpm.pos-1),IF(RIGHT(_xlpm.pre,3)="123","3PL",IF(RIGHT(_xlpm.pre,2)="12","2PL",IF(RIGHT(_xlpm.pre,1)="1","1PL","3PL")))),N4429,O4429,P4429,Q4429&amp;"W",R4429),_xlfn.TEXTJOIN("-",TRUE,M4429,N4429,O4429,P4429,Q4429&amp;"W",R4429))</f>
        <v>Joint Pack-CU-Tin-None-4W-2</v>
      </c>
      <c r="T4429" s="14" t="str">
        <f>IF(COUNTIF(Cycletime[Element Desc.],ProjectsDB[[#This Row],[Element Desc.]])&gt;0,"Found","Not Found")</f>
        <v>Found</v>
      </c>
    </row>
    <row r="4430" spans="2:20" x14ac:dyDescent="0.25">
      <c r="B4430" s="8" t="s">
        <v>9111</v>
      </c>
      <c r="C4430" s="9" t="s">
        <v>9112</v>
      </c>
      <c r="D4430" s="9" t="s">
        <v>9113</v>
      </c>
      <c r="E4430" s="10">
        <v>1</v>
      </c>
      <c r="F4430" s="9" t="s">
        <v>9110</v>
      </c>
      <c r="G4430" s="9" t="s">
        <v>26</v>
      </c>
      <c r="H4430" s="11"/>
      <c r="I4430" s="12">
        <v>425</v>
      </c>
      <c r="J4430" s="12"/>
      <c r="K4430" s="12"/>
      <c r="L4430" s="12">
        <f t="array" ref="L4430">IFERROR(LOOKUP(2^15,SEARCH({"40A","63A","80A","100A","125A","160A","200A","250A","400A","630A","800A","1000A","1250A","1600A","2000A","2500A","3200A","4000A","5000A","6300A"},UPPER(D4430)),{40,63,80,100,125,160,200,250,400,630,800,1000,1250,1600,2000,2500,3200,4000,5000,6300}),0)</f>
        <v>3200</v>
      </c>
      <c r="M4430" s="9" t="str">
        <f t="shared" si="346"/>
        <v>Flange Straight</v>
      </c>
      <c r="N4430" s="9" t="str">
        <f t="shared" si="347"/>
        <v>CU</v>
      </c>
      <c r="O4430" s="13" t="str">
        <f t="shared" si="348"/>
        <v>Tin</v>
      </c>
      <c r="P4430" s="9" t="str">
        <f t="shared" si="349"/>
        <v>PET</v>
      </c>
      <c r="Q4430" s="9" t="str">
        <f t="shared" si="350"/>
        <v>4</v>
      </c>
      <c r="R44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30" s="14" t="str">
        <f>IF(ProjectsDB[[#This Row],[Item Type]]="Straight Plug-In",_xlfn.TEXTJOIN("-",TRUE,M4430&amp;"-"&amp;_xlfn.LET(_xlpm.txt,ProjectsDB[[#This Row],[Assembly]],_xlpm.pos,FIND("SP",_xlpm.txt),_xlpm.pre,LEFT(_xlpm.txt,_xlpm.pos-1),IF(RIGHT(_xlpm.pre,3)="123","3PL",IF(RIGHT(_xlpm.pre,2)="12","2PL",IF(RIGHT(_xlpm.pre,1)="1","1PL","3PL")))),N4430,O4430,P4430,Q4430&amp;"W",R4430),_xlfn.TEXTJOIN("-",TRUE,M4430,N4430,O4430,P4430,Q4430&amp;"W",R4430))</f>
        <v>Flange Straight-CU-Tin-PET-4W-2</v>
      </c>
      <c r="T4430" s="14" t="str">
        <f>IF(COUNTIF(Cycletime[Element Desc.],ProjectsDB[[#This Row],[Element Desc.]])&gt;0,"Found","Not Found")</f>
        <v>Found</v>
      </c>
    </row>
    <row r="4431" spans="2:20" x14ac:dyDescent="0.25">
      <c r="B4431" s="8" t="s">
        <v>9114</v>
      </c>
      <c r="C4431" s="9" t="s">
        <v>2933</v>
      </c>
      <c r="D4431" s="9" t="s">
        <v>2934</v>
      </c>
      <c r="E4431" s="10">
        <v>3</v>
      </c>
      <c r="F4431" s="9" t="s">
        <v>9110</v>
      </c>
      <c r="G4431" s="9" t="s">
        <v>26</v>
      </c>
      <c r="H4431" s="11"/>
      <c r="I4431" s="12"/>
      <c r="J4431" s="12"/>
      <c r="K4431" s="12"/>
      <c r="L4431" s="12">
        <f t="array" ref="L4431">IFERROR(LOOKUP(2^15,SEARCH({"40A","63A","80A","100A","125A","160A","200A","250A","400A","630A","800A","1000A","1250A","1600A","2000A","2500A","3200A","4000A","5000A","6300A"},UPPER(D4431)),{40,63,80,100,125,160,200,250,400,630,800,1000,1250,1600,2000,2500,3200,4000,5000,6300}),0)</f>
        <v>3200</v>
      </c>
      <c r="M4431" s="9" t="str">
        <f t="shared" si="346"/>
        <v>Hanger Support</v>
      </c>
      <c r="N4431" s="9" t="str">
        <f t="shared" si="347"/>
        <v>CU</v>
      </c>
      <c r="O4431" s="13" t="str">
        <f t="shared" si="348"/>
        <v>None</v>
      </c>
      <c r="P4431" s="9" t="str">
        <f t="shared" si="349"/>
        <v>None</v>
      </c>
      <c r="Q4431" s="9" t="str">
        <f t="shared" si="350"/>
        <v>0</v>
      </c>
      <c r="R44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31" s="14" t="str">
        <f>IF(ProjectsDB[[#This Row],[Item Type]]="Straight Plug-In",_xlfn.TEXTJOIN("-",TRUE,M4431&amp;"-"&amp;_xlfn.LET(_xlpm.txt,ProjectsDB[[#This Row],[Assembly]],_xlpm.pos,FIND("SP",_xlpm.txt),_xlpm.pre,LEFT(_xlpm.txt,_xlpm.pos-1),IF(RIGHT(_xlpm.pre,3)="123","3PL",IF(RIGHT(_xlpm.pre,2)="12","2PL",IF(RIGHT(_xlpm.pre,1)="1","1PL","3PL")))),N4431,O4431,P4431,Q4431&amp;"W",R4431),_xlfn.TEXTJOIN("-",TRUE,M4431,N4431,O4431,P4431,Q4431&amp;"W",R4431))</f>
        <v>Hanger Support-CU-None-None-0W-2</v>
      </c>
      <c r="T4431" s="14" t="str">
        <f>IF(COUNTIF(Cycletime[Element Desc.],ProjectsDB[[#This Row],[Element Desc.]])&gt;0,"Found","Not Found")</f>
        <v>Found</v>
      </c>
    </row>
    <row r="4432" spans="2:20" x14ac:dyDescent="0.25">
      <c r="B4432" s="8" t="s">
        <v>9115</v>
      </c>
      <c r="C4432" s="9" t="s">
        <v>1773</v>
      </c>
      <c r="D4432" s="9" t="s">
        <v>1774</v>
      </c>
      <c r="E4432" s="10">
        <v>8</v>
      </c>
      <c r="F4432" s="9" t="s">
        <v>9110</v>
      </c>
      <c r="G4432" s="9" t="s">
        <v>26</v>
      </c>
      <c r="H4432" s="11"/>
      <c r="I4432" s="12"/>
      <c r="J4432" s="12"/>
      <c r="K4432" s="12"/>
      <c r="L4432" s="12">
        <f t="array" ref="L4432">IFERROR(LOOKUP(2^15,SEARCH({"40A","63A","80A","100A","125A","160A","200A","250A","400A","630A","800A","1000A","1250A","1600A","2000A","2500A","3200A","4000A","5000A","6300A"},UPPER(D4432)),{40,63,80,100,125,160,200,250,400,630,800,1000,1250,1600,2000,2500,3200,4000,5000,6300}),0)</f>
        <v>0</v>
      </c>
      <c r="M4432" s="9" t="str">
        <f t="shared" si="346"/>
        <v>Hanger Support</v>
      </c>
      <c r="N4432" s="9" t="str">
        <f t="shared" si="347"/>
        <v>SH</v>
      </c>
      <c r="O4432" s="13" t="str">
        <f t="shared" si="348"/>
        <v>None</v>
      </c>
      <c r="P4432" s="9" t="str">
        <f t="shared" si="349"/>
        <v>None</v>
      </c>
      <c r="Q4432" s="9" t="str">
        <f t="shared" si="350"/>
        <v>0</v>
      </c>
      <c r="R44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432" s="14" t="str">
        <f>IF(ProjectsDB[[#This Row],[Item Type]]="Straight Plug-In",_xlfn.TEXTJOIN("-",TRUE,M4432&amp;"-"&amp;_xlfn.LET(_xlpm.txt,ProjectsDB[[#This Row],[Assembly]],_xlpm.pos,FIND("SP",_xlpm.txt),_xlpm.pre,LEFT(_xlpm.txt,_xlpm.pos-1),IF(RIGHT(_xlpm.pre,3)="123","3PL",IF(RIGHT(_xlpm.pre,2)="12","2PL",IF(RIGHT(_xlpm.pre,1)="1","1PL","3PL")))),N4432,O4432,P4432,Q4432&amp;"W",R4432),_xlfn.TEXTJOIN("-",TRUE,M4432,N4432,O4432,P4432,Q4432&amp;"W",R4432))</f>
        <v>Hanger Support-SH-None-None-0W-0</v>
      </c>
      <c r="T4432" s="14" t="str">
        <f>IF(COUNTIF(Cycletime[Element Desc.],ProjectsDB[[#This Row],[Element Desc.]])&gt;0,"Found","Not Found")</f>
        <v>Found</v>
      </c>
    </row>
    <row r="4433" spans="2:20" x14ac:dyDescent="0.25">
      <c r="B4433" s="8" t="s">
        <v>9116</v>
      </c>
      <c r="C4433" s="9" t="s">
        <v>9117</v>
      </c>
      <c r="D4433" s="9" t="s">
        <v>9118</v>
      </c>
      <c r="E4433" s="10">
        <v>3</v>
      </c>
      <c r="F4433" s="9" t="s">
        <v>9110</v>
      </c>
      <c r="G4433" s="9" t="s">
        <v>26</v>
      </c>
      <c r="H4433" s="11"/>
      <c r="I4433" s="12">
        <v>544</v>
      </c>
      <c r="J4433" s="12">
        <v>455</v>
      </c>
      <c r="K4433" s="12"/>
      <c r="L4433" s="12">
        <f t="array" ref="L4433">IFERROR(LOOKUP(2^15,SEARCH({"40A","63A","80A","100A","125A","160A","200A","250A","400A","630A","800A","1000A","1250A","1600A","2000A","2500A","3200A","4000A","5000A","6300A"},UPPER(D4433)),{40,63,80,100,125,160,200,250,400,630,800,1000,1250,1600,2000,2500,3200,4000,5000,6300}),0)</f>
        <v>3200</v>
      </c>
      <c r="M4433" s="9" t="str">
        <f t="shared" si="346"/>
        <v>Elbow Edge</v>
      </c>
      <c r="N4433" s="9" t="str">
        <f t="shared" si="347"/>
        <v>CU</v>
      </c>
      <c r="O4433" s="13" t="str">
        <f t="shared" si="348"/>
        <v>Tin</v>
      </c>
      <c r="P4433" s="9" t="str">
        <f t="shared" si="349"/>
        <v>PET</v>
      </c>
      <c r="Q4433" s="9" t="str">
        <f t="shared" si="350"/>
        <v>4</v>
      </c>
      <c r="R44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33" s="14" t="str">
        <f>IF(ProjectsDB[[#This Row],[Item Type]]="Straight Plug-In",_xlfn.TEXTJOIN("-",TRUE,M4433&amp;"-"&amp;_xlfn.LET(_xlpm.txt,ProjectsDB[[#This Row],[Assembly]],_xlpm.pos,FIND("SP",_xlpm.txt),_xlpm.pre,LEFT(_xlpm.txt,_xlpm.pos-1),IF(RIGHT(_xlpm.pre,3)="123","3PL",IF(RIGHT(_xlpm.pre,2)="12","2PL",IF(RIGHT(_xlpm.pre,1)="1","1PL","3PL")))),N4433,O4433,P4433,Q4433&amp;"W",R4433),_xlfn.TEXTJOIN("-",TRUE,M4433,N4433,O4433,P4433,Q4433&amp;"W",R4433))</f>
        <v>Elbow Edge-CU-Tin-PET-4W-2</v>
      </c>
      <c r="T4433" s="14" t="str">
        <f>IF(COUNTIF(Cycletime[Element Desc.],ProjectsDB[[#This Row],[Element Desc.]])&gt;0,"Found","Not Found")</f>
        <v>Found</v>
      </c>
    </row>
    <row r="4434" spans="2:20" x14ac:dyDescent="0.25">
      <c r="B4434" s="8" t="s">
        <v>9119</v>
      </c>
      <c r="C4434" s="9" t="s">
        <v>9120</v>
      </c>
      <c r="D4434" s="9" t="s">
        <v>9121</v>
      </c>
      <c r="E4434" s="10">
        <v>2</v>
      </c>
      <c r="F4434" s="9" t="s">
        <v>9110</v>
      </c>
      <c r="G4434" s="9" t="s">
        <v>26</v>
      </c>
      <c r="H4434" s="11"/>
      <c r="I4434" s="12">
        <v>2000</v>
      </c>
      <c r="J4434" s="12"/>
      <c r="K4434" s="12"/>
      <c r="L4434" s="12">
        <f t="array" ref="L4434">IFERROR(LOOKUP(2^15,SEARCH({"40A","63A","80A","100A","125A","160A","200A","250A","400A","630A","800A","1000A","1250A","1600A","2000A","2500A","3200A","4000A","5000A","6300A"},UPPER(D4434)),{40,63,80,100,125,160,200,250,400,630,800,1000,1250,1600,2000,2500,3200,4000,5000,6300}),0)</f>
        <v>3200</v>
      </c>
      <c r="M4434" s="9" t="str">
        <f t="shared" si="346"/>
        <v>Straight Feeder</v>
      </c>
      <c r="N4434" s="9" t="str">
        <f t="shared" si="347"/>
        <v>CU</v>
      </c>
      <c r="O4434" s="13" t="str">
        <f t="shared" si="348"/>
        <v>Tin</v>
      </c>
      <c r="P4434" s="9" t="str">
        <f t="shared" si="349"/>
        <v>PET</v>
      </c>
      <c r="Q4434" s="9" t="str">
        <f t="shared" si="350"/>
        <v>4</v>
      </c>
      <c r="R44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34" s="14" t="str">
        <f>IF(ProjectsDB[[#This Row],[Item Type]]="Straight Plug-In",_xlfn.TEXTJOIN("-",TRUE,M4434&amp;"-"&amp;_xlfn.LET(_xlpm.txt,ProjectsDB[[#This Row],[Assembly]],_xlpm.pos,FIND("SP",_xlpm.txt),_xlpm.pre,LEFT(_xlpm.txt,_xlpm.pos-1),IF(RIGHT(_xlpm.pre,3)="123","3PL",IF(RIGHT(_xlpm.pre,2)="12","2PL",IF(RIGHT(_xlpm.pre,1)="1","1PL","3PL")))),N4434,O4434,P4434,Q4434&amp;"W",R4434),_xlfn.TEXTJOIN("-",TRUE,M4434,N4434,O4434,P4434,Q4434&amp;"W",R4434))</f>
        <v>Straight Feeder-CU-Tin-PET-4W-2</v>
      </c>
      <c r="T4434" s="14" t="str">
        <f>IF(COUNTIF(Cycletime[Element Desc.],ProjectsDB[[#This Row],[Element Desc.]])&gt;0,"Found","Not Found")</f>
        <v>Found</v>
      </c>
    </row>
    <row r="4435" spans="2:20" x14ac:dyDescent="0.25">
      <c r="B4435" s="8" t="s">
        <v>9122</v>
      </c>
      <c r="C4435" s="9" t="s">
        <v>2930</v>
      </c>
      <c r="D4435" s="9" t="s">
        <v>2931</v>
      </c>
      <c r="E4435" s="10">
        <v>29</v>
      </c>
      <c r="F4435" s="9" t="s">
        <v>9110</v>
      </c>
      <c r="G4435" s="9" t="s">
        <v>26</v>
      </c>
      <c r="H4435" s="11"/>
      <c r="I4435" s="12"/>
      <c r="J4435" s="12"/>
      <c r="K4435" s="12"/>
      <c r="L4435" s="12">
        <f t="array" ref="L4435">IFERROR(LOOKUP(2^15,SEARCH({"40A","63A","80A","100A","125A","160A","200A","250A","400A","630A","800A","1000A","1250A","1600A","2000A","2500A","3200A","4000A","5000A","6300A"},UPPER(D4435)),{40,63,80,100,125,160,200,250,400,630,800,1000,1250,1600,2000,2500,3200,4000,5000,6300}),0)</f>
        <v>3200</v>
      </c>
      <c r="M4435" s="9" t="str">
        <f t="shared" si="346"/>
        <v>Hanger Support</v>
      </c>
      <c r="N4435" s="9" t="str">
        <f t="shared" si="347"/>
        <v>CU</v>
      </c>
      <c r="O4435" s="13" t="str">
        <f t="shared" si="348"/>
        <v>None</v>
      </c>
      <c r="P4435" s="9" t="str">
        <f t="shared" si="349"/>
        <v>None</v>
      </c>
      <c r="Q4435" s="9" t="str">
        <f t="shared" si="350"/>
        <v>0</v>
      </c>
      <c r="R44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35" s="14" t="str">
        <f>IF(ProjectsDB[[#This Row],[Item Type]]="Straight Plug-In",_xlfn.TEXTJOIN("-",TRUE,M4435&amp;"-"&amp;_xlfn.LET(_xlpm.txt,ProjectsDB[[#This Row],[Assembly]],_xlpm.pos,FIND("SP",_xlpm.txt),_xlpm.pre,LEFT(_xlpm.txt,_xlpm.pos-1),IF(RIGHT(_xlpm.pre,3)="123","3PL",IF(RIGHT(_xlpm.pre,2)="12","2PL",IF(RIGHT(_xlpm.pre,1)="1","1PL","3PL")))),N4435,O4435,P4435,Q4435&amp;"W",R4435),_xlfn.TEXTJOIN("-",TRUE,M4435,N4435,O4435,P4435,Q4435&amp;"W",R4435))</f>
        <v>Hanger Support-CU-None-None-0W-2</v>
      </c>
      <c r="T4435" s="14" t="str">
        <f>IF(COUNTIF(Cycletime[Element Desc.],ProjectsDB[[#This Row],[Element Desc.]])&gt;0,"Found","Not Found")</f>
        <v>Found</v>
      </c>
    </row>
    <row r="4436" spans="2:20" x14ac:dyDescent="0.25">
      <c r="B4436" s="8" t="s">
        <v>9123</v>
      </c>
      <c r="C4436" s="9" t="s">
        <v>9124</v>
      </c>
      <c r="D4436" s="9" t="s">
        <v>9125</v>
      </c>
      <c r="E4436" s="10">
        <v>2</v>
      </c>
      <c r="F4436" s="9" t="s">
        <v>9110</v>
      </c>
      <c r="G4436" s="9" t="s">
        <v>26</v>
      </c>
      <c r="H4436" s="11"/>
      <c r="I4436" s="12">
        <v>300</v>
      </c>
      <c r="J4436" s="12">
        <v>300</v>
      </c>
      <c r="K4436" s="12"/>
      <c r="L4436" s="12">
        <f t="array" ref="L4436">IFERROR(LOOKUP(2^15,SEARCH({"40A","63A","80A","100A","125A","160A","200A","250A","400A","630A","800A","1000A","1250A","1600A","2000A","2500A","3200A","4000A","5000A","6300A"},UPPER(D4436)),{40,63,80,100,125,160,200,250,400,630,800,1000,1250,1600,2000,2500,3200,4000,5000,6300}),0)</f>
        <v>3200</v>
      </c>
      <c r="M4436" s="9" t="str">
        <f t="shared" si="346"/>
        <v>Elbow Flat</v>
      </c>
      <c r="N4436" s="9" t="str">
        <f t="shared" si="347"/>
        <v>CU</v>
      </c>
      <c r="O4436" s="13" t="str">
        <f t="shared" si="348"/>
        <v>Tin</v>
      </c>
      <c r="P4436" s="9" t="str">
        <f t="shared" si="349"/>
        <v>PET</v>
      </c>
      <c r="Q4436" s="9" t="str">
        <f t="shared" si="350"/>
        <v>4</v>
      </c>
      <c r="R44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36" s="14" t="str">
        <f>IF(ProjectsDB[[#This Row],[Item Type]]="Straight Plug-In",_xlfn.TEXTJOIN("-",TRUE,M4436&amp;"-"&amp;_xlfn.LET(_xlpm.txt,ProjectsDB[[#This Row],[Assembly]],_xlpm.pos,FIND("SP",_xlpm.txt),_xlpm.pre,LEFT(_xlpm.txt,_xlpm.pos-1),IF(RIGHT(_xlpm.pre,3)="123","3PL",IF(RIGHT(_xlpm.pre,2)="12","2PL",IF(RIGHT(_xlpm.pre,1)="1","1PL","3PL")))),N4436,O4436,P4436,Q4436&amp;"W",R4436),_xlfn.TEXTJOIN("-",TRUE,M4436,N4436,O4436,P4436,Q4436&amp;"W",R4436))</f>
        <v>Elbow Flat-CU-Tin-PET-4W-2</v>
      </c>
      <c r="T4436" s="14" t="str">
        <f>IF(COUNTIF(Cycletime[Element Desc.],ProjectsDB[[#This Row],[Element Desc.]])&gt;0,"Found","Not Found")</f>
        <v>Found</v>
      </c>
    </row>
    <row r="4437" spans="2:20" x14ac:dyDescent="0.25">
      <c r="B4437" s="8" t="s">
        <v>9126</v>
      </c>
      <c r="C4437" s="9" t="s">
        <v>9127</v>
      </c>
      <c r="D4437" s="9" t="s">
        <v>9128</v>
      </c>
      <c r="E4437" s="10">
        <v>1</v>
      </c>
      <c r="F4437" s="9" t="s">
        <v>9110</v>
      </c>
      <c r="G4437" s="9" t="s">
        <v>26</v>
      </c>
      <c r="H4437" s="11"/>
      <c r="I4437" s="12">
        <v>1500</v>
      </c>
      <c r="J4437" s="12"/>
      <c r="K4437" s="12"/>
      <c r="L4437" s="12">
        <f t="array" ref="L4437">IFERROR(LOOKUP(2^15,SEARCH({"40A","63A","80A","100A","125A","160A","200A","250A","400A","630A","800A","1000A","1250A","1600A","2000A","2500A","3200A","4000A","5000A","6300A"},UPPER(D4437)),{40,63,80,100,125,160,200,250,400,630,800,1000,1250,1600,2000,2500,3200,4000,5000,6300}),0)</f>
        <v>3200</v>
      </c>
      <c r="M4437" s="9" t="str">
        <f t="shared" si="346"/>
        <v>Straight Feeder</v>
      </c>
      <c r="N4437" s="9" t="str">
        <f t="shared" si="347"/>
        <v>CU</v>
      </c>
      <c r="O4437" s="13" t="str">
        <f t="shared" si="348"/>
        <v>Tin</v>
      </c>
      <c r="P4437" s="9" t="str">
        <f t="shared" si="349"/>
        <v>PET</v>
      </c>
      <c r="Q4437" s="9" t="str">
        <f t="shared" si="350"/>
        <v>4</v>
      </c>
      <c r="R44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37" s="14" t="str">
        <f>IF(ProjectsDB[[#This Row],[Item Type]]="Straight Plug-In",_xlfn.TEXTJOIN("-",TRUE,M4437&amp;"-"&amp;_xlfn.LET(_xlpm.txt,ProjectsDB[[#This Row],[Assembly]],_xlpm.pos,FIND("SP",_xlpm.txt),_xlpm.pre,LEFT(_xlpm.txt,_xlpm.pos-1),IF(RIGHT(_xlpm.pre,3)="123","3PL",IF(RIGHT(_xlpm.pre,2)="12","2PL",IF(RIGHT(_xlpm.pre,1)="1","1PL","3PL")))),N4437,O4437,P4437,Q4437&amp;"W",R4437),_xlfn.TEXTJOIN("-",TRUE,M4437,N4437,O4437,P4437,Q4437&amp;"W",R4437))</f>
        <v>Straight Feeder-CU-Tin-PET-4W-2</v>
      </c>
      <c r="T4437" s="14" t="str">
        <f>IF(COUNTIF(Cycletime[Element Desc.],ProjectsDB[[#This Row],[Element Desc.]])&gt;0,"Found","Not Found")</f>
        <v>Found</v>
      </c>
    </row>
    <row r="4438" spans="2:20" x14ac:dyDescent="0.25">
      <c r="B4438" s="8" t="s">
        <v>9129</v>
      </c>
      <c r="C4438" s="9" t="s">
        <v>9130</v>
      </c>
      <c r="D4438" s="9" t="s">
        <v>9131</v>
      </c>
      <c r="E4438" s="10">
        <v>4</v>
      </c>
      <c r="F4438" s="9" t="s">
        <v>9110</v>
      </c>
      <c r="G4438" s="9" t="s">
        <v>26</v>
      </c>
      <c r="H4438" s="11"/>
      <c r="I4438" s="12">
        <v>3000</v>
      </c>
      <c r="J4438" s="12"/>
      <c r="K4438" s="12"/>
      <c r="L4438" s="12">
        <f t="array" ref="L4438">IFERROR(LOOKUP(2^15,SEARCH({"40A","63A","80A","100A","125A","160A","200A","250A","400A","630A","800A","1000A","1250A","1600A","2000A","2500A","3200A","4000A","5000A","6300A"},UPPER(D4438)),{40,63,80,100,125,160,200,250,400,630,800,1000,1250,1600,2000,2500,3200,4000,5000,6300}),0)</f>
        <v>3200</v>
      </c>
      <c r="M4438" s="9" t="str">
        <f t="shared" si="346"/>
        <v>Straight Plug-In</v>
      </c>
      <c r="N4438" s="9" t="str">
        <f t="shared" si="347"/>
        <v>CU</v>
      </c>
      <c r="O4438" s="13" t="str">
        <f t="shared" si="348"/>
        <v>Tin</v>
      </c>
      <c r="P4438" s="9" t="str">
        <f t="shared" si="349"/>
        <v>PET</v>
      </c>
      <c r="Q4438" s="9" t="str">
        <f t="shared" si="350"/>
        <v>4</v>
      </c>
      <c r="R44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38" s="14" t="str">
        <f>IF(ProjectsDB[[#This Row],[Item Type]]="Straight Plug-In",_xlfn.TEXTJOIN("-",TRUE,M4438&amp;"-"&amp;_xlfn.LET(_xlpm.txt,ProjectsDB[[#This Row],[Assembly]],_xlpm.pos,FIND("SP",_xlpm.txt),_xlpm.pre,LEFT(_xlpm.txt,_xlpm.pos-1),IF(RIGHT(_xlpm.pre,3)="123","3PL",IF(RIGHT(_xlpm.pre,2)="12","2PL",IF(RIGHT(_xlpm.pre,1)="1","1PL","3PL")))),N4438,O4438,P4438,Q4438&amp;"W",R4438),_xlfn.TEXTJOIN("-",TRUE,M4438,N4438,O4438,P4438,Q4438&amp;"W",R4438))</f>
        <v>Straight Plug-In-3PL-CU-Tin-PET-4W-2</v>
      </c>
      <c r="T4438" s="14" t="str">
        <f>IF(COUNTIF(Cycletime[Element Desc.],ProjectsDB[[#This Row],[Element Desc.]])&gt;0,"Found","Not Found")</f>
        <v>Found</v>
      </c>
    </row>
    <row r="4439" spans="2:20" x14ac:dyDescent="0.25">
      <c r="B4439" s="8" t="s">
        <v>9132</v>
      </c>
      <c r="C4439" s="9" t="s">
        <v>9133</v>
      </c>
      <c r="D4439" s="9" t="s">
        <v>9134</v>
      </c>
      <c r="E4439" s="10">
        <v>6</v>
      </c>
      <c r="F4439" s="9" t="s">
        <v>9110</v>
      </c>
      <c r="G4439" s="9" t="s">
        <v>26</v>
      </c>
      <c r="H4439" s="11"/>
      <c r="I4439" s="12"/>
      <c r="J4439" s="12"/>
      <c r="K4439" s="12"/>
      <c r="L4439" s="12">
        <f t="array" ref="L4439">IFERROR(LOOKUP(2^15,SEARCH({"40A","63A","80A","100A","125A","160A","200A","250A","400A","630A","800A","1000A","1250A","1600A","2000A","2500A","3200A","4000A","5000A","6300A"},UPPER(D4439)),{40,63,80,100,125,160,200,250,400,630,800,1000,1250,1600,2000,2500,3200,4000,5000,6300}),0)</f>
        <v>3200</v>
      </c>
      <c r="M4439" s="9" t="str">
        <f t="shared" si="346"/>
        <v>Wall Flange</v>
      </c>
      <c r="N4439" s="9" t="str">
        <f t="shared" si="347"/>
        <v>AL</v>
      </c>
      <c r="O4439" s="13" t="str">
        <f t="shared" si="348"/>
        <v>None</v>
      </c>
      <c r="P4439" s="9" t="str">
        <f t="shared" si="349"/>
        <v>None</v>
      </c>
      <c r="Q4439" s="9" t="str">
        <f t="shared" si="350"/>
        <v>0</v>
      </c>
      <c r="R44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39" s="14" t="str">
        <f>IF(ProjectsDB[[#This Row],[Item Type]]="Straight Plug-In",_xlfn.TEXTJOIN("-",TRUE,M4439&amp;"-"&amp;_xlfn.LET(_xlpm.txt,ProjectsDB[[#This Row],[Assembly]],_xlpm.pos,FIND("SP",_xlpm.txt),_xlpm.pre,LEFT(_xlpm.txt,_xlpm.pos-1),IF(RIGHT(_xlpm.pre,3)="123","3PL",IF(RIGHT(_xlpm.pre,2)="12","2PL",IF(RIGHT(_xlpm.pre,1)="1","1PL","3PL")))),N4439,O4439,P4439,Q4439&amp;"W",R4439),_xlfn.TEXTJOIN("-",TRUE,M4439,N4439,O4439,P4439,Q4439&amp;"W",R4439))</f>
        <v>Wall Flange-AL-None-None-0W-2</v>
      </c>
      <c r="T4439" s="14" t="str">
        <f>IF(COUNTIF(Cycletime[Element Desc.],ProjectsDB[[#This Row],[Element Desc.]])&gt;0,"Found","Not Found")</f>
        <v>Found</v>
      </c>
    </row>
    <row r="4440" spans="2:20" x14ac:dyDescent="0.25">
      <c r="B4440" s="8" t="s">
        <v>9135</v>
      </c>
      <c r="C4440" s="9" t="s">
        <v>9136</v>
      </c>
      <c r="D4440" s="9" t="s">
        <v>9137</v>
      </c>
      <c r="E4440" s="10">
        <v>2</v>
      </c>
      <c r="F4440" s="9" t="s">
        <v>9110</v>
      </c>
      <c r="G4440" s="9" t="s">
        <v>26</v>
      </c>
      <c r="H4440" s="11"/>
      <c r="I4440" s="12"/>
      <c r="J4440" s="12"/>
      <c r="K4440" s="12"/>
      <c r="L4440" s="12">
        <f t="array" ref="L4440">IFERROR(LOOKUP(2^15,SEARCH({"40A","63A","80A","100A","125A","160A","200A","250A","400A","630A","800A","1000A","1250A","1600A","2000A","2500A","3200A","4000A","5000A","6300A"},UPPER(D4440)),{40,63,80,100,125,160,200,250,400,630,800,1000,1250,1600,2000,2500,3200,4000,5000,6300}),0)</f>
        <v>3200</v>
      </c>
      <c r="M4440" s="9" t="str">
        <f t="shared" si="346"/>
        <v>End Cap</v>
      </c>
      <c r="N4440" s="9" t="str">
        <f t="shared" si="347"/>
        <v>CU</v>
      </c>
      <c r="O4440" s="13" t="str">
        <f t="shared" si="348"/>
        <v>None</v>
      </c>
      <c r="P4440" s="9" t="str">
        <f t="shared" si="349"/>
        <v>None</v>
      </c>
      <c r="Q4440" s="9" t="str">
        <f t="shared" si="350"/>
        <v>0</v>
      </c>
      <c r="R44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40" s="14" t="str">
        <f>IF(ProjectsDB[[#This Row],[Item Type]]="Straight Plug-In",_xlfn.TEXTJOIN("-",TRUE,M4440&amp;"-"&amp;_xlfn.LET(_xlpm.txt,ProjectsDB[[#This Row],[Assembly]],_xlpm.pos,FIND("SP",_xlpm.txt),_xlpm.pre,LEFT(_xlpm.txt,_xlpm.pos-1),IF(RIGHT(_xlpm.pre,3)="123","3PL",IF(RIGHT(_xlpm.pre,2)="12","2PL",IF(RIGHT(_xlpm.pre,1)="1","1PL","3PL")))),N4440,O4440,P4440,Q4440&amp;"W",R4440),_xlfn.TEXTJOIN("-",TRUE,M4440,N4440,O4440,P4440,Q4440&amp;"W",R4440))</f>
        <v>End Cap-CU-None-None-0W-2</v>
      </c>
      <c r="T4440" s="14" t="str">
        <f>IF(COUNTIF(Cycletime[Element Desc.],ProjectsDB[[#This Row],[Element Desc.]])&gt;0,"Found","Not Found")</f>
        <v>Found</v>
      </c>
    </row>
    <row r="4441" spans="2:20" x14ac:dyDescent="0.25">
      <c r="B4441" s="8" t="s">
        <v>9138</v>
      </c>
      <c r="C4441" s="9" t="s">
        <v>9139</v>
      </c>
      <c r="D4441" s="9" t="s">
        <v>9140</v>
      </c>
      <c r="E4441" s="10">
        <v>14</v>
      </c>
      <c r="F4441" s="9" t="s">
        <v>9110</v>
      </c>
      <c r="G4441" s="9" t="s">
        <v>26</v>
      </c>
      <c r="H4441" s="11"/>
      <c r="I4441" s="12"/>
      <c r="J4441" s="12"/>
      <c r="K4441" s="12"/>
      <c r="L4441" s="12">
        <f t="array" ref="L4441">IFERROR(LOOKUP(2^15,SEARCH({"40A","63A","80A","100A","125A","160A","200A","250A","400A","630A","800A","1000A","1250A","1600A","2000A","2500A","3200A","4000A","5000A","6300A"},UPPER(D4441)),{40,63,80,100,125,160,200,250,400,630,800,1000,1250,1600,2000,2500,3200,4000,5000,6300}),0)</f>
        <v>1600</v>
      </c>
      <c r="M4441" s="9" t="str">
        <f t="shared" si="346"/>
        <v>Joint Pack</v>
      </c>
      <c r="N4441" s="9" t="str">
        <f t="shared" si="347"/>
        <v>CU</v>
      </c>
      <c r="O4441" s="13" t="str">
        <f t="shared" si="348"/>
        <v>Tin</v>
      </c>
      <c r="P4441" s="9" t="str">
        <f t="shared" si="349"/>
        <v>None</v>
      </c>
      <c r="Q4441" s="9" t="str">
        <f t="shared" si="350"/>
        <v>4</v>
      </c>
      <c r="R44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41" s="14" t="str">
        <f>IF(ProjectsDB[[#This Row],[Item Type]]="Straight Plug-In",_xlfn.TEXTJOIN("-",TRUE,M4441&amp;"-"&amp;_xlfn.LET(_xlpm.txt,ProjectsDB[[#This Row],[Assembly]],_xlpm.pos,FIND("SP",_xlpm.txt),_xlpm.pre,LEFT(_xlpm.txt,_xlpm.pos-1),IF(RIGHT(_xlpm.pre,3)="123","3PL",IF(RIGHT(_xlpm.pre,2)="12","2PL",IF(RIGHT(_xlpm.pre,1)="1","1PL","3PL")))),N4441,O4441,P4441,Q4441&amp;"W",R4441),_xlfn.TEXTJOIN("-",TRUE,M4441,N4441,O4441,P4441,Q4441&amp;"W",R4441))</f>
        <v>Joint Pack-CU-Tin-None-4W-1</v>
      </c>
      <c r="T4441" s="14" t="str">
        <f>IF(COUNTIF(Cycletime[Element Desc.],ProjectsDB[[#This Row],[Element Desc.]])&gt;0,"Found","Not Found")</f>
        <v>Found</v>
      </c>
    </row>
    <row r="4442" spans="2:20" x14ac:dyDescent="0.25">
      <c r="B4442" s="8" t="s">
        <v>9141</v>
      </c>
      <c r="C4442" s="9" t="s">
        <v>9142</v>
      </c>
      <c r="D4442" s="9" t="s">
        <v>9143</v>
      </c>
      <c r="E4442" s="10">
        <v>3</v>
      </c>
      <c r="F4442" s="9" t="s">
        <v>9110</v>
      </c>
      <c r="G4442" s="9" t="s">
        <v>26</v>
      </c>
      <c r="H4442" s="11"/>
      <c r="I4442" s="12">
        <v>3000</v>
      </c>
      <c r="J4442" s="12"/>
      <c r="K4442" s="12"/>
      <c r="L4442" s="12">
        <f t="array" ref="L4442">IFERROR(LOOKUP(2^15,SEARCH({"40A","63A","80A","100A","125A","160A","200A","250A","400A","630A","800A","1000A","1250A","1600A","2000A","2500A","3200A","4000A","5000A","6300A"},UPPER(D4442)),{40,63,80,100,125,160,200,250,400,630,800,1000,1250,1600,2000,2500,3200,4000,5000,6300}),0)</f>
        <v>1600</v>
      </c>
      <c r="M4442" s="9" t="str">
        <f t="shared" si="346"/>
        <v>Straight Plug-In</v>
      </c>
      <c r="N4442" s="9" t="str">
        <f t="shared" si="347"/>
        <v>CU</v>
      </c>
      <c r="O4442" s="13" t="str">
        <f t="shared" si="348"/>
        <v>Tin</v>
      </c>
      <c r="P4442" s="9" t="str">
        <f t="shared" si="349"/>
        <v>PET</v>
      </c>
      <c r="Q4442" s="9" t="str">
        <f t="shared" si="350"/>
        <v>4</v>
      </c>
      <c r="R44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42" s="14" t="str">
        <f>IF(ProjectsDB[[#This Row],[Item Type]]="Straight Plug-In",_xlfn.TEXTJOIN("-",TRUE,M4442&amp;"-"&amp;_xlfn.LET(_xlpm.txt,ProjectsDB[[#This Row],[Assembly]],_xlpm.pos,FIND("SP",_xlpm.txt),_xlpm.pre,LEFT(_xlpm.txt,_xlpm.pos-1),IF(RIGHT(_xlpm.pre,3)="123","3PL",IF(RIGHT(_xlpm.pre,2)="12","2PL",IF(RIGHT(_xlpm.pre,1)="1","1PL","3PL")))),N4442,O4442,P4442,Q4442&amp;"W",R4442),_xlfn.TEXTJOIN("-",TRUE,M4442,N4442,O4442,P4442,Q4442&amp;"W",R4442))</f>
        <v>Straight Plug-In-3PL-CU-Tin-PET-4W-1</v>
      </c>
      <c r="T4442" s="14" t="str">
        <f>IF(COUNTIF(Cycletime[Element Desc.],ProjectsDB[[#This Row],[Element Desc.]])&gt;0,"Found","Not Found")</f>
        <v>Found</v>
      </c>
    </row>
    <row r="4443" spans="2:20" x14ac:dyDescent="0.25">
      <c r="B4443" s="8" t="s">
        <v>9144</v>
      </c>
      <c r="C4443" s="9" t="s">
        <v>9145</v>
      </c>
      <c r="D4443" s="9" t="s">
        <v>7261</v>
      </c>
      <c r="E4443" s="10">
        <v>2</v>
      </c>
      <c r="F4443" s="9" t="s">
        <v>9110</v>
      </c>
      <c r="G4443" s="9" t="s">
        <v>26</v>
      </c>
      <c r="H4443" s="11"/>
      <c r="I4443" s="12"/>
      <c r="J4443" s="12"/>
      <c r="K4443" s="12"/>
      <c r="L4443" s="12">
        <f t="array" ref="L4443">IFERROR(LOOKUP(2^15,SEARCH({"40A","63A","80A","100A","125A","160A","200A","250A","400A","630A","800A","1000A","1250A","1600A","2000A","2500A","3200A","4000A","5000A","6300A"},UPPER(D4443)),{40,63,80,100,125,160,200,250,400,630,800,1000,1250,1600,2000,2500,3200,4000,5000,6300}),0)</f>
        <v>1600</v>
      </c>
      <c r="M4443" s="9" t="str">
        <f t="shared" si="346"/>
        <v>End Cap</v>
      </c>
      <c r="N4443" s="9" t="str">
        <f t="shared" si="347"/>
        <v>CU</v>
      </c>
      <c r="O4443" s="13" t="str">
        <f t="shared" si="348"/>
        <v>None</v>
      </c>
      <c r="P4443" s="9" t="str">
        <f t="shared" si="349"/>
        <v>None</v>
      </c>
      <c r="Q4443" s="9" t="str">
        <f t="shared" si="350"/>
        <v>0</v>
      </c>
      <c r="R44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43" s="14" t="str">
        <f>IF(ProjectsDB[[#This Row],[Item Type]]="Straight Plug-In",_xlfn.TEXTJOIN("-",TRUE,M4443&amp;"-"&amp;_xlfn.LET(_xlpm.txt,ProjectsDB[[#This Row],[Assembly]],_xlpm.pos,FIND("SP",_xlpm.txt),_xlpm.pre,LEFT(_xlpm.txt,_xlpm.pos-1),IF(RIGHT(_xlpm.pre,3)="123","3PL",IF(RIGHT(_xlpm.pre,2)="12","2PL",IF(RIGHT(_xlpm.pre,1)="1","1PL","3PL")))),N4443,O4443,P4443,Q4443&amp;"W",R4443),_xlfn.TEXTJOIN("-",TRUE,M4443,N4443,O4443,P4443,Q4443&amp;"W",R4443))</f>
        <v>End Cap-CU-None-None-0W-1</v>
      </c>
      <c r="T4443" s="14" t="str">
        <f>IF(COUNTIF(Cycletime[Element Desc.],ProjectsDB[[#This Row],[Element Desc.]])&gt;0,"Found","Not Found")</f>
        <v>Found</v>
      </c>
    </row>
    <row r="4444" spans="2:20" x14ac:dyDescent="0.25">
      <c r="B4444" s="8" t="s">
        <v>9146</v>
      </c>
      <c r="C4444" s="9" t="s">
        <v>1370</v>
      </c>
      <c r="D4444" s="9" t="s">
        <v>1371</v>
      </c>
      <c r="E4444" s="10">
        <v>8</v>
      </c>
      <c r="F4444" s="9" t="s">
        <v>9110</v>
      </c>
      <c r="G4444" s="9" t="s">
        <v>26</v>
      </c>
      <c r="H4444" s="11"/>
      <c r="I4444" s="12"/>
      <c r="J4444" s="12"/>
      <c r="K4444" s="12"/>
      <c r="L4444" s="12">
        <f t="array" ref="L4444">IFERROR(LOOKUP(2^15,SEARCH({"40A","63A","80A","100A","125A","160A","200A","250A","400A","630A","800A","1000A","1250A","1600A","2000A","2500A","3200A","4000A","5000A","6300A"},UPPER(D4444)),{40,63,80,100,125,160,200,250,400,630,800,1000,1250,1600,2000,2500,3200,4000,5000,6300}),0)</f>
        <v>0</v>
      </c>
      <c r="M4444" s="9" t="str">
        <f t="shared" si="346"/>
        <v>Hanger Support</v>
      </c>
      <c r="N4444" s="9" t="str">
        <f t="shared" si="347"/>
        <v>SH</v>
      </c>
      <c r="O4444" s="13" t="str">
        <f t="shared" si="348"/>
        <v>None</v>
      </c>
      <c r="P4444" s="9" t="str">
        <f t="shared" si="349"/>
        <v>None</v>
      </c>
      <c r="Q4444" s="9" t="str">
        <f t="shared" si="350"/>
        <v>0</v>
      </c>
      <c r="R44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444" s="14" t="str">
        <f>IF(ProjectsDB[[#This Row],[Item Type]]="Straight Plug-In",_xlfn.TEXTJOIN("-",TRUE,M4444&amp;"-"&amp;_xlfn.LET(_xlpm.txt,ProjectsDB[[#This Row],[Assembly]],_xlpm.pos,FIND("SP",_xlpm.txt),_xlpm.pre,LEFT(_xlpm.txt,_xlpm.pos-1),IF(RIGHT(_xlpm.pre,3)="123","3PL",IF(RIGHT(_xlpm.pre,2)="12","2PL",IF(RIGHT(_xlpm.pre,1)="1","1PL","3PL")))),N4444,O4444,P4444,Q4444&amp;"W",R4444),_xlfn.TEXTJOIN("-",TRUE,M4444,N4444,O4444,P4444,Q4444&amp;"W",R4444))</f>
        <v>Hanger Support-SH-None-None-0W-0</v>
      </c>
      <c r="T4444" s="14" t="str">
        <f>IF(COUNTIF(Cycletime[Element Desc.],ProjectsDB[[#This Row],[Element Desc.]])&gt;0,"Found","Not Found")</f>
        <v>Found</v>
      </c>
    </row>
    <row r="4445" spans="2:20" x14ac:dyDescent="0.25">
      <c r="B4445" s="8" t="s">
        <v>9147</v>
      </c>
      <c r="C4445" s="9" t="s">
        <v>9148</v>
      </c>
      <c r="D4445" s="9" t="s">
        <v>9149</v>
      </c>
      <c r="E4445" s="10">
        <v>3</v>
      </c>
      <c r="F4445" s="9" t="s">
        <v>9110</v>
      </c>
      <c r="G4445" s="9" t="s">
        <v>26</v>
      </c>
      <c r="H4445" s="11"/>
      <c r="I4445" s="12">
        <v>300</v>
      </c>
      <c r="J4445" s="12">
        <v>300</v>
      </c>
      <c r="K4445" s="12"/>
      <c r="L4445" s="12">
        <f t="array" ref="L4445">IFERROR(LOOKUP(2^15,SEARCH({"40A","63A","80A","100A","125A","160A","200A","250A","400A","630A","800A","1000A","1250A","1600A","2000A","2500A","3200A","4000A","5000A","6300A"},UPPER(D4445)),{40,63,80,100,125,160,200,250,400,630,800,1000,1250,1600,2000,2500,3200,4000,5000,6300}),0)</f>
        <v>1600</v>
      </c>
      <c r="M4445" s="9" t="str">
        <f t="shared" si="346"/>
        <v>Elbow Flat</v>
      </c>
      <c r="N4445" s="9" t="str">
        <f t="shared" si="347"/>
        <v>CU</v>
      </c>
      <c r="O4445" s="13" t="str">
        <f t="shared" si="348"/>
        <v>Tin</v>
      </c>
      <c r="P4445" s="9" t="str">
        <f t="shared" si="349"/>
        <v>PET</v>
      </c>
      <c r="Q4445" s="9" t="str">
        <f t="shared" si="350"/>
        <v>4</v>
      </c>
      <c r="R44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45" s="14" t="str">
        <f>IF(ProjectsDB[[#This Row],[Item Type]]="Straight Plug-In",_xlfn.TEXTJOIN("-",TRUE,M4445&amp;"-"&amp;_xlfn.LET(_xlpm.txt,ProjectsDB[[#This Row],[Assembly]],_xlpm.pos,FIND("SP",_xlpm.txt),_xlpm.pre,LEFT(_xlpm.txt,_xlpm.pos-1),IF(RIGHT(_xlpm.pre,3)="123","3PL",IF(RIGHT(_xlpm.pre,2)="12","2PL",IF(RIGHT(_xlpm.pre,1)="1","1PL","3PL")))),N4445,O4445,P4445,Q4445&amp;"W",R4445),_xlfn.TEXTJOIN("-",TRUE,M4445,N4445,O4445,P4445,Q4445&amp;"W",R4445))</f>
        <v>Elbow Flat-CU-Tin-PET-4W-1</v>
      </c>
      <c r="T4445" s="14" t="str">
        <f>IF(COUNTIF(Cycletime[Element Desc.],ProjectsDB[[#This Row],[Element Desc.]])&gt;0,"Found","Not Found")</f>
        <v>Found</v>
      </c>
    </row>
    <row r="4446" spans="2:20" x14ac:dyDescent="0.25">
      <c r="B4446" s="8" t="s">
        <v>9150</v>
      </c>
      <c r="C4446" s="9" t="s">
        <v>9151</v>
      </c>
      <c r="D4446" s="9" t="s">
        <v>9152</v>
      </c>
      <c r="E4446" s="10">
        <v>1</v>
      </c>
      <c r="F4446" s="9" t="s">
        <v>9110</v>
      </c>
      <c r="G4446" s="9" t="s">
        <v>26</v>
      </c>
      <c r="H4446" s="11"/>
      <c r="I4446" s="12">
        <v>680</v>
      </c>
      <c r="J4446" s="12"/>
      <c r="K4446" s="12"/>
      <c r="L4446" s="12">
        <f t="array" ref="L4446">IFERROR(LOOKUP(2^15,SEARCH({"40A","63A","80A","100A","125A","160A","200A","250A","400A","630A","800A","1000A","1250A","1600A","2000A","2500A","3200A","4000A","5000A","6300A"},UPPER(D4446)),{40,63,80,100,125,160,200,250,400,630,800,1000,1250,1600,2000,2500,3200,4000,5000,6300}),0)</f>
        <v>1600</v>
      </c>
      <c r="M4446" s="9" t="str">
        <f t="shared" si="346"/>
        <v>Straight Feeder</v>
      </c>
      <c r="N4446" s="9" t="str">
        <f t="shared" si="347"/>
        <v>CU</v>
      </c>
      <c r="O4446" s="13" t="str">
        <f t="shared" si="348"/>
        <v>Tin</v>
      </c>
      <c r="P4446" s="9" t="str">
        <f t="shared" si="349"/>
        <v>PET</v>
      </c>
      <c r="Q4446" s="9" t="str">
        <f t="shared" si="350"/>
        <v>4</v>
      </c>
      <c r="R44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46" s="14" t="str">
        <f>IF(ProjectsDB[[#This Row],[Item Type]]="Straight Plug-In",_xlfn.TEXTJOIN("-",TRUE,M4446&amp;"-"&amp;_xlfn.LET(_xlpm.txt,ProjectsDB[[#This Row],[Assembly]],_xlpm.pos,FIND("SP",_xlpm.txt),_xlpm.pre,LEFT(_xlpm.txt,_xlpm.pos-1),IF(RIGHT(_xlpm.pre,3)="123","3PL",IF(RIGHT(_xlpm.pre,2)="12","2PL",IF(RIGHT(_xlpm.pre,1)="1","1PL","3PL")))),N4446,O4446,P4446,Q4446&amp;"W",R4446),_xlfn.TEXTJOIN("-",TRUE,M4446,N4446,O4446,P4446,Q4446&amp;"W",R4446))</f>
        <v>Straight Feeder-CU-Tin-PET-4W-1</v>
      </c>
      <c r="T4446" s="14" t="str">
        <f>IF(COUNTIF(Cycletime[Element Desc.],ProjectsDB[[#This Row],[Element Desc.]])&gt;0,"Found","Not Found")</f>
        <v>Found</v>
      </c>
    </row>
    <row r="4447" spans="2:20" x14ac:dyDescent="0.25">
      <c r="B4447" s="8" t="s">
        <v>9153</v>
      </c>
      <c r="C4447" s="9" t="s">
        <v>9154</v>
      </c>
      <c r="D4447" s="9" t="s">
        <v>9155</v>
      </c>
      <c r="E4447" s="10">
        <v>1</v>
      </c>
      <c r="F4447" s="9" t="s">
        <v>9110</v>
      </c>
      <c r="G4447" s="9" t="s">
        <v>26</v>
      </c>
      <c r="H4447" s="11"/>
      <c r="I4447" s="12">
        <v>425</v>
      </c>
      <c r="J4447" s="12"/>
      <c r="K4447" s="12"/>
      <c r="L4447" s="12">
        <f t="array" ref="L4447">IFERROR(LOOKUP(2^15,SEARCH({"40A","63A","80A","100A","125A","160A","200A","250A","400A","630A","800A","1000A","1250A","1600A","2000A","2500A","3200A","4000A","5000A","6300A"},UPPER(D4447)),{40,63,80,100,125,160,200,250,400,630,800,1000,1250,1600,2000,2500,3200,4000,5000,6300}),0)</f>
        <v>1600</v>
      </c>
      <c r="M4447" s="9" t="str">
        <f t="shared" si="346"/>
        <v>Flange Straight</v>
      </c>
      <c r="N4447" s="9" t="str">
        <f t="shared" si="347"/>
        <v>CU</v>
      </c>
      <c r="O4447" s="13" t="str">
        <f t="shared" si="348"/>
        <v>Tin</v>
      </c>
      <c r="P4447" s="9" t="str">
        <f t="shared" si="349"/>
        <v>PET</v>
      </c>
      <c r="Q4447" s="9" t="str">
        <f t="shared" si="350"/>
        <v>4</v>
      </c>
      <c r="R44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47" s="14" t="str">
        <f>IF(ProjectsDB[[#This Row],[Item Type]]="Straight Plug-In",_xlfn.TEXTJOIN("-",TRUE,M4447&amp;"-"&amp;_xlfn.LET(_xlpm.txt,ProjectsDB[[#This Row],[Assembly]],_xlpm.pos,FIND("SP",_xlpm.txt),_xlpm.pre,LEFT(_xlpm.txt,_xlpm.pos-1),IF(RIGHT(_xlpm.pre,3)="123","3PL",IF(RIGHT(_xlpm.pre,2)="12","2PL",IF(RIGHT(_xlpm.pre,1)="1","1PL","3PL")))),N4447,O4447,P4447,Q4447&amp;"W",R4447),_xlfn.TEXTJOIN("-",TRUE,M4447,N4447,O4447,P4447,Q4447&amp;"W",R4447))</f>
        <v>Flange Straight-CU-Tin-PET-4W-1</v>
      </c>
      <c r="T4447" s="14" t="str">
        <f>IF(COUNTIF(Cycletime[Element Desc.],ProjectsDB[[#This Row],[Element Desc.]])&gt;0,"Found","Not Found")</f>
        <v>Found</v>
      </c>
    </row>
    <row r="4448" spans="2:20" x14ac:dyDescent="0.25">
      <c r="B4448" s="8" t="s">
        <v>9156</v>
      </c>
      <c r="C4448" s="9" t="s">
        <v>9157</v>
      </c>
      <c r="D4448" s="9" t="s">
        <v>9158</v>
      </c>
      <c r="E4448" s="10">
        <v>3</v>
      </c>
      <c r="F4448" s="9" t="s">
        <v>9110</v>
      </c>
      <c r="G4448" s="9" t="s">
        <v>26</v>
      </c>
      <c r="H4448" s="11"/>
      <c r="I4448" s="12">
        <v>345</v>
      </c>
      <c r="J4448" s="12">
        <v>345</v>
      </c>
      <c r="K4448" s="12"/>
      <c r="L4448" s="12">
        <f t="array" ref="L4448">IFERROR(LOOKUP(2^15,SEARCH({"40A","63A","80A","100A","125A","160A","200A","250A","400A","630A","800A","1000A","1250A","1600A","2000A","2500A","3200A","4000A","5000A","6300A"},UPPER(D4448)),{40,63,80,100,125,160,200,250,400,630,800,1000,1250,1600,2000,2500,3200,4000,5000,6300}),0)</f>
        <v>1600</v>
      </c>
      <c r="M4448" s="9" t="str">
        <f t="shared" si="346"/>
        <v>Elbow Edge</v>
      </c>
      <c r="N4448" s="9" t="str">
        <f t="shared" si="347"/>
        <v>CU</v>
      </c>
      <c r="O4448" s="13" t="str">
        <f t="shared" si="348"/>
        <v>Tin</v>
      </c>
      <c r="P4448" s="9" t="str">
        <f t="shared" si="349"/>
        <v>PET</v>
      </c>
      <c r="Q4448" s="9" t="str">
        <f t="shared" si="350"/>
        <v>4</v>
      </c>
      <c r="R44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48" s="14" t="str">
        <f>IF(ProjectsDB[[#This Row],[Item Type]]="Straight Plug-In",_xlfn.TEXTJOIN("-",TRUE,M4448&amp;"-"&amp;_xlfn.LET(_xlpm.txt,ProjectsDB[[#This Row],[Assembly]],_xlpm.pos,FIND("SP",_xlpm.txt),_xlpm.pre,LEFT(_xlpm.txt,_xlpm.pos-1),IF(RIGHT(_xlpm.pre,3)="123","3PL",IF(RIGHT(_xlpm.pre,2)="12","2PL",IF(RIGHT(_xlpm.pre,1)="1","1PL","3PL")))),N4448,O4448,P4448,Q4448&amp;"W",R4448),_xlfn.TEXTJOIN("-",TRUE,M4448,N4448,O4448,P4448,Q4448&amp;"W",R4448))</f>
        <v>Elbow Edge-CU-Tin-PET-4W-1</v>
      </c>
      <c r="T4448" s="14" t="str">
        <f>IF(COUNTIF(Cycletime[Element Desc.],ProjectsDB[[#This Row],[Element Desc.]])&gt;0,"Found","Not Found")</f>
        <v>Found</v>
      </c>
    </row>
    <row r="4449" spans="2:20" x14ac:dyDescent="0.25">
      <c r="B4449" s="8" t="s">
        <v>9159</v>
      </c>
      <c r="C4449" s="9" t="s">
        <v>9160</v>
      </c>
      <c r="D4449" s="9" t="s">
        <v>9161</v>
      </c>
      <c r="E4449" s="10">
        <v>2</v>
      </c>
      <c r="F4449" s="9" t="s">
        <v>9110</v>
      </c>
      <c r="G4449" s="9" t="s">
        <v>26</v>
      </c>
      <c r="H4449" s="11"/>
      <c r="I4449" s="12">
        <v>2000</v>
      </c>
      <c r="J4449" s="12"/>
      <c r="K4449" s="12"/>
      <c r="L4449" s="12">
        <f t="array" ref="L4449">IFERROR(LOOKUP(2^15,SEARCH({"40A","63A","80A","100A","125A","160A","200A","250A","400A","630A","800A","1000A","1250A","1600A","2000A","2500A","3200A","4000A","5000A","6300A"},UPPER(D4449)),{40,63,80,100,125,160,200,250,400,630,800,1000,1250,1600,2000,2500,3200,4000,5000,6300}),0)</f>
        <v>1600</v>
      </c>
      <c r="M4449" s="9" t="str">
        <f t="shared" si="346"/>
        <v>Straight Feeder</v>
      </c>
      <c r="N4449" s="9" t="str">
        <f t="shared" si="347"/>
        <v>CU</v>
      </c>
      <c r="O4449" s="13" t="str">
        <f t="shared" si="348"/>
        <v>Tin</v>
      </c>
      <c r="P4449" s="9" t="str">
        <f t="shared" si="349"/>
        <v>PET</v>
      </c>
      <c r="Q4449" s="9" t="str">
        <f t="shared" si="350"/>
        <v>4</v>
      </c>
      <c r="R44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49" s="14" t="str">
        <f>IF(ProjectsDB[[#This Row],[Item Type]]="Straight Plug-In",_xlfn.TEXTJOIN("-",TRUE,M4449&amp;"-"&amp;_xlfn.LET(_xlpm.txt,ProjectsDB[[#This Row],[Assembly]],_xlpm.pos,FIND("SP",_xlpm.txt),_xlpm.pre,LEFT(_xlpm.txt,_xlpm.pos-1),IF(RIGHT(_xlpm.pre,3)="123","3PL",IF(RIGHT(_xlpm.pre,2)="12","2PL",IF(RIGHT(_xlpm.pre,1)="1","1PL","3PL")))),N4449,O4449,P4449,Q4449&amp;"W",R4449),_xlfn.TEXTJOIN("-",TRUE,M4449,N4449,O4449,P4449,Q4449&amp;"W",R4449))</f>
        <v>Straight Feeder-CU-Tin-PET-4W-1</v>
      </c>
      <c r="T4449" s="14" t="str">
        <f>IF(COUNTIF(Cycletime[Element Desc.],ProjectsDB[[#This Row],[Element Desc.]])&gt;0,"Found","Not Found")</f>
        <v>Found</v>
      </c>
    </row>
    <row r="4450" spans="2:20" x14ac:dyDescent="0.25">
      <c r="B4450" s="8" t="s">
        <v>9162</v>
      </c>
      <c r="C4450" s="9" t="s">
        <v>9163</v>
      </c>
      <c r="D4450" s="9" t="s">
        <v>9164</v>
      </c>
      <c r="E4450" s="10">
        <v>1</v>
      </c>
      <c r="F4450" s="9" t="s">
        <v>9110</v>
      </c>
      <c r="G4450" s="9" t="s">
        <v>26</v>
      </c>
      <c r="H4450" s="11"/>
      <c r="I4450" s="12">
        <v>2200</v>
      </c>
      <c r="J4450" s="12"/>
      <c r="K4450" s="12"/>
      <c r="L4450" s="12">
        <f t="array" ref="L4450">IFERROR(LOOKUP(2^15,SEARCH({"40A","63A","80A","100A","125A","160A","200A","250A","400A","630A","800A","1000A","1250A","1600A","2000A","2500A","3200A","4000A","5000A","6300A"},UPPER(D4450)),{40,63,80,100,125,160,200,250,400,630,800,1000,1250,1600,2000,2500,3200,4000,5000,6300}),0)</f>
        <v>1600</v>
      </c>
      <c r="M4450" s="9" t="str">
        <f t="shared" si="346"/>
        <v>Straight Feeder</v>
      </c>
      <c r="N4450" s="9" t="str">
        <f t="shared" si="347"/>
        <v>CU</v>
      </c>
      <c r="O4450" s="13" t="str">
        <f t="shared" si="348"/>
        <v>Tin</v>
      </c>
      <c r="P4450" s="9" t="str">
        <f t="shared" si="349"/>
        <v>PET</v>
      </c>
      <c r="Q4450" s="9" t="str">
        <f t="shared" si="350"/>
        <v>4</v>
      </c>
      <c r="R44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50" s="14" t="str">
        <f>IF(ProjectsDB[[#This Row],[Item Type]]="Straight Plug-In",_xlfn.TEXTJOIN("-",TRUE,M4450&amp;"-"&amp;_xlfn.LET(_xlpm.txt,ProjectsDB[[#This Row],[Assembly]],_xlpm.pos,FIND("SP",_xlpm.txt),_xlpm.pre,LEFT(_xlpm.txt,_xlpm.pos-1),IF(RIGHT(_xlpm.pre,3)="123","3PL",IF(RIGHT(_xlpm.pre,2)="12","2PL",IF(RIGHT(_xlpm.pre,1)="1","1PL","3PL")))),N4450,O4450,P4450,Q4450&amp;"W",R4450),_xlfn.TEXTJOIN("-",TRUE,M4450,N4450,O4450,P4450,Q4450&amp;"W",R4450))</f>
        <v>Straight Feeder-CU-Tin-PET-4W-1</v>
      </c>
      <c r="T4450" s="14" t="str">
        <f>IF(COUNTIF(Cycletime[Element Desc.],ProjectsDB[[#This Row],[Element Desc.]])&gt;0,"Found","Not Found")</f>
        <v>Found</v>
      </c>
    </row>
    <row r="4451" spans="2:20" x14ac:dyDescent="0.25">
      <c r="B4451" s="8" t="s">
        <v>9165</v>
      </c>
      <c r="C4451" s="9" t="s">
        <v>9166</v>
      </c>
      <c r="D4451" s="9" t="s">
        <v>9167</v>
      </c>
      <c r="E4451" s="10">
        <v>6</v>
      </c>
      <c r="F4451" s="9" t="s">
        <v>9110</v>
      </c>
      <c r="G4451" s="9" t="s">
        <v>26</v>
      </c>
      <c r="H4451" s="11"/>
      <c r="I4451" s="12"/>
      <c r="J4451" s="12"/>
      <c r="K4451" s="12"/>
      <c r="L4451" s="12">
        <f t="array" ref="L4451">IFERROR(LOOKUP(2^15,SEARCH({"40A","63A","80A","100A","125A","160A","200A","250A","400A","630A","800A","1000A","1250A","1600A","2000A","2500A","3200A","4000A","5000A","6300A"},UPPER(D4451)),{40,63,80,100,125,160,200,250,400,630,800,1000,1250,1600,2000,2500,3200,4000,5000,6300}),0)</f>
        <v>1600</v>
      </c>
      <c r="M4451" s="9" t="str">
        <f t="shared" si="346"/>
        <v>Wall Flange</v>
      </c>
      <c r="N4451" s="9" t="str">
        <f t="shared" si="347"/>
        <v>AL</v>
      </c>
      <c r="O4451" s="13" t="str">
        <f t="shared" si="348"/>
        <v>None</v>
      </c>
      <c r="P4451" s="9" t="str">
        <f t="shared" si="349"/>
        <v>None</v>
      </c>
      <c r="Q4451" s="9" t="str">
        <f t="shared" si="350"/>
        <v>0</v>
      </c>
      <c r="R44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51" s="14" t="str">
        <f>IF(ProjectsDB[[#This Row],[Item Type]]="Straight Plug-In",_xlfn.TEXTJOIN("-",TRUE,M4451&amp;"-"&amp;_xlfn.LET(_xlpm.txt,ProjectsDB[[#This Row],[Assembly]],_xlpm.pos,FIND("SP",_xlpm.txt),_xlpm.pre,LEFT(_xlpm.txt,_xlpm.pos-1),IF(RIGHT(_xlpm.pre,3)="123","3PL",IF(RIGHT(_xlpm.pre,2)="12","2PL",IF(RIGHT(_xlpm.pre,1)="1","1PL","3PL")))),N4451,O4451,P4451,Q4451&amp;"W",R4451),_xlfn.TEXTJOIN("-",TRUE,M4451,N4451,O4451,P4451,Q4451&amp;"W",R4451))</f>
        <v>Wall Flange-AL-None-None-0W-1</v>
      </c>
      <c r="T4451" s="14" t="str">
        <f>IF(COUNTIF(Cycletime[Element Desc.],ProjectsDB[[#This Row],[Element Desc.]])&gt;0,"Found","Not Found")</f>
        <v>Found</v>
      </c>
    </row>
    <row r="4452" spans="2:20" x14ac:dyDescent="0.25">
      <c r="B4452" s="8" t="s">
        <v>9168</v>
      </c>
      <c r="C4452" s="9" t="s">
        <v>9169</v>
      </c>
      <c r="D4452" s="9" t="s">
        <v>9170</v>
      </c>
      <c r="E4452" s="10">
        <v>34</v>
      </c>
      <c r="F4452" s="9" t="s">
        <v>9110</v>
      </c>
      <c r="G4452" s="9" t="s">
        <v>26</v>
      </c>
      <c r="H4452" s="11"/>
      <c r="I4452" s="12"/>
      <c r="J4452" s="12"/>
      <c r="K4452" s="12"/>
      <c r="L4452" s="12">
        <f t="array" ref="L4452">IFERROR(LOOKUP(2^15,SEARCH({"40A","63A","80A","100A","125A","160A","200A","250A","400A","630A","800A","1000A","1250A","1600A","2000A","2500A","3200A","4000A","5000A","6300A"},UPPER(D4452)),{40,63,80,100,125,160,200,250,400,630,800,1000,1250,1600,2000,2500,3200,4000,5000,6300}),0)</f>
        <v>1600</v>
      </c>
      <c r="M4452" s="9" t="str">
        <f t="shared" si="346"/>
        <v>Hanger Support</v>
      </c>
      <c r="N4452" s="9" t="str">
        <f t="shared" si="347"/>
        <v>CU</v>
      </c>
      <c r="O4452" s="13" t="str">
        <f t="shared" si="348"/>
        <v>None</v>
      </c>
      <c r="P4452" s="9" t="str">
        <f t="shared" si="349"/>
        <v>None</v>
      </c>
      <c r="Q4452" s="9" t="str">
        <f t="shared" si="350"/>
        <v>0</v>
      </c>
      <c r="R44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52" s="14" t="str">
        <f>IF(ProjectsDB[[#This Row],[Item Type]]="Straight Plug-In",_xlfn.TEXTJOIN("-",TRUE,M4452&amp;"-"&amp;_xlfn.LET(_xlpm.txt,ProjectsDB[[#This Row],[Assembly]],_xlpm.pos,FIND("SP",_xlpm.txt),_xlpm.pre,LEFT(_xlpm.txt,_xlpm.pos-1),IF(RIGHT(_xlpm.pre,3)="123","3PL",IF(RIGHT(_xlpm.pre,2)="12","2PL",IF(RIGHT(_xlpm.pre,1)="1","1PL","3PL")))),N4452,O4452,P4452,Q4452&amp;"W",R4452),_xlfn.TEXTJOIN("-",TRUE,M4452,N4452,O4452,P4452,Q4452&amp;"W",R4452))</f>
        <v>Hanger Support-CU-None-None-0W-1</v>
      </c>
      <c r="T4452" s="14" t="str">
        <f>IF(COUNTIF(Cycletime[Element Desc.],ProjectsDB[[#This Row],[Element Desc.]])&gt;0,"Found","Not Found")</f>
        <v>Found</v>
      </c>
    </row>
    <row r="4453" spans="2:20" x14ac:dyDescent="0.25">
      <c r="B4453" s="8" t="s">
        <v>9171</v>
      </c>
      <c r="C4453" s="9" t="s">
        <v>9172</v>
      </c>
      <c r="D4453" s="9" t="s">
        <v>9173</v>
      </c>
      <c r="E4453" s="10">
        <v>1</v>
      </c>
      <c r="F4453" s="9" t="s">
        <v>9110</v>
      </c>
      <c r="G4453" s="9" t="s">
        <v>26</v>
      </c>
      <c r="H4453" s="11"/>
      <c r="I4453" s="12">
        <v>1500</v>
      </c>
      <c r="J4453" s="12"/>
      <c r="K4453" s="12"/>
      <c r="L4453" s="12">
        <f t="array" ref="L4453">IFERROR(LOOKUP(2^15,SEARCH({"40A","63A","80A","100A","125A","160A","200A","250A","400A","630A","800A","1000A","1250A","1600A","2000A","2500A","3200A","4000A","5000A","6300A"},UPPER(D4453)),{40,63,80,100,125,160,200,250,400,630,800,1000,1250,1600,2000,2500,3200,4000,5000,6300}),0)</f>
        <v>1600</v>
      </c>
      <c r="M4453" s="9" t="str">
        <f t="shared" si="346"/>
        <v>Straight Feeder</v>
      </c>
      <c r="N4453" s="9" t="str">
        <f t="shared" si="347"/>
        <v>CU</v>
      </c>
      <c r="O4453" s="13" t="str">
        <f t="shared" si="348"/>
        <v>Tin</v>
      </c>
      <c r="P4453" s="9" t="str">
        <f t="shared" si="349"/>
        <v>PET</v>
      </c>
      <c r="Q4453" s="9" t="str">
        <f t="shared" si="350"/>
        <v>4</v>
      </c>
      <c r="R44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53" s="14" t="str">
        <f>IF(ProjectsDB[[#This Row],[Item Type]]="Straight Plug-In",_xlfn.TEXTJOIN("-",TRUE,M4453&amp;"-"&amp;_xlfn.LET(_xlpm.txt,ProjectsDB[[#This Row],[Assembly]],_xlpm.pos,FIND("SP",_xlpm.txt),_xlpm.pre,LEFT(_xlpm.txt,_xlpm.pos-1),IF(RIGHT(_xlpm.pre,3)="123","3PL",IF(RIGHT(_xlpm.pre,2)="12","2PL",IF(RIGHT(_xlpm.pre,1)="1","1PL","3PL")))),N4453,O4453,P4453,Q4453&amp;"W",R4453),_xlfn.TEXTJOIN("-",TRUE,M4453,N4453,O4453,P4453,Q4453&amp;"W",R4453))</f>
        <v>Straight Feeder-CU-Tin-PET-4W-1</v>
      </c>
      <c r="T4453" s="14" t="str">
        <f>IF(COUNTIF(Cycletime[Element Desc.],ProjectsDB[[#This Row],[Element Desc.]])&gt;0,"Found","Not Found")</f>
        <v>Found</v>
      </c>
    </row>
    <row r="4454" spans="2:20" x14ac:dyDescent="0.25">
      <c r="B4454" s="8" t="s">
        <v>9174</v>
      </c>
      <c r="C4454" s="9" t="s">
        <v>9175</v>
      </c>
      <c r="D4454" s="9" t="s">
        <v>9176</v>
      </c>
      <c r="E4454" s="10">
        <v>3</v>
      </c>
      <c r="F4454" s="9" t="s">
        <v>9110</v>
      </c>
      <c r="G4454" s="9" t="s">
        <v>26</v>
      </c>
      <c r="H4454" s="11"/>
      <c r="I4454" s="12"/>
      <c r="J4454" s="12"/>
      <c r="K4454" s="12"/>
      <c r="L4454" s="12">
        <f t="array" ref="L4454">IFERROR(LOOKUP(2^15,SEARCH({"40A","63A","80A","100A","125A","160A","200A","250A","400A","630A","800A","1000A","1250A","1600A","2000A","2500A","3200A","4000A","5000A","6300A"},UPPER(D4454)),{40,63,80,100,125,160,200,250,400,630,800,1000,1250,1600,2000,2500,3200,4000,5000,6300}),0)</f>
        <v>1600</v>
      </c>
      <c r="M4454" s="9" t="str">
        <f t="shared" si="346"/>
        <v>Hanger Support</v>
      </c>
      <c r="N4454" s="9" t="str">
        <f t="shared" si="347"/>
        <v>CU</v>
      </c>
      <c r="O4454" s="13" t="str">
        <f t="shared" si="348"/>
        <v>None</v>
      </c>
      <c r="P4454" s="9" t="str">
        <f t="shared" si="349"/>
        <v>None</v>
      </c>
      <c r="Q4454" s="9" t="str">
        <f t="shared" si="350"/>
        <v>0</v>
      </c>
      <c r="R44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54" s="14" t="str">
        <f>IF(ProjectsDB[[#This Row],[Item Type]]="Straight Plug-In",_xlfn.TEXTJOIN("-",TRUE,M4454&amp;"-"&amp;_xlfn.LET(_xlpm.txt,ProjectsDB[[#This Row],[Assembly]],_xlpm.pos,FIND("SP",_xlpm.txt),_xlpm.pre,LEFT(_xlpm.txt,_xlpm.pos-1),IF(RIGHT(_xlpm.pre,3)="123","3PL",IF(RIGHT(_xlpm.pre,2)="12","2PL",IF(RIGHT(_xlpm.pre,1)="1","1PL","3PL")))),N4454,O4454,P4454,Q4454&amp;"W",R4454),_xlfn.TEXTJOIN("-",TRUE,M4454,N4454,O4454,P4454,Q4454&amp;"W",R4454))</f>
        <v>Hanger Support-CU-None-None-0W-1</v>
      </c>
      <c r="T4454" s="14" t="str">
        <f>IF(COUNTIF(Cycletime[Element Desc.],ProjectsDB[[#This Row],[Element Desc.]])&gt;0,"Found","Not Found")</f>
        <v>Found</v>
      </c>
    </row>
    <row r="4455" spans="2:20" x14ac:dyDescent="0.25">
      <c r="B4455" s="8" t="s">
        <v>9177</v>
      </c>
      <c r="C4455" s="9" t="s">
        <v>9178</v>
      </c>
      <c r="D4455" s="9" t="s">
        <v>9179</v>
      </c>
      <c r="E4455" s="10">
        <v>8</v>
      </c>
      <c r="F4455" s="9" t="s">
        <v>9110</v>
      </c>
      <c r="G4455" s="9" t="s">
        <v>96</v>
      </c>
      <c r="H4455" s="11"/>
      <c r="I4455" s="12">
        <v>3000</v>
      </c>
      <c r="J4455" s="12"/>
      <c r="K4455" s="12"/>
      <c r="L4455" s="12">
        <f t="array" ref="L4455">IFERROR(LOOKUP(2^15,SEARCH({"40A","63A","80A","100A","125A","160A","200A","250A","400A","630A","800A","1000A","1250A","1600A","2000A","2500A","3200A","4000A","5000A","6300A"},UPPER(D4455)),{40,63,80,100,125,160,200,250,400,630,800,1000,1250,1600,2000,2500,3200,4000,5000,6300}),0)</f>
        <v>3200</v>
      </c>
      <c r="M4455" s="9" t="str">
        <f t="shared" si="346"/>
        <v>Straight Feeder</v>
      </c>
      <c r="N4455" s="9" t="str">
        <f t="shared" si="347"/>
        <v>CU</v>
      </c>
      <c r="O4455" s="13" t="str">
        <f t="shared" si="348"/>
        <v>Tin</v>
      </c>
      <c r="P4455" s="9" t="str">
        <f t="shared" si="349"/>
        <v>PET</v>
      </c>
      <c r="Q4455" s="9" t="str">
        <f t="shared" si="350"/>
        <v>4</v>
      </c>
      <c r="R44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55" s="14" t="str">
        <f>IF(ProjectsDB[[#This Row],[Item Type]]="Straight Plug-In",_xlfn.TEXTJOIN("-",TRUE,M4455&amp;"-"&amp;_xlfn.LET(_xlpm.txt,ProjectsDB[[#This Row],[Assembly]],_xlpm.pos,FIND("SP",_xlpm.txt),_xlpm.pre,LEFT(_xlpm.txt,_xlpm.pos-1),IF(RIGHT(_xlpm.pre,3)="123","3PL",IF(RIGHT(_xlpm.pre,2)="12","2PL",IF(RIGHT(_xlpm.pre,1)="1","1PL","3PL")))),N4455,O4455,P4455,Q4455&amp;"W",R4455),_xlfn.TEXTJOIN("-",TRUE,M4455,N4455,O4455,P4455,Q4455&amp;"W",R4455))</f>
        <v>Straight Feeder-CU-Tin-PET-4W-2</v>
      </c>
      <c r="T4455" s="14" t="str">
        <f>IF(COUNTIF(Cycletime[Element Desc.],ProjectsDB[[#This Row],[Element Desc.]])&gt;0,"Found","Not Found")</f>
        <v>Found</v>
      </c>
    </row>
    <row r="4456" spans="2:20" x14ac:dyDescent="0.25">
      <c r="B4456" s="8" t="s">
        <v>9180</v>
      </c>
      <c r="C4456" s="9" t="s">
        <v>9108</v>
      </c>
      <c r="D4456" s="9" t="s">
        <v>9109</v>
      </c>
      <c r="E4456" s="10">
        <v>8</v>
      </c>
      <c r="F4456" s="9" t="s">
        <v>9110</v>
      </c>
      <c r="G4456" s="9" t="s">
        <v>96</v>
      </c>
      <c r="H4456" s="11"/>
      <c r="I4456" s="12"/>
      <c r="J4456" s="12"/>
      <c r="K4456" s="12"/>
      <c r="L4456" s="12">
        <f t="array" ref="L4456">IFERROR(LOOKUP(2^15,SEARCH({"40A","63A","80A","100A","125A","160A","200A","250A","400A","630A","800A","1000A","1250A","1600A","2000A","2500A","3200A","4000A","5000A","6300A"},UPPER(D4456)),{40,63,80,100,125,160,200,250,400,630,800,1000,1250,1600,2000,2500,3200,4000,5000,6300}),0)</f>
        <v>3200</v>
      </c>
      <c r="M4456" s="9" t="str">
        <f t="shared" si="346"/>
        <v>Joint Pack</v>
      </c>
      <c r="N4456" s="9" t="str">
        <f t="shared" si="347"/>
        <v>CU</v>
      </c>
      <c r="O4456" s="13" t="str">
        <f t="shared" si="348"/>
        <v>Tin</v>
      </c>
      <c r="P4456" s="9" t="str">
        <f t="shared" si="349"/>
        <v>None</v>
      </c>
      <c r="Q4456" s="9" t="str">
        <f t="shared" si="350"/>
        <v>4</v>
      </c>
      <c r="R44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56" s="14" t="str">
        <f>IF(ProjectsDB[[#This Row],[Item Type]]="Straight Plug-In",_xlfn.TEXTJOIN("-",TRUE,M4456&amp;"-"&amp;_xlfn.LET(_xlpm.txt,ProjectsDB[[#This Row],[Assembly]],_xlpm.pos,FIND("SP",_xlpm.txt),_xlpm.pre,LEFT(_xlpm.txt,_xlpm.pos-1),IF(RIGHT(_xlpm.pre,3)="123","3PL",IF(RIGHT(_xlpm.pre,2)="12","2PL",IF(RIGHT(_xlpm.pre,1)="1","1PL","3PL")))),N4456,O4456,P4456,Q4456&amp;"W",R4456),_xlfn.TEXTJOIN("-",TRUE,M4456,N4456,O4456,P4456,Q4456&amp;"W",R4456))</f>
        <v>Joint Pack-CU-Tin-None-4W-2</v>
      </c>
      <c r="T4456" s="14" t="str">
        <f>IF(COUNTIF(Cycletime[Element Desc.],ProjectsDB[[#This Row],[Element Desc.]])&gt;0,"Found","Not Found")</f>
        <v>Found</v>
      </c>
    </row>
    <row r="4457" spans="2:20" x14ac:dyDescent="0.25">
      <c r="B4457" s="8" t="s">
        <v>9181</v>
      </c>
      <c r="C4457" s="9" t="s">
        <v>9182</v>
      </c>
      <c r="D4457" s="9" t="s">
        <v>9183</v>
      </c>
      <c r="E4457" s="10">
        <v>10</v>
      </c>
      <c r="F4457" s="9" t="s">
        <v>9110</v>
      </c>
      <c r="G4457" s="9" t="s">
        <v>96</v>
      </c>
      <c r="H4457" s="11"/>
      <c r="I4457" s="12">
        <v>3000</v>
      </c>
      <c r="J4457" s="12"/>
      <c r="K4457" s="12"/>
      <c r="L4457" s="12">
        <f t="array" ref="L4457">IFERROR(LOOKUP(2^15,SEARCH({"40A","63A","80A","100A","125A","160A","200A","250A","400A","630A","800A","1000A","1250A","1600A","2000A","2500A","3200A","4000A","5000A","6300A"},UPPER(D4457)),{40,63,80,100,125,160,200,250,400,630,800,1000,1250,1600,2000,2500,3200,4000,5000,6300}),0)</f>
        <v>1600</v>
      </c>
      <c r="M4457" s="9" t="str">
        <f t="shared" si="346"/>
        <v>Straight Feeder</v>
      </c>
      <c r="N4457" s="9" t="str">
        <f t="shared" si="347"/>
        <v>CU</v>
      </c>
      <c r="O4457" s="13" t="str">
        <f t="shared" si="348"/>
        <v>Tin</v>
      </c>
      <c r="P4457" s="9" t="str">
        <f t="shared" si="349"/>
        <v>PET</v>
      </c>
      <c r="Q4457" s="9" t="str">
        <f t="shared" si="350"/>
        <v>4</v>
      </c>
      <c r="R44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57" s="14" t="str">
        <f>IF(ProjectsDB[[#This Row],[Item Type]]="Straight Plug-In",_xlfn.TEXTJOIN("-",TRUE,M4457&amp;"-"&amp;_xlfn.LET(_xlpm.txt,ProjectsDB[[#This Row],[Assembly]],_xlpm.pos,FIND("SP",_xlpm.txt),_xlpm.pre,LEFT(_xlpm.txt,_xlpm.pos-1),IF(RIGHT(_xlpm.pre,3)="123","3PL",IF(RIGHT(_xlpm.pre,2)="12","2PL",IF(RIGHT(_xlpm.pre,1)="1","1PL","3PL")))),N4457,O4457,P4457,Q4457&amp;"W",R4457),_xlfn.TEXTJOIN("-",TRUE,M4457,N4457,O4457,P4457,Q4457&amp;"W",R4457))</f>
        <v>Straight Feeder-CU-Tin-PET-4W-1</v>
      </c>
      <c r="T4457" s="14" t="str">
        <f>IF(COUNTIF(Cycletime[Element Desc.],ProjectsDB[[#This Row],[Element Desc.]])&gt;0,"Found","Not Found")</f>
        <v>Found</v>
      </c>
    </row>
    <row r="4458" spans="2:20" x14ac:dyDescent="0.25">
      <c r="B4458" s="8" t="s">
        <v>9184</v>
      </c>
      <c r="C4458" s="9" t="s">
        <v>9139</v>
      </c>
      <c r="D4458" s="9" t="s">
        <v>9140</v>
      </c>
      <c r="E4458" s="10">
        <v>10</v>
      </c>
      <c r="F4458" s="9" t="s">
        <v>9110</v>
      </c>
      <c r="G4458" s="9" t="s">
        <v>96</v>
      </c>
      <c r="H4458" s="11"/>
      <c r="I4458" s="12"/>
      <c r="J4458" s="12"/>
      <c r="K4458" s="12"/>
      <c r="L4458" s="12">
        <f t="array" ref="L4458">IFERROR(LOOKUP(2^15,SEARCH({"40A","63A","80A","100A","125A","160A","200A","250A","400A","630A","800A","1000A","1250A","1600A","2000A","2500A","3200A","4000A","5000A","6300A"},UPPER(D4458)),{40,63,80,100,125,160,200,250,400,630,800,1000,1250,1600,2000,2500,3200,4000,5000,6300}),0)</f>
        <v>1600</v>
      </c>
      <c r="M4458" s="9" t="str">
        <f t="shared" si="346"/>
        <v>Joint Pack</v>
      </c>
      <c r="N4458" s="9" t="str">
        <f t="shared" si="347"/>
        <v>CU</v>
      </c>
      <c r="O4458" s="13" t="str">
        <f t="shared" si="348"/>
        <v>Tin</v>
      </c>
      <c r="P4458" s="9" t="str">
        <f t="shared" si="349"/>
        <v>None</v>
      </c>
      <c r="Q4458" s="9" t="str">
        <f t="shared" si="350"/>
        <v>4</v>
      </c>
      <c r="R44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58" s="14" t="str">
        <f>IF(ProjectsDB[[#This Row],[Item Type]]="Straight Plug-In",_xlfn.TEXTJOIN("-",TRUE,M4458&amp;"-"&amp;_xlfn.LET(_xlpm.txt,ProjectsDB[[#This Row],[Assembly]],_xlpm.pos,FIND("SP",_xlpm.txt),_xlpm.pre,LEFT(_xlpm.txt,_xlpm.pos-1),IF(RIGHT(_xlpm.pre,3)="123","3PL",IF(RIGHT(_xlpm.pre,2)="12","2PL",IF(RIGHT(_xlpm.pre,1)="1","1PL","3PL")))),N4458,O4458,P4458,Q4458&amp;"W",R4458),_xlfn.TEXTJOIN("-",TRUE,M4458,N4458,O4458,P4458,Q4458&amp;"W",R4458))</f>
        <v>Joint Pack-CU-Tin-None-4W-1</v>
      </c>
      <c r="T4458" s="14" t="str">
        <f>IF(COUNTIF(Cycletime[Element Desc.],ProjectsDB[[#This Row],[Element Desc.]])&gt;0,"Found","Not Found")</f>
        <v>Found</v>
      </c>
    </row>
    <row r="4459" spans="2:20" x14ac:dyDescent="0.25">
      <c r="B4459" s="8" t="s">
        <v>9185</v>
      </c>
      <c r="C4459" s="9" t="s">
        <v>9186</v>
      </c>
      <c r="D4459" s="9" t="s">
        <v>9187</v>
      </c>
      <c r="E4459" s="10">
        <v>1</v>
      </c>
      <c r="F4459" s="9" t="s">
        <v>9110</v>
      </c>
      <c r="G4459" s="9" t="s">
        <v>37</v>
      </c>
      <c r="H4459" s="11"/>
      <c r="I4459" s="12">
        <v>475</v>
      </c>
      <c r="J4459" s="12">
        <v>300</v>
      </c>
      <c r="K4459" s="12"/>
      <c r="L4459" s="12">
        <f t="array" ref="L4459">IFERROR(LOOKUP(2^15,SEARCH({"40A","63A","80A","100A","125A","160A","200A","250A","400A","630A","800A","1000A","1250A","1600A","2000A","2500A","3200A","4000A","5000A","6300A"},UPPER(D4459)),{40,63,80,100,125,160,200,250,400,630,800,1000,1250,1600,2000,2500,3200,4000,5000,6300}),0)</f>
        <v>6300</v>
      </c>
      <c r="M4459" s="9" t="str">
        <f t="shared" si="346"/>
        <v>Flange Flat</v>
      </c>
      <c r="N4459" s="9" t="str">
        <f t="shared" si="347"/>
        <v>AL</v>
      </c>
      <c r="O4459" s="13" t="str">
        <f t="shared" si="348"/>
        <v>Tin</v>
      </c>
      <c r="P4459" s="9" t="str">
        <f t="shared" si="349"/>
        <v>PET</v>
      </c>
      <c r="Q4459" s="9" t="str">
        <f t="shared" si="350"/>
        <v>4</v>
      </c>
      <c r="R44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59" s="14" t="str">
        <f>IF(ProjectsDB[[#This Row],[Item Type]]="Straight Plug-In",_xlfn.TEXTJOIN("-",TRUE,M4459&amp;"-"&amp;_xlfn.LET(_xlpm.txt,ProjectsDB[[#This Row],[Assembly]],_xlpm.pos,FIND("SP",_xlpm.txt),_xlpm.pre,LEFT(_xlpm.txt,_xlpm.pos-1),IF(RIGHT(_xlpm.pre,3)="123","3PL",IF(RIGHT(_xlpm.pre,2)="12","2PL",IF(RIGHT(_xlpm.pre,1)="1","1PL","3PL")))),N4459,O4459,P4459,Q4459&amp;"W",R4459),_xlfn.TEXTJOIN("-",TRUE,M4459,N4459,O4459,P4459,Q4459&amp;"W",R4459))</f>
        <v>Flange Flat-AL-Tin-PET-4W-3</v>
      </c>
      <c r="T4459" s="14" t="str">
        <f>IF(COUNTIF(Cycletime[Element Desc.],ProjectsDB[[#This Row],[Element Desc.]])&gt;0,"Found","Not Found")</f>
        <v>Found</v>
      </c>
    </row>
    <row r="4460" spans="2:20" x14ac:dyDescent="0.25">
      <c r="B4460" s="8" t="s">
        <v>9188</v>
      </c>
      <c r="C4460" s="9" t="s">
        <v>9189</v>
      </c>
      <c r="D4460" s="9" t="s">
        <v>9190</v>
      </c>
      <c r="E4460" s="10">
        <v>1</v>
      </c>
      <c r="F4460" s="9" t="s">
        <v>9110</v>
      </c>
      <c r="G4460" s="9" t="s">
        <v>37</v>
      </c>
      <c r="H4460" s="11"/>
      <c r="I4460" s="12"/>
      <c r="J4460" s="12"/>
      <c r="K4460" s="12"/>
      <c r="L4460" s="12">
        <f t="array" ref="L4460">IFERROR(LOOKUP(2^15,SEARCH({"40A","63A","80A","100A","125A","160A","200A","250A","400A","630A","800A","1000A","1250A","1600A","2000A","2500A","3200A","4000A","5000A","6300A"},UPPER(D4460)),{40,63,80,100,125,160,200,250,400,630,800,1000,1250,1600,2000,2500,3200,4000,5000,6300}),0)</f>
        <v>6300</v>
      </c>
      <c r="M4460" s="9" t="str">
        <f t="shared" si="346"/>
        <v>Wall Flange</v>
      </c>
      <c r="N4460" s="9" t="str">
        <f t="shared" si="347"/>
        <v>AL</v>
      </c>
      <c r="O4460" s="13" t="str">
        <f t="shared" si="348"/>
        <v>None</v>
      </c>
      <c r="P4460" s="9" t="str">
        <f t="shared" si="349"/>
        <v>None</v>
      </c>
      <c r="Q4460" s="9" t="str">
        <f t="shared" si="350"/>
        <v>0</v>
      </c>
      <c r="R44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60" s="14" t="str">
        <f>IF(ProjectsDB[[#This Row],[Item Type]]="Straight Plug-In",_xlfn.TEXTJOIN("-",TRUE,M4460&amp;"-"&amp;_xlfn.LET(_xlpm.txt,ProjectsDB[[#This Row],[Assembly]],_xlpm.pos,FIND("SP",_xlpm.txt),_xlpm.pre,LEFT(_xlpm.txt,_xlpm.pos-1),IF(RIGHT(_xlpm.pre,3)="123","3PL",IF(RIGHT(_xlpm.pre,2)="12","2PL",IF(RIGHT(_xlpm.pre,1)="1","1PL","3PL")))),N4460,O4460,P4460,Q4460&amp;"W",R4460),_xlfn.TEXTJOIN("-",TRUE,M4460,N4460,O4460,P4460,Q4460&amp;"W",R4460))</f>
        <v>Wall Flange-AL-None-None-0W-3</v>
      </c>
      <c r="T4460" s="14" t="str">
        <f>IF(COUNTIF(Cycletime[Element Desc.],ProjectsDB[[#This Row],[Element Desc.]])&gt;0,"Found","Not Found")</f>
        <v>Found</v>
      </c>
    </row>
    <row r="4461" spans="2:20" x14ac:dyDescent="0.25">
      <c r="B4461" s="8" t="s">
        <v>9191</v>
      </c>
      <c r="C4461" s="9" t="s">
        <v>9192</v>
      </c>
      <c r="D4461" s="9" t="s">
        <v>9193</v>
      </c>
      <c r="E4461" s="10">
        <v>1</v>
      </c>
      <c r="F4461" s="9" t="s">
        <v>9110</v>
      </c>
      <c r="G4461" s="9" t="s">
        <v>37</v>
      </c>
      <c r="H4461" s="11"/>
      <c r="I4461" s="12">
        <v>1200</v>
      </c>
      <c r="J4461" s="12"/>
      <c r="K4461" s="12"/>
      <c r="L4461" s="12">
        <f t="array" ref="L4461">IFERROR(LOOKUP(2^15,SEARCH({"40A","63A","80A","100A","125A","160A","200A","250A","400A","630A","800A","1000A","1250A","1600A","2000A","2500A","3200A","4000A","5000A","6300A"},UPPER(D4461)),{40,63,80,100,125,160,200,250,400,630,800,1000,1250,1600,2000,2500,3200,4000,5000,6300}),0)</f>
        <v>6300</v>
      </c>
      <c r="M4461" s="9" t="str">
        <f t="shared" si="346"/>
        <v>Straight Feeder</v>
      </c>
      <c r="N4461" s="9" t="str">
        <f t="shared" si="347"/>
        <v>AL</v>
      </c>
      <c r="O4461" s="13" t="str">
        <f t="shared" si="348"/>
        <v>Tin</v>
      </c>
      <c r="P4461" s="9" t="str">
        <f t="shared" si="349"/>
        <v>PET</v>
      </c>
      <c r="Q4461" s="9" t="str">
        <f t="shared" si="350"/>
        <v>4</v>
      </c>
      <c r="R44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61" s="14" t="str">
        <f>IF(ProjectsDB[[#This Row],[Item Type]]="Straight Plug-In",_xlfn.TEXTJOIN("-",TRUE,M4461&amp;"-"&amp;_xlfn.LET(_xlpm.txt,ProjectsDB[[#This Row],[Assembly]],_xlpm.pos,FIND("SP",_xlpm.txt),_xlpm.pre,LEFT(_xlpm.txt,_xlpm.pos-1),IF(RIGHT(_xlpm.pre,3)="123","3PL",IF(RIGHT(_xlpm.pre,2)="12","2PL",IF(RIGHT(_xlpm.pre,1)="1","1PL","3PL")))),N4461,O4461,P4461,Q4461&amp;"W",R4461),_xlfn.TEXTJOIN("-",TRUE,M4461,N4461,O4461,P4461,Q4461&amp;"W",R4461))</f>
        <v>Straight Feeder-AL-Tin-PET-4W-3</v>
      </c>
      <c r="T4461" s="14" t="str">
        <f>IF(COUNTIF(Cycletime[Element Desc.],ProjectsDB[[#This Row],[Element Desc.]])&gt;0,"Found","Not Found")</f>
        <v>Found</v>
      </c>
    </row>
    <row r="4462" spans="2:20" x14ac:dyDescent="0.25">
      <c r="B4462" s="8" t="s">
        <v>9194</v>
      </c>
      <c r="C4462" s="9" t="s">
        <v>9195</v>
      </c>
      <c r="D4462" s="9" t="s">
        <v>9196</v>
      </c>
      <c r="E4462" s="10">
        <v>2</v>
      </c>
      <c r="F4462" s="9" t="s">
        <v>9110</v>
      </c>
      <c r="G4462" s="9" t="s">
        <v>37</v>
      </c>
      <c r="H4462" s="11"/>
      <c r="I4462" s="12">
        <v>1000</v>
      </c>
      <c r="J4462" s="12"/>
      <c r="K4462" s="12"/>
      <c r="L4462" s="12">
        <f t="array" ref="L4462">IFERROR(LOOKUP(2^15,SEARCH({"40A","63A","80A","100A","125A","160A","200A","250A","400A","630A","800A","1000A","1250A","1600A","2000A","2500A","3200A","4000A","5000A","6300A"},UPPER(D4462)),{40,63,80,100,125,160,200,250,400,630,800,1000,1250,1600,2000,2500,3200,4000,5000,6300}),0)</f>
        <v>6300</v>
      </c>
      <c r="M4462" s="9" t="str">
        <f t="shared" si="346"/>
        <v>Expansion Joint</v>
      </c>
      <c r="N4462" s="9" t="str">
        <f t="shared" si="347"/>
        <v>AL</v>
      </c>
      <c r="O4462" s="13" t="str">
        <f t="shared" si="348"/>
        <v>Tin</v>
      </c>
      <c r="P4462" s="9" t="str">
        <f t="shared" si="349"/>
        <v>PET</v>
      </c>
      <c r="Q4462" s="9" t="str">
        <f t="shared" si="350"/>
        <v>4</v>
      </c>
      <c r="R44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62" s="14" t="str">
        <f>IF(ProjectsDB[[#This Row],[Item Type]]="Straight Plug-In",_xlfn.TEXTJOIN("-",TRUE,M4462&amp;"-"&amp;_xlfn.LET(_xlpm.txt,ProjectsDB[[#This Row],[Assembly]],_xlpm.pos,FIND("SP",_xlpm.txt),_xlpm.pre,LEFT(_xlpm.txt,_xlpm.pos-1),IF(RIGHT(_xlpm.pre,3)="123","3PL",IF(RIGHT(_xlpm.pre,2)="12","2PL",IF(RIGHT(_xlpm.pre,1)="1","1PL","3PL")))),N4462,O4462,P4462,Q4462&amp;"W",R4462),_xlfn.TEXTJOIN("-",TRUE,M4462,N4462,O4462,P4462,Q4462&amp;"W",R4462))</f>
        <v>Expansion Joint-AL-Tin-PET-4W-3</v>
      </c>
      <c r="T4462" s="14" t="str">
        <f>IF(COUNTIF(Cycletime[Element Desc.],ProjectsDB[[#This Row],[Element Desc.]])&gt;0,"Found","Not Found")</f>
        <v>Found</v>
      </c>
    </row>
    <row r="4463" spans="2:20" x14ac:dyDescent="0.25">
      <c r="B4463" s="8" t="s">
        <v>9197</v>
      </c>
      <c r="C4463" s="9" t="s">
        <v>9198</v>
      </c>
      <c r="D4463" s="9" t="s">
        <v>9199</v>
      </c>
      <c r="E4463" s="10">
        <v>8</v>
      </c>
      <c r="F4463" s="9" t="s">
        <v>9110</v>
      </c>
      <c r="G4463" s="9" t="s">
        <v>37</v>
      </c>
      <c r="H4463" s="11"/>
      <c r="I4463" s="12"/>
      <c r="J4463" s="12"/>
      <c r="K4463" s="12"/>
      <c r="L4463" s="12">
        <f t="array" ref="L4463">IFERROR(LOOKUP(2^15,SEARCH({"40A","63A","80A","100A","125A","160A","200A","250A","400A","630A","800A","1000A","1250A","1600A","2000A","2500A","3200A","4000A","5000A","6300A"},UPPER(D4463)),{40,63,80,100,125,160,200,250,400,630,800,1000,1250,1600,2000,2500,3200,4000,5000,6300}),0)</f>
        <v>6300</v>
      </c>
      <c r="M4463" s="9" t="str">
        <f t="shared" si="346"/>
        <v>Joint Pack</v>
      </c>
      <c r="N4463" s="9" t="str">
        <f t="shared" si="347"/>
        <v>AL</v>
      </c>
      <c r="O4463" s="13" t="str">
        <f t="shared" si="348"/>
        <v>Tin</v>
      </c>
      <c r="P4463" s="9" t="str">
        <f t="shared" si="349"/>
        <v>None</v>
      </c>
      <c r="Q4463" s="9" t="str">
        <f t="shared" si="350"/>
        <v>4</v>
      </c>
      <c r="R44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63" s="14" t="str">
        <f>IF(ProjectsDB[[#This Row],[Item Type]]="Straight Plug-In",_xlfn.TEXTJOIN("-",TRUE,M4463&amp;"-"&amp;_xlfn.LET(_xlpm.txt,ProjectsDB[[#This Row],[Assembly]],_xlpm.pos,FIND("SP",_xlpm.txt),_xlpm.pre,LEFT(_xlpm.txt,_xlpm.pos-1),IF(RIGHT(_xlpm.pre,3)="123","3PL",IF(RIGHT(_xlpm.pre,2)="12","2PL",IF(RIGHT(_xlpm.pre,1)="1","1PL","3PL")))),N4463,O4463,P4463,Q4463&amp;"W",R4463),_xlfn.TEXTJOIN("-",TRUE,M4463,N4463,O4463,P4463,Q4463&amp;"W",R4463))</f>
        <v>Joint Pack-AL-Tin-None-4W-3</v>
      </c>
      <c r="T4463" s="14" t="str">
        <f>IF(COUNTIF(Cycletime[Element Desc.],ProjectsDB[[#This Row],[Element Desc.]])&gt;0,"Found","Not Found")</f>
        <v>Found</v>
      </c>
    </row>
    <row r="4464" spans="2:20" x14ac:dyDescent="0.25">
      <c r="B4464" s="8" t="s">
        <v>9200</v>
      </c>
      <c r="C4464" s="9" t="s">
        <v>9201</v>
      </c>
      <c r="D4464" s="9" t="s">
        <v>9202</v>
      </c>
      <c r="E4464" s="10">
        <v>2</v>
      </c>
      <c r="F4464" s="9" t="s">
        <v>9110</v>
      </c>
      <c r="G4464" s="9" t="s">
        <v>37</v>
      </c>
      <c r="H4464" s="11"/>
      <c r="I4464" s="12">
        <v>695</v>
      </c>
      <c r="J4464" s="12">
        <v>695</v>
      </c>
      <c r="K4464" s="12"/>
      <c r="L4464" s="12">
        <f t="array" ref="L4464">IFERROR(LOOKUP(2^15,SEARCH({"40A","63A","80A","100A","125A","160A","200A","250A","400A","630A","800A","1000A","1250A","1600A","2000A","2500A","3200A","4000A","5000A","6300A"},UPPER(D4464)),{40,63,80,100,125,160,200,250,400,630,800,1000,1250,1600,2000,2500,3200,4000,5000,6300}),0)</f>
        <v>6300</v>
      </c>
      <c r="M4464" s="9" t="str">
        <f t="shared" si="346"/>
        <v>Elbow Edge</v>
      </c>
      <c r="N4464" s="9" t="str">
        <f t="shared" si="347"/>
        <v>AL</v>
      </c>
      <c r="O4464" s="13" t="str">
        <f t="shared" si="348"/>
        <v>Tin</v>
      </c>
      <c r="P4464" s="9" t="str">
        <f t="shared" si="349"/>
        <v>PET</v>
      </c>
      <c r="Q4464" s="9" t="str">
        <f t="shared" si="350"/>
        <v>4</v>
      </c>
      <c r="R44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64" s="14" t="str">
        <f>IF(ProjectsDB[[#This Row],[Item Type]]="Straight Plug-In",_xlfn.TEXTJOIN("-",TRUE,M4464&amp;"-"&amp;_xlfn.LET(_xlpm.txt,ProjectsDB[[#This Row],[Assembly]],_xlpm.pos,FIND("SP",_xlpm.txt),_xlpm.pre,LEFT(_xlpm.txt,_xlpm.pos-1),IF(RIGHT(_xlpm.pre,3)="123","3PL",IF(RIGHT(_xlpm.pre,2)="12","2PL",IF(RIGHT(_xlpm.pre,1)="1","1PL","3PL")))),N4464,O4464,P4464,Q4464&amp;"W",R4464),_xlfn.TEXTJOIN("-",TRUE,M4464,N4464,O4464,P4464,Q4464&amp;"W",R4464))</f>
        <v>Elbow Edge-AL-Tin-PET-4W-3</v>
      </c>
      <c r="T4464" s="14" t="str">
        <f>IF(COUNTIF(Cycletime[Element Desc.],ProjectsDB[[#This Row],[Element Desc.]])&gt;0,"Found","Not Found")</f>
        <v>Found</v>
      </c>
    </row>
    <row r="4465" spans="2:20" x14ac:dyDescent="0.25">
      <c r="B4465" s="8" t="s">
        <v>9203</v>
      </c>
      <c r="C4465" s="9" t="s">
        <v>9204</v>
      </c>
      <c r="D4465" s="9" t="s">
        <v>9205</v>
      </c>
      <c r="E4465" s="10">
        <v>1</v>
      </c>
      <c r="F4465" s="9" t="s">
        <v>9110</v>
      </c>
      <c r="G4465" s="9" t="s">
        <v>37</v>
      </c>
      <c r="H4465" s="11"/>
      <c r="I4465" s="12"/>
      <c r="J4465" s="12">
        <v>425</v>
      </c>
      <c r="K4465" s="12"/>
      <c r="L4465" s="12">
        <f t="array" ref="L4465">IFERROR(LOOKUP(2^15,SEARCH({"40A","63A","80A","100A","125A","160A","200A","250A","400A","630A","800A","1000A","1250A","1600A","2000A","2500A","3200A","4000A","5000A","6300A"},UPPER(D4465)),{40,63,80,100,125,160,200,250,400,630,800,1000,1250,1600,2000,2500,3200,4000,5000,6300}),0)</f>
        <v>6300</v>
      </c>
      <c r="M4465" s="9" t="str">
        <f t="shared" si="346"/>
        <v>Flange Straight</v>
      </c>
      <c r="N4465" s="9" t="str">
        <f t="shared" si="347"/>
        <v>AL</v>
      </c>
      <c r="O4465" s="13" t="str">
        <f t="shared" si="348"/>
        <v>Tin</v>
      </c>
      <c r="P4465" s="9" t="str">
        <f t="shared" si="349"/>
        <v>PET</v>
      </c>
      <c r="Q4465" s="9" t="str">
        <f t="shared" si="350"/>
        <v>4</v>
      </c>
      <c r="R44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65" s="14" t="str">
        <f>IF(ProjectsDB[[#This Row],[Item Type]]="Straight Plug-In",_xlfn.TEXTJOIN("-",TRUE,M4465&amp;"-"&amp;_xlfn.LET(_xlpm.txt,ProjectsDB[[#This Row],[Assembly]],_xlpm.pos,FIND("SP",_xlpm.txt),_xlpm.pre,LEFT(_xlpm.txt,_xlpm.pos-1),IF(RIGHT(_xlpm.pre,3)="123","3PL",IF(RIGHT(_xlpm.pre,2)="12","2PL",IF(RIGHT(_xlpm.pre,1)="1","1PL","3PL")))),N4465,O4465,P4465,Q4465&amp;"W",R4465),_xlfn.TEXTJOIN("-",TRUE,M4465,N4465,O4465,P4465,Q4465&amp;"W",R4465))</f>
        <v>Flange Straight-AL-Tin-PET-4W-3</v>
      </c>
      <c r="T4465" s="14" t="str">
        <f>IF(COUNTIF(Cycletime[Element Desc.],ProjectsDB[[#This Row],[Element Desc.]])&gt;0,"Found","Not Found")</f>
        <v>Found</v>
      </c>
    </row>
    <row r="4466" spans="2:20" x14ac:dyDescent="0.25">
      <c r="B4466" s="8" t="s">
        <v>9206</v>
      </c>
      <c r="C4466" s="9" t="s">
        <v>9207</v>
      </c>
      <c r="D4466" s="9" t="s">
        <v>9208</v>
      </c>
      <c r="E4466" s="10">
        <v>12</v>
      </c>
      <c r="F4466" s="9" t="s">
        <v>9110</v>
      </c>
      <c r="G4466" s="9" t="s">
        <v>37</v>
      </c>
      <c r="H4466" s="11"/>
      <c r="I4466" s="12"/>
      <c r="J4466" s="12"/>
      <c r="K4466" s="12"/>
      <c r="L4466" s="12">
        <f t="array" ref="L4466">IFERROR(LOOKUP(2^15,SEARCH({"40A","63A","80A","100A","125A","160A","200A","250A","400A","630A","800A","1000A","1250A","1600A","2000A","2500A","3200A","4000A","5000A","6300A"},UPPER(D4466)),{40,63,80,100,125,160,200,250,400,630,800,1000,1250,1600,2000,2500,3200,4000,5000,6300}),0)</f>
        <v>6300</v>
      </c>
      <c r="M4466" s="9" t="str">
        <f t="shared" si="346"/>
        <v>Hanger Support</v>
      </c>
      <c r="N4466" s="9" t="str">
        <f t="shared" si="347"/>
        <v>AL</v>
      </c>
      <c r="O4466" s="13" t="str">
        <f t="shared" si="348"/>
        <v>None</v>
      </c>
      <c r="P4466" s="9" t="str">
        <f t="shared" si="349"/>
        <v>None</v>
      </c>
      <c r="Q4466" s="9" t="str">
        <f t="shared" si="350"/>
        <v>0</v>
      </c>
      <c r="R44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66" s="14" t="str">
        <f>IF(ProjectsDB[[#This Row],[Item Type]]="Straight Plug-In",_xlfn.TEXTJOIN("-",TRUE,M4466&amp;"-"&amp;_xlfn.LET(_xlpm.txt,ProjectsDB[[#This Row],[Assembly]],_xlpm.pos,FIND("SP",_xlpm.txt),_xlpm.pre,LEFT(_xlpm.txt,_xlpm.pos-1),IF(RIGHT(_xlpm.pre,3)="123","3PL",IF(RIGHT(_xlpm.pre,2)="12","2PL",IF(RIGHT(_xlpm.pre,1)="1","1PL","3PL")))),N4466,O4466,P4466,Q4466&amp;"W",R4466),_xlfn.TEXTJOIN("-",TRUE,M4466,N4466,O4466,P4466,Q4466&amp;"W",R4466))</f>
        <v>Hanger Support-AL-None-None-0W-3</v>
      </c>
      <c r="T4466" s="14" t="str">
        <f>IF(COUNTIF(Cycletime[Element Desc.],ProjectsDB[[#This Row],[Element Desc.]])&gt;0,"Found","Not Found")</f>
        <v>Found</v>
      </c>
    </row>
    <row r="4467" spans="2:20" x14ac:dyDescent="0.25">
      <c r="B4467" s="8" t="s">
        <v>9209</v>
      </c>
      <c r="C4467" s="9" t="s">
        <v>9210</v>
      </c>
      <c r="D4467" s="9" t="s">
        <v>9211</v>
      </c>
      <c r="E4467" s="10">
        <v>2</v>
      </c>
      <c r="F4467" s="9" t="s">
        <v>9110</v>
      </c>
      <c r="G4467" s="9" t="s">
        <v>37</v>
      </c>
      <c r="H4467" s="11"/>
      <c r="I4467" s="12"/>
      <c r="J4467" s="12"/>
      <c r="K4467" s="12"/>
      <c r="L4467" s="12">
        <f t="array" ref="L4467">IFERROR(LOOKUP(2^15,SEARCH({"40A","63A","80A","100A","125A","160A","200A","250A","400A","630A","800A","1000A","1250A","1600A","2000A","2500A","3200A","4000A","5000A","6300A"},UPPER(D4467)),{40,63,80,100,125,160,200,250,400,630,800,1000,1250,1600,2000,2500,3200,4000,5000,6300}),0)</f>
        <v>6300</v>
      </c>
      <c r="M4467" s="9" t="str">
        <f t="shared" si="346"/>
        <v>Hanger Support</v>
      </c>
      <c r="N4467" s="9" t="str">
        <f t="shared" si="347"/>
        <v>AL</v>
      </c>
      <c r="O4467" s="13" t="str">
        <f t="shared" si="348"/>
        <v>None</v>
      </c>
      <c r="P4467" s="9" t="str">
        <f t="shared" si="349"/>
        <v>None</v>
      </c>
      <c r="Q4467" s="9" t="str">
        <f t="shared" si="350"/>
        <v>0</v>
      </c>
      <c r="R44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67" s="14" t="str">
        <f>IF(ProjectsDB[[#This Row],[Item Type]]="Straight Plug-In",_xlfn.TEXTJOIN("-",TRUE,M4467&amp;"-"&amp;_xlfn.LET(_xlpm.txt,ProjectsDB[[#This Row],[Assembly]],_xlpm.pos,FIND("SP",_xlpm.txt),_xlpm.pre,LEFT(_xlpm.txt,_xlpm.pos-1),IF(RIGHT(_xlpm.pre,3)="123","3PL",IF(RIGHT(_xlpm.pre,2)="12","2PL",IF(RIGHT(_xlpm.pre,1)="1","1PL","3PL")))),N4467,O4467,P4467,Q4467&amp;"W",R4467),_xlfn.TEXTJOIN("-",TRUE,M4467,N4467,O4467,P4467,Q4467&amp;"W",R4467))</f>
        <v>Hanger Support-AL-None-None-0W-3</v>
      </c>
      <c r="T4467" s="14" t="str">
        <f>IF(COUNTIF(Cycletime[Element Desc.],ProjectsDB[[#This Row],[Element Desc.]])&gt;0,"Found","Not Found")</f>
        <v>Found</v>
      </c>
    </row>
    <row r="4468" spans="2:20" x14ac:dyDescent="0.25">
      <c r="B4468" s="8" t="s">
        <v>9212</v>
      </c>
      <c r="C4468" s="9" t="s">
        <v>9213</v>
      </c>
      <c r="D4468" s="9" t="s">
        <v>9214</v>
      </c>
      <c r="E4468" s="10">
        <v>2</v>
      </c>
      <c r="F4468" s="9" t="s">
        <v>9110</v>
      </c>
      <c r="G4468" s="9" t="s">
        <v>37</v>
      </c>
      <c r="H4468" s="11"/>
      <c r="I4468" s="12">
        <v>300</v>
      </c>
      <c r="J4468" s="12">
        <v>300</v>
      </c>
      <c r="K4468" s="12"/>
      <c r="L4468" s="12">
        <f t="array" ref="L4468">IFERROR(LOOKUP(2^15,SEARCH({"40A","63A","80A","100A","125A","160A","200A","250A","400A","630A","800A","1000A","1250A","1600A","2000A","2500A","3200A","4000A","5000A","6300A"},UPPER(D4468)),{40,63,80,100,125,160,200,250,400,630,800,1000,1250,1600,2000,2500,3200,4000,5000,6300}),0)</f>
        <v>6300</v>
      </c>
      <c r="M4468" s="9" t="str">
        <f t="shared" si="346"/>
        <v>Elbow Flat</v>
      </c>
      <c r="N4468" s="9" t="str">
        <f t="shared" si="347"/>
        <v>AL</v>
      </c>
      <c r="O4468" s="13" t="str">
        <f t="shared" si="348"/>
        <v>Tin</v>
      </c>
      <c r="P4468" s="9" t="str">
        <f t="shared" si="349"/>
        <v>PET</v>
      </c>
      <c r="Q4468" s="9" t="str">
        <f t="shared" si="350"/>
        <v>4</v>
      </c>
      <c r="R44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68" s="14" t="str">
        <f>IF(ProjectsDB[[#This Row],[Item Type]]="Straight Plug-In",_xlfn.TEXTJOIN("-",TRUE,M4468&amp;"-"&amp;_xlfn.LET(_xlpm.txt,ProjectsDB[[#This Row],[Assembly]],_xlpm.pos,FIND("SP",_xlpm.txt),_xlpm.pre,LEFT(_xlpm.txt,_xlpm.pos-1),IF(RIGHT(_xlpm.pre,3)="123","3PL",IF(RIGHT(_xlpm.pre,2)="12","2PL",IF(RIGHT(_xlpm.pre,1)="1","1PL","3PL")))),N4468,O4468,P4468,Q4468&amp;"W",R4468),_xlfn.TEXTJOIN("-",TRUE,M4468,N4468,O4468,P4468,Q4468&amp;"W",R4468))</f>
        <v>Elbow Flat-AL-Tin-PET-4W-3</v>
      </c>
      <c r="T4468" s="14" t="str">
        <f>IF(COUNTIF(Cycletime[Element Desc.],ProjectsDB[[#This Row],[Element Desc.]])&gt;0,"Found","Not Found")</f>
        <v>Found</v>
      </c>
    </row>
    <row r="4469" spans="2:20" x14ac:dyDescent="0.25">
      <c r="B4469" s="8" t="s">
        <v>9215</v>
      </c>
      <c r="C4469" s="9" t="s">
        <v>9216</v>
      </c>
      <c r="D4469" s="9" t="s">
        <v>9217</v>
      </c>
      <c r="E4469" s="10">
        <v>1</v>
      </c>
      <c r="F4469" s="9" t="s">
        <v>9110</v>
      </c>
      <c r="G4469" s="9" t="s">
        <v>37</v>
      </c>
      <c r="H4469" s="11"/>
      <c r="I4469" s="12"/>
      <c r="J4469" s="12"/>
      <c r="K4469" s="12"/>
      <c r="L4469" s="12">
        <f t="array" ref="L4469">IFERROR(LOOKUP(2^15,SEARCH({"40A","63A","80A","100A","125A","160A","200A","250A","400A","630A","800A","1000A","1250A","1600A","2000A","2500A","3200A","4000A","5000A","6300A"},UPPER(D4469)),{40,63,80,100,125,160,200,250,400,630,800,1000,1250,1600,2000,2500,3200,4000,5000,6300}),0)</f>
        <v>6300</v>
      </c>
      <c r="M4469" s="9" t="str">
        <f t="shared" si="346"/>
        <v>Flexible Link</v>
      </c>
      <c r="N4469" s="9" t="str">
        <f t="shared" si="347"/>
        <v>AL</v>
      </c>
      <c r="O4469" s="13" t="str">
        <f t="shared" si="348"/>
        <v>None</v>
      </c>
      <c r="P4469" s="9" t="str">
        <f t="shared" si="349"/>
        <v>None</v>
      </c>
      <c r="Q4469" s="9" t="str">
        <f t="shared" si="350"/>
        <v>0</v>
      </c>
      <c r="R44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69" s="14" t="str">
        <f>IF(ProjectsDB[[#This Row],[Item Type]]="Straight Plug-In",_xlfn.TEXTJOIN("-",TRUE,M4469&amp;"-"&amp;_xlfn.LET(_xlpm.txt,ProjectsDB[[#This Row],[Assembly]],_xlpm.pos,FIND("SP",_xlpm.txt),_xlpm.pre,LEFT(_xlpm.txt,_xlpm.pos-1),IF(RIGHT(_xlpm.pre,3)="123","3PL",IF(RIGHT(_xlpm.pre,2)="12","2PL",IF(RIGHT(_xlpm.pre,1)="1","1PL","3PL")))),N4469,O4469,P4469,Q4469&amp;"W",R4469),_xlfn.TEXTJOIN("-",TRUE,M4469,N4469,O4469,P4469,Q4469&amp;"W",R4469))</f>
        <v>Flexible Link-AL-None-None-0W-3</v>
      </c>
      <c r="T4469" s="14" t="str">
        <f>IF(COUNTIF(Cycletime[Element Desc.],ProjectsDB[[#This Row],[Element Desc.]])&gt;0,"Found","Not Found")</f>
        <v>Found</v>
      </c>
    </row>
    <row r="4470" spans="2:20" x14ac:dyDescent="0.25">
      <c r="B4470" s="8" t="s">
        <v>9218</v>
      </c>
      <c r="C4470" s="9" t="s">
        <v>9201</v>
      </c>
      <c r="D4470" s="9" t="s">
        <v>9202</v>
      </c>
      <c r="E4470" s="10">
        <v>2</v>
      </c>
      <c r="F4470" s="9" t="s">
        <v>9110</v>
      </c>
      <c r="G4470" s="9" t="s">
        <v>37</v>
      </c>
      <c r="H4470" s="11"/>
      <c r="I4470" s="12">
        <v>695</v>
      </c>
      <c r="J4470" s="12">
        <v>695</v>
      </c>
      <c r="K4470" s="12"/>
      <c r="L4470" s="12">
        <f t="array" ref="L4470">IFERROR(LOOKUP(2^15,SEARCH({"40A","63A","80A","100A","125A","160A","200A","250A","400A","630A","800A","1000A","1250A","1600A","2000A","2500A","3200A","4000A","5000A","6300A"},UPPER(D4470)),{40,63,80,100,125,160,200,250,400,630,800,1000,1250,1600,2000,2500,3200,4000,5000,6300}),0)</f>
        <v>6300</v>
      </c>
      <c r="M4470" s="9" t="str">
        <f t="shared" si="346"/>
        <v>Elbow Edge</v>
      </c>
      <c r="N4470" s="9" t="str">
        <f t="shared" si="347"/>
        <v>AL</v>
      </c>
      <c r="O4470" s="13" t="str">
        <f t="shared" si="348"/>
        <v>Tin</v>
      </c>
      <c r="P4470" s="9" t="str">
        <f t="shared" si="349"/>
        <v>PET</v>
      </c>
      <c r="Q4470" s="9" t="str">
        <f t="shared" si="350"/>
        <v>4</v>
      </c>
      <c r="R44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70" s="14" t="str">
        <f>IF(ProjectsDB[[#This Row],[Item Type]]="Straight Plug-In",_xlfn.TEXTJOIN("-",TRUE,M4470&amp;"-"&amp;_xlfn.LET(_xlpm.txt,ProjectsDB[[#This Row],[Assembly]],_xlpm.pos,FIND("SP",_xlpm.txt),_xlpm.pre,LEFT(_xlpm.txt,_xlpm.pos-1),IF(RIGHT(_xlpm.pre,3)="123","3PL",IF(RIGHT(_xlpm.pre,2)="12","2PL",IF(RIGHT(_xlpm.pre,1)="1","1PL","3PL")))),N4470,O4470,P4470,Q4470&amp;"W",R4470),_xlfn.TEXTJOIN("-",TRUE,M4470,N4470,O4470,P4470,Q4470&amp;"W",R4470))</f>
        <v>Elbow Edge-AL-Tin-PET-4W-3</v>
      </c>
      <c r="T4470" s="14" t="str">
        <f>IF(COUNTIF(Cycletime[Element Desc.],ProjectsDB[[#This Row],[Element Desc.]])&gt;0,"Found","Not Found")</f>
        <v>Found</v>
      </c>
    </row>
    <row r="4471" spans="2:20" x14ac:dyDescent="0.25">
      <c r="B4471" s="8" t="s">
        <v>9219</v>
      </c>
      <c r="C4471" s="9" t="s">
        <v>9213</v>
      </c>
      <c r="D4471" s="9" t="s">
        <v>9214</v>
      </c>
      <c r="E4471" s="10">
        <v>2</v>
      </c>
      <c r="F4471" s="9" t="s">
        <v>9110</v>
      </c>
      <c r="G4471" s="9" t="s">
        <v>37</v>
      </c>
      <c r="H4471" s="11"/>
      <c r="I4471" s="12">
        <v>300</v>
      </c>
      <c r="J4471" s="12">
        <v>300</v>
      </c>
      <c r="K4471" s="12"/>
      <c r="L4471" s="12">
        <f t="array" ref="L4471">IFERROR(LOOKUP(2^15,SEARCH({"40A","63A","80A","100A","125A","160A","200A","250A","400A","630A","800A","1000A","1250A","1600A","2000A","2500A","3200A","4000A","5000A","6300A"},UPPER(D4471)),{40,63,80,100,125,160,200,250,400,630,800,1000,1250,1600,2000,2500,3200,4000,5000,6300}),0)</f>
        <v>6300</v>
      </c>
      <c r="M4471" s="9" t="str">
        <f t="shared" si="346"/>
        <v>Elbow Flat</v>
      </c>
      <c r="N4471" s="9" t="str">
        <f t="shared" si="347"/>
        <v>AL</v>
      </c>
      <c r="O4471" s="13" t="str">
        <f t="shared" si="348"/>
        <v>Tin</v>
      </c>
      <c r="P4471" s="9" t="str">
        <f t="shared" si="349"/>
        <v>PET</v>
      </c>
      <c r="Q4471" s="9" t="str">
        <f t="shared" si="350"/>
        <v>4</v>
      </c>
      <c r="R44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71" s="14" t="str">
        <f>IF(ProjectsDB[[#This Row],[Item Type]]="Straight Plug-In",_xlfn.TEXTJOIN("-",TRUE,M4471&amp;"-"&amp;_xlfn.LET(_xlpm.txt,ProjectsDB[[#This Row],[Assembly]],_xlpm.pos,FIND("SP",_xlpm.txt),_xlpm.pre,LEFT(_xlpm.txt,_xlpm.pos-1),IF(RIGHT(_xlpm.pre,3)="123","3PL",IF(RIGHT(_xlpm.pre,2)="12","2PL",IF(RIGHT(_xlpm.pre,1)="1","1PL","3PL")))),N4471,O4471,P4471,Q4471&amp;"W",R4471),_xlfn.TEXTJOIN("-",TRUE,M4471,N4471,O4471,P4471,Q4471&amp;"W",R4471))</f>
        <v>Elbow Flat-AL-Tin-PET-4W-3</v>
      </c>
      <c r="T4471" s="14" t="str">
        <f>IF(COUNTIF(Cycletime[Element Desc.],ProjectsDB[[#This Row],[Element Desc.]])&gt;0,"Found","Not Found")</f>
        <v>Found</v>
      </c>
    </row>
    <row r="4472" spans="2:20" x14ac:dyDescent="0.25">
      <c r="B4472" s="8" t="s">
        <v>9220</v>
      </c>
      <c r="C4472" s="9" t="s">
        <v>9216</v>
      </c>
      <c r="D4472" s="9" t="s">
        <v>9217</v>
      </c>
      <c r="E4472" s="10">
        <v>1</v>
      </c>
      <c r="F4472" s="9" t="s">
        <v>9110</v>
      </c>
      <c r="G4472" s="9" t="s">
        <v>37</v>
      </c>
      <c r="H4472" s="11"/>
      <c r="I4472" s="12"/>
      <c r="J4472" s="12"/>
      <c r="K4472" s="12"/>
      <c r="L4472" s="12">
        <f t="array" ref="L4472">IFERROR(LOOKUP(2^15,SEARCH({"40A","63A","80A","100A","125A","160A","200A","250A","400A","630A","800A","1000A","1250A","1600A","2000A","2500A","3200A","4000A","5000A","6300A"},UPPER(D4472)),{40,63,80,100,125,160,200,250,400,630,800,1000,1250,1600,2000,2500,3200,4000,5000,6300}),0)</f>
        <v>6300</v>
      </c>
      <c r="M4472" s="9" t="str">
        <f t="shared" si="346"/>
        <v>Flexible Link</v>
      </c>
      <c r="N4472" s="9" t="str">
        <f t="shared" si="347"/>
        <v>AL</v>
      </c>
      <c r="O4472" s="13" t="str">
        <f t="shared" si="348"/>
        <v>None</v>
      </c>
      <c r="P4472" s="9" t="str">
        <f t="shared" si="349"/>
        <v>None</v>
      </c>
      <c r="Q4472" s="9" t="str">
        <f t="shared" si="350"/>
        <v>0</v>
      </c>
      <c r="R44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72" s="14" t="str">
        <f>IF(ProjectsDB[[#This Row],[Item Type]]="Straight Plug-In",_xlfn.TEXTJOIN("-",TRUE,M4472&amp;"-"&amp;_xlfn.LET(_xlpm.txt,ProjectsDB[[#This Row],[Assembly]],_xlpm.pos,FIND("SP",_xlpm.txt),_xlpm.pre,LEFT(_xlpm.txt,_xlpm.pos-1),IF(RIGHT(_xlpm.pre,3)="123","3PL",IF(RIGHT(_xlpm.pre,2)="12","2PL",IF(RIGHT(_xlpm.pre,1)="1","1PL","3PL")))),N4472,O4472,P4472,Q4472&amp;"W",R4472),_xlfn.TEXTJOIN("-",TRUE,M4472,N4472,O4472,P4472,Q4472&amp;"W",R4472))</f>
        <v>Flexible Link-AL-None-None-0W-3</v>
      </c>
      <c r="T4472" s="14" t="str">
        <f>IF(COUNTIF(Cycletime[Element Desc.],ProjectsDB[[#This Row],[Element Desc.]])&gt;0,"Found","Not Found")</f>
        <v>Found</v>
      </c>
    </row>
    <row r="4473" spans="2:20" x14ac:dyDescent="0.25">
      <c r="B4473" s="8" t="s">
        <v>9221</v>
      </c>
      <c r="C4473" s="9" t="s">
        <v>9204</v>
      </c>
      <c r="D4473" s="9" t="s">
        <v>9205</v>
      </c>
      <c r="E4473" s="10">
        <v>2</v>
      </c>
      <c r="F4473" s="9" t="s">
        <v>9110</v>
      </c>
      <c r="G4473" s="9" t="s">
        <v>37</v>
      </c>
      <c r="H4473" s="11"/>
      <c r="I4473" s="12"/>
      <c r="J4473" s="12">
        <v>425</v>
      </c>
      <c r="K4473" s="12"/>
      <c r="L4473" s="12">
        <f t="array" ref="L4473">IFERROR(LOOKUP(2^15,SEARCH({"40A","63A","80A","100A","125A","160A","200A","250A","400A","630A","800A","1000A","1250A","1600A","2000A","2500A","3200A","4000A","5000A","6300A"},UPPER(D4473)),{40,63,80,100,125,160,200,250,400,630,800,1000,1250,1600,2000,2500,3200,4000,5000,6300}),0)</f>
        <v>6300</v>
      </c>
      <c r="M4473" s="9" t="str">
        <f t="shared" si="346"/>
        <v>Flange Straight</v>
      </c>
      <c r="N4473" s="9" t="str">
        <f t="shared" si="347"/>
        <v>AL</v>
      </c>
      <c r="O4473" s="13" t="str">
        <f t="shared" si="348"/>
        <v>Tin</v>
      </c>
      <c r="P4473" s="9" t="str">
        <f t="shared" si="349"/>
        <v>PET</v>
      </c>
      <c r="Q4473" s="9" t="str">
        <f t="shared" si="350"/>
        <v>4</v>
      </c>
      <c r="R44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73" s="14" t="str">
        <f>IF(ProjectsDB[[#This Row],[Item Type]]="Straight Plug-In",_xlfn.TEXTJOIN("-",TRUE,M4473&amp;"-"&amp;_xlfn.LET(_xlpm.txt,ProjectsDB[[#This Row],[Assembly]],_xlpm.pos,FIND("SP",_xlpm.txt),_xlpm.pre,LEFT(_xlpm.txt,_xlpm.pos-1),IF(RIGHT(_xlpm.pre,3)="123","3PL",IF(RIGHT(_xlpm.pre,2)="12","2PL",IF(RIGHT(_xlpm.pre,1)="1","1PL","3PL")))),N4473,O4473,P4473,Q4473&amp;"W",R4473),_xlfn.TEXTJOIN("-",TRUE,M4473,N4473,O4473,P4473,Q4473&amp;"W",R4473))</f>
        <v>Flange Straight-AL-Tin-PET-4W-3</v>
      </c>
      <c r="T4473" s="14" t="str">
        <f>IF(COUNTIF(Cycletime[Element Desc.],ProjectsDB[[#This Row],[Element Desc.]])&gt;0,"Found","Not Found")</f>
        <v>Found</v>
      </c>
    </row>
    <row r="4474" spans="2:20" x14ac:dyDescent="0.25">
      <c r="B4474" s="8" t="s">
        <v>9222</v>
      </c>
      <c r="C4474" s="9" t="s">
        <v>9223</v>
      </c>
      <c r="D4474" s="9" t="s">
        <v>9224</v>
      </c>
      <c r="E4474" s="10">
        <v>1</v>
      </c>
      <c r="F4474" s="9" t="s">
        <v>9110</v>
      </c>
      <c r="G4474" s="9" t="s">
        <v>37</v>
      </c>
      <c r="H4474" s="11"/>
      <c r="I4474" s="12"/>
      <c r="J4474" s="12">
        <v>2745</v>
      </c>
      <c r="K4474" s="12"/>
      <c r="L4474" s="12">
        <f t="array" ref="L4474">IFERROR(LOOKUP(2^15,SEARCH({"40A","63A","80A","100A","125A","160A","200A","250A","400A","630A","800A","1000A","1250A","1600A","2000A","2500A","3200A","4000A","5000A","6300A"},UPPER(D4474)),{40,63,80,100,125,160,200,250,400,630,800,1000,1250,1600,2000,2500,3200,4000,5000,6300}),0)</f>
        <v>6300</v>
      </c>
      <c r="M4474" s="9" t="str">
        <f t="shared" si="346"/>
        <v>Straight Feeder</v>
      </c>
      <c r="N4474" s="9" t="str">
        <f t="shared" si="347"/>
        <v>AL</v>
      </c>
      <c r="O4474" s="13" t="str">
        <f t="shared" si="348"/>
        <v>Tin</v>
      </c>
      <c r="P4474" s="9" t="str">
        <f t="shared" si="349"/>
        <v>PET</v>
      </c>
      <c r="Q4474" s="9" t="str">
        <f t="shared" si="350"/>
        <v>4</v>
      </c>
      <c r="R44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74" s="14" t="str">
        <f>IF(ProjectsDB[[#This Row],[Item Type]]="Straight Plug-In",_xlfn.TEXTJOIN("-",TRUE,M4474&amp;"-"&amp;_xlfn.LET(_xlpm.txt,ProjectsDB[[#This Row],[Assembly]],_xlpm.pos,FIND("SP",_xlpm.txt),_xlpm.pre,LEFT(_xlpm.txt,_xlpm.pos-1),IF(RIGHT(_xlpm.pre,3)="123","3PL",IF(RIGHT(_xlpm.pre,2)="12","2PL",IF(RIGHT(_xlpm.pre,1)="1","1PL","3PL")))),N4474,O4474,P4474,Q4474&amp;"W",R4474),_xlfn.TEXTJOIN("-",TRUE,M4474,N4474,O4474,P4474,Q4474&amp;"W",R4474))</f>
        <v>Straight Feeder-AL-Tin-PET-4W-3</v>
      </c>
      <c r="T4474" s="14" t="str">
        <f>IF(COUNTIF(Cycletime[Element Desc.],ProjectsDB[[#This Row],[Element Desc.]])&gt;0,"Found","Not Found")</f>
        <v>Found</v>
      </c>
    </row>
    <row r="4475" spans="2:20" x14ac:dyDescent="0.25">
      <c r="B4475" s="8" t="s">
        <v>9225</v>
      </c>
      <c r="C4475" s="9" t="s">
        <v>9226</v>
      </c>
      <c r="D4475" s="9" t="s">
        <v>9227</v>
      </c>
      <c r="E4475" s="10">
        <v>1</v>
      </c>
      <c r="F4475" s="9" t="s">
        <v>9110</v>
      </c>
      <c r="G4475" s="9" t="s">
        <v>37</v>
      </c>
      <c r="H4475" s="11"/>
      <c r="I4475" s="12">
        <v>999</v>
      </c>
      <c r="J4475" s="12">
        <v>300</v>
      </c>
      <c r="K4475" s="12">
        <v>300</v>
      </c>
      <c r="L4475" s="12">
        <f t="array" ref="L4475">IFERROR(LOOKUP(2^15,SEARCH({"40A","63A","80A","100A","125A","160A","200A","250A","400A","630A","800A","1000A","1250A","1600A","2000A","2500A","3200A","4000A","5000A","6300A"},UPPER(D4475)),{40,63,80,100,125,160,200,250,400,630,800,1000,1250,1600,2000,2500,3200,4000,5000,6300}),0)</f>
        <v>6300</v>
      </c>
      <c r="M4475" s="9" t="str">
        <f t="shared" si="346"/>
        <v>Z-Unit Flat</v>
      </c>
      <c r="N4475" s="9" t="str">
        <f t="shared" si="347"/>
        <v>AL</v>
      </c>
      <c r="O4475" s="13" t="str">
        <f t="shared" si="348"/>
        <v>Tin</v>
      </c>
      <c r="P4475" s="9" t="str">
        <f t="shared" si="349"/>
        <v>PET</v>
      </c>
      <c r="Q4475" s="9" t="str">
        <f t="shared" si="350"/>
        <v>4</v>
      </c>
      <c r="R44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75" s="14" t="str">
        <f>IF(ProjectsDB[[#This Row],[Item Type]]="Straight Plug-In",_xlfn.TEXTJOIN("-",TRUE,M4475&amp;"-"&amp;_xlfn.LET(_xlpm.txt,ProjectsDB[[#This Row],[Assembly]],_xlpm.pos,FIND("SP",_xlpm.txt),_xlpm.pre,LEFT(_xlpm.txt,_xlpm.pos-1),IF(RIGHT(_xlpm.pre,3)="123","3PL",IF(RIGHT(_xlpm.pre,2)="12","2PL",IF(RIGHT(_xlpm.pre,1)="1","1PL","3PL")))),N4475,O4475,P4475,Q4475&amp;"W",R4475),_xlfn.TEXTJOIN("-",TRUE,M4475,N4475,O4475,P4475,Q4475&amp;"W",R4475))</f>
        <v>Z-Unit Flat-AL-Tin-PET-4W-3</v>
      </c>
      <c r="T4475" s="14" t="str">
        <f>IF(COUNTIF(Cycletime[Element Desc.],ProjectsDB[[#This Row],[Element Desc.]])&gt;0,"Found","Not Found")</f>
        <v>Found</v>
      </c>
    </row>
    <row r="4476" spans="2:20" x14ac:dyDescent="0.25">
      <c r="B4476" s="8" t="s">
        <v>9228</v>
      </c>
      <c r="C4476" s="9" t="s">
        <v>9207</v>
      </c>
      <c r="D4476" s="9" t="s">
        <v>9208</v>
      </c>
      <c r="E4476" s="10">
        <v>12</v>
      </c>
      <c r="F4476" s="9" t="s">
        <v>9110</v>
      </c>
      <c r="G4476" s="9" t="s">
        <v>37</v>
      </c>
      <c r="H4476" s="11"/>
      <c r="I4476" s="12"/>
      <c r="J4476" s="12"/>
      <c r="K4476" s="12"/>
      <c r="L4476" s="12">
        <f t="array" ref="L4476">IFERROR(LOOKUP(2^15,SEARCH({"40A","63A","80A","100A","125A","160A","200A","250A","400A","630A","800A","1000A","1250A","1600A","2000A","2500A","3200A","4000A","5000A","6300A"},UPPER(D4476)),{40,63,80,100,125,160,200,250,400,630,800,1000,1250,1600,2000,2500,3200,4000,5000,6300}),0)</f>
        <v>6300</v>
      </c>
      <c r="M4476" s="9" t="str">
        <f t="shared" si="346"/>
        <v>Hanger Support</v>
      </c>
      <c r="N4476" s="9" t="str">
        <f t="shared" si="347"/>
        <v>AL</v>
      </c>
      <c r="O4476" s="13" t="str">
        <f t="shared" si="348"/>
        <v>None</v>
      </c>
      <c r="P4476" s="9" t="str">
        <f t="shared" si="349"/>
        <v>None</v>
      </c>
      <c r="Q4476" s="9" t="str">
        <f t="shared" si="350"/>
        <v>0</v>
      </c>
      <c r="R44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76" s="14" t="str">
        <f>IF(ProjectsDB[[#This Row],[Item Type]]="Straight Plug-In",_xlfn.TEXTJOIN("-",TRUE,M4476&amp;"-"&amp;_xlfn.LET(_xlpm.txt,ProjectsDB[[#This Row],[Assembly]],_xlpm.pos,FIND("SP",_xlpm.txt),_xlpm.pre,LEFT(_xlpm.txt,_xlpm.pos-1),IF(RIGHT(_xlpm.pre,3)="123","3PL",IF(RIGHT(_xlpm.pre,2)="12","2PL",IF(RIGHT(_xlpm.pre,1)="1","1PL","3PL")))),N4476,O4476,P4476,Q4476&amp;"W",R4476),_xlfn.TEXTJOIN("-",TRUE,M4476,N4476,O4476,P4476,Q4476&amp;"W",R4476))</f>
        <v>Hanger Support-AL-None-None-0W-3</v>
      </c>
      <c r="T4476" s="14" t="str">
        <f>IF(COUNTIF(Cycletime[Element Desc.],ProjectsDB[[#This Row],[Element Desc.]])&gt;0,"Found","Not Found")</f>
        <v>Found</v>
      </c>
    </row>
    <row r="4477" spans="2:20" x14ac:dyDescent="0.25">
      <c r="B4477" s="8" t="s">
        <v>9229</v>
      </c>
      <c r="C4477" s="9" t="s">
        <v>9210</v>
      </c>
      <c r="D4477" s="9" t="s">
        <v>9211</v>
      </c>
      <c r="E4477" s="10">
        <v>4</v>
      </c>
      <c r="F4477" s="9" t="s">
        <v>9110</v>
      </c>
      <c r="G4477" s="9" t="s">
        <v>37</v>
      </c>
      <c r="H4477" s="11"/>
      <c r="I4477" s="12"/>
      <c r="J4477" s="12"/>
      <c r="K4477" s="12"/>
      <c r="L4477" s="12">
        <f t="array" ref="L4477">IFERROR(LOOKUP(2^15,SEARCH({"40A","63A","80A","100A","125A","160A","200A","250A","400A","630A","800A","1000A","1250A","1600A","2000A","2500A","3200A","4000A","5000A","6300A"},UPPER(D4477)),{40,63,80,100,125,160,200,250,400,630,800,1000,1250,1600,2000,2500,3200,4000,5000,6300}),0)</f>
        <v>6300</v>
      </c>
      <c r="M4477" s="9" t="str">
        <f t="shared" si="346"/>
        <v>Hanger Support</v>
      </c>
      <c r="N4477" s="9" t="str">
        <f t="shared" si="347"/>
        <v>AL</v>
      </c>
      <c r="O4477" s="13" t="str">
        <f t="shared" si="348"/>
        <v>None</v>
      </c>
      <c r="P4477" s="9" t="str">
        <f t="shared" si="349"/>
        <v>None</v>
      </c>
      <c r="Q4477" s="9" t="str">
        <f t="shared" si="350"/>
        <v>0</v>
      </c>
      <c r="R44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77" s="14" t="str">
        <f>IF(ProjectsDB[[#This Row],[Item Type]]="Straight Plug-In",_xlfn.TEXTJOIN("-",TRUE,M4477&amp;"-"&amp;_xlfn.LET(_xlpm.txt,ProjectsDB[[#This Row],[Assembly]],_xlpm.pos,FIND("SP",_xlpm.txt),_xlpm.pre,LEFT(_xlpm.txt,_xlpm.pos-1),IF(RIGHT(_xlpm.pre,3)="123","3PL",IF(RIGHT(_xlpm.pre,2)="12","2PL",IF(RIGHT(_xlpm.pre,1)="1","1PL","3PL")))),N4477,O4477,P4477,Q4477&amp;"W",R4477),_xlfn.TEXTJOIN("-",TRUE,M4477,N4477,O4477,P4477,Q4477&amp;"W",R4477))</f>
        <v>Hanger Support-AL-None-None-0W-3</v>
      </c>
      <c r="T4477" s="14" t="str">
        <f>IF(COUNTIF(Cycletime[Element Desc.],ProjectsDB[[#This Row],[Element Desc.]])&gt;0,"Found","Not Found")</f>
        <v>Found</v>
      </c>
    </row>
    <row r="4478" spans="2:20" x14ac:dyDescent="0.25">
      <c r="B4478" s="8" t="s">
        <v>9230</v>
      </c>
      <c r="C4478" s="9" t="s">
        <v>9198</v>
      </c>
      <c r="D4478" s="9" t="s">
        <v>9199</v>
      </c>
      <c r="E4478" s="10">
        <v>7</v>
      </c>
      <c r="F4478" s="9" t="s">
        <v>9110</v>
      </c>
      <c r="G4478" s="9" t="s">
        <v>37</v>
      </c>
      <c r="H4478" s="11"/>
      <c r="I4478" s="12"/>
      <c r="J4478" s="12"/>
      <c r="K4478" s="12"/>
      <c r="L4478" s="12">
        <f t="array" ref="L4478">IFERROR(LOOKUP(2^15,SEARCH({"40A","63A","80A","100A","125A","160A","200A","250A","400A","630A","800A","1000A","1250A","1600A","2000A","2500A","3200A","4000A","5000A","6300A"},UPPER(D4478)),{40,63,80,100,125,160,200,250,400,630,800,1000,1250,1600,2000,2500,3200,4000,5000,6300}),0)</f>
        <v>6300</v>
      </c>
      <c r="M4478" s="9" t="str">
        <f t="shared" si="346"/>
        <v>Joint Pack</v>
      </c>
      <c r="N4478" s="9" t="str">
        <f t="shared" si="347"/>
        <v>AL</v>
      </c>
      <c r="O4478" s="13" t="str">
        <f t="shared" si="348"/>
        <v>Tin</v>
      </c>
      <c r="P4478" s="9" t="str">
        <f t="shared" si="349"/>
        <v>None</v>
      </c>
      <c r="Q4478" s="9" t="str">
        <f t="shared" si="350"/>
        <v>4</v>
      </c>
      <c r="R44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78" s="14" t="str">
        <f>IF(ProjectsDB[[#This Row],[Item Type]]="Straight Plug-In",_xlfn.TEXTJOIN("-",TRUE,M4478&amp;"-"&amp;_xlfn.LET(_xlpm.txt,ProjectsDB[[#This Row],[Assembly]],_xlpm.pos,FIND("SP",_xlpm.txt),_xlpm.pre,LEFT(_xlpm.txt,_xlpm.pos-1),IF(RIGHT(_xlpm.pre,3)="123","3PL",IF(RIGHT(_xlpm.pre,2)="12","2PL",IF(RIGHT(_xlpm.pre,1)="1","1PL","3PL")))),N4478,O4478,P4478,Q4478&amp;"W",R4478),_xlfn.TEXTJOIN("-",TRUE,M4478,N4478,O4478,P4478,Q4478&amp;"W",R4478))</f>
        <v>Joint Pack-AL-Tin-None-4W-3</v>
      </c>
      <c r="T4478" s="14" t="str">
        <f>IF(COUNTIF(Cycletime[Element Desc.],ProjectsDB[[#This Row],[Element Desc.]])&gt;0,"Found","Not Found")</f>
        <v>Found</v>
      </c>
    </row>
    <row r="4479" spans="2:20" x14ac:dyDescent="0.25">
      <c r="B4479" s="8" t="s">
        <v>9231</v>
      </c>
      <c r="C4479" s="9" t="s">
        <v>9189</v>
      </c>
      <c r="D4479" s="9" t="s">
        <v>9190</v>
      </c>
      <c r="E4479" s="10">
        <v>1</v>
      </c>
      <c r="F4479" s="9" t="s">
        <v>9110</v>
      </c>
      <c r="G4479" s="9" t="s">
        <v>37</v>
      </c>
      <c r="H4479" s="11"/>
      <c r="I4479" s="12"/>
      <c r="J4479" s="12"/>
      <c r="K4479" s="12"/>
      <c r="L4479" s="12">
        <f t="array" ref="L4479">IFERROR(LOOKUP(2^15,SEARCH({"40A","63A","80A","100A","125A","160A","200A","250A","400A","630A","800A","1000A","1250A","1600A","2000A","2500A","3200A","4000A","5000A","6300A"},UPPER(D4479)),{40,63,80,100,125,160,200,250,400,630,800,1000,1250,1600,2000,2500,3200,4000,5000,6300}),0)</f>
        <v>6300</v>
      </c>
      <c r="M4479" s="9" t="str">
        <f t="shared" si="346"/>
        <v>Wall Flange</v>
      </c>
      <c r="N4479" s="9" t="str">
        <f t="shared" si="347"/>
        <v>AL</v>
      </c>
      <c r="O4479" s="13" t="str">
        <f t="shared" si="348"/>
        <v>None</v>
      </c>
      <c r="P4479" s="9" t="str">
        <f t="shared" si="349"/>
        <v>None</v>
      </c>
      <c r="Q4479" s="9" t="str">
        <f t="shared" si="350"/>
        <v>0</v>
      </c>
      <c r="R44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479" s="14" t="str">
        <f>IF(ProjectsDB[[#This Row],[Item Type]]="Straight Plug-In",_xlfn.TEXTJOIN("-",TRUE,M4479&amp;"-"&amp;_xlfn.LET(_xlpm.txt,ProjectsDB[[#This Row],[Assembly]],_xlpm.pos,FIND("SP",_xlpm.txt),_xlpm.pre,LEFT(_xlpm.txt,_xlpm.pos-1),IF(RIGHT(_xlpm.pre,3)="123","3PL",IF(RIGHT(_xlpm.pre,2)="12","2PL",IF(RIGHT(_xlpm.pre,1)="1","1PL","3PL")))),N4479,O4479,P4479,Q4479&amp;"W",R4479),_xlfn.TEXTJOIN("-",TRUE,M4479,N4479,O4479,P4479,Q4479&amp;"W",R4479))</f>
        <v>Wall Flange-AL-None-None-0W-3</v>
      </c>
      <c r="T4479" s="14" t="str">
        <f>IF(COUNTIF(Cycletime[Element Desc.],ProjectsDB[[#This Row],[Element Desc.]])&gt;0,"Found","Not Found")</f>
        <v>Found</v>
      </c>
    </row>
    <row r="4480" spans="2:20" x14ac:dyDescent="0.25">
      <c r="B4480" s="8" t="s">
        <v>9232</v>
      </c>
      <c r="C4480" s="9" t="s">
        <v>9108</v>
      </c>
      <c r="D4480" s="9" t="s">
        <v>9109</v>
      </c>
      <c r="E4480" s="10">
        <v>2</v>
      </c>
      <c r="F4480" s="9" t="s">
        <v>9110</v>
      </c>
      <c r="G4480" s="9" t="s">
        <v>37</v>
      </c>
      <c r="H4480" s="11"/>
      <c r="I4480" s="12"/>
      <c r="J4480" s="12"/>
      <c r="K4480" s="12"/>
      <c r="L4480" s="12">
        <f t="array" ref="L4480">IFERROR(LOOKUP(2^15,SEARCH({"40A","63A","80A","100A","125A","160A","200A","250A","400A","630A","800A","1000A","1250A","1600A","2000A","2500A","3200A","4000A","5000A","6300A"},UPPER(D4480)),{40,63,80,100,125,160,200,250,400,630,800,1000,1250,1600,2000,2500,3200,4000,5000,6300}),0)</f>
        <v>3200</v>
      </c>
      <c r="M4480" s="9" t="str">
        <f t="shared" si="346"/>
        <v>Joint Pack</v>
      </c>
      <c r="N4480" s="9" t="str">
        <f t="shared" si="347"/>
        <v>CU</v>
      </c>
      <c r="O4480" s="13" t="str">
        <f t="shared" si="348"/>
        <v>Tin</v>
      </c>
      <c r="P4480" s="9" t="str">
        <f t="shared" si="349"/>
        <v>None</v>
      </c>
      <c r="Q4480" s="9" t="str">
        <f t="shared" si="350"/>
        <v>4</v>
      </c>
      <c r="R44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80" s="14" t="str">
        <f>IF(ProjectsDB[[#This Row],[Item Type]]="Straight Plug-In",_xlfn.TEXTJOIN("-",TRUE,M4480&amp;"-"&amp;_xlfn.LET(_xlpm.txt,ProjectsDB[[#This Row],[Assembly]],_xlpm.pos,FIND("SP",_xlpm.txt),_xlpm.pre,LEFT(_xlpm.txt,_xlpm.pos-1),IF(RIGHT(_xlpm.pre,3)="123","3PL",IF(RIGHT(_xlpm.pre,2)="12","2PL",IF(RIGHT(_xlpm.pre,1)="1","1PL","3PL")))),N4480,O4480,P4480,Q4480&amp;"W",R4480),_xlfn.TEXTJOIN("-",TRUE,M4480,N4480,O4480,P4480,Q4480&amp;"W",R4480))</f>
        <v>Joint Pack-CU-Tin-None-4W-2</v>
      </c>
      <c r="T4480" s="14" t="str">
        <f>IF(COUNTIF(Cycletime[Element Desc.],ProjectsDB[[#This Row],[Element Desc.]])&gt;0,"Found","Not Found")</f>
        <v>Found</v>
      </c>
    </row>
    <row r="4481" spans="2:20" x14ac:dyDescent="0.25">
      <c r="B4481" s="8" t="s">
        <v>9233</v>
      </c>
      <c r="C4481" s="9" t="s">
        <v>9178</v>
      </c>
      <c r="D4481" s="9" t="s">
        <v>9179</v>
      </c>
      <c r="E4481" s="10">
        <v>2</v>
      </c>
      <c r="F4481" s="9" t="s">
        <v>9110</v>
      </c>
      <c r="G4481" s="9" t="s">
        <v>37</v>
      </c>
      <c r="H4481" s="11"/>
      <c r="I4481" s="12"/>
      <c r="J4481" s="12">
        <v>3000</v>
      </c>
      <c r="K4481" s="12"/>
      <c r="L4481" s="12">
        <f t="array" ref="L4481">IFERROR(LOOKUP(2^15,SEARCH({"40A","63A","80A","100A","125A","160A","200A","250A","400A","630A","800A","1000A","1250A","1600A","2000A","2500A","3200A","4000A","5000A","6300A"},UPPER(D4481)),{40,63,80,100,125,160,200,250,400,630,800,1000,1250,1600,2000,2500,3200,4000,5000,6300}),0)</f>
        <v>3200</v>
      </c>
      <c r="M4481" s="9" t="str">
        <f t="shared" si="346"/>
        <v>Straight Feeder</v>
      </c>
      <c r="N4481" s="9" t="str">
        <f t="shared" si="347"/>
        <v>CU</v>
      </c>
      <c r="O4481" s="13" t="str">
        <f t="shared" si="348"/>
        <v>Tin</v>
      </c>
      <c r="P4481" s="9" t="str">
        <f t="shared" si="349"/>
        <v>PET</v>
      </c>
      <c r="Q4481" s="9" t="str">
        <f t="shared" si="350"/>
        <v>4</v>
      </c>
      <c r="R44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81" s="14" t="str">
        <f>IF(ProjectsDB[[#This Row],[Item Type]]="Straight Plug-In",_xlfn.TEXTJOIN("-",TRUE,M4481&amp;"-"&amp;_xlfn.LET(_xlpm.txt,ProjectsDB[[#This Row],[Assembly]],_xlpm.pos,FIND("SP",_xlpm.txt),_xlpm.pre,LEFT(_xlpm.txt,_xlpm.pos-1),IF(RIGHT(_xlpm.pre,3)="123","3PL",IF(RIGHT(_xlpm.pre,2)="12","2PL",IF(RIGHT(_xlpm.pre,1)="1","1PL","3PL")))),N4481,O4481,P4481,Q4481&amp;"W",R4481),_xlfn.TEXTJOIN("-",TRUE,M4481,N4481,O4481,P4481,Q4481&amp;"W",R4481))</f>
        <v>Straight Feeder-CU-Tin-PET-4W-2</v>
      </c>
      <c r="T4481" s="14" t="str">
        <f>IF(COUNTIF(Cycletime[Element Desc.],ProjectsDB[[#This Row],[Element Desc.]])&gt;0,"Found","Not Found")</f>
        <v>Found</v>
      </c>
    </row>
    <row r="4482" spans="2:20" x14ac:dyDescent="0.25">
      <c r="B4482" s="8" t="s">
        <v>9234</v>
      </c>
      <c r="C4482" s="9" t="s">
        <v>9182</v>
      </c>
      <c r="D4482" s="9" t="s">
        <v>9183</v>
      </c>
      <c r="E4482" s="10">
        <v>2</v>
      </c>
      <c r="F4482" s="9" t="s">
        <v>9110</v>
      </c>
      <c r="G4482" s="9" t="s">
        <v>37</v>
      </c>
      <c r="H4482" s="11"/>
      <c r="I4482" s="12"/>
      <c r="J4482" s="12">
        <v>3000</v>
      </c>
      <c r="K4482" s="12"/>
      <c r="L4482" s="12">
        <f t="array" ref="L4482">IFERROR(LOOKUP(2^15,SEARCH({"40A","63A","80A","100A","125A","160A","200A","250A","400A","630A","800A","1000A","1250A","1600A","2000A","2500A","3200A","4000A","5000A","6300A"},UPPER(D4482)),{40,63,80,100,125,160,200,250,400,630,800,1000,1250,1600,2000,2500,3200,4000,5000,6300}),0)</f>
        <v>1600</v>
      </c>
      <c r="M4482" s="9" t="str">
        <f t="shared" si="346"/>
        <v>Straight Feeder</v>
      </c>
      <c r="N4482" s="9" t="str">
        <f t="shared" si="347"/>
        <v>CU</v>
      </c>
      <c r="O4482" s="13" t="str">
        <f t="shared" si="348"/>
        <v>Tin</v>
      </c>
      <c r="P4482" s="9" t="str">
        <f t="shared" si="349"/>
        <v>PET</v>
      </c>
      <c r="Q4482" s="9" t="str">
        <f t="shared" si="350"/>
        <v>4</v>
      </c>
      <c r="R44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82" s="14" t="str">
        <f>IF(ProjectsDB[[#This Row],[Item Type]]="Straight Plug-In",_xlfn.TEXTJOIN("-",TRUE,M4482&amp;"-"&amp;_xlfn.LET(_xlpm.txt,ProjectsDB[[#This Row],[Assembly]],_xlpm.pos,FIND("SP",_xlpm.txt),_xlpm.pre,LEFT(_xlpm.txt,_xlpm.pos-1),IF(RIGHT(_xlpm.pre,3)="123","3PL",IF(RIGHT(_xlpm.pre,2)="12","2PL",IF(RIGHT(_xlpm.pre,1)="1","1PL","3PL")))),N4482,O4482,P4482,Q4482&amp;"W",R4482),_xlfn.TEXTJOIN("-",TRUE,M4482,N4482,O4482,P4482,Q4482&amp;"W",R4482))</f>
        <v>Straight Feeder-CU-Tin-PET-4W-1</v>
      </c>
      <c r="T4482" s="14" t="str">
        <f>IF(COUNTIF(Cycletime[Element Desc.],ProjectsDB[[#This Row],[Element Desc.]])&gt;0,"Found","Not Found")</f>
        <v>Found</v>
      </c>
    </row>
    <row r="4483" spans="2:20" x14ac:dyDescent="0.25">
      <c r="B4483" s="8" t="s">
        <v>9235</v>
      </c>
      <c r="C4483" s="9" t="s">
        <v>9139</v>
      </c>
      <c r="D4483" s="9" t="s">
        <v>9140</v>
      </c>
      <c r="E4483" s="10">
        <v>2</v>
      </c>
      <c r="F4483" s="9" t="s">
        <v>9110</v>
      </c>
      <c r="G4483" s="9" t="s">
        <v>37</v>
      </c>
      <c r="H4483" s="11"/>
      <c r="I4483" s="12"/>
      <c r="J4483" s="12"/>
      <c r="K4483" s="12"/>
      <c r="L4483" s="12">
        <f t="array" ref="L4483">IFERROR(LOOKUP(2^15,SEARCH({"40A","63A","80A","100A","125A","160A","200A","250A","400A","630A","800A","1000A","1250A","1600A","2000A","2500A","3200A","4000A","5000A","6300A"},UPPER(D4483)),{40,63,80,100,125,160,200,250,400,630,800,1000,1250,1600,2000,2500,3200,4000,5000,6300}),0)</f>
        <v>1600</v>
      </c>
      <c r="M4483" s="9" t="str">
        <f t="shared" si="346"/>
        <v>Joint Pack</v>
      </c>
      <c r="N4483" s="9" t="str">
        <f t="shared" si="347"/>
        <v>CU</v>
      </c>
      <c r="O4483" s="13" t="str">
        <f t="shared" si="348"/>
        <v>Tin</v>
      </c>
      <c r="P4483" s="9" t="str">
        <f t="shared" si="349"/>
        <v>None</v>
      </c>
      <c r="Q4483" s="9" t="str">
        <f t="shared" si="350"/>
        <v>4</v>
      </c>
      <c r="R44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83" s="14" t="str">
        <f>IF(ProjectsDB[[#This Row],[Item Type]]="Straight Plug-In",_xlfn.TEXTJOIN("-",TRUE,M4483&amp;"-"&amp;_xlfn.LET(_xlpm.txt,ProjectsDB[[#This Row],[Assembly]],_xlpm.pos,FIND("SP",_xlpm.txt),_xlpm.pre,LEFT(_xlpm.txt,_xlpm.pos-1),IF(RIGHT(_xlpm.pre,3)="123","3PL",IF(RIGHT(_xlpm.pre,2)="12","2PL",IF(RIGHT(_xlpm.pre,1)="1","1PL","3PL")))),N4483,O4483,P4483,Q4483&amp;"W",R4483),_xlfn.TEXTJOIN("-",TRUE,M4483,N4483,O4483,P4483,Q4483&amp;"W",R4483))</f>
        <v>Joint Pack-CU-Tin-None-4W-1</v>
      </c>
      <c r="T4483" s="14" t="str">
        <f>IF(COUNTIF(Cycletime[Element Desc.],ProjectsDB[[#This Row],[Element Desc.]])&gt;0,"Found","Not Found")</f>
        <v>Found</v>
      </c>
    </row>
    <row r="4484" spans="2:20" x14ac:dyDescent="0.25">
      <c r="B4484" s="8" t="s">
        <v>9236</v>
      </c>
      <c r="C4484" s="9" t="s">
        <v>9237</v>
      </c>
      <c r="D4484" s="9" t="s">
        <v>9238</v>
      </c>
      <c r="E4484" s="10">
        <v>1</v>
      </c>
      <c r="F4484" s="9" t="s">
        <v>9239</v>
      </c>
      <c r="G4484" s="9" t="s">
        <v>73</v>
      </c>
      <c r="H4484" s="11"/>
      <c r="I4484" s="12">
        <v>400</v>
      </c>
      <c r="J4484" s="12"/>
      <c r="K4484" s="12"/>
      <c r="L4484" s="12">
        <f t="array" ref="L4484">IFERROR(LOOKUP(2^15,SEARCH({"40A","63A","80A","100A","125A","160A","200A","250A","400A","630A","800A","1000A","1250A","1600A","2000A","2500A","3200A","4000A","5000A","6300A"},UPPER(D4484)),{40,63,80,100,125,160,200,250,400,630,800,1000,1250,1600,2000,2500,3200,4000,5000,6300}),0)</f>
        <v>2500</v>
      </c>
      <c r="M4484" s="9" t="str">
        <f t="shared" ref="M4484:M4547" si="351">_xlfn.LET(_xlpm.d,UPPER(TRIM(SUBSTITUTE(SUBSTITUTE(D4484,CHAR(160),"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4484" s="9" t="str">
        <f t="shared" ref="N4484:N4547" si="352">IF(ISNUMBER(SEARCH("CU",D4484)),"CU",IF(ISNUMBER(SEARCH("AL",D4484)),"AL",IF(ISNUMBER(SEARCH("Copper",D4484)),"CU","SH")))</f>
        <v>CU</v>
      </c>
      <c r="O4484" s="13" t="str">
        <f t="shared" ref="O4484:O4547" si="353">IF(ISNUMBER(SEARCH("Silver",D4484)),"Silver",IF(ISNUMBER(SEARCH("Tin",D4484)),"Tin","None"))</f>
        <v>Silver</v>
      </c>
      <c r="P4484" s="9" t="str">
        <f t="shared" ref="P4484:P4547" si="354">IF(ISNUMBER(SEARCH("Epoxy",D4484)),"Epoxy",IF(ISNUMBER(SEARCH("PET",D4484)),"PET","None"))</f>
        <v>PET</v>
      </c>
      <c r="Q4484" s="9" t="str">
        <f t="shared" ref="Q4484:Q4547" si="355">IF(ISNUMBER(SEARCH("3-Wire",D4484)),"3",IF(ISNUMBER(SEARCH("4-Wire",D4484)),"4",IF(ISNUMBER(SEARCH("5-Wire",D4484)),"5",IF(ISNUMBER(SEARCH("6-Wire",D4484)),"6","0"))))</f>
        <v>5</v>
      </c>
      <c r="R44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84" s="14" t="str">
        <f>IF(ProjectsDB[[#This Row],[Item Type]]="Straight Plug-In",_xlfn.TEXTJOIN("-",TRUE,M4484&amp;"-"&amp;_xlfn.LET(_xlpm.txt,ProjectsDB[[#This Row],[Assembly]],_xlpm.pos,FIND("SP",_xlpm.txt),_xlpm.pre,LEFT(_xlpm.txt,_xlpm.pos-1),IF(RIGHT(_xlpm.pre,3)="123","3PL",IF(RIGHT(_xlpm.pre,2)="12","2PL",IF(RIGHT(_xlpm.pre,1)="1","1PL","3PL")))),N4484,O4484,P4484,Q4484&amp;"W",R4484),_xlfn.TEXTJOIN("-",TRUE,M4484,N4484,O4484,P4484,Q4484&amp;"W",R4484))</f>
        <v>Straight Feeder-CU-Silver-PET-5W-1</v>
      </c>
      <c r="T4484" s="14" t="str">
        <f>IF(COUNTIF(Cycletime[Element Desc.],ProjectsDB[[#This Row],[Element Desc.]])&gt;0,"Found","Not Found")</f>
        <v>Found</v>
      </c>
    </row>
    <row r="4485" spans="2:20" x14ac:dyDescent="0.25">
      <c r="B4485" s="8" t="s">
        <v>9240</v>
      </c>
      <c r="C4485" s="9" t="s">
        <v>9241</v>
      </c>
      <c r="D4485" s="9" t="s">
        <v>9242</v>
      </c>
      <c r="E4485" s="10">
        <v>1</v>
      </c>
      <c r="F4485" s="9" t="s">
        <v>9239</v>
      </c>
      <c r="G4485" s="9" t="s">
        <v>73</v>
      </c>
      <c r="H4485" s="11"/>
      <c r="I4485" s="12">
        <v>425</v>
      </c>
      <c r="J4485" s="12"/>
      <c r="K4485" s="12"/>
      <c r="L4485" s="12">
        <f t="array" ref="L4485">IFERROR(LOOKUP(2^15,SEARCH({"40A","63A","80A","100A","125A","160A","200A","250A","400A","630A","800A","1000A","1250A","1600A","2000A","2500A","3200A","4000A","5000A","6300A"},UPPER(D4485)),{40,63,80,100,125,160,200,250,400,630,800,1000,1250,1600,2000,2500,3200,4000,5000,6300}),0)</f>
        <v>2500</v>
      </c>
      <c r="M4485" s="9" t="str">
        <f t="shared" si="351"/>
        <v>Flange Straight</v>
      </c>
      <c r="N4485" s="9" t="str">
        <f t="shared" si="352"/>
        <v>CU</v>
      </c>
      <c r="O4485" s="13" t="str">
        <f t="shared" si="353"/>
        <v>Silver</v>
      </c>
      <c r="P4485" s="9" t="str">
        <f t="shared" si="354"/>
        <v>PET</v>
      </c>
      <c r="Q4485" s="9" t="str">
        <f t="shared" si="355"/>
        <v>5</v>
      </c>
      <c r="R44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85" s="14" t="str">
        <f>IF(ProjectsDB[[#This Row],[Item Type]]="Straight Plug-In",_xlfn.TEXTJOIN("-",TRUE,M4485&amp;"-"&amp;_xlfn.LET(_xlpm.txt,ProjectsDB[[#This Row],[Assembly]],_xlpm.pos,FIND("SP",_xlpm.txt),_xlpm.pre,LEFT(_xlpm.txt,_xlpm.pos-1),IF(RIGHT(_xlpm.pre,3)="123","3PL",IF(RIGHT(_xlpm.pre,2)="12","2PL",IF(RIGHT(_xlpm.pre,1)="1","1PL","3PL")))),N4485,O4485,P4485,Q4485&amp;"W",R4485),_xlfn.TEXTJOIN("-",TRUE,M4485,N4485,O4485,P4485,Q4485&amp;"W",R4485))</f>
        <v>Flange Straight-CU-Silver-PET-5W-1</v>
      </c>
      <c r="T4485" s="14" t="str">
        <f>IF(COUNTIF(Cycletime[Element Desc.],ProjectsDB[[#This Row],[Element Desc.]])&gt;0,"Found","Not Found")</f>
        <v>Found</v>
      </c>
    </row>
    <row r="4486" spans="2:20" x14ac:dyDescent="0.25">
      <c r="B4486" s="8" t="s">
        <v>9243</v>
      </c>
      <c r="C4486" s="9" t="s">
        <v>5222</v>
      </c>
      <c r="D4486" s="9" t="s">
        <v>5223</v>
      </c>
      <c r="E4486" s="10">
        <v>1</v>
      </c>
      <c r="F4486" s="9" t="s">
        <v>9239</v>
      </c>
      <c r="G4486" s="9" t="s">
        <v>73</v>
      </c>
      <c r="H4486" s="11"/>
      <c r="I4486" s="12">
        <v>300</v>
      </c>
      <c r="J4486" s="12">
        <v>300</v>
      </c>
      <c r="K4486" s="12"/>
      <c r="L4486" s="12">
        <f t="array" ref="L4486">IFERROR(LOOKUP(2^15,SEARCH({"40A","63A","80A","100A","125A","160A","200A","250A","400A","630A","800A","1000A","1250A","1600A","2000A","2500A","3200A","4000A","5000A","6300A"},UPPER(D4486)),{40,63,80,100,125,160,200,250,400,630,800,1000,1250,1600,2000,2500,3200,4000,5000,6300}),0)</f>
        <v>2500</v>
      </c>
      <c r="M4486" s="9" t="str">
        <f t="shared" si="351"/>
        <v>Elbow Flat</v>
      </c>
      <c r="N4486" s="9" t="str">
        <f t="shared" si="352"/>
        <v>CU</v>
      </c>
      <c r="O4486" s="13" t="str">
        <f t="shared" si="353"/>
        <v>Silver</v>
      </c>
      <c r="P4486" s="9" t="str">
        <f t="shared" si="354"/>
        <v>PET</v>
      </c>
      <c r="Q4486" s="9" t="str">
        <f t="shared" si="355"/>
        <v>5</v>
      </c>
      <c r="R44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86" s="14" t="str">
        <f>IF(ProjectsDB[[#This Row],[Item Type]]="Straight Plug-In",_xlfn.TEXTJOIN("-",TRUE,M4486&amp;"-"&amp;_xlfn.LET(_xlpm.txt,ProjectsDB[[#This Row],[Assembly]],_xlpm.pos,FIND("SP",_xlpm.txt),_xlpm.pre,LEFT(_xlpm.txt,_xlpm.pos-1),IF(RIGHT(_xlpm.pre,3)="123","3PL",IF(RIGHT(_xlpm.pre,2)="12","2PL",IF(RIGHT(_xlpm.pre,1)="1","1PL","3PL")))),N4486,O4486,P4486,Q4486&amp;"W",R4486),_xlfn.TEXTJOIN("-",TRUE,M4486,N4486,O4486,P4486,Q4486&amp;"W",R4486))</f>
        <v>Elbow Flat-CU-Silver-PET-5W-1</v>
      </c>
      <c r="T4486" s="14" t="str">
        <f>IF(COUNTIF(Cycletime[Element Desc.],ProjectsDB[[#This Row],[Element Desc.]])&gt;0,"Found","Not Found")</f>
        <v>Found</v>
      </c>
    </row>
    <row r="4487" spans="2:20" x14ac:dyDescent="0.25">
      <c r="B4487" s="8" t="s">
        <v>9244</v>
      </c>
      <c r="C4487" s="9" t="s">
        <v>5188</v>
      </c>
      <c r="D4487" s="9" t="s">
        <v>5189</v>
      </c>
      <c r="E4487" s="10">
        <v>1</v>
      </c>
      <c r="F4487" s="9" t="s">
        <v>9239</v>
      </c>
      <c r="G4487" s="9" t="s">
        <v>73</v>
      </c>
      <c r="H4487" s="11"/>
      <c r="I4487" s="12">
        <v>3000</v>
      </c>
      <c r="J4487" s="12"/>
      <c r="K4487" s="12"/>
      <c r="L4487" s="12">
        <f t="array" ref="L4487">IFERROR(LOOKUP(2^15,SEARCH({"40A","63A","80A","100A","125A","160A","200A","250A","400A","630A","800A","1000A","1250A","1600A","2000A","2500A","3200A","4000A","5000A","6300A"},UPPER(D4487)),{40,63,80,100,125,160,200,250,400,630,800,1000,1250,1600,2000,2500,3200,4000,5000,6300}),0)</f>
        <v>2500</v>
      </c>
      <c r="M4487" s="9" t="str">
        <f t="shared" si="351"/>
        <v>Straight Feeder</v>
      </c>
      <c r="N4487" s="9" t="str">
        <f t="shared" si="352"/>
        <v>CU</v>
      </c>
      <c r="O4487" s="13" t="str">
        <f t="shared" si="353"/>
        <v>Silver</v>
      </c>
      <c r="P4487" s="9" t="str">
        <f t="shared" si="354"/>
        <v>PET</v>
      </c>
      <c r="Q4487" s="9" t="str">
        <f t="shared" si="355"/>
        <v>5</v>
      </c>
      <c r="R44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87" s="14" t="str">
        <f>IF(ProjectsDB[[#This Row],[Item Type]]="Straight Plug-In",_xlfn.TEXTJOIN("-",TRUE,M4487&amp;"-"&amp;_xlfn.LET(_xlpm.txt,ProjectsDB[[#This Row],[Assembly]],_xlpm.pos,FIND("SP",_xlpm.txt),_xlpm.pre,LEFT(_xlpm.txt,_xlpm.pos-1),IF(RIGHT(_xlpm.pre,3)="123","3PL",IF(RIGHT(_xlpm.pre,2)="12","2PL",IF(RIGHT(_xlpm.pre,1)="1","1PL","3PL")))),N4487,O4487,P4487,Q4487&amp;"W",R4487),_xlfn.TEXTJOIN("-",TRUE,M4487,N4487,O4487,P4487,Q4487&amp;"W",R4487))</f>
        <v>Straight Feeder-CU-Silver-PET-5W-1</v>
      </c>
      <c r="T4487" s="14" t="str">
        <f>IF(COUNTIF(Cycletime[Element Desc.],ProjectsDB[[#This Row],[Element Desc.]])&gt;0,"Found","Not Found")</f>
        <v>Found</v>
      </c>
    </row>
    <row r="4488" spans="2:20" x14ac:dyDescent="0.25">
      <c r="B4488" s="8" t="s">
        <v>9245</v>
      </c>
      <c r="C4488" s="9" t="s">
        <v>9246</v>
      </c>
      <c r="D4488" s="9" t="s">
        <v>9247</v>
      </c>
      <c r="E4488" s="10">
        <v>1</v>
      </c>
      <c r="F4488" s="9" t="s">
        <v>9239</v>
      </c>
      <c r="G4488" s="9" t="s">
        <v>73</v>
      </c>
      <c r="H4488" s="11"/>
      <c r="I4488" s="12">
        <v>2300</v>
      </c>
      <c r="J4488" s="12"/>
      <c r="K4488" s="12"/>
      <c r="L4488" s="12">
        <f t="array" ref="L4488">IFERROR(LOOKUP(2^15,SEARCH({"40A","63A","80A","100A","125A","160A","200A","250A","400A","630A","800A","1000A","1250A","1600A","2000A","2500A","3200A","4000A","5000A","6300A"},UPPER(D4488)),{40,63,80,100,125,160,200,250,400,630,800,1000,1250,1600,2000,2500,3200,4000,5000,6300}),0)</f>
        <v>2500</v>
      </c>
      <c r="M4488" s="9" t="str">
        <f t="shared" si="351"/>
        <v>Straight Feeder</v>
      </c>
      <c r="N4488" s="9" t="str">
        <f t="shared" si="352"/>
        <v>CU</v>
      </c>
      <c r="O4488" s="13" t="str">
        <f t="shared" si="353"/>
        <v>Silver</v>
      </c>
      <c r="P4488" s="9" t="str">
        <f t="shared" si="354"/>
        <v>PET</v>
      </c>
      <c r="Q4488" s="9" t="str">
        <f t="shared" si="355"/>
        <v>5</v>
      </c>
      <c r="R44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88" s="14" t="str">
        <f>IF(ProjectsDB[[#This Row],[Item Type]]="Straight Plug-In",_xlfn.TEXTJOIN("-",TRUE,M4488&amp;"-"&amp;_xlfn.LET(_xlpm.txt,ProjectsDB[[#This Row],[Assembly]],_xlpm.pos,FIND("SP",_xlpm.txt),_xlpm.pre,LEFT(_xlpm.txt,_xlpm.pos-1),IF(RIGHT(_xlpm.pre,3)="123","3PL",IF(RIGHT(_xlpm.pre,2)="12","2PL",IF(RIGHT(_xlpm.pre,1)="1","1PL","3PL")))),N4488,O4488,P4488,Q4488&amp;"W",R4488),_xlfn.TEXTJOIN("-",TRUE,M4488,N4488,O4488,P4488,Q4488&amp;"W",R4488))</f>
        <v>Straight Feeder-CU-Silver-PET-5W-1</v>
      </c>
      <c r="T4488" s="14" t="str">
        <f>IF(COUNTIF(Cycletime[Element Desc.],ProjectsDB[[#This Row],[Element Desc.]])&gt;0,"Found","Not Found")</f>
        <v>Found</v>
      </c>
    </row>
    <row r="4489" spans="2:20" x14ac:dyDescent="0.25">
      <c r="B4489" s="8" t="s">
        <v>9248</v>
      </c>
      <c r="C4489" s="9" t="s">
        <v>9249</v>
      </c>
      <c r="D4489" s="9" t="s">
        <v>9250</v>
      </c>
      <c r="E4489" s="10">
        <v>1</v>
      </c>
      <c r="F4489" s="9" t="s">
        <v>9239</v>
      </c>
      <c r="G4489" s="9" t="s">
        <v>73</v>
      </c>
      <c r="H4489" s="11"/>
      <c r="I4489" s="12">
        <v>1800</v>
      </c>
      <c r="J4489" s="12"/>
      <c r="K4489" s="12"/>
      <c r="L4489" s="12">
        <f t="array" ref="L4489">IFERROR(LOOKUP(2^15,SEARCH({"40A","63A","80A","100A","125A","160A","200A","250A","400A","630A","800A","1000A","1250A","1600A","2000A","2500A","3200A","4000A","5000A","6300A"},UPPER(D4489)),{40,63,80,100,125,160,200,250,400,630,800,1000,1250,1600,2000,2500,3200,4000,5000,6300}),0)</f>
        <v>2500</v>
      </c>
      <c r="M4489" s="9" t="str">
        <f t="shared" si="351"/>
        <v>Straight Feeder</v>
      </c>
      <c r="N4489" s="9" t="str">
        <f t="shared" si="352"/>
        <v>CU</v>
      </c>
      <c r="O4489" s="13" t="str">
        <f t="shared" si="353"/>
        <v>Silver</v>
      </c>
      <c r="P4489" s="9" t="str">
        <f t="shared" si="354"/>
        <v>PET</v>
      </c>
      <c r="Q4489" s="9" t="str">
        <f t="shared" si="355"/>
        <v>5</v>
      </c>
      <c r="R44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89" s="14" t="str">
        <f>IF(ProjectsDB[[#This Row],[Item Type]]="Straight Plug-In",_xlfn.TEXTJOIN("-",TRUE,M4489&amp;"-"&amp;_xlfn.LET(_xlpm.txt,ProjectsDB[[#This Row],[Assembly]],_xlpm.pos,FIND("SP",_xlpm.txt),_xlpm.pre,LEFT(_xlpm.txt,_xlpm.pos-1),IF(RIGHT(_xlpm.pre,3)="123","3PL",IF(RIGHT(_xlpm.pre,2)="12","2PL",IF(RIGHT(_xlpm.pre,1)="1","1PL","3PL")))),N4489,O4489,P4489,Q4489&amp;"W",R4489),_xlfn.TEXTJOIN("-",TRUE,M4489,N4489,O4489,P4489,Q4489&amp;"W",R4489))</f>
        <v>Straight Feeder-CU-Silver-PET-5W-1</v>
      </c>
      <c r="T4489" s="14" t="str">
        <f>IF(COUNTIF(Cycletime[Element Desc.],ProjectsDB[[#This Row],[Element Desc.]])&gt;0,"Found","Not Found")</f>
        <v>Found</v>
      </c>
    </row>
    <row r="4490" spans="2:20" x14ac:dyDescent="0.25">
      <c r="B4490" s="8" t="s">
        <v>9251</v>
      </c>
      <c r="C4490" s="9" t="s">
        <v>9252</v>
      </c>
      <c r="D4490" s="9" t="s">
        <v>9253</v>
      </c>
      <c r="E4490" s="10">
        <v>1</v>
      </c>
      <c r="F4490" s="9" t="s">
        <v>9239</v>
      </c>
      <c r="G4490" s="9" t="s">
        <v>73</v>
      </c>
      <c r="H4490" s="11"/>
      <c r="I4490" s="12">
        <v>370</v>
      </c>
      <c r="J4490" s="12">
        <v>370</v>
      </c>
      <c r="K4490" s="12">
        <v>370</v>
      </c>
      <c r="L4490" s="12">
        <f t="array" ref="L4490">IFERROR(LOOKUP(2^15,SEARCH({"40A","63A","80A","100A","125A","160A","200A","250A","400A","630A","800A","1000A","1250A","1600A","2000A","2500A","3200A","4000A","5000A","6300A"},UPPER(D4490)),{40,63,80,100,125,160,200,250,400,630,800,1000,1250,1600,2000,2500,3200,4000,5000,6300}),0)</f>
        <v>2500</v>
      </c>
      <c r="M4490" s="9" t="str">
        <f t="shared" si="351"/>
        <v>T-Section</v>
      </c>
      <c r="N4490" s="9" t="str">
        <f t="shared" si="352"/>
        <v>CU</v>
      </c>
      <c r="O4490" s="13" t="str">
        <f t="shared" si="353"/>
        <v>Silver</v>
      </c>
      <c r="P4490" s="9" t="str">
        <f t="shared" si="354"/>
        <v>PET</v>
      </c>
      <c r="Q4490" s="9" t="str">
        <f t="shared" si="355"/>
        <v>5</v>
      </c>
      <c r="R44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90" s="14" t="str">
        <f>IF(ProjectsDB[[#This Row],[Item Type]]="Straight Plug-In",_xlfn.TEXTJOIN("-",TRUE,M4490&amp;"-"&amp;_xlfn.LET(_xlpm.txt,ProjectsDB[[#This Row],[Assembly]],_xlpm.pos,FIND("SP",_xlpm.txt),_xlpm.pre,LEFT(_xlpm.txt,_xlpm.pos-1),IF(RIGHT(_xlpm.pre,3)="123","3PL",IF(RIGHT(_xlpm.pre,2)="12","2PL",IF(RIGHT(_xlpm.pre,1)="1","1PL","3PL")))),N4490,O4490,P4490,Q4490&amp;"W",R4490),_xlfn.TEXTJOIN("-",TRUE,M4490,N4490,O4490,P4490,Q4490&amp;"W",R4490))</f>
        <v>T-Section-CU-Silver-PET-5W-1</v>
      </c>
      <c r="T4490" s="14" t="str">
        <f>IF(COUNTIF(Cycletime[Element Desc.],ProjectsDB[[#This Row],[Element Desc.]])&gt;0,"Found","Not Found")</f>
        <v>Found</v>
      </c>
    </row>
    <row r="4491" spans="2:20" x14ac:dyDescent="0.25">
      <c r="B4491" s="8" t="s">
        <v>9254</v>
      </c>
      <c r="C4491" s="9" t="s">
        <v>5185</v>
      </c>
      <c r="D4491" s="9" t="s">
        <v>5186</v>
      </c>
      <c r="E4491" s="10">
        <v>1</v>
      </c>
      <c r="F4491" s="9" t="s">
        <v>9239</v>
      </c>
      <c r="G4491" s="9" t="s">
        <v>73</v>
      </c>
      <c r="H4491" s="11"/>
      <c r="I4491" s="12">
        <v>370</v>
      </c>
      <c r="J4491" s="12">
        <v>370</v>
      </c>
      <c r="K4491" s="12"/>
      <c r="L4491" s="12">
        <f t="array" ref="L4491">IFERROR(LOOKUP(2^15,SEARCH({"40A","63A","80A","100A","125A","160A","200A","250A","400A","630A","800A","1000A","1250A","1600A","2000A","2500A","3200A","4000A","5000A","6300A"},UPPER(D4491)),{40,63,80,100,125,160,200,250,400,630,800,1000,1250,1600,2000,2500,3200,4000,5000,6300}),0)</f>
        <v>2500</v>
      </c>
      <c r="M4491" s="9" t="str">
        <f t="shared" si="351"/>
        <v>Elbow Edge</v>
      </c>
      <c r="N4491" s="9" t="str">
        <f t="shared" si="352"/>
        <v>CU</v>
      </c>
      <c r="O4491" s="13" t="str">
        <f t="shared" si="353"/>
        <v>Silver</v>
      </c>
      <c r="P4491" s="9" t="str">
        <f t="shared" si="354"/>
        <v>PET</v>
      </c>
      <c r="Q4491" s="9" t="str">
        <f t="shared" si="355"/>
        <v>5</v>
      </c>
      <c r="R44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91" s="14" t="str">
        <f>IF(ProjectsDB[[#This Row],[Item Type]]="Straight Plug-In",_xlfn.TEXTJOIN("-",TRUE,M4491&amp;"-"&amp;_xlfn.LET(_xlpm.txt,ProjectsDB[[#This Row],[Assembly]],_xlpm.pos,FIND("SP",_xlpm.txt),_xlpm.pre,LEFT(_xlpm.txt,_xlpm.pos-1),IF(RIGHT(_xlpm.pre,3)="123","3PL",IF(RIGHT(_xlpm.pre,2)="12","2PL",IF(RIGHT(_xlpm.pre,1)="1","1PL","3PL")))),N4491,O4491,P4491,Q4491&amp;"W",R4491),_xlfn.TEXTJOIN("-",TRUE,M4491,N4491,O4491,P4491,Q4491&amp;"W",R4491))</f>
        <v>Elbow Edge-CU-Silver-PET-5W-1</v>
      </c>
      <c r="T4491" s="14" t="str">
        <f>IF(COUNTIF(Cycletime[Element Desc.],ProjectsDB[[#This Row],[Element Desc.]])&gt;0,"Found","Not Found")</f>
        <v>Found</v>
      </c>
    </row>
    <row r="4492" spans="2:20" x14ac:dyDescent="0.25">
      <c r="B4492" s="8" t="s">
        <v>9255</v>
      </c>
      <c r="C4492" s="9" t="s">
        <v>9256</v>
      </c>
      <c r="D4492" s="9" t="s">
        <v>9257</v>
      </c>
      <c r="E4492" s="10">
        <v>1</v>
      </c>
      <c r="F4492" s="9" t="s">
        <v>9239</v>
      </c>
      <c r="G4492" s="9" t="s">
        <v>73</v>
      </c>
      <c r="H4492" s="11"/>
      <c r="I4492" s="12">
        <v>850</v>
      </c>
      <c r="J4492" s="12"/>
      <c r="K4492" s="12"/>
      <c r="L4492" s="12">
        <f t="array" ref="L4492">IFERROR(LOOKUP(2^15,SEARCH({"40A","63A","80A","100A","125A","160A","200A","250A","400A","630A","800A","1000A","1250A","1600A","2000A","2500A","3200A","4000A","5000A","6300A"},UPPER(D4492)),{40,63,80,100,125,160,200,250,400,630,800,1000,1250,1600,2000,2500,3200,4000,5000,6300}),0)</f>
        <v>2500</v>
      </c>
      <c r="M4492" s="9" t="str">
        <f t="shared" si="351"/>
        <v>Straight Feeder</v>
      </c>
      <c r="N4492" s="9" t="str">
        <f t="shared" si="352"/>
        <v>CU</v>
      </c>
      <c r="O4492" s="13" t="str">
        <f t="shared" si="353"/>
        <v>Silver</v>
      </c>
      <c r="P4492" s="9" t="str">
        <f t="shared" si="354"/>
        <v>PET</v>
      </c>
      <c r="Q4492" s="9" t="str">
        <f t="shared" si="355"/>
        <v>5</v>
      </c>
      <c r="R44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92" s="14" t="str">
        <f>IF(ProjectsDB[[#This Row],[Item Type]]="Straight Plug-In",_xlfn.TEXTJOIN("-",TRUE,M4492&amp;"-"&amp;_xlfn.LET(_xlpm.txt,ProjectsDB[[#This Row],[Assembly]],_xlpm.pos,FIND("SP",_xlpm.txt),_xlpm.pre,LEFT(_xlpm.txt,_xlpm.pos-1),IF(RIGHT(_xlpm.pre,3)="123","3PL",IF(RIGHT(_xlpm.pre,2)="12","2PL",IF(RIGHT(_xlpm.pre,1)="1","1PL","3PL")))),N4492,O4492,P4492,Q4492&amp;"W",R4492),_xlfn.TEXTJOIN("-",TRUE,M4492,N4492,O4492,P4492,Q4492&amp;"W",R4492))</f>
        <v>Straight Feeder-CU-Silver-PET-5W-1</v>
      </c>
      <c r="T4492" s="14" t="str">
        <f>IF(COUNTIF(Cycletime[Element Desc.],ProjectsDB[[#This Row],[Element Desc.]])&gt;0,"Found","Not Found")</f>
        <v>Found</v>
      </c>
    </row>
    <row r="4493" spans="2:20" x14ac:dyDescent="0.25">
      <c r="B4493" s="8" t="s">
        <v>9258</v>
      </c>
      <c r="C4493" s="9" t="s">
        <v>9259</v>
      </c>
      <c r="D4493" s="9" t="s">
        <v>9260</v>
      </c>
      <c r="E4493" s="10">
        <v>9</v>
      </c>
      <c r="F4493" s="9" t="s">
        <v>9239</v>
      </c>
      <c r="G4493" s="9" t="s">
        <v>73</v>
      </c>
      <c r="H4493" s="11"/>
      <c r="I4493" s="12"/>
      <c r="J4493" s="12"/>
      <c r="K4493" s="12"/>
      <c r="L4493" s="12">
        <f t="array" ref="L4493">IFERROR(LOOKUP(2^15,SEARCH({"40A","63A","80A","100A","125A","160A","200A","250A","400A","630A","800A","1000A","1250A","1600A","2000A","2500A","3200A","4000A","5000A","6300A"},UPPER(D4493)),{40,63,80,100,125,160,200,250,400,630,800,1000,1250,1600,2000,2500,3200,4000,5000,6300}),0)</f>
        <v>2500</v>
      </c>
      <c r="M4493" s="9" t="str">
        <f t="shared" si="351"/>
        <v>Joint Pack</v>
      </c>
      <c r="N4493" s="9" t="str">
        <f t="shared" si="352"/>
        <v>CU</v>
      </c>
      <c r="O4493" s="13" t="str">
        <f t="shared" si="353"/>
        <v>Silver</v>
      </c>
      <c r="P4493" s="9" t="str">
        <f t="shared" si="354"/>
        <v>None</v>
      </c>
      <c r="Q4493" s="9" t="str">
        <f t="shared" si="355"/>
        <v>5</v>
      </c>
      <c r="R44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93" s="14" t="str">
        <f>IF(ProjectsDB[[#This Row],[Item Type]]="Straight Plug-In",_xlfn.TEXTJOIN("-",TRUE,M4493&amp;"-"&amp;_xlfn.LET(_xlpm.txt,ProjectsDB[[#This Row],[Assembly]],_xlpm.pos,FIND("SP",_xlpm.txt),_xlpm.pre,LEFT(_xlpm.txt,_xlpm.pos-1),IF(RIGHT(_xlpm.pre,3)="123","3PL",IF(RIGHT(_xlpm.pre,2)="12","2PL",IF(RIGHT(_xlpm.pre,1)="1","1PL","3PL")))),N4493,O4493,P4493,Q4493&amp;"W",R4493),_xlfn.TEXTJOIN("-",TRUE,M4493,N4493,O4493,P4493,Q4493&amp;"W",R4493))</f>
        <v>Joint Pack-CU-Silver-None-5W-1</v>
      </c>
      <c r="T4493" s="14" t="str">
        <f>IF(COUNTIF(Cycletime[Element Desc.],ProjectsDB[[#This Row],[Element Desc.]])&gt;0,"Found","Not Found")</f>
        <v>Found</v>
      </c>
    </row>
    <row r="4494" spans="2:20" x14ac:dyDescent="0.25">
      <c r="B4494" s="8" t="s">
        <v>9261</v>
      </c>
      <c r="C4494" s="9" t="s">
        <v>2153</v>
      </c>
      <c r="D4494" s="9" t="s">
        <v>2154</v>
      </c>
      <c r="E4494" s="10">
        <v>5</v>
      </c>
      <c r="F4494" s="9" t="s">
        <v>9239</v>
      </c>
      <c r="G4494" s="9" t="s">
        <v>73</v>
      </c>
      <c r="H4494" s="11"/>
      <c r="I4494" s="12">
        <v>3000</v>
      </c>
      <c r="J4494" s="12"/>
      <c r="K4494" s="12"/>
      <c r="L4494" s="12">
        <f t="array" ref="L4494">IFERROR(LOOKUP(2^15,SEARCH({"40A","63A","80A","100A","125A","160A","200A","250A","400A","630A","800A","1000A","1250A","1600A","2000A","2500A","3200A","4000A","5000A","6300A"},UPPER(D4494)),{40,63,80,100,125,160,200,250,400,630,800,1000,1250,1600,2000,2500,3200,4000,5000,6300}),0)</f>
        <v>2500</v>
      </c>
      <c r="M4494" s="9" t="str">
        <f t="shared" si="351"/>
        <v>Straight Plug-In</v>
      </c>
      <c r="N4494" s="9" t="str">
        <f t="shared" si="352"/>
        <v>CU</v>
      </c>
      <c r="O4494" s="13" t="str">
        <f t="shared" si="353"/>
        <v>Silver</v>
      </c>
      <c r="P4494" s="9" t="str">
        <f t="shared" si="354"/>
        <v>PET</v>
      </c>
      <c r="Q4494" s="9" t="str">
        <f t="shared" si="355"/>
        <v>5</v>
      </c>
      <c r="R44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94" s="14" t="str">
        <f>IF(ProjectsDB[[#This Row],[Item Type]]="Straight Plug-In",_xlfn.TEXTJOIN("-",TRUE,M4494&amp;"-"&amp;_xlfn.LET(_xlpm.txt,ProjectsDB[[#This Row],[Assembly]],_xlpm.pos,FIND("SP",_xlpm.txt),_xlpm.pre,LEFT(_xlpm.txt,_xlpm.pos-1),IF(RIGHT(_xlpm.pre,3)="123","3PL",IF(RIGHT(_xlpm.pre,2)="12","2PL",IF(RIGHT(_xlpm.pre,1)="1","1PL","3PL")))),N4494,O4494,P4494,Q4494&amp;"W",R4494),_xlfn.TEXTJOIN("-",TRUE,M4494,N4494,O4494,P4494,Q4494&amp;"W",R4494))</f>
        <v>Straight Plug-In-3PL-CU-Silver-PET-5W-1</v>
      </c>
      <c r="T4494" s="14" t="str">
        <f>IF(COUNTIF(Cycletime[Element Desc.],ProjectsDB[[#This Row],[Element Desc.]])&gt;0,"Found","Not Found")</f>
        <v>Found</v>
      </c>
    </row>
    <row r="4495" spans="2:20" x14ac:dyDescent="0.25">
      <c r="B4495" s="8" t="s">
        <v>9262</v>
      </c>
      <c r="C4495" s="9" t="s">
        <v>6213</v>
      </c>
      <c r="D4495" s="9" t="s">
        <v>6214</v>
      </c>
      <c r="E4495" s="10">
        <v>2</v>
      </c>
      <c r="F4495" s="9" t="s">
        <v>9239</v>
      </c>
      <c r="G4495" s="9" t="s">
        <v>73</v>
      </c>
      <c r="H4495" s="11"/>
      <c r="I4495" s="12"/>
      <c r="J4495" s="12"/>
      <c r="K4495" s="12"/>
      <c r="L4495" s="12">
        <f t="array" ref="L4495">IFERROR(LOOKUP(2^15,SEARCH({"40A","63A","80A","100A","125A","160A","200A","250A","400A","630A","800A","1000A","1250A","1600A","2000A","2500A","3200A","4000A","5000A","6300A"},UPPER(D4495)),{40,63,80,100,125,160,200,250,400,630,800,1000,1250,1600,2000,2500,3200,4000,5000,6300}),0)</f>
        <v>2500</v>
      </c>
      <c r="M4495" s="9" t="str">
        <f t="shared" si="351"/>
        <v>End Cap</v>
      </c>
      <c r="N4495" s="9" t="str">
        <f t="shared" si="352"/>
        <v>CU</v>
      </c>
      <c r="O4495" s="13" t="str">
        <f t="shared" si="353"/>
        <v>None</v>
      </c>
      <c r="P4495" s="9" t="str">
        <f t="shared" si="354"/>
        <v>None</v>
      </c>
      <c r="Q4495" s="9" t="str">
        <f t="shared" si="355"/>
        <v>0</v>
      </c>
      <c r="R44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95" s="14" t="str">
        <f>IF(ProjectsDB[[#This Row],[Item Type]]="Straight Plug-In",_xlfn.TEXTJOIN("-",TRUE,M4495&amp;"-"&amp;_xlfn.LET(_xlpm.txt,ProjectsDB[[#This Row],[Assembly]],_xlpm.pos,FIND("SP",_xlpm.txt),_xlpm.pre,LEFT(_xlpm.txt,_xlpm.pos-1),IF(RIGHT(_xlpm.pre,3)="123","3PL",IF(RIGHT(_xlpm.pre,2)="12","2PL",IF(RIGHT(_xlpm.pre,1)="1","1PL","3PL")))),N4495,O4495,P4495,Q4495&amp;"W",R4495),_xlfn.TEXTJOIN("-",TRUE,M4495,N4495,O4495,P4495,Q4495&amp;"W",R4495))</f>
        <v>End Cap-CU-None-None-0W-1</v>
      </c>
      <c r="T4495" s="14" t="str">
        <f>IF(COUNTIF(Cycletime[Element Desc.],ProjectsDB[[#This Row],[Element Desc.]])&gt;0,"Found","Not Found")</f>
        <v>Found</v>
      </c>
    </row>
    <row r="4496" spans="2:20" x14ac:dyDescent="0.25">
      <c r="B4496" s="8" t="s">
        <v>9263</v>
      </c>
      <c r="C4496" s="9" t="s">
        <v>71</v>
      </c>
      <c r="D4496" s="9" t="s">
        <v>72</v>
      </c>
      <c r="E4496" s="10">
        <v>40</v>
      </c>
      <c r="F4496" s="9" t="s">
        <v>9239</v>
      </c>
      <c r="G4496" s="9" t="s">
        <v>73</v>
      </c>
      <c r="H4496" s="11"/>
      <c r="I4496" s="12"/>
      <c r="J4496" s="12"/>
      <c r="K4496" s="12"/>
      <c r="L4496" s="12">
        <f t="array" ref="L4496">IFERROR(LOOKUP(2^15,SEARCH({"40A","63A","80A","100A","125A","160A","200A","250A","400A","630A","800A","1000A","1250A","1600A","2000A","2500A","3200A","4000A","5000A","6300A"},UPPER(D4496)),{40,63,80,100,125,160,200,250,400,630,800,1000,1250,1600,2000,2500,3200,4000,5000,6300}),0)</f>
        <v>0</v>
      </c>
      <c r="M4496" s="9" t="str">
        <f t="shared" si="351"/>
        <v>Hanger Support</v>
      </c>
      <c r="N4496" s="9" t="str">
        <f t="shared" si="352"/>
        <v>AL</v>
      </c>
      <c r="O4496" s="13" t="str">
        <f t="shared" si="353"/>
        <v>None</v>
      </c>
      <c r="P4496" s="9" t="str">
        <f t="shared" si="354"/>
        <v>None</v>
      </c>
      <c r="Q4496" s="9" t="str">
        <f t="shared" si="355"/>
        <v>0</v>
      </c>
      <c r="R44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96" s="14" t="str">
        <f>IF(ProjectsDB[[#This Row],[Item Type]]="Straight Plug-In",_xlfn.TEXTJOIN("-",TRUE,M4496&amp;"-"&amp;_xlfn.LET(_xlpm.txt,ProjectsDB[[#This Row],[Assembly]],_xlpm.pos,FIND("SP",_xlpm.txt),_xlpm.pre,LEFT(_xlpm.txt,_xlpm.pos-1),IF(RIGHT(_xlpm.pre,3)="123","3PL",IF(RIGHT(_xlpm.pre,2)="12","2PL",IF(RIGHT(_xlpm.pre,1)="1","1PL","3PL")))),N4496,O4496,P4496,Q4496&amp;"W",R4496),_xlfn.TEXTJOIN("-",TRUE,M4496,N4496,O4496,P4496,Q4496&amp;"W",R4496))</f>
        <v>Hanger Support-AL-None-None-0W-1</v>
      </c>
      <c r="T4496" s="14" t="str">
        <f>IF(COUNTIF(Cycletime[Element Desc.],ProjectsDB[[#This Row],[Element Desc.]])&gt;0,"Found","Not Found")</f>
        <v>Found</v>
      </c>
    </row>
    <row r="4497" spans="2:20" x14ac:dyDescent="0.25">
      <c r="B4497" s="8" t="s">
        <v>9264</v>
      </c>
      <c r="C4497" s="9" t="s">
        <v>75</v>
      </c>
      <c r="D4497" s="9" t="s">
        <v>76</v>
      </c>
      <c r="E4497" s="10">
        <v>2</v>
      </c>
      <c r="F4497" s="9" t="s">
        <v>9239</v>
      </c>
      <c r="G4497" s="9" t="s">
        <v>73</v>
      </c>
      <c r="H4497" s="11"/>
      <c r="I4497" s="12"/>
      <c r="J4497" s="12"/>
      <c r="K4497" s="12"/>
      <c r="L4497" s="12">
        <f t="array" ref="L4497">IFERROR(LOOKUP(2^15,SEARCH({"40A","63A","80A","100A","125A","160A","200A","250A","400A","630A","800A","1000A","1250A","1600A","2000A","2500A","3200A","4000A","5000A","6300A"},UPPER(D4497)),{40,63,80,100,125,160,200,250,400,630,800,1000,1250,1600,2000,2500,3200,4000,5000,6300}),0)</f>
        <v>2500</v>
      </c>
      <c r="M4497" s="9" t="str">
        <f t="shared" si="351"/>
        <v>Wall Flange</v>
      </c>
      <c r="N4497" s="9" t="str">
        <f t="shared" si="352"/>
        <v>AL</v>
      </c>
      <c r="O4497" s="13" t="str">
        <f t="shared" si="353"/>
        <v>None</v>
      </c>
      <c r="P4497" s="9" t="str">
        <f t="shared" si="354"/>
        <v>None</v>
      </c>
      <c r="Q4497" s="9" t="str">
        <f t="shared" si="355"/>
        <v>0</v>
      </c>
      <c r="R44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497" s="14" t="str">
        <f>IF(ProjectsDB[[#This Row],[Item Type]]="Straight Plug-In",_xlfn.TEXTJOIN("-",TRUE,M4497&amp;"-"&amp;_xlfn.LET(_xlpm.txt,ProjectsDB[[#This Row],[Assembly]],_xlpm.pos,FIND("SP",_xlpm.txt),_xlpm.pre,LEFT(_xlpm.txt,_xlpm.pos-1),IF(RIGHT(_xlpm.pre,3)="123","3PL",IF(RIGHT(_xlpm.pre,2)="12","2PL",IF(RIGHT(_xlpm.pre,1)="1","1PL","3PL")))),N4497,O4497,P4497,Q4497&amp;"W",R4497),_xlfn.TEXTJOIN("-",TRUE,M4497,N4497,O4497,P4497,Q4497&amp;"W",R4497))</f>
        <v>Wall Flange-AL-None-None-0W-2</v>
      </c>
      <c r="T4497" s="14" t="str">
        <f>IF(COUNTIF(Cycletime[Element Desc.],ProjectsDB[[#This Row],[Element Desc.]])&gt;0,"Found","Not Found")</f>
        <v>Found</v>
      </c>
    </row>
    <row r="4498" spans="2:20" x14ac:dyDescent="0.25">
      <c r="B4498" s="8" t="s">
        <v>9265</v>
      </c>
      <c r="C4498" s="9" t="s">
        <v>9266</v>
      </c>
      <c r="D4498" s="9" t="s">
        <v>9267</v>
      </c>
      <c r="E4498" s="10">
        <v>1</v>
      </c>
      <c r="F4498" s="9" t="s">
        <v>9239</v>
      </c>
      <c r="G4498" s="9" t="s">
        <v>73</v>
      </c>
      <c r="H4498" s="11"/>
      <c r="I4498" s="12">
        <v>490</v>
      </c>
      <c r="J4498" s="12">
        <v>500</v>
      </c>
      <c r="K4498" s="12">
        <v>370</v>
      </c>
      <c r="L4498" s="12">
        <f t="array" ref="L4498">IFERROR(LOOKUP(2^15,SEARCH({"40A","63A","80A","100A","125A","160A","200A","250A","400A","630A","800A","1000A","1250A","1600A","2000A","2500A","3200A","4000A","5000A","6300A"},UPPER(D4498)),{40,63,80,100,125,160,200,250,400,630,800,1000,1250,1600,2000,2500,3200,4000,5000,6300}),0)</f>
        <v>2500</v>
      </c>
      <c r="M4498" s="9" t="str">
        <f t="shared" si="351"/>
        <v>Z-Unit Edge</v>
      </c>
      <c r="N4498" s="9" t="str">
        <f t="shared" si="352"/>
        <v>CU</v>
      </c>
      <c r="O4498" s="13" t="str">
        <f t="shared" si="353"/>
        <v>Silver</v>
      </c>
      <c r="P4498" s="9" t="str">
        <f t="shared" si="354"/>
        <v>PET</v>
      </c>
      <c r="Q4498" s="9" t="str">
        <f t="shared" si="355"/>
        <v>5</v>
      </c>
      <c r="R44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98" s="14" t="str">
        <f>IF(ProjectsDB[[#This Row],[Item Type]]="Straight Plug-In",_xlfn.TEXTJOIN("-",TRUE,M4498&amp;"-"&amp;_xlfn.LET(_xlpm.txt,ProjectsDB[[#This Row],[Assembly]],_xlpm.pos,FIND("SP",_xlpm.txt),_xlpm.pre,LEFT(_xlpm.txt,_xlpm.pos-1),IF(RIGHT(_xlpm.pre,3)="123","3PL",IF(RIGHT(_xlpm.pre,2)="12","2PL",IF(RIGHT(_xlpm.pre,1)="1","1PL","3PL")))),N4498,O4498,P4498,Q4498&amp;"W",R4498),_xlfn.TEXTJOIN("-",TRUE,M4498,N4498,O4498,P4498,Q4498&amp;"W",R4498))</f>
        <v>Z-Unit Edge-CU-Silver-PET-5W-1</v>
      </c>
      <c r="T4498" s="14" t="str">
        <f>IF(COUNTIF(Cycletime[Element Desc.],ProjectsDB[[#This Row],[Element Desc.]])&gt;0,"Found","Not Found")</f>
        <v>Found</v>
      </c>
    </row>
    <row r="4499" spans="2:20" x14ac:dyDescent="0.25">
      <c r="B4499" s="8" t="s">
        <v>9268</v>
      </c>
      <c r="C4499" s="9" t="s">
        <v>5179</v>
      </c>
      <c r="D4499" s="9" t="s">
        <v>5180</v>
      </c>
      <c r="E4499" s="10">
        <v>1</v>
      </c>
      <c r="F4499" s="9" t="s">
        <v>9239</v>
      </c>
      <c r="G4499" s="9" t="s">
        <v>73</v>
      </c>
      <c r="H4499" s="11"/>
      <c r="I4499" s="12">
        <v>300</v>
      </c>
      <c r="J4499" s="12">
        <v>300</v>
      </c>
      <c r="K4499" s="12"/>
      <c r="L4499" s="12">
        <f t="array" ref="L4499">IFERROR(LOOKUP(2^15,SEARCH({"40A","63A","80A","100A","125A","160A","200A","250A","400A","630A","800A","1000A","1250A","1600A","2000A","2500A","3200A","4000A","5000A","6300A"},UPPER(D4499)),{40,63,80,100,125,160,200,250,400,630,800,1000,1250,1600,2000,2500,3200,4000,5000,6300}),0)</f>
        <v>2500</v>
      </c>
      <c r="M4499" s="9" t="str">
        <f t="shared" si="351"/>
        <v>Elbow Flat</v>
      </c>
      <c r="N4499" s="9" t="str">
        <f t="shared" si="352"/>
        <v>CU</v>
      </c>
      <c r="O4499" s="13" t="str">
        <f t="shared" si="353"/>
        <v>Silver</v>
      </c>
      <c r="P4499" s="9" t="str">
        <f t="shared" si="354"/>
        <v>PET</v>
      </c>
      <c r="Q4499" s="9" t="str">
        <f t="shared" si="355"/>
        <v>5</v>
      </c>
      <c r="R44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499" s="14" t="str">
        <f>IF(ProjectsDB[[#This Row],[Item Type]]="Straight Plug-In",_xlfn.TEXTJOIN("-",TRUE,M4499&amp;"-"&amp;_xlfn.LET(_xlpm.txt,ProjectsDB[[#This Row],[Assembly]],_xlpm.pos,FIND("SP",_xlpm.txt),_xlpm.pre,LEFT(_xlpm.txt,_xlpm.pos-1),IF(RIGHT(_xlpm.pre,3)="123","3PL",IF(RIGHT(_xlpm.pre,2)="12","2PL",IF(RIGHT(_xlpm.pre,1)="1","1PL","3PL")))),N4499,O4499,P4499,Q4499&amp;"W",R4499),_xlfn.TEXTJOIN("-",TRUE,M4499,N4499,O4499,P4499,Q4499&amp;"W",R4499))</f>
        <v>Elbow Flat-CU-Silver-PET-5W-1</v>
      </c>
      <c r="T4499" s="14" t="str">
        <f>IF(COUNTIF(Cycletime[Element Desc.],ProjectsDB[[#This Row],[Element Desc.]])&gt;0,"Found","Not Found")</f>
        <v>Found</v>
      </c>
    </row>
    <row r="4500" spans="2:20" x14ac:dyDescent="0.25">
      <c r="B4500" s="8" t="s">
        <v>9269</v>
      </c>
      <c r="C4500" s="9" t="s">
        <v>2141</v>
      </c>
      <c r="D4500" s="9" t="s">
        <v>2142</v>
      </c>
      <c r="E4500" s="10">
        <v>20</v>
      </c>
      <c r="F4500" s="9" t="s">
        <v>9239</v>
      </c>
      <c r="G4500" s="9" t="s">
        <v>73</v>
      </c>
      <c r="H4500" s="11"/>
      <c r="I4500" s="12"/>
      <c r="J4500" s="12"/>
      <c r="K4500" s="12"/>
      <c r="L4500" s="12">
        <f t="array" ref="L4500">IFERROR(LOOKUP(2^15,SEARCH({"40A","63A","80A","100A","125A","160A","200A","250A","400A","630A","800A","1000A","1250A","1600A","2000A","2500A","3200A","4000A","5000A","6300A"},UPPER(D4500)),{40,63,80,100,125,160,200,250,400,630,800,1000,1250,1600,2000,2500,3200,4000,5000,6300}),0)</f>
        <v>2500</v>
      </c>
      <c r="M4500" s="9" t="str">
        <f t="shared" si="351"/>
        <v>Joint Pack</v>
      </c>
      <c r="N4500" s="9" t="str">
        <f t="shared" si="352"/>
        <v>CU</v>
      </c>
      <c r="O4500" s="13" t="str">
        <f t="shared" si="353"/>
        <v>Silver</v>
      </c>
      <c r="P4500" s="9" t="str">
        <f t="shared" si="354"/>
        <v>None</v>
      </c>
      <c r="Q4500" s="9" t="str">
        <f t="shared" si="355"/>
        <v>5</v>
      </c>
      <c r="R45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00" s="14" t="str">
        <f>IF(ProjectsDB[[#This Row],[Item Type]]="Straight Plug-In",_xlfn.TEXTJOIN("-",TRUE,M4500&amp;"-"&amp;_xlfn.LET(_xlpm.txt,ProjectsDB[[#This Row],[Assembly]],_xlpm.pos,FIND("SP",_xlpm.txt),_xlpm.pre,LEFT(_xlpm.txt,_xlpm.pos-1),IF(RIGHT(_xlpm.pre,3)="123","3PL",IF(RIGHT(_xlpm.pre,2)="12","2PL",IF(RIGHT(_xlpm.pre,1)="1","1PL","3PL")))),N4500,O4500,P4500,Q4500&amp;"W",R4500),_xlfn.TEXTJOIN("-",TRUE,M4500,N4500,O4500,P4500,Q4500&amp;"W",R4500))</f>
        <v>Joint Pack-CU-Silver-None-5W-1</v>
      </c>
      <c r="T4500" s="14" t="str">
        <f>IF(COUNTIF(Cycletime[Element Desc.],ProjectsDB[[#This Row],[Element Desc.]])&gt;0,"Found","Not Found")</f>
        <v>Found</v>
      </c>
    </row>
    <row r="4501" spans="2:20" x14ac:dyDescent="0.25">
      <c r="B4501" s="8" t="s">
        <v>9270</v>
      </c>
      <c r="C4501" s="9" t="s">
        <v>2156</v>
      </c>
      <c r="D4501" s="9" t="s">
        <v>2157</v>
      </c>
      <c r="E4501" s="10">
        <v>4</v>
      </c>
      <c r="F4501" s="9" t="s">
        <v>9239</v>
      </c>
      <c r="G4501" s="9" t="s">
        <v>73</v>
      </c>
      <c r="H4501" s="11"/>
      <c r="I4501" s="12">
        <v>2000</v>
      </c>
      <c r="J4501" s="12"/>
      <c r="K4501" s="12"/>
      <c r="L4501" s="12">
        <f t="array" ref="L4501">IFERROR(LOOKUP(2^15,SEARCH({"40A","63A","80A","100A","125A","160A","200A","250A","400A","630A","800A","1000A","1250A","1600A","2000A","2500A","3200A","4000A","5000A","6300A"},UPPER(D4501)),{40,63,80,100,125,160,200,250,400,630,800,1000,1250,1600,2000,2500,3200,4000,5000,6300}),0)</f>
        <v>2500</v>
      </c>
      <c r="M4501" s="9" t="str">
        <f t="shared" si="351"/>
        <v>Straight Plug-In</v>
      </c>
      <c r="N4501" s="9" t="str">
        <f t="shared" si="352"/>
        <v>CU</v>
      </c>
      <c r="O4501" s="13" t="str">
        <f t="shared" si="353"/>
        <v>Silver</v>
      </c>
      <c r="P4501" s="9" t="str">
        <f t="shared" si="354"/>
        <v>PET</v>
      </c>
      <c r="Q4501" s="9" t="str">
        <f t="shared" si="355"/>
        <v>5</v>
      </c>
      <c r="R45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01" s="14" t="str">
        <f>IF(ProjectsDB[[#This Row],[Item Type]]="Straight Plug-In",_xlfn.TEXTJOIN("-",TRUE,M4501&amp;"-"&amp;_xlfn.LET(_xlpm.txt,ProjectsDB[[#This Row],[Assembly]],_xlpm.pos,FIND("SP",_xlpm.txt),_xlpm.pre,LEFT(_xlpm.txt,_xlpm.pos-1),IF(RIGHT(_xlpm.pre,3)="123","3PL",IF(RIGHT(_xlpm.pre,2)="12","2PL",IF(RIGHT(_xlpm.pre,1)="1","1PL","3PL")))),N4501,O4501,P4501,Q4501&amp;"W",R4501),_xlfn.TEXTJOIN("-",TRUE,M4501,N4501,O4501,P4501,Q4501&amp;"W",R4501))</f>
        <v>Straight Plug-In-2PL-CU-Silver-PET-5W-1</v>
      </c>
      <c r="T4501" s="14" t="str">
        <f>IF(COUNTIF(Cycletime[Element Desc.],ProjectsDB[[#This Row],[Element Desc.]])&gt;0,"Found","Not Found")</f>
        <v>Found</v>
      </c>
    </row>
    <row r="4502" spans="2:20" x14ac:dyDescent="0.25">
      <c r="B4502" s="8" t="s">
        <v>9271</v>
      </c>
      <c r="C4502" s="9" t="s">
        <v>9272</v>
      </c>
      <c r="D4502" s="9" t="s">
        <v>9273</v>
      </c>
      <c r="E4502" s="10">
        <v>1</v>
      </c>
      <c r="F4502" s="9" t="s">
        <v>9239</v>
      </c>
      <c r="G4502" s="9" t="s">
        <v>73</v>
      </c>
      <c r="H4502" s="11"/>
      <c r="I4502" s="12">
        <v>420</v>
      </c>
      <c r="J4502" s="12"/>
      <c r="K4502" s="12"/>
      <c r="L4502" s="12">
        <f t="array" ref="L4502">IFERROR(LOOKUP(2^15,SEARCH({"40A","63A","80A","100A","125A","160A","200A","250A","400A","630A","800A","1000A","1250A","1600A","2000A","2500A","3200A","4000A","5000A","6300A"},UPPER(D4502)),{40,63,80,100,125,160,200,250,400,630,800,1000,1250,1600,2000,2500,3200,4000,5000,6300}),0)</f>
        <v>2500</v>
      </c>
      <c r="M4502" s="9" t="str">
        <f t="shared" si="351"/>
        <v>Straight Feeder</v>
      </c>
      <c r="N4502" s="9" t="str">
        <f t="shared" si="352"/>
        <v>CU</v>
      </c>
      <c r="O4502" s="13" t="str">
        <f t="shared" si="353"/>
        <v>Silver</v>
      </c>
      <c r="P4502" s="9" t="str">
        <f t="shared" si="354"/>
        <v>PET</v>
      </c>
      <c r="Q4502" s="9" t="str">
        <f t="shared" si="355"/>
        <v>5</v>
      </c>
      <c r="R45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02" s="14" t="str">
        <f>IF(ProjectsDB[[#This Row],[Item Type]]="Straight Plug-In",_xlfn.TEXTJOIN("-",TRUE,M4502&amp;"-"&amp;_xlfn.LET(_xlpm.txt,ProjectsDB[[#This Row],[Assembly]],_xlpm.pos,FIND("SP",_xlpm.txt),_xlpm.pre,LEFT(_xlpm.txt,_xlpm.pos-1),IF(RIGHT(_xlpm.pre,3)="123","3PL",IF(RIGHT(_xlpm.pre,2)="12","2PL",IF(RIGHT(_xlpm.pre,1)="1","1PL","3PL")))),N4502,O4502,P4502,Q4502&amp;"W",R4502),_xlfn.TEXTJOIN("-",TRUE,M4502,N4502,O4502,P4502,Q4502&amp;"W",R4502))</f>
        <v>Straight Feeder-CU-Silver-PET-5W-1</v>
      </c>
      <c r="T4502" s="14" t="str">
        <f>IF(COUNTIF(Cycletime[Element Desc.],ProjectsDB[[#This Row],[Element Desc.]])&gt;0,"Found","Not Found")</f>
        <v>Found</v>
      </c>
    </row>
    <row r="4503" spans="2:20" x14ac:dyDescent="0.25">
      <c r="B4503" s="8" t="s">
        <v>9274</v>
      </c>
      <c r="C4503" s="9" t="s">
        <v>2171</v>
      </c>
      <c r="D4503" s="9" t="s">
        <v>2172</v>
      </c>
      <c r="E4503" s="10">
        <v>4</v>
      </c>
      <c r="F4503" s="9" t="s">
        <v>9239</v>
      </c>
      <c r="G4503" s="9" t="s">
        <v>73</v>
      </c>
      <c r="H4503" s="11"/>
      <c r="I4503" s="12">
        <v>300</v>
      </c>
      <c r="J4503" s="12">
        <v>300</v>
      </c>
      <c r="K4503" s="12"/>
      <c r="L4503" s="12">
        <f t="array" ref="L4503">IFERROR(LOOKUP(2^15,SEARCH({"40A","63A","80A","100A","125A","160A","200A","250A","400A","630A","800A","1000A","1250A","1600A","2000A","2500A","3200A","4000A","5000A","6300A"},UPPER(D4503)),{40,63,80,100,125,160,200,250,400,630,800,1000,1250,1600,2000,2500,3200,4000,5000,6300}),0)</f>
        <v>2500</v>
      </c>
      <c r="M4503" s="9" t="str">
        <f t="shared" si="351"/>
        <v>Elbow Flat</v>
      </c>
      <c r="N4503" s="9" t="str">
        <f t="shared" si="352"/>
        <v>CU</v>
      </c>
      <c r="O4503" s="13" t="str">
        <f t="shared" si="353"/>
        <v>Silver</v>
      </c>
      <c r="P4503" s="9" t="str">
        <f t="shared" si="354"/>
        <v>PET</v>
      </c>
      <c r="Q4503" s="9" t="str">
        <f t="shared" si="355"/>
        <v>5</v>
      </c>
      <c r="R45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03" s="14" t="str">
        <f>IF(ProjectsDB[[#This Row],[Item Type]]="Straight Plug-In",_xlfn.TEXTJOIN("-",TRUE,M4503&amp;"-"&amp;_xlfn.LET(_xlpm.txt,ProjectsDB[[#This Row],[Assembly]],_xlpm.pos,FIND("SP",_xlpm.txt),_xlpm.pre,LEFT(_xlpm.txt,_xlpm.pos-1),IF(RIGHT(_xlpm.pre,3)="123","3PL",IF(RIGHT(_xlpm.pre,2)="12","2PL",IF(RIGHT(_xlpm.pre,1)="1","1PL","3PL")))),N4503,O4503,P4503,Q4503&amp;"W",R4503),_xlfn.TEXTJOIN("-",TRUE,M4503,N4503,O4503,P4503,Q4503&amp;"W",R4503))</f>
        <v>Elbow Flat-CU-Silver-PET-5W-1</v>
      </c>
      <c r="T4503" s="14" t="str">
        <f>IF(COUNTIF(Cycletime[Element Desc.],ProjectsDB[[#This Row],[Element Desc.]])&gt;0,"Found","Not Found")</f>
        <v>Found</v>
      </c>
    </row>
    <row r="4504" spans="2:20" x14ac:dyDescent="0.25">
      <c r="B4504" s="8" t="s">
        <v>9275</v>
      </c>
      <c r="C4504" s="9" t="s">
        <v>9276</v>
      </c>
      <c r="D4504" s="9" t="s">
        <v>9277</v>
      </c>
      <c r="E4504" s="10">
        <v>1</v>
      </c>
      <c r="F4504" s="9" t="s">
        <v>9239</v>
      </c>
      <c r="G4504" s="9" t="s">
        <v>73</v>
      </c>
      <c r="H4504" s="11"/>
      <c r="I4504" s="12">
        <v>1200</v>
      </c>
      <c r="J4504" s="12"/>
      <c r="K4504" s="12"/>
      <c r="L4504" s="12">
        <f t="array" ref="L4504">IFERROR(LOOKUP(2^15,SEARCH({"40A","63A","80A","100A","125A","160A","200A","250A","400A","630A","800A","1000A","1250A","1600A","2000A","2500A","3200A","4000A","5000A","6300A"},UPPER(D4504)),{40,63,80,100,125,160,200,250,400,630,800,1000,1250,1600,2000,2500,3200,4000,5000,6300}),0)</f>
        <v>2500</v>
      </c>
      <c r="M4504" s="9" t="str">
        <f t="shared" si="351"/>
        <v>Straight Feeder</v>
      </c>
      <c r="N4504" s="9" t="str">
        <f t="shared" si="352"/>
        <v>CU</v>
      </c>
      <c r="O4504" s="13" t="str">
        <f t="shared" si="353"/>
        <v>Silver</v>
      </c>
      <c r="P4504" s="9" t="str">
        <f t="shared" si="354"/>
        <v>PET</v>
      </c>
      <c r="Q4504" s="9" t="str">
        <f t="shared" si="355"/>
        <v>5</v>
      </c>
      <c r="R45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04" s="14" t="str">
        <f>IF(ProjectsDB[[#This Row],[Item Type]]="Straight Plug-In",_xlfn.TEXTJOIN("-",TRUE,M4504&amp;"-"&amp;_xlfn.LET(_xlpm.txt,ProjectsDB[[#This Row],[Assembly]],_xlpm.pos,FIND("SP",_xlpm.txt),_xlpm.pre,LEFT(_xlpm.txt,_xlpm.pos-1),IF(RIGHT(_xlpm.pre,3)="123","3PL",IF(RIGHT(_xlpm.pre,2)="12","2PL",IF(RIGHT(_xlpm.pre,1)="1","1PL","3PL")))),N4504,O4504,P4504,Q4504&amp;"W",R4504),_xlfn.TEXTJOIN("-",TRUE,M4504,N4504,O4504,P4504,Q4504&amp;"W",R4504))</f>
        <v>Straight Feeder-CU-Silver-PET-5W-1</v>
      </c>
      <c r="T4504" s="14" t="str">
        <f>IF(COUNTIF(Cycletime[Element Desc.],ProjectsDB[[#This Row],[Element Desc.]])&gt;0,"Found","Not Found")</f>
        <v>Found</v>
      </c>
    </row>
    <row r="4505" spans="2:20" x14ac:dyDescent="0.25">
      <c r="B4505" s="8" t="s">
        <v>9278</v>
      </c>
      <c r="C4505" s="9" t="s">
        <v>9279</v>
      </c>
      <c r="D4505" s="9" t="s">
        <v>9280</v>
      </c>
      <c r="E4505" s="10">
        <v>2</v>
      </c>
      <c r="F4505" s="9" t="s">
        <v>9239</v>
      </c>
      <c r="G4505" s="9" t="s">
        <v>73</v>
      </c>
      <c r="H4505" s="11"/>
      <c r="I4505" s="12">
        <v>600</v>
      </c>
      <c r="J4505" s="12"/>
      <c r="K4505" s="12"/>
      <c r="L4505" s="12">
        <f t="array" ref="L4505">IFERROR(LOOKUP(2^15,SEARCH({"40A","63A","80A","100A","125A","160A","200A","250A","400A","630A","800A","1000A","1250A","1600A","2000A","2500A","3200A","4000A","5000A","6300A"},UPPER(D4505)),{40,63,80,100,125,160,200,250,400,630,800,1000,1250,1600,2000,2500,3200,4000,5000,6300}),0)</f>
        <v>2500</v>
      </c>
      <c r="M4505" s="9" t="str">
        <f t="shared" si="351"/>
        <v>Straight Feeder</v>
      </c>
      <c r="N4505" s="9" t="str">
        <f t="shared" si="352"/>
        <v>CU</v>
      </c>
      <c r="O4505" s="13" t="str">
        <f t="shared" si="353"/>
        <v>Silver</v>
      </c>
      <c r="P4505" s="9" t="str">
        <f t="shared" si="354"/>
        <v>PET</v>
      </c>
      <c r="Q4505" s="9" t="str">
        <f t="shared" si="355"/>
        <v>5</v>
      </c>
      <c r="R45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05" s="14" t="str">
        <f>IF(ProjectsDB[[#This Row],[Item Type]]="Straight Plug-In",_xlfn.TEXTJOIN("-",TRUE,M4505&amp;"-"&amp;_xlfn.LET(_xlpm.txt,ProjectsDB[[#This Row],[Assembly]],_xlpm.pos,FIND("SP",_xlpm.txt),_xlpm.pre,LEFT(_xlpm.txt,_xlpm.pos-1),IF(RIGHT(_xlpm.pre,3)="123","3PL",IF(RIGHT(_xlpm.pre,2)="12","2PL",IF(RIGHT(_xlpm.pre,1)="1","1PL","3PL")))),N4505,O4505,P4505,Q4505&amp;"W",R4505),_xlfn.TEXTJOIN("-",TRUE,M4505,N4505,O4505,P4505,Q4505&amp;"W",R4505))</f>
        <v>Straight Feeder-CU-Silver-PET-5W-1</v>
      </c>
      <c r="T4505" s="14" t="str">
        <f>IF(COUNTIF(Cycletime[Element Desc.],ProjectsDB[[#This Row],[Element Desc.]])&gt;0,"Found","Not Found")</f>
        <v>Found</v>
      </c>
    </row>
    <row r="4506" spans="2:20" x14ac:dyDescent="0.25">
      <c r="B4506" s="8" t="s">
        <v>9281</v>
      </c>
      <c r="C4506" s="9" t="s">
        <v>9282</v>
      </c>
      <c r="D4506" s="9" t="s">
        <v>9283</v>
      </c>
      <c r="E4506" s="10">
        <v>1</v>
      </c>
      <c r="F4506" s="9" t="s">
        <v>9239</v>
      </c>
      <c r="G4506" s="9" t="s">
        <v>73</v>
      </c>
      <c r="H4506" s="11"/>
      <c r="I4506" s="12">
        <v>300</v>
      </c>
      <c r="J4506" s="12">
        <v>500</v>
      </c>
      <c r="K4506" s="12">
        <v>300</v>
      </c>
      <c r="L4506" s="12">
        <f t="array" ref="L4506">IFERROR(LOOKUP(2^15,SEARCH({"40A","63A","80A","100A","125A","160A","200A","250A","400A","630A","800A","1000A","1250A","1600A","2000A","2500A","3200A","4000A","5000A","6300A"},UPPER(D4506)),{40,63,80,100,125,160,200,250,400,630,800,1000,1250,1600,2000,2500,3200,4000,5000,6300}),0)</f>
        <v>2500</v>
      </c>
      <c r="M4506" s="9" t="str">
        <f t="shared" si="351"/>
        <v>Z-Unit Flat</v>
      </c>
      <c r="N4506" s="9" t="str">
        <f t="shared" si="352"/>
        <v>CU</v>
      </c>
      <c r="O4506" s="13" t="str">
        <f t="shared" si="353"/>
        <v>Silver</v>
      </c>
      <c r="P4506" s="9" t="str">
        <f t="shared" si="354"/>
        <v>PET</v>
      </c>
      <c r="Q4506" s="9" t="str">
        <f t="shared" si="355"/>
        <v>5</v>
      </c>
      <c r="R45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06" s="14" t="str">
        <f>IF(ProjectsDB[[#This Row],[Item Type]]="Straight Plug-In",_xlfn.TEXTJOIN("-",TRUE,M4506&amp;"-"&amp;_xlfn.LET(_xlpm.txt,ProjectsDB[[#This Row],[Assembly]],_xlpm.pos,FIND("SP",_xlpm.txt),_xlpm.pre,LEFT(_xlpm.txt,_xlpm.pos-1),IF(RIGHT(_xlpm.pre,3)="123","3PL",IF(RIGHT(_xlpm.pre,2)="12","2PL",IF(RIGHT(_xlpm.pre,1)="1","1PL","3PL")))),N4506,O4506,P4506,Q4506&amp;"W",R4506),_xlfn.TEXTJOIN("-",TRUE,M4506,N4506,O4506,P4506,Q4506&amp;"W",R4506))</f>
        <v>Z-Unit Flat-CU-Silver-PET-5W-1</v>
      </c>
      <c r="T4506" s="14" t="str">
        <f>IF(COUNTIF(Cycletime[Element Desc.],ProjectsDB[[#This Row],[Element Desc.]])&gt;0,"Found","Not Found")</f>
        <v>Found</v>
      </c>
    </row>
    <row r="4507" spans="2:20" x14ac:dyDescent="0.25">
      <c r="B4507" s="8" t="s">
        <v>9284</v>
      </c>
      <c r="C4507" s="9" t="s">
        <v>9285</v>
      </c>
      <c r="D4507" s="9" t="s">
        <v>9286</v>
      </c>
      <c r="E4507" s="10">
        <v>1</v>
      </c>
      <c r="F4507" s="9" t="s">
        <v>9239</v>
      </c>
      <c r="G4507" s="9" t="s">
        <v>73</v>
      </c>
      <c r="H4507" s="11"/>
      <c r="I4507" s="12">
        <v>510</v>
      </c>
      <c r="J4507" s="12">
        <v>370</v>
      </c>
      <c r="K4507" s="12"/>
      <c r="L4507" s="12">
        <f t="array" ref="L4507">IFERROR(LOOKUP(2^15,SEARCH({"40A","63A","80A","100A","125A","160A","200A","250A","400A","630A","800A","1000A","1250A","1600A","2000A","2500A","3200A","4000A","5000A","6300A"},UPPER(D4507)),{40,63,80,100,125,160,200,250,400,630,800,1000,1250,1600,2000,2500,3200,4000,5000,6300}),0)</f>
        <v>2500</v>
      </c>
      <c r="M4507" s="9" t="str">
        <f t="shared" si="351"/>
        <v>Elbow Edge</v>
      </c>
      <c r="N4507" s="9" t="str">
        <f t="shared" si="352"/>
        <v>CU</v>
      </c>
      <c r="O4507" s="13" t="str">
        <f t="shared" si="353"/>
        <v>Silver</v>
      </c>
      <c r="P4507" s="9" t="str">
        <f t="shared" si="354"/>
        <v>PET</v>
      </c>
      <c r="Q4507" s="9" t="str">
        <f t="shared" si="355"/>
        <v>5</v>
      </c>
      <c r="R45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07" s="14" t="str">
        <f>IF(ProjectsDB[[#This Row],[Item Type]]="Straight Plug-In",_xlfn.TEXTJOIN("-",TRUE,M4507&amp;"-"&amp;_xlfn.LET(_xlpm.txt,ProjectsDB[[#This Row],[Assembly]],_xlpm.pos,FIND("SP",_xlpm.txt),_xlpm.pre,LEFT(_xlpm.txt,_xlpm.pos-1),IF(RIGHT(_xlpm.pre,3)="123","3PL",IF(RIGHT(_xlpm.pre,2)="12","2PL",IF(RIGHT(_xlpm.pre,1)="1","1PL","3PL")))),N4507,O4507,P4507,Q4507&amp;"W",R4507),_xlfn.TEXTJOIN("-",TRUE,M4507,N4507,O4507,P4507,Q4507&amp;"W",R4507))</f>
        <v>Elbow Edge-CU-Silver-PET-5W-1</v>
      </c>
      <c r="T4507" s="14" t="str">
        <f>IF(COUNTIF(Cycletime[Element Desc.],ProjectsDB[[#This Row],[Element Desc.]])&gt;0,"Found","Not Found")</f>
        <v>Found</v>
      </c>
    </row>
    <row r="4508" spans="2:20" x14ac:dyDescent="0.25">
      <c r="B4508" s="8" t="s">
        <v>9287</v>
      </c>
      <c r="C4508" s="9" t="s">
        <v>5239</v>
      </c>
      <c r="D4508" s="9" t="s">
        <v>5240</v>
      </c>
      <c r="E4508" s="10">
        <v>1</v>
      </c>
      <c r="F4508" s="9" t="s">
        <v>9239</v>
      </c>
      <c r="G4508" s="9" t="s">
        <v>73</v>
      </c>
      <c r="H4508" s="11"/>
      <c r="I4508" s="12">
        <v>300</v>
      </c>
      <c r="J4508" s="12">
        <v>300</v>
      </c>
      <c r="K4508" s="12"/>
      <c r="L4508" s="12">
        <f t="array" ref="L4508">IFERROR(LOOKUP(2^15,SEARCH({"40A","63A","80A","100A","125A","160A","200A","250A","400A","630A","800A","1000A","1250A","1600A","2000A","2500A","3200A","4000A","5000A","6300A"},UPPER(D4508)),{40,63,80,100,125,160,200,250,400,630,800,1000,1250,1600,2000,2500,3200,4000,5000,6300}),0)</f>
        <v>2500</v>
      </c>
      <c r="M4508" s="9" t="str">
        <f t="shared" si="351"/>
        <v>Elbow Flat</v>
      </c>
      <c r="N4508" s="9" t="str">
        <f t="shared" si="352"/>
        <v>CU</v>
      </c>
      <c r="O4508" s="13" t="str">
        <f t="shared" si="353"/>
        <v>Silver</v>
      </c>
      <c r="P4508" s="9" t="str">
        <f t="shared" si="354"/>
        <v>PET</v>
      </c>
      <c r="Q4508" s="9" t="str">
        <f t="shared" si="355"/>
        <v>5</v>
      </c>
      <c r="R45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08" s="14" t="str">
        <f>IF(ProjectsDB[[#This Row],[Item Type]]="Straight Plug-In",_xlfn.TEXTJOIN("-",TRUE,M4508&amp;"-"&amp;_xlfn.LET(_xlpm.txt,ProjectsDB[[#This Row],[Assembly]],_xlpm.pos,FIND("SP",_xlpm.txt),_xlpm.pre,LEFT(_xlpm.txt,_xlpm.pos-1),IF(RIGHT(_xlpm.pre,3)="123","3PL",IF(RIGHT(_xlpm.pre,2)="12","2PL",IF(RIGHT(_xlpm.pre,1)="1","1PL","3PL")))),N4508,O4508,P4508,Q4508&amp;"W",R4508),_xlfn.TEXTJOIN("-",TRUE,M4508,N4508,O4508,P4508,Q4508&amp;"W",R4508))</f>
        <v>Elbow Flat-CU-Silver-PET-5W-1</v>
      </c>
      <c r="T4508" s="14" t="str">
        <f>IF(COUNTIF(Cycletime[Element Desc.],ProjectsDB[[#This Row],[Element Desc.]])&gt;0,"Found","Not Found")</f>
        <v>Found</v>
      </c>
    </row>
    <row r="4509" spans="2:20" x14ac:dyDescent="0.25">
      <c r="B4509" s="8" t="s">
        <v>9288</v>
      </c>
      <c r="C4509" s="9" t="s">
        <v>9289</v>
      </c>
      <c r="D4509" s="9" t="s">
        <v>9290</v>
      </c>
      <c r="E4509" s="10">
        <v>1</v>
      </c>
      <c r="F4509" s="9" t="s">
        <v>9239</v>
      </c>
      <c r="G4509" s="9" t="s">
        <v>73</v>
      </c>
      <c r="H4509" s="11"/>
      <c r="I4509" s="12">
        <v>2055</v>
      </c>
      <c r="J4509" s="12"/>
      <c r="K4509" s="12"/>
      <c r="L4509" s="12">
        <f t="array" ref="L4509">IFERROR(LOOKUP(2^15,SEARCH({"40A","63A","80A","100A","125A","160A","200A","250A","400A","630A","800A","1000A","1250A","1600A","2000A","2500A","3200A","4000A","5000A","6300A"},UPPER(D4509)),{40,63,80,100,125,160,200,250,400,630,800,1000,1250,1600,2000,2500,3200,4000,5000,6300}),0)</f>
        <v>2500</v>
      </c>
      <c r="M4509" s="9" t="str">
        <f t="shared" si="351"/>
        <v>Straight Feeder</v>
      </c>
      <c r="N4509" s="9" t="str">
        <f t="shared" si="352"/>
        <v>CU</v>
      </c>
      <c r="O4509" s="13" t="str">
        <f t="shared" si="353"/>
        <v>Silver</v>
      </c>
      <c r="P4509" s="9" t="str">
        <f t="shared" si="354"/>
        <v>PET</v>
      </c>
      <c r="Q4509" s="9" t="str">
        <f t="shared" si="355"/>
        <v>5</v>
      </c>
      <c r="R45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09" s="14" t="str">
        <f>IF(ProjectsDB[[#This Row],[Item Type]]="Straight Plug-In",_xlfn.TEXTJOIN("-",TRUE,M4509&amp;"-"&amp;_xlfn.LET(_xlpm.txt,ProjectsDB[[#This Row],[Assembly]],_xlpm.pos,FIND("SP",_xlpm.txt),_xlpm.pre,LEFT(_xlpm.txt,_xlpm.pos-1),IF(RIGHT(_xlpm.pre,3)="123","3PL",IF(RIGHT(_xlpm.pre,2)="12","2PL",IF(RIGHT(_xlpm.pre,1)="1","1PL","3PL")))),N4509,O4509,P4509,Q4509&amp;"W",R4509),_xlfn.TEXTJOIN("-",TRUE,M4509,N4509,O4509,P4509,Q4509&amp;"W",R4509))</f>
        <v>Straight Feeder-CU-Silver-PET-5W-1</v>
      </c>
      <c r="T4509" s="14" t="str">
        <f>IF(COUNTIF(Cycletime[Element Desc.],ProjectsDB[[#This Row],[Element Desc.]])&gt;0,"Found","Not Found")</f>
        <v>Found</v>
      </c>
    </row>
    <row r="4510" spans="2:20" x14ac:dyDescent="0.25">
      <c r="B4510" s="8" t="s">
        <v>9291</v>
      </c>
      <c r="C4510" s="9" t="s">
        <v>9252</v>
      </c>
      <c r="D4510" s="9" t="s">
        <v>9253</v>
      </c>
      <c r="E4510" s="10">
        <v>1</v>
      </c>
      <c r="F4510" s="9" t="s">
        <v>9239</v>
      </c>
      <c r="G4510" s="9" t="s">
        <v>73</v>
      </c>
      <c r="H4510" s="11"/>
      <c r="I4510" s="12">
        <v>370</v>
      </c>
      <c r="J4510" s="12">
        <v>370</v>
      </c>
      <c r="K4510" s="12">
        <v>370</v>
      </c>
      <c r="L4510" s="12">
        <f t="array" ref="L4510">IFERROR(LOOKUP(2^15,SEARCH({"40A","63A","80A","100A","125A","160A","200A","250A","400A","630A","800A","1000A","1250A","1600A","2000A","2500A","3200A","4000A","5000A","6300A"},UPPER(D4510)),{40,63,80,100,125,160,200,250,400,630,800,1000,1250,1600,2000,2500,3200,4000,5000,6300}),0)</f>
        <v>2500</v>
      </c>
      <c r="M4510" s="9" t="str">
        <f t="shared" si="351"/>
        <v>T-Section</v>
      </c>
      <c r="N4510" s="9" t="str">
        <f t="shared" si="352"/>
        <v>CU</v>
      </c>
      <c r="O4510" s="13" t="str">
        <f t="shared" si="353"/>
        <v>Silver</v>
      </c>
      <c r="P4510" s="9" t="str">
        <f t="shared" si="354"/>
        <v>PET</v>
      </c>
      <c r="Q4510" s="9" t="str">
        <f t="shared" si="355"/>
        <v>5</v>
      </c>
      <c r="R45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10" s="14" t="str">
        <f>IF(ProjectsDB[[#This Row],[Item Type]]="Straight Plug-In",_xlfn.TEXTJOIN("-",TRUE,M4510&amp;"-"&amp;_xlfn.LET(_xlpm.txt,ProjectsDB[[#This Row],[Assembly]],_xlpm.pos,FIND("SP",_xlpm.txt),_xlpm.pre,LEFT(_xlpm.txt,_xlpm.pos-1),IF(RIGHT(_xlpm.pre,3)="123","3PL",IF(RIGHT(_xlpm.pre,2)="12","2PL",IF(RIGHT(_xlpm.pre,1)="1","1PL","3PL")))),N4510,O4510,P4510,Q4510&amp;"W",R4510),_xlfn.TEXTJOIN("-",TRUE,M4510,N4510,O4510,P4510,Q4510&amp;"W",R4510))</f>
        <v>T-Section-CU-Silver-PET-5W-1</v>
      </c>
      <c r="T4510" s="14" t="str">
        <f>IF(COUNTIF(Cycletime[Element Desc.],ProjectsDB[[#This Row],[Element Desc.]])&gt;0,"Found","Not Found")</f>
        <v>Found</v>
      </c>
    </row>
    <row r="4511" spans="2:20" x14ac:dyDescent="0.25">
      <c r="B4511" s="8" t="s">
        <v>9292</v>
      </c>
      <c r="C4511" s="9" t="s">
        <v>5194</v>
      </c>
      <c r="D4511" s="9" t="s">
        <v>5195</v>
      </c>
      <c r="E4511" s="10">
        <v>1</v>
      </c>
      <c r="F4511" s="9" t="s">
        <v>9239</v>
      </c>
      <c r="G4511" s="9" t="s">
        <v>73</v>
      </c>
      <c r="H4511" s="11"/>
      <c r="I4511" s="12">
        <v>370</v>
      </c>
      <c r="J4511" s="12">
        <v>370</v>
      </c>
      <c r="K4511" s="12"/>
      <c r="L4511" s="12">
        <f t="array" ref="L4511">IFERROR(LOOKUP(2^15,SEARCH({"40A","63A","80A","100A","125A","160A","200A","250A","400A","630A","800A","1000A","1250A","1600A","2000A","2500A","3200A","4000A","5000A","6300A"},UPPER(D4511)),{40,63,80,100,125,160,200,250,400,630,800,1000,1250,1600,2000,2500,3200,4000,5000,6300}),0)</f>
        <v>2500</v>
      </c>
      <c r="M4511" s="9" t="str">
        <f t="shared" si="351"/>
        <v>Elbow Edge</v>
      </c>
      <c r="N4511" s="9" t="str">
        <f t="shared" si="352"/>
        <v>CU</v>
      </c>
      <c r="O4511" s="13" t="str">
        <f t="shared" si="353"/>
        <v>Silver</v>
      </c>
      <c r="P4511" s="9" t="str">
        <f t="shared" si="354"/>
        <v>PET</v>
      </c>
      <c r="Q4511" s="9" t="str">
        <f t="shared" si="355"/>
        <v>5</v>
      </c>
      <c r="R45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11" s="14" t="str">
        <f>IF(ProjectsDB[[#This Row],[Item Type]]="Straight Plug-In",_xlfn.TEXTJOIN("-",TRUE,M4511&amp;"-"&amp;_xlfn.LET(_xlpm.txt,ProjectsDB[[#This Row],[Assembly]],_xlpm.pos,FIND("SP",_xlpm.txt),_xlpm.pre,LEFT(_xlpm.txt,_xlpm.pos-1),IF(RIGHT(_xlpm.pre,3)="123","3PL",IF(RIGHT(_xlpm.pre,2)="12","2PL",IF(RIGHT(_xlpm.pre,1)="1","1PL","3PL")))),N4511,O4511,P4511,Q4511&amp;"W",R4511),_xlfn.TEXTJOIN("-",TRUE,M4511,N4511,O4511,P4511,Q4511&amp;"W",R4511))</f>
        <v>Elbow Edge-CU-Silver-PET-5W-1</v>
      </c>
      <c r="T4511" s="14" t="str">
        <f>IF(COUNTIF(Cycletime[Element Desc.],ProjectsDB[[#This Row],[Element Desc.]])&gt;0,"Found","Not Found")</f>
        <v>Found</v>
      </c>
    </row>
    <row r="4512" spans="2:20" x14ac:dyDescent="0.25">
      <c r="B4512" s="8" t="s">
        <v>9293</v>
      </c>
      <c r="C4512" s="9" t="s">
        <v>5222</v>
      </c>
      <c r="D4512" s="9" t="s">
        <v>5223</v>
      </c>
      <c r="E4512" s="10">
        <v>1</v>
      </c>
      <c r="F4512" s="9" t="s">
        <v>9239</v>
      </c>
      <c r="G4512" s="9" t="s">
        <v>73</v>
      </c>
      <c r="H4512" s="11"/>
      <c r="I4512" s="12">
        <v>300</v>
      </c>
      <c r="J4512" s="12">
        <v>300</v>
      </c>
      <c r="K4512" s="12"/>
      <c r="L4512" s="12">
        <f t="array" ref="L4512">IFERROR(LOOKUP(2^15,SEARCH({"40A","63A","80A","100A","125A","160A","200A","250A","400A","630A","800A","1000A","1250A","1600A","2000A","2500A","3200A","4000A","5000A","6300A"},UPPER(D4512)),{40,63,80,100,125,160,200,250,400,630,800,1000,1250,1600,2000,2500,3200,4000,5000,6300}),0)</f>
        <v>2500</v>
      </c>
      <c r="M4512" s="9" t="str">
        <f t="shared" si="351"/>
        <v>Elbow Flat</v>
      </c>
      <c r="N4512" s="9" t="str">
        <f t="shared" si="352"/>
        <v>CU</v>
      </c>
      <c r="O4512" s="13" t="str">
        <f t="shared" si="353"/>
        <v>Silver</v>
      </c>
      <c r="P4512" s="9" t="str">
        <f t="shared" si="354"/>
        <v>PET</v>
      </c>
      <c r="Q4512" s="9" t="str">
        <f t="shared" si="355"/>
        <v>5</v>
      </c>
      <c r="R45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12" s="14" t="str">
        <f>IF(ProjectsDB[[#This Row],[Item Type]]="Straight Plug-In",_xlfn.TEXTJOIN("-",TRUE,M4512&amp;"-"&amp;_xlfn.LET(_xlpm.txt,ProjectsDB[[#This Row],[Assembly]],_xlpm.pos,FIND("SP",_xlpm.txt),_xlpm.pre,LEFT(_xlpm.txt,_xlpm.pos-1),IF(RIGHT(_xlpm.pre,3)="123","3PL",IF(RIGHT(_xlpm.pre,2)="12","2PL",IF(RIGHT(_xlpm.pre,1)="1","1PL","3PL")))),N4512,O4512,P4512,Q4512&amp;"W",R4512),_xlfn.TEXTJOIN("-",TRUE,M4512,N4512,O4512,P4512,Q4512&amp;"W",R4512))</f>
        <v>Elbow Flat-CU-Silver-PET-5W-1</v>
      </c>
      <c r="T4512" s="14" t="str">
        <f>IF(COUNTIF(Cycletime[Element Desc.],ProjectsDB[[#This Row],[Element Desc.]])&gt;0,"Found","Not Found")</f>
        <v>Found</v>
      </c>
    </row>
    <row r="4513" spans="2:20" x14ac:dyDescent="0.25">
      <c r="B4513" s="8" t="s">
        <v>9294</v>
      </c>
      <c r="C4513" s="9" t="s">
        <v>9295</v>
      </c>
      <c r="D4513" s="9" t="s">
        <v>9296</v>
      </c>
      <c r="E4513" s="10">
        <v>1</v>
      </c>
      <c r="F4513" s="9" t="s">
        <v>9239</v>
      </c>
      <c r="G4513" s="9" t="s">
        <v>73</v>
      </c>
      <c r="H4513" s="11"/>
      <c r="I4513" s="12">
        <v>710</v>
      </c>
      <c r="J4513" s="12"/>
      <c r="K4513" s="12"/>
      <c r="L4513" s="12">
        <f t="array" ref="L4513">IFERROR(LOOKUP(2^15,SEARCH({"40A","63A","80A","100A","125A","160A","200A","250A","400A","630A","800A","1000A","1250A","1600A","2000A","2500A","3200A","4000A","5000A","6300A"},UPPER(D4513)),{40,63,80,100,125,160,200,250,400,630,800,1000,1250,1600,2000,2500,3200,4000,5000,6300}),0)</f>
        <v>2500</v>
      </c>
      <c r="M4513" s="9" t="str">
        <f t="shared" si="351"/>
        <v>Straight Feeder</v>
      </c>
      <c r="N4513" s="9" t="str">
        <f t="shared" si="352"/>
        <v>CU</v>
      </c>
      <c r="O4513" s="13" t="str">
        <f t="shared" si="353"/>
        <v>Silver</v>
      </c>
      <c r="P4513" s="9" t="str">
        <f t="shared" si="354"/>
        <v>PET</v>
      </c>
      <c r="Q4513" s="9" t="str">
        <f t="shared" si="355"/>
        <v>5</v>
      </c>
      <c r="R45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13" s="14" t="str">
        <f>IF(ProjectsDB[[#This Row],[Item Type]]="Straight Plug-In",_xlfn.TEXTJOIN("-",TRUE,M4513&amp;"-"&amp;_xlfn.LET(_xlpm.txt,ProjectsDB[[#This Row],[Assembly]],_xlpm.pos,FIND("SP",_xlpm.txt),_xlpm.pre,LEFT(_xlpm.txt,_xlpm.pos-1),IF(RIGHT(_xlpm.pre,3)="123","3PL",IF(RIGHT(_xlpm.pre,2)="12","2PL",IF(RIGHT(_xlpm.pre,1)="1","1PL","3PL")))),N4513,O4513,P4513,Q4513&amp;"W",R4513),_xlfn.TEXTJOIN("-",TRUE,M4513,N4513,O4513,P4513,Q4513&amp;"W",R4513))</f>
        <v>Straight Feeder-CU-Silver-PET-5W-1</v>
      </c>
      <c r="T4513" s="14" t="str">
        <f>IF(COUNTIF(Cycletime[Element Desc.],ProjectsDB[[#This Row],[Element Desc.]])&gt;0,"Found","Not Found")</f>
        <v>Found</v>
      </c>
    </row>
    <row r="4514" spans="2:20" x14ac:dyDescent="0.25">
      <c r="B4514" s="8" t="s">
        <v>9297</v>
      </c>
      <c r="C4514" s="9" t="s">
        <v>9298</v>
      </c>
      <c r="D4514" s="9" t="s">
        <v>9299</v>
      </c>
      <c r="E4514" s="10">
        <v>1</v>
      </c>
      <c r="F4514" s="9" t="s">
        <v>9239</v>
      </c>
      <c r="G4514" s="9" t="s">
        <v>73</v>
      </c>
      <c r="H4514" s="11"/>
      <c r="I4514" s="12">
        <v>840</v>
      </c>
      <c r="J4514" s="12"/>
      <c r="K4514" s="12"/>
      <c r="L4514" s="12">
        <f t="array" ref="L4514">IFERROR(LOOKUP(2^15,SEARCH({"40A","63A","80A","100A","125A","160A","200A","250A","400A","630A","800A","1000A","1250A","1600A","2000A","2500A","3200A","4000A","5000A","6300A"},UPPER(D4514)),{40,63,80,100,125,160,200,250,400,630,800,1000,1250,1600,2000,2500,3200,4000,5000,6300}),0)</f>
        <v>2500</v>
      </c>
      <c r="M4514" s="9" t="str">
        <f t="shared" si="351"/>
        <v>Straight Feeder</v>
      </c>
      <c r="N4514" s="9" t="str">
        <f t="shared" si="352"/>
        <v>CU</v>
      </c>
      <c r="O4514" s="13" t="str">
        <f t="shared" si="353"/>
        <v>Silver</v>
      </c>
      <c r="P4514" s="9" t="str">
        <f t="shared" si="354"/>
        <v>PET</v>
      </c>
      <c r="Q4514" s="9" t="str">
        <f t="shared" si="355"/>
        <v>5</v>
      </c>
      <c r="R45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14" s="14" t="str">
        <f>IF(ProjectsDB[[#This Row],[Item Type]]="Straight Plug-In",_xlfn.TEXTJOIN("-",TRUE,M4514&amp;"-"&amp;_xlfn.LET(_xlpm.txt,ProjectsDB[[#This Row],[Assembly]],_xlpm.pos,FIND("SP",_xlpm.txt),_xlpm.pre,LEFT(_xlpm.txt,_xlpm.pos-1),IF(RIGHT(_xlpm.pre,3)="123","3PL",IF(RIGHT(_xlpm.pre,2)="12","2PL",IF(RIGHT(_xlpm.pre,1)="1","1PL","3PL")))),N4514,O4514,P4514,Q4514&amp;"W",R4514),_xlfn.TEXTJOIN("-",TRUE,M4514,N4514,O4514,P4514,Q4514&amp;"W",R4514))</f>
        <v>Straight Feeder-CU-Silver-PET-5W-1</v>
      </c>
      <c r="T4514" s="14" t="str">
        <f>IF(COUNTIF(Cycletime[Element Desc.],ProjectsDB[[#This Row],[Element Desc.]])&gt;0,"Found","Not Found")</f>
        <v>Found</v>
      </c>
    </row>
    <row r="4515" spans="2:20" x14ac:dyDescent="0.25">
      <c r="B4515" s="8" t="s">
        <v>9300</v>
      </c>
      <c r="C4515" s="9" t="s">
        <v>9259</v>
      </c>
      <c r="D4515" s="9" t="s">
        <v>9260</v>
      </c>
      <c r="E4515" s="10">
        <v>10</v>
      </c>
      <c r="F4515" s="9" t="s">
        <v>9239</v>
      </c>
      <c r="G4515" s="9" t="s">
        <v>73</v>
      </c>
      <c r="H4515" s="11"/>
      <c r="I4515" s="12"/>
      <c r="J4515" s="12"/>
      <c r="K4515" s="12"/>
      <c r="L4515" s="12">
        <f t="array" ref="L4515">IFERROR(LOOKUP(2^15,SEARCH({"40A","63A","80A","100A","125A","160A","200A","250A","400A","630A","800A","1000A","1250A","1600A","2000A","2500A","3200A","4000A","5000A","6300A"},UPPER(D4515)),{40,63,80,100,125,160,200,250,400,630,800,1000,1250,1600,2000,2500,3200,4000,5000,6300}),0)</f>
        <v>2500</v>
      </c>
      <c r="M4515" s="9" t="str">
        <f t="shared" si="351"/>
        <v>Joint Pack</v>
      </c>
      <c r="N4515" s="9" t="str">
        <f t="shared" si="352"/>
        <v>CU</v>
      </c>
      <c r="O4515" s="13" t="str">
        <f t="shared" si="353"/>
        <v>Silver</v>
      </c>
      <c r="P4515" s="9" t="str">
        <f t="shared" si="354"/>
        <v>None</v>
      </c>
      <c r="Q4515" s="9" t="str">
        <f t="shared" si="355"/>
        <v>5</v>
      </c>
      <c r="R45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15" s="14" t="str">
        <f>IF(ProjectsDB[[#This Row],[Item Type]]="Straight Plug-In",_xlfn.TEXTJOIN("-",TRUE,M4515&amp;"-"&amp;_xlfn.LET(_xlpm.txt,ProjectsDB[[#This Row],[Assembly]],_xlpm.pos,FIND("SP",_xlpm.txt),_xlpm.pre,LEFT(_xlpm.txt,_xlpm.pos-1),IF(RIGHT(_xlpm.pre,3)="123","3PL",IF(RIGHT(_xlpm.pre,2)="12","2PL",IF(RIGHT(_xlpm.pre,1)="1","1PL","3PL")))),N4515,O4515,P4515,Q4515&amp;"W",R4515),_xlfn.TEXTJOIN("-",TRUE,M4515,N4515,O4515,P4515,Q4515&amp;"W",R4515))</f>
        <v>Joint Pack-CU-Silver-None-5W-1</v>
      </c>
      <c r="T4515" s="14" t="str">
        <f>IF(COUNTIF(Cycletime[Element Desc.],ProjectsDB[[#This Row],[Element Desc.]])&gt;0,"Found","Not Found")</f>
        <v>Found</v>
      </c>
    </row>
    <row r="4516" spans="2:20" x14ac:dyDescent="0.25">
      <c r="B4516" s="8" t="s">
        <v>9301</v>
      </c>
      <c r="C4516" s="9" t="s">
        <v>9302</v>
      </c>
      <c r="D4516" s="9" t="s">
        <v>9303</v>
      </c>
      <c r="E4516" s="10">
        <v>1</v>
      </c>
      <c r="F4516" s="9" t="s">
        <v>9239</v>
      </c>
      <c r="G4516" s="9" t="s">
        <v>73</v>
      </c>
      <c r="H4516" s="11"/>
      <c r="I4516" s="12">
        <v>490</v>
      </c>
      <c r="J4516" s="12">
        <v>370</v>
      </c>
      <c r="K4516" s="12">
        <v>370</v>
      </c>
      <c r="L4516" s="12">
        <f t="array" ref="L4516">IFERROR(LOOKUP(2^15,SEARCH({"40A","63A","80A","100A","125A","160A","200A","250A","400A","630A","800A","1000A","1250A","1600A","2000A","2500A","3200A","4000A","5000A","6300A"},UPPER(D4516)),{40,63,80,100,125,160,200,250,400,630,800,1000,1250,1600,2000,2500,3200,4000,5000,6300}),0)</f>
        <v>2500</v>
      </c>
      <c r="M4516" s="9" t="str">
        <f t="shared" si="351"/>
        <v>Z-Unit Edge</v>
      </c>
      <c r="N4516" s="9" t="str">
        <f t="shared" si="352"/>
        <v>CU</v>
      </c>
      <c r="O4516" s="13" t="str">
        <f t="shared" si="353"/>
        <v>Silver</v>
      </c>
      <c r="P4516" s="9" t="str">
        <f t="shared" si="354"/>
        <v>PET</v>
      </c>
      <c r="Q4516" s="9" t="str">
        <f t="shared" si="355"/>
        <v>5</v>
      </c>
      <c r="R45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16" s="14" t="str">
        <f>IF(ProjectsDB[[#This Row],[Item Type]]="Straight Plug-In",_xlfn.TEXTJOIN("-",TRUE,M4516&amp;"-"&amp;_xlfn.LET(_xlpm.txt,ProjectsDB[[#This Row],[Assembly]],_xlpm.pos,FIND("SP",_xlpm.txt),_xlpm.pre,LEFT(_xlpm.txt,_xlpm.pos-1),IF(RIGHT(_xlpm.pre,3)="123","3PL",IF(RIGHT(_xlpm.pre,2)="12","2PL",IF(RIGHT(_xlpm.pre,1)="1","1PL","3PL")))),N4516,O4516,P4516,Q4516&amp;"W",R4516),_xlfn.TEXTJOIN("-",TRUE,M4516,N4516,O4516,P4516,Q4516&amp;"W",R4516))</f>
        <v>Z-Unit Edge-CU-Silver-PET-5W-1</v>
      </c>
      <c r="T4516" s="14" t="str">
        <f>IF(COUNTIF(Cycletime[Element Desc.],ProjectsDB[[#This Row],[Element Desc.]])&gt;0,"Found","Not Found")</f>
        <v>Found</v>
      </c>
    </row>
    <row r="4517" spans="2:20" x14ac:dyDescent="0.25">
      <c r="B4517" s="8" t="s">
        <v>9304</v>
      </c>
      <c r="C4517" s="9" t="s">
        <v>2153</v>
      </c>
      <c r="D4517" s="9" t="s">
        <v>2154</v>
      </c>
      <c r="E4517" s="10">
        <v>5</v>
      </c>
      <c r="F4517" s="9" t="s">
        <v>9239</v>
      </c>
      <c r="G4517" s="9" t="s">
        <v>73</v>
      </c>
      <c r="H4517" s="11"/>
      <c r="I4517" s="12">
        <v>3000</v>
      </c>
      <c r="J4517" s="12"/>
      <c r="K4517" s="12"/>
      <c r="L4517" s="12">
        <f t="array" ref="L4517">IFERROR(LOOKUP(2^15,SEARCH({"40A","63A","80A","100A","125A","160A","200A","250A","400A","630A","800A","1000A","1250A","1600A","2000A","2500A","3200A","4000A","5000A","6300A"},UPPER(D4517)),{40,63,80,100,125,160,200,250,400,630,800,1000,1250,1600,2000,2500,3200,4000,5000,6300}),0)</f>
        <v>2500</v>
      </c>
      <c r="M4517" s="9" t="str">
        <f t="shared" si="351"/>
        <v>Straight Plug-In</v>
      </c>
      <c r="N4517" s="9" t="str">
        <f t="shared" si="352"/>
        <v>CU</v>
      </c>
      <c r="O4517" s="13" t="str">
        <f t="shared" si="353"/>
        <v>Silver</v>
      </c>
      <c r="P4517" s="9" t="str">
        <f t="shared" si="354"/>
        <v>PET</v>
      </c>
      <c r="Q4517" s="9" t="str">
        <f t="shared" si="355"/>
        <v>5</v>
      </c>
      <c r="R45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17" s="14" t="str">
        <f>IF(ProjectsDB[[#This Row],[Item Type]]="Straight Plug-In",_xlfn.TEXTJOIN("-",TRUE,M4517&amp;"-"&amp;_xlfn.LET(_xlpm.txt,ProjectsDB[[#This Row],[Assembly]],_xlpm.pos,FIND("SP",_xlpm.txt),_xlpm.pre,LEFT(_xlpm.txt,_xlpm.pos-1),IF(RIGHT(_xlpm.pre,3)="123","3PL",IF(RIGHT(_xlpm.pre,2)="12","2PL",IF(RIGHT(_xlpm.pre,1)="1","1PL","3PL")))),N4517,O4517,P4517,Q4517&amp;"W",R4517),_xlfn.TEXTJOIN("-",TRUE,M4517,N4517,O4517,P4517,Q4517&amp;"W",R4517))</f>
        <v>Straight Plug-In-3PL-CU-Silver-PET-5W-1</v>
      </c>
      <c r="T4517" s="14" t="str">
        <f>IF(COUNTIF(Cycletime[Element Desc.],ProjectsDB[[#This Row],[Element Desc.]])&gt;0,"Found","Not Found")</f>
        <v>Found</v>
      </c>
    </row>
    <row r="4518" spans="2:20" x14ac:dyDescent="0.25">
      <c r="B4518" s="8" t="s">
        <v>9305</v>
      </c>
      <c r="C4518" s="9" t="s">
        <v>2156</v>
      </c>
      <c r="D4518" s="9" t="s">
        <v>2157</v>
      </c>
      <c r="E4518" s="10">
        <v>4</v>
      </c>
      <c r="F4518" s="9" t="s">
        <v>9239</v>
      </c>
      <c r="G4518" s="9" t="s">
        <v>73</v>
      </c>
      <c r="H4518" s="11"/>
      <c r="I4518" s="12">
        <v>2000</v>
      </c>
      <c r="J4518" s="12"/>
      <c r="K4518" s="12"/>
      <c r="L4518" s="12">
        <f t="array" ref="L4518">IFERROR(LOOKUP(2^15,SEARCH({"40A","63A","80A","100A","125A","160A","200A","250A","400A","630A","800A","1000A","1250A","1600A","2000A","2500A","3200A","4000A","5000A","6300A"},UPPER(D4518)),{40,63,80,100,125,160,200,250,400,630,800,1000,1250,1600,2000,2500,3200,4000,5000,6300}),0)</f>
        <v>2500</v>
      </c>
      <c r="M4518" s="9" t="str">
        <f t="shared" si="351"/>
        <v>Straight Plug-In</v>
      </c>
      <c r="N4518" s="9" t="str">
        <f t="shared" si="352"/>
        <v>CU</v>
      </c>
      <c r="O4518" s="13" t="str">
        <f t="shared" si="353"/>
        <v>Silver</v>
      </c>
      <c r="P4518" s="9" t="str">
        <f t="shared" si="354"/>
        <v>PET</v>
      </c>
      <c r="Q4518" s="9" t="str">
        <f t="shared" si="355"/>
        <v>5</v>
      </c>
      <c r="R45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18" s="14" t="str">
        <f>IF(ProjectsDB[[#This Row],[Item Type]]="Straight Plug-In",_xlfn.TEXTJOIN("-",TRUE,M4518&amp;"-"&amp;_xlfn.LET(_xlpm.txt,ProjectsDB[[#This Row],[Assembly]],_xlpm.pos,FIND("SP",_xlpm.txt),_xlpm.pre,LEFT(_xlpm.txt,_xlpm.pos-1),IF(RIGHT(_xlpm.pre,3)="123","3PL",IF(RIGHT(_xlpm.pre,2)="12","2PL",IF(RIGHT(_xlpm.pre,1)="1","1PL","3PL")))),N4518,O4518,P4518,Q4518&amp;"W",R4518),_xlfn.TEXTJOIN("-",TRUE,M4518,N4518,O4518,P4518,Q4518&amp;"W",R4518))</f>
        <v>Straight Plug-In-2PL-CU-Silver-PET-5W-1</v>
      </c>
      <c r="T4518" s="14" t="str">
        <f>IF(COUNTIF(Cycletime[Element Desc.],ProjectsDB[[#This Row],[Element Desc.]])&gt;0,"Found","Not Found")</f>
        <v>Found</v>
      </c>
    </row>
    <row r="4519" spans="2:20" x14ac:dyDescent="0.25">
      <c r="B4519" s="8" t="s">
        <v>9306</v>
      </c>
      <c r="C4519" s="9" t="s">
        <v>9307</v>
      </c>
      <c r="D4519" s="9" t="s">
        <v>9308</v>
      </c>
      <c r="E4519" s="10">
        <v>1</v>
      </c>
      <c r="F4519" s="9" t="s">
        <v>9239</v>
      </c>
      <c r="G4519" s="9" t="s">
        <v>73</v>
      </c>
      <c r="H4519" s="11"/>
      <c r="I4519" s="12">
        <v>430</v>
      </c>
      <c r="J4519" s="12">
        <v>645</v>
      </c>
      <c r="K4519" s="12"/>
      <c r="L4519" s="12">
        <f t="array" ref="L4519">IFERROR(LOOKUP(2^15,SEARCH({"40A","63A","80A","100A","125A","160A","200A","250A","400A","630A","800A","1000A","1250A","1600A","2000A","2500A","3200A","4000A","5000A","6300A"},UPPER(D4519)),{40,63,80,100,125,160,200,250,400,630,800,1000,1250,1600,2000,2500,3200,4000,5000,6300}),0)</f>
        <v>2500</v>
      </c>
      <c r="M4519" s="9" t="str">
        <f t="shared" si="351"/>
        <v>Elbow Flat</v>
      </c>
      <c r="N4519" s="9" t="str">
        <f t="shared" si="352"/>
        <v>CU</v>
      </c>
      <c r="O4519" s="13" t="str">
        <f t="shared" si="353"/>
        <v>Silver</v>
      </c>
      <c r="P4519" s="9" t="str">
        <f t="shared" si="354"/>
        <v>PET</v>
      </c>
      <c r="Q4519" s="9" t="str">
        <f t="shared" si="355"/>
        <v>5</v>
      </c>
      <c r="R45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19" s="14" t="str">
        <f>IF(ProjectsDB[[#This Row],[Item Type]]="Straight Plug-In",_xlfn.TEXTJOIN("-",TRUE,M4519&amp;"-"&amp;_xlfn.LET(_xlpm.txt,ProjectsDB[[#This Row],[Assembly]],_xlpm.pos,FIND("SP",_xlpm.txt),_xlpm.pre,LEFT(_xlpm.txt,_xlpm.pos-1),IF(RIGHT(_xlpm.pre,3)="123","3PL",IF(RIGHT(_xlpm.pre,2)="12","2PL",IF(RIGHT(_xlpm.pre,1)="1","1PL","3PL")))),N4519,O4519,P4519,Q4519&amp;"W",R4519),_xlfn.TEXTJOIN("-",TRUE,M4519,N4519,O4519,P4519,Q4519&amp;"W",R4519))</f>
        <v>Elbow Flat-CU-Silver-PET-5W-1</v>
      </c>
      <c r="T4519" s="14" t="str">
        <f>IF(COUNTIF(Cycletime[Element Desc.],ProjectsDB[[#This Row],[Element Desc.]])&gt;0,"Found","Not Found")</f>
        <v>Found</v>
      </c>
    </row>
    <row r="4520" spans="2:20" x14ac:dyDescent="0.25">
      <c r="B4520" s="8" t="s">
        <v>9309</v>
      </c>
      <c r="C4520" s="9" t="s">
        <v>5179</v>
      </c>
      <c r="D4520" s="9" t="s">
        <v>5180</v>
      </c>
      <c r="E4520" s="10">
        <v>3</v>
      </c>
      <c r="F4520" s="9" t="s">
        <v>9239</v>
      </c>
      <c r="G4520" s="9" t="s">
        <v>73</v>
      </c>
      <c r="H4520" s="11"/>
      <c r="I4520" s="12">
        <v>300</v>
      </c>
      <c r="J4520" s="12">
        <v>300</v>
      </c>
      <c r="K4520" s="12"/>
      <c r="L4520" s="12">
        <f t="array" ref="L4520">IFERROR(LOOKUP(2^15,SEARCH({"40A","63A","80A","100A","125A","160A","200A","250A","400A","630A","800A","1000A","1250A","1600A","2000A","2500A","3200A","4000A","5000A","6300A"},UPPER(D4520)),{40,63,80,100,125,160,200,250,400,630,800,1000,1250,1600,2000,2500,3200,4000,5000,6300}),0)</f>
        <v>2500</v>
      </c>
      <c r="M4520" s="9" t="str">
        <f t="shared" si="351"/>
        <v>Elbow Flat</v>
      </c>
      <c r="N4520" s="9" t="str">
        <f t="shared" si="352"/>
        <v>CU</v>
      </c>
      <c r="O4520" s="13" t="str">
        <f t="shared" si="353"/>
        <v>Silver</v>
      </c>
      <c r="P4520" s="9" t="str">
        <f t="shared" si="354"/>
        <v>PET</v>
      </c>
      <c r="Q4520" s="9" t="str">
        <f t="shared" si="355"/>
        <v>5</v>
      </c>
      <c r="R45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20" s="14" t="str">
        <f>IF(ProjectsDB[[#This Row],[Item Type]]="Straight Plug-In",_xlfn.TEXTJOIN("-",TRUE,M4520&amp;"-"&amp;_xlfn.LET(_xlpm.txt,ProjectsDB[[#This Row],[Assembly]],_xlpm.pos,FIND("SP",_xlpm.txt),_xlpm.pre,LEFT(_xlpm.txt,_xlpm.pos-1),IF(RIGHT(_xlpm.pre,3)="123","3PL",IF(RIGHT(_xlpm.pre,2)="12","2PL",IF(RIGHT(_xlpm.pre,1)="1","1PL","3PL")))),N4520,O4520,P4520,Q4520&amp;"W",R4520),_xlfn.TEXTJOIN("-",TRUE,M4520,N4520,O4520,P4520,Q4520&amp;"W",R4520))</f>
        <v>Elbow Flat-CU-Silver-PET-5W-1</v>
      </c>
      <c r="T4520" s="14" t="str">
        <f>IF(COUNTIF(Cycletime[Element Desc.],ProjectsDB[[#This Row],[Element Desc.]])&gt;0,"Found","Not Found")</f>
        <v>Found</v>
      </c>
    </row>
    <row r="4521" spans="2:20" x14ac:dyDescent="0.25">
      <c r="B4521" s="8" t="s">
        <v>9310</v>
      </c>
      <c r="C4521" s="9" t="s">
        <v>9311</v>
      </c>
      <c r="D4521" s="9" t="s">
        <v>9312</v>
      </c>
      <c r="E4521" s="10">
        <v>1</v>
      </c>
      <c r="F4521" s="9" t="s">
        <v>9239</v>
      </c>
      <c r="G4521" s="9" t="s">
        <v>73</v>
      </c>
      <c r="H4521" s="11"/>
      <c r="I4521" s="12">
        <v>1100</v>
      </c>
      <c r="J4521" s="12"/>
      <c r="K4521" s="12"/>
      <c r="L4521" s="12">
        <f t="array" ref="L4521">IFERROR(LOOKUP(2^15,SEARCH({"40A","63A","80A","100A","125A","160A","200A","250A","400A","630A","800A","1000A","1250A","1600A","2000A","2500A","3200A","4000A","5000A","6300A"},UPPER(D4521)),{40,63,80,100,125,160,200,250,400,630,800,1000,1250,1600,2000,2500,3200,4000,5000,6300}),0)</f>
        <v>2500</v>
      </c>
      <c r="M4521" s="9" t="str">
        <f t="shared" si="351"/>
        <v>Straight Feeder</v>
      </c>
      <c r="N4521" s="9" t="str">
        <f t="shared" si="352"/>
        <v>CU</v>
      </c>
      <c r="O4521" s="13" t="str">
        <f t="shared" si="353"/>
        <v>Silver</v>
      </c>
      <c r="P4521" s="9" t="str">
        <f t="shared" si="354"/>
        <v>PET</v>
      </c>
      <c r="Q4521" s="9" t="str">
        <f t="shared" si="355"/>
        <v>5</v>
      </c>
      <c r="R45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21" s="14" t="str">
        <f>IF(ProjectsDB[[#This Row],[Item Type]]="Straight Plug-In",_xlfn.TEXTJOIN("-",TRUE,M4521&amp;"-"&amp;_xlfn.LET(_xlpm.txt,ProjectsDB[[#This Row],[Assembly]],_xlpm.pos,FIND("SP",_xlpm.txt),_xlpm.pre,LEFT(_xlpm.txt,_xlpm.pos-1),IF(RIGHT(_xlpm.pre,3)="123","3PL",IF(RIGHT(_xlpm.pre,2)="12","2PL",IF(RIGHT(_xlpm.pre,1)="1","1PL","3PL")))),N4521,O4521,P4521,Q4521&amp;"W",R4521),_xlfn.TEXTJOIN("-",TRUE,M4521,N4521,O4521,P4521,Q4521&amp;"W",R4521))</f>
        <v>Straight Feeder-CU-Silver-PET-5W-1</v>
      </c>
      <c r="T4521" s="14" t="str">
        <f>IF(COUNTIF(Cycletime[Element Desc.],ProjectsDB[[#This Row],[Element Desc.]])&gt;0,"Found","Not Found")</f>
        <v>Found</v>
      </c>
    </row>
    <row r="4522" spans="2:20" x14ac:dyDescent="0.25">
      <c r="B4522" s="8" t="s">
        <v>9313</v>
      </c>
      <c r="C4522" s="9" t="s">
        <v>2171</v>
      </c>
      <c r="D4522" s="9" t="s">
        <v>2172</v>
      </c>
      <c r="E4522" s="10">
        <v>2</v>
      </c>
      <c r="F4522" s="9" t="s">
        <v>9239</v>
      </c>
      <c r="G4522" s="9" t="s">
        <v>73</v>
      </c>
      <c r="H4522" s="11"/>
      <c r="I4522" s="12">
        <v>300</v>
      </c>
      <c r="J4522" s="12">
        <v>300</v>
      </c>
      <c r="K4522" s="12"/>
      <c r="L4522" s="12">
        <f t="array" ref="L4522">IFERROR(LOOKUP(2^15,SEARCH({"40A","63A","80A","100A","125A","160A","200A","250A","400A","630A","800A","1000A","1250A","1600A","2000A","2500A","3200A","4000A","5000A","6300A"},UPPER(D4522)),{40,63,80,100,125,160,200,250,400,630,800,1000,1250,1600,2000,2500,3200,4000,5000,6300}),0)</f>
        <v>2500</v>
      </c>
      <c r="M4522" s="9" t="str">
        <f t="shared" si="351"/>
        <v>Elbow Flat</v>
      </c>
      <c r="N4522" s="9" t="str">
        <f t="shared" si="352"/>
        <v>CU</v>
      </c>
      <c r="O4522" s="13" t="str">
        <f t="shared" si="353"/>
        <v>Silver</v>
      </c>
      <c r="P4522" s="9" t="str">
        <f t="shared" si="354"/>
        <v>PET</v>
      </c>
      <c r="Q4522" s="9" t="str">
        <f t="shared" si="355"/>
        <v>5</v>
      </c>
      <c r="R45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22" s="14" t="str">
        <f>IF(ProjectsDB[[#This Row],[Item Type]]="Straight Plug-In",_xlfn.TEXTJOIN("-",TRUE,M4522&amp;"-"&amp;_xlfn.LET(_xlpm.txt,ProjectsDB[[#This Row],[Assembly]],_xlpm.pos,FIND("SP",_xlpm.txt),_xlpm.pre,LEFT(_xlpm.txt,_xlpm.pos-1),IF(RIGHT(_xlpm.pre,3)="123","3PL",IF(RIGHT(_xlpm.pre,2)="12","2PL",IF(RIGHT(_xlpm.pre,1)="1","1PL","3PL")))),N4522,O4522,P4522,Q4522&amp;"W",R4522),_xlfn.TEXTJOIN("-",TRUE,M4522,N4522,O4522,P4522,Q4522&amp;"W",R4522))</f>
        <v>Elbow Flat-CU-Silver-PET-5W-1</v>
      </c>
      <c r="T4522" s="14" t="str">
        <f>IF(COUNTIF(Cycletime[Element Desc.],ProjectsDB[[#This Row],[Element Desc.]])&gt;0,"Found","Not Found")</f>
        <v>Found</v>
      </c>
    </row>
    <row r="4523" spans="2:20" x14ac:dyDescent="0.25">
      <c r="B4523" s="8" t="s">
        <v>9314</v>
      </c>
      <c r="C4523" s="9" t="s">
        <v>9315</v>
      </c>
      <c r="D4523" s="9" t="s">
        <v>9316</v>
      </c>
      <c r="E4523" s="10">
        <v>1</v>
      </c>
      <c r="F4523" s="9" t="s">
        <v>9239</v>
      </c>
      <c r="G4523" s="9" t="s">
        <v>73</v>
      </c>
      <c r="H4523" s="11"/>
      <c r="I4523" s="12">
        <v>455</v>
      </c>
      <c r="J4523" s="12"/>
      <c r="K4523" s="12"/>
      <c r="L4523" s="12">
        <f t="array" ref="L4523">IFERROR(LOOKUP(2^15,SEARCH({"40A","63A","80A","100A","125A","160A","200A","250A","400A","630A","800A","1000A","1250A","1600A","2000A","2500A","3200A","4000A","5000A","6300A"},UPPER(D4523)),{40,63,80,100,125,160,200,250,400,630,800,1000,1250,1600,2000,2500,3200,4000,5000,6300}),0)</f>
        <v>2500</v>
      </c>
      <c r="M4523" s="9" t="str">
        <f t="shared" si="351"/>
        <v>Straight Feeder</v>
      </c>
      <c r="N4523" s="9" t="str">
        <f t="shared" si="352"/>
        <v>CU</v>
      </c>
      <c r="O4523" s="13" t="str">
        <f t="shared" si="353"/>
        <v>Silver</v>
      </c>
      <c r="P4523" s="9" t="str">
        <f t="shared" si="354"/>
        <v>PET</v>
      </c>
      <c r="Q4523" s="9" t="str">
        <f t="shared" si="355"/>
        <v>5</v>
      </c>
      <c r="R45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23" s="14" t="str">
        <f>IF(ProjectsDB[[#This Row],[Item Type]]="Straight Plug-In",_xlfn.TEXTJOIN("-",TRUE,M4523&amp;"-"&amp;_xlfn.LET(_xlpm.txt,ProjectsDB[[#This Row],[Assembly]],_xlpm.pos,FIND("SP",_xlpm.txt),_xlpm.pre,LEFT(_xlpm.txt,_xlpm.pos-1),IF(RIGHT(_xlpm.pre,3)="123","3PL",IF(RIGHT(_xlpm.pre,2)="12","2PL",IF(RIGHT(_xlpm.pre,1)="1","1PL","3PL")))),N4523,O4523,P4523,Q4523&amp;"W",R4523),_xlfn.TEXTJOIN("-",TRUE,M4523,N4523,O4523,P4523,Q4523&amp;"W",R4523))</f>
        <v>Straight Feeder-CU-Silver-PET-5W-1</v>
      </c>
      <c r="T4523" s="14" t="str">
        <f>IF(COUNTIF(Cycletime[Element Desc.],ProjectsDB[[#This Row],[Element Desc.]])&gt;0,"Found","Not Found")</f>
        <v>Found</v>
      </c>
    </row>
    <row r="4524" spans="2:20" x14ac:dyDescent="0.25">
      <c r="B4524" s="8" t="s">
        <v>9317</v>
      </c>
      <c r="C4524" s="9" t="s">
        <v>2141</v>
      </c>
      <c r="D4524" s="9" t="s">
        <v>2142</v>
      </c>
      <c r="E4524" s="10">
        <v>18</v>
      </c>
      <c r="F4524" s="9" t="s">
        <v>9239</v>
      </c>
      <c r="G4524" s="9" t="s">
        <v>73</v>
      </c>
      <c r="H4524" s="11"/>
      <c r="I4524" s="12"/>
      <c r="J4524" s="12"/>
      <c r="K4524" s="12"/>
      <c r="L4524" s="12">
        <f t="array" ref="L4524">IFERROR(LOOKUP(2^15,SEARCH({"40A","63A","80A","100A","125A","160A","200A","250A","400A","630A","800A","1000A","1250A","1600A","2000A","2500A","3200A","4000A","5000A","6300A"},UPPER(D4524)),{40,63,80,100,125,160,200,250,400,630,800,1000,1250,1600,2000,2500,3200,4000,5000,6300}),0)</f>
        <v>2500</v>
      </c>
      <c r="M4524" s="9" t="str">
        <f t="shared" si="351"/>
        <v>Joint Pack</v>
      </c>
      <c r="N4524" s="9" t="str">
        <f t="shared" si="352"/>
        <v>CU</v>
      </c>
      <c r="O4524" s="13" t="str">
        <f t="shared" si="353"/>
        <v>Silver</v>
      </c>
      <c r="P4524" s="9" t="str">
        <f t="shared" si="354"/>
        <v>None</v>
      </c>
      <c r="Q4524" s="9" t="str">
        <f t="shared" si="355"/>
        <v>5</v>
      </c>
      <c r="R45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24" s="14" t="str">
        <f>IF(ProjectsDB[[#This Row],[Item Type]]="Straight Plug-In",_xlfn.TEXTJOIN("-",TRUE,M4524&amp;"-"&amp;_xlfn.LET(_xlpm.txt,ProjectsDB[[#This Row],[Assembly]],_xlpm.pos,FIND("SP",_xlpm.txt),_xlpm.pre,LEFT(_xlpm.txt,_xlpm.pos-1),IF(RIGHT(_xlpm.pre,3)="123","3PL",IF(RIGHT(_xlpm.pre,2)="12","2PL",IF(RIGHT(_xlpm.pre,1)="1","1PL","3PL")))),N4524,O4524,P4524,Q4524&amp;"W",R4524),_xlfn.TEXTJOIN("-",TRUE,M4524,N4524,O4524,P4524,Q4524&amp;"W",R4524))</f>
        <v>Joint Pack-CU-Silver-None-5W-1</v>
      </c>
      <c r="T4524" s="14" t="str">
        <f>IF(COUNTIF(Cycletime[Element Desc.],ProjectsDB[[#This Row],[Element Desc.]])&gt;0,"Found","Not Found")</f>
        <v>Found</v>
      </c>
    </row>
    <row r="4525" spans="2:20" x14ac:dyDescent="0.25">
      <c r="B4525" s="8" t="s">
        <v>9318</v>
      </c>
      <c r="C4525" s="9" t="s">
        <v>6213</v>
      </c>
      <c r="D4525" s="9" t="s">
        <v>6214</v>
      </c>
      <c r="E4525" s="10">
        <v>2</v>
      </c>
      <c r="F4525" s="9" t="s">
        <v>9239</v>
      </c>
      <c r="G4525" s="9" t="s">
        <v>73</v>
      </c>
      <c r="H4525" s="11"/>
      <c r="I4525" s="12"/>
      <c r="J4525" s="12"/>
      <c r="K4525" s="12"/>
      <c r="L4525" s="12">
        <f t="array" ref="L4525">IFERROR(LOOKUP(2^15,SEARCH({"40A","63A","80A","100A","125A","160A","200A","250A","400A","630A","800A","1000A","1250A","1600A","2000A","2500A","3200A","4000A","5000A","6300A"},UPPER(D4525)),{40,63,80,100,125,160,200,250,400,630,800,1000,1250,1600,2000,2500,3200,4000,5000,6300}),0)</f>
        <v>2500</v>
      </c>
      <c r="M4525" s="9" t="str">
        <f t="shared" si="351"/>
        <v>End Cap</v>
      </c>
      <c r="N4525" s="9" t="str">
        <f t="shared" si="352"/>
        <v>CU</v>
      </c>
      <c r="O4525" s="13" t="str">
        <f t="shared" si="353"/>
        <v>None</v>
      </c>
      <c r="P4525" s="9" t="str">
        <f t="shared" si="354"/>
        <v>None</v>
      </c>
      <c r="Q4525" s="9" t="str">
        <f t="shared" si="355"/>
        <v>0</v>
      </c>
      <c r="R45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25" s="14" t="str">
        <f>IF(ProjectsDB[[#This Row],[Item Type]]="Straight Plug-In",_xlfn.TEXTJOIN("-",TRUE,M4525&amp;"-"&amp;_xlfn.LET(_xlpm.txt,ProjectsDB[[#This Row],[Assembly]],_xlpm.pos,FIND("SP",_xlpm.txt),_xlpm.pre,LEFT(_xlpm.txt,_xlpm.pos-1),IF(RIGHT(_xlpm.pre,3)="123","3PL",IF(RIGHT(_xlpm.pre,2)="12","2PL",IF(RIGHT(_xlpm.pre,1)="1","1PL","3PL")))),N4525,O4525,P4525,Q4525&amp;"W",R4525),_xlfn.TEXTJOIN("-",TRUE,M4525,N4525,O4525,P4525,Q4525&amp;"W",R4525))</f>
        <v>End Cap-CU-None-None-0W-1</v>
      </c>
      <c r="T4525" s="14" t="str">
        <f>IF(COUNTIF(Cycletime[Element Desc.],ProjectsDB[[#This Row],[Element Desc.]])&gt;0,"Found","Not Found")</f>
        <v>Found</v>
      </c>
    </row>
    <row r="4526" spans="2:20" x14ac:dyDescent="0.25">
      <c r="B4526" s="8" t="s">
        <v>9319</v>
      </c>
      <c r="C4526" s="9" t="s">
        <v>71</v>
      </c>
      <c r="D4526" s="9" t="s">
        <v>72</v>
      </c>
      <c r="E4526" s="10">
        <v>35</v>
      </c>
      <c r="F4526" s="9" t="s">
        <v>9239</v>
      </c>
      <c r="G4526" s="9" t="s">
        <v>73</v>
      </c>
      <c r="H4526" s="11"/>
      <c r="I4526" s="12"/>
      <c r="J4526" s="12"/>
      <c r="K4526" s="12"/>
      <c r="L4526" s="12">
        <f t="array" ref="L4526">IFERROR(LOOKUP(2^15,SEARCH({"40A","63A","80A","100A","125A","160A","200A","250A","400A","630A","800A","1000A","1250A","1600A","2000A","2500A","3200A","4000A","5000A","6300A"},UPPER(D4526)),{40,63,80,100,125,160,200,250,400,630,800,1000,1250,1600,2000,2500,3200,4000,5000,6300}),0)</f>
        <v>0</v>
      </c>
      <c r="M4526" s="9" t="str">
        <f t="shared" si="351"/>
        <v>Hanger Support</v>
      </c>
      <c r="N4526" s="9" t="str">
        <f t="shared" si="352"/>
        <v>AL</v>
      </c>
      <c r="O4526" s="13" t="str">
        <f t="shared" si="353"/>
        <v>None</v>
      </c>
      <c r="P4526" s="9" t="str">
        <f t="shared" si="354"/>
        <v>None</v>
      </c>
      <c r="Q4526" s="9" t="str">
        <f t="shared" si="355"/>
        <v>0</v>
      </c>
      <c r="R45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26" s="14" t="str">
        <f>IF(ProjectsDB[[#This Row],[Item Type]]="Straight Plug-In",_xlfn.TEXTJOIN("-",TRUE,M4526&amp;"-"&amp;_xlfn.LET(_xlpm.txt,ProjectsDB[[#This Row],[Assembly]],_xlpm.pos,FIND("SP",_xlpm.txt),_xlpm.pre,LEFT(_xlpm.txt,_xlpm.pos-1),IF(RIGHT(_xlpm.pre,3)="123","3PL",IF(RIGHT(_xlpm.pre,2)="12","2PL",IF(RIGHT(_xlpm.pre,1)="1","1PL","3PL")))),N4526,O4526,P4526,Q4526&amp;"W",R4526),_xlfn.TEXTJOIN("-",TRUE,M4526,N4526,O4526,P4526,Q4526&amp;"W",R4526))</f>
        <v>Hanger Support-AL-None-None-0W-1</v>
      </c>
      <c r="T4526" s="14" t="str">
        <f>IF(COUNTIF(Cycletime[Element Desc.],ProjectsDB[[#This Row],[Element Desc.]])&gt;0,"Found","Not Found")</f>
        <v>Found</v>
      </c>
    </row>
    <row r="4527" spans="2:20" x14ac:dyDescent="0.25">
      <c r="B4527" s="8" t="s">
        <v>9320</v>
      </c>
      <c r="C4527" s="9" t="s">
        <v>75</v>
      </c>
      <c r="D4527" s="9" t="s">
        <v>76</v>
      </c>
      <c r="E4527" s="10">
        <v>2</v>
      </c>
      <c r="F4527" s="9" t="s">
        <v>9239</v>
      </c>
      <c r="G4527" s="9" t="s">
        <v>73</v>
      </c>
      <c r="H4527" s="11"/>
      <c r="I4527" s="12"/>
      <c r="J4527" s="12"/>
      <c r="K4527" s="12"/>
      <c r="L4527" s="12">
        <f t="array" ref="L4527">IFERROR(LOOKUP(2^15,SEARCH({"40A","63A","80A","100A","125A","160A","200A","250A","400A","630A","800A","1000A","1250A","1600A","2000A","2500A","3200A","4000A","5000A","6300A"},UPPER(D4527)),{40,63,80,100,125,160,200,250,400,630,800,1000,1250,1600,2000,2500,3200,4000,5000,6300}),0)</f>
        <v>2500</v>
      </c>
      <c r="M4527" s="9" t="str">
        <f t="shared" si="351"/>
        <v>Wall Flange</v>
      </c>
      <c r="N4527" s="9" t="str">
        <f t="shared" si="352"/>
        <v>AL</v>
      </c>
      <c r="O4527" s="13" t="str">
        <f t="shared" si="353"/>
        <v>None</v>
      </c>
      <c r="P4527" s="9" t="str">
        <f t="shared" si="354"/>
        <v>None</v>
      </c>
      <c r="Q4527" s="9" t="str">
        <f t="shared" si="355"/>
        <v>0</v>
      </c>
      <c r="R45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527" s="14" t="str">
        <f>IF(ProjectsDB[[#This Row],[Item Type]]="Straight Plug-In",_xlfn.TEXTJOIN("-",TRUE,M4527&amp;"-"&amp;_xlfn.LET(_xlpm.txt,ProjectsDB[[#This Row],[Assembly]],_xlpm.pos,FIND("SP",_xlpm.txt),_xlpm.pre,LEFT(_xlpm.txt,_xlpm.pos-1),IF(RIGHT(_xlpm.pre,3)="123","3PL",IF(RIGHT(_xlpm.pre,2)="12","2PL",IF(RIGHT(_xlpm.pre,1)="1","1PL","3PL")))),N4527,O4527,P4527,Q4527&amp;"W",R4527),_xlfn.TEXTJOIN("-",TRUE,M4527,N4527,O4527,P4527,Q4527&amp;"W",R4527))</f>
        <v>Wall Flange-AL-None-None-0W-2</v>
      </c>
      <c r="T4527" s="14" t="str">
        <f>IF(COUNTIF(Cycletime[Element Desc.],ProjectsDB[[#This Row],[Element Desc.]])&gt;0,"Found","Not Found")</f>
        <v>Found</v>
      </c>
    </row>
    <row r="4528" spans="2:20" x14ac:dyDescent="0.25">
      <c r="B4528" s="8" t="s">
        <v>9321</v>
      </c>
      <c r="C4528" s="15" t="s">
        <v>9241</v>
      </c>
      <c r="D4528" s="15" t="s">
        <v>9242</v>
      </c>
      <c r="E4528" s="16">
        <v>1</v>
      </c>
      <c r="F4528" s="9" t="s">
        <v>9239</v>
      </c>
      <c r="G4528" s="9" t="s">
        <v>73</v>
      </c>
      <c r="H4528" s="11"/>
      <c r="I4528" s="12">
        <v>425</v>
      </c>
      <c r="J4528" s="12"/>
      <c r="K4528" s="12"/>
      <c r="L4528" s="12">
        <f t="array" ref="L4528">IFERROR(LOOKUP(2^15,SEARCH({"40A","63A","80A","100A","125A","160A","200A","250A","400A","630A","800A","1000A","1250A","1600A","2000A","2500A","3200A","4000A","5000A","6300A"},UPPER(D4528)),{40,63,80,100,125,160,200,250,400,630,800,1000,1250,1600,2000,2500,3200,4000,5000,6300}),0)</f>
        <v>2500</v>
      </c>
      <c r="M4528" s="9" t="str">
        <f t="shared" si="351"/>
        <v>Flange Straight</v>
      </c>
      <c r="N4528" s="9" t="str">
        <f t="shared" si="352"/>
        <v>CU</v>
      </c>
      <c r="O4528" s="13" t="str">
        <f t="shared" si="353"/>
        <v>Silver</v>
      </c>
      <c r="P4528" s="9" t="str">
        <f t="shared" si="354"/>
        <v>PET</v>
      </c>
      <c r="Q4528" s="9" t="str">
        <f t="shared" si="355"/>
        <v>5</v>
      </c>
      <c r="R45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28" s="14" t="str">
        <f>IF(ProjectsDB[[#This Row],[Item Type]]="Straight Plug-In",_xlfn.TEXTJOIN("-",TRUE,M4528&amp;"-"&amp;_xlfn.LET(_xlpm.txt,ProjectsDB[[#This Row],[Assembly]],_xlpm.pos,FIND("SP",_xlpm.txt),_xlpm.pre,LEFT(_xlpm.txt,_xlpm.pos-1),IF(RIGHT(_xlpm.pre,3)="123","3PL",IF(RIGHT(_xlpm.pre,2)="12","2PL",IF(RIGHT(_xlpm.pre,1)="1","1PL","3PL")))),N4528,O4528,P4528,Q4528&amp;"W",R4528),_xlfn.TEXTJOIN("-",TRUE,M4528,N4528,O4528,P4528,Q4528&amp;"W",R4528))</f>
        <v>Flange Straight-CU-Silver-PET-5W-1</v>
      </c>
      <c r="T4528" s="14" t="str">
        <f>IF(COUNTIF(Cycletime[Element Desc.],ProjectsDB[[#This Row],[Element Desc.]])&gt;0,"Found","Not Found")</f>
        <v>Found</v>
      </c>
    </row>
    <row r="4529" spans="2:20" x14ac:dyDescent="0.25">
      <c r="B4529" s="8" t="s">
        <v>9322</v>
      </c>
      <c r="C4529" s="15" t="s">
        <v>9323</v>
      </c>
      <c r="D4529" s="15" t="s">
        <v>9324</v>
      </c>
      <c r="E4529" s="16">
        <v>1</v>
      </c>
      <c r="F4529" s="9" t="s">
        <v>9239</v>
      </c>
      <c r="G4529" s="9" t="s">
        <v>73</v>
      </c>
      <c r="H4529" s="11"/>
      <c r="I4529" s="12">
        <v>1750</v>
      </c>
      <c r="J4529" s="12"/>
      <c r="K4529" s="12"/>
      <c r="L4529" s="12">
        <f t="array" ref="L4529">IFERROR(LOOKUP(2^15,SEARCH({"40A","63A","80A","100A","125A","160A","200A","250A","400A","630A","800A","1000A","1250A","1600A","2000A","2500A","3200A","4000A","5000A","6300A"},UPPER(D4529)),{40,63,80,100,125,160,200,250,400,630,800,1000,1250,1600,2000,2500,3200,4000,5000,6300}),0)</f>
        <v>2500</v>
      </c>
      <c r="M4529" s="9" t="str">
        <f t="shared" si="351"/>
        <v>Straight Feeder</v>
      </c>
      <c r="N4529" s="9" t="str">
        <f t="shared" si="352"/>
        <v>CU</v>
      </c>
      <c r="O4529" s="13" t="str">
        <f t="shared" si="353"/>
        <v>Silver</v>
      </c>
      <c r="P4529" s="9" t="str">
        <f t="shared" si="354"/>
        <v>PET</v>
      </c>
      <c r="Q4529" s="9" t="str">
        <f t="shared" si="355"/>
        <v>5</v>
      </c>
      <c r="R45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29" s="14" t="str">
        <f>IF(ProjectsDB[[#This Row],[Item Type]]="Straight Plug-In",_xlfn.TEXTJOIN("-",TRUE,M4529&amp;"-"&amp;_xlfn.LET(_xlpm.txt,ProjectsDB[[#This Row],[Assembly]],_xlpm.pos,FIND("SP",_xlpm.txt),_xlpm.pre,LEFT(_xlpm.txt,_xlpm.pos-1),IF(RIGHT(_xlpm.pre,3)="123","3PL",IF(RIGHT(_xlpm.pre,2)="12","2PL",IF(RIGHT(_xlpm.pre,1)="1","1PL","3PL")))),N4529,O4529,P4529,Q4529&amp;"W",R4529),_xlfn.TEXTJOIN("-",TRUE,M4529,N4529,O4529,P4529,Q4529&amp;"W",R4529))</f>
        <v>Straight Feeder-CU-Silver-PET-5W-1</v>
      </c>
      <c r="T4529" s="14" t="str">
        <f>IF(COUNTIF(Cycletime[Element Desc.],ProjectsDB[[#This Row],[Element Desc.]])&gt;0,"Found","Not Found")</f>
        <v>Found</v>
      </c>
    </row>
    <row r="4530" spans="2:20" x14ac:dyDescent="0.25">
      <c r="B4530" s="8" t="s">
        <v>9325</v>
      </c>
      <c r="C4530" s="15" t="s">
        <v>9326</v>
      </c>
      <c r="D4530" s="15" t="s">
        <v>9327</v>
      </c>
      <c r="E4530" s="16">
        <v>20</v>
      </c>
      <c r="F4530" s="9" t="s">
        <v>9328</v>
      </c>
      <c r="G4530" s="9" t="s">
        <v>9329</v>
      </c>
      <c r="H4530" s="11"/>
      <c r="I4530" s="12"/>
      <c r="J4530" s="12"/>
      <c r="K4530" s="12"/>
      <c r="L4530" s="12">
        <f t="array" ref="L4530">IFERROR(LOOKUP(2^15,SEARCH({"40A","63A","80A","100A","125A","160A","200A","250A","400A","630A","800A","1000A","1250A","1600A","2000A","2500A","3200A","4000A","5000A","6300A"},UPPER(D4530)),{40,63,80,100,125,160,200,250,400,630,800,1000,1250,1600,2000,2500,3200,4000,5000,6300}),0)</f>
        <v>0</v>
      </c>
      <c r="M4530" s="9" t="str">
        <f t="shared" si="351"/>
        <v>Joint Pack Cover</v>
      </c>
      <c r="N4530" s="9" t="str">
        <f t="shared" si="352"/>
        <v>CU</v>
      </c>
      <c r="O4530" s="13" t="str">
        <f t="shared" si="353"/>
        <v>Tin</v>
      </c>
      <c r="P4530" s="9" t="str">
        <f t="shared" si="354"/>
        <v>None</v>
      </c>
      <c r="Q4530" s="9" t="str">
        <f t="shared" si="355"/>
        <v>0</v>
      </c>
      <c r="R45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30" s="14" t="str">
        <f>IF(ProjectsDB[[#This Row],[Item Type]]="Straight Plug-In",_xlfn.TEXTJOIN("-",TRUE,M4530&amp;"-"&amp;_xlfn.LET(_xlpm.txt,ProjectsDB[[#This Row],[Assembly]],_xlpm.pos,FIND("SP",_xlpm.txt),_xlpm.pre,LEFT(_xlpm.txt,_xlpm.pos-1),IF(RIGHT(_xlpm.pre,3)="123","3PL",IF(RIGHT(_xlpm.pre,2)="12","2PL",IF(RIGHT(_xlpm.pre,1)="1","1PL","3PL")))),N4530,O4530,P4530,Q4530&amp;"W",R4530),_xlfn.TEXTJOIN("-",TRUE,M4530,N4530,O4530,P4530,Q4530&amp;"W",R4530))</f>
        <v>Joint Pack Cover-CU-Tin-None-0W-1</v>
      </c>
      <c r="T4530" s="14" t="str">
        <f>IF(COUNTIF(Cycletime[Element Desc.],ProjectsDB[[#This Row],[Element Desc.]])&gt;0,"Found","Not Found")</f>
        <v>Found</v>
      </c>
    </row>
    <row r="4531" spans="2:20" x14ac:dyDescent="0.25">
      <c r="B4531" s="8" t="s">
        <v>9330</v>
      </c>
      <c r="C4531" s="9" t="s">
        <v>9331</v>
      </c>
      <c r="D4531" s="9" t="s">
        <v>9332</v>
      </c>
      <c r="E4531" s="10">
        <v>14</v>
      </c>
      <c r="F4531" s="9" t="s">
        <v>9328</v>
      </c>
      <c r="G4531" s="9" t="s">
        <v>9329</v>
      </c>
      <c r="H4531" s="11"/>
      <c r="I4531" s="12"/>
      <c r="J4531" s="12"/>
      <c r="K4531" s="12"/>
      <c r="L4531" s="12">
        <f t="array" ref="L4531">IFERROR(LOOKUP(2^15,SEARCH({"40A","63A","80A","100A","125A","160A","200A","250A","400A","630A","800A","1000A","1250A","1600A","2000A","2500A","3200A","4000A","5000A","6300A"},UPPER(D4531)),{40,63,80,100,125,160,200,250,400,630,800,1000,1250,1600,2000,2500,3200,4000,5000,6300}),0)</f>
        <v>0</v>
      </c>
      <c r="M4531" s="9" t="str">
        <f t="shared" si="351"/>
        <v>Joint Pack Cover</v>
      </c>
      <c r="N4531" s="9" t="str">
        <f t="shared" si="352"/>
        <v>CU</v>
      </c>
      <c r="O4531" s="13" t="str">
        <f t="shared" si="353"/>
        <v>Tin</v>
      </c>
      <c r="P4531" s="9" t="str">
        <f t="shared" si="354"/>
        <v>None</v>
      </c>
      <c r="Q4531" s="9" t="str">
        <f t="shared" si="355"/>
        <v>0</v>
      </c>
      <c r="R45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31" s="14" t="str">
        <f>IF(ProjectsDB[[#This Row],[Item Type]]="Straight Plug-In",_xlfn.TEXTJOIN("-",TRUE,M4531&amp;"-"&amp;_xlfn.LET(_xlpm.txt,ProjectsDB[[#This Row],[Assembly]],_xlpm.pos,FIND("SP",_xlpm.txt),_xlpm.pre,LEFT(_xlpm.txt,_xlpm.pos-1),IF(RIGHT(_xlpm.pre,3)="123","3PL",IF(RIGHT(_xlpm.pre,2)="12","2PL",IF(RIGHT(_xlpm.pre,1)="1","1PL","3PL")))),N4531,O4531,P4531,Q4531&amp;"W",R4531),_xlfn.TEXTJOIN("-",TRUE,M4531,N4531,O4531,P4531,Q4531&amp;"W",R4531))</f>
        <v>Joint Pack Cover-CU-Tin-None-0W-1</v>
      </c>
      <c r="T4531" s="14" t="str">
        <f>IF(COUNTIF(Cycletime[Element Desc.],ProjectsDB[[#This Row],[Element Desc.]])&gt;0,"Found","Not Found")</f>
        <v>Found</v>
      </c>
    </row>
    <row r="4532" spans="2:20" x14ac:dyDescent="0.25">
      <c r="B4532" s="8" t="s">
        <v>9333</v>
      </c>
      <c r="C4532" s="9" t="s">
        <v>9334</v>
      </c>
      <c r="D4532" s="9" t="s">
        <v>9335</v>
      </c>
      <c r="E4532" s="10">
        <v>1</v>
      </c>
      <c r="F4532" s="9" t="s">
        <v>9336</v>
      </c>
      <c r="G4532" s="9" t="s">
        <v>3303</v>
      </c>
      <c r="H4532" s="11"/>
      <c r="I4532" s="12"/>
      <c r="J4532" s="12"/>
      <c r="K4532" s="12"/>
      <c r="L4532" s="12">
        <f t="array" ref="L4532">IFERROR(LOOKUP(2^15,SEARCH({"40A","63A","80A","100A","125A","160A","200A","250A","400A","630A","800A","1000A","1250A","1600A","2000A","2500A","3200A","4000A","5000A","6300A"},UPPER(D4532)),{40,63,80,100,125,160,200,250,400,630,800,1000,1250,1600,2000,2500,3200,4000,5000,6300}),0)</f>
        <v>5000</v>
      </c>
      <c r="M4532" s="9" t="str">
        <f t="shared" si="351"/>
        <v>Generator Adaptation</v>
      </c>
      <c r="N4532" s="9" t="str">
        <f t="shared" si="352"/>
        <v>CU</v>
      </c>
      <c r="O4532" s="13" t="str">
        <f t="shared" si="353"/>
        <v>None</v>
      </c>
      <c r="P4532" s="9" t="str">
        <f t="shared" si="354"/>
        <v>None</v>
      </c>
      <c r="Q4532" s="9" t="str">
        <f t="shared" si="355"/>
        <v>4</v>
      </c>
      <c r="R45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532" s="14" t="str">
        <f>IF(ProjectsDB[[#This Row],[Item Type]]="Straight Plug-In",_xlfn.TEXTJOIN("-",TRUE,M4532&amp;"-"&amp;_xlfn.LET(_xlpm.txt,ProjectsDB[[#This Row],[Assembly]],_xlpm.pos,FIND("SP",_xlpm.txt),_xlpm.pre,LEFT(_xlpm.txt,_xlpm.pos-1),IF(RIGHT(_xlpm.pre,3)="123","3PL",IF(RIGHT(_xlpm.pre,2)="12","2PL",IF(RIGHT(_xlpm.pre,1)="1","1PL","3PL")))),N4532,O4532,P4532,Q4532&amp;"W",R4532),_xlfn.TEXTJOIN("-",TRUE,M4532,N4532,O4532,P4532,Q4532&amp;"W",R4532))</f>
        <v>Generator Adaptation-CU-None-None-4W-2</v>
      </c>
      <c r="T4532" s="14" t="str">
        <f>IF(COUNTIF(Cycletime[Element Desc.],ProjectsDB[[#This Row],[Element Desc.]])&gt;0,"Found","Not Found")</f>
        <v>Found</v>
      </c>
    </row>
    <row r="4533" spans="2:20" x14ac:dyDescent="0.25">
      <c r="B4533" s="8" t="s">
        <v>9337</v>
      </c>
      <c r="C4533" s="9" t="s">
        <v>9338</v>
      </c>
      <c r="D4533" s="9" t="s">
        <v>9339</v>
      </c>
      <c r="E4533" s="10">
        <v>1</v>
      </c>
      <c r="F4533" s="9" t="s">
        <v>9336</v>
      </c>
      <c r="G4533" s="9" t="s">
        <v>1443</v>
      </c>
      <c r="H4533" s="11"/>
      <c r="I4533" s="12"/>
      <c r="J4533" s="12"/>
      <c r="K4533" s="12"/>
      <c r="L4533" s="12">
        <f t="array" ref="L4533">IFERROR(LOOKUP(2^15,SEARCH({"40A","63A","80A","100A","125A","160A","200A","250A","400A","630A","800A","1000A","1250A","1600A","2000A","2500A","3200A","4000A","5000A","6300A"},UPPER(D4533)),{40,63,80,100,125,160,200,250,400,630,800,1000,1250,1600,2000,2500,3200,4000,5000,6300}),0)</f>
        <v>6300</v>
      </c>
      <c r="M4533" s="9" t="str">
        <f t="shared" si="351"/>
        <v>Canopy Protection</v>
      </c>
      <c r="N4533" s="9" t="str">
        <f t="shared" si="352"/>
        <v>CU</v>
      </c>
      <c r="O4533" s="13" t="str">
        <f t="shared" si="353"/>
        <v>None</v>
      </c>
      <c r="P4533" s="9" t="str">
        <f t="shared" si="354"/>
        <v>None</v>
      </c>
      <c r="Q4533" s="9" t="str">
        <f t="shared" si="355"/>
        <v>0</v>
      </c>
      <c r="R45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33" s="14" t="str">
        <f>IF(ProjectsDB[[#This Row],[Item Type]]="Straight Plug-In",_xlfn.TEXTJOIN("-",TRUE,M4533&amp;"-"&amp;_xlfn.LET(_xlpm.txt,ProjectsDB[[#This Row],[Assembly]],_xlpm.pos,FIND("SP",_xlpm.txt),_xlpm.pre,LEFT(_xlpm.txt,_xlpm.pos-1),IF(RIGHT(_xlpm.pre,3)="123","3PL",IF(RIGHT(_xlpm.pre,2)="12","2PL",IF(RIGHT(_xlpm.pre,1)="1","1PL","3PL")))),N4533,O4533,P4533,Q4533&amp;"W",R4533),_xlfn.TEXTJOIN("-",TRUE,M4533,N4533,O4533,P4533,Q4533&amp;"W",R4533))</f>
        <v>Canopy Protection-CU-None-None-0W-3</v>
      </c>
      <c r="T4533" s="14" t="str">
        <f>IF(COUNTIF(Cycletime[Element Desc.],ProjectsDB[[#This Row],[Element Desc.]])&gt;0,"Found","Not Found")</f>
        <v>Found</v>
      </c>
    </row>
    <row r="4534" spans="2:20" x14ac:dyDescent="0.25">
      <c r="B4534" s="8" t="s">
        <v>9340</v>
      </c>
      <c r="C4534" s="9" t="s">
        <v>9341</v>
      </c>
      <c r="D4534" s="9" t="s">
        <v>9342</v>
      </c>
      <c r="E4534" s="10">
        <v>1</v>
      </c>
      <c r="F4534" s="9" t="s">
        <v>9336</v>
      </c>
      <c r="G4534" s="9" t="s">
        <v>1591</v>
      </c>
      <c r="H4534" s="11"/>
      <c r="I4534" s="12">
        <v>1650</v>
      </c>
      <c r="J4534" s="12"/>
      <c r="K4534" s="12"/>
      <c r="L4534" s="12">
        <f t="array" ref="L4534">IFERROR(LOOKUP(2^15,SEARCH({"40A","63A","80A","100A","125A","160A","200A","250A","400A","630A","800A","1000A","1250A","1600A","2000A","2500A","3200A","4000A","5000A","6300A"},UPPER(D4534)),{40,63,80,100,125,160,200,250,400,630,800,1000,1250,1600,2000,2500,3200,4000,5000,6300}),0)</f>
        <v>6300</v>
      </c>
      <c r="M4534" s="9" t="str">
        <f t="shared" si="351"/>
        <v>Straight Feeder</v>
      </c>
      <c r="N4534" s="9" t="str">
        <f t="shared" si="352"/>
        <v>CU</v>
      </c>
      <c r="O4534" s="13" t="str">
        <f t="shared" si="353"/>
        <v>Silver</v>
      </c>
      <c r="P4534" s="9" t="str">
        <f t="shared" si="354"/>
        <v>Epoxy</v>
      </c>
      <c r="Q4534" s="9" t="str">
        <f t="shared" si="355"/>
        <v>4</v>
      </c>
      <c r="R45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34" s="14" t="str">
        <f>IF(ProjectsDB[[#This Row],[Item Type]]="Straight Plug-In",_xlfn.TEXTJOIN("-",TRUE,M4534&amp;"-"&amp;_xlfn.LET(_xlpm.txt,ProjectsDB[[#This Row],[Assembly]],_xlpm.pos,FIND("SP",_xlpm.txt),_xlpm.pre,LEFT(_xlpm.txt,_xlpm.pos-1),IF(RIGHT(_xlpm.pre,3)="123","3PL",IF(RIGHT(_xlpm.pre,2)="12","2PL",IF(RIGHT(_xlpm.pre,1)="1","1PL","3PL")))),N4534,O4534,P4534,Q4534&amp;"W",R4534),_xlfn.TEXTJOIN("-",TRUE,M4534,N4534,O4534,P4534,Q4534&amp;"W",R4534))</f>
        <v>Straight Feeder-CU-Silver-Epoxy-4W-3</v>
      </c>
      <c r="T4534" s="14" t="str">
        <f>IF(COUNTIF(Cycletime[Element Desc.],ProjectsDB[[#This Row],[Element Desc.]])&gt;0,"Found","Not Found")</f>
        <v>Found</v>
      </c>
    </row>
    <row r="4535" spans="2:20" x14ac:dyDescent="0.25">
      <c r="B4535" s="8" t="s">
        <v>9343</v>
      </c>
      <c r="C4535" s="9" t="s">
        <v>9341</v>
      </c>
      <c r="D4535" s="9" t="s">
        <v>9342</v>
      </c>
      <c r="E4535" s="10">
        <v>1</v>
      </c>
      <c r="F4535" s="9" t="s">
        <v>9336</v>
      </c>
      <c r="G4535" s="9" t="s">
        <v>1591</v>
      </c>
      <c r="H4535" s="11"/>
      <c r="I4535" s="12">
        <v>1650</v>
      </c>
      <c r="J4535" s="12"/>
      <c r="K4535" s="12"/>
      <c r="L4535" s="12">
        <f t="array" ref="L4535">IFERROR(LOOKUP(2^15,SEARCH({"40A","63A","80A","100A","125A","160A","200A","250A","400A","630A","800A","1000A","1250A","1600A","2000A","2500A","3200A","4000A","5000A","6300A"},UPPER(D4535)),{40,63,80,100,125,160,200,250,400,630,800,1000,1250,1600,2000,2500,3200,4000,5000,6300}),0)</f>
        <v>6300</v>
      </c>
      <c r="M4535" s="9" t="str">
        <f t="shared" si="351"/>
        <v>Straight Feeder</v>
      </c>
      <c r="N4535" s="9" t="str">
        <f t="shared" si="352"/>
        <v>CU</v>
      </c>
      <c r="O4535" s="13" t="str">
        <f t="shared" si="353"/>
        <v>Silver</v>
      </c>
      <c r="P4535" s="9" t="str">
        <f t="shared" si="354"/>
        <v>Epoxy</v>
      </c>
      <c r="Q4535" s="9" t="str">
        <f t="shared" si="355"/>
        <v>4</v>
      </c>
      <c r="R45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35" s="14" t="str">
        <f>IF(ProjectsDB[[#This Row],[Item Type]]="Straight Plug-In",_xlfn.TEXTJOIN("-",TRUE,M4535&amp;"-"&amp;_xlfn.LET(_xlpm.txt,ProjectsDB[[#This Row],[Assembly]],_xlpm.pos,FIND("SP",_xlpm.txt),_xlpm.pre,LEFT(_xlpm.txt,_xlpm.pos-1),IF(RIGHT(_xlpm.pre,3)="123","3PL",IF(RIGHT(_xlpm.pre,2)="12","2PL",IF(RIGHT(_xlpm.pre,1)="1","1PL","3PL")))),N4535,O4535,P4535,Q4535&amp;"W",R4535),_xlfn.TEXTJOIN("-",TRUE,M4535,N4535,O4535,P4535,Q4535&amp;"W",R4535))</f>
        <v>Straight Feeder-CU-Silver-Epoxy-4W-3</v>
      </c>
      <c r="T4535" s="14" t="str">
        <f>IF(COUNTIF(Cycletime[Element Desc.],ProjectsDB[[#This Row],[Element Desc.]])&gt;0,"Found","Not Found")</f>
        <v>Found</v>
      </c>
    </row>
    <row r="4536" spans="2:20" x14ac:dyDescent="0.25">
      <c r="B4536" s="8" t="s">
        <v>9344</v>
      </c>
      <c r="C4536" s="9" t="s">
        <v>9326</v>
      </c>
      <c r="D4536" s="9" t="s">
        <v>9327</v>
      </c>
      <c r="E4536" s="10">
        <v>2</v>
      </c>
      <c r="F4536" s="9" t="s">
        <v>9336</v>
      </c>
      <c r="G4536" s="9" t="s">
        <v>9345</v>
      </c>
      <c r="H4536" s="11"/>
      <c r="I4536" s="12"/>
      <c r="J4536" s="12"/>
      <c r="K4536" s="12"/>
      <c r="L4536" s="12">
        <f t="array" ref="L4536">IFERROR(LOOKUP(2^15,SEARCH({"40A","63A","80A","100A","125A","160A","200A","250A","400A","630A","800A","1000A","1250A","1600A","2000A","2500A","3200A","4000A","5000A","6300A"},UPPER(D4536)),{40,63,80,100,125,160,200,250,400,630,800,1000,1250,1600,2000,2500,3200,4000,5000,6300}),0)</f>
        <v>0</v>
      </c>
      <c r="M4536" s="9" t="str">
        <f t="shared" si="351"/>
        <v>Joint Pack Cover</v>
      </c>
      <c r="N4536" s="9" t="str">
        <f t="shared" si="352"/>
        <v>CU</v>
      </c>
      <c r="O4536" s="13" t="str">
        <f t="shared" si="353"/>
        <v>Tin</v>
      </c>
      <c r="P4536" s="9" t="str">
        <f t="shared" si="354"/>
        <v>None</v>
      </c>
      <c r="Q4536" s="9" t="str">
        <f t="shared" si="355"/>
        <v>0</v>
      </c>
      <c r="R45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36" s="14" t="str">
        <f>IF(ProjectsDB[[#This Row],[Item Type]]="Straight Plug-In",_xlfn.TEXTJOIN("-",TRUE,M4536&amp;"-"&amp;_xlfn.LET(_xlpm.txt,ProjectsDB[[#This Row],[Assembly]],_xlpm.pos,FIND("SP",_xlpm.txt),_xlpm.pre,LEFT(_xlpm.txt,_xlpm.pos-1),IF(RIGHT(_xlpm.pre,3)="123","3PL",IF(RIGHT(_xlpm.pre,2)="12","2PL",IF(RIGHT(_xlpm.pre,1)="1","1PL","3PL")))),N4536,O4536,P4536,Q4536&amp;"W",R4536),_xlfn.TEXTJOIN("-",TRUE,M4536,N4536,O4536,P4536,Q4536&amp;"W",R4536))</f>
        <v>Joint Pack Cover-CU-Tin-None-0W-1</v>
      </c>
      <c r="T4536" s="14" t="str">
        <f>IF(COUNTIF(Cycletime[Element Desc.],ProjectsDB[[#This Row],[Element Desc.]])&gt;0,"Found","Not Found")</f>
        <v>Found</v>
      </c>
    </row>
    <row r="4537" spans="2:20" x14ac:dyDescent="0.25">
      <c r="B4537" s="8" t="s">
        <v>9346</v>
      </c>
      <c r="C4537" s="15" t="s">
        <v>9347</v>
      </c>
      <c r="D4537" s="15" t="s">
        <v>9348</v>
      </c>
      <c r="E4537" s="16">
        <v>1</v>
      </c>
      <c r="F4537" s="9" t="s">
        <v>9336</v>
      </c>
      <c r="G4537" s="9" t="s">
        <v>1587</v>
      </c>
      <c r="H4537" s="11"/>
      <c r="I4537" s="12"/>
      <c r="J4537" s="12"/>
      <c r="K4537" s="12"/>
      <c r="L4537" s="12">
        <f t="array" ref="L4537">IFERROR(LOOKUP(2^15,SEARCH({"40A","63A","80A","100A","125A","160A","200A","250A","400A","630A","800A","1000A","1250A","1600A","2000A","2500A","3200A","4000A","5000A","6300A"},UPPER(D4537)),{40,63,80,100,125,160,200,250,400,630,800,1000,1250,1600,2000,2500,3200,4000,5000,6300}),0)</f>
        <v>6300</v>
      </c>
      <c r="M4537" s="9" t="str">
        <f t="shared" si="351"/>
        <v>Canopy Protection</v>
      </c>
      <c r="N4537" s="9" t="str">
        <f t="shared" si="352"/>
        <v>CU</v>
      </c>
      <c r="O4537" s="13" t="str">
        <f t="shared" si="353"/>
        <v>None</v>
      </c>
      <c r="P4537" s="9" t="str">
        <f t="shared" si="354"/>
        <v>None</v>
      </c>
      <c r="Q4537" s="9" t="str">
        <f t="shared" si="355"/>
        <v>0</v>
      </c>
      <c r="R45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37" s="14" t="str">
        <f>IF(ProjectsDB[[#This Row],[Item Type]]="Straight Plug-In",_xlfn.TEXTJOIN("-",TRUE,M4537&amp;"-"&amp;_xlfn.LET(_xlpm.txt,ProjectsDB[[#This Row],[Assembly]],_xlpm.pos,FIND("SP",_xlpm.txt),_xlpm.pre,LEFT(_xlpm.txt,_xlpm.pos-1),IF(RIGHT(_xlpm.pre,3)="123","3PL",IF(RIGHT(_xlpm.pre,2)="12","2PL",IF(RIGHT(_xlpm.pre,1)="1","1PL","3PL")))),N4537,O4537,P4537,Q4537&amp;"W",R4537),_xlfn.TEXTJOIN("-",TRUE,M4537,N4537,O4537,P4537,Q4537&amp;"W",R4537))</f>
        <v>Canopy Protection-CU-None-None-0W-3</v>
      </c>
      <c r="T4537" s="14" t="str">
        <f>IF(COUNTIF(Cycletime[Element Desc.],ProjectsDB[[#This Row],[Element Desc.]])&gt;0,"Found","Not Found")</f>
        <v>Found</v>
      </c>
    </row>
    <row r="4538" spans="2:20" x14ac:dyDescent="0.25">
      <c r="B4538" s="8" t="s">
        <v>9349</v>
      </c>
      <c r="C4538" s="15" t="s">
        <v>9350</v>
      </c>
      <c r="D4538" s="15" t="s">
        <v>9351</v>
      </c>
      <c r="E4538" s="16">
        <v>1</v>
      </c>
      <c r="F4538" s="9" t="s">
        <v>9336</v>
      </c>
      <c r="G4538" s="9" t="s">
        <v>1587</v>
      </c>
      <c r="H4538" s="11"/>
      <c r="I4538" s="12"/>
      <c r="J4538" s="12"/>
      <c r="K4538" s="12"/>
      <c r="L4538" s="12">
        <f t="array" ref="L4538">IFERROR(LOOKUP(2^15,SEARCH({"40A","63A","80A","100A","125A","160A","200A","250A","400A","630A","800A","1000A","1250A","1600A","2000A","2500A","3200A","4000A","5000A","6300A"},UPPER(D4538)),{40,63,80,100,125,160,200,250,400,630,800,1000,1250,1600,2000,2500,3200,4000,5000,6300}),0)</f>
        <v>5000</v>
      </c>
      <c r="M4538" s="9" t="str">
        <f t="shared" si="351"/>
        <v>Canopy Protection</v>
      </c>
      <c r="N4538" s="9" t="str">
        <f t="shared" si="352"/>
        <v>CU</v>
      </c>
      <c r="O4538" s="13" t="str">
        <f t="shared" si="353"/>
        <v>None</v>
      </c>
      <c r="P4538" s="9" t="str">
        <f t="shared" si="354"/>
        <v>None</v>
      </c>
      <c r="Q4538" s="9" t="str">
        <f t="shared" si="355"/>
        <v>0</v>
      </c>
      <c r="R45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538" s="14" t="str">
        <f>IF(ProjectsDB[[#This Row],[Item Type]]="Straight Plug-In",_xlfn.TEXTJOIN("-",TRUE,M4538&amp;"-"&amp;_xlfn.LET(_xlpm.txt,ProjectsDB[[#This Row],[Assembly]],_xlpm.pos,FIND("SP",_xlpm.txt),_xlpm.pre,LEFT(_xlpm.txt,_xlpm.pos-1),IF(RIGHT(_xlpm.pre,3)="123","3PL",IF(RIGHT(_xlpm.pre,2)="12","2PL",IF(RIGHT(_xlpm.pre,1)="1","1PL","3PL")))),N4538,O4538,P4538,Q4538&amp;"W",R4538),_xlfn.TEXTJOIN("-",TRUE,M4538,N4538,O4538,P4538,Q4538&amp;"W",R4538))</f>
        <v>Canopy Protection-CU-None-None-0W-2</v>
      </c>
      <c r="T4538" s="14" t="str">
        <f>IF(COUNTIF(Cycletime[Element Desc.],ProjectsDB[[#This Row],[Element Desc.]])&gt;0,"Found","Not Found")</f>
        <v>Found</v>
      </c>
    </row>
    <row r="4539" spans="2:20" x14ac:dyDescent="0.25">
      <c r="B4539" s="8" t="s">
        <v>9352</v>
      </c>
      <c r="C4539" s="9" t="s">
        <v>9326</v>
      </c>
      <c r="D4539" s="9" t="s">
        <v>9327</v>
      </c>
      <c r="E4539" s="10">
        <v>34</v>
      </c>
      <c r="F4539" s="9" t="s">
        <v>9336</v>
      </c>
      <c r="G4539" s="9" t="s">
        <v>1544</v>
      </c>
      <c r="H4539" s="11"/>
      <c r="I4539" s="12"/>
      <c r="J4539" s="12"/>
      <c r="K4539" s="12"/>
      <c r="L4539" s="12">
        <f t="array" ref="L4539">IFERROR(LOOKUP(2^15,SEARCH({"40A","63A","80A","100A","125A","160A","200A","250A","400A","630A","800A","1000A","1250A","1600A","2000A","2500A","3200A","4000A","5000A","6300A"},UPPER(D4539)),{40,63,80,100,125,160,200,250,400,630,800,1000,1250,1600,2000,2500,3200,4000,5000,6300}),0)</f>
        <v>0</v>
      </c>
      <c r="M4539" s="9" t="str">
        <f t="shared" si="351"/>
        <v>Joint Pack Cover</v>
      </c>
      <c r="N4539" s="9" t="str">
        <f t="shared" si="352"/>
        <v>CU</v>
      </c>
      <c r="O4539" s="13" t="str">
        <f t="shared" si="353"/>
        <v>Tin</v>
      </c>
      <c r="P4539" s="9" t="str">
        <f t="shared" si="354"/>
        <v>None</v>
      </c>
      <c r="Q4539" s="9" t="str">
        <f t="shared" si="355"/>
        <v>0</v>
      </c>
      <c r="R45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39" s="14" t="str">
        <f>IF(ProjectsDB[[#This Row],[Item Type]]="Straight Plug-In",_xlfn.TEXTJOIN("-",TRUE,M4539&amp;"-"&amp;_xlfn.LET(_xlpm.txt,ProjectsDB[[#This Row],[Assembly]],_xlpm.pos,FIND("SP",_xlpm.txt),_xlpm.pre,LEFT(_xlpm.txt,_xlpm.pos-1),IF(RIGHT(_xlpm.pre,3)="123","3PL",IF(RIGHT(_xlpm.pre,2)="12","2PL",IF(RIGHT(_xlpm.pre,1)="1","1PL","3PL")))),N4539,O4539,P4539,Q4539&amp;"W",R4539),_xlfn.TEXTJOIN("-",TRUE,M4539,N4539,O4539,P4539,Q4539&amp;"W",R4539))</f>
        <v>Joint Pack Cover-CU-Tin-None-0W-1</v>
      </c>
      <c r="T4539" s="14" t="str">
        <f>IF(COUNTIF(Cycletime[Element Desc.],ProjectsDB[[#This Row],[Element Desc.]])&gt;0,"Found","Not Found")</f>
        <v>Found</v>
      </c>
    </row>
    <row r="4540" spans="2:20" x14ac:dyDescent="0.25">
      <c r="B4540" s="8" t="s">
        <v>9353</v>
      </c>
      <c r="C4540" s="9" t="s">
        <v>9331</v>
      </c>
      <c r="D4540" s="9" t="s">
        <v>9332</v>
      </c>
      <c r="E4540" s="10">
        <v>21</v>
      </c>
      <c r="F4540" s="9" t="s">
        <v>9336</v>
      </c>
      <c r="G4540" s="9" t="s">
        <v>1544</v>
      </c>
      <c r="H4540" s="11"/>
      <c r="I4540" s="12"/>
      <c r="J4540" s="12"/>
      <c r="K4540" s="12"/>
      <c r="L4540" s="12">
        <f t="array" ref="L4540">IFERROR(LOOKUP(2^15,SEARCH({"40A","63A","80A","100A","125A","160A","200A","250A","400A","630A","800A","1000A","1250A","1600A","2000A","2500A","3200A","4000A","5000A","6300A"},UPPER(D4540)),{40,63,80,100,125,160,200,250,400,630,800,1000,1250,1600,2000,2500,3200,4000,5000,6300}),0)</f>
        <v>0</v>
      </c>
      <c r="M4540" s="9" t="str">
        <f t="shared" si="351"/>
        <v>Joint Pack Cover</v>
      </c>
      <c r="N4540" s="9" t="str">
        <f t="shared" si="352"/>
        <v>CU</v>
      </c>
      <c r="O4540" s="13" t="str">
        <f t="shared" si="353"/>
        <v>Tin</v>
      </c>
      <c r="P4540" s="9" t="str">
        <f t="shared" si="354"/>
        <v>None</v>
      </c>
      <c r="Q4540" s="9" t="str">
        <f t="shared" si="355"/>
        <v>0</v>
      </c>
      <c r="R45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40" s="14" t="str">
        <f>IF(ProjectsDB[[#This Row],[Item Type]]="Straight Plug-In",_xlfn.TEXTJOIN("-",TRUE,M4540&amp;"-"&amp;_xlfn.LET(_xlpm.txt,ProjectsDB[[#This Row],[Assembly]],_xlpm.pos,FIND("SP",_xlpm.txt),_xlpm.pre,LEFT(_xlpm.txt,_xlpm.pos-1),IF(RIGHT(_xlpm.pre,3)="123","3PL",IF(RIGHT(_xlpm.pre,2)="12","2PL",IF(RIGHT(_xlpm.pre,1)="1","1PL","3PL")))),N4540,O4540,P4540,Q4540&amp;"W",R4540),_xlfn.TEXTJOIN("-",TRUE,M4540,N4540,O4540,P4540,Q4540&amp;"W",R4540))</f>
        <v>Joint Pack Cover-CU-Tin-None-0W-1</v>
      </c>
      <c r="T4540" s="14" t="str">
        <f>IF(COUNTIF(Cycletime[Element Desc.],ProjectsDB[[#This Row],[Element Desc.]])&gt;0,"Found","Not Found")</f>
        <v>Found</v>
      </c>
    </row>
    <row r="4541" spans="2:20" x14ac:dyDescent="0.25">
      <c r="B4541" s="8" t="s">
        <v>9354</v>
      </c>
      <c r="C4541" s="9" t="s">
        <v>9355</v>
      </c>
      <c r="D4541" s="9" t="s">
        <v>9356</v>
      </c>
      <c r="E4541" s="10">
        <v>1</v>
      </c>
      <c r="F4541" s="9" t="s">
        <v>9357</v>
      </c>
      <c r="G4541" s="9" t="s">
        <v>9358</v>
      </c>
      <c r="H4541" s="11"/>
      <c r="I4541" s="12"/>
      <c r="J4541" s="12"/>
      <c r="K4541" s="12"/>
      <c r="L4541" s="12">
        <f t="array" ref="L4541">IFERROR(LOOKUP(2^15,SEARCH({"40A","63A","80A","100A","125A","160A","200A","250A","400A","630A","800A","1000A","1250A","1600A","2000A","2500A","3200A","4000A","5000A","6300A"},UPPER(D4541)),{40,63,80,100,125,160,200,250,400,630,800,1000,1250,1600,2000,2500,3200,4000,5000,6300}),0)</f>
        <v>2500</v>
      </c>
      <c r="M4541" s="9" t="str">
        <f t="shared" si="351"/>
        <v>Canopy Protection</v>
      </c>
      <c r="N4541" s="9" t="str">
        <f t="shared" si="352"/>
        <v>CU</v>
      </c>
      <c r="O4541" s="13" t="str">
        <f t="shared" si="353"/>
        <v>None</v>
      </c>
      <c r="P4541" s="9" t="str">
        <f t="shared" si="354"/>
        <v>None</v>
      </c>
      <c r="Q4541" s="9" t="str">
        <f t="shared" si="355"/>
        <v>0</v>
      </c>
      <c r="R45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41" s="14" t="str">
        <f>IF(ProjectsDB[[#This Row],[Item Type]]="Straight Plug-In",_xlfn.TEXTJOIN("-",TRUE,M4541&amp;"-"&amp;_xlfn.LET(_xlpm.txt,ProjectsDB[[#This Row],[Assembly]],_xlpm.pos,FIND("SP",_xlpm.txt),_xlpm.pre,LEFT(_xlpm.txt,_xlpm.pos-1),IF(RIGHT(_xlpm.pre,3)="123","3PL",IF(RIGHT(_xlpm.pre,2)="12","2PL",IF(RIGHT(_xlpm.pre,1)="1","1PL","3PL")))),N4541,O4541,P4541,Q4541&amp;"W",R4541),_xlfn.TEXTJOIN("-",TRUE,M4541,N4541,O4541,P4541,Q4541&amp;"W",R4541))</f>
        <v>Canopy Protection-CU-None-None-0W-1</v>
      </c>
      <c r="T4541" s="14" t="str">
        <f>IF(COUNTIF(Cycletime[Element Desc.],ProjectsDB[[#This Row],[Element Desc.]])&gt;0,"Found","Not Found")</f>
        <v>Found</v>
      </c>
    </row>
    <row r="4542" spans="2:20" x14ac:dyDescent="0.25">
      <c r="B4542" s="8" t="s">
        <v>9359</v>
      </c>
      <c r="C4542" s="9" t="s">
        <v>9360</v>
      </c>
      <c r="D4542" s="9" t="s">
        <v>9361</v>
      </c>
      <c r="E4542" s="10">
        <v>1</v>
      </c>
      <c r="F4542" s="9" t="s">
        <v>9357</v>
      </c>
      <c r="G4542" s="9" t="s">
        <v>9358</v>
      </c>
      <c r="H4542" s="11"/>
      <c r="I4542" s="12"/>
      <c r="J4542" s="12"/>
      <c r="K4542" s="12"/>
      <c r="L4542" s="12">
        <f t="array" ref="L4542">IFERROR(LOOKUP(2^15,SEARCH({"40A","63A","80A","100A","125A","160A","200A","250A","400A","630A","800A","1000A","1250A","1600A","2000A","2500A","3200A","4000A","5000A","6300A"},UPPER(D4542)),{40,63,80,100,125,160,200,250,400,630,800,1000,1250,1600,2000,2500,3200,4000,5000,6300}),0)</f>
        <v>2500</v>
      </c>
      <c r="M4542" s="9" t="str">
        <f t="shared" si="351"/>
        <v>Canopy Protection</v>
      </c>
      <c r="N4542" s="9" t="str">
        <f t="shared" si="352"/>
        <v>CU</v>
      </c>
      <c r="O4542" s="13" t="str">
        <f t="shared" si="353"/>
        <v>None</v>
      </c>
      <c r="P4542" s="9" t="str">
        <f t="shared" si="354"/>
        <v>None</v>
      </c>
      <c r="Q4542" s="9" t="str">
        <f t="shared" si="355"/>
        <v>0</v>
      </c>
      <c r="R45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42" s="14" t="str">
        <f>IF(ProjectsDB[[#This Row],[Item Type]]="Straight Plug-In",_xlfn.TEXTJOIN("-",TRUE,M4542&amp;"-"&amp;_xlfn.LET(_xlpm.txt,ProjectsDB[[#This Row],[Assembly]],_xlpm.pos,FIND("SP",_xlpm.txt),_xlpm.pre,LEFT(_xlpm.txt,_xlpm.pos-1),IF(RIGHT(_xlpm.pre,3)="123","3PL",IF(RIGHT(_xlpm.pre,2)="12","2PL",IF(RIGHT(_xlpm.pre,1)="1","1PL","3PL")))),N4542,O4542,P4542,Q4542&amp;"W",R4542),_xlfn.TEXTJOIN("-",TRUE,M4542,N4542,O4542,P4542,Q4542&amp;"W",R4542))</f>
        <v>Canopy Protection-CU-None-None-0W-1</v>
      </c>
      <c r="T4542" s="14" t="str">
        <f>IF(COUNTIF(Cycletime[Element Desc.],ProjectsDB[[#This Row],[Element Desc.]])&gt;0,"Found","Not Found")</f>
        <v>Found</v>
      </c>
    </row>
    <row r="4543" spans="2:20" x14ac:dyDescent="0.25">
      <c r="B4543" s="8" t="s">
        <v>9362</v>
      </c>
      <c r="C4543" s="9" t="s">
        <v>9363</v>
      </c>
      <c r="D4543" s="9" t="s">
        <v>9364</v>
      </c>
      <c r="E4543" s="10">
        <v>1</v>
      </c>
      <c r="F4543" s="9" t="s">
        <v>9357</v>
      </c>
      <c r="G4543" s="9" t="s">
        <v>9358</v>
      </c>
      <c r="H4543" s="11"/>
      <c r="I4543" s="12"/>
      <c r="J4543" s="12"/>
      <c r="K4543" s="12"/>
      <c r="L4543" s="12">
        <f t="array" ref="L4543">IFERROR(LOOKUP(2^15,SEARCH({"40A","63A","80A","100A","125A","160A","200A","250A","400A","630A","800A","1000A","1250A","1600A","2000A","2500A","3200A","4000A","5000A","6300A"},UPPER(D4543)),{40,63,80,100,125,160,200,250,400,630,800,1000,1250,1600,2000,2500,3200,4000,5000,6300}),0)</f>
        <v>6300</v>
      </c>
      <c r="M4543" s="9" t="str">
        <f t="shared" si="351"/>
        <v>Canopy Protection</v>
      </c>
      <c r="N4543" s="9" t="str">
        <f t="shared" si="352"/>
        <v>CU</v>
      </c>
      <c r="O4543" s="13" t="str">
        <f t="shared" si="353"/>
        <v>None</v>
      </c>
      <c r="P4543" s="9" t="str">
        <f t="shared" si="354"/>
        <v>None</v>
      </c>
      <c r="Q4543" s="9" t="str">
        <f t="shared" si="355"/>
        <v>0</v>
      </c>
      <c r="R45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43" s="14" t="str">
        <f>IF(ProjectsDB[[#This Row],[Item Type]]="Straight Plug-In",_xlfn.TEXTJOIN("-",TRUE,M4543&amp;"-"&amp;_xlfn.LET(_xlpm.txt,ProjectsDB[[#This Row],[Assembly]],_xlpm.pos,FIND("SP",_xlpm.txt),_xlpm.pre,LEFT(_xlpm.txt,_xlpm.pos-1),IF(RIGHT(_xlpm.pre,3)="123","3PL",IF(RIGHT(_xlpm.pre,2)="12","2PL",IF(RIGHT(_xlpm.pre,1)="1","1PL","3PL")))),N4543,O4543,P4543,Q4543&amp;"W",R4543),_xlfn.TEXTJOIN("-",TRUE,M4543,N4543,O4543,P4543,Q4543&amp;"W",R4543))</f>
        <v>Canopy Protection-CU-None-None-0W-3</v>
      </c>
      <c r="T4543" s="14" t="str">
        <f>IF(COUNTIF(Cycletime[Element Desc.],ProjectsDB[[#This Row],[Element Desc.]])&gt;0,"Found","Not Found")</f>
        <v>Found</v>
      </c>
    </row>
    <row r="4544" spans="2:20" x14ac:dyDescent="0.25">
      <c r="B4544" s="8" t="s">
        <v>9365</v>
      </c>
      <c r="C4544" s="9" t="s">
        <v>9366</v>
      </c>
      <c r="D4544" s="9" t="s">
        <v>9367</v>
      </c>
      <c r="E4544" s="10">
        <v>1</v>
      </c>
      <c r="F4544" s="9" t="s">
        <v>9357</v>
      </c>
      <c r="G4544" s="9" t="s">
        <v>9358</v>
      </c>
      <c r="H4544" s="11"/>
      <c r="I4544" s="12"/>
      <c r="J4544" s="12"/>
      <c r="K4544" s="12"/>
      <c r="L4544" s="12">
        <f t="array" ref="L4544">IFERROR(LOOKUP(2^15,SEARCH({"40A","63A","80A","100A","125A","160A","200A","250A","400A","630A","800A","1000A","1250A","1600A","2000A","2500A","3200A","4000A","5000A","6300A"},UPPER(D4544)),{40,63,80,100,125,160,200,250,400,630,800,1000,1250,1600,2000,2500,3200,4000,5000,6300}),0)</f>
        <v>6300</v>
      </c>
      <c r="M4544" s="9" t="str">
        <f t="shared" si="351"/>
        <v>Canopy Protection</v>
      </c>
      <c r="N4544" s="9" t="str">
        <f t="shared" si="352"/>
        <v>CU</v>
      </c>
      <c r="O4544" s="13" t="str">
        <f t="shared" si="353"/>
        <v>None</v>
      </c>
      <c r="P4544" s="9" t="str">
        <f t="shared" si="354"/>
        <v>None</v>
      </c>
      <c r="Q4544" s="9" t="str">
        <f t="shared" si="355"/>
        <v>0</v>
      </c>
      <c r="R45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44" s="14" t="str">
        <f>IF(ProjectsDB[[#This Row],[Item Type]]="Straight Plug-In",_xlfn.TEXTJOIN("-",TRUE,M4544&amp;"-"&amp;_xlfn.LET(_xlpm.txt,ProjectsDB[[#This Row],[Assembly]],_xlpm.pos,FIND("SP",_xlpm.txt),_xlpm.pre,LEFT(_xlpm.txt,_xlpm.pos-1),IF(RIGHT(_xlpm.pre,3)="123","3PL",IF(RIGHT(_xlpm.pre,2)="12","2PL",IF(RIGHT(_xlpm.pre,1)="1","1PL","3PL")))),N4544,O4544,P4544,Q4544&amp;"W",R4544),_xlfn.TEXTJOIN("-",TRUE,M4544,N4544,O4544,P4544,Q4544&amp;"W",R4544))</f>
        <v>Canopy Protection-CU-None-None-0W-3</v>
      </c>
      <c r="T4544" s="14" t="str">
        <f>IF(COUNTIF(Cycletime[Element Desc.],ProjectsDB[[#This Row],[Element Desc.]])&gt;0,"Found","Not Found")</f>
        <v>Found</v>
      </c>
    </row>
    <row r="4545" spans="2:20" x14ac:dyDescent="0.25">
      <c r="B4545" s="8" t="s">
        <v>9368</v>
      </c>
      <c r="C4545" s="9" t="s">
        <v>9369</v>
      </c>
      <c r="D4545" s="9" t="s">
        <v>9370</v>
      </c>
      <c r="E4545" s="10">
        <v>1</v>
      </c>
      <c r="F4545" s="9" t="s">
        <v>9357</v>
      </c>
      <c r="G4545" s="9" t="s">
        <v>9358</v>
      </c>
      <c r="H4545" s="11"/>
      <c r="I4545" s="12"/>
      <c r="J4545" s="12"/>
      <c r="K4545" s="12"/>
      <c r="L4545" s="12">
        <f t="array" ref="L4545">IFERROR(LOOKUP(2^15,SEARCH({"40A","63A","80A","100A","125A","160A","200A","250A","400A","630A","800A","1000A","1250A","1600A","2000A","2500A","3200A","4000A","5000A","6300A"},UPPER(D4545)),{40,63,80,100,125,160,200,250,400,630,800,1000,1250,1600,2000,2500,3200,4000,5000,6300}),0)</f>
        <v>6300</v>
      </c>
      <c r="M4545" s="9" t="str">
        <f t="shared" si="351"/>
        <v>Canopy Protection</v>
      </c>
      <c r="N4545" s="9" t="str">
        <f t="shared" si="352"/>
        <v>CU</v>
      </c>
      <c r="O4545" s="13" t="str">
        <f t="shared" si="353"/>
        <v>None</v>
      </c>
      <c r="P4545" s="9" t="str">
        <f t="shared" si="354"/>
        <v>None</v>
      </c>
      <c r="Q4545" s="9" t="str">
        <f t="shared" si="355"/>
        <v>0</v>
      </c>
      <c r="R45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45" s="14" t="str">
        <f>IF(ProjectsDB[[#This Row],[Item Type]]="Straight Plug-In",_xlfn.TEXTJOIN("-",TRUE,M4545&amp;"-"&amp;_xlfn.LET(_xlpm.txt,ProjectsDB[[#This Row],[Assembly]],_xlpm.pos,FIND("SP",_xlpm.txt),_xlpm.pre,LEFT(_xlpm.txt,_xlpm.pos-1),IF(RIGHT(_xlpm.pre,3)="123","3PL",IF(RIGHT(_xlpm.pre,2)="12","2PL",IF(RIGHT(_xlpm.pre,1)="1","1PL","3PL")))),N4545,O4545,P4545,Q4545&amp;"W",R4545),_xlfn.TEXTJOIN("-",TRUE,M4545,N4545,O4545,P4545,Q4545&amp;"W",R4545))</f>
        <v>Canopy Protection-CU-None-None-0W-3</v>
      </c>
      <c r="T4545" s="14" t="str">
        <f>IF(COUNTIF(Cycletime[Element Desc.],ProjectsDB[[#This Row],[Element Desc.]])&gt;0,"Found","Not Found")</f>
        <v>Found</v>
      </c>
    </row>
    <row r="4546" spans="2:20" x14ac:dyDescent="0.25">
      <c r="B4546" s="8" t="s">
        <v>9371</v>
      </c>
      <c r="C4546" s="9" t="s">
        <v>9372</v>
      </c>
      <c r="D4546" s="9" t="s">
        <v>9373</v>
      </c>
      <c r="E4546" s="10">
        <v>1</v>
      </c>
      <c r="F4546" s="9" t="s">
        <v>9357</v>
      </c>
      <c r="G4546" s="9" t="s">
        <v>9358</v>
      </c>
      <c r="H4546" s="11"/>
      <c r="I4546" s="12"/>
      <c r="J4546" s="12"/>
      <c r="K4546" s="12"/>
      <c r="L4546" s="12">
        <f t="array" ref="L4546">IFERROR(LOOKUP(2^15,SEARCH({"40A","63A","80A","100A","125A","160A","200A","250A","400A","630A","800A","1000A","1250A","1600A","2000A","2500A","3200A","4000A","5000A","6300A"},UPPER(D4546)),{40,63,80,100,125,160,200,250,400,630,800,1000,1250,1600,2000,2500,3200,4000,5000,6300}),0)</f>
        <v>6300</v>
      </c>
      <c r="M4546" s="9" t="str">
        <f t="shared" si="351"/>
        <v>Canopy Protection</v>
      </c>
      <c r="N4546" s="9" t="str">
        <f t="shared" si="352"/>
        <v>CU</v>
      </c>
      <c r="O4546" s="13" t="str">
        <f t="shared" si="353"/>
        <v>None</v>
      </c>
      <c r="P4546" s="9" t="str">
        <f t="shared" si="354"/>
        <v>None</v>
      </c>
      <c r="Q4546" s="9" t="str">
        <f t="shared" si="355"/>
        <v>0</v>
      </c>
      <c r="R45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46" s="14" t="str">
        <f>IF(ProjectsDB[[#This Row],[Item Type]]="Straight Plug-In",_xlfn.TEXTJOIN("-",TRUE,M4546&amp;"-"&amp;_xlfn.LET(_xlpm.txt,ProjectsDB[[#This Row],[Assembly]],_xlpm.pos,FIND("SP",_xlpm.txt),_xlpm.pre,LEFT(_xlpm.txt,_xlpm.pos-1),IF(RIGHT(_xlpm.pre,3)="123","3PL",IF(RIGHT(_xlpm.pre,2)="12","2PL",IF(RIGHT(_xlpm.pre,1)="1","1PL","3PL")))),N4546,O4546,P4546,Q4546&amp;"W",R4546),_xlfn.TEXTJOIN("-",TRUE,M4546,N4546,O4546,P4546,Q4546&amp;"W",R4546))</f>
        <v>Canopy Protection-CU-None-None-0W-3</v>
      </c>
      <c r="T4546" s="14" t="str">
        <f>IF(COUNTIF(Cycletime[Element Desc.],ProjectsDB[[#This Row],[Element Desc.]])&gt;0,"Found","Not Found")</f>
        <v>Found</v>
      </c>
    </row>
    <row r="4547" spans="2:20" x14ac:dyDescent="0.25">
      <c r="B4547" s="8" t="s">
        <v>9374</v>
      </c>
      <c r="C4547" s="9" t="s">
        <v>9375</v>
      </c>
      <c r="D4547" s="9" t="s">
        <v>9376</v>
      </c>
      <c r="E4547" s="10">
        <v>1</v>
      </c>
      <c r="F4547" s="9" t="s">
        <v>9357</v>
      </c>
      <c r="G4547" s="9" t="s">
        <v>9377</v>
      </c>
      <c r="H4547" s="11"/>
      <c r="I4547" s="12"/>
      <c r="J4547" s="12"/>
      <c r="K4547" s="12"/>
      <c r="L4547" s="12">
        <f t="array" ref="L4547">IFERROR(LOOKUP(2^15,SEARCH({"40A","63A","80A","100A","125A","160A","200A","250A","400A","630A","800A","1000A","1250A","1600A","2000A","2500A","3200A","4000A","5000A","6300A"},UPPER(D4547)),{40,63,80,100,125,160,200,250,400,630,800,1000,1250,1600,2000,2500,3200,4000,5000,6300}),0)</f>
        <v>5000</v>
      </c>
      <c r="M4547" s="9" t="str">
        <f t="shared" si="351"/>
        <v>Canopy Protection</v>
      </c>
      <c r="N4547" s="9" t="str">
        <f t="shared" si="352"/>
        <v>CU</v>
      </c>
      <c r="O4547" s="13" t="str">
        <f t="shared" si="353"/>
        <v>None</v>
      </c>
      <c r="P4547" s="9" t="str">
        <f t="shared" si="354"/>
        <v>None</v>
      </c>
      <c r="Q4547" s="9" t="str">
        <f t="shared" si="355"/>
        <v>0</v>
      </c>
      <c r="R45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547" s="14" t="str">
        <f>IF(ProjectsDB[[#This Row],[Item Type]]="Straight Plug-In",_xlfn.TEXTJOIN("-",TRUE,M4547&amp;"-"&amp;_xlfn.LET(_xlpm.txt,ProjectsDB[[#This Row],[Assembly]],_xlpm.pos,FIND("SP",_xlpm.txt),_xlpm.pre,LEFT(_xlpm.txt,_xlpm.pos-1),IF(RIGHT(_xlpm.pre,3)="123","3PL",IF(RIGHT(_xlpm.pre,2)="12","2PL",IF(RIGHT(_xlpm.pre,1)="1","1PL","3PL")))),N4547,O4547,P4547,Q4547&amp;"W",R4547),_xlfn.TEXTJOIN("-",TRUE,M4547,N4547,O4547,P4547,Q4547&amp;"W",R4547))</f>
        <v>Canopy Protection-CU-None-None-0W-2</v>
      </c>
      <c r="T4547" s="14" t="str">
        <f>IF(COUNTIF(Cycletime[Element Desc.],ProjectsDB[[#This Row],[Element Desc.]])&gt;0,"Found","Not Found")</f>
        <v>Found</v>
      </c>
    </row>
    <row r="4548" spans="2:20" x14ac:dyDescent="0.25">
      <c r="B4548" s="8" t="s">
        <v>9378</v>
      </c>
      <c r="C4548" s="9" t="s">
        <v>9379</v>
      </c>
      <c r="D4548" s="9" t="s">
        <v>9380</v>
      </c>
      <c r="E4548" s="10">
        <v>1</v>
      </c>
      <c r="F4548" s="9" t="s">
        <v>9357</v>
      </c>
      <c r="G4548" s="9" t="s">
        <v>9377</v>
      </c>
      <c r="H4548" s="11"/>
      <c r="I4548" s="12"/>
      <c r="J4548" s="12"/>
      <c r="K4548" s="12"/>
      <c r="L4548" s="12">
        <f t="array" ref="L4548">IFERROR(LOOKUP(2^15,SEARCH({"40A","63A","80A","100A","125A","160A","200A","250A","400A","630A","800A","1000A","1250A","1600A","2000A","2500A","3200A","4000A","5000A","6300A"},UPPER(D4548)),{40,63,80,100,125,160,200,250,400,630,800,1000,1250,1600,2000,2500,3200,4000,5000,6300}),0)</f>
        <v>5000</v>
      </c>
      <c r="M4548" s="9" t="str">
        <f t="shared" ref="M4548:M4611" si="356">_xlfn.LET(_xlpm.d,UPPER(TRIM(SUBSTITUTE(SUBSTITUTE(D4548,CHAR(160),"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Canopy Protection</v>
      </c>
      <c r="N4548" s="9" t="str">
        <f t="shared" ref="N4548:N4611" si="357">IF(ISNUMBER(SEARCH("CU",D4548)),"CU",IF(ISNUMBER(SEARCH("AL",D4548)),"AL",IF(ISNUMBER(SEARCH("Copper",D4548)),"CU","SH")))</f>
        <v>CU</v>
      </c>
      <c r="O4548" s="13" t="str">
        <f t="shared" ref="O4548:O4611" si="358">IF(ISNUMBER(SEARCH("Silver",D4548)),"Silver",IF(ISNUMBER(SEARCH("Tin",D4548)),"Tin","None"))</f>
        <v>None</v>
      </c>
      <c r="P4548" s="9" t="str">
        <f t="shared" ref="P4548:P4611" si="359">IF(ISNUMBER(SEARCH("Epoxy",D4548)),"Epoxy",IF(ISNUMBER(SEARCH("PET",D4548)),"PET","None"))</f>
        <v>None</v>
      </c>
      <c r="Q4548" s="9" t="str">
        <f t="shared" ref="Q4548:Q4611" si="360">IF(ISNUMBER(SEARCH("3-Wire",D4548)),"3",IF(ISNUMBER(SEARCH("4-Wire",D4548)),"4",IF(ISNUMBER(SEARCH("5-Wire",D4548)),"5",IF(ISNUMBER(SEARCH("6-Wire",D4548)),"6","0"))))</f>
        <v>0</v>
      </c>
      <c r="R45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548" s="14" t="str">
        <f>IF(ProjectsDB[[#This Row],[Item Type]]="Straight Plug-In",_xlfn.TEXTJOIN("-",TRUE,M4548&amp;"-"&amp;_xlfn.LET(_xlpm.txt,ProjectsDB[[#This Row],[Assembly]],_xlpm.pos,FIND("SP",_xlpm.txt),_xlpm.pre,LEFT(_xlpm.txt,_xlpm.pos-1),IF(RIGHT(_xlpm.pre,3)="123","3PL",IF(RIGHT(_xlpm.pre,2)="12","2PL",IF(RIGHT(_xlpm.pre,1)="1","1PL","3PL")))),N4548,O4548,P4548,Q4548&amp;"W",R4548),_xlfn.TEXTJOIN("-",TRUE,M4548,N4548,O4548,P4548,Q4548&amp;"W",R4548))</f>
        <v>Canopy Protection-CU-None-None-0W-2</v>
      </c>
      <c r="T4548" s="14" t="str">
        <f>IF(COUNTIF(Cycletime[Element Desc.],ProjectsDB[[#This Row],[Element Desc.]])&gt;0,"Found","Not Found")</f>
        <v>Found</v>
      </c>
    </row>
    <row r="4549" spans="2:20" x14ac:dyDescent="0.25">
      <c r="B4549" s="8" t="s">
        <v>9381</v>
      </c>
      <c r="C4549" s="9" t="s">
        <v>9382</v>
      </c>
      <c r="D4549" s="9" t="s">
        <v>9383</v>
      </c>
      <c r="E4549" s="10">
        <v>2</v>
      </c>
      <c r="F4549" s="9" t="s">
        <v>9357</v>
      </c>
      <c r="G4549" s="9" t="s">
        <v>7535</v>
      </c>
      <c r="H4549" s="11"/>
      <c r="I4549" s="12"/>
      <c r="J4549" s="12"/>
      <c r="K4549" s="12"/>
      <c r="L4549" s="12">
        <f t="array" ref="L4549">IFERROR(LOOKUP(2^15,SEARCH({"40A","63A","80A","100A","125A","160A","200A","250A","400A","630A","800A","1000A","1250A","1600A","2000A","2500A","3200A","4000A","5000A","6300A"},UPPER(D4549)),{40,63,80,100,125,160,200,250,400,630,800,1000,1250,1600,2000,2500,3200,4000,5000,6300}),0)</f>
        <v>5000</v>
      </c>
      <c r="M4549" s="9" t="str">
        <f t="shared" si="356"/>
        <v>Joint Pack</v>
      </c>
      <c r="N4549" s="9" t="str">
        <f t="shared" si="357"/>
        <v>CU</v>
      </c>
      <c r="O4549" s="13" t="str">
        <f t="shared" si="358"/>
        <v>Silver</v>
      </c>
      <c r="P4549" s="9" t="str">
        <f t="shared" si="359"/>
        <v>None</v>
      </c>
      <c r="Q4549" s="9" t="str">
        <f t="shared" si="360"/>
        <v>4</v>
      </c>
      <c r="R45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549" s="14" t="str">
        <f>IF(ProjectsDB[[#This Row],[Item Type]]="Straight Plug-In",_xlfn.TEXTJOIN("-",TRUE,M4549&amp;"-"&amp;_xlfn.LET(_xlpm.txt,ProjectsDB[[#This Row],[Assembly]],_xlpm.pos,FIND("SP",_xlpm.txt),_xlpm.pre,LEFT(_xlpm.txt,_xlpm.pos-1),IF(RIGHT(_xlpm.pre,3)="123","3PL",IF(RIGHT(_xlpm.pre,2)="12","2PL",IF(RIGHT(_xlpm.pre,1)="1","1PL","3PL")))),N4549,O4549,P4549,Q4549&amp;"W",R4549),_xlfn.TEXTJOIN("-",TRUE,M4549,N4549,O4549,P4549,Q4549&amp;"W",R4549))</f>
        <v>Joint Pack-CU-Silver-None-4W-2</v>
      </c>
      <c r="T4549" s="14" t="str">
        <f>IF(COUNTIF(Cycletime[Element Desc.],ProjectsDB[[#This Row],[Element Desc.]])&gt;0,"Found","Not Found")</f>
        <v>Found</v>
      </c>
    </row>
    <row r="4550" spans="2:20" x14ac:dyDescent="0.25">
      <c r="B4550" s="8" t="s">
        <v>9384</v>
      </c>
      <c r="C4550" s="9" t="s">
        <v>9385</v>
      </c>
      <c r="D4550" s="9" t="s">
        <v>9386</v>
      </c>
      <c r="E4550" s="10">
        <v>1</v>
      </c>
      <c r="F4550" s="9" t="s">
        <v>9357</v>
      </c>
      <c r="G4550" s="9" t="s">
        <v>7535</v>
      </c>
      <c r="H4550" s="11"/>
      <c r="I4550" s="12">
        <v>2380</v>
      </c>
      <c r="J4550" s="12"/>
      <c r="K4550" s="12"/>
      <c r="L4550" s="12">
        <f t="array" ref="L4550">IFERROR(LOOKUP(2^15,SEARCH({"40A","63A","80A","100A","125A","160A","200A","250A","400A","630A","800A","1000A","1250A","1600A","2000A","2500A","3200A","4000A","5000A","6300A"},UPPER(D4550)),{40,63,80,100,125,160,200,250,400,630,800,1000,1250,1600,2000,2500,3200,4000,5000,6300}),0)</f>
        <v>5000</v>
      </c>
      <c r="M4550" s="9" t="str">
        <f t="shared" si="356"/>
        <v>Straight Feeder</v>
      </c>
      <c r="N4550" s="9" t="str">
        <f t="shared" si="357"/>
        <v>CU</v>
      </c>
      <c r="O4550" s="13" t="str">
        <f t="shared" si="358"/>
        <v>Silver</v>
      </c>
      <c r="P4550" s="9" t="str">
        <f t="shared" si="359"/>
        <v>Epoxy</v>
      </c>
      <c r="Q4550" s="9" t="str">
        <f t="shared" si="360"/>
        <v>4</v>
      </c>
      <c r="R45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550" s="14" t="str">
        <f>IF(ProjectsDB[[#This Row],[Item Type]]="Straight Plug-In",_xlfn.TEXTJOIN("-",TRUE,M4550&amp;"-"&amp;_xlfn.LET(_xlpm.txt,ProjectsDB[[#This Row],[Assembly]],_xlpm.pos,FIND("SP",_xlpm.txt),_xlpm.pre,LEFT(_xlpm.txt,_xlpm.pos-1),IF(RIGHT(_xlpm.pre,3)="123","3PL",IF(RIGHT(_xlpm.pre,2)="12","2PL",IF(RIGHT(_xlpm.pre,1)="1","1PL","3PL")))),N4550,O4550,P4550,Q4550&amp;"W",R4550),_xlfn.TEXTJOIN("-",TRUE,M4550,N4550,O4550,P4550,Q4550&amp;"W",R4550))</f>
        <v>Straight Feeder-CU-Silver-Epoxy-4W-2</v>
      </c>
      <c r="T4550" s="14" t="str">
        <f>IF(COUNTIF(Cycletime[Element Desc.],ProjectsDB[[#This Row],[Element Desc.]])&gt;0,"Found","Not Found")</f>
        <v>Found</v>
      </c>
    </row>
    <row r="4551" spans="2:20" x14ac:dyDescent="0.25">
      <c r="B4551" s="8" t="s">
        <v>9387</v>
      </c>
      <c r="C4551" s="9" t="s">
        <v>9388</v>
      </c>
      <c r="D4551" s="9" t="s">
        <v>9389</v>
      </c>
      <c r="E4551" s="10">
        <v>1</v>
      </c>
      <c r="F4551" s="9" t="s">
        <v>9357</v>
      </c>
      <c r="G4551" s="9" t="s">
        <v>7535</v>
      </c>
      <c r="H4551" s="11"/>
      <c r="I4551" s="12">
        <v>550</v>
      </c>
      <c r="J4551" s="12"/>
      <c r="K4551" s="12"/>
      <c r="L4551" s="12">
        <f t="array" ref="L4551">IFERROR(LOOKUP(2^15,SEARCH({"40A","63A","80A","100A","125A","160A","200A","250A","400A","630A","800A","1000A","1250A","1600A","2000A","2500A","3200A","4000A","5000A","6300A"},UPPER(D4551)),{40,63,80,100,125,160,200,250,400,630,800,1000,1250,1600,2000,2500,3200,4000,5000,6300}),0)</f>
        <v>5000</v>
      </c>
      <c r="M4551" s="9" t="str">
        <f t="shared" si="356"/>
        <v>Straight Feeder</v>
      </c>
      <c r="N4551" s="9" t="str">
        <f t="shared" si="357"/>
        <v>CU</v>
      </c>
      <c r="O4551" s="13" t="str">
        <f t="shared" si="358"/>
        <v>Silver</v>
      </c>
      <c r="P4551" s="9" t="str">
        <f t="shared" si="359"/>
        <v>Epoxy</v>
      </c>
      <c r="Q4551" s="9" t="str">
        <f t="shared" si="360"/>
        <v>4</v>
      </c>
      <c r="R45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551" s="14" t="str">
        <f>IF(ProjectsDB[[#This Row],[Item Type]]="Straight Plug-In",_xlfn.TEXTJOIN("-",TRUE,M4551&amp;"-"&amp;_xlfn.LET(_xlpm.txt,ProjectsDB[[#This Row],[Assembly]],_xlpm.pos,FIND("SP",_xlpm.txt),_xlpm.pre,LEFT(_xlpm.txt,_xlpm.pos-1),IF(RIGHT(_xlpm.pre,3)="123","3PL",IF(RIGHT(_xlpm.pre,2)="12","2PL",IF(RIGHT(_xlpm.pre,1)="1","1PL","3PL")))),N4551,O4551,P4551,Q4551&amp;"W",R4551),_xlfn.TEXTJOIN("-",TRUE,M4551,N4551,O4551,P4551,Q4551&amp;"W",R4551))</f>
        <v>Straight Feeder-CU-Silver-Epoxy-4W-2</v>
      </c>
      <c r="T4551" s="14" t="str">
        <f>IF(COUNTIF(Cycletime[Element Desc.],ProjectsDB[[#This Row],[Element Desc.]])&gt;0,"Found","Not Found")</f>
        <v>Found</v>
      </c>
    </row>
    <row r="4552" spans="2:20" x14ac:dyDescent="0.25">
      <c r="B4552" s="8" t="s">
        <v>9390</v>
      </c>
      <c r="C4552" s="9" t="s">
        <v>9391</v>
      </c>
      <c r="D4552" s="9" t="s">
        <v>9392</v>
      </c>
      <c r="E4552" s="10">
        <v>1</v>
      </c>
      <c r="F4552" s="9" t="s">
        <v>9357</v>
      </c>
      <c r="G4552" s="9" t="s">
        <v>7535</v>
      </c>
      <c r="H4552" s="11"/>
      <c r="I4552" s="12">
        <v>580</v>
      </c>
      <c r="J4552" s="12">
        <v>790</v>
      </c>
      <c r="K4552" s="12">
        <v>580</v>
      </c>
      <c r="L4552" s="12">
        <f t="array" ref="L4552">IFERROR(LOOKUP(2^15,SEARCH({"40A","63A","80A","100A","125A","160A","200A","250A","400A","630A","800A","1000A","1250A","1600A","2000A","2500A","3200A","4000A","5000A","6300A"},UPPER(D4552)),{40,63,80,100,125,160,200,250,400,630,800,1000,1250,1600,2000,2500,3200,4000,5000,6300}),0)</f>
        <v>5000</v>
      </c>
      <c r="M4552" s="9" t="str">
        <f t="shared" si="356"/>
        <v>Z-Unit Edge</v>
      </c>
      <c r="N4552" s="9" t="str">
        <f t="shared" si="357"/>
        <v>CU</v>
      </c>
      <c r="O4552" s="13" t="str">
        <f t="shared" si="358"/>
        <v>Silver</v>
      </c>
      <c r="P4552" s="9" t="str">
        <f t="shared" si="359"/>
        <v>Epoxy</v>
      </c>
      <c r="Q4552" s="9" t="str">
        <f t="shared" si="360"/>
        <v>4</v>
      </c>
      <c r="R45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552" s="14" t="str">
        <f>IF(ProjectsDB[[#This Row],[Item Type]]="Straight Plug-In",_xlfn.TEXTJOIN("-",TRUE,M4552&amp;"-"&amp;_xlfn.LET(_xlpm.txt,ProjectsDB[[#This Row],[Assembly]],_xlpm.pos,FIND("SP",_xlpm.txt),_xlpm.pre,LEFT(_xlpm.txt,_xlpm.pos-1),IF(RIGHT(_xlpm.pre,3)="123","3PL",IF(RIGHT(_xlpm.pre,2)="12","2PL",IF(RIGHT(_xlpm.pre,1)="1","1PL","3PL")))),N4552,O4552,P4552,Q4552&amp;"W",R4552),_xlfn.TEXTJOIN("-",TRUE,M4552,N4552,O4552,P4552,Q4552&amp;"W",R4552))</f>
        <v>Z-Unit Edge-CU-Silver-Epoxy-4W-2</v>
      </c>
      <c r="T4552" s="14" t="str">
        <f>IF(COUNTIF(Cycletime[Element Desc.],ProjectsDB[[#This Row],[Element Desc.]])&gt;0,"Found","Not Found")</f>
        <v>Found</v>
      </c>
    </row>
    <row r="4553" spans="2:20" x14ac:dyDescent="0.25">
      <c r="B4553" s="8" t="s">
        <v>9393</v>
      </c>
      <c r="C4553" s="9" t="s">
        <v>9388</v>
      </c>
      <c r="D4553" s="9" t="s">
        <v>9389</v>
      </c>
      <c r="E4553" s="10">
        <v>1</v>
      </c>
      <c r="F4553" s="9" t="s">
        <v>9357</v>
      </c>
      <c r="G4553" s="9" t="s">
        <v>7535</v>
      </c>
      <c r="H4553" s="11"/>
      <c r="I4553" s="12">
        <v>550</v>
      </c>
      <c r="J4553" s="12"/>
      <c r="K4553" s="12"/>
      <c r="L4553" s="12">
        <f t="array" ref="L4553">IFERROR(LOOKUP(2^15,SEARCH({"40A","63A","80A","100A","125A","160A","200A","250A","400A","630A","800A","1000A","1250A","1600A","2000A","2500A","3200A","4000A","5000A","6300A"},UPPER(D4553)),{40,63,80,100,125,160,200,250,400,630,800,1000,1250,1600,2000,2500,3200,4000,5000,6300}),0)</f>
        <v>5000</v>
      </c>
      <c r="M4553" s="9" t="str">
        <f t="shared" si="356"/>
        <v>Straight Feeder</v>
      </c>
      <c r="N4553" s="9" t="str">
        <f t="shared" si="357"/>
        <v>CU</v>
      </c>
      <c r="O4553" s="13" t="str">
        <f t="shared" si="358"/>
        <v>Silver</v>
      </c>
      <c r="P4553" s="9" t="str">
        <f t="shared" si="359"/>
        <v>Epoxy</v>
      </c>
      <c r="Q4553" s="9" t="str">
        <f t="shared" si="360"/>
        <v>4</v>
      </c>
      <c r="R45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553" s="14" t="str">
        <f>IF(ProjectsDB[[#This Row],[Item Type]]="Straight Plug-In",_xlfn.TEXTJOIN("-",TRUE,M4553&amp;"-"&amp;_xlfn.LET(_xlpm.txt,ProjectsDB[[#This Row],[Assembly]],_xlpm.pos,FIND("SP",_xlpm.txt),_xlpm.pre,LEFT(_xlpm.txt,_xlpm.pos-1),IF(RIGHT(_xlpm.pre,3)="123","3PL",IF(RIGHT(_xlpm.pre,2)="12","2PL",IF(RIGHT(_xlpm.pre,1)="1","1PL","3PL")))),N4553,O4553,P4553,Q4553&amp;"W",R4553),_xlfn.TEXTJOIN("-",TRUE,M4553,N4553,O4553,P4553,Q4553&amp;"W",R4553))</f>
        <v>Straight Feeder-CU-Silver-Epoxy-4W-2</v>
      </c>
      <c r="T4553" s="14" t="str">
        <f>IF(COUNTIF(Cycletime[Element Desc.],ProjectsDB[[#This Row],[Element Desc.]])&gt;0,"Found","Not Found")</f>
        <v>Found</v>
      </c>
    </row>
    <row r="4554" spans="2:20" x14ac:dyDescent="0.25">
      <c r="B4554" s="8" t="s">
        <v>9394</v>
      </c>
      <c r="C4554" s="9" t="s">
        <v>9382</v>
      </c>
      <c r="D4554" s="9" t="s">
        <v>9383</v>
      </c>
      <c r="E4554" s="10">
        <v>2</v>
      </c>
      <c r="F4554" s="9" t="s">
        <v>9357</v>
      </c>
      <c r="G4554" s="9" t="s">
        <v>7535</v>
      </c>
      <c r="H4554" s="11"/>
      <c r="I4554" s="12"/>
      <c r="J4554" s="12"/>
      <c r="K4554" s="12"/>
      <c r="L4554" s="12">
        <f t="array" ref="L4554">IFERROR(LOOKUP(2^15,SEARCH({"40A","63A","80A","100A","125A","160A","200A","250A","400A","630A","800A","1000A","1250A","1600A","2000A","2500A","3200A","4000A","5000A","6300A"},UPPER(D4554)),{40,63,80,100,125,160,200,250,400,630,800,1000,1250,1600,2000,2500,3200,4000,5000,6300}),0)</f>
        <v>5000</v>
      </c>
      <c r="M4554" s="9" t="str">
        <f t="shared" si="356"/>
        <v>Joint Pack</v>
      </c>
      <c r="N4554" s="9" t="str">
        <f t="shared" si="357"/>
        <v>CU</v>
      </c>
      <c r="O4554" s="13" t="str">
        <f t="shared" si="358"/>
        <v>Silver</v>
      </c>
      <c r="P4554" s="9" t="str">
        <f t="shared" si="359"/>
        <v>None</v>
      </c>
      <c r="Q4554" s="9" t="str">
        <f t="shared" si="360"/>
        <v>4</v>
      </c>
      <c r="R45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554" s="14" t="str">
        <f>IF(ProjectsDB[[#This Row],[Item Type]]="Straight Plug-In",_xlfn.TEXTJOIN("-",TRUE,M4554&amp;"-"&amp;_xlfn.LET(_xlpm.txt,ProjectsDB[[#This Row],[Assembly]],_xlpm.pos,FIND("SP",_xlpm.txt),_xlpm.pre,LEFT(_xlpm.txt,_xlpm.pos-1),IF(RIGHT(_xlpm.pre,3)="123","3PL",IF(RIGHT(_xlpm.pre,2)="12","2PL",IF(RIGHT(_xlpm.pre,1)="1","1PL","3PL")))),N4554,O4554,P4554,Q4554&amp;"W",R4554),_xlfn.TEXTJOIN("-",TRUE,M4554,N4554,O4554,P4554,Q4554&amp;"W",R4554))</f>
        <v>Joint Pack-CU-Silver-None-4W-2</v>
      </c>
      <c r="T4554" s="14" t="str">
        <f>IF(COUNTIF(Cycletime[Element Desc.],ProjectsDB[[#This Row],[Element Desc.]])&gt;0,"Found","Not Found")</f>
        <v>Found</v>
      </c>
    </row>
    <row r="4555" spans="2:20" x14ac:dyDescent="0.25">
      <c r="B4555" s="8" t="s">
        <v>9395</v>
      </c>
      <c r="C4555" s="9" t="s">
        <v>9396</v>
      </c>
      <c r="D4555" s="9" t="s">
        <v>9397</v>
      </c>
      <c r="E4555" s="10">
        <v>1</v>
      </c>
      <c r="F4555" s="9" t="s">
        <v>9357</v>
      </c>
      <c r="G4555" s="9" t="s">
        <v>9398</v>
      </c>
      <c r="H4555" s="11"/>
      <c r="I4555" s="12">
        <v>640</v>
      </c>
      <c r="J4555" s="12"/>
      <c r="K4555" s="12"/>
      <c r="L4555" s="12">
        <f t="array" ref="L4555">IFERROR(LOOKUP(2^15,SEARCH({"40A","63A","80A","100A","125A","160A","200A","250A","400A","630A","800A","1000A","1250A","1600A","2000A","2500A","3200A","4000A","5000A","6300A"},UPPER(D4555)),{40,63,80,100,125,160,200,250,400,630,800,1000,1250,1600,2000,2500,3200,4000,5000,6300}),0)</f>
        <v>6300</v>
      </c>
      <c r="M4555" s="9" t="str">
        <f t="shared" si="356"/>
        <v>Straight Feeder</v>
      </c>
      <c r="N4555" s="9" t="str">
        <f t="shared" si="357"/>
        <v>CU</v>
      </c>
      <c r="O4555" s="13" t="str">
        <f t="shared" si="358"/>
        <v>Silver</v>
      </c>
      <c r="P4555" s="9" t="str">
        <f t="shared" si="359"/>
        <v>Epoxy</v>
      </c>
      <c r="Q4555" s="9" t="str">
        <f t="shared" si="360"/>
        <v>4</v>
      </c>
      <c r="R45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55" s="14" t="str">
        <f>IF(ProjectsDB[[#This Row],[Item Type]]="Straight Plug-In",_xlfn.TEXTJOIN("-",TRUE,M4555&amp;"-"&amp;_xlfn.LET(_xlpm.txt,ProjectsDB[[#This Row],[Assembly]],_xlpm.pos,FIND("SP",_xlpm.txt),_xlpm.pre,LEFT(_xlpm.txt,_xlpm.pos-1),IF(RIGHT(_xlpm.pre,3)="123","3PL",IF(RIGHT(_xlpm.pre,2)="12","2PL",IF(RIGHT(_xlpm.pre,1)="1","1PL","3PL")))),N4555,O4555,P4555,Q4555&amp;"W",R4555),_xlfn.TEXTJOIN("-",TRUE,M4555,N4555,O4555,P4555,Q4555&amp;"W",R4555))</f>
        <v>Straight Feeder-CU-Silver-Epoxy-4W-3</v>
      </c>
      <c r="T4555" s="14" t="str">
        <f>IF(COUNTIF(Cycletime[Element Desc.],ProjectsDB[[#This Row],[Element Desc.]])&gt;0,"Found","Not Found")</f>
        <v>Found</v>
      </c>
    </row>
    <row r="4556" spans="2:20" x14ac:dyDescent="0.25">
      <c r="B4556" s="8" t="s">
        <v>9399</v>
      </c>
      <c r="C4556" s="9" t="s">
        <v>9400</v>
      </c>
      <c r="D4556" s="9" t="s">
        <v>9401</v>
      </c>
      <c r="E4556" s="10">
        <v>1</v>
      </c>
      <c r="F4556" s="9" t="s">
        <v>9357</v>
      </c>
      <c r="G4556" s="9" t="s">
        <v>9398</v>
      </c>
      <c r="H4556" s="11"/>
      <c r="I4556" s="12"/>
      <c r="J4556" s="12"/>
      <c r="K4556" s="12"/>
      <c r="L4556" s="12">
        <f t="array" ref="L4556">IFERROR(LOOKUP(2^15,SEARCH({"40A","63A","80A","100A","125A","160A","200A","250A","400A","630A","800A","1000A","1250A","1600A","2000A","2500A","3200A","4000A","5000A","6300A"},UPPER(D4556)),{40,63,80,100,125,160,200,250,400,630,800,1000,1250,1600,2000,2500,3200,4000,5000,6300}),0)</f>
        <v>6300</v>
      </c>
      <c r="M4556" s="9" t="str">
        <f t="shared" si="356"/>
        <v>Joint Pack</v>
      </c>
      <c r="N4556" s="9" t="str">
        <f t="shared" si="357"/>
        <v>CU</v>
      </c>
      <c r="O4556" s="13" t="str">
        <f t="shared" si="358"/>
        <v>Silver</v>
      </c>
      <c r="P4556" s="9" t="str">
        <f t="shared" si="359"/>
        <v>None</v>
      </c>
      <c r="Q4556" s="9" t="str">
        <f t="shared" si="360"/>
        <v>4</v>
      </c>
      <c r="R45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56" s="14" t="str">
        <f>IF(ProjectsDB[[#This Row],[Item Type]]="Straight Plug-In",_xlfn.TEXTJOIN("-",TRUE,M4556&amp;"-"&amp;_xlfn.LET(_xlpm.txt,ProjectsDB[[#This Row],[Assembly]],_xlpm.pos,FIND("SP",_xlpm.txt),_xlpm.pre,LEFT(_xlpm.txt,_xlpm.pos-1),IF(RIGHT(_xlpm.pre,3)="123","3PL",IF(RIGHT(_xlpm.pre,2)="12","2PL",IF(RIGHT(_xlpm.pre,1)="1","1PL","3PL")))),N4556,O4556,P4556,Q4556&amp;"W",R4556),_xlfn.TEXTJOIN("-",TRUE,M4556,N4556,O4556,P4556,Q4556&amp;"W",R4556))</f>
        <v>Joint Pack-CU-Silver-None-4W-3</v>
      </c>
      <c r="T4556" s="14" t="str">
        <f>IF(COUNTIF(Cycletime[Element Desc.],ProjectsDB[[#This Row],[Element Desc.]])&gt;0,"Found","Not Found")</f>
        <v>Found</v>
      </c>
    </row>
    <row r="4557" spans="2:20" x14ac:dyDescent="0.25">
      <c r="B4557" s="8" t="s">
        <v>9402</v>
      </c>
      <c r="C4557" s="9" t="s">
        <v>9396</v>
      </c>
      <c r="D4557" s="9" t="s">
        <v>9397</v>
      </c>
      <c r="E4557" s="10">
        <v>1</v>
      </c>
      <c r="F4557" s="9" t="s">
        <v>9357</v>
      </c>
      <c r="G4557" s="9" t="s">
        <v>9398</v>
      </c>
      <c r="H4557" s="11"/>
      <c r="I4557" s="12">
        <v>640</v>
      </c>
      <c r="J4557" s="12"/>
      <c r="K4557" s="12"/>
      <c r="L4557" s="12">
        <f t="array" ref="L4557">IFERROR(LOOKUP(2^15,SEARCH({"40A","63A","80A","100A","125A","160A","200A","250A","400A","630A","800A","1000A","1250A","1600A","2000A","2500A","3200A","4000A","5000A","6300A"},UPPER(D4557)),{40,63,80,100,125,160,200,250,400,630,800,1000,1250,1600,2000,2500,3200,4000,5000,6300}),0)</f>
        <v>6300</v>
      </c>
      <c r="M4557" s="9" t="str">
        <f t="shared" si="356"/>
        <v>Straight Feeder</v>
      </c>
      <c r="N4557" s="9" t="str">
        <f t="shared" si="357"/>
        <v>CU</v>
      </c>
      <c r="O4557" s="13" t="str">
        <f t="shared" si="358"/>
        <v>Silver</v>
      </c>
      <c r="P4557" s="9" t="str">
        <f t="shared" si="359"/>
        <v>Epoxy</v>
      </c>
      <c r="Q4557" s="9" t="str">
        <f t="shared" si="360"/>
        <v>4</v>
      </c>
      <c r="R45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57" s="14" t="str">
        <f>IF(ProjectsDB[[#This Row],[Item Type]]="Straight Plug-In",_xlfn.TEXTJOIN("-",TRUE,M4557&amp;"-"&amp;_xlfn.LET(_xlpm.txt,ProjectsDB[[#This Row],[Assembly]],_xlpm.pos,FIND("SP",_xlpm.txt),_xlpm.pre,LEFT(_xlpm.txt,_xlpm.pos-1),IF(RIGHT(_xlpm.pre,3)="123","3PL",IF(RIGHT(_xlpm.pre,2)="12","2PL",IF(RIGHT(_xlpm.pre,1)="1","1PL","3PL")))),N4557,O4557,P4557,Q4557&amp;"W",R4557),_xlfn.TEXTJOIN("-",TRUE,M4557,N4557,O4557,P4557,Q4557&amp;"W",R4557))</f>
        <v>Straight Feeder-CU-Silver-Epoxy-4W-3</v>
      </c>
      <c r="T4557" s="14" t="str">
        <f>IF(COUNTIF(Cycletime[Element Desc.],ProjectsDB[[#This Row],[Element Desc.]])&gt;0,"Found","Not Found")</f>
        <v>Found</v>
      </c>
    </row>
    <row r="4558" spans="2:20" x14ac:dyDescent="0.25">
      <c r="B4558" s="8" t="s">
        <v>9403</v>
      </c>
      <c r="C4558" s="15" t="s">
        <v>9400</v>
      </c>
      <c r="D4558" s="15" t="s">
        <v>9401</v>
      </c>
      <c r="E4558" s="16">
        <v>2</v>
      </c>
      <c r="F4558" s="9" t="s">
        <v>9357</v>
      </c>
      <c r="G4558" s="9" t="s">
        <v>9398</v>
      </c>
      <c r="H4558" s="11"/>
      <c r="I4558" s="12"/>
      <c r="J4558" s="12"/>
      <c r="K4558" s="12"/>
      <c r="L4558" s="12">
        <f t="array" ref="L4558">IFERROR(LOOKUP(2^15,SEARCH({"40A","63A","80A","100A","125A","160A","200A","250A","400A","630A","800A","1000A","1250A","1600A","2000A","2500A","3200A","4000A","5000A","6300A"},UPPER(D4558)),{40,63,80,100,125,160,200,250,400,630,800,1000,1250,1600,2000,2500,3200,4000,5000,6300}),0)</f>
        <v>6300</v>
      </c>
      <c r="M4558" s="9" t="str">
        <f t="shared" si="356"/>
        <v>Joint Pack</v>
      </c>
      <c r="N4558" s="9" t="str">
        <f t="shared" si="357"/>
        <v>CU</v>
      </c>
      <c r="O4558" s="13" t="str">
        <f t="shared" si="358"/>
        <v>Silver</v>
      </c>
      <c r="P4558" s="9" t="str">
        <f t="shared" si="359"/>
        <v>None</v>
      </c>
      <c r="Q4558" s="9" t="str">
        <f t="shared" si="360"/>
        <v>4</v>
      </c>
      <c r="R45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58" s="14" t="str">
        <f>IF(ProjectsDB[[#This Row],[Item Type]]="Straight Plug-In",_xlfn.TEXTJOIN("-",TRUE,M4558&amp;"-"&amp;_xlfn.LET(_xlpm.txt,ProjectsDB[[#This Row],[Assembly]],_xlpm.pos,FIND("SP",_xlpm.txt),_xlpm.pre,LEFT(_xlpm.txt,_xlpm.pos-1),IF(RIGHT(_xlpm.pre,3)="123","3PL",IF(RIGHT(_xlpm.pre,2)="12","2PL",IF(RIGHT(_xlpm.pre,1)="1","1PL","3PL")))),N4558,O4558,P4558,Q4558&amp;"W",R4558),_xlfn.TEXTJOIN("-",TRUE,M4558,N4558,O4558,P4558,Q4558&amp;"W",R4558))</f>
        <v>Joint Pack-CU-Silver-None-4W-3</v>
      </c>
      <c r="T4558" s="14" t="str">
        <f>IF(COUNTIF(Cycletime[Element Desc.],ProjectsDB[[#This Row],[Element Desc.]])&gt;0,"Found","Not Found")</f>
        <v>Found</v>
      </c>
    </row>
    <row r="4559" spans="2:20" x14ac:dyDescent="0.25">
      <c r="B4559" s="8" t="s">
        <v>9404</v>
      </c>
      <c r="C4559" s="15" t="s">
        <v>9405</v>
      </c>
      <c r="D4559" s="15" t="s">
        <v>9406</v>
      </c>
      <c r="E4559" s="16">
        <v>1</v>
      </c>
      <c r="F4559" s="9" t="s">
        <v>9357</v>
      </c>
      <c r="G4559" s="9" t="s">
        <v>9398</v>
      </c>
      <c r="H4559" s="11"/>
      <c r="I4559" s="12">
        <v>1860</v>
      </c>
      <c r="J4559" s="12"/>
      <c r="K4559" s="12"/>
      <c r="L4559" s="12">
        <f t="array" ref="L4559">IFERROR(LOOKUP(2^15,SEARCH({"40A","63A","80A","100A","125A","160A","200A","250A","400A","630A","800A","1000A","1250A","1600A","2000A","2500A","3200A","4000A","5000A","6300A"},UPPER(D4559)),{40,63,80,100,125,160,200,250,400,630,800,1000,1250,1600,2000,2500,3200,4000,5000,6300}),0)</f>
        <v>6300</v>
      </c>
      <c r="M4559" s="9" t="str">
        <f t="shared" si="356"/>
        <v>Straight Feeder</v>
      </c>
      <c r="N4559" s="9" t="str">
        <f t="shared" si="357"/>
        <v>CU</v>
      </c>
      <c r="O4559" s="13" t="str">
        <f t="shared" si="358"/>
        <v>Silver</v>
      </c>
      <c r="P4559" s="9" t="str">
        <f t="shared" si="359"/>
        <v>Epoxy</v>
      </c>
      <c r="Q4559" s="9" t="str">
        <f t="shared" si="360"/>
        <v>4</v>
      </c>
      <c r="R45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559" s="14" t="str">
        <f>IF(ProjectsDB[[#This Row],[Item Type]]="Straight Plug-In",_xlfn.TEXTJOIN("-",TRUE,M4559&amp;"-"&amp;_xlfn.LET(_xlpm.txt,ProjectsDB[[#This Row],[Assembly]],_xlpm.pos,FIND("SP",_xlpm.txt),_xlpm.pre,LEFT(_xlpm.txt,_xlpm.pos-1),IF(RIGHT(_xlpm.pre,3)="123","3PL",IF(RIGHT(_xlpm.pre,2)="12","2PL",IF(RIGHT(_xlpm.pre,1)="1","1PL","3PL")))),N4559,O4559,P4559,Q4559&amp;"W",R4559),_xlfn.TEXTJOIN("-",TRUE,M4559,N4559,O4559,P4559,Q4559&amp;"W",R4559))</f>
        <v>Straight Feeder-CU-Silver-Epoxy-4W-3</v>
      </c>
      <c r="T4559" s="14" t="str">
        <f>IF(COUNTIF(Cycletime[Element Desc.],ProjectsDB[[#This Row],[Element Desc.]])&gt;0,"Found","Not Found")</f>
        <v>Found</v>
      </c>
    </row>
    <row r="4560" spans="2:20" x14ac:dyDescent="0.25">
      <c r="B4560" s="8" t="s">
        <v>9407</v>
      </c>
      <c r="C4560" s="15" t="s">
        <v>9408</v>
      </c>
      <c r="D4560" s="15" t="s">
        <v>9409</v>
      </c>
      <c r="E4560" s="16">
        <v>17</v>
      </c>
      <c r="F4560" s="9" t="s">
        <v>9357</v>
      </c>
      <c r="G4560" s="9" t="s">
        <v>9410</v>
      </c>
      <c r="H4560" s="11"/>
      <c r="I4560" s="12"/>
      <c r="J4560" s="12"/>
      <c r="K4560" s="12"/>
      <c r="L4560" s="12">
        <f t="array" ref="L4560">IFERROR(LOOKUP(2^15,SEARCH({"40A","63A","80A","100A","125A","160A","200A","250A","400A","630A","800A","1000A","1250A","1600A","2000A","2500A","3200A","4000A","5000A","6300A"},UPPER(D4560)),{40,63,80,100,125,160,200,250,400,630,800,1000,1250,1600,2000,2500,3200,4000,5000,6300}),0)</f>
        <v>0</v>
      </c>
      <c r="M4560" s="9" t="str">
        <f t="shared" si="356"/>
        <v>Joint Pack Cover</v>
      </c>
      <c r="N4560" s="9" t="str">
        <f t="shared" si="357"/>
        <v>CU</v>
      </c>
      <c r="O4560" s="13" t="str">
        <f t="shared" si="358"/>
        <v>Tin</v>
      </c>
      <c r="P4560" s="9" t="str">
        <f t="shared" si="359"/>
        <v>None</v>
      </c>
      <c r="Q4560" s="9" t="str">
        <f t="shared" si="360"/>
        <v>0</v>
      </c>
      <c r="R45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60" s="14" t="str">
        <f>IF(ProjectsDB[[#This Row],[Item Type]]="Straight Plug-In",_xlfn.TEXTJOIN("-",TRUE,M4560&amp;"-"&amp;_xlfn.LET(_xlpm.txt,ProjectsDB[[#This Row],[Assembly]],_xlpm.pos,FIND("SP",_xlpm.txt),_xlpm.pre,LEFT(_xlpm.txt,_xlpm.pos-1),IF(RIGHT(_xlpm.pre,3)="123","3PL",IF(RIGHT(_xlpm.pre,2)="12","2PL",IF(RIGHT(_xlpm.pre,1)="1","1PL","3PL")))),N4560,O4560,P4560,Q4560&amp;"W",R4560),_xlfn.TEXTJOIN("-",TRUE,M4560,N4560,O4560,P4560,Q4560&amp;"W",R4560))</f>
        <v>Joint Pack Cover-CU-Tin-None-0W-1</v>
      </c>
      <c r="T4560" s="14" t="str">
        <f>IF(COUNTIF(Cycletime[Element Desc.],ProjectsDB[[#This Row],[Element Desc.]])&gt;0,"Found","Not Found")</f>
        <v>Found</v>
      </c>
    </row>
    <row r="4561" spans="2:20" x14ac:dyDescent="0.25">
      <c r="B4561" s="8" t="s">
        <v>9411</v>
      </c>
      <c r="C4561" s="9" t="s">
        <v>9326</v>
      </c>
      <c r="D4561" s="9" t="s">
        <v>9327</v>
      </c>
      <c r="E4561" s="10">
        <v>14</v>
      </c>
      <c r="F4561" s="9" t="s">
        <v>9357</v>
      </c>
      <c r="G4561" s="9" t="s">
        <v>9410</v>
      </c>
      <c r="H4561" s="11"/>
      <c r="I4561" s="12"/>
      <c r="J4561" s="12"/>
      <c r="K4561" s="12"/>
      <c r="L4561" s="12">
        <f t="array" ref="L4561">IFERROR(LOOKUP(2^15,SEARCH({"40A","63A","80A","100A","125A","160A","200A","250A","400A","630A","800A","1000A","1250A","1600A","2000A","2500A","3200A","4000A","5000A","6300A"},UPPER(D4561)),{40,63,80,100,125,160,200,250,400,630,800,1000,1250,1600,2000,2500,3200,4000,5000,6300}),0)</f>
        <v>0</v>
      </c>
      <c r="M4561" s="9" t="str">
        <f t="shared" si="356"/>
        <v>Joint Pack Cover</v>
      </c>
      <c r="N4561" s="9" t="str">
        <f t="shared" si="357"/>
        <v>CU</v>
      </c>
      <c r="O4561" s="13" t="str">
        <f t="shared" si="358"/>
        <v>Tin</v>
      </c>
      <c r="P4561" s="9" t="str">
        <f t="shared" si="359"/>
        <v>None</v>
      </c>
      <c r="Q4561" s="9" t="str">
        <f t="shared" si="360"/>
        <v>0</v>
      </c>
      <c r="R45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61" s="14" t="str">
        <f>IF(ProjectsDB[[#This Row],[Item Type]]="Straight Plug-In",_xlfn.TEXTJOIN("-",TRUE,M4561&amp;"-"&amp;_xlfn.LET(_xlpm.txt,ProjectsDB[[#This Row],[Assembly]],_xlpm.pos,FIND("SP",_xlpm.txt),_xlpm.pre,LEFT(_xlpm.txt,_xlpm.pos-1),IF(RIGHT(_xlpm.pre,3)="123","3PL",IF(RIGHT(_xlpm.pre,2)="12","2PL",IF(RIGHT(_xlpm.pre,1)="1","1PL","3PL")))),N4561,O4561,P4561,Q4561&amp;"W",R4561),_xlfn.TEXTJOIN("-",TRUE,M4561,N4561,O4561,P4561,Q4561&amp;"W",R4561))</f>
        <v>Joint Pack Cover-CU-Tin-None-0W-1</v>
      </c>
      <c r="T4561" s="14" t="str">
        <f>IF(COUNTIF(Cycletime[Element Desc.],ProjectsDB[[#This Row],[Element Desc.]])&gt;0,"Found","Not Found")</f>
        <v>Found</v>
      </c>
    </row>
    <row r="4562" spans="2:20" x14ac:dyDescent="0.25">
      <c r="B4562" s="8" t="s">
        <v>9412</v>
      </c>
      <c r="C4562" s="9" t="s">
        <v>9331</v>
      </c>
      <c r="D4562" s="9" t="s">
        <v>9332</v>
      </c>
      <c r="E4562" s="10">
        <v>58</v>
      </c>
      <c r="F4562" s="9" t="s">
        <v>9357</v>
      </c>
      <c r="G4562" s="9" t="s">
        <v>9410</v>
      </c>
      <c r="H4562" s="11"/>
      <c r="I4562" s="12"/>
      <c r="J4562" s="12"/>
      <c r="K4562" s="12"/>
      <c r="L4562" s="12">
        <f t="array" ref="L4562">IFERROR(LOOKUP(2^15,SEARCH({"40A","63A","80A","100A","125A","160A","200A","250A","400A","630A","800A","1000A","1250A","1600A","2000A","2500A","3200A","4000A","5000A","6300A"},UPPER(D4562)),{40,63,80,100,125,160,200,250,400,630,800,1000,1250,1600,2000,2500,3200,4000,5000,6300}),0)</f>
        <v>0</v>
      </c>
      <c r="M4562" s="9" t="str">
        <f t="shared" si="356"/>
        <v>Joint Pack Cover</v>
      </c>
      <c r="N4562" s="9" t="str">
        <f t="shared" si="357"/>
        <v>CU</v>
      </c>
      <c r="O4562" s="13" t="str">
        <f t="shared" si="358"/>
        <v>Tin</v>
      </c>
      <c r="P4562" s="9" t="str">
        <f t="shared" si="359"/>
        <v>None</v>
      </c>
      <c r="Q4562" s="9" t="str">
        <f t="shared" si="360"/>
        <v>0</v>
      </c>
      <c r="R45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62" s="14" t="str">
        <f>IF(ProjectsDB[[#This Row],[Item Type]]="Straight Plug-In",_xlfn.TEXTJOIN("-",TRUE,M4562&amp;"-"&amp;_xlfn.LET(_xlpm.txt,ProjectsDB[[#This Row],[Assembly]],_xlpm.pos,FIND("SP",_xlpm.txt),_xlpm.pre,LEFT(_xlpm.txt,_xlpm.pos-1),IF(RIGHT(_xlpm.pre,3)="123","3PL",IF(RIGHT(_xlpm.pre,2)="12","2PL",IF(RIGHT(_xlpm.pre,1)="1","1PL","3PL")))),N4562,O4562,P4562,Q4562&amp;"W",R4562),_xlfn.TEXTJOIN("-",TRUE,M4562,N4562,O4562,P4562,Q4562&amp;"W",R4562))</f>
        <v>Joint Pack Cover-CU-Tin-None-0W-1</v>
      </c>
      <c r="T4562" s="14" t="str">
        <f>IF(COUNTIF(Cycletime[Element Desc.],ProjectsDB[[#This Row],[Element Desc.]])&gt;0,"Found","Not Found")</f>
        <v>Found</v>
      </c>
    </row>
    <row r="4563" spans="2:20" x14ac:dyDescent="0.25">
      <c r="B4563" s="8" t="s">
        <v>9413</v>
      </c>
      <c r="C4563" s="9" t="s">
        <v>9414</v>
      </c>
      <c r="D4563" s="9" t="s">
        <v>9415</v>
      </c>
      <c r="E4563" s="10">
        <v>1</v>
      </c>
      <c r="F4563" s="9" t="s">
        <v>9416</v>
      </c>
      <c r="G4563" s="9" t="s">
        <v>26</v>
      </c>
      <c r="H4563" s="11"/>
      <c r="I4563" s="12">
        <v>370</v>
      </c>
      <c r="J4563" s="12">
        <v>370</v>
      </c>
      <c r="K4563" s="12"/>
      <c r="L4563" s="12">
        <f t="array" ref="L4563">IFERROR(LOOKUP(2^15,SEARCH({"40A","63A","80A","100A","125A","160A","200A","250A","400A","630A","800A","1000A","1250A","1600A","2000A","2500A","3200A","4000A","5000A","6300A"},UPPER(D4563)),{40,63,80,100,125,160,200,250,400,630,800,1000,1250,1600,2000,2500,3200,4000,5000,6300}),0)</f>
        <v>2500</v>
      </c>
      <c r="M4563" s="9" t="str">
        <f t="shared" si="356"/>
        <v>Elbow Edge</v>
      </c>
      <c r="N4563" s="9" t="str">
        <f t="shared" si="357"/>
        <v>CU</v>
      </c>
      <c r="O4563" s="13" t="str">
        <f t="shared" si="358"/>
        <v>Tin</v>
      </c>
      <c r="P4563" s="9" t="str">
        <f t="shared" si="359"/>
        <v>PET</v>
      </c>
      <c r="Q4563" s="9" t="str">
        <f t="shared" si="360"/>
        <v>4</v>
      </c>
      <c r="R45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63" s="14" t="str">
        <f>IF(ProjectsDB[[#This Row],[Item Type]]="Straight Plug-In",_xlfn.TEXTJOIN("-",TRUE,M4563&amp;"-"&amp;_xlfn.LET(_xlpm.txt,ProjectsDB[[#This Row],[Assembly]],_xlpm.pos,FIND("SP",_xlpm.txt),_xlpm.pre,LEFT(_xlpm.txt,_xlpm.pos-1),IF(RIGHT(_xlpm.pre,3)="123","3PL",IF(RIGHT(_xlpm.pre,2)="12","2PL",IF(RIGHT(_xlpm.pre,1)="1","1PL","3PL")))),N4563,O4563,P4563,Q4563&amp;"W",R4563),_xlfn.TEXTJOIN("-",TRUE,M4563,N4563,O4563,P4563,Q4563&amp;"W",R4563))</f>
        <v>Elbow Edge-CU-Tin-PET-4W-1</v>
      </c>
      <c r="T4563" s="14" t="str">
        <f>IF(COUNTIF(Cycletime[Element Desc.],ProjectsDB[[#This Row],[Element Desc.]])&gt;0,"Found","Not Found")</f>
        <v>Found</v>
      </c>
    </row>
    <row r="4564" spans="2:20" x14ac:dyDescent="0.25">
      <c r="B4564" s="8" t="s">
        <v>9417</v>
      </c>
      <c r="C4564" s="9" t="s">
        <v>9418</v>
      </c>
      <c r="D4564" s="9" t="s">
        <v>9419</v>
      </c>
      <c r="E4564" s="10">
        <v>1</v>
      </c>
      <c r="F4564" s="9" t="s">
        <v>9416</v>
      </c>
      <c r="G4564" s="9" t="s">
        <v>26</v>
      </c>
      <c r="H4564" s="11"/>
      <c r="I4564" s="12">
        <v>300</v>
      </c>
      <c r="J4564" s="12">
        <v>300</v>
      </c>
      <c r="K4564" s="12"/>
      <c r="L4564" s="12">
        <f t="array" ref="L4564">IFERROR(LOOKUP(2^15,SEARCH({"40A","63A","80A","100A","125A","160A","200A","250A","400A","630A","800A","1000A","1250A","1600A","2000A","2500A","3200A","4000A","5000A","6300A"},UPPER(D4564)),{40,63,80,100,125,160,200,250,400,630,800,1000,1250,1600,2000,2500,3200,4000,5000,6300}),0)</f>
        <v>2500</v>
      </c>
      <c r="M4564" s="9" t="str">
        <f t="shared" si="356"/>
        <v>Elbow Flat</v>
      </c>
      <c r="N4564" s="9" t="str">
        <f t="shared" si="357"/>
        <v>CU</v>
      </c>
      <c r="O4564" s="13" t="str">
        <f t="shared" si="358"/>
        <v>Tin</v>
      </c>
      <c r="P4564" s="9" t="str">
        <f t="shared" si="359"/>
        <v>PET</v>
      </c>
      <c r="Q4564" s="9" t="str">
        <f t="shared" si="360"/>
        <v>4</v>
      </c>
      <c r="R45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64" s="14" t="str">
        <f>IF(ProjectsDB[[#This Row],[Item Type]]="Straight Plug-In",_xlfn.TEXTJOIN("-",TRUE,M4564&amp;"-"&amp;_xlfn.LET(_xlpm.txt,ProjectsDB[[#This Row],[Assembly]],_xlpm.pos,FIND("SP",_xlpm.txt),_xlpm.pre,LEFT(_xlpm.txt,_xlpm.pos-1),IF(RIGHT(_xlpm.pre,3)="123","3PL",IF(RIGHT(_xlpm.pre,2)="12","2PL",IF(RIGHT(_xlpm.pre,1)="1","1PL","3PL")))),N4564,O4564,P4564,Q4564&amp;"W",R4564),_xlfn.TEXTJOIN("-",TRUE,M4564,N4564,O4564,P4564,Q4564&amp;"W",R4564))</f>
        <v>Elbow Flat-CU-Tin-PET-4W-1</v>
      </c>
      <c r="T4564" s="14" t="str">
        <f>IF(COUNTIF(Cycletime[Element Desc.],ProjectsDB[[#This Row],[Element Desc.]])&gt;0,"Found","Not Found")</f>
        <v>Found</v>
      </c>
    </row>
    <row r="4565" spans="2:20" x14ac:dyDescent="0.25">
      <c r="B4565" s="8" t="s">
        <v>9420</v>
      </c>
      <c r="C4565" s="9" t="s">
        <v>9421</v>
      </c>
      <c r="D4565" s="9" t="s">
        <v>9422</v>
      </c>
      <c r="E4565" s="10">
        <v>1</v>
      </c>
      <c r="F4565" s="9" t="s">
        <v>9416</v>
      </c>
      <c r="G4565" s="9" t="s">
        <v>26</v>
      </c>
      <c r="H4565" s="11"/>
      <c r="I4565" s="12">
        <v>370</v>
      </c>
      <c r="J4565" s="12">
        <v>475</v>
      </c>
      <c r="K4565" s="12"/>
      <c r="L4565" s="12">
        <f t="array" ref="L4565">IFERROR(LOOKUP(2^15,SEARCH({"40A","63A","80A","100A","125A","160A","200A","250A","400A","630A","800A","1000A","1250A","1600A","2000A","2500A","3200A","4000A","5000A","6300A"},UPPER(D4565)),{40,63,80,100,125,160,200,250,400,630,800,1000,1250,1600,2000,2500,3200,4000,5000,6300}),0)</f>
        <v>2500</v>
      </c>
      <c r="M4565" s="9" t="str">
        <f t="shared" si="356"/>
        <v>Flange Edge</v>
      </c>
      <c r="N4565" s="9" t="str">
        <f t="shared" si="357"/>
        <v>CU</v>
      </c>
      <c r="O4565" s="13" t="str">
        <f t="shared" si="358"/>
        <v>Tin</v>
      </c>
      <c r="P4565" s="9" t="str">
        <f t="shared" si="359"/>
        <v>PET</v>
      </c>
      <c r="Q4565" s="9" t="str">
        <f t="shared" si="360"/>
        <v>4</v>
      </c>
      <c r="R45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65" s="14" t="str">
        <f>IF(ProjectsDB[[#This Row],[Item Type]]="Straight Plug-In",_xlfn.TEXTJOIN("-",TRUE,M4565&amp;"-"&amp;_xlfn.LET(_xlpm.txt,ProjectsDB[[#This Row],[Assembly]],_xlpm.pos,FIND("SP",_xlpm.txt),_xlpm.pre,LEFT(_xlpm.txt,_xlpm.pos-1),IF(RIGHT(_xlpm.pre,3)="123","3PL",IF(RIGHT(_xlpm.pre,2)="12","2PL",IF(RIGHT(_xlpm.pre,1)="1","1PL","3PL")))),N4565,O4565,P4565,Q4565&amp;"W",R4565),_xlfn.TEXTJOIN("-",TRUE,M4565,N4565,O4565,P4565,Q4565&amp;"W",R4565))</f>
        <v>Flange Edge-CU-Tin-PET-4W-1</v>
      </c>
      <c r="T4565" s="14" t="str">
        <f>IF(COUNTIF(Cycletime[Element Desc.],ProjectsDB[[#This Row],[Element Desc.]])&gt;0,"Found","Not Found")</f>
        <v>Found</v>
      </c>
    </row>
    <row r="4566" spans="2:20" x14ac:dyDescent="0.25">
      <c r="B4566" s="8" t="s">
        <v>9423</v>
      </c>
      <c r="C4566" s="9" t="s">
        <v>9424</v>
      </c>
      <c r="D4566" s="9" t="s">
        <v>9425</v>
      </c>
      <c r="E4566" s="10">
        <v>1</v>
      </c>
      <c r="F4566" s="9" t="s">
        <v>9416</v>
      </c>
      <c r="G4566" s="9" t="s">
        <v>26</v>
      </c>
      <c r="H4566" s="11"/>
      <c r="I4566" s="12">
        <v>1010</v>
      </c>
      <c r="J4566" s="12"/>
      <c r="K4566" s="12"/>
      <c r="L4566" s="12">
        <f t="array" ref="L4566">IFERROR(LOOKUP(2^15,SEARCH({"40A","63A","80A","100A","125A","160A","200A","250A","400A","630A","800A","1000A","1250A","1600A","2000A","2500A","3200A","4000A","5000A","6300A"},UPPER(D4566)),{40,63,80,100,125,160,200,250,400,630,800,1000,1250,1600,2000,2500,3200,4000,5000,6300}),0)</f>
        <v>2500</v>
      </c>
      <c r="M4566" s="9" t="str">
        <f t="shared" si="356"/>
        <v>Straight Feeder</v>
      </c>
      <c r="N4566" s="9" t="str">
        <f t="shared" si="357"/>
        <v>CU</v>
      </c>
      <c r="O4566" s="13" t="str">
        <f t="shared" si="358"/>
        <v>Tin</v>
      </c>
      <c r="P4566" s="9" t="str">
        <f t="shared" si="359"/>
        <v>PET</v>
      </c>
      <c r="Q4566" s="9" t="str">
        <f t="shared" si="360"/>
        <v>4</v>
      </c>
      <c r="R45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66" s="14" t="str">
        <f>IF(ProjectsDB[[#This Row],[Item Type]]="Straight Plug-In",_xlfn.TEXTJOIN("-",TRUE,M4566&amp;"-"&amp;_xlfn.LET(_xlpm.txt,ProjectsDB[[#This Row],[Assembly]],_xlpm.pos,FIND("SP",_xlpm.txt),_xlpm.pre,LEFT(_xlpm.txt,_xlpm.pos-1),IF(RIGHT(_xlpm.pre,3)="123","3PL",IF(RIGHT(_xlpm.pre,2)="12","2PL",IF(RIGHT(_xlpm.pre,1)="1","1PL","3PL")))),N4566,O4566,P4566,Q4566&amp;"W",R4566),_xlfn.TEXTJOIN("-",TRUE,M4566,N4566,O4566,P4566,Q4566&amp;"W",R4566))</f>
        <v>Straight Feeder-CU-Tin-PET-4W-1</v>
      </c>
      <c r="T4566" s="14" t="str">
        <f>IF(COUNTIF(Cycletime[Element Desc.],ProjectsDB[[#This Row],[Element Desc.]])&gt;0,"Found","Not Found")</f>
        <v>Found</v>
      </c>
    </row>
    <row r="4567" spans="2:20" x14ac:dyDescent="0.25">
      <c r="B4567" s="8" t="s">
        <v>9426</v>
      </c>
      <c r="C4567" s="9" t="s">
        <v>1370</v>
      </c>
      <c r="D4567" s="9" t="s">
        <v>1371</v>
      </c>
      <c r="E4567" s="10">
        <v>40</v>
      </c>
      <c r="F4567" s="9" t="s">
        <v>9416</v>
      </c>
      <c r="G4567" s="9" t="s">
        <v>26</v>
      </c>
      <c r="H4567" s="11"/>
      <c r="I4567" s="12"/>
      <c r="J4567" s="12"/>
      <c r="K4567" s="12"/>
      <c r="L4567" s="12">
        <f t="array" ref="L4567">IFERROR(LOOKUP(2^15,SEARCH({"40A","63A","80A","100A","125A","160A","200A","250A","400A","630A","800A","1000A","1250A","1600A","2000A","2500A","3200A","4000A","5000A","6300A"},UPPER(D4567)),{40,63,80,100,125,160,200,250,400,630,800,1000,1250,1600,2000,2500,3200,4000,5000,6300}),0)</f>
        <v>0</v>
      </c>
      <c r="M4567" s="9" t="str">
        <f t="shared" si="356"/>
        <v>Hanger Support</v>
      </c>
      <c r="N4567" s="9" t="str">
        <f t="shared" si="357"/>
        <v>SH</v>
      </c>
      <c r="O4567" s="13" t="str">
        <f t="shared" si="358"/>
        <v>None</v>
      </c>
      <c r="P4567" s="9" t="str">
        <f t="shared" si="359"/>
        <v>None</v>
      </c>
      <c r="Q4567" s="9" t="str">
        <f t="shared" si="360"/>
        <v>0</v>
      </c>
      <c r="R45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567" s="14" t="str">
        <f>IF(ProjectsDB[[#This Row],[Item Type]]="Straight Plug-In",_xlfn.TEXTJOIN("-",TRUE,M4567&amp;"-"&amp;_xlfn.LET(_xlpm.txt,ProjectsDB[[#This Row],[Assembly]],_xlpm.pos,FIND("SP",_xlpm.txt),_xlpm.pre,LEFT(_xlpm.txt,_xlpm.pos-1),IF(RIGHT(_xlpm.pre,3)="123","3PL",IF(RIGHT(_xlpm.pre,2)="12","2PL",IF(RIGHT(_xlpm.pre,1)="1","1PL","3PL")))),N4567,O4567,P4567,Q4567&amp;"W",R4567),_xlfn.TEXTJOIN("-",TRUE,M4567,N4567,O4567,P4567,Q4567&amp;"W",R4567))</f>
        <v>Hanger Support-SH-None-None-0W-0</v>
      </c>
      <c r="T4567" s="14" t="str">
        <f>IF(COUNTIF(Cycletime[Element Desc.],ProjectsDB[[#This Row],[Element Desc.]])&gt;0,"Found","Not Found")</f>
        <v>Found</v>
      </c>
    </row>
    <row r="4568" spans="2:20" x14ac:dyDescent="0.25">
      <c r="B4568" s="8" t="s">
        <v>9427</v>
      </c>
      <c r="C4568" s="9" t="s">
        <v>9428</v>
      </c>
      <c r="D4568" s="9" t="s">
        <v>9429</v>
      </c>
      <c r="E4568" s="10">
        <v>15</v>
      </c>
      <c r="F4568" s="9" t="s">
        <v>9416</v>
      </c>
      <c r="G4568" s="9" t="s">
        <v>26</v>
      </c>
      <c r="H4568" s="11"/>
      <c r="I4568" s="12">
        <v>2000</v>
      </c>
      <c r="J4568" s="12"/>
      <c r="K4568" s="12"/>
      <c r="L4568" s="12">
        <f t="array" ref="L4568">IFERROR(LOOKUP(2^15,SEARCH({"40A","63A","80A","100A","125A","160A","200A","250A","400A","630A","800A","1000A","1250A","1600A","2000A","2500A","3200A","4000A","5000A","6300A"},UPPER(D4568)),{40,63,80,100,125,160,200,250,400,630,800,1000,1250,1600,2000,2500,3200,4000,5000,6300}),0)</f>
        <v>2500</v>
      </c>
      <c r="M4568" s="9" t="str">
        <f t="shared" si="356"/>
        <v>Straight Feeder</v>
      </c>
      <c r="N4568" s="9" t="str">
        <f t="shared" si="357"/>
        <v>CU</v>
      </c>
      <c r="O4568" s="13" t="str">
        <f t="shared" si="358"/>
        <v>Tin</v>
      </c>
      <c r="P4568" s="9" t="str">
        <f t="shared" si="359"/>
        <v>PET</v>
      </c>
      <c r="Q4568" s="9" t="str">
        <f t="shared" si="360"/>
        <v>4</v>
      </c>
      <c r="R45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68" s="14" t="str">
        <f>IF(ProjectsDB[[#This Row],[Item Type]]="Straight Plug-In",_xlfn.TEXTJOIN("-",TRUE,M4568&amp;"-"&amp;_xlfn.LET(_xlpm.txt,ProjectsDB[[#This Row],[Assembly]],_xlpm.pos,FIND("SP",_xlpm.txt),_xlpm.pre,LEFT(_xlpm.txt,_xlpm.pos-1),IF(RIGHT(_xlpm.pre,3)="123","3PL",IF(RIGHT(_xlpm.pre,2)="12","2PL",IF(RIGHT(_xlpm.pre,1)="1","1PL","3PL")))),N4568,O4568,P4568,Q4568&amp;"W",R4568),_xlfn.TEXTJOIN("-",TRUE,M4568,N4568,O4568,P4568,Q4568&amp;"W",R4568))</f>
        <v>Straight Feeder-CU-Tin-PET-4W-1</v>
      </c>
      <c r="T4568" s="14" t="str">
        <f>IF(COUNTIF(Cycletime[Element Desc.],ProjectsDB[[#This Row],[Element Desc.]])&gt;0,"Found","Not Found")</f>
        <v>Found</v>
      </c>
    </row>
    <row r="4569" spans="2:20" x14ac:dyDescent="0.25">
      <c r="B4569" s="8" t="s">
        <v>9430</v>
      </c>
      <c r="C4569" s="9" t="s">
        <v>9431</v>
      </c>
      <c r="D4569" s="9" t="s">
        <v>9432</v>
      </c>
      <c r="E4569" s="10">
        <v>1</v>
      </c>
      <c r="F4569" s="9" t="s">
        <v>9416</v>
      </c>
      <c r="G4569" s="9" t="s">
        <v>26</v>
      </c>
      <c r="H4569" s="11"/>
      <c r="I4569" s="12">
        <v>1500</v>
      </c>
      <c r="J4569" s="12"/>
      <c r="K4569" s="12"/>
      <c r="L4569" s="12">
        <f t="array" ref="L4569">IFERROR(LOOKUP(2^15,SEARCH({"40A","63A","80A","100A","125A","160A","200A","250A","400A","630A","800A","1000A","1250A","1600A","2000A","2500A","3200A","4000A","5000A","6300A"},UPPER(D4569)),{40,63,80,100,125,160,200,250,400,630,800,1000,1250,1600,2000,2500,3200,4000,5000,6300}),0)</f>
        <v>2500</v>
      </c>
      <c r="M4569" s="9" t="str">
        <f t="shared" si="356"/>
        <v>Straight Feeder</v>
      </c>
      <c r="N4569" s="9" t="str">
        <f t="shared" si="357"/>
        <v>CU</v>
      </c>
      <c r="O4569" s="13" t="str">
        <f t="shared" si="358"/>
        <v>Tin</v>
      </c>
      <c r="P4569" s="9" t="str">
        <f t="shared" si="359"/>
        <v>PET</v>
      </c>
      <c r="Q4569" s="9" t="str">
        <f t="shared" si="360"/>
        <v>4</v>
      </c>
      <c r="R45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69" s="14" t="str">
        <f>IF(ProjectsDB[[#This Row],[Item Type]]="Straight Plug-In",_xlfn.TEXTJOIN("-",TRUE,M4569&amp;"-"&amp;_xlfn.LET(_xlpm.txt,ProjectsDB[[#This Row],[Assembly]],_xlpm.pos,FIND("SP",_xlpm.txt),_xlpm.pre,LEFT(_xlpm.txt,_xlpm.pos-1),IF(RIGHT(_xlpm.pre,3)="123","3PL",IF(RIGHT(_xlpm.pre,2)="12","2PL",IF(RIGHT(_xlpm.pre,1)="1","1PL","3PL")))),N4569,O4569,P4569,Q4569&amp;"W",R4569),_xlfn.TEXTJOIN("-",TRUE,M4569,N4569,O4569,P4569,Q4569&amp;"W",R4569))</f>
        <v>Straight Feeder-CU-Tin-PET-4W-1</v>
      </c>
      <c r="T4569" s="14" t="str">
        <f>IF(COUNTIF(Cycletime[Element Desc.],ProjectsDB[[#This Row],[Element Desc.]])&gt;0,"Found","Not Found")</f>
        <v>Found</v>
      </c>
    </row>
    <row r="4570" spans="2:20" x14ac:dyDescent="0.25">
      <c r="B4570" s="8" t="s">
        <v>9433</v>
      </c>
      <c r="C4570" s="9" t="s">
        <v>9434</v>
      </c>
      <c r="D4570" s="9" t="s">
        <v>9435</v>
      </c>
      <c r="E4570" s="10">
        <v>1</v>
      </c>
      <c r="F4570" s="9" t="s">
        <v>9416</v>
      </c>
      <c r="G4570" s="9" t="s">
        <v>26</v>
      </c>
      <c r="H4570" s="11"/>
      <c r="I4570" s="12">
        <v>1565</v>
      </c>
      <c r="J4570" s="12"/>
      <c r="K4570" s="12"/>
      <c r="L4570" s="12">
        <f t="array" ref="L4570">IFERROR(LOOKUP(2^15,SEARCH({"40A","63A","80A","100A","125A","160A","200A","250A","400A","630A","800A","1000A","1250A","1600A","2000A","2500A","3200A","4000A","5000A","6300A"},UPPER(D4570)),{40,63,80,100,125,160,200,250,400,630,800,1000,1250,1600,2000,2500,3200,4000,5000,6300}),0)</f>
        <v>2500</v>
      </c>
      <c r="M4570" s="9" t="str">
        <f t="shared" si="356"/>
        <v>Straight Feeder</v>
      </c>
      <c r="N4570" s="9" t="str">
        <f t="shared" si="357"/>
        <v>CU</v>
      </c>
      <c r="O4570" s="13" t="str">
        <f t="shared" si="358"/>
        <v>Tin</v>
      </c>
      <c r="P4570" s="9" t="str">
        <f t="shared" si="359"/>
        <v>PET</v>
      </c>
      <c r="Q4570" s="9" t="str">
        <f t="shared" si="360"/>
        <v>4</v>
      </c>
      <c r="R45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70" s="14" t="str">
        <f>IF(ProjectsDB[[#This Row],[Item Type]]="Straight Plug-In",_xlfn.TEXTJOIN("-",TRUE,M4570&amp;"-"&amp;_xlfn.LET(_xlpm.txt,ProjectsDB[[#This Row],[Assembly]],_xlpm.pos,FIND("SP",_xlpm.txt),_xlpm.pre,LEFT(_xlpm.txt,_xlpm.pos-1),IF(RIGHT(_xlpm.pre,3)="123","3PL",IF(RIGHT(_xlpm.pre,2)="12","2PL",IF(RIGHT(_xlpm.pre,1)="1","1PL","3PL")))),N4570,O4570,P4570,Q4570&amp;"W",R4570),_xlfn.TEXTJOIN("-",TRUE,M4570,N4570,O4570,P4570,Q4570&amp;"W",R4570))</f>
        <v>Straight Feeder-CU-Tin-PET-4W-1</v>
      </c>
      <c r="T4570" s="14" t="str">
        <f>IF(COUNTIF(Cycletime[Element Desc.],ProjectsDB[[#This Row],[Element Desc.]])&gt;0,"Found","Not Found")</f>
        <v>Found</v>
      </c>
    </row>
    <row r="4571" spans="2:20" x14ac:dyDescent="0.25">
      <c r="B4571" s="8" t="s">
        <v>9436</v>
      </c>
      <c r="C4571" s="9" t="s">
        <v>9437</v>
      </c>
      <c r="D4571" s="9" t="s">
        <v>9438</v>
      </c>
      <c r="E4571" s="10">
        <v>13</v>
      </c>
      <c r="F4571" s="9" t="s">
        <v>9416</v>
      </c>
      <c r="G4571" s="9" t="s">
        <v>26</v>
      </c>
      <c r="H4571" s="11"/>
      <c r="I4571" s="12">
        <v>1470</v>
      </c>
      <c r="J4571" s="12"/>
      <c r="K4571" s="12"/>
      <c r="L4571" s="12">
        <f t="array" ref="L4571">IFERROR(LOOKUP(2^15,SEARCH({"40A","63A","80A","100A","125A","160A","200A","250A","400A","630A","800A","1000A","1250A","1600A","2000A","2500A","3200A","4000A","5000A","6300A"},UPPER(D4571)),{40,63,80,100,125,160,200,250,400,630,800,1000,1250,1600,2000,2500,3200,4000,5000,6300}),0)</f>
        <v>2500</v>
      </c>
      <c r="M4571" s="9" t="str">
        <f t="shared" si="356"/>
        <v>Straight Feeder</v>
      </c>
      <c r="N4571" s="9" t="str">
        <f t="shared" si="357"/>
        <v>CU</v>
      </c>
      <c r="O4571" s="13" t="str">
        <f t="shared" si="358"/>
        <v>Tin</v>
      </c>
      <c r="P4571" s="9" t="str">
        <f t="shared" si="359"/>
        <v>PET</v>
      </c>
      <c r="Q4571" s="9" t="str">
        <f t="shared" si="360"/>
        <v>4</v>
      </c>
      <c r="R45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71" s="14" t="str">
        <f>IF(ProjectsDB[[#This Row],[Item Type]]="Straight Plug-In",_xlfn.TEXTJOIN("-",TRUE,M4571&amp;"-"&amp;_xlfn.LET(_xlpm.txt,ProjectsDB[[#This Row],[Assembly]],_xlpm.pos,FIND("SP",_xlpm.txt),_xlpm.pre,LEFT(_xlpm.txt,_xlpm.pos-1),IF(RIGHT(_xlpm.pre,3)="123","3PL",IF(RIGHT(_xlpm.pre,2)="12","2PL",IF(RIGHT(_xlpm.pre,1)="1","1PL","3PL")))),N4571,O4571,P4571,Q4571&amp;"W",R4571),_xlfn.TEXTJOIN("-",TRUE,M4571,N4571,O4571,P4571,Q4571&amp;"W",R4571))</f>
        <v>Straight Feeder-CU-Tin-PET-4W-1</v>
      </c>
      <c r="T4571" s="14" t="str">
        <f>IF(COUNTIF(Cycletime[Element Desc.],ProjectsDB[[#This Row],[Element Desc.]])&gt;0,"Found","Not Found")</f>
        <v>Found</v>
      </c>
    </row>
    <row r="4572" spans="2:20" x14ac:dyDescent="0.25">
      <c r="B4572" s="8" t="s">
        <v>9439</v>
      </c>
      <c r="C4572" s="9" t="s">
        <v>90</v>
      </c>
      <c r="D4572" s="9" t="s">
        <v>91</v>
      </c>
      <c r="E4572" s="10">
        <v>30</v>
      </c>
      <c r="F4572" s="9" t="s">
        <v>9416</v>
      </c>
      <c r="G4572" s="9" t="s">
        <v>26</v>
      </c>
      <c r="H4572" s="11"/>
      <c r="I4572" s="12"/>
      <c r="J4572" s="12"/>
      <c r="K4572" s="12"/>
      <c r="L4572" s="12">
        <f t="array" ref="L4572">IFERROR(LOOKUP(2^15,SEARCH({"40A","63A","80A","100A","125A","160A","200A","250A","400A","630A","800A","1000A","1250A","1600A","2000A","2500A","3200A","4000A","5000A","6300A"},UPPER(D4572)),{40,63,80,100,125,160,200,250,400,630,800,1000,1250,1600,2000,2500,3200,4000,5000,6300}),0)</f>
        <v>2500</v>
      </c>
      <c r="M4572" s="9" t="str">
        <f t="shared" si="356"/>
        <v>Joint Pack</v>
      </c>
      <c r="N4572" s="9" t="str">
        <f t="shared" si="357"/>
        <v>CU</v>
      </c>
      <c r="O4572" s="13" t="str">
        <f t="shared" si="358"/>
        <v>Tin</v>
      </c>
      <c r="P4572" s="9" t="str">
        <f t="shared" si="359"/>
        <v>None</v>
      </c>
      <c r="Q4572" s="9" t="str">
        <f t="shared" si="360"/>
        <v>4</v>
      </c>
      <c r="R45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72" s="14" t="str">
        <f>IF(ProjectsDB[[#This Row],[Item Type]]="Straight Plug-In",_xlfn.TEXTJOIN("-",TRUE,M4572&amp;"-"&amp;_xlfn.LET(_xlpm.txt,ProjectsDB[[#This Row],[Assembly]],_xlpm.pos,FIND("SP",_xlpm.txt),_xlpm.pre,LEFT(_xlpm.txt,_xlpm.pos-1),IF(RIGHT(_xlpm.pre,3)="123","3PL",IF(RIGHT(_xlpm.pre,2)="12","2PL",IF(RIGHT(_xlpm.pre,1)="1","1PL","3PL")))),N4572,O4572,P4572,Q4572&amp;"W",R4572),_xlfn.TEXTJOIN("-",TRUE,M4572,N4572,O4572,P4572,Q4572&amp;"W",R4572))</f>
        <v>Joint Pack-CU-Tin-None-4W-1</v>
      </c>
      <c r="T4572" s="14" t="str">
        <f>IF(COUNTIF(Cycletime[Element Desc.],ProjectsDB[[#This Row],[Element Desc.]])&gt;0,"Found","Not Found")</f>
        <v>Found</v>
      </c>
    </row>
    <row r="4573" spans="2:20" x14ac:dyDescent="0.25">
      <c r="B4573" s="8" t="s">
        <v>9440</v>
      </c>
      <c r="C4573" s="9" t="s">
        <v>9441</v>
      </c>
      <c r="D4573" s="9" t="s">
        <v>9442</v>
      </c>
      <c r="E4573" s="10">
        <v>15</v>
      </c>
      <c r="F4573" s="9" t="s">
        <v>9416</v>
      </c>
      <c r="G4573" s="9" t="s">
        <v>26</v>
      </c>
      <c r="H4573" s="11"/>
      <c r="I4573" s="12">
        <v>3000</v>
      </c>
      <c r="J4573" s="12"/>
      <c r="K4573" s="12"/>
      <c r="L4573" s="12">
        <f t="array" ref="L4573">IFERROR(LOOKUP(2^15,SEARCH({"40A","63A","80A","100A","125A","160A","200A","250A","400A","630A","800A","1000A","1250A","1600A","2000A","2500A","3200A","4000A","5000A","6300A"},UPPER(D4573)),{40,63,80,100,125,160,200,250,400,630,800,1000,1250,1600,2000,2500,3200,4000,5000,6300}),0)</f>
        <v>2500</v>
      </c>
      <c r="M4573" s="9" t="str">
        <f t="shared" si="356"/>
        <v>Straight Feeder</v>
      </c>
      <c r="N4573" s="9" t="str">
        <f t="shared" si="357"/>
        <v>CU</v>
      </c>
      <c r="O4573" s="13" t="str">
        <f t="shared" si="358"/>
        <v>Tin</v>
      </c>
      <c r="P4573" s="9" t="str">
        <f t="shared" si="359"/>
        <v>PET</v>
      </c>
      <c r="Q4573" s="9" t="str">
        <f t="shared" si="360"/>
        <v>4</v>
      </c>
      <c r="R45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73" s="14" t="str">
        <f>IF(ProjectsDB[[#This Row],[Item Type]]="Straight Plug-In",_xlfn.TEXTJOIN("-",TRUE,M4573&amp;"-"&amp;_xlfn.LET(_xlpm.txt,ProjectsDB[[#This Row],[Assembly]],_xlpm.pos,FIND("SP",_xlpm.txt),_xlpm.pre,LEFT(_xlpm.txt,_xlpm.pos-1),IF(RIGHT(_xlpm.pre,3)="123","3PL",IF(RIGHT(_xlpm.pre,2)="12","2PL",IF(RIGHT(_xlpm.pre,1)="1","1PL","3PL")))),N4573,O4573,P4573,Q4573&amp;"W",R4573),_xlfn.TEXTJOIN("-",TRUE,M4573,N4573,O4573,P4573,Q4573&amp;"W",R4573))</f>
        <v>Straight Feeder-CU-Tin-PET-4W-1</v>
      </c>
      <c r="T4573" s="14" t="str">
        <f>IF(COUNTIF(Cycletime[Element Desc.],ProjectsDB[[#This Row],[Element Desc.]])&gt;0,"Found","Not Found")</f>
        <v>Found</v>
      </c>
    </row>
    <row r="4574" spans="2:20" x14ac:dyDescent="0.25">
      <c r="B4574" s="8" t="s">
        <v>9443</v>
      </c>
      <c r="C4574" s="9" t="s">
        <v>9444</v>
      </c>
      <c r="D4574" s="9" t="s">
        <v>9445</v>
      </c>
      <c r="E4574" s="10">
        <v>20</v>
      </c>
      <c r="F4574" s="9" t="s">
        <v>9416</v>
      </c>
      <c r="G4574" s="9" t="s">
        <v>26</v>
      </c>
      <c r="H4574" s="11"/>
      <c r="I4574" s="12"/>
      <c r="J4574" s="12"/>
      <c r="K4574" s="12"/>
      <c r="L4574" s="12">
        <f t="array" ref="L4574">IFERROR(LOOKUP(2^15,SEARCH({"40A","63A","80A","100A","125A","160A","200A","250A","400A","630A","800A","1000A","1250A","1600A","2000A","2500A","3200A","4000A","5000A","6300A"},UPPER(D4574)),{40,63,80,100,125,160,200,250,400,630,800,1000,1250,1600,2000,2500,3200,4000,5000,6300}),0)</f>
        <v>2500</v>
      </c>
      <c r="M4574" s="9" t="str">
        <f t="shared" si="356"/>
        <v>Joint Pack</v>
      </c>
      <c r="N4574" s="9" t="str">
        <f t="shared" si="357"/>
        <v>CU</v>
      </c>
      <c r="O4574" s="13" t="str">
        <f t="shared" si="358"/>
        <v>Tin</v>
      </c>
      <c r="P4574" s="9" t="str">
        <f t="shared" si="359"/>
        <v>None</v>
      </c>
      <c r="Q4574" s="9" t="str">
        <f t="shared" si="360"/>
        <v>4</v>
      </c>
      <c r="R45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74" s="14" t="str">
        <f>IF(ProjectsDB[[#This Row],[Item Type]]="Straight Plug-In",_xlfn.TEXTJOIN("-",TRUE,M4574&amp;"-"&amp;_xlfn.LET(_xlpm.txt,ProjectsDB[[#This Row],[Assembly]],_xlpm.pos,FIND("SP",_xlpm.txt),_xlpm.pre,LEFT(_xlpm.txt,_xlpm.pos-1),IF(RIGHT(_xlpm.pre,3)="123","3PL",IF(RIGHT(_xlpm.pre,2)="12","2PL",IF(RIGHT(_xlpm.pre,1)="1","1PL","3PL")))),N4574,O4574,P4574,Q4574&amp;"W",R4574),_xlfn.TEXTJOIN("-",TRUE,M4574,N4574,O4574,P4574,Q4574&amp;"W",R4574))</f>
        <v>Joint Pack-CU-Tin-None-4W-1</v>
      </c>
      <c r="T4574" s="14" t="str">
        <f>IF(COUNTIF(Cycletime[Element Desc.],ProjectsDB[[#This Row],[Element Desc.]])&gt;0,"Found","Not Found")</f>
        <v>Found</v>
      </c>
    </row>
    <row r="4575" spans="2:20" x14ac:dyDescent="0.25">
      <c r="B4575" s="8" t="s">
        <v>9446</v>
      </c>
      <c r="C4575" s="9" t="s">
        <v>9447</v>
      </c>
      <c r="D4575" s="9" t="s">
        <v>9448</v>
      </c>
      <c r="E4575" s="10">
        <v>1</v>
      </c>
      <c r="F4575" s="9" t="s">
        <v>9416</v>
      </c>
      <c r="G4575" s="9" t="s">
        <v>26</v>
      </c>
      <c r="H4575" s="11"/>
      <c r="I4575" s="12">
        <v>425</v>
      </c>
      <c r="J4575" s="12"/>
      <c r="K4575" s="12"/>
      <c r="L4575" s="12">
        <f t="array" ref="L4575">IFERROR(LOOKUP(2^15,SEARCH({"40A","63A","80A","100A","125A","160A","200A","250A","400A","630A","800A","1000A","1250A","1600A","2000A","2500A","3200A","4000A","5000A","6300A"},UPPER(D4575)),{40,63,80,100,125,160,200,250,400,630,800,1000,1250,1600,2000,2500,3200,4000,5000,6300}),0)</f>
        <v>2500</v>
      </c>
      <c r="M4575" s="9" t="str">
        <f t="shared" si="356"/>
        <v>Flange Straight</v>
      </c>
      <c r="N4575" s="9" t="str">
        <f t="shared" si="357"/>
        <v>CU</v>
      </c>
      <c r="O4575" s="13" t="str">
        <f t="shared" si="358"/>
        <v>Tin</v>
      </c>
      <c r="P4575" s="9" t="str">
        <f t="shared" si="359"/>
        <v>PET</v>
      </c>
      <c r="Q4575" s="9" t="str">
        <f t="shared" si="360"/>
        <v>4</v>
      </c>
      <c r="R45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75" s="14" t="str">
        <f>IF(ProjectsDB[[#This Row],[Item Type]]="Straight Plug-In",_xlfn.TEXTJOIN("-",TRUE,M4575&amp;"-"&amp;_xlfn.LET(_xlpm.txt,ProjectsDB[[#This Row],[Assembly]],_xlpm.pos,FIND("SP",_xlpm.txt),_xlpm.pre,LEFT(_xlpm.txt,_xlpm.pos-1),IF(RIGHT(_xlpm.pre,3)="123","3PL",IF(RIGHT(_xlpm.pre,2)="12","2PL",IF(RIGHT(_xlpm.pre,1)="1","1PL","3PL")))),N4575,O4575,P4575,Q4575&amp;"W",R4575),_xlfn.TEXTJOIN("-",TRUE,M4575,N4575,O4575,P4575,Q4575&amp;"W",R4575))</f>
        <v>Flange Straight-CU-Tin-PET-4W-1</v>
      </c>
      <c r="T4575" s="14" t="str">
        <f>IF(COUNTIF(Cycletime[Element Desc.],ProjectsDB[[#This Row],[Element Desc.]])&gt;0,"Found","Not Found")</f>
        <v>Found</v>
      </c>
    </row>
    <row r="4576" spans="2:20" x14ac:dyDescent="0.25">
      <c r="B4576" s="8" t="s">
        <v>9449</v>
      </c>
      <c r="C4576" s="9" t="s">
        <v>9450</v>
      </c>
      <c r="D4576" s="9" t="s">
        <v>9451</v>
      </c>
      <c r="E4576" s="10">
        <v>9</v>
      </c>
      <c r="F4576" s="9" t="s">
        <v>9416</v>
      </c>
      <c r="G4576" s="9" t="s">
        <v>96</v>
      </c>
      <c r="H4576" s="11"/>
      <c r="I4576" s="12">
        <v>1470</v>
      </c>
      <c r="J4576" s="12"/>
      <c r="K4576" s="12"/>
      <c r="L4576" s="12">
        <f t="array" ref="L4576">IFERROR(LOOKUP(2^15,SEARCH({"40A","63A","80A","100A","125A","160A","200A","250A","400A","630A","800A","1000A","1250A","1600A","2000A","2500A","3200A","4000A","5000A","6300A"},UPPER(D4576)),{40,63,80,100,125,160,200,250,400,630,800,1000,1250,1600,2000,2500,3200,4000,5000,6300}),0)</f>
        <v>1600</v>
      </c>
      <c r="M4576" s="9" t="str">
        <f t="shared" si="356"/>
        <v>Straight Feeder</v>
      </c>
      <c r="N4576" s="9" t="str">
        <f t="shared" si="357"/>
        <v>CU</v>
      </c>
      <c r="O4576" s="13" t="str">
        <f t="shared" si="358"/>
        <v>Tin</v>
      </c>
      <c r="P4576" s="9" t="str">
        <f t="shared" si="359"/>
        <v>PET</v>
      </c>
      <c r="Q4576" s="9" t="str">
        <f t="shared" si="360"/>
        <v>4</v>
      </c>
      <c r="R45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76" s="14" t="str">
        <f>IF(ProjectsDB[[#This Row],[Item Type]]="Straight Plug-In",_xlfn.TEXTJOIN("-",TRUE,M4576&amp;"-"&amp;_xlfn.LET(_xlpm.txt,ProjectsDB[[#This Row],[Assembly]],_xlpm.pos,FIND("SP",_xlpm.txt),_xlpm.pre,LEFT(_xlpm.txt,_xlpm.pos-1),IF(RIGHT(_xlpm.pre,3)="123","3PL",IF(RIGHT(_xlpm.pre,2)="12","2PL",IF(RIGHT(_xlpm.pre,1)="1","1PL","3PL")))),N4576,O4576,P4576,Q4576&amp;"W",R4576),_xlfn.TEXTJOIN("-",TRUE,M4576,N4576,O4576,P4576,Q4576&amp;"W",R4576))</f>
        <v>Straight Feeder-CU-Tin-PET-4W-1</v>
      </c>
      <c r="T4576" s="14" t="str">
        <f>IF(COUNTIF(Cycletime[Element Desc.],ProjectsDB[[#This Row],[Element Desc.]])&gt;0,"Found","Not Found")</f>
        <v>Found</v>
      </c>
    </row>
    <row r="4577" spans="2:20" x14ac:dyDescent="0.25">
      <c r="B4577" s="8" t="s">
        <v>9452</v>
      </c>
      <c r="C4577" s="9" t="s">
        <v>9453</v>
      </c>
      <c r="D4577" s="9" t="s">
        <v>9454</v>
      </c>
      <c r="E4577" s="10">
        <v>1</v>
      </c>
      <c r="F4577" s="9" t="s">
        <v>9416</v>
      </c>
      <c r="G4577" s="9" t="s">
        <v>96</v>
      </c>
      <c r="H4577" s="11"/>
      <c r="I4577" s="12">
        <v>1565</v>
      </c>
      <c r="J4577" s="12"/>
      <c r="K4577" s="12"/>
      <c r="L4577" s="12">
        <f t="array" ref="L4577">IFERROR(LOOKUP(2^15,SEARCH({"40A","63A","80A","100A","125A","160A","200A","250A","400A","630A","800A","1000A","1250A","1600A","2000A","2500A","3200A","4000A","5000A","6300A"},UPPER(D4577)),{40,63,80,100,125,160,200,250,400,630,800,1000,1250,1600,2000,2500,3200,4000,5000,6300}),0)</f>
        <v>1600</v>
      </c>
      <c r="M4577" s="9" t="str">
        <f t="shared" si="356"/>
        <v>Straight Feeder</v>
      </c>
      <c r="N4577" s="9" t="str">
        <f t="shared" si="357"/>
        <v>CU</v>
      </c>
      <c r="O4577" s="13" t="str">
        <f t="shared" si="358"/>
        <v>Tin</v>
      </c>
      <c r="P4577" s="9" t="str">
        <f t="shared" si="359"/>
        <v>PET</v>
      </c>
      <c r="Q4577" s="9" t="str">
        <f t="shared" si="360"/>
        <v>4</v>
      </c>
      <c r="R45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77" s="14" t="str">
        <f>IF(ProjectsDB[[#This Row],[Item Type]]="Straight Plug-In",_xlfn.TEXTJOIN("-",TRUE,M4577&amp;"-"&amp;_xlfn.LET(_xlpm.txt,ProjectsDB[[#This Row],[Assembly]],_xlpm.pos,FIND("SP",_xlpm.txt),_xlpm.pre,LEFT(_xlpm.txt,_xlpm.pos-1),IF(RIGHT(_xlpm.pre,3)="123","3PL",IF(RIGHT(_xlpm.pre,2)="12","2PL",IF(RIGHT(_xlpm.pre,1)="1","1PL","3PL")))),N4577,O4577,P4577,Q4577&amp;"W",R4577),_xlfn.TEXTJOIN("-",TRUE,M4577,N4577,O4577,P4577,Q4577&amp;"W",R4577))</f>
        <v>Straight Feeder-CU-Tin-PET-4W-1</v>
      </c>
      <c r="T4577" s="14" t="str">
        <f>IF(COUNTIF(Cycletime[Element Desc.],ProjectsDB[[#This Row],[Element Desc.]])&gt;0,"Found","Not Found")</f>
        <v>Found</v>
      </c>
    </row>
    <row r="4578" spans="2:20" x14ac:dyDescent="0.25">
      <c r="B4578" s="8" t="s">
        <v>9455</v>
      </c>
      <c r="C4578" s="9" t="s">
        <v>9456</v>
      </c>
      <c r="D4578" s="9" t="s">
        <v>2289</v>
      </c>
      <c r="E4578" s="10">
        <v>13</v>
      </c>
      <c r="F4578" s="9" t="s">
        <v>9416</v>
      </c>
      <c r="G4578" s="9" t="s">
        <v>96</v>
      </c>
      <c r="H4578" s="11"/>
      <c r="I4578" s="12"/>
      <c r="J4578" s="12"/>
      <c r="K4578" s="12"/>
      <c r="L4578" s="12">
        <f t="array" ref="L4578">IFERROR(LOOKUP(2^15,SEARCH({"40A","63A","80A","100A","125A","160A","200A","250A","400A","630A","800A","1000A","1250A","1600A","2000A","2500A","3200A","4000A","5000A","6300A"},UPPER(D4578)),{40,63,80,100,125,160,200,250,400,630,800,1000,1250,1600,2000,2500,3200,4000,5000,6300}),0)</f>
        <v>1600</v>
      </c>
      <c r="M4578" s="9" t="str">
        <f t="shared" si="356"/>
        <v>Joint Pack</v>
      </c>
      <c r="N4578" s="9" t="str">
        <f t="shared" si="357"/>
        <v>CU</v>
      </c>
      <c r="O4578" s="13" t="str">
        <f t="shared" si="358"/>
        <v>Tin</v>
      </c>
      <c r="P4578" s="9" t="str">
        <f t="shared" si="359"/>
        <v>None</v>
      </c>
      <c r="Q4578" s="9" t="str">
        <f t="shared" si="360"/>
        <v>4</v>
      </c>
      <c r="R45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78" s="14" t="str">
        <f>IF(ProjectsDB[[#This Row],[Item Type]]="Straight Plug-In",_xlfn.TEXTJOIN("-",TRUE,M4578&amp;"-"&amp;_xlfn.LET(_xlpm.txt,ProjectsDB[[#This Row],[Assembly]],_xlpm.pos,FIND("SP",_xlpm.txt),_xlpm.pre,LEFT(_xlpm.txt,_xlpm.pos-1),IF(RIGHT(_xlpm.pre,3)="123","3PL",IF(RIGHT(_xlpm.pre,2)="12","2PL",IF(RIGHT(_xlpm.pre,1)="1","1PL","3PL")))),N4578,O4578,P4578,Q4578&amp;"W",R4578),_xlfn.TEXTJOIN("-",TRUE,M4578,N4578,O4578,P4578,Q4578&amp;"W",R4578))</f>
        <v>Joint Pack-CU-Tin-None-4W-1</v>
      </c>
      <c r="T4578" s="14" t="str">
        <f>IF(COUNTIF(Cycletime[Element Desc.],ProjectsDB[[#This Row],[Element Desc.]])&gt;0,"Found","Not Found")</f>
        <v>Found</v>
      </c>
    </row>
    <row r="4579" spans="2:20" x14ac:dyDescent="0.25">
      <c r="B4579" s="8" t="s">
        <v>9457</v>
      </c>
      <c r="C4579" s="9" t="s">
        <v>9458</v>
      </c>
      <c r="D4579" s="9" t="s">
        <v>9459</v>
      </c>
      <c r="E4579" s="10">
        <v>1</v>
      </c>
      <c r="F4579" s="9" t="s">
        <v>9416</v>
      </c>
      <c r="G4579" s="9" t="s">
        <v>96</v>
      </c>
      <c r="H4579" s="11"/>
      <c r="I4579" s="12">
        <v>425</v>
      </c>
      <c r="J4579" s="12"/>
      <c r="K4579" s="12"/>
      <c r="L4579" s="12">
        <f t="array" ref="L4579">IFERROR(LOOKUP(2^15,SEARCH({"40A","63A","80A","100A","125A","160A","200A","250A","400A","630A","800A","1000A","1250A","1600A","2000A","2500A","3200A","4000A","5000A","6300A"},UPPER(D4579)),{40,63,80,100,125,160,200,250,400,630,800,1000,1250,1600,2000,2500,3200,4000,5000,6300}),0)</f>
        <v>1600</v>
      </c>
      <c r="M4579" s="9" t="str">
        <f t="shared" si="356"/>
        <v>Flange Straight</v>
      </c>
      <c r="N4579" s="9" t="str">
        <f t="shared" si="357"/>
        <v>CU</v>
      </c>
      <c r="O4579" s="13" t="str">
        <f t="shared" si="358"/>
        <v>Tin</v>
      </c>
      <c r="P4579" s="9" t="str">
        <f t="shared" si="359"/>
        <v>PET</v>
      </c>
      <c r="Q4579" s="9" t="str">
        <f t="shared" si="360"/>
        <v>4</v>
      </c>
      <c r="R45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79" s="14" t="str">
        <f>IF(ProjectsDB[[#This Row],[Item Type]]="Straight Plug-In",_xlfn.TEXTJOIN("-",TRUE,M4579&amp;"-"&amp;_xlfn.LET(_xlpm.txt,ProjectsDB[[#This Row],[Assembly]],_xlpm.pos,FIND("SP",_xlpm.txt),_xlpm.pre,LEFT(_xlpm.txt,_xlpm.pos-1),IF(RIGHT(_xlpm.pre,3)="123","3PL",IF(RIGHT(_xlpm.pre,2)="12","2PL",IF(RIGHT(_xlpm.pre,1)="1","1PL","3PL")))),N4579,O4579,P4579,Q4579&amp;"W",R4579),_xlfn.TEXTJOIN("-",TRUE,M4579,N4579,O4579,P4579,Q4579&amp;"W",R4579))</f>
        <v>Flange Straight-CU-Tin-PET-4W-1</v>
      </c>
      <c r="T4579" s="14" t="str">
        <f>IF(COUNTIF(Cycletime[Element Desc.],ProjectsDB[[#This Row],[Element Desc.]])&gt;0,"Found","Not Found")</f>
        <v>Found</v>
      </c>
    </row>
    <row r="4580" spans="2:20" x14ac:dyDescent="0.25">
      <c r="B4580" s="8" t="s">
        <v>9460</v>
      </c>
      <c r="C4580" s="9" t="s">
        <v>9461</v>
      </c>
      <c r="D4580" s="9" t="s">
        <v>9462</v>
      </c>
      <c r="E4580" s="10">
        <v>1</v>
      </c>
      <c r="F4580" s="9" t="s">
        <v>9416</v>
      </c>
      <c r="G4580" s="9" t="s">
        <v>96</v>
      </c>
      <c r="H4580" s="11"/>
      <c r="I4580" s="12">
        <v>1500</v>
      </c>
      <c r="J4580" s="12"/>
      <c r="K4580" s="12"/>
      <c r="L4580" s="12">
        <f t="array" ref="L4580">IFERROR(LOOKUP(2^15,SEARCH({"40A","63A","80A","100A","125A","160A","200A","250A","400A","630A","800A","1000A","1250A","1600A","2000A","2500A","3200A","4000A","5000A","6300A"},UPPER(D4580)),{40,63,80,100,125,160,200,250,400,630,800,1000,1250,1600,2000,2500,3200,4000,5000,6300}),0)</f>
        <v>1600</v>
      </c>
      <c r="M4580" s="9" t="str">
        <f t="shared" si="356"/>
        <v>Straight Feeder</v>
      </c>
      <c r="N4580" s="9" t="str">
        <f t="shared" si="357"/>
        <v>CU</v>
      </c>
      <c r="O4580" s="13" t="str">
        <f t="shared" si="358"/>
        <v>Tin</v>
      </c>
      <c r="P4580" s="9" t="str">
        <f t="shared" si="359"/>
        <v>PET</v>
      </c>
      <c r="Q4580" s="9" t="str">
        <f t="shared" si="360"/>
        <v>4</v>
      </c>
      <c r="R45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80" s="14" t="str">
        <f>IF(ProjectsDB[[#This Row],[Item Type]]="Straight Plug-In",_xlfn.TEXTJOIN("-",TRUE,M4580&amp;"-"&amp;_xlfn.LET(_xlpm.txt,ProjectsDB[[#This Row],[Assembly]],_xlpm.pos,FIND("SP",_xlpm.txt),_xlpm.pre,LEFT(_xlpm.txt,_xlpm.pos-1),IF(RIGHT(_xlpm.pre,3)="123","3PL",IF(RIGHT(_xlpm.pre,2)="12","2PL",IF(RIGHT(_xlpm.pre,1)="1","1PL","3PL")))),N4580,O4580,P4580,Q4580&amp;"W",R4580),_xlfn.TEXTJOIN("-",TRUE,M4580,N4580,O4580,P4580,Q4580&amp;"W",R4580))</f>
        <v>Straight Feeder-CU-Tin-PET-4W-1</v>
      </c>
      <c r="T4580" s="14" t="str">
        <f>IF(COUNTIF(Cycletime[Element Desc.],ProjectsDB[[#This Row],[Element Desc.]])&gt;0,"Found","Not Found")</f>
        <v>Found</v>
      </c>
    </row>
    <row r="4581" spans="2:20" x14ac:dyDescent="0.25">
      <c r="B4581" s="8" t="s">
        <v>9463</v>
      </c>
      <c r="C4581" s="9" t="s">
        <v>9464</v>
      </c>
      <c r="D4581" s="9" t="s">
        <v>9465</v>
      </c>
      <c r="E4581" s="10">
        <v>2</v>
      </c>
      <c r="F4581" s="9" t="s">
        <v>9416</v>
      </c>
      <c r="G4581" s="9" t="s">
        <v>96</v>
      </c>
      <c r="H4581" s="11"/>
      <c r="I4581" s="12">
        <v>320</v>
      </c>
      <c r="J4581" s="12">
        <v>320</v>
      </c>
      <c r="K4581" s="12"/>
      <c r="L4581" s="12">
        <f t="array" ref="L4581">IFERROR(LOOKUP(2^15,SEARCH({"40A","63A","80A","100A","125A","160A","200A","250A","400A","630A","800A","1000A","1250A","1600A","2000A","2500A","3200A","4000A","5000A","6300A"},UPPER(D4581)),{40,63,80,100,125,160,200,250,400,630,800,1000,1250,1600,2000,2500,3200,4000,5000,6300}),0)</f>
        <v>1600</v>
      </c>
      <c r="M4581" s="9" t="str">
        <f t="shared" si="356"/>
        <v>Elbow Edge</v>
      </c>
      <c r="N4581" s="9" t="str">
        <f t="shared" si="357"/>
        <v>CU</v>
      </c>
      <c r="O4581" s="13" t="str">
        <f t="shared" si="358"/>
        <v>Tin</v>
      </c>
      <c r="P4581" s="9" t="str">
        <f t="shared" si="359"/>
        <v>PET</v>
      </c>
      <c r="Q4581" s="9" t="str">
        <f t="shared" si="360"/>
        <v>4</v>
      </c>
      <c r="R45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81" s="14" t="str">
        <f>IF(ProjectsDB[[#This Row],[Item Type]]="Straight Plug-In",_xlfn.TEXTJOIN("-",TRUE,M4581&amp;"-"&amp;_xlfn.LET(_xlpm.txt,ProjectsDB[[#This Row],[Assembly]],_xlpm.pos,FIND("SP",_xlpm.txt),_xlpm.pre,LEFT(_xlpm.txt,_xlpm.pos-1),IF(RIGHT(_xlpm.pre,3)="123","3PL",IF(RIGHT(_xlpm.pre,2)="12","2PL",IF(RIGHT(_xlpm.pre,1)="1","1PL","3PL")))),N4581,O4581,P4581,Q4581&amp;"W",R4581),_xlfn.TEXTJOIN("-",TRUE,M4581,N4581,O4581,P4581,Q4581&amp;"W",R4581))</f>
        <v>Elbow Edge-CU-Tin-PET-4W-1</v>
      </c>
      <c r="T4581" s="14" t="str">
        <f>IF(COUNTIF(Cycletime[Element Desc.],ProjectsDB[[#This Row],[Element Desc.]])&gt;0,"Found","Not Found")</f>
        <v>Found</v>
      </c>
    </row>
    <row r="4582" spans="2:20" x14ac:dyDescent="0.25">
      <c r="B4582" s="8" t="s">
        <v>9466</v>
      </c>
      <c r="C4582" s="9" t="s">
        <v>9467</v>
      </c>
      <c r="D4582" s="9" t="s">
        <v>9468</v>
      </c>
      <c r="E4582" s="10">
        <v>2</v>
      </c>
      <c r="F4582" s="9" t="s">
        <v>9416</v>
      </c>
      <c r="G4582" s="9" t="s">
        <v>96</v>
      </c>
      <c r="H4582" s="11"/>
      <c r="I4582" s="12">
        <v>300</v>
      </c>
      <c r="J4582" s="12">
        <v>300</v>
      </c>
      <c r="K4582" s="12"/>
      <c r="L4582" s="12">
        <f t="array" ref="L4582">IFERROR(LOOKUP(2^15,SEARCH({"40A","63A","80A","100A","125A","160A","200A","250A","400A","630A","800A","1000A","1250A","1600A","2000A","2500A","3200A","4000A","5000A","6300A"},UPPER(D4582)),{40,63,80,100,125,160,200,250,400,630,800,1000,1250,1600,2000,2500,3200,4000,5000,6300}),0)</f>
        <v>1600</v>
      </c>
      <c r="M4582" s="9" t="str">
        <f t="shared" si="356"/>
        <v>Elbow Flat</v>
      </c>
      <c r="N4582" s="9" t="str">
        <f t="shared" si="357"/>
        <v>CU</v>
      </c>
      <c r="O4582" s="13" t="str">
        <f t="shared" si="358"/>
        <v>Tin</v>
      </c>
      <c r="P4582" s="9" t="str">
        <f t="shared" si="359"/>
        <v>PET</v>
      </c>
      <c r="Q4582" s="9" t="str">
        <f t="shared" si="360"/>
        <v>4</v>
      </c>
      <c r="R45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82" s="14" t="str">
        <f>IF(ProjectsDB[[#This Row],[Item Type]]="Straight Plug-In",_xlfn.TEXTJOIN("-",TRUE,M4582&amp;"-"&amp;_xlfn.LET(_xlpm.txt,ProjectsDB[[#This Row],[Assembly]],_xlpm.pos,FIND("SP",_xlpm.txt),_xlpm.pre,LEFT(_xlpm.txt,_xlpm.pos-1),IF(RIGHT(_xlpm.pre,3)="123","3PL",IF(RIGHT(_xlpm.pre,2)="12","2PL",IF(RIGHT(_xlpm.pre,1)="1","1PL","3PL")))),N4582,O4582,P4582,Q4582&amp;"W",R4582),_xlfn.TEXTJOIN("-",TRUE,M4582,N4582,O4582,P4582,Q4582&amp;"W",R4582))</f>
        <v>Elbow Flat-CU-Tin-PET-4W-1</v>
      </c>
      <c r="T4582" s="14" t="str">
        <f>IF(COUNTIF(Cycletime[Element Desc.],ProjectsDB[[#This Row],[Element Desc.]])&gt;0,"Found","Not Found")</f>
        <v>Found</v>
      </c>
    </row>
    <row r="4583" spans="2:20" x14ac:dyDescent="0.25">
      <c r="B4583" s="8" t="s">
        <v>9469</v>
      </c>
      <c r="C4583" s="9" t="s">
        <v>9470</v>
      </c>
      <c r="D4583" s="9" t="s">
        <v>9471</v>
      </c>
      <c r="E4583" s="10">
        <v>1</v>
      </c>
      <c r="F4583" s="9" t="s">
        <v>9416</v>
      </c>
      <c r="G4583" s="9" t="s">
        <v>96</v>
      </c>
      <c r="H4583" s="11"/>
      <c r="I4583" s="12">
        <v>2000</v>
      </c>
      <c r="J4583" s="12"/>
      <c r="K4583" s="12"/>
      <c r="L4583" s="12">
        <f t="array" ref="L4583">IFERROR(LOOKUP(2^15,SEARCH({"40A","63A","80A","100A","125A","160A","200A","250A","400A","630A","800A","1000A","1250A","1600A","2000A","2500A","3200A","4000A","5000A","6300A"},UPPER(D4583)),{40,63,80,100,125,160,200,250,400,630,800,1000,1250,1600,2000,2500,3200,4000,5000,6300}),0)</f>
        <v>1600</v>
      </c>
      <c r="M4583" s="9" t="str">
        <f t="shared" si="356"/>
        <v>Straight Feeder</v>
      </c>
      <c r="N4583" s="9" t="str">
        <f t="shared" si="357"/>
        <v>CU</v>
      </c>
      <c r="O4583" s="13" t="str">
        <f t="shared" si="358"/>
        <v>Tin</v>
      </c>
      <c r="P4583" s="9" t="str">
        <f t="shared" si="359"/>
        <v>PET</v>
      </c>
      <c r="Q4583" s="9" t="str">
        <f t="shared" si="360"/>
        <v>4</v>
      </c>
      <c r="R45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83" s="14" t="str">
        <f>IF(ProjectsDB[[#This Row],[Item Type]]="Straight Plug-In",_xlfn.TEXTJOIN("-",TRUE,M4583&amp;"-"&amp;_xlfn.LET(_xlpm.txt,ProjectsDB[[#This Row],[Assembly]],_xlpm.pos,FIND("SP",_xlpm.txt),_xlpm.pre,LEFT(_xlpm.txt,_xlpm.pos-1),IF(RIGHT(_xlpm.pre,3)="123","3PL",IF(RIGHT(_xlpm.pre,2)="12","2PL",IF(RIGHT(_xlpm.pre,1)="1","1PL","3PL")))),N4583,O4583,P4583,Q4583&amp;"W",R4583),_xlfn.TEXTJOIN("-",TRUE,M4583,N4583,O4583,P4583,Q4583&amp;"W",R4583))</f>
        <v>Straight Feeder-CU-Tin-PET-4W-1</v>
      </c>
      <c r="T4583" s="14" t="str">
        <f>IF(COUNTIF(Cycletime[Element Desc.],ProjectsDB[[#This Row],[Element Desc.]])&gt;0,"Found","Not Found")</f>
        <v>Found</v>
      </c>
    </row>
    <row r="4584" spans="2:20" x14ac:dyDescent="0.25">
      <c r="B4584" s="8" t="s">
        <v>9472</v>
      </c>
      <c r="C4584" s="9" t="s">
        <v>9473</v>
      </c>
      <c r="D4584" s="9" t="s">
        <v>9474</v>
      </c>
      <c r="E4584" s="10">
        <v>10</v>
      </c>
      <c r="F4584" s="9" t="s">
        <v>9416</v>
      </c>
      <c r="G4584" s="9" t="s">
        <v>96</v>
      </c>
      <c r="H4584" s="11"/>
      <c r="I4584" s="12">
        <v>2000</v>
      </c>
      <c r="J4584" s="12"/>
      <c r="K4584" s="12"/>
      <c r="L4584" s="12">
        <f t="array" ref="L4584">IFERROR(LOOKUP(2^15,SEARCH({"40A","63A","80A","100A","125A","160A","200A","250A","400A","630A","800A","1000A","1250A","1600A","2000A","2500A","3200A","4000A","5000A","6300A"},UPPER(D4584)),{40,63,80,100,125,160,200,250,400,630,800,1000,1250,1600,2000,2500,3200,4000,5000,6300}),0)</f>
        <v>1600</v>
      </c>
      <c r="M4584" s="9" t="str">
        <f t="shared" si="356"/>
        <v>Straight Plug-In</v>
      </c>
      <c r="N4584" s="9" t="str">
        <f t="shared" si="357"/>
        <v>CU</v>
      </c>
      <c r="O4584" s="13" t="str">
        <f t="shared" si="358"/>
        <v>Tin</v>
      </c>
      <c r="P4584" s="9" t="str">
        <f t="shared" si="359"/>
        <v>PET</v>
      </c>
      <c r="Q4584" s="9" t="str">
        <f t="shared" si="360"/>
        <v>4</v>
      </c>
      <c r="R45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84" s="14" t="str">
        <f>IF(ProjectsDB[[#This Row],[Item Type]]="Straight Plug-In",_xlfn.TEXTJOIN("-",TRUE,M4584&amp;"-"&amp;_xlfn.LET(_xlpm.txt,ProjectsDB[[#This Row],[Assembly]],_xlpm.pos,FIND("SP",_xlpm.txt),_xlpm.pre,LEFT(_xlpm.txt,_xlpm.pos-1),IF(RIGHT(_xlpm.pre,3)="123","3PL",IF(RIGHT(_xlpm.pre,2)="12","2PL",IF(RIGHT(_xlpm.pre,1)="1","1PL","3PL")))),N4584,O4584,P4584,Q4584&amp;"W",R4584),_xlfn.TEXTJOIN("-",TRUE,M4584,N4584,O4584,P4584,Q4584&amp;"W",R4584))</f>
        <v>Straight Plug-In-2PL-CU-Tin-PET-4W-1</v>
      </c>
      <c r="T4584" s="14" t="str">
        <f>IF(COUNTIF(Cycletime[Element Desc.],ProjectsDB[[#This Row],[Element Desc.]])&gt;0,"Found","Not Found")</f>
        <v>Found</v>
      </c>
    </row>
    <row r="4585" spans="2:20" x14ac:dyDescent="0.25">
      <c r="B4585" s="8" t="s">
        <v>9475</v>
      </c>
      <c r="C4585" s="9" t="s">
        <v>7260</v>
      </c>
      <c r="D4585" s="9" t="s">
        <v>7261</v>
      </c>
      <c r="E4585" s="10">
        <v>1</v>
      </c>
      <c r="F4585" s="9" t="s">
        <v>9416</v>
      </c>
      <c r="G4585" s="9" t="s">
        <v>96</v>
      </c>
      <c r="H4585" s="11"/>
      <c r="I4585" s="12"/>
      <c r="J4585" s="12"/>
      <c r="K4585" s="12"/>
      <c r="L4585" s="12">
        <f t="array" ref="L4585">IFERROR(LOOKUP(2^15,SEARCH({"40A","63A","80A","100A","125A","160A","200A","250A","400A","630A","800A","1000A","1250A","1600A","2000A","2500A","3200A","4000A","5000A","6300A"},UPPER(D4585)),{40,63,80,100,125,160,200,250,400,630,800,1000,1250,1600,2000,2500,3200,4000,5000,6300}),0)</f>
        <v>1600</v>
      </c>
      <c r="M4585" s="9" t="str">
        <f t="shared" si="356"/>
        <v>End Cap</v>
      </c>
      <c r="N4585" s="9" t="str">
        <f t="shared" si="357"/>
        <v>CU</v>
      </c>
      <c r="O4585" s="13" t="str">
        <f t="shared" si="358"/>
        <v>None</v>
      </c>
      <c r="P4585" s="9" t="str">
        <f t="shared" si="359"/>
        <v>None</v>
      </c>
      <c r="Q4585" s="9" t="str">
        <f t="shared" si="360"/>
        <v>0</v>
      </c>
      <c r="R45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85" s="14" t="str">
        <f>IF(ProjectsDB[[#This Row],[Item Type]]="Straight Plug-In",_xlfn.TEXTJOIN("-",TRUE,M4585&amp;"-"&amp;_xlfn.LET(_xlpm.txt,ProjectsDB[[#This Row],[Assembly]],_xlpm.pos,FIND("SP",_xlpm.txt),_xlpm.pre,LEFT(_xlpm.txt,_xlpm.pos-1),IF(RIGHT(_xlpm.pre,3)="123","3PL",IF(RIGHT(_xlpm.pre,2)="12","2PL",IF(RIGHT(_xlpm.pre,1)="1","1PL","3PL")))),N4585,O4585,P4585,Q4585&amp;"W",R4585),_xlfn.TEXTJOIN("-",TRUE,M4585,N4585,O4585,P4585,Q4585&amp;"W",R4585))</f>
        <v>End Cap-CU-None-None-0W-1</v>
      </c>
      <c r="T4585" s="14" t="str">
        <f>IF(COUNTIF(Cycletime[Element Desc.],ProjectsDB[[#This Row],[Element Desc.]])&gt;0,"Found","Not Found")</f>
        <v>Found</v>
      </c>
    </row>
    <row r="4586" spans="2:20" x14ac:dyDescent="0.25">
      <c r="B4586" s="8" t="s">
        <v>9476</v>
      </c>
      <c r="C4586" s="9" t="s">
        <v>9477</v>
      </c>
      <c r="D4586" s="9" t="s">
        <v>9478</v>
      </c>
      <c r="E4586" s="10">
        <v>1</v>
      </c>
      <c r="F4586" s="9" t="s">
        <v>9416</v>
      </c>
      <c r="G4586" s="9" t="s">
        <v>96</v>
      </c>
      <c r="H4586" s="11"/>
      <c r="I4586" s="12">
        <v>485</v>
      </c>
      <c r="J4586" s="12">
        <v>595</v>
      </c>
      <c r="K4586" s="12"/>
      <c r="L4586" s="12">
        <f t="array" ref="L4586">IFERROR(LOOKUP(2^15,SEARCH({"40A","63A","80A","100A","125A","160A","200A","250A","400A","630A","800A","1000A","1250A","1600A","2000A","2500A","3200A","4000A","5000A","6300A"},UPPER(D4586)),{40,63,80,100,125,160,200,250,400,630,800,1000,1250,1600,2000,2500,3200,4000,5000,6300}),0)</f>
        <v>1600</v>
      </c>
      <c r="M4586" s="9" t="str">
        <f t="shared" si="356"/>
        <v>Elbow Flat</v>
      </c>
      <c r="N4586" s="9" t="str">
        <f t="shared" si="357"/>
        <v>CU</v>
      </c>
      <c r="O4586" s="13" t="str">
        <f t="shared" si="358"/>
        <v>Tin</v>
      </c>
      <c r="P4586" s="9" t="str">
        <f t="shared" si="359"/>
        <v>PET</v>
      </c>
      <c r="Q4586" s="9" t="str">
        <f t="shared" si="360"/>
        <v>4</v>
      </c>
      <c r="R45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86" s="14" t="str">
        <f>IF(ProjectsDB[[#This Row],[Item Type]]="Straight Plug-In",_xlfn.TEXTJOIN("-",TRUE,M4586&amp;"-"&amp;_xlfn.LET(_xlpm.txt,ProjectsDB[[#This Row],[Assembly]],_xlpm.pos,FIND("SP",_xlpm.txt),_xlpm.pre,LEFT(_xlpm.txt,_xlpm.pos-1),IF(RIGHT(_xlpm.pre,3)="123","3PL",IF(RIGHT(_xlpm.pre,2)="12","2PL",IF(RIGHT(_xlpm.pre,1)="1","1PL","3PL")))),N4586,O4586,P4586,Q4586&amp;"W",R4586),_xlfn.TEXTJOIN("-",TRUE,M4586,N4586,O4586,P4586,Q4586&amp;"W",R4586))</f>
        <v>Elbow Flat-CU-Tin-PET-4W-1</v>
      </c>
      <c r="T4586" s="14" t="str">
        <f>IF(COUNTIF(Cycletime[Element Desc.],ProjectsDB[[#This Row],[Element Desc.]])&gt;0,"Found","Not Found")</f>
        <v>Found</v>
      </c>
    </row>
    <row r="4587" spans="2:20" x14ac:dyDescent="0.25">
      <c r="B4587" s="8" t="s">
        <v>9479</v>
      </c>
      <c r="C4587" s="9" t="s">
        <v>9480</v>
      </c>
      <c r="D4587" s="9" t="s">
        <v>9481</v>
      </c>
      <c r="E4587" s="10">
        <v>12</v>
      </c>
      <c r="F4587" s="9" t="s">
        <v>9416</v>
      </c>
      <c r="G4587" s="9" t="s">
        <v>96</v>
      </c>
      <c r="H4587" s="11"/>
      <c r="I4587" s="12">
        <v>3000</v>
      </c>
      <c r="J4587" s="12"/>
      <c r="K4587" s="12"/>
      <c r="L4587" s="12">
        <f t="array" ref="L4587">IFERROR(LOOKUP(2^15,SEARCH({"40A","63A","80A","100A","125A","160A","200A","250A","400A","630A","800A","1000A","1250A","1600A","2000A","2500A","3200A","4000A","5000A","6300A"},UPPER(D4587)),{40,63,80,100,125,160,200,250,400,630,800,1000,1250,1600,2000,2500,3200,4000,5000,6300}),0)</f>
        <v>1600</v>
      </c>
      <c r="M4587" s="9" t="str">
        <f t="shared" si="356"/>
        <v>Straight Feeder</v>
      </c>
      <c r="N4587" s="9" t="str">
        <f t="shared" si="357"/>
        <v>CU</v>
      </c>
      <c r="O4587" s="13" t="str">
        <f t="shared" si="358"/>
        <v>Tin</v>
      </c>
      <c r="P4587" s="9" t="str">
        <f t="shared" si="359"/>
        <v>PET</v>
      </c>
      <c r="Q4587" s="9" t="str">
        <f t="shared" si="360"/>
        <v>4</v>
      </c>
      <c r="R45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87" s="14" t="str">
        <f>IF(ProjectsDB[[#This Row],[Item Type]]="Straight Plug-In",_xlfn.TEXTJOIN("-",TRUE,M4587&amp;"-"&amp;_xlfn.LET(_xlpm.txt,ProjectsDB[[#This Row],[Assembly]],_xlpm.pos,FIND("SP",_xlpm.txt),_xlpm.pre,LEFT(_xlpm.txt,_xlpm.pos-1),IF(RIGHT(_xlpm.pre,3)="123","3PL",IF(RIGHT(_xlpm.pre,2)="12","2PL",IF(RIGHT(_xlpm.pre,1)="1","1PL","3PL")))),N4587,O4587,P4587,Q4587&amp;"W",R4587),_xlfn.TEXTJOIN("-",TRUE,M4587,N4587,O4587,P4587,Q4587&amp;"W",R4587))</f>
        <v>Straight Feeder-CU-Tin-PET-4W-1</v>
      </c>
      <c r="T4587" s="14" t="str">
        <f>IF(COUNTIF(Cycletime[Element Desc.],ProjectsDB[[#This Row],[Element Desc.]])&gt;0,"Found","Not Found")</f>
        <v>Found</v>
      </c>
    </row>
    <row r="4588" spans="2:20" x14ac:dyDescent="0.25">
      <c r="B4588" s="8" t="s">
        <v>9482</v>
      </c>
      <c r="C4588" s="9" t="s">
        <v>9483</v>
      </c>
      <c r="D4588" s="9" t="s">
        <v>9484</v>
      </c>
      <c r="E4588" s="10">
        <v>1</v>
      </c>
      <c r="F4588" s="9" t="s">
        <v>9416</v>
      </c>
      <c r="G4588" s="9" t="s">
        <v>96</v>
      </c>
      <c r="H4588" s="11"/>
      <c r="I4588" s="12">
        <v>900</v>
      </c>
      <c r="J4588" s="12"/>
      <c r="K4588" s="12"/>
      <c r="L4588" s="12">
        <f t="array" ref="L4588">IFERROR(LOOKUP(2^15,SEARCH({"40A","63A","80A","100A","125A","160A","200A","250A","400A","630A","800A","1000A","1250A","1600A","2000A","2500A","3200A","4000A","5000A","6300A"},UPPER(D4588)),{40,63,80,100,125,160,200,250,400,630,800,1000,1250,1600,2000,2500,3200,4000,5000,6300}),0)</f>
        <v>1600</v>
      </c>
      <c r="M4588" s="9" t="str">
        <f t="shared" si="356"/>
        <v>Straight Feeder</v>
      </c>
      <c r="N4588" s="9" t="str">
        <f t="shared" si="357"/>
        <v>CU</v>
      </c>
      <c r="O4588" s="13" t="str">
        <f t="shared" si="358"/>
        <v>Tin</v>
      </c>
      <c r="P4588" s="9" t="str">
        <f t="shared" si="359"/>
        <v>PET</v>
      </c>
      <c r="Q4588" s="9" t="str">
        <f t="shared" si="360"/>
        <v>4</v>
      </c>
      <c r="R45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88" s="14" t="str">
        <f>IF(ProjectsDB[[#This Row],[Item Type]]="Straight Plug-In",_xlfn.TEXTJOIN("-",TRUE,M4588&amp;"-"&amp;_xlfn.LET(_xlpm.txt,ProjectsDB[[#This Row],[Assembly]],_xlpm.pos,FIND("SP",_xlpm.txt),_xlpm.pre,LEFT(_xlpm.txt,_xlpm.pos-1),IF(RIGHT(_xlpm.pre,3)="123","3PL",IF(RIGHT(_xlpm.pre,2)="12","2PL",IF(RIGHT(_xlpm.pre,1)="1","1PL","3PL")))),N4588,O4588,P4588,Q4588&amp;"W",R4588),_xlfn.TEXTJOIN("-",TRUE,M4588,N4588,O4588,P4588,Q4588&amp;"W",R4588))</f>
        <v>Straight Feeder-CU-Tin-PET-4W-1</v>
      </c>
      <c r="T4588" s="14" t="str">
        <f>IF(COUNTIF(Cycletime[Element Desc.],ProjectsDB[[#This Row],[Element Desc.]])&gt;0,"Found","Not Found")</f>
        <v>Found</v>
      </c>
    </row>
    <row r="4589" spans="2:20" x14ac:dyDescent="0.25">
      <c r="B4589" s="8" t="s">
        <v>9485</v>
      </c>
      <c r="C4589" s="9" t="s">
        <v>9486</v>
      </c>
      <c r="D4589" s="9" t="s">
        <v>9487</v>
      </c>
      <c r="E4589" s="10">
        <v>28</v>
      </c>
      <c r="F4589" s="9" t="s">
        <v>9416</v>
      </c>
      <c r="G4589" s="9" t="s">
        <v>96</v>
      </c>
      <c r="H4589" s="11"/>
      <c r="I4589" s="12"/>
      <c r="J4589" s="12"/>
      <c r="K4589" s="12"/>
      <c r="L4589" s="12">
        <f t="array" ref="L4589">IFERROR(LOOKUP(2^15,SEARCH({"40A","63A","80A","100A","125A","160A","200A","250A","400A","630A","800A","1000A","1250A","1600A","2000A","2500A","3200A","4000A","5000A","6300A"},UPPER(D4589)),{40,63,80,100,125,160,200,250,400,630,800,1000,1250,1600,2000,2500,3200,4000,5000,6300}),0)</f>
        <v>1600</v>
      </c>
      <c r="M4589" s="9" t="str">
        <f t="shared" si="356"/>
        <v>Joint Pack</v>
      </c>
      <c r="N4589" s="9" t="str">
        <f t="shared" si="357"/>
        <v>CU</v>
      </c>
      <c r="O4589" s="13" t="str">
        <f t="shared" si="358"/>
        <v>Tin</v>
      </c>
      <c r="P4589" s="9" t="str">
        <f t="shared" si="359"/>
        <v>None</v>
      </c>
      <c r="Q4589" s="9" t="str">
        <f t="shared" si="360"/>
        <v>4</v>
      </c>
      <c r="R45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89" s="14" t="str">
        <f>IF(ProjectsDB[[#This Row],[Item Type]]="Straight Plug-In",_xlfn.TEXTJOIN("-",TRUE,M4589&amp;"-"&amp;_xlfn.LET(_xlpm.txt,ProjectsDB[[#This Row],[Assembly]],_xlpm.pos,FIND("SP",_xlpm.txt),_xlpm.pre,LEFT(_xlpm.txt,_xlpm.pos-1),IF(RIGHT(_xlpm.pre,3)="123","3PL",IF(RIGHT(_xlpm.pre,2)="12","2PL",IF(RIGHT(_xlpm.pre,1)="1","1PL","3PL")))),N4589,O4589,P4589,Q4589&amp;"W",R4589),_xlfn.TEXTJOIN("-",TRUE,M4589,N4589,O4589,P4589,Q4589&amp;"W",R4589))</f>
        <v>Joint Pack-CU-Tin-None-4W-1</v>
      </c>
      <c r="T4589" s="14" t="str">
        <f>IF(COUNTIF(Cycletime[Element Desc.],ProjectsDB[[#This Row],[Element Desc.]])&gt;0,"Found","Not Found")</f>
        <v>Found</v>
      </c>
    </row>
    <row r="4590" spans="2:20" x14ac:dyDescent="0.25">
      <c r="B4590" s="8" t="s">
        <v>9488</v>
      </c>
      <c r="C4590" s="9" t="s">
        <v>1370</v>
      </c>
      <c r="D4590" s="9" t="s">
        <v>1371</v>
      </c>
      <c r="E4590" s="10">
        <v>26</v>
      </c>
      <c r="F4590" s="9" t="s">
        <v>9416</v>
      </c>
      <c r="G4590" s="9" t="s">
        <v>96</v>
      </c>
      <c r="H4590" s="11"/>
      <c r="I4590" s="12"/>
      <c r="J4590" s="12"/>
      <c r="K4590" s="12"/>
      <c r="L4590" s="12">
        <f t="array" ref="L4590">IFERROR(LOOKUP(2^15,SEARCH({"40A","63A","80A","100A","125A","160A","200A","250A","400A","630A","800A","1000A","1250A","1600A","2000A","2500A","3200A","4000A","5000A","6300A"},UPPER(D4590)),{40,63,80,100,125,160,200,250,400,630,800,1000,1250,1600,2000,2500,3200,4000,5000,6300}),0)</f>
        <v>0</v>
      </c>
      <c r="M4590" s="9" t="str">
        <f t="shared" si="356"/>
        <v>Hanger Support</v>
      </c>
      <c r="N4590" s="9" t="str">
        <f t="shared" si="357"/>
        <v>SH</v>
      </c>
      <c r="O4590" s="13" t="str">
        <f t="shared" si="358"/>
        <v>None</v>
      </c>
      <c r="P4590" s="9" t="str">
        <f t="shared" si="359"/>
        <v>None</v>
      </c>
      <c r="Q4590" s="9" t="str">
        <f t="shared" si="360"/>
        <v>0</v>
      </c>
      <c r="R45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590" s="14" t="str">
        <f>IF(ProjectsDB[[#This Row],[Item Type]]="Straight Plug-In",_xlfn.TEXTJOIN("-",TRUE,M4590&amp;"-"&amp;_xlfn.LET(_xlpm.txt,ProjectsDB[[#This Row],[Assembly]],_xlpm.pos,FIND("SP",_xlpm.txt),_xlpm.pre,LEFT(_xlpm.txt,_xlpm.pos-1),IF(RIGHT(_xlpm.pre,3)="123","3PL",IF(RIGHT(_xlpm.pre,2)="12","2PL",IF(RIGHT(_xlpm.pre,1)="1","1PL","3PL")))),N4590,O4590,P4590,Q4590&amp;"W",R4590),_xlfn.TEXTJOIN("-",TRUE,M4590,N4590,O4590,P4590,Q4590&amp;"W",R4590))</f>
        <v>Hanger Support-SH-None-None-0W-0</v>
      </c>
      <c r="T4590" s="14" t="str">
        <f>IF(COUNTIF(Cycletime[Element Desc.],ProjectsDB[[#This Row],[Element Desc.]])&gt;0,"Found","Not Found")</f>
        <v>Found</v>
      </c>
    </row>
    <row r="4591" spans="2:20" x14ac:dyDescent="0.25">
      <c r="B4591" s="8" t="s">
        <v>9489</v>
      </c>
      <c r="C4591" s="9" t="s">
        <v>9473</v>
      </c>
      <c r="D4591" s="9" t="s">
        <v>9474</v>
      </c>
      <c r="E4591" s="10">
        <v>10</v>
      </c>
      <c r="F4591" s="9" t="s">
        <v>9416</v>
      </c>
      <c r="G4591" s="9" t="s">
        <v>96</v>
      </c>
      <c r="H4591" s="11"/>
      <c r="I4591" s="12">
        <v>2000</v>
      </c>
      <c r="J4591" s="12"/>
      <c r="K4591" s="12"/>
      <c r="L4591" s="12">
        <f t="array" ref="L4591">IFERROR(LOOKUP(2^15,SEARCH({"40A","63A","80A","100A","125A","160A","200A","250A","400A","630A","800A","1000A","1250A","1600A","2000A","2500A","3200A","4000A","5000A","6300A"},UPPER(D4591)),{40,63,80,100,125,160,200,250,400,630,800,1000,1250,1600,2000,2500,3200,4000,5000,6300}),0)</f>
        <v>1600</v>
      </c>
      <c r="M4591" s="9" t="str">
        <f t="shared" si="356"/>
        <v>Straight Plug-In</v>
      </c>
      <c r="N4591" s="9" t="str">
        <f t="shared" si="357"/>
        <v>CU</v>
      </c>
      <c r="O4591" s="13" t="str">
        <f t="shared" si="358"/>
        <v>Tin</v>
      </c>
      <c r="P4591" s="9" t="str">
        <f t="shared" si="359"/>
        <v>PET</v>
      </c>
      <c r="Q4591" s="9" t="str">
        <f t="shared" si="360"/>
        <v>4</v>
      </c>
      <c r="R45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91" s="14" t="str">
        <f>IF(ProjectsDB[[#This Row],[Item Type]]="Straight Plug-In",_xlfn.TEXTJOIN("-",TRUE,M4591&amp;"-"&amp;_xlfn.LET(_xlpm.txt,ProjectsDB[[#This Row],[Assembly]],_xlpm.pos,FIND("SP",_xlpm.txt),_xlpm.pre,LEFT(_xlpm.txt,_xlpm.pos-1),IF(RIGHT(_xlpm.pre,3)="123","3PL",IF(RIGHT(_xlpm.pre,2)="12","2PL",IF(RIGHT(_xlpm.pre,1)="1","1PL","3PL")))),N4591,O4591,P4591,Q4591&amp;"W",R4591),_xlfn.TEXTJOIN("-",TRUE,M4591,N4591,O4591,P4591,Q4591&amp;"W",R4591))</f>
        <v>Straight Plug-In-2PL-CU-Tin-PET-4W-1</v>
      </c>
      <c r="T4591" s="14" t="str">
        <f>IF(COUNTIF(Cycletime[Element Desc.],ProjectsDB[[#This Row],[Element Desc.]])&gt;0,"Found","Not Found")</f>
        <v>Found</v>
      </c>
    </row>
    <row r="4592" spans="2:20" x14ac:dyDescent="0.25">
      <c r="B4592" s="8" t="s">
        <v>9490</v>
      </c>
      <c r="C4592" s="9" t="s">
        <v>9491</v>
      </c>
      <c r="D4592" s="9" t="s">
        <v>9492</v>
      </c>
      <c r="E4592" s="10">
        <v>9</v>
      </c>
      <c r="F4592" s="9" t="s">
        <v>9416</v>
      </c>
      <c r="G4592" s="9" t="s">
        <v>96</v>
      </c>
      <c r="H4592" s="11"/>
      <c r="I4592" s="12">
        <v>1470</v>
      </c>
      <c r="J4592" s="12"/>
      <c r="K4592" s="12"/>
      <c r="L4592" s="12">
        <f t="array" ref="L4592">IFERROR(LOOKUP(2^15,SEARCH({"40A","63A","80A","100A","125A","160A","200A","250A","400A","630A","800A","1000A","1250A","1600A","2000A","2500A","3200A","4000A","5000A","6300A"},UPPER(D4592)),{40,63,80,100,125,160,200,250,400,630,800,1000,1250,1600,2000,2500,3200,4000,5000,6300}),0)</f>
        <v>1600</v>
      </c>
      <c r="M4592" s="9" t="str">
        <f t="shared" si="356"/>
        <v>Straight Feeder</v>
      </c>
      <c r="N4592" s="9" t="str">
        <f t="shared" si="357"/>
        <v>CU</v>
      </c>
      <c r="O4592" s="13" t="str">
        <f t="shared" si="358"/>
        <v>Tin</v>
      </c>
      <c r="P4592" s="9" t="str">
        <f t="shared" si="359"/>
        <v>PET</v>
      </c>
      <c r="Q4592" s="9" t="str">
        <f t="shared" si="360"/>
        <v>4</v>
      </c>
      <c r="R45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92" s="14" t="str">
        <f>IF(ProjectsDB[[#This Row],[Item Type]]="Straight Plug-In",_xlfn.TEXTJOIN("-",TRUE,M4592&amp;"-"&amp;_xlfn.LET(_xlpm.txt,ProjectsDB[[#This Row],[Assembly]],_xlpm.pos,FIND("SP",_xlpm.txt),_xlpm.pre,LEFT(_xlpm.txt,_xlpm.pos-1),IF(RIGHT(_xlpm.pre,3)="123","3PL",IF(RIGHT(_xlpm.pre,2)="12","2PL",IF(RIGHT(_xlpm.pre,1)="1","1PL","3PL")))),N4592,O4592,P4592,Q4592&amp;"W",R4592),_xlfn.TEXTJOIN("-",TRUE,M4592,N4592,O4592,P4592,Q4592&amp;"W",R4592))</f>
        <v>Straight Feeder-CU-Tin-PET-4W-1</v>
      </c>
      <c r="T4592" s="14" t="str">
        <f>IF(COUNTIF(Cycletime[Element Desc.],ProjectsDB[[#This Row],[Element Desc.]])&gt;0,"Found","Not Found")</f>
        <v>Found</v>
      </c>
    </row>
    <row r="4593" spans="2:20" x14ac:dyDescent="0.25">
      <c r="B4593" s="8" t="s">
        <v>9493</v>
      </c>
      <c r="C4593" s="9" t="s">
        <v>9456</v>
      </c>
      <c r="D4593" s="9" t="s">
        <v>2289</v>
      </c>
      <c r="E4593" s="10">
        <v>21</v>
      </c>
      <c r="F4593" s="9" t="s">
        <v>9416</v>
      </c>
      <c r="G4593" s="9" t="s">
        <v>96</v>
      </c>
      <c r="H4593" s="11"/>
      <c r="I4593" s="12"/>
      <c r="J4593" s="12"/>
      <c r="K4593" s="12"/>
      <c r="L4593" s="12">
        <f t="array" ref="L4593">IFERROR(LOOKUP(2^15,SEARCH({"40A","63A","80A","100A","125A","160A","200A","250A","400A","630A","800A","1000A","1250A","1600A","2000A","2500A","3200A","4000A","5000A","6300A"},UPPER(D4593)),{40,63,80,100,125,160,200,250,400,630,800,1000,1250,1600,2000,2500,3200,4000,5000,6300}),0)</f>
        <v>1600</v>
      </c>
      <c r="M4593" s="9" t="str">
        <f t="shared" si="356"/>
        <v>Joint Pack</v>
      </c>
      <c r="N4593" s="9" t="str">
        <f t="shared" si="357"/>
        <v>CU</v>
      </c>
      <c r="O4593" s="13" t="str">
        <f t="shared" si="358"/>
        <v>Tin</v>
      </c>
      <c r="P4593" s="9" t="str">
        <f t="shared" si="359"/>
        <v>None</v>
      </c>
      <c r="Q4593" s="9" t="str">
        <f t="shared" si="360"/>
        <v>4</v>
      </c>
      <c r="R45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93" s="14" t="str">
        <f>IF(ProjectsDB[[#This Row],[Item Type]]="Straight Plug-In",_xlfn.TEXTJOIN("-",TRUE,M4593&amp;"-"&amp;_xlfn.LET(_xlpm.txt,ProjectsDB[[#This Row],[Assembly]],_xlpm.pos,FIND("SP",_xlpm.txt),_xlpm.pre,LEFT(_xlpm.txt,_xlpm.pos-1),IF(RIGHT(_xlpm.pre,3)="123","3PL",IF(RIGHT(_xlpm.pre,2)="12","2PL",IF(RIGHT(_xlpm.pre,1)="1","1PL","3PL")))),N4593,O4593,P4593,Q4593&amp;"W",R4593),_xlfn.TEXTJOIN("-",TRUE,M4593,N4593,O4593,P4593,Q4593&amp;"W",R4593))</f>
        <v>Joint Pack-CU-Tin-None-4W-1</v>
      </c>
      <c r="T4593" s="14" t="str">
        <f>IF(COUNTIF(Cycletime[Element Desc.],ProjectsDB[[#This Row],[Element Desc.]])&gt;0,"Found","Not Found")</f>
        <v>Found</v>
      </c>
    </row>
    <row r="4594" spans="2:20" x14ac:dyDescent="0.25">
      <c r="B4594" s="8" t="s">
        <v>9494</v>
      </c>
      <c r="C4594" s="9" t="s">
        <v>7260</v>
      </c>
      <c r="D4594" s="9" t="s">
        <v>7261</v>
      </c>
      <c r="E4594" s="10">
        <v>1</v>
      </c>
      <c r="F4594" s="9" t="s">
        <v>9416</v>
      </c>
      <c r="G4594" s="9" t="s">
        <v>96</v>
      </c>
      <c r="H4594" s="11"/>
      <c r="I4594" s="12"/>
      <c r="J4594" s="12"/>
      <c r="K4594" s="12"/>
      <c r="L4594" s="12">
        <f t="array" ref="L4594">IFERROR(LOOKUP(2^15,SEARCH({"40A","63A","80A","100A","125A","160A","200A","250A","400A","630A","800A","1000A","1250A","1600A","2000A","2500A","3200A","4000A","5000A","6300A"},UPPER(D4594)),{40,63,80,100,125,160,200,250,400,630,800,1000,1250,1600,2000,2500,3200,4000,5000,6300}),0)</f>
        <v>1600</v>
      </c>
      <c r="M4594" s="9" t="str">
        <f t="shared" si="356"/>
        <v>End Cap</v>
      </c>
      <c r="N4594" s="9" t="str">
        <f t="shared" si="357"/>
        <v>CU</v>
      </c>
      <c r="O4594" s="13" t="str">
        <f t="shared" si="358"/>
        <v>None</v>
      </c>
      <c r="P4594" s="9" t="str">
        <f t="shared" si="359"/>
        <v>None</v>
      </c>
      <c r="Q4594" s="9" t="str">
        <f t="shared" si="360"/>
        <v>0</v>
      </c>
      <c r="R45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94" s="14" t="str">
        <f>IF(ProjectsDB[[#This Row],[Item Type]]="Straight Plug-In",_xlfn.TEXTJOIN("-",TRUE,M4594&amp;"-"&amp;_xlfn.LET(_xlpm.txt,ProjectsDB[[#This Row],[Assembly]],_xlpm.pos,FIND("SP",_xlpm.txt),_xlpm.pre,LEFT(_xlpm.txt,_xlpm.pos-1),IF(RIGHT(_xlpm.pre,3)="123","3PL",IF(RIGHT(_xlpm.pre,2)="12","2PL",IF(RIGHT(_xlpm.pre,1)="1","1PL","3PL")))),N4594,O4594,P4594,Q4594&amp;"W",R4594),_xlfn.TEXTJOIN("-",TRUE,M4594,N4594,O4594,P4594,Q4594&amp;"W",R4594))</f>
        <v>End Cap-CU-None-None-0W-1</v>
      </c>
      <c r="T4594" s="14" t="str">
        <f>IF(COUNTIF(Cycletime[Element Desc.],ProjectsDB[[#This Row],[Element Desc.]])&gt;0,"Found","Not Found")</f>
        <v>Found</v>
      </c>
    </row>
    <row r="4595" spans="2:20" x14ac:dyDescent="0.25">
      <c r="B4595" s="8" t="s">
        <v>9495</v>
      </c>
      <c r="C4595" s="9" t="s">
        <v>1370</v>
      </c>
      <c r="D4595" s="9" t="s">
        <v>1371</v>
      </c>
      <c r="E4595" s="10">
        <v>26</v>
      </c>
      <c r="F4595" s="9" t="s">
        <v>9416</v>
      </c>
      <c r="G4595" s="9" t="s">
        <v>96</v>
      </c>
      <c r="H4595" s="11"/>
      <c r="I4595" s="12">
        <v>100</v>
      </c>
      <c r="J4595" s="12"/>
      <c r="K4595" s="12"/>
      <c r="L4595" s="12">
        <f t="array" ref="L4595">IFERROR(LOOKUP(2^15,SEARCH({"40A","63A","80A","100A","125A","160A","200A","250A","400A","630A","800A","1000A","1250A","1600A","2000A","2500A","3200A","4000A","5000A","6300A"},UPPER(D4595)),{40,63,80,100,125,160,200,250,400,630,800,1000,1250,1600,2000,2500,3200,4000,5000,6300}),0)</f>
        <v>0</v>
      </c>
      <c r="M4595" s="9" t="str">
        <f t="shared" si="356"/>
        <v>Hanger Support</v>
      </c>
      <c r="N4595" s="9" t="str">
        <f t="shared" si="357"/>
        <v>SH</v>
      </c>
      <c r="O4595" s="13" t="str">
        <f t="shared" si="358"/>
        <v>None</v>
      </c>
      <c r="P4595" s="9" t="str">
        <f t="shared" si="359"/>
        <v>None</v>
      </c>
      <c r="Q4595" s="9" t="str">
        <f t="shared" si="360"/>
        <v>0</v>
      </c>
      <c r="R45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595" s="14" t="str">
        <f>IF(ProjectsDB[[#This Row],[Item Type]]="Straight Plug-In",_xlfn.TEXTJOIN("-",TRUE,M4595&amp;"-"&amp;_xlfn.LET(_xlpm.txt,ProjectsDB[[#This Row],[Assembly]],_xlpm.pos,FIND("SP",_xlpm.txt),_xlpm.pre,LEFT(_xlpm.txt,_xlpm.pos-1),IF(RIGHT(_xlpm.pre,3)="123","3PL",IF(RIGHT(_xlpm.pre,2)="12","2PL",IF(RIGHT(_xlpm.pre,1)="1","1PL","3PL")))),N4595,O4595,P4595,Q4595&amp;"W",R4595),_xlfn.TEXTJOIN("-",TRUE,M4595,N4595,O4595,P4595,Q4595&amp;"W",R4595))</f>
        <v>Hanger Support-SH-None-None-0W-0</v>
      </c>
      <c r="T4595" s="14" t="str">
        <f>IF(COUNTIF(Cycletime[Element Desc.],ProjectsDB[[#This Row],[Element Desc.]])&gt;0,"Found","Not Found")</f>
        <v>Found</v>
      </c>
    </row>
    <row r="4596" spans="2:20" x14ac:dyDescent="0.25">
      <c r="B4596" s="8" t="s">
        <v>9496</v>
      </c>
      <c r="C4596" s="9" t="s">
        <v>9458</v>
      </c>
      <c r="D4596" s="9" t="s">
        <v>9459</v>
      </c>
      <c r="E4596" s="10">
        <v>1</v>
      </c>
      <c r="F4596" s="9" t="s">
        <v>9416</v>
      </c>
      <c r="G4596" s="9" t="s">
        <v>96</v>
      </c>
      <c r="H4596" s="11"/>
      <c r="I4596" s="12">
        <v>425</v>
      </c>
      <c r="J4596" s="12"/>
      <c r="K4596" s="12"/>
      <c r="L4596" s="12">
        <f t="array" ref="L4596">IFERROR(LOOKUP(2^15,SEARCH({"40A","63A","80A","100A","125A","160A","200A","250A","400A","630A","800A","1000A","1250A","1600A","2000A","2500A","3200A","4000A","5000A","6300A"},UPPER(D4596)),{40,63,80,100,125,160,200,250,400,630,800,1000,1250,1600,2000,2500,3200,4000,5000,6300}),0)</f>
        <v>1600</v>
      </c>
      <c r="M4596" s="9" t="str">
        <f t="shared" si="356"/>
        <v>Flange Straight</v>
      </c>
      <c r="N4596" s="9" t="str">
        <f t="shared" si="357"/>
        <v>CU</v>
      </c>
      <c r="O4596" s="13" t="str">
        <f t="shared" si="358"/>
        <v>Tin</v>
      </c>
      <c r="P4596" s="9" t="str">
        <f t="shared" si="359"/>
        <v>PET</v>
      </c>
      <c r="Q4596" s="9" t="str">
        <f t="shared" si="360"/>
        <v>4</v>
      </c>
      <c r="R45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96" s="14" t="str">
        <f>IF(ProjectsDB[[#This Row],[Item Type]]="Straight Plug-In",_xlfn.TEXTJOIN("-",TRUE,M4596&amp;"-"&amp;_xlfn.LET(_xlpm.txt,ProjectsDB[[#This Row],[Assembly]],_xlpm.pos,FIND("SP",_xlpm.txt),_xlpm.pre,LEFT(_xlpm.txt,_xlpm.pos-1),IF(RIGHT(_xlpm.pre,3)="123","3PL",IF(RIGHT(_xlpm.pre,2)="12","2PL",IF(RIGHT(_xlpm.pre,1)="1","1PL","3PL")))),N4596,O4596,P4596,Q4596&amp;"W",R4596),_xlfn.TEXTJOIN("-",TRUE,M4596,N4596,O4596,P4596,Q4596&amp;"W",R4596))</f>
        <v>Flange Straight-CU-Tin-PET-4W-1</v>
      </c>
      <c r="T4596" s="14" t="str">
        <f>IF(COUNTIF(Cycletime[Element Desc.],ProjectsDB[[#This Row],[Element Desc.]])&gt;0,"Found","Not Found")</f>
        <v>Found</v>
      </c>
    </row>
    <row r="4597" spans="2:20" x14ac:dyDescent="0.25">
      <c r="B4597" s="8" t="s">
        <v>9497</v>
      </c>
      <c r="C4597" s="9" t="s">
        <v>9464</v>
      </c>
      <c r="D4597" s="9" t="s">
        <v>9465</v>
      </c>
      <c r="E4597" s="10">
        <v>2</v>
      </c>
      <c r="F4597" s="9" t="s">
        <v>9416</v>
      </c>
      <c r="G4597" s="9" t="s">
        <v>96</v>
      </c>
      <c r="H4597" s="11"/>
      <c r="I4597" s="12">
        <v>320</v>
      </c>
      <c r="J4597" s="12">
        <v>320</v>
      </c>
      <c r="K4597" s="12"/>
      <c r="L4597" s="12">
        <f t="array" ref="L4597">IFERROR(LOOKUP(2^15,SEARCH({"40A","63A","80A","100A","125A","160A","200A","250A","400A","630A","800A","1000A","1250A","1600A","2000A","2500A","3200A","4000A","5000A","6300A"},UPPER(D4597)),{40,63,80,100,125,160,200,250,400,630,800,1000,1250,1600,2000,2500,3200,4000,5000,6300}),0)</f>
        <v>1600</v>
      </c>
      <c r="M4597" s="9" t="str">
        <f t="shared" si="356"/>
        <v>Elbow Edge</v>
      </c>
      <c r="N4597" s="9" t="str">
        <f t="shared" si="357"/>
        <v>CU</v>
      </c>
      <c r="O4597" s="13" t="str">
        <f t="shared" si="358"/>
        <v>Tin</v>
      </c>
      <c r="P4597" s="9" t="str">
        <f t="shared" si="359"/>
        <v>PET</v>
      </c>
      <c r="Q4597" s="9" t="str">
        <f t="shared" si="360"/>
        <v>4</v>
      </c>
      <c r="R45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97" s="14" t="str">
        <f>IF(ProjectsDB[[#This Row],[Item Type]]="Straight Plug-In",_xlfn.TEXTJOIN("-",TRUE,M4597&amp;"-"&amp;_xlfn.LET(_xlpm.txt,ProjectsDB[[#This Row],[Assembly]],_xlpm.pos,FIND("SP",_xlpm.txt),_xlpm.pre,LEFT(_xlpm.txt,_xlpm.pos-1),IF(RIGHT(_xlpm.pre,3)="123","3PL",IF(RIGHT(_xlpm.pre,2)="12","2PL",IF(RIGHT(_xlpm.pre,1)="1","1PL","3PL")))),N4597,O4597,P4597,Q4597&amp;"W",R4597),_xlfn.TEXTJOIN("-",TRUE,M4597,N4597,O4597,P4597,Q4597&amp;"W",R4597))</f>
        <v>Elbow Edge-CU-Tin-PET-4W-1</v>
      </c>
      <c r="T4597" s="14" t="str">
        <f>IF(COUNTIF(Cycletime[Element Desc.],ProjectsDB[[#This Row],[Element Desc.]])&gt;0,"Found","Not Found")</f>
        <v>Found</v>
      </c>
    </row>
    <row r="4598" spans="2:20" x14ac:dyDescent="0.25">
      <c r="B4598" s="8" t="s">
        <v>9498</v>
      </c>
      <c r="C4598" s="9" t="s">
        <v>9467</v>
      </c>
      <c r="D4598" s="9" t="s">
        <v>9468</v>
      </c>
      <c r="E4598" s="10">
        <v>4</v>
      </c>
      <c r="F4598" s="9" t="s">
        <v>9416</v>
      </c>
      <c r="G4598" s="9" t="s">
        <v>96</v>
      </c>
      <c r="H4598" s="11"/>
      <c r="I4598" s="12">
        <v>300</v>
      </c>
      <c r="J4598" s="12">
        <v>300</v>
      </c>
      <c r="K4598" s="12"/>
      <c r="L4598" s="12">
        <f t="array" ref="L4598">IFERROR(LOOKUP(2^15,SEARCH({"40A","63A","80A","100A","125A","160A","200A","250A","400A","630A","800A","1000A","1250A","1600A","2000A","2500A","3200A","4000A","5000A","6300A"},UPPER(D4598)),{40,63,80,100,125,160,200,250,400,630,800,1000,1250,1600,2000,2500,3200,4000,5000,6300}),0)</f>
        <v>1600</v>
      </c>
      <c r="M4598" s="9" t="str">
        <f t="shared" si="356"/>
        <v>Elbow Flat</v>
      </c>
      <c r="N4598" s="9" t="str">
        <f t="shared" si="357"/>
        <v>CU</v>
      </c>
      <c r="O4598" s="13" t="str">
        <f t="shared" si="358"/>
        <v>Tin</v>
      </c>
      <c r="P4598" s="9" t="str">
        <f t="shared" si="359"/>
        <v>PET</v>
      </c>
      <c r="Q4598" s="9" t="str">
        <f t="shared" si="360"/>
        <v>4</v>
      </c>
      <c r="R45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98" s="14" t="str">
        <f>IF(ProjectsDB[[#This Row],[Item Type]]="Straight Plug-In",_xlfn.TEXTJOIN("-",TRUE,M4598&amp;"-"&amp;_xlfn.LET(_xlpm.txt,ProjectsDB[[#This Row],[Assembly]],_xlpm.pos,FIND("SP",_xlpm.txt),_xlpm.pre,LEFT(_xlpm.txt,_xlpm.pos-1),IF(RIGHT(_xlpm.pre,3)="123","3PL",IF(RIGHT(_xlpm.pre,2)="12","2PL",IF(RIGHT(_xlpm.pre,1)="1","1PL","3PL")))),N4598,O4598,P4598,Q4598&amp;"W",R4598),_xlfn.TEXTJOIN("-",TRUE,M4598,N4598,O4598,P4598,Q4598&amp;"W",R4598))</f>
        <v>Elbow Flat-CU-Tin-PET-4W-1</v>
      </c>
      <c r="T4598" s="14" t="str">
        <f>IF(COUNTIF(Cycletime[Element Desc.],ProjectsDB[[#This Row],[Element Desc.]])&gt;0,"Found","Not Found")</f>
        <v>Found</v>
      </c>
    </row>
    <row r="4599" spans="2:20" x14ac:dyDescent="0.25">
      <c r="B4599" s="8" t="s">
        <v>9499</v>
      </c>
      <c r="C4599" s="9" t="s">
        <v>9500</v>
      </c>
      <c r="D4599" s="9" t="s">
        <v>9501</v>
      </c>
      <c r="E4599" s="10">
        <v>1</v>
      </c>
      <c r="F4599" s="9" t="s">
        <v>9416</v>
      </c>
      <c r="G4599" s="9" t="s">
        <v>96</v>
      </c>
      <c r="H4599" s="11"/>
      <c r="I4599" s="12">
        <v>675</v>
      </c>
      <c r="J4599" s="12"/>
      <c r="K4599" s="12"/>
      <c r="L4599" s="12">
        <f t="array" ref="L4599">IFERROR(LOOKUP(2^15,SEARCH({"40A","63A","80A","100A","125A","160A","200A","250A","400A","630A","800A","1000A","1250A","1600A","2000A","2500A","3200A","4000A","5000A","6300A"},UPPER(D4599)),{40,63,80,100,125,160,200,250,400,630,800,1000,1250,1600,2000,2500,3200,4000,5000,6300}),0)</f>
        <v>1600</v>
      </c>
      <c r="M4599" s="9" t="str">
        <f t="shared" si="356"/>
        <v>Straight Feeder</v>
      </c>
      <c r="N4599" s="9" t="str">
        <f t="shared" si="357"/>
        <v>CU</v>
      </c>
      <c r="O4599" s="13" t="str">
        <f t="shared" si="358"/>
        <v>Tin</v>
      </c>
      <c r="P4599" s="9" t="str">
        <f t="shared" si="359"/>
        <v>PET</v>
      </c>
      <c r="Q4599" s="9" t="str">
        <f t="shared" si="360"/>
        <v>4</v>
      </c>
      <c r="R45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599" s="14" t="str">
        <f>IF(ProjectsDB[[#This Row],[Item Type]]="Straight Plug-In",_xlfn.TEXTJOIN("-",TRUE,M4599&amp;"-"&amp;_xlfn.LET(_xlpm.txt,ProjectsDB[[#This Row],[Assembly]],_xlpm.pos,FIND("SP",_xlpm.txt),_xlpm.pre,LEFT(_xlpm.txt,_xlpm.pos-1),IF(RIGHT(_xlpm.pre,3)="123","3PL",IF(RIGHT(_xlpm.pre,2)="12","2PL",IF(RIGHT(_xlpm.pre,1)="1","1PL","3PL")))),N4599,O4599,P4599,Q4599&amp;"W",R4599),_xlfn.TEXTJOIN("-",TRUE,M4599,N4599,O4599,P4599,Q4599&amp;"W",R4599))</f>
        <v>Straight Feeder-CU-Tin-PET-4W-1</v>
      </c>
      <c r="T4599" s="14" t="str">
        <f>IF(COUNTIF(Cycletime[Element Desc.],ProjectsDB[[#This Row],[Element Desc.]])&gt;0,"Found","Not Found")</f>
        <v>Found</v>
      </c>
    </row>
    <row r="4600" spans="2:20" x14ac:dyDescent="0.25">
      <c r="B4600" s="8" t="s">
        <v>9502</v>
      </c>
      <c r="C4600" s="9" t="s">
        <v>9480</v>
      </c>
      <c r="D4600" s="9" t="s">
        <v>9481</v>
      </c>
      <c r="E4600" s="10">
        <v>11</v>
      </c>
      <c r="F4600" s="9" t="s">
        <v>9416</v>
      </c>
      <c r="G4600" s="9" t="s">
        <v>96</v>
      </c>
      <c r="H4600" s="11"/>
      <c r="I4600" s="12">
        <v>3000</v>
      </c>
      <c r="J4600" s="12"/>
      <c r="K4600" s="12"/>
      <c r="L4600" s="12">
        <f t="array" ref="L4600">IFERROR(LOOKUP(2^15,SEARCH({"40A","63A","80A","100A","125A","160A","200A","250A","400A","630A","800A","1000A","1250A","1600A","2000A","2500A","3200A","4000A","5000A","6300A"},UPPER(D4600)),{40,63,80,100,125,160,200,250,400,630,800,1000,1250,1600,2000,2500,3200,4000,5000,6300}),0)</f>
        <v>1600</v>
      </c>
      <c r="M4600" s="9" t="str">
        <f t="shared" si="356"/>
        <v>Straight Feeder</v>
      </c>
      <c r="N4600" s="9" t="str">
        <f t="shared" si="357"/>
        <v>CU</v>
      </c>
      <c r="O4600" s="13" t="str">
        <f t="shared" si="358"/>
        <v>Tin</v>
      </c>
      <c r="P4600" s="9" t="str">
        <f t="shared" si="359"/>
        <v>PET</v>
      </c>
      <c r="Q4600" s="9" t="str">
        <f t="shared" si="360"/>
        <v>4</v>
      </c>
      <c r="R46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00" s="14" t="str">
        <f>IF(ProjectsDB[[#This Row],[Item Type]]="Straight Plug-In",_xlfn.TEXTJOIN("-",TRUE,M4600&amp;"-"&amp;_xlfn.LET(_xlpm.txt,ProjectsDB[[#This Row],[Assembly]],_xlpm.pos,FIND("SP",_xlpm.txt),_xlpm.pre,LEFT(_xlpm.txt,_xlpm.pos-1),IF(RIGHT(_xlpm.pre,3)="123","3PL",IF(RIGHT(_xlpm.pre,2)="12","2PL",IF(RIGHT(_xlpm.pre,1)="1","1PL","3PL")))),N4600,O4600,P4600,Q4600&amp;"W",R4600),_xlfn.TEXTJOIN("-",TRUE,M4600,N4600,O4600,P4600,Q4600&amp;"W",R4600))</f>
        <v>Straight Feeder-CU-Tin-PET-4W-1</v>
      </c>
      <c r="T4600" s="14" t="str">
        <f>IF(COUNTIF(Cycletime[Element Desc.],ProjectsDB[[#This Row],[Element Desc.]])&gt;0,"Found","Not Found")</f>
        <v>Found</v>
      </c>
    </row>
    <row r="4601" spans="2:20" x14ac:dyDescent="0.25">
      <c r="B4601" s="8" t="s">
        <v>9503</v>
      </c>
      <c r="C4601" s="9" t="s">
        <v>9504</v>
      </c>
      <c r="D4601" s="9" t="s">
        <v>9505</v>
      </c>
      <c r="E4601" s="10">
        <v>1</v>
      </c>
      <c r="F4601" s="9" t="s">
        <v>9416</v>
      </c>
      <c r="G4601" s="9" t="s">
        <v>96</v>
      </c>
      <c r="H4601" s="11"/>
      <c r="I4601" s="12">
        <v>615</v>
      </c>
      <c r="J4601" s="12"/>
      <c r="K4601" s="12"/>
      <c r="L4601" s="12">
        <f t="array" ref="L4601">IFERROR(LOOKUP(2^15,SEARCH({"40A","63A","80A","100A","125A","160A","200A","250A","400A","630A","800A","1000A","1250A","1600A","2000A","2500A","3200A","4000A","5000A","6300A"},UPPER(D4601)),{40,63,80,100,125,160,200,250,400,630,800,1000,1250,1600,2000,2500,3200,4000,5000,6300}),0)</f>
        <v>1600</v>
      </c>
      <c r="M4601" s="9" t="str">
        <f t="shared" si="356"/>
        <v>Straight Feeder</v>
      </c>
      <c r="N4601" s="9" t="str">
        <f t="shared" si="357"/>
        <v>CU</v>
      </c>
      <c r="O4601" s="13" t="str">
        <f t="shared" si="358"/>
        <v>Tin</v>
      </c>
      <c r="P4601" s="9" t="str">
        <f t="shared" si="359"/>
        <v>PET</v>
      </c>
      <c r="Q4601" s="9" t="str">
        <f t="shared" si="360"/>
        <v>4</v>
      </c>
      <c r="R46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01" s="14" t="str">
        <f>IF(ProjectsDB[[#This Row],[Item Type]]="Straight Plug-In",_xlfn.TEXTJOIN("-",TRUE,M4601&amp;"-"&amp;_xlfn.LET(_xlpm.txt,ProjectsDB[[#This Row],[Assembly]],_xlpm.pos,FIND("SP",_xlpm.txt),_xlpm.pre,LEFT(_xlpm.txt,_xlpm.pos-1),IF(RIGHT(_xlpm.pre,3)="123","3PL",IF(RIGHT(_xlpm.pre,2)="12","2PL",IF(RIGHT(_xlpm.pre,1)="1","1PL","3PL")))),N4601,O4601,P4601,Q4601&amp;"W",R4601),_xlfn.TEXTJOIN("-",TRUE,M4601,N4601,O4601,P4601,Q4601&amp;"W",R4601))</f>
        <v>Straight Feeder-CU-Tin-PET-4W-1</v>
      </c>
      <c r="T4601" s="14" t="str">
        <f>IF(COUNTIF(Cycletime[Element Desc.],ProjectsDB[[#This Row],[Element Desc.]])&gt;0,"Found","Not Found")</f>
        <v>Found</v>
      </c>
    </row>
    <row r="4602" spans="2:20" x14ac:dyDescent="0.25">
      <c r="B4602" s="8" t="s">
        <v>9506</v>
      </c>
      <c r="C4602" s="9" t="s">
        <v>9507</v>
      </c>
      <c r="D4602" s="9" t="s">
        <v>9508</v>
      </c>
      <c r="E4602" s="10">
        <v>1</v>
      </c>
      <c r="F4602" s="9" t="s">
        <v>9416</v>
      </c>
      <c r="G4602" s="9" t="s">
        <v>96</v>
      </c>
      <c r="H4602" s="11"/>
      <c r="I4602" s="12">
        <v>2000</v>
      </c>
      <c r="J4602" s="12"/>
      <c r="K4602" s="12"/>
      <c r="L4602" s="12">
        <f t="array" ref="L4602">IFERROR(LOOKUP(2^15,SEARCH({"40A","63A","80A","100A","125A","160A","200A","250A","400A","630A","800A","1000A","1250A","1600A","2000A","2500A","3200A","4000A","5000A","6300A"},UPPER(D4602)),{40,63,80,100,125,160,200,250,400,630,800,1000,1250,1600,2000,2500,3200,4000,5000,6300}),0)</f>
        <v>1600</v>
      </c>
      <c r="M4602" s="9" t="str">
        <f t="shared" si="356"/>
        <v>Straight Feeder</v>
      </c>
      <c r="N4602" s="9" t="str">
        <f t="shared" si="357"/>
        <v>CU</v>
      </c>
      <c r="O4602" s="13" t="str">
        <f t="shared" si="358"/>
        <v>Tin</v>
      </c>
      <c r="P4602" s="9" t="str">
        <f t="shared" si="359"/>
        <v>PET</v>
      </c>
      <c r="Q4602" s="9" t="str">
        <f t="shared" si="360"/>
        <v>4</v>
      </c>
      <c r="R46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02" s="14" t="str">
        <f>IF(ProjectsDB[[#This Row],[Item Type]]="Straight Plug-In",_xlfn.TEXTJOIN("-",TRUE,M4602&amp;"-"&amp;_xlfn.LET(_xlpm.txt,ProjectsDB[[#This Row],[Assembly]],_xlpm.pos,FIND("SP",_xlpm.txt),_xlpm.pre,LEFT(_xlpm.txt,_xlpm.pos-1),IF(RIGHT(_xlpm.pre,3)="123","3PL",IF(RIGHT(_xlpm.pre,2)="12","2PL",IF(RIGHT(_xlpm.pre,1)="1","1PL","3PL")))),N4602,O4602,P4602,Q4602&amp;"W",R4602),_xlfn.TEXTJOIN("-",TRUE,M4602,N4602,O4602,P4602,Q4602&amp;"W",R4602))</f>
        <v>Straight Feeder-CU-Tin-PET-4W-1</v>
      </c>
      <c r="T4602" s="14" t="str">
        <f>IF(COUNTIF(Cycletime[Element Desc.],ProjectsDB[[#This Row],[Element Desc.]])&gt;0,"Found","Not Found")</f>
        <v>Found</v>
      </c>
    </row>
    <row r="4603" spans="2:20" x14ac:dyDescent="0.25">
      <c r="B4603" s="8" t="s">
        <v>9509</v>
      </c>
      <c r="C4603" s="9" t="s">
        <v>9486</v>
      </c>
      <c r="D4603" s="9" t="s">
        <v>9487</v>
      </c>
      <c r="E4603" s="10">
        <v>21</v>
      </c>
      <c r="F4603" s="9" t="s">
        <v>9416</v>
      </c>
      <c r="G4603" s="9" t="s">
        <v>96</v>
      </c>
      <c r="H4603" s="11"/>
      <c r="I4603" s="12"/>
      <c r="J4603" s="12"/>
      <c r="K4603" s="12"/>
      <c r="L4603" s="12">
        <f t="array" ref="L4603">IFERROR(LOOKUP(2^15,SEARCH({"40A","63A","80A","100A","125A","160A","200A","250A","400A","630A","800A","1000A","1250A","1600A","2000A","2500A","3200A","4000A","5000A","6300A"},UPPER(D4603)),{40,63,80,100,125,160,200,250,400,630,800,1000,1250,1600,2000,2500,3200,4000,5000,6300}),0)</f>
        <v>1600</v>
      </c>
      <c r="M4603" s="9" t="str">
        <f t="shared" si="356"/>
        <v>Joint Pack</v>
      </c>
      <c r="N4603" s="9" t="str">
        <f t="shared" si="357"/>
        <v>CU</v>
      </c>
      <c r="O4603" s="13" t="str">
        <f t="shared" si="358"/>
        <v>Tin</v>
      </c>
      <c r="P4603" s="9" t="str">
        <f t="shared" si="359"/>
        <v>None</v>
      </c>
      <c r="Q4603" s="9" t="str">
        <f t="shared" si="360"/>
        <v>4</v>
      </c>
      <c r="R46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03" s="14" t="str">
        <f>IF(ProjectsDB[[#This Row],[Item Type]]="Straight Plug-In",_xlfn.TEXTJOIN("-",TRUE,M4603&amp;"-"&amp;_xlfn.LET(_xlpm.txt,ProjectsDB[[#This Row],[Assembly]],_xlpm.pos,FIND("SP",_xlpm.txt),_xlpm.pre,LEFT(_xlpm.txt,_xlpm.pos-1),IF(RIGHT(_xlpm.pre,3)="123","3PL",IF(RIGHT(_xlpm.pre,2)="12","2PL",IF(RIGHT(_xlpm.pre,1)="1","1PL","3PL")))),N4603,O4603,P4603,Q4603&amp;"W",R4603),_xlfn.TEXTJOIN("-",TRUE,M4603,N4603,O4603,P4603,Q4603&amp;"W",R4603))</f>
        <v>Joint Pack-CU-Tin-None-4W-1</v>
      </c>
      <c r="T4603" s="14" t="str">
        <f>IF(COUNTIF(Cycletime[Element Desc.],ProjectsDB[[#This Row],[Element Desc.]])&gt;0,"Found","Not Found")</f>
        <v>Found</v>
      </c>
    </row>
    <row r="4604" spans="2:20" x14ac:dyDescent="0.25">
      <c r="B4604" s="8" t="s">
        <v>9510</v>
      </c>
      <c r="C4604" s="9" t="s">
        <v>9461</v>
      </c>
      <c r="D4604" s="9" t="s">
        <v>9462</v>
      </c>
      <c r="E4604" s="10">
        <v>1</v>
      </c>
      <c r="F4604" s="9" t="s">
        <v>9416</v>
      </c>
      <c r="G4604" s="9" t="s">
        <v>96</v>
      </c>
      <c r="H4604" s="11"/>
      <c r="I4604" s="12">
        <v>1500</v>
      </c>
      <c r="J4604" s="12"/>
      <c r="K4604" s="12"/>
      <c r="L4604" s="12">
        <f t="array" ref="L4604">IFERROR(LOOKUP(2^15,SEARCH({"40A","63A","80A","100A","125A","160A","200A","250A","400A","630A","800A","1000A","1250A","1600A","2000A","2500A","3200A","4000A","5000A","6300A"},UPPER(D4604)),{40,63,80,100,125,160,200,250,400,630,800,1000,1250,1600,2000,2500,3200,4000,5000,6300}),0)</f>
        <v>1600</v>
      </c>
      <c r="M4604" s="9" t="str">
        <f t="shared" si="356"/>
        <v>Straight Feeder</v>
      </c>
      <c r="N4604" s="9" t="str">
        <f t="shared" si="357"/>
        <v>CU</v>
      </c>
      <c r="O4604" s="13" t="str">
        <f t="shared" si="358"/>
        <v>Tin</v>
      </c>
      <c r="P4604" s="9" t="str">
        <f t="shared" si="359"/>
        <v>PET</v>
      </c>
      <c r="Q4604" s="9" t="str">
        <f t="shared" si="360"/>
        <v>4</v>
      </c>
      <c r="R46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04" s="14" t="str">
        <f>IF(ProjectsDB[[#This Row],[Item Type]]="Straight Plug-In",_xlfn.TEXTJOIN("-",TRUE,M4604&amp;"-"&amp;_xlfn.LET(_xlpm.txt,ProjectsDB[[#This Row],[Assembly]],_xlpm.pos,FIND("SP",_xlpm.txt),_xlpm.pre,LEFT(_xlpm.txt,_xlpm.pos-1),IF(RIGHT(_xlpm.pre,3)="123","3PL",IF(RIGHT(_xlpm.pre,2)="12","2PL",IF(RIGHT(_xlpm.pre,1)="1","1PL","3PL")))),N4604,O4604,P4604,Q4604&amp;"W",R4604),_xlfn.TEXTJOIN("-",TRUE,M4604,N4604,O4604,P4604,Q4604&amp;"W",R4604))</f>
        <v>Straight Feeder-CU-Tin-PET-4W-1</v>
      </c>
      <c r="T4604" s="14" t="str">
        <f>IF(COUNTIF(Cycletime[Element Desc.],ProjectsDB[[#This Row],[Element Desc.]])&gt;0,"Found","Not Found")</f>
        <v>Found</v>
      </c>
    </row>
    <row r="4605" spans="2:20" x14ac:dyDescent="0.25">
      <c r="B4605" s="8" t="s">
        <v>9511</v>
      </c>
      <c r="C4605" s="9" t="s">
        <v>9453</v>
      </c>
      <c r="D4605" s="9" t="s">
        <v>9454</v>
      </c>
      <c r="E4605" s="10">
        <v>1</v>
      </c>
      <c r="F4605" s="9" t="s">
        <v>9416</v>
      </c>
      <c r="G4605" s="9" t="s">
        <v>96</v>
      </c>
      <c r="H4605" s="11"/>
      <c r="I4605" s="12">
        <v>1565</v>
      </c>
      <c r="J4605" s="12"/>
      <c r="K4605" s="12"/>
      <c r="L4605" s="12">
        <f t="array" ref="L4605">IFERROR(LOOKUP(2^15,SEARCH({"40A","63A","80A","100A","125A","160A","200A","250A","400A","630A","800A","1000A","1250A","1600A","2000A","2500A","3200A","4000A","5000A","6300A"},UPPER(D4605)),{40,63,80,100,125,160,200,250,400,630,800,1000,1250,1600,2000,2500,3200,4000,5000,6300}),0)</f>
        <v>1600</v>
      </c>
      <c r="M4605" s="9" t="str">
        <f t="shared" si="356"/>
        <v>Straight Feeder</v>
      </c>
      <c r="N4605" s="9" t="str">
        <f t="shared" si="357"/>
        <v>CU</v>
      </c>
      <c r="O4605" s="13" t="str">
        <f t="shared" si="358"/>
        <v>Tin</v>
      </c>
      <c r="P4605" s="9" t="str">
        <f t="shared" si="359"/>
        <v>PET</v>
      </c>
      <c r="Q4605" s="9" t="str">
        <f t="shared" si="360"/>
        <v>4</v>
      </c>
      <c r="R46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05" s="14" t="str">
        <f>IF(ProjectsDB[[#This Row],[Item Type]]="Straight Plug-In",_xlfn.TEXTJOIN("-",TRUE,M4605&amp;"-"&amp;_xlfn.LET(_xlpm.txt,ProjectsDB[[#This Row],[Assembly]],_xlpm.pos,FIND("SP",_xlpm.txt),_xlpm.pre,LEFT(_xlpm.txt,_xlpm.pos-1),IF(RIGHT(_xlpm.pre,3)="123","3PL",IF(RIGHT(_xlpm.pre,2)="12","2PL",IF(RIGHT(_xlpm.pre,1)="1","1PL","3PL")))),N4605,O4605,P4605,Q4605&amp;"W",R4605),_xlfn.TEXTJOIN("-",TRUE,M4605,N4605,O4605,P4605,Q4605&amp;"W",R4605))</f>
        <v>Straight Feeder-CU-Tin-PET-4W-1</v>
      </c>
      <c r="T4605" s="14" t="str">
        <f>IF(COUNTIF(Cycletime[Element Desc.],ProjectsDB[[#This Row],[Element Desc.]])&gt;0,"Found","Not Found")</f>
        <v>Found</v>
      </c>
    </row>
    <row r="4606" spans="2:20" x14ac:dyDescent="0.25">
      <c r="B4606" s="8" t="s">
        <v>9512</v>
      </c>
      <c r="C4606" s="9" t="s">
        <v>9458</v>
      </c>
      <c r="D4606" s="9" t="s">
        <v>9459</v>
      </c>
      <c r="E4606" s="10">
        <v>1</v>
      </c>
      <c r="F4606" s="9" t="s">
        <v>9416</v>
      </c>
      <c r="G4606" s="9" t="s">
        <v>96</v>
      </c>
      <c r="H4606" s="11"/>
      <c r="I4606" s="12">
        <v>425</v>
      </c>
      <c r="J4606" s="12"/>
      <c r="K4606" s="12"/>
      <c r="L4606" s="12">
        <f t="array" ref="L4606">IFERROR(LOOKUP(2^15,SEARCH({"40A","63A","80A","100A","125A","160A","200A","250A","400A","630A","800A","1000A","1250A","1600A","2000A","2500A","3200A","4000A","5000A","6300A"},UPPER(D4606)),{40,63,80,100,125,160,200,250,400,630,800,1000,1250,1600,2000,2500,3200,4000,5000,6300}),0)</f>
        <v>1600</v>
      </c>
      <c r="M4606" s="9" t="str">
        <f t="shared" si="356"/>
        <v>Flange Straight</v>
      </c>
      <c r="N4606" s="9" t="str">
        <f t="shared" si="357"/>
        <v>CU</v>
      </c>
      <c r="O4606" s="13" t="str">
        <f t="shared" si="358"/>
        <v>Tin</v>
      </c>
      <c r="P4606" s="9" t="str">
        <f t="shared" si="359"/>
        <v>PET</v>
      </c>
      <c r="Q4606" s="9" t="str">
        <f t="shared" si="360"/>
        <v>4</v>
      </c>
      <c r="R46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06" s="14" t="str">
        <f>IF(ProjectsDB[[#This Row],[Item Type]]="Straight Plug-In",_xlfn.TEXTJOIN("-",TRUE,M4606&amp;"-"&amp;_xlfn.LET(_xlpm.txt,ProjectsDB[[#This Row],[Assembly]],_xlpm.pos,FIND("SP",_xlpm.txt),_xlpm.pre,LEFT(_xlpm.txt,_xlpm.pos-1),IF(RIGHT(_xlpm.pre,3)="123","3PL",IF(RIGHT(_xlpm.pre,2)="12","2PL",IF(RIGHT(_xlpm.pre,1)="1","1PL","3PL")))),N4606,O4606,P4606,Q4606&amp;"W",R4606),_xlfn.TEXTJOIN("-",TRUE,M4606,N4606,O4606,P4606,Q4606&amp;"W",R4606))</f>
        <v>Flange Straight-CU-Tin-PET-4W-1</v>
      </c>
      <c r="T4606" s="14" t="str">
        <f>IF(COUNTIF(Cycletime[Element Desc.],ProjectsDB[[#This Row],[Element Desc.]])&gt;0,"Found","Not Found")</f>
        <v>Found</v>
      </c>
    </row>
    <row r="4607" spans="2:20" x14ac:dyDescent="0.25">
      <c r="B4607" s="8" t="s">
        <v>9513</v>
      </c>
      <c r="C4607" s="9" t="s">
        <v>9470</v>
      </c>
      <c r="D4607" s="9" t="s">
        <v>9471</v>
      </c>
      <c r="E4607" s="10">
        <v>11</v>
      </c>
      <c r="F4607" s="9" t="s">
        <v>9416</v>
      </c>
      <c r="G4607" s="9" t="s">
        <v>96</v>
      </c>
      <c r="H4607" s="11"/>
      <c r="I4607" s="12">
        <v>2000</v>
      </c>
      <c r="J4607" s="12"/>
      <c r="K4607" s="12"/>
      <c r="L4607" s="12">
        <f t="array" ref="L4607">IFERROR(LOOKUP(2^15,SEARCH({"40A","63A","80A","100A","125A","160A","200A","250A","400A","630A","800A","1000A","1250A","1600A","2000A","2500A","3200A","4000A","5000A","6300A"},UPPER(D4607)),{40,63,80,100,125,160,200,250,400,630,800,1000,1250,1600,2000,2500,3200,4000,5000,6300}),0)</f>
        <v>1600</v>
      </c>
      <c r="M4607" s="9" t="str">
        <f t="shared" si="356"/>
        <v>Straight Feeder</v>
      </c>
      <c r="N4607" s="9" t="str">
        <f t="shared" si="357"/>
        <v>CU</v>
      </c>
      <c r="O4607" s="13" t="str">
        <f t="shared" si="358"/>
        <v>Tin</v>
      </c>
      <c r="P4607" s="9" t="str">
        <f t="shared" si="359"/>
        <v>PET</v>
      </c>
      <c r="Q4607" s="9" t="str">
        <f t="shared" si="360"/>
        <v>4</v>
      </c>
      <c r="R46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07" s="14" t="str">
        <f>IF(ProjectsDB[[#This Row],[Item Type]]="Straight Plug-In",_xlfn.TEXTJOIN("-",TRUE,M4607&amp;"-"&amp;_xlfn.LET(_xlpm.txt,ProjectsDB[[#This Row],[Assembly]],_xlpm.pos,FIND("SP",_xlpm.txt),_xlpm.pre,LEFT(_xlpm.txt,_xlpm.pos-1),IF(RIGHT(_xlpm.pre,3)="123","3PL",IF(RIGHT(_xlpm.pre,2)="12","2PL",IF(RIGHT(_xlpm.pre,1)="1","1PL","3PL")))),N4607,O4607,P4607,Q4607&amp;"W",R4607),_xlfn.TEXTJOIN("-",TRUE,M4607,N4607,O4607,P4607,Q4607&amp;"W",R4607))</f>
        <v>Straight Feeder-CU-Tin-PET-4W-1</v>
      </c>
      <c r="T4607" s="14" t="str">
        <f>IF(COUNTIF(Cycletime[Element Desc.],ProjectsDB[[#This Row],[Element Desc.]])&gt;0,"Found","Not Found")</f>
        <v>Found</v>
      </c>
    </row>
    <row r="4608" spans="2:20" x14ac:dyDescent="0.25">
      <c r="B4608" s="8" t="s">
        <v>9514</v>
      </c>
      <c r="C4608" s="9" t="s">
        <v>9491</v>
      </c>
      <c r="D4608" s="9" t="s">
        <v>9492</v>
      </c>
      <c r="E4608" s="10">
        <v>14</v>
      </c>
      <c r="F4608" s="9" t="s">
        <v>9416</v>
      </c>
      <c r="G4608" s="9" t="s">
        <v>96</v>
      </c>
      <c r="H4608" s="11"/>
      <c r="I4608" s="12">
        <v>1470</v>
      </c>
      <c r="J4608" s="12"/>
      <c r="K4608" s="12"/>
      <c r="L4608" s="12">
        <f t="array" ref="L4608">IFERROR(LOOKUP(2^15,SEARCH({"40A","63A","80A","100A","125A","160A","200A","250A","400A","630A","800A","1000A","1250A","1600A","2000A","2500A","3200A","4000A","5000A","6300A"},UPPER(D4608)),{40,63,80,100,125,160,200,250,400,630,800,1000,1250,1600,2000,2500,3200,4000,5000,6300}),0)</f>
        <v>1600</v>
      </c>
      <c r="M4608" s="9" t="str">
        <f t="shared" si="356"/>
        <v>Straight Feeder</v>
      </c>
      <c r="N4608" s="9" t="str">
        <f t="shared" si="357"/>
        <v>CU</v>
      </c>
      <c r="O4608" s="13" t="str">
        <f t="shared" si="358"/>
        <v>Tin</v>
      </c>
      <c r="P4608" s="9" t="str">
        <f t="shared" si="359"/>
        <v>PET</v>
      </c>
      <c r="Q4608" s="9" t="str">
        <f t="shared" si="360"/>
        <v>4</v>
      </c>
      <c r="R46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08" s="14" t="str">
        <f>IF(ProjectsDB[[#This Row],[Item Type]]="Straight Plug-In",_xlfn.TEXTJOIN("-",TRUE,M4608&amp;"-"&amp;_xlfn.LET(_xlpm.txt,ProjectsDB[[#This Row],[Assembly]],_xlpm.pos,FIND("SP",_xlpm.txt),_xlpm.pre,LEFT(_xlpm.txt,_xlpm.pos-1),IF(RIGHT(_xlpm.pre,3)="123","3PL",IF(RIGHT(_xlpm.pre,2)="12","2PL",IF(RIGHT(_xlpm.pre,1)="1","1PL","3PL")))),N4608,O4608,P4608,Q4608&amp;"W",R4608),_xlfn.TEXTJOIN("-",TRUE,M4608,N4608,O4608,P4608,Q4608&amp;"W",R4608))</f>
        <v>Straight Feeder-CU-Tin-PET-4W-1</v>
      </c>
      <c r="T4608" s="14" t="str">
        <f>IF(COUNTIF(Cycletime[Element Desc.],ProjectsDB[[#This Row],[Element Desc.]])&gt;0,"Found","Not Found")</f>
        <v>Found</v>
      </c>
    </row>
    <row r="4609" spans="2:20" x14ac:dyDescent="0.25">
      <c r="B4609" s="8" t="s">
        <v>9515</v>
      </c>
      <c r="C4609" s="9" t="s">
        <v>9473</v>
      </c>
      <c r="D4609" s="9" t="s">
        <v>9474</v>
      </c>
      <c r="E4609" s="10">
        <v>5</v>
      </c>
      <c r="F4609" s="9" t="s">
        <v>9416</v>
      </c>
      <c r="G4609" s="9" t="s">
        <v>96</v>
      </c>
      <c r="H4609" s="11"/>
      <c r="I4609" s="12">
        <v>2000</v>
      </c>
      <c r="J4609" s="12"/>
      <c r="K4609" s="12"/>
      <c r="L4609" s="12">
        <f t="array" ref="L4609">IFERROR(LOOKUP(2^15,SEARCH({"40A","63A","80A","100A","125A","160A","200A","250A","400A","630A","800A","1000A","1250A","1600A","2000A","2500A","3200A","4000A","5000A","6300A"},UPPER(D4609)),{40,63,80,100,125,160,200,250,400,630,800,1000,1250,1600,2000,2500,3200,4000,5000,6300}),0)</f>
        <v>1600</v>
      </c>
      <c r="M4609" s="9" t="str">
        <f t="shared" si="356"/>
        <v>Straight Plug-In</v>
      </c>
      <c r="N4609" s="9" t="str">
        <f t="shared" si="357"/>
        <v>CU</v>
      </c>
      <c r="O4609" s="13" t="str">
        <f t="shared" si="358"/>
        <v>Tin</v>
      </c>
      <c r="P4609" s="9" t="str">
        <f t="shared" si="359"/>
        <v>PET</v>
      </c>
      <c r="Q4609" s="9" t="str">
        <f t="shared" si="360"/>
        <v>4</v>
      </c>
      <c r="R46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09" s="14" t="str">
        <f>IF(ProjectsDB[[#This Row],[Item Type]]="Straight Plug-In",_xlfn.TEXTJOIN("-",TRUE,M4609&amp;"-"&amp;_xlfn.LET(_xlpm.txt,ProjectsDB[[#This Row],[Assembly]],_xlpm.pos,FIND("SP",_xlpm.txt),_xlpm.pre,LEFT(_xlpm.txt,_xlpm.pos-1),IF(RIGHT(_xlpm.pre,3)="123","3PL",IF(RIGHT(_xlpm.pre,2)="12","2PL",IF(RIGHT(_xlpm.pre,1)="1","1PL","3PL")))),N4609,O4609,P4609,Q4609&amp;"W",R4609),_xlfn.TEXTJOIN("-",TRUE,M4609,N4609,O4609,P4609,Q4609&amp;"W",R4609))</f>
        <v>Straight Plug-In-2PL-CU-Tin-PET-4W-1</v>
      </c>
      <c r="T4609" s="14" t="str">
        <f>IF(COUNTIF(Cycletime[Element Desc.],ProjectsDB[[#This Row],[Element Desc.]])&gt;0,"Found","Not Found")</f>
        <v>Found</v>
      </c>
    </row>
    <row r="4610" spans="2:20" x14ac:dyDescent="0.25">
      <c r="B4610" s="8" t="s">
        <v>9516</v>
      </c>
      <c r="C4610" s="9" t="s">
        <v>1370</v>
      </c>
      <c r="D4610" s="9" t="s">
        <v>1371</v>
      </c>
      <c r="E4610" s="10">
        <v>36</v>
      </c>
      <c r="F4610" s="9" t="s">
        <v>9416</v>
      </c>
      <c r="G4610" s="9" t="s">
        <v>96</v>
      </c>
      <c r="H4610" s="11"/>
      <c r="I4610" s="12"/>
      <c r="J4610" s="12"/>
      <c r="K4610" s="12"/>
      <c r="L4610" s="12">
        <f t="array" ref="L4610">IFERROR(LOOKUP(2^15,SEARCH({"40A","63A","80A","100A","125A","160A","200A","250A","400A","630A","800A","1000A","1250A","1600A","2000A","2500A","3200A","4000A","5000A","6300A"},UPPER(D4610)),{40,63,80,100,125,160,200,250,400,630,800,1000,1250,1600,2000,2500,3200,4000,5000,6300}),0)</f>
        <v>0</v>
      </c>
      <c r="M4610" s="9" t="str">
        <f t="shared" si="356"/>
        <v>Hanger Support</v>
      </c>
      <c r="N4610" s="9" t="str">
        <f t="shared" si="357"/>
        <v>SH</v>
      </c>
      <c r="O4610" s="13" t="str">
        <f t="shared" si="358"/>
        <v>None</v>
      </c>
      <c r="P4610" s="9" t="str">
        <f t="shared" si="359"/>
        <v>None</v>
      </c>
      <c r="Q4610" s="9" t="str">
        <f t="shared" si="360"/>
        <v>0</v>
      </c>
      <c r="R46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610" s="14" t="str">
        <f>IF(ProjectsDB[[#This Row],[Item Type]]="Straight Plug-In",_xlfn.TEXTJOIN("-",TRUE,M4610&amp;"-"&amp;_xlfn.LET(_xlpm.txt,ProjectsDB[[#This Row],[Assembly]],_xlpm.pos,FIND("SP",_xlpm.txt),_xlpm.pre,LEFT(_xlpm.txt,_xlpm.pos-1),IF(RIGHT(_xlpm.pre,3)="123","3PL",IF(RIGHT(_xlpm.pre,2)="12","2PL",IF(RIGHT(_xlpm.pre,1)="1","1PL","3PL")))),N4610,O4610,P4610,Q4610&amp;"W",R4610),_xlfn.TEXTJOIN("-",TRUE,M4610,N4610,O4610,P4610,Q4610&amp;"W",R4610))</f>
        <v>Hanger Support-SH-None-None-0W-0</v>
      </c>
      <c r="T4610" s="14" t="str">
        <f>IF(COUNTIF(Cycletime[Element Desc.],ProjectsDB[[#This Row],[Element Desc.]])&gt;0,"Found","Not Found")</f>
        <v>Found</v>
      </c>
    </row>
    <row r="4611" spans="2:20" x14ac:dyDescent="0.25">
      <c r="B4611" s="8" t="s">
        <v>9517</v>
      </c>
      <c r="C4611" s="9" t="s">
        <v>9464</v>
      </c>
      <c r="D4611" s="9" t="s">
        <v>9465</v>
      </c>
      <c r="E4611" s="10">
        <v>1</v>
      </c>
      <c r="F4611" s="9" t="s">
        <v>9416</v>
      </c>
      <c r="G4611" s="9" t="s">
        <v>96</v>
      </c>
      <c r="H4611" s="11"/>
      <c r="I4611" s="12">
        <v>320</v>
      </c>
      <c r="J4611" s="12">
        <v>320</v>
      </c>
      <c r="K4611" s="12"/>
      <c r="L4611" s="12">
        <f t="array" ref="L4611">IFERROR(LOOKUP(2^15,SEARCH({"40A","63A","80A","100A","125A","160A","200A","250A","400A","630A","800A","1000A","1250A","1600A","2000A","2500A","3200A","4000A","5000A","6300A"},UPPER(D4611)),{40,63,80,100,125,160,200,250,400,630,800,1000,1250,1600,2000,2500,3200,4000,5000,6300}),0)</f>
        <v>1600</v>
      </c>
      <c r="M4611" s="9" t="str">
        <f t="shared" si="356"/>
        <v>Elbow Edge</v>
      </c>
      <c r="N4611" s="9" t="str">
        <f t="shared" si="357"/>
        <v>CU</v>
      </c>
      <c r="O4611" s="13" t="str">
        <f t="shared" si="358"/>
        <v>Tin</v>
      </c>
      <c r="P4611" s="9" t="str">
        <f t="shared" si="359"/>
        <v>PET</v>
      </c>
      <c r="Q4611" s="9" t="str">
        <f t="shared" si="360"/>
        <v>4</v>
      </c>
      <c r="R46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11" s="14" t="str">
        <f>IF(ProjectsDB[[#This Row],[Item Type]]="Straight Plug-In",_xlfn.TEXTJOIN("-",TRUE,M4611&amp;"-"&amp;_xlfn.LET(_xlpm.txt,ProjectsDB[[#This Row],[Assembly]],_xlpm.pos,FIND("SP",_xlpm.txt),_xlpm.pre,LEFT(_xlpm.txt,_xlpm.pos-1),IF(RIGHT(_xlpm.pre,3)="123","3PL",IF(RIGHT(_xlpm.pre,2)="12","2PL",IF(RIGHT(_xlpm.pre,1)="1","1PL","3PL")))),N4611,O4611,P4611,Q4611&amp;"W",R4611),_xlfn.TEXTJOIN("-",TRUE,M4611,N4611,O4611,P4611,Q4611&amp;"W",R4611))</f>
        <v>Elbow Edge-CU-Tin-PET-4W-1</v>
      </c>
      <c r="T4611" s="14" t="str">
        <f>IF(COUNTIF(Cycletime[Element Desc.],ProjectsDB[[#This Row],[Element Desc.]])&gt;0,"Found","Not Found")</f>
        <v>Found</v>
      </c>
    </row>
    <row r="4612" spans="2:20" x14ac:dyDescent="0.25">
      <c r="B4612" s="8" t="s">
        <v>9518</v>
      </c>
      <c r="C4612" s="9" t="s">
        <v>9519</v>
      </c>
      <c r="D4612" s="9" t="s">
        <v>9520</v>
      </c>
      <c r="E4612" s="10">
        <v>1</v>
      </c>
      <c r="F4612" s="9" t="s">
        <v>9416</v>
      </c>
      <c r="G4612" s="9" t="s">
        <v>96</v>
      </c>
      <c r="H4612" s="11"/>
      <c r="I4612" s="12">
        <v>300</v>
      </c>
      <c r="J4612" s="12">
        <v>620</v>
      </c>
      <c r="K4612" s="12"/>
      <c r="L4612" s="12">
        <f t="array" ref="L4612">IFERROR(LOOKUP(2^15,SEARCH({"40A","63A","80A","100A","125A","160A","200A","250A","400A","630A","800A","1000A","1250A","1600A","2000A","2500A","3200A","4000A","5000A","6300A"},UPPER(D4612)),{40,63,80,100,125,160,200,250,400,630,800,1000,1250,1600,2000,2500,3200,4000,5000,6300}),0)</f>
        <v>1600</v>
      </c>
      <c r="M4612" s="9" t="str">
        <f t="shared" ref="M4612:M4675" si="361">_xlfn.LET(_xlpm.d,UPPER(TRIM(SUBSTITUTE(SUBSTITUTE(D4612,CHAR(160),"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Flat</v>
      </c>
      <c r="N4612" s="9" t="str">
        <f t="shared" ref="N4612:N4675" si="362">IF(ISNUMBER(SEARCH("CU",D4612)),"CU",IF(ISNUMBER(SEARCH("AL",D4612)),"AL",IF(ISNUMBER(SEARCH("Copper",D4612)),"CU","SH")))</f>
        <v>CU</v>
      </c>
      <c r="O4612" s="13" t="str">
        <f t="shared" ref="O4612:O4675" si="363">IF(ISNUMBER(SEARCH("Silver",D4612)),"Silver",IF(ISNUMBER(SEARCH("Tin",D4612)),"Tin","None"))</f>
        <v>Tin</v>
      </c>
      <c r="P4612" s="9" t="str">
        <f t="shared" ref="P4612:P4675" si="364">IF(ISNUMBER(SEARCH("Epoxy",D4612)),"Epoxy",IF(ISNUMBER(SEARCH("PET",D4612)),"PET","None"))</f>
        <v>PET</v>
      </c>
      <c r="Q4612" s="9" t="str">
        <f t="shared" ref="Q4612:Q4675" si="365">IF(ISNUMBER(SEARCH("3-Wire",D4612)),"3",IF(ISNUMBER(SEARCH("4-Wire",D4612)),"4",IF(ISNUMBER(SEARCH("5-Wire",D4612)),"5",IF(ISNUMBER(SEARCH("6-Wire",D4612)),"6","0"))))</f>
        <v>4</v>
      </c>
      <c r="R46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12" s="14" t="str">
        <f>IF(ProjectsDB[[#This Row],[Item Type]]="Straight Plug-In",_xlfn.TEXTJOIN("-",TRUE,M4612&amp;"-"&amp;_xlfn.LET(_xlpm.txt,ProjectsDB[[#This Row],[Assembly]],_xlpm.pos,FIND("SP",_xlpm.txt),_xlpm.pre,LEFT(_xlpm.txt,_xlpm.pos-1),IF(RIGHT(_xlpm.pre,3)="123","3PL",IF(RIGHT(_xlpm.pre,2)="12","2PL",IF(RIGHT(_xlpm.pre,1)="1","1PL","3PL")))),N4612,O4612,P4612,Q4612&amp;"W",R4612),_xlfn.TEXTJOIN("-",TRUE,M4612,N4612,O4612,P4612,Q4612&amp;"W",R4612))</f>
        <v>Elbow Flat-CU-Tin-PET-4W-1</v>
      </c>
      <c r="T4612" s="14" t="str">
        <f>IF(COUNTIF(Cycletime[Element Desc.],ProjectsDB[[#This Row],[Element Desc.]])&gt;0,"Found","Not Found")</f>
        <v>Found</v>
      </c>
    </row>
    <row r="4613" spans="2:20" x14ac:dyDescent="0.25">
      <c r="B4613" s="8" t="s">
        <v>9521</v>
      </c>
      <c r="C4613" s="9" t="s">
        <v>9522</v>
      </c>
      <c r="D4613" s="9" t="s">
        <v>9523</v>
      </c>
      <c r="E4613" s="10">
        <v>1</v>
      </c>
      <c r="F4613" s="9" t="s">
        <v>9416</v>
      </c>
      <c r="G4613" s="9" t="s">
        <v>96</v>
      </c>
      <c r="H4613" s="11"/>
      <c r="I4613" s="12">
        <v>1500</v>
      </c>
      <c r="J4613" s="12"/>
      <c r="K4613" s="12"/>
      <c r="L4613" s="12">
        <f t="array" ref="L4613">IFERROR(LOOKUP(2^15,SEARCH({"40A","63A","80A","100A","125A","160A","200A","250A","400A","630A","800A","1000A","1250A","1600A","2000A","2500A","3200A","4000A","5000A","6300A"},UPPER(D4613)),{40,63,80,100,125,160,200,250,400,630,800,1000,1250,1600,2000,2500,3200,4000,5000,6300}),0)</f>
        <v>1600</v>
      </c>
      <c r="M4613" s="9" t="str">
        <f t="shared" si="361"/>
        <v>Straight Feeder</v>
      </c>
      <c r="N4613" s="9" t="str">
        <f t="shared" si="362"/>
        <v>CU</v>
      </c>
      <c r="O4613" s="13" t="str">
        <f t="shared" si="363"/>
        <v>Tin</v>
      </c>
      <c r="P4613" s="9" t="str">
        <f t="shared" si="364"/>
        <v>PET</v>
      </c>
      <c r="Q4613" s="9" t="str">
        <f t="shared" si="365"/>
        <v>4</v>
      </c>
      <c r="R46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13" s="14" t="str">
        <f>IF(ProjectsDB[[#This Row],[Item Type]]="Straight Plug-In",_xlfn.TEXTJOIN("-",TRUE,M4613&amp;"-"&amp;_xlfn.LET(_xlpm.txt,ProjectsDB[[#This Row],[Assembly]],_xlpm.pos,FIND("SP",_xlpm.txt),_xlpm.pre,LEFT(_xlpm.txt,_xlpm.pos-1),IF(RIGHT(_xlpm.pre,3)="123","3PL",IF(RIGHT(_xlpm.pre,2)="12","2PL",IF(RIGHT(_xlpm.pre,1)="1","1PL","3PL")))),N4613,O4613,P4613,Q4613&amp;"W",R4613),_xlfn.TEXTJOIN("-",TRUE,M4613,N4613,O4613,P4613,Q4613&amp;"W",R4613))</f>
        <v>Straight Feeder-CU-Tin-PET-4W-1</v>
      </c>
      <c r="T4613" s="14" t="str">
        <f>IF(COUNTIF(Cycletime[Element Desc.],ProjectsDB[[#This Row],[Element Desc.]])&gt;0,"Found","Not Found")</f>
        <v>Found</v>
      </c>
    </row>
    <row r="4614" spans="2:20" x14ac:dyDescent="0.25">
      <c r="B4614" s="8" t="s">
        <v>9524</v>
      </c>
      <c r="C4614" s="9" t="s">
        <v>9525</v>
      </c>
      <c r="D4614" s="9" t="s">
        <v>9526</v>
      </c>
      <c r="E4614" s="10">
        <v>1</v>
      </c>
      <c r="F4614" s="9" t="s">
        <v>9416</v>
      </c>
      <c r="G4614" s="9" t="s">
        <v>96</v>
      </c>
      <c r="H4614" s="11"/>
      <c r="I4614" s="12">
        <v>1565</v>
      </c>
      <c r="J4614" s="12"/>
      <c r="K4614" s="12"/>
      <c r="L4614" s="12">
        <f t="array" ref="L4614">IFERROR(LOOKUP(2^15,SEARCH({"40A","63A","80A","100A","125A","160A","200A","250A","400A","630A","800A","1000A","1250A","1600A","2000A","2500A","3200A","4000A","5000A","6300A"},UPPER(D4614)),{40,63,80,100,125,160,200,250,400,630,800,1000,1250,1600,2000,2500,3200,4000,5000,6300}),0)</f>
        <v>1600</v>
      </c>
      <c r="M4614" s="9" t="str">
        <f t="shared" si="361"/>
        <v>Straight Feeder</v>
      </c>
      <c r="N4614" s="9" t="str">
        <f t="shared" si="362"/>
        <v>CU</v>
      </c>
      <c r="O4614" s="13" t="str">
        <f t="shared" si="363"/>
        <v>Tin</v>
      </c>
      <c r="P4614" s="9" t="str">
        <f t="shared" si="364"/>
        <v>PET</v>
      </c>
      <c r="Q4614" s="9" t="str">
        <f t="shared" si="365"/>
        <v>4</v>
      </c>
      <c r="R46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14" s="14" t="str">
        <f>IF(ProjectsDB[[#This Row],[Item Type]]="Straight Plug-In",_xlfn.TEXTJOIN("-",TRUE,M4614&amp;"-"&amp;_xlfn.LET(_xlpm.txt,ProjectsDB[[#This Row],[Assembly]],_xlpm.pos,FIND("SP",_xlpm.txt),_xlpm.pre,LEFT(_xlpm.txt,_xlpm.pos-1),IF(RIGHT(_xlpm.pre,3)="123","3PL",IF(RIGHT(_xlpm.pre,2)="12","2PL",IF(RIGHT(_xlpm.pre,1)="1","1PL","3PL")))),N4614,O4614,P4614,Q4614&amp;"W",R4614),_xlfn.TEXTJOIN("-",TRUE,M4614,N4614,O4614,P4614,Q4614&amp;"W",R4614))</f>
        <v>Straight Feeder-CU-Tin-PET-4W-1</v>
      </c>
      <c r="T4614" s="14" t="str">
        <f>IF(COUNTIF(Cycletime[Element Desc.],ProjectsDB[[#This Row],[Element Desc.]])&gt;0,"Found","Not Found")</f>
        <v>Found</v>
      </c>
    </row>
    <row r="4615" spans="2:20" x14ac:dyDescent="0.25">
      <c r="B4615" s="8" t="s">
        <v>9527</v>
      </c>
      <c r="C4615" s="9" t="s">
        <v>9456</v>
      </c>
      <c r="D4615" s="9" t="s">
        <v>2289</v>
      </c>
      <c r="E4615" s="10">
        <v>30</v>
      </c>
      <c r="F4615" s="9" t="s">
        <v>9416</v>
      </c>
      <c r="G4615" s="9" t="s">
        <v>96</v>
      </c>
      <c r="H4615" s="11"/>
      <c r="I4615" s="12"/>
      <c r="J4615" s="12"/>
      <c r="K4615" s="12"/>
      <c r="L4615" s="12">
        <f t="array" ref="L4615">IFERROR(LOOKUP(2^15,SEARCH({"40A","63A","80A","100A","125A","160A","200A","250A","400A","630A","800A","1000A","1250A","1600A","2000A","2500A","3200A","4000A","5000A","6300A"},UPPER(D4615)),{40,63,80,100,125,160,200,250,400,630,800,1000,1250,1600,2000,2500,3200,4000,5000,6300}),0)</f>
        <v>1600</v>
      </c>
      <c r="M4615" s="9" t="str">
        <f t="shared" si="361"/>
        <v>Joint Pack</v>
      </c>
      <c r="N4615" s="9" t="str">
        <f t="shared" si="362"/>
        <v>CU</v>
      </c>
      <c r="O4615" s="13" t="str">
        <f t="shared" si="363"/>
        <v>Tin</v>
      </c>
      <c r="P4615" s="9" t="str">
        <f t="shared" si="364"/>
        <v>None</v>
      </c>
      <c r="Q4615" s="9" t="str">
        <f t="shared" si="365"/>
        <v>4</v>
      </c>
      <c r="R46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15" s="14" t="str">
        <f>IF(ProjectsDB[[#This Row],[Item Type]]="Straight Plug-In",_xlfn.TEXTJOIN("-",TRUE,M4615&amp;"-"&amp;_xlfn.LET(_xlpm.txt,ProjectsDB[[#This Row],[Assembly]],_xlpm.pos,FIND("SP",_xlpm.txt),_xlpm.pre,LEFT(_xlpm.txt,_xlpm.pos-1),IF(RIGHT(_xlpm.pre,3)="123","3PL",IF(RIGHT(_xlpm.pre,2)="12","2PL",IF(RIGHT(_xlpm.pre,1)="1","1PL","3PL")))),N4615,O4615,P4615,Q4615&amp;"W",R4615),_xlfn.TEXTJOIN("-",TRUE,M4615,N4615,O4615,P4615,Q4615&amp;"W",R4615))</f>
        <v>Joint Pack-CU-Tin-None-4W-1</v>
      </c>
      <c r="T4615" s="14" t="str">
        <f>IF(COUNTIF(Cycletime[Element Desc.],ProjectsDB[[#This Row],[Element Desc.]])&gt;0,"Found","Not Found")</f>
        <v>Found</v>
      </c>
    </row>
    <row r="4616" spans="2:20" x14ac:dyDescent="0.25">
      <c r="B4616" s="8" t="s">
        <v>9528</v>
      </c>
      <c r="C4616" s="9" t="s">
        <v>7260</v>
      </c>
      <c r="D4616" s="9" t="s">
        <v>7261</v>
      </c>
      <c r="E4616" s="10">
        <v>1</v>
      </c>
      <c r="F4616" s="9" t="s">
        <v>9416</v>
      </c>
      <c r="G4616" s="9" t="s">
        <v>96</v>
      </c>
      <c r="H4616" s="11"/>
      <c r="I4616" s="12"/>
      <c r="J4616" s="12"/>
      <c r="K4616" s="12"/>
      <c r="L4616" s="12">
        <f t="array" ref="L4616">IFERROR(LOOKUP(2^15,SEARCH({"40A","63A","80A","100A","125A","160A","200A","250A","400A","630A","800A","1000A","1250A","1600A","2000A","2500A","3200A","4000A","5000A","6300A"},UPPER(D4616)),{40,63,80,100,125,160,200,250,400,630,800,1000,1250,1600,2000,2500,3200,4000,5000,6300}),0)</f>
        <v>1600</v>
      </c>
      <c r="M4616" s="9" t="str">
        <f t="shared" si="361"/>
        <v>End Cap</v>
      </c>
      <c r="N4616" s="9" t="str">
        <f t="shared" si="362"/>
        <v>CU</v>
      </c>
      <c r="O4616" s="13" t="str">
        <f t="shared" si="363"/>
        <v>None</v>
      </c>
      <c r="P4616" s="9" t="str">
        <f t="shared" si="364"/>
        <v>None</v>
      </c>
      <c r="Q4616" s="9" t="str">
        <f t="shared" si="365"/>
        <v>0</v>
      </c>
      <c r="R46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16" s="14" t="str">
        <f>IF(ProjectsDB[[#This Row],[Item Type]]="Straight Plug-In",_xlfn.TEXTJOIN("-",TRUE,M4616&amp;"-"&amp;_xlfn.LET(_xlpm.txt,ProjectsDB[[#This Row],[Assembly]],_xlpm.pos,FIND("SP",_xlpm.txt),_xlpm.pre,LEFT(_xlpm.txt,_xlpm.pos-1),IF(RIGHT(_xlpm.pre,3)="123","3PL",IF(RIGHT(_xlpm.pre,2)="12","2PL",IF(RIGHT(_xlpm.pre,1)="1","1PL","3PL")))),N4616,O4616,P4616,Q4616&amp;"W",R4616),_xlfn.TEXTJOIN("-",TRUE,M4616,N4616,O4616,P4616,Q4616&amp;"W",R4616))</f>
        <v>End Cap-CU-None-None-0W-1</v>
      </c>
      <c r="T4616" s="14" t="str">
        <f>IF(COUNTIF(Cycletime[Element Desc.],ProjectsDB[[#This Row],[Element Desc.]])&gt;0,"Found","Not Found")</f>
        <v>Found</v>
      </c>
    </row>
    <row r="4617" spans="2:20" x14ac:dyDescent="0.25">
      <c r="B4617" s="8" t="s">
        <v>9529</v>
      </c>
      <c r="C4617" s="9" t="s">
        <v>9480</v>
      </c>
      <c r="D4617" s="9" t="s">
        <v>9481</v>
      </c>
      <c r="E4617" s="10">
        <v>12</v>
      </c>
      <c r="F4617" s="9" t="s">
        <v>9416</v>
      </c>
      <c r="G4617" s="9" t="s">
        <v>96</v>
      </c>
      <c r="H4617" s="11"/>
      <c r="I4617" s="12">
        <v>3000</v>
      </c>
      <c r="J4617" s="12"/>
      <c r="K4617" s="12"/>
      <c r="L4617" s="12">
        <f t="array" ref="L4617">IFERROR(LOOKUP(2^15,SEARCH({"40A","63A","80A","100A","125A","160A","200A","250A","400A","630A","800A","1000A","1250A","1600A","2000A","2500A","3200A","4000A","5000A","6300A"},UPPER(D4617)),{40,63,80,100,125,160,200,250,400,630,800,1000,1250,1600,2000,2500,3200,4000,5000,6300}),0)</f>
        <v>1600</v>
      </c>
      <c r="M4617" s="9" t="str">
        <f t="shared" si="361"/>
        <v>Straight Feeder</v>
      </c>
      <c r="N4617" s="9" t="str">
        <f t="shared" si="362"/>
        <v>CU</v>
      </c>
      <c r="O4617" s="13" t="str">
        <f t="shared" si="363"/>
        <v>Tin</v>
      </c>
      <c r="P4617" s="9" t="str">
        <f t="shared" si="364"/>
        <v>PET</v>
      </c>
      <c r="Q4617" s="9" t="str">
        <f t="shared" si="365"/>
        <v>4</v>
      </c>
      <c r="R46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17" s="14" t="str">
        <f>IF(ProjectsDB[[#This Row],[Item Type]]="Straight Plug-In",_xlfn.TEXTJOIN("-",TRUE,M4617&amp;"-"&amp;_xlfn.LET(_xlpm.txt,ProjectsDB[[#This Row],[Assembly]],_xlpm.pos,FIND("SP",_xlpm.txt),_xlpm.pre,LEFT(_xlpm.txt,_xlpm.pos-1),IF(RIGHT(_xlpm.pre,3)="123","3PL",IF(RIGHT(_xlpm.pre,2)="12","2PL",IF(RIGHT(_xlpm.pre,1)="1","1PL","3PL")))),N4617,O4617,P4617,Q4617&amp;"W",R4617),_xlfn.TEXTJOIN("-",TRUE,M4617,N4617,O4617,P4617,Q4617&amp;"W",R4617))</f>
        <v>Straight Feeder-CU-Tin-PET-4W-1</v>
      </c>
      <c r="T4617" s="14" t="str">
        <f>IF(COUNTIF(Cycletime[Element Desc.],ProjectsDB[[#This Row],[Element Desc.]])&gt;0,"Found","Not Found")</f>
        <v>Found</v>
      </c>
    </row>
    <row r="4618" spans="2:20" x14ac:dyDescent="0.25">
      <c r="B4618" s="8" t="s">
        <v>9530</v>
      </c>
      <c r="C4618" s="9" t="s">
        <v>9486</v>
      </c>
      <c r="D4618" s="9" t="s">
        <v>9487</v>
      </c>
      <c r="E4618" s="10">
        <v>17</v>
      </c>
      <c r="F4618" s="9" t="s">
        <v>9416</v>
      </c>
      <c r="G4618" s="9" t="s">
        <v>96</v>
      </c>
      <c r="H4618" s="11"/>
      <c r="I4618" s="12"/>
      <c r="J4618" s="12"/>
      <c r="K4618" s="12"/>
      <c r="L4618" s="12">
        <f t="array" ref="L4618">IFERROR(LOOKUP(2^15,SEARCH({"40A","63A","80A","100A","125A","160A","200A","250A","400A","630A","800A","1000A","1250A","1600A","2000A","2500A","3200A","4000A","5000A","6300A"},UPPER(D4618)),{40,63,80,100,125,160,200,250,400,630,800,1000,1250,1600,2000,2500,3200,4000,5000,6300}),0)</f>
        <v>1600</v>
      </c>
      <c r="M4618" s="9" t="str">
        <f t="shared" si="361"/>
        <v>Joint Pack</v>
      </c>
      <c r="N4618" s="9" t="str">
        <f t="shared" si="362"/>
        <v>CU</v>
      </c>
      <c r="O4618" s="13" t="str">
        <f t="shared" si="363"/>
        <v>Tin</v>
      </c>
      <c r="P4618" s="9" t="str">
        <f t="shared" si="364"/>
        <v>None</v>
      </c>
      <c r="Q4618" s="9" t="str">
        <f t="shared" si="365"/>
        <v>4</v>
      </c>
      <c r="R46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18" s="14" t="str">
        <f>IF(ProjectsDB[[#This Row],[Item Type]]="Straight Plug-In",_xlfn.TEXTJOIN("-",TRUE,M4618&amp;"-"&amp;_xlfn.LET(_xlpm.txt,ProjectsDB[[#This Row],[Assembly]],_xlpm.pos,FIND("SP",_xlpm.txt),_xlpm.pre,LEFT(_xlpm.txt,_xlpm.pos-1),IF(RIGHT(_xlpm.pre,3)="123","3PL",IF(RIGHT(_xlpm.pre,2)="12","2PL",IF(RIGHT(_xlpm.pre,1)="1","1PL","3PL")))),N4618,O4618,P4618,Q4618&amp;"W",R4618),_xlfn.TEXTJOIN("-",TRUE,M4618,N4618,O4618,P4618,Q4618&amp;"W",R4618))</f>
        <v>Joint Pack-CU-Tin-None-4W-1</v>
      </c>
      <c r="T4618" s="14" t="str">
        <f>IF(COUNTIF(Cycletime[Element Desc.],ProjectsDB[[#This Row],[Element Desc.]])&gt;0,"Found","Not Found")</f>
        <v>Found</v>
      </c>
    </row>
    <row r="4619" spans="2:20" x14ac:dyDescent="0.25">
      <c r="B4619" s="8" t="s">
        <v>9531</v>
      </c>
      <c r="C4619" s="9" t="s">
        <v>9532</v>
      </c>
      <c r="D4619" s="9" t="s">
        <v>9533</v>
      </c>
      <c r="E4619" s="10">
        <v>1</v>
      </c>
      <c r="F4619" s="9" t="s">
        <v>9534</v>
      </c>
      <c r="G4619" s="9" t="s">
        <v>22</v>
      </c>
      <c r="H4619" s="11"/>
      <c r="I4619" s="12">
        <v>900</v>
      </c>
      <c r="J4619" s="12"/>
      <c r="K4619" s="12"/>
      <c r="L4619" s="12">
        <f t="array" ref="L4619">IFERROR(LOOKUP(2^15,SEARCH({"40A","63A","80A","100A","125A","160A","200A","250A","400A","630A","800A","1000A","1250A","1600A","2000A","2500A","3200A","4000A","5000A","6300A"},UPPER(D4619)),{40,63,80,100,125,160,200,250,400,630,800,1000,1250,1600,2000,2500,3200,4000,5000,6300}),0)</f>
        <v>2000</v>
      </c>
      <c r="M4619" s="9" t="str">
        <f t="shared" si="361"/>
        <v>Straight Feeder</v>
      </c>
      <c r="N4619" s="9" t="str">
        <f t="shared" si="362"/>
        <v>AL</v>
      </c>
      <c r="O4619" s="13" t="str">
        <f t="shared" si="363"/>
        <v>Silver</v>
      </c>
      <c r="P4619" s="9" t="str">
        <f t="shared" si="364"/>
        <v>PET</v>
      </c>
      <c r="Q4619" s="9" t="str">
        <f t="shared" si="365"/>
        <v>4</v>
      </c>
      <c r="R46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19" s="14" t="str">
        <f>IF(ProjectsDB[[#This Row],[Item Type]]="Straight Plug-In",_xlfn.TEXTJOIN("-",TRUE,M4619&amp;"-"&amp;_xlfn.LET(_xlpm.txt,ProjectsDB[[#This Row],[Assembly]],_xlpm.pos,FIND("SP",_xlpm.txt),_xlpm.pre,LEFT(_xlpm.txt,_xlpm.pos-1),IF(RIGHT(_xlpm.pre,3)="123","3PL",IF(RIGHT(_xlpm.pre,2)="12","2PL",IF(RIGHT(_xlpm.pre,1)="1","1PL","3PL")))),N4619,O4619,P4619,Q4619&amp;"W",R4619),_xlfn.TEXTJOIN("-",TRUE,M4619,N4619,O4619,P4619,Q4619&amp;"W",R4619))</f>
        <v>Straight Feeder-AL-Silver-PET-4W-1</v>
      </c>
      <c r="T4619" s="14" t="str">
        <f>IF(COUNTIF(Cycletime[Element Desc.],ProjectsDB[[#This Row],[Element Desc.]])&gt;0,"Found","Not Found")</f>
        <v>Found</v>
      </c>
    </row>
    <row r="4620" spans="2:20" x14ac:dyDescent="0.25">
      <c r="B4620" s="8" t="s">
        <v>9535</v>
      </c>
      <c r="C4620" s="9" t="s">
        <v>9536</v>
      </c>
      <c r="D4620" s="9" t="s">
        <v>9537</v>
      </c>
      <c r="E4620" s="10">
        <v>1</v>
      </c>
      <c r="F4620" s="9" t="s">
        <v>9534</v>
      </c>
      <c r="G4620" s="9" t="s">
        <v>22</v>
      </c>
      <c r="H4620" s="11"/>
      <c r="I4620" s="12">
        <v>950</v>
      </c>
      <c r="J4620" s="12"/>
      <c r="K4620" s="12"/>
      <c r="L4620" s="12">
        <f t="array" ref="L4620">IFERROR(LOOKUP(2^15,SEARCH({"40A","63A","80A","100A","125A","160A","200A","250A","400A","630A","800A","1000A","1250A","1600A","2000A","2500A","3200A","4000A","5000A","6300A"},UPPER(D4620)),{40,63,80,100,125,160,200,250,400,630,800,1000,1250,1600,2000,2500,3200,4000,5000,6300}),0)</f>
        <v>2000</v>
      </c>
      <c r="M4620" s="9" t="str">
        <f t="shared" si="361"/>
        <v>Straight Feeder</v>
      </c>
      <c r="N4620" s="9" t="str">
        <f t="shared" si="362"/>
        <v>AL</v>
      </c>
      <c r="O4620" s="13" t="str">
        <f t="shared" si="363"/>
        <v>Silver</v>
      </c>
      <c r="P4620" s="9" t="str">
        <f t="shared" si="364"/>
        <v>PET</v>
      </c>
      <c r="Q4620" s="9" t="str">
        <f t="shared" si="365"/>
        <v>4</v>
      </c>
      <c r="R46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20" s="14" t="str">
        <f>IF(ProjectsDB[[#This Row],[Item Type]]="Straight Plug-In",_xlfn.TEXTJOIN("-",TRUE,M4620&amp;"-"&amp;_xlfn.LET(_xlpm.txt,ProjectsDB[[#This Row],[Assembly]],_xlpm.pos,FIND("SP",_xlpm.txt),_xlpm.pre,LEFT(_xlpm.txt,_xlpm.pos-1),IF(RIGHT(_xlpm.pre,3)="123","3PL",IF(RIGHT(_xlpm.pre,2)="12","2PL",IF(RIGHT(_xlpm.pre,1)="1","1PL","3PL")))),N4620,O4620,P4620,Q4620&amp;"W",R4620),_xlfn.TEXTJOIN("-",TRUE,M4620,N4620,O4620,P4620,Q4620&amp;"W",R4620))</f>
        <v>Straight Feeder-AL-Silver-PET-4W-1</v>
      </c>
      <c r="T4620" s="14" t="str">
        <f>IF(COUNTIF(Cycletime[Element Desc.],ProjectsDB[[#This Row],[Element Desc.]])&gt;0,"Found","Not Found")</f>
        <v>Found</v>
      </c>
    </row>
    <row r="4621" spans="2:20" x14ac:dyDescent="0.25">
      <c r="B4621" s="8" t="s">
        <v>9538</v>
      </c>
      <c r="C4621" s="9" t="s">
        <v>9539</v>
      </c>
      <c r="D4621" s="9" t="s">
        <v>9540</v>
      </c>
      <c r="E4621" s="10">
        <v>1</v>
      </c>
      <c r="F4621" s="9" t="s">
        <v>9534</v>
      </c>
      <c r="G4621" s="9" t="s">
        <v>22</v>
      </c>
      <c r="H4621" s="11"/>
      <c r="I4621" s="12">
        <v>420</v>
      </c>
      <c r="J4621" s="12">
        <v>420</v>
      </c>
      <c r="K4621" s="12"/>
      <c r="L4621" s="12">
        <f t="array" ref="L4621">IFERROR(LOOKUP(2^15,SEARCH({"40A","63A","80A","100A","125A","160A","200A","250A","400A","630A","800A","1000A","1250A","1600A","2000A","2500A","3200A","4000A","5000A","6300A"},UPPER(D4621)),{40,63,80,100,125,160,200,250,400,630,800,1000,1250,1600,2000,2500,3200,4000,5000,6300}),0)</f>
        <v>2000</v>
      </c>
      <c r="M4621" s="9" t="str">
        <f t="shared" si="361"/>
        <v>Elbow Edge</v>
      </c>
      <c r="N4621" s="9" t="str">
        <f t="shared" si="362"/>
        <v>AL</v>
      </c>
      <c r="O4621" s="13" t="str">
        <f t="shared" si="363"/>
        <v>Silver</v>
      </c>
      <c r="P4621" s="9" t="str">
        <f t="shared" si="364"/>
        <v>PET</v>
      </c>
      <c r="Q4621" s="9" t="str">
        <f t="shared" si="365"/>
        <v>4</v>
      </c>
      <c r="R46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21" s="14" t="str">
        <f>IF(ProjectsDB[[#This Row],[Item Type]]="Straight Plug-In",_xlfn.TEXTJOIN("-",TRUE,M4621&amp;"-"&amp;_xlfn.LET(_xlpm.txt,ProjectsDB[[#This Row],[Assembly]],_xlpm.pos,FIND("SP",_xlpm.txt),_xlpm.pre,LEFT(_xlpm.txt,_xlpm.pos-1),IF(RIGHT(_xlpm.pre,3)="123","3PL",IF(RIGHT(_xlpm.pre,2)="12","2PL",IF(RIGHT(_xlpm.pre,1)="1","1PL","3PL")))),N4621,O4621,P4621,Q4621&amp;"W",R4621),_xlfn.TEXTJOIN("-",TRUE,M4621,N4621,O4621,P4621,Q4621&amp;"W",R4621))</f>
        <v>Elbow Edge-AL-Silver-PET-4W-1</v>
      </c>
      <c r="T4621" s="14" t="str">
        <f>IF(COUNTIF(Cycletime[Element Desc.],ProjectsDB[[#This Row],[Element Desc.]])&gt;0,"Found","Not Found")</f>
        <v>Found</v>
      </c>
    </row>
    <row r="4622" spans="2:20" x14ac:dyDescent="0.25">
      <c r="B4622" s="8" t="s">
        <v>9541</v>
      </c>
      <c r="C4622" s="9" t="s">
        <v>9542</v>
      </c>
      <c r="D4622" s="9" t="s">
        <v>9543</v>
      </c>
      <c r="E4622" s="10">
        <v>1</v>
      </c>
      <c r="F4622" s="9" t="s">
        <v>9534</v>
      </c>
      <c r="G4622" s="9" t="s">
        <v>22</v>
      </c>
      <c r="H4622" s="11"/>
      <c r="I4622" s="12">
        <v>740</v>
      </c>
      <c r="J4622" s="12"/>
      <c r="K4622" s="12"/>
      <c r="L4622" s="12">
        <f t="array" ref="L4622">IFERROR(LOOKUP(2^15,SEARCH({"40A","63A","80A","100A","125A","160A","200A","250A","400A","630A","800A","1000A","1250A","1600A","2000A","2500A","3200A","4000A","5000A","6300A"},UPPER(D4622)),{40,63,80,100,125,160,200,250,400,630,800,1000,1250,1600,2000,2500,3200,4000,5000,6300}),0)</f>
        <v>2000</v>
      </c>
      <c r="M4622" s="9" t="str">
        <f t="shared" si="361"/>
        <v>Straight Feeder</v>
      </c>
      <c r="N4622" s="9" t="str">
        <f t="shared" si="362"/>
        <v>AL</v>
      </c>
      <c r="O4622" s="13" t="str">
        <f t="shared" si="363"/>
        <v>Silver</v>
      </c>
      <c r="P4622" s="9" t="str">
        <f t="shared" si="364"/>
        <v>PET</v>
      </c>
      <c r="Q4622" s="9" t="str">
        <f t="shared" si="365"/>
        <v>4</v>
      </c>
      <c r="R46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22" s="14" t="str">
        <f>IF(ProjectsDB[[#This Row],[Item Type]]="Straight Plug-In",_xlfn.TEXTJOIN("-",TRUE,M4622&amp;"-"&amp;_xlfn.LET(_xlpm.txt,ProjectsDB[[#This Row],[Assembly]],_xlpm.pos,FIND("SP",_xlpm.txt),_xlpm.pre,LEFT(_xlpm.txt,_xlpm.pos-1),IF(RIGHT(_xlpm.pre,3)="123","3PL",IF(RIGHT(_xlpm.pre,2)="12","2PL",IF(RIGHT(_xlpm.pre,1)="1","1PL","3PL")))),N4622,O4622,P4622,Q4622&amp;"W",R4622),_xlfn.TEXTJOIN("-",TRUE,M4622,N4622,O4622,P4622,Q4622&amp;"W",R4622))</f>
        <v>Straight Feeder-AL-Silver-PET-4W-1</v>
      </c>
      <c r="T4622" s="14" t="str">
        <f>IF(COUNTIF(Cycletime[Element Desc.],ProjectsDB[[#This Row],[Element Desc.]])&gt;0,"Found","Not Found")</f>
        <v>Found</v>
      </c>
    </row>
    <row r="4623" spans="2:20" x14ac:dyDescent="0.25">
      <c r="B4623" s="8" t="s">
        <v>9544</v>
      </c>
      <c r="C4623" s="9" t="s">
        <v>2345</v>
      </c>
      <c r="D4623" s="9" t="s">
        <v>2346</v>
      </c>
      <c r="E4623" s="10">
        <v>4</v>
      </c>
      <c r="F4623" s="9" t="s">
        <v>9534</v>
      </c>
      <c r="G4623" s="9" t="s">
        <v>22</v>
      </c>
      <c r="H4623" s="11"/>
      <c r="I4623" s="12"/>
      <c r="J4623" s="12"/>
      <c r="K4623" s="12"/>
      <c r="L4623" s="12">
        <f t="array" ref="L4623">IFERROR(LOOKUP(2^15,SEARCH({"40A","63A","80A","100A","125A","160A","200A","250A","400A","630A","800A","1000A","1250A","1600A","2000A","2500A","3200A","4000A","5000A","6300A"},UPPER(D4623)),{40,63,80,100,125,160,200,250,400,630,800,1000,1250,1600,2000,2500,3200,4000,5000,6300}),0)</f>
        <v>2000</v>
      </c>
      <c r="M4623" s="9" t="str">
        <f t="shared" si="361"/>
        <v>Joint Pack</v>
      </c>
      <c r="N4623" s="9" t="str">
        <f t="shared" si="362"/>
        <v>AL</v>
      </c>
      <c r="O4623" s="13" t="str">
        <f t="shared" si="363"/>
        <v>Silver</v>
      </c>
      <c r="P4623" s="9" t="str">
        <f t="shared" si="364"/>
        <v>None</v>
      </c>
      <c r="Q4623" s="9" t="str">
        <f t="shared" si="365"/>
        <v>4</v>
      </c>
      <c r="R46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23" s="14" t="str">
        <f>IF(ProjectsDB[[#This Row],[Item Type]]="Straight Plug-In",_xlfn.TEXTJOIN("-",TRUE,M4623&amp;"-"&amp;_xlfn.LET(_xlpm.txt,ProjectsDB[[#This Row],[Assembly]],_xlpm.pos,FIND("SP",_xlpm.txt),_xlpm.pre,LEFT(_xlpm.txt,_xlpm.pos-1),IF(RIGHT(_xlpm.pre,3)="123","3PL",IF(RIGHT(_xlpm.pre,2)="12","2PL",IF(RIGHT(_xlpm.pre,1)="1","1PL","3PL")))),N4623,O4623,P4623,Q4623&amp;"W",R4623),_xlfn.TEXTJOIN("-",TRUE,M4623,N4623,O4623,P4623,Q4623&amp;"W",R4623))</f>
        <v>Joint Pack-AL-Silver-None-4W-1</v>
      </c>
      <c r="T4623" s="14" t="str">
        <f>IF(COUNTIF(Cycletime[Element Desc.],ProjectsDB[[#This Row],[Element Desc.]])&gt;0,"Found","Not Found")</f>
        <v>Found</v>
      </c>
    </row>
    <row r="4624" spans="2:20" x14ac:dyDescent="0.25">
      <c r="B4624" s="8" t="s">
        <v>9545</v>
      </c>
      <c r="C4624" s="9" t="s">
        <v>9546</v>
      </c>
      <c r="D4624" s="9" t="s">
        <v>9547</v>
      </c>
      <c r="E4624" s="10">
        <v>1</v>
      </c>
      <c r="F4624" s="9" t="s">
        <v>9548</v>
      </c>
      <c r="G4624" s="9" t="s">
        <v>96</v>
      </c>
      <c r="H4624" s="11"/>
      <c r="I4624" s="12">
        <v>1220</v>
      </c>
      <c r="J4624" s="12"/>
      <c r="K4624" s="12"/>
      <c r="L4624" s="12">
        <f t="array" ref="L4624">IFERROR(LOOKUP(2^15,SEARCH({"40A","63A","80A","100A","125A","160A","200A","250A","400A","630A","800A","1000A","1250A","1600A","2000A","2500A","3200A","4000A","5000A","6300A"},UPPER(D4624)),{40,63,80,100,125,160,200,250,400,630,800,1000,1250,1600,2000,2500,3200,4000,5000,6300}),0)</f>
        <v>2000</v>
      </c>
      <c r="M4624" s="9" t="str">
        <f t="shared" si="361"/>
        <v>Straight Feeder</v>
      </c>
      <c r="N4624" s="9" t="str">
        <f t="shared" si="362"/>
        <v>CU</v>
      </c>
      <c r="O4624" s="13" t="str">
        <f t="shared" si="363"/>
        <v>Tin</v>
      </c>
      <c r="P4624" s="9" t="str">
        <f t="shared" si="364"/>
        <v>PET</v>
      </c>
      <c r="Q4624" s="9" t="str">
        <f t="shared" si="365"/>
        <v>4</v>
      </c>
      <c r="R46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24" s="14" t="str">
        <f>IF(ProjectsDB[[#This Row],[Item Type]]="Straight Plug-In",_xlfn.TEXTJOIN("-",TRUE,M4624&amp;"-"&amp;_xlfn.LET(_xlpm.txt,ProjectsDB[[#This Row],[Assembly]],_xlpm.pos,FIND("SP",_xlpm.txt),_xlpm.pre,LEFT(_xlpm.txt,_xlpm.pos-1),IF(RIGHT(_xlpm.pre,3)="123","3PL",IF(RIGHT(_xlpm.pre,2)="12","2PL",IF(RIGHT(_xlpm.pre,1)="1","1PL","3PL")))),N4624,O4624,P4624,Q4624&amp;"W",R4624),_xlfn.TEXTJOIN("-",TRUE,M4624,N4624,O4624,P4624,Q4624&amp;"W",R4624))</f>
        <v>Straight Feeder-CU-Tin-PET-4W-1</v>
      </c>
      <c r="T4624" s="14" t="str">
        <f>IF(COUNTIF(Cycletime[Element Desc.],ProjectsDB[[#This Row],[Element Desc.]])&gt;0,"Found","Not Found")</f>
        <v>Found</v>
      </c>
    </row>
    <row r="4625" spans="2:20" x14ac:dyDescent="0.25">
      <c r="B4625" s="8" t="s">
        <v>9549</v>
      </c>
      <c r="C4625" s="9" t="s">
        <v>9550</v>
      </c>
      <c r="D4625" s="9" t="s">
        <v>9551</v>
      </c>
      <c r="E4625" s="10">
        <v>2</v>
      </c>
      <c r="F4625" s="9" t="s">
        <v>9548</v>
      </c>
      <c r="G4625" s="9" t="s">
        <v>96</v>
      </c>
      <c r="H4625" s="11"/>
      <c r="I4625" s="12">
        <v>350</v>
      </c>
      <c r="J4625" s="12">
        <v>540</v>
      </c>
      <c r="K4625" s="12"/>
      <c r="L4625" s="12">
        <f t="array" ref="L4625">IFERROR(LOOKUP(2^15,SEARCH({"40A","63A","80A","100A","125A","160A","200A","250A","400A","630A","800A","1000A","1250A","1600A","2000A","2500A","3200A","4000A","5000A","6300A"},UPPER(D4625)),{40,63,80,100,125,160,200,250,400,630,800,1000,1250,1600,2000,2500,3200,4000,5000,6300}),0)</f>
        <v>2000</v>
      </c>
      <c r="M4625" s="9" t="str">
        <f t="shared" si="361"/>
        <v>Elbow Edge</v>
      </c>
      <c r="N4625" s="9" t="str">
        <f t="shared" si="362"/>
        <v>CU</v>
      </c>
      <c r="O4625" s="13" t="str">
        <f t="shared" si="363"/>
        <v>Tin</v>
      </c>
      <c r="P4625" s="9" t="str">
        <f t="shared" si="364"/>
        <v>PET</v>
      </c>
      <c r="Q4625" s="9" t="str">
        <f t="shared" si="365"/>
        <v>4</v>
      </c>
      <c r="R46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25" s="14" t="str">
        <f>IF(ProjectsDB[[#This Row],[Item Type]]="Straight Plug-In",_xlfn.TEXTJOIN("-",TRUE,M4625&amp;"-"&amp;_xlfn.LET(_xlpm.txt,ProjectsDB[[#This Row],[Assembly]],_xlpm.pos,FIND("SP",_xlpm.txt),_xlpm.pre,LEFT(_xlpm.txt,_xlpm.pos-1),IF(RIGHT(_xlpm.pre,3)="123","3PL",IF(RIGHT(_xlpm.pre,2)="12","2PL",IF(RIGHT(_xlpm.pre,1)="1","1PL","3PL")))),N4625,O4625,P4625,Q4625&amp;"W",R4625),_xlfn.TEXTJOIN("-",TRUE,M4625,N4625,O4625,P4625,Q4625&amp;"W",R4625))</f>
        <v>Elbow Edge-CU-Tin-PET-4W-1</v>
      </c>
      <c r="T4625" s="14" t="str">
        <f>IF(COUNTIF(Cycletime[Element Desc.],ProjectsDB[[#This Row],[Element Desc.]])&gt;0,"Found","Not Found")</f>
        <v>Found</v>
      </c>
    </row>
    <row r="4626" spans="2:20" x14ac:dyDescent="0.25">
      <c r="B4626" s="8" t="s">
        <v>9552</v>
      </c>
      <c r="C4626" s="9" t="s">
        <v>9553</v>
      </c>
      <c r="D4626" s="9" t="s">
        <v>9554</v>
      </c>
      <c r="E4626" s="10">
        <v>1</v>
      </c>
      <c r="F4626" s="9" t="s">
        <v>9548</v>
      </c>
      <c r="G4626" s="9" t="s">
        <v>96</v>
      </c>
      <c r="H4626" s="11"/>
      <c r="I4626" s="12">
        <v>985</v>
      </c>
      <c r="J4626" s="12">
        <v>400</v>
      </c>
      <c r="K4626" s="12"/>
      <c r="L4626" s="12">
        <f t="array" ref="L4626">IFERROR(LOOKUP(2^15,SEARCH({"40A","63A","80A","100A","125A","160A","200A","250A","400A","630A","800A","1000A","1250A","1600A","2000A","2500A","3200A","4000A","5000A","6300A"},UPPER(D4626)),{40,63,80,100,125,160,200,250,400,630,800,1000,1250,1600,2000,2500,3200,4000,5000,6300}),0)</f>
        <v>2000</v>
      </c>
      <c r="M4626" s="9" t="str">
        <f t="shared" si="361"/>
        <v>Elbow Flat</v>
      </c>
      <c r="N4626" s="9" t="str">
        <f t="shared" si="362"/>
        <v>CU</v>
      </c>
      <c r="O4626" s="13" t="str">
        <f t="shared" si="363"/>
        <v>Tin</v>
      </c>
      <c r="P4626" s="9" t="str">
        <f t="shared" si="364"/>
        <v>PET</v>
      </c>
      <c r="Q4626" s="9" t="str">
        <f t="shared" si="365"/>
        <v>4</v>
      </c>
      <c r="R46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26" s="14" t="str">
        <f>IF(ProjectsDB[[#This Row],[Item Type]]="Straight Plug-In",_xlfn.TEXTJOIN("-",TRUE,M4626&amp;"-"&amp;_xlfn.LET(_xlpm.txt,ProjectsDB[[#This Row],[Assembly]],_xlpm.pos,FIND("SP",_xlpm.txt),_xlpm.pre,LEFT(_xlpm.txt,_xlpm.pos-1),IF(RIGHT(_xlpm.pre,3)="123","3PL",IF(RIGHT(_xlpm.pre,2)="12","2PL",IF(RIGHT(_xlpm.pre,1)="1","1PL","3PL")))),N4626,O4626,P4626,Q4626&amp;"W",R4626),_xlfn.TEXTJOIN("-",TRUE,M4626,N4626,O4626,P4626,Q4626&amp;"W",R4626))</f>
        <v>Elbow Flat-CU-Tin-PET-4W-1</v>
      </c>
      <c r="T4626" s="14" t="str">
        <f>IF(COUNTIF(Cycletime[Element Desc.],ProjectsDB[[#This Row],[Element Desc.]])&gt;0,"Found","Not Found")</f>
        <v>Found</v>
      </c>
    </row>
    <row r="4627" spans="2:20" x14ac:dyDescent="0.25">
      <c r="B4627" s="8" t="s">
        <v>9555</v>
      </c>
      <c r="C4627" s="9" t="s">
        <v>32</v>
      </c>
      <c r="D4627" s="9" t="s">
        <v>33</v>
      </c>
      <c r="E4627" s="10">
        <v>6</v>
      </c>
      <c r="F4627" s="9" t="s">
        <v>9548</v>
      </c>
      <c r="G4627" s="9" t="s">
        <v>96</v>
      </c>
      <c r="H4627" s="11"/>
      <c r="I4627" s="12"/>
      <c r="J4627" s="12"/>
      <c r="K4627" s="12"/>
      <c r="L4627" s="12">
        <f t="array" ref="L4627">IFERROR(LOOKUP(2^15,SEARCH({"40A","63A","80A","100A","125A","160A","200A","250A","400A","630A","800A","1000A","1250A","1600A","2000A","2500A","3200A","4000A","5000A","6300A"},UPPER(D4627)),{40,63,80,100,125,160,200,250,400,630,800,1000,1250,1600,2000,2500,3200,4000,5000,6300}),0)</f>
        <v>2000</v>
      </c>
      <c r="M4627" s="9" t="str">
        <f t="shared" si="361"/>
        <v>Joint Pack</v>
      </c>
      <c r="N4627" s="9" t="str">
        <f t="shared" si="362"/>
        <v>CU</v>
      </c>
      <c r="O4627" s="13" t="str">
        <f t="shared" si="363"/>
        <v>Tin</v>
      </c>
      <c r="P4627" s="9" t="str">
        <f t="shared" si="364"/>
        <v>None</v>
      </c>
      <c r="Q4627" s="9" t="str">
        <f t="shared" si="365"/>
        <v>4</v>
      </c>
      <c r="R46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27" s="14" t="str">
        <f>IF(ProjectsDB[[#This Row],[Item Type]]="Straight Plug-In",_xlfn.TEXTJOIN("-",TRUE,M4627&amp;"-"&amp;_xlfn.LET(_xlpm.txt,ProjectsDB[[#This Row],[Assembly]],_xlpm.pos,FIND("SP",_xlpm.txt),_xlpm.pre,LEFT(_xlpm.txt,_xlpm.pos-1),IF(RIGHT(_xlpm.pre,3)="123","3PL",IF(RIGHT(_xlpm.pre,2)="12","2PL",IF(RIGHT(_xlpm.pre,1)="1","1PL","3PL")))),N4627,O4627,P4627,Q4627&amp;"W",R4627),_xlfn.TEXTJOIN("-",TRUE,M4627,N4627,O4627,P4627,Q4627&amp;"W",R4627))</f>
        <v>Joint Pack-CU-Tin-None-4W-1</v>
      </c>
      <c r="T4627" s="14" t="str">
        <f>IF(COUNTIF(Cycletime[Element Desc.],ProjectsDB[[#This Row],[Element Desc.]])&gt;0,"Found","Not Found")</f>
        <v>Found</v>
      </c>
    </row>
    <row r="4628" spans="2:20" x14ac:dyDescent="0.25">
      <c r="B4628" s="8" t="s">
        <v>9556</v>
      </c>
      <c r="C4628" s="9" t="s">
        <v>9557</v>
      </c>
      <c r="D4628" s="9" t="s">
        <v>9558</v>
      </c>
      <c r="E4628" s="10">
        <v>1</v>
      </c>
      <c r="F4628" s="9" t="s">
        <v>9548</v>
      </c>
      <c r="G4628" s="9" t="s">
        <v>96</v>
      </c>
      <c r="H4628" s="11"/>
      <c r="I4628" s="12"/>
      <c r="J4628" s="12"/>
      <c r="K4628" s="12"/>
      <c r="L4628" s="12">
        <f t="array" ref="L4628">IFERROR(LOOKUP(2^15,SEARCH({"40A","63A","80A","100A","125A","160A","200A","250A","400A","630A","800A","1000A","1250A","1600A","2000A","2500A","3200A","4000A","5000A","6300A"},UPPER(D4628)),{40,63,80,100,125,160,200,250,400,630,800,1000,1250,1600,2000,2500,3200,4000,5000,6300}),0)</f>
        <v>2000</v>
      </c>
      <c r="M4628" s="9" t="str">
        <f t="shared" si="361"/>
        <v>Flexible Link</v>
      </c>
      <c r="N4628" s="9" t="str">
        <f t="shared" si="362"/>
        <v>CU</v>
      </c>
      <c r="O4628" s="13" t="str">
        <f t="shared" si="363"/>
        <v>None</v>
      </c>
      <c r="P4628" s="9" t="str">
        <f t="shared" si="364"/>
        <v>None</v>
      </c>
      <c r="Q4628" s="9" t="str">
        <f t="shared" si="365"/>
        <v>0</v>
      </c>
      <c r="R46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28" s="14" t="str">
        <f>IF(ProjectsDB[[#This Row],[Item Type]]="Straight Plug-In",_xlfn.TEXTJOIN("-",TRUE,M4628&amp;"-"&amp;_xlfn.LET(_xlpm.txt,ProjectsDB[[#This Row],[Assembly]],_xlpm.pos,FIND("SP",_xlpm.txt),_xlpm.pre,LEFT(_xlpm.txt,_xlpm.pos-1),IF(RIGHT(_xlpm.pre,3)="123","3PL",IF(RIGHT(_xlpm.pre,2)="12","2PL",IF(RIGHT(_xlpm.pre,1)="1","1PL","3PL")))),N4628,O4628,P4628,Q4628&amp;"W",R4628),_xlfn.TEXTJOIN("-",TRUE,M4628,N4628,O4628,P4628,Q4628&amp;"W",R4628))</f>
        <v>Flexible Link-CU-None-None-0W-1</v>
      </c>
      <c r="T4628" s="14" t="str">
        <f>IF(COUNTIF(Cycletime[Element Desc.],ProjectsDB[[#This Row],[Element Desc.]])&gt;0,"Found","Not Found")</f>
        <v>Found</v>
      </c>
    </row>
    <row r="4629" spans="2:20" x14ac:dyDescent="0.25">
      <c r="B4629" s="8" t="s">
        <v>9559</v>
      </c>
      <c r="C4629" s="9" t="s">
        <v>35</v>
      </c>
      <c r="D4629" s="9" t="s">
        <v>36</v>
      </c>
      <c r="E4629" s="10">
        <v>3</v>
      </c>
      <c r="F4629" s="9" t="s">
        <v>9548</v>
      </c>
      <c r="G4629" s="9" t="s">
        <v>96</v>
      </c>
      <c r="H4629" s="11"/>
      <c r="I4629" s="12"/>
      <c r="J4629" s="12"/>
      <c r="K4629" s="12"/>
      <c r="L4629" s="12">
        <f t="array" ref="L4629">IFERROR(LOOKUP(2^15,SEARCH({"40A","63A","80A","100A","125A","160A","200A","250A","400A","630A","800A","1000A","1250A","1600A","2000A","2500A","3200A","4000A","5000A","6300A"},UPPER(D4629)),{40,63,80,100,125,160,200,250,400,630,800,1000,1250,1600,2000,2500,3200,4000,5000,6300}),0)</f>
        <v>2000</v>
      </c>
      <c r="M4629" s="9" t="str">
        <f t="shared" si="361"/>
        <v>Hanger Support</v>
      </c>
      <c r="N4629" s="9" t="str">
        <f t="shared" si="362"/>
        <v>CU</v>
      </c>
      <c r="O4629" s="13" t="str">
        <f t="shared" si="363"/>
        <v>None</v>
      </c>
      <c r="P4629" s="9" t="str">
        <f t="shared" si="364"/>
        <v>None</v>
      </c>
      <c r="Q4629" s="9" t="str">
        <f t="shared" si="365"/>
        <v>0</v>
      </c>
      <c r="R46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29" s="14" t="str">
        <f>IF(ProjectsDB[[#This Row],[Item Type]]="Straight Plug-In",_xlfn.TEXTJOIN("-",TRUE,M4629&amp;"-"&amp;_xlfn.LET(_xlpm.txt,ProjectsDB[[#This Row],[Assembly]],_xlpm.pos,FIND("SP",_xlpm.txt),_xlpm.pre,LEFT(_xlpm.txt,_xlpm.pos-1),IF(RIGHT(_xlpm.pre,3)="123","3PL",IF(RIGHT(_xlpm.pre,2)="12","2PL",IF(RIGHT(_xlpm.pre,1)="1","1PL","3PL")))),N4629,O4629,P4629,Q4629&amp;"W",R4629),_xlfn.TEXTJOIN("-",TRUE,M4629,N4629,O4629,P4629,Q4629&amp;"W",R4629))</f>
        <v>Hanger Support-CU-None-None-0W-1</v>
      </c>
      <c r="T4629" s="14" t="str">
        <f>IF(COUNTIF(Cycletime[Element Desc.],ProjectsDB[[#This Row],[Element Desc.]])&gt;0,"Found","Not Found")</f>
        <v>Found</v>
      </c>
    </row>
    <row r="4630" spans="2:20" x14ac:dyDescent="0.25">
      <c r="B4630" s="8" t="s">
        <v>9560</v>
      </c>
      <c r="C4630" s="9" t="s">
        <v>42</v>
      </c>
      <c r="D4630" s="9" t="s">
        <v>43</v>
      </c>
      <c r="E4630" s="10">
        <v>2</v>
      </c>
      <c r="F4630" s="9" t="s">
        <v>9548</v>
      </c>
      <c r="G4630" s="9" t="s">
        <v>96</v>
      </c>
      <c r="H4630" s="11"/>
      <c r="I4630" s="12"/>
      <c r="J4630" s="12"/>
      <c r="K4630" s="12"/>
      <c r="L4630" s="12">
        <f t="array" ref="L4630">IFERROR(LOOKUP(2^15,SEARCH({"40A","63A","80A","100A","125A","160A","200A","250A","400A","630A","800A","1000A","1250A","1600A","2000A","2500A","3200A","4000A","5000A","6300A"},UPPER(D4630)),{40,63,80,100,125,160,200,250,400,630,800,1000,1250,1600,2000,2500,3200,4000,5000,6300}),0)</f>
        <v>2000</v>
      </c>
      <c r="M4630" s="9" t="str">
        <f t="shared" si="361"/>
        <v>Hanger Support</v>
      </c>
      <c r="N4630" s="9" t="str">
        <f t="shared" si="362"/>
        <v>CU</v>
      </c>
      <c r="O4630" s="13" t="str">
        <f t="shared" si="363"/>
        <v>None</v>
      </c>
      <c r="P4630" s="9" t="str">
        <f t="shared" si="364"/>
        <v>None</v>
      </c>
      <c r="Q4630" s="9" t="str">
        <f t="shared" si="365"/>
        <v>0</v>
      </c>
      <c r="R46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30" s="14" t="str">
        <f>IF(ProjectsDB[[#This Row],[Item Type]]="Straight Plug-In",_xlfn.TEXTJOIN("-",TRUE,M4630&amp;"-"&amp;_xlfn.LET(_xlpm.txt,ProjectsDB[[#This Row],[Assembly]],_xlpm.pos,FIND("SP",_xlpm.txt),_xlpm.pre,LEFT(_xlpm.txt,_xlpm.pos-1),IF(RIGHT(_xlpm.pre,3)="123","3PL",IF(RIGHT(_xlpm.pre,2)="12","2PL",IF(RIGHT(_xlpm.pre,1)="1","1PL","3PL")))),N4630,O4630,P4630,Q4630&amp;"W",R4630),_xlfn.TEXTJOIN("-",TRUE,M4630,N4630,O4630,P4630,Q4630&amp;"W",R4630))</f>
        <v>Hanger Support-CU-None-None-0W-1</v>
      </c>
      <c r="T4630" s="14" t="str">
        <f>IF(COUNTIF(Cycletime[Element Desc.],ProjectsDB[[#This Row],[Element Desc.]])&gt;0,"Found","Not Found")</f>
        <v>Found</v>
      </c>
    </row>
    <row r="4631" spans="2:20" x14ac:dyDescent="0.25">
      <c r="B4631" s="8" t="s">
        <v>9561</v>
      </c>
      <c r="C4631" s="9" t="s">
        <v>5921</v>
      </c>
      <c r="D4631" s="9" t="s">
        <v>5922</v>
      </c>
      <c r="E4631" s="10">
        <v>1</v>
      </c>
      <c r="F4631" s="9" t="s">
        <v>9548</v>
      </c>
      <c r="G4631" s="9" t="s">
        <v>96</v>
      </c>
      <c r="H4631" s="11"/>
      <c r="I4631" s="12"/>
      <c r="J4631" s="12"/>
      <c r="K4631" s="12"/>
      <c r="L4631" s="12">
        <f t="array" ref="L4631">IFERROR(LOOKUP(2^15,SEARCH({"40A","63A","80A","100A","125A","160A","200A","250A","400A","630A","800A","1000A","1250A","1600A","2000A","2500A","3200A","4000A","5000A","6300A"},UPPER(D4631)),{40,63,80,100,125,160,200,250,400,630,800,1000,1250,1600,2000,2500,3200,4000,5000,6300}),0)</f>
        <v>2000</v>
      </c>
      <c r="M4631" s="9" t="str">
        <f t="shared" si="361"/>
        <v>Wall Flange</v>
      </c>
      <c r="N4631" s="9" t="str">
        <f t="shared" si="362"/>
        <v>AL</v>
      </c>
      <c r="O4631" s="13" t="str">
        <f t="shared" si="363"/>
        <v>None</v>
      </c>
      <c r="P4631" s="9" t="str">
        <f t="shared" si="364"/>
        <v>None</v>
      </c>
      <c r="Q4631" s="9" t="str">
        <f t="shared" si="365"/>
        <v>0</v>
      </c>
      <c r="R46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31" s="14" t="str">
        <f>IF(ProjectsDB[[#This Row],[Item Type]]="Straight Plug-In",_xlfn.TEXTJOIN("-",TRUE,M4631&amp;"-"&amp;_xlfn.LET(_xlpm.txt,ProjectsDB[[#This Row],[Assembly]],_xlpm.pos,FIND("SP",_xlpm.txt),_xlpm.pre,LEFT(_xlpm.txt,_xlpm.pos-1),IF(RIGHT(_xlpm.pre,3)="123","3PL",IF(RIGHT(_xlpm.pre,2)="12","2PL",IF(RIGHT(_xlpm.pre,1)="1","1PL","3PL")))),N4631,O4631,P4631,Q4631&amp;"W",R4631),_xlfn.TEXTJOIN("-",TRUE,M4631,N4631,O4631,P4631,Q4631&amp;"W",R4631))</f>
        <v>Wall Flange-AL-None-None-0W-1</v>
      </c>
      <c r="T4631" s="14" t="str">
        <f>IF(COUNTIF(Cycletime[Element Desc.],ProjectsDB[[#This Row],[Element Desc.]])&gt;0,"Found","Not Found")</f>
        <v>Found</v>
      </c>
    </row>
    <row r="4632" spans="2:20" x14ac:dyDescent="0.25">
      <c r="B4632" s="8" t="s">
        <v>9562</v>
      </c>
      <c r="C4632" s="9" t="s">
        <v>9563</v>
      </c>
      <c r="D4632" s="9" t="s">
        <v>9564</v>
      </c>
      <c r="E4632" s="10">
        <v>2</v>
      </c>
      <c r="F4632" s="9" t="s">
        <v>9548</v>
      </c>
      <c r="G4632" s="9" t="s">
        <v>26</v>
      </c>
      <c r="H4632" s="11"/>
      <c r="I4632" s="12">
        <v>425</v>
      </c>
      <c r="J4632" s="12"/>
      <c r="K4632" s="12"/>
      <c r="L4632" s="12">
        <f t="array" ref="L4632">IFERROR(LOOKUP(2^15,SEARCH({"40A","63A","80A","100A","125A","160A","200A","250A","400A","630A","800A","1000A","1250A","1600A","2000A","2500A","3200A","4000A","5000A","6300A"},UPPER(D4632)),{40,63,80,100,125,160,200,250,400,630,800,1000,1250,1600,2000,2500,3200,4000,5000,6300}),0)</f>
        <v>2000</v>
      </c>
      <c r="M4632" s="9" t="str">
        <f t="shared" si="361"/>
        <v>Flange Straight</v>
      </c>
      <c r="N4632" s="9" t="str">
        <f t="shared" si="362"/>
        <v>CU</v>
      </c>
      <c r="O4632" s="13" t="str">
        <f t="shared" si="363"/>
        <v>Tin</v>
      </c>
      <c r="P4632" s="9" t="str">
        <f t="shared" si="364"/>
        <v>PET</v>
      </c>
      <c r="Q4632" s="9" t="str">
        <f t="shared" si="365"/>
        <v>4</v>
      </c>
      <c r="R46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32" s="14" t="str">
        <f>IF(ProjectsDB[[#This Row],[Item Type]]="Straight Plug-In",_xlfn.TEXTJOIN("-",TRUE,M4632&amp;"-"&amp;_xlfn.LET(_xlpm.txt,ProjectsDB[[#This Row],[Assembly]],_xlpm.pos,FIND("SP",_xlpm.txt),_xlpm.pre,LEFT(_xlpm.txt,_xlpm.pos-1),IF(RIGHT(_xlpm.pre,3)="123","3PL",IF(RIGHT(_xlpm.pre,2)="12","2PL",IF(RIGHT(_xlpm.pre,1)="1","1PL","3PL")))),N4632,O4632,P4632,Q4632&amp;"W",R4632),_xlfn.TEXTJOIN("-",TRUE,M4632,N4632,O4632,P4632,Q4632&amp;"W",R4632))</f>
        <v>Flange Straight-CU-Tin-PET-4W-1</v>
      </c>
      <c r="T4632" s="14" t="str">
        <f>IF(COUNTIF(Cycletime[Element Desc.],ProjectsDB[[#This Row],[Element Desc.]])&gt;0,"Found","Not Found")</f>
        <v>Found</v>
      </c>
    </row>
    <row r="4633" spans="2:20" x14ac:dyDescent="0.25">
      <c r="B4633" s="8" t="s">
        <v>9565</v>
      </c>
      <c r="C4633" s="9" t="s">
        <v>9566</v>
      </c>
      <c r="D4633" s="9" t="s">
        <v>9567</v>
      </c>
      <c r="E4633" s="10">
        <v>1</v>
      </c>
      <c r="F4633" s="9" t="s">
        <v>9548</v>
      </c>
      <c r="G4633" s="9" t="s">
        <v>26</v>
      </c>
      <c r="H4633" s="11"/>
      <c r="I4633" s="12">
        <v>750</v>
      </c>
      <c r="J4633" s="12">
        <v>305</v>
      </c>
      <c r="K4633" s="12"/>
      <c r="L4633" s="12">
        <f t="array" ref="L4633">IFERROR(LOOKUP(2^15,SEARCH({"40A","63A","80A","100A","125A","160A","200A","250A","400A","630A","800A","1000A","1250A","1600A","2000A","2500A","3200A","4000A","5000A","6300A"},UPPER(D4633)),{40,63,80,100,125,160,200,250,400,630,800,1000,1250,1600,2000,2500,3200,4000,5000,6300}),0)</f>
        <v>2000</v>
      </c>
      <c r="M4633" s="9" t="str">
        <f t="shared" si="361"/>
        <v>Elbow Flat</v>
      </c>
      <c r="N4633" s="9" t="str">
        <f t="shared" si="362"/>
        <v>CU</v>
      </c>
      <c r="O4633" s="13" t="str">
        <f t="shared" si="363"/>
        <v>Tin</v>
      </c>
      <c r="P4633" s="9" t="str">
        <f t="shared" si="364"/>
        <v>PET</v>
      </c>
      <c r="Q4633" s="9" t="str">
        <f t="shared" si="365"/>
        <v>4</v>
      </c>
      <c r="R46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33" s="14" t="str">
        <f>IF(ProjectsDB[[#This Row],[Item Type]]="Straight Plug-In",_xlfn.TEXTJOIN("-",TRUE,M4633&amp;"-"&amp;_xlfn.LET(_xlpm.txt,ProjectsDB[[#This Row],[Assembly]],_xlpm.pos,FIND("SP",_xlpm.txt),_xlpm.pre,LEFT(_xlpm.txt,_xlpm.pos-1),IF(RIGHT(_xlpm.pre,3)="123","3PL",IF(RIGHT(_xlpm.pre,2)="12","2PL",IF(RIGHT(_xlpm.pre,1)="1","1PL","3PL")))),N4633,O4633,P4633,Q4633&amp;"W",R4633),_xlfn.TEXTJOIN("-",TRUE,M4633,N4633,O4633,P4633,Q4633&amp;"W",R4633))</f>
        <v>Elbow Flat-CU-Tin-PET-4W-1</v>
      </c>
      <c r="T4633" s="14" t="str">
        <f>IF(COUNTIF(Cycletime[Element Desc.],ProjectsDB[[#This Row],[Element Desc.]])&gt;0,"Found","Not Found")</f>
        <v>Found</v>
      </c>
    </row>
    <row r="4634" spans="2:20" x14ac:dyDescent="0.25">
      <c r="B4634" s="8" t="s">
        <v>9568</v>
      </c>
      <c r="C4634" s="9" t="s">
        <v>9569</v>
      </c>
      <c r="D4634" s="9" t="s">
        <v>9570</v>
      </c>
      <c r="E4634" s="10">
        <v>1</v>
      </c>
      <c r="F4634" s="9" t="s">
        <v>9571</v>
      </c>
      <c r="G4634" s="9" t="s">
        <v>1596</v>
      </c>
      <c r="H4634" s="11"/>
      <c r="I4634" s="12">
        <v>300</v>
      </c>
      <c r="J4634" s="12">
        <v>150</v>
      </c>
      <c r="K4634" s="12">
        <v>300</v>
      </c>
      <c r="L4634" s="12">
        <f t="array" ref="L4634">IFERROR(LOOKUP(2^15,SEARCH({"40A","63A","80A","100A","125A","160A","200A","250A","400A","630A","800A","1000A","1250A","1600A","2000A","2500A","3200A","4000A","5000A","6300A"},UPPER(D4634)),{40,63,80,100,125,160,200,250,400,630,800,1000,1250,1600,2000,2500,3200,4000,5000,6300}),0)</f>
        <v>6300</v>
      </c>
      <c r="M4634" s="9" t="str">
        <f t="shared" si="361"/>
        <v>Z-Unit Flat</v>
      </c>
      <c r="N4634" s="9" t="str">
        <f t="shared" si="362"/>
        <v>CU</v>
      </c>
      <c r="O4634" s="13" t="str">
        <f t="shared" si="363"/>
        <v>Tin</v>
      </c>
      <c r="P4634" s="9" t="str">
        <f t="shared" si="364"/>
        <v>Epoxy</v>
      </c>
      <c r="Q4634" s="9" t="str">
        <f t="shared" si="365"/>
        <v>4</v>
      </c>
      <c r="R46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634" s="14" t="str">
        <f>IF(ProjectsDB[[#This Row],[Item Type]]="Straight Plug-In",_xlfn.TEXTJOIN("-",TRUE,M4634&amp;"-"&amp;_xlfn.LET(_xlpm.txt,ProjectsDB[[#This Row],[Assembly]],_xlpm.pos,FIND("SP",_xlpm.txt),_xlpm.pre,LEFT(_xlpm.txt,_xlpm.pos-1),IF(RIGHT(_xlpm.pre,3)="123","3PL",IF(RIGHT(_xlpm.pre,2)="12","2PL",IF(RIGHT(_xlpm.pre,1)="1","1PL","3PL")))),N4634,O4634,P4634,Q4634&amp;"W",R4634),_xlfn.TEXTJOIN("-",TRUE,M4634,N4634,O4634,P4634,Q4634&amp;"W",R4634))</f>
        <v>Z-Unit Flat-CU-Tin-Epoxy-4W-3</v>
      </c>
      <c r="T4634" s="14" t="str">
        <f>IF(COUNTIF(Cycletime[Element Desc.],ProjectsDB[[#This Row],[Element Desc.]])&gt;0,"Found","Not Found")</f>
        <v>Found</v>
      </c>
    </row>
    <row r="4635" spans="2:20" x14ac:dyDescent="0.25">
      <c r="B4635" s="8" t="s">
        <v>9572</v>
      </c>
      <c r="C4635" s="9" t="s">
        <v>9573</v>
      </c>
      <c r="D4635" s="9" t="s">
        <v>9574</v>
      </c>
      <c r="E4635" s="10">
        <v>1</v>
      </c>
      <c r="F4635" s="9" t="s">
        <v>9571</v>
      </c>
      <c r="G4635" s="9" t="s">
        <v>1596</v>
      </c>
      <c r="H4635" s="11"/>
      <c r="I4635" s="12">
        <v>1368</v>
      </c>
      <c r="J4635" s="12"/>
      <c r="K4635" s="12"/>
      <c r="L4635" s="12">
        <f t="array" ref="L4635">IFERROR(LOOKUP(2^15,SEARCH({"40A","63A","80A","100A","125A","160A","200A","250A","400A","630A","800A","1000A","1250A","1600A","2000A","2500A","3200A","4000A","5000A","6300A"},UPPER(D4635)),{40,63,80,100,125,160,200,250,400,630,800,1000,1250,1600,2000,2500,3200,4000,5000,6300}),0)</f>
        <v>6300</v>
      </c>
      <c r="M4635" s="9" t="str">
        <f t="shared" si="361"/>
        <v>Straight Feeder</v>
      </c>
      <c r="N4635" s="9" t="str">
        <f t="shared" si="362"/>
        <v>CU</v>
      </c>
      <c r="O4635" s="13" t="str">
        <f t="shared" si="363"/>
        <v>Tin</v>
      </c>
      <c r="P4635" s="9" t="str">
        <f t="shared" si="364"/>
        <v>Epoxy</v>
      </c>
      <c r="Q4635" s="9" t="str">
        <f t="shared" si="365"/>
        <v>4</v>
      </c>
      <c r="R46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635" s="14" t="str">
        <f>IF(ProjectsDB[[#This Row],[Item Type]]="Straight Plug-In",_xlfn.TEXTJOIN("-",TRUE,M4635&amp;"-"&amp;_xlfn.LET(_xlpm.txt,ProjectsDB[[#This Row],[Assembly]],_xlpm.pos,FIND("SP",_xlpm.txt),_xlpm.pre,LEFT(_xlpm.txt,_xlpm.pos-1),IF(RIGHT(_xlpm.pre,3)="123","3PL",IF(RIGHT(_xlpm.pre,2)="12","2PL",IF(RIGHT(_xlpm.pre,1)="1","1PL","3PL")))),N4635,O4635,P4635,Q4635&amp;"W",R4635),_xlfn.TEXTJOIN("-",TRUE,M4635,N4635,O4635,P4635,Q4635&amp;"W",R4635))</f>
        <v>Straight Feeder-CU-Tin-Epoxy-4W-3</v>
      </c>
      <c r="T4635" s="14" t="str">
        <f>IF(COUNTIF(Cycletime[Element Desc.],ProjectsDB[[#This Row],[Element Desc.]])&gt;0,"Found","Not Found")</f>
        <v>Found</v>
      </c>
    </row>
    <row r="4636" spans="2:20" x14ac:dyDescent="0.25">
      <c r="B4636" s="8" t="s">
        <v>9575</v>
      </c>
      <c r="C4636" s="9" t="s">
        <v>9576</v>
      </c>
      <c r="D4636" s="9" t="s">
        <v>9577</v>
      </c>
      <c r="E4636" s="10">
        <v>1</v>
      </c>
      <c r="F4636" s="9" t="s">
        <v>9571</v>
      </c>
      <c r="G4636" s="9" t="s">
        <v>1596</v>
      </c>
      <c r="H4636" s="11"/>
      <c r="I4636" s="12">
        <v>914</v>
      </c>
      <c r="J4636" s="12"/>
      <c r="K4636" s="12"/>
      <c r="L4636" s="12">
        <f t="array" ref="L4636">IFERROR(LOOKUP(2^15,SEARCH({"40A","63A","80A","100A","125A","160A","200A","250A","400A","630A","800A","1000A","1250A","1600A","2000A","2500A","3200A","4000A","5000A","6300A"},UPPER(D4636)),{40,63,80,100,125,160,200,250,400,630,800,1000,1250,1600,2000,2500,3200,4000,5000,6300}),0)</f>
        <v>6300</v>
      </c>
      <c r="M4636" s="9" t="str">
        <f t="shared" si="361"/>
        <v>Straight Feeder</v>
      </c>
      <c r="N4636" s="9" t="str">
        <f t="shared" si="362"/>
        <v>CU</v>
      </c>
      <c r="O4636" s="13" t="str">
        <f t="shared" si="363"/>
        <v>Tin</v>
      </c>
      <c r="P4636" s="9" t="str">
        <f t="shared" si="364"/>
        <v>Epoxy</v>
      </c>
      <c r="Q4636" s="9" t="str">
        <f t="shared" si="365"/>
        <v>4</v>
      </c>
      <c r="R46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636" s="14" t="str">
        <f>IF(ProjectsDB[[#This Row],[Item Type]]="Straight Plug-In",_xlfn.TEXTJOIN("-",TRUE,M4636&amp;"-"&amp;_xlfn.LET(_xlpm.txt,ProjectsDB[[#This Row],[Assembly]],_xlpm.pos,FIND("SP",_xlpm.txt),_xlpm.pre,LEFT(_xlpm.txt,_xlpm.pos-1),IF(RIGHT(_xlpm.pre,3)="123","3PL",IF(RIGHT(_xlpm.pre,2)="12","2PL",IF(RIGHT(_xlpm.pre,1)="1","1PL","3PL")))),N4636,O4636,P4636,Q4636&amp;"W",R4636),_xlfn.TEXTJOIN("-",TRUE,M4636,N4636,O4636,P4636,Q4636&amp;"W",R4636))</f>
        <v>Straight Feeder-CU-Tin-Epoxy-4W-3</v>
      </c>
      <c r="T4636" s="14" t="str">
        <f>IF(COUNTIF(Cycletime[Element Desc.],ProjectsDB[[#This Row],[Element Desc.]])&gt;0,"Found","Not Found")</f>
        <v>Found</v>
      </c>
    </row>
    <row r="4637" spans="2:20" x14ac:dyDescent="0.25">
      <c r="B4637" s="8" t="s">
        <v>9578</v>
      </c>
      <c r="C4637" s="9" t="s">
        <v>9569</v>
      </c>
      <c r="D4637" s="9" t="s">
        <v>9570</v>
      </c>
      <c r="E4637" s="10">
        <v>1</v>
      </c>
      <c r="F4637" s="9" t="s">
        <v>9571</v>
      </c>
      <c r="G4637" s="9" t="s">
        <v>1596</v>
      </c>
      <c r="H4637" s="11"/>
      <c r="I4637" s="12">
        <v>300</v>
      </c>
      <c r="J4637" s="12">
        <v>150</v>
      </c>
      <c r="K4637" s="12">
        <v>300</v>
      </c>
      <c r="L4637" s="12">
        <f t="array" ref="L4637">IFERROR(LOOKUP(2^15,SEARCH({"40A","63A","80A","100A","125A","160A","200A","250A","400A","630A","800A","1000A","1250A","1600A","2000A","2500A","3200A","4000A","5000A","6300A"},UPPER(D4637)),{40,63,80,100,125,160,200,250,400,630,800,1000,1250,1600,2000,2500,3200,4000,5000,6300}),0)</f>
        <v>6300</v>
      </c>
      <c r="M4637" s="9" t="str">
        <f t="shared" si="361"/>
        <v>Z-Unit Flat</v>
      </c>
      <c r="N4637" s="9" t="str">
        <f t="shared" si="362"/>
        <v>CU</v>
      </c>
      <c r="O4637" s="13" t="str">
        <f t="shared" si="363"/>
        <v>Tin</v>
      </c>
      <c r="P4637" s="9" t="str">
        <f t="shared" si="364"/>
        <v>Epoxy</v>
      </c>
      <c r="Q4637" s="9" t="str">
        <f t="shared" si="365"/>
        <v>4</v>
      </c>
      <c r="R46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637" s="14" t="str">
        <f>IF(ProjectsDB[[#This Row],[Item Type]]="Straight Plug-In",_xlfn.TEXTJOIN("-",TRUE,M4637&amp;"-"&amp;_xlfn.LET(_xlpm.txt,ProjectsDB[[#This Row],[Assembly]],_xlpm.pos,FIND("SP",_xlpm.txt),_xlpm.pre,LEFT(_xlpm.txt,_xlpm.pos-1),IF(RIGHT(_xlpm.pre,3)="123","3PL",IF(RIGHT(_xlpm.pre,2)="12","2PL",IF(RIGHT(_xlpm.pre,1)="1","1PL","3PL")))),N4637,O4637,P4637,Q4637&amp;"W",R4637),_xlfn.TEXTJOIN("-",TRUE,M4637,N4637,O4637,P4637,Q4637&amp;"W",R4637))</f>
        <v>Z-Unit Flat-CU-Tin-Epoxy-4W-3</v>
      </c>
      <c r="T4637" s="14" t="str">
        <f>IF(COUNTIF(Cycletime[Element Desc.],ProjectsDB[[#This Row],[Element Desc.]])&gt;0,"Found","Not Found")</f>
        <v>Found</v>
      </c>
    </row>
    <row r="4638" spans="2:20" x14ac:dyDescent="0.25">
      <c r="B4638" s="8" t="s">
        <v>9579</v>
      </c>
      <c r="C4638" s="9" t="s">
        <v>9580</v>
      </c>
      <c r="D4638" s="9" t="s">
        <v>9581</v>
      </c>
      <c r="E4638" s="10">
        <v>1</v>
      </c>
      <c r="F4638" s="9" t="s">
        <v>9571</v>
      </c>
      <c r="G4638" s="9" t="s">
        <v>1596</v>
      </c>
      <c r="H4638" s="11"/>
      <c r="I4638" s="12">
        <v>580</v>
      </c>
      <c r="J4638" s="12">
        <v>860</v>
      </c>
      <c r="K4638" s="12">
        <v>580</v>
      </c>
      <c r="L4638" s="12">
        <f t="array" ref="L4638">IFERROR(LOOKUP(2^15,SEARCH({"40A","63A","80A","100A","125A","160A","200A","250A","400A","630A","800A","1000A","1250A","1600A","2000A","2500A","3200A","4000A","5000A","6300A"},UPPER(D4638)),{40,63,80,100,125,160,200,250,400,630,800,1000,1250,1600,2000,2500,3200,4000,5000,6300}),0)</f>
        <v>6300</v>
      </c>
      <c r="M4638" s="9" t="str">
        <f t="shared" si="361"/>
        <v>Z-Unit Edge</v>
      </c>
      <c r="N4638" s="9" t="str">
        <f t="shared" si="362"/>
        <v>CU</v>
      </c>
      <c r="O4638" s="13" t="str">
        <f t="shared" si="363"/>
        <v>Tin</v>
      </c>
      <c r="P4638" s="9" t="str">
        <f t="shared" si="364"/>
        <v>Epoxy</v>
      </c>
      <c r="Q4638" s="9" t="str">
        <f t="shared" si="365"/>
        <v>4</v>
      </c>
      <c r="R46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638" s="14" t="str">
        <f>IF(ProjectsDB[[#This Row],[Item Type]]="Straight Plug-In",_xlfn.TEXTJOIN("-",TRUE,M4638&amp;"-"&amp;_xlfn.LET(_xlpm.txt,ProjectsDB[[#This Row],[Assembly]],_xlpm.pos,FIND("SP",_xlpm.txt),_xlpm.pre,LEFT(_xlpm.txt,_xlpm.pos-1),IF(RIGHT(_xlpm.pre,3)="123","3PL",IF(RIGHT(_xlpm.pre,2)="12","2PL",IF(RIGHT(_xlpm.pre,1)="1","1PL","3PL")))),N4638,O4638,P4638,Q4638&amp;"W",R4638),_xlfn.TEXTJOIN("-",TRUE,M4638,N4638,O4638,P4638,Q4638&amp;"W",R4638))</f>
        <v>Z-Unit Edge-CU-Tin-Epoxy-4W-3</v>
      </c>
      <c r="T4638" s="14" t="str">
        <f>IF(COUNTIF(Cycletime[Element Desc.],ProjectsDB[[#This Row],[Element Desc.]])&gt;0,"Found","Not Found")</f>
        <v>Found</v>
      </c>
    </row>
    <row r="4639" spans="2:20" x14ac:dyDescent="0.25">
      <c r="B4639" s="8" t="s">
        <v>9582</v>
      </c>
      <c r="C4639" s="9" t="s">
        <v>9583</v>
      </c>
      <c r="D4639" s="9" t="s">
        <v>9584</v>
      </c>
      <c r="E4639" s="10">
        <v>1</v>
      </c>
      <c r="F4639" s="9" t="s">
        <v>9571</v>
      </c>
      <c r="G4639" s="9" t="s">
        <v>1596</v>
      </c>
      <c r="H4639" s="11"/>
      <c r="I4639" s="12">
        <v>1880</v>
      </c>
      <c r="J4639" s="12"/>
      <c r="K4639" s="12"/>
      <c r="L4639" s="12">
        <f t="array" ref="L4639">IFERROR(LOOKUP(2^15,SEARCH({"40A","63A","80A","100A","125A","160A","200A","250A","400A","630A","800A","1000A","1250A","1600A","2000A","2500A","3200A","4000A","5000A","6300A"},UPPER(D4639)),{40,63,80,100,125,160,200,250,400,630,800,1000,1250,1600,2000,2500,3200,4000,5000,6300}),0)</f>
        <v>6300</v>
      </c>
      <c r="M4639" s="9" t="str">
        <f t="shared" si="361"/>
        <v>Straight Feeder</v>
      </c>
      <c r="N4639" s="9" t="str">
        <f t="shared" si="362"/>
        <v>CU</v>
      </c>
      <c r="O4639" s="13" t="str">
        <f t="shared" si="363"/>
        <v>Tin</v>
      </c>
      <c r="P4639" s="9" t="str">
        <f t="shared" si="364"/>
        <v>Epoxy</v>
      </c>
      <c r="Q4639" s="9" t="str">
        <f t="shared" si="365"/>
        <v>4</v>
      </c>
      <c r="R46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639" s="14" t="str">
        <f>IF(ProjectsDB[[#This Row],[Item Type]]="Straight Plug-In",_xlfn.TEXTJOIN("-",TRUE,M4639&amp;"-"&amp;_xlfn.LET(_xlpm.txt,ProjectsDB[[#This Row],[Assembly]],_xlpm.pos,FIND("SP",_xlpm.txt),_xlpm.pre,LEFT(_xlpm.txt,_xlpm.pos-1),IF(RIGHT(_xlpm.pre,3)="123","3PL",IF(RIGHT(_xlpm.pre,2)="12","2PL",IF(RIGHT(_xlpm.pre,1)="1","1PL","3PL")))),N4639,O4639,P4639,Q4639&amp;"W",R4639),_xlfn.TEXTJOIN("-",TRUE,M4639,N4639,O4639,P4639,Q4639&amp;"W",R4639))</f>
        <v>Straight Feeder-CU-Tin-Epoxy-4W-3</v>
      </c>
      <c r="T4639" s="14" t="str">
        <f>IF(COUNTIF(Cycletime[Element Desc.],ProjectsDB[[#This Row],[Element Desc.]])&gt;0,"Found","Not Found")</f>
        <v>Found</v>
      </c>
    </row>
    <row r="4640" spans="2:20" x14ac:dyDescent="0.25">
      <c r="B4640" s="8" t="s">
        <v>9585</v>
      </c>
      <c r="C4640" s="15" t="s">
        <v>9586</v>
      </c>
      <c r="D4640" s="15" t="s">
        <v>9587</v>
      </c>
      <c r="E4640" s="16">
        <v>1</v>
      </c>
      <c r="F4640" s="9" t="s">
        <v>9571</v>
      </c>
      <c r="G4640" s="9" t="s">
        <v>1596</v>
      </c>
      <c r="H4640" s="11"/>
      <c r="I4640" s="12">
        <v>897</v>
      </c>
      <c r="J4640" s="12"/>
      <c r="K4640" s="12"/>
      <c r="L4640" s="12">
        <f t="array" ref="L4640">IFERROR(LOOKUP(2^15,SEARCH({"40A","63A","80A","100A","125A","160A","200A","250A","400A","630A","800A","1000A","1250A","1600A","2000A","2500A","3200A","4000A","5000A","6300A"},UPPER(D4640)),{40,63,80,100,125,160,200,250,400,630,800,1000,1250,1600,2000,2500,3200,4000,5000,6300}),0)</f>
        <v>6300</v>
      </c>
      <c r="M4640" s="9" t="str">
        <f t="shared" si="361"/>
        <v>Straight Feeder</v>
      </c>
      <c r="N4640" s="9" t="str">
        <f t="shared" si="362"/>
        <v>CU</v>
      </c>
      <c r="O4640" s="13" t="str">
        <f t="shared" si="363"/>
        <v>Tin</v>
      </c>
      <c r="P4640" s="9" t="str">
        <f t="shared" si="364"/>
        <v>Epoxy</v>
      </c>
      <c r="Q4640" s="9" t="str">
        <f t="shared" si="365"/>
        <v>4</v>
      </c>
      <c r="R46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640" s="14" t="str">
        <f>IF(ProjectsDB[[#This Row],[Item Type]]="Straight Plug-In",_xlfn.TEXTJOIN("-",TRUE,M4640&amp;"-"&amp;_xlfn.LET(_xlpm.txt,ProjectsDB[[#This Row],[Assembly]],_xlpm.pos,FIND("SP",_xlpm.txt),_xlpm.pre,LEFT(_xlpm.txt,_xlpm.pos-1),IF(RIGHT(_xlpm.pre,3)="123","3PL",IF(RIGHT(_xlpm.pre,2)="12","2PL",IF(RIGHT(_xlpm.pre,1)="1","1PL","3PL")))),N4640,O4640,P4640,Q4640&amp;"W",R4640),_xlfn.TEXTJOIN("-",TRUE,M4640,N4640,O4640,P4640,Q4640&amp;"W",R4640))</f>
        <v>Straight Feeder-CU-Tin-Epoxy-4W-3</v>
      </c>
      <c r="T4640" s="14" t="str">
        <f>IF(COUNTIF(Cycletime[Element Desc.],ProjectsDB[[#This Row],[Element Desc.]])&gt;0,"Found","Not Found")</f>
        <v>Found</v>
      </c>
    </row>
    <row r="4641" spans="2:20" x14ac:dyDescent="0.25">
      <c r="B4641" s="8" t="s">
        <v>9588</v>
      </c>
      <c r="C4641" s="15" t="s">
        <v>9589</v>
      </c>
      <c r="D4641" s="15" t="s">
        <v>9590</v>
      </c>
      <c r="E4641" s="16">
        <v>7</v>
      </c>
      <c r="F4641" s="9" t="s">
        <v>9571</v>
      </c>
      <c r="G4641" s="9" t="s">
        <v>1596</v>
      </c>
      <c r="H4641" s="11"/>
      <c r="I4641" s="12"/>
      <c r="J4641" s="12"/>
      <c r="K4641" s="12"/>
      <c r="L4641" s="12">
        <f t="array" ref="L4641">IFERROR(LOOKUP(2^15,SEARCH({"40A","63A","80A","100A","125A","160A","200A","250A","400A","630A","800A","1000A","1250A","1600A","2000A","2500A","3200A","4000A","5000A","6300A"},UPPER(D4641)),{40,63,80,100,125,160,200,250,400,630,800,1000,1250,1600,2000,2500,3200,4000,5000,6300}),0)</f>
        <v>6300</v>
      </c>
      <c r="M4641" s="9" t="str">
        <f t="shared" si="361"/>
        <v>Joint Pack</v>
      </c>
      <c r="N4641" s="9" t="str">
        <f t="shared" si="362"/>
        <v>CU</v>
      </c>
      <c r="O4641" s="13" t="str">
        <f t="shared" si="363"/>
        <v>Tin</v>
      </c>
      <c r="P4641" s="9" t="str">
        <f t="shared" si="364"/>
        <v>None</v>
      </c>
      <c r="Q4641" s="9" t="str">
        <f t="shared" si="365"/>
        <v>4</v>
      </c>
      <c r="R46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641" s="14" t="str">
        <f>IF(ProjectsDB[[#This Row],[Item Type]]="Straight Plug-In",_xlfn.TEXTJOIN("-",TRUE,M4641&amp;"-"&amp;_xlfn.LET(_xlpm.txt,ProjectsDB[[#This Row],[Assembly]],_xlpm.pos,FIND("SP",_xlpm.txt),_xlpm.pre,LEFT(_xlpm.txt,_xlpm.pos-1),IF(RIGHT(_xlpm.pre,3)="123","3PL",IF(RIGHT(_xlpm.pre,2)="12","2PL",IF(RIGHT(_xlpm.pre,1)="1","1PL","3PL")))),N4641,O4641,P4641,Q4641&amp;"W",R4641),_xlfn.TEXTJOIN("-",TRUE,M4641,N4641,O4641,P4641,Q4641&amp;"W",R4641))</f>
        <v>Joint Pack-CU-Tin-None-4W-3</v>
      </c>
      <c r="T4641" s="14" t="str">
        <f>IF(COUNTIF(Cycletime[Element Desc.],ProjectsDB[[#This Row],[Element Desc.]])&gt;0,"Found","Not Found")</f>
        <v>Found</v>
      </c>
    </row>
    <row r="4642" spans="2:20" x14ac:dyDescent="0.25">
      <c r="B4642" s="8" t="s">
        <v>9591</v>
      </c>
      <c r="C4642" s="15" t="s">
        <v>9592</v>
      </c>
      <c r="D4642" s="15" t="s">
        <v>9593</v>
      </c>
      <c r="E4642" s="16">
        <v>4</v>
      </c>
      <c r="F4642" s="9" t="s">
        <v>9594</v>
      </c>
      <c r="G4642" s="9" t="s">
        <v>73</v>
      </c>
      <c r="H4642" s="11"/>
      <c r="I4642" s="12"/>
      <c r="J4642" s="12"/>
      <c r="K4642" s="12"/>
      <c r="L4642" s="12">
        <f t="array" ref="L4642">IFERROR(LOOKUP(2^15,SEARCH({"40A","63A","80A","100A","125A","160A","200A","250A","400A","630A","800A","1000A","1250A","1600A","2000A","2500A","3200A","4000A","5000A","6300A"},UPPER(D4642)),{40,63,80,100,125,160,200,250,400,630,800,1000,1250,1600,2000,2500,3200,4000,5000,6300}),0)</f>
        <v>4000</v>
      </c>
      <c r="M4642" s="9" t="str">
        <f t="shared" si="361"/>
        <v>Joint Pack</v>
      </c>
      <c r="N4642" s="9" t="str">
        <f t="shared" si="362"/>
        <v>AL</v>
      </c>
      <c r="O4642" s="13" t="str">
        <f t="shared" si="363"/>
        <v>Tin</v>
      </c>
      <c r="P4642" s="9" t="str">
        <f t="shared" si="364"/>
        <v>None</v>
      </c>
      <c r="Q4642" s="9" t="str">
        <f t="shared" si="365"/>
        <v>4</v>
      </c>
      <c r="R46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42" s="14" t="str">
        <f>IF(ProjectsDB[[#This Row],[Item Type]]="Straight Plug-In",_xlfn.TEXTJOIN("-",TRUE,M4642&amp;"-"&amp;_xlfn.LET(_xlpm.txt,ProjectsDB[[#This Row],[Assembly]],_xlpm.pos,FIND("SP",_xlpm.txt),_xlpm.pre,LEFT(_xlpm.txt,_xlpm.pos-1),IF(RIGHT(_xlpm.pre,3)="123","3PL",IF(RIGHT(_xlpm.pre,2)="12","2PL",IF(RIGHT(_xlpm.pre,1)="1","1PL","3PL")))),N4642,O4642,P4642,Q4642&amp;"W",R4642),_xlfn.TEXTJOIN("-",TRUE,M4642,N4642,O4642,P4642,Q4642&amp;"W",R4642))</f>
        <v>Joint Pack-AL-Tin-None-4W-2</v>
      </c>
      <c r="T4642" s="14" t="str">
        <f>IF(COUNTIF(Cycletime[Element Desc.],ProjectsDB[[#This Row],[Element Desc.]])&gt;0,"Found","Not Found")</f>
        <v>Found</v>
      </c>
    </row>
    <row r="4643" spans="2:20" x14ac:dyDescent="0.25">
      <c r="B4643" s="8" t="s">
        <v>9595</v>
      </c>
      <c r="C4643" s="15" t="s">
        <v>8147</v>
      </c>
      <c r="D4643" s="15" t="s">
        <v>8148</v>
      </c>
      <c r="E4643" s="16">
        <v>1</v>
      </c>
      <c r="F4643" s="9" t="s">
        <v>9594</v>
      </c>
      <c r="G4643" s="9" t="s">
        <v>73</v>
      </c>
      <c r="H4643" s="11"/>
      <c r="I4643" s="12"/>
      <c r="J4643" s="12"/>
      <c r="K4643" s="12"/>
      <c r="L4643" s="12">
        <f t="array" ref="L4643">IFERROR(LOOKUP(2^15,SEARCH({"40A","63A","80A","100A","125A","160A","200A","250A","400A","630A","800A","1000A","1250A","1600A","2000A","2500A","3200A","4000A","5000A","6300A"},UPPER(D4643)),{40,63,80,100,125,160,200,250,400,630,800,1000,1250,1600,2000,2500,3200,4000,5000,6300}),0)</f>
        <v>4000</v>
      </c>
      <c r="M4643" s="9" t="str">
        <f t="shared" si="361"/>
        <v>Flexible Link</v>
      </c>
      <c r="N4643" s="9" t="str">
        <f t="shared" si="362"/>
        <v>AL</v>
      </c>
      <c r="O4643" s="13" t="str">
        <f t="shared" si="363"/>
        <v>None</v>
      </c>
      <c r="P4643" s="9" t="str">
        <f t="shared" si="364"/>
        <v>None</v>
      </c>
      <c r="Q4643" s="9" t="str">
        <f t="shared" si="365"/>
        <v>0</v>
      </c>
      <c r="R46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43" s="14" t="str">
        <f>IF(ProjectsDB[[#This Row],[Item Type]]="Straight Plug-In",_xlfn.TEXTJOIN("-",TRUE,M4643&amp;"-"&amp;_xlfn.LET(_xlpm.txt,ProjectsDB[[#This Row],[Assembly]],_xlpm.pos,FIND("SP",_xlpm.txt),_xlpm.pre,LEFT(_xlpm.txt,_xlpm.pos-1),IF(RIGHT(_xlpm.pre,3)="123","3PL",IF(RIGHT(_xlpm.pre,2)="12","2PL",IF(RIGHT(_xlpm.pre,1)="1","1PL","3PL")))),N4643,O4643,P4643,Q4643&amp;"W",R4643),_xlfn.TEXTJOIN("-",TRUE,M4643,N4643,O4643,P4643,Q4643&amp;"W",R4643))</f>
        <v>Flexible Link-AL-None-None-0W-2</v>
      </c>
      <c r="T4643" s="14" t="str">
        <f>IF(COUNTIF(Cycletime[Element Desc.],ProjectsDB[[#This Row],[Element Desc.]])&gt;0,"Found","Not Found")</f>
        <v>Found</v>
      </c>
    </row>
    <row r="4644" spans="2:20" x14ac:dyDescent="0.25">
      <c r="B4644" s="8" t="s">
        <v>9596</v>
      </c>
      <c r="C4644" s="15" t="s">
        <v>9597</v>
      </c>
      <c r="D4644" s="15" t="s">
        <v>9598</v>
      </c>
      <c r="E4644" s="16">
        <v>2</v>
      </c>
      <c r="F4644" s="9" t="s">
        <v>9594</v>
      </c>
      <c r="G4644" s="9" t="s">
        <v>73</v>
      </c>
      <c r="H4644" s="11"/>
      <c r="I4644" s="12">
        <v>300</v>
      </c>
      <c r="J4644" s="12">
        <v>300</v>
      </c>
      <c r="K4644" s="12"/>
      <c r="L4644" s="12">
        <f t="array" ref="L4644">IFERROR(LOOKUP(2^15,SEARCH({"40A","63A","80A","100A","125A","160A","200A","250A","400A","630A","800A","1000A","1250A","1600A","2000A","2500A","3200A","4000A","5000A","6300A"},UPPER(D4644)),{40,63,80,100,125,160,200,250,400,630,800,1000,1250,1600,2000,2500,3200,4000,5000,6300}),0)</f>
        <v>4000</v>
      </c>
      <c r="M4644" s="9" t="str">
        <f t="shared" si="361"/>
        <v>Elbow Flat</v>
      </c>
      <c r="N4644" s="9" t="str">
        <f t="shared" si="362"/>
        <v>AL</v>
      </c>
      <c r="O4644" s="13" t="str">
        <f t="shared" si="363"/>
        <v>Tin</v>
      </c>
      <c r="P4644" s="9" t="str">
        <f t="shared" si="364"/>
        <v>PET</v>
      </c>
      <c r="Q4644" s="9" t="str">
        <f t="shared" si="365"/>
        <v>4</v>
      </c>
      <c r="R46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44" s="14" t="str">
        <f>IF(ProjectsDB[[#This Row],[Item Type]]="Straight Plug-In",_xlfn.TEXTJOIN("-",TRUE,M4644&amp;"-"&amp;_xlfn.LET(_xlpm.txt,ProjectsDB[[#This Row],[Assembly]],_xlpm.pos,FIND("SP",_xlpm.txt),_xlpm.pre,LEFT(_xlpm.txt,_xlpm.pos-1),IF(RIGHT(_xlpm.pre,3)="123","3PL",IF(RIGHT(_xlpm.pre,2)="12","2PL",IF(RIGHT(_xlpm.pre,1)="1","1PL","3PL")))),N4644,O4644,P4644,Q4644&amp;"W",R4644),_xlfn.TEXTJOIN("-",TRUE,M4644,N4644,O4644,P4644,Q4644&amp;"W",R4644))</f>
        <v>Elbow Flat-AL-Tin-PET-4W-2</v>
      </c>
      <c r="T4644" s="14" t="str">
        <f>IF(COUNTIF(Cycletime[Element Desc.],ProjectsDB[[#This Row],[Element Desc.]])&gt;0,"Found","Not Found")</f>
        <v>Found</v>
      </c>
    </row>
    <row r="4645" spans="2:20" x14ac:dyDescent="0.25">
      <c r="B4645" s="8" t="s">
        <v>9599</v>
      </c>
      <c r="C4645" s="15" t="s">
        <v>9600</v>
      </c>
      <c r="D4645" s="15" t="s">
        <v>9601</v>
      </c>
      <c r="E4645" s="16">
        <v>1</v>
      </c>
      <c r="F4645" s="9" t="s">
        <v>9594</v>
      </c>
      <c r="G4645" s="9" t="s">
        <v>73</v>
      </c>
      <c r="H4645" s="11"/>
      <c r="I4645" s="12">
        <v>505</v>
      </c>
      <c r="J4645" s="12">
        <v>505</v>
      </c>
      <c r="K4645" s="12"/>
      <c r="L4645" s="12">
        <f t="array" ref="L4645">IFERROR(LOOKUP(2^15,SEARCH({"40A","63A","80A","100A","125A","160A","200A","250A","400A","630A","800A","1000A","1250A","1600A","2000A","2500A","3200A","4000A","5000A","6300A"},UPPER(D4645)),{40,63,80,100,125,160,200,250,400,630,800,1000,1250,1600,2000,2500,3200,4000,5000,6300}),0)</f>
        <v>4000</v>
      </c>
      <c r="M4645" s="9" t="str">
        <f t="shared" si="361"/>
        <v>Elbow Edge</v>
      </c>
      <c r="N4645" s="9" t="str">
        <f t="shared" si="362"/>
        <v>AL</v>
      </c>
      <c r="O4645" s="13" t="str">
        <f t="shared" si="363"/>
        <v>Tin</v>
      </c>
      <c r="P4645" s="9" t="str">
        <f t="shared" si="364"/>
        <v>PET</v>
      </c>
      <c r="Q4645" s="9" t="str">
        <f t="shared" si="365"/>
        <v>4</v>
      </c>
      <c r="R46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45" s="14" t="str">
        <f>IF(ProjectsDB[[#This Row],[Item Type]]="Straight Plug-In",_xlfn.TEXTJOIN("-",TRUE,M4645&amp;"-"&amp;_xlfn.LET(_xlpm.txt,ProjectsDB[[#This Row],[Assembly]],_xlpm.pos,FIND("SP",_xlpm.txt),_xlpm.pre,LEFT(_xlpm.txt,_xlpm.pos-1),IF(RIGHT(_xlpm.pre,3)="123","3PL",IF(RIGHT(_xlpm.pre,2)="12","2PL",IF(RIGHT(_xlpm.pre,1)="1","1PL","3PL")))),N4645,O4645,P4645,Q4645&amp;"W",R4645),_xlfn.TEXTJOIN("-",TRUE,M4645,N4645,O4645,P4645,Q4645&amp;"W",R4645))</f>
        <v>Elbow Edge-AL-Tin-PET-4W-2</v>
      </c>
      <c r="T4645" s="14" t="str">
        <f>IF(COUNTIF(Cycletime[Element Desc.],ProjectsDB[[#This Row],[Element Desc.]])&gt;0,"Found","Not Found")</f>
        <v>Found</v>
      </c>
    </row>
    <row r="4646" spans="2:20" x14ac:dyDescent="0.25">
      <c r="B4646" s="8" t="s">
        <v>9602</v>
      </c>
      <c r="C4646" s="15" t="s">
        <v>9603</v>
      </c>
      <c r="D4646" s="15" t="s">
        <v>9604</v>
      </c>
      <c r="E4646" s="16">
        <v>1</v>
      </c>
      <c r="F4646" s="9" t="s">
        <v>9594</v>
      </c>
      <c r="G4646" s="9" t="s">
        <v>73</v>
      </c>
      <c r="H4646" s="11"/>
      <c r="I4646" s="12"/>
      <c r="J4646" s="12"/>
      <c r="K4646" s="12"/>
      <c r="L4646" s="12">
        <f t="array" ref="L4646">IFERROR(LOOKUP(2^15,SEARCH({"40A","63A","80A","100A","125A","160A","200A","250A","400A","630A","800A","1000A","1250A","1600A","2000A","2500A","3200A","4000A","5000A","6300A"},UPPER(D4646)),{40,63,80,100,125,160,200,250,400,630,800,1000,1250,1600,2000,2500,3200,4000,5000,6300}),0)</f>
        <v>4000</v>
      </c>
      <c r="M4646" s="9" t="str">
        <f t="shared" si="361"/>
        <v>Wall Flange</v>
      </c>
      <c r="N4646" s="9" t="str">
        <f t="shared" si="362"/>
        <v>AL</v>
      </c>
      <c r="O4646" s="13" t="str">
        <f t="shared" si="363"/>
        <v>None</v>
      </c>
      <c r="P4646" s="9" t="str">
        <f t="shared" si="364"/>
        <v>None</v>
      </c>
      <c r="Q4646" s="9" t="str">
        <f t="shared" si="365"/>
        <v>0</v>
      </c>
      <c r="R46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46" s="14" t="str">
        <f>IF(ProjectsDB[[#This Row],[Item Type]]="Straight Plug-In",_xlfn.TEXTJOIN("-",TRUE,M4646&amp;"-"&amp;_xlfn.LET(_xlpm.txt,ProjectsDB[[#This Row],[Assembly]],_xlpm.pos,FIND("SP",_xlpm.txt),_xlpm.pre,LEFT(_xlpm.txt,_xlpm.pos-1),IF(RIGHT(_xlpm.pre,3)="123","3PL",IF(RIGHT(_xlpm.pre,2)="12","2PL",IF(RIGHT(_xlpm.pre,1)="1","1PL","3PL")))),N4646,O4646,P4646,Q4646&amp;"W",R4646),_xlfn.TEXTJOIN("-",TRUE,M4646,N4646,O4646,P4646,Q4646&amp;"W",R4646))</f>
        <v>Wall Flange-AL-None-None-0W-2</v>
      </c>
      <c r="T4646" s="14" t="str">
        <f>IF(COUNTIF(Cycletime[Element Desc.],ProjectsDB[[#This Row],[Element Desc.]])&gt;0,"Found","Not Found")</f>
        <v>Found</v>
      </c>
    </row>
    <row r="4647" spans="2:20" x14ac:dyDescent="0.25">
      <c r="B4647" s="8" t="s">
        <v>9605</v>
      </c>
      <c r="C4647" s="15" t="s">
        <v>71</v>
      </c>
      <c r="D4647" s="15" t="s">
        <v>72</v>
      </c>
      <c r="E4647" s="16">
        <v>1</v>
      </c>
      <c r="F4647" s="9" t="s">
        <v>9594</v>
      </c>
      <c r="G4647" s="9" t="s">
        <v>73</v>
      </c>
      <c r="H4647" s="11"/>
      <c r="I4647" s="12"/>
      <c r="J4647" s="12"/>
      <c r="K4647" s="12"/>
      <c r="L4647" s="12">
        <f t="array" ref="L4647">IFERROR(LOOKUP(2^15,SEARCH({"40A","63A","80A","100A","125A","160A","200A","250A","400A","630A","800A","1000A","1250A","1600A","2000A","2500A","3200A","4000A","5000A","6300A"},UPPER(D4647)),{40,63,80,100,125,160,200,250,400,630,800,1000,1250,1600,2000,2500,3200,4000,5000,6300}),0)</f>
        <v>0</v>
      </c>
      <c r="M4647" s="9" t="str">
        <f t="shared" si="361"/>
        <v>Hanger Support</v>
      </c>
      <c r="N4647" s="9" t="str">
        <f t="shared" si="362"/>
        <v>AL</v>
      </c>
      <c r="O4647" s="13" t="str">
        <f t="shared" si="363"/>
        <v>None</v>
      </c>
      <c r="P4647" s="9" t="str">
        <f t="shared" si="364"/>
        <v>None</v>
      </c>
      <c r="Q4647" s="9" t="str">
        <f t="shared" si="365"/>
        <v>0</v>
      </c>
      <c r="R46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47" s="14" t="str">
        <f>IF(ProjectsDB[[#This Row],[Item Type]]="Straight Plug-In",_xlfn.TEXTJOIN("-",TRUE,M4647&amp;"-"&amp;_xlfn.LET(_xlpm.txt,ProjectsDB[[#This Row],[Assembly]],_xlpm.pos,FIND("SP",_xlpm.txt),_xlpm.pre,LEFT(_xlpm.txt,_xlpm.pos-1),IF(RIGHT(_xlpm.pre,3)="123","3PL",IF(RIGHT(_xlpm.pre,2)="12","2PL",IF(RIGHT(_xlpm.pre,1)="1","1PL","3PL")))),N4647,O4647,P4647,Q4647&amp;"W",R4647),_xlfn.TEXTJOIN("-",TRUE,M4647,N4647,O4647,P4647,Q4647&amp;"W",R4647))</f>
        <v>Hanger Support-AL-None-None-0W-1</v>
      </c>
      <c r="T4647" s="14" t="str">
        <f>IF(COUNTIF(Cycletime[Element Desc.],ProjectsDB[[#This Row],[Element Desc.]])&gt;0,"Found","Not Found")</f>
        <v>Found</v>
      </c>
    </row>
    <row r="4648" spans="2:20" x14ac:dyDescent="0.25">
      <c r="B4648" s="8" t="s">
        <v>9606</v>
      </c>
      <c r="C4648" s="15" t="s">
        <v>9607</v>
      </c>
      <c r="D4648" s="15" t="s">
        <v>9608</v>
      </c>
      <c r="E4648" s="16">
        <v>2</v>
      </c>
      <c r="F4648" s="9" t="s">
        <v>9594</v>
      </c>
      <c r="G4648" s="9" t="s">
        <v>73</v>
      </c>
      <c r="H4648" s="11"/>
      <c r="I4648" s="12">
        <v>425</v>
      </c>
      <c r="J4648" s="12"/>
      <c r="K4648" s="12"/>
      <c r="L4648" s="12">
        <f t="array" ref="L4648">IFERROR(LOOKUP(2^15,SEARCH({"40A","63A","80A","100A","125A","160A","200A","250A","400A","630A","800A","1000A","1250A","1600A","2000A","2500A","3200A","4000A","5000A","6300A"},UPPER(D4648)),{40,63,80,100,125,160,200,250,400,630,800,1000,1250,1600,2000,2500,3200,4000,5000,6300}),0)</f>
        <v>4000</v>
      </c>
      <c r="M4648" s="9" t="str">
        <f t="shared" si="361"/>
        <v>Flange Straight</v>
      </c>
      <c r="N4648" s="9" t="str">
        <f t="shared" si="362"/>
        <v>AL</v>
      </c>
      <c r="O4648" s="13" t="str">
        <f t="shared" si="363"/>
        <v>Tin</v>
      </c>
      <c r="P4648" s="9" t="str">
        <f t="shared" si="364"/>
        <v>PET</v>
      </c>
      <c r="Q4648" s="9" t="str">
        <f t="shared" si="365"/>
        <v>4</v>
      </c>
      <c r="R46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48" s="14" t="str">
        <f>IF(ProjectsDB[[#This Row],[Item Type]]="Straight Plug-In",_xlfn.TEXTJOIN("-",TRUE,M4648&amp;"-"&amp;_xlfn.LET(_xlpm.txt,ProjectsDB[[#This Row],[Assembly]],_xlpm.pos,FIND("SP",_xlpm.txt),_xlpm.pre,LEFT(_xlpm.txt,_xlpm.pos-1),IF(RIGHT(_xlpm.pre,3)="123","3PL",IF(RIGHT(_xlpm.pre,2)="12","2PL",IF(RIGHT(_xlpm.pre,1)="1","1PL","3PL")))),N4648,O4648,P4648,Q4648&amp;"W",R4648),_xlfn.TEXTJOIN("-",TRUE,M4648,N4648,O4648,P4648,Q4648&amp;"W",R4648))</f>
        <v>Flange Straight-AL-Tin-PET-4W-2</v>
      </c>
      <c r="T4648" s="14" t="str">
        <f>IF(COUNTIF(Cycletime[Element Desc.],ProjectsDB[[#This Row],[Element Desc.]])&gt;0,"Found","Not Found")</f>
        <v>Found</v>
      </c>
    </row>
    <row r="4649" spans="2:20" x14ac:dyDescent="0.25">
      <c r="B4649" s="8" t="s">
        <v>9609</v>
      </c>
      <c r="C4649" s="15" t="s">
        <v>2682</v>
      </c>
      <c r="D4649" s="15" t="s">
        <v>2683</v>
      </c>
      <c r="E4649" s="16">
        <v>7</v>
      </c>
      <c r="F4649" s="9" t="s">
        <v>9594</v>
      </c>
      <c r="G4649" s="9" t="s">
        <v>73</v>
      </c>
      <c r="H4649" s="11"/>
      <c r="I4649" s="12"/>
      <c r="J4649" s="12"/>
      <c r="K4649" s="12"/>
      <c r="L4649" s="12">
        <f t="array" ref="L4649">IFERROR(LOOKUP(2^15,SEARCH({"40A","63A","80A","100A","125A","160A","200A","250A","400A","630A","800A","1000A","1250A","1600A","2000A","2500A","3200A","4000A","5000A","6300A"},UPPER(D4649)),{40,63,80,100,125,160,200,250,400,630,800,1000,1250,1600,2000,2500,3200,4000,5000,6300}),0)</f>
        <v>4000</v>
      </c>
      <c r="M4649" s="9" t="str">
        <f t="shared" si="361"/>
        <v>Hanger Support</v>
      </c>
      <c r="N4649" s="9" t="str">
        <f t="shared" si="362"/>
        <v>AL</v>
      </c>
      <c r="O4649" s="13" t="str">
        <f t="shared" si="363"/>
        <v>None</v>
      </c>
      <c r="P4649" s="9" t="str">
        <f t="shared" si="364"/>
        <v>None</v>
      </c>
      <c r="Q4649" s="9" t="str">
        <f t="shared" si="365"/>
        <v>0</v>
      </c>
      <c r="R46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49" s="14" t="str">
        <f>IF(ProjectsDB[[#This Row],[Item Type]]="Straight Plug-In",_xlfn.TEXTJOIN("-",TRUE,M4649&amp;"-"&amp;_xlfn.LET(_xlpm.txt,ProjectsDB[[#This Row],[Assembly]],_xlpm.pos,FIND("SP",_xlpm.txt),_xlpm.pre,LEFT(_xlpm.txt,_xlpm.pos-1),IF(RIGHT(_xlpm.pre,3)="123","3PL",IF(RIGHT(_xlpm.pre,2)="12","2PL",IF(RIGHT(_xlpm.pre,1)="1","1PL","3PL")))),N4649,O4649,P4649,Q4649&amp;"W",R4649),_xlfn.TEXTJOIN("-",TRUE,M4649,N4649,O4649,P4649,Q4649&amp;"W",R4649))</f>
        <v>Hanger Support-AL-None-None-0W-2</v>
      </c>
      <c r="T4649" s="14" t="str">
        <f>IF(COUNTIF(Cycletime[Element Desc.],ProjectsDB[[#This Row],[Element Desc.]])&gt;0,"Found","Not Found")</f>
        <v>Found</v>
      </c>
    </row>
    <row r="4650" spans="2:20" x14ac:dyDescent="0.25">
      <c r="B4650" s="8" t="s">
        <v>9610</v>
      </c>
      <c r="C4650" s="15" t="s">
        <v>9607</v>
      </c>
      <c r="D4650" s="15" t="s">
        <v>9608</v>
      </c>
      <c r="E4650" s="16">
        <v>2</v>
      </c>
      <c r="F4650" s="9" t="s">
        <v>9594</v>
      </c>
      <c r="G4650" s="9" t="s">
        <v>73</v>
      </c>
      <c r="H4650" s="11"/>
      <c r="I4650" s="12">
        <v>425</v>
      </c>
      <c r="J4650" s="12"/>
      <c r="K4650" s="12"/>
      <c r="L4650" s="12">
        <f t="array" ref="L4650">IFERROR(LOOKUP(2^15,SEARCH({"40A","63A","80A","100A","125A","160A","200A","250A","400A","630A","800A","1000A","1250A","1600A","2000A","2500A","3200A","4000A","5000A","6300A"},UPPER(D4650)),{40,63,80,100,125,160,200,250,400,630,800,1000,1250,1600,2000,2500,3200,4000,5000,6300}),0)</f>
        <v>4000</v>
      </c>
      <c r="M4650" s="9" t="str">
        <f t="shared" si="361"/>
        <v>Flange Straight</v>
      </c>
      <c r="N4650" s="9" t="str">
        <f t="shared" si="362"/>
        <v>AL</v>
      </c>
      <c r="O4650" s="13" t="str">
        <f t="shared" si="363"/>
        <v>Tin</v>
      </c>
      <c r="P4650" s="9" t="str">
        <f t="shared" si="364"/>
        <v>PET</v>
      </c>
      <c r="Q4650" s="9" t="str">
        <f t="shared" si="365"/>
        <v>4</v>
      </c>
      <c r="R46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50" s="14" t="str">
        <f>IF(ProjectsDB[[#This Row],[Item Type]]="Straight Plug-In",_xlfn.TEXTJOIN("-",TRUE,M4650&amp;"-"&amp;_xlfn.LET(_xlpm.txt,ProjectsDB[[#This Row],[Assembly]],_xlpm.pos,FIND("SP",_xlpm.txt),_xlpm.pre,LEFT(_xlpm.txt,_xlpm.pos-1),IF(RIGHT(_xlpm.pre,3)="123","3PL",IF(RIGHT(_xlpm.pre,2)="12","2PL",IF(RIGHT(_xlpm.pre,1)="1","1PL","3PL")))),N4650,O4650,P4650,Q4650&amp;"W",R4650),_xlfn.TEXTJOIN("-",TRUE,M4650,N4650,O4650,P4650,Q4650&amp;"W",R4650))</f>
        <v>Flange Straight-AL-Tin-PET-4W-2</v>
      </c>
      <c r="T4650" s="14" t="str">
        <f>IF(COUNTIF(Cycletime[Element Desc.],ProjectsDB[[#This Row],[Element Desc.]])&gt;0,"Found","Not Found")</f>
        <v>Found</v>
      </c>
    </row>
    <row r="4651" spans="2:20" x14ac:dyDescent="0.25">
      <c r="B4651" s="8" t="s">
        <v>9611</v>
      </c>
      <c r="C4651" s="15" t="s">
        <v>9597</v>
      </c>
      <c r="D4651" s="15" t="s">
        <v>9598</v>
      </c>
      <c r="E4651" s="16">
        <v>2</v>
      </c>
      <c r="F4651" s="9" t="s">
        <v>9594</v>
      </c>
      <c r="G4651" s="9" t="s">
        <v>73</v>
      </c>
      <c r="H4651" s="11"/>
      <c r="I4651" s="12">
        <v>300</v>
      </c>
      <c r="J4651" s="12">
        <v>300</v>
      </c>
      <c r="K4651" s="12"/>
      <c r="L4651" s="12">
        <f t="array" ref="L4651">IFERROR(LOOKUP(2^15,SEARCH({"40A","63A","80A","100A","125A","160A","200A","250A","400A","630A","800A","1000A","1250A","1600A","2000A","2500A","3200A","4000A","5000A","6300A"},UPPER(D4651)),{40,63,80,100,125,160,200,250,400,630,800,1000,1250,1600,2000,2500,3200,4000,5000,6300}),0)</f>
        <v>4000</v>
      </c>
      <c r="M4651" s="9" t="str">
        <f t="shared" si="361"/>
        <v>Elbow Flat</v>
      </c>
      <c r="N4651" s="9" t="str">
        <f t="shared" si="362"/>
        <v>AL</v>
      </c>
      <c r="O4651" s="13" t="str">
        <f t="shared" si="363"/>
        <v>Tin</v>
      </c>
      <c r="P4651" s="9" t="str">
        <f t="shared" si="364"/>
        <v>PET</v>
      </c>
      <c r="Q4651" s="9" t="str">
        <f t="shared" si="365"/>
        <v>4</v>
      </c>
      <c r="R46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51" s="14" t="str">
        <f>IF(ProjectsDB[[#This Row],[Item Type]]="Straight Plug-In",_xlfn.TEXTJOIN("-",TRUE,M4651&amp;"-"&amp;_xlfn.LET(_xlpm.txt,ProjectsDB[[#This Row],[Assembly]],_xlpm.pos,FIND("SP",_xlpm.txt),_xlpm.pre,LEFT(_xlpm.txt,_xlpm.pos-1),IF(RIGHT(_xlpm.pre,3)="123","3PL",IF(RIGHT(_xlpm.pre,2)="12","2PL",IF(RIGHT(_xlpm.pre,1)="1","1PL","3PL")))),N4651,O4651,P4651,Q4651&amp;"W",R4651),_xlfn.TEXTJOIN("-",TRUE,M4651,N4651,O4651,P4651,Q4651&amp;"W",R4651))</f>
        <v>Elbow Flat-AL-Tin-PET-4W-2</v>
      </c>
      <c r="T4651" s="14" t="str">
        <f>IF(COUNTIF(Cycletime[Element Desc.],ProjectsDB[[#This Row],[Element Desc.]])&gt;0,"Found","Not Found")</f>
        <v>Found</v>
      </c>
    </row>
    <row r="4652" spans="2:20" x14ac:dyDescent="0.25">
      <c r="B4652" s="8" t="s">
        <v>9612</v>
      </c>
      <c r="C4652" s="15" t="s">
        <v>9592</v>
      </c>
      <c r="D4652" s="15" t="s">
        <v>9593</v>
      </c>
      <c r="E4652" s="16">
        <v>4</v>
      </c>
      <c r="F4652" s="9" t="s">
        <v>9594</v>
      </c>
      <c r="G4652" s="9" t="s">
        <v>73</v>
      </c>
      <c r="H4652" s="11"/>
      <c r="I4652" s="12"/>
      <c r="J4652" s="12"/>
      <c r="K4652" s="12"/>
      <c r="L4652" s="12">
        <f t="array" ref="L4652">IFERROR(LOOKUP(2^15,SEARCH({"40A","63A","80A","100A","125A","160A","200A","250A","400A","630A","800A","1000A","1250A","1600A","2000A","2500A","3200A","4000A","5000A","6300A"},UPPER(D4652)),{40,63,80,100,125,160,200,250,400,630,800,1000,1250,1600,2000,2500,3200,4000,5000,6300}),0)</f>
        <v>4000</v>
      </c>
      <c r="M4652" s="9" t="str">
        <f t="shared" si="361"/>
        <v>Joint Pack</v>
      </c>
      <c r="N4652" s="9" t="str">
        <f t="shared" si="362"/>
        <v>AL</v>
      </c>
      <c r="O4652" s="13" t="str">
        <f t="shared" si="363"/>
        <v>Tin</v>
      </c>
      <c r="P4652" s="9" t="str">
        <f t="shared" si="364"/>
        <v>None</v>
      </c>
      <c r="Q4652" s="9" t="str">
        <f t="shared" si="365"/>
        <v>4</v>
      </c>
      <c r="R46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52" s="14" t="str">
        <f>IF(ProjectsDB[[#This Row],[Item Type]]="Straight Plug-In",_xlfn.TEXTJOIN("-",TRUE,M4652&amp;"-"&amp;_xlfn.LET(_xlpm.txt,ProjectsDB[[#This Row],[Assembly]],_xlpm.pos,FIND("SP",_xlpm.txt),_xlpm.pre,LEFT(_xlpm.txt,_xlpm.pos-1),IF(RIGHT(_xlpm.pre,3)="123","3PL",IF(RIGHT(_xlpm.pre,2)="12","2PL",IF(RIGHT(_xlpm.pre,1)="1","1PL","3PL")))),N4652,O4652,P4652,Q4652&amp;"W",R4652),_xlfn.TEXTJOIN("-",TRUE,M4652,N4652,O4652,P4652,Q4652&amp;"W",R4652))</f>
        <v>Joint Pack-AL-Tin-None-4W-2</v>
      </c>
      <c r="T4652" s="14" t="str">
        <f>IF(COUNTIF(Cycletime[Element Desc.],ProjectsDB[[#This Row],[Element Desc.]])&gt;0,"Found","Not Found")</f>
        <v>Found</v>
      </c>
    </row>
    <row r="4653" spans="2:20" x14ac:dyDescent="0.25">
      <c r="B4653" s="8" t="s">
        <v>9613</v>
      </c>
      <c r="C4653" s="15" t="s">
        <v>8147</v>
      </c>
      <c r="D4653" s="15" t="s">
        <v>8148</v>
      </c>
      <c r="E4653" s="16">
        <v>1</v>
      </c>
      <c r="F4653" s="9" t="s">
        <v>9594</v>
      </c>
      <c r="G4653" s="9" t="s">
        <v>73</v>
      </c>
      <c r="H4653" s="11"/>
      <c r="I4653" s="12"/>
      <c r="J4653" s="12"/>
      <c r="K4653" s="12"/>
      <c r="L4653" s="12">
        <f t="array" ref="L4653">IFERROR(LOOKUP(2^15,SEARCH({"40A","63A","80A","100A","125A","160A","200A","250A","400A","630A","800A","1000A","1250A","1600A","2000A","2500A","3200A","4000A","5000A","6300A"},UPPER(D4653)),{40,63,80,100,125,160,200,250,400,630,800,1000,1250,1600,2000,2500,3200,4000,5000,6300}),0)</f>
        <v>4000</v>
      </c>
      <c r="M4653" s="9" t="str">
        <f t="shared" si="361"/>
        <v>Flexible Link</v>
      </c>
      <c r="N4653" s="9" t="str">
        <f t="shared" si="362"/>
        <v>AL</v>
      </c>
      <c r="O4653" s="13" t="str">
        <f t="shared" si="363"/>
        <v>None</v>
      </c>
      <c r="P4653" s="9" t="str">
        <f t="shared" si="364"/>
        <v>None</v>
      </c>
      <c r="Q4653" s="9" t="str">
        <f t="shared" si="365"/>
        <v>0</v>
      </c>
      <c r="R46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53" s="14" t="str">
        <f>IF(ProjectsDB[[#This Row],[Item Type]]="Straight Plug-In",_xlfn.TEXTJOIN("-",TRUE,M4653&amp;"-"&amp;_xlfn.LET(_xlpm.txt,ProjectsDB[[#This Row],[Assembly]],_xlpm.pos,FIND("SP",_xlpm.txt),_xlpm.pre,LEFT(_xlpm.txt,_xlpm.pos-1),IF(RIGHT(_xlpm.pre,3)="123","3PL",IF(RIGHT(_xlpm.pre,2)="12","2PL",IF(RIGHT(_xlpm.pre,1)="1","1PL","3PL")))),N4653,O4653,P4653,Q4653&amp;"W",R4653),_xlfn.TEXTJOIN("-",TRUE,M4653,N4653,O4653,P4653,Q4653&amp;"W",R4653))</f>
        <v>Flexible Link-AL-None-None-0W-2</v>
      </c>
      <c r="T4653" s="14" t="str">
        <f>IF(COUNTIF(Cycletime[Element Desc.],ProjectsDB[[#This Row],[Element Desc.]])&gt;0,"Found","Not Found")</f>
        <v>Found</v>
      </c>
    </row>
    <row r="4654" spans="2:20" x14ac:dyDescent="0.25">
      <c r="B4654" s="8" t="s">
        <v>9614</v>
      </c>
      <c r="C4654" s="15" t="s">
        <v>9603</v>
      </c>
      <c r="D4654" s="15" t="s">
        <v>9604</v>
      </c>
      <c r="E4654" s="16">
        <v>1</v>
      </c>
      <c r="F4654" s="9" t="s">
        <v>9594</v>
      </c>
      <c r="G4654" s="9" t="s">
        <v>73</v>
      </c>
      <c r="H4654" s="11"/>
      <c r="I4654" s="12"/>
      <c r="J4654" s="12"/>
      <c r="K4654" s="12"/>
      <c r="L4654" s="12">
        <f t="array" ref="L4654">IFERROR(LOOKUP(2^15,SEARCH({"40A","63A","80A","100A","125A","160A","200A","250A","400A","630A","800A","1000A","1250A","1600A","2000A","2500A","3200A","4000A","5000A","6300A"},UPPER(D4654)),{40,63,80,100,125,160,200,250,400,630,800,1000,1250,1600,2000,2500,3200,4000,5000,6300}),0)</f>
        <v>4000</v>
      </c>
      <c r="M4654" s="9" t="str">
        <f t="shared" si="361"/>
        <v>Wall Flange</v>
      </c>
      <c r="N4654" s="9" t="str">
        <f t="shared" si="362"/>
        <v>AL</v>
      </c>
      <c r="O4654" s="13" t="str">
        <f t="shared" si="363"/>
        <v>None</v>
      </c>
      <c r="P4654" s="9" t="str">
        <f t="shared" si="364"/>
        <v>None</v>
      </c>
      <c r="Q4654" s="9" t="str">
        <f t="shared" si="365"/>
        <v>0</v>
      </c>
      <c r="R46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54" s="14" t="str">
        <f>IF(ProjectsDB[[#This Row],[Item Type]]="Straight Plug-In",_xlfn.TEXTJOIN("-",TRUE,M4654&amp;"-"&amp;_xlfn.LET(_xlpm.txt,ProjectsDB[[#This Row],[Assembly]],_xlpm.pos,FIND("SP",_xlpm.txt),_xlpm.pre,LEFT(_xlpm.txt,_xlpm.pos-1),IF(RIGHT(_xlpm.pre,3)="123","3PL",IF(RIGHT(_xlpm.pre,2)="12","2PL",IF(RIGHT(_xlpm.pre,1)="1","1PL","3PL")))),N4654,O4654,P4654,Q4654&amp;"W",R4654),_xlfn.TEXTJOIN("-",TRUE,M4654,N4654,O4654,P4654,Q4654&amp;"W",R4654))</f>
        <v>Wall Flange-AL-None-None-0W-2</v>
      </c>
      <c r="T4654" s="14" t="str">
        <f>IF(COUNTIF(Cycletime[Element Desc.],ProjectsDB[[#This Row],[Element Desc.]])&gt;0,"Found","Not Found")</f>
        <v>Found</v>
      </c>
    </row>
    <row r="4655" spans="2:20" x14ac:dyDescent="0.25">
      <c r="B4655" s="8" t="s">
        <v>9615</v>
      </c>
      <c r="C4655" s="15" t="s">
        <v>2682</v>
      </c>
      <c r="D4655" s="15" t="s">
        <v>2683</v>
      </c>
      <c r="E4655" s="16">
        <v>7</v>
      </c>
      <c r="F4655" s="9" t="s">
        <v>9594</v>
      </c>
      <c r="G4655" s="9" t="s">
        <v>73</v>
      </c>
      <c r="H4655" s="11"/>
      <c r="I4655" s="12"/>
      <c r="J4655" s="12"/>
      <c r="K4655" s="12"/>
      <c r="L4655" s="12">
        <f t="array" ref="L4655">IFERROR(LOOKUP(2^15,SEARCH({"40A","63A","80A","100A","125A","160A","200A","250A","400A","630A","800A","1000A","1250A","1600A","2000A","2500A","3200A","4000A","5000A","6300A"},UPPER(D4655)),{40,63,80,100,125,160,200,250,400,630,800,1000,1250,1600,2000,2500,3200,4000,5000,6300}),0)</f>
        <v>4000</v>
      </c>
      <c r="M4655" s="9" t="str">
        <f t="shared" si="361"/>
        <v>Hanger Support</v>
      </c>
      <c r="N4655" s="9" t="str">
        <f t="shared" si="362"/>
        <v>AL</v>
      </c>
      <c r="O4655" s="13" t="str">
        <f t="shared" si="363"/>
        <v>None</v>
      </c>
      <c r="P4655" s="9" t="str">
        <f t="shared" si="364"/>
        <v>None</v>
      </c>
      <c r="Q4655" s="9" t="str">
        <f t="shared" si="365"/>
        <v>0</v>
      </c>
      <c r="R46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55" s="14" t="str">
        <f>IF(ProjectsDB[[#This Row],[Item Type]]="Straight Plug-In",_xlfn.TEXTJOIN("-",TRUE,M4655&amp;"-"&amp;_xlfn.LET(_xlpm.txt,ProjectsDB[[#This Row],[Assembly]],_xlpm.pos,FIND("SP",_xlpm.txt),_xlpm.pre,LEFT(_xlpm.txt,_xlpm.pos-1),IF(RIGHT(_xlpm.pre,3)="123","3PL",IF(RIGHT(_xlpm.pre,2)="12","2PL",IF(RIGHT(_xlpm.pre,1)="1","1PL","3PL")))),N4655,O4655,P4655,Q4655&amp;"W",R4655),_xlfn.TEXTJOIN("-",TRUE,M4655,N4655,O4655,P4655,Q4655&amp;"W",R4655))</f>
        <v>Hanger Support-AL-None-None-0W-2</v>
      </c>
      <c r="T4655" s="14" t="str">
        <f>IF(COUNTIF(Cycletime[Element Desc.],ProjectsDB[[#This Row],[Element Desc.]])&gt;0,"Found","Not Found")</f>
        <v>Found</v>
      </c>
    </row>
    <row r="4656" spans="2:20" x14ac:dyDescent="0.25">
      <c r="B4656" s="8" t="s">
        <v>9616</v>
      </c>
      <c r="C4656" s="9" t="s">
        <v>9600</v>
      </c>
      <c r="D4656" s="9" t="s">
        <v>9601</v>
      </c>
      <c r="E4656" s="10">
        <v>1</v>
      </c>
      <c r="F4656" s="9" t="s">
        <v>9594</v>
      </c>
      <c r="G4656" s="9" t="s">
        <v>73</v>
      </c>
      <c r="H4656" s="11"/>
      <c r="I4656" s="12">
        <v>505</v>
      </c>
      <c r="J4656" s="12">
        <v>505</v>
      </c>
      <c r="K4656" s="12"/>
      <c r="L4656" s="12">
        <f t="array" ref="L4656">IFERROR(LOOKUP(2^15,SEARCH({"40A","63A","80A","100A","125A","160A","200A","250A","400A","630A","800A","1000A","1250A","1600A","2000A","2500A","3200A","4000A","5000A","6300A"},UPPER(D4656)),{40,63,80,100,125,160,200,250,400,630,800,1000,1250,1600,2000,2500,3200,4000,5000,6300}),0)</f>
        <v>4000</v>
      </c>
      <c r="M4656" s="9" t="str">
        <f t="shared" si="361"/>
        <v>Elbow Edge</v>
      </c>
      <c r="N4656" s="9" t="str">
        <f t="shared" si="362"/>
        <v>AL</v>
      </c>
      <c r="O4656" s="13" t="str">
        <f t="shared" si="363"/>
        <v>Tin</v>
      </c>
      <c r="P4656" s="9" t="str">
        <f t="shared" si="364"/>
        <v>PET</v>
      </c>
      <c r="Q4656" s="9" t="str">
        <f t="shared" si="365"/>
        <v>4</v>
      </c>
      <c r="R46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56" s="14" t="str">
        <f>IF(ProjectsDB[[#This Row],[Item Type]]="Straight Plug-In",_xlfn.TEXTJOIN("-",TRUE,M4656&amp;"-"&amp;_xlfn.LET(_xlpm.txt,ProjectsDB[[#This Row],[Assembly]],_xlpm.pos,FIND("SP",_xlpm.txt),_xlpm.pre,LEFT(_xlpm.txt,_xlpm.pos-1),IF(RIGHT(_xlpm.pre,3)="123","3PL",IF(RIGHT(_xlpm.pre,2)="12","2PL",IF(RIGHT(_xlpm.pre,1)="1","1PL","3PL")))),N4656,O4656,P4656,Q4656&amp;"W",R4656),_xlfn.TEXTJOIN("-",TRUE,M4656,N4656,O4656,P4656,Q4656&amp;"W",R4656))</f>
        <v>Elbow Edge-AL-Tin-PET-4W-2</v>
      </c>
      <c r="T4656" s="14" t="str">
        <f>IF(COUNTIF(Cycletime[Element Desc.],ProjectsDB[[#This Row],[Element Desc.]])&gt;0,"Found","Not Found")</f>
        <v>Found</v>
      </c>
    </row>
    <row r="4657" spans="2:20" x14ac:dyDescent="0.25">
      <c r="B4657" s="8" t="s">
        <v>9617</v>
      </c>
      <c r="C4657" s="9" t="s">
        <v>71</v>
      </c>
      <c r="D4657" s="9" t="s">
        <v>72</v>
      </c>
      <c r="E4657" s="10">
        <v>1</v>
      </c>
      <c r="F4657" s="9" t="s">
        <v>9594</v>
      </c>
      <c r="G4657" s="9" t="s">
        <v>73</v>
      </c>
      <c r="H4657" s="11"/>
      <c r="I4657" s="12"/>
      <c r="J4657" s="12"/>
      <c r="K4657" s="12"/>
      <c r="L4657" s="12">
        <f t="array" ref="L4657">IFERROR(LOOKUP(2^15,SEARCH({"40A","63A","80A","100A","125A","160A","200A","250A","400A","630A","800A","1000A","1250A","1600A","2000A","2500A","3200A","4000A","5000A","6300A"},UPPER(D4657)),{40,63,80,100,125,160,200,250,400,630,800,1000,1250,1600,2000,2500,3200,4000,5000,6300}),0)</f>
        <v>0</v>
      </c>
      <c r="M4657" s="9" t="str">
        <f t="shared" si="361"/>
        <v>Hanger Support</v>
      </c>
      <c r="N4657" s="9" t="str">
        <f t="shared" si="362"/>
        <v>AL</v>
      </c>
      <c r="O4657" s="13" t="str">
        <f t="shared" si="363"/>
        <v>None</v>
      </c>
      <c r="P4657" s="9" t="str">
        <f t="shared" si="364"/>
        <v>None</v>
      </c>
      <c r="Q4657" s="9" t="str">
        <f t="shared" si="365"/>
        <v>0</v>
      </c>
      <c r="R46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57" s="14" t="str">
        <f>IF(ProjectsDB[[#This Row],[Item Type]]="Straight Plug-In",_xlfn.TEXTJOIN("-",TRUE,M4657&amp;"-"&amp;_xlfn.LET(_xlpm.txt,ProjectsDB[[#This Row],[Assembly]],_xlpm.pos,FIND("SP",_xlpm.txt),_xlpm.pre,LEFT(_xlpm.txt,_xlpm.pos-1),IF(RIGHT(_xlpm.pre,3)="123","3PL",IF(RIGHT(_xlpm.pre,2)="12","2PL",IF(RIGHT(_xlpm.pre,1)="1","1PL","3PL")))),N4657,O4657,P4657,Q4657&amp;"W",R4657),_xlfn.TEXTJOIN("-",TRUE,M4657,N4657,O4657,P4657,Q4657&amp;"W",R4657))</f>
        <v>Hanger Support-AL-None-None-0W-1</v>
      </c>
      <c r="T4657" s="14" t="str">
        <f>IF(COUNTIF(Cycletime[Element Desc.],ProjectsDB[[#This Row],[Element Desc.]])&gt;0,"Found","Not Found")</f>
        <v>Found</v>
      </c>
    </row>
    <row r="4658" spans="2:20" x14ac:dyDescent="0.25">
      <c r="B4658" s="8" t="s">
        <v>9618</v>
      </c>
      <c r="C4658" s="9" t="s">
        <v>8177</v>
      </c>
      <c r="D4658" s="9" t="s">
        <v>8178</v>
      </c>
      <c r="E4658" s="10">
        <v>48</v>
      </c>
      <c r="F4658" s="9" t="s">
        <v>9594</v>
      </c>
      <c r="G4658" s="9" t="s">
        <v>26</v>
      </c>
      <c r="H4658" s="11"/>
      <c r="I4658" s="12"/>
      <c r="J4658" s="12"/>
      <c r="K4658" s="12"/>
      <c r="L4658" s="12">
        <f t="array" ref="L4658">IFERROR(LOOKUP(2^15,SEARCH({"40A","63A","80A","100A","125A","160A","200A","250A","400A","630A","800A","1000A","1250A","1600A","2000A","2500A","3200A","4000A","5000A","6300A"},UPPER(D4658)),{40,63,80,100,125,160,200,250,400,630,800,1000,1250,1600,2000,2500,3200,4000,5000,6300}),0)</f>
        <v>0</v>
      </c>
      <c r="M4658" s="9" t="str">
        <f t="shared" si="361"/>
        <v>Flexible Link</v>
      </c>
      <c r="N4658" s="9" t="str">
        <f t="shared" si="362"/>
        <v>AL</v>
      </c>
      <c r="O4658" s="13" t="str">
        <f t="shared" si="363"/>
        <v>None</v>
      </c>
      <c r="P4658" s="9" t="str">
        <f t="shared" si="364"/>
        <v>None</v>
      </c>
      <c r="Q4658" s="9" t="str">
        <f t="shared" si="365"/>
        <v>0</v>
      </c>
      <c r="R46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58" s="14" t="str">
        <f>IF(ProjectsDB[[#This Row],[Item Type]]="Straight Plug-In",_xlfn.TEXTJOIN("-",TRUE,M4658&amp;"-"&amp;_xlfn.LET(_xlpm.txt,ProjectsDB[[#This Row],[Assembly]],_xlpm.pos,FIND("SP",_xlpm.txt),_xlpm.pre,LEFT(_xlpm.txt,_xlpm.pos-1),IF(RIGHT(_xlpm.pre,3)="123","3PL",IF(RIGHT(_xlpm.pre,2)="12","2PL",IF(RIGHT(_xlpm.pre,1)="1","1PL","3PL")))),N4658,O4658,P4658,Q4658&amp;"W",R4658),_xlfn.TEXTJOIN("-",TRUE,M4658,N4658,O4658,P4658,Q4658&amp;"W",R4658))</f>
        <v>Flexible Link-AL-None-None-0W-1</v>
      </c>
      <c r="T4658" s="14" t="str">
        <f>IF(COUNTIF(Cycletime[Element Desc.],ProjectsDB[[#This Row],[Element Desc.]])&gt;0,"Found","Not Found")</f>
        <v>Found</v>
      </c>
    </row>
    <row r="4659" spans="2:20" x14ac:dyDescent="0.25">
      <c r="B4659" s="8" t="s">
        <v>9619</v>
      </c>
      <c r="C4659" s="9" t="s">
        <v>9620</v>
      </c>
      <c r="D4659" s="9" t="s">
        <v>9621</v>
      </c>
      <c r="E4659" s="10">
        <v>1</v>
      </c>
      <c r="F4659" s="9" t="s">
        <v>9594</v>
      </c>
      <c r="G4659" s="9" t="s">
        <v>37</v>
      </c>
      <c r="H4659" s="11"/>
      <c r="I4659" s="12">
        <v>2010</v>
      </c>
      <c r="J4659" s="12"/>
      <c r="K4659" s="12"/>
      <c r="L4659" s="12">
        <f t="array" ref="L4659">IFERROR(LOOKUP(2^15,SEARCH({"40A","63A","80A","100A","125A","160A","200A","250A","400A","630A","800A","1000A","1250A","1600A","2000A","2500A","3200A","4000A","5000A","6300A"},UPPER(D4659)),{40,63,80,100,125,160,200,250,400,630,800,1000,1250,1600,2000,2500,3200,4000,5000,6300}),0)</f>
        <v>4000</v>
      </c>
      <c r="M4659" s="9" t="str">
        <f t="shared" si="361"/>
        <v>Straight Feeder</v>
      </c>
      <c r="N4659" s="9" t="str">
        <f t="shared" si="362"/>
        <v>AL</v>
      </c>
      <c r="O4659" s="13" t="str">
        <f t="shared" si="363"/>
        <v>Tin</v>
      </c>
      <c r="P4659" s="9" t="str">
        <f t="shared" si="364"/>
        <v>PET</v>
      </c>
      <c r="Q4659" s="9" t="str">
        <f t="shared" si="365"/>
        <v>4</v>
      </c>
      <c r="R46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59" s="14" t="str">
        <f>IF(ProjectsDB[[#This Row],[Item Type]]="Straight Plug-In",_xlfn.TEXTJOIN("-",TRUE,M4659&amp;"-"&amp;_xlfn.LET(_xlpm.txt,ProjectsDB[[#This Row],[Assembly]],_xlpm.pos,FIND("SP",_xlpm.txt),_xlpm.pre,LEFT(_xlpm.txt,_xlpm.pos-1),IF(RIGHT(_xlpm.pre,3)="123","3PL",IF(RIGHT(_xlpm.pre,2)="12","2PL",IF(RIGHT(_xlpm.pre,1)="1","1PL","3PL")))),N4659,O4659,P4659,Q4659&amp;"W",R4659),_xlfn.TEXTJOIN("-",TRUE,M4659,N4659,O4659,P4659,Q4659&amp;"W",R4659))</f>
        <v>Straight Feeder-AL-Tin-PET-4W-2</v>
      </c>
      <c r="T4659" s="14" t="str">
        <f>IF(COUNTIF(Cycletime[Element Desc.],ProjectsDB[[#This Row],[Element Desc.]])&gt;0,"Found","Not Found")</f>
        <v>Found</v>
      </c>
    </row>
    <row r="4660" spans="2:20" x14ac:dyDescent="0.25">
      <c r="B4660" s="8" t="s">
        <v>9622</v>
      </c>
      <c r="C4660" s="9" t="s">
        <v>2679</v>
      </c>
      <c r="D4660" s="9" t="s">
        <v>2680</v>
      </c>
      <c r="E4660" s="10">
        <v>8</v>
      </c>
      <c r="F4660" s="9" t="s">
        <v>9594</v>
      </c>
      <c r="G4660" s="9" t="s">
        <v>37</v>
      </c>
      <c r="H4660" s="11"/>
      <c r="I4660" s="12"/>
      <c r="J4660" s="12"/>
      <c r="K4660" s="12"/>
      <c r="L4660" s="12">
        <f t="array" ref="L4660">IFERROR(LOOKUP(2^15,SEARCH({"40A","63A","80A","100A","125A","160A","200A","250A","400A","630A","800A","1000A","1250A","1600A","2000A","2500A","3200A","4000A","5000A","6300A"},UPPER(D4660)),{40,63,80,100,125,160,200,250,400,630,800,1000,1250,1600,2000,2500,3200,4000,5000,6300}),0)</f>
        <v>4000</v>
      </c>
      <c r="M4660" s="9" t="str">
        <f t="shared" si="361"/>
        <v>Hanger Support</v>
      </c>
      <c r="N4660" s="9" t="str">
        <f t="shared" si="362"/>
        <v>AL</v>
      </c>
      <c r="O4660" s="13" t="str">
        <f t="shared" si="363"/>
        <v>None</v>
      </c>
      <c r="P4660" s="9" t="str">
        <f t="shared" si="364"/>
        <v>None</v>
      </c>
      <c r="Q4660" s="9" t="str">
        <f t="shared" si="365"/>
        <v>0</v>
      </c>
      <c r="R46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60" s="14" t="str">
        <f>IF(ProjectsDB[[#This Row],[Item Type]]="Straight Plug-In",_xlfn.TEXTJOIN("-",TRUE,M4660&amp;"-"&amp;_xlfn.LET(_xlpm.txt,ProjectsDB[[#This Row],[Assembly]],_xlpm.pos,FIND("SP",_xlpm.txt),_xlpm.pre,LEFT(_xlpm.txt,_xlpm.pos-1),IF(RIGHT(_xlpm.pre,3)="123","3PL",IF(RIGHT(_xlpm.pre,2)="12","2PL",IF(RIGHT(_xlpm.pre,1)="1","1PL","3PL")))),N4660,O4660,P4660,Q4660&amp;"W",R4660),_xlfn.TEXTJOIN("-",TRUE,M4660,N4660,O4660,P4660,Q4660&amp;"W",R4660))</f>
        <v>Hanger Support-AL-None-None-0W-2</v>
      </c>
      <c r="T4660" s="14" t="str">
        <f>IF(COUNTIF(Cycletime[Element Desc.],ProjectsDB[[#This Row],[Element Desc.]])&gt;0,"Found","Not Found")</f>
        <v>Found</v>
      </c>
    </row>
    <row r="4661" spans="2:20" x14ac:dyDescent="0.25">
      <c r="B4661" s="8" t="s">
        <v>9623</v>
      </c>
      <c r="C4661" s="9" t="s">
        <v>9592</v>
      </c>
      <c r="D4661" s="9" t="s">
        <v>9593</v>
      </c>
      <c r="E4661" s="10">
        <v>2</v>
      </c>
      <c r="F4661" s="9" t="s">
        <v>9594</v>
      </c>
      <c r="G4661" s="9" t="s">
        <v>37</v>
      </c>
      <c r="H4661" s="11"/>
      <c r="I4661" s="12"/>
      <c r="J4661" s="12"/>
      <c r="K4661" s="12"/>
      <c r="L4661" s="12">
        <f t="array" ref="L4661">IFERROR(LOOKUP(2^15,SEARCH({"40A","63A","80A","100A","125A","160A","200A","250A","400A","630A","800A","1000A","1250A","1600A","2000A","2500A","3200A","4000A","5000A","6300A"},UPPER(D4661)),{40,63,80,100,125,160,200,250,400,630,800,1000,1250,1600,2000,2500,3200,4000,5000,6300}),0)</f>
        <v>4000</v>
      </c>
      <c r="M4661" s="9" t="str">
        <f t="shared" si="361"/>
        <v>Joint Pack</v>
      </c>
      <c r="N4661" s="9" t="str">
        <f t="shared" si="362"/>
        <v>AL</v>
      </c>
      <c r="O4661" s="13" t="str">
        <f t="shared" si="363"/>
        <v>Tin</v>
      </c>
      <c r="P4661" s="9" t="str">
        <f t="shared" si="364"/>
        <v>None</v>
      </c>
      <c r="Q4661" s="9" t="str">
        <f t="shared" si="365"/>
        <v>4</v>
      </c>
      <c r="R46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61" s="14" t="str">
        <f>IF(ProjectsDB[[#This Row],[Item Type]]="Straight Plug-In",_xlfn.TEXTJOIN("-",TRUE,M4661&amp;"-"&amp;_xlfn.LET(_xlpm.txt,ProjectsDB[[#This Row],[Assembly]],_xlpm.pos,FIND("SP",_xlpm.txt),_xlpm.pre,LEFT(_xlpm.txt,_xlpm.pos-1),IF(RIGHT(_xlpm.pre,3)="123","3PL",IF(RIGHT(_xlpm.pre,2)="12","2PL",IF(RIGHT(_xlpm.pre,1)="1","1PL","3PL")))),N4661,O4661,P4661,Q4661&amp;"W",R4661),_xlfn.TEXTJOIN("-",TRUE,M4661,N4661,O4661,P4661,Q4661&amp;"W",R4661))</f>
        <v>Joint Pack-AL-Tin-None-4W-2</v>
      </c>
      <c r="T4661" s="14" t="str">
        <f>IF(COUNTIF(Cycletime[Element Desc.],ProjectsDB[[#This Row],[Element Desc.]])&gt;0,"Found","Not Found")</f>
        <v>Found</v>
      </c>
    </row>
    <row r="4662" spans="2:20" x14ac:dyDescent="0.25">
      <c r="B4662" s="8" t="s">
        <v>9624</v>
      </c>
      <c r="C4662" s="9" t="s">
        <v>9625</v>
      </c>
      <c r="D4662" s="9" t="s">
        <v>9626</v>
      </c>
      <c r="E4662" s="10">
        <v>1</v>
      </c>
      <c r="F4662" s="9" t="s">
        <v>9594</v>
      </c>
      <c r="G4662" s="9" t="s">
        <v>37</v>
      </c>
      <c r="H4662" s="11"/>
      <c r="I4662" s="12">
        <v>1410</v>
      </c>
      <c r="J4662" s="12"/>
      <c r="K4662" s="12"/>
      <c r="L4662" s="12">
        <f t="array" ref="L4662">IFERROR(LOOKUP(2^15,SEARCH({"40A","63A","80A","100A","125A","160A","200A","250A","400A","630A","800A","1000A","1250A","1600A","2000A","2500A","3200A","4000A","5000A","6300A"},UPPER(D4662)),{40,63,80,100,125,160,200,250,400,630,800,1000,1250,1600,2000,2500,3200,4000,5000,6300}),0)</f>
        <v>4000</v>
      </c>
      <c r="M4662" s="9" t="str">
        <f t="shared" si="361"/>
        <v>Straight Feeder</v>
      </c>
      <c r="N4662" s="9" t="str">
        <f t="shared" si="362"/>
        <v>AL</v>
      </c>
      <c r="O4662" s="13" t="str">
        <f t="shared" si="363"/>
        <v>Tin</v>
      </c>
      <c r="P4662" s="9" t="str">
        <f t="shared" si="364"/>
        <v>PET</v>
      </c>
      <c r="Q4662" s="9" t="str">
        <f t="shared" si="365"/>
        <v>4</v>
      </c>
      <c r="R46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62" s="14" t="str">
        <f>IF(ProjectsDB[[#This Row],[Item Type]]="Straight Plug-In",_xlfn.TEXTJOIN("-",TRUE,M4662&amp;"-"&amp;_xlfn.LET(_xlpm.txt,ProjectsDB[[#This Row],[Assembly]],_xlpm.pos,FIND("SP",_xlpm.txt),_xlpm.pre,LEFT(_xlpm.txt,_xlpm.pos-1),IF(RIGHT(_xlpm.pre,3)="123","3PL",IF(RIGHT(_xlpm.pre,2)="12","2PL",IF(RIGHT(_xlpm.pre,1)="1","1PL","3PL")))),N4662,O4662,P4662,Q4662&amp;"W",R4662),_xlfn.TEXTJOIN("-",TRUE,M4662,N4662,O4662,P4662,Q4662&amp;"W",R4662))</f>
        <v>Straight Feeder-AL-Tin-PET-4W-2</v>
      </c>
      <c r="T4662" s="14" t="str">
        <f>IF(COUNTIF(Cycletime[Element Desc.],ProjectsDB[[#This Row],[Element Desc.]])&gt;0,"Found","Not Found")</f>
        <v>Found</v>
      </c>
    </row>
    <row r="4663" spans="2:20" x14ac:dyDescent="0.25">
      <c r="B4663" s="8" t="s">
        <v>9627</v>
      </c>
      <c r="C4663" s="9" t="s">
        <v>9628</v>
      </c>
      <c r="D4663" s="9" t="s">
        <v>9629</v>
      </c>
      <c r="E4663" s="10">
        <v>1</v>
      </c>
      <c r="F4663" s="9" t="s">
        <v>9594</v>
      </c>
      <c r="G4663" s="9" t="s">
        <v>37</v>
      </c>
      <c r="H4663" s="11"/>
      <c r="I4663" s="12">
        <v>1765</v>
      </c>
      <c r="J4663" s="12"/>
      <c r="K4663" s="12"/>
      <c r="L4663" s="12">
        <f t="array" ref="L4663">IFERROR(LOOKUP(2^15,SEARCH({"40A","63A","80A","100A","125A","160A","200A","250A","400A","630A","800A","1000A","1250A","1600A","2000A","2500A","3200A","4000A","5000A","6300A"},UPPER(D4663)),{40,63,80,100,125,160,200,250,400,630,800,1000,1250,1600,2000,2500,3200,4000,5000,6300}),0)</f>
        <v>4000</v>
      </c>
      <c r="M4663" s="9" t="str">
        <f t="shared" si="361"/>
        <v>Straight Feeder</v>
      </c>
      <c r="N4663" s="9" t="str">
        <f t="shared" si="362"/>
        <v>AL</v>
      </c>
      <c r="O4663" s="13" t="str">
        <f t="shared" si="363"/>
        <v>Tin</v>
      </c>
      <c r="P4663" s="9" t="str">
        <f t="shared" si="364"/>
        <v>PET</v>
      </c>
      <c r="Q4663" s="9" t="str">
        <f t="shared" si="365"/>
        <v>4</v>
      </c>
      <c r="R46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63" s="14" t="str">
        <f>IF(ProjectsDB[[#This Row],[Item Type]]="Straight Plug-In",_xlfn.TEXTJOIN("-",TRUE,M4663&amp;"-"&amp;_xlfn.LET(_xlpm.txt,ProjectsDB[[#This Row],[Assembly]],_xlpm.pos,FIND("SP",_xlpm.txt),_xlpm.pre,LEFT(_xlpm.txt,_xlpm.pos-1),IF(RIGHT(_xlpm.pre,3)="123","3PL",IF(RIGHT(_xlpm.pre,2)="12","2PL",IF(RIGHT(_xlpm.pre,1)="1","1PL","3PL")))),N4663,O4663,P4663,Q4663&amp;"W",R4663),_xlfn.TEXTJOIN("-",TRUE,M4663,N4663,O4663,P4663,Q4663&amp;"W",R4663))</f>
        <v>Straight Feeder-AL-Tin-PET-4W-2</v>
      </c>
      <c r="T4663" s="14" t="str">
        <f>IF(COUNTIF(Cycletime[Element Desc.],ProjectsDB[[#This Row],[Element Desc.]])&gt;0,"Found","Not Found")</f>
        <v>Found</v>
      </c>
    </row>
    <row r="4664" spans="2:20" x14ac:dyDescent="0.25">
      <c r="B4664" s="8" t="s">
        <v>9630</v>
      </c>
      <c r="C4664" s="9" t="s">
        <v>2679</v>
      </c>
      <c r="D4664" s="9" t="s">
        <v>2680</v>
      </c>
      <c r="E4664" s="10">
        <v>8</v>
      </c>
      <c r="F4664" s="9" t="s">
        <v>9594</v>
      </c>
      <c r="G4664" s="9" t="s">
        <v>37</v>
      </c>
      <c r="H4664" s="11"/>
      <c r="I4664" s="12"/>
      <c r="J4664" s="12"/>
      <c r="K4664" s="12"/>
      <c r="L4664" s="12">
        <f t="array" ref="L4664">IFERROR(LOOKUP(2^15,SEARCH({"40A","63A","80A","100A","125A","160A","200A","250A","400A","630A","800A","1000A","1250A","1600A","2000A","2500A","3200A","4000A","5000A","6300A"},UPPER(D4664)),{40,63,80,100,125,160,200,250,400,630,800,1000,1250,1600,2000,2500,3200,4000,5000,6300}),0)</f>
        <v>4000</v>
      </c>
      <c r="M4664" s="9" t="str">
        <f t="shared" si="361"/>
        <v>Hanger Support</v>
      </c>
      <c r="N4664" s="9" t="str">
        <f t="shared" si="362"/>
        <v>AL</v>
      </c>
      <c r="O4664" s="13" t="str">
        <f t="shared" si="363"/>
        <v>None</v>
      </c>
      <c r="P4664" s="9" t="str">
        <f t="shared" si="364"/>
        <v>None</v>
      </c>
      <c r="Q4664" s="9" t="str">
        <f t="shared" si="365"/>
        <v>0</v>
      </c>
      <c r="R46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64" s="14" t="str">
        <f>IF(ProjectsDB[[#This Row],[Item Type]]="Straight Plug-In",_xlfn.TEXTJOIN("-",TRUE,M4664&amp;"-"&amp;_xlfn.LET(_xlpm.txt,ProjectsDB[[#This Row],[Assembly]],_xlpm.pos,FIND("SP",_xlpm.txt),_xlpm.pre,LEFT(_xlpm.txt,_xlpm.pos-1),IF(RIGHT(_xlpm.pre,3)="123","3PL",IF(RIGHT(_xlpm.pre,2)="12","2PL",IF(RIGHT(_xlpm.pre,1)="1","1PL","3PL")))),N4664,O4664,P4664,Q4664&amp;"W",R4664),_xlfn.TEXTJOIN("-",TRUE,M4664,N4664,O4664,P4664,Q4664&amp;"W",R4664))</f>
        <v>Hanger Support-AL-None-None-0W-2</v>
      </c>
      <c r="T4664" s="14" t="str">
        <f>IF(COUNTIF(Cycletime[Element Desc.],ProjectsDB[[#This Row],[Element Desc.]])&gt;0,"Found","Not Found")</f>
        <v>Found</v>
      </c>
    </row>
    <row r="4665" spans="2:20" x14ac:dyDescent="0.25">
      <c r="B4665" s="8" t="s">
        <v>9631</v>
      </c>
      <c r="C4665" s="9" t="s">
        <v>9592</v>
      </c>
      <c r="D4665" s="9" t="s">
        <v>9593</v>
      </c>
      <c r="E4665" s="10">
        <v>2</v>
      </c>
      <c r="F4665" s="9" t="s">
        <v>9594</v>
      </c>
      <c r="G4665" s="9" t="s">
        <v>37</v>
      </c>
      <c r="H4665" s="11"/>
      <c r="I4665" s="12"/>
      <c r="J4665" s="12"/>
      <c r="K4665" s="12"/>
      <c r="L4665" s="12">
        <f t="array" ref="L4665">IFERROR(LOOKUP(2^15,SEARCH({"40A","63A","80A","100A","125A","160A","200A","250A","400A","630A","800A","1000A","1250A","1600A","2000A","2500A","3200A","4000A","5000A","6300A"},UPPER(D4665)),{40,63,80,100,125,160,200,250,400,630,800,1000,1250,1600,2000,2500,3200,4000,5000,6300}),0)</f>
        <v>4000</v>
      </c>
      <c r="M4665" s="9" t="str">
        <f t="shared" si="361"/>
        <v>Joint Pack</v>
      </c>
      <c r="N4665" s="9" t="str">
        <f t="shared" si="362"/>
        <v>AL</v>
      </c>
      <c r="O4665" s="13" t="str">
        <f t="shared" si="363"/>
        <v>Tin</v>
      </c>
      <c r="P4665" s="9" t="str">
        <f t="shared" si="364"/>
        <v>None</v>
      </c>
      <c r="Q4665" s="9" t="str">
        <f t="shared" si="365"/>
        <v>4</v>
      </c>
      <c r="R46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65" s="14" t="str">
        <f>IF(ProjectsDB[[#This Row],[Item Type]]="Straight Plug-In",_xlfn.TEXTJOIN("-",TRUE,M4665&amp;"-"&amp;_xlfn.LET(_xlpm.txt,ProjectsDB[[#This Row],[Assembly]],_xlpm.pos,FIND("SP",_xlpm.txt),_xlpm.pre,LEFT(_xlpm.txt,_xlpm.pos-1),IF(RIGHT(_xlpm.pre,3)="123","3PL",IF(RIGHT(_xlpm.pre,2)="12","2PL",IF(RIGHT(_xlpm.pre,1)="1","1PL","3PL")))),N4665,O4665,P4665,Q4665&amp;"W",R4665),_xlfn.TEXTJOIN("-",TRUE,M4665,N4665,O4665,P4665,Q4665&amp;"W",R4665))</f>
        <v>Joint Pack-AL-Tin-None-4W-2</v>
      </c>
      <c r="T4665" s="14" t="str">
        <f>IF(COUNTIF(Cycletime[Element Desc.],ProjectsDB[[#This Row],[Element Desc.]])&gt;0,"Found","Not Found")</f>
        <v>Found</v>
      </c>
    </row>
    <row r="4666" spans="2:20" x14ac:dyDescent="0.25">
      <c r="B4666" s="8" t="s">
        <v>9632</v>
      </c>
      <c r="C4666" s="9" t="s">
        <v>9633</v>
      </c>
      <c r="D4666" s="9" t="s">
        <v>9634</v>
      </c>
      <c r="E4666" s="10">
        <v>1</v>
      </c>
      <c r="F4666" s="9" t="s">
        <v>9594</v>
      </c>
      <c r="G4666" s="9" t="s">
        <v>37</v>
      </c>
      <c r="H4666" s="11"/>
      <c r="I4666" s="12">
        <v>1360</v>
      </c>
      <c r="J4666" s="12"/>
      <c r="K4666" s="12"/>
      <c r="L4666" s="12">
        <f t="array" ref="L4666">IFERROR(LOOKUP(2^15,SEARCH({"40A","63A","80A","100A","125A","160A","200A","250A","400A","630A","800A","1000A","1250A","1600A","2000A","2500A","3200A","4000A","5000A","6300A"},UPPER(D4666)),{40,63,80,100,125,160,200,250,400,630,800,1000,1250,1600,2000,2500,3200,4000,5000,6300}),0)</f>
        <v>4000</v>
      </c>
      <c r="M4666" s="9" t="str">
        <f t="shared" si="361"/>
        <v>Straight Feeder</v>
      </c>
      <c r="N4666" s="9" t="str">
        <f t="shared" si="362"/>
        <v>AL</v>
      </c>
      <c r="O4666" s="13" t="str">
        <f t="shared" si="363"/>
        <v>Tin</v>
      </c>
      <c r="P4666" s="9" t="str">
        <f t="shared" si="364"/>
        <v>PET</v>
      </c>
      <c r="Q4666" s="9" t="str">
        <f t="shared" si="365"/>
        <v>4</v>
      </c>
      <c r="R46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66" s="14" t="str">
        <f>IF(ProjectsDB[[#This Row],[Item Type]]="Straight Plug-In",_xlfn.TEXTJOIN("-",TRUE,M4666&amp;"-"&amp;_xlfn.LET(_xlpm.txt,ProjectsDB[[#This Row],[Assembly]],_xlpm.pos,FIND("SP",_xlpm.txt),_xlpm.pre,LEFT(_xlpm.txt,_xlpm.pos-1),IF(RIGHT(_xlpm.pre,3)="123","3PL",IF(RIGHT(_xlpm.pre,2)="12","2PL",IF(RIGHT(_xlpm.pre,1)="1","1PL","3PL")))),N4666,O4666,P4666,Q4666&amp;"W",R4666),_xlfn.TEXTJOIN("-",TRUE,M4666,N4666,O4666,P4666,Q4666&amp;"W",R4666))</f>
        <v>Straight Feeder-AL-Tin-PET-4W-2</v>
      </c>
      <c r="T4666" s="14" t="str">
        <f>IF(COUNTIF(Cycletime[Element Desc.],ProjectsDB[[#This Row],[Element Desc.]])&gt;0,"Found","Not Found")</f>
        <v>Found</v>
      </c>
    </row>
    <row r="4667" spans="2:20" x14ac:dyDescent="0.25">
      <c r="B4667" s="8" t="s">
        <v>9635</v>
      </c>
      <c r="C4667" s="9" t="s">
        <v>9636</v>
      </c>
      <c r="D4667" s="9" t="s">
        <v>9637</v>
      </c>
      <c r="E4667" s="10">
        <v>1</v>
      </c>
      <c r="F4667" s="9" t="s">
        <v>9594</v>
      </c>
      <c r="G4667" s="9" t="s">
        <v>1426</v>
      </c>
      <c r="H4667" s="11"/>
      <c r="I4667" s="12">
        <v>800</v>
      </c>
      <c r="J4667" s="12"/>
      <c r="K4667" s="12"/>
      <c r="L4667" s="12">
        <f t="array" ref="L4667">IFERROR(LOOKUP(2^15,SEARCH({"40A","63A","80A","100A","125A","160A","200A","250A","400A","630A","800A","1000A","1250A","1600A","2000A","2500A","3200A","4000A","5000A","6300A"},UPPER(D4667)),{40,63,80,100,125,160,200,250,400,630,800,1000,1250,1600,2000,2500,3200,4000,5000,6300}),0)</f>
        <v>4000</v>
      </c>
      <c r="M4667" s="9" t="str">
        <f t="shared" si="361"/>
        <v>Straight Feeder</v>
      </c>
      <c r="N4667" s="9" t="str">
        <f t="shared" si="362"/>
        <v>AL</v>
      </c>
      <c r="O4667" s="13" t="str">
        <f t="shared" si="363"/>
        <v>Tin</v>
      </c>
      <c r="P4667" s="9" t="str">
        <f t="shared" si="364"/>
        <v>PET</v>
      </c>
      <c r="Q4667" s="9" t="str">
        <f t="shared" si="365"/>
        <v>4</v>
      </c>
      <c r="R46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67" s="14" t="str">
        <f>IF(ProjectsDB[[#This Row],[Item Type]]="Straight Plug-In",_xlfn.TEXTJOIN("-",TRUE,M4667&amp;"-"&amp;_xlfn.LET(_xlpm.txt,ProjectsDB[[#This Row],[Assembly]],_xlpm.pos,FIND("SP",_xlpm.txt),_xlpm.pre,LEFT(_xlpm.txt,_xlpm.pos-1),IF(RIGHT(_xlpm.pre,3)="123","3PL",IF(RIGHT(_xlpm.pre,2)="12","2PL",IF(RIGHT(_xlpm.pre,1)="1","1PL","3PL")))),N4667,O4667,P4667,Q4667&amp;"W",R4667),_xlfn.TEXTJOIN("-",TRUE,M4667,N4667,O4667,P4667,Q4667&amp;"W",R4667))</f>
        <v>Straight Feeder-AL-Tin-PET-4W-2</v>
      </c>
      <c r="T4667" s="14" t="str">
        <f>IF(COUNTIF(Cycletime[Element Desc.],ProjectsDB[[#This Row],[Element Desc.]])&gt;0,"Found","Not Found")</f>
        <v>Found</v>
      </c>
    </row>
    <row r="4668" spans="2:20" x14ac:dyDescent="0.25">
      <c r="B4668" s="8" t="s">
        <v>9638</v>
      </c>
      <c r="C4668" s="9" t="s">
        <v>9592</v>
      </c>
      <c r="D4668" s="9" t="s">
        <v>9593</v>
      </c>
      <c r="E4668" s="10">
        <v>2</v>
      </c>
      <c r="F4668" s="9" t="s">
        <v>9594</v>
      </c>
      <c r="G4668" s="9" t="s">
        <v>1426</v>
      </c>
      <c r="H4668" s="11"/>
      <c r="I4668" s="12"/>
      <c r="J4668" s="12"/>
      <c r="K4668" s="12"/>
      <c r="L4668" s="12">
        <f t="array" ref="L4668">IFERROR(LOOKUP(2^15,SEARCH({"40A","63A","80A","100A","125A","160A","200A","250A","400A","630A","800A","1000A","1250A","1600A","2000A","2500A","3200A","4000A","5000A","6300A"},UPPER(D4668)),{40,63,80,100,125,160,200,250,400,630,800,1000,1250,1600,2000,2500,3200,4000,5000,6300}),0)</f>
        <v>4000</v>
      </c>
      <c r="M4668" s="9" t="str">
        <f t="shared" si="361"/>
        <v>Joint Pack</v>
      </c>
      <c r="N4668" s="9" t="str">
        <f t="shared" si="362"/>
        <v>AL</v>
      </c>
      <c r="O4668" s="13" t="str">
        <f t="shared" si="363"/>
        <v>Tin</v>
      </c>
      <c r="P4668" s="9" t="str">
        <f t="shared" si="364"/>
        <v>None</v>
      </c>
      <c r="Q4668" s="9" t="str">
        <f t="shared" si="365"/>
        <v>4</v>
      </c>
      <c r="R46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68" s="14" t="str">
        <f>IF(ProjectsDB[[#This Row],[Item Type]]="Straight Plug-In",_xlfn.TEXTJOIN("-",TRUE,M4668&amp;"-"&amp;_xlfn.LET(_xlpm.txt,ProjectsDB[[#This Row],[Assembly]],_xlpm.pos,FIND("SP",_xlpm.txt),_xlpm.pre,LEFT(_xlpm.txt,_xlpm.pos-1),IF(RIGHT(_xlpm.pre,3)="123","3PL",IF(RIGHT(_xlpm.pre,2)="12","2PL",IF(RIGHT(_xlpm.pre,1)="1","1PL","3PL")))),N4668,O4668,P4668,Q4668&amp;"W",R4668),_xlfn.TEXTJOIN("-",TRUE,M4668,N4668,O4668,P4668,Q4668&amp;"W",R4668))</f>
        <v>Joint Pack-AL-Tin-None-4W-2</v>
      </c>
      <c r="T4668" s="14" t="str">
        <f>IF(COUNTIF(Cycletime[Element Desc.],ProjectsDB[[#This Row],[Element Desc.]])&gt;0,"Found","Not Found")</f>
        <v>Found</v>
      </c>
    </row>
    <row r="4669" spans="2:20" x14ac:dyDescent="0.25">
      <c r="B4669" s="8" t="s">
        <v>9639</v>
      </c>
      <c r="C4669" s="9" t="s">
        <v>9640</v>
      </c>
      <c r="D4669" s="9" t="s">
        <v>9641</v>
      </c>
      <c r="E4669" s="10">
        <v>1</v>
      </c>
      <c r="F4669" s="9" t="s">
        <v>9594</v>
      </c>
      <c r="G4669" s="9" t="s">
        <v>1426</v>
      </c>
      <c r="H4669" s="11"/>
      <c r="I4669" s="12">
        <v>1330</v>
      </c>
      <c r="J4669" s="12"/>
      <c r="K4669" s="12"/>
      <c r="L4669" s="12">
        <f t="array" ref="L4669">IFERROR(LOOKUP(2^15,SEARCH({"40A","63A","80A","100A","125A","160A","200A","250A","400A","630A","800A","1000A","1250A","1600A","2000A","2500A","3200A","4000A","5000A","6300A"},UPPER(D4669)),{40,63,80,100,125,160,200,250,400,630,800,1000,1250,1600,2000,2500,3200,4000,5000,6300}),0)</f>
        <v>4000</v>
      </c>
      <c r="M4669" s="9" t="str">
        <f t="shared" si="361"/>
        <v>Straight Feeder</v>
      </c>
      <c r="N4669" s="9" t="str">
        <f t="shared" si="362"/>
        <v>AL</v>
      </c>
      <c r="O4669" s="13" t="str">
        <f t="shared" si="363"/>
        <v>Tin</v>
      </c>
      <c r="P4669" s="9" t="str">
        <f t="shared" si="364"/>
        <v>PET</v>
      </c>
      <c r="Q4669" s="9" t="str">
        <f t="shared" si="365"/>
        <v>4</v>
      </c>
      <c r="R46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69" s="14" t="str">
        <f>IF(ProjectsDB[[#This Row],[Item Type]]="Straight Plug-In",_xlfn.TEXTJOIN("-",TRUE,M4669&amp;"-"&amp;_xlfn.LET(_xlpm.txt,ProjectsDB[[#This Row],[Assembly]],_xlpm.pos,FIND("SP",_xlpm.txt),_xlpm.pre,LEFT(_xlpm.txt,_xlpm.pos-1),IF(RIGHT(_xlpm.pre,3)="123","3PL",IF(RIGHT(_xlpm.pre,2)="12","2PL",IF(RIGHT(_xlpm.pre,1)="1","1PL","3PL")))),N4669,O4669,P4669,Q4669&amp;"W",R4669),_xlfn.TEXTJOIN("-",TRUE,M4669,N4669,O4669,P4669,Q4669&amp;"W",R4669))</f>
        <v>Straight Feeder-AL-Tin-PET-4W-2</v>
      </c>
      <c r="T4669" s="14" t="str">
        <f>IF(COUNTIF(Cycletime[Element Desc.],ProjectsDB[[#This Row],[Element Desc.]])&gt;0,"Found","Not Found")</f>
        <v>Found</v>
      </c>
    </row>
    <row r="4670" spans="2:20" x14ac:dyDescent="0.25">
      <c r="B4670" s="8" t="s">
        <v>9642</v>
      </c>
      <c r="C4670" s="9" t="s">
        <v>9643</v>
      </c>
      <c r="D4670" s="9" t="s">
        <v>9644</v>
      </c>
      <c r="E4670" s="10">
        <v>1</v>
      </c>
      <c r="F4670" s="9" t="s">
        <v>9594</v>
      </c>
      <c r="G4670" s="9" t="s">
        <v>1426</v>
      </c>
      <c r="H4670" s="11"/>
      <c r="I4670" s="12">
        <v>1540</v>
      </c>
      <c r="J4670" s="12"/>
      <c r="K4670" s="12"/>
      <c r="L4670" s="12">
        <f t="array" ref="L4670">IFERROR(LOOKUP(2^15,SEARCH({"40A","63A","80A","100A","125A","160A","200A","250A","400A","630A","800A","1000A","1250A","1600A","2000A","2500A","3200A","4000A","5000A","6300A"},UPPER(D4670)),{40,63,80,100,125,160,200,250,400,630,800,1000,1250,1600,2000,2500,3200,4000,5000,6300}),0)</f>
        <v>4000</v>
      </c>
      <c r="M4670" s="9" t="str">
        <f t="shared" si="361"/>
        <v>Straight Feeder</v>
      </c>
      <c r="N4670" s="9" t="str">
        <f t="shared" si="362"/>
        <v>AL</v>
      </c>
      <c r="O4670" s="13" t="str">
        <f t="shared" si="363"/>
        <v>Tin</v>
      </c>
      <c r="P4670" s="9" t="str">
        <f t="shared" si="364"/>
        <v>PET</v>
      </c>
      <c r="Q4670" s="9" t="str">
        <f t="shared" si="365"/>
        <v>4</v>
      </c>
      <c r="R46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70" s="14" t="str">
        <f>IF(ProjectsDB[[#This Row],[Item Type]]="Straight Plug-In",_xlfn.TEXTJOIN("-",TRUE,M4670&amp;"-"&amp;_xlfn.LET(_xlpm.txt,ProjectsDB[[#This Row],[Assembly]],_xlpm.pos,FIND("SP",_xlpm.txt),_xlpm.pre,LEFT(_xlpm.txt,_xlpm.pos-1),IF(RIGHT(_xlpm.pre,3)="123","3PL",IF(RIGHT(_xlpm.pre,2)="12","2PL",IF(RIGHT(_xlpm.pre,1)="1","1PL","3PL")))),N4670,O4670,P4670,Q4670&amp;"W",R4670),_xlfn.TEXTJOIN("-",TRUE,M4670,N4670,O4670,P4670,Q4670&amp;"W",R4670))</f>
        <v>Straight Feeder-AL-Tin-PET-4W-2</v>
      </c>
      <c r="T4670" s="14" t="str">
        <f>IF(COUNTIF(Cycletime[Element Desc.],ProjectsDB[[#This Row],[Element Desc.]])&gt;0,"Found","Not Found")</f>
        <v>Found</v>
      </c>
    </row>
    <row r="4671" spans="2:20" x14ac:dyDescent="0.25">
      <c r="B4671" s="8" t="s">
        <v>9645</v>
      </c>
      <c r="C4671" s="9" t="s">
        <v>9646</v>
      </c>
      <c r="D4671" s="9" t="s">
        <v>9647</v>
      </c>
      <c r="E4671" s="10">
        <v>1</v>
      </c>
      <c r="F4671" s="9" t="s">
        <v>9594</v>
      </c>
      <c r="G4671" s="9" t="s">
        <v>1426</v>
      </c>
      <c r="H4671" s="11"/>
      <c r="I4671" s="12">
        <v>830</v>
      </c>
      <c r="J4671" s="12"/>
      <c r="K4671" s="12"/>
      <c r="L4671" s="12">
        <f t="array" ref="L4671">IFERROR(LOOKUP(2^15,SEARCH({"40A","63A","80A","100A","125A","160A","200A","250A","400A","630A","800A","1000A","1250A","1600A","2000A","2500A","3200A","4000A","5000A","6300A"},UPPER(D4671)),{40,63,80,100,125,160,200,250,400,630,800,1000,1250,1600,2000,2500,3200,4000,5000,6300}),0)</f>
        <v>4000</v>
      </c>
      <c r="M4671" s="9" t="str">
        <f t="shared" si="361"/>
        <v>Straight Feeder</v>
      </c>
      <c r="N4671" s="9" t="str">
        <f t="shared" si="362"/>
        <v>AL</v>
      </c>
      <c r="O4671" s="13" t="str">
        <f t="shared" si="363"/>
        <v>Tin</v>
      </c>
      <c r="P4671" s="9" t="str">
        <f t="shared" si="364"/>
        <v>PET</v>
      </c>
      <c r="Q4671" s="9" t="str">
        <f t="shared" si="365"/>
        <v>4</v>
      </c>
      <c r="R46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71" s="14" t="str">
        <f>IF(ProjectsDB[[#This Row],[Item Type]]="Straight Plug-In",_xlfn.TEXTJOIN("-",TRUE,M4671&amp;"-"&amp;_xlfn.LET(_xlpm.txt,ProjectsDB[[#This Row],[Assembly]],_xlpm.pos,FIND("SP",_xlpm.txt),_xlpm.pre,LEFT(_xlpm.txt,_xlpm.pos-1),IF(RIGHT(_xlpm.pre,3)="123","3PL",IF(RIGHT(_xlpm.pre,2)="12","2PL",IF(RIGHT(_xlpm.pre,1)="1","1PL","3PL")))),N4671,O4671,P4671,Q4671&amp;"W",R4671),_xlfn.TEXTJOIN("-",TRUE,M4671,N4671,O4671,P4671,Q4671&amp;"W",R4671))</f>
        <v>Straight Feeder-AL-Tin-PET-4W-2</v>
      </c>
      <c r="T4671" s="14" t="str">
        <f>IF(COUNTIF(Cycletime[Element Desc.],ProjectsDB[[#This Row],[Element Desc.]])&gt;0,"Found","Not Found")</f>
        <v>Found</v>
      </c>
    </row>
    <row r="4672" spans="2:20" x14ac:dyDescent="0.25">
      <c r="B4672" s="8" t="s">
        <v>9648</v>
      </c>
      <c r="C4672" s="9" t="s">
        <v>9592</v>
      </c>
      <c r="D4672" s="9" t="s">
        <v>9593</v>
      </c>
      <c r="E4672" s="10">
        <v>2</v>
      </c>
      <c r="F4672" s="9" t="s">
        <v>9594</v>
      </c>
      <c r="G4672" s="9" t="s">
        <v>1426</v>
      </c>
      <c r="H4672" s="11"/>
      <c r="I4672" s="12"/>
      <c r="J4672" s="12"/>
      <c r="K4672" s="12"/>
      <c r="L4672" s="12">
        <f t="array" ref="L4672">IFERROR(LOOKUP(2^15,SEARCH({"40A","63A","80A","100A","125A","160A","200A","250A","400A","630A","800A","1000A","1250A","1600A","2000A","2500A","3200A","4000A","5000A","6300A"},UPPER(D4672)),{40,63,80,100,125,160,200,250,400,630,800,1000,1250,1600,2000,2500,3200,4000,5000,6300}),0)</f>
        <v>4000</v>
      </c>
      <c r="M4672" s="9" t="str">
        <f t="shared" si="361"/>
        <v>Joint Pack</v>
      </c>
      <c r="N4672" s="9" t="str">
        <f t="shared" si="362"/>
        <v>AL</v>
      </c>
      <c r="O4672" s="13" t="str">
        <f t="shared" si="363"/>
        <v>Tin</v>
      </c>
      <c r="P4672" s="9" t="str">
        <f t="shared" si="364"/>
        <v>None</v>
      </c>
      <c r="Q4672" s="9" t="str">
        <f t="shared" si="365"/>
        <v>4</v>
      </c>
      <c r="R46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72" s="14" t="str">
        <f>IF(ProjectsDB[[#This Row],[Item Type]]="Straight Plug-In",_xlfn.TEXTJOIN("-",TRUE,M4672&amp;"-"&amp;_xlfn.LET(_xlpm.txt,ProjectsDB[[#This Row],[Assembly]],_xlpm.pos,FIND("SP",_xlpm.txt),_xlpm.pre,LEFT(_xlpm.txt,_xlpm.pos-1),IF(RIGHT(_xlpm.pre,3)="123","3PL",IF(RIGHT(_xlpm.pre,2)="12","2PL",IF(RIGHT(_xlpm.pre,1)="1","1PL","3PL")))),N4672,O4672,P4672,Q4672&amp;"W",R4672),_xlfn.TEXTJOIN("-",TRUE,M4672,N4672,O4672,P4672,Q4672&amp;"W",R4672))</f>
        <v>Joint Pack-AL-Tin-None-4W-2</v>
      </c>
      <c r="T4672" s="14" t="str">
        <f>IF(COUNTIF(Cycletime[Element Desc.],ProjectsDB[[#This Row],[Element Desc.]])&gt;0,"Found","Not Found")</f>
        <v>Found</v>
      </c>
    </row>
    <row r="4673" spans="2:20" x14ac:dyDescent="0.25">
      <c r="B4673" s="8" t="s">
        <v>9649</v>
      </c>
      <c r="C4673" s="9" t="s">
        <v>9650</v>
      </c>
      <c r="D4673" s="9" t="s">
        <v>9651</v>
      </c>
      <c r="E4673" s="10">
        <v>1</v>
      </c>
      <c r="F4673" s="9" t="s">
        <v>9652</v>
      </c>
      <c r="G4673" s="9" t="s">
        <v>1426</v>
      </c>
      <c r="H4673" s="11"/>
      <c r="I4673" s="12">
        <v>425</v>
      </c>
      <c r="J4673" s="12"/>
      <c r="K4673" s="12"/>
      <c r="L4673" s="12">
        <f t="array" ref="L4673">IFERROR(LOOKUP(2^15,SEARCH({"40A","63A","80A","100A","125A","160A","200A","250A","400A","630A","800A","1000A","1250A","1600A","2000A","2500A","3200A","4000A","5000A","6300A"},UPPER(D4673)),{40,63,80,100,125,160,200,250,400,630,800,1000,1250,1600,2000,2500,3200,4000,5000,6300}),0)</f>
        <v>4000</v>
      </c>
      <c r="M4673" s="9" t="str">
        <f t="shared" si="361"/>
        <v>Flexible Link</v>
      </c>
      <c r="N4673" s="9" t="str">
        <f t="shared" si="362"/>
        <v>CU</v>
      </c>
      <c r="O4673" s="13" t="str">
        <f t="shared" si="363"/>
        <v>Tin</v>
      </c>
      <c r="P4673" s="9" t="str">
        <f t="shared" si="364"/>
        <v>PET</v>
      </c>
      <c r="Q4673" s="9" t="str">
        <f t="shared" si="365"/>
        <v>4</v>
      </c>
      <c r="R46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73" s="14" t="str">
        <f>IF(ProjectsDB[[#This Row],[Item Type]]="Straight Plug-In",_xlfn.TEXTJOIN("-",TRUE,M4673&amp;"-"&amp;_xlfn.LET(_xlpm.txt,ProjectsDB[[#This Row],[Assembly]],_xlpm.pos,FIND("SP",_xlpm.txt),_xlpm.pre,LEFT(_xlpm.txt,_xlpm.pos-1),IF(RIGHT(_xlpm.pre,3)="123","3PL",IF(RIGHT(_xlpm.pre,2)="12","2PL",IF(RIGHT(_xlpm.pre,1)="1","1PL","3PL")))),N4673,O4673,P4673,Q4673&amp;"W",R4673),_xlfn.TEXTJOIN("-",TRUE,M4673,N4673,O4673,P4673,Q4673&amp;"W",R4673))</f>
        <v>Flexible Link-CU-Tin-PET-4W-2</v>
      </c>
      <c r="T4673" s="14" t="str">
        <f>IF(COUNTIF(Cycletime[Element Desc.],ProjectsDB[[#This Row],[Element Desc.]])&gt;0,"Found","Not Found")</f>
        <v>Found</v>
      </c>
    </row>
    <row r="4674" spans="2:20" x14ac:dyDescent="0.25">
      <c r="B4674" s="8" t="s">
        <v>9653</v>
      </c>
      <c r="C4674" s="9" t="s">
        <v>2117</v>
      </c>
      <c r="D4674" s="9" t="s">
        <v>2118</v>
      </c>
      <c r="E4674" s="10">
        <v>1</v>
      </c>
      <c r="F4674" s="9" t="s">
        <v>9652</v>
      </c>
      <c r="G4674" s="9" t="s">
        <v>1426</v>
      </c>
      <c r="H4674" s="11"/>
      <c r="I4674" s="12"/>
      <c r="J4674" s="12"/>
      <c r="K4674" s="12"/>
      <c r="L4674" s="12">
        <f t="array" ref="L4674">IFERROR(LOOKUP(2^15,SEARCH({"40A","63A","80A","100A","125A","160A","200A","250A","400A","630A","800A","1000A","1250A","1600A","2000A","2500A","3200A","4000A","5000A","6300A"},UPPER(D4674)),{40,63,80,100,125,160,200,250,400,630,800,1000,1250,1600,2000,2500,3200,4000,5000,6300}),0)</f>
        <v>4000</v>
      </c>
      <c r="M4674" s="9" t="str">
        <f t="shared" si="361"/>
        <v>Flexible Link</v>
      </c>
      <c r="N4674" s="9" t="str">
        <f t="shared" si="362"/>
        <v>CU</v>
      </c>
      <c r="O4674" s="13" t="str">
        <f t="shared" si="363"/>
        <v>None</v>
      </c>
      <c r="P4674" s="9" t="str">
        <f t="shared" si="364"/>
        <v>None</v>
      </c>
      <c r="Q4674" s="9" t="str">
        <f t="shared" si="365"/>
        <v>0</v>
      </c>
      <c r="R46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74" s="14" t="str">
        <f>IF(ProjectsDB[[#This Row],[Item Type]]="Straight Plug-In",_xlfn.TEXTJOIN("-",TRUE,M4674&amp;"-"&amp;_xlfn.LET(_xlpm.txt,ProjectsDB[[#This Row],[Assembly]],_xlpm.pos,FIND("SP",_xlpm.txt),_xlpm.pre,LEFT(_xlpm.txt,_xlpm.pos-1),IF(RIGHT(_xlpm.pre,3)="123","3PL",IF(RIGHT(_xlpm.pre,2)="12","2PL",IF(RIGHT(_xlpm.pre,1)="1","1PL","3PL")))),N4674,O4674,P4674,Q4674&amp;"W",R4674),_xlfn.TEXTJOIN("-",TRUE,M4674,N4674,O4674,P4674,Q4674&amp;"W",R4674))</f>
        <v>Flexible Link-CU-None-None-0W-2</v>
      </c>
      <c r="T4674" s="14" t="str">
        <f>IF(COUNTIF(Cycletime[Element Desc.],ProjectsDB[[#This Row],[Element Desc.]])&gt;0,"Found","Not Found")</f>
        <v>Found</v>
      </c>
    </row>
    <row r="4675" spans="2:20" x14ac:dyDescent="0.25">
      <c r="B4675" s="8" t="s">
        <v>9654</v>
      </c>
      <c r="C4675" s="9" t="s">
        <v>9655</v>
      </c>
      <c r="D4675" s="9" t="s">
        <v>9656</v>
      </c>
      <c r="E4675" s="10">
        <v>4</v>
      </c>
      <c r="F4675" s="9" t="s">
        <v>9657</v>
      </c>
      <c r="G4675" s="9" t="s">
        <v>26</v>
      </c>
      <c r="H4675" s="11"/>
      <c r="I4675" s="12">
        <v>400</v>
      </c>
      <c r="J4675" s="12"/>
      <c r="K4675" s="12"/>
      <c r="L4675" s="12">
        <f t="array" ref="L4675">IFERROR(LOOKUP(2^15,SEARCH({"40A","63A","80A","100A","125A","160A","200A","250A","400A","630A","800A","1000A","1250A","1600A","2000A","2500A","3200A","4000A","5000A","6300A"},UPPER(D4675)),{40,63,80,100,125,160,200,250,400,630,800,1000,1250,1600,2000,2500,3200,4000,5000,6300}),0)</f>
        <v>1000</v>
      </c>
      <c r="M4675" s="9" t="str">
        <f t="shared" si="361"/>
        <v>Straight Feeder</v>
      </c>
      <c r="N4675" s="9" t="str">
        <f t="shared" si="362"/>
        <v>AL</v>
      </c>
      <c r="O4675" s="13" t="str">
        <f t="shared" si="363"/>
        <v>Silver</v>
      </c>
      <c r="P4675" s="9" t="str">
        <f t="shared" si="364"/>
        <v>Epoxy</v>
      </c>
      <c r="Q4675" s="9" t="str">
        <f t="shared" si="365"/>
        <v>4</v>
      </c>
      <c r="R46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75" s="14" t="str">
        <f>IF(ProjectsDB[[#This Row],[Item Type]]="Straight Plug-In",_xlfn.TEXTJOIN("-",TRUE,M4675&amp;"-"&amp;_xlfn.LET(_xlpm.txt,ProjectsDB[[#This Row],[Assembly]],_xlpm.pos,FIND("SP",_xlpm.txt),_xlpm.pre,LEFT(_xlpm.txt,_xlpm.pos-1),IF(RIGHT(_xlpm.pre,3)="123","3PL",IF(RIGHT(_xlpm.pre,2)="12","2PL",IF(RIGHT(_xlpm.pre,1)="1","1PL","3PL")))),N4675,O4675,P4675,Q4675&amp;"W",R4675),_xlfn.TEXTJOIN("-",TRUE,M4675,N4675,O4675,P4675,Q4675&amp;"W",R4675))</f>
        <v>Straight Feeder-AL-Silver-Epoxy-4W-1</v>
      </c>
      <c r="T4675" s="14" t="str">
        <f>IF(COUNTIF(Cycletime[Element Desc.],ProjectsDB[[#This Row],[Element Desc.]])&gt;0,"Found","Not Found")</f>
        <v>Found</v>
      </c>
    </row>
    <row r="4676" spans="2:20" x14ac:dyDescent="0.25">
      <c r="B4676" s="8" t="s">
        <v>9658</v>
      </c>
      <c r="C4676" s="9" t="s">
        <v>9659</v>
      </c>
      <c r="D4676" s="9" t="s">
        <v>9660</v>
      </c>
      <c r="E4676" s="10">
        <v>2</v>
      </c>
      <c r="F4676" s="9" t="s">
        <v>9657</v>
      </c>
      <c r="G4676" s="9" t="s">
        <v>26</v>
      </c>
      <c r="H4676" s="11"/>
      <c r="I4676" s="12"/>
      <c r="J4676" s="12"/>
      <c r="K4676" s="12"/>
      <c r="L4676" s="12">
        <f t="array" ref="L4676">IFERROR(LOOKUP(2^15,SEARCH({"40A","63A","80A","100A","125A","160A","200A","250A","400A","630A","800A","1000A","1250A","1600A","2000A","2500A","3200A","4000A","5000A","6300A"},UPPER(D4676)),{40,63,80,100,125,160,200,250,400,630,800,1000,1250,1600,2000,2500,3200,4000,5000,6300}),0)</f>
        <v>1000</v>
      </c>
      <c r="M4676" s="9" t="str">
        <f t="shared" ref="M4676:M4739" si="366">_xlfn.LET(_xlpm.d,UPPER(TRIM(SUBSTITUTE(SUBSTITUTE(D4676,CHAR(160),"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4676" s="9" t="str">
        <f t="shared" ref="N4676:N4739" si="367">IF(ISNUMBER(SEARCH("CU",D4676)),"CU",IF(ISNUMBER(SEARCH("AL",D4676)),"AL",IF(ISNUMBER(SEARCH("Copper",D4676)),"CU","SH")))</f>
        <v>AL</v>
      </c>
      <c r="O4676" s="13" t="str">
        <f t="shared" ref="O4676:O4739" si="368">IF(ISNUMBER(SEARCH("Silver",D4676)),"Silver",IF(ISNUMBER(SEARCH("Tin",D4676)),"Tin","None"))</f>
        <v>Silver</v>
      </c>
      <c r="P4676" s="9" t="str">
        <f t="shared" ref="P4676:P4739" si="369">IF(ISNUMBER(SEARCH("Epoxy",D4676)),"Epoxy",IF(ISNUMBER(SEARCH("PET",D4676)),"PET","None"))</f>
        <v>None</v>
      </c>
      <c r="Q4676" s="9" t="str">
        <f t="shared" ref="Q4676:Q4739" si="370">IF(ISNUMBER(SEARCH("3-Wire",D4676)),"3",IF(ISNUMBER(SEARCH("4-Wire",D4676)),"4",IF(ISNUMBER(SEARCH("5-Wire",D4676)),"5",IF(ISNUMBER(SEARCH("6-Wire",D4676)),"6","0"))))</f>
        <v>4</v>
      </c>
      <c r="R46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76" s="14" t="str">
        <f>IF(ProjectsDB[[#This Row],[Item Type]]="Straight Plug-In",_xlfn.TEXTJOIN("-",TRUE,M4676&amp;"-"&amp;_xlfn.LET(_xlpm.txt,ProjectsDB[[#This Row],[Assembly]],_xlpm.pos,FIND("SP",_xlpm.txt),_xlpm.pre,LEFT(_xlpm.txt,_xlpm.pos-1),IF(RIGHT(_xlpm.pre,3)="123","3PL",IF(RIGHT(_xlpm.pre,2)="12","2PL",IF(RIGHT(_xlpm.pre,1)="1","1PL","3PL")))),N4676,O4676,P4676,Q4676&amp;"W",R4676),_xlfn.TEXTJOIN("-",TRUE,M4676,N4676,O4676,P4676,Q4676&amp;"W",R4676))</f>
        <v>Joint Pack-AL-Silver-None-4W-1</v>
      </c>
      <c r="T4676" s="14" t="str">
        <f>IF(COUNTIF(Cycletime[Element Desc.],ProjectsDB[[#This Row],[Element Desc.]])&gt;0,"Found","Not Found")</f>
        <v>Found</v>
      </c>
    </row>
    <row r="4677" spans="2:20" x14ac:dyDescent="0.25">
      <c r="B4677" s="8" t="s">
        <v>9661</v>
      </c>
      <c r="C4677" s="9" t="s">
        <v>9662</v>
      </c>
      <c r="D4677" s="9" t="s">
        <v>9663</v>
      </c>
      <c r="E4677" s="10">
        <v>4</v>
      </c>
      <c r="F4677" s="9" t="s">
        <v>9657</v>
      </c>
      <c r="G4677" s="9" t="s">
        <v>26</v>
      </c>
      <c r="H4677" s="11"/>
      <c r="I4677" s="12"/>
      <c r="J4677" s="12"/>
      <c r="K4677" s="12"/>
      <c r="L4677" s="12">
        <f t="array" ref="L4677">IFERROR(LOOKUP(2^15,SEARCH({"40A","63A","80A","100A","125A","160A","200A","250A","400A","630A","800A","1000A","1250A","1600A","2000A","2500A","3200A","4000A","5000A","6300A"},UPPER(D4677)),{40,63,80,100,125,160,200,250,400,630,800,1000,1250,1600,2000,2500,3200,4000,5000,6300}),0)</f>
        <v>1000</v>
      </c>
      <c r="M4677" s="9" t="str">
        <f t="shared" si="366"/>
        <v>End Cap</v>
      </c>
      <c r="N4677" s="9" t="str">
        <f t="shared" si="367"/>
        <v>AL</v>
      </c>
      <c r="O4677" s="13" t="str">
        <f t="shared" si="368"/>
        <v>None</v>
      </c>
      <c r="P4677" s="9" t="str">
        <f t="shared" si="369"/>
        <v>None</v>
      </c>
      <c r="Q4677" s="9" t="str">
        <f t="shared" si="370"/>
        <v>0</v>
      </c>
      <c r="R46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77" s="14" t="str">
        <f>IF(ProjectsDB[[#This Row],[Item Type]]="Straight Plug-In",_xlfn.TEXTJOIN("-",TRUE,M4677&amp;"-"&amp;_xlfn.LET(_xlpm.txt,ProjectsDB[[#This Row],[Assembly]],_xlpm.pos,FIND("SP",_xlpm.txt),_xlpm.pre,LEFT(_xlpm.txt,_xlpm.pos-1),IF(RIGHT(_xlpm.pre,3)="123","3PL",IF(RIGHT(_xlpm.pre,2)="12","2PL",IF(RIGHT(_xlpm.pre,1)="1","1PL","3PL")))),N4677,O4677,P4677,Q4677&amp;"W",R4677),_xlfn.TEXTJOIN("-",TRUE,M4677,N4677,O4677,P4677,Q4677&amp;"W",R4677))</f>
        <v>End Cap-AL-None-None-0W-1</v>
      </c>
      <c r="T4677" s="14" t="str">
        <f>IF(COUNTIF(Cycletime[Element Desc.],ProjectsDB[[#This Row],[Element Desc.]])&gt;0,"Found","Not Found")</f>
        <v>Found</v>
      </c>
    </row>
    <row r="4678" spans="2:20" x14ac:dyDescent="0.25">
      <c r="B4678" s="8" t="s">
        <v>9664</v>
      </c>
      <c r="C4678" s="9" t="s">
        <v>35</v>
      </c>
      <c r="D4678" s="9" t="s">
        <v>36</v>
      </c>
      <c r="E4678" s="10">
        <v>48</v>
      </c>
      <c r="F4678" s="9" t="s">
        <v>9665</v>
      </c>
      <c r="G4678" s="9" t="s">
        <v>1544</v>
      </c>
      <c r="H4678" s="11"/>
      <c r="I4678" s="12"/>
      <c r="J4678" s="12"/>
      <c r="K4678" s="12"/>
      <c r="L4678" s="12">
        <f t="array" ref="L4678">IFERROR(LOOKUP(2^15,SEARCH({"40A","63A","80A","100A","125A","160A","200A","250A","400A","630A","800A","1000A","1250A","1600A","2000A","2500A","3200A","4000A","5000A","6300A"},UPPER(D4678)),{40,63,80,100,125,160,200,250,400,630,800,1000,1250,1600,2000,2500,3200,4000,5000,6300}),0)</f>
        <v>2000</v>
      </c>
      <c r="M4678" s="9" t="str">
        <f t="shared" si="366"/>
        <v>Hanger Support</v>
      </c>
      <c r="N4678" s="9" t="str">
        <f t="shared" si="367"/>
        <v>CU</v>
      </c>
      <c r="O4678" s="13" t="str">
        <f t="shared" si="368"/>
        <v>None</v>
      </c>
      <c r="P4678" s="9" t="str">
        <f t="shared" si="369"/>
        <v>None</v>
      </c>
      <c r="Q4678" s="9" t="str">
        <f t="shared" si="370"/>
        <v>0</v>
      </c>
      <c r="R46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78" s="14" t="str">
        <f>IF(ProjectsDB[[#This Row],[Item Type]]="Straight Plug-In",_xlfn.TEXTJOIN("-",TRUE,M4678&amp;"-"&amp;_xlfn.LET(_xlpm.txt,ProjectsDB[[#This Row],[Assembly]],_xlpm.pos,FIND("SP",_xlpm.txt),_xlpm.pre,LEFT(_xlpm.txt,_xlpm.pos-1),IF(RIGHT(_xlpm.pre,3)="123","3PL",IF(RIGHT(_xlpm.pre,2)="12","2PL",IF(RIGHT(_xlpm.pre,1)="1","1PL","3PL")))),N4678,O4678,P4678,Q4678&amp;"W",R4678),_xlfn.TEXTJOIN("-",TRUE,M4678,N4678,O4678,P4678,Q4678&amp;"W",R4678))</f>
        <v>Hanger Support-CU-None-None-0W-1</v>
      </c>
      <c r="T4678" s="14" t="str">
        <f>IF(COUNTIF(Cycletime[Element Desc.],ProjectsDB[[#This Row],[Element Desc.]])&gt;0,"Found","Not Found")</f>
        <v>Found</v>
      </c>
    </row>
    <row r="4679" spans="2:20" x14ac:dyDescent="0.25">
      <c r="B4679" s="8" t="s">
        <v>9666</v>
      </c>
      <c r="C4679" s="9" t="s">
        <v>42</v>
      </c>
      <c r="D4679" s="9" t="s">
        <v>43</v>
      </c>
      <c r="E4679" s="10">
        <v>28</v>
      </c>
      <c r="F4679" s="9" t="s">
        <v>9665</v>
      </c>
      <c r="G4679" s="9" t="s">
        <v>1544</v>
      </c>
      <c r="H4679" s="11"/>
      <c r="I4679" s="12"/>
      <c r="J4679" s="12"/>
      <c r="K4679" s="12"/>
      <c r="L4679" s="12">
        <f t="array" ref="L4679">IFERROR(LOOKUP(2^15,SEARCH({"40A","63A","80A","100A","125A","160A","200A","250A","400A","630A","800A","1000A","1250A","1600A","2000A","2500A","3200A","4000A","5000A","6300A"},UPPER(D4679)),{40,63,80,100,125,160,200,250,400,630,800,1000,1250,1600,2000,2500,3200,4000,5000,6300}),0)</f>
        <v>2000</v>
      </c>
      <c r="M4679" s="9" t="str">
        <f t="shared" si="366"/>
        <v>Hanger Support</v>
      </c>
      <c r="N4679" s="9" t="str">
        <f t="shared" si="367"/>
        <v>CU</v>
      </c>
      <c r="O4679" s="13" t="str">
        <f t="shared" si="368"/>
        <v>None</v>
      </c>
      <c r="P4679" s="9" t="str">
        <f t="shared" si="369"/>
        <v>None</v>
      </c>
      <c r="Q4679" s="9" t="str">
        <f t="shared" si="370"/>
        <v>0</v>
      </c>
      <c r="R46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79" s="14" t="str">
        <f>IF(ProjectsDB[[#This Row],[Item Type]]="Straight Plug-In",_xlfn.TEXTJOIN("-",TRUE,M4679&amp;"-"&amp;_xlfn.LET(_xlpm.txt,ProjectsDB[[#This Row],[Assembly]],_xlpm.pos,FIND("SP",_xlpm.txt),_xlpm.pre,LEFT(_xlpm.txt,_xlpm.pos-1),IF(RIGHT(_xlpm.pre,3)="123","3PL",IF(RIGHT(_xlpm.pre,2)="12","2PL",IF(RIGHT(_xlpm.pre,1)="1","1PL","3PL")))),N4679,O4679,P4679,Q4679&amp;"W",R4679),_xlfn.TEXTJOIN("-",TRUE,M4679,N4679,O4679,P4679,Q4679&amp;"W",R4679))</f>
        <v>Hanger Support-CU-None-None-0W-1</v>
      </c>
      <c r="T4679" s="14" t="str">
        <f>IF(COUNTIF(Cycletime[Element Desc.],ProjectsDB[[#This Row],[Element Desc.]])&gt;0,"Found","Not Found")</f>
        <v>Found</v>
      </c>
    </row>
    <row r="4680" spans="2:20" x14ac:dyDescent="0.25">
      <c r="B4680" s="8" t="s">
        <v>9667</v>
      </c>
      <c r="C4680" s="9" t="s">
        <v>78</v>
      </c>
      <c r="D4680" s="9" t="s">
        <v>79</v>
      </c>
      <c r="E4680" s="10">
        <v>18</v>
      </c>
      <c r="F4680" s="9" t="s">
        <v>9665</v>
      </c>
      <c r="G4680" s="9" t="s">
        <v>1544</v>
      </c>
      <c r="H4680" s="11"/>
      <c r="I4680" s="12"/>
      <c r="J4680" s="12"/>
      <c r="K4680" s="12"/>
      <c r="L4680" s="12">
        <f t="array" ref="L4680">IFERROR(LOOKUP(2^15,SEARCH({"40A","63A","80A","100A","125A","160A","200A","250A","400A","630A","800A","1000A","1250A","1600A","2000A","2500A","3200A","4000A","5000A","6300A"},UPPER(D4680)),{40,63,80,100,125,160,200,250,400,630,800,1000,1250,1600,2000,2500,3200,4000,5000,6300}),0)</f>
        <v>2500</v>
      </c>
      <c r="M4680" s="9" t="str">
        <f t="shared" si="366"/>
        <v>Hanger Support</v>
      </c>
      <c r="N4680" s="9" t="str">
        <f t="shared" si="367"/>
        <v>CU</v>
      </c>
      <c r="O4680" s="13" t="str">
        <f t="shared" si="368"/>
        <v>None</v>
      </c>
      <c r="P4680" s="9" t="str">
        <f t="shared" si="369"/>
        <v>None</v>
      </c>
      <c r="Q4680" s="9" t="str">
        <f t="shared" si="370"/>
        <v>0</v>
      </c>
      <c r="R46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80" s="14" t="str">
        <f>IF(ProjectsDB[[#This Row],[Item Type]]="Straight Plug-In",_xlfn.TEXTJOIN("-",TRUE,M4680&amp;"-"&amp;_xlfn.LET(_xlpm.txt,ProjectsDB[[#This Row],[Assembly]],_xlpm.pos,FIND("SP",_xlpm.txt),_xlpm.pre,LEFT(_xlpm.txt,_xlpm.pos-1),IF(RIGHT(_xlpm.pre,3)="123","3PL",IF(RIGHT(_xlpm.pre,2)="12","2PL",IF(RIGHT(_xlpm.pre,1)="1","1PL","3PL")))),N4680,O4680,P4680,Q4680&amp;"W",R4680),_xlfn.TEXTJOIN("-",TRUE,M4680,N4680,O4680,P4680,Q4680&amp;"W",R4680))</f>
        <v>Hanger Support-CU-None-None-0W-1</v>
      </c>
      <c r="T4680" s="14" t="str">
        <f>IF(COUNTIF(Cycletime[Element Desc.],ProjectsDB[[#This Row],[Element Desc.]])&gt;0,"Found","Not Found")</f>
        <v>Found</v>
      </c>
    </row>
    <row r="4681" spans="2:20" x14ac:dyDescent="0.25">
      <c r="B4681" s="8" t="s">
        <v>9668</v>
      </c>
      <c r="C4681" s="9" t="s">
        <v>2150</v>
      </c>
      <c r="D4681" s="9" t="s">
        <v>2151</v>
      </c>
      <c r="E4681" s="10">
        <v>9</v>
      </c>
      <c r="F4681" s="9" t="s">
        <v>9665</v>
      </c>
      <c r="G4681" s="9" t="s">
        <v>1544</v>
      </c>
      <c r="H4681" s="11"/>
      <c r="I4681" s="12"/>
      <c r="J4681" s="12"/>
      <c r="K4681" s="12"/>
      <c r="L4681" s="12">
        <f t="array" ref="L4681">IFERROR(LOOKUP(2^15,SEARCH({"40A","63A","80A","100A","125A","160A","200A","250A","400A","630A","800A","1000A","1250A","1600A","2000A","2500A","3200A","4000A","5000A","6300A"},UPPER(D4681)),{40,63,80,100,125,160,200,250,400,630,800,1000,1250,1600,2000,2500,3200,4000,5000,6300}),0)</f>
        <v>2500</v>
      </c>
      <c r="M4681" s="9" t="str">
        <f t="shared" si="366"/>
        <v>Hanger Support</v>
      </c>
      <c r="N4681" s="9" t="str">
        <f t="shared" si="367"/>
        <v>CU</v>
      </c>
      <c r="O4681" s="13" t="str">
        <f t="shared" si="368"/>
        <v>None</v>
      </c>
      <c r="P4681" s="9" t="str">
        <f t="shared" si="369"/>
        <v>None</v>
      </c>
      <c r="Q4681" s="9" t="str">
        <f t="shared" si="370"/>
        <v>0</v>
      </c>
      <c r="R46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81" s="14" t="str">
        <f>IF(ProjectsDB[[#This Row],[Item Type]]="Straight Plug-In",_xlfn.TEXTJOIN("-",TRUE,M4681&amp;"-"&amp;_xlfn.LET(_xlpm.txt,ProjectsDB[[#This Row],[Assembly]],_xlpm.pos,FIND("SP",_xlpm.txt),_xlpm.pre,LEFT(_xlpm.txt,_xlpm.pos-1),IF(RIGHT(_xlpm.pre,3)="123","3PL",IF(RIGHT(_xlpm.pre,2)="12","2PL",IF(RIGHT(_xlpm.pre,1)="1","1PL","3PL")))),N4681,O4681,P4681,Q4681&amp;"W",R4681),_xlfn.TEXTJOIN("-",TRUE,M4681,N4681,O4681,P4681,Q4681&amp;"W",R4681))</f>
        <v>Hanger Support-CU-None-None-0W-1</v>
      </c>
      <c r="T4681" s="14" t="str">
        <f>IF(COUNTIF(Cycletime[Element Desc.],ProjectsDB[[#This Row],[Element Desc.]])&gt;0,"Found","Not Found")</f>
        <v>Found</v>
      </c>
    </row>
    <row r="4682" spans="2:20" x14ac:dyDescent="0.25">
      <c r="B4682" s="8" t="s">
        <v>9669</v>
      </c>
      <c r="C4682" s="9" t="s">
        <v>9670</v>
      </c>
      <c r="D4682" s="9" t="s">
        <v>9671</v>
      </c>
      <c r="E4682" s="10">
        <v>47</v>
      </c>
      <c r="F4682" s="9" t="s">
        <v>9665</v>
      </c>
      <c r="G4682" s="9" t="s">
        <v>1544</v>
      </c>
      <c r="H4682" s="11"/>
      <c r="I4682" s="12"/>
      <c r="J4682" s="12"/>
      <c r="K4682" s="12"/>
      <c r="L4682" s="12">
        <f t="array" ref="L4682">IFERROR(LOOKUP(2^15,SEARCH({"40A","63A","80A","100A","125A","160A","200A","250A","400A","630A","800A","1000A","1250A","1600A","2000A","2500A","3200A","4000A","5000A","6300A"},UPPER(D4682)),{40,63,80,100,125,160,200,250,400,630,800,1000,1250,1600,2000,2500,3200,4000,5000,6300}),0)</f>
        <v>1000</v>
      </c>
      <c r="M4682" s="9" t="str">
        <f t="shared" si="366"/>
        <v>Hanger Support</v>
      </c>
      <c r="N4682" s="9" t="str">
        <f t="shared" si="367"/>
        <v>CU</v>
      </c>
      <c r="O4682" s="13" t="str">
        <f t="shared" si="368"/>
        <v>None</v>
      </c>
      <c r="P4682" s="9" t="str">
        <f t="shared" si="369"/>
        <v>None</v>
      </c>
      <c r="Q4682" s="9" t="str">
        <f t="shared" si="370"/>
        <v>0</v>
      </c>
      <c r="R46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82" s="14" t="str">
        <f>IF(ProjectsDB[[#This Row],[Item Type]]="Straight Plug-In",_xlfn.TEXTJOIN("-",TRUE,M4682&amp;"-"&amp;_xlfn.LET(_xlpm.txt,ProjectsDB[[#This Row],[Assembly]],_xlpm.pos,FIND("SP",_xlpm.txt),_xlpm.pre,LEFT(_xlpm.txt,_xlpm.pos-1),IF(RIGHT(_xlpm.pre,3)="123","3PL",IF(RIGHT(_xlpm.pre,2)="12","2PL",IF(RIGHT(_xlpm.pre,1)="1","1PL","3PL")))),N4682,O4682,P4682,Q4682&amp;"W",R4682),_xlfn.TEXTJOIN("-",TRUE,M4682,N4682,O4682,P4682,Q4682&amp;"W",R4682))</f>
        <v>Hanger Support-CU-None-None-0W-1</v>
      </c>
      <c r="T4682" s="14" t="str">
        <f>IF(COUNTIF(Cycletime[Element Desc.],ProjectsDB[[#This Row],[Element Desc.]])&gt;0,"Found","Not Found")</f>
        <v>Found</v>
      </c>
    </row>
    <row r="4683" spans="2:20" x14ac:dyDescent="0.25">
      <c r="B4683" s="8" t="s">
        <v>9672</v>
      </c>
      <c r="C4683" s="9" t="s">
        <v>9673</v>
      </c>
      <c r="D4683" s="9" t="s">
        <v>9674</v>
      </c>
      <c r="E4683" s="10">
        <v>16</v>
      </c>
      <c r="F4683" s="9" t="s">
        <v>9665</v>
      </c>
      <c r="G4683" s="9" t="s">
        <v>1544</v>
      </c>
      <c r="H4683" s="11"/>
      <c r="I4683" s="12"/>
      <c r="J4683" s="12"/>
      <c r="K4683" s="12"/>
      <c r="L4683" s="12">
        <f t="array" ref="L4683">IFERROR(LOOKUP(2^15,SEARCH({"40A","63A","80A","100A","125A","160A","200A","250A","400A","630A","800A","1000A","1250A","1600A","2000A","2500A","3200A","4000A","5000A","6300A"},UPPER(D4683)),{40,63,80,100,125,160,200,250,400,630,800,1000,1250,1600,2000,2500,3200,4000,5000,6300}),0)</f>
        <v>1000</v>
      </c>
      <c r="M4683" s="9" t="str">
        <f t="shared" si="366"/>
        <v>Hanger Support</v>
      </c>
      <c r="N4683" s="9" t="str">
        <f t="shared" si="367"/>
        <v>CU</v>
      </c>
      <c r="O4683" s="13" t="str">
        <f t="shared" si="368"/>
        <v>None</v>
      </c>
      <c r="P4683" s="9" t="str">
        <f t="shared" si="369"/>
        <v>None</v>
      </c>
      <c r="Q4683" s="9" t="str">
        <f t="shared" si="370"/>
        <v>0</v>
      </c>
      <c r="R46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83" s="14" t="str">
        <f>IF(ProjectsDB[[#This Row],[Item Type]]="Straight Plug-In",_xlfn.TEXTJOIN("-",TRUE,M4683&amp;"-"&amp;_xlfn.LET(_xlpm.txt,ProjectsDB[[#This Row],[Assembly]],_xlpm.pos,FIND("SP",_xlpm.txt),_xlpm.pre,LEFT(_xlpm.txt,_xlpm.pos-1),IF(RIGHT(_xlpm.pre,3)="123","3PL",IF(RIGHT(_xlpm.pre,2)="12","2PL",IF(RIGHT(_xlpm.pre,1)="1","1PL","3PL")))),N4683,O4683,P4683,Q4683&amp;"W",R4683),_xlfn.TEXTJOIN("-",TRUE,M4683,N4683,O4683,P4683,Q4683&amp;"W",R4683))</f>
        <v>Hanger Support-CU-None-None-0W-1</v>
      </c>
      <c r="T4683" s="14" t="str">
        <f>IF(COUNTIF(Cycletime[Element Desc.],ProjectsDB[[#This Row],[Element Desc.]])&gt;0,"Found","Not Found")</f>
        <v>Found</v>
      </c>
    </row>
    <row r="4684" spans="2:20" x14ac:dyDescent="0.25">
      <c r="B4684" s="8" t="s">
        <v>9675</v>
      </c>
      <c r="C4684" s="9" t="s">
        <v>1773</v>
      </c>
      <c r="D4684" s="9" t="s">
        <v>1774</v>
      </c>
      <c r="E4684" s="10">
        <v>1</v>
      </c>
      <c r="F4684" s="9" t="s">
        <v>3408</v>
      </c>
      <c r="G4684" s="9" t="s">
        <v>9676</v>
      </c>
      <c r="H4684" s="11"/>
      <c r="I4684" s="12"/>
      <c r="J4684" s="12"/>
      <c r="K4684" s="12"/>
      <c r="L4684" s="12">
        <f t="array" ref="L4684">IFERROR(LOOKUP(2^15,SEARCH({"40A","63A","80A","100A","125A","160A","200A","250A","400A","630A","800A","1000A","1250A","1600A","2000A","2500A","3200A","4000A","5000A","6300A"},UPPER(D4684)),{40,63,80,100,125,160,200,250,400,630,800,1000,1250,1600,2000,2500,3200,4000,5000,6300}),0)</f>
        <v>0</v>
      </c>
      <c r="M4684" s="9" t="str">
        <f t="shared" si="366"/>
        <v>Hanger Support</v>
      </c>
      <c r="N4684" s="9" t="str">
        <f t="shared" si="367"/>
        <v>SH</v>
      </c>
      <c r="O4684" s="13" t="str">
        <f t="shared" si="368"/>
        <v>None</v>
      </c>
      <c r="P4684" s="9" t="str">
        <f t="shared" si="369"/>
        <v>None</v>
      </c>
      <c r="Q4684" s="9" t="str">
        <f t="shared" si="370"/>
        <v>0</v>
      </c>
      <c r="R46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684" s="14" t="str">
        <f>IF(ProjectsDB[[#This Row],[Item Type]]="Straight Plug-In",_xlfn.TEXTJOIN("-",TRUE,M4684&amp;"-"&amp;_xlfn.LET(_xlpm.txt,ProjectsDB[[#This Row],[Assembly]],_xlpm.pos,FIND("SP",_xlpm.txt),_xlpm.pre,LEFT(_xlpm.txt,_xlpm.pos-1),IF(RIGHT(_xlpm.pre,3)="123","3PL",IF(RIGHT(_xlpm.pre,2)="12","2PL",IF(RIGHT(_xlpm.pre,1)="1","1PL","3PL")))),N4684,O4684,P4684,Q4684&amp;"W",R4684),_xlfn.TEXTJOIN("-",TRUE,M4684,N4684,O4684,P4684,Q4684&amp;"W",R4684))</f>
        <v>Hanger Support-SH-None-None-0W-0</v>
      </c>
      <c r="T4684" s="14" t="str">
        <f>IF(COUNTIF(Cycletime[Element Desc.],ProjectsDB[[#This Row],[Element Desc.]])&gt;0,"Found","Not Found")</f>
        <v>Found</v>
      </c>
    </row>
    <row r="4685" spans="2:20" x14ac:dyDescent="0.25">
      <c r="B4685" s="8" t="s">
        <v>9677</v>
      </c>
      <c r="C4685" s="9" t="s">
        <v>1370</v>
      </c>
      <c r="D4685" s="9" t="s">
        <v>1371</v>
      </c>
      <c r="E4685" s="10">
        <v>3</v>
      </c>
      <c r="F4685" s="9" t="s">
        <v>3408</v>
      </c>
      <c r="G4685" s="9" t="s">
        <v>9676</v>
      </c>
      <c r="H4685" s="11"/>
      <c r="I4685" s="12"/>
      <c r="J4685" s="12"/>
      <c r="K4685" s="12"/>
      <c r="L4685" s="12">
        <f t="array" ref="L4685">IFERROR(LOOKUP(2^15,SEARCH({"40A","63A","80A","100A","125A","160A","200A","250A","400A","630A","800A","1000A","1250A","1600A","2000A","2500A","3200A","4000A","5000A","6300A"},UPPER(D4685)),{40,63,80,100,125,160,200,250,400,630,800,1000,1250,1600,2000,2500,3200,4000,5000,6300}),0)</f>
        <v>0</v>
      </c>
      <c r="M4685" s="9" t="str">
        <f t="shared" si="366"/>
        <v>Hanger Support</v>
      </c>
      <c r="N4685" s="9" t="str">
        <f t="shared" si="367"/>
        <v>SH</v>
      </c>
      <c r="O4685" s="13" t="str">
        <f t="shared" si="368"/>
        <v>None</v>
      </c>
      <c r="P4685" s="9" t="str">
        <f t="shared" si="369"/>
        <v>None</v>
      </c>
      <c r="Q4685" s="9" t="str">
        <f t="shared" si="370"/>
        <v>0</v>
      </c>
      <c r="R46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685" s="14" t="str">
        <f>IF(ProjectsDB[[#This Row],[Item Type]]="Straight Plug-In",_xlfn.TEXTJOIN("-",TRUE,M4685&amp;"-"&amp;_xlfn.LET(_xlpm.txt,ProjectsDB[[#This Row],[Assembly]],_xlpm.pos,FIND("SP",_xlpm.txt),_xlpm.pre,LEFT(_xlpm.txt,_xlpm.pos-1),IF(RIGHT(_xlpm.pre,3)="123","3PL",IF(RIGHT(_xlpm.pre,2)="12","2PL",IF(RIGHT(_xlpm.pre,1)="1","1PL","3PL")))),N4685,O4685,P4685,Q4685&amp;"W",R4685),_xlfn.TEXTJOIN("-",TRUE,M4685,N4685,O4685,P4685,Q4685&amp;"W",R4685))</f>
        <v>Hanger Support-SH-None-None-0W-0</v>
      </c>
      <c r="T4685" s="14" t="str">
        <f>IF(COUNTIF(Cycletime[Element Desc.],ProjectsDB[[#This Row],[Element Desc.]])&gt;0,"Found","Not Found")</f>
        <v>Found</v>
      </c>
    </row>
    <row r="4686" spans="2:20" x14ac:dyDescent="0.25">
      <c r="B4686" s="8" t="s">
        <v>9678</v>
      </c>
      <c r="C4686" s="9" t="s">
        <v>9679</v>
      </c>
      <c r="D4686" s="9" t="s">
        <v>9680</v>
      </c>
      <c r="E4686" s="10">
        <v>1</v>
      </c>
      <c r="F4686" s="9" t="s">
        <v>9681</v>
      </c>
      <c r="G4686" s="9" t="s">
        <v>9682</v>
      </c>
      <c r="H4686" s="11"/>
      <c r="I4686" s="12"/>
      <c r="J4686" s="12"/>
      <c r="K4686" s="12"/>
      <c r="L4686" s="12">
        <f t="array" ref="L4686">IFERROR(LOOKUP(2^15,SEARCH({"40A","63A","80A","100A","125A","160A","200A","250A","400A","630A","800A","1000A","1250A","1600A","2000A","2500A","3200A","4000A","5000A","6300A"},UPPER(D4686)),{40,63,80,100,125,160,200,250,400,630,800,1000,1250,1600,2000,2500,3200,4000,5000,6300}),0)</f>
        <v>5000</v>
      </c>
      <c r="M4686" s="9" t="str">
        <f t="shared" si="366"/>
        <v>Flexible Link</v>
      </c>
      <c r="N4686" s="9" t="str">
        <f t="shared" si="367"/>
        <v>AL</v>
      </c>
      <c r="O4686" s="13" t="str">
        <f t="shared" si="368"/>
        <v>None</v>
      </c>
      <c r="P4686" s="9" t="str">
        <f t="shared" si="369"/>
        <v>None</v>
      </c>
      <c r="Q4686" s="9" t="str">
        <f t="shared" si="370"/>
        <v>0</v>
      </c>
      <c r="R46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686" s="14" t="str">
        <f>IF(ProjectsDB[[#This Row],[Item Type]]="Straight Plug-In",_xlfn.TEXTJOIN("-",TRUE,M4686&amp;"-"&amp;_xlfn.LET(_xlpm.txt,ProjectsDB[[#This Row],[Assembly]],_xlpm.pos,FIND("SP",_xlpm.txt),_xlpm.pre,LEFT(_xlpm.txt,_xlpm.pos-1),IF(RIGHT(_xlpm.pre,3)="123","3PL",IF(RIGHT(_xlpm.pre,2)="12","2PL",IF(RIGHT(_xlpm.pre,1)="1","1PL","3PL")))),N4686,O4686,P4686,Q4686&amp;"W",R4686),_xlfn.TEXTJOIN("-",TRUE,M4686,N4686,O4686,P4686,Q4686&amp;"W",R4686))</f>
        <v>Flexible Link-AL-None-None-0W-3</v>
      </c>
      <c r="T4686" s="14" t="str">
        <f>IF(COUNTIF(Cycletime[Element Desc.],ProjectsDB[[#This Row],[Element Desc.]])&gt;0,"Found","Not Found")</f>
        <v>Found</v>
      </c>
    </row>
    <row r="4687" spans="2:20" x14ac:dyDescent="0.25">
      <c r="B4687" s="8" t="s">
        <v>9683</v>
      </c>
      <c r="C4687" s="9" t="s">
        <v>9679</v>
      </c>
      <c r="D4687" s="9" t="s">
        <v>9680</v>
      </c>
      <c r="E4687" s="10">
        <v>1</v>
      </c>
      <c r="F4687" s="9" t="s">
        <v>9681</v>
      </c>
      <c r="G4687" s="9" t="s">
        <v>9682</v>
      </c>
      <c r="H4687" s="11"/>
      <c r="I4687" s="12"/>
      <c r="J4687" s="12"/>
      <c r="K4687" s="12"/>
      <c r="L4687" s="12">
        <f t="array" ref="L4687">IFERROR(LOOKUP(2^15,SEARCH({"40A","63A","80A","100A","125A","160A","200A","250A","400A","630A","800A","1000A","1250A","1600A","2000A","2500A","3200A","4000A","5000A","6300A"},UPPER(D4687)),{40,63,80,100,125,160,200,250,400,630,800,1000,1250,1600,2000,2500,3200,4000,5000,6300}),0)</f>
        <v>5000</v>
      </c>
      <c r="M4687" s="9" t="str">
        <f t="shared" si="366"/>
        <v>Flexible Link</v>
      </c>
      <c r="N4687" s="9" t="str">
        <f t="shared" si="367"/>
        <v>AL</v>
      </c>
      <c r="O4687" s="13" t="str">
        <f t="shared" si="368"/>
        <v>None</v>
      </c>
      <c r="P4687" s="9" t="str">
        <f t="shared" si="369"/>
        <v>None</v>
      </c>
      <c r="Q4687" s="9" t="str">
        <f t="shared" si="370"/>
        <v>0</v>
      </c>
      <c r="R46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4687" s="14" t="str">
        <f>IF(ProjectsDB[[#This Row],[Item Type]]="Straight Plug-In",_xlfn.TEXTJOIN("-",TRUE,M4687&amp;"-"&amp;_xlfn.LET(_xlpm.txt,ProjectsDB[[#This Row],[Assembly]],_xlpm.pos,FIND("SP",_xlpm.txt),_xlpm.pre,LEFT(_xlpm.txt,_xlpm.pos-1),IF(RIGHT(_xlpm.pre,3)="123","3PL",IF(RIGHT(_xlpm.pre,2)="12","2PL",IF(RIGHT(_xlpm.pre,1)="1","1PL","3PL")))),N4687,O4687,P4687,Q4687&amp;"W",R4687),_xlfn.TEXTJOIN("-",TRUE,M4687,N4687,O4687,P4687,Q4687&amp;"W",R4687))</f>
        <v>Flexible Link-AL-None-None-0W-3</v>
      </c>
      <c r="T4687" s="14" t="str">
        <f>IF(COUNTIF(Cycletime[Element Desc.],ProjectsDB[[#This Row],[Element Desc.]])&gt;0,"Found","Not Found")</f>
        <v>Found</v>
      </c>
    </row>
    <row r="4688" spans="2:20" x14ac:dyDescent="0.25">
      <c r="B4688" s="8" t="s">
        <v>9684</v>
      </c>
      <c r="C4688" s="9" t="s">
        <v>9685</v>
      </c>
      <c r="D4688" s="9" t="s">
        <v>9686</v>
      </c>
      <c r="E4688" s="10">
        <v>1</v>
      </c>
      <c r="F4688" s="9" t="s">
        <v>9681</v>
      </c>
      <c r="G4688" s="9" t="s">
        <v>9682</v>
      </c>
      <c r="H4688" s="11"/>
      <c r="I4688" s="12"/>
      <c r="J4688" s="12"/>
      <c r="K4688" s="12"/>
      <c r="L4688" s="12">
        <f t="array" ref="L4688">IFERROR(LOOKUP(2^15,SEARCH({"40A","63A","80A","100A","125A","160A","200A","250A","400A","630A","800A","1000A","1250A","1600A","2000A","2500A","3200A","4000A","5000A","6300A"},UPPER(D4688)),{40,63,80,100,125,160,200,250,400,630,800,1000,1250,1600,2000,2500,3200,4000,5000,6300}),0)</f>
        <v>2500</v>
      </c>
      <c r="M4688" s="9" t="str">
        <f t="shared" si="366"/>
        <v>Elbow Edge</v>
      </c>
      <c r="N4688" s="9" t="str">
        <f t="shared" si="367"/>
        <v>AL</v>
      </c>
      <c r="O4688" s="13" t="str">
        <f t="shared" si="368"/>
        <v>Silver</v>
      </c>
      <c r="P4688" s="9" t="str">
        <f t="shared" si="369"/>
        <v>Epoxy</v>
      </c>
      <c r="Q4688" s="9" t="str">
        <f t="shared" si="370"/>
        <v>5</v>
      </c>
      <c r="R46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88" s="14" t="str">
        <f>IF(ProjectsDB[[#This Row],[Item Type]]="Straight Plug-In",_xlfn.TEXTJOIN("-",TRUE,M4688&amp;"-"&amp;_xlfn.LET(_xlpm.txt,ProjectsDB[[#This Row],[Assembly]],_xlpm.pos,FIND("SP",_xlpm.txt),_xlpm.pre,LEFT(_xlpm.txt,_xlpm.pos-1),IF(RIGHT(_xlpm.pre,3)="123","3PL",IF(RIGHT(_xlpm.pre,2)="12","2PL",IF(RIGHT(_xlpm.pre,1)="1","1PL","3PL")))),N4688,O4688,P4688,Q4688&amp;"W",R4688),_xlfn.TEXTJOIN("-",TRUE,M4688,N4688,O4688,P4688,Q4688&amp;"W",R4688))</f>
        <v>Elbow Edge-AL-Silver-Epoxy-5W-2</v>
      </c>
      <c r="T4688" s="14" t="str">
        <f>IF(COUNTIF(Cycletime[Element Desc.],ProjectsDB[[#This Row],[Element Desc.]])&gt;0,"Found","Not Found")</f>
        <v>Found</v>
      </c>
    </row>
    <row r="4689" spans="2:20" x14ac:dyDescent="0.25">
      <c r="B4689" s="8" t="s">
        <v>9687</v>
      </c>
      <c r="C4689" s="9" t="s">
        <v>2476</v>
      </c>
      <c r="D4689" s="9" t="s">
        <v>2477</v>
      </c>
      <c r="E4689" s="10">
        <v>1</v>
      </c>
      <c r="F4689" s="9" t="s">
        <v>6714</v>
      </c>
      <c r="G4689" s="9" t="s">
        <v>1596</v>
      </c>
      <c r="H4689" s="11"/>
      <c r="I4689" s="12"/>
      <c r="J4689" s="12"/>
      <c r="K4689" s="12"/>
      <c r="L4689" s="12">
        <f t="array" ref="L4689">IFERROR(LOOKUP(2^15,SEARCH({"40A","63A","80A","100A","125A","160A","200A","250A","400A","630A","800A","1000A","1250A","1600A","2000A","2500A","3200A","4000A","5000A","6300A"},UPPER(D4689)),{40,63,80,100,125,160,200,250,400,630,800,1000,1250,1600,2000,2500,3200,4000,5000,6300}),0)</f>
        <v>200</v>
      </c>
      <c r="M4689" s="9" t="str">
        <f t="shared" si="366"/>
        <v>Tap-Off Unit</v>
      </c>
      <c r="N4689" s="9" t="str">
        <f t="shared" si="367"/>
        <v>CU</v>
      </c>
      <c r="O4689" s="13" t="str">
        <f t="shared" si="368"/>
        <v>None</v>
      </c>
      <c r="P4689" s="9" t="str">
        <f t="shared" si="369"/>
        <v>None</v>
      </c>
      <c r="Q4689" s="9" t="str">
        <f t="shared" si="370"/>
        <v>0</v>
      </c>
      <c r="R46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89" s="14" t="str">
        <f>IF(ProjectsDB[[#This Row],[Item Type]]="Straight Plug-In",_xlfn.TEXTJOIN("-",TRUE,M4689&amp;"-"&amp;_xlfn.LET(_xlpm.txt,ProjectsDB[[#This Row],[Assembly]],_xlpm.pos,FIND("SP",_xlpm.txt),_xlpm.pre,LEFT(_xlpm.txt,_xlpm.pos-1),IF(RIGHT(_xlpm.pre,3)="123","3PL",IF(RIGHT(_xlpm.pre,2)="12","2PL",IF(RIGHT(_xlpm.pre,1)="1","1PL","3PL")))),N4689,O4689,P4689,Q4689&amp;"W",R4689),_xlfn.TEXTJOIN("-",TRUE,M4689,N4689,O4689,P4689,Q4689&amp;"W",R4689))</f>
        <v>Tap-Off Unit-CU-None-None-0W-1</v>
      </c>
      <c r="T4689" s="14" t="str">
        <f>IF(COUNTIF(Cycletime[Element Desc.],ProjectsDB[[#This Row],[Element Desc.]])&gt;0,"Found","Not Found")</f>
        <v>Found</v>
      </c>
    </row>
    <row r="4690" spans="2:20" x14ac:dyDescent="0.25">
      <c r="B4690" s="8" t="s">
        <v>9688</v>
      </c>
      <c r="C4690" s="9" t="s">
        <v>4089</v>
      </c>
      <c r="D4690" s="9" t="s">
        <v>4090</v>
      </c>
      <c r="E4690" s="10">
        <v>2</v>
      </c>
      <c r="F4690" s="9" t="s">
        <v>9689</v>
      </c>
      <c r="G4690" s="9" t="s">
        <v>9690</v>
      </c>
      <c r="H4690" s="11"/>
      <c r="I4690" s="12"/>
      <c r="J4690" s="12"/>
      <c r="K4690" s="12"/>
      <c r="L4690" s="12">
        <f t="array" ref="L4690">IFERROR(LOOKUP(2^15,SEARCH({"40A","63A","80A","100A","125A","160A","200A","250A","400A","630A","800A","1000A","1250A","1600A","2000A","2500A","3200A","4000A","5000A","6300A"},UPPER(D4690)),{40,63,80,100,125,160,200,250,400,630,800,1000,1250,1600,2000,2500,3200,4000,5000,6300}),0)</f>
        <v>250</v>
      </c>
      <c r="M4690" s="9" t="str">
        <f t="shared" si="366"/>
        <v>Tap-Off Unit</v>
      </c>
      <c r="N4690" s="9" t="str">
        <f t="shared" si="367"/>
        <v>SH</v>
      </c>
      <c r="O4690" s="13" t="str">
        <f t="shared" si="368"/>
        <v>None</v>
      </c>
      <c r="P4690" s="9" t="str">
        <f t="shared" si="369"/>
        <v>None</v>
      </c>
      <c r="Q4690" s="9" t="str">
        <f t="shared" si="370"/>
        <v>0</v>
      </c>
      <c r="R46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690" s="14" t="str">
        <f>IF(ProjectsDB[[#This Row],[Item Type]]="Straight Plug-In",_xlfn.TEXTJOIN("-",TRUE,M4690&amp;"-"&amp;_xlfn.LET(_xlpm.txt,ProjectsDB[[#This Row],[Assembly]],_xlpm.pos,FIND("SP",_xlpm.txt),_xlpm.pre,LEFT(_xlpm.txt,_xlpm.pos-1),IF(RIGHT(_xlpm.pre,3)="123","3PL",IF(RIGHT(_xlpm.pre,2)="12","2PL",IF(RIGHT(_xlpm.pre,1)="1","1PL","3PL")))),N4690,O4690,P4690,Q4690&amp;"W",R4690),_xlfn.TEXTJOIN("-",TRUE,M4690,N4690,O4690,P4690,Q4690&amp;"W",R4690))</f>
        <v>Tap-Off Unit-SH-None-None-0W-0</v>
      </c>
      <c r="T4690" s="14" t="str">
        <f>IF(COUNTIF(Cycletime[Element Desc.],ProjectsDB[[#This Row],[Element Desc.]])&gt;0,"Found","Not Found")</f>
        <v>Found</v>
      </c>
    </row>
    <row r="4691" spans="2:20" x14ac:dyDescent="0.25">
      <c r="B4691" s="8" t="s">
        <v>9691</v>
      </c>
      <c r="C4691" s="9" t="s">
        <v>9692</v>
      </c>
      <c r="D4691" s="9" t="s">
        <v>9693</v>
      </c>
      <c r="E4691" s="10">
        <v>2</v>
      </c>
      <c r="F4691" s="9" t="s">
        <v>9689</v>
      </c>
      <c r="G4691" s="9" t="s">
        <v>9690</v>
      </c>
      <c r="H4691" s="11"/>
      <c r="I4691" s="12"/>
      <c r="J4691" s="12"/>
      <c r="K4691" s="12"/>
      <c r="L4691" s="12">
        <f t="array" ref="L4691">IFERROR(LOOKUP(2^15,SEARCH({"40A","63A","80A","100A","125A","160A","200A","250A","400A","630A","800A","1000A","1250A","1600A","2000A","2500A","3200A","4000A","5000A","6300A"},UPPER(D4691)),{40,63,80,100,125,160,200,250,400,630,800,1000,1250,1600,2000,2500,3200,4000,5000,6300}),0)</f>
        <v>630</v>
      </c>
      <c r="M4691" s="9" t="str">
        <f t="shared" si="366"/>
        <v>Tap-Off Unit</v>
      </c>
      <c r="N4691" s="9" t="str">
        <f t="shared" si="367"/>
        <v>AL</v>
      </c>
      <c r="O4691" s="13" t="str">
        <f t="shared" si="368"/>
        <v>None</v>
      </c>
      <c r="P4691" s="9" t="str">
        <f t="shared" si="369"/>
        <v>None</v>
      </c>
      <c r="Q4691" s="9" t="str">
        <f t="shared" si="370"/>
        <v>0</v>
      </c>
      <c r="R46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91" s="14" t="str">
        <f>IF(ProjectsDB[[#This Row],[Item Type]]="Straight Plug-In",_xlfn.TEXTJOIN("-",TRUE,M4691&amp;"-"&amp;_xlfn.LET(_xlpm.txt,ProjectsDB[[#This Row],[Assembly]],_xlpm.pos,FIND("SP",_xlpm.txt),_xlpm.pre,LEFT(_xlpm.txt,_xlpm.pos-1),IF(RIGHT(_xlpm.pre,3)="123","3PL",IF(RIGHT(_xlpm.pre,2)="12","2PL",IF(RIGHT(_xlpm.pre,1)="1","1PL","3PL")))),N4691,O4691,P4691,Q4691&amp;"W",R4691),_xlfn.TEXTJOIN("-",TRUE,M4691,N4691,O4691,P4691,Q4691&amp;"W",R4691))</f>
        <v>Tap-Off Unit-AL-None-None-0W-1</v>
      </c>
      <c r="T4691" s="14" t="str">
        <f>IF(COUNTIF(Cycletime[Element Desc.],ProjectsDB[[#This Row],[Element Desc.]])&gt;0,"Found","Not Found")</f>
        <v>Found</v>
      </c>
    </row>
    <row r="4692" spans="2:20" x14ac:dyDescent="0.25">
      <c r="B4692" s="8" t="s">
        <v>9694</v>
      </c>
      <c r="C4692" s="9" t="s">
        <v>9695</v>
      </c>
      <c r="D4692" s="9" t="s">
        <v>9696</v>
      </c>
      <c r="E4692" s="10">
        <v>1</v>
      </c>
      <c r="F4692" s="9" t="s">
        <v>69</v>
      </c>
      <c r="G4692" s="9" t="s">
        <v>37</v>
      </c>
      <c r="H4692" s="11"/>
      <c r="I4692" s="12">
        <v>685</v>
      </c>
      <c r="J4692" s="12">
        <v>415</v>
      </c>
      <c r="K4692" s="12"/>
      <c r="L4692" s="12">
        <f t="array" ref="L4692">IFERROR(LOOKUP(2^15,SEARCH({"40A","63A","80A","100A","125A","160A","200A","250A","400A","630A","800A","1000A","1250A","1600A","2000A","2500A","3200A","4000A","5000A","6300A"},UPPER(D4692)),{40,63,80,100,125,160,200,250,400,630,800,1000,1250,1600,2000,2500,3200,4000,5000,6300}),0)</f>
        <v>2500</v>
      </c>
      <c r="M4692" s="9" t="str">
        <f t="shared" si="366"/>
        <v>Elbow Edge</v>
      </c>
      <c r="N4692" s="9" t="str">
        <f t="shared" si="367"/>
        <v>CU</v>
      </c>
      <c r="O4692" s="13" t="str">
        <f t="shared" si="368"/>
        <v>Tin</v>
      </c>
      <c r="P4692" s="9" t="str">
        <f t="shared" si="369"/>
        <v>PET</v>
      </c>
      <c r="Q4692" s="9" t="str">
        <f t="shared" si="370"/>
        <v>4</v>
      </c>
      <c r="R46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692" s="14" t="str">
        <f>IF(ProjectsDB[[#This Row],[Item Type]]="Straight Plug-In",_xlfn.TEXTJOIN("-",TRUE,M4692&amp;"-"&amp;_xlfn.LET(_xlpm.txt,ProjectsDB[[#This Row],[Assembly]],_xlpm.pos,FIND("SP",_xlpm.txt),_xlpm.pre,LEFT(_xlpm.txt,_xlpm.pos-1),IF(RIGHT(_xlpm.pre,3)="123","3PL",IF(RIGHT(_xlpm.pre,2)="12","2PL",IF(RIGHT(_xlpm.pre,1)="1","1PL","3PL")))),N4692,O4692,P4692,Q4692&amp;"W",R4692),_xlfn.TEXTJOIN("-",TRUE,M4692,N4692,O4692,P4692,Q4692&amp;"W",R4692))</f>
        <v>Elbow Edge-CU-Tin-PET-4W-1</v>
      </c>
      <c r="T4692" s="14" t="str">
        <f>IF(COUNTIF(Cycletime[Element Desc.],ProjectsDB[[#This Row],[Element Desc.]])&gt;0,"Found","Not Found")</f>
        <v>Found</v>
      </c>
    </row>
    <row r="4693" spans="2:20" x14ac:dyDescent="0.25">
      <c r="B4693" s="8" t="s">
        <v>9697</v>
      </c>
      <c r="C4693" s="9" t="s">
        <v>1656</v>
      </c>
      <c r="D4693" s="9" t="s">
        <v>1657</v>
      </c>
      <c r="E4693" s="10">
        <v>2</v>
      </c>
      <c r="F4693" s="9" t="s">
        <v>1694</v>
      </c>
      <c r="G4693" s="9" t="s">
        <v>1443</v>
      </c>
      <c r="H4693" s="11"/>
      <c r="I4693" s="12">
        <v>425</v>
      </c>
      <c r="J4693" s="12"/>
      <c r="K4693" s="12"/>
      <c r="L4693" s="12">
        <f t="array" ref="L4693">IFERROR(LOOKUP(2^15,SEARCH({"40A","63A","80A","100A","125A","160A","200A","250A","400A","630A","800A","1000A","1250A","1600A","2000A","2500A","3200A","4000A","5000A","6300A"},UPPER(D4693)),{40,63,80,100,125,160,200,250,400,630,800,1000,1250,1600,2000,2500,3200,4000,5000,6300}),0)</f>
        <v>4000</v>
      </c>
      <c r="M4693" s="9" t="str">
        <f t="shared" si="366"/>
        <v>Flange Straight</v>
      </c>
      <c r="N4693" s="9" t="str">
        <f t="shared" si="367"/>
        <v>CU</v>
      </c>
      <c r="O4693" s="13" t="str">
        <f t="shared" si="368"/>
        <v>Silver</v>
      </c>
      <c r="P4693" s="9" t="str">
        <f t="shared" si="369"/>
        <v>Epoxy</v>
      </c>
      <c r="Q4693" s="9" t="str">
        <f t="shared" si="370"/>
        <v>5</v>
      </c>
      <c r="R46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93" s="14" t="str">
        <f>IF(ProjectsDB[[#This Row],[Item Type]]="Straight Plug-In",_xlfn.TEXTJOIN("-",TRUE,M4693&amp;"-"&amp;_xlfn.LET(_xlpm.txt,ProjectsDB[[#This Row],[Assembly]],_xlpm.pos,FIND("SP",_xlpm.txt),_xlpm.pre,LEFT(_xlpm.txt,_xlpm.pos-1),IF(RIGHT(_xlpm.pre,3)="123","3PL",IF(RIGHT(_xlpm.pre,2)="12","2PL",IF(RIGHT(_xlpm.pre,1)="1","1PL","3PL")))),N4693,O4693,P4693,Q4693&amp;"W",R4693),_xlfn.TEXTJOIN("-",TRUE,M4693,N4693,O4693,P4693,Q4693&amp;"W",R4693))</f>
        <v>Flange Straight-CU-Silver-Epoxy-5W-2</v>
      </c>
      <c r="T4693" s="14" t="str">
        <f>IF(COUNTIF(Cycletime[Element Desc.],ProjectsDB[[#This Row],[Element Desc.]])&gt;0,"Found","Not Found")</f>
        <v>Found</v>
      </c>
    </row>
    <row r="4694" spans="2:20" x14ac:dyDescent="0.25">
      <c r="B4694" s="8" t="s">
        <v>9698</v>
      </c>
      <c r="C4694" s="9" t="s">
        <v>9699</v>
      </c>
      <c r="D4694" s="9" t="s">
        <v>9700</v>
      </c>
      <c r="E4694" s="10">
        <v>1</v>
      </c>
      <c r="F4694" s="9" t="s">
        <v>1694</v>
      </c>
      <c r="G4694" s="9" t="s">
        <v>1443</v>
      </c>
      <c r="H4694" s="11"/>
      <c r="I4694" s="12">
        <v>800</v>
      </c>
      <c r="J4694" s="12">
        <v>500</v>
      </c>
      <c r="K4694" s="12"/>
      <c r="L4694" s="12">
        <f t="array" ref="L4694">IFERROR(LOOKUP(2^15,SEARCH({"40A","63A","80A","100A","125A","160A","200A","250A","400A","630A","800A","1000A","1250A","1600A","2000A","2500A","3200A","4000A","5000A","6300A"},UPPER(D4694)),{40,63,80,100,125,160,200,250,400,630,800,1000,1250,1600,2000,2500,3200,4000,5000,6300}),0)</f>
        <v>4000</v>
      </c>
      <c r="M4694" s="9" t="str">
        <f t="shared" si="366"/>
        <v>Elbow Flat</v>
      </c>
      <c r="N4694" s="9" t="str">
        <f t="shared" si="367"/>
        <v>CU</v>
      </c>
      <c r="O4694" s="13" t="str">
        <f t="shared" si="368"/>
        <v>Silver</v>
      </c>
      <c r="P4694" s="9" t="str">
        <f t="shared" si="369"/>
        <v>Epoxy</v>
      </c>
      <c r="Q4694" s="9" t="str">
        <f t="shared" si="370"/>
        <v>5</v>
      </c>
      <c r="R46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94" s="14" t="str">
        <f>IF(ProjectsDB[[#This Row],[Item Type]]="Straight Plug-In",_xlfn.TEXTJOIN("-",TRUE,M4694&amp;"-"&amp;_xlfn.LET(_xlpm.txt,ProjectsDB[[#This Row],[Assembly]],_xlpm.pos,FIND("SP",_xlpm.txt),_xlpm.pre,LEFT(_xlpm.txt,_xlpm.pos-1),IF(RIGHT(_xlpm.pre,3)="123","3PL",IF(RIGHT(_xlpm.pre,2)="12","2PL",IF(RIGHT(_xlpm.pre,1)="1","1PL","3PL")))),N4694,O4694,P4694,Q4694&amp;"W",R4694),_xlfn.TEXTJOIN("-",TRUE,M4694,N4694,O4694,P4694,Q4694&amp;"W",R4694))</f>
        <v>Elbow Flat-CU-Silver-Epoxy-5W-2</v>
      </c>
      <c r="T4694" s="14" t="str">
        <f>IF(COUNTIF(Cycletime[Element Desc.],ProjectsDB[[#This Row],[Element Desc.]])&gt;0,"Found","Not Found")</f>
        <v>Found</v>
      </c>
    </row>
    <row r="4695" spans="2:20" x14ac:dyDescent="0.25">
      <c r="B4695" s="8" t="s">
        <v>9701</v>
      </c>
      <c r="C4695" s="9" t="s">
        <v>1640</v>
      </c>
      <c r="D4695" s="9" t="s">
        <v>1641</v>
      </c>
      <c r="E4695" s="10">
        <v>1</v>
      </c>
      <c r="F4695" s="9" t="s">
        <v>1694</v>
      </c>
      <c r="G4695" s="9" t="s">
        <v>1443</v>
      </c>
      <c r="H4695" s="11"/>
      <c r="I4695" s="12">
        <v>3000</v>
      </c>
      <c r="J4695" s="12"/>
      <c r="K4695" s="12"/>
      <c r="L4695" s="12">
        <f t="array" ref="L4695">IFERROR(LOOKUP(2^15,SEARCH({"40A","63A","80A","100A","125A","160A","200A","250A","400A","630A","800A","1000A","1250A","1600A","2000A","2500A","3200A","4000A","5000A","6300A"},UPPER(D4695)),{40,63,80,100,125,160,200,250,400,630,800,1000,1250,1600,2000,2500,3200,4000,5000,6300}),0)</f>
        <v>4000</v>
      </c>
      <c r="M4695" s="9" t="str">
        <f t="shared" si="366"/>
        <v>Straight Feeder</v>
      </c>
      <c r="N4695" s="9" t="str">
        <f t="shared" si="367"/>
        <v>CU</v>
      </c>
      <c r="O4695" s="13" t="str">
        <f t="shared" si="368"/>
        <v>Silver</v>
      </c>
      <c r="P4695" s="9" t="str">
        <f t="shared" si="369"/>
        <v>Epoxy</v>
      </c>
      <c r="Q4695" s="9" t="str">
        <f t="shared" si="370"/>
        <v>5</v>
      </c>
      <c r="R46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95" s="14" t="str">
        <f>IF(ProjectsDB[[#This Row],[Item Type]]="Straight Plug-In",_xlfn.TEXTJOIN("-",TRUE,M4695&amp;"-"&amp;_xlfn.LET(_xlpm.txt,ProjectsDB[[#This Row],[Assembly]],_xlpm.pos,FIND("SP",_xlpm.txt),_xlpm.pre,LEFT(_xlpm.txt,_xlpm.pos-1),IF(RIGHT(_xlpm.pre,3)="123","3PL",IF(RIGHT(_xlpm.pre,2)="12","2PL",IF(RIGHT(_xlpm.pre,1)="1","1PL","3PL")))),N4695,O4695,P4695,Q4695&amp;"W",R4695),_xlfn.TEXTJOIN("-",TRUE,M4695,N4695,O4695,P4695,Q4695&amp;"W",R4695))</f>
        <v>Straight Feeder-CU-Silver-Epoxy-5W-2</v>
      </c>
      <c r="T4695" s="14" t="str">
        <f>IF(COUNTIF(Cycletime[Element Desc.],ProjectsDB[[#This Row],[Element Desc.]])&gt;0,"Found","Not Found")</f>
        <v>Found</v>
      </c>
    </row>
    <row r="4696" spans="2:20" x14ac:dyDescent="0.25">
      <c r="B4696" s="8" t="s">
        <v>9702</v>
      </c>
      <c r="C4696" s="9" t="s">
        <v>1969</v>
      </c>
      <c r="D4696" s="9" t="s">
        <v>1970</v>
      </c>
      <c r="E4696" s="10">
        <v>1</v>
      </c>
      <c r="F4696" s="9" t="s">
        <v>1694</v>
      </c>
      <c r="G4696" s="9" t="s">
        <v>1443</v>
      </c>
      <c r="H4696" s="11"/>
      <c r="I4696" s="12">
        <v>1345</v>
      </c>
      <c r="J4696" s="12"/>
      <c r="K4696" s="12"/>
      <c r="L4696" s="12">
        <f t="array" ref="L4696">IFERROR(LOOKUP(2^15,SEARCH({"40A","63A","80A","100A","125A","160A","200A","250A","400A","630A","800A","1000A","1250A","1600A","2000A","2500A","3200A","4000A","5000A","6300A"},UPPER(D4696)),{40,63,80,100,125,160,200,250,400,630,800,1000,1250,1600,2000,2500,3200,4000,5000,6300}),0)</f>
        <v>4000</v>
      </c>
      <c r="M4696" s="9" t="str">
        <f t="shared" si="366"/>
        <v>Straight Feeder</v>
      </c>
      <c r="N4696" s="9" t="str">
        <f t="shared" si="367"/>
        <v>CU</v>
      </c>
      <c r="O4696" s="13" t="str">
        <f t="shared" si="368"/>
        <v>Silver</v>
      </c>
      <c r="P4696" s="9" t="str">
        <f t="shared" si="369"/>
        <v>Epoxy</v>
      </c>
      <c r="Q4696" s="9" t="str">
        <f t="shared" si="370"/>
        <v>5</v>
      </c>
      <c r="R46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96" s="14" t="str">
        <f>IF(ProjectsDB[[#This Row],[Item Type]]="Straight Plug-In",_xlfn.TEXTJOIN("-",TRUE,M4696&amp;"-"&amp;_xlfn.LET(_xlpm.txt,ProjectsDB[[#This Row],[Assembly]],_xlpm.pos,FIND("SP",_xlpm.txt),_xlpm.pre,LEFT(_xlpm.txt,_xlpm.pos-1),IF(RIGHT(_xlpm.pre,3)="123","3PL",IF(RIGHT(_xlpm.pre,2)="12","2PL",IF(RIGHT(_xlpm.pre,1)="1","1PL","3PL")))),N4696,O4696,P4696,Q4696&amp;"W",R4696),_xlfn.TEXTJOIN("-",TRUE,M4696,N4696,O4696,P4696,Q4696&amp;"W",R4696))</f>
        <v>Straight Feeder-CU-Silver-Epoxy-5W-2</v>
      </c>
      <c r="T4696" s="14" t="str">
        <f>IF(COUNTIF(Cycletime[Element Desc.],ProjectsDB[[#This Row],[Element Desc.]])&gt;0,"Found","Not Found")</f>
        <v>Found</v>
      </c>
    </row>
    <row r="4697" spans="2:20" x14ac:dyDescent="0.25">
      <c r="B4697" s="8" t="s">
        <v>9703</v>
      </c>
      <c r="C4697" s="9" t="s">
        <v>9704</v>
      </c>
      <c r="D4697" s="9" t="s">
        <v>9705</v>
      </c>
      <c r="E4697" s="10">
        <v>1</v>
      </c>
      <c r="F4697" s="9" t="s">
        <v>1694</v>
      </c>
      <c r="G4697" s="9" t="s">
        <v>1443</v>
      </c>
      <c r="H4697" s="11"/>
      <c r="I4697" s="12">
        <v>300</v>
      </c>
      <c r="J4697" s="12">
        <v>300</v>
      </c>
      <c r="K4697" s="12"/>
      <c r="L4697" s="12">
        <f t="array" ref="L4697">IFERROR(LOOKUP(2^15,SEARCH({"40A","63A","80A","100A","125A","160A","200A","250A","400A","630A","800A","1000A","1250A","1600A","2000A","2500A","3200A","4000A","5000A","6300A"},UPPER(D4697)),{40,63,80,100,125,160,200,250,400,630,800,1000,1250,1600,2000,2500,3200,4000,5000,6300}),0)</f>
        <v>4000</v>
      </c>
      <c r="M4697" s="9" t="str">
        <f t="shared" si="366"/>
        <v>Elbow Flat</v>
      </c>
      <c r="N4697" s="9" t="str">
        <f t="shared" si="367"/>
        <v>CU</v>
      </c>
      <c r="O4697" s="13" t="str">
        <f t="shared" si="368"/>
        <v>Silver</v>
      </c>
      <c r="P4697" s="9" t="str">
        <f t="shared" si="369"/>
        <v>Epoxy</v>
      </c>
      <c r="Q4697" s="9" t="str">
        <f t="shared" si="370"/>
        <v>5</v>
      </c>
      <c r="R46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97" s="14" t="str">
        <f>IF(ProjectsDB[[#This Row],[Item Type]]="Straight Plug-In",_xlfn.TEXTJOIN("-",TRUE,M4697&amp;"-"&amp;_xlfn.LET(_xlpm.txt,ProjectsDB[[#This Row],[Assembly]],_xlpm.pos,FIND("SP",_xlpm.txt),_xlpm.pre,LEFT(_xlpm.txt,_xlpm.pos-1),IF(RIGHT(_xlpm.pre,3)="123","3PL",IF(RIGHT(_xlpm.pre,2)="12","2PL",IF(RIGHT(_xlpm.pre,1)="1","1PL","3PL")))),N4697,O4697,P4697,Q4697&amp;"W",R4697),_xlfn.TEXTJOIN("-",TRUE,M4697,N4697,O4697,P4697,Q4697&amp;"W",R4697))</f>
        <v>Elbow Flat-CU-Silver-Epoxy-5W-2</v>
      </c>
      <c r="T4697" s="14" t="str">
        <f>IF(COUNTIF(Cycletime[Element Desc.],ProjectsDB[[#This Row],[Element Desc.]])&gt;0,"Found","Not Found")</f>
        <v>Found</v>
      </c>
    </row>
    <row r="4698" spans="2:20" x14ac:dyDescent="0.25">
      <c r="B4698" s="8" t="s">
        <v>9706</v>
      </c>
      <c r="C4698" s="9" t="s">
        <v>2117</v>
      </c>
      <c r="D4698" s="9" t="s">
        <v>2118</v>
      </c>
      <c r="E4698" s="10">
        <v>1</v>
      </c>
      <c r="F4698" s="9" t="s">
        <v>1694</v>
      </c>
      <c r="G4698" s="9" t="s">
        <v>1443</v>
      </c>
      <c r="H4698" s="11"/>
      <c r="I4698" s="12"/>
      <c r="J4698" s="12"/>
      <c r="K4698" s="12"/>
      <c r="L4698" s="12">
        <f t="array" ref="L4698">IFERROR(LOOKUP(2^15,SEARCH({"40A","63A","80A","100A","125A","160A","200A","250A","400A","630A","800A","1000A","1250A","1600A","2000A","2500A","3200A","4000A","5000A","6300A"},UPPER(D4698)),{40,63,80,100,125,160,200,250,400,630,800,1000,1250,1600,2000,2500,3200,4000,5000,6300}),0)</f>
        <v>4000</v>
      </c>
      <c r="M4698" s="9" t="str">
        <f t="shared" si="366"/>
        <v>Flexible Link</v>
      </c>
      <c r="N4698" s="9" t="str">
        <f t="shared" si="367"/>
        <v>CU</v>
      </c>
      <c r="O4698" s="13" t="str">
        <f t="shared" si="368"/>
        <v>None</v>
      </c>
      <c r="P4698" s="9" t="str">
        <f t="shared" si="369"/>
        <v>None</v>
      </c>
      <c r="Q4698" s="9" t="str">
        <f t="shared" si="370"/>
        <v>0</v>
      </c>
      <c r="R46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98" s="14" t="str">
        <f>IF(ProjectsDB[[#This Row],[Item Type]]="Straight Plug-In",_xlfn.TEXTJOIN("-",TRUE,M4698&amp;"-"&amp;_xlfn.LET(_xlpm.txt,ProjectsDB[[#This Row],[Assembly]],_xlpm.pos,FIND("SP",_xlpm.txt),_xlpm.pre,LEFT(_xlpm.txt,_xlpm.pos-1),IF(RIGHT(_xlpm.pre,3)="123","3PL",IF(RIGHT(_xlpm.pre,2)="12","2PL",IF(RIGHT(_xlpm.pre,1)="1","1PL","3PL")))),N4698,O4698,P4698,Q4698&amp;"W",R4698),_xlfn.TEXTJOIN("-",TRUE,M4698,N4698,O4698,P4698,Q4698&amp;"W",R4698))</f>
        <v>Flexible Link-CU-None-None-0W-2</v>
      </c>
      <c r="T4698" s="14" t="str">
        <f>IF(COUNTIF(Cycletime[Element Desc.],ProjectsDB[[#This Row],[Element Desc.]])&gt;0,"Found","Not Found")</f>
        <v>Found</v>
      </c>
    </row>
    <row r="4699" spans="2:20" x14ac:dyDescent="0.25">
      <c r="B4699" s="8" t="s">
        <v>9707</v>
      </c>
      <c r="C4699" s="9" t="s">
        <v>1629</v>
      </c>
      <c r="D4699" s="9" t="s">
        <v>1630</v>
      </c>
      <c r="E4699" s="10">
        <v>5</v>
      </c>
      <c r="F4699" s="9" t="s">
        <v>1694</v>
      </c>
      <c r="G4699" s="9" t="s">
        <v>1443</v>
      </c>
      <c r="H4699" s="11"/>
      <c r="I4699" s="12"/>
      <c r="J4699" s="12"/>
      <c r="K4699" s="12"/>
      <c r="L4699" s="12">
        <f t="array" ref="L4699">IFERROR(LOOKUP(2^15,SEARCH({"40A","63A","80A","100A","125A","160A","200A","250A","400A","630A","800A","1000A","1250A","1600A","2000A","2500A","3200A","4000A","5000A","6300A"},UPPER(D4699)),{40,63,80,100,125,160,200,250,400,630,800,1000,1250,1600,2000,2500,3200,4000,5000,6300}),0)</f>
        <v>4000</v>
      </c>
      <c r="M4699" s="9" t="str">
        <f t="shared" si="366"/>
        <v>Joint Pack</v>
      </c>
      <c r="N4699" s="9" t="str">
        <f t="shared" si="367"/>
        <v>CU</v>
      </c>
      <c r="O4699" s="13" t="str">
        <f t="shared" si="368"/>
        <v>Silver</v>
      </c>
      <c r="P4699" s="9" t="str">
        <f t="shared" si="369"/>
        <v>None</v>
      </c>
      <c r="Q4699" s="9" t="str">
        <f t="shared" si="370"/>
        <v>5</v>
      </c>
      <c r="R46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699" s="14" t="str">
        <f>IF(ProjectsDB[[#This Row],[Item Type]]="Straight Plug-In",_xlfn.TEXTJOIN("-",TRUE,M4699&amp;"-"&amp;_xlfn.LET(_xlpm.txt,ProjectsDB[[#This Row],[Assembly]],_xlpm.pos,FIND("SP",_xlpm.txt),_xlpm.pre,LEFT(_xlpm.txt,_xlpm.pos-1),IF(RIGHT(_xlpm.pre,3)="123","3PL",IF(RIGHT(_xlpm.pre,2)="12","2PL",IF(RIGHT(_xlpm.pre,1)="1","1PL","3PL")))),N4699,O4699,P4699,Q4699&amp;"W",R4699),_xlfn.TEXTJOIN("-",TRUE,M4699,N4699,O4699,P4699,Q4699&amp;"W",R4699))</f>
        <v>Joint Pack-CU-Silver-None-5W-2</v>
      </c>
      <c r="T4699" s="14" t="str">
        <f>IF(COUNTIF(Cycletime[Element Desc.],ProjectsDB[[#This Row],[Element Desc.]])&gt;0,"Found","Not Found")</f>
        <v>Found</v>
      </c>
    </row>
    <row r="4700" spans="2:20" x14ac:dyDescent="0.25">
      <c r="B4700" s="8" t="s">
        <v>9708</v>
      </c>
      <c r="C4700" s="9" t="s">
        <v>1767</v>
      </c>
      <c r="D4700" s="9" t="s">
        <v>1768</v>
      </c>
      <c r="E4700" s="10">
        <v>5</v>
      </c>
      <c r="F4700" s="9" t="s">
        <v>1694</v>
      </c>
      <c r="G4700" s="9" t="s">
        <v>1443</v>
      </c>
      <c r="H4700" s="11"/>
      <c r="I4700" s="12"/>
      <c r="J4700" s="12"/>
      <c r="K4700" s="12"/>
      <c r="L4700" s="12">
        <f t="array" ref="L4700">IFERROR(LOOKUP(2^15,SEARCH({"40A","63A","80A","100A","125A","160A","200A","250A","400A","630A","800A","1000A","1250A","1600A","2000A","2500A","3200A","4000A","5000A","6300A"},UPPER(D4700)),{40,63,80,100,125,160,200,250,400,630,800,1000,1250,1600,2000,2500,3200,4000,5000,6300}),0)</f>
        <v>4000</v>
      </c>
      <c r="M4700" s="9" t="str">
        <f t="shared" si="366"/>
        <v>Hanger Support</v>
      </c>
      <c r="N4700" s="9" t="str">
        <f t="shared" si="367"/>
        <v>CU</v>
      </c>
      <c r="O4700" s="13" t="str">
        <f t="shared" si="368"/>
        <v>None</v>
      </c>
      <c r="P4700" s="9" t="str">
        <f t="shared" si="369"/>
        <v>None</v>
      </c>
      <c r="Q4700" s="9" t="str">
        <f t="shared" si="370"/>
        <v>0</v>
      </c>
      <c r="R47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00" s="14" t="str">
        <f>IF(ProjectsDB[[#This Row],[Item Type]]="Straight Plug-In",_xlfn.TEXTJOIN("-",TRUE,M4700&amp;"-"&amp;_xlfn.LET(_xlpm.txt,ProjectsDB[[#This Row],[Assembly]],_xlpm.pos,FIND("SP",_xlpm.txt),_xlpm.pre,LEFT(_xlpm.txt,_xlpm.pos-1),IF(RIGHT(_xlpm.pre,3)="123","3PL",IF(RIGHT(_xlpm.pre,2)="12","2PL",IF(RIGHT(_xlpm.pre,1)="1","1PL","3PL")))),N4700,O4700,P4700,Q4700&amp;"W",R4700),_xlfn.TEXTJOIN("-",TRUE,M4700,N4700,O4700,P4700,Q4700&amp;"W",R4700))</f>
        <v>Hanger Support-CU-None-None-0W-2</v>
      </c>
      <c r="T4700" s="14" t="str">
        <f>IF(COUNTIF(Cycletime[Element Desc.],ProjectsDB[[#This Row],[Element Desc.]])&gt;0,"Found","Not Found")</f>
        <v>Found</v>
      </c>
    </row>
    <row r="4701" spans="2:20" x14ac:dyDescent="0.25">
      <c r="B4701" s="8" t="s">
        <v>9709</v>
      </c>
      <c r="C4701" s="9" t="s">
        <v>1770</v>
      </c>
      <c r="D4701" s="9" t="s">
        <v>1771</v>
      </c>
      <c r="E4701" s="10">
        <v>1</v>
      </c>
      <c r="F4701" s="9" t="s">
        <v>1694</v>
      </c>
      <c r="G4701" s="9" t="s">
        <v>1443</v>
      </c>
      <c r="H4701" s="11"/>
      <c r="I4701" s="12"/>
      <c r="J4701" s="12"/>
      <c r="K4701" s="12"/>
      <c r="L4701" s="12">
        <f t="array" ref="L4701">IFERROR(LOOKUP(2^15,SEARCH({"40A","63A","80A","100A","125A","160A","200A","250A","400A","630A","800A","1000A","1250A","1600A","2000A","2500A","3200A","4000A","5000A","6300A"},UPPER(D4701)),{40,63,80,100,125,160,200,250,400,630,800,1000,1250,1600,2000,2500,3200,4000,5000,6300}),0)</f>
        <v>4000</v>
      </c>
      <c r="M4701" s="9" t="str">
        <f t="shared" si="366"/>
        <v>Hanger Support</v>
      </c>
      <c r="N4701" s="9" t="str">
        <f t="shared" si="367"/>
        <v>CU</v>
      </c>
      <c r="O4701" s="13" t="str">
        <f t="shared" si="368"/>
        <v>None</v>
      </c>
      <c r="P4701" s="9" t="str">
        <f t="shared" si="369"/>
        <v>None</v>
      </c>
      <c r="Q4701" s="9" t="str">
        <f t="shared" si="370"/>
        <v>0</v>
      </c>
      <c r="R47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01" s="14" t="str">
        <f>IF(ProjectsDB[[#This Row],[Item Type]]="Straight Plug-In",_xlfn.TEXTJOIN("-",TRUE,M4701&amp;"-"&amp;_xlfn.LET(_xlpm.txt,ProjectsDB[[#This Row],[Assembly]],_xlpm.pos,FIND("SP",_xlpm.txt),_xlpm.pre,LEFT(_xlpm.txt,_xlpm.pos-1),IF(RIGHT(_xlpm.pre,3)="123","3PL",IF(RIGHT(_xlpm.pre,2)="12","2PL",IF(RIGHT(_xlpm.pre,1)="1","1PL","3PL")))),N4701,O4701,P4701,Q4701&amp;"W",R4701),_xlfn.TEXTJOIN("-",TRUE,M4701,N4701,O4701,P4701,Q4701&amp;"W",R4701))</f>
        <v>Hanger Support-CU-None-None-0W-2</v>
      </c>
      <c r="T4701" s="14" t="str">
        <f>IF(COUNTIF(Cycletime[Element Desc.],ProjectsDB[[#This Row],[Element Desc.]])&gt;0,"Found","Not Found")</f>
        <v>Found</v>
      </c>
    </row>
    <row r="4702" spans="2:20" x14ac:dyDescent="0.25">
      <c r="B4702" s="8" t="s">
        <v>9710</v>
      </c>
      <c r="C4702" s="9" t="s">
        <v>1656</v>
      </c>
      <c r="D4702" s="9" t="s">
        <v>1657</v>
      </c>
      <c r="E4702" s="10">
        <v>2</v>
      </c>
      <c r="F4702" s="9" t="s">
        <v>1694</v>
      </c>
      <c r="G4702" s="9" t="s">
        <v>1443</v>
      </c>
      <c r="H4702" s="11"/>
      <c r="I4702" s="12">
        <v>425</v>
      </c>
      <c r="J4702" s="12"/>
      <c r="K4702" s="12"/>
      <c r="L4702" s="12">
        <f t="array" ref="L4702">IFERROR(LOOKUP(2^15,SEARCH({"40A","63A","80A","100A","125A","160A","200A","250A","400A","630A","800A","1000A","1250A","1600A","2000A","2500A","3200A","4000A","5000A","6300A"},UPPER(D4702)),{40,63,80,100,125,160,200,250,400,630,800,1000,1250,1600,2000,2500,3200,4000,5000,6300}),0)</f>
        <v>4000</v>
      </c>
      <c r="M4702" s="9" t="str">
        <f t="shared" si="366"/>
        <v>Flange Straight</v>
      </c>
      <c r="N4702" s="9" t="str">
        <f t="shared" si="367"/>
        <v>CU</v>
      </c>
      <c r="O4702" s="13" t="str">
        <f t="shared" si="368"/>
        <v>Silver</v>
      </c>
      <c r="P4702" s="9" t="str">
        <f t="shared" si="369"/>
        <v>Epoxy</v>
      </c>
      <c r="Q4702" s="9" t="str">
        <f t="shared" si="370"/>
        <v>5</v>
      </c>
      <c r="R47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02" s="14" t="str">
        <f>IF(ProjectsDB[[#This Row],[Item Type]]="Straight Plug-In",_xlfn.TEXTJOIN("-",TRUE,M4702&amp;"-"&amp;_xlfn.LET(_xlpm.txt,ProjectsDB[[#This Row],[Assembly]],_xlpm.pos,FIND("SP",_xlpm.txt),_xlpm.pre,LEFT(_xlpm.txt,_xlpm.pos-1),IF(RIGHT(_xlpm.pre,3)="123","3PL",IF(RIGHT(_xlpm.pre,2)="12","2PL",IF(RIGHT(_xlpm.pre,1)="1","1PL","3PL")))),N4702,O4702,P4702,Q4702&amp;"W",R4702),_xlfn.TEXTJOIN("-",TRUE,M4702,N4702,O4702,P4702,Q4702&amp;"W",R4702))</f>
        <v>Flange Straight-CU-Silver-Epoxy-5W-2</v>
      </c>
      <c r="T4702" s="14" t="str">
        <f>IF(COUNTIF(Cycletime[Element Desc.],ProjectsDB[[#This Row],[Element Desc.]])&gt;0,"Found","Not Found")</f>
        <v>Found</v>
      </c>
    </row>
    <row r="4703" spans="2:20" x14ac:dyDescent="0.25">
      <c r="B4703" s="8" t="s">
        <v>9711</v>
      </c>
      <c r="C4703" s="9" t="s">
        <v>9699</v>
      </c>
      <c r="D4703" s="9" t="s">
        <v>9700</v>
      </c>
      <c r="E4703" s="10">
        <v>1</v>
      </c>
      <c r="F4703" s="9" t="s">
        <v>1694</v>
      </c>
      <c r="G4703" s="9" t="s">
        <v>1443</v>
      </c>
      <c r="H4703" s="11"/>
      <c r="I4703" s="12">
        <v>800</v>
      </c>
      <c r="J4703" s="12">
        <v>500</v>
      </c>
      <c r="K4703" s="12"/>
      <c r="L4703" s="12">
        <f t="array" ref="L4703">IFERROR(LOOKUP(2^15,SEARCH({"40A","63A","80A","100A","125A","160A","200A","250A","400A","630A","800A","1000A","1250A","1600A","2000A","2500A","3200A","4000A","5000A","6300A"},UPPER(D4703)),{40,63,80,100,125,160,200,250,400,630,800,1000,1250,1600,2000,2500,3200,4000,5000,6300}),0)</f>
        <v>4000</v>
      </c>
      <c r="M4703" s="9" t="str">
        <f t="shared" si="366"/>
        <v>Elbow Flat</v>
      </c>
      <c r="N4703" s="9" t="str">
        <f t="shared" si="367"/>
        <v>CU</v>
      </c>
      <c r="O4703" s="13" t="str">
        <f t="shared" si="368"/>
        <v>Silver</v>
      </c>
      <c r="P4703" s="9" t="str">
        <f t="shared" si="369"/>
        <v>Epoxy</v>
      </c>
      <c r="Q4703" s="9" t="str">
        <f t="shared" si="370"/>
        <v>5</v>
      </c>
      <c r="R47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03" s="14" t="str">
        <f>IF(ProjectsDB[[#This Row],[Item Type]]="Straight Plug-In",_xlfn.TEXTJOIN("-",TRUE,M4703&amp;"-"&amp;_xlfn.LET(_xlpm.txt,ProjectsDB[[#This Row],[Assembly]],_xlpm.pos,FIND("SP",_xlpm.txt),_xlpm.pre,LEFT(_xlpm.txt,_xlpm.pos-1),IF(RIGHT(_xlpm.pre,3)="123","3PL",IF(RIGHT(_xlpm.pre,2)="12","2PL",IF(RIGHT(_xlpm.pre,1)="1","1PL","3PL")))),N4703,O4703,P4703,Q4703&amp;"W",R4703),_xlfn.TEXTJOIN("-",TRUE,M4703,N4703,O4703,P4703,Q4703&amp;"W",R4703))</f>
        <v>Elbow Flat-CU-Silver-Epoxy-5W-2</v>
      </c>
      <c r="T4703" s="14" t="str">
        <f>IF(COUNTIF(Cycletime[Element Desc.],ProjectsDB[[#This Row],[Element Desc.]])&gt;0,"Found","Not Found")</f>
        <v>Found</v>
      </c>
    </row>
    <row r="4704" spans="2:20" x14ac:dyDescent="0.25">
      <c r="B4704" s="8" t="s">
        <v>9712</v>
      </c>
      <c r="C4704" s="9" t="s">
        <v>1640</v>
      </c>
      <c r="D4704" s="9" t="s">
        <v>1641</v>
      </c>
      <c r="E4704" s="10">
        <v>1</v>
      </c>
      <c r="F4704" s="9" t="s">
        <v>1694</v>
      </c>
      <c r="G4704" s="9" t="s">
        <v>1443</v>
      </c>
      <c r="H4704" s="11"/>
      <c r="I4704" s="12">
        <v>3000</v>
      </c>
      <c r="J4704" s="12"/>
      <c r="K4704" s="12"/>
      <c r="L4704" s="12">
        <f t="array" ref="L4704">IFERROR(LOOKUP(2^15,SEARCH({"40A","63A","80A","100A","125A","160A","200A","250A","400A","630A","800A","1000A","1250A","1600A","2000A","2500A","3200A","4000A","5000A","6300A"},UPPER(D4704)),{40,63,80,100,125,160,200,250,400,630,800,1000,1250,1600,2000,2500,3200,4000,5000,6300}),0)</f>
        <v>4000</v>
      </c>
      <c r="M4704" s="9" t="str">
        <f t="shared" si="366"/>
        <v>Straight Feeder</v>
      </c>
      <c r="N4704" s="9" t="str">
        <f t="shared" si="367"/>
        <v>CU</v>
      </c>
      <c r="O4704" s="13" t="str">
        <f t="shared" si="368"/>
        <v>Silver</v>
      </c>
      <c r="P4704" s="9" t="str">
        <f t="shared" si="369"/>
        <v>Epoxy</v>
      </c>
      <c r="Q4704" s="9" t="str">
        <f t="shared" si="370"/>
        <v>5</v>
      </c>
      <c r="R47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04" s="14" t="str">
        <f>IF(ProjectsDB[[#This Row],[Item Type]]="Straight Plug-In",_xlfn.TEXTJOIN("-",TRUE,M4704&amp;"-"&amp;_xlfn.LET(_xlpm.txt,ProjectsDB[[#This Row],[Assembly]],_xlpm.pos,FIND("SP",_xlpm.txt),_xlpm.pre,LEFT(_xlpm.txt,_xlpm.pos-1),IF(RIGHT(_xlpm.pre,3)="123","3PL",IF(RIGHT(_xlpm.pre,2)="12","2PL",IF(RIGHT(_xlpm.pre,1)="1","1PL","3PL")))),N4704,O4704,P4704,Q4704&amp;"W",R4704),_xlfn.TEXTJOIN("-",TRUE,M4704,N4704,O4704,P4704,Q4704&amp;"W",R4704))</f>
        <v>Straight Feeder-CU-Silver-Epoxy-5W-2</v>
      </c>
      <c r="T4704" s="14" t="str">
        <f>IF(COUNTIF(Cycletime[Element Desc.],ProjectsDB[[#This Row],[Element Desc.]])&gt;0,"Found","Not Found")</f>
        <v>Found</v>
      </c>
    </row>
    <row r="4705" spans="2:20" x14ac:dyDescent="0.25">
      <c r="B4705" s="8" t="s">
        <v>9713</v>
      </c>
      <c r="C4705" s="9" t="s">
        <v>1969</v>
      </c>
      <c r="D4705" s="9" t="s">
        <v>1970</v>
      </c>
      <c r="E4705" s="10">
        <v>1</v>
      </c>
      <c r="F4705" s="9" t="s">
        <v>1694</v>
      </c>
      <c r="G4705" s="9" t="s">
        <v>1443</v>
      </c>
      <c r="H4705" s="11"/>
      <c r="I4705" s="12">
        <v>1345</v>
      </c>
      <c r="J4705" s="12"/>
      <c r="K4705" s="12"/>
      <c r="L4705" s="12">
        <f t="array" ref="L4705">IFERROR(LOOKUP(2^15,SEARCH({"40A","63A","80A","100A","125A","160A","200A","250A","400A","630A","800A","1000A","1250A","1600A","2000A","2500A","3200A","4000A","5000A","6300A"},UPPER(D4705)),{40,63,80,100,125,160,200,250,400,630,800,1000,1250,1600,2000,2500,3200,4000,5000,6300}),0)</f>
        <v>4000</v>
      </c>
      <c r="M4705" s="9" t="str">
        <f t="shared" si="366"/>
        <v>Straight Feeder</v>
      </c>
      <c r="N4705" s="9" t="str">
        <f t="shared" si="367"/>
        <v>CU</v>
      </c>
      <c r="O4705" s="13" t="str">
        <f t="shared" si="368"/>
        <v>Silver</v>
      </c>
      <c r="P4705" s="9" t="str">
        <f t="shared" si="369"/>
        <v>Epoxy</v>
      </c>
      <c r="Q4705" s="9" t="str">
        <f t="shared" si="370"/>
        <v>5</v>
      </c>
      <c r="R47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05" s="14" t="str">
        <f>IF(ProjectsDB[[#This Row],[Item Type]]="Straight Plug-In",_xlfn.TEXTJOIN("-",TRUE,M4705&amp;"-"&amp;_xlfn.LET(_xlpm.txt,ProjectsDB[[#This Row],[Assembly]],_xlpm.pos,FIND("SP",_xlpm.txt),_xlpm.pre,LEFT(_xlpm.txt,_xlpm.pos-1),IF(RIGHT(_xlpm.pre,3)="123","3PL",IF(RIGHT(_xlpm.pre,2)="12","2PL",IF(RIGHT(_xlpm.pre,1)="1","1PL","3PL")))),N4705,O4705,P4705,Q4705&amp;"W",R4705),_xlfn.TEXTJOIN("-",TRUE,M4705,N4705,O4705,P4705,Q4705&amp;"W",R4705))</f>
        <v>Straight Feeder-CU-Silver-Epoxy-5W-2</v>
      </c>
      <c r="T4705" s="14" t="str">
        <f>IF(COUNTIF(Cycletime[Element Desc.],ProjectsDB[[#This Row],[Element Desc.]])&gt;0,"Found","Not Found")</f>
        <v>Found</v>
      </c>
    </row>
    <row r="4706" spans="2:20" x14ac:dyDescent="0.25">
      <c r="B4706" s="8" t="s">
        <v>9714</v>
      </c>
      <c r="C4706" s="9" t="s">
        <v>9704</v>
      </c>
      <c r="D4706" s="9" t="s">
        <v>9705</v>
      </c>
      <c r="E4706" s="10">
        <v>1</v>
      </c>
      <c r="F4706" s="9" t="s">
        <v>1694</v>
      </c>
      <c r="G4706" s="9" t="s">
        <v>1443</v>
      </c>
      <c r="H4706" s="11"/>
      <c r="I4706" s="12">
        <v>300</v>
      </c>
      <c r="J4706" s="12">
        <v>300</v>
      </c>
      <c r="K4706" s="12"/>
      <c r="L4706" s="12">
        <f t="array" ref="L4706">IFERROR(LOOKUP(2^15,SEARCH({"40A","63A","80A","100A","125A","160A","200A","250A","400A","630A","800A","1000A","1250A","1600A","2000A","2500A","3200A","4000A","5000A","6300A"},UPPER(D4706)),{40,63,80,100,125,160,200,250,400,630,800,1000,1250,1600,2000,2500,3200,4000,5000,6300}),0)</f>
        <v>4000</v>
      </c>
      <c r="M4706" s="9" t="str">
        <f t="shared" si="366"/>
        <v>Elbow Flat</v>
      </c>
      <c r="N4706" s="9" t="str">
        <f t="shared" si="367"/>
        <v>CU</v>
      </c>
      <c r="O4706" s="13" t="str">
        <f t="shared" si="368"/>
        <v>Silver</v>
      </c>
      <c r="P4706" s="9" t="str">
        <f t="shared" si="369"/>
        <v>Epoxy</v>
      </c>
      <c r="Q4706" s="9" t="str">
        <f t="shared" si="370"/>
        <v>5</v>
      </c>
      <c r="R47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06" s="14" t="str">
        <f>IF(ProjectsDB[[#This Row],[Item Type]]="Straight Plug-In",_xlfn.TEXTJOIN("-",TRUE,M4706&amp;"-"&amp;_xlfn.LET(_xlpm.txt,ProjectsDB[[#This Row],[Assembly]],_xlpm.pos,FIND("SP",_xlpm.txt),_xlpm.pre,LEFT(_xlpm.txt,_xlpm.pos-1),IF(RIGHT(_xlpm.pre,3)="123","3PL",IF(RIGHT(_xlpm.pre,2)="12","2PL",IF(RIGHT(_xlpm.pre,1)="1","1PL","3PL")))),N4706,O4706,P4706,Q4706&amp;"W",R4706),_xlfn.TEXTJOIN("-",TRUE,M4706,N4706,O4706,P4706,Q4706&amp;"W",R4706))</f>
        <v>Elbow Flat-CU-Silver-Epoxy-5W-2</v>
      </c>
      <c r="T4706" s="14" t="str">
        <f>IF(COUNTIF(Cycletime[Element Desc.],ProjectsDB[[#This Row],[Element Desc.]])&gt;0,"Found","Not Found")</f>
        <v>Found</v>
      </c>
    </row>
    <row r="4707" spans="2:20" x14ac:dyDescent="0.25">
      <c r="B4707" s="8" t="s">
        <v>9715</v>
      </c>
      <c r="C4707" s="9" t="s">
        <v>2117</v>
      </c>
      <c r="D4707" s="9" t="s">
        <v>2118</v>
      </c>
      <c r="E4707" s="10">
        <v>1</v>
      </c>
      <c r="F4707" s="9" t="s">
        <v>1694</v>
      </c>
      <c r="G4707" s="9" t="s">
        <v>1443</v>
      </c>
      <c r="H4707" s="11"/>
      <c r="I4707" s="12"/>
      <c r="J4707" s="12"/>
      <c r="K4707" s="12"/>
      <c r="L4707" s="12">
        <f t="array" ref="L4707">IFERROR(LOOKUP(2^15,SEARCH({"40A","63A","80A","100A","125A","160A","200A","250A","400A","630A","800A","1000A","1250A","1600A","2000A","2500A","3200A","4000A","5000A","6300A"},UPPER(D4707)),{40,63,80,100,125,160,200,250,400,630,800,1000,1250,1600,2000,2500,3200,4000,5000,6300}),0)</f>
        <v>4000</v>
      </c>
      <c r="M4707" s="9" t="str">
        <f t="shared" si="366"/>
        <v>Flexible Link</v>
      </c>
      <c r="N4707" s="9" t="str">
        <f t="shared" si="367"/>
        <v>CU</v>
      </c>
      <c r="O4707" s="13" t="str">
        <f t="shared" si="368"/>
        <v>None</v>
      </c>
      <c r="P4707" s="9" t="str">
        <f t="shared" si="369"/>
        <v>None</v>
      </c>
      <c r="Q4707" s="9" t="str">
        <f t="shared" si="370"/>
        <v>0</v>
      </c>
      <c r="R47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07" s="14" t="str">
        <f>IF(ProjectsDB[[#This Row],[Item Type]]="Straight Plug-In",_xlfn.TEXTJOIN("-",TRUE,M4707&amp;"-"&amp;_xlfn.LET(_xlpm.txt,ProjectsDB[[#This Row],[Assembly]],_xlpm.pos,FIND("SP",_xlpm.txt),_xlpm.pre,LEFT(_xlpm.txt,_xlpm.pos-1),IF(RIGHT(_xlpm.pre,3)="123","3PL",IF(RIGHT(_xlpm.pre,2)="12","2PL",IF(RIGHT(_xlpm.pre,1)="1","1PL","3PL")))),N4707,O4707,P4707,Q4707&amp;"W",R4707),_xlfn.TEXTJOIN("-",TRUE,M4707,N4707,O4707,P4707,Q4707&amp;"W",R4707))</f>
        <v>Flexible Link-CU-None-None-0W-2</v>
      </c>
      <c r="T4707" s="14" t="str">
        <f>IF(COUNTIF(Cycletime[Element Desc.],ProjectsDB[[#This Row],[Element Desc.]])&gt;0,"Found","Not Found")</f>
        <v>Found</v>
      </c>
    </row>
    <row r="4708" spans="2:20" x14ac:dyDescent="0.25">
      <c r="B4708" s="8" t="s">
        <v>9716</v>
      </c>
      <c r="C4708" s="9" t="s">
        <v>1629</v>
      </c>
      <c r="D4708" s="9" t="s">
        <v>1630</v>
      </c>
      <c r="E4708" s="10">
        <v>5</v>
      </c>
      <c r="F4708" s="9" t="s">
        <v>1694</v>
      </c>
      <c r="G4708" s="9" t="s">
        <v>1443</v>
      </c>
      <c r="H4708" s="11"/>
      <c r="I4708" s="12"/>
      <c r="J4708" s="12"/>
      <c r="K4708" s="12"/>
      <c r="L4708" s="12">
        <f t="array" ref="L4708">IFERROR(LOOKUP(2^15,SEARCH({"40A","63A","80A","100A","125A","160A","200A","250A","400A","630A","800A","1000A","1250A","1600A","2000A","2500A","3200A","4000A","5000A","6300A"},UPPER(D4708)),{40,63,80,100,125,160,200,250,400,630,800,1000,1250,1600,2000,2500,3200,4000,5000,6300}),0)</f>
        <v>4000</v>
      </c>
      <c r="M4708" s="9" t="str">
        <f t="shared" si="366"/>
        <v>Joint Pack</v>
      </c>
      <c r="N4708" s="9" t="str">
        <f t="shared" si="367"/>
        <v>CU</v>
      </c>
      <c r="O4708" s="13" t="str">
        <f t="shared" si="368"/>
        <v>Silver</v>
      </c>
      <c r="P4708" s="9" t="str">
        <f t="shared" si="369"/>
        <v>None</v>
      </c>
      <c r="Q4708" s="9" t="str">
        <f t="shared" si="370"/>
        <v>5</v>
      </c>
      <c r="R47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08" s="14" t="str">
        <f>IF(ProjectsDB[[#This Row],[Item Type]]="Straight Plug-In",_xlfn.TEXTJOIN("-",TRUE,M4708&amp;"-"&amp;_xlfn.LET(_xlpm.txt,ProjectsDB[[#This Row],[Assembly]],_xlpm.pos,FIND("SP",_xlpm.txt),_xlpm.pre,LEFT(_xlpm.txt,_xlpm.pos-1),IF(RIGHT(_xlpm.pre,3)="123","3PL",IF(RIGHT(_xlpm.pre,2)="12","2PL",IF(RIGHT(_xlpm.pre,1)="1","1PL","3PL")))),N4708,O4708,P4708,Q4708&amp;"W",R4708),_xlfn.TEXTJOIN("-",TRUE,M4708,N4708,O4708,P4708,Q4708&amp;"W",R4708))</f>
        <v>Joint Pack-CU-Silver-None-5W-2</v>
      </c>
      <c r="T4708" s="14" t="str">
        <f>IF(COUNTIF(Cycletime[Element Desc.],ProjectsDB[[#This Row],[Element Desc.]])&gt;0,"Found","Not Found")</f>
        <v>Found</v>
      </c>
    </row>
    <row r="4709" spans="2:20" x14ac:dyDescent="0.25">
      <c r="B4709" s="8" t="s">
        <v>9717</v>
      </c>
      <c r="C4709" s="9" t="s">
        <v>1767</v>
      </c>
      <c r="D4709" s="9" t="s">
        <v>1768</v>
      </c>
      <c r="E4709" s="10">
        <v>5</v>
      </c>
      <c r="F4709" s="9" t="s">
        <v>1694</v>
      </c>
      <c r="G4709" s="9" t="s">
        <v>1443</v>
      </c>
      <c r="H4709" s="11"/>
      <c r="I4709" s="12"/>
      <c r="J4709" s="12"/>
      <c r="K4709" s="12"/>
      <c r="L4709" s="12">
        <f t="array" ref="L4709">IFERROR(LOOKUP(2^15,SEARCH({"40A","63A","80A","100A","125A","160A","200A","250A","400A","630A","800A","1000A","1250A","1600A","2000A","2500A","3200A","4000A","5000A","6300A"},UPPER(D4709)),{40,63,80,100,125,160,200,250,400,630,800,1000,1250,1600,2000,2500,3200,4000,5000,6300}),0)</f>
        <v>4000</v>
      </c>
      <c r="M4709" s="9" t="str">
        <f t="shared" si="366"/>
        <v>Hanger Support</v>
      </c>
      <c r="N4709" s="9" t="str">
        <f t="shared" si="367"/>
        <v>CU</v>
      </c>
      <c r="O4709" s="13" t="str">
        <f t="shared" si="368"/>
        <v>None</v>
      </c>
      <c r="P4709" s="9" t="str">
        <f t="shared" si="369"/>
        <v>None</v>
      </c>
      <c r="Q4709" s="9" t="str">
        <f t="shared" si="370"/>
        <v>0</v>
      </c>
      <c r="R47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09" s="14" t="str">
        <f>IF(ProjectsDB[[#This Row],[Item Type]]="Straight Plug-In",_xlfn.TEXTJOIN("-",TRUE,M4709&amp;"-"&amp;_xlfn.LET(_xlpm.txt,ProjectsDB[[#This Row],[Assembly]],_xlpm.pos,FIND("SP",_xlpm.txt),_xlpm.pre,LEFT(_xlpm.txt,_xlpm.pos-1),IF(RIGHT(_xlpm.pre,3)="123","3PL",IF(RIGHT(_xlpm.pre,2)="12","2PL",IF(RIGHT(_xlpm.pre,1)="1","1PL","3PL")))),N4709,O4709,P4709,Q4709&amp;"W",R4709),_xlfn.TEXTJOIN("-",TRUE,M4709,N4709,O4709,P4709,Q4709&amp;"W",R4709))</f>
        <v>Hanger Support-CU-None-None-0W-2</v>
      </c>
      <c r="T4709" s="14" t="str">
        <f>IF(COUNTIF(Cycletime[Element Desc.],ProjectsDB[[#This Row],[Element Desc.]])&gt;0,"Found","Not Found")</f>
        <v>Found</v>
      </c>
    </row>
    <row r="4710" spans="2:20" x14ac:dyDescent="0.25">
      <c r="B4710" s="8" t="s">
        <v>9718</v>
      </c>
      <c r="C4710" s="9" t="s">
        <v>1770</v>
      </c>
      <c r="D4710" s="9" t="s">
        <v>1771</v>
      </c>
      <c r="E4710" s="10">
        <v>1</v>
      </c>
      <c r="F4710" s="9" t="s">
        <v>1694</v>
      </c>
      <c r="G4710" s="9" t="s">
        <v>1443</v>
      </c>
      <c r="H4710" s="11"/>
      <c r="I4710" s="12"/>
      <c r="J4710" s="12"/>
      <c r="K4710" s="12"/>
      <c r="L4710" s="12">
        <f t="array" ref="L4710">IFERROR(LOOKUP(2^15,SEARCH({"40A","63A","80A","100A","125A","160A","200A","250A","400A","630A","800A","1000A","1250A","1600A","2000A","2500A","3200A","4000A","5000A","6300A"},UPPER(D4710)),{40,63,80,100,125,160,200,250,400,630,800,1000,1250,1600,2000,2500,3200,4000,5000,6300}),0)</f>
        <v>4000</v>
      </c>
      <c r="M4710" s="9" t="str">
        <f t="shared" si="366"/>
        <v>Hanger Support</v>
      </c>
      <c r="N4710" s="9" t="str">
        <f t="shared" si="367"/>
        <v>CU</v>
      </c>
      <c r="O4710" s="13" t="str">
        <f t="shared" si="368"/>
        <v>None</v>
      </c>
      <c r="P4710" s="9" t="str">
        <f t="shared" si="369"/>
        <v>None</v>
      </c>
      <c r="Q4710" s="9" t="str">
        <f t="shared" si="370"/>
        <v>0</v>
      </c>
      <c r="R47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10" s="14" t="str">
        <f>IF(ProjectsDB[[#This Row],[Item Type]]="Straight Plug-In",_xlfn.TEXTJOIN("-",TRUE,M4710&amp;"-"&amp;_xlfn.LET(_xlpm.txt,ProjectsDB[[#This Row],[Assembly]],_xlpm.pos,FIND("SP",_xlpm.txt),_xlpm.pre,LEFT(_xlpm.txt,_xlpm.pos-1),IF(RIGHT(_xlpm.pre,3)="123","3PL",IF(RIGHT(_xlpm.pre,2)="12","2PL",IF(RIGHT(_xlpm.pre,1)="1","1PL","3PL")))),N4710,O4710,P4710,Q4710&amp;"W",R4710),_xlfn.TEXTJOIN("-",TRUE,M4710,N4710,O4710,P4710,Q4710&amp;"W",R4710))</f>
        <v>Hanger Support-CU-None-None-0W-2</v>
      </c>
      <c r="T4710" s="14" t="str">
        <f>IF(COUNTIF(Cycletime[Element Desc.],ProjectsDB[[#This Row],[Element Desc.]])&gt;0,"Found","Not Found")</f>
        <v>Found</v>
      </c>
    </row>
    <row r="4711" spans="2:20" x14ac:dyDescent="0.25">
      <c r="B4711" s="8" t="s">
        <v>9719</v>
      </c>
      <c r="C4711" s="9" t="s">
        <v>7260</v>
      </c>
      <c r="D4711" s="9" t="s">
        <v>7261</v>
      </c>
      <c r="E4711" s="10">
        <v>2</v>
      </c>
      <c r="F4711" s="9" t="s">
        <v>9720</v>
      </c>
      <c r="G4711" s="9" t="s">
        <v>96</v>
      </c>
      <c r="H4711" s="11"/>
      <c r="I4711" s="12"/>
      <c r="J4711" s="12"/>
      <c r="K4711" s="12"/>
      <c r="L4711" s="12">
        <f t="array" ref="L4711">IFERROR(LOOKUP(2^15,SEARCH({"40A","63A","80A","100A","125A","160A","200A","250A","400A","630A","800A","1000A","1250A","1600A","2000A","2500A","3200A","4000A","5000A","6300A"},UPPER(D4711)),{40,63,80,100,125,160,200,250,400,630,800,1000,1250,1600,2000,2500,3200,4000,5000,6300}),0)</f>
        <v>1600</v>
      </c>
      <c r="M4711" s="9" t="str">
        <f t="shared" si="366"/>
        <v>End Cap</v>
      </c>
      <c r="N4711" s="9" t="str">
        <f t="shared" si="367"/>
        <v>CU</v>
      </c>
      <c r="O4711" s="13" t="str">
        <f t="shared" si="368"/>
        <v>None</v>
      </c>
      <c r="P4711" s="9" t="str">
        <f t="shared" si="369"/>
        <v>None</v>
      </c>
      <c r="Q4711" s="9" t="str">
        <f t="shared" si="370"/>
        <v>0</v>
      </c>
      <c r="R47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11" s="14" t="str">
        <f>IF(ProjectsDB[[#This Row],[Item Type]]="Straight Plug-In",_xlfn.TEXTJOIN("-",TRUE,M4711&amp;"-"&amp;_xlfn.LET(_xlpm.txt,ProjectsDB[[#This Row],[Assembly]],_xlpm.pos,FIND("SP",_xlpm.txt),_xlpm.pre,LEFT(_xlpm.txt,_xlpm.pos-1),IF(RIGHT(_xlpm.pre,3)="123","3PL",IF(RIGHT(_xlpm.pre,2)="12","2PL",IF(RIGHT(_xlpm.pre,1)="1","1PL","3PL")))),N4711,O4711,P4711,Q4711&amp;"W",R4711),_xlfn.TEXTJOIN("-",TRUE,M4711,N4711,O4711,P4711,Q4711&amp;"W",R4711))</f>
        <v>End Cap-CU-None-None-0W-1</v>
      </c>
      <c r="T4711" s="14" t="str">
        <f>IF(COUNTIF(Cycletime[Element Desc.],ProjectsDB[[#This Row],[Element Desc.]])&gt;0,"Found","Not Found")</f>
        <v>Found</v>
      </c>
    </row>
    <row r="4712" spans="2:20" x14ac:dyDescent="0.25">
      <c r="B4712" s="8" t="s">
        <v>9721</v>
      </c>
      <c r="C4712" s="9" t="s">
        <v>9722</v>
      </c>
      <c r="D4712" s="9" t="s">
        <v>9723</v>
      </c>
      <c r="E4712" s="10">
        <v>1</v>
      </c>
      <c r="F4712" s="9" t="s">
        <v>9720</v>
      </c>
      <c r="G4712" s="9" t="s">
        <v>96</v>
      </c>
      <c r="H4712" s="11"/>
      <c r="I4712" s="12">
        <v>1915</v>
      </c>
      <c r="J4712" s="12"/>
      <c r="K4712" s="12"/>
      <c r="L4712" s="12">
        <f t="array" ref="L4712">IFERROR(LOOKUP(2^15,SEARCH({"40A","63A","80A","100A","125A","160A","200A","250A","400A","630A","800A","1000A","1250A","1600A","2000A","2500A","3200A","4000A","5000A","6300A"},UPPER(D4712)),{40,63,80,100,125,160,200,250,400,630,800,1000,1250,1600,2000,2500,3200,4000,5000,6300}),0)</f>
        <v>1600</v>
      </c>
      <c r="M4712" s="9" t="str">
        <f t="shared" si="366"/>
        <v>Straight Feeder</v>
      </c>
      <c r="N4712" s="9" t="str">
        <f t="shared" si="367"/>
        <v>CU</v>
      </c>
      <c r="O4712" s="13" t="str">
        <f t="shared" si="368"/>
        <v>Tin</v>
      </c>
      <c r="P4712" s="9" t="str">
        <f t="shared" si="369"/>
        <v>PET</v>
      </c>
      <c r="Q4712" s="9" t="str">
        <f t="shared" si="370"/>
        <v>5</v>
      </c>
      <c r="R47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12" s="14" t="str">
        <f>IF(ProjectsDB[[#This Row],[Item Type]]="Straight Plug-In",_xlfn.TEXTJOIN("-",TRUE,M4712&amp;"-"&amp;_xlfn.LET(_xlpm.txt,ProjectsDB[[#This Row],[Assembly]],_xlpm.pos,FIND("SP",_xlpm.txt),_xlpm.pre,LEFT(_xlpm.txt,_xlpm.pos-1),IF(RIGHT(_xlpm.pre,3)="123","3PL",IF(RIGHT(_xlpm.pre,2)="12","2PL",IF(RIGHT(_xlpm.pre,1)="1","1PL","3PL")))),N4712,O4712,P4712,Q4712&amp;"W",R4712),_xlfn.TEXTJOIN("-",TRUE,M4712,N4712,O4712,P4712,Q4712&amp;"W",R4712))</f>
        <v>Straight Feeder-CU-Tin-PET-5W-1</v>
      </c>
      <c r="T4712" s="14" t="str">
        <f>IF(COUNTIF(Cycletime[Element Desc.],ProjectsDB[[#This Row],[Element Desc.]])&gt;0,"Found","Not Found")</f>
        <v>Found</v>
      </c>
    </row>
    <row r="4713" spans="2:20" x14ac:dyDescent="0.25">
      <c r="B4713" s="8" t="s">
        <v>9724</v>
      </c>
      <c r="C4713" s="9" t="s">
        <v>9725</v>
      </c>
      <c r="D4713" s="9" t="s">
        <v>9726</v>
      </c>
      <c r="E4713" s="10">
        <v>1</v>
      </c>
      <c r="F4713" s="9" t="s">
        <v>9720</v>
      </c>
      <c r="G4713" s="9" t="s">
        <v>96</v>
      </c>
      <c r="H4713" s="11"/>
      <c r="I4713" s="12">
        <v>12</v>
      </c>
      <c r="J4713" s="12"/>
      <c r="K4713" s="12"/>
      <c r="L4713" s="12">
        <f t="array" ref="L4713">IFERROR(LOOKUP(2^15,SEARCH({"40A","63A","80A","100A","125A","160A","200A","250A","400A","630A","800A","1000A","1250A","1600A","2000A","2500A","3200A","4000A","5000A","6300A"},UPPER(D4713)),{40,63,80,100,125,160,200,250,400,630,800,1000,1250,1600,2000,2500,3200,4000,5000,6300}),0)</f>
        <v>1600</v>
      </c>
      <c r="M4713" s="9" t="str">
        <f t="shared" si="366"/>
        <v>Straight Plug-In</v>
      </c>
      <c r="N4713" s="9" t="str">
        <f t="shared" si="367"/>
        <v>CU</v>
      </c>
      <c r="O4713" s="13" t="str">
        <f t="shared" si="368"/>
        <v>Tin</v>
      </c>
      <c r="P4713" s="9" t="str">
        <f t="shared" si="369"/>
        <v>PET</v>
      </c>
      <c r="Q4713" s="9" t="str">
        <f t="shared" si="370"/>
        <v>5</v>
      </c>
      <c r="R47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13" s="14" t="str">
        <f>IF(ProjectsDB[[#This Row],[Item Type]]="Straight Plug-In",_xlfn.TEXTJOIN("-",TRUE,M4713&amp;"-"&amp;_xlfn.LET(_xlpm.txt,ProjectsDB[[#This Row],[Assembly]],_xlpm.pos,FIND("SP",_xlpm.txt),_xlpm.pre,LEFT(_xlpm.txt,_xlpm.pos-1),IF(RIGHT(_xlpm.pre,3)="123","3PL",IF(RIGHT(_xlpm.pre,2)="12","2PL",IF(RIGHT(_xlpm.pre,1)="1","1PL","3PL")))),N4713,O4713,P4713,Q4713&amp;"W",R4713),_xlfn.TEXTJOIN("-",TRUE,M4713,N4713,O4713,P4713,Q4713&amp;"W",R4713))</f>
        <v>Straight Plug-In-2PL-CU-Tin-PET-5W-1</v>
      </c>
      <c r="T4713" s="14" t="str">
        <f>IF(COUNTIF(Cycletime[Element Desc.],ProjectsDB[[#This Row],[Element Desc.]])&gt;0,"Found","Not Found")</f>
        <v>Found</v>
      </c>
    </row>
    <row r="4714" spans="2:20" x14ac:dyDescent="0.25">
      <c r="B4714" s="8" t="s">
        <v>9727</v>
      </c>
      <c r="C4714" s="9" t="s">
        <v>9728</v>
      </c>
      <c r="D4714" s="9" t="s">
        <v>9729</v>
      </c>
      <c r="E4714" s="10">
        <v>1</v>
      </c>
      <c r="F4714" s="9" t="s">
        <v>9720</v>
      </c>
      <c r="G4714" s="9" t="s">
        <v>96</v>
      </c>
      <c r="H4714" s="11"/>
      <c r="I4714" s="12">
        <v>1000</v>
      </c>
      <c r="J4714" s="12"/>
      <c r="K4714" s="12"/>
      <c r="L4714" s="12">
        <f t="array" ref="L4714">IFERROR(LOOKUP(2^15,SEARCH({"40A","63A","80A","100A","125A","160A","200A","250A","400A","630A","800A","1000A","1250A","1600A","2000A","2500A","3200A","4000A","5000A","6300A"},UPPER(D4714)),{40,63,80,100,125,160,200,250,400,630,800,1000,1250,1600,2000,2500,3200,4000,5000,6300}),0)</f>
        <v>1600</v>
      </c>
      <c r="M4714" s="9" t="str">
        <f t="shared" si="366"/>
        <v>Straight Feeder</v>
      </c>
      <c r="N4714" s="9" t="str">
        <f t="shared" si="367"/>
        <v>CU</v>
      </c>
      <c r="O4714" s="13" t="str">
        <f t="shared" si="368"/>
        <v>Tin</v>
      </c>
      <c r="P4714" s="9" t="str">
        <f t="shared" si="369"/>
        <v>PET</v>
      </c>
      <c r="Q4714" s="9" t="str">
        <f t="shared" si="370"/>
        <v>5</v>
      </c>
      <c r="R47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14" s="14" t="str">
        <f>IF(ProjectsDB[[#This Row],[Item Type]]="Straight Plug-In",_xlfn.TEXTJOIN("-",TRUE,M4714&amp;"-"&amp;_xlfn.LET(_xlpm.txt,ProjectsDB[[#This Row],[Assembly]],_xlpm.pos,FIND("SP",_xlpm.txt),_xlpm.pre,LEFT(_xlpm.txt,_xlpm.pos-1),IF(RIGHT(_xlpm.pre,3)="123","3PL",IF(RIGHT(_xlpm.pre,2)="12","2PL",IF(RIGHT(_xlpm.pre,1)="1","1PL","3PL")))),N4714,O4714,P4714,Q4714&amp;"W",R4714),_xlfn.TEXTJOIN("-",TRUE,M4714,N4714,O4714,P4714,Q4714&amp;"W",R4714))</f>
        <v>Straight Feeder-CU-Tin-PET-5W-1</v>
      </c>
      <c r="T4714" s="14" t="str">
        <f>IF(COUNTIF(Cycletime[Element Desc.],ProjectsDB[[#This Row],[Element Desc.]])&gt;0,"Found","Not Found")</f>
        <v>Found</v>
      </c>
    </row>
    <row r="4715" spans="2:20" x14ac:dyDescent="0.25">
      <c r="B4715" s="8" t="s">
        <v>9730</v>
      </c>
      <c r="C4715" s="9" t="s">
        <v>9731</v>
      </c>
      <c r="D4715" s="9" t="s">
        <v>9732</v>
      </c>
      <c r="E4715" s="10">
        <v>5</v>
      </c>
      <c r="F4715" s="9" t="s">
        <v>9720</v>
      </c>
      <c r="G4715" s="9" t="s">
        <v>96</v>
      </c>
      <c r="H4715" s="11"/>
      <c r="I4715" s="12">
        <v>123</v>
      </c>
      <c r="J4715" s="12"/>
      <c r="K4715" s="12"/>
      <c r="L4715" s="12">
        <f t="array" ref="L4715">IFERROR(LOOKUP(2^15,SEARCH({"40A","63A","80A","100A","125A","160A","200A","250A","400A","630A","800A","1000A","1250A","1600A","2000A","2500A","3200A","4000A","5000A","6300A"},UPPER(D4715)),{40,63,80,100,125,160,200,250,400,630,800,1000,1250,1600,2000,2500,3200,4000,5000,6300}),0)</f>
        <v>1600</v>
      </c>
      <c r="M4715" s="9" t="str">
        <f t="shared" si="366"/>
        <v>Straight Plug-In</v>
      </c>
      <c r="N4715" s="9" t="str">
        <f t="shared" si="367"/>
        <v>CU</v>
      </c>
      <c r="O4715" s="13" t="str">
        <f t="shared" si="368"/>
        <v>Tin</v>
      </c>
      <c r="P4715" s="9" t="str">
        <f t="shared" si="369"/>
        <v>PET</v>
      </c>
      <c r="Q4715" s="9" t="str">
        <f t="shared" si="370"/>
        <v>5</v>
      </c>
      <c r="R47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15" s="14" t="str">
        <f>IF(ProjectsDB[[#This Row],[Item Type]]="Straight Plug-In",_xlfn.TEXTJOIN("-",TRUE,M4715&amp;"-"&amp;_xlfn.LET(_xlpm.txt,ProjectsDB[[#This Row],[Assembly]],_xlpm.pos,FIND("SP",_xlpm.txt),_xlpm.pre,LEFT(_xlpm.txt,_xlpm.pos-1),IF(RIGHT(_xlpm.pre,3)="123","3PL",IF(RIGHT(_xlpm.pre,2)="12","2PL",IF(RIGHT(_xlpm.pre,1)="1","1PL","3PL")))),N4715,O4715,P4715,Q4715&amp;"W",R4715),_xlfn.TEXTJOIN("-",TRUE,M4715,N4715,O4715,P4715,Q4715&amp;"W",R4715))</f>
        <v>Straight Plug-In-3PL-CU-Tin-PET-5W-1</v>
      </c>
      <c r="T4715" s="14" t="str">
        <f>IF(COUNTIF(Cycletime[Element Desc.],ProjectsDB[[#This Row],[Element Desc.]])&gt;0,"Found","Not Found")</f>
        <v>Found</v>
      </c>
    </row>
    <row r="4716" spans="2:20" x14ac:dyDescent="0.25">
      <c r="B4716" s="8" t="s">
        <v>9733</v>
      </c>
      <c r="C4716" s="9" t="s">
        <v>9734</v>
      </c>
      <c r="D4716" s="9" t="s">
        <v>9735</v>
      </c>
      <c r="E4716" s="10">
        <v>1</v>
      </c>
      <c r="F4716" s="9" t="s">
        <v>9720</v>
      </c>
      <c r="G4716" s="9" t="s">
        <v>96</v>
      </c>
      <c r="H4716" s="11"/>
      <c r="I4716" s="12">
        <v>1130</v>
      </c>
      <c r="J4716" s="12"/>
      <c r="K4716" s="12"/>
      <c r="L4716" s="12">
        <f t="array" ref="L4716">IFERROR(LOOKUP(2^15,SEARCH({"40A","63A","80A","100A","125A","160A","200A","250A","400A","630A","800A","1000A","1250A","1600A","2000A","2500A","3200A","4000A","5000A","6300A"},UPPER(D4716)),{40,63,80,100,125,160,200,250,400,630,800,1000,1250,1600,2000,2500,3200,4000,5000,6300}),0)</f>
        <v>1600</v>
      </c>
      <c r="M4716" s="9" t="str">
        <f t="shared" si="366"/>
        <v>Straight Feeder</v>
      </c>
      <c r="N4716" s="9" t="str">
        <f t="shared" si="367"/>
        <v>CU</v>
      </c>
      <c r="O4716" s="13" t="str">
        <f t="shared" si="368"/>
        <v>Tin</v>
      </c>
      <c r="P4716" s="9" t="str">
        <f t="shared" si="369"/>
        <v>PET</v>
      </c>
      <c r="Q4716" s="9" t="str">
        <f t="shared" si="370"/>
        <v>5</v>
      </c>
      <c r="R47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16" s="14" t="str">
        <f>IF(ProjectsDB[[#This Row],[Item Type]]="Straight Plug-In",_xlfn.TEXTJOIN("-",TRUE,M4716&amp;"-"&amp;_xlfn.LET(_xlpm.txt,ProjectsDB[[#This Row],[Assembly]],_xlpm.pos,FIND("SP",_xlpm.txt),_xlpm.pre,LEFT(_xlpm.txt,_xlpm.pos-1),IF(RIGHT(_xlpm.pre,3)="123","3PL",IF(RIGHT(_xlpm.pre,2)="12","2PL",IF(RIGHT(_xlpm.pre,1)="1","1PL","3PL")))),N4716,O4716,P4716,Q4716&amp;"W",R4716),_xlfn.TEXTJOIN("-",TRUE,M4716,N4716,O4716,P4716,Q4716&amp;"W",R4716))</f>
        <v>Straight Feeder-CU-Tin-PET-5W-1</v>
      </c>
      <c r="T4716" s="14" t="str">
        <f>IF(COUNTIF(Cycletime[Element Desc.],ProjectsDB[[#This Row],[Element Desc.]])&gt;0,"Found","Not Found")</f>
        <v>Found</v>
      </c>
    </row>
    <row r="4717" spans="2:20" x14ac:dyDescent="0.25">
      <c r="B4717" s="8" t="s">
        <v>9736</v>
      </c>
      <c r="C4717" s="9" t="s">
        <v>9737</v>
      </c>
      <c r="D4717" s="9" t="s">
        <v>9738</v>
      </c>
      <c r="E4717" s="10">
        <v>1</v>
      </c>
      <c r="F4717" s="9" t="s">
        <v>9720</v>
      </c>
      <c r="G4717" s="9" t="s">
        <v>96</v>
      </c>
      <c r="H4717" s="11"/>
      <c r="I4717" s="12">
        <v>900</v>
      </c>
      <c r="J4717" s="12">
        <v>500</v>
      </c>
      <c r="K4717" s="12"/>
      <c r="L4717" s="12">
        <f t="array" ref="L4717">IFERROR(LOOKUP(2^15,SEARCH({"40A","63A","80A","100A","125A","160A","200A","250A","400A","630A","800A","1000A","1250A","1600A","2000A","2500A","3200A","4000A","5000A","6300A"},UPPER(D4717)),{40,63,80,100,125,160,200,250,400,630,800,1000,1250,1600,2000,2500,3200,4000,5000,6300}),0)</f>
        <v>1600</v>
      </c>
      <c r="M4717" s="9" t="str">
        <f t="shared" si="366"/>
        <v>Elbow Flat</v>
      </c>
      <c r="N4717" s="9" t="str">
        <f t="shared" si="367"/>
        <v>CU</v>
      </c>
      <c r="O4717" s="13" t="str">
        <f t="shared" si="368"/>
        <v>Tin</v>
      </c>
      <c r="P4717" s="9" t="str">
        <f t="shared" si="369"/>
        <v>PET</v>
      </c>
      <c r="Q4717" s="9" t="str">
        <f t="shared" si="370"/>
        <v>5</v>
      </c>
      <c r="R47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17" s="14" t="str">
        <f>IF(ProjectsDB[[#This Row],[Item Type]]="Straight Plug-In",_xlfn.TEXTJOIN("-",TRUE,M4717&amp;"-"&amp;_xlfn.LET(_xlpm.txt,ProjectsDB[[#This Row],[Assembly]],_xlpm.pos,FIND("SP",_xlpm.txt),_xlpm.pre,LEFT(_xlpm.txt,_xlpm.pos-1),IF(RIGHT(_xlpm.pre,3)="123","3PL",IF(RIGHT(_xlpm.pre,2)="12","2PL",IF(RIGHT(_xlpm.pre,1)="1","1PL","3PL")))),N4717,O4717,P4717,Q4717&amp;"W",R4717),_xlfn.TEXTJOIN("-",TRUE,M4717,N4717,O4717,P4717,Q4717&amp;"W",R4717))</f>
        <v>Elbow Flat-CU-Tin-PET-5W-1</v>
      </c>
      <c r="T4717" s="14" t="str">
        <f>IF(COUNTIF(Cycletime[Element Desc.],ProjectsDB[[#This Row],[Element Desc.]])&gt;0,"Found","Not Found")</f>
        <v>Found</v>
      </c>
    </row>
    <row r="4718" spans="2:20" x14ac:dyDescent="0.25">
      <c r="B4718" s="8" t="s">
        <v>9739</v>
      </c>
      <c r="C4718" s="9" t="s">
        <v>9740</v>
      </c>
      <c r="D4718" s="9" t="s">
        <v>9741</v>
      </c>
      <c r="E4718" s="10">
        <v>1</v>
      </c>
      <c r="F4718" s="9" t="s">
        <v>9720</v>
      </c>
      <c r="G4718" s="9" t="s">
        <v>96</v>
      </c>
      <c r="H4718" s="11"/>
      <c r="I4718" s="12">
        <v>565</v>
      </c>
      <c r="J4718" s="12">
        <v>300</v>
      </c>
      <c r="K4718" s="12"/>
      <c r="L4718" s="12">
        <f t="array" ref="L4718">IFERROR(LOOKUP(2^15,SEARCH({"40A","63A","80A","100A","125A","160A","200A","250A","400A","630A","800A","1000A","1250A","1600A","2000A","2500A","3200A","4000A","5000A","6300A"},UPPER(D4718)),{40,63,80,100,125,160,200,250,400,630,800,1000,1250,1600,2000,2500,3200,4000,5000,6300}),0)</f>
        <v>1600</v>
      </c>
      <c r="M4718" s="9" t="str">
        <f t="shared" si="366"/>
        <v>Elbow Flat</v>
      </c>
      <c r="N4718" s="9" t="str">
        <f t="shared" si="367"/>
        <v>CU</v>
      </c>
      <c r="O4718" s="13" t="str">
        <f t="shared" si="368"/>
        <v>Tin</v>
      </c>
      <c r="P4718" s="9" t="str">
        <f t="shared" si="369"/>
        <v>PET</v>
      </c>
      <c r="Q4718" s="9" t="str">
        <f t="shared" si="370"/>
        <v>5</v>
      </c>
      <c r="R47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18" s="14" t="str">
        <f>IF(ProjectsDB[[#This Row],[Item Type]]="Straight Plug-In",_xlfn.TEXTJOIN("-",TRUE,M4718&amp;"-"&amp;_xlfn.LET(_xlpm.txt,ProjectsDB[[#This Row],[Assembly]],_xlpm.pos,FIND("SP",_xlpm.txt),_xlpm.pre,LEFT(_xlpm.txt,_xlpm.pos-1),IF(RIGHT(_xlpm.pre,3)="123","3PL",IF(RIGHT(_xlpm.pre,2)="12","2PL",IF(RIGHT(_xlpm.pre,1)="1","1PL","3PL")))),N4718,O4718,P4718,Q4718&amp;"W",R4718),_xlfn.TEXTJOIN("-",TRUE,M4718,N4718,O4718,P4718,Q4718&amp;"W",R4718))</f>
        <v>Elbow Flat-CU-Tin-PET-5W-1</v>
      </c>
      <c r="T4718" s="14" t="str">
        <f>IF(COUNTIF(Cycletime[Element Desc.],ProjectsDB[[#This Row],[Element Desc.]])&gt;0,"Found","Not Found")</f>
        <v>Found</v>
      </c>
    </row>
    <row r="4719" spans="2:20" x14ac:dyDescent="0.25">
      <c r="B4719" s="8" t="s">
        <v>9742</v>
      </c>
      <c r="C4719" s="9" t="s">
        <v>9743</v>
      </c>
      <c r="D4719" s="9" t="s">
        <v>9744</v>
      </c>
      <c r="E4719" s="10">
        <v>1</v>
      </c>
      <c r="F4719" s="9" t="s">
        <v>9720</v>
      </c>
      <c r="G4719" s="9" t="s">
        <v>96</v>
      </c>
      <c r="H4719" s="11"/>
      <c r="I4719" s="12">
        <v>805</v>
      </c>
      <c r="J4719" s="12"/>
      <c r="K4719" s="12"/>
      <c r="L4719" s="12">
        <f t="array" ref="L4719">IFERROR(LOOKUP(2^15,SEARCH({"40A","63A","80A","100A","125A","160A","200A","250A","400A","630A","800A","1000A","1250A","1600A","2000A","2500A","3200A","4000A","5000A","6300A"},UPPER(D4719)),{40,63,80,100,125,160,200,250,400,630,800,1000,1250,1600,2000,2500,3200,4000,5000,6300}),0)</f>
        <v>1600</v>
      </c>
      <c r="M4719" s="9" t="str">
        <f t="shared" si="366"/>
        <v>Straight Feeder</v>
      </c>
      <c r="N4719" s="9" t="str">
        <f t="shared" si="367"/>
        <v>CU</v>
      </c>
      <c r="O4719" s="13" t="str">
        <f t="shared" si="368"/>
        <v>Tin</v>
      </c>
      <c r="P4719" s="9" t="str">
        <f t="shared" si="369"/>
        <v>PET</v>
      </c>
      <c r="Q4719" s="9" t="str">
        <f t="shared" si="370"/>
        <v>5</v>
      </c>
      <c r="R47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19" s="14" t="str">
        <f>IF(ProjectsDB[[#This Row],[Item Type]]="Straight Plug-In",_xlfn.TEXTJOIN("-",TRUE,M4719&amp;"-"&amp;_xlfn.LET(_xlpm.txt,ProjectsDB[[#This Row],[Assembly]],_xlpm.pos,FIND("SP",_xlpm.txt),_xlpm.pre,LEFT(_xlpm.txt,_xlpm.pos-1),IF(RIGHT(_xlpm.pre,3)="123","3PL",IF(RIGHT(_xlpm.pre,2)="12","2PL",IF(RIGHT(_xlpm.pre,1)="1","1PL","3PL")))),N4719,O4719,P4719,Q4719&amp;"W",R4719),_xlfn.TEXTJOIN("-",TRUE,M4719,N4719,O4719,P4719,Q4719&amp;"W",R4719))</f>
        <v>Straight Feeder-CU-Tin-PET-5W-1</v>
      </c>
      <c r="T4719" s="14" t="str">
        <f>IF(COUNTIF(Cycletime[Element Desc.],ProjectsDB[[#This Row],[Element Desc.]])&gt;0,"Found","Not Found")</f>
        <v>Found</v>
      </c>
    </row>
    <row r="4720" spans="2:20" x14ac:dyDescent="0.25">
      <c r="B4720" s="8" t="s">
        <v>9745</v>
      </c>
      <c r="C4720" s="9" t="s">
        <v>9746</v>
      </c>
      <c r="D4720" s="9" t="s">
        <v>9747</v>
      </c>
      <c r="E4720" s="10">
        <v>4</v>
      </c>
      <c r="F4720" s="9" t="s">
        <v>9720</v>
      </c>
      <c r="G4720" s="9" t="s">
        <v>96</v>
      </c>
      <c r="H4720" s="11"/>
      <c r="I4720" s="12">
        <v>960</v>
      </c>
      <c r="J4720" s="12"/>
      <c r="K4720" s="12"/>
      <c r="L4720" s="12">
        <f t="array" ref="L4720">IFERROR(LOOKUP(2^15,SEARCH({"40A","63A","80A","100A","125A","160A","200A","250A","400A","630A","800A","1000A","1250A","1600A","2000A","2500A","3200A","4000A","5000A","6300A"},UPPER(D4720)),{40,63,80,100,125,160,200,250,400,630,800,1000,1250,1600,2000,2500,3200,4000,5000,6300}),0)</f>
        <v>1600</v>
      </c>
      <c r="M4720" s="9" t="str">
        <f t="shared" si="366"/>
        <v>Straight Feeder</v>
      </c>
      <c r="N4720" s="9" t="str">
        <f t="shared" si="367"/>
        <v>CU</v>
      </c>
      <c r="O4720" s="13" t="str">
        <f t="shared" si="368"/>
        <v>Tin</v>
      </c>
      <c r="P4720" s="9" t="str">
        <f t="shared" si="369"/>
        <v>PET</v>
      </c>
      <c r="Q4720" s="9" t="str">
        <f t="shared" si="370"/>
        <v>5</v>
      </c>
      <c r="R47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20" s="14" t="str">
        <f>IF(ProjectsDB[[#This Row],[Item Type]]="Straight Plug-In",_xlfn.TEXTJOIN("-",TRUE,M4720&amp;"-"&amp;_xlfn.LET(_xlpm.txt,ProjectsDB[[#This Row],[Assembly]],_xlpm.pos,FIND("SP",_xlpm.txt),_xlpm.pre,LEFT(_xlpm.txt,_xlpm.pos-1),IF(RIGHT(_xlpm.pre,3)="123","3PL",IF(RIGHT(_xlpm.pre,2)="12","2PL",IF(RIGHT(_xlpm.pre,1)="1","1PL","3PL")))),N4720,O4720,P4720,Q4720&amp;"W",R4720),_xlfn.TEXTJOIN("-",TRUE,M4720,N4720,O4720,P4720,Q4720&amp;"W",R4720))</f>
        <v>Straight Feeder-CU-Tin-PET-5W-1</v>
      </c>
      <c r="T4720" s="14" t="str">
        <f>IF(COUNTIF(Cycletime[Element Desc.],ProjectsDB[[#This Row],[Element Desc.]])&gt;0,"Found","Not Found")</f>
        <v>Found</v>
      </c>
    </row>
    <row r="4721" spans="2:20" x14ac:dyDescent="0.25">
      <c r="B4721" s="8" t="s">
        <v>9748</v>
      </c>
      <c r="C4721" s="9" t="s">
        <v>9749</v>
      </c>
      <c r="D4721" s="9" t="s">
        <v>9750</v>
      </c>
      <c r="E4721" s="10">
        <v>1</v>
      </c>
      <c r="F4721" s="9" t="s">
        <v>9720</v>
      </c>
      <c r="G4721" s="9" t="s">
        <v>96</v>
      </c>
      <c r="H4721" s="11"/>
      <c r="I4721" s="12">
        <v>320</v>
      </c>
      <c r="J4721" s="12">
        <v>320</v>
      </c>
      <c r="K4721" s="12">
        <v>320</v>
      </c>
      <c r="L4721" s="12">
        <f t="array" ref="L4721">IFERROR(LOOKUP(2^15,SEARCH({"40A","63A","80A","100A","125A","160A","200A","250A","400A","630A","800A","1000A","1250A","1600A","2000A","2500A","3200A","4000A","5000A","6300A"},UPPER(D4721)),{40,63,80,100,125,160,200,250,400,630,800,1000,1250,1600,2000,2500,3200,4000,5000,6300}),0)</f>
        <v>1600</v>
      </c>
      <c r="M4721" s="9" t="str">
        <f t="shared" si="366"/>
        <v>T-Section</v>
      </c>
      <c r="N4721" s="9" t="str">
        <f t="shared" si="367"/>
        <v>CU</v>
      </c>
      <c r="O4721" s="13" t="str">
        <f t="shared" si="368"/>
        <v>Tin</v>
      </c>
      <c r="P4721" s="9" t="str">
        <f t="shared" si="369"/>
        <v>PET</v>
      </c>
      <c r="Q4721" s="9" t="str">
        <f t="shared" si="370"/>
        <v>5</v>
      </c>
      <c r="R47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21" s="14" t="str">
        <f>IF(ProjectsDB[[#This Row],[Item Type]]="Straight Plug-In",_xlfn.TEXTJOIN("-",TRUE,M4721&amp;"-"&amp;_xlfn.LET(_xlpm.txt,ProjectsDB[[#This Row],[Assembly]],_xlpm.pos,FIND("SP",_xlpm.txt),_xlpm.pre,LEFT(_xlpm.txt,_xlpm.pos-1),IF(RIGHT(_xlpm.pre,3)="123","3PL",IF(RIGHT(_xlpm.pre,2)="12","2PL",IF(RIGHT(_xlpm.pre,1)="1","1PL","3PL")))),N4721,O4721,P4721,Q4721&amp;"W",R4721),_xlfn.TEXTJOIN("-",TRUE,M4721,N4721,O4721,P4721,Q4721&amp;"W",R4721))</f>
        <v>T-Section-CU-Tin-PET-5W-1</v>
      </c>
      <c r="T4721" s="14" t="str">
        <f>IF(COUNTIF(Cycletime[Element Desc.],ProjectsDB[[#This Row],[Element Desc.]])&gt;0,"Found","Not Found")</f>
        <v>Found</v>
      </c>
    </row>
    <row r="4722" spans="2:20" x14ac:dyDescent="0.25">
      <c r="B4722" s="8" t="s">
        <v>9751</v>
      </c>
      <c r="C4722" s="9" t="s">
        <v>9752</v>
      </c>
      <c r="D4722" s="9" t="s">
        <v>2657</v>
      </c>
      <c r="E4722" s="10">
        <v>18</v>
      </c>
      <c r="F4722" s="9" t="s">
        <v>9720</v>
      </c>
      <c r="G4722" s="9" t="s">
        <v>96</v>
      </c>
      <c r="H4722" s="11"/>
      <c r="I4722" s="12"/>
      <c r="J4722" s="12"/>
      <c r="K4722" s="12"/>
      <c r="L4722" s="12">
        <f t="array" ref="L4722">IFERROR(LOOKUP(2^15,SEARCH({"40A","63A","80A","100A","125A","160A","200A","250A","400A","630A","800A","1000A","1250A","1600A","2000A","2500A","3200A","4000A","5000A","6300A"},UPPER(D4722)),{40,63,80,100,125,160,200,250,400,630,800,1000,1250,1600,2000,2500,3200,4000,5000,6300}),0)</f>
        <v>1600</v>
      </c>
      <c r="M4722" s="9" t="str">
        <f t="shared" si="366"/>
        <v>Joint Pack</v>
      </c>
      <c r="N4722" s="9" t="str">
        <f t="shared" si="367"/>
        <v>CU</v>
      </c>
      <c r="O4722" s="13" t="str">
        <f t="shared" si="368"/>
        <v>Tin</v>
      </c>
      <c r="P4722" s="9" t="str">
        <f t="shared" si="369"/>
        <v>None</v>
      </c>
      <c r="Q4722" s="9" t="str">
        <f t="shared" si="370"/>
        <v>5</v>
      </c>
      <c r="R47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22" s="14" t="str">
        <f>IF(ProjectsDB[[#This Row],[Item Type]]="Straight Plug-In",_xlfn.TEXTJOIN("-",TRUE,M4722&amp;"-"&amp;_xlfn.LET(_xlpm.txt,ProjectsDB[[#This Row],[Assembly]],_xlpm.pos,FIND("SP",_xlpm.txt),_xlpm.pre,LEFT(_xlpm.txt,_xlpm.pos-1),IF(RIGHT(_xlpm.pre,3)="123","3PL",IF(RIGHT(_xlpm.pre,2)="12","2PL",IF(RIGHT(_xlpm.pre,1)="1","1PL","3PL")))),N4722,O4722,P4722,Q4722&amp;"W",R4722),_xlfn.TEXTJOIN("-",TRUE,M4722,N4722,O4722,P4722,Q4722&amp;"W",R4722))</f>
        <v>Joint Pack-CU-Tin-None-5W-1</v>
      </c>
      <c r="T4722" s="14" t="str">
        <f>IF(COUNTIF(Cycletime[Element Desc.],ProjectsDB[[#This Row],[Element Desc.]])&gt;0,"Found","Not Found")</f>
        <v>Found</v>
      </c>
    </row>
    <row r="4723" spans="2:20" x14ac:dyDescent="0.25">
      <c r="B4723" s="8" t="s">
        <v>9753</v>
      </c>
      <c r="C4723" s="9" t="s">
        <v>1370</v>
      </c>
      <c r="D4723" s="9" t="s">
        <v>1371</v>
      </c>
      <c r="E4723" s="10">
        <v>12</v>
      </c>
      <c r="F4723" s="9" t="s">
        <v>9720</v>
      </c>
      <c r="G4723" s="9" t="s">
        <v>96</v>
      </c>
      <c r="H4723" s="11"/>
      <c r="I4723" s="12"/>
      <c r="J4723" s="12"/>
      <c r="K4723" s="12"/>
      <c r="L4723" s="12">
        <f t="array" ref="L4723">IFERROR(LOOKUP(2^15,SEARCH({"40A","63A","80A","100A","125A","160A","200A","250A","400A","630A","800A","1000A","1250A","1600A","2000A","2500A","3200A","4000A","5000A","6300A"},UPPER(D4723)),{40,63,80,100,125,160,200,250,400,630,800,1000,1250,1600,2000,2500,3200,4000,5000,6300}),0)</f>
        <v>0</v>
      </c>
      <c r="M4723" s="9" t="str">
        <f t="shared" si="366"/>
        <v>Hanger Support</v>
      </c>
      <c r="N4723" s="9" t="str">
        <f t="shared" si="367"/>
        <v>SH</v>
      </c>
      <c r="O4723" s="13" t="str">
        <f t="shared" si="368"/>
        <v>None</v>
      </c>
      <c r="P4723" s="9" t="str">
        <f t="shared" si="369"/>
        <v>None</v>
      </c>
      <c r="Q4723" s="9" t="str">
        <f t="shared" si="370"/>
        <v>0</v>
      </c>
      <c r="R47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723" s="14" t="str">
        <f>IF(ProjectsDB[[#This Row],[Item Type]]="Straight Plug-In",_xlfn.TEXTJOIN("-",TRUE,M4723&amp;"-"&amp;_xlfn.LET(_xlpm.txt,ProjectsDB[[#This Row],[Assembly]],_xlpm.pos,FIND("SP",_xlpm.txt),_xlpm.pre,LEFT(_xlpm.txt,_xlpm.pos-1),IF(RIGHT(_xlpm.pre,3)="123","3PL",IF(RIGHT(_xlpm.pre,2)="12","2PL",IF(RIGHT(_xlpm.pre,1)="1","1PL","3PL")))),N4723,O4723,P4723,Q4723&amp;"W",R4723),_xlfn.TEXTJOIN("-",TRUE,M4723,N4723,O4723,P4723,Q4723&amp;"W",R4723))</f>
        <v>Hanger Support-SH-None-None-0W-0</v>
      </c>
      <c r="T4723" s="14" t="str">
        <f>IF(COUNTIF(Cycletime[Element Desc.],ProjectsDB[[#This Row],[Element Desc.]])&gt;0,"Found","Not Found")</f>
        <v>Found</v>
      </c>
    </row>
    <row r="4724" spans="2:20" x14ac:dyDescent="0.25">
      <c r="B4724" s="8" t="s">
        <v>9754</v>
      </c>
      <c r="C4724" s="9" t="s">
        <v>9755</v>
      </c>
      <c r="D4724" s="9" t="s">
        <v>9756</v>
      </c>
      <c r="E4724" s="10">
        <v>1</v>
      </c>
      <c r="F4724" s="9" t="s">
        <v>9720</v>
      </c>
      <c r="G4724" s="9" t="s">
        <v>96</v>
      </c>
      <c r="H4724" s="11"/>
      <c r="I4724" s="12">
        <v>320</v>
      </c>
      <c r="J4724" s="12">
        <v>320</v>
      </c>
      <c r="K4724" s="12">
        <v>300</v>
      </c>
      <c r="L4724" s="12">
        <f t="array" ref="L4724">IFERROR(LOOKUP(2^15,SEARCH({"40A","63A","80A","100A","125A","160A","200A","250A","400A","630A","800A","1000A","1250A","1600A","2000A","2500A","3200A","4000A","5000A","6300A"},UPPER(D4724)),{40,63,80,100,125,160,200,250,400,630,800,1000,1250,1600,2000,2500,3200,4000,5000,6300}),0)</f>
        <v>1600</v>
      </c>
      <c r="M4724" s="9" t="str">
        <f t="shared" si="366"/>
        <v>Offset Edge</v>
      </c>
      <c r="N4724" s="9" t="str">
        <f t="shared" si="367"/>
        <v>CU</v>
      </c>
      <c r="O4724" s="13" t="str">
        <f t="shared" si="368"/>
        <v>Tin</v>
      </c>
      <c r="P4724" s="9" t="str">
        <f t="shared" si="369"/>
        <v>PET</v>
      </c>
      <c r="Q4724" s="9" t="str">
        <f t="shared" si="370"/>
        <v>5</v>
      </c>
      <c r="R47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24" s="14" t="str">
        <f>IF(ProjectsDB[[#This Row],[Item Type]]="Straight Plug-In",_xlfn.TEXTJOIN("-",TRUE,M4724&amp;"-"&amp;_xlfn.LET(_xlpm.txt,ProjectsDB[[#This Row],[Assembly]],_xlpm.pos,FIND("SP",_xlpm.txt),_xlpm.pre,LEFT(_xlpm.txt,_xlpm.pos-1),IF(RIGHT(_xlpm.pre,3)="123","3PL",IF(RIGHT(_xlpm.pre,2)="12","2PL",IF(RIGHT(_xlpm.pre,1)="1","1PL","3PL")))),N4724,O4724,P4724,Q4724&amp;"W",R4724),_xlfn.TEXTJOIN("-",TRUE,M4724,N4724,O4724,P4724,Q4724&amp;"W",R4724))</f>
        <v>Offset Edge-CU-Tin-PET-5W-1</v>
      </c>
      <c r="T4724" s="14" t="str">
        <f>IF(COUNTIF(Cycletime[Element Desc.],ProjectsDB[[#This Row],[Element Desc.]])&gt;0,"Found","Not Found")</f>
        <v>Found</v>
      </c>
    </row>
    <row r="4725" spans="2:20" x14ac:dyDescent="0.25">
      <c r="B4725" s="8" t="s">
        <v>9757</v>
      </c>
      <c r="C4725" s="9" t="s">
        <v>9758</v>
      </c>
      <c r="D4725" s="9" t="s">
        <v>9759</v>
      </c>
      <c r="E4725" s="10">
        <v>1</v>
      </c>
      <c r="F4725" s="9" t="s">
        <v>9720</v>
      </c>
      <c r="G4725" s="9" t="s">
        <v>96</v>
      </c>
      <c r="H4725" s="11"/>
      <c r="I4725" s="12">
        <v>320</v>
      </c>
      <c r="J4725" s="12">
        <v>320</v>
      </c>
      <c r="K4725" s="12">
        <v>300</v>
      </c>
      <c r="L4725" s="12">
        <f t="array" ref="L4725">IFERROR(LOOKUP(2^15,SEARCH({"40A","63A","80A","100A","125A","160A","200A","250A","400A","630A","800A","1000A","1250A","1600A","2000A","2500A","3200A","4000A","5000A","6300A"},UPPER(D4725)),{40,63,80,100,125,160,200,250,400,630,800,1000,1250,1600,2000,2500,3200,4000,5000,6300}),0)</f>
        <v>1600</v>
      </c>
      <c r="M4725" s="9" t="str">
        <f t="shared" si="366"/>
        <v>Offset Edge</v>
      </c>
      <c r="N4725" s="9" t="str">
        <f t="shared" si="367"/>
        <v>CU</v>
      </c>
      <c r="O4725" s="13" t="str">
        <f t="shared" si="368"/>
        <v>Tin</v>
      </c>
      <c r="P4725" s="9" t="str">
        <f t="shared" si="369"/>
        <v>PET</v>
      </c>
      <c r="Q4725" s="9" t="str">
        <f t="shared" si="370"/>
        <v>5</v>
      </c>
      <c r="R47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25" s="14" t="str">
        <f>IF(ProjectsDB[[#This Row],[Item Type]]="Straight Plug-In",_xlfn.TEXTJOIN("-",TRUE,M4725&amp;"-"&amp;_xlfn.LET(_xlpm.txt,ProjectsDB[[#This Row],[Assembly]],_xlpm.pos,FIND("SP",_xlpm.txt),_xlpm.pre,LEFT(_xlpm.txt,_xlpm.pos-1),IF(RIGHT(_xlpm.pre,3)="123","3PL",IF(RIGHT(_xlpm.pre,2)="12","2PL",IF(RIGHT(_xlpm.pre,1)="1","1PL","3PL")))),N4725,O4725,P4725,Q4725&amp;"W",R4725),_xlfn.TEXTJOIN("-",TRUE,M4725,N4725,O4725,P4725,Q4725&amp;"W",R4725))</f>
        <v>Offset Edge-CU-Tin-PET-5W-1</v>
      </c>
      <c r="T4725" s="14" t="str">
        <f>IF(COUNTIF(Cycletime[Element Desc.],ProjectsDB[[#This Row],[Element Desc.]])&gt;0,"Found","Not Found")</f>
        <v>Found</v>
      </c>
    </row>
    <row r="4726" spans="2:20" x14ac:dyDescent="0.25">
      <c r="B4726" s="8" t="s">
        <v>9760</v>
      </c>
      <c r="C4726" s="9" t="s">
        <v>9761</v>
      </c>
      <c r="D4726" s="9" t="s">
        <v>9762</v>
      </c>
      <c r="E4726" s="10">
        <v>1</v>
      </c>
      <c r="F4726" s="9" t="s">
        <v>9720</v>
      </c>
      <c r="G4726" s="9" t="s">
        <v>96</v>
      </c>
      <c r="H4726" s="11"/>
      <c r="I4726" s="12">
        <v>630</v>
      </c>
      <c r="J4726" s="12"/>
      <c r="K4726" s="12"/>
      <c r="L4726" s="12">
        <f t="array" ref="L4726">IFERROR(LOOKUP(2^15,SEARCH({"40A","63A","80A","100A","125A","160A","200A","250A","400A","630A","800A","1000A","1250A","1600A","2000A","2500A","3200A","4000A","5000A","6300A"},UPPER(D4726)),{40,63,80,100,125,160,200,250,400,630,800,1000,1250,1600,2000,2500,3200,4000,5000,6300}),0)</f>
        <v>1600</v>
      </c>
      <c r="M4726" s="9" t="str">
        <f t="shared" si="366"/>
        <v>Straight Feeder</v>
      </c>
      <c r="N4726" s="9" t="str">
        <f t="shared" si="367"/>
        <v>CU</v>
      </c>
      <c r="O4726" s="13" t="str">
        <f t="shared" si="368"/>
        <v>Tin</v>
      </c>
      <c r="P4726" s="9" t="str">
        <f t="shared" si="369"/>
        <v>PET</v>
      </c>
      <c r="Q4726" s="9" t="str">
        <f t="shared" si="370"/>
        <v>5</v>
      </c>
      <c r="R47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26" s="14" t="str">
        <f>IF(ProjectsDB[[#This Row],[Item Type]]="Straight Plug-In",_xlfn.TEXTJOIN("-",TRUE,M4726&amp;"-"&amp;_xlfn.LET(_xlpm.txt,ProjectsDB[[#This Row],[Assembly]],_xlpm.pos,FIND("SP",_xlpm.txt),_xlpm.pre,LEFT(_xlpm.txt,_xlpm.pos-1),IF(RIGHT(_xlpm.pre,3)="123","3PL",IF(RIGHT(_xlpm.pre,2)="12","2PL",IF(RIGHT(_xlpm.pre,1)="1","1PL","3PL")))),N4726,O4726,P4726,Q4726&amp;"W",R4726),_xlfn.TEXTJOIN("-",TRUE,M4726,N4726,O4726,P4726,Q4726&amp;"W",R4726))</f>
        <v>Straight Feeder-CU-Tin-PET-5W-1</v>
      </c>
      <c r="T4726" s="14" t="str">
        <f>IF(COUNTIF(Cycletime[Element Desc.],ProjectsDB[[#This Row],[Element Desc.]])&gt;0,"Found","Not Found")</f>
        <v>Found</v>
      </c>
    </row>
    <row r="4727" spans="2:20" x14ac:dyDescent="0.25">
      <c r="B4727" s="8" t="s">
        <v>9763</v>
      </c>
      <c r="C4727" s="9" t="s">
        <v>9731</v>
      </c>
      <c r="D4727" s="9" t="s">
        <v>9732</v>
      </c>
      <c r="E4727" s="10">
        <v>5</v>
      </c>
      <c r="F4727" s="9" t="s">
        <v>9720</v>
      </c>
      <c r="G4727" s="9" t="s">
        <v>96</v>
      </c>
      <c r="H4727" s="11"/>
      <c r="I4727" s="12">
        <v>123</v>
      </c>
      <c r="J4727" s="12"/>
      <c r="K4727" s="12"/>
      <c r="L4727" s="12">
        <f t="array" ref="L4727">IFERROR(LOOKUP(2^15,SEARCH({"40A","63A","80A","100A","125A","160A","200A","250A","400A","630A","800A","1000A","1250A","1600A","2000A","2500A","3200A","4000A","5000A","6300A"},UPPER(D4727)),{40,63,80,100,125,160,200,250,400,630,800,1000,1250,1600,2000,2500,3200,4000,5000,6300}),0)</f>
        <v>1600</v>
      </c>
      <c r="M4727" s="9" t="str">
        <f t="shared" si="366"/>
        <v>Straight Plug-In</v>
      </c>
      <c r="N4727" s="9" t="str">
        <f t="shared" si="367"/>
        <v>CU</v>
      </c>
      <c r="O4727" s="13" t="str">
        <f t="shared" si="368"/>
        <v>Tin</v>
      </c>
      <c r="P4727" s="9" t="str">
        <f t="shared" si="369"/>
        <v>PET</v>
      </c>
      <c r="Q4727" s="9" t="str">
        <f t="shared" si="370"/>
        <v>5</v>
      </c>
      <c r="R47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27" s="14" t="str">
        <f>IF(ProjectsDB[[#This Row],[Item Type]]="Straight Plug-In",_xlfn.TEXTJOIN("-",TRUE,M4727&amp;"-"&amp;_xlfn.LET(_xlpm.txt,ProjectsDB[[#This Row],[Assembly]],_xlpm.pos,FIND("SP",_xlpm.txt),_xlpm.pre,LEFT(_xlpm.txt,_xlpm.pos-1),IF(RIGHT(_xlpm.pre,3)="123","3PL",IF(RIGHT(_xlpm.pre,2)="12","2PL",IF(RIGHT(_xlpm.pre,1)="1","1PL","3PL")))),N4727,O4727,P4727,Q4727&amp;"W",R4727),_xlfn.TEXTJOIN("-",TRUE,M4727,N4727,O4727,P4727,Q4727&amp;"W",R4727))</f>
        <v>Straight Plug-In-3PL-CU-Tin-PET-5W-1</v>
      </c>
      <c r="T4727" s="14" t="str">
        <f>IF(COUNTIF(Cycletime[Element Desc.],ProjectsDB[[#This Row],[Element Desc.]])&gt;0,"Found","Not Found")</f>
        <v>Found</v>
      </c>
    </row>
    <row r="4728" spans="2:20" x14ac:dyDescent="0.25">
      <c r="B4728" s="8" t="s">
        <v>9764</v>
      </c>
      <c r="C4728" s="9" t="s">
        <v>9746</v>
      </c>
      <c r="D4728" s="9" t="s">
        <v>9747</v>
      </c>
      <c r="E4728" s="10">
        <v>3</v>
      </c>
      <c r="F4728" s="9" t="s">
        <v>9720</v>
      </c>
      <c r="G4728" s="9" t="s">
        <v>96</v>
      </c>
      <c r="H4728" s="11"/>
      <c r="I4728" s="12">
        <v>960</v>
      </c>
      <c r="J4728" s="12"/>
      <c r="K4728" s="12"/>
      <c r="L4728" s="12">
        <f t="array" ref="L4728">IFERROR(LOOKUP(2^15,SEARCH({"40A","63A","80A","100A","125A","160A","200A","250A","400A","630A","800A","1000A","1250A","1600A","2000A","2500A","3200A","4000A","5000A","6300A"},UPPER(D4728)),{40,63,80,100,125,160,200,250,400,630,800,1000,1250,1600,2000,2500,3200,4000,5000,6300}),0)</f>
        <v>1600</v>
      </c>
      <c r="M4728" s="9" t="str">
        <f t="shared" si="366"/>
        <v>Straight Feeder</v>
      </c>
      <c r="N4728" s="9" t="str">
        <f t="shared" si="367"/>
        <v>CU</v>
      </c>
      <c r="O4728" s="13" t="str">
        <f t="shared" si="368"/>
        <v>Tin</v>
      </c>
      <c r="P4728" s="9" t="str">
        <f t="shared" si="369"/>
        <v>PET</v>
      </c>
      <c r="Q4728" s="9" t="str">
        <f t="shared" si="370"/>
        <v>5</v>
      </c>
      <c r="R47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28" s="14" t="str">
        <f>IF(ProjectsDB[[#This Row],[Item Type]]="Straight Plug-In",_xlfn.TEXTJOIN("-",TRUE,M4728&amp;"-"&amp;_xlfn.LET(_xlpm.txt,ProjectsDB[[#This Row],[Assembly]],_xlpm.pos,FIND("SP",_xlpm.txt),_xlpm.pre,LEFT(_xlpm.txt,_xlpm.pos-1),IF(RIGHT(_xlpm.pre,3)="123","3PL",IF(RIGHT(_xlpm.pre,2)="12","2PL",IF(RIGHT(_xlpm.pre,1)="1","1PL","3PL")))),N4728,O4728,P4728,Q4728&amp;"W",R4728),_xlfn.TEXTJOIN("-",TRUE,M4728,N4728,O4728,P4728,Q4728&amp;"W",R4728))</f>
        <v>Straight Feeder-CU-Tin-PET-5W-1</v>
      </c>
      <c r="T4728" s="14" t="str">
        <f>IF(COUNTIF(Cycletime[Element Desc.],ProjectsDB[[#This Row],[Element Desc.]])&gt;0,"Found","Not Found")</f>
        <v>Found</v>
      </c>
    </row>
    <row r="4729" spans="2:20" x14ac:dyDescent="0.25">
      <c r="B4729" s="8" t="s">
        <v>9765</v>
      </c>
      <c r="C4729" s="9" t="s">
        <v>7260</v>
      </c>
      <c r="D4729" s="9" t="s">
        <v>7261</v>
      </c>
      <c r="E4729" s="10">
        <v>2</v>
      </c>
      <c r="F4729" s="9" t="s">
        <v>9720</v>
      </c>
      <c r="G4729" s="9" t="s">
        <v>96</v>
      </c>
      <c r="H4729" s="11"/>
      <c r="I4729" s="12"/>
      <c r="J4729" s="12"/>
      <c r="K4729" s="12"/>
      <c r="L4729" s="12">
        <f t="array" ref="L4729">IFERROR(LOOKUP(2^15,SEARCH({"40A","63A","80A","100A","125A","160A","200A","250A","400A","630A","800A","1000A","1250A","1600A","2000A","2500A","3200A","4000A","5000A","6300A"},UPPER(D4729)),{40,63,80,100,125,160,200,250,400,630,800,1000,1250,1600,2000,2500,3200,4000,5000,6300}),0)</f>
        <v>1600</v>
      </c>
      <c r="M4729" s="9" t="str">
        <f t="shared" si="366"/>
        <v>End Cap</v>
      </c>
      <c r="N4729" s="9" t="str">
        <f t="shared" si="367"/>
        <v>CU</v>
      </c>
      <c r="O4729" s="13" t="str">
        <f t="shared" si="368"/>
        <v>None</v>
      </c>
      <c r="P4729" s="9" t="str">
        <f t="shared" si="369"/>
        <v>None</v>
      </c>
      <c r="Q4729" s="9" t="str">
        <f t="shared" si="370"/>
        <v>0</v>
      </c>
      <c r="R47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29" s="14" t="str">
        <f>IF(ProjectsDB[[#This Row],[Item Type]]="Straight Plug-In",_xlfn.TEXTJOIN("-",TRUE,M4729&amp;"-"&amp;_xlfn.LET(_xlpm.txt,ProjectsDB[[#This Row],[Assembly]],_xlpm.pos,FIND("SP",_xlpm.txt),_xlpm.pre,LEFT(_xlpm.txt,_xlpm.pos-1),IF(RIGHT(_xlpm.pre,3)="123","3PL",IF(RIGHT(_xlpm.pre,2)="12","2PL",IF(RIGHT(_xlpm.pre,1)="1","1PL","3PL")))),N4729,O4729,P4729,Q4729&amp;"W",R4729),_xlfn.TEXTJOIN("-",TRUE,M4729,N4729,O4729,P4729,Q4729&amp;"W",R4729))</f>
        <v>End Cap-CU-None-None-0W-1</v>
      </c>
      <c r="T4729" s="14" t="str">
        <f>IF(COUNTIF(Cycletime[Element Desc.],ProjectsDB[[#This Row],[Element Desc.]])&gt;0,"Found","Not Found")</f>
        <v>Found</v>
      </c>
    </row>
    <row r="4730" spans="2:20" x14ac:dyDescent="0.25">
      <c r="B4730" s="8" t="s">
        <v>9766</v>
      </c>
      <c r="C4730" s="9" t="s">
        <v>9752</v>
      </c>
      <c r="D4730" s="9" t="s">
        <v>2657</v>
      </c>
      <c r="E4730" s="10">
        <v>26</v>
      </c>
      <c r="F4730" s="9" t="s">
        <v>9720</v>
      </c>
      <c r="G4730" s="9" t="s">
        <v>96</v>
      </c>
      <c r="H4730" s="11"/>
      <c r="I4730" s="12"/>
      <c r="J4730" s="12"/>
      <c r="K4730" s="12"/>
      <c r="L4730" s="12">
        <f t="array" ref="L4730">IFERROR(LOOKUP(2^15,SEARCH({"40A","63A","80A","100A","125A","160A","200A","250A","400A","630A","800A","1000A","1250A","1600A","2000A","2500A","3200A","4000A","5000A","6300A"},UPPER(D4730)),{40,63,80,100,125,160,200,250,400,630,800,1000,1250,1600,2000,2500,3200,4000,5000,6300}),0)</f>
        <v>1600</v>
      </c>
      <c r="M4730" s="9" t="str">
        <f t="shared" si="366"/>
        <v>Joint Pack</v>
      </c>
      <c r="N4730" s="9" t="str">
        <f t="shared" si="367"/>
        <v>CU</v>
      </c>
      <c r="O4730" s="13" t="str">
        <f t="shared" si="368"/>
        <v>Tin</v>
      </c>
      <c r="P4730" s="9" t="str">
        <f t="shared" si="369"/>
        <v>None</v>
      </c>
      <c r="Q4730" s="9" t="str">
        <f t="shared" si="370"/>
        <v>5</v>
      </c>
      <c r="R47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30" s="14" t="str">
        <f>IF(ProjectsDB[[#This Row],[Item Type]]="Straight Plug-In",_xlfn.TEXTJOIN("-",TRUE,M4730&amp;"-"&amp;_xlfn.LET(_xlpm.txt,ProjectsDB[[#This Row],[Assembly]],_xlpm.pos,FIND("SP",_xlpm.txt),_xlpm.pre,LEFT(_xlpm.txt,_xlpm.pos-1),IF(RIGHT(_xlpm.pre,3)="123","3PL",IF(RIGHT(_xlpm.pre,2)="12","2PL",IF(RIGHT(_xlpm.pre,1)="1","1PL","3PL")))),N4730,O4730,P4730,Q4730&amp;"W",R4730),_xlfn.TEXTJOIN("-",TRUE,M4730,N4730,O4730,P4730,Q4730&amp;"W",R4730))</f>
        <v>Joint Pack-CU-Tin-None-5W-1</v>
      </c>
      <c r="T4730" s="14" t="str">
        <f>IF(COUNTIF(Cycletime[Element Desc.],ProjectsDB[[#This Row],[Element Desc.]])&gt;0,"Found","Not Found")</f>
        <v>Found</v>
      </c>
    </row>
    <row r="4731" spans="2:20" x14ac:dyDescent="0.25">
      <c r="B4731" s="8" t="s">
        <v>9767</v>
      </c>
      <c r="C4731" s="9" t="s">
        <v>9768</v>
      </c>
      <c r="D4731" s="9" t="s">
        <v>9769</v>
      </c>
      <c r="E4731" s="10">
        <v>4</v>
      </c>
      <c r="F4731" s="9" t="s">
        <v>9720</v>
      </c>
      <c r="G4731" s="9" t="s">
        <v>96</v>
      </c>
      <c r="H4731" s="11"/>
      <c r="I4731" s="12">
        <v>320</v>
      </c>
      <c r="J4731" s="12">
        <v>320</v>
      </c>
      <c r="K4731" s="12"/>
      <c r="L4731" s="12">
        <f t="array" ref="L4731">IFERROR(LOOKUP(2^15,SEARCH({"40A","63A","80A","100A","125A","160A","200A","250A","400A","630A","800A","1000A","1250A","1600A","2000A","2500A","3200A","4000A","5000A","6300A"},UPPER(D4731)),{40,63,80,100,125,160,200,250,400,630,800,1000,1250,1600,2000,2500,3200,4000,5000,6300}),0)</f>
        <v>1600</v>
      </c>
      <c r="M4731" s="9" t="str">
        <f t="shared" si="366"/>
        <v>Elbow Edge</v>
      </c>
      <c r="N4731" s="9" t="str">
        <f t="shared" si="367"/>
        <v>CU</v>
      </c>
      <c r="O4731" s="13" t="str">
        <f t="shared" si="368"/>
        <v>Tin</v>
      </c>
      <c r="P4731" s="9" t="str">
        <f t="shared" si="369"/>
        <v>PET</v>
      </c>
      <c r="Q4731" s="9" t="str">
        <f t="shared" si="370"/>
        <v>5</v>
      </c>
      <c r="R47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31" s="14" t="str">
        <f>IF(ProjectsDB[[#This Row],[Item Type]]="Straight Plug-In",_xlfn.TEXTJOIN("-",TRUE,M4731&amp;"-"&amp;_xlfn.LET(_xlpm.txt,ProjectsDB[[#This Row],[Assembly]],_xlpm.pos,FIND("SP",_xlpm.txt),_xlpm.pre,LEFT(_xlpm.txt,_xlpm.pos-1),IF(RIGHT(_xlpm.pre,3)="123","3PL",IF(RIGHT(_xlpm.pre,2)="12","2PL",IF(RIGHT(_xlpm.pre,1)="1","1PL","3PL")))),N4731,O4731,P4731,Q4731&amp;"W",R4731),_xlfn.TEXTJOIN("-",TRUE,M4731,N4731,O4731,P4731,Q4731&amp;"W",R4731))</f>
        <v>Elbow Edge-CU-Tin-PET-5W-1</v>
      </c>
      <c r="T4731" s="14" t="str">
        <f>IF(COUNTIF(Cycletime[Element Desc.],ProjectsDB[[#This Row],[Element Desc.]])&gt;0,"Found","Not Found")</f>
        <v>Found</v>
      </c>
    </row>
    <row r="4732" spans="2:20" x14ac:dyDescent="0.25">
      <c r="B4732" s="8" t="s">
        <v>9770</v>
      </c>
      <c r="C4732" s="9" t="s">
        <v>9771</v>
      </c>
      <c r="D4732" s="9" t="s">
        <v>9772</v>
      </c>
      <c r="E4732" s="10">
        <v>2</v>
      </c>
      <c r="F4732" s="9" t="s">
        <v>9720</v>
      </c>
      <c r="G4732" s="9" t="s">
        <v>96</v>
      </c>
      <c r="H4732" s="11"/>
      <c r="I4732" s="12">
        <v>790</v>
      </c>
      <c r="J4732" s="12"/>
      <c r="K4732" s="12"/>
      <c r="L4732" s="12">
        <f t="array" ref="L4732">IFERROR(LOOKUP(2^15,SEARCH({"40A","63A","80A","100A","125A","160A","200A","250A","400A","630A","800A","1000A","1250A","1600A","2000A","2500A","3200A","4000A","5000A","6300A"},UPPER(D4732)),{40,63,80,100,125,160,200,250,400,630,800,1000,1250,1600,2000,2500,3200,4000,5000,6300}),0)</f>
        <v>1600</v>
      </c>
      <c r="M4732" s="9" t="str">
        <f t="shared" si="366"/>
        <v>Straight Feeder</v>
      </c>
      <c r="N4732" s="9" t="str">
        <f t="shared" si="367"/>
        <v>CU</v>
      </c>
      <c r="O4732" s="13" t="str">
        <f t="shared" si="368"/>
        <v>Tin</v>
      </c>
      <c r="P4732" s="9" t="str">
        <f t="shared" si="369"/>
        <v>PET</v>
      </c>
      <c r="Q4732" s="9" t="str">
        <f t="shared" si="370"/>
        <v>5</v>
      </c>
      <c r="R47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32" s="14" t="str">
        <f>IF(ProjectsDB[[#This Row],[Item Type]]="Straight Plug-In",_xlfn.TEXTJOIN("-",TRUE,M4732&amp;"-"&amp;_xlfn.LET(_xlpm.txt,ProjectsDB[[#This Row],[Assembly]],_xlpm.pos,FIND("SP",_xlpm.txt),_xlpm.pre,LEFT(_xlpm.txt,_xlpm.pos-1),IF(RIGHT(_xlpm.pre,3)="123","3PL",IF(RIGHT(_xlpm.pre,2)="12","2PL",IF(RIGHT(_xlpm.pre,1)="1","1PL","3PL")))),N4732,O4732,P4732,Q4732&amp;"W",R4732),_xlfn.TEXTJOIN("-",TRUE,M4732,N4732,O4732,P4732,Q4732&amp;"W",R4732))</f>
        <v>Straight Feeder-CU-Tin-PET-5W-1</v>
      </c>
      <c r="T4732" s="14" t="str">
        <f>IF(COUNTIF(Cycletime[Element Desc.],ProjectsDB[[#This Row],[Element Desc.]])&gt;0,"Found","Not Found")</f>
        <v>Found</v>
      </c>
    </row>
    <row r="4733" spans="2:20" x14ac:dyDescent="0.25">
      <c r="B4733" s="8" t="s">
        <v>9773</v>
      </c>
      <c r="C4733" s="9" t="s">
        <v>9774</v>
      </c>
      <c r="D4733" s="9" t="s">
        <v>9775</v>
      </c>
      <c r="E4733" s="10">
        <v>2</v>
      </c>
      <c r="F4733" s="9" t="s">
        <v>9720</v>
      </c>
      <c r="G4733" s="9" t="s">
        <v>96</v>
      </c>
      <c r="H4733" s="11"/>
      <c r="I4733" s="12">
        <v>300</v>
      </c>
      <c r="J4733" s="12">
        <v>320</v>
      </c>
      <c r="K4733" s="12">
        <v>300</v>
      </c>
      <c r="L4733" s="12">
        <f t="array" ref="L4733">IFERROR(LOOKUP(2^15,SEARCH({"40A","63A","80A","100A","125A","160A","200A","250A","400A","630A","800A","1000A","1250A","1600A","2000A","2500A","3200A","4000A","5000A","6300A"},UPPER(D4733)),{40,63,80,100,125,160,200,250,400,630,800,1000,1250,1600,2000,2500,3200,4000,5000,6300}),0)</f>
        <v>1600</v>
      </c>
      <c r="M4733" s="9" t="str">
        <f t="shared" si="366"/>
        <v>Z-Unit Flat</v>
      </c>
      <c r="N4733" s="9" t="str">
        <f t="shared" si="367"/>
        <v>CU</v>
      </c>
      <c r="O4733" s="13" t="str">
        <f t="shared" si="368"/>
        <v>Tin</v>
      </c>
      <c r="P4733" s="9" t="str">
        <f t="shared" si="369"/>
        <v>PET</v>
      </c>
      <c r="Q4733" s="9" t="str">
        <f t="shared" si="370"/>
        <v>5</v>
      </c>
      <c r="R47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33" s="14" t="str">
        <f>IF(ProjectsDB[[#This Row],[Item Type]]="Straight Plug-In",_xlfn.TEXTJOIN("-",TRUE,M4733&amp;"-"&amp;_xlfn.LET(_xlpm.txt,ProjectsDB[[#This Row],[Assembly]],_xlpm.pos,FIND("SP",_xlpm.txt),_xlpm.pre,LEFT(_xlpm.txt,_xlpm.pos-1),IF(RIGHT(_xlpm.pre,3)="123","3PL",IF(RIGHT(_xlpm.pre,2)="12","2PL",IF(RIGHT(_xlpm.pre,1)="1","1PL","3PL")))),N4733,O4733,P4733,Q4733&amp;"W",R4733),_xlfn.TEXTJOIN("-",TRUE,M4733,N4733,O4733,P4733,Q4733&amp;"W",R4733))</f>
        <v>Z-Unit Flat-CU-Tin-PET-5W-1</v>
      </c>
      <c r="T4733" s="14" t="str">
        <f>IF(COUNTIF(Cycletime[Element Desc.],ProjectsDB[[#This Row],[Element Desc.]])&gt;0,"Found","Not Found")</f>
        <v>Found</v>
      </c>
    </row>
    <row r="4734" spans="2:20" x14ac:dyDescent="0.25">
      <c r="B4734" s="8" t="s">
        <v>9776</v>
      </c>
      <c r="C4734" s="9" t="s">
        <v>9777</v>
      </c>
      <c r="D4734" s="9" t="s">
        <v>9778</v>
      </c>
      <c r="E4734" s="10">
        <v>1</v>
      </c>
      <c r="F4734" s="9" t="s">
        <v>9720</v>
      </c>
      <c r="G4734" s="9" t="s">
        <v>96</v>
      </c>
      <c r="H4734" s="11"/>
      <c r="I4734" s="12">
        <v>1320</v>
      </c>
      <c r="J4734" s="12"/>
      <c r="K4734" s="12"/>
      <c r="L4734" s="12">
        <f t="array" ref="L4734">IFERROR(LOOKUP(2^15,SEARCH({"40A","63A","80A","100A","125A","160A","200A","250A","400A","630A","800A","1000A","1250A","1600A","2000A","2500A","3200A","4000A","5000A","6300A"},UPPER(D4734)),{40,63,80,100,125,160,200,250,400,630,800,1000,1250,1600,2000,2500,3200,4000,5000,6300}),0)</f>
        <v>1600</v>
      </c>
      <c r="M4734" s="9" t="str">
        <f t="shared" si="366"/>
        <v>Straight Feeder</v>
      </c>
      <c r="N4734" s="9" t="str">
        <f t="shared" si="367"/>
        <v>CU</v>
      </c>
      <c r="O4734" s="13" t="str">
        <f t="shared" si="368"/>
        <v>Tin</v>
      </c>
      <c r="P4734" s="9" t="str">
        <f t="shared" si="369"/>
        <v>PET</v>
      </c>
      <c r="Q4734" s="9" t="str">
        <f t="shared" si="370"/>
        <v>5</v>
      </c>
      <c r="R47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34" s="14" t="str">
        <f>IF(ProjectsDB[[#This Row],[Item Type]]="Straight Plug-In",_xlfn.TEXTJOIN("-",TRUE,M4734&amp;"-"&amp;_xlfn.LET(_xlpm.txt,ProjectsDB[[#This Row],[Assembly]],_xlpm.pos,FIND("SP",_xlpm.txt),_xlpm.pre,LEFT(_xlpm.txt,_xlpm.pos-1),IF(RIGHT(_xlpm.pre,3)="123","3PL",IF(RIGHT(_xlpm.pre,2)="12","2PL",IF(RIGHT(_xlpm.pre,1)="1","1PL","3PL")))),N4734,O4734,P4734,Q4734&amp;"W",R4734),_xlfn.TEXTJOIN("-",TRUE,M4734,N4734,O4734,P4734,Q4734&amp;"W",R4734))</f>
        <v>Straight Feeder-CU-Tin-PET-5W-1</v>
      </c>
      <c r="T4734" s="14" t="str">
        <f>IF(COUNTIF(Cycletime[Element Desc.],ProjectsDB[[#This Row],[Element Desc.]])&gt;0,"Found","Not Found")</f>
        <v>Found</v>
      </c>
    </row>
    <row r="4735" spans="2:20" x14ac:dyDescent="0.25">
      <c r="B4735" s="8" t="s">
        <v>9779</v>
      </c>
      <c r="C4735" s="9" t="s">
        <v>9780</v>
      </c>
      <c r="D4735" s="9" t="s">
        <v>9781</v>
      </c>
      <c r="E4735" s="10">
        <v>1</v>
      </c>
      <c r="F4735" s="9" t="s">
        <v>9720</v>
      </c>
      <c r="G4735" s="9" t="s">
        <v>96</v>
      </c>
      <c r="H4735" s="11"/>
      <c r="I4735" s="12">
        <v>970</v>
      </c>
      <c r="J4735" s="12"/>
      <c r="K4735" s="12"/>
      <c r="L4735" s="12">
        <f t="array" ref="L4735">IFERROR(LOOKUP(2^15,SEARCH({"40A","63A","80A","100A","125A","160A","200A","250A","400A","630A","800A","1000A","1250A","1600A","2000A","2500A","3200A","4000A","5000A","6300A"},UPPER(D4735)),{40,63,80,100,125,160,200,250,400,630,800,1000,1250,1600,2000,2500,3200,4000,5000,6300}),0)</f>
        <v>1600</v>
      </c>
      <c r="M4735" s="9" t="str">
        <f t="shared" si="366"/>
        <v>Straight Feeder</v>
      </c>
      <c r="N4735" s="9" t="str">
        <f t="shared" si="367"/>
        <v>CU</v>
      </c>
      <c r="O4735" s="13" t="str">
        <f t="shared" si="368"/>
        <v>Tin</v>
      </c>
      <c r="P4735" s="9" t="str">
        <f t="shared" si="369"/>
        <v>PET</v>
      </c>
      <c r="Q4735" s="9" t="str">
        <f t="shared" si="370"/>
        <v>5</v>
      </c>
      <c r="R47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35" s="14" t="str">
        <f>IF(ProjectsDB[[#This Row],[Item Type]]="Straight Plug-In",_xlfn.TEXTJOIN("-",TRUE,M4735&amp;"-"&amp;_xlfn.LET(_xlpm.txt,ProjectsDB[[#This Row],[Assembly]],_xlpm.pos,FIND("SP",_xlpm.txt),_xlpm.pre,LEFT(_xlpm.txt,_xlpm.pos-1),IF(RIGHT(_xlpm.pre,3)="123","3PL",IF(RIGHT(_xlpm.pre,2)="12","2PL",IF(RIGHT(_xlpm.pre,1)="1","1PL","3PL")))),N4735,O4735,P4735,Q4735&amp;"W",R4735),_xlfn.TEXTJOIN("-",TRUE,M4735,N4735,O4735,P4735,Q4735&amp;"W",R4735))</f>
        <v>Straight Feeder-CU-Tin-PET-5W-1</v>
      </c>
      <c r="T4735" s="14" t="str">
        <f>IF(COUNTIF(Cycletime[Element Desc.],ProjectsDB[[#This Row],[Element Desc.]])&gt;0,"Found","Not Found")</f>
        <v>Found</v>
      </c>
    </row>
    <row r="4736" spans="2:20" x14ac:dyDescent="0.25">
      <c r="B4736" s="8" t="s">
        <v>9782</v>
      </c>
      <c r="C4736" s="9" t="s">
        <v>9725</v>
      </c>
      <c r="D4736" s="9" t="s">
        <v>9726</v>
      </c>
      <c r="E4736" s="10">
        <v>4</v>
      </c>
      <c r="F4736" s="9" t="s">
        <v>9720</v>
      </c>
      <c r="G4736" s="9" t="s">
        <v>96</v>
      </c>
      <c r="H4736" s="11"/>
      <c r="I4736" s="12">
        <v>12</v>
      </c>
      <c r="J4736" s="12"/>
      <c r="K4736" s="12"/>
      <c r="L4736" s="12">
        <f t="array" ref="L4736">IFERROR(LOOKUP(2^15,SEARCH({"40A","63A","80A","100A","125A","160A","200A","250A","400A","630A","800A","1000A","1250A","1600A","2000A","2500A","3200A","4000A","5000A","6300A"},UPPER(D4736)),{40,63,80,100,125,160,200,250,400,630,800,1000,1250,1600,2000,2500,3200,4000,5000,6300}),0)</f>
        <v>1600</v>
      </c>
      <c r="M4736" s="9" t="str">
        <f t="shared" si="366"/>
        <v>Straight Plug-In</v>
      </c>
      <c r="N4736" s="9" t="str">
        <f t="shared" si="367"/>
        <v>CU</v>
      </c>
      <c r="O4736" s="13" t="str">
        <f t="shared" si="368"/>
        <v>Tin</v>
      </c>
      <c r="P4736" s="9" t="str">
        <f t="shared" si="369"/>
        <v>PET</v>
      </c>
      <c r="Q4736" s="9" t="str">
        <f t="shared" si="370"/>
        <v>5</v>
      </c>
      <c r="R47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36" s="14" t="str">
        <f>IF(ProjectsDB[[#This Row],[Item Type]]="Straight Plug-In",_xlfn.TEXTJOIN("-",TRUE,M4736&amp;"-"&amp;_xlfn.LET(_xlpm.txt,ProjectsDB[[#This Row],[Assembly]],_xlpm.pos,FIND("SP",_xlpm.txt),_xlpm.pre,LEFT(_xlpm.txt,_xlpm.pos-1),IF(RIGHT(_xlpm.pre,3)="123","3PL",IF(RIGHT(_xlpm.pre,2)="12","2PL",IF(RIGHT(_xlpm.pre,1)="1","1PL","3PL")))),N4736,O4736,P4736,Q4736&amp;"W",R4736),_xlfn.TEXTJOIN("-",TRUE,M4736,N4736,O4736,P4736,Q4736&amp;"W",R4736))</f>
        <v>Straight Plug-In-2PL-CU-Tin-PET-5W-1</v>
      </c>
      <c r="T4736" s="14" t="str">
        <f>IF(COUNTIF(Cycletime[Element Desc.],ProjectsDB[[#This Row],[Element Desc.]])&gt;0,"Found","Not Found")</f>
        <v>Found</v>
      </c>
    </row>
    <row r="4737" spans="2:20" x14ac:dyDescent="0.25">
      <c r="B4737" s="8" t="s">
        <v>9783</v>
      </c>
      <c r="C4737" s="9" t="s">
        <v>9749</v>
      </c>
      <c r="D4737" s="9" t="s">
        <v>9750</v>
      </c>
      <c r="E4737" s="10">
        <v>1</v>
      </c>
      <c r="F4737" s="9" t="s">
        <v>9720</v>
      </c>
      <c r="G4737" s="9" t="s">
        <v>96</v>
      </c>
      <c r="H4737" s="11"/>
      <c r="I4737" s="12">
        <v>320</v>
      </c>
      <c r="J4737" s="12">
        <v>320</v>
      </c>
      <c r="K4737" s="12">
        <v>320</v>
      </c>
      <c r="L4737" s="12">
        <f t="array" ref="L4737">IFERROR(LOOKUP(2^15,SEARCH({"40A","63A","80A","100A","125A","160A","200A","250A","400A","630A","800A","1000A","1250A","1600A","2000A","2500A","3200A","4000A","5000A","6300A"},UPPER(D4737)),{40,63,80,100,125,160,200,250,400,630,800,1000,1250,1600,2000,2500,3200,4000,5000,6300}),0)</f>
        <v>1600</v>
      </c>
      <c r="M4737" s="9" t="str">
        <f t="shared" si="366"/>
        <v>T-Section</v>
      </c>
      <c r="N4737" s="9" t="str">
        <f t="shared" si="367"/>
        <v>CU</v>
      </c>
      <c r="O4737" s="13" t="str">
        <f t="shared" si="368"/>
        <v>Tin</v>
      </c>
      <c r="P4737" s="9" t="str">
        <f t="shared" si="369"/>
        <v>PET</v>
      </c>
      <c r="Q4737" s="9" t="str">
        <f t="shared" si="370"/>
        <v>5</v>
      </c>
      <c r="R47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37" s="14" t="str">
        <f>IF(ProjectsDB[[#This Row],[Item Type]]="Straight Plug-In",_xlfn.TEXTJOIN("-",TRUE,M4737&amp;"-"&amp;_xlfn.LET(_xlpm.txt,ProjectsDB[[#This Row],[Assembly]],_xlpm.pos,FIND("SP",_xlpm.txt),_xlpm.pre,LEFT(_xlpm.txt,_xlpm.pos-1),IF(RIGHT(_xlpm.pre,3)="123","3PL",IF(RIGHT(_xlpm.pre,2)="12","2PL",IF(RIGHT(_xlpm.pre,1)="1","1PL","3PL")))),N4737,O4737,P4737,Q4737&amp;"W",R4737),_xlfn.TEXTJOIN("-",TRUE,M4737,N4737,O4737,P4737,Q4737&amp;"W",R4737))</f>
        <v>T-Section-CU-Tin-PET-5W-1</v>
      </c>
      <c r="T4737" s="14" t="str">
        <f>IF(COUNTIF(Cycletime[Element Desc.],ProjectsDB[[#This Row],[Element Desc.]])&gt;0,"Found","Not Found")</f>
        <v>Found</v>
      </c>
    </row>
    <row r="4738" spans="2:20" x14ac:dyDescent="0.25">
      <c r="B4738" s="8" t="s">
        <v>9784</v>
      </c>
      <c r="C4738" s="9" t="s">
        <v>9785</v>
      </c>
      <c r="D4738" s="9" t="s">
        <v>9786</v>
      </c>
      <c r="E4738" s="10">
        <v>1</v>
      </c>
      <c r="F4738" s="9" t="s">
        <v>9720</v>
      </c>
      <c r="G4738" s="9" t="s">
        <v>96</v>
      </c>
      <c r="H4738" s="11"/>
      <c r="I4738" s="12">
        <v>1405</v>
      </c>
      <c r="J4738" s="12"/>
      <c r="K4738" s="12"/>
      <c r="L4738" s="12">
        <f t="array" ref="L4738">IFERROR(LOOKUP(2^15,SEARCH({"40A","63A","80A","100A","125A","160A","200A","250A","400A","630A","800A","1000A","1250A","1600A","2000A","2500A","3200A","4000A","5000A","6300A"},UPPER(D4738)),{40,63,80,100,125,160,200,250,400,630,800,1000,1250,1600,2000,2500,3200,4000,5000,6300}),0)</f>
        <v>1600</v>
      </c>
      <c r="M4738" s="9" t="str">
        <f t="shared" si="366"/>
        <v>Straight Feeder</v>
      </c>
      <c r="N4738" s="9" t="str">
        <f t="shared" si="367"/>
        <v>CU</v>
      </c>
      <c r="O4738" s="13" t="str">
        <f t="shared" si="368"/>
        <v>Tin</v>
      </c>
      <c r="P4738" s="9" t="str">
        <f t="shared" si="369"/>
        <v>PET</v>
      </c>
      <c r="Q4738" s="9" t="str">
        <f t="shared" si="370"/>
        <v>5</v>
      </c>
      <c r="R47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38" s="14" t="str">
        <f>IF(ProjectsDB[[#This Row],[Item Type]]="Straight Plug-In",_xlfn.TEXTJOIN("-",TRUE,M4738&amp;"-"&amp;_xlfn.LET(_xlpm.txt,ProjectsDB[[#This Row],[Assembly]],_xlpm.pos,FIND("SP",_xlpm.txt),_xlpm.pre,LEFT(_xlpm.txt,_xlpm.pos-1),IF(RIGHT(_xlpm.pre,3)="123","3PL",IF(RIGHT(_xlpm.pre,2)="12","2PL",IF(RIGHT(_xlpm.pre,1)="1","1PL","3PL")))),N4738,O4738,P4738,Q4738&amp;"W",R4738),_xlfn.TEXTJOIN("-",TRUE,M4738,N4738,O4738,P4738,Q4738&amp;"W",R4738))</f>
        <v>Straight Feeder-CU-Tin-PET-5W-1</v>
      </c>
      <c r="T4738" s="14" t="str">
        <f>IF(COUNTIF(Cycletime[Element Desc.],ProjectsDB[[#This Row],[Element Desc.]])&gt;0,"Found","Not Found")</f>
        <v>Found</v>
      </c>
    </row>
    <row r="4739" spans="2:20" x14ac:dyDescent="0.25">
      <c r="B4739" s="8" t="s">
        <v>9787</v>
      </c>
      <c r="C4739" s="9" t="s">
        <v>9788</v>
      </c>
      <c r="D4739" s="9" t="s">
        <v>9789</v>
      </c>
      <c r="E4739" s="10">
        <v>5</v>
      </c>
      <c r="F4739" s="9" t="s">
        <v>9720</v>
      </c>
      <c r="G4739" s="9" t="s">
        <v>96</v>
      </c>
      <c r="H4739" s="11"/>
      <c r="I4739" s="12"/>
      <c r="J4739" s="12"/>
      <c r="K4739" s="12"/>
      <c r="L4739" s="12">
        <f t="array" ref="L4739">IFERROR(LOOKUP(2^15,SEARCH({"40A","63A","80A","100A","125A","160A","200A","250A","400A","630A","800A","1000A","1250A","1600A","2000A","2500A","3200A","4000A","5000A","6300A"},UPPER(D4739)),{40,63,80,100,125,160,200,250,400,630,800,1000,1250,1600,2000,2500,3200,4000,5000,6300}),0)</f>
        <v>1600</v>
      </c>
      <c r="M4739" s="9" t="str">
        <f t="shared" si="366"/>
        <v>Hanger Support</v>
      </c>
      <c r="N4739" s="9" t="str">
        <f t="shared" si="367"/>
        <v>CU</v>
      </c>
      <c r="O4739" s="13" t="str">
        <f t="shared" si="368"/>
        <v>None</v>
      </c>
      <c r="P4739" s="9" t="str">
        <f t="shared" si="369"/>
        <v>None</v>
      </c>
      <c r="Q4739" s="9" t="str">
        <f t="shared" si="370"/>
        <v>0</v>
      </c>
      <c r="R47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39" s="14" t="str">
        <f>IF(ProjectsDB[[#This Row],[Item Type]]="Straight Plug-In",_xlfn.TEXTJOIN("-",TRUE,M4739&amp;"-"&amp;_xlfn.LET(_xlpm.txt,ProjectsDB[[#This Row],[Assembly]],_xlpm.pos,FIND("SP",_xlpm.txt),_xlpm.pre,LEFT(_xlpm.txt,_xlpm.pos-1),IF(RIGHT(_xlpm.pre,3)="123","3PL",IF(RIGHT(_xlpm.pre,2)="12","2PL",IF(RIGHT(_xlpm.pre,1)="1","1PL","3PL")))),N4739,O4739,P4739,Q4739&amp;"W",R4739),_xlfn.TEXTJOIN("-",TRUE,M4739,N4739,O4739,P4739,Q4739&amp;"W",R4739))</f>
        <v>Hanger Support-CU-None-None-0W-1</v>
      </c>
      <c r="T4739" s="14" t="str">
        <f>IF(COUNTIF(Cycletime[Element Desc.],ProjectsDB[[#This Row],[Element Desc.]])&gt;0,"Found","Not Found")</f>
        <v>Found</v>
      </c>
    </row>
    <row r="4740" spans="2:20" x14ac:dyDescent="0.25">
      <c r="B4740" s="8" t="s">
        <v>9790</v>
      </c>
      <c r="C4740" s="9" t="s">
        <v>1370</v>
      </c>
      <c r="D4740" s="9" t="s">
        <v>1371</v>
      </c>
      <c r="E4740" s="10">
        <v>15</v>
      </c>
      <c r="F4740" s="9" t="s">
        <v>9720</v>
      </c>
      <c r="G4740" s="9" t="s">
        <v>96</v>
      </c>
      <c r="H4740" s="11"/>
      <c r="I4740" s="12"/>
      <c r="J4740" s="12"/>
      <c r="K4740" s="12"/>
      <c r="L4740" s="12">
        <f t="array" ref="L4740">IFERROR(LOOKUP(2^15,SEARCH({"40A","63A","80A","100A","125A","160A","200A","250A","400A","630A","800A","1000A","1250A","1600A","2000A","2500A","3200A","4000A","5000A","6300A"},UPPER(D4740)),{40,63,80,100,125,160,200,250,400,630,800,1000,1250,1600,2000,2500,3200,4000,5000,6300}),0)</f>
        <v>0</v>
      </c>
      <c r="M4740" s="9" t="str">
        <f t="shared" ref="M4740:M4803" si="371">_xlfn.LET(_xlpm.d,UPPER(TRIM(SUBSTITUTE(SUBSTITUTE(D4740,CHAR(160),"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Hanger Support</v>
      </c>
      <c r="N4740" s="9" t="str">
        <f t="shared" ref="N4740:N4803" si="372">IF(ISNUMBER(SEARCH("CU",D4740)),"CU",IF(ISNUMBER(SEARCH("AL",D4740)),"AL",IF(ISNUMBER(SEARCH("Copper",D4740)),"CU","SH")))</f>
        <v>SH</v>
      </c>
      <c r="O4740" s="13" t="str">
        <f t="shared" ref="O4740:O4803" si="373">IF(ISNUMBER(SEARCH("Silver",D4740)),"Silver",IF(ISNUMBER(SEARCH("Tin",D4740)),"Tin","None"))</f>
        <v>None</v>
      </c>
      <c r="P4740" s="9" t="str">
        <f t="shared" ref="P4740:P4803" si="374">IF(ISNUMBER(SEARCH("Epoxy",D4740)),"Epoxy",IF(ISNUMBER(SEARCH("PET",D4740)),"PET","None"))</f>
        <v>None</v>
      </c>
      <c r="Q4740" s="9" t="str">
        <f t="shared" ref="Q4740:Q4803" si="375">IF(ISNUMBER(SEARCH("3-Wire",D4740)),"3",IF(ISNUMBER(SEARCH("4-Wire",D4740)),"4",IF(ISNUMBER(SEARCH("5-Wire",D4740)),"5",IF(ISNUMBER(SEARCH("6-Wire",D4740)),"6","0"))))</f>
        <v>0</v>
      </c>
      <c r="R47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740" s="14" t="str">
        <f>IF(ProjectsDB[[#This Row],[Item Type]]="Straight Plug-In",_xlfn.TEXTJOIN("-",TRUE,M4740&amp;"-"&amp;_xlfn.LET(_xlpm.txt,ProjectsDB[[#This Row],[Assembly]],_xlpm.pos,FIND("SP",_xlpm.txt),_xlpm.pre,LEFT(_xlpm.txt,_xlpm.pos-1),IF(RIGHT(_xlpm.pre,3)="123","3PL",IF(RIGHT(_xlpm.pre,2)="12","2PL",IF(RIGHT(_xlpm.pre,1)="1","1PL","3PL")))),N4740,O4740,P4740,Q4740&amp;"W",R4740),_xlfn.TEXTJOIN("-",TRUE,M4740,N4740,O4740,P4740,Q4740&amp;"W",R4740))</f>
        <v>Hanger Support-SH-None-None-0W-0</v>
      </c>
      <c r="T4740" s="14" t="str">
        <f>IF(COUNTIF(Cycletime[Element Desc.],ProjectsDB[[#This Row],[Element Desc.]])&gt;0,"Found","Not Found")</f>
        <v>Found</v>
      </c>
    </row>
    <row r="4741" spans="2:20" x14ac:dyDescent="0.25">
      <c r="B4741" s="8" t="s">
        <v>9791</v>
      </c>
      <c r="C4741" s="9" t="s">
        <v>9792</v>
      </c>
      <c r="D4741" s="9" t="s">
        <v>9793</v>
      </c>
      <c r="E4741" s="10">
        <v>1</v>
      </c>
      <c r="F4741" s="9" t="s">
        <v>9720</v>
      </c>
      <c r="G4741" s="9" t="s">
        <v>96</v>
      </c>
      <c r="H4741" s="11"/>
      <c r="I4741" s="12">
        <v>320</v>
      </c>
      <c r="J4741" s="12">
        <v>320</v>
      </c>
      <c r="K4741" s="12">
        <v>300</v>
      </c>
      <c r="L4741" s="12">
        <f t="array" ref="L4741">IFERROR(LOOKUP(2^15,SEARCH({"40A","63A","80A","100A","125A","160A","200A","250A","400A","630A","800A","1000A","1250A","1600A","2000A","2500A","3200A","4000A","5000A","6300A"},UPPER(D4741)),{40,63,80,100,125,160,200,250,400,630,800,1000,1250,1600,2000,2500,3200,4000,5000,6300}),0)</f>
        <v>1600</v>
      </c>
      <c r="M4741" s="9" t="str">
        <f t="shared" si="371"/>
        <v>Offset Edge</v>
      </c>
      <c r="N4741" s="9" t="str">
        <f t="shared" si="372"/>
        <v>CU</v>
      </c>
      <c r="O4741" s="13" t="str">
        <f t="shared" si="373"/>
        <v>Tin</v>
      </c>
      <c r="P4741" s="9" t="str">
        <f t="shared" si="374"/>
        <v>PET</v>
      </c>
      <c r="Q4741" s="9" t="str">
        <f t="shared" si="375"/>
        <v>5</v>
      </c>
      <c r="R47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41" s="14" t="str">
        <f>IF(ProjectsDB[[#This Row],[Item Type]]="Straight Plug-In",_xlfn.TEXTJOIN("-",TRUE,M4741&amp;"-"&amp;_xlfn.LET(_xlpm.txt,ProjectsDB[[#This Row],[Assembly]],_xlpm.pos,FIND("SP",_xlpm.txt),_xlpm.pre,LEFT(_xlpm.txt,_xlpm.pos-1),IF(RIGHT(_xlpm.pre,3)="123","3PL",IF(RIGHT(_xlpm.pre,2)="12","2PL",IF(RIGHT(_xlpm.pre,1)="1","1PL","3PL")))),N4741,O4741,P4741,Q4741&amp;"W",R4741),_xlfn.TEXTJOIN("-",TRUE,M4741,N4741,O4741,P4741,Q4741&amp;"W",R4741))</f>
        <v>Offset Edge-CU-Tin-PET-5W-1</v>
      </c>
      <c r="T4741" s="14" t="str">
        <f>IF(COUNTIF(Cycletime[Element Desc.],ProjectsDB[[#This Row],[Element Desc.]])&gt;0,"Found","Not Found")</f>
        <v>Found</v>
      </c>
    </row>
    <row r="4742" spans="2:20" x14ac:dyDescent="0.25">
      <c r="B4742" s="8" t="s">
        <v>9794</v>
      </c>
      <c r="C4742" s="9" t="s">
        <v>9795</v>
      </c>
      <c r="D4742" s="9" t="s">
        <v>9796</v>
      </c>
      <c r="E4742" s="10">
        <v>1</v>
      </c>
      <c r="F4742" s="9" t="s">
        <v>9720</v>
      </c>
      <c r="G4742" s="9" t="s">
        <v>96</v>
      </c>
      <c r="H4742" s="11"/>
      <c r="I4742" s="12">
        <v>1</v>
      </c>
      <c r="J4742" s="12"/>
      <c r="K4742" s="12"/>
      <c r="L4742" s="12">
        <f t="array" ref="L4742">IFERROR(LOOKUP(2^15,SEARCH({"40A","63A","80A","100A","125A","160A","200A","250A","400A","630A","800A","1000A","1250A","1600A","2000A","2500A","3200A","4000A","5000A","6300A"},UPPER(D4742)),{40,63,80,100,125,160,200,250,400,630,800,1000,1250,1600,2000,2500,3200,4000,5000,6300}),0)</f>
        <v>800</v>
      </c>
      <c r="M4742" s="9" t="str">
        <f t="shared" si="371"/>
        <v>Straight Plug-In</v>
      </c>
      <c r="N4742" s="9" t="str">
        <f t="shared" si="372"/>
        <v>CU</v>
      </c>
      <c r="O4742" s="13" t="str">
        <f t="shared" si="373"/>
        <v>Tin</v>
      </c>
      <c r="P4742" s="9" t="str">
        <f t="shared" si="374"/>
        <v>PET</v>
      </c>
      <c r="Q4742" s="9" t="str">
        <f t="shared" si="375"/>
        <v>5</v>
      </c>
      <c r="R47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42" s="14" t="str">
        <f>IF(ProjectsDB[[#This Row],[Item Type]]="Straight Plug-In",_xlfn.TEXTJOIN("-",TRUE,M4742&amp;"-"&amp;_xlfn.LET(_xlpm.txt,ProjectsDB[[#This Row],[Assembly]],_xlpm.pos,FIND("SP",_xlpm.txt),_xlpm.pre,LEFT(_xlpm.txt,_xlpm.pos-1),IF(RIGHT(_xlpm.pre,3)="123","3PL",IF(RIGHT(_xlpm.pre,2)="12","2PL",IF(RIGHT(_xlpm.pre,1)="1","1PL","3PL")))),N4742,O4742,P4742,Q4742&amp;"W",R4742),_xlfn.TEXTJOIN("-",TRUE,M4742,N4742,O4742,P4742,Q4742&amp;"W",R4742))</f>
        <v>Straight Plug-In-1PL-CU-Tin-PET-5W-1</v>
      </c>
      <c r="T4742" s="14" t="str">
        <f>IF(COUNTIF(Cycletime[Element Desc.],ProjectsDB[[#This Row],[Element Desc.]])&gt;0,"Found","Not Found")</f>
        <v>Found</v>
      </c>
    </row>
    <row r="4743" spans="2:20" x14ac:dyDescent="0.25">
      <c r="B4743" s="8" t="s">
        <v>9797</v>
      </c>
      <c r="C4743" s="9" t="s">
        <v>9798</v>
      </c>
      <c r="D4743" s="9" t="s">
        <v>9799</v>
      </c>
      <c r="E4743" s="10">
        <v>4</v>
      </c>
      <c r="F4743" s="9" t="s">
        <v>9720</v>
      </c>
      <c r="G4743" s="9" t="s">
        <v>96</v>
      </c>
      <c r="H4743" s="11"/>
      <c r="I4743" s="12">
        <v>1300</v>
      </c>
      <c r="J4743" s="12"/>
      <c r="K4743" s="12"/>
      <c r="L4743" s="12">
        <f t="array" ref="L4743">IFERROR(LOOKUP(2^15,SEARCH({"40A","63A","80A","100A","125A","160A","200A","250A","400A","630A","800A","1000A","1250A","1600A","2000A","2500A","3200A","4000A","5000A","6300A"},UPPER(D4743)),{40,63,80,100,125,160,200,250,400,630,800,1000,1250,1600,2000,2500,3200,4000,5000,6300}),0)</f>
        <v>800</v>
      </c>
      <c r="M4743" s="9" t="str">
        <f t="shared" si="371"/>
        <v>Straight Feeder</v>
      </c>
      <c r="N4743" s="9" t="str">
        <f t="shared" si="372"/>
        <v>CU</v>
      </c>
      <c r="O4743" s="13" t="str">
        <f t="shared" si="373"/>
        <v>Tin</v>
      </c>
      <c r="P4743" s="9" t="str">
        <f t="shared" si="374"/>
        <v>PET</v>
      </c>
      <c r="Q4743" s="9" t="str">
        <f t="shared" si="375"/>
        <v>5</v>
      </c>
      <c r="R47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43" s="14" t="str">
        <f>IF(ProjectsDB[[#This Row],[Item Type]]="Straight Plug-In",_xlfn.TEXTJOIN("-",TRUE,M4743&amp;"-"&amp;_xlfn.LET(_xlpm.txt,ProjectsDB[[#This Row],[Assembly]],_xlpm.pos,FIND("SP",_xlpm.txt),_xlpm.pre,LEFT(_xlpm.txt,_xlpm.pos-1),IF(RIGHT(_xlpm.pre,3)="123","3PL",IF(RIGHT(_xlpm.pre,2)="12","2PL",IF(RIGHT(_xlpm.pre,1)="1","1PL","3PL")))),N4743,O4743,P4743,Q4743&amp;"W",R4743),_xlfn.TEXTJOIN("-",TRUE,M4743,N4743,O4743,P4743,Q4743&amp;"W",R4743))</f>
        <v>Straight Feeder-CU-Tin-PET-5W-1</v>
      </c>
      <c r="T4743" s="14" t="str">
        <f>IF(COUNTIF(Cycletime[Element Desc.],ProjectsDB[[#This Row],[Element Desc.]])&gt;0,"Found","Not Found")</f>
        <v>Found</v>
      </c>
    </row>
    <row r="4744" spans="2:20" x14ac:dyDescent="0.25">
      <c r="B4744" s="8" t="s">
        <v>9800</v>
      </c>
      <c r="C4744" s="9" t="s">
        <v>7295</v>
      </c>
      <c r="D4744" s="9" t="s">
        <v>7296</v>
      </c>
      <c r="E4744" s="10">
        <v>1</v>
      </c>
      <c r="F4744" s="9" t="s">
        <v>9720</v>
      </c>
      <c r="G4744" s="9" t="s">
        <v>96</v>
      </c>
      <c r="H4744" s="11"/>
      <c r="I4744" s="12"/>
      <c r="J4744" s="12"/>
      <c r="K4744" s="12"/>
      <c r="L4744" s="12">
        <f t="array" ref="L4744">IFERROR(LOOKUP(2^15,SEARCH({"40A","63A","80A","100A","125A","160A","200A","250A","400A","630A","800A","1000A","1250A","1600A","2000A","2500A","3200A","4000A","5000A","6300A"},UPPER(D4744)),{40,63,80,100,125,160,200,250,400,630,800,1000,1250,1600,2000,2500,3200,4000,5000,6300}),0)</f>
        <v>800</v>
      </c>
      <c r="M4744" s="9" t="str">
        <f t="shared" si="371"/>
        <v>End Cap</v>
      </c>
      <c r="N4744" s="9" t="str">
        <f t="shared" si="372"/>
        <v>CU</v>
      </c>
      <c r="O4744" s="13" t="str">
        <f t="shared" si="373"/>
        <v>None</v>
      </c>
      <c r="P4744" s="9" t="str">
        <f t="shared" si="374"/>
        <v>None</v>
      </c>
      <c r="Q4744" s="9" t="str">
        <f t="shared" si="375"/>
        <v>0</v>
      </c>
      <c r="R47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44" s="14" t="str">
        <f>IF(ProjectsDB[[#This Row],[Item Type]]="Straight Plug-In",_xlfn.TEXTJOIN("-",TRUE,M4744&amp;"-"&amp;_xlfn.LET(_xlpm.txt,ProjectsDB[[#This Row],[Assembly]],_xlpm.pos,FIND("SP",_xlpm.txt),_xlpm.pre,LEFT(_xlpm.txt,_xlpm.pos-1),IF(RIGHT(_xlpm.pre,3)="123","3PL",IF(RIGHT(_xlpm.pre,2)="12","2PL",IF(RIGHT(_xlpm.pre,1)="1","1PL","3PL")))),N4744,O4744,P4744,Q4744&amp;"W",R4744),_xlfn.TEXTJOIN("-",TRUE,M4744,N4744,O4744,P4744,Q4744&amp;"W",R4744))</f>
        <v>End Cap-CU-None-None-0W-1</v>
      </c>
      <c r="T4744" s="14" t="str">
        <f>IF(COUNTIF(Cycletime[Element Desc.],ProjectsDB[[#This Row],[Element Desc.]])&gt;0,"Found","Not Found")</f>
        <v>Found</v>
      </c>
    </row>
    <row r="4745" spans="2:20" x14ac:dyDescent="0.25">
      <c r="B4745" s="8" t="s">
        <v>9801</v>
      </c>
      <c r="C4745" s="9" t="s">
        <v>9802</v>
      </c>
      <c r="D4745" s="9" t="s">
        <v>7723</v>
      </c>
      <c r="E4745" s="10">
        <v>11</v>
      </c>
      <c r="F4745" s="9" t="s">
        <v>9720</v>
      </c>
      <c r="G4745" s="9" t="s">
        <v>96</v>
      </c>
      <c r="H4745" s="11"/>
      <c r="I4745" s="12"/>
      <c r="J4745" s="12"/>
      <c r="K4745" s="12"/>
      <c r="L4745" s="12">
        <f t="array" ref="L4745">IFERROR(LOOKUP(2^15,SEARCH({"40A","63A","80A","100A","125A","160A","200A","250A","400A","630A","800A","1000A","1250A","1600A","2000A","2500A","3200A","4000A","5000A","6300A"},UPPER(D4745)),{40,63,80,100,125,160,200,250,400,630,800,1000,1250,1600,2000,2500,3200,4000,5000,6300}),0)</f>
        <v>800</v>
      </c>
      <c r="M4745" s="9" t="str">
        <f t="shared" si="371"/>
        <v>Joint Pack</v>
      </c>
      <c r="N4745" s="9" t="str">
        <f t="shared" si="372"/>
        <v>CU</v>
      </c>
      <c r="O4745" s="13" t="str">
        <f t="shared" si="373"/>
        <v>Tin</v>
      </c>
      <c r="P4745" s="9" t="str">
        <f t="shared" si="374"/>
        <v>None</v>
      </c>
      <c r="Q4745" s="9" t="str">
        <f t="shared" si="375"/>
        <v>5</v>
      </c>
      <c r="R47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45" s="14" t="str">
        <f>IF(ProjectsDB[[#This Row],[Item Type]]="Straight Plug-In",_xlfn.TEXTJOIN("-",TRUE,M4745&amp;"-"&amp;_xlfn.LET(_xlpm.txt,ProjectsDB[[#This Row],[Assembly]],_xlpm.pos,FIND("SP",_xlpm.txt),_xlpm.pre,LEFT(_xlpm.txt,_xlpm.pos-1),IF(RIGHT(_xlpm.pre,3)="123","3PL",IF(RIGHT(_xlpm.pre,2)="12","2PL",IF(RIGHT(_xlpm.pre,1)="1","1PL","3PL")))),N4745,O4745,P4745,Q4745&amp;"W",R4745),_xlfn.TEXTJOIN("-",TRUE,M4745,N4745,O4745,P4745,Q4745&amp;"W",R4745))</f>
        <v>Joint Pack-CU-Tin-None-5W-1</v>
      </c>
      <c r="T4745" s="14" t="str">
        <f>IF(COUNTIF(Cycletime[Element Desc.],ProjectsDB[[#This Row],[Element Desc.]])&gt;0,"Found","Not Found")</f>
        <v>Found</v>
      </c>
    </row>
    <row r="4746" spans="2:20" x14ac:dyDescent="0.25">
      <c r="B4746" s="8" t="s">
        <v>9803</v>
      </c>
      <c r="C4746" s="9" t="s">
        <v>9804</v>
      </c>
      <c r="D4746" s="9" t="s">
        <v>9805</v>
      </c>
      <c r="E4746" s="10">
        <v>1</v>
      </c>
      <c r="F4746" s="9" t="s">
        <v>9720</v>
      </c>
      <c r="G4746" s="9" t="s">
        <v>96</v>
      </c>
      <c r="H4746" s="11"/>
      <c r="I4746" s="12">
        <v>910</v>
      </c>
      <c r="J4746" s="12"/>
      <c r="K4746" s="12"/>
      <c r="L4746" s="12">
        <f t="array" ref="L4746">IFERROR(LOOKUP(2^15,SEARCH({"40A","63A","80A","100A","125A","160A","200A","250A","400A","630A","800A","1000A","1250A","1600A","2000A","2500A","3200A","4000A","5000A","6300A"},UPPER(D4746)),{40,63,80,100,125,160,200,250,400,630,800,1000,1250,1600,2000,2500,3200,4000,5000,6300}),0)</f>
        <v>800</v>
      </c>
      <c r="M4746" s="9" t="str">
        <f t="shared" si="371"/>
        <v>Straight Feeder</v>
      </c>
      <c r="N4746" s="9" t="str">
        <f t="shared" si="372"/>
        <v>CU</v>
      </c>
      <c r="O4746" s="13" t="str">
        <f t="shared" si="373"/>
        <v>Tin</v>
      </c>
      <c r="P4746" s="9" t="str">
        <f t="shared" si="374"/>
        <v>PET</v>
      </c>
      <c r="Q4746" s="9" t="str">
        <f t="shared" si="375"/>
        <v>5</v>
      </c>
      <c r="R47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46" s="14" t="str">
        <f>IF(ProjectsDB[[#This Row],[Item Type]]="Straight Plug-In",_xlfn.TEXTJOIN("-",TRUE,M4746&amp;"-"&amp;_xlfn.LET(_xlpm.txt,ProjectsDB[[#This Row],[Assembly]],_xlpm.pos,FIND("SP",_xlpm.txt),_xlpm.pre,LEFT(_xlpm.txt,_xlpm.pos-1),IF(RIGHT(_xlpm.pre,3)="123","3PL",IF(RIGHT(_xlpm.pre,2)="12","2PL",IF(RIGHT(_xlpm.pre,1)="1","1PL","3PL")))),N4746,O4746,P4746,Q4746&amp;"W",R4746),_xlfn.TEXTJOIN("-",TRUE,M4746,N4746,O4746,P4746,Q4746&amp;"W",R4746))</f>
        <v>Straight Feeder-CU-Tin-PET-5W-1</v>
      </c>
      <c r="T4746" s="14" t="str">
        <f>IF(COUNTIF(Cycletime[Element Desc.],ProjectsDB[[#This Row],[Element Desc.]])&gt;0,"Found","Not Found")</f>
        <v>Found</v>
      </c>
    </row>
    <row r="4747" spans="2:20" x14ac:dyDescent="0.25">
      <c r="B4747" s="8" t="s">
        <v>9806</v>
      </c>
      <c r="C4747" s="9" t="s">
        <v>9807</v>
      </c>
      <c r="D4747" s="9" t="s">
        <v>9808</v>
      </c>
      <c r="E4747" s="10">
        <v>4</v>
      </c>
      <c r="F4747" s="9" t="s">
        <v>9720</v>
      </c>
      <c r="G4747" s="9" t="s">
        <v>96</v>
      </c>
      <c r="H4747" s="11"/>
      <c r="I4747" s="12">
        <v>12</v>
      </c>
      <c r="J4747" s="12"/>
      <c r="K4747" s="12"/>
      <c r="L4747" s="12">
        <f t="array" ref="L4747">IFERROR(LOOKUP(2^15,SEARCH({"40A","63A","80A","100A","125A","160A","200A","250A","400A","630A","800A","1000A","1250A","1600A","2000A","2500A","3200A","4000A","5000A","6300A"},UPPER(D4747)),{40,63,80,100,125,160,200,250,400,630,800,1000,1250,1600,2000,2500,3200,4000,5000,6300}),0)</f>
        <v>800</v>
      </c>
      <c r="M4747" s="9" t="str">
        <f t="shared" si="371"/>
        <v>Straight Plug-In</v>
      </c>
      <c r="N4747" s="9" t="str">
        <f t="shared" si="372"/>
        <v>CU</v>
      </c>
      <c r="O4747" s="13" t="str">
        <f t="shared" si="373"/>
        <v>Tin</v>
      </c>
      <c r="P4747" s="9" t="str">
        <f t="shared" si="374"/>
        <v>PET</v>
      </c>
      <c r="Q4747" s="9" t="str">
        <f t="shared" si="375"/>
        <v>5</v>
      </c>
      <c r="R47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47" s="14" t="str">
        <f>IF(ProjectsDB[[#This Row],[Item Type]]="Straight Plug-In",_xlfn.TEXTJOIN("-",TRUE,M4747&amp;"-"&amp;_xlfn.LET(_xlpm.txt,ProjectsDB[[#This Row],[Assembly]],_xlpm.pos,FIND("SP",_xlpm.txt),_xlpm.pre,LEFT(_xlpm.txt,_xlpm.pos-1),IF(RIGHT(_xlpm.pre,3)="123","3PL",IF(RIGHT(_xlpm.pre,2)="12","2PL",IF(RIGHT(_xlpm.pre,1)="1","1PL","3PL")))),N4747,O4747,P4747,Q4747&amp;"W",R4747),_xlfn.TEXTJOIN("-",TRUE,M4747,N4747,O4747,P4747,Q4747&amp;"W",R4747))</f>
        <v>Straight Plug-In-2PL-CU-Tin-PET-5W-1</v>
      </c>
      <c r="T4747" s="14" t="str">
        <f>IF(COUNTIF(Cycletime[Element Desc.],ProjectsDB[[#This Row],[Element Desc.]])&gt;0,"Found","Not Found")</f>
        <v>Found</v>
      </c>
    </row>
    <row r="4748" spans="2:20" x14ac:dyDescent="0.25">
      <c r="B4748" s="8" t="s">
        <v>9809</v>
      </c>
      <c r="C4748" s="9" t="s">
        <v>9810</v>
      </c>
      <c r="D4748" s="9" t="s">
        <v>9811</v>
      </c>
      <c r="E4748" s="10">
        <v>1</v>
      </c>
      <c r="F4748" s="9" t="s">
        <v>9720</v>
      </c>
      <c r="G4748" s="9" t="s">
        <v>96</v>
      </c>
      <c r="H4748" s="11"/>
      <c r="I4748" s="12">
        <v>123</v>
      </c>
      <c r="J4748" s="12"/>
      <c r="K4748" s="12"/>
      <c r="L4748" s="12">
        <f t="array" ref="L4748">IFERROR(LOOKUP(2^15,SEARCH({"40A","63A","80A","100A","125A","160A","200A","250A","400A","630A","800A","1000A","1250A","1600A","2000A","2500A","3200A","4000A","5000A","6300A"},UPPER(D4748)),{40,63,80,100,125,160,200,250,400,630,800,1000,1250,1600,2000,2500,3200,4000,5000,6300}),0)</f>
        <v>800</v>
      </c>
      <c r="M4748" s="9" t="str">
        <f t="shared" si="371"/>
        <v>Straight Plug-In</v>
      </c>
      <c r="N4748" s="9" t="str">
        <f t="shared" si="372"/>
        <v>CU</v>
      </c>
      <c r="O4748" s="13" t="str">
        <f t="shared" si="373"/>
        <v>Tin</v>
      </c>
      <c r="P4748" s="9" t="str">
        <f t="shared" si="374"/>
        <v>PET</v>
      </c>
      <c r="Q4748" s="9" t="str">
        <f t="shared" si="375"/>
        <v>5</v>
      </c>
      <c r="R47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48" s="14" t="str">
        <f>IF(ProjectsDB[[#This Row],[Item Type]]="Straight Plug-In",_xlfn.TEXTJOIN("-",TRUE,M4748&amp;"-"&amp;_xlfn.LET(_xlpm.txt,ProjectsDB[[#This Row],[Assembly]],_xlpm.pos,FIND("SP",_xlpm.txt),_xlpm.pre,LEFT(_xlpm.txt,_xlpm.pos-1),IF(RIGHT(_xlpm.pre,3)="123","3PL",IF(RIGHT(_xlpm.pre,2)="12","2PL",IF(RIGHT(_xlpm.pre,1)="1","1PL","3PL")))),N4748,O4748,P4748,Q4748&amp;"W",R4748),_xlfn.TEXTJOIN("-",TRUE,M4748,N4748,O4748,P4748,Q4748&amp;"W",R4748))</f>
        <v>Straight Plug-In-3PL-CU-Tin-PET-5W-1</v>
      </c>
      <c r="T4748" s="14" t="str">
        <f>IF(COUNTIF(Cycletime[Element Desc.],ProjectsDB[[#This Row],[Element Desc.]])&gt;0,"Found","Not Found")</f>
        <v>Found</v>
      </c>
    </row>
    <row r="4749" spans="2:20" x14ac:dyDescent="0.25">
      <c r="B4749" s="8" t="s">
        <v>9812</v>
      </c>
      <c r="C4749" s="9" t="s">
        <v>1370</v>
      </c>
      <c r="D4749" s="9" t="s">
        <v>1371</v>
      </c>
      <c r="E4749" s="10">
        <v>7</v>
      </c>
      <c r="F4749" s="9" t="s">
        <v>9720</v>
      </c>
      <c r="G4749" s="9" t="s">
        <v>96</v>
      </c>
      <c r="H4749" s="11"/>
      <c r="I4749" s="12"/>
      <c r="J4749" s="12"/>
      <c r="K4749" s="12"/>
      <c r="L4749" s="12">
        <f t="array" ref="L4749">IFERROR(LOOKUP(2^15,SEARCH({"40A","63A","80A","100A","125A","160A","200A","250A","400A","630A","800A","1000A","1250A","1600A","2000A","2500A","3200A","4000A","5000A","6300A"},UPPER(D4749)),{40,63,80,100,125,160,200,250,400,630,800,1000,1250,1600,2000,2500,3200,4000,5000,6300}),0)</f>
        <v>0</v>
      </c>
      <c r="M4749" s="9" t="str">
        <f t="shared" si="371"/>
        <v>Hanger Support</v>
      </c>
      <c r="N4749" s="9" t="str">
        <f t="shared" si="372"/>
        <v>SH</v>
      </c>
      <c r="O4749" s="13" t="str">
        <f t="shared" si="373"/>
        <v>None</v>
      </c>
      <c r="P4749" s="9" t="str">
        <f t="shared" si="374"/>
        <v>None</v>
      </c>
      <c r="Q4749" s="9" t="str">
        <f t="shared" si="375"/>
        <v>0</v>
      </c>
      <c r="R47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749" s="14" t="str">
        <f>IF(ProjectsDB[[#This Row],[Item Type]]="Straight Plug-In",_xlfn.TEXTJOIN("-",TRUE,M4749&amp;"-"&amp;_xlfn.LET(_xlpm.txt,ProjectsDB[[#This Row],[Assembly]],_xlpm.pos,FIND("SP",_xlpm.txt),_xlpm.pre,LEFT(_xlpm.txt,_xlpm.pos-1),IF(RIGHT(_xlpm.pre,3)="123","3PL",IF(RIGHT(_xlpm.pre,2)="12","2PL",IF(RIGHT(_xlpm.pre,1)="1","1PL","3PL")))),N4749,O4749,P4749,Q4749&amp;"W",R4749),_xlfn.TEXTJOIN("-",TRUE,M4749,N4749,O4749,P4749,Q4749&amp;"W",R4749))</f>
        <v>Hanger Support-SH-None-None-0W-0</v>
      </c>
      <c r="T4749" s="14" t="str">
        <f>IF(COUNTIF(Cycletime[Element Desc.],ProjectsDB[[#This Row],[Element Desc.]])&gt;0,"Found","Not Found")</f>
        <v>Found</v>
      </c>
    </row>
    <row r="4750" spans="2:20" x14ac:dyDescent="0.25">
      <c r="B4750" s="8" t="s">
        <v>9813</v>
      </c>
      <c r="C4750" s="9" t="s">
        <v>9814</v>
      </c>
      <c r="D4750" s="9" t="s">
        <v>9815</v>
      </c>
      <c r="E4750" s="10">
        <v>1</v>
      </c>
      <c r="F4750" s="9" t="s">
        <v>9720</v>
      </c>
      <c r="G4750" s="9" t="s">
        <v>96</v>
      </c>
      <c r="H4750" s="11"/>
      <c r="I4750" s="12">
        <v>320</v>
      </c>
      <c r="J4750" s="12">
        <v>320</v>
      </c>
      <c r="K4750" s="12">
        <v>505</v>
      </c>
      <c r="L4750" s="12">
        <f t="array" ref="L4750">IFERROR(LOOKUP(2^15,SEARCH({"40A","63A","80A","100A","125A","160A","200A","250A","400A","630A","800A","1000A","1250A","1600A","2000A","2500A","3200A","4000A","5000A","6300A"},UPPER(D4750)),{40,63,80,100,125,160,200,250,400,630,800,1000,1250,1600,2000,2500,3200,4000,5000,6300}),0)</f>
        <v>1600</v>
      </c>
      <c r="M4750" s="9" t="str">
        <f t="shared" si="371"/>
        <v>Offset Edge</v>
      </c>
      <c r="N4750" s="9" t="str">
        <f t="shared" si="372"/>
        <v>CU</v>
      </c>
      <c r="O4750" s="13" t="str">
        <f t="shared" si="373"/>
        <v>Tin</v>
      </c>
      <c r="P4750" s="9" t="str">
        <f t="shared" si="374"/>
        <v>PET</v>
      </c>
      <c r="Q4750" s="9" t="str">
        <f t="shared" si="375"/>
        <v>5</v>
      </c>
      <c r="R47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50" s="14" t="str">
        <f>IF(ProjectsDB[[#This Row],[Item Type]]="Straight Plug-In",_xlfn.TEXTJOIN("-",TRUE,M4750&amp;"-"&amp;_xlfn.LET(_xlpm.txt,ProjectsDB[[#This Row],[Assembly]],_xlpm.pos,FIND("SP",_xlpm.txt),_xlpm.pre,LEFT(_xlpm.txt,_xlpm.pos-1),IF(RIGHT(_xlpm.pre,3)="123","3PL",IF(RIGHT(_xlpm.pre,2)="12","2PL",IF(RIGHT(_xlpm.pre,1)="1","1PL","3PL")))),N4750,O4750,P4750,Q4750&amp;"W",R4750),_xlfn.TEXTJOIN("-",TRUE,M4750,N4750,O4750,P4750,Q4750&amp;"W",R4750))</f>
        <v>Offset Edge-CU-Tin-PET-5W-1</v>
      </c>
      <c r="T4750" s="14" t="str">
        <f>IF(COUNTIF(Cycletime[Element Desc.],ProjectsDB[[#This Row],[Element Desc.]])&gt;0,"Found","Not Found")</f>
        <v>Found</v>
      </c>
    </row>
    <row r="4751" spans="2:20" x14ac:dyDescent="0.25">
      <c r="B4751" s="8" t="s">
        <v>9816</v>
      </c>
      <c r="C4751" s="9" t="s">
        <v>9768</v>
      </c>
      <c r="D4751" s="9" t="s">
        <v>9769</v>
      </c>
      <c r="E4751" s="10">
        <v>1</v>
      </c>
      <c r="F4751" s="9" t="s">
        <v>9720</v>
      </c>
      <c r="G4751" s="9" t="s">
        <v>96</v>
      </c>
      <c r="H4751" s="11"/>
      <c r="I4751" s="12">
        <v>320</v>
      </c>
      <c r="J4751" s="12">
        <v>320</v>
      </c>
      <c r="K4751" s="12"/>
      <c r="L4751" s="12">
        <f t="array" ref="L4751">IFERROR(LOOKUP(2^15,SEARCH({"40A","63A","80A","100A","125A","160A","200A","250A","400A","630A","800A","1000A","1250A","1600A","2000A","2500A","3200A","4000A","5000A","6300A"},UPPER(D4751)),{40,63,80,100,125,160,200,250,400,630,800,1000,1250,1600,2000,2500,3200,4000,5000,6300}),0)</f>
        <v>1600</v>
      </c>
      <c r="M4751" s="9" t="str">
        <f t="shared" si="371"/>
        <v>Elbow Edge</v>
      </c>
      <c r="N4751" s="9" t="str">
        <f t="shared" si="372"/>
        <v>CU</v>
      </c>
      <c r="O4751" s="13" t="str">
        <f t="shared" si="373"/>
        <v>Tin</v>
      </c>
      <c r="P4751" s="9" t="str">
        <f t="shared" si="374"/>
        <v>PET</v>
      </c>
      <c r="Q4751" s="9" t="str">
        <f t="shared" si="375"/>
        <v>5</v>
      </c>
      <c r="R47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51" s="14" t="str">
        <f>IF(ProjectsDB[[#This Row],[Item Type]]="Straight Plug-In",_xlfn.TEXTJOIN("-",TRUE,M4751&amp;"-"&amp;_xlfn.LET(_xlpm.txt,ProjectsDB[[#This Row],[Assembly]],_xlpm.pos,FIND("SP",_xlpm.txt),_xlpm.pre,LEFT(_xlpm.txt,_xlpm.pos-1),IF(RIGHT(_xlpm.pre,3)="123","3PL",IF(RIGHT(_xlpm.pre,2)="12","2PL",IF(RIGHT(_xlpm.pre,1)="1","1PL","3PL")))),N4751,O4751,P4751,Q4751&amp;"W",R4751),_xlfn.TEXTJOIN("-",TRUE,M4751,N4751,O4751,P4751,Q4751&amp;"W",R4751))</f>
        <v>Elbow Edge-CU-Tin-PET-5W-1</v>
      </c>
      <c r="T4751" s="14" t="str">
        <f>IF(COUNTIF(Cycletime[Element Desc.],ProjectsDB[[#This Row],[Element Desc.]])&gt;0,"Found","Not Found")</f>
        <v>Found</v>
      </c>
    </row>
    <row r="4752" spans="2:20" x14ac:dyDescent="0.25">
      <c r="B4752" s="8" t="s">
        <v>9817</v>
      </c>
      <c r="C4752" s="9" t="s">
        <v>9818</v>
      </c>
      <c r="D4752" s="9" t="s">
        <v>9819</v>
      </c>
      <c r="E4752" s="10">
        <v>1</v>
      </c>
      <c r="F4752" s="9" t="s">
        <v>9720</v>
      </c>
      <c r="G4752" s="9" t="s">
        <v>96</v>
      </c>
      <c r="H4752" s="11"/>
      <c r="I4752" s="12">
        <v>1</v>
      </c>
      <c r="J4752" s="12"/>
      <c r="K4752" s="12"/>
      <c r="L4752" s="12">
        <f t="array" ref="L4752">IFERROR(LOOKUP(2^15,SEARCH({"40A","63A","80A","100A","125A","160A","200A","250A","400A","630A","800A","1000A","1250A","1600A","2000A","2500A","3200A","4000A","5000A","6300A"},UPPER(D4752)),{40,63,80,100,125,160,200,250,400,630,800,1000,1250,1600,2000,2500,3200,4000,5000,6300}),0)</f>
        <v>1600</v>
      </c>
      <c r="M4752" s="9" t="str">
        <f t="shared" si="371"/>
        <v>Straight Plug-In</v>
      </c>
      <c r="N4752" s="9" t="str">
        <f t="shared" si="372"/>
        <v>CU</v>
      </c>
      <c r="O4752" s="13" t="str">
        <f t="shared" si="373"/>
        <v>Tin</v>
      </c>
      <c r="P4752" s="9" t="str">
        <f t="shared" si="374"/>
        <v>PET</v>
      </c>
      <c r="Q4752" s="9" t="str">
        <f t="shared" si="375"/>
        <v>5</v>
      </c>
      <c r="R47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52" s="14" t="str">
        <f>IF(ProjectsDB[[#This Row],[Item Type]]="Straight Plug-In",_xlfn.TEXTJOIN("-",TRUE,M4752&amp;"-"&amp;_xlfn.LET(_xlpm.txt,ProjectsDB[[#This Row],[Assembly]],_xlpm.pos,FIND("SP",_xlpm.txt),_xlpm.pre,LEFT(_xlpm.txt,_xlpm.pos-1),IF(RIGHT(_xlpm.pre,3)="123","3PL",IF(RIGHT(_xlpm.pre,2)="12","2PL",IF(RIGHT(_xlpm.pre,1)="1","1PL","3PL")))),N4752,O4752,P4752,Q4752&amp;"W",R4752),_xlfn.TEXTJOIN("-",TRUE,M4752,N4752,O4752,P4752,Q4752&amp;"W",R4752))</f>
        <v>Straight Plug-In-1PL-CU-Tin-PET-5W-1</v>
      </c>
      <c r="T4752" s="14" t="str">
        <f>IF(COUNTIF(Cycletime[Element Desc.],ProjectsDB[[#This Row],[Element Desc.]])&gt;0,"Found","Not Found")</f>
        <v>Found</v>
      </c>
    </row>
    <row r="4753" spans="2:20" x14ac:dyDescent="0.25">
      <c r="B4753" s="8" t="s">
        <v>9820</v>
      </c>
      <c r="C4753" s="9" t="s">
        <v>9821</v>
      </c>
      <c r="D4753" s="9" t="s">
        <v>9822</v>
      </c>
      <c r="E4753" s="10">
        <v>1</v>
      </c>
      <c r="F4753" s="9" t="s">
        <v>9720</v>
      </c>
      <c r="G4753" s="9" t="s">
        <v>96</v>
      </c>
      <c r="H4753" s="11"/>
      <c r="I4753" s="12">
        <v>1560</v>
      </c>
      <c r="J4753" s="12"/>
      <c r="K4753" s="12"/>
      <c r="L4753" s="12">
        <f t="array" ref="L4753">IFERROR(LOOKUP(2^15,SEARCH({"40A","63A","80A","100A","125A","160A","200A","250A","400A","630A","800A","1000A","1250A","1600A","2000A","2500A","3200A","4000A","5000A","6300A"},UPPER(D4753)),{40,63,80,100,125,160,200,250,400,630,800,1000,1250,1600,2000,2500,3200,4000,5000,6300}),0)</f>
        <v>1600</v>
      </c>
      <c r="M4753" s="9" t="str">
        <f t="shared" si="371"/>
        <v>Straight Feeder</v>
      </c>
      <c r="N4753" s="9" t="str">
        <f t="shared" si="372"/>
        <v>CU</v>
      </c>
      <c r="O4753" s="13" t="str">
        <f t="shared" si="373"/>
        <v>Tin</v>
      </c>
      <c r="P4753" s="9" t="str">
        <f t="shared" si="374"/>
        <v>PET</v>
      </c>
      <c r="Q4753" s="9" t="str">
        <f t="shared" si="375"/>
        <v>5</v>
      </c>
      <c r="R47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53" s="14" t="str">
        <f>IF(ProjectsDB[[#This Row],[Item Type]]="Straight Plug-In",_xlfn.TEXTJOIN("-",TRUE,M4753&amp;"-"&amp;_xlfn.LET(_xlpm.txt,ProjectsDB[[#This Row],[Assembly]],_xlpm.pos,FIND("SP",_xlpm.txt),_xlpm.pre,LEFT(_xlpm.txt,_xlpm.pos-1),IF(RIGHT(_xlpm.pre,3)="123","3PL",IF(RIGHT(_xlpm.pre,2)="12","2PL",IF(RIGHT(_xlpm.pre,1)="1","1PL","3PL")))),N4753,O4753,P4753,Q4753&amp;"W",R4753),_xlfn.TEXTJOIN("-",TRUE,M4753,N4753,O4753,P4753,Q4753&amp;"W",R4753))</f>
        <v>Straight Feeder-CU-Tin-PET-5W-1</v>
      </c>
      <c r="T4753" s="14" t="str">
        <f>IF(COUNTIF(Cycletime[Element Desc.],ProjectsDB[[#This Row],[Element Desc.]])&gt;0,"Found","Not Found")</f>
        <v>Found</v>
      </c>
    </row>
    <row r="4754" spans="2:20" x14ac:dyDescent="0.25">
      <c r="B4754" s="8" t="s">
        <v>9823</v>
      </c>
      <c r="C4754" s="9" t="s">
        <v>9824</v>
      </c>
      <c r="D4754" s="9" t="s">
        <v>9825</v>
      </c>
      <c r="E4754" s="10">
        <v>1</v>
      </c>
      <c r="F4754" s="9" t="s">
        <v>9720</v>
      </c>
      <c r="G4754" s="9" t="s">
        <v>96</v>
      </c>
      <c r="H4754" s="11"/>
      <c r="I4754" s="12">
        <v>1110</v>
      </c>
      <c r="J4754" s="12"/>
      <c r="K4754" s="12"/>
      <c r="L4754" s="12">
        <f t="array" ref="L4754">IFERROR(LOOKUP(2^15,SEARCH({"40A","63A","80A","100A","125A","160A","200A","250A","400A","630A","800A","1000A","1250A","1600A","2000A","2500A","3200A","4000A","5000A","6300A"},UPPER(D4754)),{40,63,80,100,125,160,200,250,400,630,800,1000,1250,1600,2000,2500,3200,4000,5000,6300}),0)</f>
        <v>1600</v>
      </c>
      <c r="M4754" s="9" t="str">
        <f t="shared" si="371"/>
        <v>Straight Feeder</v>
      </c>
      <c r="N4754" s="9" t="str">
        <f t="shared" si="372"/>
        <v>CU</v>
      </c>
      <c r="O4754" s="13" t="str">
        <f t="shared" si="373"/>
        <v>Tin</v>
      </c>
      <c r="P4754" s="9" t="str">
        <f t="shared" si="374"/>
        <v>PET</v>
      </c>
      <c r="Q4754" s="9" t="str">
        <f t="shared" si="375"/>
        <v>5</v>
      </c>
      <c r="R47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54" s="14" t="str">
        <f>IF(ProjectsDB[[#This Row],[Item Type]]="Straight Plug-In",_xlfn.TEXTJOIN("-",TRUE,M4754&amp;"-"&amp;_xlfn.LET(_xlpm.txt,ProjectsDB[[#This Row],[Assembly]],_xlpm.pos,FIND("SP",_xlpm.txt),_xlpm.pre,LEFT(_xlpm.txt,_xlpm.pos-1),IF(RIGHT(_xlpm.pre,3)="123","3PL",IF(RIGHT(_xlpm.pre,2)="12","2PL",IF(RIGHT(_xlpm.pre,1)="1","1PL","3PL")))),N4754,O4754,P4754,Q4754&amp;"W",R4754),_xlfn.TEXTJOIN("-",TRUE,M4754,N4754,O4754,P4754,Q4754&amp;"W",R4754))</f>
        <v>Straight Feeder-CU-Tin-PET-5W-1</v>
      </c>
      <c r="T4754" s="14" t="str">
        <f>IF(COUNTIF(Cycletime[Element Desc.],ProjectsDB[[#This Row],[Element Desc.]])&gt;0,"Found","Not Found")</f>
        <v>Found</v>
      </c>
    </row>
    <row r="4755" spans="2:20" x14ac:dyDescent="0.25">
      <c r="B4755" s="8" t="s">
        <v>9826</v>
      </c>
      <c r="C4755" s="9" t="s">
        <v>9731</v>
      </c>
      <c r="D4755" s="9" t="s">
        <v>9732</v>
      </c>
      <c r="E4755" s="10">
        <v>5</v>
      </c>
      <c r="F4755" s="9" t="s">
        <v>9720</v>
      </c>
      <c r="G4755" s="9" t="s">
        <v>96</v>
      </c>
      <c r="H4755" s="11"/>
      <c r="I4755" s="12">
        <v>123</v>
      </c>
      <c r="J4755" s="12"/>
      <c r="K4755" s="12"/>
      <c r="L4755" s="12">
        <f t="array" ref="L4755">IFERROR(LOOKUP(2^15,SEARCH({"40A","63A","80A","100A","125A","160A","200A","250A","400A","630A","800A","1000A","1250A","1600A","2000A","2500A","3200A","4000A","5000A","6300A"},UPPER(D4755)),{40,63,80,100,125,160,200,250,400,630,800,1000,1250,1600,2000,2500,3200,4000,5000,6300}),0)</f>
        <v>1600</v>
      </c>
      <c r="M4755" s="9" t="str">
        <f t="shared" si="371"/>
        <v>Straight Plug-In</v>
      </c>
      <c r="N4755" s="9" t="str">
        <f t="shared" si="372"/>
        <v>CU</v>
      </c>
      <c r="O4755" s="13" t="str">
        <f t="shared" si="373"/>
        <v>Tin</v>
      </c>
      <c r="P4755" s="9" t="str">
        <f t="shared" si="374"/>
        <v>PET</v>
      </c>
      <c r="Q4755" s="9" t="str">
        <f t="shared" si="375"/>
        <v>5</v>
      </c>
      <c r="R47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55" s="14" t="str">
        <f>IF(ProjectsDB[[#This Row],[Item Type]]="Straight Plug-In",_xlfn.TEXTJOIN("-",TRUE,M4755&amp;"-"&amp;_xlfn.LET(_xlpm.txt,ProjectsDB[[#This Row],[Assembly]],_xlpm.pos,FIND("SP",_xlpm.txt),_xlpm.pre,LEFT(_xlpm.txt,_xlpm.pos-1),IF(RIGHT(_xlpm.pre,3)="123","3PL",IF(RIGHT(_xlpm.pre,2)="12","2PL",IF(RIGHT(_xlpm.pre,1)="1","1PL","3PL")))),N4755,O4755,P4755,Q4755&amp;"W",R4755),_xlfn.TEXTJOIN("-",TRUE,M4755,N4755,O4755,P4755,Q4755&amp;"W",R4755))</f>
        <v>Straight Plug-In-3PL-CU-Tin-PET-5W-1</v>
      </c>
      <c r="T4755" s="14" t="str">
        <f>IF(COUNTIF(Cycletime[Element Desc.],ProjectsDB[[#This Row],[Element Desc.]])&gt;0,"Found","Not Found")</f>
        <v>Found</v>
      </c>
    </row>
    <row r="4756" spans="2:20" x14ac:dyDescent="0.25">
      <c r="B4756" s="8" t="s">
        <v>9827</v>
      </c>
      <c r="C4756" s="9" t="s">
        <v>9746</v>
      </c>
      <c r="D4756" s="9" t="s">
        <v>9747</v>
      </c>
      <c r="E4756" s="10">
        <v>4</v>
      </c>
      <c r="F4756" s="9" t="s">
        <v>9720</v>
      </c>
      <c r="G4756" s="9" t="s">
        <v>96</v>
      </c>
      <c r="H4756" s="11"/>
      <c r="I4756" s="12">
        <v>960</v>
      </c>
      <c r="J4756" s="12"/>
      <c r="K4756" s="12"/>
      <c r="L4756" s="12">
        <f t="array" ref="L4756">IFERROR(LOOKUP(2^15,SEARCH({"40A","63A","80A","100A","125A","160A","200A","250A","400A","630A","800A","1000A","1250A","1600A","2000A","2500A","3200A","4000A","5000A","6300A"},UPPER(D4756)),{40,63,80,100,125,160,200,250,400,630,800,1000,1250,1600,2000,2500,3200,4000,5000,6300}),0)</f>
        <v>1600</v>
      </c>
      <c r="M4756" s="9" t="str">
        <f t="shared" si="371"/>
        <v>Straight Feeder</v>
      </c>
      <c r="N4756" s="9" t="str">
        <f t="shared" si="372"/>
        <v>CU</v>
      </c>
      <c r="O4756" s="13" t="str">
        <f t="shared" si="373"/>
        <v>Tin</v>
      </c>
      <c r="P4756" s="9" t="str">
        <f t="shared" si="374"/>
        <v>PET</v>
      </c>
      <c r="Q4756" s="9" t="str">
        <f t="shared" si="375"/>
        <v>5</v>
      </c>
      <c r="R47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56" s="14" t="str">
        <f>IF(ProjectsDB[[#This Row],[Item Type]]="Straight Plug-In",_xlfn.TEXTJOIN("-",TRUE,M4756&amp;"-"&amp;_xlfn.LET(_xlpm.txt,ProjectsDB[[#This Row],[Assembly]],_xlpm.pos,FIND("SP",_xlpm.txt),_xlpm.pre,LEFT(_xlpm.txt,_xlpm.pos-1),IF(RIGHT(_xlpm.pre,3)="123","3PL",IF(RIGHT(_xlpm.pre,2)="12","2PL",IF(RIGHT(_xlpm.pre,1)="1","1PL","3PL")))),N4756,O4756,P4756,Q4756&amp;"W",R4756),_xlfn.TEXTJOIN("-",TRUE,M4756,N4756,O4756,P4756,Q4756&amp;"W",R4756))</f>
        <v>Straight Feeder-CU-Tin-PET-5W-1</v>
      </c>
      <c r="T4756" s="14" t="str">
        <f>IF(COUNTIF(Cycletime[Element Desc.],ProjectsDB[[#This Row],[Element Desc.]])&gt;0,"Found","Not Found")</f>
        <v>Found</v>
      </c>
    </row>
    <row r="4757" spans="2:20" x14ac:dyDescent="0.25">
      <c r="B4757" s="8" t="s">
        <v>9828</v>
      </c>
      <c r="C4757" s="9" t="s">
        <v>7260</v>
      </c>
      <c r="D4757" s="9" t="s">
        <v>7261</v>
      </c>
      <c r="E4757" s="10">
        <v>1</v>
      </c>
      <c r="F4757" s="9" t="s">
        <v>9720</v>
      </c>
      <c r="G4757" s="9" t="s">
        <v>96</v>
      </c>
      <c r="H4757" s="11"/>
      <c r="I4757" s="12"/>
      <c r="J4757" s="12"/>
      <c r="K4757" s="12"/>
      <c r="L4757" s="12">
        <f t="array" ref="L4757">IFERROR(LOOKUP(2^15,SEARCH({"40A","63A","80A","100A","125A","160A","200A","250A","400A","630A","800A","1000A","1250A","1600A","2000A","2500A","3200A","4000A","5000A","6300A"},UPPER(D4757)),{40,63,80,100,125,160,200,250,400,630,800,1000,1250,1600,2000,2500,3200,4000,5000,6300}),0)</f>
        <v>1600</v>
      </c>
      <c r="M4757" s="9" t="str">
        <f t="shared" si="371"/>
        <v>End Cap</v>
      </c>
      <c r="N4757" s="9" t="str">
        <f t="shared" si="372"/>
        <v>CU</v>
      </c>
      <c r="O4757" s="13" t="str">
        <f t="shared" si="373"/>
        <v>None</v>
      </c>
      <c r="P4757" s="9" t="str">
        <f t="shared" si="374"/>
        <v>None</v>
      </c>
      <c r="Q4757" s="9" t="str">
        <f t="shared" si="375"/>
        <v>0</v>
      </c>
      <c r="R47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57" s="14" t="str">
        <f>IF(ProjectsDB[[#This Row],[Item Type]]="Straight Plug-In",_xlfn.TEXTJOIN("-",TRUE,M4757&amp;"-"&amp;_xlfn.LET(_xlpm.txt,ProjectsDB[[#This Row],[Assembly]],_xlpm.pos,FIND("SP",_xlpm.txt),_xlpm.pre,LEFT(_xlpm.txt,_xlpm.pos-1),IF(RIGHT(_xlpm.pre,3)="123","3PL",IF(RIGHT(_xlpm.pre,2)="12","2PL",IF(RIGHT(_xlpm.pre,1)="1","1PL","3PL")))),N4757,O4757,P4757,Q4757&amp;"W",R4757),_xlfn.TEXTJOIN("-",TRUE,M4757,N4757,O4757,P4757,Q4757&amp;"W",R4757))</f>
        <v>End Cap-CU-None-None-0W-1</v>
      </c>
      <c r="T4757" s="14" t="str">
        <f>IF(COUNTIF(Cycletime[Element Desc.],ProjectsDB[[#This Row],[Element Desc.]])&gt;0,"Found","Not Found")</f>
        <v>Found</v>
      </c>
    </row>
    <row r="4758" spans="2:20" x14ac:dyDescent="0.25">
      <c r="B4758" s="8" t="s">
        <v>9829</v>
      </c>
      <c r="C4758" s="9" t="s">
        <v>9830</v>
      </c>
      <c r="D4758" s="9" t="s">
        <v>9831</v>
      </c>
      <c r="E4758" s="10">
        <v>1</v>
      </c>
      <c r="F4758" s="9" t="s">
        <v>9720</v>
      </c>
      <c r="G4758" s="9" t="s">
        <v>96</v>
      </c>
      <c r="H4758" s="11"/>
      <c r="I4758" s="12"/>
      <c r="J4758" s="12"/>
      <c r="K4758" s="12"/>
      <c r="L4758" s="12">
        <f t="array" ref="L4758">IFERROR(LOOKUP(2^15,SEARCH({"40A","63A","80A","100A","125A","160A","200A","250A","400A","630A","800A","1000A","1250A","1600A","2000A","2500A","3200A","4000A","5000A","6300A"},UPPER(D4758)),{40,63,80,100,125,160,200,250,400,630,800,1000,1250,1600,2000,2500,3200,4000,5000,6300}),0)</f>
        <v>1600</v>
      </c>
      <c r="M4758" s="9" t="str">
        <f t="shared" si="371"/>
        <v>Joint Pack</v>
      </c>
      <c r="N4758" s="9" t="str">
        <f t="shared" si="372"/>
        <v>CU</v>
      </c>
      <c r="O4758" s="13" t="str">
        <f t="shared" si="373"/>
        <v>Tin</v>
      </c>
      <c r="P4758" s="9" t="str">
        <f t="shared" si="374"/>
        <v>None</v>
      </c>
      <c r="Q4758" s="9" t="str">
        <f t="shared" si="375"/>
        <v>5</v>
      </c>
      <c r="R47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58" s="14" t="str">
        <f>IF(ProjectsDB[[#This Row],[Item Type]]="Straight Plug-In",_xlfn.TEXTJOIN("-",TRUE,M4758&amp;"-"&amp;_xlfn.LET(_xlpm.txt,ProjectsDB[[#This Row],[Assembly]],_xlpm.pos,FIND("SP",_xlpm.txt),_xlpm.pre,LEFT(_xlpm.txt,_xlpm.pos-1),IF(RIGHT(_xlpm.pre,3)="123","3PL",IF(RIGHT(_xlpm.pre,2)="12","2PL",IF(RIGHT(_xlpm.pre,1)="1","1PL","3PL")))),N4758,O4758,P4758,Q4758&amp;"W",R4758),_xlfn.TEXTJOIN("-",TRUE,M4758,N4758,O4758,P4758,Q4758&amp;"W",R4758))</f>
        <v>Joint Pack-CU-Tin-None-5W-1</v>
      </c>
      <c r="T4758" s="14" t="str">
        <f>IF(COUNTIF(Cycletime[Element Desc.],ProjectsDB[[#This Row],[Element Desc.]])&gt;0,"Found","Not Found")</f>
        <v>Found</v>
      </c>
    </row>
    <row r="4759" spans="2:20" x14ac:dyDescent="0.25">
      <c r="B4759" s="8" t="s">
        <v>9832</v>
      </c>
      <c r="C4759" s="9" t="s">
        <v>9752</v>
      </c>
      <c r="D4759" s="9" t="s">
        <v>2657</v>
      </c>
      <c r="E4759" s="10">
        <v>13</v>
      </c>
      <c r="F4759" s="9" t="s">
        <v>9720</v>
      </c>
      <c r="G4759" s="9" t="s">
        <v>96</v>
      </c>
      <c r="H4759" s="11"/>
      <c r="I4759" s="12"/>
      <c r="J4759" s="12"/>
      <c r="K4759" s="12"/>
      <c r="L4759" s="12">
        <f t="array" ref="L4759">IFERROR(LOOKUP(2^15,SEARCH({"40A","63A","80A","100A","125A","160A","200A","250A","400A","630A","800A","1000A","1250A","1600A","2000A","2500A","3200A","4000A","5000A","6300A"},UPPER(D4759)),{40,63,80,100,125,160,200,250,400,630,800,1000,1250,1600,2000,2500,3200,4000,5000,6300}),0)</f>
        <v>1600</v>
      </c>
      <c r="M4759" s="9" t="str">
        <f t="shared" si="371"/>
        <v>Joint Pack</v>
      </c>
      <c r="N4759" s="9" t="str">
        <f t="shared" si="372"/>
        <v>CU</v>
      </c>
      <c r="O4759" s="13" t="str">
        <f t="shared" si="373"/>
        <v>Tin</v>
      </c>
      <c r="P4759" s="9" t="str">
        <f t="shared" si="374"/>
        <v>None</v>
      </c>
      <c r="Q4759" s="9" t="str">
        <f t="shared" si="375"/>
        <v>5</v>
      </c>
      <c r="R47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59" s="14" t="str">
        <f>IF(ProjectsDB[[#This Row],[Item Type]]="Straight Plug-In",_xlfn.TEXTJOIN("-",TRUE,M4759&amp;"-"&amp;_xlfn.LET(_xlpm.txt,ProjectsDB[[#This Row],[Assembly]],_xlpm.pos,FIND("SP",_xlpm.txt),_xlpm.pre,LEFT(_xlpm.txt,_xlpm.pos-1),IF(RIGHT(_xlpm.pre,3)="123","3PL",IF(RIGHT(_xlpm.pre,2)="12","2PL",IF(RIGHT(_xlpm.pre,1)="1","1PL","3PL")))),N4759,O4759,P4759,Q4759&amp;"W",R4759),_xlfn.TEXTJOIN("-",TRUE,M4759,N4759,O4759,P4759,Q4759&amp;"W",R4759))</f>
        <v>Joint Pack-CU-Tin-None-5W-1</v>
      </c>
      <c r="T4759" s="14" t="str">
        <f>IF(COUNTIF(Cycletime[Element Desc.],ProjectsDB[[#This Row],[Element Desc.]])&gt;0,"Found","Not Found")</f>
        <v>Found</v>
      </c>
    </row>
    <row r="4760" spans="2:20" x14ac:dyDescent="0.25">
      <c r="B4760" s="8" t="s">
        <v>9833</v>
      </c>
      <c r="C4760" s="9" t="s">
        <v>1370</v>
      </c>
      <c r="D4760" s="9" t="s">
        <v>1371</v>
      </c>
      <c r="E4760" s="10">
        <v>12</v>
      </c>
      <c r="F4760" s="9" t="s">
        <v>9720</v>
      </c>
      <c r="G4760" s="9" t="s">
        <v>96</v>
      </c>
      <c r="H4760" s="11"/>
      <c r="I4760" s="12"/>
      <c r="J4760" s="12"/>
      <c r="K4760" s="12"/>
      <c r="L4760" s="12">
        <f t="array" ref="L4760">IFERROR(LOOKUP(2^15,SEARCH({"40A","63A","80A","100A","125A","160A","200A","250A","400A","630A","800A","1000A","1250A","1600A","2000A","2500A","3200A","4000A","5000A","6300A"},UPPER(D4760)),{40,63,80,100,125,160,200,250,400,630,800,1000,1250,1600,2000,2500,3200,4000,5000,6300}),0)</f>
        <v>0</v>
      </c>
      <c r="M4760" s="9" t="str">
        <f t="shared" si="371"/>
        <v>Hanger Support</v>
      </c>
      <c r="N4760" s="9" t="str">
        <f t="shared" si="372"/>
        <v>SH</v>
      </c>
      <c r="O4760" s="13" t="str">
        <f t="shared" si="373"/>
        <v>None</v>
      </c>
      <c r="P4760" s="9" t="str">
        <f t="shared" si="374"/>
        <v>None</v>
      </c>
      <c r="Q4760" s="9" t="str">
        <f t="shared" si="375"/>
        <v>0</v>
      </c>
      <c r="R47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760" s="14" t="str">
        <f>IF(ProjectsDB[[#This Row],[Item Type]]="Straight Plug-In",_xlfn.TEXTJOIN("-",TRUE,M4760&amp;"-"&amp;_xlfn.LET(_xlpm.txt,ProjectsDB[[#This Row],[Assembly]],_xlpm.pos,FIND("SP",_xlpm.txt),_xlpm.pre,LEFT(_xlpm.txt,_xlpm.pos-1),IF(RIGHT(_xlpm.pre,3)="123","3PL",IF(RIGHT(_xlpm.pre,2)="12","2PL",IF(RIGHT(_xlpm.pre,1)="1","1PL","3PL")))),N4760,O4760,P4760,Q4760&amp;"W",R4760),_xlfn.TEXTJOIN("-",TRUE,M4760,N4760,O4760,P4760,Q4760&amp;"W",R4760))</f>
        <v>Hanger Support-SH-None-None-0W-0</v>
      </c>
      <c r="T4760" s="14" t="str">
        <f>IF(COUNTIF(Cycletime[Element Desc.],ProjectsDB[[#This Row],[Element Desc.]])&gt;0,"Found","Not Found")</f>
        <v>Found</v>
      </c>
    </row>
    <row r="4761" spans="2:20" x14ac:dyDescent="0.25">
      <c r="B4761" s="8" t="s">
        <v>9834</v>
      </c>
      <c r="C4761" s="9" t="s">
        <v>9835</v>
      </c>
      <c r="D4761" s="9" t="s">
        <v>9836</v>
      </c>
      <c r="E4761" s="10">
        <v>1</v>
      </c>
      <c r="F4761" s="9" t="s">
        <v>9720</v>
      </c>
      <c r="G4761" s="9" t="s">
        <v>96</v>
      </c>
      <c r="H4761" s="11"/>
      <c r="I4761" s="12">
        <v>1210</v>
      </c>
      <c r="J4761" s="12"/>
      <c r="K4761" s="12"/>
      <c r="L4761" s="12">
        <f t="array" ref="L4761">IFERROR(LOOKUP(2^15,SEARCH({"40A","63A","80A","100A","125A","160A","200A","250A","400A","630A","800A","1000A","1250A","1600A","2000A","2500A","3200A","4000A","5000A","6300A"},UPPER(D4761)),{40,63,80,100,125,160,200,250,400,630,800,1000,1250,1600,2000,2500,3200,4000,5000,6300}),0)</f>
        <v>1000</v>
      </c>
      <c r="M4761" s="9" t="str">
        <f t="shared" si="371"/>
        <v>Straight Feeder</v>
      </c>
      <c r="N4761" s="9" t="str">
        <f t="shared" si="372"/>
        <v>CU</v>
      </c>
      <c r="O4761" s="13" t="str">
        <f t="shared" si="373"/>
        <v>Tin</v>
      </c>
      <c r="P4761" s="9" t="str">
        <f t="shared" si="374"/>
        <v>PET</v>
      </c>
      <c r="Q4761" s="9" t="str">
        <f t="shared" si="375"/>
        <v>5</v>
      </c>
      <c r="R47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61" s="14" t="str">
        <f>IF(ProjectsDB[[#This Row],[Item Type]]="Straight Plug-In",_xlfn.TEXTJOIN("-",TRUE,M4761&amp;"-"&amp;_xlfn.LET(_xlpm.txt,ProjectsDB[[#This Row],[Assembly]],_xlpm.pos,FIND("SP",_xlpm.txt),_xlpm.pre,LEFT(_xlpm.txt,_xlpm.pos-1),IF(RIGHT(_xlpm.pre,3)="123","3PL",IF(RIGHT(_xlpm.pre,2)="12","2PL",IF(RIGHT(_xlpm.pre,1)="1","1PL","3PL")))),N4761,O4761,P4761,Q4761&amp;"W",R4761),_xlfn.TEXTJOIN("-",TRUE,M4761,N4761,O4761,P4761,Q4761&amp;"W",R4761))</f>
        <v>Straight Feeder-CU-Tin-PET-5W-1</v>
      </c>
      <c r="T4761" s="14" t="str">
        <f>IF(COUNTIF(Cycletime[Element Desc.],ProjectsDB[[#This Row],[Element Desc.]])&gt;0,"Found","Not Found")</f>
        <v>Found</v>
      </c>
    </row>
    <row r="4762" spans="2:20" x14ac:dyDescent="0.25">
      <c r="B4762" s="8" t="s">
        <v>9837</v>
      </c>
      <c r="C4762" s="9" t="s">
        <v>9838</v>
      </c>
      <c r="D4762" s="9" t="s">
        <v>9839</v>
      </c>
      <c r="E4762" s="10">
        <v>2</v>
      </c>
      <c r="F4762" s="9" t="s">
        <v>9720</v>
      </c>
      <c r="G4762" s="9" t="s">
        <v>96</v>
      </c>
      <c r="H4762" s="11"/>
      <c r="I4762" s="12">
        <v>123</v>
      </c>
      <c r="J4762" s="12"/>
      <c r="K4762" s="12"/>
      <c r="L4762" s="12">
        <f t="array" ref="L4762">IFERROR(LOOKUP(2^15,SEARCH({"40A","63A","80A","100A","125A","160A","200A","250A","400A","630A","800A","1000A","1250A","1600A","2000A","2500A","3200A","4000A","5000A","6300A"},UPPER(D4762)),{40,63,80,100,125,160,200,250,400,630,800,1000,1250,1600,2000,2500,3200,4000,5000,6300}),0)</f>
        <v>1000</v>
      </c>
      <c r="M4762" s="9" t="str">
        <f t="shared" si="371"/>
        <v>Straight Plug-In</v>
      </c>
      <c r="N4762" s="9" t="str">
        <f t="shared" si="372"/>
        <v>CU</v>
      </c>
      <c r="O4762" s="13" t="str">
        <f t="shared" si="373"/>
        <v>Tin</v>
      </c>
      <c r="P4762" s="9" t="str">
        <f t="shared" si="374"/>
        <v>PET</v>
      </c>
      <c r="Q4762" s="9" t="str">
        <f t="shared" si="375"/>
        <v>5</v>
      </c>
      <c r="R47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62" s="14" t="str">
        <f>IF(ProjectsDB[[#This Row],[Item Type]]="Straight Plug-In",_xlfn.TEXTJOIN("-",TRUE,M4762&amp;"-"&amp;_xlfn.LET(_xlpm.txt,ProjectsDB[[#This Row],[Assembly]],_xlpm.pos,FIND("SP",_xlpm.txt),_xlpm.pre,LEFT(_xlpm.txt,_xlpm.pos-1),IF(RIGHT(_xlpm.pre,3)="123","3PL",IF(RIGHT(_xlpm.pre,2)="12","2PL",IF(RIGHT(_xlpm.pre,1)="1","1PL","3PL")))),N4762,O4762,P4762,Q4762&amp;"W",R4762),_xlfn.TEXTJOIN("-",TRUE,M4762,N4762,O4762,P4762,Q4762&amp;"W",R4762))</f>
        <v>Straight Plug-In-3PL-CU-Tin-PET-5W-1</v>
      </c>
      <c r="T4762" s="14" t="str">
        <f>IF(COUNTIF(Cycletime[Element Desc.],ProjectsDB[[#This Row],[Element Desc.]])&gt;0,"Found","Not Found")</f>
        <v>Found</v>
      </c>
    </row>
    <row r="4763" spans="2:20" x14ac:dyDescent="0.25">
      <c r="B4763" s="8" t="s">
        <v>9840</v>
      </c>
      <c r="C4763" s="9" t="s">
        <v>9841</v>
      </c>
      <c r="D4763" s="9" t="s">
        <v>9842</v>
      </c>
      <c r="E4763" s="10">
        <v>1</v>
      </c>
      <c r="F4763" s="9" t="s">
        <v>9720</v>
      </c>
      <c r="G4763" s="9" t="s">
        <v>96</v>
      </c>
      <c r="H4763" s="11"/>
      <c r="I4763" s="12">
        <v>910</v>
      </c>
      <c r="J4763" s="12"/>
      <c r="K4763" s="12"/>
      <c r="L4763" s="12">
        <f t="array" ref="L4763">IFERROR(LOOKUP(2^15,SEARCH({"40A","63A","80A","100A","125A","160A","200A","250A","400A","630A","800A","1000A","1250A","1600A","2000A","2500A","3200A","4000A","5000A","6300A"},UPPER(D4763)),{40,63,80,100,125,160,200,250,400,630,800,1000,1250,1600,2000,2500,3200,4000,5000,6300}),0)</f>
        <v>1000</v>
      </c>
      <c r="M4763" s="9" t="str">
        <f t="shared" si="371"/>
        <v>Straight Feeder</v>
      </c>
      <c r="N4763" s="9" t="str">
        <f t="shared" si="372"/>
        <v>CU</v>
      </c>
      <c r="O4763" s="13" t="str">
        <f t="shared" si="373"/>
        <v>Tin</v>
      </c>
      <c r="P4763" s="9" t="str">
        <f t="shared" si="374"/>
        <v>PET</v>
      </c>
      <c r="Q4763" s="9" t="str">
        <f t="shared" si="375"/>
        <v>5</v>
      </c>
      <c r="R47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63" s="14" t="str">
        <f>IF(ProjectsDB[[#This Row],[Item Type]]="Straight Plug-In",_xlfn.TEXTJOIN("-",TRUE,M4763&amp;"-"&amp;_xlfn.LET(_xlpm.txt,ProjectsDB[[#This Row],[Assembly]],_xlpm.pos,FIND("SP",_xlpm.txt),_xlpm.pre,LEFT(_xlpm.txt,_xlpm.pos-1),IF(RIGHT(_xlpm.pre,3)="123","3PL",IF(RIGHT(_xlpm.pre,2)="12","2PL",IF(RIGHT(_xlpm.pre,1)="1","1PL","3PL")))),N4763,O4763,P4763,Q4763&amp;"W",R4763),_xlfn.TEXTJOIN("-",TRUE,M4763,N4763,O4763,P4763,Q4763&amp;"W",R4763))</f>
        <v>Straight Feeder-CU-Tin-PET-5W-1</v>
      </c>
      <c r="T4763" s="14" t="str">
        <f>IF(COUNTIF(Cycletime[Element Desc.],ProjectsDB[[#This Row],[Element Desc.]])&gt;0,"Found","Not Found")</f>
        <v>Found</v>
      </c>
    </row>
    <row r="4764" spans="2:20" x14ac:dyDescent="0.25">
      <c r="B4764" s="8" t="s">
        <v>9843</v>
      </c>
      <c r="C4764" s="9" t="s">
        <v>7230</v>
      </c>
      <c r="D4764" s="9" t="s">
        <v>7231</v>
      </c>
      <c r="E4764" s="10">
        <v>1</v>
      </c>
      <c r="F4764" s="9" t="s">
        <v>9720</v>
      </c>
      <c r="G4764" s="9" t="s">
        <v>96</v>
      </c>
      <c r="H4764" s="11"/>
      <c r="I4764" s="12"/>
      <c r="J4764" s="12"/>
      <c r="K4764" s="12"/>
      <c r="L4764" s="12">
        <f t="array" ref="L4764">IFERROR(LOOKUP(2^15,SEARCH({"40A","63A","80A","100A","125A","160A","200A","250A","400A","630A","800A","1000A","1250A","1600A","2000A","2500A","3200A","4000A","5000A","6300A"},UPPER(D4764)),{40,63,80,100,125,160,200,250,400,630,800,1000,1250,1600,2000,2500,3200,4000,5000,6300}),0)</f>
        <v>1000</v>
      </c>
      <c r="M4764" s="9" t="str">
        <f t="shared" si="371"/>
        <v>End Cap</v>
      </c>
      <c r="N4764" s="9" t="str">
        <f t="shared" si="372"/>
        <v>CU</v>
      </c>
      <c r="O4764" s="13" t="str">
        <f t="shared" si="373"/>
        <v>None</v>
      </c>
      <c r="P4764" s="9" t="str">
        <f t="shared" si="374"/>
        <v>None</v>
      </c>
      <c r="Q4764" s="9" t="str">
        <f t="shared" si="375"/>
        <v>0</v>
      </c>
      <c r="R47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64" s="14" t="str">
        <f>IF(ProjectsDB[[#This Row],[Item Type]]="Straight Plug-In",_xlfn.TEXTJOIN("-",TRUE,M4764&amp;"-"&amp;_xlfn.LET(_xlpm.txt,ProjectsDB[[#This Row],[Assembly]],_xlpm.pos,FIND("SP",_xlpm.txt),_xlpm.pre,LEFT(_xlpm.txt,_xlpm.pos-1),IF(RIGHT(_xlpm.pre,3)="123","3PL",IF(RIGHT(_xlpm.pre,2)="12","2PL",IF(RIGHT(_xlpm.pre,1)="1","1PL","3PL")))),N4764,O4764,P4764,Q4764&amp;"W",R4764),_xlfn.TEXTJOIN("-",TRUE,M4764,N4764,O4764,P4764,Q4764&amp;"W",R4764))</f>
        <v>End Cap-CU-None-None-0W-1</v>
      </c>
      <c r="T4764" s="14" t="str">
        <f>IF(COUNTIF(Cycletime[Element Desc.],ProjectsDB[[#This Row],[Element Desc.]])&gt;0,"Found","Not Found")</f>
        <v>Found</v>
      </c>
    </row>
    <row r="4765" spans="2:20" x14ac:dyDescent="0.25">
      <c r="B4765" s="8" t="s">
        <v>9844</v>
      </c>
      <c r="C4765" s="9" t="s">
        <v>9845</v>
      </c>
      <c r="D4765" s="9" t="s">
        <v>2602</v>
      </c>
      <c r="E4765" s="10">
        <v>14</v>
      </c>
      <c r="F4765" s="9" t="s">
        <v>9720</v>
      </c>
      <c r="G4765" s="9" t="s">
        <v>96</v>
      </c>
      <c r="H4765" s="11"/>
      <c r="I4765" s="12"/>
      <c r="J4765" s="12"/>
      <c r="K4765" s="12"/>
      <c r="L4765" s="12">
        <f t="array" ref="L4765">IFERROR(LOOKUP(2^15,SEARCH({"40A","63A","80A","100A","125A","160A","200A","250A","400A","630A","800A","1000A","1250A","1600A","2000A","2500A","3200A","4000A","5000A","6300A"},UPPER(D4765)),{40,63,80,100,125,160,200,250,400,630,800,1000,1250,1600,2000,2500,3200,4000,5000,6300}),0)</f>
        <v>1000</v>
      </c>
      <c r="M4765" s="9" t="str">
        <f t="shared" si="371"/>
        <v>Joint Pack</v>
      </c>
      <c r="N4765" s="9" t="str">
        <f t="shared" si="372"/>
        <v>CU</v>
      </c>
      <c r="O4765" s="13" t="str">
        <f t="shared" si="373"/>
        <v>Tin</v>
      </c>
      <c r="P4765" s="9" t="str">
        <f t="shared" si="374"/>
        <v>None</v>
      </c>
      <c r="Q4765" s="9" t="str">
        <f t="shared" si="375"/>
        <v>5</v>
      </c>
      <c r="R47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65" s="14" t="str">
        <f>IF(ProjectsDB[[#This Row],[Item Type]]="Straight Plug-In",_xlfn.TEXTJOIN("-",TRUE,M4765&amp;"-"&amp;_xlfn.LET(_xlpm.txt,ProjectsDB[[#This Row],[Assembly]],_xlpm.pos,FIND("SP",_xlpm.txt),_xlpm.pre,LEFT(_xlpm.txt,_xlpm.pos-1),IF(RIGHT(_xlpm.pre,3)="123","3PL",IF(RIGHT(_xlpm.pre,2)="12","2PL",IF(RIGHT(_xlpm.pre,1)="1","1PL","3PL")))),N4765,O4765,P4765,Q4765&amp;"W",R4765),_xlfn.TEXTJOIN("-",TRUE,M4765,N4765,O4765,P4765,Q4765&amp;"W",R4765))</f>
        <v>Joint Pack-CU-Tin-None-5W-1</v>
      </c>
      <c r="T4765" s="14" t="str">
        <f>IF(COUNTIF(Cycletime[Element Desc.],ProjectsDB[[#This Row],[Element Desc.]])&gt;0,"Found","Not Found")</f>
        <v>Found</v>
      </c>
    </row>
    <row r="4766" spans="2:20" x14ac:dyDescent="0.25">
      <c r="B4766" s="8" t="s">
        <v>9846</v>
      </c>
      <c r="C4766" s="9" t="s">
        <v>1370</v>
      </c>
      <c r="D4766" s="9" t="s">
        <v>1371</v>
      </c>
      <c r="E4766" s="10">
        <v>12</v>
      </c>
      <c r="F4766" s="9" t="s">
        <v>9720</v>
      </c>
      <c r="G4766" s="9" t="s">
        <v>96</v>
      </c>
      <c r="H4766" s="11"/>
      <c r="I4766" s="12"/>
      <c r="J4766" s="12"/>
      <c r="K4766" s="12"/>
      <c r="L4766" s="12">
        <f t="array" ref="L4766">IFERROR(LOOKUP(2^15,SEARCH({"40A","63A","80A","100A","125A","160A","200A","250A","400A","630A","800A","1000A","1250A","1600A","2000A","2500A","3200A","4000A","5000A","6300A"},UPPER(D4766)),{40,63,80,100,125,160,200,250,400,630,800,1000,1250,1600,2000,2500,3200,4000,5000,6300}),0)</f>
        <v>0</v>
      </c>
      <c r="M4766" s="9" t="str">
        <f t="shared" si="371"/>
        <v>Hanger Support</v>
      </c>
      <c r="N4766" s="9" t="str">
        <f t="shared" si="372"/>
        <v>SH</v>
      </c>
      <c r="O4766" s="13" t="str">
        <f t="shared" si="373"/>
        <v>None</v>
      </c>
      <c r="P4766" s="9" t="str">
        <f t="shared" si="374"/>
        <v>None</v>
      </c>
      <c r="Q4766" s="9" t="str">
        <f t="shared" si="375"/>
        <v>0</v>
      </c>
      <c r="R47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4766" s="14" t="str">
        <f>IF(ProjectsDB[[#This Row],[Item Type]]="Straight Plug-In",_xlfn.TEXTJOIN("-",TRUE,M4766&amp;"-"&amp;_xlfn.LET(_xlpm.txt,ProjectsDB[[#This Row],[Assembly]],_xlpm.pos,FIND("SP",_xlpm.txt),_xlpm.pre,LEFT(_xlpm.txt,_xlpm.pos-1),IF(RIGHT(_xlpm.pre,3)="123","3PL",IF(RIGHT(_xlpm.pre,2)="12","2PL",IF(RIGHT(_xlpm.pre,1)="1","1PL","3PL")))),N4766,O4766,P4766,Q4766&amp;"W",R4766),_xlfn.TEXTJOIN("-",TRUE,M4766,N4766,O4766,P4766,Q4766&amp;"W",R4766))</f>
        <v>Hanger Support-SH-None-None-0W-0</v>
      </c>
      <c r="T4766" s="14" t="str">
        <f>IF(COUNTIF(Cycletime[Element Desc.],ProjectsDB[[#This Row],[Element Desc.]])&gt;0,"Found","Not Found")</f>
        <v>Found</v>
      </c>
    </row>
    <row r="4767" spans="2:20" x14ac:dyDescent="0.25">
      <c r="B4767" s="8" t="s">
        <v>9847</v>
      </c>
      <c r="C4767" s="9" t="s">
        <v>9848</v>
      </c>
      <c r="D4767" s="9" t="s">
        <v>9849</v>
      </c>
      <c r="E4767" s="10">
        <v>1</v>
      </c>
      <c r="F4767" s="9" t="s">
        <v>9720</v>
      </c>
      <c r="G4767" s="9" t="s">
        <v>96</v>
      </c>
      <c r="H4767" s="11"/>
      <c r="I4767" s="12">
        <v>310</v>
      </c>
      <c r="J4767" s="12">
        <v>405</v>
      </c>
      <c r="K4767" s="12"/>
      <c r="L4767" s="12">
        <f t="array" ref="L4767">IFERROR(LOOKUP(2^15,SEARCH({"40A","63A","80A","100A","125A","160A","200A","250A","400A","630A","800A","1000A","1250A","1600A","2000A","2500A","3200A","4000A","5000A","6300A"},UPPER(D4767)),{40,63,80,100,125,160,200,250,400,630,800,1000,1250,1600,2000,2500,3200,4000,5000,6300}),0)</f>
        <v>1000</v>
      </c>
      <c r="M4767" s="9" t="str">
        <f t="shared" si="371"/>
        <v>Elbow Flat</v>
      </c>
      <c r="N4767" s="9" t="str">
        <f t="shared" si="372"/>
        <v>CU</v>
      </c>
      <c r="O4767" s="13" t="str">
        <f t="shared" si="373"/>
        <v>Tin</v>
      </c>
      <c r="P4767" s="9" t="str">
        <f t="shared" si="374"/>
        <v>PET</v>
      </c>
      <c r="Q4767" s="9" t="str">
        <f t="shared" si="375"/>
        <v>5</v>
      </c>
      <c r="R47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67" s="14" t="str">
        <f>IF(ProjectsDB[[#This Row],[Item Type]]="Straight Plug-In",_xlfn.TEXTJOIN("-",TRUE,M4767&amp;"-"&amp;_xlfn.LET(_xlpm.txt,ProjectsDB[[#This Row],[Assembly]],_xlpm.pos,FIND("SP",_xlpm.txt),_xlpm.pre,LEFT(_xlpm.txt,_xlpm.pos-1),IF(RIGHT(_xlpm.pre,3)="123","3PL",IF(RIGHT(_xlpm.pre,2)="12","2PL",IF(RIGHT(_xlpm.pre,1)="1","1PL","3PL")))),N4767,O4767,P4767,Q4767&amp;"W",R4767),_xlfn.TEXTJOIN("-",TRUE,M4767,N4767,O4767,P4767,Q4767&amp;"W",R4767))</f>
        <v>Elbow Flat-CU-Tin-PET-5W-1</v>
      </c>
      <c r="T4767" s="14" t="str">
        <f>IF(COUNTIF(Cycletime[Element Desc.],ProjectsDB[[#This Row],[Element Desc.]])&gt;0,"Found","Not Found")</f>
        <v>Found</v>
      </c>
    </row>
    <row r="4768" spans="2:20" x14ac:dyDescent="0.25">
      <c r="B4768" s="8" t="s">
        <v>9850</v>
      </c>
      <c r="C4768" s="9" t="s">
        <v>9851</v>
      </c>
      <c r="D4768" s="9" t="s">
        <v>9852</v>
      </c>
      <c r="E4768" s="10">
        <v>1</v>
      </c>
      <c r="F4768" s="9" t="s">
        <v>9720</v>
      </c>
      <c r="G4768" s="9" t="s">
        <v>96</v>
      </c>
      <c r="H4768" s="11"/>
      <c r="I4768" s="12">
        <v>300</v>
      </c>
      <c r="J4768" s="12">
        <v>300</v>
      </c>
      <c r="K4768" s="12"/>
      <c r="L4768" s="12">
        <f t="array" ref="L4768">IFERROR(LOOKUP(2^15,SEARCH({"40A","63A","80A","100A","125A","160A","200A","250A","400A","630A","800A","1000A","1250A","1600A","2000A","2500A","3200A","4000A","5000A","6300A"},UPPER(D4768)),{40,63,80,100,125,160,200,250,400,630,800,1000,1250,1600,2000,2500,3200,4000,5000,6300}),0)</f>
        <v>1000</v>
      </c>
      <c r="M4768" s="9" t="str">
        <f t="shared" si="371"/>
        <v>Elbow Flat</v>
      </c>
      <c r="N4768" s="9" t="str">
        <f t="shared" si="372"/>
        <v>CU</v>
      </c>
      <c r="O4768" s="13" t="str">
        <f t="shared" si="373"/>
        <v>Tin</v>
      </c>
      <c r="P4768" s="9" t="str">
        <f t="shared" si="374"/>
        <v>PET</v>
      </c>
      <c r="Q4768" s="9" t="str">
        <f t="shared" si="375"/>
        <v>5</v>
      </c>
      <c r="R47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68" s="14" t="str">
        <f>IF(ProjectsDB[[#This Row],[Item Type]]="Straight Plug-In",_xlfn.TEXTJOIN("-",TRUE,M4768&amp;"-"&amp;_xlfn.LET(_xlpm.txt,ProjectsDB[[#This Row],[Assembly]],_xlpm.pos,FIND("SP",_xlpm.txt),_xlpm.pre,LEFT(_xlpm.txt,_xlpm.pos-1),IF(RIGHT(_xlpm.pre,3)="123","3PL",IF(RIGHT(_xlpm.pre,2)="12","2PL",IF(RIGHT(_xlpm.pre,1)="1","1PL","3PL")))),N4768,O4768,P4768,Q4768&amp;"W",R4768),_xlfn.TEXTJOIN("-",TRUE,M4768,N4768,O4768,P4768,Q4768&amp;"W",R4768))</f>
        <v>Elbow Flat-CU-Tin-PET-5W-1</v>
      </c>
      <c r="T4768" s="14" t="str">
        <f>IF(COUNTIF(Cycletime[Element Desc.],ProjectsDB[[#This Row],[Element Desc.]])&gt;0,"Found","Not Found")</f>
        <v>Found</v>
      </c>
    </row>
    <row r="4769" spans="2:20" x14ac:dyDescent="0.25">
      <c r="B4769" s="8" t="s">
        <v>9853</v>
      </c>
      <c r="C4769" s="9" t="s">
        <v>9854</v>
      </c>
      <c r="D4769" s="9" t="s">
        <v>9855</v>
      </c>
      <c r="E4769" s="10">
        <v>1</v>
      </c>
      <c r="F4769" s="9" t="s">
        <v>9720</v>
      </c>
      <c r="G4769" s="9" t="s">
        <v>96</v>
      </c>
      <c r="H4769" s="11"/>
      <c r="I4769" s="12">
        <v>1140</v>
      </c>
      <c r="J4769" s="12"/>
      <c r="K4769" s="12"/>
      <c r="L4769" s="12">
        <f t="array" ref="L4769">IFERROR(LOOKUP(2^15,SEARCH({"40A","63A","80A","100A","125A","160A","200A","250A","400A","630A","800A","1000A","1250A","1600A","2000A","2500A","3200A","4000A","5000A","6300A"},UPPER(D4769)),{40,63,80,100,125,160,200,250,400,630,800,1000,1250,1600,2000,2500,3200,4000,5000,6300}),0)</f>
        <v>1000</v>
      </c>
      <c r="M4769" s="9" t="str">
        <f t="shared" si="371"/>
        <v>Straight Feeder</v>
      </c>
      <c r="N4769" s="9" t="str">
        <f t="shared" si="372"/>
        <v>CU</v>
      </c>
      <c r="O4769" s="13" t="str">
        <f t="shared" si="373"/>
        <v>Tin</v>
      </c>
      <c r="P4769" s="9" t="str">
        <f t="shared" si="374"/>
        <v>PET</v>
      </c>
      <c r="Q4769" s="9" t="str">
        <f t="shared" si="375"/>
        <v>5</v>
      </c>
      <c r="R47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69" s="14" t="str">
        <f>IF(ProjectsDB[[#This Row],[Item Type]]="Straight Plug-In",_xlfn.TEXTJOIN("-",TRUE,M4769&amp;"-"&amp;_xlfn.LET(_xlpm.txt,ProjectsDB[[#This Row],[Assembly]],_xlpm.pos,FIND("SP",_xlpm.txt),_xlpm.pre,LEFT(_xlpm.txt,_xlpm.pos-1),IF(RIGHT(_xlpm.pre,3)="123","3PL",IF(RIGHT(_xlpm.pre,2)="12","2PL",IF(RIGHT(_xlpm.pre,1)="1","1PL","3PL")))),N4769,O4769,P4769,Q4769&amp;"W",R4769),_xlfn.TEXTJOIN("-",TRUE,M4769,N4769,O4769,P4769,Q4769&amp;"W",R4769))</f>
        <v>Straight Feeder-CU-Tin-PET-5W-1</v>
      </c>
      <c r="T4769" s="14" t="str">
        <f>IF(COUNTIF(Cycletime[Element Desc.],ProjectsDB[[#This Row],[Element Desc.]])&gt;0,"Found","Not Found")</f>
        <v>Found</v>
      </c>
    </row>
    <row r="4770" spans="2:20" x14ac:dyDescent="0.25">
      <c r="B4770" s="8" t="s">
        <v>9856</v>
      </c>
      <c r="C4770" s="9" t="s">
        <v>9857</v>
      </c>
      <c r="D4770" s="9" t="s">
        <v>9858</v>
      </c>
      <c r="E4770" s="10">
        <v>4</v>
      </c>
      <c r="F4770" s="9" t="s">
        <v>9720</v>
      </c>
      <c r="G4770" s="9" t="s">
        <v>96</v>
      </c>
      <c r="H4770" s="11"/>
      <c r="I4770" s="12">
        <v>12</v>
      </c>
      <c r="J4770" s="12"/>
      <c r="K4770" s="12"/>
      <c r="L4770" s="12">
        <f t="array" ref="L4770">IFERROR(LOOKUP(2^15,SEARCH({"40A","63A","80A","100A","125A","160A","200A","250A","400A","630A","800A","1000A","1250A","1600A","2000A","2500A","3200A","4000A","5000A","6300A"},UPPER(D4770)),{40,63,80,100,125,160,200,250,400,630,800,1000,1250,1600,2000,2500,3200,4000,5000,6300}),0)</f>
        <v>1000</v>
      </c>
      <c r="M4770" s="9" t="str">
        <f t="shared" si="371"/>
        <v>Straight Plug-In</v>
      </c>
      <c r="N4770" s="9" t="str">
        <f t="shared" si="372"/>
        <v>CU</v>
      </c>
      <c r="O4770" s="13" t="str">
        <f t="shared" si="373"/>
        <v>Tin</v>
      </c>
      <c r="P4770" s="9" t="str">
        <f t="shared" si="374"/>
        <v>PET</v>
      </c>
      <c r="Q4770" s="9" t="str">
        <f t="shared" si="375"/>
        <v>5</v>
      </c>
      <c r="R47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70" s="14" t="str">
        <f>IF(ProjectsDB[[#This Row],[Item Type]]="Straight Plug-In",_xlfn.TEXTJOIN("-",TRUE,M4770&amp;"-"&amp;_xlfn.LET(_xlpm.txt,ProjectsDB[[#This Row],[Assembly]],_xlpm.pos,FIND("SP",_xlpm.txt),_xlpm.pre,LEFT(_xlpm.txt,_xlpm.pos-1),IF(RIGHT(_xlpm.pre,3)="123","3PL",IF(RIGHT(_xlpm.pre,2)="12","2PL",IF(RIGHT(_xlpm.pre,1)="1","1PL","3PL")))),N4770,O4770,P4770,Q4770&amp;"W",R4770),_xlfn.TEXTJOIN("-",TRUE,M4770,N4770,O4770,P4770,Q4770&amp;"W",R4770))</f>
        <v>Straight Plug-In-2PL-CU-Tin-PET-5W-1</v>
      </c>
      <c r="T4770" s="14" t="str">
        <f>IF(COUNTIF(Cycletime[Element Desc.],ProjectsDB[[#This Row],[Element Desc.]])&gt;0,"Found","Not Found")</f>
        <v>Found</v>
      </c>
    </row>
    <row r="4771" spans="2:20" x14ac:dyDescent="0.25">
      <c r="B4771" s="8" t="s">
        <v>9859</v>
      </c>
      <c r="C4771" s="9" t="s">
        <v>9860</v>
      </c>
      <c r="D4771" s="9" t="s">
        <v>9861</v>
      </c>
      <c r="E4771" s="10">
        <v>1</v>
      </c>
      <c r="F4771" s="9" t="s">
        <v>9720</v>
      </c>
      <c r="G4771" s="9" t="s">
        <v>96</v>
      </c>
      <c r="H4771" s="11"/>
      <c r="I4771" s="12">
        <v>960</v>
      </c>
      <c r="J4771" s="12"/>
      <c r="K4771" s="12"/>
      <c r="L4771" s="12">
        <f t="array" ref="L4771">IFERROR(LOOKUP(2^15,SEARCH({"40A","63A","80A","100A","125A","160A","200A","250A","400A","630A","800A","1000A","1250A","1600A","2000A","2500A","3200A","4000A","5000A","6300A"},UPPER(D4771)),{40,63,80,100,125,160,200,250,400,630,800,1000,1250,1600,2000,2500,3200,4000,5000,6300}),0)</f>
        <v>1000</v>
      </c>
      <c r="M4771" s="9" t="str">
        <f t="shared" si="371"/>
        <v>Straight Feeder</v>
      </c>
      <c r="N4771" s="9" t="str">
        <f t="shared" si="372"/>
        <v>CU</v>
      </c>
      <c r="O4771" s="13" t="str">
        <f t="shared" si="373"/>
        <v>Tin</v>
      </c>
      <c r="P4771" s="9" t="str">
        <f t="shared" si="374"/>
        <v>PET</v>
      </c>
      <c r="Q4771" s="9" t="str">
        <f t="shared" si="375"/>
        <v>5</v>
      </c>
      <c r="R47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71" s="14" t="str">
        <f>IF(ProjectsDB[[#This Row],[Item Type]]="Straight Plug-In",_xlfn.TEXTJOIN("-",TRUE,M4771&amp;"-"&amp;_xlfn.LET(_xlpm.txt,ProjectsDB[[#This Row],[Assembly]],_xlpm.pos,FIND("SP",_xlpm.txt),_xlpm.pre,LEFT(_xlpm.txt,_xlpm.pos-1),IF(RIGHT(_xlpm.pre,3)="123","3PL",IF(RIGHT(_xlpm.pre,2)="12","2PL",IF(RIGHT(_xlpm.pre,1)="1","1PL","3PL")))),N4771,O4771,P4771,Q4771&amp;"W",R4771),_xlfn.TEXTJOIN("-",TRUE,M4771,N4771,O4771,P4771,Q4771&amp;"W",R4771))</f>
        <v>Straight Feeder-CU-Tin-PET-5W-1</v>
      </c>
      <c r="T4771" s="14" t="str">
        <f>IF(COUNTIF(Cycletime[Element Desc.],ProjectsDB[[#This Row],[Element Desc.]])&gt;0,"Found","Not Found")</f>
        <v>Found</v>
      </c>
    </row>
    <row r="4772" spans="2:20" x14ac:dyDescent="0.25">
      <c r="B4772" s="8" t="s">
        <v>9862</v>
      </c>
      <c r="C4772" s="9" t="s">
        <v>9863</v>
      </c>
      <c r="D4772" s="9" t="s">
        <v>9864</v>
      </c>
      <c r="E4772" s="10">
        <v>2</v>
      </c>
      <c r="F4772" s="9" t="s">
        <v>9720</v>
      </c>
      <c r="G4772" s="9" t="s">
        <v>96</v>
      </c>
      <c r="H4772" s="11"/>
      <c r="I4772" s="12">
        <v>1300</v>
      </c>
      <c r="J4772" s="12"/>
      <c r="K4772" s="12"/>
      <c r="L4772" s="12">
        <f t="array" ref="L4772">IFERROR(LOOKUP(2^15,SEARCH({"40A","63A","80A","100A","125A","160A","200A","250A","400A","630A","800A","1000A","1250A","1600A","2000A","2500A","3200A","4000A","5000A","6300A"},UPPER(D4772)),{40,63,80,100,125,160,200,250,400,630,800,1000,1250,1600,2000,2500,3200,4000,5000,6300}),0)</f>
        <v>1000</v>
      </c>
      <c r="M4772" s="9" t="str">
        <f t="shared" si="371"/>
        <v>Straight Feeder</v>
      </c>
      <c r="N4772" s="9" t="str">
        <f t="shared" si="372"/>
        <v>CU</v>
      </c>
      <c r="O4772" s="13" t="str">
        <f t="shared" si="373"/>
        <v>Tin</v>
      </c>
      <c r="P4772" s="9" t="str">
        <f t="shared" si="374"/>
        <v>PET</v>
      </c>
      <c r="Q4772" s="9" t="str">
        <f t="shared" si="375"/>
        <v>5</v>
      </c>
      <c r="R47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4772" s="14" t="str">
        <f>IF(ProjectsDB[[#This Row],[Item Type]]="Straight Plug-In",_xlfn.TEXTJOIN("-",TRUE,M4772&amp;"-"&amp;_xlfn.LET(_xlpm.txt,ProjectsDB[[#This Row],[Assembly]],_xlpm.pos,FIND("SP",_xlpm.txt),_xlpm.pre,LEFT(_xlpm.txt,_xlpm.pos-1),IF(RIGHT(_xlpm.pre,3)="123","3PL",IF(RIGHT(_xlpm.pre,2)="12","2PL",IF(RIGHT(_xlpm.pre,1)="1","1PL","3PL")))),N4772,O4772,P4772,Q4772&amp;"W",R4772),_xlfn.TEXTJOIN("-",TRUE,M4772,N4772,O4772,P4772,Q4772&amp;"W",R4772))</f>
        <v>Straight Feeder-CU-Tin-PET-5W-1</v>
      </c>
      <c r="T4772" s="14" t="str">
        <f>IF(COUNTIF(Cycletime[Element Desc.],ProjectsDB[[#This Row],[Element Desc.]])&gt;0,"Found","Not Found")</f>
        <v>Found</v>
      </c>
    </row>
    <row r="4773" spans="2:20" x14ac:dyDescent="0.25">
      <c r="B4773" s="8" t="s">
        <v>9865</v>
      </c>
      <c r="C4773" s="9" t="s">
        <v>9866</v>
      </c>
      <c r="D4773" s="9" t="s">
        <v>9867</v>
      </c>
      <c r="E4773" s="10">
        <v>13</v>
      </c>
      <c r="F4773" s="9" t="s">
        <v>9868</v>
      </c>
      <c r="G4773" s="9" t="s">
        <v>96</v>
      </c>
      <c r="H4773" s="11"/>
      <c r="I4773" s="12"/>
      <c r="J4773" s="12"/>
      <c r="K4773" s="12"/>
      <c r="L4773" s="12">
        <f t="array" ref="L4773">IFERROR(LOOKUP(2^15,SEARCH({"40A","63A","80A","100A","125A","160A","200A","250A","400A","630A","800A","1000A","1250A","1600A","2000A","2500A","3200A","4000A","5000A","6300A"},UPPER(D4773)),{40,63,80,100,125,160,200,250,400,630,800,1000,1250,1600,2000,2500,3200,4000,5000,6300}),0)</f>
        <v>4000</v>
      </c>
      <c r="M4773" s="9" t="str">
        <f t="shared" si="371"/>
        <v>Joint Pack</v>
      </c>
      <c r="N4773" s="9" t="str">
        <f t="shared" si="372"/>
        <v>CU</v>
      </c>
      <c r="O4773" s="13" t="str">
        <f t="shared" si="373"/>
        <v>Tin</v>
      </c>
      <c r="P4773" s="9" t="str">
        <f t="shared" si="374"/>
        <v>None</v>
      </c>
      <c r="Q4773" s="9" t="str">
        <f t="shared" si="375"/>
        <v>5</v>
      </c>
      <c r="R47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73" s="14" t="str">
        <f>IF(ProjectsDB[[#This Row],[Item Type]]="Straight Plug-In",_xlfn.TEXTJOIN("-",TRUE,M4773&amp;"-"&amp;_xlfn.LET(_xlpm.txt,ProjectsDB[[#This Row],[Assembly]],_xlpm.pos,FIND("SP",_xlpm.txt),_xlpm.pre,LEFT(_xlpm.txt,_xlpm.pos-1),IF(RIGHT(_xlpm.pre,3)="123","3PL",IF(RIGHT(_xlpm.pre,2)="12","2PL",IF(RIGHT(_xlpm.pre,1)="1","1PL","3PL")))),N4773,O4773,P4773,Q4773&amp;"W",R4773),_xlfn.TEXTJOIN("-",TRUE,M4773,N4773,O4773,P4773,Q4773&amp;"W",R4773))</f>
        <v>Joint Pack-CU-Tin-None-5W-2</v>
      </c>
      <c r="T4773" s="14" t="str">
        <f>IF(COUNTIF(Cycletime[Element Desc.],ProjectsDB[[#This Row],[Element Desc.]])&gt;0,"Found","Not Found")</f>
        <v>Found</v>
      </c>
    </row>
    <row r="4774" spans="2:20" x14ac:dyDescent="0.25">
      <c r="B4774" s="8" t="s">
        <v>9869</v>
      </c>
      <c r="C4774" s="9" t="s">
        <v>9870</v>
      </c>
      <c r="D4774" s="9" t="s">
        <v>7771</v>
      </c>
      <c r="E4774" s="10">
        <v>2</v>
      </c>
      <c r="F4774" s="9" t="s">
        <v>9868</v>
      </c>
      <c r="G4774" s="9" t="s">
        <v>96</v>
      </c>
      <c r="H4774" s="11"/>
      <c r="I4774" s="12">
        <v>425</v>
      </c>
      <c r="J4774" s="12"/>
      <c r="K4774" s="12"/>
      <c r="L4774" s="12">
        <f t="array" ref="L4774">IFERROR(LOOKUP(2^15,SEARCH({"40A","63A","80A","100A","125A","160A","200A","250A","400A","630A","800A","1000A","1250A","1600A","2000A","2500A","3200A","4000A","5000A","6300A"},UPPER(D4774)),{40,63,80,100,125,160,200,250,400,630,800,1000,1250,1600,2000,2500,3200,4000,5000,6300}),0)</f>
        <v>4000</v>
      </c>
      <c r="M4774" s="9" t="str">
        <f t="shared" si="371"/>
        <v>Flange Straight</v>
      </c>
      <c r="N4774" s="9" t="str">
        <f t="shared" si="372"/>
        <v>CU</v>
      </c>
      <c r="O4774" s="13" t="str">
        <f t="shared" si="373"/>
        <v>Tin</v>
      </c>
      <c r="P4774" s="9" t="str">
        <f t="shared" si="374"/>
        <v>PET</v>
      </c>
      <c r="Q4774" s="9" t="str">
        <f t="shared" si="375"/>
        <v>5</v>
      </c>
      <c r="R47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74" s="14" t="str">
        <f>IF(ProjectsDB[[#This Row],[Item Type]]="Straight Plug-In",_xlfn.TEXTJOIN("-",TRUE,M4774&amp;"-"&amp;_xlfn.LET(_xlpm.txt,ProjectsDB[[#This Row],[Assembly]],_xlpm.pos,FIND("SP",_xlpm.txt),_xlpm.pre,LEFT(_xlpm.txt,_xlpm.pos-1),IF(RIGHT(_xlpm.pre,3)="123","3PL",IF(RIGHT(_xlpm.pre,2)="12","2PL",IF(RIGHT(_xlpm.pre,1)="1","1PL","3PL")))),N4774,O4774,P4774,Q4774&amp;"W",R4774),_xlfn.TEXTJOIN("-",TRUE,M4774,N4774,O4774,P4774,Q4774&amp;"W",R4774))</f>
        <v>Flange Straight-CU-Tin-PET-5W-2</v>
      </c>
      <c r="T4774" s="14" t="str">
        <f>IF(COUNTIF(Cycletime[Element Desc.],ProjectsDB[[#This Row],[Element Desc.]])&gt;0,"Found","Not Found")</f>
        <v>Found</v>
      </c>
    </row>
    <row r="4775" spans="2:20" x14ac:dyDescent="0.25">
      <c r="B4775" s="8" t="s">
        <v>9871</v>
      </c>
      <c r="C4775" s="9" t="s">
        <v>9872</v>
      </c>
      <c r="D4775" s="9" t="s">
        <v>9873</v>
      </c>
      <c r="E4775" s="10">
        <v>1</v>
      </c>
      <c r="F4775" s="9" t="s">
        <v>9868</v>
      </c>
      <c r="G4775" s="9" t="s">
        <v>96</v>
      </c>
      <c r="H4775" s="11"/>
      <c r="I4775" s="12">
        <v>465</v>
      </c>
      <c r="J4775" s="12">
        <v>465</v>
      </c>
      <c r="K4775" s="12"/>
      <c r="L4775" s="12">
        <f t="array" ref="L4775">IFERROR(LOOKUP(2^15,SEARCH({"40A","63A","80A","100A","125A","160A","200A","250A","400A","630A","800A","1000A","1250A","1600A","2000A","2500A","3200A","4000A","5000A","6300A"},UPPER(D4775)),{40,63,80,100,125,160,200,250,400,630,800,1000,1250,1600,2000,2500,3200,4000,5000,6300}),0)</f>
        <v>4000</v>
      </c>
      <c r="M4775" s="9" t="str">
        <f t="shared" si="371"/>
        <v>Elbow Edge</v>
      </c>
      <c r="N4775" s="9" t="str">
        <f t="shared" si="372"/>
        <v>CU</v>
      </c>
      <c r="O4775" s="13" t="str">
        <f t="shared" si="373"/>
        <v>Tin</v>
      </c>
      <c r="P4775" s="9" t="str">
        <f t="shared" si="374"/>
        <v>PET</v>
      </c>
      <c r="Q4775" s="9" t="str">
        <f t="shared" si="375"/>
        <v>5</v>
      </c>
      <c r="R47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75" s="14" t="str">
        <f>IF(ProjectsDB[[#This Row],[Item Type]]="Straight Plug-In",_xlfn.TEXTJOIN("-",TRUE,M4775&amp;"-"&amp;_xlfn.LET(_xlpm.txt,ProjectsDB[[#This Row],[Assembly]],_xlpm.pos,FIND("SP",_xlpm.txt),_xlpm.pre,LEFT(_xlpm.txt,_xlpm.pos-1),IF(RIGHT(_xlpm.pre,3)="123","3PL",IF(RIGHT(_xlpm.pre,2)="12","2PL",IF(RIGHT(_xlpm.pre,1)="1","1PL","3PL")))),N4775,O4775,P4775,Q4775&amp;"W",R4775),_xlfn.TEXTJOIN("-",TRUE,M4775,N4775,O4775,P4775,Q4775&amp;"W",R4775))</f>
        <v>Elbow Edge-CU-Tin-PET-5W-2</v>
      </c>
      <c r="T4775" s="14" t="str">
        <f>IF(COUNTIF(Cycletime[Element Desc.],ProjectsDB[[#This Row],[Element Desc.]])&gt;0,"Found","Not Found")</f>
        <v>Found</v>
      </c>
    </row>
    <row r="4776" spans="2:20" x14ac:dyDescent="0.25">
      <c r="B4776" s="8" t="s">
        <v>9874</v>
      </c>
      <c r="C4776" s="9" t="s">
        <v>9875</v>
      </c>
      <c r="D4776" s="9" t="s">
        <v>9876</v>
      </c>
      <c r="E4776" s="10">
        <v>1</v>
      </c>
      <c r="F4776" s="9" t="s">
        <v>9868</v>
      </c>
      <c r="G4776" s="9" t="s">
        <v>96</v>
      </c>
      <c r="H4776" s="11"/>
      <c r="I4776" s="12">
        <v>2620</v>
      </c>
      <c r="J4776" s="12"/>
      <c r="K4776" s="12"/>
      <c r="L4776" s="12">
        <f t="array" ref="L4776">IFERROR(LOOKUP(2^15,SEARCH({"40A","63A","80A","100A","125A","160A","200A","250A","400A","630A","800A","1000A","1250A","1600A","2000A","2500A","3200A","4000A","5000A","6300A"},UPPER(D4776)),{40,63,80,100,125,160,200,250,400,630,800,1000,1250,1600,2000,2500,3200,4000,5000,6300}),0)</f>
        <v>4000</v>
      </c>
      <c r="M4776" s="9" t="str">
        <f t="shared" si="371"/>
        <v>Straight Feeder</v>
      </c>
      <c r="N4776" s="9" t="str">
        <f t="shared" si="372"/>
        <v>CU</v>
      </c>
      <c r="O4776" s="13" t="str">
        <f t="shared" si="373"/>
        <v>Tin</v>
      </c>
      <c r="P4776" s="9" t="str">
        <f t="shared" si="374"/>
        <v>PET</v>
      </c>
      <c r="Q4776" s="9" t="str">
        <f t="shared" si="375"/>
        <v>5</v>
      </c>
      <c r="R47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76" s="14" t="str">
        <f>IF(ProjectsDB[[#This Row],[Item Type]]="Straight Plug-In",_xlfn.TEXTJOIN("-",TRUE,M4776&amp;"-"&amp;_xlfn.LET(_xlpm.txt,ProjectsDB[[#This Row],[Assembly]],_xlpm.pos,FIND("SP",_xlpm.txt),_xlpm.pre,LEFT(_xlpm.txt,_xlpm.pos-1),IF(RIGHT(_xlpm.pre,3)="123","3PL",IF(RIGHT(_xlpm.pre,2)="12","2PL",IF(RIGHT(_xlpm.pre,1)="1","1PL","3PL")))),N4776,O4776,P4776,Q4776&amp;"W",R4776),_xlfn.TEXTJOIN("-",TRUE,M4776,N4776,O4776,P4776,Q4776&amp;"W",R4776))</f>
        <v>Straight Feeder-CU-Tin-PET-5W-2</v>
      </c>
      <c r="T4776" s="14" t="str">
        <f>IF(COUNTIF(Cycletime[Element Desc.],ProjectsDB[[#This Row],[Element Desc.]])&gt;0,"Found","Not Found")</f>
        <v>Found</v>
      </c>
    </row>
    <row r="4777" spans="2:20" x14ac:dyDescent="0.25">
      <c r="B4777" s="8" t="s">
        <v>9877</v>
      </c>
      <c r="C4777" s="9" t="s">
        <v>9878</v>
      </c>
      <c r="D4777" s="9" t="s">
        <v>9879</v>
      </c>
      <c r="E4777" s="10">
        <v>1</v>
      </c>
      <c r="F4777" s="9" t="s">
        <v>9868</v>
      </c>
      <c r="G4777" s="9" t="s">
        <v>96</v>
      </c>
      <c r="H4777" s="11"/>
      <c r="I4777" s="12">
        <v>300</v>
      </c>
      <c r="J4777" s="12">
        <v>680</v>
      </c>
      <c r="K4777" s="12">
        <v>465</v>
      </c>
      <c r="L4777" s="12">
        <f t="array" ref="L4777">IFERROR(LOOKUP(2^15,SEARCH({"40A","63A","80A","100A","125A","160A","200A","250A","400A","630A","800A","1000A","1250A","1600A","2000A","2500A","3200A","4000A","5000A","6300A"},UPPER(D4777)),{40,63,80,100,125,160,200,250,400,630,800,1000,1250,1600,2000,2500,3200,4000,5000,6300}),0)</f>
        <v>4000</v>
      </c>
      <c r="M4777" s="9" t="str">
        <f t="shared" si="371"/>
        <v>Offset Flat</v>
      </c>
      <c r="N4777" s="9" t="str">
        <f t="shared" si="372"/>
        <v>CU</v>
      </c>
      <c r="O4777" s="13" t="str">
        <f t="shared" si="373"/>
        <v>Tin</v>
      </c>
      <c r="P4777" s="9" t="str">
        <f t="shared" si="374"/>
        <v>PET</v>
      </c>
      <c r="Q4777" s="9" t="str">
        <f t="shared" si="375"/>
        <v>5</v>
      </c>
      <c r="R47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77" s="14" t="str">
        <f>IF(ProjectsDB[[#This Row],[Item Type]]="Straight Plug-In",_xlfn.TEXTJOIN("-",TRUE,M4777&amp;"-"&amp;_xlfn.LET(_xlpm.txt,ProjectsDB[[#This Row],[Assembly]],_xlpm.pos,FIND("SP",_xlpm.txt),_xlpm.pre,LEFT(_xlpm.txt,_xlpm.pos-1),IF(RIGHT(_xlpm.pre,3)="123","3PL",IF(RIGHT(_xlpm.pre,2)="12","2PL",IF(RIGHT(_xlpm.pre,1)="1","1PL","3PL")))),N4777,O4777,P4777,Q4777&amp;"W",R4777),_xlfn.TEXTJOIN("-",TRUE,M4777,N4777,O4777,P4777,Q4777&amp;"W",R4777))</f>
        <v>Offset Flat-CU-Tin-PET-5W-2</v>
      </c>
      <c r="T4777" s="14" t="str">
        <f>IF(COUNTIF(Cycletime[Element Desc.],ProjectsDB[[#This Row],[Element Desc.]])&gt;0,"Found","Not Found")</f>
        <v>Found</v>
      </c>
    </row>
    <row r="4778" spans="2:20" x14ac:dyDescent="0.25">
      <c r="B4778" s="8" t="s">
        <v>9880</v>
      </c>
      <c r="C4778" s="9" t="s">
        <v>9881</v>
      </c>
      <c r="D4778" s="9" t="s">
        <v>9882</v>
      </c>
      <c r="E4778" s="10">
        <v>6</v>
      </c>
      <c r="F4778" s="9" t="s">
        <v>9868</v>
      </c>
      <c r="G4778" s="9" t="s">
        <v>96</v>
      </c>
      <c r="H4778" s="11"/>
      <c r="I4778" s="12">
        <v>3000</v>
      </c>
      <c r="J4778" s="12"/>
      <c r="K4778" s="12"/>
      <c r="L4778" s="12">
        <f t="array" ref="L4778">IFERROR(LOOKUP(2^15,SEARCH({"40A","63A","80A","100A","125A","160A","200A","250A","400A","630A","800A","1000A","1250A","1600A","2000A","2500A","3200A","4000A","5000A","6300A"},UPPER(D4778)),{40,63,80,100,125,160,200,250,400,630,800,1000,1250,1600,2000,2500,3200,4000,5000,6300}),0)</f>
        <v>4000</v>
      </c>
      <c r="M4778" s="9" t="str">
        <f t="shared" si="371"/>
        <v>Straight Feeder</v>
      </c>
      <c r="N4778" s="9" t="str">
        <f t="shared" si="372"/>
        <v>CU</v>
      </c>
      <c r="O4778" s="13" t="str">
        <f t="shared" si="373"/>
        <v>Tin</v>
      </c>
      <c r="P4778" s="9" t="str">
        <f t="shared" si="374"/>
        <v>PET</v>
      </c>
      <c r="Q4778" s="9" t="str">
        <f t="shared" si="375"/>
        <v>5</v>
      </c>
      <c r="R47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78" s="14" t="str">
        <f>IF(ProjectsDB[[#This Row],[Item Type]]="Straight Plug-In",_xlfn.TEXTJOIN("-",TRUE,M4778&amp;"-"&amp;_xlfn.LET(_xlpm.txt,ProjectsDB[[#This Row],[Assembly]],_xlpm.pos,FIND("SP",_xlpm.txt),_xlpm.pre,LEFT(_xlpm.txt,_xlpm.pos-1),IF(RIGHT(_xlpm.pre,3)="123","3PL",IF(RIGHT(_xlpm.pre,2)="12","2PL",IF(RIGHT(_xlpm.pre,1)="1","1PL","3PL")))),N4778,O4778,P4778,Q4778&amp;"W",R4778),_xlfn.TEXTJOIN("-",TRUE,M4778,N4778,O4778,P4778,Q4778&amp;"W",R4778))</f>
        <v>Straight Feeder-CU-Tin-PET-5W-2</v>
      </c>
      <c r="T4778" s="14" t="str">
        <f>IF(COUNTIF(Cycletime[Element Desc.],ProjectsDB[[#This Row],[Element Desc.]])&gt;0,"Found","Not Found")</f>
        <v>Found</v>
      </c>
    </row>
    <row r="4779" spans="2:20" x14ac:dyDescent="0.25">
      <c r="B4779" s="8" t="s">
        <v>9883</v>
      </c>
      <c r="C4779" s="9" t="s">
        <v>9884</v>
      </c>
      <c r="D4779" s="9" t="s">
        <v>9885</v>
      </c>
      <c r="E4779" s="10">
        <v>1</v>
      </c>
      <c r="F4779" s="9" t="s">
        <v>9868</v>
      </c>
      <c r="G4779" s="9" t="s">
        <v>96</v>
      </c>
      <c r="H4779" s="11"/>
      <c r="I4779" s="12">
        <v>300</v>
      </c>
      <c r="J4779" s="12">
        <v>300</v>
      </c>
      <c r="K4779" s="12"/>
      <c r="L4779" s="12">
        <f t="array" ref="L4779">IFERROR(LOOKUP(2^15,SEARCH({"40A","63A","80A","100A","125A","160A","200A","250A","400A","630A","800A","1000A","1250A","1600A","2000A","2500A","3200A","4000A","5000A","6300A"},UPPER(D4779)),{40,63,80,100,125,160,200,250,400,630,800,1000,1250,1600,2000,2500,3200,4000,5000,6300}),0)</f>
        <v>4000</v>
      </c>
      <c r="M4779" s="9" t="str">
        <f t="shared" si="371"/>
        <v>Elbow Flat</v>
      </c>
      <c r="N4779" s="9" t="str">
        <f t="shared" si="372"/>
        <v>CU</v>
      </c>
      <c r="O4779" s="13" t="str">
        <f t="shared" si="373"/>
        <v>Tin</v>
      </c>
      <c r="P4779" s="9" t="str">
        <f t="shared" si="374"/>
        <v>PET</v>
      </c>
      <c r="Q4779" s="9" t="str">
        <f t="shared" si="375"/>
        <v>5</v>
      </c>
      <c r="R47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79" s="14" t="str">
        <f>IF(ProjectsDB[[#This Row],[Item Type]]="Straight Plug-In",_xlfn.TEXTJOIN("-",TRUE,M4779&amp;"-"&amp;_xlfn.LET(_xlpm.txt,ProjectsDB[[#This Row],[Assembly]],_xlpm.pos,FIND("SP",_xlpm.txt),_xlpm.pre,LEFT(_xlpm.txt,_xlpm.pos-1),IF(RIGHT(_xlpm.pre,3)="123","3PL",IF(RIGHT(_xlpm.pre,2)="12","2PL",IF(RIGHT(_xlpm.pre,1)="1","1PL","3PL")))),N4779,O4779,P4779,Q4779&amp;"W",R4779),_xlfn.TEXTJOIN("-",TRUE,M4779,N4779,O4779,P4779,Q4779&amp;"W",R4779))</f>
        <v>Elbow Flat-CU-Tin-PET-5W-2</v>
      </c>
      <c r="T4779" s="14" t="str">
        <f>IF(COUNTIF(Cycletime[Element Desc.],ProjectsDB[[#This Row],[Element Desc.]])&gt;0,"Found","Not Found")</f>
        <v>Found</v>
      </c>
    </row>
    <row r="4780" spans="2:20" x14ac:dyDescent="0.25">
      <c r="B4780" s="8" t="s">
        <v>9886</v>
      </c>
      <c r="C4780" s="9" t="s">
        <v>1770</v>
      </c>
      <c r="D4780" s="9" t="s">
        <v>1771</v>
      </c>
      <c r="E4780" s="10">
        <v>3</v>
      </c>
      <c r="F4780" s="9" t="s">
        <v>9868</v>
      </c>
      <c r="G4780" s="9" t="s">
        <v>96</v>
      </c>
      <c r="H4780" s="11"/>
      <c r="I4780" s="12"/>
      <c r="J4780" s="12"/>
      <c r="K4780" s="12"/>
      <c r="L4780" s="12">
        <f t="array" ref="L4780">IFERROR(LOOKUP(2^15,SEARCH({"40A","63A","80A","100A","125A","160A","200A","250A","400A","630A","800A","1000A","1250A","1600A","2000A","2500A","3200A","4000A","5000A","6300A"},UPPER(D4780)),{40,63,80,100,125,160,200,250,400,630,800,1000,1250,1600,2000,2500,3200,4000,5000,6300}),0)</f>
        <v>4000</v>
      </c>
      <c r="M4780" s="9" t="str">
        <f t="shared" si="371"/>
        <v>Hanger Support</v>
      </c>
      <c r="N4780" s="9" t="str">
        <f t="shared" si="372"/>
        <v>CU</v>
      </c>
      <c r="O4780" s="13" t="str">
        <f t="shared" si="373"/>
        <v>None</v>
      </c>
      <c r="P4780" s="9" t="str">
        <f t="shared" si="374"/>
        <v>None</v>
      </c>
      <c r="Q4780" s="9" t="str">
        <f t="shared" si="375"/>
        <v>0</v>
      </c>
      <c r="R47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80" s="14" t="str">
        <f>IF(ProjectsDB[[#This Row],[Item Type]]="Straight Plug-In",_xlfn.TEXTJOIN("-",TRUE,M4780&amp;"-"&amp;_xlfn.LET(_xlpm.txt,ProjectsDB[[#This Row],[Assembly]],_xlpm.pos,FIND("SP",_xlpm.txt),_xlpm.pre,LEFT(_xlpm.txt,_xlpm.pos-1),IF(RIGHT(_xlpm.pre,3)="123","3PL",IF(RIGHT(_xlpm.pre,2)="12","2PL",IF(RIGHT(_xlpm.pre,1)="1","1PL","3PL")))),N4780,O4780,P4780,Q4780&amp;"W",R4780),_xlfn.TEXTJOIN("-",TRUE,M4780,N4780,O4780,P4780,Q4780&amp;"W",R4780))</f>
        <v>Hanger Support-CU-None-None-0W-2</v>
      </c>
      <c r="T4780" s="14" t="str">
        <f>IF(COUNTIF(Cycletime[Element Desc.],ProjectsDB[[#This Row],[Element Desc.]])&gt;0,"Found","Not Found")</f>
        <v>Found</v>
      </c>
    </row>
    <row r="4781" spans="2:20" x14ac:dyDescent="0.25">
      <c r="B4781" s="8" t="s">
        <v>9887</v>
      </c>
      <c r="C4781" s="9" t="s">
        <v>9888</v>
      </c>
      <c r="D4781" s="9" t="s">
        <v>9889</v>
      </c>
      <c r="E4781" s="10">
        <v>1</v>
      </c>
      <c r="F4781" s="9" t="s">
        <v>9868</v>
      </c>
      <c r="G4781" s="9" t="s">
        <v>96</v>
      </c>
      <c r="H4781" s="11"/>
      <c r="I4781" s="12">
        <v>2200</v>
      </c>
      <c r="J4781" s="12"/>
      <c r="K4781" s="12"/>
      <c r="L4781" s="12">
        <f t="array" ref="L4781">IFERROR(LOOKUP(2^15,SEARCH({"40A","63A","80A","100A","125A","160A","200A","250A","400A","630A","800A","1000A","1250A","1600A","2000A","2500A","3200A","4000A","5000A","6300A"},UPPER(D4781)),{40,63,80,100,125,160,200,250,400,630,800,1000,1250,1600,2000,2500,3200,4000,5000,6300}),0)</f>
        <v>4000</v>
      </c>
      <c r="M4781" s="9" t="str">
        <f t="shared" si="371"/>
        <v>Straight Feeder</v>
      </c>
      <c r="N4781" s="9" t="str">
        <f t="shared" si="372"/>
        <v>CU</v>
      </c>
      <c r="O4781" s="13" t="str">
        <f t="shared" si="373"/>
        <v>Tin</v>
      </c>
      <c r="P4781" s="9" t="str">
        <f t="shared" si="374"/>
        <v>PET</v>
      </c>
      <c r="Q4781" s="9" t="str">
        <f t="shared" si="375"/>
        <v>5</v>
      </c>
      <c r="R47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81" s="14" t="str">
        <f>IF(ProjectsDB[[#This Row],[Item Type]]="Straight Plug-In",_xlfn.TEXTJOIN("-",TRUE,M4781&amp;"-"&amp;_xlfn.LET(_xlpm.txt,ProjectsDB[[#This Row],[Assembly]],_xlpm.pos,FIND("SP",_xlpm.txt),_xlpm.pre,LEFT(_xlpm.txt,_xlpm.pos-1),IF(RIGHT(_xlpm.pre,3)="123","3PL",IF(RIGHT(_xlpm.pre,2)="12","2PL",IF(RIGHT(_xlpm.pre,1)="1","1PL","3PL")))),N4781,O4781,P4781,Q4781&amp;"W",R4781),_xlfn.TEXTJOIN("-",TRUE,M4781,N4781,O4781,P4781,Q4781&amp;"W",R4781))</f>
        <v>Straight Feeder-CU-Tin-PET-5W-2</v>
      </c>
      <c r="T4781" s="14" t="str">
        <f>IF(COUNTIF(Cycletime[Element Desc.],ProjectsDB[[#This Row],[Element Desc.]])&gt;0,"Found","Not Found")</f>
        <v>Found</v>
      </c>
    </row>
    <row r="4782" spans="2:20" x14ac:dyDescent="0.25">
      <c r="B4782" s="8" t="s">
        <v>9890</v>
      </c>
      <c r="C4782" s="9" t="s">
        <v>9891</v>
      </c>
      <c r="D4782" s="9" t="s">
        <v>9892</v>
      </c>
      <c r="E4782" s="10">
        <v>1</v>
      </c>
      <c r="F4782" s="9" t="s">
        <v>9868</v>
      </c>
      <c r="G4782" s="9" t="s">
        <v>96</v>
      </c>
      <c r="H4782" s="11"/>
      <c r="I4782" s="12">
        <v>600</v>
      </c>
      <c r="J4782" s="12"/>
      <c r="K4782" s="12"/>
      <c r="L4782" s="12">
        <f t="array" ref="L4782">IFERROR(LOOKUP(2^15,SEARCH({"40A","63A","80A","100A","125A","160A","200A","250A","400A","630A","800A","1000A","1250A","1600A","2000A","2500A","3200A","4000A","5000A","6300A"},UPPER(D4782)),{40,63,80,100,125,160,200,250,400,630,800,1000,1250,1600,2000,2500,3200,4000,5000,6300}),0)</f>
        <v>4000</v>
      </c>
      <c r="M4782" s="9" t="str">
        <f t="shared" si="371"/>
        <v>Straight Feeder</v>
      </c>
      <c r="N4782" s="9" t="str">
        <f t="shared" si="372"/>
        <v>CU</v>
      </c>
      <c r="O4782" s="13" t="str">
        <f t="shared" si="373"/>
        <v>Tin</v>
      </c>
      <c r="P4782" s="9" t="str">
        <f t="shared" si="374"/>
        <v>PET</v>
      </c>
      <c r="Q4782" s="9" t="str">
        <f t="shared" si="375"/>
        <v>5</v>
      </c>
      <c r="R47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82" s="14" t="str">
        <f>IF(ProjectsDB[[#This Row],[Item Type]]="Straight Plug-In",_xlfn.TEXTJOIN("-",TRUE,M4782&amp;"-"&amp;_xlfn.LET(_xlpm.txt,ProjectsDB[[#This Row],[Assembly]],_xlpm.pos,FIND("SP",_xlpm.txt),_xlpm.pre,LEFT(_xlpm.txt,_xlpm.pos-1),IF(RIGHT(_xlpm.pre,3)="123","3PL",IF(RIGHT(_xlpm.pre,2)="12","2PL",IF(RIGHT(_xlpm.pre,1)="1","1PL","3PL")))),N4782,O4782,P4782,Q4782&amp;"W",R4782),_xlfn.TEXTJOIN("-",TRUE,M4782,N4782,O4782,P4782,Q4782&amp;"W",R4782))</f>
        <v>Straight Feeder-CU-Tin-PET-5W-2</v>
      </c>
      <c r="T4782" s="14" t="str">
        <f>IF(COUNTIF(Cycletime[Element Desc.],ProjectsDB[[#This Row],[Element Desc.]])&gt;0,"Found","Not Found")</f>
        <v>Found</v>
      </c>
    </row>
    <row r="4783" spans="2:20" x14ac:dyDescent="0.25">
      <c r="B4783" s="8" t="s">
        <v>9893</v>
      </c>
      <c r="C4783" s="9" t="s">
        <v>1767</v>
      </c>
      <c r="D4783" s="9" t="s">
        <v>1768</v>
      </c>
      <c r="E4783" s="10">
        <v>18</v>
      </c>
      <c r="F4783" s="9" t="s">
        <v>9868</v>
      </c>
      <c r="G4783" s="9" t="s">
        <v>96</v>
      </c>
      <c r="H4783" s="11"/>
      <c r="I4783" s="12"/>
      <c r="J4783" s="12"/>
      <c r="K4783" s="12"/>
      <c r="L4783" s="12">
        <f t="array" ref="L4783">IFERROR(LOOKUP(2^15,SEARCH({"40A","63A","80A","100A","125A","160A","200A","250A","400A","630A","800A","1000A","1250A","1600A","2000A","2500A","3200A","4000A","5000A","6300A"},UPPER(D4783)),{40,63,80,100,125,160,200,250,400,630,800,1000,1250,1600,2000,2500,3200,4000,5000,6300}),0)</f>
        <v>4000</v>
      </c>
      <c r="M4783" s="9" t="str">
        <f t="shared" si="371"/>
        <v>Hanger Support</v>
      </c>
      <c r="N4783" s="9" t="str">
        <f t="shared" si="372"/>
        <v>CU</v>
      </c>
      <c r="O4783" s="13" t="str">
        <f t="shared" si="373"/>
        <v>None</v>
      </c>
      <c r="P4783" s="9" t="str">
        <f t="shared" si="374"/>
        <v>None</v>
      </c>
      <c r="Q4783" s="9" t="str">
        <f t="shared" si="375"/>
        <v>0</v>
      </c>
      <c r="R47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83" s="14" t="str">
        <f>IF(ProjectsDB[[#This Row],[Item Type]]="Straight Plug-In",_xlfn.TEXTJOIN("-",TRUE,M4783&amp;"-"&amp;_xlfn.LET(_xlpm.txt,ProjectsDB[[#This Row],[Assembly]],_xlpm.pos,FIND("SP",_xlpm.txt),_xlpm.pre,LEFT(_xlpm.txt,_xlpm.pos-1),IF(RIGHT(_xlpm.pre,3)="123","3PL",IF(RIGHT(_xlpm.pre,2)="12","2PL",IF(RIGHT(_xlpm.pre,1)="1","1PL","3PL")))),N4783,O4783,P4783,Q4783&amp;"W",R4783),_xlfn.TEXTJOIN("-",TRUE,M4783,N4783,O4783,P4783,Q4783&amp;"W",R4783))</f>
        <v>Hanger Support-CU-None-None-0W-2</v>
      </c>
      <c r="T4783" s="14" t="str">
        <f>IF(COUNTIF(Cycletime[Element Desc.],ProjectsDB[[#This Row],[Element Desc.]])&gt;0,"Found","Not Found")</f>
        <v>Found</v>
      </c>
    </row>
    <row r="4784" spans="2:20" x14ac:dyDescent="0.25">
      <c r="B4784" s="8" t="s">
        <v>9894</v>
      </c>
      <c r="C4784" s="9" t="s">
        <v>9895</v>
      </c>
      <c r="D4784" s="9" t="s">
        <v>9896</v>
      </c>
      <c r="E4784" s="10">
        <v>2</v>
      </c>
      <c r="F4784" s="9" t="s">
        <v>9868</v>
      </c>
      <c r="G4784" s="9" t="s">
        <v>96</v>
      </c>
      <c r="H4784" s="11"/>
      <c r="I4784" s="12">
        <v>425</v>
      </c>
      <c r="J4784" s="12"/>
      <c r="K4784" s="12"/>
      <c r="L4784" s="12">
        <f t="array" ref="L4784">IFERROR(LOOKUP(2^15,SEARCH({"40A","63A","80A","100A","125A","160A","200A","250A","400A","630A","800A","1000A","1250A","1600A","2000A","2500A","3200A","4000A","5000A","6300A"},UPPER(D4784)),{40,63,80,100,125,160,200,250,400,630,800,1000,1250,1600,2000,2500,3200,4000,5000,6300}),0)</f>
        <v>4000</v>
      </c>
      <c r="M4784" s="9" t="str">
        <f t="shared" si="371"/>
        <v>Flange Straight</v>
      </c>
      <c r="N4784" s="9" t="str">
        <f t="shared" si="372"/>
        <v>CU</v>
      </c>
      <c r="O4784" s="13" t="str">
        <f t="shared" si="373"/>
        <v>Tin</v>
      </c>
      <c r="P4784" s="9" t="str">
        <f t="shared" si="374"/>
        <v>PET</v>
      </c>
      <c r="Q4784" s="9" t="str">
        <f t="shared" si="375"/>
        <v>5</v>
      </c>
      <c r="R47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84" s="14" t="str">
        <f>IF(ProjectsDB[[#This Row],[Item Type]]="Straight Plug-In",_xlfn.TEXTJOIN("-",TRUE,M4784&amp;"-"&amp;_xlfn.LET(_xlpm.txt,ProjectsDB[[#This Row],[Assembly]],_xlpm.pos,FIND("SP",_xlpm.txt),_xlpm.pre,LEFT(_xlpm.txt,_xlpm.pos-1),IF(RIGHT(_xlpm.pre,3)="123","3PL",IF(RIGHT(_xlpm.pre,2)="12","2PL",IF(RIGHT(_xlpm.pre,1)="1","1PL","3PL")))),N4784,O4784,P4784,Q4784&amp;"W",R4784),_xlfn.TEXTJOIN("-",TRUE,M4784,N4784,O4784,P4784,Q4784&amp;"W",R4784))</f>
        <v>Flange Straight-CU-Tin-PET-5W-2</v>
      </c>
      <c r="T4784" s="14" t="str">
        <f>IF(COUNTIF(Cycletime[Element Desc.],ProjectsDB[[#This Row],[Element Desc.]])&gt;0,"Found","Not Found")</f>
        <v>Found</v>
      </c>
    </row>
    <row r="4785" spans="2:20" x14ac:dyDescent="0.25">
      <c r="B4785" s="8" t="s">
        <v>9897</v>
      </c>
      <c r="C4785" s="9" t="s">
        <v>9898</v>
      </c>
      <c r="D4785" s="9" t="s">
        <v>9899</v>
      </c>
      <c r="E4785" s="10">
        <v>1</v>
      </c>
      <c r="F4785" s="9" t="s">
        <v>9868</v>
      </c>
      <c r="G4785" s="9" t="s">
        <v>96</v>
      </c>
      <c r="H4785" s="11"/>
      <c r="I4785" s="12">
        <v>300</v>
      </c>
      <c r="J4785" s="12">
        <v>715</v>
      </c>
      <c r="K4785" s="12">
        <v>465</v>
      </c>
      <c r="L4785" s="12">
        <f t="array" ref="L4785">IFERROR(LOOKUP(2^15,SEARCH({"40A","63A","80A","100A","125A","160A","200A","250A","400A","630A","800A","1000A","1250A","1600A","2000A","2500A","3200A","4000A","5000A","6300A"},UPPER(D4785)),{40,63,80,100,125,160,200,250,400,630,800,1000,1250,1600,2000,2500,3200,4000,5000,6300}),0)</f>
        <v>4000</v>
      </c>
      <c r="M4785" s="9" t="str">
        <f t="shared" si="371"/>
        <v>Offset Flat</v>
      </c>
      <c r="N4785" s="9" t="str">
        <f t="shared" si="372"/>
        <v>CU</v>
      </c>
      <c r="O4785" s="13" t="str">
        <f t="shared" si="373"/>
        <v>Tin</v>
      </c>
      <c r="P4785" s="9" t="str">
        <f t="shared" si="374"/>
        <v>PET</v>
      </c>
      <c r="Q4785" s="9" t="str">
        <f t="shared" si="375"/>
        <v>5</v>
      </c>
      <c r="R47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85" s="14" t="str">
        <f>IF(ProjectsDB[[#This Row],[Item Type]]="Straight Plug-In",_xlfn.TEXTJOIN("-",TRUE,M4785&amp;"-"&amp;_xlfn.LET(_xlpm.txt,ProjectsDB[[#This Row],[Assembly]],_xlpm.pos,FIND("SP",_xlpm.txt),_xlpm.pre,LEFT(_xlpm.txt,_xlpm.pos-1),IF(RIGHT(_xlpm.pre,3)="123","3PL",IF(RIGHT(_xlpm.pre,2)="12","2PL",IF(RIGHT(_xlpm.pre,1)="1","1PL","3PL")))),N4785,O4785,P4785,Q4785&amp;"W",R4785),_xlfn.TEXTJOIN("-",TRUE,M4785,N4785,O4785,P4785,Q4785&amp;"W",R4785))</f>
        <v>Offset Flat-CU-Tin-PET-5W-2</v>
      </c>
      <c r="T4785" s="14" t="str">
        <f>IF(COUNTIF(Cycletime[Element Desc.],ProjectsDB[[#This Row],[Element Desc.]])&gt;0,"Found","Not Found")</f>
        <v>Found</v>
      </c>
    </row>
    <row r="4786" spans="2:20" x14ac:dyDescent="0.25">
      <c r="B4786" s="8" t="s">
        <v>9900</v>
      </c>
      <c r="C4786" s="9" t="s">
        <v>9901</v>
      </c>
      <c r="D4786" s="9" t="s">
        <v>9902</v>
      </c>
      <c r="E4786" s="10">
        <v>6</v>
      </c>
      <c r="F4786" s="9" t="s">
        <v>9868</v>
      </c>
      <c r="G4786" s="9" t="s">
        <v>96</v>
      </c>
      <c r="H4786" s="11"/>
      <c r="I4786" s="12">
        <v>3000</v>
      </c>
      <c r="J4786" s="12"/>
      <c r="K4786" s="12"/>
      <c r="L4786" s="12">
        <f t="array" ref="L4786">IFERROR(LOOKUP(2^15,SEARCH({"40A","63A","80A","100A","125A","160A","200A","250A","400A","630A","800A","1000A","1250A","1600A","2000A","2500A","3200A","4000A","5000A","6300A"},UPPER(D4786)),{40,63,80,100,125,160,200,250,400,630,800,1000,1250,1600,2000,2500,3200,4000,5000,6300}),0)</f>
        <v>4000</v>
      </c>
      <c r="M4786" s="9" t="str">
        <f t="shared" si="371"/>
        <v>Straight Feeder</v>
      </c>
      <c r="N4786" s="9" t="str">
        <f t="shared" si="372"/>
        <v>CU</v>
      </c>
      <c r="O4786" s="13" t="str">
        <f t="shared" si="373"/>
        <v>Tin</v>
      </c>
      <c r="P4786" s="9" t="str">
        <f t="shared" si="374"/>
        <v>PET</v>
      </c>
      <c r="Q4786" s="9" t="str">
        <f t="shared" si="375"/>
        <v>5</v>
      </c>
      <c r="R47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86" s="14" t="str">
        <f>IF(ProjectsDB[[#This Row],[Item Type]]="Straight Plug-In",_xlfn.TEXTJOIN("-",TRUE,M4786&amp;"-"&amp;_xlfn.LET(_xlpm.txt,ProjectsDB[[#This Row],[Assembly]],_xlpm.pos,FIND("SP",_xlpm.txt),_xlpm.pre,LEFT(_xlpm.txt,_xlpm.pos-1),IF(RIGHT(_xlpm.pre,3)="123","3PL",IF(RIGHT(_xlpm.pre,2)="12","2PL",IF(RIGHT(_xlpm.pre,1)="1","1PL","3PL")))),N4786,O4786,P4786,Q4786&amp;"W",R4786),_xlfn.TEXTJOIN("-",TRUE,M4786,N4786,O4786,P4786,Q4786&amp;"W",R4786))</f>
        <v>Straight Feeder-CU-Tin-PET-5W-2</v>
      </c>
      <c r="T4786" s="14" t="str">
        <f>IF(COUNTIF(Cycletime[Element Desc.],ProjectsDB[[#This Row],[Element Desc.]])&gt;0,"Found","Not Found")</f>
        <v>Found</v>
      </c>
    </row>
    <row r="4787" spans="2:20" x14ac:dyDescent="0.25">
      <c r="B4787" s="8" t="s">
        <v>9903</v>
      </c>
      <c r="C4787" s="9" t="s">
        <v>9904</v>
      </c>
      <c r="D4787" s="9" t="s">
        <v>9905</v>
      </c>
      <c r="E4787" s="10">
        <v>1</v>
      </c>
      <c r="F4787" s="9" t="s">
        <v>9868</v>
      </c>
      <c r="G4787" s="9" t="s">
        <v>96</v>
      </c>
      <c r="H4787" s="11"/>
      <c r="I4787" s="12">
        <v>1400</v>
      </c>
      <c r="J4787" s="12"/>
      <c r="K4787" s="12"/>
      <c r="L4787" s="12">
        <f t="array" ref="L4787">IFERROR(LOOKUP(2^15,SEARCH({"40A","63A","80A","100A","125A","160A","200A","250A","400A","630A","800A","1000A","1250A","1600A","2000A","2500A","3200A","4000A","5000A","6300A"},UPPER(D4787)),{40,63,80,100,125,160,200,250,400,630,800,1000,1250,1600,2000,2500,3200,4000,5000,6300}),0)</f>
        <v>4000</v>
      </c>
      <c r="M4787" s="9" t="str">
        <f t="shared" si="371"/>
        <v>Straight Feeder</v>
      </c>
      <c r="N4787" s="9" t="str">
        <f t="shared" si="372"/>
        <v>CU</v>
      </c>
      <c r="O4787" s="13" t="str">
        <f t="shared" si="373"/>
        <v>Tin</v>
      </c>
      <c r="P4787" s="9" t="str">
        <f t="shared" si="374"/>
        <v>PET</v>
      </c>
      <c r="Q4787" s="9" t="str">
        <f t="shared" si="375"/>
        <v>5</v>
      </c>
      <c r="R47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87" s="14" t="str">
        <f>IF(ProjectsDB[[#This Row],[Item Type]]="Straight Plug-In",_xlfn.TEXTJOIN("-",TRUE,M4787&amp;"-"&amp;_xlfn.LET(_xlpm.txt,ProjectsDB[[#This Row],[Assembly]],_xlpm.pos,FIND("SP",_xlpm.txt),_xlpm.pre,LEFT(_xlpm.txt,_xlpm.pos-1),IF(RIGHT(_xlpm.pre,3)="123","3PL",IF(RIGHT(_xlpm.pre,2)="12","2PL",IF(RIGHT(_xlpm.pre,1)="1","1PL","3PL")))),N4787,O4787,P4787,Q4787&amp;"W",R4787),_xlfn.TEXTJOIN("-",TRUE,M4787,N4787,O4787,P4787,Q4787&amp;"W",R4787))</f>
        <v>Straight Feeder-CU-Tin-PET-5W-2</v>
      </c>
      <c r="T4787" s="14" t="str">
        <f>IF(COUNTIF(Cycletime[Element Desc.],ProjectsDB[[#This Row],[Element Desc.]])&gt;0,"Found","Not Found")</f>
        <v>Found</v>
      </c>
    </row>
    <row r="4788" spans="2:20" x14ac:dyDescent="0.25">
      <c r="B4788" s="8" t="s">
        <v>9906</v>
      </c>
      <c r="C4788" s="9" t="s">
        <v>9907</v>
      </c>
      <c r="D4788" s="9" t="s">
        <v>9908</v>
      </c>
      <c r="E4788" s="10">
        <v>1</v>
      </c>
      <c r="F4788" s="9" t="s">
        <v>9868</v>
      </c>
      <c r="G4788" s="9" t="s">
        <v>96</v>
      </c>
      <c r="H4788" s="11"/>
      <c r="I4788" s="12">
        <v>465</v>
      </c>
      <c r="J4788" s="12">
        <v>465</v>
      </c>
      <c r="K4788" s="12"/>
      <c r="L4788" s="12">
        <f t="array" ref="L4788">IFERROR(LOOKUP(2^15,SEARCH({"40A","63A","80A","100A","125A","160A","200A","250A","400A","630A","800A","1000A","1250A","1600A","2000A","2500A","3200A","4000A","5000A","6300A"},UPPER(D4788)),{40,63,80,100,125,160,200,250,400,630,800,1000,1250,1600,2000,2500,3200,4000,5000,6300}),0)</f>
        <v>4000</v>
      </c>
      <c r="M4788" s="9" t="str">
        <f t="shared" si="371"/>
        <v>Elbow Edge</v>
      </c>
      <c r="N4788" s="9" t="str">
        <f t="shared" si="372"/>
        <v>CU</v>
      </c>
      <c r="O4788" s="13" t="str">
        <f t="shared" si="373"/>
        <v>Tin</v>
      </c>
      <c r="P4788" s="9" t="str">
        <f t="shared" si="374"/>
        <v>PET</v>
      </c>
      <c r="Q4788" s="9" t="str">
        <f t="shared" si="375"/>
        <v>5</v>
      </c>
      <c r="R47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88" s="14" t="str">
        <f>IF(ProjectsDB[[#This Row],[Item Type]]="Straight Plug-In",_xlfn.TEXTJOIN("-",TRUE,M4788&amp;"-"&amp;_xlfn.LET(_xlpm.txt,ProjectsDB[[#This Row],[Assembly]],_xlpm.pos,FIND("SP",_xlpm.txt),_xlpm.pre,LEFT(_xlpm.txt,_xlpm.pos-1),IF(RIGHT(_xlpm.pre,3)="123","3PL",IF(RIGHT(_xlpm.pre,2)="12","2PL",IF(RIGHT(_xlpm.pre,1)="1","1PL","3PL")))),N4788,O4788,P4788,Q4788&amp;"W",R4788),_xlfn.TEXTJOIN("-",TRUE,M4788,N4788,O4788,P4788,Q4788&amp;"W",R4788))</f>
        <v>Elbow Edge-CU-Tin-PET-5W-2</v>
      </c>
      <c r="T4788" s="14" t="str">
        <f>IF(COUNTIF(Cycletime[Element Desc.],ProjectsDB[[#This Row],[Element Desc.]])&gt;0,"Found","Not Found")</f>
        <v>Found</v>
      </c>
    </row>
    <row r="4789" spans="2:20" x14ac:dyDescent="0.25">
      <c r="B4789" s="8" t="s">
        <v>9909</v>
      </c>
      <c r="C4789" s="9" t="s">
        <v>9910</v>
      </c>
      <c r="D4789" s="9" t="s">
        <v>9911</v>
      </c>
      <c r="E4789" s="10">
        <v>1</v>
      </c>
      <c r="F4789" s="9" t="s">
        <v>9868</v>
      </c>
      <c r="G4789" s="9" t="s">
        <v>96</v>
      </c>
      <c r="H4789" s="11"/>
      <c r="I4789" s="12">
        <v>2000</v>
      </c>
      <c r="J4789" s="12"/>
      <c r="K4789" s="12"/>
      <c r="L4789" s="12">
        <f t="array" ref="L4789">IFERROR(LOOKUP(2^15,SEARCH({"40A","63A","80A","100A","125A","160A","200A","250A","400A","630A","800A","1000A","1250A","1600A","2000A","2500A","3200A","4000A","5000A","6300A"},UPPER(D4789)),{40,63,80,100,125,160,200,250,400,630,800,1000,1250,1600,2000,2500,3200,4000,5000,6300}),0)</f>
        <v>4000</v>
      </c>
      <c r="M4789" s="9" t="str">
        <f t="shared" si="371"/>
        <v>Straight Feeder</v>
      </c>
      <c r="N4789" s="9" t="str">
        <f t="shared" si="372"/>
        <v>CU</v>
      </c>
      <c r="O4789" s="13" t="str">
        <f t="shared" si="373"/>
        <v>Tin</v>
      </c>
      <c r="P4789" s="9" t="str">
        <f t="shared" si="374"/>
        <v>PET</v>
      </c>
      <c r="Q4789" s="9" t="str">
        <f t="shared" si="375"/>
        <v>5</v>
      </c>
      <c r="R47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89" s="14" t="str">
        <f>IF(ProjectsDB[[#This Row],[Item Type]]="Straight Plug-In",_xlfn.TEXTJOIN("-",TRUE,M4789&amp;"-"&amp;_xlfn.LET(_xlpm.txt,ProjectsDB[[#This Row],[Assembly]],_xlpm.pos,FIND("SP",_xlpm.txt),_xlpm.pre,LEFT(_xlpm.txt,_xlpm.pos-1),IF(RIGHT(_xlpm.pre,3)="123","3PL",IF(RIGHT(_xlpm.pre,2)="12","2PL",IF(RIGHT(_xlpm.pre,1)="1","1PL","3PL")))),N4789,O4789,P4789,Q4789&amp;"W",R4789),_xlfn.TEXTJOIN("-",TRUE,M4789,N4789,O4789,P4789,Q4789&amp;"W",R4789))</f>
        <v>Straight Feeder-CU-Tin-PET-5W-2</v>
      </c>
      <c r="T4789" s="14" t="str">
        <f>IF(COUNTIF(Cycletime[Element Desc.],ProjectsDB[[#This Row],[Element Desc.]])&gt;0,"Found","Not Found")</f>
        <v>Found</v>
      </c>
    </row>
    <row r="4790" spans="2:20" x14ac:dyDescent="0.25">
      <c r="B4790" s="8" t="s">
        <v>9912</v>
      </c>
      <c r="C4790" s="9" t="s">
        <v>9913</v>
      </c>
      <c r="D4790" s="9" t="s">
        <v>9914</v>
      </c>
      <c r="E4790" s="10">
        <v>1</v>
      </c>
      <c r="F4790" s="9" t="s">
        <v>9868</v>
      </c>
      <c r="G4790" s="9" t="s">
        <v>96</v>
      </c>
      <c r="H4790" s="11"/>
      <c r="I4790" s="12">
        <v>2300</v>
      </c>
      <c r="J4790" s="12"/>
      <c r="K4790" s="12"/>
      <c r="L4790" s="12">
        <f t="array" ref="L4790">IFERROR(LOOKUP(2^15,SEARCH({"40A","63A","80A","100A","125A","160A","200A","250A","400A","630A","800A","1000A","1250A","1600A","2000A","2500A","3200A","4000A","5000A","6300A"},UPPER(D4790)),{40,63,80,100,125,160,200,250,400,630,800,1000,1250,1600,2000,2500,3200,4000,5000,6300}),0)</f>
        <v>4000</v>
      </c>
      <c r="M4790" s="9" t="str">
        <f t="shared" si="371"/>
        <v>Straight Feeder</v>
      </c>
      <c r="N4790" s="9" t="str">
        <f t="shared" si="372"/>
        <v>CU</v>
      </c>
      <c r="O4790" s="13" t="str">
        <f t="shared" si="373"/>
        <v>Tin</v>
      </c>
      <c r="P4790" s="9" t="str">
        <f t="shared" si="374"/>
        <v>PET</v>
      </c>
      <c r="Q4790" s="9" t="str">
        <f t="shared" si="375"/>
        <v>5</v>
      </c>
      <c r="R47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90" s="14" t="str">
        <f>IF(ProjectsDB[[#This Row],[Item Type]]="Straight Plug-In",_xlfn.TEXTJOIN("-",TRUE,M4790&amp;"-"&amp;_xlfn.LET(_xlpm.txt,ProjectsDB[[#This Row],[Assembly]],_xlpm.pos,FIND("SP",_xlpm.txt),_xlpm.pre,LEFT(_xlpm.txt,_xlpm.pos-1),IF(RIGHT(_xlpm.pre,3)="123","3PL",IF(RIGHT(_xlpm.pre,2)="12","2PL",IF(RIGHT(_xlpm.pre,1)="1","1PL","3PL")))),N4790,O4790,P4790,Q4790&amp;"W",R4790),_xlfn.TEXTJOIN("-",TRUE,M4790,N4790,O4790,P4790,Q4790&amp;"W",R4790))</f>
        <v>Straight Feeder-CU-Tin-PET-5W-2</v>
      </c>
      <c r="T4790" s="14" t="str">
        <f>IF(COUNTIF(Cycletime[Element Desc.],ProjectsDB[[#This Row],[Element Desc.]])&gt;0,"Found","Not Found")</f>
        <v>Found</v>
      </c>
    </row>
    <row r="4791" spans="2:20" x14ac:dyDescent="0.25">
      <c r="B4791" s="8" t="s">
        <v>9915</v>
      </c>
      <c r="C4791" s="9" t="s">
        <v>9916</v>
      </c>
      <c r="D4791" s="9" t="s">
        <v>9917</v>
      </c>
      <c r="E4791" s="10">
        <v>1</v>
      </c>
      <c r="F4791" s="9" t="s">
        <v>9868</v>
      </c>
      <c r="G4791" s="9" t="s">
        <v>96</v>
      </c>
      <c r="H4791" s="11"/>
      <c r="I4791" s="12">
        <v>2620</v>
      </c>
      <c r="J4791" s="12"/>
      <c r="K4791" s="12"/>
      <c r="L4791" s="12">
        <f t="array" ref="L4791">IFERROR(LOOKUP(2^15,SEARCH({"40A","63A","80A","100A","125A","160A","200A","250A","400A","630A","800A","1000A","1250A","1600A","2000A","2500A","3200A","4000A","5000A","6300A"},UPPER(D4791)),{40,63,80,100,125,160,200,250,400,630,800,1000,1250,1600,2000,2500,3200,4000,5000,6300}),0)</f>
        <v>4000</v>
      </c>
      <c r="M4791" s="9" t="str">
        <f t="shared" si="371"/>
        <v>Straight Feeder</v>
      </c>
      <c r="N4791" s="9" t="str">
        <f t="shared" si="372"/>
        <v>CU</v>
      </c>
      <c r="O4791" s="13" t="str">
        <f t="shared" si="373"/>
        <v>Tin</v>
      </c>
      <c r="P4791" s="9" t="str">
        <f t="shared" si="374"/>
        <v>PET</v>
      </c>
      <c r="Q4791" s="9" t="str">
        <f t="shared" si="375"/>
        <v>5</v>
      </c>
      <c r="R47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91" s="14" t="str">
        <f>IF(ProjectsDB[[#This Row],[Item Type]]="Straight Plug-In",_xlfn.TEXTJOIN("-",TRUE,M4791&amp;"-"&amp;_xlfn.LET(_xlpm.txt,ProjectsDB[[#This Row],[Assembly]],_xlpm.pos,FIND("SP",_xlpm.txt),_xlpm.pre,LEFT(_xlpm.txt,_xlpm.pos-1),IF(RIGHT(_xlpm.pre,3)="123","3PL",IF(RIGHT(_xlpm.pre,2)="12","2PL",IF(RIGHT(_xlpm.pre,1)="1","1PL","3PL")))),N4791,O4791,P4791,Q4791&amp;"W",R4791),_xlfn.TEXTJOIN("-",TRUE,M4791,N4791,O4791,P4791,Q4791&amp;"W",R4791))</f>
        <v>Straight Feeder-CU-Tin-PET-5W-2</v>
      </c>
      <c r="T4791" s="14" t="str">
        <f>IF(COUNTIF(Cycletime[Element Desc.],ProjectsDB[[#This Row],[Element Desc.]])&gt;0,"Found","Not Found")</f>
        <v>Found</v>
      </c>
    </row>
    <row r="4792" spans="2:20" x14ac:dyDescent="0.25">
      <c r="B4792" s="8" t="s">
        <v>9918</v>
      </c>
      <c r="C4792" s="9" t="s">
        <v>1770</v>
      </c>
      <c r="D4792" s="9" t="s">
        <v>1771</v>
      </c>
      <c r="E4792" s="10">
        <v>3</v>
      </c>
      <c r="F4792" s="9" t="s">
        <v>9868</v>
      </c>
      <c r="G4792" s="9" t="s">
        <v>96</v>
      </c>
      <c r="H4792" s="11"/>
      <c r="I4792" s="12"/>
      <c r="J4792" s="12"/>
      <c r="K4792" s="12"/>
      <c r="L4792" s="12">
        <f t="array" ref="L4792">IFERROR(LOOKUP(2^15,SEARCH({"40A","63A","80A","100A","125A","160A","200A","250A","400A","630A","800A","1000A","1250A","1600A","2000A","2500A","3200A","4000A","5000A","6300A"},UPPER(D4792)),{40,63,80,100,125,160,200,250,400,630,800,1000,1250,1600,2000,2500,3200,4000,5000,6300}),0)</f>
        <v>4000</v>
      </c>
      <c r="M4792" s="9" t="str">
        <f t="shared" si="371"/>
        <v>Hanger Support</v>
      </c>
      <c r="N4792" s="9" t="str">
        <f t="shared" si="372"/>
        <v>CU</v>
      </c>
      <c r="O4792" s="13" t="str">
        <f t="shared" si="373"/>
        <v>None</v>
      </c>
      <c r="P4792" s="9" t="str">
        <f t="shared" si="374"/>
        <v>None</v>
      </c>
      <c r="Q4792" s="9" t="str">
        <f t="shared" si="375"/>
        <v>0</v>
      </c>
      <c r="R47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92" s="14" t="str">
        <f>IF(ProjectsDB[[#This Row],[Item Type]]="Straight Plug-In",_xlfn.TEXTJOIN("-",TRUE,M4792&amp;"-"&amp;_xlfn.LET(_xlpm.txt,ProjectsDB[[#This Row],[Assembly]],_xlpm.pos,FIND("SP",_xlpm.txt),_xlpm.pre,LEFT(_xlpm.txt,_xlpm.pos-1),IF(RIGHT(_xlpm.pre,3)="123","3PL",IF(RIGHT(_xlpm.pre,2)="12","2PL",IF(RIGHT(_xlpm.pre,1)="1","1PL","3PL")))),N4792,O4792,P4792,Q4792&amp;"W",R4792),_xlfn.TEXTJOIN("-",TRUE,M4792,N4792,O4792,P4792,Q4792&amp;"W",R4792))</f>
        <v>Hanger Support-CU-None-None-0W-2</v>
      </c>
      <c r="T4792" s="14" t="str">
        <f>IF(COUNTIF(Cycletime[Element Desc.],ProjectsDB[[#This Row],[Element Desc.]])&gt;0,"Found","Not Found")</f>
        <v>Found</v>
      </c>
    </row>
    <row r="4793" spans="2:20" x14ac:dyDescent="0.25">
      <c r="B4793" s="8" t="s">
        <v>9919</v>
      </c>
      <c r="C4793" s="9" t="s">
        <v>9920</v>
      </c>
      <c r="D4793" s="9" t="s">
        <v>9921</v>
      </c>
      <c r="E4793" s="10">
        <v>14</v>
      </c>
      <c r="F4793" s="9" t="s">
        <v>9868</v>
      </c>
      <c r="G4793" s="9" t="s">
        <v>96</v>
      </c>
      <c r="H4793" s="11"/>
      <c r="I4793" s="12"/>
      <c r="J4793" s="12"/>
      <c r="K4793" s="12"/>
      <c r="L4793" s="12">
        <f t="array" ref="L4793">IFERROR(LOOKUP(2^15,SEARCH({"40A","63A","80A","100A","125A","160A","200A","250A","400A","630A","800A","1000A","1250A","1600A","2000A","2500A","3200A","4000A","5000A","6300A"},UPPER(D4793)),{40,63,80,100,125,160,200,250,400,630,800,1000,1250,1600,2000,2500,3200,4000,5000,6300}),0)</f>
        <v>4000</v>
      </c>
      <c r="M4793" s="9" t="str">
        <f t="shared" si="371"/>
        <v>Joint Pack</v>
      </c>
      <c r="N4793" s="9" t="str">
        <f t="shared" si="372"/>
        <v>CU</v>
      </c>
      <c r="O4793" s="13" t="str">
        <f t="shared" si="373"/>
        <v>Tin</v>
      </c>
      <c r="P4793" s="9" t="str">
        <f t="shared" si="374"/>
        <v>None</v>
      </c>
      <c r="Q4793" s="9" t="str">
        <f t="shared" si="375"/>
        <v>5</v>
      </c>
      <c r="R47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93" s="14" t="str">
        <f>IF(ProjectsDB[[#This Row],[Item Type]]="Straight Plug-In",_xlfn.TEXTJOIN("-",TRUE,M4793&amp;"-"&amp;_xlfn.LET(_xlpm.txt,ProjectsDB[[#This Row],[Assembly]],_xlpm.pos,FIND("SP",_xlpm.txt),_xlpm.pre,LEFT(_xlpm.txt,_xlpm.pos-1),IF(RIGHT(_xlpm.pre,3)="123","3PL",IF(RIGHT(_xlpm.pre,2)="12","2PL",IF(RIGHT(_xlpm.pre,1)="1","1PL","3PL")))),N4793,O4793,P4793,Q4793&amp;"W",R4793),_xlfn.TEXTJOIN("-",TRUE,M4793,N4793,O4793,P4793,Q4793&amp;"W",R4793))</f>
        <v>Joint Pack-CU-Tin-None-5W-2</v>
      </c>
      <c r="T4793" s="14" t="str">
        <f>IF(COUNTIF(Cycletime[Element Desc.],ProjectsDB[[#This Row],[Element Desc.]])&gt;0,"Found","Not Found")</f>
        <v>Found</v>
      </c>
    </row>
    <row r="4794" spans="2:20" x14ac:dyDescent="0.25">
      <c r="B4794" s="8" t="s">
        <v>9922</v>
      </c>
      <c r="C4794" s="9" t="s">
        <v>9923</v>
      </c>
      <c r="D4794" s="9" t="s">
        <v>9924</v>
      </c>
      <c r="E4794" s="10">
        <v>1</v>
      </c>
      <c r="F4794" s="9" t="s">
        <v>9868</v>
      </c>
      <c r="G4794" s="9" t="s">
        <v>96</v>
      </c>
      <c r="H4794" s="11"/>
      <c r="I4794" s="12">
        <v>300</v>
      </c>
      <c r="J4794" s="12">
        <v>300</v>
      </c>
      <c r="K4794" s="12"/>
      <c r="L4794" s="12">
        <f t="array" ref="L4794">IFERROR(LOOKUP(2^15,SEARCH({"40A","63A","80A","100A","125A","160A","200A","250A","400A","630A","800A","1000A","1250A","1600A","2000A","2500A","3200A","4000A","5000A","6300A"},UPPER(D4794)),{40,63,80,100,125,160,200,250,400,630,800,1000,1250,1600,2000,2500,3200,4000,5000,6300}),0)</f>
        <v>4000</v>
      </c>
      <c r="M4794" s="9" t="str">
        <f t="shared" si="371"/>
        <v>Elbow Flat</v>
      </c>
      <c r="N4794" s="9" t="str">
        <f t="shared" si="372"/>
        <v>CU</v>
      </c>
      <c r="O4794" s="13" t="str">
        <f t="shared" si="373"/>
        <v>Tin</v>
      </c>
      <c r="P4794" s="9" t="str">
        <f t="shared" si="374"/>
        <v>PET</v>
      </c>
      <c r="Q4794" s="9" t="str">
        <f t="shared" si="375"/>
        <v>5</v>
      </c>
      <c r="R47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94" s="14" t="str">
        <f>IF(ProjectsDB[[#This Row],[Item Type]]="Straight Plug-In",_xlfn.TEXTJOIN("-",TRUE,M4794&amp;"-"&amp;_xlfn.LET(_xlpm.txt,ProjectsDB[[#This Row],[Assembly]],_xlpm.pos,FIND("SP",_xlpm.txt),_xlpm.pre,LEFT(_xlpm.txt,_xlpm.pos-1),IF(RIGHT(_xlpm.pre,3)="123","3PL",IF(RIGHT(_xlpm.pre,2)="12","2PL",IF(RIGHT(_xlpm.pre,1)="1","1PL","3PL")))),N4794,O4794,P4794,Q4794&amp;"W",R4794),_xlfn.TEXTJOIN("-",TRUE,M4794,N4794,O4794,P4794,Q4794&amp;"W",R4794))</f>
        <v>Elbow Flat-CU-Tin-PET-5W-2</v>
      </c>
      <c r="T4794" s="14" t="str">
        <f>IF(COUNTIF(Cycletime[Element Desc.],ProjectsDB[[#This Row],[Element Desc.]])&gt;0,"Found","Not Found")</f>
        <v>Found</v>
      </c>
    </row>
    <row r="4795" spans="2:20" x14ac:dyDescent="0.25">
      <c r="B4795" s="8" t="s">
        <v>9925</v>
      </c>
      <c r="C4795" s="9" t="s">
        <v>1767</v>
      </c>
      <c r="D4795" s="9" t="s">
        <v>1768</v>
      </c>
      <c r="E4795" s="10">
        <v>18</v>
      </c>
      <c r="F4795" s="9" t="s">
        <v>9868</v>
      </c>
      <c r="G4795" s="9" t="s">
        <v>96</v>
      </c>
      <c r="H4795" s="11"/>
      <c r="I4795" s="12"/>
      <c r="J4795" s="12"/>
      <c r="K4795" s="12"/>
      <c r="L4795" s="12">
        <f t="array" ref="L4795">IFERROR(LOOKUP(2^15,SEARCH({"40A","63A","80A","100A","125A","160A","200A","250A","400A","630A","800A","1000A","1250A","1600A","2000A","2500A","3200A","4000A","5000A","6300A"},UPPER(D4795)),{40,63,80,100,125,160,200,250,400,630,800,1000,1250,1600,2000,2500,3200,4000,5000,6300}),0)</f>
        <v>4000</v>
      </c>
      <c r="M4795" s="9" t="str">
        <f t="shared" si="371"/>
        <v>Hanger Support</v>
      </c>
      <c r="N4795" s="9" t="str">
        <f t="shared" si="372"/>
        <v>CU</v>
      </c>
      <c r="O4795" s="13" t="str">
        <f t="shared" si="373"/>
        <v>None</v>
      </c>
      <c r="P4795" s="9" t="str">
        <f t="shared" si="374"/>
        <v>None</v>
      </c>
      <c r="Q4795" s="9" t="str">
        <f t="shared" si="375"/>
        <v>0</v>
      </c>
      <c r="R47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95" s="14" t="str">
        <f>IF(ProjectsDB[[#This Row],[Item Type]]="Straight Plug-In",_xlfn.TEXTJOIN("-",TRUE,M4795&amp;"-"&amp;_xlfn.LET(_xlpm.txt,ProjectsDB[[#This Row],[Assembly]],_xlpm.pos,FIND("SP",_xlpm.txt),_xlpm.pre,LEFT(_xlpm.txt,_xlpm.pos-1),IF(RIGHT(_xlpm.pre,3)="123","3PL",IF(RIGHT(_xlpm.pre,2)="12","2PL",IF(RIGHT(_xlpm.pre,1)="1","1PL","3PL")))),N4795,O4795,P4795,Q4795&amp;"W",R4795),_xlfn.TEXTJOIN("-",TRUE,M4795,N4795,O4795,P4795,Q4795&amp;"W",R4795))</f>
        <v>Hanger Support-CU-None-None-0W-2</v>
      </c>
      <c r="T4795" s="14" t="str">
        <f>IF(COUNTIF(Cycletime[Element Desc.],ProjectsDB[[#This Row],[Element Desc.]])&gt;0,"Found","Not Found")</f>
        <v>Found</v>
      </c>
    </row>
    <row r="4796" spans="2:20" x14ac:dyDescent="0.25">
      <c r="B4796" s="8" t="s">
        <v>9926</v>
      </c>
      <c r="C4796" s="9" t="s">
        <v>9927</v>
      </c>
      <c r="D4796" s="9" t="s">
        <v>9928</v>
      </c>
      <c r="E4796" s="10">
        <v>5</v>
      </c>
      <c r="F4796" s="9" t="s">
        <v>9868</v>
      </c>
      <c r="G4796" s="9" t="s">
        <v>96</v>
      </c>
      <c r="H4796" s="11"/>
      <c r="I4796" s="12">
        <v>3000</v>
      </c>
      <c r="J4796" s="12"/>
      <c r="K4796" s="12"/>
      <c r="L4796" s="12">
        <f t="array" ref="L4796">IFERROR(LOOKUP(2^15,SEARCH({"40A","63A","80A","100A","125A","160A","200A","250A","400A","630A","800A","1000A","1250A","1600A","2000A","2500A","3200A","4000A","5000A","6300A"},UPPER(D4796)),{40,63,80,100,125,160,200,250,400,630,800,1000,1250,1600,2000,2500,3200,4000,5000,6300}),0)</f>
        <v>4000</v>
      </c>
      <c r="M4796" s="9" t="str">
        <f t="shared" si="371"/>
        <v>Straight Feeder</v>
      </c>
      <c r="N4796" s="9" t="str">
        <f t="shared" si="372"/>
        <v>CU</v>
      </c>
      <c r="O4796" s="13" t="str">
        <f t="shared" si="373"/>
        <v>Tin</v>
      </c>
      <c r="P4796" s="9" t="str">
        <f t="shared" si="374"/>
        <v>PET</v>
      </c>
      <c r="Q4796" s="9" t="str">
        <f t="shared" si="375"/>
        <v>5</v>
      </c>
      <c r="R47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96" s="14" t="str">
        <f>IF(ProjectsDB[[#This Row],[Item Type]]="Straight Plug-In",_xlfn.TEXTJOIN("-",TRUE,M4796&amp;"-"&amp;_xlfn.LET(_xlpm.txt,ProjectsDB[[#This Row],[Assembly]],_xlpm.pos,FIND("SP",_xlpm.txt),_xlpm.pre,LEFT(_xlpm.txt,_xlpm.pos-1),IF(RIGHT(_xlpm.pre,3)="123","3PL",IF(RIGHT(_xlpm.pre,2)="12","2PL",IF(RIGHT(_xlpm.pre,1)="1","1PL","3PL")))),N4796,O4796,P4796,Q4796&amp;"W",R4796),_xlfn.TEXTJOIN("-",TRUE,M4796,N4796,O4796,P4796,Q4796&amp;"W",R4796))</f>
        <v>Straight Feeder-CU-Tin-PET-5W-2</v>
      </c>
      <c r="T4796" s="14" t="str">
        <f>IF(COUNTIF(Cycletime[Element Desc.],ProjectsDB[[#This Row],[Element Desc.]])&gt;0,"Found","Not Found")</f>
        <v>Found</v>
      </c>
    </row>
    <row r="4797" spans="2:20" x14ac:dyDescent="0.25">
      <c r="B4797" s="8" t="s">
        <v>9929</v>
      </c>
      <c r="C4797" s="9" t="s">
        <v>9930</v>
      </c>
      <c r="D4797" s="9" t="s">
        <v>9931</v>
      </c>
      <c r="E4797" s="10">
        <v>1</v>
      </c>
      <c r="F4797" s="9" t="s">
        <v>9868</v>
      </c>
      <c r="G4797" s="9" t="s">
        <v>96</v>
      </c>
      <c r="H4797" s="11"/>
      <c r="I4797" s="12">
        <v>2300</v>
      </c>
      <c r="J4797" s="12"/>
      <c r="K4797" s="12"/>
      <c r="L4797" s="12">
        <f t="array" ref="L4797">IFERROR(LOOKUP(2^15,SEARCH({"40A","63A","80A","100A","125A","160A","200A","250A","400A","630A","800A","1000A","1250A","1600A","2000A","2500A","3200A","4000A","5000A","6300A"},UPPER(D4797)),{40,63,80,100,125,160,200,250,400,630,800,1000,1250,1600,2000,2500,3200,4000,5000,6300}),0)</f>
        <v>4000</v>
      </c>
      <c r="M4797" s="9" t="str">
        <f t="shared" si="371"/>
        <v>Straight Feeder</v>
      </c>
      <c r="N4797" s="9" t="str">
        <f t="shared" si="372"/>
        <v>CU</v>
      </c>
      <c r="O4797" s="13" t="str">
        <f t="shared" si="373"/>
        <v>Tin</v>
      </c>
      <c r="P4797" s="9" t="str">
        <f t="shared" si="374"/>
        <v>PET</v>
      </c>
      <c r="Q4797" s="9" t="str">
        <f t="shared" si="375"/>
        <v>5</v>
      </c>
      <c r="R47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97" s="14" t="str">
        <f>IF(ProjectsDB[[#This Row],[Item Type]]="Straight Plug-In",_xlfn.TEXTJOIN("-",TRUE,M4797&amp;"-"&amp;_xlfn.LET(_xlpm.txt,ProjectsDB[[#This Row],[Assembly]],_xlpm.pos,FIND("SP",_xlpm.txt),_xlpm.pre,LEFT(_xlpm.txt,_xlpm.pos-1),IF(RIGHT(_xlpm.pre,3)="123","3PL",IF(RIGHT(_xlpm.pre,2)="12","2PL",IF(RIGHT(_xlpm.pre,1)="1","1PL","3PL")))),N4797,O4797,P4797,Q4797&amp;"W",R4797),_xlfn.TEXTJOIN("-",TRUE,M4797,N4797,O4797,P4797,Q4797&amp;"W",R4797))</f>
        <v>Straight Feeder-CU-Tin-PET-5W-2</v>
      </c>
      <c r="T4797" s="14" t="str">
        <f>IF(COUNTIF(Cycletime[Element Desc.],ProjectsDB[[#This Row],[Element Desc.]])&gt;0,"Found","Not Found")</f>
        <v>Found</v>
      </c>
    </row>
    <row r="4798" spans="2:20" x14ac:dyDescent="0.25">
      <c r="B4798" s="8" t="s">
        <v>9932</v>
      </c>
      <c r="C4798" s="9" t="s">
        <v>9933</v>
      </c>
      <c r="D4798" s="9" t="s">
        <v>9934</v>
      </c>
      <c r="E4798" s="10">
        <v>1</v>
      </c>
      <c r="F4798" s="9" t="s">
        <v>9868</v>
      </c>
      <c r="G4798" s="9" t="s">
        <v>96</v>
      </c>
      <c r="H4798" s="11"/>
      <c r="I4798" s="12">
        <v>2175</v>
      </c>
      <c r="J4798" s="12"/>
      <c r="K4798" s="12"/>
      <c r="L4798" s="12">
        <f t="array" ref="L4798">IFERROR(LOOKUP(2^15,SEARCH({"40A","63A","80A","100A","125A","160A","200A","250A","400A","630A","800A","1000A","1250A","1600A","2000A","2500A","3200A","4000A","5000A","6300A"},UPPER(D4798)),{40,63,80,100,125,160,200,250,400,630,800,1000,1250,1600,2000,2500,3200,4000,5000,6300}),0)</f>
        <v>4000</v>
      </c>
      <c r="M4798" s="9" t="str">
        <f t="shared" si="371"/>
        <v>Straight Feeder</v>
      </c>
      <c r="N4798" s="9" t="str">
        <f t="shared" si="372"/>
        <v>CU</v>
      </c>
      <c r="O4798" s="13" t="str">
        <f t="shared" si="373"/>
        <v>Tin</v>
      </c>
      <c r="P4798" s="9" t="str">
        <f t="shared" si="374"/>
        <v>PET</v>
      </c>
      <c r="Q4798" s="9" t="str">
        <f t="shared" si="375"/>
        <v>5</v>
      </c>
      <c r="R47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98" s="14" t="str">
        <f>IF(ProjectsDB[[#This Row],[Item Type]]="Straight Plug-In",_xlfn.TEXTJOIN("-",TRUE,M4798&amp;"-"&amp;_xlfn.LET(_xlpm.txt,ProjectsDB[[#This Row],[Assembly]],_xlpm.pos,FIND("SP",_xlpm.txt),_xlpm.pre,LEFT(_xlpm.txt,_xlpm.pos-1),IF(RIGHT(_xlpm.pre,3)="123","3PL",IF(RIGHT(_xlpm.pre,2)="12","2PL",IF(RIGHT(_xlpm.pre,1)="1","1PL","3PL")))),N4798,O4798,P4798,Q4798&amp;"W",R4798),_xlfn.TEXTJOIN("-",TRUE,M4798,N4798,O4798,P4798,Q4798&amp;"W",R4798))</f>
        <v>Straight Feeder-CU-Tin-PET-5W-2</v>
      </c>
      <c r="T4798" s="14" t="str">
        <f>IF(COUNTIF(Cycletime[Element Desc.],ProjectsDB[[#This Row],[Element Desc.]])&gt;0,"Found","Not Found")</f>
        <v>Found</v>
      </c>
    </row>
    <row r="4799" spans="2:20" x14ac:dyDescent="0.25">
      <c r="B4799" s="8" t="s">
        <v>9935</v>
      </c>
      <c r="C4799" s="9" t="s">
        <v>9936</v>
      </c>
      <c r="D4799" s="9" t="s">
        <v>9937</v>
      </c>
      <c r="E4799" s="10">
        <v>1</v>
      </c>
      <c r="F4799" s="9" t="s">
        <v>9868</v>
      </c>
      <c r="G4799" s="9" t="s">
        <v>96</v>
      </c>
      <c r="H4799" s="11"/>
      <c r="I4799" s="12">
        <v>300</v>
      </c>
      <c r="J4799" s="12">
        <v>300</v>
      </c>
      <c r="K4799" s="12"/>
      <c r="L4799" s="12">
        <f t="array" ref="L4799">IFERROR(LOOKUP(2^15,SEARCH({"40A","63A","80A","100A","125A","160A","200A","250A","400A","630A","800A","1000A","1250A","1600A","2000A","2500A","3200A","4000A","5000A","6300A"},UPPER(D4799)),{40,63,80,100,125,160,200,250,400,630,800,1000,1250,1600,2000,2500,3200,4000,5000,6300}),0)</f>
        <v>4000</v>
      </c>
      <c r="M4799" s="9" t="str">
        <f t="shared" si="371"/>
        <v>Elbow Flat</v>
      </c>
      <c r="N4799" s="9" t="str">
        <f t="shared" si="372"/>
        <v>CU</v>
      </c>
      <c r="O4799" s="13" t="str">
        <f t="shared" si="373"/>
        <v>Tin</v>
      </c>
      <c r="P4799" s="9" t="str">
        <f t="shared" si="374"/>
        <v>PET</v>
      </c>
      <c r="Q4799" s="9" t="str">
        <f t="shared" si="375"/>
        <v>5</v>
      </c>
      <c r="R47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799" s="14" t="str">
        <f>IF(ProjectsDB[[#This Row],[Item Type]]="Straight Plug-In",_xlfn.TEXTJOIN("-",TRUE,M4799&amp;"-"&amp;_xlfn.LET(_xlpm.txt,ProjectsDB[[#This Row],[Assembly]],_xlpm.pos,FIND("SP",_xlpm.txt),_xlpm.pre,LEFT(_xlpm.txt,_xlpm.pos-1),IF(RIGHT(_xlpm.pre,3)="123","3PL",IF(RIGHT(_xlpm.pre,2)="12","2PL",IF(RIGHT(_xlpm.pre,1)="1","1PL","3PL")))),N4799,O4799,P4799,Q4799&amp;"W",R4799),_xlfn.TEXTJOIN("-",TRUE,M4799,N4799,O4799,P4799,Q4799&amp;"W",R4799))</f>
        <v>Elbow Flat-CU-Tin-PET-5W-2</v>
      </c>
      <c r="T4799" s="14" t="str">
        <f>IF(COUNTIF(Cycletime[Element Desc.],ProjectsDB[[#This Row],[Element Desc.]])&gt;0,"Found","Not Found")</f>
        <v>Found</v>
      </c>
    </row>
    <row r="4800" spans="2:20" x14ac:dyDescent="0.25">
      <c r="B4800" s="8" t="s">
        <v>9938</v>
      </c>
      <c r="C4800" s="9" t="s">
        <v>1770</v>
      </c>
      <c r="D4800" s="9" t="s">
        <v>1771</v>
      </c>
      <c r="E4800" s="10">
        <v>3</v>
      </c>
      <c r="F4800" s="9" t="s">
        <v>9868</v>
      </c>
      <c r="G4800" s="9" t="s">
        <v>96</v>
      </c>
      <c r="H4800" s="11"/>
      <c r="I4800" s="12"/>
      <c r="J4800" s="12"/>
      <c r="K4800" s="12"/>
      <c r="L4800" s="12">
        <f t="array" ref="L4800">IFERROR(LOOKUP(2^15,SEARCH({"40A","63A","80A","100A","125A","160A","200A","250A","400A","630A","800A","1000A","1250A","1600A","2000A","2500A","3200A","4000A","5000A","6300A"},UPPER(D4800)),{40,63,80,100,125,160,200,250,400,630,800,1000,1250,1600,2000,2500,3200,4000,5000,6300}),0)</f>
        <v>4000</v>
      </c>
      <c r="M4800" s="9" t="str">
        <f t="shared" si="371"/>
        <v>Hanger Support</v>
      </c>
      <c r="N4800" s="9" t="str">
        <f t="shared" si="372"/>
        <v>CU</v>
      </c>
      <c r="O4800" s="13" t="str">
        <f t="shared" si="373"/>
        <v>None</v>
      </c>
      <c r="P4800" s="9" t="str">
        <f t="shared" si="374"/>
        <v>None</v>
      </c>
      <c r="Q4800" s="9" t="str">
        <f t="shared" si="375"/>
        <v>0</v>
      </c>
      <c r="R48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00" s="14" t="str">
        <f>IF(ProjectsDB[[#This Row],[Item Type]]="Straight Plug-In",_xlfn.TEXTJOIN("-",TRUE,M4800&amp;"-"&amp;_xlfn.LET(_xlpm.txt,ProjectsDB[[#This Row],[Assembly]],_xlpm.pos,FIND("SP",_xlpm.txt),_xlpm.pre,LEFT(_xlpm.txt,_xlpm.pos-1),IF(RIGHT(_xlpm.pre,3)="123","3PL",IF(RIGHT(_xlpm.pre,2)="12","2PL",IF(RIGHT(_xlpm.pre,1)="1","1PL","3PL")))),N4800,O4800,P4800,Q4800&amp;"W",R4800),_xlfn.TEXTJOIN("-",TRUE,M4800,N4800,O4800,P4800,Q4800&amp;"W",R4800))</f>
        <v>Hanger Support-CU-None-None-0W-2</v>
      </c>
      <c r="T4800" s="14" t="str">
        <f>IF(COUNTIF(Cycletime[Element Desc.],ProjectsDB[[#This Row],[Element Desc.]])&gt;0,"Found","Not Found")</f>
        <v>Found</v>
      </c>
    </row>
    <row r="4801" spans="2:20" x14ac:dyDescent="0.25">
      <c r="B4801" s="8" t="s">
        <v>9939</v>
      </c>
      <c r="C4801" s="9" t="s">
        <v>9940</v>
      </c>
      <c r="D4801" s="9" t="s">
        <v>9941</v>
      </c>
      <c r="E4801" s="10">
        <v>11</v>
      </c>
      <c r="F4801" s="9" t="s">
        <v>9868</v>
      </c>
      <c r="G4801" s="9" t="s">
        <v>96</v>
      </c>
      <c r="H4801" s="11"/>
      <c r="I4801" s="12"/>
      <c r="J4801" s="12"/>
      <c r="K4801" s="12"/>
      <c r="L4801" s="12">
        <f t="array" ref="L4801">IFERROR(LOOKUP(2^15,SEARCH({"40A","63A","80A","100A","125A","160A","200A","250A","400A","630A","800A","1000A","1250A","1600A","2000A","2500A","3200A","4000A","5000A","6300A"},UPPER(D4801)),{40,63,80,100,125,160,200,250,400,630,800,1000,1250,1600,2000,2500,3200,4000,5000,6300}),0)</f>
        <v>4000</v>
      </c>
      <c r="M4801" s="9" t="str">
        <f t="shared" si="371"/>
        <v>Joint Pack</v>
      </c>
      <c r="N4801" s="9" t="str">
        <f t="shared" si="372"/>
        <v>CU</v>
      </c>
      <c r="O4801" s="13" t="str">
        <f t="shared" si="373"/>
        <v>Tin</v>
      </c>
      <c r="P4801" s="9" t="str">
        <f t="shared" si="374"/>
        <v>None</v>
      </c>
      <c r="Q4801" s="9" t="str">
        <f t="shared" si="375"/>
        <v>5</v>
      </c>
      <c r="R48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01" s="14" t="str">
        <f>IF(ProjectsDB[[#This Row],[Item Type]]="Straight Plug-In",_xlfn.TEXTJOIN("-",TRUE,M4801&amp;"-"&amp;_xlfn.LET(_xlpm.txt,ProjectsDB[[#This Row],[Assembly]],_xlpm.pos,FIND("SP",_xlpm.txt),_xlpm.pre,LEFT(_xlpm.txt,_xlpm.pos-1),IF(RIGHT(_xlpm.pre,3)="123","3PL",IF(RIGHT(_xlpm.pre,2)="12","2PL",IF(RIGHT(_xlpm.pre,1)="1","1PL","3PL")))),N4801,O4801,P4801,Q4801&amp;"W",R4801),_xlfn.TEXTJOIN("-",TRUE,M4801,N4801,O4801,P4801,Q4801&amp;"W",R4801))</f>
        <v>Joint Pack-CU-Tin-None-5W-2</v>
      </c>
      <c r="T4801" s="14" t="str">
        <f>IF(COUNTIF(Cycletime[Element Desc.],ProjectsDB[[#This Row],[Element Desc.]])&gt;0,"Found","Not Found")</f>
        <v>Found</v>
      </c>
    </row>
    <row r="4802" spans="2:20" x14ac:dyDescent="0.25">
      <c r="B4802" s="8" t="s">
        <v>9942</v>
      </c>
      <c r="C4802" s="9" t="s">
        <v>9943</v>
      </c>
      <c r="D4802" s="9" t="s">
        <v>9944</v>
      </c>
      <c r="E4802" s="10">
        <v>2</v>
      </c>
      <c r="F4802" s="9" t="s">
        <v>9868</v>
      </c>
      <c r="G4802" s="9" t="s">
        <v>96</v>
      </c>
      <c r="H4802" s="11"/>
      <c r="I4802" s="12">
        <v>425</v>
      </c>
      <c r="J4802" s="12"/>
      <c r="K4802" s="12"/>
      <c r="L4802" s="12">
        <f t="array" ref="L4802">IFERROR(LOOKUP(2^15,SEARCH({"40A","63A","80A","100A","125A","160A","200A","250A","400A","630A","800A","1000A","1250A","1600A","2000A","2500A","3200A","4000A","5000A","6300A"},UPPER(D4802)),{40,63,80,100,125,160,200,250,400,630,800,1000,1250,1600,2000,2500,3200,4000,5000,6300}),0)</f>
        <v>4000</v>
      </c>
      <c r="M4802" s="9" t="str">
        <f t="shared" si="371"/>
        <v>Flange Straight</v>
      </c>
      <c r="N4802" s="9" t="str">
        <f t="shared" si="372"/>
        <v>CU</v>
      </c>
      <c r="O4802" s="13" t="str">
        <f t="shared" si="373"/>
        <v>Tin</v>
      </c>
      <c r="P4802" s="9" t="str">
        <f t="shared" si="374"/>
        <v>PET</v>
      </c>
      <c r="Q4802" s="9" t="str">
        <f t="shared" si="375"/>
        <v>5</v>
      </c>
      <c r="R48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02" s="14" t="str">
        <f>IF(ProjectsDB[[#This Row],[Item Type]]="Straight Plug-In",_xlfn.TEXTJOIN("-",TRUE,M4802&amp;"-"&amp;_xlfn.LET(_xlpm.txt,ProjectsDB[[#This Row],[Assembly]],_xlpm.pos,FIND("SP",_xlpm.txt),_xlpm.pre,LEFT(_xlpm.txt,_xlpm.pos-1),IF(RIGHT(_xlpm.pre,3)="123","3PL",IF(RIGHT(_xlpm.pre,2)="12","2PL",IF(RIGHT(_xlpm.pre,1)="1","1PL","3PL")))),N4802,O4802,P4802,Q4802&amp;"W",R4802),_xlfn.TEXTJOIN("-",TRUE,M4802,N4802,O4802,P4802,Q4802&amp;"W",R4802))</f>
        <v>Flange Straight-CU-Tin-PET-5W-2</v>
      </c>
      <c r="T4802" s="14" t="str">
        <f>IF(COUNTIF(Cycletime[Element Desc.],ProjectsDB[[#This Row],[Element Desc.]])&gt;0,"Found","Not Found")</f>
        <v>Found</v>
      </c>
    </row>
    <row r="4803" spans="2:20" x14ac:dyDescent="0.25">
      <c r="B4803" s="8" t="s">
        <v>9945</v>
      </c>
      <c r="C4803" s="9" t="s">
        <v>9946</v>
      </c>
      <c r="D4803" s="9" t="s">
        <v>9947</v>
      </c>
      <c r="E4803" s="10">
        <v>1</v>
      </c>
      <c r="F4803" s="9" t="s">
        <v>9868</v>
      </c>
      <c r="G4803" s="9" t="s">
        <v>96</v>
      </c>
      <c r="H4803" s="11"/>
      <c r="I4803" s="12">
        <v>300</v>
      </c>
      <c r="J4803" s="12">
        <v>715</v>
      </c>
      <c r="K4803" s="12"/>
      <c r="L4803" s="12">
        <f t="array" ref="L4803">IFERROR(LOOKUP(2^15,SEARCH({"40A","63A","80A","100A","125A","160A","200A","250A","400A","630A","800A","1000A","1250A","1600A","2000A","2500A","3200A","4000A","5000A","6300A"},UPPER(D4803)),{40,63,80,100,125,160,200,250,400,630,800,1000,1250,1600,2000,2500,3200,4000,5000,6300}),0)</f>
        <v>4000</v>
      </c>
      <c r="M4803" s="9" t="str">
        <f t="shared" si="371"/>
        <v>Offset Flat</v>
      </c>
      <c r="N4803" s="9" t="str">
        <f t="shared" si="372"/>
        <v>CU</v>
      </c>
      <c r="O4803" s="13" t="str">
        <f t="shared" si="373"/>
        <v>Tin</v>
      </c>
      <c r="P4803" s="9" t="str">
        <f t="shared" si="374"/>
        <v>PET</v>
      </c>
      <c r="Q4803" s="9" t="str">
        <f t="shared" si="375"/>
        <v>5</v>
      </c>
      <c r="R48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03" s="14" t="str">
        <f>IF(ProjectsDB[[#This Row],[Item Type]]="Straight Plug-In",_xlfn.TEXTJOIN("-",TRUE,M4803&amp;"-"&amp;_xlfn.LET(_xlpm.txt,ProjectsDB[[#This Row],[Assembly]],_xlpm.pos,FIND("SP",_xlpm.txt),_xlpm.pre,LEFT(_xlpm.txt,_xlpm.pos-1),IF(RIGHT(_xlpm.pre,3)="123","3PL",IF(RIGHT(_xlpm.pre,2)="12","2PL",IF(RIGHT(_xlpm.pre,1)="1","1PL","3PL")))),N4803,O4803,P4803,Q4803&amp;"W",R4803),_xlfn.TEXTJOIN("-",TRUE,M4803,N4803,O4803,P4803,Q4803&amp;"W",R4803))</f>
        <v>Offset Flat-CU-Tin-PET-5W-2</v>
      </c>
      <c r="T4803" s="14" t="str">
        <f>IF(COUNTIF(Cycletime[Element Desc.],ProjectsDB[[#This Row],[Element Desc.]])&gt;0,"Found","Not Found")</f>
        <v>Found</v>
      </c>
    </row>
    <row r="4804" spans="2:20" x14ac:dyDescent="0.25">
      <c r="B4804" s="8" t="s">
        <v>9948</v>
      </c>
      <c r="C4804" s="9" t="s">
        <v>9949</v>
      </c>
      <c r="D4804" s="9" t="s">
        <v>9950</v>
      </c>
      <c r="E4804" s="10">
        <v>1</v>
      </c>
      <c r="F4804" s="9" t="s">
        <v>9868</v>
      </c>
      <c r="G4804" s="9" t="s">
        <v>96</v>
      </c>
      <c r="H4804" s="11"/>
      <c r="I4804" s="12">
        <v>2620</v>
      </c>
      <c r="J4804" s="12"/>
      <c r="K4804" s="12"/>
      <c r="L4804" s="12">
        <f t="array" ref="L4804">IFERROR(LOOKUP(2^15,SEARCH({"40A","63A","80A","100A","125A","160A","200A","250A","400A","630A","800A","1000A","1250A","1600A","2000A","2500A","3200A","4000A","5000A","6300A"},UPPER(D4804)),{40,63,80,100,125,160,200,250,400,630,800,1000,1250,1600,2000,2500,3200,4000,5000,6300}),0)</f>
        <v>4000</v>
      </c>
      <c r="M4804" s="9" t="str">
        <f t="shared" ref="M4804:M4867" si="376">_xlfn.LET(_xlpm.d,UPPER(TRIM(SUBSTITUTE(SUBSTITUTE(D4804,CHAR(160),"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4804" s="9" t="str">
        <f t="shared" ref="N4804:N4867" si="377">IF(ISNUMBER(SEARCH("CU",D4804)),"CU",IF(ISNUMBER(SEARCH("AL",D4804)),"AL",IF(ISNUMBER(SEARCH("Copper",D4804)),"CU","SH")))</f>
        <v>CU</v>
      </c>
      <c r="O4804" s="13" t="str">
        <f t="shared" ref="O4804:O4867" si="378">IF(ISNUMBER(SEARCH("Silver",D4804)),"Silver",IF(ISNUMBER(SEARCH("Tin",D4804)),"Tin","None"))</f>
        <v>Tin</v>
      </c>
      <c r="P4804" s="9" t="str">
        <f t="shared" ref="P4804:P4867" si="379">IF(ISNUMBER(SEARCH("Epoxy",D4804)),"Epoxy",IF(ISNUMBER(SEARCH("PET",D4804)),"PET","None"))</f>
        <v>PET</v>
      </c>
      <c r="Q4804" s="9" t="str">
        <f t="shared" ref="Q4804:Q4867" si="380">IF(ISNUMBER(SEARCH("3-Wire",D4804)),"3",IF(ISNUMBER(SEARCH("4-Wire",D4804)),"4",IF(ISNUMBER(SEARCH("5-Wire",D4804)),"5",IF(ISNUMBER(SEARCH("6-Wire",D4804)),"6","0"))))</f>
        <v>5</v>
      </c>
      <c r="R48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04" s="14" t="str">
        <f>IF(ProjectsDB[[#This Row],[Item Type]]="Straight Plug-In",_xlfn.TEXTJOIN("-",TRUE,M4804&amp;"-"&amp;_xlfn.LET(_xlpm.txt,ProjectsDB[[#This Row],[Assembly]],_xlpm.pos,FIND("SP",_xlpm.txt),_xlpm.pre,LEFT(_xlpm.txt,_xlpm.pos-1),IF(RIGHT(_xlpm.pre,3)="123","3PL",IF(RIGHT(_xlpm.pre,2)="12","2PL",IF(RIGHT(_xlpm.pre,1)="1","1PL","3PL")))),N4804,O4804,P4804,Q4804&amp;"W",R4804),_xlfn.TEXTJOIN("-",TRUE,M4804,N4804,O4804,P4804,Q4804&amp;"W",R4804))</f>
        <v>Straight Feeder-CU-Tin-PET-5W-2</v>
      </c>
      <c r="T4804" s="14" t="str">
        <f>IF(COUNTIF(Cycletime[Element Desc.],ProjectsDB[[#This Row],[Element Desc.]])&gt;0,"Found","Not Found")</f>
        <v>Found</v>
      </c>
    </row>
    <row r="4805" spans="2:20" x14ac:dyDescent="0.25">
      <c r="B4805" s="8" t="s">
        <v>9951</v>
      </c>
      <c r="C4805" s="9" t="s">
        <v>1767</v>
      </c>
      <c r="D4805" s="9" t="s">
        <v>1768</v>
      </c>
      <c r="E4805" s="10">
        <v>14</v>
      </c>
      <c r="F4805" s="9" t="s">
        <v>9868</v>
      </c>
      <c r="G4805" s="9" t="s">
        <v>96</v>
      </c>
      <c r="H4805" s="11"/>
      <c r="I4805" s="12"/>
      <c r="J4805" s="12"/>
      <c r="K4805" s="12"/>
      <c r="L4805" s="12">
        <f t="array" ref="L4805">IFERROR(LOOKUP(2^15,SEARCH({"40A","63A","80A","100A","125A","160A","200A","250A","400A","630A","800A","1000A","1250A","1600A","2000A","2500A","3200A","4000A","5000A","6300A"},UPPER(D4805)),{40,63,80,100,125,160,200,250,400,630,800,1000,1250,1600,2000,2500,3200,4000,5000,6300}),0)</f>
        <v>4000</v>
      </c>
      <c r="M4805" s="9" t="str">
        <f t="shared" si="376"/>
        <v>Hanger Support</v>
      </c>
      <c r="N4805" s="9" t="str">
        <f t="shared" si="377"/>
        <v>CU</v>
      </c>
      <c r="O4805" s="13" t="str">
        <f t="shared" si="378"/>
        <v>None</v>
      </c>
      <c r="P4805" s="9" t="str">
        <f t="shared" si="379"/>
        <v>None</v>
      </c>
      <c r="Q4805" s="9" t="str">
        <f t="shared" si="380"/>
        <v>0</v>
      </c>
      <c r="R48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05" s="14" t="str">
        <f>IF(ProjectsDB[[#This Row],[Item Type]]="Straight Plug-In",_xlfn.TEXTJOIN("-",TRUE,M4805&amp;"-"&amp;_xlfn.LET(_xlpm.txt,ProjectsDB[[#This Row],[Assembly]],_xlpm.pos,FIND("SP",_xlpm.txt),_xlpm.pre,LEFT(_xlpm.txt,_xlpm.pos-1),IF(RIGHT(_xlpm.pre,3)="123","3PL",IF(RIGHT(_xlpm.pre,2)="12","2PL",IF(RIGHT(_xlpm.pre,1)="1","1PL","3PL")))),N4805,O4805,P4805,Q4805&amp;"W",R4805),_xlfn.TEXTJOIN("-",TRUE,M4805,N4805,O4805,P4805,Q4805&amp;"W",R4805))</f>
        <v>Hanger Support-CU-None-None-0W-2</v>
      </c>
      <c r="T4805" s="14" t="str">
        <f>IF(COUNTIF(Cycletime[Element Desc.],ProjectsDB[[#This Row],[Element Desc.]])&gt;0,"Found","Not Found")</f>
        <v>Found</v>
      </c>
    </row>
    <row r="4806" spans="2:20" x14ac:dyDescent="0.25">
      <c r="B4806" s="8" t="s">
        <v>9952</v>
      </c>
      <c r="C4806" s="9" t="s">
        <v>9953</v>
      </c>
      <c r="D4806" s="9" t="s">
        <v>9954</v>
      </c>
      <c r="E4806" s="10">
        <v>2</v>
      </c>
      <c r="F4806" s="9" t="s">
        <v>9868</v>
      </c>
      <c r="G4806" s="9" t="s">
        <v>96</v>
      </c>
      <c r="H4806" s="11"/>
      <c r="I4806" s="12">
        <v>425</v>
      </c>
      <c r="J4806" s="12"/>
      <c r="K4806" s="12"/>
      <c r="L4806" s="12">
        <f t="array" ref="L4806">IFERROR(LOOKUP(2^15,SEARCH({"40A","63A","80A","100A","125A","160A","200A","250A","400A","630A","800A","1000A","1250A","1600A","2000A","2500A","3200A","4000A","5000A","6300A"},UPPER(D4806)),{40,63,80,100,125,160,200,250,400,630,800,1000,1250,1600,2000,2500,3200,4000,5000,6300}),0)</f>
        <v>4000</v>
      </c>
      <c r="M4806" s="9" t="str">
        <f t="shared" si="376"/>
        <v>Flange Straight</v>
      </c>
      <c r="N4806" s="9" t="str">
        <f t="shared" si="377"/>
        <v>CU</v>
      </c>
      <c r="O4806" s="13" t="str">
        <f t="shared" si="378"/>
        <v>Tin</v>
      </c>
      <c r="P4806" s="9" t="str">
        <f t="shared" si="379"/>
        <v>PET</v>
      </c>
      <c r="Q4806" s="9" t="str">
        <f t="shared" si="380"/>
        <v>5</v>
      </c>
      <c r="R48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06" s="14" t="str">
        <f>IF(ProjectsDB[[#This Row],[Item Type]]="Straight Plug-In",_xlfn.TEXTJOIN("-",TRUE,M4806&amp;"-"&amp;_xlfn.LET(_xlpm.txt,ProjectsDB[[#This Row],[Assembly]],_xlpm.pos,FIND("SP",_xlpm.txt),_xlpm.pre,LEFT(_xlpm.txt,_xlpm.pos-1),IF(RIGHT(_xlpm.pre,3)="123","3PL",IF(RIGHT(_xlpm.pre,2)="12","2PL",IF(RIGHT(_xlpm.pre,1)="1","1PL","3PL")))),N4806,O4806,P4806,Q4806&amp;"W",R4806),_xlfn.TEXTJOIN("-",TRUE,M4806,N4806,O4806,P4806,Q4806&amp;"W",R4806))</f>
        <v>Flange Straight-CU-Tin-PET-5W-2</v>
      </c>
      <c r="T4806" s="14" t="str">
        <f>IF(COUNTIF(Cycletime[Element Desc.],ProjectsDB[[#This Row],[Element Desc.]])&gt;0,"Found","Not Found")</f>
        <v>Found</v>
      </c>
    </row>
    <row r="4807" spans="2:20" x14ac:dyDescent="0.25">
      <c r="B4807" s="8" t="s">
        <v>9955</v>
      </c>
      <c r="C4807" s="9" t="s">
        <v>9956</v>
      </c>
      <c r="D4807" s="9" t="s">
        <v>9957</v>
      </c>
      <c r="E4807" s="10">
        <v>1</v>
      </c>
      <c r="F4807" s="9" t="s">
        <v>9868</v>
      </c>
      <c r="G4807" s="9" t="s">
        <v>96</v>
      </c>
      <c r="H4807" s="11"/>
      <c r="I4807" s="12">
        <v>2200</v>
      </c>
      <c r="J4807" s="12"/>
      <c r="K4807" s="12"/>
      <c r="L4807" s="12">
        <f t="array" ref="L4807">IFERROR(LOOKUP(2^15,SEARCH({"40A","63A","80A","100A","125A","160A","200A","250A","400A","630A","800A","1000A","1250A","1600A","2000A","2500A","3200A","4000A","5000A","6300A"},UPPER(D4807)),{40,63,80,100,125,160,200,250,400,630,800,1000,1250,1600,2000,2500,3200,4000,5000,6300}),0)</f>
        <v>4000</v>
      </c>
      <c r="M4807" s="9" t="str">
        <f t="shared" si="376"/>
        <v>Straight Feeder</v>
      </c>
      <c r="N4807" s="9" t="str">
        <f t="shared" si="377"/>
        <v>CU</v>
      </c>
      <c r="O4807" s="13" t="str">
        <f t="shared" si="378"/>
        <v>Tin</v>
      </c>
      <c r="P4807" s="9" t="str">
        <f t="shared" si="379"/>
        <v>PET</v>
      </c>
      <c r="Q4807" s="9" t="str">
        <f t="shared" si="380"/>
        <v>5</v>
      </c>
      <c r="R48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07" s="14" t="str">
        <f>IF(ProjectsDB[[#This Row],[Item Type]]="Straight Plug-In",_xlfn.TEXTJOIN("-",TRUE,M4807&amp;"-"&amp;_xlfn.LET(_xlpm.txt,ProjectsDB[[#This Row],[Assembly]],_xlpm.pos,FIND("SP",_xlpm.txt),_xlpm.pre,LEFT(_xlpm.txt,_xlpm.pos-1),IF(RIGHT(_xlpm.pre,3)="123","3PL",IF(RIGHT(_xlpm.pre,2)="12","2PL",IF(RIGHT(_xlpm.pre,1)="1","1PL","3PL")))),N4807,O4807,P4807,Q4807&amp;"W",R4807),_xlfn.TEXTJOIN("-",TRUE,M4807,N4807,O4807,P4807,Q4807&amp;"W",R4807))</f>
        <v>Straight Feeder-CU-Tin-PET-5W-2</v>
      </c>
      <c r="T4807" s="14" t="str">
        <f>IF(COUNTIF(Cycletime[Element Desc.],ProjectsDB[[#This Row],[Element Desc.]])&gt;0,"Found","Not Found")</f>
        <v>Found</v>
      </c>
    </row>
    <row r="4808" spans="2:20" x14ac:dyDescent="0.25">
      <c r="B4808" s="8" t="s">
        <v>9958</v>
      </c>
      <c r="C4808" s="9" t="s">
        <v>9959</v>
      </c>
      <c r="D4808" s="9" t="s">
        <v>9960</v>
      </c>
      <c r="E4808" s="10">
        <v>1</v>
      </c>
      <c r="F4808" s="9" t="s">
        <v>9868</v>
      </c>
      <c r="G4808" s="9" t="s">
        <v>96</v>
      </c>
      <c r="H4808" s="11"/>
      <c r="I4808" s="12">
        <v>300</v>
      </c>
      <c r="J4808" s="12">
        <v>300</v>
      </c>
      <c r="K4808" s="12"/>
      <c r="L4808" s="12">
        <f t="array" ref="L4808">IFERROR(LOOKUP(2^15,SEARCH({"40A","63A","80A","100A","125A","160A","200A","250A","400A","630A","800A","1000A","1250A","1600A","2000A","2500A","3200A","4000A","5000A","6300A"},UPPER(D4808)),{40,63,80,100,125,160,200,250,400,630,800,1000,1250,1600,2000,2500,3200,4000,5000,6300}),0)</f>
        <v>4000</v>
      </c>
      <c r="M4808" s="9" t="str">
        <f t="shared" si="376"/>
        <v>Elbow Flat</v>
      </c>
      <c r="N4808" s="9" t="str">
        <f t="shared" si="377"/>
        <v>CU</v>
      </c>
      <c r="O4808" s="13" t="str">
        <f t="shared" si="378"/>
        <v>Tin</v>
      </c>
      <c r="P4808" s="9" t="str">
        <f t="shared" si="379"/>
        <v>PET</v>
      </c>
      <c r="Q4808" s="9" t="str">
        <f t="shared" si="380"/>
        <v>5</v>
      </c>
      <c r="R48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08" s="14" t="str">
        <f>IF(ProjectsDB[[#This Row],[Item Type]]="Straight Plug-In",_xlfn.TEXTJOIN("-",TRUE,M4808&amp;"-"&amp;_xlfn.LET(_xlpm.txt,ProjectsDB[[#This Row],[Assembly]],_xlpm.pos,FIND("SP",_xlpm.txt),_xlpm.pre,LEFT(_xlpm.txt,_xlpm.pos-1),IF(RIGHT(_xlpm.pre,3)="123","3PL",IF(RIGHT(_xlpm.pre,2)="12","2PL",IF(RIGHT(_xlpm.pre,1)="1","1PL","3PL")))),N4808,O4808,P4808,Q4808&amp;"W",R4808),_xlfn.TEXTJOIN("-",TRUE,M4808,N4808,O4808,P4808,Q4808&amp;"W",R4808))</f>
        <v>Elbow Flat-CU-Tin-PET-5W-2</v>
      </c>
      <c r="T4808" s="14" t="str">
        <f>IF(COUNTIF(Cycletime[Element Desc.],ProjectsDB[[#This Row],[Element Desc.]])&gt;0,"Found","Not Found")</f>
        <v>Found</v>
      </c>
    </row>
    <row r="4809" spans="2:20" x14ac:dyDescent="0.25">
      <c r="B4809" s="8" t="s">
        <v>9961</v>
      </c>
      <c r="C4809" s="9" t="s">
        <v>9962</v>
      </c>
      <c r="D4809" s="9" t="s">
        <v>9963</v>
      </c>
      <c r="E4809" s="10">
        <v>1</v>
      </c>
      <c r="F4809" s="9" t="s">
        <v>9868</v>
      </c>
      <c r="G4809" s="9" t="s">
        <v>96</v>
      </c>
      <c r="H4809" s="11"/>
      <c r="I4809" s="12">
        <v>300</v>
      </c>
      <c r="J4809" s="12">
        <v>715</v>
      </c>
      <c r="K4809" s="12">
        <v>465</v>
      </c>
      <c r="L4809" s="12">
        <f t="array" ref="L4809">IFERROR(LOOKUP(2^15,SEARCH({"40A","63A","80A","100A","125A","160A","200A","250A","400A","630A","800A","1000A","1250A","1600A","2000A","2500A","3200A","4000A","5000A","6300A"},UPPER(D4809)),{40,63,80,100,125,160,200,250,400,630,800,1000,1250,1600,2000,2500,3200,4000,5000,6300}),0)</f>
        <v>4000</v>
      </c>
      <c r="M4809" s="9" t="str">
        <f t="shared" si="376"/>
        <v>Offset Flat</v>
      </c>
      <c r="N4809" s="9" t="str">
        <f t="shared" si="377"/>
        <v>CU</v>
      </c>
      <c r="O4809" s="13" t="str">
        <f t="shared" si="378"/>
        <v>Tin</v>
      </c>
      <c r="P4809" s="9" t="str">
        <f t="shared" si="379"/>
        <v>PET</v>
      </c>
      <c r="Q4809" s="9" t="str">
        <f t="shared" si="380"/>
        <v>5</v>
      </c>
      <c r="R48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09" s="14" t="str">
        <f>IF(ProjectsDB[[#This Row],[Item Type]]="Straight Plug-In",_xlfn.TEXTJOIN("-",TRUE,M4809&amp;"-"&amp;_xlfn.LET(_xlpm.txt,ProjectsDB[[#This Row],[Assembly]],_xlpm.pos,FIND("SP",_xlpm.txt),_xlpm.pre,LEFT(_xlpm.txt,_xlpm.pos-1),IF(RIGHT(_xlpm.pre,3)="123","3PL",IF(RIGHT(_xlpm.pre,2)="12","2PL",IF(RIGHT(_xlpm.pre,1)="1","1PL","3PL")))),N4809,O4809,P4809,Q4809&amp;"W",R4809),_xlfn.TEXTJOIN("-",TRUE,M4809,N4809,O4809,P4809,Q4809&amp;"W",R4809))</f>
        <v>Offset Flat-CU-Tin-PET-5W-2</v>
      </c>
      <c r="T4809" s="14" t="str">
        <f>IF(COUNTIF(Cycletime[Element Desc.],ProjectsDB[[#This Row],[Element Desc.]])&gt;0,"Found","Not Found")</f>
        <v>Found</v>
      </c>
    </row>
    <row r="4810" spans="2:20" x14ac:dyDescent="0.25">
      <c r="B4810" s="8" t="s">
        <v>9964</v>
      </c>
      <c r="C4810" s="9" t="s">
        <v>9965</v>
      </c>
      <c r="D4810" s="9" t="s">
        <v>9966</v>
      </c>
      <c r="E4810" s="10">
        <v>1</v>
      </c>
      <c r="F4810" s="9" t="s">
        <v>9868</v>
      </c>
      <c r="G4810" s="9" t="s">
        <v>96</v>
      </c>
      <c r="H4810" s="11"/>
      <c r="I4810" s="12">
        <v>465</v>
      </c>
      <c r="J4810" s="12">
        <v>465</v>
      </c>
      <c r="K4810" s="12"/>
      <c r="L4810" s="12">
        <f t="array" ref="L4810">IFERROR(LOOKUP(2^15,SEARCH({"40A","63A","80A","100A","125A","160A","200A","250A","400A","630A","800A","1000A","1250A","1600A","2000A","2500A","3200A","4000A","5000A","6300A"},UPPER(D4810)),{40,63,80,100,125,160,200,250,400,630,800,1000,1250,1600,2000,2500,3200,4000,5000,6300}),0)</f>
        <v>4000</v>
      </c>
      <c r="M4810" s="9" t="str">
        <f t="shared" si="376"/>
        <v>Elbow Edge</v>
      </c>
      <c r="N4810" s="9" t="str">
        <f t="shared" si="377"/>
        <v>CU</v>
      </c>
      <c r="O4810" s="13" t="str">
        <f t="shared" si="378"/>
        <v>Tin</v>
      </c>
      <c r="P4810" s="9" t="str">
        <f t="shared" si="379"/>
        <v>PET</v>
      </c>
      <c r="Q4810" s="9" t="str">
        <f t="shared" si="380"/>
        <v>5</v>
      </c>
      <c r="R48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10" s="14" t="str">
        <f>IF(ProjectsDB[[#This Row],[Item Type]]="Straight Plug-In",_xlfn.TEXTJOIN("-",TRUE,M4810&amp;"-"&amp;_xlfn.LET(_xlpm.txt,ProjectsDB[[#This Row],[Assembly]],_xlpm.pos,FIND("SP",_xlpm.txt),_xlpm.pre,LEFT(_xlpm.txt,_xlpm.pos-1),IF(RIGHT(_xlpm.pre,3)="123","3PL",IF(RIGHT(_xlpm.pre,2)="12","2PL",IF(RIGHT(_xlpm.pre,1)="1","1PL","3PL")))),N4810,O4810,P4810,Q4810&amp;"W",R4810),_xlfn.TEXTJOIN("-",TRUE,M4810,N4810,O4810,P4810,Q4810&amp;"W",R4810))</f>
        <v>Elbow Edge-CU-Tin-PET-5W-2</v>
      </c>
      <c r="T4810" s="14" t="str">
        <f>IF(COUNTIF(Cycletime[Element Desc.],ProjectsDB[[#This Row],[Element Desc.]])&gt;0,"Found","Not Found")</f>
        <v>Found</v>
      </c>
    </row>
    <row r="4811" spans="2:20" x14ac:dyDescent="0.25">
      <c r="B4811" s="8" t="s">
        <v>9967</v>
      </c>
      <c r="C4811" s="9" t="s">
        <v>9968</v>
      </c>
      <c r="D4811" s="9" t="s">
        <v>9969</v>
      </c>
      <c r="E4811" s="10">
        <v>5</v>
      </c>
      <c r="F4811" s="9" t="s">
        <v>9868</v>
      </c>
      <c r="G4811" s="9" t="s">
        <v>96</v>
      </c>
      <c r="H4811" s="11"/>
      <c r="I4811" s="12">
        <v>3000</v>
      </c>
      <c r="J4811" s="12"/>
      <c r="K4811" s="12"/>
      <c r="L4811" s="12">
        <f t="array" ref="L4811">IFERROR(LOOKUP(2^15,SEARCH({"40A","63A","80A","100A","125A","160A","200A","250A","400A","630A","800A","1000A","1250A","1600A","2000A","2500A","3200A","4000A","5000A","6300A"},UPPER(D4811)),{40,63,80,100,125,160,200,250,400,630,800,1000,1250,1600,2000,2500,3200,4000,5000,6300}),0)</f>
        <v>4000</v>
      </c>
      <c r="M4811" s="9" t="str">
        <f t="shared" si="376"/>
        <v>Straight Feeder</v>
      </c>
      <c r="N4811" s="9" t="str">
        <f t="shared" si="377"/>
        <v>CU</v>
      </c>
      <c r="O4811" s="13" t="str">
        <f t="shared" si="378"/>
        <v>Tin</v>
      </c>
      <c r="P4811" s="9" t="str">
        <f t="shared" si="379"/>
        <v>PET</v>
      </c>
      <c r="Q4811" s="9" t="str">
        <f t="shared" si="380"/>
        <v>5</v>
      </c>
      <c r="R48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11" s="14" t="str">
        <f>IF(ProjectsDB[[#This Row],[Item Type]]="Straight Plug-In",_xlfn.TEXTJOIN("-",TRUE,M4811&amp;"-"&amp;_xlfn.LET(_xlpm.txt,ProjectsDB[[#This Row],[Assembly]],_xlpm.pos,FIND("SP",_xlpm.txt),_xlpm.pre,LEFT(_xlpm.txt,_xlpm.pos-1),IF(RIGHT(_xlpm.pre,3)="123","3PL",IF(RIGHT(_xlpm.pre,2)="12","2PL",IF(RIGHT(_xlpm.pre,1)="1","1PL","3PL")))),N4811,O4811,P4811,Q4811&amp;"W",R4811),_xlfn.TEXTJOIN("-",TRUE,M4811,N4811,O4811,P4811,Q4811&amp;"W",R4811))</f>
        <v>Straight Feeder-CU-Tin-PET-5W-2</v>
      </c>
      <c r="T4811" s="14" t="str">
        <f>IF(COUNTIF(Cycletime[Element Desc.],ProjectsDB[[#This Row],[Element Desc.]])&gt;0,"Found","Not Found")</f>
        <v>Found</v>
      </c>
    </row>
    <row r="4812" spans="2:20" x14ac:dyDescent="0.25">
      <c r="B4812" s="8" t="s">
        <v>9970</v>
      </c>
      <c r="C4812" s="9" t="s">
        <v>9971</v>
      </c>
      <c r="D4812" s="9" t="s">
        <v>9972</v>
      </c>
      <c r="E4812" s="10">
        <v>1</v>
      </c>
      <c r="F4812" s="9" t="s">
        <v>9868</v>
      </c>
      <c r="G4812" s="9" t="s">
        <v>96</v>
      </c>
      <c r="H4812" s="11"/>
      <c r="I4812" s="12">
        <v>1000</v>
      </c>
      <c r="J4812" s="12"/>
      <c r="K4812" s="12"/>
      <c r="L4812" s="12">
        <f t="array" ref="L4812">IFERROR(LOOKUP(2^15,SEARCH({"40A","63A","80A","100A","125A","160A","200A","250A","400A","630A","800A","1000A","1250A","1600A","2000A","2500A","3200A","4000A","5000A","6300A"},UPPER(D4812)),{40,63,80,100,125,160,200,250,400,630,800,1000,1250,1600,2000,2500,3200,4000,5000,6300}),0)</f>
        <v>4000</v>
      </c>
      <c r="M4812" s="9" t="str">
        <f t="shared" si="376"/>
        <v>Straight Feeder</v>
      </c>
      <c r="N4812" s="9" t="str">
        <f t="shared" si="377"/>
        <v>CU</v>
      </c>
      <c r="O4812" s="13" t="str">
        <f t="shared" si="378"/>
        <v>Tin</v>
      </c>
      <c r="P4812" s="9" t="str">
        <f t="shared" si="379"/>
        <v>PET</v>
      </c>
      <c r="Q4812" s="9" t="str">
        <f t="shared" si="380"/>
        <v>5</v>
      </c>
      <c r="R48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12" s="14" t="str">
        <f>IF(ProjectsDB[[#This Row],[Item Type]]="Straight Plug-In",_xlfn.TEXTJOIN("-",TRUE,M4812&amp;"-"&amp;_xlfn.LET(_xlpm.txt,ProjectsDB[[#This Row],[Assembly]],_xlpm.pos,FIND("SP",_xlpm.txt),_xlpm.pre,LEFT(_xlpm.txt,_xlpm.pos-1),IF(RIGHT(_xlpm.pre,3)="123","3PL",IF(RIGHT(_xlpm.pre,2)="12","2PL",IF(RIGHT(_xlpm.pre,1)="1","1PL","3PL")))),N4812,O4812,P4812,Q4812&amp;"W",R4812),_xlfn.TEXTJOIN("-",TRUE,M4812,N4812,O4812,P4812,Q4812&amp;"W",R4812))</f>
        <v>Straight Feeder-CU-Tin-PET-5W-2</v>
      </c>
      <c r="T4812" s="14" t="str">
        <f>IF(COUNTIF(Cycletime[Element Desc.],ProjectsDB[[#This Row],[Element Desc.]])&gt;0,"Found","Not Found")</f>
        <v>Found</v>
      </c>
    </row>
    <row r="4813" spans="2:20" x14ac:dyDescent="0.25">
      <c r="B4813" s="8" t="s">
        <v>9973</v>
      </c>
      <c r="C4813" s="9" t="s">
        <v>9974</v>
      </c>
      <c r="D4813" s="9" t="s">
        <v>9975</v>
      </c>
      <c r="E4813" s="10">
        <v>1</v>
      </c>
      <c r="F4813" s="9" t="s">
        <v>9868</v>
      </c>
      <c r="G4813" s="9" t="s">
        <v>96</v>
      </c>
      <c r="H4813" s="11"/>
      <c r="I4813" s="12">
        <v>2620</v>
      </c>
      <c r="J4813" s="12"/>
      <c r="K4813" s="12"/>
      <c r="L4813" s="12">
        <f t="array" ref="L4813">IFERROR(LOOKUP(2^15,SEARCH({"40A","63A","80A","100A","125A","160A","200A","250A","400A","630A","800A","1000A","1250A","1600A","2000A","2500A","3200A","4000A","5000A","6300A"},UPPER(D4813)),{40,63,80,100,125,160,200,250,400,630,800,1000,1250,1600,2000,2500,3200,4000,5000,6300}),0)</f>
        <v>4000</v>
      </c>
      <c r="M4813" s="9" t="str">
        <f t="shared" si="376"/>
        <v>Straight Feeder</v>
      </c>
      <c r="N4813" s="9" t="str">
        <f t="shared" si="377"/>
        <v>CU</v>
      </c>
      <c r="O4813" s="13" t="str">
        <f t="shared" si="378"/>
        <v>Tin</v>
      </c>
      <c r="P4813" s="9" t="str">
        <f t="shared" si="379"/>
        <v>PET</v>
      </c>
      <c r="Q4813" s="9" t="str">
        <f t="shared" si="380"/>
        <v>5</v>
      </c>
      <c r="R48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13" s="14" t="str">
        <f>IF(ProjectsDB[[#This Row],[Item Type]]="Straight Plug-In",_xlfn.TEXTJOIN("-",TRUE,M4813&amp;"-"&amp;_xlfn.LET(_xlpm.txt,ProjectsDB[[#This Row],[Assembly]],_xlpm.pos,FIND("SP",_xlpm.txt),_xlpm.pre,LEFT(_xlpm.txt,_xlpm.pos-1),IF(RIGHT(_xlpm.pre,3)="123","3PL",IF(RIGHT(_xlpm.pre,2)="12","2PL",IF(RIGHT(_xlpm.pre,1)="1","1PL","3PL")))),N4813,O4813,P4813,Q4813&amp;"W",R4813),_xlfn.TEXTJOIN("-",TRUE,M4813,N4813,O4813,P4813,Q4813&amp;"W",R4813))</f>
        <v>Straight Feeder-CU-Tin-PET-5W-2</v>
      </c>
      <c r="T4813" s="14" t="str">
        <f>IF(COUNTIF(Cycletime[Element Desc.],ProjectsDB[[#This Row],[Element Desc.]])&gt;0,"Found","Not Found")</f>
        <v>Found</v>
      </c>
    </row>
    <row r="4814" spans="2:20" x14ac:dyDescent="0.25">
      <c r="B4814" s="8" t="s">
        <v>9976</v>
      </c>
      <c r="C4814" s="9" t="s">
        <v>1770</v>
      </c>
      <c r="D4814" s="9" t="s">
        <v>1771</v>
      </c>
      <c r="E4814" s="10">
        <v>3</v>
      </c>
      <c r="F4814" s="9" t="s">
        <v>9868</v>
      </c>
      <c r="G4814" s="9" t="s">
        <v>96</v>
      </c>
      <c r="H4814" s="11"/>
      <c r="I4814" s="12"/>
      <c r="J4814" s="12"/>
      <c r="K4814" s="12"/>
      <c r="L4814" s="12">
        <f t="array" ref="L4814">IFERROR(LOOKUP(2^15,SEARCH({"40A","63A","80A","100A","125A","160A","200A","250A","400A","630A","800A","1000A","1250A","1600A","2000A","2500A","3200A","4000A","5000A","6300A"},UPPER(D4814)),{40,63,80,100,125,160,200,250,400,630,800,1000,1250,1600,2000,2500,3200,4000,5000,6300}),0)</f>
        <v>4000</v>
      </c>
      <c r="M4814" s="9" t="str">
        <f t="shared" si="376"/>
        <v>Hanger Support</v>
      </c>
      <c r="N4814" s="9" t="str">
        <f t="shared" si="377"/>
        <v>CU</v>
      </c>
      <c r="O4814" s="13" t="str">
        <f t="shared" si="378"/>
        <v>None</v>
      </c>
      <c r="P4814" s="9" t="str">
        <f t="shared" si="379"/>
        <v>None</v>
      </c>
      <c r="Q4814" s="9" t="str">
        <f t="shared" si="380"/>
        <v>0</v>
      </c>
      <c r="R48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14" s="14" t="str">
        <f>IF(ProjectsDB[[#This Row],[Item Type]]="Straight Plug-In",_xlfn.TEXTJOIN("-",TRUE,M4814&amp;"-"&amp;_xlfn.LET(_xlpm.txt,ProjectsDB[[#This Row],[Assembly]],_xlpm.pos,FIND("SP",_xlpm.txt),_xlpm.pre,LEFT(_xlpm.txt,_xlpm.pos-1),IF(RIGHT(_xlpm.pre,3)="123","3PL",IF(RIGHT(_xlpm.pre,2)="12","2PL",IF(RIGHT(_xlpm.pre,1)="1","1PL","3PL")))),N4814,O4814,P4814,Q4814&amp;"W",R4814),_xlfn.TEXTJOIN("-",TRUE,M4814,N4814,O4814,P4814,Q4814&amp;"W",R4814))</f>
        <v>Hanger Support-CU-None-None-0W-2</v>
      </c>
      <c r="T4814" s="14" t="str">
        <f>IF(COUNTIF(Cycletime[Element Desc.],ProjectsDB[[#This Row],[Element Desc.]])&gt;0,"Found","Not Found")</f>
        <v>Found</v>
      </c>
    </row>
    <row r="4815" spans="2:20" x14ac:dyDescent="0.25">
      <c r="B4815" s="8" t="s">
        <v>9977</v>
      </c>
      <c r="C4815" s="9" t="s">
        <v>1767</v>
      </c>
      <c r="D4815" s="9" t="s">
        <v>1768</v>
      </c>
      <c r="E4815" s="10">
        <v>16</v>
      </c>
      <c r="F4815" s="9" t="s">
        <v>9868</v>
      </c>
      <c r="G4815" s="9" t="s">
        <v>96</v>
      </c>
      <c r="H4815" s="11"/>
      <c r="I4815" s="12"/>
      <c r="J4815" s="12"/>
      <c r="K4815" s="12"/>
      <c r="L4815" s="12">
        <f t="array" ref="L4815">IFERROR(LOOKUP(2^15,SEARCH({"40A","63A","80A","100A","125A","160A","200A","250A","400A","630A","800A","1000A","1250A","1600A","2000A","2500A","3200A","4000A","5000A","6300A"},UPPER(D4815)),{40,63,80,100,125,160,200,250,400,630,800,1000,1250,1600,2000,2500,3200,4000,5000,6300}),0)</f>
        <v>4000</v>
      </c>
      <c r="M4815" s="9" t="str">
        <f t="shared" si="376"/>
        <v>Hanger Support</v>
      </c>
      <c r="N4815" s="9" t="str">
        <f t="shared" si="377"/>
        <v>CU</v>
      </c>
      <c r="O4815" s="13" t="str">
        <f t="shared" si="378"/>
        <v>None</v>
      </c>
      <c r="P4815" s="9" t="str">
        <f t="shared" si="379"/>
        <v>None</v>
      </c>
      <c r="Q4815" s="9" t="str">
        <f t="shared" si="380"/>
        <v>0</v>
      </c>
      <c r="R48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15" s="14" t="str">
        <f>IF(ProjectsDB[[#This Row],[Item Type]]="Straight Plug-In",_xlfn.TEXTJOIN("-",TRUE,M4815&amp;"-"&amp;_xlfn.LET(_xlpm.txt,ProjectsDB[[#This Row],[Assembly]],_xlpm.pos,FIND("SP",_xlpm.txt),_xlpm.pre,LEFT(_xlpm.txt,_xlpm.pos-1),IF(RIGHT(_xlpm.pre,3)="123","3PL",IF(RIGHT(_xlpm.pre,2)="12","2PL",IF(RIGHT(_xlpm.pre,1)="1","1PL","3PL")))),N4815,O4815,P4815,Q4815&amp;"W",R4815),_xlfn.TEXTJOIN("-",TRUE,M4815,N4815,O4815,P4815,Q4815&amp;"W",R4815))</f>
        <v>Hanger Support-CU-None-None-0W-2</v>
      </c>
      <c r="T4815" s="14" t="str">
        <f>IF(COUNTIF(Cycletime[Element Desc.],ProjectsDB[[#This Row],[Element Desc.]])&gt;0,"Found","Not Found")</f>
        <v>Found</v>
      </c>
    </row>
    <row r="4816" spans="2:20" x14ac:dyDescent="0.25">
      <c r="B4816" s="8" t="s">
        <v>9978</v>
      </c>
      <c r="C4816" s="9" t="s">
        <v>9979</v>
      </c>
      <c r="D4816" s="9" t="s">
        <v>9980</v>
      </c>
      <c r="E4816" s="10">
        <v>12</v>
      </c>
      <c r="F4816" s="9" t="s">
        <v>9868</v>
      </c>
      <c r="G4816" s="9" t="s">
        <v>96</v>
      </c>
      <c r="H4816" s="11"/>
      <c r="I4816" s="12"/>
      <c r="J4816" s="12"/>
      <c r="K4816" s="12"/>
      <c r="L4816" s="12">
        <f t="array" ref="L4816">IFERROR(LOOKUP(2^15,SEARCH({"40A","63A","80A","100A","125A","160A","200A","250A","400A","630A","800A","1000A","1250A","1600A","2000A","2500A","3200A","4000A","5000A","6300A"},UPPER(D4816)),{40,63,80,100,125,160,200,250,400,630,800,1000,1250,1600,2000,2500,3200,4000,5000,6300}),0)</f>
        <v>4000</v>
      </c>
      <c r="M4816" s="9" t="str">
        <f t="shared" si="376"/>
        <v>Joint Pack</v>
      </c>
      <c r="N4816" s="9" t="str">
        <f t="shared" si="377"/>
        <v>CU</v>
      </c>
      <c r="O4816" s="13" t="str">
        <f t="shared" si="378"/>
        <v>Tin</v>
      </c>
      <c r="P4816" s="9" t="str">
        <f t="shared" si="379"/>
        <v>None</v>
      </c>
      <c r="Q4816" s="9" t="str">
        <f t="shared" si="380"/>
        <v>5</v>
      </c>
      <c r="R48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16" s="14" t="str">
        <f>IF(ProjectsDB[[#This Row],[Item Type]]="Straight Plug-In",_xlfn.TEXTJOIN("-",TRUE,M4816&amp;"-"&amp;_xlfn.LET(_xlpm.txt,ProjectsDB[[#This Row],[Assembly]],_xlpm.pos,FIND("SP",_xlpm.txt),_xlpm.pre,LEFT(_xlpm.txt,_xlpm.pos-1),IF(RIGHT(_xlpm.pre,3)="123","3PL",IF(RIGHT(_xlpm.pre,2)="12","2PL",IF(RIGHT(_xlpm.pre,1)="1","1PL","3PL")))),N4816,O4816,P4816,Q4816&amp;"W",R4816),_xlfn.TEXTJOIN("-",TRUE,M4816,N4816,O4816,P4816,Q4816&amp;"W",R4816))</f>
        <v>Joint Pack-CU-Tin-None-5W-2</v>
      </c>
      <c r="T4816" s="14" t="str">
        <f>IF(COUNTIF(Cycletime[Element Desc.],ProjectsDB[[#This Row],[Element Desc.]])&gt;0,"Found","Not Found")</f>
        <v>Found</v>
      </c>
    </row>
    <row r="4817" spans="2:20" x14ac:dyDescent="0.25">
      <c r="B4817" s="8" t="s">
        <v>9981</v>
      </c>
      <c r="C4817" s="9" t="s">
        <v>9982</v>
      </c>
      <c r="D4817" s="9" t="s">
        <v>9983</v>
      </c>
      <c r="E4817" s="10">
        <v>1</v>
      </c>
      <c r="F4817" s="9" t="s">
        <v>9868</v>
      </c>
      <c r="G4817" s="9" t="s">
        <v>96</v>
      </c>
      <c r="H4817" s="11"/>
      <c r="I4817" s="12">
        <v>2200</v>
      </c>
      <c r="J4817" s="12"/>
      <c r="K4817" s="12"/>
      <c r="L4817" s="12">
        <f t="array" ref="L4817">IFERROR(LOOKUP(2^15,SEARCH({"40A","63A","80A","100A","125A","160A","200A","250A","400A","630A","800A","1000A","1250A","1600A","2000A","2500A","3200A","4000A","5000A","6300A"},UPPER(D4817)),{40,63,80,100,125,160,200,250,400,630,800,1000,1250,1600,2000,2500,3200,4000,5000,6300}),0)</f>
        <v>4000</v>
      </c>
      <c r="M4817" s="9" t="str">
        <f t="shared" si="376"/>
        <v>Straight Feeder</v>
      </c>
      <c r="N4817" s="9" t="str">
        <f t="shared" si="377"/>
        <v>CU</v>
      </c>
      <c r="O4817" s="13" t="str">
        <f t="shared" si="378"/>
        <v>Tin</v>
      </c>
      <c r="P4817" s="9" t="str">
        <f t="shared" si="379"/>
        <v>PET</v>
      </c>
      <c r="Q4817" s="9" t="str">
        <f t="shared" si="380"/>
        <v>5</v>
      </c>
      <c r="R48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17" s="14" t="str">
        <f>IF(ProjectsDB[[#This Row],[Item Type]]="Straight Plug-In",_xlfn.TEXTJOIN("-",TRUE,M4817&amp;"-"&amp;_xlfn.LET(_xlpm.txt,ProjectsDB[[#This Row],[Assembly]],_xlpm.pos,FIND("SP",_xlpm.txt),_xlpm.pre,LEFT(_xlpm.txt,_xlpm.pos-1),IF(RIGHT(_xlpm.pre,3)="123","3PL",IF(RIGHT(_xlpm.pre,2)="12","2PL",IF(RIGHT(_xlpm.pre,1)="1","1PL","3PL")))),N4817,O4817,P4817,Q4817&amp;"W",R4817),_xlfn.TEXTJOIN("-",TRUE,M4817,N4817,O4817,P4817,Q4817&amp;"W",R4817))</f>
        <v>Straight Feeder-CU-Tin-PET-5W-2</v>
      </c>
      <c r="T4817" s="14" t="str">
        <f>IF(COUNTIF(Cycletime[Element Desc.],ProjectsDB[[#This Row],[Element Desc.]])&gt;0,"Found","Not Found")</f>
        <v>Found</v>
      </c>
    </row>
    <row r="4818" spans="2:20" x14ac:dyDescent="0.25">
      <c r="B4818" s="8" t="s">
        <v>9984</v>
      </c>
      <c r="C4818" s="9" t="s">
        <v>9985</v>
      </c>
      <c r="D4818" s="9" t="s">
        <v>9986</v>
      </c>
      <c r="E4818" s="10">
        <v>2</v>
      </c>
      <c r="F4818" s="9" t="s">
        <v>9868</v>
      </c>
      <c r="G4818" s="9" t="s">
        <v>96</v>
      </c>
      <c r="H4818" s="11"/>
      <c r="I4818" s="12">
        <v>425</v>
      </c>
      <c r="J4818" s="12"/>
      <c r="K4818" s="12"/>
      <c r="L4818" s="12">
        <f t="array" ref="L4818">IFERROR(LOOKUP(2^15,SEARCH({"40A","63A","80A","100A","125A","160A","200A","250A","400A","630A","800A","1000A","1250A","1600A","2000A","2500A","3200A","4000A","5000A","6300A"},UPPER(D4818)),{40,63,80,100,125,160,200,250,400,630,800,1000,1250,1600,2000,2500,3200,4000,5000,6300}),0)</f>
        <v>4000</v>
      </c>
      <c r="M4818" s="9" t="str">
        <f t="shared" si="376"/>
        <v>Flange Straight</v>
      </c>
      <c r="N4818" s="9" t="str">
        <f t="shared" si="377"/>
        <v>CU</v>
      </c>
      <c r="O4818" s="13" t="str">
        <f t="shared" si="378"/>
        <v>Tin</v>
      </c>
      <c r="P4818" s="9" t="str">
        <f t="shared" si="379"/>
        <v>PET</v>
      </c>
      <c r="Q4818" s="9" t="str">
        <f t="shared" si="380"/>
        <v>5</v>
      </c>
      <c r="R48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18" s="14" t="str">
        <f>IF(ProjectsDB[[#This Row],[Item Type]]="Straight Plug-In",_xlfn.TEXTJOIN("-",TRUE,M4818&amp;"-"&amp;_xlfn.LET(_xlpm.txt,ProjectsDB[[#This Row],[Assembly]],_xlpm.pos,FIND("SP",_xlpm.txt),_xlpm.pre,LEFT(_xlpm.txt,_xlpm.pos-1),IF(RIGHT(_xlpm.pre,3)="123","3PL",IF(RIGHT(_xlpm.pre,2)="12","2PL",IF(RIGHT(_xlpm.pre,1)="1","1PL","3PL")))),N4818,O4818,P4818,Q4818&amp;"W",R4818),_xlfn.TEXTJOIN("-",TRUE,M4818,N4818,O4818,P4818,Q4818&amp;"W",R4818))</f>
        <v>Flange Straight-CU-Tin-PET-5W-2</v>
      </c>
      <c r="T4818" s="14" t="str">
        <f>IF(COUNTIF(Cycletime[Element Desc.],ProjectsDB[[#This Row],[Element Desc.]])&gt;0,"Found","Not Found")</f>
        <v>Found</v>
      </c>
    </row>
    <row r="4819" spans="2:20" x14ac:dyDescent="0.25">
      <c r="B4819" s="8" t="s">
        <v>9987</v>
      </c>
      <c r="C4819" s="9" t="s">
        <v>9988</v>
      </c>
      <c r="D4819" s="9" t="s">
        <v>9989</v>
      </c>
      <c r="E4819" s="10">
        <v>1</v>
      </c>
      <c r="F4819" s="9" t="s">
        <v>9868</v>
      </c>
      <c r="G4819" s="9" t="s">
        <v>96</v>
      </c>
      <c r="H4819" s="11"/>
      <c r="I4819" s="12">
        <v>300</v>
      </c>
      <c r="J4819" s="12">
        <v>715</v>
      </c>
      <c r="K4819" s="12">
        <v>465</v>
      </c>
      <c r="L4819" s="12">
        <f t="array" ref="L4819">IFERROR(LOOKUP(2^15,SEARCH({"40A","63A","80A","100A","125A","160A","200A","250A","400A","630A","800A","1000A","1250A","1600A","2000A","2500A","3200A","4000A","5000A","6300A"},UPPER(D4819)),{40,63,80,100,125,160,200,250,400,630,800,1000,1250,1600,2000,2500,3200,4000,5000,6300}),0)</f>
        <v>4000</v>
      </c>
      <c r="M4819" s="9" t="str">
        <f t="shared" si="376"/>
        <v>Offset Flat</v>
      </c>
      <c r="N4819" s="9" t="str">
        <f t="shared" si="377"/>
        <v>CU</v>
      </c>
      <c r="O4819" s="13" t="str">
        <f t="shared" si="378"/>
        <v>Tin</v>
      </c>
      <c r="P4819" s="9" t="str">
        <f t="shared" si="379"/>
        <v>PET</v>
      </c>
      <c r="Q4819" s="9" t="str">
        <f t="shared" si="380"/>
        <v>5</v>
      </c>
      <c r="R48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19" s="14" t="str">
        <f>IF(ProjectsDB[[#This Row],[Item Type]]="Straight Plug-In",_xlfn.TEXTJOIN("-",TRUE,M4819&amp;"-"&amp;_xlfn.LET(_xlpm.txt,ProjectsDB[[#This Row],[Assembly]],_xlpm.pos,FIND("SP",_xlpm.txt),_xlpm.pre,LEFT(_xlpm.txt,_xlpm.pos-1),IF(RIGHT(_xlpm.pre,3)="123","3PL",IF(RIGHT(_xlpm.pre,2)="12","2PL",IF(RIGHT(_xlpm.pre,1)="1","1PL","3PL")))),N4819,O4819,P4819,Q4819&amp;"W",R4819),_xlfn.TEXTJOIN("-",TRUE,M4819,N4819,O4819,P4819,Q4819&amp;"W",R4819))</f>
        <v>Offset Flat-CU-Tin-PET-5W-2</v>
      </c>
      <c r="T4819" s="14" t="str">
        <f>IF(COUNTIF(Cycletime[Element Desc.],ProjectsDB[[#This Row],[Element Desc.]])&gt;0,"Found","Not Found")</f>
        <v>Found</v>
      </c>
    </row>
    <row r="4820" spans="2:20" x14ac:dyDescent="0.25">
      <c r="B4820" s="8" t="s">
        <v>9990</v>
      </c>
      <c r="C4820" s="9" t="s">
        <v>9991</v>
      </c>
      <c r="D4820" s="9" t="s">
        <v>9992</v>
      </c>
      <c r="E4820" s="10">
        <v>5</v>
      </c>
      <c r="F4820" s="9" t="s">
        <v>9868</v>
      </c>
      <c r="G4820" s="9" t="s">
        <v>96</v>
      </c>
      <c r="H4820" s="11"/>
      <c r="I4820" s="12">
        <v>3000</v>
      </c>
      <c r="J4820" s="12"/>
      <c r="K4820" s="12"/>
      <c r="L4820" s="12">
        <f t="array" ref="L4820">IFERROR(LOOKUP(2^15,SEARCH({"40A","63A","80A","100A","125A","160A","200A","250A","400A","630A","800A","1000A","1250A","1600A","2000A","2500A","3200A","4000A","5000A","6300A"},UPPER(D4820)),{40,63,80,100,125,160,200,250,400,630,800,1000,1250,1600,2000,2500,3200,4000,5000,6300}),0)</f>
        <v>4000</v>
      </c>
      <c r="M4820" s="9" t="str">
        <f t="shared" si="376"/>
        <v>Straight Feeder</v>
      </c>
      <c r="N4820" s="9" t="str">
        <f t="shared" si="377"/>
        <v>CU</v>
      </c>
      <c r="O4820" s="13" t="str">
        <f t="shared" si="378"/>
        <v>Tin</v>
      </c>
      <c r="P4820" s="9" t="str">
        <f t="shared" si="379"/>
        <v>PET</v>
      </c>
      <c r="Q4820" s="9" t="str">
        <f t="shared" si="380"/>
        <v>5</v>
      </c>
      <c r="R48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20" s="14" t="str">
        <f>IF(ProjectsDB[[#This Row],[Item Type]]="Straight Plug-In",_xlfn.TEXTJOIN("-",TRUE,M4820&amp;"-"&amp;_xlfn.LET(_xlpm.txt,ProjectsDB[[#This Row],[Assembly]],_xlpm.pos,FIND("SP",_xlpm.txt),_xlpm.pre,LEFT(_xlpm.txt,_xlpm.pos-1),IF(RIGHT(_xlpm.pre,3)="123","3PL",IF(RIGHT(_xlpm.pre,2)="12","2PL",IF(RIGHT(_xlpm.pre,1)="1","1PL","3PL")))),N4820,O4820,P4820,Q4820&amp;"W",R4820),_xlfn.TEXTJOIN("-",TRUE,M4820,N4820,O4820,P4820,Q4820&amp;"W",R4820))</f>
        <v>Straight Feeder-CU-Tin-PET-5W-2</v>
      </c>
      <c r="T4820" s="14" t="str">
        <f>IF(COUNTIF(Cycletime[Element Desc.],ProjectsDB[[#This Row],[Element Desc.]])&gt;0,"Found","Not Found")</f>
        <v>Found</v>
      </c>
    </row>
    <row r="4821" spans="2:20" x14ac:dyDescent="0.25">
      <c r="B4821" s="8" t="s">
        <v>9993</v>
      </c>
      <c r="C4821" s="9" t="s">
        <v>9994</v>
      </c>
      <c r="D4821" s="9" t="s">
        <v>9995</v>
      </c>
      <c r="E4821" s="10">
        <v>1</v>
      </c>
      <c r="F4821" s="9" t="s">
        <v>9868</v>
      </c>
      <c r="G4821" s="9" t="s">
        <v>96</v>
      </c>
      <c r="H4821" s="11"/>
      <c r="I4821" s="12">
        <v>2800</v>
      </c>
      <c r="J4821" s="12"/>
      <c r="K4821" s="12"/>
      <c r="L4821" s="12">
        <f t="array" ref="L4821">IFERROR(LOOKUP(2^15,SEARCH({"40A","63A","80A","100A","125A","160A","200A","250A","400A","630A","800A","1000A","1250A","1600A","2000A","2500A","3200A","4000A","5000A","6300A"},UPPER(D4821)),{40,63,80,100,125,160,200,250,400,630,800,1000,1250,1600,2000,2500,3200,4000,5000,6300}),0)</f>
        <v>4000</v>
      </c>
      <c r="M4821" s="9" t="str">
        <f t="shared" si="376"/>
        <v>Straight Feeder</v>
      </c>
      <c r="N4821" s="9" t="str">
        <f t="shared" si="377"/>
        <v>CU</v>
      </c>
      <c r="O4821" s="13" t="str">
        <f t="shared" si="378"/>
        <v>Tin</v>
      </c>
      <c r="P4821" s="9" t="str">
        <f t="shared" si="379"/>
        <v>PET</v>
      </c>
      <c r="Q4821" s="9" t="str">
        <f t="shared" si="380"/>
        <v>5</v>
      </c>
      <c r="R48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21" s="14" t="str">
        <f>IF(ProjectsDB[[#This Row],[Item Type]]="Straight Plug-In",_xlfn.TEXTJOIN("-",TRUE,M4821&amp;"-"&amp;_xlfn.LET(_xlpm.txt,ProjectsDB[[#This Row],[Assembly]],_xlpm.pos,FIND("SP",_xlpm.txt),_xlpm.pre,LEFT(_xlpm.txt,_xlpm.pos-1),IF(RIGHT(_xlpm.pre,3)="123","3PL",IF(RIGHT(_xlpm.pre,2)="12","2PL",IF(RIGHT(_xlpm.pre,1)="1","1PL","3PL")))),N4821,O4821,P4821,Q4821&amp;"W",R4821),_xlfn.TEXTJOIN("-",TRUE,M4821,N4821,O4821,P4821,Q4821&amp;"W",R4821))</f>
        <v>Straight Feeder-CU-Tin-PET-5W-2</v>
      </c>
      <c r="T4821" s="14" t="str">
        <f>IF(COUNTIF(Cycletime[Element Desc.],ProjectsDB[[#This Row],[Element Desc.]])&gt;0,"Found","Not Found")</f>
        <v>Found</v>
      </c>
    </row>
    <row r="4822" spans="2:20" x14ac:dyDescent="0.25">
      <c r="B4822" s="8" t="s">
        <v>9996</v>
      </c>
      <c r="C4822" s="9" t="s">
        <v>9997</v>
      </c>
      <c r="D4822" s="9" t="s">
        <v>9998</v>
      </c>
      <c r="E4822" s="10">
        <v>1</v>
      </c>
      <c r="F4822" s="9" t="s">
        <v>9868</v>
      </c>
      <c r="G4822" s="9" t="s">
        <v>96</v>
      </c>
      <c r="H4822" s="11"/>
      <c r="I4822" s="12">
        <v>465</v>
      </c>
      <c r="J4822" s="12">
        <v>465</v>
      </c>
      <c r="K4822" s="12"/>
      <c r="L4822" s="12">
        <f t="array" ref="L4822">IFERROR(LOOKUP(2^15,SEARCH({"40A","63A","80A","100A","125A","160A","200A","250A","400A","630A","800A","1000A","1250A","1600A","2000A","2500A","3200A","4000A","5000A","6300A"},UPPER(D4822)),{40,63,80,100,125,160,200,250,400,630,800,1000,1250,1600,2000,2500,3200,4000,5000,6300}),0)</f>
        <v>4000</v>
      </c>
      <c r="M4822" s="9" t="str">
        <f t="shared" si="376"/>
        <v>Elbow Edge</v>
      </c>
      <c r="N4822" s="9" t="str">
        <f t="shared" si="377"/>
        <v>CU</v>
      </c>
      <c r="O4822" s="13" t="str">
        <f t="shared" si="378"/>
        <v>Tin</v>
      </c>
      <c r="P4822" s="9" t="str">
        <f t="shared" si="379"/>
        <v>PET</v>
      </c>
      <c r="Q4822" s="9" t="str">
        <f t="shared" si="380"/>
        <v>5</v>
      </c>
      <c r="R48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22" s="14" t="str">
        <f>IF(ProjectsDB[[#This Row],[Item Type]]="Straight Plug-In",_xlfn.TEXTJOIN("-",TRUE,M4822&amp;"-"&amp;_xlfn.LET(_xlpm.txt,ProjectsDB[[#This Row],[Assembly]],_xlpm.pos,FIND("SP",_xlpm.txt),_xlpm.pre,LEFT(_xlpm.txt,_xlpm.pos-1),IF(RIGHT(_xlpm.pre,3)="123","3PL",IF(RIGHT(_xlpm.pre,2)="12","2PL",IF(RIGHT(_xlpm.pre,1)="1","1PL","3PL")))),N4822,O4822,P4822,Q4822&amp;"W",R4822),_xlfn.TEXTJOIN("-",TRUE,M4822,N4822,O4822,P4822,Q4822&amp;"W",R4822))</f>
        <v>Elbow Edge-CU-Tin-PET-5W-2</v>
      </c>
      <c r="T4822" s="14" t="str">
        <f>IF(COUNTIF(Cycletime[Element Desc.],ProjectsDB[[#This Row],[Element Desc.]])&gt;0,"Found","Not Found")</f>
        <v>Found</v>
      </c>
    </row>
    <row r="4823" spans="2:20" x14ac:dyDescent="0.25">
      <c r="B4823" s="8" t="s">
        <v>9999</v>
      </c>
      <c r="C4823" s="9" t="s">
        <v>10000</v>
      </c>
      <c r="D4823" s="9" t="s">
        <v>10001</v>
      </c>
      <c r="E4823" s="10">
        <v>1</v>
      </c>
      <c r="F4823" s="9" t="s">
        <v>9868</v>
      </c>
      <c r="G4823" s="9" t="s">
        <v>96</v>
      </c>
      <c r="H4823" s="11"/>
      <c r="I4823" s="12">
        <v>300</v>
      </c>
      <c r="J4823" s="12">
        <v>300</v>
      </c>
      <c r="K4823" s="12"/>
      <c r="L4823" s="12">
        <f t="array" ref="L4823">IFERROR(LOOKUP(2^15,SEARCH({"40A","63A","80A","100A","125A","160A","200A","250A","400A","630A","800A","1000A","1250A","1600A","2000A","2500A","3200A","4000A","5000A","6300A"},UPPER(D4823)),{40,63,80,100,125,160,200,250,400,630,800,1000,1250,1600,2000,2500,3200,4000,5000,6300}),0)</f>
        <v>4000</v>
      </c>
      <c r="M4823" s="9" t="str">
        <f t="shared" si="376"/>
        <v>Elbow Flat</v>
      </c>
      <c r="N4823" s="9" t="str">
        <f t="shared" si="377"/>
        <v>CU</v>
      </c>
      <c r="O4823" s="13" t="str">
        <f t="shared" si="378"/>
        <v>Tin</v>
      </c>
      <c r="P4823" s="9" t="str">
        <f t="shared" si="379"/>
        <v>PET</v>
      </c>
      <c r="Q4823" s="9" t="str">
        <f t="shared" si="380"/>
        <v>5</v>
      </c>
      <c r="R48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23" s="14" t="str">
        <f>IF(ProjectsDB[[#This Row],[Item Type]]="Straight Plug-In",_xlfn.TEXTJOIN("-",TRUE,M4823&amp;"-"&amp;_xlfn.LET(_xlpm.txt,ProjectsDB[[#This Row],[Assembly]],_xlpm.pos,FIND("SP",_xlpm.txt),_xlpm.pre,LEFT(_xlpm.txt,_xlpm.pos-1),IF(RIGHT(_xlpm.pre,3)="123","3PL",IF(RIGHT(_xlpm.pre,2)="12","2PL",IF(RIGHT(_xlpm.pre,1)="1","1PL","3PL")))),N4823,O4823,P4823,Q4823&amp;"W",R4823),_xlfn.TEXTJOIN("-",TRUE,M4823,N4823,O4823,P4823,Q4823&amp;"W",R4823))</f>
        <v>Elbow Flat-CU-Tin-PET-5W-2</v>
      </c>
      <c r="T4823" s="14" t="str">
        <f>IF(COUNTIF(Cycletime[Element Desc.],ProjectsDB[[#This Row],[Element Desc.]])&gt;0,"Found","Not Found")</f>
        <v>Found</v>
      </c>
    </row>
    <row r="4824" spans="2:20" x14ac:dyDescent="0.25">
      <c r="B4824" s="8" t="s">
        <v>10002</v>
      </c>
      <c r="C4824" s="9" t="s">
        <v>10003</v>
      </c>
      <c r="D4824" s="9" t="s">
        <v>10004</v>
      </c>
      <c r="E4824" s="10">
        <v>1</v>
      </c>
      <c r="F4824" s="9" t="s">
        <v>9868</v>
      </c>
      <c r="G4824" s="9" t="s">
        <v>96</v>
      </c>
      <c r="H4824" s="11"/>
      <c r="I4824" s="12">
        <v>2620</v>
      </c>
      <c r="J4824" s="12"/>
      <c r="K4824" s="12"/>
      <c r="L4824" s="12">
        <f t="array" ref="L4824">IFERROR(LOOKUP(2^15,SEARCH({"40A","63A","80A","100A","125A","160A","200A","250A","400A","630A","800A","1000A","1250A","1600A","2000A","2500A","3200A","4000A","5000A","6300A"},UPPER(D4824)),{40,63,80,100,125,160,200,250,400,630,800,1000,1250,1600,2000,2500,3200,4000,5000,6300}),0)</f>
        <v>4000</v>
      </c>
      <c r="M4824" s="9" t="str">
        <f t="shared" si="376"/>
        <v>Straight Feeder</v>
      </c>
      <c r="N4824" s="9" t="str">
        <f t="shared" si="377"/>
        <v>CU</v>
      </c>
      <c r="O4824" s="13" t="str">
        <f t="shared" si="378"/>
        <v>Tin</v>
      </c>
      <c r="P4824" s="9" t="str">
        <f t="shared" si="379"/>
        <v>PET</v>
      </c>
      <c r="Q4824" s="9" t="str">
        <f t="shared" si="380"/>
        <v>5</v>
      </c>
      <c r="R48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24" s="14" t="str">
        <f>IF(ProjectsDB[[#This Row],[Item Type]]="Straight Plug-In",_xlfn.TEXTJOIN("-",TRUE,M4824&amp;"-"&amp;_xlfn.LET(_xlpm.txt,ProjectsDB[[#This Row],[Assembly]],_xlpm.pos,FIND("SP",_xlpm.txt),_xlpm.pre,LEFT(_xlpm.txt,_xlpm.pos-1),IF(RIGHT(_xlpm.pre,3)="123","3PL",IF(RIGHT(_xlpm.pre,2)="12","2PL",IF(RIGHT(_xlpm.pre,1)="1","1PL","3PL")))),N4824,O4824,P4824,Q4824&amp;"W",R4824),_xlfn.TEXTJOIN("-",TRUE,M4824,N4824,O4824,P4824,Q4824&amp;"W",R4824))</f>
        <v>Straight Feeder-CU-Tin-PET-5W-2</v>
      </c>
      <c r="T4824" s="14" t="str">
        <f>IF(COUNTIF(Cycletime[Element Desc.],ProjectsDB[[#This Row],[Element Desc.]])&gt;0,"Found","Not Found")</f>
        <v>Found</v>
      </c>
    </row>
    <row r="4825" spans="2:20" x14ac:dyDescent="0.25">
      <c r="B4825" s="8" t="s">
        <v>10005</v>
      </c>
      <c r="C4825" s="9" t="s">
        <v>1770</v>
      </c>
      <c r="D4825" s="9" t="s">
        <v>1771</v>
      </c>
      <c r="E4825" s="10">
        <v>3</v>
      </c>
      <c r="F4825" s="9" t="s">
        <v>9868</v>
      </c>
      <c r="G4825" s="9" t="s">
        <v>96</v>
      </c>
      <c r="H4825" s="11"/>
      <c r="I4825" s="12"/>
      <c r="J4825" s="12"/>
      <c r="K4825" s="12"/>
      <c r="L4825" s="12">
        <f t="array" ref="L4825">IFERROR(LOOKUP(2^15,SEARCH({"40A","63A","80A","100A","125A","160A","200A","250A","400A","630A","800A","1000A","1250A","1600A","2000A","2500A","3200A","4000A","5000A","6300A"},UPPER(D4825)),{40,63,80,100,125,160,200,250,400,630,800,1000,1250,1600,2000,2500,3200,4000,5000,6300}),0)</f>
        <v>4000</v>
      </c>
      <c r="M4825" s="9" t="str">
        <f t="shared" si="376"/>
        <v>Hanger Support</v>
      </c>
      <c r="N4825" s="9" t="str">
        <f t="shared" si="377"/>
        <v>CU</v>
      </c>
      <c r="O4825" s="13" t="str">
        <f t="shared" si="378"/>
        <v>None</v>
      </c>
      <c r="P4825" s="9" t="str">
        <f t="shared" si="379"/>
        <v>None</v>
      </c>
      <c r="Q4825" s="9" t="str">
        <f t="shared" si="380"/>
        <v>0</v>
      </c>
      <c r="R48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25" s="14" t="str">
        <f>IF(ProjectsDB[[#This Row],[Item Type]]="Straight Plug-In",_xlfn.TEXTJOIN("-",TRUE,M4825&amp;"-"&amp;_xlfn.LET(_xlpm.txt,ProjectsDB[[#This Row],[Assembly]],_xlpm.pos,FIND("SP",_xlpm.txt),_xlpm.pre,LEFT(_xlpm.txt,_xlpm.pos-1),IF(RIGHT(_xlpm.pre,3)="123","3PL",IF(RIGHT(_xlpm.pre,2)="12","2PL",IF(RIGHT(_xlpm.pre,1)="1","1PL","3PL")))),N4825,O4825,P4825,Q4825&amp;"W",R4825),_xlfn.TEXTJOIN("-",TRUE,M4825,N4825,O4825,P4825,Q4825&amp;"W",R4825))</f>
        <v>Hanger Support-CU-None-None-0W-2</v>
      </c>
      <c r="T4825" s="14" t="str">
        <f>IF(COUNTIF(Cycletime[Element Desc.],ProjectsDB[[#This Row],[Element Desc.]])&gt;0,"Found","Not Found")</f>
        <v>Found</v>
      </c>
    </row>
    <row r="4826" spans="2:20" x14ac:dyDescent="0.25">
      <c r="B4826" s="8" t="s">
        <v>10006</v>
      </c>
      <c r="C4826" s="9" t="s">
        <v>1767</v>
      </c>
      <c r="D4826" s="9" t="s">
        <v>1768</v>
      </c>
      <c r="E4826" s="10">
        <v>16</v>
      </c>
      <c r="F4826" s="9" t="s">
        <v>9868</v>
      </c>
      <c r="G4826" s="9" t="s">
        <v>96</v>
      </c>
      <c r="H4826" s="11"/>
      <c r="I4826" s="12"/>
      <c r="J4826" s="12"/>
      <c r="K4826" s="12"/>
      <c r="L4826" s="12">
        <f t="array" ref="L4826">IFERROR(LOOKUP(2^15,SEARCH({"40A","63A","80A","100A","125A","160A","200A","250A","400A","630A","800A","1000A","1250A","1600A","2000A","2500A","3200A","4000A","5000A","6300A"},UPPER(D4826)),{40,63,80,100,125,160,200,250,400,630,800,1000,1250,1600,2000,2500,3200,4000,5000,6300}),0)</f>
        <v>4000</v>
      </c>
      <c r="M4826" s="9" t="str">
        <f t="shared" si="376"/>
        <v>Hanger Support</v>
      </c>
      <c r="N4826" s="9" t="str">
        <f t="shared" si="377"/>
        <v>CU</v>
      </c>
      <c r="O4826" s="13" t="str">
        <f t="shared" si="378"/>
        <v>None</v>
      </c>
      <c r="P4826" s="9" t="str">
        <f t="shared" si="379"/>
        <v>None</v>
      </c>
      <c r="Q4826" s="9" t="str">
        <f t="shared" si="380"/>
        <v>0</v>
      </c>
      <c r="R48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26" s="14" t="str">
        <f>IF(ProjectsDB[[#This Row],[Item Type]]="Straight Plug-In",_xlfn.TEXTJOIN("-",TRUE,M4826&amp;"-"&amp;_xlfn.LET(_xlpm.txt,ProjectsDB[[#This Row],[Assembly]],_xlpm.pos,FIND("SP",_xlpm.txt),_xlpm.pre,LEFT(_xlpm.txt,_xlpm.pos-1),IF(RIGHT(_xlpm.pre,3)="123","3PL",IF(RIGHT(_xlpm.pre,2)="12","2PL",IF(RIGHT(_xlpm.pre,1)="1","1PL","3PL")))),N4826,O4826,P4826,Q4826&amp;"W",R4826),_xlfn.TEXTJOIN("-",TRUE,M4826,N4826,O4826,P4826,Q4826&amp;"W",R4826))</f>
        <v>Hanger Support-CU-None-None-0W-2</v>
      </c>
      <c r="T4826" s="14" t="str">
        <f>IF(COUNTIF(Cycletime[Element Desc.],ProjectsDB[[#This Row],[Element Desc.]])&gt;0,"Found","Not Found")</f>
        <v>Found</v>
      </c>
    </row>
    <row r="4827" spans="2:20" x14ac:dyDescent="0.25">
      <c r="B4827" s="8" t="s">
        <v>10007</v>
      </c>
      <c r="C4827" s="9" t="s">
        <v>10008</v>
      </c>
      <c r="D4827" s="9" t="s">
        <v>10009</v>
      </c>
      <c r="E4827" s="10">
        <v>12</v>
      </c>
      <c r="F4827" s="9" t="s">
        <v>9868</v>
      </c>
      <c r="G4827" s="9" t="s">
        <v>96</v>
      </c>
      <c r="H4827" s="11"/>
      <c r="I4827" s="12"/>
      <c r="J4827" s="12"/>
      <c r="K4827" s="12"/>
      <c r="L4827" s="12">
        <f t="array" ref="L4827">IFERROR(LOOKUP(2^15,SEARCH({"40A","63A","80A","100A","125A","160A","200A","250A","400A","630A","800A","1000A","1250A","1600A","2000A","2500A","3200A","4000A","5000A","6300A"},UPPER(D4827)),{40,63,80,100,125,160,200,250,400,630,800,1000,1250,1600,2000,2500,3200,4000,5000,6300}),0)</f>
        <v>4000</v>
      </c>
      <c r="M4827" s="9" t="str">
        <f t="shared" si="376"/>
        <v>Joint Pack</v>
      </c>
      <c r="N4827" s="9" t="str">
        <f t="shared" si="377"/>
        <v>CU</v>
      </c>
      <c r="O4827" s="13" t="str">
        <f t="shared" si="378"/>
        <v>Tin</v>
      </c>
      <c r="P4827" s="9" t="str">
        <f t="shared" si="379"/>
        <v>None</v>
      </c>
      <c r="Q4827" s="9" t="str">
        <f t="shared" si="380"/>
        <v>5</v>
      </c>
      <c r="R48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27" s="14" t="str">
        <f>IF(ProjectsDB[[#This Row],[Item Type]]="Straight Plug-In",_xlfn.TEXTJOIN("-",TRUE,M4827&amp;"-"&amp;_xlfn.LET(_xlpm.txt,ProjectsDB[[#This Row],[Assembly]],_xlpm.pos,FIND("SP",_xlpm.txt),_xlpm.pre,LEFT(_xlpm.txt,_xlpm.pos-1),IF(RIGHT(_xlpm.pre,3)="123","3PL",IF(RIGHT(_xlpm.pre,2)="12","2PL",IF(RIGHT(_xlpm.pre,1)="1","1PL","3PL")))),N4827,O4827,P4827,Q4827&amp;"W",R4827),_xlfn.TEXTJOIN("-",TRUE,M4827,N4827,O4827,P4827,Q4827&amp;"W",R4827))</f>
        <v>Joint Pack-CU-Tin-None-5W-2</v>
      </c>
      <c r="T4827" s="14" t="str">
        <f>IF(COUNTIF(Cycletime[Element Desc.],ProjectsDB[[#This Row],[Element Desc.]])&gt;0,"Found","Not Found")</f>
        <v>Found</v>
      </c>
    </row>
    <row r="4828" spans="2:20" x14ac:dyDescent="0.25">
      <c r="B4828" s="8" t="s">
        <v>10010</v>
      </c>
      <c r="C4828" s="9" t="s">
        <v>10011</v>
      </c>
      <c r="D4828" s="9" t="s">
        <v>10012</v>
      </c>
      <c r="E4828" s="10">
        <v>2</v>
      </c>
      <c r="F4828" s="9" t="s">
        <v>9868</v>
      </c>
      <c r="G4828" s="9" t="s">
        <v>96</v>
      </c>
      <c r="H4828" s="11"/>
      <c r="I4828" s="12">
        <v>1500</v>
      </c>
      <c r="J4828" s="12"/>
      <c r="K4828" s="12"/>
      <c r="L4828" s="12">
        <f t="array" ref="L4828">IFERROR(LOOKUP(2^15,SEARCH({"40A","63A","80A","100A","125A","160A","200A","250A","400A","630A","800A","1000A","1250A","1600A","2000A","2500A","3200A","4000A","5000A","6300A"},UPPER(D4828)),{40,63,80,100,125,160,200,250,400,630,800,1000,1250,1600,2000,2500,3200,4000,5000,6300}),0)</f>
        <v>4000</v>
      </c>
      <c r="M4828" s="9" t="str">
        <f t="shared" si="376"/>
        <v>Straight Feeder</v>
      </c>
      <c r="N4828" s="9" t="str">
        <f t="shared" si="377"/>
        <v>CU</v>
      </c>
      <c r="O4828" s="13" t="str">
        <f t="shared" si="378"/>
        <v>Tin</v>
      </c>
      <c r="P4828" s="9" t="str">
        <f t="shared" si="379"/>
        <v>PET</v>
      </c>
      <c r="Q4828" s="9" t="str">
        <f t="shared" si="380"/>
        <v>5</v>
      </c>
      <c r="R48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28" s="14" t="str">
        <f>IF(ProjectsDB[[#This Row],[Item Type]]="Straight Plug-In",_xlfn.TEXTJOIN("-",TRUE,M4828&amp;"-"&amp;_xlfn.LET(_xlpm.txt,ProjectsDB[[#This Row],[Assembly]],_xlpm.pos,FIND("SP",_xlpm.txt),_xlpm.pre,LEFT(_xlpm.txt,_xlpm.pos-1),IF(RIGHT(_xlpm.pre,3)="123","3PL",IF(RIGHT(_xlpm.pre,2)="12","2PL",IF(RIGHT(_xlpm.pre,1)="1","1PL","3PL")))),N4828,O4828,P4828,Q4828&amp;"W",R4828),_xlfn.TEXTJOIN("-",TRUE,M4828,N4828,O4828,P4828,Q4828&amp;"W",R4828))</f>
        <v>Straight Feeder-CU-Tin-PET-5W-2</v>
      </c>
      <c r="T4828" s="14" t="str">
        <f>IF(COUNTIF(Cycletime[Element Desc.],ProjectsDB[[#This Row],[Element Desc.]])&gt;0,"Found","Not Found")</f>
        <v>Found</v>
      </c>
    </row>
    <row r="4829" spans="2:20" x14ac:dyDescent="0.25">
      <c r="B4829" s="8" t="s">
        <v>10013</v>
      </c>
      <c r="C4829" s="9" t="s">
        <v>9872</v>
      </c>
      <c r="D4829" s="9" t="s">
        <v>9873</v>
      </c>
      <c r="E4829" s="10">
        <v>1</v>
      </c>
      <c r="F4829" s="9" t="s">
        <v>9868</v>
      </c>
      <c r="G4829" s="9" t="s">
        <v>96</v>
      </c>
      <c r="H4829" s="11"/>
      <c r="I4829" s="12">
        <v>465</v>
      </c>
      <c r="J4829" s="12">
        <v>465</v>
      </c>
      <c r="K4829" s="12"/>
      <c r="L4829" s="12">
        <f t="array" ref="L4829">IFERROR(LOOKUP(2^15,SEARCH({"40A","63A","80A","100A","125A","160A","200A","250A","400A","630A","800A","1000A","1250A","1600A","2000A","2500A","3200A","4000A","5000A","6300A"},UPPER(D4829)),{40,63,80,100,125,160,200,250,400,630,800,1000,1250,1600,2000,2500,3200,4000,5000,6300}),0)</f>
        <v>4000</v>
      </c>
      <c r="M4829" s="9" t="str">
        <f t="shared" si="376"/>
        <v>Elbow Edge</v>
      </c>
      <c r="N4829" s="9" t="str">
        <f t="shared" si="377"/>
        <v>CU</v>
      </c>
      <c r="O4829" s="13" t="str">
        <f t="shared" si="378"/>
        <v>Tin</v>
      </c>
      <c r="P4829" s="9" t="str">
        <f t="shared" si="379"/>
        <v>PET</v>
      </c>
      <c r="Q4829" s="9" t="str">
        <f t="shared" si="380"/>
        <v>5</v>
      </c>
      <c r="R48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29" s="14" t="str">
        <f>IF(ProjectsDB[[#This Row],[Item Type]]="Straight Plug-In",_xlfn.TEXTJOIN("-",TRUE,M4829&amp;"-"&amp;_xlfn.LET(_xlpm.txt,ProjectsDB[[#This Row],[Assembly]],_xlpm.pos,FIND("SP",_xlpm.txt),_xlpm.pre,LEFT(_xlpm.txt,_xlpm.pos-1),IF(RIGHT(_xlpm.pre,3)="123","3PL",IF(RIGHT(_xlpm.pre,2)="12","2PL",IF(RIGHT(_xlpm.pre,1)="1","1PL","3PL")))),N4829,O4829,P4829,Q4829&amp;"W",R4829),_xlfn.TEXTJOIN("-",TRUE,M4829,N4829,O4829,P4829,Q4829&amp;"W",R4829))</f>
        <v>Elbow Edge-CU-Tin-PET-5W-2</v>
      </c>
      <c r="T4829" s="14" t="str">
        <f>IF(COUNTIF(Cycletime[Element Desc.],ProjectsDB[[#This Row],[Element Desc.]])&gt;0,"Found","Not Found")</f>
        <v>Found</v>
      </c>
    </row>
    <row r="4830" spans="2:20" x14ac:dyDescent="0.25">
      <c r="B4830" s="8" t="s">
        <v>10014</v>
      </c>
      <c r="C4830" s="9" t="s">
        <v>9870</v>
      </c>
      <c r="D4830" s="9" t="s">
        <v>7771</v>
      </c>
      <c r="E4830" s="10">
        <v>2</v>
      </c>
      <c r="F4830" s="9" t="s">
        <v>9868</v>
      </c>
      <c r="G4830" s="9" t="s">
        <v>96</v>
      </c>
      <c r="H4830" s="11"/>
      <c r="I4830" s="12">
        <v>425</v>
      </c>
      <c r="J4830" s="12"/>
      <c r="K4830" s="12"/>
      <c r="L4830" s="12">
        <f t="array" ref="L4830">IFERROR(LOOKUP(2^15,SEARCH({"40A","63A","80A","100A","125A","160A","200A","250A","400A","630A","800A","1000A","1250A","1600A","2000A","2500A","3200A","4000A","5000A","6300A"},UPPER(D4830)),{40,63,80,100,125,160,200,250,400,630,800,1000,1250,1600,2000,2500,3200,4000,5000,6300}),0)</f>
        <v>4000</v>
      </c>
      <c r="M4830" s="9" t="str">
        <f t="shared" si="376"/>
        <v>Flange Straight</v>
      </c>
      <c r="N4830" s="9" t="str">
        <f t="shared" si="377"/>
        <v>CU</v>
      </c>
      <c r="O4830" s="13" t="str">
        <f t="shared" si="378"/>
        <v>Tin</v>
      </c>
      <c r="P4830" s="9" t="str">
        <f t="shared" si="379"/>
        <v>PET</v>
      </c>
      <c r="Q4830" s="9" t="str">
        <f t="shared" si="380"/>
        <v>5</v>
      </c>
      <c r="R48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30" s="14" t="str">
        <f>IF(ProjectsDB[[#This Row],[Item Type]]="Straight Plug-In",_xlfn.TEXTJOIN("-",TRUE,M4830&amp;"-"&amp;_xlfn.LET(_xlpm.txt,ProjectsDB[[#This Row],[Assembly]],_xlpm.pos,FIND("SP",_xlpm.txt),_xlpm.pre,LEFT(_xlpm.txt,_xlpm.pos-1),IF(RIGHT(_xlpm.pre,3)="123","3PL",IF(RIGHT(_xlpm.pre,2)="12","2PL",IF(RIGHT(_xlpm.pre,1)="1","1PL","3PL")))),N4830,O4830,P4830,Q4830&amp;"W",R4830),_xlfn.TEXTJOIN("-",TRUE,M4830,N4830,O4830,P4830,Q4830&amp;"W",R4830))</f>
        <v>Flange Straight-CU-Tin-PET-5W-2</v>
      </c>
      <c r="T4830" s="14" t="str">
        <f>IF(COUNTIF(Cycletime[Element Desc.],ProjectsDB[[#This Row],[Element Desc.]])&gt;0,"Found","Not Found")</f>
        <v>Found</v>
      </c>
    </row>
    <row r="4831" spans="2:20" x14ac:dyDescent="0.25">
      <c r="B4831" s="8" t="s">
        <v>10015</v>
      </c>
      <c r="C4831" s="9" t="s">
        <v>10016</v>
      </c>
      <c r="D4831" s="9" t="s">
        <v>10017</v>
      </c>
      <c r="E4831" s="10">
        <v>1</v>
      </c>
      <c r="F4831" s="9" t="s">
        <v>9868</v>
      </c>
      <c r="G4831" s="9" t="s">
        <v>96</v>
      </c>
      <c r="H4831" s="11"/>
      <c r="I4831" s="12">
        <v>300</v>
      </c>
      <c r="J4831" s="12">
        <v>715</v>
      </c>
      <c r="K4831" s="12">
        <v>465</v>
      </c>
      <c r="L4831" s="12">
        <f t="array" ref="L4831">IFERROR(LOOKUP(2^15,SEARCH({"40A","63A","80A","100A","125A","160A","200A","250A","400A","630A","800A","1000A","1250A","1600A","2000A","2500A","3200A","4000A","5000A","6300A"},UPPER(D4831)),{40,63,80,100,125,160,200,250,400,630,800,1000,1250,1600,2000,2500,3200,4000,5000,6300}),0)</f>
        <v>4000</v>
      </c>
      <c r="M4831" s="9" t="str">
        <f t="shared" si="376"/>
        <v>Offset Flat</v>
      </c>
      <c r="N4831" s="9" t="str">
        <f t="shared" si="377"/>
        <v>CU</v>
      </c>
      <c r="O4831" s="13" t="str">
        <f t="shared" si="378"/>
        <v>Tin</v>
      </c>
      <c r="P4831" s="9" t="str">
        <f t="shared" si="379"/>
        <v>PET</v>
      </c>
      <c r="Q4831" s="9" t="str">
        <f t="shared" si="380"/>
        <v>5</v>
      </c>
      <c r="R48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31" s="14" t="str">
        <f>IF(ProjectsDB[[#This Row],[Item Type]]="Straight Plug-In",_xlfn.TEXTJOIN("-",TRUE,M4831&amp;"-"&amp;_xlfn.LET(_xlpm.txt,ProjectsDB[[#This Row],[Assembly]],_xlpm.pos,FIND("SP",_xlpm.txt),_xlpm.pre,LEFT(_xlpm.txt,_xlpm.pos-1),IF(RIGHT(_xlpm.pre,3)="123","3PL",IF(RIGHT(_xlpm.pre,2)="12","2PL",IF(RIGHT(_xlpm.pre,1)="1","1PL","3PL")))),N4831,O4831,P4831,Q4831&amp;"W",R4831),_xlfn.TEXTJOIN("-",TRUE,M4831,N4831,O4831,P4831,Q4831&amp;"W",R4831))</f>
        <v>Offset Flat-CU-Tin-PET-5W-2</v>
      </c>
      <c r="T4831" s="14" t="str">
        <f>IF(COUNTIF(Cycletime[Element Desc.],ProjectsDB[[#This Row],[Element Desc.]])&gt;0,"Found","Not Found")</f>
        <v>Found</v>
      </c>
    </row>
    <row r="4832" spans="2:20" x14ac:dyDescent="0.25">
      <c r="B4832" s="8" t="s">
        <v>10018</v>
      </c>
      <c r="C4832" s="9" t="s">
        <v>9881</v>
      </c>
      <c r="D4832" s="9" t="s">
        <v>9882</v>
      </c>
      <c r="E4832" s="10">
        <v>6</v>
      </c>
      <c r="F4832" s="9" t="s">
        <v>9868</v>
      </c>
      <c r="G4832" s="9" t="s">
        <v>96</v>
      </c>
      <c r="H4832" s="11"/>
      <c r="I4832" s="12">
        <v>3000</v>
      </c>
      <c r="J4832" s="12"/>
      <c r="K4832" s="12"/>
      <c r="L4832" s="12">
        <f t="array" ref="L4832">IFERROR(LOOKUP(2^15,SEARCH({"40A","63A","80A","100A","125A","160A","200A","250A","400A","630A","800A","1000A","1250A","1600A","2000A","2500A","3200A","4000A","5000A","6300A"},UPPER(D4832)),{40,63,80,100,125,160,200,250,400,630,800,1000,1250,1600,2000,2500,3200,4000,5000,6300}),0)</f>
        <v>4000</v>
      </c>
      <c r="M4832" s="9" t="str">
        <f t="shared" si="376"/>
        <v>Straight Feeder</v>
      </c>
      <c r="N4832" s="9" t="str">
        <f t="shared" si="377"/>
        <v>CU</v>
      </c>
      <c r="O4832" s="13" t="str">
        <f t="shared" si="378"/>
        <v>Tin</v>
      </c>
      <c r="P4832" s="9" t="str">
        <f t="shared" si="379"/>
        <v>PET</v>
      </c>
      <c r="Q4832" s="9" t="str">
        <f t="shared" si="380"/>
        <v>5</v>
      </c>
      <c r="R48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32" s="14" t="str">
        <f>IF(ProjectsDB[[#This Row],[Item Type]]="Straight Plug-In",_xlfn.TEXTJOIN("-",TRUE,M4832&amp;"-"&amp;_xlfn.LET(_xlpm.txt,ProjectsDB[[#This Row],[Assembly]],_xlpm.pos,FIND("SP",_xlpm.txt),_xlpm.pre,LEFT(_xlpm.txt,_xlpm.pos-1),IF(RIGHT(_xlpm.pre,3)="123","3PL",IF(RIGHT(_xlpm.pre,2)="12","2PL",IF(RIGHT(_xlpm.pre,1)="1","1PL","3PL")))),N4832,O4832,P4832,Q4832&amp;"W",R4832),_xlfn.TEXTJOIN("-",TRUE,M4832,N4832,O4832,P4832,Q4832&amp;"W",R4832))</f>
        <v>Straight Feeder-CU-Tin-PET-5W-2</v>
      </c>
      <c r="T4832" s="14" t="str">
        <f>IF(COUNTIF(Cycletime[Element Desc.],ProjectsDB[[#This Row],[Element Desc.]])&gt;0,"Found","Not Found")</f>
        <v>Found</v>
      </c>
    </row>
    <row r="4833" spans="2:20" x14ac:dyDescent="0.25">
      <c r="B4833" s="8" t="s">
        <v>10019</v>
      </c>
      <c r="C4833" s="9" t="s">
        <v>10020</v>
      </c>
      <c r="D4833" s="9" t="s">
        <v>10021</v>
      </c>
      <c r="E4833" s="10">
        <v>1</v>
      </c>
      <c r="F4833" s="9" t="s">
        <v>9868</v>
      </c>
      <c r="G4833" s="9" t="s">
        <v>96</v>
      </c>
      <c r="H4833" s="11"/>
      <c r="I4833" s="12">
        <v>1990</v>
      </c>
      <c r="J4833" s="12"/>
      <c r="K4833" s="12"/>
      <c r="L4833" s="12">
        <f t="array" ref="L4833">IFERROR(LOOKUP(2^15,SEARCH({"40A","63A","80A","100A","125A","160A","200A","250A","400A","630A","800A","1000A","1250A","1600A","2000A","2500A","3200A","4000A","5000A","6300A"},UPPER(D4833)),{40,63,80,100,125,160,200,250,400,630,800,1000,1250,1600,2000,2500,3200,4000,5000,6300}),0)</f>
        <v>4000</v>
      </c>
      <c r="M4833" s="9" t="str">
        <f t="shared" si="376"/>
        <v>Straight Feeder</v>
      </c>
      <c r="N4833" s="9" t="str">
        <f t="shared" si="377"/>
        <v>CU</v>
      </c>
      <c r="O4833" s="13" t="str">
        <f t="shared" si="378"/>
        <v>Tin</v>
      </c>
      <c r="P4833" s="9" t="str">
        <f t="shared" si="379"/>
        <v>PET</v>
      </c>
      <c r="Q4833" s="9" t="str">
        <f t="shared" si="380"/>
        <v>5</v>
      </c>
      <c r="R48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33" s="14" t="str">
        <f>IF(ProjectsDB[[#This Row],[Item Type]]="Straight Plug-In",_xlfn.TEXTJOIN("-",TRUE,M4833&amp;"-"&amp;_xlfn.LET(_xlpm.txt,ProjectsDB[[#This Row],[Assembly]],_xlpm.pos,FIND("SP",_xlpm.txt),_xlpm.pre,LEFT(_xlpm.txt,_xlpm.pos-1),IF(RIGHT(_xlpm.pre,3)="123","3PL",IF(RIGHT(_xlpm.pre,2)="12","2PL",IF(RIGHT(_xlpm.pre,1)="1","1PL","3PL")))),N4833,O4833,P4833,Q4833&amp;"W",R4833),_xlfn.TEXTJOIN("-",TRUE,M4833,N4833,O4833,P4833,Q4833&amp;"W",R4833))</f>
        <v>Straight Feeder-CU-Tin-PET-5W-2</v>
      </c>
      <c r="T4833" s="14" t="str">
        <f>IF(COUNTIF(Cycletime[Element Desc.],ProjectsDB[[#This Row],[Element Desc.]])&gt;0,"Found","Not Found")</f>
        <v>Found</v>
      </c>
    </row>
    <row r="4834" spans="2:20" x14ac:dyDescent="0.25">
      <c r="B4834" s="8" t="s">
        <v>10022</v>
      </c>
      <c r="C4834" s="9" t="s">
        <v>9884</v>
      </c>
      <c r="D4834" s="9" t="s">
        <v>9885</v>
      </c>
      <c r="E4834" s="10">
        <v>1</v>
      </c>
      <c r="F4834" s="9" t="s">
        <v>9868</v>
      </c>
      <c r="G4834" s="9" t="s">
        <v>96</v>
      </c>
      <c r="H4834" s="11"/>
      <c r="I4834" s="12">
        <v>300</v>
      </c>
      <c r="J4834" s="12">
        <v>300</v>
      </c>
      <c r="K4834" s="12"/>
      <c r="L4834" s="12">
        <f t="array" ref="L4834">IFERROR(LOOKUP(2^15,SEARCH({"40A","63A","80A","100A","125A","160A","200A","250A","400A","630A","800A","1000A","1250A","1600A","2000A","2500A","3200A","4000A","5000A","6300A"},UPPER(D4834)),{40,63,80,100,125,160,200,250,400,630,800,1000,1250,1600,2000,2500,3200,4000,5000,6300}),0)</f>
        <v>4000</v>
      </c>
      <c r="M4834" s="9" t="str">
        <f t="shared" si="376"/>
        <v>Elbow Flat</v>
      </c>
      <c r="N4834" s="9" t="str">
        <f t="shared" si="377"/>
        <v>CU</v>
      </c>
      <c r="O4834" s="13" t="str">
        <f t="shared" si="378"/>
        <v>Tin</v>
      </c>
      <c r="P4834" s="9" t="str">
        <f t="shared" si="379"/>
        <v>PET</v>
      </c>
      <c r="Q4834" s="9" t="str">
        <f t="shared" si="380"/>
        <v>5</v>
      </c>
      <c r="R48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34" s="14" t="str">
        <f>IF(ProjectsDB[[#This Row],[Item Type]]="Straight Plug-In",_xlfn.TEXTJOIN("-",TRUE,M4834&amp;"-"&amp;_xlfn.LET(_xlpm.txt,ProjectsDB[[#This Row],[Assembly]],_xlpm.pos,FIND("SP",_xlpm.txt),_xlpm.pre,LEFT(_xlpm.txt,_xlpm.pos-1),IF(RIGHT(_xlpm.pre,3)="123","3PL",IF(RIGHT(_xlpm.pre,2)="12","2PL",IF(RIGHT(_xlpm.pre,1)="1","1PL","3PL")))),N4834,O4834,P4834,Q4834&amp;"W",R4834),_xlfn.TEXTJOIN("-",TRUE,M4834,N4834,O4834,P4834,Q4834&amp;"W",R4834))</f>
        <v>Elbow Flat-CU-Tin-PET-5W-2</v>
      </c>
      <c r="T4834" s="14" t="str">
        <f>IF(COUNTIF(Cycletime[Element Desc.],ProjectsDB[[#This Row],[Element Desc.]])&gt;0,"Found","Not Found")</f>
        <v>Found</v>
      </c>
    </row>
    <row r="4835" spans="2:20" x14ac:dyDescent="0.25">
      <c r="B4835" s="8" t="s">
        <v>10023</v>
      </c>
      <c r="C4835" s="9" t="s">
        <v>9875</v>
      </c>
      <c r="D4835" s="9" t="s">
        <v>9876</v>
      </c>
      <c r="E4835" s="10">
        <v>1</v>
      </c>
      <c r="F4835" s="9" t="s">
        <v>9868</v>
      </c>
      <c r="G4835" s="9" t="s">
        <v>96</v>
      </c>
      <c r="H4835" s="11"/>
      <c r="I4835" s="12">
        <v>2620</v>
      </c>
      <c r="J4835" s="12"/>
      <c r="K4835" s="12"/>
      <c r="L4835" s="12">
        <f t="array" ref="L4835">IFERROR(LOOKUP(2^15,SEARCH({"40A","63A","80A","100A","125A","160A","200A","250A","400A","630A","800A","1000A","1250A","1600A","2000A","2500A","3200A","4000A","5000A","6300A"},UPPER(D4835)),{40,63,80,100,125,160,200,250,400,630,800,1000,1250,1600,2000,2500,3200,4000,5000,6300}),0)</f>
        <v>4000</v>
      </c>
      <c r="M4835" s="9" t="str">
        <f t="shared" si="376"/>
        <v>Straight Feeder</v>
      </c>
      <c r="N4835" s="9" t="str">
        <f t="shared" si="377"/>
        <v>CU</v>
      </c>
      <c r="O4835" s="13" t="str">
        <f t="shared" si="378"/>
        <v>Tin</v>
      </c>
      <c r="P4835" s="9" t="str">
        <f t="shared" si="379"/>
        <v>PET</v>
      </c>
      <c r="Q4835" s="9" t="str">
        <f t="shared" si="380"/>
        <v>5</v>
      </c>
      <c r="R48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35" s="14" t="str">
        <f>IF(ProjectsDB[[#This Row],[Item Type]]="Straight Plug-In",_xlfn.TEXTJOIN("-",TRUE,M4835&amp;"-"&amp;_xlfn.LET(_xlpm.txt,ProjectsDB[[#This Row],[Assembly]],_xlpm.pos,FIND("SP",_xlpm.txt),_xlpm.pre,LEFT(_xlpm.txt,_xlpm.pos-1),IF(RIGHT(_xlpm.pre,3)="123","3PL",IF(RIGHT(_xlpm.pre,2)="12","2PL",IF(RIGHT(_xlpm.pre,1)="1","1PL","3PL")))),N4835,O4835,P4835,Q4835&amp;"W",R4835),_xlfn.TEXTJOIN("-",TRUE,M4835,N4835,O4835,P4835,Q4835&amp;"W",R4835))</f>
        <v>Straight Feeder-CU-Tin-PET-5W-2</v>
      </c>
      <c r="T4835" s="14" t="str">
        <f>IF(COUNTIF(Cycletime[Element Desc.],ProjectsDB[[#This Row],[Element Desc.]])&gt;0,"Found","Not Found")</f>
        <v>Found</v>
      </c>
    </row>
    <row r="4836" spans="2:20" x14ac:dyDescent="0.25">
      <c r="B4836" s="8" t="s">
        <v>10024</v>
      </c>
      <c r="C4836" s="9" t="s">
        <v>1770</v>
      </c>
      <c r="D4836" s="9" t="s">
        <v>1771</v>
      </c>
      <c r="E4836" s="10">
        <v>3</v>
      </c>
      <c r="F4836" s="9" t="s">
        <v>9868</v>
      </c>
      <c r="G4836" s="9" t="s">
        <v>96</v>
      </c>
      <c r="H4836" s="11"/>
      <c r="I4836" s="12"/>
      <c r="J4836" s="12"/>
      <c r="K4836" s="12"/>
      <c r="L4836" s="12">
        <f t="array" ref="L4836">IFERROR(LOOKUP(2^15,SEARCH({"40A","63A","80A","100A","125A","160A","200A","250A","400A","630A","800A","1000A","1250A","1600A","2000A","2500A","3200A","4000A","5000A","6300A"},UPPER(D4836)),{40,63,80,100,125,160,200,250,400,630,800,1000,1250,1600,2000,2500,3200,4000,5000,6300}),0)</f>
        <v>4000</v>
      </c>
      <c r="M4836" s="9" t="str">
        <f t="shared" si="376"/>
        <v>Hanger Support</v>
      </c>
      <c r="N4836" s="9" t="str">
        <f t="shared" si="377"/>
        <v>CU</v>
      </c>
      <c r="O4836" s="13" t="str">
        <f t="shared" si="378"/>
        <v>None</v>
      </c>
      <c r="P4836" s="9" t="str">
        <f t="shared" si="379"/>
        <v>None</v>
      </c>
      <c r="Q4836" s="9" t="str">
        <f t="shared" si="380"/>
        <v>0</v>
      </c>
      <c r="R48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36" s="14" t="str">
        <f>IF(ProjectsDB[[#This Row],[Item Type]]="Straight Plug-In",_xlfn.TEXTJOIN("-",TRUE,M4836&amp;"-"&amp;_xlfn.LET(_xlpm.txt,ProjectsDB[[#This Row],[Assembly]],_xlpm.pos,FIND("SP",_xlpm.txt),_xlpm.pre,LEFT(_xlpm.txt,_xlpm.pos-1),IF(RIGHT(_xlpm.pre,3)="123","3PL",IF(RIGHT(_xlpm.pre,2)="12","2PL",IF(RIGHT(_xlpm.pre,1)="1","1PL","3PL")))),N4836,O4836,P4836,Q4836&amp;"W",R4836),_xlfn.TEXTJOIN("-",TRUE,M4836,N4836,O4836,P4836,Q4836&amp;"W",R4836))</f>
        <v>Hanger Support-CU-None-None-0W-2</v>
      </c>
      <c r="T4836" s="14" t="str">
        <f>IF(COUNTIF(Cycletime[Element Desc.],ProjectsDB[[#This Row],[Element Desc.]])&gt;0,"Found","Not Found")</f>
        <v>Found</v>
      </c>
    </row>
    <row r="4837" spans="2:20" x14ac:dyDescent="0.25">
      <c r="B4837" s="8" t="s">
        <v>10025</v>
      </c>
      <c r="C4837" s="9" t="s">
        <v>1767</v>
      </c>
      <c r="D4837" s="9" t="s">
        <v>1768</v>
      </c>
      <c r="E4837" s="10">
        <v>20</v>
      </c>
      <c r="F4837" s="9" t="s">
        <v>9868</v>
      </c>
      <c r="G4837" s="9" t="s">
        <v>96</v>
      </c>
      <c r="H4837" s="11"/>
      <c r="I4837" s="12"/>
      <c r="J4837" s="12"/>
      <c r="K4837" s="12"/>
      <c r="L4837" s="12">
        <f t="array" ref="L4837">IFERROR(LOOKUP(2^15,SEARCH({"40A","63A","80A","100A","125A","160A","200A","250A","400A","630A","800A","1000A","1250A","1600A","2000A","2500A","3200A","4000A","5000A","6300A"},UPPER(D4837)),{40,63,80,100,125,160,200,250,400,630,800,1000,1250,1600,2000,2500,3200,4000,5000,6300}),0)</f>
        <v>4000</v>
      </c>
      <c r="M4837" s="9" t="str">
        <f t="shared" si="376"/>
        <v>Hanger Support</v>
      </c>
      <c r="N4837" s="9" t="str">
        <f t="shared" si="377"/>
        <v>CU</v>
      </c>
      <c r="O4837" s="13" t="str">
        <f t="shared" si="378"/>
        <v>None</v>
      </c>
      <c r="P4837" s="9" t="str">
        <f t="shared" si="379"/>
        <v>None</v>
      </c>
      <c r="Q4837" s="9" t="str">
        <f t="shared" si="380"/>
        <v>0</v>
      </c>
      <c r="R48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37" s="14" t="str">
        <f>IF(ProjectsDB[[#This Row],[Item Type]]="Straight Plug-In",_xlfn.TEXTJOIN("-",TRUE,M4837&amp;"-"&amp;_xlfn.LET(_xlpm.txt,ProjectsDB[[#This Row],[Assembly]],_xlpm.pos,FIND("SP",_xlpm.txt),_xlpm.pre,LEFT(_xlpm.txt,_xlpm.pos-1),IF(RIGHT(_xlpm.pre,3)="123","3PL",IF(RIGHT(_xlpm.pre,2)="12","2PL",IF(RIGHT(_xlpm.pre,1)="1","1PL","3PL")))),N4837,O4837,P4837,Q4837&amp;"W",R4837),_xlfn.TEXTJOIN("-",TRUE,M4837,N4837,O4837,P4837,Q4837&amp;"W",R4837))</f>
        <v>Hanger Support-CU-None-None-0W-2</v>
      </c>
      <c r="T4837" s="14" t="str">
        <f>IF(COUNTIF(Cycletime[Element Desc.],ProjectsDB[[#This Row],[Element Desc.]])&gt;0,"Found","Not Found")</f>
        <v>Found</v>
      </c>
    </row>
    <row r="4838" spans="2:20" x14ac:dyDescent="0.25">
      <c r="B4838" s="8" t="s">
        <v>10026</v>
      </c>
      <c r="C4838" s="9" t="s">
        <v>9866</v>
      </c>
      <c r="D4838" s="9" t="s">
        <v>9867</v>
      </c>
      <c r="E4838" s="10">
        <v>14</v>
      </c>
      <c r="F4838" s="9" t="s">
        <v>9868</v>
      </c>
      <c r="G4838" s="9" t="s">
        <v>96</v>
      </c>
      <c r="H4838" s="11"/>
      <c r="I4838" s="12"/>
      <c r="J4838" s="12"/>
      <c r="K4838" s="12"/>
      <c r="L4838" s="12">
        <f t="array" ref="L4838">IFERROR(LOOKUP(2^15,SEARCH({"40A","63A","80A","100A","125A","160A","200A","250A","400A","630A","800A","1000A","1250A","1600A","2000A","2500A","3200A","4000A","5000A","6300A"},UPPER(D4838)),{40,63,80,100,125,160,200,250,400,630,800,1000,1250,1600,2000,2500,3200,4000,5000,6300}),0)</f>
        <v>4000</v>
      </c>
      <c r="M4838" s="9" t="str">
        <f t="shared" si="376"/>
        <v>Joint Pack</v>
      </c>
      <c r="N4838" s="9" t="str">
        <f t="shared" si="377"/>
        <v>CU</v>
      </c>
      <c r="O4838" s="13" t="str">
        <f t="shared" si="378"/>
        <v>Tin</v>
      </c>
      <c r="P4838" s="9" t="str">
        <f t="shared" si="379"/>
        <v>None</v>
      </c>
      <c r="Q4838" s="9" t="str">
        <f t="shared" si="380"/>
        <v>5</v>
      </c>
      <c r="R48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38" s="14" t="str">
        <f>IF(ProjectsDB[[#This Row],[Item Type]]="Straight Plug-In",_xlfn.TEXTJOIN("-",TRUE,M4838&amp;"-"&amp;_xlfn.LET(_xlpm.txt,ProjectsDB[[#This Row],[Assembly]],_xlpm.pos,FIND("SP",_xlpm.txt),_xlpm.pre,LEFT(_xlpm.txt,_xlpm.pos-1),IF(RIGHT(_xlpm.pre,3)="123","3PL",IF(RIGHT(_xlpm.pre,2)="12","2PL",IF(RIGHT(_xlpm.pre,1)="1","1PL","3PL")))),N4838,O4838,P4838,Q4838&amp;"W",R4838),_xlfn.TEXTJOIN("-",TRUE,M4838,N4838,O4838,P4838,Q4838&amp;"W",R4838))</f>
        <v>Joint Pack-CU-Tin-None-5W-2</v>
      </c>
      <c r="T4838" s="14" t="str">
        <f>IF(COUNTIF(Cycletime[Element Desc.],ProjectsDB[[#This Row],[Element Desc.]])&gt;0,"Found","Not Found")</f>
        <v>Found</v>
      </c>
    </row>
    <row r="4839" spans="2:20" x14ac:dyDescent="0.25">
      <c r="B4839" s="8" t="s">
        <v>10027</v>
      </c>
      <c r="C4839" s="9" t="s">
        <v>9901</v>
      </c>
      <c r="D4839" s="9" t="s">
        <v>9902</v>
      </c>
      <c r="E4839" s="10">
        <v>6</v>
      </c>
      <c r="F4839" s="9" t="s">
        <v>9868</v>
      </c>
      <c r="G4839" s="9" t="s">
        <v>96</v>
      </c>
      <c r="H4839" s="11"/>
      <c r="I4839" s="12">
        <v>3000</v>
      </c>
      <c r="J4839" s="12"/>
      <c r="K4839" s="12"/>
      <c r="L4839" s="12">
        <f t="array" ref="L4839">IFERROR(LOOKUP(2^15,SEARCH({"40A","63A","80A","100A","125A","160A","200A","250A","400A","630A","800A","1000A","1250A","1600A","2000A","2500A","3200A","4000A","5000A","6300A"},UPPER(D4839)),{40,63,80,100,125,160,200,250,400,630,800,1000,1250,1600,2000,2500,3200,4000,5000,6300}),0)</f>
        <v>4000</v>
      </c>
      <c r="M4839" s="9" t="str">
        <f t="shared" si="376"/>
        <v>Straight Feeder</v>
      </c>
      <c r="N4839" s="9" t="str">
        <f t="shared" si="377"/>
        <v>CU</v>
      </c>
      <c r="O4839" s="13" t="str">
        <f t="shared" si="378"/>
        <v>Tin</v>
      </c>
      <c r="P4839" s="9" t="str">
        <f t="shared" si="379"/>
        <v>PET</v>
      </c>
      <c r="Q4839" s="9" t="str">
        <f t="shared" si="380"/>
        <v>5</v>
      </c>
      <c r="R48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39" s="14" t="str">
        <f>IF(ProjectsDB[[#This Row],[Item Type]]="Straight Plug-In",_xlfn.TEXTJOIN("-",TRUE,M4839&amp;"-"&amp;_xlfn.LET(_xlpm.txt,ProjectsDB[[#This Row],[Assembly]],_xlpm.pos,FIND("SP",_xlpm.txt),_xlpm.pre,LEFT(_xlpm.txt,_xlpm.pos-1),IF(RIGHT(_xlpm.pre,3)="123","3PL",IF(RIGHT(_xlpm.pre,2)="12","2PL",IF(RIGHT(_xlpm.pre,1)="1","1PL","3PL")))),N4839,O4839,P4839,Q4839&amp;"W",R4839),_xlfn.TEXTJOIN("-",TRUE,M4839,N4839,O4839,P4839,Q4839&amp;"W",R4839))</f>
        <v>Straight Feeder-CU-Tin-PET-5W-2</v>
      </c>
      <c r="T4839" s="14" t="str">
        <f>IF(COUNTIF(Cycletime[Element Desc.],ProjectsDB[[#This Row],[Element Desc.]])&gt;0,"Found","Not Found")</f>
        <v>Found</v>
      </c>
    </row>
    <row r="4840" spans="2:20" x14ac:dyDescent="0.25">
      <c r="B4840" s="8" t="s">
        <v>10028</v>
      </c>
      <c r="C4840" s="9" t="s">
        <v>9910</v>
      </c>
      <c r="D4840" s="9" t="s">
        <v>9911</v>
      </c>
      <c r="E4840" s="10">
        <v>1</v>
      </c>
      <c r="F4840" s="9" t="s">
        <v>9868</v>
      </c>
      <c r="G4840" s="9" t="s">
        <v>96</v>
      </c>
      <c r="H4840" s="11"/>
      <c r="I4840" s="12">
        <v>2000</v>
      </c>
      <c r="J4840" s="12"/>
      <c r="K4840" s="12"/>
      <c r="L4840" s="12">
        <f t="array" ref="L4840">IFERROR(LOOKUP(2^15,SEARCH({"40A","63A","80A","100A","125A","160A","200A","250A","400A","630A","800A","1000A","1250A","1600A","2000A","2500A","3200A","4000A","5000A","6300A"},UPPER(D4840)),{40,63,80,100,125,160,200,250,400,630,800,1000,1250,1600,2000,2500,3200,4000,5000,6300}),0)</f>
        <v>4000</v>
      </c>
      <c r="M4840" s="9" t="str">
        <f t="shared" si="376"/>
        <v>Straight Feeder</v>
      </c>
      <c r="N4840" s="9" t="str">
        <f t="shared" si="377"/>
        <v>CU</v>
      </c>
      <c r="O4840" s="13" t="str">
        <f t="shared" si="378"/>
        <v>Tin</v>
      </c>
      <c r="P4840" s="9" t="str">
        <f t="shared" si="379"/>
        <v>PET</v>
      </c>
      <c r="Q4840" s="9" t="str">
        <f t="shared" si="380"/>
        <v>5</v>
      </c>
      <c r="R48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40" s="14" t="str">
        <f>IF(ProjectsDB[[#This Row],[Item Type]]="Straight Plug-In",_xlfn.TEXTJOIN("-",TRUE,M4840&amp;"-"&amp;_xlfn.LET(_xlpm.txt,ProjectsDB[[#This Row],[Assembly]],_xlpm.pos,FIND("SP",_xlpm.txt),_xlpm.pre,LEFT(_xlpm.txt,_xlpm.pos-1),IF(RIGHT(_xlpm.pre,3)="123","3PL",IF(RIGHT(_xlpm.pre,2)="12","2PL",IF(RIGHT(_xlpm.pre,1)="1","1PL","3PL")))),N4840,O4840,P4840,Q4840&amp;"W",R4840),_xlfn.TEXTJOIN("-",TRUE,M4840,N4840,O4840,P4840,Q4840&amp;"W",R4840))</f>
        <v>Straight Feeder-CU-Tin-PET-5W-2</v>
      </c>
      <c r="T4840" s="14" t="str">
        <f>IF(COUNTIF(Cycletime[Element Desc.],ProjectsDB[[#This Row],[Element Desc.]])&gt;0,"Found","Not Found")</f>
        <v>Found</v>
      </c>
    </row>
    <row r="4841" spans="2:20" x14ac:dyDescent="0.25">
      <c r="B4841" s="8" t="s">
        <v>10029</v>
      </c>
      <c r="C4841" s="9" t="s">
        <v>10030</v>
      </c>
      <c r="D4841" s="9" t="s">
        <v>10031</v>
      </c>
      <c r="E4841" s="10">
        <v>1</v>
      </c>
      <c r="F4841" s="9" t="s">
        <v>9868</v>
      </c>
      <c r="G4841" s="9" t="s">
        <v>96</v>
      </c>
      <c r="H4841" s="11"/>
      <c r="I4841" s="12">
        <v>2400</v>
      </c>
      <c r="J4841" s="12"/>
      <c r="K4841" s="12"/>
      <c r="L4841" s="12">
        <f t="array" ref="L4841">IFERROR(LOOKUP(2^15,SEARCH({"40A","63A","80A","100A","125A","160A","200A","250A","400A","630A","800A","1000A","1250A","1600A","2000A","2500A","3200A","4000A","5000A","6300A"},UPPER(D4841)),{40,63,80,100,125,160,200,250,400,630,800,1000,1250,1600,2000,2500,3200,4000,5000,6300}),0)</f>
        <v>4000</v>
      </c>
      <c r="M4841" s="9" t="str">
        <f t="shared" si="376"/>
        <v>Straight Feeder</v>
      </c>
      <c r="N4841" s="9" t="str">
        <f t="shared" si="377"/>
        <v>CU</v>
      </c>
      <c r="O4841" s="13" t="str">
        <f t="shared" si="378"/>
        <v>Tin</v>
      </c>
      <c r="P4841" s="9" t="str">
        <f t="shared" si="379"/>
        <v>PET</v>
      </c>
      <c r="Q4841" s="9" t="str">
        <f t="shared" si="380"/>
        <v>5</v>
      </c>
      <c r="R48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41" s="14" t="str">
        <f>IF(ProjectsDB[[#This Row],[Item Type]]="Straight Plug-In",_xlfn.TEXTJOIN("-",TRUE,M4841&amp;"-"&amp;_xlfn.LET(_xlpm.txt,ProjectsDB[[#This Row],[Assembly]],_xlpm.pos,FIND("SP",_xlpm.txt),_xlpm.pre,LEFT(_xlpm.txt,_xlpm.pos-1),IF(RIGHT(_xlpm.pre,3)="123","3PL",IF(RIGHT(_xlpm.pre,2)="12","2PL",IF(RIGHT(_xlpm.pre,1)="1","1PL","3PL")))),N4841,O4841,P4841,Q4841&amp;"W",R4841),_xlfn.TEXTJOIN("-",TRUE,M4841,N4841,O4841,P4841,Q4841&amp;"W",R4841))</f>
        <v>Straight Feeder-CU-Tin-PET-5W-2</v>
      </c>
      <c r="T4841" s="14" t="str">
        <f>IF(COUNTIF(Cycletime[Element Desc.],ProjectsDB[[#This Row],[Element Desc.]])&gt;0,"Found","Not Found")</f>
        <v>Found</v>
      </c>
    </row>
    <row r="4842" spans="2:20" x14ac:dyDescent="0.25">
      <c r="B4842" s="8" t="s">
        <v>10032</v>
      </c>
      <c r="C4842" s="9" t="s">
        <v>9895</v>
      </c>
      <c r="D4842" s="9" t="s">
        <v>9896</v>
      </c>
      <c r="E4842" s="10">
        <v>2</v>
      </c>
      <c r="F4842" s="9" t="s">
        <v>9868</v>
      </c>
      <c r="G4842" s="9" t="s">
        <v>96</v>
      </c>
      <c r="H4842" s="11"/>
      <c r="I4842" s="12">
        <v>425</v>
      </c>
      <c r="J4842" s="12"/>
      <c r="K4842" s="12"/>
      <c r="L4842" s="12">
        <f t="array" ref="L4842">IFERROR(LOOKUP(2^15,SEARCH({"40A","63A","80A","100A","125A","160A","200A","250A","400A","630A","800A","1000A","1250A","1600A","2000A","2500A","3200A","4000A","5000A","6300A"},UPPER(D4842)),{40,63,80,100,125,160,200,250,400,630,800,1000,1250,1600,2000,2500,3200,4000,5000,6300}),0)</f>
        <v>4000</v>
      </c>
      <c r="M4842" s="9" t="str">
        <f t="shared" si="376"/>
        <v>Flange Straight</v>
      </c>
      <c r="N4842" s="9" t="str">
        <f t="shared" si="377"/>
        <v>CU</v>
      </c>
      <c r="O4842" s="13" t="str">
        <f t="shared" si="378"/>
        <v>Tin</v>
      </c>
      <c r="P4842" s="9" t="str">
        <f t="shared" si="379"/>
        <v>PET</v>
      </c>
      <c r="Q4842" s="9" t="str">
        <f t="shared" si="380"/>
        <v>5</v>
      </c>
      <c r="R48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42" s="14" t="str">
        <f>IF(ProjectsDB[[#This Row],[Item Type]]="Straight Plug-In",_xlfn.TEXTJOIN("-",TRUE,M4842&amp;"-"&amp;_xlfn.LET(_xlpm.txt,ProjectsDB[[#This Row],[Assembly]],_xlpm.pos,FIND("SP",_xlpm.txt),_xlpm.pre,LEFT(_xlpm.txt,_xlpm.pos-1),IF(RIGHT(_xlpm.pre,3)="123","3PL",IF(RIGHT(_xlpm.pre,2)="12","2PL",IF(RIGHT(_xlpm.pre,1)="1","1PL","3PL")))),N4842,O4842,P4842,Q4842&amp;"W",R4842),_xlfn.TEXTJOIN("-",TRUE,M4842,N4842,O4842,P4842,Q4842&amp;"W",R4842))</f>
        <v>Flange Straight-CU-Tin-PET-5W-2</v>
      </c>
      <c r="T4842" s="14" t="str">
        <f>IF(COUNTIF(Cycletime[Element Desc.],ProjectsDB[[#This Row],[Element Desc.]])&gt;0,"Found","Not Found")</f>
        <v>Found</v>
      </c>
    </row>
    <row r="4843" spans="2:20" x14ac:dyDescent="0.25">
      <c r="B4843" s="8" t="s">
        <v>10033</v>
      </c>
      <c r="C4843" s="9" t="s">
        <v>1770</v>
      </c>
      <c r="D4843" s="9" t="s">
        <v>1771</v>
      </c>
      <c r="E4843" s="10">
        <v>1</v>
      </c>
      <c r="F4843" s="9" t="s">
        <v>9868</v>
      </c>
      <c r="G4843" s="9" t="s">
        <v>96</v>
      </c>
      <c r="H4843" s="11"/>
      <c r="I4843" s="12"/>
      <c r="J4843" s="12"/>
      <c r="K4843" s="12"/>
      <c r="L4843" s="12">
        <f t="array" ref="L4843">IFERROR(LOOKUP(2^15,SEARCH({"40A","63A","80A","100A","125A","160A","200A","250A","400A","630A","800A","1000A","1250A","1600A","2000A","2500A","3200A","4000A","5000A","6300A"},UPPER(D4843)),{40,63,80,100,125,160,200,250,400,630,800,1000,1250,1600,2000,2500,3200,4000,5000,6300}),0)</f>
        <v>4000</v>
      </c>
      <c r="M4843" s="9" t="str">
        <f t="shared" si="376"/>
        <v>Hanger Support</v>
      </c>
      <c r="N4843" s="9" t="str">
        <f t="shared" si="377"/>
        <v>CU</v>
      </c>
      <c r="O4843" s="13" t="str">
        <f t="shared" si="378"/>
        <v>None</v>
      </c>
      <c r="P4843" s="9" t="str">
        <f t="shared" si="379"/>
        <v>None</v>
      </c>
      <c r="Q4843" s="9" t="str">
        <f t="shared" si="380"/>
        <v>0</v>
      </c>
      <c r="R48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43" s="14" t="str">
        <f>IF(ProjectsDB[[#This Row],[Item Type]]="Straight Plug-In",_xlfn.TEXTJOIN("-",TRUE,M4843&amp;"-"&amp;_xlfn.LET(_xlpm.txt,ProjectsDB[[#This Row],[Assembly]],_xlpm.pos,FIND("SP",_xlpm.txt),_xlpm.pre,LEFT(_xlpm.txt,_xlpm.pos-1),IF(RIGHT(_xlpm.pre,3)="123","3PL",IF(RIGHT(_xlpm.pre,2)="12","2PL",IF(RIGHT(_xlpm.pre,1)="1","1PL","3PL")))),N4843,O4843,P4843,Q4843&amp;"W",R4843),_xlfn.TEXTJOIN("-",TRUE,M4843,N4843,O4843,P4843,Q4843&amp;"W",R4843))</f>
        <v>Hanger Support-CU-None-None-0W-2</v>
      </c>
      <c r="T4843" s="14" t="str">
        <f>IF(COUNTIF(Cycletime[Element Desc.],ProjectsDB[[#This Row],[Element Desc.]])&gt;0,"Found","Not Found")</f>
        <v>Found</v>
      </c>
    </row>
    <row r="4844" spans="2:20" x14ac:dyDescent="0.25">
      <c r="B4844" s="8" t="s">
        <v>10034</v>
      </c>
      <c r="C4844" s="9" t="s">
        <v>1767</v>
      </c>
      <c r="D4844" s="9" t="s">
        <v>1768</v>
      </c>
      <c r="E4844" s="10">
        <v>14</v>
      </c>
      <c r="F4844" s="9" t="s">
        <v>9868</v>
      </c>
      <c r="G4844" s="9" t="s">
        <v>96</v>
      </c>
      <c r="H4844" s="11"/>
      <c r="I4844" s="12"/>
      <c r="J4844" s="12"/>
      <c r="K4844" s="12"/>
      <c r="L4844" s="12">
        <f t="array" ref="L4844">IFERROR(LOOKUP(2^15,SEARCH({"40A","63A","80A","100A","125A","160A","200A","250A","400A","630A","800A","1000A","1250A","1600A","2000A","2500A","3200A","4000A","5000A","6300A"},UPPER(D4844)),{40,63,80,100,125,160,200,250,400,630,800,1000,1250,1600,2000,2500,3200,4000,5000,6300}),0)</f>
        <v>4000</v>
      </c>
      <c r="M4844" s="9" t="str">
        <f t="shared" si="376"/>
        <v>Hanger Support</v>
      </c>
      <c r="N4844" s="9" t="str">
        <f t="shared" si="377"/>
        <v>CU</v>
      </c>
      <c r="O4844" s="13" t="str">
        <f t="shared" si="378"/>
        <v>None</v>
      </c>
      <c r="P4844" s="9" t="str">
        <f t="shared" si="379"/>
        <v>None</v>
      </c>
      <c r="Q4844" s="9" t="str">
        <f t="shared" si="380"/>
        <v>0</v>
      </c>
      <c r="R48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44" s="14" t="str">
        <f>IF(ProjectsDB[[#This Row],[Item Type]]="Straight Plug-In",_xlfn.TEXTJOIN("-",TRUE,M4844&amp;"-"&amp;_xlfn.LET(_xlpm.txt,ProjectsDB[[#This Row],[Assembly]],_xlpm.pos,FIND("SP",_xlpm.txt),_xlpm.pre,LEFT(_xlpm.txt,_xlpm.pos-1),IF(RIGHT(_xlpm.pre,3)="123","3PL",IF(RIGHT(_xlpm.pre,2)="12","2PL",IF(RIGHT(_xlpm.pre,1)="1","1PL","3PL")))),N4844,O4844,P4844,Q4844&amp;"W",R4844),_xlfn.TEXTJOIN("-",TRUE,M4844,N4844,O4844,P4844,Q4844&amp;"W",R4844))</f>
        <v>Hanger Support-CU-None-None-0W-2</v>
      </c>
      <c r="T4844" s="14" t="str">
        <f>IF(COUNTIF(Cycletime[Element Desc.],ProjectsDB[[#This Row],[Element Desc.]])&gt;0,"Found","Not Found")</f>
        <v>Found</v>
      </c>
    </row>
    <row r="4845" spans="2:20" x14ac:dyDescent="0.25">
      <c r="B4845" s="8" t="s">
        <v>10035</v>
      </c>
      <c r="C4845" s="9" t="s">
        <v>9920</v>
      </c>
      <c r="D4845" s="9" t="s">
        <v>9921</v>
      </c>
      <c r="E4845" s="10">
        <v>9</v>
      </c>
      <c r="F4845" s="9" t="s">
        <v>9868</v>
      </c>
      <c r="G4845" s="9" t="s">
        <v>96</v>
      </c>
      <c r="H4845" s="11"/>
      <c r="I4845" s="12"/>
      <c r="J4845" s="12"/>
      <c r="K4845" s="12"/>
      <c r="L4845" s="12">
        <f t="array" ref="L4845">IFERROR(LOOKUP(2^15,SEARCH({"40A","63A","80A","100A","125A","160A","200A","250A","400A","630A","800A","1000A","1250A","1600A","2000A","2500A","3200A","4000A","5000A","6300A"},UPPER(D4845)),{40,63,80,100,125,160,200,250,400,630,800,1000,1250,1600,2000,2500,3200,4000,5000,6300}),0)</f>
        <v>4000</v>
      </c>
      <c r="M4845" s="9" t="str">
        <f t="shared" si="376"/>
        <v>Joint Pack</v>
      </c>
      <c r="N4845" s="9" t="str">
        <f t="shared" si="377"/>
        <v>CU</v>
      </c>
      <c r="O4845" s="13" t="str">
        <f t="shared" si="378"/>
        <v>Tin</v>
      </c>
      <c r="P4845" s="9" t="str">
        <f t="shared" si="379"/>
        <v>None</v>
      </c>
      <c r="Q4845" s="9" t="str">
        <f t="shared" si="380"/>
        <v>5</v>
      </c>
      <c r="R48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45" s="14" t="str">
        <f>IF(ProjectsDB[[#This Row],[Item Type]]="Straight Plug-In",_xlfn.TEXTJOIN("-",TRUE,M4845&amp;"-"&amp;_xlfn.LET(_xlpm.txt,ProjectsDB[[#This Row],[Assembly]],_xlpm.pos,FIND("SP",_xlpm.txt),_xlpm.pre,LEFT(_xlpm.txt,_xlpm.pos-1),IF(RIGHT(_xlpm.pre,3)="123","3PL",IF(RIGHT(_xlpm.pre,2)="12","2PL",IF(RIGHT(_xlpm.pre,1)="1","1PL","3PL")))),N4845,O4845,P4845,Q4845&amp;"W",R4845),_xlfn.TEXTJOIN("-",TRUE,M4845,N4845,O4845,P4845,Q4845&amp;"W",R4845))</f>
        <v>Joint Pack-CU-Tin-None-5W-2</v>
      </c>
      <c r="T4845" s="14" t="str">
        <f>IF(COUNTIF(Cycletime[Element Desc.],ProjectsDB[[#This Row],[Element Desc.]])&gt;0,"Found","Not Found")</f>
        <v>Found</v>
      </c>
    </row>
    <row r="4846" spans="2:20" x14ac:dyDescent="0.25">
      <c r="B4846" s="8" t="s">
        <v>10036</v>
      </c>
      <c r="C4846" s="9" t="s">
        <v>10037</v>
      </c>
      <c r="D4846" s="9" t="s">
        <v>10038</v>
      </c>
      <c r="E4846" s="10">
        <v>1</v>
      </c>
      <c r="F4846" s="9" t="s">
        <v>9868</v>
      </c>
      <c r="G4846" s="9" t="s">
        <v>96</v>
      </c>
      <c r="H4846" s="11"/>
      <c r="I4846" s="12">
        <v>1500</v>
      </c>
      <c r="J4846" s="12"/>
      <c r="K4846" s="12"/>
      <c r="L4846" s="12">
        <f t="array" ref="L4846">IFERROR(LOOKUP(2^15,SEARCH({"40A","63A","80A","100A","125A","160A","200A","250A","400A","630A","800A","1000A","1250A","1600A","2000A","2500A","3200A","4000A","5000A","6300A"},UPPER(D4846)),{40,63,80,100,125,160,200,250,400,630,800,1000,1250,1600,2000,2500,3200,4000,5000,6300}),0)</f>
        <v>4000</v>
      </c>
      <c r="M4846" s="9" t="str">
        <f t="shared" si="376"/>
        <v>Straight Feeder</v>
      </c>
      <c r="N4846" s="9" t="str">
        <f t="shared" si="377"/>
        <v>CU</v>
      </c>
      <c r="O4846" s="13" t="str">
        <f t="shared" si="378"/>
        <v>Tin</v>
      </c>
      <c r="P4846" s="9" t="str">
        <f t="shared" si="379"/>
        <v>PET</v>
      </c>
      <c r="Q4846" s="9" t="str">
        <f t="shared" si="380"/>
        <v>5</v>
      </c>
      <c r="R48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46" s="14" t="str">
        <f>IF(ProjectsDB[[#This Row],[Item Type]]="Straight Plug-In",_xlfn.TEXTJOIN("-",TRUE,M4846&amp;"-"&amp;_xlfn.LET(_xlpm.txt,ProjectsDB[[#This Row],[Assembly]],_xlpm.pos,FIND("SP",_xlpm.txt),_xlpm.pre,LEFT(_xlpm.txt,_xlpm.pos-1),IF(RIGHT(_xlpm.pre,3)="123","3PL",IF(RIGHT(_xlpm.pre,2)="12","2PL",IF(RIGHT(_xlpm.pre,1)="1","1PL","3PL")))),N4846,O4846,P4846,Q4846&amp;"W",R4846),_xlfn.TEXTJOIN("-",TRUE,M4846,N4846,O4846,P4846,Q4846&amp;"W",R4846))</f>
        <v>Straight Feeder-CU-Tin-PET-5W-2</v>
      </c>
      <c r="T4846" s="14" t="str">
        <f>IF(COUNTIF(Cycletime[Element Desc.],ProjectsDB[[#This Row],[Element Desc.]])&gt;0,"Found","Not Found")</f>
        <v>Found</v>
      </c>
    </row>
    <row r="4847" spans="2:20" x14ac:dyDescent="0.25">
      <c r="B4847" s="8" t="s">
        <v>10039</v>
      </c>
      <c r="C4847" s="9" t="s">
        <v>9936</v>
      </c>
      <c r="D4847" s="9" t="s">
        <v>9937</v>
      </c>
      <c r="E4847" s="10">
        <v>1</v>
      </c>
      <c r="F4847" s="9" t="s">
        <v>9868</v>
      </c>
      <c r="G4847" s="9" t="s">
        <v>96</v>
      </c>
      <c r="H4847" s="11"/>
      <c r="I4847" s="12">
        <v>300</v>
      </c>
      <c r="J4847" s="12">
        <v>300</v>
      </c>
      <c r="K4847" s="12"/>
      <c r="L4847" s="12">
        <f t="array" ref="L4847">IFERROR(LOOKUP(2^15,SEARCH({"40A","63A","80A","100A","125A","160A","200A","250A","400A","630A","800A","1000A","1250A","1600A","2000A","2500A","3200A","4000A","5000A","6300A"},UPPER(D4847)),{40,63,80,100,125,160,200,250,400,630,800,1000,1250,1600,2000,2500,3200,4000,5000,6300}),0)</f>
        <v>4000</v>
      </c>
      <c r="M4847" s="9" t="str">
        <f t="shared" si="376"/>
        <v>Elbow Flat</v>
      </c>
      <c r="N4847" s="9" t="str">
        <f t="shared" si="377"/>
        <v>CU</v>
      </c>
      <c r="O4847" s="13" t="str">
        <f t="shared" si="378"/>
        <v>Tin</v>
      </c>
      <c r="P4847" s="9" t="str">
        <f t="shared" si="379"/>
        <v>PET</v>
      </c>
      <c r="Q4847" s="9" t="str">
        <f t="shared" si="380"/>
        <v>5</v>
      </c>
      <c r="R48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47" s="14" t="str">
        <f>IF(ProjectsDB[[#This Row],[Item Type]]="Straight Plug-In",_xlfn.TEXTJOIN("-",TRUE,M4847&amp;"-"&amp;_xlfn.LET(_xlpm.txt,ProjectsDB[[#This Row],[Assembly]],_xlpm.pos,FIND("SP",_xlpm.txt),_xlpm.pre,LEFT(_xlpm.txt,_xlpm.pos-1),IF(RIGHT(_xlpm.pre,3)="123","3PL",IF(RIGHT(_xlpm.pre,2)="12","2PL",IF(RIGHT(_xlpm.pre,1)="1","1PL","3PL")))),N4847,O4847,P4847,Q4847&amp;"W",R4847),_xlfn.TEXTJOIN("-",TRUE,M4847,N4847,O4847,P4847,Q4847&amp;"W",R4847))</f>
        <v>Elbow Flat-CU-Tin-PET-5W-2</v>
      </c>
      <c r="T4847" s="14" t="str">
        <f>IF(COUNTIF(Cycletime[Element Desc.],ProjectsDB[[#This Row],[Element Desc.]])&gt;0,"Found","Not Found")</f>
        <v>Found</v>
      </c>
    </row>
    <row r="4848" spans="2:20" x14ac:dyDescent="0.25">
      <c r="B4848" s="8" t="s">
        <v>10040</v>
      </c>
      <c r="C4848" s="9" t="s">
        <v>9949</v>
      </c>
      <c r="D4848" s="9" t="s">
        <v>9950</v>
      </c>
      <c r="E4848" s="10">
        <v>1</v>
      </c>
      <c r="F4848" s="9" t="s">
        <v>9868</v>
      </c>
      <c r="G4848" s="9" t="s">
        <v>96</v>
      </c>
      <c r="H4848" s="11"/>
      <c r="I4848" s="12">
        <v>2620</v>
      </c>
      <c r="J4848" s="12"/>
      <c r="K4848" s="12"/>
      <c r="L4848" s="12">
        <f t="array" ref="L4848">IFERROR(LOOKUP(2^15,SEARCH({"40A","63A","80A","100A","125A","160A","200A","250A","400A","630A","800A","1000A","1250A","1600A","2000A","2500A","3200A","4000A","5000A","6300A"},UPPER(D4848)),{40,63,80,100,125,160,200,250,400,630,800,1000,1250,1600,2000,2500,3200,4000,5000,6300}),0)</f>
        <v>4000</v>
      </c>
      <c r="M4848" s="9" t="str">
        <f t="shared" si="376"/>
        <v>Straight Feeder</v>
      </c>
      <c r="N4848" s="9" t="str">
        <f t="shared" si="377"/>
        <v>CU</v>
      </c>
      <c r="O4848" s="13" t="str">
        <f t="shared" si="378"/>
        <v>Tin</v>
      </c>
      <c r="P4848" s="9" t="str">
        <f t="shared" si="379"/>
        <v>PET</v>
      </c>
      <c r="Q4848" s="9" t="str">
        <f t="shared" si="380"/>
        <v>5</v>
      </c>
      <c r="R48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48" s="14" t="str">
        <f>IF(ProjectsDB[[#This Row],[Item Type]]="Straight Plug-In",_xlfn.TEXTJOIN("-",TRUE,M4848&amp;"-"&amp;_xlfn.LET(_xlpm.txt,ProjectsDB[[#This Row],[Assembly]],_xlpm.pos,FIND("SP",_xlpm.txt),_xlpm.pre,LEFT(_xlpm.txt,_xlpm.pos-1),IF(RIGHT(_xlpm.pre,3)="123","3PL",IF(RIGHT(_xlpm.pre,2)="12","2PL",IF(RIGHT(_xlpm.pre,1)="1","1PL","3PL")))),N4848,O4848,P4848,Q4848&amp;"W",R4848),_xlfn.TEXTJOIN("-",TRUE,M4848,N4848,O4848,P4848,Q4848&amp;"W",R4848))</f>
        <v>Straight Feeder-CU-Tin-PET-5W-2</v>
      </c>
      <c r="T4848" s="14" t="str">
        <f>IF(COUNTIF(Cycletime[Element Desc.],ProjectsDB[[#This Row],[Element Desc.]])&gt;0,"Found","Not Found")</f>
        <v>Found</v>
      </c>
    </row>
    <row r="4849" spans="2:20" x14ac:dyDescent="0.25">
      <c r="B4849" s="8" t="s">
        <v>10041</v>
      </c>
      <c r="C4849" s="9" t="s">
        <v>1770</v>
      </c>
      <c r="D4849" s="9" t="s">
        <v>1771</v>
      </c>
      <c r="E4849" s="10">
        <v>3</v>
      </c>
      <c r="F4849" s="9" t="s">
        <v>9868</v>
      </c>
      <c r="G4849" s="9" t="s">
        <v>96</v>
      </c>
      <c r="H4849" s="11"/>
      <c r="I4849" s="12"/>
      <c r="J4849" s="12"/>
      <c r="K4849" s="12"/>
      <c r="L4849" s="12">
        <f t="array" ref="L4849">IFERROR(LOOKUP(2^15,SEARCH({"40A","63A","80A","100A","125A","160A","200A","250A","400A","630A","800A","1000A","1250A","1600A","2000A","2500A","3200A","4000A","5000A","6300A"},UPPER(D4849)),{40,63,80,100,125,160,200,250,400,630,800,1000,1250,1600,2000,2500,3200,4000,5000,6300}),0)</f>
        <v>4000</v>
      </c>
      <c r="M4849" s="9" t="str">
        <f t="shared" si="376"/>
        <v>Hanger Support</v>
      </c>
      <c r="N4849" s="9" t="str">
        <f t="shared" si="377"/>
        <v>CU</v>
      </c>
      <c r="O4849" s="13" t="str">
        <f t="shared" si="378"/>
        <v>None</v>
      </c>
      <c r="P4849" s="9" t="str">
        <f t="shared" si="379"/>
        <v>None</v>
      </c>
      <c r="Q4849" s="9" t="str">
        <f t="shared" si="380"/>
        <v>0</v>
      </c>
      <c r="R48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49" s="14" t="str">
        <f>IF(ProjectsDB[[#This Row],[Item Type]]="Straight Plug-In",_xlfn.TEXTJOIN("-",TRUE,M4849&amp;"-"&amp;_xlfn.LET(_xlpm.txt,ProjectsDB[[#This Row],[Assembly]],_xlpm.pos,FIND("SP",_xlpm.txt),_xlpm.pre,LEFT(_xlpm.txt,_xlpm.pos-1),IF(RIGHT(_xlpm.pre,3)="123","3PL",IF(RIGHT(_xlpm.pre,2)="12","2PL",IF(RIGHT(_xlpm.pre,1)="1","1PL","3PL")))),N4849,O4849,P4849,Q4849&amp;"W",R4849),_xlfn.TEXTJOIN("-",TRUE,M4849,N4849,O4849,P4849,Q4849&amp;"W",R4849))</f>
        <v>Hanger Support-CU-None-None-0W-2</v>
      </c>
      <c r="T4849" s="14" t="str">
        <f>IF(COUNTIF(Cycletime[Element Desc.],ProjectsDB[[#This Row],[Element Desc.]])&gt;0,"Found","Not Found")</f>
        <v>Found</v>
      </c>
    </row>
    <row r="4850" spans="2:20" x14ac:dyDescent="0.25">
      <c r="B4850" s="8" t="s">
        <v>10042</v>
      </c>
      <c r="C4850" s="9" t="s">
        <v>1767</v>
      </c>
      <c r="D4850" s="9" t="s">
        <v>1768</v>
      </c>
      <c r="E4850" s="10">
        <v>16</v>
      </c>
      <c r="F4850" s="9" t="s">
        <v>9868</v>
      </c>
      <c r="G4850" s="9" t="s">
        <v>96</v>
      </c>
      <c r="H4850" s="11"/>
      <c r="I4850" s="12"/>
      <c r="J4850" s="12"/>
      <c r="K4850" s="12"/>
      <c r="L4850" s="12">
        <f t="array" ref="L4850">IFERROR(LOOKUP(2^15,SEARCH({"40A","63A","80A","100A","125A","160A","200A","250A","400A","630A","800A","1000A","1250A","1600A","2000A","2500A","3200A","4000A","5000A","6300A"},UPPER(D4850)),{40,63,80,100,125,160,200,250,400,630,800,1000,1250,1600,2000,2500,3200,4000,5000,6300}),0)</f>
        <v>4000</v>
      </c>
      <c r="M4850" s="9" t="str">
        <f t="shared" si="376"/>
        <v>Hanger Support</v>
      </c>
      <c r="N4850" s="9" t="str">
        <f t="shared" si="377"/>
        <v>CU</v>
      </c>
      <c r="O4850" s="13" t="str">
        <f t="shared" si="378"/>
        <v>None</v>
      </c>
      <c r="P4850" s="9" t="str">
        <f t="shared" si="379"/>
        <v>None</v>
      </c>
      <c r="Q4850" s="9" t="str">
        <f t="shared" si="380"/>
        <v>0</v>
      </c>
      <c r="R48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50" s="14" t="str">
        <f>IF(ProjectsDB[[#This Row],[Item Type]]="Straight Plug-In",_xlfn.TEXTJOIN("-",TRUE,M4850&amp;"-"&amp;_xlfn.LET(_xlpm.txt,ProjectsDB[[#This Row],[Assembly]],_xlpm.pos,FIND("SP",_xlpm.txt),_xlpm.pre,LEFT(_xlpm.txt,_xlpm.pos-1),IF(RIGHT(_xlpm.pre,3)="123","3PL",IF(RIGHT(_xlpm.pre,2)="12","2PL",IF(RIGHT(_xlpm.pre,1)="1","1PL","3PL")))),N4850,O4850,P4850,Q4850&amp;"W",R4850),_xlfn.TEXTJOIN("-",TRUE,M4850,N4850,O4850,P4850,Q4850&amp;"W",R4850))</f>
        <v>Hanger Support-CU-None-None-0W-2</v>
      </c>
      <c r="T4850" s="14" t="str">
        <f>IF(COUNTIF(Cycletime[Element Desc.],ProjectsDB[[#This Row],[Element Desc.]])&gt;0,"Found","Not Found")</f>
        <v>Found</v>
      </c>
    </row>
    <row r="4851" spans="2:20" x14ac:dyDescent="0.25">
      <c r="B4851" s="8" t="s">
        <v>10043</v>
      </c>
      <c r="C4851" s="9" t="s">
        <v>9940</v>
      </c>
      <c r="D4851" s="9" t="s">
        <v>9941</v>
      </c>
      <c r="E4851" s="10">
        <v>12</v>
      </c>
      <c r="F4851" s="9" t="s">
        <v>9868</v>
      </c>
      <c r="G4851" s="9" t="s">
        <v>96</v>
      </c>
      <c r="H4851" s="11"/>
      <c r="I4851" s="12"/>
      <c r="J4851" s="12"/>
      <c r="K4851" s="12"/>
      <c r="L4851" s="12">
        <f t="array" ref="L4851">IFERROR(LOOKUP(2^15,SEARCH({"40A","63A","80A","100A","125A","160A","200A","250A","400A","630A","800A","1000A","1250A","1600A","2000A","2500A","3200A","4000A","5000A","6300A"},UPPER(D4851)),{40,63,80,100,125,160,200,250,400,630,800,1000,1250,1600,2000,2500,3200,4000,5000,6300}),0)</f>
        <v>4000</v>
      </c>
      <c r="M4851" s="9" t="str">
        <f t="shared" si="376"/>
        <v>Joint Pack</v>
      </c>
      <c r="N4851" s="9" t="str">
        <f t="shared" si="377"/>
        <v>CU</v>
      </c>
      <c r="O4851" s="13" t="str">
        <f t="shared" si="378"/>
        <v>Tin</v>
      </c>
      <c r="P4851" s="9" t="str">
        <f t="shared" si="379"/>
        <v>None</v>
      </c>
      <c r="Q4851" s="9" t="str">
        <f t="shared" si="380"/>
        <v>5</v>
      </c>
      <c r="R48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51" s="14" t="str">
        <f>IF(ProjectsDB[[#This Row],[Item Type]]="Straight Plug-In",_xlfn.TEXTJOIN("-",TRUE,M4851&amp;"-"&amp;_xlfn.LET(_xlpm.txt,ProjectsDB[[#This Row],[Assembly]],_xlpm.pos,FIND("SP",_xlpm.txt),_xlpm.pre,LEFT(_xlpm.txt,_xlpm.pos-1),IF(RIGHT(_xlpm.pre,3)="123","3PL",IF(RIGHT(_xlpm.pre,2)="12","2PL",IF(RIGHT(_xlpm.pre,1)="1","1PL","3PL")))),N4851,O4851,P4851,Q4851&amp;"W",R4851),_xlfn.TEXTJOIN("-",TRUE,M4851,N4851,O4851,P4851,Q4851&amp;"W",R4851))</f>
        <v>Joint Pack-CU-Tin-None-5W-2</v>
      </c>
      <c r="T4851" s="14" t="str">
        <f>IF(COUNTIF(Cycletime[Element Desc.],ProjectsDB[[#This Row],[Element Desc.]])&gt;0,"Found","Not Found")</f>
        <v>Found</v>
      </c>
    </row>
    <row r="4852" spans="2:20" x14ac:dyDescent="0.25">
      <c r="B4852" s="8" t="s">
        <v>10044</v>
      </c>
      <c r="C4852" s="9" t="s">
        <v>9943</v>
      </c>
      <c r="D4852" s="9" t="s">
        <v>9944</v>
      </c>
      <c r="E4852" s="10">
        <v>2</v>
      </c>
      <c r="F4852" s="9" t="s">
        <v>9868</v>
      </c>
      <c r="G4852" s="9" t="s">
        <v>96</v>
      </c>
      <c r="H4852" s="11"/>
      <c r="I4852" s="12">
        <v>425</v>
      </c>
      <c r="J4852" s="12"/>
      <c r="K4852" s="12"/>
      <c r="L4852" s="12">
        <f t="array" ref="L4852">IFERROR(LOOKUP(2^15,SEARCH({"40A","63A","80A","100A","125A","160A","200A","250A","400A","630A","800A","1000A","1250A","1600A","2000A","2500A","3200A","4000A","5000A","6300A"},UPPER(D4852)),{40,63,80,100,125,160,200,250,400,630,800,1000,1250,1600,2000,2500,3200,4000,5000,6300}),0)</f>
        <v>4000</v>
      </c>
      <c r="M4852" s="9" t="str">
        <f t="shared" si="376"/>
        <v>Flange Straight</v>
      </c>
      <c r="N4852" s="9" t="str">
        <f t="shared" si="377"/>
        <v>CU</v>
      </c>
      <c r="O4852" s="13" t="str">
        <f t="shared" si="378"/>
        <v>Tin</v>
      </c>
      <c r="P4852" s="9" t="str">
        <f t="shared" si="379"/>
        <v>PET</v>
      </c>
      <c r="Q4852" s="9" t="str">
        <f t="shared" si="380"/>
        <v>5</v>
      </c>
      <c r="R48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52" s="14" t="str">
        <f>IF(ProjectsDB[[#This Row],[Item Type]]="Straight Plug-In",_xlfn.TEXTJOIN("-",TRUE,M4852&amp;"-"&amp;_xlfn.LET(_xlpm.txt,ProjectsDB[[#This Row],[Assembly]],_xlpm.pos,FIND("SP",_xlpm.txt),_xlpm.pre,LEFT(_xlpm.txt,_xlpm.pos-1),IF(RIGHT(_xlpm.pre,3)="123","3PL",IF(RIGHT(_xlpm.pre,2)="12","2PL",IF(RIGHT(_xlpm.pre,1)="1","1PL","3PL")))),N4852,O4852,P4852,Q4852&amp;"W",R4852),_xlfn.TEXTJOIN("-",TRUE,M4852,N4852,O4852,P4852,Q4852&amp;"W",R4852))</f>
        <v>Flange Straight-CU-Tin-PET-5W-2</v>
      </c>
      <c r="T4852" s="14" t="str">
        <f>IF(COUNTIF(Cycletime[Element Desc.],ProjectsDB[[#This Row],[Element Desc.]])&gt;0,"Found","Not Found")</f>
        <v>Found</v>
      </c>
    </row>
    <row r="4853" spans="2:20" x14ac:dyDescent="0.25">
      <c r="B4853" s="8" t="s">
        <v>10045</v>
      </c>
      <c r="C4853" s="9" t="s">
        <v>9946</v>
      </c>
      <c r="D4853" s="9" t="s">
        <v>9947</v>
      </c>
      <c r="E4853" s="10">
        <v>1</v>
      </c>
      <c r="F4853" s="9" t="s">
        <v>9868</v>
      </c>
      <c r="G4853" s="9" t="s">
        <v>96</v>
      </c>
      <c r="H4853" s="11"/>
      <c r="I4853" s="12">
        <v>300</v>
      </c>
      <c r="J4853" s="12">
        <v>715</v>
      </c>
      <c r="K4853" s="12">
        <v>465</v>
      </c>
      <c r="L4853" s="12">
        <f t="array" ref="L4853">IFERROR(LOOKUP(2^15,SEARCH({"40A","63A","80A","100A","125A","160A","200A","250A","400A","630A","800A","1000A","1250A","1600A","2000A","2500A","3200A","4000A","5000A","6300A"},UPPER(D4853)),{40,63,80,100,125,160,200,250,400,630,800,1000,1250,1600,2000,2500,3200,4000,5000,6300}),0)</f>
        <v>4000</v>
      </c>
      <c r="M4853" s="9" t="str">
        <f t="shared" si="376"/>
        <v>Offset Flat</v>
      </c>
      <c r="N4853" s="9" t="str">
        <f t="shared" si="377"/>
        <v>CU</v>
      </c>
      <c r="O4853" s="13" t="str">
        <f t="shared" si="378"/>
        <v>Tin</v>
      </c>
      <c r="P4853" s="9" t="str">
        <f t="shared" si="379"/>
        <v>PET</v>
      </c>
      <c r="Q4853" s="9" t="str">
        <f t="shared" si="380"/>
        <v>5</v>
      </c>
      <c r="R48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53" s="14" t="str">
        <f>IF(ProjectsDB[[#This Row],[Item Type]]="Straight Plug-In",_xlfn.TEXTJOIN("-",TRUE,M4853&amp;"-"&amp;_xlfn.LET(_xlpm.txt,ProjectsDB[[#This Row],[Assembly]],_xlpm.pos,FIND("SP",_xlpm.txt),_xlpm.pre,LEFT(_xlpm.txt,_xlpm.pos-1),IF(RIGHT(_xlpm.pre,3)="123","3PL",IF(RIGHT(_xlpm.pre,2)="12","2PL",IF(RIGHT(_xlpm.pre,1)="1","1PL","3PL")))),N4853,O4853,P4853,Q4853&amp;"W",R4853),_xlfn.TEXTJOIN("-",TRUE,M4853,N4853,O4853,P4853,Q4853&amp;"W",R4853))</f>
        <v>Offset Flat-CU-Tin-PET-5W-2</v>
      </c>
      <c r="T4853" s="14" t="str">
        <f>IF(COUNTIF(Cycletime[Element Desc.],ProjectsDB[[#This Row],[Element Desc.]])&gt;0,"Found","Not Found")</f>
        <v>Found</v>
      </c>
    </row>
    <row r="4854" spans="2:20" x14ac:dyDescent="0.25">
      <c r="B4854" s="8" t="s">
        <v>10046</v>
      </c>
      <c r="C4854" s="9" t="s">
        <v>9927</v>
      </c>
      <c r="D4854" s="9" t="s">
        <v>9928</v>
      </c>
      <c r="E4854" s="10">
        <v>5</v>
      </c>
      <c r="F4854" s="9" t="s">
        <v>9868</v>
      </c>
      <c r="G4854" s="9" t="s">
        <v>96</v>
      </c>
      <c r="H4854" s="11"/>
      <c r="I4854" s="12">
        <v>3000</v>
      </c>
      <c r="J4854" s="12"/>
      <c r="K4854" s="12"/>
      <c r="L4854" s="12">
        <f t="array" ref="L4854">IFERROR(LOOKUP(2^15,SEARCH({"40A","63A","80A","100A","125A","160A","200A","250A","400A","630A","800A","1000A","1250A","1600A","2000A","2500A","3200A","4000A","5000A","6300A"},UPPER(D4854)),{40,63,80,100,125,160,200,250,400,630,800,1000,1250,1600,2000,2500,3200,4000,5000,6300}),0)</f>
        <v>4000</v>
      </c>
      <c r="M4854" s="9" t="str">
        <f t="shared" si="376"/>
        <v>Straight Feeder</v>
      </c>
      <c r="N4854" s="9" t="str">
        <f t="shared" si="377"/>
        <v>CU</v>
      </c>
      <c r="O4854" s="13" t="str">
        <f t="shared" si="378"/>
        <v>Tin</v>
      </c>
      <c r="P4854" s="9" t="str">
        <f t="shared" si="379"/>
        <v>PET</v>
      </c>
      <c r="Q4854" s="9" t="str">
        <f t="shared" si="380"/>
        <v>5</v>
      </c>
      <c r="R48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54" s="14" t="str">
        <f>IF(ProjectsDB[[#This Row],[Item Type]]="Straight Plug-In",_xlfn.TEXTJOIN("-",TRUE,M4854&amp;"-"&amp;_xlfn.LET(_xlpm.txt,ProjectsDB[[#This Row],[Assembly]],_xlpm.pos,FIND("SP",_xlpm.txt),_xlpm.pre,LEFT(_xlpm.txt,_xlpm.pos-1),IF(RIGHT(_xlpm.pre,3)="123","3PL",IF(RIGHT(_xlpm.pre,2)="12","2PL",IF(RIGHT(_xlpm.pre,1)="1","1PL","3PL")))),N4854,O4854,P4854,Q4854&amp;"W",R4854),_xlfn.TEXTJOIN("-",TRUE,M4854,N4854,O4854,P4854,Q4854&amp;"W",R4854))</f>
        <v>Straight Feeder-CU-Tin-PET-5W-2</v>
      </c>
      <c r="T4854" s="14" t="str">
        <f>IF(COUNTIF(Cycletime[Element Desc.],ProjectsDB[[#This Row],[Element Desc.]])&gt;0,"Found","Not Found")</f>
        <v>Found</v>
      </c>
    </row>
    <row r="4855" spans="2:20" x14ac:dyDescent="0.25">
      <c r="B4855" s="8" t="s">
        <v>10047</v>
      </c>
      <c r="C4855" s="9" t="s">
        <v>10048</v>
      </c>
      <c r="D4855" s="9" t="s">
        <v>10049</v>
      </c>
      <c r="E4855" s="10">
        <v>1</v>
      </c>
      <c r="F4855" s="9" t="s">
        <v>9868</v>
      </c>
      <c r="G4855" s="9" t="s">
        <v>96</v>
      </c>
      <c r="H4855" s="11"/>
      <c r="I4855" s="12">
        <v>2250</v>
      </c>
      <c r="J4855" s="12"/>
      <c r="K4855" s="12"/>
      <c r="L4855" s="12">
        <f t="array" ref="L4855">IFERROR(LOOKUP(2^15,SEARCH({"40A","63A","80A","100A","125A","160A","200A","250A","400A","630A","800A","1000A","1250A","1600A","2000A","2500A","3200A","4000A","5000A","6300A"},UPPER(D4855)),{40,63,80,100,125,160,200,250,400,630,800,1000,1250,1600,2000,2500,3200,4000,5000,6300}),0)</f>
        <v>4000</v>
      </c>
      <c r="M4855" s="9" t="str">
        <f t="shared" si="376"/>
        <v>Straight Feeder</v>
      </c>
      <c r="N4855" s="9" t="str">
        <f t="shared" si="377"/>
        <v>CU</v>
      </c>
      <c r="O4855" s="13" t="str">
        <f t="shared" si="378"/>
        <v>Tin</v>
      </c>
      <c r="P4855" s="9" t="str">
        <f t="shared" si="379"/>
        <v>PET</v>
      </c>
      <c r="Q4855" s="9" t="str">
        <f t="shared" si="380"/>
        <v>5</v>
      </c>
      <c r="R48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55" s="14" t="str">
        <f>IF(ProjectsDB[[#This Row],[Item Type]]="Straight Plug-In",_xlfn.TEXTJOIN("-",TRUE,M4855&amp;"-"&amp;_xlfn.LET(_xlpm.txt,ProjectsDB[[#This Row],[Assembly]],_xlpm.pos,FIND("SP",_xlpm.txt),_xlpm.pre,LEFT(_xlpm.txt,_xlpm.pos-1),IF(RIGHT(_xlpm.pre,3)="123","3PL",IF(RIGHT(_xlpm.pre,2)="12","2PL",IF(RIGHT(_xlpm.pre,1)="1","1PL","3PL")))),N4855,O4855,P4855,Q4855&amp;"W",R4855),_xlfn.TEXTJOIN("-",TRUE,M4855,N4855,O4855,P4855,Q4855&amp;"W",R4855))</f>
        <v>Straight Feeder-CU-Tin-PET-5W-2</v>
      </c>
      <c r="T4855" s="14" t="str">
        <f>IF(COUNTIF(Cycletime[Element Desc.],ProjectsDB[[#This Row],[Element Desc.]])&gt;0,"Found","Not Found")</f>
        <v>Found</v>
      </c>
    </row>
    <row r="4856" spans="2:20" x14ac:dyDescent="0.25">
      <c r="B4856" s="8" t="s">
        <v>10050</v>
      </c>
      <c r="C4856" s="9" t="s">
        <v>10051</v>
      </c>
      <c r="D4856" s="9" t="s">
        <v>10052</v>
      </c>
      <c r="E4856" s="10">
        <v>1</v>
      </c>
      <c r="F4856" s="9" t="s">
        <v>9868</v>
      </c>
      <c r="G4856" s="9" t="s">
        <v>96</v>
      </c>
      <c r="H4856" s="11"/>
      <c r="I4856" s="12">
        <v>465</v>
      </c>
      <c r="J4856" s="12">
        <v>465</v>
      </c>
      <c r="K4856" s="12"/>
      <c r="L4856" s="12">
        <f t="array" ref="L4856">IFERROR(LOOKUP(2^15,SEARCH({"40A","63A","80A","100A","125A","160A","200A","250A","400A","630A","800A","1000A","1250A","1600A","2000A","2500A","3200A","4000A","5000A","6300A"},UPPER(D4856)),{40,63,80,100,125,160,200,250,400,630,800,1000,1250,1600,2000,2500,3200,4000,5000,6300}),0)</f>
        <v>4000</v>
      </c>
      <c r="M4856" s="9" t="str">
        <f t="shared" si="376"/>
        <v>Elbow Edge</v>
      </c>
      <c r="N4856" s="9" t="str">
        <f t="shared" si="377"/>
        <v>CU</v>
      </c>
      <c r="O4856" s="13" t="str">
        <f t="shared" si="378"/>
        <v>Tin</v>
      </c>
      <c r="P4856" s="9" t="str">
        <f t="shared" si="379"/>
        <v>PET</v>
      </c>
      <c r="Q4856" s="9" t="str">
        <f t="shared" si="380"/>
        <v>5</v>
      </c>
      <c r="R48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56" s="14" t="str">
        <f>IF(ProjectsDB[[#This Row],[Item Type]]="Straight Plug-In",_xlfn.TEXTJOIN("-",TRUE,M4856&amp;"-"&amp;_xlfn.LET(_xlpm.txt,ProjectsDB[[#This Row],[Assembly]],_xlpm.pos,FIND("SP",_xlpm.txt),_xlpm.pre,LEFT(_xlpm.txt,_xlpm.pos-1),IF(RIGHT(_xlpm.pre,3)="123","3PL",IF(RIGHT(_xlpm.pre,2)="12","2PL",IF(RIGHT(_xlpm.pre,1)="1","1PL","3PL")))),N4856,O4856,P4856,Q4856&amp;"W",R4856),_xlfn.TEXTJOIN("-",TRUE,M4856,N4856,O4856,P4856,Q4856&amp;"W",R4856))</f>
        <v>Elbow Edge-CU-Tin-PET-5W-2</v>
      </c>
      <c r="T4856" s="14" t="str">
        <f>IF(COUNTIF(Cycletime[Element Desc.],ProjectsDB[[#This Row],[Element Desc.]])&gt;0,"Found","Not Found")</f>
        <v>Found</v>
      </c>
    </row>
    <row r="4857" spans="2:20" x14ac:dyDescent="0.25">
      <c r="B4857" s="8" t="s">
        <v>10053</v>
      </c>
      <c r="C4857" s="9" t="s">
        <v>9953</v>
      </c>
      <c r="D4857" s="9" t="s">
        <v>9954</v>
      </c>
      <c r="E4857" s="10">
        <v>2</v>
      </c>
      <c r="F4857" s="9" t="s">
        <v>9868</v>
      </c>
      <c r="G4857" s="9" t="s">
        <v>96</v>
      </c>
      <c r="H4857" s="11"/>
      <c r="I4857" s="12">
        <v>425</v>
      </c>
      <c r="J4857" s="12"/>
      <c r="K4857" s="12"/>
      <c r="L4857" s="12">
        <f t="array" ref="L4857">IFERROR(LOOKUP(2^15,SEARCH({"40A","63A","80A","100A","125A","160A","200A","250A","400A","630A","800A","1000A","1250A","1600A","2000A","2500A","3200A","4000A","5000A","6300A"},UPPER(D4857)),{40,63,80,100,125,160,200,250,400,630,800,1000,1250,1600,2000,2500,3200,4000,5000,6300}),0)</f>
        <v>4000</v>
      </c>
      <c r="M4857" s="9" t="str">
        <f t="shared" si="376"/>
        <v>Flange Straight</v>
      </c>
      <c r="N4857" s="9" t="str">
        <f t="shared" si="377"/>
        <v>CU</v>
      </c>
      <c r="O4857" s="13" t="str">
        <f t="shared" si="378"/>
        <v>Tin</v>
      </c>
      <c r="P4857" s="9" t="str">
        <f t="shared" si="379"/>
        <v>PET</v>
      </c>
      <c r="Q4857" s="9" t="str">
        <f t="shared" si="380"/>
        <v>5</v>
      </c>
      <c r="R48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57" s="14" t="str">
        <f>IF(ProjectsDB[[#This Row],[Item Type]]="Straight Plug-In",_xlfn.TEXTJOIN("-",TRUE,M4857&amp;"-"&amp;_xlfn.LET(_xlpm.txt,ProjectsDB[[#This Row],[Assembly]],_xlpm.pos,FIND("SP",_xlpm.txt),_xlpm.pre,LEFT(_xlpm.txt,_xlpm.pos-1),IF(RIGHT(_xlpm.pre,3)="123","3PL",IF(RIGHT(_xlpm.pre,2)="12","2PL",IF(RIGHT(_xlpm.pre,1)="1","1PL","3PL")))),N4857,O4857,P4857,Q4857&amp;"W",R4857),_xlfn.TEXTJOIN("-",TRUE,M4857,N4857,O4857,P4857,Q4857&amp;"W",R4857))</f>
        <v>Flange Straight-CU-Tin-PET-5W-2</v>
      </c>
      <c r="T4857" s="14" t="str">
        <f>IF(COUNTIF(Cycletime[Element Desc.],ProjectsDB[[#This Row],[Element Desc.]])&gt;0,"Found","Not Found")</f>
        <v>Found</v>
      </c>
    </row>
    <row r="4858" spans="2:20" x14ac:dyDescent="0.25">
      <c r="B4858" s="8" t="s">
        <v>10054</v>
      </c>
      <c r="C4858" s="9" t="s">
        <v>9962</v>
      </c>
      <c r="D4858" s="9" t="s">
        <v>9963</v>
      </c>
      <c r="E4858" s="10">
        <v>1</v>
      </c>
      <c r="F4858" s="9" t="s">
        <v>9868</v>
      </c>
      <c r="G4858" s="9" t="s">
        <v>96</v>
      </c>
      <c r="H4858" s="11"/>
      <c r="I4858" s="12">
        <v>300</v>
      </c>
      <c r="J4858" s="12">
        <v>715</v>
      </c>
      <c r="K4858" s="12">
        <v>465</v>
      </c>
      <c r="L4858" s="12">
        <f t="array" ref="L4858">IFERROR(LOOKUP(2^15,SEARCH({"40A","63A","80A","100A","125A","160A","200A","250A","400A","630A","800A","1000A","1250A","1600A","2000A","2500A","3200A","4000A","5000A","6300A"},UPPER(D4858)),{40,63,80,100,125,160,200,250,400,630,800,1000,1250,1600,2000,2500,3200,4000,5000,6300}),0)</f>
        <v>4000</v>
      </c>
      <c r="M4858" s="9" t="str">
        <f t="shared" si="376"/>
        <v>Offset Flat</v>
      </c>
      <c r="N4858" s="9" t="str">
        <f t="shared" si="377"/>
        <v>CU</v>
      </c>
      <c r="O4858" s="13" t="str">
        <f t="shared" si="378"/>
        <v>Tin</v>
      </c>
      <c r="P4858" s="9" t="str">
        <f t="shared" si="379"/>
        <v>PET</v>
      </c>
      <c r="Q4858" s="9" t="str">
        <f t="shared" si="380"/>
        <v>5</v>
      </c>
      <c r="R48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58" s="14" t="str">
        <f>IF(ProjectsDB[[#This Row],[Item Type]]="Straight Plug-In",_xlfn.TEXTJOIN("-",TRUE,M4858&amp;"-"&amp;_xlfn.LET(_xlpm.txt,ProjectsDB[[#This Row],[Assembly]],_xlpm.pos,FIND("SP",_xlpm.txt),_xlpm.pre,LEFT(_xlpm.txt,_xlpm.pos-1),IF(RIGHT(_xlpm.pre,3)="123","3PL",IF(RIGHT(_xlpm.pre,2)="12","2PL",IF(RIGHT(_xlpm.pre,1)="1","1PL","3PL")))),N4858,O4858,P4858,Q4858&amp;"W",R4858),_xlfn.TEXTJOIN("-",TRUE,M4858,N4858,O4858,P4858,Q4858&amp;"W",R4858))</f>
        <v>Offset Flat-CU-Tin-PET-5W-2</v>
      </c>
      <c r="T4858" s="14" t="str">
        <f>IF(COUNTIF(Cycletime[Element Desc.],ProjectsDB[[#This Row],[Element Desc.]])&gt;0,"Found","Not Found")</f>
        <v>Found</v>
      </c>
    </row>
    <row r="4859" spans="2:20" x14ac:dyDescent="0.25">
      <c r="B4859" s="8" t="s">
        <v>10055</v>
      </c>
      <c r="C4859" s="9" t="s">
        <v>9968</v>
      </c>
      <c r="D4859" s="9" t="s">
        <v>9969</v>
      </c>
      <c r="E4859" s="10">
        <v>6</v>
      </c>
      <c r="F4859" s="9" t="s">
        <v>9868</v>
      </c>
      <c r="G4859" s="9" t="s">
        <v>96</v>
      </c>
      <c r="H4859" s="11"/>
      <c r="I4859" s="12">
        <v>3000</v>
      </c>
      <c r="J4859" s="12"/>
      <c r="K4859" s="12"/>
      <c r="L4859" s="12">
        <f t="array" ref="L4859">IFERROR(LOOKUP(2^15,SEARCH({"40A","63A","80A","100A","125A","160A","200A","250A","400A","630A","800A","1000A","1250A","1600A","2000A","2500A","3200A","4000A","5000A","6300A"},UPPER(D4859)),{40,63,80,100,125,160,200,250,400,630,800,1000,1250,1600,2000,2500,3200,4000,5000,6300}),0)</f>
        <v>4000</v>
      </c>
      <c r="M4859" s="9" t="str">
        <f t="shared" si="376"/>
        <v>Straight Feeder</v>
      </c>
      <c r="N4859" s="9" t="str">
        <f t="shared" si="377"/>
        <v>CU</v>
      </c>
      <c r="O4859" s="13" t="str">
        <f t="shared" si="378"/>
        <v>Tin</v>
      </c>
      <c r="P4859" s="9" t="str">
        <f t="shared" si="379"/>
        <v>PET</v>
      </c>
      <c r="Q4859" s="9" t="str">
        <f t="shared" si="380"/>
        <v>5</v>
      </c>
      <c r="R48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59" s="14" t="str">
        <f>IF(ProjectsDB[[#This Row],[Item Type]]="Straight Plug-In",_xlfn.TEXTJOIN("-",TRUE,M4859&amp;"-"&amp;_xlfn.LET(_xlpm.txt,ProjectsDB[[#This Row],[Assembly]],_xlpm.pos,FIND("SP",_xlpm.txt),_xlpm.pre,LEFT(_xlpm.txt,_xlpm.pos-1),IF(RIGHT(_xlpm.pre,3)="123","3PL",IF(RIGHT(_xlpm.pre,2)="12","2PL",IF(RIGHT(_xlpm.pre,1)="1","1PL","3PL")))),N4859,O4859,P4859,Q4859&amp;"W",R4859),_xlfn.TEXTJOIN("-",TRUE,M4859,N4859,O4859,P4859,Q4859&amp;"W",R4859))</f>
        <v>Straight Feeder-CU-Tin-PET-5W-2</v>
      </c>
      <c r="T4859" s="14" t="str">
        <f>IF(COUNTIF(Cycletime[Element Desc.],ProjectsDB[[#This Row],[Element Desc.]])&gt;0,"Found","Not Found")</f>
        <v>Found</v>
      </c>
    </row>
    <row r="4860" spans="2:20" x14ac:dyDescent="0.25">
      <c r="B4860" s="8" t="s">
        <v>10056</v>
      </c>
      <c r="C4860" s="9" t="s">
        <v>9956</v>
      </c>
      <c r="D4860" s="9" t="s">
        <v>9957</v>
      </c>
      <c r="E4860" s="10">
        <v>1</v>
      </c>
      <c r="F4860" s="9" t="s">
        <v>9868</v>
      </c>
      <c r="G4860" s="9" t="s">
        <v>96</v>
      </c>
      <c r="H4860" s="11"/>
      <c r="I4860" s="12">
        <v>2200</v>
      </c>
      <c r="J4860" s="12"/>
      <c r="K4860" s="12"/>
      <c r="L4860" s="12">
        <f t="array" ref="L4860">IFERROR(LOOKUP(2^15,SEARCH({"40A","63A","80A","100A","125A","160A","200A","250A","400A","630A","800A","1000A","1250A","1600A","2000A","2500A","3200A","4000A","5000A","6300A"},UPPER(D4860)),{40,63,80,100,125,160,200,250,400,630,800,1000,1250,1600,2000,2500,3200,4000,5000,6300}),0)</f>
        <v>4000</v>
      </c>
      <c r="M4860" s="9" t="str">
        <f t="shared" si="376"/>
        <v>Straight Feeder</v>
      </c>
      <c r="N4860" s="9" t="str">
        <f t="shared" si="377"/>
        <v>CU</v>
      </c>
      <c r="O4860" s="13" t="str">
        <f t="shared" si="378"/>
        <v>Tin</v>
      </c>
      <c r="P4860" s="9" t="str">
        <f t="shared" si="379"/>
        <v>PET</v>
      </c>
      <c r="Q4860" s="9" t="str">
        <f t="shared" si="380"/>
        <v>5</v>
      </c>
      <c r="R48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60" s="14" t="str">
        <f>IF(ProjectsDB[[#This Row],[Item Type]]="Straight Plug-In",_xlfn.TEXTJOIN("-",TRUE,M4860&amp;"-"&amp;_xlfn.LET(_xlpm.txt,ProjectsDB[[#This Row],[Assembly]],_xlpm.pos,FIND("SP",_xlpm.txt),_xlpm.pre,LEFT(_xlpm.txt,_xlpm.pos-1),IF(RIGHT(_xlpm.pre,3)="123","3PL",IF(RIGHT(_xlpm.pre,2)="12","2PL",IF(RIGHT(_xlpm.pre,1)="1","1PL","3PL")))),N4860,O4860,P4860,Q4860&amp;"W",R4860),_xlfn.TEXTJOIN("-",TRUE,M4860,N4860,O4860,P4860,Q4860&amp;"W",R4860))</f>
        <v>Straight Feeder-CU-Tin-PET-5W-2</v>
      </c>
      <c r="T4860" s="14" t="str">
        <f>IF(COUNTIF(Cycletime[Element Desc.],ProjectsDB[[#This Row],[Element Desc.]])&gt;0,"Found","Not Found")</f>
        <v>Found</v>
      </c>
    </row>
    <row r="4861" spans="2:20" x14ac:dyDescent="0.25">
      <c r="B4861" s="8" t="s">
        <v>10057</v>
      </c>
      <c r="C4861" s="9" t="s">
        <v>10058</v>
      </c>
      <c r="D4861" s="9" t="s">
        <v>10059</v>
      </c>
      <c r="E4861" s="10">
        <v>1</v>
      </c>
      <c r="F4861" s="9" t="s">
        <v>9868</v>
      </c>
      <c r="G4861" s="9" t="s">
        <v>96</v>
      </c>
      <c r="H4861" s="11"/>
      <c r="I4861" s="12">
        <v>465</v>
      </c>
      <c r="J4861" s="12">
        <v>465</v>
      </c>
      <c r="K4861" s="12"/>
      <c r="L4861" s="12">
        <f t="array" ref="L4861">IFERROR(LOOKUP(2^15,SEARCH({"40A","63A","80A","100A","125A","160A","200A","250A","400A","630A","800A","1000A","1250A","1600A","2000A","2500A","3200A","4000A","5000A","6300A"},UPPER(D4861)),{40,63,80,100,125,160,200,250,400,630,800,1000,1250,1600,2000,2500,3200,4000,5000,6300}),0)</f>
        <v>4000</v>
      </c>
      <c r="M4861" s="9" t="str">
        <f t="shared" si="376"/>
        <v>Elbow Edge</v>
      </c>
      <c r="N4861" s="9" t="str">
        <f t="shared" si="377"/>
        <v>CU</v>
      </c>
      <c r="O4861" s="13" t="str">
        <f t="shared" si="378"/>
        <v>Tin</v>
      </c>
      <c r="P4861" s="9" t="str">
        <f t="shared" si="379"/>
        <v>PET</v>
      </c>
      <c r="Q4861" s="9" t="str">
        <f t="shared" si="380"/>
        <v>5</v>
      </c>
      <c r="R48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61" s="14" t="str">
        <f>IF(ProjectsDB[[#This Row],[Item Type]]="Straight Plug-In",_xlfn.TEXTJOIN("-",TRUE,M4861&amp;"-"&amp;_xlfn.LET(_xlpm.txt,ProjectsDB[[#This Row],[Assembly]],_xlpm.pos,FIND("SP",_xlpm.txt),_xlpm.pre,LEFT(_xlpm.txt,_xlpm.pos-1),IF(RIGHT(_xlpm.pre,3)="123","3PL",IF(RIGHT(_xlpm.pre,2)="12","2PL",IF(RIGHT(_xlpm.pre,1)="1","1PL","3PL")))),N4861,O4861,P4861,Q4861&amp;"W",R4861),_xlfn.TEXTJOIN("-",TRUE,M4861,N4861,O4861,P4861,Q4861&amp;"W",R4861))</f>
        <v>Elbow Edge-CU-Tin-PET-5W-2</v>
      </c>
      <c r="T4861" s="14" t="str">
        <f>IF(COUNTIF(Cycletime[Element Desc.],ProjectsDB[[#This Row],[Element Desc.]])&gt;0,"Found","Not Found")</f>
        <v>Found</v>
      </c>
    </row>
    <row r="4862" spans="2:20" x14ac:dyDescent="0.25">
      <c r="B4862" s="8" t="s">
        <v>10060</v>
      </c>
      <c r="C4862" s="9" t="s">
        <v>10061</v>
      </c>
      <c r="D4862" s="9" t="s">
        <v>10062</v>
      </c>
      <c r="E4862" s="10">
        <v>1</v>
      </c>
      <c r="F4862" s="9" t="s">
        <v>9868</v>
      </c>
      <c r="G4862" s="9" t="s">
        <v>96</v>
      </c>
      <c r="H4862" s="11"/>
      <c r="I4862" s="12">
        <v>1500</v>
      </c>
      <c r="J4862" s="12"/>
      <c r="K4862" s="12"/>
      <c r="L4862" s="12">
        <f t="array" ref="L4862">IFERROR(LOOKUP(2^15,SEARCH({"40A","63A","80A","100A","125A","160A","200A","250A","400A","630A","800A","1000A","1250A","1600A","2000A","2500A","3200A","4000A","5000A","6300A"},UPPER(D4862)),{40,63,80,100,125,160,200,250,400,630,800,1000,1250,1600,2000,2500,3200,4000,5000,6300}),0)</f>
        <v>4000</v>
      </c>
      <c r="M4862" s="9" t="str">
        <f t="shared" si="376"/>
        <v>Straight Feeder</v>
      </c>
      <c r="N4862" s="9" t="str">
        <f t="shared" si="377"/>
        <v>CU</v>
      </c>
      <c r="O4862" s="13" t="str">
        <f t="shared" si="378"/>
        <v>Tin</v>
      </c>
      <c r="P4862" s="9" t="str">
        <f t="shared" si="379"/>
        <v>PET</v>
      </c>
      <c r="Q4862" s="9" t="str">
        <f t="shared" si="380"/>
        <v>5</v>
      </c>
      <c r="R48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62" s="14" t="str">
        <f>IF(ProjectsDB[[#This Row],[Item Type]]="Straight Plug-In",_xlfn.TEXTJOIN("-",TRUE,M4862&amp;"-"&amp;_xlfn.LET(_xlpm.txt,ProjectsDB[[#This Row],[Assembly]],_xlpm.pos,FIND("SP",_xlpm.txt),_xlpm.pre,LEFT(_xlpm.txt,_xlpm.pos-1),IF(RIGHT(_xlpm.pre,3)="123","3PL",IF(RIGHT(_xlpm.pre,2)="12","2PL",IF(RIGHT(_xlpm.pre,1)="1","1PL","3PL")))),N4862,O4862,P4862,Q4862&amp;"W",R4862),_xlfn.TEXTJOIN("-",TRUE,M4862,N4862,O4862,P4862,Q4862&amp;"W",R4862))</f>
        <v>Straight Feeder-CU-Tin-PET-5W-2</v>
      </c>
      <c r="T4862" s="14" t="str">
        <f>IF(COUNTIF(Cycletime[Element Desc.],ProjectsDB[[#This Row],[Element Desc.]])&gt;0,"Found","Not Found")</f>
        <v>Found</v>
      </c>
    </row>
    <row r="4863" spans="2:20" x14ac:dyDescent="0.25">
      <c r="B4863" s="8" t="s">
        <v>10063</v>
      </c>
      <c r="C4863" s="9" t="s">
        <v>9959</v>
      </c>
      <c r="D4863" s="9" t="s">
        <v>9960</v>
      </c>
      <c r="E4863" s="10">
        <v>1</v>
      </c>
      <c r="F4863" s="9" t="s">
        <v>9868</v>
      </c>
      <c r="G4863" s="9" t="s">
        <v>96</v>
      </c>
      <c r="H4863" s="11"/>
      <c r="I4863" s="12">
        <v>300</v>
      </c>
      <c r="J4863" s="12">
        <v>300</v>
      </c>
      <c r="K4863" s="12"/>
      <c r="L4863" s="12">
        <f t="array" ref="L4863">IFERROR(LOOKUP(2^15,SEARCH({"40A","63A","80A","100A","125A","160A","200A","250A","400A","630A","800A","1000A","1250A","1600A","2000A","2500A","3200A","4000A","5000A","6300A"},UPPER(D4863)),{40,63,80,100,125,160,200,250,400,630,800,1000,1250,1600,2000,2500,3200,4000,5000,6300}),0)</f>
        <v>4000</v>
      </c>
      <c r="M4863" s="9" t="str">
        <f t="shared" si="376"/>
        <v>Elbow Flat</v>
      </c>
      <c r="N4863" s="9" t="str">
        <f t="shared" si="377"/>
        <v>CU</v>
      </c>
      <c r="O4863" s="13" t="str">
        <f t="shared" si="378"/>
        <v>Tin</v>
      </c>
      <c r="P4863" s="9" t="str">
        <f t="shared" si="379"/>
        <v>PET</v>
      </c>
      <c r="Q4863" s="9" t="str">
        <f t="shared" si="380"/>
        <v>5</v>
      </c>
      <c r="R48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63" s="14" t="str">
        <f>IF(ProjectsDB[[#This Row],[Item Type]]="Straight Plug-In",_xlfn.TEXTJOIN("-",TRUE,M4863&amp;"-"&amp;_xlfn.LET(_xlpm.txt,ProjectsDB[[#This Row],[Assembly]],_xlpm.pos,FIND("SP",_xlpm.txt),_xlpm.pre,LEFT(_xlpm.txt,_xlpm.pos-1),IF(RIGHT(_xlpm.pre,3)="123","3PL",IF(RIGHT(_xlpm.pre,2)="12","2PL",IF(RIGHT(_xlpm.pre,1)="1","1PL","3PL")))),N4863,O4863,P4863,Q4863&amp;"W",R4863),_xlfn.TEXTJOIN("-",TRUE,M4863,N4863,O4863,P4863,Q4863&amp;"W",R4863))</f>
        <v>Elbow Flat-CU-Tin-PET-5W-2</v>
      </c>
      <c r="T4863" s="14" t="str">
        <f>IF(COUNTIF(Cycletime[Element Desc.],ProjectsDB[[#This Row],[Element Desc.]])&gt;0,"Found","Not Found")</f>
        <v>Found</v>
      </c>
    </row>
    <row r="4864" spans="2:20" x14ac:dyDescent="0.25">
      <c r="B4864" s="8" t="s">
        <v>10064</v>
      </c>
      <c r="C4864" s="9" t="s">
        <v>9974</v>
      </c>
      <c r="D4864" s="9" t="s">
        <v>9975</v>
      </c>
      <c r="E4864" s="10">
        <v>1</v>
      </c>
      <c r="F4864" s="9" t="s">
        <v>9868</v>
      </c>
      <c r="G4864" s="9" t="s">
        <v>96</v>
      </c>
      <c r="H4864" s="11"/>
      <c r="I4864" s="12">
        <v>2620</v>
      </c>
      <c r="J4864" s="12"/>
      <c r="K4864" s="12"/>
      <c r="L4864" s="12">
        <f t="array" ref="L4864">IFERROR(LOOKUP(2^15,SEARCH({"40A","63A","80A","100A","125A","160A","200A","250A","400A","630A","800A","1000A","1250A","1600A","2000A","2500A","3200A","4000A","5000A","6300A"},UPPER(D4864)),{40,63,80,100,125,160,200,250,400,630,800,1000,1250,1600,2000,2500,3200,4000,5000,6300}),0)</f>
        <v>4000</v>
      </c>
      <c r="M4864" s="9" t="str">
        <f t="shared" si="376"/>
        <v>Straight Feeder</v>
      </c>
      <c r="N4864" s="9" t="str">
        <f t="shared" si="377"/>
        <v>CU</v>
      </c>
      <c r="O4864" s="13" t="str">
        <f t="shared" si="378"/>
        <v>Tin</v>
      </c>
      <c r="P4864" s="9" t="str">
        <f t="shared" si="379"/>
        <v>PET</v>
      </c>
      <c r="Q4864" s="9" t="str">
        <f t="shared" si="380"/>
        <v>5</v>
      </c>
      <c r="R48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64" s="14" t="str">
        <f>IF(ProjectsDB[[#This Row],[Item Type]]="Straight Plug-In",_xlfn.TEXTJOIN("-",TRUE,M4864&amp;"-"&amp;_xlfn.LET(_xlpm.txt,ProjectsDB[[#This Row],[Assembly]],_xlpm.pos,FIND("SP",_xlpm.txt),_xlpm.pre,LEFT(_xlpm.txt,_xlpm.pos-1),IF(RIGHT(_xlpm.pre,3)="123","3PL",IF(RIGHT(_xlpm.pre,2)="12","2PL",IF(RIGHT(_xlpm.pre,1)="1","1PL","3PL")))),N4864,O4864,P4864,Q4864&amp;"W",R4864),_xlfn.TEXTJOIN("-",TRUE,M4864,N4864,O4864,P4864,Q4864&amp;"W",R4864))</f>
        <v>Straight Feeder-CU-Tin-PET-5W-2</v>
      </c>
      <c r="T4864" s="14" t="str">
        <f>IF(COUNTIF(Cycletime[Element Desc.],ProjectsDB[[#This Row],[Element Desc.]])&gt;0,"Found","Not Found")</f>
        <v>Found</v>
      </c>
    </row>
    <row r="4865" spans="2:20" x14ac:dyDescent="0.25">
      <c r="B4865" s="8" t="s">
        <v>10065</v>
      </c>
      <c r="C4865" s="9" t="s">
        <v>1770</v>
      </c>
      <c r="D4865" s="9" t="s">
        <v>1771</v>
      </c>
      <c r="E4865" s="10">
        <v>3</v>
      </c>
      <c r="F4865" s="9" t="s">
        <v>9868</v>
      </c>
      <c r="G4865" s="9" t="s">
        <v>96</v>
      </c>
      <c r="H4865" s="11"/>
      <c r="I4865" s="12"/>
      <c r="J4865" s="12"/>
      <c r="K4865" s="12"/>
      <c r="L4865" s="12">
        <f t="array" ref="L4865">IFERROR(LOOKUP(2^15,SEARCH({"40A","63A","80A","100A","125A","160A","200A","250A","400A","630A","800A","1000A","1250A","1600A","2000A","2500A","3200A","4000A","5000A","6300A"},UPPER(D4865)),{40,63,80,100,125,160,200,250,400,630,800,1000,1250,1600,2000,2500,3200,4000,5000,6300}),0)</f>
        <v>4000</v>
      </c>
      <c r="M4865" s="9" t="str">
        <f t="shared" si="376"/>
        <v>Hanger Support</v>
      </c>
      <c r="N4865" s="9" t="str">
        <f t="shared" si="377"/>
        <v>CU</v>
      </c>
      <c r="O4865" s="13" t="str">
        <f t="shared" si="378"/>
        <v>None</v>
      </c>
      <c r="P4865" s="9" t="str">
        <f t="shared" si="379"/>
        <v>None</v>
      </c>
      <c r="Q4865" s="9" t="str">
        <f t="shared" si="380"/>
        <v>0</v>
      </c>
      <c r="R48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65" s="14" t="str">
        <f>IF(ProjectsDB[[#This Row],[Item Type]]="Straight Plug-In",_xlfn.TEXTJOIN("-",TRUE,M4865&amp;"-"&amp;_xlfn.LET(_xlpm.txt,ProjectsDB[[#This Row],[Assembly]],_xlpm.pos,FIND("SP",_xlpm.txt),_xlpm.pre,LEFT(_xlpm.txt,_xlpm.pos-1),IF(RIGHT(_xlpm.pre,3)="123","3PL",IF(RIGHT(_xlpm.pre,2)="12","2PL",IF(RIGHT(_xlpm.pre,1)="1","1PL","3PL")))),N4865,O4865,P4865,Q4865&amp;"W",R4865),_xlfn.TEXTJOIN("-",TRUE,M4865,N4865,O4865,P4865,Q4865&amp;"W",R4865))</f>
        <v>Hanger Support-CU-None-None-0W-2</v>
      </c>
      <c r="T4865" s="14" t="str">
        <f>IF(COUNTIF(Cycletime[Element Desc.],ProjectsDB[[#This Row],[Element Desc.]])&gt;0,"Found","Not Found")</f>
        <v>Found</v>
      </c>
    </row>
    <row r="4866" spans="2:20" x14ac:dyDescent="0.25">
      <c r="B4866" s="8" t="s">
        <v>10066</v>
      </c>
      <c r="C4866" s="9" t="s">
        <v>9979</v>
      </c>
      <c r="D4866" s="9" t="s">
        <v>9980</v>
      </c>
      <c r="E4866" s="10">
        <v>13</v>
      </c>
      <c r="F4866" s="9" t="s">
        <v>9868</v>
      </c>
      <c r="G4866" s="9" t="s">
        <v>96</v>
      </c>
      <c r="H4866" s="11"/>
      <c r="I4866" s="12"/>
      <c r="J4866" s="12"/>
      <c r="K4866" s="12"/>
      <c r="L4866" s="12">
        <f t="array" ref="L4866">IFERROR(LOOKUP(2^15,SEARCH({"40A","63A","80A","100A","125A","160A","200A","250A","400A","630A","800A","1000A","1250A","1600A","2000A","2500A","3200A","4000A","5000A","6300A"},UPPER(D4866)),{40,63,80,100,125,160,200,250,400,630,800,1000,1250,1600,2000,2500,3200,4000,5000,6300}),0)</f>
        <v>4000</v>
      </c>
      <c r="M4866" s="9" t="str">
        <f t="shared" si="376"/>
        <v>Joint Pack</v>
      </c>
      <c r="N4866" s="9" t="str">
        <f t="shared" si="377"/>
        <v>CU</v>
      </c>
      <c r="O4866" s="13" t="str">
        <f t="shared" si="378"/>
        <v>Tin</v>
      </c>
      <c r="P4866" s="9" t="str">
        <f t="shared" si="379"/>
        <v>None</v>
      </c>
      <c r="Q4866" s="9" t="str">
        <f t="shared" si="380"/>
        <v>5</v>
      </c>
      <c r="R48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66" s="14" t="str">
        <f>IF(ProjectsDB[[#This Row],[Item Type]]="Straight Plug-In",_xlfn.TEXTJOIN("-",TRUE,M4866&amp;"-"&amp;_xlfn.LET(_xlpm.txt,ProjectsDB[[#This Row],[Assembly]],_xlpm.pos,FIND("SP",_xlpm.txt),_xlpm.pre,LEFT(_xlpm.txt,_xlpm.pos-1),IF(RIGHT(_xlpm.pre,3)="123","3PL",IF(RIGHT(_xlpm.pre,2)="12","2PL",IF(RIGHT(_xlpm.pre,1)="1","1PL","3PL")))),N4866,O4866,P4866,Q4866&amp;"W",R4866),_xlfn.TEXTJOIN("-",TRUE,M4866,N4866,O4866,P4866,Q4866&amp;"W",R4866))</f>
        <v>Joint Pack-CU-Tin-None-5W-2</v>
      </c>
      <c r="T4866" s="14" t="str">
        <f>IF(COUNTIF(Cycletime[Element Desc.],ProjectsDB[[#This Row],[Element Desc.]])&gt;0,"Found","Not Found")</f>
        <v>Found</v>
      </c>
    </row>
    <row r="4867" spans="2:20" x14ac:dyDescent="0.25">
      <c r="B4867" s="8" t="s">
        <v>10067</v>
      </c>
      <c r="C4867" s="9" t="s">
        <v>1767</v>
      </c>
      <c r="D4867" s="9" t="s">
        <v>1768</v>
      </c>
      <c r="E4867" s="10">
        <v>16</v>
      </c>
      <c r="F4867" s="9" t="s">
        <v>9868</v>
      </c>
      <c r="G4867" s="9" t="s">
        <v>96</v>
      </c>
      <c r="H4867" s="11"/>
      <c r="I4867" s="12"/>
      <c r="J4867" s="12"/>
      <c r="K4867" s="12"/>
      <c r="L4867" s="12">
        <f t="array" ref="L4867">IFERROR(LOOKUP(2^15,SEARCH({"40A","63A","80A","100A","125A","160A","200A","250A","400A","630A","800A","1000A","1250A","1600A","2000A","2500A","3200A","4000A","5000A","6300A"},UPPER(D4867)),{40,63,80,100,125,160,200,250,400,630,800,1000,1250,1600,2000,2500,3200,4000,5000,6300}),0)</f>
        <v>4000</v>
      </c>
      <c r="M4867" s="9" t="str">
        <f t="shared" si="376"/>
        <v>Hanger Support</v>
      </c>
      <c r="N4867" s="9" t="str">
        <f t="shared" si="377"/>
        <v>CU</v>
      </c>
      <c r="O4867" s="13" t="str">
        <f t="shared" si="378"/>
        <v>None</v>
      </c>
      <c r="P4867" s="9" t="str">
        <f t="shared" si="379"/>
        <v>None</v>
      </c>
      <c r="Q4867" s="9" t="str">
        <f t="shared" si="380"/>
        <v>0</v>
      </c>
      <c r="R48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67" s="14" t="str">
        <f>IF(ProjectsDB[[#This Row],[Item Type]]="Straight Plug-In",_xlfn.TEXTJOIN("-",TRUE,M4867&amp;"-"&amp;_xlfn.LET(_xlpm.txt,ProjectsDB[[#This Row],[Assembly]],_xlpm.pos,FIND("SP",_xlpm.txt),_xlpm.pre,LEFT(_xlpm.txt,_xlpm.pos-1),IF(RIGHT(_xlpm.pre,3)="123","3PL",IF(RIGHT(_xlpm.pre,2)="12","2PL",IF(RIGHT(_xlpm.pre,1)="1","1PL","3PL")))),N4867,O4867,P4867,Q4867&amp;"W",R4867),_xlfn.TEXTJOIN("-",TRUE,M4867,N4867,O4867,P4867,Q4867&amp;"W",R4867))</f>
        <v>Hanger Support-CU-None-None-0W-2</v>
      </c>
      <c r="T4867" s="14" t="str">
        <f>IF(COUNTIF(Cycletime[Element Desc.],ProjectsDB[[#This Row],[Element Desc.]])&gt;0,"Found","Not Found")</f>
        <v>Found</v>
      </c>
    </row>
    <row r="4868" spans="2:20" x14ac:dyDescent="0.25">
      <c r="B4868" s="8" t="s">
        <v>10068</v>
      </c>
      <c r="C4868" s="9" t="s">
        <v>10008</v>
      </c>
      <c r="D4868" s="9" t="s">
        <v>10009</v>
      </c>
      <c r="E4868" s="10">
        <v>13</v>
      </c>
      <c r="F4868" s="9" t="s">
        <v>9868</v>
      </c>
      <c r="G4868" s="9" t="s">
        <v>96</v>
      </c>
      <c r="H4868" s="11"/>
      <c r="I4868" s="12"/>
      <c r="J4868" s="12"/>
      <c r="K4868" s="12"/>
      <c r="L4868" s="12">
        <f t="array" ref="L4868">IFERROR(LOOKUP(2^15,SEARCH({"40A","63A","80A","100A","125A","160A","200A","250A","400A","630A","800A","1000A","1250A","1600A","2000A","2500A","3200A","4000A","5000A","6300A"},UPPER(D4868)),{40,63,80,100,125,160,200,250,400,630,800,1000,1250,1600,2000,2500,3200,4000,5000,6300}),0)</f>
        <v>4000</v>
      </c>
      <c r="M4868" s="9" t="str">
        <f t="shared" ref="M4868:M4931" si="381">_xlfn.LET(_xlpm.d,UPPER(TRIM(SUBSTITUTE(SUBSTITUTE(D4868,CHAR(160),"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4868" s="9" t="str">
        <f t="shared" ref="N4868:N4931" si="382">IF(ISNUMBER(SEARCH("CU",D4868)),"CU",IF(ISNUMBER(SEARCH("AL",D4868)),"AL",IF(ISNUMBER(SEARCH("Copper",D4868)),"CU","SH")))</f>
        <v>CU</v>
      </c>
      <c r="O4868" s="13" t="str">
        <f t="shared" ref="O4868:O4931" si="383">IF(ISNUMBER(SEARCH("Silver",D4868)),"Silver",IF(ISNUMBER(SEARCH("Tin",D4868)),"Tin","None"))</f>
        <v>Tin</v>
      </c>
      <c r="P4868" s="9" t="str">
        <f t="shared" ref="P4868:P4931" si="384">IF(ISNUMBER(SEARCH("Epoxy",D4868)),"Epoxy",IF(ISNUMBER(SEARCH("PET",D4868)),"PET","None"))</f>
        <v>None</v>
      </c>
      <c r="Q4868" s="9" t="str">
        <f t="shared" ref="Q4868:Q4931" si="385">IF(ISNUMBER(SEARCH("3-Wire",D4868)),"3",IF(ISNUMBER(SEARCH("4-Wire",D4868)),"4",IF(ISNUMBER(SEARCH("5-Wire",D4868)),"5",IF(ISNUMBER(SEARCH("6-Wire",D4868)),"6","0"))))</f>
        <v>5</v>
      </c>
      <c r="R48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68" s="14" t="str">
        <f>IF(ProjectsDB[[#This Row],[Item Type]]="Straight Plug-In",_xlfn.TEXTJOIN("-",TRUE,M4868&amp;"-"&amp;_xlfn.LET(_xlpm.txt,ProjectsDB[[#This Row],[Assembly]],_xlpm.pos,FIND("SP",_xlpm.txt),_xlpm.pre,LEFT(_xlpm.txt,_xlpm.pos-1),IF(RIGHT(_xlpm.pre,3)="123","3PL",IF(RIGHT(_xlpm.pre,2)="12","2PL",IF(RIGHT(_xlpm.pre,1)="1","1PL","3PL")))),N4868,O4868,P4868,Q4868&amp;"W",R4868),_xlfn.TEXTJOIN("-",TRUE,M4868,N4868,O4868,P4868,Q4868&amp;"W",R4868))</f>
        <v>Joint Pack-CU-Tin-None-5W-2</v>
      </c>
      <c r="T4868" s="14" t="str">
        <f>IF(COUNTIF(Cycletime[Element Desc.],ProjectsDB[[#This Row],[Element Desc.]])&gt;0,"Found","Not Found")</f>
        <v>Found</v>
      </c>
    </row>
    <row r="4869" spans="2:20" x14ac:dyDescent="0.25">
      <c r="B4869" s="8" t="s">
        <v>10069</v>
      </c>
      <c r="C4869" s="9" t="s">
        <v>9985</v>
      </c>
      <c r="D4869" s="9" t="s">
        <v>9986</v>
      </c>
      <c r="E4869" s="10">
        <v>2</v>
      </c>
      <c r="F4869" s="9" t="s">
        <v>9868</v>
      </c>
      <c r="G4869" s="9" t="s">
        <v>96</v>
      </c>
      <c r="H4869" s="11"/>
      <c r="I4869" s="12">
        <v>425</v>
      </c>
      <c r="J4869" s="12"/>
      <c r="K4869" s="12"/>
      <c r="L4869" s="12">
        <f t="array" ref="L4869">IFERROR(LOOKUP(2^15,SEARCH({"40A","63A","80A","100A","125A","160A","200A","250A","400A","630A","800A","1000A","1250A","1600A","2000A","2500A","3200A","4000A","5000A","6300A"},UPPER(D4869)),{40,63,80,100,125,160,200,250,400,630,800,1000,1250,1600,2000,2500,3200,4000,5000,6300}),0)</f>
        <v>4000</v>
      </c>
      <c r="M4869" s="9" t="str">
        <f t="shared" si="381"/>
        <v>Flange Straight</v>
      </c>
      <c r="N4869" s="9" t="str">
        <f t="shared" si="382"/>
        <v>CU</v>
      </c>
      <c r="O4869" s="13" t="str">
        <f t="shared" si="383"/>
        <v>Tin</v>
      </c>
      <c r="P4869" s="9" t="str">
        <f t="shared" si="384"/>
        <v>PET</v>
      </c>
      <c r="Q4869" s="9" t="str">
        <f t="shared" si="385"/>
        <v>5</v>
      </c>
      <c r="R48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69" s="14" t="str">
        <f>IF(ProjectsDB[[#This Row],[Item Type]]="Straight Plug-In",_xlfn.TEXTJOIN("-",TRUE,M4869&amp;"-"&amp;_xlfn.LET(_xlpm.txt,ProjectsDB[[#This Row],[Assembly]],_xlpm.pos,FIND("SP",_xlpm.txt),_xlpm.pre,LEFT(_xlpm.txt,_xlpm.pos-1),IF(RIGHT(_xlpm.pre,3)="123","3PL",IF(RIGHT(_xlpm.pre,2)="12","2PL",IF(RIGHT(_xlpm.pre,1)="1","1PL","3PL")))),N4869,O4869,P4869,Q4869&amp;"W",R4869),_xlfn.TEXTJOIN("-",TRUE,M4869,N4869,O4869,P4869,Q4869&amp;"W",R4869))</f>
        <v>Flange Straight-CU-Tin-PET-5W-2</v>
      </c>
      <c r="T4869" s="14" t="str">
        <f>IF(COUNTIF(Cycletime[Element Desc.],ProjectsDB[[#This Row],[Element Desc.]])&gt;0,"Found","Not Found")</f>
        <v>Found</v>
      </c>
    </row>
    <row r="4870" spans="2:20" x14ac:dyDescent="0.25">
      <c r="B4870" s="8" t="s">
        <v>10070</v>
      </c>
      <c r="C4870" s="9" t="s">
        <v>9988</v>
      </c>
      <c r="D4870" s="9" t="s">
        <v>9989</v>
      </c>
      <c r="E4870" s="10">
        <v>1</v>
      </c>
      <c r="F4870" s="9" t="s">
        <v>9868</v>
      </c>
      <c r="G4870" s="9" t="s">
        <v>96</v>
      </c>
      <c r="H4870" s="11"/>
      <c r="I4870" s="12">
        <v>300</v>
      </c>
      <c r="J4870" s="12">
        <v>715</v>
      </c>
      <c r="K4870" s="12">
        <v>465</v>
      </c>
      <c r="L4870" s="12">
        <f t="array" ref="L4870">IFERROR(LOOKUP(2^15,SEARCH({"40A","63A","80A","100A","125A","160A","200A","250A","400A","630A","800A","1000A","1250A","1600A","2000A","2500A","3200A","4000A","5000A","6300A"},UPPER(D4870)),{40,63,80,100,125,160,200,250,400,630,800,1000,1250,1600,2000,2500,3200,4000,5000,6300}),0)</f>
        <v>4000</v>
      </c>
      <c r="M4870" s="9" t="str">
        <f t="shared" si="381"/>
        <v>Offset Flat</v>
      </c>
      <c r="N4870" s="9" t="str">
        <f t="shared" si="382"/>
        <v>CU</v>
      </c>
      <c r="O4870" s="13" t="str">
        <f t="shared" si="383"/>
        <v>Tin</v>
      </c>
      <c r="P4870" s="9" t="str">
        <f t="shared" si="384"/>
        <v>PET</v>
      </c>
      <c r="Q4870" s="9" t="str">
        <f t="shared" si="385"/>
        <v>5</v>
      </c>
      <c r="R48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70" s="14" t="str">
        <f>IF(ProjectsDB[[#This Row],[Item Type]]="Straight Plug-In",_xlfn.TEXTJOIN("-",TRUE,M4870&amp;"-"&amp;_xlfn.LET(_xlpm.txt,ProjectsDB[[#This Row],[Assembly]],_xlpm.pos,FIND("SP",_xlpm.txt),_xlpm.pre,LEFT(_xlpm.txt,_xlpm.pos-1),IF(RIGHT(_xlpm.pre,3)="123","3PL",IF(RIGHT(_xlpm.pre,2)="12","2PL",IF(RIGHT(_xlpm.pre,1)="1","1PL","3PL")))),N4870,O4870,P4870,Q4870&amp;"W",R4870),_xlfn.TEXTJOIN("-",TRUE,M4870,N4870,O4870,P4870,Q4870&amp;"W",R4870))</f>
        <v>Offset Flat-CU-Tin-PET-5W-2</v>
      </c>
      <c r="T4870" s="14" t="str">
        <f>IF(COUNTIF(Cycletime[Element Desc.],ProjectsDB[[#This Row],[Element Desc.]])&gt;0,"Found","Not Found")</f>
        <v>Found</v>
      </c>
    </row>
    <row r="4871" spans="2:20" x14ac:dyDescent="0.25">
      <c r="B4871" s="8" t="s">
        <v>10071</v>
      </c>
      <c r="C4871" s="9" t="s">
        <v>9991</v>
      </c>
      <c r="D4871" s="9" t="s">
        <v>9992</v>
      </c>
      <c r="E4871" s="10">
        <v>5</v>
      </c>
      <c r="F4871" s="9" t="s">
        <v>9868</v>
      </c>
      <c r="G4871" s="9" t="s">
        <v>96</v>
      </c>
      <c r="H4871" s="11"/>
      <c r="I4871" s="12">
        <v>3000</v>
      </c>
      <c r="J4871" s="12"/>
      <c r="K4871" s="12"/>
      <c r="L4871" s="12">
        <f t="array" ref="L4871">IFERROR(LOOKUP(2^15,SEARCH({"40A","63A","80A","100A","125A","160A","200A","250A","400A","630A","800A","1000A","1250A","1600A","2000A","2500A","3200A","4000A","5000A","6300A"},UPPER(D4871)),{40,63,80,100,125,160,200,250,400,630,800,1000,1250,1600,2000,2500,3200,4000,5000,6300}),0)</f>
        <v>4000</v>
      </c>
      <c r="M4871" s="9" t="str">
        <f t="shared" si="381"/>
        <v>Straight Feeder</v>
      </c>
      <c r="N4871" s="9" t="str">
        <f t="shared" si="382"/>
        <v>CU</v>
      </c>
      <c r="O4871" s="13" t="str">
        <f t="shared" si="383"/>
        <v>Tin</v>
      </c>
      <c r="P4871" s="9" t="str">
        <f t="shared" si="384"/>
        <v>PET</v>
      </c>
      <c r="Q4871" s="9" t="str">
        <f t="shared" si="385"/>
        <v>5</v>
      </c>
      <c r="R48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71" s="14" t="str">
        <f>IF(ProjectsDB[[#This Row],[Item Type]]="Straight Plug-In",_xlfn.TEXTJOIN("-",TRUE,M4871&amp;"-"&amp;_xlfn.LET(_xlpm.txt,ProjectsDB[[#This Row],[Assembly]],_xlpm.pos,FIND("SP",_xlpm.txt),_xlpm.pre,LEFT(_xlpm.txt,_xlpm.pos-1),IF(RIGHT(_xlpm.pre,3)="123","3PL",IF(RIGHT(_xlpm.pre,2)="12","2PL",IF(RIGHT(_xlpm.pre,1)="1","1PL","3PL")))),N4871,O4871,P4871,Q4871&amp;"W",R4871),_xlfn.TEXTJOIN("-",TRUE,M4871,N4871,O4871,P4871,Q4871&amp;"W",R4871))</f>
        <v>Straight Feeder-CU-Tin-PET-5W-2</v>
      </c>
      <c r="T4871" s="14" t="str">
        <f>IF(COUNTIF(Cycletime[Element Desc.],ProjectsDB[[#This Row],[Element Desc.]])&gt;0,"Found","Not Found")</f>
        <v>Found</v>
      </c>
    </row>
    <row r="4872" spans="2:20" x14ac:dyDescent="0.25">
      <c r="B4872" s="8" t="s">
        <v>10072</v>
      </c>
      <c r="C4872" s="9" t="s">
        <v>9982</v>
      </c>
      <c r="D4872" s="9" t="s">
        <v>9983</v>
      </c>
      <c r="E4872" s="10">
        <v>1</v>
      </c>
      <c r="F4872" s="9" t="s">
        <v>9868</v>
      </c>
      <c r="G4872" s="9" t="s">
        <v>96</v>
      </c>
      <c r="H4872" s="11"/>
      <c r="I4872" s="12">
        <v>2200</v>
      </c>
      <c r="J4872" s="12"/>
      <c r="K4872" s="12"/>
      <c r="L4872" s="12">
        <f t="array" ref="L4872">IFERROR(LOOKUP(2^15,SEARCH({"40A","63A","80A","100A","125A","160A","200A","250A","400A","630A","800A","1000A","1250A","1600A","2000A","2500A","3200A","4000A","5000A","6300A"},UPPER(D4872)),{40,63,80,100,125,160,200,250,400,630,800,1000,1250,1600,2000,2500,3200,4000,5000,6300}),0)</f>
        <v>4000</v>
      </c>
      <c r="M4872" s="9" t="str">
        <f t="shared" si="381"/>
        <v>Straight Feeder</v>
      </c>
      <c r="N4872" s="9" t="str">
        <f t="shared" si="382"/>
        <v>CU</v>
      </c>
      <c r="O4872" s="13" t="str">
        <f t="shared" si="383"/>
        <v>Tin</v>
      </c>
      <c r="P4872" s="9" t="str">
        <f t="shared" si="384"/>
        <v>PET</v>
      </c>
      <c r="Q4872" s="9" t="str">
        <f t="shared" si="385"/>
        <v>5</v>
      </c>
      <c r="R48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72" s="14" t="str">
        <f>IF(ProjectsDB[[#This Row],[Item Type]]="Straight Plug-In",_xlfn.TEXTJOIN("-",TRUE,M4872&amp;"-"&amp;_xlfn.LET(_xlpm.txt,ProjectsDB[[#This Row],[Assembly]],_xlpm.pos,FIND("SP",_xlpm.txt),_xlpm.pre,LEFT(_xlpm.txt,_xlpm.pos-1),IF(RIGHT(_xlpm.pre,3)="123","3PL",IF(RIGHT(_xlpm.pre,2)="12","2PL",IF(RIGHT(_xlpm.pre,1)="1","1PL","3PL")))),N4872,O4872,P4872,Q4872&amp;"W",R4872),_xlfn.TEXTJOIN("-",TRUE,M4872,N4872,O4872,P4872,Q4872&amp;"W",R4872))</f>
        <v>Straight Feeder-CU-Tin-PET-5W-2</v>
      </c>
      <c r="T4872" s="14" t="str">
        <f>IF(COUNTIF(Cycletime[Element Desc.],ProjectsDB[[#This Row],[Element Desc.]])&gt;0,"Found","Not Found")</f>
        <v>Found</v>
      </c>
    </row>
    <row r="4873" spans="2:20" x14ac:dyDescent="0.25">
      <c r="B4873" s="8" t="s">
        <v>10073</v>
      </c>
      <c r="C4873" s="9" t="s">
        <v>10074</v>
      </c>
      <c r="D4873" s="9" t="s">
        <v>10075</v>
      </c>
      <c r="E4873" s="10">
        <v>2</v>
      </c>
      <c r="F4873" s="9" t="s">
        <v>9868</v>
      </c>
      <c r="G4873" s="9" t="s">
        <v>96</v>
      </c>
      <c r="H4873" s="11"/>
      <c r="I4873" s="12">
        <v>1500</v>
      </c>
      <c r="J4873" s="12"/>
      <c r="K4873" s="12"/>
      <c r="L4873" s="12">
        <f t="array" ref="L4873">IFERROR(LOOKUP(2^15,SEARCH({"40A","63A","80A","100A","125A","160A","200A","250A","400A","630A","800A","1000A","1250A","1600A","2000A","2500A","3200A","4000A","5000A","6300A"},UPPER(D4873)),{40,63,80,100,125,160,200,250,400,630,800,1000,1250,1600,2000,2500,3200,4000,5000,6300}),0)</f>
        <v>4000</v>
      </c>
      <c r="M4873" s="9" t="str">
        <f t="shared" si="381"/>
        <v>Straight Feeder</v>
      </c>
      <c r="N4873" s="9" t="str">
        <f t="shared" si="382"/>
        <v>CU</v>
      </c>
      <c r="O4873" s="13" t="str">
        <f t="shared" si="383"/>
        <v>Tin</v>
      </c>
      <c r="P4873" s="9" t="str">
        <f t="shared" si="384"/>
        <v>PET</v>
      </c>
      <c r="Q4873" s="9" t="str">
        <f t="shared" si="385"/>
        <v>5</v>
      </c>
      <c r="R48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73" s="14" t="str">
        <f>IF(ProjectsDB[[#This Row],[Item Type]]="Straight Plug-In",_xlfn.TEXTJOIN("-",TRUE,M4873&amp;"-"&amp;_xlfn.LET(_xlpm.txt,ProjectsDB[[#This Row],[Assembly]],_xlpm.pos,FIND("SP",_xlpm.txt),_xlpm.pre,LEFT(_xlpm.txt,_xlpm.pos-1),IF(RIGHT(_xlpm.pre,3)="123","3PL",IF(RIGHT(_xlpm.pre,2)="12","2PL",IF(RIGHT(_xlpm.pre,1)="1","1PL","3PL")))),N4873,O4873,P4873,Q4873&amp;"W",R4873),_xlfn.TEXTJOIN("-",TRUE,M4873,N4873,O4873,P4873,Q4873&amp;"W",R4873))</f>
        <v>Straight Feeder-CU-Tin-PET-5W-2</v>
      </c>
      <c r="T4873" s="14" t="str">
        <f>IF(COUNTIF(Cycletime[Element Desc.],ProjectsDB[[#This Row],[Element Desc.]])&gt;0,"Found","Not Found")</f>
        <v>Found</v>
      </c>
    </row>
    <row r="4874" spans="2:20" x14ac:dyDescent="0.25">
      <c r="B4874" s="8" t="s">
        <v>10076</v>
      </c>
      <c r="C4874" s="9" t="s">
        <v>10077</v>
      </c>
      <c r="D4874" s="9" t="s">
        <v>10078</v>
      </c>
      <c r="E4874" s="10">
        <v>1</v>
      </c>
      <c r="F4874" s="9" t="s">
        <v>9868</v>
      </c>
      <c r="G4874" s="9" t="s">
        <v>96</v>
      </c>
      <c r="H4874" s="11"/>
      <c r="I4874" s="12">
        <v>465</v>
      </c>
      <c r="J4874" s="12">
        <v>465</v>
      </c>
      <c r="K4874" s="12"/>
      <c r="L4874" s="12">
        <f t="array" ref="L4874">IFERROR(LOOKUP(2^15,SEARCH({"40A","63A","80A","100A","125A","160A","200A","250A","400A","630A","800A","1000A","1250A","1600A","2000A","2500A","3200A","4000A","5000A","6300A"},UPPER(D4874)),{40,63,80,100,125,160,200,250,400,630,800,1000,1250,1600,2000,2500,3200,4000,5000,6300}),0)</f>
        <v>4000</v>
      </c>
      <c r="M4874" s="9" t="str">
        <f t="shared" si="381"/>
        <v>Elbow Edge</v>
      </c>
      <c r="N4874" s="9" t="str">
        <f t="shared" si="382"/>
        <v>CU</v>
      </c>
      <c r="O4874" s="13" t="str">
        <f t="shared" si="383"/>
        <v>Tin</v>
      </c>
      <c r="P4874" s="9" t="str">
        <f t="shared" si="384"/>
        <v>PET</v>
      </c>
      <c r="Q4874" s="9" t="str">
        <f t="shared" si="385"/>
        <v>5</v>
      </c>
      <c r="R48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74" s="14" t="str">
        <f>IF(ProjectsDB[[#This Row],[Item Type]]="Straight Plug-In",_xlfn.TEXTJOIN("-",TRUE,M4874&amp;"-"&amp;_xlfn.LET(_xlpm.txt,ProjectsDB[[#This Row],[Assembly]],_xlpm.pos,FIND("SP",_xlpm.txt),_xlpm.pre,LEFT(_xlpm.txt,_xlpm.pos-1),IF(RIGHT(_xlpm.pre,3)="123","3PL",IF(RIGHT(_xlpm.pre,2)="12","2PL",IF(RIGHT(_xlpm.pre,1)="1","1PL","3PL")))),N4874,O4874,P4874,Q4874&amp;"W",R4874),_xlfn.TEXTJOIN("-",TRUE,M4874,N4874,O4874,P4874,Q4874&amp;"W",R4874))</f>
        <v>Elbow Edge-CU-Tin-PET-5W-2</v>
      </c>
      <c r="T4874" s="14" t="str">
        <f>IF(COUNTIF(Cycletime[Element Desc.],ProjectsDB[[#This Row],[Element Desc.]])&gt;0,"Found","Not Found")</f>
        <v>Found</v>
      </c>
    </row>
    <row r="4875" spans="2:20" x14ac:dyDescent="0.25">
      <c r="B4875" s="8" t="s">
        <v>10079</v>
      </c>
      <c r="C4875" s="9" t="s">
        <v>10000</v>
      </c>
      <c r="D4875" s="9" t="s">
        <v>10001</v>
      </c>
      <c r="E4875" s="10">
        <v>1</v>
      </c>
      <c r="F4875" s="9" t="s">
        <v>9868</v>
      </c>
      <c r="G4875" s="9" t="s">
        <v>96</v>
      </c>
      <c r="H4875" s="11"/>
      <c r="I4875" s="12">
        <v>300</v>
      </c>
      <c r="J4875" s="12">
        <v>300</v>
      </c>
      <c r="K4875" s="12"/>
      <c r="L4875" s="12">
        <f t="array" ref="L4875">IFERROR(LOOKUP(2^15,SEARCH({"40A","63A","80A","100A","125A","160A","200A","250A","400A","630A","800A","1000A","1250A","1600A","2000A","2500A","3200A","4000A","5000A","6300A"},UPPER(D4875)),{40,63,80,100,125,160,200,250,400,630,800,1000,1250,1600,2000,2500,3200,4000,5000,6300}),0)</f>
        <v>4000</v>
      </c>
      <c r="M4875" s="9" t="str">
        <f t="shared" si="381"/>
        <v>Elbow Flat</v>
      </c>
      <c r="N4875" s="9" t="str">
        <f t="shared" si="382"/>
        <v>CU</v>
      </c>
      <c r="O4875" s="13" t="str">
        <f t="shared" si="383"/>
        <v>Tin</v>
      </c>
      <c r="P4875" s="9" t="str">
        <f t="shared" si="384"/>
        <v>PET</v>
      </c>
      <c r="Q4875" s="9" t="str">
        <f t="shared" si="385"/>
        <v>5</v>
      </c>
      <c r="R48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75" s="14" t="str">
        <f>IF(ProjectsDB[[#This Row],[Item Type]]="Straight Plug-In",_xlfn.TEXTJOIN("-",TRUE,M4875&amp;"-"&amp;_xlfn.LET(_xlpm.txt,ProjectsDB[[#This Row],[Assembly]],_xlpm.pos,FIND("SP",_xlpm.txt),_xlpm.pre,LEFT(_xlpm.txt,_xlpm.pos-1),IF(RIGHT(_xlpm.pre,3)="123","3PL",IF(RIGHT(_xlpm.pre,2)="12","2PL",IF(RIGHT(_xlpm.pre,1)="1","1PL","3PL")))),N4875,O4875,P4875,Q4875&amp;"W",R4875),_xlfn.TEXTJOIN("-",TRUE,M4875,N4875,O4875,P4875,Q4875&amp;"W",R4875))</f>
        <v>Elbow Flat-CU-Tin-PET-5W-2</v>
      </c>
      <c r="T4875" s="14" t="str">
        <f>IF(COUNTIF(Cycletime[Element Desc.],ProjectsDB[[#This Row],[Element Desc.]])&gt;0,"Found","Not Found")</f>
        <v>Found</v>
      </c>
    </row>
    <row r="4876" spans="2:20" x14ac:dyDescent="0.25">
      <c r="B4876" s="8" t="s">
        <v>10080</v>
      </c>
      <c r="C4876" s="9" t="s">
        <v>10003</v>
      </c>
      <c r="D4876" s="9" t="s">
        <v>10004</v>
      </c>
      <c r="E4876" s="10">
        <v>1</v>
      </c>
      <c r="F4876" s="9" t="s">
        <v>9868</v>
      </c>
      <c r="G4876" s="9" t="s">
        <v>96</v>
      </c>
      <c r="H4876" s="11"/>
      <c r="I4876" s="12">
        <v>2620</v>
      </c>
      <c r="J4876" s="12"/>
      <c r="K4876" s="12"/>
      <c r="L4876" s="12">
        <f t="array" ref="L4876">IFERROR(LOOKUP(2^15,SEARCH({"40A","63A","80A","100A","125A","160A","200A","250A","400A","630A","800A","1000A","1250A","1600A","2000A","2500A","3200A","4000A","5000A","6300A"},UPPER(D4876)),{40,63,80,100,125,160,200,250,400,630,800,1000,1250,1600,2000,2500,3200,4000,5000,6300}),0)</f>
        <v>4000</v>
      </c>
      <c r="M4876" s="9" t="str">
        <f t="shared" si="381"/>
        <v>Straight Feeder</v>
      </c>
      <c r="N4876" s="9" t="str">
        <f t="shared" si="382"/>
        <v>CU</v>
      </c>
      <c r="O4876" s="13" t="str">
        <f t="shared" si="383"/>
        <v>Tin</v>
      </c>
      <c r="P4876" s="9" t="str">
        <f t="shared" si="384"/>
        <v>PET</v>
      </c>
      <c r="Q4876" s="9" t="str">
        <f t="shared" si="385"/>
        <v>5</v>
      </c>
      <c r="R48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76" s="14" t="str">
        <f>IF(ProjectsDB[[#This Row],[Item Type]]="Straight Plug-In",_xlfn.TEXTJOIN("-",TRUE,M4876&amp;"-"&amp;_xlfn.LET(_xlpm.txt,ProjectsDB[[#This Row],[Assembly]],_xlpm.pos,FIND("SP",_xlpm.txt),_xlpm.pre,LEFT(_xlpm.txt,_xlpm.pos-1),IF(RIGHT(_xlpm.pre,3)="123","3PL",IF(RIGHT(_xlpm.pre,2)="12","2PL",IF(RIGHT(_xlpm.pre,1)="1","1PL","3PL")))),N4876,O4876,P4876,Q4876&amp;"W",R4876),_xlfn.TEXTJOIN("-",TRUE,M4876,N4876,O4876,P4876,Q4876&amp;"W",R4876))</f>
        <v>Straight Feeder-CU-Tin-PET-5W-2</v>
      </c>
      <c r="T4876" s="14" t="str">
        <f>IF(COUNTIF(Cycletime[Element Desc.],ProjectsDB[[#This Row],[Element Desc.]])&gt;0,"Found","Not Found")</f>
        <v>Found</v>
      </c>
    </row>
    <row r="4877" spans="2:20" x14ac:dyDescent="0.25">
      <c r="B4877" s="8" t="s">
        <v>10081</v>
      </c>
      <c r="C4877" s="9" t="s">
        <v>1770</v>
      </c>
      <c r="D4877" s="9" t="s">
        <v>1771</v>
      </c>
      <c r="E4877" s="10">
        <v>3</v>
      </c>
      <c r="F4877" s="9" t="s">
        <v>9868</v>
      </c>
      <c r="G4877" s="9" t="s">
        <v>96</v>
      </c>
      <c r="H4877" s="11"/>
      <c r="I4877" s="12"/>
      <c r="J4877" s="12"/>
      <c r="K4877" s="12"/>
      <c r="L4877" s="12">
        <f t="array" ref="L4877">IFERROR(LOOKUP(2^15,SEARCH({"40A","63A","80A","100A","125A","160A","200A","250A","400A","630A","800A","1000A","1250A","1600A","2000A","2500A","3200A","4000A","5000A","6300A"},UPPER(D4877)),{40,63,80,100,125,160,200,250,400,630,800,1000,1250,1600,2000,2500,3200,4000,5000,6300}),0)</f>
        <v>4000</v>
      </c>
      <c r="M4877" s="9" t="str">
        <f t="shared" si="381"/>
        <v>Hanger Support</v>
      </c>
      <c r="N4877" s="9" t="str">
        <f t="shared" si="382"/>
        <v>CU</v>
      </c>
      <c r="O4877" s="13" t="str">
        <f t="shared" si="383"/>
        <v>None</v>
      </c>
      <c r="P4877" s="9" t="str">
        <f t="shared" si="384"/>
        <v>None</v>
      </c>
      <c r="Q4877" s="9" t="str">
        <f t="shared" si="385"/>
        <v>0</v>
      </c>
      <c r="R48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77" s="14" t="str">
        <f>IF(ProjectsDB[[#This Row],[Item Type]]="Straight Plug-In",_xlfn.TEXTJOIN("-",TRUE,M4877&amp;"-"&amp;_xlfn.LET(_xlpm.txt,ProjectsDB[[#This Row],[Assembly]],_xlpm.pos,FIND("SP",_xlpm.txt),_xlpm.pre,LEFT(_xlpm.txt,_xlpm.pos-1),IF(RIGHT(_xlpm.pre,3)="123","3PL",IF(RIGHT(_xlpm.pre,2)="12","2PL",IF(RIGHT(_xlpm.pre,1)="1","1PL","3PL")))),N4877,O4877,P4877,Q4877&amp;"W",R4877),_xlfn.TEXTJOIN("-",TRUE,M4877,N4877,O4877,P4877,Q4877&amp;"W",R4877))</f>
        <v>Hanger Support-CU-None-None-0W-2</v>
      </c>
      <c r="T4877" s="14" t="str">
        <f>IF(COUNTIF(Cycletime[Element Desc.],ProjectsDB[[#This Row],[Element Desc.]])&gt;0,"Found","Not Found")</f>
        <v>Found</v>
      </c>
    </row>
    <row r="4878" spans="2:20" x14ac:dyDescent="0.25">
      <c r="B4878" s="8" t="s">
        <v>10082</v>
      </c>
      <c r="C4878" s="9" t="s">
        <v>1767</v>
      </c>
      <c r="D4878" s="9" t="s">
        <v>1768</v>
      </c>
      <c r="E4878" s="10">
        <v>16</v>
      </c>
      <c r="F4878" s="9" t="s">
        <v>9868</v>
      </c>
      <c r="G4878" s="9" t="s">
        <v>96</v>
      </c>
      <c r="H4878" s="11"/>
      <c r="I4878" s="12"/>
      <c r="J4878" s="12"/>
      <c r="K4878" s="12"/>
      <c r="L4878" s="12">
        <f t="array" ref="L4878">IFERROR(LOOKUP(2^15,SEARCH({"40A","63A","80A","100A","125A","160A","200A","250A","400A","630A","800A","1000A","1250A","1600A","2000A","2500A","3200A","4000A","5000A","6300A"},UPPER(D4878)),{40,63,80,100,125,160,200,250,400,630,800,1000,1250,1600,2000,2500,3200,4000,5000,6300}),0)</f>
        <v>4000</v>
      </c>
      <c r="M4878" s="9" t="str">
        <f t="shared" si="381"/>
        <v>Hanger Support</v>
      </c>
      <c r="N4878" s="9" t="str">
        <f t="shared" si="382"/>
        <v>CU</v>
      </c>
      <c r="O4878" s="13" t="str">
        <f t="shared" si="383"/>
        <v>None</v>
      </c>
      <c r="P4878" s="9" t="str">
        <f t="shared" si="384"/>
        <v>None</v>
      </c>
      <c r="Q4878" s="9" t="str">
        <f t="shared" si="385"/>
        <v>0</v>
      </c>
      <c r="R48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78" s="14" t="str">
        <f>IF(ProjectsDB[[#This Row],[Item Type]]="Straight Plug-In",_xlfn.TEXTJOIN("-",TRUE,M4878&amp;"-"&amp;_xlfn.LET(_xlpm.txt,ProjectsDB[[#This Row],[Assembly]],_xlpm.pos,FIND("SP",_xlpm.txt),_xlpm.pre,LEFT(_xlpm.txt,_xlpm.pos-1),IF(RIGHT(_xlpm.pre,3)="123","3PL",IF(RIGHT(_xlpm.pre,2)="12","2PL",IF(RIGHT(_xlpm.pre,1)="1","1PL","3PL")))),N4878,O4878,P4878,Q4878&amp;"W",R4878),_xlfn.TEXTJOIN("-",TRUE,M4878,N4878,O4878,P4878,Q4878&amp;"W",R4878))</f>
        <v>Hanger Support-CU-None-None-0W-2</v>
      </c>
      <c r="T4878" s="14" t="str">
        <f>IF(COUNTIF(Cycletime[Element Desc.],ProjectsDB[[#This Row],[Element Desc.]])&gt;0,"Found","Not Found")</f>
        <v>Found</v>
      </c>
    </row>
    <row r="4879" spans="2:20" x14ac:dyDescent="0.25">
      <c r="B4879" s="8" t="s">
        <v>10083</v>
      </c>
      <c r="C4879" s="9" t="s">
        <v>9870</v>
      </c>
      <c r="D4879" s="9" t="s">
        <v>7771</v>
      </c>
      <c r="E4879" s="10">
        <v>2</v>
      </c>
      <c r="F4879" s="9" t="s">
        <v>9868</v>
      </c>
      <c r="G4879" s="9" t="s">
        <v>26</v>
      </c>
      <c r="H4879" s="11"/>
      <c r="I4879" s="12">
        <v>425</v>
      </c>
      <c r="J4879" s="12"/>
      <c r="K4879" s="12"/>
      <c r="L4879" s="12">
        <f t="array" ref="L4879">IFERROR(LOOKUP(2^15,SEARCH({"40A","63A","80A","100A","125A","160A","200A","250A","400A","630A","800A","1000A","1250A","1600A","2000A","2500A","3200A","4000A","5000A","6300A"},UPPER(D4879)),{40,63,80,100,125,160,200,250,400,630,800,1000,1250,1600,2000,2500,3200,4000,5000,6300}),0)</f>
        <v>4000</v>
      </c>
      <c r="M4879" s="9" t="str">
        <f t="shared" si="381"/>
        <v>Flange Straight</v>
      </c>
      <c r="N4879" s="9" t="str">
        <f t="shared" si="382"/>
        <v>CU</v>
      </c>
      <c r="O4879" s="13" t="str">
        <f t="shared" si="383"/>
        <v>Tin</v>
      </c>
      <c r="P4879" s="9" t="str">
        <f t="shared" si="384"/>
        <v>PET</v>
      </c>
      <c r="Q4879" s="9" t="str">
        <f t="shared" si="385"/>
        <v>5</v>
      </c>
      <c r="R48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79" s="14" t="str">
        <f>IF(ProjectsDB[[#This Row],[Item Type]]="Straight Plug-In",_xlfn.TEXTJOIN("-",TRUE,M4879&amp;"-"&amp;_xlfn.LET(_xlpm.txt,ProjectsDB[[#This Row],[Assembly]],_xlpm.pos,FIND("SP",_xlpm.txt),_xlpm.pre,LEFT(_xlpm.txt,_xlpm.pos-1),IF(RIGHT(_xlpm.pre,3)="123","3PL",IF(RIGHT(_xlpm.pre,2)="12","2PL",IF(RIGHT(_xlpm.pre,1)="1","1PL","3PL")))),N4879,O4879,P4879,Q4879&amp;"W",R4879),_xlfn.TEXTJOIN("-",TRUE,M4879,N4879,O4879,P4879,Q4879&amp;"W",R4879))</f>
        <v>Flange Straight-CU-Tin-PET-5W-2</v>
      </c>
      <c r="T4879" s="14" t="str">
        <f>IF(COUNTIF(Cycletime[Element Desc.],ProjectsDB[[#This Row],[Element Desc.]])&gt;0,"Found","Not Found")</f>
        <v>Found</v>
      </c>
    </row>
    <row r="4880" spans="2:20" x14ac:dyDescent="0.25">
      <c r="B4880" s="8" t="s">
        <v>10084</v>
      </c>
      <c r="C4880" s="9" t="s">
        <v>9881</v>
      </c>
      <c r="D4880" s="9" t="s">
        <v>9882</v>
      </c>
      <c r="E4880" s="10">
        <v>6</v>
      </c>
      <c r="F4880" s="9" t="s">
        <v>9868</v>
      </c>
      <c r="G4880" s="9" t="s">
        <v>26</v>
      </c>
      <c r="H4880" s="11"/>
      <c r="I4880" s="12">
        <v>3000</v>
      </c>
      <c r="J4880" s="12"/>
      <c r="K4880" s="12"/>
      <c r="L4880" s="12">
        <f t="array" ref="L4880">IFERROR(LOOKUP(2^15,SEARCH({"40A","63A","80A","100A","125A","160A","200A","250A","400A","630A","800A","1000A","1250A","1600A","2000A","2500A","3200A","4000A","5000A","6300A"},UPPER(D4880)),{40,63,80,100,125,160,200,250,400,630,800,1000,1250,1600,2000,2500,3200,4000,5000,6300}),0)</f>
        <v>4000</v>
      </c>
      <c r="M4880" s="9" t="str">
        <f t="shared" si="381"/>
        <v>Straight Feeder</v>
      </c>
      <c r="N4880" s="9" t="str">
        <f t="shared" si="382"/>
        <v>CU</v>
      </c>
      <c r="O4880" s="13" t="str">
        <f t="shared" si="383"/>
        <v>Tin</v>
      </c>
      <c r="P4880" s="9" t="str">
        <f t="shared" si="384"/>
        <v>PET</v>
      </c>
      <c r="Q4880" s="9" t="str">
        <f t="shared" si="385"/>
        <v>5</v>
      </c>
      <c r="R48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80" s="14" t="str">
        <f>IF(ProjectsDB[[#This Row],[Item Type]]="Straight Plug-In",_xlfn.TEXTJOIN("-",TRUE,M4880&amp;"-"&amp;_xlfn.LET(_xlpm.txt,ProjectsDB[[#This Row],[Assembly]],_xlpm.pos,FIND("SP",_xlpm.txt),_xlpm.pre,LEFT(_xlpm.txt,_xlpm.pos-1),IF(RIGHT(_xlpm.pre,3)="123","3PL",IF(RIGHT(_xlpm.pre,2)="12","2PL",IF(RIGHT(_xlpm.pre,1)="1","1PL","3PL")))),N4880,O4880,P4880,Q4880&amp;"W",R4880),_xlfn.TEXTJOIN("-",TRUE,M4880,N4880,O4880,P4880,Q4880&amp;"W",R4880))</f>
        <v>Straight Feeder-CU-Tin-PET-5W-2</v>
      </c>
      <c r="T4880" s="14" t="str">
        <f>IF(COUNTIF(Cycletime[Element Desc.],ProjectsDB[[#This Row],[Element Desc.]])&gt;0,"Found","Not Found")</f>
        <v>Found</v>
      </c>
    </row>
    <row r="4881" spans="2:20" x14ac:dyDescent="0.25">
      <c r="B4881" s="8" t="s">
        <v>10085</v>
      </c>
      <c r="C4881" s="9" t="s">
        <v>1770</v>
      </c>
      <c r="D4881" s="9" t="s">
        <v>1771</v>
      </c>
      <c r="E4881" s="10">
        <v>3</v>
      </c>
      <c r="F4881" s="9" t="s">
        <v>9868</v>
      </c>
      <c r="G4881" s="9" t="s">
        <v>26</v>
      </c>
      <c r="H4881" s="11"/>
      <c r="I4881" s="12"/>
      <c r="J4881" s="12"/>
      <c r="K4881" s="12"/>
      <c r="L4881" s="12">
        <f t="array" ref="L4881">IFERROR(LOOKUP(2^15,SEARCH({"40A","63A","80A","100A","125A","160A","200A","250A","400A","630A","800A","1000A","1250A","1600A","2000A","2500A","3200A","4000A","5000A","6300A"},UPPER(D4881)),{40,63,80,100,125,160,200,250,400,630,800,1000,1250,1600,2000,2500,3200,4000,5000,6300}),0)</f>
        <v>4000</v>
      </c>
      <c r="M4881" s="9" t="str">
        <f t="shared" si="381"/>
        <v>Hanger Support</v>
      </c>
      <c r="N4881" s="9" t="str">
        <f t="shared" si="382"/>
        <v>CU</v>
      </c>
      <c r="O4881" s="13" t="str">
        <f t="shared" si="383"/>
        <v>None</v>
      </c>
      <c r="P4881" s="9" t="str">
        <f t="shared" si="384"/>
        <v>None</v>
      </c>
      <c r="Q4881" s="9" t="str">
        <f t="shared" si="385"/>
        <v>0</v>
      </c>
      <c r="R48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81" s="14" t="str">
        <f>IF(ProjectsDB[[#This Row],[Item Type]]="Straight Plug-In",_xlfn.TEXTJOIN("-",TRUE,M4881&amp;"-"&amp;_xlfn.LET(_xlpm.txt,ProjectsDB[[#This Row],[Assembly]],_xlpm.pos,FIND("SP",_xlpm.txt),_xlpm.pre,LEFT(_xlpm.txt,_xlpm.pos-1),IF(RIGHT(_xlpm.pre,3)="123","3PL",IF(RIGHT(_xlpm.pre,2)="12","2PL",IF(RIGHT(_xlpm.pre,1)="1","1PL","3PL")))),N4881,O4881,P4881,Q4881&amp;"W",R4881),_xlfn.TEXTJOIN("-",TRUE,M4881,N4881,O4881,P4881,Q4881&amp;"W",R4881))</f>
        <v>Hanger Support-CU-None-None-0W-2</v>
      </c>
      <c r="T4881" s="14" t="str">
        <f>IF(COUNTIF(Cycletime[Element Desc.],ProjectsDB[[#This Row],[Element Desc.]])&gt;0,"Found","Not Found")</f>
        <v>Found</v>
      </c>
    </row>
    <row r="4882" spans="2:20" x14ac:dyDescent="0.25">
      <c r="B4882" s="8" t="s">
        <v>10086</v>
      </c>
      <c r="C4882" s="9" t="s">
        <v>1767</v>
      </c>
      <c r="D4882" s="9" t="s">
        <v>1768</v>
      </c>
      <c r="E4882" s="10">
        <v>19</v>
      </c>
      <c r="F4882" s="9" t="s">
        <v>9868</v>
      </c>
      <c r="G4882" s="9" t="s">
        <v>26</v>
      </c>
      <c r="H4882" s="11"/>
      <c r="I4882" s="12"/>
      <c r="J4882" s="12"/>
      <c r="K4882" s="12"/>
      <c r="L4882" s="12">
        <f t="array" ref="L4882">IFERROR(LOOKUP(2^15,SEARCH({"40A","63A","80A","100A","125A","160A","200A","250A","400A","630A","800A","1000A","1250A","1600A","2000A","2500A","3200A","4000A","5000A","6300A"},UPPER(D4882)),{40,63,80,100,125,160,200,250,400,630,800,1000,1250,1600,2000,2500,3200,4000,5000,6300}),0)</f>
        <v>4000</v>
      </c>
      <c r="M4882" s="9" t="str">
        <f t="shared" si="381"/>
        <v>Hanger Support</v>
      </c>
      <c r="N4882" s="9" t="str">
        <f t="shared" si="382"/>
        <v>CU</v>
      </c>
      <c r="O4882" s="13" t="str">
        <f t="shared" si="383"/>
        <v>None</v>
      </c>
      <c r="P4882" s="9" t="str">
        <f t="shared" si="384"/>
        <v>None</v>
      </c>
      <c r="Q4882" s="9" t="str">
        <f t="shared" si="385"/>
        <v>0</v>
      </c>
      <c r="R48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82" s="14" t="str">
        <f>IF(ProjectsDB[[#This Row],[Item Type]]="Straight Plug-In",_xlfn.TEXTJOIN("-",TRUE,M4882&amp;"-"&amp;_xlfn.LET(_xlpm.txt,ProjectsDB[[#This Row],[Assembly]],_xlpm.pos,FIND("SP",_xlpm.txt),_xlpm.pre,LEFT(_xlpm.txt,_xlpm.pos-1),IF(RIGHT(_xlpm.pre,3)="123","3PL",IF(RIGHT(_xlpm.pre,2)="12","2PL",IF(RIGHT(_xlpm.pre,1)="1","1PL","3PL")))),N4882,O4882,P4882,Q4882&amp;"W",R4882),_xlfn.TEXTJOIN("-",TRUE,M4882,N4882,O4882,P4882,Q4882&amp;"W",R4882))</f>
        <v>Hanger Support-CU-None-None-0W-2</v>
      </c>
      <c r="T4882" s="14" t="str">
        <f>IF(COUNTIF(Cycletime[Element Desc.],ProjectsDB[[#This Row],[Element Desc.]])&gt;0,"Found","Not Found")</f>
        <v>Found</v>
      </c>
    </row>
    <row r="4883" spans="2:20" x14ac:dyDescent="0.25">
      <c r="B4883" s="8" t="s">
        <v>10087</v>
      </c>
      <c r="C4883" s="9" t="s">
        <v>10088</v>
      </c>
      <c r="D4883" s="9" t="s">
        <v>10089</v>
      </c>
      <c r="E4883" s="10">
        <v>1</v>
      </c>
      <c r="F4883" s="9" t="s">
        <v>9868</v>
      </c>
      <c r="G4883" s="9" t="s">
        <v>26</v>
      </c>
      <c r="H4883" s="11"/>
      <c r="I4883" s="12">
        <v>465</v>
      </c>
      <c r="J4883" s="12">
        <v>465</v>
      </c>
      <c r="K4883" s="12"/>
      <c r="L4883" s="12">
        <f t="array" ref="L4883">IFERROR(LOOKUP(2^15,SEARCH({"40A","63A","80A","100A","125A","160A","200A","250A","400A","630A","800A","1000A","1250A","1600A","2000A","2500A","3200A","4000A","5000A","6300A"},UPPER(D4883)),{40,63,80,100,125,160,200,250,400,630,800,1000,1250,1600,2000,2500,3200,4000,5000,6300}),0)</f>
        <v>4000</v>
      </c>
      <c r="M4883" s="9" t="str">
        <f t="shared" si="381"/>
        <v>Elbow Edge</v>
      </c>
      <c r="N4883" s="9" t="str">
        <f t="shared" si="382"/>
        <v>CU</v>
      </c>
      <c r="O4883" s="13" t="str">
        <f t="shared" si="383"/>
        <v>Tin</v>
      </c>
      <c r="P4883" s="9" t="str">
        <f t="shared" si="384"/>
        <v>PET</v>
      </c>
      <c r="Q4883" s="9" t="str">
        <f t="shared" si="385"/>
        <v>5</v>
      </c>
      <c r="R48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83" s="14" t="str">
        <f>IF(ProjectsDB[[#This Row],[Item Type]]="Straight Plug-In",_xlfn.TEXTJOIN("-",TRUE,M4883&amp;"-"&amp;_xlfn.LET(_xlpm.txt,ProjectsDB[[#This Row],[Assembly]],_xlpm.pos,FIND("SP",_xlpm.txt),_xlpm.pre,LEFT(_xlpm.txt,_xlpm.pos-1),IF(RIGHT(_xlpm.pre,3)="123","3PL",IF(RIGHT(_xlpm.pre,2)="12","2PL",IF(RIGHT(_xlpm.pre,1)="1","1PL","3PL")))),N4883,O4883,P4883,Q4883&amp;"W",R4883),_xlfn.TEXTJOIN("-",TRUE,M4883,N4883,O4883,P4883,Q4883&amp;"W",R4883))</f>
        <v>Elbow Edge-CU-Tin-PET-5W-2</v>
      </c>
      <c r="T4883" s="14" t="str">
        <f>IF(COUNTIF(Cycletime[Element Desc.],ProjectsDB[[#This Row],[Element Desc.]])&gt;0,"Found","Not Found")</f>
        <v>Found</v>
      </c>
    </row>
    <row r="4884" spans="2:20" x14ac:dyDescent="0.25">
      <c r="B4884" s="8" t="s">
        <v>10090</v>
      </c>
      <c r="C4884" s="9" t="s">
        <v>10016</v>
      </c>
      <c r="D4884" s="9" t="s">
        <v>10017</v>
      </c>
      <c r="E4884" s="10">
        <v>1</v>
      </c>
      <c r="F4884" s="9" t="s">
        <v>9868</v>
      </c>
      <c r="G4884" s="9" t="s">
        <v>26</v>
      </c>
      <c r="H4884" s="11"/>
      <c r="I4884" s="12">
        <v>300</v>
      </c>
      <c r="J4884" s="12">
        <v>715</v>
      </c>
      <c r="K4884" s="12"/>
      <c r="L4884" s="12">
        <f t="array" ref="L4884">IFERROR(LOOKUP(2^15,SEARCH({"40A","63A","80A","100A","125A","160A","200A","250A","400A","630A","800A","1000A","1250A","1600A","2000A","2500A","3200A","4000A","5000A","6300A"},UPPER(D4884)),{40,63,80,100,125,160,200,250,400,630,800,1000,1250,1600,2000,2500,3200,4000,5000,6300}),0)</f>
        <v>4000</v>
      </c>
      <c r="M4884" s="9" t="str">
        <f t="shared" si="381"/>
        <v>Offset Flat</v>
      </c>
      <c r="N4884" s="9" t="str">
        <f t="shared" si="382"/>
        <v>CU</v>
      </c>
      <c r="O4884" s="13" t="str">
        <f t="shared" si="383"/>
        <v>Tin</v>
      </c>
      <c r="P4884" s="9" t="str">
        <f t="shared" si="384"/>
        <v>PET</v>
      </c>
      <c r="Q4884" s="9" t="str">
        <f t="shared" si="385"/>
        <v>5</v>
      </c>
      <c r="R48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84" s="14" t="str">
        <f>IF(ProjectsDB[[#This Row],[Item Type]]="Straight Plug-In",_xlfn.TEXTJOIN("-",TRUE,M4884&amp;"-"&amp;_xlfn.LET(_xlpm.txt,ProjectsDB[[#This Row],[Assembly]],_xlpm.pos,FIND("SP",_xlpm.txt),_xlpm.pre,LEFT(_xlpm.txt,_xlpm.pos-1),IF(RIGHT(_xlpm.pre,3)="123","3PL",IF(RIGHT(_xlpm.pre,2)="12","2PL",IF(RIGHT(_xlpm.pre,1)="1","1PL","3PL")))),N4884,O4884,P4884,Q4884&amp;"W",R4884),_xlfn.TEXTJOIN("-",TRUE,M4884,N4884,O4884,P4884,Q4884&amp;"W",R4884))</f>
        <v>Offset Flat-CU-Tin-PET-5W-2</v>
      </c>
      <c r="T4884" s="14" t="str">
        <f>IF(COUNTIF(Cycletime[Element Desc.],ProjectsDB[[#This Row],[Element Desc.]])&gt;0,"Found","Not Found")</f>
        <v>Found</v>
      </c>
    </row>
    <row r="4885" spans="2:20" x14ac:dyDescent="0.25">
      <c r="B4885" s="8" t="s">
        <v>10091</v>
      </c>
      <c r="C4885" s="9" t="s">
        <v>9888</v>
      </c>
      <c r="D4885" s="9" t="s">
        <v>9889</v>
      </c>
      <c r="E4885" s="10">
        <v>1</v>
      </c>
      <c r="F4885" s="9" t="s">
        <v>9868</v>
      </c>
      <c r="G4885" s="9" t="s">
        <v>26</v>
      </c>
      <c r="H4885" s="11"/>
      <c r="I4885" s="12">
        <v>2200</v>
      </c>
      <c r="J4885" s="12"/>
      <c r="K4885" s="12"/>
      <c r="L4885" s="12">
        <f t="array" ref="L4885">IFERROR(LOOKUP(2^15,SEARCH({"40A","63A","80A","100A","125A","160A","200A","250A","400A","630A","800A","1000A","1250A","1600A","2000A","2500A","3200A","4000A","5000A","6300A"},UPPER(D4885)),{40,63,80,100,125,160,200,250,400,630,800,1000,1250,1600,2000,2500,3200,4000,5000,6300}),0)</f>
        <v>4000</v>
      </c>
      <c r="M4885" s="9" t="str">
        <f t="shared" si="381"/>
        <v>Straight Feeder</v>
      </c>
      <c r="N4885" s="9" t="str">
        <f t="shared" si="382"/>
        <v>CU</v>
      </c>
      <c r="O4885" s="13" t="str">
        <f t="shared" si="383"/>
        <v>Tin</v>
      </c>
      <c r="P4885" s="9" t="str">
        <f t="shared" si="384"/>
        <v>PET</v>
      </c>
      <c r="Q4885" s="9" t="str">
        <f t="shared" si="385"/>
        <v>5</v>
      </c>
      <c r="R48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85" s="14" t="str">
        <f>IF(ProjectsDB[[#This Row],[Item Type]]="Straight Plug-In",_xlfn.TEXTJOIN("-",TRUE,M4885&amp;"-"&amp;_xlfn.LET(_xlpm.txt,ProjectsDB[[#This Row],[Assembly]],_xlpm.pos,FIND("SP",_xlpm.txt),_xlpm.pre,LEFT(_xlpm.txt,_xlpm.pos-1),IF(RIGHT(_xlpm.pre,3)="123","3PL",IF(RIGHT(_xlpm.pre,2)="12","2PL",IF(RIGHT(_xlpm.pre,1)="1","1PL","3PL")))),N4885,O4885,P4885,Q4885&amp;"W",R4885),_xlfn.TEXTJOIN("-",TRUE,M4885,N4885,O4885,P4885,Q4885&amp;"W",R4885))</f>
        <v>Straight Feeder-CU-Tin-PET-5W-2</v>
      </c>
      <c r="T4885" s="14" t="str">
        <f>IF(COUNTIF(Cycletime[Element Desc.],ProjectsDB[[#This Row],[Element Desc.]])&gt;0,"Found","Not Found")</f>
        <v>Found</v>
      </c>
    </row>
    <row r="4886" spans="2:20" x14ac:dyDescent="0.25">
      <c r="B4886" s="8" t="s">
        <v>10092</v>
      </c>
      <c r="C4886" s="9" t="s">
        <v>9884</v>
      </c>
      <c r="D4886" s="9" t="s">
        <v>9885</v>
      </c>
      <c r="E4886" s="10">
        <v>1</v>
      </c>
      <c r="F4886" s="9" t="s">
        <v>9868</v>
      </c>
      <c r="G4886" s="9" t="s">
        <v>26</v>
      </c>
      <c r="H4886" s="11"/>
      <c r="I4886" s="12">
        <v>300</v>
      </c>
      <c r="J4886" s="12">
        <v>300</v>
      </c>
      <c r="K4886" s="12"/>
      <c r="L4886" s="12">
        <f t="array" ref="L4886">IFERROR(LOOKUP(2^15,SEARCH({"40A","63A","80A","100A","125A","160A","200A","250A","400A","630A","800A","1000A","1250A","1600A","2000A","2500A","3200A","4000A","5000A","6300A"},UPPER(D4886)),{40,63,80,100,125,160,200,250,400,630,800,1000,1250,1600,2000,2500,3200,4000,5000,6300}),0)</f>
        <v>4000</v>
      </c>
      <c r="M4886" s="9" t="str">
        <f t="shared" si="381"/>
        <v>Elbow Flat</v>
      </c>
      <c r="N4886" s="9" t="str">
        <f t="shared" si="382"/>
        <v>CU</v>
      </c>
      <c r="O4886" s="13" t="str">
        <f t="shared" si="383"/>
        <v>Tin</v>
      </c>
      <c r="P4886" s="9" t="str">
        <f t="shared" si="384"/>
        <v>PET</v>
      </c>
      <c r="Q4886" s="9" t="str">
        <f t="shared" si="385"/>
        <v>5</v>
      </c>
      <c r="R48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86" s="14" t="str">
        <f>IF(ProjectsDB[[#This Row],[Item Type]]="Straight Plug-In",_xlfn.TEXTJOIN("-",TRUE,M4886&amp;"-"&amp;_xlfn.LET(_xlpm.txt,ProjectsDB[[#This Row],[Assembly]],_xlpm.pos,FIND("SP",_xlpm.txt),_xlpm.pre,LEFT(_xlpm.txt,_xlpm.pos-1),IF(RIGHT(_xlpm.pre,3)="123","3PL",IF(RIGHT(_xlpm.pre,2)="12","2PL",IF(RIGHT(_xlpm.pre,1)="1","1PL","3PL")))),N4886,O4886,P4886,Q4886&amp;"W",R4886),_xlfn.TEXTJOIN("-",TRUE,M4886,N4886,O4886,P4886,Q4886&amp;"W",R4886))</f>
        <v>Elbow Flat-CU-Tin-PET-5W-2</v>
      </c>
      <c r="T4886" s="14" t="str">
        <f>IF(COUNTIF(Cycletime[Element Desc.],ProjectsDB[[#This Row],[Element Desc.]])&gt;0,"Found","Not Found")</f>
        <v>Found</v>
      </c>
    </row>
    <row r="4887" spans="2:20" x14ac:dyDescent="0.25">
      <c r="B4887" s="8" t="s">
        <v>10093</v>
      </c>
      <c r="C4887" s="9" t="s">
        <v>9866</v>
      </c>
      <c r="D4887" s="9" t="s">
        <v>9867</v>
      </c>
      <c r="E4887" s="10">
        <v>12</v>
      </c>
      <c r="F4887" s="9" t="s">
        <v>9868</v>
      </c>
      <c r="G4887" s="9" t="s">
        <v>26</v>
      </c>
      <c r="H4887" s="11"/>
      <c r="I4887" s="12"/>
      <c r="J4887" s="12"/>
      <c r="K4887" s="12"/>
      <c r="L4887" s="12">
        <f t="array" ref="L4887">IFERROR(LOOKUP(2^15,SEARCH({"40A","63A","80A","100A","125A","160A","200A","250A","400A","630A","800A","1000A","1250A","1600A","2000A","2500A","3200A","4000A","5000A","6300A"},UPPER(D4887)),{40,63,80,100,125,160,200,250,400,630,800,1000,1250,1600,2000,2500,3200,4000,5000,6300}),0)</f>
        <v>4000</v>
      </c>
      <c r="M4887" s="9" t="str">
        <f t="shared" si="381"/>
        <v>Joint Pack</v>
      </c>
      <c r="N4887" s="9" t="str">
        <f t="shared" si="382"/>
        <v>CU</v>
      </c>
      <c r="O4887" s="13" t="str">
        <f t="shared" si="383"/>
        <v>Tin</v>
      </c>
      <c r="P4887" s="9" t="str">
        <f t="shared" si="384"/>
        <v>None</v>
      </c>
      <c r="Q4887" s="9" t="str">
        <f t="shared" si="385"/>
        <v>5</v>
      </c>
      <c r="R48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87" s="14" t="str">
        <f>IF(ProjectsDB[[#This Row],[Item Type]]="Straight Plug-In",_xlfn.TEXTJOIN("-",TRUE,M4887&amp;"-"&amp;_xlfn.LET(_xlpm.txt,ProjectsDB[[#This Row],[Assembly]],_xlpm.pos,FIND("SP",_xlpm.txt),_xlpm.pre,LEFT(_xlpm.txt,_xlpm.pos-1),IF(RIGHT(_xlpm.pre,3)="123","3PL",IF(RIGHT(_xlpm.pre,2)="12","2PL",IF(RIGHT(_xlpm.pre,1)="1","1PL","3PL")))),N4887,O4887,P4887,Q4887&amp;"W",R4887),_xlfn.TEXTJOIN("-",TRUE,M4887,N4887,O4887,P4887,Q4887&amp;"W",R4887))</f>
        <v>Joint Pack-CU-Tin-None-5W-2</v>
      </c>
      <c r="T4887" s="14" t="str">
        <f>IF(COUNTIF(Cycletime[Element Desc.],ProjectsDB[[#This Row],[Element Desc.]])&gt;0,"Found","Not Found")</f>
        <v>Found</v>
      </c>
    </row>
    <row r="4888" spans="2:20" x14ac:dyDescent="0.25">
      <c r="B4888" s="8" t="s">
        <v>10094</v>
      </c>
      <c r="C4888" s="9" t="s">
        <v>9875</v>
      </c>
      <c r="D4888" s="9" t="s">
        <v>9876</v>
      </c>
      <c r="E4888" s="10">
        <v>1</v>
      </c>
      <c r="F4888" s="9" t="s">
        <v>9868</v>
      </c>
      <c r="G4888" s="9" t="s">
        <v>26</v>
      </c>
      <c r="H4888" s="11"/>
      <c r="I4888" s="12">
        <v>2620</v>
      </c>
      <c r="J4888" s="12"/>
      <c r="K4888" s="12"/>
      <c r="L4888" s="12">
        <f t="array" ref="L4888">IFERROR(LOOKUP(2^15,SEARCH({"40A","63A","80A","100A","125A","160A","200A","250A","400A","630A","800A","1000A","1250A","1600A","2000A","2500A","3200A","4000A","5000A","6300A"},UPPER(D4888)),{40,63,80,100,125,160,200,250,400,630,800,1000,1250,1600,2000,2500,3200,4000,5000,6300}),0)</f>
        <v>4000</v>
      </c>
      <c r="M4888" s="9" t="str">
        <f t="shared" si="381"/>
        <v>Straight Feeder</v>
      </c>
      <c r="N4888" s="9" t="str">
        <f t="shared" si="382"/>
        <v>CU</v>
      </c>
      <c r="O4888" s="13" t="str">
        <f t="shared" si="383"/>
        <v>Tin</v>
      </c>
      <c r="P4888" s="9" t="str">
        <f t="shared" si="384"/>
        <v>PET</v>
      </c>
      <c r="Q4888" s="9" t="str">
        <f t="shared" si="385"/>
        <v>5</v>
      </c>
      <c r="R48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88" s="14" t="str">
        <f>IF(ProjectsDB[[#This Row],[Item Type]]="Straight Plug-In",_xlfn.TEXTJOIN("-",TRUE,M4888&amp;"-"&amp;_xlfn.LET(_xlpm.txt,ProjectsDB[[#This Row],[Assembly]],_xlpm.pos,FIND("SP",_xlpm.txt),_xlpm.pre,LEFT(_xlpm.txt,_xlpm.pos-1),IF(RIGHT(_xlpm.pre,3)="123","3PL",IF(RIGHT(_xlpm.pre,2)="12","2PL",IF(RIGHT(_xlpm.pre,1)="1","1PL","3PL")))),N4888,O4888,P4888,Q4888&amp;"W",R4888),_xlfn.TEXTJOIN("-",TRUE,M4888,N4888,O4888,P4888,Q4888&amp;"W",R4888))</f>
        <v>Straight Feeder-CU-Tin-PET-5W-2</v>
      </c>
      <c r="T4888" s="14" t="str">
        <f>IF(COUNTIF(Cycletime[Element Desc.],ProjectsDB[[#This Row],[Element Desc.]])&gt;0,"Found","Not Found")</f>
        <v>Found</v>
      </c>
    </row>
    <row r="4889" spans="2:20" x14ac:dyDescent="0.25">
      <c r="B4889" s="8" t="s">
        <v>10095</v>
      </c>
      <c r="C4889" s="9" t="s">
        <v>9895</v>
      </c>
      <c r="D4889" s="9" t="s">
        <v>9896</v>
      </c>
      <c r="E4889" s="10">
        <v>2</v>
      </c>
      <c r="F4889" s="9" t="s">
        <v>9868</v>
      </c>
      <c r="G4889" s="9" t="s">
        <v>26</v>
      </c>
      <c r="H4889" s="11"/>
      <c r="I4889" s="12">
        <v>425</v>
      </c>
      <c r="J4889" s="12"/>
      <c r="K4889" s="12"/>
      <c r="L4889" s="12">
        <f t="array" ref="L4889">IFERROR(LOOKUP(2^15,SEARCH({"40A","63A","80A","100A","125A","160A","200A","250A","400A","630A","800A","1000A","1250A","1600A","2000A","2500A","3200A","4000A","5000A","6300A"},UPPER(D4889)),{40,63,80,100,125,160,200,250,400,630,800,1000,1250,1600,2000,2500,3200,4000,5000,6300}),0)</f>
        <v>4000</v>
      </c>
      <c r="M4889" s="9" t="str">
        <f t="shared" si="381"/>
        <v>Flange Straight</v>
      </c>
      <c r="N4889" s="9" t="str">
        <f t="shared" si="382"/>
        <v>CU</v>
      </c>
      <c r="O4889" s="13" t="str">
        <f t="shared" si="383"/>
        <v>Tin</v>
      </c>
      <c r="P4889" s="9" t="str">
        <f t="shared" si="384"/>
        <v>PET</v>
      </c>
      <c r="Q4889" s="9" t="str">
        <f t="shared" si="385"/>
        <v>5</v>
      </c>
      <c r="R48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89" s="14" t="str">
        <f>IF(ProjectsDB[[#This Row],[Item Type]]="Straight Plug-In",_xlfn.TEXTJOIN("-",TRUE,M4889&amp;"-"&amp;_xlfn.LET(_xlpm.txt,ProjectsDB[[#This Row],[Assembly]],_xlpm.pos,FIND("SP",_xlpm.txt),_xlpm.pre,LEFT(_xlpm.txt,_xlpm.pos-1),IF(RIGHT(_xlpm.pre,3)="123","3PL",IF(RIGHT(_xlpm.pre,2)="12","2PL",IF(RIGHT(_xlpm.pre,1)="1","1PL","3PL")))),N4889,O4889,P4889,Q4889&amp;"W",R4889),_xlfn.TEXTJOIN("-",TRUE,M4889,N4889,O4889,P4889,Q4889&amp;"W",R4889))</f>
        <v>Flange Straight-CU-Tin-PET-5W-2</v>
      </c>
      <c r="T4889" s="14" t="str">
        <f>IF(COUNTIF(Cycletime[Element Desc.],ProjectsDB[[#This Row],[Element Desc.]])&gt;0,"Found","Not Found")</f>
        <v>Found</v>
      </c>
    </row>
    <row r="4890" spans="2:20" x14ac:dyDescent="0.25">
      <c r="B4890" s="8" t="s">
        <v>10096</v>
      </c>
      <c r="C4890" s="9" t="s">
        <v>9898</v>
      </c>
      <c r="D4890" s="9" t="s">
        <v>9899</v>
      </c>
      <c r="E4890" s="10">
        <v>1</v>
      </c>
      <c r="F4890" s="9" t="s">
        <v>9868</v>
      </c>
      <c r="G4890" s="9" t="s">
        <v>26</v>
      </c>
      <c r="H4890" s="11"/>
      <c r="I4890" s="12">
        <v>300</v>
      </c>
      <c r="J4890" s="12">
        <v>715</v>
      </c>
      <c r="K4890" s="12"/>
      <c r="L4890" s="12">
        <f t="array" ref="L4890">IFERROR(LOOKUP(2^15,SEARCH({"40A","63A","80A","100A","125A","160A","200A","250A","400A","630A","800A","1000A","1250A","1600A","2000A","2500A","3200A","4000A","5000A","6300A"},UPPER(D4890)),{40,63,80,100,125,160,200,250,400,630,800,1000,1250,1600,2000,2500,3200,4000,5000,6300}),0)</f>
        <v>4000</v>
      </c>
      <c r="M4890" s="9" t="str">
        <f t="shared" si="381"/>
        <v>Offset Flat</v>
      </c>
      <c r="N4890" s="9" t="str">
        <f t="shared" si="382"/>
        <v>CU</v>
      </c>
      <c r="O4890" s="13" t="str">
        <f t="shared" si="383"/>
        <v>Tin</v>
      </c>
      <c r="P4890" s="9" t="str">
        <f t="shared" si="384"/>
        <v>PET</v>
      </c>
      <c r="Q4890" s="9" t="str">
        <f t="shared" si="385"/>
        <v>5</v>
      </c>
      <c r="R48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90" s="14" t="str">
        <f>IF(ProjectsDB[[#This Row],[Item Type]]="Straight Plug-In",_xlfn.TEXTJOIN("-",TRUE,M4890&amp;"-"&amp;_xlfn.LET(_xlpm.txt,ProjectsDB[[#This Row],[Assembly]],_xlpm.pos,FIND("SP",_xlpm.txt),_xlpm.pre,LEFT(_xlpm.txt,_xlpm.pos-1),IF(RIGHT(_xlpm.pre,3)="123","3PL",IF(RIGHT(_xlpm.pre,2)="12","2PL",IF(RIGHT(_xlpm.pre,1)="1","1PL","3PL")))),N4890,O4890,P4890,Q4890&amp;"W",R4890),_xlfn.TEXTJOIN("-",TRUE,M4890,N4890,O4890,P4890,Q4890&amp;"W",R4890))</f>
        <v>Offset Flat-CU-Tin-PET-5W-2</v>
      </c>
      <c r="T4890" s="14" t="str">
        <f>IF(COUNTIF(Cycletime[Element Desc.],ProjectsDB[[#This Row],[Element Desc.]])&gt;0,"Found","Not Found")</f>
        <v>Found</v>
      </c>
    </row>
    <row r="4891" spans="2:20" x14ac:dyDescent="0.25">
      <c r="B4891" s="8" t="s">
        <v>10097</v>
      </c>
      <c r="C4891" s="9" t="s">
        <v>9901</v>
      </c>
      <c r="D4891" s="9" t="s">
        <v>9902</v>
      </c>
      <c r="E4891" s="10">
        <v>6</v>
      </c>
      <c r="F4891" s="9" t="s">
        <v>9868</v>
      </c>
      <c r="G4891" s="9" t="s">
        <v>26</v>
      </c>
      <c r="H4891" s="11"/>
      <c r="I4891" s="12">
        <v>3000</v>
      </c>
      <c r="J4891" s="12"/>
      <c r="K4891" s="12"/>
      <c r="L4891" s="12">
        <f t="array" ref="L4891">IFERROR(LOOKUP(2^15,SEARCH({"40A","63A","80A","100A","125A","160A","200A","250A","400A","630A","800A","1000A","1250A","1600A","2000A","2500A","3200A","4000A","5000A","6300A"},UPPER(D4891)),{40,63,80,100,125,160,200,250,400,630,800,1000,1250,1600,2000,2500,3200,4000,5000,6300}),0)</f>
        <v>4000</v>
      </c>
      <c r="M4891" s="9" t="str">
        <f t="shared" si="381"/>
        <v>Straight Feeder</v>
      </c>
      <c r="N4891" s="9" t="str">
        <f t="shared" si="382"/>
        <v>CU</v>
      </c>
      <c r="O4891" s="13" t="str">
        <f t="shared" si="383"/>
        <v>Tin</v>
      </c>
      <c r="P4891" s="9" t="str">
        <f t="shared" si="384"/>
        <v>PET</v>
      </c>
      <c r="Q4891" s="9" t="str">
        <f t="shared" si="385"/>
        <v>5</v>
      </c>
      <c r="R48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91" s="14" t="str">
        <f>IF(ProjectsDB[[#This Row],[Item Type]]="Straight Plug-In",_xlfn.TEXTJOIN("-",TRUE,M4891&amp;"-"&amp;_xlfn.LET(_xlpm.txt,ProjectsDB[[#This Row],[Assembly]],_xlpm.pos,FIND("SP",_xlpm.txt),_xlpm.pre,LEFT(_xlpm.txt,_xlpm.pos-1),IF(RIGHT(_xlpm.pre,3)="123","3PL",IF(RIGHT(_xlpm.pre,2)="12","2PL",IF(RIGHT(_xlpm.pre,1)="1","1PL","3PL")))),N4891,O4891,P4891,Q4891&amp;"W",R4891),_xlfn.TEXTJOIN("-",TRUE,M4891,N4891,O4891,P4891,Q4891&amp;"W",R4891))</f>
        <v>Straight Feeder-CU-Tin-PET-5W-2</v>
      </c>
      <c r="T4891" s="14" t="str">
        <f>IF(COUNTIF(Cycletime[Element Desc.],ProjectsDB[[#This Row],[Element Desc.]])&gt;0,"Found","Not Found")</f>
        <v>Found</v>
      </c>
    </row>
    <row r="4892" spans="2:20" x14ac:dyDescent="0.25">
      <c r="B4892" s="8" t="s">
        <v>10098</v>
      </c>
      <c r="C4892" s="9" t="s">
        <v>10099</v>
      </c>
      <c r="D4892" s="9" t="s">
        <v>10100</v>
      </c>
      <c r="E4892" s="10">
        <v>1</v>
      </c>
      <c r="F4892" s="9" t="s">
        <v>9868</v>
      </c>
      <c r="G4892" s="9" t="s">
        <v>26</v>
      </c>
      <c r="H4892" s="11"/>
      <c r="I4892" s="12">
        <v>1500</v>
      </c>
      <c r="J4892" s="12"/>
      <c r="K4892" s="12"/>
      <c r="L4892" s="12">
        <f t="array" ref="L4892">IFERROR(LOOKUP(2^15,SEARCH({"40A","63A","80A","100A","125A","160A","200A","250A","400A","630A","800A","1000A","1250A","1600A","2000A","2500A","3200A","4000A","5000A","6300A"},UPPER(D4892)),{40,63,80,100,125,160,200,250,400,630,800,1000,1250,1600,2000,2500,3200,4000,5000,6300}),0)</f>
        <v>4000</v>
      </c>
      <c r="M4892" s="9" t="str">
        <f t="shared" si="381"/>
        <v>Straight Feeder</v>
      </c>
      <c r="N4892" s="9" t="str">
        <f t="shared" si="382"/>
        <v>CU</v>
      </c>
      <c r="O4892" s="13" t="str">
        <f t="shared" si="383"/>
        <v>Tin</v>
      </c>
      <c r="P4892" s="9" t="str">
        <f t="shared" si="384"/>
        <v>PET</v>
      </c>
      <c r="Q4892" s="9" t="str">
        <f t="shared" si="385"/>
        <v>5</v>
      </c>
      <c r="R48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92" s="14" t="str">
        <f>IF(ProjectsDB[[#This Row],[Item Type]]="Straight Plug-In",_xlfn.TEXTJOIN("-",TRUE,M4892&amp;"-"&amp;_xlfn.LET(_xlpm.txt,ProjectsDB[[#This Row],[Assembly]],_xlpm.pos,FIND("SP",_xlpm.txt),_xlpm.pre,LEFT(_xlpm.txt,_xlpm.pos-1),IF(RIGHT(_xlpm.pre,3)="123","3PL",IF(RIGHT(_xlpm.pre,2)="12","2PL",IF(RIGHT(_xlpm.pre,1)="1","1PL","3PL")))),N4892,O4892,P4892,Q4892&amp;"W",R4892),_xlfn.TEXTJOIN("-",TRUE,M4892,N4892,O4892,P4892,Q4892&amp;"W",R4892))</f>
        <v>Straight Feeder-CU-Tin-PET-5W-2</v>
      </c>
      <c r="T4892" s="14" t="str">
        <f>IF(COUNTIF(Cycletime[Element Desc.],ProjectsDB[[#This Row],[Element Desc.]])&gt;0,"Found","Not Found")</f>
        <v>Found</v>
      </c>
    </row>
    <row r="4893" spans="2:20" x14ac:dyDescent="0.25">
      <c r="B4893" s="8" t="s">
        <v>10101</v>
      </c>
      <c r="C4893" s="9" t="s">
        <v>10102</v>
      </c>
      <c r="D4893" s="9" t="s">
        <v>10103</v>
      </c>
      <c r="E4893" s="10">
        <v>1</v>
      </c>
      <c r="F4893" s="9" t="s">
        <v>9868</v>
      </c>
      <c r="G4893" s="9" t="s">
        <v>26</v>
      </c>
      <c r="H4893" s="11"/>
      <c r="I4893" s="12">
        <v>1900</v>
      </c>
      <c r="J4893" s="12"/>
      <c r="K4893" s="12"/>
      <c r="L4893" s="12">
        <f t="array" ref="L4893">IFERROR(LOOKUP(2^15,SEARCH({"40A","63A","80A","100A","125A","160A","200A","250A","400A","630A","800A","1000A","1250A","1600A","2000A","2500A","3200A","4000A","5000A","6300A"},UPPER(D4893)),{40,63,80,100,125,160,200,250,400,630,800,1000,1250,1600,2000,2500,3200,4000,5000,6300}),0)</f>
        <v>4000</v>
      </c>
      <c r="M4893" s="9" t="str">
        <f t="shared" si="381"/>
        <v>Straight Feeder</v>
      </c>
      <c r="N4893" s="9" t="str">
        <f t="shared" si="382"/>
        <v>CU</v>
      </c>
      <c r="O4893" s="13" t="str">
        <f t="shared" si="383"/>
        <v>Tin</v>
      </c>
      <c r="P4893" s="9" t="str">
        <f t="shared" si="384"/>
        <v>PET</v>
      </c>
      <c r="Q4893" s="9" t="str">
        <f t="shared" si="385"/>
        <v>5</v>
      </c>
      <c r="R48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93" s="14" t="str">
        <f>IF(ProjectsDB[[#This Row],[Item Type]]="Straight Plug-In",_xlfn.TEXTJOIN("-",TRUE,M4893&amp;"-"&amp;_xlfn.LET(_xlpm.txt,ProjectsDB[[#This Row],[Assembly]],_xlpm.pos,FIND("SP",_xlpm.txt),_xlpm.pre,LEFT(_xlpm.txt,_xlpm.pos-1),IF(RIGHT(_xlpm.pre,3)="123","3PL",IF(RIGHT(_xlpm.pre,2)="12","2PL",IF(RIGHT(_xlpm.pre,1)="1","1PL","3PL")))),N4893,O4893,P4893,Q4893&amp;"W",R4893),_xlfn.TEXTJOIN("-",TRUE,M4893,N4893,O4893,P4893,Q4893&amp;"W",R4893))</f>
        <v>Straight Feeder-CU-Tin-PET-5W-2</v>
      </c>
      <c r="T4893" s="14" t="str">
        <f>IF(COUNTIF(Cycletime[Element Desc.],ProjectsDB[[#This Row],[Element Desc.]])&gt;0,"Found","Not Found")</f>
        <v>Found</v>
      </c>
    </row>
    <row r="4894" spans="2:20" x14ac:dyDescent="0.25">
      <c r="B4894" s="8" t="s">
        <v>10104</v>
      </c>
      <c r="C4894" s="9" t="s">
        <v>10105</v>
      </c>
      <c r="D4894" s="9" t="s">
        <v>10106</v>
      </c>
      <c r="E4894" s="10">
        <v>1</v>
      </c>
      <c r="F4894" s="9" t="s">
        <v>9868</v>
      </c>
      <c r="G4894" s="9" t="s">
        <v>26</v>
      </c>
      <c r="H4894" s="11"/>
      <c r="I4894" s="12">
        <v>2220</v>
      </c>
      <c r="J4894" s="12"/>
      <c r="K4894" s="12"/>
      <c r="L4894" s="12">
        <f t="array" ref="L4894">IFERROR(LOOKUP(2^15,SEARCH({"40A","63A","80A","100A","125A","160A","200A","250A","400A","630A","800A","1000A","1250A","1600A","2000A","2500A","3200A","4000A","5000A","6300A"},UPPER(D4894)),{40,63,80,100,125,160,200,250,400,630,800,1000,1250,1600,2000,2500,3200,4000,5000,6300}),0)</f>
        <v>4000</v>
      </c>
      <c r="M4894" s="9" t="str">
        <f t="shared" si="381"/>
        <v>Straight Feeder</v>
      </c>
      <c r="N4894" s="9" t="str">
        <f t="shared" si="382"/>
        <v>CU</v>
      </c>
      <c r="O4894" s="13" t="str">
        <f t="shared" si="383"/>
        <v>Tin</v>
      </c>
      <c r="P4894" s="9" t="str">
        <f t="shared" si="384"/>
        <v>PET</v>
      </c>
      <c r="Q4894" s="9" t="str">
        <f t="shared" si="385"/>
        <v>5</v>
      </c>
      <c r="R48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94" s="14" t="str">
        <f>IF(ProjectsDB[[#This Row],[Item Type]]="Straight Plug-In",_xlfn.TEXTJOIN("-",TRUE,M4894&amp;"-"&amp;_xlfn.LET(_xlpm.txt,ProjectsDB[[#This Row],[Assembly]],_xlpm.pos,FIND("SP",_xlpm.txt),_xlpm.pre,LEFT(_xlpm.txt,_xlpm.pos-1),IF(RIGHT(_xlpm.pre,3)="123","3PL",IF(RIGHT(_xlpm.pre,2)="12","2PL",IF(RIGHT(_xlpm.pre,1)="1","1PL","3PL")))),N4894,O4894,P4894,Q4894&amp;"W",R4894),_xlfn.TEXTJOIN("-",TRUE,M4894,N4894,O4894,P4894,Q4894&amp;"W",R4894))</f>
        <v>Straight Feeder-CU-Tin-PET-5W-2</v>
      </c>
      <c r="T4894" s="14" t="str">
        <f>IF(COUNTIF(Cycletime[Element Desc.],ProjectsDB[[#This Row],[Element Desc.]])&gt;0,"Found","Not Found")</f>
        <v>Found</v>
      </c>
    </row>
    <row r="4895" spans="2:20" x14ac:dyDescent="0.25">
      <c r="B4895" s="8" t="s">
        <v>10107</v>
      </c>
      <c r="C4895" s="9" t="s">
        <v>9923</v>
      </c>
      <c r="D4895" s="9" t="s">
        <v>9924</v>
      </c>
      <c r="E4895" s="10">
        <v>1</v>
      </c>
      <c r="F4895" s="9" t="s">
        <v>9868</v>
      </c>
      <c r="G4895" s="9" t="s">
        <v>26</v>
      </c>
      <c r="H4895" s="11"/>
      <c r="I4895" s="12">
        <v>300</v>
      </c>
      <c r="J4895" s="12">
        <v>300</v>
      </c>
      <c r="K4895" s="12"/>
      <c r="L4895" s="12">
        <f t="array" ref="L4895">IFERROR(LOOKUP(2^15,SEARCH({"40A","63A","80A","100A","125A","160A","200A","250A","400A","630A","800A","1000A","1250A","1600A","2000A","2500A","3200A","4000A","5000A","6300A"},UPPER(D4895)),{40,63,80,100,125,160,200,250,400,630,800,1000,1250,1600,2000,2500,3200,4000,5000,6300}),0)</f>
        <v>4000</v>
      </c>
      <c r="M4895" s="9" t="str">
        <f t="shared" si="381"/>
        <v>Elbow Flat</v>
      </c>
      <c r="N4895" s="9" t="str">
        <f t="shared" si="382"/>
        <v>CU</v>
      </c>
      <c r="O4895" s="13" t="str">
        <f t="shared" si="383"/>
        <v>Tin</v>
      </c>
      <c r="P4895" s="9" t="str">
        <f t="shared" si="384"/>
        <v>PET</v>
      </c>
      <c r="Q4895" s="9" t="str">
        <f t="shared" si="385"/>
        <v>5</v>
      </c>
      <c r="R48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95" s="14" t="str">
        <f>IF(ProjectsDB[[#This Row],[Item Type]]="Straight Plug-In",_xlfn.TEXTJOIN("-",TRUE,M4895&amp;"-"&amp;_xlfn.LET(_xlpm.txt,ProjectsDB[[#This Row],[Assembly]],_xlpm.pos,FIND("SP",_xlpm.txt),_xlpm.pre,LEFT(_xlpm.txt,_xlpm.pos-1),IF(RIGHT(_xlpm.pre,3)="123","3PL",IF(RIGHT(_xlpm.pre,2)="12","2PL",IF(RIGHT(_xlpm.pre,1)="1","1PL","3PL")))),N4895,O4895,P4895,Q4895&amp;"W",R4895),_xlfn.TEXTJOIN("-",TRUE,M4895,N4895,O4895,P4895,Q4895&amp;"W",R4895))</f>
        <v>Elbow Flat-CU-Tin-PET-5W-2</v>
      </c>
      <c r="T4895" s="14" t="str">
        <f>IF(COUNTIF(Cycletime[Element Desc.],ProjectsDB[[#This Row],[Element Desc.]])&gt;0,"Found","Not Found")</f>
        <v>Found</v>
      </c>
    </row>
    <row r="4896" spans="2:20" x14ac:dyDescent="0.25">
      <c r="B4896" s="8" t="s">
        <v>10108</v>
      </c>
      <c r="C4896" s="9" t="s">
        <v>9920</v>
      </c>
      <c r="D4896" s="9" t="s">
        <v>9921</v>
      </c>
      <c r="E4896" s="10">
        <v>14</v>
      </c>
      <c r="F4896" s="9" t="s">
        <v>9868</v>
      </c>
      <c r="G4896" s="9" t="s">
        <v>26</v>
      </c>
      <c r="H4896" s="11"/>
      <c r="I4896" s="12"/>
      <c r="J4896" s="12"/>
      <c r="K4896" s="12"/>
      <c r="L4896" s="12">
        <f t="array" ref="L4896">IFERROR(LOOKUP(2^15,SEARCH({"40A","63A","80A","100A","125A","160A","200A","250A","400A","630A","800A","1000A","1250A","1600A","2000A","2500A","3200A","4000A","5000A","6300A"},UPPER(D4896)),{40,63,80,100,125,160,200,250,400,630,800,1000,1250,1600,2000,2500,3200,4000,5000,6300}),0)</f>
        <v>4000</v>
      </c>
      <c r="M4896" s="9" t="str">
        <f t="shared" si="381"/>
        <v>Joint Pack</v>
      </c>
      <c r="N4896" s="9" t="str">
        <f t="shared" si="382"/>
        <v>CU</v>
      </c>
      <c r="O4896" s="13" t="str">
        <f t="shared" si="383"/>
        <v>Tin</v>
      </c>
      <c r="P4896" s="9" t="str">
        <f t="shared" si="384"/>
        <v>None</v>
      </c>
      <c r="Q4896" s="9" t="str">
        <f t="shared" si="385"/>
        <v>5</v>
      </c>
      <c r="R48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96" s="14" t="str">
        <f>IF(ProjectsDB[[#This Row],[Item Type]]="Straight Plug-In",_xlfn.TEXTJOIN("-",TRUE,M4896&amp;"-"&amp;_xlfn.LET(_xlpm.txt,ProjectsDB[[#This Row],[Assembly]],_xlpm.pos,FIND("SP",_xlpm.txt),_xlpm.pre,LEFT(_xlpm.txt,_xlpm.pos-1),IF(RIGHT(_xlpm.pre,3)="123","3PL",IF(RIGHT(_xlpm.pre,2)="12","2PL",IF(RIGHT(_xlpm.pre,1)="1","1PL","3PL")))),N4896,O4896,P4896,Q4896&amp;"W",R4896),_xlfn.TEXTJOIN("-",TRUE,M4896,N4896,O4896,P4896,Q4896&amp;"W",R4896))</f>
        <v>Joint Pack-CU-Tin-None-5W-2</v>
      </c>
      <c r="T4896" s="14" t="str">
        <f>IF(COUNTIF(Cycletime[Element Desc.],ProjectsDB[[#This Row],[Element Desc.]])&gt;0,"Found","Not Found")</f>
        <v>Found</v>
      </c>
    </row>
    <row r="4897" spans="2:20" x14ac:dyDescent="0.25">
      <c r="B4897" s="8" t="s">
        <v>10109</v>
      </c>
      <c r="C4897" s="9" t="s">
        <v>1770</v>
      </c>
      <c r="D4897" s="9" t="s">
        <v>1771</v>
      </c>
      <c r="E4897" s="10">
        <v>3</v>
      </c>
      <c r="F4897" s="9" t="s">
        <v>9868</v>
      </c>
      <c r="G4897" s="9" t="s">
        <v>26</v>
      </c>
      <c r="H4897" s="11"/>
      <c r="I4897" s="12"/>
      <c r="J4897" s="12"/>
      <c r="K4897" s="12"/>
      <c r="L4897" s="12">
        <f t="array" ref="L4897">IFERROR(LOOKUP(2^15,SEARCH({"40A","63A","80A","100A","125A","160A","200A","250A","400A","630A","800A","1000A","1250A","1600A","2000A","2500A","3200A","4000A","5000A","6300A"},UPPER(D4897)),{40,63,80,100,125,160,200,250,400,630,800,1000,1250,1600,2000,2500,3200,4000,5000,6300}),0)</f>
        <v>4000</v>
      </c>
      <c r="M4897" s="9" t="str">
        <f t="shared" si="381"/>
        <v>Hanger Support</v>
      </c>
      <c r="N4897" s="9" t="str">
        <f t="shared" si="382"/>
        <v>CU</v>
      </c>
      <c r="O4897" s="13" t="str">
        <f t="shared" si="383"/>
        <v>None</v>
      </c>
      <c r="P4897" s="9" t="str">
        <f t="shared" si="384"/>
        <v>None</v>
      </c>
      <c r="Q4897" s="9" t="str">
        <f t="shared" si="385"/>
        <v>0</v>
      </c>
      <c r="R48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97" s="14" t="str">
        <f>IF(ProjectsDB[[#This Row],[Item Type]]="Straight Plug-In",_xlfn.TEXTJOIN("-",TRUE,M4897&amp;"-"&amp;_xlfn.LET(_xlpm.txt,ProjectsDB[[#This Row],[Assembly]],_xlpm.pos,FIND("SP",_xlpm.txt),_xlpm.pre,LEFT(_xlpm.txt,_xlpm.pos-1),IF(RIGHT(_xlpm.pre,3)="123","3PL",IF(RIGHT(_xlpm.pre,2)="12","2PL",IF(RIGHT(_xlpm.pre,1)="1","1PL","3PL")))),N4897,O4897,P4897,Q4897&amp;"W",R4897),_xlfn.TEXTJOIN("-",TRUE,M4897,N4897,O4897,P4897,Q4897&amp;"W",R4897))</f>
        <v>Hanger Support-CU-None-None-0W-2</v>
      </c>
      <c r="T4897" s="14" t="str">
        <f>IF(COUNTIF(Cycletime[Element Desc.],ProjectsDB[[#This Row],[Element Desc.]])&gt;0,"Found","Not Found")</f>
        <v>Found</v>
      </c>
    </row>
    <row r="4898" spans="2:20" x14ac:dyDescent="0.25">
      <c r="B4898" s="8" t="s">
        <v>10110</v>
      </c>
      <c r="C4898" s="9" t="s">
        <v>1767</v>
      </c>
      <c r="D4898" s="9" t="s">
        <v>1768</v>
      </c>
      <c r="E4898" s="10">
        <v>20</v>
      </c>
      <c r="F4898" s="9" t="s">
        <v>9868</v>
      </c>
      <c r="G4898" s="9" t="s">
        <v>26</v>
      </c>
      <c r="H4898" s="11"/>
      <c r="I4898" s="12"/>
      <c r="J4898" s="12"/>
      <c r="K4898" s="12"/>
      <c r="L4898" s="12">
        <f t="array" ref="L4898">IFERROR(LOOKUP(2^15,SEARCH({"40A","63A","80A","100A","125A","160A","200A","250A","400A","630A","800A","1000A","1250A","1600A","2000A","2500A","3200A","4000A","5000A","6300A"},UPPER(D4898)),{40,63,80,100,125,160,200,250,400,630,800,1000,1250,1600,2000,2500,3200,4000,5000,6300}),0)</f>
        <v>4000</v>
      </c>
      <c r="M4898" s="9" t="str">
        <f t="shared" si="381"/>
        <v>Hanger Support</v>
      </c>
      <c r="N4898" s="9" t="str">
        <f t="shared" si="382"/>
        <v>CU</v>
      </c>
      <c r="O4898" s="13" t="str">
        <f t="shared" si="383"/>
        <v>None</v>
      </c>
      <c r="P4898" s="9" t="str">
        <f t="shared" si="384"/>
        <v>None</v>
      </c>
      <c r="Q4898" s="9" t="str">
        <f t="shared" si="385"/>
        <v>0</v>
      </c>
      <c r="R48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98" s="14" t="str">
        <f>IF(ProjectsDB[[#This Row],[Item Type]]="Straight Plug-In",_xlfn.TEXTJOIN("-",TRUE,M4898&amp;"-"&amp;_xlfn.LET(_xlpm.txt,ProjectsDB[[#This Row],[Assembly]],_xlpm.pos,FIND("SP",_xlpm.txt),_xlpm.pre,LEFT(_xlpm.txt,_xlpm.pos-1),IF(RIGHT(_xlpm.pre,3)="123","3PL",IF(RIGHT(_xlpm.pre,2)="12","2PL",IF(RIGHT(_xlpm.pre,1)="1","1PL","3PL")))),N4898,O4898,P4898,Q4898&amp;"W",R4898),_xlfn.TEXTJOIN("-",TRUE,M4898,N4898,O4898,P4898,Q4898&amp;"W",R4898))</f>
        <v>Hanger Support-CU-None-None-0W-2</v>
      </c>
      <c r="T4898" s="14" t="str">
        <f>IF(COUNTIF(Cycletime[Element Desc.],ProjectsDB[[#This Row],[Element Desc.]])&gt;0,"Found","Not Found")</f>
        <v>Found</v>
      </c>
    </row>
    <row r="4899" spans="2:20" x14ac:dyDescent="0.25">
      <c r="B4899" s="8" t="s">
        <v>10111</v>
      </c>
      <c r="C4899" s="9" t="s">
        <v>10112</v>
      </c>
      <c r="D4899" s="9" t="s">
        <v>10113</v>
      </c>
      <c r="E4899" s="10">
        <v>1</v>
      </c>
      <c r="F4899" s="9" t="s">
        <v>9868</v>
      </c>
      <c r="G4899" s="9" t="s">
        <v>26</v>
      </c>
      <c r="H4899" s="11"/>
      <c r="I4899" s="12">
        <v>465</v>
      </c>
      <c r="J4899" s="12">
        <v>465</v>
      </c>
      <c r="K4899" s="12"/>
      <c r="L4899" s="12">
        <f t="array" ref="L4899">IFERROR(LOOKUP(2^15,SEARCH({"40A","63A","80A","100A","125A","160A","200A","250A","400A","630A","800A","1000A","1250A","1600A","2000A","2500A","3200A","4000A","5000A","6300A"},UPPER(D4899)),{40,63,80,100,125,160,200,250,400,630,800,1000,1250,1600,2000,2500,3200,4000,5000,6300}),0)</f>
        <v>4000</v>
      </c>
      <c r="M4899" s="9" t="str">
        <f t="shared" si="381"/>
        <v>Elbow Edge</v>
      </c>
      <c r="N4899" s="9" t="str">
        <f t="shared" si="382"/>
        <v>CU</v>
      </c>
      <c r="O4899" s="13" t="str">
        <f t="shared" si="383"/>
        <v>Tin</v>
      </c>
      <c r="P4899" s="9" t="str">
        <f t="shared" si="384"/>
        <v>PET</v>
      </c>
      <c r="Q4899" s="9" t="str">
        <f t="shared" si="385"/>
        <v>5</v>
      </c>
      <c r="R48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899" s="14" t="str">
        <f>IF(ProjectsDB[[#This Row],[Item Type]]="Straight Plug-In",_xlfn.TEXTJOIN("-",TRUE,M4899&amp;"-"&amp;_xlfn.LET(_xlpm.txt,ProjectsDB[[#This Row],[Assembly]],_xlpm.pos,FIND("SP",_xlpm.txt),_xlpm.pre,LEFT(_xlpm.txt,_xlpm.pos-1),IF(RIGHT(_xlpm.pre,3)="123","3PL",IF(RIGHT(_xlpm.pre,2)="12","2PL",IF(RIGHT(_xlpm.pre,1)="1","1PL","3PL")))),N4899,O4899,P4899,Q4899&amp;"W",R4899),_xlfn.TEXTJOIN("-",TRUE,M4899,N4899,O4899,P4899,Q4899&amp;"W",R4899))</f>
        <v>Elbow Edge-CU-Tin-PET-5W-2</v>
      </c>
      <c r="T4899" s="14" t="str">
        <f>IF(COUNTIF(Cycletime[Element Desc.],ProjectsDB[[#This Row],[Element Desc.]])&gt;0,"Found","Not Found")</f>
        <v>Found</v>
      </c>
    </row>
    <row r="4900" spans="2:20" x14ac:dyDescent="0.25">
      <c r="B4900" s="8" t="s">
        <v>10114</v>
      </c>
      <c r="C4900" s="9" t="s">
        <v>9916</v>
      </c>
      <c r="D4900" s="9" t="s">
        <v>9917</v>
      </c>
      <c r="E4900" s="10">
        <v>1</v>
      </c>
      <c r="F4900" s="9" t="s">
        <v>9868</v>
      </c>
      <c r="G4900" s="9" t="s">
        <v>26</v>
      </c>
      <c r="H4900" s="11"/>
      <c r="I4900" s="12">
        <v>2620</v>
      </c>
      <c r="J4900" s="12"/>
      <c r="K4900" s="12"/>
      <c r="L4900" s="12">
        <f t="array" ref="L4900">IFERROR(LOOKUP(2^15,SEARCH({"40A","63A","80A","100A","125A","160A","200A","250A","400A","630A","800A","1000A","1250A","1600A","2000A","2500A","3200A","4000A","5000A","6300A"},UPPER(D4900)),{40,63,80,100,125,160,200,250,400,630,800,1000,1250,1600,2000,2500,3200,4000,5000,6300}),0)</f>
        <v>4000</v>
      </c>
      <c r="M4900" s="9" t="str">
        <f t="shared" si="381"/>
        <v>Straight Feeder</v>
      </c>
      <c r="N4900" s="9" t="str">
        <f t="shared" si="382"/>
        <v>CU</v>
      </c>
      <c r="O4900" s="13" t="str">
        <f t="shared" si="383"/>
        <v>Tin</v>
      </c>
      <c r="P4900" s="9" t="str">
        <f t="shared" si="384"/>
        <v>PET</v>
      </c>
      <c r="Q4900" s="9" t="str">
        <f t="shared" si="385"/>
        <v>5</v>
      </c>
      <c r="R49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00" s="14" t="str">
        <f>IF(ProjectsDB[[#This Row],[Item Type]]="Straight Plug-In",_xlfn.TEXTJOIN("-",TRUE,M4900&amp;"-"&amp;_xlfn.LET(_xlpm.txt,ProjectsDB[[#This Row],[Assembly]],_xlpm.pos,FIND("SP",_xlpm.txt),_xlpm.pre,LEFT(_xlpm.txt,_xlpm.pos-1),IF(RIGHT(_xlpm.pre,3)="123","3PL",IF(RIGHT(_xlpm.pre,2)="12","2PL",IF(RIGHT(_xlpm.pre,1)="1","1PL","3PL")))),N4900,O4900,P4900,Q4900&amp;"W",R4900),_xlfn.TEXTJOIN("-",TRUE,M4900,N4900,O4900,P4900,Q4900&amp;"W",R4900))</f>
        <v>Straight Feeder-CU-Tin-PET-5W-2</v>
      </c>
      <c r="T4900" s="14" t="str">
        <f>IF(COUNTIF(Cycletime[Element Desc.],ProjectsDB[[#This Row],[Element Desc.]])&gt;0,"Found","Not Found")</f>
        <v>Found</v>
      </c>
    </row>
    <row r="4901" spans="2:20" x14ac:dyDescent="0.25">
      <c r="B4901" s="8" t="s">
        <v>10115</v>
      </c>
      <c r="C4901" s="9" t="s">
        <v>10116</v>
      </c>
      <c r="D4901" s="9" t="s">
        <v>10117</v>
      </c>
      <c r="E4901" s="10">
        <v>1</v>
      </c>
      <c r="F4901" s="9" t="s">
        <v>9868</v>
      </c>
      <c r="G4901" s="9" t="s">
        <v>26</v>
      </c>
      <c r="H4901" s="11"/>
      <c r="I4901" s="12">
        <v>300</v>
      </c>
      <c r="J4901" s="12">
        <v>460</v>
      </c>
      <c r="K4901" s="12">
        <v>465</v>
      </c>
      <c r="L4901" s="12">
        <f t="array" ref="L4901">IFERROR(LOOKUP(2^15,SEARCH({"40A","63A","80A","100A","125A","160A","200A","250A","400A","630A","800A","1000A","1250A","1600A","2000A","2500A","3200A","4000A","5000A","6300A"},UPPER(D4901)),{40,63,80,100,125,160,200,250,400,630,800,1000,1250,1600,2000,2500,3200,4000,5000,6300}),0)</f>
        <v>4000</v>
      </c>
      <c r="M4901" s="9" t="str">
        <f t="shared" si="381"/>
        <v>Offset Flat</v>
      </c>
      <c r="N4901" s="9" t="str">
        <f t="shared" si="382"/>
        <v>CU</v>
      </c>
      <c r="O4901" s="13" t="str">
        <f t="shared" si="383"/>
        <v>Tin</v>
      </c>
      <c r="P4901" s="9" t="str">
        <f t="shared" si="384"/>
        <v>PET</v>
      </c>
      <c r="Q4901" s="9" t="str">
        <f t="shared" si="385"/>
        <v>5</v>
      </c>
      <c r="R49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01" s="14" t="str">
        <f>IF(ProjectsDB[[#This Row],[Item Type]]="Straight Plug-In",_xlfn.TEXTJOIN("-",TRUE,M4901&amp;"-"&amp;_xlfn.LET(_xlpm.txt,ProjectsDB[[#This Row],[Assembly]],_xlpm.pos,FIND("SP",_xlpm.txt),_xlpm.pre,LEFT(_xlpm.txt,_xlpm.pos-1),IF(RIGHT(_xlpm.pre,3)="123","3PL",IF(RIGHT(_xlpm.pre,2)="12","2PL",IF(RIGHT(_xlpm.pre,1)="1","1PL","3PL")))),N4901,O4901,P4901,Q4901&amp;"W",R4901),_xlfn.TEXTJOIN("-",TRUE,M4901,N4901,O4901,P4901,Q4901&amp;"W",R4901))</f>
        <v>Offset Flat-CU-Tin-PET-5W-2</v>
      </c>
      <c r="T4901" s="14" t="str">
        <f>IF(COUNTIF(Cycletime[Element Desc.],ProjectsDB[[#This Row],[Element Desc.]])&gt;0,"Found","Not Found")</f>
        <v>Found</v>
      </c>
    </row>
    <row r="4902" spans="2:20" x14ac:dyDescent="0.25">
      <c r="B4902" s="8" t="s">
        <v>10118</v>
      </c>
      <c r="C4902" s="9" t="s">
        <v>9927</v>
      </c>
      <c r="D4902" s="9" t="s">
        <v>9928</v>
      </c>
      <c r="E4902" s="10">
        <v>5</v>
      </c>
      <c r="F4902" s="9" t="s">
        <v>9868</v>
      </c>
      <c r="G4902" s="9" t="s">
        <v>26</v>
      </c>
      <c r="H4902" s="11"/>
      <c r="I4902" s="12">
        <v>3000</v>
      </c>
      <c r="J4902" s="12"/>
      <c r="K4902" s="12"/>
      <c r="L4902" s="12">
        <f t="array" ref="L4902">IFERROR(LOOKUP(2^15,SEARCH({"40A","63A","80A","100A","125A","160A","200A","250A","400A","630A","800A","1000A","1250A","1600A","2000A","2500A","3200A","4000A","5000A","6300A"},UPPER(D4902)),{40,63,80,100,125,160,200,250,400,630,800,1000,1250,1600,2000,2500,3200,4000,5000,6300}),0)</f>
        <v>4000</v>
      </c>
      <c r="M4902" s="9" t="str">
        <f t="shared" si="381"/>
        <v>Straight Feeder</v>
      </c>
      <c r="N4902" s="9" t="str">
        <f t="shared" si="382"/>
        <v>CU</v>
      </c>
      <c r="O4902" s="13" t="str">
        <f t="shared" si="383"/>
        <v>Tin</v>
      </c>
      <c r="P4902" s="9" t="str">
        <f t="shared" si="384"/>
        <v>PET</v>
      </c>
      <c r="Q4902" s="9" t="str">
        <f t="shared" si="385"/>
        <v>5</v>
      </c>
      <c r="R49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02" s="14" t="str">
        <f>IF(ProjectsDB[[#This Row],[Item Type]]="Straight Plug-In",_xlfn.TEXTJOIN("-",TRUE,M4902&amp;"-"&amp;_xlfn.LET(_xlpm.txt,ProjectsDB[[#This Row],[Assembly]],_xlpm.pos,FIND("SP",_xlpm.txt),_xlpm.pre,LEFT(_xlpm.txt,_xlpm.pos-1),IF(RIGHT(_xlpm.pre,3)="123","3PL",IF(RIGHT(_xlpm.pre,2)="12","2PL",IF(RIGHT(_xlpm.pre,1)="1","1PL","3PL")))),N4902,O4902,P4902,Q4902&amp;"W",R4902),_xlfn.TEXTJOIN("-",TRUE,M4902,N4902,O4902,P4902,Q4902&amp;"W",R4902))</f>
        <v>Straight Feeder-CU-Tin-PET-5W-2</v>
      </c>
      <c r="T4902" s="14" t="str">
        <f>IF(COUNTIF(Cycletime[Element Desc.],ProjectsDB[[#This Row],[Element Desc.]])&gt;0,"Found","Not Found")</f>
        <v>Found</v>
      </c>
    </row>
    <row r="4903" spans="2:20" x14ac:dyDescent="0.25">
      <c r="B4903" s="8" t="s">
        <v>10119</v>
      </c>
      <c r="C4903" s="9" t="s">
        <v>10120</v>
      </c>
      <c r="D4903" s="9" t="s">
        <v>10121</v>
      </c>
      <c r="E4903" s="10">
        <v>1</v>
      </c>
      <c r="F4903" s="9" t="s">
        <v>9868</v>
      </c>
      <c r="G4903" s="9" t="s">
        <v>26</v>
      </c>
      <c r="H4903" s="11"/>
      <c r="I4903" s="12">
        <v>2000</v>
      </c>
      <c r="J4903" s="12"/>
      <c r="K4903" s="12"/>
      <c r="L4903" s="12">
        <f t="array" ref="L4903">IFERROR(LOOKUP(2^15,SEARCH({"40A","63A","80A","100A","125A","160A","200A","250A","400A","630A","800A","1000A","1250A","1600A","2000A","2500A","3200A","4000A","5000A","6300A"},UPPER(D4903)),{40,63,80,100,125,160,200,250,400,630,800,1000,1250,1600,2000,2500,3200,4000,5000,6300}),0)</f>
        <v>4000</v>
      </c>
      <c r="M4903" s="9" t="str">
        <f t="shared" si="381"/>
        <v>Straight Feeder</v>
      </c>
      <c r="N4903" s="9" t="str">
        <f t="shared" si="382"/>
        <v>CU</v>
      </c>
      <c r="O4903" s="13" t="str">
        <f t="shared" si="383"/>
        <v>Tin</v>
      </c>
      <c r="P4903" s="9" t="str">
        <f t="shared" si="384"/>
        <v>PET</v>
      </c>
      <c r="Q4903" s="9" t="str">
        <f t="shared" si="385"/>
        <v>5</v>
      </c>
      <c r="R49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03" s="14" t="str">
        <f>IF(ProjectsDB[[#This Row],[Item Type]]="Straight Plug-In",_xlfn.TEXTJOIN("-",TRUE,M4903&amp;"-"&amp;_xlfn.LET(_xlpm.txt,ProjectsDB[[#This Row],[Assembly]],_xlpm.pos,FIND("SP",_xlpm.txt),_xlpm.pre,LEFT(_xlpm.txt,_xlpm.pos-1),IF(RIGHT(_xlpm.pre,3)="123","3PL",IF(RIGHT(_xlpm.pre,2)="12","2PL",IF(RIGHT(_xlpm.pre,1)="1","1PL","3PL")))),N4903,O4903,P4903,Q4903&amp;"W",R4903),_xlfn.TEXTJOIN("-",TRUE,M4903,N4903,O4903,P4903,Q4903&amp;"W",R4903))</f>
        <v>Straight Feeder-CU-Tin-PET-5W-2</v>
      </c>
      <c r="T4903" s="14" t="str">
        <f>IF(COUNTIF(Cycletime[Element Desc.],ProjectsDB[[#This Row],[Element Desc.]])&gt;0,"Found","Not Found")</f>
        <v>Found</v>
      </c>
    </row>
    <row r="4904" spans="2:20" x14ac:dyDescent="0.25">
      <c r="B4904" s="8" t="s">
        <v>10122</v>
      </c>
      <c r="C4904" s="9" t="s">
        <v>9936</v>
      </c>
      <c r="D4904" s="9" t="s">
        <v>9937</v>
      </c>
      <c r="E4904" s="10">
        <v>1</v>
      </c>
      <c r="F4904" s="9" t="s">
        <v>9868</v>
      </c>
      <c r="G4904" s="9" t="s">
        <v>26</v>
      </c>
      <c r="H4904" s="11"/>
      <c r="I4904" s="12">
        <v>300</v>
      </c>
      <c r="J4904" s="12">
        <v>300</v>
      </c>
      <c r="K4904" s="12"/>
      <c r="L4904" s="12">
        <f t="array" ref="L4904">IFERROR(LOOKUP(2^15,SEARCH({"40A","63A","80A","100A","125A","160A","200A","250A","400A","630A","800A","1000A","1250A","1600A","2000A","2500A","3200A","4000A","5000A","6300A"},UPPER(D4904)),{40,63,80,100,125,160,200,250,400,630,800,1000,1250,1600,2000,2500,3200,4000,5000,6300}),0)</f>
        <v>4000</v>
      </c>
      <c r="M4904" s="9" t="str">
        <f t="shared" si="381"/>
        <v>Elbow Flat</v>
      </c>
      <c r="N4904" s="9" t="str">
        <f t="shared" si="382"/>
        <v>CU</v>
      </c>
      <c r="O4904" s="13" t="str">
        <f t="shared" si="383"/>
        <v>Tin</v>
      </c>
      <c r="P4904" s="9" t="str">
        <f t="shared" si="384"/>
        <v>PET</v>
      </c>
      <c r="Q4904" s="9" t="str">
        <f t="shared" si="385"/>
        <v>5</v>
      </c>
      <c r="R49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04" s="14" t="str">
        <f>IF(ProjectsDB[[#This Row],[Item Type]]="Straight Plug-In",_xlfn.TEXTJOIN("-",TRUE,M4904&amp;"-"&amp;_xlfn.LET(_xlpm.txt,ProjectsDB[[#This Row],[Assembly]],_xlpm.pos,FIND("SP",_xlpm.txt),_xlpm.pre,LEFT(_xlpm.txt,_xlpm.pos-1),IF(RIGHT(_xlpm.pre,3)="123","3PL",IF(RIGHT(_xlpm.pre,2)="12","2PL",IF(RIGHT(_xlpm.pre,1)="1","1PL","3PL")))),N4904,O4904,P4904,Q4904&amp;"W",R4904),_xlfn.TEXTJOIN("-",TRUE,M4904,N4904,O4904,P4904,Q4904&amp;"W",R4904))</f>
        <v>Elbow Flat-CU-Tin-PET-5W-2</v>
      </c>
      <c r="T4904" s="14" t="str">
        <f>IF(COUNTIF(Cycletime[Element Desc.],ProjectsDB[[#This Row],[Element Desc.]])&gt;0,"Found","Not Found")</f>
        <v>Found</v>
      </c>
    </row>
    <row r="4905" spans="2:20" x14ac:dyDescent="0.25">
      <c r="B4905" s="8" t="s">
        <v>10123</v>
      </c>
      <c r="C4905" s="9" t="s">
        <v>9940</v>
      </c>
      <c r="D4905" s="9" t="s">
        <v>9941</v>
      </c>
      <c r="E4905" s="10">
        <v>11</v>
      </c>
      <c r="F4905" s="9" t="s">
        <v>9868</v>
      </c>
      <c r="G4905" s="9" t="s">
        <v>26</v>
      </c>
      <c r="H4905" s="11"/>
      <c r="I4905" s="12"/>
      <c r="J4905" s="12"/>
      <c r="K4905" s="12"/>
      <c r="L4905" s="12">
        <f t="array" ref="L4905">IFERROR(LOOKUP(2^15,SEARCH({"40A","63A","80A","100A","125A","160A","200A","250A","400A","630A","800A","1000A","1250A","1600A","2000A","2500A","3200A","4000A","5000A","6300A"},UPPER(D4905)),{40,63,80,100,125,160,200,250,400,630,800,1000,1250,1600,2000,2500,3200,4000,5000,6300}),0)</f>
        <v>4000</v>
      </c>
      <c r="M4905" s="9" t="str">
        <f t="shared" si="381"/>
        <v>Joint Pack</v>
      </c>
      <c r="N4905" s="9" t="str">
        <f t="shared" si="382"/>
        <v>CU</v>
      </c>
      <c r="O4905" s="13" t="str">
        <f t="shared" si="383"/>
        <v>Tin</v>
      </c>
      <c r="P4905" s="9" t="str">
        <f t="shared" si="384"/>
        <v>None</v>
      </c>
      <c r="Q4905" s="9" t="str">
        <f t="shared" si="385"/>
        <v>5</v>
      </c>
      <c r="R49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05" s="14" t="str">
        <f>IF(ProjectsDB[[#This Row],[Item Type]]="Straight Plug-In",_xlfn.TEXTJOIN("-",TRUE,M4905&amp;"-"&amp;_xlfn.LET(_xlpm.txt,ProjectsDB[[#This Row],[Assembly]],_xlpm.pos,FIND("SP",_xlpm.txt),_xlpm.pre,LEFT(_xlpm.txt,_xlpm.pos-1),IF(RIGHT(_xlpm.pre,3)="123","3PL",IF(RIGHT(_xlpm.pre,2)="12","2PL",IF(RIGHT(_xlpm.pre,1)="1","1PL","3PL")))),N4905,O4905,P4905,Q4905&amp;"W",R4905),_xlfn.TEXTJOIN("-",TRUE,M4905,N4905,O4905,P4905,Q4905&amp;"W",R4905))</f>
        <v>Joint Pack-CU-Tin-None-5W-2</v>
      </c>
      <c r="T4905" s="14" t="str">
        <f>IF(COUNTIF(Cycletime[Element Desc.],ProjectsDB[[#This Row],[Element Desc.]])&gt;0,"Found","Not Found")</f>
        <v>Found</v>
      </c>
    </row>
    <row r="4906" spans="2:20" x14ac:dyDescent="0.25">
      <c r="B4906" s="8" t="s">
        <v>10124</v>
      </c>
      <c r="C4906" s="9" t="s">
        <v>1767</v>
      </c>
      <c r="D4906" s="9" t="s">
        <v>1768</v>
      </c>
      <c r="E4906" s="10">
        <v>16</v>
      </c>
      <c r="F4906" s="9" t="s">
        <v>9868</v>
      </c>
      <c r="G4906" s="9" t="s">
        <v>26</v>
      </c>
      <c r="H4906" s="11"/>
      <c r="I4906" s="12"/>
      <c r="J4906" s="12"/>
      <c r="K4906" s="12"/>
      <c r="L4906" s="12">
        <f t="array" ref="L4906">IFERROR(LOOKUP(2^15,SEARCH({"40A","63A","80A","100A","125A","160A","200A","250A","400A","630A","800A","1000A","1250A","1600A","2000A","2500A","3200A","4000A","5000A","6300A"},UPPER(D4906)),{40,63,80,100,125,160,200,250,400,630,800,1000,1250,1600,2000,2500,3200,4000,5000,6300}),0)</f>
        <v>4000</v>
      </c>
      <c r="M4906" s="9" t="str">
        <f t="shared" si="381"/>
        <v>Hanger Support</v>
      </c>
      <c r="N4906" s="9" t="str">
        <f t="shared" si="382"/>
        <v>CU</v>
      </c>
      <c r="O4906" s="13" t="str">
        <f t="shared" si="383"/>
        <v>None</v>
      </c>
      <c r="P4906" s="9" t="str">
        <f t="shared" si="384"/>
        <v>None</v>
      </c>
      <c r="Q4906" s="9" t="str">
        <f t="shared" si="385"/>
        <v>0</v>
      </c>
      <c r="R49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06" s="14" t="str">
        <f>IF(ProjectsDB[[#This Row],[Item Type]]="Straight Plug-In",_xlfn.TEXTJOIN("-",TRUE,M4906&amp;"-"&amp;_xlfn.LET(_xlpm.txt,ProjectsDB[[#This Row],[Assembly]],_xlpm.pos,FIND("SP",_xlpm.txt),_xlpm.pre,LEFT(_xlpm.txt,_xlpm.pos-1),IF(RIGHT(_xlpm.pre,3)="123","3PL",IF(RIGHT(_xlpm.pre,2)="12","2PL",IF(RIGHT(_xlpm.pre,1)="1","1PL","3PL")))),N4906,O4906,P4906,Q4906&amp;"W",R4906),_xlfn.TEXTJOIN("-",TRUE,M4906,N4906,O4906,P4906,Q4906&amp;"W",R4906))</f>
        <v>Hanger Support-CU-None-None-0W-2</v>
      </c>
      <c r="T4906" s="14" t="str">
        <f>IF(COUNTIF(Cycletime[Element Desc.],ProjectsDB[[#This Row],[Element Desc.]])&gt;0,"Found","Not Found")</f>
        <v>Found</v>
      </c>
    </row>
    <row r="4907" spans="2:20" x14ac:dyDescent="0.25">
      <c r="B4907" s="8" t="s">
        <v>10125</v>
      </c>
      <c r="C4907" s="9" t="s">
        <v>9943</v>
      </c>
      <c r="D4907" s="9" t="s">
        <v>9944</v>
      </c>
      <c r="E4907" s="10">
        <v>2</v>
      </c>
      <c r="F4907" s="9" t="s">
        <v>9868</v>
      </c>
      <c r="G4907" s="9" t="s">
        <v>26</v>
      </c>
      <c r="H4907" s="11"/>
      <c r="I4907" s="12">
        <v>425</v>
      </c>
      <c r="J4907" s="12"/>
      <c r="K4907" s="12"/>
      <c r="L4907" s="12">
        <f t="array" ref="L4907">IFERROR(LOOKUP(2^15,SEARCH({"40A","63A","80A","100A","125A","160A","200A","250A","400A","630A","800A","1000A","1250A","1600A","2000A","2500A","3200A","4000A","5000A","6300A"},UPPER(D4907)),{40,63,80,100,125,160,200,250,400,630,800,1000,1250,1600,2000,2500,3200,4000,5000,6300}),0)</f>
        <v>4000</v>
      </c>
      <c r="M4907" s="9" t="str">
        <f t="shared" si="381"/>
        <v>Flange Straight</v>
      </c>
      <c r="N4907" s="9" t="str">
        <f t="shared" si="382"/>
        <v>CU</v>
      </c>
      <c r="O4907" s="13" t="str">
        <f t="shared" si="383"/>
        <v>Tin</v>
      </c>
      <c r="P4907" s="9" t="str">
        <f t="shared" si="384"/>
        <v>PET</v>
      </c>
      <c r="Q4907" s="9" t="str">
        <f t="shared" si="385"/>
        <v>5</v>
      </c>
      <c r="R49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07" s="14" t="str">
        <f>IF(ProjectsDB[[#This Row],[Item Type]]="Straight Plug-In",_xlfn.TEXTJOIN("-",TRUE,M4907&amp;"-"&amp;_xlfn.LET(_xlpm.txt,ProjectsDB[[#This Row],[Assembly]],_xlpm.pos,FIND("SP",_xlpm.txt),_xlpm.pre,LEFT(_xlpm.txt,_xlpm.pos-1),IF(RIGHT(_xlpm.pre,3)="123","3PL",IF(RIGHT(_xlpm.pre,2)="12","2PL",IF(RIGHT(_xlpm.pre,1)="1","1PL","3PL")))),N4907,O4907,P4907,Q4907&amp;"W",R4907),_xlfn.TEXTJOIN("-",TRUE,M4907,N4907,O4907,P4907,Q4907&amp;"W",R4907))</f>
        <v>Flange Straight-CU-Tin-PET-5W-2</v>
      </c>
      <c r="T4907" s="14" t="str">
        <f>IF(COUNTIF(Cycletime[Element Desc.],ProjectsDB[[#This Row],[Element Desc.]])&gt;0,"Found","Not Found")</f>
        <v>Found</v>
      </c>
    </row>
    <row r="4908" spans="2:20" x14ac:dyDescent="0.25">
      <c r="B4908" s="8" t="s">
        <v>10126</v>
      </c>
      <c r="C4908" s="9" t="s">
        <v>10127</v>
      </c>
      <c r="D4908" s="9" t="s">
        <v>10128</v>
      </c>
      <c r="E4908" s="10">
        <v>1</v>
      </c>
      <c r="F4908" s="9" t="s">
        <v>9868</v>
      </c>
      <c r="G4908" s="9" t="s">
        <v>26</v>
      </c>
      <c r="H4908" s="11"/>
      <c r="I4908" s="12">
        <v>2100</v>
      </c>
      <c r="J4908" s="12"/>
      <c r="K4908" s="12"/>
      <c r="L4908" s="12">
        <f t="array" ref="L4908">IFERROR(LOOKUP(2^15,SEARCH({"40A","63A","80A","100A","125A","160A","200A","250A","400A","630A","800A","1000A","1250A","1600A","2000A","2500A","3200A","4000A","5000A","6300A"},UPPER(D4908)),{40,63,80,100,125,160,200,250,400,630,800,1000,1250,1600,2000,2500,3200,4000,5000,6300}),0)</f>
        <v>4000</v>
      </c>
      <c r="M4908" s="9" t="str">
        <f t="shared" si="381"/>
        <v>Straight Feeder</v>
      </c>
      <c r="N4908" s="9" t="str">
        <f t="shared" si="382"/>
        <v>CU</v>
      </c>
      <c r="O4908" s="13" t="str">
        <f t="shared" si="383"/>
        <v>Tin</v>
      </c>
      <c r="P4908" s="9" t="str">
        <f t="shared" si="384"/>
        <v>PET</v>
      </c>
      <c r="Q4908" s="9" t="str">
        <f t="shared" si="385"/>
        <v>5</v>
      </c>
      <c r="R49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08" s="14" t="str">
        <f>IF(ProjectsDB[[#This Row],[Item Type]]="Straight Plug-In",_xlfn.TEXTJOIN("-",TRUE,M4908&amp;"-"&amp;_xlfn.LET(_xlpm.txt,ProjectsDB[[#This Row],[Assembly]],_xlpm.pos,FIND("SP",_xlpm.txt),_xlpm.pre,LEFT(_xlpm.txt,_xlpm.pos-1),IF(RIGHT(_xlpm.pre,3)="123","3PL",IF(RIGHT(_xlpm.pre,2)="12","2PL",IF(RIGHT(_xlpm.pre,1)="1","1PL","3PL")))),N4908,O4908,P4908,Q4908&amp;"W",R4908),_xlfn.TEXTJOIN("-",TRUE,M4908,N4908,O4908,P4908,Q4908&amp;"W",R4908))</f>
        <v>Straight Feeder-CU-Tin-PET-5W-2</v>
      </c>
      <c r="T4908" s="14" t="str">
        <f>IF(COUNTIF(Cycletime[Element Desc.],ProjectsDB[[#This Row],[Element Desc.]])&gt;0,"Found","Not Found")</f>
        <v>Found</v>
      </c>
    </row>
    <row r="4909" spans="2:20" x14ac:dyDescent="0.25">
      <c r="B4909" s="8" t="s">
        <v>10129</v>
      </c>
      <c r="C4909" s="9" t="s">
        <v>1770</v>
      </c>
      <c r="D4909" s="9" t="s">
        <v>1771</v>
      </c>
      <c r="E4909" s="10">
        <v>2</v>
      </c>
      <c r="F4909" s="9" t="s">
        <v>9868</v>
      </c>
      <c r="G4909" s="9" t="s">
        <v>26</v>
      </c>
      <c r="H4909" s="11"/>
      <c r="I4909" s="12"/>
      <c r="J4909" s="12"/>
      <c r="K4909" s="12"/>
      <c r="L4909" s="12">
        <f t="array" ref="L4909">IFERROR(LOOKUP(2^15,SEARCH({"40A","63A","80A","100A","125A","160A","200A","250A","400A","630A","800A","1000A","1250A","1600A","2000A","2500A","3200A","4000A","5000A","6300A"},UPPER(D4909)),{40,63,80,100,125,160,200,250,400,630,800,1000,1250,1600,2000,2500,3200,4000,5000,6300}),0)</f>
        <v>4000</v>
      </c>
      <c r="M4909" s="9" t="str">
        <f t="shared" si="381"/>
        <v>Hanger Support</v>
      </c>
      <c r="N4909" s="9" t="str">
        <f t="shared" si="382"/>
        <v>CU</v>
      </c>
      <c r="O4909" s="13" t="str">
        <f t="shared" si="383"/>
        <v>None</v>
      </c>
      <c r="P4909" s="9" t="str">
        <f t="shared" si="384"/>
        <v>None</v>
      </c>
      <c r="Q4909" s="9" t="str">
        <f t="shared" si="385"/>
        <v>0</v>
      </c>
      <c r="R49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09" s="14" t="str">
        <f>IF(ProjectsDB[[#This Row],[Item Type]]="Straight Plug-In",_xlfn.TEXTJOIN("-",TRUE,M4909&amp;"-"&amp;_xlfn.LET(_xlpm.txt,ProjectsDB[[#This Row],[Assembly]],_xlpm.pos,FIND("SP",_xlpm.txt),_xlpm.pre,LEFT(_xlpm.txt,_xlpm.pos-1),IF(RIGHT(_xlpm.pre,3)="123","3PL",IF(RIGHT(_xlpm.pre,2)="12","2PL",IF(RIGHT(_xlpm.pre,1)="1","1PL","3PL")))),N4909,O4909,P4909,Q4909&amp;"W",R4909),_xlfn.TEXTJOIN("-",TRUE,M4909,N4909,O4909,P4909,Q4909&amp;"W",R4909))</f>
        <v>Hanger Support-CU-None-None-0W-2</v>
      </c>
      <c r="T4909" s="14" t="str">
        <f>IF(COUNTIF(Cycletime[Element Desc.],ProjectsDB[[#This Row],[Element Desc.]])&gt;0,"Found","Not Found")</f>
        <v>Found</v>
      </c>
    </row>
    <row r="4910" spans="2:20" x14ac:dyDescent="0.25">
      <c r="B4910" s="8" t="s">
        <v>10130</v>
      </c>
      <c r="C4910" s="9" t="s">
        <v>9949</v>
      </c>
      <c r="D4910" s="9" t="s">
        <v>9950</v>
      </c>
      <c r="E4910" s="10">
        <v>1</v>
      </c>
      <c r="F4910" s="9" t="s">
        <v>9868</v>
      </c>
      <c r="G4910" s="9" t="s">
        <v>26</v>
      </c>
      <c r="H4910" s="11"/>
      <c r="I4910" s="12">
        <v>2620</v>
      </c>
      <c r="J4910" s="12"/>
      <c r="K4910" s="12"/>
      <c r="L4910" s="12">
        <f t="array" ref="L4910">IFERROR(LOOKUP(2^15,SEARCH({"40A","63A","80A","100A","125A","160A","200A","250A","400A","630A","800A","1000A","1250A","1600A","2000A","2500A","3200A","4000A","5000A","6300A"},UPPER(D4910)),{40,63,80,100,125,160,200,250,400,630,800,1000,1250,1600,2000,2500,3200,4000,5000,6300}),0)</f>
        <v>4000</v>
      </c>
      <c r="M4910" s="9" t="str">
        <f t="shared" si="381"/>
        <v>Straight Feeder</v>
      </c>
      <c r="N4910" s="9" t="str">
        <f t="shared" si="382"/>
        <v>CU</v>
      </c>
      <c r="O4910" s="13" t="str">
        <f t="shared" si="383"/>
        <v>Tin</v>
      </c>
      <c r="P4910" s="9" t="str">
        <f t="shared" si="384"/>
        <v>PET</v>
      </c>
      <c r="Q4910" s="9" t="str">
        <f t="shared" si="385"/>
        <v>5</v>
      </c>
      <c r="R49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10" s="14" t="str">
        <f>IF(ProjectsDB[[#This Row],[Item Type]]="Straight Plug-In",_xlfn.TEXTJOIN("-",TRUE,M4910&amp;"-"&amp;_xlfn.LET(_xlpm.txt,ProjectsDB[[#This Row],[Assembly]],_xlpm.pos,FIND("SP",_xlpm.txt),_xlpm.pre,LEFT(_xlpm.txt,_xlpm.pos-1),IF(RIGHT(_xlpm.pre,3)="123","3PL",IF(RIGHT(_xlpm.pre,2)="12","2PL",IF(RIGHT(_xlpm.pre,1)="1","1PL","3PL")))),N4910,O4910,P4910,Q4910&amp;"W",R4910),_xlfn.TEXTJOIN("-",TRUE,M4910,N4910,O4910,P4910,Q4910&amp;"W",R4910))</f>
        <v>Straight Feeder-CU-Tin-PET-5W-2</v>
      </c>
      <c r="T4910" s="14" t="str">
        <f>IF(COUNTIF(Cycletime[Element Desc.],ProjectsDB[[#This Row],[Element Desc.]])&gt;0,"Found","Not Found")</f>
        <v>Found</v>
      </c>
    </row>
    <row r="4911" spans="2:20" x14ac:dyDescent="0.25">
      <c r="B4911" s="8" t="s">
        <v>10131</v>
      </c>
      <c r="C4911" s="9" t="s">
        <v>9953</v>
      </c>
      <c r="D4911" s="9" t="s">
        <v>9954</v>
      </c>
      <c r="E4911" s="10">
        <v>2</v>
      </c>
      <c r="F4911" s="9" t="s">
        <v>9868</v>
      </c>
      <c r="G4911" s="9" t="s">
        <v>26</v>
      </c>
      <c r="H4911" s="11"/>
      <c r="I4911" s="12">
        <v>425</v>
      </c>
      <c r="J4911" s="12"/>
      <c r="K4911" s="12"/>
      <c r="L4911" s="12">
        <f t="array" ref="L4911">IFERROR(LOOKUP(2^15,SEARCH({"40A","63A","80A","100A","125A","160A","200A","250A","400A","630A","800A","1000A","1250A","1600A","2000A","2500A","3200A","4000A","5000A","6300A"},UPPER(D4911)),{40,63,80,100,125,160,200,250,400,630,800,1000,1250,1600,2000,2500,3200,4000,5000,6300}),0)</f>
        <v>4000</v>
      </c>
      <c r="M4911" s="9" t="str">
        <f t="shared" si="381"/>
        <v>Flange Straight</v>
      </c>
      <c r="N4911" s="9" t="str">
        <f t="shared" si="382"/>
        <v>CU</v>
      </c>
      <c r="O4911" s="13" t="str">
        <f t="shared" si="383"/>
        <v>Tin</v>
      </c>
      <c r="P4911" s="9" t="str">
        <f t="shared" si="384"/>
        <v>PET</v>
      </c>
      <c r="Q4911" s="9" t="str">
        <f t="shared" si="385"/>
        <v>5</v>
      </c>
      <c r="R49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11" s="14" t="str">
        <f>IF(ProjectsDB[[#This Row],[Item Type]]="Straight Plug-In",_xlfn.TEXTJOIN("-",TRUE,M4911&amp;"-"&amp;_xlfn.LET(_xlpm.txt,ProjectsDB[[#This Row],[Assembly]],_xlpm.pos,FIND("SP",_xlpm.txt),_xlpm.pre,LEFT(_xlpm.txt,_xlpm.pos-1),IF(RIGHT(_xlpm.pre,3)="123","3PL",IF(RIGHT(_xlpm.pre,2)="12","2PL",IF(RIGHT(_xlpm.pre,1)="1","1PL","3PL")))),N4911,O4911,P4911,Q4911&amp;"W",R4911),_xlfn.TEXTJOIN("-",TRUE,M4911,N4911,O4911,P4911,Q4911&amp;"W",R4911))</f>
        <v>Flange Straight-CU-Tin-PET-5W-2</v>
      </c>
      <c r="T4911" s="14" t="str">
        <f>IF(COUNTIF(Cycletime[Element Desc.],ProjectsDB[[#This Row],[Element Desc.]])&gt;0,"Found","Not Found")</f>
        <v>Found</v>
      </c>
    </row>
    <row r="4912" spans="2:20" x14ac:dyDescent="0.25">
      <c r="B4912" s="8" t="s">
        <v>10132</v>
      </c>
      <c r="C4912" s="9" t="s">
        <v>9962</v>
      </c>
      <c r="D4912" s="9" t="s">
        <v>9963</v>
      </c>
      <c r="E4912" s="10">
        <v>1</v>
      </c>
      <c r="F4912" s="9" t="s">
        <v>9868</v>
      </c>
      <c r="G4912" s="9" t="s">
        <v>26</v>
      </c>
      <c r="H4912" s="11"/>
      <c r="I4912" s="12">
        <v>300</v>
      </c>
      <c r="J4912" s="12">
        <v>715</v>
      </c>
      <c r="K4912" s="12">
        <v>465</v>
      </c>
      <c r="L4912" s="12">
        <f t="array" ref="L4912">IFERROR(LOOKUP(2^15,SEARCH({"40A","63A","80A","100A","125A","160A","200A","250A","400A","630A","800A","1000A","1250A","1600A","2000A","2500A","3200A","4000A","5000A","6300A"},UPPER(D4912)),{40,63,80,100,125,160,200,250,400,630,800,1000,1250,1600,2000,2500,3200,4000,5000,6300}),0)</f>
        <v>4000</v>
      </c>
      <c r="M4912" s="9" t="str">
        <f t="shared" si="381"/>
        <v>Offset Flat</v>
      </c>
      <c r="N4912" s="9" t="str">
        <f t="shared" si="382"/>
        <v>CU</v>
      </c>
      <c r="O4912" s="13" t="str">
        <f t="shared" si="383"/>
        <v>Tin</v>
      </c>
      <c r="P4912" s="9" t="str">
        <f t="shared" si="384"/>
        <v>PET</v>
      </c>
      <c r="Q4912" s="9" t="str">
        <f t="shared" si="385"/>
        <v>5</v>
      </c>
      <c r="R49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12" s="14" t="str">
        <f>IF(ProjectsDB[[#This Row],[Item Type]]="Straight Plug-In",_xlfn.TEXTJOIN("-",TRUE,M4912&amp;"-"&amp;_xlfn.LET(_xlpm.txt,ProjectsDB[[#This Row],[Assembly]],_xlpm.pos,FIND("SP",_xlpm.txt),_xlpm.pre,LEFT(_xlpm.txt,_xlpm.pos-1),IF(RIGHT(_xlpm.pre,3)="123","3PL",IF(RIGHT(_xlpm.pre,2)="12","2PL",IF(RIGHT(_xlpm.pre,1)="1","1PL","3PL")))),N4912,O4912,P4912,Q4912&amp;"W",R4912),_xlfn.TEXTJOIN("-",TRUE,M4912,N4912,O4912,P4912,Q4912&amp;"W",R4912))</f>
        <v>Offset Flat-CU-Tin-PET-5W-2</v>
      </c>
      <c r="T4912" s="14" t="str">
        <f>IF(COUNTIF(Cycletime[Element Desc.],ProjectsDB[[#This Row],[Element Desc.]])&gt;0,"Found","Not Found")</f>
        <v>Found</v>
      </c>
    </row>
    <row r="4913" spans="2:20" x14ac:dyDescent="0.25">
      <c r="B4913" s="8" t="s">
        <v>10133</v>
      </c>
      <c r="C4913" s="9" t="s">
        <v>9968</v>
      </c>
      <c r="D4913" s="9" t="s">
        <v>9969</v>
      </c>
      <c r="E4913" s="10">
        <v>5</v>
      </c>
      <c r="F4913" s="9" t="s">
        <v>9868</v>
      </c>
      <c r="G4913" s="9" t="s">
        <v>26</v>
      </c>
      <c r="H4913" s="11"/>
      <c r="I4913" s="12">
        <v>3000</v>
      </c>
      <c r="J4913" s="12"/>
      <c r="K4913" s="12"/>
      <c r="L4913" s="12">
        <f t="array" ref="L4913">IFERROR(LOOKUP(2^15,SEARCH({"40A","63A","80A","100A","125A","160A","200A","250A","400A","630A","800A","1000A","1250A","1600A","2000A","2500A","3200A","4000A","5000A","6300A"},UPPER(D4913)),{40,63,80,100,125,160,200,250,400,630,800,1000,1250,1600,2000,2500,3200,4000,5000,6300}),0)</f>
        <v>4000</v>
      </c>
      <c r="M4913" s="9" t="str">
        <f t="shared" si="381"/>
        <v>Straight Feeder</v>
      </c>
      <c r="N4913" s="9" t="str">
        <f t="shared" si="382"/>
        <v>CU</v>
      </c>
      <c r="O4913" s="13" t="str">
        <f t="shared" si="383"/>
        <v>Tin</v>
      </c>
      <c r="P4913" s="9" t="str">
        <f t="shared" si="384"/>
        <v>PET</v>
      </c>
      <c r="Q4913" s="9" t="str">
        <f t="shared" si="385"/>
        <v>5</v>
      </c>
      <c r="R49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13" s="14" t="str">
        <f>IF(ProjectsDB[[#This Row],[Item Type]]="Straight Plug-In",_xlfn.TEXTJOIN("-",TRUE,M4913&amp;"-"&amp;_xlfn.LET(_xlpm.txt,ProjectsDB[[#This Row],[Assembly]],_xlpm.pos,FIND("SP",_xlpm.txt),_xlpm.pre,LEFT(_xlpm.txt,_xlpm.pos-1),IF(RIGHT(_xlpm.pre,3)="123","3PL",IF(RIGHT(_xlpm.pre,2)="12","2PL",IF(RIGHT(_xlpm.pre,1)="1","1PL","3PL")))),N4913,O4913,P4913,Q4913&amp;"W",R4913),_xlfn.TEXTJOIN("-",TRUE,M4913,N4913,O4913,P4913,Q4913&amp;"W",R4913))</f>
        <v>Straight Feeder-CU-Tin-PET-5W-2</v>
      </c>
      <c r="T4913" s="14" t="str">
        <f>IF(COUNTIF(Cycletime[Element Desc.],ProjectsDB[[#This Row],[Element Desc.]])&gt;0,"Found","Not Found")</f>
        <v>Found</v>
      </c>
    </row>
    <row r="4914" spans="2:20" x14ac:dyDescent="0.25">
      <c r="B4914" s="8" t="s">
        <v>10134</v>
      </c>
      <c r="C4914" s="9" t="s">
        <v>9956</v>
      </c>
      <c r="D4914" s="9" t="s">
        <v>9957</v>
      </c>
      <c r="E4914" s="10">
        <v>1</v>
      </c>
      <c r="F4914" s="9" t="s">
        <v>9868</v>
      </c>
      <c r="G4914" s="9" t="s">
        <v>26</v>
      </c>
      <c r="H4914" s="11"/>
      <c r="I4914" s="12">
        <v>2200</v>
      </c>
      <c r="J4914" s="12"/>
      <c r="K4914" s="12"/>
      <c r="L4914" s="12">
        <f t="array" ref="L4914">IFERROR(LOOKUP(2^15,SEARCH({"40A","63A","80A","100A","125A","160A","200A","250A","400A","630A","800A","1000A","1250A","1600A","2000A","2500A","3200A","4000A","5000A","6300A"},UPPER(D4914)),{40,63,80,100,125,160,200,250,400,630,800,1000,1250,1600,2000,2500,3200,4000,5000,6300}),0)</f>
        <v>4000</v>
      </c>
      <c r="M4914" s="9" t="str">
        <f t="shared" si="381"/>
        <v>Straight Feeder</v>
      </c>
      <c r="N4914" s="9" t="str">
        <f t="shared" si="382"/>
        <v>CU</v>
      </c>
      <c r="O4914" s="13" t="str">
        <f t="shared" si="383"/>
        <v>Tin</v>
      </c>
      <c r="P4914" s="9" t="str">
        <f t="shared" si="384"/>
        <v>PET</v>
      </c>
      <c r="Q4914" s="9" t="str">
        <f t="shared" si="385"/>
        <v>5</v>
      </c>
      <c r="R49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14" s="14" t="str">
        <f>IF(ProjectsDB[[#This Row],[Item Type]]="Straight Plug-In",_xlfn.TEXTJOIN("-",TRUE,M4914&amp;"-"&amp;_xlfn.LET(_xlpm.txt,ProjectsDB[[#This Row],[Assembly]],_xlpm.pos,FIND("SP",_xlpm.txt),_xlpm.pre,LEFT(_xlpm.txt,_xlpm.pos-1),IF(RIGHT(_xlpm.pre,3)="123","3PL",IF(RIGHT(_xlpm.pre,2)="12","2PL",IF(RIGHT(_xlpm.pre,1)="1","1PL","3PL")))),N4914,O4914,P4914,Q4914&amp;"W",R4914),_xlfn.TEXTJOIN("-",TRUE,M4914,N4914,O4914,P4914,Q4914&amp;"W",R4914))</f>
        <v>Straight Feeder-CU-Tin-PET-5W-2</v>
      </c>
      <c r="T4914" s="14" t="str">
        <f>IF(COUNTIF(Cycletime[Element Desc.],ProjectsDB[[#This Row],[Element Desc.]])&gt;0,"Found","Not Found")</f>
        <v>Found</v>
      </c>
    </row>
    <row r="4915" spans="2:20" x14ac:dyDescent="0.25">
      <c r="B4915" s="8" t="s">
        <v>10135</v>
      </c>
      <c r="C4915" s="9" t="s">
        <v>10058</v>
      </c>
      <c r="D4915" s="9" t="s">
        <v>10059</v>
      </c>
      <c r="E4915" s="10">
        <v>1</v>
      </c>
      <c r="F4915" s="9" t="s">
        <v>9868</v>
      </c>
      <c r="G4915" s="9" t="s">
        <v>26</v>
      </c>
      <c r="H4915" s="11"/>
      <c r="I4915" s="12">
        <v>465</v>
      </c>
      <c r="J4915" s="12">
        <v>465</v>
      </c>
      <c r="K4915" s="12"/>
      <c r="L4915" s="12">
        <f t="array" ref="L4915">IFERROR(LOOKUP(2^15,SEARCH({"40A","63A","80A","100A","125A","160A","200A","250A","400A","630A","800A","1000A","1250A","1600A","2000A","2500A","3200A","4000A","5000A","6300A"},UPPER(D4915)),{40,63,80,100,125,160,200,250,400,630,800,1000,1250,1600,2000,2500,3200,4000,5000,6300}),0)</f>
        <v>4000</v>
      </c>
      <c r="M4915" s="9" t="str">
        <f t="shared" si="381"/>
        <v>Elbow Edge</v>
      </c>
      <c r="N4915" s="9" t="str">
        <f t="shared" si="382"/>
        <v>CU</v>
      </c>
      <c r="O4915" s="13" t="str">
        <f t="shared" si="383"/>
        <v>Tin</v>
      </c>
      <c r="P4915" s="9" t="str">
        <f t="shared" si="384"/>
        <v>PET</v>
      </c>
      <c r="Q4915" s="9" t="str">
        <f t="shared" si="385"/>
        <v>5</v>
      </c>
      <c r="R49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15" s="14" t="str">
        <f>IF(ProjectsDB[[#This Row],[Item Type]]="Straight Plug-In",_xlfn.TEXTJOIN("-",TRUE,M4915&amp;"-"&amp;_xlfn.LET(_xlpm.txt,ProjectsDB[[#This Row],[Assembly]],_xlpm.pos,FIND("SP",_xlpm.txt),_xlpm.pre,LEFT(_xlpm.txt,_xlpm.pos-1),IF(RIGHT(_xlpm.pre,3)="123","3PL",IF(RIGHT(_xlpm.pre,2)="12","2PL",IF(RIGHT(_xlpm.pre,1)="1","1PL","3PL")))),N4915,O4915,P4915,Q4915&amp;"W",R4915),_xlfn.TEXTJOIN("-",TRUE,M4915,N4915,O4915,P4915,Q4915&amp;"W",R4915))</f>
        <v>Elbow Edge-CU-Tin-PET-5W-2</v>
      </c>
      <c r="T4915" s="14" t="str">
        <f>IF(COUNTIF(Cycletime[Element Desc.],ProjectsDB[[#This Row],[Element Desc.]])&gt;0,"Found","Not Found")</f>
        <v>Found</v>
      </c>
    </row>
    <row r="4916" spans="2:20" x14ac:dyDescent="0.25">
      <c r="B4916" s="8" t="s">
        <v>10136</v>
      </c>
      <c r="C4916" s="9" t="s">
        <v>9959</v>
      </c>
      <c r="D4916" s="9" t="s">
        <v>9960</v>
      </c>
      <c r="E4916" s="10">
        <v>1</v>
      </c>
      <c r="F4916" s="9" t="s">
        <v>9868</v>
      </c>
      <c r="G4916" s="9" t="s">
        <v>26</v>
      </c>
      <c r="H4916" s="11"/>
      <c r="I4916" s="12">
        <v>300</v>
      </c>
      <c r="J4916" s="12">
        <v>300</v>
      </c>
      <c r="K4916" s="12"/>
      <c r="L4916" s="12">
        <f t="array" ref="L4916">IFERROR(LOOKUP(2^15,SEARCH({"40A","63A","80A","100A","125A","160A","200A","250A","400A","630A","800A","1000A","1250A","1600A","2000A","2500A","3200A","4000A","5000A","6300A"},UPPER(D4916)),{40,63,80,100,125,160,200,250,400,630,800,1000,1250,1600,2000,2500,3200,4000,5000,6300}),0)</f>
        <v>4000</v>
      </c>
      <c r="M4916" s="9" t="str">
        <f t="shared" si="381"/>
        <v>Elbow Flat</v>
      </c>
      <c r="N4916" s="9" t="str">
        <f t="shared" si="382"/>
        <v>CU</v>
      </c>
      <c r="O4916" s="13" t="str">
        <f t="shared" si="383"/>
        <v>Tin</v>
      </c>
      <c r="P4916" s="9" t="str">
        <f t="shared" si="384"/>
        <v>PET</v>
      </c>
      <c r="Q4916" s="9" t="str">
        <f t="shared" si="385"/>
        <v>5</v>
      </c>
      <c r="R49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16" s="14" t="str">
        <f>IF(ProjectsDB[[#This Row],[Item Type]]="Straight Plug-In",_xlfn.TEXTJOIN("-",TRUE,M4916&amp;"-"&amp;_xlfn.LET(_xlpm.txt,ProjectsDB[[#This Row],[Assembly]],_xlpm.pos,FIND("SP",_xlpm.txt),_xlpm.pre,LEFT(_xlpm.txt,_xlpm.pos-1),IF(RIGHT(_xlpm.pre,3)="123","3PL",IF(RIGHT(_xlpm.pre,2)="12","2PL",IF(RIGHT(_xlpm.pre,1)="1","1PL","3PL")))),N4916,O4916,P4916,Q4916&amp;"W",R4916),_xlfn.TEXTJOIN("-",TRUE,M4916,N4916,O4916,P4916,Q4916&amp;"W",R4916))</f>
        <v>Elbow Flat-CU-Tin-PET-5W-2</v>
      </c>
      <c r="T4916" s="14" t="str">
        <f>IF(COUNTIF(Cycletime[Element Desc.],ProjectsDB[[#This Row],[Element Desc.]])&gt;0,"Found","Not Found")</f>
        <v>Found</v>
      </c>
    </row>
    <row r="4917" spans="2:20" x14ac:dyDescent="0.25">
      <c r="B4917" s="8" t="s">
        <v>10137</v>
      </c>
      <c r="C4917" s="9" t="s">
        <v>9979</v>
      </c>
      <c r="D4917" s="9" t="s">
        <v>9980</v>
      </c>
      <c r="E4917" s="10">
        <v>11</v>
      </c>
      <c r="F4917" s="9" t="s">
        <v>9868</v>
      </c>
      <c r="G4917" s="9" t="s">
        <v>26</v>
      </c>
      <c r="H4917" s="11"/>
      <c r="I4917" s="12"/>
      <c r="J4917" s="12"/>
      <c r="K4917" s="12"/>
      <c r="L4917" s="12">
        <f t="array" ref="L4917">IFERROR(LOOKUP(2^15,SEARCH({"40A","63A","80A","100A","125A","160A","200A","250A","400A","630A","800A","1000A","1250A","1600A","2000A","2500A","3200A","4000A","5000A","6300A"},UPPER(D4917)),{40,63,80,100,125,160,200,250,400,630,800,1000,1250,1600,2000,2500,3200,4000,5000,6300}),0)</f>
        <v>4000</v>
      </c>
      <c r="M4917" s="9" t="str">
        <f t="shared" si="381"/>
        <v>Joint Pack</v>
      </c>
      <c r="N4917" s="9" t="str">
        <f t="shared" si="382"/>
        <v>CU</v>
      </c>
      <c r="O4917" s="13" t="str">
        <f t="shared" si="383"/>
        <v>Tin</v>
      </c>
      <c r="P4917" s="9" t="str">
        <f t="shared" si="384"/>
        <v>None</v>
      </c>
      <c r="Q4917" s="9" t="str">
        <f t="shared" si="385"/>
        <v>5</v>
      </c>
      <c r="R49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17" s="14" t="str">
        <f>IF(ProjectsDB[[#This Row],[Item Type]]="Straight Plug-In",_xlfn.TEXTJOIN("-",TRUE,M4917&amp;"-"&amp;_xlfn.LET(_xlpm.txt,ProjectsDB[[#This Row],[Assembly]],_xlpm.pos,FIND("SP",_xlpm.txt),_xlpm.pre,LEFT(_xlpm.txt,_xlpm.pos-1),IF(RIGHT(_xlpm.pre,3)="123","3PL",IF(RIGHT(_xlpm.pre,2)="12","2PL",IF(RIGHT(_xlpm.pre,1)="1","1PL","3PL")))),N4917,O4917,P4917,Q4917&amp;"W",R4917),_xlfn.TEXTJOIN("-",TRUE,M4917,N4917,O4917,P4917,Q4917&amp;"W",R4917))</f>
        <v>Joint Pack-CU-Tin-None-5W-2</v>
      </c>
      <c r="T4917" s="14" t="str">
        <f>IF(COUNTIF(Cycletime[Element Desc.],ProjectsDB[[#This Row],[Element Desc.]])&gt;0,"Found","Not Found")</f>
        <v>Found</v>
      </c>
    </row>
    <row r="4918" spans="2:20" x14ac:dyDescent="0.25">
      <c r="B4918" s="8" t="s">
        <v>10138</v>
      </c>
      <c r="C4918" s="9" t="s">
        <v>1770</v>
      </c>
      <c r="D4918" s="9" t="s">
        <v>1771</v>
      </c>
      <c r="E4918" s="10">
        <v>3</v>
      </c>
      <c r="F4918" s="9" t="s">
        <v>9868</v>
      </c>
      <c r="G4918" s="9" t="s">
        <v>26</v>
      </c>
      <c r="H4918" s="11"/>
      <c r="I4918" s="12"/>
      <c r="J4918" s="12"/>
      <c r="K4918" s="12"/>
      <c r="L4918" s="12">
        <f t="array" ref="L4918">IFERROR(LOOKUP(2^15,SEARCH({"40A","63A","80A","100A","125A","160A","200A","250A","400A","630A","800A","1000A","1250A","1600A","2000A","2500A","3200A","4000A","5000A","6300A"},UPPER(D4918)),{40,63,80,100,125,160,200,250,400,630,800,1000,1250,1600,2000,2500,3200,4000,5000,6300}),0)</f>
        <v>4000</v>
      </c>
      <c r="M4918" s="9" t="str">
        <f t="shared" si="381"/>
        <v>Hanger Support</v>
      </c>
      <c r="N4918" s="9" t="str">
        <f t="shared" si="382"/>
        <v>CU</v>
      </c>
      <c r="O4918" s="13" t="str">
        <f t="shared" si="383"/>
        <v>None</v>
      </c>
      <c r="P4918" s="9" t="str">
        <f t="shared" si="384"/>
        <v>None</v>
      </c>
      <c r="Q4918" s="9" t="str">
        <f t="shared" si="385"/>
        <v>0</v>
      </c>
      <c r="R49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18" s="14" t="str">
        <f>IF(ProjectsDB[[#This Row],[Item Type]]="Straight Plug-In",_xlfn.TEXTJOIN("-",TRUE,M4918&amp;"-"&amp;_xlfn.LET(_xlpm.txt,ProjectsDB[[#This Row],[Assembly]],_xlpm.pos,FIND("SP",_xlpm.txt),_xlpm.pre,LEFT(_xlpm.txt,_xlpm.pos-1),IF(RIGHT(_xlpm.pre,3)="123","3PL",IF(RIGHT(_xlpm.pre,2)="12","2PL",IF(RIGHT(_xlpm.pre,1)="1","1PL","3PL")))),N4918,O4918,P4918,Q4918&amp;"W",R4918),_xlfn.TEXTJOIN("-",TRUE,M4918,N4918,O4918,P4918,Q4918&amp;"W",R4918))</f>
        <v>Hanger Support-CU-None-None-0W-2</v>
      </c>
      <c r="T4918" s="14" t="str">
        <f>IF(COUNTIF(Cycletime[Element Desc.],ProjectsDB[[#This Row],[Element Desc.]])&gt;0,"Found","Not Found")</f>
        <v>Found</v>
      </c>
    </row>
    <row r="4919" spans="2:20" x14ac:dyDescent="0.25">
      <c r="B4919" s="8" t="s">
        <v>10139</v>
      </c>
      <c r="C4919" s="9" t="s">
        <v>1767</v>
      </c>
      <c r="D4919" s="9" t="s">
        <v>1768</v>
      </c>
      <c r="E4919" s="10">
        <v>17</v>
      </c>
      <c r="F4919" s="9" t="s">
        <v>9868</v>
      </c>
      <c r="G4919" s="9" t="s">
        <v>26</v>
      </c>
      <c r="H4919" s="11"/>
      <c r="I4919" s="12"/>
      <c r="J4919" s="12"/>
      <c r="K4919" s="12"/>
      <c r="L4919" s="12">
        <f t="array" ref="L4919">IFERROR(LOOKUP(2^15,SEARCH({"40A","63A","80A","100A","125A","160A","200A","250A","400A","630A","800A","1000A","1250A","1600A","2000A","2500A","3200A","4000A","5000A","6300A"},UPPER(D4919)),{40,63,80,100,125,160,200,250,400,630,800,1000,1250,1600,2000,2500,3200,4000,5000,6300}),0)</f>
        <v>4000</v>
      </c>
      <c r="M4919" s="9" t="str">
        <f t="shared" si="381"/>
        <v>Hanger Support</v>
      </c>
      <c r="N4919" s="9" t="str">
        <f t="shared" si="382"/>
        <v>CU</v>
      </c>
      <c r="O4919" s="13" t="str">
        <f t="shared" si="383"/>
        <v>None</v>
      </c>
      <c r="P4919" s="9" t="str">
        <f t="shared" si="384"/>
        <v>None</v>
      </c>
      <c r="Q4919" s="9" t="str">
        <f t="shared" si="385"/>
        <v>0</v>
      </c>
      <c r="R49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19" s="14" t="str">
        <f>IF(ProjectsDB[[#This Row],[Item Type]]="Straight Plug-In",_xlfn.TEXTJOIN("-",TRUE,M4919&amp;"-"&amp;_xlfn.LET(_xlpm.txt,ProjectsDB[[#This Row],[Assembly]],_xlpm.pos,FIND("SP",_xlpm.txt),_xlpm.pre,LEFT(_xlpm.txt,_xlpm.pos-1),IF(RIGHT(_xlpm.pre,3)="123","3PL",IF(RIGHT(_xlpm.pre,2)="12","2PL",IF(RIGHT(_xlpm.pre,1)="1","1PL","3PL")))),N4919,O4919,P4919,Q4919&amp;"W",R4919),_xlfn.TEXTJOIN("-",TRUE,M4919,N4919,O4919,P4919,Q4919&amp;"W",R4919))</f>
        <v>Hanger Support-CU-None-None-0W-2</v>
      </c>
      <c r="T4919" s="14" t="str">
        <f>IF(COUNTIF(Cycletime[Element Desc.],ProjectsDB[[#This Row],[Element Desc.]])&gt;0,"Found","Not Found")</f>
        <v>Found</v>
      </c>
    </row>
    <row r="4920" spans="2:20" x14ac:dyDescent="0.25">
      <c r="B4920" s="8" t="s">
        <v>10140</v>
      </c>
      <c r="C4920" s="9" t="s">
        <v>9974</v>
      </c>
      <c r="D4920" s="9" t="s">
        <v>9975</v>
      </c>
      <c r="E4920" s="10">
        <v>1</v>
      </c>
      <c r="F4920" s="9" t="s">
        <v>9868</v>
      </c>
      <c r="G4920" s="9" t="s">
        <v>26</v>
      </c>
      <c r="H4920" s="11"/>
      <c r="I4920" s="12">
        <v>2620</v>
      </c>
      <c r="J4920" s="12"/>
      <c r="K4920" s="12"/>
      <c r="L4920" s="12">
        <f t="array" ref="L4920">IFERROR(LOOKUP(2^15,SEARCH({"40A","63A","80A","100A","125A","160A","200A","250A","400A","630A","800A","1000A","1250A","1600A","2000A","2500A","3200A","4000A","5000A","6300A"},UPPER(D4920)),{40,63,80,100,125,160,200,250,400,630,800,1000,1250,1600,2000,2500,3200,4000,5000,6300}),0)</f>
        <v>4000</v>
      </c>
      <c r="M4920" s="9" t="str">
        <f t="shared" si="381"/>
        <v>Straight Feeder</v>
      </c>
      <c r="N4920" s="9" t="str">
        <f t="shared" si="382"/>
        <v>CU</v>
      </c>
      <c r="O4920" s="13" t="str">
        <f t="shared" si="383"/>
        <v>Tin</v>
      </c>
      <c r="P4920" s="9" t="str">
        <f t="shared" si="384"/>
        <v>PET</v>
      </c>
      <c r="Q4920" s="9" t="str">
        <f t="shared" si="385"/>
        <v>5</v>
      </c>
      <c r="R49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20" s="14" t="str">
        <f>IF(ProjectsDB[[#This Row],[Item Type]]="Straight Plug-In",_xlfn.TEXTJOIN("-",TRUE,M4920&amp;"-"&amp;_xlfn.LET(_xlpm.txt,ProjectsDB[[#This Row],[Assembly]],_xlpm.pos,FIND("SP",_xlpm.txt),_xlpm.pre,LEFT(_xlpm.txt,_xlpm.pos-1),IF(RIGHT(_xlpm.pre,3)="123","3PL",IF(RIGHT(_xlpm.pre,2)="12","2PL",IF(RIGHT(_xlpm.pre,1)="1","1PL","3PL")))),N4920,O4920,P4920,Q4920&amp;"W",R4920),_xlfn.TEXTJOIN("-",TRUE,M4920,N4920,O4920,P4920,Q4920&amp;"W",R4920))</f>
        <v>Straight Feeder-CU-Tin-PET-5W-2</v>
      </c>
      <c r="T4920" s="14" t="str">
        <f>IF(COUNTIF(Cycletime[Element Desc.],ProjectsDB[[#This Row],[Element Desc.]])&gt;0,"Found","Not Found")</f>
        <v>Found</v>
      </c>
    </row>
    <row r="4921" spans="2:20" x14ac:dyDescent="0.25">
      <c r="B4921" s="8" t="s">
        <v>10141</v>
      </c>
      <c r="C4921" s="9" t="s">
        <v>10016</v>
      </c>
      <c r="D4921" s="9" t="s">
        <v>10017</v>
      </c>
      <c r="E4921" s="10">
        <v>1</v>
      </c>
      <c r="F4921" s="9" t="s">
        <v>9868</v>
      </c>
      <c r="G4921" s="9" t="s">
        <v>26</v>
      </c>
      <c r="H4921" s="11"/>
      <c r="I4921" s="12">
        <v>300</v>
      </c>
      <c r="J4921" s="12">
        <v>715</v>
      </c>
      <c r="K4921" s="12">
        <v>465</v>
      </c>
      <c r="L4921" s="12">
        <f t="array" ref="L4921">IFERROR(LOOKUP(2^15,SEARCH({"40A","63A","80A","100A","125A","160A","200A","250A","400A","630A","800A","1000A","1250A","1600A","2000A","2500A","3200A","4000A","5000A","6300A"},UPPER(D4921)),{40,63,80,100,125,160,200,250,400,630,800,1000,1250,1600,2000,2500,3200,4000,5000,6300}),0)</f>
        <v>4000</v>
      </c>
      <c r="M4921" s="9" t="str">
        <f t="shared" si="381"/>
        <v>Offset Flat</v>
      </c>
      <c r="N4921" s="9" t="str">
        <f t="shared" si="382"/>
        <v>CU</v>
      </c>
      <c r="O4921" s="13" t="str">
        <f t="shared" si="383"/>
        <v>Tin</v>
      </c>
      <c r="P4921" s="9" t="str">
        <f t="shared" si="384"/>
        <v>PET</v>
      </c>
      <c r="Q4921" s="9" t="str">
        <f t="shared" si="385"/>
        <v>5</v>
      </c>
      <c r="R49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21" s="14" t="str">
        <f>IF(ProjectsDB[[#This Row],[Item Type]]="Straight Plug-In",_xlfn.TEXTJOIN("-",TRUE,M4921&amp;"-"&amp;_xlfn.LET(_xlpm.txt,ProjectsDB[[#This Row],[Assembly]],_xlpm.pos,FIND("SP",_xlpm.txt),_xlpm.pre,LEFT(_xlpm.txt,_xlpm.pos-1),IF(RIGHT(_xlpm.pre,3)="123","3PL",IF(RIGHT(_xlpm.pre,2)="12","2PL",IF(RIGHT(_xlpm.pre,1)="1","1PL","3PL")))),N4921,O4921,P4921,Q4921&amp;"W",R4921),_xlfn.TEXTJOIN("-",TRUE,M4921,N4921,O4921,P4921,Q4921&amp;"W",R4921))</f>
        <v>Offset Flat-CU-Tin-PET-5W-2</v>
      </c>
      <c r="T4921" s="14" t="str">
        <f>IF(COUNTIF(Cycletime[Element Desc.],ProjectsDB[[#This Row],[Element Desc.]])&gt;0,"Found","Not Found")</f>
        <v>Found</v>
      </c>
    </row>
    <row r="4922" spans="2:20" x14ac:dyDescent="0.25">
      <c r="B4922" s="8" t="s">
        <v>10142</v>
      </c>
      <c r="C4922" s="9" t="s">
        <v>9881</v>
      </c>
      <c r="D4922" s="9" t="s">
        <v>9882</v>
      </c>
      <c r="E4922" s="10">
        <v>6</v>
      </c>
      <c r="F4922" s="9" t="s">
        <v>9868</v>
      </c>
      <c r="G4922" s="9" t="s">
        <v>26</v>
      </c>
      <c r="H4922" s="11"/>
      <c r="I4922" s="12">
        <v>3000</v>
      </c>
      <c r="J4922" s="12"/>
      <c r="K4922" s="12"/>
      <c r="L4922" s="12">
        <f t="array" ref="L4922">IFERROR(LOOKUP(2^15,SEARCH({"40A","63A","80A","100A","125A","160A","200A","250A","400A","630A","800A","1000A","1250A","1600A","2000A","2500A","3200A","4000A","5000A","6300A"},UPPER(D4922)),{40,63,80,100,125,160,200,250,400,630,800,1000,1250,1600,2000,2500,3200,4000,5000,6300}),0)</f>
        <v>4000</v>
      </c>
      <c r="M4922" s="9" t="str">
        <f t="shared" si="381"/>
        <v>Straight Feeder</v>
      </c>
      <c r="N4922" s="9" t="str">
        <f t="shared" si="382"/>
        <v>CU</v>
      </c>
      <c r="O4922" s="13" t="str">
        <f t="shared" si="383"/>
        <v>Tin</v>
      </c>
      <c r="P4922" s="9" t="str">
        <f t="shared" si="384"/>
        <v>PET</v>
      </c>
      <c r="Q4922" s="9" t="str">
        <f t="shared" si="385"/>
        <v>5</v>
      </c>
      <c r="R49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22" s="14" t="str">
        <f>IF(ProjectsDB[[#This Row],[Item Type]]="Straight Plug-In",_xlfn.TEXTJOIN("-",TRUE,M4922&amp;"-"&amp;_xlfn.LET(_xlpm.txt,ProjectsDB[[#This Row],[Assembly]],_xlpm.pos,FIND("SP",_xlpm.txt),_xlpm.pre,LEFT(_xlpm.txt,_xlpm.pos-1),IF(RIGHT(_xlpm.pre,3)="123","3PL",IF(RIGHT(_xlpm.pre,2)="12","2PL",IF(RIGHT(_xlpm.pre,1)="1","1PL","3PL")))),N4922,O4922,P4922,Q4922&amp;"W",R4922),_xlfn.TEXTJOIN("-",TRUE,M4922,N4922,O4922,P4922,Q4922&amp;"W",R4922))</f>
        <v>Straight Feeder-CU-Tin-PET-5W-2</v>
      </c>
      <c r="T4922" s="14" t="str">
        <f>IF(COUNTIF(Cycletime[Element Desc.],ProjectsDB[[#This Row],[Element Desc.]])&gt;0,"Found","Not Found")</f>
        <v>Found</v>
      </c>
    </row>
    <row r="4923" spans="2:20" x14ac:dyDescent="0.25">
      <c r="B4923" s="8" t="s">
        <v>10143</v>
      </c>
      <c r="C4923" s="9" t="s">
        <v>10144</v>
      </c>
      <c r="D4923" s="9" t="s">
        <v>10145</v>
      </c>
      <c r="E4923" s="10">
        <v>1</v>
      </c>
      <c r="F4923" s="9" t="s">
        <v>9868</v>
      </c>
      <c r="G4923" s="9" t="s">
        <v>26</v>
      </c>
      <c r="H4923" s="11"/>
      <c r="I4923" s="12">
        <v>2000</v>
      </c>
      <c r="J4923" s="12"/>
      <c r="K4923" s="12"/>
      <c r="L4923" s="12">
        <f t="array" ref="L4923">IFERROR(LOOKUP(2^15,SEARCH({"40A","63A","80A","100A","125A","160A","200A","250A","400A","630A","800A","1000A","1250A","1600A","2000A","2500A","3200A","4000A","5000A","6300A"},UPPER(D4923)),{40,63,80,100,125,160,200,250,400,630,800,1000,1250,1600,2000,2500,3200,4000,5000,6300}),0)</f>
        <v>4000</v>
      </c>
      <c r="M4923" s="9" t="str">
        <f t="shared" si="381"/>
        <v>Straight Feeder</v>
      </c>
      <c r="N4923" s="9" t="str">
        <f t="shared" si="382"/>
        <v>CU</v>
      </c>
      <c r="O4923" s="13" t="str">
        <f t="shared" si="383"/>
        <v>Tin</v>
      </c>
      <c r="P4923" s="9" t="str">
        <f t="shared" si="384"/>
        <v>PET</v>
      </c>
      <c r="Q4923" s="9" t="str">
        <f t="shared" si="385"/>
        <v>5</v>
      </c>
      <c r="R49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23" s="14" t="str">
        <f>IF(ProjectsDB[[#This Row],[Item Type]]="Straight Plug-In",_xlfn.TEXTJOIN("-",TRUE,M4923&amp;"-"&amp;_xlfn.LET(_xlpm.txt,ProjectsDB[[#This Row],[Assembly]],_xlpm.pos,FIND("SP",_xlpm.txt),_xlpm.pre,LEFT(_xlpm.txt,_xlpm.pos-1),IF(RIGHT(_xlpm.pre,3)="123","3PL",IF(RIGHT(_xlpm.pre,2)="12","2PL",IF(RIGHT(_xlpm.pre,1)="1","1PL","3PL")))),N4923,O4923,P4923,Q4923&amp;"W",R4923),_xlfn.TEXTJOIN("-",TRUE,M4923,N4923,O4923,P4923,Q4923&amp;"W",R4923))</f>
        <v>Straight Feeder-CU-Tin-PET-5W-2</v>
      </c>
      <c r="T4923" s="14" t="str">
        <f>IF(COUNTIF(Cycletime[Element Desc.],ProjectsDB[[#This Row],[Element Desc.]])&gt;0,"Found","Not Found")</f>
        <v>Found</v>
      </c>
    </row>
    <row r="4924" spans="2:20" x14ac:dyDescent="0.25">
      <c r="B4924" s="8" t="s">
        <v>10146</v>
      </c>
      <c r="C4924" s="9" t="s">
        <v>9866</v>
      </c>
      <c r="D4924" s="9" t="s">
        <v>9867</v>
      </c>
      <c r="E4924" s="10">
        <v>14</v>
      </c>
      <c r="F4924" s="9" t="s">
        <v>9868</v>
      </c>
      <c r="G4924" s="9" t="s">
        <v>26</v>
      </c>
      <c r="H4924" s="11"/>
      <c r="I4924" s="12"/>
      <c r="J4924" s="12"/>
      <c r="K4924" s="12"/>
      <c r="L4924" s="12">
        <f t="array" ref="L4924">IFERROR(LOOKUP(2^15,SEARCH({"40A","63A","80A","100A","125A","160A","200A","250A","400A","630A","800A","1000A","1250A","1600A","2000A","2500A","3200A","4000A","5000A","6300A"},UPPER(D4924)),{40,63,80,100,125,160,200,250,400,630,800,1000,1250,1600,2000,2500,3200,4000,5000,6300}),0)</f>
        <v>4000</v>
      </c>
      <c r="M4924" s="9" t="str">
        <f t="shared" si="381"/>
        <v>Joint Pack</v>
      </c>
      <c r="N4924" s="9" t="str">
        <f t="shared" si="382"/>
        <v>CU</v>
      </c>
      <c r="O4924" s="13" t="str">
        <f t="shared" si="383"/>
        <v>Tin</v>
      </c>
      <c r="P4924" s="9" t="str">
        <f t="shared" si="384"/>
        <v>None</v>
      </c>
      <c r="Q4924" s="9" t="str">
        <f t="shared" si="385"/>
        <v>5</v>
      </c>
      <c r="R49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24" s="14" t="str">
        <f>IF(ProjectsDB[[#This Row],[Item Type]]="Straight Plug-In",_xlfn.TEXTJOIN("-",TRUE,M4924&amp;"-"&amp;_xlfn.LET(_xlpm.txt,ProjectsDB[[#This Row],[Assembly]],_xlpm.pos,FIND("SP",_xlpm.txt),_xlpm.pre,LEFT(_xlpm.txt,_xlpm.pos-1),IF(RIGHT(_xlpm.pre,3)="123","3PL",IF(RIGHT(_xlpm.pre,2)="12","2PL",IF(RIGHT(_xlpm.pre,1)="1","1PL","3PL")))),N4924,O4924,P4924,Q4924&amp;"W",R4924),_xlfn.TEXTJOIN("-",TRUE,M4924,N4924,O4924,P4924,Q4924&amp;"W",R4924))</f>
        <v>Joint Pack-CU-Tin-None-5W-2</v>
      </c>
      <c r="T4924" s="14" t="str">
        <f>IF(COUNTIF(Cycletime[Element Desc.],ProjectsDB[[#This Row],[Element Desc.]])&gt;0,"Found","Not Found")</f>
        <v>Found</v>
      </c>
    </row>
    <row r="4925" spans="2:20" x14ac:dyDescent="0.25">
      <c r="B4925" s="8" t="s">
        <v>10147</v>
      </c>
      <c r="C4925" s="9" t="s">
        <v>1767</v>
      </c>
      <c r="D4925" s="9" t="s">
        <v>1768</v>
      </c>
      <c r="E4925" s="10">
        <v>19</v>
      </c>
      <c r="F4925" s="9" t="s">
        <v>9868</v>
      </c>
      <c r="G4925" s="9" t="s">
        <v>26</v>
      </c>
      <c r="H4925" s="11"/>
      <c r="I4925" s="12"/>
      <c r="J4925" s="12"/>
      <c r="K4925" s="12"/>
      <c r="L4925" s="12">
        <f t="array" ref="L4925">IFERROR(LOOKUP(2^15,SEARCH({"40A","63A","80A","100A","125A","160A","200A","250A","400A","630A","800A","1000A","1250A","1600A","2000A","2500A","3200A","4000A","5000A","6300A"},UPPER(D4925)),{40,63,80,100,125,160,200,250,400,630,800,1000,1250,1600,2000,2500,3200,4000,5000,6300}),0)</f>
        <v>4000</v>
      </c>
      <c r="M4925" s="9" t="str">
        <f t="shared" si="381"/>
        <v>Hanger Support</v>
      </c>
      <c r="N4925" s="9" t="str">
        <f t="shared" si="382"/>
        <v>CU</v>
      </c>
      <c r="O4925" s="13" t="str">
        <f t="shared" si="383"/>
        <v>None</v>
      </c>
      <c r="P4925" s="9" t="str">
        <f t="shared" si="384"/>
        <v>None</v>
      </c>
      <c r="Q4925" s="9" t="str">
        <f t="shared" si="385"/>
        <v>0</v>
      </c>
      <c r="R49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25" s="14" t="str">
        <f>IF(ProjectsDB[[#This Row],[Item Type]]="Straight Plug-In",_xlfn.TEXTJOIN("-",TRUE,M4925&amp;"-"&amp;_xlfn.LET(_xlpm.txt,ProjectsDB[[#This Row],[Assembly]],_xlpm.pos,FIND("SP",_xlpm.txt),_xlpm.pre,LEFT(_xlpm.txt,_xlpm.pos-1),IF(RIGHT(_xlpm.pre,3)="123","3PL",IF(RIGHT(_xlpm.pre,2)="12","2PL",IF(RIGHT(_xlpm.pre,1)="1","1PL","3PL")))),N4925,O4925,P4925,Q4925&amp;"W",R4925),_xlfn.TEXTJOIN("-",TRUE,M4925,N4925,O4925,P4925,Q4925&amp;"W",R4925))</f>
        <v>Hanger Support-CU-None-None-0W-2</v>
      </c>
      <c r="T4925" s="14" t="str">
        <f>IF(COUNTIF(Cycletime[Element Desc.],ProjectsDB[[#This Row],[Element Desc.]])&gt;0,"Found","Not Found")</f>
        <v>Found</v>
      </c>
    </row>
    <row r="4926" spans="2:20" x14ac:dyDescent="0.25">
      <c r="B4926" s="8" t="s">
        <v>10148</v>
      </c>
      <c r="C4926" s="9" t="s">
        <v>10011</v>
      </c>
      <c r="D4926" s="9" t="s">
        <v>10012</v>
      </c>
      <c r="E4926" s="10">
        <v>1</v>
      </c>
      <c r="F4926" s="9" t="s">
        <v>9868</v>
      </c>
      <c r="G4926" s="9" t="s">
        <v>26</v>
      </c>
      <c r="H4926" s="11"/>
      <c r="I4926" s="12">
        <v>1500</v>
      </c>
      <c r="J4926" s="12"/>
      <c r="K4926" s="12"/>
      <c r="L4926" s="12">
        <f t="array" ref="L4926">IFERROR(LOOKUP(2^15,SEARCH({"40A","63A","80A","100A","125A","160A","200A","250A","400A","630A","800A","1000A","1250A","1600A","2000A","2500A","3200A","4000A","5000A","6300A"},UPPER(D4926)),{40,63,80,100,125,160,200,250,400,630,800,1000,1250,1600,2000,2500,3200,4000,5000,6300}),0)</f>
        <v>4000</v>
      </c>
      <c r="M4926" s="9" t="str">
        <f t="shared" si="381"/>
        <v>Straight Feeder</v>
      </c>
      <c r="N4926" s="9" t="str">
        <f t="shared" si="382"/>
        <v>CU</v>
      </c>
      <c r="O4926" s="13" t="str">
        <f t="shared" si="383"/>
        <v>Tin</v>
      </c>
      <c r="P4926" s="9" t="str">
        <f t="shared" si="384"/>
        <v>PET</v>
      </c>
      <c r="Q4926" s="9" t="str">
        <f t="shared" si="385"/>
        <v>5</v>
      </c>
      <c r="R49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26" s="14" t="str">
        <f>IF(ProjectsDB[[#This Row],[Item Type]]="Straight Plug-In",_xlfn.TEXTJOIN("-",TRUE,M4926&amp;"-"&amp;_xlfn.LET(_xlpm.txt,ProjectsDB[[#This Row],[Assembly]],_xlpm.pos,FIND("SP",_xlpm.txt),_xlpm.pre,LEFT(_xlpm.txt,_xlpm.pos-1),IF(RIGHT(_xlpm.pre,3)="123","3PL",IF(RIGHT(_xlpm.pre,2)="12","2PL",IF(RIGHT(_xlpm.pre,1)="1","1PL","3PL")))),N4926,O4926,P4926,Q4926&amp;"W",R4926),_xlfn.TEXTJOIN("-",TRUE,M4926,N4926,O4926,P4926,Q4926&amp;"W",R4926))</f>
        <v>Straight Feeder-CU-Tin-PET-5W-2</v>
      </c>
      <c r="T4926" s="14" t="str">
        <f>IF(COUNTIF(Cycletime[Element Desc.],ProjectsDB[[#This Row],[Element Desc.]])&gt;0,"Found","Not Found")</f>
        <v>Found</v>
      </c>
    </row>
    <row r="4927" spans="2:20" x14ac:dyDescent="0.25">
      <c r="B4927" s="8" t="s">
        <v>10149</v>
      </c>
      <c r="C4927" s="9" t="s">
        <v>10088</v>
      </c>
      <c r="D4927" s="9" t="s">
        <v>10089</v>
      </c>
      <c r="E4927" s="10">
        <v>1</v>
      </c>
      <c r="F4927" s="9" t="s">
        <v>9868</v>
      </c>
      <c r="G4927" s="9" t="s">
        <v>26</v>
      </c>
      <c r="H4927" s="11"/>
      <c r="I4927" s="12">
        <v>465</v>
      </c>
      <c r="J4927" s="12">
        <v>465</v>
      </c>
      <c r="K4927" s="12"/>
      <c r="L4927" s="12">
        <f t="array" ref="L4927">IFERROR(LOOKUP(2^15,SEARCH({"40A","63A","80A","100A","125A","160A","200A","250A","400A","630A","800A","1000A","1250A","1600A","2000A","2500A","3200A","4000A","5000A","6300A"},UPPER(D4927)),{40,63,80,100,125,160,200,250,400,630,800,1000,1250,1600,2000,2500,3200,4000,5000,6300}),0)</f>
        <v>4000</v>
      </c>
      <c r="M4927" s="9" t="str">
        <f t="shared" si="381"/>
        <v>Elbow Edge</v>
      </c>
      <c r="N4927" s="9" t="str">
        <f t="shared" si="382"/>
        <v>CU</v>
      </c>
      <c r="O4927" s="13" t="str">
        <f t="shared" si="383"/>
        <v>Tin</v>
      </c>
      <c r="P4927" s="9" t="str">
        <f t="shared" si="384"/>
        <v>PET</v>
      </c>
      <c r="Q4927" s="9" t="str">
        <f t="shared" si="385"/>
        <v>5</v>
      </c>
      <c r="R49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27" s="14" t="str">
        <f>IF(ProjectsDB[[#This Row],[Item Type]]="Straight Plug-In",_xlfn.TEXTJOIN("-",TRUE,M4927&amp;"-"&amp;_xlfn.LET(_xlpm.txt,ProjectsDB[[#This Row],[Assembly]],_xlpm.pos,FIND("SP",_xlpm.txt),_xlpm.pre,LEFT(_xlpm.txt,_xlpm.pos-1),IF(RIGHT(_xlpm.pre,3)="123","3PL",IF(RIGHT(_xlpm.pre,2)="12","2PL",IF(RIGHT(_xlpm.pre,1)="1","1PL","3PL")))),N4927,O4927,P4927,Q4927&amp;"W",R4927),_xlfn.TEXTJOIN("-",TRUE,M4927,N4927,O4927,P4927,Q4927&amp;"W",R4927))</f>
        <v>Elbow Edge-CU-Tin-PET-5W-2</v>
      </c>
      <c r="T4927" s="14" t="str">
        <f>IF(COUNTIF(Cycletime[Element Desc.],ProjectsDB[[#This Row],[Element Desc.]])&gt;0,"Found","Not Found")</f>
        <v>Found</v>
      </c>
    </row>
    <row r="4928" spans="2:20" x14ac:dyDescent="0.25">
      <c r="B4928" s="8" t="s">
        <v>10150</v>
      </c>
      <c r="C4928" s="9" t="s">
        <v>9870</v>
      </c>
      <c r="D4928" s="9" t="s">
        <v>7771</v>
      </c>
      <c r="E4928" s="10">
        <v>2</v>
      </c>
      <c r="F4928" s="9" t="s">
        <v>9868</v>
      </c>
      <c r="G4928" s="9" t="s">
        <v>26</v>
      </c>
      <c r="H4928" s="11"/>
      <c r="I4928" s="12">
        <v>425</v>
      </c>
      <c r="J4928" s="12"/>
      <c r="K4928" s="12"/>
      <c r="L4928" s="12">
        <f t="array" ref="L4928">IFERROR(LOOKUP(2^15,SEARCH({"40A","63A","80A","100A","125A","160A","200A","250A","400A","630A","800A","1000A","1250A","1600A","2000A","2500A","3200A","4000A","5000A","6300A"},UPPER(D4928)),{40,63,80,100,125,160,200,250,400,630,800,1000,1250,1600,2000,2500,3200,4000,5000,6300}),0)</f>
        <v>4000</v>
      </c>
      <c r="M4928" s="9" t="str">
        <f t="shared" si="381"/>
        <v>Flange Straight</v>
      </c>
      <c r="N4928" s="9" t="str">
        <f t="shared" si="382"/>
        <v>CU</v>
      </c>
      <c r="O4928" s="13" t="str">
        <f t="shared" si="383"/>
        <v>Tin</v>
      </c>
      <c r="P4928" s="9" t="str">
        <f t="shared" si="384"/>
        <v>PET</v>
      </c>
      <c r="Q4928" s="9" t="str">
        <f t="shared" si="385"/>
        <v>5</v>
      </c>
      <c r="R49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28" s="14" t="str">
        <f>IF(ProjectsDB[[#This Row],[Item Type]]="Straight Plug-In",_xlfn.TEXTJOIN("-",TRUE,M4928&amp;"-"&amp;_xlfn.LET(_xlpm.txt,ProjectsDB[[#This Row],[Assembly]],_xlpm.pos,FIND("SP",_xlpm.txt),_xlpm.pre,LEFT(_xlpm.txt,_xlpm.pos-1),IF(RIGHT(_xlpm.pre,3)="123","3PL",IF(RIGHT(_xlpm.pre,2)="12","2PL",IF(RIGHT(_xlpm.pre,1)="1","1PL","3PL")))),N4928,O4928,P4928,Q4928&amp;"W",R4928),_xlfn.TEXTJOIN("-",TRUE,M4928,N4928,O4928,P4928,Q4928&amp;"W",R4928))</f>
        <v>Flange Straight-CU-Tin-PET-5W-2</v>
      </c>
      <c r="T4928" s="14" t="str">
        <f>IF(COUNTIF(Cycletime[Element Desc.],ProjectsDB[[#This Row],[Element Desc.]])&gt;0,"Found","Not Found")</f>
        <v>Found</v>
      </c>
    </row>
    <row r="4929" spans="2:20" x14ac:dyDescent="0.25">
      <c r="B4929" s="8" t="s">
        <v>10151</v>
      </c>
      <c r="C4929" s="9" t="s">
        <v>10152</v>
      </c>
      <c r="D4929" s="9" t="s">
        <v>10153</v>
      </c>
      <c r="E4929" s="10">
        <v>1</v>
      </c>
      <c r="F4929" s="9" t="s">
        <v>9868</v>
      </c>
      <c r="G4929" s="9" t="s">
        <v>26</v>
      </c>
      <c r="H4929" s="11"/>
      <c r="I4929" s="12">
        <v>910</v>
      </c>
      <c r="J4929" s="12"/>
      <c r="K4929" s="12"/>
      <c r="L4929" s="12">
        <f t="array" ref="L4929">IFERROR(LOOKUP(2^15,SEARCH({"40A","63A","80A","100A","125A","160A","200A","250A","400A","630A","800A","1000A","1250A","1600A","2000A","2500A","3200A","4000A","5000A","6300A"},UPPER(D4929)),{40,63,80,100,125,160,200,250,400,630,800,1000,1250,1600,2000,2500,3200,4000,5000,6300}),0)</f>
        <v>4000</v>
      </c>
      <c r="M4929" s="9" t="str">
        <f t="shared" si="381"/>
        <v>Straight Feeder</v>
      </c>
      <c r="N4929" s="9" t="str">
        <f t="shared" si="382"/>
        <v>CU</v>
      </c>
      <c r="O4929" s="13" t="str">
        <f t="shared" si="383"/>
        <v>Tin</v>
      </c>
      <c r="P4929" s="9" t="str">
        <f t="shared" si="384"/>
        <v>PET</v>
      </c>
      <c r="Q4929" s="9" t="str">
        <f t="shared" si="385"/>
        <v>5</v>
      </c>
      <c r="R49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29" s="14" t="str">
        <f>IF(ProjectsDB[[#This Row],[Item Type]]="Straight Plug-In",_xlfn.TEXTJOIN("-",TRUE,M4929&amp;"-"&amp;_xlfn.LET(_xlpm.txt,ProjectsDB[[#This Row],[Assembly]],_xlpm.pos,FIND("SP",_xlpm.txt),_xlpm.pre,LEFT(_xlpm.txt,_xlpm.pos-1),IF(RIGHT(_xlpm.pre,3)="123","3PL",IF(RIGHT(_xlpm.pre,2)="12","2PL",IF(RIGHT(_xlpm.pre,1)="1","1PL","3PL")))),N4929,O4929,P4929,Q4929&amp;"W",R4929),_xlfn.TEXTJOIN("-",TRUE,M4929,N4929,O4929,P4929,Q4929&amp;"W",R4929))</f>
        <v>Straight Feeder-CU-Tin-PET-5W-2</v>
      </c>
      <c r="T4929" s="14" t="str">
        <f>IF(COUNTIF(Cycletime[Element Desc.],ProjectsDB[[#This Row],[Element Desc.]])&gt;0,"Found","Not Found")</f>
        <v>Found</v>
      </c>
    </row>
    <row r="4930" spans="2:20" x14ac:dyDescent="0.25">
      <c r="B4930" s="8" t="s">
        <v>10154</v>
      </c>
      <c r="C4930" s="9" t="s">
        <v>9884</v>
      </c>
      <c r="D4930" s="9" t="s">
        <v>9885</v>
      </c>
      <c r="E4930" s="10">
        <v>1</v>
      </c>
      <c r="F4930" s="9" t="s">
        <v>9868</v>
      </c>
      <c r="G4930" s="9" t="s">
        <v>26</v>
      </c>
      <c r="H4930" s="11"/>
      <c r="I4930" s="12">
        <v>300</v>
      </c>
      <c r="J4930" s="12">
        <v>300</v>
      </c>
      <c r="K4930" s="12"/>
      <c r="L4930" s="12">
        <f t="array" ref="L4930">IFERROR(LOOKUP(2^15,SEARCH({"40A","63A","80A","100A","125A","160A","200A","250A","400A","630A","800A","1000A","1250A","1600A","2000A","2500A","3200A","4000A","5000A","6300A"},UPPER(D4930)),{40,63,80,100,125,160,200,250,400,630,800,1000,1250,1600,2000,2500,3200,4000,5000,6300}),0)</f>
        <v>4000</v>
      </c>
      <c r="M4930" s="9" t="str">
        <f t="shared" si="381"/>
        <v>Elbow Flat</v>
      </c>
      <c r="N4930" s="9" t="str">
        <f t="shared" si="382"/>
        <v>CU</v>
      </c>
      <c r="O4930" s="13" t="str">
        <f t="shared" si="383"/>
        <v>Tin</v>
      </c>
      <c r="P4930" s="9" t="str">
        <f t="shared" si="384"/>
        <v>PET</v>
      </c>
      <c r="Q4930" s="9" t="str">
        <f t="shared" si="385"/>
        <v>5</v>
      </c>
      <c r="R49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30" s="14" t="str">
        <f>IF(ProjectsDB[[#This Row],[Item Type]]="Straight Plug-In",_xlfn.TEXTJOIN("-",TRUE,M4930&amp;"-"&amp;_xlfn.LET(_xlpm.txt,ProjectsDB[[#This Row],[Assembly]],_xlpm.pos,FIND("SP",_xlpm.txt),_xlpm.pre,LEFT(_xlpm.txt,_xlpm.pos-1),IF(RIGHT(_xlpm.pre,3)="123","3PL",IF(RIGHT(_xlpm.pre,2)="12","2PL",IF(RIGHT(_xlpm.pre,1)="1","1PL","3PL")))),N4930,O4930,P4930,Q4930&amp;"W",R4930),_xlfn.TEXTJOIN("-",TRUE,M4930,N4930,O4930,P4930,Q4930&amp;"W",R4930))</f>
        <v>Elbow Flat-CU-Tin-PET-5W-2</v>
      </c>
      <c r="T4930" s="14" t="str">
        <f>IF(COUNTIF(Cycletime[Element Desc.],ProjectsDB[[#This Row],[Element Desc.]])&gt;0,"Found","Not Found")</f>
        <v>Found</v>
      </c>
    </row>
    <row r="4931" spans="2:20" x14ac:dyDescent="0.25">
      <c r="B4931" s="8" t="s">
        <v>10155</v>
      </c>
      <c r="C4931" s="9" t="s">
        <v>1770</v>
      </c>
      <c r="D4931" s="9" t="s">
        <v>1771</v>
      </c>
      <c r="E4931" s="10">
        <v>3</v>
      </c>
      <c r="F4931" s="9" t="s">
        <v>9868</v>
      </c>
      <c r="G4931" s="9" t="s">
        <v>26</v>
      </c>
      <c r="H4931" s="11"/>
      <c r="I4931" s="12"/>
      <c r="J4931" s="12"/>
      <c r="K4931" s="12"/>
      <c r="L4931" s="12">
        <f t="array" ref="L4931">IFERROR(LOOKUP(2^15,SEARCH({"40A","63A","80A","100A","125A","160A","200A","250A","400A","630A","800A","1000A","1250A","1600A","2000A","2500A","3200A","4000A","5000A","6300A"},UPPER(D4931)),{40,63,80,100,125,160,200,250,400,630,800,1000,1250,1600,2000,2500,3200,4000,5000,6300}),0)</f>
        <v>4000</v>
      </c>
      <c r="M4931" s="9" t="str">
        <f t="shared" si="381"/>
        <v>Hanger Support</v>
      </c>
      <c r="N4931" s="9" t="str">
        <f t="shared" si="382"/>
        <v>CU</v>
      </c>
      <c r="O4931" s="13" t="str">
        <f t="shared" si="383"/>
        <v>None</v>
      </c>
      <c r="P4931" s="9" t="str">
        <f t="shared" si="384"/>
        <v>None</v>
      </c>
      <c r="Q4931" s="9" t="str">
        <f t="shared" si="385"/>
        <v>0</v>
      </c>
      <c r="R49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31" s="14" t="str">
        <f>IF(ProjectsDB[[#This Row],[Item Type]]="Straight Plug-In",_xlfn.TEXTJOIN("-",TRUE,M4931&amp;"-"&amp;_xlfn.LET(_xlpm.txt,ProjectsDB[[#This Row],[Assembly]],_xlpm.pos,FIND("SP",_xlpm.txt),_xlpm.pre,LEFT(_xlpm.txt,_xlpm.pos-1),IF(RIGHT(_xlpm.pre,3)="123","3PL",IF(RIGHT(_xlpm.pre,2)="12","2PL",IF(RIGHT(_xlpm.pre,1)="1","1PL","3PL")))),N4931,O4931,P4931,Q4931&amp;"W",R4931),_xlfn.TEXTJOIN("-",TRUE,M4931,N4931,O4931,P4931,Q4931&amp;"W",R4931))</f>
        <v>Hanger Support-CU-None-None-0W-2</v>
      </c>
      <c r="T4931" s="14" t="str">
        <f>IF(COUNTIF(Cycletime[Element Desc.],ProjectsDB[[#This Row],[Element Desc.]])&gt;0,"Found","Not Found")</f>
        <v>Found</v>
      </c>
    </row>
    <row r="4932" spans="2:20" x14ac:dyDescent="0.25">
      <c r="B4932" s="8" t="s">
        <v>10156</v>
      </c>
      <c r="C4932" s="9" t="s">
        <v>9875</v>
      </c>
      <c r="D4932" s="9" t="s">
        <v>9876</v>
      </c>
      <c r="E4932" s="10">
        <v>1</v>
      </c>
      <c r="F4932" s="9" t="s">
        <v>9868</v>
      </c>
      <c r="G4932" s="9" t="s">
        <v>26</v>
      </c>
      <c r="H4932" s="11"/>
      <c r="I4932" s="12">
        <v>2620</v>
      </c>
      <c r="J4932" s="12"/>
      <c r="K4932" s="12"/>
      <c r="L4932" s="12">
        <f t="array" ref="L4932">IFERROR(LOOKUP(2^15,SEARCH({"40A","63A","80A","100A","125A","160A","200A","250A","400A","630A","800A","1000A","1250A","1600A","2000A","2500A","3200A","4000A","5000A","6300A"},UPPER(D4932)),{40,63,80,100,125,160,200,250,400,630,800,1000,1250,1600,2000,2500,3200,4000,5000,6300}),0)</f>
        <v>4000</v>
      </c>
      <c r="M4932" s="9" t="str">
        <f t="shared" ref="M4932:M4995" si="386">_xlfn.LET(_xlpm.d,UPPER(TRIM(SUBSTITUTE(SUBSTITUTE(D4932,CHAR(160),"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4932" s="9" t="str">
        <f t="shared" ref="N4932:N4995" si="387">IF(ISNUMBER(SEARCH("CU",D4932)),"CU",IF(ISNUMBER(SEARCH("AL",D4932)),"AL",IF(ISNUMBER(SEARCH("Copper",D4932)),"CU","SH")))</f>
        <v>CU</v>
      </c>
      <c r="O4932" s="13" t="str">
        <f t="shared" ref="O4932:O4995" si="388">IF(ISNUMBER(SEARCH("Silver",D4932)),"Silver",IF(ISNUMBER(SEARCH("Tin",D4932)),"Tin","None"))</f>
        <v>Tin</v>
      </c>
      <c r="P4932" s="9" t="str">
        <f t="shared" ref="P4932:P4995" si="389">IF(ISNUMBER(SEARCH("Epoxy",D4932)),"Epoxy",IF(ISNUMBER(SEARCH("PET",D4932)),"PET","None"))</f>
        <v>PET</v>
      </c>
      <c r="Q4932" s="9" t="str">
        <f t="shared" ref="Q4932:Q4995" si="390">IF(ISNUMBER(SEARCH("3-Wire",D4932)),"3",IF(ISNUMBER(SEARCH("4-Wire",D4932)),"4",IF(ISNUMBER(SEARCH("5-Wire",D4932)),"5",IF(ISNUMBER(SEARCH("6-Wire",D4932)),"6","0"))))</f>
        <v>5</v>
      </c>
      <c r="R49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32" s="14" t="str">
        <f>IF(ProjectsDB[[#This Row],[Item Type]]="Straight Plug-In",_xlfn.TEXTJOIN("-",TRUE,M4932&amp;"-"&amp;_xlfn.LET(_xlpm.txt,ProjectsDB[[#This Row],[Assembly]],_xlpm.pos,FIND("SP",_xlpm.txt),_xlpm.pre,LEFT(_xlpm.txt,_xlpm.pos-1),IF(RIGHT(_xlpm.pre,3)="123","3PL",IF(RIGHT(_xlpm.pre,2)="12","2PL",IF(RIGHT(_xlpm.pre,1)="1","1PL","3PL")))),N4932,O4932,P4932,Q4932&amp;"W",R4932),_xlfn.TEXTJOIN("-",TRUE,M4932,N4932,O4932,P4932,Q4932&amp;"W",R4932))</f>
        <v>Straight Feeder-CU-Tin-PET-5W-2</v>
      </c>
      <c r="T4932" s="14" t="str">
        <f>IF(COUNTIF(Cycletime[Element Desc.],ProjectsDB[[#This Row],[Element Desc.]])&gt;0,"Found","Not Found")</f>
        <v>Found</v>
      </c>
    </row>
    <row r="4933" spans="2:20" x14ac:dyDescent="0.25">
      <c r="B4933" s="8" t="s">
        <v>10157</v>
      </c>
      <c r="C4933" s="9" t="s">
        <v>9904</v>
      </c>
      <c r="D4933" s="9" t="s">
        <v>9905</v>
      </c>
      <c r="E4933" s="10">
        <v>1</v>
      </c>
      <c r="F4933" s="9" t="s">
        <v>9868</v>
      </c>
      <c r="G4933" s="9" t="s">
        <v>26</v>
      </c>
      <c r="H4933" s="11"/>
      <c r="I4933" s="12">
        <v>1400</v>
      </c>
      <c r="J4933" s="12"/>
      <c r="K4933" s="12"/>
      <c r="L4933" s="12">
        <f t="array" ref="L4933">IFERROR(LOOKUP(2^15,SEARCH({"40A","63A","80A","100A","125A","160A","200A","250A","400A","630A","800A","1000A","1250A","1600A","2000A","2500A","3200A","4000A","5000A","6300A"},UPPER(D4933)),{40,63,80,100,125,160,200,250,400,630,800,1000,1250,1600,2000,2500,3200,4000,5000,6300}),0)</f>
        <v>4000</v>
      </c>
      <c r="M4933" s="9" t="str">
        <f t="shared" si="386"/>
        <v>Straight Feeder</v>
      </c>
      <c r="N4933" s="9" t="str">
        <f t="shared" si="387"/>
        <v>CU</v>
      </c>
      <c r="O4933" s="13" t="str">
        <f t="shared" si="388"/>
        <v>Tin</v>
      </c>
      <c r="P4933" s="9" t="str">
        <f t="shared" si="389"/>
        <v>PET</v>
      </c>
      <c r="Q4933" s="9" t="str">
        <f t="shared" si="390"/>
        <v>5</v>
      </c>
      <c r="R49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33" s="14" t="str">
        <f>IF(ProjectsDB[[#This Row],[Item Type]]="Straight Plug-In",_xlfn.TEXTJOIN("-",TRUE,M4933&amp;"-"&amp;_xlfn.LET(_xlpm.txt,ProjectsDB[[#This Row],[Assembly]],_xlpm.pos,FIND("SP",_xlpm.txt),_xlpm.pre,LEFT(_xlpm.txt,_xlpm.pos-1),IF(RIGHT(_xlpm.pre,3)="123","3PL",IF(RIGHT(_xlpm.pre,2)="12","2PL",IF(RIGHT(_xlpm.pre,1)="1","1PL","3PL")))),N4933,O4933,P4933,Q4933&amp;"W",R4933),_xlfn.TEXTJOIN("-",TRUE,M4933,N4933,O4933,P4933,Q4933&amp;"W",R4933))</f>
        <v>Straight Feeder-CU-Tin-PET-5W-2</v>
      </c>
      <c r="T4933" s="14" t="str">
        <f>IF(COUNTIF(Cycletime[Element Desc.],ProjectsDB[[#This Row],[Element Desc.]])&gt;0,"Found","Not Found")</f>
        <v>Found</v>
      </c>
    </row>
    <row r="4934" spans="2:20" x14ac:dyDescent="0.25">
      <c r="B4934" s="8" t="s">
        <v>10158</v>
      </c>
      <c r="C4934" s="9" t="s">
        <v>9923</v>
      </c>
      <c r="D4934" s="9" t="s">
        <v>9924</v>
      </c>
      <c r="E4934" s="10">
        <v>1</v>
      </c>
      <c r="F4934" s="9" t="s">
        <v>9868</v>
      </c>
      <c r="G4934" s="9" t="s">
        <v>26</v>
      </c>
      <c r="H4934" s="11"/>
      <c r="I4934" s="12">
        <v>300</v>
      </c>
      <c r="J4934" s="12">
        <v>300</v>
      </c>
      <c r="K4934" s="12"/>
      <c r="L4934" s="12">
        <f t="array" ref="L4934">IFERROR(LOOKUP(2^15,SEARCH({"40A","63A","80A","100A","125A","160A","200A","250A","400A","630A","800A","1000A","1250A","1600A","2000A","2500A","3200A","4000A","5000A","6300A"},UPPER(D4934)),{40,63,80,100,125,160,200,250,400,630,800,1000,1250,1600,2000,2500,3200,4000,5000,6300}),0)</f>
        <v>4000</v>
      </c>
      <c r="M4934" s="9" t="str">
        <f t="shared" si="386"/>
        <v>Elbow Flat</v>
      </c>
      <c r="N4934" s="9" t="str">
        <f t="shared" si="387"/>
        <v>CU</v>
      </c>
      <c r="O4934" s="13" t="str">
        <f t="shared" si="388"/>
        <v>Tin</v>
      </c>
      <c r="P4934" s="9" t="str">
        <f t="shared" si="389"/>
        <v>PET</v>
      </c>
      <c r="Q4934" s="9" t="str">
        <f t="shared" si="390"/>
        <v>5</v>
      </c>
      <c r="R49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34" s="14" t="str">
        <f>IF(ProjectsDB[[#This Row],[Item Type]]="Straight Plug-In",_xlfn.TEXTJOIN("-",TRUE,M4934&amp;"-"&amp;_xlfn.LET(_xlpm.txt,ProjectsDB[[#This Row],[Assembly]],_xlpm.pos,FIND("SP",_xlpm.txt),_xlpm.pre,LEFT(_xlpm.txt,_xlpm.pos-1),IF(RIGHT(_xlpm.pre,3)="123","3PL",IF(RIGHT(_xlpm.pre,2)="12","2PL",IF(RIGHT(_xlpm.pre,1)="1","1PL","3PL")))),N4934,O4934,P4934,Q4934&amp;"W",R4934),_xlfn.TEXTJOIN("-",TRUE,M4934,N4934,O4934,P4934,Q4934&amp;"W",R4934))</f>
        <v>Elbow Flat-CU-Tin-PET-5W-2</v>
      </c>
      <c r="T4934" s="14" t="str">
        <f>IF(COUNTIF(Cycletime[Element Desc.],ProjectsDB[[#This Row],[Element Desc.]])&gt;0,"Found","Not Found")</f>
        <v>Found</v>
      </c>
    </row>
    <row r="4935" spans="2:20" x14ac:dyDescent="0.25">
      <c r="B4935" s="8" t="s">
        <v>10159</v>
      </c>
      <c r="C4935" s="9" t="s">
        <v>1767</v>
      </c>
      <c r="D4935" s="9" t="s">
        <v>1768</v>
      </c>
      <c r="E4935" s="10">
        <v>16</v>
      </c>
      <c r="F4935" s="9" t="s">
        <v>9868</v>
      </c>
      <c r="G4935" s="9" t="s">
        <v>26</v>
      </c>
      <c r="H4935" s="11"/>
      <c r="I4935" s="12"/>
      <c r="J4935" s="12"/>
      <c r="K4935" s="12"/>
      <c r="L4935" s="12">
        <f t="array" ref="L4935">IFERROR(LOOKUP(2^15,SEARCH({"40A","63A","80A","100A","125A","160A","200A","250A","400A","630A","800A","1000A","1250A","1600A","2000A","2500A","3200A","4000A","5000A","6300A"},UPPER(D4935)),{40,63,80,100,125,160,200,250,400,630,800,1000,1250,1600,2000,2500,3200,4000,5000,6300}),0)</f>
        <v>4000</v>
      </c>
      <c r="M4935" s="9" t="str">
        <f t="shared" si="386"/>
        <v>Hanger Support</v>
      </c>
      <c r="N4935" s="9" t="str">
        <f t="shared" si="387"/>
        <v>CU</v>
      </c>
      <c r="O4935" s="13" t="str">
        <f t="shared" si="388"/>
        <v>None</v>
      </c>
      <c r="P4935" s="9" t="str">
        <f t="shared" si="389"/>
        <v>None</v>
      </c>
      <c r="Q4935" s="9" t="str">
        <f t="shared" si="390"/>
        <v>0</v>
      </c>
      <c r="R49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35" s="14" t="str">
        <f>IF(ProjectsDB[[#This Row],[Item Type]]="Straight Plug-In",_xlfn.TEXTJOIN("-",TRUE,M4935&amp;"-"&amp;_xlfn.LET(_xlpm.txt,ProjectsDB[[#This Row],[Assembly]],_xlpm.pos,FIND("SP",_xlpm.txt),_xlpm.pre,LEFT(_xlpm.txt,_xlpm.pos-1),IF(RIGHT(_xlpm.pre,3)="123","3PL",IF(RIGHT(_xlpm.pre,2)="12","2PL",IF(RIGHT(_xlpm.pre,1)="1","1PL","3PL")))),N4935,O4935,P4935,Q4935&amp;"W",R4935),_xlfn.TEXTJOIN("-",TRUE,M4935,N4935,O4935,P4935,Q4935&amp;"W",R4935))</f>
        <v>Hanger Support-CU-None-None-0W-2</v>
      </c>
      <c r="T4935" s="14" t="str">
        <f>IF(COUNTIF(Cycletime[Element Desc.],ProjectsDB[[#This Row],[Element Desc.]])&gt;0,"Found","Not Found")</f>
        <v>Found</v>
      </c>
    </row>
    <row r="4936" spans="2:20" x14ac:dyDescent="0.25">
      <c r="B4936" s="8" t="s">
        <v>10160</v>
      </c>
      <c r="C4936" s="9" t="s">
        <v>10161</v>
      </c>
      <c r="D4936" s="9" t="s">
        <v>10162</v>
      </c>
      <c r="E4936" s="10">
        <v>1</v>
      </c>
      <c r="F4936" s="9" t="s">
        <v>9868</v>
      </c>
      <c r="G4936" s="9" t="s">
        <v>26</v>
      </c>
      <c r="H4936" s="11"/>
      <c r="I4936" s="12">
        <v>2200</v>
      </c>
      <c r="J4936" s="12"/>
      <c r="K4936" s="12"/>
      <c r="L4936" s="12">
        <f t="array" ref="L4936">IFERROR(LOOKUP(2^15,SEARCH({"40A","63A","80A","100A","125A","160A","200A","250A","400A","630A","800A","1000A","1250A","1600A","2000A","2500A","3200A","4000A","5000A","6300A"},UPPER(D4936)),{40,63,80,100,125,160,200,250,400,630,800,1000,1250,1600,2000,2500,3200,4000,5000,6300}),0)</f>
        <v>4000</v>
      </c>
      <c r="M4936" s="9" t="str">
        <f t="shared" si="386"/>
        <v>Straight Feeder</v>
      </c>
      <c r="N4936" s="9" t="str">
        <f t="shared" si="387"/>
        <v>CU</v>
      </c>
      <c r="O4936" s="13" t="str">
        <f t="shared" si="388"/>
        <v>Tin</v>
      </c>
      <c r="P4936" s="9" t="str">
        <f t="shared" si="389"/>
        <v>PET</v>
      </c>
      <c r="Q4936" s="9" t="str">
        <f t="shared" si="390"/>
        <v>5</v>
      </c>
      <c r="R49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36" s="14" t="str">
        <f>IF(ProjectsDB[[#This Row],[Item Type]]="Straight Plug-In",_xlfn.TEXTJOIN("-",TRUE,M4936&amp;"-"&amp;_xlfn.LET(_xlpm.txt,ProjectsDB[[#This Row],[Assembly]],_xlpm.pos,FIND("SP",_xlpm.txt),_xlpm.pre,LEFT(_xlpm.txt,_xlpm.pos-1),IF(RIGHT(_xlpm.pre,3)="123","3PL",IF(RIGHT(_xlpm.pre,2)="12","2PL",IF(RIGHT(_xlpm.pre,1)="1","1PL","3PL")))),N4936,O4936,P4936,Q4936&amp;"W",R4936),_xlfn.TEXTJOIN("-",TRUE,M4936,N4936,O4936,P4936,Q4936&amp;"W",R4936))</f>
        <v>Straight Feeder-CU-Tin-PET-5W-2</v>
      </c>
      <c r="T4936" s="14" t="str">
        <f>IF(COUNTIF(Cycletime[Element Desc.],ProjectsDB[[#This Row],[Element Desc.]])&gt;0,"Found","Not Found")</f>
        <v>Found</v>
      </c>
    </row>
    <row r="4937" spans="2:20" x14ac:dyDescent="0.25">
      <c r="B4937" s="8" t="s">
        <v>10163</v>
      </c>
      <c r="C4937" s="9" t="s">
        <v>10030</v>
      </c>
      <c r="D4937" s="9" t="s">
        <v>10031</v>
      </c>
      <c r="E4937" s="10">
        <v>1</v>
      </c>
      <c r="F4937" s="9" t="s">
        <v>9868</v>
      </c>
      <c r="G4937" s="9" t="s">
        <v>26</v>
      </c>
      <c r="H4937" s="11"/>
      <c r="I4937" s="12">
        <v>2400</v>
      </c>
      <c r="J4937" s="12"/>
      <c r="K4937" s="12"/>
      <c r="L4937" s="12">
        <f t="array" ref="L4937">IFERROR(LOOKUP(2^15,SEARCH({"40A","63A","80A","100A","125A","160A","200A","250A","400A","630A","800A","1000A","1250A","1600A","2000A","2500A","3200A","4000A","5000A","6300A"},UPPER(D4937)),{40,63,80,100,125,160,200,250,400,630,800,1000,1250,1600,2000,2500,3200,4000,5000,6300}),0)</f>
        <v>4000</v>
      </c>
      <c r="M4937" s="9" t="str">
        <f t="shared" si="386"/>
        <v>Straight Feeder</v>
      </c>
      <c r="N4937" s="9" t="str">
        <f t="shared" si="387"/>
        <v>CU</v>
      </c>
      <c r="O4937" s="13" t="str">
        <f t="shared" si="388"/>
        <v>Tin</v>
      </c>
      <c r="P4937" s="9" t="str">
        <f t="shared" si="389"/>
        <v>PET</v>
      </c>
      <c r="Q4937" s="9" t="str">
        <f t="shared" si="390"/>
        <v>5</v>
      </c>
      <c r="R49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37" s="14" t="str">
        <f>IF(ProjectsDB[[#This Row],[Item Type]]="Straight Plug-In",_xlfn.TEXTJOIN("-",TRUE,M4937&amp;"-"&amp;_xlfn.LET(_xlpm.txt,ProjectsDB[[#This Row],[Assembly]],_xlpm.pos,FIND("SP",_xlpm.txt),_xlpm.pre,LEFT(_xlpm.txt,_xlpm.pos-1),IF(RIGHT(_xlpm.pre,3)="123","3PL",IF(RIGHT(_xlpm.pre,2)="12","2PL",IF(RIGHT(_xlpm.pre,1)="1","1PL","3PL")))),N4937,O4937,P4937,Q4937&amp;"W",R4937),_xlfn.TEXTJOIN("-",TRUE,M4937,N4937,O4937,P4937,Q4937&amp;"W",R4937))</f>
        <v>Straight Feeder-CU-Tin-PET-5W-2</v>
      </c>
      <c r="T4937" s="14" t="str">
        <f>IF(COUNTIF(Cycletime[Element Desc.],ProjectsDB[[#This Row],[Element Desc.]])&gt;0,"Found","Not Found")</f>
        <v>Found</v>
      </c>
    </row>
    <row r="4938" spans="2:20" x14ac:dyDescent="0.25">
      <c r="B4938" s="8" t="s">
        <v>10164</v>
      </c>
      <c r="C4938" s="9" t="s">
        <v>9920</v>
      </c>
      <c r="D4938" s="9" t="s">
        <v>9921</v>
      </c>
      <c r="E4938" s="10">
        <v>12</v>
      </c>
      <c r="F4938" s="9" t="s">
        <v>9868</v>
      </c>
      <c r="G4938" s="9" t="s">
        <v>26</v>
      </c>
      <c r="H4938" s="11"/>
      <c r="I4938" s="12"/>
      <c r="J4938" s="12"/>
      <c r="K4938" s="12"/>
      <c r="L4938" s="12">
        <f t="array" ref="L4938">IFERROR(LOOKUP(2^15,SEARCH({"40A","63A","80A","100A","125A","160A","200A","250A","400A","630A","800A","1000A","1250A","1600A","2000A","2500A","3200A","4000A","5000A","6300A"},UPPER(D4938)),{40,63,80,100,125,160,200,250,400,630,800,1000,1250,1600,2000,2500,3200,4000,5000,6300}),0)</f>
        <v>4000</v>
      </c>
      <c r="M4938" s="9" t="str">
        <f t="shared" si="386"/>
        <v>Joint Pack</v>
      </c>
      <c r="N4938" s="9" t="str">
        <f t="shared" si="387"/>
        <v>CU</v>
      </c>
      <c r="O4938" s="13" t="str">
        <f t="shared" si="388"/>
        <v>Tin</v>
      </c>
      <c r="P4938" s="9" t="str">
        <f t="shared" si="389"/>
        <v>None</v>
      </c>
      <c r="Q4938" s="9" t="str">
        <f t="shared" si="390"/>
        <v>5</v>
      </c>
      <c r="R49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38" s="14" t="str">
        <f>IF(ProjectsDB[[#This Row],[Item Type]]="Straight Plug-In",_xlfn.TEXTJOIN("-",TRUE,M4938&amp;"-"&amp;_xlfn.LET(_xlpm.txt,ProjectsDB[[#This Row],[Assembly]],_xlpm.pos,FIND("SP",_xlpm.txt),_xlpm.pre,LEFT(_xlpm.txt,_xlpm.pos-1),IF(RIGHT(_xlpm.pre,3)="123","3PL",IF(RIGHT(_xlpm.pre,2)="12","2PL",IF(RIGHT(_xlpm.pre,1)="1","1PL","3PL")))),N4938,O4938,P4938,Q4938&amp;"W",R4938),_xlfn.TEXTJOIN("-",TRUE,M4938,N4938,O4938,P4938,Q4938&amp;"W",R4938))</f>
        <v>Joint Pack-CU-Tin-None-5W-2</v>
      </c>
      <c r="T4938" s="14" t="str">
        <f>IF(COUNTIF(Cycletime[Element Desc.],ProjectsDB[[#This Row],[Element Desc.]])&gt;0,"Found","Not Found")</f>
        <v>Found</v>
      </c>
    </row>
    <row r="4939" spans="2:20" x14ac:dyDescent="0.25">
      <c r="B4939" s="8" t="s">
        <v>10165</v>
      </c>
      <c r="C4939" s="9" t="s">
        <v>1770</v>
      </c>
      <c r="D4939" s="9" t="s">
        <v>1771</v>
      </c>
      <c r="E4939" s="10">
        <v>2</v>
      </c>
      <c r="F4939" s="9" t="s">
        <v>9868</v>
      </c>
      <c r="G4939" s="9" t="s">
        <v>26</v>
      </c>
      <c r="H4939" s="11"/>
      <c r="I4939" s="12"/>
      <c r="J4939" s="12"/>
      <c r="K4939" s="12"/>
      <c r="L4939" s="12">
        <f t="array" ref="L4939">IFERROR(LOOKUP(2^15,SEARCH({"40A","63A","80A","100A","125A","160A","200A","250A","400A","630A","800A","1000A","1250A","1600A","2000A","2500A","3200A","4000A","5000A","6300A"},UPPER(D4939)),{40,63,80,100,125,160,200,250,400,630,800,1000,1250,1600,2000,2500,3200,4000,5000,6300}),0)</f>
        <v>4000</v>
      </c>
      <c r="M4939" s="9" t="str">
        <f t="shared" si="386"/>
        <v>Hanger Support</v>
      </c>
      <c r="N4939" s="9" t="str">
        <f t="shared" si="387"/>
        <v>CU</v>
      </c>
      <c r="O4939" s="13" t="str">
        <f t="shared" si="388"/>
        <v>None</v>
      </c>
      <c r="P4939" s="9" t="str">
        <f t="shared" si="389"/>
        <v>None</v>
      </c>
      <c r="Q4939" s="9" t="str">
        <f t="shared" si="390"/>
        <v>0</v>
      </c>
      <c r="R49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39" s="14" t="str">
        <f>IF(ProjectsDB[[#This Row],[Item Type]]="Straight Plug-In",_xlfn.TEXTJOIN("-",TRUE,M4939&amp;"-"&amp;_xlfn.LET(_xlpm.txt,ProjectsDB[[#This Row],[Assembly]],_xlpm.pos,FIND("SP",_xlpm.txt),_xlpm.pre,LEFT(_xlpm.txt,_xlpm.pos-1),IF(RIGHT(_xlpm.pre,3)="123","3PL",IF(RIGHT(_xlpm.pre,2)="12","2PL",IF(RIGHT(_xlpm.pre,1)="1","1PL","3PL")))),N4939,O4939,P4939,Q4939&amp;"W",R4939),_xlfn.TEXTJOIN("-",TRUE,M4939,N4939,O4939,P4939,Q4939&amp;"W",R4939))</f>
        <v>Hanger Support-CU-None-None-0W-2</v>
      </c>
      <c r="T4939" s="14" t="str">
        <f>IF(COUNTIF(Cycletime[Element Desc.],ProjectsDB[[#This Row],[Element Desc.]])&gt;0,"Found","Not Found")</f>
        <v>Found</v>
      </c>
    </row>
    <row r="4940" spans="2:20" x14ac:dyDescent="0.25">
      <c r="B4940" s="8" t="s">
        <v>10166</v>
      </c>
      <c r="C4940" s="9" t="s">
        <v>9895</v>
      </c>
      <c r="D4940" s="9" t="s">
        <v>9896</v>
      </c>
      <c r="E4940" s="10">
        <v>2</v>
      </c>
      <c r="F4940" s="9" t="s">
        <v>9868</v>
      </c>
      <c r="G4940" s="9" t="s">
        <v>26</v>
      </c>
      <c r="H4940" s="11"/>
      <c r="I4940" s="12">
        <v>425</v>
      </c>
      <c r="J4940" s="12"/>
      <c r="K4940" s="12"/>
      <c r="L4940" s="12">
        <f t="array" ref="L4940">IFERROR(LOOKUP(2^15,SEARCH({"40A","63A","80A","100A","125A","160A","200A","250A","400A","630A","800A","1000A","1250A","1600A","2000A","2500A","3200A","4000A","5000A","6300A"},UPPER(D4940)),{40,63,80,100,125,160,200,250,400,630,800,1000,1250,1600,2000,2500,3200,4000,5000,6300}),0)</f>
        <v>4000</v>
      </c>
      <c r="M4940" s="9" t="str">
        <f t="shared" si="386"/>
        <v>Flange Straight</v>
      </c>
      <c r="N4940" s="9" t="str">
        <f t="shared" si="387"/>
        <v>CU</v>
      </c>
      <c r="O4940" s="13" t="str">
        <f t="shared" si="388"/>
        <v>Tin</v>
      </c>
      <c r="P4940" s="9" t="str">
        <f t="shared" si="389"/>
        <v>PET</v>
      </c>
      <c r="Q4940" s="9" t="str">
        <f t="shared" si="390"/>
        <v>5</v>
      </c>
      <c r="R49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40" s="14" t="str">
        <f>IF(ProjectsDB[[#This Row],[Item Type]]="Straight Plug-In",_xlfn.TEXTJOIN("-",TRUE,M4940&amp;"-"&amp;_xlfn.LET(_xlpm.txt,ProjectsDB[[#This Row],[Assembly]],_xlpm.pos,FIND("SP",_xlpm.txt),_xlpm.pre,LEFT(_xlpm.txt,_xlpm.pos-1),IF(RIGHT(_xlpm.pre,3)="123","3PL",IF(RIGHT(_xlpm.pre,2)="12","2PL",IF(RIGHT(_xlpm.pre,1)="1","1PL","3PL")))),N4940,O4940,P4940,Q4940&amp;"W",R4940),_xlfn.TEXTJOIN("-",TRUE,M4940,N4940,O4940,P4940,Q4940&amp;"W",R4940))</f>
        <v>Flange Straight-CU-Tin-PET-5W-2</v>
      </c>
      <c r="T4940" s="14" t="str">
        <f>IF(COUNTIF(Cycletime[Element Desc.],ProjectsDB[[#This Row],[Element Desc.]])&gt;0,"Found","Not Found")</f>
        <v>Found</v>
      </c>
    </row>
    <row r="4941" spans="2:20" x14ac:dyDescent="0.25">
      <c r="B4941" s="8" t="s">
        <v>10167</v>
      </c>
      <c r="C4941" s="9" t="s">
        <v>10112</v>
      </c>
      <c r="D4941" s="9" t="s">
        <v>10113</v>
      </c>
      <c r="E4941" s="10">
        <v>1</v>
      </c>
      <c r="F4941" s="9" t="s">
        <v>9868</v>
      </c>
      <c r="G4941" s="9" t="s">
        <v>26</v>
      </c>
      <c r="H4941" s="11"/>
      <c r="I4941" s="12">
        <v>465</v>
      </c>
      <c r="J4941" s="12">
        <v>465</v>
      </c>
      <c r="K4941" s="12"/>
      <c r="L4941" s="12">
        <f t="array" ref="L4941">IFERROR(LOOKUP(2^15,SEARCH({"40A","63A","80A","100A","125A","160A","200A","250A","400A","630A","800A","1000A","1250A","1600A","2000A","2500A","3200A","4000A","5000A","6300A"},UPPER(D4941)),{40,63,80,100,125,160,200,250,400,630,800,1000,1250,1600,2000,2500,3200,4000,5000,6300}),0)</f>
        <v>4000</v>
      </c>
      <c r="M4941" s="9" t="str">
        <f t="shared" si="386"/>
        <v>Elbow Edge</v>
      </c>
      <c r="N4941" s="9" t="str">
        <f t="shared" si="387"/>
        <v>CU</v>
      </c>
      <c r="O4941" s="13" t="str">
        <f t="shared" si="388"/>
        <v>Tin</v>
      </c>
      <c r="P4941" s="9" t="str">
        <f t="shared" si="389"/>
        <v>PET</v>
      </c>
      <c r="Q4941" s="9" t="str">
        <f t="shared" si="390"/>
        <v>5</v>
      </c>
      <c r="R49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41" s="14" t="str">
        <f>IF(ProjectsDB[[#This Row],[Item Type]]="Straight Plug-In",_xlfn.TEXTJOIN("-",TRUE,M4941&amp;"-"&amp;_xlfn.LET(_xlpm.txt,ProjectsDB[[#This Row],[Assembly]],_xlpm.pos,FIND("SP",_xlpm.txt),_xlpm.pre,LEFT(_xlpm.txt,_xlpm.pos-1),IF(RIGHT(_xlpm.pre,3)="123","3PL",IF(RIGHT(_xlpm.pre,2)="12","2PL",IF(RIGHT(_xlpm.pre,1)="1","1PL","3PL")))),N4941,O4941,P4941,Q4941&amp;"W",R4941),_xlfn.TEXTJOIN("-",TRUE,M4941,N4941,O4941,P4941,Q4941&amp;"W",R4941))</f>
        <v>Elbow Edge-CU-Tin-PET-5W-2</v>
      </c>
      <c r="T4941" s="14" t="str">
        <f>IF(COUNTIF(Cycletime[Element Desc.],ProjectsDB[[#This Row],[Element Desc.]])&gt;0,"Found","Not Found")</f>
        <v>Found</v>
      </c>
    </row>
    <row r="4942" spans="2:20" x14ac:dyDescent="0.25">
      <c r="B4942" s="8" t="s">
        <v>10168</v>
      </c>
      <c r="C4942" s="9" t="s">
        <v>9901</v>
      </c>
      <c r="D4942" s="9" t="s">
        <v>9902</v>
      </c>
      <c r="E4942" s="10">
        <v>5</v>
      </c>
      <c r="F4942" s="9" t="s">
        <v>9868</v>
      </c>
      <c r="G4942" s="9" t="s">
        <v>26</v>
      </c>
      <c r="H4942" s="11"/>
      <c r="I4942" s="12">
        <v>3000</v>
      </c>
      <c r="J4942" s="12"/>
      <c r="K4942" s="12"/>
      <c r="L4942" s="12">
        <f t="array" ref="L4942">IFERROR(LOOKUP(2^15,SEARCH({"40A","63A","80A","100A","125A","160A","200A","250A","400A","630A","800A","1000A","1250A","1600A","2000A","2500A","3200A","4000A","5000A","6300A"},UPPER(D4942)),{40,63,80,100,125,160,200,250,400,630,800,1000,1250,1600,2000,2500,3200,4000,5000,6300}),0)</f>
        <v>4000</v>
      </c>
      <c r="M4942" s="9" t="str">
        <f t="shared" si="386"/>
        <v>Straight Feeder</v>
      </c>
      <c r="N4942" s="9" t="str">
        <f t="shared" si="387"/>
        <v>CU</v>
      </c>
      <c r="O4942" s="13" t="str">
        <f t="shared" si="388"/>
        <v>Tin</v>
      </c>
      <c r="P4942" s="9" t="str">
        <f t="shared" si="389"/>
        <v>PET</v>
      </c>
      <c r="Q4942" s="9" t="str">
        <f t="shared" si="390"/>
        <v>5</v>
      </c>
      <c r="R49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42" s="14" t="str">
        <f>IF(ProjectsDB[[#This Row],[Item Type]]="Straight Plug-In",_xlfn.TEXTJOIN("-",TRUE,M4942&amp;"-"&amp;_xlfn.LET(_xlpm.txt,ProjectsDB[[#This Row],[Assembly]],_xlpm.pos,FIND("SP",_xlpm.txt),_xlpm.pre,LEFT(_xlpm.txt,_xlpm.pos-1),IF(RIGHT(_xlpm.pre,3)="123","3PL",IF(RIGHT(_xlpm.pre,2)="12","2PL",IF(RIGHT(_xlpm.pre,1)="1","1PL","3PL")))),N4942,O4942,P4942,Q4942&amp;"W",R4942),_xlfn.TEXTJOIN("-",TRUE,M4942,N4942,O4942,P4942,Q4942&amp;"W",R4942))</f>
        <v>Straight Feeder-CU-Tin-PET-5W-2</v>
      </c>
      <c r="T4942" s="14" t="str">
        <f>IF(COUNTIF(Cycletime[Element Desc.],ProjectsDB[[#This Row],[Element Desc.]])&gt;0,"Found","Not Found")</f>
        <v>Found</v>
      </c>
    </row>
    <row r="4943" spans="2:20" x14ac:dyDescent="0.25">
      <c r="B4943" s="8" t="s">
        <v>10169</v>
      </c>
      <c r="C4943" s="9" t="s">
        <v>9916</v>
      </c>
      <c r="D4943" s="9" t="s">
        <v>9917</v>
      </c>
      <c r="E4943" s="10">
        <v>1</v>
      </c>
      <c r="F4943" s="9" t="s">
        <v>9868</v>
      </c>
      <c r="G4943" s="9" t="s">
        <v>26</v>
      </c>
      <c r="H4943" s="11"/>
      <c r="I4943" s="12">
        <v>2620</v>
      </c>
      <c r="J4943" s="12"/>
      <c r="K4943" s="12"/>
      <c r="L4943" s="12">
        <f t="array" ref="L4943">IFERROR(LOOKUP(2^15,SEARCH({"40A","63A","80A","100A","125A","160A","200A","250A","400A","630A","800A","1000A","1250A","1600A","2000A","2500A","3200A","4000A","5000A","6300A"},UPPER(D4943)),{40,63,80,100,125,160,200,250,400,630,800,1000,1250,1600,2000,2500,3200,4000,5000,6300}),0)</f>
        <v>4000</v>
      </c>
      <c r="M4943" s="9" t="str">
        <f t="shared" si="386"/>
        <v>Straight Feeder</v>
      </c>
      <c r="N4943" s="9" t="str">
        <f t="shared" si="387"/>
        <v>CU</v>
      </c>
      <c r="O4943" s="13" t="str">
        <f t="shared" si="388"/>
        <v>Tin</v>
      </c>
      <c r="P4943" s="9" t="str">
        <f t="shared" si="389"/>
        <v>PET</v>
      </c>
      <c r="Q4943" s="9" t="str">
        <f t="shared" si="390"/>
        <v>5</v>
      </c>
      <c r="R49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43" s="14" t="str">
        <f>IF(ProjectsDB[[#This Row],[Item Type]]="Straight Plug-In",_xlfn.TEXTJOIN("-",TRUE,M4943&amp;"-"&amp;_xlfn.LET(_xlpm.txt,ProjectsDB[[#This Row],[Assembly]],_xlpm.pos,FIND("SP",_xlpm.txt),_xlpm.pre,LEFT(_xlpm.txt,_xlpm.pos-1),IF(RIGHT(_xlpm.pre,3)="123","3PL",IF(RIGHT(_xlpm.pre,2)="12","2PL",IF(RIGHT(_xlpm.pre,1)="1","1PL","3PL")))),N4943,O4943,P4943,Q4943&amp;"W",R4943),_xlfn.TEXTJOIN("-",TRUE,M4943,N4943,O4943,P4943,Q4943&amp;"W",R4943))</f>
        <v>Straight Feeder-CU-Tin-PET-5W-2</v>
      </c>
      <c r="T4943" s="14" t="str">
        <f>IF(COUNTIF(Cycletime[Element Desc.],ProjectsDB[[#This Row],[Element Desc.]])&gt;0,"Found","Not Found")</f>
        <v>Found</v>
      </c>
    </row>
    <row r="4944" spans="2:20" x14ac:dyDescent="0.25">
      <c r="B4944" s="8" t="s">
        <v>10170</v>
      </c>
      <c r="C4944" s="9" t="s">
        <v>9927</v>
      </c>
      <c r="D4944" s="9" t="s">
        <v>9928</v>
      </c>
      <c r="E4944" s="10">
        <v>5</v>
      </c>
      <c r="F4944" s="9" t="s">
        <v>9868</v>
      </c>
      <c r="G4944" s="9" t="s">
        <v>26</v>
      </c>
      <c r="H4944" s="11"/>
      <c r="I4944" s="12">
        <v>3000</v>
      </c>
      <c r="J4944" s="12"/>
      <c r="K4944" s="12"/>
      <c r="L4944" s="12">
        <f t="array" ref="L4944">IFERROR(LOOKUP(2^15,SEARCH({"40A","63A","80A","100A","125A","160A","200A","250A","400A","630A","800A","1000A","1250A","1600A","2000A","2500A","3200A","4000A","5000A","6300A"},UPPER(D4944)),{40,63,80,100,125,160,200,250,400,630,800,1000,1250,1600,2000,2500,3200,4000,5000,6300}),0)</f>
        <v>4000</v>
      </c>
      <c r="M4944" s="9" t="str">
        <f t="shared" si="386"/>
        <v>Straight Feeder</v>
      </c>
      <c r="N4944" s="9" t="str">
        <f t="shared" si="387"/>
        <v>CU</v>
      </c>
      <c r="O4944" s="13" t="str">
        <f t="shared" si="388"/>
        <v>Tin</v>
      </c>
      <c r="P4944" s="9" t="str">
        <f t="shared" si="389"/>
        <v>PET</v>
      </c>
      <c r="Q4944" s="9" t="str">
        <f t="shared" si="390"/>
        <v>5</v>
      </c>
      <c r="R49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44" s="14" t="str">
        <f>IF(ProjectsDB[[#This Row],[Item Type]]="Straight Plug-In",_xlfn.TEXTJOIN("-",TRUE,M4944&amp;"-"&amp;_xlfn.LET(_xlpm.txt,ProjectsDB[[#This Row],[Assembly]],_xlpm.pos,FIND("SP",_xlpm.txt),_xlpm.pre,LEFT(_xlpm.txt,_xlpm.pos-1),IF(RIGHT(_xlpm.pre,3)="123","3PL",IF(RIGHT(_xlpm.pre,2)="12","2PL",IF(RIGHT(_xlpm.pre,1)="1","1PL","3PL")))),N4944,O4944,P4944,Q4944&amp;"W",R4944),_xlfn.TEXTJOIN("-",TRUE,M4944,N4944,O4944,P4944,Q4944&amp;"W",R4944))</f>
        <v>Straight Feeder-CU-Tin-PET-5W-2</v>
      </c>
      <c r="T4944" s="14" t="str">
        <f>IF(COUNTIF(Cycletime[Element Desc.],ProjectsDB[[#This Row],[Element Desc.]])&gt;0,"Found","Not Found")</f>
        <v>Found</v>
      </c>
    </row>
    <row r="4945" spans="2:20" x14ac:dyDescent="0.25">
      <c r="B4945" s="8" t="s">
        <v>10171</v>
      </c>
      <c r="C4945" s="9" t="s">
        <v>10172</v>
      </c>
      <c r="D4945" s="9" t="s">
        <v>10173</v>
      </c>
      <c r="E4945" s="10">
        <v>1</v>
      </c>
      <c r="F4945" s="9" t="s">
        <v>9868</v>
      </c>
      <c r="G4945" s="9" t="s">
        <v>26</v>
      </c>
      <c r="H4945" s="11"/>
      <c r="I4945" s="12">
        <v>2600</v>
      </c>
      <c r="J4945" s="12"/>
      <c r="K4945" s="12"/>
      <c r="L4945" s="12">
        <f t="array" ref="L4945">IFERROR(LOOKUP(2^15,SEARCH({"40A","63A","80A","100A","125A","160A","200A","250A","400A","630A","800A","1000A","1250A","1600A","2000A","2500A","3200A","4000A","5000A","6300A"},UPPER(D4945)),{40,63,80,100,125,160,200,250,400,630,800,1000,1250,1600,2000,2500,3200,4000,5000,6300}),0)</f>
        <v>4000</v>
      </c>
      <c r="M4945" s="9" t="str">
        <f t="shared" si="386"/>
        <v>Straight Feeder</v>
      </c>
      <c r="N4945" s="9" t="str">
        <f t="shared" si="387"/>
        <v>CU</v>
      </c>
      <c r="O4945" s="13" t="str">
        <f t="shared" si="388"/>
        <v>Tin</v>
      </c>
      <c r="P4945" s="9" t="str">
        <f t="shared" si="389"/>
        <v>PET</v>
      </c>
      <c r="Q4945" s="9" t="str">
        <f t="shared" si="390"/>
        <v>5</v>
      </c>
      <c r="R49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45" s="14" t="str">
        <f>IF(ProjectsDB[[#This Row],[Item Type]]="Straight Plug-In",_xlfn.TEXTJOIN("-",TRUE,M4945&amp;"-"&amp;_xlfn.LET(_xlpm.txt,ProjectsDB[[#This Row],[Assembly]],_xlpm.pos,FIND("SP",_xlpm.txt),_xlpm.pre,LEFT(_xlpm.txt,_xlpm.pos-1),IF(RIGHT(_xlpm.pre,3)="123","3PL",IF(RIGHT(_xlpm.pre,2)="12","2PL",IF(RIGHT(_xlpm.pre,1)="1","1PL","3PL")))),N4945,O4945,P4945,Q4945&amp;"W",R4945),_xlfn.TEXTJOIN("-",TRUE,M4945,N4945,O4945,P4945,Q4945&amp;"W",R4945))</f>
        <v>Straight Feeder-CU-Tin-PET-5W-2</v>
      </c>
      <c r="T4945" s="14" t="str">
        <f>IF(COUNTIF(Cycletime[Element Desc.],ProjectsDB[[#This Row],[Element Desc.]])&gt;0,"Found","Not Found")</f>
        <v>Found</v>
      </c>
    </row>
    <row r="4946" spans="2:20" x14ac:dyDescent="0.25">
      <c r="B4946" s="8" t="s">
        <v>10174</v>
      </c>
      <c r="C4946" s="9" t="s">
        <v>9936</v>
      </c>
      <c r="D4946" s="9" t="s">
        <v>9937</v>
      </c>
      <c r="E4946" s="10">
        <v>1</v>
      </c>
      <c r="F4946" s="9" t="s">
        <v>9868</v>
      </c>
      <c r="G4946" s="9" t="s">
        <v>26</v>
      </c>
      <c r="H4946" s="11"/>
      <c r="I4946" s="12">
        <v>300</v>
      </c>
      <c r="J4946" s="12">
        <v>300</v>
      </c>
      <c r="K4946" s="12"/>
      <c r="L4946" s="12">
        <f t="array" ref="L4946">IFERROR(LOOKUP(2^15,SEARCH({"40A","63A","80A","100A","125A","160A","200A","250A","400A","630A","800A","1000A","1250A","1600A","2000A","2500A","3200A","4000A","5000A","6300A"},UPPER(D4946)),{40,63,80,100,125,160,200,250,400,630,800,1000,1250,1600,2000,2500,3200,4000,5000,6300}),0)</f>
        <v>4000</v>
      </c>
      <c r="M4946" s="9" t="str">
        <f t="shared" si="386"/>
        <v>Elbow Flat</v>
      </c>
      <c r="N4946" s="9" t="str">
        <f t="shared" si="387"/>
        <v>CU</v>
      </c>
      <c r="O4946" s="13" t="str">
        <f t="shared" si="388"/>
        <v>Tin</v>
      </c>
      <c r="P4946" s="9" t="str">
        <f t="shared" si="389"/>
        <v>PET</v>
      </c>
      <c r="Q4946" s="9" t="str">
        <f t="shared" si="390"/>
        <v>5</v>
      </c>
      <c r="R49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46" s="14" t="str">
        <f>IF(ProjectsDB[[#This Row],[Item Type]]="Straight Plug-In",_xlfn.TEXTJOIN("-",TRUE,M4946&amp;"-"&amp;_xlfn.LET(_xlpm.txt,ProjectsDB[[#This Row],[Assembly]],_xlpm.pos,FIND("SP",_xlpm.txt),_xlpm.pre,LEFT(_xlpm.txt,_xlpm.pos-1),IF(RIGHT(_xlpm.pre,3)="123","3PL",IF(RIGHT(_xlpm.pre,2)="12","2PL",IF(RIGHT(_xlpm.pre,1)="1","1PL","3PL")))),N4946,O4946,P4946,Q4946&amp;"W",R4946),_xlfn.TEXTJOIN("-",TRUE,M4946,N4946,O4946,P4946,Q4946&amp;"W",R4946))</f>
        <v>Elbow Flat-CU-Tin-PET-5W-2</v>
      </c>
      <c r="T4946" s="14" t="str">
        <f>IF(COUNTIF(Cycletime[Element Desc.],ProjectsDB[[#This Row],[Element Desc.]])&gt;0,"Found","Not Found")</f>
        <v>Found</v>
      </c>
    </row>
    <row r="4947" spans="2:20" x14ac:dyDescent="0.25">
      <c r="B4947" s="8" t="s">
        <v>10175</v>
      </c>
      <c r="C4947" s="9" t="s">
        <v>9940</v>
      </c>
      <c r="D4947" s="9" t="s">
        <v>9941</v>
      </c>
      <c r="E4947" s="10">
        <v>11</v>
      </c>
      <c r="F4947" s="9" t="s">
        <v>9868</v>
      </c>
      <c r="G4947" s="9" t="s">
        <v>26</v>
      </c>
      <c r="H4947" s="11"/>
      <c r="I4947" s="12"/>
      <c r="J4947" s="12"/>
      <c r="K4947" s="12"/>
      <c r="L4947" s="12">
        <f t="array" ref="L4947">IFERROR(LOOKUP(2^15,SEARCH({"40A","63A","80A","100A","125A","160A","200A","250A","400A","630A","800A","1000A","1250A","1600A","2000A","2500A","3200A","4000A","5000A","6300A"},UPPER(D4947)),{40,63,80,100,125,160,200,250,400,630,800,1000,1250,1600,2000,2500,3200,4000,5000,6300}),0)</f>
        <v>4000</v>
      </c>
      <c r="M4947" s="9" t="str">
        <f t="shared" si="386"/>
        <v>Joint Pack</v>
      </c>
      <c r="N4947" s="9" t="str">
        <f t="shared" si="387"/>
        <v>CU</v>
      </c>
      <c r="O4947" s="13" t="str">
        <f t="shared" si="388"/>
        <v>Tin</v>
      </c>
      <c r="P4947" s="9" t="str">
        <f t="shared" si="389"/>
        <v>None</v>
      </c>
      <c r="Q4947" s="9" t="str">
        <f t="shared" si="390"/>
        <v>5</v>
      </c>
      <c r="R49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47" s="14" t="str">
        <f>IF(ProjectsDB[[#This Row],[Item Type]]="Straight Plug-In",_xlfn.TEXTJOIN("-",TRUE,M4947&amp;"-"&amp;_xlfn.LET(_xlpm.txt,ProjectsDB[[#This Row],[Assembly]],_xlpm.pos,FIND("SP",_xlpm.txt),_xlpm.pre,LEFT(_xlpm.txt,_xlpm.pos-1),IF(RIGHT(_xlpm.pre,3)="123","3PL",IF(RIGHT(_xlpm.pre,2)="12","2PL",IF(RIGHT(_xlpm.pre,1)="1","1PL","3PL")))),N4947,O4947,P4947,Q4947&amp;"W",R4947),_xlfn.TEXTJOIN("-",TRUE,M4947,N4947,O4947,P4947,Q4947&amp;"W",R4947))</f>
        <v>Joint Pack-CU-Tin-None-5W-2</v>
      </c>
      <c r="T4947" s="14" t="str">
        <f>IF(COUNTIF(Cycletime[Element Desc.],ProjectsDB[[#This Row],[Element Desc.]])&gt;0,"Found","Not Found")</f>
        <v>Found</v>
      </c>
    </row>
    <row r="4948" spans="2:20" x14ac:dyDescent="0.25">
      <c r="B4948" s="8" t="s">
        <v>10176</v>
      </c>
      <c r="C4948" s="9" t="s">
        <v>1767</v>
      </c>
      <c r="D4948" s="9" t="s">
        <v>1768</v>
      </c>
      <c r="E4948" s="10">
        <v>16</v>
      </c>
      <c r="F4948" s="9" t="s">
        <v>9868</v>
      </c>
      <c r="G4948" s="9" t="s">
        <v>26</v>
      </c>
      <c r="H4948" s="11"/>
      <c r="I4948" s="12"/>
      <c r="J4948" s="12"/>
      <c r="K4948" s="12"/>
      <c r="L4948" s="12">
        <f t="array" ref="L4948">IFERROR(LOOKUP(2^15,SEARCH({"40A","63A","80A","100A","125A","160A","200A","250A","400A","630A","800A","1000A","1250A","1600A","2000A","2500A","3200A","4000A","5000A","6300A"},UPPER(D4948)),{40,63,80,100,125,160,200,250,400,630,800,1000,1250,1600,2000,2500,3200,4000,5000,6300}),0)</f>
        <v>4000</v>
      </c>
      <c r="M4948" s="9" t="str">
        <f t="shared" si="386"/>
        <v>Hanger Support</v>
      </c>
      <c r="N4948" s="9" t="str">
        <f t="shared" si="387"/>
        <v>CU</v>
      </c>
      <c r="O4948" s="13" t="str">
        <f t="shared" si="388"/>
        <v>None</v>
      </c>
      <c r="P4948" s="9" t="str">
        <f t="shared" si="389"/>
        <v>None</v>
      </c>
      <c r="Q4948" s="9" t="str">
        <f t="shared" si="390"/>
        <v>0</v>
      </c>
      <c r="R49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48" s="14" t="str">
        <f>IF(ProjectsDB[[#This Row],[Item Type]]="Straight Plug-In",_xlfn.TEXTJOIN("-",TRUE,M4948&amp;"-"&amp;_xlfn.LET(_xlpm.txt,ProjectsDB[[#This Row],[Assembly]],_xlpm.pos,FIND("SP",_xlpm.txt),_xlpm.pre,LEFT(_xlpm.txt,_xlpm.pos-1),IF(RIGHT(_xlpm.pre,3)="123","3PL",IF(RIGHT(_xlpm.pre,2)="12","2PL",IF(RIGHT(_xlpm.pre,1)="1","1PL","3PL")))),N4948,O4948,P4948,Q4948&amp;"W",R4948),_xlfn.TEXTJOIN("-",TRUE,M4948,N4948,O4948,P4948,Q4948&amp;"W",R4948))</f>
        <v>Hanger Support-CU-None-None-0W-2</v>
      </c>
      <c r="T4948" s="14" t="str">
        <f>IF(COUNTIF(Cycletime[Element Desc.],ProjectsDB[[#This Row],[Element Desc.]])&gt;0,"Found","Not Found")</f>
        <v>Found</v>
      </c>
    </row>
    <row r="4949" spans="2:20" x14ac:dyDescent="0.25">
      <c r="B4949" s="8" t="s">
        <v>10177</v>
      </c>
      <c r="C4949" s="9" t="s">
        <v>9946</v>
      </c>
      <c r="D4949" s="9" t="s">
        <v>9947</v>
      </c>
      <c r="E4949" s="10">
        <v>1</v>
      </c>
      <c r="F4949" s="9" t="s">
        <v>9868</v>
      </c>
      <c r="G4949" s="9" t="s">
        <v>26</v>
      </c>
      <c r="H4949" s="11"/>
      <c r="I4949" s="12">
        <v>300</v>
      </c>
      <c r="J4949" s="12">
        <v>715</v>
      </c>
      <c r="K4949" s="12">
        <v>465</v>
      </c>
      <c r="L4949" s="12">
        <f t="array" ref="L4949">IFERROR(LOOKUP(2^15,SEARCH({"40A","63A","80A","100A","125A","160A","200A","250A","400A","630A","800A","1000A","1250A","1600A","2000A","2500A","3200A","4000A","5000A","6300A"},UPPER(D4949)),{40,63,80,100,125,160,200,250,400,630,800,1000,1250,1600,2000,2500,3200,4000,5000,6300}),0)</f>
        <v>4000</v>
      </c>
      <c r="M4949" s="9" t="str">
        <f t="shared" si="386"/>
        <v>Offset Flat</v>
      </c>
      <c r="N4949" s="9" t="str">
        <f t="shared" si="387"/>
        <v>CU</v>
      </c>
      <c r="O4949" s="13" t="str">
        <f t="shared" si="388"/>
        <v>Tin</v>
      </c>
      <c r="P4949" s="9" t="str">
        <f t="shared" si="389"/>
        <v>PET</v>
      </c>
      <c r="Q4949" s="9" t="str">
        <f t="shared" si="390"/>
        <v>5</v>
      </c>
      <c r="R49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49" s="14" t="str">
        <f>IF(ProjectsDB[[#This Row],[Item Type]]="Straight Plug-In",_xlfn.TEXTJOIN("-",TRUE,M4949&amp;"-"&amp;_xlfn.LET(_xlpm.txt,ProjectsDB[[#This Row],[Assembly]],_xlpm.pos,FIND("SP",_xlpm.txt),_xlpm.pre,LEFT(_xlpm.txt,_xlpm.pos-1),IF(RIGHT(_xlpm.pre,3)="123","3PL",IF(RIGHT(_xlpm.pre,2)="12","2PL",IF(RIGHT(_xlpm.pre,1)="1","1PL","3PL")))),N4949,O4949,P4949,Q4949&amp;"W",R4949),_xlfn.TEXTJOIN("-",TRUE,M4949,N4949,O4949,P4949,Q4949&amp;"W",R4949))</f>
        <v>Offset Flat-CU-Tin-PET-5W-2</v>
      </c>
      <c r="T4949" s="14" t="str">
        <f>IF(COUNTIF(Cycletime[Element Desc.],ProjectsDB[[#This Row],[Element Desc.]])&gt;0,"Found","Not Found")</f>
        <v>Found</v>
      </c>
    </row>
    <row r="4950" spans="2:20" x14ac:dyDescent="0.25">
      <c r="B4950" s="8" t="s">
        <v>10178</v>
      </c>
      <c r="C4950" s="9" t="s">
        <v>10051</v>
      </c>
      <c r="D4950" s="9" t="s">
        <v>10052</v>
      </c>
      <c r="E4950" s="10">
        <v>1</v>
      </c>
      <c r="F4950" s="9" t="s">
        <v>9868</v>
      </c>
      <c r="G4950" s="9" t="s">
        <v>26</v>
      </c>
      <c r="H4950" s="11"/>
      <c r="I4950" s="12">
        <v>465</v>
      </c>
      <c r="J4950" s="12">
        <v>465</v>
      </c>
      <c r="K4950" s="12"/>
      <c r="L4950" s="12">
        <f t="array" ref="L4950">IFERROR(LOOKUP(2^15,SEARCH({"40A","63A","80A","100A","125A","160A","200A","250A","400A","630A","800A","1000A","1250A","1600A","2000A","2500A","3200A","4000A","5000A","6300A"},UPPER(D4950)),{40,63,80,100,125,160,200,250,400,630,800,1000,1250,1600,2000,2500,3200,4000,5000,6300}),0)</f>
        <v>4000</v>
      </c>
      <c r="M4950" s="9" t="str">
        <f t="shared" si="386"/>
        <v>Elbow Edge</v>
      </c>
      <c r="N4950" s="9" t="str">
        <f t="shared" si="387"/>
        <v>CU</v>
      </c>
      <c r="O4950" s="13" t="str">
        <f t="shared" si="388"/>
        <v>Tin</v>
      </c>
      <c r="P4950" s="9" t="str">
        <f t="shared" si="389"/>
        <v>PET</v>
      </c>
      <c r="Q4950" s="9" t="str">
        <f t="shared" si="390"/>
        <v>5</v>
      </c>
      <c r="R49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50" s="14" t="str">
        <f>IF(ProjectsDB[[#This Row],[Item Type]]="Straight Plug-In",_xlfn.TEXTJOIN("-",TRUE,M4950&amp;"-"&amp;_xlfn.LET(_xlpm.txt,ProjectsDB[[#This Row],[Assembly]],_xlpm.pos,FIND("SP",_xlpm.txt),_xlpm.pre,LEFT(_xlpm.txt,_xlpm.pos-1),IF(RIGHT(_xlpm.pre,3)="123","3PL",IF(RIGHT(_xlpm.pre,2)="12","2PL",IF(RIGHT(_xlpm.pre,1)="1","1PL","3PL")))),N4950,O4950,P4950,Q4950&amp;"W",R4950),_xlfn.TEXTJOIN("-",TRUE,M4950,N4950,O4950,P4950,Q4950&amp;"W",R4950))</f>
        <v>Elbow Edge-CU-Tin-PET-5W-2</v>
      </c>
      <c r="T4950" s="14" t="str">
        <f>IF(COUNTIF(Cycletime[Element Desc.],ProjectsDB[[#This Row],[Element Desc.]])&gt;0,"Found","Not Found")</f>
        <v>Found</v>
      </c>
    </row>
    <row r="4951" spans="2:20" x14ac:dyDescent="0.25">
      <c r="B4951" s="8" t="s">
        <v>10179</v>
      </c>
      <c r="C4951" s="9" t="s">
        <v>1770</v>
      </c>
      <c r="D4951" s="9" t="s">
        <v>1771</v>
      </c>
      <c r="E4951" s="10">
        <v>3</v>
      </c>
      <c r="F4951" s="9" t="s">
        <v>9868</v>
      </c>
      <c r="G4951" s="9" t="s">
        <v>26</v>
      </c>
      <c r="H4951" s="11"/>
      <c r="I4951" s="12"/>
      <c r="J4951" s="12"/>
      <c r="K4951" s="12"/>
      <c r="L4951" s="12">
        <f t="array" ref="L4951">IFERROR(LOOKUP(2^15,SEARCH({"40A","63A","80A","100A","125A","160A","200A","250A","400A","630A","800A","1000A","1250A","1600A","2000A","2500A","3200A","4000A","5000A","6300A"},UPPER(D4951)),{40,63,80,100,125,160,200,250,400,630,800,1000,1250,1600,2000,2500,3200,4000,5000,6300}),0)</f>
        <v>4000</v>
      </c>
      <c r="M4951" s="9" t="str">
        <f t="shared" si="386"/>
        <v>Hanger Support</v>
      </c>
      <c r="N4951" s="9" t="str">
        <f t="shared" si="387"/>
        <v>CU</v>
      </c>
      <c r="O4951" s="13" t="str">
        <f t="shared" si="388"/>
        <v>None</v>
      </c>
      <c r="P4951" s="9" t="str">
        <f t="shared" si="389"/>
        <v>None</v>
      </c>
      <c r="Q4951" s="9" t="str">
        <f t="shared" si="390"/>
        <v>0</v>
      </c>
      <c r="R49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51" s="14" t="str">
        <f>IF(ProjectsDB[[#This Row],[Item Type]]="Straight Plug-In",_xlfn.TEXTJOIN("-",TRUE,M4951&amp;"-"&amp;_xlfn.LET(_xlpm.txt,ProjectsDB[[#This Row],[Assembly]],_xlpm.pos,FIND("SP",_xlpm.txt),_xlpm.pre,LEFT(_xlpm.txt,_xlpm.pos-1),IF(RIGHT(_xlpm.pre,3)="123","3PL",IF(RIGHT(_xlpm.pre,2)="12","2PL",IF(RIGHT(_xlpm.pre,1)="1","1PL","3PL")))),N4951,O4951,P4951,Q4951&amp;"W",R4951),_xlfn.TEXTJOIN("-",TRUE,M4951,N4951,O4951,P4951,Q4951&amp;"W",R4951))</f>
        <v>Hanger Support-CU-None-None-0W-2</v>
      </c>
      <c r="T4951" s="14" t="str">
        <f>IF(COUNTIF(Cycletime[Element Desc.],ProjectsDB[[#This Row],[Element Desc.]])&gt;0,"Found","Not Found")</f>
        <v>Found</v>
      </c>
    </row>
    <row r="4952" spans="2:20" x14ac:dyDescent="0.25">
      <c r="B4952" s="8" t="s">
        <v>10180</v>
      </c>
      <c r="C4952" s="9" t="s">
        <v>9943</v>
      </c>
      <c r="D4952" s="9" t="s">
        <v>9944</v>
      </c>
      <c r="E4952" s="10">
        <v>2</v>
      </c>
      <c r="F4952" s="9" t="s">
        <v>9868</v>
      </c>
      <c r="G4952" s="9" t="s">
        <v>26</v>
      </c>
      <c r="H4952" s="11"/>
      <c r="I4952" s="12">
        <v>425</v>
      </c>
      <c r="J4952" s="12"/>
      <c r="K4952" s="12"/>
      <c r="L4952" s="12">
        <f t="array" ref="L4952">IFERROR(LOOKUP(2^15,SEARCH({"40A","63A","80A","100A","125A","160A","200A","250A","400A","630A","800A","1000A","1250A","1600A","2000A","2500A","3200A","4000A","5000A","6300A"},UPPER(D4952)),{40,63,80,100,125,160,200,250,400,630,800,1000,1250,1600,2000,2500,3200,4000,5000,6300}),0)</f>
        <v>4000</v>
      </c>
      <c r="M4952" s="9" t="str">
        <f t="shared" si="386"/>
        <v>Flange Straight</v>
      </c>
      <c r="N4952" s="9" t="str">
        <f t="shared" si="387"/>
        <v>CU</v>
      </c>
      <c r="O4952" s="13" t="str">
        <f t="shared" si="388"/>
        <v>Tin</v>
      </c>
      <c r="P4952" s="9" t="str">
        <f t="shared" si="389"/>
        <v>PET</v>
      </c>
      <c r="Q4952" s="9" t="str">
        <f t="shared" si="390"/>
        <v>5</v>
      </c>
      <c r="R49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52" s="14" t="str">
        <f>IF(ProjectsDB[[#This Row],[Item Type]]="Straight Plug-In",_xlfn.TEXTJOIN("-",TRUE,M4952&amp;"-"&amp;_xlfn.LET(_xlpm.txt,ProjectsDB[[#This Row],[Assembly]],_xlpm.pos,FIND("SP",_xlpm.txt),_xlpm.pre,LEFT(_xlpm.txt,_xlpm.pos-1),IF(RIGHT(_xlpm.pre,3)="123","3PL",IF(RIGHT(_xlpm.pre,2)="12","2PL",IF(RIGHT(_xlpm.pre,1)="1","1PL","3PL")))),N4952,O4952,P4952,Q4952&amp;"W",R4952),_xlfn.TEXTJOIN("-",TRUE,M4952,N4952,O4952,P4952,Q4952&amp;"W",R4952))</f>
        <v>Flange Straight-CU-Tin-PET-5W-2</v>
      </c>
      <c r="T4952" s="14" t="str">
        <f>IF(COUNTIF(Cycletime[Element Desc.],ProjectsDB[[#This Row],[Element Desc.]])&gt;0,"Found","Not Found")</f>
        <v>Found</v>
      </c>
    </row>
    <row r="4953" spans="2:20" x14ac:dyDescent="0.25">
      <c r="B4953" s="8" t="s">
        <v>10181</v>
      </c>
      <c r="C4953" s="9" t="s">
        <v>9949</v>
      </c>
      <c r="D4953" s="9" t="s">
        <v>9950</v>
      </c>
      <c r="E4953" s="10">
        <v>1</v>
      </c>
      <c r="F4953" s="9" t="s">
        <v>9868</v>
      </c>
      <c r="G4953" s="9" t="s">
        <v>26</v>
      </c>
      <c r="H4953" s="11"/>
      <c r="I4953" s="12">
        <v>2620</v>
      </c>
      <c r="J4953" s="12"/>
      <c r="K4953" s="12"/>
      <c r="L4953" s="12">
        <f t="array" ref="L4953">IFERROR(LOOKUP(2^15,SEARCH({"40A","63A","80A","100A","125A","160A","200A","250A","400A","630A","800A","1000A","1250A","1600A","2000A","2500A","3200A","4000A","5000A","6300A"},UPPER(D4953)),{40,63,80,100,125,160,200,250,400,630,800,1000,1250,1600,2000,2500,3200,4000,5000,6300}),0)</f>
        <v>4000</v>
      </c>
      <c r="M4953" s="9" t="str">
        <f t="shared" si="386"/>
        <v>Straight Feeder</v>
      </c>
      <c r="N4953" s="9" t="str">
        <f t="shared" si="387"/>
        <v>CU</v>
      </c>
      <c r="O4953" s="13" t="str">
        <f t="shared" si="388"/>
        <v>Tin</v>
      </c>
      <c r="P4953" s="9" t="str">
        <f t="shared" si="389"/>
        <v>PET</v>
      </c>
      <c r="Q4953" s="9" t="str">
        <f t="shared" si="390"/>
        <v>5</v>
      </c>
      <c r="R49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53" s="14" t="str">
        <f>IF(ProjectsDB[[#This Row],[Item Type]]="Straight Plug-In",_xlfn.TEXTJOIN("-",TRUE,M4953&amp;"-"&amp;_xlfn.LET(_xlpm.txt,ProjectsDB[[#This Row],[Assembly]],_xlpm.pos,FIND("SP",_xlpm.txt),_xlpm.pre,LEFT(_xlpm.txt,_xlpm.pos-1),IF(RIGHT(_xlpm.pre,3)="123","3PL",IF(RIGHT(_xlpm.pre,2)="12","2PL",IF(RIGHT(_xlpm.pre,1)="1","1PL","3PL")))),N4953,O4953,P4953,Q4953&amp;"W",R4953),_xlfn.TEXTJOIN("-",TRUE,M4953,N4953,O4953,P4953,Q4953&amp;"W",R4953))</f>
        <v>Straight Feeder-CU-Tin-PET-5W-2</v>
      </c>
      <c r="T4953" s="14" t="str">
        <f>IF(COUNTIF(Cycletime[Element Desc.],ProjectsDB[[#This Row],[Element Desc.]])&gt;0,"Found","Not Found")</f>
        <v>Found</v>
      </c>
    </row>
    <row r="4954" spans="2:20" x14ac:dyDescent="0.25">
      <c r="B4954" s="8" t="s">
        <v>10182</v>
      </c>
      <c r="C4954" s="9" t="s">
        <v>9953</v>
      </c>
      <c r="D4954" s="9" t="s">
        <v>9954</v>
      </c>
      <c r="E4954" s="10">
        <v>2</v>
      </c>
      <c r="F4954" s="9" t="s">
        <v>9868</v>
      </c>
      <c r="G4954" s="9" t="s">
        <v>26</v>
      </c>
      <c r="H4954" s="11"/>
      <c r="I4954" s="12">
        <v>425</v>
      </c>
      <c r="J4954" s="12"/>
      <c r="K4954" s="12"/>
      <c r="L4954" s="12">
        <f t="array" ref="L4954">IFERROR(LOOKUP(2^15,SEARCH({"40A","63A","80A","100A","125A","160A","200A","250A","400A","630A","800A","1000A","1250A","1600A","2000A","2500A","3200A","4000A","5000A","6300A"},UPPER(D4954)),{40,63,80,100,125,160,200,250,400,630,800,1000,1250,1600,2000,2500,3200,4000,5000,6300}),0)</f>
        <v>4000</v>
      </c>
      <c r="M4954" s="9" t="str">
        <f t="shared" si="386"/>
        <v>Flange Straight</v>
      </c>
      <c r="N4954" s="9" t="str">
        <f t="shared" si="387"/>
        <v>CU</v>
      </c>
      <c r="O4954" s="13" t="str">
        <f t="shared" si="388"/>
        <v>Tin</v>
      </c>
      <c r="P4954" s="9" t="str">
        <f t="shared" si="389"/>
        <v>PET</v>
      </c>
      <c r="Q4954" s="9" t="str">
        <f t="shared" si="390"/>
        <v>5</v>
      </c>
      <c r="R49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54" s="14" t="str">
        <f>IF(ProjectsDB[[#This Row],[Item Type]]="Straight Plug-In",_xlfn.TEXTJOIN("-",TRUE,M4954&amp;"-"&amp;_xlfn.LET(_xlpm.txt,ProjectsDB[[#This Row],[Assembly]],_xlpm.pos,FIND("SP",_xlpm.txt),_xlpm.pre,LEFT(_xlpm.txt,_xlpm.pos-1),IF(RIGHT(_xlpm.pre,3)="123","3PL",IF(RIGHT(_xlpm.pre,2)="12","2PL",IF(RIGHT(_xlpm.pre,1)="1","1PL","3PL")))),N4954,O4954,P4954,Q4954&amp;"W",R4954),_xlfn.TEXTJOIN("-",TRUE,M4954,N4954,O4954,P4954,Q4954&amp;"W",R4954))</f>
        <v>Flange Straight-CU-Tin-PET-5W-2</v>
      </c>
      <c r="T4954" s="14" t="str">
        <f>IF(COUNTIF(Cycletime[Element Desc.],ProjectsDB[[#This Row],[Element Desc.]])&gt;0,"Found","Not Found")</f>
        <v>Found</v>
      </c>
    </row>
    <row r="4955" spans="2:20" x14ac:dyDescent="0.25">
      <c r="B4955" s="8" t="s">
        <v>10183</v>
      </c>
      <c r="C4955" s="9" t="s">
        <v>9962</v>
      </c>
      <c r="D4955" s="9" t="s">
        <v>9963</v>
      </c>
      <c r="E4955" s="10">
        <v>1</v>
      </c>
      <c r="F4955" s="9" t="s">
        <v>9868</v>
      </c>
      <c r="G4955" s="9" t="s">
        <v>26</v>
      </c>
      <c r="H4955" s="11"/>
      <c r="I4955" s="12">
        <v>300</v>
      </c>
      <c r="J4955" s="12">
        <v>715</v>
      </c>
      <c r="K4955" s="12">
        <v>465</v>
      </c>
      <c r="L4955" s="12">
        <f t="array" ref="L4955">IFERROR(LOOKUP(2^15,SEARCH({"40A","63A","80A","100A","125A","160A","200A","250A","400A","630A","800A","1000A","1250A","1600A","2000A","2500A","3200A","4000A","5000A","6300A"},UPPER(D4955)),{40,63,80,100,125,160,200,250,400,630,800,1000,1250,1600,2000,2500,3200,4000,5000,6300}),0)</f>
        <v>4000</v>
      </c>
      <c r="M4955" s="9" t="str">
        <f t="shared" si="386"/>
        <v>Offset Flat</v>
      </c>
      <c r="N4955" s="9" t="str">
        <f t="shared" si="387"/>
        <v>CU</v>
      </c>
      <c r="O4955" s="13" t="str">
        <f t="shared" si="388"/>
        <v>Tin</v>
      </c>
      <c r="P4955" s="9" t="str">
        <f t="shared" si="389"/>
        <v>PET</v>
      </c>
      <c r="Q4955" s="9" t="str">
        <f t="shared" si="390"/>
        <v>5</v>
      </c>
      <c r="R49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55" s="14" t="str">
        <f>IF(ProjectsDB[[#This Row],[Item Type]]="Straight Plug-In",_xlfn.TEXTJOIN("-",TRUE,M4955&amp;"-"&amp;_xlfn.LET(_xlpm.txt,ProjectsDB[[#This Row],[Assembly]],_xlpm.pos,FIND("SP",_xlpm.txt),_xlpm.pre,LEFT(_xlpm.txt,_xlpm.pos-1),IF(RIGHT(_xlpm.pre,3)="123","3PL",IF(RIGHT(_xlpm.pre,2)="12","2PL",IF(RIGHT(_xlpm.pre,1)="1","1PL","3PL")))),N4955,O4955,P4955,Q4955&amp;"W",R4955),_xlfn.TEXTJOIN("-",TRUE,M4955,N4955,O4955,P4955,Q4955&amp;"W",R4955))</f>
        <v>Offset Flat-CU-Tin-PET-5W-2</v>
      </c>
      <c r="T4955" s="14" t="str">
        <f>IF(COUNTIF(Cycletime[Element Desc.],ProjectsDB[[#This Row],[Element Desc.]])&gt;0,"Found","Not Found")</f>
        <v>Found</v>
      </c>
    </row>
    <row r="4956" spans="2:20" x14ac:dyDescent="0.25">
      <c r="B4956" s="8" t="s">
        <v>10184</v>
      </c>
      <c r="C4956" s="9" t="s">
        <v>9979</v>
      </c>
      <c r="D4956" s="9" t="s">
        <v>9980</v>
      </c>
      <c r="E4956" s="10">
        <v>12</v>
      </c>
      <c r="F4956" s="9" t="s">
        <v>9868</v>
      </c>
      <c r="G4956" s="9" t="s">
        <v>26</v>
      </c>
      <c r="H4956" s="11"/>
      <c r="I4956" s="12"/>
      <c r="J4956" s="12"/>
      <c r="K4956" s="12"/>
      <c r="L4956" s="12">
        <f t="array" ref="L4956">IFERROR(LOOKUP(2^15,SEARCH({"40A","63A","80A","100A","125A","160A","200A","250A","400A","630A","800A","1000A","1250A","1600A","2000A","2500A","3200A","4000A","5000A","6300A"},UPPER(D4956)),{40,63,80,100,125,160,200,250,400,630,800,1000,1250,1600,2000,2500,3200,4000,5000,6300}),0)</f>
        <v>4000</v>
      </c>
      <c r="M4956" s="9" t="str">
        <f t="shared" si="386"/>
        <v>Joint Pack</v>
      </c>
      <c r="N4956" s="9" t="str">
        <f t="shared" si="387"/>
        <v>CU</v>
      </c>
      <c r="O4956" s="13" t="str">
        <f t="shared" si="388"/>
        <v>Tin</v>
      </c>
      <c r="P4956" s="9" t="str">
        <f t="shared" si="389"/>
        <v>None</v>
      </c>
      <c r="Q4956" s="9" t="str">
        <f t="shared" si="390"/>
        <v>5</v>
      </c>
      <c r="R49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56" s="14" t="str">
        <f>IF(ProjectsDB[[#This Row],[Item Type]]="Straight Plug-In",_xlfn.TEXTJOIN("-",TRUE,M4956&amp;"-"&amp;_xlfn.LET(_xlpm.txt,ProjectsDB[[#This Row],[Assembly]],_xlpm.pos,FIND("SP",_xlpm.txt),_xlpm.pre,LEFT(_xlpm.txt,_xlpm.pos-1),IF(RIGHT(_xlpm.pre,3)="123","3PL",IF(RIGHT(_xlpm.pre,2)="12","2PL",IF(RIGHT(_xlpm.pre,1)="1","1PL","3PL")))),N4956,O4956,P4956,Q4956&amp;"W",R4956),_xlfn.TEXTJOIN("-",TRUE,M4956,N4956,O4956,P4956,Q4956&amp;"W",R4956))</f>
        <v>Joint Pack-CU-Tin-None-5W-2</v>
      </c>
      <c r="T4956" s="14" t="str">
        <f>IF(COUNTIF(Cycletime[Element Desc.],ProjectsDB[[#This Row],[Element Desc.]])&gt;0,"Found","Not Found")</f>
        <v>Found</v>
      </c>
    </row>
    <row r="4957" spans="2:20" x14ac:dyDescent="0.25">
      <c r="B4957" s="8" t="s">
        <v>10185</v>
      </c>
      <c r="C4957" s="9" t="s">
        <v>1767</v>
      </c>
      <c r="D4957" s="9" t="s">
        <v>1768</v>
      </c>
      <c r="E4957" s="10">
        <v>19</v>
      </c>
      <c r="F4957" s="9" t="s">
        <v>9868</v>
      </c>
      <c r="G4957" s="9" t="s">
        <v>26</v>
      </c>
      <c r="H4957" s="11"/>
      <c r="I4957" s="12"/>
      <c r="J4957" s="12"/>
      <c r="K4957" s="12"/>
      <c r="L4957" s="12">
        <f t="array" ref="L4957">IFERROR(LOOKUP(2^15,SEARCH({"40A","63A","80A","100A","125A","160A","200A","250A","400A","630A","800A","1000A","1250A","1600A","2000A","2500A","3200A","4000A","5000A","6300A"},UPPER(D4957)),{40,63,80,100,125,160,200,250,400,630,800,1000,1250,1600,2000,2500,3200,4000,5000,6300}),0)</f>
        <v>4000</v>
      </c>
      <c r="M4957" s="9" t="str">
        <f t="shared" si="386"/>
        <v>Hanger Support</v>
      </c>
      <c r="N4957" s="9" t="str">
        <f t="shared" si="387"/>
        <v>CU</v>
      </c>
      <c r="O4957" s="13" t="str">
        <f t="shared" si="388"/>
        <v>None</v>
      </c>
      <c r="P4957" s="9" t="str">
        <f t="shared" si="389"/>
        <v>None</v>
      </c>
      <c r="Q4957" s="9" t="str">
        <f t="shared" si="390"/>
        <v>0</v>
      </c>
      <c r="R49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57" s="14" t="str">
        <f>IF(ProjectsDB[[#This Row],[Item Type]]="Straight Plug-In",_xlfn.TEXTJOIN("-",TRUE,M4957&amp;"-"&amp;_xlfn.LET(_xlpm.txt,ProjectsDB[[#This Row],[Assembly]],_xlpm.pos,FIND("SP",_xlpm.txt),_xlpm.pre,LEFT(_xlpm.txt,_xlpm.pos-1),IF(RIGHT(_xlpm.pre,3)="123","3PL",IF(RIGHT(_xlpm.pre,2)="12","2PL",IF(RIGHT(_xlpm.pre,1)="1","1PL","3PL")))),N4957,O4957,P4957,Q4957&amp;"W",R4957),_xlfn.TEXTJOIN("-",TRUE,M4957,N4957,O4957,P4957,Q4957&amp;"W",R4957))</f>
        <v>Hanger Support-CU-None-None-0W-2</v>
      </c>
      <c r="T4957" s="14" t="str">
        <f>IF(COUNTIF(Cycletime[Element Desc.],ProjectsDB[[#This Row],[Element Desc.]])&gt;0,"Found","Not Found")</f>
        <v>Found</v>
      </c>
    </row>
    <row r="4958" spans="2:20" x14ac:dyDescent="0.25">
      <c r="B4958" s="8" t="s">
        <v>10186</v>
      </c>
      <c r="C4958" s="9" t="s">
        <v>9956</v>
      </c>
      <c r="D4958" s="9" t="s">
        <v>9957</v>
      </c>
      <c r="E4958" s="10">
        <v>1</v>
      </c>
      <c r="F4958" s="9" t="s">
        <v>9868</v>
      </c>
      <c r="G4958" s="9" t="s">
        <v>26</v>
      </c>
      <c r="H4958" s="11"/>
      <c r="I4958" s="12">
        <v>2200</v>
      </c>
      <c r="J4958" s="12"/>
      <c r="K4958" s="12"/>
      <c r="L4958" s="12">
        <f t="array" ref="L4958">IFERROR(LOOKUP(2^15,SEARCH({"40A","63A","80A","100A","125A","160A","200A","250A","400A","630A","800A","1000A","1250A","1600A","2000A","2500A","3200A","4000A","5000A","6300A"},UPPER(D4958)),{40,63,80,100,125,160,200,250,400,630,800,1000,1250,1600,2000,2500,3200,4000,5000,6300}),0)</f>
        <v>4000</v>
      </c>
      <c r="M4958" s="9" t="str">
        <f t="shared" si="386"/>
        <v>Straight Feeder</v>
      </c>
      <c r="N4958" s="9" t="str">
        <f t="shared" si="387"/>
        <v>CU</v>
      </c>
      <c r="O4958" s="13" t="str">
        <f t="shared" si="388"/>
        <v>Tin</v>
      </c>
      <c r="P4958" s="9" t="str">
        <f t="shared" si="389"/>
        <v>PET</v>
      </c>
      <c r="Q4958" s="9" t="str">
        <f t="shared" si="390"/>
        <v>5</v>
      </c>
      <c r="R49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58" s="14" t="str">
        <f>IF(ProjectsDB[[#This Row],[Item Type]]="Straight Plug-In",_xlfn.TEXTJOIN("-",TRUE,M4958&amp;"-"&amp;_xlfn.LET(_xlpm.txt,ProjectsDB[[#This Row],[Assembly]],_xlpm.pos,FIND("SP",_xlpm.txt),_xlpm.pre,LEFT(_xlpm.txt,_xlpm.pos-1),IF(RIGHT(_xlpm.pre,3)="123","3PL",IF(RIGHT(_xlpm.pre,2)="12","2PL",IF(RIGHT(_xlpm.pre,1)="1","1PL","3PL")))),N4958,O4958,P4958,Q4958&amp;"W",R4958),_xlfn.TEXTJOIN("-",TRUE,M4958,N4958,O4958,P4958,Q4958&amp;"W",R4958))</f>
        <v>Straight Feeder-CU-Tin-PET-5W-2</v>
      </c>
      <c r="T4958" s="14" t="str">
        <f>IF(COUNTIF(Cycletime[Element Desc.],ProjectsDB[[#This Row],[Element Desc.]])&gt;0,"Found","Not Found")</f>
        <v>Found</v>
      </c>
    </row>
    <row r="4959" spans="2:20" x14ac:dyDescent="0.25">
      <c r="B4959" s="8" t="s">
        <v>10187</v>
      </c>
      <c r="C4959" s="9" t="s">
        <v>1770</v>
      </c>
      <c r="D4959" s="9" t="s">
        <v>1771</v>
      </c>
      <c r="E4959" s="10">
        <v>3</v>
      </c>
      <c r="F4959" s="9" t="s">
        <v>9868</v>
      </c>
      <c r="G4959" s="9" t="s">
        <v>26</v>
      </c>
      <c r="H4959" s="11"/>
      <c r="I4959" s="12"/>
      <c r="J4959" s="12"/>
      <c r="K4959" s="12"/>
      <c r="L4959" s="12">
        <f t="array" ref="L4959">IFERROR(LOOKUP(2^15,SEARCH({"40A","63A","80A","100A","125A","160A","200A","250A","400A","630A","800A","1000A","1250A","1600A","2000A","2500A","3200A","4000A","5000A","6300A"},UPPER(D4959)),{40,63,80,100,125,160,200,250,400,630,800,1000,1250,1600,2000,2500,3200,4000,5000,6300}),0)</f>
        <v>4000</v>
      </c>
      <c r="M4959" s="9" t="str">
        <f t="shared" si="386"/>
        <v>Hanger Support</v>
      </c>
      <c r="N4959" s="9" t="str">
        <f t="shared" si="387"/>
        <v>CU</v>
      </c>
      <c r="O4959" s="13" t="str">
        <f t="shared" si="388"/>
        <v>None</v>
      </c>
      <c r="P4959" s="9" t="str">
        <f t="shared" si="389"/>
        <v>None</v>
      </c>
      <c r="Q4959" s="9" t="str">
        <f t="shared" si="390"/>
        <v>0</v>
      </c>
      <c r="R49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59" s="14" t="str">
        <f>IF(ProjectsDB[[#This Row],[Item Type]]="Straight Plug-In",_xlfn.TEXTJOIN("-",TRUE,M4959&amp;"-"&amp;_xlfn.LET(_xlpm.txt,ProjectsDB[[#This Row],[Assembly]],_xlpm.pos,FIND("SP",_xlpm.txt),_xlpm.pre,LEFT(_xlpm.txt,_xlpm.pos-1),IF(RIGHT(_xlpm.pre,3)="123","3PL",IF(RIGHT(_xlpm.pre,2)="12","2PL",IF(RIGHT(_xlpm.pre,1)="1","1PL","3PL")))),N4959,O4959,P4959,Q4959&amp;"W",R4959),_xlfn.TEXTJOIN("-",TRUE,M4959,N4959,O4959,P4959,Q4959&amp;"W",R4959))</f>
        <v>Hanger Support-CU-None-None-0W-2</v>
      </c>
      <c r="T4959" s="14" t="str">
        <f>IF(COUNTIF(Cycletime[Element Desc.],ProjectsDB[[#This Row],[Element Desc.]])&gt;0,"Found","Not Found")</f>
        <v>Found</v>
      </c>
    </row>
    <row r="4960" spans="2:20" x14ac:dyDescent="0.25">
      <c r="B4960" s="8" t="s">
        <v>10188</v>
      </c>
      <c r="C4960" s="9" t="s">
        <v>9968</v>
      </c>
      <c r="D4960" s="9" t="s">
        <v>9969</v>
      </c>
      <c r="E4960" s="10">
        <v>6</v>
      </c>
      <c r="F4960" s="9" t="s">
        <v>9868</v>
      </c>
      <c r="G4960" s="9" t="s">
        <v>26</v>
      </c>
      <c r="H4960" s="11"/>
      <c r="I4960" s="12">
        <v>3000</v>
      </c>
      <c r="J4960" s="12"/>
      <c r="K4960" s="12"/>
      <c r="L4960" s="12">
        <f t="array" ref="L4960">IFERROR(LOOKUP(2^15,SEARCH({"40A","63A","80A","100A","125A","160A","200A","250A","400A","630A","800A","1000A","1250A","1600A","2000A","2500A","3200A","4000A","5000A","6300A"},UPPER(D4960)),{40,63,80,100,125,160,200,250,400,630,800,1000,1250,1600,2000,2500,3200,4000,5000,6300}),0)</f>
        <v>4000</v>
      </c>
      <c r="M4960" s="9" t="str">
        <f t="shared" si="386"/>
        <v>Straight Feeder</v>
      </c>
      <c r="N4960" s="9" t="str">
        <f t="shared" si="387"/>
        <v>CU</v>
      </c>
      <c r="O4960" s="13" t="str">
        <f t="shared" si="388"/>
        <v>Tin</v>
      </c>
      <c r="P4960" s="9" t="str">
        <f t="shared" si="389"/>
        <v>PET</v>
      </c>
      <c r="Q4960" s="9" t="str">
        <f t="shared" si="390"/>
        <v>5</v>
      </c>
      <c r="R49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60" s="14" t="str">
        <f>IF(ProjectsDB[[#This Row],[Item Type]]="Straight Plug-In",_xlfn.TEXTJOIN("-",TRUE,M4960&amp;"-"&amp;_xlfn.LET(_xlpm.txt,ProjectsDB[[#This Row],[Assembly]],_xlpm.pos,FIND("SP",_xlpm.txt),_xlpm.pre,LEFT(_xlpm.txt,_xlpm.pos-1),IF(RIGHT(_xlpm.pre,3)="123","3PL",IF(RIGHT(_xlpm.pre,2)="12","2PL",IF(RIGHT(_xlpm.pre,1)="1","1PL","3PL")))),N4960,O4960,P4960,Q4960&amp;"W",R4960),_xlfn.TEXTJOIN("-",TRUE,M4960,N4960,O4960,P4960,Q4960&amp;"W",R4960))</f>
        <v>Straight Feeder-CU-Tin-PET-5W-2</v>
      </c>
      <c r="T4960" s="14" t="str">
        <f>IF(COUNTIF(Cycletime[Element Desc.],ProjectsDB[[#This Row],[Element Desc.]])&gt;0,"Found","Not Found")</f>
        <v>Found</v>
      </c>
    </row>
    <row r="4961" spans="2:20" x14ac:dyDescent="0.25">
      <c r="B4961" s="8" t="s">
        <v>10189</v>
      </c>
      <c r="C4961" s="9" t="s">
        <v>9965</v>
      </c>
      <c r="D4961" s="9" t="s">
        <v>9966</v>
      </c>
      <c r="E4961" s="10">
        <v>1</v>
      </c>
      <c r="F4961" s="9" t="s">
        <v>9868</v>
      </c>
      <c r="G4961" s="9" t="s">
        <v>26</v>
      </c>
      <c r="H4961" s="11"/>
      <c r="I4961" s="12">
        <v>465</v>
      </c>
      <c r="J4961" s="12">
        <v>465</v>
      </c>
      <c r="K4961" s="12"/>
      <c r="L4961" s="12">
        <f t="array" ref="L4961">IFERROR(LOOKUP(2^15,SEARCH({"40A","63A","80A","100A","125A","160A","200A","250A","400A","630A","800A","1000A","1250A","1600A","2000A","2500A","3200A","4000A","5000A","6300A"},UPPER(D4961)),{40,63,80,100,125,160,200,250,400,630,800,1000,1250,1600,2000,2500,3200,4000,5000,6300}),0)</f>
        <v>4000</v>
      </c>
      <c r="M4961" s="9" t="str">
        <f t="shared" si="386"/>
        <v>Elbow Edge</v>
      </c>
      <c r="N4961" s="9" t="str">
        <f t="shared" si="387"/>
        <v>CU</v>
      </c>
      <c r="O4961" s="13" t="str">
        <f t="shared" si="388"/>
        <v>Tin</v>
      </c>
      <c r="P4961" s="9" t="str">
        <f t="shared" si="389"/>
        <v>PET</v>
      </c>
      <c r="Q4961" s="9" t="str">
        <f t="shared" si="390"/>
        <v>5</v>
      </c>
      <c r="R49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61" s="14" t="str">
        <f>IF(ProjectsDB[[#This Row],[Item Type]]="Straight Plug-In",_xlfn.TEXTJOIN("-",TRUE,M4961&amp;"-"&amp;_xlfn.LET(_xlpm.txt,ProjectsDB[[#This Row],[Assembly]],_xlpm.pos,FIND("SP",_xlpm.txt),_xlpm.pre,LEFT(_xlpm.txt,_xlpm.pos-1),IF(RIGHT(_xlpm.pre,3)="123","3PL",IF(RIGHT(_xlpm.pre,2)="12","2PL",IF(RIGHT(_xlpm.pre,1)="1","1PL","3PL")))),N4961,O4961,P4961,Q4961&amp;"W",R4961),_xlfn.TEXTJOIN("-",TRUE,M4961,N4961,O4961,P4961,Q4961&amp;"W",R4961))</f>
        <v>Elbow Edge-CU-Tin-PET-5W-2</v>
      </c>
      <c r="T4961" s="14" t="str">
        <f>IF(COUNTIF(Cycletime[Element Desc.],ProjectsDB[[#This Row],[Element Desc.]])&gt;0,"Found","Not Found")</f>
        <v>Found</v>
      </c>
    </row>
    <row r="4962" spans="2:20" x14ac:dyDescent="0.25">
      <c r="B4962" s="8" t="s">
        <v>10190</v>
      </c>
      <c r="C4962" s="9" t="s">
        <v>9959</v>
      </c>
      <c r="D4962" s="9" t="s">
        <v>9960</v>
      </c>
      <c r="E4962" s="10">
        <v>1</v>
      </c>
      <c r="F4962" s="9" t="s">
        <v>9868</v>
      </c>
      <c r="G4962" s="9" t="s">
        <v>26</v>
      </c>
      <c r="H4962" s="11"/>
      <c r="I4962" s="12">
        <v>300</v>
      </c>
      <c r="J4962" s="12">
        <v>300</v>
      </c>
      <c r="K4962" s="12"/>
      <c r="L4962" s="12">
        <f t="array" ref="L4962">IFERROR(LOOKUP(2^15,SEARCH({"40A","63A","80A","100A","125A","160A","200A","250A","400A","630A","800A","1000A","1250A","1600A","2000A","2500A","3200A","4000A","5000A","6300A"},UPPER(D4962)),{40,63,80,100,125,160,200,250,400,630,800,1000,1250,1600,2000,2500,3200,4000,5000,6300}),0)</f>
        <v>4000</v>
      </c>
      <c r="M4962" s="9" t="str">
        <f t="shared" si="386"/>
        <v>Elbow Flat</v>
      </c>
      <c r="N4962" s="9" t="str">
        <f t="shared" si="387"/>
        <v>CU</v>
      </c>
      <c r="O4962" s="13" t="str">
        <f t="shared" si="388"/>
        <v>Tin</v>
      </c>
      <c r="P4962" s="9" t="str">
        <f t="shared" si="389"/>
        <v>PET</v>
      </c>
      <c r="Q4962" s="9" t="str">
        <f t="shared" si="390"/>
        <v>5</v>
      </c>
      <c r="R49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62" s="14" t="str">
        <f>IF(ProjectsDB[[#This Row],[Item Type]]="Straight Plug-In",_xlfn.TEXTJOIN("-",TRUE,M4962&amp;"-"&amp;_xlfn.LET(_xlpm.txt,ProjectsDB[[#This Row],[Assembly]],_xlpm.pos,FIND("SP",_xlpm.txt),_xlpm.pre,LEFT(_xlpm.txt,_xlpm.pos-1),IF(RIGHT(_xlpm.pre,3)="123","3PL",IF(RIGHT(_xlpm.pre,2)="12","2PL",IF(RIGHT(_xlpm.pre,1)="1","1PL","3PL")))),N4962,O4962,P4962,Q4962&amp;"W",R4962),_xlfn.TEXTJOIN("-",TRUE,M4962,N4962,O4962,P4962,Q4962&amp;"W",R4962))</f>
        <v>Elbow Flat-CU-Tin-PET-5W-2</v>
      </c>
      <c r="T4962" s="14" t="str">
        <f>IF(COUNTIF(Cycletime[Element Desc.],ProjectsDB[[#This Row],[Element Desc.]])&gt;0,"Found","Not Found")</f>
        <v>Found</v>
      </c>
    </row>
    <row r="4963" spans="2:20" x14ac:dyDescent="0.25">
      <c r="B4963" s="8" t="s">
        <v>10191</v>
      </c>
      <c r="C4963" s="9" t="s">
        <v>9974</v>
      </c>
      <c r="D4963" s="9" t="s">
        <v>9975</v>
      </c>
      <c r="E4963" s="10">
        <v>1</v>
      </c>
      <c r="F4963" s="9" t="s">
        <v>9868</v>
      </c>
      <c r="G4963" s="9" t="s">
        <v>26</v>
      </c>
      <c r="H4963" s="11"/>
      <c r="I4963" s="12">
        <v>2620</v>
      </c>
      <c r="J4963" s="12"/>
      <c r="K4963" s="12"/>
      <c r="L4963" s="12">
        <f t="array" ref="L4963">IFERROR(LOOKUP(2^15,SEARCH({"40A","63A","80A","100A","125A","160A","200A","250A","400A","630A","800A","1000A","1250A","1600A","2000A","2500A","3200A","4000A","5000A","6300A"},UPPER(D4963)),{40,63,80,100,125,160,200,250,400,630,800,1000,1250,1600,2000,2500,3200,4000,5000,6300}),0)</f>
        <v>4000</v>
      </c>
      <c r="M4963" s="9" t="str">
        <f t="shared" si="386"/>
        <v>Straight Feeder</v>
      </c>
      <c r="N4963" s="9" t="str">
        <f t="shared" si="387"/>
        <v>CU</v>
      </c>
      <c r="O4963" s="13" t="str">
        <f t="shared" si="388"/>
        <v>Tin</v>
      </c>
      <c r="P4963" s="9" t="str">
        <f t="shared" si="389"/>
        <v>PET</v>
      </c>
      <c r="Q4963" s="9" t="str">
        <f t="shared" si="390"/>
        <v>5</v>
      </c>
      <c r="R49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63" s="14" t="str">
        <f>IF(ProjectsDB[[#This Row],[Item Type]]="Straight Plug-In",_xlfn.TEXTJOIN("-",TRUE,M4963&amp;"-"&amp;_xlfn.LET(_xlpm.txt,ProjectsDB[[#This Row],[Assembly]],_xlpm.pos,FIND("SP",_xlpm.txt),_xlpm.pre,LEFT(_xlpm.txt,_xlpm.pos-1),IF(RIGHT(_xlpm.pre,3)="123","3PL",IF(RIGHT(_xlpm.pre,2)="12","2PL",IF(RIGHT(_xlpm.pre,1)="1","1PL","3PL")))),N4963,O4963,P4963,Q4963&amp;"W",R4963),_xlfn.TEXTJOIN("-",TRUE,M4963,N4963,O4963,P4963,Q4963&amp;"W",R4963))</f>
        <v>Straight Feeder-CU-Tin-PET-5W-2</v>
      </c>
      <c r="T4963" s="14" t="str">
        <f>IF(COUNTIF(Cycletime[Element Desc.],ProjectsDB[[#This Row],[Element Desc.]])&gt;0,"Found","Not Found")</f>
        <v>Found</v>
      </c>
    </row>
    <row r="4964" spans="2:20" x14ac:dyDescent="0.25">
      <c r="B4964" s="8" t="s">
        <v>10192</v>
      </c>
      <c r="C4964" s="9" t="s">
        <v>9985</v>
      </c>
      <c r="D4964" s="9" t="s">
        <v>9986</v>
      </c>
      <c r="E4964" s="10">
        <v>2</v>
      </c>
      <c r="F4964" s="9" t="s">
        <v>9868</v>
      </c>
      <c r="G4964" s="9" t="s">
        <v>26</v>
      </c>
      <c r="H4964" s="11"/>
      <c r="I4964" s="12">
        <v>425</v>
      </c>
      <c r="J4964" s="12"/>
      <c r="K4964" s="12"/>
      <c r="L4964" s="12">
        <f t="array" ref="L4964">IFERROR(LOOKUP(2^15,SEARCH({"40A","63A","80A","100A","125A","160A","200A","250A","400A","630A","800A","1000A","1250A","1600A","2000A","2500A","3200A","4000A","5000A","6300A"},UPPER(D4964)),{40,63,80,100,125,160,200,250,400,630,800,1000,1250,1600,2000,2500,3200,4000,5000,6300}),0)</f>
        <v>4000</v>
      </c>
      <c r="M4964" s="9" t="str">
        <f t="shared" si="386"/>
        <v>Flange Straight</v>
      </c>
      <c r="N4964" s="9" t="str">
        <f t="shared" si="387"/>
        <v>CU</v>
      </c>
      <c r="O4964" s="13" t="str">
        <f t="shared" si="388"/>
        <v>Tin</v>
      </c>
      <c r="P4964" s="9" t="str">
        <f t="shared" si="389"/>
        <v>PET</v>
      </c>
      <c r="Q4964" s="9" t="str">
        <f t="shared" si="390"/>
        <v>5</v>
      </c>
      <c r="R49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64" s="14" t="str">
        <f>IF(ProjectsDB[[#This Row],[Item Type]]="Straight Plug-In",_xlfn.TEXTJOIN("-",TRUE,M4964&amp;"-"&amp;_xlfn.LET(_xlpm.txt,ProjectsDB[[#This Row],[Assembly]],_xlpm.pos,FIND("SP",_xlpm.txt),_xlpm.pre,LEFT(_xlpm.txt,_xlpm.pos-1),IF(RIGHT(_xlpm.pre,3)="123","3PL",IF(RIGHT(_xlpm.pre,2)="12","2PL",IF(RIGHT(_xlpm.pre,1)="1","1PL","3PL")))),N4964,O4964,P4964,Q4964&amp;"W",R4964),_xlfn.TEXTJOIN("-",TRUE,M4964,N4964,O4964,P4964,Q4964&amp;"W",R4964))</f>
        <v>Flange Straight-CU-Tin-PET-5W-2</v>
      </c>
      <c r="T4964" s="14" t="str">
        <f>IF(COUNTIF(Cycletime[Element Desc.],ProjectsDB[[#This Row],[Element Desc.]])&gt;0,"Found","Not Found")</f>
        <v>Found</v>
      </c>
    </row>
    <row r="4965" spans="2:20" x14ac:dyDescent="0.25">
      <c r="B4965" s="8" t="s">
        <v>10193</v>
      </c>
      <c r="C4965" s="9" t="s">
        <v>9982</v>
      </c>
      <c r="D4965" s="9" t="s">
        <v>9983</v>
      </c>
      <c r="E4965" s="10">
        <v>1</v>
      </c>
      <c r="F4965" s="9" t="s">
        <v>9868</v>
      </c>
      <c r="G4965" s="9" t="s">
        <v>26</v>
      </c>
      <c r="H4965" s="11"/>
      <c r="I4965" s="12">
        <v>2200</v>
      </c>
      <c r="J4965" s="12"/>
      <c r="K4965" s="12"/>
      <c r="L4965" s="12">
        <f t="array" ref="L4965">IFERROR(LOOKUP(2^15,SEARCH({"40A","63A","80A","100A","125A","160A","200A","250A","400A","630A","800A","1000A","1250A","1600A","2000A","2500A","3200A","4000A","5000A","6300A"},UPPER(D4965)),{40,63,80,100,125,160,200,250,400,630,800,1000,1250,1600,2000,2500,3200,4000,5000,6300}),0)</f>
        <v>4000</v>
      </c>
      <c r="M4965" s="9" t="str">
        <f t="shared" si="386"/>
        <v>Straight Feeder</v>
      </c>
      <c r="N4965" s="9" t="str">
        <f t="shared" si="387"/>
        <v>CU</v>
      </c>
      <c r="O4965" s="13" t="str">
        <f t="shared" si="388"/>
        <v>Tin</v>
      </c>
      <c r="P4965" s="9" t="str">
        <f t="shared" si="389"/>
        <v>PET</v>
      </c>
      <c r="Q4965" s="9" t="str">
        <f t="shared" si="390"/>
        <v>5</v>
      </c>
      <c r="R49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65" s="14" t="str">
        <f>IF(ProjectsDB[[#This Row],[Item Type]]="Straight Plug-In",_xlfn.TEXTJOIN("-",TRUE,M4965&amp;"-"&amp;_xlfn.LET(_xlpm.txt,ProjectsDB[[#This Row],[Assembly]],_xlpm.pos,FIND("SP",_xlpm.txt),_xlpm.pre,LEFT(_xlpm.txt,_xlpm.pos-1),IF(RIGHT(_xlpm.pre,3)="123","3PL",IF(RIGHT(_xlpm.pre,2)="12","2PL",IF(RIGHT(_xlpm.pre,1)="1","1PL","3PL")))),N4965,O4965,P4965,Q4965&amp;"W",R4965),_xlfn.TEXTJOIN("-",TRUE,M4965,N4965,O4965,P4965,Q4965&amp;"W",R4965))</f>
        <v>Straight Feeder-CU-Tin-PET-5W-2</v>
      </c>
      <c r="T4965" s="14" t="str">
        <f>IF(COUNTIF(Cycletime[Element Desc.],ProjectsDB[[#This Row],[Element Desc.]])&gt;0,"Found","Not Found")</f>
        <v>Found</v>
      </c>
    </row>
    <row r="4966" spans="2:20" x14ac:dyDescent="0.25">
      <c r="B4966" s="8" t="s">
        <v>10194</v>
      </c>
      <c r="C4966" s="9" t="s">
        <v>1770</v>
      </c>
      <c r="D4966" s="9" t="s">
        <v>1771</v>
      </c>
      <c r="E4966" s="10">
        <v>3</v>
      </c>
      <c r="F4966" s="9" t="s">
        <v>9868</v>
      </c>
      <c r="G4966" s="9" t="s">
        <v>26</v>
      </c>
      <c r="H4966" s="11"/>
      <c r="I4966" s="12"/>
      <c r="J4966" s="12"/>
      <c r="K4966" s="12"/>
      <c r="L4966" s="12">
        <f t="array" ref="L4966">IFERROR(LOOKUP(2^15,SEARCH({"40A","63A","80A","100A","125A","160A","200A","250A","400A","630A","800A","1000A","1250A","1600A","2000A","2500A","3200A","4000A","5000A","6300A"},UPPER(D4966)),{40,63,80,100,125,160,200,250,400,630,800,1000,1250,1600,2000,2500,3200,4000,5000,6300}),0)</f>
        <v>4000</v>
      </c>
      <c r="M4966" s="9" t="str">
        <f t="shared" si="386"/>
        <v>Hanger Support</v>
      </c>
      <c r="N4966" s="9" t="str">
        <f t="shared" si="387"/>
        <v>CU</v>
      </c>
      <c r="O4966" s="13" t="str">
        <f t="shared" si="388"/>
        <v>None</v>
      </c>
      <c r="P4966" s="9" t="str">
        <f t="shared" si="389"/>
        <v>None</v>
      </c>
      <c r="Q4966" s="9" t="str">
        <f t="shared" si="390"/>
        <v>0</v>
      </c>
      <c r="R49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66" s="14" t="str">
        <f>IF(ProjectsDB[[#This Row],[Item Type]]="Straight Plug-In",_xlfn.TEXTJOIN("-",TRUE,M4966&amp;"-"&amp;_xlfn.LET(_xlpm.txt,ProjectsDB[[#This Row],[Assembly]],_xlpm.pos,FIND("SP",_xlpm.txt),_xlpm.pre,LEFT(_xlpm.txt,_xlpm.pos-1),IF(RIGHT(_xlpm.pre,3)="123","3PL",IF(RIGHT(_xlpm.pre,2)="12","2PL",IF(RIGHT(_xlpm.pre,1)="1","1PL","3PL")))),N4966,O4966,P4966,Q4966&amp;"W",R4966),_xlfn.TEXTJOIN("-",TRUE,M4966,N4966,O4966,P4966,Q4966&amp;"W",R4966))</f>
        <v>Hanger Support-CU-None-None-0W-2</v>
      </c>
      <c r="T4966" s="14" t="str">
        <f>IF(COUNTIF(Cycletime[Element Desc.],ProjectsDB[[#This Row],[Element Desc.]])&gt;0,"Found","Not Found")</f>
        <v>Found</v>
      </c>
    </row>
    <row r="4967" spans="2:20" x14ac:dyDescent="0.25">
      <c r="B4967" s="8" t="s">
        <v>10195</v>
      </c>
      <c r="C4967" s="9" t="s">
        <v>1767</v>
      </c>
      <c r="D4967" s="9" t="s">
        <v>1768</v>
      </c>
      <c r="E4967" s="10">
        <v>18</v>
      </c>
      <c r="F4967" s="9" t="s">
        <v>9868</v>
      </c>
      <c r="G4967" s="9" t="s">
        <v>26</v>
      </c>
      <c r="H4967" s="11"/>
      <c r="I4967" s="12"/>
      <c r="J4967" s="12"/>
      <c r="K4967" s="12"/>
      <c r="L4967" s="12">
        <f t="array" ref="L4967">IFERROR(LOOKUP(2^15,SEARCH({"40A","63A","80A","100A","125A","160A","200A","250A","400A","630A","800A","1000A","1250A","1600A","2000A","2500A","3200A","4000A","5000A","6300A"},UPPER(D4967)),{40,63,80,100,125,160,200,250,400,630,800,1000,1250,1600,2000,2500,3200,4000,5000,6300}),0)</f>
        <v>4000</v>
      </c>
      <c r="M4967" s="9" t="str">
        <f t="shared" si="386"/>
        <v>Hanger Support</v>
      </c>
      <c r="N4967" s="9" t="str">
        <f t="shared" si="387"/>
        <v>CU</v>
      </c>
      <c r="O4967" s="13" t="str">
        <f t="shared" si="388"/>
        <v>None</v>
      </c>
      <c r="P4967" s="9" t="str">
        <f t="shared" si="389"/>
        <v>None</v>
      </c>
      <c r="Q4967" s="9" t="str">
        <f t="shared" si="390"/>
        <v>0</v>
      </c>
      <c r="R49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67" s="14" t="str">
        <f>IF(ProjectsDB[[#This Row],[Item Type]]="Straight Plug-In",_xlfn.TEXTJOIN("-",TRUE,M4967&amp;"-"&amp;_xlfn.LET(_xlpm.txt,ProjectsDB[[#This Row],[Assembly]],_xlpm.pos,FIND("SP",_xlpm.txt),_xlpm.pre,LEFT(_xlpm.txt,_xlpm.pos-1),IF(RIGHT(_xlpm.pre,3)="123","3PL",IF(RIGHT(_xlpm.pre,2)="12","2PL",IF(RIGHT(_xlpm.pre,1)="1","1PL","3PL")))),N4967,O4967,P4967,Q4967&amp;"W",R4967),_xlfn.TEXTJOIN("-",TRUE,M4967,N4967,O4967,P4967,Q4967&amp;"W",R4967))</f>
        <v>Hanger Support-CU-None-None-0W-2</v>
      </c>
      <c r="T4967" s="14" t="str">
        <f>IF(COUNTIF(Cycletime[Element Desc.],ProjectsDB[[#This Row],[Element Desc.]])&gt;0,"Found","Not Found")</f>
        <v>Found</v>
      </c>
    </row>
    <row r="4968" spans="2:20" x14ac:dyDescent="0.25">
      <c r="B4968" s="8" t="s">
        <v>10196</v>
      </c>
      <c r="C4968" s="9" t="s">
        <v>9988</v>
      </c>
      <c r="D4968" s="9" t="s">
        <v>9989</v>
      </c>
      <c r="E4968" s="10">
        <v>1</v>
      </c>
      <c r="F4968" s="9" t="s">
        <v>9868</v>
      </c>
      <c r="G4968" s="9" t="s">
        <v>26</v>
      </c>
      <c r="H4968" s="11"/>
      <c r="I4968" s="12">
        <v>300</v>
      </c>
      <c r="J4968" s="12">
        <v>715</v>
      </c>
      <c r="K4968" s="12">
        <v>465</v>
      </c>
      <c r="L4968" s="12">
        <f t="array" ref="L4968">IFERROR(LOOKUP(2^15,SEARCH({"40A","63A","80A","100A","125A","160A","200A","250A","400A","630A","800A","1000A","1250A","1600A","2000A","2500A","3200A","4000A","5000A","6300A"},UPPER(D4968)),{40,63,80,100,125,160,200,250,400,630,800,1000,1250,1600,2000,2500,3200,4000,5000,6300}),0)</f>
        <v>4000</v>
      </c>
      <c r="M4968" s="9" t="str">
        <f t="shared" si="386"/>
        <v>Offset Flat</v>
      </c>
      <c r="N4968" s="9" t="str">
        <f t="shared" si="387"/>
        <v>CU</v>
      </c>
      <c r="O4968" s="13" t="str">
        <f t="shared" si="388"/>
        <v>Tin</v>
      </c>
      <c r="P4968" s="9" t="str">
        <f t="shared" si="389"/>
        <v>PET</v>
      </c>
      <c r="Q4968" s="9" t="str">
        <f t="shared" si="390"/>
        <v>5</v>
      </c>
      <c r="R49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68" s="14" t="str">
        <f>IF(ProjectsDB[[#This Row],[Item Type]]="Straight Plug-In",_xlfn.TEXTJOIN("-",TRUE,M4968&amp;"-"&amp;_xlfn.LET(_xlpm.txt,ProjectsDB[[#This Row],[Assembly]],_xlpm.pos,FIND("SP",_xlpm.txt),_xlpm.pre,LEFT(_xlpm.txt,_xlpm.pos-1),IF(RIGHT(_xlpm.pre,3)="123","3PL",IF(RIGHT(_xlpm.pre,2)="12","2PL",IF(RIGHT(_xlpm.pre,1)="1","1PL","3PL")))),N4968,O4968,P4968,Q4968&amp;"W",R4968),_xlfn.TEXTJOIN("-",TRUE,M4968,N4968,O4968,P4968,Q4968&amp;"W",R4968))</f>
        <v>Offset Flat-CU-Tin-PET-5W-2</v>
      </c>
      <c r="T4968" s="14" t="str">
        <f>IF(COUNTIF(Cycletime[Element Desc.],ProjectsDB[[#This Row],[Element Desc.]])&gt;0,"Found","Not Found")</f>
        <v>Found</v>
      </c>
    </row>
    <row r="4969" spans="2:20" x14ac:dyDescent="0.25">
      <c r="B4969" s="8" t="s">
        <v>10197</v>
      </c>
      <c r="C4969" s="9" t="s">
        <v>9991</v>
      </c>
      <c r="D4969" s="9" t="s">
        <v>9992</v>
      </c>
      <c r="E4969" s="10">
        <v>5</v>
      </c>
      <c r="F4969" s="9" t="s">
        <v>9868</v>
      </c>
      <c r="G4969" s="9" t="s">
        <v>26</v>
      </c>
      <c r="H4969" s="11"/>
      <c r="I4969" s="12">
        <v>3000</v>
      </c>
      <c r="J4969" s="12"/>
      <c r="K4969" s="12"/>
      <c r="L4969" s="12">
        <f t="array" ref="L4969">IFERROR(LOOKUP(2^15,SEARCH({"40A","63A","80A","100A","125A","160A","200A","250A","400A","630A","800A","1000A","1250A","1600A","2000A","2500A","3200A","4000A","5000A","6300A"},UPPER(D4969)),{40,63,80,100,125,160,200,250,400,630,800,1000,1250,1600,2000,2500,3200,4000,5000,6300}),0)</f>
        <v>4000</v>
      </c>
      <c r="M4969" s="9" t="str">
        <f t="shared" si="386"/>
        <v>Straight Feeder</v>
      </c>
      <c r="N4969" s="9" t="str">
        <f t="shared" si="387"/>
        <v>CU</v>
      </c>
      <c r="O4969" s="13" t="str">
        <f t="shared" si="388"/>
        <v>Tin</v>
      </c>
      <c r="P4969" s="9" t="str">
        <f t="shared" si="389"/>
        <v>PET</v>
      </c>
      <c r="Q4969" s="9" t="str">
        <f t="shared" si="390"/>
        <v>5</v>
      </c>
      <c r="R49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69" s="14" t="str">
        <f>IF(ProjectsDB[[#This Row],[Item Type]]="Straight Plug-In",_xlfn.TEXTJOIN("-",TRUE,M4969&amp;"-"&amp;_xlfn.LET(_xlpm.txt,ProjectsDB[[#This Row],[Assembly]],_xlpm.pos,FIND("SP",_xlpm.txt),_xlpm.pre,LEFT(_xlpm.txt,_xlpm.pos-1),IF(RIGHT(_xlpm.pre,3)="123","3PL",IF(RIGHT(_xlpm.pre,2)="12","2PL",IF(RIGHT(_xlpm.pre,1)="1","1PL","3PL")))),N4969,O4969,P4969,Q4969&amp;"W",R4969),_xlfn.TEXTJOIN("-",TRUE,M4969,N4969,O4969,P4969,Q4969&amp;"W",R4969))</f>
        <v>Straight Feeder-CU-Tin-PET-5W-2</v>
      </c>
      <c r="T4969" s="14" t="str">
        <f>IF(COUNTIF(Cycletime[Element Desc.],ProjectsDB[[#This Row],[Element Desc.]])&gt;0,"Found","Not Found")</f>
        <v>Found</v>
      </c>
    </row>
    <row r="4970" spans="2:20" x14ac:dyDescent="0.25">
      <c r="B4970" s="8" t="s">
        <v>10198</v>
      </c>
      <c r="C4970" s="9" t="s">
        <v>9997</v>
      </c>
      <c r="D4970" s="9" t="s">
        <v>9998</v>
      </c>
      <c r="E4970" s="10">
        <v>1</v>
      </c>
      <c r="F4970" s="9" t="s">
        <v>9868</v>
      </c>
      <c r="G4970" s="9" t="s">
        <v>26</v>
      </c>
      <c r="H4970" s="11"/>
      <c r="I4970" s="12">
        <v>465</v>
      </c>
      <c r="J4970" s="12">
        <v>465</v>
      </c>
      <c r="K4970" s="12"/>
      <c r="L4970" s="12">
        <f t="array" ref="L4970">IFERROR(LOOKUP(2^15,SEARCH({"40A","63A","80A","100A","125A","160A","200A","250A","400A","630A","800A","1000A","1250A","1600A","2000A","2500A","3200A","4000A","5000A","6300A"},UPPER(D4970)),{40,63,80,100,125,160,200,250,400,630,800,1000,1250,1600,2000,2500,3200,4000,5000,6300}),0)</f>
        <v>4000</v>
      </c>
      <c r="M4970" s="9" t="str">
        <f t="shared" si="386"/>
        <v>Elbow Edge</v>
      </c>
      <c r="N4970" s="9" t="str">
        <f t="shared" si="387"/>
        <v>CU</v>
      </c>
      <c r="O4970" s="13" t="str">
        <f t="shared" si="388"/>
        <v>Tin</v>
      </c>
      <c r="P4970" s="9" t="str">
        <f t="shared" si="389"/>
        <v>PET</v>
      </c>
      <c r="Q4970" s="9" t="str">
        <f t="shared" si="390"/>
        <v>5</v>
      </c>
      <c r="R49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70" s="14" t="str">
        <f>IF(ProjectsDB[[#This Row],[Item Type]]="Straight Plug-In",_xlfn.TEXTJOIN("-",TRUE,M4970&amp;"-"&amp;_xlfn.LET(_xlpm.txt,ProjectsDB[[#This Row],[Assembly]],_xlpm.pos,FIND("SP",_xlpm.txt),_xlpm.pre,LEFT(_xlpm.txt,_xlpm.pos-1),IF(RIGHT(_xlpm.pre,3)="123","3PL",IF(RIGHT(_xlpm.pre,2)="12","2PL",IF(RIGHT(_xlpm.pre,1)="1","1PL","3PL")))),N4970,O4970,P4970,Q4970&amp;"W",R4970),_xlfn.TEXTJOIN("-",TRUE,M4970,N4970,O4970,P4970,Q4970&amp;"W",R4970))</f>
        <v>Elbow Edge-CU-Tin-PET-5W-2</v>
      </c>
      <c r="T4970" s="14" t="str">
        <f>IF(COUNTIF(Cycletime[Element Desc.],ProjectsDB[[#This Row],[Element Desc.]])&gt;0,"Found","Not Found")</f>
        <v>Found</v>
      </c>
    </row>
    <row r="4971" spans="2:20" x14ac:dyDescent="0.25">
      <c r="B4971" s="8" t="s">
        <v>10199</v>
      </c>
      <c r="C4971" s="9" t="s">
        <v>10000</v>
      </c>
      <c r="D4971" s="9" t="s">
        <v>10001</v>
      </c>
      <c r="E4971" s="10">
        <v>1</v>
      </c>
      <c r="F4971" s="9" t="s">
        <v>9868</v>
      </c>
      <c r="G4971" s="9" t="s">
        <v>26</v>
      </c>
      <c r="H4971" s="11"/>
      <c r="I4971" s="12">
        <v>300</v>
      </c>
      <c r="J4971" s="12">
        <v>300</v>
      </c>
      <c r="K4971" s="12"/>
      <c r="L4971" s="12">
        <f t="array" ref="L4971">IFERROR(LOOKUP(2^15,SEARCH({"40A","63A","80A","100A","125A","160A","200A","250A","400A","630A","800A","1000A","1250A","1600A","2000A","2500A","3200A","4000A","5000A","6300A"},UPPER(D4971)),{40,63,80,100,125,160,200,250,400,630,800,1000,1250,1600,2000,2500,3200,4000,5000,6300}),0)</f>
        <v>4000</v>
      </c>
      <c r="M4971" s="9" t="str">
        <f t="shared" si="386"/>
        <v>Elbow Flat</v>
      </c>
      <c r="N4971" s="9" t="str">
        <f t="shared" si="387"/>
        <v>CU</v>
      </c>
      <c r="O4971" s="13" t="str">
        <f t="shared" si="388"/>
        <v>Tin</v>
      </c>
      <c r="P4971" s="9" t="str">
        <f t="shared" si="389"/>
        <v>PET</v>
      </c>
      <c r="Q4971" s="9" t="str">
        <f t="shared" si="390"/>
        <v>5</v>
      </c>
      <c r="R49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71" s="14" t="str">
        <f>IF(ProjectsDB[[#This Row],[Item Type]]="Straight Plug-In",_xlfn.TEXTJOIN("-",TRUE,M4971&amp;"-"&amp;_xlfn.LET(_xlpm.txt,ProjectsDB[[#This Row],[Assembly]],_xlpm.pos,FIND("SP",_xlpm.txt),_xlpm.pre,LEFT(_xlpm.txt,_xlpm.pos-1),IF(RIGHT(_xlpm.pre,3)="123","3PL",IF(RIGHT(_xlpm.pre,2)="12","2PL",IF(RIGHT(_xlpm.pre,1)="1","1PL","3PL")))),N4971,O4971,P4971,Q4971&amp;"W",R4971),_xlfn.TEXTJOIN("-",TRUE,M4971,N4971,O4971,P4971,Q4971&amp;"W",R4971))</f>
        <v>Elbow Flat-CU-Tin-PET-5W-2</v>
      </c>
      <c r="T4971" s="14" t="str">
        <f>IF(COUNTIF(Cycletime[Element Desc.],ProjectsDB[[#This Row],[Element Desc.]])&gt;0,"Found","Not Found")</f>
        <v>Found</v>
      </c>
    </row>
    <row r="4972" spans="2:20" x14ac:dyDescent="0.25">
      <c r="B4972" s="8" t="s">
        <v>10200</v>
      </c>
      <c r="C4972" s="9" t="s">
        <v>10201</v>
      </c>
      <c r="D4972" s="9" t="s">
        <v>10202</v>
      </c>
      <c r="E4972" s="10">
        <v>1</v>
      </c>
      <c r="F4972" s="9" t="s">
        <v>9868</v>
      </c>
      <c r="G4972" s="9" t="s">
        <v>26</v>
      </c>
      <c r="H4972" s="11"/>
      <c r="I4972" s="12">
        <v>1900</v>
      </c>
      <c r="J4972" s="12"/>
      <c r="K4972" s="12"/>
      <c r="L4972" s="12">
        <f t="array" ref="L4972">IFERROR(LOOKUP(2^15,SEARCH({"40A","63A","80A","100A","125A","160A","200A","250A","400A","630A","800A","1000A","1250A","1600A","2000A","2500A","3200A","4000A","5000A","6300A"},UPPER(D4972)),{40,63,80,100,125,160,200,250,400,630,800,1000,1250,1600,2000,2500,3200,4000,5000,6300}),0)</f>
        <v>4000</v>
      </c>
      <c r="M4972" s="9" t="str">
        <f t="shared" si="386"/>
        <v>Straight Feeder</v>
      </c>
      <c r="N4972" s="9" t="str">
        <f t="shared" si="387"/>
        <v>CU</v>
      </c>
      <c r="O4972" s="13" t="str">
        <f t="shared" si="388"/>
        <v>Tin</v>
      </c>
      <c r="P4972" s="9" t="str">
        <f t="shared" si="389"/>
        <v>PET</v>
      </c>
      <c r="Q4972" s="9" t="str">
        <f t="shared" si="390"/>
        <v>5</v>
      </c>
      <c r="R49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72" s="14" t="str">
        <f>IF(ProjectsDB[[#This Row],[Item Type]]="Straight Plug-In",_xlfn.TEXTJOIN("-",TRUE,M4972&amp;"-"&amp;_xlfn.LET(_xlpm.txt,ProjectsDB[[#This Row],[Assembly]],_xlpm.pos,FIND("SP",_xlpm.txt),_xlpm.pre,LEFT(_xlpm.txt,_xlpm.pos-1),IF(RIGHT(_xlpm.pre,3)="123","3PL",IF(RIGHT(_xlpm.pre,2)="12","2PL",IF(RIGHT(_xlpm.pre,1)="1","1PL","3PL")))),N4972,O4972,P4972,Q4972&amp;"W",R4972),_xlfn.TEXTJOIN("-",TRUE,M4972,N4972,O4972,P4972,Q4972&amp;"W",R4972))</f>
        <v>Straight Feeder-CU-Tin-PET-5W-2</v>
      </c>
      <c r="T4972" s="14" t="str">
        <f>IF(COUNTIF(Cycletime[Element Desc.],ProjectsDB[[#This Row],[Element Desc.]])&gt;0,"Found","Not Found")</f>
        <v>Found</v>
      </c>
    </row>
    <row r="4973" spans="2:20" x14ac:dyDescent="0.25">
      <c r="B4973" s="8" t="s">
        <v>10203</v>
      </c>
      <c r="C4973" s="9" t="s">
        <v>10008</v>
      </c>
      <c r="D4973" s="9" t="s">
        <v>10009</v>
      </c>
      <c r="E4973" s="10">
        <v>12</v>
      </c>
      <c r="F4973" s="9" t="s">
        <v>9868</v>
      </c>
      <c r="G4973" s="9" t="s">
        <v>26</v>
      </c>
      <c r="H4973" s="11"/>
      <c r="I4973" s="12"/>
      <c r="J4973" s="12"/>
      <c r="K4973" s="12"/>
      <c r="L4973" s="12">
        <f t="array" ref="L4973">IFERROR(LOOKUP(2^15,SEARCH({"40A","63A","80A","100A","125A","160A","200A","250A","400A","630A","800A","1000A","1250A","1600A","2000A","2500A","3200A","4000A","5000A","6300A"},UPPER(D4973)),{40,63,80,100,125,160,200,250,400,630,800,1000,1250,1600,2000,2500,3200,4000,5000,6300}),0)</f>
        <v>4000</v>
      </c>
      <c r="M4973" s="9" t="str">
        <f t="shared" si="386"/>
        <v>Joint Pack</v>
      </c>
      <c r="N4973" s="9" t="str">
        <f t="shared" si="387"/>
        <v>CU</v>
      </c>
      <c r="O4973" s="13" t="str">
        <f t="shared" si="388"/>
        <v>Tin</v>
      </c>
      <c r="P4973" s="9" t="str">
        <f t="shared" si="389"/>
        <v>None</v>
      </c>
      <c r="Q4973" s="9" t="str">
        <f t="shared" si="390"/>
        <v>5</v>
      </c>
      <c r="R49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73" s="14" t="str">
        <f>IF(ProjectsDB[[#This Row],[Item Type]]="Straight Plug-In",_xlfn.TEXTJOIN("-",TRUE,M4973&amp;"-"&amp;_xlfn.LET(_xlpm.txt,ProjectsDB[[#This Row],[Assembly]],_xlpm.pos,FIND("SP",_xlpm.txt),_xlpm.pre,LEFT(_xlpm.txt,_xlpm.pos-1),IF(RIGHT(_xlpm.pre,3)="123","3PL",IF(RIGHT(_xlpm.pre,2)="12","2PL",IF(RIGHT(_xlpm.pre,1)="1","1PL","3PL")))),N4973,O4973,P4973,Q4973&amp;"W",R4973),_xlfn.TEXTJOIN("-",TRUE,M4973,N4973,O4973,P4973,Q4973&amp;"W",R4973))</f>
        <v>Joint Pack-CU-Tin-None-5W-2</v>
      </c>
      <c r="T4973" s="14" t="str">
        <f>IF(COUNTIF(Cycletime[Element Desc.],ProjectsDB[[#This Row],[Element Desc.]])&gt;0,"Found","Not Found")</f>
        <v>Found</v>
      </c>
    </row>
    <row r="4974" spans="2:20" x14ac:dyDescent="0.25">
      <c r="B4974" s="8" t="s">
        <v>10204</v>
      </c>
      <c r="C4974" s="9" t="s">
        <v>10003</v>
      </c>
      <c r="D4974" s="9" t="s">
        <v>10004</v>
      </c>
      <c r="E4974" s="10">
        <v>1</v>
      </c>
      <c r="F4974" s="9" t="s">
        <v>9868</v>
      </c>
      <c r="G4974" s="9" t="s">
        <v>26</v>
      </c>
      <c r="H4974" s="11"/>
      <c r="I4974" s="12">
        <v>2620</v>
      </c>
      <c r="J4974" s="12"/>
      <c r="K4974" s="12"/>
      <c r="L4974" s="12">
        <f t="array" ref="L4974">IFERROR(LOOKUP(2^15,SEARCH({"40A","63A","80A","100A","125A","160A","200A","250A","400A","630A","800A","1000A","1250A","1600A","2000A","2500A","3200A","4000A","5000A","6300A"},UPPER(D4974)),{40,63,80,100,125,160,200,250,400,630,800,1000,1250,1600,2000,2500,3200,4000,5000,6300}),0)</f>
        <v>4000</v>
      </c>
      <c r="M4974" s="9" t="str">
        <f t="shared" si="386"/>
        <v>Straight Feeder</v>
      </c>
      <c r="N4974" s="9" t="str">
        <f t="shared" si="387"/>
        <v>CU</v>
      </c>
      <c r="O4974" s="13" t="str">
        <f t="shared" si="388"/>
        <v>Tin</v>
      </c>
      <c r="P4974" s="9" t="str">
        <f t="shared" si="389"/>
        <v>PET</v>
      </c>
      <c r="Q4974" s="9" t="str">
        <f t="shared" si="390"/>
        <v>5</v>
      </c>
      <c r="R49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74" s="14" t="str">
        <f>IF(ProjectsDB[[#This Row],[Item Type]]="Straight Plug-In",_xlfn.TEXTJOIN("-",TRUE,M4974&amp;"-"&amp;_xlfn.LET(_xlpm.txt,ProjectsDB[[#This Row],[Assembly]],_xlpm.pos,FIND("SP",_xlpm.txt),_xlpm.pre,LEFT(_xlpm.txt,_xlpm.pos-1),IF(RIGHT(_xlpm.pre,3)="123","3PL",IF(RIGHT(_xlpm.pre,2)="12","2PL",IF(RIGHT(_xlpm.pre,1)="1","1PL","3PL")))),N4974,O4974,P4974,Q4974&amp;"W",R4974),_xlfn.TEXTJOIN("-",TRUE,M4974,N4974,O4974,P4974,Q4974&amp;"W",R4974))</f>
        <v>Straight Feeder-CU-Tin-PET-5W-2</v>
      </c>
      <c r="T4974" s="14" t="str">
        <f>IF(COUNTIF(Cycletime[Element Desc.],ProjectsDB[[#This Row],[Element Desc.]])&gt;0,"Found","Not Found")</f>
        <v>Found</v>
      </c>
    </row>
    <row r="4975" spans="2:20" x14ac:dyDescent="0.25">
      <c r="B4975" s="8" t="s">
        <v>10205</v>
      </c>
      <c r="C4975" s="9" t="s">
        <v>9985</v>
      </c>
      <c r="D4975" s="9" t="s">
        <v>9986</v>
      </c>
      <c r="E4975" s="10">
        <v>2</v>
      </c>
      <c r="F4975" s="9" t="s">
        <v>9868</v>
      </c>
      <c r="G4975" s="9" t="s">
        <v>26</v>
      </c>
      <c r="H4975" s="11"/>
      <c r="I4975" s="12">
        <v>425</v>
      </c>
      <c r="J4975" s="12"/>
      <c r="K4975" s="12"/>
      <c r="L4975" s="12">
        <f t="array" ref="L4975">IFERROR(LOOKUP(2^15,SEARCH({"40A","63A","80A","100A","125A","160A","200A","250A","400A","630A","800A","1000A","1250A","1600A","2000A","2500A","3200A","4000A","5000A","6300A"},UPPER(D4975)),{40,63,80,100,125,160,200,250,400,630,800,1000,1250,1600,2000,2500,3200,4000,5000,6300}),0)</f>
        <v>4000</v>
      </c>
      <c r="M4975" s="9" t="str">
        <f t="shared" si="386"/>
        <v>Flange Straight</v>
      </c>
      <c r="N4975" s="9" t="str">
        <f t="shared" si="387"/>
        <v>CU</v>
      </c>
      <c r="O4975" s="13" t="str">
        <f t="shared" si="388"/>
        <v>Tin</v>
      </c>
      <c r="P4975" s="9" t="str">
        <f t="shared" si="389"/>
        <v>PET</v>
      </c>
      <c r="Q4975" s="9" t="str">
        <f t="shared" si="390"/>
        <v>5</v>
      </c>
      <c r="R49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75" s="14" t="str">
        <f>IF(ProjectsDB[[#This Row],[Item Type]]="Straight Plug-In",_xlfn.TEXTJOIN("-",TRUE,M4975&amp;"-"&amp;_xlfn.LET(_xlpm.txt,ProjectsDB[[#This Row],[Assembly]],_xlpm.pos,FIND("SP",_xlpm.txt),_xlpm.pre,LEFT(_xlpm.txt,_xlpm.pos-1),IF(RIGHT(_xlpm.pre,3)="123","3PL",IF(RIGHT(_xlpm.pre,2)="12","2PL",IF(RIGHT(_xlpm.pre,1)="1","1PL","3PL")))),N4975,O4975,P4975,Q4975&amp;"W",R4975),_xlfn.TEXTJOIN("-",TRUE,M4975,N4975,O4975,P4975,Q4975&amp;"W",R4975))</f>
        <v>Flange Straight-CU-Tin-PET-5W-2</v>
      </c>
      <c r="T4975" s="14" t="str">
        <f>IF(COUNTIF(Cycletime[Element Desc.],ProjectsDB[[#This Row],[Element Desc.]])&gt;0,"Found","Not Found")</f>
        <v>Found</v>
      </c>
    </row>
    <row r="4976" spans="2:20" x14ac:dyDescent="0.25">
      <c r="B4976" s="8" t="s">
        <v>10206</v>
      </c>
      <c r="C4976" s="9" t="s">
        <v>9988</v>
      </c>
      <c r="D4976" s="9" t="s">
        <v>9989</v>
      </c>
      <c r="E4976" s="10">
        <v>1</v>
      </c>
      <c r="F4976" s="9" t="s">
        <v>9868</v>
      </c>
      <c r="G4976" s="9" t="s">
        <v>26</v>
      </c>
      <c r="H4976" s="11"/>
      <c r="I4976" s="12">
        <v>300</v>
      </c>
      <c r="J4976" s="12">
        <v>715</v>
      </c>
      <c r="K4976" s="12">
        <v>465</v>
      </c>
      <c r="L4976" s="12">
        <f t="array" ref="L4976">IFERROR(LOOKUP(2^15,SEARCH({"40A","63A","80A","100A","125A","160A","200A","250A","400A","630A","800A","1000A","1250A","1600A","2000A","2500A","3200A","4000A","5000A","6300A"},UPPER(D4976)),{40,63,80,100,125,160,200,250,400,630,800,1000,1250,1600,2000,2500,3200,4000,5000,6300}),0)</f>
        <v>4000</v>
      </c>
      <c r="M4976" s="9" t="str">
        <f t="shared" si="386"/>
        <v>Offset Flat</v>
      </c>
      <c r="N4976" s="9" t="str">
        <f t="shared" si="387"/>
        <v>CU</v>
      </c>
      <c r="O4976" s="13" t="str">
        <f t="shared" si="388"/>
        <v>Tin</v>
      </c>
      <c r="P4976" s="9" t="str">
        <f t="shared" si="389"/>
        <v>PET</v>
      </c>
      <c r="Q4976" s="9" t="str">
        <f t="shared" si="390"/>
        <v>5</v>
      </c>
      <c r="R49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76" s="14" t="str">
        <f>IF(ProjectsDB[[#This Row],[Item Type]]="Straight Plug-In",_xlfn.TEXTJOIN("-",TRUE,M4976&amp;"-"&amp;_xlfn.LET(_xlpm.txt,ProjectsDB[[#This Row],[Assembly]],_xlpm.pos,FIND("SP",_xlpm.txt),_xlpm.pre,LEFT(_xlpm.txt,_xlpm.pos-1),IF(RIGHT(_xlpm.pre,3)="123","3PL",IF(RIGHT(_xlpm.pre,2)="12","2PL",IF(RIGHT(_xlpm.pre,1)="1","1PL","3PL")))),N4976,O4976,P4976,Q4976&amp;"W",R4976),_xlfn.TEXTJOIN("-",TRUE,M4976,N4976,O4976,P4976,Q4976&amp;"W",R4976))</f>
        <v>Offset Flat-CU-Tin-PET-5W-2</v>
      </c>
      <c r="T4976" s="14" t="str">
        <f>IF(COUNTIF(Cycletime[Element Desc.],ProjectsDB[[#This Row],[Element Desc.]])&gt;0,"Found","Not Found")</f>
        <v>Found</v>
      </c>
    </row>
    <row r="4977" spans="2:20" x14ac:dyDescent="0.25">
      <c r="B4977" s="8" t="s">
        <v>10207</v>
      </c>
      <c r="C4977" s="9" t="s">
        <v>9991</v>
      </c>
      <c r="D4977" s="9" t="s">
        <v>9992</v>
      </c>
      <c r="E4977" s="10">
        <v>5</v>
      </c>
      <c r="F4977" s="9" t="s">
        <v>9868</v>
      </c>
      <c r="G4977" s="9" t="s">
        <v>26</v>
      </c>
      <c r="H4977" s="11"/>
      <c r="I4977" s="12">
        <v>3000</v>
      </c>
      <c r="J4977" s="12"/>
      <c r="K4977" s="12"/>
      <c r="L4977" s="12">
        <f t="array" ref="L4977">IFERROR(LOOKUP(2^15,SEARCH({"40A","63A","80A","100A","125A","160A","200A","250A","400A","630A","800A","1000A","1250A","1600A","2000A","2500A","3200A","4000A","5000A","6300A"},UPPER(D4977)),{40,63,80,100,125,160,200,250,400,630,800,1000,1250,1600,2000,2500,3200,4000,5000,6300}),0)</f>
        <v>4000</v>
      </c>
      <c r="M4977" s="9" t="str">
        <f t="shared" si="386"/>
        <v>Straight Feeder</v>
      </c>
      <c r="N4977" s="9" t="str">
        <f t="shared" si="387"/>
        <v>CU</v>
      </c>
      <c r="O4977" s="13" t="str">
        <f t="shared" si="388"/>
        <v>Tin</v>
      </c>
      <c r="P4977" s="9" t="str">
        <f t="shared" si="389"/>
        <v>PET</v>
      </c>
      <c r="Q4977" s="9" t="str">
        <f t="shared" si="390"/>
        <v>5</v>
      </c>
      <c r="R49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77" s="14" t="str">
        <f>IF(ProjectsDB[[#This Row],[Item Type]]="Straight Plug-In",_xlfn.TEXTJOIN("-",TRUE,M4977&amp;"-"&amp;_xlfn.LET(_xlpm.txt,ProjectsDB[[#This Row],[Assembly]],_xlpm.pos,FIND("SP",_xlpm.txt),_xlpm.pre,LEFT(_xlpm.txt,_xlpm.pos-1),IF(RIGHT(_xlpm.pre,3)="123","3PL",IF(RIGHT(_xlpm.pre,2)="12","2PL",IF(RIGHT(_xlpm.pre,1)="1","1PL","3PL")))),N4977,O4977,P4977,Q4977&amp;"W",R4977),_xlfn.TEXTJOIN("-",TRUE,M4977,N4977,O4977,P4977,Q4977&amp;"W",R4977))</f>
        <v>Straight Feeder-CU-Tin-PET-5W-2</v>
      </c>
      <c r="T4977" s="14" t="str">
        <f>IF(COUNTIF(Cycletime[Element Desc.],ProjectsDB[[#This Row],[Element Desc.]])&gt;0,"Found","Not Found")</f>
        <v>Found</v>
      </c>
    </row>
    <row r="4978" spans="2:20" x14ac:dyDescent="0.25">
      <c r="B4978" s="8" t="s">
        <v>10208</v>
      </c>
      <c r="C4978" s="9" t="s">
        <v>9982</v>
      </c>
      <c r="D4978" s="9" t="s">
        <v>9983</v>
      </c>
      <c r="E4978" s="10">
        <v>1</v>
      </c>
      <c r="F4978" s="9" t="s">
        <v>9868</v>
      </c>
      <c r="G4978" s="9" t="s">
        <v>26</v>
      </c>
      <c r="H4978" s="11"/>
      <c r="I4978" s="12">
        <v>2200</v>
      </c>
      <c r="J4978" s="12"/>
      <c r="K4978" s="12"/>
      <c r="L4978" s="12">
        <f t="array" ref="L4978">IFERROR(LOOKUP(2^15,SEARCH({"40A","63A","80A","100A","125A","160A","200A","250A","400A","630A","800A","1000A","1250A","1600A","2000A","2500A","3200A","4000A","5000A","6300A"},UPPER(D4978)),{40,63,80,100,125,160,200,250,400,630,800,1000,1250,1600,2000,2500,3200,4000,5000,6300}),0)</f>
        <v>4000</v>
      </c>
      <c r="M4978" s="9" t="str">
        <f t="shared" si="386"/>
        <v>Straight Feeder</v>
      </c>
      <c r="N4978" s="9" t="str">
        <f t="shared" si="387"/>
        <v>CU</v>
      </c>
      <c r="O4978" s="13" t="str">
        <f t="shared" si="388"/>
        <v>Tin</v>
      </c>
      <c r="P4978" s="9" t="str">
        <f t="shared" si="389"/>
        <v>PET</v>
      </c>
      <c r="Q4978" s="9" t="str">
        <f t="shared" si="390"/>
        <v>5</v>
      </c>
      <c r="R49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78" s="14" t="str">
        <f>IF(ProjectsDB[[#This Row],[Item Type]]="Straight Plug-In",_xlfn.TEXTJOIN("-",TRUE,M4978&amp;"-"&amp;_xlfn.LET(_xlpm.txt,ProjectsDB[[#This Row],[Assembly]],_xlpm.pos,FIND("SP",_xlpm.txt),_xlpm.pre,LEFT(_xlpm.txt,_xlpm.pos-1),IF(RIGHT(_xlpm.pre,3)="123","3PL",IF(RIGHT(_xlpm.pre,2)="12","2PL",IF(RIGHT(_xlpm.pre,1)="1","1PL","3PL")))),N4978,O4978,P4978,Q4978&amp;"W",R4978),_xlfn.TEXTJOIN("-",TRUE,M4978,N4978,O4978,P4978,Q4978&amp;"W",R4978))</f>
        <v>Straight Feeder-CU-Tin-PET-5W-2</v>
      </c>
      <c r="T4978" s="14" t="str">
        <f>IF(COUNTIF(Cycletime[Element Desc.],ProjectsDB[[#This Row],[Element Desc.]])&gt;0,"Found","Not Found")</f>
        <v>Found</v>
      </c>
    </row>
    <row r="4979" spans="2:20" x14ac:dyDescent="0.25">
      <c r="B4979" s="8" t="s">
        <v>10209</v>
      </c>
      <c r="C4979" s="9" t="s">
        <v>10210</v>
      </c>
      <c r="D4979" s="9" t="s">
        <v>10211</v>
      </c>
      <c r="E4979" s="10">
        <v>1</v>
      </c>
      <c r="F4979" s="9" t="s">
        <v>9868</v>
      </c>
      <c r="G4979" s="9" t="s">
        <v>26</v>
      </c>
      <c r="H4979" s="11"/>
      <c r="I4979" s="12">
        <v>2400</v>
      </c>
      <c r="J4979" s="12"/>
      <c r="K4979" s="12"/>
      <c r="L4979" s="12">
        <f t="array" ref="L4979">IFERROR(LOOKUP(2^15,SEARCH({"40A","63A","80A","100A","125A","160A","200A","250A","400A","630A","800A","1000A","1250A","1600A","2000A","2500A","3200A","4000A","5000A","6300A"},UPPER(D4979)),{40,63,80,100,125,160,200,250,400,630,800,1000,1250,1600,2000,2500,3200,4000,5000,6300}),0)</f>
        <v>4000</v>
      </c>
      <c r="M4979" s="9" t="str">
        <f t="shared" si="386"/>
        <v>Straight Feeder</v>
      </c>
      <c r="N4979" s="9" t="str">
        <f t="shared" si="387"/>
        <v>CU</v>
      </c>
      <c r="O4979" s="13" t="str">
        <f t="shared" si="388"/>
        <v>Tin</v>
      </c>
      <c r="P4979" s="9" t="str">
        <f t="shared" si="389"/>
        <v>PET</v>
      </c>
      <c r="Q4979" s="9" t="str">
        <f t="shared" si="390"/>
        <v>5</v>
      </c>
      <c r="R49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79" s="14" t="str">
        <f>IF(ProjectsDB[[#This Row],[Item Type]]="Straight Plug-In",_xlfn.TEXTJOIN("-",TRUE,M4979&amp;"-"&amp;_xlfn.LET(_xlpm.txt,ProjectsDB[[#This Row],[Assembly]],_xlpm.pos,FIND("SP",_xlpm.txt),_xlpm.pre,LEFT(_xlpm.txt,_xlpm.pos-1),IF(RIGHT(_xlpm.pre,3)="123","3PL",IF(RIGHT(_xlpm.pre,2)="12","2PL",IF(RIGHT(_xlpm.pre,1)="1","1PL","3PL")))),N4979,O4979,P4979,Q4979&amp;"W",R4979),_xlfn.TEXTJOIN("-",TRUE,M4979,N4979,O4979,P4979,Q4979&amp;"W",R4979))</f>
        <v>Straight Feeder-CU-Tin-PET-5W-2</v>
      </c>
      <c r="T4979" s="14" t="str">
        <f>IF(COUNTIF(Cycletime[Element Desc.],ProjectsDB[[#This Row],[Element Desc.]])&gt;0,"Found","Not Found")</f>
        <v>Found</v>
      </c>
    </row>
    <row r="4980" spans="2:20" x14ac:dyDescent="0.25">
      <c r="B4980" s="8" t="s">
        <v>10212</v>
      </c>
      <c r="C4980" s="9" t="s">
        <v>10077</v>
      </c>
      <c r="D4980" s="9" t="s">
        <v>10078</v>
      </c>
      <c r="E4980" s="10">
        <v>1</v>
      </c>
      <c r="F4980" s="9" t="s">
        <v>9868</v>
      </c>
      <c r="G4980" s="9" t="s">
        <v>26</v>
      </c>
      <c r="H4980" s="11"/>
      <c r="I4980" s="12">
        <v>465</v>
      </c>
      <c r="J4980" s="12">
        <v>465</v>
      </c>
      <c r="K4980" s="12"/>
      <c r="L4980" s="12">
        <f t="array" ref="L4980">IFERROR(LOOKUP(2^15,SEARCH({"40A","63A","80A","100A","125A","160A","200A","250A","400A","630A","800A","1000A","1250A","1600A","2000A","2500A","3200A","4000A","5000A","6300A"},UPPER(D4980)),{40,63,80,100,125,160,200,250,400,630,800,1000,1250,1600,2000,2500,3200,4000,5000,6300}),0)</f>
        <v>4000</v>
      </c>
      <c r="M4980" s="9" t="str">
        <f t="shared" si="386"/>
        <v>Elbow Edge</v>
      </c>
      <c r="N4980" s="9" t="str">
        <f t="shared" si="387"/>
        <v>CU</v>
      </c>
      <c r="O4980" s="13" t="str">
        <f t="shared" si="388"/>
        <v>Tin</v>
      </c>
      <c r="P4980" s="9" t="str">
        <f t="shared" si="389"/>
        <v>PET</v>
      </c>
      <c r="Q4980" s="9" t="str">
        <f t="shared" si="390"/>
        <v>5</v>
      </c>
      <c r="R49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80" s="14" t="str">
        <f>IF(ProjectsDB[[#This Row],[Item Type]]="Straight Plug-In",_xlfn.TEXTJOIN("-",TRUE,M4980&amp;"-"&amp;_xlfn.LET(_xlpm.txt,ProjectsDB[[#This Row],[Assembly]],_xlpm.pos,FIND("SP",_xlpm.txt),_xlpm.pre,LEFT(_xlpm.txt,_xlpm.pos-1),IF(RIGHT(_xlpm.pre,3)="123","3PL",IF(RIGHT(_xlpm.pre,2)="12","2PL",IF(RIGHT(_xlpm.pre,1)="1","1PL","3PL")))),N4980,O4980,P4980,Q4980&amp;"W",R4980),_xlfn.TEXTJOIN("-",TRUE,M4980,N4980,O4980,P4980,Q4980&amp;"W",R4980))</f>
        <v>Elbow Edge-CU-Tin-PET-5W-2</v>
      </c>
      <c r="T4980" s="14" t="str">
        <f>IF(COUNTIF(Cycletime[Element Desc.],ProjectsDB[[#This Row],[Element Desc.]])&gt;0,"Found","Not Found")</f>
        <v>Found</v>
      </c>
    </row>
    <row r="4981" spans="2:20" x14ac:dyDescent="0.25">
      <c r="B4981" s="8" t="s">
        <v>10213</v>
      </c>
      <c r="C4981" s="9" t="s">
        <v>10000</v>
      </c>
      <c r="D4981" s="9" t="s">
        <v>10001</v>
      </c>
      <c r="E4981" s="10">
        <v>1</v>
      </c>
      <c r="F4981" s="9" t="s">
        <v>9868</v>
      </c>
      <c r="G4981" s="9" t="s">
        <v>26</v>
      </c>
      <c r="H4981" s="11"/>
      <c r="I4981" s="12">
        <v>300</v>
      </c>
      <c r="J4981" s="12">
        <v>300</v>
      </c>
      <c r="K4981" s="12"/>
      <c r="L4981" s="12">
        <f t="array" ref="L4981">IFERROR(LOOKUP(2^15,SEARCH({"40A","63A","80A","100A","125A","160A","200A","250A","400A","630A","800A","1000A","1250A","1600A","2000A","2500A","3200A","4000A","5000A","6300A"},UPPER(D4981)),{40,63,80,100,125,160,200,250,400,630,800,1000,1250,1600,2000,2500,3200,4000,5000,6300}),0)</f>
        <v>4000</v>
      </c>
      <c r="M4981" s="9" t="str">
        <f t="shared" si="386"/>
        <v>Elbow Flat</v>
      </c>
      <c r="N4981" s="9" t="str">
        <f t="shared" si="387"/>
        <v>CU</v>
      </c>
      <c r="O4981" s="13" t="str">
        <f t="shared" si="388"/>
        <v>Tin</v>
      </c>
      <c r="P4981" s="9" t="str">
        <f t="shared" si="389"/>
        <v>PET</v>
      </c>
      <c r="Q4981" s="9" t="str">
        <f t="shared" si="390"/>
        <v>5</v>
      </c>
      <c r="R49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81" s="14" t="str">
        <f>IF(ProjectsDB[[#This Row],[Item Type]]="Straight Plug-In",_xlfn.TEXTJOIN("-",TRUE,M4981&amp;"-"&amp;_xlfn.LET(_xlpm.txt,ProjectsDB[[#This Row],[Assembly]],_xlpm.pos,FIND("SP",_xlpm.txt),_xlpm.pre,LEFT(_xlpm.txt,_xlpm.pos-1),IF(RIGHT(_xlpm.pre,3)="123","3PL",IF(RIGHT(_xlpm.pre,2)="12","2PL",IF(RIGHT(_xlpm.pre,1)="1","1PL","3PL")))),N4981,O4981,P4981,Q4981&amp;"W",R4981),_xlfn.TEXTJOIN("-",TRUE,M4981,N4981,O4981,P4981,Q4981&amp;"W",R4981))</f>
        <v>Elbow Flat-CU-Tin-PET-5W-2</v>
      </c>
      <c r="T4981" s="14" t="str">
        <f>IF(COUNTIF(Cycletime[Element Desc.],ProjectsDB[[#This Row],[Element Desc.]])&gt;0,"Found","Not Found")</f>
        <v>Found</v>
      </c>
    </row>
    <row r="4982" spans="2:20" x14ac:dyDescent="0.25">
      <c r="B4982" s="8" t="s">
        <v>10214</v>
      </c>
      <c r="C4982" s="9" t="s">
        <v>10008</v>
      </c>
      <c r="D4982" s="9" t="s">
        <v>10009</v>
      </c>
      <c r="E4982" s="10">
        <v>12</v>
      </c>
      <c r="F4982" s="9" t="s">
        <v>9868</v>
      </c>
      <c r="G4982" s="9" t="s">
        <v>26</v>
      </c>
      <c r="H4982" s="11"/>
      <c r="I4982" s="12"/>
      <c r="J4982" s="12"/>
      <c r="K4982" s="12"/>
      <c r="L4982" s="12">
        <f t="array" ref="L4982">IFERROR(LOOKUP(2^15,SEARCH({"40A","63A","80A","100A","125A","160A","200A","250A","400A","630A","800A","1000A","1250A","1600A","2000A","2500A","3200A","4000A","5000A","6300A"},UPPER(D4982)),{40,63,80,100,125,160,200,250,400,630,800,1000,1250,1600,2000,2500,3200,4000,5000,6300}),0)</f>
        <v>4000</v>
      </c>
      <c r="M4982" s="9" t="str">
        <f t="shared" si="386"/>
        <v>Joint Pack</v>
      </c>
      <c r="N4982" s="9" t="str">
        <f t="shared" si="387"/>
        <v>CU</v>
      </c>
      <c r="O4982" s="13" t="str">
        <f t="shared" si="388"/>
        <v>Tin</v>
      </c>
      <c r="P4982" s="9" t="str">
        <f t="shared" si="389"/>
        <v>None</v>
      </c>
      <c r="Q4982" s="9" t="str">
        <f t="shared" si="390"/>
        <v>5</v>
      </c>
      <c r="R49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82" s="14" t="str">
        <f>IF(ProjectsDB[[#This Row],[Item Type]]="Straight Plug-In",_xlfn.TEXTJOIN("-",TRUE,M4982&amp;"-"&amp;_xlfn.LET(_xlpm.txt,ProjectsDB[[#This Row],[Assembly]],_xlpm.pos,FIND("SP",_xlpm.txt),_xlpm.pre,LEFT(_xlpm.txt,_xlpm.pos-1),IF(RIGHT(_xlpm.pre,3)="123","3PL",IF(RIGHT(_xlpm.pre,2)="12","2PL",IF(RIGHT(_xlpm.pre,1)="1","1PL","3PL")))),N4982,O4982,P4982,Q4982&amp;"W",R4982),_xlfn.TEXTJOIN("-",TRUE,M4982,N4982,O4982,P4982,Q4982&amp;"W",R4982))</f>
        <v>Joint Pack-CU-Tin-None-5W-2</v>
      </c>
      <c r="T4982" s="14" t="str">
        <f>IF(COUNTIF(Cycletime[Element Desc.],ProjectsDB[[#This Row],[Element Desc.]])&gt;0,"Found","Not Found")</f>
        <v>Found</v>
      </c>
    </row>
    <row r="4983" spans="2:20" x14ac:dyDescent="0.25">
      <c r="B4983" s="8" t="s">
        <v>10215</v>
      </c>
      <c r="C4983" s="9" t="s">
        <v>1770</v>
      </c>
      <c r="D4983" s="9" t="s">
        <v>1771</v>
      </c>
      <c r="E4983" s="10">
        <v>3</v>
      </c>
      <c r="F4983" s="9" t="s">
        <v>9868</v>
      </c>
      <c r="G4983" s="9" t="s">
        <v>26</v>
      </c>
      <c r="H4983" s="11"/>
      <c r="I4983" s="12"/>
      <c r="J4983" s="12"/>
      <c r="K4983" s="12"/>
      <c r="L4983" s="12">
        <f t="array" ref="L4983">IFERROR(LOOKUP(2^15,SEARCH({"40A","63A","80A","100A","125A","160A","200A","250A","400A","630A","800A","1000A","1250A","1600A","2000A","2500A","3200A","4000A","5000A","6300A"},UPPER(D4983)),{40,63,80,100,125,160,200,250,400,630,800,1000,1250,1600,2000,2500,3200,4000,5000,6300}),0)</f>
        <v>4000</v>
      </c>
      <c r="M4983" s="9" t="str">
        <f t="shared" si="386"/>
        <v>Hanger Support</v>
      </c>
      <c r="N4983" s="9" t="str">
        <f t="shared" si="387"/>
        <v>CU</v>
      </c>
      <c r="O4983" s="13" t="str">
        <f t="shared" si="388"/>
        <v>None</v>
      </c>
      <c r="P4983" s="9" t="str">
        <f t="shared" si="389"/>
        <v>None</v>
      </c>
      <c r="Q4983" s="9" t="str">
        <f t="shared" si="390"/>
        <v>0</v>
      </c>
      <c r="R49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83" s="14" t="str">
        <f>IF(ProjectsDB[[#This Row],[Item Type]]="Straight Plug-In",_xlfn.TEXTJOIN("-",TRUE,M4983&amp;"-"&amp;_xlfn.LET(_xlpm.txt,ProjectsDB[[#This Row],[Assembly]],_xlpm.pos,FIND("SP",_xlpm.txt),_xlpm.pre,LEFT(_xlpm.txt,_xlpm.pos-1),IF(RIGHT(_xlpm.pre,3)="123","3PL",IF(RIGHT(_xlpm.pre,2)="12","2PL",IF(RIGHT(_xlpm.pre,1)="1","1PL","3PL")))),N4983,O4983,P4983,Q4983&amp;"W",R4983),_xlfn.TEXTJOIN("-",TRUE,M4983,N4983,O4983,P4983,Q4983&amp;"W",R4983))</f>
        <v>Hanger Support-CU-None-None-0W-2</v>
      </c>
      <c r="T4983" s="14" t="str">
        <f>IF(COUNTIF(Cycletime[Element Desc.],ProjectsDB[[#This Row],[Element Desc.]])&gt;0,"Found","Not Found")</f>
        <v>Found</v>
      </c>
    </row>
    <row r="4984" spans="2:20" x14ac:dyDescent="0.25">
      <c r="B4984" s="8" t="s">
        <v>10216</v>
      </c>
      <c r="C4984" s="9" t="s">
        <v>1767</v>
      </c>
      <c r="D4984" s="9" t="s">
        <v>1768</v>
      </c>
      <c r="E4984" s="10">
        <v>18</v>
      </c>
      <c r="F4984" s="9" t="s">
        <v>9868</v>
      </c>
      <c r="G4984" s="9" t="s">
        <v>26</v>
      </c>
      <c r="H4984" s="11"/>
      <c r="I4984" s="12"/>
      <c r="J4984" s="12"/>
      <c r="K4984" s="12"/>
      <c r="L4984" s="12">
        <f t="array" ref="L4984">IFERROR(LOOKUP(2^15,SEARCH({"40A","63A","80A","100A","125A","160A","200A","250A","400A","630A","800A","1000A","1250A","1600A","2000A","2500A","3200A","4000A","5000A","6300A"},UPPER(D4984)),{40,63,80,100,125,160,200,250,400,630,800,1000,1250,1600,2000,2500,3200,4000,5000,6300}),0)</f>
        <v>4000</v>
      </c>
      <c r="M4984" s="9" t="str">
        <f t="shared" si="386"/>
        <v>Hanger Support</v>
      </c>
      <c r="N4984" s="9" t="str">
        <f t="shared" si="387"/>
        <v>CU</v>
      </c>
      <c r="O4984" s="13" t="str">
        <f t="shared" si="388"/>
        <v>None</v>
      </c>
      <c r="P4984" s="9" t="str">
        <f t="shared" si="389"/>
        <v>None</v>
      </c>
      <c r="Q4984" s="9" t="str">
        <f t="shared" si="390"/>
        <v>0</v>
      </c>
      <c r="R49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84" s="14" t="str">
        <f>IF(ProjectsDB[[#This Row],[Item Type]]="Straight Plug-In",_xlfn.TEXTJOIN("-",TRUE,M4984&amp;"-"&amp;_xlfn.LET(_xlpm.txt,ProjectsDB[[#This Row],[Assembly]],_xlpm.pos,FIND("SP",_xlpm.txt),_xlpm.pre,LEFT(_xlpm.txt,_xlpm.pos-1),IF(RIGHT(_xlpm.pre,3)="123","3PL",IF(RIGHT(_xlpm.pre,2)="12","2PL",IF(RIGHT(_xlpm.pre,1)="1","1PL","3PL")))),N4984,O4984,P4984,Q4984&amp;"W",R4984),_xlfn.TEXTJOIN("-",TRUE,M4984,N4984,O4984,P4984,Q4984&amp;"W",R4984))</f>
        <v>Hanger Support-CU-None-None-0W-2</v>
      </c>
      <c r="T4984" s="14" t="str">
        <f>IF(COUNTIF(Cycletime[Element Desc.],ProjectsDB[[#This Row],[Element Desc.]])&gt;0,"Found","Not Found")</f>
        <v>Found</v>
      </c>
    </row>
    <row r="4985" spans="2:20" x14ac:dyDescent="0.25">
      <c r="B4985" s="8" t="s">
        <v>10217</v>
      </c>
      <c r="C4985" s="9" t="s">
        <v>10003</v>
      </c>
      <c r="D4985" s="9" t="s">
        <v>10004</v>
      </c>
      <c r="E4985" s="10">
        <v>1</v>
      </c>
      <c r="F4985" s="9" t="s">
        <v>9868</v>
      </c>
      <c r="G4985" s="9" t="s">
        <v>26</v>
      </c>
      <c r="H4985" s="11"/>
      <c r="I4985" s="12">
        <v>2620</v>
      </c>
      <c r="J4985" s="12"/>
      <c r="K4985" s="12"/>
      <c r="L4985" s="12">
        <f t="array" ref="L4985">IFERROR(LOOKUP(2^15,SEARCH({"40A","63A","80A","100A","125A","160A","200A","250A","400A","630A","800A","1000A","1250A","1600A","2000A","2500A","3200A","4000A","5000A","6300A"},UPPER(D4985)),{40,63,80,100,125,160,200,250,400,630,800,1000,1250,1600,2000,2500,3200,4000,5000,6300}),0)</f>
        <v>4000</v>
      </c>
      <c r="M4985" s="9" t="str">
        <f t="shared" si="386"/>
        <v>Straight Feeder</v>
      </c>
      <c r="N4985" s="9" t="str">
        <f t="shared" si="387"/>
        <v>CU</v>
      </c>
      <c r="O4985" s="13" t="str">
        <f t="shared" si="388"/>
        <v>Tin</v>
      </c>
      <c r="P4985" s="9" t="str">
        <f t="shared" si="389"/>
        <v>PET</v>
      </c>
      <c r="Q4985" s="9" t="str">
        <f t="shared" si="390"/>
        <v>5</v>
      </c>
      <c r="R49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85" s="14" t="str">
        <f>IF(ProjectsDB[[#This Row],[Item Type]]="Straight Plug-In",_xlfn.TEXTJOIN("-",TRUE,M4985&amp;"-"&amp;_xlfn.LET(_xlpm.txt,ProjectsDB[[#This Row],[Assembly]],_xlpm.pos,FIND("SP",_xlpm.txt),_xlpm.pre,LEFT(_xlpm.txt,_xlpm.pos-1),IF(RIGHT(_xlpm.pre,3)="123","3PL",IF(RIGHT(_xlpm.pre,2)="12","2PL",IF(RIGHT(_xlpm.pre,1)="1","1PL","3PL")))),N4985,O4985,P4985,Q4985&amp;"W",R4985),_xlfn.TEXTJOIN("-",TRUE,M4985,N4985,O4985,P4985,Q4985&amp;"W",R4985))</f>
        <v>Straight Feeder-CU-Tin-PET-5W-2</v>
      </c>
      <c r="T4985" s="14" t="str">
        <f>IF(COUNTIF(Cycletime[Element Desc.],ProjectsDB[[#This Row],[Element Desc.]])&gt;0,"Found","Not Found")</f>
        <v>Found</v>
      </c>
    </row>
    <row r="4986" spans="2:20" x14ac:dyDescent="0.25">
      <c r="B4986" s="8" t="s">
        <v>10218</v>
      </c>
      <c r="C4986" s="9" t="s">
        <v>10219</v>
      </c>
      <c r="D4986" s="9" t="s">
        <v>10220</v>
      </c>
      <c r="E4986" s="10">
        <v>2</v>
      </c>
      <c r="F4986" s="15" t="s">
        <v>9868</v>
      </c>
      <c r="G4986" s="9" t="s">
        <v>37</v>
      </c>
      <c r="H4986" s="11"/>
      <c r="I4986" s="12">
        <v>425</v>
      </c>
      <c r="J4986" s="12"/>
      <c r="K4986" s="12"/>
      <c r="L4986" s="12">
        <f t="array" ref="L4986">IFERROR(LOOKUP(2^15,SEARCH({"40A","63A","80A","100A","125A","160A","200A","250A","400A","630A","800A","1000A","1250A","1600A","2000A","2500A","3200A","4000A","5000A","6300A"},UPPER(D4986)),{40,63,80,100,125,160,200,250,400,630,800,1000,1250,1600,2000,2500,3200,4000,5000,6300}),0)</f>
        <v>3200</v>
      </c>
      <c r="M4986" s="9" t="str">
        <f t="shared" si="386"/>
        <v>Flange Straight</v>
      </c>
      <c r="N4986" s="9" t="str">
        <f t="shared" si="387"/>
        <v>CU</v>
      </c>
      <c r="O4986" s="13" t="str">
        <f t="shared" si="388"/>
        <v>Tin</v>
      </c>
      <c r="P4986" s="9" t="str">
        <f t="shared" si="389"/>
        <v>PET</v>
      </c>
      <c r="Q4986" s="9" t="str">
        <f t="shared" si="390"/>
        <v>5</v>
      </c>
      <c r="R49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86" s="14" t="str">
        <f>IF(ProjectsDB[[#This Row],[Item Type]]="Straight Plug-In",_xlfn.TEXTJOIN("-",TRUE,M4986&amp;"-"&amp;_xlfn.LET(_xlpm.txt,ProjectsDB[[#This Row],[Assembly]],_xlpm.pos,FIND("SP",_xlpm.txt),_xlpm.pre,LEFT(_xlpm.txt,_xlpm.pos-1),IF(RIGHT(_xlpm.pre,3)="123","3PL",IF(RIGHT(_xlpm.pre,2)="12","2PL",IF(RIGHT(_xlpm.pre,1)="1","1PL","3PL")))),N4986,O4986,P4986,Q4986&amp;"W",R4986),_xlfn.TEXTJOIN("-",TRUE,M4986,N4986,O4986,P4986,Q4986&amp;"W",R4986))</f>
        <v>Flange Straight-CU-Tin-PET-5W-2</v>
      </c>
      <c r="T4986" s="14" t="str">
        <f>IF(COUNTIF(Cycletime[Element Desc.],ProjectsDB[[#This Row],[Element Desc.]])&gt;0,"Found","Not Found")</f>
        <v>Found</v>
      </c>
    </row>
    <row r="4987" spans="2:20" x14ac:dyDescent="0.25">
      <c r="B4987" s="8" t="s">
        <v>10221</v>
      </c>
      <c r="C4987" s="9" t="s">
        <v>10222</v>
      </c>
      <c r="D4987" s="9" t="s">
        <v>10223</v>
      </c>
      <c r="E4987" s="10">
        <v>1</v>
      </c>
      <c r="F4987" s="15" t="s">
        <v>9868</v>
      </c>
      <c r="G4987" s="9" t="s">
        <v>37</v>
      </c>
      <c r="H4987" s="11"/>
      <c r="I4987" s="12">
        <v>1600</v>
      </c>
      <c r="J4987" s="12"/>
      <c r="K4987" s="12"/>
      <c r="L4987" s="12">
        <f t="array" ref="L4987">IFERROR(LOOKUP(2^15,SEARCH({"40A","63A","80A","100A","125A","160A","200A","250A","400A","630A","800A","1000A","1250A","1600A","2000A","2500A","3200A","4000A","5000A","6300A"},UPPER(D4987)),{40,63,80,100,125,160,200,250,400,630,800,1000,1250,1600,2000,2500,3200,4000,5000,6300}),0)</f>
        <v>3200</v>
      </c>
      <c r="M4987" s="9" t="str">
        <f t="shared" si="386"/>
        <v>Straight Feeder</v>
      </c>
      <c r="N4987" s="9" t="str">
        <f t="shared" si="387"/>
        <v>CU</v>
      </c>
      <c r="O4987" s="13" t="str">
        <f t="shared" si="388"/>
        <v>Tin</v>
      </c>
      <c r="P4987" s="9" t="str">
        <f t="shared" si="389"/>
        <v>PET</v>
      </c>
      <c r="Q4987" s="9" t="str">
        <f t="shared" si="390"/>
        <v>5</v>
      </c>
      <c r="R49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87" s="14" t="str">
        <f>IF(ProjectsDB[[#This Row],[Item Type]]="Straight Plug-In",_xlfn.TEXTJOIN("-",TRUE,M4987&amp;"-"&amp;_xlfn.LET(_xlpm.txt,ProjectsDB[[#This Row],[Assembly]],_xlpm.pos,FIND("SP",_xlpm.txt),_xlpm.pre,LEFT(_xlpm.txt,_xlpm.pos-1),IF(RIGHT(_xlpm.pre,3)="123","3PL",IF(RIGHT(_xlpm.pre,2)="12","2PL",IF(RIGHT(_xlpm.pre,1)="1","1PL","3PL")))),N4987,O4987,P4987,Q4987&amp;"W",R4987),_xlfn.TEXTJOIN("-",TRUE,M4987,N4987,O4987,P4987,Q4987&amp;"W",R4987))</f>
        <v>Straight Feeder-CU-Tin-PET-5W-2</v>
      </c>
      <c r="T4987" s="14" t="str">
        <f>IF(COUNTIF(Cycletime[Element Desc.],ProjectsDB[[#This Row],[Element Desc.]])&gt;0,"Found","Not Found")</f>
        <v>Found</v>
      </c>
    </row>
    <row r="4988" spans="2:20" x14ac:dyDescent="0.25">
      <c r="B4988" s="8" t="s">
        <v>10224</v>
      </c>
      <c r="C4988" s="9" t="s">
        <v>10225</v>
      </c>
      <c r="D4988" s="9" t="s">
        <v>10226</v>
      </c>
      <c r="E4988" s="10">
        <v>1</v>
      </c>
      <c r="F4988" s="15" t="s">
        <v>9868</v>
      </c>
      <c r="G4988" s="9" t="s">
        <v>37</v>
      </c>
      <c r="H4988" s="11"/>
      <c r="I4988" s="12">
        <v>3000</v>
      </c>
      <c r="J4988" s="12"/>
      <c r="K4988" s="12"/>
      <c r="L4988" s="12">
        <f t="array" ref="L4988">IFERROR(LOOKUP(2^15,SEARCH({"40A","63A","80A","100A","125A","160A","200A","250A","400A","630A","800A","1000A","1250A","1600A","2000A","2500A","3200A","4000A","5000A","6300A"},UPPER(D4988)),{40,63,80,100,125,160,200,250,400,630,800,1000,1250,1600,2000,2500,3200,4000,5000,6300}),0)</f>
        <v>3200</v>
      </c>
      <c r="M4988" s="9" t="str">
        <f t="shared" si="386"/>
        <v>Straight Feeder</v>
      </c>
      <c r="N4988" s="9" t="str">
        <f t="shared" si="387"/>
        <v>CU</v>
      </c>
      <c r="O4988" s="13" t="str">
        <f t="shared" si="388"/>
        <v>Tin</v>
      </c>
      <c r="P4988" s="9" t="str">
        <f t="shared" si="389"/>
        <v>PET</v>
      </c>
      <c r="Q4988" s="9" t="str">
        <f t="shared" si="390"/>
        <v>5</v>
      </c>
      <c r="R49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88" s="14" t="str">
        <f>IF(ProjectsDB[[#This Row],[Item Type]]="Straight Plug-In",_xlfn.TEXTJOIN("-",TRUE,M4988&amp;"-"&amp;_xlfn.LET(_xlpm.txt,ProjectsDB[[#This Row],[Assembly]],_xlpm.pos,FIND("SP",_xlpm.txt),_xlpm.pre,LEFT(_xlpm.txt,_xlpm.pos-1),IF(RIGHT(_xlpm.pre,3)="123","3PL",IF(RIGHT(_xlpm.pre,2)="12","2PL",IF(RIGHT(_xlpm.pre,1)="1","1PL","3PL")))),N4988,O4988,P4988,Q4988&amp;"W",R4988),_xlfn.TEXTJOIN("-",TRUE,M4988,N4988,O4988,P4988,Q4988&amp;"W",R4988))</f>
        <v>Straight Feeder-CU-Tin-PET-5W-2</v>
      </c>
      <c r="T4988" s="14" t="str">
        <f>IF(COUNTIF(Cycletime[Element Desc.],ProjectsDB[[#This Row],[Element Desc.]])&gt;0,"Found","Not Found")</f>
        <v>Found</v>
      </c>
    </row>
    <row r="4989" spans="2:20" x14ac:dyDescent="0.25">
      <c r="B4989" s="8" t="s">
        <v>10227</v>
      </c>
      <c r="C4989" s="9" t="s">
        <v>10228</v>
      </c>
      <c r="D4989" s="9" t="s">
        <v>10229</v>
      </c>
      <c r="E4989" s="10">
        <v>1</v>
      </c>
      <c r="F4989" s="15" t="s">
        <v>9868</v>
      </c>
      <c r="G4989" s="9" t="s">
        <v>37</v>
      </c>
      <c r="H4989" s="11"/>
      <c r="I4989" s="12">
        <v>300</v>
      </c>
      <c r="J4989" s="12">
        <v>300</v>
      </c>
      <c r="K4989" s="12"/>
      <c r="L4989" s="12">
        <f t="array" ref="L4989">IFERROR(LOOKUP(2^15,SEARCH({"40A","63A","80A","100A","125A","160A","200A","250A","400A","630A","800A","1000A","1250A","1600A","2000A","2500A","3200A","4000A","5000A","6300A"},UPPER(D4989)),{40,63,80,100,125,160,200,250,400,630,800,1000,1250,1600,2000,2500,3200,4000,5000,6300}),0)</f>
        <v>3200</v>
      </c>
      <c r="M4989" s="9" t="str">
        <f t="shared" si="386"/>
        <v>Elbow Flat</v>
      </c>
      <c r="N4989" s="9" t="str">
        <f t="shared" si="387"/>
        <v>CU</v>
      </c>
      <c r="O4989" s="13" t="str">
        <f t="shared" si="388"/>
        <v>Tin</v>
      </c>
      <c r="P4989" s="9" t="str">
        <f t="shared" si="389"/>
        <v>PET</v>
      </c>
      <c r="Q4989" s="9" t="str">
        <f t="shared" si="390"/>
        <v>5</v>
      </c>
      <c r="R49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89" s="14" t="str">
        <f>IF(ProjectsDB[[#This Row],[Item Type]]="Straight Plug-In",_xlfn.TEXTJOIN("-",TRUE,M4989&amp;"-"&amp;_xlfn.LET(_xlpm.txt,ProjectsDB[[#This Row],[Assembly]],_xlpm.pos,FIND("SP",_xlpm.txt),_xlpm.pre,LEFT(_xlpm.txt,_xlpm.pos-1),IF(RIGHT(_xlpm.pre,3)="123","3PL",IF(RIGHT(_xlpm.pre,2)="12","2PL",IF(RIGHT(_xlpm.pre,1)="1","1PL","3PL")))),N4989,O4989,P4989,Q4989&amp;"W",R4989),_xlfn.TEXTJOIN("-",TRUE,M4989,N4989,O4989,P4989,Q4989&amp;"W",R4989))</f>
        <v>Elbow Flat-CU-Tin-PET-5W-2</v>
      </c>
      <c r="T4989" s="14" t="str">
        <f>IF(COUNTIF(Cycletime[Element Desc.],ProjectsDB[[#This Row],[Element Desc.]])&gt;0,"Found","Not Found")</f>
        <v>Found</v>
      </c>
    </row>
    <row r="4990" spans="2:20" x14ac:dyDescent="0.25">
      <c r="B4990" s="8" t="s">
        <v>10230</v>
      </c>
      <c r="C4990" s="9" t="s">
        <v>10231</v>
      </c>
      <c r="D4990" s="9" t="s">
        <v>10232</v>
      </c>
      <c r="E4990" s="10">
        <v>1</v>
      </c>
      <c r="F4990" s="15" t="s">
        <v>9868</v>
      </c>
      <c r="G4990" s="9" t="s">
        <v>37</v>
      </c>
      <c r="H4990" s="11"/>
      <c r="I4990" s="12">
        <v>580</v>
      </c>
      <c r="J4990" s="12"/>
      <c r="K4990" s="12"/>
      <c r="L4990" s="12">
        <f t="array" ref="L4990">IFERROR(LOOKUP(2^15,SEARCH({"40A","63A","80A","100A","125A","160A","200A","250A","400A","630A","800A","1000A","1250A","1600A","2000A","2500A","3200A","4000A","5000A","6300A"},UPPER(D4990)),{40,63,80,100,125,160,200,250,400,630,800,1000,1250,1600,2000,2500,3200,4000,5000,6300}),0)</f>
        <v>3200</v>
      </c>
      <c r="M4990" s="9" t="str">
        <f t="shared" si="386"/>
        <v>Straight Feeder</v>
      </c>
      <c r="N4990" s="9" t="str">
        <f t="shared" si="387"/>
        <v>CU</v>
      </c>
      <c r="O4990" s="13" t="str">
        <f t="shared" si="388"/>
        <v>Tin</v>
      </c>
      <c r="P4990" s="9" t="str">
        <f t="shared" si="389"/>
        <v>PET</v>
      </c>
      <c r="Q4990" s="9" t="str">
        <f t="shared" si="390"/>
        <v>5</v>
      </c>
      <c r="R49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90" s="14" t="str">
        <f>IF(ProjectsDB[[#This Row],[Item Type]]="Straight Plug-In",_xlfn.TEXTJOIN("-",TRUE,M4990&amp;"-"&amp;_xlfn.LET(_xlpm.txt,ProjectsDB[[#This Row],[Assembly]],_xlpm.pos,FIND("SP",_xlpm.txt),_xlpm.pre,LEFT(_xlpm.txt,_xlpm.pos-1),IF(RIGHT(_xlpm.pre,3)="123","3PL",IF(RIGHT(_xlpm.pre,2)="12","2PL",IF(RIGHT(_xlpm.pre,1)="1","1PL","3PL")))),N4990,O4990,P4990,Q4990&amp;"W",R4990),_xlfn.TEXTJOIN("-",TRUE,M4990,N4990,O4990,P4990,Q4990&amp;"W",R4990))</f>
        <v>Straight Feeder-CU-Tin-PET-5W-2</v>
      </c>
      <c r="T4990" s="14" t="str">
        <f>IF(COUNTIF(Cycletime[Element Desc.],ProjectsDB[[#This Row],[Element Desc.]])&gt;0,"Found","Not Found")</f>
        <v>Found</v>
      </c>
    </row>
    <row r="4991" spans="2:20" x14ac:dyDescent="0.25">
      <c r="B4991" s="8" t="s">
        <v>10233</v>
      </c>
      <c r="C4991" s="9" t="s">
        <v>10234</v>
      </c>
      <c r="D4991" s="9" t="s">
        <v>10235</v>
      </c>
      <c r="E4991" s="10">
        <v>1</v>
      </c>
      <c r="F4991" s="15" t="s">
        <v>9868</v>
      </c>
      <c r="G4991" s="9" t="s">
        <v>37</v>
      </c>
      <c r="H4991" s="11"/>
      <c r="I4991" s="12">
        <v>430</v>
      </c>
      <c r="J4991" s="12">
        <v>430</v>
      </c>
      <c r="K4991" s="12"/>
      <c r="L4991" s="12">
        <f t="array" ref="L4991">IFERROR(LOOKUP(2^15,SEARCH({"40A","63A","80A","100A","125A","160A","200A","250A","400A","630A","800A","1000A","1250A","1600A","2000A","2500A","3200A","4000A","5000A","6300A"},UPPER(D4991)),{40,63,80,100,125,160,200,250,400,630,800,1000,1250,1600,2000,2500,3200,4000,5000,6300}),0)</f>
        <v>3200</v>
      </c>
      <c r="M4991" s="9" t="str">
        <f t="shared" si="386"/>
        <v>Elbow Edge</v>
      </c>
      <c r="N4991" s="9" t="str">
        <f t="shared" si="387"/>
        <v>CU</v>
      </c>
      <c r="O4991" s="13" t="str">
        <f t="shared" si="388"/>
        <v>Tin</v>
      </c>
      <c r="P4991" s="9" t="str">
        <f t="shared" si="389"/>
        <v>PET</v>
      </c>
      <c r="Q4991" s="9" t="str">
        <f t="shared" si="390"/>
        <v>5</v>
      </c>
      <c r="R49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91" s="14" t="str">
        <f>IF(ProjectsDB[[#This Row],[Item Type]]="Straight Plug-In",_xlfn.TEXTJOIN("-",TRUE,M4991&amp;"-"&amp;_xlfn.LET(_xlpm.txt,ProjectsDB[[#This Row],[Assembly]],_xlpm.pos,FIND("SP",_xlpm.txt),_xlpm.pre,LEFT(_xlpm.txt,_xlpm.pos-1),IF(RIGHT(_xlpm.pre,3)="123","3PL",IF(RIGHT(_xlpm.pre,2)="12","2PL",IF(RIGHT(_xlpm.pre,1)="1","1PL","3PL")))),N4991,O4991,P4991,Q4991&amp;"W",R4991),_xlfn.TEXTJOIN("-",TRUE,M4991,N4991,O4991,P4991,Q4991&amp;"W",R4991))</f>
        <v>Elbow Edge-CU-Tin-PET-5W-2</v>
      </c>
      <c r="T4991" s="14" t="str">
        <f>IF(COUNTIF(Cycletime[Element Desc.],ProjectsDB[[#This Row],[Element Desc.]])&gt;0,"Found","Not Found")</f>
        <v>Found</v>
      </c>
    </row>
    <row r="4992" spans="2:20" x14ac:dyDescent="0.25">
      <c r="B4992" s="8" t="s">
        <v>10236</v>
      </c>
      <c r="C4992" s="9" t="s">
        <v>10237</v>
      </c>
      <c r="D4992" s="9" t="s">
        <v>10238</v>
      </c>
      <c r="E4992" s="10">
        <v>6</v>
      </c>
      <c r="F4992" s="15" t="s">
        <v>9868</v>
      </c>
      <c r="G4992" s="9" t="s">
        <v>37</v>
      </c>
      <c r="H4992" s="11"/>
      <c r="I4992" s="12"/>
      <c r="J4992" s="12"/>
      <c r="K4992" s="12"/>
      <c r="L4992" s="12">
        <f t="array" ref="L4992">IFERROR(LOOKUP(2^15,SEARCH({"40A","63A","80A","100A","125A","160A","200A","250A","400A","630A","800A","1000A","1250A","1600A","2000A","2500A","3200A","4000A","5000A","6300A"},UPPER(D4992)),{40,63,80,100,125,160,200,250,400,630,800,1000,1250,1600,2000,2500,3200,4000,5000,6300}),0)</f>
        <v>3200</v>
      </c>
      <c r="M4992" s="9" t="str">
        <f t="shared" si="386"/>
        <v>Joint Pack</v>
      </c>
      <c r="N4992" s="9" t="str">
        <f t="shared" si="387"/>
        <v>CU</v>
      </c>
      <c r="O4992" s="13" t="str">
        <f t="shared" si="388"/>
        <v>Tin</v>
      </c>
      <c r="P4992" s="9" t="str">
        <f t="shared" si="389"/>
        <v>None</v>
      </c>
      <c r="Q4992" s="9" t="str">
        <f t="shared" si="390"/>
        <v>5</v>
      </c>
      <c r="R49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92" s="14" t="str">
        <f>IF(ProjectsDB[[#This Row],[Item Type]]="Straight Plug-In",_xlfn.TEXTJOIN("-",TRUE,M4992&amp;"-"&amp;_xlfn.LET(_xlpm.txt,ProjectsDB[[#This Row],[Assembly]],_xlpm.pos,FIND("SP",_xlpm.txt),_xlpm.pre,LEFT(_xlpm.txt,_xlpm.pos-1),IF(RIGHT(_xlpm.pre,3)="123","3PL",IF(RIGHT(_xlpm.pre,2)="12","2PL",IF(RIGHT(_xlpm.pre,1)="1","1PL","3PL")))),N4992,O4992,P4992,Q4992&amp;"W",R4992),_xlfn.TEXTJOIN("-",TRUE,M4992,N4992,O4992,P4992,Q4992&amp;"W",R4992))</f>
        <v>Joint Pack-CU-Tin-None-5W-2</v>
      </c>
      <c r="T4992" s="14" t="str">
        <f>IF(COUNTIF(Cycletime[Element Desc.],ProjectsDB[[#This Row],[Element Desc.]])&gt;0,"Found","Not Found")</f>
        <v>Found</v>
      </c>
    </row>
    <row r="4993" spans="2:20" x14ac:dyDescent="0.25">
      <c r="B4993" s="8" t="s">
        <v>10239</v>
      </c>
      <c r="C4993" s="9" t="s">
        <v>10219</v>
      </c>
      <c r="D4993" s="9" t="s">
        <v>10220</v>
      </c>
      <c r="E4993" s="10">
        <v>2</v>
      </c>
      <c r="F4993" s="15" t="s">
        <v>9868</v>
      </c>
      <c r="G4993" s="9" t="s">
        <v>37</v>
      </c>
      <c r="H4993" s="11"/>
      <c r="I4993" s="12">
        <v>425</v>
      </c>
      <c r="J4993" s="12"/>
      <c r="K4993" s="12"/>
      <c r="L4993" s="12">
        <f t="array" ref="L4993">IFERROR(LOOKUP(2^15,SEARCH({"40A","63A","80A","100A","125A","160A","200A","250A","400A","630A","800A","1000A","1250A","1600A","2000A","2500A","3200A","4000A","5000A","6300A"},UPPER(D4993)),{40,63,80,100,125,160,200,250,400,630,800,1000,1250,1600,2000,2500,3200,4000,5000,6300}),0)</f>
        <v>3200</v>
      </c>
      <c r="M4993" s="9" t="str">
        <f t="shared" si="386"/>
        <v>Flange Straight</v>
      </c>
      <c r="N4993" s="9" t="str">
        <f t="shared" si="387"/>
        <v>CU</v>
      </c>
      <c r="O4993" s="13" t="str">
        <f t="shared" si="388"/>
        <v>Tin</v>
      </c>
      <c r="P4993" s="9" t="str">
        <f t="shared" si="389"/>
        <v>PET</v>
      </c>
      <c r="Q4993" s="9" t="str">
        <f t="shared" si="390"/>
        <v>5</v>
      </c>
      <c r="R49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93" s="14" t="str">
        <f>IF(ProjectsDB[[#This Row],[Item Type]]="Straight Plug-In",_xlfn.TEXTJOIN("-",TRUE,M4993&amp;"-"&amp;_xlfn.LET(_xlpm.txt,ProjectsDB[[#This Row],[Assembly]],_xlpm.pos,FIND("SP",_xlpm.txt),_xlpm.pre,LEFT(_xlpm.txt,_xlpm.pos-1),IF(RIGHT(_xlpm.pre,3)="123","3PL",IF(RIGHT(_xlpm.pre,2)="12","2PL",IF(RIGHT(_xlpm.pre,1)="1","1PL","3PL")))),N4993,O4993,P4993,Q4993&amp;"W",R4993),_xlfn.TEXTJOIN("-",TRUE,M4993,N4993,O4993,P4993,Q4993&amp;"W",R4993))</f>
        <v>Flange Straight-CU-Tin-PET-5W-2</v>
      </c>
      <c r="T4993" s="14" t="str">
        <f>IF(COUNTIF(Cycletime[Element Desc.],ProjectsDB[[#This Row],[Element Desc.]])&gt;0,"Found","Not Found")</f>
        <v>Found</v>
      </c>
    </row>
    <row r="4994" spans="2:20" x14ac:dyDescent="0.25">
      <c r="B4994" s="8" t="s">
        <v>10240</v>
      </c>
      <c r="C4994" s="9" t="s">
        <v>10231</v>
      </c>
      <c r="D4994" s="9" t="s">
        <v>10232</v>
      </c>
      <c r="E4994" s="10">
        <v>1</v>
      </c>
      <c r="F4994" s="15" t="s">
        <v>9868</v>
      </c>
      <c r="G4994" s="9" t="s">
        <v>37</v>
      </c>
      <c r="H4994" s="11"/>
      <c r="I4994" s="12">
        <v>580</v>
      </c>
      <c r="J4994" s="12"/>
      <c r="K4994" s="12"/>
      <c r="L4994" s="12">
        <f t="array" ref="L4994">IFERROR(LOOKUP(2^15,SEARCH({"40A","63A","80A","100A","125A","160A","200A","250A","400A","630A","800A","1000A","1250A","1600A","2000A","2500A","3200A","4000A","5000A","6300A"},UPPER(D4994)),{40,63,80,100,125,160,200,250,400,630,800,1000,1250,1600,2000,2500,3200,4000,5000,6300}),0)</f>
        <v>3200</v>
      </c>
      <c r="M4994" s="9" t="str">
        <f t="shared" si="386"/>
        <v>Straight Feeder</v>
      </c>
      <c r="N4994" s="9" t="str">
        <f t="shared" si="387"/>
        <v>CU</v>
      </c>
      <c r="O4994" s="13" t="str">
        <f t="shared" si="388"/>
        <v>Tin</v>
      </c>
      <c r="P4994" s="9" t="str">
        <f t="shared" si="389"/>
        <v>PET</v>
      </c>
      <c r="Q4994" s="9" t="str">
        <f t="shared" si="390"/>
        <v>5</v>
      </c>
      <c r="R49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94" s="14" t="str">
        <f>IF(ProjectsDB[[#This Row],[Item Type]]="Straight Plug-In",_xlfn.TEXTJOIN("-",TRUE,M4994&amp;"-"&amp;_xlfn.LET(_xlpm.txt,ProjectsDB[[#This Row],[Assembly]],_xlpm.pos,FIND("SP",_xlpm.txt),_xlpm.pre,LEFT(_xlpm.txt,_xlpm.pos-1),IF(RIGHT(_xlpm.pre,3)="123","3PL",IF(RIGHT(_xlpm.pre,2)="12","2PL",IF(RIGHT(_xlpm.pre,1)="1","1PL","3PL")))),N4994,O4994,P4994,Q4994&amp;"W",R4994),_xlfn.TEXTJOIN("-",TRUE,M4994,N4994,O4994,P4994,Q4994&amp;"W",R4994))</f>
        <v>Straight Feeder-CU-Tin-PET-5W-2</v>
      </c>
      <c r="T4994" s="14" t="str">
        <f>IF(COUNTIF(Cycletime[Element Desc.],ProjectsDB[[#This Row],[Element Desc.]])&gt;0,"Found","Not Found")</f>
        <v>Found</v>
      </c>
    </row>
    <row r="4995" spans="2:20" x14ac:dyDescent="0.25">
      <c r="B4995" s="8" t="s">
        <v>10241</v>
      </c>
      <c r="C4995" s="9" t="s">
        <v>10242</v>
      </c>
      <c r="D4995" s="9" t="s">
        <v>10243</v>
      </c>
      <c r="E4995" s="10">
        <v>2</v>
      </c>
      <c r="F4995" s="15" t="s">
        <v>9868</v>
      </c>
      <c r="G4995" s="9" t="s">
        <v>37</v>
      </c>
      <c r="H4995" s="11"/>
      <c r="I4995" s="12">
        <v>300</v>
      </c>
      <c r="J4995" s="12">
        <v>300</v>
      </c>
      <c r="K4995" s="12"/>
      <c r="L4995" s="12">
        <f t="array" ref="L4995">IFERROR(LOOKUP(2^15,SEARCH({"40A","63A","80A","100A","125A","160A","200A","250A","400A","630A","800A","1000A","1250A","1600A","2000A","2500A","3200A","4000A","5000A","6300A"},UPPER(D4995)),{40,63,80,100,125,160,200,250,400,630,800,1000,1250,1600,2000,2500,3200,4000,5000,6300}),0)</f>
        <v>3200</v>
      </c>
      <c r="M4995" s="9" t="str">
        <f t="shared" si="386"/>
        <v>Elbow Flat</v>
      </c>
      <c r="N4995" s="9" t="str">
        <f t="shared" si="387"/>
        <v>CU</v>
      </c>
      <c r="O4995" s="13" t="str">
        <f t="shared" si="388"/>
        <v>Tin</v>
      </c>
      <c r="P4995" s="9" t="str">
        <f t="shared" si="389"/>
        <v>PET</v>
      </c>
      <c r="Q4995" s="9" t="str">
        <f t="shared" si="390"/>
        <v>5</v>
      </c>
      <c r="R49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95" s="14" t="str">
        <f>IF(ProjectsDB[[#This Row],[Item Type]]="Straight Plug-In",_xlfn.TEXTJOIN("-",TRUE,M4995&amp;"-"&amp;_xlfn.LET(_xlpm.txt,ProjectsDB[[#This Row],[Assembly]],_xlpm.pos,FIND("SP",_xlpm.txt),_xlpm.pre,LEFT(_xlpm.txt,_xlpm.pos-1),IF(RIGHT(_xlpm.pre,3)="123","3PL",IF(RIGHT(_xlpm.pre,2)="12","2PL",IF(RIGHT(_xlpm.pre,1)="1","1PL","3PL")))),N4995,O4995,P4995,Q4995&amp;"W",R4995),_xlfn.TEXTJOIN("-",TRUE,M4995,N4995,O4995,P4995,Q4995&amp;"W",R4995))</f>
        <v>Elbow Flat-CU-Tin-PET-5W-2</v>
      </c>
      <c r="T4995" s="14" t="str">
        <f>IF(COUNTIF(Cycletime[Element Desc.],ProjectsDB[[#This Row],[Element Desc.]])&gt;0,"Found","Not Found")</f>
        <v>Found</v>
      </c>
    </row>
    <row r="4996" spans="2:20" x14ac:dyDescent="0.25">
      <c r="B4996" s="8" t="s">
        <v>10244</v>
      </c>
      <c r="C4996" s="9" t="s">
        <v>10245</v>
      </c>
      <c r="D4996" s="9" t="s">
        <v>10246</v>
      </c>
      <c r="E4996" s="10">
        <v>1</v>
      </c>
      <c r="F4996" s="15" t="s">
        <v>9868</v>
      </c>
      <c r="G4996" s="9" t="s">
        <v>37</v>
      </c>
      <c r="H4996" s="11"/>
      <c r="I4996" s="12">
        <v>2350</v>
      </c>
      <c r="J4996" s="12"/>
      <c r="K4996" s="12"/>
      <c r="L4996" s="12">
        <f t="array" ref="L4996">IFERROR(LOOKUP(2^15,SEARCH({"40A","63A","80A","100A","125A","160A","200A","250A","400A","630A","800A","1000A","1250A","1600A","2000A","2500A","3200A","4000A","5000A","6300A"},UPPER(D4996)),{40,63,80,100,125,160,200,250,400,630,800,1000,1250,1600,2000,2500,3200,4000,5000,6300}),0)</f>
        <v>3200</v>
      </c>
      <c r="M4996" s="9" t="str">
        <f t="shared" ref="M4996:M5059" si="391">_xlfn.LET(_xlpm.d,UPPER(TRIM(SUBSTITUTE(SUBSTITUTE(D4996,CHAR(160),"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4996" s="9" t="str">
        <f t="shared" ref="N4996:N5059" si="392">IF(ISNUMBER(SEARCH("CU",D4996)),"CU",IF(ISNUMBER(SEARCH("AL",D4996)),"AL",IF(ISNUMBER(SEARCH("Copper",D4996)),"CU","SH")))</f>
        <v>CU</v>
      </c>
      <c r="O4996" s="13" t="str">
        <f t="shared" ref="O4996:O5059" si="393">IF(ISNUMBER(SEARCH("Silver",D4996)),"Silver",IF(ISNUMBER(SEARCH("Tin",D4996)),"Tin","None"))</f>
        <v>Tin</v>
      </c>
      <c r="P4996" s="9" t="str">
        <f t="shared" ref="P4996:P5059" si="394">IF(ISNUMBER(SEARCH("Epoxy",D4996)),"Epoxy",IF(ISNUMBER(SEARCH("PET",D4996)),"PET","None"))</f>
        <v>PET</v>
      </c>
      <c r="Q4996" s="9" t="str">
        <f t="shared" ref="Q4996:Q5059" si="395">IF(ISNUMBER(SEARCH("3-Wire",D4996)),"3",IF(ISNUMBER(SEARCH("4-Wire",D4996)),"4",IF(ISNUMBER(SEARCH("5-Wire",D4996)),"5",IF(ISNUMBER(SEARCH("6-Wire",D4996)),"6","0"))))</f>
        <v>5</v>
      </c>
      <c r="R49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96" s="14" t="str">
        <f>IF(ProjectsDB[[#This Row],[Item Type]]="Straight Plug-In",_xlfn.TEXTJOIN("-",TRUE,M4996&amp;"-"&amp;_xlfn.LET(_xlpm.txt,ProjectsDB[[#This Row],[Assembly]],_xlpm.pos,FIND("SP",_xlpm.txt),_xlpm.pre,LEFT(_xlpm.txt,_xlpm.pos-1),IF(RIGHT(_xlpm.pre,3)="123","3PL",IF(RIGHT(_xlpm.pre,2)="12","2PL",IF(RIGHT(_xlpm.pre,1)="1","1PL","3PL")))),N4996,O4996,P4996,Q4996&amp;"W",R4996),_xlfn.TEXTJOIN("-",TRUE,M4996,N4996,O4996,P4996,Q4996&amp;"W",R4996))</f>
        <v>Straight Feeder-CU-Tin-PET-5W-2</v>
      </c>
      <c r="T4996" s="14" t="str">
        <f>IF(COUNTIF(Cycletime[Element Desc.],ProjectsDB[[#This Row],[Element Desc.]])&gt;0,"Found","Not Found")</f>
        <v>Found</v>
      </c>
    </row>
    <row r="4997" spans="2:20" x14ac:dyDescent="0.25">
      <c r="B4997" s="8" t="s">
        <v>10247</v>
      </c>
      <c r="C4997" s="9" t="s">
        <v>10237</v>
      </c>
      <c r="D4997" s="9" t="s">
        <v>10238</v>
      </c>
      <c r="E4997" s="10">
        <v>5</v>
      </c>
      <c r="F4997" s="15" t="s">
        <v>9868</v>
      </c>
      <c r="G4997" s="9" t="s">
        <v>37</v>
      </c>
      <c r="H4997" s="11"/>
      <c r="I4997" s="12"/>
      <c r="J4997" s="12"/>
      <c r="K4997" s="12"/>
      <c r="L4997" s="12">
        <f t="array" ref="L4997">IFERROR(LOOKUP(2^15,SEARCH({"40A","63A","80A","100A","125A","160A","200A","250A","400A","630A","800A","1000A","1250A","1600A","2000A","2500A","3200A","4000A","5000A","6300A"},UPPER(D4997)),{40,63,80,100,125,160,200,250,400,630,800,1000,1250,1600,2000,2500,3200,4000,5000,6300}),0)</f>
        <v>3200</v>
      </c>
      <c r="M4997" s="9" t="str">
        <f t="shared" si="391"/>
        <v>Joint Pack</v>
      </c>
      <c r="N4997" s="9" t="str">
        <f t="shared" si="392"/>
        <v>CU</v>
      </c>
      <c r="O4997" s="13" t="str">
        <f t="shared" si="393"/>
        <v>Tin</v>
      </c>
      <c r="P4997" s="9" t="str">
        <f t="shared" si="394"/>
        <v>None</v>
      </c>
      <c r="Q4997" s="9" t="str">
        <f t="shared" si="395"/>
        <v>5</v>
      </c>
      <c r="R49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97" s="14" t="str">
        <f>IF(ProjectsDB[[#This Row],[Item Type]]="Straight Plug-In",_xlfn.TEXTJOIN("-",TRUE,M4997&amp;"-"&amp;_xlfn.LET(_xlpm.txt,ProjectsDB[[#This Row],[Assembly]],_xlpm.pos,FIND("SP",_xlpm.txt),_xlpm.pre,LEFT(_xlpm.txt,_xlpm.pos-1),IF(RIGHT(_xlpm.pre,3)="123","3PL",IF(RIGHT(_xlpm.pre,2)="12","2PL",IF(RIGHT(_xlpm.pre,1)="1","1PL","3PL")))),N4997,O4997,P4997,Q4997&amp;"W",R4997),_xlfn.TEXTJOIN("-",TRUE,M4997,N4997,O4997,P4997,Q4997&amp;"W",R4997))</f>
        <v>Joint Pack-CU-Tin-None-5W-2</v>
      </c>
      <c r="T4997" s="14" t="str">
        <f>IF(COUNTIF(Cycletime[Element Desc.],ProjectsDB[[#This Row],[Element Desc.]])&gt;0,"Found","Not Found")</f>
        <v>Found</v>
      </c>
    </row>
    <row r="4998" spans="2:20" x14ac:dyDescent="0.25">
      <c r="B4998" s="8" t="s">
        <v>10248</v>
      </c>
      <c r="C4998" s="9" t="s">
        <v>10219</v>
      </c>
      <c r="D4998" s="9" t="s">
        <v>10220</v>
      </c>
      <c r="E4998" s="10">
        <v>2</v>
      </c>
      <c r="F4998" s="15" t="s">
        <v>9868</v>
      </c>
      <c r="G4998" s="9" t="s">
        <v>37</v>
      </c>
      <c r="H4998" s="11"/>
      <c r="I4998" s="12">
        <v>425</v>
      </c>
      <c r="J4998" s="12"/>
      <c r="K4998" s="12"/>
      <c r="L4998" s="12">
        <f t="array" ref="L4998">IFERROR(LOOKUP(2^15,SEARCH({"40A","63A","80A","100A","125A","160A","200A","250A","400A","630A","800A","1000A","1250A","1600A","2000A","2500A","3200A","4000A","5000A","6300A"},UPPER(D4998)),{40,63,80,100,125,160,200,250,400,630,800,1000,1250,1600,2000,2500,3200,4000,5000,6300}),0)</f>
        <v>3200</v>
      </c>
      <c r="M4998" s="9" t="str">
        <f t="shared" si="391"/>
        <v>Flange Straight</v>
      </c>
      <c r="N4998" s="9" t="str">
        <f t="shared" si="392"/>
        <v>CU</v>
      </c>
      <c r="O4998" s="13" t="str">
        <f t="shared" si="393"/>
        <v>Tin</v>
      </c>
      <c r="P4998" s="9" t="str">
        <f t="shared" si="394"/>
        <v>PET</v>
      </c>
      <c r="Q4998" s="9" t="str">
        <f t="shared" si="395"/>
        <v>5</v>
      </c>
      <c r="R49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98" s="14" t="str">
        <f>IF(ProjectsDB[[#This Row],[Item Type]]="Straight Plug-In",_xlfn.TEXTJOIN("-",TRUE,M4998&amp;"-"&amp;_xlfn.LET(_xlpm.txt,ProjectsDB[[#This Row],[Assembly]],_xlpm.pos,FIND("SP",_xlpm.txt),_xlpm.pre,LEFT(_xlpm.txt,_xlpm.pos-1),IF(RIGHT(_xlpm.pre,3)="123","3PL",IF(RIGHT(_xlpm.pre,2)="12","2PL",IF(RIGHT(_xlpm.pre,1)="1","1PL","3PL")))),N4998,O4998,P4998,Q4998&amp;"W",R4998),_xlfn.TEXTJOIN("-",TRUE,M4998,N4998,O4998,P4998,Q4998&amp;"W",R4998))</f>
        <v>Flange Straight-CU-Tin-PET-5W-2</v>
      </c>
      <c r="T4998" s="14" t="str">
        <f>IF(COUNTIF(Cycletime[Element Desc.],ProjectsDB[[#This Row],[Element Desc.]])&gt;0,"Found","Not Found")</f>
        <v>Found</v>
      </c>
    </row>
    <row r="4999" spans="2:20" x14ac:dyDescent="0.25">
      <c r="B4999" s="8" t="s">
        <v>10249</v>
      </c>
      <c r="C4999" s="9" t="s">
        <v>10250</v>
      </c>
      <c r="D4999" s="9" t="s">
        <v>10251</v>
      </c>
      <c r="E4999" s="10">
        <v>1</v>
      </c>
      <c r="F4999" s="15" t="s">
        <v>9868</v>
      </c>
      <c r="G4999" s="9" t="s">
        <v>37</v>
      </c>
      <c r="H4999" s="11"/>
      <c r="I4999" s="12">
        <v>635</v>
      </c>
      <c r="J4999" s="12">
        <v>430</v>
      </c>
      <c r="K4999" s="12"/>
      <c r="L4999" s="12">
        <f t="array" ref="L4999">IFERROR(LOOKUP(2^15,SEARCH({"40A","63A","80A","100A","125A","160A","200A","250A","400A","630A","800A","1000A","1250A","1600A","2000A","2500A","3200A","4000A","5000A","6300A"},UPPER(D4999)),{40,63,80,100,125,160,200,250,400,630,800,1000,1250,1600,2000,2500,3200,4000,5000,6300}),0)</f>
        <v>3200</v>
      </c>
      <c r="M4999" s="9" t="str">
        <f t="shared" si="391"/>
        <v>Elbow Edge</v>
      </c>
      <c r="N4999" s="9" t="str">
        <f t="shared" si="392"/>
        <v>CU</v>
      </c>
      <c r="O4999" s="13" t="str">
        <f t="shared" si="393"/>
        <v>Tin</v>
      </c>
      <c r="P4999" s="9" t="str">
        <f t="shared" si="394"/>
        <v>PET</v>
      </c>
      <c r="Q4999" s="9" t="str">
        <f t="shared" si="395"/>
        <v>5</v>
      </c>
      <c r="R49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4999" s="14" t="str">
        <f>IF(ProjectsDB[[#This Row],[Item Type]]="Straight Plug-In",_xlfn.TEXTJOIN("-",TRUE,M4999&amp;"-"&amp;_xlfn.LET(_xlpm.txt,ProjectsDB[[#This Row],[Assembly]],_xlpm.pos,FIND("SP",_xlpm.txt),_xlpm.pre,LEFT(_xlpm.txt,_xlpm.pos-1),IF(RIGHT(_xlpm.pre,3)="123","3PL",IF(RIGHT(_xlpm.pre,2)="12","2PL",IF(RIGHT(_xlpm.pre,1)="1","1PL","3PL")))),N4999,O4999,P4999,Q4999&amp;"W",R4999),_xlfn.TEXTJOIN("-",TRUE,M4999,N4999,O4999,P4999,Q4999&amp;"W",R4999))</f>
        <v>Elbow Edge-CU-Tin-PET-5W-2</v>
      </c>
      <c r="T4999" s="14" t="str">
        <f>IF(COUNTIF(Cycletime[Element Desc.],ProjectsDB[[#This Row],[Element Desc.]])&gt;0,"Found","Not Found")</f>
        <v>Found</v>
      </c>
    </row>
    <row r="5000" spans="2:20" x14ac:dyDescent="0.25">
      <c r="B5000" s="8" t="s">
        <v>10252</v>
      </c>
      <c r="C5000" s="9" t="s">
        <v>10253</v>
      </c>
      <c r="D5000" s="9" t="s">
        <v>10254</v>
      </c>
      <c r="E5000" s="10">
        <v>1</v>
      </c>
      <c r="F5000" s="15" t="s">
        <v>9868</v>
      </c>
      <c r="G5000" s="9" t="s">
        <v>37</v>
      </c>
      <c r="H5000" s="11"/>
      <c r="I5000" s="12">
        <v>430</v>
      </c>
      <c r="J5000" s="12">
        <v>835</v>
      </c>
      <c r="K5000" s="12"/>
      <c r="L5000" s="12">
        <f t="array" ref="L5000">IFERROR(LOOKUP(2^15,SEARCH({"40A","63A","80A","100A","125A","160A","200A","250A","400A","630A","800A","1000A","1250A","1600A","2000A","2500A","3200A","4000A","5000A","6300A"},UPPER(D5000)),{40,63,80,100,125,160,200,250,400,630,800,1000,1250,1600,2000,2500,3200,4000,5000,6300}),0)</f>
        <v>3200</v>
      </c>
      <c r="M5000" s="9" t="str">
        <f t="shared" si="391"/>
        <v>Elbow Edge</v>
      </c>
      <c r="N5000" s="9" t="str">
        <f t="shared" si="392"/>
        <v>CU</v>
      </c>
      <c r="O5000" s="13" t="str">
        <f t="shared" si="393"/>
        <v>Tin</v>
      </c>
      <c r="P5000" s="9" t="str">
        <f t="shared" si="394"/>
        <v>PET</v>
      </c>
      <c r="Q5000" s="9" t="str">
        <f t="shared" si="395"/>
        <v>5</v>
      </c>
      <c r="R50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00" s="14" t="str">
        <f>IF(ProjectsDB[[#This Row],[Item Type]]="Straight Plug-In",_xlfn.TEXTJOIN("-",TRUE,M5000&amp;"-"&amp;_xlfn.LET(_xlpm.txt,ProjectsDB[[#This Row],[Assembly]],_xlpm.pos,FIND("SP",_xlpm.txt),_xlpm.pre,LEFT(_xlpm.txt,_xlpm.pos-1),IF(RIGHT(_xlpm.pre,3)="123","3PL",IF(RIGHT(_xlpm.pre,2)="12","2PL",IF(RIGHT(_xlpm.pre,1)="1","1PL","3PL")))),N5000,O5000,P5000,Q5000&amp;"W",R5000),_xlfn.TEXTJOIN("-",TRUE,M5000,N5000,O5000,P5000,Q5000&amp;"W",R5000))</f>
        <v>Elbow Edge-CU-Tin-PET-5W-2</v>
      </c>
      <c r="T5000" s="14" t="str">
        <f>IF(COUNTIF(Cycletime[Element Desc.],ProjectsDB[[#This Row],[Element Desc.]])&gt;0,"Found","Not Found")</f>
        <v>Found</v>
      </c>
    </row>
    <row r="5001" spans="2:20" x14ac:dyDescent="0.25">
      <c r="B5001" s="8" t="s">
        <v>10255</v>
      </c>
      <c r="C5001" s="9" t="s">
        <v>10237</v>
      </c>
      <c r="D5001" s="9" t="s">
        <v>10238</v>
      </c>
      <c r="E5001" s="10">
        <v>3</v>
      </c>
      <c r="F5001" s="15" t="s">
        <v>9868</v>
      </c>
      <c r="G5001" s="9" t="s">
        <v>37</v>
      </c>
      <c r="H5001" s="11"/>
      <c r="I5001" s="12"/>
      <c r="J5001" s="12"/>
      <c r="K5001" s="12"/>
      <c r="L5001" s="12">
        <f t="array" ref="L5001">IFERROR(LOOKUP(2^15,SEARCH({"40A","63A","80A","100A","125A","160A","200A","250A","400A","630A","800A","1000A","1250A","1600A","2000A","2500A","3200A","4000A","5000A","6300A"},UPPER(D5001)),{40,63,80,100,125,160,200,250,400,630,800,1000,1250,1600,2000,2500,3200,4000,5000,6300}),0)</f>
        <v>3200</v>
      </c>
      <c r="M5001" s="9" t="str">
        <f t="shared" si="391"/>
        <v>Joint Pack</v>
      </c>
      <c r="N5001" s="9" t="str">
        <f t="shared" si="392"/>
        <v>CU</v>
      </c>
      <c r="O5001" s="13" t="str">
        <f t="shared" si="393"/>
        <v>Tin</v>
      </c>
      <c r="P5001" s="9" t="str">
        <f t="shared" si="394"/>
        <v>None</v>
      </c>
      <c r="Q5001" s="9" t="str">
        <f t="shared" si="395"/>
        <v>5</v>
      </c>
      <c r="R50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01" s="14" t="str">
        <f>IF(ProjectsDB[[#This Row],[Item Type]]="Straight Plug-In",_xlfn.TEXTJOIN("-",TRUE,M5001&amp;"-"&amp;_xlfn.LET(_xlpm.txt,ProjectsDB[[#This Row],[Assembly]],_xlpm.pos,FIND("SP",_xlpm.txt),_xlpm.pre,LEFT(_xlpm.txt,_xlpm.pos-1),IF(RIGHT(_xlpm.pre,3)="123","3PL",IF(RIGHT(_xlpm.pre,2)="12","2PL",IF(RIGHT(_xlpm.pre,1)="1","1PL","3PL")))),N5001,O5001,P5001,Q5001&amp;"W",R5001),_xlfn.TEXTJOIN("-",TRUE,M5001,N5001,O5001,P5001,Q5001&amp;"W",R5001))</f>
        <v>Joint Pack-CU-Tin-None-5W-2</v>
      </c>
      <c r="T5001" s="14" t="str">
        <f>IF(COUNTIF(Cycletime[Element Desc.],ProjectsDB[[#This Row],[Element Desc.]])&gt;0,"Found","Not Found")</f>
        <v>Found</v>
      </c>
    </row>
    <row r="5002" spans="2:20" x14ac:dyDescent="0.25">
      <c r="B5002" s="8" t="s">
        <v>10256</v>
      </c>
      <c r="C5002" s="9" t="s">
        <v>10257</v>
      </c>
      <c r="D5002" s="9" t="s">
        <v>10258</v>
      </c>
      <c r="E5002" s="10">
        <v>2</v>
      </c>
      <c r="F5002" s="15" t="s">
        <v>9868</v>
      </c>
      <c r="G5002" s="9" t="s">
        <v>37</v>
      </c>
      <c r="H5002" s="11"/>
      <c r="I5002" s="12">
        <v>425</v>
      </c>
      <c r="J5002" s="12"/>
      <c r="K5002" s="12"/>
      <c r="L5002" s="12">
        <f t="array" ref="L5002">IFERROR(LOOKUP(2^15,SEARCH({"40A","63A","80A","100A","125A","160A","200A","250A","400A","630A","800A","1000A","1250A","1600A","2000A","2500A","3200A","4000A","5000A","6300A"},UPPER(D5002)),{40,63,80,100,125,160,200,250,400,630,800,1000,1250,1600,2000,2500,3200,4000,5000,6300}),0)</f>
        <v>3200</v>
      </c>
      <c r="M5002" s="9" t="str">
        <f t="shared" si="391"/>
        <v>Flange Straight</v>
      </c>
      <c r="N5002" s="9" t="str">
        <f t="shared" si="392"/>
        <v>CU</v>
      </c>
      <c r="O5002" s="13" t="str">
        <f t="shared" si="393"/>
        <v>Tin</v>
      </c>
      <c r="P5002" s="9" t="str">
        <f t="shared" si="394"/>
        <v>PET</v>
      </c>
      <c r="Q5002" s="9" t="str">
        <f t="shared" si="395"/>
        <v>5</v>
      </c>
      <c r="R50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02" s="14" t="str">
        <f>IF(ProjectsDB[[#This Row],[Item Type]]="Straight Plug-In",_xlfn.TEXTJOIN("-",TRUE,M5002&amp;"-"&amp;_xlfn.LET(_xlpm.txt,ProjectsDB[[#This Row],[Assembly]],_xlpm.pos,FIND("SP",_xlpm.txt),_xlpm.pre,LEFT(_xlpm.txt,_xlpm.pos-1),IF(RIGHT(_xlpm.pre,3)="123","3PL",IF(RIGHT(_xlpm.pre,2)="12","2PL",IF(RIGHT(_xlpm.pre,1)="1","1PL","3PL")))),N5002,O5002,P5002,Q5002&amp;"W",R5002),_xlfn.TEXTJOIN("-",TRUE,M5002,N5002,O5002,P5002,Q5002&amp;"W",R5002))</f>
        <v>Flange Straight-CU-Tin-PET-5W-2</v>
      </c>
      <c r="T5002" s="14" t="str">
        <f>IF(COUNTIF(Cycletime[Element Desc.],ProjectsDB[[#This Row],[Element Desc.]])&gt;0,"Found","Not Found")</f>
        <v>Found</v>
      </c>
    </row>
    <row r="5003" spans="2:20" x14ac:dyDescent="0.25">
      <c r="B5003" s="8" t="s">
        <v>10259</v>
      </c>
      <c r="C5003" s="9" t="s">
        <v>10260</v>
      </c>
      <c r="D5003" s="9" t="s">
        <v>10261</v>
      </c>
      <c r="E5003" s="10">
        <v>1</v>
      </c>
      <c r="F5003" s="15" t="s">
        <v>9868</v>
      </c>
      <c r="G5003" s="9" t="s">
        <v>37</v>
      </c>
      <c r="H5003" s="11"/>
      <c r="I5003" s="12">
        <v>580</v>
      </c>
      <c r="J5003" s="12"/>
      <c r="K5003" s="12"/>
      <c r="L5003" s="12">
        <f t="array" ref="L5003">IFERROR(LOOKUP(2^15,SEARCH({"40A","63A","80A","100A","125A","160A","200A","250A","400A","630A","800A","1000A","1250A","1600A","2000A","2500A","3200A","4000A","5000A","6300A"},UPPER(D5003)),{40,63,80,100,125,160,200,250,400,630,800,1000,1250,1600,2000,2500,3200,4000,5000,6300}),0)</f>
        <v>3200</v>
      </c>
      <c r="M5003" s="9" t="str">
        <f t="shared" si="391"/>
        <v>Straight Feeder</v>
      </c>
      <c r="N5003" s="9" t="str">
        <f t="shared" si="392"/>
        <v>CU</v>
      </c>
      <c r="O5003" s="13" t="str">
        <f t="shared" si="393"/>
        <v>Tin</v>
      </c>
      <c r="P5003" s="9" t="str">
        <f t="shared" si="394"/>
        <v>PET</v>
      </c>
      <c r="Q5003" s="9" t="str">
        <f t="shared" si="395"/>
        <v>5</v>
      </c>
      <c r="R50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03" s="14" t="str">
        <f>IF(ProjectsDB[[#This Row],[Item Type]]="Straight Plug-In",_xlfn.TEXTJOIN("-",TRUE,M5003&amp;"-"&amp;_xlfn.LET(_xlpm.txt,ProjectsDB[[#This Row],[Assembly]],_xlpm.pos,FIND("SP",_xlpm.txt),_xlpm.pre,LEFT(_xlpm.txt,_xlpm.pos-1),IF(RIGHT(_xlpm.pre,3)="123","3PL",IF(RIGHT(_xlpm.pre,2)="12","2PL",IF(RIGHT(_xlpm.pre,1)="1","1PL","3PL")))),N5003,O5003,P5003,Q5003&amp;"W",R5003),_xlfn.TEXTJOIN("-",TRUE,M5003,N5003,O5003,P5003,Q5003&amp;"W",R5003))</f>
        <v>Straight Feeder-CU-Tin-PET-5W-2</v>
      </c>
      <c r="T5003" s="14" t="str">
        <f>IF(COUNTIF(Cycletime[Element Desc.],ProjectsDB[[#This Row],[Element Desc.]])&gt;0,"Found","Not Found")</f>
        <v>Found</v>
      </c>
    </row>
    <row r="5004" spans="2:20" x14ac:dyDescent="0.25">
      <c r="B5004" s="8" t="s">
        <v>10262</v>
      </c>
      <c r="C5004" s="9" t="s">
        <v>10263</v>
      </c>
      <c r="D5004" s="9" t="s">
        <v>10264</v>
      </c>
      <c r="E5004" s="10">
        <v>6</v>
      </c>
      <c r="F5004" s="15" t="s">
        <v>9868</v>
      </c>
      <c r="G5004" s="9" t="s">
        <v>37</v>
      </c>
      <c r="H5004" s="11"/>
      <c r="I5004" s="12"/>
      <c r="J5004" s="12"/>
      <c r="K5004" s="12"/>
      <c r="L5004" s="12">
        <f t="array" ref="L5004">IFERROR(LOOKUP(2^15,SEARCH({"40A","63A","80A","100A","125A","160A","200A","250A","400A","630A","800A","1000A","1250A","1600A","2000A","2500A","3200A","4000A","5000A","6300A"},UPPER(D5004)),{40,63,80,100,125,160,200,250,400,630,800,1000,1250,1600,2000,2500,3200,4000,5000,6300}),0)</f>
        <v>3200</v>
      </c>
      <c r="M5004" s="9" t="str">
        <f t="shared" si="391"/>
        <v>Joint Pack</v>
      </c>
      <c r="N5004" s="9" t="str">
        <f t="shared" si="392"/>
        <v>CU</v>
      </c>
      <c r="O5004" s="13" t="str">
        <f t="shared" si="393"/>
        <v>Tin</v>
      </c>
      <c r="P5004" s="9" t="str">
        <f t="shared" si="394"/>
        <v>None</v>
      </c>
      <c r="Q5004" s="9" t="str">
        <f t="shared" si="395"/>
        <v>5</v>
      </c>
      <c r="R50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04" s="14" t="str">
        <f>IF(ProjectsDB[[#This Row],[Item Type]]="Straight Plug-In",_xlfn.TEXTJOIN("-",TRUE,M5004&amp;"-"&amp;_xlfn.LET(_xlpm.txt,ProjectsDB[[#This Row],[Assembly]],_xlpm.pos,FIND("SP",_xlpm.txt),_xlpm.pre,LEFT(_xlpm.txt,_xlpm.pos-1),IF(RIGHT(_xlpm.pre,3)="123","3PL",IF(RIGHT(_xlpm.pre,2)="12","2PL",IF(RIGHT(_xlpm.pre,1)="1","1PL","3PL")))),N5004,O5004,P5004,Q5004&amp;"W",R5004),_xlfn.TEXTJOIN("-",TRUE,M5004,N5004,O5004,P5004,Q5004&amp;"W",R5004))</f>
        <v>Joint Pack-CU-Tin-None-5W-2</v>
      </c>
      <c r="T5004" s="14" t="str">
        <f>IF(COUNTIF(Cycletime[Element Desc.],ProjectsDB[[#This Row],[Element Desc.]])&gt;0,"Found","Not Found")</f>
        <v>Found</v>
      </c>
    </row>
    <row r="5005" spans="2:20" x14ac:dyDescent="0.25">
      <c r="B5005" s="8" t="s">
        <v>10265</v>
      </c>
      <c r="C5005" s="9" t="s">
        <v>10266</v>
      </c>
      <c r="D5005" s="9" t="s">
        <v>10267</v>
      </c>
      <c r="E5005" s="10">
        <v>1</v>
      </c>
      <c r="F5005" s="15" t="s">
        <v>9868</v>
      </c>
      <c r="G5005" s="9" t="s">
        <v>37</v>
      </c>
      <c r="H5005" s="11"/>
      <c r="I5005" s="12">
        <v>430</v>
      </c>
      <c r="J5005" s="12">
        <v>430</v>
      </c>
      <c r="K5005" s="12"/>
      <c r="L5005" s="12">
        <f t="array" ref="L5005">IFERROR(LOOKUP(2^15,SEARCH({"40A","63A","80A","100A","125A","160A","200A","250A","400A","630A","800A","1000A","1250A","1600A","2000A","2500A","3200A","4000A","5000A","6300A"},UPPER(D5005)),{40,63,80,100,125,160,200,250,400,630,800,1000,1250,1600,2000,2500,3200,4000,5000,6300}),0)</f>
        <v>3200</v>
      </c>
      <c r="M5005" s="9" t="str">
        <f t="shared" si="391"/>
        <v>Elbow Edge</v>
      </c>
      <c r="N5005" s="9" t="str">
        <f t="shared" si="392"/>
        <v>CU</v>
      </c>
      <c r="O5005" s="13" t="str">
        <f t="shared" si="393"/>
        <v>Tin</v>
      </c>
      <c r="P5005" s="9" t="str">
        <f t="shared" si="394"/>
        <v>PET</v>
      </c>
      <c r="Q5005" s="9" t="str">
        <f t="shared" si="395"/>
        <v>5</v>
      </c>
      <c r="R50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05" s="14" t="str">
        <f>IF(ProjectsDB[[#This Row],[Item Type]]="Straight Plug-In",_xlfn.TEXTJOIN("-",TRUE,M5005&amp;"-"&amp;_xlfn.LET(_xlpm.txt,ProjectsDB[[#This Row],[Assembly]],_xlpm.pos,FIND("SP",_xlpm.txt),_xlpm.pre,LEFT(_xlpm.txt,_xlpm.pos-1),IF(RIGHT(_xlpm.pre,3)="123","3PL",IF(RIGHT(_xlpm.pre,2)="12","2PL",IF(RIGHT(_xlpm.pre,1)="1","1PL","3PL")))),N5005,O5005,P5005,Q5005&amp;"W",R5005),_xlfn.TEXTJOIN("-",TRUE,M5005,N5005,O5005,P5005,Q5005&amp;"W",R5005))</f>
        <v>Elbow Edge-CU-Tin-PET-5W-2</v>
      </c>
      <c r="T5005" s="14" t="str">
        <f>IF(COUNTIF(Cycletime[Element Desc.],ProjectsDB[[#This Row],[Element Desc.]])&gt;0,"Found","Not Found")</f>
        <v>Found</v>
      </c>
    </row>
    <row r="5006" spans="2:20" x14ac:dyDescent="0.25">
      <c r="B5006" s="8" t="s">
        <v>10268</v>
      </c>
      <c r="C5006" s="9" t="s">
        <v>10269</v>
      </c>
      <c r="D5006" s="9" t="s">
        <v>10270</v>
      </c>
      <c r="E5006" s="10">
        <v>1</v>
      </c>
      <c r="F5006" s="15" t="s">
        <v>9868</v>
      </c>
      <c r="G5006" s="9" t="s">
        <v>37</v>
      </c>
      <c r="H5006" s="11"/>
      <c r="I5006" s="12">
        <v>300</v>
      </c>
      <c r="J5006" s="12">
        <v>300</v>
      </c>
      <c r="K5006" s="12"/>
      <c r="L5006" s="12">
        <f t="array" ref="L5006">IFERROR(LOOKUP(2^15,SEARCH({"40A","63A","80A","100A","125A","160A","200A","250A","400A","630A","800A","1000A","1250A","1600A","2000A","2500A","3200A","4000A","5000A","6300A"},UPPER(D5006)),{40,63,80,100,125,160,200,250,400,630,800,1000,1250,1600,2000,2500,3200,4000,5000,6300}),0)</f>
        <v>3200</v>
      </c>
      <c r="M5006" s="9" t="str">
        <f t="shared" si="391"/>
        <v>Elbow Flat</v>
      </c>
      <c r="N5006" s="9" t="str">
        <f t="shared" si="392"/>
        <v>CU</v>
      </c>
      <c r="O5006" s="13" t="str">
        <f t="shared" si="393"/>
        <v>Tin</v>
      </c>
      <c r="P5006" s="9" t="str">
        <f t="shared" si="394"/>
        <v>PET</v>
      </c>
      <c r="Q5006" s="9" t="str">
        <f t="shared" si="395"/>
        <v>5</v>
      </c>
      <c r="R50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06" s="14" t="str">
        <f>IF(ProjectsDB[[#This Row],[Item Type]]="Straight Plug-In",_xlfn.TEXTJOIN("-",TRUE,M5006&amp;"-"&amp;_xlfn.LET(_xlpm.txt,ProjectsDB[[#This Row],[Assembly]],_xlpm.pos,FIND("SP",_xlpm.txt),_xlpm.pre,LEFT(_xlpm.txt,_xlpm.pos-1),IF(RIGHT(_xlpm.pre,3)="123","3PL",IF(RIGHT(_xlpm.pre,2)="12","2PL",IF(RIGHT(_xlpm.pre,1)="1","1PL","3PL")))),N5006,O5006,P5006,Q5006&amp;"W",R5006),_xlfn.TEXTJOIN("-",TRUE,M5006,N5006,O5006,P5006,Q5006&amp;"W",R5006))</f>
        <v>Elbow Flat-CU-Tin-PET-5W-2</v>
      </c>
      <c r="T5006" s="14" t="str">
        <f>IF(COUNTIF(Cycletime[Element Desc.],ProjectsDB[[#This Row],[Element Desc.]])&gt;0,"Found","Not Found")</f>
        <v>Found</v>
      </c>
    </row>
    <row r="5007" spans="2:20" x14ac:dyDescent="0.25">
      <c r="B5007" s="8" t="s">
        <v>10271</v>
      </c>
      <c r="C5007" s="9" t="s">
        <v>10272</v>
      </c>
      <c r="D5007" s="9" t="s">
        <v>10273</v>
      </c>
      <c r="E5007" s="10">
        <v>1</v>
      </c>
      <c r="F5007" s="15" t="s">
        <v>9868</v>
      </c>
      <c r="G5007" s="9" t="s">
        <v>37</v>
      </c>
      <c r="H5007" s="11"/>
      <c r="I5007" s="12">
        <v>1600</v>
      </c>
      <c r="J5007" s="12"/>
      <c r="K5007" s="12"/>
      <c r="L5007" s="12">
        <f t="array" ref="L5007">IFERROR(LOOKUP(2^15,SEARCH({"40A","63A","80A","100A","125A","160A","200A","250A","400A","630A","800A","1000A","1250A","1600A","2000A","2500A","3200A","4000A","5000A","6300A"},UPPER(D5007)),{40,63,80,100,125,160,200,250,400,630,800,1000,1250,1600,2000,2500,3200,4000,5000,6300}),0)</f>
        <v>3200</v>
      </c>
      <c r="M5007" s="9" t="str">
        <f t="shared" si="391"/>
        <v>Straight Feeder</v>
      </c>
      <c r="N5007" s="9" t="str">
        <f t="shared" si="392"/>
        <v>CU</v>
      </c>
      <c r="O5007" s="13" t="str">
        <f t="shared" si="393"/>
        <v>Tin</v>
      </c>
      <c r="P5007" s="9" t="str">
        <f t="shared" si="394"/>
        <v>PET</v>
      </c>
      <c r="Q5007" s="9" t="str">
        <f t="shared" si="395"/>
        <v>5</v>
      </c>
      <c r="R50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07" s="14" t="str">
        <f>IF(ProjectsDB[[#This Row],[Item Type]]="Straight Plug-In",_xlfn.TEXTJOIN("-",TRUE,M5007&amp;"-"&amp;_xlfn.LET(_xlpm.txt,ProjectsDB[[#This Row],[Assembly]],_xlpm.pos,FIND("SP",_xlpm.txt),_xlpm.pre,LEFT(_xlpm.txt,_xlpm.pos-1),IF(RIGHT(_xlpm.pre,3)="123","3PL",IF(RIGHT(_xlpm.pre,2)="12","2PL",IF(RIGHT(_xlpm.pre,1)="1","1PL","3PL")))),N5007,O5007,P5007,Q5007&amp;"W",R5007),_xlfn.TEXTJOIN("-",TRUE,M5007,N5007,O5007,P5007,Q5007&amp;"W",R5007))</f>
        <v>Straight Feeder-CU-Tin-PET-5W-2</v>
      </c>
      <c r="T5007" s="14" t="str">
        <f>IF(COUNTIF(Cycletime[Element Desc.],ProjectsDB[[#This Row],[Element Desc.]])&gt;0,"Found","Not Found")</f>
        <v>Found</v>
      </c>
    </row>
    <row r="5008" spans="2:20" x14ac:dyDescent="0.25">
      <c r="B5008" s="8" t="s">
        <v>10274</v>
      </c>
      <c r="C5008" s="9" t="s">
        <v>10275</v>
      </c>
      <c r="D5008" s="9" t="s">
        <v>10276</v>
      </c>
      <c r="E5008" s="10">
        <v>1</v>
      </c>
      <c r="F5008" s="15" t="s">
        <v>9868</v>
      </c>
      <c r="G5008" s="9" t="s">
        <v>37</v>
      </c>
      <c r="H5008" s="11"/>
      <c r="I5008" s="12">
        <v>3000</v>
      </c>
      <c r="J5008" s="12"/>
      <c r="K5008" s="12"/>
      <c r="L5008" s="12">
        <f t="array" ref="L5008">IFERROR(LOOKUP(2^15,SEARCH({"40A","63A","80A","100A","125A","160A","200A","250A","400A","630A","800A","1000A","1250A","1600A","2000A","2500A","3200A","4000A","5000A","6300A"},UPPER(D5008)),{40,63,80,100,125,160,200,250,400,630,800,1000,1250,1600,2000,2500,3200,4000,5000,6300}),0)</f>
        <v>3200</v>
      </c>
      <c r="M5008" s="9" t="str">
        <f t="shared" si="391"/>
        <v>Straight Feeder</v>
      </c>
      <c r="N5008" s="9" t="str">
        <f t="shared" si="392"/>
        <v>CU</v>
      </c>
      <c r="O5008" s="13" t="str">
        <f t="shared" si="393"/>
        <v>Tin</v>
      </c>
      <c r="P5008" s="9" t="str">
        <f t="shared" si="394"/>
        <v>PET</v>
      </c>
      <c r="Q5008" s="9" t="str">
        <f t="shared" si="395"/>
        <v>5</v>
      </c>
      <c r="R50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08" s="14" t="str">
        <f>IF(ProjectsDB[[#This Row],[Item Type]]="Straight Plug-In",_xlfn.TEXTJOIN("-",TRUE,M5008&amp;"-"&amp;_xlfn.LET(_xlpm.txt,ProjectsDB[[#This Row],[Assembly]],_xlpm.pos,FIND("SP",_xlpm.txt),_xlpm.pre,LEFT(_xlpm.txt,_xlpm.pos-1),IF(RIGHT(_xlpm.pre,3)="123","3PL",IF(RIGHT(_xlpm.pre,2)="12","2PL",IF(RIGHT(_xlpm.pre,1)="1","1PL","3PL")))),N5008,O5008,P5008,Q5008&amp;"W",R5008),_xlfn.TEXTJOIN("-",TRUE,M5008,N5008,O5008,P5008,Q5008&amp;"W",R5008))</f>
        <v>Straight Feeder-CU-Tin-PET-5W-2</v>
      </c>
      <c r="T5008" s="14" t="str">
        <f>IF(COUNTIF(Cycletime[Element Desc.],ProjectsDB[[#This Row],[Element Desc.]])&gt;0,"Found","Not Found")</f>
        <v>Found</v>
      </c>
    </row>
    <row r="5009" spans="2:20" x14ac:dyDescent="0.25">
      <c r="B5009" s="8" t="s">
        <v>10277</v>
      </c>
      <c r="C5009" s="9" t="s">
        <v>10263</v>
      </c>
      <c r="D5009" s="9" t="s">
        <v>10264</v>
      </c>
      <c r="E5009" s="10">
        <v>5</v>
      </c>
      <c r="F5009" s="15" t="s">
        <v>9868</v>
      </c>
      <c r="G5009" s="9" t="s">
        <v>37</v>
      </c>
      <c r="H5009" s="11"/>
      <c r="I5009" s="12"/>
      <c r="J5009" s="12"/>
      <c r="K5009" s="12"/>
      <c r="L5009" s="12">
        <f t="array" ref="L5009">IFERROR(LOOKUP(2^15,SEARCH({"40A","63A","80A","100A","125A","160A","200A","250A","400A","630A","800A","1000A","1250A","1600A","2000A","2500A","3200A","4000A","5000A","6300A"},UPPER(D5009)),{40,63,80,100,125,160,200,250,400,630,800,1000,1250,1600,2000,2500,3200,4000,5000,6300}),0)</f>
        <v>3200</v>
      </c>
      <c r="M5009" s="9" t="str">
        <f t="shared" si="391"/>
        <v>Joint Pack</v>
      </c>
      <c r="N5009" s="9" t="str">
        <f t="shared" si="392"/>
        <v>CU</v>
      </c>
      <c r="O5009" s="13" t="str">
        <f t="shared" si="393"/>
        <v>Tin</v>
      </c>
      <c r="P5009" s="9" t="str">
        <f t="shared" si="394"/>
        <v>None</v>
      </c>
      <c r="Q5009" s="9" t="str">
        <f t="shared" si="395"/>
        <v>5</v>
      </c>
      <c r="R50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09" s="14" t="str">
        <f>IF(ProjectsDB[[#This Row],[Item Type]]="Straight Plug-In",_xlfn.TEXTJOIN("-",TRUE,M5009&amp;"-"&amp;_xlfn.LET(_xlpm.txt,ProjectsDB[[#This Row],[Assembly]],_xlpm.pos,FIND("SP",_xlpm.txt),_xlpm.pre,LEFT(_xlpm.txt,_xlpm.pos-1),IF(RIGHT(_xlpm.pre,3)="123","3PL",IF(RIGHT(_xlpm.pre,2)="12","2PL",IF(RIGHT(_xlpm.pre,1)="1","1PL","3PL")))),N5009,O5009,P5009,Q5009&amp;"W",R5009),_xlfn.TEXTJOIN("-",TRUE,M5009,N5009,O5009,P5009,Q5009&amp;"W",R5009))</f>
        <v>Joint Pack-CU-Tin-None-5W-2</v>
      </c>
      <c r="T5009" s="14" t="str">
        <f>IF(COUNTIF(Cycletime[Element Desc.],ProjectsDB[[#This Row],[Element Desc.]])&gt;0,"Found","Not Found")</f>
        <v>Found</v>
      </c>
    </row>
    <row r="5010" spans="2:20" x14ac:dyDescent="0.25">
      <c r="B5010" s="8" t="s">
        <v>10278</v>
      </c>
      <c r="C5010" s="9" t="s">
        <v>10257</v>
      </c>
      <c r="D5010" s="9" t="s">
        <v>10258</v>
      </c>
      <c r="E5010" s="10">
        <v>2</v>
      </c>
      <c r="F5010" s="15" t="s">
        <v>9868</v>
      </c>
      <c r="G5010" s="9" t="s">
        <v>37</v>
      </c>
      <c r="H5010" s="11"/>
      <c r="I5010" s="12">
        <v>425</v>
      </c>
      <c r="J5010" s="12"/>
      <c r="K5010" s="12"/>
      <c r="L5010" s="12">
        <f t="array" ref="L5010">IFERROR(LOOKUP(2^15,SEARCH({"40A","63A","80A","100A","125A","160A","200A","250A","400A","630A","800A","1000A","1250A","1600A","2000A","2500A","3200A","4000A","5000A","6300A"},UPPER(D5010)),{40,63,80,100,125,160,200,250,400,630,800,1000,1250,1600,2000,2500,3200,4000,5000,6300}),0)</f>
        <v>3200</v>
      </c>
      <c r="M5010" s="9" t="str">
        <f t="shared" si="391"/>
        <v>Flange Straight</v>
      </c>
      <c r="N5010" s="9" t="str">
        <f t="shared" si="392"/>
        <v>CU</v>
      </c>
      <c r="O5010" s="13" t="str">
        <f t="shared" si="393"/>
        <v>Tin</v>
      </c>
      <c r="P5010" s="9" t="str">
        <f t="shared" si="394"/>
        <v>PET</v>
      </c>
      <c r="Q5010" s="9" t="str">
        <f t="shared" si="395"/>
        <v>5</v>
      </c>
      <c r="R50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10" s="14" t="str">
        <f>IF(ProjectsDB[[#This Row],[Item Type]]="Straight Plug-In",_xlfn.TEXTJOIN("-",TRUE,M5010&amp;"-"&amp;_xlfn.LET(_xlpm.txt,ProjectsDB[[#This Row],[Assembly]],_xlpm.pos,FIND("SP",_xlpm.txt),_xlpm.pre,LEFT(_xlpm.txt,_xlpm.pos-1),IF(RIGHT(_xlpm.pre,3)="123","3PL",IF(RIGHT(_xlpm.pre,2)="12","2PL",IF(RIGHT(_xlpm.pre,1)="1","1PL","3PL")))),N5010,O5010,P5010,Q5010&amp;"W",R5010),_xlfn.TEXTJOIN("-",TRUE,M5010,N5010,O5010,P5010,Q5010&amp;"W",R5010))</f>
        <v>Flange Straight-CU-Tin-PET-5W-2</v>
      </c>
      <c r="T5010" s="14" t="str">
        <f>IF(COUNTIF(Cycletime[Element Desc.],ProjectsDB[[#This Row],[Element Desc.]])&gt;0,"Found","Not Found")</f>
        <v>Found</v>
      </c>
    </row>
    <row r="5011" spans="2:20" x14ac:dyDescent="0.25">
      <c r="B5011" s="8" t="s">
        <v>10279</v>
      </c>
      <c r="C5011" s="9" t="s">
        <v>10260</v>
      </c>
      <c r="D5011" s="9" t="s">
        <v>10261</v>
      </c>
      <c r="E5011" s="10">
        <v>1</v>
      </c>
      <c r="F5011" s="15" t="s">
        <v>9868</v>
      </c>
      <c r="G5011" s="9" t="s">
        <v>37</v>
      </c>
      <c r="H5011" s="11"/>
      <c r="I5011" s="12">
        <v>580</v>
      </c>
      <c r="J5011" s="12"/>
      <c r="K5011" s="12"/>
      <c r="L5011" s="12">
        <f t="array" ref="L5011">IFERROR(LOOKUP(2^15,SEARCH({"40A","63A","80A","100A","125A","160A","200A","250A","400A","630A","800A","1000A","1250A","1600A","2000A","2500A","3200A","4000A","5000A","6300A"},UPPER(D5011)),{40,63,80,100,125,160,200,250,400,630,800,1000,1250,1600,2000,2500,3200,4000,5000,6300}),0)</f>
        <v>3200</v>
      </c>
      <c r="M5011" s="9" t="str">
        <f t="shared" si="391"/>
        <v>Straight Feeder</v>
      </c>
      <c r="N5011" s="9" t="str">
        <f t="shared" si="392"/>
        <v>CU</v>
      </c>
      <c r="O5011" s="13" t="str">
        <f t="shared" si="393"/>
        <v>Tin</v>
      </c>
      <c r="P5011" s="9" t="str">
        <f t="shared" si="394"/>
        <v>PET</v>
      </c>
      <c r="Q5011" s="9" t="str">
        <f t="shared" si="395"/>
        <v>5</v>
      </c>
      <c r="R50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11" s="14" t="str">
        <f>IF(ProjectsDB[[#This Row],[Item Type]]="Straight Plug-In",_xlfn.TEXTJOIN("-",TRUE,M5011&amp;"-"&amp;_xlfn.LET(_xlpm.txt,ProjectsDB[[#This Row],[Assembly]],_xlpm.pos,FIND("SP",_xlpm.txt),_xlpm.pre,LEFT(_xlpm.txt,_xlpm.pos-1),IF(RIGHT(_xlpm.pre,3)="123","3PL",IF(RIGHT(_xlpm.pre,2)="12","2PL",IF(RIGHT(_xlpm.pre,1)="1","1PL","3PL")))),N5011,O5011,P5011,Q5011&amp;"W",R5011),_xlfn.TEXTJOIN("-",TRUE,M5011,N5011,O5011,P5011,Q5011&amp;"W",R5011))</f>
        <v>Straight Feeder-CU-Tin-PET-5W-2</v>
      </c>
      <c r="T5011" s="14" t="str">
        <f>IF(COUNTIF(Cycletime[Element Desc.],ProjectsDB[[#This Row],[Element Desc.]])&gt;0,"Found","Not Found")</f>
        <v>Found</v>
      </c>
    </row>
    <row r="5012" spans="2:20" x14ac:dyDescent="0.25">
      <c r="B5012" s="8" t="s">
        <v>10280</v>
      </c>
      <c r="C5012" s="9" t="s">
        <v>10281</v>
      </c>
      <c r="D5012" s="9" t="s">
        <v>10282</v>
      </c>
      <c r="E5012" s="10">
        <v>2</v>
      </c>
      <c r="F5012" s="15" t="s">
        <v>9868</v>
      </c>
      <c r="G5012" s="9" t="s">
        <v>37</v>
      </c>
      <c r="H5012" s="11"/>
      <c r="I5012" s="12">
        <v>300</v>
      </c>
      <c r="J5012" s="12">
        <v>300</v>
      </c>
      <c r="K5012" s="12"/>
      <c r="L5012" s="12">
        <f t="array" ref="L5012">IFERROR(LOOKUP(2^15,SEARCH({"40A","63A","80A","100A","125A","160A","200A","250A","400A","630A","800A","1000A","1250A","1600A","2000A","2500A","3200A","4000A","5000A","6300A"},UPPER(D5012)),{40,63,80,100,125,160,200,250,400,630,800,1000,1250,1600,2000,2500,3200,4000,5000,6300}),0)</f>
        <v>3200</v>
      </c>
      <c r="M5012" s="9" t="str">
        <f t="shared" si="391"/>
        <v>Elbow Flat</v>
      </c>
      <c r="N5012" s="9" t="str">
        <f t="shared" si="392"/>
        <v>CU</v>
      </c>
      <c r="O5012" s="13" t="str">
        <f t="shared" si="393"/>
        <v>Tin</v>
      </c>
      <c r="P5012" s="9" t="str">
        <f t="shared" si="394"/>
        <v>PET</v>
      </c>
      <c r="Q5012" s="9" t="str">
        <f t="shared" si="395"/>
        <v>5</v>
      </c>
      <c r="R50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12" s="14" t="str">
        <f>IF(ProjectsDB[[#This Row],[Item Type]]="Straight Plug-In",_xlfn.TEXTJOIN("-",TRUE,M5012&amp;"-"&amp;_xlfn.LET(_xlpm.txt,ProjectsDB[[#This Row],[Assembly]],_xlpm.pos,FIND("SP",_xlpm.txt),_xlpm.pre,LEFT(_xlpm.txt,_xlpm.pos-1),IF(RIGHT(_xlpm.pre,3)="123","3PL",IF(RIGHT(_xlpm.pre,2)="12","2PL",IF(RIGHT(_xlpm.pre,1)="1","1PL","3PL")))),N5012,O5012,P5012,Q5012&amp;"W",R5012),_xlfn.TEXTJOIN("-",TRUE,M5012,N5012,O5012,P5012,Q5012&amp;"W",R5012))</f>
        <v>Elbow Flat-CU-Tin-PET-5W-2</v>
      </c>
      <c r="T5012" s="14" t="str">
        <f>IF(COUNTIF(Cycletime[Element Desc.],ProjectsDB[[#This Row],[Element Desc.]])&gt;0,"Found","Not Found")</f>
        <v>Found</v>
      </c>
    </row>
    <row r="5013" spans="2:20" x14ac:dyDescent="0.25">
      <c r="B5013" s="8" t="s">
        <v>10283</v>
      </c>
      <c r="C5013" s="9" t="s">
        <v>10284</v>
      </c>
      <c r="D5013" s="9" t="s">
        <v>10285</v>
      </c>
      <c r="E5013" s="10">
        <v>1</v>
      </c>
      <c r="F5013" s="15" t="s">
        <v>9868</v>
      </c>
      <c r="G5013" s="9" t="s">
        <v>37</v>
      </c>
      <c r="H5013" s="11"/>
      <c r="I5013" s="12">
        <v>2350</v>
      </c>
      <c r="J5013" s="12"/>
      <c r="K5013" s="12"/>
      <c r="L5013" s="12">
        <f t="array" ref="L5013">IFERROR(LOOKUP(2^15,SEARCH({"40A","63A","80A","100A","125A","160A","200A","250A","400A","630A","800A","1000A","1250A","1600A","2000A","2500A","3200A","4000A","5000A","6300A"},UPPER(D5013)),{40,63,80,100,125,160,200,250,400,630,800,1000,1250,1600,2000,2500,3200,4000,5000,6300}),0)</f>
        <v>3200</v>
      </c>
      <c r="M5013" s="9" t="str">
        <f t="shared" si="391"/>
        <v>Straight Feeder</v>
      </c>
      <c r="N5013" s="9" t="str">
        <f t="shared" si="392"/>
        <v>CU</v>
      </c>
      <c r="O5013" s="13" t="str">
        <f t="shared" si="393"/>
        <v>Tin</v>
      </c>
      <c r="P5013" s="9" t="str">
        <f t="shared" si="394"/>
        <v>PET</v>
      </c>
      <c r="Q5013" s="9" t="str">
        <f t="shared" si="395"/>
        <v>5</v>
      </c>
      <c r="R50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13" s="14" t="str">
        <f>IF(ProjectsDB[[#This Row],[Item Type]]="Straight Plug-In",_xlfn.TEXTJOIN("-",TRUE,M5013&amp;"-"&amp;_xlfn.LET(_xlpm.txt,ProjectsDB[[#This Row],[Assembly]],_xlpm.pos,FIND("SP",_xlpm.txt),_xlpm.pre,LEFT(_xlpm.txt,_xlpm.pos-1),IF(RIGHT(_xlpm.pre,3)="123","3PL",IF(RIGHT(_xlpm.pre,2)="12","2PL",IF(RIGHT(_xlpm.pre,1)="1","1PL","3PL")))),N5013,O5013,P5013,Q5013&amp;"W",R5013),_xlfn.TEXTJOIN("-",TRUE,M5013,N5013,O5013,P5013,Q5013&amp;"W",R5013))</f>
        <v>Straight Feeder-CU-Tin-PET-5W-2</v>
      </c>
      <c r="T5013" s="14" t="str">
        <f>IF(COUNTIF(Cycletime[Element Desc.],ProjectsDB[[#This Row],[Element Desc.]])&gt;0,"Found","Not Found")</f>
        <v>Found</v>
      </c>
    </row>
    <row r="5014" spans="2:20" x14ac:dyDescent="0.25">
      <c r="B5014" s="8" t="s">
        <v>10286</v>
      </c>
      <c r="C5014" s="9" t="s">
        <v>10263</v>
      </c>
      <c r="D5014" s="9" t="s">
        <v>10264</v>
      </c>
      <c r="E5014" s="10">
        <v>3</v>
      </c>
      <c r="F5014" s="15" t="s">
        <v>9868</v>
      </c>
      <c r="G5014" s="9" t="s">
        <v>37</v>
      </c>
      <c r="H5014" s="11"/>
      <c r="I5014" s="12"/>
      <c r="J5014" s="12"/>
      <c r="K5014" s="12"/>
      <c r="L5014" s="12">
        <f t="array" ref="L5014">IFERROR(LOOKUP(2^15,SEARCH({"40A","63A","80A","100A","125A","160A","200A","250A","400A","630A","800A","1000A","1250A","1600A","2000A","2500A","3200A","4000A","5000A","6300A"},UPPER(D5014)),{40,63,80,100,125,160,200,250,400,630,800,1000,1250,1600,2000,2500,3200,4000,5000,6300}),0)</f>
        <v>3200</v>
      </c>
      <c r="M5014" s="9" t="str">
        <f t="shared" si="391"/>
        <v>Joint Pack</v>
      </c>
      <c r="N5014" s="9" t="str">
        <f t="shared" si="392"/>
        <v>CU</v>
      </c>
      <c r="O5014" s="13" t="str">
        <f t="shared" si="393"/>
        <v>Tin</v>
      </c>
      <c r="P5014" s="9" t="str">
        <f t="shared" si="394"/>
        <v>None</v>
      </c>
      <c r="Q5014" s="9" t="str">
        <f t="shared" si="395"/>
        <v>5</v>
      </c>
      <c r="R50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14" s="14" t="str">
        <f>IF(ProjectsDB[[#This Row],[Item Type]]="Straight Plug-In",_xlfn.TEXTJOIN("-",TRUE,M5014&amp;"-"&amp;_xlfn.LET(_xlpm.txt,ProjectsDB[[#This Row],[Assembly]],_xlpm.pos,FIND("SP",_xlpm.txt),_xlpm.pre,LEFT(_xlpm.txt,_xlpm.pos-1),IF(RIGHT(_xlpm.pre,3)="123","3PL",IF(RIGHT(_xlpm.pre,2)="12","2PL",IF(RIGHT(_xlpm.pre,1)="1","1PL","3PL")))),N5014,O5014,P5014,Q5014&amp;"W",R5014),_xlfn.TEXTJOIN("-",TRUE,M5014,N5014,O5014,P5014,Q5014&amp;"W",R5014))</f>
        <v>Joint Pack-CU-Tin-None-5W-2</v>
      </c>
      <c r="T5014" s="14" t="str">
        <f>IF(COUNTIF(Cycletime[Element Desc.],ProjectsDB[[#This Row],[Element Desc.]])&gt;0,"Found","Not Found")</f>
        <v>Found</v>
      </c>
    </row>
    <row r="5015" spans="2:20" x14ac:dyDescent="0.25">
      <c r="B5015" s="8" t="s">
        <v>10287</v>
      </c>
      <c r="C5015" s="9" t="s">
        <v>10288</v>
      </c>
      <c r="D5015" s="9" t="s">
        <v>10289</v>
      </c>
      <c r="E5015" s="10">
        <v>1</v>
      </c>
      <c r="F5015" s="15" t="s">
        <v>9868</v>
      </c>
      <c r="G5015" s="9" t="s">
        <v>37</v>
      </c>
      <c r="H5015" s="11"/>
      <c r="I5015" s="12">
        <v>635</v>
      </c>
      <c r="J5015" s="12">
        <v>430</v>
      </c>
      <c r="K5015" s="12"/>
      <c r="L5015" s="12">
        <f t="array" ref="L5015">IFERROR(LOOKUP(2^15,SEARCH({"40A","63A","80A","100A","125A","160A","200A","250A","400A","630A","800A","1000A","1250A","1600A","2000A","2500A","3200A","4000A","5000A","6300A"},UPPER(D5015)),{40,63,80,100,125,160,200,250,400,630,800,1000,1250,1600,2000,2500,3200,4000,5000,6300}),0)</f>
        <v>3200</v>
      </c>
      <c r="M5015" s="9" t="str">
        <f t="shared" si="391"/>
        <v>Elbow Edge</v>
      </c>
      <c r="N5015" s="9" t="str">
        <f t="shared" si="392"/>
        <v>CU</v>
      </c>
      <c r="O5015" s="13" t="str">
        <f t="shared" si="393"/>
        <v>Tin</v>
      </c>
      <c r="P5015" s="9" t="str">
        <f t="shared" si="394"/>
        <v>PET</v>
      </c>
      <c r="Q5015" s="9" t="str">
        <f t="shared" si="395"/>
        <v>5</v>
      </c>
      <c r="R50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15" s="14" t="str">
        <f>IF(ProjectsDB[[#This Row],[Item Type]]="Straight Plug-In",_xlfn.TEXTJOIN("-",TRUE,M5015&amp;"-"&amp;_xlfn.LET(_xlpm.txt,ProjectsDB[[#This Row],[Assembly]],_xlpm.pos,FIND("SP",_xlpm.txt),_xlpm.pre,LEFT(_xlpm.txt,_xlpm.pos-1),IF(RIGHT(_xlpm.pre,3)="123","3PL",IF(RIGHT(_xlpm.pre,2)="12","2PL",IF(RIGHT(_xlpm.pre,1)="1","1PL","3PL")))),N5015,O5015,P5015,Q5015&amp;"W",R5015),_xlfn.TEXTJOIN("-",TRUE,M5015,N5015,O5015,P5015,Q5015&amp;"W",R5015))</f>
        <v>Elbow Edge-CU-Tin-PET-5W-2</v>
      </c>
      <c r="T5015" s="14" t="str">
        <f>IF(COUNTIF(Cycletime[Element Desc.],ProjectsDB[[#This Row],[Element Desc.]])&gt;0,"Found","Not Found")</f>
        <v>Found</v>
      </c>
    </row>
    <row r="5016" spans="2:20" x14ac:dyDescent="0.25">
      <c r="B5016" s="8" t="s">
        <v>10290</v>
      </c>
      <c r="C5016" s="9" t="s">
        <v>10257</v>
      </c>
      <c r="D5016" s="9" t="s">
        <v>10258</v>
      </c>
      <c r="E5016" s="10">
        <v>2</v>
      </c>
      <c r="F5016" s="15" t="s">
        <v>9868</v>
      </c>
      <c r="G5016" s="9" t="s">
        <v>37</v>
      </c>
      <c r="H5016" s="11"/>
      <c r="I5016" s="12">
        <v>425</v>
      </c>
      <c r="J5016" s="12"/>
      <c r="K5016" s="12"/>
      <c r="L5016" s="12">
        <f t="array" ref="L5016">IFERROR(LOOKUP(2^15,SEARCH({"40A","63A","80A","100A","125A","160A","200A","250A","400A","630A","800A","1000A","1250A","1600A","2000A","2500A","3200A","4000A","5000A","6300A"},UPPER(D5016)),{40,63,80,100,125,160,200,250,400,630,800,1000,1250,1600,2000,2500,3200,4000,5000,6300}),0)</f>
        <v>3200</v>
      </c>
      <c r="M5016" s="9" t="str">
        <f t="shared" si="391"/>
        <v>Flange Straight</v>
      </c>
      <c r="N5016" s="9" t="str">
        <f t="shared" si="392"/>
        <v>CU</v>
      </c>
      <c r="O5016" s="13" t="str">
        <f t="shared" si="393"/>
        <v>Tin</v>
      </c>
      <c r="P5016" s="9" t="str">
        <f t="shared" si="394"/>
        <v>PET</v>
      </c>
      <c r="Q5016" s="9" t="str">
        <f t="shared" si="395"/>
        <v>5</v>
      </c>
      <c r="R50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16" s="14" t="str">
        <f>IF(ProjectsDB[[#This Row],[Item Type]]="Straight Plug-In",_xlfn.TEXTJOIN("-",TRUE,M5016&amp;"-"&amp;_xlfn.LET(_xlpm.txt,ProjectsDB[[#This Row],[Assembly]],_xlpm.pos,FIND("SP",_xlpm.txt),_xlpm.pre,LEFT(_xlpm.txt,_xlpm.pos-1),IF(RIGHT(_xlpm.pre,3)="123","3PL",IF(RIGHT(_xlpm.pre,2)="12","2PL",IF(RIGHT(_xlpm.pre,1)="1","1PL","3PL")))),N5016,O5016,P5016,Q5016&amp;"W",R5016),_xlfn.TEXTJOIN("-",TRUE,M5016,N5016,O5016,P5016,Q5016&amp;"W",R5016))</f>
        <v>Flange Straight-CU-Tin-PET-5W-2</v>
      </c>
      <c r="T5016" s="14" t="str">
        <f>IF(COUNTIF(Cycletime[Element Desc.],ProjectsDB[[#This Row],[Element Desc.]])&gt;0,"Found","Not Found")</f>
        <v>Found</v>
      </c>
    </row>
    <row r="5017" spans="2:20" x14ac:dyDescent="0.25">
      <c r="B5017" s="8" t="s">
        <v>10291</v>
      </c>
      <c r="C5017" s="9" t="s">
        <v>10292</v>
      </c>
      <c r="D5017" s="9" t="s">
        <v>10293</v>
      </c>
      <c r="E5017" s="10">
        <v>1</v>
      </c>
      <c r="F5017" s="15" t="s">
        <v>9868</v>
      </c>
      <c r="G5017" s="9" t="s">
        <v>37</v>
      </c>
      <c r="H5017" s="11"/>
      <c r="I5017" s="12">
        <v>430</v>
      </c>
      <c r="J5017" s="12">
        <v>835</v>
      </c>
      <c r="K5017" s="12"/>
      <c r="L5017" s="12">
        <f t="array" ref="L5017">IFERROR(LOOKUP(2^15,SEARCH({"40A","63A","80A","100A","125A","160A","200A","250A","400A","630A","800A","1000A","1250A","1600A","2000A","2500A","3200A","4000A","5000A","6300A"},UPPER(D5017)),{40,63,80,100,125,160,200,250,400,630,800,1000,1250,1600,2000,2500,3200,4000,5000,6300}),0)</f>
        <v>3200</v>
      </c>
      <c r="M5017" s="9" t="str">
        <f t="shared" si="391"/>
        <v>Elbow Edge</v>
      </c>
      <c r="N5017" s="9" t="str">
        <f t="shared" si="392"/>
        <v>CU</v>
      </c>
      <c r="O5017" s="13" t="str">
        <f t="shared" si="393"/>
        <v>Tin</v>
      </c>
      <c r="P5017" s="9" t="str">
        <f t="shared" si="394"/>
        <v>PET</v>
      </c>
      <c r="Q5017" s="9" t="str">
        <f t="shared" si="395"/>
        <v>5</v>
      </c>
      <c r="R50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17" s="14" t="str">
        <f>IF(ProjectsDB[[#This Row],[Item Type]]="Straight Plug-In",_xlfn.TEXTJOIN("-",TRUE,M5017&amp;"-"&amp;_xlfn.LET(_xlpm.txt,ProjectsDB[[#This Row],[Assembly]],_xlpm.pos,FIND("SP",_xlpm.txt),_xlpm.pre,LEFT(_xlpm.txt,_xlpm.pos-1),IF(RIGHT(_xlpm.pre,3)="123","3PL",IF(RIGHT(_xlpm.pre,2)="12","2PL",IF(RIGHT(_xlpm.pre,1)="1","1PL","3PL")))),N5017,O5017,P5017,Q5017&amp;"W",R5017),_xlfn.TEXTJOIN("-",TRUE,M5017,N5017,O5017,P5017,Q5017&amp;"W",R5017))</f>
        <v>Elbow Edge-CU-Tin-PET-5W-2</v>
      </c>
      <c r="T5017" s="14" t="str">
        <f>IF(COUNTIF(Cycletime[Element Desc.],ProjectsDB[[#This Row],[Element Desc.]])&gt;0,"Found","Not Found")</f>
        <v>Found</v>
      </c>
    </row>
    <row r="5018" spans="2:20" x14ac:dyDescent="0.25">
      <c r="B5018" s="8" t="s">
        <v>10294</v>
      </c>
      <c r="C5018" s="9" t="s">
        <v>10295</v>
      </c>
      <c r="D5018" s="9" t="s">
        <v>10296</v>
      </c>
      <c r="E5018" s="10">
        <v>1</v>
      </c>
      <c r="F5018" s="15" t="s">
        <v>9868</v>
      </c>
      <c r="G5018" s="9" t="s">
        <v>37</v>
      </c>
      <c r="H5018" s="11"/>
      <c r="I5018" s="12">
        <v>3000</v>
      </c>
      <c r="J5018" s="12"/>
      <c r="K5018" s="12"/>
      <c r="L5018" s="12">
        <f t="array" ref="L5018">IFERROR(LOOKUP(2^15,SEARCH({"40A","63A","80A","100A","125A","160A","200A","250A","400A","630A","800A","1000A","1250A","1600A","2000A","2500A","3200A","4000A","5000A","6300A"},UPPER(D5018)),{40,63,80,100,125,160,200,250,400,630,800,1000,1250,1600,2000,2500,3200,4000,5000,6300}),0)</f>
        <v>3200</v>
      </c>
      <c r="M5018" s="9" t="str">
        <f t="shared" si="391"/>
        <v>Straight Feeder</v>
      </c>
      <c r="N5018" s="9" t="str">
        <f t="shared" si="392"/>
        <v>CU</v>
      </c>
      <c r="O5018" s="13" t="str">
        <f t="shared" si="393"/>
        <v>Tin</v>
      </c>
      <c r="P5018" s="9" t="str">
        <f t="shared" si="394"/>
        <v>PET</v>
      </c>
      <c r="Q5018" s="9" t="str">
        <f t="shared" si="395"/>
        <v>5</v>
      </c>
      <c r="R50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18" s="14" t="str">
        <f>IF(ProjectsDB[[#This Row],[Item Type]]="Straight Plug-In",_xlfn.TEXTJOIN("-",TRUE,M5018&amp;"-"&amp;_xlfn.LET(_xlpm.txt,ProjectsDB[[#This Row],[Assembly]],_xlpm.pos,FIND("SP",_xlpm.txt),_xlpm.pre,LEFT(_xlpm.txt,_xlpm.pos-1),IF(RIGHT(_xlpm.pre,3)="123","3PL",IF(RIGHT(_xlpm.pre,2)="12","2PL",IF(RIGHT(_xlpm.pre,1)="1","1PL","3PL")))),N5018,O5018,P5018,Q5018&amp;"W",R5018),_xlfn.TEXTJOIN("-",TRUE,M5018,N5018,O5018,P5018,Q5018&amp;"W",R5018))</f>
        <v>Straight Feeder-CU-Tin-PET-5W-2</v>
      </c>
      <c r="T5018" s="14" t="str">
        <f>IF(COUNTIF(Cycletime[Element Desc.],ProjectsDB[[#This Row],[Element Desc.]])&gt;0,"Found","Not Found")</f>
        <v>Found</v>
      </c>
    </row>
    <row r="5019" spans="2:20" x14ac:dyDescent="0.25">
      <c r="B5019" s="8" t="s">
        <v>10297</v>
      </c>
      <c r="C5019" s="9" t="s">
        <v>10298</v>
      </c>
      <c r="D5019" s="9" t="s">
        <v>10299</v>
      </c>
      <c r="E5019" s="10">
        <v>1</v>
      </c>
      <c r="F5019" s="15" t="s">
        <v>9868</v>
      </c>
      <c r="G5019" s="9" t="s">
        <v>37</v>
      </c>
      <c r="H5019" s="11"/>
      <c r="I5019" s="12">
        <v>580</v>
      </c>
      <c r="J5019" s="12"/>
      <c r="K5019" s="12"/>
      <c r="L5019" s="12">
        <f t="array" ref="L5019">IFERROR(LOOKUP(2^15,SEARCH({"40A","63A","80A","100A","125A","160A","200A","250A","400A","630A","800A","1000A","1250A","1600A","2000A","2500A","3200A","4000A","5000A","6300A"},UPPER(D5019)),{40,63,80,100,125,160,200,250,400,630,800,1000,1250,1600,2000,2500,3200,4000,5000,6300}),0)</f>
        <v>3200</v>
      </c>
      <c r="M5019" s="9" t="str">
        <f t="shared" si="391"/>
        <v>Straight Feeder</v>
      </c>
      <c r="N5019" s="9" t="str">
        <f t="shared" si="392"/>
        <v>CU</v>
      </c>
      <c r="O5019" s="13" t="str">
        <f t="shared" si="393"/>
        <v>Tin</v>
      </c>
      <c r="P5019" s="9" t="str">
        <f t="shared" si="394"/>
        <v>PET</v>
      </c>
      <c r="Q5019" s="9" t="str">
        <f t="shared" si="395"/>
        <v>5</v>
      </c>
      <c r="R50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19" s="14" t="str">
        <f>IF(ProjectsDB[[#This Row],[Item Type]]="Straight Plug-In",_xlfn.TEXTJOIN("-",TRUE,M5019&amp;"-"&amp;_xlfn.LET(_xlpm.txt,ProjectsDB[[#This Row],[Assembly]],_xlpm.pos,FIND("SP",_xlpm.txt),_xlpm.pre,LEFT(_xlpm.txt,_xlpm.pos-1),IF(RIGHT(_xlpm.pre,3)="123","3PL",IF(RIGHT(_xlpm.pre,2)="12","2PL",IF(RIGHT(_xlpm.pre,1)="1","1PL","3PL")))),N5019,O5019,P5019,Q5019&amp;"W",R5019),_xlfn.TEXTJOIN("-",TRUE,M5019,N5019,O5019,P5019,Q5019&amp;"W",R5019))</f>
        <v>Straight Feeder-CU-Tin-PET-5W-2</v>
      </c>
      <c r="T5019" s="14" t="str">
        <f>IF(COUNTIF(Cycletime[Element Desc.],ProjectsDB[[#This Row],[Element Desc.]])&gt;0,"Found","Not Found")</f>
        <v>Found</v>
      </c>
    </row>
    <row r="5020" spans="2:20" x14ac:dyDescent="0.25">
      <c r="B5020" s="8" t="s">
        <v>10300</v>
      </c>
      <c r="C5020" s="9" t="s">
        <v>10301</v>
      </c>
      <c r="D5020" s="9" t="s">
        <v>10302</v>
      </c>
      <c r="E5020" s="10">
        <v>1</v>
      </c>
      <c r="F5020" s="15" t="s">
        <v>9868</v>
      </c>
      <c r="G5020" s="9" t="s">
        <v>37</v>
      </c>
      <c r="H5020" s="11"/>
      <c r="I5020" s="12">
        <v>1600</v>
      </c>
      <c r="J5020" s="12"/>
      <c r="K5020" s="12"/>
      <c r="L5020" s="12">
        <f t="array" ref="L5020">IFERROR(LOOKUP(2^15,SEARCH({"40A","63A","80A","100A","125A","160A","200A","250A","400A","630A","800A","1000A","1250A","1600A","2000A","2500A","3200A","4000A","5000A","6300A"},UPPER(D5020)),{40,63,80,100,125,160,200,250,400,630,800,1000,1250,1600,2000,2500,3200,4000,5000,6300}),0)</f>
        <v>3200</v>
      </c>
      <c r="M5020" s="9" t="str">
        <f t="shared" si="391"/>
        <v>Straight Feeder</v>
      </c>
      <c r="N5020" s="9" t="str">
        <f t="shared" si="392"/>
        <v>CU</v>
      </c>
      <c r="O5020" s="13" t="str">
        <f t="shared" si="393"/>
        <v>Tin</v>
      </c>
      <c r="P5020" s="9" t="str">
        <f t="shared" si="394"/>
        <v>PET</v>
      </c>
      <c r="Q5020" s="9" t="str">
        <f t="shared" si="395"/>
        <v>5</v>
      </c>
      <c r="R50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20" s="14" t="str">
        <f>IF(ProjectsDB[[#This Row],[Item Type]]="Straight Plug-In",_xlfn.TEXTJOIN("-",TRUE,M5020&amp;"-"&amp;_xlfn.LET(_xlpm.txt,ProjectsDB[[#This Row],[Assembly]],_xlpm.pos,FIND("SP",_xlpm.txt),_xlpm.pre,LEFT(_xlpm.txt,_xlpm.pos-1),IF(RIGHT(_xlpm.pre,3)="123","3PL",IF(RIGHT(_xlpm.pre,2)="12","2PL",IF(RIGHT(_xlpm.pre,1)="1","1PL","3PL")))),N5020,O5020,P5020,Q5020&amp;"W",R5020),_xlfn.TEXTJOIN("-",TRUE,M5020,N5020,O5020,P5020,Q5020&amp;"W",R5020))</f>
        <v>Straight Feeder-CU-Tin-PET-5W-2</v>
      </c>
      <c r="T5020" s="14" t="str">
        <f>IF(COUNTIF(Cycletime[Element Desc.],ProjectsDB[[#This Row],[Element Desc.]])&gt;0,"Found","Not Found")</f>
        <v>Found</v>
      </c>
    </row>
    <row r="5021" spans="2:20" x14ac:dyDescent="0.25">
      <c r="B5021" s="8" t="s">
        <v>10303</v>
      </c>
      <c r="C5021" s="9" t="s">
        <v>10304</v>
      </c>
      <c r="D5021" s="9" t="s">
        <v>10305</v>
      </c>
      <c r="E5021" s="10">
        <v>1</v>
      </c>
      <c r="F5021" s="15" t="s">
        <v>9868</v>
      </c>
      <c r="G5021" s="9" t="s">
        <v>37</v>
      </c>
      <c r="H5021" s="11"/>
      <c r="I5021" s="12">
        <v>430</v>
      </c>
      <c r="J5021" s="12">
        <v>430</v>
      </c>
      <c r="K5021" s="12"/>
      <c r="L5021" s="12">
        <f t="array" ref="L5021">IFERROR(LOOKUP(2^15,SEARCH({"40A","63A","80A","100A","125A","160A","200A","250A","400A","630A","800A","1000A","1250A","1600A","2000A","2500A","3200A","4000A","5000A","6300A"},UPPER(D5021)),{40,63,80,100,125,160,200,250,400,630,800,1000,1250,1600,2000,2500,3200,4000,5000,6300}),0)</f>
        <v>3200</v>
      </c>
      <c r="M5021" s="9" t="str">
        <f t="shared" si="391"/>
        <v>Elbow Edge</v>
      </c>
      <c r="N5021" s="9" t="str">
        <f t="shared" si="392"/>
        <v>CU</v>
      </c>
      <c r="O5021" s="13" t="str">
        <f t="shared" si="393"/>
        <v>Tin</v>
      </c>
      <c r="P5021" s="9" t="str">
        <f t="shared" si="394"/>
        <v>PET</v>
      </c>
      <c r="Q5021" s="9" t="str">
        <f t="shared" si="395"/>
        <v>5</v>
      </c>
      <c r="R50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21" s="14" t="str">
        <f>IF(ProjectsDB[[#This Row],[Item Type]]="Straight Plug-In",_xlfn.TEXTJOIN("-",TRUE,M5021&amp;"-"&amp;_xlfn.LET(_xlpm.txt,ProjectsDB[[#This Row],[Assembly]],_xlpm.pos,FIND("SP",_xlpm.txt),_xlpm.pre,LEFT(_xlpm.txt,_xlpm.pos-1),IF(RIGHT(_xlpm.pre,3)="123","3PL",IF(RIGHT(_xlpm.pre,2)="12","2PL",IF(RIGHT(_xlpm.pre,1)="1","1PL","3PL")))),N5021,O5021,P5021,Q5021&amp;"W",R5021),_xlfn.TEXTJOIN("-",TRUE,M5021,N5021,O5021,P5021,Q5021&amp;"W",R5021))</f>
        <v>Elbow Edge-CU-Tin-PET-5W-2</v>
      </c>
      <c r="T5021" s="14" t="str">
        <f>IF(COUNTIF(Cycletime[Element Desc.],ProjectsDB[[#This Row],[Element Desc.]])&gt;0,"Found","Not Found")</f>
        <v>Found</v>
      </c>
    </row>
    <row r="5022" spans="2:20" x14ac:dyDescent="0.25">
      <c r="B5022" s="8" t="s">
        <v>10306</v>
      </c>
      <c r="C5022" s="9" t="s">
        <v>10307</v>
      </c>
      <c r="D5022" s="9" t="s">
        <v>10308</v>
      </c>
      <c r="E5022" s="10">
        <v>1</v>
      </c>
      <c r="F5022" s="15" t="s">
        <v>9868</v>
      </c>
      <c r="G5022" s="9" t="s">
        <v>37</v>
      </c>
      <c r="H5022" s="11"/>
      <c r="I5022" s="12">
        <v>300</v>
      </c>
      <c r="J5022" s="12">
        <v>300</v>
      </c>
      <c r="K5022" s="12"/>
      <c r="L5022" s="12">
        <f t="array" ref="L5022">IFERROR(LOOKUP(2^15,SEARCH({"40A","63A","80A","100A","125A","160A","200A","250A","400A","630A","800A","1000A","1250A","1600A","2000A","2500A","3200A","4000A","5000A","6300A"},UPPER(D5022)),{40,63,80,100,125,160,200,250,400,630,800,1000,1250,1600,2000,2500,3200,4000,5000,6300}),0)</f>
        <v>3200</v>
      </c>
      <c r="M5022" s="9" t="str">
        <f t="shared" si="391"/>
        <v>Elbow Flat</v>
      </c>
      <c r="N5022" s="9" t="str">
        <f t="shared" si="392"/>
        <v>CU</v>
      </c>
      <c r="O5022" s="13" t="str">
        <f t="shared" si="393"/>
        <v>Tin</v>
      </c>
      <c r="P5022" s="9" t="str">
        <f t="shared" si="394"/>
        <v>PET</v>
      </c>
      <c r="Q5022" s="9" t="str">
        <f t="shared" si="395"/>
        <v>5</v>
      </c>
      <c r="R50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22" s="14" t="str">
        <f>IF(ProjectsDB[[#This Row],[Item Type]]="Straight Plug-In",_xlfn.TEXTJOIN("-",TRUE,M5022&amp;"-"&amp;_xlfn.LET(_xlpm.txt,ProjectsDB[[#This Row],[Assembly]],_xlpm.pos,FIND("SP",_xlpm.txt),_xlpm.pre,LEFT(_xlpm.txt,_xlpm.pos-1),IF(RIGHT(_xlpm.pre,3)="123","3PL",IF(RIGHT(_xlpm.pre,2)="12","2PL",IF(RIGHT(_xlpm.pre,1)="1","1PL","3PL")))),N5022,O5022,P5022,Q5022&amp;"W",R5022),_xlfn.TEXTJOIN("-",TRUE,M5022,N5022,O5022,P5022,Q5022&amp;"W",R5022))</f>
        <v>Elbow Flat-CU-Tin-PET-5W-2</v>
      </c>
      <c r="T5022" s="14" t="str">
        <f>IF(COUNTIF(Cycletime[Element Desc.],ProjectsDB[[#This Row],[Element Desc.]])&gt;0,"Found","Not Found")</f>
        <v>Found</v>
      </c>
    </row>
    <row r="5023" spans="2:20" x14ac:dyDescent="0.25">
      <c r="B5023" s="8" t="s">
        <v>10309</v>
      </c>
      <c r="C5023" s="9" t="s">
        <v>10310</v>
      </c>
      <c r="D5023" s="9" t="s">
        <v>10311</v>
      </c>
      <c r="E5023" s="10">
        <v>2</v>
      </c>
      <c r="F5023" s="15" t="s">
        <v>9868</v>
      </c>
      <c r="G5023" s="9" t="s">
        <v>37</v>
      </c>
      <c r="H5023" s="11"/>
      <c r="I5023" s="12">
        <v>425</v>
      </c>
      <c r="J5023" s="12"/>
      <c r="K5023" s="12"/>
      <c r="L5023" s="12">
        <f t="array" ref="L5023">IFERROR(LOOKUP(2^15,SEARCH({"40A","63A","80A","100A","125A","160A","200A","250A","400A","630A","800A","1000A","1250A","1600A","2000A","2500A","3200A","4000A","5000A","6300A"},UPPER(D5023)),{40,63,80,100,125,160,200,250,400,630,800,1000,1250,1600,2000,2500,3200,4000,5000,6300}),0)</f>
        <v>3200</v>
      </c>
      <c r="M5023" s="9" t="str">
        <f t="shared" si="391"/>
        <v>Flange Straight</v>
      </c>
      <c r="N5023" s="9" t="str">
        <f t="shared" si="392"/>
        <v>CU</v>
      </c>
      <c r="O5023" s="13" t="str">
        <f t="shared" si="393"/>
        <v>Tin</v>
      </c>
      <c r="P5023" s="9" t="str">
        <f t="shared" si="394"/>
        <v>PET</v>
      </c>
      <c r="Q5023" s="9" t="str">
        <f t="shared" si="395"/>
        <v>5</v>
      </c>
      <c r="R50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23" s="14" t="str">
        <f>IF(ProjectsDB[[#This Row],[Item Type]]="Straight Plug-In",_xlfn.TEXTJOIN("-",TRUE,M5023&amp;"-"&amp;_xlfn.LET(_xlpm.txt,ProjectsDB[[#This Row],[Assembly]],_xlpm.pos,FIND("SP",_xlpm.txt),_xlpm.pre,LEFT(_xlpm.txt,_xlpm.pos-1),IF(RIGHT(_xlpm.pre,3)="123","3PL",IF(RIGHT(_xlpm.pre,2)="12","2PL",IF(RIGHT(_xlpm.pre,1)="1","1PL","3PL")))),N5023,O5023,P5023,Q5023&amp;"W",R5023),_xlfn.TEXTJOIN("-",TRUE,M5023,N5023,O5023,P5023,Q5023&amp;"W",R5023))</f>
        <v>Flange Straight-CU-Tin-PET-5W-2</v>
      </c>
      <c r="T5023" s="14" t="str">
        <f>IF(COUNTIF(Cycletime[Element Desc.],ProjectsDB[[#This Row],[Element Desc.]])&gt;0,"Found","Not Found")</f>
        <v>Found</v>
      </c>
    </row>
    <row r="5024" spans="2:20" x14ac:dyDescent="0.25">
      <c r="B5024" s="8" t="s">
        <v>10312</v>
      </c>
      <c r="C5024" s="9" t="s">
        <v>10313</v>
      </c>
      <c r="D5024" s="9" t="s">
        <v>10314</v>
      </c>
      <c r="E5024" s="10">
        <v>6</v>
      </c>
      <c r="F5024" s="15" t="s">
        <v>9868</v>
      </c>
      <c r="G5024" s="9" t="s">
        <v>37</v>
      </c>
      <c r="H5024" s="11"/>
      <c r="I5024" s="12"/>
      <c r="J5024" s="12"/>
      <c r="K5024" s="12"/>
      <c r="L5024" s="12">
        <f t="array" ref="L5024">IFERROR(LOOKUP(2^15,SEARCH({"40A","63A","80A","100A","125A","160A","200A","250A","400A","630A","800A","1000A","1250A","1600A","2000A","2500A","3200A","4000A","5000A","6300A"},UPPER(D5024)),{40,63,80,100,125,160,200,250,400,630,800,1000,1250,1600,2000,2500,3200,4000,5000,6300}),0)</f>
        <v>3200</v>
      </c>
      <c r="M5024" s="9" t="str">
        <f t="shared" si="391"/>
        <v>Joint Pack</v>
      </c>
      <c r="N5024" s="9" t="str">
        <f t="shared" si="392"/>
        <v>CU</v>
      </c>
      <c r="O5024" s="13" t="str">
        <f t="shared" si="393"/>
        <v>Tin</v>
      </c>
      <c r="P5024" s="9" t="str">
        <f t="shared" si="394"/>
        <v>None</v>
      </c>
      <c r="Q5024" s="9" t="str">
        <f t="shared" si="395"/>
        <v>5</v>
      </c>
      <c r="R50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24" s="14" t="str">
        <f>IF(ProjectsDB[[#This Row],[Item Type]]="Straight Plug-In",_xlfn.TEXTJOIN("-",TRUE,M5024&amp;"-"&amp;_xlfn.LET(_xlpm.txt,ProjectsDB[[#This Row],[Assembly]],_xlpm.pos,FIND("SP",_xlpm.txt),_xlpm.pre,LEFT(_xlpm.txt,_xlpm.pos-1),IF(RIGHT(_xlpm.pre,3)="123","3PL",IF(RIGHT(_xlpm.pre,2)="12","2PL",IF(RIGHT(_xlpm.pre,1)="1","1PL","3PL")))),N5024,O5024,P5024,Q5024&amp;"W",R5024),_xlfn.TEXTJOIN("-",TRUE,M5024,N5024,O5024,P5024,Q5024&amp;"W",R5024))</f>
        <v>Joint Pack-CU-Tin-None-5W-2</v>
      </c>
      <c r="T5024" s="14" t="str">
        <f>IF(COUNTIF(Cycletime[Element Desc.],ProjectsDB[[#This Row],[Element Desc.]])&gt;0,"Found","Not Found")</f>
        <v>Found</v>
      </c>
    </row>
    <row r="5025" spans="2:20" x14ac:dyDescent="0.25">
      <c r="B5025" s="8" t="s">
        <v>10315</v>
      </c>
      <c r="C5025" s="9" t="s">
        <v>10298</v>
      </c>
      <c r="D5025" s="9" t="s">
        <v>10299</v>
      </c>
      <c r="E5025" s="10">
        <v>1</v>
      </c>
      <c r="F5025" s="15" t="s">
        <v>9868</v>
      </c>
      <c r="G5025" s="9" t="s">
        <v>37</v>
      </c>
      <c r="H5025" s="11"/>
      <c r="I5025" s="12">
        <v>580</v>
      </c>
      <c r="J5025" s="12"/>
      <c r="K5025" s="12"/>
      <c r="L5025" s="12">
        <f t="array" ref="L5025">IFERROR(LOOKUP(2^15,SEARCH({"40A","63A","80A","100A","125A","160A","200A","250A","400A","630A","800A","1000A","1250A","1600A","2000A","2500A","3200A","4000A","5000A","6300A"},UPPER(D5025)),{40,63,80,100,125,160,200,250,400,630,800,1000,1250,1600,2000,2500,3200,4000,5000,6300}),0)</f>
        <v>3200</v>
      </c>
      <c r="M5025" s="9" t="str">
        <f t="shared" si="391"/>
        <v>Straight Feeder</v>
      </c>
      <c r="N5025" s="9" t="str">
        <f t="shared" si="392"/>
        <v>CU</v>
      </c>
      <c r="O5025" s="13" t="str">
        <f t="shared" si="393"/>
        <v>Tin</v>
      </c>
      <c r="P5025" s="9" t="str">
        <f t="shared" si="394"/>
        <v>PET</v>
      </c>
      <c r="Q5025" s="9" t="str">
        <f t="shared" si="395"/>
        <v>5</v>
      </c>
      <c r="R50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25" s="14" t="str">
        <f>IF(ProjectsDB[[#This Row],[Item Type]]="Straight Plug-In",_xlfn.TEXTJOIN("-",TRUE,M5025&amp;"-"&amp;_xlfn.LET(_xlpm.txt,ProjectsDB[[#This Row],[Assembly]],_xlpm.pos,FIND("SP",_xlpm.txt),_xlpm.pre,LEFT(_xlpm.txt,_xlpm.pos-1),IF(RIGHT(_xlpm.pre,3)="123","3PL",IF(RIGHT(_xlpm.pre,2)="12","2PL",IF(RIGHT(_xlpm.pre,1)="1","1PL","3PL")))),N5025,O5025,P5025,Q5025&amp;"W",R5025),_xlfn.TEXTJOIN("-",TRUE,M5025,N5025,O5025,P5025,Q5025&amp;"W",R5025))</f>
        <v>Straight Feeder-CU-Tin-PET-5W-2</v>
      </c>
      <c r="T5025" s="14" t="str">
        <f>IF(COUNTIF(Cycletime[Element Desc.],ProjectsDB[[#This Row],[Element Desc.]])&gt;0,"Found","Not Found")</f>
        <v>Found</v>
      </c>
    </row>
    <row r="5026" spans="2:20" x14ac:dyDescent="0.25">
      <c r="B5026" s="8" t="s">
        <v>10316</v>
      </c>
      <c r="C5026" s="9" t="s">
        <v>10317</v>
      </c>
      <c r="D5026" s="9" t="s">
        <v>10318</v>
      </c>
      <c r="E5026" s="10">
        <v>2</v>
      </c>
      <c r="F5026" s="15" t="s">
        <v>9868</v>
      </c>
      <c r="G5026" s="9" t="s">
        <v>37</v>
      </c>
      <c r="H5026" s="11"/>
      <c r="I5026" s="12">
        <v>300</v>
      </c>
      <c r="J5026" s="12">
        <v>300</v>
      </c>
      <c r="K5026" s="12"/>
      <c r="L5026" s="12">
        <f t="array" ref="L5026">IFERROR(LOOKUP(2^15,SEARCH({"40A","63A","80A","100A","125A","160A","200A","250A","400A","630A","800A","1000A","1250A","1600A","2000A","2500A","3200A","4000A","5000A","6300A"},UPPER(D5026)),{40,63,80,100,125,160,200,250,400,630,800,1000,1250,1600,2000,2500,3200,4000,5000,6300}),0)</f>
        <v>3200</v>
      </c>
      <c r="M5026" s="9" t="str">
        <f t="shared" si="391"/>
        <v>Elbow Flat</v>
      </c>
      <c r="N5026" s="9" t="str">
        <f t="shared" si="392"/>
        <v>CU</v>
      </c>
      <c r="O5026" s="13" t="str">
        <f t="shared" si="393"/>
        <v>Tin</v>
      </c>
      <c r="P5026" s="9" t="str">
        <f t="shared" si="394"/>
        <v>PET</v>
      </c>
      <c r="Q5026" s="9" t="str">
        <f t="shared" si="395"/>
        <v>5</v>
      </c>
      <c r="R50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26" s="14" t="str">
        <f>IF(ProjectsDB[[#This Row],[Item Type]]="Straight Plug-In",_xlfn.TEXTJOIN("-",TRUE,M5026&amp;"-"&amp;_xlfn.LET(_xlpm.txt,ProjectsDB[[#This Row],[Assembly]],_xlpm.pos,FIND("SP",_xlpm.txt),_xlpm.pre,LEFT(_xlpm.txt,_xlpm.pos-1),IF(RIGHT(_xlpm.pre,3)="123","3PL",IF(RIGHT(_xlpm.pre,2)="12","2PL",IF(RIGHT(_xlpm.pre,1)="1","1PL","3PL")))),N5026,O5026,P5026,Q5026&amp;"W",R5026),_xlfn.TEXTJOIN("-",TRUE,M5026,N5026,O5026,P5026,Q5026&amp;"W",R5026))</f>
        <v>Elbow Flat-CU-Tin-PET-5W-2</v>
      </c>
      <c r="T5026" s="14" t="str">
        <f>IF(COUNTIF(Cycletime[Element Desc.],ProjectsDB[[#This Row],[Element Desc.]])&gt;0,"Found","Not Found")</f>
        <v>Found</v>
      </c>
    </row>
    <row r="5027" spans="2:20" x14ac:dyDescent="0.25">
      <c r="B5027" s="8" t="s">
        <v>10319</v>
      </c>
      <c r="C5027" s="9" t="s">
        <v>10313</v>
      </c>
      <c r="D5027" s="9" t="s">
        <v>10314</v>
      </c>
      <c r="E5027" s="10">
        <v>5</v>
      </c>
      <c r="F5027" s="15" t="s">
        <v>9868</v>
      </c>
      <c r="G5027" s="9" t="s">
        <v>37</v>
      </c>
      <c r="H5027" s="11"/>
      <c r="I5027" s="12"/>
      <c r="J5027" s="12"/>
      <c r="K5027" s="12"/>
      <c r="L5027" s="12">
        <f t="array" ref="L5027">IFERROR(LOOKUP(2^15,SEARCH({"40A","63A","80A","100A","125A","160A","200A","250A","400A","630A","800A","1000A","1250A","1600A","2000A","2500A","3200A","4000A","5000A","6300A"},UPPER(D5027)),{40,63,80,100,125,160,200,250,400,630,800,1000,1250,1600,2000,2500,3200,4000,5000,6300}),0)</f>
        <v>3200</v>
      </c>
      <c r="M5027" s="9" t="str">
        <f t="shared" si="391"/>
        <v>Joint Pack</v>
      </c>
      <c r="N5027" s="9" t="str">
        <f t="shared" si="392"/>
        <v>CU</v>
      </c>
      <c r="O5027" s="13" t="str">
        <f t="shared" si="393"/>
        <v>Tin</v>
      </c>
      <c r="P5027" s="9" t="str">
        <f t="shared" si="394"/>
        <v>None</v>
      </c>
      <c r="Q5027" s="9" t="str">
        <f t="shared" si="395"/>
        <v>5</v>
      </c>
      <c r="R50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27" s="14" t="str">
        <f>IF(ProjectsDB[[#This Row],[Item Type]]="Straight Plug-In",_xlfn.TEXTJOIN("-",TRUE,M5027&amp;"-"&amp;_xlfn.LET(_xlpm.txt,ProjectsDB[[#This Row],[Assembly]],_xlpm.pos,FIND("SP",_xlpm.txt),_xlpm.pre,LEFT(_xlpm.txt,_xlpm.pos-1),IF(RIGHT(_xlpm.pre,3)="123","3PL",IF(RIGHT(_xlpm.pre,2)="12","2PL",IF(RIGHT(_xlpm.pre,1)="1","1PL","3PL")))),N5027,O5027,P5027,Q5027&amp;"W",R5027),_xlfn.TEXTJOIN("-",TRUE,M5027,N5027,O5027,P5027,Q5027&amp;"W",R5027))</f>
        <v>Joint Pack-CU-Tin-None-5W-2</v>
      </c>
      <c r="T5027" s="14" t="str">
        <f>IF(COUNTIF(Cycletime[Element Desc.],ProjectsDB[[#This Row],[Element Desc.]])&gt;0,"Found","Not Found")</f>
        <v>Found</v>
      </c>
    </row>
    <row r="5028" spans="2:20" x14ac:dyDescent="0.25">
      <c r="B5028" s="8" t="s">
        <v>10320</v>
      </c>
      <c r="C5028" s="9" t="s">
        <v>10310</v>
      </c>
      <c r="D5028" s="9" t="s">
        <v>10311</v>
      </c>
      <c r="E5028" s="10">
        <v>2</v>
      </c>
      <c r="F5028" s="15" t="s">
        <v>9868</v>
      </c>
      <c r="G5028" s="9" t="s">
        <v>37</v>
      </c>
      <c r="H5028" s="11"/>
      <c r="I5028" s="12">
        <v>425</v>
      </c>
      <c r="J5028" s="12"/>
      <c r="K5028" s="12"/>
      <c r="L5028" s="12">
        <f t="array" ref="L5028">IFERROR(LOOKUP(2^15,SEARCH({"40A","63A","80A","100A","125A","160A","200A","250A","400A","630A","800A","1000A","1250A","1600A","2000A","2500A","3200A","4000A","5000A","6300A"},UPPER(D5028)),{40,63,80,100,125,160,200,250,400,630,800,1000,1250,1600,2000,2500,3200,4000,5000,6300}),0)</f>
        <v>3200</v>
      </c>
      <c r="M5028" s="9" t="str">
        <f t="shared" si="391"/>
        <v>Flange Straight</v>
      </c>
      <c r="N5028" s="9" t="str">
        <f t="shared" si="392"/>
        <v>CU</v>
      </c>
      <c r="O5028" s="13" t="str">
        <f t="shared" si="393"/>
        <v>Tin</v>
      </c>
      <c r="P5028" s="9" t="str">
        <f t="shared" si="394"/>
        <v>PET</v>
      </c>
      <c r="Q5028" s="9" t="str">
        <f t="shared" si="395"/>
        <v>5</v>
      </c>
      <c r="R50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28" s="14" t="str">
        <f>IF(ProjectsDB[[#This Row],[Item Type]]="Straight Plug-In",_xlfn.TEXTJOIN("-",TRUE,M5028&amp;"-"&amp;_xlfn.LET(_xlpm.txt,ProjectsDB[[#This Row],[Assembly]],_xlpm.pos,FIND("SP",_xlpm.txt),_xlpm.pre,LEFT(_xlpm.txt,_xlpm.pos-1),IF(RIGHT(_xlpm.pre,3)="123","3PL",IF(RIGHT(_xlpm.pre,2)="12","2PL",IF(RIGHT(_xlpm.pre,1)="1","1PL","3PL")))),N5028,O5028,P5028,Q5028&amp;"W",R5028),_xlfn.TEXTJOIN("-",TRUE,M5028,N5028,O5028,P5028,Q5028&amp;"W",R5028))</f>
        <v>Flange Straight-CU-Tin-PET-5W-2</v>
      </c>
      <c r="T5028" s="14" t="str">
        <f>IF(COUNTIF(Cycletime[Element Desc.],ProjectsDB[[#This Row],[Element Desc.]])&gt;0,"Found","Not Found")</f>
        <v>Found</v>
      </c>
    </row>
    <row r="5029" spans="2:20" x14ac:dyDescent="0.25">
      <c r="B5029" s="8" t="s">
        <v>10321</v>
      </c>
      <c r="C5029" s="9" t="s">
        <v>10322</v>
      </c>
      <c r="D5029" s="9" t="s">
        <v>10323</v>
      </c>
      <c r="E5029" s="10">
        <v>1</v>
      </c>
      <c r="F5029" s="15" t="s">
        <v>9868</v>
      </c>
      <c r="G5029" s="9" t="s">
        <v>37</v>
      </c>
      <c r="H5029" s="11"/>
      <c r="I5029" s="12">
        <v>2350</v>
      </c>
      <c r="J5029" s="12"/>
      <c r="K5029" s="12"/>
      <c r="L5029" s="12">
        <f t="array" ref="L5029">IFERROR(LOOKUP(2^15,SEARCH({"40A","63A","80A","100A","125A","160A","200A","250A","400A","630A","800A","1000A","1250A","1600A","2000A","2500A","3200A","4000A","5000A","6300A"},UPPER(D5029)),{40,63,80,100,125,160,200,250,400,630,800,1000,1250,1600,2000,2500,3200,4000,5000,6300}),0)</f>
        <v>3200</v>
      </c>
      <c r="M5029" s="9" t="str">
        <f t="shared" si="391"/>
        <v>Straight Feeder</v>
      </c>
      <c r="N5029" s="9" t="str">
        <f t="shared" si="392"/>
        <v>CU</v>
      </c>
      <c r="O5029" s="13" t="str">
        <f t="shared" si="393"/>
        <v>Tin</v>
      </c>
      <c r="P5029" s="9" t="str">
        <f t="shared" si="394"/>
        <v>PET</v>
      </c>
      <c r="Q5029" s="9" t="str">
        <f t="shared" si="395"/>
        <v>5</v>
      </c>
      <c r="R50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29" s="14" t="str">
        <f>IF(ProjectsDB[[#This Row],[Item Type]]="Straight Plug-In",_xlfn.TEXTJOIN("-",TRUE,M5029&amp;"-"&amp;_xlfn.LET(_xlpm.txt,ProjectsDB[[#This Row],[Assembly]],_xlpm.pos,FIND("SP",_xlpm.txt),_xlpm.pre,LEFT(_xlpm.txt,_xlpm.pos-1),IF(RIGHT(_xlpm.pre,3)="123","3PL",IF(RIGHT(_xlpm.pre,2)="12","2PL",IF(RIGHT(_xlpm.pre,1)="1","1PL","3PL")))),N5029,O5029,P5029,Q5029&amp;"W",R5029),_xlfn.TEXTJOIN("-",TRUE,M5029,N5029,O5029,P5029,Q5029&amp;"W",R5029))</f>
        <v>Straight Feeder-CU-Tin-PET-5W-2</v>
      </c>
      <c r="T5029" s="14" t="str">
        <f>IF(COUNTIF(Cycletime[Element Desc.],ProjectsDB[[#This Row],[Element Desc.]])&gt;0,"Found","Not Found")</f>
        <v>Found</v>
      </c>
    </row>
    <row r="5030" spans="2:20" x14ac:dyDescent="0.25">
      <c r="B5030" s="8" t="s">
        <v>10324</v>
      </c>
      <c r="C5030" s="9" t="s">
        <v>10325</v>
      </c>
      <c r="D5030" s="9" t="s">
        <v>10326</v>
      </c>
      <c r="E5030" s="10">
        <v>1</v>
      </c>
      <c r="F5030" s="15" t="s">
        <v>9868</v>
      </c>
      <c r="G5030" s="9" t="s">
        <v>37</v>
      </c>
      <c r="H5030" s="11"/>
      <c r="I5030" s="12">
        <v>430</v>
      </c>
      <c r="J5030" s="12">
        <v>835</v>
      </c>
      <c r="K5030" s="12"/>
      <c r="L5030" s="12">
        <f t="array" ref="L5030">IFERROR(LOOKUP(2^15,SEARCH({"40A","63A","80A","100A","125A","160A","200A","250A","400A","630A","800A","1000A","1250A","1600A","2000A","2500A","3200A","4000A","5000A","6300A"},UPPER(D5030)),{40,63,80,100,125,160,200,250,400,630,800,1000,1250,1600,2000,2500,3200,4000,5000,6300}),0)</f>
        <v>3200</v>
      </c>
      <c r="M5030" s="9" t="str">
        <f t="shared" si="391"/>
        <v>Elbow Edge</v>
      </c>
      <c r="N5030" s="9" t="str">
        <f t="shared" si="392"/>
        <v>CU</v>
      </c>
      <c r="O5030" s="13" t="str">
        <f t="shared" si="393"/>
        <v>Tin</v>
      </c>
      <c r="P5030" s="9" t="str">
        <f t="shared" si="394"/>
        <v>PET</v>
      </c>
      <c r="Q5030" s="9" t="str">
        <f t="shared" si="395"/>
        <v>5</v>
      </c>
      <c r="R50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30" s="14" t="str">
        <f>IF(ProjectsDB[[#This Row],[Item Type]]="Straight Plug-In",_xlfn.TEXTJOIN("-",TRUE,M5030&amp;"-"&amp;_xlfn.LET(_xlpm.txt,ProjectsDB[[#This Row],[Assembly]],_xlpm.pos,FIND("SP",_xlpm.txt),_xlpm.pre,LEFT(_xlpm.txt,_xlpm.pos-1),IF(RIGHT(_xlpm.pre,3)="123","3PL",IF(RIGHT(_xlpm.pre,2)="12","2PL",IF(RIGHT(_xlpm.pre,1)="1","1PL","3PL")))),N5030,O5030,P5030,Q5030&amp;"W",R5030),_xlfn.TEXTJOIN("-",TRUE,M5030,N5030,O5030,P5030,Q5030&amp;"W",R5030))</f>
        <v>Elbow Edge-CU-Tin-PET-5W-2</v>
      </c>
      <c r="T5030" s="14" t="str">
        <f>IF(COUNTIF(Cycletime[Element Desc.],ProjectsDB[[#This Row],[Element Desc.]])&gt;0,"Found","Not Found")</f>
        <v>Found</v>
      </c>
    </row>
    <row r="5031" spans="2:20" x14ac:dyDescent="0.25">
      <c r="B5031" s="8" t="s">
        <v>10327</v>
      </c>
      <c r="C5031" s="9" t="s">
        <v>10328</v>
      </c>
      <c r="D5031" s="9" t="s">
        <v>10329</v>
      </c>
      <c r="E5031" s="10">
        <v>1</v>
      </c>
      <c r="F5031" s="15" t="s">
        <v>9868</v>
      </c>
      <c r="G5031" s="9" t="s">
        <v>37</v>
      </c>
      <c r="H5031" s="11"/>
      <c r="I5031" s="12">
        <v>635</v>
      </c>
      <c r="J5031" s="12">
        <v>430</v>
      </c>
      <c r="K5031" s="12"/>
      <c r="L5031" s="12">
        <f t="array" ref="L5031">IFERROR(LOOKUP(2^15,SEARCH({"40A","63A","80A","100A","125A","160A","200A","250A","400A","630A","800A","1000A","1250A","1600A","2000A","2500A","3200A","4000A","5000A","6300A"},UPPER(D5031)),{40,63,80,100,125,160,200,250,400,630,800,1000,1250,1600,2000,2500,3200,4000,5000,6300}),0)</f>
        <v>3200</v>
      </c>
      <c r="M5031" s="9" t="str">
        <f t="shared" si="391"/>
        <v>Elbow Edge</v>
      </c>
      <c r="N5031" s="9" t="str">
        <f t="shared" si="392"/>
        <v>CU</v>
      </c>
      <c r="O5031" s="13" t="str">
        <f t="shared" si="393"/>
        <v>Tin</v>
      </c>
      <c r="P5031" s="9" t="str">
        <f t="shared" si="394"/>
        <v>PET</v>
      </c>
      <c r="Q5031" s="9" t="str">
        <f t="shared" si="395"/>
        <v>5</v>
      </c>
      <c r="R50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31" s="14" t="str">
        <f>IF(ProjectsDB[[#This Row],[Item Type]]="Straight Plug-In",_xlfn.TEXTJOIN("-",TRUE,M5031&amp;"-"&amp;_xlfn.LET(_xlpm.txt,ProjectsDB[[#This Row],[Assembly]],_xlpm.pos,FIND("SP",_xlpm.txt),_xlpm.pre,LEFT(_xlpm.txt,_xlpm.pos-1),IF(RIGHT(_xlpm.pre,3)="123","3PL",IF(RIGHT(_xlpm.pre,2)="12","2PL",IF(RIGHT(_xlpm.pre,1)="1","1PL","3PL")))),N5031,O5031,P5031,Q5031&amp;"W",R5031),_xlfn.TEXTJOIN("-",TRUE,M5031,N5031,O5031,P5031,Q5031&amp;"W",R5031))</f>
        <v>Elbow Edge-CU-Tin-PET-5W-2</v>
      </c>
      <c r="T5031" s="14" t="str">
        <f>IF(COUNTIF(Cycletime[Element Desc.],ProjectsDB[[#This Row],[Element Desc.]])&gt;0,"Found","Not Found")</f>
        <v>Found</v>
      </c>
    </row>
    <row r="5032" spans="2:20" x14ac:dyDescent="0.25">
      <c r="B5032" s="8" t="s">
        <v>10330</v>
      </c>
      <c r="C5032" s="9" t="s">
        <v>10313</v>
      </c>
      <c r="D5032" s="9" t="s">
        <v>10314</v>
      </c>
      <c r="E5032" s="10">
        <v>3</v>
      </c>
      <c r="F5032" s="15" t="s">
        <v>9868</v>
      </c>
      <c r="G5032" s="9" t="s">
        <v>37</v>
      </c>
      <c r="H5032" s="11"/>
      <c r="I5032" s="12"/>
      <c r="J5032" s="12"/>
      <c r="K5032" s="12"/>
      <c r="L5032" s="12">
        <f t="array" ref="L5032">IFERROR(LOOKUP(2^15,SEARCH({"40A","63A","80A","100A","125A","160A","200A","250A","400A","630A","800A","1000A","1250A","1600A","2000A","2500A","3200A","4000A","5000A","6300A"},UPPER(D5032)),{40,63,80,100,125,160,200,250,400,630,800,1000,1250,1600,2000,2500,3200,4000,5000,6300}),0)</f>
        <v>3200</v>
      </c>
      <c r="M5032" s="9" t="str">
        <f t="shared" si="391"/>
        <v>Joint Pack</v>
      </c>
      <c r="N5032" s="9" t="str">
        <f t="shared" si="392"/>
        <v>CU</v>
      </c>
      <c r="O5032" s="13" t="str">
        <f t="shared" si="393"/>
        <v>Tin</v>
      </c>
      <c r="P5032" s="9" t="str">
        <f t="shared" si="394"/>
        <v>None</v>
      </c>
      <c r="Q5032" s="9" t="str">
        <f t="shared" si="395"/>
        <v>5</v>
      </c>
      <c r="R50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32" s="14" t="str">
        <f>IF(ProjectsDB[[#This Row],[Item Type]]="Straight Plug-In",_xlfn.TEXTJOIN("-",TRUE,M5032&amp;"-"&amp;_xlfn.LET(_xlpm.txt,ProjectsDB[[#This Row],[Assembly]],_xlpm.pos,FIND("SP",_xlpm.txt),_xlpm.pre,LEFT(_xlpm.txt,_xlpm.pos-1),IF(RIGHT(_xlpm.pre,3)="123","3PL",IF(RIGHT(_xlpm.pre,2)="12","2PL",IF(RIGHT(_xlpm.pre,1)="1","1PL","3PL")))),N5032,O5032,P5032,Q5032&amp;"W",R5032),_xlfn.TEXTJOIN("-",TRUE,M5032,N5032,O5032,P5032,Q5032&amp;"W",R5032))</f>
        <v>Joint Pack-CU-Tin-None-5W-2</v>
      </c>
      <c r="T5032" s="14" t="str">
        <f>IF(COUNTIF(Cycletime[Element Desc.],ProjectsDB[[#This Row],[Element Desc.]])&gt;0,"Found","Not Found")</f>
        <v>Found</v>
      </c>
    </row>
    <row r="5033" spans="2:20" x14ac:dyDescent="0.25">
      <c r="B5033" s="8" t="s">
        <v>10331</v>
      </c>
      <c r="C5033" s="9" t="s">
        <v>10310</v>
      </c>
      <c r="D5033" s="9" t="s">
        <v>10311</v>
      </c>
      <c r="E5033" s="10">
        <v>2</v>
      </c>
      <c r="F5033" s="15" t="s">
        <v>9868</v>
      </c>
      <c r="G5033" s="9" t="s">
        <v>37</v>
      </c>
      <c r="H5033" s="11"/>
      <c r="I5033" s="12">
        <v>425</v>
      </c>
      <c r="J5033" s="12"/>
      <c r="K5033" s="12"/>
      <c r="L5033" s="12">
        <f t="array" ref="L5033">IFERROR(LOOKUP(2^15,SEARCH({"40A","63A","80A","100A","125A","160A","200A","250A","400A","630A","800A","1000A","1250A","1600A","2000A","2500A","3200A","4000A","5000A","6300A"},UPPER(D5033)),{40,63,80,100,125,160,200,250,400,630,800,1000,1250,1600,2000,2500,3200,4000,5000,6300}),0)</f>
        <v>3200</v>
      </c>
      <c r="M5033" s="9" t="str">
        <f t="shared" si="391"/>
        <v>Flange Straight</v>
      </c>
      <c r="N5033" s="9" t="str">
        <f t="shared" si="392"/>
        <v>CU</v>
      </c>
      <c r="O5033" s="13" t="str">
        <f t="shared" si="393"/>
        <v>Tin</v>
      </c>
      <c r="P5033" s="9" t="str">
        <f t="shared" si="394"/>
        <v>PET</v>
      </c>
      <c r="Q5033" s="9" t="str">
        <f t="shared" si="395"/>
        <v>5</v>
      </c>
      <c r="R50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33" s="14" t="str">
        <f>IF(ProjectsDB[[#This Row],[Item Type]]="Straight Plug-In",_xlfn.TEXTJOIN("-",TRUE,M5033&amp;"-"&amp;_xlfn.LET(_xlpm.txt,ProjectsDB[[#This Row],[Assembly]],_xlpm.pos,FIND("SP",_xlpm.txt),_xlpm.pre,LEFT(_xlpm.txt,_xlpm.pos-1),IF(RIGHT(_xlpm.pre,3)="123","3PL",IF(RIGHT(_xlpm.pre,2)="12","2PL",IF(RIGHT(_xlpm.pre,1)="1","1PL","3PL")))),N5033,O5033,P5033,Q5033&amp;"W",R5033),_xlfn.TEXTJOIN("-",TRUE,M5033,N5033,O5033,P5033,Q5033&amp;"W",R5033))</f>
        <v>Flange Straight-CU-Tin-PET-5W-2</v>
      </c>
      <c r="T5033" s="14" t="str">
        <f>IF(COUNTIF(Cycletime[Element Desc.],ProjectsDB[[#This Row],[Element Desc.]])&gt;0,"Found","Not Found")</f>
        <v>Found</v>
      </c>
    </row>
    <row r="5034" spans="2:20" x14ac:dyDescent="0.25">
      <c r="B5034" s="8" t="s">
        <v>10332</v>
      </c>
      <c r="C5034" s="9" t="s">
        <v>10333</v>
      </c>
      <c r="D5034" s="9" t="s">
        <v>10334</v>
      </c>
      <c r="E5034" s="10">
        <v>1</v>
      </c>
      <c r="F5034" s="15" t="s">
        <v>9868</v>
      </c>
      <c r="G5034" s="9" t="s">
        <v>37</v>
      </c>
      <c r="H5034" s="11"/>
      <c r="I5034" s="12">
        <v>1600</v>
      </c>
      <c r="J5034" s="12"/>
      <c r="K5034" s="12"/>
      <c r="L5034" s="12">
        <f t="array" ref="L5034">IFERROR(LOOKUP(2^15,SEARCH({"40A","63A","80A","100A","125A","160A","200A","250A","400A","630A","800A","1000A","1250A","1600A","2000A","2500A","3200A","4000A","5000A","6300A"},UPPER(D5034)),{40,63,80,100,125,160,200,250,400,630,800,1000,1250,1600,2000,2500,3200,4000,5000,6300}),0)</f>
        <v>3200</v>
      </c>
      <c r="M5034" s="9" t="str">
        <f t="shared" si="391"/>
        <v>Straight Feeder</v>
      </c>
      <c r="N5034" s="9" t="str">
        <f t="shared" si="392"/>
        <v>CU</v>
      </c>
      <c r="O5034" s="13" t="str">
        <f t="shared" si="393"/>
        <v>Tin</v>
      </c>
      <c r="P5034" s="9" t="str">
        <f t="shared" si="394"/>
        <v>PET</v>
      </c>
      <c r="Q5034" s="9" t="str">
        <f t="shared" si="395"/>
        <v>5</v>
      </c>
      <c r="R50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34" s="14" t="str">
        <f>IF(ProjectsDB[[#This Row],[Item Type]]="Straight Plug-In",_xlfn.TEXTJOIN("-",TRUE,M5034&amp;"-"&amp;_xlfn.LET(_xlpm.txt,ProjectsDB[[#This Row],[Assembly]],_xlpm.pos,FIND("SP",_xlpm.txt),_xlpm.pre,LEFT(_xlpm.txt,_xlpm.pos-1),IF(RIGHT(_xlpm.pre,3)="123","3PL",IF(RIGHT(_xlpm.pre,2)="12","2PL",IF(RIGHT(_xlpm.pre,1)="1","1PL","3PL")))),N5034,O5034,P5034,Q5034&amp;"W",R5034),_xlfn.TEXTJOIN("-",TRUE,M5034,N5034,O5034,P5034,Q5034&amp;"W",R5034))</f>
        <v>Straight Feeder-CU-Tin-PET-5W-2</v>
      </c>
      <c r="T5034" s="14" t="str">
        <f>IF(COUNTIF(Cycletime[Element Desc.],ProjectsDB[[#This Row],[Element Desc.]])&gt;0,"Found","Not Found")</f>
        <v>Found</v>
      </c>
    </row>
    <row r="5035" spans="2:20" x14ac:dyDescent="0.25">
      <c r="B5035" s="8" t="s">
        <v>10335</v>
      </c>
      <c r="C5035" s="9" t="s">
        <v>10336</v>
      </c>
      <c r="D5035" s="9" t="s">
        <v>10337</v>
      </c>
      <c r="E5035" s="10">
        <v>1</v>
      </c>
      <c r="F5035" s="15" t="s">
        <v>9868</v>
      </c>
      <c r="G5035" s="9" t="s">
        <v>37</v>
      </c>
      <c r="H5035" s="11"/>
      <c r="I5035" s="12">
        <v>430</v>
      </c>
      <c r="J5035" s="12">
        <v>430</v>
      </c>
      <c r="K5035" s="12"/>
      <c r="L5035" s="12">
        <f t="array" ref="L5035">IFERROR(LOOKUP(2^15,SEARCH({"40A","63A","80A","100A","125A","160A","200A","250A","400A","630A","800A","1000A","1250A","1600A","2000A","2500A","3200A","4000A","5000A","6300A"},UPPER(D5035)),{40,63,80,100,125,160,200,250,400,630,800,1000,1250,1600,2000,2500,3200,4000,5000,6300}),0)</f>
        <v>3200</v>
      </c>
      <c r="M5035" s="9" t="str">
        <f t="shared" si="391"/>
        <v>Elbow Edge</v>
      </c>
      <c r="N5035" s="9" t="str">
        <f t="shared" si="392"/>
        <v>CU</v>
      </c>
      <c r="O5035" s="13" t="str">
        <f t="shared" si="393"/>
        <v>Tin</v>
      </c>
      <c r="P5035" s="9" t="str">
        <f t="shared" si="394"/>
        <v>PET</v>
      </c>
      <c r="Q5035" s="9" t="str">
        <f t="shared" si="395"/>
        <v>5</v>
      </c>
      <c r="R50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35" s="14" t="str">
        <f>IF(ProjectsDB[[#This Row],[Item Type]]="Straight Plug-In",_xlfn.TEXTJOIN("-",TRUE,M5035&amp;"-"&amp;_xlfn.LET(_xlpm.txt,ProjectsDB[[#This Row],[Assembly]],_xlpm.pos,FIND("SP",_xlpm.txt),_xlpm.pre,LEFT(_xlpm.txt,_xlpm.pos-1),IF(RIGHT(_xlpm.pre,3)="123","3PL",IF(RIGHT(_xlpm.pre,2)="12","2PL",IF(RIGHT(_xlpm.pre,1)="1","1PL","3PL")))),N5035,O5035,P5035,Q5035&amp;"W",R5035),_xlfn.TEXTJOIN("-",TRUE,M5035,N5035,O5035,P5035,Q5035&amp;"W",R5035))</f>
        <v>Elbow Edge-CU-Tin-PET-5W-2</v>
      </c>
      <c r="T5035" s="14" t="str">
        <f>IF(COUNTIF(Cycletime[Element Desc.],ProjectsDB[[#This Row],[Element Desc.]])&gt;0,"Found","Not Found")</f>
        <v>Found</v>
      </c>
    </row>
    <row r="5036" spans="2:20" x14ac:dyDescent="0.25">
      <c r="B5036" s="8" t="s">
        <v>10338</v>
      </c>
      <c r="C5036" s="9" t="s">
        <v>10339</v>
      </c>
      <c r="D5036" s="9" t="s">
        <v>10340</v>
      </c>
      <c r="E5036" s="10">
        <v>1</v>
      </c>
      <c r="F5036" s="15" t="s">
        <v>9868</v>
      </c>
      <c r="G5036" s="9" t="s">
        <v>37</v>
      </c>
      <c r="H5036" s="11"/>
      <c r="I5036" s="12">
        <v>580</v>
      </c>
      <c r="J5036" s="12"/>
      <c r="K5036" s="12"/>
      <c r="L5036" s="12">
        <f t="array" ref="L5036">IFERROR(LOOKUP(2^15,SEARCH({"40A","63A","80A","100A","125A","160A","200A","250A","400A","630A","800A","1000A","1250A","1600A","2000A","2500A","3200A","4000A","5000A","6300A"},UPPER(D5036)),{40,63,80,100,125,160,200,250,400,630,800,1000,1250,1600,2000,2500,3200,4000,5000,6300}),0)</f>
        <v>3200</v>
      </c>
      <c r="M5036" s="9" t="str">
        <f t="shared" si="391"/>
        <v>Straight Feeder</v>
      </c>
      <c r="N5036" s="9" t="str">
        <f t="shared" si="392"/>
        <v>CU</v>
      </c>
      <c r="O5036" s="13" t="str">
        <f t="shared" si="393"/>
        <v>Tin</v>
      </c>
      <c r="P5036" s="9" t="str">
        <f t="shared" si="394"/>
        <v>PET</v>
      </c>
      <c r="Q5036" s="9" t="str">
        <f t="shared" si="395"/>
        <v>5</v>
      </c>
      <c r="R50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36" s="14" t="str">
        <f>IF(ProjectsDB[[#This Row],[Item Type]]="Straight Plug-In",_xlfn.TEXTJOIN("-",TRUE,M5036&amp;"-"&amp;_xlfn.LET(_xlpm.txt,ProjectsDB[[#This Row],[Assembly]],_xlpm.pos,FIND("SP",_xlpm.txt),_xlpm.pre,LEFT(_xlpm.txt,_xlpm.pos-1),IF(RIGHT(_xlpm.pre,3)="123","3PL",IF(RIGHT(_xlpm.pre,2)="12","2PL",IF(RIGHT(_xlpm.pre,1)="1","1PL","3PL")))),N5036,O5036,P5036,Q5036&amp;"W",R5036),_xlfn.TEXTJOIN("-",TRUE,M5036,N5036,O5036,P5036,Q5036&amp;"W",R5036))</f>
        <v>Straight Feeder-CU-Tin-PET-5W-2</v>
      </c>
      <c r="T5036" s="14" t="str">
        <f>IF(COUNTIF(Cycletime[Element Desc.],ProjectsDB[[#This Row],[Element Desc.]])&gt;0,"Found","Not Found")</f>
        <v>Found</v>
      </c>
    </row>
    <row r="5037" spans="2:20" x14ac:dyDescent="0.25">
      <c r="B5037" s="8" t="s">
        <v>10341</v>
      </c>
      <c r="C5037" s="9" t="s">
        <v>10342</v>
      </c>
      <c r="D5037" s="9" t="s">
        <v>10343</v>
      </c>
      <c r="E5037" s="10">
        <v>6</v>
      </c>
      <c r="F5037" s="15" t="s">
        <v>9868</v>
      </c>
      <c r="G5037" s="9" t="s">
        <v>37</v>
      </c>
      <c r="H5037" s="11"/>
      <c r="I5037" s="12"/>
      <c r="J5037" s="12"/>
      <c r="K5037" s="12"/>
      <c r="L5037" s="12">
        <f t="array" ref="L5037">IFERROR(LOOKUP(2^15,SEARCH({"40A","63A","80A","100A","125A","160A","200A","250A","400A","630A","800A","1000A","1250A","1600A","2000A","2500A","3200A","4000A","5000A","6300A"},UPPER(D5037)),{40,63,80,100,125,160,200,250,400,630,800,1000,1250,1600,2000,2500,3200,4000,5000,6300}),0)</f>
        <v>3200</v>
      </c>
      <c r="M5037" s="9" t="str">
        <f t="shared" si="391"/>
        <v>Joint Pack</v>
      </c>
      <c r="N5037" s="9" t="str">
        <f t="shared" si="392"/>
        <v>CU</v>
      </c>
      <c r="O5037" s="13" t="str">
        <f t="shared" si="393"/>
        <v>Tin</v>
      </c>
      <c r="P5037" s="9" t="str">
        <f t="shared" si="394"/>
        <v>None</v>
      </c>
      <c r="Q5037" s="9" t="str">
        <f t="shared" si="395"/>
        <v>5</v>
      </c>
      <c r="R50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37" s="14" t="str">
        <f>IF(ProjectsDB[[#This Row],[Item Type]]="Straight Plug-In",_xlfn.TEXTJOIN("-",TRUE,M5037&amp;"-"&amp;_xlfn.LET(_xlpm.txt,ProjectsDB[[#This Row],[Assembly]],_xlpm.pos,FIND("SP",_xlpm.txt),_xlpm.pre,LEFT(_xlpm.txt,_xlpm.pos-1),IF(RIGHT(_xlpm.pre,3)="123","3PL",IF(RIGHT(_xlpm.pre,2)="12","2PL",IF(RIGHT(_xlpm.pre,1)="1","1PL","3PL")))),N5037,O5037,P5037,Q5037&amp;"W",R5037),_xlfn.TEXTJOIN("-",TRUE,M5037,N5037,O5037,P5037,Q5037&amp;"W",R5037))</f>
        <v>Joint Pack-CU-Tin-None-5W-2</v>
      </c>
      <c r="T5037" s="14" t="str">
        <f>IF(COUNTIF(Cycletime[Element Desc.],ProjectsDB[[#This Row],[Element Desc.]])&gt;0,"Found","Not Found")</f>
        <v>Found</v>
      </c>
    </row>
    <row r="5038" spans="2:20" x14ac:dyDescent="0.25">
      <c r="B5038" s="8" t="s">
        <v>10344</v>
      </c>
      <c r="C5038" s="9" t="s">
        <v>10345</v>
      </c>
      <c r="D5038" s="9" t="s">
        <v>10346</v>
      </c>
      <c r="E5038" s="10">
        <v>1</v>
      </c>
      <c r="F5038" s="15" t="s">
        <v>9868</v>
      </c>
      <c r="G5038" s="9" t="s">
        <v>37</v>
      </c>
      <c r="H5038" s="11"/>
      <c r="I5038" s="12">
        <v>3000</v>
      </c>
      <c r="J5038" s="12"/>
      <c r="K5038" s="12"/>
      <c r="L5038" s="12">
        <f t="array" ref="L5038">IFERROR(LOOKUP(2^15,SEARCH({"40A","63A","80A","100A","125A","160A","200A","250A","400A","630A","800A","1000A","1250A","1600A","2000A","2500A","3200A","4000A","5000A","6300A"},UPPER(D5038)),{40,63,80,100,125,160,200,250,400,630,800,1000,1250,1600,2000,2500,3200,4000,5000,6300}),0)</f>
        <v>3200</v>
      </c>
      <c r="M5038" s="9" t="str">
        <f t="shared" si="391"/>
        <v>Straight Feeder</v>
      </c>
      <c r="N5038" s="9" t="str">
        <f t="shared" si="392"/>
        <v>CU</v>
      </c>
      <c r="O5038" s="13" t="str">
        <f t="shared" si="393"/>
        <v>Tin</v>
      </c>
      <c r="P5038" s="9" t="str">
        <f t="shared" si="394"/>
        <v>PET</v>
      </c>
      <c r="Q5038" s="9" t="str">
        <f t="shared" si="395"/>
        <v>5</v>
      </c>
      <c r="R50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38" s="14" t="str">
        <f>IF(ProjectsDB[[#This Row],[Item Type]]="Straight Plug-In",_xlfn.TEXTJOIN("-",TRUE,M5038&amp;"-"&amp;_xlfn.LET(_xlpm.txt,ProjectsDB[[#This Row],[Assembly]],_xlpm.pos,FIND("SP",_xlpm.txt),_xlpm.pre,LEFT(_xlpm.txt,_xlpm.pos-1),IF(RIGHT(_xlpm.pre,3)="123","3PL",IF(RIGHT(_xlpm.pre,2)="12","2PL",IF(RIGHT(_xlpm.pre,1)="1","1PL","3PL")))),N5038,O5038,P5038,Q5038&amp;"W",R5038),_xlfn.TEXTJOIN("-",TRUE,M5038,N5038,O5038,P5038,Q5038&amp;"W",R5038))</f>
        <v>Straight Feeder-CU-Tin-PET-5W-2</v>
      </c>
      <c r="T5038" s="14" t="str">
        <f>IF(COUNTIF(Cycletime[Element Desc.],ProjectsDB[[#This Row],[Element Desc.]])&gt;0,"Found","Not Found")</f>
        <v>Found</v>
      </c>
    </row>
    <row r="5039" spans="2:20" x14ac:dyDescent="0.25">
      <c r="B5039" s="8" t="s">
        <v>10347</v>
      </c>
      <c r="C5039" s="9" t="s">
        <v>10348</v>
      </c>
      <c r="D5039" s="9" t="s">
        <v>10349</v>
      </c>
      <c r="E5039" s="10">
        <v>1</v>
      </c>
      <c r="F5039" s="15" t="s">
        <v>9868</v>
      </c>
      <c r="G5039" s="9" t="s">
        <v>37</v>
      </c>
      <c r="H5039" s="11"/>
      <c r="I5039" s="12">
        <v>300</v>
      </c>
      <c r="J5039" s="12">
        <v>300</v>
      </c>
      <c r="K5039" s="12"/>
      <c r="L5039" s="12">
        <f t="array" ref="L5039">IFERROR(LOOKUP(2^15,SEARCH({"40A","63A","80A","100A","125A","160A","200A","250A","400A","630A","800A","1000A","1250A","1600A","2000A","2500A","3200A","4000A","5000A","6300A"},UPPER(D5039)),{40,63,80,100,125,160,200,250,400,630,800,1000,1250,1600,2000,2500,3200,4000,5000,6300}),0)</f>
        <v>3200</v>
      </c>
      <c r="M5039" s="9" t="str">
        <f t="shared" si="391"/>
        <v>Elbow Flat</v>
      </c>
      <c r="N5039" s="9" t="str">
        <f t="shared" si="392"/>
        <v>CU</v>
      </c>
      <c r="O5039" s="13" t="str">
        <f t="shared" si="393"/>
        <v>Tin</v>
      </c>
      <c r="P5039" s="9" t="str">
        <f t="shared" si="394"/>
        <v>PET</v>
      </c>
      <c r="Q5039" s="9" t="str">
        <f t="shared" si="395"/>
        <v>5</v>
      </c>
      <c r="R50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39" s="14" t="str">
        <f>IF(ProjectsDB[[#This Row],[Item Type]]="Straight Plug-In",_xlfn.TEXTJOIN("-",TRUE,M5039&amp;"-"&amp;_xlfn.LET(_xlpm.txt,ProjectsDB[[#This Row],[Assembly]],_xlpm.pos,FIND("SP",_xlpm.txt),_xlpm.pre,LEFT(_xlpm.txt,_xlpm.pos-1),IF(RIGHT(_xlpm.pre,3)="123","3PL",IF(RIGHT(_xlpm.pre,2)="12","2PL",IF(RIGHT(_xlpm.pre,1)="1","1PL","3PL")))),N5039,O5039,P5039,Q5039&amp;"W",R5039),_xlfn.TEXTJOIN("-",TRUE,M5039,N5039,O5039,P5039,Q5039&amp;"W",R5039))</f>
        <v>Elbow Flat-CU-Tin-PET-5W-2</v>
      </c>
      <c r="T5039" s="14" t="str">
        <f>IF(COUNTIF(Cycletime[Element Desc.],ProjectsDB[[#This Row],[Element Desc.]])&gt;0,"Found","Not Found")</f>
        <v>Found</v>
      </c>
    </row>
    <row r="5040" spans="2:20" x14ac:dyDescent="0.25">
      <c r="B5040" s="8" t="s">
        <v>10350</v>
      </c>
      <c r="C5040" s="9" t="s">
        <v>10351</v>
      </c>
      <c r="D5040" s="9" t="s">
        <v>10352</v>
      </c>
      <c r="E5040" s="10">
        <v>2</v>
      </c>
      <c r="F5040" s="15" t="s">
        <v>9868</v>
      </c>
      <c r="G5040" s="9" t="s">
        <v>37</v>
      </c>
      <c r="H5040" s="11"/>
      <c r="I5040" s="12">
        <v>425</v>
      </c>
      <c r="J5040" s="12"/>
      <c r="K5040" s="12"/>
      <c r="L5040" s="12">
        <f t="array" ref="L5040">IFERROR(LOOKUP(2^15,SEARCH({"40A","63A","80A","100A","125A","160A","200A","250A","400A","630A","800A","1000A","1250A","1600A","2000A","2500A","3200A","4000A","5000A","6300A"},UPPER(D5040)),{40,63,80,100,125,160,200,250,400,630,800,1000,1250,1600,2000,2500,3200,4000,5000,6300}),0)</f>
        <v>3200</v>
      </c>
      <c r="M5040" s="9" t="str">
        <f t="shared" si="391"/>
        <v>Flange Straight</v>
      </c>
      <c r="N5040" s="9" t="str">
        <f t="shared" si="392"/>
        <v>CU</v>
      </c>
      <c r="O5040" s="13" t="str">
        <f t="shared" si="393"/>
        <v>Tin</v>
      </c>
      <c r="P5040" s="9" t="str">
        <f t="shared" si="394"/>
        <v>PET</v>
      </c>
      <c r="Q5040" s="9" t="str">
        <f t="shared" si="395"/>
        <v>5</v>
      </c>
      <c r="R50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40" s="14" t="str">
        <f>IF(ProjectsDB[[#This Row],[Item Type]]="Straight Plug-In",_xlfn.TEXTJOIN("-",TRUE,M5040&amp;"-"&amp;_xlfn.LET(_xlpm.txt,ProjectsDB[[#This Row],[Assembly]],_xlpm.pos,FIND("SP",_xlpm.txt),_xlpm.pre,LEFT(_xlpm.txt,_xlpm.pos-1),IF(RIGHT(_xlpm.pre,3)="123","3PL",IF(RIGHT(_xlpm.pre,2)="12","2PL",IF(RIGHT(_xlpm.pre,1)="1","1PL","3PL")))),N5040,O5040,P5040,Q5040&amp;"W",R5040),_xlfn.TEXTJOIN("-",TRUE,M5040,N5040,O5040,P5040,Q5040&amp;"W",R5040))</f>
        <v>Flange Straight-CU-Tin-PET-5W-2</v>
      </c>
      <c r="T5040" s="14" t="str">
        <f>IF(COUNTIF(Cycletime[Element Desc.],ProjectsDB[[#This Row],[Element Desc.]])&gt;0,"Found","Not Found")</f>
        <v>Found</v>
      </c>
    </row>
    <row r="5041" spans="2:20" x14ac:dyDescent="0.25">
      <c r="B5041" s="8" t="s">
        <v>10353</v>
      </c>
      <c r="C5041" s="9" t="s">
        <v>10339</v>
      </c>
      <c r="D5041" s="9" t="s">
        <v>10340</v>
      </c>
      <c r="E5041" s="10">
        <v>1</v>
      </c>
      <c r="F5041" s="15" t="s">
        <v>9868</v>
      </c>
      <c r="G5041" s="9" t="s">
        <v>37</v>
      </c>
      <c r="H5041" s="11"/>
      <c r="I5041" s="12">
        <v>580</v>
      </c>
      <c r="J5041" s="12"/>
      <c r="K5041" s="12"/>
      <c r="L5041" s="12">
        <f t="array" ref="L5041">IFERROR(LOOKUP(2^15,SEARCH({"40A","63A","80A","100A","125A","160A","200A","250A","400A","630A","800A","1000A","1250A","1600A","2000A","2500A","3200A","4000A","5000A","6300A"},UPPER(D5041)),{40,63,80,100,125,160,200,250,400,630,800,1000,1250,1600,2000,2500,3200,4000,5000,6300}),0)</f>
        <v>3200</v>
      </c>
      <c r="M5041" s="9" t="str">
        <f t="shared" si="391"/>
        <v>Straight Feeder</v>
      </c>
      <c r="N5041" s="9" t="str">
        <f t="shared" si="392"/>
        <v>CU</v>
      </c>
      <c r="O5041" s="13" t="str">
        <f t="shared" si="393"/>
        <v>Tin</v>
      </c>
      <c r="P5041" s="9" t="str">
        <f t="shared" si="394"/>
        <v>PET</v>
      </c>
      <c r="Q5041" s="9" t="str">
        <f t="shared" si="395"/>
        <v>5</v>
      </c>
      <c r="R50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41" s="14" t="str">
        <f>IF(ProjectsDB[[#This Row],[Item Type]]="Straight Plug-In",_xlfn.TEXTJOIN("-",TRUE,M5041&amp;"-"&amp;_xlfn.LET(_xlpm.txt,ProjectsDB[[#This Row],[Assembly]],_xlpm.pos,FIND("SP",_xlpm.txt),_xlpm.pre,LEFT(_xlpm.txt,_xlpm.pos-1),IF(RIGHT(_xlpm.pre,3)="123","3PL",IF(RIGHT(_xlpm.pre,2)="12","2PL",IF(RIGHT(_xlpm.pre,1)="1","1PL","3PL")))),N5041,O5041,P5041,Q5041&amp;"W",R5041),_xlfn.TEXTJOIN("-",TRUE,M5041,N5041,O5041,P5041,Q5041&amp;"W",R5041))</f>
        <v>Straight Feeder-CU-Tin-PET-5W-2</v>
      </c>
      <c r="T5041" s="14" t="str">
        <f>IF(COUNTIF(Cycletime[Element Desc.],ProjectsDB[[#This Row],[Element Desc.]])&gt;0,"Found","Not Found")</f>
        <v>Found</v>
      </c>
    </row>
    <row r="5042" spans="2:20" x14ac:dyDescent="0.25">
      <c r="B5042" s="8" t="s">
        <v>10354</v>
      </c>
      <c r="C5042" s="9" t="s">
        <v>10351</v>
      </c>
      <c r="D5042" s="9" t="s">
        <v>10352</v>
      </c>
      <c r="E5042" s="10">
        <v>2</v>
      </c>
      <c r="F5042" s="15" t="s">
        <v>9868</v>
      </c>
      <c r="G5042" s="9" t="s">
        <v>37</v>
      </c>
      <c r="H5042" s="11"/>
      <c r="I5042" s="12">
        <v>425</v>
      </c>
      <c r="J5042" s="12"/>
      <c r="K5042" s="12"/>
      <c r="L5042" s="12">
        <f t="array" ref="L5042">IFERROR(LOOKUP(2^15,SEARCH({"40A","63A","80A","100A","125A","160A","200A","250A","400A","630A","800A","1000A","1250A","1600A","2000A","2500A","3200A","4000A","5000A","6300A"},UPPER(D5042)),{40,63,80,100,125,160,200,250,400,630,800,1000,1250,1600,2000,2500,3200,4000,5000,6300}),0)</f>
        <v>3200</v>
      </c>
      <c r="M5042" s="9" t="str">
        <f t="shared" si="391"/>
        <v>Flange Straight</v>
      </c>
      <c r="N5042" s="9" t="str">
        <f t="shared" si="392"/>
        <v>CU</v>
      </c>
      <c r="O5042" s="13" t="str">
        <f t="shared" si="393"/>
        <v>Tin</v>
      </c>
      <c r="P5042" s="9" t="str">
        <f t="shared" si="394"/>
        <v>PET</v>
      </c>
      <c r="Q5042" s="9" t="str">
        <f t="shared" si="395"/>
        <v>5</v>
      </c>
      <c r="R50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42" s="14" t="str">
        <f>IF(ProjectsDB[[#This Row],[Item Type]]="Straight Plug-In",_xlfn.TEXTJOIN("-",TRUE,M5042&amp;"-"&amp;_xlfn.LET(_xlpm.txt,ProjectsDB[[#This Row],[Assembly]],_xlpm.pos,FIND("SP",_xlpm.txt),_xlpm.pre,LEFT(_xlpm.txt,_xlpm.pos-1),IF(RIGHT(_xlpm.pre,3)="123","3PL",IF(RIGHT(_xlpm.pre,2)="12","2PL",IF(RIGHT(_xlpm.pre,1)="1","1PL","3PL")))),N5042,O5042,P5042,Q5042&amp;"W",R5042),_xlfn.TEXTJOIN("-",TRUE,M5042,N5042,O5042,P5042,Q5042&amp;"W",R5042))</f>
        <v>Flange Straight-CU-Tin-PET-5W-2</v>
      </c>
      <c r="T5042" s="14" t="str">
        <f>IF(COUNTIF(Cycletime[Element Desc.],ProjectsDB[[#This Row],[Element Desc.]])&gt;0,"Found","Not Found")</f>
        <v>Found</v>
      </c>
    </row>
    <row r="5043" spans="2:20" x14ac:dyDescent="0.25">
      <c r="B5043" s="8" t="s">
        <v>10355</v>
      </c>
      <c r="C5043" s="9" t="s">
        <v>10356</v>
      </c>
      <c r="D5043" s="9" t="s">
        <v>10357</v>
      </c>
      <c r="E5043" s="10">
        <v>2</v>
      </c>
      <c r="F5043" s="15" t="s">
        <v>9868</v>
      </c>
      <c r="G5043" s="9" t="s">
        <v>37</v>
      </c>
      <c r="H5043" s="11"/>
      <c r="I5043" s="12">
        <v>300</v>
      </c>
      <c r="J5043" s="12">
        <v>300</v>
      </c>
      <c r="K5043" s="12"/>
      <c r="L5043" s="12">
        <f t="array" ref="L5043">IFERROR(LOOKUP(2^15,SEARCH({"40A","63A","80A","100A","125A","160A","200A","250A","400A","630A","800A","1000A","1250A","1600A","2000A","2500A","3200A","4000A","5000A","6300A"},UPPER(D5043)),{40,63,80,100,125,160,200,250,400,630,800,1000,1250,1600,2000,2500,3200,4000,5000,6300}),0)</f>
        <v>3200</v>
      </c>
      <c r="M5043" s="9" t="str">
        <f t="shared" si="391"/>
        <v>Elbow Flat</v>
      </c>
      <c r="N5043" s="9" t="str">
        <f t="shared" si="392"/>
        <v>CU</v>
      </c>
      <c r="O5043" s="13" t="str">
        <f t="shared" si="393"/>
        <v>Tin</v>
      </c>
      <c r="P5043" s="9" t="str">
        <f t="shared" si="394"/>
        <v>PET</v>
      </c>
      <c r="Q5043" s="9" t="str">
        <f t="shared" si="395"/>
        <v>5</v>
      </c>
      <c r="R50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43" s="14" t="str">
        <f>IF(ProjectsDB[[#This Row],[Item Type]]="Straight Plug-In",_xlfn.TEXTJOIN("-",TRUE,M5043&amp;"-"&amp;_xlfn.LET(_xlpm.txt,ProjectsDB[[#This Row],[Assembly]],_xlpm.pos,FIND("SP",_xlpm.txt),_xlpm.pre,LEFT(_xlpm.txt,_xlpm.pos-1),IF(RIGHT(_xlpm.pre,3)="123","3PL",IF(RIGHT(_xlpm.pre,2)="12","2PL",IF(RIGHT(_xlpm.pre,1)="1","1PL","3PL")))),N5043,O5043,P5043,Q5043&amp;"W",R5043),_xlfn.TEXTJOIN("-",TRUE,M5043,N5043,O5043,P5043,Q5043&amp;"W",R5043))</f>
        <v>Elbow Flat-CU-Tin-PET-5W-2</v>
      </c>
      <c r="T5043" s="14" t="str">
        <f>IF(COUNTIF(Cycletime[Element Desc.],ProjectsDB[[#This Row],[Element Desc.]])&gt;0,"Found","Not Found")</f>
        <v>Found</v>
      </c>
    </row>
    <row r="5044" spans="2:20" x14ac:dyDescent="0.25">
      <c r="B5044" s="8" t="s">
        <v>10358</v>
      </c>
      <c r="C5044" s="9" t="s">
        <v>10359</v>
      </c>
      <c r="D5044" s="9" t="s">
        <v>10360</v>
      </c>
      <c r="E5044" s="10">
        <v>1</v>
      </c>
      <c r="F5044" s="15" t="s">
        <v>9868</v>
      </c>
      <c r="G5044" s="9" t="s">
        <v>37</v>
      </c>
      <c r="H5044" s="11"/>
      <c r="I5044" s="12">
        <v>2350</v>
      </c>
      <c r="J5044" s="12"/>
      <c r="K5044" s="12"/>
      <c r="L5044" s="12">
        <f t="array" ref="L5044">IFERROR(LOOKUP(2^15,SEARCH({"40A","63A","80A","100A","125A","160A","200A","250A","400A","630A","800A","1000A","1250A","1600A","2000A","2500A","3200A","4000A","5000A","6300A"},UPPER(D5044)),{40,63,80,100,125,160,200,250,400,630,800,1000,1250,1600,2000,2500,3200,4000,5000,6300}),0)</f>
        <v>3200</v>
      </c>
      <c r="M5044" s="9" t="str">
        <f t="shared" si="391"/>
        <v>Straight Feeder</v>
      </c>
      <c r="N5044" s="9" t="str">
        <f t="shared" si="392"/>
        <v>CU</v>
      </c>
      <c r="O5044" s="13" t="str">
        <f t="shared" si="393"/>
        <v>Tin</v>
      </c>
      <c r="P5044" s="9" t="str">
        <f t="shared" si="394"/>
        <v>PET</v>
      </c>
      <c r="Q5044" s="9" t="str">
        <f t="shared" si="395"/>
        <v>5</v>
      </c>
      <c r="R50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44" s="14" t="str">
        <f>IF(ProjectsDB[[#This Row],[Item Type]]="Straight Plug-In",_xlfn.TEXTJOIN("-",TRUE,M5044&amp;"-"&amp;_xlfn.LET(_xlpm.txt,ProjectsDB[[#This Row],[Assembly]],_xlpm.pos,FIND("SP",_xlpm.txt),_xlpm.pre,LEFT(_xlpm.txt,_xlpm.pos-1),IF(RIGHT(_xlpm.pre,3)="123","3PL",IF(RIGHT(_xlpm.pre,2)="12","2PL",IF(RIGHT(_xlpm.pre,1)="1","1PL","3PL")))),N5044,O5044,P5044,Q5044&amp;"W",R5044),_xlfn.TEXTJOIN("-",TRUE,M5044,N5044,O5044,P5044,Q5044&amp;"W",R5044))</f>
        <v>Straight Feeder-CU-Tin-PET-5W-2</v>
      </c>
      <c r="T5044" s="14" t="str">
        <f>IF(COUNTIF(Cycletime[Element Desc.],ProjectsDB[[#This Row],[Element Desc.]])&gt;0,"Found","Not Found")</f>
        <v>Found</v>
      </c>
    </row>
    <row r="5045" spans="2:20" x14ac:dyDescent="0.25">
      <c r="B5045" s="8" t="s">
        <v>10361</v>
      </c>
      <c r="C5045" s="9" t="s">
        <v>10342</v>
      </c>
      <c r="D5045" s="9" t="s">
        <v>10343</v>
      </c>
      <c r="E5045" s="10">
        <v>5</v>
      </c>
      <c r="F5045" s="15" t="s">
        <v>9868</v>
      </c>
      <c r="G5045" s="9" t="s">
        <v>37</v>
      </c>
      <c r="H5045" s="11"/>
      <c r="I5045" s="12"/>
      <c r="J5045" s="12"/>
      <c r="K5045" s="12"/>
      <c r="L5045" s="12">
        <f t="array" ref="L5045">IFERROR(LOOKUP(2^15,SEARCH({"40A","63A","80A","100A","125A","160A","200A","250A","400A","630A","800A","1000A","1250A","1600A","2000A","2500A","3200A","4000A","5000A","6300A"},UPPER(D5045)),{40,63,80,100,125,160,200,250,400,630,800,1000,1250,1600,2000,2500,3200,4000,5000,6300}),0)</f>
        <v>3200</v>
      </c>
      <c r="M5045" s="9" t="str">
        <f t="shared" si="391"/>
        <v>Joint Pack</v>
      </c>
      <c r="N5045" s="9" t="str">
        <f t="shared" si="392"/>
        <v>CU</v>
      </c>
      <c r="O5045" s="13" t="str">
        <f t="shared" si="393"/>
        <v>Tin</v>
      </c>
      <c r="P5045" s="9" t="str">
        <f t="shared" si="394"/>
        <v>None</v>
      </c>
      <c r="Q5045" s="9" t="str">
        <f t="shared" si="395"/>
        <v>5</v>
      </c>
      <c r="R50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45" s="14" t="str">
        <f>IF(ProjectsDB[[#This Row],[Item Type]]="Straight Plug-In",_xlfn.TEXTJOIN("-",TRUE,M5045&amp;"-"&amp;_xlfn.LET(_xlpm.txt,ProjectsDB[[#This Row],[Assembly]],_xlpm.pos,FIND("SP",_xlpm.txt),_xlpm.pre,LEFT(_xlpm.txt,_xlpm.pos-1),IF(RIGHT(_xlpm.pre,3)="123","3PL",IF(RIGHT(_xlpm.pre,2)="12","2PL",IF(RIGHT(_xlpm.pre,1)="1","1PL","3PL")))),N5045,O5045,P5045,Q5045&amp;"W",R5045),_xlfn.TEXTJOIN("-",TRUE,M5045,N5045,O5045,P5045,Q5045&amp;"W",R5045))</f>
        <v>Joint Pack-CU-Tin-None-5W-2</v>
      </c>
      <c r="T5045" s="14" t="str">
        <f>IF(COUNTIF(Cycletime[Element Desc.],ProjectsDB[[#This Row],[Element Desc.]])&gt;0,"Found","Not Found")</f>
        <v>Found</v>
      </c>
    </row>
    <row r="5046" spans="2:20" x14ac:dyDescent="0.25">
      <c r="B5046" s="8" t="s">
        <v>10362</v>
      </c>
      <c r="C5046" s="9" t="s">
        <v>10351</v>
      </c>
      <c r="D5046" s="9" t="s">
        <v>10352</v>
      </c>
      <c r="E5046" s="10">
        <v>2</v>
      </c>
      <c r="F5046" s="15" t="s">
        <v>9868</v>
      </c>
      <c r="G5046" s="9" t="s">
        <v>37</v>
      </c>
      <c r="H5046" s="11"/>
      <c r="I5046" s="12">
        <v>425</v>
      </c>
      <c r="J5046" s="12"/>
      <c r="K5046" s="12"/>
      <c r="L5046" s="12">
        <f t="array" ref="L5046">IFERROR(LOOKUP(2^15,SEARCH({"40A","63A","80A","100A","125A","160A","200A","250A","400A","630A","800A","1000A","1250A","1600A","2000A","2500A","3200A","4000A","5000A","6300A"},UPPER(D5046)),{40,63,80,100,125,160,200,250,400,630,800,1000,1250,1600,2000,2500,3200,4000,5000,6300}),0)</f>
        <v>3200</v>
      </c>
      <c r="M5046" s="9" t="str">
        <f t="shared" si="391"/>
        <v>Flange Straight</v>
      </c>
      <c r="N5046" s="9" t="str">
        <f t="shared" si="392"/>
        <v>CU</v>
      </c>
      <c r="O5046" s="13" t="str">
        <f t="shared" si="393"/>
        <v>Tin</v>
      </c>
      <c r="P5046" s="9" t="str">
        <f t="shared" si="394"/>
        <v>PET</v>
      </c>
      <c r="Q5046" s="9" t="str">
        <f t="shared" si="395"/>
        <v>5</v>
      </c>
      <c r="R50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46" s="14" t="str">
        <f>IF(ProjectsDB[[#This Row],[Item Type]]="Straight Plug-In",_xlfn.TEXTJOIN("-",TRUE,M5046&amp;"-"&amp;_xlfn.LET(_xlpm.txt,ProjectsDB[[#This Row],[Assembly]],_xlpm.pos,FIND("SP",_xlpm.txt),_xlpm.pre,LEFT(_xlpm.txt,_xlpm.pos-1),IF(RIGHT(_xlpm.pre,3)="123","3PL",IF(RIGHT(_xlpm.pre,2)="12","2PL",IF(RIGHT(_xlpm.pre,1)="1","1PL","3PL")))),N5046,O5046,P5046,Q5046&amp;"W",R5046),_xlfn.TEXTJOIN("-",TRUE,M5046,N5046,O5046,P5046,Q5046&amp;"W",R5046))</f>
        <v>Flange Straight-CU-Tin-PET-5W-2</v>
      </c>
      <c r="T5046" s="14" t="str">
        <f>IF(COUNTIF(Cycletime[Element Desc.],ProjectsDB[[#This Row],[Element Desc.]])&gt;0,"Found","Not Found")</f>
        <v>Found</v>
      </c>
    </row>
    <row r="5047" spans="2:20" x14ac:dyDescent="0.25">
      <c r="B5047" s="8" t="s">
        <v>10363</v>
      </c>
      <c r="C5047" s="9" t="s">
        <v>10364</v>
      </c>
      <c r="D5047" s="9" t="s">
        <v>10365</v>
      </c>
      <c r="E5047" s="10">
        <v>1</v>
      </c>
      <c r="F5047" s="15" t="s">
        <v>9868</v>
      </c>
      <c r="G5047" s="9" t="s">
        <v>37</v>
      </c>
      <c r="H5047" s="11"/>
      <c r="I5047" s="12">
        <v>635</v>
      </c>
      <c r="J5047" s="12">
        <v>430</v>
      </c>
      <c r="K5047" s="12"/>
      <c r="L5047" s="12">
        <f t="array" ref="L5047">IFERROR(LOOKUP(2^15,SEARCH({"40A","63A","80A","100A","125A","160A","200A","250A","400A","630A","800A","1000A","1250A","1600A","2000A","2500A","3200A","4000A","5000A","6300A"},UPPER(D5047)),{40,63,80,100,125,160,200,250,400,630,800,1000,1250,1600,2000,2500,3200,4000,5000,6300}),0)</f>
        <v>3200</v>
      </c>
      <c r="M5047" s="9" t="str">
        <f t="shared" si="391"/>
        <v>Elbow Edge</v>
      </c>
      <c r="N5047" s="9" t="str">
        <f t="shared" si="392"/>
        <v>CU</v>
      </c>
      <c r="O5047" s="13" t="str">
        <f t="shared" si="393"/>
        <v>Tin</v>
      </c>
      <c r="P5047" s="9" t="str">
        <f t="shared" si="394"/>
        <v>PET</v>
      </c>
      <c r="Q5047" s="9" t="str">
        <f t="shared" si="395"/>
        <v>5</v>
      </c>
      <c r="R50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47" s="14" t="str">
        <f>IF(ProjectsDB[[#This Row],[Item Type]]="Straight Plug-In",_xlfn.TEXTJOIN("-",TRUE,M5047&amp;"-"&amp;_xlfn.LET(_xlpm.txt,ProjectsDB[[#This Row],[Assembly]],_xlpm.pos,FIND("SP",_xlpm.txt),_xlpm.pre,LEFT(_xlpm.txt,_xlpm.pos-1),IF(RIGHT(_xlpm.pre,3)="123","3PL",IF(RIGHT(_xlpm.pre,2)="12","2PL",IF(RIGHT(_xlpm.pre,1)="1","1PL","3PL")))),N5047,O5047,P5047,Q5047&amp;"W",R5047),_xlfn.TEXTJOIN("-",TRUE,M5047,N5047,O5047,P5047,Q5047&amp;"W",R5047))</f>
        <v>Elbow Edge-CU-Tin-PET-5W-2</v>
      </c>
      <c r="T5047" s="14" t="str">
        <f>IF(COUNTIF(Cycletime[Element Desc.],ProjectsDB[[#This Row],[Element Desc.]])&gt;0,"Found","Not Found")</f>
        <v>Found</v>
      </c>
    </row>
    <row r="5048" spans="2:20" x14ac:dyDescent="0.25">
      <c r="B5048" s="8" t="s">
        <v>10366</v>
      </c>
      <c r="C5048" s="9" t="s">
        <v>10342</v>
      </c>
      <c r="D5048" s="9" t="s">
        <v>10343</v>
      </c>
      <c r="E5048" s="10">
        <v>3</v>
      </c>
      <c r="F5048" s="15" t="s">
        <v>9868</v>
      </c>
      <c r="G5048" s="9" t="s">
        <v>37</v>
      </c>
      <c r="H5048" s="11"/>
      <c r="I5048" s="12"/>
      <c r="J5048" s="12"/>
      <c r="K5048" s="12"/>
      <c r="L5048" s="12">
        <f t="array" ref="L5048">IFERROR(LOOKUP(2^15,SEARCH({"40A","63A","80A","100A","125A","160A","200A","250A","400A","630A","800A","1000A","1250A","1600A","2000A","2500A","3200A","4000A","5000A","6300A"},UPPER(D5048)),{40,63,80,100,125,160,200,250,400,630,800,1000,1250,1600,2000,2500,3200,4000,5000,6300}),0)</f>
        <v>3200</v>
      </c>
      <c r="M5048" s="9" t="str">
        <f t="shared" si="391"/>
        <v>Joint Pack</v>
      </c>
      <c r="N5048" s="9" t="str">
        <f t="shared" si="392"/>
        <v>CU</v>
      </c>
      <c r="O5048" s="13" t="str">
        <f t="shared" si="393"/>
        <v>Tin</v>
      </c>
      <c r="P5048" s="9" t="str">
        <f t="shared" si="394"/>
        <v>None</v>
      </c>
      <c r="Q5048" s="9" t="str">
        <f t="shared" si="395"/>
        <v>5</v>
      </c>
      <c r="R50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48" s="14" t="str">
        <f>IF(ProjectsDB[[#This Row],[Item Type]]="Straight Plug-In",_xlfn.TEXTJOIN("-",TRUE,M5048&amp;"-"&amp;_xlfn.LET(_xlpm.txt,ProjectsDB[[#This Row],[Assembly]],_xlpm.pos,FIND("SP",_xlpm.txt),_xlpm.pre,LEFT(_xlpm.txt,_xlpm.pos-1),IF(RIGHT(_xlpm.pre,3)="123","3PL",IF(RIGHT(_xlpm.pre,2)="12","2PL",IF(RIGHT(_xlpm.pre,1)="1","1PL","3PL")))),N5048,O5048,P5048,Q5048&amp;"W",R5048),_xlfn.TEXTJOIN("-",TRUE,M5048,N5048,O5048,P5048,Q5048&amp;"W",R5048))</f>
        <v>Joint Pack-CU-Tin-None-5W-2</v>
      </c>
      <c r="T5048" s="14" t="str">
        <f>IF(COUNTIF(Cycletime[Element Desc.],ProjectsDB[[#This Row],[Element Desc.]])&gt;0,"Found","Not Found")</f>
        <v>Found</v>
      </c>
    </row>
    <row r="5049" spans="2:20" x14ac:dyDescent="0.25">
      <c r="B5049" s="8" t="s">
        <v>10367</v>
      </c>
      <c r="C5049" s="9" t="s">
        <v>10368</v>
      </c>
      <c r="D5049" s="9" t="s">
        <v>10369</v>
      </c>
      <c r="E5049" s="10">
        <v>1</v>
      </c>
      <c r="F5049" s="15" t="s">
        <v>9868</v>
      </c>
      <c r="G5049" s="9" t="s">
        <v>37</v>
      </c>
      <c r="H5049" s="11"/>
      <c r="I5049" s="12">
        <v>430</v>
      </c>
      <c r="J5049" s="12">
        <v>835</v>
      </c>
      <c r="K5049" s="12"/>
      <c r="L5049" s="12">
        <f t="array" ref="L5049">IFERROR(LOOKUP(2^15,SEARCH({"40A","63A","80A","100A","125A","160A","200A","250A","400A","630A","800A","1000A","1250A","1600A","2000A","2500A","3200A","4000A","5000A","6300A"},UPPER(D5049)),{40,63,80,100,125,160,200,250,400,630,800,1000,1250,1600,2000,2500,3200,4000,5000,6300}),0)</f>
        <v>3200</v>
      </c>
      <c r="M5049" s="9" t="str">
        <f t="shared" si="391"/>
        <v>Elbow Edge</v>
      </c>
      <c r="N5049" s="9" t="str">
        <f t="shared" si="392"/>
        <v>CU</v>
      </c>
      <c r="O5049" s="13" t="str">
        <f t="shared" si="393"/>
        <v>Tin</v>
      </c>
      <c r="P5049" s="9" t="str">
        <f t="shared" si="394"/>
        <v>PET</v>
      </c>
      <c r="Q5049" s="9" t="str">
        <f t="shared" si="395"/>
        <v>5</v>
      </c>
      <c r="R50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49" s="14" t="str">
        <f>IF(ProjectsDB[[#This Row],[Item Type]]="Straight Plug-In",_xlfn.TEXTJOIN("-",TRUE,M5049&amp;"-"&amp;_xlfn.LET(_xlpm.txt,ProjectsDB[[#This Row],[Assembly]],_xlpm.pos,FIND("SP",_xlpm.txt),_xlpm.pre,LEFT(_xlpm.txt,_xlpm.pos-1),IF(RIGHT(_xlpm.pre,3)="123","3PL",IF(RIGHT(_xlpm.pre,2)="12","2PL",IF(RIGHT(_xlpm.pre,1)="1","1PL","3PL")))),N5049,O5049,P5049,Q5049&amp;"W",R5049),_xlfn.TEXTJOIN("-",TRUE,M5049,N5049,O5049,P5049,Q5049&amp;"W",R5049))</f>
        <v>Elbow Edge-CU-Tin-PET-5W-2</v>
      </c>
      <c r="T5049" s="14" t="str">
        <f>IF(COUNTIF(Cycletime[Element Desc.],ProjectsDB[[#This Row],[Element Desc.]])&gt;0,"Found","Not Found")</f>
        <v>Found</v>
      </c>
    </row>
    <row r="5050" spans="2:20" x14ac:dyDescent="0.25">
      <c r="B5050" s="8" t="s">
        <v>10370</v>
      </c>
      <c r="C5050" s="9" t="s">
        <v>10371</v>
      </c>
      <c r="D5050" s="9" t="s">
        <v>10372</v>
      </c>
      <c r="E5050" s="10">
        <v>2</v>
      </c>
      <c r="F5050" s="15" t="s">
        <v>9868</v>
      </c>
      <c r="G5050" s="9" t="s">
        <v>37</v>
      </c>
      <c r="H5050" s="11"/>
      <c r="I5050" s="12">
        <v>425</v>
      </c>
      <c r="J5050" s="12"/>
      <c r="K5050" s="12"/>
      <c r="L5050" s="12">
        <f t="array" ref="L5050">IFERROR(LOOKUP(2^15,SEARCH({"40A","63A","80A","100A","125A","160A","200A","250A","400A","630A","800A","1000A","1250A","1600A","2000A","2500A","3200A","4000A","5000A","6300A"},UPPER(D5050)),{40,63,80,100,125,160,200,250,400,630,800,1000,1250,1600,2000,2500,3200,4000,5000,6300}),0)</f>
        <v>3200</v>
      </c>
      <c r="M5050" s="9" t="str">
        <f t="shared" si="391"/>
        <v>Flange Straight</v>
      </c>
      <c r="N5050" s="9" t="str">
        <f t="shared" si="392"/>
        <v>CU</v>
      </c>
      <c r="O5050" s="13" t="str">
        <f t="shared" si="393"/>
        <v>Tin</v>
      </c>
      <c r="P5050" s="9" t="str">
        <f t="shared" si="394"/>
        <v>PET</v>
      </c>
      <c r="Q5050" s="9" t="str">
        <f t="shared" si="395"/>
        <v>5</v>
      </c>
      <c r="R50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50" s="14" t="str">
        <f>IF(ProjectsDB[[#This Row],[Item Type]]="Straight Plug-In",_xlfn.TEXTJOIN("-",TRUE,M5050&amp;"-"&amp;_xlfn.LET(_xlpm.txt,ProjectsDB[[#This Row],[Assembly]],_xlpm.pos,FIND("SP",_xlpm.txt),_xlpm.pre,LEFT(_xlpm.txt,_xlpm.pos-1),IF(RIGHT(_xlpm.pre,3)="123","3PL",IF(RIGHT(_xlpm.pre,2)="12","2PL",IF(RIGHT(_xlpm.pre,1)="1","1PL","3PL")))),N5050,O5050,P5050,Q5050&amp;"W",R5050),_xlfn.TEXTJOIN("-",TRUE,M5050,N5050,O5050,P5050,Q5050&amp;"W",R5050))</f>
        <v>Flange Straight-CU-Tin-PET-5W-2</v>
      </c>
      <c r="T5050" s="14" t="str">
        <f>IF(COUNTIF(Cycletime[Element Desc.],ProjectsDB[[#This Row],[Element Desc.]])&gt;0,"Found","Not Found")</f>
        <v>Found</v>
      </c>
    </row>
    <row r="5051" spans="2:20" x14ac:dyDescent="0.25">
      <c r="B5051" s="8" t="s">
        <v>10373</v>
      </c>
      <c r="C5051" s="9" t="s">
        <v>10374</v>
      </c>
      <c r="D5051" s="9" t="s">
        <v>10375</v>
      </c>
      <c r="E5051" s="10">
        <v>6</v>
      </c>
      <c r="F5051" s="15" t="s">
        <v>9868</v>
      </c>
      <c r="G5051" s="9" t="s">
        <v>37</v>
      </c>
      <c r="H5051" s="11"/>
      <c r="I5051" s="12"/>
      <c r="J5051" s="12"/>
      <c r="K5051" s="12"/>
      <c r="L5051" s="12">
        <f t="array" ref="L5051">IFERROR(LOOKUP(2^15,SEARCH({"40A","63A","80A","100A","125A","160A","200A","250A","400A","630A","800A","1000A","1250A","1600A","2000A","2500A","3200A","4000A","5000A","6300A"},UPPER(D5051)),{40,63,80,100,125,160,200,250,400,630,800,1000,1250,1600,2000,2500,3200,4000,5000,6300}),0)</f>
        <v>3200</v>
      </c>
      <c r="M5051" s="9" t="str">
        <f t="shared" si="391"/>
        <v>Joint Pack</v>
      </c>
      <c r="N5051" s="9" t="str">
        <f t="shared" si="392"/>
        <v>CU</v>
      </c>
      <c r="O5051" s="13" t="str">
        <f t="shared" si="393"/>
        <v>Tin</v>
      </c>
      <c r="P5051" s="9" t="str">
        <f t="shared" si="394"/>
        <v>None</v>
      </c>
      <c r="Q5051" s="9" t="str">
        <f t="shared" si="395"/>
        <v>5</v>
      </c>
      <c r="R50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51" s="14" t="str">
        <f>IF(ProjectsDB[[#This Row],[Item Type]]="Straight Plug-In",_xlfn.TEXTJOIN("-",TRUE,M5051&amp;"-"&amp;_xlfn.LET(_xlpm.txt,ProjectsDB[[#This Row],[Assembly]],_xlpm.pos,FIND("SP",_xlpm.txt),_xlpm.pre,LEFT(_xlpm.txt,_xlpm.pos-1),IF(RIGHT(_xlpm.pre,3)="123","3PL",IF(RIGHT(_xlpm.pre,2)="12","2PL",IF(RIGHT(_xlpm.pre,1)="1","1PL","3PL")))),N5051,O5051,P5051,Q5051&amp;"W",R5051),_xlfn.TEXTJOIN("-",TRUE,M5051,N5051,O5051,P5051,Q5051&amp;"W",R5051))</f>
        <v>Joint Pack-CU-Tin-None-5W-2</v>
      </c>
      <c r="T5051" s="14" t="str">
        <f>IF(COUNTIF(Cycletime[Element Desc.],ProjectsDB[[#This Row],[Element Desc.]])&gt;0,"Found","Not Found")</f>
        <v>Found</v>
      </c>
    </row>
    <row r="5052" spans="2:20" x14ac:dyDescent="0.25">
      <c r="B5052" s="8" t="s">
        <v>10376</v>
      </c>
      <c r="C5052" s="9" t="s">
        <v>10377</v>
      </c>
      <c r="D5052" s="9" t="s">
        <v>10378</v>
      </c>
      <c r="E5052" s="10">
        <v>1</v>
      </c>
      <c r="F5052" s="15" t="s">
        <v>9868</v>
      </c>
      <c r="G5052" s="9" t="s">
        <v>37</v>
      </c>
      <c r="H5052" s="11"/>
      <c r="I5052" s="12">
        <v>3000</v>
      </c>
      <c r="J5052" s="12"/>
      <c r="K5052" s="12"/>
      <c r="L5052" s="12">
        <f t="array" ref="L5052">IFERROR(LOOKUP(2^15,SEARCH({"40A","63A","80A","100A","125A","160A","200A","250A","400A","630A","800A","1000A","1250A","1600A","2000A","2500A","3200A","4000A","5000A","6300A"},UPPER(D5052)),{40,63,80,100,125,160,200,250,400,630,800,1000,1250,1600,2000,2500,3200,4000,5000,6300}),0)</f>
        <v>3200</v>
      </c>
      <c r="M5052" s="9" t="str">
        <f t="shared" si="391"/>
        <v>Straight Feeder</v>
      </c>
      <c r="N5052" s="9" t="str">
        <f t="shared" si="392"/>
        <v>CU</v>
      </c>
      <c r="O5052" s="13" t="str">
        <f t="shared" si="393"/>
        <v>Tin</v>
      </c>
      <c r="P5052" s="9" t="str">
        <f t="shared" si="394"/>
        <v>PET</v>
      </c>
      <c r="Q5052" s="9" t="str">
        <f t="shared" si="395"/>
        <v>5</v>
      </c>
      <c r="R50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52" s="14" t="str">
        <f>IF(ProjectsDB[[#This Row],[Item Type]]="Straight Plug-In",_xlfn.TEXTJOIN("-",TRUE,M5052&amp;"-"&amp;_xlfn.LET(_xlpm.txt,ProjectsDB[[#This Row],[Assembly]],_xlpm.pos,FIND("SP",_xlpm.txt),_xlpm.pre,LEFT(_xlpm.txt,_xlpm.pos-1),IF(RIGHT(_xlpm.pre,3)="123","3PL",IF(RIGHT(_xlpm.pre,2)="12","2PL",IF(RIGHT(_xlpm.pre,1)="1","1PL","3PL")))),N5052,O5052,P5052,Q5052&amp;"W",R5052),_xlfn.TEXTJOIN("-",TRUE,M5052,N5052,O5052,P5052,Q5052&amp;"W",R5052))</f>
        <v>Straight Feeder-CU-Tin-PET-5W-2</v>
      </c>
      <c r="T5052" s="14" t="str">
        <f>IF(COUNTIF(Cycletime[Element Desc.],ProjectsDB[[#This Row],[Element Desc.]])&gt;0,"Found","Not Found")</f>
        <v>Found</v>
      </c>
    </row>
    <row r="5053" spans="2:20" x14ac:dyDescent="0.25">
      <c r="B5053" s="8" t="s">
        <v>10379</v>
      </c>
      <c r="C5053" s="9" t="s">
        <v>10380</v>
      </c>
      <c r="D5053" s="9" t="s">
        <v>10381</v>
      </c>
      <c r="E5053" s="10">
        <v>1</v>
      </c>
      <c r="F5053" s="15" t="s">
        <v>9868</v>
      </c>
      <c r="G5053" s="9" t="s">
        <v>37</v>
      </c>
      <c r="H5053" s="11"/>
      <c r="I5053" s="12">
        <v>300</v>
      </c>
      <c r="J5053" s="12">
        <v>300</v>
      </c>
      <c r="K5053" s="12"/>
      <c r="L5053" s="12">
        <f t="array" ref="L5053">IFERROR(LOOKUP(2^15,SEARCH({"40A","63A","80A","100A","125A","160A","200A","250A","400A","630A","800A","1000A","1250A","1600A","2000A","2500A","3200A","4000A","5000A","6300A"},UPPER(D5053)),{40,63,80,100,125,160,200,250,400,630,800,1000,1250,1600,2000,2500,3200,4000,5000,6300}),0)</f>
        <v>3200</v>
      </c>
      <c r="M5053" s="9" t="str">
        <f t="shared" si="391"/>
        <v>Elbow Flat</v>
      </c>
      <c r="N5053" s="9" t="str">
        <f t="shared" si="392"/>
        <v>CU</v>
      </c>
      <c r="O5053" s="13" t="str">
        <f t="shared" si="393"/>
        <v>Tin</v>
      </c>
      <c r="P5053" s="9" t="str">
        <f t="shared" si="394"/>
        <v>PET</v>
      </c>
      <c r="Q5053" s="9" t="str">
        <f t="shared" si="395"/>
        <v>5</v>
      </c>
      <c r="R50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53" s="14" t="str">
        <f>IF(ProjectsDB[[#This Row],[Item Type]]="Straight Plug-In",_xlfn.TEXTJOIN("-",TRUE,M5053&amp;"-"&amp;_xlfn.LET(_xlpm.txt,ProjectsDB[[#This Row],[Assembly]],_xlpm.pos,FIND("SP",_xlpm.txt),_xlpm.pre,LEFT(_xlpm.txt,_xlpm.pos-1),IF(RIGHT(_xlpm.pre,3)="123","3PL",IF(RIGHT(_xlpm.pre,2)="12","2PL",IF(RIGHT(_xlpm.pre,1)="1","1PL","3PL")))),N5053,O5053,P5053,Q5053&amp;"W",R5053),_xlfn.TEXTJOIN("-",TRUE,M5053,N5053,O5053,P5053,Q5053&amp;"W",R5053))</f>
        <v>Elbow Flat-CU-Tin-PET-5W-2</v>
      </c>
      <c r="T5053" s="14" t="str">
        <f>IF(COUNTIF(Cycletime[Element Desc.],ProjectsDB[[#This Row],[Element Desc.]])&gt;0,"Found","Not Found")</f>
        <v>Found</v>
      </c>
    </row>
    <row r="5054" spans="2:20" x14ac:dyDescent="0.25">
      <c r="B5054" s="8" t="s">
        <v>10382</v>
      </c>
      <c r="C5054" s="9" t="s">
        <v>10383</v>
      </c>
      <c r="D5054" s="9" t="s">
        <v>10384</v>
      </c>
      <c r="E5054" s="10">
        <v>1</v>
      </c>
      <c r="F5054" s="15" t="s">
        <v>9868</v>
      </c>
      <c r="G5054" s="9" t="s">
        <v>37</v>
      </c>
      <c r="H5054" s="11"/>
      <c r="I5054" s="12">
        <v>1600</v>
      </c>
      <c r="J5054" s="12"/>
      <c r="K5054" s="12"/>
      <c r="L5054" s="12">
        <f t="array" ref="L5054">IFERROR(LOOKUP(2^15,SEARCH({"40A","63A","80A","100A","125A","160A","200A","250A","400A","630A","800A","1000A","1250A","1600A","2000A","2500A","3200A","4000A","5000A","6300A"},UPPER(D5054)),{40,63,80,100,125,160,200,250,400,630,800,1000,1250,1600,2000,2500,3200,4000,5000,6300}),0)</f>
        <v>3200</v>
      </c>
      <c r="M5054" s="9" t="str">
        <f t="shared" si="391"/>
        <v>Straight Feeder</v>
      </c>
      <c r="N5054" s="9" t="str">
        <f t="shared" si="392"/>
        <v>CU</v>
      </c>
      <c r="O5054" s="13" t="str">
        <f t="shared" si="393"/>
        <v>Tin</v>
      </c>
      <c r="P5054" s="9" t="str">
        <f t="shared" si="394"/>
        <v>PET</v>
      </c>
      <c r="Q5054" s="9" t="str">
        <f t="shared" si="395"/>
        <v>5</v>
      </c>
      <c r="R50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54" s="14" t="str">
        <f>IF(ProjectsDB[[#This Row],[Item Type]]="Straight Plug-In",_xlfn.TEXTJOIN("-",TRUE,M5054&amp;"-"&amp;_xlfn.LET(_xlpm.txt,ProjectsDB[[#This Row],[Assembly]],_xlpm.pos,FIND("SP",_xlpm.txt),_xlpm.pre,LEFT(_xlpm.txt,_xlpm.pos-1),IF(RIGHT(_xlpm.pre,3)="123","3PL",IF(RIGHT(_xlpm.pre,2)="12","2PL",IF(RIGHT(_xlpm.pre,1)="1","1PL","3PL")))),N5054,O5054,P5054,Q5054&amp;"W",R5054),_xlfn.TEXTJOIN("-",TRUE,M5054,N5054,O5054,P5054,Q5054&amp;"W",R5054))</f>
        <v>Straight Feeder-CU-Tin-PET-5W-2</v>
      </c>
      <c r="T5054" s="14" t="str">
        <f>IF(COUNTIF(Cycletime[Element Desc.],ProjectsDB[[#This Row],[Element Desc.]])&gt;0,"Found","Not Found")</f>
        <v>Found</v>
      </c>
    </row>
    <row r="5055" spans="2:20" x14ac:dyDescent="0.25">
      <c r="B5055" s="8" t="s">
        <v>10385</v>
      </c>
      <c r="C5055" s="9" t="s">
        <v>10386</v>
      </c>
      <c r="D5055" s="9" t="s">
        <v>10387</v>
      </c>
      <c r="E5055" s="10">
        <v>1</v>
      </c>
      <c r="F5055" s="15" t="s">
        <v>9868</v>
      </c>
      <c r="G5055" s="9" t="s">
        <v>37</v>
      </c>
      <c r="H5055" s="11"/>
      <c r="I5055" s="12">
        <v>430</v>
      </c>
      <c r="J5055" s="12">
        <v>430</v>
      </c>
      <c r="K5055" s="12"/>
      <c r="L5055" s="12">
        <f t="array" ref="L5055">IFERROR(LOOKUP(2^15,SEARCH({"40A","63A","80A","100A","125A","160A","200A","250A","400A","630A","800A","1000A","1250A","1600A","2000A","2500A","3200A","4000A","5000A","6300A"},UPPER(D5055)),{40,63,80,100,125,160,200,250,400,630,800,1000,1250,1600,2000,2500,3200,4000,5000,6300}),0)</f>
        <v>3200</v>
      </c>
      <c r="M5055" s="9" t="str">
        <f t="shared" si="391"/>
        <v>Elbow Edge</v>
      </c>
      <c r="N5055" s="9" t="str">
        <f t="shared" si="392"/>
        <v>CU</v>
      </c>
      <c r="O5055" s="13" t="str">
        <f t="shared" si="393"/>
        <v>Tin</v>
      </c>
      <c r="P5055" s="9" t="str">
        <f t="shared" si="394"/>
        <v>PET</v>
      </c>
      <c r="Q5055" s="9" t="str">
        <f t="shared" si="395"/>
        <v>5</v>
      </c>
      <c r="R50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55" s="14" t="str">
        <f>IF(ProjectsDB[[#This Row],[Item Type]]="Straight Plug-In",_xlfn.TEXTJOIN("-",TRUE,M5055&amp;"-"&amp;_xlfn.LET(_xlpm.txt,ProjectsDB[[#This Row],[Assembly]],_xlpm.pos,FIND("SP",_xlpm.txt),_xlpm.pre,LEFT(_xlpm.txt,_xlpm.pos-1),IF(RIGHT(_xlpm.pre,3)="123","3PL",IF(RIGHT(_xlpm.pre,2)="12","2PL",IF(RIGHT(_xlpm.pre,1)="1","1PL","3PL")))),N5055,O5055,P5055,Q5055&amp;"W",R5055),_xlfn.TEXTJOIN("-",TRUE,M5055,N5055,O5055,P5055,Q5055&amp;"W",R5055))</f>
        <v>Elbow Edge-CU-Tin-PET-5W-2</v>
      </c>
      <c r="T5055" s="14" t="str">
        <f>IF(COUNTIF(Cycletime[Element Desc.],ProjectsDB[[#This Row],[Element Desc.]])&gt;0,"Found","Not Found")</f>
        <v>Found</v>
      </c>
    </row>
    <row r="5056" spans="2:20" x14ac:dyDescent="0.25">
      <c r="B5056" s="8" t="s">
        <v>10388</v>
      </c>
      <c r="C5056" s="9" t="s">
        <v>10389</v>
      </c>
      <c r="D5056" s="9" t="s">
        <v>10390</v>
      </c>
      <c r="E5056" s="10">
        <v>1</v>
      </c>
      <c r="F5056" s="15" t="s">
        <v>9868</v>
      </c>
      <c r="G5056" s="9" t="s">
        <v>37</v>
      </c>
      <c r="H5056" s="11"/>
      <c r="I5056" s="12">
        <v>580</v>
      </c>
      <c r="J5056" s="12"/>
      <c r="K5056" s="12"/>
      <c r="L5056" s="12">
        <f t="array" ref="L5056">IFERROR(LOOKUP(2^15,SEARCH({"40A","63A","80A","100A","125A","160A","200A","250A","400A","630A","800A","1000A","1250A","1600A","2000A","2500A","3200A","4000A","5000A","6300A"},UPPER(D5056)),{40,63,80,100,125,160,200,250,400,630,800,1000,1250,1600,2000,2500,3200,4000,5000,6300}),0)</f>
        <v>3200</v>
      </c>
      <c r="M5056" s="9" t="str">
        <f t="shared" si="391"/>
        <v>Straight Feeder</v>
      </c>
      <c r="N5056" s="9" t="str">
        <f t="shared" si="392"/>
        <v>CU</v>
      </c>
      <c r="O5056" s="13" t="str">
        <f t="shared" si="393"/>
        <v>Tin</v>
      </c>
      <c r="P5056" s="9" t="str">
        <f t="shared" si="394"/>
        <v>PET</v>
      </c>
      <c r="Q5056" s="9" t="str">
        <f t="shared" si="395"/>
        <v>5</v>
      </c>
      <c r="R50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56" s="14" t="str">
        <f>IF(ProjectsDB[[#This Row],[Item Type]]="Straight Plug-In",_xlfn.TEXTJOIN("-",TRUE,M5056&amp;"-"&amp;_xlfn.LET(_xlpm.txt,ProjectsDB[[#This Row],[Assembly]],_xlpm.pos,FIND("SP",_xlpm.txt),_xlpm.pre,LEFT(_xlpm.txt,_xlpm.pos-1),IF(RIGHT(_xlpm.pre,3)="123","3PL",IF(RIGHT(_xlpm.pre,2)="12","2PL",IF(RIGHT(_xlpm.pre,1)="1","1PL","3PL")))),N5056,O5056,P5056,Q5056&amp;"W",R5056),_xlfn.TEXTJOIN("-",TRUE,M5056,N5056,O5056,P5056,Q5056&amp;"W",R5056))</f>
        <v>Straight Feeder-CU-Tin-PET-5W-2</v>
      </c>
      <c r="T5056" s="14" t="str">
        <f>IF(COUNTIF(Cycletime[Element Desc.],ProjectsDB[[#This Row],[Element Desc.]])&gt;0,"Found","Not Found")</f>
        <v>Found</v>
      </c>
    </row>
    <row r="5057" spans="2:20" x14ac:dyDescent="0.25">
      <c r="B5057" s="8" t="s">
        <v>10391</v>
      </c>
      <c r="C5057" s="9" t="s">
        <v>10392</v>
      </c>
      <c r="D5057" s="9" t="s">
        <v>10393</v>
      </c>
      <c r="E5057" s="10">
        <v>1</v>
      </c>
      <c r="F5057" s="15" t="s">
        <v>9868</v>
      </c>
      <c r="G5057" s="9" t="s">
        <v>37</v>
      </c>
      <c r="H5057" s="11"/>
      <c r="I5057" s="12">
        <v>2350</v>
      </c>
      <c r="J5057" s="12"/>
      <c r="K5057" s="12"/>
      <c r="L5057" s="12">
        <f t="array" ref="L5057">IFERROR(LOOKUP(2^15,SEARCH({"40A","63A","80A","100A","125A","160A","200A","250A","400A","630A","800A","1000A","1250A","1600A","2000A","2500A","3200A","4000A","5000A","6300A"},UPPER(D5057)),{40,63,80,100,125,160,200,250,400,630,800,1000,1250,1600,2000,2500,3200,4000,5000,6300}),0)</f>
        <v>3200</v>
      </c>
      <c r="M5057" s="9" t="str">
        <f t="shared" si="391"/>
        <v>Straight Feeder</v>
      </c>
      <c r="N5057" s="9" t="str">
        <f t="shared" si="392"/>
        <v>CU</v>
      </c>
      <c r="O5057" s="13" t="str">
        <f t="shared" si="393"/>
        <v>Tin</v>
      </c>
      <c r="P5057" s="9" t="str">
        <f t="shared" si="394"/>
        <v>PET</v>
      </c>
      <c r="Q5057" s="9" t="str">
        <f t="shared" si="395"/>
        <v>5</v>
      </c>
      <c r="R50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57" s="14" t="str">
        <f>IF(ProjectsDB[[#This Row],[Item Type]]="Straight Plug-In",_xlfn.TEXTJOIN("-",TRUE,M5057&amp;"-"&amp;_xlfn.LET(_xlpm.txt,ProjectsDB[[#This Row],[Assembly]],_xlpm.pos,FIND("SP",_xlpm.txt),_xlpm.pre,LEFT(_xlpm.txt,_xlpm.pos-1),IF(RIGHT(_xlpm.pre,3)="123","3PL",IF(RIGHT(_xlpm.pre,2)="12","2PL",IF(RIGHT(_xlpm.pre,1)="1","1PL","3PL")))),N5057,O5057,P5057,Q5057&amp;"W",R5057),_xlfn.TEXTJOIN("-",TRUE,M5057,N5057,O5057,P5057,Q5057&amp;"W",R5057))</f>
        <v>Straight Feeder-CU-Tin-PET-5W-2</v>
      </c>
      <c r="T5057" s="14" t="str">
        <f>IF(COUNTIF(Cycletime[Element Desc.],ProjectsDB[[#This Row],[Element Desc.]])&gt;0,"Found","Not Found")</f>
        <v>Found</v>
      </c>
    </row>
    <row r="5058" spans="2:20" x14ac:dyDescent="0.25">
      <c r="B5058" s="8" t="s">
        <v>10394</v>
      </c>
      <c r="C5058" s="9" t="s">
        <v>10395</v>
      </c>
      <c r="D5058" s="9" t="s">
        <v>10396</v>
      </c>
      <c r="E5058" s="10">
        <v>2</v>
      </c>
      <c r="F5058" s="15" t="s">
        <v>9868</v>
      </c>
      <c r="G5058" s="9" t="s">
        <v>37</v>
      </c>
      <c r="H5058" s="11"/>
      <c r="I5058" s="12">
        <v>300</v>
      </c>
      <c r="J5058" s="12">
        <v>300</v>
      </c>
      <c r="K5058" s="12"/>
      <c r="L5058" s="12">
        <f t="array" ref="L5058">IFERROR(LOOKUP(2^15,SEARCH({"40A","63A","80A","100A","125A","160A","200A","250A","400A","630A","800A","1000A","1250A","1600A","2000A","2500A","3200A","4000A","5000A","6300A"},UPPER(D5058)),{40,63,80,100,125,160,200,250,400,630,800,1000,1250,1600,2000,2500,3200,4000,5000,6300}),0)</f>
        <v>3200</v>
      </c>
      <c r="M5058" s="9" t="str">
        <f t="shared" si="391"/>
        <v>Elbow Flat</v>
      </c>
      <c r="N5058" s="9" t="str">
        <f t="shared" si="392"/>
        <v>CU</v>
      </c>
      <c r="O5058" s="13" t="str">
        <f t="shared" si="393"/>
        <v>Tin</v>
      </c>
      <c r="P5058" s="9" t="str">
        <f t="shared" si="394"/>
        <v>PET</v>
      </c>
      <c r="Q5058" s="9" t="str">
        <f t="shared" si="395"/>
        <v>5</v>
      </c>
      <c r="R50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58" s="14" t="str">
        <f>IF(ProjectsDB[[#This Row],[Item Type]]="Straight Plug-In",_xlfn.TEXTJOIN("-",TRUE,M5058&amp;"-"&amp;_xlfn.LET(_xlpm.txt,ProjectsDB[[#This Row],[Assembly]],_xlpm.pos,FIND("SP",_xlpm.txt),_xlpm.pre,LEFT(_xlpm.txt,_xlpm.pos-1),IF(RIGHT(_xlpm.pre,3)="123","3PL",IF(RIGHT(_xlpm.pre,2)="12","2PL",IF(RIGHT(_xlpm.pre,1)="1","1PL","3PL")))),N5058,O5058,P5058,Q5058&amp;"W",R5058),_xlfn.TEXTJOIN("-",TRUE,M5058,N5058,O5058,P5058,Q5058&amp;"W",R5058))</f>
        <v>Elbow Flat-CU-Tin-PET-5W-2</v>
      </c>
      <c r="T5058" s="14" t="str">
        <f>IF(COUNTIF(Cycletime[Element Desc.],ProjectsDB[[#This Row],[Element Desc.]])&gt;0,"Found","Not Found")</f>
        <v>Found</v>
      </c>
    </row>
    <row r="5059" spans="2:20" x14ac:dyDescent="0.25">
      <c r="B5059" s="8" t="s">
        <v>10397</v>
      </c>
      <c r="C5059" s="9" t="s">
        <v>10389</v>
      </c>
      <c r="D5059" s="9" t="s">
        <v>10390</v>
      </c>
      <c r="E5059" s="10">
        <v>1</v>
      </c>
      <c r="F5059" s="15" t="s">
        <v>9868</v>
      </c>
      <c r="G5059" s="9" t="s">
        <v>37</v>
      </c>
      <c r="H5059" s="11"/>
      <c r="I5059" s="12">
        <v>580</v>
      </c>
      <c r="J5059" s="12"/>
      <c r="K5059" s="12"/>
      <c r="L5059" s="12">
        <f t="array" ref="L5059">IFERROR(LOOKUP(2^15,SEARCH({"40A","63A","80A","100A","125A","160A","200A","250A","400A","630A","800A","1000A","1250A","1600A","2000A","2500A","3200A","4000A","5000A","6300A"},UPPER(D5059)),{40,63,80,100,125,160,200,250,400,630,800,1000,1250,1600,2000,2500,3200,4000,5000,6300}),0)</f>
        <v>3200</v>
      </c>
      <c r="M5059" s="9" t="str">
        <f t="shared" si="391"/>
        <v>Straight Feeder</v>
      </c>
      <c r="N5059" s="9" t="str">
        <f t="shared" si="392"/>
        <v>CU</v>
      </c>
      <c r="O5059" s="13" t="str">
        <f t="shared" si="393"/>
        <v>Tin</v>
      </c>
      <c r="P5059" s="9" t="str">
        <f t="shared" si="394"/>
        <v>PET</v>
      </c>
      <c r="Q5059" s="9" t="str">
        <f t="shared" si="395"/>
        <v>5</v>
      </c>
      <c r="R50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59" s="14" t="str">
        <f>IF(ProjectsDB[[#This Row],[Item Type]]="Straight Plug-In",_xlfn.TEXTJOIN("-",TRUE,M5059&amp;"-"&amp;_xlfn.LET(_xlpm.txt,ProjectsDB[[#This Row],[Assembly]],_xlpm.pos,FIND("SP",_xlpm.txt),_xlpm.pre,LEFT(_xlpm.txt,_xlpm.pos-1),IF(RIGHT(_xlpm.pre,3)="123","3PL",IF(RIGHT(_xlpm.pre,2)="12","2PL",IF(RIGHT(_xlpm.pre,1)="1","1PL","3PL")))),N5059,O5059,P5059,Q5059&amp;"W",R5059),_xlfn.TEXTJOIN("-",TRUE,M5059,N5059,O5059,P5059,Q5059&amp;"W",R5059))</f>
        <v>Straight Feeder-CU-Tin-PET-5W-2</v>
      </c>
      <c r="T5059" s="14" t="str">
        <f>IF(COUNTIF(Cycletime[Element Desc.],ProjectsDB[[#This Row],[Element Desc.]])&gt;0,"Found","Not Found")</f>
        <v>Found</v>
      </c>
    </row>
    <row r="5060" spans="2:20" x14ac:dyDescent="0.25">
      <c r="B5060" s="8" t="s">
        <v>10398</v>
      </c>
      <c r="C5060" s="9" t="s">
        <v>10371</v>
      </c>
      <c r="D5060" s="9" t="s">
        <v>10372</v>
      </c>
      <c r="E5060" s="10">
        <v>2</v>
      </c>
      <c r="F5060" s="15" t="s">
        <v>9868</v>
      </c>
      <c r="G5060" s="9" t="s">
        <v>37</v>
      </c>
      <c r="H5060" s="11"/>
      <c r="I5060" s="12">
        <v>425</v>
      </c>
      <c r="J5060" s="12"/>
      <c r="K5060" s="12"/>
      <c r="L5060" s="12">
        <f t="array" ref="L5060">IFERROR(LOOKUP(2^15,SEARCH({"40A","63A","80A","100A","125A","160A","200A","250A","400A","630A","800A","1000A","1250A","1600A","2000A","2500A","3200A","4000A","5000A","6300A"},UPPER(D5060)),{40,63,80,100,125,160,200,250,400,630,800,1000,1250,1600,2000,2500,3200,4000,5000,6300}),0)</f>
        <v>3200</v>
      </c>
      <c r="M5060" s="9" t="str">
        <f t="shared" ref="M5060:M5123" si="396">_xlfn.LET(_xlpm.d,UPPER(TRIM(SUBSTITUTE(SUBSTITUTE(D5060,CHAR(160),"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5060" s="9" t="str">
        <f t="shared" ref="N5060:N5123" si="397">IF(ISNUMBER(SEARCH("CU",D5060)),"CU",IF(ISNUMBER(SEARCH("AL",D5060)),"AL",IF(ISNUMBER(SEARCH("Copper",D5060)),"CU","SH")))</f>
        <v>CU</v>
      </c>
      <c r="O5060" s="13" t="str">
        <f t="shared" ref="O5060:O5123" si="398">IF(ISNUMBER(SEARCH("Silver",D5060)),"Silver",IF(ISNUMBER(SEARCH("Tin",D5060)),"Tin","None"))</f>
        <v>Tin</v>
      </c>
      <c r="P5060" s="9" t="str">
        <f t="shared" ref="P5060:P5123" si="399">IF(ISNUMBER(SEARCH("Epoxy",D5060)),"Epoxy",IF(ISNUMBER(SEARCH("PET",D5060)),"PET","None"))</f>
        <v>PET</v>
      </c>
      <c r="Q5060" s="9" t="str">
        <f t="shared" ref="Q5060:Q5123" si="400">IF(ISNUMBER(SEARCH("3-Wire",D5060)),"3",IF(ISNUMBER(SEARCH("4-Wire",D5060)),"4",IF(ISNUMBER(SEARCH("5-Wire",D5060)),"5",IF(ISNUMBER(SEARCH("6-Wire",D5060)),"6","0"))))</f>
        <v>5</v>
      </c>
      <c r="R50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60" s="14" t="str">
        <f>IF(ProjectsDB[[#This Row],[Item Type]]="Straight Plug-In",_xlfn.TEXTJOIN("-",TRUE,M5060&amp;"-"&amp;_xlfn.LET(_xlpm.txt,ProjectsDB[[#This Row],[Assembly]],_xlpm.pos,FIND("SP",_xlpm.txt),_xlpm.pre,LEFT(_xlpm.txt,_xlpm.pos-1),IF(RIGHT(_xlpm.pre,3)="123","3PL",IF(RIGHT(_xlpm.pre,2)="12","2PL",IF(RIGHT(_xlpm.pre,1)="1","1PL","3PL")))),N5060,O5060,P5060,Q5060&amp;"W",R5060),_xlfn.TEXTJOIN("-",TRUE,M5060,N5060,O5060,P5060,Q5060&amp;"W",R5060))</f>
        <v>Flange Straight-CU-Tin-PET-5W-2</v>
      </c>
      <c r="T5060" s="14" t="str">
        <f>IF(COUNTIF(Cycletime[Element Desc.],ProjectsDB[[#This Row],[Element Desc.]])&gt;0,"Found","Not Found")</f>
        <v>Found</v>
      </c>
    </row>
    <row r="5061" spans="2:20" x14ac:dyDescent="0.25">
      <c r="B5061" s="8" t="s">
        <v>10399</v>
      </c>
      <c r="C5061" s="9" t="s">
        <v>10374</v>
      </c>
      <c r="D5061" s="9" t="s">
        <v>10375</v>
      </c>
      <c r="E5061" s="10">
        <v>5</v>
      </c>
      <c r="F5061" s="15" t="s">
        <v>9868</v>
      </c>
      <c r="G5061" s="9" t="s">
        <v>37</v>
      </c>
      <c r="H5061" s="11"/>
      <c r="I5061" s="12"/>
      <c r="J5061" s="12"/>
      <c r="K5061" s="12"/>
      <c r="L5061" s="12">
        <f t="array" ref="L5061">IFERROR(LOOKUP(2^15,SEARCH({"40A","63A","80A","100A","125A","160A","200A","250A","400A","630A","800A","1000A","1250A","1600A","2000A","2500A","3200A","4000A","5000A","6300A"},UPPER(D5061)),{40,63,80,100,125,160,200,250,400,630,800,1000,1250,1600,2000,2500,3200,4000,5000,6300}),0)</f>
        <v>3200</v>
      </c>
      <c r="M5061" s="9" t="str">
        <f t="shared" si="396"/>
        <v>Joint Pack</v>
      </c>
      <c r="N5061" s="9" t="str">
        <f t="shared" si="397"/>
        <v>CU</v>
      </c>
      <c r="O5061" s="13" t="str">
        <f t="shared" si="398"/>
        <v>Tin</v>
      </c>
      <c r="P5061" s="9" t="str">
        <f t="shared" si="399"/>
        <v>None</v>
      </c>
      <c r="Q5061" s="9" t="str">
        <f t="shared" si="400"/>
        <v>5</v>
      </c>
      <c r="R50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61" s="14" t="str">
        <f>IF(ProjectsDB[[#This Row],[Item Type]]="Straight Plug-In",_xlfn.TEXTJOIN("-",TRUE,M5061&amp;"-"&amp;_xlfn.LET(_xlpm.txt,ProjectsDB[[#This Row],[Assembly]],_xlpm.pos,FIND("SP",_xlpm.txt),_xlpm.pre,LEFT(_xlpm.txt,_xlpm.pos-1),IF(RIGHT(_xlpm.pre,3)="123","3PL",IF(RIGHT(_xlpm.pre,2)="12","2PL",IF(RIGHT(_xlpm.pre,1)="1","1PL","3PL")))),N5061,O5061,P5061,Q5061&amp;"W",R5061),_xlfn.TEXTJOIN("-",TRUE,M5061,N5061,O5061,P5061,Q5061&amp;"W",R5061))</f>
        <v>Joint Pack-CU-Tin-None-5W-2</v>
      </c>
      <c r="T5061" s="14" t="str">
        <f>IF(COUNTIF(Cycletime[Element Desc.],ProjectsDB[[#This Row],[Element Desc.]])&gt;0,"Found","Not Found")</f>
        <v>Found</v>
      </c>
    </row>
    <row r="5062" spans="2:20" x14ac:dyDescent="0.25">
      <c r="B5062" s="8" t="s">
        <v>10400</v>
      </c>
      <c r="C5062" s="9" t="s">
        <v>10401</v>
      </c>
      <c r="D5062" s="9" t="s">
        <v>10402</v>
      </c>
      <c r="E5062" s="10">
        <v>1</v>
      </c>
      <c r="F5062" s="15" t="s">
        <v>9868</v>
      </c>
      <c r="G5062" s="9" t="s">
        <v>37</v>
      </c>
      <c r="H5062" s="11"/>
      <c r="I5062" s="12">
        <v>430</v>
      </c>
      <c r="J5062" s="12">
        <v>835</v>
      </c>
      <c r="K5062" s="12"/>
      <c r="L5062" s="12">
        <f t="array" ref="L5062">IFERROR(LOOKUP(2^15,SEARCH({"40A","63A","80A","100A","125A","160A","200A","250A","400A","630A","800A","1000A","1250A","1600A","2000A","2500A","3200A","4000A","5000A","6300A"},UPPER(D5062)),{40,63,80,100,125,160,200,250,400,630,800,1000,1250,1600,2000,2500,3200,4000,5000,6300}),0)</f>
        <v>3200</v>
      </c>
      <c r="M5062" s="9" t="str">
        <f t="shared" si="396"/>
        <v>Elbow Edge</v>
      </c>
      <c r="N5062" s="9" t="str">
        <f t="shared" si="397"/>
        <v>CU</v>
      </c>
      <c r="O5062" s="13" t="str">
        <f t="shared" si="398"/>
        <v>Tin</v>
      </c>
      <c r="P5062" s="9" t="str">
        <f t="shared" si="399"/>
        <v>PET</v>
      </c>
      <c r="Q5062" s="9" t="str">
        <f t="shared" si="400"/>
        <v>5</v>
      </c>
      <c r="R50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62" s="14" t="str">
        <f>IF(ProjectsDB[[#This Row],[Item Type]]="Straight Plug-In",_xlfn.TEXTJOIN("-",TRUE,M5062&amp;"-"&amp;_xlfn.LET(_xlpm.txt,ProjectsDB[[#This Row],[Assembly]],_xlpm.pos,FIND("SP",_xlpm.txt),_xlpm.pre,LEFT(_xlpm.txt,_xlpm.pos-1),IF(RIGHT(_xlpm.pre,3)="123","3PL",IF(RIGHT(_xlpm.pre,2)="12","2PL",IF(RIGHT(_xlpm.pre,1)="1","1PL","3PL")))),N5062,O5062,P5062,Q5062&amp;"W",R5062),_xlfn.TEXTJOIN("-",TRUE,M5062,N5062,O5062,P5062,Q5062&amp;"W",R5062))</f>
        <v>Elbow Edge-CU-Tin-PET-5W-2</v>
      </c>
      <c r="T5062" s="14" t="str">
        <f>IF(COUNTIF(Cycletime[Element Desc.],ProjectsDB[[#This Row],[Element Desc.]])&gt;0,"Found","Not Found")</f>
        <v>Found</v>
      </c>
    </row>
    <row r="5063" spans="2:20" x14ac:dyDescent="0.25">
      <c r="B5063" s="8" t="s">
        <v>10403</v>
      </c>
      <c r="C5063" s="9" t="s">
        <v>10404</v>
      </c>
      <c r="D5063" s="9" t="s">
        <v>10405</v>
      </c>
      <c r="E5063" s="10">
        <v>1</v>
      </c>
      <c r="F5063" s="15" t="s">
        <v>9868</v>
      </c>
      <c r="G5063" s="9" t="s">
        <v>37</v>
      </c>
      <c r="H5063" s="11"/>
      <c r="I5063" s="12">
        <v>635</v>
      </c>
      <c r="J5063" s="12">
        <v>430</v>
      </c>
      <c r="K5063" s="12"/>
      <c r="L5063" s="12">
        <f t="array" ref="L5063">IFERROR(LOOKUP(2^15,SEARCH({"40A","63A","80A","100A","125A","160A","200A","250A","400A","630A","800A","1000A","1250A","1600A","2000A","2500A","3200A","4000A","5000A","6300A"},UPPER(D5063)),{40,63,80,100,125,160,200,250,400,630,800,1000,1250,1600,2000,2500,3200,4000,5000,6300}),0)</f>
        <v>3200</v>
      </c>
      <c r="M5063" s="9" t="str">
        <f t="shared" si="396"/>
        <v>Elbow Edge</v>
      </c>
      <c r="N5063" s="9" t="str">
        <f t="shared" si="397"/>
        <v>CU</v>
      </c>
      <c r="O5063" s="13" t="str">
        <f t="shared" si="398"/>
        <v>Tin</v>
      </c>
      <c r="P5063" s="9" t="str">
        <f t="shared" si="399"/>
        <v>PET</v>
      </c>
      <c r="Q5063" s="9" t="str">
        <f t="shared" si="400"/>
        <v>5</v>
      </c>
      <c r="R50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63" s="14" t="str">
        <f>IF(ProjectsDB[[#This Row],[Item Type]]="Straight Plug-In",_xlfn.TEXTJOIN("-",TRUE,M5063&amp;"-"&amp;_xlfn.LET(_xlpm.txt,ProjectsDB[[#This Row],[Assembly]],_xlpm.pos,FIND("SP",_xlpm.txt),_xlpm.pre,LEFT(_xlpm.txt,_xlpm.pos-1),IF(RIGHT(_xlpm.pre,3)="123","3PL",IF(RIGHT(_xlpm.pre,2)="12","2PL",IF(RIGHT(_xlpm.pre,1)="1","1PL","3PL")))),N5063,O5063,P5063,Q5063&amp;"W",R5063),_xlfn.TEXTJOIN("-",TRUE,M5063,N5063,O5063,P5063,Q5063&amp;"W",R5063))</f>
        <v>Elbow Edge-CU-Tin-PET-5W-2</v>
      </c>
      <c r="T5063" s="14" t="str">
        <f>IF(COUNTIF(Cycletime[Element Desc.],ProjectsDB[[#This Row],[Element Desc.]])&gt;0,"Found","Not Found")</f>
        <v>Found</v>
      </c>
    </row>
    <row r="5064" spans="2:20" x14ac:dyDescent="0.25">
      <c r="B5064" s="8" t="s">
        <v>10406</v>
      </c>
      <c r="C5064" s="9" t="s">
        <v>10371</v>
      </c>
      <c r="D5064" s="9" t="s">
        <v>10372</v>
      </c>
      <c r="E5064" s="10">
        <v>2</v>
      </c>
      <c r="F5064" s="15" t="s">
        <v>9868</v>
      </c>
      <c r="G5064" s="9" t="s">
        <v>37</v>
      </c>
      <c r="H5064" s="11"/>
      <c r="I5064" s="12">
        <v>425</v>
      </c>
      <c r="J5064" s="12"/>
      <c r="K5064" s="12"/>
      <c r="L5064" s="12">
        <f t="array" ref="L5064">IFERROR(LOOKUP(2^15,SEARCH({"40A","63A","80A","100A","125A","160A","200A","250A","400A","630A","800A","1000A","1250A","1600A","2000A","2500A","3200A","4000A","5000A","6300A"},UPPER(D5064)),{40,63,80,100,125,160,200,250,400,630,800,1000,1250,1600,2000,2500,3200,4000,5000,6300}),0)</f>
        <v>3200</v>
      </c>
      <c r="M5064" s="9" t="str">
        <f t="shared" si="396"/>
        <v>Flange Straight</v>
      </c>
      <c r="N5064" s="9" t="str">
        <f t="shared" si="397"/>
        <v>CU</v>
      </c>
      <c r="O5064" s="13" t="str">
        <f t="shared" si="398"/>
        <v>Tin</v>
      </c>
      <c r="P5064" s="9" t="str">
        <f t="shared" si="399"/>
        <v>PET</v>
      </c>
      <c r="Q5064" s="9" t="str">
        <f t="shared" si="400"/>
        <v>5</v>
      </c>
      <c r="R50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64" s="14" t="str">
        <f>IF(ProjectsDB[[#This Row],[Item Type]]="Straight Plug-In",_xlfn.TEXTJOIN("-",TRUE,M5064&amp;"-"&amp;_xlfn.LET(_xlpm.txt,ProjectsDB[[#This Row],[Assembly]],_xlpm.pos,FIND("SP",_xlpm.txt),_xlpm.pre,LEFT(_xlpm.txt,_xlpm.pos-1),IF(RIGHT(_xlpm.pre,3)="123","3PL",IF(RIGHT(_xlpm.pre,2)="12","2PL",IF(RIGHT(_xlpm.pre,1)="1","1PL","3PL")))),N5064,O5064,P5064,Q5064&amp;"W",R5064),_xlfn.TEXTJOIN("-",TRUE,M5064,N5064,O5064,P5064,Q5064&amp;"W",R5064))</f>
        <v>Flange Straight-CU-Tin-PET-5W-2</v>
      </c>
      <c r="T5064" s="14" t="str">
        <f>IF(COUNTIF(Cycletime[Element Desc.],ProjectsDB[[#This Row],[Element Desc.]])&gt;0,"Found","Not Found")</f>
        <v>Found</v>
      </c>
    </row>
    <row r="5065" spans="2:20" x14ac:dyDescent="0.25">
      <c r="B5065" s="8" t="s">
        <v>10407</v>
      </c>
      <c r="C5065" s="9" t="s">
        <v>10374</v>
      </c>
      <c r="D5065" s="9" t="s">
        <v>10375</v>
      </c>
      <c r="E5065" s="10">
        <v>3</v>
      </c>
      <c r="F5065" s="15" t="s">
        <v>9868</v>
      </c>
      <c r="G5065" s="9" t="s">
        <v>37</v>
      </c>
      <c r="H5065" s="11"/>
      <c r="I5065" s="12"/>
      <c r="J5065" s="12"/>
      <c r="K5065" s="12"/>
      <c r="L5065" s="12">
        <f t="array" ref="L5065">IFERROR(LOOKUP(2^15,SEARCH({"40A","63A","80A","100A","125A","160A","200A","250A","400A","630A","800A","1000A","1250A","1600A","2000A","2500A","3200A","4000A","5000A","6300A"},UPPER(D5065)),{40,63,80,100,125,160,200,250,400,630,800,1000,1250,1600,2000,2500,3200,4000,5000,6300}),0)</f>
        <v>3200</v>
      </c>
      <c r="M5065" s="9" t="str">
        <f t="shared" si="396"/>
        <v>Joint Pack</v>
      </c>
      <c r="N5065" s="9" t="str">
        <f t="shared" si="397"/>
        <v>CU</v>
      </c>
      <c r="O5065" s="13" t="str">
        <f t="shared" si="398"/>
        <v>Tin</v>
      </c>
      <c r="P5065" s="9" t="str">
        <f t="shared" si="399"/>
        <v>None</v>
      </c>
      <c r="Q5065" s="9" t="str">
        <f t="shared" si="400"/>
        <v>5</v>
      </c>
      <c r="R50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65" s="14" t="str">
        <f>IF(ProjectsDB[[#This Row],[Item Type]]="Straight Plug-In",_xlfn.TEXTJOIN("-",TRUE,M5065&amp;"-"&amp;_xlfn.LET(_xlpm.txt,ProjectsDB[[#This Row],[Assembly]],_xlpm.pos,FIND("SP",_xlpm.txt),_xlpm.pre,LEFT(_xlpm.txt,_xlpm.pos-1),IF(RIGHT(_xlpm.pre,3)="123","3PL",IF(RIGHT(_xlpm.pre,2)="12","2PL",IF(RIGHT(_xlpm.pre,1)="1","1PL","3PL")))),N5065,O5065,P5065,Q5065&amp;"W",R5065),_xlfn.TEXTJOIN("-",TRUE,M5065,N5065,O5065,P5065,Q5065&amp;"W",R5065))</f>
        <v>Joint Pack-CU-Tin-None-5W-2</v>
      </c>
      <c r="T5065" s="14" t="str">
        <f>IF(COUNTIF(Cycletime[Element Desc.],ProjectsDB[[#This Row],[Element Desc.]])&gt;0,"Found","Not Found")</f>
        <v>Found</v>
      </c>
    </row>
    <row r="5066" spans="2:20" x14ac:dyDescent="0.25">
      <c r="B5066" s="8" t="s">
        <v>10408</v>
      </c>
      <c r="C5066" s="9" t="s">
        <v>10234</v>
      </c>
      <c r="D5066" s="9" t="s">
        <v>10235</v>
      </c>
      <c r="E5066" s="10">
        <v>1</v>
      </c>
      <c r="F5066" s="15" t="s">
        <v>9868</v>
      </c>
      <c r="G5066" s="9" t="s">
        <v>37</v>
      </c>
      <c r="H5066" s="11"/>
      <c r="I5066" s="12">
        <v>430</v>
      </c>
      <c r="J5066" s="12">
        <v>430</v>
      </c>
      <c r="K5066" s="12"/>
      <c r="L5066" s="12">
        <f t="array" ref="L5066">IFERROR(LOOKUP(2^15,SEARCH({"40A","63A","80A","100A","125A","160A","200A","250A","400A","630A","800A","1000A","1250A","1600A","2000A","2500A","3200A","4000A","5000A","6300A"},UPPER(D5066)),{40,63,80,100,125,160,200,250,400,630,800,1000,1250,1600,2000,2500,3200,4000,5000,6300}),0)</f>
        <v>3200</v>
      </c>
      <c r="M5066" s="9" t="str">
        <f t="shared" si="396"/>
        <v>Elbow Edge</v>
      </c>
      <c r="N5066" s="9" t="str">
        <f t="shared" si="397"/>
        <v>CU</v>
      </c>
      <c r="O5066" s="13" t="str">
        <f t="shared" si="398"/>
        <v>Tin</v>
      </c>
      <c r="P5066" s="9" t="str">
        <f t="shared" si="399"/>
        <v>PET</v>
      </c>
      <c r="Q5066" s="9" t="str">
        <f t="shared" si="400"/>
        <v>5</v>
      </c>
      <c r="R50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66" s="14" t="str">
        <f>IF(ProjectsDB[[#This Row],[Item Type]]="Straight Plug-In",_xlfn.TEXTJOIN("-",TRUE,M5066&amp;"-"&amp;_xlfn.LET(_xlpm.txt,ProjectsDB[[#This Row],[Assembly]],_xlpm.pos,FIND("SP",_xlpm.txt),_xlpm.pre,LEFT(_xlpm.txt,_xlpm.pos-1),IF(RIGHT(_xlpm.pre,3)="123","3PL",IF(RIGHT(_xlpm.pre,2)="12","2PL",IF(RIGHT(_xlpm.pre,1)="1","1PL","3PL")))),N5066,O5066,P5066,Q5066&amp;"W",R5066),_xlfn.TEXTJOIN("-",TRUE,M5066,N5066,O5066,P5066,Q5066&amp;"W",R5066))</f>
        <v>Elbow Edge-CU-Tin-PET-5W-2</v>
      </c>
      <c r="T5066" s="14" t="str">
        <f>IF(COUNTIF(Cycletime[Element Desc.],ProjectsDB[[#This Row],[Element Desc.]])&gt;0,"Found","Not Found")</f>
        <v>Found</v>
      </c>
    </row>
    <row r="5067" spans="2:20" x14ac:dyDescent="0.25">
      <c r="B5067" s="8" t="s">
        <v>10409</v>
      </c>
      <c r="C5067" s="9" t="s">
        <v>10228</v>
      </c>
      <c r="D5067" s="9" t="s">
        <v>10229</v>
      </c>
      <c r="E5067" s="10">
        <v>1</v>
      </c>
      <c r="F5067" s="15" t="s">
        <v>9868</v>
      </c>
      <c r="G5067" s="9" t="s">
        <v>37</v>
      </c>
      <c r="H5067" s="11"/>
      <c r="I5067" s="12">
        <v>300</v>
      </c>
      <c r="J5067" s="12">
        <v>300</v>
      </c>
      <c r="K5067" s="12"/>
      <c r="L5067" s="12">
        <f t="array" ref="L5067">IFERROR(LOOKUP(2^15,SEARCH({"40A","63A","80A","100A","125A","160A","200A","250A","400A","630A","800A","1000A","1250A","1600A","2000A","2500A","3200A","4000A","5000A","6300A"},UPPER(D5067)),{40,63,80,100,125,160,200,250,400,630,800,1000,1250,1600,2000,2500,3200,4000,5000,6300}),0)</f>
        <v>3200</v>
      </c>
      <c r="M5067" s="9" t="str">
        <f t="shared" si="396"/>
        <v>Elbow Flat</v>
      </c>
      <c r="N5067" s="9" t="str">
        <f t="shared" si="397"/>
        <v>CU</v>
      </c>
      <c r="O5067" s="13" t="str">
        <f t="shared" si="398"/>
        <v>Tin</v>
      </c>
      <c r="P5067" s="9" t="str">
        <f t="shared" si="399"/>
        <v>PET</v>
      </c>
      <c r="Q5067" s="9" t="str">
        <f t="shared" si="400"/>
        <v>5</v>
      </c>
      <c r="R50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67" s="14" t="str">
        <f>IF(ProjectsDB[[#This Row],[Item Type]]="Straight Plug-In",_xlfn.TEXTJOIN("-",TRUE,M5067&amp;"-"&amp;_xlfn.LET(_xlpm.txt,ProjectsDB[[#This Row],[Assembly]],_xlpm.pos,FIND("SP",_xlpm.txt),_xlpm.pre,LEFT(_xlpm.txt,_xlpm.pos-1),IF(RIGHT(_xlpm.pre,3)="123","3PL",IF(RIGHT(_xlpm.pre,2)="12","2PL",IF(RIGHT(_xlpm.pre,1)="1","1PL","3PL")))),N5067,O5067,P5067,Q5067&amp;"W",R5067),_xlfn.TEXTJOIN("-",TRUE,M5067,N5067,O5067,P5067,Q5067&amp;"W",R5067))</f>
        <v>Elbow Flat-CU-Tin-PET-5W-2</v>
      </c>
      <c r="T5067" s="14" t="str">
        <f>IF(COUNTIF(Cycletime[Element Desc.],ProjectsDB[[#This Row],[Element Desc.]])&gt;0,"Found","Not Found")</f>
        <v>Found</v>
      </c>
    </row>
    <row r="5068" spans="2:20" x14ac:dyDescent="0.25">
      <c r="B5068" s="8" t="s">
        <v>10410</v>
      </c>
      <c r="C5068" s="9" t="s">
        <v>10237</v>
      </c>
      <c r="D5068" s="9" t="s">
        <v>10238</v>
      </c>
      <c r="E5068" s="10">
        <v>6</v>
      </c>
      <c r="F5068" s="15" t="s">
        <v>9868</v>
      </c>
      <c r="G5068" s="9" t="s">
        <v>37</v>
      </c>
      <c r="H5068" s="11"/>
      <c r="I5068" s="12"/>
      <c r="J5068" s="12"/>
      <c r="K5068" s="12"/>
      <c r="L5068" s="12">
        <f t="array" ref="L5068">IFERROR(LOOKUP(2^15,SEARCH({"40A","63A","80A","100A","125A","160A","200A","250A","400A","630A","800A","1000A","1250A","1600A","2000A","2500A","3200A","4000A","5000A","6300A"},UPPER(D5068)),{40,63,80,100,125,160,200,250,400,630,800,1000,1250,1600,2000,2500,3200,4000,5000,6300}),0)</f>
        <v>3200</v>
      </c>
      <c r="M5068" s="9" t="str">
        <f t="shared" si="396"/>
        <v>Joint Pack</v>
      </c>
      <c r="N5068" s="9" t="str">
        <f t="shared" si="397"/>
        <v>CU</v>
      </c>
      <c r="O5068" s="13" t="str">
        <f t="shared" si="398"/>
        <v>Tin</v>
      </c>
      <c r="P5068" s="9" t="str">
        <f t="shared" si="399"/>
        <v>None</v>
      </c>
      <c r="Q5068" s="9" t="str">
        <f t="shared" si="400"/>
        <v>5</v>
      </c>
      <c r="R50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68" s="14" t="str">
        <f>IF(ProjectsDB[[#This Row],[Item Type]]="Straight Plug-In",_xlfn.TEXTJOIN("-",TRUE,M5068&amp;"-"&amp;_xlfn.LET(_xlpm.txt,ProjectsDB[[#This Row],[Assembly]],_xlpm.pos,FIND("SP",_xlpm.txt),_xlpm.pre,LEFT(_xlpm.txt,_xlpm.pos-1),IF(RIGHT(_xlpm.pre,3)="123","3PL",IF(RIGHT(_xlpm.pre,2)="12","2PL",IF(RIGHT(_xlpm.pre,1)="1","1PL","3PL")))),N5068,O5068,P5068,Q5068&amp;"W",R5068),_xlfn.TEXTJOIN("-",TRUE,M5068,N5068,O5068,P5068,Q5068&amp;"W",R5068))</f>
        <v>Joint Pack-CU-Tin-None-5W-2</v>
      </c>
      <c r="T5068" s="14" t="str">
        <f>IF(COUNTIF(Cycletime[Element Desc.],ProjectsDB[[#This Row],[Element Desc.]])&gt;0,"Found","Not Found")</f>
        <v>Found</v>
      </c>
    </row>
    <row r="5069" spans="2:20" x14ac:dyDescent="0.25">
      <c r="B5069" s="8" t="s">
        <v>10411</v>
      </c>
      <c r="C5069" s="9" t="s">
        <v>10231</v>
      </c>
      <c r="D5069" s="9" t="s">
        <v>10232</v>
      </c>
      <c r="E5069" s="10">
        <v>1</v>
      </c>
      <c r="F5069" s="15" t="s">
        <v>9868</v>
      </c>
      <c r="G5069" s="9" t="s">
        <v>37</v>
      </c>
      <c r="H5069" s="11"/>
      <c r="I5069" s="12">
        <v>580</v>
      </c>
      <c r="J5069" s="12"/>
      <c r="K5069" s="12"/>
      <c r="L5069" s="12">
        <f t="array" ref="L5069">IFERROR(LOOKUP(2^15,SEARCH({"40A","63A","80A","100A","125A","160A","200A","250A","400A","630A","800A","1000A","1250A","1600A","2000A","2500A","3200A","4000A","5000A","6300A"},UPPER(D5069)),{40,63,80,100,125,160,200,250,400,630,800,1000,1250,1600,2000,2500,3200,4000,5000,6300}),0)</f>
        <v>3200</v>
      </c>
      <c r="M5069" s="9" t="str">
        <f t="shared" si="396"/>
        <v>Straight Feeder</v>
      </c>
      <c r="N5069" s="9" t="str">
        <f t="shared" si="397"/>
        <v>CU</v>
      </c>
      <c r="O5069" s="13" t="str">
        <f t="shared" si="398"/>
        <v>Tin</v>
      </c>
      <c r="P5069" s="9" t="str">
        <f t="shared" si="399"/>
        <v>PET</v>
      </c>
      <c r="Q5069" s="9" t="str">
        <f t="shared" si="400"/>
        <v>5</v>
      </c>
      <c r="R50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69" s="14" t="str">
        <f>IF(ProjectsDB[[#This Row],[Item Type]]="Straight Plug-In",_xlfn.TEXTJOIN("-",TRUE,M5069&amp;"-"&amp;_xlfn.LET(_xlpm.txt,ProjectsDB[[#This Row],[Assembly]],_xlpm.pos,FIND("SP",_xlpm.txt),_xlpm.pre,LEFT(_xlpm.txt,_xlpm.pos-1),IF(RIGHT(_xlpm.pre,3)="123","3PL",IF(RIGHT(_xlpm.pre,2)="12","2PL",IF(RIGHT(_xlpm.pre,1)="1","1PL","3PL")))),N5069,O5069,P5069,Q5069&amp;"W",R5069),_xlfn.TEXTJOIN("-",TRUE,M5069,N5069,O5069,P5069,Q5069&amp;"W",R5069))</f>
        <v>Straight Feeder-CU-Tin-PET-5W-2</v>
      </c>
      <c r="T5069" s="14" t="str">
        <f>IF(COUNTIF(Cycletime[Element Desc.],ProjectsDB[[#This Row],[Element Desc.]])&gt;0,"Found","Not Found")</f>
        <v>Found</v>
      </c>
    </row>
    <row r="5070" spans="2:20" x14ac:dyDescent="0.25">
      <c r="B5070" s="8" t="s">
        <v>10412</v>
      </c>
      <c r="C5070" s="9" t="s">
        <v>10219</v>
      </c>
      <c r="D5070" s="9" t="s">
        <v>10220</v>
      </c>
      <c r="E5070" s="10">
        <v>2</v>
      </c>
      <c r="F5070" s="15" t="s">
        <v>9868</v>
      </c>
      <c r="G5070" s="9" t="s">
        <v>37</v>
      </c>
      <c r="H5070" s="11"/>
      <c r="I5070" s="12">
        <v>425</v>
      </c>
      <c r="J5070" s="12"/>
      <c r="K5070" s="12"/>
      <c r="L5070" s="12">
        <f t="array" ref="L5070">IFERROR(LOOKUP(2^15,SEARCH({"40A","63A","80A","100A","125A","160A","200A","250A","400A","630A","800A","1000A","1250A","1600A","2000A","2500A","3200A","4000A","5000A","6300A"},UPPER(D5070)),{40,63,80,100,125,160,200,250,400,630,800,1000,1250,1600,2000,2500,3200,4000,5000,6300}),0)</f>
        <v>3200</v>
      </c>
      <c r="M5070" s="9" t="str">
        <f t="shared" si="396"/>
        <v>Flange Straight</v>
      </c>
      <c r="N5070" s="9" t="str">
        <f t="shared" si="397"/>
        <v>CU</v>
      </c>
      <c r="O5070" s="13" t="str">
        <f t="shared" si="398"/>
        <v>Tin</v>
      </c>
      <c r="P5070" s="9" t="str">
        <f t="shared" si="399"/>
        <v>PET</v>
      </c>
      <c r="Q5070" s="9" t="str">
        <f t="shared" si="400"/>
        <v>5</v>
      </c>
      <c r="R50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70" s="14" t="str">
        <f>IF(ProjectsDB[[#This Row],[Item Type]]="Straight Plug-In",_xlfn.TEXTJOIN("-",TRUE,M5070&amp;"-"&amp;_xlfn.LET(_xlpm.txt,ProjectsDB[[#This Row],[Assembly]],_xlpm.pos,FIND("SP",_xlpm.txt),_xlpm.pre,LEFT(_xlpm.txt,_xlpm.pos-1),IF(RIGHT(_xlpm.pre,3)="123","3PL",IF(RIGHT(_xlpm.pre,2)="12","2PL",IF(RIGHT(_xlpm.pre,1)="1","1PL","3PL")))),N5070,O5070,P5070,Q5070&amp;"W",R5070),_xlfn.TEXTJOIN("-",TRUE,M5070,N5070,O5070,P5070,Q5070&amp;"W",R5070))</f>
        <v>Flange Straight-CU-Tin-PET-5W-2</v>
      </c>
      <c r="T5070" s="14" t="str">
        <f>IF(COUNTIF(Cycletime[Element Desc.],ProjectsDB[[#This Row],[Element Desc.]])&gt;0,"Found","Not Found")</f>
        <v>Found</v>
      </c>
    </row>
    <row r="5071" spans="2:20" x14ac:dyDescent="0.25">
      <c r="B5071" s="8" t="s">
        <v>10413</v>
      </c>
      <c r="C5071" s="9" t="s">
        <v>10225</v>
      </c>
      <c r="D5071" s="9" t="s">
        <v>10226</v>
      </c>
      <c r="E5071" s="10">
        <v>1</v>
      </c>
      <c r="F5071" s="15" t="s">
        <v>9868</v>
      </c>
      <c r="G5071" s="9" t="s">
        <v>37</v>
      </c>
      <c r="H5071" s="11"/>
      <c r="I5071" s="12">
        <v>3000</v>
      </c>
      <c r="J5071" s="12"/>
      <c r="K5071" s="12"/>
      <c r="L5071" s="12">
        <f t="array" ref="L5071">IFERROR(LOOKUP(2^15,SEARCH({"40A","63A","80A","100A","125A","160A","200A","250A","400A","630A","800A","1000A","1250A","1600A","2000A","2500A","3200A","4000A","5000A","6300A"},UPPER(D5071)),{40,63,80,100,125,160,200,250,400,630,800,1000,1250,1600,2000,2500,3200,4000,5000,6300}),0)</f>
        <v>3200</v>
      </c>
      <c r="M5071" s="9" t="str">
        <f t="shared" si="396"/>
        <v>Straight Feeder</v>
      </c>
      <c r="N5071" s="9" t="str">
        <f t="shared" si="397"/>
        <v>CU</v>
      </c>
      <c r="O5071" s="13" t="str">
        <f t="shared" si="398"/>
        <v>Tin</v>
      </c>
      <c r="P5071" s="9" t="str">
        <f t="shared" si="399"/>
        <v>PET</v>
      </c>
      <c r="Q5071" s="9" t="str">
        <f t="shared" si="400"/>
        <v>5</v>
      </c>
      <c r="R50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71" s="14" t="str">
        <f>IF(ProjectsDB[[#This Row],[Item Type]]="Straight Plug-In",_xlfn.TEXTJOIN("-",TRUE,M5071&amp;"-"&amp;_xlfn.LET(_xlpm.txt,ProjectsDB[[#This Row],[Assembly]],_xlpm.pos,FIND("SP",_xlpm.txt),_xlpm.pre,LEFT(_xlpm.txt,_xlpm.pos-1),IF(RIGHT(_xlpm.pre,3)="123","3PL",IF(RIGHT(_xlpm.pre,2)="12","2PL",IF(RIGHT(_xlpm.pre,1)="1","1PL","3PL")))),N5071,O5071,P5071,Q5071&amp;"W",R5071),_xlfn.TEXTJOIN("-",TRUE,M5071,N5071,O5071,P5071,Q5071&amp;"W",R5071))</f>
        <v>Straight Feeder-CU-Tin-PET-5W-2</v>
      </c>
      <c r="T5071" s="14" t="str">
        <f>IF(COUNTIF(Cycletime[Element Desc.],ProjectsDB[[#This Row],[Element Desc.]])&gt;0,"Found","Not Found")</f>
        <v>Found</v>
      </c>
    </row>
    <row r="5072" spans="2:20" x14ac:dyDescent="0.25">
      <c r="B5072" s="8" t="s">
        <v>10414</v>
      </c>
      <c r="C5072" s="9" t="s">
        <v>10222</v>
      </c>
      <c r="D5072" s="9" t="s">
        <v>10223</v>
      </c>
      <c r="E5072" s="10">
        <v>1</v>
      </c>
      <c r="F5072" s="15" t="s">
        <v>9868</v>
      </c>
      <c r="G5072" s="9" t="s">
        <v>37</v>
      </c>
      <c r="H5072" s="11"/>
      <c r="I5072" s="12">
        <v>1600</v>
      </c>
      <c r="J5072" s="12"/>
      <c r="K5072" s="12"/>
      <c r="L5072" s="12">
        <f t="array" ref="L5072">IFERROR(LOOKUP(2^15,SEARCH({"40A","63A","80A","100A","125A","160A","200A","250A","400A","630A","800A","1000A","1250A","1600A","2000A","2500A","3200A","4000A","5000A","6300A"},UPPER(D5072)),{40,63,80,100,125,160,200,250,400,630,800,1000,1250,1600,2000,2500,3200,4000,5000,6300}),0)</f>
        <v>3200</v>
      </c>
      <c r="M5072" s="9" t="str">
        <f t="shared" si="396"/>
        <v>Straight Feeder</v>
      </c>
      <c r="N5072" s="9" t="str">
        <f t="shared" si="397"/>
        <v>CU</v>
      </c>
      <c r="O5072" s="13" t="str">
        <f t="shared" si="398"/>
        <v>Tin</v>
      </c>
      <c r="P5072" s="9" t="str">
        <f t="shared" si="399"/>
        <v>PET</v>
      </c>
      <c r="Q5072" s="9" t="str">
        <f t="shared" si="400"/>
        <v>5</v>
      </c>
      <c r="R50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72" s="14" t="str">
        <f>IF(ProjectsDB[[#This Row],[Item Type]]="Straight Plug-In",_xlfn.TEXTJOIN("-",TRUE,M5072&amp;"-"&amp;_xlfn.LET(_xlpm.txt,ProjectsDB[[#This Row],[Assembly]],_xlpm.pos,FIND("SP",_xlpm.txt),_xlpm.pre,LEFT(_xlpm.txt,_xlpm.pos-1),IF(RIGHT(_xlpm.pre,3)="123","3PL",IF(RIGHT(_xlpm.pre,2)="12","2PL",IF(RIGHT(_xlpm.pre,1)="1","1PL","3PL")))),N5072,O5072,P5072,Q5072&amp;"W",R5072),_xlfn.TEXTJOIN("-",TRUE,M5072,N5072,O5072,P5072,Q5072&amp;"W",R5072))</f>
        <v>Straight Feeder-CU-Tin-PET-5W-2</v>
      </c>
      <c r="T5072" s="14" t="str">
        <f>IF(COUNTIF(Cycletime[Element Desc.],ProjectsDB[[#This Row],[Element Desc.]])&gt;0,"Found","Not Found")</f>
        <v>Found</v>
      </c>
    </row>
    <row r="5073" spans="2:20" x14ac:dyDescent="0.25">
      <c r="B5073" s="8" t="s">
        <v>10415</v>
      </c>
      <c r="C5073" s="9" t="s">
        <v>10242</v>
      </c>
      <c r="D5073" s="9" t="s">
        <v>10243</v>
      </c>
      <c r="E5073" s="10">
        <v>2</v>
      </c>
      <c r="F5073" s="15" t="s">
        <v>9868</v>
      </c>
      <c r="G5073" s="9" t="s">
        <v>37</v>
      </c>
      <c r="H5073" s="11"/>
      <c r="I5073" s="12">
        <v>300</v>
      </c>
      <c r="J5073" s="12">
        <v>300</v>
      </c>
      <c r="K5073" s="12"/>
      <c r="L5073" s="12">
        <f t="array" ref="L5073">IFERROR(LOOKUP(2^15,SEARCH({"40A","63A","80A","100A","125A","160A","200A","250A","400A","630A","800A","1000A","1250A","1600A","2000A","2500A","3200A","4000A","5000A","6300A"},UPPER(D5073)),{40,63,80,100,125,160,200,250,400,630,800,1000,1250,1600,2000,2500,3200,4000,5000,6300}),0)</f>
        <v>3200</v>
      </c>
      <c r="M5073" s="9" t="str">
        <f t="shared" si="396"/>
        <v>Elbow Flat</v>
      </c>
      <c r="N5073" s="9" t="str">
        <f t="shared" si="397"/>
        <v>CU</v>
      </c>
      <c r="O5073" s="13" t="str">
        <f t="shared" si="398"/>
        <v>Tin</v>
      </c>
      <c r="P5073" s="9" t="str">
        <f t="shared" si="399"/>
        <v>PET</v>
      </c>
      <c r="Q5073" s="9" t="str">
        <f t="shared" si="400"/>
        <v>5</v>
      </c>
      <c r="R50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73" s="14" t="str">
        <f>IF(ProjectsDB[[#This Row],[Item Type]]="Straight Plug-In",_xlfn.TEXTJOIN("-",TRUE,M5073&amp;"-"&amp;_xlfn.LET(_xlpm.txt,ProjectsDB[[#This Row],[Assembly]],_xlpm.pos,FIND("SP",_xlpm.txt),_xlpm.pre,LEFT(_xlpm.txt,_xlpm.pos-1),IF(RIGHT(_xlpm.pre,3)="123","3PL",IF(RIGHT(_xlpm.pre,2)="12","2PL",IF(RIGHT(_xlpm.pre,1)="1","1PL","3PL")))),N5073,O5073,P5073,Q5073&amp;"W",R5073),_xlfn.TEXTJOIN("-",TRUE,M5073,N5073,O5073,P5073,Q5073&amp;"W",R5073))</f>
        <v>Elbow Flat-CU-Tin-PET-5W-2</v>
      </c>
      <c r="T5073" s="14" t="str">
        <f>IF(COUNTIF(Cycletime[Element Desc.],ProjectsDB[[#This Row],[Element Desc.]])&gt;0,"Found","Not Found")</f>
        <v>Found</v>
      </c>
    </row>
    <row r="5074" spans="2:20" x14ac:dyDescent="0.25">
      <c r="B5074" s="8" t="s">
        <v>10416</v>
      </c>
      <c r="C5074" s="9" t="s">
        <v>10245</v>
      </c>
      <c r="D5074" s="9" t="s">
        <v>10246</v>
      </c>
      <c r="E5074" s="10">
        <v>1</v>
      </c>
      <c r="F5074" s="15" t="s">
        <v>9868</v>
      </c>
      <c r="G5074" s="9" t="s">
        <v>37</v>
      </c>
      <c r="H5074" s="11"/>
      <c r="I5074" s="12">
        <v>2350</v>
      </c>
      <c r="J5074" s="12"/>
      <c r="K5074" s="12"/>
      <c r="L5074" s="12">
        <f t="array" ref="L5074">IFERROR(LOOKUP(2^15,SEARCH({"40A","63A","80A","100A","125A","160A","200A","250A","400A","630A","800A","1000A","1250A","1600A","2000A","2500A","3200A","4000A","5000A","6300A"},UPPER(D5074)),{40,63,80,100,125,160,200,250,400,630,800,1000,1250,1600,2000,2500,3200,4000,5000,6300}),0)</f>
        <v>3200</v>
      </c>
      <c r="M5074" s="9" t="str">
        <f t="shared" si="396"/>
        <v>Straight Feeder</v>
      </c>
      <c r="N5074" s="9" t="str">
        <f t="shared" si="397"/>
        <v>CU</v>
      </c>
      <c r="O5074" s="13" t="str">
        <f t="shared" si="398"/>
        <v>Tin</v>
      </c>
      <c r="P5074" s="9" t="str">
        <f t="shared" si="399"/>
        <v>PET</v>
      </c>
      <c r="Q5074" s="9" t="str">
        <f t="shared" si="400"/>
        <v>5</v>
      </c>
      <c r="R50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74" s="14" t="str">
        <f>IF(ProjectsDB[[#This Row],[Item Type]]="Straight Plug-In",_xlfn.TEXTJOIN("-",TRUE,M5074&amp;"-"&amp;_xlfn.LET(_xlpm.txt,ProjectsDB[[#This Row],[Assembly]],_xlpm.pos,FIND("SP",_xlpm.txt),_xlpm.pre,LEFT(_xlpm.txt,_xlpm.pos-1),IF(RIGHT(_xlpm.pre,3)="123","3PL",IF(RIGHT(_xlpm.pre,2)="12","2PL",IF(RIGHT(_xlpm.pre,1)="1","1PL","3PL")))),N5074,O5074,P5074,Q5074&amp;"W",R5074),_xlfn.TEXTJOIN("-",TRUE,M5074,N5074,O5074,P5074,Q5074&amp;"W",R5074))</f>
        <v>Straight Feeder-CU-Tin-PET-5W-2</v>
      </c>
      <c r="T5074" s="14" t="str">
        <f>IF(COUNTIF(Cycletime[Element Desc.],ProjectsDB[[#This Row],[Element Desc.]])&gt;0,"Found","Not Found")</f>
        <v>Found</v>
      </c>
    </row>
    <row r="5075" spans="2:20" x14ac:dyDescent="0.25">
      <c r="B5075" s="8" t="s">
        <v>10417</v>
      </c>
      <c r="C5075" s="9" t="s">
        <v>10219</v>
      </c>
      <c r="D5075" s="9" t="s">
        <v>10220</v>
      </c>
      <c r="E5075" s="10">
        <v>2</v>
      </c>
      <c r="F5075" s="15" t="s">
        <v>9868</v>
      </c>
      <c r="G5075" s="9" t="s">
        <v>37</v>
      </c>
      <c r="H5075" s="11"/>
      <c r="I5075" s="12">
        <v>425</v>
      </c>
      <c r="J5075" s="12"/>
      <c r="K5075" s="12"/>
      <c r="L5075" s="12">
        <f t="array" ref="L5075">IFERROR(LOOKUP(2^15,SEARCH({"40A","63A","80A","100A","125A","160A","200A","250A","400A","630A","800A","1000A","1250A","1600A","2000A","2500A","3200A","4000A","5000A","6300A"},UPPER(D5075)),{40,63,80,100,125,160,200,250,400,630,800,1000,1250,1600,2000,2500,3200,4000,5000,6300}),0)</f>
        <v>3200</v>
      </c>
      <c r="M5075" s="9" t="str">
        <f t="shared" si="396"/>
        <v>Flange Straight</v>
      </c>
      <c r="N5075" s="9" t="str">
        <f t="shared" si="397"/>
        <v>CU</v>
      </c>
      <c r="O5075" s="13" t="str">
        <f t="shared" si="398"/>
        <v>Tin</v>
      </c>
      <c r="P5075" s="9" t="str">
        <f t="shared" si="399"/>
        <v>PET</v>
      </c>
      <c r="Q5075" s="9" t="str">
        <f t="shared" si="400"/>
        <v>5</v>
      </c>
      <c r="R50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75" s="14" t="str">
        <f>IF(ProjectsDB[[#This Row],[Item Type]]="Straight Plug-In",_xlfn.TEXTJOIN("-",TRUE,M5075&amp;"-"&amp;_xlfn.LET(_xlpm.txt,ProjectsDB[[#This Row],[Assembly]],_xlpm.pos,FIND("SP",_xlpm.txt),_xlpm.pre,LEFT(_xlpm.txt,_xlpm.pos-1),IF(RIGHT(_xlpm.pre,3)="123","3PL",IF(RIGHT(_xlpm.pre,2)="12","2PL",IF(RIGHT(_xlpm.pre,1)="1","1PL","3PL")))),N5075,O5075,P5075,Q5075&amp;"W",R5075),_xlfn.TEXTJOIN("-",TRUE,M5075,N5075,O5075,P5075,Q5075&amp;"W",R5075))</f>
        <v>Flange Straight-CU-Tin-PET-5W-2</v>
      </c>
      <c r="T5075" s="14" t="str">
        <f>IF(COUNTIF(Cycletime[Element Desc.],ProjectsDB[[#This Row],[Element Desc.]])&gt;0,"Found","Not Found")</f>
        <v>Found</v>
      </c>
    </row>
    <row r="5076" spans="2:20" x14ac:dyDescent="0.25">
      <c r="B5076" s="8" t="s">
        <v>10418</v>
      </c>
      <c r="C5076" s="9" t="s">
        <v>10231</v>
      </c>
      <c r="D5076" s="9" t="s">
        <v>10232</v>
      </c>
      <c r="E5076" s="10">
        <v>1</v>
      </c>
      <c r="F5076" s="15" t="s">
        <v>9868</v>
      </c>
      <c r="G5076" s="9" t="s">
        <v>37</v>
      </c>
      <c r="H5076" s="11"/>
      <c r="I5076" s="12">
        <v>580</v>
      </c>
      <c r="J5076" s="12"/>
      <c r="K5076" s="12"/>
      <c r="L5076" s="12">
        <f t="array" ref="L5076">IFERROR(LOOKUP(2^15,SEARCH({"40A","63A","80A","100A","125A","160A","200A","250A","400A","630A","800A","1000A","1250A","1600A","2000A","2500A","3200A","4000A","5000A","6300A"},UPPER(D5076)),{40,63,80,100,125,160,200,250,400,630,800,1000,1250,1600,2000,2500,3200,4000,5000,6300}),0)</f>
        <v>3200</v>
      </c>
      <c r="M5076" s="9" t="str">
        <f t="shared" si="396"/>
        <v>Straight Feeder</v>
      </c>
      <c r="N5076" s="9" t="str">
        <f t="shared" si="397"/>
        <v>CU</v>
      </c>
      <c r="O5076" s="13" t="str">
        <f t="shared" si="398"/>
        <v>Tin</v>
      </c>
      <c r="P5076" s="9" t="str">
        <f t="shared" si="399"/>
        <v>PET</v>
      </c>
      <c r="Q5076" s="9" t="str">
        <f t="shared" si="400"/>
        <v>5</v>
      </c>
      <c r="R50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76" s="14" t="str">
        <f>IF(ProjectsDB[[#This Row],[Item Type]]="Straight Plug-In",_xlfn.TEXTJOIN("-",TRUE,M5076&amp;"-"&amp;_xlfn.LET(_xlpm.txt,ProjectsDB[[#This Row],[Assembly]],_xlpm.pos,FIND("SP",_xlpm.txt),_xlpm.pre,LEFT(_xlpm.txt,_xlpm.pos-1),IF(RIGHT(_xlpm.pre,3)="123","3PL",IF(RIGHT(_xlpm.pre,2)="12","2PL",IF(RIGHT(_xlpm.pre,1)="1","1PL","3PL")))),N5076,O5076,P5076,Q5076&amp;"W",R5076),_xlfn.TEXTJOIN("-",TRUE,M5076,N5076,O5076,P5076,Q5076&amp;"W",R5076))</f>
        <v>Straight Feeder-CU-Tin-PET-5W-2</v>
      </c>
      <c r="T5076" s="14" t="str">
        <f>IF(COUNTIF(Cycletime[Element Desc.],ProjectsDB[[#This Row],[Element Desc.]])&gt;0,"Found","Not Found")</f>
        <v>Found</v>
      </c>
    </row>
    <row r="5077" spans="2:20" x14ac:dyDescent="0.25">
      <c r="B5077" s="8" t="s">
        <v>10419</v>
      </c>
      <c r="C5077" s="9" t="s">
        <v>10237</v>
      </c>
      <c r="D5077" s="9" t="s">
        <v>10238</v>
      </c>
      <c r="E5077" s="10">
        <v>5</v>
      </c>
      <c r="F5077" s="15" t="s">
        <v>9868</v>
      </c>
      <c r="G5077" s="9" t="s">
        <v>37</v>
      </c>
      <c r="H5077" s="11"/>
      <c r="I5077" s="12"/>
      <c r="J5077" s="12"/>
      <c r="K5077" s="12"/>
      <c r="L5077" s="12">
        <f t="array" ref="L5077">IFERROR(LOOKUP(2^15,SEARCH({"40A","63A","80A","100A","125A","160A","200A","250A","400A","630A","800A","1000A","1250A","1600A","2000A","2500A","3200A","4000A","5000A","6300A"},UPPER(D5077)),{40,63,80,100,125,160,200,250,400,630,800,1000,1250,1600,2000,2500,3200,4000,5000,6300}),0)</f>
        <v>3200</v>
      </c>
      <c r="M5077" s="9" t="str">
        <f t="shared" si="396"/>
        <v>Joint Pack</v>
      </c>
      <c r="N5077" s="9" t="str">
        <f t="shared" si="397"/>
        <v>CU</v>
      </c>
      <c r="O5077" s="13" t="str">
        <f t="shared" si="398"/>
        <v>Tin</v>
      </c>
      <c r="P5077" s="9" t="str">
        <f t="shared" si="399"/>
        <v>None</v>
      </c>
      <c r="Q5077" s="9" t="str">
        <f t="shared" si="400"/>
        <v>5</v>
      </c>
      <c r="R50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77" s="14" t="str">
        <f>IF(ProjectsDB[[#This Row],[Item Type]]="Straight Plug-In",_xlfn.TEXTJOIN("-",TRUE,M5077&amp;"-"&amp;_xlfn.LET(_xlpm.txt,ProjectsDB[[#This Row],[Assembly]],_xlpm.pos,FIND("SP",_xlpm.txt),_xlpm.pre,LEFT(_xlpm.txt,_xlpm.pos-1),IF(RIGHT(_xlpm.pre,3)="123","3PL",IF(RIGHT(_xlpm.pre,2)="12","2PL",IF(RIGHT(_xlpm.pre,1)="1","1PL","3PL")))),N5077,O5077,P5077,Q5077&amp;"W",R5077),_xlfn.TEXTJOIN("-",TRUE,M5077,N5077,O5077,P5077,Q5077&amp;"W",R5077))</f>
        <v>Joint Pack-CU-Tin-None-5W-2</v>
      </c>
      <c r="T5077" s="14" t="str">
        <f>IF(COUNTIF(Cycletime[Element Desc.],ProjectsDB[[#This Row],[Element Desc.]])&gt;0,"Found","Not Found")</f>
        <v>Found</v>
      </c>
    </row>
    <row r="5078" spans="2:20" x14ac:dyDescent="0.25">
      <c r="B5078" s="8" t="s">
        <v>10420</v>
      </c>
      <c r="C5078" s="9" t="s">
        <v>10250</v>
      </c>
      <c r="D5078" s="9" t="s">
        <v>10251</v>
      </c>
      <c r="E5078" s="10">
        <v>1</v>
      </c>
      <c r="F5078" s="15" t="s">
        <v>9868</v>
      </c>
      <c r="G5078" s="9" t="s">
        <v>37</v>
      </c>
      <c r="H5078" s="11"/>
      <c r="I5078" s="12">
        <v>635</v>
      </c>
      <c r="J5078" s="12">
        <v>430</v>
      </c>
      <c r="K5078" s="12"/>
      <c r="L5078" s="12">
        <f t="array" ref="L5078">IFERROR(LOOKUP(2^15,SEARCH({"40A","63A","80A","100A","125A","160A","200A","250A","400A","630A","800A","1000A","1250A","1600A","2000A","2500A","3200A","4000A","5000A","6300A"},UPPER(D5078)),{40,63,80,100,125,160,200,250,400,630,800,1000,1250,1600,2000,2500,3200,4000,5000,6300}),0)</f>
        <v>3200</v>
      </c>
      <c r="M5078" s="9" t="str">
        <f t="shared" si="396"/>
        <v>Elbow Edge</v>
      </c>
      <c r="N5078" s="9" t="str">
        <f t="shared" si="397"/>
        <v>CU</v>
      </c>
      <c r="O5078" s="13" t="str">
        <f t="shared" si="398"/>
        <v>Tin</v>
      </c>
      <c r="P5078" s="9" t="str">
        <f t="shared" si="399"/>
        <v>PET</v>
      </c>
      <c r="Q5078" s="9" t="str">
        <f t="shared" si="400"/>
        <v>5</v>
      </c>
      <c r="R50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78" s="14" t="str">
        <f>IF(ProjectsDB[[#This Row],[Item Type]]="Straight Plug-In",_xlfn.TEXTJOIN("-",TRUE,M5078&amp;"-"&amp;_xlfn.LET(_xlpm.txt,ProjectsDB[[#This Row],[Assembly]],_xlpm.pos,FIND("SP",_xlpm.txt),_xlpm.pre,LEFT(_xlpm.txt,_xlpm.pos-1),IF(RIGHT(_xlpm.pre,3)="123","3PL",IF(RIGHT(_xlpm.pre,2)="12","2PL",IF(RIGHT(_xlpm.pre,1)="1","1PL","3PL")))),N5078,O5078,P5078,Q5078&amp;"W",R5078),_xlfn.TEXTJOIN("-",TRUE,M5078,N5078,O5078,P5078,Q5078&amp;"W",R5078))</f>
        <v>Elbow Edge-CU-Tin-PET-5W-2</v>
      </c>
      <c r="T5078" s="14" t="str">
        <f>IF(COUNTIF(Cycletime[Element Desc.],ProjectsDB[[#This Row],[Element Desc.]])&gt;0,"Found","Not Found")</f>
        <v>Found</v>
      </c>
    </row>
    <row r="5079" spans="2:20" x14ac:dyDescent="0.25">
      <c r="B5079" s="8" t="s">
        <v>10421</v>
      </c>
      <c r="C5079" s="9" t="s">
        <v>10237</v>
      </c>
      <c r="D5079" s="9" t="s">
        <v>10238</v>
      </c>
      <c r="E5079" s="10">
        <v>3</v>
      </c>
      <c r="F5079" s="15" t="s">
        <v>9868</v>
      </c>
      <c r="G5079" s="9" t="s">
        <v>37</v>
      </c>
      <c r="H5079" s="11"/>
      <c r="I5079" s="12"/>
      <c r="J5079" s="12"/>
      <c r="K5079" s="12"/>
      <c r="L5079" s="12">
        <f t="array" ref="L5079">IFERROR(LOOKUP(2^15,SEARCH({"40A","63A","80A","100A","125A","160A","200A","250A","400A","630A","800A","1000A","1250A","1600A","2000A","2500A","3200A","4000A","5000A","6300A"},UPPER(D5079)),{40,63,80,100,125,160,200,250,400,630,800,1000,1250,1600,2000,2500,3200,4000,5000,6300}),0)</f>
        <v>3200</v>
      </c>
      <c r="M5079" s="9" t="str">
        <f t="shared" si="396"/>
        <v>Joint Pack</v>
      </c>
      <c r="N5079" s="9" t="str">
        <f t="shared" si="397"/>
        <v>CU</v>
      </c>
      <c r="O5079" s="13" t="str">
        <f t="shared" si="398"/>
        <v>Tin</v>
      </c>
      <c r="P5079" s="9" t="str">
        <f t="shared" si="399"/>
        <v>None</v>
      </c>
      <c r="Q5079" s="9" t="str">
        <f t="shared" si="400"/>
        <v>5</v>
      </c>
      <c r="R50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79" s="14" t="str">
        <f>IF(ProjectsDB[[#This Row],[Item Type]]="Straight Plug-In",_xlfn.TEXTJOIN("-",TRUE,M5079&amp;"-"&amp;_xlfn.LET(_xlpm.txt,ProjectsDB[[#This Row],[Assembly]],_xlpm.pos,FIND("SP",_xlpm.txt),_xlpm.pre,LEFT(_xlpm.txt,_xlpm.pos-1),IF(RIGHT(_xlpm.pre,3)="123","3PL",IF(RIGHT(_xlpm.pre,2)="12","2PL",IF(RIGHT(_xlpm.pre,1)="1","1PL","3PL")))),N5079,O5079,P5079,Q5079&amp;"W",R5079),_xlfn.TEXTJOIN("-",TRUE,M5079,N5079,O5079,P5079,Q5079&amp;"W",R5079))</f>
        <v>Joint Pack-CU-Tin-None-5W-2</v>
      </c>
      <c r="T5079" s="14" t="str">
        <f>IF(COUNTIF(Cycletime[Element Desc.],ProjectsDB[[#This Row],[Element Desc.]])&gt;0,"Found","Not Found")</f>
        <v>Found</v>
      </c>
    </row>
    <row r="5080" spans="2:20" x14ac:dyDescent="0.25">
      <c r="B5080" s="8" t="s">
        <v>10422</v>
      </c>
      <c r="C5080" s="9" t="s">
        <v>10219</v>
      </c>
      <c r="D5080" s="9" t="s">
        <v>10220</v>
      </c>
      <c r="E5080" s="10">
        <v>2</v>
      </c>
      <c r="F5080" s="15" t="s">
        <v>9868</v>
      </c>
      <c r="G5080" s="9" t="s">
        <v>37</v>
      </c>
      <c r="H5080" s="11"/>
      <c r="I5080" s="12">
        <v>425</v>
      </c>
      <c r="J5080" s="12"/>
      <c r="K5080" s="12"/>
      <c r="L5080" s="12">
        <f t="array" ref="L5080">IFERROR(LOOKUP(2^15,SEARCH({"40A","63A","80A","100A","125A","160A","200A","250A","400A","630A","800A","1000A","1250A","1600A","2000A","2500A","3200A","4000A","5000A","6300A"},UPPER(D5080)),{40,63,80,100,125,160,200,250,400,630,800,1000,1250,1600,2000,2500,3200,4000,5000,6300}),0)</f>
        <v>3200</v>
      </c>
      <c r="M5080" s="9" t="str">
        <f t="shared" si="396"/>
        <v>Flange Straight</v>
      </c>
      <c r="N5080" s="9" t="str">
        <f t="shared" si="397"/>
        <v>CU</v>
      </c>
      <c r="O5080" s="13" t="str">
        <f t="shared" si="398"/>
        <v>Tin</v>
      </c>
      <c r="P5080" s="9" t="str">
        <f t="shared" si="399"/>
        <v>PET</v>
      </c>
      <c r="Q5080" s="9" t="str">
        <f t="shared" si="400"/>
        <v>5</v>
      </c>
      <c r="R50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80" s="14" t="str">
        <f>IF(ProjectsDB[[#This Row],[Item Type]]="Straight Plug-In",_xlfn.TEXTJOIN("-",TRUE,M5080&amp;"-"&amp;_xlfn.LET(_xlpm.txt,ProjectsDB[[#This Row],[Assembly]],_xlpm.pos,FIND("SP",_xlpm.txt),_xlpm.pre,LEFT(_xlpm.txt,_xlpm.pos-1),IF(RIGHT(_xlpm.pre,3)="123","3PL",IF(RIGHT(_xlpm.pre,2)="12","2PL",IF(RIGHT(_xlpm.pre,1)="1","1PL","3PL")))),N5080,O5080,P5080,Q5080&amp;"W",R5080),_xlfn.TEXTJOIN("-",TRUE,M5080,N5080,O5080,P5080,Q5080&amp;"W",R5080))</f>
        <v>Flange Straight-CU-Tin-PET-5W-2</v>
      </c>
      <c r="T5080" s="14" t="str">
        <f>IF(COUNTIF(Cycletime[Element Desc.],ProjectsDB[[#This Row],[Element Desc.]])&gt;0,"Found","Not Found")</f>
        <v>Found</v>
      </c>
    </row>
    <row r="5081" spans="2:20" x14ac:dyDescent="0.25">
      <c r="B5081" s="8" t="s">
        <v>10423</v>
      </c>
      <c r="C5081" s="9" t="s">
        <v>10253</v>
      </c>
      <c r="D5081" s="9" t="s">
        <v>10254</v>
      </c>
      <c r="E5081" s="10">
        <v>1</v>
      </c>
      <c r="F5081" s="15" t="s">
        <v>9868</v>
      </c>
      <c r="G5081" s="9" t="s">
        <v>37</v>
      </c>
      <c r="H5081" s="11"/>
      <c r="I5081" s="12">
        <v>430</v>
      </c>
      <c r="J5081" s="12">
        <v>835</v>
      </c>
      <c r="K5081" s="12"/>
      <c r="L5081" s="12">
        <f t="array" ref="L5081">IFERROR(LOOKUP(2^15,SEARCH({"40A","63A","80A","100A","125A","160A","200A","250A","400A","630A","800A","1000A","1250A","1600A","2000A","2500A","3200A","4000A","5000A","6300A"},UPPER(D5081)),{40,63,80,100,125,160,200,250,400,630,800,1000,1250,1600,2000,2500,3200,4000,5000,6300}),0)</f>
        <v>3200</v>
      </c>
      <c r="M5081" s="9" t="str">
        <f t="shared" si="396"/>
        <v>Elbow Edge</v>
      </c>
      <c r="N5081" s="9" t="str">
        <f t="shared" si="397"/>
        <v>CU</v>
      </c>
      <c r="O5081" s="13" t="str">
        <f t="shared" si="398"/>
        <v>Tin</v>
      </c>
      <c r="P5081" s="9" t="str">
        <f t="shared" si="399"/>
        <v>PET</v>
      </c>
      <c r="Q5081" s="9" t="str">
        <f t="shared" si="400"/>
        <v>5</v>
      </c>
      <c r="R50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81" s="14" t="str">
        <f>IF(ProjectsDB[[#This Row],[Item Type]]="Straight Plug-In",_xlfn.TEXTJOIN("-",TRUE,M5081&amp;"-"&amp;_xlfn.LET(_xlpm.txt,ProjectsDB[[#This Row],[Assembly]],_xlpm.pos,FIND("SP",_xlpm.txt),_xlpm.pre,LEFT(_xlpm.txt,_xlpm.pos-1),IF(RIGHT(_xlpm.pre,3)="123","3PL",IF(RIGHT(_xlpm.pre,2)="12","2PL",IF(RIGHT(_xlpm.pre,1)="1","1PL","3PL")))),N5081,O5081,P5081,Q5081&amp;"W",R5081),_xlfn.TEXTJOIN("-",TRUE,M5081,N5081,O5081,P5081,Q5081&amp;"W",R5081))</f>
        <v>Elbow Edge-CU-Tin-PET-5W-2</v>
      </c>
      <c r="T5081" s="14" t="str">
        <f>IF(COUNTIF(Cycletime[Element Desc.],ProjectsDB[[#This Row],[Element Desc.]])&gt;0,"Found","Not Found")</f>
        <v>Found</v>
      </c>
    </row>
    <row r="5082" spans="2:20" x14ac:dyDescent="0.25">
      <c r="B5082" s="8" t="s">
        <v>10424</v>
      </c>
      <c r="C5082" s="9" t="s">
        <v>10272</v>
      </c>
      <c r="D5082" s="9" t="s">
        <v>10273</v>
      </c>
      <c r="E5082" s="10">
        <v>1</v>
      </c>
      <c r="F5082" s="15" t="s">
        <v>9868</v>
      </c>
      <c r="G5082" s="9" t="s">
        <v>37</v>
      </c>
      <c r="H5082" s="11"/>
      <c r="I5082" s="12">
        <v>1600</v>
      </c>
      <c r="J5082" s="12"/>
      <c r="K5082" s="12"/>
      <c r="L5082" s="12">
        <f t="array" ref="L5082">IFERROR(LOOKUP(2^15,SEARCH({"40A","63A","80A","100A","125A","160A","200A","250A","400A","630A","800A","1000A","1250A","1600A","2000A","2500A","3200A","4000A","5000A","6300A"},UPPER(D5082)),{40,63,80,100,125,160,200,250,400,630,800,1000,1250,1600,2000,2500,3200,4000,5000,6300}),0)</f>
        <v>3200</v>
      </c>
      <c r="M5082" s="9" t="str">
        <f t="shared" si="396"/>
        <v>Straight Feeder</v>
      </c>
      <c r="N5082" s="9" t="str">
        <f t="shared" si="397"/>
        <v>CU</v>
      </c>
      <c r="O5082" s="13" t="str">
        <f t="shared" si="398"/>
        <v>Tin</v>
      </c>
      <c r="P5082" s="9" t="str">
        <f t="shared" si="399"/>
        <v>PET</v>
      </c>
      <c r="Q5082" s="9" t="str">
        <f t="shared" si="400"/>
        <v>5</v>
      </c>
      <c r="R50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82" s="14" t="str">
        <f>IF(ProjectsDB[[#This Row],[Item Type]]="Straight Plug-In",_xlfn.TEXTJOIN("-",TRUE,M5082&amp;"-"&amp;_xlfn.LET(_xlpm.txt,ProjectsDB[[#This Row],[Assembly]],_xlpm.pos,FIND("SP",_xlpm.txt),_xlpm.pre,LEFT(_xlpm.txt,_xlpm.pos-1),IF(RIGHT(_xlpm.pre,3)="123","3PL",IF(RIGHT(_xlpm.pre,2)="12","2PL",IF(RIGHT(_xlpm.pre,1)="1","1PL","3PL")))),N5082,O5082,P5082,Q5082&amp;"W",R5082),_xlfn.TEXTJOIN("-",TRUE,M5082,N5082,O5082,P5082,Q5082&amp;"W",R5082))</f>
        <v>Straight Feeder-CU-Tin-PET-5W-2</v>
      </c>
      <c r="T5082" s="14" t="str">
        <f>IF(COUNTIF(Cycletime[Element Desc.],ProjectsDB[[#This Row],[Element Desc.]])&gt;0,"Found","Not Found")</f>
        <v>Found</v>
      </c>
    </row>
    <row r="5083" spans="2:20" x14ac:dyDescent="0.25">
      <c r="B5083" s="8" t="s">
        <v>10425</v>
      </c>
      <c r="C5083" s="9" t="s">
        <v>10266</v>
      </c>
      <c r="D5083" s="9" t="s">
        <v>10267</v>
      </c>
      <c r="E5083" s="10">
        <v>1</v>
      </c>
      <c r="F5083" s="15" t="s">
        <v>9868</v>
      </c>
      <c r="G5083" s="9" t="s">
        <v>37</v>
      </c>
      <c r="H5083" s="11"/>
      <c r="I5083" s="12">
        <v>430</v>
      </c>
      <c r="J5083" s="12">
        <v>430</v>
      </c>
      <c r="K5083" s="12"/>
      <c r="L5083" s="12">
        <f t="array" ref="L5083">IFERROR(LOOKUP(2^15,SEARCH({"40A","63A","80A","100A","125A","160A","200A","250A","400A","630A","800A","1000A","1250A","1600A","2000A","2500A","3200A","4000A","5000A","6300A"},UPPER(D5083)),{40,63,80,100,125,160,200,250,400,630,800,1000,1250,1600,2000,2500,3200,4000,5000,6300}),0)</f>
        <v>3200</v>
      </c>
      <c r="M5083" s="9" t="str">
        <f t="shared" si="396"/>
        <v>Elbow Edge</v>
      </c>
      <c r="N5083" s="9" t="str">
        <f t="shared" si="397"/>
        <v>CU</v>
      </c>
      <c r="O5083" s="13" t="str">
        <f t="shared" si="398"/>
        <v>Tin</v>
      </c>
      <c r="P5083" s="9" t="str">
        <f t="shared" si="399"/>
        <v>PET</v>
      </c>
      <c r="Q5083" s="9" t="str">
        <f t="shared" si="400"/>
        <v>5</v>
      </c>
      <c r="R50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83" s="14" t="str">
        <f>IF(ProjectsDB[[#This Row],[Item Type]]="Straight Plug-In",_xlfn.TEXTJOIN("-",TRUE,M5083&amp;"-"&amp;_xlfn.LET(_xlpm.txt,ProjectsDB[[#This Row],[Assembly]],_xlpm.pos,FIND("SP",_xlpm.txt),_xlpm.pre,LEFT(_xlpm.txt,_xlpm.pos-1),IF(RIGHT(_xlpm.pre,3)="123","3PL",IF(RIGHT(_xlpm.pre,2)="12","2PL",IF(RIGHT(_xlpm.pre,1)="1","1PL","3PL")))),N5083,O5083,P5083,Q5083&amp;"W",R5083),_xlfn.TEXTJOIN("-",TRUE,M5083,N5083,O5083,P5083,Q5083&amp;"W",R5083))</f>
        <v>Elbow Edge-CU-Tin-PET-5W-2</v>
      </c>
      <c r="T5083" s="14" t="str">
        <f>IF(COUNTIF(Cycletime[Element Desc.],ProjectsDB[[#This Row],[Element Desc.]])&gt;0,"Found","Not Found")</f>
        <v>Found</v>
      </c>
    </row>
    <row r="5084" spans="2:20" x14ac:dyDescent="0.25">
      <c r="B5084" s="8" t="s">
        <v>10426</v>
      </c>
      <c r="C5084" s="9" t="s">
        <v>10269</v>
      </c>
      <c r="D5084" s="9" t="s">
        <v>10270</v>
      </c>
      <c r="E5084" s="10">
        <v>1</v>
      </c>
      <c r="F5084" s="15" t="s">
        <v>9868</v>
      </c>
      <c r="G5084" s="9" t="s">
        <v>37</v>
      </c>
      <c r="H5084" s="11"/>
      <c r="I5084" s="12">
        <v>300</v>
      </c>
      <c r="J5084" s="12">
        <v>300</v>
      </c>
      <c r="K5084" s="12"/>
      <c r="L5084" s="12">
        <f t="array" ref="L5084">IFERROR(LOOKUP(2^15,SEARCH({"40A","63A","80A","100A","125A","160A","200A","250A","400A","630A","800A","1000A","1250A","1600A","2000A","2500A","3200A","4000A","5000A","6300A"},UPPER(D5084)),{40,63,80,100,125,160,200,250,400,630,800,1000,1250,1600,2000,2500,3200,4000,5000,6300}),0)</f>
        <v>3200</v>
      </c>
      <c r="M5084" s="9" t="str">
        <f t="shared" si="396"/>
        <v>Elbow Flat</v>
      </c>
      <c r="N5084" s="9" t="str">
        <f t="shared" si="397"/>
        <v>CU</v>
      </c>
      <c r="O5084" s="13" t="str">
        <f t="shared" si="398"/>
        <v>Tin</v>
      </c>
      <c r="P5084" s="9" t="str">
        <f t="shared" si="399"/>
        <v>PET</v>
      </c>
      <c r="Q5084" s="9" t="str">
        <f t="shared" si="400"/>
        <v>5</v>
      </c>
      <c r="R50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84" s="14" t="str">
        <f>IF(ProjectsDB[[#This Row],[Item Type]]="Straight Plug-In",_xlfn.TEXTJOIN("-",TRUE,M5084&amp;"-"&amp;_xlfn.LET(_xlpm.txt,ProjectsDB[[#This Row],[Assembly]],_xlpm.pos,FIND("SP",_xlpm.txt),_xlpm.pre,LEFT(_xlpm.txt,_xlpm.pos-1),IF(RIGHT(_xlpm.pre,3)="123","3PL",IF(RIGHT(_xlpm.pre,2)="12","2PL",IF(RIGHT(_xlpm.pre,1)="1","1PL","3PL")))),N5084,O5084,P5084,Q5084&amp;"W",R5084),_xlfn.TEXTJOIN("-",TRUE,M5084,N5084,O5084,P5084,Q5084&amp;"W",R5084))</f>
        <v>Elbow Flat-CU-Tin-PET-5W-2</v>
      </c>
      <c r="T5084" s="14" t="str">
        <f>IF(COUNTIF(Cycletime[Element Desc.],ProjectsDB[[#This Row],[Element Desc.]])&gt;0,"Found","Not Found")</f>
        <v>Found</v>
      </c>
    </row>
    <row r="5085" spans="2:20" x14ac:dyDescent="0.25">
      <c r="B5085" s="8" t="s">
        <v>10427</v>
      </c>
      <c r="C5085" s="9" t="s">
        <v>10257</v>
      </c>
      <c r="D5085" s="9" t="s">
        <v>10258</v>
      </c>
      <c r="E5085" s="10">
        <v>2</v>
      </c>
      <c r="F5085" s="15" t="s">
        <v>9868</v>
      </c>
      <c r="G5085" s="9" t="s">
        <v>37</v>
      </c>
      <c r="H5085" s="11"/>
      <c r="I5085" s="12">
        <v>425</v>
      </c>
      <c r="J5085" s="12">
        <v>425</v>
      </c>
      <c r="K5085" s="12"/>
      <c r="L5085" s="12">
        <f t="array" ref="L5085">IFERROR(LOOKUP(2^15,SEARCH({"40A","63A","80A","100A","125A","160A","200A","250A","400A","630A","800A","1000A","1250A","1600A","2000A","2500A","3200A","4000A","5000A","6300A"},UPPER(D5085)),{40,63,80,100,125,160,200,250,400,630,800,1000,1250,1600,2000,2500,3200,4000,5000,6300}),0)</f>
        <v>3200</v>
      </c>
      <c r="M5085" s="9" t="str">
        <f t="shared" si="396"/>
        <v>Flange Straight</v>
      </c>
      <c r="N5085" s="9" t="str">
        <f t="shared" si="397"/>
        <v>CU</v>
      </c>
      <c r="O5085" s="13" t="str">
        <f t="shared" si="398"/>
        <v>Tin</v>
      </c>
      <c r="P5085" s="9" t="str">
        <f t="shared" si="399"/>
        <v>PET</v>
      </c>
      <c r="Q5085" s="9" t="str">
        <f t="shared" si="400"/>
        <v>5</v>
      </c>
      <c r="R50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85" s="14" t="str">
        <f>IF(ProjectsDB[[#This Row],[Item Type]]="Straight Plug-In",_xlfn.TEXTJOIN("-",TRUE,M5085&amp;"-"&amp;_xlfn.LET(_xlpm.txt,ProjectsDB[[#This Row],[Assembly]],_xlpm.pos,FIND("SP",_xlpm.txt),_xlpm.pre,LEFT(_xlpm.txt,_xlpm.pos-1),IF(RIGHT(_xlpm.pre,3)="123","3PL",IF(RIGHT(_xlpm.pre,2)="12","2PL",IF(RIGHT(_xlpm.pre,1)="1","1PL","3PL")))),N5085,O5085,P5085,Q5085&amp;"W",R5085),_xlfn.TEXTJOIN("-",TRUE,M5085,N5085,O5085,P5085,Q5085&amp;"W",R5085))</f>
        <v>Flange Straight-CU-Tin-PET-5W-2</v>
      </c>
      <c r="T5085" s="14" t="str">
        <f>IF(COUNTIF(Cycletime[Element Desc.],ProjectsDB[[#This Row],[Element Desc.]])&gt;0,"Found","Not Found")</f>
        <v>Found</v>
      </c>
    </row>
    <row r="5086" spans="2:20" x14ac:dyDescent="0.25">
      <c r="B5086" s="8" t="s">
        <v>10428</v>
      </c>
      <c r="C5086" s="9" t="s">
        <v>10260</v>
      </c>
      <c r="D5086" s="9" t="s">
        <v>10261</v>
      </c>
      <c r="E5086" s="10">
        <v>1</v>
      </c>
      <c r="F5086" s="15" t="s">
        <v>9868</v>
      </c>
      <c r="G5086" s="9" t="s">
        <v>37</v>
      </c>
      <c r="H5086" s="11"/>
      <c r="I5086" s="12">
        <v>580</v>
      </c>
      <c r="J5086" s="12"/>
      <c r="K5086" s="12"/>
      <c r="L5086" s="12">
        <f t="array" ref="L5086">IFERROR(LOOKUP(2^15,SEARCH({"40A","63A","80A","100A","125A","160A","200A","250A","400A","630A","800A","1000A","1250A","1600A","2000A","2500A","3200A","4000A","5000A","6300A"},UPPER(D5086)),{40,63,80,100,125,160,200,250,400,630,800,1000,1250,1600,2000,2500,3200,4000,5000,6300}),0)</f>
        <v>3200</v>
      </c>
      <c r="M5086" s="9" t="str">
        <f t="shared" si="396"/>
        <v>Straight Feeder</v>
      </c>
      <c r="N5086" s="9" t="str">
        <f t="shared" si="397"/>
        <v>CU</v>
      </c>
      <c r="O5086" s="13" t="str">
        <f t="shared" si="398"/>
        <v>Tin</v>
      </c>
      <c r="P5086" s="9" t="str">
        <f t="shared" si="399"/>
        <v>PET</v>
      </c>
      <c r="Q5086" s="9" t="str">
        <f t="shared" si="400"/>
        <v>5</v>
      </c>
      <c r="R50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86" s="14" t="str">
        <f>IF(ProjectsDB[[#This Row],[Item Type]]="Straight Plug-In",_xlfn.TEXTJOIN("-",TRUE,M5086&amp;"-"&amp;_xlfn.LET(_xlpm.txt,ProjectsDB[[#This Row],[Assembly]],_xlpm.pos,FIND("SP",_xlpm.txt),_xlpm.pre,LEFT(_xlpm.txt,_xlpm.pos-1),IF(RIGHT(_xlpm.pre,3)="123","3PL",IF(RIGHT(_xlpm.pre,2)="12","2PL",IF(RIGHT(_xlpm.pre,1)="1","1PL","3PL")))),N5086,O5086,P5086,Q5086&amp;"W",R5086),_xlfn.TEXTJOIN("-",TRUE,M5086,N5086,O5086,P5086,Q5086&amp;"W",R5086))</f>
        <v>Straight Feeder-CU-Tin-PET-5W-2</v>
      </c>
      <c r="T5086" s="14" t="str">
        <f>IF(COUNTIF(Cycletime[Element Desc.],ProjectsDB[[#This Row],[Element Desc.]])&gt;0,"Found","Not Found")</f>
        <v>Found</v>
      </c>
    </row>
    <row r="5087" spans="2:20" x14ac:dyDescent="0.25">
      <c r="B5087" s="8" t="s">
        <v>10429</v>
      </c>
      <c r="C5087" s="9" t="s">
        <v>10275</v>
      </c>
      <c r="D5087" s="9" t="s">
        <v>10276</v>
      </c>
      <c r="E5087" s="10">
        <v>1</v>
      </c>
      <c r="F5087" s="15" t="s">
        <v>9868</v>
      </c>
      <c r="G5087" s="9" t="s">
        <v>37</v>
      </c>
      <c r="H5087" s="11"/>
      <c r="I5087" s="12">
        <v>3000</v>
      </c>
      <c r="J5087" s="12"/>
      <c r="K5087" s="12"/>
      <c r="L5087" s="12">
        <f t="array" ref="L5087">IFERROR(LOOKUP(2^15,SEARCH({"40A","63A","80A","100A","125A","160A","200A","250A","400A","630A","800A","1000A","1250A","1600A","2000A","2500A","3200A","4000A","5000A","6300A"},UPPER(D5087)),{40,63,80,100,125,160,200,250,400,630,800,1000,1250,1600,2000,2500,3200,4000,5000,6300}),0)</f>
        <v>3200</v>
      </c>
      <c r="M5087" s="9" t="str">
        <f t="shared" si="396"/>
        <v>Straight Feeder</v>
      </c>
      <c r="N5087" s="9" t="str">
        <f t="shared" si="397"/>
        <v>CU</v>
      </c>
      <c r="O5087" s="13" t="str">
        <f t="shared" si="398"/>
        <v>Tin</v>
      </c>
      <c r="P5087" s="9" t="str">
        <f t="shared" si="399"/>
        <v>PET</v>
      </c>
      <c r="Q5087" s="9" t="str">
        <f t="shared" si="400"/>
        <v>5</v>
      </c>
      <c r="R50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87" s="14" t="str">
        <f>IF(ProjectsDB[[#This Row],[Item Type]]="Straight Plug-In",_xlfn.TEXTJOIN("-",TRUE,M5087&amp;"-"&amp;_xlfn.LET(_xlpm.txt,ProjectsDB[[#This Row],[Assembly]],_xlpm.pos,FIND("SP",_xlpm.txt),_xlpm.pre,LEFT(_xlpm.txt,_xlpm.pos-1),IF(RIGHT(_xlpm.pre,3)="123","3PL",IF(RIGHT(_xlpm.pre,2)="12","2PL",IF(RIGHT(_xlpm.pre,1)="1","1PL","3PL")))),N5087,O5087,P5087,Q5087&amp;"W",R5087),_xlfn.TEXTJOIN("-",TRUE,M5087,N5087,O5087,P5087,Q5087&amp;"W",R5087))</f>
        <v>Straight Feeder-CU-Tin-PET-5W-2</v>
      </c>
      <c r="T5087" s="14" t="str">
        <f>IF(COUNTIF(Cycletime[Element Desc.],ProjectsDB[[#This Row],[Element Desc.]])&gt;0,"Found","Not Found")</f>
        <v>Found</v>
      </c>
    </row>
    <row r="5088" spans="2:20" x14ac:dyDescent="0.25">
      <c r="B5088" s="8" t="s">
        <v>10430</v>
      </c>
      <c r="C5088" s="9" t="s">
        <v>10263</v>
      </c>
      <c r="D5088" s="9" t="s">
        <v>10264</v>
      </c>
      <c r="E5088" s="10">
        <v>6</v>
      </c>
      <c r="F5088" s="15" t="s">
        <v>9868</v>
      </c>
      <c r="G5088" s="9" t="s">
        <v>37</v>
      </c>
      <c r="H5088" s="11"/>
      <c r="I5088" s="12"/>
      <c r="J5088" s="12"/>
      <c r="K5088" s="12"/>
      <c r="L5088" s="12">
        <f t="array" ref="L5088">IFERROR(LOOKUP(2^15,SEARCH({"40A","63A","80A","100A","125A","160A","200A","250A","400A","630A","800A","1000A","1250A","1600A","2000A","2500A","3200A","4000A","5000A","6300A"},UPPER(D5088)),{40,63,80,100,125,160,200,250,400,630,800,1000,1250,1600,2000,2500,3200,4000,5000,6300}),0)</f>
        <v>3200</v>
      </c>
      <c r="M5088" s="9" t="str">
        <f t="shared" si="396"/>
        <v>Joint Pack</v>
      </c>
      <c r="N5088" s="9" t="str">
        <f t="shared" si="397"/>
        <v>CU</v>
      </c>
      <c r="O5088" s="13" t="str">
        <f t="shared" si="398"/>
        <v>Tin</v>
      </c>
      <c r="P5088" s="9" t="str">
        <f t="shared" si="399"/>
        <v>None</v>
      </c>
      <c r="Q5088" s="9" t="str">
        <f t="shared" si="400"/>
        <v>5</v>
      </c>
      <c r="R50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88" s="14" t="str">
        <f>IF(ProjectsDB[[#This Row],[Item Type]]="Straight Plug-In",_xlfn.TEXTJOIN("-",TRUE,M5088&amp;"-"&amp;_xlfn.LET(_xlpm.txt,ProjectsDB[[#This Row],[Assembly]],_xlpm.pos,FIND("SP",_xlpm.txt),_xlpm.pre,LEFT(_xlpm.txt,_xlpm.pos-1),IF(RIGHT(_xlpm.pre,3)="123","3PL",IF(RIGHT(_xlpm.pre,2)="12","2PL",IF(RIGHT(_xlpm.pre,1)="1","1PL","3PL")))),N5088,O5088,P5088,Q5088&amp;"W",R5088),_xlfn.TEXTJOIN("-",TRUE,M5088,N5088,O5088,P5088,Q5088&amp;"W",R5088))</f>
        <v>Joint Pack-CU-Tin-None-5W-2</v>
      </c>
      <c r="T5088" s="14" t="str">
        <f>IF(COUNTIF(Cycletime[Element Desc.],ProjectsDB[[#This Row],[Element Desc.]])&gt;0,"Found","Not Found")</f>
        <v>Found</v>
      </c>
    </row>
    <row r="5089" spans="2:20" x14ac:dyDescent="0.25">
      <c r="B5089" s="8" t="s">
        <v>10431</v>
      </c>
      <c r="C5089" s="9" t="s">
        <v>10260</v>
      </c>
      <c r="D5089" s="9" t="s">
        <v>10261</v>
      </c>
      <c r="E5089" s="10">
        <v>1</v>
      </c>
      <c r="F5089" s="15" t="s">
        <v>9868</v>
      </c>
      <c r="G5089" s="9" t="s">
        <v>37</v>
      </c>
      <c r="H5089" s="11"/>
      <c r="I5089" s="12">
        <v>580</v>
      </c>
      <c r="J5089" s="12"/>
      <c r="K5089" s="12"/>
      <c r="L5089" s="12">
        <f t="array" ref="L5089">IFERROR(LOOKUP(2^15,SEARCH({"40A","63A","80A","100A","125A","160A","200A","250A","400A","630A","800A","1000A","1250A","1600A","2000A","2500A","3200A","4000A","5000A","6300A"},UPPER(D5089)),{40,63,80,100,125,160,200,250,400,630,800,1000,1250,1600,2000,2500,3200,4000,5000,6300}),0)</f>
        <v>3200</v>
      </c>
      <c r="M5089" s="9" t="str">
        <f t="shared" si="396"/>
        <v>Straight Feeder</v>
      </c>
      <c r="N5089" s="9" t="str">
        <f t="shared" si="397"/>
        <v>CU</v>
      </c>
      <c r="O5089" s="13" t="str">
        <f t="shared" si="398"/>
        <v>Tin</v>
      </c>
      <c r="P5089" s="9" t="str">
        <f t="shared" si="399"/>
        <v>PET</v>
      </c>
      <c r="Q5089" s="9" t="str">
        <f t="shared" si="400"/>
        <v>5</v>
      </c>
      <c r="R50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89" s="14" t="str">
        <f>IF(ProjectsDB[[#This Row],[Item Type]]="Straight Plug-In",_xlfn.TEXTJOIN("-",TRUE,M5089&amp;"-"&amp;_xlfn.LET(_xlpm.txt,ProjectsDB[[#This Row],[Assembly]],_xlpm.pos,FIND("SP",_xlpm.txt),_xlpm.pre,LEFT(_xlpm.txt,_xlpm.pos-1),IF(RIGHT(_xlpm.pre,3)="123","3PL",IF(RIGHT(_xlpm.pre,2)="12","2PL",IF(RIGHT(_xlpm.pre,1)="1","1PL","3PL")))),N5089,O5089,P5089,Q5089&amp;"W",R5089),_xlfn.TEXTJOIN("-",TRUE,M5089,N5089,O5089,P5089,Q5089&amp;"W",R5089))</f>
        <v>Straight Feeder-CU-Tin-PET-5W-2</v>
      </c>
      <c r="T5089" s="14" t="str">
        <f>IF(COUNTIF(Cycletime[Element Desc.],ProjectsDB[[#This Row],[Element Desc.]])&gt;0,"Found","Not Found")</f>
        <v>Found</v>
      </c>
    </row>
    <row r="5090" spans="2:20" x14ac:dyDescent="0.25">
      <c r="B5090" s="8" t="s">
        <v>10432</v>
      </c>
      <c r="C5090" s="9" t="s">
        <v>10281</v>
      </c>
      <c r="D5090" s="9" t="s">
        <v>10282</v>
      </c>
      <c r="E5090" s="10">
        <v>2</v>
      </c>
      <c r="F5090" s="15" t="s">
        <v>9868</v>
      </c>
      <c r="G5090" s="9" t="s">
        <v>37</v>
      </c>
      <c r="H5090" s="11"/>
      <c r="I5090" s="12">
        <v>300</v>
      </c>
      <c r="J5090" s="12">
        <v>300</v>
      </c>
      <c r="K5090" s="12"/>
      <c r="L5090" s="12">
        <f t="array" ref="L5090">IFERROR(LOOKUP(2^15,SEARCH({"40A","63A","80A","100A","125A","160A","200A","250A","400A","630A","800A","1000A","1250A","1600A","2000A","2500A","3200A","4000A","5000A","6300A"},UPPER(D5090)),{40,63,80,100,125,160,200,250,400,630,800,1000,1250,1600,2000,2500,3200,4000,5000,6300}),0)</f>
        <v>3200</v>
      </c>
      <c r="M5090" s="9" t="str">
        <f t="shared" si="396"/>
        <v>Elbow Flat</v>
      </c>
      <c r="N5090" s="9" t="str">
        <f t="shared" si="397"/>
        <v>CU</v>
      </c>
      <c r="O5090" s="13" t="str">
        <f t="shared" si="398"/>
        <v>Tin</v>
      </c>
      <c r="P5090" s="9" t="str">
        <f t="shared" si="399"/>
        <v>PET</v>
      </c>
      <c r="Q5090" s="9" t="str">
        <f t="shared" si="400"/>
        <v>5</v>
      </c>
      <c r="R50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90" s="14" t="str">
        <f>IF(ProjectsDB[[#This Row],[Item Type]]="Straight Plug-In",_xlfn.TEXTJOIN("-",TRUE,M5090&amp;"-"&amp;_xlfn.LET(_xlpm.txt,ProjectsDB[[#This Row],[Assembly]],_xlpm.pos,FIND("SP",_xlpm.txt),_xlpm.pre,LEFT(_xlpm.txt,_xlpm.pos-1),IF(RIGHT(_xlpm.pre,3)="123","3PL",IF(RIGHT(_xlpm.pre,2)="12","2PL",IF(RIGHT(_xlpm.pre,1)="1","1PL","3PL")))),N5090,O5090,P5090,Q5090&amp;"W",R5090),_xlfn.TEXTJOIN("-",TRUE,M5090,N5090,O5090,P5090,Q5090&amp;"W",R5090))</f>
        <v>Elbow Flat-CU-Tin-PET-5W-2</v>
      </c>
      <c r="T5090" s="14" t="str">
        <f>IF(COUNTIF(Cycletime[Element Desc.],ProjectsDB[[#This Row],[Element Desc.]])&gt;0,"Found","Not Found")</f>
        <v>Found</v>
      </c>
    </row>
    <row r="5091" spans="2:20" x14ac:dyDescent="0.25">
      <c r="B5091" s="8" t="s">
        <v>10433</v>
      </c>
      <c r="C5091" s="9" t="s">
        <v>10284</v>
      </c>
      <c r="D5091" s="9" t="s">
        <v>10285</v>
      </c>
      <c r="E5091" s="10">
        <v>1</v>
      </c>
      <c r="F5091" s="15" t="s">
        <v>9868</v>
      </c>
      <c r="G5091" s="9" t="s">
        <v>37</v>
      </c>
      <c r="H5091" s="11"/>
      <c r="I5091" s="12">
        <v>2350</v>
      </c>
      <c r="J5091" s="12"/>
      <c r="K5091" s="12"/>
      <c r="L5091" s="12">
        <f t="array" ref="L5091">IFERROR(LOOKUP(2^15,SEARCH({"40A","63A","80A","100A","125A","160A","200A","250A","400A","630A","800A","1000A","1250A","1600A","2000A","2500A","3200A","4000A","5000A","6300A"},UPPER(D5091)),{40,63,80,100,125,160,200,250,400,630,800,1000,1250,1600,2000,2500,3200,4000,5000,6300}),0)</f>
        <v>3200</v>
      </c>
      <c r="M5091" s="9" t="str">
        <f t="shared" si="396"/>
        <v>Straight Feeder</v>
      </c>
      <c r="N5091" s="9" t="str">
        <f t="shared" si="397"/>
        <v>CU</v>
      </c>
      <c r="O5091" s="13" t="str">
        <f t="shared" si="398"/>
        <v>Tin</v>
      </c>
      <c r="P5091" s="9" t="str">
        <f t="shared" si="399"/>
        <v>PET</v>
      </c>
      <c r="Q5091" s="9" t="str">
        <f t="shared" si="400"/>
        <v>5</v>
      </c>
      <c r="R50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91" s="14" t="str">
        <f>IF(ProjectsDB[[#This Row],[Item Type]]="Straight Plug-In",_xlfn.TEXTJOIN("-",TRUE,M5091&amp;"-"&amp;_xlfn.LET(_xlpm.txt,ProjectsDB[[#This Row],[Assembly]],_xlpm.pos,FIND("SP",_xlpm.txt),_xlpm.pre,LEFT(_xlpm.txt,_xlpm.pos-1),IF(RIGHT(_xlpm.pre,3)="123","3PL",IF(RIGHT(_xlpm.pre,2)="12","2PL",IF(RIGHT(_xlpm.pre,1)="1","1PL","3PL")))),N5091,O5091,P5091,Q5091&amp;"W",R5091),_xlfn.TEXTJOIN("-",TRUE,M5091,N5091,O5091,P5091,Q5091&amp;"W",R5091))</f>
        <v>Straight Feeder-CU-Tin-PET-5W-2</v>
      </c>
      <c r="T5091" s="14" t="str">
        <f>IF(COUNTIF(Cycletime[Element Desc.],ProjectsDB[[#This Row],[Element Desc.]])&gt;0,"Found","Not Found")</f>
        <v>Found</v>
      </c>
    </row>
    <row r="5092" spans="2:20" x14ac:dyDescent="0.25">
      <c r="B5092" s="8" t="s">
        <v>10434</v>
      </c>
      <c r="C5092" s="9" t="s">
        <v>10263</v>
      </c>
      <c r="D5092" s="9" t="s">
        <v>10264</v>
      </c>
      <c r="E5092" s="10">
        <v>5</v>
      </c>
      <c r="F5092" s="15" t="s">
        <v>9868</v>
      </c>
      <c r="G5092" s="9" t="s">
        <v>37</v>
      </c>
      <c r="H5092" s="11"/>
      <c r="I5092" s="12"/>
      <c r="J5092" s="12"/>
      <c r="K5092" s="12"/>
      <c r="L5092" s="12">
        <f t="array" ref="L5092">IFERROR(LOOKUP(2^15,SEARCH({"40A","63A","80A","100A","125A","160A","200A","250A","400A","630A","800A","1000A","1250A","1600A","2000A","2500A","3200A","4000A","5000A","6300A"},UPPER(D5092)),{40,63,80,100,125,160,200,250,400,630,800,1000,1250,1600,2000,2500,3200,4000,5000,6300}),0)</f>
        <v>3200</v>
      </c>
      <c r="M5092" s="9" t="str">
        <f t="shared" si="396"/>
        <v>Joint Pack</v>
      </c>
      <c r="N5092" s="9" t="str">
        <f t="shared" si="397"/>
        <v>CU</v>
      </c>
      <c r="O5092" s="13" t="str">
        <f t="shared" si="398"/>
        <v>Tin</v>
      </c>
      <c r="P5092" s="9" t="str">
        <f t="shared" si="399"/>
        <v>None</v>
      </c>
      <c r="Q5092" s="9" t="str">
        <f t="shared" si="400"/>
        <v>5</v>
      </c>
      <c r="R50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92" s="14" t="str">
        <f>IF(ProjectsDB[[#This Row],[Item Type]]="Straight Plug-In",_xlfn.TEXTJOIN("-",TRUE,M5092&amp;"-"&amp;_xlfn.LET(_xlpm.txt,ProjectsDB[[#This Row],[Assembly]],_xlpm.pos,FIND("SP",_xlpm.txt),_xlpm.pre,LEFT(_xlpm.txt,_xlpm.pos-1),IF(RIGHT(_xlpm.pre,3)="123","3PL",IF(RIGHT(_xlpm.pre,2)="12","2PL",IF(RIGHT(_xlpm.pre,1)="1","1PL","3PL")))),N5092,O5092,P5092,Q5092&amp;"W",R5092),_xlfn.TEXTJOIN("-",TRUE,M5092,N5092,O5092,P5092,Q5092&amp;"W",R5092))</f>
        <v>Joint Pack-CU-Tin-None-5W-2</v>
      </c>
      <c r="T5092" s="14" t="str">
        <f>IF(COUNTIF(Cycletime[Element Desc.],ProjectsDB[[#This Row],[Element Desc.]])&gt;0,"Found","Not Found")</f>
        <v>Found</v>
      </c>
    </row>
    <row r="5093" spans="2:20" x14ac:dyDescent="0.25">
      <c r="B5093" s="8" t="s">
        <v>10435</v>
      </c>
      <c r="C5093" s="9" t="s">
        <v>10257</v>
      </c>
      <c r="D5093" s="9" t="s">
        <v>10258</v>
      </c>
      <c r="E5093" s="10">
        <v>2</v>
      </c>
      <c r="F5093" s="15" t="s">
        <v>9868</v>
      </c>
      <c r="G5093" s="9" t="s">
        <v>37</v>
      </c>
      <c r="H5093" s="11"/>
      <c r="I5093" s="12">
        <v>425</v>
      </c>
      <c r="J5093" s="12"/>
      <c r="K5093" s="12"/>
      <c r="L5093" s="12">
        <f t="array" ref="L5093">IFERROR(LOOKUP(2^15,SEARCH({"40A","63A","80A","100A","125A","160A","200A","250A","400A","630A","800A","1000A","1250A","1600A","2000A","2500A","3200A","4000A","5000A","6300A"},UPPER(D5093)),{40,63,80,100,125,160,200,250,400,630,800,1000,1250,1600,2000,2500,3200,4000,5000,6300}),0)</f>
        <v>3200</v>
      </c>
      <c r="M5093" s="9" t="str">
        <f t="shared" si="396"/>
        <v>Flange Straight</v>
      </c>
      <c r="N5093" s="9" t="str">
        <f t="shared" si="397"/>
        <v>CU</v>
      </c>
      <c r="O5093" s="13" t="str">
        <f t="shared" si="398"/>
        <v>Tin</v>
      </c>
      <c r="P5093" s="9" t="str">
        <f t="shared" si="399"/>
        <v>PET</v>
      </c>
      <c r="Q5093" s="9" t="str">
        <f t="shared" si="400"/>
        <v>5</v>
      </c>
      <c r="R50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93" s="14" t="str">
        <f>IF(ProjectsDB[[#This Row],[Item Type]]="Straight Plug-In",_xlfn.TEXTJOIN("-",TRUE,M5093&amp;"-"&amp;_xlfn.LET(_xlpm.txt,ProjectsDB[[#This Row],[Assembly]],_xlpm.pos,FIND("SP",_xlpm.txt),_xlpm.pre,LEFT(_xlpm.txt,_xlpm.pos-1),IF(RIGHT(_xlpm.pre,3)="123","3PL",IF(RIGHT(_xlpm.pre,2)="12","2PL",IF(RIGHT(_xlpm.pre,1)="1","1PL","3PL")))),N5093,O5093,P5093,Q5093&amp;"W",R5093),_xlfn.TEXTJOIN("-",TRUE,M5093,N5093,O5093,P5093,Q5093&amp;"W",R5093))</f>
        <v>Flange Straight-CU-Tin-PET-5W-2</v>
      </c>
      <c r="T5093" s="14" t="str">
        <f>IF(COUNTIF(Cycletime[Element Desc.],ProjectsDB[[#This Row],[Element Desc.]])&gt;0,"Found","Not Found")</f>
        <v>Found</v>
      </c>
    </row>
    <row r="5094" spans="2:20" x14ac:dyDescent="0.25">
      <c r="B5094" s="8" t="s">
        <v>10436</v>
      </c>
      <c r="C5094" s="9" t="s">
        <v>10257</v>
      </c>
      <c r="D5094" s="9" t="s">
        <v>10258</v>
      </c>
      <c r="E5094" s="10">
        <v>2</v>
      </c>
      <c r="F5094" s="15" t="s">
        <v>9868</v>
      </c>
      <c r="G5094" s="9" t="s">
        <v>37</v>
      </c>
      <c r="H5094" s="11"/>
      <c r="I5094" s="12">
        <v>425</v>
      </c>
      <c r="J5094" s="12"/>
      <c r="K5094" s="12"/>
      <c r="L5094" s="12">
        <f t="array" ref="L5094">IFERROR(LOOKUP(2^15,SEARCH({"40A","63A","80A","100A","125A","160A","200A","250A","400A","630A","800A","1000A","1250A","1600A","2000A","2500A","3200A","4000A","5000A","6300A"},UPPER(D5094)),{40,63,80,100,125,160,200,250,400,630,800,1000,1250,1600,2000,2500,3200,4000,5000,6300}),0)</f>
        <v>3200</v>
      </c>
      <c r="M5094" s="9" t="str">
        <f t="shared" si="396"/>
        <v>Flange Straight</v>
      </c>
      <c r="N5094" s="9" t="str">
        <f t="shared" si="397"/>
        <v>CU</v>
      </c>
      <c r="O5094" s="13" t="str">
        <f t="shared" si="398"/>
        <v>Tin</v>
      </c>
      <c r="P5094" s="9" t="str">
        <f t="shared" si="399"/>
        <v>PET</v>
      </c>
      <c r="Q5094" s="9" t="str">
        <f t="shared" si="400"/>
        <v>5</v>
      </c>
      <c r="R50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94" s="14" t="str">
        <f>IF(ProjectsDB[[#This Row],[Item Type]]="Straight Plug-In",_xlfn.TEXTJOIN("-",TRUE,M5094&amp;"-"&amp;_xlfn.LET(_xlpm.txt,ProjectsDB[[#This Row],[Assembly]],_xlpm.pos,FIND("SP",_xlpm.txt),_xlpm.pre,LEFT(_xlpm.txt,_xlpm.pos-1),IF(RIGHT(_xlpm.pre,3)="123","3PL",IF(RIGHT(_xlpm.pre,2)="12","2PL",IF(RIGHT(_xlpm.pre,1)="1","1PL","3PL")))),N5094,O5094,P5094,Q5094&amp;"W",R5094),_xlfn.TEXTJOIN("-",TRUE,M5094,N5094,O5094,P5094,Q5094&amp;"W",R5094))</f>
        <v>Flange Straight-CU-Tin-PET-5W-2</v>
      </c>
      <c r="T5094" s="14" t="str">
        <f>IF(COUNTIF(Cycletime[Element Desc.],ProjectsDB[[#This Row],[Element Desc.]])&gt;0,"Found","Not Found")</f>
        <v>Found</v>
      </c>
    </row>
    <row r="5095" spans="2:20" x14ac:dyDescent="0.25">
      <c r="B5095" s="8" t="s">
        <v>10437</v>
      </c>
      <c r="C5095" s="9" t="s">
        <v>10288</v>
      </c>
      <c r="D5095" s="9" t="s">
        <v>10289</v>
      </c>
      <c r="E5095" s="10">
        <v>1</v>
      </c>
      <c r="F5095" s="15" t="s">
        <v>9868</v>
      </c>
      <c r="G5095" s="9" t="s">
        <v>37</v>
      </c>
      <c r="H5095" s="11"/>
      <c r="I5095" s="12">
        <v>635</v>
      </c>
      <c r="J5095" s="12">
        <v>430</v>
      </c>
      <c r="K5095" s="12"/>
      <c r="L5095" s="12">
        <f t="array" ref="L5095">IFERROR(LOOKUP(2^15,SEARCH({"40A","63A","80A","100A","125A","160A","200A","250A","400A","630A","800A","1000A","1250A","1600A","2000A","2500A","3200A","4000A","5000A","6300A"},UPPER(D5095)),{40,63,80,100,125,160,200,250,400,630,800,1000,1250,1600,2000,2500,3200,4000,5000,6300}),0)</f>
        <v>3200</v>
      </c>
      <c r="M5095" s="9" t="str">
        <f t="shared" si="396"/>
        <v>Elbow Edge</v>
      </c>
      <c r="N5095" s="9" t="str">
        <f t="shared" si="397"/>
        <v>CU</v>
      </c>
      <c r="O5095" s="13" t="str">
        <f t="shared" si="398"/>
        <v>Tin</v>
      </c>
      <c r="P5095" s="9" t="str">
        <f t="shared" si="399"/>
        <v>PET</v>
      </c>
      <c r="Q5095" s="9" t="str">
        <f t="shared" si="400"/>
        <v>5</v>
      </c>
      <c r="R50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95" s="14" t="str">
        <f>IF(ProjectsDB[[#This Row],[Item Type]]="Straight Plug-In",_xlfn.TEXTJOIN("-",TRUE,M5095&amp;"-"&amp;_xlfn.LET(_xlpm.txt,ProjectsDB[[#This Row],[Assembly]],_xlpm.pos,FIND("SP",_xlpm.txt),_xlpm.pre,LEFT(_xlpm.txt,_xlpm.pos-1),IF(RIGHT(_xlpm.pre,3)="123","3PL",IF(RIGHT(_xlpm.pre,2)="12","2PL",IF(RIGHT(_xlpm.pre,1)="1","1PL","3PL")))),N5095,O5095,P5095,Q5095&amp;"W",R5095),_xlfn.TEXTJOIN("-",TRUE,M5095,N5095,O5095,P5095,Q5095&amp;"W",R5095))</f>
        <v>Elbow Edge-CU-Tin-PET-5W-2</v>
      </c>
      <c r="T5095" s="14" t="str">
        <f>IF(COUNTIF(Cycletime[Element Desc.],ProjectsDB[[#This Row],[Element Desc.]])&gt;0,"Found","Not Found")</f>
        <v>Found</v>
      </c>
    </row>
    <row r="5096" spans="2:20" x14ac:dyDescent="0.25">
      <c r="B5096" s="8" t="s">
        <v>10438</v>
      </c>
      <c r="C5096" s="9" t="s">
        <v>10292</v>
      </c>
      <c r="D5096" s="9" t="s">
        <v>10293</v>
      </c>
      <c r="E5096" s="10">
        <v>1</v>
      </c>
      <c r="F5096" s="15" t="s">
        <v>9868</v>
      </c>
      <c r="G5096" s="9" t="s">
        <v>37</v>
      </c>
      <c r="H5096" s="11"/>
      <c r="I5096" s="12">
        <v>430</v>
      </c>
      <c r="J5096" s="12">
        <v>835</v>
      </c>
      <c r="K5096" s="12"/>
      <c r="L5096" s="12">
        <f t="array" ref="L5096">IFERROR(LOOKUP(2^15,SEARCH({"40A","63A","80A","100A","125A","160A","200A","250A","400A","630A","800A","1000A","1250A","1600A","2000A","2500A","3200A","4000A","5000A","6300A"},UPPER(D5096)),{40,63,80,100,125,160,200,250,400,630,800,1000,1250,1600,2000,2500,3200,4000,5000,6300}),0)</f>
        <v>3200</v>
      </c>
      <c r="M5096" s="9" t="str">
        <f t="shared" si="396"/>
        <v>Elbow Edge</v>
      </c>
      <c r="N5096" s="9" t="str">
        <f t="shared" si="397"/>
        <v>CU</v>
      </c>
      <c r="O5096" s="13" t="str">
        <f t="shared" si="398"/>
        <v>Tin</v>
      </c>
      <c r="P5096" s="9" t="str">
        <f t="shared" si="399"/>
        <v>PET</v>
      </c>
      <c r="Q5096" s="9" t="str">
        <f t="shared" si="400"/>
        <v>5</v>
      </c>
      <c r="R50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96" s="14" t="str">
        <f>IF(ProjectsDB[[#This Row],[Item Type]]="Straight Plug-In",_xlfn.TEXTJOIN("-",TRUE,M5096&amp;"-"&amp;_xlfn.LET(_xlpm.txt,ProjectsDB[[#This Row],[Assembly]],_xlpm.pos,FIND("SP",_xlpm.txt),_xlpm.pre,LEFT(_xlpm.txt,_xlpm.pos-1),IF(RIGHT(_xlpm.pre,3)="123","3PL",IF(RIGHT(_xlpm.pre,2)="12","2PL",IF(RIGHT(_xlpm.pre,1)="1","1PL","3PL")))),N5096,O5096,P5096,Q5096&amp;"W",R5096),_xlfn.TEXTJOIN("-",TRUE,M5096,N5096,O5096,P5096,Q5096&amp;"W",R5096))</f>
        <v>Elbow Edge-CU-Tin-PET-5W-2</v>
      </c>
      <c r="T5096" s="14" t="str">
        <f>IF(COUNTIF(Cycletime[Element Desc.],ProjectsDB[[#This Row],[Element Desc.]])&gt;0,"Found","Not Found")</f>
        <v>Found</v>
      </c>
    </row>
    <row r="5097" spans="2:20" x14ac:dyDescent="0.25">
      <c r="B5097" s="8" t="s">
        <v>10439</v>
      </c>
      <c r="C5097" s="9" t="s">
        <v>10263</v>
      </c>
      <c r="D5097" s="9" t="s">
        <v>10264</v>
      </c>
      <c r="E5097" s="10">
        <v>3</v>
      </c>
      <c r="F5097" s="15" t="s">
        <v>9868</v>
      </c>
      <c r="G5097" s="9" t="s">
        <v>37</v>
      </c>
      <c r="H5097" s="11"/>
      <c r="I5097" s="12"/>
      <c r="J5097" s="12"/>
      <c r="K5097" s="12"/>
      <c r="L5097" s="12">
        <f t="array" ref="L5097">IFERROR(LOOKUP(2^15,SEARCH({"40A","63A","80A","100A","125A","160A","200A","250A","400A","630A","800A","1000A","1250A","1600A","2000A","2500A","3200A","4000A","5000A","6300A"},UPPER(D5097)),{40,63,80,100,125,160,200,250,400,630,800,1000,1250,1600,2000,2500,3200,4000,5000,6300}),0)</f>
        <v>3200</v>
      </c>
      <c r="M5097" s="9" t="str">
        <f t="shared" si="396"/>
        <v>Joint Pack</v>
      </c>
      <c r="N5097" s="9" t="str">
        <f t="shared" si="397"/>
        <v>CU</v>
      </c>
      <c r="O5097" s="13" t="str">
        <f t="shared" si="398"/>
        <v>Tin</v>
      </c>
      <c r="P5097" s="9" t="str">
        <f t="shared" si="399"/>
        <v>None</v>
      </c>
      <c r="Q5097" s="9" t="str">
        <f t="shared" si="400"/>
        <v>5</v>
      </c>
      <c r="R50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97" s="14" t="str">
        <f>IF(ProjectsDB[[#This Row],[Item Type]]="Straight Plug-In",_xlfn.TEXTJOIN("-",TRUE,M5097&amp;"-"&amp;_xlfn.LET(_xlpm.txt,ProjectsDB[[#This Row],[Assembly]],_xlpm.pos,FIND("SP",_xlpm.txt),_xlpm.pre,LEFT(_xlpm.txt,_xlpm.pos-1),IF(RIGHT(_xlpm.pre,3)="123","3PL",IF(RIGHT(_xlpm.pre,2)="12","2PL",IF(RIGHT(_xlpm.pre,1)="1","1PL","3PL")))),N5097,O5097,P5097,Q5097&amp;"W",R5097),_xlfn.TEXTJOIN("-",TRUE,M5097,N5097,O5097,P5097,Q5097&amp;"W",R5097))</f>
        <v>Joint Pack-CU-Tin-None-5W-2</v>
      </c>
      <c r="T5097" s="14" t="str">
        <f>IF(COUNTIF(Cycletime[Element Desc.],ProjectsDB[[#This Row],[Element Desc.]])&gt;0,"Found","Not Found")</f>
        <v>Found</v>
      </c>
    </row>
    <row r="5098" spans="2:20" x14ac:dyDescent="0.25">
      <c r="B5098" s="8" t="s">
        <v>10440</v>
      </c>
      <c r="C5098" s="9" t="s">
        <v>10310</v>
      </c>
      <c r="D5098" s="9" t="s">
        <v>10311</v>
      </c>
      <c r="E5098" s="10">
        <v>2</v>
      </c>
      <c r="F5098" s="15" t="s">
        <v>9868</v>
      </c>
      <c r="G5098" s="9" t="s">
        <v>37</v>
      </c>
      <c r="H5098" s="11"/>
      <c r="I5098" s="12">
        <v>425</v>
      </c>
      <c r="J5098" s="12"/>
      <c r="K5098" s="12"/>
      <c r="L5098" s="12">
        <f t="array" ref="L5098">IFERROR(LOOKUP(2^15,SEARCH({"40A","63A","80A","100A","125A","160A","200A","250A","400A","630A","800A","1000A","1250A","1600A","2000A","2500A","3200A","4000A","5000A","6300A"},UPPER(D5098)),{40,63,80,100,125,160,200,250,400,630,800,1000,1250,1600,2000,2500,3200,4000,5000,6300}),0)</f>
        <v>3200</v>
      </c>
      <c r="M5098" s="9" t="str">
        <f t="shared" si="396"/>
        <v>Flange Straight</v>
      </c>
      <c r="N5098" s="9" t="str">
        <f t="shared" si="397"/>
        <v>CU</v>
      </c>
      <c r="O5098" s="13" t="str">
        <f t="shared" si="398"/>
        <v>Tin</v>
      </c>
      <c r="P5098" s="9" t="str">
        <f t="shared" si="399"/>
        <v>PET</v>
      </c>
      <c r="Q5098" s="9" t="str">
        <f t="shared" si="400"/>
        <v>5</v>
      </c>
      <c r="R50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98" s="14" t="str">
        <f>IF(ProjectsDB[[#This Row],[Item Type]]="Straight Plug-In",_xlfn.TEXTJOIN("-",TRUE,M5098&amp;"-"&amp;_xlfn.LET(_xlpm.txt,ProjectsDB[[#This Row],[Assembly]],_xlpm.pos,FIND("SP",_xlpm.txt),_xlpm.pre,LEFT(_xlpm.txt,_xlpm.pos-1),IF(RIGHT(_xlpm.pre,3)="123","3PL",IF(RIGHT(_xlpm.pre,2)="12","2PL",IF(RIGHT(_xlpm.pre,1)="1","1PL","3PL")))),N5098,O5098,P5098,Q5098&amp;"W",R5098),_xlfn.TEXTJOIN("-",TRUE,M5098,N5098,O5098,P5098,Q5098&amp;"W",R5098))</f>
        <v>Flange Straight-CU-Tin-PET-5W-2</v>
      </c>
      <c r="T5098" s="14" t="str">
        <f>IF(COUNTIF(Cycletime[Element Desc.],ProjectsDB[[#This Row],[Element Desc.]])&gt;0,"Found","Not Found")</f>
        <v>Found</v>
      </c>
    </row>
    <row r="5099" spans="2:20" x14ac:dyDescent="0.25">
      <c r="B5099" s="8" t="s">
        <v>10441</v>
      </c>
      <c r="C5099" s="9" t="s">
        <v>10301</v>
      </c>
      <c r="D5099" s="9" t="s">
        <v>10302</v>
      </c>
      <c r="E5099" s="10">
        <v>1</v>
      </c>
      <c r="F5099" s="15" t="s">
        <v>9868</v>
      </c>
      <c r="G5099" s="9" t="s">
        <v>37</v>
      </c>
      <c r="H5099" s="11"/>
      <c r="I5099" s="12">
        <v>1600</v>
      </c>
      <c r="J5099" s="12"/>
      <c r="K5099" s="12"/>
      <c r="L5099" s="12">
        <f t="array" ref="L5099">IFERROR(LOOKUP(2^15,SEARCH({"40A","63A","80A","100A","125A","160A","200A","250A","400A","630A","800A","1000A","1250A","1600A","2000A","2500A","3200A","4000A","5000A","6300A"},UPPER(D5099)),{40,63,80,100,125,160,200,250,400,630,800,1000,1250,1600,2000,2500,3200,4000,5000,6300}),0)</f>
        <v>3200</v>
      </c>
      <c r="M5099" s="9" t="str">
        <f t="shared" si="396"/>
        <v>Straight Feeder</v>
      </c>
      <c r="N5099" s="9" t="str">
        <f t="shared" si="397"/>
        <v>CU</v>
      </c>
      <c r="O5099" s="13" t="str">
        <f t="shared" si="398"/>
        <v>Tin</v>
      </c>
      <c r="P5099" s="9" t="str">
        <f t="shared" si="399"/>
        <v>PET</v>
      </c>
      <c r="Q5099" s="9" t="str">
        <f t="shared" si="400"/>
        <v>5</v>
      </c>
      <c r="R50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099" s="14" t="str">
        <f>IF(ProjectsDB[[#This Row],[Item Type]]="Straight Plug-In",_xlfn.TEXTJOIN("-",TRUE,M5099&amp;"-"&amp;_xlfn.LET(_xlpm.txt,ProjectsDB[[#This Row],[Assembly]],_xlpm.pos,FIND("SP",_xlpm.txt),_xlpm.pre,LEFT(_xlpm.txt,_xlpm.pos-1),IF(RIGHT(_xlpm.pre,3)="123","3PL",IF(RIGHT(_xlpm.pre,2)="12","2PL",IF(RIGHT(_xlpm.pre,1)="1","1PL","3PL")))),N5099,O5099,P5099,Q5099&amp;"W",R5099),_xlfn.TEXTJOIN("-",TRUE,M5099,N5099,O5099,P5099,Q5099&amp;"W",R5099))</f>
        <v>Straight Feeder-CU-Tin-PET-5W-2</v>
      </c>
      <c r="T5099" s="14" t="str">
        <f>IF(COUNTIF(Cycletime[Element Desc.],ProjectsDB[[#This Row],[Element Desc.]])&gt;0,"Found","Not Found")</f>
        <v>Found</v>
      </c>
    </row>
    <row r="5100" spans="2:20" x14ac:dyDescent="0.25">
      <c r="B5100" s="8" t="s">
        <v>10442</v>
      </c>
      <c r="C5100" s="9" t="s">
        <v>10307</v>
      </c>
      <c r="D5100" s="9" t="s">
        <v>10308</v>
      </c>
      <c r="E5100" s="10">
        <v>1</v>
      </c>
      <c r="F5100" s="15" t="s">
        <v>9868</v>
      </c>
      <c r="G5100" s="9" t="s">
        <v>37</v>
      </c>
      <c r="H5100" s="11"/>
      <c r="I5100" s="12">
        <v>300</v>
      </c>
      <c r="J5100" s="12">
        <v>300</v>
      </c>
      <c r="K5100" s="12"/>
      <c r="L5100" s="12">
        <f t="array" ref="L5100">IFERROR(LOOKUP(2^15,SEARCH({"40A","63A","80A","100A","125A","160A","200A","250A","400A","630A","800A","1000A","1250A","1600A","2000A","2500A","3200A","4000A","5000A","6300A"},UPPER(D5100)),{40,63,80,100,125,160,200,250,400,630,800,1000,1250,1600,2000,2500,3200,4000,5000,6300}),0)</f>
        <v>3200</v>
      </c>
      <c r="M5100" s="9" t="str">
        <f t="shared" si="396"/>
        <v>Elbow Flat</v>
      </c>
      <c r="N5100" s="9" t="str">
        <f t="shared" si="397"/>
        <v>CU</v>
      </c>
      <c r="O5100" s="13" t="str">
        <f t="shared" si="398"/>
        <v>Tin</v>
      </c>
      <c r="P5100" s="9" t="str">
        <f t="shared" si="399"/>
        <v>PET</v>
      </c>
      <c r="Q5100" s="9" t="str">
        <f t="shared" si="400"/>
        <v>5</v>
      </c>
      <c r="R51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00" s="14" t="str">
        <f>IF(ProjectsDB[[#This Row],[Item Type]]="Straight Plug-In",_xlfn.TEXTJOIN("-",TRUE,M5100&amp;"-"&amp;_xlfn.LET(_xlpm.txt,ProjectsDB[[#This Row],[Assembly]],_xlpm.pos,FIND("SP",_xlpm.txt),_xlpm.pre,LEFT(_xlpm.txt,_xlpm.pos-1),IF(RIGHT(_xlpm.pre,3)="123","3PL",IF(RIGHT(_xlpm.pre,2)="12","2PL",IF(RIGHT(_xlpm.pre,1)="1","1PL","3PL")))),N5100,O5100,P5100,Q5100&amp;"W",R5100),_xlfn.TEXTJOIN("-",TRUE,M5100,N5100,O5100,P5100,Q5100&amp;"W",R5100))</f>
        <v>Elbow Flat-CU-Tin-PET-5W-2</v>
      </c>
      <c r="T5100" s="14" t="str">
        <f>IF(COUNTIF(Cycletime[Element Desc.],ProjectsDB[[#This Row],[Element Desc.]])&gt;0,"Found","Not Found")</f>
        <v>Found</v>
      </c>
    </row>
    <row r="5101" spans="2:20" x14ac:dyDescent="0.25">
      <c r="B5101" s="8" t="s">
        <v>10443</v>
      </c>
      <c r="C5101" s="9" t="s">
        <v>10295</v>
      </c>
      <c r="D5101" s="9" t="s">
        <v>10296</v>
      </c>
      <c r="E5101" s="10">
        <v>1</v>
      </c>
      <c r="F5101" s="15" t="s">
        <v>9868</v>
      </c>
      <c r="G5101" s="9" t="s">
        <v>37</v>
      </c>
      <c r="H5101" s="11"/>
      <c r="I5101" s="12">
        <v>3000</v>
      </c>
      <c r="J5101" s="12"/>
      <c r="K5101" s="12"/>
      <c r="L5101" s="12">
        <f t="array" ref="L5101">IFERROR(LOOKUP(2^15,SEARCH({"40A","63A","80A","100A","125A","160A","200A","250A","400A","630A","800A","1000A","1250A","1600A","2000A","2500A","3200A","4000A","5000A","6300A"},UPPER(D5101)),{40,63,80,100,125,160,200,250,400,630,800,1000,1250,1600,2000,2500,3200,4000,5000,6300}),0)</f>
        <v>3200</v>
      </c>
      <c r="M5101" s="9" t="str">
        <f t="shared" si="396"/>
        <v>Straight Feeder</v>
      </c>
      <c r="N5101" s="9" t="str">
        <f t="shared" si="397"/>
        <v>CU</v>
      </c>
      <c r="O5101" s="13" t="str">
        <f t="shared" si="398"/>
        <v>Tin</v>
      </c>
      <c r="P5101" s="9" t="str">
        <f t="shared" si="399"/>
        <v>PET</v>
      </c>
      <c r="Q5101" s="9" t="str">
        <f t="shared" si="400"/>
        <v>5</v>
      </c>
      <c r="R51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01" s="14" t="str">
        <f>IF(ProjectsDB[[#This Row],[Item Type]]="Straight Plug-In",_xlfn.TEXTJOIN("-",TRUE,M5101&amp;"-"&amp;_xlfn.LET(_xlpm.txt,ProjectsDB[[#This Row],[Assembly]],_xlpm.pos,FIND("SP",_xlpm.txt),_xlpm.pre,LEFT(_xlpm.txt,_xlpm.pos-1),IF(RIGHT(_xlpm.pre,3)="123","3PL",IF(RIGHT(_xlpm.pre,2)="12","2PL",IF(RIGHT(_xlpm.pre,1)="1","1PL","3PL")))),N5101,O5101,P5101,Q5101&amp;"W",R5101),_xlfn.TEXTJOIN("-",TRUE,M5101,N5101,O5101,P5101,Q5101&amp;"W",R5101))</f>
        <v>Straight Feeder-CU-Tin-PET-5W-2</v>
      </c>
      <c r="T5101" s="14" t="str">
        <f>IF(COUNTIF(Cycletime[Element Desc.],ProjectsDB[[#This Row],[Element Desc.]])&gt;0,"Found","Not Found")</f>
        <v>Found</v>
      </c>
    </row>
    <row r="5102" spans="2:20" x14ac:dyDescent="0.25">
      <c r="B5102" s="8" t="s">
        <v>10444</v>
      </c>
      <c r="C5102" s="9" t="s">
        <v>10298</v>
      </c>
      <c r="D5102" s="9" t="s">
        <v>10299</v>
      </c>
      <c r="E5102" s="10">
        <v>1</v>
      </c>
      <c r="F5102" s="15" t="s">
        <v>9868</v>
      </c>
      <c r="G5102" s="9" t="s">
        <v>37</v>
      </c>
      <c r="H5102" s="11"/>
      <c r="I5102" s="12">
        <v>580</v>
      </c>
      <c r="J5102" s="12"/>
      <c r="K5102" s="12"/>
      <c r="L5102" s="12">
        <f t="array" ref="L5102">IFERROR(LOOKUP(2^15,SEARCH({"40A","63A","80A","100A","125A","160A","200A","250A","400A","630A","800A","1000A","1250A","1600A","2000A","2500A","3200A","4000A","5000A","6300A"},UPPER(D5102)),{40,63,80,100,125,160,200,250,400,630,800,1000,1250,1600,2000,2500,3200,4000,5000,6300}),0)</f>
        <v>3200</v>
      </c>
      <c r="M5102" s="9" t="str">
        <f t="shared" si="396"/>
        <v>Straight Feeder</v>
      </c>
      <c r="N5102" s="9" t="str">
        <f t="shared" si="397"/>
        <v>CU</v>
      </c>
      <c r="O5102" s="13" t="str">
        <f t="shared" si="398"/>
        <v>Tin</v>
      </c>
      <c r="P5102" s="9" t="str">
        <f t="shared" si="399"/>
        <v>PET</v>
      </c>
      <c r="Q5102" s="9" t="str">
        <f t="shared" si="400"/>
        <v>5</v>
      </c>
      <c r="R51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02" s="14" t="str">
        <f>IF(ProjectsDB[[#This Row],[Item Type]]="Straight Plug-In",_xlfn.TEXTJOIN("-",TRUE,M5102&amp;"-"&amp;_xlfn.LET(_xlpm.txt,ProjectsDB[[#This Row],[Assembly]],_xlpm.pos,FIND("SP",_xlpm.txt),_xlpm.pre,LEFT(_xlpm.txt,_xlpm.pos-1),IF(RIGHT(_xlpm.pre,3)="123","3PL",IF(RIGHT(_xlpm.pre,2)="12","2PL",IF(RIGHT(_xlpm.pre,1)="1","1PL","3PL")))),N5102,O5102,P5102,Q5102&amp;"W",R5102),_xlfn.TEXTJOIN("-",TRUE,M5102,N5102,O5102,P5102,Q5102&amp;"W",R5102))</f>
        <v>Straight Feeder-CU-Tin-PET-5W-2</v>
      </c>
      <c r="T5102" s="14" t="str">
        <f>IF(COUNTIF(Cycletime[Element Desc.],ProjectsDB[[#This Row],[Element Desc.]])&gt;0,"Found","Not Found")</f>
        <v>Found</v>
      </c>
    </row>
    <row r="5103" spans="2:20" x14ac:dyDescent="0.25">
      <c r="B5103" s="8" t="s">
        <v>10445</v>
      </c>
      <c r="C5103" s="9" t="s">
        <v>10313</v>
      </c>
      <c r="D5103" s="9" t="s">
        <v>10314</v>
      </c>
      <c r="E5103" s="10">
        <v>6</v>
      </c>
      <c r="F5103" s="15" t="s">
        <v>9868</v>
      </c>
      <c r="G5103" s="9" t="s">
        <v>37</v>
      </c>
      <c r="H5103" s="11"/>
      <c r="I5103" s="12"/>
      <c r="J5103" s="12"/>
      <c r="K5103" s="12"/>
      <c r="L5103" s="12">
        <f t="array" ref="L5103">IFERROR(LOOKUP(2^15,SEARCH({"40A","63A","80A","100A","125A","160A","200A","250A","400A","630A","800A","1000A","1250A","1600A","2000A","2500A","3200A","4000A","5000A","6300A"},UPPER(D5103)),{40,63,80,100,125,160,200,250,400,630,800,1000,1250,1600,2000,2500,3200,4000,5000,6300}),0)</f>
        <v>3200</v>
      </c>
      <c r="M5103" s="9" t="str">
        <f t="shared" si="396"/>
        <v>Joint Pack</v>
      </c>
      <c r="N5103" s="9" t="str">
        <f t="shared" si="397"/>
        <v>CU</v>
      </c>
      <c r="O5103" s="13" t="str">
        <f t="shared" si="398"/>
        <v>Tin</v>
      </c>
      <c r="P5103" s="9" t="str">
        <f t="shared" si="399"/>
        <v>None</v>
      </c>
      <c r="Q5103" s="9" t="str">
        <f t="shared" si="400"/>
        <v>5</v>
      </c>
      <c r="R51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03" s="14" t="str">
        <f>IF(ProjectsDB[[#This Row],[Item Type]]="Straight Plug-In",_xlfn.TEXTJOIN("-",TRUE,M5103&amp;"-"&amp;_xlfn.LET(_xlpm.txt,ProjectsDB[[#This Row],[Assembly]],_xlpm.pos,FIND("SP",_xlpm.txt),_xlpm.pre,LEFT(_xlpm.txt,_xlpm.pos-1),IF(RIGHT(_xlpm.pre,3)="123","3PL",IF(RIGHT(_xlpm.pre,2)="12","2PL",IF(RIGHT(_xlpm.pre,1)="1","1PL","3PL")))),N5103,O5103,P5103,Q5103&amp;"W",R5103),_xlfn.TEXTJOIN("-",TRUE,M5103,N5103,O5103,P5103,Q5103&amp;"W",R5103))</f>
        <v>Joint Pack-CU-Tin-None-5W-2</v>
      </c>
      <c r="T5103" s="14" t="str">
        <f>IF(COUNTIF(Cycletime[Element Desc.],ProjectsDB[[#This Row],[Element Desc.]])&gt;0,"Found","Not Found")</f>
        <v>Found</v>
      </c>
    </row>
    <row r="5104" spans="2:20" x14ac:dyDescent="0.25">
      <c r="B5104" s="8" t="s">
        <v>10446</v>
      </c>
      <c r="C5104" s="9" t="s">
        <v>10304</v>
      </c>
      <c r="D5104" s="9" t="s">
        <v>10305</v>
      </c>
      <c r="E5104" s="10">
        <v>1</v>
      </c>
      <c r="F5104" s="15" t="s">
        <v>9868</v>
      </c>
      <c r="G5104" s="9" t="s">
        <v>37</v>
      </c>
      <c r="H5104" s="11"/>
      <c r="I5104" s="12">
        <v>430</v>
      </c>
      <c r="J5104" s="12">
        <v>430</v>
      </c>
      <c r="K5104" s="12"/>
      <c r="L5104" s="12">
        <f t="array" ref="L5104">IFERROR(LOOKUP(2^15,SEARCH({"40A","63A","80A","100A","125A","160A","200A","250A","400A","630A","800A","1000A","1250A","1600A","2000A","2500A","3200A","4000A","5000A","6300A"},UPPER(D5104)),{40,63,80,100,125,160,200,250,400,630,800,1000,1250,1600,2000,2500,3200,4000,5000,6300}),0)</f>
        <v>3200</v>
      </c>
      <c r="M5104" s="9" t="str">
        <f t="shared" si="396"/>
        <v>Elbow Edge</v>
      </c>
      <c r="N5104" s="9" t="str">
        <f t="shared" si="397"/>
        <v>CU</v>
      </c>
      <c r="O5104" s="13" t="str">
        <f t="shared" si="398"/>
        <v>Tin</v>
      </c>
      <c r="P5104" s="9" t="str">
        <f t="shared" si="399"/>
        <v>PET</v>
      </c>
      <c r="Q5104" s="9" t="str">
        <f t="shared" si="400"/>
        <v>5</v>
      </c>
      <c r="R51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04" s="14" t="str">
        <f>IF(ProjectsDB[[#This Row],[Item Type]]="Straight Plug-In",_xlfn.TEXTJOIN("-",TRUE,M5104&amp;"-"&amp;_xlfn.LET(_xlpm.txt,ProjectsDB[[#This Row],[Assembly]],_xlpm.pos,FIND("SP",_xlpm.txt),_xlpm.pre,LEFT(_xlpm.txt,_xlpm.pos-1),IF(RIGHT(_xlpm.pre,3)="123","3PL",IF(RIGHT(_xlpm.pre,2)="12","2PL",IF(RIGHT(_xlpm.pre,1)="1","1PL","3PL")))),N5104,O5104,P5104,Q5104&amp;"W",R5104),_xlfn.TEXTJOIN("-",TRUE,M5104,N5104,O5104,P5104,Q5104&amp;"W",R5104))</f>
        <v>Elbow Edge-CU-Tin-PET-5W-2</v>
      </c>
      <c r="T5104" s="14" t="str">
        <f>IF(COUNTIF(Cycletime[Element Desc.],ProjectsDB[[#This Row],[Element Desc.]])&gt;0,"Found","Not Found")</f>
        <v>Found</v>
      </c>
    </row>
    <row r="5105" spans="2:20" x14ac:dyDescent="0.25">
      <c r="B5105" s="8" t="s">
        <v>10447</v>
      </c>
      <c r="C5105" s="9" t="s">
        <v>10317</v>
      </c>
      <c r="D5105" s="9" t="s">
        <v>10318</v>
      </c>
      <c r="E5105" s="10">
        <v>2</v>
      </c>
      <c r="F5105" s="15" t="s">
        <v>9868</v>
      </c>
      <c r="G5105" s="9" t="s">
        <v>37</v>
      </c>
      <c r="H5105" s="11"/>
      <c r="I5105" s="12">
        <v>300</v>
      </c>
      <c r="J5105" s="12">
        <v>300</v>
      </c>
      <c r="K5105" s="12"/>
      <c r="L5105" s="12">
        <f t="array" ref="L5105">IFERROR(LOOKUP(2^15,SEARCH({"40A","63A","80A","100A","125A","160A","200A","250A","400A","630A","800A","1000A","1250A","1600A","2000A","2500A","3200A","4000A","5000A","6300A"},UPPER(D5105)),{40,63,80,100,125,160,200,250,400,630,800,1000,1250,1600,2000,2500,3200,4000,5000,6300}),0)</f>
        <v>3200</v>
      </c>
      <c r="M5105" s="9" t="str">
        <f t="shared" si="396"/>
        <v>Elbow Flat</v>
      </c>
      <c r="N5105" s="9" t="str">
        <f t="shared" si="397"/>
        <v>CU</v>
      </c>
      <c r="O5105" s="13" t="str">
        <f t="shared" si="398"/>
        <v>Tin</v>
      </c>
      <c r="P5105" s="9" t="str">
        <f t="shared" si="399"/>
        <v>PET</v>
      </c>
      <c r="Q5105" s="9" t="str">
        <f t="shared" si="400"/>
        <v>5</v>
      </c>
      <c r="R51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05" s="14" t="str">
        <f>IF(ProjectsDB[[#This Row],[Item Type]]="Straight Plug-In",_xlfn.TEXTJOIN("-",TRUE,M5105&amp;"-"&amp;_xlfn.LET(_xlpm.txt,ProjectsDB[[#This Row],[Assembly]],_xlpm.pos,FIND("SP",_xlpm.txt),_xlpm.pre,LEFT(_xlpm.txt,_xlpm.pos-1),IF(RIGHT(_xlpm.pre,3)="123","3PL",IF(RIGHT(_xlpm.pre,2)="12","2PL",IF(RIGHT(_xlpm.pre,1)="1","1PL","3PL")))),N5105,O5105,P5105,Q5105&amp;"W",R5105),_xlfn.TEXTJOIN("-",TRUE,M5105,N5105,O5105,P5105,Q5105&amp;"W",R5105))</f>
        <v>Elbow Flat-CU-Tin-PET-5W-2</v>
      </c>
      <c r="T5105" s="14" t="str">
        <f>IF(COUNTIF(Cycletime[Element Desc.],ProjectsDB[[#This Row],[Element Desc.]])&gt;0,"Found","Not Found")</f>
        <v>Found</v>
      </c>
    </row>
    <row r="5106" spans="2:20" x14ac:dyDescent="0.25">
      <c r="B5106" s="8" t="s">
        <v>10448</v>
      </c>
      <c r="C5106" s="9" t="s">
        <v>10310</v>
      </c>
      <c r="D5106" s="9" t="s">
        <v>10311</v>
      </c>
      <c r="E5106" s="10">
        <v>2</v>
      </c>
      <c r="F5106" s="15" t="s">
        <v>9868</v>
      </c>
      <c r="G5106" s="9" t="s">
        <v>37</v>
      </c>
      <c r="H5106" s="11"/>
      <c r="I5106" s="12">
        <v>425</v>
      </c>
      <c r="J5106" s="12"/>
      <c r="K5106" s="12"/>
      <c r="L5106" s="12">
        <f t="array" ref="L5106">IFERROR(LOOKUP(2^15,SEARCH({"40A","63A","80A","100A","125A","160A","200A","250A","400A","630A","800A","1000A","1250A","1600A","2000A","2500A","3200A","4000A","5000A","6300A"},UPPER(D5106)),{40,63,80,100,125,160,200,250,400,630,800,1000,1250,1600,2000,2500,3200,4000,5000,6300}),0)</f>
        <v>3200</v>
      </c>
      <c r="M5106" s="9" t="str">
        <f t="shared" si="396"/>
        <v>Flange Straight</v>
      </c>
      <c r="N5106" s="9" t="str">
        <f t="shared" si="397"/>
        <v>CU</v>
      </c>
      <c r="O5106" s="13" t="str">
        <f t="shared" si="398"/>
        <v>Tin</v>
      </c>
      <c r="P5106" s="9" t="str">
        <f t="shared" si="399"/>
        <v>PET</v>
      </c>
      <c r="Q5106" s="9" t="str">
        <f t="shared" si="400"/>
        <v>5</v>
      </c>
      <c r="R51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06" s="14" t="str">
        <f>IF(ProjectsDB[[#This Row],[Item Type]]="Straight Plug-In",_xlfn.TEXTJOIN("-",TRUE,M5106&amp;"-"&amp;_xlfn.LET(_xlpm.txt,ProjectsDB[[#This Row],[Assembly]],_xlpm.pos,FIND("SP",_xlpm.txt),_xlpm.pre,LEFT(_xlpm.txt,_xlpm.pos-1),IF(RIGHT(_xlpm.pre,3)="123","3PL",IF(RIGHT(_xlpm.pre,2)="12","2PL",IF(RIGHT(_xlpm.pre,1)="1","1PL","3PL")))),N5106,O5106,P5106,Q5106&amp;"W",R5106),_xlfn.TEXTJOIN("-",TRUE,M5106,N5106,O5106,P5106,Q5106&amp;"W",R5106))</f>
        <v>Flange Straight-CU-Tin-PET-5W-2</v>
      </c>
      <c r="T5106" s="14" t="str">
        <f>IF(COUNTIF(Cycletime[Element Desc.],ProjectsDB[[#This Row],[Element Desc.]])&gt;0,"Found","Not Found")</f>
        <v>Found</v>
      </c>
    </row>
    <row r="5107" spans="2:20" x14ac:dyDescent="0.25">
      <c r="B5107" s="8" t="s">
        <v>10449</v>
      </c>
      <c r="C5107" s="9" t="s">
        <v>10298</v>
      </c>
      <c r="D5107" s="9" t="s">
        <v>10299</v>
      </c>
      <c r="E5107" s="10">
        <v>1</v>
      </c>
      <c r="F5107" s="15" t="s">
        <v>9868</v>
      </c>
      <c r="G5107" s="9" t="s">
        <v>37</v>
      </c>
      <c r="H5107" s="11"/>
      <c r="I5107" s="12">
        <v>580</v>
      </c>
      <c r="J5107" s="12"/>
      <c r="K5107" s="12"/>
      <c r="L5107" s="12">
        <f t="array" ref="L5107">IFERROR(LOOKUP(2^15,SEARCH({"40A","63A","80A","100A","125A","160A","200A","250A","400A","630A","800A","1000A","1250A","1600A","2000A","2500A","3200A","4000A","5000A","6300A"},UPPER(D5107)),{40,63,80,100,125,160,200,250,400,630,800,1000,1250,1600,2000,2500,3200,4000,5000,6300}),0)</f>
        <v>3200</v>
      </c>
      <c r="M5107" s="9" t="str">
        <f t="shared" si="396"/>
        <v>Straight Feeder</v>
      </c>
      <c r="N5107" s="9" t="str">
        <f t="shared" si="397"/>
        <v>CU</v>
      </c>
      <c r="O5107" s="13" t="str">
        <f t="shared" si="398"/>
        <v>Tin</v>
      </c>
      <c r="P5107" s="9" t="str">
        <f t="shared" si="399"/>
        <v>PET</v>
      </c>
      <c r="Q5107" s="9" t="str">
        <f t="shared" si="400"/>
        <v>5</v>
      </c>
      <c r="R51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07" s="14" t="str">
        <f>IF(ProjectsDB[[#This Row],[Item Type]]="Straight Plug-In",_xlfn.TEXTJOIN("-",TRUE,M5107&amp;"-"&amp;_xlfn.LET(_xlpm.txt,ProjectsDB[[#This Row],[Assembly]],_xlpm.pos,FIND("SP",_xlpm.txt),_xlpm.pre,LEFT(_xlpm.txt,_xlpm.pos-1),IF(RIGHT(_xlpm.pre,3)="123","3PL",IF(RIGHT(_xlpm.pre,2)="12","2PL",IF(RIGHT(_xlpm.pre,1)="1","1PL","3PL")))),N5107,O5107,P5107,Q5107&amp;"W",R5107),_xlfn.TEXTJOIN("-",TRUE,M5107,N5107,O5107,P5107,Q5107&amp;"W",R5107))</f>
        <v>Straight Feeder-CU-Tin-PET-5W-2</v>
      </c>
      <c r="T5107" s="14" t="str">
        <f>IF(COUNTIF(Cycletime[Element Desc.],ProjectsDB[[#This Row],[Element Desc.]])&gt;0,"Found","Not Found")</f>
        <v>Found</v>
      </c>
    </row>
    <row r="5108" spans="2:20" x14ac:dyDescent="0.25">
      <c r="B5108" s="8" t="s">
        <v>10450</v>
      </c>
      <c r="C5108" s="9" t="s">
        <v>10313</v>
      </c>
      <c r="D5108" s="9" t="s">
        <v>10314</v>
      </c>
      <c r="E5108" s="10">
        <v>5</v>
      </c>
      <c r="F5108" s="15" t="s">
        <v>9868</v>
      </c>
      <c r="G5108" s="9" t="s">
        <v>37</v>
      </c>
      <c r="H5108" s="11"/>
      <c r="I5108" s="12"/>
      <c r="J5108" s="12"/>
      <c r="K5108" s="12"/>
      <c r="L5108" s="12">
        <f t="array" ref="L5108">IFERROR(LOOKUP(2^15,SEARCH({"40A","63A","80A","100A","125A","160A","200A","250A","400A","630A","800A","1000A","1250A","1600A","2000A","2500A","3200A","4000A","5000A","6300A"},UPPER(D5108)),{40,63,80,100,125,160,200,250,400,630,800,1000,1250,1600,2000,2500,3200,4000,5000,6300}),0)</f>
        <v>3200</v>
      </c>
      <c r="M5108" s="9" t="str">
        <f t="shared" si="396"/>
        <v>Joint Pack</v>
      </c>
      <c r="N5108" s="9" t="str">
        <f t="shared" si="397"/>
        <v>CU</v>
      </c>
      <c r="O5108" s="13" t="str">
        <f t="shared" si="398"/>
        <v>Tin</v>
      </c>
      <c r="P5108" s="9" t="str">
        <f t="shared" si="399"/>
        <v>None</v>
      </c>
      <c r="Q5108" s="9" t="str">
        <f t="shared" si="400"/>
        <v>5</v>
      </c>
      <c r="R51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08" s="14" t="str">
        <f>IF(ProjectsDB[[#This Row],[Item Type]]="Straight Plug-In",_xlfn.TEXTJOIN("-",TRUE,M5108&amp;"-"&amp;_xlfn.LET(_xlpm.txt,ProjectsDB[[#This Row],[Assembly]],_xlpm.pos,FIND("SP",_xlpm.txt),_xlpm.pre,LEFT(_xlpm.txt,_xlpm.pos-1),IF(RIGHT(_xlpm.pre,3)="123","3PL",IF(RIGHT(_xlpm.pre,2)="12","2PL",IF(RIGHT(_xlpm.pre,1)="1","1PL","3PL")))),N5108,O5108,P5108,Q5108&amp;"W",R5108),_xlfn.TEXTJOIN("-",TRUE,M5108,N5108,O5108,P5108,Q5108&amp;"W",R5108))</f>
        <v>Joint Pack-CU-Tin-None-5W-2</v>
      </c>
      <c r="T5108" s="14" t="str">
        <f>IF(COUNTIF(Cycletime[Element Desc.],ProjectsDB[[#This Row],[Element Desc.]])&gt;0,"Found","Not Found")</f>
        <v>Found</v>
      </c>
    </row>
    <row r="5109" spans="2:20" x14ac:dyDescent="0.25">
      <c r="B5109" s="8" t="s">
        <v>10451</v>
      </c>
      <c r="C5109" s="9" t="s">
        <v>10322</v>
      </c>
      <c r="D5109" s="9" t="s">
        <v>10323</v>
      </c>
      <c r="E5109" s="10">
        <v>1</v>
      </c>
      <c r="F5109" s="15" t="s">
        <v>9868</v>
      </c>
      <c r="G5109" s="9" t="s">
        <v>37</v>
      </c>
      <c r="H5109" s="11"/>
      <c r="I5109" s="12">
        <v>2350</v>
      </c>
      <c r="J5109" s="12"/>
      <c r="K5109" s="12"/>
      <c r="L5109" s="12">
        <f t="array" ref="L5109">IFERROR(LOOKUP(2^15,SEARCH({"40A","63A","80A","100A","125A","160A","200A","250A","400A","630A","800A","1000A","1250A","1600A","2000A","2500A","3200A","4000A","5000A","6300A"},UPPER(D5109)),{40,63,80,100,125,160,200,250,400,630,800,1000,1250,1600,2000,2500,3200,4000,5000,6300}),0)</f>
        <v>3200</v>
      </c>
      <c r="M5109" s="9" t="str">
        <f t="shared" si="396"/>
        <v>Straight Feeder</v>
      </c>
      <c r="N5109" s="9" t="str">
        <f t="shared" si="397"/>
        <v>CU</v>
      </c>
      <c r="O5109" s="13" t="str">
        <f t="shared" si="398"/>
        <v>Tin</v>
      </c>
      <c r="P5109" s="9" t="str">
        <f t="shared" si="399"/>
        <v>PET</v>
      </c>
      <c r="Q5109" s="9" t="str">
        <f t="shared" si="400"/>
        <v>5</v>
      </c>
      <c r="R51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09" s="14" t="str">
        <f>IF(ProjectsDB[[#This Row],[Item Type]]="Straight Plug-In",_xlfn.TEXTJOIN("-",TRUE,M5109&amp;"-"&amp;_xlfn.LET(_xlpm.txt,ProjectsDB[[#This Row],[Assembly]],_xlpm.pos,FIND("SP",_xlpm.txt),_xlpm.pre,LEFT(_xlpm.txt,_xlpm.pos-1),IF(RIGHT(_xlpm.pre,3)="123","3PL",IF(RIGHT(_xlpm.pre,2)="12","2PL",IF(RIGHT(_xlpm.pre,1)="1","1PL","3PL")))),N5109,O5109,P5109,Q5109&amp;"W",R5109),_xlfn.TEXTJOIN("-",TRUE,M5109,N5109,O5109,P5109,Q5109&amp;"W",R5109))</f>
        <v>Straight Feeder-CU-Tin-PET-5W-2</v>
      </c>
      <c r="T5109" s="14" t="str">
        <f>IF(COUNTIF(Cycletime[Element Desc.],ProjectsDB[[#This Row],[Element Desc.]])&gt;0,"Found","Not Found")</f>
        <v>Found</v>
      </c>
    </row>
    <row r="5110" spans="2:20" x14ac:dyDescent="0.25">
      <c r="B5110" s="8" t="s">
        <v>10452</v>
      </c>
      <c r="C5110" s="9" t="s">
        <v>10328</v>
      </c>
      <c r="D5110" s="9" t="s">
        <v>10329</v>
      </c>
      <c r="E5110" s="10">
        <v>1</v>
      </c>
      <c r="F5110" s="15" t="s">
        <v>9868</v>
      </c>
      <c r="G5110" s="9" t="s">
        <v>37</v>
      </c>
      <c r="H5110" s="11"/>
      <c r="I5110" s="12">
        <v>635</v>
      </c>
      <c r="J5110" s="12">
        <v>430</v>
      </c>
      <c r="K5110" s="12"/>
      <c r="L5110" s="12">
        <f t="array" ref="L5110">IFERROR(LOOKUP(2^15,SEARCH({"40A","63A","80A","100A","125A","160A","200A","250A","400A","630A","800A","1000A","1250A","1600A","2000A","2500A","3200A","4000A","5000A","6300A"},UPPER(D5110)),{40,63,80,100,125,160,200,250,400,630,800,1000,1250,1600,2000,2500,3200,4000,5000,6300}),0)</f>
        <v>3200</v>
      </c>
      <c r="M5110" s="9" t="str">
        <f t="shared" si="396"/>
        <v>Elbow Edge</v>
      </c>
      <c r="N5110" s="9" t="str">
        <f t="shared" si="397"/>
        <v>CU</v>
      </c>
      <c r="O5110" s="13" t="str">
        <f t="shared" si="398"/>
        <v>Tin</v>
      </c>
      <c r="P5110" s="9" t="str">
        <f t="shared" si="399"/>
        <v>PET</v>
      </c>
      <c r="Q5110" s="9" t="str">
        <f t="shared" si="400"/>
        <v>5</v>
      </c>
      <c r="R51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10" s="14" t="str">
        <f>IF(ProjectsDB[[#This Row],[Item Type]]="Straight Plug-In",_xlfn.TEXTJOIN("-",TRUE,M5110&amp;"-"&amp;_xlfn.LET(_xlpm.txt,ProjectsDB[[#This Row],[Assembly]],_xlpm.pos,FIND("SP",_xlpm.txt),_xlpm.pre,LEFT(_xlpm.txt,_xlpm.pos-1),IF(RIGHT(_xlpm.pre,3)="123","3PL",IF(RIGHT(_xlpm.pre,2)="12","2PL",IF(RIGHT(_xlpm.pre,1)="1","1PL","3PL")))),N5110,O5110,P5110,Q5110&amp;"W",R5110),_xlfn.TEXTJOIN("-",TRUE,M5110,N5110,O5110,P5110,Q5110&amp;"W",R5110))</f>
        <v>Elbow Edge-CU-Tin-PET-5W-2</v>
      </c>
      <c r="T5110" s="14" t="str">
        <f>IF(COUNTIF(Cycletime[Element Desc.],ProjectsDB[[#This Row],[Element Desc.]])&gt;0,"Found","Not Found")</f>
        <v>Found</v>
      </c>
    </row>
    <row r="5111" spans="2:20" x14ac:dyDescent="0.25">
      <c r="B5111" s="8" t="s">
        <v>10453</v>
      </c>
      <c r="C5111" s="9" t="s">
        <v>10325</v>
      </c>
      <c r="D5111" s="9" t="s">
        <v>10326</v>
      </c>
      <c r="E5111" s="10">
        <v>1</v>
      </c>
      <c r="F5111" s="15" t="s">
        <v>9868</v>
      </c>
      <c r="G5111" s="9" t="s">
        <v>37</v>
      </c>
      <c r="H5111" s="11"/>
      <c r="I5111" s="12">
        <v>430</v>
      </c>
      <c r="J5111" s="12">
        <v>835</v>
      </c>
      <c r="K5111" s="12"/>
      <c r="L5111" s="12">
        <f t="array" ref="L5111">IFERROR(LOOKUP(2^15,SEARCH({"40A","63A","80A","100A","125A","160A","200A","250A","400A","630A","800A","1000A","1250A","1600A","2000A","2500A","3200A","4000A","5000A","6300A"},UPPER(D5111)),{40,63,80,100,125,160,200,250,400,630,800,1000,1250,1600,2000,2500,3200,4000,5000,6300}),0)</f>
        <v>3200</v>
      </c>
      <c r="M5111" s="9" t="str">
        <f t="shared" si="396"/>
        <v>Elbow Edge</v>
      </c>
      <c r="N5111" s="9" t="str">
        <f t="shared" si="397"/>
        <v>CU</v>
      </c>
      <c r="O5111" s="13" t="str">
        <f t="shared" si="398"/>
        <v>Tin</v>
      </c>
      <c r="P5111" s="9" t="str">
        <f t="shared" si="399"/>
        <v>PET</v>
      </c>
      <c r="Q5111" s="9" t="str">
        <f t="shared" si="400"/>
        <v>5</v>
      </c>
      <c r="R51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11" s="14" t="str">
        <f>IF(ProjectsDB[[#This Row],[Item Type]]="Straight Plug-In",_xlfn.TEXTJOIN("-",TRUE,M5111&amp;"-"&amp;_xlfn.LET(_xlpm.txt,ProjectsDB[[#This Row],[Assembly]],_xlpm.pos,FIND("SP",_xlpm.txt),_xlpm.pre,LEFT(_xlpm.txt,_xlpm.pos-1),IF(RIGHT(_xlpm.pre,3)="123","3PL",IF(RIGHT(_xlpm.pre,2)="12","2PL",IF(RIGHT(_xlpm.pre,1)="1","1PL","3PL")))),N5111,O5111,P5111,Q5111&amp;"W",R5111),_xlfn.TEXTJOIN("-",TRUE,M5111,N5111,O5111,P5111,Q5111&amp;"W",R5111))</f>
        <v>Elbow Edge-CU-Tin-PET-5W-2</v>
      </c>
      <c r="T5111" s="14" t="str">
        <f>IF(COUNTIF(Cycletime[Element Desc.],ProjectsDB[[#This Row],[Element Desc.]])&gt;0,"Found","Not Found")</f>
        <v>Found</v>
      </c>
    </row>
    <row r="5112" spans="2:20" x14ac:dyDescent="0.25">
      <c r="B5112" s="8" t="s">
        <v>10454</v>
      </c>
      <c r="C5112" s="9" t="s">
        <v>10313</v>
      </c>
      <c r="D5112" s="9" t="s">
        <v>10314</v>
      </c>
      <c r="E5112" s="10">
        <v>3</v>
      </c>
      <c r="F5112" s="15" t="s">
        <v>9868</v>
      </c>
      <c r="G5112" s="9" t="s">
        <v>37</v>
      </c>
      <c r="H5112" s="11"/>
      <c r="I5112" s="12"/>
      <c r="J5112" s="12"/>
      <c r="K5112" s="12"/>
      <c r="L5112" s="12">
        <f t="array" ref="L5112">IFERROR(LOOKUP(2^15,SEARCH({"40A","63A","80A","100A","125A","160A","200A","250A","400A","630A","800A","1000A","1250A","1600A","2000A","2500A","3200A","4000A","5000A","6300A"},UPPER(D5112)),{40,63,80,100,125,160,200,250,400,630,800,1000,1250,1600,2000,2500,3200,4000,5000,6300}),0)</f>
        <v>3200</v>
      </c>
      <c r="M5112" s="9" t="str">
        <f t="shared" si="396"/>
        <v>Joint Pack</v>
      </c>
      <c r="N5112" s="9" t="str">
        <f t="shared" si="397"/>
        <v>CU</v>
      </c>
      <c r="O5112" s="13" t="str">
        <f t="shared" si="398"/>
        <v>Tin</v>
      </c>
      <c r="P5112" s="9" t="str">
        <f t="shared" si="399"/>
        <v>None</v>
      </c>
      <c r="Q5112" s="9" t="str">
        <f t="shared" si="400"/>
        <v>5</v>
      </c>
      <c r="R51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12" s="14" t="str">
        <f>IF(ProjectsDB[[#This Row],[Item Type]]="Straight Plug-In",_xlfn.TEXTJOIN("-",TRUE,M5112&amp;"-"&amp;_xlfn.LET(_xlpm.txt,ProjectsDB[[#This Row],[Assembly]],_xlpm.pos,FIND("SP",_xlpm.txt),_xlpm.pre,LEFT(_xlpm.txt,_xlpm.pos-1),IF(RIGHT(_xlpm.pre,3)="123","3PL",IF(RIGHT(_xlpm.pre,2)="12","2PL",IF(RIGHT(_xlpm.pre,1)="1","1PL","3PL")))),N5112,O5112,P5112,Q5112&amp;"W",R5112),_xlfn.TEXTJOIN("-",TRUE,M5112,N5112,O5112,P5112,Q5112&amp;"W",R5112))</f>
        <v>Joint Pack-CU-Tin-None-5W-2</v>
      </c>
      <c r="T5112" s="14" t="str">
        <f>IF(COUNTIF(Cycletime[Element Desc.],ProjectsDB[[#This Row],[Element Desc.]])&gt;0,"Found","Not Found")</f>
        <v>Found</v>
      </c>
    </row>
    <row r="5113" spans="2:20" x14ac:dyDescent="0.25">
      <c r="B5113" s="8" t="s">
        <v>10455</v>
      </c>
      <c r="C5113" s="9" t="s">
        <v>10310</v>
      </c>
      <c r="D5113" s="9" t="s">
        <v>10311</v>
      </c>
      <c r="E5113" s="10">
        <v>2</v>
      </c>
      <c r="F5113" s="15" t="s">
        <v>9868</v>
      </c>
      <c r="G5113" s="9" t="s">
        <v>37</v>
      </c>
      <c r="H5113" s="11"/>
      <c r="I5113" s="12">
        <v>425</v>
      </c>
      <c r="J5113" s="12">
        <v>425</v>
      </c>
      <c r="K5113" s="12"/>
      <c r="L5113" s="12">
        <f t="array" ref="L5113">IFERROR(LOOKUP(2^15,SEARCH({"40A","63A","80A","100A","125A","160A","200A","250A","400A","630A","800A","1000A","1250A","1600A","2000A","2500A","3200A","4000A","5000A","6300A"},UPPER(D5113)),{40,63,80,100,125,160,200,250,400,630,800,1000,1250,1600,2000,2500,3200,4000,5000,6300}),0)</f>
        <v>3200</v>
      </c>
      <c r="M5113" s="9" t="str">
        <f t="shared" si="396"/>
        <v>Flange Straight</v>
      </c>
      <c r="N5113" s="9" t="str">
        <f t="shared" si="397"/>
        <v>CU</v>
      </c>
      <c r="O5113" s="13" t="str">
        <f t="shared" si="398"/>
        <v>Tin</v>
      </c>
      <c r="P5113" s="9" t="str">
        <f t="shared" si="399"/>
        <v>PET</v>
      </c>
      <c r="Q5113" s="9" t="str">
        <f t="shared" si="400"/>
        <v>5</v>
      </c>
      <c r="R51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13" s="14" t="str">
        <f>IF(ProjectsDB[[#This Row],[Item Type]]="Straight Plug-In",_xlfn.TEXTJOIN("-",TRUE,M5113&amp;"-"&amp;_xlfn.LET(_xlpm.txt,ProjectsDB[[#This Row],[Assembly]],_xlpm.pos,FIND("SP",_xlpm.txt),_xlpm.pre,LEFT(_xlpm.txt,_xlpm.pos-1),IF(RIGHT(_xlpm.pre,3)="123","3PL",IF(RIGHT(_xlpm.pre,2)="12","2PL",IF(RIGHT(_xlpm.pre,1)="1","1PL","3PL")))),N5113,O5113,P5113,Q5113&amp;"W",R5113),_xlfn.TEXTJOIN("-",TRUE,M5113,N5113,O5113,P5113,Q5113&amp;"W",R5113))</f>
        <v>Flange Straight-CU-Tin-PET-5W-2</v>
      </c>
      <c r="T5113" s="14" t="str">
        <f>IF(COUNTIF(Cycletime[Element Desc.],ProjectsDB[[#This Row],[Element Desc.]])&gt;0,"Found","Not Found")</f>
        <v>Found</v>
      </c>
    </row>
    <row r="5114" spans="2:20" x14ac:dyDescent="0.25">
      <c r="B5114" s="8" t="s">
        <v>10456</v>
      </c>
      <c r="C5114" s="9" t="s">
        <v>10345</v>
      </c>
      <c r="D5114" s="9" t="s">
        <v>10346</v>
      </c>
      <c r="E5114" s="10">
        <v>1</v>
      </c>
      <c r="F5114" s="15" t="s">
        <v>9868</v>
      </c>
      <c r="G5114" s="9" t="s">
        <v>37</v>
      </c>
      <c r="H5114" s="11"/>
      <c r="I5114" s="12">
        <v>3000</v>
      </c>
      <c r="J5114" s="12"/>
      <c r="K5114" s="12"/>
      <c r="L5114" s="12">
        <f t="array" ref="L5114">IFERROR(LOOKUP(2^15,SEARCH({"40A","63A","80A","100A","125A","160A","200A","250A","400A","630A","800A","1000A","1250A","1600A","2000A","2500A","3200A","4000A","5000A","6300A"},UPPER(D5114)),{40,63,80,100,125,160,200,250,400,630,800,1000,1250,1600,2000,2500,3200,4000,5000,6300}),0)</f>
        <v>3200</v>
      </c>
      <c r="M5114" s="9" t="str">
        <f t="shared" si="396"/>
        <v>Straight Feeder</v>
      </c>
      <c r="N5114" s="9" t="str">
        <f t="shared" si="397"/>
        <v>CU</v>
      </c>
      <c r="O5114" s="13" t="str">
        <f t="shared" si="398"/>
        <v>Tin</v>
      </c>
      <c r="P5114" s="9" t="str">
        <f t="shared" si="399"/>
        <v>PET</v>
      </c>
      <c r="Q5114" s="9" t="str">
        <f t="shared" si="400"/>
        <v>5</v>
      </c>
      <c r="R51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14" s="14" t="str">
        <f>IF(ProjectsDB[[#This Row],[Item Type]]="Straight Plug-In",_xlfn.TEXTJOIN("-",TRUE,M5114&amp;"-"&amp;_xlfn.LET(_xlpm.txt,ProjectsDB[[#This Row],[Assembly]],_xlpm.pos,FIND("SP",_xlpm.txt),_xlpm.pre,LEFT(_xlpm.txt,_xlpm.pos-1),IF(RIGHT(_xlpm.pre,3)="123","3PL",IF(RIGHT(_xlpm.pre,2)="12","2PL",IF(RIGHT(_xlpm.pre,1)="1","1PL","3PL")))),N5114,O5114,P5114,Q5114&amp;"W",R5114),_xlfn.TEXTJOIN("-",TRUE,M5114,N5114,O5114,P5114,Q5114&amp;"W",R5114))</f>
        <v>Straight Feeder-CU-Tin-PET-5W-2</v>
      </c>
      <c r="T5114" s="14" t="str">
        <f>IF(COUNTIF(Cycletime[Element Desc.],ProjectsDB[[#This Row],[Element Desc.]])&gt;0,"Found","Not Found")</f>
        <v>Found</v>
      </c>
    </row>
    <row r="5115" spans="2:20" x14ac:dyDescent="0.25">
      <c r="B5115" s="8" t="s">
        <v>10457</v>
      </c>
      <c r="C5115" s="9" t="s">
        <v>10351</v>
      </c>
      <c r="D5115" s="9" t="s">
        <v>10352</v>
      </c>
      <c r="E5115" s="10">
        <v>2</v>
      </c>
      <c r="F5115" s="15" t="s">
        <v>9868</v>
      </c>
      <c r="G5115" s="9" t="s">
        <v>37</v>
      </c>
      <c r="H5115" s="11"/>
      <c r="I5115" s="12">
        <v>425</v>
      </c>
      <c r="J5115" s="12"/>
      <c r="K5115" s="12"/>
      <c r="L5115" s="12">
        <f t="array" ref="L5115">IFERROR(LOOKUP(2^15,SEARCH({"40A","63A","80A","100A","125A","160A","200A","250A","400A","630A","800A","1000A","1250A","1600A","2000A","2500A","3200A","4000A","5000A","6300A"},UPPER(D5115)),{40,63,80,100,125,160,200,250,400,630,800,1000,1250,1600,2000,2500,3200,4000,5000,6300}),0)</f>
        <v>3200</v>
      </c>
      <c r="M5115" s="9" t="str">
        <f t="shared" si="396"/>
        <v>Flange Straight</v>
      </c>
      <c r="N5115" s="9" t="str">
        <f t="shared" si="397"/>
        <v>CU</v>
      </c>
      <c r="O5115" s="13" t="str">
        <f t="shared" si="398"/>
        <v>Tin</v>
      </c>
      <c r="P5115" s="9" t="str">
        <f t="shared" si="399"/>
        <v>PET</v>
      </c>
      <c r="Q5115" s="9" t="str">
        <f t="shared" si="400"/>
        <v>5</v>
      </c>
      <c r="R51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15" s="14" t="str">
        <f>IF(ProjectsDB[[#This Row],[Item Type]]="Straight Plug-In",_xlfn.TEXTJOIN("-",TRUE,M5115&amp;"-"&amp;_xlfn.LET(_xlpm.txt,ProjectsDB[[#This Row],[Assembly]],_xlpm.pos,FIND("SP",_xlpm.txt),_xlpm.pre,LEFT(_xlpm.txt,_xlpm.pos-1),IF(RIGHT(_xlpm.pre,3)="123","3PL",IF(RIGHT(_xlpm.pre,2)="12","2PL",IF(RIGHT(_xlpm.pre,1)="1","1PL","3PL")))),N5115,O5115,P5115,Q5115&amp;"W",R5115),_xlfn.TEXTJOIN("-",TRUE,M5115,N5115,O5115,P5115,Q5115&amp;"W",R5115))</f>
        <v>Flange Straight-CU-Tin-PET-5W-2</v>
      </c>
      <c r="T5115" s="14" t="str">
        <f>IF(COUNTIF(Cycletime[Element Desc.],ProjectsDB[[#This Row],[Element Desc.]])&gt;0,"Found","Not Found")</f>
        <v>Found</v>
      </c>
    </row>
    <row r="5116" spans="2:20" x14ac:dyDescent="0.25">
      <c r="B5116" s="8" t="s">
        <v>10458</v>
      </c>
      <c r="C5116" s="9" t="s">
        <v>10333</v>
      </c>
      <c r="D5116" s="9" t="s">
        <v>10334</v>
      </c>
      <c r="E5116" s="10">
        <v>1</v>
      </c>
      <c r="F5116" s="15" t="s">
        <v>9868</v>
      </c>
      <c r="G5116" s="9" t="s">
        <v>37</v>
      </c>
      <c r="H5116" s="11"/>
      <c r="I5116" s="12">
        <v>1600</v>
      </c>
      <c r="J5116" s="12"/>
      <c r="K5116" s="12"/>
      <c r="L5116" s="12">
        <f t="array" ref="L5116">IFERROR(LOOKUP(2^15,SEARCH({"40A","63A","80A","100A","125A","160A","200A","250A","400A","630A","800A","1000A","1250A","1600A","2000A","2500A","3200A","4000A","5000A","6300A"},UPPER(D5116)),{40,63,80,100,125,160,200,250,400,630,800,1000,1250,1600,2000,2500,3200,4000,5000,6300}),0)</f>
        <v>3200</v>
      </c>
      <c r="M5116" s="9" t="str">
        <f t="shared" si="396"/>
        <v>Straight Feeder</v>
      </c>
      <c r="N5116" s="9" t="str">
        <f t="shared" si="397"/>
        <v>CU</v>
      </c>
      <c r="O5116" s="13" t="str">
        <f t="shared" si="398"/>
        <v>Tin</v>
      </c>
      <c r="P5116" s="9" t="str">
        <f t="shared" si="399"/>
        <v>PET</v>
      </c>
      <c r="Q5116" s="9" t="str">
        <f t="shared" si="400"/>
        <v>5</v>
      </c>
      <c r="R51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16" s="14" t="str">
        <f>IF(ProjectsDB[[#This Row],[Item Type]]="Straight Plug-In",_xlfn.TEXTJOIN("-",TRUE,M5116&amp;"-"&amp;_xlfn.LET(_xlpm.txt,ProjectsDB[[#This Row],[Assembly]],_xlpm.pos,FIND("SP",_xlpm.txt),_xlpm.pre,LEFT(_xlpm.txt,_xlpm.pos-1),IF(RIGHT(_xlpm.pre,3)="123","3PL",IF(RIGHT(_xlpm.pre,2)="12","2PL",IF(RIGHT(_xlpm.pre,1)="1","1PL","3PL")))),N5116,O5116,P5116,Q5116&amp;"W",R5116),_xlfn.TEXTJOIN("-",TRUE,M5116,N5116,O5116,P5116,Q5116&amp;"W",R5116))</f>
        <v>Straight Feeder-CU-Tin-PET-5W-2</v>
      </c>
      <c r="T5116" s="14" t="str">
        <f>IF(COUNTIF(Cycletime[Element Desc.],ProjectsDB[[#This Row],[Element Desc.]])&gt;0,"Found","Not Found")</f>
        <v>Found</v>
      </c>
    </row>
    <row r="5117" spans="2:20" x14ac:dyDescent="0.25">
      <c r="B5117" s="8" t="s">
        <v>10459</v>
      </c>
      <c r="C5117" s="9" t="s">
        <v>10336</v>
      </c>
      <c r="D5117" s="9" t="s">
        <v>10337</v>
      </c>
      <c r="E5117" s="10">
        <v>1</v>
      </c>
      <c r="F5117" s="15" t="s">
        <v>9868</v>
      </c>
      <c r="G5117" s="9" t="s">
        <v>37</v>
      </c>
      <c r="H5117" s="11"/>
      <c r="I5117" s="12">
        <v>430</v>
      </c>
      <c r="J5117" s="12">
        <v>430</v>
      </c>
      <c r="K5117" s="12"/>
      <c r="L5117" s="12">
        <f t="array" ref="L5117">IFERROR(LOOKUP(2^15,SEARCH({"40A","63A","80A","100A","125A","160A","200A","250A","400A","630A","800A","1000A","1250A","1600A","2000A","2500A","3200A","4000A","5000A","6300A"},UPPER(D5117)),{40,63,80,100,125,160,200,250,400,630,800,1000,1250,1600,2000,2500,3200,4000,5000,6300}),0)</f>
        <v>3200</v>
      </c>
      <c r="M5117" s="9" t="str">
        <f t="shared" si="396"/>
        <v>Elbow Edge</v>
      </c>
      <c r="N5117" s="9" t="str">
        <f t="shared" si="397"/>
        <v>CU</v>
      </c>
      <c r="O5117" s="13" t="str">
        <f t="shared" si="398"/>
        <v>Tin</v>
      </c>
      <c r="P5117" s="9" t="str">
        <f t="shared" si="399"/>
        <v>PET</v>
      </c>
      <c r="Q5117" s="9" t="str">
        <f t="shared" si="400"/>
        <v>5</v>
      </c>
      <c r="R51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17" s="14" t="str">
        <f>IF(ProjectsDB[[#This Row],[Item Type]]="Straight Plug-In",_xlfn.TEXTJOIN("-",TRUE,M5117&amp;"-"&amp;_xlfn.LET(_xlpm.txt,ProjectsDB[[#This Row],[Assembly]],_xlpm.pos,FIND("SP",_xlpm.txt),_xlpm.pre,LEFT(_xlpm.txt,_xlpm.pos-1),IF(RIGHT(_xlpm.pre,3)="123","3PL",IF(RIGHT(_xlpm.pre,2)="12","2PL",IF(RIGHT(_xlpm.pre,1)="1","1PL","3PL")))),N5117,O5117,P5117,Q5117&amp;"W",R5117),_xlfn.TEXTJOIN("-",TRUE,M5117,N5117,O5117,P5117,Q5117&amp;"W",R5117))</f>
        <v>Elbow Edge-CU-Tin-PET-5W-2</v>
      </c>
      <c r="T5117" s="14" t="str">
        <f>IF(COUNTIF(Cycletime[Element Desc.],ProjectsDB[[#This Row],[Element Desc.]])&gt;0,"Found","Not Found")</f>
        <v>Found</v>
      </c>
    </row>
    <row r="5118" spans="2:20" x14ac:dyDescent="0.25">
      <c r="B5118" s="8" t="s">
        <v>10460</v>
      </c>
      <c r="C5118" s="9" t="s">
        <v>10348</v>
      </c>
      <c r="D5118" s="9" t="s">
        <v>10349</v>
      </c>
      <c r="E5118" s="10">
        <v>1</v>
      </c>
      <c r="F5118" s="15" t="s">
        <v>9868</v>
      </c>
      <c r="G5118" s="9" t="s">
        <v>37</v>
      </c>
      <c r="H5118" s="11"/>
      <c r="I5118" s="12">
        <v>300</v>
      </c>
      <c r="J5118" s="12">
        <v>300</v>
      </c>
      <c r="K5118" s="12"/>
      <c r="L5118" s="12">
        <f t="array" ref="L5118">IFERROR(LOOKUP(2^15,SEARCH({"40A","63A","80A","100A","125A","160A","200A","250A","400A","630A","800A","1000A","1250A","1600A","2000A","2500A","3200A","4000A","5000A","6300A"},UPPER(D5118)),{40,63,80,100,125,160,200,250,400,630,800,1000,1250,1600,2000,2500,3200,4000,5000,6300}),0)</f>
        <v>3200</v>
      </c>
      <c r="M5118" s="9" t="str">
        <f t="shared" si="396"/>
        <v>Elbow Flat</v>
      </c>
      <c r="N5118" s="9" t="str">
        <f t="shared" si="397"/>
        <v>CU</v>
      </c>
      <c r="O5118" s="13" t="str">
        <f t="shared" si="398"/>
        <v>Tin</v>
      </c>
      <c r="P5118" s="9" t="str">
        <f t="shared" si="399"/>
        <v>PET</v>
      </c>
      <c r="Q5118" s="9" t="str">
        <f t="shared" si="400"/>
        <v>5</v>
      </c>
      <c r="R51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18" s="14" t="str">
        <f>IF(ProjectsDB[[#This Row],[Item Type]]="Straight Plug-In",_xlfn.TEXTJOIN("-",TRUE,M5118&amp;"-"&amp;_xlfn.LET(_xlpm.txt,ProjectsDB[[#This Row],[Assembly]],_xlpm.pos,FIND("SP",_xlpm.txt),_xlpm.pre,LEFT(_xlpm.txt,_xlpm.pos-1),IF(RIGHT(_xlpm.pre,3)="123","3PL",IF(RIGHT(_xlpm.pre,2)="12","2PL",IF(RIGHT(_xlpm.pre,1)="1","1PL","3PL")))),N5118,O5118,P5118,Q5118&amp;"W",R5118),_xlfn.TEXTJOIN("-",TRUE,M5118,N5118,O5118,P5118,Q5118&amp;"W",R5118))</f>
        <v>Elbow Flat-CU-Tin-PET-5W-2</v>
      </c>
      <c r="T5118" s="14" t="str">
        <f>IF(COUNTIF(Cycletime[Element Desc.],ProjectsDB[[#This Row],[Element Desc.]])&gt;0,"Found","Not Found")</f>
        <v>Found</v>
      </c>
    </row>
    <row r="5119" spans="2:20" x14ac:dyDescent="0.25">
      <c r="B5119" s="8" t="s">
        <v>10461</v>
      </c>
      <c r="C5119" s="9" t="s">
        <v>10339</v>
      </c>
      <c r="D5119" s="9" t="s">
        <v>10340</v>
      </c>
      <c r="E5119" s="10">
        <v>1</v>
      </c>
      <c r="F5119" s="15" t="s">
        <v>9868</v>
      </c>
      <c r="G5119" s="9" t="s">
        <v>37</v>
      </c>
      <c r="H5119" s="11"/>
      <c r="I5119" s="12">
        <v>580</v>
      </c>
      <c r="J5119" s="12"/>
      <c r="K5119" s="12"/>
      <c r="L5119" s="12">
        <f t="array" ref="L5119">IFERROR(LOOKUP(2^15,SEARCH({"40A","63A","80A","100A","125A","160A","200A","250A","400A","630A","800A","1000A","1250A","1600A","2000A","2500A","3200A","4000A","5000A","6300A"},UPPER(D5119)),{40,63,80,100,125,160,200,250,400,630,800,1000,1250,1600,2000,2500,3200,4000,5000,6300}),0)</f>
        <v>3200</v>
      </c>
      <c r="M5119" s="9" t="str">
        <f t="shared" si="396"/>
        <v>Straight Feeder</v>
      </c>
      <c r="N5119" s="9" t="str">
        <f t="shared" si="397"/>
        <v>CU</v>
      </c>
      <c r="O5119" s="13" t="str">
        <f t="shared" si="398"/>
        <v>Tin</v>
      </c>
      <c r="P5119" s="9" t="str">
        <f t="shared" si="399"/>
        <v>PET</v>
      </c>
      <c r="Q5119" s="9" t="str">
        <f t="shared" si="400"/>
        <v>5</v>
      </c>
      <c r="R51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19" s="14" t="str">
        <f>IF(ProjectsDB[[#This Row],[Item Type]]="Straight Plug-In",_xlfn.TEXTJOIN("-",TRUE,M5119&amp;"-"&amp;_xlfn.LET(_xlpm.txt,ProjectsDB[[#This Row],[Assembly]],_xlpm.pos,FIND("SP",_xlpm.txt),_xlpm.pre,LEFT(_xlpm.txt,_xlpm.pos-1),IF(RIGHT(_xlpm.pre,3)="123","3PL",IF(RIGHT(_xlpm.pre,2)="12","2PL",IF(RIGHT(_xlpm.pre,1)="1","1PL","3PL")))),N5119,O5119,P5119,Q5119&amp;"W",R5119),_xlfn.TEXTJOIN("-",TRUE,M5119,N5119,O5119,P5119,Q5119&amp;"W",R5119))</f>
        <v>Straight Feeder-CU-Tin-PET-5W-2</v>
      </c>
      <c r="T5119" s="14" t="str">
        <f>IF(COUNTIF(Cycletime[Element Desc.],ProjectsDB[[#This Row],[Element Desc.]])&gt;0,"Found","Not Found")</f>
        <v>Found</v>
      </c>
    </row>
    <row r="5120" spans="2:20" x14ac:dyDescent="0.25">
      <c r="B5120" s="8" t="s">
        <v>10462</v>
      </c>
      <c r="C5120" s="9" t="s">
        <v>10342</v>
      </c>
      <c r="D5120" s="9" t="s">
        <v>10343</v>
      </c>
      <c r="E5120" s="10">
        <v>6</v>
      </c>
      <c r="F5120" s="15" t="s">
        <v>9868</v>
      </c>
      <c r="G5120" s="9" t="s">
        <v>37</v>
      </c>
      <c r="H5120" s="11"/>
      <c r="I5120" s="12"/>
      <c r="J5120" s="12"/>
      <c r="K5120" s="12"/>
      <c r="L5120" s="12">
        <f t="array" ref="L5120">IFERROR(LOOKUP(2^15,SEARCH({"40A","63A","80A","100A","125A","160A","200A","250A","400A","630A","800A","1000A","1250A","1600A","2000A","2500A","3200A","4000A","5000A","6300A"},UPPER(D5120)),{40,63,80,100,125,160,200,250,400,630,800,1000,1250,1600,2000,2500,3200,4000,5000,6300}),0)</f>
        <v>3200</v>
      </c>
      <c r="M5120" s="9" t="str">
        <f t="shared" si="396"/>
        <v>Joint Pack</v>
      </c>
      <c r="N5120" s="9" t="str">
        <f t="shared" si="397"/>
        <v>CU</v>
      </c>
      <c r="O5120" s="13" t="str">
        <f t="shared" si="398"/>
        <v>Tin</v>
      </c>
      <c r="P5120" s="9" t="str">
        <f t="shared" si="399"/>
        <v>None</v>
      </c>
      <c r="Q5120" s="9" t="str">
        <f t="shared" si="400"/>
        <v>5</v>
      </c>
      <c r="R51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20" s="14" t="str">
        <f>IF(ProjectsDB[[#This Row],[Item Type]]="Straight Plug-In",_xlfn.TEXTJOIN("-",TRUE,M5120&amp;"-"&amp;_xlfn.LET(_xlpm.txt,ProjectsDB[[#This Row],[Assembly]],_xlpm.pos,FIND("SP",_xlpm.txt),_xlpm.pre,LEFT(_xlpm.txt,_xlpm.pos-1),IF(RIGHT(_xlpm.pre,3)="123","3PL",IF(RIGHT(_xlpm.pre,2)="12","2PL",IF(RIGHT(_xlpm.pre,1)="1","1PL","3PL")))),N5120,O5120,P5120,Q5120&amp;"W",R5120),_xlfn.TEXTJOIN("-",TRUE,M5120,N5120,O5120,P5120,Q5120&amp;"W",R5120))</f>
        <v>Joint Pack-CU-Tin-None-5W-2</v>
      </c>
      <c r="T5120" s="14" t="str">
        <f>IF(COUNTIF(Cycletime[Element Desc.],ProjectsDB[[#This Row],[Element Desc.]])&gt;0,"Found","Not Found")</f>
        <v>Found</v>
      </c>
    </row>
    <row r="5121" spans="2:20" x14ac:dyDescent="0.25">
      <c r="B5121" s="8" t="s">
        <v>10463</v>
      </c>
      <c r="C5121" s="9" t="s">
        <v>10351</v>
      </c>
      <c r="D5121" s="9" t="s">
        <v>10352</v>
      </c>
      <c r="E5121" s="10">
        <v>2</v>
      </c>
      <c r="F5121" s="15" t="s">
        <v>9868</v>
      </c>
      <c r="G5121" s="9" t="s">
        <v>37</v>
      </c>
      <c r="H5121" s="11"/>
      <c r="I5121" s="12">
        <v>425</v>
      </c>
      <c r="J5121" s="12"/>
      <c r="K5121" s="12"/>
      <c r="L5121" s="12">
        <f t="array" ref="L5121">IFERROR(LOOKUP(2^15,SEARCH({"40A","63A","80A","100A","125A","160A","200A","250A","400A","630A","800A","1000A","1250A","1600A","2000A","2500A","3200A","4000A","5000A","6300A"},UPPER(D5121)),{40,63,80,100,125,160,200,250,400,630,800,1000,1250,1600,2000,2500,3200,4000,5000,6300}),0)</f>
        <v>3200</v>
      </c>
      <c r="M5121" s="9" t="str">
        <f t="shared" si="396"/>
        <v>Flange Straight</v>
      </c>
      <c r="N5121" s="9" t="str">
        <f t="shared" si="397"/>
        <v>CU</v>
      </c>
      <c r="O5121" s="13" t="str">
        <f t="shared" si="398"/>
        <v>Tin</v>
      </c>
      <c r="P5121" s="9" t="str">
        <f t="shared" si="399"/>
        <v>PET</v>
      </c>
      <c r="Q5121" s="9" t="str">
        <f t="shared" si="400"/>
        <v>5</v>
      </c>
      <c r="R51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21" s="14" t="str">
        <f>IF(ProjectsDB[[#This Row],[Item Type]]="Straight Plug-In",_xlfn.TEXTJOIN("-",TRUE,M5121&amp;"-"&amp;_xlfn.LET(_xlpm.txt,ProjectsDB[[#This Row],[Assembly]],_xlpm.pos,FIND("SP",_xlpm.txt),_xlpm.pre,LEFT(_xlpm.txt,_xlpm.pos-1),IF(RIGHT(_xlpm.pre,3)="123","3PL",IF(RIGHT(_xlpm.pre,2)="12","2PL",IF(RIGHT(_xlpm.pre,1)="1","1PL","3PL")))),N5121,O5121,P5121,Q5121&amp;"W",R5121),_xlfn.TEXTJOIN("-",TRUE,M5121,N5121,O5121,P5121,Q5121&amp;"W",R5121))</f>
        <v>Flange Straight-CU-Tin-PET-5W-2</v>
      </c>
      <c r="T5121" s="14" t="str">
        <f>IF(COUNTIF(Cycletime[Element Desc.],ProjectsDB[[#This Row],[Element Desc.]])&gt;0,"Found","Not Found")</f>
        <v>Found</v>
      </c>
    </row>
    <row r="5122" spans="2:20" x14ac:dyDescent="0.25">
      <c r="B5122" s="8" t="s">
        <v>10464</v>
      </c>
      <c r="C5122" s="9" t="s">
        <v>10339</v>
      </c>
      <c r="D5122" s="9" t="s">
        <v>10340</v>
      </c>
      <c r="E5122" s="10">
        <v>1</v>
      </c>
      <c r="F5122" s="15" t="s">
        <v>9868</v>
      </c>
      <c r="G5122" s="9" t="s">
        <v>37</v>
      </c>
      <c r="H5122" s="11"/>
      <c r="I5122" s="12">
        <v>580</v>
      </c>
      <c r="J5122" s="12"/>
      <c r="K5122" s="12"/>
      <c r="L5122" s="12">
        <f t="array" ref="L5122">IFERROR(LOOKUP(2^15,SEARCH({"40A","63A","80A","100A","125A","160A","200A","250A","400A","630A","800A","1000A","1250A","1600A","2000A","2500A","3200A","4000A","5000A","6300A"},UPPER(D5122)),{40,63,80,100,125,160,200,250,400,630,800,1000,1250,1600,2000,2500,3200,4000,5000,6300}),0)</f>
        <v>3200</v>
      </c>
      <c r="M5122" s="9" t="str">
        <f t="shared" si="396"/>
        <v>Straight Feeder</v>
      </c>
      <c r="N5122" s="9" t="str">
        <f t="shared" si="397"/>
        <v>CU</v>
      </c>
      <c r="O5122" s="13" t="str">
        <f t="shared" si="398"/>
        <v>Tin</v>
      </c>
      <c r="P5122" s="9" t="str">
        <f t="shared" si="399"/>
        <v>PET</v>
      </c>
      <c r="Q5122" s="9" t="str">
        <f t="shared" si="400"/>
        <v>5</v>
      </c>
      <c r="R51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22" s="14" t="str">
        <f>IF(ProjectsDB[[#This Row],[Item Type]]="Straight Plug-In",_xlfn.TEXTJOIN("-",TRUE,M5122&amp;"-"&amp;_xlfn.LET(_xlpm.txt,ProjectsDB[[#This Row],[Assembly]],_xlpm.pos,FIND("SP",_xlpm.txt),_xlpm.pre,LEFT(_xlpm.txt,_xlpm.pos-1),IF(RIGHT(_xlpm.pre,3)="123","3PL",IF(RIGHT(_xlpm.pre,2)="12","2PL",IF(RIGHT(_xlpm.pre,1)="1","1PL","3PL")))),N5122,O5122,P5122,Q5122&amp;"W",R5122),_xlfn.TEXTJOIN("-",TRUE,M5122,N5122,O5122,P5122,Q5122&amp;"W",R5122))</f>
        <v>Straight Feeder-CU-Tin-PET-5W-2</v>
      </c>
      <c r="T5122" s="14" t="str">
        <f>IF(COUNTIF(Cycletime[Element Desc.],ProjectsDB[[#This Row],[Element Desc.]])&gt;0,"Found","Not Found")</f>
        <v>Found</v>
      </c>
    </row>
    <row r="5123" spans="2:20" x14ac:dyDescent="0.25">
      <c r="B5123" s="8" t="s">
        <v>10465</v>
      </c>
      <c r="C5123" s="9" t="s">
        <v>10356</v>
      </c>
      <c r="D5123" s="9" t="s">
        <v>10357</v>
      </c>
      <c r="E5123" s="10">
        <v>2</v>
      </c>
      <c r="F5123" s="15" t="s">
        <v>9868</v>
      </c>
      <c r="G5123" s="9" t="s">
        <v>37</v>
      </c>
      <c r="H5123" s="11"/>
      <c r="I5123" s="12">
        <v>300</v>
      </c>
      <c r="J5123" s="12">
        <v>300</v>
      </c>
      <c r="K5123" s="12"/>
      <c r="L5123" s="12">
        <f t="array" ref="L5123">IFERROR(LOOKUP(2^15,SEARCH({"40A","63A","80A","100A","125A","160A","200A","250A","400A","630A","800A","1000A","1250A","1600A","2000A","2500A","3200A","4000A","5000A","6300A"},UPPER(D5123)),{40,63,80,100,125,160,200,250,400,630,800,1000,1250,1600,2000,2500,3200,4000,5000,6300}),0)</f>
        <v>3200</v>
      </c>
      <c r="M5123" s="9" t="str">
        <f t="shared" si="396"/>
        <v>Elbow Flat</v>
      </c>
      <c r="N5123" s="9" t="str">
        <f t="shared" si="397"/>
        <v>CU</v>
      </c>
      <c r="O5123" s="13" t="str">
        <f t="shared" si="398"/>
        <v>Tin</v>
      </c>
      <c r="P5123" s="9" t="str">
        <f t="shared" si="399"/>
        <v>PET</v>
      </c>
      <c r="Q5123" s="9" t="str">
        <f t="shared" si="400"/>
        <v>5</v>
      </c>
      <c r="R51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23" s="14" t="str">
        <f>IF(ProjectsDB[[#This Row],[Item Type]]="Straight Plug-In",_xlfn.TEXTJOIN("-",TRUE,M5123&amp;"-"&amp;_xlfn.LET(_xlpm.txt,ProjectsDB[[#This Row],[Assembly]],_xlpm.pos,FIND("SP",_xlpm.txt),_xlpm.pre,LEFT(_xlpm.txt,_xlpm.pos-1),IF(RIGHT(_xlpm.pre,3)="123","3PL",IF(RIGHT(_xlpm.pre,2)="12","2PL",IF(RIGHT(_xlpm.pre,1)="1","1PL","3PL")))),N5123,O5123,P5123,Q5123&amp;"W",R5123),_xlfn.TEXTJOIN("-",TRUE,M5123,N5123,O5123,P5123,Q5123&amp;"W",R5123))</f>
        <v>Elbow Flat-CU-Tin-PET-5W-2</v>
      </c>
      <c r="T5123" s="14" t="str">
        <f>IF(COUNTIF(Cycletime[Element Desc.],ProjectsDB[[#This Row],[Element Desc.]])&gt;0,"Found","Not Found")</f>
        <v>Found</v>
      </c>
    </row>
    <row r="5124" spans="2:20" x14ac:dyDescent="0.25">
      <c r="B5124" s="8" t="s">
        <v>10466</v>
      </c>
      <c r="C5124" s="9" t="s">
        <v>10359</v>
      </c>
      <c r="D5124" s="9" t="s">
        <v>10360</v>
      </c>
      <c r="E5124" s="10">
        <v>1</v>
      </c>
      <c r="F5124" s="15" t="s">
        <v>9868</v>
      </c>
      <c r="G5124" s="9" t="s">
        <v>37</v>
      </c>
      <c r="H5124" s="11"/>
      <c r="I5124" s="12">
        <v>2350</v>
      </c>
      <c r="J5124" s="12"/>
      <c r="K5124" s="12"/>
      <c r="L5124" s="12">
        <f t="array" ref="L5124">IFERROR(LOOKUP(2^15,SEARCH({"40A","63A","80A","100A","125A","160A","200A","250A","400A","630A","800A","1000A","1250A","1600A","2000A","2500A","3200A","4000A","5000A","6300A"},UPPER(D5124)),{40,63,80,100,125,160,200,250,400,630,800,1000,1250,1600,2000,2500,3200,4000,5000,6300}),0)</f>
        <v>3200</v>
      </c>
      <c r="M5124" s="9" t="str">
        <f t="shared" ref="M5124:M5187" si="401">_xlfn.LET(_xlpm.d,UPPER(TRIM(SUBSTITUTE(SUBSTITUTE(D5124,CHAR(160),"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124" s="9" t="str">
        <f t="shared" ref="N5124:N5187" si="402">IF(ISNUMBER(SEARCH("CU",D5124)),"CU",IF(ISNUMBER(SEARCH("AL",D5124)),"AL",IF(ISNUMBER(SEARCH("Copper",D5124)),"CU","SH")))</f>
        <v>CU</v>
      </c>
      <c r="O5124" s="13" t="str">
        <f t="shared" ref="O5124:O5187" si="403">IF(ISNUMBER(SEARCH("Silver",D5124)),"Silver",IF(ISNUMBER(SEARCH("Tin",D5124)),"Tin","None"))</f>
        <v>Tin</v>
      </c>
      <c r="P5124" s="9" t="str">
        <f t="shared" ref="P5124:P5187" si="404">IF(ISNUMBER(SEARCH("Epoxy",D5124)),"Epoxy",IF(ISNUMBER(SEARCH("PET",D5124)),"PET","None"))</f>
        <v>PET</v>
      </c>
      <c r="Q5124" s="9" t="str">
        <f t="shared" ref="Q5124:Q5187" si="405">IF(ISNUMBER(SEARCH("3-Wire",D5124)),"3",IF(ISNUMBER(SEARCH("4-Wire",D5124)),"4",IF(ISNUMBER(SEARCH("5-Wire",D5124)),"5",IF(ISNUMBER(SEARCH("6-Wire",D5124)),"6","0"))))</f>
        <v>5</v>
      </c>
      <c r="R51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24" s="14" t="str">
        <f>IF(ProjectsDB[[#This Row],[Item Type]]="Straight Plug-In",_xlfn.TEXTJOIN("-",TRUE,M5124&amp;"-"&amp;_xlfn.LET(_xlpm.txt,ProjectsDB[[#This Row],[Assembly]],_xlpm.pos,FIND("SP",_xlpm.txt),_xlpm.pre,LEFT(_xlpm.txt,_xlpm.pos-1),IF(RIGHT(_xlpm.pre,3)="123","3PL",IF(RIGHT(_xlpm.pre,2)="12","2PL",IF(RIGHT(_xlpm.pre,1)="1","1PL","3PL")))),N5124,O5124,P5124,Q5124&amp;"W",R5124),_xlfn.TEXTJOIN("-",TRUE,M5124,N5124,O5124,P5124,Q5124&amp;"W",R5124))</f>
        <v>Straight Feeder-CU-Tin-PET-5W-2</v>
      </c>
      <c r="T5124" s="14" t="str">
        <f>IF(COUNTIF(Cycletime[Element Desc.],ProjectsDB[[#This Row],[Element Desc.]])&gt;0,"Found","Not Found")</f>
        <v>Found</v>
      </c>
    </row>
    <row r="5125" spans="2:20" x14ac:dyDescent="0.25">
      <c r="B5125" s="8" t="s">
        <v>10467</v>
      </c>
      <c r="C5125" s="9" t="s">
        <v>10342</v>
      </c>
      <c r="D5125" s="9" t="s">
        <v>10343</v>
      </c>
      <c r="E5125" s="10">
        <v>5</v>
      </c>
      <c r="F5125" s="15" t="s">
        <v>9868</v>
      </c>
      <c r="G5125" s="9" t="s">
        <v>37</v>
      </c>
      <c r="H5125" s="11"/>
      <c r="I5125" s="12"/>
      <c r="J5125" s="12"/>
      <c r="K5125" s="12"/>
      <c r="L5125" s="12">
        <f t="array" ref="L5125">IFERROR(LOOKUP(2^15,SEARCH({"40A","63A","80A","100A","125A","160A","200A","250A","400A","630A","800A","1000A","1250A","1600A","2000A","2500A","3200A","4000A","5000A","6300A"},UPPER(D5125)),{40,63,80,100,125,160,200,250,400,630,800,1000,1250,1600,2000,2500,3200,4000,5000,6300}),0)</f>
        <v>3200</v>
      </c>
      <c r="M5125" s="9" t="str">
        <f t="shared" si="401"/>
        <v>Joint Pack</v>
      </c>
      <c r="N5125" s="9" t="str">
        <f t="shared" si="402"/>
        <v>CU</v>
      </c>
      <c r="O5125" s="13" t="str">
        <f t="shared" si="403"/>
        <v>Tin</v>
      </c>
      <c r="P5125" s="9" t="str">
        <f t="shared" si="404"/>
        <v>None</v>
      </c>
      <c r="Q5125" s="9" t="str">
        <f t="shared" si="405"/>
        <v>5</v>
      </c>
      <c r="R51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25" s="14" t="str">
        <f>IF(ProjectsDB[[#This Row],[Item Type]]="Straight Plug-In",_xlfn.TEXTJOIN("-",TRUE,M5125&amp;"-"&amp;_xlfn.LET(_xlpm.txt,ProjectsDB[[#This Row],[Assembly]],_xlpm.pos,FIND("SP",_xlpm.txt),_xlpm.pre,LEFT(_xlpm.txt,_xlpm.pos-1),IF(RIGHT(_xlpm.pre,3)="123","3PL",IF(RIGHT(_xlpm.pre,2)="12","2PL",IF(RIGHT(_xlpm.pre,1)="1","1PL","3PL")))),N5125,O5125,P5125,Q5125&amp;"W",R5125),_xlfn.TEXTJOIN("-",TRUE,M5125,N5125,O5125,P5125,Q5125&amp;"W",R5125))</f>
        <v>Joint Pack-CU-Tin-None-5W-2</v>
      </c>
      <c r="T5125" s="14" t="str">
        <f>IF(COUNTIF(Cycletime[Element Desc.],ProjectsDB[[#This Row],[Element Desc.]])&gt;0,"Found","Not Found")</f>
        <v>Found</v>
      </c>
    </row>
    <row r="5126" spans="2:20" x14ac:dyDescent="0.25">
      <c r="B5126" s="8" t="s">
        <v>10468</v>
      </c>
      <c r="C5126" s="9" t="s">
        <v>10351</v>
      </c>
      <c r="D5126" s="9" t="s">
        <v>10352</v>
      </c>
      <c r="E5126" s="10">
        <v>2</v>
      </c>
      <c r="F5126" s="15" t="s">
        <v>9868</v>
      </c>
      <c r="G5126" s="9" t="s">
        <v>37</v>
      </c>
      <c r="H5126" s="11"/>
      <c r="I5126" s="12">
        <v>425</v>
      </c>
      <c r="J5126" s="12"/>
      <c r="K5126" s="12"/>
      <c r="L5126" s="12">
        <f t="array" ref="L5126">IFERROR(LOOKUP(2^15,SEARCH({"40A","63A","80A","100A","125A","160A","200A","250A","400A","630A","800A","1000A","1250A","1600A","2000A","2500A","3200A","4000A","5000A","6300A"},UPPER(D5126)),{40,63,80,100,125,160,200,250,400,630,800,1000,1250,1600,2000,2500,3200,4000,5000,6300}),0)</f>
        <v>3200</v>
      </c>
      <c r="M5126" s="9" t="str">
        <f t="shared" si="401"/>
        <v>Flange Straight</v>
      </c>
      <c r="N5126" s="9" t="str">
        <f t="shared" si="402"/>
        <v>CU</v>
      </c>
      <c r="O5126" s="13" t="str">
        <f t="shared" si="403"/>
        <v>Tin</v>
      </c>
      <c r="P5126" s="9" t="str">
        <f t="shared" si="404"/>
        <v>PET</v>
      </c>
      <c r="Q5126" s="9" t="str">
        <f t="shared" si="405"/>
        <v>5</v>
      </c>
      <c r="R51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26" s="14" t="str">
        <f>IF(ProjectsDB[[#This Row],[Item Type]]="Straight Plug-In",_xlfn.TEXTJOIN("-",TRUE,M5126&amp;"-"&amp;_xlfn.LET(_xlpm.txt,ProjectsDB[[#This Row],[Assembly]],_xlpm.pos,FIND("SP",_xlpm.txt),_xlpm.pre,LEFT(_xlpm.txt,_xlpm.pos-1),IF(RIGHT(_xlpm.pre,3)="123","3PL",IF(RIGHT(_xlpm.pre,2)="12","2PL",IF(RIGHT(_xlpm.pre,1)="1","1PL","3PL")))),N5126,O5126,P5126,Q5126&amp;"W",R5126),_xlfn.TEXTJOIN("-",TRUE,M5126,N5126,O5126,P5126,Q5126&amp;"W",R5126))</f>
        <v>Flange Straight-CU-Tin-PET-5W-2</v>
      </c>
      <c r="T5126" s="14" t="str">
        <f>IF(COUNTIF(Cycletime[Element Desc.],ProjectsDB[[#This Row],[Element Desc.]])&gt;0,"Found","Not Found")</f>
        <v>Found</v>
      </c>
    </row>
    <row r="5127" spans="2:20" x14ac:dyDescent="0.25">
      <c r="B5127" s="8" t="s">
        <v>10469</v>
      </c>
      <c r="C5127" s="9" t="s">
        <v>10364</v>
      </c>
      <c r="D5127" s="9" t="s">
        <v>10365</v>
      </c>
      <c r="E5127" s="10">
        <v>1</v>
      </c>
      <c r="F5127" s="15" t="s">
        <v>9868</v>
      </c>
      <c r="G5127" s="9" t="s">
        <v>37</v>
      </c>
      <c r="H5127" s="11"/>
      <c r="I5127" s="12">
        <v>635</v>
      </c>
      <c r="J5127" s="12">
        <v>430</v>
      </c>
      <c r="K5127" s="12"/>
      <c r="L5127" s="12">
        <f t="array" ref="L5127">IFERROR(LOOKUP(2^15,SEARCH({"40A","63A","80A","100A","125A","160A","200A","250A","400A","630A","800A","1000A","1250A","1600A","2000A","2500A","3200A","4000A","5000A","6300A"},UPPER(D5127)),{40,63,80,100,125,160,200,250,400,630,800,1000,1250,1600,2000,2500,3200,4000,5000,6300}),0)</f>
        <v>3200</v>
      </c>
      <c r="M5127" s="9" t="str">
        <f t="shared" si="401"/>
        <v>Elbow Edge</v>
      </c>
      <c r="N5127" s="9" t="str">
        <f t="shared" si="402"/>
        <v>CU</v>
      </c>
      <c r="O5127" s="13" t="str">
        <f t="shared" si="403"/>
        <v>Tin</v>
      </c>
      <c r="P5127" s="9" t="str">
        <f t="shared" si="404"/>
        <v>PET</v>
      </c>
      <c r="Q5127" s="9" t="str">
        <f t="shared" si="405"/>
        <v>5</v>
      </c>
      <c r="R51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27" s="14" t="str">
        <f>IF(ProjectsDB[[#This Row],[Item Type]]="Straight Plug-In",_xlfn.TEXTJOIN("-",TRUE,M5127&amp;"-"&amp;_xlfn.LET(_xlpm.txt,ProjectsDB[[#This Row],[Assembly]],_xlpm.pos,FIND("SP",_xlpm.txt),_xlpm.pre,LEFT(_xlpm.txt,_xlpm.pos-1),IF(RIGHT(_xlpm.pre,3)="123","3PL",IF(RIGHT(_xlpm.pre,2)="12","2PL",IF(RIGHT(_xlpm.pre,1)="1","1PL","3PL")))),N5127,O5127,P5127,Q5127&amp;"W",R5127),_xlfn.TEXTJOIN("-",TRUE,M5127,N5127,O5127,P5127,Q5127&amp;"W",R5127))</f>
        <v>Elbow Edge-CU-Tin-PET-5W-2</v>
      </c>
      <c r="T5127" s="14" t="str">
        <f>IF(COUNTIF(Cycletime[Element Desc.],ProjectsDB[[#This Row],[Element Desc.]])&gt;0,"Found","Not Found")</f>
        <v>Found</v>
      </c>
    </row>
    <row r="5128" spans="2:20" x14ac:dyDescent="0.25">
      <c r="B5128" s="8" t="s">
        <v>10470</v>
      </c>
      <c r="C5128" s="9" t="s">
        <v>10368</v>
      </c>
      <c r="D5128" s="9" t="s">
        <v>10369</v>
      </c>
      <c r="E5128" s="10">
        <v>1</v>
      </c>
      <c r="F5128" s="15" t="s">
        <v>9868</v>
      </c>
      <c r="G5128" s="9" t="s">
        <v>37</v>
      </c>
      <c r="H5128" s="11"/>
      <c r="I5128" s="12">
        <v>430</v>
      </c>
      <c r="J5128" s="12">
        <v>835</v>
      </c>
      <c r="K5128" s="12"/>
      <c r="L5128" s="12">
        <f t="array" ref="L5128">IFERROR(LOOKUP(2^15,SEARCH({"40A","63A","80A","100A","125A","160A","200A","250A","400A","630A","800A","1000A","1250A","1600A","2000A","2500A","3200A","4000A","5000A","6300A"},UPPER(D5128)),{40,63,80,100,125,160,200,250,400,630,800,1000,1250,1600,2000,2500,3200,4000,5000,6300}),0)</f>
        <v>3200</v>
      </c>
      <c r="M5128" s="9" t="str">
        <f t="shared" si="401"/>
        <v>Elbow Edge</v>
      </c>
      <c r="N5128" s="9" t="str">
        <f t="shared" si="402"/>
        <v>CU</v>
      </c>
      <c r="O5128" s="13" t="str">
        <f t="shared" si="403"/>
        <v>Tin</v>
      </c>
      <c r="P5128" s="9" t="str">
        <f t="shared" si="404"/>
        <v>PET</v>
      </c>
      <c r="Q5128" s="9" t="str">
        <f t="shared" si="405"/>
        <v>5</v>
      </c>
      <c r="R51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28" s="14" t="str">
        <f>IF(ProjectsDB[[#This Row],[Item Type]]="Straight Plug-In",_xlfn.TEXTJOIN("-",TRUE,M5128&amp;"-"&amp;_xlfn.LET(_xlpm.txt,ProjectsDB[[#This Row],[Assembly]],_xlpm.pos,FIND("SP",_xlpm.txt),_xlpm.pre,LEFT(_xlpm.txt,_xlpm.pos-1),IF(RIGHT(_xlpm.pre,3)="123","3PL",IF(RIGHT(_xlpm.pre,2)="12","2PL",IF(RIGHT(_xlpm.pre,1)="1","1PL","3PL")))),N5128,O5128,P5128,Q5128&amp;"W",R5128),_xlfn.TEXTJOIN("-",TRUE,M5128,N5128,O5128,P5128,Q5128&amp;"W",R5128))</f>
        <v>Elbow Edge-CU-Tin-PET-5W-2</v>
      </c>
      <c r="T5128" s="14" t="str">
        <f>IF(COUNTIF(Cycletime[Element Desc.],ProjectsDB[[#This Row],[Element Desc.]])&gt;0,"Found","Not Found")</f>
        <v>Found</v>
      </c>
    </row>
    <row r="5129" spans="2:20" x14ac:dyDescent="0.25">
      <c r="B5129" s="8" t="s">
        <v>10471</v>
      </c>
      <c r="C5129" s="9" t="s">
        <v>10342</v>
      </c>
      <c r="D5129" s="9" t="s">
        <v>10343</v>
      </c>
      <c r="E5129" s="10">
        <v>3</v>
      </c>
      <c r="F5129" s="15" t="s">
        <v>9868</v>
      </c>
      <c r="G5129" s="9" t="s">
        <v>37</v>
      </c>
      <c r="H5129" s="11"/>
      <c r="I5129" s="12"/>
      <c r="J5129" s="12"/>
      <c r="K5129" s="12"/>
      <c r="L5129" s="12">
        <f t="array" ref="L5129">IFERROR(LOOKUP(2^15,SEARCH({"40A","63A","80A","100A","125A","160A","200A","250A","400A","630A","800A","1000A","1250A","1600A","2000A","2500A","3200A","4000A","5000A","6300A"},UPPER(D5129)),{40,63,80,100,125,160,200,250,400,630,800,1000,1250,1600,2000,2500,3200,4000,5000,6300}),0)</f>
        <v>3200</v>
      </c>
      <c r="M5129" s="9" t="str">
        <f t="shared" si="401"/>
        <v>Joint Pack</v>
      </c>
      <c r="N5129" s="9" t="str">
        <f t="shared" si="402"/>
        <v>CU</v>
      </c>
      <c r="O5129" s="13" t="str">
        <f t="shared" si="403"/>
        <v>Tin</v>
      </c>
      <c r="P5129" s="9" t="str">
        <f t="shared" si="404"/>
        <v>None</v>
      </c>
      <c r="Q5129" s="9" t="str">
        <f t="shared" si="405"/>
        <v>5</v>
      </c>
      <c r="R51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29" s="14" t="str">
        <f>IF(ProjectsDB[[#This Row],[Item Type]]="Straight Plug-In",_xlfn.TEXTJOIN("-",TRUE,M5129&amp;"-"&amp;_xlfn.LET(_xlpm.txt,ProjectsDB[[#This Row],[Assembly]],_xlpm.pos,FIND("SP",_xlpm.txt),_xlpm.pre,LEFT(_xlpm.txt,_xlpm.pos-1),IF(RIGHT(_xlpm.pre,3)="123","3PL",IF(RIGHT(_xlpm.pre,2)="12","2PL",IF(RIGHT(_xlpm.pre,1)="1","1PL","3PL")))),N5129,O5129,P5129,Q5129&amp;"W",R5129),_xlfn.TEXTJOIN("-",TRUE,M5129,N5129,O5129,P5129,Q5129&amp;"W",R5129))</f>
        <v>Joint Pack-CU-Tin-None-5W-2</v>
      </c>
      <c r="T5129" s="14" t="str">
        <f>IF(COUNTIF(Cycletime[Element Desc.],ProjectsDB[[#This Row],[Element Desc.]])&gt;0,"Found","Not Found")</f>
        <v>Found</v>
      </c>
    </row>
    <row r="5130" spans="2:20" x14ac:dyDescent="0.25">
      <c r="B5130" s="8" t="s">
        <v>10472</v>
      </c>
      <c r="C5130" s="9" t="s">
        <v>10371</v>
      </c>
      <c r="D5130" s="9" t="s">
        <v>10372</v>
      </c>
      <c r="E5130" s="10">
        <v>2</v>
      </c>
      <c r="F5130" s="15" t="s">
        <v>9868</v>
      </c>
      <c r="G5130" s="9" t="s">
        <v>37</v>
      </c>
      <c r="H5130" s="11"/>
      <c r="I5130" s="12">
        <v>425</v>
      </c>
      <c r="J5130" s="12"/>
      <c r="K5130" s="12"/>
      <c r="L5130" s="12">
        <f t="array" ref="L5130">IFERROR(LOOKUP(2^15,SEARCH({"40A","63A","80A","100A","125A","160A","200A","250A","400A","630A","800A","1000A","1250A","1600A","2000A","2500A","3200A","4000A","5000A","6300A"},UPPER(D5130)),{40,63,80,100,125,160,200,250,400,630,800,1000,1250,1600,2000,2500,3200,4000,5000,6300}),0)</f>
        <v>3200</v>
      </c>
      <c r="M5130" s="9" t="str">
        <f t="shared" si="401"/>
        <v>Flange Straight</v>
      </c>
      <c r="N5130" s="9" t="str">
        <f t="shared" si="402"/>
        <v>CU</v>
      </c>
      <c r="O5130" s="13" t="str">
        <f t="shared" si="403"/>
        <v>Tin</v>
      </c>
      <c r="P5130" s="9" t="str">
        <f t="shared" si="404"/>
        <v>PET</v>
      </c>
      <c r="Q5130" s="9" t="str">
        <f t="shared" si="405"/>
        <v>5</v>
      </c>
      <c r="R51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30" s="14" t="str">
        <f>IF(ProjectsDB[[#This Row],[Item Type]]="Straight Plug-In",_xlfn.TEXTJOIN("-",TRUE,M5130&amp;"-"&amp;_xlfn.LET(_xlpm.txt,ProjectsDB[[#This Row],[Assembly]],_xlpm.pos,FIND("SP",_xlpm.txt),_xlpm.pre,LEFT(_xlpm.txt,_xlpm.pos-1),IF(RIGHT(_xlpm.pre,3)="123","3PL",IF(RIGHT(_xlpm.pre,2)="12","2PL",IF(RIGHT(_xlpm.pre,1)="1","1PL","3PL")))),N5130,O5130,P5130,Q5130&amp;"W",R5130),_xlfn.TEXTJOIN("-",TRUE,M5130,N5130,O5130,P5130,Q5130&amp;"W",R5130))</f>
        <v>Flange Straight-CU-Tin-PET-5W-2</v>
      </c>
      <c r="T5130" s="14" t="str">
        <f>IF(COUNTIF(Cycletime[Element Desc.],ProjectsDB[[#This Row],[Element Desc.]])&gt;0,"Found","Not Found")</f>
        <v>Found</v>
      </c>
    </row>
    <row r="5131" spans="2:20" x14ac:dyDescent="0.25">
      <c r="B5131" s="8" t="s">
        <v>10473</v>
      </c>
      <c r="C5131" s="9" t="s">
        <v>10383</v>
      </c>
      <c r="D5131" s="9" t="s">
        <v>10384</v>
      </c>
      <c r="E5131" s="10">
        <v>1</v>
      </c>
      <c r="F5131" s="15" t="s">
        <v>9868</v>
      </c>
      <c r="G5131" s="9" t="s">
        <v>37</v>
      </c>
      <c r="H5131" s="11"/>
      <c r="I5131" s="12">
        <v>1600</v>
      </c>
      <c r="J5131" s="12"/>
      <c r="K5131" s="12"/>
      <c r="L5131" s="12">
        <f t="array" ref="L5131">IFERROR(LOOKUP(2^15,SEARCH({"40A","63A","80A","100A","125A","160A","200A","250A","400A","630A","800A","1000A","1250A","1600A","2000A","2500A","3200A","4000A","5000A","6300A"},UPPER(D5131)),{40,63,80,100,125,160,200,250,400,630,800,1000,1250,1600,2000,2500,3200,4000,5000,6300}),0)</f>
        <v>3200</v>
      </c>
      <c r="M5131" s="9" t="str">
        <f t="shared" si="401"/>
        <v>Straight Feeder</v>
      </c>
      <c r="N5131" s="9" t="str">
        <f t="shared" si="402"/>
        <v>CU</v>
      </c>
      <c r="O5131" s="13" t="str">
        <f t="shared" si="403"/>
        <v>Tin</v>
      </c>
      <c r="P5131" s="9" t="str">
        <f t="shared" si="404"/>
        <v>PET</v>
      </c>
      <c r="Q5131" s="9" t="str">
        <f t="shared" si="405"/>
        <v>5</v>
      </c>
      <c r="R51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31" s="14" t="str">
        <f>IF(ProjectsDB[[#This Row],[Item Type]]="Straight Plug-In",_xlfn.TEXTJOIN("-",TRUE,M5131&amp;"-"&amp;_xlfn.LET(_xlpm.txt,ProjectsDB[[#This Row],[Assembly]],_xlpm.pos,FIND("SP",_xlpm.txt),_xlpm.pre,LEFT(_xlpm.txt,_xlpm.pos-1),IF(RIGHT(_xlpm.pre,3)="123","3PL",IF(RIGHT(_xlpm.pre,2)="12","2PL",IF(RIGHT(_xlpm.pre,1)="1","1PL","3PL")))),N5131,O5131,P5131,Q5131&amp;"W",R5131),_xlfn.TEXTJOIN("-",TRUE,M5131,N5131,O5131,P5131,Q5131&amp;"W",R5131))</f>
        <v>Straight Feeder-CU-Tin-PET-5W-2</v>
      </c>
      <c r="T5131" s="14" t="str">
        <f>IF(COUNTIF(Cycletime[Element Desc.],ProjectsDB[[#This Row],[Element Desc.]])&gt;0,"Found","Not Found")</f>
        <v>Found</v>
      </c>
    </row>
    <row r="5132" spans="2:20" x14ac:dyDescent="0.25">
      <c r="B5132" s="8" t="s">
        <v>10474</v>
      </c>
      <c r="C5132" s="9" t="s">
        <v>10386</v>
      </c>
      <c r="D5132" s="9" t="s">
        <v>10387</v>
      </c>
      <c r="E5132" s="10">
        <v>1</v>
      </c>
      <c r="F5132" s="15" t="s">
        <v>9868</v>
      </c>
      <c r="G5132" s="9" t="s">
        <v>37</v>
      </c>
      <c r="H5132" s="11"/>
      <c r="I5132" s="12">
        <v>430</v>
      </c>
      <c r="J5132" s="12">
        <v>430</v>
      </c>
      <c r="K5132" s="12"/>
      <c r="L5132" s="12">
        <f t="array" ref="L5132">IFERROR(LOOKUP(2^15,SEARCH({"40A","63A","80A","100A","125A","160A","200A","250A","400A","630A","800A","1000A","1250A","1600A","2000A","2500A","3200A","4000A","5000A","6300A"},UPPER(D5132)),{40,63,80,100,125,160,200,250,400,630,800,1000,1250,1600,2000,2500,3200,4000,5000,6300}),0)</f>
        <v>3200</v>
      </c>
      <c r="M5132" s="9" t="str">
        <f t="shared" si="401"/>
        <v>Elbow Edge</v>
      </c>
      <c r="N5132" s="9" t="str">
        <f t="shared" si="402"/>
        <v>CU</v>
      </c>
      <c r="O5132" s="13" t="str">
        <f t="shared" si="403"/>
        <v>Tin</v>
      </c>
      <c r="P5132" s="9" t="str">
        <f t="shared" si="404"/>
        <v>PET</v>
      </c>
      <c r="Q5132" s="9" t="str">
        <f t="shared" si="405"/>
        <v>5</v>
      </c>
      <c r="R51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32" s="14" t="str">
        <f>IF(ProjectsDB[[#This Row],[Item Type]]="Straight Plug-In",_xlfn.TEXTJOIN("-",TRUE,M5132&amp;"-"&amp;_xlfn.LET(_xlpm.txt,ProjectsDB[[#This Row],[Assembly]],_xlpm.pos,FIND("SP",_xlpm.txt),_xlpm.pre,LEFT(_xlpm.txt,_xlpm.pos-1),IF(RIGHT(_xlpm.pre,3)="123","3PL",IF(RIGHT(_xlpm.pre,2)="12","2PL",IF(RIGHT(_xlpm.pre,1)="1","1PL","3PL")))),N5132,O5132,P5132,Q5132&amp;"W",R5132),_xlfn.TEXTJOIN("-",TRUE,M5132,N5132,O5132,P5132,Q5132&amp;"W",R5132))</f>
        <v>Elbow Edge-CU-Tin-PET-5W-2</v>
      </c>
      <c r="T5132" s="14" t="str">
        <f>IF(COUNTIF(Cycletime[Element Desc.],ProjectsDB[[#This Row],[Element Desc.]])&gt;0,"Found","Not Found")</f>
        <v>Found</v>
      </c>
    </row>
    <row r="5133" spans="2:20" x14ac:dyDescent="0.25">
      <c r="B5133" s="8" t="s">
        <v>10475</v>
      </c>
      <c r="C5133" s="9" t="s">
        <v>10377</v>
      </c>
      <c r="D5133" s="9" t="s">
        <v>10378</v>
      </c>
      <c r="E5133" s="10">
        <v>1</v>
      </c>
      <c r="F5133" s="15" t="s">
        <v>9868</v>
      </c>
      <c r="G5133" s="9" t="s">
        <v>37</v>
      </c>
      <c r="H5133" s="11"/>
      <c r="I5133" s="12">
        <v>3000</v>
      </c>
      <c r="J5133" s="12"/>
      <c r="K5133" s="12"/>
      <c r="L5133" s="12">
        <f t="array" ref="L5133">IFERROR(LOOKUP(2^15,SEARCH({"40A","63A","80A","100A","125A","160A","200A","250A","400A","630A","800A","1000A","1250A","1600A","2000A","2500A","3200A","4000A","5000A","6300A"},UPPER(D5133)),{40,63,80,100,125,160,200,250,400,630,800,1000,1250,1600,2000,2500,3200,4000,5000,6300}),0)</f>
        <v>3200</v>
      </c>
      <c r="M5133" s="9" t="str">
        <f t="shared" si="401"/>
        <v>Straight Feeder</v>
      </c>
      <c r="N5133" s="9" t="str">
        <f t="shared" si="402"/>
        <v>CU</v>
      </c>
      <c r="O5133" s="13" t="str">
        <f t="shared" si="403"/>
        <v>Tin</v>
      </c>
      <c r="P5133" s="9" t="str">
        <f t="shared" si="404"/>
        <v>PET</v>
      </c>
      <c r="Q5133" s="9" t="str">
        <f t="shared" si="405"/>
        <v>5</v>
      </c>
      <c r="R51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33" s="14" t="str">
        <f>IF(ProjectsDB[[#This Row],[Item Type]]="Straight Plug-In",_xlfn.TEXTJOIN("-",TRUE,M5133&amp;"-"&amp;_xlfn.LET(_xlpm.txt,ProjectsDB[[#This Row],[Assembly]],_xlpm.pos,FIND("SP",_xlpm.txt),_xlpm.pre,LEFT(_xlpm.txt,_xlpm.pos-1),IF(RIGHT(_xlpm.pre,3)="123","3PL",IF(RIGHT(_xlpm.pre,2)="12","2PL",IF(RIGHT(_xlpm.pre,1)="1","1PL","3PL")))),N5133,O5133,P5133,Q5133&amp;"W",R5133),_xlfn.TEXTJOIN("-",TRUE,M5133,N5133,O5133,P5133,Q5133&amp;"W",R5133))</f>
        <v>Straight Feeder-CU-Tin-PET-5W-2</v>
      </c>
      <c r="T5133" s="14" t="str">
        <f>IF(COUNTIF(Cycletime[Element Desc.],ProjectsDB[[#This Row],[Element Desc.]])&gt;0,"Found","Not Found")</f>
        <v>Found</v>
      </c>
    </row>
    <row r="5134" spans="2:20" x14ac:dyDescent="0.25">
      <c r="B5134" s="8" t="s">
        <v>10476</v>
      </c>
      <c r="C5134" s="9" t="s">
        <v>10380</v>
      </c>
      <c r="D5134" s="9" t="s">
        <v>10381</v>
      </c>
      <c r="E5134" s="10">
        <v>1</v>
      </c>
      <c r="F5134" s="15" t="s">
        <v>9868</v>
      </c>
      <c r="G5134" s="9" t="s">
        <v>37</v>
      </c>
      <c r="H5134" s="11"/>
      <c r="I5134" s="12">
        <v>300</v>
      </c>
      <c r="J5134" s="12">
        <v>300</v>
      </c>
      <c r="K5134" s="12"/>
      <c r="L5134" s="12">
        <f t="array" ref="L5134">IFERROR(LOOKUP(2^15,SEARCH({"40A","63A","80A","100A","125A","160A","200A","250A","400A","630A","800A","1000A","1250A","1600A","2000A","2500A","3200A","4000A","5000A","6300A"},UPPER(D5134)),{40,63,80,100,125,160,200,250,400,630,800,1000,1250,1600,2000,2500,3200,4000,5000,6300}),0)</f>
        <v>3200</v>
      </c>
      <c r="M5134" s="9" t="str">
        <f t="shared" si="401"/>
        <v>Elbow Flat</v>
      </c>
      <c r="N5134" s="9" t="str">
        <f t="shared" si="402"/>
        <v>CU</v>
      </c>
      <c r="O5134" s="13" t="str">
        <f t="shared" si="403"/>
        <v>Tin</v>
      </c>
      <c r="P5134" s="9" t="str">
        <f t="shared" si="404"/>
        <v>PET</v>
      </c>
      <c r="Q5134" s="9" t="str">
        <f t="shared" si="405"/>
        <v>5</v>
      </c>
      <c r="R51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34" s="14" t="str">
        <f>IF(ProjectsDB[[#This Row],[Item Type]]="Straight Plug-In",_xlfn.TEXTJOIN("-",TRUE,M5134&amp;"-"&amp;_xlfn.LET(_xlpm.txt,ProjectsDB[[#This Row],[Assembly]],_xlpm.pos,FIND("SP",_xlpm.txt),_xlpm.pre,LEFT(_xlpm.txt,_xlpm.pos-1),IF(RIGHT(_xlpm.pre,3)="123","3PL",IF(RIGHT(_xlpm.pre,2)="12","2PL",IF(RIGHT(_xlpm.pre,1)="1","1PL","3PL")))),N5134,O5134,P5134,Q5134&amp;"W",R5134),_xlfn.TEXTJOIN("-",TRUE,M5134,N5134,O5134,P5134,Q5134&amp;"W",R5134))</f>
        <v>Elbow Flat-CU-Tin-PET-5W-2</v>
      </c>
      <c r="T5134" s="14" t="str">
        <f>IF(COUNTIF(Cycletime[Element Desc.],ProjectsDB[[#This Row],[Element Desc.]])&gt;0,"Found","Not Found")</f>
        <v>Found</v>
      </c>
    </row>
    <row r="5135" spans="2:20" x14ac:dyDescent="0.25">
      <c r="B5135" s="8" t="s">
        <v>10477</v>
      </c>
      <c r="C5135" s="9" t="s">
        <v>10389</v>
      </c>
      <c r="D5135" s="9" t="s">
        <v>10390</v>
      </c>
      <c r="E5135" s="10">
        <v>1</v>
      </c>
      <c r="F5135" s="15" t="s">
        <v>9868</v>
      </c>
      <c r="G5135" s="9" t="s">
        <v>37</v>
      </c>
      <c r="H5135" s="11"/>
      <c r="I5135" s="12">
        <v>580</v>
      </c>
      <c r="J5135" s="12"/>
      <c r="K5135" s="12"/>
      <c r="L5135" s="12">
        <f t="array" ref="L5135">IFERROR(LOOKUP(2^15,SEARCH({"40A","63A","80A","100A","125A","160A","200A","250A","400A","630A","800A","1000A","1250A","1600A","2000A","2500A","3200A","4000A","5000A","6300A"},UPPER(D5135)),{40,63,80,100,125,160,200,250,400,630,800,1000,1250,1600,2000,2500,3200,4000,5000,6300}),0)</f>
        <v>3200</v>
      </c>
      <c r="M5135" s="9" t="str">
        <f t="shared" si="401"/>
        <v>Straight Feeder</v>
      </c>
      <c r="N5135" s="9" t="str">
        <f t="shared" si="402"/>
        <v>CU</v>
      </c>
      <c r="O5135" s="13" t="str">
        <f t="shared" si="403"/>
        <v>Tin</v>
      </c>
      <c r="P5135" s="9" t="str">
        <f t="shared" si="404"/>
        <v>PET</v>
      </c>
      <c r="Q5135" s="9" t="str">
        <f t="shared" si="405"/>
        <v>5</v>
      </c>
      <c r="R51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35" s="14" t="str">
        <f>IF(ProjectsDB[[#This Row],[Item Type]]="Straight Plug-In",_xlfn.TEXTJOIN("-",TRUE,M5135&amp;"-"&amp;_xlfn.LET(_xlpm.txt,ProjectsDB[[#This Row],[Assembly]],_xlpm.pos,FIND("SP",_xlpm.txt),_xlpm.pre,LEFT(_xlpm.txt,_xlpm.pos-1),IF(RIGHT(_xlpm.pre,3)="123","3PL",IF(RIGHT(_xlpm.pre,2)="12","2PL",IF(RIGHT(_xlpm.pre,1)="1","1PL","3PL")))),N5135,O5135,P5135,Q5135&amp;"W",R5135),_xlfn.TEXTJOIN("-",TRUE,M5135,N5135,O5135,P5135,Q5135&amp;"W",R5135))</f>
        <v>Straight Feeder-CU-Tin-PET-5W-2</v>
      </c>
      <c r="T5135" s="14" t="str">
        <f>IF(COUNTIF(Cycletime[Element Desc.],ProjectsDB[[#This Row],[Element Desc.]])&gt;0,"Found","Not Found")</f>
        <v>Found</v>
      </c>
    </row>
    <row r="5136" spans="2:20" x14ac:dyDescent="0.25">
      <c r="B5136" s="8" t="s">
        <v>10478</v>
      </c>
      <c r="C5136" s="9" t="s">
        <v>10374</v>
      </c>
      <c r="D5136" s="9" t="s">
        <v>10375</v>
      </c>
      <c r="E5136" s="10">
        <v>6</v>
      </c>
      <c r="F5136" s="15" t="s">
        <v>9868</v>
      </c>
      <c r="G5136" s="9" t="s">
        <v>37</v>
      </c>
      <c r="H5136" s="11"/>
      <c r="I5136" s="12"/>
      <c r="J5136" s="12"/>
      <c r="K5136" s="12"/>
      <c r="L5136" s="12">
        <f t="array" ref="L5136">IFERROR(LOOKUP(2^15,SEARCH({"40A","63A","80A","100A","125A","160A","200A","250A","400A","630A","800A","1000A","1250A","1600A","2000A","2500A","3200A","4000A","5000A","6300A"},UPPER(D5136)),{40,63,80,100,125,160,200,250,400,630,800,1000,1250,1600,2000,2500,3200,4000,5000,6300}),0)</f>
        <v>3200</v>
      </c>
      <c r="M5136" s="9" t="str">
        <f t="shared" si="401"/>
        <v>Joint Pack</v>
      </c>
      <c r="N5136" s="9" t="str">
        <f t="shared" si="402"/>
        <v>CU</v>
      </c>
      <c r="O5136" s="13" t="str">
        <f t="shared" si="403"/>
        <v>Tin</v>
      </c>
      <c r="P5136" s="9" t="str">
        <f t="shared" si="404"/>
        <v>None</v>
      </c>
      <c r="Q5136" s="9" t="str">
        <f t="shared" si="405"/>
        <v>5</v>
      </c>
      <c r="R51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36" s="14" t="str">
        <f>IF(ProjectsDB[[#This Row],[Item Type]]="Straight Plug-In",_xlfn.TEXTJOIN("-",TRUE,M5136&amp;"-"&amp;_xlfn.LET(_xlpm.txt,ProjectsDB[[#This Row],[Assembly]],_xlpm.pos,FIND("SP",_xlpm.txt),_xlpm.pre,LEFT(_xlpm.txt,_xlpm.pos-1),IF(RIGHT(_xlpm.pre,3)="123","3PL",IF(RIGHT(_xlpm.pre,2)="12","2PL",IF(RIGHT(_xlpm.pre,1)="1","1PL","3PL")))),N5136,O5136,P5136,Q5136&amp;"W",R5136),_xlfn.TEXTJOIN("-",TRUE,M5136,N5136,O5136,P5136,Q5136&amp;"W",R5136))</f>
        <v>Joint Pack-CU-Tin-None-5W-2</v>
      </c>
      <c r="T5136" s="14" t="str">
        <f>IF(COUNTIF(Cycletime[Element Desc.],ProjectsDB[[#This Row],[Element Desc.]])&gt;0,"Found","Not Found")</f>
        <v>Found</v>
      </c>
    </row>
    <row r="5137" spans="2:20" x14ac:dyDescent="0.25">
      <c r="B5137" s="8" t="s">
        <v>10479</v>
      </c>
      <c r="C5137" s="9" t="s">
        <v>10371</v>
      </c>
      <c r="D5137" s="9" t="s">
        <v>10372</v>
      </c>
      <c r="E5137" s="10">
        <v>2</v>
      </c>
      <c r="F5137" s="15" t="s">
        <v>9868</v>
      </c>
      <c r="G5137" s="9" t="s">
        <v>37</v>
      </c>
      <c r="H5137" s="11"/>
      <c r="I5137" s="12">
        <v>425</v>
      </c>
      <c r="J5137" s="12"/>
      <c r="K5137" s="12"/>
      <c r="L5137" s="12">
        <f t="array" ref="L5137">IFERROR(LOOKUP(2^15,SEARCH({"40A","63A","80A","100A","125A","160A","200A","250A","400A","630A","800A","1000A","1250A","1600A","2000A","2500A","3200A","4000A","5000A","6300A"},UPPER(D5137)),{40,63,80,100,125,160,200,250,400,630,800,1000,1250,1600,2000,2500,3200,4000,5000,6300}),0)</f>
        <v>3200</v>
      </c>
      <c r="M5137" s="9" t="str">
        <f t="shared" si="401"/>
        <v>Flange Straight</v>
      </c>
      <c r="N5137" s="9" t="str">
        <f t="shared" si="402"/>
        <v>CU</v>
      </c>
      <c r="O5137" s="13" t="str">
        <f t="shared" si="403"/>
        <v>Tin</v>
      </c>
      <c r="P5137" s="9" t="str">
        <f t="shared" si="404"/>
        <v>PET</v>
      </c>
      <c r="Q5137" s="9" t="str">
        <f t="shared" si="405"/>
        <v>5</v>
      </c>
      <c r="R51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37" s="14" t="str">
        <f>IF(ProjectsDB[[#This Row],[Item Type]]="Straight Plug-In",_xlfn.TEXTJOIN("-",TRUE,M5137&amp;"-"&amp;_xlfn.LET(_xlpm.txt,ProjectsDB[[#This Row],[Assembly]],_xlpm.pos,FIND("SP",_xlpm.txt),_xlpm.pre,LEFT(_xlpm.txt,_xlpm.pos-1),IF(RIGHT(_xlpm.pre,3)="123","3PL",IF(RIGHT(_xlpm.pre,2)="12","2PL",IF(RIGHT(_xlpm.pre,1)="1","1PL","3PL")))),N5137,O5137,P5137,Q5137&amp;"W",R5137),_xlfn.TEXTJOIN("-",TRUE,M5137,N5137,O5137,P5137,Q5137&amp;"W",R5137))</f>
        <v>Flange Straight-CU-Tin-PET-5W-2</v>
      </c>
      <c r="T5137" s="14" t="str">
        <f>IF(COUNTIF(Cycletime[Element Desc.],ProjectsDB[[#This Row],[Element Desc.]])&gt;0,"Found","Not Found")</f>
        <v>Found</v>
      </c>
    </row>
    <row r="5138" spans="2:20" x14ac:dyDescent="0.25">
      <c r="B5138" s="8" t="s">
        <v>10480</v>
      </c>
      <c r="C5138" s="9" t="s">
        <v>10389</v>
      </c>
      <c r="D5138" s="9" t="s">
        <v>10390</v>
      </c>
      <c r="E5138" s="10">
        <v>1</v>
      </c>
      <c r="F5138" s="15" t="s">
        <v>9868</v>
      </c>
      <c r="G5138" s="9" t="s">
        <v>37</v>
      </c>
      <c r="H5138" s="11"/>
      <c r="I5138" s="12">
        <v>580</v>
      </c>
      <c r="J5138" s="12"/>
      <c r="K5138" s="12"/>
      <c r="L5138" s="12">
        <f t="array" ref="L5138">IFERROR(LOOKUP(2^15,SEARCH({"40A","63A","80A","100A","125A","160A","200A","250A","400A","630A","800A","1000A","1250A","1600A","2000A","2500A","3200A","4000A","5000A","6300A"},UPPER(D5138)),{40,63,80,100,125,160,200,250,400,630,800,1000,1250,1600,2000,2500,3200,4000,5000,6300}),0)</f>
        <v>3200</v>
      </c>
      <c r="M5138" s="9" t="str">
        <f t="shared" si="401"/>
        <v>Straight Feeder</v>
      </c>
      <c r="N5138" s="9" t="str">
        <f t="shared" si="402"/>
        <v>CU</v>
      </c>
      <c r="O5138" s="13" t="str">
        <f t="shared" si="403"/>
        <v>Tin</v>
      </c>
      <c r="P5138" s="9" t="str">
        <f t="shared" si="404"/>
        <v>PET</v>
      </c>
      <c r="Q5138" s="9" t="str">
        <f t="shared" si="405"/>
        <v>5</v>
      </c>
      <c r="R51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38" s="14" t="str">
        <f>IF(ProjectsDB[[#This Row],[Item Type]]="Straight Plug-In",_xlfn.TEXTJOIN("-",TRUE,M5138&amp;"-"&amp;_xlfn.LET(_xlpm.txt,ProjectsDB[[#This Row],[Assembly]],_xlpm.pos,FIND("SP",_xlpm.txt),_xlpm.pre,LEFT(_xlpm.txt,_xlpm.pos-1),IF(RIGHT(_xlpm.pre,3)="123","3PL",IF(RIGHT(_xlpm.pre,2)="12","2PL",IF(RIGHT(_xlpm.pre,1)="1","1PL","3PL")))),N5138,O5138,P5138,Q5138&amp;"W",R5138),_xlfn.TEXTJOIN("-",TRUE,M5138,N5138,O5138,P5138,Q5138&amp;"W",R5138))</f>
        <v>Straight Feeder-CU-Tin-PET-5W-2</v>
      </c>
      <c r="T5138" s="14" t="str">
        <f>IF(COUNTIF(Cycletime[Element Desc.],ProjectsDB[[#This Row],[Element Desc.]])&gt;0,"Found","Not Found")</f>
        <v>Found</v>
      </c>
    </row>
    <row r="5139" spans="2:20" x14ac:dyDescent="0.25">
      <c r="B5139" s="8" t="s">
        <v>10481</v>
      </c>
      <c r="C5139" s="9" t="s">
        <v>10395</v>
      </c>
      <c r="D5139" s="9" t="s">
        <v>10396</v>
      </c>
      <c r="E5139" s="10">
        <v>2</v>
      </c>
      <c r="F5139" s="15" t="s">
        <v>9868</v>
      </c>
      <c r="G5139" s="9" t="s">
        <v>37</v>
      </c>
      <c r="H5139" s="11"/>
      <c r="I5139" s="12">
        <v>300</v>
      </c>
      <c r="J5139" s="12">
        <v>300</v>
      </c>
      <c r="K5139" s="12"/>
      <c r="L5139" s="12">
        <f t="array" ref="L5139">IFERROR(LOOKUP(2^15,SEARCH({"40A","63A","80A","100A","125A","160A","200A","250A","400A","630A","800A","1000A","1250A","1600A","2000A","2500A","3200A","4000A","5000A","6300A"},UPPER(D5139)),{40,63,80,100,125,160,200,250,400,630,800,1000,1250,1600,2000,2500,3200,4000,5000,6300}),0)</f>
        <v>3200</v>
      </c>
      <c r="M5139" s="9" t="str">
        <f t="shared" si="401"/>
        <v>Elbow Flat</v>
      </c>
      <c r="N5139" s="9" t="str">
        <f t="shared" si="402"/>
        <v>CU</v>
      </c>
      <c r="O5139" s="13" t="str">
        <f t="shared" si="403"/>
        <v>Tin</v>
      </c>
      <c r="P5139" s="9" t="str">
        <f t="shared" si="404"/>
        <v>PET</v>
      </c>
      <c r="Q5139" s="9" t="str">
        <f t="shared" si="405"/>
        <v>5</v>
      </c>
      <c r="R51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39" s="14" t="str">
        <f>IF(ProjectsDB[[#This Row],[Item Type]]="Straight Plug-In",_xlfn.TEXTJOIN("-",TRUE,M5139&amp;"-"&amp;_xlfn.LET(_xlpm.txt,ProjectsDB[[#This Row],[Assembly]],_xlpm.pos,FIND("SP",_xlpm.txt),_xlpm.pre,LEFT(_xlpm.txt,_xlpm.pos-1),IF(RIGHT(_xlpm.pre,3)="123","3PL",IF(RIGHT(_xlpm.pre,2)="12","2PL",IF(RIGHT(_xlpm.pre,1)="1","1PL","3PL")))),N5139,O5139,P5139,Q5139&amp;"W",R5139),_xlfn.TEXTJOIN("-",TRUE,M5139,N5139,O5139,P5139,Q5139&amp;"W",R5139))</f>
        <v>Elbow Flat-CU-Tin-PET-5W-2</v>
      </c>
      <c r="T5139" s="14" t="str">
        <f>IF(COUNTIF(Cycletime[Element Desc.],ProjectsDB[[#This Row],[Element Desc.]])&gt;0,"Found","Not Found")</f>
        <v>Found</v>
      </c>
    </row>
    <row r="5140" spans="2:20" x14ac:dyDescent="0.25">
      <c r="B5140" s="8" t="s">
        <v>10482</v>
      </c>
      <c r="C5140" s="9" t="s">
        <v>10392</v>
      </c>
      <c r="D5140" s="9" t="s">
        <v>10393</v>
      </c>
      <c r="E5140" s="10">
        <v>1</v>
      </c>
      <c r="F5140" s="15" t="s">
        <v>9868</v>
      </c>
      <c r="G5140" s="9" t="s">
        <v>37</v>
      </c>
      <c r="H5140" s="11"/>
      <c r="I5140" s="12">
        <v>2350</v>
      </c>
      <c r="J5140" s="12"/>
      <c r="K5140" s="12"/>
      <c r="L5140" s="12">
        <f t="array" ref="L5140">IFERROR(LOOKUP(2^15,SEARCH({"40A","63A","80A","100A","125A","160A","200A","250A","400A","630A","800A","1000A","1250A","1600A","2000A","2500A","3200A","4000A","5000A","6300A"},UPPER(D5140)),{40,63,80,100,125,160,200,250,400,630,800,1000,1250,1600,2000,2500,3200,4000,5000,6300}),0)</f>
        <v>3200</v>
      </c>
      <c r="M5140" s="9" t="str">
        <f t="shared" si="401"/>
        <v>Straight Feeder</v>
      </c>
      <c r="N5140" s="9" t="str">
        <f t="shared" si="402"/>
        <v>CU</v>
      </c>
      <c r="O5140" s="13" t="str">
        <f t="shared" si="403"/>
        <v>Tin</v>
      </c>
      <c r="P5140" s="9" t="str">
        <f t="shared" si="404"/>
        <v>PET</v>
      </c>
      <c r="Q5140" s="9" t="str">
        <f t="shared" si="405"/>
        <v>5</v>
      </c>
      <c r="R51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40" s="14" t="str">
        <f>IF(ProjectsDB[[#This Row],[Item Type]]="Straight Plug-In",_xlfn.TEXTJOIN("-",TRUE,M5140&amp;"-"&amp;_xlfn.LET(_xlpm.txt,ProjectsDB[[#This Row],[Assembly]],_xlpm.pos,FIND("SP",_xlpm.txt),_xlpm.pre,LEFT(_xlpm.txt,_xlpm.pos-1),IF(RIGHT(_xlpm.pre,3)="123","3PL",IF(RIGHT(_xlpm.pre,2)="12","2PL",IF(RIGHT(_xlpm.pre,1)="1","1PL","3PL")))),N5140,O5140,P5140,Q5140&amp;"W",R5140),_xlfn.TEXTJOIN("-",TRUE,M5140,N5140,O5140,P5140,Q5140&amp;"W",R5140))</f>
        <v>Straight Feeder-CU-Tin-PET-5W-2</v>
      </c>
      <c r="T5140" s="14" t="str">
        <f>IF(COUNTIF(Cycletime[Element Desc.],ProjectsDB[[#This Row],[Element Desc.]])&gt;0,"Found","Not Found")</f>
        <v>Found</v>
      </c>
    </row>
    <row r="5141" spans="2:20" x14ac:dyDescent="0.25">
      <c r="B5141" s="8" t="s">
        <v>10483</v>
      </c>
      <c r="C5141" s="9" t="s">
        <v>10374</v>
      </c>
      <c r="D5141" s="9" t="s">
        <v>10375</v>
      </c>
      <c r="E5141" s="10">
        <v>5</v>
      </c>
      <c r="F5141" s="15" t="s">
        <v>9868</v>
      </c>
      <c r="G5141" s="9" t="s">
        <v>37</v>
      </c>
      <c r="H5141" s="11"/>
      <c r="I5141" s="12"/>
      <c r="J5141" s="12"/>
      <c r="K5141" s="12"/>
      <c r="L5141" s="12">
        <f t="array" ref="L5141">IFERROR(LOOKUP(2^15,SEARCH({"40A","63A","80A","100A","125A","160A","200A","250A","400A","630A","800A","1000A","1250A","1600A","2000A","2500A","3200A","4000A","5000A","6300A"},UPPER(D5141)),{40,63,80,100,125,160,200,250,400,630,800,1000,1250,1600,2000,2500,3200,4000,5000,6300}),0)</f>
        <v>3200</v>
      </c>
      <c r="M5141" s="9" t="str">
        <f t="shared" si="401"/>
        <v>Joint Pack</v>
      </c>
      <c r="N5141" s="9" t="str">
        <f t="shared" si="402"/>
        <v>CU</v>
      </c>
      <c r="O5141" s="13" t="str">
        <f t="shared" si="403"/>
        <v>Tin</v>
      </c>
      <c r="P5141" s="9" t="str">
        <f t="shared" si="404"/>
        <v>None</v>
      </c>
      <c r="Q5141" s="9" t="str">
        <f t="shared" si="405"/>
        <v>5</v>
      </c>
      <c r="R51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41" s="14" t="str">
        <f>IF(ProjectsDB[[#This Row],[Item Type]]="Straight Plug-In",_xlfn.TEXTJOIN("-",TRUE,M5141&amp;"-"&amp;_xlfn.LET(_xlpm.txt,ProjectsDB[[#This Row],[Assembly]],_xlpm.pos,FIND("SP",_xlpm.txt),_xlpm.pre,LEFT(_xlpm.txt,_xlpm.pos-1),IF(RIGHT(_xlpm.pre,3)="123","3PL",IF(RIGHT(_xlpm.pre,2)="12","2PL",IF(RIGHT(_xlpm.pre,1)="1","1PL","3PL")))),N5141,O5141,P5141,Q5141&amp;"W",R5141),_xlfn.TEXTJOIN("-",TRUE,M5141,N5141,O5141,P5141,Q5141&amp;"W",R5141))</f>
        <v>Joint Pack-CU-Tin-None-5W-2</v>
      </c>
      <c r="T5141" s="14" t="str">
        <f>IF(COUNTIF(Cycletime[Element Desc.],ProjectsDB[[#This Row],[Element Desc.]])&gt;0,"Found","Not Found")</f>
        <v>Found</v>
      </c>
    </row>
    <row r="5142" spans="2:20" x14ac:dyDescent="0.25">
      <c r="B5142" s="8" t="s">
        <v>10484</v>
      </c>
      <c r="C5142" s="9" t="s">
        <v>10371</v>
      </c>
      <c r="D5142" s="9" t="s">
        <v>10372</v>
      </c>
      <c r="E5142" s="10">
        <v>2</v>
      </c>
      <c r="F5142" s="15" t="s">
        <v>9868</v>
      </c>
      <c r="G5142" s="9" t="s">
        <v>37</v>
      </c>
      <c r="H5142" s="11"/>
      <c r="I5142" s="12">
        <v>425</v>
      </c>
      <c r="J5142" s="12"/>
      <c r="K5142" s="12"/>
      <c r="L5142" s="12">
        <f t="array" ref="L5142">IFERROR(LOOKUP(2^15,SEARCH({"40A","63A","80A","100A","125A","160A","200A","250A","400A","630A","800A","1000A","1250A","1600A","2000A","2500A","3200A","4000A","5000A","6300A"},UPPER(D5142)),{40,63,80,100,125,160,200,250,400,630,800,1000,1250,1600,2000,2500,3200,4000,5000,6300}),0)</f>
        <v>3200</v>
      </c>
      <c r="M5142" s="9" t="str">
        <f t="shared" si="401"/>
        <v>Flange Straight</v>
      </c>
      <c r="N5142" s="9" t="str">
        <f t="shared" si="402"/>
        <v>CU</v>
      </c>
      <c r="O5142" s="13" t="str">
        <f t="shared" si="403"/>
        <v>Tin</v>
      </c>
      <c r="P5142" s="9" t="str">
        <f t="shared" si="404"/>
        <v>PET</v>
      </c>
      <c r="Q5142" s="9" t="str">
        <f t="shared" si="405"/>
        <v>5</v>
      </c>
      <c r="R51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42" s="14" t="str">
        <f>IF(ProjectsDB[[#This Row],[Item Type]]="Straight Plug-In",_xlfn.TEXTJOIN("-",TRUE,M5142&amp;"-"&amp;_xlfn.LET(_xlpm.txt,ProjectsDB[[#This Row],[Assembly]],_xlpm.pos,FIND("SP",_xlpm.txt),_xlpm.pre,LEFT(_xlpm.txt,_xlpm.pos-1),IF(RIGHT(_xlpm.pre,3)="123","3PL",IF(RIGHT(_xlpm.pre,2)="12","2PL",IF(RIGHT(_xlpm.pre,1)="1","1PL","3PL")))),N5142,O5142,P5142,Q5142&amp;"W",R5142),_xlfn.TEXTJOIN("-",TRUE,M5142,N5142,O5142,P5142,Q5142&amp;"W",R5142))</f>
        <v>Flange Straight-CU-Tin-PET-5W-2</v>
      </c>
      <c r="T5142" s="14" t="str">
        <f>IF(COUNTIF(Cycletime[Element Desc.],ProjectsDB[[#This Row],[Element Desc.]])&gt;0,"Found","Not Found")</f>
        <v>Found</v>
      </c>
    </row>
    <row r="5143" spans="2:20" x14ac:dyDescent="0.25">
      <c r="B5143" s="8" t="s">
        <v>10485</v>
      </c>
      <c r="C5143" s="9" t="s">
        <v>10404</v>
      </c>
      <c r="D5143" s="9" t="s">
        <v>10405</v>
      </c>
      <c r="E5143" s="10">
        <v>1</v>
      </c>
      <c r="F5143" s="15" t="s">
        <v>9868</v>
      </c>
      <c r="G5143" s="9" t="s">
        <v>37</v>
      </c>
      <c r="H5143" s="11"/>
      <c r="I5143" s="12">
        <v>635</v>
      </c>
      <c r="J5143" s="12">
        <v>430</v>
      </c>
      <c r="K5143" s="12"/>
      <c r="L5143" s="12">
        <f t="array" ref="L5143">IFERROR(LOOKUP(2^15,SEARCH({"40A","63A","80A","100A","125A","160A","200A","250A","400A","630A","800A","1000A","1250A","1600A","2000A","2500A","3200A","4000A","5000A","6300A"},UPPER(D5143)),{40,63,80,100,125,160,200,250,400,630,800,1000,1250,1600,2000,2500,3200,4000,5000,6300}),0)</f>
        <v>3200</v>
      </c>
      <c r="M5143" s="9" t="str">
        <f t="shared" si="401"/>
        <v>Elbow Edge</v>
      </c>
      <c r="N5143" s="9" t="str">
        <f t="shared" si="402"/>
        <v>CU</v>
      </c>
      <c r="O5143" s="13" t="str">
        <f t="shared" si="403"/>
        <v>Tin</v>
      </c>
      <c r="P5143" s="9" t="str">
        <f t="shared" si="404"/>
        <v>PET</v>
      </c>
      <c r="Q5143" s="9" t="str">
        <f t="shared" si="405"/>
        <v>5</v>
      </c>
      <c r="R51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43" s="14" t="str">
        <f>IF(ProjectsDB[[#This Row],[Item Type]]="Straight Plug-In",_xlfn.TEXTJOIN("-",TRUE,M5143&amp;"-"&amp;_xlfn.LET(_xlpm.txt,ProjectsDB[[#This Row],[Assembly]],_xlpm.pos,FIND("SP",_xlpm.txt),_xlpm.pre,LEFT(_xlpm.txt,_xlpm.pos-1),IF(RIGHT(_xlpm.pre,3)="123","3PL",IF(RIGHT(_xlpm.pre,2)="12","2PL",IF(RIGHT(_xlpm.pre,1)="1","1PL","3PL")))),N5143,O5143,P5143,Q5143&amp;"W",R5143),_xlfn.TEXTJOIN("-",TRUE,M5143,N5143,O5143,P5143,Q5143&amp;"W",R5143))</f>
        <v>Elbow Edge-CU-Tin-PET-5W-2</v>
      </c>
      <c r="T5143" s="14" t="str">
        <f>IF(COUNTIF(Cycletime[Element Desc.],ProjectsDB[[#This Row],[Element Desc.]])&gt;0,"Found","Not Found")</f>
        <v>Found</v>
      </c>
    </row>
    <row r="5144" spans="2:20" x14ac:dyDescent="0.25">
      <c r="B5144" s="8" t="s">
        <v>10486</v>
      </c>
      <c r="C5144" s="9" t="s">
        <v>10401</v>
      </c>
      <c r="D5144" s="9" t="s">
        <v>10402</v>
      </c>
      <c r="E5144" s="10">
        <v>1</v>
      </c>
      <c r="F5144" s="15" t="s">
        <v>9868</v>
      </c>
      <c r="G5144" s="9" t="s">
        <v>37</v>
      </c>
      <c r="H5144" s="11"/>
      <c r="I5144" s="12">
        <v>430</v>
      </c>
      <c r="J5144" s="12">
        <v>835</v>
      </c>
      <c r="K5144" s="12"/>
      <c r="L5144" s="12">
        <f t="array" ref="L5144">IFERROR(LOOKUP(2^15,SEARCH({"40A","63A","80A","100A","125A","160A","200A","250A","400A","630A","800A","1000A","1250A","1600A","2000A","2500A","3200A","4000A","5000A","6300A"},UPPER(D5144)),{40,63,80,100,125,160,200,250,400,630,800,1000,1250,1600,2000,2500,3200,4000,5000,6300}),0)</f>
        <v>3200</v>
      </c>
      <c r="M5144" s="9" t="str">
        <f t="shared" si="401"/>
        <v>Elbow Edge</v>
      </c>
      <c r="N5144" s="9" t="str">
        <f t="shared" si="402"/>
        <v>CU</v>
      </c>
      <c r="O5144" s="13" t="str">
        <f t="shared" si="403"/>
        <v>Tin</v>
      </c>
      <c r="P5144" s="9" t="str">
        <f t="shared" si="404"/>
        <v>PET</v>
      </c>
      <c r="Q5144" s="9" t="str">
        <f t="shared" si="405"/>
        <v>5</v>
      </c>
      <c r="R51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44" s="14" t="str">
        <f>IF(ProjectsDB[[#This Row],[Item Type]]="Straight Plug-In",_xlfn.TEXTJOIN("-",TRUE,M5144&amp;"-"&amp;_xlfn.LET(_xlpm.txt,ProjectsDB[[#This Row],[Assembly]],_xlpm.pos,FIND("SP",_xlpm.txt),_xlpm.pre,LEFT(_xlpm.txt,_xlpm.pos-1),IF(RIGHT(_xlpm.pre,3)="123","3PL",IF(RIGHT(_xlpm.pre,2)="12","2PL",IF(RIGHT(_xlpm.pre,1)="1","1PL","3PL")))),N5144,O5144,P5144,Q5144&amp;"W",R5144),_xlfn.TEXTJOIN("-",TRUE,M5144,N5144,O5144,P5144,Q5144&amp;"W",R5144))</f>
        <v>Elbow Edge-CU-Tin-PET-5W-2</v>
      </c>
      <c r="T5144" s="14" t="str">
        <f>IF(COUNTIF(Cycletime[Element Desc.],ProjectsDB[[#This Row],[Element Desc.]])&gt;0,"Found","Not Found")</f>
        <v>Found</v>
      </c>
    </row>
    <row r="5145" spans="2:20" x14ac:dyDescent="0.25">
      <c r="B5145" s="8" t="s">
        <v>10487</v>
      </c>
      <c r="C5145" s="9" t="s">
        <v>10374</v>
      </c>
      <c r="D5145" s="9" t="s">
        <v>10375</v>
      </c>
      <c r="E5145" s="10">
        <v>3</v>
      </c>
      <c r="F5145" s="15" t="s">
        <v>9868</v>
      </c>
      <c r="G5145" s="9" t="s">
        <v>37</v>
      </c>
      <c r="H5145" s="11"/>
      <c r="I5145" s="12"/>
      <c r="J5145" s="12"/>
      <c r="K5145" s="12"/>
      <c r="L5145" s="12">
        <f t="array" ref="L5145">IFERROR(LOOKUP(2^15,SEARCH({"40A","63A","80A","100A","125A","160A","200A","250A","400A","630A","800A","1000A","1250A","1600A","2000A","2500A","3200A","4000A","5000A","6300A"},UPPER(D5145)),{40,63,80,100,125,160,200,250,400,630,800,1000,1250,1600,2000,2500,3200,4000,5000,6300}),0)</f>
        <v>3200</v>
      </c>
      <c r="M5145" s="9" t="str">
        <f t="shared" si="401"/>
        <v>Joint Pack</v>
      </c>
      <c r="N5145" s="9" t="str">
        <f t="shared" si="402"/>
        <v>CU</v>
      </c>
      <c r="O5145" s="13" t="str">
        <f t="shared" si="403"/>
        <v>Tin</v>
      </c>
      <c r="P5145" s="9" t="str">
        <f t="shared" si="404"/>
        <v>None</v>
      </c>
      <c r="Q5145" s="9" t="str">
        <f t="shared" si="405"/>
        <v>5</v>
      </c>
      <c r="R51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45" s="14" t="str">
        <f>IF(ProjectsDB[[#This Row],[Item Type]]="Straight Plug-In",_xlfn.TEXTJOIN("-",TRUE,M5145&amp;"-"&amp;_xlfn.LET(_xlpm.txt,ProjectsDB[[#This Row],[Assembly]],_xlpm.pos,FIND("SP",_xlpm.txt),_xlpm.pre,LEFT(_xlpm.txt,_xlpm.pos-1),IF(RIGHT(_xlpm.pre,3)="123","3PL",IF(RIGHT(_xlpm.pre,2)="12","2PL",IF(RIGHT(_xlpm.pre,1)="1","1PL","3PL")))),N5145,O5145,P5145,Q5145&amp;"W",R5145),_xlfn.TEXTJOIN("-",TRUE,M5145,N5145,O5145,P5145,Q5145&amp;"W",R5145))</f>
        <v>Joint Pack-CU-Tin-None-5W-2</v>
      </c>
      <c r="T5145" s="14" t="str">
        <f>IF(COUNTIF(Cycletime[Element Desc.],ProjectsDB[[#This Row],[Element Desc.]])&gt;0,"Found","Not Found")</f>
        <v>Found</v>
      </c>
    </row>
    <row r="5146" spans="2:20" x14ac:dyDescent="0.25">
      <c r="B5146" s="8" t="s">
        <v>10488</v>
      </c>
      <c r="C5146" s="9" t="s">
        <v>10219</v>
      </c>
      <c r="D5146" s="9" t="s">
        <v>10220</v>
      </c>
      <c r="E5146" s="10">
        <v>2</v>
      </c>
      <c r="F5146" s="15" t="s">
        <v>9868</v>
      </c>
      <c r="G5146" s="9" t="s">
        <v>37</v>
      </c>
      <c r="H5146" s="11"/>
      <c r="I5146" s="12">
        <v>425</v>
      </c>
      <c r="J5146" s="12"/>
      <c r="K5146" s="12"/>
      <c r="L5146" s="12">
        <f t="array" ref="L5146">IFERROR(LOOKUP(2^15,SEARCH({"40A","63A","80A","100A","125A","160A","200A","250A","400A","630A","800A","1000A","1250A","1600A","2000A","2500A","3200A","4000A","5000A","6300A"},UPPER(D5146)),{40,63,80,100,125,160,200,250,400,630,800,1000,1250,1600,2000,2500,3200,4000,5000,6300}),0)</f>
        <v>3200</v>
      </c>
      <c r="M5146" s="9" t="str">
        <f t="shared" si="401"/>
        <v>Flange Straight</v>
      </c>
      <c r="N5146" s="9" t="str">
        <f t="shared" si="402"/>
        <v>CU</v>
      </c>
      <c r="O5146" s="13" t="str">
        <f t="shared" si="403"/>
        <v>Tin</v>
      </c>
      <c r="P5146" s="9" t="str">
        <f t="shared" si="404"/>
        <v>PET</v>
      </c>
      <c r="Q5146" s="9" t="str">
        <f t="shared" si="405"/>
        <v>5</v>
      </c>
      <c r="R51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46" s="14" t="str">
        <f>IF(ProjectsDB[[#This Row],[Item Type]]="Straight Plug-In",_xlfn.TEXTJOIN("-",TRUE,M5146&amp;"-"&amp;_xlfn.LET(_xlpm.txt,ProjectsDB[[#This Row],[Assembly]],_xlpm.pos,FIND("SP",_xlpm.txt),_xlpm.pre,LEFT(_xlpm.txt,_xlpm.pos-1),IF(RIGHT(_xlpm.pre,3)="123","3PL",IF(RIGHT(_xlpm.pre,2)="12","2PL",IF(RIGHT(_xlpm.pre,1)="1","1PL","3PL")))),N5146,O5146,P5146,Q5146&amp;"W",R5146),_xlfn.TEXTJOIN("-",TRUE,M5146,N5146,O5146,P5146,Q5146&amp;"W",R5146))</f>
        <v>Flange Straight-CU-Tin-PET-5W-2</v>
      </c>
      <c r="T5146" s="14" t="str">
        <f>IF(COUNTIF(Cycletime[Element Desc.],ProjectsDB[[#This Row],[Element Desc.]])&gt;0,"Found","Not Found")</f>
        <v>Found</v>
      </c>
    </row>
    <row r="5147" spans="2:20" x14ac:dyDescent="0.25">
      <c r="B5147" s="8" t="s">
        <v>10489</v>
      </c>
      <c r="C5147" s="9" t="s">
        <v>10490</v>
      </c>
      <c r="D5147" s="9" t="s">
        <v>10491</v>
      </c>
      <c r="E5147" s="10">
        <v>1</v>
      </c>
      <c r="F5147" s="15" t="s">
        <v>9868</v>
      </c>
      <c r="G5147" s="9" t="s">
        <v>37</v>
      </c>
      <c r="H5147" s="11"/>
      <c r="I5147" s="12">
        <v>1500</v>
      </c>
      <c r="J5147" s="12"/>
      <c r="K5147" s="12"/>
      <c r="L5147" s="12">
        <f t="array" ref="L5147">IFERROR(LOOKUP(2^15,SEARCH({"40A","63A","80A","100A","125A","160A","200A","250A","400A","630A","800A","1000A","1250A","1600A","2000A","2500A","3200A","4000A","5000A","6300A"},UPPER(D5147)),{40,63,80,100,125,160,200,250,400,630,800,1000,1250,1600,2000,2500,3200,4000,5000,6300}),0)</f>
        <v>3200</v>
      </c>
      <c r="M5147" s="9" t="str">
        <f t="shared" si="401"/>
        <v>Straight Feeder</v>
      </c>
      <c r="N5147" s="9" t="str">
        <f t="shared" si="402"/>
        <v>CU</v>
      </c>
      <c r="O5147" s="13" t="str">
        <f t="shared" si="403"/>
        <v>Tin</v>
      </c>
      <c r="P5147" s="9" t="str">
        <f t="shared" si="404"/>
        <v>PET</v>
      </c>
      <c r="Q5147" s="9" t="str">
        <f t="shared" si="405"/>
        <v>5</v>
      </c>
      <c r="R51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47" s="14" t="str">
        <f>IF(ProjectsDB[[#This Row],[Item Type]]="Straight Plug-In",_xlfn.TEXTJOIN("-",TRUE,M5147&amp;"-"&amp;_xlfn.LET(_xlpm.txt,ProjectsDB[[#This Row],[Assembly]],_xlpm.pos,FIND("SP",_xlpm.txt),_xlpm.pre,LEFT(_xlpm.txt,_xlpm.pos-1),IF(RIGHT(_xlpm.pre,3)="123","3PL",IF(RIGHT(_xlpm.pre,2)="12","2PL",IF(RIGHT(_xlpm.pre,1)="1","1PL","3PL")))),N5147,O5147,P5147,Q5147&amp;"W",R5147),_xlfn.TEXTJOIN("-",TRUE,M5147,N5147,O5147,P5147,Q5147&amp;"W",R5147))</f>
        <v>Straight Feeder-CU-Tin-PET-5W-2</v>
      </c>
      <c r="T5147" s="14" t="str">
        <f>IF(COUNTIF(Cycletime[Element Desc.],ProjectsDB[[#This Row],[Element Desc.]])&gt;0,"Found","Not Found")</f>
        <v>Found</v>
      </c>
    </row>
    <row r="5148" spans="2:20" x14ac:dyDescent="0.25">
      <c r="B5148" s="8" t="s">
        <v>10492</v>
      </c>
      <c r="C5148" s="9" t="s">
        <v>10234</v>
      </c>
      <c r="D5148" s="9" t="s">
        <v>10235</v>
      </c>
      <c r="E5148" s="10">
        <v>1</v>
      </c>
      <c r="F5148" s="15" t="s">
        <v>9868</v>
      </c>
      <c r="G5148" s="9" t="s">
        <v>37</v>
      </c>
      <c r="H5148" s="11"/>
      <c r="I5148" s="12">
        <v>430</v>
      </c>
      <c r="J5148" s="12">
        <v>430</v>
      </c>
      <c r="K5148" s="12"/>
      <c r="L5148" s="12">
        <f t="array" ref="L5148">IFERROR(LOOKUP(2^15,SEARCH({"40A","63A","80A","100A","125A","160A","200A","250A","400A","630A","800A","1000A","1250A","1600A","2000A","2500A","3200A","4000A","5000A","6300A"},UPPER(D5148)),{40,63,80,100,125,160,200,250,400,630,800,1000,1250,1600,2000,2500,3200,4000,5000,6300}),0)</f>
        <v>3200</v>
      </c>
      <c r="M5148" s="9" t="str">
        <f t="shared" si="401"/>
        <v>Elbow Edge</v>
      </c>
      <c r="N5148" s="9" t="str">
        <f t="shared" si="402"/>
        <v>CU</v>
      </c>
      <c r="O5148" s="13" t="str">
        <f t="shared" si="403"/>
        <v>Tin</v>
      </c>
      <c r="P5148" s="9" t="str">
        <f t="shared" si="404"/>
        <v>PET</v>
      </c>
      <c r="Q5148" s="9" t="str">
        <f t="shared" si="405"/>
        <v>5</v>
      </c>
      <c r="R51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48" s="14" t="str">
        <f>IF(ProjectsDB[[#This Row],[Item Type]]="Straight Plug-In",_xlfn.TEXTJOIN("-",TRUE,M5148&amp;"-"&amp;_xlfn.LET(_xlpm.txt,ProjectsDB[[#This Row],[Assembly]],_xlpm.pos,FIND("SP",_xlpm.txt),_xlpm.pre,LEFT(_xlpm.txt,_xlpm.pos-1),IF(RIGHT(_xlpm.pre,3)="123","3PL",IF(RIGHT(_xlpm.pre,2)="12","2PL",IF(RIGHT(_xlpm.pre,1)="1","1PL","3PL")))),N5148,O5148,P5148,Q5148&amp;"W",R5148),_xlfn.TEXTJOIN("-",TRUE,M5148,N5148,O5148,P5148,Q5148&amp;"W",R5148))</f>
        <v>Elbow Edge-CU-Tin-PET-5W-2</v>
      </c>
      <c r="T5148" s="14" t="str">
        <f>IF(COUNTIF(Cycletime[Element Desc.],ProjectsDB[[#This Row],[Element Desc.]])&gt;0,"Found","Not Found")</f>
        <v>Found</v>
      </c>
    </row>
    <row r="5149" spans="2:20" x14ac:dyDescent="0.25">
      <c r="B5149" s="8" t="s">
        <v>10493</v>
      </c>
      <c r="C5149" s="9" t="s">
        <v>10225</v>
      </c>
      <c r="D5149" s="9" t="s">
        <v>10226</v>
      </c>
      <c r="E5149" s="10">
        <v>1</v>
      </c>
      <c r="F5149" s="15" t="s">
        <v>9868</v>
      </c>
      <c r="G5149" s="9" t="s">
        <v>37</v>
      </c>
      <c r="H5149" s="11"/>
      <c r="I5149" s="12">
        <v>3000</v>
      </c>
      <c r="J5149" s="12"/>
      <c r="K5149" s="12"/>
      <c r="L5149" s="12">
        <f t="array" ref="L5149">IFERROR(LOOKUP(2^15,SEARCH({"40A","63A","80A","100A","125A","160A","200A","250A","400A","630A","800A","1000A","1250A","1600A","2000A","2500A","3200A","4000A","5000A","6300A"},UPPER(D5149)),{40,63,80,100,125,160,200,250,400,630,800,1000,1250,1600,2000,2500,3200,4000,5000,6300}),0)</f>
        <v>3200</v>
      </c>
      <c r="M5149" s="9" t="str">
        <f t="shared" si="401"/>
        <v>Straight Feeder</v>
      </c>
      <c r="N5149" s="9" t="str">
        <f t="shared" si="402"/>
        <v>CU</v>
      </c>
      <c r="O5149" s="13" t="str">
        <f t="shared" si="403"/>
        <v>Tin</v>
      </c>
      <c r="P5149" s="9" t="str">
        <f t="shared" si="404"/>
        <v>PET</v>
      </c>
      <c r="Q5149" s="9" t="str">
        <f t="shared" si="405"/>
        <v>5</v>
      </c>
      <c r="R51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49" s="14" t="str">
        <f>IF(ProjectsDB[[#This Row],[Item Type]]="Straight Plug-In",_xlfn.TEXTJOIN("-",TRUE,M5149&amp;"-"&amp;_xlfn.LET(_xlpm.txt,ProjectsDB[[#This Row],[Assembly]],_xlpm.pos,FIND("SP",_xlpm.txt),_xlpm.pre,LEFT(_xlpm.txt,_xlpm.pos-1),IF(RIGHT(_xlpm.pre,3)="123","3PL",IF(RIGHT(_xlpm.pre,2)="12","2PL",IF(RIGHT(_xlpm.pre,1)="1","1PL","3PL")))),N5149,O5149,P5149,Q5149&amp;"W",R5149),_xlfn.TEXTJOIN("-",TRUE,M5149,N5149,O5149,P5149,Q5149&amp;"W",R5149))</f>
        <v>Straight Feeder-CU-Tin-PET-5W-2</v>
      </c>
      <c r="T5149" s="14" t="str">
        <f>IF(COUNTIF(Cycletime[Element Desc.],ProjectsDB[[#This Row],[Element Desc.]])&gt;0,"Found","Not Found")</f>
        <v>Found</v>
      </c>
    </row>
    <row r="5150" spans="2:20" x14ac:dyDescent="0.25">
      <c r="B5150" s="8" t="s">
        <v>10494</v>
      </c>
      <c r="C5150" s="9" t="s">
        <v>10242</v>
      </c>
      <c r="D5150" s="9" t="s">
        <v>10243</v>
      </c>
      <c r="E5150" s="10">
        <v>1</v>
      </c>
      <c r="F5150" s="15" t="s">
        <v>9868</v>
      </c>
      <c r="G5150" s="9" t="s">
        <v>37</v>
      </c>
      <c r="H5150" s="11"/>
      <c r="I5150" s="12">
        <v>300</v>
      </c>
      <c r="J5150" s="12">
        <v>300</v>
      </c>
      <c r="K5150" s="12"/>
      <c r="L5150" s="12">
        <f t="array" ref="L5150">IFERROR(LOOKUP(2^15,SEARCH({"40A","63A","80A","100A","125A","160A","200A","250A","400A","630A","800A","1000A","1250A","1600A","2000A","2500A","3200A","4000A","5000A","6300A"},UPPER(D5150)),{40,63,80,100,125,160,200,250,400,630,800,1000,1250,1600,2000,2500,3200,4000,5000,6300}),0)</f>
        <v>3200</v>
      </c>
      <c r="M5150" s="9" t="str">
        <f t="shared" si="401"/>
        <v>Elbow Flat</v>
      </c>
      <c r="N5150" s="9" t="str">
        <f t="shared" si="402"/>
        <v>CU</v>
      </c>
      <c r="O5150" s="13" t="str">
        <f t="shared" si="403"/>
        <v>Tin</v>
      </c>
      <c r="P5150" s="9" t="str">
        <f t="shared" si="404"/>
        <v>PET</v>
      </c>
      <c r="Q5150" s="9" t="str">
        <f t="shared" si="405"/>
        <v>5</v>
      </c>
      <c r="R51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50" s="14" t="str">
        <f>IF(ProjectsDB[[#This Row],[Item Type]]="Straight Plug-In",_xlfn.TEXTJOIN("-",TRUE,M5150&amp;"-"&amp;_xlfn.LET(_xlpm.txt,ProjectsDB[[#This Row],[Assembly]],_xlpm.pos,FIND("SP",_xlpm.txt),_xlpm.pre,LEFT(_xlpm.txt,_xlpm.pos-1),IF(RIGHT(_xlpm.pre,3)="123","3PL",IF(RIGHT(_xlpm.pre,2)="12","2PL",IF(RIGHT(_xlpm.pre,1)="1","1PL","3PL")))),N5150,O5150,P5150,Q5150&amp;"W",R5150),_xlfn.TEXTJOIN("-",TRUE,M5150,N5150,O5150,P5150,Q5150&amp;"W",R5150))</f>
        <v>Elbow Flat-CU-Tin-PET-5W-2</v>
      </c>
      <c r="T5150" s="14" t="str">
        <f>IF(COUNTIF(Cycletime[Element Desc.],ProjectsDB[[#This Row],[Element Desc.]])&gt;0,"Found","Not Found")</f>
        <v>Found</v>
      </c>
    </row>
    <row r="5151" spans="2:20" x14ac:dyDescent="0.25">
      <c r="B5151" s="8" t="s">
        <v>10495</v>
      </c>
      <c r="C5151" s="9" t="s">
        <v>10237</v>
      </c>
      <c r="D5151" s="9" t="s">
        <v>10238</v>
      </c>
      <c r="E5151" s="10">
        <v>6</v>
      </c>
      <c r="F5151" s="15" t="s">
        <v>9868</v>
      </c>
      <c r="G5151" s="9" t="s">
        <v>37</v>
      </c>
      <c r="H5151" s="11"/>
      <c r="I5151" s="12"/>
      <c r="J5151" s="12"/>
      <c r="K5151" s="12"/>
      <c r="L5151" s="12">
        <f t="array" ref="L5151">IFERROR(LOOKUP(2^15,SEARCH({"40A","63A","80A","100A","125A","160A","200A","250A","400A","630A","800A","1000A","1250A","1600A","2000A","2500A","3200A","4000A","5000A","6300A"},UPPER(D5151)),{40,63,80,100,125,160,200,250,400,630,800,1000,1250,1600,2000,2500,3200,4000,5000,6300}),0)</f>
        <v>3200</v>
      </c>
      <c r="M5151" s="9" t="str">
        <f t="shared" si="401"/>
        <v>Joint Pack</v>
      </c>
      <c r="N5151" s="9" t="str">
        <f t="shared" si="402"/>
        <v>CU</v>
      </c>
      <c r="O5151" s="13" t="str">
        <f t="shared" si="403"/>
        <v>Tin</v>
      </c>
      <c r="P5151" s="9" t="str">
        <f t="shared" si="404"/>
        <v>None</v>
      </c>
      <c r="Q5151" s="9" t="str">
        <f t="shared" si="405"/>
        <v>5</v>
      </c>
      <c r="R51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51" s="14" t="str">
        <f>IF(ProjectsDB[[#This Row],[Item Type]]="Straight Plug-In",_xlfn.TEXTJOIN("-",TRUE,M5151&amp;"-"&amp;_xlfn.LET(_xlpm.txt,ProjectsDB[[#This Row],[Assembly]],_xlpm.pos,FIND("SP",_xlpm.txt),_xlpm.pre,LEFT(_xlpm.txt,_xlpm.pos-1),IF(RIGHT(_xlpm.pre,3)="123","3PL",IF(RIGHT(_xlpm.pre,2)="12","2PL",IF(RIGHT(_xlpm.pre,1)="1","1PL","3PL")))),N5151,O5151,P5151,Q5151&amp;"W",R5151),_xlfn.TEXTJOIN("-",TRUE,M5151,N5151,O5151,P5151,Q5151&amp;"W",R5151))</f>
        <v>Joint Pack-CU-Tin-None-5W-2</v>
      </c>
      <c r="T5151" s="14" t="str">
        <f>IF(COUNTIF(Cycletime[Element Desc.],ProjectsDB[[#This Row],[Element Desc.]])&gt;0,"Found","Not Found")</f>
        <v>Found</v>
      </c>
    </row>
    <row r="5152" spans="2:20" x14ac:dyDescent="0.25">
      <c r="B5152" s="8" t="s">
        <v>10496</v>
      </c>
      <c r="C5152" s="9" t="s">
        <v>10231</v>
      </c>
      <c r="D5152" s="9" t="s">
        <v>10232</v>
      </c>
      <c r="E5152" s="10">
        <v>1</v>
      </c>
      <c r="F5152" s="15" t="s">
        <v>9868</v>
      </c>
      <c r="G5152" s="9" t="s">
        <v>37</v>
      </c>
      <c r="H5152" s="11"/>
      <c r="I5152" s="12">
        <v>580</v>
      </c>
      <c r="J5152" s="12"/>
      <c r="K5152" s="12"/>
      <c r="L5152" s="12">
        <f t="array" ref="L5152">IFERROR(LOOKUP(2^15,SEARCH({"40A","63A","80A","100A","125A","160A","200A","250A","400A","630A","800A","1000A","1250A","1600A","2000A","2500A","3200A","4000A","5000A","6300A"},UPPER(D5152)),{40,63,80,100,125,160,200,250,400,630,800,1000,1250,1600,2000,2500,3200,4000,5000,6300}),0)</f>
        <v>3200</v>
      </c>
      <c r="M5152" s="9" t="str">
        <f t="shared" si="401"/>
        <v>Straight Feeder</v>
      </c>
      <c r="N5152" s="9" t="str">
        <f t="shared" si="402"/>
        <v>CU</v>
      </c>
      <c r="O5152" s="13" t="str">
        <f t="shared" si="403"/>
        <v>Tin</v>
      </c>
      <c r="P5152" s="9" t="str">
        <f t="shared" si="404"/>
        <v>PET</v>
      </c>
      <c r="Q5152" s="9" t="str">
        <f t="shared" si="405"/>
        <v>5</v>
      </c>
      <c r="R51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52" s="14" t="str">
        <f>IF(ProjectsDB[[#This Row],[Item Type]]="Straight Plug-In",_xlfn.TEXTJOIN("-",TRUE,M5152&amp;"-"&amp;_xlfn.LET(_xlpm.txt,ProjectsDB[[#This Row],[Assembly]],_xlpm.pos,FIND("SP",_xlpm.txt),_xlpm.pre,LEFT(_xlpm.txt,_xlpm.pos-1),IF(RIGHT(_xlpm.pre,3)="123","3PL",IF(RIGHT(_xlpm.pre,2)="12","2PL",IF(RIGHT(_xlpm.pre,1)="1","1PL","3PL")))),N5152,O5152,P5152,Q5152&amp;"W",R5152),_xlfn.TEXTJOIN("-",TRUE,M5152,N5152,O5152,P5152,Q5152&amp;"W",R5152))</f>
        <v>Straight Feeder-CU-Tin-PET-5W-2</v>
      </c>
      <c r="T5152" s="14" t="str">
        <f>IF(COUNTIF(Cycletime[Element Desc.],ProjectsDB[[#This Row],[Element Desc.]])&gt;0,"Found","Not Found")</f>
        <v>Found</v>
      </c>
    </row>
    <row r="5153" spans="2:20" x14ac:dyDescent="0.25">
      <c r="B5153" s="8" t="s">
        <v>10497</v>
      </c>
      <c r="C5153" s="9" t="s">
        <v>10219</v>
      </c>
      <c r="D5153" s="9" t="s">
        <v>10220</v>
      </c>
      <c r="E5153" s="10">
        <v>2</v>
      </c>
      <c r="F5153" s="15" t="s">
        <v>9868</v>
      </c>
      <c r="G5153" s="9" t="s">
        <v>37</v>
      </c>
      <c r="H5153" s="11"/>
      <c r="I5153" s="12">
        <v>425</v>
      </c>
      <c r="J5153" s="12"/>
      <c r="K5153" s="12"/>
      <c r="L5153" s="12">
        <f t="array" ref="L5153">IFERROR(LOOKUP(2^15,SEARCH({"40A","63A","80A","100A","125A","160A","200A","250A","400A","630A","800A","1000A","1250A","1600A","2000A","2500A","3200A","4000A","5000A","6300A"},UPPER(D5153)),{40,63,80,100,125,160,200,250,400,630,800,1000,1250,1600,2000,2500,3200,4000,5000,6300}),0)</f>
        <v>3200</v>
      </c>
      <c r="M5153" s="9" t="str">
        <f t="shared" si="401"/>
        <v>Flange Straight</v>
      </c>
      <c r="N5153" s="9" t="str">
        <f t="shared" si="402"/>
        <v>CU</v>
      </c>
      <c r="O5153" s="13" t="str">
        <f t="shared" si="403"/>
        <v>Tin</v>
      </c>
      <c r="P5153" s="9" t="str">
        <f t="shared" si="404"/>
        <v>PET</v>
      </c>
      <c r="Q5153" s="9" t="str">
        <f t="shared" si="405"/>
        <v>5</v>
      </c>
      <c r="R51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53" s="14" t="str">
        <f>IF(ProjectsDB[[#This Row],[Item Type]]="Straight Plug-In",_xlfn.TEXTJOIN("-",TRUE,M5153&amp;"-"&amp;_xlfn.LET(_xlpm.txt,ProjectsDB[[#This Row],[Assembly]],_xlpm.pos,FIND("SP",_xlpm.txt),_xlpm.pre,LEFT(_xlpm.txt,_xlpm.pos-1),IF(RIGHT(_xlpm.pre,3)="123","3PL",IF(RIGHT(_xlpm.pre,2)="12","2PL",IF(RIGHT(_xlpm.pre,1)="1","1PL","3PL")))),N5153,O5153,P5153,Q5153&amp;"W",R5153),_xlfn.TEXTJOIN("-",TRUE,M5153,N5153,O5153,P5153,Q5153&amp;"W",R5153))</f>
        <v>Flange Straight-CU-Tin-PET-5W-2</v>
      </c>
      <c r="T5153" s="14" t="str">
        <f>IF(COUNTIF(Cycletime[Element Desc.],ProjectsDB[[#This Row],[Element Desc.]])&gt;0,"Found","Not Found")</f>
        <v>Found</v>
      </c>
    </row>
    <row r="5154" spans="2:20" x14ac:dyDescent="0.25">
      <c r="B5154" s="8" t="s">
        <v>10498</v>
      </c>
      <c r="C5154" s="9" t="s">
        <v>10228</v>
      </c>
      <c r="D5154" s="9" t="s">
        <v>10229</v>
      </c>
      <c r="E5154" s="10">
        <v>2</v>
      </c>
      <c r="F5154" s="15" t="s">
        <v>9868</v>
      </c>
      <c r="G5154" s="9" t="s">
        <v>37</v>
      </c>
      <c r="H5154" s="11"/>
      <c r="I5154" s="12">
        <v>300</v>
      </c>
      <c r="J5154" s="12">
        <v>300</v>
      </c>
      <c r="K5154" s="12"/>
      <c r="L5154" s="12">
        <f t="array" ref="L5154">IFERROR(LOOKUP(2^15,SEARCH({"40A","63A","80A","100A","125A","160A","200A","250A","400A","630A","800A","1000A","1250A","1600A","2000A","2500A","3200A","4000A","5000A","6300A"},UPPER(D5154)),{40,63,80,100,125,160,200,250,400,630,800,1000,1250,1600,2000,2500,3200,4000,5000,6300}),0)</f>
        <v>3200</v>
      </c>
      <c r="M5154" s="9" t="str">
        <f t="shared" si="401"/>
        <v>Elbow Flat</v>
      </c>
      <c r="N5154" s="9" t="str">
        <f t="shared" si="402"/>
        <v>CU</v>
      </c>
      <c r="O5154" s="13" t="str">
        <f t="shared" si="403"/>
        <v>Tin</v>
      </c>
      <c r="P5154" s="9" t="str">
        <f t="shared" si="404"/>
        <v>PET</v>
      </c>
      <c r="Q5154" s="9" t="str">
        <f t="shared" si="405"/>
        <v>5</v>
      </c>
      <c r="R51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54" s="14" t="str">
        <f>IF(ProjectsDB[[#This Row],[Item Type]]="Straight Plug-In",_xlfn.TEXTJOIN("-",TRUE,M5154&amp;"-"&amp;_xlfn.LET(_xlpm.txt,ProjectsDB[[#This Row],[Assembly]],_xlpm.pos,FIND("SP",_xlpm.txt),_xlpm.pre,LEFT(_xlpm.txt,_xlpm.pos-1),IF(RIGHT(_xlpm.pre,3)="123","3PL",IF(RIGHT(_xlpm.pre,2)="12","2PL",IF(RIGHT(_xlpm.pre,1)="1","1PL","3PL")))),N5154,O5154,P5154,Q5154&amp;"W",R5154),_xlfn.TEXTJOIN("-",TRUE,M5154,N5154,O5154,P5154,Q5154&amp;"W",R5154))</f>
        <v>Elbow Flat-CU-Tin-PET-5W-2</v>
      </c>
      <c r="T5154" s="14" t="str">
        <f>IF(COUNTIF(Cycletime[Element Desc.],ProjectsDB[[#This Row],[Element Desc.]])&gt;0,"Found","Not Found")</f>
        <v>Found</v>
      </c>
    </row>
    <row r="5155" spans="2:20" x14ac:dyDescent="0.25">
      <c r="B5155" s="8" t="s">
        <v>10499</v>
      </c>
      <c r="C5155" s="9" t="s">
        <v>10231</v>
      </c>
      <c r="D5155" s="9" t="s">
        <v>10232</v>
      </c>
      <c r="E5155" s="10">
        <v>1</v>
      </c>
      <c r="F5155" s="15" t="s">
        <v>9868</v>
      </c>
      <c r="G5155" s="9" t="s">
        <v>37</v>
      </c>
      <c r="H5155" s="11"/>
      <c r="I5155" s="12">
        <v>580</v>
      </c>
      <c r="J5155" s="12"/>
      <c r="K5155" s="12"/>
      <c r="L5155" s="12">
        <f t="array" ref="L5155">IFERROR(LOOKUP(2^15,SEARCH({"40A","63A","80A","100A","125A","160A","200A","250A","400A","630A","800A","1000A","1250A","1600A","2000A","2500A","3200A","4000A","5000A","6300A"},UPPER(D5155)),{40,63,80,100,125,160,200,250,400,630,800,1000,1250,1600,2000,2500,3200,4000,5000,6300}),0)</f>
        <v>3200</v>
      </c>
      <c r="M5155" s="9" t="str">
        <f t="shared" si="401"/>
        <v>Straight Feeder</v>
      </c>
      <c r="N5155" s="9" t="str">
        <f t="shared" si="402"/>
        <v>CU</v>
      </c>
      <c r="O5155" s="13" t="str">
        <f t="shared" si="403"/>
        <v>Tin</v>
      </c>
      <c r="P5155" s="9" t="str">
        <f t="shared" si="404"/>
        <v>PET</v>
      </c>
      <c r="Q5155" s="9" t="str">
        <f t="shared" si="405"/>
        <v>5</v>
      </c>
      <c r="R51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55" s="14" t="str">
        <f>IF(ProjectsDB[[#This Row],[Item Type]]="Straight Plug-In",_xlfn.TEXTJOIN("-",TRUE,M5155&amp;"-"&amp;_xlfn.LET(_xlpm.txt,ProjectsDB[[#This Row],[Assembly]],_xlpm.pos,FIND("SP",_xlpm.txt),_xlpm.pre,LEFT(_xlpm.txt,_xlpm.pos-1),IF(RIGHT(_xlpm.pre,3)="123","3PL",IF(RIGHT(_xlpm.pre,2)="12","2PL",IF(RIGHT(_xlpm.pre,1)="1","1PL","3PL")))),N5155,O5155,P5155,Q5155&amp;"W",R5155),_xlfn.TEXTJOIN("-",TRUE,M5155,N5155,O5155,P5155,Q5155&amp;"W",R5155))</f>
        <v>Straight Feeder-CU-Tin-PET-5W-2</v>
      </c>
      <c r="T5155" s="14" t="str">
        <f>IF(COUNTIF(Cycletime[Element Desc.],ProjectsDB[[#This Row],[Element Desc.]])&gt;0,"Found","Not Found")</f>
        <v>Found</v>
      </c>
    </row>
    <row r="5156" spans="2:20" x14ac:dyDescent="0.25">
      <c r="B5156" s="8" t="s">
        <v>10500</v>
      </c>
      <c r="C5156" s="9" t="s">
        <v>10501</v>
      </c>
      <c r="D5156" s="9" t="s">
        <v>10502</v>
      </c>
      <c r="E5156" s="10">
        <v>1</v>
      </c>
      <c r="F5156" s="15" t="s">
        <v>9868</v>
      </c>
      <c r="G5156" s="9" t="s">
        <v>37</v>
      </c>
      <c r="H5156" s="11"/>
      <c r="I5156" s="12">
        <v>2300</v>
      </c>
      <c r="J5156" s="12"/>
      <c r="K5156" s="12"/>
      <c r="L5156" s="12">
        <f t="array" ref="L5156">IFERROR(LOOKUP(2^15,SEARCH({"40A","63A","80A","100A","125A","160A","200A","250A","400A","630A","800A","1000A","1250A","1600A","2000A","2500A","3200A","4000A","5000A","6300A"},UPPER(D5156)),{40,63,80,100,125,160,200,250,400,630,800,1000,1250,1600,2000,2500,3200,4000,5000,6300}),0)</f>
        <v>3200</v>
      </c>
      <c r="M5156" s="9" t="str">
        <f t="shared" si="401"/>
        <v>Straight Feeder</v>
      </c>
      <c r="N5156" s="9" t="str">
        <f t="shared" si="402"/>
        <v>CU</v>
      </c>
      <c r="O5156" s="13" t="str">
        <f t="shared" si="403"/>
        <v>Tin</v>
      </c>
      <c r="P5156" s="9" t="str">
        <f t="shared" si="404"/>
        <v>PET</v>
      </c>
      <c r="Q5156" s="9" t="str">
        <f t="shared" si="405"/>
        <v>5</v>
      </c>
      <c r="R51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56" s="14" t="str">
        <f>IF(ProjectsDB[[#This Row],[Item Type]]="Straight Plug-In",_xlfn.TEXTJOIN("-",TRUE,M5156&amp;"-"&amp;_xlfn.LET(_xlpm.txt,ProjectsDB[[#This Row],[Assembly]],_xlpm.pos,FIND("SP",_xlpm.txt),_xlpm.pre,LEFT(_xlpm.txt,_xlpm.pos-1),IF(RIGHT(_xlpm.pre,3)="123","3PL",IF(RIGHT(_xlpm.pre,2)="12","2PL",IF(RIGHT(_xlpm.pre,1)="1","1PL","3PL")))),N5156,O5156,P5156,Q5156&amp;"W",R5156),_xlfn.TEXTJOIN("-",TRUE,M5156,N5156,O5156,P5156,Q5156&amp;"W",R5156))</f>
        <v>Straight Feeder-CU-Tin-PET-5W-2</v>
      </c>
      <c r="T5156" s="14" t="str">
        <f>IF(COUNTIF(Cycletime[Element Desc.],ProjectsDB[[#This Row],[Element Desc.]])&gt;0,"Found","Not Found")</f>
        <v>Found</v>
      </c>
    </row>
    <row r="5157" spans="2:20" x14ac:dyDescent="0.25">
      <c r="B5157" s="8" t="s">
        <v>10503</v>
      </c>
      <c r="C5157" s="9" t="s">
        <v>10237</v>
      </c>
      <c r="D5157" s="9" t="s">
        <v>10238</v>
      </c>
      <c r="E5157" s="10">
        <v>5</v>
      </c>
      <c r="F5157" s="15" t="s">
        <v>9868</v>
      </c>
      <c r="G5157" s="9" t="s">
        <v>37</v>
      </c>
      <c r="H5157" s="11"/>
      <c r="I5157" s="12"/>
      <c r="J5157" s="12"/>
      <c r="K5157" s="12"/>
      <c r="L5157" s="12">
        <f t="array" ref="L5157">IFERROR(LOOKUP(2^15,SEARCH({"40A","63A","80A","100A","125A","160A","200A","250A","400A","630A","800A","1000A","1250A","1600A","2000A","2500A","3200A","4000A","5000A","6300A"},UPPER(D5157)),{40,63,80,100,125,160,200,250,400,630,800,1000,1250,1600,2000,2500,3200,4000,5000,6300}),0)</f>
        <v>3200</v>
      </c>
      <c r="M5157" s="9" t="str">
        <f t="shared" si="401"/>
        <v>Joint Pack</v>
      </c>
      <c r="N5157" s="9" t="str">
        <f t="shared" si="402"/>
        <v>CU</v>
      </c>
      <c r="O5157" s="13" t="str">
        <f t="shared" si="403"/>
        <v>Tin</v>
      </c>
      <c r="P5157" s="9" t="str">
        <f t="shared" si="404"/>
        <v>None</v>
      </c>
      <c r="Q5157" s="9" t="str">
        <f t="shared" si="405"/>
        <v>5</v>
      </c>
      <c r="R51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57" s="14" t="str">
        <f>IF(ProjectsDB[[#This Row],[Item Type]]="Straight Plug-In",_xlfn.TEXTJOIN("-",TRUE,M5157&amp;"-"&amp;_xlfn.LET(_xlpm.txt,ProjectsDB[[#This Row],[Assembly]],_xlpm.pos,FIND("SP",_xlpm.txt),_xlpm.pre,LEFT(_xlpm.txt,_xlpm.pos-1),IF(RIGHT(_xlpm.pre,3)="123","3PL",IF(RIGHT(_xlpm.pre,2)="12","2PL",IF(RIGHT(_xlpm.pre,1)="1","1PL","3PL")))),N5157,O5157,P5157,Q5157&amp;"W",R5157),_xlfn.TEXTJOIN("-",TRUE,M5157,N5157,O5157,P5157,Q5157&amp;"W",R5157))</f>
        <v>Joint Pack-CU-Tin-None-5W-2</v>
      </c>
      <c r="T5157" s="14" t="str">
        <f>IF(COUNTIF(Cycletime[Element Desc.],ProjectsDB[[#This Row],[Element Desc.]])&gt;0,"Found","Not Found")</f>
        <v>Found</v>
      </c>
    </row>
    <row r="5158" spans="2:20" x14ac:dyDescent="0.25">
      <c r="B5158" s="8" t="s">
        <v>10504</v>
      </c>
      <c r="C5158" s="9" t="s">
        <v>10219</v>
      </c>
      <c r="D5158" s="9" t="s">
        <v>10220</v>
      </c>
      <c r="E5158" s="10">
        <v>2</v>
      </c>
      <c r="F5158" s="15" t="s">
        <v>9868</v>
      </c>
      <c r="G5158" s="9" t="s">
        <v>37</v>
      </c>
      <c r="H5158" s="11"/>
      <c r="I5158" s="12">
        <v>425</v>
      </c>
      <c r="J5158" s="12"/>
      <c r="K5158" s="12"/>
      <c r="L5158" s="12">
        <f t="array" ref="L5158">IFERROR(LOOKUP(2^15,SEARCH({"40A","63A","80A","100A","125A","160A","200A","250A","400A","630A","800A","1000A","1250A","1600A","2000A","2500A","3200A","4000A","5000A","6300A"},UPPER(D5158)),{40,63,80,100,125,160,200,250,400,630,800,1000,1250,1600,2000,2500,3200,4000,5000,6300}),0)</f>
        <v>3200</v>
      </c>
      <c r="M5158" s="9" t="str">
        <f t="shared" si="401"/>
        <v>Flange Straight</v>
      </c>
      <c r="N5158" s="9" t="str">
        <f t="shared" si="402"/>
        <v>CU</v>
      </c>
      <c r="O5158" s="13" t="str">
        <f t="shared" si="403"/>
        <v>Tin</v>
      </c>
      <c r="P5158" s="9" t="str">
        <f t="shared" si="404"/>
        <v>PET</v>
      </c>
      <c r="Q5158" s="9" t="str">
        <f t="shared" si="405"/>
        <v>5</v>
      </c>
      <c r="R51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58" s="14" t="str">
        <f>IF(ProjectsDB[[#This Row],[Item Type]]="Straight Plug-In",_xlfn.TEXTJOIN("-",TRUE,M5158&amp;"-"&amp;_xlfn.LET(_xlpm.txt,ProjectsDB[[#This Row],[Assembly]],_xlpm.pos,FIND("SP",_xlpm.txt),_xlpm.pre,LEFT(_xlpm.txt,_xlpm.pos-1),IF(RIGHT(_xlpm.pre,3)="123","3PL",IF(RIGHT(_xlpm.pre,2)="12","2PL",IF(RIGHT(_xlpm.pre,1)="1","1PL","3PL")))),N5158,O5158,P5158,Q5158&amp;"W",R5158),_xlfn.TEXTJOIN("-",TRUE,M5158,N5158,O5158,P5158,Q5158&amp;"W",R5158))</f>
        <v>Flange Straight-CU-Tin-PET-5W-2</v>
      </c>
      <c r="T5158" s="14" t="str">
        <f>IF(COUNTIF(Cycletime[Element Desc.],ProjectsDB[[#This Row],[Element Desc.]])&gt;0,"Found","Not Found")</f>
        <v>Found</v>
      </c>
    </row>
    <row r="5159" spans="2:20" x14ac:dyDescent="0.25">
      <c r="B5159" s="8" t="s">
        <v>10505</v>
      </c>
      <c r="C5159" s="9" t="s">
        <v>10506</v>
      </c>
      <c r="D5159" s="9" t="s">
        <v>10507</v>
      </c>
      <c r="E5159" s="10">
        <v>1</v>
      </c>
      <c r="F5159" s="15" t="s">
        <v>9868</v>
      </c>
      <c r="G5159" s="9" t="s">
        <v>37</v>
      </c>
      <c r="H5159" s="11"/>
      <c r="I5159" s="12">
        <v>635</v>
      </c>
      <c r="J5159" s="12">
        <v>430</v>
      </c>
      <c r="K5159" s="12"/>
      <c r="L5159" s="12">
        <f t="array" ref="L5159">IFERROR(LOOKUP(2^15,SEARCH({"40A","63A","80A","100A","125A","160A","200A","250A","400A","630A","800A","1000A","1250A","1600A","2000A","2500A","3200A","4000A","5000A","6300A"},UPPER(D5159)),{40,63,80,100,125,160,200,250,400,630,800,1000,1250,1600,2000,2500,3200,4000,5000,6300}),0)</f>
        <v>3200</v>
      </c>
      <c r="M5159" s="9" t="str">
        <f t="shared" si="401"/>
        <v>Elbow Edge</v>
      </c>
      <c r="N5159" s="9" t="str">
        <f t="shared" si="402"/>
        <v>CU</v>
      </c>
      <c r="O5159" s="13" t="str">
        <f t="shared" si="403"/>
        <v>Tin</v>
      </c>
      <c r="P5159" s="9" t="str">
        <f t="shared" si="404"/>
        <v>PET</v>
      </c>
      <c r="Q5159" s="9" t="str">
        <f t="shared" si="405"/>
        <v>5</v>
      </c>
      <c r="R51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59" s="14" t="str">
        <f>IF(ProjectsDB[[#This Row],[Item Type]]="Straight Plug-In",_xlfn.TEXTJOIN("-",TRUE,M5159&amp;"-"&amp;_xlfn.LET(_xlpm.txt,ProjectsDB[[#This Row],[Assembly]],_xlpm.pos,FIND("SP",_xlpm.txt),_xlpm.pre,LEFT(_xlpm.txt,_xlpm.pos-1),IF(RIGHT(_xlpm.pre,3)="123","3PL",IF(RIGHT(_xlpm.pre,2)="12","2PL",IF(RIGHT(_xlpm.pre,1)="1","1PL","3PL")))),N5159,O5159,P5159,Q5159&amp;"W",R5159),_xlfn.TEXTJOIN("-",TRUE,M5159,N5159,O5159,P5159,Q5159&amp;"W",R5159))</f>
        <v>Elbow Edge-CU-Tin-PET-5W-2</v>
      </c>
      <c r="T5159" s="14" t="str">
        <f>IF(COUNTIF(Cycletime[Element Desc.],ProjectsDB[[#This Row],[Element Desc.]])&gt;0,"Found","Not Found")</f>
        <v>Found</v>
      </c>
    </row>
    <row r="5160" spans="2:20" x14ac:dyDescent="0.25">
      <c r="B5160" s="8" t="s">
        <v>10508</v>
      </c>
      <c r="C5160" s="9" t="s">
        <v>10509</v>
      </c>
      <c r="D5160" s="9" t="s">
        <v>10510</v>
      </c>
      <c r="E5160" s="10">
        <v>1</v>
      </c>
      <c r="F5160" s="15" t="s">
        <v>9868</v>
      </c>
      <c r="G5160" s="9" t="s">
        <v>37</v>
      </c>
      <c r="H5160" s="11"/>
      <c r="I5160" s="12">
        <v>430</v>
      </c>
      <c r="J5160" s="12">
        <v>835</v>
      </c>
      <c r="K5160" s="12"/>
      <c r="L5160" s="12">
        <f t="array" ref="L5160">IFERROR(LOOKUP(2^15,SEARCH({"40A","63A","80A","100A","125A","160A","200A","250A","400A","630A","800A","1000A","1250A","1600A","2000A","2500A","3200A","4000A","5000A","6300A"},UPPER(D5160)),{40,63,80,100,125,160,200,250,400,630,800,1000,1250,1600,2000,2500,3200,4000,5000,6300}),0)</f>
        <v>3200</v>
      </c>
      <c r="M5160" s="9" t="str">
        <f t="shared" si="401"/>
        <v>Elbow Edge</v>
      </c>
      <c r="N5160" s="9" t="str">
        <f t="shared" si="402"/>
        <v>CU</v>
      </c>
      <c r="O5160" s="13" t="str">
        <f t="shared" si="403"/>
        <v>Tin</v>
      </c>
      <c r="P5160" s="9" t="str">
        <f t="shared" si="404"/>
        <v>PET</v>
      </c>
      <c r="Q5160" s="9" t="str">
        <f t="shared" si="405"/>
        <v>5</v>
      </c>
      <c r="R51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60" s="14" t="str">
        <f>IF(ProjectsDB[[#This Row],[Item Type]]="Straight Plug-In",_xlfn.TEXTJOIN("-",TRUE,M5160&amp;"-"&amp;_xlfn.LET(_xlpm.txt,ProjectsDB[[#This Row],[Assembly]],_xlpm.pos,FIND("SP",_xlpm.txt),_xlpm.pre,LEFT(_xlpm.txt,_xlpm.pos-1),IF(RIGHT(_xlpm.pre,3)="123","3PL",IF(RIGHT(_xlpm.pre,2)="12","2PL",IF(RIGHT(_xlpm.pre,1)="1","1PL","3PL")))),N5160,O5160,P5160,Q5160&amp;"W",R5160),_xlfn.TEXTJOIN("-",TRUE,M5160,N5160,O5160,P5160,Q5160&amp;"W",R5160))</f>
        <v>Elbow Edge-CU-Tin-PET-5W-2</v>
      </c>
      <c r="T5160" s="14" t="str">
        <f>IF(COUNTIF(Cycletime[Element Desc.],ProjectsDB[[#This Row],[Element Desc.]])&gt;0,"Found","Not Found")</f>
        <v>Found</v>
      </c>
    </row>
    <row r="5161" spans="2:20" x14ac:dyDescent="0.25">
      <c r="B5161" s="8" t="s">
        <v>10511</v>
      </c>
      <c r="C5161" s="9" t="s">
        <v>10237</v>
      </c>
      <c r="D5161" s="9" t="s">
        <v>10238</v>
      </c>
      <c r="E5161" s="10">
        <v>3</v>
      </c>
      <c r="F5161" s="15" t="s">
        <v>9868</v>
      </c>
      <c r="G5161" s="9" t="s">
        <v>37</v>
      </c>
      <c r="H5161" s="11"/>
      <c r="I5161" s="12"/>
      <c r="J5161" s="12"/>
      <c r="K5161" s="12"/>
      <c r="L5161" s="12">
        <f t="array" ref="L5161">IFERROR(LOOKUP(2^15,SEARCH({"40A","63A","80A","100A","125A","160A","200A","250A","400A","630A","800A","1000A","1250A","1600A","2000A","2500A","3200A","4000A","5000A","6300A"},UPPER(D5161)),{40,63,80,100,125,160,200,250,400,630,800,1000,1250,1600,2000,2500,3200,4000,5000,6300}),0)</f>
        <v>3200</v>
      </c>
      <c r="M5161" s="9" t="str">
        <f t="shared" si="401"/>
        <v>Joint Pack</v>
      </c>
      <c r="N5161" s="9" t="str">
        <f t="shared" si="402"/>
        <v>CU</v>
      </c>
      <c r="O5161" s="13" t="str">
        <f t="shared" si="403"/>
        <v>Tin</v>
      </c>
      <c r="P5161" s="9" t="str">
        <f t="shared" si="404"/>
        <v>None</v>
      </c>
      <c r="Q5161" s="9" t="str">
        <f t="shared" si="405"/>
        <v>5</v>
      </c>
      <c r="R51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61" s="14" t="str">
        <f>IF(ProjectsDB[[#This Row],[Item Type]]="Straight Plug-In",_xlfn.TEXTJOIN("-",TRUE,M5161&amp;"-"&amp;_xlfn.LET(_xlpm.txt,ProjectsDB[[#This Row],[Assembly]],_xlpm.pos,FIND("SP",_xlpm.txt),_xlpm.pre,LEFT(_xlpm.txt,_xlpm.pos-1),IF(RIGHT(_xlpm.pre,3)="123","3PL",IF(RIGHT(_xlpm.pre,2)="12","2PL",IF(RIGHT(_xlpm.pre,1)="1","1PL","3PL")))),N5161,O5161,P5161,Q5161&amp;"W",R5161),_xlfn.TEXTJOIN("-",TRUE,M5161,N5161,O5161,P5161,Q5161&amp;"W",R5161))</f>
        <v>Joint Pack-CU-Tin-None-5W-2</v>
      </c>
      <c r="T5161" s="14" t="str">
        <f>IF(COUNTIF(Cycletime[Element Desc.],ProjectsDB[[#This Row],[Element Desc.]])&gt;0,"Found","Not Found")</f>
        <v>Found</v>
      </c>
    </row>
    <row r="5162" spans="2:20" x14ac:dyDescent="0.25">
      <c r="B5162" s="8" t="s">
        <v>10512</v>
      </c>
      <c r="C5162" s="9" t="s">
        <v>10281</v>
      </c>
      <c r="D5162" s="9" t="s">
        <v>10282</v>
      </c>
      <c r="E5162" s="10">
        <v>1</v>
      </c>
      <c r="F5162" s="15" t="s">
        <v>9868</v>
      </c>
      <c r="G5162" s="9" t="s">
        <v>37</v>
      </c>
      <c r="H5162" s="11"/>
      <c r="I5162" s="12">
        <v>300</v>
      </c>
      <c r="J5162" s="12">
        <v>300</v>
      </c>
      <c r="K5162" s="12"/>
      <c r="L5162" s="12">
        <f t="array" ref="L5162">IFERROR(LOOKUP(2^15,SEARCH({"40A","63A","80A","100A","125A","160A","200A","250A","400A","630A","800A","1000A","1250A","1600A","2000A","2500A","3200A","4000A","5000A","6300A"},UPPER(D5162)),{40,63,80,100,125,160,200,250,400,630,800,1000,1250,1600,2000,2500,3200,4000,5000,6300}),0)</f>
        <v>3200</v>
      </c>
      <c r="M5162" s="9" t="str">
        <f t="shared" si="401"/>
        <v>Elbow Flat</v>
      </c>
      <c r="N5162" s="9" t="str">
        <f t="shared" si="402"/>
        <v>CU</v>
      </c>
      <c r="O5162" s="13" t="str">
        <f t="shared" si="403"/>
        <v>Tin</v>
      </c>
      <c r="P5162" s="9" t="str">
        <f t="shared" si="404"/>
        <v>PET</v>
      </c>
      <c r="Q5162" s="9" t="str">
        <f t="shared" si="405"/>
        <v>5</v>
      </c>
      <c r="R51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62" s="14" t="str">
        <f>IF(ProjectsDB[[#This Row],[Item Type]]="Straight Plug-In",_xlfn.TEXTJOIN("-",TRUE,M5162&amp;"-"&amp;_xlfn.LET(_xlpm.txt,ProjectsDB[[#This Row],[Assembly]],_xlpm.pos,FIND("SP",_xlpm.txt),_xlpm.pre,LEFT(_xlpm.txt,_xlpm.pos-1),IF(RIGHT(_xlpm.pre,3)="123","3PL",IF(RIGHT(_xlpm.pre,2)="12","2PL",IF(RIGHT(_xlpm.pre,1)="1","1PL","3PL")))),N5162,O5162,P5162,Q5162&amp;"W",R5162),_xlfn.TEXTJOIN("-",TRUE,M5162,N5162,O5162,P5162,Q5162&amp;"W",R5162))</f>
        <v>Elbow Flat-CU-Tin-PET-5W-2</v>
      </c>
      <c r="T5162" s="14" t="str">
        <f>IF(COUNTIF(Cycletime[Element Desc.],ProjectsDB[[#This Row],[Element Desc.]])&gt;0,"Found","Not Found")</f>
        <v>Found</v>
      </c>
    </row>
    <row r="5163" spans="2:20" x14ac:dyDescent="0.25">
      <c r="B5163" s="8" t="s">
        <v>10513</v>
      </c>
      <c r="C5163" s="9" t="s">
        <v>10260</v>
      </c>
      <c r="D5163" s="9" t="s">
        <v>10261</v>
      </c>
      <c r="E5163" s="10">
        <v>1</v>
      </c>
      <c r="F5163" s="15" t="s">
        <v>9868</v>
      </c>
      <c r="G5163" s="9" t="s">
        <v>37</v>
      </c>
      <c r="H5163" s="11"/>
      <c r="I5163" s="12">
        <v>580</v>
      </c>
      <c r="J5163" s="12"/>
      <c r="K5163" s="12"/>
      <c r="L5163" s="12">
        <f t="array" ref="L5163">IFERROR(LOOKUP(2^15,SEARCH({"40A","63A","80A","100A","125A","160A","200A","250A","400A","630A","800A","1000A","1250A","1600A","2000A","2500A","3200A","4000A","5000A","6300A"},UPPER(D5163)),{40,63,80,100,125,160,200,250,400,630,800,1000,1250,1600,2000,2500,3200,4000,5000,6300}),0)</f>
        <v>3200</v>
      </c>
      <c r="M5163" s="9" t="str">
        <f t="shared" si="401"/>
        <v>Straight Feeder</v>
      </c>
      <c r="N5163" s="9" t="str">
        <f t="shared" si="402"/>
        <v>CU</v>
      </c>
      <c r="O5163" s="13" t="str">
        <f t="shared" si="403"/>
        <v>Tin</v>
      </c>
      <c r="P5163" s="9" t="str">
        <f t="shared" si="404"/>
        <v>PET</v>
      </c>
      <c r="Q5163" s="9" t="str">
        <f t="shared" si="405"/>
        <v>5</v>
      </c>
      <c r="R51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63" s="14" t="str">
        <f>IF(ProjectsDB[[#This Row],[Item Type]]="Straight Plug-In",_xlfn.TEXTJOIN("-",TRUE,M5163&amp;"-"&amp;_xlfn.LET(_xlpm.txt,ProjectsDB[[#This Row],[Assembly]],_xlpm.pos,FIND("SP",_xlpm.txt),_xlpm.pre,LEFT(_xlpm.txt,_xlpm.pos-1),IF(RIGHT(_xlpm.pre,3)="123","3PL",IF(RIGHT(_xlpm.pre,2)="12","2PL",IF(RIGHT(_xlpm.pre,1)="1","1PL","3PL")))),N5163,O5163,P5163,Q5163&amp;"W",R5163),_xlfn.TEXTJOIN("-",TRUE,M5163,N5163,O5163,P5163,Q5163&amp;"W",R5163))</f>
        <v>Straight Feeder-CU-Tin-PET-5W-2</v>
      </c>
      <c r="T5163" s="14" t="str">
        <f>IF(COUNTIF(Cycletime[Element Desc.],ProjectsDB[[#This Row],[Element Desc.]])&gt;0,"Found","Not Found")</f>
        <v>Found</v>
      </c>
    </row>
    <row r="5164" spans="2:20" x14ac:dyDescent="0.25">
      <c r="B5164" s="8" t="s">
        <v>10514</v>
      </c>
      <c r="C5164" s="9" t="s">
        <v>10263</v>
      </c>
      <c r="D5164" s="9" t="s">
        <v>10264</v>
      </c>
      <c r="E5164" s="10">
        <v>6</v>
      </c>
      <c r="F5164" s="15" t="s">
        <v>9868</v>
      </c>
      <c r="G5164" s="9" t="s">
        <v>37</v>
      </c>
      <c r="H5164" s="11"/>
      <c r="I5164" s="12"/>
      <c r="J5164" s="12"/>
      <c r="K5164" s="12"/>
      <c r="L5164" s="12">
        <f t="array" ref="L5164">IFERROR(LOOKUP(2^15,SEARCH({"40A","63A","80A","100A","125A","160A","200A","250A","400A","630A","800A","1000A","1250A","1600A","2000A","2500A","3200A","4000A","5000A","6300A"},UPPER(D5164)),{40,63,80,100,125,160,200,250,400,630,800,1000,1250,1600,2000,2500,3200,4000,5000,6300}),0)</f>
        <v>3200</v>
      </c>
      <c r="M5164" s="9" t="str">
        <f t="shared" si="401"/>
        <v>Joint Pack</v>
      </c>
      <c r="N5164" s="9" t="str">
        <f t="shared" si="402"/>
        <v>CU</v>
      </c>
      <c r="O5164" s="13" t="str">
        <f t="shared" si="403"/>
        <v>Tin</v>
      </c>
      <c r="P5164" s="9" t="str">
        <f t="shared" si="404"/>
        <v>None</v>
      </c>
      <c r="Q5164" s="9" t="str">
        <f t="shared" si="405"/>
        <v>5</v>
      </c>
      <c r="R51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64" s="14" t="str">
        <f>IF(ProjectsDB[[#This Row],[Item Type]]="Straight Plug-In",_xlfn.TEXTJOIN("-",TRUE,M5164&amp;"-"&amp;_xlfn.LET(_xlpm.txt,ProjectsDB[[#This Row],[Assembly]],_xlpm.pos,FIND("SP",_xlpm.txt),_xlpm.pre,LEFT(_xlpm.txt,_xlpm.pos-1),IF(RIGHT(_xlpm.pre,3)="123","3PL",IF(RIGHT(_xlpm.pre,2)="12","2PL",IF(RIGHT(_xlpm.pre,1)="1","1PL","3PL")))),N5164,O5164,P5164,Q5164&amp;"W",R5164),_xlfn.TEXTJOIN("-",TRUE,M5164,N5164,O5164,P5164,Q5164&amp;"W",R5164))</f>
        <v>Joint Pack-CU-Tin-None-5W-2</v>
      </c>
      <c r="T5164" s="14" t="str">
        <f>IF(COUNTIF(Cycletime[Element Desc.],ProjectsDB[[#This Row],[Element Desc.]])&gt;0,"Found","Not Found")</f>
        <v>Found</v>
      </c>
    </row>
    <row r="5165" spans="2:20" x14ac:dyDescent="0.25">
      <c r="B5165" s="8" t="s">
        <v>10515</v>
      </c>
      <c r="C5165" s="9" t="s">
        <v>10257</v>
      </c>
      <c r="D5165" s="9" t="s">
        <v>10258</v>
      </c>
      <c r="E5165" s="10">
        <v>2</v>
      </c>
      <c r="F5165" s="15" t="s">
        <v>9868</v>
      </c>
      <c r="G5165" s="9" t="s">
        <v>37</v>
      </c>
      <c r="H5165" s="11"/>
      <c r="I5165" s="12">
        <v>425</v>
      </c>
      <c r="J5165" s="12"/>
      <c r="K5165" s="12"/>
      <c r="L5165" s="12">
        <f t="array" ref="L5165">IFERROR(LOOKUP(2^15,SEARCH({"40A","63A","80A","100A","125A","160A","200A","250A","400A","630A","800A","1000A","1250A","1600A","2000A","2500A","3200A","4000A","5000A","6300A"},UPPER(D5165)),{40,63,80,100,125,160,200,250,400,630,800,1000,1250,1600,2000,2500,3200,4000,5000,6300}),0)</f>
        <v>3200</v>
      </c>
      <c r="M5165" s="9" t="str">
        <f t="shared" si="401"/>
        <v>Flange Straight</v>
      </c>
      <c r="N5165" s="9" t="str">
        <f t="shared" si="402"/>
        <v>CU</v>
      </c>
      <c r="O5165" s="13" t="str">
        <f t="shared" si="403"/>
        <v>Tin</v>
      </c>
      <c r="P5165" s="9" t="str">
        <f t="shared" si="404"/>
        <v>PET</v>
      </c>
      <c r="Q5165" s="9" t="str">
        <f t="shared" si="405"/>
        <v>5</v>
      </c>
      <c r="R51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65" s="14" t="str">
        <f>IF(ProjectsDB[[#This Row],[Item Type]]="Straight Plug-In",_xlfn.TEXTJOIN("-",TRUE,M5165&amp;"-"&amp;_xlfn.LET(_xlpm.txt,ProjectsDB[[#This Row],[Assembly]],_xlpm.pos,FIND("SP",_xlpm.txt),_xlpm.pre,LEFT(_xlpm.txt,_xlpm.pos-1),IF(RIGHT(_xlpm.pre,3)="123","3PL",IF(RIGHT(_xlpm.pre,2)="12","2PL",IF(RIGHT(_xlpm.pre,1)="1","1PL","3PL")))),N5165,O5165,P5165,Q5165&amp;"W",R5165),_xlfn.TEXTJOIN("-",TRUE,M5165,N5165,O5165,P5165,Q5165&amp;"W",R5165))</f>
        <v>Flange Straight-CU-Tin-PET-5W-2</v>
      </c>
      <c r="T5165" s="14" t="str">
        <f>IF(COUNTIF(Cycletime[Element Desc.],ProjectsDB[[#This Row],[Element Desc.]])&gt;0,"Found","Not Found")</f>
        <v>Found</v>
      </c>
    </row>
    <row r="5166" spans="2:20" x14ac:dyDescent="0.25">
      <c r="B5166" s="8" t="s">
        <v>10516</v>
      </c>
      <c r="C5166" s="9" t="s">
        <v>10517</v>
      </c>
      <c r="D5166" s="9" t="s">
        <v>10518</v>
      </c>
      <c r="E5166" s="10">
        <v>1</v>
      </c>
      <c r="F5166" s="15" t="s">
        <v>9868</v>
      </c>
      <c r="G5166" s="9" t="s">
        <v>37</v>
      </c>
      <c r="H5166" s="11"/>
      <c r="I5166" s="12">
        <v>1500</v>
      </c>
      <c r="J5166" s="12"/>
      <c r="K5166" s="12"/>
      <c r="L5166" s="12">
        <f t="array" ref="L5166">IFERROR(LOOKUP(2^15,SEARCH({"40A","63A","80A","100A","125A","160A","200A","250A","400A","630A","800A","1000A","1250A","1600A","2000A","2500A","3200A","4000A","5000A","6300A"},UPPER(D5166)),{40,63,80,100,125,160,200,250,400,630,800,1000,1250,1600,2000,2500,3200,4000,5000,6300}),0)</f>
        <v>3200</v>
      </c>
      <c r="M5166" s="9" t="str">
        <f t="shared" si="401"/>
        <v>Straight Feeder</v>
      </c>
      <c r="N5166" s="9" t="str">
        <f t="shared" si="402"/>
        <v>CU</v>
      </c>
      <c r="O5166" s="13" t="str">
        <f t="shared" si="403"/>
        <v>Tin</v>
      </c>
      <c r="P5166" s="9" t="str">
        <f t="shared" si="404"/>
        <v>PET</v>
      </c>
      <c r="Q5166" s="9" t="str">
        <f t="shared" si="405"/>
        <v>5</v>
      </c>
      <c r="R51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66" s="14" t="str">
        <f>IF(ProjectsDB[[#This Row],[Item Type]]="Straight Plug-In",_xlfn.TEXTJOIN("-",TRUE,M5166&amp;"-"&amp;_xlfn.LET(_xlpm.txt,ProjectsDB[[#This Row],[Assembly]],_xlpm.pos,FIND("SP",_xlpm.txt),_xlpm.pre,LEFT(_xlpm.txt,_xlpm.pos-1),IF(RIGHT(_xlpm.pre,3)="123","3PL",IF(RIGHT(_xlpm.pre,2)="12","2PL",IF(RIGHT(_xlpm.pre,1)="1","1PL","3PL")))),N5166,O5166,P5166,Q5166&amp;"W",R5166),_xlfn.TEXTJOIN("-",TRUE,M5166,N5166,O5166,P5166,Q5166&amp;"W",R5166))</f>
        <v>Straight Feeder-CU-Tin-PET-5W-2</v>
      </c>
      <c r="T5166" s="14" t="str">
        <f>IF(COUNTIF(Cycletime[Element Desc.],ProjectsDB[[#This Row],[Element Desc.]])&gt;0,"Found","Not Found")</f>
        <v>Found</v>
      </c>
    </row>
    <row r="5167" spans="2:20" x14ac:dyDescent="0.25">
      <c r="B5167" s="8" t="s">
        <v>10519</v>
      </c>
      <c r="C5167" s="9" t="s">
        <v>10266</v>
      </c>
      <c r="D5167" s="9" t="s">
        <v>10267</v>
      </c>
      <c r="E5167" s="10">
        <v>1</v>
      </c>
      <c r="F5167" s="15" t="s">
        <v>9868</v>
      </c>
      <c r="G5167" s="9" t="s">
        <v>37</v>
      </c>
      <c r="H5167" s="11"/>
      <c r="I5167" s="12">
        <v>430</v>
      </c>
      <c r="J5167" s="12">
        <v>430</v>
      </c>
      <c r="K5167" s="12"/>
      <c r="L5167" s="12">
        <f t="array" ref="L5167">IFERROR(LOOKUP(2^15,SEARCH({"40A","63A","80A","100A","125A","160A","200A","250A","400A","630A","800A","1000A","1250A","1600A","2000A","2500A","3200A","4000A","5000A","6300A"},UPPER(D5167)),{40,63,80,100,125,160,200,250,400,630,800,1000,1250,1600,2000,2500,3200,4000,5000,6300}),0)</f>
        <v>3200</v>
      </c>
      <c r="M5167" s="9" t="str">
        <f t="shared" si="401"/>
        <v>Elbow Edge</v>
      </c>
      <c r="N5167" s="9" t="str">
        <f t="shared" si="402"/>
        <v>CU</v>
      </c>
      <c r="O5167" s="13" t="str">
        <f t="shared" si="403"/>
        <v>Tin</v>
      </c>
      <c r="P5167" s="9" t="str">
        <f t="shared" si="404"/>
        <v>PET</v>
      </c>
      <c r="Q5167" s="9" t="str">
        <f t="shared" si="405"/>
        <v>5</v>
      </c>
      <c r="R51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67" s="14" t="str">
        <f>IF(ProjectsDB[[#This Row],[Item Type]]="Straight Plug-In",_xlfn.TEXTJOIN("-",TRUE,M5167&amp;"-"&amp;_xlfn.LET(_xlpm.txt,ProjectsDB[[#This Row],[Assembly]],_xlpm.pos,FIND("SP",_xlpm.txt),_xlpm.pre,LEFT(_xlpm.txt,_xlpm.pos-1),IF(RIGHT(_xlpm.pre,3)="123","3PL",IF(RIGHT(_xlpm.pre,2)="12","2PL",IF(RIGHT(_xlpm.pre,1)="1","1PL","3PL")))),N5167,O5167,P5167,Q5167&amp;"W",R5167),_xlfn.TEXTJOIN("-",TRUE,M5167,N5167,O5167,P5167,Q5167&amp;"W",R5167))</f>
        <v>Elbow Edge-CU-Tin-PET-5W-2</v>
      </c>
      <c r="T5167" s="14" t="str">
        <f>IF(COUNTIF(Cycletime[Element Desc.],ProjectsDB[[#This Row],[Element Desc.]])&gt;0,"Found","Not Found")</f>
        <v>Found</v>
      </c>
    </row>
    <row r="5168" spans="2:20" x14ac:dyDescent="0.25">
      <c r="B5168" s="8" t="s">
        <v>10520</v>
      </c>
      <c r="C5168" s="9" t="s">
        <v>10275</v>
      </c>
      <c r="D5168" s="9" t="s">
        <v>10276</v>
      </c>
      <c r="E5168" s="10">
        <v>1</v>
      </c>
      <c r="F5168" s="15" t="s">
        <v>9868</v>
      </c>
      <c r="G5168" s="9" t="s">
        <v>37</v>
      </c>
      <c r="H5168" s="11"/>
      <c r="I5168" s="12">
        <v>3000</v>
      </c>
      <c r="J5168" s="12"/>
      <c r="K5168" s="12"/>
      <c r="L5168" s="12">
        <f t="array" ref="L5168">IFERROR(LOOKUP(2^15,SEARCH({"40A","63A","80A","100A","125A","160A","200A","250A","400A","630A","800A","1000A","1250A","1600A","2000A","2500A","3200A","4000A","5000A","6300A"},UPPER(D5168)),{40,63,80,100,125,160,200,250,400,630,800,1000,1250,1600,2000,2500,3200,4000,5000,6300}),0)</f>
        <v>3200</v>
      </c>
      <c r="M5168" s="9" t="str">
        <f t="shared" si="401"/>
        <v>Straight Feeder</v>
      </c>
      <c r="N5168" s="9" t="str">
        <f t="shared" si="402"/>
        <v>CU</v>
      </c>
      <c r="O5168" s="13" t="str">
        <f t="shared" si="403"/>
        <v>Tin</v>
      </c>
      <c r="P5168" s="9" t="str">
        <f t="shared" si="404"/>
        <v>PET</v>
      </c>
      <c r="Q5168" s="9" t="str">
        <f t="shared" si="405"/>
        <v>5</v>
      </c>
      <c r="R51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68" s="14" t="str">
        <f>IF(ProjectsDB[[#This Row],[Item Type]]="Straight Plug-In",_xlfn.TEXTJOIN("-",TRUE,M5168&amp;"-"&amp;_xlfn.LET(_xlpm.txt,ProjectsDB[[#This Row],[Assembly]],_xlpm.pos,FIND("SP",_xlpm.txt),_xlpm.pre,LEFT(_xlpm.txt,_xlpm.pos-1),IF(RIGHT(_xlpm.pre,3)="123","3PL",IF(RIGHT(_xlpm.pre,2)="12","2PL",IF(RIGHT(_xlpm.pre,1)="1","1PL","3PL")))),N5168,O5168,P5168,Q5168&amp;"W",R5168),_xlfn.TEXTJOIN("-",TRUE,M5168,N5168,O5168,P5168,Q5168&amp;"W",R5168))</f>
        <v>Straight Feeder-CU-Tin-PET-5W-2</v>
      </c>
      <c r="T5168" s="14" t="str">
        <f>IF(COUNTIF(Cycletime[Element Desc.],ProjectsDB[[#This Row],[Element Desc.]])&gt;0,"Found","Not Found")</f>
        <v>Found</v>
      </c>
    </row>
    <row r="5169" spans="2:20" x14ac:dyDescent="0.25">
      <c r="B5169" s="8" t="s">
        <v>10521</v>
      </c>
      <c r="C5169" s="9" t="s">
        <v>10257</v>
      </c>
      <c r="D5169" s="9" t="s">
        <v>10258</v>
      </c>
      <c r="E5169" s="10">
        <v>2</v>
      </c>
      <c r="F5169" s="15" t="s">
        <v>9868</v>
      </c>
      <c r="G5169" s="9" t="s">
        <v>37</v>
      </c>
      <c r="H5169" s="11"/>
      <c r="I5169" s="12">
        <v>425</v>
      </c>
      <c r="J5169" s="12"/>
      <c r="K5169" s="12"/>
      <c r="L5169" s="12">
        <f t="array" ref="L5169">IFERROR(LOOKUP(2^15,SEARCH({"40A","63A","80A","100A","125A","160A","200A","250A","400A","630A","800A","1000A","1250A","1600A","2000A","2500A","3200A","4000A","5000A","6300A"},UPPER(D5169)),{40,63,80,100,125,160,200,250,400,630,800,1000,1250,1600,2000,2500,3200,4000,5000,6300}),0)</f>
        <v>3200</v>
      </c>
      <c r="M5169" s="9" t="str">
        <f t="shared" si="401"/>
        <v>Flange Straight</v>
      </c>
      <c r="N5169" s="9" t="str">
        <f t="shared" si="402"/>
        <v>CU</v>
      </c>
      <c r="O5169" s="13" t="str">
        <f t="shared" si="403"/>
        <v>Tin</v>
      </c>
      <c r="P5169" s="9" t="str">
        <f t="shared" si="404"/>
        <v>PET</v>
      </c>
      <c r="Q5169" s="9" t="str">
        <f t="shared" si="405"/>
        <v>5</v>
      </c>
      <c r="R51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69" s="14" t="str">
        <f>IF(ProjectsDB[[#This Row],[Item Type]]="Straight Plug-In",_xlfn.TEXTJOIN("-",TRUE,M5169&amp;"-"&amp;_xlfn.LET(_xlpm.txt,ProjectsDB[[#This Row],[Assembly]],_xlpm.pos,FIND("SP",_xlpm.txt),_xlpm.pre,LEFT(_xlpm.txt,_xlpm.pos-1),IF(RIGHT(_xlpm.pre,3)="123","3PL",IF(RIGHT(_xlpm.pre,2)="12","2PL",IF(RIGHT(_xlpm.pre,1)="1","1PL","3PL")))),N5169,O5169,P5169,Q5169&amp;"W",R5169),_xlfn.TEXTJOIN("-",TRUE,M5169,N5169,O5169,P5169,Q5169&amp;"W",R5169))</f>
        <v>Flange Straight-CU-Tin-PET-5W-2</v>
      </c>
      <c r="T5169" s="14" t="str">
        <f>IF(COUNTIF(Cycletime[Element Desc.],ProjectsDB[[#This Row],[Element Desc.]])&gt;0,"Found","Not Found")</f>
        <v>Found</v>
      </c>
    </row>
    <row r="5170" spans="2:20" x14ac:dyDescent="0.25">
      <c r="B5170" s="8" t="s">
        <v>10522</v>
      </c>
      <c r="C5170" s="9" t="s">
        <v>10260</v>
      </c>
      <c r="D5170" s="9" t="s">
        <v>10261</v>
      </c>
      <c r="E5170" s="10">
        <v>1</v>
      </c>
      <c r="F5170" s="15" t="s">
        <v>9868</v>
      </c>
      <c r="G5170" s="9" t="s">
        <v>37</v>
      </c>
      <c r="H5170" s="11"/>
      <c r="I5170" s="12">
        <v>580</v>
      </c>
      <c r="J5170" s="12"/>
      <c r="K5170" s="12"/>
      <c r="L5170" s="12">
        <f t="array" ref="L5170">IFERROR(LOOKUP(2^15,SEARCH({"40A","63A","80A","100A","125A","160A","200A","250A","400A","630A","800A","1000A","1250A","1600A","2000A","2500A","3200A","4000A","5000A","6300A"},UPPER(D5170)),{40,63,80,100,125,160,200,250,400,630,800,1000,1250,1600,2000,2500,3200,4000,5000,6300}),0)</f>
        <v>3200</v>
      </c>
      <c r="M5170" s="9" t="str">
        <f t="shared" si="401"/>
        <v>Straight Feeder</v>
      </c>
      <c r="N5170" s="9" t="str">
        <f t="shared" si="402"/>
        <v>CU</v>
      </c>
      <c r="O5170" s="13" t="str">
        <f t="shared" si="403"/>
        <v>Tin</v>
      </c>
      <c r="P5170" s="9" t="str">
        <f t="shared" si="404"/>
        <v>PET</v>
      </c>
      <c r="Q5170" s="9" t="str">
        <f t="shared" si="405"/>
        <v>5</v>
      </c>
      <c r="R51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70" s="14" t="str">
        <f>IF(ProjectsDB[[#This Row],[Item Type]]="Straight Plug-In",_xlfn.TEXTJOIN("-",TRUE,M5170&amp;"-"&amp;_xlfn.LET(_xlpm.txt,ProjectsDB[[#This Row],[Assembly]],_xlpm.pos,FIND("SP",_xlpm.txt),_xlpm.pre,LEFT(_xlpm.txt,_xlpm.pos-1),IF(RIGHT(_xlpm.pre,3)="123","3PL",IF(RIGHT(_xlpm.pre,2)="12","2PL",IF(RIGHT(_xlpm.pre,1)="1","1PL","3PL")))),N5170,O5170,P5170,Q5170&amp;"W",R5170),_xlfn.TEXTJOIN("-",TRUE,M5170,N5170,O5170,P5170,Q5170&amp;"W",R5170))</f>
        <v>Straight Feeder-CU-Tin-PET-5W-2</v>
      </c>
      <c r="T5170" s="14" t="str">
        <f>IF(COUNTIF(Cycletime[Element Desc.],ProjectsDB[[#This Row],[Element Desc.]])&gt;0,"Found","Not Found")</f>
        <v>Found</v>
      </c>
    </row>
    <row r="5171" spans="2:20" x14ac:dyDescent="0.25">
      <c r="B5171" s="8" t="s">
        <v>10523</v>
      </c>
      <c r="C5171" s="9" t="s">
        <v>10269</v>
      </c>
      <c r="D5171" s="9" t="s">
        <v>10270</v>
      </c>
      <c r="E5171" s="10">
        <v>2</v>
      </c>
      <c r="F5171" s="15" t="s">
        <v>9868</v>
      </c>
      <c r="G5171" s="9" t="s">
        <v>37</v>
      </c>
      <c r="H5171" s="11"/>
      <c r="I5171" s="12">
        <v>300</v>
      </c>
      <c r="J5171" s="12">
        <v>300</v>
      </c>
      <c r="K5171" s="12"/>
      <c r="L5171" s="12">
        <f t="array" ref="L5171">IFERROR(LOOKUP(2^15,SEARCH({"40A","63A","80A","100A","125A","160A","200A","250A","400A","630A","800A","1000A","1250A","1600A","2000A","2500A","3200A","4000A","5000A","6300A"},UPPER(D5171)),{40,63,80,100,125,160,200,250,400,630,800,1000,1250,1600,2000,2500,3200,4000,5000,6300}),0)</f>
        <v>3200</v>
      </c>
      <c r="M5171" s="9" t="str">
        <f t="shared" si="401"/>
        <v>Elbow Flat</v>
      </c>
      <c r="N5171" s="9" t="str">
        <f t="shared" si="402"/>
        <v>CU</v>
      </c>
      <c r="O5171" s="13" t="str">
        <f t="shared" si="403"/>
        <v>Tin</v>
      </c>
      <c r="P5171" s="9" t="str">
        <f t="shared" si="404"/>
        <v>PET</v>
      </c>
      <c r="Q5171" s="9" t="str">
        <f t="shared" si="405"/>
        <v>5</v>
      </c>
      <c r="R51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71" s="14" t="str">
        <f>IF(ProjectsDB[[#This Row],[Item Type]]="Straight Plug-In",_xlfn.TEXTJOIN("-",TRUE,M5171&amp;"-"&amp;_xlfn.LET(_xlpm.txt,ProjectsDB[[#This Row],[Assembly]],_xlpm.pos,FIND("SP",_xlpm.txt),_xlpm.pre,LEFT(_xlpm.txt,_xlpm.pos-1),IF(RIGHT(_xlpm.pre,3)="123","3PL",IF(RIGHT(_xlpm.pre,2)="12","2PL",IF(RIGHT(_xlpm.pre,1)="1","1PL","3PL")))),N5171,O5171,P5171,Q5171&amp;"W",R5171),_xlfn.TEXTJOIN("-",TRUE,M5171,N5171,O5171,P5171,Q5171&amp;"W",R5171))</f>
        <v>Elbow Flat-CU-Tin-PET-5W-2</v>
      </c>
      <c r="T5171" s="14" t="str">
        <f>IF(COUNTIF(Cycletime[Element Desc.],ProjectsDB[[#This Row],[Element Desc.]])&gt;0,"Found","Not Found")</f>
        <v>Found</v>
      </c>
    </row>
    <row r="5172" spans="2:20" x14ac:dyDescent="0.25">
      <c r="B5172" s="8" t="s">
        <v>10524</v>
      </c>
      <c r="C5172" s="9" t="s">
        <v>10525</v>
      </c>
      <c r="D5172" s="9" t="s">
        <v>10526</v>
      </c>
      <c r="E5172" s="10">
        <v>1</v>
      </c>
      <c r="F5172" s="15" t="s">
        <v>9868</v>
      </c>
      <c r="G5172" s="9" t="s">
        <v>37</v>
      </c>
      <c r="H5172" s="11"/>
      <c r="I5172" s="12">
        <v>2300</v>
      </c>
      <c r="J5172" s="12"/>
      <c r="K5172" s="12"/>
      <c r="L5172" s="12">
        <f t="array" ref="L5172">IFERROR(LOOKUP(2^15,SEARCH({"40A","63A","80A","100A","125A","160A","200A","250A","400A","630A","800A","1000A","1250A","1600A","2000A","2500A","3200A","4000A","5000A","6300A"},UPPER(D5172)),{40,63,80,100,125,160,200,250,400,630,800,1000,1250,1600,2000,2500,3200,4000,5000,6300}),0)</f>
        <v>3200</v>
      </c>
      <c r="M5172" s="9" t="str">
        <f t="shared" si="401"/>
        <v>Straight Feeder</v>
      </c>
      <c r="N5172" s="9" t="str">
        <f t="shared" si="402"/>
        <v>CU</v>
      </c>
      <c r="O5172" s="13" t="str">
        <f t="shared" si="403"/>
        <v>Tin</v>
      </c>
      <c r="P5172" s="9" t="str">
        <f t="shared" si="404"/>
        <v>PET</v>
      </c>
      <c r="Q5172" s="9" t="str">
        <f t="shared" si="405"/>
        <v>5</v>
      </c>
      <c r="R51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72" s="14" t="str">
        <f>IF(ProjectsDB[[#This Row],[Item Type]]="Straight Plug-In",_xlfn.TEXTJOIN("-",TRUE,M5172&amp;"-"&amp;_xlfn.LET(_xlpm.txt,ProjectsDB[[#This Row],[Assembly]],_xlpm.pos,FIND("SP",_xlpm.txt),_xlpm.pre,LEFT(_xlpm.txt,_xlpm.pos-1),IF(RIGHT(_xlpm.pre,3)="123","3PL",IF(RIGHT(_xlpm.pre,2)="12","2PL",IF(RIGHT(_xlpm.pre,1)="1","1PL","3PL")))),N5172,O5172,P5172,Q5172&amp;"W",R5172),_xlfn.TEXTJOIN("-",TRUE,M5172,N5172,O5172,P5172,Q5172&amp;"W",R5172))</f>
        <v>Straight Feeder-CU-Tin-PET-5W-2</v>
      </c>
      <c r="T5172" s="14" t="str">
        <f>IF(COUNTIF(Cycletime[Element Desc.],ProjectsDB[[#This Row],[Element Desc.]])&gt;0,"Found","Not Found")</f>
        <v>Found</v>
      </c>
    </row>
    <row r="5173" spans="2:20" x14ac:dyDescent="0.25">
      <c r="B5173" s="8" t="s">
        <v>10527</v>
      </c>
      <c r="C5173" s="9" t="s">
        <v>10263</v>
      </c>
      <c r="D5173" s="9" t="s">
        <v>10264</v>
      </c>
      <c r="E5173" s="10">
        <v>5</v>
      </c>
      <c r="F5173" s="15" t="s">
        <v>9868</v>
      </c>
      <c r="G5173" s="9" t="s">
        <v>37</v>
      </c>
      <c r="H5173" s="11"/>
      <c r="I5173" s="12"/>
      <c r="J5173" s="12"/>
      <c r="K5173" s="12"/>
      <c r="L5173" s="12">
        <f t="array" ref="L5173">IFERROR(LOOKUP(2^15,SEARCH({"40A","63A","80A","100A","125A","160A","200A","250A","400A","630A","800A","1000A","1250A","1600A","2000A","2500A","3200A","4000A","5000A","6300A"},UPPER(D5173)),{40,63,80,100,125,160,200,250,400,630,800,1000,1250,1600,2000,2500,3200,4000,5000,6300}),0)</f>
        <v>3200</v>
      </c>
      <c r="M5173" s="9" t="str">
        <f t="shared" si="401"/>
        <v>Joint Pack</v>
      </c>
      <c r="N5173" s="9" t="str">
        <f t="shared" si="402"/>
        <v>CU</v>
      </c>
      <c r="O5173" s="13" t="str">
        <f t="shared" si="403"/>
        <v>Tin</v>
      </c>
      <c r="P5173" s="9" t="str">
        <f t="shared" si="404"/>
        <v>None</v>
      </c>
      <c r="Q5173" s="9" t="str">
        <f t="shared" si="405"/>
        <v>5</v>
      </c>
      <c r="R51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73" s="14" t="str">
        <f>IF(ProjectsDB[[#This Row],[Item Type]]="Straight Plug-In",_xlfn.TEXTJOIN("-",TRUE,M5173&amp;"-"&amp;_xlfn.LET(_xlpm.txt,ProjectsDB[[#This Row],[Assembly]],_xlpm.pos,FIND("SP",_xlpm.txt),_xlpm.pre,LEFT(_xlpm.txt,_xlpm.pos-1),IF(RIGHT(_xlpm.pre,3)="123","3PL",IF(RIGHT(_xlpm.pre,2)="12","2PL",IF(RIGHT(_xlpm.pre,1)="1","1PL","3PL")))),N5173,O5173,P5173,Q5173&amp;"W",R5173),_xlfn.TEXTJOIN("-",TRUE,M5173,N5173,O5173,P5173,Q5173&amp;"W",R5173))</f>
        <v>Joint Pack-CU-Tin-None-5W-2</v>
      </c>
      <c r="T5173" s="14" t="str">
        <f>IF(COUNTIF(Cycletime[Element Desc.],ProjectsDB[[#This Row],[Element Desc.]])&gt;0,"Found","Not Found")</f>
        <v>Found</v>
      </c>
    </row>
    <row r="5174" spans="2:20" x14ac:dyDescent="0.25">
      <c r="B5174" s="8" t="s">
        <v>10528</v>
      </c>
      <c r="C5174" s="9" t="s">
        <v>10257</v>
      </c>
      <c r="D5174" s="9" t="s">
        <v>10258</v>
      </c>
      <c r="E5174" s="10">
        <v>2</v>
      </c>
      <c r="F5174" s="15" t="s">
        <v>9868</v>
      </c>
      <c r="G5174" s="9" t="s">
        <v>37</v>
      </c>
      <c r="H5174" s="11"/>
      <c r="I5174" s="12">
        <v>425</v>
      </c>
      <c r="J5174" s="12"/>
      <c r="K5174" s="12"/>
      <c r="L5174" s="12">
        <f t="array" ref="L5174">IFERROR(LOOKUP(2^15,SEARCH({"40A","63A","80A","100A","125A","160A","200A","250A","400A","630A","800A","1000A","1250A","1600A","2000A","2500A","3200A","4000A","5000A","6300A"},UPPER(D5174)),{40,63,80,100,125,160,200,250,400,630,800,1000,1250,1600,2000,2500,3200,4000,5000,6300}),0)</f>
        <v>3200</v>
      </c>
      <c r="M5174" s="9" t="str">
        <f t="shared" si="401"/>
        <v>Flange Straight</v>
      </c>
      <c r="N5174" s="9" t="str">
        <f t="shared" si="402"/>
        <v>CU</v>
      </c>
      <c r="O5174" s="13" t="str">
        <f t="shared" si="403"/>
        <v>Tin</v>
      </c>
      <c r="P5174" s="9" t="str">
        <f t="shared" si="404"/>
        <v>PET</v>
      </c>
      <c r="Q5174" s="9" t="str">
        <f t="shared" si="405"/>
        <v>5</v>
      </c>
      <c r="R51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74" s="14" t="str">
        <f>IF(ProjectsDB[[#This Row],[Item Type]]="Straight Plug-In",_xlfn.TEXTJOIN("-",TRUE,M5174&amp;"-"&amp;_xlfn.LET(_xlpm.txt,ProjectsDB[[#This Row],[Assembly]],_xlpm.pos,FIND("SP",_xlpm.txt),_xlpm.pre,LEFT(_xlpm.txt,_xlpm.pos-1),IF(RIGHT(_xlpm.pre,3)="123","3PL",IF(RIGHT(_xlpm.pre,2)="12","2PL",IF(RIGHT(_xlpm.pre,1)="1","1PL","3PL")))),N5174,O5174,P5174,Q5174&amp;"W",R5174),_xlfn.TEXTJOIN("-",TRUE,M5174,N5174,O5174,P5174,Q5174&amp;"W",R5174))</f>
        <v>Flange Straight-CU-Tin-PET-5W-2</v>
      </c>
      <c r="T5174" s="14" t="str">
        <f>IF(COUNTIF(Cycletime[Element Desc.],ProjectsDB[[#This Row],[Element Desc.]])&gt;0,"Found","Not Found")</f>
        <v>Found</v>
      </c>
    </row>
    <row r="5175" spans="2:20" x14ac:dyDescent="0.25">
      <c r="B5175" s="8" t="s">
        <v>10529</v>
      </c>
      <c r="C5175" s="9" t="s">
        <v>10530</v>
      </c>
      <c r="D5175" s="9" t="s">
        <v>10531</v>
      </c>
      <c r="E5175" s="10">
        <v>1</v>
      </c>
      <c r="F5175" s="15" t="s">
        <v>9868</v>
      </c>
      <c r="G5175" s="9" t="s">
        <v>37</v>
      </c>
      <c r="H5175" s="11"/>
      <c r="I5175" s="12">
        <v>635</v>
      </c>
      <c r="J5175" s="12">
        <v>430</v>
      </c>
      <c r="K5175" s="12"/>
      <c r="L5175" s="12">
        <f t="array" ref="L5175">IFERROR(LOOKUP(2^15,SEARCH({"40A","63A","80A","100A","125A","160A","200A","250A","400A","630A","800A","1000A","1250A","1600A","2000A","2500A","3200A","4000A","5000A","6300A"},UPPER(D5175)),{40,63,80,100,125,160,200,250,400,630,800,1000,1250,1600,2000,2500,3200,4000,5000,6300}),0)</f>
        <v>3200</v>
      </c>
      <c r="M5175" s="9" t="str">
        <f t="shared" si="401"/>
        <v>Elbow Edge</v>
      </c>
      <c r="N5175" s="9" t="str">
        <f t="shared" si="402"/>
        <v>CU</v>
      </c>
      <c r="O5175" s="13" t="str">
        <f t="shared" si="403"/>
        <v>Tin</v>
      </c>
      <c r="P5175" s="9" t="str">
        <f t="shared" si="404"/>
        <v>PET</v>
      </c>
      <c r="Q5175" s="9" t="str">
        <f t="shared" si="405"/>
        <v>5</v>
      </c>
      <c r="R51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75" s="14" t="str">
        <f>IF(ProjectsDB[[#This Row],[Item Type]]="Straight Plug-In",_xlfn.TEXTJOIN("-",TRUE,M5175&amp;"-"&amp;_xlfn.LET(_xlpm.txt,ProjectsDB[[#This Row],[Assembly]],_xlpm.pos,FIND("SP",_xlpm.txt),_xlpm.pre,LEFT(_xlpm.txt,_xlpm.pos-1),IF(RIGHT(_xlpm.pre,3)="123","3PL",IF(RIGHT(_xlpm.pre,2)="12","2PL",IF(RIGHT(_xlpm.pre,1)="1","1PL","3PL")))),N5175,O5175,P5175,Q5175&amp;"W",R5175),_xlfn.TEXTJOIN("-",TRUE,M5175,N5175,O5175,P5175,Q5175&amp;"W",R5175))</f>
        <v>Elbow Edge-CU-Tin-PET-5W-2</v>
      </c>
      <c r="T5175" s="14" t="str">
        <f>IF(COUNTIF(Cycletime[Element Desc.],ProjectsDB[[#This Row],[Element Desc.]])&gt;0,"Found","Not Found")</f>
        <v>Found</v>
      </c>
    </row>
    <row r="5176" spans="2:20" x14ac:dyDescent="0.25">
      <c r="B5176" s="8" t="s">
        <v>10532</v>
      </c>
      <c r="C5176" s="9" t="s">
        <v>10533</v>
      </c>
      <c r="D5176" s="9" t="s">
        <v>10534</v>
      </c>
      <c r="E5176" s="10">
        <v>1</v>
      </c>
      <c r="F5176" s="15" t="s">
        <v>9868</v>
      </c>
      <c r="G5176" s="9" t="s">
        <v>37</v>
      </c>
      <c r="H5176" s="11"/>
      <c r="I5176" s="12">
        <v>430</v>
      </c>
      <c r="J5176" s="12">
        <v>835</v>
      </c>
      <c r="K5176" s="12"/>
      <c r="L5176" s="12">
        <f t="array" ref="L5176">IFERROR(LOOKUP(2^15,SEARCH({"40A","63A","80A","100A","125A","160A","200A","250A","400A","630A","800A","1000A","1250A","1600A","2000A","2500A","3200A","4000A","5000A","6300A"},UPPER(D5176)),{40,63,80,100,125,160,200,250,400,630,800,1000,1250,1600,2000,2500,3200,4000,5000,6300}),0)</f>
        <v>3200</v>
      </c>
      <c r="M5176" s="9" t="str">
        <f t="shared" si="401"/>
        <v>Elbow Edge</v>
      </c>
      <c r="N5176" s="9" t="str">
        <f t="shared" si="402"/>
        <v>CU</v>
      </c>
      <c r="O5176" s="13" t="str">
        <f t="shared" si="403"/>
        <v>Tin</v>
      </c>
      <c r="P5176" s="9" t="str">
        <f t="shared" si="404"/>
        <v>PET</v>
      </c>
      <c r="Q5176" s="9" t="str">
        <f t="shared" si="405"/>
        <v>5</v>
      </c>
      <c r="R51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76" s="14" t="str">
        <f>IF(ProjectsDB[[#This Row],[Item Type]]="Straight Plug-In",_xlfn.TEXTJOIN("-",TRUE,M5176&amp;"-"&amp;_xlfn.LET(_xlpm.txt,ProjectsDB[[#This Row],[Assembly]],_xlpm.pos,FIND("SP",_xlpm.txt),_xlpm.pre,LEFT(_xlpm.txt,_xlpm.pos-1),IF(RIGHT(_xlpm.pre,3)="123","3PL",IF(RIGHT(_xlpm.pre,2)="12","2PL",IF(RIGHT(_xlpm.pre,1)="1","1PL","3PL")))),N5176,O5176,P5176,Q5176&amp;"W",R5176),_xlfn.TEXTJOIN("-",TRUE,M5176,N5176,O5176,P5176,Q5176&amp;"W",R5176))</f>
        <v>Elbow Edge-CU-Tin-PET-5W-2</v>
      </c>
      <c r="T5176" s="14" t="str">
        <f>IF(COUNTIF(Cycletime[Element Desc.],ProjectsDB[[#This Row],[Element Desc.]])&gt;0,"Found","Not Found")</f>
        <v>Found</v>
      </c>
    </row>
    <row r="5177" spans="2:20" x14ac:dyDescent="0.25">
      <c r="B5177" s="8" t="s">
        <v>10535</v>
      </c>
      <c r="C5177" s="9" t="s">
        <v>10263</v>
      </c>
      <c r="D5177" s="9" t="s">
        <v>10264</v>
      </c>
      <c r="E5177" s="10">
        <v>3</v>
      </c>
      <c r="F5177" s="15" t="s">
        <v>9868</v>
      </c>
      <c r="G5177" s="9" t="s">
        <v>37</v>
      </c>
      <c r="H5177" s="11"/>
      <c r="I5177" s="12"/>
      <c r="J5177" s="12"/>
      <c r="K5177" s="12"/>
      <c r="L5177" s="12">
        <f t="array" ref="L5177">IFERROR(LOOKUP(2^15,SEARCH({"40A","63A","80A","100A","125A","160A","200A","250A","400A","630A","800A","1000A","1250A","1600A","2000A","2500A","3200A","4000A","5000A","6300A"},UPPER(D5177)),{40,63,80,100,125,160,200,250,400,630,800,1000,1250,1600,2000,2500,3200,4000,5000,6300}),0)</f>
        <v>3200</v>
      </c>
      <c r="M5177" s="9" t="str">
        <f t="shared" si="401"/>
        <v>Joint Pack</v>
      </c>
      <c r="N5177" s="9" t="str">
        <f t="shared" si="402"/>
        <v>CU</v>
      </c>
      <c r="O5177" s="13" t="str">
        <f t="shared" si="403"/>
        <v>Tin</v>
      </c>
      <c r="P5177" s="9" t="str">
        <f t="shared" si="404"/>
        <v>None</v>
      </c>
      <c r="Q5177" s="9" t="str">
        <f t="shared" si="405"/>
        <v>5</v>
      </c>
      <c r="R51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77" s="14" t="str">
        <f>IF(ProjectsDB[[#This Row],[Item Type]]="Straight Plug-In",_xlfn.TEXTJOIN("-",TRUE,M5177&amp;"-"&amp;_xlfn.LET(_xlpm.txt,ProjectsDB[[#This Row],[Assembly]],_xlpm.pos,FIND("SP",_xlpm.txt),_xlpm.pre,LEFT(_xlpm.txt,_xlpm.pos-1),IF(RIGHT(_xlpm.pre,3)="123","3PL",IF(RIGHT(_xlpm.pre,2)="12","2PL",IF(RIGHT(_xlpm.pre,1)="1","1PL","3PL")))),N5177,O5177,P5177,Q5177&amp;"W",R5177),_xlfn.TEXTJOIN("-",TRUE,M5177,N5177,O5177,P5177,Q5177&amp;"W",R5177))</f>
        <v>Joint Pack-CU-Tin-None-5W-2</v>
      </c>
      <c r="T5177" s="14" t="str">
        <f>IF(COUNTIF(Cycletime[Element Desc.],ProjectsDB[[#This Row],[Element Desc.]])&gt;0,"Found","Not Found")</f>
        <v>Found</v>
      </c>
    </row>
    <row r="5178" spans="2:20" x14ac:dyDescent="0.25">
      <c r="B5178" s="8" t="s">
        <v>10536</v>
      </c>
      <c r="C5178" s="9" t="s">
        <v>10313</v>
      </c>
      <c r="D5178" s="9" t="s">
        <v>10314</v>
      </c>
      <c r="E5178" s="10">
        <v>6</v>
      </c>
      <c r="F5178" s="15" t="s">
        <v>9868</v>
      </c>
      <c r="G5178" s="9" t="s">
        <v>37</v>
      </c>
      <c r="H5178" s="11"/>
      <c r="I5178" s="12"/>
      <c r="J5178" s="12"/>
      <c r="K5178" s="12"/>
      <c r="L5178" s="12">
        <f t="array" ref="L5178">IFERROR(LOOKUP(2^15,SEARCH({"40A","63A","80A","100A","125A","160A","200A","250A","400A","630A","800A","1000A","1250A","1600A","2000A","2500A","3200A","4000A","5000A","6300A"},UPPER(D5178)),{40,63,80,100,125,160,200,250,400,630,800,1000,1250,1600,2000,2500,3200,4000,5000,6300}),0)</f>
        <v>3200</v>
      </c>
      <c r="M5178" s="9" t="str">
        <f t="shared" si="401"/>
        <v>Joint Pack</v>
      </c>
      <c r="N5178" s="9" t="str">
        <f t="shared" si="402"/>
        <v>CU</v>
      </c>
      <c r="O5178" s="13" t="str">
        <f t="shared" si="403"/>
        <v>Tin</v>
      </c>
      <c r="P5178" s="9" t="str">
        <f t="shared" si="404"/>
        <v>None</v>
      </c>
      <c r="Q5178" s="9" t="str">
        <f t="shared" si="405"/>
        <v>5</v>
      </c>
      <c r="R51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78" s="14" t="str">
        <f>IF(ProjectsDB[[#This Row],[Item Type]]="Straight Plug-In",_xlfn.TEXTJOIN("-",TRUE,M5178&amp;"-"&amp;_xlfn.LET(_xlpm.txt,ProjectsDB[[#This Row],[Assembly]],_xlpm.pos,FIND("SP",_xlpm.txt),_xlpm.pre,LEFT(_xlpm.txt,_xlpm.pos-1),IF(RIGHT(_xlpm.pre,3)="123","3PL",IF(RIGHT(_xlpm.pre,2)="12","2PL",IF(RIGHT(_xlpm.pre,1)="1","1PL","3PL")))),N5178,O5178,P5178,Q5178&amp;"W",R5178),_xlfn.TEXTJOIN("-",TRUE,M5178,N5178,O5178,P5178,Q5178&amp;"W",R5178))</f>
        <v>Joint Pack-CU-Tin-None-5W-2</v>
      </c>
      <c r="T5178" s="14" t="str">
        <f>IF(COUNTIF(Cycletime[Element Desc.],ProjectsDB[[#This Row],[Element Desc.]])&gt;0,"Found","Not Found")</f>
        <v>Found</v>
      </c>
    </row>
    <row r="5179" spans="2:20" x14ac:dyDescent="0.25">
      <c r="B5179" s="8" t="s">
        <v>10537</v>
      </c>
      <c r="C5179" s="9" t="s">
        <v>10538</v>
      </c>
      <c r="D5179" s="9" t="s">
        <v>10539</v>
      </c>
      <c r="E5179" s="10">
        <v>1</v>
      </c>
      <c r="F5179" s="15" t="s">
        <v>9868</v>
      </c>
      <c r="G5179" s="9" t="s">
        <v>37</v>
      </c>
      <c r="H5179" s="11"/>
      <c r="I5179" s="12">
        <v>1500</v>
      </c>
      <c r="J5179" s="12"/>
      <c r="K5179" s="12"/>
      <c r="L5179" s="12">
        <f t="array" ref="L5179">IFERROR(LOOKUP(2^15,SEARCH({"40A","63A","80A","100A","125A","160A","200A","250A","400A","630A","800A","1000A","1250A","1600A","2000A","2500A","3200A","4000A","5000A","6300A"},UPPER(D5179)),{40,63,80,100,125,160,200,250,400,630,800,1000,1250,1600,2000,2500,3200,4000,5000,6300}),0)</f>
        <v>3200</v>
      </c>
      <c r="M5179" s="9" t="str">
        <f t="shared" si="401"/>
        <v>Straight Feeder</v>
      </c>
      <c r="N5179" s="9" t="str">
        <f t="shared" si="402"/>
        <v>CU</v>
      </c>
      <c r="O5179" s="13" t="str">
        <f t="shared" si="403"/>
        <v>Tin</v>
      </c>
      <c r="P5179" s="9" t="str">
        <f t="shared" si="404"/>
        <v>PET</v>
      </c>
      <c r="Q5179" s="9" t="str">
        <f t="shared" si="405"/>
        <v>5</v>
      </c>
      <c r="R51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79" s="14" t="str">
        <f>IF(ProjectsDB[[#This Row],[Item Type]]="Straight Plug-In",_xlfn.TEXTJOIN("-",TRUE,M5179&amp;"-"&amp;_xlfn.LET(_xlpm.txt,ProjectsDB[[#This Row],[Assembly]],_xlpm.pos,FIND("SP",_xlpm.txt),_xlpm.pre,LEFT(_xlpm.txt,_xlpm.pos-1),IF(RIGHT(_xlpm.pre,3)="123","3PL",IF(RIGHT(_xlpm.pre,2)="12","2PL",IF(RIGHT(_xlpm.pre,1)="1","1PL","3PL")))),N5179,O5179,P5179,Q5179&amp;"W",R5179),_xlfn.TEXTJOIN("-",TRUE,M5179,N5179,O5179,P5179,Q5179&amp;"W",R5179))</f>
        <v>Straight Feeder-CU-Tin-PET-5W-2</v>
      </c>
      <c r="T5179" s="14" t="str">
        <f>IF(COUNTIF(Cycletime[Element Desc.],ProjectsDB[[#This Row],[Element Desc.]])&gt;0,"Found","Not Found")</f>
        <v>Found</v>
      </c>
    </row>
    <row r="5180" spans="2:20" x14ac:dyDescent="0.25">
      <c r="B5180" s="8" t="s">
        <v>10540</v>
      </c>
      <c r="C5180" s="9" t="s">
        <v>10304</v>
      </c>
      <c r="D5180" s="9" t="s">
        <v>10305</v>
      </c>
      <c r="E5180" s="10">
        <v>1</v>
      </c>
      <c r="F5180" s="15" t="s">
        <v>9868</v>
      </c>
      <c r="G5180" s="9" t="s">
        <v>37</v>
      </c>
      <c r="H5180" s="11"/>
      <c r="I5180" s="12">
        <v>430</v>
      </c>
      <c r="J5180" s="12">
        <v>430</v>
      </c>
      <c r="K5180" s="12"/>
      <c r="L5180" s="12">
        <f t="array" ref="L5180">IFERROR(LOOKUP(2^15,SEARCH({"40A","63A","80A","100A","125A","160A","200A","250A","400A","630A","800A","1000A","1250A","1600A","2000A","2500A","3200A","4000A","5000A","6300A"},UPPER(D5180)),{40,63,80,100,125,160,200,250,400,630,800,1000,1250,1600,2000,2500,3200,4000,5000,6300}),0)</f>
        <v>3200</v>
      </c>
      <c r="M5180" s="9" t="str">
        <f t="shared" si="401"/>
        <v>Elbow Edge</v>
      </c>
      <c r="N5180" s="9" t="str">
        <f t="shared" si="402"/>
        <v>CU</v>
      </c>
      <c r="O5180" s="13" t="str">
        <f t="shared" si="403"/>
        <v>Tin</v>
      </c>
      <c r="P5180" s="9" t="str">
        <f t="shared" si="404"/>
        <v>PET</v>
      </c>
      <c r="Q5180" s="9" t="str">
        <f t="shared" si="405"/>
        <v>5</v>
      </c>
      <c r="R51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80" s="14" t="str">
        <f>IF(ProjectsDB[[#This Row],[Item Type]]="Straight Plug-In",_xlfn.TEXTJOIN("-",TRUE,M5180&amp;"-"&amp;_xlfn.LET(_xlpm.txt,ProjectsDB[[#This Row],[Assembly]],_xlpm.pos,FIND("SP",_xlpm.txt),_xlpm.pre,LEFT(_xlpm.txt,_xlpm.pos-1),IF(RIGHT(_xlpm.pre,3)="123","3PL",IF(RIGHT(_xlpm.pre,2)="12","2PL",IF(RIGHT(_xlpm.pre,1)="1","1PL","3PL")))),N5180,O5180,P5180,Q5180&amp;"W",R5180),_xlfn.TEXTJOIN("-",TRUE,M5180,N5180,O5180,P5180,Q5180&amp;"W",R5180))</f>
        <v>Elbow Edge-CU-Tin-PET-5W-2</v>
      </c>
      <c r="T5180" s="14" t="str">
        <f>IF(COUNTIF(Cycletime[Element Desc.],ProjectsDB[[#This Row],[Element Desc.]])&gt;0,"Found","Not Found")</f>
        <v>Found</v>
      </c>
    </row>
    <row r="5181" spans="2:20" x14ac:dyDescent="0.25">
      <c r="B5181" s="8" t="s">
        <v>10541</v>
      </c>
      <c r="C5181" s="9" t="s">
        <v>10295</v>
      </c>
      <c r="D5181" s="9" t="s">
        <v>10296</v>
      </c>
      <c r="E5181" s="10">
        <v>1</v>
      </c>
      <c r="F5181" s="15" t="s">
        <v>9868</v>
      </c>
      <c r="G5181" s="9" t="s">
        <v>37</v>
      </c>
      <c r="H5181" s="11"/>
      <c r="I5181" s="12">
        <v>3000</v>
      </c>
      <c r="J5181" s="12"/>
      <c r="K5181" s="12"/>
      <c r="L5181" s="12">
        <f t="array" ref="L5181">IFERROR(LOOKUP(2^15,SEARCH({"40A","63A","80A","100A","125A","160A","200A","250A","400A","630A","800A","1000A","1250A","1600A","2000A","2500A","3200A","4000A","5000A","6300A"},UPPER(D5181)),{40,63,80,100,125,160,200,250,400,630,800,1000,1250,1600,2000,2500,3200,4000,5000,6300}),0)</f>
        <v>3200</v>
      </c>
      <c r="M5181" s="9" t="str">
        <f t="shared" si="401"/>
        <v>Straight Feeder</v>
      </c>
      <c r="N5181" s="9" t="str">
        <f t="shared" si="402"/>
        <v>CU</v>
      </c>
      <c r="O5181" s="13" t="str">
        <f t="shared" si="403"/>
        <v>Tin</v>
      </c>
      <c r="P5181" s="9" t="str">
        <f t="shared" si="404"/>
        <v>PET</v>
      </c>
      <c r="Q5181" s="9" t="str">
        <f t="shared" si="405"/>
        <v>5</v>
      </c>
      <c r="R51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81" s="14" t="str">
        <f>IF(ProjectsDB[[#This Row],[Item Type]]="Straight Plug-In",_xlfn.TEXTJOIN("-",TRUE,M5181&amp;"-"&amp;_xlfn.LET(_xlpm.txt,ProjectsDB[[#This Row],[Assembly]],_xlpm.pos,FIND("SP",_xlpm.txt),_xlpm.pre,LEFT(_xlpm.txt,_xlpm.pos-1),IF(RIGHT(_xlpm.pre,3)="123","3PL",IF(RIGHT(_xlpm.pre,2)="12","2PL",IF(RIGHT(_xlpm.pre,1)="1","1PL","3PL")))),N5181,O5181,P5181,Q5181&amp;"W",R5181),_xlfn.TEXTJOIN("-",TRUE,M5181,N5181,O5181,P5181,Q5181&amp;"W",R5181))</f>
        <v>Straight Feeder-CU-Tin-PET-5W-2</v>
      </c>
      <c r="T5181" s="14" t="str">
        <f>IF(COUNTIF(Cycletime[Element Desc.],ProjectsDB[[#This Row],[Element Desc.]])&gt;0,"Found","Not Found")</f>
        <v>Found</v>
      </c>
    </row>
    <row r="5182" spans="2:20" x14ac:dyDescent="0.25">
      <c r="B5182" s="8" t="s">
        <v>10542</v>
      </c>
      <c r="C5182" s="9" t="s">
        <v>10310</v>
      </c>
      <c r="D5182" s="9" t="s">
        <v>10311</v>
      </c>
      <c r="E5182" s="10">
        <v>2</v>
      </c>
      <c r="F5182" s="15" t="s">
        <v>9868</v>
      </c>
      <c r="G5182" s="9" t="s">
        <v>37</v>
      </c>
      <c r="H5182" s="11"/>
      <c r="I5182" s="12">
        <v>425</v>
      </c>
      <c r="J5182" s="12"/>
      <c r="K5182" s="12"/>
      <c r="L5182" s="12">
        <f t="array" ref="L5182">IFERROR(LOOKUP(2^15,SEARCH({"40A","63A","80A","100A","125A","160A","200A","250A","400A","630A","800A","1000A","1250A","1600A","2000A","2500A","3200A","4000A","5000A","6300A"},UPPER(D5182)),{40,63,80,100,125,160,200,250,400,630,800,1000,1250,1600,2000,2500,3200,4000,5000,6300}),0)</f>
        <v>3200</v>
      </c>
      <c r="M5182" s="9" t="str">
        <f t="shared" si="401"/>
        <v>Flange Straight</v>
      </c>
      <c r="N5182" s="9" t="str">
        <f t="shared" si="402"/>
        <v>CU</v>
      </c>
      <c r="O5182" s="13" t="str">
        <f t="shared" si="403"/>
        <v>Tin</v>
      </c>
      <c r="P5182" s="9" t="str">
        <f t="shared" si="404"/>
        <v>PET</v>
      </c>
      <c r="Q5182" s="9" t="str">
        <f t="shared" si="405"/>
        <v>5</v>
      </c>
      <c r="R51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82" s="14" t="str">
        <f>IF(ProjectsDB[[#This Row],[Item Type]]="Straight Plug-In",_xlfn.TEXTJOIN("-",TRUE,M5182&amp;"-"&amp;_xlfn.LET(_xlpm.txt,ProjectsDB[[#This Row],[Assembly]],_xlpm.pos,FIND("SP",_xlpm.txt),_xlpm.pre,LEFT(_xlpm.txt,_xlpm.pos-1),IF(RIGHT(_xlpm.pre,3)="123","3PL",IF(RIGHT(_xlpm.pre,2)="12","2PL",IF(RIGHT(_xlpm.pre,1)="1","1PL","3PL")))),N5182,O5182,P5182,Q5182&amp;"W",R5182),_xlfn.TEXTJOIN("-",TRUE,M5182,N5182,O5182,P5182,Q5182&amp;"W",R5182))</f>
        <v>Flange Straight-CU-Tin-PET-5W-2</v>
      </c>
      <c r="T5182" s="14" t="str">
        <f>IF(COUNTIF(Cycletime[Element Desc.],ProjectsDB[[#This Row],[Element Desc.]])&gt;0,"Found","Not Found")</f>
        <v>Found</v>
      </c>
    </row>
    <row r="5183" spans="2:20" x14ac:dyDescent="0.25">
      <c r="B5183" s="8" t="s">
        <v>10543</v>
      </c>
      <c r="C5183" s="9" t="s">
        <v>10317</v>
      </c>
      <c r="D5183" s="9" t="s">
        <v>10318</v>
      </c>
      <c r="E5183" s="10">
        <v>1</v>
      </c>
      <c r="F5183" s="15" t="s">
        <v>9868</v>
      </c>
      <c r="G5183" s="9" t="s">
        <v>37</v>
      </c>
      <c r="H5183" s="11"/>
      <c r="I5183" s="12">
        <v>300</v>
      </c>
      <c r="J5183" s="12">
        <v>300</v>
      </c>
      <c r="K5183" s="12"/>
      <c r="L5183" s="12">
        <f t="array" ref="L5183">IFERROR(LOOKUP(2^15,SEARCH({"40A","63A","80A","100A","125A","160A","200A","250A","400A","630A","800A","1000A","1250A","1600A","2000A","2500A","3200A","4000A","5000A","6300A"},UPPER(D5183)),{40,63,80,100,125,160,200,250,400,630,800,1000,1250,1600,2000,2500,3200,4000,5000,6300}),0)</f>
        <v>3200</v>
      </c>
      <c r="M5183" s="9" t="str">
        <f t="shared" si="401"/>
        <v>Elbow Flat</v>
      </c>
      <c r="N5183" s="9" t="str">
        <f t="shared" si="402"/>
        <v>CU</v>
      </c>
      <c r="O5183" s="13" t="str">
        <f t="shared" si="403"/>
        <v>Tin</v>
      </c>
      <c r="P5183" s="9" t="str">
        <f t="shared" si="404"/>
        <v>PET</v>
      </c>
      <c r="Q5183" s="9" t="str">
        <f t="shared" si="405"/>
        <v>5</v>
      </c>
      <c r="R51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83" s="14" t="str">
        <f>IF(ProjectsDB[[#This Row],[Item Type]]="Straight Plug-In",_xlfn.TEXTJOIN("-",TRUE,M5183&amp;"-"&amp;_xlfn.LET(_xlpm.txt,ProjectsDB[[#This Row],[Assembly]],_xlpm.pos,FIND("SP",_xlpm.txt),_xlpm.pre,LEFT(_xlpm.txt,_xlpm.pos-1),IF(RIGHT(_xlpm.pre,3)="123","3PL",IF(RIGHT(_xlpm.pre,2)="12","2PL",IF(RIGHT(_xlpm.pre,1)="1","1PL","3PL")))),N5183,O5183,P5183,Q5183&amp;"W",R5183),_xlfn.TEXTJOIN("-",TRUE,M5183,N5183,O5183,P5183,Q5183&amp;"W",R5183))</f>
        <v>Elbow Flat-CU-Tin-PET-5W-2</v>
      </c>
      <c r="T5183" s="14" t="str">
        <f>IF(COUNTIF(Cycletime[Element Desc.],ProjectsDB[[#This Row],[Element Desc.]])&gt;0,"Found","Not Found")</f>
        <v>Found</v>
      </c>
    </row>
    <row r="5184" spans="2:20" x14ac:dyDescent="0.25">
      <c r="B5184" s="8" t="s">
        <v>10544</v>
      </c>
      <c r="C5184" s="9" t="s">
        <v>10298</v>
      </c>
      <c r="D5184" s="9" t="s">
        <v>10299</v>
      </c>
      <c r="E5184" s="10">
        <v>1</v>
      </c>
      <c r="F5184" s="15" t="s">
        <v>9868</v>
      </c>
      <c r="G5184" s="9" t="s">
        <v>37</v>
      </c>
      <c r="H5184" s="11"/>
      <c r="I5184" s="12">
        <v>580</v>
      </c>
      <c r="J5184" s="12"/>
      <c r="K5184" s="12"/>
      <c r="L5184" s="12">
        <f t="array" ref="L5184">IFERROR(LOOKUP(2^15,SEARCH({"40A","63A","80A","100A","125A","160A","200A","250A","400A","630A","800A","1000A","1250A","1600A","2000A","2500A","3200A","4000A","5000A","6300A"},UPPER(D5184)),{40,63,80,100,125,160,200,250,400,630,800,1000,1250,1600,2000,2500,3200,4000,5000,6300}),0)</f>
        <v>3200</v>
      </c>
      <c r="M5184" s="9" t="str">
        <f t="shared" si="401"/>
        <v>Straight Feeder</v>
      </c>
      <c r="N5184" s="9" t="str">
        <f t="shared" si="402"/>
        <v>CU</v>
      </c>
      <c r="O5184" s="13" t="str">
        <f t="shared" si="403"/>
        <v>Tin</v>
      </c>
      <c r="P5184" s="9" t="str">
        <f t="shared" si="404"/>
        <v>PET</v>
      </c>
      <c r="Q5184" s="9" t="str">
        <f t="shared" si="405"/>
        <v>5</v>
      </c>
      <c r="R51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84" s="14" t="str">
        <f>IF(ProjectsDB[[#This Row],[Item Type]]="Straight Plug-In",_xlfn.TEXTJOIN("-",TRUE,M5184&amp;"-"&amp;_xlfn.LET(_xlpm.txt,ProjectsDB[[#This Row],[Assembly]],_xlpm.pos,FIND("SP",_xlpm.txt),_xlpm.pre,LEFT(_xlpm.txt,_xlpm.pos-1),IF(RIGHT(_xlpm.pre,3)="123","3PL",IF(RIGHT(_xlpm.pre,2)="12","2PL",IF(RIGHT(_xlpm.pre,1)="1","1PL","3PL")))),N5184,O5184,P5184,Q5184&amp;"W",R5184),_xlfn.TEXTJOIN("-",TRUE,M5184,N5184,O5184,P5184,Q5184&amp;"W",R5184))</f>
        <v>Straight Feeder-CU-Tin-PET-5W-2</v>
      </c>
      <c r="T5184" s="14" t="str">
        <f>IF(COUNTIF(Cycletime[Element Desc.],ProjectsDB[[#This Row],[Element Desc.]])&gt;0,"Found","Not Found")</f>
        <v>Found</v>
      </c>
    </row>
    <row r="5185" spans="2:20" x14ac:dyDescent="0.25">
      <c r="B5185" s="8" t="s">
        <v>10545</v>
      </c>
      <c r="C5185" s="9" t="s">
        <v>10310</v>
      </c>
      <c r="D5185" s="9" t="s">
        <v>10311</v>
      </c>
      <c r="E5185" s="10">
        <v>2</v>
      </c>
      <c r="F5185" s="15" t="s">
        <v>9868</v>
      </c>
      <c r="G5185" s="9" t="s">
        <v>37</v>
      </c>
      <c r="H5185" s="11"/>
      <c r="I5185" s="12">
        <v>425</v>
      </c>
      <c r="J5185" s="12"/>
      <c r="K5185" s="12"/>
      <c r="L5185" s="12">
        <f t="array" ref="L5185">IFERROR(LOOKUP(2^15,SEARCH({"40A","63A","80A","100A","125A","160A","200A","250A","400A","630A","800A","1000A","1250A","1600A","2000A","2500A","3200A","4000A","5000A","6300A"},UPPER(D5185)),{40,63,80,100,125,160,200,250,400,630,800,1000,1250,1600,2000,2500,3200,4000,5000,6300}),0)</f>
        <v>3200</v>
      </c>
      <c r="M5185" s="9" t="str">
        <f t="shared" si="401"/>
        <v>Flange Straight</v>
      </c>
      <c r="N5185" s="9" t="str">
        <f t="shared" si="402"/>
        <v>CU</v>
      </c>
      <c r="O5185" s="13" t="str">
        <f t="shared" si="403"/>
        <v>Tin</v>
      </c>
      <c r="P5185" s="9" t="str">
        <f t="shared" si="404"/>
        <v>PET</v>
      </c>
      <c r="Q5185" s="9" t="str">
        <f t="shared" si="405"/>
        <v>5</v>
      </c>
      <c r="R51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85" s="14" t="str">
        <f>IF(ProjectsDB[[#This Row],[Item Type]]="Straight Plug-In",_xlfn.TEXTJOIN("-",TRUE,M5185&amp;"-"&amp;_xlfn.LET(_xlpm.txt,ProjectsDB[[#This Row],[Assembly]],_xlpm.pos,FIND("SP",_xlpm.txt),_xlpm.pre,LEFT(_xlpm.txt,_xlpm.pos-1),IF(RIGHT(_xlpm.pre,3)="123","3PL",IF(RIGHT(_xlpm.pre,2)="12","2PL",IF(RIGHT(_xlpm.pre,1)="1","1PL","3PL")))),N5185,O5185,P5185,Q5185&amp;"W",R5185),_xlfn.TEXTJOIN("-",TRUE,M5185,N5185,O5185,P5185,Q5185&amp;"W",R5185))</f>
        <v>Flange Straight-CU-Tin-PET-5W-2</v>
      </c>
      <c r="T5185" s="14" t="str">
        <f>IF(COUNTIF(Cycletime[Element Desc.],ProjectsDB[[#This Row],[Element Desc.]])&gt;0,"Found","Not Found")</f>
        <v>Found</v>
      </c>
    </row>
    <row r="5186" spans="2:20" x14ac:dyDescent="0.25">
      <c r="B5186" s="8" t="s">
        <v>10546</v>
      </c>
      <c r="C5186" s="9" t="s">
        <v>10298</v>
      </c>
      <c r="D5186" s="9" t="s">
        <v>10299</v>
      </c>
      <c r="E5186" s="10">
        <v>1</v>
      </c>
      <c r="F5186" s="15" t="s">
        <v>9868</v>
      </c>
      <c r="G5186" s="9" t="s">
        <v>37</v>
      </c>
      <c r="H5186" s="11"/>
      <c r="I5186" s="12">
        <v>580</v>
      </c>
      <c r="J5186" s="12"/>
      <c r="K5186" s="12"/>
      <c r="L5186" s="12">
        <f t="array" ref="L5186">IFERROR(LOOKUP(2^15,SEARCH({"40A","63A","80A","100A","125A","160A","200A","250A","400A","630A","800A","1000A","1250A","1600A","2000A","2500A","3200A","4000A","5000A","6300A"},UPPER(D5186)),{40,63,80,100,125,160,200,250,400,630,800,1000,1250,1600,2000,2500,3200,4000,5000,6300}),0)</f>
        <v>3200</v>
      </c>
      <c r="M5186" s="9" t="str">
        <f t="shared" si="401"/>
        <v>Straight Feeder</v>
      </c>
      <c r="N5186" s="9" t="str">
        <f t="shared" si="402"/>
        <v>CU</v>
      </c>
      <c r="O5186" s="13" t="str">
        <f t="shared" si="403"/>
        <v>Tin</v>
      </c>
      <c r="P5186" s="9" t="str">
        <f t="shared" si="404"/>
        <v>PET</v>
      </c>
      <c r="Q5186" s="9" t="str">
        <f t="shared" si="405"/>
        <v>5</v>
      </c>
      <c r="R51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86" s="14" t="str">
        <f>IF(ProjectsDB[[#This Row],[Item Type]]="Straight Plug-In",_xlfn.TEXTJOIN("-",TRUE,M5186&amp;"-"&amp;_xlfn.LET(_xlpm.txt,ProjectsDB[[#This Row],[Assembly]],_xlpm.pos,FIND("SP",_xlpm.txt),_xlpm.pre,LEFT(_xlpm.txt,_xlpm.pos-1),IF(RIGHT(_xlpm.pre,3)="123","3PL",IF(RIGHT(_xlpm.pre,2)="12","2PL",IF(RIGHT(_xlpm.pre,1)="1","1PL","3PL")))),N5186,O5186,P5186,Q5186&amp;"W",R5186),_xlfn.TEXTJOIN("-",TRUE,M5186,N5186,O5186,P5186,Q5186&amp;"W",R5186))</f>
        <v>Straight Feeder-CU-Tin-PET-5W-2</v>
      </c>
      <c r="T5186" s="14" t="str">
        <f>IF(COUNTIF(Cycletime[Element Desc.],ProjectsDB[[#This Row],[Element Desc.]])&gt;0,"Found","Not Found")</f>
        <v>Found</v>
      </c>
    </row>
    <row r="5187" spans="2:20" x14ac:dyDescent="0.25">
      <c r="B5187" s="8" t="s">
        <v>10547</v>
      </c>
      <c r="C5187" s="9" t="s">
        <v>10307</v>
      </c>
      <c r="D5187" s="9" t="s">
        <v>10308</v>
      </c>
      <c r="E5187" s="10">
        <v>2</v>
      </c>
      <c r="F5187" s="15" t="s">
        <v>9868</v>
      </c>
      <c r="G5187" s="9" t="s">
        <v>37</v>
      </c>
      <c r="H5187" s="11"/>
      <c r="I5187" s="12">
        <v>300</v>
      </c>
      <c r="J5187" s="12">
        <v>300</v>
      </c>
      <c r="K5187" s="12"/>
      <c r="L5187" s="12">
        <f t="array" ref="L5187">IFERROR(LOOKUP(2^15,SEARCH({"40A","63A","80A","100A","125A","160A","200A","250A","400A","630A","800A","1000A","1250A","1600A","2000A","2500A","3200A","4000A","5000A","6300A"},UPPER(D5187)),{40,63,80,100,125,160,200,250,400,630,800,1000,1250,1600,2000,2500,3200,4000,5000,6300}),0)</f>
        <v>3200</v>
      </c>
      <c r="M5187" s="9" t="str">
        <f t="shared" si="401"/>
        <v>Elbow Flat</v>
      </c>
      <c r="N5187" s="9" t="str">
        <f t="shared" si="402"/>
        <v>CU</v>
      </c>
      <c r="O5187" s="13" t="str">
        <f t="shared" si="403"/>
        <v>Tin</v>
      </c>
      <c r="P5187" s="9" t="str">
        <f t="shared" si="404"/>
        <v>PET</v>
      </c>
      <c r="Q5187" s="9" t="str">
        <f t="shared" si="405"/>
        <v>5</v>
      </c>
      <c r="R51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87" s="14" t="str">
        <f>IF(ProjectsDB[[#This Row],[Item Type]]="Straight Plug-In",_xlfn.TEXTJOIN("-",TRUE,M5187&amp;"-"&amp;_xlfn.LET(_xlpm.txt,ProjectsDB[[#This Row],[Assembly]],_xlpm.pos,FIND("SP",_xlpm.txt),_xlpm.pre,LEFT(_xlpm.txt,_xlpm.pos-1),IF(RIGHT(_xlpm.pre,3)="123","3PL",IF(RIGHT(_xlpm.pre,2)="12","2PL",IF(RIGHT(_xlpm.pre,1)="1","1PL","3PL")))),N5187,O5187,P5187,Q5187&amp;"W",R5187),_xlfn.TEXTJOIN("-",TRUE,M5187,N5187,O5187,P5187,Q5187&amp;"W",R5187))</f>
        <v>Elbow Flat-CU-Tin-PET-5W-2</v>
      </c>
      <c r="T5187" s="14" t="str">
        <f>IF(COUNTIF(Cycletime[Element Desc.],ProjectsDB[[#This Row],[Element Desc.]])&gt;0,"Found","Not Found")</f>
        <v>Found</v>
      </c>
    </row>
    <row r="5188" spans="2:20" x14ac:dyDescent="0.25">
      <c r="B5188" s="8" t="s">
        <v>10548</v>
      </c>
      <c r="C5188" s="9" t="s">
        <v>10549</v>
      </c>
      <c r="D5188" s="9" t="s">
        <v>10550</v>
      </c>
      <c r="E5188" s="10">
        <v>1</v>
      </c>
      <c r="F5188" s="15" t="s">
        <v>9868</v>
      </c>
      <c r="G5188" s="9" t="s">
        <v>37</v>
      </c>
      <c r="H5188" s="11"/>
      <c r="I5188" s="12">
        <v>2300</v>
      </c>
      <c r="J5188" s="12"/>
      <c r="K5188" s="12"/>
      <c r="L5188" s="12">
        <f t="array" ref="L5188">IFERROR(LOOKUP(2^15,SEARCH({"40A","63A","80A","100A","125A","160A","200A","250A","400A","630A","800A","1000A","1250A","1600A","2000A","2500A","3200A","4000A","5000A","6300A"},UPPER(D5188)),{40,63,80,100,125,160,200,250,400,630,800,1000,1250,1600,2000,2500,3200,4000,5000,6300}),0)</f>
        <v>3200</v>
      </c>
      <c r="M5188" s="9" t="str">
        <f t="shared" ref="M5188:M5251" si="406">_xlfn.LET(_xlpm.d,UPPER(TRIM(SUBSTITUTE(SUBSTITUTE(D5188,CHAR(160),"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188" s="9" t="str">
        <f t="shared" ref="N5188:N5251" si="407">IF(ISNUMBER(SEARCH("CU",D5188)),"CU",IF(ISNUMBER(SEARCH("AL",D5188)),"AL",IF(ISNUMBER(SEARCH("Copper",D5188)),"CU","SH")))</f>
        <v>CU</v>
      </c>
      <c r="O5188" s="13" t="str">
        <f t="shared" ref="O5188:O5251" si="408">IF(ISNUMBER(SEARCH("Silver",D5188)),"Silver",IF(ISNUMBER(SEARCH("Tin",D5188)),"Tin","None"))</f>
        <v>Tin</v>
      </c>
      <c r="P5188" s="9" t="str">
        <f t="shared" ref="P5188:P5251" si="409">IF(ISNUMBER(SEARCH("Epoxy",D5188)),"Epoxy",IF(ISNUMBER(SEARCH("PET",D5188)),"PET","None"))</f>
        <v>PET</v>
      </c>
      <c r="Q5188" s="9" t="str">
        <f t="shared" ref="Q5188:Q5251" si="410">IF(ISNUMBER(SEARCH("3-Wire",D5188)),"3",IF(ISNUMBER(SEARCH("4-Wire",D5188)),"4",IF(ISNUMBER(SEARCH("5-Wire",D5188)),"5",IF(ISNUMBER(SEARCH("6-Wire",D5188)),"6","0"))))</f>
        <v>5</v>
      </c>
      <c r="R51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88" s="14" t="str">
        <f>IF(ProjectsDB[[#This Row],[Item Type]]="Straight Plug-In",_xlfn.TEXTJOIN("-",TRUE,M5188&amp;"-"&amp;_xlfn.LET(_xlpm.txt,ProjectsDB[[#This Row],[Assembly]],_xlpm.pos,FIND("SP",_xlpm.txt),_xlpm.pre,LEFT(_xlpm.txt,_xlpm.pos-1),IF(RIGHT(_xlpm.pre,3)="123","3PL",IF(RIGHT(_xlpm.pre,2)="12","2PL",IF(RIGHT(_xlpm.pre,1)="1","1PL","3PL")))),N5188,O5188,P5188,Q5188&amp;"W",R5188),_xlfn.TEXTJOIN("-",TRUE,M5188,N5188,O5188,P5188,Q5188&amp;"W",R5188))</f>
        <v>Straight Feeder-CU-Tin-PET-5W-2</v>
      </c>
      <c r="T5188" s="14" t="str">
        <f>IF(COUNTIF(Cycletime[Element Desc.],ProjectsDB[[#This Row],[Element Desc.]])&gt;0,"Found","Not Found")</f>
        <v>Found</v>
      </c>
    </row>
    <row r="5189" spans="2:20" x14ac:dyDescent="0.25">
      <c r="B5189" s="8" t="s">
        <v>10551</v>
      </c>
      <c r="C5189" s="9" t="s">
        <v>10313</v>
      </c>
      <c r="D5189" s="9" t="s">
        <v>10314</v>
      </c>
      <c r="E5189" s="10">
        <v>5</v>
      </c>
      <c r="F5189" s="15" t="s">
        <v>9868</v>
      </c>
      <c r="G5189" s="9" t="s">
        <v>37</v>
      </c>
      <c r="H5189" s="11"/>
      <c r="I5189" s="12"/>
      <c r="J5189" s="12"/>
      <c r="K5189" s="12"/>
      <c r="L5189" s="12">
        <f t="array" ref="L5189">IFERROR(LOOKUP(2^15,SEARCH({"40A","63A","80A","100A","125A","160A","200A","250A","400A","630A","800A","1000A","1250A","1600A","2000A","2500A","3200A","4000A","5000A","6300A"},UPPER(D5189)),{40,63,80,100,125,160,200,250,400,630,800,1000,1250,1600,2000,2500,3200,4000,5000,6300}),0)</f>
        <v>3200</v>
      </c>
      <c r="M5189" s="9" t="str">
        <f t="shared" si="406"/>
        <v>Joint Pack</v>
      </c>
      <c r="N5189" s="9" t="str">
        <f t="shared" si="407"/>
        <v>CU</v>
      </c>
      <c r="O5189" s="13" t="str">
        <f t="shared" si="408"/>
        <v>Tin</v>
      </c>
      <c r="P5189" s="9" t="str">
        <f t="shared" si="409"/>
        <v>None</v>
      </c>
      <c r="Q5189" s="9" t="str">
        <f t="shared" si="410"/>
        <v>5</v>
      </c>
      <c r="R51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89" s="14" t="str">
        <f>IF(ProjectsDB[[#This Row],[Item Type]]="Straight Plug-In",_xlfn.TEXTJOIN("-",TRUE,M5189&amp;"-"&amp;_xlfn.LET(_xlpm.txt,ProjectsDB[[#This Row],[Assembly]],_xlpm.pos,FIND("SP",_xlpm.txt),_xlpm.pre,LEFT(_xlpm.txt,_xlpm.pos-1),IF(RIGHT(_xlpm.pre,3)="123","3PL",IF(RIGHT(_xlpm.pre,2)="12","2PL",IF(RIGHT(_xlpm.pre,1)="1","1PL","3PL")))),N5189,O5189,P5189,Q5189&amp;"W",R5189),_xlfn.TEXTJOIN("-",TRUE,M5189,N5189,O5189,P5189,Q5189&amp;"W",R5189))</f>
        <v>Joint Pack-CU-Tin-None-5W-2</v>
      </c>
      <c r="T5189" s="14" t="str">
        <f>IF(COUNTIF(Cycletime[Element Desc.],ProjectsDB[[#This Row],[Element Desc.]])&gt;0,"Found","Not Found")</f>
        <v>Found</v>
      </c>
    </row>
    <row r="5190" spans="2:20" x14ac:dyDescent="0.25">
      <c r="B5190" s="8" t="s">
        <v>10552</v>
      </c>
      <c r="C5190" s="9" t="s">
        <v>10310</v>
      </c>
      <c r="D5190" s="9" t="s">
        <v>10311</v>
      </c>
      <c r="E5190" s="10">
        <v>2</v>
      </c>
      <c r="F5190" s="15" t="s">
        <v>9868</v>
      </c>
      <c r="G5190" s="9" t="s">
        <v>37</v>
      </c>
      <c r="H5190" s="11"/>
      <c r="I5190" s="12">
        <v>425</v>
      </c>
      <c r="J5190" s="12"/>
      <c r="K5190" s="12"/>
      <c r="L5190" s="12">
        <f t="array" ref="L5190">IFERROR(LOOKUP(2^15,SEARCH({"40A","63A","80A","100A","125A","160A","200A","250A","400A","630A","800A","1000A","1250A","1600A","2000A","2500A","3200A","4000A","5000A","6300A"},UPPER(D5190)),{40,63,80,100,125,160,200,250,400,630,800,1000,1250,1600,2000,2500,3200,4000,5000,6300}),0)</f>
        <v>3200</v>
      </c>
      <c r="M5190" s="9" t="str">
        <f t="shared" si="406"/>
        <v>Flange Straight</v>
      </c>
      <c r="N5190" s="9" t="str">
        <f t="shared" si="407"/>
        <v>CU</v>
      </c>
      <c r="O5190" s="13" t="str">
        <f t="shared" si="408"/>
        <v>Tin</v>
      </c>
      <c r="P5190" s="9" t="str">
        <f t="shared" si="409"/>
        <v>PET</v>
      </c>
      <c r="Q5190" s="9" t="str">
        <f t="shared" si="410"/>
        <v>5</v>
      </c>
      <c r="R51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90" s="14" t="str">
        <f>IF(ProjectsDB[[#This Row],[Item Type]]="Straight Plug-In",_xlfn.TEXTJOIN("-",TRUE,M5190&amp;"-"&amp;_xlfn.LET(_xlpm.txt,ProjectsDB[[#This Row],[Assembly]],_xlpm.pos,FIND("SP",_xlpm.txt),_xlpm.pre,LEFT(_xlpm.txt,_xlpm.pos-1),IF(RIGHT(_xlpm.pre,3)="123","3PL",IF(RIGHT(_xlpm.pre,2)="12","2PL",IF(RIGHT(_xlpm.pre,1)="1","1PL","3PL")))),N5190,O5190,P5190,Q5190&amp;"W",R5190),_xlfn.TEXTJOIN("-",TRUE,M5190,N5190,O5190,P5190,Q5190&amp;"W",R5190))</f>
        <v>Flange Straight-CU-Tin-PET-5W-2</v>
      </c>
      <c r="T5190" s="14" t="str">
        <f>IF(COUNTIF(Cycletime[Element Desc.],ProjectsDB[[#This Row],[Element Desc.]])&gt;0,"Found","Not Found")</f>
        <v>Found</v>
      </c>
    </row>
    <row r="5191" spans="2:20" x14ac:dyDescent="0.25">
      <c r="B5191" s="8" t="s">
        <v>10553</v>
      </c>
      <c r="C5191" s="9" t="s">
        <v>10554</v>
      </c>
      <c r="D5191" s="9" t="s">
        <v>10555</v>
      </c>
      <c r="E5191" s="10">
        <v>1</v>
      </c>
      <c r="F5191" s="15" t="s">
        <v>9868</v>
      </c>
      <c r="G5191" s="9" t="s">
        <v>37</v>
      </c>
      <c r="H5191" s="11"/>
      <c r="I5191" s="12">
        <v>635</v>
      </c>
      <c r="J5191" s="12">
        <v>430</v>
      </c>
      <c r="K5191" s="12"/>
      <c r="L5191" s="12">
        <f t="array" ref="L5191">IFERROR(LOOKUP(2^15,SEARCH({"40A","63A","80A","100A","125A","160A","200A","250A","400A","630A","800A","1000A","1250A","1600A","2000A","2500A","3200A","4000A","5000A","6300A"},UPPER(D5191)),{40,63,80,100,125,160,200,250,400,630,800,1000,1250,1600,2000,2500,3200,4000,5000,6300}),0)</f>
        <v>3200</v>
      </c>
      <c r="M5191" s="9" t="str">
        <f t="shared" si="406"/>
        <v>Elbow Edge</v>
      </c>
      <c r="N5191" s="9" t="str">
        <f t="shared" si="407"/>
        <v>CU</v>
      </c>
      <c r="O5191" s="13" t="str">
        <f t="shared" si="408"/>
        <v>Tin</v>
      </c>
      <c r="P5191" s="9" t="str">
        <f t="shared" si="409"/>
        <v>PET</v>
      </c>
      <c r="Q5191" s="9" t="str">
        <f t="shared" si="410"/>
        <v>5</v>
      </c>
      <c r="R51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91" s="14" t="str">
        <f>IF(ProjectsDB[[#This Row],[Item Type]]="Straight Plug-In",_xlfn.TEXTJOIN("-",TRUE,M5191&amp;"-"&amp;_xlfn.LET(_xlpm.txt,ProjectsDB[[#This Row],[Assembly]],_xlpm.pos,FIND("SP",_xlpm.txt),_xlpm.pre,LEFT(_xlpm.txt,_xlpm.pos-1),IF(RIGHT(_xlpm.pre,3)="123","3PL",IF(RIGHT(_xlpm.pre,2)="12","2PL",IF(RIGHT(_xlpm.pre,1)="1","1PL","3PL")))),N5191,O5191,P5191,Q5191&amp;"W",R5191),_xlfn.TEXTJOIN("-",TRUE,M5191,N5191,O5191,P5191,Q5191&amp;"W",R5191))</f>
        <v>Elbow Edge-CU-Tin-PET-5W-2</v>
      </c>
      <c r="T5191" s="14" t="str">
        <f>IF(COUNTIF(Cycletime[Element Desc.],ProjectsDB[[#This Row],[Element Desc.]])&gt;0,"Found","Not Found")</f>
        <v>Found</v>
      </c>
    </row>
    <row r="5192" spans="2:20" x14ac:dyDescent="0.25">
      <c r="B5192" s="8" t="s">
        <v>10556</v>
      </c>
      <c r="C5192" s="9" t="s">
        <v>10557</v>
      </c>
      <c r="D5192" s="9" t="s">
        <v>10558</v>
      </c>
      <c r="E5192" s="10">
        <v>1</v>
      </c>
      <c r="F5192" s="15" t="s">
        <v>9868</v>
      </c>
      <c r="G5192" s="9" t="s">
        <v>37</v>
      </c>
      <c r="H5192" s="11"/>
      <c r="I5192" s="12">
        <v>430</v>
      </c>
      <c r="J5192" s="12">
        <v>835</v>
      </c>
      <c r="K5192" s="12"/>
      <c r="L5192" s="12">
        <f t="array" ref="L5192">IFERROR(LOOKUP(2^15,SEARCH({"40A","63A","80A","100A","125A","160A","200A","250A","400A","630A","800A","1000A","1250A","1600A","2000A","2500A","3200A","4000A","5000A","6300A"},UPPER(D5192)),{40,63,80,100,125,160,200,250,400,630,800,1000,1250,1600,2000,2500,3200,4000,5000,6300}),0)</f>
        <v>3200</v>
      </c>
      <c r="M5192" s="9" t="str">
        <f t="shared" si="406"/>
        <v>Elbow Edge</v>
      </c>
      <c r="N5192" s="9" t="str">
        <f t="shared" si="407"/>
        <v>CU</v>
      </c>
      <c r="O5192" s="13" t="str">
        <f t="shared" si="408"/>
        <v>Tin</v>
      </c>
      <c r="P5192" s="9" t="str">
        <f t="shared" si="409"/>
        <v>PET</v>
      </c>
      <c r="Q5192" s="9" t="str">
        <f t="shared" si="410"/>
        <v>5</v>
      </c>
      <c r="R51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92" s="14" t="str">
        <f>IF(ProjectsDB[[#This Row],[Item Type]]="Straight Plug-In",_xlfn.TEXTJOIN("-",TRUE,M5192&amp;"-"&amp;_xlfn.LET(_xlpm.txt,ProjectsDB[[#This Row],[Assembly]],_xlpm.pos,FIND("SP",_xlpm.txt),_xlpm.pre,LEFT(_xlpm.txt,_xlpm.pos-1),IF(RIGHT(_xlpm.pre,3)="123","3PL",IF(RIGHT(_xlpm.pre,2)="12","2PL",IF(RIGHT(_xlpm.pre,1)="1","1PL","3PL")))),N5192,O5192,P5192,Q5192&amp;"W",R5192),_xlfn.TEXTJOIN("-",TRUE,M5192,N5192,O5192,P5192,Q5192&amp;"W",R5192))</f>
        <v>Elbow Edge-CU-Tin-PET-5W-2</v>
      </c>
      <c r="T5192" s="14" t="str">
        <f>IF(COUNTIF(Cycletime[Element Desc.],ProjectsDB[[#This Row],[Element Desc.]])&gt;0,"Found","Not Found")</f>
        <v>Found</v>
      </c>
    </row>
    <row r="5193" spans="2:20" x14ac:dyDescent="0.25">
      <c r="B5193" s="8" t="s">
        <v>10559</v>
      </c>
      <c r="C5193" s="9" t="s">
        <v>10313</v>
      </c>
      <c r="D5193" s="9" t="s">
        <v>10314</v>
      </c>
      <c r="E5193" s="10">
        <v>3</v>
      </c>
      <c r="F5193" s="15" t="s">
        <v>9868</v>
      </c>
      <c r="G5193" s="9" t="s">
        <v>37</v>
      </c>
      <c r="H5193" s="11"/>
      <c r="I5193" s="12"/>
      <c r="J5193" s="12"/>
      <c r="K5193" s="12"/>
      <c r="L5193" s="12">
        <f t="array" ref="L5193">IFERROR(LOOKUP(2^15,SEARCH({"40A","63A","80A","100A","125A","160A","200A","250A","400A","630A","800A","1000A","1250A","1600A","2000A","2500A","3200A","4000A","5000A","6300A"},UPPER(D5193)),{40,63,80,100,125,160,200,250,400,630,800,1000,1250,1600,2000,2500,3200,4000,5000,6300}),0)</f>
        <v>3200</v>
      </c>
      <c r="M5193" s="9" t="str">
        <f t="shared" si="406"/>
        <v>Joint Pack</v>
      </c>
      <c r="N5193" s="9" t="str">
        <f t="shared" si="407"/>
        <v>CU</v>
      </c>
      <c r="O5193" s="13" t="str">
        <f t="shared" si="408"/>
        <v>Tin</v>
      </c>
      <c r="P5193" s="9" t="str">
        <f t="shared" si="409"/>
        <v>None</v>
      </c>
      <c r="Q5193" s="9" t="str">
        <f t="shared" si="410"/>
        <v>5</v>
      </c>
      <c r="R51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93" s="14" t="str">
        <f>IF(ProjectsDB[[#This Row],[Item Type]]="Straight Plug-In",_xlfn.TEXTJOIN("-",TRUE,M5193&amp;"-"&amp;_xlfn.LET(_xlpm.txt,ProjectsDB[[#This Row],[Assembly]],_xlpm.pos,FIND("SP",_xlpm.txt),_xlpm.pre,LEFT(_xlpm.txt,_xlpm.pos-1),IF(RIGHT(_xlpm.pre,3)="123","3PL",IF(RIGHT(_xlpm.pre,2)="12","2PL",IF(RIGHT(_xlpm.pre,1)="1","1PL","3PL")))),N5193,O5193,P5193,Q5193&amp;"W",R5193),_xlfn.TEXTJOIN("-",TRUE,M5193,N5193,O5193,P5193,Q5193&amp;"W",R5193))</f>
        <v>Joint Pack-CU-Tin-None-5W-2</v>
      </c>
      <c r="T5193" s="14" t="str">
        <f>IF(COUNTIF(Cycletime[Element Desc.],ProjectsDB[[#This Row],[Element Desc.]])&gt;0,"Found","Not Found")</f>
        <v>Found</v>
      </c>
    </row>
    <row r="5194" spans="2:20" x14ac:dyDescent="0.25">
      <c r="B5194" s="8" t="s">
        <v>10560</v>
      </c>
      <c r="C5194" s="9" t="s">
        <v>10339</v>
      </c>
      <c r="D5194" s="9" t="s">
        <v>10340</v>
      </c>
      <c r="E5194" s="10">
        <v>1</v>
      </c>
      <c r="F5194" s="15" t="s">
        <v>9868</v>
      </c>
      <c r="G5194" s="9" t="s">
        <v>37</v>
      </c>
      <c r="H5194" s="11"/>
      <c r="I5194" s="12">
        <v>580</v>
      </c>
      <c r="J5194" s="12"/>
      <c r="K5194" s="12"/>
      <c r="L5194" s="12">
        <f t="array" ref="L5194">IFERROR(LOOKUP(2^15,SEARCH({"40A","63A","80A","100A","125A","160A","200A","250A","400A","630A","800A","1000A","1250A","1600A","2000A","2500A","3200A","4000A","5000A","6300A"},UPPER(D5194)),{40,63,80,100,125,160,200,250,400,630,800,1000,1250,1600,2000,2500,3200,4000,5000,6300}),0)</f>
        <v>3200</v>
      </c>
      <c r="M5194" s="9" t="str">
        <f t="shared" si="406"/>
        <v>Straight Feeder</v>
      </c>
      <c r="N5194" s="9" t="str">
        <f t="shared" si="407"/>
        <v>CU</v>
      </c>
      <c r="O5194" s="13" t="str">
        <f t="shared" si="408"/>
        <v>Tin</v>
      </c>
      <c r="P5194" s="9" t="str">
        <f t="shared" si="409"/>
        <v>PET</v>
      </c>
      <c r="Q5194" s="9" t="str">
        <f t="shared" si="410"/>
        <v>5</v>
      </c>
      <c r="R51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94" s="14" t="str">
        <f>IF(ProjectsDB[[#This Row],[Item Type]]="Straight Plug-In",_xlfn.TEXTJOIN("-",TRUE,M5194&amp;"-"&amp;_xlfn.LET(_xlpm.txt,ProjectsDB[[#This Row],[Assembly]],_xlpm.pos,FIND("SP",_xlpm.txt),_xlpm.pre,LEFT(_xlpm.txt,_xlpm.pos-1),IF(RIGHT(_xlpm.pre,3)="123","3PL",IF(RIGHT(_xlpm.pre,2)="12","2PL",IF(RIGHT(_xlpm.pre,1)="1","1PL","3PL")))),N5194,O5194,P5194,Q5194&amp;"W",R5194),_xlfn.TEXTJOIN("-",TRUE,M5194,N5194,O5194,P5194,Q5194&amp;"W",R5194))</f>
        <v>Straight Feeder-CU-Tin-PET-5W-2</v>
      </c>
      <c r="T5194" s="14" t="str">
        <f>IF(COUNTIF(Cycletime[Element Desc.],ProjectsDB[[#This Row],[Element Desc.]])&gt;0,"Found","Not Found")</f>
        <v>Found</v>
      </c>
    </row>
    <row r="5195" spans="2:20" x14ac:dyDescent="0.25">
      <c r="B5195" s="8" t="s">
        <v>10561</v>
      </c>
      <c r="C5195" s="9" t="s">
        <v>10342</v>
      </c>
      <c r="D5195" s="9" t="s">
        <v>10343</v>
      </c>
      <c r="E5195" s="10">
        <v>6</v>
      </c>
      <c r="F5195" s="15" t="s">
        <v>9868</v>
      </c>
      <c r="G5195" s="9" t="s">
        <v>37</v>
      </c>
      <c r="H5195" s="11"/>
      <c r="I5195" s="12"/>
      <c r="J5195" s="12"/>
      <c r="K5195" s="12"/>
      <c r="L5195" s="12">
        <f t="array" ref="L5195">IFERROR(LOOKUP(2^15,SEARCH({"40A","63A","80A","100A","125A","160A","200A","250A","400A","630A","800A","1000A","1250A","1600A","2000A","2500A","3200A","4000A","5000A","6300A"},UPPER(D5195)),{40,63,80,100,125,160,200,250,400,630,800,1000,1250,1600,2000,2500,3200,4000,5000,6300}),0)</f>
        <v>3200</v>
      </c>
      <c r="M5195" s="9" t="str">
        <f t="shared" si="406"/>
        <v>Joint Pack</v>
      </c>
      <c r="N5195" s="9" t="str">
        <f t="shared" si="407"/>
        <v>CU</v>
      </c>
      <c r="O5195" s="13" t="str">
        <f t="shared" si="408"/>
        <v>Tin</v>
      </c>
      <c r="P5195" s="9" t="str">
        <f t="shared" si="409"/>
        <v>None</v>
      </c>
      <c r="Q5195" s="9" t="str">
        <f t="shared" si="410"/>
        <v>5</v>
      </c>
      <c r="R51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95" s="14" t="str">
        <f>IF(ProjectsDB[[#This Row],[Item Type]]="Straight Plug-In",_xlfn.TEXTJOIN("-",TRUE,M5195&amp;"-"&amp;_xlfn.LET(_xlpm.txt,ProjectsDB[[#This Row],[Assembly]],_xlpm.pos,FIND("SP",_xlpm.txt),_xlpm.pre,LEFT(_xlpm.txt,_xlpm.pos-1),IF(RIGHT(_xlpm.pre,3)="123","3PL",IF(RIGHT(_xlpm.pre,2)="12","2PL",IF(RIGHT(_xlpm.pre,1)="1","1PL","3PL")))),N5195,O5195,P5195,Q5195&amp;"W",R5195),_xlfn.TEXTJOIN("-",TRUE,M5195,N5195,O5195,P5195,Q5195&amp;"W",R5195))</f>
        <v>Joint Pack-CU-Tin-None-5W-2</v>
      </c>
      <c r="T5195" s="14" t="str">
        <f>IF(COUNTIF(Cycletime[Element Desc.],ProjectsDB[[#This Row],[Element Desc.]])&gt;0,"Found","Not Found")</f>
        <v>Found</v>
      </c>
    </row>
    <row r="5196" spans="2:20" x14ac:dyDescent="0.25">
      <c r="B5196" s="8" t="s">
        <v>10562</v>
      </c>
      <c r="C5196" s="9" t="s">
        <v>10351</v>
      </c>
      <c r="D5196" s="9" t="s">
        <v>10352</v>
      </c>
      <c r="E5196" s="10">
        <v>2</v>
      </c>
      <c r="F5196" s="15" t="s">
        <v>9868</v>
      </c>
      <c r="G5196" s="9" t="s">
        <v>37</v>
      </c>
      <c r="H5196" s="11"/>
      <c r="I5196" s="12">
        <v>425</v>
      </c>
      <c r="J5196" s="12"/>
      <c r="K5196" s="12"/>
      <c r="L5196" s="12">
        <f t="array" ref="L5196">IFERROR(LOOKUP(2^15,SEARCH({"40A","63A","80A","100A","125A","160A","200A","250A","400A","630A","800A","1000A","1250A","1600A","2000A","2500A","3200A","4000A","5000A","6300A"},UPPER(D5196)),{40,63,80,100,125,160,200,250,400,630,800,1000,1250,1600,2000,2500,3200,4000,5000,6300}),0)</f>
        <v>3200</v>
      </c>
      <c r="M5196" s="9" t="str">
        <f t="shared" si="406"/>
        <v>Flange Straight</v>
      </c>
      <c r="N5196" s="9" t="str">
        <f t="shared" si="407"/>
        <v>CU</v>
      </c>
      <c r="O5196" s="13" t="str">
        <f t="shared" si="408"/>
        <v>Tin</v>
      </c>
      <c r="P5196" s="9" t="str">
        <f t="shared" si="409"/>
        <v>PET</v>
      </c>
      <c r="Q5196" s="9" t="str">
        <f t="shared" si="410"/>
        <v>5</v>
      </c>
      <c r="R51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96" s="14" t="str">
        <f>IF(ProjectsDB[[#This Row],[Item Type]]="Straight Plug-In",_xlfn.TEXTJOIN("-",TRUE,M5196&amp;"-"&amp;_xlfn.LET(_xlpm.txt,ProjectsDB[[#This Row],[Assembly]],_xlpm.pos,FIND("SP",_xlpm.txt),_xlpm.pre,LEFT(_xlpm.txt,_xlpm.pos-1),IF(RIGHT(_xlpm.pre,3)="123","3PL",IF(RIGHT(_xlpm.pre,2)="12","2PL",IF(RIGHT(_xlpm.pre,1)="1","1PL","3PL")))),N5196,O5196,P5196,Q5196&amp;"W",R5196),_xlfn.TEXTJOIN("-",TRUE,M5196,N5196,O5196,P5196,Q5196&amp;"W",R5196))</f>
        <v>Flange Straight-CU-Tin-PET-5W-2</v>
      </c>
      <c r="T5196" s="14" t="str">
        <f>IF(COUNTIF(Cycletime[Element Desc.],ProjectsDB[[#This Row],[Element Desc.]])&gt;0,"Found","Not Found")</f>
        <v>Found</v>
      </c>
    </row>
    <row r="5197" spans="2:20" x14ac:dyDescent="0.25">
      <c r="B5197" s="8" t="s">
        <v>10563</v>
      </c>
      <c r="C5197" s="9" t="s">
        <v>10564</v>
      </c>
      <c r="D5197" s="9" t="s">
        <v>10565</v>
      </c>
      <c r="E5197" s="10">
        <v>1</v>
      </c>
      <c r="F5197" s="15" t="s">
        <v>9868</v>
      </c>
      <c r="G5197" s="9" t="s">
        <v>37</v>
      </c>
      <c r="H5197" s="11"/>
      <c r="I5197" s="12">
        <v>1500</v>
      </c>
      <c r="J5197" s="12"/>
      <c r="K5197" s="12"/>
      <c r="L5197" s="12">
        <f t="array" ref="L5197">IFERROR(LOOKUP(2^15,SEARCH({"40A","63A","80A","100A","125A","160A","200A","250A","400A","630A","800A","1000A","1250A","1600A","2000A","2500A","3200A","4000A","5000A","6300A"},UPPER(D5197)),{40,63,80,100,125,160,200,250,400,630,800,1000,1250,1600,2000,2500,3200,4000,5000,6300}),0)</f>
        <v>3200</v>
      </c>
      <c r="M5197" s="9" t="str">
        <f t="shared" si="406"/>
        <v>Straight Feeder</v>
      </c>
      <c r="N5197" s="9" t="str">
        <f t="shared" si="407"/>
        <v>CU</v>
      </c>
      <c r="O5197" s="13" t="str">
        <f t="shared" si="408"/>
        <v>Tin</v>
      </c>
      <c r="P5197" s="9" t="str">
        <f t="shared" si="409"/>
        <v>PET</v>
      </c>
      <c r="Q5197" s="9" t="str">
        <f t="shared" si="410"/>
        <v>5</v>
      </c>
      <c r="R51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97" s="14" t="str">
        <f>IF(ProjectsDB[[#This Row],[Item Type]]="Straight Plug-In",_xlfn.TEXTJOIN("-",TRUE,M5197&amp;"-"&amp;_xlfn.LET(_xlpm.txt,ProjectsDB[[#This Row],[Assembly]],_xlpm.pos,FIND("SP",_xlpm.txt),_xlpm.pre,LEFT(_xlpm.txt,_xlpm.pos-1),IF(RIGHT(_xlpm.pre,3)="123","3PL",IF(RIGHT(_xlpm.pre,2)="12","2PL",IF(RIGHT(_xlpm.pre,1)="1","1PL","3PL")))),N5197,O5197,P5197,Q5197&amp;"W",R5197),_xlfn.TEXTJOIN("-",TRUE,M5197,N5197,O5197,P5197,Q5197&amp;"W",R5197))</f>
        <v>Straight Feeder-CU-Tin-PET-5W-2</v>
      </c>
      <c r="T5197" s="14" t="str">
        <f>IF(COUNTIF(Cycletime[Element Desc.],ProjectsDB[[#This Row],[Element Desc.]])&gt;0,"Found","Not Found")</f>
        <v>Found</v>
      </c>
    </row>
    <row r="5198" spans="2:20" x14ac:dyDescent="0.25">
      <c r="B5198" s="8" t="s">
        <v>10566</v>
      </c>
      <c r="C5198" s="9" t="s">
        <v>10336</v>
      </c>
      <c r="D5198" s="9" t="s">
        <v>10337</v>
      </c>
      <c r="E5198" s="10">
        <v>1</v>
      </c>
      <c r="F5198" s="15" t="s">
        <v>9868</v>
      </c>
      <c r="G5198" s="9" t="s">
        <v>37</v>
      </c>
      <c r="H5198" s="11"/>
      <c r="I5198" s="12">
        <v>430</v>
      </c>
      <c r="J5198" s="12">
        <v>430</v>
      </c>
      <c r="K5198" s="12"/>
      <c r="L5198" s="12">
        <f t="array" ref="L5198">IFERROR(LOOKUP(2^15,SEARCH({"40A","63A","80A","100A","125A","160A","200A","250A","400A","630A","800A","1000A","1250A","1600A","2000A","2500A","3200A","4000A","5000A","6300A"},UPPER(D5198)),{40,63,80,100,125,160,200,250,400,630,800,1000,1250,1600,2000,2500,3200,4000,5000,6300}),0)</f>
        <v>3200</v>
      </c>
      <c r="M5198" s="9" t="str">
        <f t="shared" si="406"/>
        <v>Elbow Edge</v>
      </c>
      <c r="N5198" s="9" t="str">
        <f t="shared" si="407"/>
        <v>CU</v>
      </c>
      <c r="O5198" s="13" t="str">
        <f t="shared" si="408"/>
        <v>Tin</v>
      </c>
      <c r="P5198" s="9" t="str">
        <f t="shared" si="409"/>
        <v>PET</v>
      </c>
      <c r="Q5198" s="9" t="str">
        <f t="shared" si="410"/>
        <v>5</v>
      </c>
      <c r="R51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98" s="14" t="str">
        <f>IF(ProjectsDB[[#This Row],[Item Type]]="Straight Plug-In",_xlfn.TEXTJOIN("-",TRUE,M5198&amp;"-"&amp;_xlfn.LET(_xlpm.txt,ProjectsDB[[#This Row],[Assembly]],_xlpm.pos,FIND("SP",_xlpm.txt),_xlpm.pre,LEFT(_xlpm.txt,_xlpm.pos-1),IF(RIGHT(_xlpm.pre,3)="123","3PL",IF(RIGHT(_xlpm.pre,2)="12","2PL",IF(RIGHT(_xlpm.pre,1)="1","1PL","3PL")))),N5198,O5198,P5198,Q5198&amp;"W",R5198),_xlfn.TEXTJOIN("-",TRUE,M5198,N5198,O5198,P5198,Q5198&amp;"W",R5198))</f>
        <v>Elbow Edge-CU-Tin-PET-5W-2</v>
      </c>
      <c r="T5198" s="14" t="str">
        <f>IF(COUNTIF(Cycletime[Element Desc.],ProjectsDB[[#This Row],[Element Desc.]])&gt;0,"Found","Not Found")</f>
        <v>Found</v>
      </c>
    </row>
    <row r="5199" spans="2:20" x14ac:dyDescent="0.25">
      <c r="B5199" s="8" t="s">
        <v>10567</v>
      </c>
      <c r="C5199" s="9" t="s">
        <v>10345</v>
      </c>
      <c r="D5199" s="9" t="s">
        <v>10346</v>
      </c>
      <c r="E5199" s="10">
        <v>1</v>
      </c>
      <c r="F5199" s="15" t="s">
        <v>9868</v>
      </c>
      <c r="G5199" s="9" t="s">
        <v>37</v>
      </c>
      <c r="H5199" s="11"/>
      <c r="I5199" s="12">
        <v>3000</v>
      </c>
      <c r="J5199" s="12"/>
      <c r="K5199" s="12"/>
      <c r="L5199" s="12">
        <f t="array" ref="L5199">IFERROR(LOOKUP(2^15,SEARCH({"40A","63A","80A","100A","125A","160A","200A","250A","400A","630A","800A","1000A","1250A","1600A","2000A","2500A","3200A","4000A","5000A","6300A"},UPPER(D5199)),{40,63,80,100,125,160,200,250,400,630,800,1000,1250,1600,2000,2500,3200,4000,5000,6300}),0)</f>
        <v>3200</v>
      </c>
      <c r="M5199" s="9" t="str">
        <f t="shared" si="406"/>
        <v>Straight Feeder</v>
      </c>
      <c r="N5199" s="9" t="str">
        <f t="shared" si="407"/>
        <v>CU</v>
      </c>
      <c r="O5199" s="13" t="str">
        <f t="shared" si="408"/>
        <v>Tin</v>
      </c>
      <c r="P5199" s="9" t="str">
        <f t="shared" si="409"/>
        <v>PET</v>
      </c>
      <c r="Q5199" s="9" t="str">
        <f t="shared" si="410"/>
        <v>5</v>
      </c>
      <c r="R51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199" s="14" t="str">
        <f>IF(ProjectsDB[[#This Row],[Item Type]]="Straight Plug-In",_xlfn.TEXTJOIN("-",TRUE,M5199&amp;"-"&amp;_xlfn.LET(_xlpm.txt,ProjectsDB[[#This Row],[Assembly]],_xlpm.pos,FIND("SP",_xlpm.txt),_xlpm.pre,LEFT(_xlpm.txt,_xlpm.pos-1),IF(RIGHT(_xlpm.pre,3)="123","3PL",IF(RIGHT(_xlpm.pre,2)="12","2PL",IF(RIGHT(_xlpm.pre,1)="1","1PL","3PL")))),N5199,O5199,P5199,Q5199&amp;"W",R5199),_xlfn.TEXTJOIN("-",TRUE,M5199,N5199,O5199,P5199,Q5199&amp;"W",R5199))</f>
        <v>Straight Feeder-CU-Tin-PET-5W-2</v>
      </c>
      <c r="T5199" s="14" t="str">
        <f>IF(COUNTIF(Cycletime[Element Desc.],ProjectsDB[[#This Row],[Element Desc.]])&gt;0,"Found","Not Found")</f>
        <v>Found</v>
      </c>
    </row>
    <row r="5200" spans="2:20" x14ac:dyDescent="0.25">
      <c r="B5200" s="8" t="s">
        <v>10568</v>
      </c>
      <c r="C5200" s="9" t="s">
        <v>10356</v>
      </c>
      <c r="D5200" s="9" t="s">
        <v>10357</v>
      </c>
      <c r="E5200" s="10">
        <v>1</v>
      </c>
      <c r="F5200" s="15" t="s">
        <v>9868</v>
      </c>
      <c r="G5200" s="9" t="s">
        <v>37</v>
      </c>
      <c r="H5200" s="11"/>
      <c r="I5200" s="12">
        <v>300</v>
      </c>
      <c r="J5200" s="12">
        <v>300</v>
      </c>
      <c r="K5200" s="12"/>
      <c r="L5200" s="12">
        <f t="array" ref="L5200">IFERROR(LOOKUP(2^15,SEARCH({"40A","63A","80A","100A","125A","160A","200A","250A","400A","630A","800A","1000A","1250A","1600A","2000A","2500A","3200A","4000A","5000A","6300A"},UPPER(D5200)),{40,63,80,100,125,160,200,250,400,630,800,1000,1250,1600,2000,2500,3200,4000,5000,6300}),0)</f>
        <v>3200</v>
      </c>
      <c r="M5200" s="9" t="str">
        <f t="shared" si="406"/>
        <v>Elbow Flat</v>
      </c>
      <c r="N5200" s="9" t="str">
        <f t="shared" si="407"/>
        <v>CU</v>
      </c>
      <c r="O5200" s="13" t="str">
        <f t="shared" si="408"/>
        <v>Tin</v>
      </c>
      <c r="P5200" s="9" t="str">
        <f t="shared" si="409"/>
        <v>PET</v>
      </c>
      <c r="Q5200" s="9" t="str">
        <f t="shared" si="410"/>
        <v>5</v>
      </c>
      <c r="R52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00" s="14" t="str">
        <f>IF(ProjectsDB[[#This Row],[Item Type]]="Straight Plug-In",_xlfn.TEXTJOIN("-",TRUE,M5200&amp;"-"&amp;_xlfn.LET(_xlpm.txt,ProjectsDB[[#This Row],[Assembly]],_xlpm.pos,FIND("SP",_xlpm.txt),_xlpm.pre,LEFT(_xlpm.txt,_xlpm.pos-1),IF(RIGHT(_xlpm.pre,3)="123","3PL",IF(RIGHT(_xlpm.pre,2)="12","2PL",IF(RIGHT(_xlpm.pre,1)="1","1PL","3PL")))),N5200,O5200,P5200,Q5200&amp;"W",R5200),_xlfn.TEXTJOIN("-",TRUE,M5200,N5200,O5200,P5200,Q5200&amp;"W",R5200))</f>
        <v>Elbow Flat-CU-Tin-PET-5W-2</v>
      </c>
      <c r="T5200" s="14" t="str">
        <f>IF(COUNTIF(Cycletime[Element Desc.],ProjectsDB[[#This Row],[Element Desc.]])&gt;0,"Found","Not Found")</f>
        <v>Found</v>
      </c>
    </row>
    <row r="5201" spans="2:20" x14ac:dyDescent="0.25">
      <c r="B5201" s="8" t="s">
        <v>10569</v>
      </c>
      <c r="C5201" s="9" t="s">
        <v>10348</v>
      </c>
      <c r="D5201" s="9" t="s">
        <v>10349</v>
      </c>
      <c r="E5201" s="10">
        <v>2</v>
      </c>
      <c r="F5201" s="15" t="s">
        <v>9868</v>
      </c>
      <c r="G5201" s="9" t="s">
        <v>37</v>
      </c>
      <c r="H5201" s="11"/>
      <c r="I5201" s="12">
        <v>300</v>
      </c>
      <c r="J5201" s="12">
        <v>300</v>
      </c>
      <c r="K5201" s="12"/>
      <c r="L5201" s="12">
        <f t="array" ref="L5201">IFERROR(LOOKUP(2^15,SEARCH({"40A","63A","80A","100A","125A","160A","200A","250A","400A","630A","800A","1000A","1250A","1600A","2000A","2500A","3200A","4000A","5000A","6300A"},UPPER(D5201)),{40,63,80,100,125,160,200,250,400,630,800,1000,1250,1600,2000,2500,3200,4000,5000,6300}),0)</f>
        <v>3200</v>
      </c>
      <c r="M5201" s="9" t="str">
        <f t="shared" si="406"/>
        <v>Elbow Flat</v>
      </c>
      <c r="N5201" s="9" t="str">
        <f t="shared" si="407"/>
        <v>CU</v>
      </c>
      <c r="O5201" s="13" t="str">
        <f t="shared" si="408"/>
        <v>Tin</v>
      </c>
      <c r="P5201" s="9" t="str">
        <f t="shared" si="409"/>
        <v>PET</v>
      </c>
      <c r="Q5201" s="9" t="str">
        <f t="shared" si="410"/>
        <v>5</v>
      </c>
      <c r="R52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01" s="14" t="str">
        <f>IF(ProjectsDB[[#This Row],[Item Type]]="Straight Plug-In",_xlfn.TEXTJOIN("-",TRUE,M5201&amp;"-"&amp;_xlfn.LET(_xlpm.txt,ProjectsDB[[#This Row],[Assembly]],_xlpm.pos,FIND("SP",_xlpm.txt),_xlpm.pre,LEFT(_xlpm.txt,_xlpm.pos-1),IF(RIGHT(_xlpm.pre,3)="123","3PL",IF(RIGHT(_xlpm.pre,2)="12","2PL",IF(RIGHT(_xlpm.pre,1)="1","1PL","3PL")))),N5201,O5201,P5201,Q5201&amp;"W",R5201),_xlfn.TEXTJOIN("-",TRUE,M5201,N5201,O5201,P5201,Q5201&amp;"W",R5201))</f>
        <v>Elbow Flat-CU-Tin-PET-5W-2</v>
      </c>
      <c r="T5201" s="14" t="str">
        <f>IF(COUNTIF(Cycletime[Element Desc.],ProjectsDB[[#This Row],[Element Desc.]])&gt;0,"Found","Not Found")</f>
        <v>Found</v>
      </c>
    </row>
    <row r="5202" spans="2:20" x14ac:dyDescent="0.25">
      <c r="B5202" s="8" t="s">
        <v>10570</v>
      </c>
      <c r="C5202" s="9" t="s">
        <v>10571</v>
      </c>
      <c r="D5202" s="9" t="s">
        <v>10572</v>
      </c>
      <c r="E5202" s="10">
        <v>1</v>
      </c>
      <c r="F5202" s="15" t="s">
        <v>9868</v>
      </c>
      <c r="G5202" s="9" t="s">
        <v>37</v>
      </c>
      <c r="H5202" s="11"/>
      <c r="I5202" s="12">
        <v>2300</v>
      </c>
      <c r="J5202" s="12"/>
      <c r="K5202" s="12"/>
      <c r="L5202" s="12">
        <f t="array" ref="L5202">IFERROR(LOOKUP(2^15,SEARCH({"40A","63A","80A","100A","125A","160A","200A","250A","400A","630A","800A","1000A","1250A","1600A","2000A","2500A","3200A","4000A","5000A","6300A"},UPPER(D5202)),{40,63,80,100,125,160,200,250,400,630,800,1000,1250,1600,2000,2500,3200,4000,5000,6300}),0)</f>
        <v>3200</v>
      </c>
      <c r="M5202" s="9" t="str">
        <f t="shared" si="406"/>
        <v>Straight Feeder</v>
      </c>
      <c r="N5202" s="9" t="str">
        <f t="shared" si="407"/>
        <v>CU</v>
      </c>
      <c r="O5202" s="13" t="str">
        <f t="shared" si="408"/>
        <v>Tin</v>
      </c>
      <c r="P5202" s="9" t="str">
        <f t="shared" si="409"/>
        <v>PET</v>
      </c>
      <c r="Q5202" s="9" t="str">
        <f t="shared" si="410"/>
        <v>5</v>
      </c>
      <c r="R52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02" s="14" t="str">
        <f>IF(ProjectsDB[[#This Row],[Item Type]]="Straight Plug-In",_xlfn.TEXTJOIN("-",TRUE,M5202&amp;"-"&amp;_xlfn.LET(_xlpm.txt,ProjectsDB[[#This Row],[Assembly]],_xlpm.pos,FIND("SP",_xlpm.txt),_xlpm.pre,LEFT(_xlpm.txt,_xlpm.pos-1),IF(RIGHT(_xlpm.pre,3)="123","3PL",IF(RIGHT(_xlpm.pre,2)="12","2PL",IF(RIGHT(_xlpm.pre,1)="1","1PL","3PL")))),N5202,O5202,P5202,Q5202&amp;"W",R5202),_xlfn.TEXTJOIN("-",TRUE,M5202,N5202,O5202,P5202,Q5202&amp;"W",R5202))</f>
        <v>Straight Feeder-CU-Tin-PET-5W-2</v>
      </c>
      <c r="T5202" s="14" t="str">
        <f>IF(COUNTIF(Cycletime[Element Desc.],ProjectsDB[[#This Row],[Element Desc.]])&gt;0,"Found","Not Found")</f>
        <v>Found</v>
      </c>
    </row>
    <row r="5203" spans="2:20" x14ac:dyDescent="0.25">
      <c r="B5203" s="8" t="s">
        <v>10573</v>
      </c>
      <c r="C5203" s="9" t="s">
        <v>10342</v>
      </c>
      <c r="D5203" s="9" t="s">
        <v>10343</v>
      </c>
      <c r="E5203" s="10">
        <v>5</v>
      </c>
      <c r="F5203" s="15" t="s">
        <v>9868</v>
      </c>
      <c r="G5203" s="9" t="s">
        <v>37</v>
      </c>
      <c r="H5203" s="11"/>
      <c r="I5203" s="12"/>
      <c r="J5203" s="12"/>
      <c r="K5203" s="12"/>
      <c r="L5203" s="12">
        <f t="array" ref="L5203">IFERROR(LOOKUP(2^15,SEARCH({"40A","63A","80A","100A","125A","160A","200A","250A","400A","630A","800A","1000A","1250A","1600A","2000A","2500A","3200A","4000A","5000A","6300A"},UPPER(D5203)),{40,63,80,100,125,160,200,250,400,630,800,1000,1250,1600,2000,2500,3200,4000,5000,6300}),0)</f>
        <v>3200</v>
      </c>
      <c r="M5203" s="9" t="str">
        <f t="shared" si="406"/>
        <v>Joint Pack</v>
      </c>
      <c r="N5203" s="9" t="str">
        <f t="shared" si="407"/>
        <v>CU</v>
      </c>
      <c r="O5203" s="13" t="str">
        <f t="shared" si="408"/>
        <v>Tin</v>
      </c>
      <c r="P5203" s="9" t="str">
        <f t="shared" si="409"/>
        <v>None</v>
      </c>
      <c r="Q5203" s="9" t="str">
        <f t="shared" si="410"/>
        <v>5</v>
      </c>
      <c r="R52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03" s="14" t="str">
        <f>IF(ProjectsDB[[#This Row],[Item Type]]="Straight Plug-In",_xlfn.TEXTJOIN("-",TRUE,M5203&amp;"-"&amp;_xlfn.LET(_xlpm.txt,ProjectsDB[[#This Row],[Assembly]],_xlpm.pos,FIND("SP",_xlpm.txt),_xlpm.pre,LEFT(_xlpm.txt,_xlpm.pos-1),IF(RIGHT(_xlpm.pre,3)="123","3PL",IF(RIGHT(_xlpm.pre,2)="12","2PL",IF(RIGHT(_xlpm.pre,1)="1","1PL","3PL")))),N5203,O5203,P5203,Q5203&amp;"W",R5203),_xlfn.TEXTJOIN("-",TRUE,M5203,N5203,O5203,P5203,Q5203&amp;"W",R5203))</f>
        <v>Joint Pack-CU-Tin-None-5W-2</v>
      </c>
      <c r="T5203" s="14" t="str">
        <f>IF(COUNTIF(Cycletime[Element Desc.],ProjectsDB[[#This Row],[Element Desc.]])&gt;0,"Found","Not Found")</f>
        <v>Found</v>
      </c>
    </row>
    <row r="5204" spans="2:20" x14ac:dyDescent="0.25">
      <c r="B5204" s="8" t="s">
        <v>10574</v>
      </c>
      <c r="C5204" s="9" t="s">
        <v>10339</v>
      </c>
      <c r="D5204" s="9" t="s">
        <v>10340</v>
      </c>
      <c r="E5204" s="10">
        <v>1</v>
      </c>
      <c r="F5204" s="15" t="s">
        <v>9868</v>
      </c>
      <c r="G5204" s="9" t="s">
        <v>37</v>
      </c>
      <c r="H5204" s="11"/>
      <c r="I5204" s="12">
        <v>580</v>
      </c>
      <c r="J5204" s="12"/>
      <c r="K5204" s="12"/>
      <c r="L5204" s="12">
        <f t="array" ref="L5204">IFERROR(LOOKUP(2^15,SEARCH({"40A","63A","80A","100A","125A","160A","200A","250A","400A","630A","800A","1000A","1250A","1600A","2000A","2500A","3200A","4000A","5000A","6300A"},UPPER(D5204)),{40,63,80,100,125,160,200,250,400,630,800,1000,1250,1600,2000,2500,3200,4000,5000,6300}),0)</f>
        <v>3200</v>
      </c>
      <c r="M5204" s="9" t="str">
        <f t="shared" si="406"/>
        <v>Straight Feeder</v>
      </c>
      <c r="N5204" s="9" t="str">
        <f t="shared" si="407"/>
        <v>CU</v>
      </c>
      <c r="O5204" s="13" t="str">
        <f t="shared" si="408"/>
        <v>Tin</v>
      </c>
      <c r="P5204" s="9" t="str">
        <f t="shared" si="409"/>
        <v>PET</v>
      </c>
      <c r="Q5204" s="9" t="str">
        <f t="shared" si="410"/>
        <v>5</v>
      </c>
      <c r="R52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04" s="14" t="str">
        <f>IF(ProjectsDB[[#This Row],[Item Type]]="Straight Plug-In",_xlfn.TEXTJOIN("-",TRUE,M5204&amp;"-"&amp;_xlfn.LET(_xlpm.txt,ProjectsDB[[#This Row],[Assembly]],_xlpm.pos,FIND("SP",_xlpm.txt),_xlpm.pre,LEFT(_xlpm.txt,_xlpm.pos-1),IF(RIGHT(_xlpm.pre,3)="123","3PL",IF(RIGHT(_xlpm.pre,2)="12","2PL",IF(RIGHT(_xlpm.pre,1)="1","1PL","3PL")))),N5204,O5204,P5204,Q5204&amp;"W",R5204),_xlfn.TEXTJOIN("-",TRUE,M5204,N5204,O5204,P5204,Q5204&amp;"W",R5204))</f>
        <v>Straight Feeder-CU-Tin-PET-5W-2</v>
      </c>
      <c r="T5204" s="14" t="str">
        <f>IF(COUNTIF(Cycletime[Element Desc.],ProjectsDB[[#This Row],[Element Desc.]])&gt;0,"Found","Not Found")</f>
        <v>Found</v>
      </c>
    </row>
    <row r="5205" spans="2:20" x14ac:dyDescent="0.25">
      <c r="B5205" s="8" t="s">
        <v>10575</v>
      </c>
      <c r="C5205" s="9" t="s">
        <v>10351</v>
      </c>
      <c r="D5205" s="9" t="s">
        <v>10352</v>
      </c>
      <c r="E5205" s="10">
        <v>2</v>
      </c>
      <c r="F5205" s="15" t="s">
        <v>9868</v>
      </c>
      <c r="G5205" s="9" t="s">
        <v>37</v>
      </c>
      <c r="H5205" s="11"/>
      <c r="I5205" s="12">
        <v>425</v>
      </c>
      <c r="J5205" s="12"/>
      <c r="K5205" s="12"/>
      <c r="L5205" s="12">
        <f t="array" ref="L5205">IFERROR(LOOKUP(2^15,SEARCH({"40A","63A","80A","100A","125A","160A","200A","250A","400A","630A","800A","1000A","1250A","1600A","2000A","2500A","3200A","4000A","5000A","6300A"},UPPER(D5205)),{40,63,80,100,125,160,200,250,400,630,800,1000,1250,1600,2000,2500,3200,4000,5000,6300}),0)</f>
        <v>3200</v>
      </c>
      <c r="M5205" s="9" t="str">
        <f t="shared" si="406"/>
        <v>Flange Straight</v>
      </c>
      <c r="N5205" s="9" t="str">
        <f t="shared" si="407"/>
        <v>CU</v>
      </c>
      <c r="O5205" s="13" t="str">
        <f t="shared" si="408"/>
        <v>Tin</v>
      </c>
      <c r="P5205" s="9" t="str">
        <f t="shared" si="409"/>
        <v>PET</v>
      </c>
      <c r="Q5205" s="9" t="str">
        <f t="shared" si="410"/>
        <v>5</v>
      </c>
      <c r="R52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05" s="14" t="str">
        <f>IF(ProjectsDB[[#This Row],[Item Type]]="Straight Plug-In",_xlfn.TEXTJOIN("-",TRUE,M5205&amp;"-"&amp;_xlfn.LET(_xlpm.txt,ProjectsDB[[#This Row],[Assembly]],_xlpm.pos,FIND("SP",_xlpm.txt),_xlpm.pre,LEFT(_xlpm.txt,_xlpm.pos-1),IF(RIGHT(_xlpm.pre,3)="123","3PL",IF(RIGHT(_xlpm.pre,2)="12","2PL",IF(RIGHT(_xlpm.pre,1)="1","1PL","3PL")))),N5205,O5205,P5205,Q5205&amp;"W",R5205),_xlfn.TEXTJOIN("-",TRUE,M5205,N5205,O5205,P5205,Q5205&amp;"W",R5205))</f>
        <v>Flange Straight-CU-Tin-PET-5W-2</v>
      </c>
      <c r="T5205" s="14" t="str">
        <f>IF(COUNTIF(Cycletime[Element Desc.],ProjectsDB[[#This Row],[Element Desc.]])&gt;0,"Found","Not Found")</f>
        <v>Found</v>
      </c>
    </row>
    <row r="5206" spans="2:20" x14ac:dyDescent="0.25">
      <c r="B5206" s="8" t="s">
        <v>10576</v>
      </c>
      <c r="C5206" s="9" t="s">
        <v>10577</v>
      </c>
      <c r="D5206" s="9" t="s">
        <v>10578</v>
      </c>
      <c r="E5206" s="10">
        <v>1</v>
      </c>
      <c r="F5206" s="15" t="s">
        <v>9868</v>
      </c>
      <c r="G5206" s="9" t="s">
        <v>37</v>
      </c>
      <c r="H5206" s="11"/>
      <c r="I5206" s="12">
        <v>635</v>
      </c>
      <c r="J5206" s="12">
        <v>430</v>
      </c>
      <c r="K5206" s="12"/>
      <c r="L5206" s="12">
        <f t="array" ref="L5206">IFERROR(LOOKUP(2^15,SEARCH({"40A","63A","80A","100A","125A","160A","200A","250A","400A","630A","800A","1000A","1250A","1600A","2000A","2500A","3200A","4000A","5000A","6300A"},UPPER(D5206)),{40,63,80,100,125,160,200,250,400,630,800,1000,1250,1600,2000,2500,3200,4000,5000,6300}),0)</f>
        <v>3200</v>
      </c>
      <c r="M5206" s="9" t="str">
        <f t="shared" si="406"/>
        <v>Elbow Edge</v>
      </c>
      <c r="N5206" s="9" t="str">
        <f t="shared" si="407"/>
        <v>CU</v>
      </c>
      <c r="O5206" s="13" t="str">
        <f t="shared" si="408"/>
        <v>Tin</v>
      </c>
      <c r="P5206" s="9" t="str">
        <f t="shared" si="409"/>
        <v>PET</v>
      </c>
      <c r="Q5206" s="9" t="str">
        <f t="shared" si="410"/>
        <v>5</v>
      </c>
      <c r="R52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06" s="14" t="str">
        <f>IF(ProjectsDB[[#This Row],[Item Type]]="Straight Plug-In",_xlfn.TEXTJOIN("-",TRUE,M5206&amp;"-"&amp;_xlfn.LET(_xlpm.txt,ProjectsDB[[#This Row],[Assembly]],_xlpm.pos,FIND("SP",_xlpm.txt),_xlpm.pre,LEFT(_xlpm.txt,_xlpm.pos-1),IF(RIGHT(_xlpm.pre,3)="123","3PL",IF(RIGHT(_xlpm.pre,2)="12","2PL",IF(RIGHT(_xlpm.pre,1)="1","1PL","3PL")))),N5206,O5206,P5206,Q5206&amp;"W",R5206),_xlfn.TEXTJOIN("-",TRUE,M5206,N5206,O5206,P5206,Q5206&amp;"W",R5206))</f>
        <v>Elbow Edge-CU-Tin-PET-5W-2</v>
      </c>
      <c r="T5206" s="14" t="str">
        <f>IF(COUNTIF(Cycletime[Element Desc.],ProjectsDB[[#This Row],[Element Desc.]])&gt;0,"Found","Not Found")</f>
        <v>Found</v>
      </c>
    </row>
    <row r="5207" spans="2:20" x14ac:dyDescent="0.25">
      <c r="B5207" s="8" t="s">
        <v>10579</v>
      </c>
      <c r="C5207" s="9" t="s">
        <v>10580</v>
      </c>
      <c r="D5207" s="9" t="s">
        <v>10581</v>
      </c>
      <c r="E5207" s="10">
        <v>1</v>
      </c>
      <c r="F5207" s="15" t="s">
        <v>9868</v>
      </c>
      <c r="G5207" s="9" t="s">
        <v>37</v>
      </c>
      <c r="H5207" s="11"/>
      <c r="I5207" s="12">
        <v>430</v>
      </c>
      <c r="J5207" s="12">
        <v>835</v>
      </c>
      <c r="K5207" s="12"/>
      <c r="L5207" s="12">
        <f t="array" ref="L5207">IFERROR(LOOKUP(2^15,SEARCH({"40A","63A","80A","100A","125A","160A","200A","250A","400A","630A","800A","1000A","1250A","1600A","2000A","2500A","3200A","4000A","5000A","6300A"},UPPER(D5207)),{40,63,80,100,125,160,200,250,400,630,800,1000,1250,1600,2000,2500,3200,4000,5000,6300}),0)</f>
        <v>3200</v>
      </c>
      <c r="M5207" s="9" t="str">
        <f t="shared" si="406"/>
        <v>Elbow Edge</v>
      </c>
      <c r="N5207" s="9" t="str">
        <f t="shared" si="407"/>
        <v>CU</v>
      </c>
      <c r="O5207" s="13" t="str">
        <f t="shared" si="408"/>
        <v>Tin</v>
      </c>
      <c r="P5207" s="9" t="str">
        <f t="shared" si="409"/>
        <v>PET</v>
      </c>
      <c r="Q5207" s="9" t="str">
        <f t="shared" si="410"/>
        <v>5</v>
      </c>
      <c r="R52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07" s="14" t="str">
        <f>IF(ProjectsDB[[#This Row],[Item Type]]="Straight Plug-In",_xlfn.TEXTJOIN("-",TRUE,M5207&amp;"-"&amp;_xlfn.LET(_xlpm.txt,ProjectsDB[[#This Row],[Assembly]],_xlpm.pos,FIND("SP",_xlpm.txt),_xlpm.pre,LEFT(_xlpm.txt,_xlpm.pos-1),IF(RIGHT(_xlpm.pre,3)="123","3PL",IF(RIGHT(_xlpm.pre,2)="12","2PL",IF(RIGHT(_xlpm.pre,1)="1","1PL","3PL")))),N5207,O5207,P5207,Q5207&amp;"W",R5207),_xlfn.TEXTJOIN("-",TRUE,M5207,N5207,O5207,P5207,Q5207&amp;"W",R5207))</f>
        <v>Elbow Edge-CU-Tin-PET-5W-2</v>
      </c>
      <c r="T5207" s="14" t="str">
        <f>IF(COUNTIF(Cycletime[Element Desc.],ProjectsDB[[#This Row],[Element Desc.]])&gt;0,"Found","Not Found")</f>
        <v>Found</v>
      </c>
    </row>
    <row r="5208" spans="2:20" x14ac:dyDescent="0.25">
      <c r="B5208" s="8" t="s">
        <v>10582</v>
      </c>
      <c r="C5208" s="9" t="s">
        <v>10351</v>
      </c>
      <c r="D5208" s="9" t="s">
        <v>10352</v>
      </c>
      <c r="E5208" s="10">
        <v>2</v>
      </c>
      <c r="F5208" s="15" t="s">
        <v>9868</v>
      </c>
      <c r="G5208" s="9" t="s">
        <v>37</v>
      </c>
      <c r="H5208" s="11"/>
      <c r="I5208" s="12">
        <v>425</v>
      </c>
      <c r="J5208" s="12"/>
      <c r="K5208" s="12"/>
      <c r="L5208" s="12">
        <f t="array" ref="L5208">IFERROR(LOOKUP(2^15,SEARCH({"40A","63A","80A","100A","125A","160A","200A","250A","400A","630A","800A","1000A","1250A","1600A","2000A","2500A","3200A","4000A","5000A","6300A"},UPPER(D5208)),{40,63,80,100,125,160,200,250,400,630,800,1000,1250,1600,2000,2500,3200,4000,5000,6300}),0)</f>
        <v>3200</v>
      </c>
      <c r="M5208" s="9" t="str">
        <f t="shared" si="406"/>
        <v>Flange Straight</v>
      </c>
      <c r="N5208" s="9" t="str">
        <f t="shared" si="407"/>
        <v>CU</v>
      </c>
      <c r="O5208" s="13" t="str">
        <f t="shared" si="408"/>
        <v>Tin</v>
      </c>
      <c r="P5208" s="9" t="str">
        <f t="shared" si="409"/>
        <v>PET</v>
      </c>
      <c r="Q5208" s="9" t="str">
        <f t="shared" si="410"/>
        <v>5</v>
      </c>
      <c r="R52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08" s="14" t="str">
        <f>IF(ProjectsDB[[#This Row],[Item Type]]="Straight Plug-In",_xlfn.TEXTJOIN("-",TRUE,M5208&amp;"-"&amp;_xlfn.LET(_xlpm.txt,ProjectsDB[[#This Row],[Assembly]],_xlpm.pos,FIND("SP",_xlpm.txt),_xlpm.pre,LEFT(_xlpm.txt,_xlpm.pos-1),IF(RIGHT(_xlpm.pre,3)="123","3PL",IF(RIGHT(_xlpm.pre,2)="12","2PL",IF(RIGHT(_xlpm.pre,1)="1","1PL","3PL")))),N5208,O5208,P5208,Q5208&amp;"W",R5208),_xlfn.TEXTJOIN("-",TRUE,M5208,N5208,O5208,P5208,Q5208&amp;"W",R5208))</f>
        <v>Flange Straight-CU-Tin-PET-5W-2</v>
      </c>
      <c r="T5208" s="14" t="str">
        <f>IF(COUNTIF(Cycletime[Element Desc.],ProjectsDB[[#This Row],[Element Desc.]])&gt;0,"Found","Not Found")</f>
        <v>Found</v>
      </c>
    </row>
    <row r="5209" spans="2:20" x14ac:dyDescent="0.25">
      <c r="B5209" s="8" t="s">
        <v>10583</v>
      </c>
      <c r="C5209" s="9" t="s">
        <v>10342</v>
      </c>
      <c r="D5209" s="9" t="s">
        <v>10343</v>
      </c>
      <c r="E5209" s="10">
        <v>3</v>
      </c>
      <c r="F5209" s="15" t="s">
        <v>9868</v>
      </c>
      <c r="G5209" s="9" t="s">
        <v>37</v>
      </c>
      <c r="H5209" s="11"/>
      <c r="I5209" s="12"/>
      <c r="J5209" s="12"/>
      <c r="K5209" s="12"/>
      <c r="L5209" s="12">
        <f t="array" ref="L5209">IFERROR(LOOKUP(2^15,SEARCH({"40A","63A","80A","100A","125A","160A","200A","250A","400A","630A","800A","1000A","1250A","1600A","2000A","2500A","3200A","4000A","5000A","6300A"},UPPER(D5209)),{40,63,80,100,125,160,200,250,400,630,800,1000,1250,1600,2000,2500,3200,4000,5000,6300}),0)</f>
        <v>3200</v>
      </c>
      <c r="M5209" s="9" t="str">
        <f t="shared" si="406"/>
        <v>Joint Pack</v>
      </c>
      <c r="N5209" s="9" t="str">
        <f t="shared" si="407"/>
        <v>CU</v>
      </c>
      <c r="O5209" s="13" t="str">
        <f t="shared" si="408"/>
        <v>Tin</v>
      </c>
      <c r="P5209" s="9" t="str">
        <f t="shared" si="409"/>
        <v>None</v>
      </c>
      <c r="Q5209" s="9" t="str">
        <f t="shared" si="410"/>
        <v>5</v>
      </c>
      <c r="R52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09" s="14" t="str">
        <f>IF(ProjectsDB[[#This Row],[Item Type]]="Straight Plug-In",_xlfn.TEXTJOIN("-",TRUE,M5209&amp;"-"&amp;_xlfn.LET(_xlpm.txt,ProjectsDB[[#This Row],[Assembly]],_xlpm.pos,FIND("SP",_xlpm.txt),_xlpm.pre,LEFT(_xlpm.txt,_xlpm.pos-1),IF(RIGHT(_xlpm.pre,3)="123","3PL",IF(RIGHT(_xlpm.pre,2)="12","2PL",IF(RIGHT(_xlpm.pre,1)="1","1PL","3PL")))),N5209,O5209,P5209,Q5209&amp;"W",R5209),_xlfn.TEXTJOIN("-",TRUE,M5209,N5209,O5209,P5209,Q5209&amp;"W",R5209))</f>
        <v>Joint Pack-CU-Tin-None-5W-2</v>
      </c>
      <c r="T5209" s="14" t="str">
        <f>IF(COUNTIF(Cycletime[Element Desc.],ProjectsDB[[#This Row],[Element Desc.]])&gt;0,"Found","Not Found")</f>
        <v>Found</v>
      </c>
    </row>
    <row r="5210" spans="2:20" x14ac:dyDescent="0.25">
      <c r="B5210" s="8" t="s">
        <v>10584</v>
      </c>
      <c r="C5210" s="9" t="s">
        <v>10585</v>
      </c>
      <c r="D5210" s="9" t="s">
        <v>10586</v>
      </c>
      <c r="E5210" s="10">
        <v>1</v>
      </c>
      <c r="F5210" s="15" t="s">
        <v>9868</v>
      </c>
      <c r="G5210" s="9" t="s">
        <v>37</v>
      </c>
      <c r="H5210" s="11"/>
      <c r="I5210" s="12">
        <v>1500</v>
      </c>
      <c r="J5210" s="12"/>
      <c r="K5210" s="12"/>
      <c r="L5210" s="12">
        <f t="array" ref="L5210">IFERROR(LOOKUP(2^15,SEARCH({"40A","63A","80A","100A","125A","160A","200A","250A","400A","630A","800A","1000A","1250A","1600A","2000A","2500A","3200A","4000A","5000A","6300A"},UPPER(D5210)),{40,63,80,100,125,160,200,250,400,630,800,1000,1250,1600,2000,2500,3200,4000,5000,6300}),0)</f>
        <v>3200</v>
      </c>
      <c r="M5210" s="9" t="str">
        <f t="shared" si="406"/>
        <v>Straight Feeder</v>
      </c>
      <c r="N5210" s="9" t="str">
        <f t="shared" si="407"/>
        <v>CU</v>
      </c>
      <c r="O5210" s="13" t="str">
        <f t="shared" si="408"/>
        <v>Tin</v>
      </c>
      <c r="P5210" s="9" t="str">
        <f t="shared" si="409"/>
        <v>PET</v>
      </c>
      <c r="Q5210" s="9" t="str">
        <f t="shared" si="410"/>
        <v>5</v>
      </c>
      <c r="R52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10" s="14" t="str">
        <f>IF(ProjectsDB[[#This Row],[Item Type]]="Straight Plug-In",_xlfn.TEXTJOIN("-",TRUE,M5210&amp;"-"&amp;_xlfn.LET(_xlpm.txt,ProjectsDB[[#This Row],[Assembly]],_xlpm.pos,FIND("SP",_xlpm.txt),_xlpm.pre,LEFT(_xlpm.txt,_xlpm.pos-1),IF(RIGHT(_xlpm.pre,3)="123","3PL",IF(RIGHT(_xlpm.pre,2)="12","2PL",IF(RIGHT(_xlpm.pre,1)="1","1PL","3PL")))),N5210,O5210,P5210,Q5210&amp;"W",R5210),_xlfn.TEXTJOIN("-",TRUE,M5210,N5210,O5210,P5210,Q5210&amp;"W",R5210))</f>
        <v>Straight Feeder-CU-Tin-PET-5W-2</v>
      </c>
      <c r="T5210" s="14" t="str">
        <f>IF(COUNTIF(Cycletime[Element Desc.],ProjectsDB[[#This Row],[Element Desc.]])&gt;0,"Found","Not Found")</f>
        <v>Found</v>
      </c>
    </row>
    <row r="5211" spans="2:20" x14ac:dyDescent="0.25">
      <c r="B5211" s="8" t="s">
        <v>10587</v>
      </c>
      <c r="C5211" s="9" t="s">
        <v>10386</v>
      </c>
      <c r="D5211" s="9" t="s">
        <v>10387</v>
      </c>
      <c r="E5211" s="10">
        <v>1</v>
      </c>
      <c r="F5211" s="15" t="s">
        <v>9868</v>
      </c>
      <c r="G5211" s="9" t="s">
        <v>37</v>
      </c>
      <c r="H5211" s="11"/>
      <c r="I5211" s="12">
        <v>430</v>
      </c>
      <c r="J5211" s="12">
        <v>430</v>
      </c>
      <c r="K5211" s="12"/>
      <c r="L5211" s="12">
        <f t="array" ref="L5211">IFERROR(LOOKUP(2^15,SEARCH({"40A","63A","80A","100A","125A","160A","200A","250A","400A","630A","800A","1000A","1250A","1600A","2000A","2500A","3200A","4000A","5000A","6300A"},UPPER(D5211)),{40,63,80,100,125,160,200,250,400,630,800,1000,1250,1600,2000,2500,3200,4000,5000,6300}),0)</f>
        <v>3200</v>
      </c>
      <c r="M5211" s="9" t="str">
        <f t="shared" si="406"/>
        <v>Elbow Edge</v>
      </c>
      <c r="N5211" s="9" t="str">
        <f t="shared" si="407"/>
        <v>CU</v>
      </c>
      <c r="O5211" s="13" t="str">
        <f t="shared" si="408"/>
        <v>Tin</v>
      </c>
      <c r="P5211" s="9" t="str">
        <f t="shared" si="409"/>
        <v>PET</v>
      </c>
      <c r="Q5211" s="9" t="str">
        <f t="shared" si="410"/>
        <v>5</v>
      </c>
      <c r="R52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11" s="14" t="str">
        <f>IF(ProjectsDB[[#This Row],[Item Type]]="Straight Plug-In",_xlfn.TEXTJOIN("-",TRUE,M5211&amp;"-"&amp;_xlfn.LET(_xlpm.txt,ProjectsDB[[#This Row],[Assembly]],_xlpm.pos,FIND("SP",_xlpm.txt),_xlpm.pre,LEFT(_xlpm.txt,_xlpm.pos-1),IF(RIGHT(_xlpm.pre,3)="123","3PL",IF(RIGHT(_xlpm.pre,2)="12","2PL",IF(RIGHT(_xlpm.pre,1)="1","1PL","3PL")))),N5211,O5211,P5211,Q5211&amp;"W",R5211),_xlfn.TEXTJOIN("-",TRUE,M5211,N5211,O5211,P5211,Q5211&amp;"W",R5211))</f>
        <v>Elbow Edge-CU-Tin-PET-5W-2</v>
      </c>
      <c r="T5211" s="14" t="str">
        <f>IF(COUNTIF(Cycletime[Element Desc.],ProjectsDB[[#This Row],[Element Desc.]])&gt;0,"Found","Not Found")</f>
        <v>Found</v>
      </c>
    </row>
    <row r="5212" spans="2:20" x14ac:dyDescent="0.25">
      <c r="B5212" s="8" t="s">
        <v>10588</v>
      </c>
      <c r="C5212" s="9" t="s">
        <v>10377</v>
      </c>
      <c r="D5212" s="9" t="s">
        <v>10378</v>
      </c>
      <c r="E5212" s="10">
        <v>1</v>
      </c>
      <c r="F5212" s="15" t="s">
        <v>9868</v>
      </c>
      <c r="G5212" s="9" t="s">
        <v>37</v>
      </c>
      <c r="H5212" s="11"/>
      <c r="I5212" s="12">
        <v>3000</v>
      </c>
      <c r="J5212" s="12"/>
      <c r="K5212" s="12"/>
      <c r="L5212" s="12">
        <f t="array" ref="L5212">IFERROR(LOOKUP(2^15,SEARCH({"40A","63A","80A","100A","125A","160A","200A","250A","400A","630A","800A","1000A","1250A","1600A","2000A","2500A","3200A","4000A","5000A","6300A"},UPPER(D5212)),{40,63,80,100,125,160,200,250,400,630,800,1000,1250,1600,2000,2500,3200,4000,5000,6300}),0)</f>
        <v>3200</v>
      </c>
      <c r="M5212" s="9" t="str">
        <f t="shared" si="406"/>
        <v>Straight Feeder</v>
      </c>
      <c r="N5212" s="9" t="str">
        <f t="shared" si="407"/>
        <v>CU</v>
      </c>
      <c r="O5212" s="13" t="str">
        <f t="shared" si="408"/>
        <v>Tin</v>
      </c>
      <c r="P5212" s="9" t="str">
        <f t="shared" si="409"/>
        <v>PET</v>
      </c>
      <c r="Q5212" s="9" t="str">
        <f t="shared" si="410"/>
        <v>5</v>
      </c>
      <c r="R52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12" s="14" t="str">
        <f>IF(ProjectsDB[[#This Row],[Item Type]]="Straight Plug-In",_xlfn.TEXTJOIN("-",TRUE,M5212&amp;"-"&amp;_xlfn.LET(_xlpm.txt,ProjectsDB[[#This Row],[Assembly]],_xlpm.pos,FIND("SP",_xlpm.txt),_xlpm.pre,LEFT(_xlpm.txt,_xlpm.pos-1),IF(RIGHT(_xlpm.pre,3)="123","3PL",IF(RIGHT(_xlpm.pre,2)="12","2PL",IF(RIGHT(_xlpm.pre,1)="1","1PL","3PL")))),N5212,O5212,P5212,Q5212&amp;"W",R5212),_xlfn.TEXTJOIN("-",TRUE,M5212,N5212,O5212,P5212,Q5212&amp;"W",R5212))</f>
        <v>Straight Feeder-CU-Tin-PET-5W-2</v>
      </c>
      <c r="T5212" s="14" t="str">
        <f>IF(COUNTIF(Cycletime[Element Desc.],ProjectsDB[[#This Row],[Element Desc.]])&gt;0,"Found","Not Found")</f>
        <v>Found</v>
      </c>
    </row>
    <row r="5213" spans="2:20" x14ac:dyDescent="0.25">
      <c r="B5213" s="8" t="s">
        <v>10589</v>
      </c>
      <c r="C5213" s="9" t="s">
        <v>10389</v>
      </c>
      <c r="D5213" s="9" t="s">
        <v>10390</v>
      </c>
      <c r="E5213" s="10">
        <v>1</v>
      </c>
      <c r="F5213" s="15" t="s">
        <v>9868</v>
      </c>
      <c r="G5213" s="9" t="s">
        <v>37</v>
      </c>
      <c r="H5213" s="11"/>
      <c r="I5213" s="12">
        <v>580</v>
      </c>
      <c r="J5213" s="12"/>
      <c r="K5213" s="12"/>
      <c r="L5213" s="12">
        <f t="array" ref="L5213">IFERROR(LOOKUP(2^15,SEARCH({"40A","63A","80A","100A","125A","160A","200A","250A","400A","630A","800A","1000A","1250A","1600A","2000A","2500A","3200A","4000A","5000A","6300A"},UPPER(D5213)),{40,63,80,100,125,160,200,250,400,630,800,1000,1250,1600,2000,2500,3200,4000,5000,6300}),0)</f>
        <v>3200</v>
      </c>
      <c r="M5213" s="9" t="str">
        <f t="shared" si="406"/>
        <v>Straight Feeder</v>
      </c>
      <c r="N5213" s="9" t="str">
        <f t="shared" si="407"/>
        <v>CU</v>
      </c>
      <c r="O5213" s="13" t="str">
        <f t="shared" si="408"/>
        <v>Tin</v>
      </c>
      <c r="P5213" s="9" t="str">
        <f t="shared" si="409"/>
        <v>PET</v>
      </c>
      <c r="Q5213" s="9" t="str">
        <f t="shared" si="410"/>
        <v>5</v>
      </c>
      <c r="R52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13" s="14" t="str">
        <f>IF(ProjectsDB[[#This Row],[Item Type]]="Straight Plug-In",_xlfn.TEXTJOIN("-",TRUE,M5213&amp;"-"&amp;_xlfn.LET(_xlpm.txt,ProjectsDB[[#This Row],[Assembly]],_xlpm.pos,FIND("SP",_xlpm.txt),_xlpm.pre,LEFT(_xlpm.txt,_xlpm.pos-1),IF(RIGHT(_xlpm.pre,3)="123","3PL",IF(RIGHT(_xlpm.pre,2)="12","2PL",IF(RIGHT(_xlpm.pre,1)="1","1PL","3PL")))),N5213,O5213,P5213,Q5213&amp;"W",R5213),_xlfn.TEXTJOIN("-",TRUE,M5213,N5213,O5213,P5213,Q5213&amp;"W",R5213))</f>
        <v>Straight Feeder-CU-Tin-PET-5W-2</v>
      </c>
      <c r="T5213" s="14" t="str">
        <f>IF(COUNTIF(Cycletime[Element Desc.],ProjectsDB[[#This Row],[Element Desc.]])&gt;0,"Found","Not Found")</f>
        <v>Found</v>
      </c>
    </row>
    <row r="5214" spans="2:20" x14ac:dyDescent="0.25">
      <c r="B5214" s="8" t="s">
        <v>10590</v>
      </c>
      <c r="C5214" s="9" t="s">
        <v>10374</v>
      </c>
      <c r="D5214" s="9" t="s">
        <v>10375</v>
      </c>
      <c r="E5214" s="10">
        <v>6</v>
      </c>
      <c r="F5214" s="15" t="s">
        <v>9868</v>
      </c>
      <c r="G5214" s="9" t="s">
        <v>37</v>
      </c>
      <c r="H5214" s="11"/>
      <c r="I5214" s="12"/>
      <c r="J5214" s="12"/>
      <c r="K5214" s="12"/>
      <c r="L5214" s="12">
        <f t="array" ref="L5214">IFERROR(LOOKUP(2^15,SEARCH({"40A","63A","80A","100A","125A","160A","200A","250A","400A","630A","800A","1000A","1250A","1600A","2000A","2500A","3200A","4000A","5000A","6300A"},UPPER(D5214)),{40,63,80,100,125,160,200,250,400,630,800,1000,1250,1600,2000,2500,3200,4000,5000,6300}),0)</f>
        <v>3200</v>
      </c>
      <c r="M5214" s="9" t="str">
        <f t="shared" si="406"/>
        <v>Joint Pack</v>
      </c>
      <c r="N5214" s="9" t="str">
        <f t="shared" si="407"/>
        <v>CU</v>
      </c>
      <c r="O5214" s="13" t="str">
        <f t="shared" si="408"/>
        <v>Tin</v>
      </c>
      <c r="P5214" s="9" t="str">
        <f t="shared" si="409"/>
        <v>None</v>
      </c>
      <c r="Q5214" s="9" t="str">
        <f t="shared" si="410"/>
        <v>5</v>
      </c>
      <c r="R52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14" s="14" t="str">
        <f>IF(ProjectsDB[[#This Row],[Item Type]]="Straight Plug-In",_xlfn.TEXTJOIN("-",TRUE,M5214&amp;"-"&amp;_xlfn.LET(_xlpm.txt,ProjectsDB[[#This Row],[Assembly]],_xlpm.pos,FIND("SP",_xlpm.txt),_xlpm.pre,LEFT(_xlpm.txt,_xlpm.pos-1),IF(RIGHT(_xlpm.pre,3)="123","3PL",IF(RIGHT(_xlpm.pre,2)="12","2PL",IF(RIGHT(_xlpm.pre,1)="1","1PL","3PL")))),N5214,O5214,P5214,Q5214&amp;"W",R5214),_xlfn.TEXTJOIN("-",TRUE,M5214,N5214,O5214,P5214,Q5214&amp;"W",R5214))</f>
        <v>Joint Pack-CU-Tin-None-5W-2</v>
      </c>
      <c r="T5214" s="14" t="str">
        <f>IF(COUNTIF(Cycletime[Element Desc.],ProjectsDB[[#This Row],[Element Desc.]])&gt;0,"Found","Not Found")</f>
        <v>Found</v>
      </c>
    </row>
    <row r="5215" spans="2:20" x14ac:dyDescent="0.25">
      <c r="B5215" s="8" t="s">
        <v>10591</v>
      </c>
      <c r="C5215" s="9" t="s">
        <v>10395</v>
      </c>
      <c r="D5215" s="9" t="s">
        <v>10396</v>
      </c>
      <c r="E5215" s="10">
        <v>1</v>
      </c>
      <c r="F5215" s="15" t="s">
        <v>9868</v>
      </c>
      <c r="G5215" s="9" t="s">
        <v>37</v>
      </c>
      <c r="H5215" s="11"/>
      <c r="I5215" s="12">
        <v>300</v>
      </c>
      <c r="J5215" s="12">
        <v>300</v>
      </c>
      <c r="K5215" s="12"/>
      <c r="L5215" s="12">
        <f t="array" ref="L5215">IFERROR(LOOKUP(2^15,SEARCH({"40A","63A","80A","100A","125A","160A","200A","250A","400A","630A","800A","1000A","1250A","1600A","2000A","2500A","3200A","4000A","5000A","6300A"},UPPER(D5215)),{40,63,80,100,125,160,200,250,400,630,800,1000,1250,1600,2000,2500,3200,4000,5000,6300}),0)</f>
        <v>3200</v>
      </c>
      <c r="M5215" s="9" t="str">
        <f t="shared" si="406"/>
        <v>Elbow Flat</v>
      </c>
      <c r="N5215" s="9" t="str">
        <f t="shared" si="407"/>
        <v>CU</v>
      </c>
      <c r="O5215" s="13" t="str">
        <f t="shared" si="408"/>
        <v>Tin</v>
      </c>
      <c r="P5215" s="9" t="str">
        <f t="shared" si="409"/>
        <v>PET</v>
      </c>
      <c r="Q5215" s="9" t="str">
        <f t="shared" si="410"/>
        <v>5</v>
      </c>
      <c r="R52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15" s="14" t="str">
        <f>IF(ProjectsDB[[#This Row],[Item Type]]="Straight Plug-In",_xlfn.TEXTJOIN("-",TRUE,M5215&amp;"-"&amp;_xlfn.LET(_xlpm.txt,ProjectsDB[[#This Row],[Assembly]],_xlpm.pos,FIND("SP",_xlpm.txt),_xlpm.pre,LEFT(_xlpm.txt,_xlpm.pos-1),IF(RIGHT(_xlpm.pre,3)="123","3PL",IF(RIGHT(_xlpm.pre,2)="12","2PL",IF(RIGHT(_xlpm.pre,1)="1","1PL","3PL")))),N5215,O5215,P5215,Q5215&amp;"W",R5215),_xlfn.TEXTJOIN("-",TRUE,M5215,N5215,O5215,P5215,Q5215&amp;"W",R5215))</f>
        <v>Elbow Flat-CU-Tin-PET-5W-2</v>
      </c>
      <c r="T5215" s="14" t="str">
        <f>IF(COUNTIF(Cycletime[Element Desc.],ProjectsDB[[#This Row],[Element Desc.]])&gt;0,"Found","Not Found")</f>
        <v>Found</v>
      </c>
    </row>
    <row r="5216" spans="2:20" x14ac:dyDescent="0.25">
      <c r="B5216" s="8" t="s">
        <v>10592</v>
      </c>
      <c r="C5216" s="9" t="s">
        <v>10371</v>
      </c>
      <c r="D5216" s="9" t="s">
        <v>10372</v>
      </c>
      <c r="E5216" s="10">
        <v>2</v>
      </c>
      <c r="F5216" s="15" t="s">
        <v>9868</v>
      </c>
      <c r="G5216" s="9" t="s">
        <v>37</v>
      </c>
      <c r="H5216" s="11"/>
      <c r="I5216" s="12">
        <v>425</v>
      </c>
      <c r="J5216" s="12"/>
      <c r="K5216" s="12"/>
      <c r="L5216" s="12">
        <f t="array" ref="L5216">IFERROR(LOOKUP(2^15,SEARCH({"40A","63A","80A","100A","125A","160A","200A","250A","400A","630A","800A","1000A","1250A","1600A","2000A","2500A","3200A","4000A","5000A","6300A"},UPPER(D5216)),{40,63,80,100,125,160,200,250,400,630,800,1000,1250,1600,2000,2500,3200,4000,5000,6300}),0)</f>
        <v>3200</v>
      </c>
      <c r="M5216" s="9" t="str">
        <f t="shared" si="406"/>
        <v>Flange Straight</v>
      </c>
      <c r="N5216" s="9" t="str">
        <f t="shared" si="407"/>
        <v>CU</v>
      </c>
      <c r="O5216" s="13" t="str">
        <f t="shared" si="408"/>
        <v>Tin</v>
      </c>
      <c r="P5216" s="9" t="str">
        <f t="shared" si="409"/>
        <v>PET</v>
      </c>
      <c r="Q5216" s="9" t="str">
        <f t="shared" si="410"/>
        <v>5</v>
      </c>
      <c r="R52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16" s="14" t="str">
        <f>IF(ProjectsDB[[#This Row],[Item Type]]="Straight Plug-In",_xlfn.TEXTJOIN("-",TRUE,M5216&amp;"-"&amp;_xlfn.LET(_xlpm.txt,ProjectsDB[[#This Row],[Assembly]],_xlpm.pos,FIND("SP",_xlpm.txt),_xlpm.pre,LEFT(_xlpm.txt,_xlpm.pos-1),IF(RIGHT(_xlpm.pre,3)="123","3PL",IF(RIGHT(_xlpm.pre,2)="12","2PL",IF(RIGHT(_xlpm.pre,1)="1","1PL","3PL")))),N5216,O5216,P5216,Q5216&amp;"W",R5216),_xlfn.TEXTJOIN("-",TRUE,M5216,N5216,O5216,P5216,Q5216&amp;"W",R5216))</f>
        <v>Flange Straight-CU-Tin-PET-5W-2</v>
      </c>
      <c r="T5216" s="14" t="str">
        <f>IF(COUNTIF(Cycletime[Element Desc.],ProjectsDB[[#This Row],[Element Desc.]])&gt;0,"Found","Not Found")</f>
        <v>Found</v>
      </c>
    </row>
    <row r="5217" spans="2:20" x14ac:dyDescent="0.25">
      <c r="B5217" s="8" t="s">
        <v>10593</v>
      </c>
      <c r="C5217" s="9" t="s">
        <v>10371</v>
      </c>
      <c r="D5217" s="9" t="s">
        <v>10372</v>
      </c>
      <c r="E5217" s="10">
        <v>2</v>
      </c>
      <c r="F5217" s="15" t="s">
        <v>9868</v>
      </c>
      <c r="G5217" s="9" t="s">
        <v>37</v>
      </c>
      <c r="H5217" s="11"/>
      <c r="I5217" s="12">
        <v>425</v>
      </c>
      <c r="J5217" s="12"/>
      <c r="K5217" s="12"/>
      <c r="L5217" s="12">
        <f t="array" ref="L5217">IFERROR(LOOKUP(2^15,SEARCH({"40A","63A","80A","100A","125A","160A","200A","250A","400A","630A","800A","1000A","1250A","1600A","2000A","2500A","3200A","4000A","5000A","6300A"},UPPER(D5217)),{40,63,80,100,125,160,200,250,400,630,800,1000,1250,1600,2000,2500,3200,4000,5000,6300}),0)</f>
        <v>3200</v>
      </c>
      <c r="M5217" s="9" t="str">
        <f t="shared" si="406"/>
        <v>Flange Straight</v>
      </c>
      <c r="N5217" s="9" t="str">
        <f t="shared" si="407"/>
        <v>CU</v>
      </c>
      <c r="O5217" s="13" t="str">
        <f t="shared" si="408"/>
        <v>Tin</v>
      </c>
      <c r="P5217" s="9" t="str">
        <f t="shared" si="409"/>
        <v>PET</v>
      </c>
      <c r="Q5217" s="9" t="str">
        <f t="shared" si="410"/>
        <v>5</v>
      </c>
      <c r="R52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17" s="14" t="str">
        <f>IF(ProjectsDB[[#This Row],[Item Type]]="Straight Plug-In",_xlfn.TEXTJOIN("-",TRUE,M5217&amp;"-"&amp;_xlfn.LET(_xlpm.txt,ProjectsDB[[#This Row],[Assembly]],_xlpm.pos,FIND("SP",_xlpm.txt),_xlpm.pre,LEFT(_xlpm.txt,_xlpm.pos-1),IF(RIGHT(_xlpm.pre,3)="123","3PL",IF(RIGHT(_xlpm.pre,2)="12","2PL",IF(RIGHT(_xlpm.pre,1)="1","1PL","3PL")))),N5217,O5217,P5217,Q5217&amp;"W",R5217),_xlfn.TEXTJOIN("-",TRUE,M5217,N5217,O5217,P5217,Q5217&amp;"W",R5217))</f>
        <v>Flange Straight-CU-Tin-PET-5W-2</v>
      </c>
      <c r="T5217" s="14" t="str">
        <f>IF(COUNTIF(Cycletime[Element Desc.],ProjectsDB[[#This Row],[Element Desc.]])&gt;0,"Found","Not Found")</f>
        <v>Found</v>
      </c>
    </row>
    <row r="5218" spans="2:20" x14ac:dyDescent="0.25">
      <c r="B5218" s="8" t="s">
        <v>10594</v>
      </c>
      <c r="C5218" s="9" t="s">
        <v>10595</v>
      </c>
      <c r="D5218" s="9" t="s">
        <v>10596</v>
      </c>
      <c r="E5218" s="10">
        <v>1</v>
      </c>
      <c r="F5218" s="15" t="s">
        <v>9868</v>
      </c>
      <c r="G5218" s="9" t="s">
        <v>37</v>
      </c>
      <c r="H5218" s="11"/>
      <c r="I5218" s="12">
        <v>2200</v>
      </c>
      <c r="J5218" s="12"/>
      <c r="K5218" s="12"/>
      <c r="L5218" s="12">
        <f t="array" ref="L5218">IFERROR(LOOKUP(2^15,SEARCH({"40A","63A","80A","100A","125A","160A","200A","250A","400A","630A","800A","1000A","1250A","1600A","2000A","2500A","3200A","4000A","5000A","6300A"},UPPER(D5218)),{40,63,80,100,125,160,200,250,400,630,800,1000,1250,1600,2000,2500,3200,4000,5000,6300}),0)</f>
        <v>3200</v>
      </c>
      <c r="M5218" s="9" t="str">
        <f t="shared" si="406"/>
        <v>Straight Feeder</v>
      </c>
      <c r="N5218" s="9" t="str">
        <f t="shared" si="407"/>
        <v>CU</v>
      </c>
      <c r="O5218" s="13" t="str">
        <f t="shared" si="408"/>
        <v>Tin</v>
      </c>
      <c r="P5218" s="9" t="str">
        <f t="shared" si="409"/>
        <v>PET</v>
      </c>
      <c r="Q5218" s="9" t="str">
        <f t="shared" si="410"/>
        <v>5</v>
      </c>
      <c r="R52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18" s="14" t="str">
        <f>IF(ProjectsDB[[#This Row],[Item Type]]="Straight Plug-In",_xlfn.TEXTJOIN("-",TRUE,M5218&amp;"-"&amp;_xlfn.LET(_xlpm.txt,ProjectsDB[[#This Row],[Assembly]],_xlpm.pos,FIND("SP",_xlpm.txt),_xlpm.pre,LEFT(_xlpm.txt,_xlpm.pos-1),IF(RIGHT(_xlpm.pre,3)="123","3PL",IF(RIGHT(_xlpm.pre,2)="12","2PL",IF(RIGHT(_xlpm.pre,1)="1","1PL","3PL")))),N5218,O5218,P5218,Q5218&amp;"W",R5218),_xlfn.TEXTJOIN("-",TRUE,M5218,N5218,O5218,P5218,Q5218&amp;"W",R5218))</f>
        <v>Straight Feeder-CU-Tin-PET-5W-2</v>
      </c>
      <c r="T5218" s="14" t="str">
        <f>IF(COUNTIF(Cycletime[Element Desc.],ProjectsDB[[#This Row],[Element Desc.]])&gt;0,"Found","Not Found")</f>
        <v>Found</v>
      </c>
    </row>
    <row r="5219" spans="2:20" x14ac:dyDescent="0.25">
      <c r="B5219" s="8" t="s">
        <v>10597</v>
      </c>
      <c r="C5219" s="9" t="s">
        <v>10374</v>
      </c>
      <c r="D5219" s="9" t="s">
        <v>10375</v>
      </c>
      <c r="E5219" s="10">
        <v>5</v>
      </c>
      <c r="F5219" s="15" t="s">
        <v>9868</v>
      </c>
      <c r="G5219" s="9" t="s">
        <v>37</v>
      </c>
      <c r="H5219" s="11"/>
      <c r="I5219" s="12"/>
      <c r="J5219" s="12"/>
      <c r="K5219" s="12"/>
      <c r="L5219" s="12">
        <f t="array" ref="L5219">IFERROR(LOOKUP(2^15,SEARCH({"40A","63A","80A","100A","125A","160A","200A","250A","400A","630A","800A","1000A","1250A","1600A","2000A","2500A","3200A","4000A","5000A","6300A"},UPPER(D5219)),{40,63,80,100,125,160,200,250,400,630,800,1000,1250,1600,2000,2500,3200,4000,5000,6300}),0)</f>
        <v>3200</v>
      </c>
      <c r="M5219" s="9" t="str">
        <f t="shared" si="406"/>
        <v>Joint Pack</v>
      </c>
      <c r="N5219" s="9" t="str">
        <f t="shared" si="407"/>
        <v>CU</v>
      </c>
      <c r="O5219" s="13" t="str">
        <f t="shared" si="408"/>
        <v>Tin</v>
      </c>
      <c r="P5219" s="9" t="str">
        <f t="shared" si="409"/>
        <v>None</v>
      </c>
      <c r="Q5219" s="9" t="str">
        <f t="shared" si="410"/>
        <v>5</v>
      </c>
      <c r="R52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19" s="14" t="str">
        <f>IF(ProjectsDB[[#This Row],[Item Type]]="Straight Plug-In",_xlfn.TEXTJOIN("-",TRUE,M5219&amp;"-"&amp;_xlfn.LET(_xlpm.txt,ProjectsDB[[#This Row],[Assembly]],_xlpm.pos,FIND("SP",_xlpm.txt),_xlpm.pre,LEFT(_xlpm.txt,_xlpm.pos-1),IF(RIGHT(_xlpm.pre,3)="123","3PL",IF(RIGHT(_xlpm.pre,2)="12","2PL",IF(RIGHT(_xlpm.pre,1)="1","1PL","3PL")))),N5219,O5219,P5219,Q5219&amp;"W",R5219),_xlfn.TEXTJOIN("-",TRUE,M5219,N5219,O5219,P5219,Q5219&amp;"W",R5219))</f>
        <v>Joint Pack-CU-Tin-None-5W-2</v>
      </c>
      <c r="T5219" s="14" t="str">
        <f>IF(COUNTIF(Cycletime[Element Desc.],ProjectsDB[[#This Row],[Element Desc.]])&gt;0,"Found","Not Found")</f>
        <v>Found</v>
      </c>
    </row>
    <row r="5220" spans="2:20" x14ac:dyDescent="0.25">
      <c r="B5220" s="8" t="s">
        <v>10598</v>
      </c>
      <c r="C5220" s="9" t="s">
        <v>10380</v>
      </c>
      <c r="D5220" s="9" t="s">
        <v>10381</v>
      </c>
      <c r="E5220" s="10">
        <v>2</v>
      </c>
      <c r="F5220" s="15" t="s">
        <v>9868</v>
      </c>
      <c r="G5220" s="9" t="s">
        <v>37</v>
      </c>
      <c r="H5220" s="11"/>
      <c r="I5220" s="12">
        <v>300</v>
      </c>
      <c r="J5220" s="12">
        <v>300</v>
      </c>
      <c r="K5220" s="12"/>
      <c r="L5220" s="12">
        <f t="array" ref="L5220">IFERROR(LOOKUP(2^15,SEARCH({"40A","63A","80A","100A","125A","160A","200A","250A","400A","630A","800A","1000A","1250A","1600A","2000A","2500A","3200A","4000A","5000A","6300A"},UPPER(D5220)),{40,63,80,100,125,160,200,250,400,630,800,1000,1250,1600,2000,2500,3200,4000,5000,6300}),0)</f>
        <v>3200</v>
      </c>
      <c r="M5220" s="9" t="str">
        <f t="shared" si="406"/>
        <v>Elbow Flat</v>
      </c>
      <c r="N5220" s="9" t="str">
        <f t="shared" si="407"/>
        <v>CU</v>
      </c>
      <c r="O5220" s="13" t="str">
        <f t="shared" si="408"/>
        <v>Tin</v>
      </c>
      <c r="P5220" s="9" t="str">
        <f t="shared" si="409"/>
        <v>PET</v>
      </c>
      <c r="Q5220" s="9" t="str">
        <f t="shared" si="410"/>
        <v>5</v>
      </c>
      <c r="R52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20" s="14" t="str">
        <f>IF(ProjectsDB[[#This Row],[Item Type]]="Straight Plug-In",_xlfn.TEXTJOIN("-",TRUE,M5220&amp;"-"&amp;_xlfn.LET(_xlpm.txt,ProjectsDB[[#This Row],[Assembly]],_xlpm.pos,FIND("SP",_xlpm.txt),_xlpm.pre,LEFT(_xlpm.txt,_xlpm.pos-1),IF(RIGHT(_xlpm.pre,3)="123","3PL",IF(RIGHT(_xlpm.pre,2)="12","2PL",IF(RIGHT(_xlpm.pre,1)="1","1PL","3PL")))),N5220,O5220,P5220,Q5220&amp;"W",R5220),_xlfn.TEXTJOIN("-",TRUE,M5220,N5220,O5220,P5220,Q5220&amp;"W",R5220))</f>
        <v>Elbow Flat-CU-Tin-PET-5W-2</v>
      </c>
      <c r="T5220" s="14" t="str">
        <f>IF(COUNTIF(Cycletime[Element Desc.],ProjectsDB[[#This Row],[Element Desc.]])&gt;0,"Found","Not Found")</f>
        <v>Found</v>
      </c>
    </row>
    <row r="5221" spans="2:20" x14ac:dyDescent="0.25">
      <c r="B5221" s="8" t="s">
        <v>10599</v>
      </c>
      <c r="C5221" s="9" t="s">
        <v>10389</v>
      </c>
      <c r="D5221" s="9" t="s">
        <v>10390</v>
      </c>
      <c r="E5221" s="10">
        <v>1</v>
      </c>
      <c r="F5221" s="15" t="s">
        <v>9868</v>
      </c>
      <c r="G5221" s="9" t="s">
        <v>37</v>
      </c>
      <c r="H5221" s="11"/>
      <c r="I5221" s="12">
        <v>580</v>
      </c>
      <c r="J5221" s="12"/>
      <c r="K5221" s="12"/>
      <c r="L5221" s="12">
        <f t="array" ref="L5221">IFERROR(LOOKUP(2^15,SEARCH({"40A","63A","80A","100A","125A","160A","200A","250A","400A","630A","800A","1000A","1250A","1600A","2000A","2500A","3200A","4000A","5000A","6300A"},UPPER(D5221)),{40,63,80,100,125,160,200,250,400,630,800,1000,1250,1600,2000,2500,3200,4000,5000,6300}),0)</f>
        <v>3200</v>
      </c>
      <c r="M5221" s="9" t="str">
        <f t="shared" si="406"/>
        <v>Straight Feeder</v>
      </c>
      <c r="N5221" s="9" t="str">
        <f t="shared" si="407"/>
        <v>CU</v>
      </c>
      <c r="O5221" s="13" t="str">
        <f t="shared" si="408"/>
        <v>Tin</v>
      </c>
      <c r="P5221" s="9" t="str">
        <f t="shared" si="409"/>
        <v>PET</v>
      </c>
      <c r="Q5221" s="9" t="str">
        <f t="shared" si="410"/>
        <v>5</v>
      </c>
      <c r="R52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21" s="14" t="str">
        <f>IF(ProjectsDB[[#This Row],[Item Type]]="Straight Plug-In",_xlfn.TEXTJOIN("-",TRUE,M5221&amp;"-"&amp;_xlfn.LET(_xlpm.txt,ProjectsDB[[#This Row],[Assembly]],_xlpm.pos,FIND("SP",_xlpm.txt),_xlpm.pre,LEFT(_xlpm.txt,_xlpm.pos-1),IF(RIGHT(_xlpm.pre,3)="123","3PL",IF(RIGHT(_xlpm.pre,2)="12","2PL",IF(RIGHT(_xlpm.pre,1)="1","1PL","3PL")))),N5221,O5221,P5221,Q5221&amp;"W",R5221),_xlfn.TEXTJOIN("-",TRUE,M5221,N5221,O5221,P5221,Q5221&amp;"W",R5221))</f>
        <v>Straight Feeder-CU-Tin-PET-5W-2</v>
      </c>
      <c r="T5221" s="14" t="str">
        <f>IF(COUNTIF(Cycletime[Element Desc.],ProjectsDB[[#This Row],[Element Desc.]])&gt;0,"Found","Not Found")</f>
        <v>Found</v>
      </c>
    </row>
    <row r="5222" spans="2:20" x14ac:dyDescent="0.25">
      <c r="B5222" s="8" t="s">
        <v>10600</v>
      </c>
      <c r="C5222" s="9" t="s">
        <v>10371</v>
      </c>
      <c r="D5222" s="9" t="s">
        <v>10372</v>
      </c>
      <c r="E5222" s="10">
        <v>2</v>
      </c>
      <c r="F5222" s="15" t="s">
        <v>9868</v>
      </c>
      <c r="G5222" s="9" t="s">
        <v>37</v>
      </c>
      <c r="H5222" s="11"/>
      <c r="I5222" s="12">
        <v>425</v>
      </c>
      <c r="J5222" s="12"/>
      <c r="K5222" s="12"/>
      <c r="L5222" s="12">
        <f t="array" ref="L5222">IFERROR(LOOKUP(2^15,SEARCH({"40A","63A","80A","100A","125A","160A","200A","250A","400A","630A","800A","1000A","1250A","1600A","2000A","2500A","3200A","4000A","5000A","6300A"},UPPER(D5222)),{40,63,80,100,125,160,200,250,400,630,800,1000,1250,1600,2000,2500,3200,4000,5000,6300}),0)</f>
        <v>3200</v>
      </c>
      <c r="M5222" s="9" t="str">
        <f t="shared" si="406"/>
        <v>Flange Straight</v>
      </c>
      <c r="N5222" s="9" t="str">
        <f t="shared" si="407"/>
        <v>CU</v>
      </c>
      <c r="O5222" s="13" t="str">
        <f t="shared" si="408"/>
        <v>Tin</v>
      </c>
      <c r="P5222" s="9" t="str">
        <f t="shared" si="409"/>
        <v>PET</v>
      </c>
      <c r="Q5222" s="9" t="str">
        <f t="shared" si="410"/>
        <v>5</v>
      </c>
      <c r="R52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22" s="14" t="str">
        <f>IF(ProjectsDB[[#This Row],[Item Type]]="Straight Plug-In",_xlfn.TEXTJOIN("-",TRUE,M5222&amp;"-"&amp;_xlfn.LET(_xlpm.txt,ProjectsDB[[#This Row],[Assembly]],_xlpm.pos,FIND("SP",_xlpm.txt),_xlpm.pre,LEFT(_xlpm.txt,_xlpm.pos-1),IF(RIGHT(_xlpm.pre,3)="123","3PL",IF(RIGHT(_xlpm.pre,2)="12","2PL",IF(RIGHT(_xlpm.pre,1)="1","1PL","3PL")))),N5222,O5222,P5222,Q5222&amp;"W",R5222),_xlfn.TEXTJOIN("-",TRUE,M5222,N5222,O5222,P5222,Q5222&amp;"W",R5222))</f>
        <v>Flange Straight-CU-Tin-PET-5W-2</v>
      </c>
      <c r="T5222" s="14" t="str">
        <f>IF(COUNTIF(Cycletime[Element Desc.],ProjectsDB[[#This Row],[Element Desc.]])&gt;0,"Found","Not Found")</f>
        <v>Found</v>
      </c>
    </row>
    <row r="5223" spans="2:20" x14ac:dyDescent="0.25">
      <c r="B5223" s="8" t="s">
        <v>10601</v>
      </c>
      <c r="C5223" s="9" t="s">
        <v>10602</v>
      </c>
      <c r="D5223" s="9" t="s">
        <v>10603</v>
      </c>
      <c r="E5223" s="10">
        <v>1</v>
      </c>
      <c r="F5223" s="15" t="s">
        <v>9868</v>
      </c>
      <c r="G5223" s="9" t="s">
        <v>37</v>
      </c>
      <c r="H5223" s="11"/>
      <c r="I5223" s="12">
        <v>635</v>
      </c>
      <c r="J5223" s="12">
        <v>430</v>
      </c>
      <c r="K5223" s="12"/>
      <c r="L5223" s="12">
        <f t="array" ref="L5223">IFERROR(LOOKUP(2^15,SEARCH({"40A","63A","80A","100A","125A","160A","200A","250A","400A","630A","800A","1000A","1250A","1600A","2000A","2500A","3200A","4000A","5000A","6300A"},UPPER(D5223)),{40,63,80,100,125,160,200,250,400,630,800,1000,1250,1600,2000,2500,3200,4000,5000,6300}),0)</f>
        <v>3200</v>
      </c>
      <c r="M5223" s="9" t="str">
        <f t="shared" si="406"/>
        <v>Elbow Edge</v>
      </c>
      <c r="N5223" s="9" t="str">
        <f t="shared" si="407"/>
        <v>CU</v>
      </c>
      <c r="O5223" s="13" t="str">
        <f t="shared" si="408"/>
        <v>Tin</v>
      </c>
      <c r="P5223" s="9" t="str">
        <f t="shared" si="409"/>
        <v>PET</v>
      </c>
      <c r="Q5223" s="9" t="str">
        <f t="shared" si="410"/>
        <v>5</v>
      </c>
      <c r="R52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23" s="14" t="str">
        <f>IF(ProjectsDB[[#This Row],[Item Type]]="Straight Plug-In",_xlfn.TEXTJOIN("-",TRUE,M5223&amp;"-"&amp;_xlfn.LET(_xlpm.txt,ProjectsDB[[#This Row],[Assembly]],_xlpm.pos,FIND("SP",_xlpm.txt),_xlpm.pre,LEFT(_xlpm.txt,_xlpm.pos-1),IF(RIGHT(_xlpm.pre,3)="123","3PL",IF(RIGHT(_xlpm.pre,2)="12","2PL",IF(RIGHT(_xlpm.pre,1)="1","1PL","3PL")))),N5223,O5223,P5223,Q5223&amp;"W",R5223),_xlfn.TEXTJOIN("-",TRUE,M5223,N5223,O5223,P5223,Q5223&amp;"W",R5223))</f>
        <v>Elbow Edge-CU-Tin-PET-5W-2</v>
      </c>
      <c r="T5223" s="14" t="str">
        <f>IF(COUNTIF(Cycletime[Element Desc.],ProjectsDB[[#This Row],[Element Desc.]])&gt;0,"Found","Not Found")</f>
        <v>Found</v>
      </c>
    </row>
    <row r="5224" spans="2:20" x14ac:dyDescent="0.25">
      <c r="B5224" s="8" t="s">
        <v>10604</v>
      </c>
      <c r="C5224" s="9" t="s">
        <v>10374</v>
      </c>
      <c r="D5224" s="9" t="s">
        <v>10375</v>
      </c>
      <c r="E5224" s="10">
        <v>3</v>
      </c>
      <c r="F5224" s="15" t="s">
        <v>9868</v>
      </c>
      <c r="G5224" s="9" t="s">
        <v>37</v>
      </c>
      <c r="H5224" s="11"/>
      <c r="I5224" s="12"/>
      <c r="J5224" s="12"/>
      <c r="K5224" s="12"/>
      <c r="L5224" s="12">
        <f t="array" ref="L5224">IFERROR(LOOKUP(2^15,SEARCH({"40A","63A","80A","100A","125A","160A","200A","250A","400A","630A","800A","1000A","1250A","1600A","2000A","2500A","3200A","4000A","5000A","6300A"},UPPER(D5224)),{40,63,80,100,125,160,200,250,400,630,800,1000,1250,1600,2000,2500,3200,4000,5000,6300}),0)</f>
        <v>3200</v>
      </c>
      <c r="M5224" s="9" t="str">
        <f t="shared" si="406"/>
        <v>Joint Pack</v>
      </c>
      <c r="N5224" s="9" t="str">
        <f t="shared" si="407"/>
        <v>CU</v>
      </c>
      <c r="O5224" s="13" t="str">
        <f t="shared" si="408"/>
        <v>Tin</v>
      </c>
      <c r="P5224" s="9" t="str">
        <f t="shared" si="409"/>
        <v>None</v>
      </c>
      <c r="Q5224" s="9" t="str">
        <f t="shared" si="410"/>
        <v>5</v>
      </c>
      <c r="R52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24" s="14" t="str">
        <f>IF(ProjectsDB[[#This Row],[Item Type]]="Straight Plug-In",_xlfn.TEXTJOIN("-",TRUE,M5224&amp;"-"&amp;_xlfn.LET(_xlpm.txt,ProjectsDB[[#This Row],[Assembly]],_xlpm.pos,FIND("SP",_xlpm.txt),_xlpm.pre,LEFT(_xlpm.txt,_xlpm.pos-1),IF(RIGHT(_xlpm.pre,3)="123","3PL",IF(RIGHT(_xlpm.pre,2)="12","2PL",IF(RIGHT(_xlpm.pre,1)="1","1PL","3PL")))),N5224,O5224,P5224,Q5224&amp;"W",R5224),_xlfn.TEXTJOIN("-",TRUE,M5224,N5224,O5224,P5224,Q5224&amp;"W",R5224))</f>
        <v>Joint Pack-CU-Tin-None-5W-2</v>
      </c>
      <c r="T5224" s="14" t="str">
        <f>IF(COUNTIF(Cycletime[Element Desc.],ProjectsDB[[#This Row],[Element Desc.]])&gt;0,"Found","Not Found")</f>
        <v>Found</v>
      </c>
    </row>
    <row r="5225" spans="2:20" x14ac:dyDescent="0.25">
      <c r="B5225" s="8" t="s">
        <v>10605</v>
      </c>
      <c r="C5225" s="9" t="s">
        <v>10606</v>
      </c>
      <c r="D5225" s="9" t="s">
        <v>10607</v>
      </c>
      <c r="E5225" s="10">
        <v>1</v>
      </c>
      <c r="F5225" s="15" t="s">
        <v>9868</v>
      </c>
      <c r="G5225" s="9" t="s">
        <v>37</v>
      </c>
      <c r="H5225" s="11"/>
      <c r="I5225" s="12">
        <v>430</v>
      </c>
      <c r="J5225" s="12">
        <v>835</v>
      </c>
      <c r="K5225" s="12"/>
      <c r="L5225" s="12">
        <f t="array" ref="L5225">IFERROR(LOOKUP(2^15,SEARCH({"40A","63A","80A","100A","125A","160A","200A","250A","400A","630A","800A","1000A","1250A","1600A","2000A","2500A","3200A","4000A","5000A","6300A"},UPPER(D5225)),{40,63,80,100,125,160,200,250,400,630,800,1000,1250,1600,2000,2500,3200,4000,5000,6300}),0)</f>
        <v>3200</v>
      </c>
      <c r="M5225" s="9" t="str">
        <f t="shared" si="406"/>
        <v>Elbow Edge</v>
      </c>
      <c r="N5225" s="9" t="str">
        <f t="shared" si="407"/>
        <v>CU</v>
      </c>
      <c r="O5225" s="13" t="str">
        <f t="shared" si="408"/>
        <v>Tin</v>
      </c>
      <c r="P5225" s="9" t="str">
        <f t="shared" si="409"/>
        <v>PET</v>
      </c>
      <c r="Q5225" s="9" t="str">
        <f t="shared" si="410"/>
        <v>5</v>
      </c>
      <c r="R52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25" s="14" t="str">
        <f>IF(ProjectsDB[[#This Row],[Item Type]]="Straight Plug-In",_xlfn.TEXTJOIN("-",TRUE,M5225&amp;"-"&amp;_xlfn.LET(_xlpm.txt,ProjectsDB[[#This Row],[Assembly]],_xlpm.pos,FIND("SP",_xlpm.txt),_xlpm.pre,LEFT(_xlpm.txt,_xlpm.pos-1),IF(RIGHT(_xlpm.pre,3)="123","3PL",IF(RIGHT(_xlpm.pre,2)="12","2PL",IF(RIGHT(_xlpm.pre,1)="1","1PL","3PL")))),N5225,O5225,P5225,Q5225&amp;"W",R5225),_xlfn.TEXTJOIN("-",TRUE,M5225,N5225,O5225,P5225,Q5225&amp;"W",R5225))</f>
        <v>Elbow Edge-CU-Tin-PET-5W-2</v>
      </c>
      <c r="T5225" s="14" t="str">
        <f>IF(COUNTIF(Cycletime[Element Desc.],ProjectsDB[[#This Row],[Element Desc.]])&gt;0,"Found","Not Found")</f>
        <v>Found</v>
      </c>
    </row>
    <row r="5226" spans="2:20" x14ac:dyDescent="0.25">
      <c r="B5226" s="8" t="s">
        <v>10608</v>
      </c>
      <c r="C5226" s="9" t="s">
        <v>10234</v>
      </c>
      <c r="D5226" s="9" t="s">
        <v>10235</v>
      </c>
      <c r="E5226" s="10">
        <v>1</v>
      </c>
      <c r="F5226" s="15" t="s">
        <v>9868</v>
      </c>
      <c r="G5226" s="9" t="s">
        <v>37</v>
      </c>
      <c r="H5226" s="11"/>
      <c r="I5226" s="12">
        <v>430</v>
      </c>
      <c r="J5226" s="12">
        <v>430</v>
      </c>
      <c r="K5226" s="12"/>
      <c r="L5226" s="12">
        <f t="array" ref="L5226">IFERROR(LOOKUP(2^15,SEARCH({"40A","63A","80A","100A","125A","160A","200A","250A","400A","630A","800A","1000A","1250A","1600A","2000A","2500A","3200A","4000A","5000A","6300A"},UPPER(D5226)),{40,63,80,100,125,160,200,250,400,630,800,1000,1250,1600,2000,2500,3200,4000,5000,6300}),0)</f>
        <v>3200</v>
      </c>
      <c r="M5226" s="9" t="str">
        <f t="shared" si="406"/>
        <v>Elbow Edge</v>
      </c>
      <c r="N5226" s="9" t="str">
        <f t="shared" si="407"/>
        <v>CU</v>
      </c>
      <c r="O5226" s="13" t="str">
        <f t="shared" si="408"/>
        <v>Tin</v>
      </c>
      <c r="P5226" s="9" t="str">
        <f t="shared" si="409"/>
        <v>PET</v>
      </c>
      <c r="Q5226" s="9" t="str">
        <f t="shared" si="410"/>
        <v>5</v>
      </c>
      <c r="R52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26" s="14" t="str">
        <f>IF(ProjectsDB[[#This Row],[Item Type]]="Straight Plug-In",_xlfn.TEXTJOIN("-",TRUE,M5226&amp;"-"&amp;_xlfn.LET(_xlpm.txt,ProjectsDB[[#This Row],[Assembly]],_xlpm.pos,FIND("SP",_xlpm.txt),_xlpm.pre,LEFT(_xlpm.txt,_xlpm.pos-1),IF(RIGHT(_xlpm.pre,3)="123","3PL",IF(RIGHT(_xlpm.pre,2)="12","2PL",IF(RIGHT(_xlpm.pre,1)="1","1PL","3PL")))),N5226,O5226,P5226,Q5226&amp;"W",R5226),_xlfn.TEXTJOIN("-",TRUE,M5226,N5226,O5226,P5226,Q5226&amp;"W",R5226))</f>
        <v>Elbow Edge-CU-Tin-PET-5W-2</v>
      </c>
      <c r="T5226" s="14" t="str">
        <f>IF(COUNTIF(Cycletime[Element Desc.],ProjectsDB[[#This Row],[Element Desc.]])&gt;0,"Found","Not Found")</f>
        <v>Found</v>
      </c>
    </row>
    <row r="5227" spans="2:20" x14ac:dyDescent="0.25">
      <c r="B5227" s="8" t="s">
        <v>10609</v>
      </c>
      <c r="C5227" s="9" t="s">
        <v>10225</v>
      </c>
      <c r="D5227" s="9" t="s">
        <v>10226</v>
      </c>
      <c r="E5227" s="10">
        <v>1</v>
      </c>
      <c r="F5227" s="15" t="s">
        <v>9868</v>
      </c>
      <c r="G5227" s="9" t="s">
        <v>37</v>
      </c>
      <c r="H5227" s="11"/>
      <c r="I5227" s="12">
        <v>3000</v>
      </c>
      <c r="J5227" s="12"/>
      <c r="K5227" s="12"/>
      <c r="L5227" s="12">
        <f t="array" ref="L5227">IFERROR(LOOKUP(2^15,SEARCH({"40A","63A","80A","100A","125A","160A","200A","250A","400A","630A","800A","1000A","1250A","1600A","2000A","2500A","3200A","4000A","5000A","6300A"},UPPER(D5227)),{40,63,80,100,125,160,200,250,400,630,800,1000,1250,1600,2000,2500,3200,4000,5000,6300}),0)</f>
        <v>3200</v>
      </c>
      <c r="M5227" s="9" t="str">
        <f t="shared" si="406"/>
        <v>Straight Feeder</v>
      </c>
      <c r="N5227" s="9" t="str">
        <f t="shared" si="407"/>
        <v>CU</v>
      </c>
      <c r="O5227" s="13" t="str">
        <f t="shared" si="408"/>
        <v>Tin</v>
      </c>
      <c r="P5227" s="9" t="str">
        <f t="shared" si="409"/>
        <v>PET</v>
      </c>
      <c r="Q5227" s="9" t="str">
        <f t="shared" si="410"/>
        <v>5</v>
      </c>
      <c r="R52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27" s="14" t="str">
        <f>IF(ProjectsDB[[#This Row],[Item Type]]="Straight Plug-In",_xlfn.TEXTJOIN("-",TRUE,M5227&amp;"-"&amp;_xlfn.LET(_xlpm.txt,ProjectsDB[[#This Row],[Assembly]],_xlpm.pos,FIND("SP",_xlpm.txt),_xlpm.pre,LEFT(_xlpm.txt,_xlpm.pos-1),IF(RIGHT(_xlpm.pre,3)="123","3PL",IF(RIGHT(_xlpm.pre,2)="12","2PL",IF(RIGHT(_xlpm.pre,1)="1","1PL","3PL")))),N5227,O5227,P5227,Q5227&amp;"W",R5227),_xlfn.TEXTJOIN("-",TRUE,M5227,N5227,O5227,P5227,Q5227&amp;"W",R5227))</f>
        <v>Straight Feeder-CU-Tin-PET-5W-2</v>
      </c>
      <c r="T5227" s="14" t="str">
        <f>IF(COUNTIF(Cycletime[Element Desc.],ProjectsDB[[#This Row],[Element Desc.]])&gt;0,"Found","Not Found")</f>
        <v>Found</v>
      </c>
    </row>
    <row r="5228" spans="2:20" x14ac:dyDescent="0.25">
      <c r="B5228" s="8" t="s">
        <v>10610</v>
      </c>
      <c r="C5228" s="9" t="s">
        <v>10242</v>
      </c>
      <c r="D5228" s="9" t="s">
        <v>10243</v>
      </c>
      <c r="E5228" s="10">
        <v>1</v>
      </c>
      <c r="F5228" s="15" t="s">
        <v>9868</v>
      </c>
      <c r="G5228" s="9" t="s">
        <v>37</v>
      </c>
      <c r="H5228" s="11"/>
      <c r="I5228" s="12">
        <v>300</v>
      </c>
      <c r="J5228" s="12"/>
      <c r="K5228" s="12"/>
      <c r="L5228" s="12">
        <f t="array" ref="L5228">IFERROR(LOOKUP(2^15,SEARCH({"40A","63A","80A","100A","125A","160A","200A","250A","400A","630A","800A","1000A","1250A","1600A","2000A","2500A","3200A","4000A","5000A","6300A"},UPPER(D5228)),{40,63,80,100,125,160,200,250,400,630,800,1000,1250,1600,2000,2500,3200,4000,5000,6300}),0)</f>
        <v>3200</v>
      </c>
      <c r="M5228" s="9" t="str">
        <f t="shared" si="406"/>
        <v>Elbow Flat</v>
      </c>
      <c r="N5228" s="9" t="str">
        <f t="shared" si="407"/>
        <v>CU</v>
      </c>
      <c r="O5228" s="13" t="str">
        <f t="shared" si="408"/>
        <v>Tin</v>
      </c>
      <c r="P5228" s="9" t="str">
        <f t="shared" si="409"/>
        <v>PET</v>
      </c>
      <c r="Q5228" s="9" t="str">
        <f t="shared" si="410"/>
        <v>5</v>
      </c>
      <c r="R52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28" s="14" t="str">
        <f>IF(ProjectsDB[[#This Row],[Item Type]]="Straight Plug-In",_xlfn.TEXTJOIN("-",TRUE,M5228&amp;"-"&amp;_xlfn.LET(_xlpm.txt,ProjectsDB[[#This Row],[Assembly]],_xlpm.pos,FIND("SP",_xlpm.txt),_xlpm.pre,LEFT(_xlpm.txt,_xlpm.pos-1),IF(RIGHT(_xlpm.pre,3)="123","3PL",IF(RIGHT(_xlpm.pre,2)="12","2PL",IF(RIGHT(_xlpm.pre,1)="1","1PL","3PL")))),N5228,O5228,P5228,Q5228&amp;"W",R5228),_xlfn.TEXTJOIN("-",TRUE,M5228,N5228,O5228,P5228,Q5228&amp;"W",R5228))</f>
        <v>Elbow Flat-CU-Tin-PET-5W-2</v>
      </c>
      <c r="T5228" s="14" t="str">
        <f>IF(COUNTIF(Cycletime[Element Desc.],ProjectsDB[[#This Row],[Element Desc.]])&gt;0,"Found","Not Found")</f>
        <v>Found</v>
      </c>
    </row>
    <row r="5229" spans="2:20" x14ac:dyDescent="0.25">
      <c r="B5229" s="8" t="s">
        <v>10611</v>
      </c>
      <c r="C5229" s="9" t="s">
        <v>10231</v>
      </c>
      <c r="D5229" s="9" t="s">
        <v>10232</v>
      </c>
      <c r="E5229" s="10">
        <v>1</v>
      </c>
      <c r="F5229" s="15" t="s">
        <v>9868</v>
      </c>
      <c r="G5229" s="9" t="s">
        <v>37</v>
      </c>
      <c r="H5229" s="11"/>
      <c r="I5229" s="12">
        <v>580</v>
      </c>
      <c r="J5229" s="12"/>
      <c r="K5229" s="12"/>
      <c r="L5229" s="12">
        <f t="array" ref="L5229">IFERROR(LOOKUP(2^15,SEARCH({"40A","63A","80A","100A","125A","160A","200A","250A","400A","630A","800A","1000A","1250A","1600A","2000A","2500A","3200A","4000A","5000A","6300A"},UPPER(D5229)),{40,63,80,100,125,160,200,250,400,630,800,1000,1250,1600,2000,2500,3200,4000,5000,6300}),0)</f>
        <v>3200</v>
      </c>
      <c r="M5229" s="9" t="str">
        <f t="shared" si="406"/>
        <v>Straight Feeder</v>
      </c>
      <c r="N5229" s="9" t="str">
        <f t="shared" si="407"/>
        <v>CU</v>
      </c>
      <c r="O5229" s="13" t="str">
        <f t="shared" si="408"/>
        <v>Tin</v>
      </c>
      <c r="P5229" s="9" t="str">
        <f t="shared" si="409"/>
        <v>PET</v>
      </c>
      <c r="Q5229" s="9" t="str">
        <f t="shared" si="410"/>
        <v>5</v>
      </c>
      <c r="R52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29" s="14" t="str">
        <f>IF(ProjectsDB[[#This Row],[Item Type]]="Straight Plug-In",_xlfn.TEXTJOIN("-",TRUE,M5229&amp;"-"&amp;_xlfn.LET(_xlpm.txt,ProjectsDB[[#This Row],[Assembly]],_xlpm.pos,FIND("SP",_xlpm.txt),_xlpm.pre,LEFT(_xlpm.txt,_xlpm.pos-1),IF(RIGHT(_xlpm.pre,3)="123","3PL",IF(RIGHT(_xlpm.pre,2)="12","2PL",IF(RIGHT(_xlpm.pre,1)="1","1PL","3PL")))),N5229,O5229,P5229,Q5229&amp;"W",R5229),_xlfn.TEXTJOIN("-",TRUE,M5229,N5229,O5229,P5229,Q5229&amp;"W",R5229))</f>
        <v>Straight Feeder-CU-Tin-PET-5W-2</v>
      </c>
      <c r="T5229" s="14" t="str">
        <f>IF(COUNTIF(Cycletime[Element Desc.],ProjectsDB[[#This Row],[Element Desc.]])&gt;0,"Found","Not Found")</f>
        <v>Found</v>
      </c>
    </row>
    <row r="5230" spans="2:20" x14ac:dyDescent="0.25">
      <c r="B5230" s="8" t="s">
        <v>10612</v>
      </c>
      <c r="C5230" s="9" t="s">
        <v>10490</v>
      </c>
      <c r="D5230" s="9" t="s">
        <v>10491</v>
      </c>
      <c r="E5230" s="10">
        <v>1</v>
      </c>
      <c r="F5230" s="15" t="s">
        <v>9868</v>
      </c>
      <c r="G5230" s="9" t="s">
        <v>37</v>
      </c>
      <c r="H5230" s="11"/>
      <c r="I5230" s="12">
        <v>1500</v>
      </c>
      <c r="J5230" s="12"/>
      <c r="K5230" s="12"/>
      <c r="L5230" s="12">
        <f t="array" ref="L5230">IFERROR(LOOKUP(2^15,SEARCH({"40A","63A","80A","100A","125A","160A","200A","250A","400A","630A","800A","1000A","1250A","1600A","2000A","2500A","3200A","4000A","5000A","6300A"},UPPER(D5230)),{40,63,80,100,125,160,200,250,400,630,800,1000,1250,1600,2000,2500,3200,4000,5000,6300}),0)</f>
        <v>3200</v>
      </c>
      <c r="M5230" s="9" t="str">
        <f t="shared" si="406"/>
        <v>Straight Feeder</v>
      </c>
      <c r="N5230" s="9" t="str">
        <f t="shared" si="407"/>
        <v>CU</v>
      </c>
      <c r="O5230" s="13" t="str">
        <f t="shared" si="408"/>
        <v>Tin</v>
      </c>
      <c r="P5230" s="9" t="str">
        <f t="shared" si="409"/>
        <v>PET</v>
      </c>
      <c r="Q5230" s="9" t="str">
        <f t="shared" si="410"/>
        <v>5</v>
      </c>
      <c r="R52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30" s="14" t="str">
        <f>IF(ProjectsDB[[#This Row],[Item Type]]="Straight Plug-In",_xlfn.TEXTJOIN("-",TRUE,M5230&amp;"-"&amp;_xlfn.LET(_xlpm.txt,ProjectsDB[[#This Row],[Assembly]],_xlpm.pos,FIND("SP",_xlpm.txt),_xlpm.pre,LEFT(_xlpm.txt,_xlpm.pos-1),IF(RIGHT(_xlpm.pre,3)="123","3PL",IF(RIGHT(_xlpm.pre,2)="12","2PL",IF(RIGHT(_xlpm.pre,1)="1","1PL","3PL")))),N5230,O5230,P5230,Q5230&amp;"W",R5230),_xlfn.TEXTJOIN("-",TRUE,M5230,N5230,O5230,P5230,Q5230&amp;"W",R5230))</f>
        <v>Straight Feeder-CU-Tin-PET-5W-2</v>
      </c>
      <c r="T5230" s="14" t="str">
        <f>IF(COUNTIF(Cycletime[Element Desc.],ProjectsDB[[#This Row],[Element Desc.]])&gt;0,"Found","Not Found")</f>
        <v>Found</v>
      </c>
    </row>
    <row r="5231" spans="2:20" x14ac:dyDescent="0.25">
      <c r="B5231" s="8" t="s">
        <v>10613</v>
      </c>
      <c r="C5231" s="9" t="s">
        <v>10237</v>
      </c>
      <c r="D5231" s="9" t="s">
        <v>10238</v>
      </c>
      <c r="E5231" s="10">
        <v>6</v>
      </c>
      <c r="F5231" s="15" t="s">
        <v>9868</v>
      </c>
      <c r="G5231" s="9" t="s">
        <v>37</v>
      </c>
      <c r="H5231" s="11"/>
      <c r="I5231" s="12"/>
      <c r="J5231" s="12"/>
      <c r="K5231" s="12"/>
      <c r="L5231" s="12">
        <f t="array" ref="L5231">IFERROR(LOOKUP(2^15,SEARCH({"40A","63A","80A","100A","125A","160A","200A","250A","400A","630A","800A","1000A","1250A","1600A","2000A","2500A","3200A","4000A","5000A","6300A"},UPPER(D5231)),{40,63,80,100,125,160,200,250,400,630,800,1000,1250,1600,2000,2500,3200,4000,5000,6300}),0)</f>
        <v>3200</v>
      </c>
      <c r="M5231" s="9" t="str">
        <f t="shared" si="406"/>
        <v>Joint Pack</v>
      </c>
      <c r="N5231" s="9" t="str">
        <f t="shared" si="407"/>
        <v>CU</v>
      </c>
      <c r="O5231" s="13" t="str">
        <f t="shared" si="408"/>
        <v>Tin</v>
      </c>
      <c r="P5231" s="9" t="str">
        <f t="shared" si="409"/>
        <v>None</v>
      </c>
      <c r="Q5231" s="9" t="str">
        <f t="shared" si="410"/>
        <v>5</v>
      </c>
      <c r="R52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31" s="14" t="str">
        <f>IF(ProjectsDB[[#This Row],[Item Type]]="Straight Plug-In",_xlfn.TEXTJOIN("-",TRUE,M5231&amp;"-"&amp;_xlfn.LET(_xlpm.txt,ProjectsDB[[#This Row],[Assembly]],_xlpm.pos,FIND("SP",_xlpm.txt),_xlpm.pre,LEFT(_xlpm.txt,_xlpm.pos-1),IF(RIGHT(_xlpm.pre,3)="123","3PL",IF(RIGHT(_xlpm.pre,2)="12","2PL",IF(RIGHT(_xlpm.pre,1)="1","1PL","3PL")))),N5231,O5231,P5231,Q5231&amp;"W",R5231),_xlfn.TEXTJOIN("-",TRUE,M5231,N5231,O5231,P5231,Q5231&amp;"W",R5231))</f>
        <v>Joint Pack-CU-Tin-None-5W-2</v>
      </c>
      <c r="T5231" s="14" t="str">
        <f>IF(COUNTIF(Cycletime[Element Desc.],ProjectsDB[[#This Row],[Element Desc.]])&gt;0,"Found","Not Found")</f>
        <v>Found</v>
      </c>
    </row>
    <row r="5232" spans="2:20" x14ac:dyDescent="0.25">
      <c r="B5232" s="8" t="s">
        <v>10614</v>
      </c>
      <c r="C5232" s="9" t="s">
        <v>10219</v>
      </c>
      <c r="D5232" s="9" t="s">
        <v>10220</v>
      </c>
      <c r="E5232" s="10">
        <v>2</v>
      </c>
      <c r="F5232" s="15" t="s">
        <v>9868</v>
      </c>
      <c r="G5232" s="9" t="s">
        <v>37</v>
      </c>
      <c r="H5232" s="11"/>
      <c r="I5232" s="12">
        <v>425</v>
      </c>
      <c r="J5232" s="12"/>
      <c r="K5232" s="12"/>
      <c r="L5232" s="12">
        <f t="array" ref="L5232">IFERROR(LOOKUP(2^15,SEARCH({"40A","63A","80A","100A","125A","160A","200A","250A","400A","630A","800A","1000A","1250A","1600A","2000A","2500A","3200A","4000A","5000A","6300A"},UPPER(D5232)),{40,63,80,100,125,160,200,250,400,630,800,1000,1250,1600,2000,2500,3200,4000,5000,6300}),0)</f>
        <v>3200</v>
      </c>
      <c r="M5232" s="9" t="str">
        <f t="shared" si="406"/>
        <v>Flange Straight</v>
      </c>
      <c r="N5232" s="9" t="str">
        <f t="shared" si="407"/>
        <v>CU</v>
      </c>
      <c r="O5232" s="13" t="str">
        <f t="shared" si="408"/>
        <v>Tin</v>
      </c>
      <c r="P5232" s="9" t="str">
        <f t="shared" si="409"/>
        <v>PET</v>
      </c>
      <c r="Q5232" s="9" t="str">
        <f t="shared" si="410"/>
        <v>5</v>
      </c>
      <c r="R52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32" s="14" t="str">
        <f>IF(ProjectsDB[[#This Row],[Item Type]]="Straight Plug-In",_xlfn.TEXTJOIN("-",TRUE,M5232&amp;"-"&amp;_xlfn.LET(_xlpm.txt,ProjectsDB[[#This Row],[Assembly]],_xlpm.pos,FIND("SP",_xlpm.txt),_xlpm.pre,LEFT(_xlpm.txt,_xlpm.pos-1),IF(RIGHT(_xlpm.pre,3)="123","3PL",IF(RIGHT(_xlpm.pre,2)="12","2PL",IF(RIGHT(_xlpm.pre,1)="1","1PL","3PL")))),N5232,O5232,P5232,Q5232&amp;"W",R5232),_xlfn.TEXTJOIN("-",TRUE,M5232,N5232,O5232,P5232,Q5232&amp;"W",R5232))</f>
        <v>Flange Straight-CU-Tin-PET-5W-2</v>
      </c>
      <c r="T5232" s="14" t="str">
        <f>IF(COUNTIF(Cycletime[Element Desc.],ProjectsDB[[#This Row],[Element Desc.]])&gt;0,"Found","Not Found")</f>
        <v>Found</v>
      </c>
    </row>
    <row r="5233" spans="2:20" x14ac:dyDescent="0.25">
      <c r="B5233" s="8" t="s">
        <v>10615</v>
      </c>
      <c r="C5233" s="9" t="s">
        <v>10219</v>
      </c>
      <c r="D5233" s="9" t="s">
        <v>10220</v>
      </c>
      <c r="E5233" s="10">
        <v>2</v>
      </c>
      <c r="F5233" s="15" t="s">
        <v>9868</v>
      </c>
      <c r="G5233" s="9" t="s">
        <v>37</v>
      </c>
      <c r="H5233" s="11"/>
      <c r="I5233" s="12">
        <v>425</v>
      </c>
      <c r="J5233" s="12"/>
      <c r="K5233" s="12"/>
      <c r="L5233" s="12">
        <f t="array" ref="L5233">IFERROR(LOOKUP(2^15,SEARCH({"40A","63A","80A","100A","125A","160A","200A","250A","400A","630A","800A","1000A","1250A","1600A","2000A","2500A","3200A","4000A","5000A","6300A"},UPPER(D5233)),{40,63,80,100,125,160,200,250,400,630,800,1000,1250,1600,2000,2500,3200,4000,5000,6300}),0)</f>
        <v>3200</v>
      </c>
      <c r="M5233" s="9" t="str">
        <f t="shared" si="406"/>
        <v>Flange Straight</v>
      </c>
      <c r="N5233" s="9" t="str">
        <f t="shared" si="407"/>
        <v>CU</v>
      </c>
      <c r="O5233" s="13" t="str">
        <f t="shared" si="408"/>
        <v>Tin</v>
      </c>
      <c r="P5233" s="9" t="str">
        <f t="shared" si="409"/>
        <v>PET</v>
      </c>
      <c r="Q5233" s="9" t="str">
        <f t="shared" si="410"/>
        <v>5</v>
      </c>
      <c r="R52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33" s="14" t="str">
        <f>IF(ProjectsDB[[#This Row],[Item Type]]="Straight Plug-In",_xlfn.TEXTJOIN("-",TRUE,M5233&amp;"-"&amp;_xlfn.LET(_xlpm.txt,ProjectsDB[[#This Row],[Assembly]],_xlpm.pos,FIND("SP",_xlpm.txt),_xlpm.pre,LEFT(_xlpm.txt,_xlpm.pos-1),IF(RIGHT(_xlpm.pre,3)="123","3PL",IF(RIGHT(_xlpm.pre,2)="12","2PL",IF(RIGHT(_xlpm.pre,1)="1","1PL","3PL")))),N5233,O5233,P5233,Q5233&amp;"W",R5233),_xlfn.TEXTJOIN("-",TRUE,M5233,N5233,O5233,P5233,Q5233&amp;"W",R5233))</f>
        <v>Flange Straight-CU-Tin-PET-5W-2</v>
      </c>
      <c r="T5233" s="14" t="str">
        <f>IF(COUNTIF(Cycletime[Element Desc.],ProjectsDB[[#This Row],[Element Desc.]])&gt;0,"Found","Not Found")</f>
        <v>Found</v>
      </c>
    </row>
    <row r="5234" spans="2:20" x14ac:dyDescent="0.25">
      <c r="B5234" s="8" t="s">
        <v>10616</v>
      </c>
      <c r="C5234" s="9" t="s">
        <v>10231</v>
      </c>
      <c r="D5234" s="9" t="s">
        <v>10232</v>
      </c>
      <c r="E5234" s="10">
        <v>1</v>
      </c>
      <c r="F5234" s="15" t="s">
        <v>9868</v>
      </c>
      <c r="G5234" s="9" t="s">
        <v>37</v>
      </c>
      <c r="H5234" s="11"/>
      <c r="I5234" s="12">
        <v>580</v>
      </c>
      <c r="J5234" s="12"/>
      <c r="K5234" s="12"/>
      <c r="L5234" s="12">
        <f t="array" ref="L5234">IFERROR(LOOKUP(2^15,SEARCH({"40A","63A","80A","100A","125A","160A","200A","250A","400A","630A","800A","1000A","1250A","1600A","2000A","2500A","3200A","4000A","5000A","6300A"},UPPER(D5234)),{40,63,80,100,125,160,200,250,400,630,800,1000,1250,1600,2000,2500,3200,4000,5000,6300}),0)</f>
        <v>3200</v>
      </c>
      <c r="M5234" s="9" t="str">
        <f t="shared" si="406"/>
        <v>Straight Feeder</v>
      </c>
      <c r="N5234" s="9" t="str">
        <f t="shared" si="407"/>
        <v>CU</v>
      </c>
      <c r="O5234" s="13" t="str">
        <f t="shared" si="408"/>
        <v>Tin</v>
      </c>
      <c r="P5234" s="9" t="str">
        <f t="shared" si="409"/>
        <v>PET</v>
      </c>
      <c r="Q5234" s="9" t="str">
        <f t="shared" si="410"/>
        <v>5</v>
      </c>
      <c r="R52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34" s="14" t="str">
        <f>IF(ProjectsDB[[#This Row],[Item Type]]="Straight Plug-In",_xlfn.TEXTJOIN("-",TRUE,M5234&amp;"-"&amp;_xlfn.LET(_xlpm.txt,ProjectsDB[[#This Row],[Assembly]],_xlpm.pos,FIND("SP",_xlpm.txt),_xlpm.pre,LEFT(_xlpm.txt,_xlpm.pos-1),IF(RIGHT(_xlpm.pre,3)="123","3PL",IF(RIGHT(_xlpm.pre,2)="12","2PL",IF(RIGHT(_xlpm.pre,1)="1","1PL","3PL")))),N5234,O5234,P5234,Q5234&amp;"W",R5234),_xlfn.TEXTJOIN("-",TRUE,M5234,N5234,O5234,P5234,Q5234&amp;"W",R5234))</f>
        <v>Straight Feeder-CU-Tin-PET-5W-2</v>
      </c>
      <c r="T5234" s="14" t="str">
        <f>IF(COUNTIF(Cycletime[Element Desc.],ProjectsDB[[#This Row],[Element Desc.]])&gt;0,"Found","Not Found")</f>
        <v>Found</v>
      </c>
    </row>
    <row r="5235" spans="2:20" x14ac:dyDescent="0.25">
      <c r="B5235" s="8" t="s">
        <v>10617</v>
      </c>
      <c r="C5235" s="9" t="s">
        <v>10228</v>
      </c>
      <c r="D5235" s="9" t="s">
        <v>10229</v>
      </c>
      <c r="E5235" s="10">
        <v>2</v>
      </c>
      <c r="F5235" s="15" t="s">
        <v>9868</v>
      </c>
      <c r="G5235" s="9" t="s">
        <v>37</v>
      </c>
      <c r="H5235" s="11"/>
      <c r="I5235" s="12">
        <v>300</v>
      </c>
      <c r="J5235" s="12">
        <v>300</v>
      </c>
      <c r="K5235" s="12"/>
      <c r="L5235" s="12">
        <f t="array" ref="L5235">IFERROR(LOOKUP(2^15,SEARCH({"40A","63A","80A","100A","125A","160A","200A","250A","400A","630A","800A","1000A","1250A","1600A","2000A","2500A","3200A","4000A","5000A","6300A"},UPPER(D5235)),{40,63,80,100,125,160,200,250,400,630,800,1000,1250,1600,2000,2500,3200,4000,5000,6300}),0)</f>
        <v>3200</v>
      </c>
      <c r="M5235" s="9" t="str">
        <f t="shared" si="406"/>
        <v>Elbow Flat</v>
      </c>
      <c r="N5235" s="9" t="str">
        <f t="shared" si="407"/>
        <v>CU</v>
      </c>
      <c r="O5235" s="13" t="str">
        <f t="shared" si="408"/>
        <v>Tin</v>
      </c>
      <c r="P5235" s="9" t="str">
        <f t="shared" si="409"/>
        <v>PET</v>
      </c>
      <c r="Q5235" s="9" t="str">
        <f t="shared" si="410"/>
        <v>5</v>
      </c>
      <c r="R52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35" s="14" t="str">
        <f>IF(ProjectsDB[[#This Row],[Item Type]]="Straight Plug-In",_xlfn.TEXTJOIN("-",TRUE,M5235&amp;"-"&amp;_xlfn.LET(_xlpm.txt,ProjectsDB[[#This Row],[Assembly]],_xlpm.pos,FIND("SP",_xlpm.txt),_xlpm.pre,LEFT(_xlpm.txt,_xlpm.pos-1),IF(RIGHT(_xlpm.pre,3)="123","3PL",IF(RIGHT(_xlpm.pre,2)="12","2PL",IF(RIGHT(_xlpm.pre,1)="1","1PL","3PL")))),N5235,O5235,P5235,Q5235&amp;"W",R5235),_xlfn.TEXTJOIN("-",TRUE,M5235,N5235,O5235,P5235,Q5235&amp;"W",R5235))</f>
        <v>Elbow Flat-CU-Tin-PET-5W-2</v>
      </c>
      <c r="T5235" s="14" t="str">
        <f>IF(COUNTIF(Cycletime[Element Desc.],ProjectsDB[[#This Row],[Element Desc.]])&gt;0,"Found","Not Found")</f>
        <v>Found</v>
      </c>
    </row>
    <row r="5236" spans="2:20" x14ac:dyDescent="0.25">
      <c r="B5236" s="8" t="s">
        <v>10618</v>
      </c>
      <c r="C5236" s="9" t="s">
        <v>10237</v>
      </c>
      <c r="D5236" s="9" t="s">
        <v>10238</v>
      </c>
      <c r="E5236" s="10">
        <v>5</v>
      </c>
      <c r="F5236" s="15" t="s">
        <v>9868</v>
      </c>
      <c r="G5236" s="9" t="s">
        <v>37</v>
      </c>
      <c r="H5236" s="11"/>
      <c r="I5236" s="12"/>
      <c r="J5236" s="12"/>
      <c r="K5236" s="12"/>
      <c r="L5236" s="12">
        <f t="array" ref="L5236">IFERROR(LOOKUP(2^15,SEARCH({"40A","63A","80A","100A","125A","160A","200A","250A","400A","630A","800A","1000A","1250A","1600A","2000A","2500A","3200A","4000A","5000A","6300A"},UPPER(D5236)),{40,63,80,100,125,160,200,250,400,630,800,1000,1250,1600,2000,2500,3200,4000,5000,6300}),0)</f>
        <v>3200</v>
      </c>
      <c r="M5236" s="9" t="str">
        <f t="shared" si="406"/>
        <v>Joint Pack</v>
      </c>
      <c r="N5236" s="9" t="str">
        <f t="shared" si="407"/>
        <v>CU</v>
      </c>
      <c r="O5236" s="13" t="str">
        <f t="shared" si="408"/>
        <v>Tin</v>
      </c>
      <c r="P5236" s="9" t="str">
        <f t="shared" si="409"/>
        <v>None</v>
      </c>
      <c r="Q5236" s="9" t="str">
        <f t="shared" si="410"/>
        <v>5</v>
      </c>
      <c r="R52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36" s="14" t="str">
        <f>IF(ProjectsDB[[#This Row],[Item Type]]="Straight Plug-In",_xlfn.TEXTJOIN("-",TRUE,M5236&amp;"-"&amp;_xlfn.LET(_xlpm.txt,ProjectsDB[[#This Row],[Assembly]],_xlpm.pos,FIND("SP",_xlpm.txt),_xlpm.pre,LEFT(_xlpm.txt,_xlpm.pos-1),IF(RIGHT(_xlpm.pre,3)="123","3PL",IF(RIGHT(_xlpm.pre,2)="12","2PL",IF(RIGHT(_xlpm.pre,1)="1","1PL","3PL")))),N5236,O5236,P5236,Q5236&amp;"W",R5236),_xlfn.TEXTJOIN("-",TRUE,M5236,N5236,O5236,P5236,Q5236&amp;"W",R5236))</f>
        <v>Joint Pack-CU-Tin-None-5W-2</v>
      </c>
      <c r="T5236" s="14" t="str">
        <f>IF(COUNTIF(Cycletime[Element Desc.],ProjectsDB[[#This Row],[Element Desc.]])&gt;0,"Found","Not Found")</f>
        <v>Found</v>
      </c>
    </row>
    <row r="5237" spans="2:20" x14ac:dyDescent="0.25">
      <c r="B5237" s="8" t="s">
        <v>10619</v>
      </c>
      <c r="C5237" s="9" t="s">
        <v>10620</v>
      </c>
      <c r="D5237" s="9" t="s">
        <v>10621</v>
      </c>
      <c r="E5237" s="10">
        <v>1</v>
      </c>
      <c r="F5237" s="15" t="s">
        <v>9868</v>
      </c>
      <c r="G5237" s="9" t="s">
        <v>37</v>
      </c>
      <c r="H5237" s="11"/>
      <c r="I5237" s="12">
        <v>2200</v>
      </c>
      <c r="J5237" s="12"/>
      <c r="K5237" s="12"/>
      <c r="L5237" s="12">
        <f t="array" ref="L5237">IFERROR(LOOKUP(2^15,SEARCH({"40A","63A","80A","100A","125A","160A","200A","250A","400A","630A","800A","1000A","1250A","1600A","2000A","2500A","3200A","4000A","5000A","6300A"},UPPER(D5237)),{40,63,80,100,125,160,200,250,400,630,800,1000,1250,1600,2000,2500,3200,4000,5000,6300}),0)</f>
        <v>3200</v>
      </c>
      <c r="M5237" s="9" t="str">
        <f t="shared" si="406"/>
        <v>Straight Feeder</v>
      </c>
      <c r="N5237" s="9" t="str">
        <f t="shared" si="407"/>
        <v>CU</v>
      </c>
      <c r="O5237" s="13" t="str">
        <f t="shared" si="408"/>
        <v>Tin</v>
      </c>
      <c r="P5237" s="9" t="str">
        <f t="shared" si="409"/>
        <v>PET</v>
      </c>
      <c r="Q5237" s="9" t="str">
        <f t="shared" si="410"/>
        <v>5</v>
      </c>
      <c r="R52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37" s="14" t="str">
        <f>IF(ProjectsDB[[#This Row],[Item Type]]="Straight Plug-In",_xlfn.TEXTJOIN("-",TRUE,M5237&amp;"-"&amp;_xlfn.LET(_xlpm.txt,ProjectsDB[[#This Row],[Assembly]],_xlpm.pos,FIND("SP",_xlpm.txt),_xlpm.pre,LEFT(_xlpm.txt,_xlpm.pos-1),IF(RIGHT(_xlpm.pre,3)="123","3PL",IF(RIGHT(_xlpm.pre,2)="12","2PL",IF(RIGHT(_xlpm.pre,1)="1","1PL","3PL")))),N5237,O5237,P5237,Q5237&amp;"W",R5237),_xlfn.TEXTJOIN("-",TRUE,M5237,N5237,O5237,P5237,Q5237&amp;"W",R5237))</f>
        <v>Straight Feeder-CU-Tin-PET-5W-2</v>
      </c>
      <c r="T5237" s="14" t="str">
        <f>IF(COUNTIF(Cycletime[Element Desc.],ProjectsDB[[#This Row],[Element Desc.]])&gt;0,"Found","Not Found")</f>
        <v>Found</v>
      </c>
    </row>
    <row r="5238" spans="2:20" x14ac:dyDescent="0.25">
      <c r="B5238" s="8" t="s">
        <v>10622</v>
      </c>
      <c r="C5238" s="9" t="s">
        <v>10506</v>
      </c>
      <c r="D5238" s="9" t="s">
        <v>10507</v>
      </c>
      <c r="E5238" s="10">
        <v>1</v>
      </c>
      <c r="F5238" s="15" t="s">
        <v>9868</v>
      </c>
      <c r="G5238" s="9" t="s">
        <v>37</v>
      </c>
      <c r="H5238" s="11"/>
      <c r="I5238" s="12">
        <v>635</v>
      </c>
      <c r="J5238" s="12">
        <v>430</v>
      </c>
      <c r="K5238" s="12"/>
      <c r="L5238" s="12">
        <f t="array" ref="L5238">IFERROR(LOOKUP(2^15,SEARCH({"40A","63A","80A","100A","125A","160A","200A","250A","400A","630A","800A","1000A","1250A","1600A","2000A","2500A","3200A","4000A","5000A","6300A"},UPPER(D5238)),{40,63,80,100,125,160,200,250,400,630,800,1000,1250,1600,2000,2500,3200,4000,5000,6300}),0)</f>
        <v>3200</v>
      </c>
      <c r="M5238" s="9" t="str">
        <f t="shared" si="406"/>
        <v>Elbow Edge</v>
      </c>
      <c r="N5238" s="9" t="str">
        <f t="shared" si="407"/>
        <v>CU</v>
      </c>
      <c r="O5238" s="13" t="str">
        <f t="shared" si="408"/>
        <v>Tin</v>
      </c>
      <c r="P5238" s="9" t="str">
        <f t="shared" si="409"/>
        <v>PET</v>
      </c>
      <c r="Q5238" s="9" t="str">
        <f t="shared" si="410"/>
        <v>5</v>
      </c>
      <c r="R52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38" s="14" t="str">
        <f>IF(ProjectsDB[[#This Row],[Item Type]]="Straight Plug-In",_xlfn.TEXTJOIN("-",TRUE,M5238&amp;"-"&amp;_xlfn.LET(_xlpm.txt,ProjectsDB[[#This Row],[Assembly]],_xlpm.pos,FIND("SP",_xlpm.txt),_xlpm.pre,LEFT(_xlpm.txt,_xlpm.pos-1),IF(RIGHT(_xlpm.pre,3)="123","3PL",IF(RIGHT(_xlpm.pre,2)="12","2PL",IF(RIGHT(_xlpm.pre,1)="1","1PL","3PL")))),N5238,O5238,P5238,Q5238&amp;"W",R5238),_xlfn.TEXTJOIN("-",TRUE,M5238,N5238,O5238,P5238,Q5238&amp;"W",R5238))</f>
        <v>Elbow Edge-CU-Tin-PET-5W-2</v>
      </c>
      <c r="T5238" s="14" t="str">
        <f>IF(COUNTIF(Cycletime[Element Desc.],ProjectsDB[[#This Row],[Element Desc.]])&gt;0,"Found","Not Found")</f>
        <v>Found</v>
      </c>
    </row>
    <row r="5239" spans="2:20" x14ac:dyDescent="0.25">
      <c r="B5239" s="8" t="s">
        <v>10623</v>
      </c>
      <c r="C5239" s="9" t="s">
        <v>10509</v>
      </c>
      <c r="D5239" s="9" t="s">
        <v>10510</v>
      </c>
      <c r="E5239" s="10">
        <v>1</v>
      </c>
      <c r="F5239" s="15" t="s">
        <v>9868</v>
      </c>
      <c r="G5239" s="9" t="s">
        <v>37</v>
      </c>
      <c r="H5239" s="11"/>
      <c r="I5239" s="12">
        <v>430</v>
      </c>
      <c r="J5239" s="12">
        <v>835</v>
      </c>
      <c r="K5239" s="12"/>
      <c r="L5239" s="12">
        <f t="array" ref="L5239">IFERROR(LOOKUP(2^15,SEARCH({"40A","63A","80A","100A","125A","160A","200A","250A","400A","630A","800A","1000A","1250A","1600A","2000A","2500A","3200A","4000A","5000A","6300A"},UPPER(D5239)),{40,63,80,100,125,160,200,250,400,630,800,1000,1250,1600,2000,2500,3200,4000,5000,6300}),0)</f>
        <v>3200</v>
      </c>
      <c r="M5239" s="9" t="str">
        <f t="shared" si="406"/>
        <v>Elbow Edge</v>
      </c>
      <c r="N5239" s="9" t="str">
        <f t="shared" si="407"/>
        <v>CU</v>
      </c>
      <c r="O5239" s="13" t="str">
        <f t="shared" si="408"/>
        <v>Tin</v>
      </c>
      <c r="P5239" s="9" t="str">
        <f t="shared" si="409"/>
        <v>PET</v>
      </c>
      <c r="Q5239" s="9" t="str">
        <f t="shared" si="410"/>
        <v>5</v>
      </c>
      <c r="R52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39" s="14" t="str">
        <f>IF(ProjectsDB[[#This Row],[Item Type]]="Straight Plug-In",_xlfn.TEXTJOIN("-",TRUE,M5239&amp;"-"&amp;_xlfn.LET(_xlpm.txt,ProjectsDB[[#This Row],[Assembly]],_xlpm.pos,FIND("SP",_xlpm.txt),_xlpm.pre,LEFT(_xlpm.txt,_xlpm.pos-1),IF(RIGHT(_xlpm.pre,3)="123","3PL",IF(RIGHT(_xlpm.pre,2)="12","2PL",IF(RIGHT(_xlpm.pre,1)="1","1PL","3PL")))),N5239,O5239,P5239,Q5239&amp;"W",R5239),_xlfn.TEXTJOIN("-",TRUE,M5239,N5239,O5239,P5239,Q5239&amp;"W",R5239))</f>
        <v>Elbow Edge-CU-Tin-PET-5W-2</v>
      </c>
      <c r="T5239" s="14" t="str">
        <f>IF(COUNTIF(Cycletime[Element Desc.],ProjectsDB[[#This Row],[Element Desc.]])&gt;0,"Found","Not Found")</f>
        <v>Found</v>
      </c>
    </row>
    <row r="5240" spans="2:20" x14ac:dyDescent="0.25">
      <c r="B5240" s="8" t="s">
        <v>10624</v>
      </c>
      <c r="C5240" s="9" t="s">
        <v>10219</v>
      </c>
      <c r="D5240" s="9" t="s">
        <v>10220</v>
      </c>
      <c r="E5240" s="10">
        <v>2</v>
      </c>
      <c r="F5240" s="15" t="s">
        <v>9868</v>
      </c>
      <c r="G5240" s="9" t="s">
        <v>37</v>
      </c>
      <c r="H5240" s="11"/>
      <c r="I5240" s="12">
        <v>425</v>
      </c>
      <c r="J5240" s="12"/>
      <c r="K5240" s="12"/>
      <c r="L5240" s="12">
        <f t="array" ref="L5240">IFERROR(LOOKUP(2^15,SEARCH({"40A","63A","80A","100A","125A","160A","200A","250A","400A","630A","800A","1000A","1250A","1600A","2000A","2500A","3200A","4000A","5000A","6300A"},UPPER(D5240)),{40,63,80,100,125,160,200,250,400,630,800,1000,1250,1600,2000,2500,3200,4000,5000,6300}),0)</f>
        <v>3200</v>
      </c>
      <c r="M5240" s="9" t="str">
        <f t="shared" si="406"/>
        <v>Flange Straight</v>
      </c>
      <c r="N5240" s="9" t="str">
        <f t="shared" si="407"/>
        <v>CU</v>
      </c>
      <c r="O5240" s="13" t="str">
        <f t="shared" si="408"/>
        <v>Tin</v>
      </c>
      <c r="P5240" s="9" t="str">
        <f t="shared" si="409"/>
        <v>PET</v>
      </c>
      <c r="Q5240" s="9" t="str">
        <f t="shared" si="410"/>
        <v>5</v>
      </c>
      <c r="R52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40" s="14" t="str">
        <f>IF(ProjectsDB[[#This Row],[Item Type]]="Straight Plug-In",_xlfn.TEXTJOIN("-",TRUE,M5240&amp;"-"&amp;_xlfn.LET(_xlpm.txt,ProjectsDB[[#This Row],[Assembly]],_xlpm.pos,FIND("SP",_xlpm.txt),_xlpm.pre,LEFT(_xlpm.txt,_xlpm.pos-1),IF(RIGHT(_xlpm.pre,3)="123","3PL",IF(RIGHT(_xlpm.pre,2)="12","2PL",IF(RIGHT(_xlpm.pre,1)="1","1PL","3PL")))),N5240,O5240,P5240,Q5240&amp;"W",R5240),_xlfn.TEXTJOIN("-",TRUE,M5240,N5240,O5240,P5240,Q5240&amp;"W",R5240))</f>
        <v>Flange Straight-CU-Tin-PET-5W-2</v>
      </c>
      <c r="T5240" s="14" t="str">
        <f>IF(COUNTIF(Cycletime[Element Desc.],ProjectsDB[[#This Row],[Element Desc.]])&gt;0,"Found","Not Found")</f>
        <v>Found</v>
      </c>
    </row>
    <row r="5241" spans="2:20" x14ac:dyDescent="0.25">
      <c r="B5241" s="8" t="s">
        <v>10625</v>
      </c>
      <c r="C5241" s="9" t="s">
        <v>10237</v>
      </c>
      <c r="D5241" s="9" t="s">
        <v>10238</v>
      </c>
      <c r="E5241" s="10">
        <v>3</v>
      </c>
      <c r="F5241" s="15" t="s">
        <v>9868</v>
      </c>
      <c r="G5241" s="9" t="s">
        <v>37</v>
      </c>
      <c r="H5241" s="11"/>
      <c r="I5241" s="12"/>
      <c r="J5241" s="12"/>
      <c r="K5241" s="12"/>
      <c r="L5241" s="12">
        <f t="array" ref="L5241">IFERROR(LOOKUP(2^15,SEARCH({"40A","63A","80A","100A","125A","160A","200A","250A","400A","630A","800A","1000A","1250A","1600A","2000A","2500A","3200A","4000A","5000A","6300A"},UPPER(D5241)),{40,63,80,100,125,160,200,250,400,630,800,1000,1250,1600,2000,2500,3200,4000,5000,6300}),0)</f>
        <v>3200</v>
      </c>
      <c r="M5241" s="9" t="str">
        <f t="shared" si="406"/>
        <v>Joint Pack</v>
      </c>
      <c r="N5241" s="9" t="str">
        <f t="shared" si="407"/>
        <v>CU</v>
      </c>
      <c r="O5241" s="13" t="str">
        <f t="shared" si="408"/>
        <v>Tin</v>
      </c>
      <c r="P5241" s="9" t="str">
        <f t="shared" si="409"/>
        <v>None</v>
      </c>
      <c r="Q5241" s="9" t="str">
        <f t="shared" si="410"/>
        <v>5</v>
      </c>
      <c r="R52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41" s="14" t="str">
        <f>IF(ProjectsDB[[#This Row],[Item Type]]="Straight Plug-In",_xlfn.TEXTJOIN("-",TRUE,M5241&amp;"-"&amp;_xlfn.LET(_xlpm.txt,ProjectsDB[[#This Row],[Assembly]],_xlpm.pos,FIND("SP",_xlpm.txt),_xlpm.pre,LEFT(_xlpm.txt,_xlpm.pos-1),IF(RIGHT(_xlpm.pre,3)="123","3PL",IF(RIGHT(_xlpm.pre,2)="12","2PL",IF(RIGHT(_xlpm.pre,1)="1","1PL","3PL")))),N5241,O5241,P5241,Q5241&amp;"W",R5241),_xlfn.TEXTJOIN("-",TRUE,M5241,N5241,O5241,P5241,Q5241&amp;"W",R5241))</f>
        <v>Joint Pack-CU-Tin-None-5W-2</v>
      </c>
      <c r="T5241" s="14" t="str">
        <f>IF(COUNTIF(Cycletime[Element Desc.],ProjectsDB[[#This Row],[Element Desc.]])&gt;0,"Found","Not Found")</f>
        <v>Found</v>
      </c>
    </row>
    <row r="5242" spans="2:20" x14ac:dyDescent="0.25">
      <c r="B5242" s="8" t="s">
        <v>10626</v>
      </c>
      <c r="C5242" s="9" t="s">
        <v>10257</v>
      </c>
      <c r="D5242" s="9" t="s">
        <v>10258</v>
      </c>
      <c r="E5242" s="10">
        <v>2</v>
      </c>
      <c r="F5242" s="15" t="s">
        <v>9868</v>
      </c>
      <c r="G5242" s="9" t="s">
        <v>37</v>
      </c>
      <c r="H5242" s="11"/>
      <c r="I5242" s="12">
        <v>425</v>
      </c>
      <c r="J5242" s="12"/>
      <c r="K5242" s="12"/>
      <c r="L5242" s="12">
        <f t="array" ref="L5242">IFERROR(LOOKUP(2^15,SEARCH({"40A","63A","80A","100A","125A","160A","200A","250A","400A","630A","800A","1000A","1250A","1600A","2000A","2500A","3200A","4000A","5000A","6300A"},UPPER(D5242)),{40,63,80,100,125,160,200,250,400,630,800,1000,1250,1600,2000,2500,3200,4000,5000,6300}),0)</f>
        <v>3200</v>
      </c>
      <c r="M5242" s="9" t="str">
        <f t="shared" si="406"/>
        <v>Flange Straight</v>
      </c>
      <c r="N5242" s="9" t="str">
        <f t="shared" si="407"/>
        <v>CU</v>
      </c>
      <c r="O5242" s="13" t="str">
        <f t="shared" si="408"/>
        <v>Tin</v>
      </c>
      <c r="P5242" s="9" t="str">
        <f t="shared" si="409"/>
        <v>PET</v>
      </c>
      <c r="Q5242" s="9" t="str">
        <f t="shared" si="410"/>
        <v>5</v>
      </c>
      <c r="R52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42" s="14" t="str">
        <f>IF(ProjectsDB[[#This Row],[Item Type]]="Straight Plug-In",_xlfn.TEXTJOIN("-",TRUE,M5242&amp;"-"&amp;_xlfn.LET(_xlpm.txt,ProjectsDB[[#This Row],[Assembly]],_xlpm.pos,FIND("SP",_xlpm.txt),_xlpm.pre,LEFT(_xlpm.txt,_xlpm.pos-1),IF(RIGHT(_xlpm.pre,3)="123","3PL",IF(RIGHT(_xlpm.pre,2)="12","2PL",IF(RIGHT(_xlpm.pre,1)="1","1PL","3PL")))),N5242,O5242,P5242,Q5242&amp;"W",R5242),_xlfn.TEXTJOIN("-",TRUE,M5242,N5242,O5242,P5242,Q5242&amp;"W",R5242))</f>
        <v>Flange Straight-CU-Tin-PET-5W-2</v>
      </c>
      <c r="T5242" s="14" t="str">
        <f>IF(COUNTIF(Cycletime[Element Desc.],ProjectsDB[[#This Row],[Element Desc.]])&gt;0,"Found","Not Found")</f>
        <v>Found</v>
      </c>
    </row>
    <row r="5243" spans="2:20" x14ac:dyDescent="0.25">
      <c r="B5243" s="8" t="s">
        <v>10627</v>
      </c>
      <c r="C5243" s="9" t="s">
        <v>10281</v>
      </c>
      <c r="D5243" s="9" t="s">
        <v>10282</v>
      </c>
      <c r="E5243" s="10">
        <v>1</v>
      </c>
      <c r="F5243" s="15" t="s">
        <v>9868</v>
      </c>
      <c r="G5243" s="9" t="s">
        <v>37</v>
      </c>
      <c r="H5243" s="11"/>
      <c r="I5243" s="12">
        <v>300</v>
      </c>
      <c r="J5243" s="12">
        <v>300</v>
      </c>
      <c r="K5243" s="12"/>
      <c r="L5243" s="12">
        <f t="array" ref="L5243">IFERROR(LOOKUP(2^15,SEARCH({"40A","63A","80A","100A","125A","160A","200A","250A","400A","630A","800A","1000A","1250A","1600A","2000A","2500A","3200A","4000A","5000A","6300A"},UPPER(D5243)),{40,63,80,100,125,160,200,250,400,630,800,1000,1250,1600,2000,2500,3200,4000,5000,6300}),0)</f>
        <v>3200</v>
      </c>
      <c r="M5243" s="9" t="str">
        <f t="shared" si="406"/>
        <v>Elbow Flat</v>
      </c>
      <c r="N5243" s="9" t="str">
        <f t="shared" si="407"/>
        <v>CU</v>
      </c>
      <c r="O5243" s="13" t="str">
        <f t="shared" si="408"/>
        <v>Tin</v>
      </c>
      <c r="P5243" s="9" t="str">
        <f t="shared" si="409"/>
        <v>PET</v>
      </c>
      <c r="Q5243" s="9" t="str">
        <f t="shared" si="410"/>
        <v>5</v>
      </c>
      <c r="R52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43" s="14" t="str">
        <f>IF(ProjectsDB[[#This Row],[Item Type]]="Straight Plug-In",_xlfn.TEXTJOIN("-",TRUE,M5243&amp;"-"&amp;_xlfn.LET(_xlpm.txt,ProjectsDB[[#This Row],[Assembly]],_xlpm.pos,FIND("SP",_xlpm.txt),_xlpm.pre,LEFT(_xlpm.txt,_xlpm.pos-1),IF(RIGHT(_xlpm.pre,3)="123","3PL",IF(RIGHT(_xlpm.pre,2)="12","2PL",IF(RIGHT(_xlpm.pre,1)="1","1PL","3PL")))),N5243,O5243,P5243,Q5243&amp;"W",R5243),_xlfn.TEXTJOIN("-",TRUE,M5243,N5243,O5243,P5243,Q5243&amp;"W",R5243))</f>
        <v>Elbow Flat-CU-Tin-PET-5W-2</v>
      </c>
      <c r="T5243" s="14" t="str">
        <f>IF(COUNTIF(Cycletime[Element Desc.],ProjectsDB[[#This Row],[Element Desc.]])&gt;0,"Found","Not Found")</f>
        <v>Found</v>
      </c>
    </row>
    <row r="5244" spans="2:20" x14ac:dyDescent="0.25">
      <c r="B5244" s="8" t="s">
        <v>10628</v>
      </c>
      <c r="C5244" s="9" t="s">
        <v>10263</v>
      </c>
      <c r="D5244" s="9" t="s">
        <v>10264</v>
      </c>
      <c r="E5244" s="10">
        <v>6</v>
      </c>
      <c r="F5244" s="15" t="s">
        <v>9868</v>
      </c>
      <c r="G5244" s="9" t="s">
        <v>37</v>
      </c>
      <c r="H5244" s="11"/>
      <c r="I5244" s="12"/>
      <c r="J5244" s="12"/>
      <c r="K5244" s="12"/>
      <c r="L5244" s="12">
        <f t="array" ref="L5244">IFERROR(LOOKUP(2^15,SEARCH({"40A","63A","80A","100A","125A","160A","200A","250A","400A","630A","800A","1000A","1250A","1600A","2000A","2500A","3200A","4000A","5000A","6300A"},UPPER(D5244)),{40,63,80,100,125,160,200,250,400,630,800,1000,1250,1600,2000,2500,3200,4000,5000,6300}),0)</f>
        <v>3200</v>
      </c>
      <c r="M5244" s="9" t="str">
        <f t="shared" si="406"/>
        <v>Joint Pack</v>
      </c>
      <c r="N5244" s="9" t="str">
        <f t="shared" si="407"/>
        <v>CU</v>
      </c>
      <c r="O5244" s="13" t="str">
        <f t="shared" si="408"/>
        <v>Tin</v>
      </c>
      <c r="P5244" s="9" t="str">
        <f t="shared" si="409"/>
        <v>None</v>
      </c>
      <c r="Q5244" s="9" t="str">
        <f t="shared" si="410"/>
        <v>5</v>
      </c>
      <c r="R52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44" s="14" t="str">
        <f>IF(ProjectsDB[[#This Row],[Item Type]]="Straight Plug-In",_xlfn.TEXTJOIN("-",TRUE,M5244&amp;"-"&amp;_xlfn.LET(_xlpm.txt,ProjectsDB[[#This Row],[Assembly]],_xlpm.pos,FIND("SP",_xlpm.txt),_xlpm.pre,LEFT(_xlpm.txt,_xlpm.pos-1),IF(RIGHT(_xlpm.pre,3)="123","3PL",IF(RIGHT(_xlpm.pre,2)="12","2PL",IF(RIGHT(_xlpm.pre,1)="1","1PL","3PL")))),N5244,O5244,P5244,Q5244&amp;"W",R5244),_xlfn.TEXTJOIN("-",TRUE,M5244,N5244,O5244,P5244,Q5244&amp;"W",R5244))</f>
        <v>Joint Pack-CU-Tin-None-5W-2</v>
      </c>
      <c r="T5244" s="14" t="str">
        <f>IF(COUNTIF(Cycletime[Element Desc.],ProjectsDB[[#This Row],[Element Desc.]])&gt;0,"Found","Not Found")</f>
        <v>Found</v>
      </c>
    </row>
    <row r="5245" spans="2:20" x14ac:dyDescent="0.25">
      <c r="B5245" s="8" t="s">
        <v>10629</v>
      </c>
      <c r="C5245" s="9" t="s">
        <v>10517</v>
      </c>
      <c r="D5245" s="9" t="s">
        <v>10518</v>
      </c>
      <c r="E5245" s="10">
        <v>1</v>
      </c>
      <c r="F5245" s="15" t="s">
        <v>9868</v>
      </c>
      <c r="G5245" s="9" t="s">
        <v>37</v>
      </c>
      <c r="H5245" s="11"/>
      <c r="I5245" s="12">
        <v>1500</v>
      </c>
      <c r="J5245" s="12"/>
      <c r="K5245" s="12"/>
      <c r="L5245" s="12">
        <f t="array" ref="L5245">IFERROR(LOOKUP(2^15,SEARCH({"40A","63A","80A","100A","125A","160A","200A","250A","400A","630A","800A","1000A","1250A","1600A","2000A","2500A","3200A","4000A","5000A","6300A"},UPPER(D5245)),{40,63,80,100,125,160,200,250,400,630,800,1000,1250,1600,2000,2500,3200,4000,5000,6300}),0)</f>
        <v>3200</v>
      </c>
      <c r="M5245" s="9" t="str">
        <f t="shared" si="406"/>
        <v>Straight Feeder</v>
      </c>
      <c r="N5245" s="9" t="str">
        <f t="shared" si="407"/>
        <v>CU</v>
      </c>
      <c r="O5245" s="13" t="str">
        <f t="shared" si="408"/>
        <v>Tin</v>
      </c>
      <c r="P5245" s="9" t="str">
        <f t="shared" si="409"/>
        <v>PET</v>
      </c>
      <c r="Q5245" s="9" t="str">
        <f t="shared" si="410"/>
        <v>5</v>
      </c>
      <c r="R52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45" s="14" t="str">
        <f>IF(ProjectsDB[[#This Row],[Item Type]]="Straight Plug-In",_xlfn.TEXTJOIN("-",TRUE,M5245&amp;"-"&amp;_xlfn.LET(_xlpm.txt,ProjectsDB[[#This Row],[Assembly]],_xlpm.pos,FIND("SP",_xlpm.txt),_xlpm.pre,LEFT(_xlpm.txt,_xlpm.pos-1),IF(RIGHT(_xlpm.pre,3)="123","3PL",IF(RIGHT(_xlpm.pre,2)="12","2PL",IF(RIGHT(_xlpm.pre,1)="1","1PL","3PL")))),N5245,O5245,P5245,Q5245&amp;"W",R5245),_xlfn.TEXTJOIN("-",TRUE,M5245,N5245,O5245,P5245,Q5245&amp;"W",R5245))</f>
        <v>Straight Feeder-CU-Tin-PET-5W-2</v>
      </c>
      <c r="T5245" s="14" t="str">
        <f>IF(COUNTIF(Cycletime[Element Desc.],ProjectsDB[[#This Row],[Element Desc.]])&gt;0,"Found","Not Found")</f>
        <v>Found</v>
      </c>
    </row>
    <row r="5246" spans="2:20" x14ac:dyDescent="0.25">
      <c r="B5246" s="8" t="s">
        <v>10630</v>
      </c>
      <c r="C5246" s="9" t="s">
        <v>10266</v>
      </c>
      <c r="D5246" s="9" t="s">
        <v>10267</v>
      </c>
      <c r="E5246" s="10">
        <v>1</v>
      </c>
      <c r="F5246" s="15" t="s">
        <v>9868</v>
      </c>
      <c r="G5246" s="9" t="s">
        <v>37</v>
      </c>
      <c r="H5246" s="11"/>
      <c r="I5246" s="12">
        <v>430</v>
      </c>
      <c r="J5246" s="12">
        <v>430</v>
      </c>
      <c r="K5246" s="12"/>
      <c r="L5246" s="12">
        <f t="array" ref="L5246">IFERROR(LOOKUP(2^15,SEARCH({"40A","63A","80A","100A","125A","160A","200A","250A","400A","630A","800A","1000A","1250A","1600A","2000A","2500A","3200A","4000A","5000A","6300A"},UPPER(D5246)),{40,63,80,100,125,160,200,250,400,630,800,1000,1250,1600,2000,2500,3200,4000,5000,6300}),0)</f>
        <v>3200</v>
      </c>
      <c r="M5246" s="9" t="str">
        <f t="shared" si="406"/>
        <v>Elbow Edge</v>
      </c>
      <c r="N5246" s="9" t="str">
        <f t="shared" si="407"/>
        <v>CU</v>
      </c>
      <c r="O5246" s="13" t="str">
        <f t="shared" si="408"/>
        <v>Tin</v>
      </c>
      <c r="P5246" s="9" t="str">
        <f t="shared" si="409"/>
        <v>PET</v>
      </c>
      <c r="Q5246" s="9" t="str">
        <f t="shared" si="410"/>
        <v>5</v>
      </c>
      <c r="R52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46" s="14" t="str">
        <f>IF(ProjectsDB[[#This Row],[Item Type]]="Straight Plug-In",_xlfn.TEXTJOIN("-",TRUE,M5246&amp;"-"&amp;_xlfn.LET(_xlpm.txt,ProjectsDB[[#This Row],[Assembly]],_xlpm.pos,FIND("SP",_xlpm.txt),_xlpm.pre,LEFT(_xlpm.txt,_xlpm.pos-1),IF(RIGHT(_xlpm.pre,3)="123","3PL",IF(RIGHT(_xlpm.pre,2)="12","2PL",IF(RIGHT(_xlpm.pre,1)="1","1PL","3PL")))),N5246,O5246,P5246,Q5246&amp;"W",R5246),_xlfn.TEXTJOIN("-",TRUE,M5246,N5246,O5246,P5246,Q5246&amp;"W",R5246))</f>
        <v>Elbow Edge-CU-Tin-PET-5W-2</v>
      </c>
      <c r="T5246" s="14" t="str">
        <f>IF(COUNTIF(Cycletime[Element Desc.],ProjectsDB[[#This Row],[Element Desc.]])&gt;0,"Found","Not Found")</f>
        <v>Found</v>
      </c>
    </row>
    <row r="5247" spans="2:20" x14ac:dyDescent="0.25">
      <c r="B5247" s="8" t="s">
        <v>10631</v>
      </c>
      <c r="C5247" s="9" t="s">
        <v>10275</v>
      </c>
      <c r="D5247" s="9" t="s">
        <v>10276</v>
      </c>
      <c r="E5247" s="10">
        <v>1</v>
      </c>
      <c r="F5247" s="15" t="s">
        <v>9868</v>
      </c>
      <c r="G5247" s="9" t="s">
        <v>37</v>
      </c>
      <c r="H5247" s="11"/>
      <c r="I5247" s="12">
        <v>3000</v>
      </c>
      <c r="J5247" s="12"/>
      <c r="K5247" s="12"/>
      <c r="L5247" s="12">
        <f t="array" ref="L5247">IFERROR(LOOKUP(2^15,SEARCH({"40A","63A","80A","100A","125A","160A","200A","250A","400A","630A","800A","1000A","1250A","1600A","2000A","2500A","3200A","4000A","5000A","6300A"},UPPER(D5247)),{40,63,80,100,125,160,200,250,400,630,800,1000,1250,1600,2000,2500,3200,4000,5000,6300}),0)</f>
        <v>3200</v>
      </c>
      <c r="M5247" s="9" t="str">
        <f t="shared" si="406"/>
        <v>Straight Feeder</v>
      </c>
      <c r="N5247" s="9" t="str">
        <f t="shared" si="407"/>
        <v>CU</v>
      </c>
      <c r="O5247" s="13" t="str">
        <f t="shared" si="408"/>
        <v>Tin</v>
      </c>
      <c r="P5247" s="9" t="str">
        <f t="shared" si="409"/>
        <v>PET</v>
      </c>
      <c r="Q5247" s="9" t="str">
        <f t="shared" si="410"/>
        <v>5</v>
      </c>
      <c r="R52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47" s="14" t="str">
        <f>IF(ProjectsDB[[#This Row],[Item Type]]="Straight Plug-In",_xlfn.TEXTJOIN("-",TRUE,M5247&amp;"-"&amp;_xlfn.LET(_xlpm.txt,ProjectsDB[[#This Row],[Assembly]],_xlpm.pos,FIND("SP",_xlpm.txt),_xlpm.pre,LEFT(_xlpm.txt,_xlpm.pos-1),IF(RIGHT(_xlpm.pre,3)="123","3PL",IF(RIGHT(_xlpm.pre,2)="12","2PL",IF(RIGHT(_xlpm.pre,1)="1","1PL","3PL")))),N5247,O5247,P5247,Q5247&amp;"W",R5247),_xlfn.TEXTJOIN("-",TRUE,M5247,N5247,O5247,P5247,Q5247&amp;"W",R5247))</f>
        <v>Straight Feeder-CU-Tin-PET-5W-2</v>
      </c>
      <c r="T5247" s="14" t="str">
        <f>IF(COUNTIF(Cycletime[Element Desc.],ProjectsDB[[#This Row],[Element Desc.]])&gt;0,"Found","Not Found")</f>
        <v>Found</v>
      </c>
    </row>
    <row r="5248" spans="2:20" x14ac:dyDescent="0.25">
      <c r="B5248" s="8" t="s">
        <v>10632</v>
      </c>
      <c r="C5248" s="9" t="s">
        <v>10260</v>
      </c>
      <c r="D5248" s="9" t="s">
        <v>10261</v>
      </c>
      <c r="E5248" s="10">
        <v>1</v>
      </c>
      <c r="F5248" s="15" t="s">
        <v>9868</v>
      </c>
      <c r="G5248" s="9" t="s">
        <v>37</v>
      </c>
      <c r="H5248" s="11"/>
      <c r="I5248" s="12">
        <v>580</v>
      </c>
      <c r="J5248" s="12"/>
      <c r="K5248" s="12"/>
      <c r="L5248" s="12">
        <f t="array" ref="L5248">IFERROR(LOOKUP(2^15,SEARCH({"40A","63A","80A","100A","125A","160A","200A","250A","400A","630A","800A","1000A","1250A","1600A","2000A","2500A","3200A","4000A","5000A","6300A"},UPPER(D5248)),{40,63,80,100,125,160,200,250,400,630,800,1000,1250,1600,2000,2500,3200,4000,5000,6300}),0)</f>
        <v>3200</v>
      </c>
      <c r="M5248" s="9" t="str">
        <f t="shared" si="406"/>
        <v>Straight Feeder</v>
      </c>
      <c r="N5248" s="9" t="str">
        <f t="shared" si="407"/>
        <v>CU</v>
      </c>
      <c r="O5248" s="13" t="str">
        <f t="shared" si="408"/>
        <v>Tin</v>
      </c>
      <c r="P5248" s="9" t="str">
        <f t="shared" si="409"/>
        <v>PET</v>
      </c>
      <c r="Q5248" s="9" t="str">
        <f t="shared" si="410"/>
        <v>5</v>
      </c>
      <c r="R52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48" s="14" t="str">
        <f>IF(ProjectsDB[[#This Row],[Item Type]]="Straight Plug-In",_xlfn.TEXTJOIN("-",TRUE,M5248&amp;"-"&amp;_xlfn.LET(_xlpm.txt,ProjectsDB[[#This Row],[Assembly]],_xlpm.pos,FIND("SP",_xlpm.txt),_xlpm.pre,LEFT(_xlpm.txt,_xlpm.pos-1),IF(RIGHT(_xlpm.pre,3)="123","3PL",IF(RIGHT(_xlpm.pre,2)="12","2PL",IF(RIGHT(_xlpm.pre,1)="1","1PL","3PL")))),N5248,O5248,P5248,Q5248&amp;"W",R5248),_xlfn.TEXTJOIN("-",TRUE,M5248,N5248,O5248,P5248,Q5248&amp;"W",R5248))</f>
        <v>Straight Feeder-CU-Tin-PET-5W-2</v>
      </c>
      <c r="T5248" s="14" t="str">
        <f>IF(COUNTIF(Cycletime[Element Desc.],ProjectsDB[[#This Row],[Element Desc.]])&gt;0,"Found","Not Found")</f>
        <v>Found</v>
      </c>
    </row>
    <row r="5249" spans="2:20" x14ac:dyDescent="0.25">
      <c r="B5249" s="8" t="s">
        <v>10633</v>
      </c>
      <c r="C5249" s="9" t="s">
        <v>10257</v>
      </c>
      <c r="D5249" s="9" t="s">
        <v>10258</v>
      </c>
      <c r="E5249" s="10">
        <v>2</v>
      </c>
      <c r="F5249" s="15" t="s">
        <v>9868</v>
      </c>
      <c r="G5249" s="9" t="s">
        <v>37</v>
      </c>
      <c r="H5249" s="11"/>
      <c r="I5249" s="12">
        <v>425</v>
      </c>
      <c r="J5249" s="12"/>
      <c r="K5249" s="12"/>
      <c r="L5249" s="12">
        <f t="array" ref="L5249">IFERROR(LOOKUP(2^15,SEARCH({"40A","63A","80A","100A","125A","160A","200A","250A","400A","630A","800A","1000A","1250A","1600A","2000A","2500A","3200A","4000A","5000A","6300A"},UPPER(D5249)),{40,63,80,100,125,160,200,250,400,630,800,1000,1250,1600,2000,2500,3200,4000,5000,6300}),0)</f>
        <v>3200</v>
      </c>
      <c r="M5249" s="9" t="str">
        <f t="shared" si="406"/>
        <v>Flange Straight</v>
      </c>
      <c r="N5249" s="9" t="str">
        <f t="shared" si="407"/>
        <v>CU</v>
      </c>
      <c r="O5249" s="13" t="str">
        <f t="shared" si="408"/>
        <v>Tin</v>
      </c>
      <c r="P5249" s="9" t="str">
        <f t="shared" si="409"/>
        <v>PET</v>
      </c>
      <c r="Q5249" s="9" t="str">
        <f t="shared" si="410"/>
        <v>5</v>
      </c>
      <c r="R52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49" s="14" t="str">
        <f>IF(ProjectsDB[[#This Row],[Item Type]]="Straight Plug-In",_xlfn.TEXTJOIN("-",TRUE,M5249&amp;"-"&amp;_xlfn.LET(_xlpm.txt,ProjectsDB[[#This Row],[Assembly]],_xlpm.pos,FIND("SP",_xlpm.txt),_xlpm.pre,LEFT(_xlpm.txt,_xlpm.pos-1),IF(RIGHT(_xlpm.pre,3)="123","3PL",IF(RIGHT(_xlpm.pre,2)="12","2PL",IF(RIGHT(_xlpm.pre,1)="1","1PL","3PL")))),N5249,O5249,P5249,Q5249&amp;"W",R5249),_xlfn.TEXTJOIN("-",TRUE,M5249,N5249,O5249,P5249,Q5249&amp;"W",R5249))</f>
        <v>Flange Straight-CU-Tin-PET-5W-2</v>
      </c>
      <c r="T5249" s="14" t="str">
        <f>IF(COUNTIF(Cycletime[Element Desc.],ProjectsDB[[#This Row],[Element Desc.]])&gt;0,"Found","Not Found")</f>
        <v>Found</v>
      </c>
    </row>
    <row r="5250" spans="2:20" x14ac:dyDescent="0.25">
      <c r="B5250" s="8" t="s">
        <v>10634</v>
      </c>
      <c r="C5250" s="9" t="s">
        <v>10260</v>
      </c>
      <c r="D5250" s="9" t="s">
        <v>10261</v>
      </c>
      <c r="E5250" s="10">
        <v>1</v>
      </c>
      <c r="F5250" s="15" t="s">
        <v>9868</v>
      </c>
      <c r="G5250" s="9" t="s">
        <v>37</v>
      </c>
      <c r="H5250" s="11"/>
      <c r="I5250" s="12">
        <v>580</v>
      </c>
      <c r="J5250" s="12"/>
      <c r="K5250" s="12"/>
      <c r="L5250" s="12">
        <f t="array" ref="L5250">IFERROR(LOOKUP(2^15,SEARCH({"40A","63A","80A","100A","125A","160A","200A","250A","400A","630A","800A","1000A","1250A","1600A","2000A","2500A","3200A","4000A","5000A","6300A"},UPPER(D5250)),{40,63,80,100,125,160,200,250,400,630,800,1000,1250,1600,2000,2500,3200,4000,5000,6300}),0)</f>
        <v>3200</v>
      </c>
      <c r="M5250" s="9" t="str">
        <f t="shared" si="406"/>
        <v>Straight Feeder</v>
      </c>
      <c r="N5250" s="9" t="str">
        <f t="shared" si="407"/>
        <v>CU</v>
      </c>
      <c r="O5250" s="13" t="str">
        <f t="shared" si="408"/>
        <v>Tin</v>
      </c>
      <c r="P5250" s="9" t="str">
        <f t="shared" si="409"/>
        <v>PET</v>
      </c>
      <c r="Q5250" s="9" t="str">
        <f t="shared" si="410"/>
        <v>5</v>
      </c>
      <c r="R52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50" s="14" t="str">
        <f>IF(ProjectsDB[[#This Row],[Item Type]]="Straight Plug-In",_xlfn.TEXTJOIN("-",TRUE,M5250&amp;"-"&amp;_xlfn.LET(_xlpm.txt,ProjectsDB[[#This Row],[Assembly]],_xlpm.pos,FIND("SP",_xlpm.txt),_xlpm.pre,LEFT(_xlpm.txt,_xlpm.pos-1),IF(RIGHT(_xlpm.pre,3)="123","3PL",IF(RIGHT(_xlpm.pre,2)="12","2PL",IF(RIGHT(_xlpm.pre,1)="1","1PL","3PL")))),N5250,O5250,P5250,Q5250&amp;"W",R5250),_xlfn.TEXTJOIN("-",TRUE,M5250,N5250,O5250,P5250,Q5250&amp;"W",R5250))</f>
        <v>Straight Feeder-CU-Tin-PET-5W-2</v>
      </c>
      <c r="T5250" s="14" t="str">
        <f>IF(COUNTIF(Cycletime[Element Desc.],ProjectsDB[[#This Row],[Element Desc.]])&gt;0,"Found","Not Found")</f>
        <v>Found</v>
      </c>
    </row>
    <row r="5251" spans="2:20" x14ac:dyDescent="0.25">
      <c r="B5251" s="8" t="s">
        <v>10635</v>
      </c>
      <c r="C5251" s="9" t="s">
        <v>10269</v>
      </c>
      <c r="D5251" s="9" t="s">
        <v>10270</v>
      </c>
      <c r="E5251" s="10">
        <v>2</v>
      </c>
      <c r="F5251" s="15" t="s">
        <v>9868</v>
      </c>
      <c r="G5251" s="9" t="s">
        <v>37</v>
      </c>
      <c r="H5251" s="11"/>
      <c r="I5251" s="12">
        <v>300</v>
      </c>
      <c r="J5251" s="12">
        <v>300</v>
      </c>
      <c r="K5251" s="12"/>
      <c r="L5251" s="12">
        <f t="array" ref="L5251">IFERROR(LOOKUP(2^15,SEARCH({"40A","63A","80A","100A","125A","160A","200A","250A","400A","630A","800A","1000A","1250A","1600A","2000A","2500A","3200A","4000A","5000A","6300A"},UPPER(D5251)),{40,63,80,100,125,160,200,250,400,630,800,1000,1250,1600,2000,2500,3200,4000,5000,6300}),0)</f>
        <v>3200</v>
      </c>
      <c r="M5251" s="9" t="str">
        <f t="shared" si="406"/>
        <v>Elbow Flat</v>
      </c>
      <c r="N5251" s="9" t="str">
        <f t="shared" si="407"/>
        <v>CU</v>
      </c>
      <c r="O5251" s="13" t="str">
        <f t="shared" si="408"/>
        <v>Tin</v>
      </c>
      <c r="P5251" s="9" t="str">
        <f t="shared" si="409"/>
        <v>PET</v>
      </c>
      <c r="Q5251" s="9" t="str">
        <f t="shared" si="410"/>
        <v>5</v>
      </c>
      <c r="R52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51" s="14" t="str">
        <f>IF(ProjectsDB[[#This Row],[Item Type]]="Straight Plug-In",_xlfn.TEXTJOIN("-",TRUE,M5251&amp;"-"&amp;_xlfn.LET(_xlpm.txt,ProjectsDB[[#This Row],[Assembly]],_xlpm.pos,FIND("SP",_xlpm.txt),_xlpm.pre,LEFT(_xlpm.txt,_xlpm.pos-1),IF(RIGHT(_xlpm.pre,3)="123","3PL",IF(RIGHT(_xlpm.pre,2)="12","2PL",IF(RIGHT(_xlpm.pre,1)="1","1PL","3PL")))),N5251,O5251,P5251,Q5251&amp;"W",R5251),_xlfn.TEXTJOIN("-",TRUE,M5251,N5251,O5251,P5251,Q5251&amp;"W",R5251))</f>
        <v>Elbow Flat-CU-Tin-PET-5W-2</v>
      </c>
      <c r="T5251" s="14" t="str">
        <f>IF(COUNTIF(Cycletime[Element Desc.],ProjectsDB[[#This Row],[Element Desc.]])&gt;0,"Found","Not Found")</f>
        <v>Found</v>
      </c>
    </row>
    <row r="5252" spans="2:20" x14ac:dyDescent="0.25">
      <c r="B5252" s="8" t="s">
        <v>10636</v>
      </c>
      <c r="C5252" s="9" t="s">
        <v>10525</v>
      </c>
      <c r="D5252" s="9" t="s">
        <v>10526</v>
      </c>
      <c r="E5252" s="10">
        <v>1</v>
      </c>
      <c r="F5252" s="15" t="s">
        <v>9868</v>
      </c>
      <c r="G5252" s="9" t="s">
        <v>37</v>
      </c>
      <c r="H5252" s="11"/>
      <c r="I5252" s="12">
        <v>2300</v>
      </c>
      <c r="J5252" s="12"/>
      <c r="K5252" s="12"/>
      <c r="L5252" s="12">
        <f t="array" ref="L5252">IFERROR(LOOKUP(2^15,SEARCH({"40A","63A","80A","100A","125A","160A","200A","250A","400A","630A","800A","1000A","1250A","1600A","2000A","2500A","3200A","4000A","5000A","6300A"},UPPER(D5252)),{40,63,80,100,125,160,200,250,400,630,800,1000,1250,1600,2000,2500,3200,4000,5000,6300}),0)</f>
        <v>3200</v>
      </c>
      <c r="M5252" s="9" t="str">
        <f t="shared" ref="M5252:M5315" si="411">_xlfn.LET(_xlpm.d,UPPER(TRIM(SUBSTITUTE(SUBSTITUTE(D5252,CHAR(160),"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252" s="9" t="str">
        <f t="shared" ref="N5252:N5315" si="412">IF(ISNUMBER(SEARCH("CU",D5252)),"CU",IF(ISNUMBER(SEARCH("AL",D5252)),"AL",IF(ISNUMBER(SEARCH("Copper",D5252)),"CU","SH")))</f>
        <v>CU</v>
      </c>
      <c r="O5252" s="13" t="str">
        <f t="shared" ref="O5252:O5315" si="413">IF(ISNUMBER(SEARCH("Silver",D5252)),"Silver",IF(ISNUMBER(SEARCH("Tin",D5252)),"Tin","None"))</f>
        <v>Tin</v>
      </c>
      <c r="P5252" s="9" t="str">
        <f t="shared" ref="P5252:P5315" si="414">IF(ISNUMBER(SEARCH("Epoxy",D5252)),"Epoxy",IF(ISNUMBER(SEARCH("PET",D5252)),"PET","None"))</f>
        <v>PET</v>
      </c>
      <c r="Q5252" s="9" t="str">
        <f t="shared" ref="Q5252:Q5315" si="415">IF(ISNUMBER(SEARCH("3-Wire",D5252)),"3",IF(ISNUMBER(SEARCH("4-Wire",D5252)),"4",IF(ISNUMBER(SEARCH("5-Wire",D5252)),"5",IF(ISNUMBER(SEARCH("6-Wire",D5252)),"6","0"))))</f>
        <v>5</v>
      </c>
      <c r="R52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52" s="14" t="str">
        <f>IF(ProjectsDB[[#This Row],[Item Type]]="Straight Plug-In",_xlfn.TEXTJOIN("-",TRUE,M5252&amp;"-"&amp;_xlfn.LET(_xlpm.txt,ProjectsDB[[#This Row],[Assembly]],_xlpm.pos,FIND("SP",_xlpm.txt),_xlpm.pre,LEFT(_xlpm.txt,_xlpm.pos-1),IF(RIGHT(_xlpm.pre,3)="123","3PL",IF(RIGHT(_xlpm.pre,2)="12","2PL",IF(RIGHT(_xlpm.pre,1)="1","1PL","3PL")))),N5252,O5252,P5252,Q5252&amp;"W",R5252),_xlfn.TEXTJOIN("-",TRUE,M5252,N5252,O5252,P5252,Q5252&amp;"W",R5252))</f>
        <v>Straight Feeder-CU-Tin-PET-5W-2</v>
      </c>
      <c r="T5252" s="14" t="str">
        <f>IF(COUNTIF(Cycletime[Element Desc.],ProjectsDB[[#This Row],[Element Desc.]])&gt;0,"Found","Not Found")</f>
        <v>Found</v>
      </c>
    </row>
    <row r="5253" spans="2:20" x14ac:dyDescent="0.25">
      <c r="B5253" s="8" t="s">
        <v>10637</v>
      </c>
      <c r="C5253" s="9" t="s">
        <v>10263</v>
      </c>
      <c r="D5253" s="9" t="s">
        <v>10264</v>
      </c>
      <c r="E5253" s="10">
        <v>5</v>
      </c>
      <c r="F5253" s="15" t="s">
        <v>9868</v>
      </c>
      <c r="G5253" s="9" t="s">
        <v>37</v>
      </c>
      <c r="H5253" s="11"/>
      <c r="I5253" s="12"/>
      <c r="J5253" s="12"/>
      <c r="K5253" s="12"/>
      <c r="L5253" s="12">
        <f t="array" ref="L5253">IFERROR(LOOKUP(2^15,SEARCH({"40A","63A","80A","100A","125A","160A","200A","250A","400A","630A","800A","1000A","1250A","1600A","2000A","2500A","3200A","4000A","5000A","6300A"},UPPER(D5253)),{40,63,80,100,125,160,200,250,400,630,800,1000,1250,1600,2000,2500,3200,4000,5000,6300}),0)</f>
        <v>3200</v>
      </c>
      <c r="M5253" s="9" t="str">
        <f t="shared" si="411"/>
        <v>Joint Pack</v>
      </c>
      <c r="N5253" s="9" t="str">
        <f t="shared" si="412"/>
        <v>CU</v>
      </c>
      <c r="O5253" s="13" t="str">
        <f t="shared" si="413"/>
        <v>Tin</v>
      </c>
      <c r="P5253" s="9" t="str">
        <f t="shared" si="414"/>
        <v>None</v>
      </c>
      <c r="Q5253" s="9" t="str">
        <f t="shared" si="415"/>
        <v>5</v>
      </c>
      <c r="R52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53" s="14" t="str">
        <f>IF(ProjectsDB[[#This Row],[Item Type]]="Straight Plug-In",_xlfn.TEXTJOIN("-",TRUE,M5253&amp;"-"&amp;_xlfn.LET(_xlpm.txt,ProjectsDB[[#This Row],[Assembly]],_xlpm.pos,FIND("SP",_xlpm.txt),_xlpm.pre,LEFT(_xlpm.txt,_xlpm.pos-1),IF(RIGHT(_xlpm.pre,3)="123","3PL",IF(RIGHT(_xlpm.pre,2)="12","2PL",IF(RIGHT(_xlpm.pre,1)="1","1PL","3PL")))),N5253,O5253,P5253,Q5253&amp;"W",R5253),_xlfn.TEXTJOIN("-",TRUE,M5253,N5253,O5253,P5253,Q5253&amp;"W",R5253))</f>
        <v>Joint Pack-CU-Tin-None-5W-2</v>
      </c>
      <c r="T5253" s="14" t="str">
        <f>IF(COUNTIF(Cycletime[Element Desc.],ProjectsDB[[#This Row],[Element Desc.]])&gt;0,"Found","Not Found")</f>
        <v>Found</v>
      </c>
    </row>
    <row r="5254" spans="2:20" x14ac:dyDescent="0.25">
      <c r="B5254" s="8" t="s">
        <v>10638</v>
      </c>
      <c r="C5254" s="9" t="s">
        <v>10257</v>
      </c>
      <c r="D5254" s="9" t="s">
        <v>10258</v>
      </c>
      <c r="E5254" s="10">
        <v>2</v>
      </c>
      <c r="F5254" s="15" t="s">
        <v>9868</v>
      </c>
      <c r="G5254" s="9" t="s">
        <v>37</v>
      </c>
      <c r="H5254" s="11"/>
      <c r="I5254" s="12">
        <v>425</v>
      </c>
      <c r="J5254" s="12"/>
      <c r="K5254" s="12"/>
      <c r="L5254" s="12">
        <f t="array" ref="L5254">IFERROR(LOOKUP(2^15,SEARCH({"40A","63A","80A","100A","125A","160A","200A","250A","400A","630A","800A","1000A","1250A","1600A","2000A","2500A","3200A","4000A","5000A","6300A"},UPPER(D5254)),{40,63,80,100,125,160,200,250,400,630,800,1000,1250,1600,2000,2500,3200,4000,5000,6300}),0)</f>
        <v>3200</v>
      </c>
      <c r="M5254" s="9" t="str">
        <f t="shared" si="411"/>
        <v>Flange Straight</v>
      </c>
      <c r="N5254" s="9" t="str">
        <f t="shared" si="412"/>
        <v>CU</v>
      </c>
      <c r="O5254" s="13" t="str">
        <f t="shared" si="413"/>
        <v>Tin</v>
      </c>
      <c r="P5254" s="9" t="str">
        <f t="shared" si="414"/>
        <v>PET</v>
      </c>
      <c r="Q5254" s="9" t="str">
        <f t="shared" si="415"/>
        <v>5</v>
      </c>
      <c r="R52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54" s="14" t="str">
        <f>IF(ProjectsDB[[#This Row],[Item Type]]="Straight Plug-In",_xlfn.TEXTJOIN("-",TRUE,M5254&amp;"-"&amp;_xlfn.LET(_xlpm.txt,ProjectsDB[[#This Row],[Assembly]],_xlpm.pos,FIND("SP",_xlpm.txt),_xlpm.pre,LEFT(_xlpm.txt,_xlpm.pos-1),IF(RIGHT(_xlpm.pre,3)="123","3PL",IF(RIGHT(_xlpm.pre,2)="12","2PL",IF(RIGHT(_xlpm.pre,1)="1","1PL","3PL")))),N5254,O5254,P5254,Q5254&amp;"W",R5254),_xlfn.TEXTJOIN("-",TRUE,M5254,N5254,O5254,P5254,Q5254&amp;"W",R5254))</f>
        <v>Flange Straight-CU-Tin-PET-5W-2</v>
      </c>
      <c r="T5254" s="14" t="str">
        <f>IF(COUNTIF(Cycletime[Element Desc.],ProjectsDB[[#This Row],[Element Desc.]])&gt;0,"Found","Not Found")</f>
        <v>Found</v>
      </c>
    </row>
    <row r="5255" spans="2:20" x14ac:dyDescent="0.25">
      <c r="B5255" s="8" t="s">
        <v>10639</v>
      </c>
      <c r="C5255" s="9" t="s">
        <v>10263</v>
      </c>
      <c r="D5255" s="9" t="s">
        <v>10264</v>
      </c>
      <c r="E5255" s="10">
        <v>3</v>
      </c>
      <c r="F5255" s="15" t="s">
        <v>9868</v>
      </c>
      <c r="G5255" s="9" t="s">
        <v>37</v>
      </c>
      <c r="H5255" s="11"/>
      <c r="I5255" s="12"/>
      <c r="J5255" s="12"/>
      <c r="K5255" s="12"/>
      <c r="L5255" s="12">
        <f t="array" ref="L5255">IFERROR(LOOKUP(2^15,SEARCH({"40A","63A","80A","100A","125A","160A","200A","250A","400A","630A","800A","1000A","1250A","1600A","2000A","2500A","3200A","4000A","5000A","6300A"},UPPER(D5255)),{40,63,80,100,125,160,200,250,400,630,800,1000,1250,1600,2000,2500,3200,4000,5000,6300}),0)</f>
        <v>3200</v>
      </c>
      <c r="M5255" s="9" t="str">
        <f t="shared" si="411"/>
        <v>Joint Pack</v>
      </c>
      <c r="N5255" s="9" t="str">
        <f t="shared" si="412"/>
        <v>CU</v>
      </c>
      <c r="O5255" s="13" t="str">
        <f t="shared" si="413"/>
        <v>Tin</v>
      </c>
      <c r="P5255" s="9" t="str">
        <f t="shared" si="414"/>
        <v>None</v>
      </c>
      <c r="Q5255" s="9" t="str">
        <f t="shared" si="415"/>
        <v>5</v>
      </c>
      <c r="R52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55" s="14" t="str">
        <f>IF(ProjectsDB[[#This Row],[Item Type]]="Straight Plug-In",_xlfn.TEXTJOIN("-",TRUE,M5255&amp;"-"&amp;_xlfn.LET(_xlpm.txt,ProjectsDB[[#This Row],[Assembly]],_xlpm.pos,FIND("SP",_xlpm.txt),_xlpm.pre,LEFT(_xlpm.txt,_xlpm.pos-1),IF(RIGHT(_xlpm.pre,3)="123","3PL",IF(RIGHT(_xlpm.pre,2)="12","2PL",IF(RIGHT(_xlpm.pre,1)="1","1PL","3PL")))),N5255,O5255,P5255,Q5255&amp;"W",R5255),_xlfn.TEXTJOIN("-",TRUE,M5255,N5255,O5255,P5255,Q5255&amp;"W",R5255))</f>
        <v>Joint Pack-CU-Tin-None-5W-2</v>
      </c>
      <c r="T5255" s="14" t="str">
        <f>IF(COUNTIF(Cycletime[Element Desc.],ProjectsDB[[#This Row],[Element Desc.]])&gt;0,"Found","Not Found")</f>
        <v>Found</v>
      </c>
    </row>
    <row r="5256" spans="2:20" x14ac:dyDescent="0.25">
      <c r="B5256" s="8" t="s">
        <v>10640</v>
      </c>
      <c r="C5256" s="9" t="s">
        <v>10530</v>
      </c>
      <c r="D5256" s="9" t="s">
        <v>10531</v>
      </c>
      <c r="E5256" s="10">
        <v>1</v>
      </c>
      <c r="F5256" s="15" t="s">
        <v>9868</v>
      </c>
      <c r="G5256" s="9" t="s">
        <v>37</v>
      </c>
      <c r="H5256" s="11"/>
      <c r="I5256" s="12">
        <v>635</v>
      </c>
      <c r="J5256" s="12">
        <v>430</v>
      </c>
      <c r="K5256" s="12"/>
      <c r="L5256" s="12">
        <f t="array" ref="L5256">IFERROR(LOOKUP(2^15,SEARCH({"40A","63A","80A","100A","125A","160A","200A","250A","400A","630A","800A","1000A","1250A","1600A","2000A","2500A","3200A","4000A","5000A","6300A"},UPPER(D5256)),{40,63,80,100,125,160,200,250,400,630,800,1000,1250,1600,2000,2500,3200,4000,5000,6300}),0)</f>
        <v>3200</v>
      </c>
      <c r="M5256" s="9" t="str">
        <f t="shared" si="411"/>
        <v>Elbow Edge</v>
      </c>
      <c r="N5256" s="9" t="str">
        <f t="shared" si="412"/>
        <v>CU</v>
      </c>
      <c r="O5256" s="13" t="str">
        <f t="shared" si="413"/>
        <v>Tin</v>
      </c>
      <c r="P5256" s="9" t="str">
        <f t="shared" si="414"/>
        <v>PET</v>
      </c>
      <c r="Q5256" s="9" t="str">
        <f t="shared" si="415"/>
        <v>5</v>
      </c>
      <c r="R52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56" s="14" t="str">
        <f>IF(ProjectsDB[[#This Row],[Item Type]]="Straight Plug-In",_xlfn.TEXTJOIN("-",TRUE,M5256&amp;"-"&amp;_xlfn.LET(_xlpm.txt,ProjectsDB[[#This Row],[Assembly]],_xlpm.pos,FIND("SP",_xlpm.txt),_xlpm.pre,LEFT(_xlpm.txt,_xlpm.pos-1),IF(RIGHT(_xlpm.pre,3)="123","3PL",IF(RIGHT(_xlpm.pre,2)="12","2PL",IF(RIGHT(_xlpm.pre,1)="1","1PL","3PL")))),N5256,O5256,P5256,Q5256&amp;"W",R5256),_xlfn.TEXTJOIN("-",TRUE,M5256,N5256,O5256,P5256,Q5256&amp;"W",R5256))</f>
        <v>Elbow Edge-CU-Tin-PET-5W-2</v>
      </c>
      <c r="T5256" s="14" t="str">
        <f>IF(COUNTIF(Cycletime[Element Desc.],ProjectsDB[[#This Row],[Element Desc.]])&gt;0,"Found","Not Found")</f>
        <v>Found</v>
      </c>
    </row>
    <row r="5257" spans="2:20" x14ac:dyDescent="0.25">
      <c r="B5257" s="8" t="s">
        <v>10641</v>
      </c>
      <c r="C5257" s="9" t="s">
        <v>10533</v>
      </c>
      <c r="D5257" s="9" t="s">
        <v>10534</v>
      </c>
      <c r="E5257" s="10">
        <v>1</v>
      </c>
      <c r="F5257" s="15" t="s">
        <v>9868</v>
      </c>
      <c r="G5257" s="9" t="s">
        <v>37</v>
      </c>
      <c r="H5257" s="11"/>
      <c r="I5257" s="12">
        <v>430</v>
      </c>
      <c r="J5257" s="12">
        <v>835</v>
      </c>
      <c r="K5257" s="12"/>
      <c r="L5257" s="12">
        <f t="array" ref="L5257">IFERROR(LOOKUP(2^15,SEARCH({"40A","63A","80A","100A","125A","160A","200A","250A","400A","630A","800A","1000A","1250A","1600A","2000A","2500A","3200A","4000A","5000A","6300A"},UPPER(D5257)),{40,63,80,100,125,160,200,250,400,630,800,1000,1250,1600,2000,2500,3200,4000,5000,6300}),0)</f>
        <v>3200</v>
      </c>
      <c r="M5257" s="9" t="str">
        <f t="shared" si="411"/>
        <v>Elbow Edge</v>
      </c>
      <c r="N5257" s="9" t="str">
        <f t="shared" si="412"/>
        <v>CU</v>
      </c>
      <c r="O5257" s="13" t="str">
        <f t="shared" si="413"/>
        <v>Tin</v>
      </c>
      <c r="P5257" s="9" t="str">
        <f t="shared" si="414"/>
        <v>PET</v>
      </c>
      <c r="Q5257" s="9" t="str">
        <f t="shared" si="415"/>
        <v>5</v>
      </c>
      <c r="R52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57" s="14" t="str">
        <f>IF(ProjectsDB[[#This Row],[Item Type]]="Straight Plug-In",_xlfn.TEXTJOIN("-",TRUE,M5257&amp;"-"&amp;_xlfn.LET(_xlpm.txt,ProjectsDB[[#This Row],[Assembly]],_xlpm.pos,FIND("SP",_xlpm.txt),_xlpm.pre,LEFT(_xlpm.txt,_xlpm.pos-1),IF(RIGHT(_xlpm.pre,3)="123","3PL",IF(RIGHT(_xlpm.pre,2)="12","2PL",IF(RIGHT(_xlpm.pre,1)="1","1PL","3PL")))),N5257,O5257,P5257,Q5257&amp;"W",R5257),_xlfn.TEXTJOIN("-",TRUE,M5257,N5257,O5257,P5257,Q5257&amp;"W",R5257))</f>
        <v>Elbow Edge-CU-Tin-PET-5W-2</v>
      </c>
      <c r="T5257" s="14" t="str">
        <f>IF(COUNTIF(Cycletime[Element Desc.],ProjectsDB[[#This Row],[Element Desc.]])&gt;0,"Found","Not Found")</f>
        <v>Found</v>
      </c>
    </row>
    <row r="5258" spans="2:20" x14ac:dyDescent="0.25">
      <c r="B5258" s="8" t="s">
        <v>10642</v>
      </c>
      <c r="C5258" s="9" t="s">
        <v>10304</v>
      </c>
      <c r="D5258" s="9" t="s">
        <v>10305</v>
      </c>
      <c r="E5258" s="10">
        <v>1</v>
      </c>
      <c r="F5258" s="15" t="s">
        <v>9868</v>
      </c>
      <c r="G5258" s="9" t="s">
        <v>37</v>
      </c>
      <c r="H5258" s="11"/>
      <c r="I5258" s="12">
        <v>430</v>
      </c>
      <c r="J5258" s="12">
        <v>430</v>
      </c>
      <c r="K5258" s="12"/>
      <c r="L5258" s="12">
        <f t="array" ref="L5258">IFERROR(LOOKUP(2^15,SEARCH({"40A","63A","80A","100A","125A","160A","200A","250A","400A","630A","800A","1000A","1250A","1600A","2000A","2500A","3200A","4000A","5000A","6300A"},UPPER(D5258)),{40,63,80,100,125,160,200,250,400,630,800,1000,1250,1600,2000,2500,3200,4000,5000,6300}),0)</f>
        <v>3200</v>
      </c>
      <c r="M5258" s="9" t="str">
        <f t="shared" si="411"/>
        <v>Elbow Edge</v>
      </c>
      <c r="N5258" s="9" t="str">
        <f t="shared" si="412"/>
        <v>CU</v>
      </c>
      <c r="O5258" s="13" t="str">
        <f t="shared" si="413"/>
        <v>Tin</v>
      </c>
      <c r="P5258" s="9" t="str">
        <f t="shared" si="414"/>
        <v>PET</v>
      </c>
      <c r="Q5258" s="9" t="str">
        <f t="shared" si="415"/>
        <v>5</v>
      </c>
      <c r="R52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58" s="14" t="str">
        <f>IF(ProjectsDB[[#This Row],[Item Type]]="Straight Plug-In",_xlfn.TEXTJOIN("-",TRUE,M5258&amp;"-"&amp;_xlfn.LET(_xlpm.txt,ProjectsDB[[#This Row],[Assembly]],_xlpm.pos,FIND("SP",_xlpm.txt),_xlpm.pre,LEFT(_xlpm.txt,_xlpm.pos-1),IF(RIGHT(_xlpm.pre,3)="123","3PL",IF(RIGHT(_xlpm.pre,2)="12","2PL",IF(RIGHT(_xlpm.pre,1)="1","1PL","3PL")))),N5258,O5258,P5258,Q5258&amp;"W",R5258),_xlfn.TEXTJOIN("-",TRUE,M5258,N5258,O5258,P5258,Q5258&amp;"W",R5258))</f>
        <v>Elbow Edge-CU-Tin-PET-5W-2</v>
      </c>
      <c r="T5258" s="14" t="str">
        <f>IF(COUNTIF(Cycletime[Element Desc.],ProjectsDB[[#This Row],[Element Desc.]])&gt;0,"Found","Not Found")</f>
        <v>Found</v>
      </c>
    </row>
    <row r="5259" spans="2:20" x14ac:dyDescent="0.25">
      <c r="B5259" s="8" t="s">
        <v>10643</v>
      </c>
      <c r="C5259" s="9" t="s">
        <v>10313</v>
      </c>
      <c r="D5259" s="9" t="s">
        <v>10314</v>
      </c>
      <c r="E5259" s="10">
        <v>6</v>
      </c>
      <c r="F5259" s="15" t="s">
        <v>9868</v>
      </c>
      <c r="G5259" s="9" t="s">
        <v>37</v>
      </c>
      <c r="H5259" s="11"/>
      <c r="I5259" s="12"/>
      <c r="J5259" s="12"/>
      <c r="K5259" s="12"/>
      <c r="L5259" s="12">
        <f t="array" ref="L5259">IFERROR(LOOKUP(2^15,SEARCH({"40A","63A","80A","100A","125A","160A","200A","250A","400A","630A","800A","1000A","1250A","1600A","2000A","2500A","3200A","4000A","5000A","6300A"},UPPER(D5259)),{40,63,80,100,125,160,200,250,400,630,800,1000,1250,1600,2000,2500,3200,4000,5000,6300}),0)</f>
        <v>3200</v>
      </c>
      <c r="M5259" s="9" t="str">
        <f t="shared" si="411"/>
        <v>Joint Pack</v>
      </c>
      <c r="N5259" s="9" t="str">
        <f t="shared" si="412"/>
        <v>CU</v>
      </c>
      <c r="O5259" s="13" t="str">
        <f t="shared" si="413"/>
        <v>Tin</v>
      </c>
      <c r="P5259" s="9" t="str">
        <f t="shared" si="414"/>
        <v>None</v>
      </c>
      <c r="Q5259" s="9" t="str">
        <f t="shared" si="415"/>
        <v>5</v>
      </c>
      <c r="R52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59" s="14" t="str">
        <f>IF(ProjectsDB[[#This Row],[Item Type]]="Straight Plug-In",_xlfn.TEXTJOIN("-",TRUE,M5259&amp;"-"&amp;_xlfn.LET(_xlpm.txt,ProjectsDB[[#This Row],[Assembly]],_xlpm.pos,FIND("SP",_xlpm.txt),_xlpm.pre,LEFT(_xlpm.txt,_xlpm.pos-1),IF(RIGHT(_xlpm.pre,3)="123","3PL",IF(RIGHT(_xlpm.pre,2)="12","2PL",IF(RIGHT(_xlpm.pre,1)="1","1PL","3PL")))),N5259,O5259,P5259,Q5259&amp;"W",R5259),_xlfn.TEXTJOIN("-",TRUE,M5259,N5259,O5259,P5259,Q5259&amp;"W",R5259))</f>
        <v>Joint Pack-CU-Tin-None-5W-2</v>
      </c>
      <c r="T5259" s="14" t="str">
        <f>IF(COUNTIF(Cycletime[Element Desc.],ProjectsDB[[#This Row],[Element Desc.]])&gt;0,"Found","Not Found")</f>
        <v>Found</v>
      </c>
    </row>
    <row r="5260" spans="2:20" x14ac:dyDescent="0.25">
      <c r="B5260" s="8" t="s">
        <v>10644</v>
      </c>
      <c r="C5260" s="9" t="s">
        <v>10295</v>
      </c>
      <c r="D5260" s="9" t="s">
        <v>10296</v>
      </c>
      <c r="E5260" s="10">
        <v>1</v>
      </c>
      <c r="F5260" s="15" t="s">
        <v>9868</v>
      </c>
      <c r="G5260" s="9" t="s">
        <v>37</v>
      </c>
      <c r="H5260" s="11"/>
      <c r="I5260" s="12">
        <v>3000</v>
      </c>
      <c r="J5260" s="12"/>
      <c r="K5260" s="12"/>
      <c r="L5260" s="12">
        <f t="array" ref="L5260">IFERROR(LOOKUP(2^15,SEARCH({"40A","63A","80A","100A","125A","160A","200A","250A","400A","630A","800A","1000A","1250A","1600A","2000A","2500A","3200A","4000A","5000A","6300A"},UPPER(D5260)),{40,63,80,100,125,160,200,250,400,630,800,1000,1250,1600,2000,2500,3200,4000,5000,6300}),0)</f>
        <v>3200</v>
      </c>
      <c r="M5260" s="9" t="str">
        <f t="shared" si="411"/>
        <v>Straight Feeder</v>
      </c>
      <c r="N5260" s="9" t="str">
        <f t="shared" si="412"/>
        <v>CU</v>
      </c>
      <c r="O5260" s="13" t="str">
        <f t="shared" si="413"/>
        <v>Tin</v>
      </c>
      <c r="P5260" s="9" t="str">
        <f t="shared" si="414"/>
        <v>PET</v>
      </c>
      <c r="Q5260" s="9" t="str">
        <f t="shared" si="415"/>
        <v>5</v>
      </c>
      <c r="R52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60" s="14" t="str">
        <f>IF(ProjectsDB[[#This Row],[Item Type]]="Straight Plug-In",_xlfn.TEXTJOIN("-",TRUE,M5260&amp;"-"&amp;_xlfn.LET(_xlpm.txt,ProjectsDB[[#This Row],[Assembly]],_xlpm.pos,FIND("SP",_xlpm.txt),_xlpm.pre,LEFT(_xlpm.txt,_xlpm.pos-1),IF(RIGHT(_xlpm.pre,3)="123","3PL",IF(RIGHT(_xlpm.pre,2)="12","2PL",IF(RIGHT(_xlpm.pre,1)="1","1PL","3PL")))),N5260,O5260,P5260,Q5260&amp;"W",R5260),_xlfn.TEXTJOIN("-",TRUE,M5260,N5260,O5260,P5260,Q5260&amp;"W",R5260))</f>
        <v>Straight Feeder-CU-Tin-PET-5W-2</v>
      </c>
      <c r="T5260" s="14" t="str">
        <f>IF(COUNTIF(Cycletime[Element Desc.],ProjectsDB[[#This Row],[Element Desc.]])&gt;0,"Found","Not Found")</f>
        <v>Found</v>
      </c>
    </row>
    <row r="5261" spans="2:20" x14ac:dyDescent="0.25">
      <c r="B5261" s="8" t="s">
        <v>10645</v>
      </c>
      <c r="C5261" s="9" t="s">
        <v>10310</v>
      </c>
      <c r="D5261" s="9" t="s">
        <v>10311</v>
      </c>
      <c r="E5261" s="10">
        <v>2</v>
      </c>
      <c r="F5261" s="15" t="s">
        <v>9868</v>
      </c>
      <c r="G5261" s="9" t="s">
        <v>37</v>
      </c>
      <c r="H5261" s="11"/>
      <c r="I5261" s="12">
        <v>425</v>
      </c>
      <c r="J5261" s="12"/>
      <c r="K5261" s="12"/>
      <c r="L5261" s="12">
        <f t="array" ref="L5261">IFERROR(LOOKUP(2^15,SEARCH({"40A","63A","80A","100A","125A","160A","200A","250A","400A","630A","800A","1000A","1250A","1600A","2000A","2500A","3200A","4000A","5000A","6300A"},UPPER(D5261)),{40,63,80,100,125,160,200,250,400,630,800,1000,1250,1600,2000,2500,3200,4000,5000,6300}),0)</f>
        <v>3200</v>
      </c>
      <c r="M5261" s="9" t="str">
        <f t="shared" si="411"/>
        <v>Flange Straight</v>
      </c>
      <c r="N5261" s="9" t="str">
        <f t="shared" si="412"/>
        <v>CU</v>
      </c>
      <c r="O5261" s="13" t="str">
        <f t="shared" si="413"/>
        <v>Tin</v>
      </c>
      <c r="P5261" s="9" t="str">
        <f t="shared" si="414"/>
        <v>PET</v>
      </c>
      <c r="Q5261" s="9" t="str">
        <f t="shared" si="415"/>
        <v>5</v>
      </c>
      <c r="R52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61" s="14" t="str">
        <f>IF(ProjectsDB[[#This Row],[Item Type]]="Straight Plug-In",_xlfn.TEXTJOIN("-",TRUE,M5261&amp;"-"&amp;_xlfn.LET(_xlpm.txt,ProjectsDB[[#This Row],[Assembly]],_xlpm.pos,FIND("SP",_xlpm.txt),_xlpm.pre,LEFT(_xlpm.txt,_xlpm.pos-1),IF(RIGHT(_xlpm.pre,3)="123","3PL",IF(RIGHT(_xlpm.pre,2)="12","2PL",IF(RIGHT(_xlpm.pre,1)="1","1PL","3PL")))),N5261,O5261,P5261,Q5261&amp;"W",R5261),_xlfn.TEXTJOIN("-",TRUE,M5261,N5261,O5261,P5261,Q5261&amp;"W",R5261))</f>
        <v>Flange Straight-CU-Tin-PET-5W-2</v>
      </c>
      <c r="T5261" s="14" t="str">
        <f>IF(COUNTIF(Cycletime[Element Desc.],ProjectsDB[[#This Row],[Element Desc.]])&gt;0,"Found","Not Found")</f>
        <v>Found</v>
      </c>
    </row>
    <row r="5262" spans="2:20" x14ac:dyDescent="0.25">
      <c r="B5262" s="8" t="s">
        <v>10646</v>
      </c>
      <c r="C5262" s="9" t="s">
        <v>10538</v>
      </c>
      <c r="D5262" s="9" t="s">
        <v>10539</v>
      </c>
      <c r="E5262" s="10">
        <v>1</v>
      </c>
      <c r="F5262" s="15" t="s">
        <v>9868</v>
      </c>
      <c r="G5262" s="9" t="s">
        <v>37</v>
      </c>
      <c r="H5262" s="11"/>
      <c r="I5262" s="12">
        <v>1500</v>
      </c>
      <c r="J5262" s="12"/>
      <c r="K5262" s="12"/>
      <c r="L5262" s="12">
        <f t="array" ref="L5262">IFERROR(LOOKUP(2^15,SEARCH({"40A","63A","80A","100A","125A","160A","200A","250A","400A","630A","800A","1000A","1250A","1600A","2000A","2500A","3200A","4000A","5000A","6300A"},UPPER(D5262)),{40,63,80,100,125,160,200,250,400,630,800,1000,1250,1600,2000,2500,3200,4000,5000,6300}),0)</f>
        <v>3200</v>
      </c>
      <c r="M5262" s="9" t="str">
        <f t="shared" si="411"/>
        <v>Straight Feeder</v>
      </c>
      <c r="N5262" s="9" t="str">
        <f t="shared" si="412"/>
        <v>CU</v>
      </c>
      <c r="O5262" s="13" t="str">
        <f t="shared" si="413"/>
        <v>Tin</v>
      </c>
      <c r="P5262" s="9" t="str">
        <f t="shared" si="414"/>
        <v>PET</v>
      </c>
      <c r="Q5262" s="9" t="str">
        <f t="shared" si="415"/>
        <v>5</v>
      </c>
      <c r="R52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62" s="14" t="str">
        <f>IF(ProjectsDB[[#This Row],[Item Type]]="Straight Plug-In",_xlfn.TEXTJOIN("-",TRUE,M5262&amp;"-"&amp;_xlfn.LET(_xlpm.txt,ProjectsDB[[#This Row],[Assembly]],_xlpm.pos,FIND("SP",_xlpm.txt),_xlpm.pre,LEFT(_xlpm.txt,_xlpm.pos-1),IF(RIGHT(_xlpm.pre,3)="123","3PL",IF(RIGHT(_xlpm.pre,2)="12","2PL",IF(RIGHT(_xlpm.pre,1)="1","1PL","3PL")))),N5262,O5262,P5262,Q5262&amp;"W",R5262),_xlfn.TEXTJOIN("-",TRUE,M5262,N5262,O5262,P5262,Q5262&amp;"W",R5262))</f>
        <v>Straight Feeder-CU-Tin-PET-5W-2</v>
      </c>
      <c r="T5262" s="14" t="str">
        <f>IF(COUNTIF(Cycletime[Element Desc.],ProjectsDB[[#This Row],[Element Desc.]])&gt;0,"Found","Not Found")</f>
        <v>Found</v>
      </c>
    </row>
    <row r="5263" spans="2:20" x14ac:dyDescent="0.25">
      <c r="B5263" s="8" t="s">
        <v>10647</v>
      </c>
      <c r="C5263" s="9" t="s">
        <v>10317</v>
      </c>
      <c r="D5263" s="9" t="s">
        <v>10318</v>
      </c>
      <c r="E5263" s="10">
        <v>1</v>
      </c>
      <c r="F5263" s="15" t="s">
        <v>9868</v>
      </c>
      <c r="G5263" s="9" t="s">
        <v>37</v>
      </c>
      <c r="H5263" s="11"/>
      <c r="I5263" s="12">
        <v>300</v>
      </c>
      <c r="J5263" s="12">
        <v>300</v>
      </c>
      <c r="K5263" s="12"/>
      <c r="L5263" s="12">
        <f t="array" ref="L5263">IFERROR(LOOKUP(2^15,SEARCH({"40A","63A","80A","100A","125A","160A","200A","250A","400A","630A","800A","1000A","1250A","1600A","2000A","2500A","3200A","4000A","5000A","6300A"},UPPER(D5263)),{40,63,80,100,125,160,200,250,400,630,800,1000,1250,1600,2000,2500,3200,4000,5000,6300}),0)</f>
        <v>3200</v>
      </c>
      <c r="M5263" s="9" t="str">
        <f t="shared" si="411"/>
        <v>Elbow Flat</v>
      </c>
      <c r="N5263" s="9" t="str">
        <f t="shared" si="412"/>
        <v>CU</v>
      </c>
      <c r="O5263" s="13" t="str">
        <f t="shared" si="413"/>
        <v>Tin</v>
      </c>
      <c r="P5263" s="9" t="str">
        <f t="shared" si="414"/>
        <v>PET</v>
      </c>
      <c r="Q5263" s="9" t="str">
        <f t="shared" si="415"/>
        <v>5</v>
      </c>
      <c r="R52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63" s="14" t="str">
        <f>IF(ProjectsDB[[#This Row],[Item Type]]="Straight Plug-In",_xlfn.TEXTJOIN("-",TRUE,M5263&amp;"-"&amp;_xlfn.LET(_xlpm.txt,ProjectsDB[[#This Row],[Assembly]],_xlpm.pos,FIND("SP",_xlpm.txt),_xlpm.pre,LEFT(_xlpm.txt,_xlpm.pos-1),IF(RIGHT(_xlpm.pre,3)="123","3PL",IF(RIGHT(_xlpm.pre,2)="12","2PL",IF(RIGHT(_xlpm.pre,1)="1","1PL","3PL")))),N5263,O5263,P5263,Q5263&amp;"W",R5263),_xlfn.TEXTJOIN("-",TRUE,M5263,N5263,O5263,P5263,Q5263&amp;"W",R5263))</f>
        <v>Elbow Flat-CU-Tin-PET-5W-2</v>
      </c>
      <c r="T5263" s="14" t="str">
        <f>IF(COUNTIF(Cycletime[Element Desc.],ProjectsDB[[#This Row],[Element Desc.]])&gt;0,"Found","Not Found")</f>
        <v>Found</v>
      </c>
    </row>
    <row r="5264" spans="2:20" x14ac:dyDescent="0.25">
      <c r="B5264" s="8" t="s">
        <v>10648</v>
      </c>
      <c r="C5264" s="9" t="s">
        <v>10298</v>
      </c>
      <c r="D5264" s="9" t="s">
        <v>10299</v>
      </c>
      <c r="E5264" s="10">
        <v>1</v>
      </c>
      <c r="F5264" s="15" t="s">
        <v>9868</v>
      </c>
      <c r="G5264" s="9" t="s">
        <v>37</v>
      </c>
      <c r="H5264" s="11"/>
      <c r="I5264" s="12">
        <v>580</v>
      </c>
      <c r="J5264" s="12"/>
      <c r="K5264" s="12"/>
      <c r="L5264" s="12">
        <f t="array" ref="L5264">IFERROR(LOOKUP(2^15,SEARCH({"40A","63A","80A","100A","125A","160A","200A","250A","400A","630A","800A","1000A","1250A","1600A","2000A","2500A","3200A","4000A","5000A","6300A"},UPPER(D5264)),{40,63,80,100,125,160,200,250,400,630,800,1000,1250,1600,2000,2500,3200,4000,5000,6300}),0)</f>
        <v>3200</v>
      </c>
      <c r="M5264" s="9" t="str">
        <f t="shared" si="411"/>
        <v>Straight Feeder</v>
      </c>
      <c r="N5264" s="9" t="str">
        <f t="shared" si="412"/>
        <v>CU</v>
      </c>
      <c r="O5264" s="13" t="str">
        <f t="shared" si="413"/>
        <v>Tin</v>
      </c>
      <c r="P5264" s="9" t="str">
        <f t="shared" si="414"/>
        <v>PET</v>
      </c>
      <c r="Q5264" s="9" t="str">
        <f t="shared" si="415"/>
        <v>5</v>
      </c>
      <c r="R52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64" s="14" t="str">
        <f>IF(ProjectsDB[[#This Row],[Item Type]]="Straight Plug-In",_xlfn.TEXTJOIN("-",TRUE,M5264&amp;"-"&amp;_xlfn.LET(_xlpm.txt,ProjectsDB[[#This Row],[Assembly]],_xlpm.pos,FIND("SP",_xlpm.txt),_xlpm.pre,LEFT(_xlpm.txt,_xlpm.pos-1),IF(RIGHT(_xlpm.pre,3)="123","3PL",IF(RIGHT(_xlpm.pre,2)="12","2PL",IF(RIGHT(_xlpm.pre,1)="1","1PL","3PL")))),N5264,O5264,P5264,Q5264&amp;"W",R5264),_xlfn.TEXTJOIN("-",TRUE,M5264,N5264,O5264,P5264,Q5264&amp;"W",R5264))</f>
        <v>Straight Feeder-CU-Tin-PET-5W-2</v>
      </c>
      <c r="T5264" s="14" t="str">
        <f>IF(COUNTIF(Cycletime[Element Desc.],ProjectsDB[[#This Row],[Element Desc.]])&gt;0,"Found","Not Found")</f>
        <v>Found</v>
      </c>
    </row>
    <row r="5265" spans="2:20" x14ac:dyDescent="0.25">
      <c r="B5265" s="8" t="s">
        <v>10649</v>
      </c>
      <c r="C5265" s="9" t="s">
        <v>10310</v>
      </c>
      <c r="D5265" s="9" t="s">
        <v>10311</v>
      </c>
      <c r="E5265" s="10">
        <v>2</v>
      </c>
      <c r="F5265" s="15" t="s">
        <v>9868</v>
      </c>
      <c r="G5265" s="9" t="s">
        <v>37</v>
      </c>
      <c r="H5265" s="11"/>
      <c r="I5265" s="12">
        <v>425</v>
      </c>
      <c r="J5265" s="12"/>
      <c r="K5265" s="12"/>
      <c r="L5265" s="12">
        <f t="array" ref="L5265">IFERROR(LOOKUP(2^15,SEARCH({"40A","63A","80A","100A","125A","160A","200A","250A","400A","630A","800A","1000A","1250A","1600A","2000A","2500A","3200A","4000A","5000A","6300A"},UPPER(D5265)),{40,63,80,100,125,160,200,250,400,630,800,1000,1250,1600,2000,2500,3200,4000,5000,6300}),0)</f>
        <v>3200</v>
      </c>
      <c r="M5265" s="9" t="str">
        <f t="shared" si="411"/>
        <v>Flange Straight</v>
      </c>
      <c r="N5265" s="9" t="str">
        <f t="shared" si="412"/>
        <v>CU</v>
      </c>
      <c r="O5265" s="13" t="str">
        <f t="shared" si="413"/>
        <v>Tin</v>
      </c>
      <c r="P5265" s="9" t="str">
        <f t="shared" si="414"/>
        <v>PET</v>
      </c>
      <c r="Q5265" s="9" t="str">
        <f t="shared" si="415"/>
        <v>5</v>
      </c>
      <c r="R52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65" s="14" t="str">
        <f>IF(ProjectsDB[[#This Row],[Item Type]]="Straight Plug-In",_xlfn.TEXTJOIN("-",TRUE,M5265&amp;"-"&amp;_xlfn.LET(_xlpm.txt,ProjectsDB[[#This Row],[Assembly]],_xlpm.pos,FIND("SP",_xlpm.txt),_xlpm.pre,LEFT(_xlpm.txt,_xlpm.pos-1),IF(RIGHT(_xlpm.pre,3)="123","3PL",IF(RIGHT(_xlpm.pre,2)="12","2PL",IF(RIGHT(_xlpm.pre,1)="1","1PL","3PL")))),N5265,O5265,P5265,Q5265&amp;"W",R5265),_xlfn.TEXTJOIN("-",TRUE,M5265,N5265,O5265,P5265,Q5265&amp;"W",R5265))</f>
        <v>Flange Straight-CU-Tin-PET-5W-2</v>
      </c>
      <c r="T5265" s="14" t="str">
        <f>IF(COUNTIF(Cycletime[Element Desc.],ProjectsDB[[#This Row],[Element Desc.]])&gt;0,"Found","Not Found")</f>
        <v>Found</v>
      </c>
    </row>
    <row r="5266" spans="2:20" x14ac:dyDescent="0.25">
      <c r="B5266" s="8" t="s">
        <v>10650</v>
      </c>
      <c r="C5266" s="9" t="s">
        <v>10298</v>
      </c>
      <c r="D5266" s="9" t="s">
        <v>10299</v>
      </c>
      <c r="E5266" s="10">
        <v>1</v>
      </c>
      <c r="F5266" s="15" t="s">
        <v>9868</v>
      </c>
      <c r="G5266" s="9" t="s">
        <v>37</v>
      </c>
      <c r="H5266" s="11"/>
      <c r="I5266" s="12">
        <v>580</v>
      </c>
      <c r="J5266" s="12"/>
      <c r="K5266" s="12"/>
      <c r="L5266" s="12">
        <f t="array" ref="L5266">IFERROR(LOOKUP(2^15,SEARCH({"40A","63A","80A","100A","125A","160A","200A","250A","400A","630A","800A","1000A","1250A","1600A","2000A","2500A","3200A","4000A","5000A","6300A"},UPPER(D5266)),{40,63,80,100,125,160,200,250,400,630,800,1000,1250,1600,2000,2500,3200,4000,5000,6300}),0)</f>
        <v>3200</v>
      </c>
      <c r="M5266" s="9" t="str">
        <f t="shared" si="411"/>
        <v>Straight Feeder</v>
      </c>
      <c r="N5266" s="9" t="str">
        <f t="shared" si="412"/>
        <v>CU</v>
      </c>
      <c r="O5266" s="13" t="str">
        <f t="shared" si="413"/>
        <v>Tin</v>
      </c>
      <c r="P5266" s="9" t="str">
        <f t="shared" si="414"/>
        <v>PET</v>
      </c>
      <c r="Q5266" s="9" t="str">
        <f t="shared" si="415"/>
        <v>5</v>
      </c>
      <c r="R52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66" s="14" t="str">
        <f>IF(ProjectsDB[[#This Row],[Item Type]]="Straight Plug-In",_xlfn.TEXTJOIN("-",TRUE,M5266&amp;"-"&amp;_xlfn.LET(_xlpm.txt,ProjectsDB[[#This Row],[Assembly]],_xlpm.pos,FIND("SP",_xlpm.txt),_xlpm.pre,LEFT(_xlpm.txt,_xlpm.pos-1),IF(RIGHT(_xlpm.pre,3)="123","3PL",IF(RIGHT(_xlpm.pre,2)="12","2PL",IF(RIGHT(_xlpm.pre,1)="1","1PL","3PL")))),N5266,O5266,P5266,Q5266&amp;"W",R5266),_xlfn.TEXTJOIN("-",TRUE,M5266,N5266,O5266,P5266,Q5266&amp;"W",R5266))</f>
        <v>Straight Feeder-CU-Tin-PET-5W-2</v>
      </c>
      <c r="T5266" s="14" t="str">
        <f>IF(COUNTIF(Cycletime[Element Desc.],ProjectsDB[[#This Row],[Element Desc.]])&gt;0,"Found","Not Found")</f>
        <v>Found</v>
      </c>
    </row>
    <row r="5267" spans="2:20" x14ac:dyDescent="0.25">
      <c r="B5267" s="8" t="s">
        <v>10651</v>
      </c>
      <c r="C5267" s="9" t="s">
        <v>10307</v>
      </c>
      <c r="D5267" s="9" t="s">
        <v>10308</v>
      </c>
      <c r="E5267" s="10">
        <v>2</v>
      </c>
      <c r="F5267" s="15" t="s">
        <v>9868</v>
      </c>
      <c r="G5267" s="9" t="s">
        <v>37</v>
      </c>
      <c r="H5267" s="11"/>
      <c r="I5267" s="12">
        <v>300</v>
      </c>
      <c r="J5267" s="12">
        <v>300</v>
      </c>
      <c r="K5267" s="12"/>
      <c r="L5267" s="12">
        <f t="array" ref="L5267">IFERROR(LOOKUP(2^15,SEARCH({"40A","63A","80A","100A","125A","160A","200A","250A","400A","630A","800A","1000A","1250A","1600A","2000A","2500A","3200A","4000A","5000A","6300A"},UPPER(D5267)),{40,63,80,100,125,160,200,250,400,630,800,1000,1250,1600,2000,2500,3200,4000,5000,6300}),0)</f>
        <v>3200</v>
      </c>
      <c r="M5267" s="9" t="str">
        <f t="shared" si="411"/>
        <v>Elbow Flat</v>
      </c>
      <c r="N5267" s="9" t="str">
        <f t="shared" si="412"/>
        <v>CU</v>
      </c>
      <c r="O5267" s="13" t="str">
        <f t="shared" si="413"/>
        <v>Tin</v>
      </c>
      <c r="P5267" s="9" t="str">
        <f t="shared" si="414"/>
        <v>PET</v>
      </c>
      <c r="Q5267" s="9" t="str">
        <f t="shared" si="415"/>
        <v>5</v>
      </c>
      <c r="R52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67" s="14" t="str">
        <f>IF(ProjectsDB[[#This Row],[Item Type]]="Straight Plug-In",_xlfn.TEXTJOIN("-",TRUE,M5267&amp;"-"&amp;_xlfn.LET(_xlpm.txt,ProjectsDB[[#This Row],[Assembly]],_xlpm.pos,FIND("SP",_xlpm.txt),_xlpm.pre,LEFT(_xlpm.txt,_xlpm.pos-1),IF(RIGHT(_xlpm.pre,3)="123","3PL",IF(RIGHT(_xlpm.pre,2)="12","2PL",IF(RIGHT(_xlpm.pre,1)="1","1PL","3PL")))),N5267,O5267,P5267,Q5267&amp;"W",R5267),_xlfn.TEXTJOIN("-",TRUE,M5267,N5267,O5267,P5267,Q5267&amp;"W",R5267))</f>
        <v>Elbow Flat-CU-Tin-PET-5W-2</v>
      </c>
      <c r="T5267" s="14" t="str">
        <f>IF(COUNTIF(Cycletime[Element Desc.],ProjectsDB[[#This Row],[Element Desc.]])&gt;0,"Found","Not Found")</f>
        <v>Found</v>
      </c>
    </row>
    <row r="5268" spans="2:20" x14ac:dyDescent="0.25">
      <c r="B5268" s="8" t="s">
        <v>10652</v>
      </c>
      <c r="C5268" s="9" t="s">
        <v>10549</v>
      </c>
      <c r="D5268" s="9" t="s">
        <v>10550</v>
      </c>
      <c r="E5268" s="10">
        <v>1</v>
      </c>
      <c r="F5268" s="15" t="s">
        <v>9868</v>
      </c>
      <c r="G5268" s="9" t="s">
        <v>37</v>
      </c>
      <c r="H5268" s="11"/>
      <c r="I5268" s="12">
        <v>2300</v>
      </c>
      <c r="J5268" s="12"/>
      <c r="K5268" s="12"/>
      <c r="L5268" s="12">
        <f t="array" ref="L5268">IFERROR(LOOKUP(2^15,SEARCH({"40A","63A","80A","100A","125A","160A","200A","250A","400A","630A","800A","1000A","1250A","1600A","2000A","2500A","3200A","4000A","5000A","6300A"},UPPER(D5268)),{40,63,80,100,125,160,200,250,400,630,800,1000,1250,1600,2000,2500,3200,4000,5000,6300}),0)</f>
        <v>3200</v>
      </c>
      <c r="M5268" s="9" t="str">
        <f t="shared" si="411"/>
        <v>Straight Feeder</v>
      </c>
      <c r="N5268" s="9" t="str">
        <f t="shared" si="412"/>
        <v>CU</v>
      </c>
      <c r="O5268" s="13" t="str">
        <f t="shared" si="413"/>
        <v>Tin</v>
      </c>
      <c r="P5268" s="9" t="str">
        <f t="shared" si="414"/>
        <v>PET</v>
      </c>
      <c r="Q5268" s="9" t="str">
        <f t="shared" si="415"/>
        <v>5</v>
      </c>
      <c r="R52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68" s="14" t="str">
        <f>IF(ProjectsDB[[#This Row],[Item Type]]="Straight Plug-In",_xlfn.TEXTJOIN("-",TRUE,M5268&amp;"-"&amp;_xlfn.LET(_xlpm.txt,ProjectsDB[[#This Row],[Assembly]],_xlpm.pos,FIND("SP",_xlpm.txt),_xlpm.pre,LEFT(_xlpm.txt,_xlpm.pos-1),IF(RIGHT(_xlpm.pre,3)="123","3PL",IF(RIGHT(_xlpm.pre,2)="12","2PL",IF(RIGHT(_xlpm.pre,1)="1","1PL","3PL")))),N5268,O5268,P5268,Q5268&amp;"W",R5268),_xlfn.TEXTJOIN("-",TRUE,M5268,N5268,O5268,P5268,Q5268&amp;"W",R5268))</f>
        <v>Straight Feeder-CU-Tin-PET-5W-2</v>
      </c>
      <c r="T5268" s="14" t="str">
        <f>IF(COUNTIF(Cycletime[Element Desc.],ProjectsDB[[#This Row],[Element Desc.]])&gt;0,"Found","Not Found")</f>
        <v>Found</v>
      </c>
    </row>
    <row r="5269" spans="2:20" x14ac:dyDescent="0.25">
      <c r="B5269" s="8" t="s">
        <v>10653</v>
      </c>
      <c r="C5269" s="9" t="s">
        <v>10313</v>
      </c>
      <c r="D5269" s="9" t="s">
        <v>10314</v>
      </c>
      <c r="E5269" s="10">
        <v>5</v>
      </c>
      <c r="F5269" s="15" t="s">
        <v>9868</v>
      </c>
      <c r="G5269" s="9" t="s">
        <v>37</v>
      </c>
      <c r="H5269" s="11"/>
      <c r="I5269" s="12"/>
      <c r="J5269" s="12"/>
      <c r="K5269" s="12"/>
      <c r="L5269" s="12">
        <f t="array" ref="L5269">IFERROR(LOOKUP(2^15,SEARCH({"40A","63A","80A","100A","125A","160A","200A","250A","400A","630A","800A","1000A","1250A","1600A","2000A","2500A","3200A","4000A","5000A","6300A"},UPPER(D5269)),{40,63,80,100,125,160,200,250,400,630,800,1000,1250,1600,2000,2500,3200,4000,5000,6300}),0)</f>
        <v>3200</v>
      </c>
      <c r="M5269" s="9" t="str">
        <f t="shared" si="411"/>
        <v>Joint Pack</v>
      </c>
      <c r="N5269" s="9" t="str">
        <f t="shared" si="412"/>
        <v>CU</v>
      </c>
      <c r="O5269" s="13" t="str">
        <f t="shared" si="413"/>
        <v>Tin</v>
      </c>
      <c r="P5269" s="9" t="str">
        <f t="shared" si="414"/>
        <v>None</v>
      </c>
      <c r="Q5269" s="9" t="str">
        <f t="shared" si="415"/>
        <v>5</v>
      </c>
      <c r="R52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69" s="14" t="str">
        <f>IF(ProjectsDB[[#This Row],[Item Type]]="Straight Plug-In",_xlfn.TEXTJOIN("-",TRUE,M5269&amp;"-"&amp;_xlfn.LET(_xlpm.txt,ProjectsDB[[#This Row],[Assembly]],_xlpm.pos,FIND("SP",_xlpm.txt),_xlpm.pre,LEFT(_xlpm.txt,_xlpm.pos-1),IF(RIGHT(_xlpm.pre,3)="123","3PL",IF(RIGHT(_xlpm.pre,2)="12","2PL",IF(RIGHT(_xlpm.pre,1)="1","1PL","3PL")))),N5269,O5269,P5269,Q5269&amp;"W",R5269),_xlfn.TEXTJOIN("-",TRUE,M5269,N5269,O5269,P5269,Q5269&amp;"W",R5269))</f>
        <v>Joint Pack-CU-Tin-None-5W-2</v>
      </c>
      <c r="T5269" s="14" t="str">
        <f>IF(COUNTIF(Cycletime[Element Desc.],ProjectsDB[[#This Row],[Element Desc.]])&gt;0,"Found","Not Found")</f>
        <v>Found</v>
      </c>
    </row>
    <row r="5270" spans="2:20" x14ac:dyDescent="0.25">
      <c r="B5270" s="8" t="s">
        <v>10654</v>
      </c>
      <c r="C5270" s="9" t="s">
        <v>10313</v>
      </c>
      <c r="D5270" s="9" t="s">
        <v>10314</v>
      </c>
      <c r="E5270" s="10">
        <v>3</v>
      </c>
      <c r="F5270" s="15" t="s">
        <v>9868</v>
      </c>
      <c r="G5270" s="9" t="s">
        <v>37</v>
      </c>
      <c r="H5270" s="11"/>
      <c r="I5270" s="12"/>
      <c r="J5270" s="12"/>
      <c r="K5270" s="12"/>
      <c r="L5270" s="12">
        <f t="array" ref="L5270">IFERROR(LOOKUP(2^15,SEARCH({"40A","63A","80A","100A","125A","160A","200A","250A","400A","630A","800A","1000A","1250A","1600A","2000A","2500A","3200A","4000A","5000A","6300A"},UPPER(D5270)),{40,63,80,100,125,160,200,250,400,630,800,1000,1250,1600,2000,2500,3200,4000,5000,6300}),0)</f>
        <v>3200</v>
      </c>
      <c r="M5270" s="9" t="str">
        <f t="shared" si="411"/>
        <v>Joint Pack</v>
      </c>
      <c r="N5270" s="9" t="str">
        <f t="shared" si="412"/>
        <v>CU</v>
      </c>
      <c r="O5270" s="13" t="str">
        <f t="shared" si="413"/>
        <v>Tin</v>
      </c>
      <c r="P5270" s="9" t="str">
        <f t="shared" si="414"/>
        <v>None</v>
      </c>
      <c r="Q5270" s="9" t="str">
        <f t="shared" si="415"/>
        <v>5</v>
      </c>
      <c r="R52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70" s="14" t="str">
        <f>IF(ProjectsDB[[#This Row],[Item Type]]="Straight Plug-In",_xlfn.TEXTJOIN("-",TRUE,M5270&amp;"-"&amp;_xlfn.LET(_xlpm.txt,ProjectsDB[[#This Row],[Assembly]],_xlpm.pos,FIND("SP",_xlpm.txt),_xlpm.pre,LEFT(_xlpm.txt,_xlpm.pos-1),IF(RIGHT(_xlpm.pre,3)="123","3PL",IF(RIGHT(_xlpm.pre,2)="12","2PL",IF(RIGHT(_xlpm.pre,1)="1","1PL","3PL")))),N5270,O5270,P5270,Q5270&amp;"W",R5270),_xlfn.TEXTJOIN("-",TRUE,M5270,N5270,O5270,P5270,Q5270&amp;"W",R5270))</f>
        <v>Joint Pack-CU-Tin-None-5W-2</v>
      </c>
      <c r="T5270" s="14" t="str">
        <f>IF(COUNTIF(Cycletime[Element Desc.],ProjectsDB[[#This Row],[Element Desc.]])&gt;0,"Found","Not Found")</f>
        <v>Found</v>
      </c>
    </row>
    <row r="5271" spans="2:20" x14ac:dyDescent="0.25">
      <c r="B5271" s="8" t="s">
        <v>10655</v>
      </c>
      <c r="C5271" s="9" t="s">
        <v>10310</v>
      </c>
      <c r="D5271" s="9" t="s">
        <v>10311</v>
      </c>
      <c r="E5271" s="10">
        <v>2</v>
      </c>
      <c r="F5271" s="15" t="s">
        <v>9868</v>
      </c>
      <c r="G5271" s="9" t="s">
        <v>37</v>
      </c>
      <c r="H5271" s="11"/>
      <c r="I5271" s="12">
        <v>425</v>
      </c>
      <c r="J5271" s="12"/>
      <c r="K5271" s="12"/>
      <c r="L5271" s="12">
        <f t="array" ref="L5271">IFERROR(LOOKUP(2^15,SEARCH({"40A","63A","80A","100A","125A","160A","200A","250A","400A","630A","800A","1000A","1250A","1600A","2000A","2500A","3200A","4000A","5000A","6300A"},UPPER(D5271)),{40,63,80,100,125,160,200,250,400,630,800,1000,1250,1600,2000,2500,3200,4000,5000,6300}),0)</f>
        <v>3200</v>
      </c>
      <c r="M5271" s="9" t="str">
        <f t="shared" si="411"/>
        <v>Flange Straight</v>
      </c>
      <c r="N5271" s="9" t="str">
        <f t="shared" si="412"/>
        <v>CU</v>
      </c>
      <c r="O5271" s="13" t="str">
        <f t="shared" si="413"/>
        <v>Tin</v>
      </c>
      <c r="P5271" s="9" t="str">
        <f t="shared" si="414"/>
        <v>PET</v>
      </c>
      <c r="Q5271" s="9" t="str">
        <f t="shared" si="415"/>
        <v>5</v>
      </c>
      <c r="R52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71" s="14" t="str">
        <f>IF(ProjectsDB[[#This Row],[Item Type]]="Straight Plug-In",_xlfn.TEXTJOIN("-",TRUE,M5271&amp;"-"&amp;_xlfn.LET(_xlpm.txt,ProjectsDB[[#This Row],[Assembly]],_xlpm.pos,FIND("SP",_xlpm.txt),_xlpm.pre,LEFT(_xlpm.txt,_xlpm.pos-1),IF(RIGHT(_xlpm.pre,3)="123","3PL",IF(RIGHT(_xlpm.pre,2)="12","2PL",IF(RIGHT(_xlpm.pre,1)="1","1PL","3PL")))),N5271,O5271,P5271,Q5271&amp;"W",R5271),_xlfn.TEXTJOIN("-",TRUE,M5271,N5271,O5271,P5271,Q5271&amp;"W",R5271))</f>
        <v>Flange Straight-CU-Tin-PET-5W-2</v>
      </c>
      <c r="T5271" s="14" t="str">
        <f>IF(COUNTIF(Cycletime[Element Desc.],ProjectsDB[[#This Row],[Element Desc.]])&gt;0,"Found","Not Found")</f>
        <v>Found</v>
      </c>
    </row>
    <row r="5272" spans="2:20" x14ac:dyDescent="0.25">
      <c r="B5272" s="8" t="s">
        <v>10656</v>
      </c>
      <c r="C5272" s="9" t="s">
        <v>10554</v>
      </c>
      <c r="D5272" s="9" t="s">
        <v>10555</v>
      </c>
      <c r="E5272" s="10">
        <v>1</v>
      </c>
      <c r="F5272" s="15" t="s">
        <v>9868</v>
      </c>
      <c r="G5272" s="9" t="s">
        <v>37</v>
      </c>
      <c r="H5272" s="11"/>
      <c r="I5272" s="12">
        <v>635</v>
      </c>
      <c r="J5272" s="12">
        <v>430</v>
      </c>
      <c r="K5272" s="12"/>
      <c r="L5272" s="12">
        <f t="array" ref="L5272">IFERROR(LOOKUP(2^15,SEARCH({"40A","63A","80A","100A","125A","160A","200A","250A","400A","630A","800A","1000A","1250A","1600A","2000A","2500A","3200A","4000A","5000A","6300A"},UPPER(D5272)),{40,63,80,100,125,160,200,250,400,630,800,1000,1250,1600,2000,2500,3200,4000,5000,6300}),0)</f>
        <v>3200</v>
      </c>
      <c r="M5272" s="9" t="str">
        <f t="shared" si="411"/>
        <v>Elbow Edge</v>
      </c>
      <c r="N5272" s="9" t="str">
        <f t="shared" si="412"/>
        <v>CU</v>
      </c>
      <c r="O5272" s="13" t="str">
        <f t="shared" si="413"/>
        <v>Tin</v>
      </c>
      <c r="P5272" s="9" t="str">
        <f t="shared" si="414"/>
        <v>PET</v>
      </c>
      <c r="Q5272" s="9" t="str">
        <f t="shared" si="415"/>
        <v>5</v>
      </c>
      <c r="R52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72" s="14" t="str">
        <f>IF(ProjectsDB[[#This Row],[Item Type]]="Straight Plug-In",_xlfn.TEXTJOIN("-",TRUE,M5272&amp;"-"&amp;_xlfn.LET(_xlpm.txt,ProjectsDB[[#This Row],[Assembly]],_xlpm.pos,FIND("SP",_xlpm.txt),_xlpm.pre,LEFT(_xlpm.txt,_xlpm.pos-1),IF(RIGHT(_xlpm.pre,3)="123","3PL",IF(RIGHT(_xlpm.pre,2)="12","2PL",IF(RIGHT(_xlpm.pre,1)="1","1PL","3PL")))),N5272,O5272,P5272,Q5272&amp;"W",R5272),_xlfn.TEXTJOIN("-",TRUE,M5272,N5272,O5272,P5272,Q5272&amp;"W",R5272))</f>
        <v>Elbow Edge-CU-Tin-PET-5W-2</v>
      </c>
      <c r="T5272" s="14" t="str">
        <f>IF(COUNTIF(Cycletime[Element Desc.],ProjectsDB[[#This Row],[Element Desc.]])&gt;0,"Found","Not Found")</f>
        <v>Found</v>
      </c>
    </row>
    <row r="5273" spans="2:20" x14ac:dyDescent="0.25">
      <c r="B5273" s="8" t="s">
        <v>10657</v>
      </c>
      <c r="C5273" s="9" t="s">
        <v>10557</v>
      </c>
      <c r="D5273" s="9" t="s">
        <v>10558</v>
      </c>
      <c r="E5273" s="10">
        <v>1</v>
      </c>
      <c r="F5273" s="15" t="s">
        <v>9868</v>
      </c>
      <c r="G5273" s="9" t="s">
        <v>37</v>
      </c>
      <c r="H5273" s="11"/>
      <c r="I5273" s="12">
        <v>430</v>
      </c>
      <c r="J5273" s="12">
        <v>835</v>
      </c>
      <c r="K5273" s="12"/>
      <c r="L5273" s="12">
        <f t="array" ref="L5273">IFERROR(LOOKUP(2^15,SEARCH({"40A","63A","80A","100A","125A","160A","200A","250A","400A","630A","800A","1000A","1250A","1600A","2000A","2500A","3200A","4000A","5000A","6300A"},UPPER(D5273)),{40,63,80,100,125,160,200,250,400,630,800,1000,1250,1600,2000,2500,3200,4000,5000,6300}),0)</f>
        <v>3200</v>
      </c>
      <c r="M5273" s="9" t="str">
        <f t="shared" si="411"/>
        <v>Elbow Edge</v>
      </c>
      <c r="N5273" s="9" t="str">
        <f t="shared" si="412"/>
        <v>CU</v>
      </c>
      <c r="O5273" s="13" t="str">
        <f t="shared" si="413"/>
        <v>Tin</v>
      </c>
      <c r="P5273" s="9" t="str">
        <f t="shared" si="414"/>
        <v>PET</v>
      </c>
      <c r="Q5273" s="9" t="str">
        <f t="shared" si="415"/>
        <v>5</v>
      </c>
      <c r="R52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73" s="14" t="str">
        <f>IF(ProjectsDB[[#This Row],[Item Type]]="Straight Plug-In",_xlfn.TEXTJOIN("-",TRUE,M5273&amp;"-"&amp;_xlfn.LET(_xlpm.txt,ProjectsDB[[#This Row],[Assembly]],_xlpm.pos,FIND("SP",_xlpm.txt),_xlpm.pre,LEFT(_xlpm.txt,_xlpm.pos-1),IF(RIGHT(_xlpm.pre,3)="123","3PL",IF(RIGHT(_xlpm.pre,2)="12","2PL",IF(RIGHT(_xlpm.pre,1)="1","1PL","3PL")))),N5273,O5273,P5273,Q5273&amp;"W",R5273),_xlfn.TEXTJOIN("-",TRUE,M5273,N5273,O5273,P5273,Q5273&amp;"W",R5273))</f>
        <v>Elbow Edge-CU-Tin-PET-5W-2</v>
      </c>
      <c r="T5273" s="14" t="str">
        <f>IF(COUNTIF(Cycletime[Element Desc.],ProjectsDB[[#This Row],[Element Desc.]])&gt;0,"Found","Not Found")</f>
        <v>Found</v>
      </c>
    </row>
    <row r="5274" spans="2:20" x14ac:dyDescent="0.25">
      <c r="B5274" s="8" t="s">
        <v>10658</v>
      </c>
      <c r="C5274" s="9" t="s">
        <v>10345</v>
      </c>
      <c r="D5274" s="9" t="s">
        <v>10346</v>
      </c>
      <c r="E5274" s="10">
        <v>1</v>
      </c>
      <c r="F5274" s="15" t="s">
        <v>9868</v>
      </c>
      <c r="G5274" s="9" t="s">
        <v>37</v>
      </c>
      <c r="H5274" s="11"/>
      <c r="I5274" s="12">
        <v>3000</v>
      </c>
      <c r="J5274" s="12"/>
      <c r="K5274" s="12"/>
      <c r="L5274" s="12">
        <f t="array" ref="L5274">IFERROR(LOOKUP(2^15,SEARCH({"40A","63A","80A","100A","125A","160A","200A","250A","400A","630A","800A","1000A","1250A","1600A","2000A","2500A","3200A","4000A","5000A","6300A"},UPPER(D5274)),{40,63,80,100,125,160,200,250,400,630,800,1000,1250,1600,2000,2500,3200,4000,5000,6300}),0)</f>
        <v>3200</v>
      </c>
      <c r="M5274" s="9" t="str">
        <f t="shared" si="411"/>
        <v>Straight Feeder</v>
      </c>
      <c r="N5274" s="9" t="str">
        <f t="shared" si="412"/>
        <v>CU</v>
      </c>
      <c r="O5274" s="13" t="str">
        <f t="shared" si="413"/>
        <v>Tin</v>
      </c>
      <c r="P5274" s="9" t="str">
        <f t="shared" si="414"/>
        <v>PET</v>
      </c>
      <c r="Q5274" s="9" t="str">
        <f t="shared" si="415"/>
        <v>5</v>
      </c>
      <c r="R52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74" s="14" t="str">
        <f>IF(ProjectsDB[[#This Row],[Item Type]]="Straight Plug-In",_xlfn.TEXTJOIN("-",TRUE,M5274&amp;"-"&amp;_xlfn.LET(_xlpm.txt,ProjectsDB[[#This Row],[Assembly]],_xlpm.pos,FIND("SP",_xlpm.txt),_xlpm.pre,LEFT(_xlpm.txt,_xlpm.pos-1),IF(RIGHT(_xlpm.pre,3)="123","3PL",IF(RIGHT(_xlpm.pre,2)="12","2PL",IF(RIGHT(_xlpm.pre,1)="1","1PL","3PL")))),N5274,O5274,P5274,Q5274&amp;"W",R5274),_xlfn.TEXTJOIN("-",TRUE,M5274,N5274,O5274,P5274,Q5274&amp;"W",R5274))</f>
        <v>Straight Feeder-CU-Tin-PET-5W-2</v>
      </c>
      <c r="T5274" s="14" t="str">
        <f>IF(COUNTIF(Cycletime[Element Desc.],ProjectsDB[[#This Row],[Element Desc.]])&gt;0,"Found","Not Found")</f>
        <v>Found</v>
      </c>
    </row>
    <row r="5275" spans="2:20" x14ac:dyDescent="0.25">
      <c r="B5275" s="8" t="s">
        <v>10659</v>
      </c>
      <c r="C5275" s="9" t="s">
        <v>10356</v>
      </c>
      <c r="D5275" s="9" t="s">
        <v>10357</v>
      </c>
      <c r="E5275" s="10">
        <v>1</v>
      </c>
      <c r="F5275" s="15" t="s">
        <v>9868</v>
      </c>
      <c r="G5275" s="9" t="s">
        <v>37</v>
      </c>
      <c r="H5275" s="11"/>
      <c r="I5275" s="12">
        <v>300</v>
      </c>
      <c r="J5275" s="12">
        <v>300</v>
      </c>
      <c r="K5275" s="12"/>
      <c r="L5275" s="12">
        <f t="array" ref="L5275">IFERROR(LOOKUP(2^15,SEARCH({"40A","63A","80A","100A","125A","160A","200A","250A","400A","630A","800A","1000A","1250A","1600A","2000A","2500A","3200A","4000A","5000A","6300A"},UPPER(D5275)),{40,63,80,100,125,160,200,250,400,630,800,1000,1250,1600,2000,2500,3200,4000,5000,6300}),0)</f>
        <v>3200</v>
      </c>
      <c r="M5275" s="9" t="str">
        <f t="shared" si="411"/>
        <v>Elbow Flat</v>
      </c>
      <c r="N5275" s="9" t="str">
        <f t="shared" si="412"/>
        <v>CU</v>
      </c>
      <c r="O5275" s="13" t="str">
        <f t="shared" si="413"/>
        <v>Tin</v>
      </c>
      <c r="P5275" s="9" t="str">
        <f t="shared" si="414"/>
        <v>PET</v>
      </c>
      <c r="Q5275" s="9" t="str">
        <f t="shared" si="415"/>
        <v>5</v>
      </c>
      <c r="R52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75" s="14" t="str">
        <f>IF(ProjectsDB[[#This Row],[Item Type]]="Straight Plug-In",_xlfn.TEXTJOIN("-",TRUE,M5275&amp;"-"&amp;_xlfn.LET(_xlpm.txt,ProjectsDB[[#This Row],[Assembly]],_xlpm.pos,FIND("SP",_xlpm.txt),_xlpm.pre,LEFT(_xlpm.txt,_xlpm.pos-1),IF(RIGHT(_xlpm.pre,3)="123","3PL",IF(RIGHT(_xlpm.pre,2)="12","2PL",IF(RIGHT(_xlpm.pre,1)="1","1PL","3PL")))),N5275,O5275,P5275,Q5275&amp;"W",R5275),_xlfn.TEXTJOIN("-",TRUE,M5275,N5275,O5275,P5275,Q5275&amp;"W",R5275))</f>
        <v>Elbow Flat-CU-Tin-PET-5W-2</v>
      </c>
      <c r="T5275" s="14" t="str">
        <f>IF(COUNTIF(Cycletime[Element Desc.],ProjectsDB[[#This Row],[Element Desc.]])&gt;0,"Found","Not Found")</f>
        <v>Found</v>
      </c>
    </row>
    <row r="5276" spans="2:20" x14ac:dyDescent="0.25">
      <c r="B5276" s="8" t="s">
        <v>10660</v>
      </c>
      <c r="C5276" s="9" t="s">
        <v>10351</v>
      </c>
      <c r="D5276" s="9" t="s">
        <v>10352</v>
      </c>
      <c r="E5276" s="10">
        <v>2</v>
      </c>
      <c r="F5276" s="15" t="s">
        <v>9868</v>
      </c>
      <c r="G5276" s="9" t="s">
        <v>37</v>
      </c>
      <c r="H5276" s="11"/>
      <c r="I5276" s="12">
        <v>425</v>
      </c>
      <c r="J5276" s="12"/>
      <c r="K5276" s="12"/>
      <c r="L5276" s="12">
        <f t="array" ref="L5276">IFERROR(LOOKUP(2^15,SEARCH({"40A","63A","80A","100A","125A","160A","200A","250A","400A","630A","800A","1000A","1250A","1600A","2000A","2500A","3200A","4000A","5000A","6300A"},UPPER(D5276)),{40,63,80,100,125,160,200,250,400,630,800,1000,1250,1600,2000,2500,3200,4000,5000,6300}),0)</f>
        <v>3200</v>
      </c>
      <c r="M5276" s="9" t="str">
        <f t="shared" si="411"/>
        <v>Flange Straight</v>
      </c>
      <c r="N5276" s="9" t="str">
        <f t="shared" si="412"/>
        <v>CU</v>
      </c>
      <c r="O5276" s="13" t="str">
        <f t="shared" si="413"/>
        <v>Tin</v>
      </c>
      <c r="P5276" s="9" t="str">
        <f t="shared" si="414"/>
        <v>PET</v>
      </c>
      <c r="Q5276" s="9" t="str">
        <f t="shared" si="415"/>
        <v>5</v>
      </c>
      <c r="R52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76" s="14" t="str">
        <f>IF(ProjectsDB[[#This Row],[Item Type]]="Straight Plug-In",_xlfn.TEXTJOIN("-",TRUE,M5276&amp;"-"&amp;_xlfn.LET(_xlpm.txt,ProjectsDB[[#This Row],[Assembly]],_xlpm.pos,FIND("SP",_xlpm.txt),_xlpm.pre,LEFT(_xlpm.txt,_xlpm.pos-1),IF(RIGHT(_xlpm.pre,3)="123","3PL",IF(RIGHT(_xlpm.pre,2)="12","2PL",IF(RIGHT(_xlpm.pre,1)="1","1PL","3PL")))),N5276,O5276,P5276,Q5276&amp;"W",R5276),_xlfn.TEXTJOIN("-",TRUE,M5276,N5276,O5276,P5276,Q5276&amp;"W",R5276))</f>
        <v>Flange Straight-CU-Tin-PET-5W-2</v>
      </c>
      <c r="T5276" s="14" t="str">
        <f>IF(COUNTIF(Cycletime[Element Desc.],ProjectsDB[[#This Row],[Element Desc.]])&gt;0,"Found","Not Found")</f>
        <v>Found</v>
      </c>
    </row>
    <row r="5277" spans="2:20" x14ac:dyDescent="0.25">
      <c r="B5277" s="8" t="s">
        <v>10661</v>
      </c>
      <c r="C5277" s="9" t="s">
        <v>10336</v>
      </c>
      <c r="D5277" s="9" t="s">
        <v>10337</v>
      </c>
      <c r="E5277" s="10">
        <v>1</v>
      </c>
      <c r="F5277" s="15" t="s">
        <v>9868</v>
      </c>
      <c r="G5277" s="9" t="s">
        <v>37</v>
      </c>
      <c r="H5277" s="11"/>
      <c r="I5277" s="12">
        <v>430</v>
      </c>
      <c r="J5277" s="12">
        <v>430</v>
      </c>
      <c r="K5277" s="12"/>
      <c r="L5277" s="12">
        <f t="array" ref="L5277">IFERROR(LOOKUP(2^15,SEARCH({"40A","63A","80A","100A","125A","160A","200A","250A","400A","630A","800A","1000A","1250A","1600A","2000A","2500A","3200A","4000A","5000A","6300A"},UPPER(D5277)),{40,63,80,100,125,160,200,250,400,630,800,1000,1250,1600,2000,2500,3200,4000,5000,6300}),0)</f>
        <v>3200</v>
      </c>
      <c r="M5277" s="9" t="str">
        <f t="shared" si="411"/>
        <v>Elbow Edge</v>
      </c>
      <c r="N5277" s="9" t="str">
        <f t="shared" si="412"/>
        <v>CU</v>
      </c>
      <c r="O5277" s="13" t="str">
        <f t="shared" si="413"/>
        <v>Tin</v>
      </c>
      <c r="P5277" s="9" t="str">
        <f t="shared" si="414"/>
        <v>PET</v>
      </c>
      <c r="Q5277" s="9" t="str">
        <f t="shared" si="415"/>
        <v>5</v>
      </c>
      <c r="R52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77" s="14" t="str">
        <f>IF(ProjectsDB[[#This Row],[Item Type]]="Straight Plug-In",_xlfn.TEXTJOIN("-",TRUE,M5277&amp;"-"&amp;_xlfn.LET(_xlpm.txt,ProjectsDB[[#This Row],[Assembly]],_xlpm.pos,FIND("SP",_xlpm.txt),_xlpm.pre,LEFT(_xlpm.txt,_xlpm.pos-1),IF(RIGHT(_xlpm.pre,3)="123","3PL",IF(RIGHT(_xlpm.pre,2)="12","2PL",IF(RIGHT(_xlpm.pre,1)="1","1PL","3PL")))),N5277,O5277,P5277,Q5277&amp;"W",R5277),_xlfn.TEXTJOIN("-",TRUE,M5277,N5277,O5277,P5277,Q5277&amp;"W",R5277))</f>
        <v>Elbow Edge-CU-Tin-PET-5W-2</v>
      </c>
      <c r="T5277" s="14" t="str">
        <f>IF(COUNTIF(Cycletime[Element Desc.],ProjectsDB[[#This Row],[Element Desc.]])&gt;0,"Found","Not Found")</f>
        <v>Found</v>
      </c>
    </row>
    <row r="5278" spans="2:20" x14ac:dyDescent="0.25">
      <c r="B5278" s="8" t="s">
        <v>10662</v>
      </c>
      <c r="C5278" s="9" t="s">
        <v>10342</v>
      </c>
      <c r="D5278" s="9" t="s">
        <v>10343</v>
      </c>
      <c r="E5278" s="10">
        <v>6</v>
      </c>
      <c r="F5278" s="15" t="s">
        <v>9868</v>
      </c>
      <c r="G5278" s="9" t="s">
        <v>37</v>
      </c>
      <c r="H5278" s="11"/>
      <c r="I5278" s="12"/>
      <c r="J5278" s="12"/>
      <c r="K5278" s="12"/>
      <c r="L5278" s="12">
        <f t="array" ref="L5278">IFERROR(LOOKUP(2^15,SEARCH({"40A","63A","80A","100A","125A","160A","200A","250A","400A","630A","800A","1000A","1250A","1600A","2000A","2500A","3200A","4000A","5000A","6300A"},UPPER(D5278)),{40,63,80,100,125,160,200,250,400,630,800,1000,1250,1600,2000,2500,3200,4000,5000,6300}),0)</f>
        <v>3200</v>
      </c>
      <c r="M5278" s="9" t="str">
        <f t="shared" si="411"/>
        <v>Joint Pack</v>
      </c>
      <c r="N5278" s="9" t="str">
        <f t="shared" si="412"/>
        <v>CU</v>
      </c>
      <c r="O5278" s="13" t="str">
        <f t="shared" si="413"/>
        <v>Tin</v>
      </c>
      <c r="P5278" s="9" t="str">
        <f t="shared" si="414"/>
        <v>None</v>
      </c>
      <c r="Q5278" s="9" t="str">
        <f t="shared" si="415"/>
        <v>5</v>
      </c>
      <c r="R52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78" s="14" t="str">
        <f>IF(ProjectsDB[[#This Row],[Item Type]]="Straight Plug-In",_xlfn.TEXTJOIN("-",TRUE,M5278&amp;"-"&amp;_xlfn.LET(_xlpm.txt,ProjectsDB[[#This Row],[Assembly]],_xlpm.pos,FIND("SP",_xlpm.txt),_xlpm.pre,LEFT(_xlpm.txt,_xlpm.pos-1),IF(RIGHT(_xlpm.pre,3)="123","3PL",IF(RIGHT(_xlpm.pre,2)="12","2PL",IF(RIGHT(_xlpm.pre,1)="1","1PL","3PL")))),N5278,O5278,P5278,Q5278&amp;"W",R5278),_xlfn.TEXTJOIN("-",TRUE,M5278,N5278,O5278,P5278,Q5278&amp;"W",R5278))</f>
        <v>Joint Pack-CU-Tin-None-5W-2</v>
      </c>
      <c r="T5278" s="14" t="str">
        <f>IF(COUNTIF(Cycletime[Element Desc.],ProjectsDB[[#This Row],[Element Desc.]])&gt;0,"Found","Not Found")</f>
        <v>Found</v>
      </c>
    </row>
    <row r="5279" spans="2:20" x14ac:dyDescent="0.25">
      <c r="B5279" s="8" t="s">
        <v>10663</v>
      </c>
      <c r="C5279" s="9" t="s">
        <v>10564</v>
      </c>
      <c r="D5279" s="9" t="s">
        <v>10565</v>
      </c>
      <c r="E5279" s="10">
        <v>1</v>
      </c>
      <c r="F5279" s="15" t="s">
        <v>9868</v>
      </c>
      <c r="G5279" s="9" t="s">
        <v>37</v>
      </c>
      <c r="H5279" s="11"/>
      <c r="I5279" s="12">
        <v>1500</v>
      </c>
      <c r="J5279" s="12"/>
      <c r="K5279" s="12"/>
      <c r="L5279" s="12">
        <f t="array" ref="L5279">IFERROR(LOOKUP(2^15,SEARCH({"40A","63A","80A","100A","125A","160A","200A","250A","400A","630A","800A","1000A","1250A","1600A","2000A","2500A","3200A","4000A","5000A","6300A"},UPPER(D5279)),{40,63,80,100,125,160,200,250,400,630,800,1000,1250,1600,2000,2500,3200,4000,5000,6300}),0)</f>
        <v>3200</v>
      </c>
      <c r="M5279" s="9" t="str">
        <f t="shared" si="411"/>
        <v>Straight Feeder</v>
      </c>
      <c r="N5279" s="9" t="str">
        <f t="shared" si="412"/>
        <v>CU</v>
      </c>
      <c r="O5279" s="13" t="str">
        <f t="shared" si="413"/>
        <v>Tin</v>
      </c>
      <c r="P5279" s="9" t="str">
        <f t="shared" si="414"/>
        <v>PET</v>
      </c>
      <c r="Q5279" s="9" t="str">
        <f t="shared" si="415"/>
        <v>5</v>
      </c>
      <c r="R52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79" s="14" t="str">
        <f>IF(ProjectsDB[[#This Row],[Item Type]]="Straight Plug-In",_xlfn.TEXTJOIN("-",TRUE,M5279&amp;"-"&amp;_xlfn.LET(_xlpm.txt,ProjectsDB[[#This Row],[Assembly]],_xlpm.pos,FIND("SP",_xlpm.txt),_xlpm.pre,LEFT(_xlpm.txt,_xlpm.pos-1),IF(RIGHT(_xlpm.pre,3)="123","3PL",IF(RIGHT(_xlpm.pre,2)="12","2PL",IF(RIGHT(_xlpm.pre,1)="1","1PL","3PL")))),N5279,O5279,P5279,Q5279&amp;"W",R5279),_xlfn.TEXTJOIN("-",TRUE,M5279,N5279,O5279,P5279,Q5279&amp;"W",R5279))</f>
        <v>Straight Feeder-CU-Tin-PET-5W-2</v>
      </c>
      <c r="T5279" s="14" t="str">
        <f>IF(COUNTIF(Cycletime[Element Desc.],ProjectsDB[[#This Row],[Element Desc.]])&gt;0,"Found","Not Found")</f>
        <v>Found</v>
      </c>
    </row>
    <row r="5280" spans="2:20" x14ac:dyDescent="0.25">
      <c r="B5280" s="8" t="s">
        <v>10664</v>
      </c>
      <c r="C5280" s="9" t="s">
        <v>10339</v>
      </c>
      <c r="D5280" s="9" t="s">
        <v>10340</v>
      </c>
      <c r="E5280" s="10">
        <v>1</v>
      </c>
      <c r="F5280" s="15" t="s">
        <v>9868</v>
      </c>
      <c r="G5280" s="9" t="s">
        <v>37</v>
      </c>
      <c r="H5280" s="11"/>
      <c r="I5280" s="12">
        <v>580</v>
      </c>
      <c r="J5280" s="12"/>
      <c r="K5280" s="12"/>
      <c r="L5280" s="12">
        <f t="array" ref="L5280">IFERROR(LOOKUP(2^15,SEARCH({"40A","63A","80A","100A","125A","160A","200A","250A","400A","630A","800A","1000A","1250A","1600A","2000A","2500A","3200A","4000A","5000A","6300A"},UPPER(D5280)),{40,63,80,100,125,160,200,250,400,630,800,1000,1250,1600,2000,2500,3200,4000,5000,6300}),0)</f>
        <v>3200</v>
      </c>
      <c r="M5280" s="9" t="str">
        <f t="shared" si="411"/>
        <v>Straight Feeder</v>
      </c>
      <c r="N5280" s="9" t="str">
        <f t="shared" si="412"/>
        <v>CU</v>
      </c>
      <c r="O5280" s="13" t="str">
        <f t="shared" si="413"/>
        <v>Tin</v>
      </c>
      <c r="P5280" s="9" t="str">
        <f t="shared" si="414"/>
        <v>PET</v>
      </c>
      <c r="Q5280" s="9" t="str">
        <f t="shared" si="415"/>
        <v>5</v>
      </c>
      <c r="R52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80" s="14" t="str">
        <f>IF(ProjectsDB[[#This Row],[Item Type]]="Straight Plug-In",_xlfn.TEXTJOIN("-",TRUE,M5280&amp;"-"&amp;_xlfn.LET(_xlpm.txt,ProjectsDB[[#This Row],[Assembly]],_xlpm.pos,FIND("SP",_xlpm.txt),_xlpm.pre,LEFT(_xlpm.txt,_xlpm.pos-1),IF(RIGHT(_xlpm.pre,3)="123","3PL",IF(RIGHT(_xlpm.pre,2)="12","2PL",IF(RIGHT(_xlpm.pre,1)="1","1PL","3PL")))),N5280,O5280,P5280,Q5280&amp;"W",R5280),_xlfn.TEXTJOIN("-",TRUE,M5280,N5280,O5280,P5280,Q5280&amp;"W",R5280))</f>
        <v>Straight Feeder-CU-Tin-PET-5W-2</v>
      </c>
      <c r="T5280" s="14" t="str">
        <f>IF(COUNTIF(Cycletime[Element Desc.],ProjectsDB[[#This Row],[Element Desc.]])&gt;0,"Found","Not Found")</f>
        <v>Found</v>
      </c>
    </row>
    <row r="5281" spans="2:20" x14ac:dyDescent="0.25">
      <c r="B5281" s="8" t="s">
        <v>10665</v>
      </c>
      <c r="C5281" s="9" t="s">
        <v>10351</v>
      </c>
      <c r="D5281" s="9" t="s">
        <v>10352</v>
      </c>
      <c r="E5281" s="10">
        <v>2</v>
      </c>
      <c r="F5281" s="15" t="s">
        <v>9868</v>
      </c>
      <c r="G5281" s="9" t="s">
        <v>37</v>
      </c>
      <c r="H5281" s="11"/>
      <c r="I5281" s="12">
        <v>425</v>
      </c>
      <c r="J5281" s="12"/>
      <c r="K5281" s="12"/>
      <c r="L5281" s="12">
        <f t="array" ref="L5281">IFERROR(LOOKUP(2^15,SEARCH({"40A","63A","80A","100A","125A","160A","200A","250A","400A","630A","800A","1000A","1250A","1600A","2000A","2500A","3200A","4000A","5000A","6300A"},UPPER(D5281)),{40,63,80,100,125,160,200,250,400,630,800,1000,1250,1600,2000,2500,3200,4000,5000,6300}),0)</f>
        <v>3200</v>
      </c>
      <c r="M5281" s="9" t="str">
        <f t="shared" si="411"/>
        <v>Flange Straight</v>
      </c>
      <c r="N5281" s="9" t="str">
        <f t="shared" si="412"/>
        <v>CU</v>
      </c>
      <c r="O5281" s="13" t="str">
        <f t="shared" si="413"/>
        <v>Tin</v>
      </c>
      <c r="P5281" s="9" t="str">
        <f t="shared" si="414"/>
        <v>PET</v>
      </c>
      <c r="Q5281" s="9" t="str">
        <f t="shared" si="415"/>
        <v>5</v>
      </c>
      <c r="R52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81" s="14" t="str">
        <f>IF(ProjectsDB[[#This Row],[Item Type]]="Straight Plug-In",_xlfn.TEXTJOIN("-",TRUE,M5281&amp;"-"&amp;_xlfn.LET(_xlpm.txt,ProjectsDB[[#This Row],[Assembly]],_xlpm.pos,FIND("SP",_xlpm.txt),_xlpm.pre,LEFT(_xlpm.txt,_xlpm.pos-1),IF(RIGHT(_xlpm.pre,3)="123","3PL",IF(RIGHT(_xlpm.pre,2)="12","2PL",IF(RIGHT(_xlpm.pre,1)="1","1PL","3PL")))),N5281,O5281,P5281,Q5281&amp;"W",R5281),_xlfn.TEXTJOIN("-",TRUE,M5281,N5281,O5281,P5281,Q5281&amp;"W",R5281))</f>
        <v>Flange Straight-CU-Tin-PET-5W-2</v>
      </c>
      <c r="T5281" s="14" t="str">
        <f>IF(COUNTIF(Cycletime[Element Desc.],ProjectsDB[[#This Row],[Element Desc.]])&gt;0,"Found","Not Found")</f>
        <v>Found</v>
      </c>
    </row>
    <row r="5282" spans="2:20" x14ac:dyDescent="0.25">
      <c r="B5282" s="8" t="s">
        <v>10666</v>
      </c>
      <c r="C5282" s="9" t="s">
        <v>10571</v>
      </c>
      <c r="D5282" s="9" t="s">
        <v>10572</v>
      </c>
      <c r="E5282" s="10">
        <v>1</v>
      </c>
      <c r="F5282" s="15" t="s">
        <v>9868</v>
      </c>
      <c r="G5282" s="9" t="s">
        <v>37</v>
      </c>
      <c r="H5282" s="11"/>
      <c r="I5282" s="12">
        <v>2300</v>
      </c>
      <c r="J5282" s="12"/>
      <c r="K5282" s="12"/>
      <c r="L5282" s="12">
        <f t="array" ref="L5282">IFERROR(LOOKUP(2^15,SEARCH({"40A","63A","80A","100A","125A","160A","200A","250A","400A","630A","800A","1000A","1250A","1600A","2000A","2500A","3200A","4000A","5000A","6300A"},UPPER(D5282)),{40,63,80,100,125,160,200,250,400,630,800,1000,1250,1600,2000,2500,3200,4000,5000,6300}),0)</f>
        <v>3200</v>
      </c>
      <c r="M5282" s="9" t="str">
        <f t="shared" si="411"/>
        <v>Straight Feeder</v>
      </c>
      <c r="N5282" s="9" t="str">
        <f t="shared" si="412"/>
        <v>CU</v>
      </c>
      <c r="O5282" s="13" t="str">
        <f t="shared" si="413"/>
        <v>Tin</v>
      </c>
      <c r="P5282" s="9" t="str">
        <f t="shared" si="414"/>
        <v>PET</v>
      </c>
      <c r="Q5282" s="9" t="str">
        <f t="shared" si="415"/>
        <v>5</v>
      </c>
      <c r="R52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82" s="14" t="str">
        <f>IF(ProjectsDB[[#This Row],[Item Type]]="Straight Plug-In",_xlfn.TEXTJOIN("-",TRUE,M5282&amp;"-"&amp;_xlfn.LET(_xlpm.txt,ProjectsDB[[#This Row],[Assembly]],_xlpm.pos,FIND("SP",_xlpm.txt),_xlpm.pre,LEFT(_xlpm.txt,_xlpm.pos-1),IF(RIGHT(_xlpm.pre,3)="123","3PL",IF(RIGHT(_xlpm.pre,2)="12","2PL",IF(RIGHT(_xlpm.pre,1)="1","1PL","3PL")))),N5282,O5282,P5282,Q5282&amp;"W",R5282),_xlfn.TEXTJOIN("-",TRUE,M5282,N5282,O5282,P5282,Q5282&amp;"W",R5282))</f>
        <v>Straight Feeder-CU-Tin-PET-5W-2</v>
      </c>
      <c r="T5282" s="14" t="str">
        <f>IF(COUNTIF(Cycletime[Element Desc.],ProjectsDB[[#This Row],[Element Desc.]])&gt;0,"Found","Not Found")</f>
        <v>Found</v>
      </c>
    </row>
    <row r="5283" spans="2:20" x14ac:dyDescent="0.25">
      <c r="B5283" s="8" t="s">
        <v>10667</v>
      </c>
      <c r="C5283" s="9" t="s">
        <v>10339</v>
      </c>
      <c r="D5283" s="9" t="s">
        <v>10340</v>
      </c>
      <c r="E5283" s="10">
        <v>1</v>
      </c>
      <c r="F5283" s="15" t="s">
        <v>9868</v>
      </c>
      <c r="G5283" s="9" t="s">
        <v>37</v>
      </c>
      <c r="H5283" s="11"/>
      <c r="I5283" s="12">
        <v>580</v>
      </c>
      <c r="J5283" s="12"/>
      <c r="K5283" s="12"/>
      <c r="L5283" s="12">
        <f t="array" ref="L5283">IFERROR(LOOKUP(2^15,SEARCH({"40A","63A","80A","100A","125A","160A","200A","250A","400A","630A","800A","1000A","1250A","1600A","2000A","2500A","3200A","4000A","5000A","6300A"},UPPER(D5283)),{40,63,80,100,125,160,200,250,400,630,800,1000,1250,1600,2000,2500,3200,4000,5000,6300}),0)</f>
        <v>3200</v>
      </c>
      <c r="M5283" s="9" t="str">
        <f t="shared" si="411"/>
        <v>Straight Feeder</v>
      </c>
      <c r="N5283" s="9" t="str">
        <f t="shared" si="412"/>
        <v>CU</v>
      </c>
      <c r="O5283" s="13" t="str">
        <f t="shared" si="413"/>
        <v>Tin</v>
      </c>
      <c r="P5283" s="9" t="str">
        <f t="shared" si="414"/>
        <v>PET</v>
      </c>
      <c r="Q5283" s="9" t="str">
        <f t="shared" si="415"/>
        <v>5</v>
      </c>
      <c r="R52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83" s="14" t="str">
        <f>IF(ProjectsDB[[#This Row],[Item Type]]="Straight Plug-In",_xlfn.TEXTJOIN("-",TRUE,M5283&amp;"-"&amp;_xlfn.LET(_xlpm.txt,ProjectsDB[[#This Row],[Assembly]],_xlpm.pos,FIND("SP",_xlpm.txt),_xlpm.pre,LEFT(_xlpm.txt,_xlpm.pos-1),IF(RIGHT(_xlpm.pre,3)="123","3PL",IF(RIGHT(_xlpm.pre,2)="12","2PL",IF(RIGHT(_xlpm.pre,1)="1","1PL","3PL")))),N5283,O5283,P5283,Q5283&amp;"W",R5283),_xlfn.TEXTJOIN("-",TRUE,M5283,N5283,O5283,P5283,Q5283&amp;"W",R5283))</f>
        <v>Straight Feeder-CU-Tin-PET-5W-2</v>
      </c>
      <c r="T5283" s="14" t="str">
        <f>IF(COUNTIF(Cycletime[Element Desc.],ProjectsDB[[#This Row],[Element Desc.]])&gt;0,"Found","Not Found")</f>
        <v>Found</v>
      </c>
    </row>
    <row r="5284" spans="2:20" x14ac:dyDescent="0.25">
      <c r="B5284" s="8" t="s">
        <v>10668</v>
      </c>
      <c r="C5284" s="9" t="s">
        <v>10348</v>
      </c>
      <c r="D5284" s="9" t="s">
        <v>10349</v>
      </c>
      <c r="E5284" s="10">
        <v>2</v>
      </c>
      <c r="F5284" s="15" t="s">
        <v>9868</v>
      </c>
      <c r="G5284" s="9" t="s">
        <v>37</v>
      </c>
      <c r="H5284" s="11"/>
      <c r="I5284" s="12">
        <v>300</v>
      </c>
      <c r="J5284" s="12">
        <v>300</v>
      </c>
      <c r="K5284" s="12"/>
      <c r="L5284" s="12">
        <f t="array" ref="L5284">IFERROR(LOOKUP(2^15,SEARCH({"40A","63A","80A","100A","125A","160A","200A","250A","400A","630A","800A","1000A","1250A","1600A","2000A","2500A","3200A","4000A","5000A","6300A"},UPPER(D5284)),{40,63,80,100,125,160,200,250,400,630,800,1000,1250,1600,2000,2500,3200,4000,5000,6300}),0)</f>
        <v>3200</v>
      </c>
      <c r="M5284" s="9" t="str">
        <f t="shared" si="411"/>
        <v>Elbow Flat</v>
      </c>
      <c r="N5284" s="9" t="str">
        <f t="shared" si="412"/>
        <v>CU</v>
      </c>
      <c r="O5284" s="13" t="str">
        <f t="shared" si="413"/>
        <v>Tin</v>
      </c>
      <c r="P5284" s="9" t="str">
        <f t="shared" si="414"/>
        <v>PET</v>
      </c>
      <c r="Q5284" s="9" t="str">
        <f t="shared" si="415"/>
        <v>5</v>
      </c>
      <c r="R52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84" s="14" t="str">
        <f>IF(ProjectsDB[[#This Row],[Item Type]]="Straight Plug-In",_xlfn.TEXTJOIN("-",TRUE,M5284&amp;"-"&amp;_xlfn.LET(_xlpm.txt,ProjectsDB[[#This Row],[Assembly]],_xlpm.pos,FIND("SP",_xlpm.txt),_xlpm.pre,LEFT(_xlpm.txt,_xlpm.pos-1),IF(RIGHT(_xlpm.pre,3)="123","3PL",IF(RIGHT(_xlpm.pre,2)="12","2PL",IF(RIGHT(_xlpm.pre,1)="1","1PL","3PL")))),N5284,O5284,P5284,Q5284&amp;"W",R5284),_xlfn.TEXTJOIN("-",TRUE,M5284,N5284,O5284,P5284,Q5284&amp;"W",R5284))</f>
        <v>Elbow Flat-CU-Tin-PET-5W-2</v>
      </c>
      <c r="T5284" s="14" t="str">
        <f>IF(COUNTIF(Cycletime[Element Desc.],ProjectsDB[[#This Row],[Element Desc.]])&gt;0,"Found","Not Found")</f>
        <v>Found</v>
      </c>
    </row>
    <row r="5285" spans="2:20" x14ac:dyDescent="0.25">
      <c r="B5285" s="8" t="s">
        <v>10669</v>
      </c>
      <c r="C5285" s="9" t="s">
        <v>10342</v>
      </c>
      <c r="D5285" s="9" t="s">
        <v>10343</v>
      </c>
      <c r="E5285" s="10">
        <v>5</v>
      </c>
      <c r="F5285" s="15" t="s">
        <v>9868</v>
      </c>
      <c r="G5285" s="9" t="s">
        <v>37</v>
      </c>
      <c r="H5285" s="11"/>
      <c r="I5285" s="12"/>
      <c r="J5285" s="12"/>
      <c r="K5285" s="12"/>
      <c r="L5285" s="12">
        <f t="array" ref="L5285">IFERROR(LOOKUP(2^15,SEARCH({"40A","63A","80A","100A","125A","160A","200A","250A","400A","630A","800A","1000A","1250A","1600A","2000A","2500A","3200A","4000A","5000A","6300A"},UPPER(D5285)),{40,63,80,100,125,160,200,250,400,630,800,1000,1250,1600,2000,2500,3200,4000,5000,6300}),0)</f>
        <v>3200</v>
      </c>
      <c r="M5285" s="9" t="str">
        <f t="shared" si="411"/>
        <v>Joint Pack</v>
      </c>
      <c r="N5285" s="9" t="str">
        <f t="shared" si="412"/>
        <v>CU</v>
      </c>
      <c r="O5285" s="13" t="str">
        <f t="shared" si="413"/>
        <v>Tin</v>
      </c>
      <c r="P5285" s="9" t="str">
        <f t="shared" si="414"/>
        <v>None</v>
      </c>
      <c r="Q5285" s="9" t="str">
        <f t="shared" si="415"/>
        <v>5</v>
      </c>
      <c r="R52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85" s="14" t="str">
        <f>IF(ProjectsDB[[#This Row],[Item Type]]="Straight Plug-In",_xlfn.TEXTJOIN("-",TRUE,M5285&amp;"-"&amp;_xlfn.LET(_xlpm.txt,ProjectsDB[[#This Row],[Assembly]],_xlpm.pos,FIND("SP",_xlpm.txt),_xlpm.pre,LEFT(_xlpm.txt,_xlpm.pos-1),IF(RIGHT(_xlpm.pre,3)="123","3PL",IF(RIGHT(_xlpm.pre,2)="12","2PL",IF(RIGHT(_xlpm.pre,1)="1","1PL","3PL")))),N5285,O5285,P5285,Q5285&amp;"W",R5285),_xlfn.TEXTJOIN("-",TRUE,M5285,N5285,O5285,P5285,Q5285&amp;"W",R5285))</f>
        <v>Joint Pack-CU-Tin-None-5W-2</v>
      </c>
      <c r="T5285" s="14" t="str">
        <f>IF(COUNTIF(Cycletime[Element Desc.],ProjectsDB[[#This Row],[Element Desc.]])&gt;0,"Found","Not Found")</f>
        <v>Found</v>
      </c>
    </row>
    <row r="5286" spans="2:20" x14ac:dyDescent="0.25">
      <c r="B5286" s="8" t="s">
        <v>10670</v>
      </c>
      <c r="C5286" s="9" t="s">
        <v>10351</v>
      </c>
      <c r="D5286" s="9" t="s">
        <v>10352</v>
      </c>
      <c r="E5286" s="10">
        <v>2</v>
      </c>
      <c r="F5286" s="15" t="s">
        <v>9868</v>
      </c>
      <c r="G5286" s="9" t="s">
        <v>37</v>
      </c>
      <c r="H5286" s="11"/>
      <c r="I5286" s="12">
        <v>425</v>
      </c>
      <c r="J5286" s="12"/>
      <c r="K5286" s="12"/>
      <c r="L5286" s="12">
        <f t="array" ref="L5286">IFERROR(LOOKUP(2^15,SEARCH({"40A","63A","80A","100A","125A","160A","200A","250A","400A","630A","800A","1000A","1250A","1600A","2000A","2500A","3200A","4000A","5000A","6300A"},UPPER(D5286)),{40,63,80,100,125,160,200,250,400,630,800,1000,1250,1600,2000,2500,3200,4000,5000,6300}),0)</f>
        <v>3200</v>
      </c>
      <c r="M5286" s="9" t="str">
        <f t="shared" si="411"/>
        <v>Flange Straight</v>
      </c>
      <c r="N5286" s="9" t="str">
        <f t="shared" si="412"/>
        <v>CU</v>
      </c>
      <c r="O5286" s="13" t="str">
        <f t="shared" si="413"/>
        <v>Tin</v>
      </c>
      <c r="P5286" s="9" t="str">
        <f t="shared" si="414"/>
        <v>PET</v>
      </c>
      <c r="Q5286" s="9" t="str">
        <f t="shared" si="415"/>
        <v>5</v>
      </c>
      <c r="R52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86" s="14" t="str">
        <f>IF(ProjectsDB[[#This Row],[Item Type]]="Straight Plug-In",_xlfn.TEXTJOIN("-",TRUE,M5286&amp;"-"&amp;_xlfn.LET(_xlpm.txt,ProjectsDB[[#This Row],[Assembly]],_xlpm.pos,FIND("SP",_xlpm.txt),_xlpm.pre,LEFT(_xlpm.txt,_xlpm.pos-1),IF(RIGHT(_xlpm.pre,3)="123","3PL",IF(RIGHT(_xlpm.pre,2)="12","2PL",IF(RIGHT(_xlpm.pre,1)="1","1PL","3PL")))),N5286,O5286,P5286,Q5286&amp;"W",R5286),_xlfn.TEXTJOIN("-",TRUE,M5286,N5286,O5286,P5286,Q5286&amp;"W",R5286))</f>
        <v>Flange Straight-CU-Tin-PET-5W-2</v>
      </c>
      <c r="T5286" s="14" t="str">
        <f>IF(COUNTIF(Cycletime[Element Desc.],ProjectsDB[[#This Row],[Element Desc.]])&gt;0,"Found","Not Found")</f>
        <v>Found</v>
      </c>
    </row>
    <row r="5287" spans="2:20" x14ac:dyDescent="0.25">
      <c r="B5287" s="8" t="s">
        <v>10671</v>
      </c>
      <c r="C5287" s="9" t="s">
        <v>10577</v>
      </c>
      <c r="D5287" s="9" t="s">
        <v>10578</v>
      </c>
      <c r="E5287" s="10">
        <v>1</v>
      </c>
      <c r="F5287" s="15" t="s">
        <v>9868</v>
      </c>
      <c r="G5287" s="9" t="s">
        <v>37</v>
      </c>
      <c r="H5287" s="11"/>
      <c r="I5287" s="12">
        <v>635</v>
      </c>
      <c r="J5287" s="12">
        <v>430</v>
      </c>
      <c r="K5287" s="12"/>
      <c r="L5287" s="12">
        <f t="array" ref="L5287">IFERROR(LOOKUP(2^15,SEARCH({"40A","63A","80A","100A","125A","160A","200A","250A","400A","630A","800A","1000A","1250A","1600A","2000A","2500A","3200A","4000A","5000A","6300A"},UPPER(D5287)),{40,63,80,100,125,160,200,250,400,630,800,1000,1250,1600,2000,2500,3200,4000,5000,6300}),0)</f>
        <v>3200</v>
      </c>
      <c r="M5287" s="9" t="str">
        <f t="shared" si="411"/>
        <v>Elbow Edge</v>
      </c>
      <c r="N5287" s="9" t="str">
        <f t="shared" si="412"/>
        <v>CU</v>
      </c>
      <c r="O5287" s="13" t="str">
        <f t="shared" si="413"/>
        <v>Tin</v>
      </c>
      <c r="P5287" s="9" t="str">
        <f t="shared" si="414"/>
        <v>PET</v>
      </c>
      <c r="Q5287" s="9" t="str">
        <f t="shared" si="415"/>
        <v>5</v>
      </c>
      <c r="R52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87" s="14" t="str">
        <f>IF(ProjectsDB[[#This Row],[Item Type]]="Straight Plug-In",_xlfn.TEXTJOIN("-",TRUE,M5287&amp;"-"&amp;_xlfn.LET(_xlpm.txt,ProjectsDB[[#This Row],[Assembly]],_xlpm.pos,FIND("SP",_xlpm.txt),_xlpm.pre,LEFT(_xlpm.txt,_xlpm.pos-1),IF(RIGHT(_xlpm.pre,3)="123","3PL",IF(RIGHT(_xlpm.pre,2)="12","2PL",IF(RIGHT(_xlpm.pre,1)="1","1PL","3PL")))),N5287,O5287,P5287,Q5287&amp;"W",R5287),_xlfn.TEXTJOIN("-",TRUE,M5287,N5287,O5287,P5287,Q5287&amp;"W",R5287))</f>
        <v>Elbow Edge-CU-Tin-PET-5W-2</v>
      </c>
      <c r="T5287" s="14" t="str">
        <f>IF(COUNTIF(Cycletime[Element Desc.],ProjectsDB[[#This Row],[Element Desc.]])&gt;0,"Found","Not Found")</f>
        <v>Found</v>
      </c>
    </row>
    <row r="5288" spans="2:20" x14ac:dyDescent="0.25">
      <c r="B5288" s="8" t="s">
        <v>10672</v>
      </c>
      <c r="C5288" s="9" t="s">
        <v>10342</v>
      </c>
      <c r="D5288" s="9" t="s">
        <v>10343</v>
      </c>
      <c r="E5288" s="10">
        <v>3</v>
      </c>
      <c r="F5288" s="15" t="s">
        <v>9868</v>
      </c>
      <c r="G5288" s="9" t="s">
        <v>37</v>
      </c>
      <c r="H5288" s="11"/>
      <c r="I5288" s="12"/>
      <c r="J5288" s="12"/>
      <c r="K5288" s="12"/>
      <c r="L5288" s="12">
        <f t="array" ref="L5288">IFERROR(LOOKUP(2^15,SEARCH({"40A","63A","80A","100A","125A","160A","200A","250A","400A","630A","800A","1000A","1250A","1600A","2000A","2500A","3200A","4000A","5000A","6300A"},UPPER(D5288)),{40,63,80,100,125,160,200,250,400,630,800,1000,1250,1600,2000,2500,3200,4000,5000,6300}),0)</f>
        <v>3200</v>
      </c>
      <c r="M5288" s="9" t="str">
        <f t="shared" si="411"/>
        <v>Joint Pack</v>
      </c>
      <c r="N5288" s="9" t="str">
        <f t="shared" si="412"/>
        <v>CU</v>
      </c>
      <c r="O5288" s="13" t="str">
        <f t="shared" si="413"/>
        <v>Tin</v>
      </c>
      <c r="P5288" s="9" t="str">
        <f t="shared" si="414"/>
        <v>None</v>
      </c>
      <c r="Q5288" s="9" t="str">
        <f t="shared" si="415"/>
        <v>5</v>
      </c>
      <c r="R52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88" s="14" t="str">
        <f>IF(ProjectsDB[[#This Row],[Item Type]]="Straight Plug-In",_xlfn.TEXTJOIN("-",TRUE,M5288&amp;"-"&amp;_xlfn.LET(_xlpm.txt,ProjectsDB[[#This Row],[Assembly]],_xlpm.pos,FIND("SP",_xlpm.txt),_xlpm.pre,LEFT(_xlpm.txt,_xlpm.pos-1),IF(RIGHT(_xlpm.pre,3)="123","3PL",IF(RIGHT(_xlpm.pre,2)="12","2PL",IF(RIGHT(_xlpm.pre,1)="1","1PL","3PL")))),N5288,O5288,P5288,Q5288&amp;"W",R5288),_xlfn.TEXTJOIN("-",TRUE,M5288,N5288,O5288,P5288,Q5288&amp;"W",R5288))</f>
        <v>Joint Pack-CU-Tin-None-5W-2</v>
      </c>
      <c r="T5288" s="14" t="str">
        <f>IF(COUNTIF(Cycletime[Element Desc.],ProjectsDB[[#This Row],[Element Desc.]])&gt;0,"Found","Not Found")</f>
        <v>Found</v>
      </c>
    </row>
    <row r="5289" spans="2:20" x14ac:dyDescent="0.25">
      <c r="B5289" s="8" t="s">
        <v>10673</v>
      </c>
      <c r="C5289" s="9" t="s">
        <v>10580</v>
      </c>
      <c r="D5289" s="9" t="s">
        <v>10581</v>
      </c>
      <c r="E5289" s="10">
        <v>1</v>
      </c>
      <c r="F5289" s="15" t="s">
        <v>9868</v>
      </c>
      <c r="G5289" s="9" t="s">
        <v>37</v>
      </c>
      <c r="H5289" s="11"/>
      <c r="I5289" s="12">
        <v>430</v>
      </c>
      <c r="J5289" s="12">
        <v>835</v>
      </c>
      <c r="K5289" s="12"/>
      <c r="L5289" s="12">
        <f t="array" ref="L5289">IFERROR(LOOKUP(2^15,SEARCH({"40A","63A","80A","100A","125A","160A","200A","250A","400A","630A","800A","1000A","1250A","1600A","2000A","2500A","3200A","4000A","5000A","6300A"},UPPER(D5289)),{40,63,80,100,125,160,200,250,400,630,800,1000,1250,1600,2000,2500,3200,4000,5000,6300}),0)</f>
        <v>3200</v>
      </c>
      <c r="M5289" s="9" t="str">
        <f t="shared" si="411"/>
        <v>Elbow Edge</v>
      </c>
      <c r="N5289" s="9" t="str">
        <f t="shared" si="412"/>
        <v>CU</v>
      </c>
      <c r="O5289" s="13" t="str">
        <f t="shared" si="413"/>
        <v>Tin</v>
      </c>
      <c r="P5289" s="9" t="str">
        <f t="shared" si="414"/>
        <v>PET</v>
      </c>
      <c r="Q5289" s="9" t="str">
        <f t="shared" si="415"/>
        <v>5</v>
      </c>
      <c r="R52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89" s="14" t="str">
        <f>IF(ProjectsDB[[#This Row],[Item Type]]="Straight Plug-In",_xlfn.TEXTJOIN("-",TRUE,M5289&amp;"-"&amp;_xlfn.LET(_xlpm.txt,ProjectsDB[[#This Row],[Assembly]],_xlpm.pos,FIND("SP",_xlpm.txt),_xlpm.pre,LEFT(_xlpm.txt,_xlpm.pos-1),IF(RIGHT(_xlpm.pre,3)="123","3PL",IF(RIGHT(_xlpm.pre,2)="12","2PL",IF(RIGHT(_xlpm.pre,1)="1","1PL","3PL")))),N5289,O5289,P5289,Q5289&amp;"W",R5289),_xlfn.TEXTJOIN("-",TRUE,M5289,N5289,O5289,P5289,Q5289&amp;"W",R5289))</f>
        <v>Elbow Edge-CU-Tin-PET-5W-2</v>
      </c>
      <c r="T5289" s="14" t="str">
        <f>IF(COUNTIF(Cycletime[Element Desc.],ProjectsDB[[#This Row],[Element Desc.]])&gt;0,"Found","Not Found")</f>
        <v>Found</v>
      </c>
    </row>
    <row r="5290" spans="2:20" x14ac:dyDescent="0.25">
      <c r="B5290" s="8" t="s">
        <v>10674</v>
      </c>
      <c r="C5290" s="9" t="s">
        <v>10374</v>
      </c>
      <c r="D5290" s="9" t="s">
        <v>10375</v>
      </c>
      <c r="E5290" s="10">
        <v>6</v>
      </c>
      <c r="F5290" s="15" t="s">
        <v>9868</v>
      </c>
      <c r="G5290" s="9" t="s">
        <v>37</v>
      </c>
      <c r="H5290" s="11"/>
      <c r="I5290" s="12"/>
      <c r="J5290" s="12"/>
      <c r="K5290" s="12"/>
      <c r="L5290" s="12">
        <f t="array" ref="L5290">IFERROR(LOOKUP(2^15,SEARCH({"40A","63A","80A","100A","125A","160A","200A","250A","400A","630A","800A","1000A","1250A","1600A","2000A","2500A","3200A","4000A","5000A","6300A"},UPPER(D5290)),{40,63,80,100,125,160,200,250,400,630,800,1000,1250,1600,2000,2500,3200,4000,5000,6300}),0)</f>
        <v>3200</v>
      </c>
      <c r="M5290" s="9" t="str">
        <f t="shared" si="411"/>
        <v>Joint Pack</v>
      </c>
      <c r="N5290" s="9" t="str">
        <f t="shared" si="412"/>
        <v>CU</v>
      </c>
      <c r="O5290" s="13" t="str">
        <f t="shared" si="413"/>
        <v>Tin</v>
      </c>
      <c r="P5290" s="9" t="str">
        <f t="shared" si="414"/>
        <v>None</v>
      </c>
      <c r="Q5290" s="9" t="str">
        <f t="shared" si="415"/>
        <v>5</v>
      </c>
      <c r="R52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90" s="14" t="str">
        <f>IF(ProjectsDB[[#This Row],[Item Type]]="Straight Plug-In",_xlfn.TEXTJOIN("-",TRUE,M5290&amp;"-"&amp;_xlfn.LET(_xlpm.txt,ProjectsDB[[#This Row],[Assembly]],_xlpm.pos,FIND("SP",_xlpm.txt),_xlpm.pre,LEFT(_xlpm.txt,_xlpm.pos-1),IF(RIGHT(_xlpm.pre,3)="123","3PL",IF(RIGHT(_xlpm.pre,2)="12","2PL",IF(RIGHT(_xlpm.pre,1)="1","1PL","3PL")))),N5290,O5290,P5290,Q5290&amp;"W",R5290),_xlfn.TEXTJOIN("-",TRUE,M5290,N5290,O5290,P5290,Q5290&amp;"W",R5290))</f>
        <v>Joint Pack-CU-Tin-None-5W-2</v>
      </c>
      <c r="T5290" s="14" t="str">
        <f>IF(COUNTIF(Cycletime[Element Desc.],ProjectsDB[[#This Row],[Element Desc.]])&gt;0,"Found","Not Found")</f>
        <v>Found</v>
      </c>
    </row>
    <row r="5291" spans="2:20" x14ac:dyDescent="0.25">
      <c r="B5291" s="8" t="s">
        <v>10675</v>
      </c>
      <c r="C5291" s="9" t="s">
        <v>10371</v>
      </c>
      <c r="D5291" s="9" t="s">
        <v>10372</v>
      </c>
      <c r="E5291" s="10">
        <v>2</v>
      </c>
      <c r="F5291" s="15" t="s">
        <v>9868</v>
      </c>
      <c r="G5291" s="9" t="s">
        <v>37</v>
      </c>
      <c r="H5291" s="11"/>
      <c r="I5291" s="12">
        <v>425</v>
      </c>
      <c r="J5291" s="12"/>
      <c r="K5291" s="12"/>
      <c r="L5291" s="12">
        <f t="array" ref="L5291">IFERROR(LOOKUP(2^15,SEARCH({"40A","63A","80A","100A","125A","160A","200A","250A","400A","630A","800A","1000A","1250A","1600A","2000A","2500A","3200A","4000A","5000A","6300A"},UPPER(D5291)),{40,63,80,100,125,160,200,250,400,630,800,1000,1250,1600,2000,2500,3200,4000,5000,6300}),0)</f>
        <v>3200</v>
      </c>
      <c r="M5291" s="9" t="str">
        <f t="shared" si="411"/>
        <v>Flange Straight</v>
      </c>
      <c r="N5291" s="9" t="str">
        <f t="shared" si="412"/>
        <v>CU</v>
      </c>
      <c r="O5291" s="13" t="str">
        <f t="shared" si="413"/>
        <v>Tin</v>
      </c>
      <c r="P5291" s="9" t="str">
        <f t="shared" si="414"/>
        <v>PET</v>
      </c>
      <c r="Q5291" s="9" t="str">
        <f t="shared" si="415"/>
        <v>5</v>
      </c>
      <c r="R52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91" s="14" t="str">
        <f>IF(ProjectsDB[[#This Row],[Item Type]]="Straight Plug-In",_xlfn.TEXTJOIN("-",TRUE,M5291&amp;"-"&amp;_xlfn.LET(_xlpm.txt,ProjectsDB[[#This Row],[Assembly]],_xlpm.pos,FIND("SP",_xlpm.txt),_xlpm.pre,LEFT(_xlpm.txt,_xlpm.pos-1),IF(RIGHT(_xlpm.pre,3)="123","3PL",IF(RIGHT(_xlpm.pre,2)="12","2PL",IF(RIGHT(_xlpm.pre,1)="1","1PL","3PL")))),N5291,O5291,P5291,Q5291&amp;"W",R5291),_xlfn.TEXTJOIN("-",TRUE,M5291,N5291,O5291,P5291,Q5291&amp;"W",R5291))</f>
        <v>Flange Straight-CU-Tin-PET-5W-2</v>
      </c>
      <c r="T5291" s="14" t="str">
        <f>IF(COUNTIF(Cycletime[Element Desc.],ProjectsDB[[#This Row],[Element Desc.]])&gt;0,"Found","Not Found")</f>
        <v>Found</v>
      </c>
    </row>
    <row r="5292" spans="2:20" x14ac:dyDescent="0.25">
      <c r="B5292" s="8" t="s">
        <v>10676</v>
      </c>
      <c r="C5292" s="9" t="s">
        <v>10585</v>
      </c>
      <c r="D5292" s="9" t="s">
        <v>10586</v>
      </c>
      <c r="E5292" s="10">
        <v>1</v>
      </c>
      <c r="F5292" s="15" t="s">
        <v>9868</v>
      </c>
      <c r="G5292" s="9" t="s">
        <v>37</v>
      </c>
      <c r="H5292" s="11"/>
      <c r="I5292" s="12">
        <v>1500</v>
      </c>
      <c r="J5292" s="12"/>
      <c r="K5292" s="12"/>
      <c r="L5292" s="12">
        <f t="array" ref="L5292">IFERROR(LOOKUP(2^15,SEARCH({"40A","63A","80A","100A","125A","160A","200A","250A","400A","630A","800A","1000A","1250A","1600A","2000A","2500A","3200A","4000A","5000A","6300A"},UPPER(D5292)),{40,63,80,100,125,160,200,250,400,630,800,1000,1250,1600,2000,2500,3200,4000,5000,6300}),0)</f>
        <v>3200</v>
      </c>
      <c r="M5292" s="9" t="str">
        <f t="shared" si="411"/>
        <v>Straight Feeder</v>
      </c>
      <c r="N5292" s="9" t="str">
        <f t="shared" si="412"/>
        <v>CU</v>
      </c>
      <c r="O5292" s="13" t="str">
        <f t="shared" si="413"/>
        <v>Tin</v>
      </c>
      <c r="P5292" s="9" t="str">
        <f t="shared" si="414"/>
        <v>PET</v>
      </c>
      <c r="Q5292" s="9" t="str">
        <f t="shared" si="415"/>
        <v>5</v>
      </c>
      <c r="R52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92" s="14" t="str">
        <f>IF(ProjectsDB[[#This Row],[Item Type]]="Straight Plug-In",_xlfn.TEXTJOIN("-",TRUE,M5292&amp;"-"&amp;_xlfn.LET(_xlpm.txt,ProjectsDB[[#This Row],[Assembly]],_xlpm.pos,FIND("SP",_xlpm.txt),_xlpm.pre,LEFT(_xlpm.txt,_xlpm.pos-1),IF(RIGHT(_xlpm.pre,3)="123","3PL",IF(RIGHT(_xlpm.pre,2)="12","2PL",IF(RIGHT(_xlpm.pre,1)="1","1PL","3PL")))),N5292,O5292,P5292,Q5292&amp;"W",R5292),_xlfn.TEXTJOIN("-",TRUE,M5292,N5292,O5292,P5292,Q5292&amp;"W",R5292))</f>
        <v>Straight Feeder-CU-Tin-PET-5W-2</v>
      </c>
      <c r="T5292" s="14" t="str">
        <f>IF(COUNTIF(Cycletime[Element Desc.],ProjectsDB[[#This Row],[Element Desc.]])&gt;0,"Found","Not Found")</f>
        <v>Found</v>
      </c>
    </row>
    <row r="5293" spans="2:20" x14ac:dyDescent="0.25">
      <c r="B5293" s="8" t="s">
        <v>10677</v>
      </c>
      <c r="C5293" s="9" t="s">
        <v>10386</v>
      </c>
      <c r="D5293" s="9" t="s">
        <v>10387</v>
      </c>
      <c r="E5293" s="10">
        <v>1</v>
      </c>
      <c r="F5293" s="15" t="s">
        <v>9868</v>
      </c>
      <c r="G5293" s="9" t="s">
        <v>37</v>
      </c>
      <c r="H5293" s="11"/>
      <c r="I5293" s="12">
        <v>430</v>
      </c>
      <c r="J5293" s="12">
        <v>43</v>
      </c>
      <c r="K5293" s="12"/>
      <c r="L5293" s="12">
        <f t="array" ref="L5293">IFERROR(LOOKUP(2^15,SEARCH({"40A","63A","80A","100A","125A","160A","200A","250A","400A","630A","800A","1000A","1250A","1600A","2000A","2500A","3200A","4000A","5000A","6300A"},UPPER(D5293)),{40,63,80,100,125,160,200,250,400,630,800,1000,1250,1600,2000,2500,3200,4000,5000,6300}),0)</f>
        <v>3200</v>
      </c>
      <c r="M5293" s="9" t="str">
        <f t="shared" si="411"/>
        <v>Elbow Edge</v>
      </c>
      <c r="N5293" s="9" t="str">
        <f t="shared" si="412"/>
        <v>CU</v>
      </c>
      <c r="O5293" s="13" t="str">
        <f t="shared" si="413"/>
        <v>Tin</v>
      </c>
      <c r="P5293" s="9" t="str">
        <f t="shared" si="414"/>
        <v>PET</v>
      </c>
      <c r="Q5293" s="9" t="str">
        <f t="shared" si="415"/>
        <v>5</v>
      </c>
      <c r="R52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93" s="14" t="str">
        <f>IF(ProjectsDB[[#This Row],[Item Type]]="Straight Plug-In",_xlfn.TEXTJOIN("-",TRUE,M5293&amp;"-"&amp;_xlfn.LET(_xlpm.txt,ProjectsDB[[#This Row],[Assembly]],_xlpm.pos,FIND("SP",_xlpm.txt),_xlpm.pre,LEFT(_xlpm.txt,_xlpm.pos-1),IF(RIGHT(_xlpm.pre,3)="123","3PL",IF(RIGHT(_xlpm.pre,2)="12","2PL",IF(RIGHT(_xlpm.pre,1)="1","1PL","3PL")))),N5293,O5293,P5293,Q5293&amp;"W",R5293),_xlfn.TEXTJOIN("-",TRUE,M5293,N5293,O5293,P5293,Q5293&amp;"W",R5293))</f>
        <v>Elbow Edge-CU-Tin-PET-5W-2</v>
      </c>
      <c r="T5293" s="14" t="str">
        <f>IF(COUNTIF(Cycletime[Element Desc.],ProjectsDB[[#This Row],[Element Desc.]])&gt;0,"Found","Not Found")</f>
        <v>Found</v>
      </c>
    </row>
    <row r="5294" spans="2:20" x14ac:dyDescent="0.25">
      <c r="B5294" s="8" t="s">
        <v>10678</v>
      </c>
      <c r="C5294" s="9" t="s">
        <v>10377</v>
      </c>
      <c r="D5294" s="9" t="s">
        <v>10378</v>
      </c>
      <c r="E5294" s="10">
        <v>1</v>
      </c>
      <c r="F5294" s="15" t="s">
        <v>9868</v>
      </c>
      <c r="G5294" s="9" t="s">
        <v>37</v>
      </c>
      <c r="H5294" s="11"/>
      <c r="I5294" s="12">
        <v>3000</v>
      </c>
      <c r="J5294" s="12"/>
      <c r="K5294" s="12"/>
      <c r="L5294" s="12">
        <f t="array" ref="L5294">IFERROR(LOOKUP(2^15,SEARCH({"40A","63A","80A","100A","125A","160A","200A","250A","400A","630A","800A","1000A","1250A","1600A","2000A","2500A","3200A","4000A","5000A","6300A"},UPPER(D5294)),{40,63,80,100,125,160,200,250,400,630,800,1000,1250,1600,2000,2500,3200,4000,5000,6300}),0)</f>
        <v>3200</v>
      </c>
      <c r="M5294" s="9" t="str">
        <f t="shared" si="411"/>
        <v>Straight Feeder</v>
      </c>
      <c r="N5294" s="9" t="str">
        <f t="shared" si="412"/>
        <v>CU</v>
      </c>
      <c r="O5294" s="13" t="str">
        <f t="shared" si="413"/>
        <v>Tin</v>
      </c>
      <c r="P5294" s="9" t="str">
        <f t="shared" si="414"/>
        <v>PET</v>
      </c>
      <c r="Q5294" s="9" t="str">
        <f t="shared" si="415"/>
        <v>5</v>
      </c>
      <c r="R52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94" s="14" t="str">
        <f>IF(ProjectsDB[[#This Row],[Item Type]]="Straight Plug-In",_xlfn.TEXTJOIN("-",TRUE,M5294&amp;"-"&amp;_xlfn.LET(_xlpm.txt,ProjectsDB[[#This Row],[Assembly]],_xlpm.pos,FIND("SP",_xlpm.txt),_xlpm.pre,LEFT(_xlpm.txt,_xlpm.pos-1),IF(RIGHT(_xlpm.pre,3)="123","3PL",IF(RIGHT(_xlpm.pre,2)="12","2PL",IF(RIGHT(_xlpm.pre,1)="1","1PL","3PL")))),N5294,O5294,P5294,Q5294&amp;"W",R5294),_xlfn.TEXTJOIN("-",TRUE,M5294,N5294,O5294,P5294,Q5294&amp;"W",R5294))</f>
        <v>Straight Feeder-CU-Tin-PET-5W-2</v>
      </c>
      <c r="T5294" s="14" t="str">
        <f>IF(COUNTIF(Cycletime[Element Desc.],ProjectsDB[[#This Row],[Element Desc.]])&gt;0,"Found","Not Found")</f>
        <v>Found</v>
      </c>
    </row>
    <row r="5295" spans="2:20" x14ac:dyDescent="0.25">
      <c r="B5295" s="8" t="s">
        <v>10679</v>
      </c>
      <c r="C5295" s="9" t="s">
        <v>10395</v>
      </c>
      <c r="D5295" s="9" t="s">
        <v>10396</v>
      </c>
      <c r="E5295" s="10">
        <v>1</v>
      </c>
      <c r="F5295" s="15" t="s">
        <v>9868</v>
      </c>
      <c r="G5295" s="9" t="s">
        <v>37</v>
      </c>
      <c r="H5295" s="11"/>
      <c r="I5295" s="12">
        <v>300</v>
      </c>
      <c r="J5295" s="12">
        <v>300</v>
      </c>
      <c r="K5295" s="12"/>
      <c r="L5295" s="12">
        <f t="array" ref="L5295">IFERROR(LOOKUP(2^15,SEARCH({"40A","63A","80A","100A","125A","160A","200A","250A","400A","630A","800A","1000A","1250A","1600A","2000A","2500A","3200A","4000A","5000A","6300A"},UPPER(D5295)),{40,63,80,100,125,160,200,250,400,630,800,1000,1250,1600,2000,2500,3200,4000,5000,6300}),0)</f>
        <v>3200</v>
      </c>
      <c r="M5295" s="9" t="str">
        <f t="shared" si="411"/>
        <v>Elbow Flat</v>
      </c>
      <c r="N5295" s="9" t="str">
        <f t="shared" si="412"/>
        <v>CU</v>
      </c>
      <c r="O5295" s="13" t="str">
        <f t="shared" si="413"/>
        <v>Tin</v>
      </c>
      <c r="P5295" s="9" t="str">
        <f t="shared" si="414"/>
        <v>PET</v>
      </c>
      <c r="Q5295" s="9" t="str">
        <f t="shared" si="415"/>
        <v>5</v>
      </c>
      <c r="R52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95" s="14" t="str">
        <f>IF(ProjectsDB[[#This Row],[Item Type]]="Straight Plug-In",_xlfn.TEXTJOIN("-",TRUE,M5295&amp;"-"&amp;_xlfn.LET(_xlpm.txt,ProjectsDB[[#This Row],[Assembly]],_xlpm.pos,FIND("SP",_xlpm.txt),_xlpm.pre,LEFT(_xlpm.txt,_xlpm.pos-1),IF(RIGHT(_xlpm.pre,3)="123","3PL",IF(RIGHT(_xlpm.pre,2)="12","2PL",IF(RIGHT(_xlpm.pre,1)="1","1PL","3PL")))),N5295,O5295,P5295,Q5295&amp;"W",R5295),_xlfn.TEXTJOIN("-",TRUE,M5295,N5295,O5295,P5295,Q5295&amp;"W",R5295))</f>
        <v>Elbow Flat-CU-Tin-PET-5W-2</v>
      </c>
      <c r="T5295" s="14" t="str">
        <f>IF(COUNTIF(Cycletime[Element Desc.],ProjectsDB[[#This Row],[Element Desc.]])&gt;0,"Found","Not Found")</f>
        <v>Found</v>
      </c>
    </row>
    <row r="5296" spans="2:20" x14ac:dyDescent="0.25">
      <c r="B5296" s="8" t="s">
        <v>10680</v>
      </c>
      <c r="C5296" s="9" t="s">
        <v>10389</v>
      </c>
      <c r="D5296" s="9" t="s">
        <v>10390</v>
      </c>
      <c r="E5296" s="10">
        <v>1</v>
      </c>
      <c r="F5296" s="15" t="s">
        <v>9868</v>
      </c>
      <c r="G5296" s="9" t="s">
        <v>37</v>
      </c>
      <c r="H5296" s="11"/>
      <c r="I5296" s="12">
        <v>580</v>
      </c>
      <c r="J5296" s="12"/>
      <c r="K5296" s="12"/>
      <c r="L5296" s="12">
        <f t="array" ref="L5296">IFERROR(LOOKUP(2^15,SEARCH({"40A","63A","80A","100A","125A","160A","200A","250A","400A","630A","800A","1000A","1250A","1600A","2000A","2500A","3200A","4000A","5000A","6300A"},UPPER(D5296)),{40,63,80,100,125,160,200,250,400,630,800,1000,1250,1600,2000,2500,3200,4000,5000,6300}),0)</f>
        <v>3200</v>
      </c>
      <c r="M5296" s="9" t="str">
        <f t="shared" si="411"/>
        <v>Straight Feeder</v>
      </c>
      <c r="N5296" s="9" t="str">
        <f t="shared" si="412"/>
        <v>CU</v>
      </c>
      <c r="O5296" s="13" t="str">
        <f t="shared" si="413"/>
        <v>Tin</v>
      </c>
      <c r="P5296" s="9" t="str">
        <f t="shared" si="414"/>
        <v>PET</v>
      </c>
      <c r="Q5296" s="9" t="str">
        <f t="shared" si="415"/>
        <v>5</v>
      </c>
      <c r="R52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96" s="14" t="str">
        <f>IF(ProjectsDB[[#This Row],[Item Type]]="Straight Plug-In",_xlfn.TEXTJOIN("-",TRUE,M5296&amp;"-"&amp;_xlfn.LET(_xlpm.txt,ProjectsDB[[#This Row],[Assembly]],_xlpm.pos,FIND("SP",_xlpm.txt),_xlpm.pre,LEFT(_xlpm.txt,_xlpm.pos-1),IF(RIGHT(_xlpm.pre,3)="123","3PL",IF(RIGHT(_xlpm.pre,2)="12","2PL",IF(RIGHT(_xlpm.pre,1)="1","1PL","3PL")))),N5296,O5296,P5296,Q5296&amp;"W",R5296),_xlfn.TEXTJOIN("-",TRUE,M5296,N5296,O5296,P5296,Q5296&amp;"W",R5296))</f>
        <v>Straight Feeder-CU-Tin-PET-5W-2</v>
      </c>
      <c r="T5296" s="14" t="str">
        <f>IF(COUNTIF(Cycletime[Element Desc.],ProjectsDB[[#This Row],[Element Desc.]])&gt;0,"Found","Not Found")</f>
        <v>Found</v>
      </c>
    </row>
    <row r="5297" spans="2:20" x14ac:dyDescent="0.25">
      <c r="B5297" s="8" t="s">
        <v>10681</v>
      </c>
      <c r="C5297" s="9" t="s">
        <v>10371</v>
      </c>
      <c r="D5297" s="9" t="s">
        <v>10372</v>
      </c>
      <c r="E5297" s="10">
        <v>2</v>
      </c>
      <c r="F5297" s="15" t="s">
        <v>9868</v>
      </c>
      <c r="G5297" s="9" t="s">
        <v>37</v>
      </c>
      <c r="H5297" s="11"/>
      <c r="I5297" s="12">
        <v>425</v>
      </c>
      <c r="J5297" s="12"/>
      <c r="K5297" s="12"/>
      <c r="L5297" s="12">
        <f t="array" ref="L5297">IFERROR(LOOKUP(2^15,SEARCH({"40A","63A","80A","100A","125A","160A","200A","250A","400A","630A","800A","1000A","1250A","1600A","2000A","2500A","3200A","4000A","5000A","6300A"},UPPER(D5297)),{40,63,80,100,125,160,200,250,400,630,800,1000,1250,1600,2000,2500,3200,4000,5000,6300}),0)</f>
        <v>3200</v>
      </c>
      <c r="M5297" s="9" t="str">
        <f t="shared" si="411"/>
        <v>Flange Straight</v>
      </c>
      <c r="N5297" s="9" t="str">
        <f t="shared" si="412"/>
        <v>CU</v>
      </c>
      <c r="O5297" s="13" t="str">
        <f t="shared" si="413"/>
        <v>Tin</v>
      </c>
      <c r="P5297" s="9" t="str">
        <f t="shared" si="414"/>
        <v>PET</v>
      </c>
      <c r="Q5297" s="9" t="str">
        <f t="shared" si="415"/>
        <v>5</v>
      </c>
      <c r="R52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97" s="14" t="str">
        <f>IF(ProjectsDB[[#This Row],[Item Type]]="Straight Plug-In",_xlfn.TEXTJOIN("-",TRUE,M5297&amp;"-"&amp;_xlfn.LET(_xlpm.txt,ProjectsDB[[#This Row],[Assembly]],_xlpm.pos,FIND("SP",_xlpm.txt),_xlpm.pre,LEFT(_xlpm.txt,_xlpm.pos-1),IF(RIGHT(_xlpm.pre,3)="123","3PL",IF(RIGHT(_xlpm.pre,2)="12","2PL",IF(RIGHT(_xlpm.pre,1)="1","1PL","3PL")))),N5297,O5297,P5297,Q5297&amp;"W",R5297),_xlfn.TEXTJOIN("-",TRUE,M5297,N5297,O5297,P5297,Q5297&amp;"W",R5297))</f>
        <v>Flange Straight-CU-Tin-PET-5W-2</v>
      </c>
      <c r="T5297" s="14" t="str">
        <f>IF(COUNTIF(Cycletime[Element Desc.],ProjectsDB[[#This Row],[Element Desc.]])&gt;0,"Found","Not Found")</f>
        <v>Found</v>
      </c>
    </row>
    <row r="5298" spans="2:20" x14ac:dyDescent="0.25">
      <c r="B5298" s="8" t="s">
        <v>10682</v>
      </c>
      <c r="C5298" s="9" t="s">
        <v>10389</v>
      </c>
      <c r="D5298" s="9" t="s">
        <v>10390</v>
      </c>
      <c r="E5298" s="10">
        <v>1</v>
      </c>
      <c r="F5298" s="15" t="s">
        <v>9868</v>
      </c>
      <c r="G5298" s="9" t="s">
        <v>37</v>
      </c>
      <c r="H5298" s="11"/>
      <c r="I5298" s="12">
        <v>580</v>
      </c>
      <c r="J5298" s="12"/>
      <c r="K5298" s="12"/>
      <c r="L5298" s="12">
        <f t="array" ref="L5298">IFERROR(LOOKUP(2^15,SEARCH({"40A","63A","80A","100A","125A","160A","200A","250A","400A","630A","800A","1000A","1250A","1600A","2000A","2500A","3200A","4000A","5000A","6300A"},UPPER(D5298)),{40,63,80,100,125,160,200,250,400,630,800,1000,1250,1600,2000,2500,3200,4000,5000,6300}),0)</f>
        <v>3200</v>
      </c>
      <c r="M5298" s="9" t="str">
        <f t="shared" si="411"/>
        <v>Straight Feeder</v>
      </c>
      <c r="N5298" s="9" t="str">
        <f t="shared" si="412"/>
        <v>CU</v>
      </c>
      <c r="O5298" s="13" t="str">
        <f t="shared" si="413"/>
        <v>Tin</v>
      </c>
      <c r="P5298" s="9" t="str">
        <f t="shared" si="414"/>
        <v>PET</v>
      </c>
      <c r="Q5298" s="9" t="str">
        <f t="shared" si="415"/>
        <v>5</v>
      </c>
      <c r="R52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98" s="14" t="str">
        <f>IF(ProjectsDB[[#This Row],[Item Type]]="Straight Plug-In",_xlfn.TEXTJOIN("-",TRUE,M5298&amp;"-"&amp;_xlfn.LET(_xlpm.txt,ProjectsDB[[#This Row],[Assembly]],_xlpm.pos,FIND("SP",_xlpm.txt),_xlpm.pre,LEFT(_xlpm.txt,_xlpm.pos-1),IF(RIGHT(_xlpm.pre,3)="123","3PL",IF(RIGHT(_xlpm.pre,2)="12","2PL",IF(RIGHT(_xlpm.pre,1)="1","1PL","3PL")))),N5298,O5298,P5298,Q5298&amp;"W",R5298),_xlfn.TEXTJOIN("-",TRUE,M5298,N5298,O5298,P5298,Q5298&amp;"W",R5298))</f>
        <v>Straight Feeder-CU-Tin-PET-5W-2</v>
      </c>
      <c r="T5298" s="14" t="str">
        <f>IF(COUNTIF(Cycletime[Element Desc.],ProjectsDB[[#This Row],[Element Desc.]])&gt;0,"Found","Not Found")</f>
        <v>Found</v>
      </c>
    </row>
    <row r="5299" spans="2:20" x14ac:dyDescent="0.25">
      <c r="B5299" s="8" t="s">
        <v>10683</v>
      </c>
      <c r="C5299" s="9" t="s">
        <v>10380</v>
      </c>
      <c r="D5299" s="9" t="s">
        <v>10381</v>
      </c>
      <c r="E5299" s="10">
        <v>2</v>
      </c>
      <c r="F5299" s="15" t="s">
        <v>9868</v>
      </c>
      <c r="G5299" s="9" t="s">
        <v>37</v>
      </c>
      <c r="H5299" s="11"/>
      <c r="I5299" s="12">
        <v>300</v>
      </c>
      <c r="J5299" s="12">
        <v>300</v>
      </c>
      <c r="K5299" s="12"/>
      <c r="L5299" s="12">
        <f t="array" ref="L5299">IFERROR(LOOKUP(2^15,SEARCH({"40A","63A","80A","100A","125A","160A","200A","250A","400A","630A","800A","1000A","1250A","1600A","2000A","2500A","3200A","4000A","5000A","6300A"},UPPER(D5299)),{40,63,80,100,125,160,200,250,400,630,800,1000,1250,1600,2000,2500,3200,4000,5000,6300}),0)</f>
        <v>3200</v>
      </c>
      <c r="M5299" s="9" t="str">
        <f t="shared" si="411"/>
        <v>Elbow Flat</v>
      </c>
      <c r="N5299" s="9" t="str">
        <f t="shared" si="412"/>
        <v>CU</v>
      </c>
      <c r="O5299" s="13" t="str">
        <f t="shared" si="413"/>
        <v>Tin</v>
      </c>
      <c r="P5299" s="9" t="str">
        <f t="shared" si="414"/>
        <v>PET</v>
      </c>
      <c r="Q5299" s="9" t="str">
        <f t="shared" si="415"/>
        <v>5</v>
      </c>
      <c r="R52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299" s="14" t="str">
        <f>IF(ProjectsDB[[#This Row],[Item Type]]="Straight Plug-In",_xlfn.TEXTJOIN("-",TRUE,M5299&amp;"-"&amp;_xlfn.LET(_xlpm.txt,ProjectsDB[[#This Row],[Assembly]],_xlpm.pos,FIND("SP",_xlpm.txt),_xlpm.pre,LEFT(_xlpm.txt,_xlpm.pos-1),IF(RIGHT(_xlpm.pre,3)="123","3PL",IF(RIGHT(_xlpm.pre,2)="12","2PL",IF(RIGHT(_xlpm.pre,1)="1","1PL","3PL")))),N5299,O5299,P5299,Q5299&amp;"W",R5299),_xlfn.TEXTJOIN("-",TRUE,M5299,N5299,O5299,P5299,Q5299&amp;"W",R5299))</f>
        <v>Elbow Flat-CU-Tin-PET-5W-2</v>
      </c>
      <c r="T5299" s="14" t="str">
        <f>IF(COUNTIF(Cycletime[Element Desc.],ProjectsDB[[#This Row],[Element Desc.]])&gt;0,"Found","Not Found")</f>
        <v>Found</v>
      </c>
    </row>
    <row r="5300" spans="2:20" x14ac:dyDescent="0.25">
      <c r="B5300" s="8" t="s">
        <v>10684</v>
      </c>
      <c r="C5300" s="9" t="s">
        <v>10685</v>
      </c>
      <c r="D5300" s="9" t="s">
        <v>10686</v>
      </c>
      <c r="E5300" s="10">
        <v>1</v>
      </c>
      <c r="F5300" s="15" t="s">
        <v>9868</v>
      </c>
      <c r="G5300" s="9" t="s">
        <v>37</v>
      </c>
      <c r="H5300" s="11"/>
      <c r="I5300" s="12">
        <v>2300</v>
      </c>
      <c r="J5300" s="12"/>
      <c r="K5300" s="12"/>
      <c r="L5300" s="12">
        <f t="array" ref="L5300">IFERROR(LOOKUP(2^15,SEARCH({"40A","63A","80A","100A","125A","160A","200A","250A","400A","630A","800A","1000A","1250A","1600A","2000A","2500A","3200A","4000A","5000A","6300A"},UPPER(D5300)),{40,63,80,100,125,160,200,250,400,630,800,1000,1250,1600,2000,2500,3200,4000,5000,6300}),0)</f>
        <v>3200</v>
      </c>
      <c r="M5300" s="9" t="str">
        <f t="shared" si="411"/>
        <v>Straight Feeder</v>
      </c>
      <c r="N5300" s="9" t="str">
        <f t="shared" si="412"/>
        <v>CU</v>
      </c>
      <c r="O5300" s="13" t="str">
        <f t="shared" si="413"/>
        <v>Tin</v>
      </c>
      <c r="P5300" s="9" t="str">
        <f t="shared" si="414"/>
        <v>PET</v>
      </c>
      <c r="Q5300" s="9" t="str">
        <f t="shared" si="415"/>
        <v>5</v>
      </c>
      <c r="R53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00" s="14" t="str">
        <f>IF(ProjectsDB[[#This Row],[Item Type]]="Straight Plug-In",_xlfn.TEXTJOIN("-",TRUE,M5300&amp;"-"&amp;_xlfn.LET(_xlpm.txt,ProjectsDB[[#This Row],[Assembly]],_xlpm.pos,FIND("SP",_xlpm.txt),_xlpm.pre,LEFT(_xlpm.txt,_xlpm.pos-1),IF(RIGHT(_xlpm.pre,3)="123","3PL",IF(RIGHT(_xlpm.pre,2)="12","2PL",IF(RIGHT(_xlpm.pre,1)="1","1PL","3PL")))),N5300,O5300,P5300,Q5300&amp;"W",R5300),_xlfn.TEXTJOIN("-",TRUE,M5300,N5300,O5300,P5300,Q5300&amp;"W",R5300))</f>
        <v>Straight Feeder-CU-Tin-PET-5W-2</v>
      </c>
      <c r="T5300" s="14" t="str">
        <f>IF(COUNTIF(Cycletime[Element Desc.],ProjectsDB[[#This Row],[Element Desc.]])&gt;0,"Found","Not Found")</f>
        <v>Found</v>
      </c>
    </row>
    <row r="5301" spans="2:20" x14ac:dyDescent="0.25">
      <c r="B5301" s="8" t="s">
        <v>10687</v>
      </c>
      <c r="C5301" s="9" t="s">
        <v>10374</v>
      </c>
      <c r="D5301" s="9" t="s">
        <v>10375</v>
      </c>
      <c r="E5301" s="10">
        <v>5</v>
      </c>
      <c r="F5301" s="15" t="s">
        <v>9868</v>
      </c>
      <c r="G5301" s="9" t="s">
        <v>37</v>
      </c>
      <c r="H5301" s="11"/>
      <c r="I5301" s="12"/>
      <c r="J5301" s="12"/>
      <c r="K5301" s="12"/>
      <c r="L5301" s="12">
        <f t="array" ref="L5301">IFERROR(LOOKUP(2^15,SEARCH({"40A","63A","80A","100A","125A","160A","200A","250A","400A","630A","800A","1000A","1250A","1600A","2000A","2500A","3200A","4000A","5000A","6300A"},UPPER(D5301)),{40,63,80,100,125,160,200,250,400,630,800,1000,1250,1600,2000,2500,3200,4000,5000,6300}),0)</f>
        <v>3200</v>
      </c>
      <c r="M5301" s="9" t="str">
        <f t="shared" si="411"/>
        <v>Joint Pack</v>
      </c>
      <c r="N5301" s="9" t="str">
        <f t="shared" si="412"/>
        <v>CU</v>
      </c>
      <c r="O5301" s="13" t="str">
        <f t="shared" si="413"/>
        <v>Tin</v>
      </c>
      <c r="P5301" s="9" t="str">
        <f t="shared" si="414"/>
        <v>None</v>
      </c>
      <c r="Q5301" s="9" t="str">
        <f t="shared" si="415"/>
        <v>5</v>
      </c>
      <c r="R53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01" s="14" t="str">
        <f>IF(ProjectsDB[[#This Row],[Item Type]]="Straight Plug-In",_xlfn.TEXTJOIN("-",TRUE,M5301&amp;"-"&amp;_xlfn.LET(_xlpm.txt,ProjectsDB[[#This Row],[Assembly]],_xlpm.pos,FIND("SP",_xlpm.txt),_xlpm.pre,LEFT(_xlpm.txt,_xlpm.pos-1),IF(RIGHT(_xlpm.pre,3)="123","3PL",IF(RIGHT(_xlpm.pre,2)="12","2PL",IF(RIGHT(_xlpm.pre,1)="1","1PL","3PL")))),N5301,O5301,P5301,Q5301&amp;"W",R5301),_xlfn.TEXTJOIN("-",TRUE,M5301,N5301,O5301,P5301,Q5301&amp;"W",R5301))</f>
        <v>Joint Pack-CU-Tin-None-5W-2</v>
      </c>
      <c r="T5301" s="14" t="str">
        <f>IF(COUNTIF(Cycletime[Element Desc.],ProjectsDB[[#This Row],[Element Desc.]])&gt;0,"Found","Not Found")</f>
        <v>Found</v>
      </c>
    </row>
    <row r="5302" spans="2:20" x14ac:dyDescent="0.25">
      <c r="B5302" s="8" t="s">
        <v>10688</v>
      </c>
      <c r="C5302" s="9" t="s">
        <v>10606</v>
      </c>
      <c r="D5302" s="9" t="s">
        <v>10607</v>
      </c>
      <c r="E5302" s="10">
        <v>1</v>
      </c>
      <c r="F5302" s="15" t="s">
        <v>9868</v>
      </c>
      <c r="G5302" s="9" t="s">
        <v>37</v>
      </c>
      <c r="H5302" s="11"/>
      <c r="I5302" s="12">
        <v>430</v>
      </c>
      <c r="J5302" s="12">
        <v>835</v>
      </c>
      <c r="K5302" s="12"/>
      <c r="L5302" s="12">
        <f t="array" ref="L5302">IFERROR(LOOKUP(2^15,SEARCH({"40A","63A","80A","100A","125A","160A","200A","250A","400A","630A","800A","1000A","1250A","1600A","2000A","2500A","3200A","4000A","5000A","6300A"},UPPER(D5302)),{40,63,80,100,125,160,200,250,400,630,800,1000,1250,1600,2000,2500,3200,4000,5000,6300}),0)</f>
        <v>3200</v>
      </c>
      <c r="M5302" s="9" t="str">
        <f t="shared" si="411"/>
        <v>Elbow Edge</v>
      </c>
      <c r="N5302" s="9" t="str">
        <f t="shared" si="412"/>
        <v>CU</v>
      </c>
      <c r="O5302" s="13" t="str">
        <f t="shared" si="413"/>
        <v>Tin</v>
      </c>
      <c r="P5302" s="9" t="str">
        <f t="shared" si="414"/>
        <v>PET</v>
      </c>
      <c r="Q5302" s="9" t="str">
        <f t="shared" si="415"/>
        <v>5</v>
      </c>
      <c r="R53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02" s="14" t="str">
        <f>IF(ProjectsDB[[#This Row],[Item Type]]="Straight Plug-In",_xlfn.TEXTJOIN("-",TRUE,M5302&amp;"-"&amp;_xlfn.LET(_xlpm.txt,ProjectsDB[[#This Row],[Assembly]],_xlpm.pos,FIND("SP",_xlpm.txt),_xlpm.pre,LEFT(_xlpm.txt,_xlpm.pos-1),IF(RIGHT(_xlpm.pre,3)="123","3PL",IF(RIGHT(_xlpm.pre,2)="12","2PL",IF(RIGHT(_xlpm.pre,1)="1","1PL","3PL")))),N5302,O5302,P5302,Q5302&amp;"W",R5302),_xlfn.TEXTJOIN("-",TRUE,M5302,N5302,O5302,P5302,Q5302&amp;"W",R5302))</f>
        <v>Elbow Edge-CU-Tin-PET-5W-2</v>
      </c>
      <c r="T5302" s="14" t="str">
        <f>IF(COUNTIF(Cycletime[Element Desc.],ProjectsDB[[#This Row],[Element Desc.]])&gt;0,"Found","Not Found")</f>
        <v>Found</v>
      </c>
    </row>
    <row r="5303" spans="2:20" x14ac:dyDescent="0.25">
      <c r="B5303" s="8" t="s">
        <v>10689</v>
      </c>
      <c r="C5303" s="9" t="s">
        <v>10374</v>
      </c>
      <c r="D5303" s="9" t="s">
        <v>10375</v>
      </c>
      <c r="E5303" s="10">
        <v>3</v>
      </c>
      <c r="F5303" s="15" t="s">
        <v>9868</v>
      </c>
      <c r="G5303" s="9" t="s">
        <v>37</v>
      </c>
      <c r="H5303" s="11"/>
      <c r="I5303" s="12"/>
      <c r="J5303" s="12"/>
      <c r="K5303" s="12"/>
      <c r="L5303" s="12">
        <f t="array" ref="L5303">IFERROR(LOOKUP(2^15,SEARCH({"40A","63A","80A","100A","125A","160A","200A","250A","400A","630A","800A","1000A","1250A","1600A","2000A","2500A","3200A","4000A","5000A","6300A"},UPPER(D5303)),{40,63,80,100,125,160,200,250,400,630,800,1000,1250,1600,2000,2500,3200,4000,5000,6300}),0)</f>
        <v>3200</v>
      </c>
      <c r="M5303" s="9" t="str">
        <f t="shared" si="411"/>
        <v>Joint Pack</v>
      </c>
      <c r="N5303" s="9" t="str">
        <f t="shared" si="412"/>
        <v>CU</v>
      </c>
      <c r="O5303" s="13" t="str">
        <f t="shared" si="413"/>
        <v>Tin</v>
      </c>
      <c r="P5303" s="9" t="str">
        <f t="shared" si="414"/>
        <v>None</v>
      </c>
      <c r="Q5303" s="9" t="str">
        <f t="shared" si="415"/>
        <v>5</v>
      </c>
      <c r="R53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03" s="14" t="str">
        <f>IF(ProjectsDB[[#This Row],[Item Type]]="Straight Plug-In",_xlfn.TEXTJOIN("-",TRUE,M5303&amp;"-"&amp;_xlfn.LET(_xlpm.txt,ProjectsDB[[#This Row],[Assembly]],_xlpm.pos,FIND("SP",_xlpm.txt),_xlpm.pre,LEFT(_xlpm.txt,_xlpm.pos-1),IF(RIGHT(_xlpm.pre,3)="123","3PL",IF(RIGHT(_xlpm.pre,2)="12","2PL",IF(RIGHT(_xlpm.pre,1)="1","1PL","3PL")))),N5303,O5303,P5303,Q5303&amp;"W",R5303),_xlfn.TEXTJOIN("-",TRUE,M5303,N5303,O5303,P5303,Q5303&amp;"W",R5303))</f>
        <v>Joint Pack-CU-Tin-None-5W-2</v>
      </c>
      <c r="T5303" s="14" t="str">
        <f>IF(COUNTIF(Cycletime[Element Desc.],ProjectsDB[[#This Row],[Element Desc.]])&gt;0,"Found","Not Found")</f>
        <v>Found</v>
      </c>
    </row>
    <row r="5304" spans="2:20" x14ac:dyDescent="0.25">
      <c r="B5304" s="8" t="s">
        <v>10690</v>
      </c>
      <c r="C5304" s="9" t="s">
        <v>10371</v>
      </c>
      <c r="D5304" s="9" t="s">
        <v>10372</v>
      </c>
      <c r="E5304" s="10">
        <v>2</v>
      </c>
      <c r="F5304" s="15" t="s">
        <v>9868</v>
      </c>
      <c r="G5304" s="9" t="s">
        <v>37</v>
      </c>
      <c r="H5304" s="11"/>
      <c r="I5304" s="12">
        <v>425</v>
      </c>
      <c r="J5304" s="12"/>
      <c r="K5304" s="12"/>
      <c r="L5304" s="12">
        <f t="array" ref="L5304">IFERROR(LOOKUP(2^15,SEARCH({"40A","63A","80A","100A","125A","160A","200A","250A","400A","630A","800A","1000A","1250A","1600A","2000A","2500A","3200A","4000A","5000A","6300A"},UPPER(D5304)),{40,63,80,100,125,160,200,250,400,630,800,1000,1250,1600,2000,2500,3200,4000,5000,6300}),0)</f>
        <v>3200</v>
      </c>
      <c r="M5304" s="9" t="str">
        <f t="shared" si="411"/>
        <v>Flange Straight</v>
      </c>
      <c r="N5304" s="9" t="str">
        <f t="shared" si="412"/>
        <v>CU</v>
      </c>
      <c r="O5304" s="13" t="str">
        <f t="shared" si="413"/>
        <v>Tin</v>
      </c>
      <c r="P5304" s="9" t="str">
        <f t="shared" si="414"/>
        <v>PET</v>
      </c>
      <c r="Q5304" s="9" t="str">
        <f t="shared" si="415"/>
        <v>5</v>
      </c>
      <c r="R53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04" s="14" t="str">
        <f>IF(ProjectsDB[[#This Row],[Item Type]]="Straight Plug-In",_xlfn.TEXTJOIN("-",TRUE,M5304&amp;"-"&amp;_xlfn.LET(_xlpm.txt,ProjectsDB[[#This Row],[Assembly]],_xlpm.pos,FIND("SP",_xlpm.txt),_xlpm.pre,LEFT(_xlpm.txt,_xlpm.pos-1),IF(RIGHT(_xlpm.pre,3)="123","3PL",IF(RIGHT(_xlpm.pre,2)="12","2PL",IF(RIGHT(_xlpm.pre,1)="1","1PL","3PL")))),N5304,O5304,P5304,Q5304&amp;"W",R5304),_xlfn.TEXTJOIN("-",TRUE,M5304,N5304,O5304,P5304,Q5304&amp;"W",R5304))</f>
        <v>Flange Straight-CU-Tin-PET-5W-2</v>
      </c>
      <c r="T5304" s="14" t="str">
        <f>IF(COUNTIF(Cycletime[Element Desc.],ProjectsDB[[#This Row],[Element Desc.]])&gt;0,"Found","Not Found")</f>
        <v>Found</v>
      </c>
    </row>
    <row r="5305" spans="2:20" x14ac:dyDescent="0.25">
      <c r="B5305" s="8" t="s">
        <v>10691</v>
      </c>
      <c r="C5305" s="9" t="s">
        <v>10602</v>
      </c>
      <c r="D5305" s="9" t="s">
        <v>10603</v>
      </c>
      <c r="E5305" s="10">
        <v>1</v>
      </c>
      <c r="F5305" s="15" t="s">
        <v>9868</v>
      </c>
      <c r="G5305" s="9" t="s">
        <v>37</v>
      </c>
      <c r="H5305" s="11"/>
      <c r="I5305" s="12">
        <v>635</v>
      </c>
      <c r="J5305" s="12">
        <v>430</v>
      </c>
      <c r="K5305" s="12"/>
      <c r="L5305" s="12">
        <f t="array" ref="L5305">IFERROR(LOOKUP(2^15,SEARCH({"40A","63A","80A","100A","125A","160A","200A","250A","400A","630A","800A","1000A","1250A","1600A","2000A","2500A","3200A","4000A","5000A","6300A"},UPPER(D5305)),{40,63,80,100,125,160,200,250,400,630,800,1000,1250,1600,2000,2500,3200,4000,5000,6300}),0)</f>
        <v>3200</v>
      </c>
      <c r="M5305" s="9" t="str">
        <f t="shared" si="411"/>
        <v>Elbow Edge</v>
      </c>
      <c r="N5305" s="9" t="str">
        <f t="shared" si="412"/>
        <v>CU</v>
      </c>
      <c r="O5305" s="13" t="str">
        <f t="shared" si="413"/>
        <v>Tin</v>
      </c>
      <c r="P5305" s="9" t="str">
        <f t="shared" si="414"/>
        <v>PET</v>
      </c>
      <c r="Q5305" s="9" t="str">
        <f t="shared" si="415"/>
        <v>5</v>
      </c>
      <c r="R53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05" s="14" t="str">
        <f>IF(ProjectsDB[[#This Row],[Item Type]]="Straight Plug-In",_xlfn.TEXTJOIN("-",TRUE,M5305&amp;"-"&amp;_xlfn.LET(_xlpm.txt,ProjectsDB[[#This Row],[Assembly]],_xlpm.pos,FIND("SP",_xlpm.txt),_xlpm.pre,LEFT(_xlpm.txt,_xlpm.pos-1),IF(RIGHT(_xlpm.pre,3)="123","3PL",IF(RIGHT(_xlpm.pre,2)="12","2PL",IF(RIGHT(_xlpm.pre,1)="1","1PL","3PL")))),N5305,O5305,P5305,Q5305&amp;"W",R5305),_xlfn.TEXTJOIN("-",TRUE,M5305,N5305,O5305,P5305,Q5305&amp;"W",R5305))</f>
        <v>Elbow Edge-CU-Tin-PET-5W-2</v>
      </c>
      <c r="T5305" s="14" t="str">
        <f>IF(COUNTIF(Cycletime[Element Desc.],ProjectsDB[[#This Row],[Element Desc.]])&gt;0,"Found","Not Found")</f>
        <v>Found</v>
      </c>
    </row>
    <row r="5306" spans="2:20" x14ac:dyDescent="0.25">
      <c r="B5306" s="8" t="s">
        <v>10692</v>
      </c>
      <c r="C5306" s="9" t="s">
        <v>10693</v>
      </c>
      <c r="D5306" s="9" t="s">
        <v>10694</v>
      </c>
      <c r="E5306" s="10">
        <v>7</v>
      </c>
      <c r="F5306" s="15" t="s">
        <v>9868</v>
      </c>
      <c r="G5306" s="9" t="s">
        <v>37</v>
      </c>
      <c r="H5306" s="11"/>
      <c r="I5306" s="12">
        <v>3000</v>
      </c>
      <c r="J5306" s="12"/>
      <c r="K5306" s="12"/>
      <c r="L5306" s="12">
        <f t="array" ref="L5306">IFERROR(LOOKUP(2^15,SEARCH({"40A","63A","80A","100A","125A","160A","200A","250A","400A","630A","800A","1000A","1250A","1600A","2000A","2500A","3200A","4000A","5000A","6300A"},UPPER(D5306)),{40,63,80,100,125,160,200,250,400,630,800,1000,1250,1600,2000,2500,3200,4000,5000,6300}),0)</f>
        <v>2500</v>
      </c>
      <c r="M5306" s="9" t="str">
        <f t="shared" si="411"/>
        <v>Straight Feeder</v>
      </c>
      <c r="N5306" s="9" t="str">
        <f t="shared" si="412"/>
        <v>CU</v>
      </c>
      <c r="O5306" s="13" t="str">
        <f t="shared" si="413"/>
        <v>Tin</v>
      </c>
      <c r="P5306" s="9" t="str">
        <f t="shared" si="414"/>
        <v>PET</v>
      </c>
      <c r="Q5306" s="9" t="str">
        <f t="shared" si="415"/>
        <v>5</v>
      </c>
      <c r="R53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06" s="14" t="str">
        <f>IF(ProjectsDB[[#This Row],[Item Type]]="Straight Plug-In",_xlfn.TEXTJOIN("-",TRUE,M5306&amp;"-"&amp;_xlfn.LET(_xlpm.txt,ProjectsDB[[#This Row],[Assembly]],_xlpm.pos,FIND("SP",_xlpm.txt),_xlpm.pre,LEFT(_xlpm.txt,_xlpm.pos-1),IF(RIGHT(_xlpm.pre,3)="123","3PL",IF(RIGHT(_xlpm.pre,2)="12","2PL",IF(RIGHT(_xlpm.pre,1)="1","1PL","3PL")))),N5306,O5306,P5306,Q5306&amp;"W",R5306),_xlfn.TEXTJOIN("-",TRUE,M5306,N5306,O5306,P5306,Q5306&amp;"W",R5306))</f>
        <v>Straight Feeder-CU-Tin-PET-5W-1</v>
      </c>
      <c r="T5306" s="14" t="str">
        <f>IF(COUNTIF(Cycletime[Element Desc.],ProjectsDB[[#This Row],[Element Desc.]])&gt;0,"Found","Not Found")</f>
        <v>Found</v>
      </c>
    </row>
    <row r="5307" spans="2:20" x14ac:dyDescent="0.25">
      <c r="B5307" s="8" t="s">
        <v>10695</v>
      </c>
      <c r="C5307" s="9" t="s">
        <v>10696</v>
      </c>
      <c r="D5307" s="9" t="s">
        <v>10697</v>
      </c>
      <c r="E5307" s="10">
        <v>2</v>
      </c>
      <c r="F5307" s="15" t="s">
        <v>9868</v>
      </c>
      <c r="G5307" s="9" t="s">
        <v>37</v>
      </c>
      <c r="H5307" s="11"/>
      <c r="I5307" s="12">
        <v>370</v>
      </c>
      <c r="J5307" s="12">
        <v>370</v>
      </c>
      <c r="K5307" s="12"/>
      <c r="L5307" s="12">
        <f t="array" ref="L5307">IFERROR(LOOKUP(2^15,SEARCH({"40A","63A","80A","100A","125A","160A","200A","250A","400A","630A","800A","1000A","1250A","1600A","2000A","2500A","3200A","4000A","5000A","6300A"},UPPER(D5307)),{40,63,80,100,125,160,200,250,400,630,800,1000,1250,1600,2000,2500,3200,4000,5000,6300}),0)</f>
        <v>2500</v>
      </c>
      <c r="M5307" s="9" t="str">
        <f t="shared" si="411"/>
        <v>Elbow Edge</v>
      </c>
      <c r="N5307" s="9" t="str">
        <f t="shared" si="412"/>
        <v>CU</v>
      </c>
      <c r="O5307" s="13" t="str">
        <f t="shared" si="413"/>
        <v>Tin</v>
      </c>
      <c r="P5307" s="9" t="str">
        <f t="shared" si="414"/>
        <v>PET</v>
      </c>
      <c r="Q5307" s="9" t="str">
        <f t="shared" si="415"/>
        <v>5</v>
      </c>
      <c r="R53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07" s="14" t="str">
        <f>IF(ProjectsDB[[#This Row],[Item Type]]="Straight Plug-In",_xlfn.TEXTJOIN("-",TRUE,M5307&amp;"-"&amp;_xlfn.LET(_xlpm.txt,ProjectsDB[[#This Row],[Assembly]],_xlpm.pos,FIND("SP",_xlpm.txt),_xlpm.pre,LEFT(_xlpm.txt,_xlpm.pos-1),IF(RIGHT(_xlpm.pre,3)="123","3PL",IF(RIGHT(_xlpm.pre,2)="12","2PL",IF(RIGHT(_xlpm.pre,1)="1","1PL","3PL")))),N5307,O5307,P5307,Q5307&amp;"W",R5307),_xlfn.TEXTJOIN("-",TRUE,M5307,N5307,O5307,P5307,Q5307&amp;"W",R5307))</f>
        <v>Elbow Edge-CU-Tin-PET-5W-1</v>
      </c>
      <c r="T5307" s="14" t="str">
        <f>IF(COUNTIF(Cycletime[Element Desc.],ProjectsDB[[#This Row],[Element Desc.]])&gt;0,"Found","Not Found")</f>
        <v>Found</v>
      </c>
    </row>
    <row r="5308" spans="2:20" x14ac:dyDescent="0.25">
      <c r="B5308" s="8" t="s">
        <v>10698</v>
      </c>
      <c r="C5308" s="9" t="s">
        <v>10699</v>
      </c>
      <c r="D5308" s="9" t="s">
        <v>10700</v>
      </c>
      <c r="E5308" s="10">
        <v>1</v>
      </c>
      <c r="F5308" s="15" t="s">
        <v>9868</v>
      </c>
      <c r="G5308" s="9" t="s">
        <v>37</v>
      </c>
      <c r="H5308" s="11"/>
      <c r="I5308" s="12">
        <v>1500</v>
      </c>
      <c r="J5308" s="12"/>
      <c r="K5308" s="12"/>
      <c r="L5308" s="12">
        <f t="array" ref="L5308">IFERROR(LOOKUP(2^15,SEARCH({"40A","63A","80A","100A","125A","160A","200A","250A","400A","630A","800A","1000A","1250A","1600A","2000A","2500A","3200A","4000A","5000A","6300A"},UPPER(D5308)),{40,63,80,100,125,160,200,250,400,630,800,1000,1250,1600,2000,2500,3200,4000,5000,6300}),0)</f>
        <v>2500</v>
      </c>
      <c r="M5308" s="9" t="str">
        <f t="shared" si="411"/>
        <v>Straight Feeder</v>
      </c>
      <c r="N5308" s="9" t="str">
        <f t="shared" si="412"/>
        <v>CU</v>
      </c>
      <c r="O5308" s="13" t="str">
        <f t="shared" si="413"/>
        <v>Tin</v>
      </c>
      <c r="P5308" s="9" t="str">
        <f t="shared" si="414"/>
        <v>PET</v>
      </c>
      <c r="Q5308" s="9" t="str">
        <f t="shared" si="415"/>
        <v>5</v>
      </c>
      <c r="R53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08" s="14" t="str">
        <f>IF(ProjectsDB[[#This Row],[Item Type]]="Straight Plug-In",_xlfn.TEXTJOIN("-",TRUE,M5308&amp;"-"&amp;_xlfn.LET(_xlpm.txt,ProjectsDB[[#This Row],[Assembly]],_xlpm.pos,FIND("SP",_xlpm.txt),_xlpm.pre,LEFT(_xlpm.txt,_xlpm.pos-1),IF(RIGHT(_xlpm.pre,3)="123","3PL",IF(RIGHT(_xlpm.pre,2)="12","2PL",IF(RIGHT(_xlpm.pre,1)="1","1PL","3PL")))),N5308,O5308,P5308,Q5308&amp;"W",R5308),_xlfn.TEXTJOIN("-",TRUE,M5308,N5308,O5308,P5308,Q5308&amp;"W",R5308))</f>
        <v>Straight Feeder-CU-Tin-PET-5W-1</v>
      </c>
      <c r="T5308" s="14" t="str">
        <f>IF(COUNTIF(Cycletime[Element Desc.],ProjectsDB[[#This Row],[Element Desc.]])&gt;0,"Found","Not Found")</f>
        <v>Found</v>
      </c>
    </row>
    <row r="5309" spans="2:20" x14ac:dyDescent="0.25">
      <c r="B5309" s="8" t="s">
        <v>10701</v>
      </c>
      <c r="C5309" s="9" t="s">
        <v>10702</v>
      </c>
      <c r="D5309" s="9" t="s">
        <v>10703</v>
      </c>
      <c r="E5309" s="10">
        <v>11</v>
      </c>
      <c r="F5309" s="15" t="s">
        <v>9868</v>
      </c>
      <c r="G5309" s="9" t="s">
        <v>37</v>
      </c>
      <c r="H5309" s="11"/>
      <c r="I5309" s="12"/>
      <c r="J5309" s="12"/>
      <c r="K5309" s="12"/>
      <c r="L5309" s="12">
        <f t="array" ref="L5309">IFERROR(LOOKUP(2^15,SEARCH({"40A","63A","80A","100A","125A","160A","200A","250A","400A","630A","800A","1000A","1250A","1600A","2000A","2500A","3200A","4000A","5000A","6300A"},UPPER(D5309)),{40,63,80,100,125,160,200,250,400,630,800,1000,1250,1600,2000,2500,3200,4000,5000,6300}),0)</f>
        <v>2500</v>
      </c>
      <c r="M5309" s="9" t="str">
        <f t="shared" si="411"/>
        <v>Joint Pack</v>
      </c>
      <c r="N5309" s="9" t="str">
        <f t="shared" si="412"/>
        <v>CU</v>
      </c>
      <c r="O5309" s="13" t="str">
        <f t="shared" si="413"/>
        <v>Tin</v>
      </c>
      <c r="P5309" s="9" t="str">
        <f t="shared" si="414"/>
        <v>None</v>
      </c>
      <c r="Q5309" s="9" t="str">
        <f t="shared" si="415"/>
        <v>5</v>
      </c>
      <c r="R53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09" s="14" t="str">
        <f>IF(ProjectsDB[[#This Row],[Item Type]]="Straight Plug-In",_xlfn.TEXTJOIN("-",TRUE,M5309&amp;"-"&amp;_xlfn.LET(_xlpm.txt,ProjectsDB[[#This Row],[Assembly]],_xlpm.pos,FIND("SP",_xlpm.txt),_xlpm.pre,LEFT(_xlpm.txt,_xlpm.pos-1),IF(RIGHT(_xlpm.pre,3)="123","3PL",IF(RIGHT(_xlpm.pre,2)="12","2PL",IF(RIGHT(_xlpm.pre,1)="1","1PL","3PL")))),N5309,O5309,P5309,Q5309&amp;"W",R5309),_xlfn.TEXTJOIN("-",TRUE,M5309,N5309,O5309,P5309,Q5309&amp;"W",R5309))</f>
        <v>Joint Pack-CU-Tin-None-5W-1</v>
      </c>
      <c r="T5309" s="14" t="str">
        <f>IF(COUNTIF(Cycletime[Element Desc.],ProjectsDB[[#This Row],[Element Desc.]])&gt;0,"Found","Not Found")</f>
        <v>Found</v>
      </c>
    </row>
    <row r="5310" spans="2:20" x14ac:dyDescent="0.25">
      <c r="B5310" s="8" t="s">
        <v>10704</v>
      </c>
      <c r="C5310" s="9" t="s">
        <v>10705</v>
      </c>
      <c r="D5310" s="9" t="s">
        <v>7765</v>
      </c>
      <c r="E5310" s="10">
        <v>1</v>
      </c>
      <c r="F5310" s="15" t="s">
        <v>9868</v>
      </c>
      <c r="G5310" s="9" t="s">
        <v>37</v>
      </c>
      <c r="H5310" s="11"/>
      <c r="I5310" s="12">
        <v>425</v>
      </c>
      <c r="J5310" s="12"/>
      <c r="K5310" s="12"/>
      <c r="L5310" s="12">
        <f t="array" ref="L5310">IFERROR(LOOKUP(2^15,SEARCH({"40A","63A","80A","100A","125A","160A","200A","250A","400A","630A","800A","1000A","1250A","1600A","2000A","2500A","3200A","4000A","5000A","6300A"},UPPER(D5310)),{40,63,80,100,125,160,200,250,400,630,800,1000,1250,1600,2000,2500,3200,4000,5000,6300}),0)</f>
        <v>2500</v>
      </c>
      <c r="M5310" s="9" t="str">
        <f t="shared" si="411"/>
        <v>Flange Straight</v>
      </c>
      <c r="N5310" s="9" t="str">
        <f t="shared" si="412"/>
        <v>CU</v>
      </c>
      <c r="O5310" s="13" t="str">
        <f t="shared" si="413"/>
        <v>Tin</v>
      </c>
      <c r="P5310" s="9" t="str">
        <f t="shared" si="414"/>
        <v>PET</v>
      </c>
      <c r="Q5310" s="9" t="str">
        <f t="shared" si="415"/>
        <v>5</v>
      </c>
      <c r="R53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10" s="14" t="str">
        <f>IF(ProjectsDB[[#This Row],[Item Type]]="Straight Plug-In",_xlfn.TEXTJOIN("-",TRUE,M5310&amp;"-"&amp;_xlfn.LET(_xlpm.txt,ProjectsDB[[#This Row],[Assembly]],_xlpm.pos,FIND("SP",_xlpm.txt),_xlpm.pre,LEFT(_xlpm.txt,_xlpm.pos-1),IF(RIGHT(_xlpm.pre,3)="123","3PL",IF(RIGHT(_xlpm.pre,2)="12","2PL",IF(RIGHT(_xlpm.pre,1)="1","1PL","3PL")))),N5310,O5310,P5310,Q5310&amp;"W",R5310),_xlfn.TEXTJOIN("-",TRUE,M5310,N5310,O5310,P5310,Q5310&amp;"W",R5310))</f>
        <v>Flange Straight-CU-Tin-PET-5W-1</v>
      </c>
      <c r="T5310" s="14" t="str">
        <f>IF(COUNTIF(Cycletime[Element Desc.],ProjectsDB[[#This Row],[Element Desc.]])&gt;0,"Found","Not Found")</f>
        <v>Found</v>
      </c>
    </row>
    <row r="5311" spans="2:20" x14ac:dyDescent="0.25">
      <c r="B5311" s="8" t="s">
        <v>10706</v>
      </c>
      <c r="C5311" s="9" t="s">
        <v>10707</v>
      </c>
      <c r="D5311" s="9" t="s">
        <v>10708</v>
      </c>
      <c r="E5311" s="10">
        <v>1</v>
      </c>
      <c r="F5311" s="15" t="s">
        <v>9868</v>
      </c>
      <c r="G5311" s="9" t="s">
        <v>37</v>
      </c>
      <c r="H5311" s="11"/>
      <c r="I5311" s="12">
        <v>425</v>
      </c>
      <c r="J5311" s="12"/>
      <c r="K5311" s="12"/>
      <c r="L5311" s="12">
        <f t="array" ref="L5311">IFERROR(LOOKUP(2^15,SEARCH({"40A","63A","80A","100A","125A","160A","200A","250A","400A","630A","800A","1000A","1250A","1600A","2000A","2500A","3200A","4000A","5000A","6300A"},UPPER(D5311)),{40,63,80,100,125,160,200,250,400,630,800,1000,1250,1600,2000,2500,3200,4000,5000,6300}),0)</f>
        <v>2500</v>
      </c>
      <c r="M5311" s="9" t="str">
        <f t="shared" si="411"/>
        <v>Flange Straight</v>
      </c>
      <c r="N5311" s="9" t="str">
        <f t="shared" si="412"/>
        <v>CU</v>
      </c>
      <c r="O5311" s="13" t="str">
        <f t="shared" si="413"/>
        <v>Tin</v>
      </c>
      <c r="P5311" s="9" t="str">
        <f t="shared" si="414"/>
        <v>PET</v>
      </c>
      <c r="Q5311" s="9" t="str">
        <f t="shared" si="415"/>
        <v>5</v>
      </c>
      <c r="R53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11" s="14" t="str">
        <f>IF(ProjectsDB[[#This Row],[Item Type]]="Straight Plug-In",_xlfn.TEXTJOIN("-",TRUE,M5311&amp;"-"&amp;_xlfn.LET(_xlpm.txt,ProjectsDB[[#This Row],[Assembly]],_xlpm.pos,FIND("SP",_xlpm.txt),_xlpm.pre,LEFT(_xlpm.txt,_xlpm.pos-1),IF(RIGHT(_xlpm.pre,3)="123","3PL",IF(RIGHT(_xlpm.pre,2)="12","2PL",IF(RIGHT(_xlpm.pre,1)="1","1PL","3PL")))),N5311,O5311,P5311,Q5311&amp;"W",R5311),_xlfn.TEXTJOIN("-",TRUE,M5311,N5311,O5311,P5311,Q5311&amp;"W",R5311))</f>
        <v>Flange Straight-CU-Tin-PET-5W-1</v>
      </c>
      <c r="T5311" s="14" t="str">
        <f>IF(COUNTIF(Cycletime[Element Desc.],ProjectsDB[[#This Row],[Element Desc.]])&gt;0,"Found","Not Found")</f>
        <v>Found</v>
      </c>
    </row>
    <row r="5312" spans="2:20" x14ac:dyDescent="0.25">
      <c r="B5312" s="8" t="s">
        <v>10709</v>
      </c>
      <c r="C5312" s="9" t="s">
        <v>10710</v>
      </c>
      <c r="D5312" s="9" t="s">
        <v>10711</v>
      </c>
      <c r="E5312" s="10">
        <v>10</v>
      </c>
      <c r="F5312" s="15" t="s">
        <v>9868</v>
      </c>
      <c r="G5312" s="9" t="s">
        <v>37</v>
      </c>
      <c r="H5312" s="11"/>
      <c r="I5312" s="12">
        <v>3000</v>
      </c>
      <c r="J5312" s="12"/>
      <c r="K5312" s="12"/>
      <c r="L5312" s="12">
        <f t="array" ref="L5312">IFERROR(LOOKUP(2^15,SEARCH({"40A","63A","80A","100A","125A","160A","200A","250A","400A","630A","800A","1000A","1250A","1600A","2000A","2500A","3200A","4000A","5000A","6300A"},UPPER(D5312)),{40,63,80,100,125,160,200,250,400,630,800,1000,1250,1600,2000,2500,3200,4000,5000,6300}),0)</f>
        <v>2500</v>
      </c>
      <c r="M5312" s="9" t="str">
        <f t="shared" si="411"/>
        <v>Straight Feeder</v>
      </c>
      <c r="N5312" s="9" t="str">
        <f t="shared" si="412"/>
        <v>CU</v>
      </c>
      <c r="O5312" s="13" t="str">
        <f t="shared" si="413"/>
        <v>Tin</v>
      </c>
      <c r="P5312" s="9" t="str">
        <f t="shared" si="414"/>
        <v>PET</v>
      </c>
      <c r="Q5312" s="9" t="str">
        <f t="shared" si="415"/>
        <v>5</v>
      </c>
      <c r="R53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12" s="14" t="str">
        <f>IF(ProjectsDB[[#This Row],[Item Type]]="Straight Plug-In",_xlfn.TEXTJOIN("-",TRUE,M5312&amp;"-"&amp;_xlfn.LET(_xlpm.txt,ProjectsDB[[#This Row],[Assembly]],_xlpm.pos,FIND("SP",_xlpm.txt),_xlpm.pre,LEFT(_xlpm.txt,_xlpm.pos-1),IF(RIGHT(_xlpm.pre,3)="123","3PL",IF(RIGHT(_xlpm.pre,2)="12","2PL",IF(RIGHT(_xlpm.pre,1)="1","1PL","3PL")))),N5312,O5312,P5312,Q5312&amp;"W",R5312),_xlfn.TEXTJOIN("-",TRUE,M5312,N5312,O5312,P5312,Q5312&amp;"W",R5312))</f>
        <v>Straight Feeder-CU-Tin-PET-5W-1</v>
      </c>
      <c r="T5312" s="14" t="str">
        <f>IF(COUNTIF(Cycletime[Element Desc.],ProjectsDB[[#This Row],[Element Desc.]])&gt;0,"Found","Not Found")</f>
        <v>Found</v>
      </c>
    </row>
    <row r="5313" spans="2:20" x14ac:dyDescent="0.25">
      <c r="B5313" s="8" t="s">
        <v>10712</v>
      </c>
      <c r="C5313" s="9" t="s">
        <v>10713</v>
      </c>
      <c r="D5313" s="9" t="s">
        <v>10714</v>
      </c>
      <c r="E5313" s="10">
        <v>2</v>
      </c>
      <c r="F5313" s="15" t="s">
        <v>9868</v>
      </c>
      <c r="G5313" s="9" t="s">
        <v>37</v>
      </c>
      <c r="H5313" s="11"/>
      <c r="I5313" s="12">
        <v>370</v>
      </c>
      <c r="J5313" s="12">
        <v>370</v>
      </c>
      <c r="K5313" s="12"/>
      <c r="L5313" s="12">
        <f t="array" ref="L5313">IFERROR(LOOKUP(2^15,SEARCH({"40A","63A","80A","100A","125A","160A","200A","250A","400A","630A","800A","1000A","1250A","1600A","2000A","2500A","3200A","4000A","5000A","6300A"},UPPER(D5313)),{40,63,80,100,125,160,200,250,400,630,800,1000,1250,1600,2000,2500,3200,4000,5000,6300}),0)</f>
        <v>2500</v>
      </c>
      <c r="M5313" s="9" t="str">
        <f t="shared" si="411"/>
        <v>Elbow Edge</v>
      </c>
      <c r="N5313" s="9" t="str">
        <f t="shared" si="412"/>
        <v>CU</v>
      </c>
      <c r="O5313" s="13" t="str">
        <f t="shared" si="413"/>
        <v>Tin</v>
      </c>
      <c r="P5313" s="9" t="str">
        <f t="shared" si="414"/>
        <v>PET</v>
      </c>
      <c r="Q5313" s="9" t="str">
        <f t="shared" si="415"/>
        <v>5</v>
      </c>
      <c r="R53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13" s="14" t="str">
        <f>IF(ProjectsDB[[#This Row],[Item Type]]="Straight Plug-In",_xlfn.TEXTJOIN("-",TRUE,M5313&amp;"-"&amp;_xlfn.LET(_xlpm.txt,ProjectsDB[[#This Row],[Assembly]],_xlpm.pos,FIND("SP",_xlpm.txt),_xlpm.pre,LEFT(_xlpm.txt,_xlpm.pos-1),IF(RIGHT(_xlpm.pre,3)="123","3PL",IF(RIGHT(_xlpm.pre,2)="12","2PL",IF(RIGHT(_xlpm.pre,1)="1","1PL","3PL")))),N5313,O5313,P5313,Q5313&amp;"W",R5313),_xlfn.TEXTJOIN("-",TRUE,M5313,N5313,O5313,P5313,Q5313&amp;"W",R5313))</f>
        <v>Elbow Edge-CU-Tin-PET-5W-1</v>
      </c>
      <c r="T5313" s="14" t="str">
        <f>IF(COUNTIF(Cycletime[Element Desc.],ProjectsDB[[#This Row],[Element Desc.]])&gt;0,"Found","Not Found")</f>
        <v>Found</v>
      </c>
    </row>
    <row r="5314" spans="2:20" x14ac:dyDescent="0.25">
      <c r="B5314" s="8" t="s">
        <v>10715</v>
      </c>
      <c r="C5314" s="9" t="s">
        <v>10716</v>
      </c>
      <c r="D5314" s="9" t="s">
        <v>10717</v>
      </c>
      <c r="E5314" s="10">
        <v>3</v>
      </c>
      <c r="F5314" s="15" t="s">
        <v>9868</v>
      </c>
      <c r="G5314" s="9" t="s">
        <v>37</v>
      </c>
      <c r="H5314" s="11"/>
      <c r="I5314" s="12">
        <v>2000</v>
      </c>
      <c r="J5314" s="12"/>
      <c r="K5314" s="12"/>
      <c r="L5314" s="12">
        <f t="array" ref="L5314">IFERROR(LOOKUP(2^15,SEARCH({"40A","63A","80A","100A","125A","160A","200A","250A","400A","630A","800A","1000A","1250A","1600A","2000A","2500A","3200A","4000A","5000A","6300A"},UPPER(D5314)),{40,63,80,100,125,160,200,250,400,630,800,1000,1250,1600,2000,2500,3200,4000,5000,6300}),0)</f>
        <v>2500</v>
      </c>
      <c r="M5314" s="9" t="str">
        <f t="shared" si="411"/>
        <v>Straight Feeder</v>
      </c>
      <c r="N5314" s="9" t="str">
        <f t="shared" si="412"/>
        <v>CU</v>
      </c>
      <c r="O5314" s="13" t="str">
        <f t="shared" si="413"/>
        <v>Tin</v>
      </c>
      <c r="P5314" s="9" t="str">
        <f t="shared" si="414"/>
        <v>PET</v>
      </c>
      <c r="Q5314" s="9" t="str">
        <f t="shared" si="415"/>
        <v>5</v>
      </c>
      <c r="R53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14" s="14" t="str">
        <f>IF(ProjectsDB[[#This Row],[Item Type]]="Straight Plug-In",_xlfn.TEXTJOIN("-",TRUE,M5314&amp;"-"&amp;_xlfn.LET(_xlpm.txt,ProjectsDB[[#This Row],[Assembly]],_xlpm.pos,FIND("SP",_xlpm.txt),_xlpm.pre,LEFT(_xlpm.txt,_xlpm.pos-1),IF(RIGHT(_xlpm.pre,3)="123","3PL",IF(RIGHT(_xlpm.pre,2)="12","2PL",IF(RIGHT(_xlpm.pre,1)="1","1PL","3PL")))),N5314,O5314,P5314,Q5314&amp;"W",R5314),_xlfn.TEXTJOIN("-",TRUE,M5314,N5314,O5314,P5314,Q5314&amp;"W",R5314))</f>
        <v>Straight Feeder-CU-Tin-PET-5W-1</v>
      </c>
      <c r="T5314" s="14" t="str">
        <f>IF(COUNTIF(Cycletime[Element Desc.],ProjectsDB[[#This Row],[Element Desc.]])&gt;0,"Found","Not Found")</f>
        <v>Found</v>
      </c>
    </row>
    <row r="5315" spans="2:20" x14ac:dyDescent="0.25">
      <c r="B5315" s="8" t="s">
        <v>10718</v>
      </c>
      <c r="C5315" s="9" t="s">
        <v>10719</v>
      </c>
      <c r="D5315" s="9" t="s">
        <v>10720</v>
      </c>
      <c r="E5315" s="10">
        <v>16</v>
      </c>
      <c r="F5315" s="15" t="s">
        <v>9868</v>
      </c>
      <c r="G5315" s="9" t="s">
        <v>37</v>
      </c>
      <c r="H5315" s="11"/>
      <c r="I5315" s="12"/>
      <c r="J5315" s="12"/>
      <c r="K5315" s="12"/>
      <c r="L5315" s="12">
        <f t="array" ref="L5315">IFERROR(LOOKUP(2^15,SEARCH({"40A","63A","80A","100A","125A","160A","200A","250A","400A","630A","800A","1000A","1250A","1600A","2000A","2500A","3200A","4000A","5000A","6300A"},UPPER(D5315)),{40,63,80,100,125,160,200,250,400,630,800,1000,1250,1600,2000,2500,3200,4000,5000,6300}),0)</f>
        <v>2500</v>
      </c>
      <c r="M5315" s="9" t="str">
        <f t="shared" si="411"/>
        <v>Joint Pack</v>
      </c>
      <c r="N5315" s="9" t="str">
        <f t="shared" si="412"/>
        <v>CU</v>
      </c>
      <c r="O5315" s="13" t="str">
        <f t="shared" si="413"/>
        <v>Tin</v>
      </c>
      <c r="P5315" s="9" t="str">
        <f t="shared" si="414"/>
        <v>None</v>
      </c>
      <c r="Q5315" s="9" t="str">
        <f t="shared" si="415"/>
        <v>5</v>
      </c>
      <c r="R53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15" s="14" t="str">
        <f>IF(ProjectsDB[[#This Row],[Item Type]]="Straight Plug-In",_xlfn.TEXTJOIN("-",TRUE,M5315&amp;"-"&amp;_xlfn.LET(_xlpm.txt,ProjectsDB[[#This Row],[Assembly]],_xlpm.pos,FIND("SP",_xlpm.txt),_xlpm.pre,LEFT(_xlpm.txt,_xlpm.pos-1),IF(RIGHT(_xlpm.pre,3)="123","3PL",IF(RIGHT(_xlpm.pre,2)="12","2PL",IF(RIGHT(_xlpm.pre,1)="1","1PL","3PL")))),N5315,O5315,P5315,Q5315&amp;"W",R5315),_xlfn.TEXTJOIN("-",TRUE,M5315,N5315,O5315,P5315,Q5315&amp;"W",R5315))</f>
        <v>Joint Pack-CU-Tin-None-5W-1</v>
      </c>
      <c r="T5315" s="14" t="str">
        <f>IF(COUNTIF(Cycletime[Element Desc.],ProjectsDB[[#This Row],[Element Desc.]])&gt;0,"Found","Not Found")</f>
        <v>Found</v>
      </c>
    </row>
    <row r="5316" spans="2:20" x14ac:dyDescent="0.25">
      <c r="B5316" s="8" t="s">
        <v>10721</v>
      </c>
      <c r="C5316" s="9" t="s">
        <v>10722</v>
      </c>
      <c r="D5316" s="9" t="s">
        <v>10723</v>
      </c>
      <c r="E5316" s="10">
        <v>1</v>
      </c>
      <c r="F5316" s="15" t="s">
        <v>9868</v>
      </c>
      <c r="G5316" s="9" t="s">
        <v>37</v>
      </c>
      <c r="H5316" s="11"/>
      <c r="I5316" s="12">
        <v>370</v>
      </c>
      <c r="J5316" s="12">
        <v>370</v>
      </c>
      <c r="K5316" s="12"/>
      <c r="L5316" s="12">
        <f t="array" ref="L5316">IFERROR(LOOKUP(2^15,SEARCH({"40A","63A","80A","100A","125A","160A","200A","250A","400A","630A","800A","1000A","1250A","1600A","2000A","2500A","3200A","4000A","5000A","6300A"},UPPER(D5316)),{40,63,80,100,125,160,200,250,400,630,800,1000,1250,1600,2000,2500,3200,4000,5000,6300}),0)</f>
        <v>2500</v>
      </c>
      <c r="M5316" s="9" t="str">
        <f t="shared" ref="M5316:M5379" si="416">_xlfn.LET(_xlpm.d,UPPER(TRIM(SUBSTITUTE(SUBSTITUTE(D5316,CHAR(160),"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5316" s="9" t="str">
        <f t="shared" ref="N5316:N5379" si="417">IF(ISNUMBER(SEARCH("CU",D5316)),"CU",IF(ISNUMBER(SEARCH("AL",D5316)),"AL",IF(ISNUMBER(SEARCH("Copper",D5316)),"CU","SH")))</f>
        <v>CU</v>
      </c>
      <c r="O5316" s="13" t="str">
        <f t="shared" ref="O5316:O5379" si="418">IF(ISNUMBER(SEARCH("Silver",D5316)),"Silver",IF(ISNUMBER(SEARCH("Tin",D5316)),"Tin","None"))</f>
        <v>Tin</v>
      </c>
      <c r="P5316" s="9" t="str">
        <f t="shared" ref="P5316:P5379" si="419">IF(ISNUMBER(SEARCH("Epoxy",D5316)),"Epoxy",IF(ISNUMBER(SEARCH("PET",D5316)),"PET","None"))</f>
        <v>PET</v>
      </c>
      <c r="Q5316" s="9" t="str">
        <f t="shared" ref="Q5316:Q5379" si="420">IF(ISNUMBER(SEARCH("3-Wire",D5316)),"3",IF(ISNUMBER(SEARCH("4-Wire",D5316)),"4",IF(ISNUMBER(SEARCH("5-Wire",D5316)),"5",IF(ISNUMBER(SEARCH("6-Wire",D5316)),"6","0"))))</f>
        <v>5</v>
      </c>
      <c r="R53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16" s="14" t="str">
        <f>IF(ProjectsDB[[#This Row],[Item Type]]="Straight Plug-In",_xlfn.TEXTJOIN("-",TRUE,M5316&amp;"-"&amp;_xlfn.LET(_xlpm.txt,ProjectsDB[[#This Row],[Assembly]],_xlpm.pos,FIND("SP",_xlpm.txt),_xlpm.pre,LEFT(_xlpm.txt,_xlpm.pos-1),IF(RIGHT(_xlpm.pre,3)="123","3PL",IF(RIGHT(_xlpm.pre,2)="12","2PL",IF(RIGHT(_xlpm.pre,1)="1","1PL","3PL")))),N5316,O5316,P5316,Q5316&amp;"W",R5316),_xlfn.TEXTJOIN("-",TRUE,M5316,N5316,O5316,P5316,Q5316&amp;"W",R5316))</f>
        <v>Elbow Edge-CU-Tin-PET-5W-1</v>
      </c>
      <c r="T5316" s="14" t="str">
        <f>IF(COUNTIF(Cycletime[Element Desc.],ProjectsDB[[#This Row],[Element Desc.]])&gt;0,"Found","Not Found")</f>
        <v>Found</v>
      </c>
    </row>
    <row r="5317" spans="2:20" x14ac:dyDescent="0.25">
      <c r="B5317" s="8" t="s">
        <v>10724</v>
      </c>
      <c r="C5317" s="9" t="s">
        <v>10725</v>
      </c>
      <c r="D5317" s="9" t="s">
        <v>10726</v>
      </c>
      <c r="E5317" s="10">
        <v>11</v>
      </c>
      <c r="F5317" s="15" t="s">
        <v>9868</v>
      </c>
      <c r="G5317" s="9" t="s">
        <v>37</v>
      </c>
      <c r="H5317" s="11"/>
      <c r="I5317" s="12">
        <v>3000</v>
      </c>
      <c r="J5317" s="12"/>
      <c r="K5317" s="12"/>
      <c r="L5317" s="12">
        <f t="array" ref="L5317">IFERROR(LOOKUP(2^15,SEARCH({"40A","63A","80A","100A","125A","160A","200A","250A","400A","630A","800A","1000A","1250A","1600A","2000A","2500A","3200A","4000A","5000A","6300A"},UPPER(D5317)),{40,63,80,100,125,160,200,250,400,630,800,1000,1250,1600,2000,2500,3200,4000,5000,6300}),0)</f>
        <v>2500</v>
      </c>
      <c r="M5317" s="9" t="str">
        <f t="shared" si="416"/>
        <v>Straight Feeder</v>
      </c>
      <c r="N5317" s="9" t="str">
        <f t="shared" si="417"/>
        <v>CU</v>
      </c>
      <c r="O5317" s="13" t="str">
        <f t="shared" si="418"/>
        <v>Tin</v>
      </c>
      <c r="P5317" s="9" t="str">
        <f t="shared" si="419"/>
        <v>PET</v>
      </c>
      <c r="Q5317" s="9" t="str">
        <f t="shared" si="420"/>
        <v>5</v>
      </c>
      <c r="R53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17" s="14" t="str">
        <f>IF(ProjectsDB[[#This Row],[Item Type]]="Straight Plug-In",_xlfn.TEXTJOIN("-",TRUE,M5317&amp;"-"&amp;_xlfn.LET(_xlpm.txt,ProjectsDB[[#This Row],[Assembly]],_xlpm.pos,FIND("SP",_xlpm.txt),_xlpm.pre,LEFT(_xlpm.txt,_xlpm.pos-1),IF(RIGHT(_xlpm.pre,3)="123","3PL",IF(RIGHT(_xlpm.pre,2)="12","2PL",IF(RIGHT(_xlpm.pre,1)="1","1PL","3PL")))),N5317,O5317,P5317,Q5317&amp;"W",R5317),_xlfn.TEXTJOIN("-",TRUE,M5317,N5317,O5317,P5317,Q5317&amp;"W",R5317))</f>
        <v>Straight Feeder-CU-Tin-PET-5W-1</v>
      </c>
      <c r="T5317" s="14" t="str">
        <f>IF(COUNTIF(Cycletime[Element Desc.],ProjectsDB[[#This Row],[Element Desc.]])&gt;0,"Found","Not Found")</f>
        <v>Found</v>
      </c>
    </row>
    <row r="5318" spans="2:20" x14ac:dyDescent="0.25">
      <c r="B5318" s="8" t="s">
        <v>10727</v>
      </c>
      <c r="C5318" s="9" t="s">
        <v>10728</v>
      </c>
      <c r="D5318" s="9" t="s">
        <v>10729</v>
      </c>
      <c r="E5318" s="10">
        <v>13</v>
      </c>
      <c r="F5318" s="15" t="s">
        <v>9868</v>
      </c>
      <c r="G5318" s="9" t="s">
        <v>37</v>
      </c>
      <c r="H5318" s="11"/>
      <c r="I5318" s="12"/>
      <c r="J5318" s="12"/>
      <c r="K5318" s="12"/>
      <c r="L5318" s="12">
        <f t="array" ref="L5318">IFERROR(LOOKUP(2^15,SEARCH({"40A","63A","80A","100A","125A","160A","200A","250A","400A","630A","800A","1000A","1250A","1600A","2000A","2500A","3200A","4000A","5000A","6300A"},UPPER(D5318)),{40,63,80,100,125,160,200,250,400,630,800,1000,1250,1600,2000,2500,3200,4000,5000,6300}),0)</f>
        <v>2500</v>
      </c>
      <c r="M5318" s="9" t="str">
        <f t="shared" si="416"/>
        <v>Joint Pack</v>
      </c>
      <c r="N5318" s="9" t="str">
        <f t="shared" si="417"/>
        <v>CU</v>
      </c>
      <c r="O5318" s="13" t="str">
        <f t="shared" si="418"/>
        <v>Tin</v>
      </c>
      <c r="P5318" s="9" t="str">
        <f t="shared" si="419"/>
        <v>None</v>
      </c>
      <c r="Q5318" s="9" t="str">
        <f t="shared" si="420"/>
        <v>5</v>
      </c>
      <c r="R53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18" s="14" t="str">
        <f>IF(ProjectsDB[[#This Row],[Item Type]]="Straight Plug-In",_xlfn.TEXTJOIN("-",TRUE,M5318&amp;"-"&amp;_xlfn.LET(_xlpm.txt,ProjectsDB[[#This Row],[Assembly]],_xlpm.pos,FIND("SP",_xlpm.txt),_xlpm.pre,LEFT(_xlpm.txt,_xlpm.pos-1),IF(RIGHT(_xlpm.pre,3)="123","3PL",IF(RIGHT(_xlpm.pre,2)="12","2PL",IF(RIGHT(_xlpm.pre,1)="1","1PL","3PL")))),N5318,O5318,P5318,Q5318&amp;"W",R5318),_xlfn.TEXTJOIN("-",TRUE,M5318,N5318,O5318,P5318,Q5318&amp;"W",R5318))</f>
        <v>Joint Pack-CU-Tin-None-5W-1</v>
      </c>
      <c r="T5318" s="14" t="str">
        <f>IF(COUNTIF(Cycletime[Element Desc.],ProjectsDB[[#This Row],[Element Desc.]])&gt;0,"Found","Not Found")</f>
        <v>Found</v>
      </c>
    </row>
    <row r="5319" spans="2:20" x14ac:dyDescent="0.25">
      <c r="B5319" s="8" t="s">
        <v>10730</v>
      </c>
      <c r="C5319" s="9" t="s">
        <v>10731</v>
      </c>
      <c r="D5319" s="9" t="s">
        <v>10732</v>
      </c>
      <c r="E5319" s="10">
        <v>1</v>
      </c>
      <c r="F5319" s="15" t="s">
        <v>9868</v>
      </c>
      <c r="G5319" s="9" t="s">
        <v>37</v>
      </c>
      <c r="H5319" s="11"/>
      <c r="I5319" s="12">
        <v>425</v>
      </c>
      <c r="J5319" s="12"/>
      <c r="K5319" s="12"/>
      <c r="L5319" s="12">
        <f t="array" ref="L5319">IFERROR(LOOKUP(2^15,SEARCH({"40A","63A","80A","100A","125A","160A","200A","250A","400A","630A","800A","1000A","1250A","1600A","2000A","2500A","3200A","4000A","5000A","6300A"},UPPER(D5319)),{40,63,80,100,125,160,200,250,400,630,800,1000,1250,1600,2000,2500,3200,4000,5000,6300}),0)</f>
        <v>2500</v>
      </c>
      <c r="M5319" s="9" t="str">
        <f t="shared" si="416"/>
        <v>Flange Straight</v>
      </c>
      <c r="N5319" s="9" t="str">
        <f t="shared" si="417"/>
        <v>CU</v>
      </c>
      <c r="O5319" s="13" t="str">
        <f t="shared" si="418"/>
        <v>Tin</v>
      </c>
      <c r="P5319" s="9" t="str">
        <f t="shared" si="419"/>
        <v>PET</v>
      </c>
      <c r="Q5319" s="9" t="str">
        <f t="shared" si="420"/>
        <v>5</v>
      </c>
      <c r="R53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19" s="14" t="str">
        <f>IF(ProjectsDB[[#This Row],[Item Type]]="Straight Plug-In",_xlfn.TEXTJOIN("-",TRUE,M5319&amp;"-"&amp;_xlfn.LET(_xlpm.txt,ProjectsDB[[#This Row],[Assembly]],_xlpm.pos,FIND("SP",_xlpm.txt),_xlpm.pre,LEFT(_xlpm.txt,_xlpm.pos-1),IF(RIGHT(_xlpm.pre,3)="123","3PL",IF(RIGHT(_xlpm.pre,2)="12","2PL",IF(RIGHT(_xlpm.pre,1)="1","1PL","3PL")))),N5319,O5319,P5319,Q5319&amp;"W",R5319),_xlfn.TEXTJOIN("-",TRUE,M5319,N5319,O5319,P5319,Q5319&amp;"W",R5319))</f>
        <v>Flange Straight-CU-Tin-PET-5W-1</v>
      </c>
      <c r="T5319" s="14" t="str">
        <f>IF(COUNTIF(Cycletime[Element Desc.],ProjectsDB[[#This Row],[Element Desc.]])&gt;0,"Found","Not Found")</f>
        <v>Found</v>
      </c>
    </row>
    <row r="5320" spans="2:20" x14ac:dyDescent="0.25">
      <c r="B5320" s="8" t="s">
        <v>10733</v>
      </c>
      <c r="C5320" s="9" t="s">
        <v>10734</v>
      </c>
      <c r="D5320" s="9" t="s">
        <v>10735</v>
      </c>
      <c r="E5320" s="10">
        <v>1</v>
      </c>
      <c r="F5320" s="15" t="s">
        <v>9868</v>
      </c>
      <c r="G5320" s="9" t="s">
        <v>37</v>
      </c>
      <c r="H5320" s="11"/>
      <c r="I5320" s="12">
        <v>425</v>
      </c>
      <c r="J5320" s="12"/>
      <c r="K5320" s="12"/>
      <c r="L5320" s="12">
        <f t="array" ref="L5320">IFERROR(LOOKUP(2^15,SEARCH({"40A","63A","80A","100A","125A","160A","200A","250A","400A","630A","800A","1000A","1250A","1600A","2000A","2500A","3200A","4000A","5000A","6300A"},UPPER(D5320)),{40,63,80,100,125,160,200,250,400,630,800,1000,1250,1600,2000,2500,3200,4000,5000,6300}),0)</f>
        <v>2500</v>
      </c>
      <c r="M5320" s="9" t="str">
        <f t="shared" si="416"/>
        <v>Flange Straight</v>
      </c>
      <c r="N5320" s="9" t="str">
        <f t="shared" si="417"/>
        <v>CU</v>
      </c>
      <c r="O5320" s="13" t="str">
        <f t="shared" si="418"/>
        <v>Tin</v>
      </c>
      <c r="P5320" s="9" t="str">
        <f t="shared" si="419"/>
        <v>PET</v>
      </c>
      <c r="Q5320" s="9" t="str">
        <f t="shared" si="420"/>
        <v>5</v>
      </c>
      <c r="R53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20" s="14" t="str">
        <f>IF(ProjectsDB[[#This Row],[Item Type]]="Straight Plug-In",_xlfn.TEXTJOIN("-",TRUE,M5320&amp;"-"&amp;_xlfn.LET(_xlpm.txt,ProjectsDB[[#This Row],[Assembly]],_xlpm.pos,FIND("SP",_xlpm.txt),_xlpm.pre,LEFT(_xlpm.txt,_xlpm.pos-1),IF(RIGHT(_xlpm.pre,3)="123","3PL",IF(RIGHT(_xlpm.pre,2)="12","2PL",IF(RIGHT(_xlpm.pre,1)="1","1PL","3PL")))),N5320,O5320,P5320,Q5320&amp;"W",R5320),_xlfn.TEXTJOIN("-",TRUE,M5320,N5320,O5320,P5320,Q5320&amp;"W",R5320))</f>
        <v>Flange Straight-CU-Tin-PET-5W-1</v>
      </c>
      <c r="T5320" s="14" t="str">
        <f>IF(COUNTIF(Cycletime[Element Desc.],ProjectsDB[[#This Row],[Element Desc.]])&gt;0,"Found","Not Found")</f>
        <v>Found</v>
      </c>
    </row>
    <row r="5321" spans="2:20" x14ac:dyDescent="0.25">
      <c r="B5321" s="8" t="s">
        <v>10736</v>
      </c>
      <c r="C5321" s="9" t="s">
        <v>10737</v>
      </c>
      <c r="D5321" s="9" t="s">
        <v>10738</v>
      </c>
      <c r="E5321" s="10">
        <v>1</v>
      </c>
      <c r="F5321" s="15" t="s">
        <v>9868</v>
      </c>
      <c r="G5321" s="9" t="s">
        <v>37</v>
      </c>
      <c r="H5321" s="11"/>
      <c r="I5321" s="12">
        <v>2000</v>
      </c>
      <c r="J5321" s="12"/>
      <c r="K5321" s="12"/>
      <c r="L5321" s="12">
        <f t="array" ref="L5321">IFERROR(LOOKUP(2^15,SEARCH({"40A","63A","80A","100A","125A","160A","200A","250A","400A","630A","800A","1000A","1250A","1600A","2000A","2500A","3200A","4000A","5000A","6300A"},UPPER(D5321)),{40,63,80,100,125,160,200,250,400,630,800,1000,1250,1600,2000,2500,3200,4000,5000,6300}),0)</f>
        <v>2500</v>
      </c>
      <c r="M5321" s="9" t="str">
        <f t="shared" si="416"/>
        <v>Straight Feeder</v>
      </c>
      <c r="N5321" s="9" t="str">
        <f t="shared" si="417"/>
        <v>CU</v>
      </c>
      <c r="O5321" s="13" t="str">
        <f t="shared" si="418"/>
        <v>Tin</v>
      </c>
      <c r="P5321" s="9" t="str">
        <f t="shared" si="419"/>
        <v>PET</v>
      </c>
      <c r="Q5321" s="9" t="str">
        <f t="shared" si="420"/>
        <v>5</v>
      </c>
      <c r="R53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21" s="14" t="str">
        <f>IF(ProjectsDB[[#This Row],[Item Type]]="Straight Plug-In",_xlfn.TEXTJOIN("-",TRUE,M5321&amp;"-"&amp;_xlfn.LET(_xlpm.txt,ProjectsDB[[#This Row],[Assembly]],_xlpm.pos,FIND("SP",_xlpm.txt),_xlpm.pre,LEFT(_xlpm.txt,_xlpm.pos-1),IF(RIGHT(_xlpm.pre,3)="123","3PL",IF(RIGHT(_xlpm.pre,2)="12","2PL",IF(RIGHT(_xlpm.pre,1)="1","1PL","3PL")))),N5321,O5321,P5321,Q5321&amp;"W",R5321),_xlfn.TEXTJOIN("-",TRUE,M5321,N5321,O5321,P5321,Q5321&amp;"W",R5321))</f>
        <v>Straight Feeder-CU-Tin-PET-5W-1</v>
      </c>
      <c r="T5321" s="14" t="str">
        <f>IF(COUNTIF(Cycletime[Element Desc.],ProjectsDB[[#This Row],[Element Desc.]])&gt;0,"Found","Not Found")</f>
        <v>Found</v>
      </c>
    </row>
    <row r="5322" spans="2:20" x14ac:dyDescent="0.25">
      <c r="B5322" s="8" t="s">
        <v>10739</v>
      </c>
      <c r="C5322" s="9" t="s">
        <v>10740</v>
      </c>
      <c r="D5322" s="9" t="s">
        <v>10741</v>
      </c>
      <c r="E5322" s="10">
        <v>7</v>
      </c>
      <c r="F5322" s="15" t="s">
        <v>9868</v>
      </c>
      <c r="G5322" s="9" t="s">
        <v>37</v>
      </c>
      <c r="H5322" s="11"/>
      <c r="I5322" s="12">
        <v>3000</v>
      </c>
      <c r="J5322" s="12"/>
      <c r="K5322" s="12"/>
      <c r="L5322" s="12">
        <f t="array" ref="L5322">IFERROR(LOOKUP(2^15,SEARCH({"40A","63A","80A","100A","125A","160A","200A","250A","400A","630A","800A","1000A","1250A","1600A","2000A","2500A","3200A","4000A","5000A","6300A"},UPPER(D5322)),{40,63,80,100,125,160,200,250,400,630,800,1000,1250,1600,2000,2500,3200,4000,5000,6300}),0)</f>
        <v>2500</v>
      </c>
      <c r="M5322" s="9" t="str">
        <f t="shared" si="416"/>
        <v>Straight Feeder</v>
      </c>
      <c r="N5322" s="9" t="str">
        <f t="shared" si="417"/>
        <v>CU</v>
      </c>
      <c r="O5322" s="13" t="str">
        <f t="shared" si="418"/>
        <v>Tin</v>
      </c>
      <c r="P5322" s="9" t="str">
        <f t="shared" si="419"/>
        <v>PET</v>
      </c>
      <c r="Q5322" s="9" t="str">
        <f t="shared" si="420"/>
        <v>5</v>
      </c>
      <c r="R53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22" s="14" t="str">
        <f>IF(ProjectsDB[[#This Row],[Item Type]]="Straight Plug-In",_xlfn.TEXTJOIN("-",TRUE,M5322&amp;"-"&amp;_xlfn.LET(_xlpm.txt,ProjectsDB[[#This Row],[Assembly]],_xlpm.pos,FIND("SP",_xlpm.txt),_xlpm.pre,LEFT(_xlpm.txt,_xlpm.pos-1),IF(RIGHT(_xlpm.pre,3)="123","3PL",IF(RIGHT(_xlpm.pre,2)="12","2PL",IF(RIGHT(_xlpm.pre,1)="1","1PL","3PL")))),N5322,O5322,P5322,Q5322&amp;"W",R5322),_xlfn.TEXTJOIN("-",TRUE,M5322,N5322,O5322,P5322,Q5322&amp;"W",R5322))</f>
        <v>Straight Feeder-CU-Tin-PET-5W-1</v>
      </c>
      <c r="T5322" s="14" t="str">
        <f>IF(COUNTIF(Cycletime[Element Desc.],ProjectsDB[[#This Row],[Element Desc.]])&gt;0,"Found","Not Found")</f>
        <v>Found</v>
      </c>
    </row>
    <row r="5323" spans="2:20" x14ac:dyDescent="0.25">
      <c r="B5323" s="8" t="s">
        <v>10742</v>
      </c>
      <c r="C5323" s="9" t="s">
        <v>10743</v>
      </c>
      <c r="D5323" s="9" t="s">
        <v>10744</v>
      </c>
      <c r="E5323" s="10">
        <v>1</v>
      </c>
      <c r="F5323" s="15" t="s">
        <v>9868</v>
      </c>
      <c r="G5323" s="9" t="s">
        <v>37</v>
      </c>
      <c r="H5323" s="11"/>
      <c r="I5323" s="12">
        <v>370</v>
      </c>
      <c r="J5323" s="12">
        <v>370</v>
      </c>
      <c r="K5323" s="12"/>
      <c r="L5323" s="12">
        <f t="array" ref="L5323">IFERROR(LOOKUP(2^15,SEARCH({"40A","63A","80A","100A","125A","160A","200A","250A","400A","630A","800A","1000A","1250A","1600A","2000A","2500A","3200A","4000A","5000A","6300A"},UPPER(D5323)),{40,63,80,100,125,160,200,250,400,630,800,1000,1250,1600,2000,2500,3200,4000,5000,6300}),0)</f>
        <v>2500</v>
      </c>
      <c r="M5323" s="9" t="str">
        <f t="shared" si="416"/>
        <v>Elbow Edge</v>
      </c>
      <c r="N5323" s="9" t="str">
        <f t="shared" si="417"/>
        <v>CU</v>
      </c>
      <c r="O5323" s="13" t="str">
        <f t="shared" si="418"/>
        <v>Tin</v>
      </c>
      <c r="P5323" s="9" t="str">
        <f t="shared" si="419"/>
        <v>PET</v>
      </c>
      <c r="Q5323" s="9" t="str">
        <f t="shared" si="420"/>
        <v>5</v>
      </c>
      <c r="R53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23" s="14" t="str">
        <f>IF(ProjectsDB[[#This Row],[Item Type]]="Straight Plug-In",_xlfn.TEXTJOIN("-",TRUE,M5323&amp;"-"&amp;_xlfn.LET(_xlpm.txt,ProjectsDB[[#This Row],[Assembly]],_xlpm.pos,FIND("SP",_xlpm.txt),_xlpm.pre,LEFT(_xlpm.txt,_xlpm.pos-1),IF(RIGHT(_xlpm.pre,3)="123","3PL",IF(RIGHT(_xlpm.pre,2)="12","2PL",IF(RIGHT(_xlpm.pre,1)="1","1PL","3PL")))),N5323,O5323,P5323,Q5323&amp;"W",R5323),_xlfn.TEXTJOIN("-",TRUE,M5323,N5323,O5323,P5323,Q5323&amp;"W",R5323))</f>
        <v>Elbow Edge-CU-Tin-PET-5W-1</v>
      </c>
      <c r="T5323" s="14" t="str">
        <f>IF(COUNTIF(Cycletime[Element Desc.],ProjectsDB[[#This Row],[Element Desc.]])&gt;0,"Found","Not Found")</f>
        <v>Found</v>
      </c>
    </row>
    <row r="5324" spans="2:20" x14ac:dyDescent="0.25">
      <c r="B5324" s="8" t="s">
        <v>10745</v>
      </c>
      <c r="C5324" s="9" t="s">
        <v>10746</v>
      </c>
      <c r="D5324" s="9" t="s">
        <v>10747</v>
      </c>
      <c r="E5324" s="10">
        <v>10</v>
      </c>
      <c r="F5324" s="15" t="s">
        <v>9868</v>
      </c>
      <c r="G5324" s="9" t="s">
        <v>37</v>
      </c>
      <c r="H5324" s="11"/>
      <c r="I5324" s="12"/>
      <c r="J5324" s="12"/>
      <c r="K5324" s="12"/>
      <c r="L5324" s="12">
        <f t="array" ref="L5324">IFERROR(LOOKUP(2^15,SEARCH({"40A","63A","80A","100A","125A","160A","200A","250A","400A","630A","800A","1000A","1250A","1600A","2000A","2500A","3200A","4000A","5000A","6300A"},UPPER(D5324)),{40,63,80,100,125,160,200,250,400,630,800,1000,1250,1600,2000,2500,3200,4000,5000,6300}),0)</f>
        <v>2500</v>
      </c>
      <c r="M5324" s="9" t="str">
        <f t="shared" si="416"/>
        <v>Joint Pack</v>
      </c>
      <c r="N5324" s="9" t="str">
        <f t="shared" si="417"/>
        <v>CU</v>
      </c>
      <c r="O5324" s="13" t="str">
        <f t="shared" si="418"/>
        <v>Tin</v>
      </c>
      <c r="P5324" s="9" t="str">
        <f t="shared" si="419"/>
        <v>None</v>
      </c>
      <c r="Q5324" s="9" t="str">
        <f t="shared" si="420"/>
        <v>5</v>
      </c>
      <c r="R53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24" s="14" t="str">
        <f>IF(ProjectsDB[[#This Row],[Item Type]]="Straight Plug-In",_xlfn.TEXTJOIN("-",TRUE,M5324&amp;"-"&amp;_xlfn.LET(_xlpm.txt,ProjectsDB[[#This Row],[Assembly]],_xlpm.pos,FIND("SP",_xlpm.txt),_xlpm.pre,LEFT(_xlpm.txt,_xlpm.pos-1),IF(RIGHT(_xlpm.pre,3)="123","3PL",IF(RIGHT(_xlpm.pre,2)="12","2PL",IF(RIGHT(_xlpm.pre,1)="1","1PL","3PL")))),N5324,O5324,P5324,Q5324&amp;"W",R5324),_xlfn.TEXTJOIN("-",TRUE,M5324,N5324,O5324,P5324,Q5324&amp;"W",R5324))</f>
        <v>Joint Pack-CU-Tin-None-5W-1</v>
      </c>
      <c r="T5324" s="14" t="str">
        <f>IF(COUNTIF(Cycletime[Element Desc.],ProjectsDB[[#This Row],[Element Desc.]])&gt;0,"Found","Not Found")</f>
        <v>Found</v>
      </c>
    </row>
    <row r="5325" spans="2:20" x14ac:dyDescent="0.25">
      <c r="B5325" s="8" t="s">
        <v>10748</v>
      </c>
      <c r="C5325" s="9" t="s">
        <v>10749</v>
      </c>
      <c r="D5325" s="9" t="s">
        <v>10750</v>
      </c>
      <c r="E5325" s="10">
        <v>1</v>
      </c>
      <c r="F5325" s="15" t="s">
        <v>9868</v>
      </c>
      <c r="G5325" s="9" t="s">
        <v>37</v>
      </c>
      <c r="H5325" s="11"/>
      <c r="I5325" s="12">
        <v>425</v>
      </c>
      <c r="J5325" s="12"/>
      <c r="K5325" s="12"/>
      <c r="L5325" s="12">
        <f t="array" ref="L5325">IFERROR(LOOKUP(2^15,SEARCH({"40A","63A","80A","100A","125A","160A","200A","250A","400A","630A","800A","1000A","1250A","1600A","2000A","2500A","3200A","4000A","5000A","6300A"},UPPER(D5325)),{40,63,80,100,125,160,200,250,400,630,800,1000,1250,1600,2000,2500,3200,4000,5000,6300}),0)</f>
        <v>2500</v>
      </c>
      <c r="M5325" s="9" t="str">
        <f t="shared" si="416"/>
        <v>Flange Straight</v>
      </c>
      <c r="N5325" s="9" t="str">
        <f t="shared" si="417"/>
        <v>CU</v>
      </c>
      <c r="O5325" s="13" t="str">
        <f t="shared" si="418"/>
        <v>Tin</v>
      </c>
      <c r="P5325" s="9" t="str">
        <f t="shared" si="419"/>
        <v>PET</v>
      </c>
      <c r="Q5325" s="9" t="str">
        <f t="shared" si="420"/>
        <v>5</v>
      </c>
      <c r="R53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25" s="14" t="str">
        <f>IF(ProjectsDB[[#This Row],[Item Type]]="Straight Plug-In",_xlfn.TEXTJOIN("-",TRUE,M5325&amp;"-"&amp;_xlfn.LET(_xlpm.txt,ProjectsDB[[#This Row],[Assembly]],_xlpm.pos,FIND("SP",_xlpm.txt),_xlpm.pre,LEFT(_xlpm.txt,_xlpm.pos-1),IF(RIGHT(_xlpm.pre,3)="123","3PL",IF(RIGHT(_xlpm.pre,2)="12","2PL",IF(RIGHT(_xlpm.pre,1)="1","1PL","3PL")))),N5325,O5325,P5325,Q5325&amp;"W",R5325),_xlfn.TEXTJOIN("-",TRUE,M5325,N5325,O5325,P5325,Q5325&amp;"W",R5325))</f>
        <v>Flange Straight-CU-Tin-PET-5W-1</v>
      </c>
      <c r="T5325" s="14" t="str">
        <f>IF(COUNTIF(Cycletime[Element Desc.],ProjectsDB[[#This Row],[Element Desc.]])&gt;0,"Found","Not Found")</f>
        <v>Found</v>
      </c>
    </row>
    <row r="5326" spans="2:20" x14ac:dyDescent="0.25">
      <c r="B5326" s="8" t="s">
        <v>10751</v>
      </c>
      <c r="C5326" s="9" t="s">
        <v>10752</v>
      </c>
      <c r="D5326" s="9" t="s">
        <v>10753</v>
      </c>
      <c r="E5326" s="10">
        <v>11</v>
      </c>
      <c r="F5326" s="15" t="s">
        <v>9868</v>
      </c>
      <c r="G5326" s="9" t="s">
        <v>37</v>
      </c>
      <c r="H5326" s="11"/>
      <c r="I5326" s="12"/>
      <c r="J5326" s="12"/>
      <c r="K5326" s="12"/>
      <c r="L5326" s="12">
        <f t="array" ref="L5326">IFERROR(LOOKUP(2^15,SEARCH({"40A","63A","80A","100A","125A","160A","200A","250A","400A","630A","800A","1000A","1250A","1600A","2000A","2500A","3200A","4000A","5000A","6300A"},UPPER(D5326)),{40,63,80,100,125,160,200,250,400,630,800,1000,1250,1600,2000,2500,3200,4000,5000,6300}),0)</f>
        <v>2500</v>
      </c>
      <c r="M5326" s="9" t="str">
        <f t="shared" si="416"/>
        <v>Joint Pack</v>
      </c>
      <c r="N5326" s="9" t="str">
        <f t="shared" si="417"/>
        <v>CU</v>
      </c>
      <c r="O5326" s="13" t="str">
        <f t="shared" si="418"/>
        <v>Tin</v>
      </c>
      <c r="P5326" s="9" t="str">
        <f t="shared" si="419"/>
        <v>None</v>
      </c>
      <c r="Q5326" s="9" t="str">
        <f t="shared" si="420"/>
        <v>5</v>
      </c>
      <c r="R53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26" s="14" t="str">
        <f>IF(ProjectsDB[[#This Row],[Item Type]]="Straight Plug-In",_xlfn.TEXTJOIN("-",TRUE,M5326&amp;"-"&amp;_xlfn.LET(_xlpm.txt,ProjectsDB[[#This Row],[Assembly]],_xlpm.pos,FIND("SP",_xlpm.txt),_xlpm.pre,LEFT(_xlpm.txt,_xlpm.pos-1),IF(RIGHT(_xlpm.pre,3)="123","3PL",IF(RIGHT(_xlpm.pre,2)="12","2PL",IF(RIGHT(_xlpm.pre,1)="1","1PL","3PL")))),N5326,O5326,P5326,Q5326&amp;"W",R5326),_xlfn.TEXTJOIN("-",TRUE,M5326,N5326,O5326,P5326,Q5326&amp;"W",R5326))</f>
        <v>Joint Pack-CU-Tin-None-5W-1</v>
      </c>
      <c r="T5326" s="14" t="str">
        <f>IF(COUNTIF(Cycletime[Element Desc.],ProjectsDB[[#This Row],[Element Desc.]])&gt;0,"Found","Not Found")</f>
        <v>Found</v>
      </c>
    </row>
    <row r="5327" spans="2:20" x14ac:dyDescent="0.25">
      <c r="B5327" s="8" t="s">
        <v>10754</v>
      </c>
      <c r="C5327" s="9" t="s">
        <v>10755</v>
      </c>
      <c r="D5327" s="9" t="s">
        <v>10756</v>
      </c>
      <c r="E5327" s="10">
        <v>1</v>
      </c>
      <c r="F5327" s="15" t="s">
        <v>9868</v>
      </c>
      <c r="G5327" s="9" t="s">
        <v>37</v>
      </c>
      <c r="H5327" s="11"/>
      <c r="I5327" s="12">
        <v>2500</v>
      </c>
      <c r="J5327" s="12"/>
      <c r="K5327" s="12"/>
      <c r="L5327" s="12">
        <f t="array" ref="L5327">IFERROR(LOOKUP(2^15,SEARCH({"40A","63A","80A","100A","125A","160A","200A","250A","400A","630A","800A","1000A","1250A","1600A","2000A","2500A","3200A","4000A","5000A","6300A"},UPPER(D5327)),{40,63,80,100,125,160,200,250,400,630,800,1000,1250,1600,2000,2500,3200,4000,5000,6300}),0)</f>
        <v>2500</v>
      </c>
      <c r="M5327" s="9" t="str">
        <f t="shared" si="416"/>
        <v>Straight Feeder</v>
      </c>
      <c r="N5327" s="9" t="str">
        <f t="shared" si="417"/>
        <v>CU</v>
      </c>
      <c r="O5327" s="13" t="str">
        <f t="shared" si="418"/>
        <v>Tin</v>
      </c>
      <c r="P5327" s="9" t="str">
        <f t="shared" si="419"/>
        <v>PET</v>
      </c>
      <c r="Q5327" s="9" t="str">
        <f t="shared" si="420"/>
        <v>5</v>
      </c>
      <c r="R53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27" s="14" t="str">
        <f>IF(ProjectsDB[[#This Row],[Item Type]]="Straight Plug-In",_xlfn.TEXTJOIN("-",TRUE,M5327&amp;"-"&amp;_xlfn.LET(_xlpm.txt,ProjectsDB[[#This Row],[Assembly]],_xlpm.pos,FIND("SP",_xlpm.txt),_xlpm.pre,LEFT(_xlpm.txt,_xlpm.pos-1),IF(RIGHT(_xlpm.pre,3)="123","3PL",IF(RIGHT(_xlpm.pre,2)="12","2PL",IF(RIGHT(_xlpm.pre,1)="1","1PL","3PL")))),N5327,O5327,P5327,Q5327&amp;"W",R5327),_xlfn.TEXTJOIN("-",TRUE,M5327,N5327,O5327,P5327,Q5327&amp;"W",R5327))</f>
        <v>Straight Feeder-CU-Tin-PET-5W-1</v>
      </c>
      <c r="T5327" s="14" t="str">
        <f>IF(COUNTIF(Cycletime[Element Desc.],ProjectsDB[[#This Row],[Element Desc.]])&gt;0,"Found","Not Found")</f>
        <v>Found</v>
      </c>
    </row>
    <row r="5328" spans="2:20" x14ac:dyDescent="0.25">
      <c r="B5328" s="8" t="s">
        <v>10757</v>
      </c>
      <c r="C5328" s="9" t="s">
        <v>10758</v>
      </c>
      <c r="D5328" s="9" t="s">
        <v>10759</v>
      </c>
      <c r="E5328" s="10">
        <v>9</v>
      </c>
      <c r="F5328" s="15" t="s">
        <v>9868</v>
      </c>
      <c r="G5328" s="9" t="s">
        <v>37</v>
      </c>
      <c r="H5328" s="11"/>
      <c r="I5328" s="12">
        <v>3000</v>
      </c>
      <c r="J5328" s="12"/>
      <c r="K5328" s="12"/>
      <c r="L5328" s="12">
        <f t="array" ref="L5328">IFERROR(LOOKUP(2^15,SEARCH({"40A","63A","80A","100A","125A","160A","200A","250A","400A","630A","800A","1000A","1250A","1600A","2000A","2500A","3200A","4000A","5000A","6300A"},UPPER(D5328)),{40,63,80,100,125,160,200,250,400,630,800,1000,1250,1600,2000,2500,3200,4000,5000,6300}),0)</f>
        <v>2500</v>
      </c>
      <c r="M5328" s="9" t="str">
        <f t="shared" si="416"/>
        <v>Straight Feeder</v>
      </c>
      <c r="N5328" s="9" t="str">
        <f t="shared" si="417"/>
        <v>CU</v>
      </c>
      <c r="O5328" s="13" t="str">
        <f t="shared" si="418"/>
        <v>Tin</v>
      </c>
      <c r="P5328" s="9" t="str">
        <f t="shared" si="419"/>
        <v>PET</v>
      </c>
      <c r="Q5328" s="9" t="str">
        <f t="shared" si="420"/>
        <v>5</v>
      </c>
      <c r="R53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28" s="14" t="str">
        <f>IF(ProjectsDB[[#This Row],[Item Type]]="Straight Plug-In",_xlfn.TEXTJOIN("-",TRUE,M5328&amp;"-"&amp;_xlfn.LET(_xlpm.txt,ProjectsDB[[#This Row],[Assembly]],_xlpm.pos,FIND("SP",_xlpm.txt),_xlpm.pre,LEFT(_xlpm.txt,_xlpm.pos-1),IF(RIGHT(_xlpm.pre,3)="123","3PL",IF(RIGHT(_xlpm.pre,2)="12","2PL",IF(RIGHT(_xlpm.pre,1)="1","1PL","3PL")))),N5328,O5328,P5328,Q5328&amp;"W",R5328),_xlfn.TEXTJOIN("-",TRUE,M5328,N5328,O5328,P5328,Q5328&amp;"W",R5328))</f>
        <v>Straight Feeder-CU-Tin-PET-5W-1</v>
      </c>
      <c r="T5328" s="14" t="str">
        <f>IF(COUNTIF(Cycletime[Element Desc.],ProjectsDB[[#This Row],[Element Desc.]])&gt;0,"Found","Not Found")</f>
        <v>Found</v>
      </c>
    </row>
    <row r="5329" spans="2:20" x14ac:dyDescent="0.25">
      <c r="B5329" s="8" t="s">
        <v>10760</v>
      </c>
      <c r="C5329" s="9" t="s">
        <v>10693</v>
      </c>
      <c r="D5329" s="9" t="s">
        <v>10694</v>
      </c>
      <c r="E5329" s="10">
        <v>7</v>
      </c>
      <c r="F5329" s="15" t="s">
        <v>9868</v>
      </c>
      <c r="G5329" s="9" t="s">
        <v>37</v>
      </c>
      <c r="H5329" s="11"/>
      <c r="I5329" s="12">
        <v>3000</v>
      </c>
      <c r="J5329" s="12"/>
      <c r="K5329" s="12"/>
      <c r="L5329" s="12">
        <f t="array" ref="L5329">IFERROR(LOOKUP(2^15,SEARCH({"40A","63A","80A","100A","125A","160A","200A","250A","400A","630A","800A","1000A","1250A","1600A","2000A","2500A","3200A","4000A","5000A","6300A"},UPPER(D5329)),{40,63,80,100,125,160,200,250,400,630,800,1000,1250,1600,2000,2500,3200,4000,5000,6300}),0)</f>
        <v>2500</v>
      </c>
      <c r="M5329" s="9" t="str">
        <f t="shared" si="416"/>
        <v>Straight Feeder</v>
      </c>
      <c r="N5329" s="9" t="str">
        <f t="shared" si="417"/>
        <v>CU</v>
      </c>
      <c r="O5329" s="13" t="str">
        <f t="shared" si="418"/>
        <v>Tin</v>
      </c>
      <c r="P5329" s="9" t="str">
        <f t="shared" si="419"/>
        <v>PET</v>
      </c>
      <c r="Q5329" s="9" t="str">
        <f t="shared" si="420"/>
        <v>5</v>
      </c>
      <c r="R53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29" s="14" t="str">
        <f>IF(ProjectsDB[[#This Row],[Item Type]]="Straight Plug-In",_xlfn.TEXTJOIN("-",TRUE,M5329&amp;"-"&amp;_xlfn.LET(_xlpm.txt,ProjectsDB[[#This Row],[Assembly]],_xlpm.pos,FIND("SP",_xlpm.txt),_xlpm.pre,LEFT(_xlpm.txt,_xlpm.pos-1),IF(RIGHT(_xlpm.pre,3)="123","3PL",IF(RIGHT(_xlpm.pre,2)="12","2PL",IF(RIGHT(_xlpm.pre,1)="1","1PL","3PL")))),N5329,O5329,P5329,Q5329&amp;"W",R5329),_xlfn.TEXTJOIN("-",TRUE,M5329,N5329,O5329,P5329,Q5329&amp;"W",R5329))</f>
        <v>Straight Feeder-CU-Tin-PET-5W-1</v>
      </c>
      <c r="T5329" s="14" t="str">
        <f>IF(COUNTIF(Cycletime[Element Desc.],ProjectsDB[[#This Row],[Element Desc.]])&gt;0,"Found","Not Found")</f>
        <v>Found</v>
      </c>
    </row>
    <row r="5330" spans="2:20" x14ac:dyDescent="0.25">
      <c r="B5330" s="8" t="s">
        <v>10761</v>
      </c>
      <c r="C5330" s="9" t="s">
        <v>10696</v>
      </c>
      <c r="D5330" s="9" t="s">
        <v>10697</v>
      </c>
      <c r="E5330" s="10">
        <v>1</v>
      </c>
      <c r="F5330" s="15" t="s">
        <v>9868</v>
      </c>
      <c r="G5330" s="9" t="s">
        <v>37</v>
      </c>
      <c r="H5330" s="11"/>
      <c r="I5330" s="12">
        <v>370</v>
      </c>
      <c r="J5330" s="12">
        <v>370</v>
      </c>
      <c r="K5330" s="12"/>
      <c r="L5330" s="12">
        <f t="array" ref="L5330">IFERROR(LOOKUP(2^15,SEARCH({"40A","63A","80A","100A","125A","160A","200A","250A","400A","630A","800A","1000A","1250A","1600A","2000A","2500A","3200A","4000A","5000A","6300A"},UPPER(D5330)),{40,63,80,100,125,160,200,250,400,630,800,1000,1250,1600,2000,2500,3200,4000,5000,6300}),0)</f>
        <v>2500</v>
      </c>
      <c r="M5330" s="9" t="str">
        <f t="shared" si="416"/>
        <v>Elbow Edge</v>
      </c>
      <c r="N5330" s="9" t="str">
        <f t="shared" si="417"/>
        <v>CU</v>
      </c>
      <c r="O5330" s="13" t="str">
        <f t="shared" si="418"/>
        <v>Tin</v>
      </c>
      <c r="P5330" s="9" t="str">
        <f t="shared" si="419"/>
        <v>PET</v>
      </c>
      <c r="Q5330" s="9" t="str">
        <f t="shared" si="420"/>
        <v>5</v>
      </c>
      <c r="R53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30" s="14" t="str">
        <f>IF(ProjectsDB[[#This Row],[Item Type]]="Straight Plug-In",_xlfn.TEXTJOIN("-",TRUE,M5330&amp;"-"&amp;_xlfn.LET(_xlpm.txt,ProjectsDB[[#This Row],[Assembly]],_xlpm.pos,FIND("SP",_xlpm.txt),_xlpm.pre,LEFT(_xlpm.txt,_xlpm.pos-1),IF(RIGHT(_xlpm.pre,3)="123","3PL",IF(RIGHT(_xlpm.pre,2)="12","2PL",IF(RIGHT(_xlpm.pre,1)="1","1PL","3PL")))),N5330,O5330,P5330,Q5330&amp;"W",R5330),_xlfn.TEXTJOIN("-",TRUE,M5330,N5330,O5330,P5330,Q5330&amp;"W",R5330))</f>
        <v>Elbow Edge-CU-Tin-PET-5W-1</v>
      </c>
      <c r="T5330" s="14" t="str">
        <f>IF(COUNTIF(Cycletime[Element Desc.],ProjectsDB[[#This Row],[Element Desc.]])&gt;0,"Found","Not Found")</f>
        <v>Found</v>
      </c>
    </row>
    <row r="5331" spans="2:20" x14ac:dyDescent="0.25">
      <c r="B5331" s="8" t="s">
        <v>10762</v>
      </c>
      <c r="C5331" s="9" t="s">
        <v>10702</v>
      </c>
      <c r="D5331" s="9" t="s">
        <v>10703</v>
      </c>
      <c r="E5331" s="10">
        <v>9</v>
      </c>
      <c r="F5331" s="15" t="s">
        <v>9868</v>
      </c>
      <c r="G5331" s="9" t="s">
        <v>37</v>
      </c>
      <c r="H5331" s="11"/>
      <c r="I5331" s="12"/>
      <c r="J5331" s="12"/>
      <c r="K5331" s="12"/>
      <c r="L5331" s="12">
        <f t="array" ref="L5331">IFERROR(LOOKUP(2^15,SEARCH({"40A","63A","80A","100A","125A","160A","200A","250A","400A","630A","800A","1000A","1250A","1600A","2000A","2500A","3200A","4000A","5000A","6300A"},UPPER(D5331)),{40,63,80,100,125,160,200,250,400,630,800,1000,1250,1600,2000,2500,3200,4000,5000,6300}),0)</f>
        <v>2500</v>
      </c>
      <c r="M5331" s="9" t="str">
        <f t="shared" si="416"/>
        <v>Joint Pack</v>
      </c>
      <c r="N5331" s="9" t="str">
        <f t="shared" si="417"/>
        <v>CU</v>
      </c>
      <c r="O5331" s="13" t="str">
        <f t="shared" si="418"/>
        <v>Tin</v>
      </c>
      <c r="P5331" s="9" t="str">
        <f t="shared" si="419"/>
        <v>None</v>
      </c>
      <c r="Q5331" s="9" t="str">
        <f t="shared" si="420"/>
        <v>5</v>
      </c>
      <c r="R53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31" s="14" t="str">
        <f>IF(ProjectsDB[[#This Row],[Item Type]]="Straight Plug-In",_xlfn.TEXTJOIN("-",TRUE,M5331&amp;"-"&amp;_xlfn.LET(_xlpm.txt,ProjectsDB[[#This Row],[Assembly]],_xlpm.pos,FIND("SP",_xlpm.txt),_xlpm.pre,LEFT(_xlpm.txt,_xlpm.pos-1),IF(RIGHT(_xlpm.pre,3)="123","3PL",IF(RIGHT(_xlpm.pre,2)="12","2PL",IF(RIGHT(_xlpm.pre,1)="1","1PL","3PL")))),N5331,O5331,P5331,Q5331&amp;"W",R5331),_xlfn.TEXTJOIN("-",TRUE,M5331,N5331,O5331,P5331,Q5331&amp;"W",R5331))</f>
        <v>Joint Pack-CU-Tin-None-5W-1</v>
      </c>
      <c r="T5331" s="14" t="str">
        <f>IF(COUNTIF(Cycletime[Element Desc.],ProjectsDB[[#This Row],[Element Desc.]])&gt;0,"Found","Not Found")</f>
        <v>Found</v>
      </c>
    </row>
    <row r="5332" spans="2:20" x14ac:dyDescent="0.25">
      <c r="B5332" s="8" t="s">
        <v>10763</v>
      </c>
      <c r="C5332" s="9" t="s">
        <v>10705</v>
      </c>
      <c r="D5332" s="9" t="s">
        <v>7765</v>
      </c>
      <c r="E5332" s="10">
        <v>1</v>
      </c>
      <c r="F5332" s="15" t="s">
        <v>9868</v>
      </c>
      <c r="G5332" s="9" t="s">
        <v>37</v>
      </c>
      <c r="H5332" s="11"/>
      <c r="I5332" s="12">
        <v>425</v>
      </c>
      <c r="J5332" s="12"/>
      <c r="K5332" s="12"/>
      <c r="L5332" s="12">
        <f t="array" ref="L5332">IFERROR(LOOKUP(2^15,SEARCH({"40A","63A","80A","100A","125A","160A","200A","250A","400A","630A","800A","1000A","1250A","1600A","2000A","2500A","3200A","4000A","5000A","6300A"},UPPER(D5332)),{40,63,80,100,125,160,200,250,400,630,800,1000,1250,1600,2000,2500,3200,4000,5000,6300}),0)</f>
        <v>2500</v>
      </c>
      <c r="M5332" s="9" t="str">
        <f t="shared" si="416"/>
        <v>Flange Straight</v>
      </c>
      <c r="N5332" s="9" t="str">
        <f t="shared" si="417"/>
        <v>CU</v>
      </c>
      <c r="O5332" s="13" t="str">
        <f t="shared" si="418"/>
        <v>Tin</v>
      </c>
      <c r="P5332" s="9" t="str">
        <f t="shared" si="419"/>
        <v>PET</v>
      </c>
      <c r="Q5332" s="9" t="str">
        <f t="shared" si="420"/>
        <v>5</v>
      </c>
      <c r="R53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32" s="14" t="str">
        <f>IF(ProjectsDB[[#This Row],[Item Type]]="Straight Plug-In",_xlfn.TEXTJOIN("-",TRUE,M5332&amp;"-"&amp;_xlfn.LET(_xlpm.txt,ProjectsDB[[#This Row],[Assembly]],_xlpm.pos,FIND("SP",_xlpm.txt),_xlpm.pre,LEFT(_xlpm.txt,_xlpm.pos-1),IF(RIGHT(_xlpm.pre,3)="123","3PL",IF(RIGHT(_xlpm.pre,2)="12","2PL",IF(RIGHT(_xlpm.pre,1)="1","1PL","3PL")))),N5332,O5332,P5332,Q5332&amp;"W",R5332),_xlfn.TEXTJOIN("-",TRUE,M5332,N5332,O5332,P5332,Q5332&amp;"W",R5332))</f>
        <v>Flange Straight-CU-Tin-PET-5W-1</v>
      </c>
      <c r="T5332" s="14" t="str">
        <f>IF(COUNTIF(Cycletime[Element Desc.],ProjectsDB[[#This Row],[Element Desc.]])&gt;0,"Found","Not Found")</f>
        <v>Found</v>
      </c>
    </row>
    <row r="5333" spans="2:20" x14ac:dyDescent="0.25">
      <c r="B5333" s="8" t="s">
        <v>10764</v>
      </c>
      <c r="C5333" s="9" t="s">
        <v>10713</v>
      </c>
      <c r="D5333" s="9" t="s">
        <v>10714</v>
      </c>
      <c r="E5333" s="10">
        <v>1</v>
      </c>
      <c r="F5333" s="15" t="s">
        <v>9868</v>
      </c>
      <c r="G5333" s="9" t="s">
        <v>37</v>
      </c>
      <c r="H5333" s="11"/>
      <c r="I5333" s="12">
        <v>370</v>
      </c>
      <c r="J5333" s="12">
        <v>370</v>
      </c>
      <c r="K5333" s="12"/>
      <c r="L5333" s="12">
        <f t="array" ref="L5333">IFERROR(LOOKUP(2^15,SEARCH({"40A","63A","80A","100A","125A","160A","200A","250A","400A","630A","800A","1000A","1250A","1600A","2000A","2500A","3200A","4000A","5000A","6300A"},UPPER(D5333)),{40,63,80,100,125,160,200,250,400,630,800,1000,1250,1600,2000,2500,3200,4000,5000,6300}),0)</f>
        <v>2500</v>
      </c>
      <c r="M5333" s="9" t="str">
        <f t="shared" si="416"/>
        <v>Elbow Edge</v>
      </c>
      <c r="N5333" s="9" t="str">
        <f t="shared" si="417"/>
        <v>CU</v>
      </c>
      <c r="O5333" s="13" t="str">
        <f t="shared" si="418"/>
        <v>Tin</v>
      </c>
      <c r="P5333" s="9" t="str">
        <f t="shared" si="419"/>
        <v>PET</v>
      </c>
      <c r="Q5333" s="9" t="str">
        <f t="shared" si="420"/>
        <v>5</v>
      </c>
      <c r="R53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33" s="14" t="str">
        <f>IF(ProjectsDB[[#This Row],[Item Type]]="Straight Plug-In",_xlfn.TEXTJOIN("-",TRUE,M5333&amp;"-"&amp;_xlfn.LET(_xlpm.txt,ProjectsDB[[#This Row],[Assembly]],_xlpm.pos,FIND("SP",_xlpm.txt),_xlpm.pre,LEFT(_xlpm.txt,_xlpm.pos-1),IF(RIGHT(_xlpm.pre,3)="123","3PL",IF(RIGHT(_xlpm.pre,2)="12","2PL",IF(RIGHT(_xlpm.pre,1)="1","1PL","3PL")))),N5333,O5333,P5333,Q5333&amp;"W",R5333),_xlfn.TEXTJOIN("-",TRUE,M5333,N5333,O5333,P5333,Q5333&amp;"W",R5333))</f>
        <v>Elbow Edge-CU-Tin-PET-5W-1</v>
      </c>
      <c r="T5333" s="14" t="str">
        <f>IF(COUNTIF(Cycletime[Element Desc.],ProjectsDB[[#This Row],[Element Desc.]])&gt;0,"Found","Not Found")</f>
        <v>Found</v>
      </c>
    </row>
    <row r="5334" spans="2:20" x14ac:dyDescent="0.25">
      <c r="B5334" s="8" t="s">
        <v>10765</v>
      </c>
      <c r="C5334" s="9" t="s">
        <v>10716</v>
      </c>
      <c r="D5334" s="9" t="s">
        <v>10717</v>
      </c>
      <c r="E5334" s="10">
        <v>3</v>
      </c>
      <c r="F5334" s="15" t="s">
        <v>9868</v>
      </c>
      <c r="G5334" s="9" t="s">
        <v>37</v>
      </c>
      <c r="H5334" s="11"/>
      <c r="I5334" s="12">
        <v>2000</v>
      </c>
      <c r="J5334" s="12"/>
      <c r="K5334" s="12"/>
      <c r="L5334" s="12">
        <f t="array" ref="L5334">IFERROR(LOOKUP(2^15,SEARCH({"40A","63A","80A","100A","125A","160A","200A","250A","400A","630A","800A","1000A","1250A","1600A","2000A","2500A","3200A","4000A","5000A","6300A"},UPPER(D5334)),{40,63,80,100,125,160,200,250,400,630,800,1000,1250,1600,2000,2500,3200,4000,5000,6300}),0)</f>
        <v>2500</v>
      </c>
      <c r="M5334" s="9" t="str">
        <f t="shared" si="416"/>
        <v>Straight Feeder</v>
      </c>
      <c r="N5334" s="9" t="str">
        <f t="shared" si="417"/>
        <v>CU</v>
      </c>
      <c r="O5334" s="13" t="str">
        <f t="shared" si="418"/>
        <v>Tin</v>
      </c>
      <c r="P5334" s="9" t="str">
        <f t="shared" si="419"/>
        <v>PET</v>
      </c>
      <c r="Q5334" s="9" t="str">
        <f t="shared" si="420"/>
        <v>5</v>
      </c>
      <c r="R53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34" s="14" t="str">
        <f>IF(ProjectsDB[[#This Row],[Item Type]]="Straight Plug-In",_xlfn.TEXTJOIN("-",TRUE,M5334&amp;"-"&amp;_xlfn.LET(_xlpm.txt,ProjectsDB[[#This Row],[Assembly]],_xlpm.pos,FIND("SP",_xlpm.txt),_xlpm.pre,LEFT(_xlpm.txt,_xlpm.pos-1),IF(RIGHT(_xlpm.pre,3)="123","3PL",IF(RIGHT(_xlpm.pre,2)="12","2PL",IF(RIGHT(_xlpm.pre,1)="1","1PL","3PL")))),N5334,O5334,P5334,Q5334&amp;"W",R5334),_xlfn.TEXTJOIN("-",TRUE,M5334,N5334,O5334,P5334,Q5334&amp;"W",R5334))</f>
        <v>Straight Feeder-CU-Tin-PET-5W-1</v>
      </c>
      <c r="T5334" s="14" t="str">
        <f>IF(COUNTIF(Cycletime[Element Desc.],ProjectsDB[[#This Row],[Element Desc.]])&gt;0,"Found","Not Found")</f>
        <v>Found</v>
      </c>
    </row>
    <row r="5335" spans="2:20" x14ac:dyDescent="0.25">
      <c r="B5335" s="8" t="s">
        <v>10766</v>
      </c>
      <c r="C5335" s="9" t="s">
        <v>10719</v>
      </c>
      <c r="D5335" s="9" t="s">
        <v>10720</v>
      </c>
      <c r="E5335" s="10">
        <v>14</v>
      </c>
      <c r="F5335" s="15" t="s">
        <v>9868</v>
      </c>
      <c r="G5335" s="9" t="s">
        <v>37</v>
      </c>
      <c r="H5335" s="11"/>
      <c r="I5335" s="12"/>
      <c r="J5335" s="12"/>
      <c r="K5335" s="12"/>
      <c r="L5335" s="12">
        <f t="array" ref="L5335">IFERROR(LOOKUP(2^15,SEARCH({"40A","63A","80A","100A","125A","160A","200A","250A","400A","630A","800A","1000A","1250A","1600A","2000A","2500A","3200A","4000A","5000A","6300A"},UPPER(D5335)),{40,63,80,100,125,160,200,250,400,630,800,1000,1250,1600,2000,2500,3200,4000,5000,6300}),0)</f>
        <v>2500</v>
      </c>
      <c r="M5335" s="9" t="str">
        <f t="shared" si="416"/>
        <v>Joint Pack</v>
      </c>
      <c r="N5335" s="9" t="str">
        <f t="shared" si="417"/>
        <v>CU</v>
      </c>
      <c r="O5335" s="13" t="str">
        <f t="shared" si="418"/>
        <v>Tin</v>
      </c>
      <c r="P5335" s="9" t="str">
        <f t="shared" si="419"/>
        <v>None</v>
      </c>
      <c r="Q5335" s="9" t="str">
        <f t="shared" si="420"/>
        <v>5</v>
      </c>
      <c r="R53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35" s="14" t="str">
        <f>IF(ProjectsDB[[#This Row],[Item Type]]="Straight Plug-In",_xlfn.TEXTJOIN("-",TRUE,M5335&amp;"-"&amp;_xlfn.LET(_xlpm.txt,ProjectsDB[[#This Row],[Assembly]],_xlpm.pos,FIND("SP",_xlpm.txt),_xlpm.pre,LEFT(_xlpm.txt,_xlpm.pos-1),IF(RIGHT(_xlpm.pre,3)="123","3PL",IF(RIGHT(_xlpm.pre,2)="12","2PL",IF(RIGHT(_xlpm.pre,1)="1","1PL","3PL")))),N5335,O5335,P5335,Q5335&amp;"W",R5335),_xlfn.TEXTJOIN("-",TRUE,M5335,N5335,O5335,P5335,Q5335&amp;"W",R5335))</f>
        <v>Joint Pack-CU-Tin-None-5W-1</v>
      </c>
      <c r="T5335" s="14" t="str">
        <f>IF(COUNTIF(Cycletime[Element Desc.],ProjectsDB[[#This Row],[Element Desc.]])&gt;0,"Found","Not Found")</f>
        <v>Found</v>
      </c>
    </row>
    <row r="5336" spans="2:20" x14ac:dyDescent="0.25">
      <c r="B5336" s="8" t="s">
        <v>10767</v>
      </c>
      <c r="C5336" s="9" t="s">
        <v>10707</v>
      </c>
      <c r="D5336" s="9" t="s">
        <v>10708</v>
      </c>
      <c r="E5336" s="10">
        <v>1</v>
      </c>
      <c r="F5336" s="15" t="s">
        <v>9868</v>
      </c>
      <c r="G5336" s="9" t="s">
        <v>37</v>
      </c>
      <c r="H5336" s="11"/>
      <c r="I5336" s="12">
        <v>425</v>
      </c>
      <c r="J5336" s="12"/>
      <c r="K5336" s="12"/>
      <c r="L5336" s="12">
        <f t="array" ref="L5336">IFERROR(LOOKUP(2^15,SEARCH({"40A","63A","80A","100A","125A","160A","200A","250A","400A","630A","800A","1000A","1250A","1600A","2000A","2500A","3200A","4000A","5000A","6300A"},UPPER(D5336)),{40,63,80,100,125,160,200,250,400,630,800,1000,1250,1600,2000,2500,3200,4000,5000,6300}),0)</f>
        <v>2500</v>
      </c>
      <c r="M5336" s="9" t="str">
        <f t="shared" si="416"/>
        <v>Flange Straight</v>
      </c>
      <c r="N5336" s="9" t="str">
        <f t="shared" si="417"/>
        <v>CU</v>
      </c>
      <c r="O5336" s="13" t="str">
        <f t="shared" si="418"/>
        <v>Tin</v>
      </c>
      <c r="P5336" s="9" t="str">
        <f t="shared" si="419"/>
        <v>PET</v>
      </c>
      <c r="Q5336" s="9" t="str">
        <f t="shared" si="420"/>
        <v>5</v>
      </c>
      <c r="R53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36" s="14" t="str">
        <f>IF(ProjectsDB[[#This Row],[Item Type]]="Straight Plug-In",_xlfn.TEXTJOIN("-",TRUE,M5336&amp;"-"&amp;_xlfn.LET(_xlpm.txt,ProjectsDB[[#This Row],[Assembly]],_xlpm.pos,FIND("SP",_xlpm.txt),_xlpm.pre,LEFT(_xlpm.txt,_xlpm.pos-1),IF(RIGHT(_xlpm.pre,3)="123","3PL",IF(RIGHT(_xlpm.pre,2)="12","2PL",IF(RIGHT(_xlpm.pre,1)="1","1PL","3PL")))),N5336,O5336,P5336,Q5336&amp;"W",R5336),_xlfn.TEXTJOIN("-",TRUE,M5336,N5336,O5336,P5336,Q5336&amp;"W",R5336))</f>
        <v>Flange Straight-CU-Tin-PET-5W-1</v>
      </c>
      <c r="T5336" s="14" t="str">
        <f>IF(COUNTIF(Cycletime[Element Desc.],ProjectsDB[[#This Row],[Element Desc.]])&gt;0,"Found","Not Found")</f>
        <v>Found</v>
      </c>
    </row>
    <row r="5337" spans="2:20" x14ac:dyDescent="0.25">
      <c r="B5337" s="8" t="s">
        <v>10768</v>
      </c>
      <c r="C5337" s="9" t="s">
        <v>10710</v>
      </c>
      <c r="D5337" s="9" t="s">
        <v>10711</v>
      </c>
      <c r="E5337" s="10">
        <v>9</v>
      </c>
      <c r="F5337" s="15" t="s">
        <v>9868</v>
      </c>
      <c r="G5337" s="9" t="s">
        <v>37</v>
      </c>
      <c r="H5337" s="11"/>
      <c r="I5337" s="12">
        <v>3000</v>
      </c>
      <c r="J5337" s="12"/>
      <c r="K5337" s="12"/>
      <c r="L5337" s="12">
        <f t="array" ref="L5337">IFERROR(LOOKUP(2^15,SEARCH({"40A","63A","80A","100A","125A","160A","200A","250A","400A","630A","800A","1000A","1250A","1600A","2000A","2500A","3200A","4000A","5000A","6300A"},UPPER(D5337)),{40,63,80,100,125,160,200,250,400,630,800,1000,1250,1600,2000,2500,3200,4000,5000,6300}),0)</f>
        <v>2500</v>
      </c>
      <c r="M5337" s="9" t="str">
        <f t="shared" si="416"/>
        <v>Straight Feeder</v>
      </c>
      <c r="N5337" s="9" t="str">
        <f t="shared" si="417"/>
        <v>CU</v>
      </c>
      <c r="O5337" s="13" t="str">
        <f t="shared" si="418"/>
        <v>Tin</v>
      </c>
      <c r="P5337" s="9" t="str">
        <f t="shared" si="419"/>
        <v>PET</v>
      </c>
      <c r="Q5337" s="9" t="str">
        <f t="shared" si="420"/>
        <v>5</v>
      </c>
      <c r="R53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37" s="14" t="str">
        <f>IF(ProjectsDB[[#This Row],[Item Type]]="Straight Plug-In",_xlfn.TEXTJOIN("-",TRUE,M5337&amp;"-"&amp;_xlfn.LET(_xlpm.txt,ProjectsDB[[#This Row],[Assembly]],_xlpm.pos,FIND("SP",_xlpm.txt),_xlpm.pre,LEFT(_xlpm.txt,_xlpm.pos-1),IF(RIGHT(_xlpm.pre,3)="123","3PL",IF(RIGHT(_xlpm.pre,2)="12","2PL",IF(RIGHT(_xlpm.pre,1)="1","1PL","3PL")))),N5337,O5337,P5337,Q5337&amp;"W",R5337),_xlfn.TEXTJOIN("-",TRUE,M5337,N5337,O5337,P5337,Q5337&amp;"W",R5337))</f>
        <v>Straight Feeder-CU-Tin-PET-5W-1</v>
      </c>
      <c r="T5337" s="14" t="str">
        <f>IF(COUNTIF(Cycletime[Element Desc.],ProjectsDB[[#This Row],[Element Desc.]])&gt;0,"Found","Not Found")</f>
        <v>Found</v>
      </c>
    </row>
    <row r="5338" spans="2:20" x14ac:dyDescent="0.25">
      <c r="B5338" s="8" t="s">
        <v>10769</v>
      </c>
      <c r="C5338" s="9" t="s">
        <v>10728</v>
      </c>
      <c r="D5338" s="9" t="s">
        <v>10729</v>
      </c>
      <c r="E5338" s="10">
        <v>13</v>
      </c>
      <c r="F5338" s="15" t="s">
        <v>9868</v>
      </c>
      <c r="G5338" s="9" t="s">
        <v>37</v>
      </c>
      <c r="H5338" s="11"/>
      <c r="I5338" s="12"/>
      <c r="J5338" s="12"/>
      <c r="K5338" s="12"/>
      <c r="L5338" s="12">
        <f t="array" ref="L5338">IFERROR(LOOKUP(2^15,SEARCH({"40A","63A","80A","100A","125A","160A","200A","250A","400A","630A","800A","1000A","1250A","1600A","2000A","2500A","3200A","4000A","5000A","6300A"},UPPER(D5338)),{40,63,80,100,125,160,200,250,400,630,800,1000,1250,1600,2000,2500,3200,4000,5000,6300}),0)</f>
        <v>2500</v>
      </c>
      <c r="M5338" s="9" t="str">
        <f t="shared" si="416"/>
        <v>Joint Pack</v>
      </c>
      <c r="N5338" s="9" t="str">
        <f t="shared" si="417"/>
        <v>CU</v>
      </c>
      <c r="O5338" s="13" t="str">
        <f t="shared" si="418"/>
        <v>Tin</v>
      </c>
      <c r="P5338" s="9" t="str">
        <f t="shared" si="419"/>
        <v>None</v>
      </c>
      <c r="Q5338" s="9" t="str">
        <f t="shared" si="420"/>
        <v>5</v>
      </c>
      <c r="R53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38" s="14" t="str">
        <f>IF(ProjectsDB[[#This Row],[Item Type]]="Straight Plug-In",_xlfn.TEXTJOIN("-",TRUE,M5338&amp;"-"&amp;_xlfn.LET(_xlpm.txt,ProjectsDB[[#This Row],[Assembly]],_xlpm.pos,FIND("SP",_xlpm.txt),_xlpm.pre,LEFT(_xlpm.txt,_xlpm.pos-1),IF(RIGHT(_xlpm.pre,3)="123","3PL",IF(RIGHT(_xlpm.pre,2)="12","2PL",IF(RIGHT(_xlpm.pre,1)="1","1PL","3PL")))),N5338,O5338,P5338,Q5338&amp;"W",R5338),_xlfn.TEXTJOIN("-",TRUE,M5338,N5338,O5338,P5338,Q5338&amp;"W",R5338))</f>
        <v>Joint Pack-CU-Tin-None-5W-1</v>
      </c>
      <c r="T5338" s="14" t="str">
        <f>IF(COUNTIF(Cycletime[Element Desc.],ProjectsDB[[#This Row],[Element Desc.]])&gt;0,"Found","Not Found")</f>
        <v>Found</v>
      </c>
    </row>
    <row r="5339" spans="2:20" x14ac:dyDescent="0.25">
      <c r="B5339" s="8" t="s">
        <v>10770</v>
      </c>
      <c r="C5339" s="9" t="s">
        <v>10731</v>
      </c>
      <c r="D5339" s="9" t="s">
        <v>10732</v>
      </c>
      <c r="E5339" s="10">
        <v>1</v>
      </c>
      <c r="F5339" s="15" t="s">
        <v>9868</v>
      </c>
      <c r="G5339" s="9" t="s">
        <v>37</v>
      </c>
      <c r="H5339" s="11"/>
      <c r="I5339" s="12">
        <v>425</v>
      </c>
      <c r="J5339" s="12"/>
      <c r="K5339" s="12"/>
      <c r="L5339" s="12">
        <f t="array" ref="L5339">IFERROR(LOOKUP(2^15,SEARCH({"40A","63A","80A","100A","125A","160A","200A","250A","400A","630A","800A","1000A","1250A","1600A","2000A","2500A","3200A","4000A","5000A","6300A"},UPPER(D5339)),{40,63,80,100,125,160,200,250,400,630,800,1000,1250,1600,2000,2500,3200,4000,5000,6300}),0)</f>
        <v>2500</v>
      </c>
      <c r="M5339" s="9" t="str">
        <f t="shared" si="416"/>
        <v>Flange Straight</v>
      </c>
      <c r="N5339" s="9" t="str">
        <f t="shared" si="417"/>
        <v>CU</v>
      </c>
      <c r="O5339" s="13" t="str">
        <f t="shared" si="418"/>
        <v>Tin</v>
      </c>
      <c r="P5339" s="9" t="str">
        <f t="shared" si="419"/>
        <v>PET</v>
      </c>
      <c r="Q5339" s="9" t="str">
        <f t="shared" si="420"/>
        <v>5</v>
      </c>
      <c r="R53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39" s="14" t="str">
        <f>IF(ProjectsDB[[#This Row],[Item Type]]="Straight Plug-In",_xlfn.TEXTJOIN("-",TRUE,M5339&amp;"-"&amp;_xlfn.LET(_xlpm.txt,ProjectsDB[[#This Row],[Assembly]],_xlpm.pos,FIND("SP",_xlpm.txt),_xlpm.pre,LEFT(_xlpm.txt,_xlpm.pos-1),IF(RIGHT(_xlpm.pre,3)="123","3PL",IF(RIGHT(_xlpm.pre,2)="12","2PL",IF(RIGHT(_xlpm.pre,1)="1","1PL","3PL")))),N5339,O5339,P5339,Q5339&amp;"W",R5339),_xlfn.TEXTJOIN("-",TRUE,M5339,N5339,O5339,P5339,Q5339&amp;"W",R5339))</f>
        <v>Flange Straight-CU-Tin-PET-5W-1</v>
      </c>
      <c r="T5339" s="14" t="str">
        <f>IF(COUNTIF(Cycletime[Element Desc.],ProjectsDB[[#This Row],[Element Desc.]])&gt;0,"Found","Not Found")</f>
        <v>Found</v>
      </c>
    </row>
    <row r="5340" spans="2:20" x14ac:dyDescent="0.25">
      <c r="B5340" s="8" t="s">
        <v>10771</v>
      </c>
      <c r="C5340" s="9" t="s">
        <v>10725</v>
      </c>
      <c r="D5340" s="9" t="s">
        <v>10726</v>
      </c>
      <c r="E5340" s="10">
        <v>10</v>
      </c>
      <c r="F5340" s="15" t="s">
        <v>9868</v>
      </c>
      <c r="G5340" s="9" t="s">
        <v>37</v>
      </c>
      <c r="H5340" s="11"/>
      <c r="I5340" s="12">
        <v>3000</v>
      </c>
      <c r="J5340" s="12"/>
      <c r="K5340" s="12"/>
      <c r="L5340" s="12">
        <f t="array" ref="L5340">IFERROR(LOOKUP(2^15,SEARCH({"40A","63A","80A","100A","125A","160A","200A","250A","400A","630A","800A","1000A","1250A","1600A","2000A","2500A","3200A","4000A","5000A","6300A"},UPPER(D5340)),{40,63,80,100,125,160,200,250,400,630,800,1000,1250,1600,2000,2500,3200,4000,5000,6300}),0)</f>
        <v>2500</v>
      </c>
      <c r="M5340" s="9" t="str">
        <f t="shared" si="416"/>
        <v>Straight Feeder</v>
      </c>
      <c r="N5340" s="9" t="str">
        <f t="shared" si="417"/>
        <v>CU</v>
      </c>
      <c r="O5340" s="13" t="str">
        <f t="shared" si="418"/>
        <v>Tin</v>
      </c>
      <c r="P5340" s="9" t="str">
        <f t="shared" si="419"/>
        <v>PET</v>
      </c>
      <c r="Q5340" s="9" t="str">
        <f t="shared" si="420"/>
        <v>5</v>
      </c>
      <c r="R53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40" s="14" t="str">
        <f>IF(ProjectsDB[[#This Row],[Item Type]]="Straight Plug-In",_xlfn.TEXTJOIN("-",TRUE,M5340&amp;"-"&amp;_xlfn.LET(_xlpm.txt,ProjectsDB[[#This Row],[Assembly]],_xlpm.pos,FIND("SP",_xlpm.txt),_xlpm.pre,LEFT(_xlpm.txt,_xlpm.pos-1),IF(RIGHT(_xlpm.pre,3)="123","3PL",IF(RIGHT(_xlpm.pre,2)="12","2PL",IF(RIGHT(_xlpm.pre,1)="1","1PL","3PL")))),N5340,O5340,P5340,Q5340&amp;"W",R5340),_xlfn.TEXTJOIN("-",TRUE,M5340,N5340,O5340,P5340,Q5340&amp;"W",R5340))</f>
        <v>Straight Feeder-CU-Tin-PET-5W-1</v>
      </c>
      <c r="T5340" s="14" t="str">
        <f>IF(COUNTIF(Cycletime[Element Desc.],ProjectsDB[[#This Row],[Element Desc.]])&gt;0,"Found","Not Found")</f>
        <v>Found</v>
      </c>
    </row>
    <row r="5341" spans="2:20" x14ac:dyDescent="0.25">
      <c r="B5341" s="8" t="s">
        <v>10772</v>
      </c>
      <c r="C5341" s="9" t="s">
        <v>10773</v>
      </c>
      <c r="D5341" s="9" t="s">
        <v>10774</v>
      </c>
      <c r="E5341" s="10">
        <v>1</v>
      </c>
      <c r="F5341" s="15" t="s">
        <v>9868</v>
      </c>
      <c r="G5341" s="9" t="s">
        <v>37</v>
      </c>
      <c r="H5341" s="11"/>
      <c r="I5341" s="12">
        <v>370</v>
      </c>
      <c r="J5341" s="12">
        <v>370</v>
      </c>
      <c r="K5341" s="12"/>
      <c r="L5341" s="12">
        <f t="array" ref="L5341">IFERROR(LOOKUP(2^15,SEARCH({"40A","63A","80A","100A","125A","160A","200A","250A","400A","630A","800A","1000A","1250A","1600A","2000A","2500A","3200A","4000A","5000A","6300A"},UPPER(D5341)),{40,63,80,100,125,160,200,250,400,630,800,1000,1250,1600,2000,2500,3200,4000,5000,6300}),0)</f>
        <v>2500</v>
      </c>
      <c r="M5341" s="9" t="str">
        <f t="shared" si="416"/>
        <v>Elbow Edge</v>
      </c>
      <c r="N5341" s="9" t="str">
        <f t="shared" si="417"/>
        <v>CU</v>
      </c>
      <c r="O5341" s="13" t="str">
        <f t="shared" si="418"/>
        <v>Tin</v>
      </c>
      <c r="P5341" s="9" t="str">
        <f t="shared" si="419"/>
        <v>PET</v>
      </c>
      <c r="Q5341" s="9" t="str">
        <f t="shared" si="420"/>
        <v>5</v>
      </c>
      <c r="R53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41" s="14" t="str">
        <f>IF(ProjectsDB[[#This Row],[Item Type]]="Straight Plug-In",_xlfn.TEXTJOIN("-",TRUE,M5341&amp;"-"&amp;_xlfn.LET(_xlpm.txt,ProjectsDB[[#This Row],[Assembly]],_xlpm.pos,FIND("SP",_xlpm.txt),_xlpm.pre,LEFT(_xlpm.txt,_xlpm.pos-1),IF(RIGHT(_xlpm.pre,3)="123","3PL",IF(RIGHT(_xlpm.pre,2)="12","2PL",IF(RIGHT(_xlpm.pre,1)="1","1PL","3PL")))),N5341,O5341,P5341,Q5341&amp;"W",R5341),_xlfn.TEXTJOIN("-",TRUE,M5341,N5341,O5341,P5341,Q5341&amp;"W",R5341))</f>
        <v>Elbow Edge-CU-Tin-PET-5W-1</v>
      </c>
      <c r="T5341" s="14" t="str">
        <f>IF(COUNTIF(Cycletime[Element Desc.],ProjectsDB[[#This Row],[Element Desc.]])&gt;0,"Found","Not Found")</f>
        <v>Found</v>
      </c>
    </row>
    <row r="5342" spans="2:20" x14ac:dyDescent="0.25">
      <c r="B5342" s="8" t="s">
        <v>10775</v>
      </c>
      <c r="C5342" s="9" t="s">
        <v>10722</v>
      </c>
      <c r="D5342" s="9" t="s">
        <v>10723</v>
      </c>
      <c r="E5342" s="10">
        <v>1</v>
      </c>
      <c r="F5342" s="15" t="s">
        <v>9868</v>
      </c>
      <c r="G5342" s="9" t="s">
        <v>37</v>
      </c>
      <c r="H5342" s="11"/>
      <c r="I5342" s="12">
        <v>370</v>
      </c>
      <c r="J5342" s="12">
        <v>370</v>
      </c>
      <c r="K5342" s="12"/>
      <c r="L5342" s="12">
        <f t="array" ref="L5342">IFERROR(LOOKUP(2^15,SEARCH({"40A","63A","80A","100A","125A","160A","200A","250A","400A","630A","800A","1000A","1250A","1600A","2000A","2500A","3200A","4000A","5000A","6300A"},UPPER(D5342)),{40,63,80,100,125,160,200,250,400,630,800,1000,1250,1600,2000,2500,3200,4000,5000,6300}),0)</f>
        <v>2500</v>
      </c>
      <c r="M5342" s="9" t="str">
        <f t="shared" si="416"/>
        <v>Elbow Edge</v>
      </c>
      <c r="N5342" s="9" t="str">
        <f t="shared" si="417"/>
        <v>CU</v>
      </c>
      <c r="O5342" s="13" t="str">
        <f t="shared" si="418"/>
        <v>Tin</v>
      </c>
      <c r="P5342" s="9" t="str">
        <f t="shared" si="419"/>
        <v>PET</v>
      </c>
      <c r="Q5342" s="9" t="str">
        <f t="shared" si="420"/>
        <v>5</v>
      </c>
      <c r="R53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42" s="14" t="str">
        <f>IF(ProjectsDB[[#This Row],[Item Type]]="Straight Plug-In",_xlfn.TEXTJOIN("-",TRUE,M5342&amp;"-"&amp;_xlfn.LET(_xlpm.txt,ProjectsDB[[#This Row],[Assembly]],_xlpm.pos,FIND("SP",_xlpm.txt),_xlpm.pre,LEFT(_xlpm.txt,_xlpm.pos-1),IF(RIGHT(_xlpm.pre,3)="123","3PL",IF(RIGHT(_xlpm.pre,2)="12","2PL",IF(RIGHT(_xlpm.pre,1)="1","1PL","3PL")))),N5342,O5342,P5342,Q5342&amp;"W",R5342),_xlfn.TEXTJOIN("-",TRUE,M5342,N5342,O5342,P5342,Q5342&amp;"W",R5342))</f>
        <v>Elbow Edge-CU-Tin-PET-5W-1</v>
      </c>
      <c r="T5342" s="14" t="str">
        <f>IF(COUNTIF(Cycletime[Element Desc.],ProjectsDB[[#This Row],[Element Desc.]])&gt;0,"Found","Not Found")</f>
        <v>Found</v>
      </c>
    </row>
    <row r="5343" spans="2:20" x14ac:dyDescent="0.25">
      <c r="B5343" s="8" t="s">
        <v>10776</v>
      </c>
      <c r="C5343" s="9" t="s">
        <v>10737</v>
      </c>
      <c r="D5343" s="9" t="s">
        <v>10738</v>
      </c>
      <c r="E5343" s="10">
        <v>1</v>
      </c>
      <c r="F5343" s="15" t="s">
        <v>9868</v>
      </c>
      <c r="G5343" s="9" t="s">
        <v>37</v>
      </c>
      <c r="H5343" s="11"/>
      <c r="I5343" s="12">
        <v>2000</v>
      </c>
      <c r="J5343" s="12"/>
      <c r="K5343" s="12"/>
      <c r="L5343" s="12">
        <f t="array" ref="L5343">IFERROR(LOOKUP(2^15,SEARCH({"40A","63A","80A","100A","125A","160A","200A","250A","400A","630A","800A","1000A","1250A","1600A","2000A","2500A","3200A","4000A","5000A","6300A"},UPPER(D5343)),{40,63,80,100,125,160,200,250,400,630,800,1000,1250,1600,2000,2500,3200,4000,5000,6300}),0)</f>
        <v>2500</v>
      </c>
      <c r="M5343" s="9" t="str">
        <f t="shared" si="416"/>
        <v>Straight Feeder</v>
      </c>
      <c r="N5343" s="9" t="str">
        <f t="shared" si="417"/>
        <v>CU</v>
      </c>
      <c r="O5343" s="13" t="str">
        <f t="shared" si="418"/>
        <v>Tin</v>
      </c>
      <c r="P5343" s="9" t="str">
        <f t="shared" si="419"/>
        <v>PET</v>
      </c>
      <c r="Q5343" s="9" t="str">
        <f t="shared" si="420"/>
        <v>5</v>
      </c>
      <c r="R53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43" s="14" t="str">
        <f>IF(ProjectsDB[[#This Row],[Item Type]]="Straight Plug-In",_xlfn.TEXTJOIN("-",TRUE,M5343&amp;"-"&amp;_xlfn.LET(_xlpm.txt,ProjectsDB[[#This Row],[Assembly]],_xlpm.pos,FIND("SP",_xlpm.txt),_xlpm.pre,LEFT(_xlpm.txt,_xlpm.pos-1),IF(RIGHT(_xlpm.pre,3)="123","3PL",IF(RIGHT(_xlpm.pre,2)="12","2PL",IF(RIGHT(_xlpm.pre,1)="1","1PL","3PL")))),N5343,O5343,P5343,Q5343&amp;"W",R5343),_xlfn.TEXTJOIN("-",TRUE,M5343,N5343,O5343,P5343,Q5343&amp;"W",R5343))</f>
        <v>Straight Feeder-CU-Tin-PET-5W-1</v>
      </c>
      <c r="T5343" s="14" t="str">
        <f>IF(COUNTIF(Cycletime[Element Desc.],ProjectsDB[[#This Row],[Element Desc.]])&gt;0,"Found","Not Found")</f>
        <v>Found</v>
      </c>
    </row>
    <row r="5344" spans="2:20" x14ac:dyDescent="0.25">
      <c r="B5344" s="8" t="s">
        <v>10777</v>
      </c>
      <c r="C5344" s="9" t="s">
        <v>10746</v>
      </c>
      <c r="D5344" s="9" t="s">
        <v>10747</v>
      </c>
      <c r="E5344" s="10">
        <v>12</v>
      </c>
      <c r="F5344" s="15" t="s">
        <v>9868</v>
      </c>
      <c r="G5344" s="9" t="s">
        <v>37</v>
      </c>
      <c r="H5344" s="11"/>
      <c r="I5344" s="12"/>
      <c r="J5344" s="12"/>
      <c r="K5344" s="12"/>
      <c r="L5344" s="12">
        <f t="array" ref="L5344">IFERROR(LOOKUP(2^15,SEARCH({"40A","63A","80A","100A","125A","160A","200A","250A","400A","630A","800A","1000A","1250A","1600A","2000A","2500A","3200A","4000A","5000A","6300A"},UPPER(D5344)),{40,63,80,100,125,160,200,250,400,630,800,1000,1250,1600,2000,2500,3200,4000,5000,6300}),0)</f>
        <v>2500</v>
      </c>
      <c r="M5344" s="9" t="str">
        <f t="shared" si="416"/>
        <v>Joint Pack</v>
      </c>
      <c r="N5344" s="9" t="str">
        <f t="shared" si="417"/>
        <v>CU</v>
      </c>
      <c r="O5344" s="13" t="str">
        <f t="shared" si="418"/>
        <v>Tin</v>
      </c>
      <c r="P5344" s="9" t="str">
        <f t="shared" si="419"/>
        <v>None</v>
      </c>
      <c r="Q5344" s="9" t="str">
        <f t="shared" si="420"/>
        <v>5</v>
      </c>
      <c r="R53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44" s="14" t="str">
        <f>IF(ProjectsDB[[#This Row],[Item Type]]="Straight Plug-In",_xlfn.TEXTJOIN("-",TRUE,M5344&amp;"-"&amp;_xlfn.LET(_xlpm.txt,ProjectsDB[[#This Row],[Assembly]],_xlpm.pos,FIND("SP",_xlpm.txt),_xlpm.pre,LEFT(_xlpm.txt,_xlpm.pos-1),IF(RIGHT(_xlpm.pre,3)="123","3PL",IF(RIGHT(_xlpm.pre,2)="12","2PL",IF(RIGHT(_xlpm.pre,1)="1","1PL","3PL")))),N5344,O5344,P5344,Q5344&amp;"W",R5344),_xlfn.TEXTJOIN("-",TRUE,M5344,N5344,O5344,P5344,Q5344&amp;"W",R5344))</f>
        <v>Joint Pack-CU-Tin-None-5W-1</v>
      </c>
      <c r="T5344" s="14" t="str">
        <f>IF(COUNTIF(Cycletime[Element Desc.],ProjectsDB[[#This Row],[Element Desc.]])&gt;0,"Found","Not Found")</f>
        <v>Found</v>
      </c>
    </row>
    <row r="5345" spans="2:20" x14ac:dyDescent="0.25">
      <c r="B5345" s="8" t="s">
        <v>10778</v>
      </c>
      <c r="C5345" s="9" t="s">
        <v>10734</v>
      </c>
      <c r="D5345" s="9" t="s">
        <v>10735</v>
      </c>
      <c r="E5345" s="10">
        <v>1</v>
      </c>
      <c r="F5345" s="15" t="s">
        <v>9868</v>
      </c>
      <c r="G5345" s="9" t="s">
        <v>37</v>
      </c>
      <c r="H5345" s="11"/>
      <c r="I5345" s="12">
        <v>425</v>
      </c>
      <c r="J5345" s="12"/>
      <c r="K5345" s="12"/>
      <c r="L5345" s="12">
        <f t="array" ref="L5345">IFERROR(LOOKUP(2^15,SEARCH({"40A","63A","80A","100A","125A","160A","200A","250A","400A","630A","800A","1000A","1250A","1600A","2000A","2500A","3200A","4000A","5000A","6300A"},UPPER(D5345)),{40,63,80,100,125,160,200,250,400,630,800,1000,1250,1600,2000,2500,3200,4000,5000,6300}),0)</f>
        <v>2500</v>
      </c>
      <c r="M5345" s="9" t="str">
        <f t="shared" si="416"/>
        <v>Flange Straight</v>
      </c>
      <c r="N5345" s="9" t="str">
        <f t="shared" si="417"/>
        <v>CU</v>
      </c>
      <c r="O5345" s="13" t="str">
        <f t="shared" si="418"/>
        <v>Tin</v>
      </c>
      <c r="P5345" s="9" t="str">
        <f t="shared" si="419"/>
        <v>PET</v>
      </c>
      <c r="Q5345" s="9" t="str">
        <f t="shared" si="420"/>
        <v>5</v>
      </c>
      <c r="R53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45" s="14" t="str">
        <f>IF(ProjectsDB[[#This Row],[Item Type]]="Straight Plug-In",_xlfn.TEXTJOIN("-",TRUE,M5345&amp;"-"&amp;_xlfn.LET(_xlpm.txt,ProjectsDB[[#This Row],[Assembly]],_xlpm.pos,FIND("SP",_xlpm.txt),_xlpm.pre,LEFT(_xlpm.txt,_xlpm.pos-1),IF(RIGHT(_xlpm.pre,3)="123","3PL",IF(RIGHT(_xlpm.pre,2)="12","2PL",IF(RIGHT(_xlpm.pre,1)="1","1PL","3PL")))),N5345,O5345,P5345,Q5345&amp;"W",R5345),_xlfn.TEXTJOIN("-",TRUE,M5345,N5345,O5345,P5345,Q5345&amp;"W",R5345))</f>
        <v>Flange Straight-CU-Tin-PET-5W-1</v>
      </c>
      <c r="T5345" s="14" t="str">
        <f>IF(COUNTIF(Cycletime[Element Desc.],ProjectsDB[[#This Row],[Element Desc.]])&gt;0,"Found","Not Found")</f>
        <v>Found</v>
      </c>
    </row>
    <row r="5346" spans="2:20" x14ac:dyDescent="0.25">
      <c r="B5346" s="8" t="s">
        <v>10779</v>
      </c>
      <c r="C5346" s="9" t="s">
        <v>10740</v>
      </c>
      <c r="D5346" s="9" t="s">
        <v>10741</v>
      </c>
      <c r="E5346" s="10">
        <v>9</v>
      </c>
      <c r="F5346" s="15" t="s">
        <v>9868</v>
      </c>
      <c r="G5346" s="9" t="s">
        <v>37</v>
      </c>
      <c r="H5346" s="11"/>
      <c r="I5346" s="12">
        <v>3000</v>
      </c>
      <c r="J5346" s="12"/>
      <c r="K5346" s="12"/>
      <c r="L5346" s="12">
        <f t="array" ref="L5346">IFERROR(LOOKUP(2^15,SEARCH({"40A","63A","80A","100A","125A","160A","200A","250A","400A","630A","800A","1000A","1250A","1600A","2000A","2500A","3200A","4000A","5000A","6300A"},UPPER(D5346)),{40,63,80,100,125,160,200,250,400,630,800,1000,1250,1600,2000,2500,3200,4000,5000,6300}),0)</f>
        <v>2500</v>
      </c>
      <c r="M5346" s="9" t="str">
        <f t="shared" si="416"/>
        <v>Straight Feeder</v>
      </c>
      <c r="N5346" s="9" t="str">
        <f t="shared" si="417"/>
        <v>CU</v>
      </c>
      <c r="O5346" s="13" t="str">
        <f t="shared" si="418"/>
        <v>Tin</v>
      </c>
      <c r="P5346" s="9" t="str">
        <f t="shared" si="419"/>
        <v>PET</v>
      </c>
      <c r="Q5346" s="9" t="str">
        <f t="shared" si="420"/>
        <v>5</v>
      </c>
      <c r="R53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46" s="14" t="str">
        <f>IF(ProjectsDB[[#This Row],[Item Type]]="Straight Plug-In",_xlfn.TEXTJOIN("-",TRUE,M5346&amp;"-"&amp;_xlfn.LET(_xlpm.txt,ProjectsDB[[#This Row],[Assembly]],_xlpm.pos,FIND("SP",_xlpm.txt),_xlpm.pre,LEFT(_xlpm.txt,_xlpm.pos-1),IF(RIGHT(_xlpm.pre,3)="123","3PL",IF(RIGHT(_xlpm.pre,2)="12","2PL",IF(RIGHT(_xlpm.pre,1)="1","1PL","3PL")))),N5346,O5346,P5346,Q5346&amp;"W",R5346),_xlfn.TEXTJOIN("-",TRUE,M5346,N5346,O5346,P5346,Q5346&amp;"W",R5346))</f>
        <v>Straight Feeder-CU-Tin-PET-5W-1</v>
      </c>
      <c r="T5346" s="14" t="str">
        <f>IF(COUNTIF(Cycletime[Element Desc.],ProjectsDB[[#This Row],[Element Desc.]])&gt;0,"Found","Not Found")</f>
        <v>Found</v>
      </c>
    </row>
    <row r="5347" spans="2:20" x14ac:dyDescent="0.25">
      <c r="B5347" s="8" t="s">
        <v>10780</v>
      </c>
      <c r="C5347" s="9" t="s">
        <v>10781</v>
      </c>
      <c r="D5347" s="9" t="s">
        <v>10782</v>
      </c>
      <c r="E5347" s="10">
        <v>1</v>
      </c>
      <c r="F5347" s="15" t="s">
        <v>9868</v>
      </c>
      <c r="G5347" s="9" t="s">
        <v>37</v>
      </c>
      <c r="H5347" s="11"/>
      <c r="I5347" s="12">
        <v>2500</v>
      </c>
      <c r="J5347" s="12"/>
      <c r="K5347" s="12"/>
      <c r="L5347" s="12">
        <f t="array" ref="L5347">IFERROR(LOOKUP(2^15,SEARCH({"40A","63A","80A","100A","125A","160A","200A","250A","400A","630A","800A","1000A","1250A","1600A","2000A","2500A","3200A","4000A","5000A","6300A"},UPPER(D5347)),{40,63,80,100,125,160,200,250,400,630,800,1000,1250,1600,2000,2500,3200,4000,5000,6300}),0)</f>
        <v>2500</v>
      </c>
      <c r="M5347" s="9" t="str">
        <f t="shared" si="416"/>
        <v>Straight Feeder</v>
      </c>
      <c r="N5347" s="9" t="str">
        <f t="shared" si="417"/>
        <v>CU</v>
      </c>
      <c r="O5347" s="13" t="str">
        <f t="shared" si="418"/>
        <v>Tin</v>
      </c>
      <c r="P5347" s="9" t="str">
        <f t="shared" si="419"/>
        <v>PET</v>
      </c>
      <c r="Q5347" s="9" t="str">
        <f t="shared" si="420"/>
        <v>5</v>
      </c>
      <c r="R53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47" s="14" t="str">
        <f>IF(ProjectsDB[[#This Row],[Item Type]]="Straight Plug-In",_xlfn.TEXTJOIN("-",TRUE,M5347&amp;"-"&amp;_xlfn.LET(_xlpm.txt,ProjectsDB[[#This Row],[Assembly]],_xlpm.pos,FIND("SP",_xlpm.txt),_xlpm.pre,LEFT(_xlpm.txt,_xlpm.pos-1),IF(RIGHT(_xlpm.pre,3)="123","3PL",IF(RIGHT(_xlpm.pre,2)="12","2PL",IF(RIGHT(_xlpm.pre,1)="1","1PL","3PL")))),N5347,O5347,P5347,Q5347&amp;"W",R5347),_xlfn.TEXTJOIN("-",TRUE,M5347,N5347,O5347,P5347,Q5347&amp;"W",R5347))</f>
        <v>Straight Feeder-CU-Tin-PET-5W-1</v>
      </c>
      <c r="T5347" s="14" t="str">
        <f>IF(COUNTIF(Cycletime[Element Desc.],ProjectsDB[[#This Row],[Element Desc.]])&gt;0,"Found","Not Found")</f>
        <v>Found</v>
      </c>
    </row>
    <row r="5348" spans="2:20" x14ac:dyDescent="0.25">
      <c r="B5348" s="8" t="s">
        <v>10783</v>
      </c>
      <c r="C5348" s="9" t="s">
        <v>10749</v>
      </c>
      <c r="D5348" s="9" t="s">
        <v>10750</v>
      </c>
      <c r="E5348" s="10">
        <v>1</v>
      </c>
      <c r="F5348" s="15" t="s">
        <v>9868</v>
      </c>
      <c r="G5348" s="9" t="s">
        <v>37</v>
      </c>
      <c r="H5348" s="11"/>
      <c r="I5348" s="12">
        <v>425</v>
      </c>
      <c r="J5348" s="12"/>
      <c r="K5348" s="12"/>
      <c r="L5348" s="12">
        <f t="array" ref="L5348">IFERROR(LOOKUP(2^15,SEARCH({"40A","63A","80A","100A","125A","160A","200A","250A","400A","630A","800A","1000A","1250A","1600A","2000A","2500A","3200A","4000A","5000A","6300A"},UPPER(D5348)),{40,63,80,100,125,160,200,250,400,630,800,1000,1250,1600,2000,2500,3200,4000,5000,6300}),0)</f>
        <v>2500</v>
      </c>
      <c r="M5348" s="9" t="str">
        <f t="shared" si="416"/>
        <v>Flange Straight</v>
      </c>
      <c r="N5348" s="9" t="str">
        <f t="shared" si="417"/>
        <v>CU</v>
      </c>
      <c r="O5348" s="13" t="str">
        <f t="shared" si="418"/>
        <v>Tin</v>
      </c>
      <c r="P5348" s="9" t="str">
        <f t="shared" si="419"/>
        <v>PET</v>
      </c>
      <c r="Q5348" s="9" t="str">
        <f t="shared" si="420"/>
        <v>5</v>
      </c>
      <c r="R53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48" s="14" t="str">
        <f>IF(ProjectsDB[[#This Row],[Item Type]]="Straight Plug-In",_xlfn.TEXTJOIN("-",TRUE,M5348&amp;"-"&amp;_xlfn.LET(_xlpm.txt,ProjectsDB[[#This Row],[Assembly]],_xlpm.pos,FIND("SP",_xlpm.txt),_xlpm.pre,LEFT(_xlpm.txt,_xlpm.pos-1),IF(RIGHT(_xlpm.pre,3)="123","3PL",IF(RIGHT(_xlpm.pre,2)="12","2PL",IF(RIGHT(_xlpm.pre,1)="1","1PL","3PL")))),N5348,O5348,P5348,Q5348&amp;"W",R5348),_xlfn.TEXTJOIN("-",TRUE,M5348,N5348,O5348,P5348,Q5348&amp;"W",R5348))</f>
        <v>Flange Straight-CU-Tin-PET-5W-1</v>
      </c>
      <c r="T5348" s="14" t="str">
        <f>IF(COUNTIF(Cycletime[Element Desc.],ProjectsDB[[#This Row],[Element Desc.]])&gt;0,"Found","Not Found")</f>
        <v>Found</v>
      </c>
    </row>
    <row r="5349" spans="2:20" x14ac:dyDescent="0.25">
      <c r="B5349" s="8" t="s">
        <v>10784</v>
      </c>
      <c r="C5349" s="9" t="s">
        <v>10758</v>
      </c>
      <c r="D5349" s="9" t="s">
        <v>10759</v>
      </c>
      <c r="E5349" s="10">
        <v>9</v>
      </c>
      <c r="F5349" s="15" t="s">
        <v>9868</v>
      </c>
      <c r="G5349" s="9" t="s">
        <v>37</v>
      </c>
      <c r="H5349" s="11"/>
      <c r="I5349" s="12">
        <v>3000</v>
      </c>
      <c r="J5349" s="12"/>
      <c r="K5349" s="12"/>
      <c r="L5349" s="12">
        <f t="array" ref="L5349">IFERROR(LOOKUP(2^15,SEARCH({"40A","63A","80A","100A","125A","160A","200A","250A","400A","630A","800A","1000A","1250A","1600A","2000A","2500A","3200A","4000A","5000A","6300A"},UPPER(D5349)),{40,63,80,100,125,160,200,250,400,630,800,1000,1250,1600,2000,2500,3200,4000,5000,6300}),0)</f>
        <v>2500</v>
      </c>
      <c r="M5349" s="9" t="str">
        <f t="shared" si="416"/>
        <v>Straight Feeder</v>
      </c>
      <c r="N5349" s="9" t="str">
        <f t="shared" si="417"/>
        <v>CU</v>
      </c>
      <c r="O5349" s="13" t="str">
        <f t="shared" si="418"/>
        <v>Tin</v>
      </c>
      <c r="P5349" s="9" t="str">
        <f t="shared" si="419"/>
        <v>PET</v>
      </c>
      <c r="Q5349" s="9" t="str">
        <f t="shared" si="420"/>
        <v>5</v>
      </c>
      <c r="R53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49" s="14" t="str">
        <f>IF(ProjectsDB[[#This Row],[Item Type]]="Straight Plug-In",_xlfn.TEXTJOIN("-",TRUE,M5349&amp;"-"&amp;_xlfn.LET(_xlpm.txt,ProjectsDB[[#This Row],[Assembly]],_xlpm.pos,FIND("SP",_xlpm.txt),_xlpm.pre,LEFT(_xlpm.txt,_xlpm.pos-1),IF(RIGHT(_xlpm.pre,3)="123","3PL",IF(RIGHT(_xlpm.pre,2)="12","2PL",IF(RIGHT(_xlpm.pre,1)="1","1PL","3PL")))),N5349,O5349,P5349,Q5349&amp;"W",R5349),_xlfn.TEXTJOIN("-",TRUE,M5349,N5349,O5349,P5349,Q5349&amp;"W",R5349))</f>
        <v>Straight Feeder-CU-Tin-PET-5W-1</v>
      </c>
      <c r="T5349" s="14" t="str">
        <f>IF(COUNTIF(Cycletime[Element Desc.],ProjectsDB[[#This Row],[Element Desc.]])&gt;0,"Found","Not Found")</f>
        <v>Found</v>
      </c>
    </row>
    <row r="5350" spans="2:20" x14ac:dyDescent="0.25">
      <c r="B5350" s="8" t="s">
        <v>10785</v>
      </c>
      <c r="C5350" s="9" t="s">
        <v>10755</v>
      </c>
      <c r="D5350" s="9" t="s">
        <v>10756</v>
      </c>
      <c r="E5350" s="10">
        <v>1</v>
      </c>
      <c r="F5350" s="15" t="s">
        <v>9868</v>
      </c>
      <c r="G5350" s="9" t="s">
        <v>37</v>
      </c>
      <c r="H5350" s="11"/>
      <c r="I5350" s="12">
        <v>2500</v>
      </c>
      <c r="J5350" s="12"/>
      <c r="K5350" s="12"/>
      <c r="L5350" s="12">
        <f t="array" ref="L5350">IFERROR(LOOKUP(2^15,SEARCH({"40A","63A","80A","100A","125A","160A","200A","250A","400A","630A","800A","1000A","1250A","1600A","2000A","2500A","3200A","4000A","5000A","6300A"},UPPER(D5350)),{40,63,80,100,125,160,200,250,400,630,800,1000,1250,1600,2000,2500,3200,4000,5000,6300}),0)</f>
        <v>2500</v>
      </c>
      <c r="M5350" s="9" t="str">
        <f t="shared" si="416"/>
        <v>Straight Feeder</v>
      </c>
      <c r="N5350" s="9" t="str">
        <f t="shared" si="417"/>
        <v>CU</v>
      </c>
      <c r="O5350" s="13" t="str">
        <f t="shared" si="418"/>
        <v>Tin</v>
      </c>
      <c r="P5350" s="9" t="str">
        <f t="shared" si="419"/>
        <v>PET</v>
      </c>
      <c r="Q5350" s="9" t="str">
        <f t="shared" si="420"/>
        <v>5</v>
      </c>
      <c r="R53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50" s="14" t="str">
        <f>IF(ProjectsDB[[#This Row],[Item Type]]="Straight Plug-In",_xlfn.TEXTJOIN("-",TRUE,M5350&amp;"-"&amp;_xlfn.LET(_xlpm.txt,ProjectsDB[[#This Row],[Assembly]],_xlpm.pos,FIND("SP",_xlpm.txt),_xlpm.pre,LEFT(_xlpm.txt,_xlpm.pos-1),IF(RIGHT(_xlpm.pre,3)="123","3PL",IF(RIGHT(_xlpm.pre,2)="12","2PL",IF(RIGHT(_xlpm.pre,1)="1","1PL","3PL")))),N5350,O5350,P5350,Q5350&amp;"W",R5350),_xlfn.TEXTJOIN("-",TRUE,M5350,N5350,O5350,P5350,Q5350&amp;"W",R5350))</f>
        <v>Straight Feeder-CU-Tin-PET-5W-1</v>
      </c>
      <c r="T5350" s="14" t="str">
        <f>IF(COUNTIF(Cycletime[Element Desc.],ProjectsDB[[#This Row],[Element Desc.]])&gt;0,"Found","Not Found")</f>
        <v>Found</v>
      </c>
    </row>
    <row r="5351" spans="2:20" x14ac:dyDescent="0.25">
      <c r="B5351" s="20" t="s">
        <v>10786</v>
      </c>
      <c r="C5351" s="21" t="s">
        <v>10752</v>
      </c>
      <c r="D5351" s="21" t="s">
        <v>10753</v>
      </c>
      <c r="E5351" s="22">
        <v>11</v>
      </c>
      <c r="F5351" s="23" t="s">
        <v>9868</v>
      </c>
      <c r="G5351" s="21" t="s">
        <v>37</v>
      </c>
      <c r="H5351" s="24"/>
      <c r="I5351" s="25"/>
      <c r="J5351" s="25"/>
      <c r="K5351" s="25"/>
      <c r="L5351" s="12">
        <f t="array" ref="L5351">IFERROR(LOOKUP(2^15,SEARCH({"40A","63A","80A","100A","125A","160A","200A","250A","400A","630A","800A","1000A","1250A","1600A","2000A","2500A","3200A","4000A","5000A","6300A"},UPPER(D5351)),{40,63,80,100,125,160,200,250,400,630,800,1000,1250,1600,2000,2500,3200,4000,5000,6300}),0)</f>
        <v>2500</v>
      </c>
      <c r="M5351" s="9" t="str">
        <f t="shared" si="416"/>
        <v>Joint Pack</v>
      </c>
      <c r="N5351" s="9" t="str">
        <f t="shared" si="417"/>
        <v>CU</v>
      </c>
      <c r="O5351" s="13" t="str">
        <f t="shared" si="418"/>
        <v>Tin</v>
      </c>
      <c r="P5351" s="9" t="str">
        <f t="shared" si="419"/>
        <v>None</v>
      </c>
      <c r="Q5351" s="9" t="str">
        <f t="shared" si="420"/>
        <v>5</v>
      </c>
      <c r="R53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51" s="14" t="str">
        <f>IF(ProjectsDB[[#This Row],[Item Type]]="Straight Plug-In",_xlfn.TEXTJOIN("-",TRUE,M5351&amp;"-"&amp;_xlfn.LET(_xlpm.txt,ProjectsDB[[#This Row],[Assembly]],_xlpm.pos,FIND("SP",_xlpm.txt),_xlpm.pre,LEFT(_xlpm.txt,_xlpm.pos-1),IF(RIGHT(_xlpm.pre,3)="123","3PL",IF(RIGHT(_xlpm.pre,2)="12","2PL",IF(RIGHT(_xlpm.pre,1)="1","1PL","3PL")))),N5351,O5351,P5351,Q5351&amp;"W",R5351),_xlfn.TEXTJOIN("-",TRUE,M5351,N5351,O5351,P5351,Q5351&amp;"W",R5351))</f>
        <v>Joint Pack-CU-Tin-None-5W-1</v>
      </c>
      <c r="T5351" s="14" t="str">
        <f>IF(COUNTIF(Cycletime[Element Desc.],ProjectsDB[[#This Row],[Element Desc.]])&gt;0,"Found","Not Found")</f>
        <v>Found</v>
      </c>
    </row>
    <row r="5352" spans="2:20" x14ac:dyDescent="0.25">
      <c r="B5352" s="8" t="s">
        <v>10787</v>
      </c>
      <c r="C5352" s="9" t="s">
        <v>10788</v>
      </c>
      <c r="D5352" s="9" t="s">
        <v>10789</v>
      </c>
      <c r="E5352" s="10">
        <v>1</v>
      </c>
      <c r="F5352" s="9" t="s">
        <v>9681</v>
      </c>
      <c r="G5352" s="15" t="s">
        <v>10790</v>
      </c>
      <c r="H5352" s="11"/>
      <c r="I5352" s="12">
        <v>505</v>
      </c>
      <c r="J5352" s="12">
        <v>558</v>
      </c>
      <c r="K5352" s="12">
        <v>505</v>
      </c>
      <c r="L5352" s="12">
        <f t="array" ref="L5352">IFERROR(LOOKUP(2^15,SEARCH({"40A","63A","80A","100A","125A","160A","200A","250A","400A","630A","800A","1000A","1250A","1600A","2000A","2500A","3200A","4000A","5000A","6300A"},UPPER(D5352)),{40,63,80,100,125,160,200,250,400,630,800,1000,1250,1600,2000,2500,3200,4000,5000,6300}),0)</f>
        <v>4000</v>
      </c>
      <c r="M5352" s="9" t="str">
        <f t="shared" si="416"/>
        <v>Z-Unit Edge</v>
      </c>
      <c r="N5352" s="9" t="str">
        <f t="shared" si="417"/>
        <v>AL</v>
      </c>
      <c r="O5352" s="13" t="str">
        <f t="shared" si="418"/>
        <v>Silver</v>
      </c>
      <c r="P5352" s="9" t="str">
        <f t="shared" si="419"/>
        <v>Epoxy</v>
      </c>
      <c r="Q5352" s="9" t="str">
        <f t="shared" si="420"/>
        <v>5</v>
      </c>
      <c r="R53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52" s="14" t="str">
        <f>IF(ProjectsDB[[#This Row],[Item Type]]="Straight Plug-In",_xlfn.TEXTJOIN("-",TRUE,M5352&amp;"-"&amp;_xlfn.LET(_xlpm.txt,ProjectsDB[[#This Row],[Assembly]],_xlpm.pos,FIND("SP",_xlpm.txt),_xlpm.pre,LEFT(_xlpm.txt,_xlpm.pos-1),IF(RIGHT(_xlpm.pre,3)="123","3PL",IF(RIGHT(_xlpm.pre,2)="12","2PL",IF(RIGHT(_xlpm.pre,1)="1","1PL","3PL")))),N5352,O5352,P5352,Q5352&amp;"W",R5352),_xlfn.TEXTJOIN("-",TRUE,M5352,N5352,O5352,P5352,Q5352&amp;"W",R5352))</f>
        <v>Z-Unit Edge-AL-Silver-Epoxy-5W-2</v>
      </c>
      <c r="T5352" s="14" t="str">
        <f>IF(COUNTIF(Cycletime[Element Desc.],ProjectsDB[[#This Row],[Element Desc.]])&gt;0,"Found","Not Found")</f>
        <v>Found</v>
      </c>
    </row>
    <row r="5353" spans="2:20" x14ac:dyDescent="0.25">
      <c r="B5353" s="8" t="s">
        <v>10791</v>
      </c>
      <c r="C5353" s="9" t="s">
        <v>1555</v>
      </c>
      <c r="D5353" s="9" t="s">
        <v>1556</v>
      </c>
      <c r="E5353" s="10">
        <v>3</v>
      </c>
      <c r="F5353" s="9" t="s">
        <v>9681</v>
      </c>
      <c r="G5353" s="15" t="s">
        <v>10790</v>
      </c>
      <c r="H5353" s="11"/>
      <c r="I5353" s="12"/>
      <c r="J5353" s="12"/>
      <c r="K5353" s="12"/>
      <c r="L5353" s="12">
        <f t="array" ref="L5353">IFERROR(LOOKUP(2^15,SEARCH({"40A","63A","80A","100A","125A","160A","200A","250A","400A","630A","800A","1000A","1250A","1600A","2000A","2500A","3200A","4000A","5000A","6300A"},UPPER(D5353)),{40,63,80,100,125,160,200,250,400,630,800,1000,1250,1600,2000,2500,3200,4000,5000,6300}),0)</f>
        <v>4000</v>
      </c>
      <c r="M5353" s="9" t="str">
        <f t="shared" si="416"/>
        <v>Joint Pack</v>
      </c>
      <c r="N5353" s="9" t="str">
        <f t="shared" si="417"/>
        <v>AL</v>
      </c>
      <c r="O5353" s="13" t="str">
        <f t="shared" si="418"/>
        <v>Silver</v>
      </c>
      <c r="P5353" s="9" t="str">
        <f t="shared" si="419"/>
        <v>None</v>
      </c>
      <c r="Q5353" s="9" t="str">
        <f t="shared" si="420"/>
        <v>5</v>
      </c>
      <c r="R53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53" s="14" t="str">
        <f>IF(ProjectsDB[[#This Row],[Item Type]]="Straight Plug-In",_xlfn.TEXTJOIN("-",TRUE,M5353&amp;"-"&amp;_xlfn.LET(_xlpm.txt,ProjectsDB[[#This Row],[Assembly]],_xlpm.pos,FIND("SP",_xlpm.txt),_xlpm.pre,LEFT(_xlpm.txt,_xlpm.pos-1),IF(RIGHT(_xlpm.pre,3)="123","3PL",IF(RIGHT(_xlpm.pre,2)="12","2PL",IF(RIGHT(_xlpm.pre,1)="1","1PL","3PL")))),N5353,O5353,P5353,Q5353&amp;"W",R5353),_xlfn.TEXTJOIN("-",TRUE,M5353,N5353,O5353,P5353,Q5353&amp;"W",R5353))</f>
        <v>Joint Pack-AL-Silver-None-5W-2</v>
      </c>
      <c r="T5353" s="14" t="str">
        <f>IF(COUNTIF(Cycletime[Element Desc.],ProjectsDB[[#This Row],[Element Desc.]])&gt;0,"Found","Not Found")</f>
        <v>Found</v>
      </c>
    </row>
    <row r="5354" spans="2:20" x14ac:dyDescent="0.25">
      <c r="B5354" s="8" t="s">
        <v>10792</v>
      </c>
      <c r="C5354" s="9" t="s">
        <v>3452</v>
      </c>
      <c r="D5354" s="9" t="s">
        <v>3453</v>
      </c>
      <c r="E5354" s="10">
        <v>2</v>
      </c>
      <c r="F5354" s="9" t="s">
        <v>9681</v>
      </c>
      <c r="G5354" s="15" t="s">
        <v>10790</v>
      </c>
      <c r="H5354" s="11"/>
      <c r="I5354" s="12">
        <v>505</v>
      </c>
      <c r="J5354" s="12">
        <v>505</v>
      </c>
      <c r="K5354" s="12"/>
      <c r="L5354" s="12">
        <f t="array" ref="L5354">IFERROR(LOOKUP(2^15,SEARCH({"40A","63A","80A","100A","125A","160A","200A","250A","400A","630A","800A","1000A","1250A","1600A","2000A","2500A","3200A","4000A","5000A","6300A"},UPPER(D5354)),{40,63,80,100,125,160,200,250,400,630,800,1000,1250,1600,2000,2500,3200,4000,5000,6300}),0)</f>
        <v>4000</v>
      </c>
      <c r="M5354" s="9" t="str">
        <f t="shared" si="416"/>
        <v>Elbow Edge</v>
      </c>
      <c r="N5354" s="9" t="str">
        <f t="shared" si="417"/>
        <v>AL</v>
      </c>
      <c r="O5354" s="13" t="str">
        <f t="shared" si="418"/>
        <v>Silver</v>
      </c>
      <c r="P5354" s="9" t="str">
        <f t="shared" si="419"/>
        <v>Epoxy</v>
      </c>
      <c r="Q5354" s="9" t="str">
        <f t="shared" si="420"/>
        <v>5</v>
      </c>
      <c r="R53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54" s="14" t="str">
        <f>IF(ProjectsDB[[#This Row],[Item Type]]="Straight Plug-In",_xlfn.TEXTJOIN("-",TRUE,M5354&amp;"-"&amp;_xlfn.LET(_xlpm.txt,ProjectsDB[[#This Row],[Assembly]],_xlpm.pos,FIND("SP",_xlpm.txt),_xlpm.pre,LEFT(_xlpm.txt,_xlpm.pos-1),IF(RIGHT(_xlpm.pre,3)="123","3PL",IF(RIGHT(_xlpm.pre,2)="12","2PL",IF(RIGHT(_xlpm.pre,1)="1","1PL","3PL")))),N5354,O5354,P5354,Q5354&amp;"W",R5354),_xlfn.TEXTJOIN("-",TRUE,M5354,N5354,O5354,P5354,Q5354&amp;"W",R5354))</f>
        <v>Elbow Edge-AL-Silver-Epoxy-5W-2</v>
      </c>
      <c r="T5354" s="14" t="str">
        <f>IF(COUNTIF(Cycletime[Element Desc.],ProjectsDB[[#This Row],[Element Desc.]])&gt;0,"Found","Not Found")</f>
        <v>Found</v>
      </c>
    </row>
    <row r="5355" spans="2:20" x14ac:dyDescent="0.25">
      <c r="B5355" s="8" t="s">
        <v>10793</v>
      </c>
      <c r="C5355" s="9" t="s">
        <v>10794</v>
      </c>
      <c r="D5355" s="9" t="s">
        <v>10795</v>
      </c>
      <c r="E5355" s="10">
        <v>1</v>
      </c>
      <c r="F5355" s="9" t="s">
        <v>9681</v>
      </c>
      <c r="G5355" s="15" t="s">
        <v>10790</v>
      </c>
      <c r="H5355" s="11"/>
      <c r="I5355" s="12">
        <v>485</v>
      </c>
      <c r="J5355" s="12"/>
      <c r="K5355" s="12"/>
      <c r="L5355" s="12">
        <f t="array" ref="L5355">IFERROR(LOOKUP(2^15,SEARCH({"40A","63A","80A","100A","125A","160A","200A","250A","400A","630A","800A","1000A","1250A","1600A","2000A","2500A","3200A","4000A","5000A","6300A"},UPPER(D5355)),{40,63,80,100,125,160,200,250,400,630,800,1000,1250,1600,2000,2500,3200,4000,5000,6300}),0)</f>
        <v>1600</v>
      </c>
      <c r="M5355" s="9" t="str">
        <f t="shared" si="416"/>
        <v>Straight Feeder</v>
      </c>
      <c r="N5355" s="9" t="str">
        <f t="shared" si="417"/>
        <v>AL</v>
      </c>
      <c r="O5355" s="13" t="str">
        <f t="shared" si="418"/>
        <v>Silver</v>
      </c>
      <c r="P5355" s="9" t="str">
        <f t="shared" si="419"/>
        <v>Epoxy</v>
      </c>
      <c r="Q5355" s="9" t="str">
        <f t="shared" si="420"/>
        <v>5</v>
      </c>
      <c r="R53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55" s="14" t="str">
        <f>IF(ProjectsDB[[#This Row],[Item Type]]="Straight Plug-In",_xlfn.TEXTJOIN("-",TRUE,M5355&amp;"-"&amp;_xlfn.LET(_xlpm.txt,ProjectsDB[[#This Row],[Assembly]],_xlpm.pos,FIND("SP",_xlpm.txt),_xlpm.pre,LEFT(_xlpm.txt,_xlpm.pos-1),IF(RIGHT(_xlpm.pre,3)="123","3PL",IF(RIGHT(_xlpm.pre,2)="12","2PL",IF(RIGHT(_xlpm.pre,1)="1","1PL","3PL")))),N5355,O5355,P5355,Q5355&amp;"W",R5355),_xlfn.TEXTJOIN("-",TRUE,M5355,N5355,O5355,P5355,Q5355&amp;"W",R5355))</f>
        <v>Straight Feeder-AL-Silver-Epoxy-5W-1</v>
      </c>
      <c r="T5355" s="14" t="str">
        <f>IF(COUNTIF(Cycletime[Element Desc.],ProjectsDB[[#This Row],[Element Desc.]])&gt;0,"Found","Not Found")</f>
        <v>Found</v>
      </c>
    </row>
    <row r="5356" spans="2:20" x14ac:dyDescent="0.25">
      <c r="B5356" s="8" t="s">
        <v>10796</v>
      </c>
      <c r="C5356" s="9" t="s">
        <v>10797</v>
      </c>
      <c r="D5356" s="9" t="s">
        <v>10798</v>
      </c>
      <c r="E5356" s="10">
        <v>1</v>
      </c>
      <c r="F5356" s="9" t="s">
        <v>9681</v>
      </c>
      <c r="G5356" s="15" t="s">
        <v>10790</v>
      </c>
      <c r="H5356" s="11"/>
      <c r="I5356" s="12">
        <v>695</v>
      </c>
      <c r="J5356" s="12"/>
      <c r="K5356" s="12"/>
      <c r="L5356" s="12">
        <f t="array" ref="L5356">IFERROR(LOOKUP(2^15,SEARCH({"40A","63A","80A","100A","125A","160A","200A","250A","400A","630A","800A","1000A","1250A","1600A","2000A","2500A","3200A","4000A","5000A","6300A"},UPPER(D5356)),{40,63,80,100,125,160,200,250,400,630,800,1000,1250,1600,2000,2500,3200,4000,5000,6300}),0)</f>
        <v>1600</v>
      </c>
      <c r="M5356" s="9" t="str">
        <f t="shared" si="416"/>
        <v>Straight Feeder</v>
      </c>
      <c r="N5356" s="9" t="str">
        <f t="shared" si="417"/>
        <v>AL</v>
      </c>
      <c r="O5356" s="13" t="str">
        <f t="shared" si="418"/>
        <v>Silver</v>
      </c>
      <c r="P5356" s="9" t="str">
        <f t="shared" si="419"/>
        <v>Epoxy</v>
      </c>
      <c r="Q5356" s="9" t="str">
        <f t="shared" si="420"/>
        <v>5</v>
      </c>
      <c r="R53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56" s="14" t="str">
        <f>IF(ProjectsDB[[#This Row],[Item Type]]="Straight Plug-In",_xlfn.TEXTJOIN("-",TRUE,M5356&amp;"-"&amp;_xlfn.LET(_xlpm.txt,ProjectsDB[[#This Row],[Assembly]],_xlpm.pos,FIND("SP",_xlpm.txt),_xlpm.pre,LEFT(_xlpm.txt,_xlpm.pos-1),IF(RIGHT(_xlpm.pre,3)="123","3PL",IF(RIGHT(_xlpm.pre,2)="12","2PL",IF(RIGHT(_xlpm.pre,1)="1","1PL","3PL")))),N5356,O5356,P5356,Q5356&amp;"W",R5356),_xlfn.TEXTJOIN("-",TRUE,M5356,N5356,O5356,P5356,Q5356&amp;"W",R5356))</f>
        <v>Straight Feeder-AL-Silver-Epoxy-5W-1</v>
      </c>
      <c r="T5356" s="14" t="str">
        <f>IF(COUNTIF(Cycletime[Element Desc.],ProjectsDB[[#This Row],[Element Desc.]])&gt;0,"Found","Not Found")</f>
        <v>Found</v>
      </c>
    </row>
    <row r="5357" spans="2:20" x14ac:dyDescent="0.25">
      <c r="B5357" s="8" t="s">
        <v>10799</v>
      </c>
      <c r="C5357" s="9" t="s">
        <v>172</v>
      </c>
      <c r="D5357" s="9" t="s">
        <v>173</v>
      </c>
      <c r="E5357" s="10">
        <v>2</v>
      </c>
      <c r="F5357" s="9" t="s">
        <v>9681</v>
      </c>
      <c r="G5357" s="15" t="s">
        <v>10790</v>
      </c>
      <c r="H5357" s="11"/>
      <c r="I5357" s="12"/>
      <c r="J5357" s="12"/>
      <c r="K5357" s="12"/>
      <c r="L5357" s="12">
        <f t="array" ref="L5357">IFERROR(LOOKUP(2^15,SEARCH({"40A","63A","80A","100A","125A","160A","200A","250A","400A","630A","800A","1000A","1250A","1600A","2000A","2500A","3200A","4000A","5000A","6300A"},UPPER(D5357)),{40,63,80,100,125,160,200,250,400,630,800,1000,1250,1600,2000,2500,3200,4000,5000,6300}),0)</f>
        <v>1600</v>
      </c>
      <c r="M5357" s="9" t="str">
        <f t="shared" si="416"/>
        <v>Joint Pack</v>
      </c>
      <c r="N5357" s="9" t="str">
        <f t="shared" si="417"/>
        <v>AL</v>
      </c>
      <c r="O5357" s="13" t="str">
        <f t="shared" si="418"/>
        <v>Silver</v>
      </c>
      <c r="P5357" s="9" t="str">
        <f t="shared" si="419"/>
        <v>None</v>
      </c>
      <c r="Q5357" s="9" t="str">
        <f t="shared" si="420"/>
        <v>5</v>
      </c>
      <c r="R53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57" s="14" t="str">
        <f>IF(ProjectsDB[[#This Row],[Item Type]]="Straight Plug-In",_xlfn.TEXTJOIN("-",TRUE,M5357&amp;"-"&amp;_xlfn.LET(_xlpm.txt,ProjectsDB[[#This Row],[Assembly]],_xlpm.pos,FIND("SP",_xlpm.txt),_xlpm.pre,LEFT(_xlpm.txt,_xlpm.pos-1),IF(RIGHT(_xlpm.pre,3)="123","3PL",IF(RIGHT(_xlpm.pre,2)="12","2PL",IF(RIGHT(_xlpm.pre,1)="1","1PL","3PL")))),N5357,O5357,P5357,Q5357&amp;"W",R5357),_xlfn.TEXTJOIN("-",TRUE,M5357,N5357,O5357,P5357,Q5357&amp;"W",R5357))</f>
        <v>Joint Pack-AL-Silver-None-5W-1</v>
      </c>
      <c r="T5357" s="14" t="str">
        <f>IF(COUNTIF(Cycletime[Element Desc.],ProjectsDB[[#This Row],[Element Desc.]])&gt;0,"Found","Not Found")</f>
        <v>Found</v>
      </c>
    </row>
    <row r="5358" spans="2:20" x14ac:dyDescent="0.25">
      <c r="B5358" s="8" t="s">
        <v>10800</v>
      </c>
      <c r="C5358" s="9" t="s">
        <v>4245</v>
      </c>
      <c r="D5358" s="9" t="s">
        <v>4246</v>
      </c>
      <c r="E5358" s="10">
        <v>2</v>
      </c>
      <c r="F5358" s="9" t="s">
        <v>9681</v>
      </c>
      <c r="G5358" s="15" t="s">
        <v>10790</v>
      </c>
      <c r="H5358" s="11"/>
      <c r="I5358" s="12">
        <v>3000</v>
      </c>
      <c r="J5358" s="12"/>
      <c r="K5358" s="12"/>
      <c r="L5358" s="12">
        <f t="array" ref="L5358">IFERROR(LOOKUP(2^15,SEARCH({"40A","63A","80A","100A","125A","160A","200A","250A","400A","630A","800A","1000A","1250A","1600A","2000A","2500A","3200A","4000A","5000A","6300A"},UPPER(D5358)),{40,63,80,100,125,160,200,250,400,630,800,1000,1250,1600,2000,2500,3200,4000,5000,6300}),0)</f>
        <v>800</v>
      </c>
      <c r="M5358" s="9" t="str">
        <f t="shared" si="416"/>
        <v>Straight Feeder</v>
      </c>
      <c r="N5358" s="9" t="str">
        <f t="shared" si="417"/>
        <v>AL</v>
      </c>
      <c r="O5358" s="13" t="str">
        <f t="shared" si="418"/>
        <v>Silver</v>
      </c>
      <c r="P5358" s="9" t="str">
        <f t="shared" si="419"/>
        <v>Epoxy</v>
      </c>
      <c r="Q5358" s="9" t="str">
        <f t="shared" si="420"/>
        <v>5</v>
      </c>
      <c r="R53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58" s="14" t="str">
        <f>IF(ProjectsDB[[#This Row],[Item Type]]="Straight Plug-In",_xlfn.TEXTJOIN("-",TRUE,M5358&amp;"-"&amp;_xlfn.LET(_xlpm.txt,ProjectsDB[[#This Row],[Assembly]],_xlpm.pos,FIND("SP",_xlpm.txt),_xlpm.pre,LEFT(_xlpm.txt,_xlpm.pos-1),IF(RIGHT(_xlpm.pre,3)="123","3PL",IF(RIGHT(_xlpm.pre,2)="12","2PL",IF(RIGHT(_xlpm.pre,1)="1","1PL","3PL")))),N5358,O5358,P5358,Q5358&amp;"W",R5358),_xlfn.TEXTJOIN("-",TRUE,M5358,N5358,O5358,P5358,Q5358&amp;"W",R5358))</f>
        <v>Straight Feeder-AL-Silver-Epoxy-5W-1</v>
      </c>
      <c r="T5358" s="14" t="str">
        <f>IF(COUNTIF(Cycletime[Element Desc.],ProjectsDB[[#This Row],[Element Desc.]])&gt;0,"Found","Not Found")</f>
        <v>Found</v>
      </c>
    </row>
    <row r="5359" spans="2:20" x14ac:dyDescent="0.25">
      <c r="B5359" s="8" t="s">
        <v>10801</v>
      </c>
      <c r="C5359" s="9" t="s">
        <v>459</v>
      </c>
      <c r="D5359" s="9" t="s">
        <v>460</v>
      </c>
      <c r="E5359" s="10">
        <v>2</v>
      </c>
      <c r="F5359" s="9" t="s">
        <v>9681</v>
      </c>
      <c r="G5359" s="15" t="s">
        <v>10790</v>
      </c>
      <c r="H5359" s="11"/>
      <c r="I5359" s="12"/>
      <c r="J5359" s="12"/>
      <c r="K5359" s="12"/>
      <c r="L5359" s="12">
        <f t="array" ref="L5359">IFERROR(LOOKUP(2^15,SEARCH({"40A","63A","80A","100A","125A","160A","200A","250A","400A","630A","800A","1000A","1250A","1600A","2000A","2500A","3200A","4000A","5000A","6300A"},UPPER(D5359)),{40,63,80,100,125,160,200,250,400,630,800,1000,1250,1600,2000,2500,3200,4000,5000,6300}),0)</f>
        <v>800</v>
      </c>
      <c r="M5359" s="9" t="str">
        <f t="shared" si="416"/>
        <v>Joint Pack</v>
      </c>
      <c r="N5359" s="9" t="str">
        <f t="shared" si="417"/>
        <v>AL</v>
      </c>
      <c r="O5359" s="13" t="str">
        <f t="shared" si="418"/>
        <v>Silver</v>
      </c>
      <c r="P5359" s="9" t="str">
        <f t="shared" si="419"/>
        <v>None</v>
      </c>
      <c r="Q5359" s="9" t="str">
        <f t="shared" si="420"/>
        <v>5</v>
      </c>
      <c r="R53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59" s="14" t="str">
        <f>IF(ProjectsDB[[#This Row],[Item Type]]="Straight Plug-In",_xlfn.TEXTJOIN("-",TRUE,M5359&amp;"-"&amp;_xlfn.LET(_xlpm.txt,ProjectsDB[[#This Row],[Assembly]],_xlpm.pos,FIND("SP",_xlpm.txt),_xlpm.pre,LEFT(_xlpm.txt,_xlpm.pos-1),IF(RIGHT(_xlpm.pre,3)="123","3PL",IF(RIGHT(_xlpm.pre,2)="12","2PL",IF(RIGHT(_xlpm.pre,1)="1","1PL","3PL")))),N5359,O5359,P5359,Q5359&amp;"W",R5359),_xlfn.TEXTJOIN("-",TRUE,M5359,N5359,O5359,P5359,Q5359&amp;"W",R5359))</f>
        <v>Joint Pack-AL-Silver-None-5W-1</v>
      </c>
      <c r="T5359" s="14" t="str">
        <f>IF(COUNTIF(Cycletime[Element Desc.],ProjectsDB[[#This Row],[Element Desc.]])&gt;0,"Found","Not Found")</f>
        <v>Found</v>
      </c>
    </row>
    <row r="5360" spans="2:20" x14ac:dyDescent="0.25">
      <c r="B5360" s="8" t="s">
        <v>10802</v>
      </c>
      <c r="C5360" s="9" t="s">
        <v>172</v>
      </c>
      <c r="D5360" s="9" t="s">
        <v>173</v>
      </c>
      <c r="E5360" s="10">
        <v>2</v>
      </c>
      <c r="F5360" s="9" t="s">
        <v>9681</v>
      </c>
      <c r="G5360" s="15" t="s">
        <v>10790</v>
      </c>
      <c r="H5360" s="11"/>
      <c r="I5360" s="12"/>
      <c r="J5360" s="12"/>
      <c r="K5360" s="12"/>
      <c r="L5360" s="12">
        <f t="array" ref="L5360">IFERROR(LOOKUP(2^15,SEARCH({"40A","63A","80A","100A","125A","160A","200A","250A","400A","630A","800A","1000A","1250A","1600A","2000A","2500A","3200A","4000A","5000A","6300A"},UPPER(D5360)),{40,63,80,100,125,160,200,250,400,630,800,1000,1250,1600,2000,2500,3200,4000,5000,6300}),0)</f>
        <v>1600</v>
      </c>
      <c r="M5360" s="9" t="str">
        <f t="shared" si="416"/>
        <v>Joint Pack</v>
      </c>
      <c r="N5360" s="9" t="str">
        <f t="shared" si="417"/>
        <v>AL</v>
      </c>
      <c r="O5360" s="13" t="str">
        <f t="shared" si="418"/>
        <v>Silver</v>
      </c>
      <c r="P5360" s="9" t="str">
        <f t="shared" si="419"/>
        <v>None</v>
      </c>
      <c r="Q5360" s="9" t="str">
        <f t="shared" si="420"/>
        <v>5</v>
      </c>
      <c r="R53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60" s="14" t="str">
        <f>IF(ProjectsDB[[#This Row],[Item Type]]="Straight Plug-In",_xlfn.TEXTJOIN("-",TRUE,M5360&amp;"-"&amp;_xlfn.LET(_xlpm.txt,ProjectsDB[[#This Row],[Assembly]],_xlpm.pos,FIND("SP",_xlpm.txt),_xlpm.pre,LEFT(_xlpm.txt,_xlpm.pos-1),IF(RIGHT(_xlpm.pre,3)="123","3PL",IF(RIGHT(_xlpm.pre,2)="12","2PL",IF(RIGHT(_xlpm.pre,1)="1","1PL","3PL")))),N5360,O5360,P5360,Q5360&amp;"W",R5360),_xlfn.TEXTJOIN("-",TRUE,M5360,N5360,O5360,P5360,Q5360&amp;"W",R5360))</f>
        <v>Joint Pack-AL-Silver-None-5W-1</v>
      </c>
      <c r="T5360" s="14" t="str">
        <f>IF(COUNTIF(Cycletime[Element Desc.],ProjectsDB[[#This Row],[Element Desc.]])&gt;0,"Found","Not Found")</f>
        <v>Found</v>
      </c>
    </row>
    <row r="5361" spans="2:20" x14ac:dyDescent="0.25">
      <c r="B5361" s="8" t="s">
        <v>10803</v>
      </c>
      <c r="C5361" s="9" t="s">
        <v>10804</v>
      </c>
      <c r="D5361" s="9" t="s">
        <v>10805</v>
      </c>
      <c r="E5361" s="10">
        <v>2</v>
      </c>
      <c r="F5361" s="9" t="s">
        <v>9681</v>
      </c>
      <c r="G5361" s="23" t="s">
        <v>10790</v>
      </c>
      <c r="H5361" s="11"/>
      <c r="I5361" s="12">
        <v>343</v>
      </c>
      <c r="J5361" s="12">
        <v>343</v>
      </c>
      <c r="K5361" s="12"/>
      <c r="L5361" s="12">
        <f t="array" ref="L5361">IFERROR(LOOKUP(2^15,SEARCH({"40A","63A","80A","100A","125A","160A","200A","250A","400A","630A","800A","1000A","1250A","1600A","2000A","2500A","3200A","4000A","5000A","6300A"},UPPER(D5361)),{40,63,80,100,125,160,200,250,400,630,800,1000,1250,1600,2000,2500,3200,4000,5000,6300}),0)</f>
        <v>1600</v>
      </c>
      <c r="M5361" s="9" t="str">
        <f t="shared" si="416"/>
        <v>Elbow Edge</v>
      </c>
      <c r="N5361" s="9" t="str">
        <f t="shared" si="417"/>
        <v>AL</v>
      </c>
      <c r="O5361" s="13" t="str">
        <f t="shared" si="418"/>
        <v>Silver</v>
      </c>
      <c r="P5361" s="9" t="str">
        <f t="shared" si="419"/>
        <v>Epoxy</v>
      </c>
      <c r="Q5361" s="9" t="str">
        <f t="shared" si="420"/>
        <v>5</v>
      </c>
      <c r="R53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61" s="14" t="str">
        <f>IF(ProjectsDB[[#This Row],[Item Type]]="Straight Plug-In",_xlfn.TEXTJOIN("-",TRUE,M5361&amp;"-"&amp;_xlfn.LET(_xlpm.txt,ProjectsDB[[#This Row],[Assembly]],_xlpm.pos,FIND("SP",_xlpm.txt),_xlpm.pre,LEFT(_xlpm.txt,_xlpm.pos-1),IF(RIGHT(_xlpm.pre,3)="123","3PL",IF(RIGHT(_xlpm.pre,2)="12","2PL",IF(RIGHT(_xlpm.pre,1)="1","1PL","3PL")))),N5361,O5361,P5361,Q5361&amp;"W",R5361),_xlfn.TEXTJOIN("-",TRUE,M5361,N5361,O5361,P5361,Q5361&amp;"W",R5361))</f>
        <v>Elbow Edge-AL-Silver-Epoxy-5W-1</v>
      </c>
      <c r="T5361" s="14" t="str">
        <f>IF(COUNTIF(Cycletime[Element Desc.],ProjectsDB[[#This Row],[Element Desc.]])&gt;0,"Found","Not Found")</f>
        <v>Found</v>
      </c>
    </row>
    <row r="5362" spans="2:20" x14ac:dyDescent="0.25">
      <c r="B5362" s="8" t="s">
        <v>10806</v>
      </c>
      <c r="C5362" s="9" t="s">
        <v>10807</v>
      </c>
      <c r="D5362" s="9" t="s">
        <v>10808</v>
      </c>
      <c r="E5362" s="10">
        <v>1</v>
      </c>
      <c r="F5362" s="9" t="s">
        <v>10809</v>
      </c>
      <c r="G5362" s="15" t="s">
        <v>6755</v>
      </c>
      <c r="H5362" s="11"/>
      <c r="I5362" s="12">
        <v>425</v>
      </c>
      <c r="J5362" s="12"/>
      <c r="K5362" s="12"/>
      <c r="L5362" s="12">
        <f t="array" ref="L5362">IFERROR(LOOKUP(2^15,SEARCH({"40A","63A","80A","100A","125A","160A","200A","250A","400A","630A","800A","1000A","1250A","1600A","2000A","2500A","3200A","4000A","5000A","6300A"},UPPER(D5362)),{40,63,80,100,125,160,200,250,400,630,800,1000,1250,1600,2000,2500,3200,4000,5000,6300}),0)</f>
        <v>1250</v>
      </c>
      <c r="M5362" s="9" t="str">
        <f t="shared" si="416"/>
        <v>Flange Straight</v>
      </c>
      <c r="N5362" s="9" t="str">
        <f t="shared" si="417"/>
        <v>CU</v>
      </c>
      <c r="O5362" s="13" t="str">
        <f t="shared" si="418"/>
        <v>Tin</v>
      </c>
      <c r="P5362" s="9" t="str">
        <f t="shared" si="419"/>
        <v>Epoxy</v>
      </c>
      <c r="Q5362" s="9" t="str">
        <f t="shared" si="420"/>
        <v>5</v>
      </c>
      <c r="R53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62" s="14" t="str">
        <f>IF(ProjectsDB[[#This Row],[Item Type]]="Straight Plug-In",_xlfn.TEXTJOIN("-",TRUE,M5362&amp;"-"&amp;_xlfn.LET(_xlpm.txt,ProjectsDB[[#This Row],[Assembly]],_xlpm.pos,FIND("SP",_xlpm.txt),_xlpm.pre,LEFT(_xlpm.txt,_xlpm.pos-1),IF(RIGHT(_xlpm.pre,3)="123","3PL",IF(RIGHT(_xlpm.pre,2)="12","2PL",IF(RIGHT(_xlpm.pre,1)="1","1PL","3PL")))),N5362,O5362,P5362,Q5362&amp;"W",R5362),_xlfn.TEXTJOIN("-",TRUE,M5362,N5362,O5362,P5362,Q5362&amp;"W",R5362))</f>
        <v>Flange Straight-CU-Tin-Epoxy-5W-1</v>
      </c>
      <c r="T5362" s="14" t="str">
        <f>IF(COUNTIF(Cycletime[Element Desc.],ProjectsDB[[#This Row],[Element Desc.]])&gt;0,"Found","Not Found")</f>
        <v>Found</v>
      </c>
    </row>
    <row r="5363" spans="2:20" x14ac:dyDescent="0.25">
      <c r="B5363" s="8" t="s">
        <v>10810</v>
      </c>
      <c r="C5363" s="9" t="s">
        <v>10811</v>
      </c>
      <c r="D5363" s="9" t="s">
        <v>10812</v>
      </c>
      <c r="E5363" s="10">
        <v>2</v>
      </c>
      <c r="F5363" s="9" t="s">
        <v>10809</v>
      </c>
      <c r="G5363" s="15" t="s">
        <v>6755</v>
      </c>
      <c r="H5363" s="11"/>
      <c r="I5363" s="12">
        <v>3000</v>
      </c>
      <c r="J5363" s="12"/>
      <c r="K5363" s="12"/>
      <c r="L5363" s="12">
        <f t="array" ref="L5363">IFERROR(LOOKUP(2^15,SEARCH({"40A","63A","80A","100A","125A","160A","200A","250A","400A","630A","800A","1000A","1250A","1600A","2000A","2500A","3200A","4000A","5000A","6300A"},UPPER(D5363)),{40,63,80,100,125,160,200,250,400,630,800,1000,1250,1600,2000,2500,3200,4000,5000,6300}),0)</f>
        <v>1250</v>
      </c>
      <c r="M5363" s="9" t="str">
        <f t="shared" si="416"/>
        <v>Straight Plug-In</v>
      </c>
      <c r="N5363" s="9" t="str">
        <f t="shared" si="417"/>
        <v>CU</v>
      </c>
      <c r="O5363" s="13" t="str">
        <f t="shared" si="418"/>
        <v>Tin</v>
      </c>
      <c r="P5363" s="9" t="str">
        <f t="shared" si="419"/>
        <v>Epoxy</v>
      </c>
      <c r="Q5363" s="9" t="str">
        <f t="shared" si="420"/>
        <v>5</v>
      </c>
      <c r="R53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63" s="14" t="str">
        <f>IF(ProjectsDB[[#This Row],[Item Type]]="Straight Plug-In",_xlfn.TEXTJOIN("-",TRUE,M5363&amp;"-"&amp;_xlfn.LET(_xlpm.txt,ProjectsDB[[#This Row],[Assembly]],_xlpm.pos,FIND("SP",_xlpm.txt),_xlpm.pre,LEFT(_xlpm.txt,_xlpm.pos-1),IF(RIGHT(_xlpm.pre,3)="123","3PL",IF(RIGHT(_xlpm.pre,2)="12","2PL",IF(RIGHT(_xlpm.pre,1)="1","1PL","3PL")))),N5363,O5363,P5363,Q5363&amp;"W",R5363),_xlfn.TEXTJOIN("-",TRUE,M5363,N5363,O5363,P5363,Q5363&amp;"W",R5363))</f>
        <v>Straight Plug-In-3PL-CU-Tin-Epoxy-5W-1</v>
      </c>
      <c r="T5363" s="14" t="str">
        <f>IF(COUNTIF(Cycletime[Element Desc.],ProjectsDB[[#This Row],[Element Desc.]])&gt;0,"Found","Not Found")</f>
        <v>Found</v>
      </c>
    </row>
    <row r="5364" spans="2:20" x14ac:dyDescent="0.25">
      <c r="B5364" s="8" t="s">
        <v>10813</v>
      </c>
      <c r="C5364" s="9" t="s">
        <v>10814</v>
      </c>
      <c r="D5364" s="9" t="s">
        <v>10815</v>
      </c>
      <c r="E5364" s="10">
        <v>1</v>
      </c>
      <c r="F5364" s="9" t="s">
        <v>10809</v>
      </c>
      <c r="G5364" s="15" t="s">
        <v>6755</v>
      </c>
      <c r="H5364" s="11"/>
      <c r="I5364" s="12">
        <v>2000</v>
      </c>
      <c r="J5364" s="12"/>
      <c r="K5364" s="12"/>
      <c r="L5364" s="12">
        <f t="array" ref="L5364">IFERROR(LOOKUP(2^15,SEARCH({"40A","63A","80A","100A","125A","160A","200A","250A","400A","630A","800A","1000A","1250A","1600A","2000A","2500A","3200A","4000A","5000A","6300A"},UPPER(D5364)),{40,63,80,100,125,160,200,250,400,630,800,1000,1250,1600,2000,2500,3200,4000,5000,6300}),0)</f>
        <v>1250</v>
      </c>
      <c r="M5364" s="9" t="str">
        <f t="shared" si="416"/>
        <v>Straight Plug-In</v>
      </c>
      <c r="N5364" s="9" t="str">
        <f t="shared" si="417"/>
        <v>CU</v>
      </c>
      <c r="O5364" s="13" t="str">
        <f t="shared" si="418"/>
        <v>Tin</v>
      </c>
      <c r="P5364" s="9" t="str">
        <f t="shared" si="419"/>
        <v>Epoxy</v>
      </c>
      <c r="Q5364" s="9" t="str">
        <f t="shared" si="420"/>
        <v>5</v>
      </c>
      <c r="R53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64" s="14" t="str">
        <f>IF(ProjectsDB[[#This Row],[Item Type]]="Straight Plug-In",_xlfn.TEXTJOIN("-",TRUE,M5364&amp;"-"&amp;_xlfn.LET(_xlpm.txt,ProjectsDB[[#This Row],[Assembly]],_xlpm.pos,FIND("SP",_xlpm.txt),_xlpm.pre,LEFT(_xlpm.txt,_xlpm.pos-1),IF(RIGHT(_xlpm.pre,3)="123","3PL",IF(RIGHT(_xlpm.pre,2)="12","2PL",IF(RIGHT(_xlpm.pre,1)="1","1PL","3PL")))),N5364,O5364,P5364,Q5364&amp;"W",R5364),_xlfn.TEXTJOIN("-",TRUE,M5364,N5364,O5364,P5364,Q5364&amp;"W",R5364))</f>
        <v>Straight Plug-In-2PL-CU-Tin-Epoxy-5W-1</v>
      </c>
      <c r="T5364" s="14" t="str">
        <f>IF(COUNTIF(Cycletime[Element Desc.],ProjectsDB[[#This Row],[Element Desc.]])&gt;0,"Found","Not Found")</f>
        <v>Found</v>
      </c>
    </row>
    <row r="5365" spans="2:20" x14ac:dyDescent="0.25">
      <c r="B5365" s="8" t="s">
        <v>10816</v>
      </c>
      <c r="C5365" s="9" t="s">
        <v>10817</v>
      </c>
      <c r="D5365" s="9" t="s">
        <v>10818</v>
      </c>
      <c r="E5365" s="10">
        <v>1</v>
      </c>
      <c r="F5365" s="9" t="s">
        <v>10809</v>
      </c>
      <c r="G5365" s="15" t="s">
        <v>6755</v>
      </c>
      <c r="H5365" s="11"/>
      <c r="I5365" s="12">
        <v>2000</v>
      </c>
      <c r="J5365" s="12"/>
      <c r="K5365" s="12"/>
      <c r="L5365" s="12">
        <f t="array" ref="L5365">IFERROR(LOOKUP(2^15,SEARCH({"40A","63A","80A","100A","125A","160A","200A","250A","400A","630A","800A","1000A","1250A","1600A","2000A","2500A","3200A","4000A","5000A","6300A"},UPPER(D5365)),{40,63,80,100,125,160,200,250,400,630,800,1000,1250,1600,2000,2500,3200,4000,5000,6300}),0)</f>
        <v>1250</v>
      </c>
      <c r="M5365" s="9" t="str">
        <f t="shared" si="416"/>
        <v>Straight Feeder</v>
      </c>
      <c r="N5365" s="9" t="str">
        <f t="shared" si="417"/>
        <v>CU</v>
      </c>
      <c r="O5365" s="13" t="str">
        <f t="shared" si="418"/>
        <v>Tin</v>
      </c>
      <c r="P5365" s="9" t="str">
        <f t="shared" si="419"/>
        <v>Epoxy</v>
      </c>
      <c r="Q5365" s="9" t="str">
        <f t="shared" si="420"/>
        <v>5</v>
      </c>
      <c r="R53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65" s="14" t="str">
        <f>IF(ProjectsDB[[#This Row],[Item Type]]="Straight Plug-In",_xlfn.TEXTJOIN("-",TRUE,M5365&amp;"-"&amp;_xlfn.LET(_xlpm.txt,ProjectsDB[[#This Row],[Assembly]],_xlpm.pos,FIND("SP",_xlpm.txt),_xlpm.pre,LEFT(_xlpm.txt,_xlpm.pos-1),IF(RIGHT(_xlpm.pre,3)="123","3PL",IF(RIGHT(_xlpm.pre,2)="12","2PL",IF(RIGHT(_xlpm.pre,1)="1","1PL","3PL")))),N5365,O5365,P5365,Q5365&amp;"W",R5365),_xlfn.TEXTJOIN("-",TRUE,M5365,N5365,O5365,P5365,Q5365&amp;"W",R5365))</f>
        <v>Straight Feeder-CU-Tin-Epoxy-5W-1</v>
      </c>
      <c r="T5365" s="14" t="str">
        <f>IF(COUNTIF(Cycletime[Element Desc.],ProjectsDB[[#This Row],[Element Desc.]])&gt;0,"Found","Not Found")</f>
        <v>Found</v>
      </c>
    </row>
    <row r="5366" spans="2:20" x14ac:dyDescent="0.25">
      <c r="B5366" s="8" t="s">
        <v>10819</v>
      </c>
      <c r="C5366" s="9" t="s">
        <v>10820</v>
      </c>
      <c r="D5366" s="9" t="s">
        <v>10821</v>
      </c>
      <c r="E5366" s="10">
        <v>5</v>
      </c>
      <c r="F5366" s="9" t="s">
        <v>10809</v>
      </c>
      <c r="G5366" s="15" t="s">
        <v>6755</v>
      </c>
      <c r="H5366" s="11"/>
      <c r="I5366" s="12"/>
      <c r="J5366" s="12"/>
      <c r="K5366" s="12"/>
      <c r="L5366" s="12">
        <f t="array" ref="L5366">IFERROR(LOOKUP(2^15,SEARCH({"40A","63A","80A","100A","125A","160A","200A","250A","400A","630A","800A","1000A","1250A","1600A","2000A","2500A","3200A","4000A","5000A","6300A"},UPPER(D5366)),{40,63,80,100,125,160,200,250,400,630,800,1000,1250,1600,2000,2500,3200,4000,5000,6300}),0)</f>
        <v>1250</v>
      </c>
      <c r="M5366" s="9" t="str">
        <f t="shared" si="416"/>
        <v>Joint Pack</v>
      </c>
      <c r="N5366" s="9" t="str">
        <f t="shared" si="417"/>
        <v>CU</v>
      </c>
      <c r="O5366" s="13" t="str">
        <f t="shared" si="418"/>
        <v>Tin</v>
      </c>
      <c r="P5366" s="9" t="str">
        <f t="shared" si="419"/>
        <v>None</v>
      </c>
      <c r="Q5366" s="9" t="str">
        <f t="shared" si="420"/>
        <v>5</v>
      </c>
      <c r="R53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66" s="14" t="str">
        <f>IF(ProjectsDB[[#This Row],[Item Type]]="Straight Plug-In",_xlfn.TEXTJOIN("-",TRUE,M5366&amp;"-"&amp;_xlfn.LET(_xlpm.txt,ProjectsDB[[#This Row],[Assembly]],_xlpm.pos,FIND("SP",_xlpm.txt),_xlpm.pre,LEFT(_xlpm.txt,_xlpm.pos-1),IF(RIGHT(_xlpm.pre,3)="123","3PL",IF(RIGHT(_xlpm.pre,2)="12","2PL",IF(RIGHT(_xlpm.pre,1)="1","1PL","3PL")))),N5366,O5366,P5366,Q5366&amp;"W",R5366),_xlfn.TEXTJOIN("-",TRUE,M5366,N5366,O5366,P5366,Q5366&amp;"W",R5366))</f>
        <v>Joint Pack-CU-Tin-None-5W-1</v>
      </c>
      <c r="T5366" s="14" t="str">
        <f>IF(COUNTIF(Cycletime[Element Desc.],ProjectsDB[[#This Row],[Element Desc.]])&gt;0,"Found","Not Found")</f>
        <v>Found</v>
      </c>
    </row>
    <row r="5367" spans="2:20" x14ac:dyDescent="0.25">
      <c r="B5367" s="8" t="s">
        <v>10822</v>
      </c>
      <c r="C5367" s="9" t="s">
        <v>10823</v>
      </c>
      <c r="D5367" s="9" t="s">
        <v>10824</v>
      </c>
      <c r="E5367" s="10">
        <v>1</v>
      </c>
      <c r="F5367" s="9" t="s">
        <v>10809</v>
      </c>
      <c r="G5367" s="15" t="s">
        <v>6755</v>
      </c>
      <c r="H5367" s="11"/>
      <c r="I5367" s="12">
        <v>3000</v>
      </c>
      <c r="J5367" s="12"/>
      <c r="K5367" s="12"/>
      <c r="L5367" s="12">
        <f t="array" ref="L5367">IFERROR(LOOKUP(2^15,SEARCH({"40A","63A","80A","100A","125A","160A","200A","250A","400A","630A","800A","1000A","1250A","1600A","2000A","2500A","3200A","4000A","5000A","6300A"},UPPER(D5367)),{40,63,80,100,125,160,200,250,400,630,800,1000,1250,1600,2000,2500,3200,4000,5000,6300}),0)</f>
        <v>1250</v>
      </c>
      <c r="M5367" s="9" t="str">
        <f t="shared" si="416"/>
        <v>Straight Feeder</v>
      </c>
      <c r="N5367" s="9" t="str">
        <f t="shared" si="417"/>
        <v>CU</v>
      </c>
      <c r="O5367" s="13" t="str">
        <f t="shared" si="418"/>
        <v>Tin</v>
      </c>
      <c r="P5367" s="9" t="str">
        <f t="shared" si="419"/>
        <v>Epoxy</v>
      </c>
      <c r="Q5367" s="9" t="str">
        <f t="shared" si="420"/>
        <v>5</v>
      </c>
      <c r="R53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67" s="14" t="str">
        <f>IF(ProjectsDB[[#This Row],[Item Type]]="Straight Plug-In",_xlfn.TEXTJOIN("-",TRUE,M5367&amp;"-"&amp;_xlfn.LET(_xlpm.txt,ProjectsDB[[#This Row],[Assembly]],_xlpm.pos,FIND("SP",_xlpm.txt),_xlpm.pre,LEFT(_xlpm.txt,_xlpm.pos-1),IF(RIGHT(_xlpm.pre,3)="123","3PL",IF(RIGHT(_xlpm.pre,2)="12","2PL",IF(RIGHT(_xlpm.pre,1)="1","1PL","3PL")))),N5367,O5367,P5367,Q5367&amp;"W",R5367),_xlfn.TEXTJOIN("-",TRUE,M5367,N5367,O5367,P5367,Q5367&amp;"W",R5367))</f>
        <v>Straight Feeder-CU-Tin-Epoxy-5W-1</v>
      </c>
      <c r="T5367" s="14" t="str">
        <f>IF(COUNTIF(Cycletime[Element Desc.],ProjectsDB[[#This Row],[Element Desc.]])&gt;0,"Found","Not Found")</f>
        <v>Found</v>
      </c>
    </row>
    <row r="5368" spans="2:20" x14ac:dyDescent="0.25">
      <c r="B5368" s="8" t="s">
        <v>10825</v>
      </c>
      <c r="C5368" s="9" t="s">
        <v>10814</v>
      </c>
      <c r="D5368" s="9" t="s">
        <v>10815</v>
      </c>
      <c r="E5368" s="10">
        <v>1</v>
      </c>
      <c r="F5368" s="9" t="s">
        <v>10809</v>
      </c>
      <c r="G5368" s="15" t="s">
        <v>6755</v>
      </c>
      <c r="H5368" s="11"/>
      <c r="I5368" s="12">
        <v>2000</v>
      </c>
      <c r="J5368" s="12"/>
      <c r="K5368" s="12"/>
      <c r="L5368" s="12">
        <f t="array" ref="L5368">IFERROR(LOOKUP(2^15,SEARCH({"40A","63A","80A","100A","125A","160A","200A","250A","400A","630A","800A","1000A","1250A","1600A","2000A","2500A","3200A","4000A","5000A","6300A"},UPPER(D5368)),{40,63,80,100,125,160,200,250,400,630,800,1000,1250,1600,2000,2500,3200,4000,5000,6300}),0)</f>
        <v>1250</v>
      </c>
      <c r="M5368" s="9" t="str">
        <f t="shared" si="416"/>
        <v>Straight Plug-In</v>
      </c>
      <c r="N5368" s="9" t="str">
        <f t="shared" si="417"/>
        <v>CU</v>
      </c>
      <c r="O5368" s="13" t="str">
        <f t="shared" si="418"/>
        <v>Tin</v>
      </c>
      <c r="P5368" s="9" t="str">
        <f t="shared" si="419"/>
        <v>Epoxy</v>
      </c>
      <c r="Q5368" s="9" t="str">
        <f t="shared" si="420"/>
        <v>5</v>
      </c>
      <c r="R53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68" s="14" t="str">
        <f>IF(ProjectsDB[[#This Row],[Item Type]]="Straight Plug-In",_xlfn.TEXTJOIN("-",TRUE,M5368&amp;"-"&amp;_xlfn.LET(_xlpm.txt,ProjectsDB[[#This Row],[Assembly]],_xlpm.pos,FIND("SP",_xlpm.txt),_xlpm.pre,LEFT(_xlpm.txt,_xlpm.pos-1),IF(RIGHT(_xlpm.pre,3)="123","3PL",IF(RIGHT(_xlpm.pre,2)="12","2PL",IF(RIGHT(_xlpm.pre,1)="1","1PL","3PL")))),N5368,O5368,P5368,Q5368&amp;"W",R5368),_xlfn.TEXTJOIN("-",TRUE,M5368,N5368,O5368,P5368,Q5368&amp;"W",R5368))</f>
        <v>Straight Plug-In-2PL-CU-Tin-Epoxy-5W-1</v>
      </c>
      <c r="T5368" s="14" t="str">
        <f>IF(COUNTIF(Cycletime[Element Desc.],ProjectsDB[[#This Row],[Element Desc.]])&gt;0,"Found","Not Found")</f>
        <v>Found</v>
      </c>
    </row>
    <row r="5369" spans="2:20" x14ac:dyDescent="0.25">
      <c r="B5369" s="8" t="s">
        <v>10826</v>
      </c>
      <c r="C5369" s="9" t="s">
        <v>10817</v>
      </c>
      <c r="D5369" s="9" t="s">
        <v>10818</v>
      </c>
      <c r="E5369" s="10">
        <v>4</v>
      </c>
      <c r="F5369" s="9" t="s">
        <v>10809</v>
      </c>
      <c r="G5369" s="15" t="s">
        <v>6755</v>
      </c>
      <c r="H5369" s="11"/>
      <c r="I5369" s="12">
        <v>2000</v>
      </c>
      <c r="J5369" s="12"/>
      <c r="K5369" s="12"/>
      <c r="L5369" s="12">
        <f t="array" ref="L5369">IFERROR(LOOKUP(2^15,SEARCH({"40A","63A","80A","100A","125A","160A","200A","250A","400A","630A","800A","1000A","1250A","1600A","2000A","2500A","3200A","4000A","5000A","6300A"},UPPER(D5369)),{40,63,80,100,125,160,200,250,400,630,800,1000,1250,1600,2000,2500,3200,4000,5000,6300}),0)</f>
        <v>1250</v>
      </c>
      <c r="M5369" s="9" t="str">
        <f t="shared" si="416"/>
        <v>Straight Feeder</v>
      </c>
      <c r="N5369" s="9" t="str">
        <f t="shared" si="417"/>
        <v>CU</v>
      </c>
      <c r="O5369" s="13" t="str">
        <f t="shared" si="418"/>
        <v>Tin</v>
      </c>
      <c r="P5369" s="9" t="str">
        <f t="shared" si="419"/>
        <v>Epoxy</v>
      </c>
      <c r="Q5369" s="9" t="str">
        <f t="shared" si="420"/>
        <v>5</v>
      </c>
      <c r="R53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69" s="14" t="str">
        <f>IF(ProjectsDB[[#This Row],[Item Type]]="Straight Plug-In",_xlfn.TEXTJOIN("-",TRUE,M5369&amp;"-"&amp;_xlfn.LET(_xlpm.txt,ProjectsDB[[#This Row],[Assembly]],_xlpm.pos,FIND("SP",_xlpm.txt),_xlpm.pre,LEFT(_xlpm.txt,_xlpm.pos-1),IF(RIGHT(_xlpm.pre,3)="123","3PL",IF(RIGHT(_xlpm.pre,2)="12","2PL",IF(RIGHT(_xlpm.pre,1)="1","1PL","3PL")))),N5369,O5369,P5369,Q5369&amp;"W",R5369),_xlfn.TEXTJOIN("-",TRUE,M5369,N5369,O5369,P5369,Q5369&amp;"W",R5369))</f>
        <v>Straight Feeder-CU-Tin-Epoxy-5W-1</v>
      </c>
      <c r="T5369" s="14" t="str">
        <f>IF(COUNTIF(Cycletime[Element Desc.],ProjectsDB[[#This Row],[Element Desc.]])&gt;0,"Found","Not Found")</f>
        <v>Found</v>
      </c>
    </row>
    <row r="5370" spans="2:20" x14ac:dyDescent="0.25">
      <c r="B5370" s="8" t="s">
        <v>10827</v>
      </c>
      <c r="C5370" s="9" t="s">
        <v>10820</v>
      </c>
      <c r="D5370" s="9" t="s">
        <v>10821</v>
      </c>
      <c r="E5370" s="10">
        <v>11</v>
      </c>
      <c r="F5370" s="9" t="s">
        <v>10809</v>
      </c>
      <c r="G5370" s="15" t="s">
        <v>6755</v>
      </c>
      <c r="H5370" s="11"/>
      <c r="I5370" s="12"/>
      <c r="J5370" s="12"/>
      <c r="K5370" s="12"/>
      <c r="L5370" s="12">
        <f t="array" ref="L5370">IFERROR(LOOKUP(2^15,SEARCH({"40A","63A","80A","100A","125A","160A","200A","250A","400A","630A","800A","1000A","1250A","1600A","2000A","2500A","3200A","4000A","5000A","6300A"},UPPER(D5370)),{40,63,80,100,125,160,200,250,400,630,800,1000,1250,1600,2000,2500,3200,4000,5000,6300}),0)</f>
        <v>1250</v>
      </c>
      <c r="M5370" s="9" t="str">
        <f t="shared" si="416"/>
        <v>Joint Pack</v>
      </c>
      <c r="N5370" s="9" t="str">
        <f t="shared" si="417"/>
        <v>CU</v>
      </c>
      <c r="O5370" s="13" t="str">
        <f t="shared" si="418"/>
        <v>Tin</v>
      </c>
      <c r="P5370" s="9" t="str">
        <f t="shared" si="419"/>
        <v>None</v>
      </c>
      <c r="Q5370" s="9" t="str">
        <f t="shared" si="420"/>
        <v>5</v>
      </c>
      <c r="R53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70" s="14" t="str">
        <f>IF(ProjectsDB[[#This Row],[Item Type]]="Straight Plug-In",_xlfn.TEXTJOIN("-",TRUE,M5370&amp;"-"&amp;_xlfn.LET(_xlpm.txt,ProjectsDB[[#This Row],[Assembly]],_xlpm.pos,FIND("SP",_xlpm.txt),_xlpm.pre,LEFT(_xlpm.txt,_xlpm.pos-1),IF(RIGHT(_xlpm.pre,3)="123","3PL",IF(RIGHT(_xlpm.pre,2)="12","2PL",IF(RIGHT(_xlpm.pre,1)="1","1PL","3PL")))),N5370,O5370,P5370,Q5370&amp;"W",R5370),_xlfn.TEXTJOIN("-",TRUE,M5370,N5370,O5370,P5370,Q5370&amp;"W",R5370))</f>
        <v>Joint Pack-CU-Tin-None-5W-1</v>
      </c>
      <c r="T5370" s="14" t="str">
        <f>IF(COUNTIF(Cycletime[Element Desc.],ProjectsDB[[#This Row],[Element Desc.]])&gt;0,"Found","Not Found")</f>
        <v>Found</v>
      </c>
    </row>
    <row r="5371" spans="2:20" x14ac:dyDescent="0.25">
      <c r="B5371" s="8" t="s">
        <v>10828</v>
      </c>
      <c r="C5371" s="9" t="s">
        <v>10829</v>
      </c>
      <c r="D5371" s="9" t="s">
        <v>10830</v>
      </c>
      <c r="E5371" s="10">
        <v>1</v>
      </c>
      <c r="F5371" s="9" t="s">
        <v>10809</v>
      </c>
      <c r="G5371" s="15" t="s">
        <v>6755</v>
      </c>
      <c r="H5371" s="11"/>
      <c r="I5371" s="12">
        <v>3000</v>
      </c>
      <c r="J5371" s="12"/>
      <c r="K5371" s="12"/>
      <c r="L5371" s="12">
        <f t="array" ref="L5371">IFERROR(LOOKUP(2^15,SEARCH({"40A","63A","80A","100A","125A","160A","200A","250A","400A","630A","800A","1000A","1250A","1600A","2000A","2500A","3200A","4000A","5000A","6300A"},UPPER(D5371)),{40,63,80,100,125,160,200,250,400,630,800,1000,1250,1600,2000,2500,3200,4000,5000,6300}),0)</f>
        <v>1250</v>
      </c>
      <c r="M5371" s="9" t="str">
        <f t="shared" si="416"/>
        <v>Straight Feeder</v>
      </c>
      <c r="N5371" s="9" t="str">
        <f t="shared" si="417"/>
        <v>CU</v>
      </c>
      <c r="O5371" s="13" t="str">
        <f t="shared" si="418"/>
        <v>Tin</v>
      </c>
      <c r="P5371" s="9" t="str">
        <f t="shared" si="419"/>
        <v>Epoxy</v>
      </c>
      <c r="Q5371" s="9" t="str">
        <f t="shared" si="420"/>
        <v>5</v>
      </c>
      <c r="R53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71" s="14" t="str">
        <f>IF(ProjectsDB[[#This Row],[Item Type]]="Straight Plug-In",_xlfn.TEXTJOIN("-",TRUE,M5371&amp;"-"&amp;_xlfn.LET(_xlpm.txt,ProjectsDB[[#This Row],[Assembly]],_xlpm.pos,FIND("SP",_xlpm.txt),_xlpm.pre,LEFT(_xlpm.txt,_xlpm.pos-1),IF(RIGHT(_xlpm.pre,3)="123","3PL",IF(RIGHT(_xlpm.pre,2)="12","2PL",IF(RIGHT(_xlpm.pre,1)="1","1PL","3PL")))),N5371,O5371,P5371,Q5371&amp;"W",R5371),_xlfn.TEXTJOIN("-",TRUE,M5371,N5371,O5371,P5371,Q5371&amp;"W",R5371))</f>
        <v>Straight Feeder-CU-Tin-Epoxy-5W-1</v>
      </c>
      <c r="T5371" s="14" t="str">
        <f>IF(COUNTIF(Cycletime[Element Desc.],ProjectsDB[[#This Row],[Element Desc.]])&gt;0,"Found","Not Found")</f>
        <v>Found</v>
      </c>
    </row>
    <row r="5372" spans="2:20" x14ac:dyDescent="0.25">
      <c r="B5372" s="8" t="s">
        <v>10831</v>
      </c>
      <c r="C5372" s="9" t="s">
        <v>10807</v>
      </c>
      <c r="D5372" s="9" t="s">
        <v>10808</v>
      </c>
      <c r="E5372" s="10">
        <v>1</v>
      </c>
      <c r="F5372" s="9" t="s">
        <v>10809</v>
      </c>
      <c r="G5372" s="15" t="s">
        <v>6755</v>
      </c>
      <c r="H5372" s="11"/>
      <c r="I5372" s="12">
        <v>425</v>
      </c>
      <c r="J5372" s="12"/>
      <c r="K5372" s="12"/>
      <c r="L5372" s="12">
        <f t="array" ref="L5372">IFERROR(LOOKUP(2^15,SEARCH({"40A","63A","80A","100A","125A","160A","200A","250A","400A","630A","800A","1000A","1250A","1600A","2000A","2500A","3200A","4000A","5000A","6300A"},UPPER(D5372)),{40,63,80,100,125,160,200,250,400,630,800,1000,1250,1600,2000,2500,3200,4000,5000,6300}),0)</f>
        <v>1250</v>
      </c>
      <c r="M5372" s="9" t="str">
        <f t="shared" si="416"/>
        <v>Flange Straight</v>
      </c>
      <c r="N5372" s="9" t="str">
        <f t="shared" si="417"/>
        <v>CU</v>
      </c>
      <c r="O5372" s="13" t="str">
        <f t="shared" si="418"/>
        <v>Tin</v>
      </c>
      <c r="P5372" s="9" t="str">
        <f t="shared" si="419"/>
        <v>Epoxy</v>
      </c>
      <c r="Q5372" s="9" t="str">
        <f t="shared" si="420"/>
        <v>5</v>
      </c>
      <c r="R53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72" s="14" t="str">
        <f>IF(ProjectsDB[[#This Row],[Item Type]]="Straight Plug-In",_xlfn.TEXTJOIN("-",TRUE,M5372&amp;"-"&amp;_xlfn.LET(_xlpm.txt,ProjectsDB[[#This Row],[Assembly]],_xlpm.pos,FIND("SP",_xlpm.txt),_xlpm.pre,LEFT(_xlpm.txt,_xlpm.pos-1),IF(RIGHT(_xlpm.pre,3)="123","3PL",IF(RIGHT(_xlpm.pre,2)="12","2PL",IF(RIGHT(_xlpm.pre,1)="1","1PL","3PL")))),N5372,O5372,P5372,Q5372&amp;"W",R5372),_xlfn.TEXTJOIN("-",TRUE,M5372,N5372,O5372,P5372,Q5372&amp;"W",R5372))</f>
        <v>Flange Straight-CU-Tin-Epoxy-5W-1</v>
      </c>
      <c r="T5372" s="14" t="str">
        <f>IF(COUNTIF(Cycletime[Element Desc.],ProjectsDB[[#This Row],[Element Desc.]])&gt;0,"Found","Not Found")</f>
        <v>Found</v>
      </c>
    </row>
    <row r="5373" spans="2:20" x14ac:dyDescent="0.25">
      <c r="B5373" s="8" t="s">
        <v>10832</v>
      </c>
      <c r="C5373" s="9" t="s">
        <v>10811</v>
      </c>
      <c r="D5373" s="9" t="s">
        <v>10812</v>
      </c>
      <c r="E5373" s="10">
        <v>3</v>
      </c>
      <c r="F5373" s="9" t="s">
        <v>10809</v>
      </c>
      <c r="G5373" s="15" t="s">
        <v>6755</v>
      </c>
      <c r="H5373" s="11"/>
      <c r="I5373" s="12">
        <v>3000</v>
      </c>
      <c r="J5373" s="12"/>
      <c r="K5373" s="12"/>
      <c r="L5373" s="12">
        <f t="array" ref="L5373">IFERROR(LOOKUP(2^15,SEARCH({"40A","63A","80A","100A","125A","160A","200A","250A","400A","630A","800A","1000A","1250A","1600A","2000A","2500A","3200A","4000A","5000A","6300A"},UPPER(D5373)),{40,63,80,100,125,160,200,250,400,630,800,1000,1250,1600,2000,2500,3200,4000,5000,6300}),0)</f>
        <v>1250</v>
      </c>
      <c r="M5373" s="9" t="str">
        <f t="shared" si="416"/>
        <v>Straight Plug-In</v>
      </c>
      <c r="N5373" s="9" t="str">
        <f t="shared" si="417"/>
        <v>CU</v>
      </c>
      <c r="O5373" s="13" t="str">
        <f t="shared" si="418"/>
        <v>Tin</v>
      </c>
      <c r="P5373" s="9" t="str">
        <f t="shared" si="419"/>
        <v>Epoxy</v>
      </c>
      <c r="Q5373" s="9" t="str">
        <f t="shared" si="420"/>
        <v>5</v>
      </c>
      <c r="R53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73" s="14" t="str">
        <f>IF(ProjectsDB[[#This Row],[Item Type]]="Straight Plug-In",_xlfn.TEXTJOIN("-",TRUE,M5373&amp;"-"&amp;_xlfn.LET(_xlpm.txt,ProjectsDB[[#This Row],[Assembly]],_xlpm.pos,FIND("SP",_xlpm.txt),_xlpm.pre,LEFT(_xlpm.txt,_xlpm.pos-1),IF(RIGHT(_xlpm.pre,3)="123","3PL",IF(RIGHT(_xlpm.pre,2)="12","2PL",IF(RIGHT(_xlpm.pre,1)="1","1PL","3PL")))),N5373,O5373,P5373,Q5373&amp;"W",R5373),_xlfn.TEXTJOIN("-",TRUE,M5373,N5373,O5373,P5373,Q5373&amp;"W",R5373))</f>
        <v>Straight Plug-In-3PL-CU-Tin-Epoxy-5W-1</v>
      </c>
      <c r="T5373" s="14" t="str">
        <f>IF(COUNTIF(Cycletime[Element Desc.],ProjectsDB[[#This Row],[Element Desc.]])&gt;0,"Found","Not Found")</f>
        <v>Found</v>
      </c>
    </row>
    <row r="5374" spans="2:20" x14ac:dyDescent="0.25">
      <c r="B5374" s="8" t="s">
        <v>10833</v>
      </c>
      <c r="C5374" s="9" t="s">
        <v>10807</v>
      </c>
      <c r="D5374" s="9" t="s">
        <v>10808</v>
      </c>
      <c r="E5374" s="10">
        <v>1</v>
      </c>
      <c r="F5374" s="9" t="s">
        <v>10809</v>
      </c>
      <c r="G5374" s="15" t="s">
        <v>6755</v>
      </c>
      <c r="H5374" s="11"/>
      <c r="I5374" s="12">
        <v>425</v>
      </c>
      <c r="J5374" s="12"/>
      <c r="K5374" s="12"/>
      <c r="L5374" s="12">
        <f t="array" ref="L5374">IFERROR(LOOKUP(2^15,SEARCH({"40A","63A","80A","100A","125A","160A","200A","250A","400A","630A","800A","1000A","1250A","1600A","2000A","2500A","3200A","4000A","5000A","6300A"},UPPER(D5374)),{40,63,80,100,125,160,200,250,400,630,800,1000,1250,1600,2000,2500,3200,4000,5000,6300}),0)</f>
        <v>1250</v>
      </c>
      <c r="M5374" s="9" t="str">
        <f t="shared" si="416"/>
        <v>Flange Straight</v>
      </c>
      <c r="N5374" s="9" t="str">
        <f t="shared" si="417"/>
        <v>CU</v>
      </c>
      <c r="O5374" s="13" t="str">
        <f t="shared" si="418"/>
        <v>Tin</v>
      </c>
      <c r="P5374" s="9" t="str">
        <f t="shared" si="419"/>
        <v>Epoxy</v>
      </c>
      <c r="Q5374" s="9" t="str">
        <f t="shared" si="420"/>
        <v>5</v>
      </c>
      <c r="R53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74" s="14" t="str">
        <f>IF(ProjectsDB[[#This Row],[Item Type]]="Straight Plug-In",_xlfn.TEXTJOIN("-",TRUE,M5374&amp;"-"&amp;_xlfn.LET(_xlpm.txt,ProjectsDB[[#This Row],[Assembly]],_xlpm.pos,FIND("SP",_xlpm.txt),_xlpm.pre,LEFT(_xlpm.txt,_xlpm.pos-1),IF(RIGHT(_xlpm.pre,3)="123","3PL",IF(RIGHT(_xlpm.pre,2)="12","2PL",IF(RIGHT(_xlpm.pre,1)="1","1PL","3PL")))),N5374,O5374,P5374,Q5374&amp;"W",R5374),_xlfn.TEXTJOIN("-",TRUE,M5374,N5374,O5374,P5374,Q5374&amp;"W",R5374))</f>
        <v>Flange Straight-CU-Tin-Epoxy-5W-1</v>
      </c>
      <c r="T5374" s="14" t="str">
        <f>IF(COUNTIF(Cycletime[Element Desc.],ProjectsDB[[#This Row],[Element Desc.]])&gt;0,"Found","Not Found")</f>
        <v>Found</v>
      </c>
    </row>
    <row r="5375" spans="2:20" x14ac:dyDescent="0.25">
      <c r="B5375" s="8" t="s">
        <v>10834</v>
      </c>
      <c r="C5375" s="9" t="s">
        <v>10823</v>
      </c>
      <c r="D5375" s="9" t="s">
        <v>10824</v>
      </c>
      <c r="E5375" s="10">
        <v>3</v>
      </c>
      <c r="F5375" s="9" t="s">
        <v>10809</v>
      </c>
      <c r="G5375" s="15" t="s">
        <v>6755</v>
      </c>
      <c r="H5375" s="11"/>
      <c r="I5375" s="12">
        <v>3000</v>
      </c>
      <c r="J5375" s="12"/>
      <c r="K5375" s="12"/>
      <c r="L5375" s="12">
        <f t="array" ref="L5375">IFERROR(LOOKUP(2^15,SEARCH({"40A","63A","80A","100A","125A","160A","200A","250A","400A","630A","800A","1000A","1250A","1600A","2000A","2500A","3200A","4000A","5000A","6300A"},UPPER(D5375)),{40,63,80,100,125,160,200,250,400,630,800,1000,1250,1600,2000,2500,3200,4000,5000,6300}),0)</f>
        <v>1250</v>
      </c>
      <c r="M5375" s="9" t="str">
        <f t="shared" si="416"/>
        <v>Straight Feeder</v>
      </c>
      <c r="N5375" s="9" t="str">
        <f t="shared" si="417"/>
        <v>CU</v>
      </c>
      <c r="O5375" s="13" t="str">
        <f t="shared" si="418"/>
        <v>Tin</v>
      </c>
      <c r="P5375" s="9" t="str">
        <f t="shared" si="419"/>
        <v>Epoxy</v>
      </c>
      <c r="Q5375" s="9" t="str">
        <f t="shared" si="420"/>
        <v>5</v>
      </c>
      <c r="R53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75" s="14" t="str">
        <f>IF(ProjectsDB[[#This Row],[Item Type]]="Straight Plug-In",_xlfn.TEXTJOIN("-",TRUE,M5375&amp;"-"&amp;_xlfn.LET(_xlpm.txt,ProjectsDB[[#This Row],[Assembly]],_xlpm.pos,FIND("SP",_xlpm.txt),_xlpm.pre,LEFT(_xlpm.txt,_xlpm.pos-1),IF(RIGHT(_xlpm.pre,3)="123","3PL",IF(RIGHT(_xlpm.pre,2)="12","2PL",IF(RIGHT(_xlpm.pre,1)="1","1PL","3PL")))),N5375,O5375,P5375,Q5375&amp;"W",R5375),_xlfn.TEXTJOIN("-",TRUE,M5375,N5375,O5375,P5375,Q5375&amp;"W",R5375))</f>
        <v>Straight Feeder-CU-Tin-Epoxy-5W-1</v>
      </c>
      <c r="T5375" s="14" t="str">
        <f>IF(COUNTIF(Cycletime[Element Desc.],ProjectsDB[[#This Row],[Element Desc.]])&gt;0,"Found","Not Found")</f>
        <v>Found</v>
      </c>
    </row>
    <row r="5376" spans="2:20" x14ac:dyDescent="0.25">
      <c r="B5376" s="8" t="s">
        <v>10835</v>
      </c>
      <c r="C5376" s="9" t="s">
        <v>10814</v>
      </c>
      <c r="D5376" s="9" t="s">
        <v>10815</v>
      </c>
      <c r="E5376" s="10">
        <v>1</v>
      </c>
      <c r="F5376" s="9" t="s">
        <v>10809</v>
      </c>
      <c r="G5376" s="15" t="s">
        <v>6755</v>
      </c>
      <c r="H5376" s="11"/>
      <c r="I5376" s="12">
        <v>2000</v>
      </c>
      <c r="J5376" s="12"/>
      <c r="K5376" s="12"/>
      <c r="L5376" s="12">
        <f t="array" ref="L5376">IFERROR(LOOKUP(2^15,SEARCH({"40A","63A","80A","100A","125A","160A","200A","250A","400A","630A","800A","1000A","1250A","1600A","2000A","2500A","3200A","4000A","5000A","6300A"},UPPER(D5376)),{40,63,80,100,125,160,200,250,400,630,800,1000,1250,1600,2000,2500,3200,4000,5000,6300}),0)</f>
        <v>1250</v>
      </c>
      <c r="M5376" s="9" t="str">
        <f t="shared" si="416"/>
        <v>Straight Plug-In</v>
      </c>
      <c r="N5376" s="9" t="str">
        <f t="shared" si="417"/>
        <v>CU</v>
      </c>
      <c r="O5376" s="13" t="str">
        <f t="shared" si="418"/>
        <v>Tin</v>
      </c>
      <c r="P5376" s="9" t="str">
        <f t="shared" si="419"/>
        <v>Epoxy</v>
      </c>
      <c r="Q5376" s="9" t="str">
        <f t="shared" si="420"/>
        <v>5</v>
      </c>
      <c r="R53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76" s="14" t="str">
        <f>IF(ProjectsDB[[#This Row],[Item Type]]="Straight Plug-In",_xlfn.TEXTJOIN("-",TRUE,M5376&amp;"-"&amp;_xlfn.LET(_xlpm.txt,ProjectsDB[[#This Row],[Assembly]],_xlpm.pos,FIND("SP",_xlpm.txt),_xlpm.pre,LEFT(_xlpm.txt,_xlpm.pos-1),IF(RIGHT(_xlpm.pre,3)="123","3PL",IF(RIGHT(_xlpm.pre,2)="12","2PL",IF(RIGHT(_xlpm.pre,1)="1","1PL","3PL")))),N5376,O5376,P5376,Q5376&amp;"W",R5376),_xlfn.TEXTJOIN("-",TRUE,M5376,N5376,O5376,P5376,Q5376&amp;"W",R5376))</f>
        <v>Straight Plug-In-2PL-CU-Tin-Epoxy-5W-1</v>
      </c>
      <c r="T5376" s="14" t="str">
        <f>IF(COUNTIF(Cycletime[Element Desc.],ProjectsDB[[#This Row],[Element Desc.]])&gt;0,"Found","Not Found")</f>
        <v>Found</v>
      </c>
    </row>
    <row r="5377" spans="2:20" x14ac:dyDescent="0.25">
      <c r="B5377" s="8" t="s">
        <v>10836</v>
      </c>
      <c r="C5377" s="9" t="s">
        <v>10817</v>
      </c>
      <c r="D5377" s="9" t="s">
        <v>10818</v>
      </c>
      <c r="E5377" s="10">
        <v>6</v>
      </c>
      <c r="F5377" s="9" t="s">
        <v>10809</v>
      </c>
      <c r="G5377" s="15" t="s">
        <v>6755</v>
      </c>
      <c r="H5377" s="11"/>
      <c r="I5377" s="12">
        <v>2000</v>
      </c>
      <c r="J5377" s="12"/>
      <c r="K5377" s="12"/>
      <c r="L5377" s="12">
        <f t="array" ref="L5377">IFERROR(LOOKUP(2^15,SEARCH({"40A","63A","80A","100A","125A","160A","200A","250A","400A","630A","800A","1000A","1250A","1600A","2000A","2500A","3200A","4000A","5000A","6300A"},UPPER(D5377)),{40,63,80,100,125,160,200,250,400,630,800,1000,1250,1600,2000,2500,3200,4000,5000,6300}),0)</f>
        <v>1250</v>
      </c>
      <c r="M5377" s="9" t="str">
        <f t="shared" si="416"/>
        <v>Straight Feeder</v>
      </c>
      <c r="N5377" s="9" t="str">
        <f t="shared" si="417"/>
        <v>CU</v>
      </c>
      <c r="O5377" s="13" t="str">
        <f t="shared" si="418"/>
        <v>Tin</v>
      </c>
      <c r="P5377" s="9" t="str">
        <f t="shared" si="419"/>
        <v>Epoxy</v>
      </c>
      <c r="Q5377" s="9" t="str">
        <f t="shared" si="420"/>
        <v>5</v>
      </c>
      <c r="R53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77" s="14" t="str">
        <f>IF(ProjectsDB[[#This Row],[Item Type]]="Straight Plug-In",_xlfn.TEXTJOIN("-",TRUE,M5377&amp;"-"&amp;_xlfn.LET(_xlpm.txt,ProjectsDB[[#This Row],[Assembly]],_xlpm.pos,FIND("SP",_xlpm.txt),_xlpm.pre,LEFT(_xlpm.txt,_xlpm.pos-1),IF(RIGHT(_xlpm.pre,3)="123","3PL",IF(RIGHT(_xlpm.pre,2)="12","2PL",IF(RIGHT(_xlpm.pre,1)="1","1PL","3PL")))),N5377,O5377,P5377,Q5377&amp;"W",R5377),_xlfn.TEXTJOIN("-",TRUE,M5377,N5377,O5377,P5377,Q5377&amp;"W",R5377))</f>
        <v>Straight Feeder-CU-Tin-Epoxy-5W-1</v>
      </c>
      <c r="T5377" s="14" t="str">
        <f>IF(COUNTIF(Cycletime[Element Desc.],ProjectsDB[[#This Row],[Element Desc.]])&gt;0,"Found","Not Found")</f>
        <v>Found</v>
      </c>
    </row>
    <row r="5378" spans="2:20" x14ac:dyDescent="0.25">
      <c r="B5378" s="8" t="s">
        <v>10837</v>
      </c>
      <c r="C5378" s="9" t="s">
        <v>10820</v>
      </c>
      <c r="D5378" s="9" t="s">
        <v>10821</v>
      </c>
      <c r="E5378" s="10">
        <v>11</v>
      </c>
      <c r="F5378" s="9" t="s">
        <v>10809</v>
      </c>
      <c r="G5378" s="23" t="s">
        <v>6755</v>
      </c>
      <c r="H5378" s="11"/>
      <c r="I5378" s="12"/>
      <c r="J5378" s="12"/>
      <c r="K5378" s="12"/>
      <c r="L5378" s="12">
        <f t="array" ref="L5378">IFERROR(LOOKUP(2^15,SEARCH({"40A","63A","80A","100A","125A","160A","200A","250A","400A","630A","800A","1000A","1250A","1600A","2000A","2500A","3200A","4000A","5000A","6300A"},UPPER(D5378)),{40,63,80,100,125,160,200,250,400,630,800,1000,1250,1600,2000,2500,3200,4000,5000,6300}),0)</f>
        <v>1250</v>
      </c>
      <c r="M5378" s="9" t="str">
        <f t="shared" si="416"/>
        <v>Joint Pack</v>
      </c>
      <c r="N5378" s="9" t="str">
        <f t="shared" si="417"/>
        <v>CU</v>
      </c>
      <c r="O5378" s="13" t="str">
        <f t="shared" si="418"/>
        <v>Tin</v>
      </c>
      <c r="P5378" s="9" t="str">
        <f t="shared" si="419"/>
        <v>None</v>
      </c>
      <c r="Q5378" s="9" t="str">
        <f t="shared" si="420"/>
        <v>5</v>
      </c>
      <c r="R53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78" s="14" t="str">
        <f>IF(ProjectsDB[[#This Row],[Item Type]]="Straight Plug-In",_xlfn.TEXTJOIN("-",TRUE,M5378&amp;"-"&amp;_xlfn.LET(_xlpm.txt,ProjectsDB[[#This Row],[Assembly]],_xlpm.pos,FIND("SP",_xlpm.txt),_xlpm.pre,LEFT(_xlpm.txt,_xlpm.pos-1),IF(RIGHT(_xlpm.pre,3)="123","3PL",IF(RIGHT(_xlpm.pre,2)="12","2PL",IF(RIGHT(_xlpm.pre,1)="1","1PL","3PL")))),N5378,O5378,P5378,Q5378&amp;"W",R5378),_xlfn.TEXTJOIN("-",TRUE,M5378,N5378,O5378,P5378,Q5378&amp;"W",R5378))</f>
        <v>Joint Pack-CU-Tin-None-5W-1</v>
      </c>
      <c r="T5378" s="14" t="str">
        <f>IF(COUNTIF(Cycletime[Element Desc.],ProjectsDB[[#This Row],[Element Desc.]])&gt;0,"Found","Not Found")</f>
        <v>Found</v>
      </c>
    </row>
    <row r="5379" spans="2:20" x14ac:dyDescent="0.25">
      <c r="B5379" s="8" t="s">
        <v>10838</v>
      </c>
      <c r="C5379" s="9" t="s">
        <v>6993</v>
      </c>
      <c r="D5379" s="9" t="s">
        <v>6994</v>
      </c>
      <c r="E5379" s="10">
        <v>23</v>
      </c>
      <c r="F5379" s="9" t="s">
        <v>10839</v>
      </c>
      <c r="G5379" s="15" t="s">
        <v>73</v>
      </c>
      <c r="H5379" s="11"/>
      <c r="I5379" s="12"/>
      <c r="J5379" s="12"/>
      <c r="K5379" s="12"/>
      <c r="L5379" s="12">
        <f t="array" ref="L5379">IFERROR(LOOKUP(2^15,SEARCH({"40A","63A","80A","100A","125A","160A","200A","250A","400A","630A","800A","1000A","1250A","1600A","2000A","2500A","3200A","4000A","5000A","6300A"},UPPER(D5379)),{40,63,80,100,125,160,200,250,400,630,800,1000,1250,1600,2000,2500,3200,4000,5000,6300}),0)</f>
        <v>400</v>
      </c>
      <c r="M5379" s="9" t="str">
        <f t="shared" si="416"/>
        <v>Tap-Off Unit</v>
      </c>
      <c r="N5379" s="9" t="str">
        <f t="shared" si="417"/>
        <v>SH</v>
      </c>
      <c r="O5379" s="13" t="str">
        <f t="shared" si="418"/>
        <v>None</v>
      </c>
      <c r="P5379" s="9" t="str">
        <f t="shared" si="419"/>
        <v>None</v>
      </c>
      <c r="Q5379" s="9" t="str">
        <f t="shared" si="420"/>
        <v>0</v>
      </c>
      <c r="R53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379" s="14" t="str">
        <f>IF(ProjectsDB[[#This Row],[Item Type]]="Straight Plug-In",_xlfn.TEXTJOIN("-",TRUE,M5379&amp;"-"&amp;_xlfn.LET(_xlpm.txt,ProjectsDB[[#This Row],[Assembly]],_xlpm.pos,FIND("SP",_xlpm.txt),_xlpm.pre,LEFT(_xlpm.txt,_xlpm.pos-1),IF(RIGHT(_xlpm.pre,3)="123","3PL",IF(RIGHT(_xlpm.pre,2)="12","2PL",IF(RIGHT(_xlpm.pre,1)="1","1PL","3PL")))),N5379,O5379,P5379,Q5379&amp;"W",R5379),_xlfn.TEXTJOIN("-",TRUE,M5379,N5379,O5379,P5379,Q5379&amp;"W",R5379))</f>
        <v>Tap-Off Unit-SH-None-None-0W-0</v>
      </c>
      <c r="T5379" s="14" t="str">
        <f>IF(COUNTIF(Cycletime[Element Desc.],ProjectsDB[[#This Row],[Element Desc.]])&gt;0,"Found","Not Found")</f>
        <v>Found</v>
      </c>
    </row>
    <row r="5380" spans="2:20" x14ac:dyDescent="0.25">
      <c r="B5380" s="8" t="s">
        <v>10840</v>
      </c>
      <c r="C5380" s="9" t="s">
        <v>6997</v>
      </c>
      <c r="D5380" s="9" t="s">
        <v>6998</v>
      </c>
      <c r="E5380" s="10">
        <v>6</v>
      </c>
      <c r="F5380" s="9" t="s">
        <v>10839</v>
      </c>
      <c r="G5380" s="23" t="s">
        <v>73</v>
      </c>
      <c r="H5380" s="11"/>
      <c r="I5380" s="12"/>
      <c r="J5380" s="12"/>
      <c r="K5380" s="12"/>
      <c r="L5380" s="12">
        <f t="array" ref="L5380">IFERROR(LOOKUP(2^15,SEARCH({"40A","63A","80A","100A","125A","160A","200A","250A","400A","630A","800A","1000A","1250A","1600A","2000A","2500A","3200A","4000A","5000A","6300A"},UPPER(D5380)),{40,63,80,100,125,160,200,250,400,630,800,1000,1250,1600,2000,2500,3200,4000,5000,6300}),0)</f>
        <v>630</v>
      </c>
      <c r="M5380" s="9" t="str">
        <f t="shared" ref="M5380:M5443" si="421">_xlfn.LET(_xlpm.d,UPPER(TRIM(SUBSTITUTE(SUBSTITUTE(D5380,CHAR(160),"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Tap-Off Unit</v>
      </c>
      <c r="N5380" s="9" t="str">
        <f t="shared" ref="N5380:N5443" si="422">IF(ISNUMBER(SEARCH("CU",D5380)),"CU",IF(ISNUMBER(SEARCH("AL",D5380)),"AL",IF(ISNUMBER(SEARCH("Copper",D5380)),"CU","SH")))</f>
        <v>SH</v>
      </c>
      <c r="O5380" s="13" t="str">
        <f t="shared" ref="O5380:O5443" si="423">IF(ISNUMBER(SEARCH("Silver",D5380)),"Silver",IF(ISNUMBER(SEARCH("Tin",D5380)),"Tin","None"))</f>
        <v>None</v>
      </c>
      <c r="P5380" s="9" t="str">
        <f t="shared" ref="P5380:P5443" si="424">IF(ISNUMBER(SEARCH("Epoxy",D5380)),"Epoxy",IF(ISNUMBER(SEARCH("PET",D5380)),"PET","None"))</f>
        <v>None</v>
      </c>
      <c r="Q5380" s="9" t="str">
        <f t="shared" ref="Q5380:Q5443" si="425">IF(ISNUMBER(SEARCH("3-Wire",D5380)),"3",IF(ISNUMBER(SEARCH("4-Wire",D5380)),"4",IF(ISNUMBER(SEARCH("5-Wire",D5380)),"5",IF(ISNUMBER(SEARCH("6-Wire",D5380)),"6","0"))))</f>
        <v>0</v>
      </c>
      <c r="R53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380" s="14" t="str">
        <f>IF(ProjectsDB[[#This Row],[Item Type]]="Straight Plug-In",_xlfn.TEXTJOIN("-",TRUE,M5380&amp;"-"&amp;_xlfn.LET(_xlpm.txt,ProjectsDB[[#This Row],[Assembly]],_xlpm.pos,FIND("SP",_xlpm.txt),_xlpm.pre,LEFT(_xlpm.txt,_xlpm.pos-1),IF(RIGHT(_xlpm.pre,3)="123","3PL",IF(RIGHT(_xlpm.pre,2)="12","2PL",IF(RIGHT(_xlpm.pre,1)="1","1PL","3PL")))),N5380,O5380,P5380,Q5380&amp;"W",R5380),_xlfn.TEXTJOIN("-",TRUE,M5380,N5380,O5380,P5380,Q5380&amp;"W",R5380))</f>
        <v>Tap-Off Unit-SH-None-None-0W-0</v>
      </c>
      <c r="T5380" s="14" t="str">
        <f>IF(COUNTIF(Cycletime[Element Desc.],ProjectsDB[[#This Row],[Element Desc.]])&gt;0,"Found","Not Found")</f>
        <v>Found</v>
      </c>
    </row>
    <row r="5381" spans="2:20" x14ac:dyDescent="0.25">
      <c r="B5381" s="8" t="s">
        <v>10841</v>
      </c>
      <c r="C5381" s="9" t="s">
        <v>10842</v>
      </c>
      <c r="D5381" s="9" t="s">
        <v>10843</v>
      </c>
      <c r="E5381" s="10">
        <v>1</v>
      </c>
      <c r="F5381" s="9" t="s">
        <v>7193</v>
      </c>
      <c r="G5381" s="15" t="s">
        <v>6755</v>
      </c>
      <c r="H5381" s="11"/>
      <c r="I5381" s="12">
        <v>1900</v>
      </c>
      <c r="J5381" s="12"/>
      <c r="K5381" s="12"/>
      <c r="L5381" s="12">
        <f t="array" ref="L5381">IFERROR(LOOKUP(2^15,SEARCH({"40A","63A","80A","100A","125A","160A","200A","250A","400A","630A","800A","1000A","1250A","1600A","2000A","2500A","3200A","4000A","5000A","6300A"},UPPER(D5381)),{40,63,80,100,125,160,200,250,400,630,800,1000,1250,1600,2000,2500,3200,4000,5000,6300}),0)</f>
        <v>2000</v>
      </c>
      <c r="M5381" s="9" t="str">
        <f t="shared" si="421"/>
        <v>Straight Feeder</v>
      </c>
      <c r="N5381" s="9" t="str">
        <f t="shared" si="422"/>
        <v>AL</v>
      </c>
      <c r="O5381" s="13" t="str">
        <f t="shared" si="423"/>
        <v>Silver</v>
      </c>
      <c r="P5381" s="9" t="str">
        <f t="shared" si="424"/>
        <v>PET</v>
      </c>
      <c r="Q5381" s="9" t="str">
        <f t="shared" si="425"/>
        <v>5</v>
      </c>
      <c r="R53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81" s="14" t="str">
        <f>IF(ProjectsDB[[#This Row],[Item Type]]="Straight Plug-In",_xlfn.TEXTJOIN("-",TRUE,M5381&amp;"-"&amp;_xlfn.LET(_xlpm.txt,ProjectsDB[[#This Row],[Assembly]],_xlpm.pos,FIND("SP",_xlpm.txt),_xlpm.pre,LEFT(_xlpm.txt,_xlpm.pos-1),IF(RIGHT(_xlpm.pre,3)="123","3PL",IF(RIGHT(_xlpm.pre,2)="12","2PL",IF(RIGHT(_xlpm.pre,1)="1","1PL","3PL")))),N5381,O5381,P5381,Q5381&amp;"W",R5381),_xlfn.TEXTJOIN("-",TRUE,M5381,N5381,O5381,P5381,Q5381&amp;"W",R5381))</f>
        <v>Straight Feeder-AL-Silver-PET-5W-1</v>
      </c>
      <c r="T5381" s="14" t="str">
        <f>IF(COUNTIF(Cycletime[Element Desc.],ProjectsDB[[#This Row],[Element Desc.]])&gt;0,"Found","Not Found")</f>
        <v>Found</v>
      </c>
    </row>
    <row r="5382" spans="2:20" x14ac:dyDescent="0.25">
      <c r="B5382" s="8" t="s">
        <v>10844</v>
      </c>
      <c r="C5382" s="9" t="s">
        <v>10845</v>
      </c>
      <c r="D5382" s="9" t="s">
        <v>10846</v>
      </c>
      <c r="E5382" s="10">
        <v>2</v>
      </c>
      <c r="F5382" s="9" t="s">
        <v>7193</v>
      </c>
      <c r="G5382" s="15" t="s">
        <v>6755</v>
      </c>
      <c r="H5382" s="11"/>
      <c r="I5382" s="12">
        <v>1600</v>
      </c>
      <c r="J5382" s="12"/>
      <c r="K5382" s="12"/>
      <c r="L5382" s="12">
        <f t="array" ref="L5382">IFERROR(LOOKUP(2^15,SEARCH({"40A","63A","80A","100A","125A","160A","200A","250A","400A","630A","800A","1000A","1250A","1600A","2000A","2500A","3200A","4000A","5000A","6300A"},UPPER(D5382)),{40,63,80,100,125,160,200,250,400,630,800,1000,1250,1600,2000,2500,3200,4000,5000,6300}),0)</f>
        <v>2000</v>
      </c>
      <c r="M5382" s="9" t="str">
        <f t="shared" si="421"/>
        <v>Straight Feeder</v>
      </c>
      <c r="N5382" s="9" t="str">
        <f t="shared" si="422"/>
        <v>AL</v>
      </c>
      <c r="O5382" s="13" t="str">
        <f t="shared" si="423"/>
        <v>Silver</v>
      </c>
      <c r="P5382" s="9" t="str">
        <f t="shared" si="424"/>
        <v>PET</v>
      </c>
      <c r="Q5382" s="9" t="str">
        <f t="shared" si="425"/>
        <v>5</v>
      </c>
      <c r="R53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82" s="14" t="str">
        <f>IF(ProjectsDB[[#This Row],[Item Type]]="Straight Plug-In",_xlfn.TEXTJOIN("-",TRUE,M5382&amp;"-"&amp;_xlfn.LET(_xlpm.txt,ProjectsDB[[#This Row],[Assembly]],_xlpm.pos,FIND("SP",_xlpm.txt),_xlpm.pre,LEFT(_xlpm.txt,_xlpm.pos-1),IF(RIGHT(_xlpm.pre,3)="123","3PL",IF(RIGHT(_xlpm.pre,2)="12","2PL",IF(RIGHT(_xlpm.pre,1)="1","1PL","3PL")))),N5382,O5382,P5382,Q5382&amp;"W",R5382),_xlfn.TEXTJOIN("-",TRUE,M5382,N5382,O5382,P5382,Q5382&amp;"W",R5382))</f>
        <v>Straight Feeder-AL-Silver-PET-5W-1</v>
      </c>
      <c r="T5382" s="14" t="str">
        <f>IF(COUNTIF(Cycletime[Element Desc.],ProjectsDB[[#This Row],[Element Desc.]])&gt;0,"Found","Not Found")</f>
        <v>Found</v>
      </c>
    </row>
    <row r="5383" spans="2:20" x14ac:dyDescent="0.25">
      <c r="B5383" s="8" t="s">
        <v>10847</v>
      </c>
      <c r="C5383" s="9" t="s">
        <v>1463</v>
      </c>
      <c r="D5383" s="9" t="s">
        <v>1464</v>
      </c>
      <c r="E5383" s="10">
        <v>1</v>
      </c>
      <c r="F5383" s="9" t="s">
        <v>7193</v>
      </c>
      <c r="G5383" s="15" t="s">
        <v>6755</v>
      </c>
      <c r="H5383" s="11"/>
      <c r="I5383" s="12">
        <v>3000</v>
      </c>
      <c r="J5383" s="12"/>
      <c r="K5383" s="12"/>
      <c r="L5383" s="12">
        <f t="array" ref="L5383">IFERROR(LOOKUP(2^15,SEARCH({"40A","63A","80A","100A","125A","160A","200A","250A","400A","630A","800A","1000A","1250A","1600A","2000A","2500A","3200A","4000A","5000A","6300A"},UPPER(D5383)),{40,63,80,100,125,160,200,250,400,630,800,1000,1250,1600,2000,2500,3200,4000,5000,6300}),0)</f>
        <v>2000</v>
      </c>
      <c r="M5383" s="9" t="str">
        <f t="shared" si="421"/>
        <v>Straight Feeder</v>
      </c>
      <c r="N5383" s="9" t="str">
        <f t="shared" si="422"/>
        <v>AL</v>
      </c>
      <c r="O5383" s="13" t="str">
        <f t="shared" si="423"/>
        <v>Silver</v>
      </c>
      <c r="P5383" s="9" t="str">
        <f t="shared" si="424"/>
        <v>PET</v>
      </c>
      <c r="Q5383" s="9" t="str">
        <f t="shared" si="425"/>
        <v>5</v>
      </c>
      <c r="R53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83" s="14" t="str">
        <f>IF(ProjectsDB[[#This Row],[Item Type]]="Straight Plug-In",_xlfn.TEXTJOIN("-",TRUE,M5383&amp;"-"&amp;_xlfn.LET(_xlpm.txt,ProjectsDB[[#This Row],[Assembly]],_xlpm.pos,FIND("SP",_xlpm.txt),_xlpm.pre,LEFT(_xlpm.txt,_xlpm.pos-1),IF(RIGHT(_xlpm.pre,3)="123","3PL",IF(RIGHT(_xlpm.pre,2)="12","2PL",IF(RIGHT(_xlpm.pre,1)="1","1PL","3PL")))),N5383,O5383,P5383,Q5383&amp;"W",R5383),_xlfn.TEXTJOIN("-",TRUE,M5383,N5383,O5383,P5383,Q5383&amp;"W",R5383))</f>
        <v>Straight Feeder-AL-Silver-PET-5W-1</v>
      </c>
      <c r="T5383" s="14" t="str">
        <f>IF(COUNTIF(Cycletime[Element Desc.],ProjectsDB[[#This Row],[Element Desc.]])&gt;0,"Found","Not Found")</f>
        <v>Found</v>
      </c>
    </row>
    <row r="5384" spans="2:20" x14ac:dyDescent="0.25">
      <c r="B5384" s="8" t="s">
        <v>10848</v>
      </c>
      <c r="C5384" s="9" t="s">
        <v>1364</v>
      </c>
      <c r="D5384" s="9" t="s">
        <v>1365</v>
      </c>
      <c r="E5384" s="10">
        <v>11</v>
      </c>
      <c r="F5384" s="9" t="s">
        <v>7193</v>
      </c>
      <c r="G5384" s="15" t="s">
        <v>6755</v>
      </c>
      <c r="H5384" s="11"/>
      <c r="I5384" s="12">
        <v>1700</v>
      </c>
      <c r="J5384" s="12"/>
      <c r="K5384" s="12"/>
      <c r="L5384" s="12">
        <f t="array" ref="L5384">IFERROR(LOOKUP(2^15,SEARCH({"40A","63A","80A","100A","125A","160A","200A","250A","400A","630A","800A","1000A","1250A","1600A","2000A","2500A","3200A","4000A","5000A","6300A"},UPPER(D5384)),{40,63,80,100,125,160,200,250,400,630,800,1000,1250,1600,2000,2500,3200,4000,5000,6300}),0)</f>
        <v>2000</v>
      </c>
      <c r="M5384" s="9" t="str">
        <f t="shared" si="421"/>
        <v>Straight Feeder</v>
      </c>
      <c r="N5384" s="9" t="str">
        <f t="shared" si="422"/>
        <v>AL</v>
      </c>
      <c r="O5384" s="13" t="str">
        <f t="shared" si="423"/>
        <v>Silver</v>
      </c>
      <c r="P5384" s="9" t="str">
        <f t="shared" si="424"/>
        <v>PET</v>
      </c>
      <c r="Q5384" s="9" t="str">
        <f t="shared" si="425"/>
        <v>5</v>
      </c>
      <c r="R53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84" s="14" t="str">
        <f>IF(ProjectsDB[[#This Row],[Item Type]]="Straight Plug-In",_xlfn.TEXTJOIN("-",TRUE,M5384&amp;"-"&amp;_xlfn.LET(_xlpm.txt,ProjectsDB[[#This Row],[Assembly]],_xlpm.pos,FIND("SP",_xlpm.txt),_xlpm.pre,LEFT(_xlpm.txt,_xlpm.pos-1),IF(RIGHT(_xlpm.pre,3)="123","3PL",IF(RIGHT(_xlpm.pre,2)="12","2PL",IF(RIGHT(_xlpm.pre,1)="1","1PL","3PL")))),N5384,O5384,P5384,Q5384&amp;"W",R5384),_xlfn.TEXTJOIN("-",TRUE,M5384,N5384,O5384,P5384,Q5384&amp;"W",R5384))</f>
        <v>Straight Feeder-AL-Silver-PET-5W-1</v>
      </c>
      <c r="T5384" s="14" t="str">
        <f>IF(COUNTIF(Cycletime[Element Desc.],ProjectsDB[[#This Row],[Element Desc.]])&gt;0,"Found","Not Found")</f>
        <v>Found</v>
      </c>
    </row>
    <row r="5385" spans="2:20" x14ac:dyDescent="0.25">
      <c r="B5385" s="8" t="s">
        <v>10849</v>
      </c>
      <c r="C5385" s="9" t="s">
        <v>10850</v>
      </c>
      <c r="D5385" s="9" t="s">
        <v>10851</v>
      </c>
      <c r="E5385" s="10">
        <v>1</v>
      </c>
      <c r="F5385" s="9" t="s">
        <v>7193</v>
      </c>
      <c r="G5385" s="15" t="s">
        <v>6755</v>
      </c>
      <c r="H5385" s="11"/>
      <c r="I5385" s="12">
        <v>2100</v>
      </c>
      <c r="J5385" s="12"/>
      <c r="K5385" s="12"/>
      <c r="L5385" s="12">
        <f t="array" ref="L5385">IFERROR(LOOKUP(2^15,SEARCH({"40A","63A","80A","100A","125A","160A","200A","250A","400A","630A","800A","1000A","1250A","1600A","2000A","2500A","3200A","4000A","5000A","6300A"},UPPER(D5385)),{40,63,80,100,125,160,200,250,400,630,800,1000,1250,1600,2000,2500,3200,4000,5000,6300}),0)</f>
        <v>2000</v>
      </c>
      <c r="M5385" s="9" t="str">
        <f t="shared" si="421"/>
        <v>Straight Feeder</v>
      </c>
      <c r="N5385" s="9" t="str">
        <f t="shared" si="422"/>
        <v>AL</v>
      </c>
      <c r="O5385" s="13" t="str">
        <f t="shared" si="423"/>
        <v>Silver</v>
      </c>
      <c r="P5385" s="9" t="str">
        <f t="shared" si="424"/>
        <v>PET</v>
      </c>
      <c r="Q5385" s="9" t="str">
        <f t="shared" si="425"/>
        <v>5</v>
      </c>
      <c r="R53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85" s="14" t="str">
        <f>IF(ProjectsDB[[#This Row],[Item Type]]="Straight Plug-In",_xlfn.TEXTJOIN("-",TRUE,M5385&amp;"-"&amp;_xlfn.LET(_xlpm.txt,ProjectsDB[[#This Row],[Assembly]],_xlpm.pos,FIND("SP",_xlpm.txt),_xlpm.pre,LEFT(_xlpm.txt,_xlpm.pos-1),IF(RIGHT(_xlpm.pre,3)="123","3PL",IF(RIGHT(_xlpm.pre,2)="12","2PL",IF(RIGHT(_xlpm.pre,1)="1","1PL","3PL")))),N5385,O5385,P5385,Q5385&amp;"W",R5385),_xlfn.TEXTJOIN("-",TRUE,M5385,N5385,O5385,P5385,Q5385&amp;"W",R5385))</f>
        <v>Straight Feeder-AL-Silver-PET-5W-1</v>
      </c>
      <c r="T5385" s="14" t="str">
        <f>IF(COUNTIF(Cycletime[Element Desc.],ProjectsDB[[#This Row],[Element Desc.]])&gt;0,"Found","Not Found")</f>
        <v>Found</v>
      </c>
    </row>
    <row r="5386" spans="2:20" x14ac:dyDescent="0.25">
      <c r="B5386" s="8" t="s">
        <v>10852</v>
      </c>
      <c r="C5386" s="9" t="s">
        <v>1460</v>
      </c>
      <c r="D5386" s="9" t="s">
        <v>1461</v>
      </c>
      <c r="E5386" s="10">
        <v>1</v>
      </c>
      <c r="F5386" s="9" t="s">
        <v>7193</v>
      </c>
      <c r="G5386" s="15" t="s">
        <v>6755</v>
      </c>
      <c r="H5386" s="11"/>
      <c r="I5386" s="12"/>
      <c r="J5386" s="12"/>
      <c r="K5386" s="12"/>
      <c r="L5386" s="12">
        <f t="array" ref="L5386">IFERROR(LOOKUP(2^15,SEARCH({"40A","63A","80A","100A","125A","160A","200A","250A","400A","630A","800A","1000A","1250A","1600A","2000A","2500A","3200A","4000A","5000A","6300A"},UPPER(D5386)),{40,63,80,100,125,160,200,250,400,630,800,1000,1250,1600,2000,2500,3200,4000,5000,6300}),0)</f>
        <v>2000</v>
      </c>
      <c r="M5386" s="9" t="str">
        <f t="shared" si="421"/>
        <v>End Cap</v>
      </c>
      <c r="N5386" s="9" t="str">
        <f t="shared" si="422"/>
        <v>AL</v>
      </c>
      <c r="O5386" s="13" t="str">
        <f t="shared" si="423"/>
        <v>None</v>
      </c>
      <c r="P5386" s="9" t="str">
        <f t="shared" si="424"/>
        <v>None</v>
      </c>
      <c r="Q5386" s="9" t="str">
        <f t="shared" si="425"/>
        <v>0</v>
      </c>
      <c r="R53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86" s="14" t="str">
        <f>IF(ProjectsDB[[#This Row],[Item Type]]="Straight Plug-In",_xlfn.TEXTJOIN("-",TRUE,M5386&amp;"-"&amp;_xlfn.LET(_xlpm.txt,ProjectsDB[[#This Row],[Assembly]],_xlpm.pos,FIND("SP",_xlpm.txt),_xlpm.pre,LEFT(_xlpm.txt,_xlpm.pos-1),IF(RIGHT(_xlpm.pre,3)="123","3PL",IF(RIGHT(_xlpm.pre,2)="12","2PL",IF(RIGHT(_xlpm.pre,1)="1","1PL","3PL")))),N5386,O5386,P5386,Q5386&amp;"W",R5386),_xlfn.TEXTJOIN("-",TRUE,M5386,N5386,O5386,P5386,Q5386&amp;"W",R5386))</f>
        <v>End Cap-AL-None-None-0W-1</v>
      </c>
      <c r="T5386" s="14" t="str">
        <f>IF(COUNTIF(Cycletime[Element Desc.],ProjectsDB[[#This Row],[Element Desc.]])&gt;0,"Found","Not Found")</f>
        <v>Found</v>
      </c>
    </row>
    <row r="5387" spans="2:20" x14ac:dyDescent="0.25">
      <c r="B5387" s="8" t="s">
        <v>10853</v>
      </c>
      <c r="C5387" s="9" t="s">
        <v>1367</v>
      </c>
      <c r="D5387" s="9" t="s">
        <v>1368</v>
      </c>
      <c r="E5387" s="10">
        <v>34</v>
      </c>
      <c r="F5387" s="9" t="s">
        <v>7193</v>
      </c>
      <c r="G5387" s="15" t="s">
        <v>6755</v>
      </c>
      <c r="H5387" s="11"/>
      <c r="I5387" s="12"/>
      <c r="J5387" s="12"/>
      <c r="K5387" s="12"/>
      <c r="L5387" s="12">
        <f t="array" ref="L5387">IFERROR(LOOKUP(2^15,SEARCH({"40A","63A","80A","100A","125A","160A","200A","250A","400A","630A","800A","1000A","1250A","1600A","2000A","2500A","3200A","4000A","5000A","6300A"},UPPER(D5387)),{40,63,80,100,125,160,200,250,400,630,800,1000,1250,1600,2000,2500,3200,4000,5000,6300}),0)</f>
        <v>2000</v>
      </c>
      <c r="M5387" s="9" t="str">
        <f t="shared" si="421"/>
        <v>Joint Pack</v>
      </c>
      <c r="N5387" s="9" t="str">
        <f t="shared" si="422"/>
        <v>AL</v>
      </c>
      <c r="O5387" s="13" t="str">
        <f t="shared" si="423"/>
        <v>Silver</v>
      </c>
      <c r="P5387" s="9" t="str">
        <f t="shared" si="424"/>
        <v>None</v>
      </c>
      <c r="Q5387" s="9" t="str">
        <f t="shared" si="425"/>
        <v>5</v>
      </c>
      <c r="R53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87" s="14" t="str">
        <f>IF(ProjectsDB[[#This Row],[Item Type]]="Straight Plug-In",_xlfn.TEXTJOIN("-",TRUE,M5387&amp;"-"&amp;_xlfn.LET(_xlpm.txt,ProjectsDB[[#This Row],[Assembly]],_xlpm.pos,FIND("SP",_xlpm.txt),_xlpm.pre,LEFT(_xlpm.txt,_xlpm.pos-1),IF(RIGHT(_xlpm.pre,3)="123","3PL",IF(RIGHT(_xlpm.pre,2)="12","2PL",IF(RIGHT(_xlpm.pre,1)="1","1PL","3PL")))),N5387,O5387,P5387,Q5387&amp;"W",R5387),_xlfn.TEXTJOIN("-",TRUE,M5387,N5387,O5387,P5387,Q5387&amp;"W",R5387))</f>
        <v>Joint Pack-AL-Silver-None-5W-1</v>
      </c>
      <c r="T5387" s="14" t="str">
        <f>IF(COUNTIF(Cycletime[Element Desc.],ProjectsDB[[#This Row],[Element Desc.]])&gt;0,"Found","Not Found")</f>
        <v>Found</v>
      </c>
    </row>
    <row r="5388" spans="2:20" x14ac:dyDescent="0.25">
      <c r="B5388" s="8" t="s">
        <v>10854</v>
      </c>
      <c r="C5388" s="9" t="s">
        <v>1370</v>
      </c>
      <c r="D5388" s="9" t="s">
        <v>1371</v>
      </c>
      <c r="E5388" s="10">
        <v>17</v>
      </c>
      <c r="F5388" s="9" t="s">
        <v>7193</v>
      </c>
      <c r="G5388" s="15" t="s">
        <v>6755</v>
      </c>
      <c r="H5388" s="11"/>
      <c r="I5388" s="12">
        <v>100</v>
      </c>
      <c r="J5388" s="12"/>
      <c r="K5388" s="12"/>
      <c r="L5388" s="12">
        <f t="array" ref="L5388">IFERROR(LOOKUP(2^15,SEARCH({"40A","63A","80A","100A","125A","160A","200A","250A","400A","630A","800A","1000A","1250A","1600A","2000A","2500A","3200A","4000A","5000A","6300A"},UPPER(D5388)),{40,63,80,100,125,160,200,250,400,630,800,1000,1250,1600,2000,2500,3200,4000,5000,6300}),0)</f>
        <v>0</v>
      </c>
      <c r="M5388" s="9" t="str">
        <f t="shared" si="421"/>
        <v>Hanger Support</v>
      </c>
      <c r="N5388" s="9" t="str">
        <f t="shared" si="422"/>
        <v>SH</v>
      </c>
      <c r="O5388" s="13" t="str">
        <f t="shared" si="423"/>
        <v>None</v>
      </c>
      <c r="P5388" s="9" t="str">
        <f t="shared" si="424"/>
        <v>None</v>
      </c>
      <c r="Q5388" s="9" t="str">
        <f t="shared" si="425"/>
        <v>0</v>
      </c>
      <c r="R53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388" s="14" t="str">
        <f>IF(ProjectsDB[[#This Row],[Item Type]]="Straight Plug-In",_xlfn.TEXTJOIN("-",TRUE,M5388&amp;"-"&amp;_xlfn.LET(_xlpm.txt,ProjectsDB[[#This Row],[Assembly]],_xlpm.pos,FIND("SP",_xlpm.txt),_xlpm.pre,LEFT(_xlpm.txt,_xlpm.pos-1),IF(RIGHT(_xlpm.pre,3)="123","3PL",IF(RIGHT(_xlpm.pre,2)="12","2PL",IF(RIGHT(_xlpm.pre,1)="1","1PL","3PL")))),N5388,O5388,P5388,Q5388&amp;"W",R5388),_xlfn.TEXTJOIN("-",TRUE,M5388,N5388,O5388,P5388,Q5388&amp;"W",R5388))</f>
        <v>Hanger Support-SH-None-None-0W-0</v>
      </c>
      <c r="T5388" s="14" t="str">
        <f>IF(COUNTIF(Cycletime[Element Desc.],ProjectsDB[[#This Row],[Element Desc.]])&gt;0,"Found","Not Found")</f>
        <v>Found</v>
      </c>
    </row>
    <row r="5389" spans="2:20" x14ac:dyDescent="0.25">
      <c r="B5389" s="8" t="s">
        <v>10855</v>
      </c>
      <c r="C5389" s="9" t="s">
        <v>1441</v>
      </c>
      <c r="D5389" s="9" t="s">
        <v>1442</v>
      </c>
      <c r="E5389" s="10">
        <v>1</v>
      </c>
      <c r="F5389" s="9" t="s">
        <v>7193</v>
      </c>
      <c r="G5389" s="15" t="s">
        <v>6755</v>
      </c>
      <c r="H5389" s="11"/>
      <c r="I5389" s="12">
        <v>370</v>
      </c>
      <c r="J5389" s="12">
        <v>370</v>
      </c>
      <c r="K5389" s="12"/>
      <c r="L5389" s="12">
        <f t="array" ref="L5389">IFERROR(LOOKUP(2^15,SEARCH({"40A","63A","80A","100A","125A","160A","200A","250A","400A","630A","800A","1000A","1250A","1600A","2000A","2500A","3200A","4000A","5000A","6300A"},UPPER(D5389)),{40,63,80,100,125,160,200,250,400,630,800,1000,1250,1600,2000,2500,3200,4000,5000,6300}),0)</f>
        <v>2000</v>
      </c>
      <c r="M5389" s="9" t="str">
        <f t="shared" si="421"/>
        <v>Elbow Edge</v>
      </c>
      <c r="N5389" s="9" t="str">
        <f t="shared" si="422"/>
        <v>AL</v>
      </c>
      <c r="O5389" s="13" t="str">
        <f t="shared" si="423"/>
        <v>Silver</v>
      </c>
      <c r="P5389" s="9" t="str">
        <f t="shared" si="424"/>
        <v>PET</v>
      </c>
      <c r="Q5389" s="9" t="str">
        <f t="shared" si="425"/>
        <v>5</v>
      </c>
      <c r="R53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89" s="14" t="str">
        <f>IF(ProjectsDB[[#This Row],[Item Type]]="Straight Plug-In",_xlfn.TEXTJOIN("-",TRUE,M5389&amp;"-"&amp;_xlfn.LET(_xlpm.txt,ProjectsDB[[#This Row],[Assembly]],_xlpm.pos,FIND("SP",_xlpm.txt),_xlpm.pre,LEFT(_xlpm.txt,_xlpm.pos-1),IF(RIGHT(_xlpm.pre,3)="123","3PL",IF(RIGHT(_xlpm.pre,2)="12","2PL",IF(RIGHT(_xlpm.pre,1)="1","1PL","3PL")))),N5389,O5389,P5389,Q5389&amp;"W",R5389),_xlfn.TEXTJOIN("-",TRUE,M5389,N5389,O5389,P5389,Q5389&amp;"W",R5389))</f>
        <v>Elbow Edge-AL-Silver-PET-5W-1</v>
      </c>
      <c r="T5389" s="14" t="str">
        <f>IF(COUNTIF(Cycletime[Element Desc.],ProjectsDB[[#This Row],[Element Desc.]])&gt;0,"Found","Not Found")</f>
        <v>Found</v>
      </c>
    </row>
    <row r="5390" spans="2:20" x14ac:dyDescent="0.25">
      <c r="B5390" s="8" t="s">
        <v>10856</v>
      </c>
      <c r="C5390" s="9" t="s">
        <v>1379</v>
      </c>
      <c r="D5390" s="9" t="s">
        <v>1380</v>
      </c>
      <c r="E5390" s="10">
        <v>3</v>
      </c>
      <c r="F5390" s="9" t="s">
        <v>7193</v>
      </c>
      <c r="G5390" s="15" t="s">
        <v>6755</v>
      </c>
      <c r="H5390" s="11"/>
      <c r="I5390" s="12">
        <v>3000</v>
      </c>
      <c r="J5390" s="12"/>
      <c r="K5390" s="12"/>
      <c r="L5390" s="12">
        <f t="array" ref="L5390">IFERROR(LOOKUP(2^15,SEARCH({"40A","63A","80A","100A","125A","160A","200A","250A","400A","630A","800A","1000A","1250A","1600A","2000A","2500A","3200A","4000A","5000A","6300A"},UPPER(D5390)),{40,63,80,100,125,160,200,250,400,630,800,1000,1250,1600,2000,2500,3200,4000,5000,6300}),0)</f>
        <v>2000</v>
      </c>
      <c r="M5390" s="9" t="str">
        <f t="shared" si="421"/>
        <v>Straight Plug-In</v>
      </c>
      <c r="N5390" s="9" t="str">
        <f t="shared" si="422"/>
        <v>AL</v>
      </c>
      <c r="O5390" s="13" t="str">
        <f t="shared" si="423"/>
        <v>Silver</v>
      </c>
      <c r="P5390" s="9" t="str">
        <f t="shared" si="424"/>
        <v>PET</v>
      </c>
      <c r="Q5390" s="9" t="str">
        <f t="shared" si="425"/>
        <v>5</v>
      </c>
      <c r="R53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90" s="14" t="str">
        <f>IF(ProjectsDB[[#This Row],[Item Type]]="Straight Plug-In",_xlfn.TEXTJOIN("-",TRUE,M5390&amp;"-"&amp;_xlfn.LET(_xlpm.txt,ProjectsDB[[#This Row],[Assembly]],_xlpm.pos,FIND("SP",_xlpm.txt),_xlpm.pre,LEFT(_xlpm.txt,_xlpm.pos-1),IF(RIGHT(_xlpm.pre,3)="123","3PL",IF(RIGHT(_xlpm.pre,2)="12","2PL",IF(RIGHT(_xlpm.pre,1)="1","1PL","3PL")))),N5390,O5390,P5390,Q5390&amp;"W",R5390),_xlfn.TEXTJOIN("-",TRUE,M5390,N5390,O5390,P5390,Q5390&amp;"W",R5390))</f>
        <v>Straight Plug-In-3PL-AL-Silver-PET-5W-1</v>
      </c>
      <c r="T5390" s="14" t="str">
        <f>IF(COUNTIF(Cycletime[Element Desc.],ProjectsDB[[#This Row],[Element Desc.]])&gt;0,"Found","Not Found")</f>
        <v>Found</v>
      </c>
    </row>
    <row r="5391" spans="2:20" x14ac:dyDescent="0.25">
      <c r="B5391" s="20" t="s">
        <v>10857</v>
      </c>
      <c r="C5391" s="21" t="s">
        <v>1358</v>
      </c>
      <c r="D5391" s="21" t="s">
        <v>1359</v>
      </c>
      <c r="E5391" s="22">
        <v>14</v>
      </c>
      <c r="F5391" s="21" t="s">
        <v>7193</v>
      </c>
      <c r="G5391" s="15" t="s">
        <v>6755</v>
      </c>
      <c r="H5391" s="24"/>
      <c r="I5391" s="25">
        <v>2000</v>
      </c>
      <c r="J5391" s="25"/>
      <c r="K5391" s="25"/>
      <c r="L5391" s="12">
        <f t="array" ref="L5391">IFERROR(LOOKUP(2^15,SEARCH({"40A","63A","80A","100A","125A","160A","200A","250A","400A","630A","800A","1000A","1250A","1600A","2000A","2500A","3200A","4000A","5000A","6300A"},UPPER(D5391)),{40,63,80,100,125,160,200,250,400,630,800,1000,1250,1600,2000,2500,3200,4000,5000,6300}),0)</f>
        <v>2000</v>
      </c>
      <c r="M5391" s="9" t="str">
        <f t="shared" si="421"/>
        <v>Straight Plug-In</v>
      </c>
      <c r="N5391" s="9" t="str">
        <f t="shared" si="422"/>
        <v>AL</v>
      </c>
      <c r="O5391" s="13" t="str">
        <f t="shared" si="423"/>
        <v>Silver</v>
      </c>
      <c r="P5391" s="9" t="str">
        <f t="shared" si="424"/>
        <v>PET</v>
      </c>
      <c r="Q5391" s="9" t="str">
        <f t="shared" si="425"/>
        <v>5</v>
      </c>
      <c r="R53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91" s="14" t="str">
        <f>IF(ProjectsDB[[#This Row],[Item Type]]="Straight Plug-In",_xlfn.TEXTJOIN("-",TRUE,M5391&amp;"-"&amp;_xlfn.LET(_xlpm.txt,ProjectsDB[[#This Row],[Assembly]],_xlpm.pos,FIND("SP",_xlpm.txt),_xlpm.pre,LEFT(_xlpm.txt,_xlpm.pos-1),IF(RIGHT(_xlpm.pre,3)="123","3PL",IF(RIGHT(_xlpm.pre,2)="12","2PL",IF(RIGHT(_xlpm.pre,1)="1","1PL","3PL")))),N5391,O5391,P5391,Q5391&amp;"W",R5391),_xlfn.TEXTJOIN("-",TRUE,M5391,N5391,O5391,P5391,Q5391&amp;"W",R5391))</f>
        <v>Straight Plug-In-2PL-AL-Silver-PET-5W-1</v>
      </c>
      <c r="T5391" s="14" t="str">
        <f>IF(COUNTIF(Cycletime[Element Desc.],ProjectsDB[[#This Row],[Element Desc.]])&gt;0,"Found","Not Found")</f>
        <v>Found</v>
      </c>
    </row>
    <row r="5392" spans="2:20" x14ac:dyDescent="0.25">
      <c r="B5392" s="8" t="s">
        <v>10858</v>
      </c>
      <c r="C5392" s="9" t="s">
        <v>10859</v>
      </c>
      <c r="D5392" s="9" t="s">
        <v>10860</v>
      </c>
      <c r="E5392" s="10">
        <v>1</v>
      </c>
      <c r="F5392" s="9" t="s">
        <v>10861</v>
      </c>
      <c r="G5392" s="9" t="s">
        <v>1443</v>
      </c>
      <c r="H5392" s="11"/>
      <c r="I5392" s="12">
        <v>300</v>
      </c>
      <c r="J5392" s="12"/>
      <c r="K5392" s="12"/>
      <c r="L5392" s="12">
        <f t="array" ref="L5392">IFERROR(LOOKUP(2^15,SEARCH({"40A","63A","80A","100A","125A","160A","200A","250A","400A","630A","800A","1000A","1250A","1600A","2000A","2500A","3200A","4000A","5000A","6300A"},UPPER(D5392)),{40,63,80,100,125,160,200,250,400,630,800,1000,1250,1600,2000,2500,3200,4000,5000,6300}),0)</f>
        <v>400</v>
      </c>
      <c r="M5392" s="9" t="str">
        <f t="shared" si="421"/>
        <v>Straight Plug-In</v>
      </c>
      <c r="N5392" s="9" t="str">
        <f t="shared" si="422"/>
        <v>CU</v>
      </c>
      <c r="O5392" s="13" t="str">
        <f t="shared" si="423"/>
        <v>Tin</v>
      </c>
      <c r="P5392" s="9" t="str">
        <f t="shared" si="424"/>
        <v>PET</v>
      </c>
      <c r="Q5392" s="9" t="str">
        <f t="shared" si="425"/>
        <v>5</v>
      </c>
      <c r="R53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92" s="14" t="str">
        <f>IF(ProjectsDB[[#This Row],[Item Type]]="Straight Plug-In",_xlfn.TEXTJOIN("-",TRUE,M5392&amp;"-"&amp;_xlfn.LET(_xlpm.txt,ProjectsDB[[#This Row],[Assembly]],_xlpm.pos,FIND("SP",_xlpm.txt),_xlpm.pre,LEFT(_xlpm.txt,_xlpm.pos-1),IF(RIGHT(_xlpm.pre,3)="123","3PL",IF(RIGHT(_xlpm.pre,2)="12","2PL",IF(RIGHT(_xlpm.pre,1)="1","1PL","3PL")))),N5392,O5392,P5392,Q5392&amp;"W",R5392),_xlfn.TEXTJOIN("-",TRUE,M5392,N5392,O5392,P5392,Q5392&amp;"W",R5392))</f>
        <v>Straight Plug-In-3PL-CU-Tin-PET-5W-1</v>
      </c>
      <c r="T5392" s="14" t="str">
        <f>IF(COUNTIF(Cycletime[Element Desc.],ProjectsDB[[#This Row],[Element Desc.]])&gt;0,"Found","Not Found")</f>
        <v>Found</v>
      </c>
    </row>
    <row r="5393" spans="2:20" x14ac:dyDescent="0.25">
      <c r="B5393" s="8" t="s">
        <v>10862</v>
      </c>
      <c r="C5393" s="9" t="s">
        <v>10863</v>
      </c>
      <c r="D5393" s="9" t="s">
        <v>10864</v>
      </c>
      <c r="E5393" s="10">
        <v>2</v>
      </c>
      <c r="F5393" s="9" t="s">
        <v>2325</v>
      </c>
      <c r="G5393" s="9" t="s">
        <v>1577</v>
      </c>
      <c r="H5393" s="11" t="s">
        <v>10865</v>
      </c>
      <c r="I5393" s="12">
        <v>1000</v>
      </c>
      <c r="J5393" s="12"/>
      <c r="K5393" s="12"/>
      <c r="L5393" s="12">
        <f t="array" ref="L5393">IFERROR(LOOKUP(2^15,SEARCH({"40A","63A","80A","100A","125A","160A","200A","250A","400A","630A","800A","1000A","1250A","1600A","2000A","2500A","3200A","4000A","5000A","6300A"},UPPER(D5393)),{40,63,80,100,125,160,200,250,400,630,800,1000,1250,1600,2000,2500,3200,4000,5000,6300}),0)</f>
        <v>3200</v>
      </c>
      <c r="M5393" s="9" t="str">
        <f t="shared" si="421"/>
        <v>Straight Feeder</v>
      </c>
      <c r="N5393" s="9" t="str">
        <f t="shared" si="422"/>
        <v>AL</v>
      </c>
      <c r="O5393" s="13" t="str">
        <f t="shared" si="423"/>
        <v>Silver</v>
      </c>
      <c r="P5393" s="9" t="str">
        <f t="shared" si="424"/>
        <v>PET</v>
      </c>
      <c r="Q5393" s="9" t="str">
        <f t="shared" si="425"/>
        <v>4</v>
      </c>
      <c r="R53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93" s="14" t="str">
        <f>IF(ProjectsDB[[#This Row],[Item Type]]="Straight Plug-In",_xlfn.TEXTJOIN("-",TRUE,M5393&amp;"-"&amp;_xlfn.LET(_xlpm.txt,ProjectsDB[[#This Row],[Assembly]],_xlpm.pos,FIND("SP",_xlpm.txt),_xlpm.pre,LEFT(_xlpm.txt,_xlpm.pos-1),IF(RIGHT(_xlpm.pre,3)="123","3PL",IF(RIGHT(_xlpm.pre,2)="12","2PL",IF(RIGHT(_xlpm.pre,1)="1","1PL","3PL")))),N5393,O5393,P5393,Q5393&amp;"W",R5393),_xlfn.TEXTJOIN("-",TRUE,M5393,N5393,O5393,P5393,Q5393&amp;"W",R5393))</f>
        <v>Straight Feeder-AL-Silver-PET-4W-2</v>
      </c>
      <c r="T5393" s="14" t="str">
        <f>IF(COUNTIF(Cycletime[Element Desc.],ProjectsDB[[#This Row],[Element Desc.]])&gt;0,"Found","Not Found")</f>
        <v>Found</v>
      </c>
    </row>
    <row r="5394" spans="2:20" x14ac:dyDescent="0.25">
      <c r="B5394" s="8" t="s">
        <v>10866</v>
      </c>
      <c r="C5394" s="9" t="s">
        <v>10867</v>
      </c>
      <c r="D5394" s="9" t="s">
        <v>10868</v>
      </c>
      <c r="E5394" s="10">
        <v>2</v>
      </c>
      <c r="F5394" s="9" t="s">
        <v>2325</v>
      </c>
      <c r="G5394" s="9" t="s">
        <v>1577</v>
      </c>
      <c r="H5394" s="11" t="s">
        <v>10865</v>
      </c>
      <c r="I5394" s="12">
        <v>1000</v>
      </c>
      <c r="J5394" s="12"/>
      <c r="K5394" s="12"/>
      <c r="L5394" s="12">
        <f t="array" ref="L5394">IFERROR(LOOKUP(2^15,SEARCH({"40A","63A","80A","100A","125A","160A","200A","250A","400A","630A","800A","1000A","1250A","1600A","2000A","2500A","3200A","4000A","5000A","6300A"},UPPER(D5394)),{40,63,80,100,125,160,200,250,400,630,800,1000,1250,1600,2000,2500,3200,4000,5000,6300}),0)</f>
        <v>3200</v>
      </c>
      <c r="M5394" s="9" t="str">
        <f t="shared" si="421"/>
        <v>Expansion Joint</v>
      </c>
      <c r="N5394" s="9" t="str">
        <f t="shared" si="422"/>
        <v>AL</v>
      </c>
      <c r="O5394" s="13" t="str">
        <f t="shared" si="423"/>
        <v>Silver</v>
      </c>
      <c r="P5394" s="9" t="str">
        <f t="shared" si="424"/>
        <v>PET</v>
      </c>
      <c r="Q5394" s="9" t="str">
        <f t="shared" si="425"/>
        <v>4</v>
      </c>
      <c r="R53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94" s="14" t="str">
        <f>IF(ProjectsDB[[#This Row],[Item Type]]="Straight Plug-In",_xlfn.TEXTJOIN("-",TRUE,M5394&amp;"-"&amp;_xlfn.LET(_xlpm.txt,ProjectsDB[[#This Row],[Assembly]],_xlpm.pos,FIND("SP",_xlpm.txt),_xlpm.pre,LEFT(_xlpm.txt,_xlpm.pos-1),IF(RIGHT(_xlpm.pre,3)="123","3PL",IF(RIGHT(_xlpm.pre,2)="12","2PL",IF(RIGHT(_xlpm.pre,1)="1","1PL","3PL")))),N5394,O5394,P5394,Q5394&amp;"W",R5394),_xlfn.TEXTJOIN("-",TRUE,M5394,N5394,O5394,P5394,Q5394&amp;"W",R5394))</f>
        <v>Expansion Joint-AL-Silver-PET-4W-2</v>
      </c>
      <c r="T5394" s="14" t="str">
        <f>IF(COUNTIF(Cycletime[Element Desc.],ProjectsDB[[#This Row],[Element Desc.]])&gt;0,"Found","Not Found")</f>
        <v>Found</v>
      </c>
    </row>
    <row r="5395" spans="2:20" x14ac:dyDescent="0.25">
      <c r="B5395" s="8" t="s">
        <v>10869</v>
      </c>
      <c r="C5395" s="9" t="s">
        <v>10870</v>
      </c>
      <c r="D5395" s="9" t="s">
        <v>10871</v>
      </c>
      <c r="E5395" s="10">
        <v>4</v>
      </c>
      <c r="F5395" s="9" t="s">
        <v>2325</v>
      </c>
      <c r="G5395" s="9" t="s">
        <v>1577</v>
      </c>
      <c r="H5395" s="11" t="s">
        <v>10865</v>
      </c>
      <c r="I5395" s="12">
        <v>425</v>
      </c>
      <c r="J5395" s="12"/>
      <c r="K5395" s="12"/>
      <c r="L5395" s="12">
        <f t="array" ref="L5395">IFERROR(LOOKUP(2^15,SEARCH({"40A","63A","80A","100A","125A","160A","200A","250A","400A","630A","800A","1000A","1250A","1600A","2000A","2500A","3200A","4000A","5000A","6300A"},UPPER(D5395)),{40,63,80,100,125,160,200,250,400,630,800,1000,1250,1600,2000,2500,3200,4000,5000,6300}),0)</f>
        <v>3200</v>
      </c>
      <c r="M5395" s="9" t="str">
        <f t="shared" si="421"/>
        <v>Flange Straight</v>
      </c>
      <c r="N5395" s="9" t="str">
        <f t="shared" si="422"/>
        <v>AL</v>
      </c>
      <c r="O5395" s="13" t="str">
        <f t="shared" si="423"/>
        <v>Silver</v>
      </c>
      <c r="P5395" s="9" t="str">
        <f t="shared" si="424"/>
        <v>PET</v>
      </c>
      <c r="Q5395" s="9" t="str">
        <f t="shared" si="425"/>
        <v>4</v>
      </c>
      <c r="R53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95" s="14" t="str">
        <f>IF(ProjectsDB[[#This Row],[Item Type]]="Straight Plug-In",_xlfn.TEXTJOIN("-",TRUE,M5395&amp;"-"&amp;_xlfn.LET(_xlpm.txt,ProjectsDB[[#This Row],[Assembly]],_xlpm.pos,FIND("SP",_xlpm.txt),_xlpm.pre,LEFT(_xlpm.txt,_xlpm.pos-1),IF(RIGHT(_xlpm.pre,3)="123","3PL",IF(RIGHT(_xlpm.pre,2)="12","2PL",IF(RIGHT(_xlpm.pre,1)="1","1PL","3PL")))),N5395,O5395,P5395,Q5395&amp;"W",R5395),_xlfn.TEXTJOIN("-",TRUE,M5395,N5395,O5395,P5395,Q5395&amp;"W",R5395))</f>
        <v>Flange Straight-AL-Silver-PET-4W-2</v>
      </c>
      <c r="T5395" s="14" t="str">
        <f>IF(COUNTIF(Cycletime[Element Desc.],ProjectsDB[[#This Row],[Element Desc.]])&gt;0,"Found","Not Found")</f>
        <v>Found</v>
      </c>
    </row>
    <row r="5396" spans="2:20" x14ac:dyDescent="0.25">
      <c r="B5396" s="8" t="s">
        <v>10872</v>
      </c>
      <c r="C5396" s="9" t="s">
        <v>10873</v>
      </c>
      <c r="D5396" s="9" t="s">
        <v>10874</v>
      </c>
      <c r="E5396" s="10">
        <v>1</v>
      </c>
      <c r="F5396" s="9" t="s">
        <v>2325</v>
      </c>
      <c r="G5396" s="9" t="s">
        <v>1577</v>
      </c>
      <c r="H5396" s="11" t="s">
        <v>10865</v>
      </c>
      <c r="I5396" s="12"/>
      <c r="J5396" s="12"/>
      <c r="K5396" s="12"/>
      <c r="L5396" s="12">
        <f t="array" ref="L5396">IFERROR(LOOKUP(2^15,SEARCH({"40A","63A","80A","100A","125A","160A","200A","250A","400A","630A","800A","1000A","1250A","1600A","2000A","2500A","3200A","4000A","5000A","6300A"},UPPER(D5396)),{40,63,80,100,125,160,200,250,400,630,800,1000,1250,1600,2000,2500,3200,4000,5000,6300}),0)</f>
        <v>3200</v>
      </c>
      <c r="M5396" s="9" t="str">
        <f t="shared" si="421"/>
        <v>End Cap</v>
      </c>
      <c r="N5396" s="9" t="str">
        <f t="shared" si="422"/>
        <v>AL</v>
      </c>
      <c r="O5396" s="13" t="str">
        <f t="shared" si="423"/>
        <v>None</v>
      </c>
      <c r="P5396" s="9" t="str">
        <f t="shared" si="424"/>
        <v>None</v>
      </c>
      <c r="Q5396" s="9" t="str">
        <f t="shared" si="425"/>
        <v>0</v>
      </c>
      <c r="R53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96" s="14" t="str">
        <f>IF(ProjectsDB[[#This Row],[Item Type]]="Straight Plug-In",_xlfn.TEXTJOIN("-",TRUE,M5396&amp;"-"&amp;_xlfn.LET(_xlpm.txt,ProjectsDB[[#This Row],[Assembly]],_xlpm.pos,FIND("SP",_xlpm.txt),_xlpm.pre,LEFT(_xlpm.txt,_xlpm.pos-1),IF(RIGHT(_xlpm.pre,3)="123","3PL",IF(RIGHT(_xlpm.pre,2)="12","2PL",IF(RIGHT(_xlpm.pre,1)="1","1PL","3PL")))),N5396,O5396,P5396,Q5396&amp;"W",R5396),_xlfn.TEXTJOIN("-",TRUE,M5396,N5396,O5396,P5396,Q5396&amp;"W",R5396))</f>
        <v>End Cap-AL-None-None-0W-2</v>
      </c>
      <c r="T5396" s="14" t="str">
        <f>IF(COUNTIF(Cycletime[Element Desc.],ProjectsDB[[#This Row],[Element Desc.]])&gt;0,"Found","Not Found")</f>
        <v>Found</v>
      </c>
    </row>
    <row r="5397" spans="2:20" x14ac:dyDescent="0.25">
      <c r="B5397" s="8" t="s">
        <v>10875</v>
      </c>
      <c r="C5397" s="9" t="s">
        <v>144</v>
      </c>
      <c r="D5397" s="9" t="s">
        <v>145</v>
      </c>
      <c r="E5397" s="10">
        <v>4</v>
      </c>
      <c r="F5397" s="9" t="s">
        <v>2325</v>
      </c>
      <c r="G5397" s="9" t="s">
        <v>1577</v>
      </c>
      <c r="H5397" s="11" t="s">
        <v>10865</v>
      </c>
      <c r="I5397" s="12"/>
      <c r="J5397" s="12"/>
      <c r="K5397" s="12"/>
      <c r="L5397" s="12">
        <f t="array" ref="L5397">IFERROR(LOOKUP(2^15,SEARCH({"40A","63A","80A","100A","125A","160A","200A","250A","400A","630A","800A","1000A","1250A","1600A","2000A","2500A","3200A","4000A","5000A","6300A"},UPPER(D5397)),{40,63,80,100,125,160,200,250,400,630,800,1000,1250,1600,2000,2500,3200,4000,5000,6300}),0)</f>
        <v>3200</v>
      </c>
      <c r="M5397" s="9" t="str">
        <f t="shared" si="421"/>
        <v>Joint Pack</v>
      </c>
      <c r="N5397" s="9" t="str">
        <f t="shared" si="422"/>
        <v>AL</v>
      </c>
      <c r="O5397" s="13" t="str">
        <f t="shared" si="423"/>
        <v>Silver</v>
      </c>
      <c r="P5397" s="9" t="str">
        <f t="shared" si="424"/>
        <v>None</v>
      </c>
      <c r="Q5397" s="9" t="str">
        <f t="shared" si="425"/>
        <v>4</v>
      </c>
      <c r="R53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397" s="14" t="str">
        <f>IF(ProjectsDB[[#This Row],[Item Type]]="Straight Plug-In",_xlfn.TEXTJOIN("-",TRUE,M5397&amp;"-"&amp;_xlfn.LET(_xlpm.txt,ProjectsDB[[#This Row],[Assembly]],_xlpm.pos,FIND("SP",_xlpm.txt),_xlpm.pre,LEFT(_xlpm.txt,_xlpm.pos-1),IF(RIGHT(_xlpm.pre,3)="123","3PL",IF(RIGHT(_xlpm.pre,2)="12","2PL",IF(RIGHT(_xlpm.pre,1)="1","1PL","3PL")))),N5397,O5397,P5397,Q5397&amp;"W",R5397),_xlfn.TEXTJOIN("-",TRUE,M5397,N5397,O5397,P5397,Q5397&amp;"W",R5397))</f>
        <v>Joint Pack-AL-Silver-None-4W-2</v>
      </c>
      <c r="T5397" s="14" t="str">
        <f>IF(COUNTIF(Cycletime[Element Desc.],ProjectsDB[[#This Row],[Element Desc.]])&gt;0,"Found","Not Found")</f>
        <v>Found</v>
      </c>
    </row>
    <row r="5398" spans="2:20" x14ac:dyDescent="0.25">
      <c r="B5398" s="8" t="s">
        <v>10876</v>
      </c>
      <c r="C5398" s="9" t="s">
        <v>10877</v>
      </c>
      <c r="D5398" s="9" t="s">
        <v>10878</v>
      </c>
      <c r="E5398" s="10">
        <v>1</v>
      </c>
      <c r="F5398" s="9" t="s">
        <v>2325</v>
      </c>
      <c r="G5398" s="9" t="s">
        <v>1577</v>
      </c>
      <c r="H5398" s="11" t="s">
        <v>10865</v>
      </c>
      <c r="I5398" s="12">
        <v>1000</v>
      </c>
      <c r="J5398" s="12"/>
      <c r="K5398" s="12"/>
      <c r="L5398" s="12">
        <f t="array" ref="L5398">IFERROR(LOOKUP(2^15,SEARCH({"40A","63A","80A","100A","125A","160A","200A","250A","400A","630A","800A","1000A","1250A","1600A","2000A","2500A","3200A","4000A","5000A","6300A"},UPPER(D5398)),{40,63,80,100,125,160,200,250,400,630,800,1000,1250,1600,2000,2500,3200,4000,5000,6300}),0)</f>
        <v>1600</v>
      </c>
      <c r="M5398" s="9" t="str">
        <f t="shared" si="421"/>
        <v>Straight Feeder</v>
      </c>
      <c r="N5398" s="9" t="str">
        <f t="shared" si="422"/>
        <v>AL</v>
      </c>
      <c r="O5398" s="13" t="str">
        <f t="shared" si="423"/>
        <v>Silver</v>
      </c>
      <c r="P5398" s="9" t="str">
        <f t="shared" si="424"/>
        <v>PET</v>
      </c>
      <c r="Q5398" s="9" t="str">
        <f t="shared" si="425"/>
        <v>4</v>
      </c>
      <c r="R53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98" s="14" t="str">
        <f>IF(ProjectsDB[[#This Row],[Item Type]]="Straight Plug-In",_xlfn.TEXTJOIN("-",TRUE,M5398&amp;"-"&amp;_xlfn.LET(_xlpm.txt,ProjectsDB[[#This Row],[Assembly]],_xlpm.pos,FIND("SP",_xlpm.txt),_xlpm.pre,LEFT(_xlpm.txt,_xlpm.pos-1),IF(RIGHT(_xlpm.pre,3)="123","3PL",IF(RIGHT(_xlpm.pre,2)="12","2PL",IF(RIGHT(_xlpm.pre,1)="1","1PL","3PL")))),N5398,O5398,P5398,Q5398&amp;"W",R5398),_xlfn.TEXTJOIN("-",TRUE,M5398,N5398,O5398,P5398,Q5398&amp;"W",R5398))</f>
        <v>Straight Feeder-AL-Silver-PET-4W-1</v>
      </c>
      <c r="T5398" s="14" t="str">
        <f>IF(COUNTIF(Cycletime[Element Desc.],ProjectsDB[[#This Row],[Element Desc.]])&gt;0,"Found","Not Found")</f>
        <v>Found</v>
      </c>
    </row>
    <row r="5399" spans="2:20" x14ac:dyDescent="0.25">
      <c r="B5399" s="8" t="s">
        <v>10879</v>
      </c>
      <c r="C5399" s="9" t="s">
        <v>10880</v>
      </c>
      <c r="D5399" s="9" t="s">
        <v>10881</v>
      </c>
      <c r="E5399" s="10">
        <v>1</v>
      </c>
      <c r="F5399" s="9" t="s">
        <v>2325</v>
      </c>
      <c r="G5399" s="9" t="s">
        <v>1577</v>
      </c>
      <c r="H5399" s="11" t="s">
        <v>10865</v>
      </c>
      <c r="I5399" s="12">
        <v>1000</v>
      </c>
      <c r="J5399" s="12"/>
      <c r="K5399" s="12"/>
      <c r="L5399" s="12">
        <f t="array" ref="L5399">IFERROR(LOOKUP(2^15,SEARCH({"40A","63A","80A","100A","125A","160A","200A","250A","400A","630A","800A","1000A","1250A","1600A","2000A","2500A","3200A","4000A","5000A","6300A"},UPPER(D5399)),{40,63,80,100,125,160,200,250,400,630,800,1000,1250,1600,2000,2500,3200,4000,5000,6300}),0)</f>
        <v>1600</v>
      </c>
      <c r="M5399" s="9" t="str">
        <f t="shared" si="421"/>
        <v>Expansion Joint</v>
      </c>
      <c r="N5399" s="9" t="str">
        <f t="shared" si="422"/>
        <v>AL</v>
      </c>
      <c r="O5399" s="13" t="str">
        <f t="shared" si="423"/>
        <v>Silver</v>
      </c>
      <c r="P5399" s="9" t="str">
        <f t="shared" si="424"/>
        <v>PET</v>
      </c>
      <c r="Q5399" s="9" t="str">
        <f t="shared" si="425"/>
        <v>4</v>
      </c>
      <c r="R53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399" s="14" t="str">
        <f>IF(ProjectsDB[[#This Row],[Item Type]]="Straight Plug-In",_xlfn.TEXTJOIN("-",TRUE,M5399&amp;"-"&amp;_xlfn.LET(_xlpm.txt,ProjectsDB[[#This Row],[Assembly]],_xlpm.pos,FIND("SP",_xlpm.txt),_xlpm.pre,LEFT(_xlpm.txt,_xlpm.pos-1),IF(RIGHT(_xlpm.pre,3)="123","3PL",IF(RIGHT(_xlpm.pre,2)="12","2PL",IF(RIGHT(_xlpm.pre,1)="1","1PL","3PL")))),N5399,O5399,P5399,Q5399&amp;"W",R5399),_xlfn.TEXTJOIN("-",TRUE,M5399,N5399,O5399,P5399,Q5399&amp;"W",R5399))</f>
        <v>Expansion Joint-AL-Silver-PET-4W-1</v>
      </c>
      <c r="T5399" s="14" t="str">
        <f>IF(COUNTIF(Cycletime[Element Desc.],ProjectsDB[[#This Row],[Element Desc.]])&gt;0,"Found","Not Found")</f>
        <v>Found</v>
      </c>
    </row>
    <row r="5400" spans="2:20" x14ac:dyDescent="0.25">
      <c r="B5400" s="8" t="s">
        <v>10882</v>
      </c>
      <c r="C5400" s="9" t="s">
        <v>10883</v>
      </c>
      <c r="D5400" s="9" t="s">
        <v>10884</v>
      </c>
      <c r="E5400" s="10">
        <v>2</v>
      </c>
      <c r="F5400" s="9" t="s">
        <v>2325</v>
      </c>
      <c r="G5400" s="9" t="s">
        <v>1577</v>
      </c>
      <c r="H5400" s="11" t="s">
        <v>10865</v>
      </c>
      <c r="I5400" s="12"/>
      <c r="J5400" s="12"/>
      <c r="K5400" s="12"/>
      <c r="L5400" s="12">
        <f t="array" ref="L5400">IFERROR(LOOKUP(2^15,SEARCH({"40A","63A","80A","100A","125A","160A","200A","250A","400A","630A","800A","1000A","1250A","1600A","2000A","2500A","3200A","4000A","5000A","6300A"},UPPER(D5400)),{40,63,80,100,125,160,200,250,400,630,800,1000,1250,1600,2000,2500,3200,4000,5000,6300}),0)</f>
        <v>1600</v>
      </c>
      <c r="M5400" s="9" t="str">
        <f t="shared" si="421"/>
        <v>Flange Straight</v>
      </c>
      <c r="N5400" s="9" t="str">
        <f t="shared" si="422"/>
        <v>AL</v>
      </c>
      <c r="O5400" s="13" t="str">
        <f t="shared" si="423"/>
        <v>Silver</v>
      </c>
      <c r="P5400" s="9" t="str">
        <f t="shared" si="424"/>
        <v>PET</v>
      </c>
      <c r="Q5400" s="9" t="str">
        <f t="shared" si="425"/>
        <v>4</v>
      </c>
      <c r="R54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00" s="14" t="str">
        <f>IF(ProjectsDB[[#This Row],[Item Type]]="Straight Plug-In",_xlfn.TEXTJOIN("-",TRUE,M5400&amp;"-"&amp;_xlfn.LET(_xlpm.txt,ProjectsDB[[#This Row],[Assembly]],_xlpm.pos,FIND("SP",_xlpm.txt),_xlpm.pre,LEFT(_xlpm.txt,_xlpm.pos-1),IF(RIGHT(_xlpm.pre,3)="123","3PL",IF(RIGHT(_xlpm.pre,2)="12","2PL",IF(RIGHT(_xlpm.pre,1)="1","1PL","3PL")))),N5400,O5400,P5400,Q5400&amp;"W",R5400),_xlfn.TEXTJOIN("-",TRUE,M5400,N5400,O5400,P5400,Q5400&amp;"W",R5400))</f>
        <v>Flange Straight-AL-Silver-PET-4W-1</v>
      </c>
      <c r="T5400" s="14" t="str">
        <f>IF(COUNTIF(Cycletime[Element Desc.],ProjectsDB[[#This Row],[Element Desc.]])&gt;0,"Found","Not Found")</f>
        <v>Found</v>
      </c>
    </row>
    <row r="5401" spans="2:20" x14ac:dyDescent="0.25">
      <c r="B5401" s="8" t="s">
        <v>10885</v>
      </c>
      <c r="C5401" s="9" t="s">
        <v>4850</v>
      </c>
      <c r="D5401" s="9" t="s">
        <v>4851</v>
      </c>
      <c r="E5401" s="10">
        <v>1</v>
      </c>
      <c r="F5401" s="9" t="s">
        <v>2325</v>
      </c>
      <c r="G5401" s="9" t="s">
        <v>1577</v>
      </c>
      <c r="H5401" s="11" t="s">
        <v>10865</v>
      </c>
      <c r="I5401" s="12"/>
      <c r="J5401" s="12"/>
      <c r="K5401" s="12"/>
      <c r="L5401" s="12">
        <f t="array" ref="L5401">IFERROR(LOOKUP(2^15,SEARCH({"40A","63A","80A","100A","125A","160A","200A","250A","400A","630A","800A","1000A","1250A","1600A","2000A","2500A","3200A","4000A","5000A","6300A"},UPPER(D5401)),{40,63,80,100,125,160,200,250,400,630,800,1000,1250,1600,2000,2500,3200,4000,5000,6300}),0)</f>
        <v>1600</v>
      </c>
      <c r="M5401" s="9" t="str">
        <f t="shared" si="421"/>
        <v>End Cap</v>
      </c>
      <c r="N5401" s="9" t="str">
        <f t="shared" si="422"/>
        <v>AL</v>
      </c>
      <c r="O5401" s="13" t="str">
        <f t="shared" si="423"/>
        <v>None</v>
      </c>
      <c r="P5401" s="9" t="str">
        <f t="shared" si="424"/>
        <v>None</v>
      </c>
      <c r="Q5401" s="9" t="str">
        <f t="shared" si="425"/>
        <v>0</v>
      </c>
      <c r="R54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01" s="14" t="str">
        <f>IF(ProjectsDB[[#This Row],[Item Type]]="Straight Plug-In",_xlfn.TEXTJOIN("-",TRUE,M5401&amp;"-"&amp;_xlfn.LET(_xlpm.txt,ProjectsDB[[#This Row],[Assembly]],_xlpm.pos,FIND("SP",_xlpm.txt),_xlpm.pre,LEFT(_xlpm.txt,_xlpm.pos-1),IF(RIGHT(_xlpm.pre,3)="123","3PL",IF(RIGHT(_xlpm.pre,2)="12","2PL",IF(RIGHT(_xlpm.pre,1)="1","1PL","3PL")))),N5401,O5401,P5401,Q5401&amp;"W",R5401),_xlfn.TEXTJOIN("-",TRUE,M5401,N5401,O5401,P5401,Q5401&amp;"W",R5401))</f>
        <v>End Cap-AL-None-None-0W-1</v>
      </c>
      <c r="T5401" s="14" t="str">
        <f>IF(COUNTIF(Cycletime[Element Desc.],ProjectsDB[[#This Row],[Element Desc.]])&gt;0,"Found","Not Found")</f>
        <v>Found</v>
      </c>
    </row>
    <row r="5402" spans="2:20" x14ac:dyDescent="0.25">
      <c r="B5402" s="8" t="s">
        <v>10886</v>
      </c>
      <c r="C5402" s="9" t="s">
        <v>2339</v>
      </c>
      <c r="D5402" s="9" t="s">
        <v>2340</v>
      </c>
      <c r="E5402" s="10">
        <v>2</v>
      </c>
      <c r="F5402" s="9" t="s">
        <v>2325</v>
      </c>
      <c r="G5402" s="9" t="s">
        <v>1577</v>
      </c>
      <c r="H5402" s="11" t="s">
        <v>10865</v>
      </c>
      <c r="I5402" s="12"/>
      <c r="J5402" s="12"/>
      <c r="K5402" s="12"/>
      <c r="L5402" s="12">
        <f t="array" ref="L5402">IFERROR(LOOKUP(2^15,SEARCH({"40A","63A","80A","100A","125A","160A","200A","250A","400A","630A","800A","1000A","1250A","1600A","2000A","2500A","3200A","4000A","5000A","6300A"},UPPER(D5402)),{40,63,80,100,125,160,200,250,400,630,800,1000,1250,1600,2000,2500,3200,4000,5000,6300}),0)</f>
        <v>1600</v>
      </c>
      <c r="M5402" s="9" t="str">
        <f t="shared" si="421"/>
        <v>Joint Pack</v>
      </c>
      <c r="N5402" s="9" t="str">
        <f t="shared" si="422"/>
        <v>AL</v>
      </c>
      <c r="O5402" s="13" t="str">
        <f t="shared" si="423"/>
        <v>Silver</v>
      </c>
      <c r="P5402" s="9" t="str">
        <f t="shared" si="424"/>
        <v>None</v>
      </c>
      <c r="Q5402" s="9" t="str">
        <f t="shared" si="425"/>
        <v>4</v>
      </c>
      <c r="R54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02" s="14" t="str">
        <f>IF(ProjectsDB[[#This Row],[Item Type]]="Straight Plug-In",_xlfn.TEXTJOIN("-",TRUE,M5402&amp;"-"&amp;_xlfn.LET(_xlpm.txt,ProjectsDB[[#This Row],[Assembly]],_xlpm.pos,FIND("SP",_xlpm.txt),_xlpm.pre,LEFT(_xlpm.txt,_xlpm.pos-1),IF(RIGHT(_xlpm.pre,3)="123","3PL",IF(RIGHT(_xlpm.pre,2)="12","2PL",IF(RIGHT(_xlpm.pre,1)="1","1PL","3PL")))),N5402,O5402,P5402,Q5402&amp;"W",R5402),_xlfn.TEXTJOIN("-",TRUE,M5402,N5402,O5402,P5402,Q5402&amp;"W",R5402))</f>
        <v>Joint Pack-AL-Silver-None-4W-1</v>
      </c>
      <c r="T5402" s="14" t="str">
        <f>IF(COUNTIF(Cycletime[Element Desc.],ProjectsDB[[#This Row],[Element Desc.]])&gt;0,"Found","Not Found")</f>
        <v>Found</v>
      </c>
    </row>
    <row r="5403" spans="2:20" x14ac:dyDescent="0.25">
      <c r="B5403" s="8" t="s">
        <v>10887</v>
      </c>
      <c r="C5403" s="9" t="s">
        <v>10888</v>
      </c>
      <c r="D5403" s="9" t="s">
        <v>10889</v>
      </c>
      <c r="E5403" s="10">
        <v>1</v>
      </c>
      <c r="F5403" s="9" t="s">
        <v>2325</v>
      </c>
      <c r="G5403" s="9" t="s">
        <v>1577</v>
      </c>
      <c r="H5403" s="11" t="s">
        <v>10865</v>
      </c>
      <c r="I5403" s="12">
        <v>1000</v>
      </c>
      <c r="J5403" s="12"/>
      <c r="K5403" s="12"/>
      <c r="L5403" s="12">
        <f t="array" ref="L5403">IFERROR(LOOKUP(2^15,SEARCH({"40A","63A","80A","100A","125A","160A","200A","250A","400A","630A","800A","1000A","1250A","1600A","2000A","2500A","3200A","4000A","5000A","6300A"},UPPER(D5403)),{40,63,80,100,125,160,200,250,400,630,800,1000,1250,1600,2000,2500,3200,4000,5000,6300}),0)</f>
        <v>2000</v>
      </c>
      <c r="M5403" s="9" t="str">
        <f t="shared" si="421"/>
        <v>Straight Feeder</v>
      </c>
      <c r="N5403" s="9" t="str">
        <f t="shared" si="422"/>
        <v>AL</v>
      </c>
      <c r="O5403" s="13" t="str">
        <f t="shared" si="423"/>
        <v>Silver</v>
      </c>
      <c r="P5403" s="9" t="str">
        <f t="shared" si="424"/>
        <v>PET</v>
      </c>
      <c r="Q5403" s="9" t="str">
        <f t="shared" si="425"/>
        <v>4</v>
      </c>
      <c r="R54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03" s="14" t="str">
        <f>IF(ProjectsDB[[#This Row],[Item Type]]="Straight Plug-In",_xlfn.TEXTJOIN("-",TRUE,M5403&amp;"-"&amp;_xlfn.LET(_xlpm.txt,ProjectsDB[[#This Row],[Assembly]],_xlpm.pos,FIND("SP",_xlpm.txt),_xlpm.pre,LEFT(_xlpm.txt,_xlpm.pos-1),IF(RIGHT(_xlpm.pre,3)="123","3PL",IF(RIGHT(_xlpm.pre,2)="12","2PL",IF(RIGHT(_xlpm.pre,1)="1","1PL","3PL")))),N5403,O5403,P5403,Q5403&amp;"W",R5403),_xlfn.TEXTJOIN("-",TRUE,M5403,N5403,O5403,P5403,Q5403&amp;"W",R5403))</f>
        <v>Straight Feeder-AL-Silver-PET-4W-1</v>
      </c>
      <c r="T5403" s="14" t="str">
        <f>IF(COUNTIF(Cycletime[Element Desc.],ProjectsDB[[#This Row],[Element Desc.]])&gt;0,"Found","Not Found")</f>
        <v>Found</v>
      </c>
    </row>
    <row r="5404" spans="2:20" x14ac:dyDescent="0.25">
      <c r="B5404" s="8" t="s">
        <v>10890</v>
      </c>
      <c r="C5404" s="9" t="s">
        <v>10891</v>
      </c>
      <c r="D5404" s="9" t="s">
        <v>10892</v>
      </c>
      <c r="E5404" s="10">
        <v>1</v>
      </c>
      <c r="F5404" s="9" t="s">
        <v>2325</v>
      </c>
      <c r="G5404" s="9" t="s">
        <v>1577</v>
      </c>
      <c r="H5404" s="11" t="s">
        <v>10865</v>
      </c>
      <c r="I5404" s="12">
        <v>1000</v>
      </c>
      <c r="J5404" s="12"/>
      <c r="K5404" s="12"/>
      <c r="L5404" s="12">
        <f t="array" ref="L5404">IFERROR(LOOKUP(2^15,SEARCH({"40A","63A","80A","100A","125A","160A","200A","250A","400A","630A","800A","1000A","1250A","1600A","2000A","2500A","3200A","4000A","5000A","6300A"},UPPER(D5404)),{40,63,80,100,125,160,200,250,400,630,800,1000,1250,1600,2000,2500,3200,4000,5000,6300}),0)</f>
        <v>2000</v>
      </c>
      <c r="M5404" s="9" t="str">
        <f t="shared" si="421"/>
        <v>Expansion Joint</v>
      </c>
      <c r="N5404" s="9" t="str">
        <f t="shared" si="422"/>
        <v>AL</v>
      </c>
      <c r="O5404" s="13" t="str">
        <f t="shared" si="423"/>
        <v>Silver</v>
      </c>
      <c r="P5404" s="9" t="str">
        <f t="shared" si="424"/>
        <v>PET</v>
      </c>
      <c r="Q5404" s="9" t="str">
        <f t="shared" si="425"/>
        <v>4</v>
      </c>
      <c r="R54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04" s="14" t="str">
        <f>IF(ProjectsDB[[#This Row],[Item Type]]="Straight Plug-In",_xlfn.TEXTJOIN("-",TRUE,M5404&amp;"-"&amp;_xlfn.LET(_xlpm.txt,ProjectsDB[[#This Row],[Assembly]],_xlpm.pos,FIND("SP",_xlpm.txt),_xlpm.pre,LEFT(_xlpm.txt,_xlpm.pos-1),IF(RIGHT(_xlpm.pre,3)="123","3PL",IF(RIGHT(_xlpm.pre,2)="12","2PL",IF(RIGHT(_xlpm.pre,1)="1","1PL","3PL")))),N5404,O5404,P5404,Q5404&amp;"W",R5404),_xlfn.TEXTJOIN("-",TRUE,M5404,N5404,O5404,P5404,Q5404&amp;"W",R5404))</f>
        <v>Expansion Joint-AL-Silver-PET-4W-1</v>
      </c>
      <c r="T5404" s="14" t="str">
        <f>IF(COUNTIF(Cycletime[Element Desc.],ProjectsDB[[#This Row],[Element Desc.]])&gt;0,"Found","Not Found")</f>
        <v>Found</v>
      </c>
    </row>
    <row r="5405" spans="2:20" x14ac:dyDescent="0.25">
      <c r="B5405" s="8" t="s">
        <v>10893</v>
      </c>
      <c r="C5405" s="9" t="s">
        <v>10894</v>
      </c>
      <c r="D5405" s="9" t="s">
        <v>10895</v>
      </c>
      <c r="E5405" s="10">
        <v>2</v>
      </c>
      <c r="F5405" s="9" t="s">
        <v>2325</v>
      </c>
      <c r="G5405" s="9" t="s">
        <v>1577</v>
      </c>
      <c r="H5405" s="11" t="s">
        <v>10865</v>
      </c>
      <c r="I5405" s="12">
        <v>425</v>
      </c>
      <c r="J5405" s="12"/>
      <c r="K5405" s="12"/>
      <c r="L5405" s="12">
        <f t="array" ref="L5405">IFERROR(LOOKUP(2^15,SEARCH({"40A","63A","80A","100A","125A","160A","200A","250A","400A","630A","800A","1000A","1250A","1600A","2000A","2500A","3200A","4000A","5000A","6300A"},UPPER(D5405)),{40,63,80,100,125,160,200,250,400,630,800,1000,1250,1600,2000,2500,3200,4000,5000,6300}),0)</f>
        <v>2000</v>
      </c>
      <c r="M5405" s="9" t="str">
        <f t="shared" si="421"/>
        <v>Flange Straight</v>
      </c>
      <c r="N5405" s="9" t="str">
        <f t="shared" si="422"/>
        <v>AL</v>
      </c>
      <c r="O5405" s="13" t="str">
        <f t="shared" si="423"/>
        <v>Silver</v>
      </c>
      <c r="P5405" s="9" t="str">
        <f t="shared" si="424"/>
        <v>PET</v>
      </c>
      <c r="Q5405" s="9" t="str">
        <f t="shared" si="425"/>
        <v>4</v>
      </c>
      <c r="R54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05" s="14" t="str">
        <f>IF(ProjectsDB[[#This Row],[Item Type]]="Straight Plug-In",_xlfn.TEXTJOIN("-",TRUE,M5405&amp;"-"&amp;_xlfn.LET(_xlpm.txt,ProjectsDB[[#This Row],[Assembly]],_xlpm.pos,FIND("SP",_xlpm.txt),_xlpm.pre,LEFT(_xlpm.txt,_xlpm.pos-1),IF(RIGHT(_xlpm.pre,3)="123","3PL",IF(RIGHT(_xlpm.pre,2)="12","2PL",IF(RIGHT(_xlpm.pre,1)="1","1PL","3PL")))),N5405,O5405,P5405,Q5405&amp;"W",R5405),_xlfn.TEXTJOIN("-",TRUE,M5405,N5405,O5405,P5405,Q5405&amp;"W",R5405))</f>
        <v>Flange Straight-AL-Silver-PET-4W-1</v>
      </c>
      <c r="T5405" s="14" t="str">
        <f>IF(COUNTIF(Cycletime[Element Desc.],ProjectsDB[[#This Row],[Element Desc.]])&gt;0,"Found","Not Found")</f>
        <v>Found</v>
      </c>
    </row>
    <row r="5406" spans="2:20" x14ac:dyDescent="0.25">
      <c r="B5406" s="8" t="s">
        <v>10896</v>
      </c>
      <c r="C5406" s="9" t="s">
        <v>1460</v>
      </c>
      <c r="D5406" s="9" t="s">
        <v>1461</v>
      </c>
      <c r="E5406" s="10">
        <v>1</v>
      </c>
      <c r="F5406" s="9" t="s">
        <v>2325</v>
      </c>
      <c r="G5406" s="9" t="s">
        <v>1577</v>
      </c>
      <c r="H5406" s="11" t="s">
        <v>10865</v>
      </c>
      <c r="I5406" s="12"/>
      <c r="J5406" s="12"/>
      <c r="K5406" s="12"/>
      <c r="L5406" s="12">
        <f t="array" ref="L5406">IFERROR(LOOKUP(2^15,SEARCH({"40A","63A","80A","100A","125A","160A","200A","250A","400A","630A","800A","1000A","1250A","1600A","2000A","2500A","3200A","4000A","5000A","6300A"},UPPER(D5406)),{40,63,80,100,125,160,200,250,400,630,800,1000,1250,1600,2000,2500,3200,4000,5000,6300}),0)</f>
        <v>2000</v>
      </c>
      <c r="M5406" s="9" t="str">
        <f t="shared" si="421"/>
        <v>End Cap</v>
      </c>
      <c r="N5406" s="9" t="str">
        <f t="shared" si="422"/>
        <v>AL</v>
      </c>
      <c r="O5406" s="13" t="str">
        <f t="shared" si="423"/>
        <v>None</v>
      </c>
      <c r="P5406" s="9" t="str">
        <f t="shared" si="424"/>
        <v>None</v>
      </c>
      <c r="Q5406" s="9" t="str">
        <f t="shared" si="425"/>
        <v>0</v>
      </c>
      <c r="R54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06" s="14" t="str">
        <f>IF(ProjectsDB[[#This Row],[Item Type]]="Straight Plug-In",_xlfn.TEXTJOIN("-",TRUE,M5406&amp;"-"&amp;_xlfn.LET(_xlpm.txt,ProjectsDB[[#This Row],[Assembly]],_xlpm.pos,FIND("SP",_xlpm.txt),_xlpm.pre,LEFT(_xlpm.txt,_xlpm.pos-1),IF(RIGHT(_xlpm.pre,3)="123","3PL",IF(RIGHT(_xlpm.pre,2)="12","2PL",IF(RIGHT(_xlpm.pre,1)="1","1PL","3PL")))),N5406,O5406,P5406,Q5406&amp;"W",R5406),_xlfn.TEXTJOIN("-",TRUE,M5406,N5406,O5406,P5406,Q5406&amp;"W",R5406))</f>
        <v>End Cap-AL-None-None-0W-1</v>
      </c>
      <c r="T5406" s="14" t="str">
        <f>IF(COUNTIF(Cycletime[Element Desc.],ProjectsDB[[#This Row],[Element Desc.]])&gt;0,"Found","Not Found")</f>
        <v>Found</v>
      </c>
    </row>
    <row r="5407" spans="2:20" x14ac:dyDescent="0.25">
      <c r="B5407" s="8" t="s">
        <v>10897</v>
      </c>
      <c r="C5407" s="9" t="s">
        <v>2345</v>
      </c>
      <c r="D5407" s="9" t="s">
        <v>2346</v>
      </c>
      <c r="E5407" s="10">
        <v>2</v>
      </c>
      <c r="F5407" s="9" t="s">
        <v>2325</v>
      </c>
      <c r="G5407" s="9" t="s">
        <v>1577</v>
      </c>
      <c r="H5407" s="11" t="s">
        <v>10865</v>
      </c>
      <c r="I5407" s="12"/>
      <c r="J5407" s="12"/>
      <c r="K5407" s="12"/>
      <c r="L5407" s="12">
        <f t="array" ref="L5407">IFERROR(LOOKUP(2^15,SEARCH({"40A","63A","80A","100A","125A","160A","200A","250A","400A","630A","800A","1000A","1250A","1600A","2000A","2500A","3200A","4000A","5000A","6300A"},UPPER(D5407)),{40,63,80,100,125,160,200,250,400,630,800,1000,1250,1600,2000,2500,3200,4000,5000,6300}),0)</f>
        <v>2000</v>
      </c>
      <c r="M5407" s="9" t="str">
        <f t="shared" si="421"/>
        <v>Joint Pack</v>
      </c>
      <c r="N5407" s="9" t="str">
        <f t="shared" si="422"/>
        <v>AL</v>
      </c>
      <c r="O5407" s="13" t="str">
        <f t="shared" si="423"/>
        <v>Silver</v>
      </c>
      <c r="P5407" s="9" t="str">
        <f t="shared" si="424"/>
        <v>None</v>
      </c>
      <c r="Q5407" s="9" t="str">
        <f t="shared" si="425"/>
        <v>4</v>
      </c>
      <c r="R54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07" s="14" t="str">
        <f>IF(ProjectsDB[[#This Row],[Item Type]]="Straight Plug-In",_xlfn.TEXTJOIN("-",TRUE,M5407&amp;"-"&amp;_xlfn.LET(_xlpm.txt,ProjectsDB[[#This Row],[Assembly]],_xlpm.pos,FIND("SP",_xlpm.txt),_xlpm.pre,LEFT(_xlpm.txt,_xlpm.pos-1),IF(RIGHT(_xlpm.pre,3)="123","3PL",IF(RIGHT(_xlpm.pre,2)="12","2PL",IF(RIGHT(_xlpm.pre,1)="1","1PL","3PL")))),N5407,O5407,P5407,Q5407&amp;"W",R5407),_xlfn.TEXTJOIN("-",TRUE,M5407,N5407,O5407,P5407,Q5407&amp;"W",R5407))</f>
        <v>Joint Pack-AL-Silver-None-4W-1</v>
      </c>
      <c r="T5407" s="14" t="str">
        <f>IF(COUNTIF(Cycletime[Element Desc.],ProjectsDB[[#This Row],[Element Desc.]])&gt;0,"Found","Not Found")</f>
        <v>Found</v>
      </c>
    </row>
    <row r="5408" spans="2:20" x14ac:dyDescent="0.25">
      <c r="B5408" s="8" t="s">
        <v>10898</v>
      </c>
      <c r="C5408" s="9" t="s">
        <v>10877</v>
      </c>
      <c r="D5408" s="9" t="s">
        <v>10878</v>
      </c>
      <c r="E5408" s="10">
        <v>2</v>
      </c>
      <c r="F5408" s="9" t="s">
        <v>2325</v>
      </c>
      <c r="G5408" s="9" t="s">
        <v>1577</v>
      </c>
      <c r="H5408" s="11" t="s">
        <v>10865</v>
      </c>
      <c r="I5408" s="12">
        <v>1000</v>
      </c>
      <c r="J5408" s="12"/>
      <c r="K5408" s="12"/>
      <c r="L5408" s="12">
        <f t="array" ref="L5408">IFERROR(LOOKUP(2^15,SEARCH({"40A","63A","80A","100A","125A","160A","200A","250A","400A","630A","800A","1000A","1250A","1600A","2000A","2500A","3200A","4000A","5000A","6300A"},UPPER(D5408)),{40,63,80,100,125,160,200,250,400,630,800,1000,1250,1600,2000,2500,3200,4000,5000,6300}),0)</f>
        <v>1600</v>
      </c>
      <c r="M5408" s="9" t="str">
        <f t="shared" si="421"/>
        <v>Straight Feeder</v>
      </c>
      <c r="N5408" s="9" t="str">
        <f t="shared" si="422"/>
        <v>AL</v>
      </c>
      <c r="O5408" s="13" t="str">
        <f t="shared" si="423"/>
        <v>Silver</v>
      </c>
      <c r="P5408" s="9" t="str">
        <f t="shared" si="424"/>
        <v>PET</v>
      </c>
      <c r="Q5408" s="9" t="str">
        <f t="shared" si="425"/>
        <v>4</v>
      </c>
      <c r="R54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08" s="14" t="str">
        <f>IF(ProjectsDB[[#This Row],[Item Type]]="Straight Plug-In",_xlfn.TEXTJOIN("-",TRUE,M5408&amp;"-"&amp;_xlfn.LET(_xlpm.txt,ProjectsDB[[#This Row],[Assembly]],_xlpm.pos,FIND("SP",_xlpm.txt),_xlpm.pre,LEFT(_xlpm.txt,_xlpm.pos-1),IF(RIGHT(_xlpm.pre,3)="123","3PL",IF(RIGHT(_xlpm.pre,2)="12","2PL",IF(RIGHT(_xlpm.pre,1)="1","1PL","3PL")))),N5408,O5408,P5408,Q5408&amp;"W",R5408),_xlfn.TEXTJOIN("-",TRUE,M5408,N5408,O5408,P5408,Q5408&amp;"W",R5408))</f>
        <v>Straight Feeder-AL-Silver-PET-4W-1</v>
      </c>
      <c r="T5408" s="14" t="str">
        <f>IF(COUNTIF(Cycletime[Element Desc.],ProjectsDB[[#This Row],[Element Desc.]])&gt;0,"Found","Not Found")</f>
        <v>Found</v>
      </c>
    </row>
    <row r="5409" spans="2:20" x14ac:dyDescent="0.25">
      <c r="B5409" s="8" t="s">
        <v>10899</v>
      </c>
      <c r="C5409" s="9" t="s">
        <v>10880</v>
      </c>
      <c r="D5409" s="9" t="s">
        <v>10881</v>
      </c>
      <c r="E5409" s="10">
        <v>2</v>
      </c>
      <c r="F5409" s="9" t="s">
        <v>2325</v>
      </c>
      <c r="G5409" s="9" t="s">
        <v>1577</v>
      </c>
      <c r="H5409" s="11" t="s">
        <v>10865</v>
      </c>
      <c r="I5409" s="12">
        <v>1000</v>
      </c>
      <c r="J5409" s="12"/>
      <c r="K5409" s="12"/>
      <c r="L5409" s="12">
        <f t="array" ref="L5409">IFERROR(LOOKUP(2^15,SEARCH({"40A","63A","80A","100A","125A","160A","200A","250A","400A","630A","800A","1000A","1250A","1600A","2000A","2500A","3200A","4000A","5000A","6300A"},UPPER(D5409)),{40,63,80,100,125,160,200,250,400,630,800,1000,1250,1600,2000,2500,3200,4000,5000,6300}),0)</f>
        <v>1600</v>
      </c>
      <c r="M5409" s="9" t="str">
        <f t="shared" si="421"/>
        <v>Expansion Joint</v>
      </c>
      <c r="N5409" s="9" t="str">
        <f t="shared" si="422"/>
        <v>AL</v>
      </c>
      <c r="O5409" s="13" t="str">
        <f t="shared" si="423"/>
        <v>Silver</v>
      </c>
      <c r="P5409" s="9" t="str">
        <f t="shared" si="424"/>
        <v>PET</v>
      </c>
      <c r="Q5409" s="9" t="str">
        <f t="shared" si="425"/>
        <v>4</v>
      </c>
      <c r="R54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09" s="14" t="str">
        <f>IF(ProjectsDB[[#This Row],[Item Type]]="Straight Plug-In",_xlfn.TEXTJOIN("-",TRUE,M5409&amp;"-"&amp;_xlfn.LET(_xlpm.txt,ProjectsDB[[#This Row],[Assembly]],_xlpm.pos,FIND("SP",_xlpm.txt),_xlpm.pre,LEFT(_xlpm.txt,_xlpm.pos-1),IF(RIGHT(_xlpm.pre,3)="123","3PL",IF(RIGHT(_xlpm.pre,2)="12","2PL",IF(RIGHT(_xlpm.pre,1)="1","1PL","3PL")))),N5409,O5409,P5409,Q5409&amp;"W",R5409),_xlfn.TEXTJOIN("-",TRUE,M5409,N5409,O5409,P5409,Q5409&amp;"W",R5409))</f>
        <v>Expansion Joint-AL-Silver-PET-4W-1</v>
      </c>
      <c r="T5409" s="14" t="str">
        <f>IF(COUNTIF(Cycletime[Element Desc.],ProjectsDB[[#This Row],[Element Desc.]])&gt;0,"Found","Not Found")</f>
        <v>Found</v>
      </c>
    </row>
    <row r="5410" spans="2:20" x14ac:dyDescent="0.25">
      <c r="B5410" s="8" t="s">
        <v>10900</v>
      </c>
      <c r="C5410" s="9" t="s">
        <v>10883</v>
      </c>
      <c r="D5410" s="9" t="s">
        <v>10884</v>
      </c>
      <c r="E5410" s="10">
        <v>4</v>
      </c>
      <c r="F5410" s="9" t="s">
        <v>2325</v>
      </c>
      <c r="G5410" s="9" t="s">
        <v>1577</v>
      </c>
      <c r="H5410" s="11" t="s">
        <v>10865</v>
      </c>
      <c r="I5410" s="12">
        <v>425</v>
      </c>
      <c r="J5410" s="12"/>
      <c r="K5410" s="12"/>
      <c r="L5410" s="12">
        <f t="array" ref="L5410">IFERROR(LOOKUP(2^15,SEARCH({"40A","63A","80A","100A","125A","160A","200A","250A","400A","630A","800A","1000A","1250A","1600A","2000A","2500A","3200A","4000A","5000A","6300A"},UPPER(D5410)),{40,63,80,100,125,160,200,250,400,630,800,1000,1250,1600,2000,2500,3200,4000,5000,6300}),0)</f>
        <v>1600</v>
      </c>
      <c r="M5410" s="9" t="str">
        <f t="shared" si="421"/>
        <v>Flange Straight</v>
      </c>
      <c r="N5410" s="9" t="str">
        <f t="shared" si="422"/>
        <v>AL</v>
      </c>
      <c r="O5410" s="13" t="str">
        <f t="shared" si="423"/>
        <v>Silver</v>
      </c>
      <c r="P5410" s="9" t="str">
        <f t="shared" si="424"/>
        <v>PET</v>
      </c>
      <c r="Q5410" s="9" t="str">
        <f t="shared" si="425"/>
        <v>4</v>
      </c>
      <c r="R54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10" s="14" t="str">
        <f>IF(ProjectsDB[[#This Row],[Item Type]]="Straight Plug-In",_xlfn.TEXTJOIN("-",TRUE,M5410&amp;"-"&amp;_xlfn.LET(_xlpm.txt,ProjectsDB[[#This Row],[Assembly]],_xlpm.pos,FIND("SP",_xlpm.txt),_xlpm.pre,LEFT(_xlpm.txt,_xlpm.pos-1),IF(RIGHT(_xlpm.pre,3)="123","3PL",IF(RIGHT(_xlpm.pre,2)="12","2PL",IF(RIGHT(_xlpm.pre,1)="1","1PL","3PL")))),N5410,O5410,P5410,Q5410&amp;"W",R5410),_xlfn.TEXTJOIN("-",TRUE,M5410,N5410,O5410,P5410,Q5410&amp;"W",R5410))</f>
        <v>Flange Straight-AL-Silver-PET-4W-1</v>
      </c>
      <c r="T5410" s="14" t="str">
        <f>IF(COUNTIF(Cycletime[Element Desc.],ProjectsDB[[#This Row],[Element Desc.]])&gt;0,"Found","Not Found")</f>
        <v>Found</v>
      </c>
    </row>
    <row r="5411" spans="2:20" x14ac:dyDescent="0.25">
      <c r="B5411" s="8" t="s">
        <v>10901</v>
      </c>
      <c r="C5411" s="9" t="s">
        <v>4850</v>
      </c>
      <c r="D5411" s="9" t="s">
        <v>4851</v>
      </c>
      <c r="E5411" s="10">
        <v>1</v>
      </c>
      <c r="F5411" s="9" t="s">
        <v>2325</v>
      </c>
      <c r="G5411" s="9" t="s">
        <v>1577</v>
      </c>
      <c r="H5411" s="11" t="s">
        <v>10865</v>
      </c>
      <c r="I5411" s="12"/>
      <c r="J5411" s="12"/>
      <c r="K5411" s="12"/>
      <c r="L5411" s="12">
        <f t="array" ref="L5411">IFERROR(LOOKUP(2^15,SEARCH({"40A","63A","80A","100A","125A","160A","200A","250A","400A","630A","800A","1000A","1250A","1600A","2000A","2500A","3200A","4000A","5000A","6300A"},UPPER(D5411)),{40,63,80,100,125,160,200,250,400,630,800,1000,1250,1600,2000,2500,3200,4000,5000,6300}),0)</f>
        <v>1600</v>
      </c>
      <c r="M5411" s="9" t="str">
        <f t="shared" si="421"/>
        <v>End Cap</v>
      </c>
      <c r="N5411" s="9" t="str">
        <f t="shared" si="422"/>
        <v>AL</v>
      </c>
      <c r="O5411" s="13" t="str">
        <f t="shared" si="423"/>
        <v>None</v>
      </c>
      <c r="P5411" s="9" t="str">
        <f t="shared" si="424"/>
        <v>None</v>
      </c>
      <c r="Q5411" s="9" t="str">
        <f t="shared" si="425"/>
        <v>0</v>
      </c>
      <c r="R54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11" s="14" t="str">
        <f>IF(ProjectsDB[[#This Row],[Item Type]]="Straight Plug-In",_xlfn.TEXTJOIN("-",TRUE,M5411&amp;"-"&amp;_xlfn.LET(_xlpm.txt,ProjectsDB[[#This Row],[Assembly]],_xlpm.pos,FIND("SP",_xlpm.txt),_xlpm.pre,LEFT(_xlpm.txt,_xlpm.pos-1),IF(RIGHT(_xlpm.pre,3)="123","3PL",IF(RIGHT(_xlpm.pre,2)="12","2PL",IF(RIGHT(_xlpm.pre,1)="1","1PL","3PL")))),N5411,O5411,P5411,Q5411&amp;"W",R5411),_xlfn.TEXTJOIN("-",TRUE,M5411,N5411,O5411,P5411,Q5411&amp;"W",R5411))</f>
        <v>End Cap-AL-None-None-0W-1</v>
      </c>
      <c r="T5411" s="14" t="str">
        <f>IF(COUNTIF(Cycletime[Element Desc.],ProjectsDB[[#This Row],[Element Desc.]])&gt;0,"Found","Not Found")</f>
        <v>Found</v>
      </c>
    </row>
    <row r="5412" spans="2:20" x14ac:dyDescent="0.25">
      <c r="B5412" s="8" t="s">
        <v>10902</v>
      </c>
      <c r="C5412" s="9" t="s">
        <v>2339</v>
      </c>
      <c r="D5412" s="9" t="s">
        <v>2340</v>
      </c>
      <c r="E5412" s="10">
        <v>4</v>
      </c>
      <c r="F5412" s="9" t="s">
        <v>2325</v>
      </c>
      <c r="G5412" s="9" t="s">
        <v>1577</v>
      </c>
      <c r="H5412" s="11" t="s">
        <v>10865</v>
      </c>
      <c r="I5412" s="12"/>
      <c r="J5412" s="12"/>
      <c r="K5412" s="12"/>
      <c r="L5412" s="12">
        <f t="array" ref="L5412">IFERROR(LOOKUP(2^15,SEARCH({"40A","63A","80A","100A","125A","160A","200A","250A","400A","630A","800A","1000A","1250A","1600A","2000A","2500A","3200A","4000A","5000A","6300A"},UPPER(D5412)),{40,63,80,100,125,160,200,250,400,630,800,1000,1250,1600,2000,2500,3200,4000,5000,6300}),0)</f>
        <v>1600</v>
      </c>
      <c r="M5412" s="9" t="str">
        <f t="shared" si="421"/>
        <v>Joint Pack</v>
      </c>
      <c r="N5412" s="9" t="str">
        <f t="shared" si="422"/>
        <v>AL</v>
      </c>
      <c r="O5412" s="13" t="str">
        <f t="shared" si="423"/>
        <v>Silver</v>
      </c>
      <c r="P5412" s="9" t="str">
        <f t="shared" si="424"/>
        <v>None</v>
      </c>
      <c r="Q5412" s="9" t="str">
        <f t="shared" si="425"/>
        <v>4</v>
      </c>
      <c r="R54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12" s="14" t="str">
        <f>IF(ProjectsDB[[#This Row],[Item Type]]="Straight Plug-In",_xlfn.TEXTJOIN("-",TRUE,M5412&amp;"-"&amp;_xlfn.LET(_xlpm.txt,ProjectsDB[[#This Row],[Assembly]],_xlpm.pos,FIND("SP",_xlpm.txt),_xlpm.pre,LEFT(_xlpm.txt,_xlpm.pos-1),IF(RIGHT(_xlpm.pre,3)="123","3PL",IF(RIGHT(_xlpm.pre,2)="12","2PL",IF(RIGHT(_xlpm.pre,1)="1","1PL","3PL")))),N5412,O5412,P5412,Q5412&amp;"W",R5412),_xlfn.TEXTJOIN("-",TRUE,M5412,N5412,O5412,P5412,Q5412&amp;"W",R5412))</f>
        <v>Joint Pack-AL-Silver-None-4W-1</v>
      </c>
      <c r="T5412" s="14" t="str">
        <f>IF(COUNTIF(Cycletime[Element Desc.],ProjectsDB[[#This Row],[Element Desc.]])&gt;0,"Found","Not Found")</f>
        <v>Found</v>
      </c>
    </row>
    <row r="5413" spans="2:20" x14ac:dyDescent="0.25">
      <c r="B5413" s="8" t="s">
        <v>10903</v>
      </c>
      <c r="C5413" s="9" t="s">
        <v>10904</v>
      </c>
      <c r="D5413" s="9" t="s">
        <v>10905</v>
      </c>
      <c r="E5413" s="10">
        <v>3</v>
      </c>
      <c r="F5413" s="9" t="s">
        <v>2325</v>
      </c>
      <c r="G5413" s="9" t="s">
        <v>1577</v>
      </c>
      <c r="H5413" s="11" t="s">
        <v>10865</v>
      </c>
      <c r="I5413" s="12">
        <v>1000</v>
      </c>
      <c r="J5413" s="12"/>
      <c r="K5413" s="12"/>
      <c r="L5413" s="12">
        <f t="array" ref="L5413">IFERROR(LOOKUP(2^15,SEARCH({"40A","63A","80A","100A","125A","160A","200A","250A","400A","630A","800A","1000A","1250A","1600A","2000A","2500A","3200A","4000A","5000A","6300A"},UPPER(D5413)),{40,63,80,100,125,160,200,250,400,630,800,1000,1250,1600,2000,2500,3200,4000,5000,6300}),0)</f>
        <v>1250</v>
      </c>
      <c r="M5413" s="9" t="str">
        <f t="shared" si="421"/>
        <v>Straight Feeder</v>
      </c>
      <c r="N5413" s="9" t="str">
        <f t="shared" si="422"/>
        <v>AL</v>
      </c>
      <c r="O5413" s="13" t="str">
        <f t="shared" si="423"/>
        <v>Silver</v>
      </c>
      <c r="P5413" s="9" t="str">
        <f t="shared" si="424"/>
        <v>PET</v>
      </c>
      <c r="Q5413" s="9" t="str">
        <f t="shared" si="425"/>
        <v>4</v>
      </c>
      <c r="R54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13" s="14" t="str">
        <f>IF(ProjectsDB[[#This Row],[Item Type]]="Straight Plug-In",_xlfn.TEXTJOIN("-",TRUE,M5413&amp;"-"&amp;_xlfn.LET(_xlpm.txt,ProjectsDB[[#This Row],[Assembly]],_xlpm.pos,FIND("SP",_xlpm.txt),_xlpm.pre,LEFT(_xlpm.txt,_xlpm.pos-1),IF(RIGHT(_xlpm.pre,3)="123","3PL",IF(RIGHT(_xlpm.pre,2)="12","2PL",IF(RIGHT(_xlpm.pre,1)="1","1PL","3PL")))),N5413,O5413,P5413,Q5413&amp;"W",R5413),_xlfn.TEXTJOIN("-",TRUE,M5413,N5413,O5413,P5413,Q5413&amp;"W",R5413))</f>
        <v>Straight Feeder-AL-Silver-PET-4W-1</v>
      </c>
      <c r="T5413" s="14" t="str">
        <f>IF(COUNTIF(Cycletime[Element Desc.],ProjectsDB[[#This Row],[Element Desc.]])&gt;0,"Found","Not Found")</f>
        <v>Found</v>
      </c>
    </row>
    <row r="5414" spans="2:20" x14ac:dyDescent="0.25">
      <c r="B5414" s="8" t="s">
        <v>10906</v>
      </c>
      <c r="C5414" s="9" t="s">
        <v>10907</v>
      </c>
      <c r="D5414" s="9" t="s">
        <v>10908</v>
      </c>
      <c r="E5414" s="10">
        <v>3</v>
      </c>
      <c r="F5414" s="9" t="s">
        <v>2325</v>
      </c>
      <c r="G5414" s="9" t="s">
        <v>1577</v>
      </c>
      <c r="H5414" s="11" t="s">
        <v>10865</v>
      </c>
      <c r="I5414" s="12">
        <v>1000</v>
      </c>
      <c r="J5414" s="12"/>
      <c r="K5414" s="12"/>
      <c r="L5414" s="12">
        <f t="array" ref="L5414">IFERROR(LOOKUP(2^15,SEARCH({"40A","63A","80A","100A","125A","160A","200A","250A","400A","630A","800A","1000A","1250A","1600A","2000A","2500A","3200A","4000A","5000A","6300A"},UPPER(D5414)),{40,63,80,100,125,160,200,250,400,630,800,1000,1250,1600,2000,2500,3200,4000,5000,6300}),0)</f>
        <v>1250</v>
      </c>
      <c r="M5414" s="9" t="str">
        <f t="shared" si="421"/>
        <v>Expansion Joint</v>
      </c>
      <c r="N5414" s="9" t="str">
        <f t="shared" si="422"/>
        <v>AL</v>
      </c>
      <c r="O5414" s="13" t="str">
        <f t="shared" si="423"/>
        <v>Silver</v>
      </c>
      <c r="P5414" s="9" t="str">
        <f t="shared" si="424"/>
        <v>PET</v>
      </c>
      <c r="Q5414" s="9" t="str">
        <f t="shared" si="425"/>
        <v>4</v>
      </c>
      <c r="R54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14" s="14" t="str">
        <f>IF(ProjectsDB[[#This Row],[Item Type]]="Straight Plug-In",_xlfn.TEXTJOIN("-",TRUE,M5414&amp;"-"&amp;_xlfn.LET(_xlpm.txt,ProjectsDB[[#This Row],[Assembly]],_xlpm.pos,FIND("SP",_xlpm.txt),_xlpm.pre,LEFT(_xlpm.txt,_xlpm.pos-1),IF(RIGHT(_xlpm.pre,3)="123","3PL",IF(RIGHT(_xlpm.pre,2)="12","2PL",IF(RIGHT(_xlpm.pre,1)="1","1PL","3PL")))),N5414,O5414,P5414,Q5414&amp;"W",R5414),_xlfn.TEXTJOIN("-",TRUE,M5414,N5414,O5414,P5414,Q5414&amp;"W",R5414))</f>
        <v>Expansion Joint-AL-Silver-PET-4W-1</v>
      </c>
      <c r="T5414" s="14" t="str">
        <f>IF(COUNTIF(Cycletime[Element Desc.],ProjectsDB[[#This Row],[Element Desc.]])&gt;0,"Found","Not Found")</f>
        <v>Found</v>
      </c>
    </row>
    <row r="5415" spans="2:20" x14ac:dyDescent="0.25">
      <c r="B5415" s="8" t="s">
        <v>10909</v>
      </c>
      <c r="C5415" s="9" t="s">
        <v>10910</v>
      </c>
      <c r="D5415" s="9" t="s">
        <v>10911</v>
      </c>
      <c r="E5415" s="10">
        <v>6</v>
      </c>
      <c r="F5415" s="9" t="s">
        <v>2325</v>
      </c>
      <c r="G5415" s="9" t="s">
        <v>1577</v>
      </c>
      <c r="H5415" s="11" t="s">
        <v>10865</v>
      </c>
      <c r="I5415" s="12">
        <v>425</v>
      </c>
      <c r="J5415" s="12"/>
      <c r="K5415" s="12"/>
      <c r="L5415" s="12">
        <f t="array" ref="L5415">IFERROR(LOOKUP(2^15,SEARCH({"40A","63A","80A","100A","125A","160A","200A","250A","400A","630A","800A","1000A","1250A","1600A","2000A","2500A","3200A","4000A","5000A","6300A"},UPPER(D5415)),{40,63,80,100,125,160,200,250,400,630,800,1000,1250,1600,2000,2500,3200,4000,5000,6300}),0)</f>
        <v>1250</v>
      </c>
      <c r="M5415" s="9" t="str">
        <f t="shared" si="421"/>
        <v>Flange Straight</v>
      </c>
      <c r="N5415" s="9" t="str">
        <f t="shared" si="422"/>
        <v>AL</v>
      </c>
      <c r="O5415" s="13" t="str">
        <f t="shared" si="423"/>
        <v>Silver</v>
      </c>
      <c r="P5415" s="9" t="str">
        <f t="shared" si="424"/>
        <v>PET</v>
      </c>
      <c r="Q5415" s="9" t="str">
        <f t="shared" si="425"/>
        <v>4</v>
      </c>
      <c r="R54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15" s="14" t="str">
        <f>IF(ProjectsDB[[#This Row],[Item Type]]="Straight Plug-In",_xlfn.TEXTJOIN("-",TRUE,M5415&amp;"-"&amp;_xlfn.LET(_xlpm.txt,ProjectsDB[[#This Row],[Assembly]],_xlpm.pos,FIND("SP",_xlpm.txt),_xlpm.pre,LEFT(_xlpm.txt,_xlpm.pos-1),IF(RIGHT(_xlpm.pre,3)="123","3PL",IF(RIGHT(_xlpm.pre,2)="12","2PL",IF(RIGHT(_xlpm.pre,1)="1","1PL","3PL")))),N5415,O5415,P5415,Q5415&amp;"W",R5415),_xlfn.TEXTJOIN("-",TRUE,M5415,N5415,O5415,P5415,Q5415&amp;"W",R5415))</f>
        <v>Flange Straight-AL-Silver-PET-4W-1</v>
      </c>
      <c r="T5415" s="14" t="str">
        <f>IF(COUNTIF(Cycletime[Element Desc.],ProjectsDB[[#This Row],[Element Desc.]])&gt;0,"Found","Not Found")</f>
        <v>Found</v>
      </c>
    </row>
    <row r="5416" spans="2:20" x14ac:dyDescent="0.25">
      <c r="B5416" s="8" t="s">
        <v>10912</v>
      </c>
      <c r="C5416" s="9" t="s">
        <v>4871</v>
      </c>
      <c r="D5416" s="9" t="s">
        <v>4872</v>
      </c>
      <c r="E5416" s="10">
        <v>1</v>
      </c>
      <c r="F5416" s="9" t="s">
        <v>2325</v>
      </c>
      <c r="G5416" s="9" t="s">
        <v>1577</v>
      </c>
      <c r="H5416" s="11" t="s">
        <v>10865</v>
      </c>
      <c r="I5416" s="12"/>
      <c r="J5416" s="12"/>
      <c r="K5416" s="12"/>
      <c r="L5416" s="12">
        <f t="array" ref="L5416">IFERROR(LOOKUP(2^15,SEARCH({"40A","63A","80A","100A","125A","160A","200A","250A","400A","630A","800A","1000A","1250A","1600A","2000A","2500A","3200A","4000A","5000A","6300A"},UPPER(D5416)),{40,63,80,100,125,160,200,250,400,630,800,1000,1250,1600,2000,2500,3200,4000,5000,6300}),0)</f>
        <v>1250</v>
      </c>
      <c r="M5416" s="9" t="str">
        <f t="shared" si="421"/>
        <v>End Cap</v>
      </c>
      <c r="N5416" s="9" t="str">
        <f t="shared" si="422"/>
        <v>AL</v>
      </c>
      <c r="O5416" s="13" t="str">
        <f t="shared" si="423"/>
        <v>None</v>
      </c>
      <c r="P5416" s="9" t="str">
        <f t="shared" si="424"/>
        <v>None</v>
      </c>
      <c r="Q5416" s="9" t="str">
        <f t="shared" si="425"/>
        <v>0</v>
      </c>
      <c r="R54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16" s="14" t="str">
        <f>IF(ProjectsDB[[#This Row],[Item Type]]="Straight Plug-In",_xlfn.TEXTJOIN("-",TRUE,M5416&amp;"-"&amp;_xlfn.LET(_xlpm.txt,ProjectsDB[[#This Row],[Assembly]],_xlpm.pos,FIND("SP",_xlpm.txt),_xlpm.pre,LEFT(_xlpm.txt,_xlpm.pos-1),IF(RIGHT(_xlpm.pre,3)="123","3PL",IF(RIGHT(_xlpm.pre,2)="12","2PL",IF(RIGHT(_xlpm.pre,1)="1","1PL","3PL")))),N5416,O5416,P5416,Q5416&amp;"W",R5416),_xlfn.TEXTJOIN("-",TRUE,M5416,N5416,O5416,P5416,Q5416&amp;"W",R5416))</f>
        <v>End Cap-AL-None-None-0W-1</v>
      </c>
      <c r="T5416" s="14" t="str">
        <f>IF(COUNTIF(Cycletime[Element Desc.],ProjectsDB[[#This Row],[Element Desc.]])&gt;0,"Found","Not Found")</f>
        <v>Found</v>
      </c>
    </row>
    <row r="5417" spans="2:20" x14ac:dyDescent="0.25">
      <c r="B5417" s="8" t="s">
        <v>10913</v>
      </c>
      <c r="C5417" s="9" t="s">
        <v>2413</v>
      </c>
      <c r="D5417" s="9" t="s">
        <v>2414</v>
      </c>
      <c r="E5417" s="10">
        <v>6</v>
      </c>
      <c r="F5417" s="9" t="s">
        <v>2325</v>
      </c>
      <c r="G5417" s="9" t="s">
        <v>1577</v>
      </c>
      <c r="H5417" s="11" t="s">
        <v>10865</v>
      </c>
      <c r="I5417" s="12"/>
      <c r="J5417" s="12"/>
      <c r="K5417" s="12"/>
      <c r="L5417" s="12">
        <f t="array" ref="L5417">IFERROR(LOOKUP(2^15,SEARCH({"40A","63A","80A","100A","125A","160A","200A","250A","400A","630A","800A","1000A","1250A","1600A","2000A","2500A","3200A","4000A","5000A","6300A"},UPPER(D5417)),{40,63,80,100,125,160,200,250,400,630,800,1000,1250,1600,2000,2500,3200,4000,5000,6300}),0)</f>
        <v>1250</v>
      </c>
      <c r="M5417" s="9" t="str">
        <f t="shared" si="421"/>
        <v>Joint Pack</v>
      </c>
      <c r="N5417" s="9" t="str">
        <f t="shared" si="422"/>
        <v>AL</v>
      </c>
      <c r="O5417" s="13" t="str">
        <f t="shared" si="423"/>
        <v>Silver</v>
      </c>
      <c r="P5417" s="9" t="str">
        <f t="shared" si="424"/>
        <v>None</v>
      </c>
      <c r="Q5417" s="9" t="str">
        <f t="shared" si="425"/>
        <v>4</v>
      </c>
      <c r="R54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17" s="14" t="str">
        <f>IF(ProjectsDB[[#This Row],[Item Type]]="Straight Plug-In",_xlfn.TEXTJOIN("-",TRUE,M5417&amp;"-"&amp;_xlfn.LET(_xlpm.txt,ProjectsDB[[#This Row],[Assembly]],_xlpm.pos,FIND("SP",_xlpm.txt),_xlpm.pre,LEFT(_xlpm.txt,_xlpm.pos-1),IF(RIGHT(_xlpm.pre,3)="123","3PL",IF(RIGHT(_xlpm.pre,2)="12","2PL",IF(RIGHT(_xlpm.pre,1)="1","1PL","3PL")))),N5417,O5417,P5417,Q5417&amp;"W",R5417),_xlfn.TEXTJOIN("-",TRUE,M5417,N5417,O5417,P5417,Q5417&amp;"W",R5417))</f>
        <v>Joint Pack-AL-Silver-None-4W-1</v>
      </c>
      <c r="T5417" s="14" t="str">
        <f>IF(COUNTIF(Cycletime[Element Desc.],ProjectsDB[[#This Row],[Element Desc.]])&gt;0,"Found","Not Found")</f>
        <v>Found</v>
      </c>
    </row>
    <row r="5418" spans="2:20" x14ac:dyDescent="0.25">
      <c r="B5418" s="8" t="s">
        <v>10914</v>
      </c>
      <c r="C5418" s="9" t="s">
        <v>6848</v>
      </c>
      <c r="D5418" s="9" t="s">
        <v>6849</v>
      </c>
      <c r="E5418" s="10">
        <v>1</v>
      </c>
      <c r="F5418" s="9" t="s">
        <v>2325</v>
      </c>
      <c r="G5418" s="9" t="s">
        <v>1577</v>
      </c>
      <c r="H5418" s="11" t="s">
        <v>10865</v>
      </c>
      <c r="I5418" s="12">
        <v>1000</v>
      </c>
      <c r="J5418" s="12"/>
      <c r="K5418" s="12"/>
      <c r="L5418" s="12">
        <f t="array" ref="L5418">IFERROR(LOOKUP(2^15,SEARCH({"40A","63A","80A","100A","125A","160A","200A","250A","400A","630A","800A","1000A","1250A","1600A","2000A","2500A","3200A","4000A","5000A","6300A"},UPPER(D5418)),{40,63,80,100,125,160,200,250,400,630,800,1000,1250,1600,2000,2500,3200,4000,5000,6300}),0)</f>
        <v>800</v>
      </c>
      <c r="M5418" s="9" t="str">
        <f t="shared" si="421"/>
        <v>Straight Feeder</v>
      </c>
      <c r="N5418" s="9" t="str">
        <f t="shared" si="422"/>
        <v>AL</v>
      </c>
      <c r="O5418" s="13" t="str">
        <f t="shared" si="423"/>
        <v>Silver</v>
      </c>
      <c r="P5418" s="9" t="str">
        <f t="shared" si="424"/>
        <v>PET</v>
      </c>
      <c r="Q5418" s="9" t="str">
        <f t="shared" si="425"/>
        <v>4</v>
      </c>
      <c r="R54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18" s="14" t="str">
        <f>IF(ProjectsDB[[#This Row],[Item Type]]="Straight Plug-In",_xlfn.TEXTJOIN("-",TRUE,M5418&amp;"-"&amp;_xlfn.LET(_xlpm.txt,ProjectsDB[[#This Row],[Assembly]],_xlpm.pos,FIND("SP",_xlpm.txt),_xlpm.pre,LEFT(_xlpm.txt,_xlpm.pos-1),IF(RIGHT(_xlpm.pre,3)="123","3PL",IF(RIGHT(_xlpm.pre,2)="12","2PL",IF(RIGHT(_xlpm.pre,1)="1","1PL","3PL")))),N5418,O5418,P5418,Q5418&amp;"W",R5418),_xlfn.TEXTJOIN("-",TRUE,M5418,N5418,O5418,P5418,Q5418&amp;"W",R5418))</f>
        <v>Straight Feeder-AL-Silver-PET-4W-1</v>
      </c>
      <c r="T5418" s="14" t="str">
        <f>IF(COUNTIF(Cycletime[Element Desc.],ProjectsDB[[#This Row],[Element Desc.]])&gt;0,"Found","Not Found")</f>
        <v>Found</v>
      </c>
    </row>
    <row r="5419" spans="2:20" x14ac:dyDescent="0.25">
      <c r="B5419" s="8" t="s">
        <v>10915</v>
      </c>
      <c r="C5419" s="9" t="s">
        <v>6845</v>
      </c>
      <c r="D5419" s="9" t="s">
        <v>6846</v>
      </c>
      <c r="E5419" s="10">
        <v>1</v>
      </c>
      <c r="F5419" s="9" t="s">
        <v>2325</v>
      </c>
      <c r="G5419" s="9" t="s">
        <v>1577</v>
      </c>
      <c r="H5419" s="11" t="s">
        <v>10865</v>
      </c>
      <c r="I5419" s="12">
        <v>1000</v>
      </c>
      <c r="J5419" s="12"/>
      <c r="K5419" s="12"/>
      <c r="L5419" s="12">
        <f t="array" ref="L5419">IFERROR(LOOKUP(2^15,SEARCH({"40A","63A","80A","100A","125A","160A","200A","250A","400A","630A","800A","1000A","1250A","1600A","2000A","2500A","3200A","4000A","5000A","6300A"},UPPER(D5419)),{40,63,80,100,125,160,200,250,400,630,800,1000,1250,1600,2000,2500,3200,4000,5000,6300}),0)</f>
        <v>800</v>
      </c>
      <c r="M5419" s="9" t="str">
        <f t="shared" si="421"/>
        <v>Expansion Joint</v>
      </c>
      <c r="N5419" s="9" t="str">
        <f t="shared" si="422"/>
        <v>AL</v>
      </c>
      <c r="O5419" s="13" t="str">
        <f t="shared" si="423"/>
        <v>Silver</v>
      </c>
      <c r="P5419" s="9" t="str">
        <f t="shared" si="424"/>
        <v>PET</v>
      </c>
      <c r="Q5419" s="9" t="str">
        <f t="shared" si="425"/>
        <v>4</v>
      </c>
      <c r="R54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19" s="14" t="str">
        <f>IF(ProjectsDB[[#This Row],[Item Type]]="Straight Plug-In",_xlfn.TEXTJOIN("-",TRUE,M5419&amp;"-"&amp;_xlfn.LET(_xlpm.txt,ProjectsDB[[#This Row],[Assembly]],_xlpm.pos,FIND("SP",_xlpm.txt),_xlpm.pre,LEFT(_xlpm.txt,_xlpm.pos-1),IF(RIGHT(_xlpm.pre,3)="123","3PL",IF(RIGHT(_xlpm.pre,2)="12","2PL",IF(RIGHT(_xlpm.pre,1)="1","1PL","3PL")))),N5419,O5419,P5419,Q5419&amp;"W",R5419),_xlfn.TEXTJOIN("-",TRUE,M5419,N5419,O5419,P5419,Q5419&amp;"W",R5419))</f>
        <v>Expansion Joint-AL-Silver-PET-4W-1</v>
      </c>
      <c r="T5419" s="14" t="str">
        <f>IF(COUNTIF(Cycletime[Element Desc.],ProjectsDB[[#This Row],[Element Desc.]])&gt;0,"Found","Not Found")</f>
        <v>Found</v>
      </c>
    </row>
    <row r="5420" spans="2:20" x14ac:dyDescent="0.25">
      <c r="B5420" s="8" t="s">
        <v>10916</v>
      </c>
      <c r="C5420" s="9" t="s">
        <v>10917</v>
      </c>
      <c r="D5420" s="9" t="s">
        <v>10918</v>
      </c>
      <c r="E5420" s="10">
        <v>2</v>
      </c>
      <c r="F5420" s="9" t="s">
        <v>2325</v>
      </c>
      <c r="G5420" s="9" t="s">
        <v>1577</v>
      </c>
      <c r="H5420" s="11" t="s">
        <v>10865</v>
      </c>
      <c r="I5420" s="12">
        <v>425</v>
      </c>
      <c r="J5420" s="12"/>
      <c r="K5420" s="12"/>
      <c r="L5420" s="12">
        <f t="array" ref="L5420">IFERROR(LOOKUP(2^15,SEARCH({"40A","63A","80A","100A","125A","160A","200A","250A","400A","630A","800A","1000A","1250A","1600A","2000A","2500A","3200A","4000A","5000A","6300A"},UPPER(D5420)),{40,63,80,100,125,160,200,250,400,630,800,1000,1250,1600,2000,2500,3200,4000,5000,6300}),0)</f>
        <v>800</v>
      </c>
      <c r="M5420" s="9" t="str">
        <f t="shared" si="421"/>
        <v>Flange Straight</v>
      </c>
      <c r="N5420" s="9" t="str">
        <f t="shared" si="422"/>
        <v>AL</v>
      </c>
      <c r="O5420" s="13" t="str">
        <f t="shared" si="423"/>
        <v>Silver</v>
      </c>
      <c r="P5420" s="9" t="str">
        <f t="shared" si="424"/>
        <v>PET</v>
      </c>
      <c r="Q5420" s="9" t="str">
        <f t="shared" si="425"/>
        <v>4</v>
      </c>
      <c r="R54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20" s="14" t="str">
        <f>IF(ProjectsDB[[#This Row],[Item Type]]="Straight Plug-In",_xlfn.TEXTJOIN("-",TRUE,M5420&amp;"-"&amp;_xlfn.LET(_xlpm.txt,ProjectsDB[[#This Row],[Assembly]],_xlpm.pos,FIND("SP",_xlpm.txt),_xlpm.pre,LEFT(_xlpm.txt,_xlpm.pos-1),IF(RIGHT(_xlpm.pre,3)="123","3PL",IF(RIGHT(_xlpm.pre,2)="12","2PL",IF(RIGHT(_xlpm.pre,1)="1","1PL","3PL")))),N5420,O5420,P5420,Q5420&amp;"W",R5420),_xlfn.TEXTJOIN("-",TRUE,M5420,N5420,O5420,P5420,Q5420&amp;"W",R5420))</f>
        <v>Flange Straight-AL-Silver-PET-4W-1</v>
      </c>
      <c r="T5420" s="14" t="str">
        <f>IF(COUNTIF(Cycletime[Element Desc.],ProjectsDB[[#This Row],[Element Desc.]])&gt;0,"Found","Not Found")</f>
        <v>Found</v>
      </c>
    </row>
    <row r="5421" spans="2:20" x14ac:dyDescent="0.25">
      <c r="B5421" s="8" t="s">
        <v>10919</v>
      </c>
      <c r="C5421" s="9" t="s">
        <v>2327</v>
      </c>
      <c r="D5421" s="9" t="s">
        <v>2328</v>
      </c>
      <c r="E5421" s="10">
        <v>2</v>
      </c>
      <c r="F5421" s="9" t="s">
        <v>2325</v>
      </c>
      <c r="G5421" s="9" t="s">
        <v>1577</v>
      </c>
      <c r="H5421" s="11" t="s">
        <v>10865</v>
      </c>
      <c r="I5421" s="12"/>
      <c r="J5421" s="12"/>
      <c r="K5421" s="12"/>
      <c r="L5421" s="12">
        <f t="array" ref="L5421">IFERROR(LOOKUP(2^15,SEARCH({"40A","63A","80A","100A","125A","160A","200A","250A","400A","630A","800A","1000A","1250A","1600A","2000A","2500A","3200A","4000A","5000A","6300A"},UPPER(D5421)),{40,63,80,100,125,160,200,250,400,630,800,1000,1250,1600,2000,2500,3200,4000,5000,6300}),0)</f>
        <v>800</v>
      </c>
      <c r="M5421" s="9" t="str">
        <f t="shared" si="421"/>
        <v>Joint Pack</v>
      </c>
      <c r="N5421" s="9" t="str">
        <f t="shared" si="422"/>
        <v>AL</v>
      </c>
      <c r="O5421" s="13" t="str">
        <f t="shared" si="423"/>
        <v>Silver</v>
      </c>
      <c r="P5421" s="9" t="str">
        <f t="shared" si="424"/>
        <v>None</v>
      </c>
      <c r="Q5421" s="9" t="str">
        <f t="shared" si="425"/>
        <v>4</v>
      </c>
      <c r="R54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21" s="14" t="str">
        <f>IF(ProjectsDB[[#This Row],[Item Type]]="Straight Plug-In",_xlfn.TEXTJOIN("-",TRUE,M5421&amp;"-"&amp;_xlfn.LET(_xlpm.txt,ProjectsDB[[#This Row],[Assembly]],_xlpm.pos,FIND("SP",_xlpm.txt),_xlpm.pre,LEFT(_xlpm.txt,_xlpm.pos-1),IF(RIGHT(_xlpm.pre,3)="123","3PL",IF(RIGHT(_xlpm.pre,2)="12","2PL",IF(RIGHT(_xlpm.pre,1)="1","1PL","3PL")))),N5421,O5421,P5421,Q5421&amp;"W",R5421),_xlfn.TEXTJOIN("-",TRUE,M5421,N5421,O5421,P5421,Q5421&amp;"W",R5421))</f>
        <v>Joint Pack-AL-Silver-None-4W-1</v>
      </c>
      <c r="T5421" s="14" t="str">
        <f>IF(COUNTIF(Cycletime[Element Desc.],ProjectsDB[[#This Row],[Element Desc.]])&gt;0,"Found","Not Found")</f>
        <v>Found</v>
      </c>
    </row>
    <row r="5422" spans="2:20" x14ac:dyDescent="0.25">
      <c r="B5422" s="8" t="s">
        <v>10920</v>
      </c>
      <c r="C5422" s="9" t="s">
        <v>1386</v>
      </c>
      <c r="D5422" s="9" t="s">
        <v>1387</v>
      </c>
      <c r="E5422" s="10">
        <v>1</v>
      </c>
      <c r="F5422" s="9" t="s">
        <v>2325</v>
      </c>
      <c r="G5422" s="9" t="s">
        <v>1577</v>
      </c>
      <c r="H5422" s="11" t="s">
        <v>10865</v>
      </c>
      <c r="I5422" s="12"/>
      <c r="J5422" s="12"/>
      <c r="K5422" s="12"/>
      <c r="L5422" s="12">
        <f t="array" ref="L5422">IFERROR(LOOKUP(2^15,SEARCH({"40A","63A","80A","100A","125A","160A","200A","250A","400A","630A","800A","1000A","1250A","1600A","2000A","2500A","3200A","4000A","5000A","6300A"},UPPER(D5422)),{40,63,80,100,125,160,200,250,400,630,800,1000,1250,1600,2000,2500,3200,4000,5000,6300}),0)</f>
        <v>800</v>
      </c>
      <c r="M5422" s="9" t="str">
        <f t="shared" si="421"/>
        <v>End Cap</v>
      </c>
      <c r="N5422" s="9" t="str">
        <f t="shared" si="422"/>
        <v>AL</v>
      </c>
      <c r="O5422" s="13" t="str">
        <f t="shared" si="423"/>
        <v>None</v>
      </c>
      <c r="P5422" s="9" t="str">
        <f t="shared" si="424"/>
        <v>None</v>
      </c>
      <c r="Q5422" s="9" t="str">
        <f t="shared" si="425"/>
        <v>0</v>
      </c>
      <c r="R54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22" s="14" t="str">
        <f>IF(ProjectsDB[[#This Row],[Item Type]]="Straight Plug-In",_xlfn.TEXTJOIN("-",TRUE,M5422&amp;"-"&amp;_xlfn.LET(_xlpm.txt,ProjectsDB[[#This Row],[Assembly]],_xlpm.pos,FIND("SP",_xlpm.txt),_xlpm.pre,LEFT(_xlpm.txt,_xlpm.pos-1),IF(RIGHT(_xlpm.pre,3)="123","3PL",IF(RIGHT(_xlpm.pre,2)="12","2PL",IF(RIGHT(_xlpm.pre,1)="1","1PL","3PL")))),N5422,O5422,P5422,Q5422&amp;"W",R5422),_xlfn.TEXTJOIN("-",TRUE,M5422,N5422,O5422,P5422,Q5422&amp;"W",R5422))</f>
        <v>End Cap-AL-None-None-0W-1</v>
      </c>
      <c r="T5422" s="14" t="str">
        <f>IF(COUNTIF(Cycletime[Element Desc.],ProjectsDB[[#This Row],[Element Desc.]])&gt;0,"Found","Not Found")</f>
        <v>Found</v>
      </c>
    </row>
    <row r="5423" spans="2:20" x14ac:dyDescent="0.25">
      <c r="B5423" s="8" t="s">
        <v>10921</v>
      </c>
      <c r="C5423" s="9" t="s">
        <v>10922</v>
      </c>
      <c r="D5423" s="9" t="s">
        <v>10923</v>
      </c>
      <c r="E5423" s="10">
        <v>2</v>
      </c>
      <c r="F5423" s="9" t="s">
        <v>2325</v>
      </c>
      <c r="G5423" s="9" t="s">
        <v>1577</v>
      </c>
      <c r="H5423" s="11" t="s">
        <v>10865</v>
      </c>
      <c r="I5423" s="12">
        <v>1000</v>
      </c>
      <c r="J5423" s="12"/>
      <c r="K5423" s="12"/>
      <c r="L5423" s="12">
        <f t="array" ref="L5423">IFERROR(LOOKUP(2^15,SEARCH({"40A","63A","80A","100A","125A","160A","200A","250A","400A","630A","800A","1000A","1250A","1600A","2000A","2500A","3200A","4000A","5000A","6300A"},UPPER(D5423)),{40,63,80,100,125,160,200,250,400,630,800,1000,1250,1600,2000,2500,3200,4000,5000,6300}),0)</f>
        <v>1000</v>
      </c>
      <c r="M5423" s="9" t="str">
        <f t="shared" si="421"/>
        <v>Straight Feeder</v>
      </c>
      <c r="N5423" s="9" t="str">
        <f t="shared" si="422"/>
        <v>AL</v>
      </c>
      <c r="O5423" s="13" t="str">
        <f t="shared" si="423"/>
        <v>Silver</v>
      </c>
      <c r="P5423" s="9" t="str">
        <f t="shared" si="424"/>
        <v>PET</v>
      </c>
      <c r="Q5423" s="9" t="str">
        <f t="shared" si="425"/>
        <v>4</v>
      </c>
      <c r="R54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23" s="14" t="str">
        <f>IF(ProjectsDB[[#This Row],[Item Type]]="Straight Plug-In",_xlfn.TEXTJOIN("-",TRUE,M5423&amp;"-"&amp;_xlfn.LET(_xlpm.txt,ProjectsDB[[#This Row],[Assembly]],_xlpm.pos,FIND("SP",_xlpm.txt),_xlpm.pre,LEFT(_xlpm.txt,_xlpm.pos-1),IF(RIGHT(_xlpm.pre,3)="123","3PL",IF(RIGHT(_xlpm.pre,2)="12","2PL",IF(RIGHT(_xlpm.pre,1)="1","1PL","3PL")))),N5423,O5423,P5423,Q5423&amp;"W",R5423),_xlfn.TEXTJOIN("-",TRUE,M5423,N5423,O5423,P5423,Q5423&amp;"W",R5423))</f>
        <v>Straight Feeder-AL-Silver-PET-4W-1</v>
      </c>
      <c r="T5423" s="14" t="str">
        <f>IF(COUNTIF(Cycletime[Element Desc.],ProjectsDB[[#This Row],[Element Desc.]])&gt;0,"Found","Not Found")</f>
        <v>Found</v>
      </c>
    </row>
    <row r="5424" spans="2:20" x14ac:dyDescent="0.25">
      <c r="B5424" s="8" t="s">
        <v>10924</v>
      </c>
      <c r="C5424" s="9" t="s">
        <v>6899</v>
      </c>
      <c r="D5424" s="9" t="s">
        <v>6900</v>
      </c>
      <c r="E5424" s="10">
        <v>2</v>
      </c>
      <c r="F5424" s="9" t="s">
        <v>2325</v>
      </c>
      <c r="G5424" s="9" t="s">
        <v>1577</v>
      </c>
      <c r="H5424" s="11" t="s">
        <v>10865</v>
      </c>
      <c r="I5424" s="12">
        <v>1000</v>
      </c>
      <c r="J5424" s="12"/>
      <c r="K5424" s="12"/>
      <c r="L5424" s="12">
        <f t="array" ref="L5424">IFERROR(LOOKUP(2^15,SEARCH({"40A","63A","80A","100A","125A","160A","200A","250A","400A","630A","800A","1000A","1250A","1600A","2000A","2500A","3200A","4000A","5000A","6300A"},UPPER(D5424)),{40,63,80,100,125,160,200,250,400,630,800,1000,1250,1600,2000,2500,3200,4000,5000,6300}),0)</f>
        <v>1000</v>
      </c>
      <c r="M5424" s="9" t="str">
        <f t="shared" si="421"/>
        <v>Expansion Joint</v>
      </c>
      <c r="N5424" s="9" t="str">
        <f t="shared" si="422"/>
        <v>AL</v>
      </c>
      <c r="O5424" s="13" t="str">
        <f t="shared" si="423"/>
        <v>Silver</v>
      </c>
      <c r="P5424" s="9" t="str">
        <f t="shared" si="424"/>
        <v>PET</v>
      </c>
      <c r="Q5424" s="9" t="str">
        <f t="shared" si="425"/>
        <v>4</v>
      </c>
      <c r="R54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24" s="14" t="str">
        <f>IF(ProjectsDB[[#This Row],[Item Type]]="Straight Plug-In",_xlfn.TEXTJOIN("-",TRUE,M5424&amp;"-"&amp;_xlfn.LET(_xlpm.txt,ProjectsDB[[#This Row],[Assembly]],_xlpm.pos,FIND("SP",_xlpm.txt),_xlpm.pre,LEFT(_xlpm.txt,_xlpm.pos-1),IF(RIGHT(_xlpm.pre,3)="123","3PL",IF(RIGHT(_xlpm.pre,2)="12","2PL",IF(RIGHT(_xlpm.pre,1)="1","1PL","3PL")))),N5424,O5424,P5424,Q5424&amp;"W",R5424),_xlfn.TEXTJOIN("-",TRUE,M5424,N5424,O5424,P5424,Q5424&amp;"W",R5424))</f>
        <v>Expansion Joint-AL-Silver-PET-4W-1</v>
      </c>
      <c r="T5424" s="14" t="str">
        <f>IF(COUNTIF(Cycletime[Element Desc.],ProjectsDB[[#This Row],[Element Desc.]])&gt;0,"Found","Not Found")</f>
        <v>Found</v>
      </c>
    </row>
    <row r="5425" spans="2:20" x14ac:dyDescent="0.25">
      <c r="B5425" s="8" t="s">
        <v>10925</v>
      </c>
      <c r="C5425" s="9" t="s">
        <v>10926</v>
      </c>
      <c r="D5425" s="9" t="s">
        <v>10927</v>
      </c>
      <c r="E5425" s="10">
        <v>4</v>
      </c>
      <c r="F5425" s="9" t="s">
        <v>2325</v>
      </c>
      <c r="G5425" s="9" t="s">
        <v>1577</v>
      </c>
      <c r="H5425" s="11" t="s">
        <v>10865</v>
      </c>
      <c r="I5425" s="12">
        <v>425</v>
      </c>
      <c r="J5425" s="12"/>
      <c r="K5425" s="12"/>
      <c r="L5425" s="12">
        <f t="array" ref="L5425">IFERROR(LOOKUP(2^15,SEARCH({"40A","63A","80A","100A","125A","160A","200A","250A","400A","630A","800A","1000A","1250A","1600A","2000A","2500A","3200A","4000A","5000A","6300A"},UPPER(D5425)),{40,63,80,100,125,160,200,250,400,630,800,1000,1250,1600,2000,2500,3200,4000,5000,6300}),0)</f>
        <v>1000</v>
      </c>
      <c r="M5425" s="9" t="str">
        <f t="shared" si="421"/>
        <v>Flange Straight</v>
      </c>
      <c r="N5425" s="9" t="str">
        <f t="shared" si="422"/>
        <v>AL</v>
      </c>
      <c r="O5425" s="13" t="str">
        <f t="shared" si="423"/>
        <v>Silver</v>
      </c>
      <c r="P5425" s="9" t="str">
        <f t="shared" si="424"/>
        <v>PET</v>
      </c>
      <c r="Q5425" s="9" t="str">
        <f t="shared" si="425"/>
        <v>4</v>
      </c>
      <c r="R54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25" s="14" t="str">
        <f>IF(ProjectsDB[[#This Row],[Item Type]]="Straight Plug-In",_xlfn.TEXTJOIN("-",TRUE,M5425&amp;"-"&amp;_xlfn.LET(_xlpm.txt,ProjectsDB[[#This Row],[Assembly]],_xlpm.pos,FIND("SP",_xlpm.txt),_xlpm.pre,LEFT(_xlpm.txt,_xlpm.pos-1),IF(RIGHT(_xlpm.pre,3)="123","3PL",IF(RIGHT(_xlpm.pre,2)="12","2PL",IF(RIGHT(_xlpm.pre,1)="1","1PL","3PL")))),N5425,O5425,P5425,Q5425&amp;"W",R5425),_xlfn.TEXTJOIN("-",TRUE,M5425,N5425,O5425,P5425,Q5425&amp;"W",R5425))</f>
        <v>Flange Straight-AL-Silver-PET-4W-1</v>
      </c>
      <c r="T5425" s="14" t="str">
        <f>IF(COUNTIF(Cycletime[Element Desc.],ProjectsDB[[#This Row],[Element Desc.]])&gt;0,"Found","Not Found")</f>
        <v>Found</v>
      </c>
    </row>
    <row r="5426" spans="2:20" x14ac:dyDescent="0.25">
      <c r="B5426" s="8" t="s">
        <v>10928</v>
      </c>
      <c r="C5426" s="9" t="s">
        <v>10929</v>
      </c>
      <c r="D5426" s="9" t="s">
        <v>10930</v>
      </c>
      <c r="E5426" s="10">
        <v>1</v>
      </c>
      <c r="F5426" s="9" t="s">
        <v>2325</v>
      </c>
      <c r="G5426" s="9" t="s">
        <v>1577</v>
      </c>
      <c r="H5426" s="11" t="s">
        <v>10865</v>
      </c>
      <c r="I5426" s="12"/>
      <c r="J5426" s="12"/>
      <c r="K5426" s="12"/>
      <c r="L5426" s="12">
        <f t="array" ref="L5426">IFERROR(LOOKUP(2^15,SEARCH({"40A","63A","80A","100A","125A","160A","200A","250A","400A","630A","800A","1000A","1250A","1600A","2000A","2500A","3200A","4000A","5000A","6300A"},UPPER(D5426)),{40,63,80,100,125,160,200,250,400,630,800,1000,1250,1600,2000,2500,3200,4000,5000,6300}),0)</f>
        <v>1000</v>
      </c>
      <c r="M5426" s="9" t="str">
        <f t="shared" si="421"/>
        <v>End Cap</v>
      </c>
      <c r="N5426" s="9" t="str">
        <f t="shared" si="422"/>
        <v>AL</v>
      </c>
      <c r="O5426" s="13" t="str">
        <f t="shared" si="423"/>
        <v>None</v>
      </c>
      <c r="P5426" s="9" t="str">
        <f t="shared" si="424"/>
        <v>None</v>
      </c>
      <c r="Q5426" s="9" t="str">
        <f t="shared" si="425"/>
        <v>0</v>
      </c>
      <c r="R54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26" s="14" t="str">
        <f>IF(ProjectsDB[[#This Row],[Item Type]]="Straight Plug-In",_xlfn.TEXTJOIN("-",TRUE,M5426&amp;"-"&amp;_xlfn.LET(_xlpm.txt,ProjectsDB[[#This Row],[Assembly]],_xlpm.pos,FIND("SP",_xlpm.txt),_xlpm.pre,LEFT(_xlpm.txt,_xlpm.pos-1),IF(RIGHT(_xlpm.pre,3)="123","3PL",IF(RIGHT(_xlpm.pre,2)="12","2PL",IF(RIGHT(_xlpm.pre,1)="1","1PL","3PL")))),N5426,O5426,P5426,Q5426&amp;"W",R5426),_xlfn.TEXTJOIN("-",TRUE,M5426,N5426,O5426,P5426,Q5426&amp;"W",R5426))</f>
        <v>End Cap-AL-None-None-0W-1</v>
      </c>
      <c r="T5426" s="14" t="str">
        <f>IF(COUNTIF(Cycletime[Element Desc.],ProjectsDB[[#This Row],[Element Desc.]])&gt;0,"Found","Not Found")</f>
        <v>Found</v>
      </c>
    </row>
    <row r="5427" spans="2:20" x14ac:dyDescent="0.25">
      <c r="B5427" s="8" t="s">
        <v>10931</v>
      </c>
      <c r="C5427" s="9" t="s">
        <v>2333</v>
      </c>
      <c r="D5427" s="9" t="s">
        <v>2334</v>
      </c>
      <c r="E5427" s="10">
        <v>4</v>
      </c>
      <c r="F5427" s="9" t="s">
        <v>2325</v>
      </c>
      <c r="G5427" s="9" t="s">
        <v>1577</v>
      </c>
      <c r="H5427" s="11" t="s">
        <v>10865</v>
      </c>
      <c r="I5427" s="12"/>
      <c r="J5427" s="12"/>
      <c r="K5427" s="12"/>
      <c r="L5427" s="12">
        <f t="array" ref="L5427">IFERROR(LOOKUP(2^15,SEARCH({"40A","63A","80A","100A","125A","160A","200A","250A","400A","630A","800A","1000A","1250A","1600A","2000A","2500A","3200A","4000A","5000A","6300A"},UPPER(D5427)),{40,63,80,100,125,160,200,250,400,630,800,1000,1250,1600,2000,2500,3200,4000,5000,6300}),0)</f>
        <v>1000</v>
      </c>
      <c r="M5427" s="9" t="str">
        <f t="shared" si="421"/>
        <v>Joint Pack</v>
      </c>
      <c r="N5427" s="9" t="str">
        <f t="shared" si="422"/>
        <v>AL</v>
      </c>
      <c r="O5427" s="13" t="str">
        <f t="shared" si="423"/>
        <v>Silver</v>
      </c>
      <c r="P5427" s="9" t="str">
        <f t="shared" si="424"/>
        <v>None</v>
      </c>
      <c r="Q5427" s="9" t="str">
        <f t="shared" si="425"/>
        <v>4</v>
      </c>
      <c r="R54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27" s="14" t="str">
        <f>IF(ProjectsDB[[#This Row],[Item Type]]="Straight Plug-In",_xlfn.TEXTJOIN("-",TRUE,M5427&amp;"-"&amp;_xlfn.LET(_xlpm.txt,ProjectsDB[[#This Row],[Assembly]],_xlpm.pos,FIND("SP",_xlpm.txt),_xlpm.pre,LEFT(_xlpm.txt,_xlpm.pos-1),IF(RIGHT(_xlpm.pre,3)="123","3PL",IF(RIGHT(_xlpm.pre,2)="12","2PL",IF(RIGHT(_xlpm.pre,1)="1","1PL","3PL")))),N5427,O5427,P5427,Q5427&amp;"W",R5427),_xlfn.TEXTJOIN("-",TRUE,M5427,N5427,O5427,P5427,Q5427&amp;"W",R5427))</f>
        <v>Joint Pack-AL-Silver-None-4W-1</v>
      </c>
      <c r="T5427" s="14" t="str">
        <f>IF(COUNTIF(Cycletime[Element Desc.],ProjectsDB[[#This Row],[Element Desc.]])&gt;0,"Found","Not Found")</f>
        <v>Found</v>
      </c>
    </row>
    <row r="5428" spans="2:20" x14ac:dyDescent="0.25">
      <c r="B5428" s="8" t="s">
        <v>10932</v>
      </c>
      <c r="C5428" s="9" t="s">
        <v>10891</v>
      </c>
      <c r="D5428" s="9" t="s">
        <v>10892</v>
      </c>
      <c r="E5428" s="10">
        <v>3</v>
      </c>
      <c r="F5428" s="9" t="s">
        <v>2325</v>
      </c>
      <c r="G5428" s="9" t="s">
        <v>1577</v>
      </c>
      <c r="H5428" s="11" t="s">
        <v>10865</v>
      </c>
      <c r="I5428" s="12">
        <v>1000</v>
      </c>
      <c r="J5428" s="12"/>
      <c r="K5428" s="12"/>
      <c r="L5428" s="12">
        <f t="array" ref="L5428">IFERROR(LOOKUP(2^15,SEARCH({"40A","63A","80A","100A","125A","160A","200A","250A","400A","630A","800A","1000A","1250A","1600A","2000A","2500A","3200A","4000A","5000A","6300A"},UPPER(D5428)),{40,63,80,100,125,160,200,250,400,630,800,1000,1250,1600,2000,2500,3200,4000,5000,6300}),0)</f>
        <v>2000</v>
      </c>
      <c r="M5428" s="9" t="str">
        <f t="shared" si="421"/>
        <v>Expansion Joint</v>
      </c>
      <c r="N5428" s="9" t="str">
        <f t="shared" si="422"/>
        <v>AL</v>
      </c>
      <c r="O5428" s="13" t="str">
        <f t="shared" si="423"/>
        <v>Silver</v>
      </c>
      <c r="P5428" s="9" t="str">
        <f t="shared" si="424"/>
        <v>PET</v>
      </c>
      <c r="Q5428" s="9" t="str">
        <f t="shared" si="425"/>
        <v>4</v>
      </c>
      <c r="R54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28" s="14" t="str">
        <f>IF(ProjectsDB[[#This Row],[Item Type]]="Straight Plug-In",_xlfn.TEXTJOIN("-",TRUE,M5428&amp;"-"&amp;_xlfn.LET(_xlpm.txt,ProjectsDB[[#This Row],[Assembly]],_xlpm.pos,FIND("SP",_xlpm.txt),_xlpm.pre,LEFT(_xlpm.txt,_xlpm.pos-1),IF(RIGHT(_xlpm.pre,3)="123","3PL",IF(RIGHT(_xlpm.pre,2)="12","2PL",IF(RIGHT(_xlpm.pre,1)="1","1PL","3PL")))),N5428,O5428,P5428,Q5428&amp;"W",R5428),_xlfn.TEXTJOIN("-",TRUE,M5428,N5428,O5428,P5428,Q5428&amp;"W",R5428))</f>
        <v>Expansion Joint-AL-Silver-PET-4W-1</v>
      </c>
      <c r="T5428" s="14" t="str">
        <f>IF(COUNTIF(Cycletime[Element Desc.],ProjectsDB[[#This Row],[Element Desc.]])&gt;0,"Found","Not Found")</f>
        <v>Found</v>
      </c>
    </row>
    <row r="5429" spans="2:20" x14ac:dyDescent="0.25">
      <c r="B5429" s="8" t="s">
        <v>10933</v>
      </c>
      <c r="C5429" s="9" t="s">
        <v>10894</v>
      </c>
      <c r="D5429" s="9" t="s">
        <v>10895</v>
      </c>
      <c r="E5429" s="10">
        <v>6</v>
      </c>
      <c r="F5429" s="9" t="s">
        <v>2325</v>
      </c>
      <c r="G5429" s="9" t="s">
        <v>1577</v>
      </c>
      <c r="H5429" s="11" t="s">
        <v>10865</v>
      </c>
      <c r="I5429" s="12">
        <v>425</v>
      </c>
      <c r="J5429" s="12"/>
      <c r="K5429" s="12"/>
      <c r="L5429" s="12">
        <f t="array" ref="L5429">IFERROR(LOOKUP(2^15,SEARCH({"40A","63A","80A","100A","125A","160A","200A","250A","400A","630A","800A","1000A","1250A","1600A","2000A","2500A","3200A","4000A","5000A","6300A"},UPPER(D5429)),{40,63,80,100,125,160,200,250,400,630,800,1000,1250,1600,2000,2500,3200,4000,5000,6300}),0)</f>
        <v>2000</v>
      </c>
      <c r="M5429" s="9" t="str">
        <f t="shared" si="421"/>
        <v>Flange Straight</v>
      </c>
      <c r="N5429" s="9" t="str">
        <f t="shared" si="422"/>
        <v>AL</v>
      </c>
      <c r="O5429" s="13" t="str">
        <f t="shared" si="423"/>
        <v>Silver</v>
      </c>
      <c r="P5429" s="9" t="str">
        <f t="shared" si="424"/>
        <v>PET</v>
      </c>
      <c r="Q5429" s="9" t="str">
        <f t="shared" si="425"/>
        <v>4</v>
      </c>
      <c r="R54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29" s="14" t="str">
        <f>IF(ProjectsDB[[#This Row],[Item Type]]="Straight Plug-In",_xlfn.TEXTJOIN("-",TRUE,M5429&amp;"-"&amp;_xlfn.LET(_xlpm.txt,ProjectsDB[[#This Row],[Assembly]],_xlpm.pos,FIND("SP",_xlpm.txt),_xlpm.pre,LEFT(_xlpm.txt,_xlpm.pos-1),IF(RIGHT(_xlpm.pre,3)="123","3PL",IF(RIGHT(_xlpm.pre,2)="12","2PL",IF(RIGHT(_xlpm.pre,1)="1","1PL","3PL")))),N5429,O5429,P5429,Q5429&amp;"W",R5429),_xlfn.TEXTJOIN("-",TRUE,M5429,N5429,O5429,P5429,Q5429&amp;"W",R5429))</f>
        <v>Flange Straight-AL-Silver-PET-4W-1</v>
      </c>
      <c r="T5429" s="14" t="str">
        <f>IF(COUNTIF(Cycletime[Element Desc.],ProjectsDB[[#This Row],[Element Desc.]])&gt;0,"Found","Not Found")</f>
        <v>Found</v>
      </c>
    </row>
    <row r="5430" spans="2:20" x14ac:dyDescent="0.25">
      <c r="B5430" s="8" t="s">
        <v>10934</v>
      </c>
      <c r="C5430" s="9" t="s">
        <v>1460</v>
      </c>
      <c r="D5430" s="9" t="s">
        <v>1461</v>
      </c>
      <c r="E5430" s="10">
        <v>1</v>
      </c>
      <c r="F5430" s="9" t="s">
        <v>2325</v>
      </c>
      <c r="G5430" s="9" t="s">
        <v>1577</v>
      </c>
      <c r="H5430" s="11" t="s">
        <v>10865</v>
      </c>
      <c r="I5430" s="12"/>
      <c r="J5430" s="12"/>
      <c r="K5430" s="12"/>
      <c r="L5430" s="12">
        <f t="array" ref="L5430">IFERROR(LOOKUP(2^15,SEARCH({"40A","63A","80A","100A","125A","160A","200A","250A","400A","630A","800A","1000A","1250A","1600A","2000A","2500A","3200A","4000A","5000A","6300A"},UPPER(D5430)),{40,63,80,100,125,160,200,250,400,630,800,1000,1250,1600,2000,2500,3200,4000,5000,6300}),0)</f>
        <v>2000</v>
      </c>
      <c r="M5430" s="9" t="str">
        <f t="shared" si="421"/>
        <v>End Cap</v>
      </c>
      <c r="N5430" s="9" t="str">
        <f t="shared" si="422"/>
        <v>AL</v>
      </c>
      <c r="O5430" s="13" t="str">
        <f t="shared" si="423"/>
        <v>None</v>
      </c>
      <c r="P5430" s="9" t="str">
        <f t="shared" si="424"/>
        <v>None</v>
      </c>
      <c r="Q5430" s="9" t="str">
        <f t="shared" si="425"/>
        <v>0</v>
      </c>
      <c r="R54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30" s="14" t="str">
        <f>IF(ProjectsDB[[#This Row],[Item Type]]="Straight Plug-In",_xlfn.TEXTJOIN("-",TRUE,M5430&amp;"-"&amp;_xlfn.LET(_xlpm.txt,ProjectsDB[[#This Row],[Assembly]],_xlpm.pos,FIND("SP",_xlpm.txt),_xlpm.pre,LEFT(_xlpm.txt,_xlpm.pos-1),IF(RIGHT(_xlpm.pre,3)="123","3PL",IF(RIGHT(_xlpm.pre,2)="12","2PL",IF(RIGHT(_xlpm.pre,1)="1","1PL","3PL")))),N5430,O5430,P5430,Q5430&amp;"W",R5430),_xlfn.TEXTJOIN("-",TRUE,M5430,N5430,O5430,P5430,Q5430&amp;"W",R5430))</f>
        <v>End Cap-AL-None-None-0W-1</v>
      </c>
      <c r="T5430" s="14" t="str">
        <f>IF(COUNTIF(Cycletime[Element Desc.],ProjectsDB[[#This Row],[Element Desc.]])&gt;0,"Found","Not Found")</f>
        <v>Found</v>
      </c>
    </row>
    <row r="5431" spans="2:20" x14ac:dyDescent="0.25">
      <c r="B5431" s="8" t="s">
        <v>10935</v>
      </c>
      <c r="C5431" s="9" t="s">
        <v>10888</v>
      </c>
      <c r="D5431" s="9" t="s">
        <v>10889</v>
      </c>
      <c r="E5431" s="10">
        <v>3</v>
      </c>
      <c r="F5431" s="9" t="s">
        <v>2325</v>
      </c>
      <c r="G5431" s="9" t="s">
        <v>1577</v>
      </c>
      <c r="H5431" s="11" t="s">
        <v>10865</v>
      </c>
      <c r="I5431" s="12">
        <v>1000</v>
      </c>
      <c r="J5431" s="12"/>
      <c r="K5431" s="12"/>
      <c r="L5431" s="12">
        <f t="array" ref="L5431">IFERROR(LOOKUP(2^15,SEARCH({"40A","63A","80A","100A","125A","160A","200A","250A","400A","630A","800A","1000A","1250A","1600A","2000A","2500A","3200A","4000A","5000A","6300A"},UPPER(D5431)),{40,63,80,100,125,160,200,250,400,630,800,1000,1250,1600,2000,2500,3200,4000,5000,6300}),0)</f>
        <v>2000</v>
      </c>
      <c r="M5431" s="9" t="str">
        <f t="shared" si="421"/>
        <v>Straight Feeder</v>
      </c>
      <c r="N5431" s="9" t="str">
        <f t="shared" si="422"/>
        <v>AL</v>
      </c>
      <c r="O5431" s="13" t="str">
        <f t="shared" si="423"/>
        <v>Silver</v>
      </c>
      <c r="P5431" s="9" t="str">
        <f t="shared" si="424"/>
        <v>PET</v>
      </c>
      <c r="Q5431" s="9" t="str">
        <f t="shared" si="425"/>
        <v>4</v>
      </c>
      <c r="R54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31" s="14" t="str">
        <f>IF(ProjectsDB[[#This Row],[Item Type]]="Straight Plug-In",_xlfn.TEXTJOIN("-",TRUE,M5431&amp;"-"&amp;_xlfn.LET(_xlpm.txt,ProjectsDB[[#This Row],[Assembly]],_xlpm.pos,FIND("SP",_xlpm.txt),_xlpm.pre,LEFT(_xlpm.txt,_xlpm.pos-1),IF(RIGHT(_xlpm.pre,3)="123","3PL",IF(RIGHT(_xlpm.pre,2)="12","2PL",IF(RIGHT(_xlpm.pre,1)="1","1PL","3PL")))),N5431,O5431,P5431,Q5431&amp;"W",R5431),_xlfn.TEXTJOIN("-",TRUE,M5431,N5431,O5431,P5431,Q5431&amp;"W",R5431))</f>
        <v>Straight Feeder-AL-Silver-PET-4W-1</v>
      </c>
      <c r="T5431" s="14" t="str">
        <f>IF(COUNTIF(Cycletime[Element Desc.],ProjectsDB[[#This Row],[Element Desc.]])&gt;0,"Found","Not Found")</f>
        <v>Found</v>
      </c>
    </row>
    <row r="5432" spans="2:20" x14ac:dyDescent="0.25">
      <c r="B5432" s="8" t="s">
        <v>10936</v>
      </c>
      <c r="C5432" s="9" t="s">
        <v>2345</v>
      </c>
      <c r="D5432" s="9" t="s">
        <v>2346</v>
      </c>
      <c r="E5432" s="10">
        <v>6</v>
      </c>
      <c r="F5432" s="9" t="s">
        <v>2325</v>
      </c>
      <c r="G5432" s="9" t="s">
        <v>1577</v>
      </c>
      <c r="H5432" s="11" t="s">
        <v>10865</v>
      </c>
      <c r="I5432" s="12"/>
      <c r="J5432" s="12"/>
      <c r="K5432" s="12"/>
      <c r="L5432" s="12">
        <f t="array" ref="L5432">IFERROR(LOOKUP(2^15,SEARCH({"40A","63A","80A","100A","125A","160A","200A","250A","400A","630A","800A","1000A","1250A","1600A","2000A","2500A","3200A","4000A","5000A","6300A"},UPPER(D5432)),{40,63,80,100,125,160,200,250,400,630,800,1000,1250,1600,2000,2500,3200,4000,5000,6300}),0)</f>
        <v>2000</v>
      </c>
      <c r="M5432" s="9" t="str">
        <f t="shared" si="421"/>
        <v>Joint Pack</v>
      </c>
      <c r="N5432" s="9" t="str">
        <f t="shared" si="422"/>
        <v>AL</v>
      </c>
      <c r="O5432" s="13" t="str">
        <f t="shared" si="423"/>
        <v>Silver</v>
      </c>
      <c r="P5432" s="9" t="str">
        <f t="shared" si="424"/>
        <v>None</v>
      </c>
      <c r="Q5432" s="9" t="str">
        <f t="shared" si="425"/>
        <v>4</v>
      </c>
      <c r="R54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32" s="14" t="str">
        <f>IF(ProjectsDB[[#This Row],[Item Type]]="Straight Plug-In",_xlfn.TEXTJOIN("-",TRUE,M5432&amp;"-"&amp;_xlfn.LET(_xlpm.txt,ProjectsDB[[#This Row],[Assembly]],_xlpm.pos,FIND("SP",_xlpm.txt),_xlpm.pre,LEFT(_xlpm.txt,_xlpm.pos-1),IF(RIGHT(_xlpm.pre,3)="123","3PL",IF(RIGHT(_xlpm.pre,2)="12","2PL",IF(RIGHT(_xlpm.pre,1)="1","1PL","3PL")))),N5432,O5432,P5432,Q5432&amp;"W",R5432),_xlfn.TEXTJOIN("-",TRUE,M5432,N5432,O5432,P5432,Q5432&amp;"W",R5432))</f>
        <v>Joint Pack-AL-Silver-None-4W-1</v>
      </c>
      <c r="T5432" s="14" t="str">
        <f>IF(COUNTIF(Cycletime[Element Desc.],ProjectsDB[[#This Row],[Element Desc.]])&gt;0,"Found","Not Found")</f>
        <v>Found</v>
      </c>
    </row>
    <row r="5433" spans="2:20" x14ac:dyDescent="0.25">
      <c r="B5433" s="8" t="s">
        <v>10937</v>
      </c>
      <c r="C5433" s="9" t="s">
        <v>10938</v>
      </c>
      <c r="D5433" s="9" t="s">
        <v>10939</v>
      </c>
      <c r="E5433" s="10">
        <v>1</v>
      </c>
      <c r="F5433" s="9" t="s">
        <v>10940</v>
      </c>
      <c r="G5433" s="9" t="s">
        <v>1426</v>
      </c>
      <c r="H5433" s="11" t="s">
        <v>10941</v>
      </c>
      <c r="I5433" s="12">
        <v>1133</v>
      </c>
      <c r="J5433" s="12"/>
      <c r="K5433" s="12"/>
      <c r="L5433" s="12">
        <f t="array" ref="L5433">IFERROR(LOOKUP(2^15,SEARCH({"40A","63A","80A","100A","125A","160A","200A","250A","400A","630A","800A","1000A","1250A","1600A","2000A","2500A","3200A","4000A","5000A","6300A"},UPPER(D5433)),{40,63,80,100,125,160,200,250,400,630,800,1000,1250,1600,2000,2500,3200,4000,5000,6300}),0)</f>
        <v>4000</v>
      </c>
      <c r="M5433" s="9" t="str">
        <f t="shared" si="421"/>
        <v>Straight Feeder</v>
      </c>
      <c r="N5433" s="9" t="str">
        <f t="shared" si="422"/>
        <v>CU</v>
      </c>
      <c r="O5433" s="13" t="str">
        <f t="shared" si="423"/>
        <v>Silver</v>
      </c>
      <c r="P5433" s="9" t="str">
        <f t="shared" si="424"/>
        <v>Epoxy</v>
      </c>
      <c r="Q5433" s="9" t="str">
        <f t="shared" si="425"/>
        <v>5</v>
      </c>
      <c r="R54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33" s="14" t="str">
        <f>IF(ProjectsDB[[#This Row],[Item Type]]="Straight Plug-In",_xlfn.TEXTJOIN("-",TRUE,M5433&amp;"-"&amp;_xlfn.LET(_xlpm.txt,ProjectsDB[[#This Row],[Assembly]],_xlpm.pos,FIND("SP",_xlpm.txt),_xlpm.pre,LEFT(_xlpm.txt,_xlpm.pos-1),IF(RIGHT(_xlpm.pre,3)="123","3PL",IF(RIGHT(_xlpm.pre,2)="12","2PL",IF(RIGHT(_xlpm.pre,1)="1","1PL","3PL")))),N5433,O5433,P5433,Q5433&amp;"W",R5433),_xlfn.TEXTJOIN("-",TRUE,M5433,N5433,O5433,P5433,Q5433&amp;"W",R5433))</f>
        <v>Straight Feeder-CU-Silver-Epoxy-5W-2</v>
      </c>
      <c r="T5433" s="14" t="str">
        <f>IF(COUNTIF(Cycletime[Element Desc.],ProjectsDB[[#This Row],[Element Desc.]])&gt;0,"Found","Not Found")</f>
        <v>Found</v>
      </c>
    </row>
    <row r="5434" spans="2:20" x14ac:dyDescent="0.25">
      <c r="B5434" s="8" t="s">
        <v>10942</v>
      </c>
      <c r="C5434" s="9" t="s">
        <v>10943</v>
      </c>
      <c r="D5434" s="9" t="s">
        <v>10944</v>
      </c>
      <c r="E5434" s="10">
        <v>1</v>
      </c>
      <c r="F5434" s="9" t="s">
        <v>10940</v>
      </c>
      <c r="G5434" s="9" t="s">
        <v>1426</v>
      </c>
      <c r="H5434" s="11" t="s">
        <v>10941</v>
      </c>
      <c r="I5434" s="12">
        <v>2358</v>
      </c>
      <c r="J5434" s="12"/>
      <c r="K5434" s="12"/>
      <c r="L5434" s="12">
        <f t="array" ref="L5434">IFERROR(LOOKUP(2^15,SEARCH({"40A","63A","80A","100A","125A","160A","200A","250A","400A","630A","800A","1000A","1250A","1600A","2000A","2500A","3200A","4000A","5000A","6300A"},UPPER(D5434)),{40,63,80,100,125,160,200,250,400,630,800,1000,1250,1600,2000,2500,3200,4000,5000,6300}),0)</f>
        <v>4000</v>
      </c>
      <c r="M5434" s="9" t="str">
        <f t="shared" si="421"/>
        <v>Straight Feeder</v>
      </c>
      <c r="N5434" s="9" t="str">
        <f t="shared" si="422"/>
        <v>CU</v>
      </c>
      <c r="O5434" s="13" t="str">
        <f t="shared" si="423"/>
        <v>Silver</v>
      </c>
      <c r="P5434" s="9" t="str">
        <f t="shared" si="424"/>
        <v>Epoxy</v>
      </c>
      <c r="Q5434" s="9" t="str">
        <f t="shared" si="425"/>
        <v>5</v>
      </c>
      <c r="R54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34" s="14" t="str">
        <f>IF(ProjectsDB[[#This Row],[Item Type]]="Straight Plug-In",_xlfn.TEXTJOIN("-",TRUE,M5434&amp;"-"&amp;_xlfn.LET(_xlpm.txt,ProjectsDB[[#This Row],[Assembly]],_xlpm.pos,FIND("SP",_xlpm.txt),_xlpm.pre,LEFT(_xlpm.txt,_xlpm.pos-1),IF(RIGHT(_xlpm.pre,3)="123","3PL",IF(RIGHT(_xlpm.pre,2)="12","2PL",IF(RIGHT(_xlpm.pre,1)="1","1PL","3PL")))),N5434,O5434,P5434,Q5434&amp;"W",R5434),_xlfn.TEXTJOIN("-",TRUE,M5434,N5434,O5434,P5434,Q5434&amp;"W",R5434))</f>
        <v>Straight Feeder-CU-Silver-Epoxy-5W-2</v>
      </c>
      <c r="T5434" s="14" t="str">
        <f>IF(COUNTIF(Cycletime[Element Desc.],ProjectsDB[[#This Row],[Element Desc.]])&gt;0,"Found","Not Found")</f>
        <v>Found</v>
      </c>
    </row>
    <row r="5435" spans="2:20" x14ac:dyDescent="0.25">
      <c r="B5435" s="8" t="s">
        <v>10945</v>
      </c>
      <c r="C5435" s="9" t="s">
        <v>1629</v>
      </c>
      <c r="D5435" s="9" t="s">
        <v>1630</v>
      </c>
      <c r="E5435" s="10">
        <v>5</v>
      </c>
      <c r="F5435" s="9" t="s">
        <v>10940</v>
      </c>
      <c r="G5435" s="9" t="s">
        <v>1426</v>
      </c>
      <c r="H5435" s="11" t="s">
        <v>10941</v>
      </c>
      <c r="I5435" s="12"/>
      <c r="J5435" s="12"/>
      <c r="K5435" s="12"/>
      <c r="L5435" s="12">
        <f t="array" ref="L5435">IFERROR(LOOKUP(2^15,SEARCH({"40A","63A","80A","100A","125A","160A","200A","250A","400A","630A","800A","1000A","1250A","1600A","2000A","2500A","3200A","4000A","5000A","6300A"},UPPER(D5435)),{40,63,80,100,125,160,200,250,400,630,800,1000,1250,1600,2000,2500,3200,4000,5000,6300}),0)</f>
        <v>4000</v>
      </c>
      <c r="M5435" s="9" t="str">
        <f t="shared" si="421"/>
        <v>Joint Pack</v>
      </c>
      <c r="N5435" s="9" t="str">
        <f t="shared" si="422"/>
        <v>CU</v>
      </c>
      <c r="O5435" s="13" t="str">
        <f t="shared" si="423"/>
        <v>Silver</v>
      </c>
      <c r="P5435" s="9" t="str">
        <f t="shared" si="424"/>
        <v>None</v>
      </c>
      <c r="Q5435" s="9" t="str">
        <f t="shared" si="425"/>
        <v>5</v>
      </c>
      <c r="R54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35" s="14" t="str">
        <f>IF(ProjectsDB[[#This Row],[Item Type]]="Straight Plug-In",_xlfn.TEXTJOIN("-",TRUE,M5435&amp;"-"&amp;_xlfn.LET(_xlpm.txt,ProjectsDB[[#This Row],[Assembly]],_xlpm.pos,FIND("SP",_xlpm.txt),_xlpm.pre,LEFT(_xlpm.txt,_xlpm.pos-1),IF(RIGHT(_xlpm.pre,3)="123","3PL",IF(RIGHT(_xlpm.pre,2)="12","2PL",IF(RIGHT(_xlpm.pre,1)="1","1PL","3PL")))),N5435,O5435,P5435,Q5435&amp;"W",R5435),_xlfn.TEXTJOIN("-",TRUE,M5435,N5435,O5435,P5435,Q5435&amp;"W",R5435))</f>
        <v>Joint Pack-CU-Silver-None-5W-2</v>
      </c>
      <c r="T5435" s="14" t="str">
        <f>IF(COUNTIF(Cycletime[Element Desc.],ProjectsDB[[#This Row],[Element Desc.]])&gt;0,"Found","Not Found")</f>
        <v>Found</v>
      </c>
    </row>
    <row r="5436" spans="2:20" x14ac:dyDescent="0.25">
      <c r="B5436" s="8" t="s">
        <v>10946</v>
      </c>
      <c r="C5436" s="9" t="s">
        <v>10947</v>
      </c>
      <c r="D5436" s="9" t="s">
        <v>10948</v>
      </c>
      <c r="E5436" s="10">
        <v>1</v>
      </c>
      <c r="F5436" s="9" t="s">
        <v>10940</v>
      </c>
      <c r="G5436" s="9" t="s">
        <v>1426</v>
      </c>
      <c r="H5436" s="11" t="s">
        <v>10941</v>
      </c>
      <c r="I5436" s="12">
        <v>300</v>
      </c>
      <c r="J5436" s="12">
        <v>300</v>
      </c>
      <c r="K5436" s="12"/>
      <c r="L5436" s="12">
        <f t="array" ref="L5436">IFERROR(LOOKUP(2^15,SEARCH({"40A","63A","80A","100A","125A","160A","200A","250A","400A","630A","800A","1000A","1250A","1600A","2000A","2500A","3200A","4000A","5000A","6300A"},UPPER(D5436)),{40,63,80,100,125,160,200,250,400,630,800,1000,1250,1600,2000,2500,3200,4000,5000,6300}),0)</f>
        <v>4000</v>
      </c>
      <c r="M5436" s="9" t="str">
        <f t="shared" si="421"/>
        <v>Elbow Flat</v>
      </c>
      <c r="N5436" s="9" t="str">
        <f t="shared" si="422"/>
        <v>CU</v>
      </c>
      <c r="O5436" s="13" t="str">
        <f t="shared" si="423"/>
        <v>Silver</v>
      </c>
      <c r="P5436" s="9" t="str">
        <f t="shared" si="424"/>
        <v>Epoxy</v>
      </c>
      <c r="Q5436" s="9" t="str">
        <f t="shared" si="425"/>
        <v>5</v>
      </c>
      <c r="R54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36" s="14" t="str">
        <f>IF(ProjectsDB[[#This Row],[Item Type]]="Straight Plug-In",_xlfn.TEXTJOIN("-",TRUE,M5436&amp;"-"&amp;_xlfn.LET(_xlpm.txt,ProjectsDB[[#This Row],[Assembly]],_xlpm.pos,FIND("SP",_xlpm.txt),_xlpm.pre,LEFT(_xlpm.txt,_xlpm.pos-1),IF(RIGHT(_xlpm.pre,3)="123","3PL",IF(RIGHT(_xlpm.pre,2)="12","2PL",IF(RIGHT(_xlpm.pre,1)="1","1PL","3PL")))),N5436,O5436,P5436,Q5436&amp;"W",R5436),_xlfn.TEXTJOIN("-",TRUE,M5436,N5436,O5436,P5436,Q5436&amp;"W",R5436))</f>
        <v>Elbow Flat-CU-Silver-Epoxy-5W-2</v>
      </c>
      <c r="T5436" s="14" t="str">
        <f>IF(COUNTIF(Cycletime[Element Desc.],ProjectsDB[[#This Row],[Element Desc.]])&gt;0,"Found","Not Found")</f>
        <v>Found</v>
      </c>
    </row>
    <row r="5437" spans="2:20" x14ac:dyDescent="0.25">
      <c r="B5437" s="8" t="s">
        <v>10949</v>
      </c>
      <c r="C5437" s="9" t="s">
        <v>10950</v>
      </c>
      <c r="D5437" s="9" t="s">
        <v>10951</v>
      </c>
      <c r="E5437" s="10">
        <v>1</v>
      </c>
      <c r="F5437" s="9" t="s">
        <v>10940</v>
      </c>
      <c r="G5437" s="9" t="s">
        <v>1426</v>
      </c>
      <c r="H5437" s="11" t="s">
        <v>10941</v>
      </c>
      <c r="I5437" s="12">
        <v>1474</v>
      </c>
      <c r="J5437" s="12"/>
      <c r="K5437" s="12"/>
      <c r="L5437" s="12">
        <f t="array" ref="L5437">IFERROR(LOOKUP(2^15,SEARCH({"40A","63A","80A","100A","125A","160A","200A","250A","400A","630A","800A","1000A","1250A","1600A","2000A","2500A","3200A","4000A","5000A","6300A"},UPPER(D5437)),{40,63,80,100,125,160,200,250,400,630,800,1000,1250,1600,2000,2500,3200,4000,5000,6300}),0)</f>
        <v>4000</v>
      </c>
      <c r="M5437" s="9" t="str">
        <f t="shared" si="421"/>
        <v>Straight Feeder</v>
      </c>
      <c r="N5437" s="9" t="str">
        <f t="shared" si="422"/>
        <v>CU</v>
      </c>
      <c r="O5437" s="13" t="str">
        <f t="shared" si="423"/>
        <v>Silver</v>
      </c>
      <c r="P5437" s="9" t="str">
        <f t="shared" si="424"/>
        <v>Epoxy</v>
      </c>
      <c r="Q5437" s="9" t="str">
        <f t="shared" si="425"/>
        <v>5</v>
      </c>
      <c r="R54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37" s="14" t="str">
        <f>IF(ProjectsDB[[#This Row],[Item Type]]="Straight Plug-In",_xlfn.TEXTJOIN("-",TRUE,M5437&amp;"-"&amp;_xlfn.LET(_xlpm.txt,ProjectsDB[[#This Row],[Assembly]],_xlpm.pos,FIND("SP",_xlpm.txt),_xlpm.pre,LEFT(_xlpm.txt,_xlpm.pos-1),IF(RIGHT(_xlpm.pre,3)="123","3PL",IF(RIGHT(_xlpm.pre,2)="12","2PL",IF(RIGHT(_xlpm.pre,1)="1","1PL","3PL")))),N5437,O5437,P5437,Q5437&amp;"W",R5437),_xlfn.TEXTJOIN("-",TRUE,M5437,N5437,O5437,P5437,Q5437&amp;"W",R5437))</f>
        <v>Straight Feeder-CU-Silver-Epoxy-5W-2</v>
      </c>
      <c r="T5437" s="14" t="str">
        <f>IF(COUNTIF(Cycletime[Element Desc.],ProjectsDB[[#This Row],[Element Desc.]])&gt;0,"Found","Not Found")</f>
        <v>Found</v>
      </c>
    </row>
    <row r="5438" spans="2:20" x14ac:dyDescent="0.25">
      <c r="B5438" s="8" t="s">
        <v>10952</v>
      </c>
      <c r="C5438" s="9" t="s">
        <v>1773</v>
      </c>
      <c r="D5438" s="9" t="s">
        <v>1774</v>
      </c>
      <c r="E5438" s="10">
        <v>3</v>
      </c>
      <c r="F5438" s="9" t="s">
        <v>10940</v>
      </c>
      <c r="G5438" s="9" t="s">
        <v>1426</v>
      </c>
      <c r="H5438" s="11" t="s">
        <v>10941</v>
      </c>
      <c r="I5438" s="12">
        <v>100</v>
      </c>
      <c r="J5438" s="12"/>
      <c r="K5438" s="12"/>
      <c r="L5438" s="12">
        <f t="array" ref="L5438">IFERROR(LOOKUP(2^15,SEARCH({"40A","63A","80A","100A","125A","160A","200A","250A","400A","630A","800A","1000A","1250A","1600A","2000A","2500A","3200A","4000A","5000A","6300A"},UPPER(D5438)),{40,63,80,100,125,160,200,250,400,630,800,1000,1250,1600,2000,2500,3200,4000,5000,6300}),0)</f>
        <v>0</v>
      </c>
      <c r="M5438" s="9" t="str">
        <f t="shared" si="421"/>
        <v>Hanger Support</v>
      </c>
      <c r="N5438" s="9" t="str">
        <f t="shared" si="422"/>
        <v>SH</v>
      </c>
      <c r="O5438" s="13" t="str">
        <f t="shared" si="423"/>
        <v>None</v>
      </c>
      <c r="P5438" s="9" t="str">
        <f t="shared" si="424"/>
        <v>None</v>
      </c>
      <c r="Q5438" s="9" t="str">
        <f t="shared" si="425"/>
        <v>0</v>
      </c>
      <c r="R54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438" s="14" t="str">
        <f>IF(ProjectsDB[[#This Row],[Item Type]]="Straight Plug-In",_xlfn.TEXTJOIN("-",TRUE,M5438&amp;"-"&amp;_xlfn.LET(_xlpm.txt,ProjectsDB[[#This Row],[Assembly]],_xlpm.pos,FIND("SP",_xlpm.txt),_xlpm.pre,LEFT(_xlpm.txt,_xlpm.pos-1),IF(RIGHT(_xlpm.pre,3)="123","3PL",IF(RIGHT(_xlpm.pre,2)="12","2PL",IF(RIGHT(_xlpm.pre,1)="1","1PL","3PL")))),N5438,O5438,P5438,Q5438&amp;"W",R5438),_xlfn.TEXTJOIN("-",TRUE,M5438,N5438,O5438,P5438,Q5438&amp;"W",R5438))</f>
        <v>Hanger Support-SH-None-None-0W-0</v>
      </c>
      <c r="T5438" s="14" t="str">
        <f>IF(COUNTIF(Cycletime[Element Desc.],ProjectsDB[[#This Row],[Element Desc.]])&gt;0,"Found","Not Found")</f>
        <v>Found</v>
      </c>
    </row>
    <row r="5439" spans="2:20" x14ac:dyDescent="0.25">
      <c r="B5439" s="8" t="s">
        <v>10953</v>
      </c>
      <c r="C5439" s="9" t="s">
        <v>10954</v>
      </c>
      <c r="D5439" s="9" t="s">
        <v>10955</v>
      </c>
      <c r="E5439" s="10">
        <v>1</v>
      </c>
      <c r="F5439" s="9" t="s">
        <v>10940</v>
      </c>
      <c r="G5439" s="9" t="s">
        <v>1426</v>
      </c>
      <c r="H5439" s="11" t="s">
        <v>10941</v>
      </c>
      <c r="I5439" s="12">
        <v>1625</v>
      </c>
      <c r="J5439" s="12"/>
      <c r="K5439" s="12"/>
      <c r="L5439" s="12">
        <f t="array" ref="L5439">IFERROR(LOOKUP(2^15,SEARCH({"40A","63A","80A","100A","125A","160A","200A","250A","400A","630A","800A","1000A","1250A","1600A","2000A","2500A","3200A","4000A","5000A","6300A"},UPPER(D5439)),{40,63,80,100,125,160,200,250,400,630,800,1000,1250,1600,2000,2500,3200,4000,5000,6300}),0)</f>
        <v>4000</v>
      </c>
      <c r="M5439" s="9" t="str">
        <f t="shared" si="421"/>
        <v>Straight Feeder</v>
      </c>
      <c r="N5439" s="9" t="str">
        <f t="shared" si="422"/>
        <v>CU</v>
      </c>
      <c r="O5439" s="13" t="str">
        <f t="shared" si="423"/>
        <v>Silver</v>
      </c>
      <c r="P5439" s="9" t="str">
        <f t="shared" si="424"/>
        <v>Epoxy</v>
      </c>
      <c r="Q5439" s="9" t="str">
        <f t="shared" si="425"/>
        <v>5</v>
      </c>
      <c r="R54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39" s="14" t="str">
        <f>IF(ProjectsDB[[#This Row],[Item Type]]="Straight Plug-In",_xlfn.TEXTJOIN("-",TRUE,M5439&amp;"-"&amp;_xlfn.LET(_xlpm.txt,ProjectsDB[[#This Row],[Assembly]],_xlpm.pos,FIND("SP",_xlpm.txt),_xlpm.pre,LEFT(_xlpm.txt,_xlpm.pos-1),IF(RIGHT(_xlpm.pre,3)="123","3PL",IF(RIGHT(_xlpm.pre,2)="12","2PL",IF(RIGHT(_xlpm.pre,1)="1","1PL","3PL")))),N5439,O5439,P5439,Q5439&amp;"W",R5439),_xlfn.TEXTJOIN("-",TRUE,M5439,N5439,O5439,P5439,Q5439&amp;"W",R5439))</f>
        <v>Straight Feeder-CU-Silver-Epoxy-5W-2</v>
      </c>
      <c r="T5439" s="14" t="str">
        <f>IF(COUNTIF(Cycletime[Element Desc.],ProjectsDB[[#This Row],[Element Desc.]])&gt;0,"Found","Not Found")</f>
        <v>Found</v>
      </c>
    </row>
    <row r="5440" spans="2:20" x14ac:dyDescent="0.25">
      <c r="B5440" s="8" t="s">
        <v>10956</v>
      </c>
      <c r="C5440" s="9" t="s">
        <v>10947</v>
      </c>
      <c r="D5440" s="9" t="s">
        <v>10948</v>
      </c>
      <c r="E5440" s="10">
        <v>1</v>
      </c>
      <c r="F5440" s="9" t="s">
        <v>10940</v>
      </c>
      <c r="G5440" s="9" t="s">
        <v>1426</v>
      </c>
      <c r="H5440" s="11" t="s">
        <v>10941</v>
      </c>
      <c r="I5440" s="12">
        <v>300</v>
      </c>
      <c r="J5440" s="12">
        <v>300</v>
      </c>
      <c r="K5440" s="12"/>
      <c r="L5440" s="12">
        <f t="array" ref="L5440">IFERROR(LOOKUP(2^15,SEARCH({"40A","63A","80A","100A","125A","160A","200A","250A","400A","630A","800A","1000A","1250A","1600A","2000A","2500A","3200A","4000A","5000A","6300A"},UPPER(D5440)),{40,63,80,100,125,160,200,250,400,630,800,1000,1250,1600,2000,2500,3200,4000,5000,6300}),0)</f>
        <v>4000</v>
      </c>
      <c r="M5440" s="9" t="str">
        <f t="shared" si="421"/>
        <v>Elbow Flat</v>
      </c>
      <c r="N5440" s="9" t="str">
        <f t="shared" si="422"/>
        <v>CU</v>
      </c>
      <c r="O5440" s="13" t="str">
        <f t="shared" si="423"/>
        <v>Silver</v>
      </c>
      <c r="P5440" s="9" t="str">
        <f t="shared" si="424"/>
        <v>Epoxy</v>
      </c>
      <c r="Q5440" s="9" t="str">
        <f t="shared" si="425"/>
        <v>5</v>
      </c>
      <c r="R54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40" s="14" t="str">
        <f>IF(ProjectsDB[[#This Row],[Item Type]]="Straight Plug-In",_xlfn.TEXTJOIN("-",TRUE,M5440&amp;"-"&amp;_xlfn.LET(_xlpm.txt,ProjectsDB[[#This Row],[Assembly]],_xlpm.pos,FIND("SP",_xlpm.txt),_xlpm.pre,LEFT(_xlpm.txt,_xlpm.pos-1),IF(RIGHT(_xlpm.pre,3)="123","3PL",IF(RIGHT(_xlpm.pre,2)="12","2PL",IF(RIGHT(_xlpm.pre,1)="1","1PL","3PL")))),N5440,O5440,P5440,Q5440&amp;"W",R5440),_xlfn.TEXTJOIN("-",TRUE,M5440,N5440,O5440,P5440,Q5440&amp;"W",R5440))</f>
        <v>Elbow Flat-CU-Silver-Epoxy-5W-2</v>
      </c>
      <c r="T5440" s="14" t="str">
        <f>IF(COUNTIF(Cycletime[Element Desc.],ProjectsDB[[#This Row],[Element Desc.]])&gt;0,"Found","Not Found")</f>
        <v>Found</v>
      </c>
    </row>
    <row r="5441" spans="2:20" x14ac:dyDescent="0.25">
      <c r="B5441" s="8" t="s">
        <v>10957</v>
      </c>
      <c r="C5441" s="9" t="s">
        <v>9704</v>
      </c>
      <c r="D5441" s="9" t="s">
        <v>9705</v>
      </c>
      <c r="E5441" s="10">
        <v>1</v>
      </c>
      <c r="F5441" s="9" t="s">
        <v>10940</v>
      </c>
      <c r="G5441" s="9" t="s">
        <v>1426</v>
      </c>
      <c r="H5441" s="11" t="s">
        <v>10941</v>
      </c>
      <c r="I5441" s="12">
        <v>300</v>
      </c>
      <c r="J5441" s="12">
        <v>300</v>
      </c>
      <c r="K5441" s="12"/>
      <c r="L5441" s="12">
        <f t="array" ref="L5441">IFERROR(LOOKUP(2^15,SEARCH({"40A","63A","80A","100A","125A","160A","200A","250A","400A","630A","800A","1000A","1250A","1600A","2000A","2500A","3200A","4000A","5000A","6300A"},UPPER(D5441)),{40,63,80,100,125,160,200,250,400,630,800,1000,1250,1600,2000,2500,3200,4000,5000,6300}),0)</f>
        <v>4000</v>
      </c>
      <c r="M5441" s="9" t="str">
        <f t="shared" si="421"/>
        <v>Elbow Flat</v>
      </c>
      <c r="N5441" s="9" t="str">
        <f t="shared" si="422"/>
        <v>CU</v>
      </c>
      <c r="O5441" s="13" t="str">
        <f t="shared" si="423"/>
        <v>Silver</v>
      </c>
      <c r="P5441" s="9" t="str">
        <f t="shared" si="424"/>
        <v>Epoxy</v>
      </c>
      <c r="Q5441" s="9" t="str">
        <f t="shared" si="425"/>
        <v>5</v>
      </c>
      <c r="R54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41" s="14" t="str">
        <f>IF(ProjectsDB[[#This Row],[Item Type]]="Straight Plug-In",_xlfn.TEXTJOIN("-",TRUE,M5441&amp;"-"&amp;_xlfn.LET(_xlpm.txt,ProjectsDB[[#This Row],[Assembly]],_xlpm.pos,FIND("SP",_xlpm.txt),_xlpm.pre,LEFT(_xlpm.txt,_xlpm.pos-1),IF(RIGHT(_xlpm.pre,3)="123","3PL",IF(RIGHT(_xlpm.pre,2)="12","2PL",IF(RIGHT(_xlpm.pre,1)="1","1PL","3PL")))),N5441,O5441,P5441,Q5441&amp;"W",R5441),_xlfn.TEXTJOIN("-",TRUE,M5441,N5441,O5441,P5441,Q5441&amp;"W",R5441))</f>
        <v>Elbow Flat-CU-Silver-Epoxy-5W-2</v>
      </c>
      <c r="T5441" s="14" t="str">
        <f>IF(COUNTIF(Cycletime[Element Desc.],ProjectsDB[[#This Row],[Element Desc.]])&gt;0,"Found","Not Found")</f>
        <v>Found</v>
      </c>
    </row>
    <row r="5442" spans="2:20" x14ac:dyDescent="0.25">
      <c r="B5442" s="8" t="s">
        <v>10958</v>
      </c>
      <c r="C5442" s="9" t="s">
        <v>10959</v>
      </c>
      <c r="D5442" s="9" t="s">
        <v>10960</v>
      </c>
      <c r="E5442" s="10">
        <v>1</v>
      </c>
      <c r="F5442" s="9" t="s">
        <v>10940</v>
      </c>
      <c r="G5442" s="9" t="s">
        <v>1426</v>
      </c>
      <c r="H5442" s="11" t="s">
        <v>10941</v>
      </c>
      <c r="I5442" s="12">
        <v>1721</v>
      </c>
      <c r="J5442" s="12"/>
      <c r="K5442" s="12"/>
      <c r="L5442" s="12">
        <f t="array" ref="L5442">IFERROR(LOOKUP(2^15,SEARCH({"40A","63A","80A","100A","125A","160A","200A","250A","400A","630A","800A","1000A","1250A","1600A","2000A","2500A","3200A","4000A","5000A","6300A"},UPPER(D5442)),{40,63,80,100,125,160,200,250,400,630,800,1000,1250,1600,2000,2500,3200,4000,5000,6300}),0)</f>
        <v>4000</v>
      </c>
      <c r="M5442" s="9" t="str">
        <f t="shared" si="421"/>
        <v>Straight Feeder</v>
      </c>
      <c r="N5442" s="9" t="str">
        <f t="shared" si="422"/>
        <v>CU</v>
      </c>
      <c r="O5442" s="13" t="str">
        <f t="shared" si="423"/>
        <v>Silver</v>
      </c>
      <c r="P5442" s="9" t="str">
        <f t="shared" si="424"/>
        <v>Epoxy</v>
      </c>
      <c r="Q5442" s="9" t="str">
        <f t="shared" si="425"/>
        <v>5</v>
      </c>
      <c r="R54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42" s="14" t="str">
        <f>IF(ProjectsDB[[#This Row],[Item Type]]="Straight Plug-In",_xlfn.TEXTJOIN("-",TRUE,M5442&amp;"-"&amp;_xlfn.LET(_xlpm.txt,ProjectsDB[[#This Row],[Assembly]],_xlpm.pos,FIND("SP",_xlpm.txt),_xlpm.pre,LEFT(_xlpm.txt,_xlpm.pos-1),IF(RIGHT(_xlpm.pre,3)="123","3PL",IF(RIGHT(_xlpm.pre,2)="12","2PL",IF(RIGHT(_xlpm.pre,1)="1","1PL","3PL")))),N5442,O5442,P5442,Q5442&amp;"W",R5442),_xlfn.TEXTJOIN("-",TRUE,M5442,N5442,O5442,P5442,Q5442&amp;"W",R5442))</f>
        <v>Straight Feeder-CU-Silver-Epoxy-5W-2</v>
      </c>
      <c r="T5442" s="14" t="str">
        <f>IF(COUNTIF(Cycletime[Element Desc.],ProjectsDB[[#This Row],[Element Desc.]])&gt;0,"Found","Not Found")</f>
        <v>Found</v>
      </c>
    </row>
    <row r="5443" spans="2:20" x14ac:dyDescent="0.25">
      <c r="B5443" s="8" t="s">
        <v>10961</v>
      </c>
      <c r="C5443" s="9" t="s">
        <v>10962</v>
      </c>
      <c r="D5443" s="9" t="s">
        <v>10963</v>
      </c>
      <c r="E5443" s="10">
        <v>1</v>
      </c>
      <c r="F5443" s="9" t="s">
        <v>10940</v>
      </c>
      <c r="G5443" s="9" t="s">
        <v>1426</v>
      </c>
      <c r="H5443" s="11" t="s">
        <v>10941</v>
      </c>
      <c r="I5443" s="12">
        <v>2663</v>
      </c>
      <c r="J5443" s="12"/>
      <c r="K5443" s="12"/>
      <c r="L5443" s="12">
        <f t="array" ref="L5443">IFERROR(LOOKUP(2^15,SEARCH({"40A","63A","80A","100A","125A","160A","200A","250A","400A","630A","800A","1000A","1250A","1600A","2000A","2500A","3200A","4000A","5000A","6300A"},UPPER(D5443)),{40,63,80,100,125,160,200,250,400,630,800,1000,1250,1600,2000,2500,3200,4000,5000,6300}),0)</f>
        <v>4000</v>
      </c>
      <c r="M5443" s="9" t="str">
        <f t="shared" si="421"/>
        <v>Straight Feeder</v>
      </c>
      <c r="N5443" s="9" t="str">
        <f t="shared" si="422"/>
        <v>CU</v>
      </c>
      <c r="O5443" s="13" t="str">
        <f t="shared" si="423"/>
        <v>Silver</v>
      </c>
      <c r="P5443" s="9" t="str">
        <f t="shared" si="424"/>
        <v>Epoxy</v>
      </c>
      <c r="Q5443" s="9" t="str">
        <f t="shared" si="425"/>
        <v>5</v>
      </c>
      <c r="R54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43" s="14" t="str">
        <f>IF(ProjectsDB[[#This Row],[Item Type]]="Straight Plug-In",_xlfn.TEXTJOIN("-",TRUE,M5443&amp;"-"&amp;_xlfn.LET(_xlpm.txt,ProjectsDB[[#This Row],[Assembly]],_xlpm.pos,FIND("SP",_xlpm.txt),_xlpm.pre,LEFT(_xlpm.txt,_xlpm.pos-1),IF(RIGHT(_xlpm.pre,3)="123","3PL",IF(RIGHT(_xlpm.pre,2)="12","2PL",IF(RIGHT(_xlpm.pre,1)="1","1PL","3PL")))),N5443,O5443,P5443,Q5443&amp;"W",R5443),_xlfn.TEXTJOIN("-",TRUE,M5443,N5443,O5443,P5443,Q5443&amp;"W",R5443))</f>
        <v>Straight Feeder-CU-Silver-Epoxy-5W-2</v>
      </c>
      <c r="T5443" s="14" t="str">
        <f>IF(COUNTIF(Cycletime[Element Desc.],ProjectsDB[[#This Row],[Element Desc.]])&gt;0,"Found","Not Found")</f>
        <v>Found</v>
      </c>
    </row>
    <row r="5444" spans="2:20" x14ac:dyDescent="0.25">
      <c r="B5444" s="8" t="s">
        <v>10964</v>
      </c>
      <c r="C5444" s="9" t="s">
        <v>1773</v>
      </c>
      <c r="D5444" s="9" t="s">
        <v>1774</v>
      </c>
      <c r="E5444" s="10">
        <v>3</v>
      </c>
      <c r="F5444" s="9" t="s">
        <v>10940</v>
      </c>
      <c r="G5444" s="9" t="s">
        <v>1426</v>
      </c>
      <c r="H5444" s="11" t="s">
        <v>10941</v>
      </c>
      <c r="I5444" s="12">
        <v>100</v>
      </c>
      <c r="J5444" s="12"/>
      <c r="K5444" s="12"/>
      <c r="L5444" s="12">
        <f t="array" ref="L5444">IFERROR(LOOKUP(2^15,SEARCH({"40A","63A","80A","100A","125A","160A","200A","250A","400A","630A","800A","1000A","1250A","1600A","2000A","2500A","3200A","4000A","5000A","6300A"},UPPER(D5444)),{40,63,80,100,125,160,200,250,400,630,800,1000,1250,1600,2000,2500,3200,4000,5000,6300}),0)</f>
        <v>0</v>
      </c>
      <c r="M5444" s="9" t="str">
        <f t="shared" ref="M5444:M5507" si="426">_xlfn.LET(_xlpm.d,UPPER(TRIM(SUBSTITUTE(SUBSTITUTE(D5444,CHAR(160),"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Hanger Support</v>
      </c>
      <c r="N5444" s="9" t="str">
        <f t="shared" ref="N5444:N5507" si="427">IF(ISNUMBER(SEARCH("CU",D5444)),"CU",IF(ISNUMBER(SEARCH("AL",D5444)),"AL",IF(ISNUMBER(SEARCH("Copper",D5444)),"CU","SH")))</f>
        <v>SH</v>
      </c>
      <c r="O5444" s="13" t="str">
        <f t="shared" ref="O5444:O5507" si="428">IF(ISNUMBER(SEARCH("Silver",D5444)),"Silver",IF(ISNUMBER(SEARCH("Tin",D5444)),"Tin","None"))</f>
        <v>None</v>
      </c>
      <c r="P5444" s="9" t="str">
        <f t="shared" ref="P5444:P5507" si="429">IF(ISNUMBER(SEARCH("Epoxy",D5444)),"Epoxy",IF(ISNUMBER(SEARCH("PET",D5444)),"PET","None"))</f>
        <v>None</v>
      </c>
      <c r="Q5444" s="9" t="str">
        <f t="shared" ref="Q5444:Q5507" si="430">IF(ISNUMBER(SEARCH("3-Wire",D5444)),"3",IF(ISNUMBER(SEARCH("4-Wire",D5444)),"4",IF(ISNUMBER(SEARCH("5-Wire",D5444)),"5",IF(ISNUMBER(SEARCH("6-Wire",D5444)),"6","0"))))</f>
        <v>0</v>
      </c>
      <c r="R54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444" s="14" t="str">
        <f>IF(ProjectsDB[[#This Row],[Item Type]]="Straight Plug-In",_xlfn.TEXTJOIN("-",TRUE,M5444&amp;"-"&amp;_xlfn.LET(_xlpm.txt,ProjectsDB[[#This Row],[Assembly]],_xlpm.pos,FIND("SP",_xlpm.txt),_xlpm.pre,LEFT(_xlpm.txt,_xlpm.pos-1),IF(RIGHT(_xlpm.pre,3)="123","3PL",IF(RIGHT(_xlpm.pre,2)="12","2PL",IF(RIGHT(_xlpm.pre,1)="1","1PL","3PL")))),N5444,O5444,P5444,Q5444&amp;"W",R5444),_xlfn.TEXTJOIN("-",TRUE,M5444,N5444,O5444,P5444,Q5444&amp;"W",R5444))</f>
        <v>Hanger Support-SH-None-None-0W-0</v>
      </c>
      <c r="T5444" s="14" t="str">
        <f>IF(COUNTIF(Cycletime[Element Desc.],ProjectsDB[[#This Row],[Element Desc.]])&gt;0,"Found","Not Found")</f>
        <v>Found</v>
      </c>
    </row>
    <row r="5445" spans="2:20" x14ac:dyDescent="0.25">
      <c r="B5445" s="8" t="s">
        <v>10965</v>
      </c>
      <c r="C5445" s="9" t="s">
        <v>1629</v>
      </c>
      <c r="D5445" s="9" t="s">
        <v>1630</v>
      </c>
      <c r="E5445" s="10">
        <v>4</v>
      </c>
      <c r="F5445" s="9" t="s">
        <v>10940</v>
      </c>
      <c r="G5445" s="9" t="s">
        <v>1426</v>
      </c>
      <c r="H5445" s="11" t="s">
        <v>10941</v>
      </c>
      <c r="I5445" s="12"/>
      <c r="J5445" s="12"/>
      <c r="K5445" s="12"/>
      <c r="L5445" s="12">
        <f t="array" ref="L5445">IFERROR(LOOKUP(2^15,SEARCH({"40A","63A","80A","100A","125A","160A","200A","250A","400A","630A","800A","1000A","1250A","1600A","2000A","2500A","3200A","4000A","5000A","6300A"},UPPER(D5445)),{40,63,80,100,125,160,200,250,400,630,800,1000,1250,1600,2000,2500,3200,4000,5000,6300}),0)</f>
        <v>4000</v>
      </c>
      <c r="M5445" s="9" t="str">
        <f t="shared" si="426"/>
        <v>Joint Pack</v>
      </c>
      <c r="N5445" s="9" t="str">
        <f t="shared" si="427"/>
        <v>CU</v>
      </c>
      <c r="O5445" s="13" t="str">
        <f t="shared" si="428"/>
        <v>Silver</v>
      </c>
      <c r="P5445" s="9" t="str">
        <f t="shared" si="429"/>
        <v>None</v>
      </c>
      <c r="Q5445" s="9" t="str">
        <f t="shared" si="430"/>
        <v>5</v>
      </c>
      <c r="R54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45" s="14" t="str">
        <f>IF(ProjectsDB[[#This Row],[Item Type]]="Straight Plug-In",_xlfn.TEXTJOIN("-",TRUE,M5445&amp;"-"&amp;_xlfn.LET(_xlpm.txt,ProjectsDB[[#This Row],[Assembly]],_xlpm.pos,FIND("SP",_xlpm.txt),_xlpm.pre,LEFT(_xlpm.txt,_xlpm.pos-1),IF(RIGHT(_xlpm.pre,3)="123","3PL",IF(RIGHT(_xlpm.pre,2)="12","2PL",IF(RIGHT(_xlpm.pre,1)="1","1PL","3PL")))),N5445,O5445,P5445,Q5445&amp;"W",R5445),_xlfn.TEXTJOIN("-",TRUE,M5445,N5445,O5445,P5445,Q5445&amp;"W",R5445))</f>
        <v>Joint Pack-CU-Silver-None-5W-2</v>
      </c>
      <c r="T5445" s="14" t="str">
        <f>IF(COUNTIF(Cycletime[Element Desc.],ProjectsDB[[#This Row],[Element Desc.]])&gt;0,"Found","Not Found")</f>
        <v>Found</v>
      </c>
    </row>
    <row r="5446" spans="2:20" x14ac:dyDescent="0.25">
      <c r="B5446" s="8" t="s">
        <v>10966</v>
      </c>
      <c r="C5446" s="9" t="s">
        <v>10967</v>
      </c>
      <c r="D5446" s="9" t="s">
        <v>10968</v>
      </c>
      <c r="E5446" s="10">
        <v>1</v>
      </c>
      <c r="F5446" s="9" t="s">
        <v>10940</v>
      </c>
      <c r="G5446" s="9" t="s">
        <v>1426</v>
      </c>
      <c r="H5446" s="11" t="s">
        <v>10941</v>
      </c>
      <c r="I5446" s="12">
        <v>1675</v>
      </c>
      <c r="J5446" s="12"/>
      <c r="K5446" s="12"/>
      <c r="L5446" s="12">
        <f t="array" ref="L5446">IFERROR(LOOKUP(2^15,SEARCH({"40A","63A","80A","100A","125A","160A","200A","250A","400A","630A","800A","1000A","1250A","1600A","2000A","2500A","3200A","4000A","5000A","6300A"},UPPER(D5446)),{40,63,80,100,125,160,200,250,400,630,800,1000,1250,1600,2000,2500,3200,4000,5000,6300}),0)</f>
        <v>4000</v>
      </c>
      <c r="M5446" s="9" t="str">
        <f t="shared" si="426"/>
        <v>Straight Feeder</v>
      </c>
      <c r="N5446" s="9" t="str">
        <f t="shared" si="427"/>
        <v>CU</v>
      </c>
      <c r="O5446" s="13" t="str">
        <f t="shared" si="428"/>
        <v>Silver</v>
      </c>
      <c r="P5446" s="9" t="str">
        <f t="shared" si="429"/>
        <v>Epoxy</v>
      </c>
      <c r="Q5446" s="9" t="str">
        <f t="shared" si="430"/>
        <v>5</v>
      </c>
      <c r="R54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46" s="14" t="str">
        <f>IF(ProjectsDB[[#This Row],[Item Type]]="Straight Plug-In",_xlfn.TEXTJOIN("-",TRUE,M5446&amp;"-"&amp;_xlfn.LET(_xlpm.txt,ProjectsDB[[#This Row],[Assembly]],_xlpm.pos,FIND("SP",_xlpm.txt),_xlpm.pre,LEFT(_xlpm.txt,_xlpm.pos-1),IF(RIGHT(_xlpm.pre,3)="123","3PL",IF(RIGHT(_xlpm.pre,2)="12","2PL",IF(RIGHT(_xlpm.pre,1)="1","1PL","3PL")))),N5446,O5446,P5446,Q5446&amp;"W",R5446),_xlfn.TEXTJOIN("-",TRUE,M5446,N5446,O5446,P5446,Q5446&amp;"W",R5446))</f>
        <v>Straight Feeder-CU-Silver-Epoxy-5W-2</v>
      </c>
      <c r="T5446" s="14" t="str">
        <f>IF(COUNTIF(Cycletime[Element Desc.],ProjectsDB[[#This Row],[Element Desc.]])&gt;0,"Found","Not Found")</f>
        <v>Found</v>
      </c>
    </row>
    <row r="5447" spans="2:20" x14ac:dyDescent="0.25">
      <c r="B5447" s="8" t="s">
        <v>10969</v>
      </c>
      <c r="C5447" s="9" t="s">
        <v>10947</v>
      </c>
      <c r="D5447" s="9" t="s">
        <v>10948</v>
      </c>
      <c r="E5447" s="10">
        <v>1</v>
      </c>
      <c r="F5447" s="9" t="s">
        <v>10940</v>
      </c>
      <c r="G5447" s="9" t="s">
        <v>1426</v>
      </c>
      <c r="H5447" s="11" t="s">
        <v>10941</v>
      </c>
      <c r="I5447" s="12">
        <v>300</v>
      </c>
      <c r="J5447" s="12">
        <v>300</v>
      </c>
      <c r="K5447" s="12"/>
      <c r="L5447" s="12">
        <f t="array" ref="L5447">IFERROR(LOOKUP(2^15,SEARCH({"40A","63A","80A","100A","125A","160A","200A","250A","400A","630A","800A","1000A","1250A","1600A","2000A","2500A","3200A","4000A","5000A","6300A"},UPPER(D5447)),{40,63,80,100,125,160,200,250,400,630,800,1000,1250,1600,2000,2500,3200,4000,5000,6300}),0)</f>
        <v>4000</v>
      </c>
      <c r="M5447" s="9" t="str">
        <f t="shared" si="426"/>
        <v>Elbow Flat</v>
      </c>
      <c r="N5447" s="9" t="str">
        <f t="shared" si="427"/>
        <v>CU</v>
      </c>
      <c r="O5447" s="13" t="str">
        <f t="shared" si="428"/>
        <v>Silver</v>
      </c>
      <c r="P5447" s="9" t="str">
        <f t="shared" si="429"/>
        <v>Epoxy</v>
      </c>
      <c r="Q5447" s="9" t="str">
        <f t="shared" si="430"/>
        <v>5</v>
      </c>
      <c r="R54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47" s="14" t="str">
        <f>IF(ProjectsDB[[#This Row],[Item Type]]="Straight Plug-In",_xlfn.TEXTJOIN("-",TRUE,M5447&amp;"-"&amp;_xlfn.LET(_xlpm.txt,ProjectsDB[[#This Row],[Assembly]],_xlpm.pos,FIND("SP",_xlpm.txt),_xlpm.pre,LEFT(_xlpm.txt,_xlpm.pos-1),IF(RIGHT(_xlpm.pre,3)="123","3PL",IF(RIGHT(_xlpm.pre,2)="12","2PL",IF(RIGHT(_xlpm.pre,1)="1","1PL","3PL")))),N5447,O5447,P5447,Q5447&amp;"W",R5447),_xlfn.TEXTJOIN("-",TRUE,M5447,N5447,O5447,P5447,Q5447&amp;"W",R5447))</f>
        <v>Elbow Flat-CU-Silver-Epoxy-5W-2</v>
      </c>
      <c r="T5447" s="14" t="str">
        <f>IF(COUNTIF(Cycletime[Element Desc.],ProjectsDB[[#This Row],[Element Desc.]])&gt;0,"Found","Not Found")</f>
        <v>Found</v>
      </c>
    </row>
    <row r="5448" spans="2:20" x14ac:dyDescent="0.25">
      <c r="B5448" s="8" t="s">
        <v>10970</v>
      </c>
      <c r="C5448" s="9" t="s">
        <v>9704</v>
      </c>
      <c r="D5448" s="9" t="s">
        <v>9705</v>
      </c>
      <c r="E5448" s="10">
        <v>1</v>
      </c>
      <c r="F5448" s="9" t="s">
        <v>10940</v>
      </c>
      <c r="G5448" s="9" t="s">
        <v>1426</v>
      </c>
      <c r="H5448" s="11" t="s">
        <v>10941</v>
      </c>
      <c r="I5448" s="12">
        <v>300</v>
      </c>
      <c r="J5448" s="12">
        <v>300</v>
      </c>
      <c r="K5448" s="12"/>
      <c r="L5448" s="12">
        <f t="array" ref="L5448">IFERROR(LOOKUP(2^15,SEARCH({"40A","63A","80A","100A","125A","160A","200A","250A","400A","630A","800A","1000A","1250A","1600A","2000A","2500A","3200A","4000A","5000A","6300A"},UPPER(D5448)),{40,63,80,100,125,160,200,250,400,630,800,1000,1250,1600,2000,2500,3200,4000,5000,6300}),0)</f>
        <v>4000</v>
      </c>
      <c r="M5448" s="9" t="str">
        <f t="shared" si="426"/>
        <v>Elbow Flat</v>
      </c>
      <c r="N5448" s="9" t="str">
        <f t="shared" si="427"/>
        <v>CU</v>
      </c>
      <c r="O5448" s="13" t="str">
        <f t="shared" si="428"/>
        <v>Silver</v>
      </c>
      <c r="P5448" s="9" t="str">
        <f t="shared" si="429"/>
        <v>Epoxy</v>
      </c>
      <c r="Q5448" s="9" t="str">
        <f t="shared" si="430"/>
        <v>5</v>
      </c>
      <c r="R54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48" s="14" t="str">
        <f>IF(ProjectsDB[[#This Row],[Item Type]]="Straight Plug-In",_xlfn.TEXTJOIN("-",TRUE,M5448&amp;"-"&amp;_xlfn.LET(_xlpm.txt,ProjectsDB[[#This Row],[Assembly]],_xlpm.pos,FIND("SP",_xlpm.txt),_xlpm.pre,LEFT(_xlpm.txt,_xlpm.pos-1),IF(RIGHT(_xlpm.pre,3)="123","3PL",IF(RIGHT(_xlpm.pre,2)="12","2PL",IF(RIGHT(_xlpm.pre,1)="1","1PL","3PL")))),N5448,O5448,P5448,Q5448&amp;"W",R5448),_xlfn.TEXTJOIN("-",TRUE,M5448,N5448,O5448,P5448,Q5448&amp;"W",R5448))</f>
        <v>Elbow Flat-CU-Silver-Epoxy-5W-2</v>
      </c>
      <c r="T5448" s="14" t="str">
        <f>IF(COUNTIF(Cycletime[Element Desc.],ProjectsDB[[#This Row],[Element Desc.]])&gt;0,"Found","Not Found")</f>
        <v>Found</v>
      </c>
    </row>
    <row r="5449" spans="2:20" x14ac:dyDescent="0.25">
      <c r="B5449" s="8" t="s">
        <v>10971</v>
      </c>
      <c r="C5449" s="9" t="s">
        <v>10972</v>
      </c>
      <c r="D5449" s="9" t="s">
        <v>10973</v>
      </c>
      <c r="E5449" s="10">
        <v>1</v>
      </c>
      <c r="F5449" s="9" t="s">
        <v>10940</v>
      </c>
      <c r="G5449" s="9" t="s">
        <v>1426</v>
      </c>
      <c r="H5449" s="11" t="s">
        <v>10941</v>
      </c>
      <c r="I5449" s="12">
        <v>2400</v>
      </c>
      <c r="J5449" s="12"/>
      <c r="K5449" s="12"/>
      <c r="L5449" s="12">
        <f t="array" ref="L5449">IFERROR(LOOKUP(2^15,SEARCH({"40A","63A","80A","100A","125A","160A","200A","250A","400A","630A","800A","1000A","1250A","1600A","2000A","2500A","3200A","4000A","5000A","6300A"},UPPER(D5449)),{40,63,80,100,125,160,200,250,400,630,800,1000,1250,1600,2000,2500,3200,4000,5000,6300}),0)</f>
        <v>4000</v>
      </c>
      <c r="M5449" s="9" t="str">
        <f t="shared" si="426"/>
        <v>Straight Feeder</v>
      </c>
      <c r="N5449" s="9" t="str">
        <f t="shared" si="427"/>
        <v>CU</v>
      </c>
      <c r="O5449" s="13" t="str">
        <f t="shared" si="428"/>
        <v>Silver</v>
      </c>
      <c r="P5449" s="9" t="str">
        <f t="shared" si="429"/>
        <v>Epoxy</v>
      </c>
      <c r="Q5449" s="9" t="str">
        <f t="shared" si="430"/>
        <v>5</v>
      </c>
      <c r="R54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49" s="14" t="str">
        <f>IF(ProjectsDB[[#This Row],[Item Type]]="Straight Plug-In",_xlfn.TEXTJOIN("-",TRUE,M5449&amp;"-"&amp;_xlfn.LET(_xlpm.txt,ProjectsDB[[#This Row],[Assembly]],_xlpm.pos,FIND("SP",_xlpm.txt),_xlpm.pre,LEFT(_xlpm.txt,_xlpm.pos-1),IF(RIGHT(_xlpm.pre,3)="123","3PL",IF(RIGHT(_xlpm.pre,2)="12","2PL",IF(RIGHT(_xlpm.pre,1)="1","1PL","3PL")))),N5449,O5449,P5449,Q5449&amp;"W",R5449),_xlfn.TEXTJOIN("-",TRUE,M5449,N5449,O5449,P5449,Q5449&amp;"W",R5449))</f>
        <v>Straight Feeder-CU-Silver-Epoxy-5W-2</v>
      </c>
      <c r="T5449" s="14" t="str">
        <f>IF(COUNTIF(Cycletime[Element Desc.],ProjectsDB[[#This Row],[Element Desc.]])&gt;0,"Found","Not Found")</f>
        <v>Found</v>
      </c>
    </row>
    <row r="5450" spans="2:20" x14ac:dyDescent="0.25">
      <c r="B5450" s="8" t="s">
        <v>10974</v>
      </c>
      <c r="C5450" s="9" t="s">
        <v>1773</v>
      </c>
      <c r="D5450" s="9" t="s">
        <v>1774</v>
      </c>
      <c r="E5450" s="10">
        <v>2</v>
      </c>
      <c r="F5450" s="9" t="s">
        <v>10940</v>
      </c>
      <c r="G5450" s="9" t="s">
        <v>1426</v>
      </c>
      <c r="H5450" s="11" t="s">
        <v>10941</v>
      </c>
      <c r="I5450" s="12">
        <v>100</v>
      </c>
      <c r="J5450" s="12"/>
      <c r="K5450" s="12"/>
      <c r="L5450" s="12">
        <f t="array" ref="L5450">IFERROR(LOOKUP(2^15,SEARCH({"40A","63A","80A","100A","125A","160A","200A","250A","400A","630A","800A","1000A","1250A","1600A","2000A","2500A","3200A","4000A","5000A","6300A"},UPPER(D5450)),{40,63,80,100,125,160,200,250,400,630,800,1000,1250,1600,2000,2500,3200,4000,5000,6300}),0)</f>
        <v>0</v>
      </c>
      <c r="M5450" s="9" t="str">
        <f t="shared" si="426"/>
        <v>Hanger Support</v>
      </c>
      <c r="N5450" s="9" t="str">
        <f t="shared" si="427"/>
        <v>SH</v>
      </c>
      <c r="O5450" s="13" t="str">
        <f t="shared" si="428"/>
        <v>None</v>
      </c>
      <c r="P5450" s="9" t="str">
        <f t="shared" si="429"/>
        <v>None</v>
      </c>
      <c r="Q5450" s="9" t="str">
        <f t="shared" si="430"/>
        <v>0</v>
      </c>
      <c r="R54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450" s="14" t="str">
        <f>IF(ProjectsDB[[#This Row],[Item Type]]="Straight Plug-In",_xlfn.TEXTJOIN("-",TRUE,M5450&amp;"-"&amp;_xlfn.LET(_xlpm.txt,ProjectsDB[[#This Row],[Assembly]],_xlpm.pos,FIND("SP",_xlpm.txt),_xlpm.pre,LEFT(_xlpm.txt,_xlpm.pos-1),IF(RIGHT(_xlpm.pre,3)="123","3PL",IF(RIGHT(_xlpm.pre,2)="12","2PL",IF(RIGHT(_xlpm.pre,1)="1","1PL","3PL")))),N5450,O5450,P5450,Q5450&amp;"W",R5450),_xlfn.TEXTJOIN("-",TRUE,M5450,N5450,O5450,P5450,Q5450&amp;"W",R5450))</f>
        <v>Hanger Support-SH-None-None-0W-0</v>
      </c>
      <c r="T5450" s="14" t="str">
        <f>IF(COUNTIF(Cycletime[Element Desc.],ProjectsDB[[#This Row],[Element Desc.]])&gt;0,"Found","Not Found")</f>
        <v>Found</v>
      </c>
    </row>
    <row r="5451" spans="2:20" x14ac:dyDescent="0.25">
      <c r="B5451" s="8" t="s">
        <v>10975</v>
      </c>
      <c r="C5451" s="9" t="s">
        <v>1629</v>
      </c>
      <c r="D5451" s="9" t="s">
        <v>1630</v>
      </c>
      <c r="E5451" s="10">
        <v>4</v>
      </c>
      <c r="F5451" s="9" t="s">
        <v>10940</v>
      </c>
      <c r="G5451" s="9" t="s">
        <v>1426</v>
      </c>
      <c r="H5451" s="11" t="s">
        <v>10941</v>
      </c>
      <c r="I5451" s="12"/>
      <c r="J5451" s="12"/>
      <c r="K5451" s="12"/>
      <c r="L5451" s="12">
        <f t="array" ref="L5451">IFERROR(LOOKUP(2^15,SEARCH({"40A","63A","80A","100A","125A","160A","200A","250A","400A","630A","800A","1000A","1250A","1600A","2000A","2500A","3200A","4000A","5000A","6300A"},UPPER(D5451)),{40,63,80,100,125,160,200,250,400,630,800,1000,1250,1600,2000,2500,3200,4000,5000,6300}),0)</f>
        <v>4000</v>
      </c>
      <c r="M5451" s="9" t="str">
        <f t="shared" si="426"/>
        <v>Joint Pack</v>
      </c>
      <c r="N5451" s="9" t="str">
        <f t="shared" si="427"/>
        <v>CU</v>
      </c>
      <c r="O5451" s="13" t="str">
        <f t="shared" si="428"/>
        <v>Silver</v>
      </c>
      <c r="P5451" s="9" t="str">
        <f t="shared" si="429"/>
        <v>None</v>
      </c>
      <c r="Q5451" s="9" t="str">
        <f t="shared" si="430"/>
        <v>5</v>
      </c>
      <c r="R54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51" s="14" t="str">
        <f>IF(ProjectsDB[[#This Row],[Item Type]]="Straight Plug-In",_xlfn.TEXTJOIN("-",TRUE,M5451&amp;"-"&amp;_xlfn.LET(_xlpm.txt,ProjectsDB[[#This Row],[Assembly]],_xlpm.pos,FIND("SP",_xlpm.txt),_xlpm.pre,LEFT(_xlpm.txt,_xlpm.pos-1),IF(RIGHT(_xlpm.pre,3)="123","3PL",IF(RIGHT(_xlpm.pre,2)="12","2PL",IF(RIGHT(_xlpm.pre,1)="1","1PL","3PL")))),N5451,O5451,P5451,Q5451&amp;"W",R5451),_xlfn.TEXTJOIN("-",TRUE,M5451,N5451,O5451,P5451,Q5451&amp;"W",R5451))</f>
        <v>Joint Pack-CU-Silver-None-5W-2</v>
      </c>
      <c r="T5451" s="14" t="str">
        <f>IF(COUNTIF(Cycletime[Element Desc.],ProjectsDB[[#This Row],[Element Desc.]])&gt;0,"Found","Not Found")</f>
        <v>Found</v>
      </c>
    </row>
    <row r="5452" spans="2:20" x14ac:dyDescent="0.25">
      <c r="B5452" s="8" t="s">
        <v>10976</v>
      </c>
      <c r="C5452" s="9" t="s">
        <v>10977</v>
      </c>
      <c r="D5452" s="9" t="s">
        <v>10978</v>
      </c>
      <c r="E5452" s="10">
        <v>1</v>
      </c>
      <c r="F5452" s="9" t="s">
        <v>10940</v>
      </c>
      <c r="G5452" s="9" t="s">
        <v>1426</v>
      </c>
      <c r="H5452" s="11" t="s">
        <v>10941</v>
      </c>
      <c r="I5452" s="12">
        <v>2790</v>
      </c>
      <c r="J5452" s="12"/>
      <c r="K5452" s="12"/>
      <c r="L5452" s="12">
        <f t="array" ref="L5452">IFERROR(LOOKUP(2^15,SEARCH({"40A","63A","80A","100A","125A","160A","200A","250A","400A","630A","800A","1000A","1250A","1600A","2000A","2500A","3200A","4000A","5000A","6300A"},UPPER(D5452)),{40,63,80,100,125,160,200,250,400,630,800,1000,1250,1600,2000,2500,3200,4000,5000,6300}),0)</f>
        <v>4000</v>
      </c>
      <c r="M5452" s="9" t="str">
        <f t="shared" si="426"/>
        <v>Straight Feeder</v>
      </c>
      <c r="N5452" s="9" t="str">
        <f t="shared" si="427"/>
        <v>CU</v>
      </c>
      <c r="O5452" s="13" t="str">
        <f t="shared" si="428"/>
        <v>Silver</v>
      </c>
      <c r="P5452" s="9" t="str">
        <f t="shared" si="429"/>
        <v>Epoxy</v>
      </c>
      <c r="Q5452" s="9" t="str">
        <f t="shared" si="430"/>
        <v>5</v>
      </c>
      <c r="R54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52" s="14" t="str">
        <f>IF(ProjectsDB[[#This Row],[Item Type]]="Straight Plug-In",_xlfn.TEXTJOIN("-",TRUE,M5452&amp;"-"&amp;_xlfn.LET(_xlpm.txt,ProjectsDB[[#This Row],[Assembly]],_xlpm.pos,FIND("SP",_xlpm.txt),_xlpm.pre,LEFT(_xlpm.txt,_xlpm.pos-1),IF(RIGHT(_xlpm.pre,3)="123","3PL",IF(RIGHT(_xlpm.pre,2)="12","2PL",IF(RIGHT(_xlpm.pre,1)="1","1PL","3PL")))),N5452,O5452,P5452,Q5452&amp;"W",R5452),_xlfn.TEXTJOIN("-",TRUE,M5452,N5452,O5452,P5452,Q5452&amp;"W",R5452))</f>
        <v>Straight Feeder-CU-Silver-Epoxy-5W-2</v>
      </c>
      <c r="T5452" s="14" t="str">
        <f>IF(COUNTIF(Cycletime[Element Desc.],ProjectsDB[[#This Row],[Element Desc.]])&gt;0,"Found","Not Found")</f>
        <v>Found</v>
      </c>
    </row>
    <row r="5453" spans="2:20" x14ac:dyDescent="0.25">
      <c r="B5453" s="8" t="s">
        <v>10979</v>
      </c>
      <c r="C5453" s="9" t="s">
        <v>10967</v>
      </c>
      <c r="D5453" s="9" t="s">
        <v>10968</v>
      </c>
      <c r="E5453" s="10">
        <v>1</v>
      </c>
      <c r="F5453" s="9" t="s">
        <v>10940</v>
      </c>
      <c r="G5453" s="9" t="s">
        <v>1426</v>
      </c>
      <c r="H5453" s="11" t="s">
        <v>10941</v>
      </c>
      <c r="I5453" s="12">
        <v>1675</v>
      </c>
      <c r="J5453" s="12"/>
      <c r="K5453" s="12"/>
      <c r="L5453" s="12">
        <f t="array" ref="L5453">IFERROR(LOOKUP(2^15,SEARCH({"40A","63A","80A","100A","125A","160A","200A","250A","400A","630A","800A","1000A","1250A","1600A","2000A","2500A","3200A","4000A","5000A","6300A"},UPPER(D5453)),{40,63,80,100,125,160,200,250,400,630,800,1000,1250,1600,2000,2500,3200,4000,5000,6300}),0)</f>
        <v>4000</v>
      </c>
      <c r="M5453" s="9" t="str">
        <f t="shared" si="426"/>
        <v>Straight Feeder</v>
      </c>
      <c r="N5453" s="9" t="str">
        <f t="shared" si="427"/>
        <v>CU</v>
      </c>
      <c r="O5453" s="13" t="str">
        <f t="shared" si="428"/>
        <v>Silver</v>
      </c>
      <c r="P5453" s="9" t="str">
        <f t="shared" si="429"/>
        <v>Epoxy</v>
      </c>
      <c r="Q5453" s="9" t="str">
        <f t="shared" si="430"/>
        <v>5</v>
      </c>
      <c r="R54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53" s="14" t="str">
        <f>IF(ProjectsDB[[#This Row],[Item Type]]="Straight Plug-In",_xlfn.TEXTJOIN("-",TRUE,M5453&amp;"-"&amp;_xlfn.LET(_xlpm.txt,ProjectsDB[[#This Row],[Assembly]],_xlpm.pos,FIND("SP",_xlpm.txt),_xlpm.pre,LEFT(_xlpm.txt,_xlpm.pos-1),IF(RIGHT(_xlpm.pre,3)="123","3PL",IF(RIGHT(_xlpm.pre,2)="12","2PL",IF(RIGHT(_xlpm.pre,1)="1","1PL","3PL")))),N5453,O5453,P5453,Q5453&amp;"W",R5453),_xlfn.TEXTJOIN("-",TRUE,M5453,N5453,O5453,P5453,Q5453&amp;"W",R5453))</f>
        <v>Straight Feeder-CU-Silver-Epoxy-5W-2</v>
      </c>
      <c r="T5453" s="14" t="str">
        <f>IF(COUNTIF(Cycletime[Element Desc.],ProjectsDB[[#This Row],[Element Desc.]])&gt;0,"Found","Not Found")</f>
        <v>Found</v>
      </c>
    </row>
    <row r="5454" spans="2:20" x14ac:dyDescent="0.25">
      <c r="B5454" s="8" t="s">
        <v>10980</v>
      </c>
      <c r="C5454" s="9" t="s">
        <v>1773</v>
      </c>
      <c r="D5454" s="9" t="s">
        <v>1774</v>
      </c>
      <c r="E5454" s="10">
        <v>2</v>
      </c>
      <c r="F5454" s="9" t="s">
        <v>10940</v>
      </c>
      <c r="G5454" s="9" t="s">
        <v>1426</v>
      </c>
      <c r="H5454" s="11" t="s">
        <v>10941</v>
      </c>
      <c r="I5454" s="12">
        <v>100</v>
      </c>
      <c r="J5454" s="12"/>
      <c r="K5454" s="12"/>
      <c r="L5454" s="12">
        <f t="array" ref="L5454">IFERROR(LOOKUP(2^15,SEARCH({"40A","63A","80A","100A","125A","160A","200A","250A","400A","630A","800A","1000A","1250A","1600A","2000A","2500A","3200A","4000A","5000A","6300A"},UPPER(D5454)),{40,63,80,100,125,160,200,250,400,630,800,1000,1250,1600,2000,2500,3200,4000,5000,6300}),0)</f>
        <v>0</v>
      </c>
      <c r="M5454" s="9" t="str">
        <f t="shared" si="426"/>
        <v>Hanger Support</v>
      </c>
      <c r="N5454" s="9" t="str">
        <f t="shared" si="427"/>
        <v>SH</v>
      </c>
      <c r="O5454" s="13" t="str">
        <f t="shared" si="428"/>
        <v>None</v>
      </c>
      <c r="P5454" s="9" t="str">
        <f t="shared" si="429"/>
        <v>None</v>
      </c>
      <c r="Q5454" s="9" t="str">
        <f t="shared" si="430"/>
        <v>0</v>
      </c>
      <c r="R54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454" s="14" t="str">
        <f>IF(ProjectsDB[[#This Row],[Item Type]]="Straight Plug-In",_xlfn.TEXTJOIN("-",TRUE,M5454&amp;"-"&amp;_xlfn.LET(_xlpm.txt,ProjectsDB[[#This Row],[Assembly]],_xlpm.pos,FIND("SP",_xlpm.txt),_xlpm.pre,LEFT(_xlpm.txt,_xlpm.pos-1),IF(RIGHT(_xlpm.pre,3)="123","3PL",IF(RIGHT(_xlpm.pre,2)="12","2PL",IF(RIGHT(_xlpm.pre,1)="1","1PL","3PL")))),N5454,O5454,P5454,Q5454&amp;"W",R5454),_xlfn.TEXTJOIN("-",TRUE,M5454,N5454,O5454,P5454,Q5454&amp;"W",R5454))</f>
        <v>Hanger Support-SH-None-None-0W-0</v>
      </c>
      <c r="T5454" s="14" t="str">
        <f>IF(COUNTIF(Cycletime[Element Desc.],ProjectsDB[[#This Row],[Element Desc.]])&gt;0,"Found","Not Found")</f>
        <v>Found</v>
      </c>
    </row>
    <row r="5455" spans="2:20" x14ac:dyDescent="0.25">
      <c r="B5455" s="8" t="s">
        <v>10981</v>
      </c>
      <c r="C5455" s="9" t="s">
        <v>1629</v>
      </c>
      <c r="D5455" s="9" t="s">
        <v>1630</v>
      </c>
      <c r="E5455" s="10">
        <v>2</v>
      </c>
      <c r="F5455" s="9" t="s">
        <v>10940</v>
      </c>
      <c r="G5455" s="9" t="s">
        <v>1426</v>
      </c>
      <c r="H5455" s="11" t="s">
        <v>10941</v>
      </c>
      <c r="I5455" s="12"/>
      <c r="J5455" s="12"/>
      <c r="K5455" s="12"/>
      <c r="L5455" s="12">
        <f t="array" ref="L5455">IFERROR(LOOKUP(2^15,SEARCH({"40A","63A","80A","100A","125A","160A","200A","250A","400A","630A","800A","1000A","1250A","1600A","2000A","2500A","3200A","4000A","5000A","6300A"},UPPER(D5455)),{40,63,80,100,125,160,200,250,400,630,800,1000,1250,1600,2000,2500,3200,4000,5000,6300}),0)</f>
        <v>4000</v>
      </c>
      <c r="M5455" s="9" t="str">
        <f t="shared" si="426"/>
        <v>Joint Pack</v>
      </c>
      <c r="N5455" s="9" t="str">
        <f t="shared" si="427"/>
        <v>CU</v>
      </c>
      <c r="O5455" s="13" t="str">
        <f t="shared" si="428"/>
        <v>Silver</v>
      </c>
      <c r="P5455" s="9" t="str">
        <f t="shared" si="429"/>
        <v>None</v>
      </c>
      <c r="Q5455" s="9" t="str">
        <f t="shared" si="430"/>
        <v>5</v>
      </c>
      <c r="R54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55" s="14" t="str">
        <f>IF(ProjectsDB[[#This Row],[Item Type]]="Straight Plug-In",_xlfn.TEXTJOIN("-",TRUE,M5455&amp;"-"&amp;_xlfn.LET(_xlpm.txt,ProjectsDB[[#This Row],[Assembly]],_xlpm.pos,FIND("SP",_xlpm.txt),_xlpm.pre,LEFT(_xlpm.txt,_xlpm.pos-1),IF(RIGHT(_xlpm.pre,3)="123","3PL",IF(RIGHT(_xlpm.pre,2)="12","2PL",IF(RIGHT(_xlpm.pre,1)="1","1PL","3PL")))),N5455,O5455,P5455,Q5455&amp;"W",R5455),_xlfn.TEXTJOIN("-",TRUE,M5455,N5455,O5455,P5455,Q5455&amp;"W",R5455))</f>
        <v>Joint Pack-CU-Silver-None-5W-2</v>
      </c>
      <c r="T5455" s="14" t="str">
        <f>IF(COUNTIF(Cycletime[Element Desc.],ProjectsDB[[#This Row],[Element Desc.]])&gt;0,"Found","Not Found")</f>
        <v>Found</v>
      </c>
    </row>
    <row r="5456" spans="2:20" x14ac:dyDescent="0.25">
      <c r="B5456" s="8" t="s">
        <v>10982</v>
      </c>
      <c r="C5456" s="9" t="s">
        <v>10983</v>
      </c>
      <c r="D5456" s="9" t="s">
        <v>10984</v>
      </c>
      <c r="E5456" s="10">
        <v>1</v>
      </c>
      <c r="F5456" s="9" t="s">
        <v>10940</v>
      </c>
      <c r="G5456" s="9" t="s">
        <v>1426</v>
      </c>
      <c r="H5456" s="11" t="s">
        <v>10941</v>
      </c>
      <c r="I5456" s="12">
        <v>1084</v>
      </c>
      <c r="J5456" s="12"/>
      <c r="K5456" s="12"/>
      <c r="L5456" s="12">
        <f t="array" ref="L5456">IFERROR(LOOKUP(2^15,SEARCH({"40A","63A","80A","100A","125A","160A","200A","250A","400A","630A","800A","1000A","1250A","1600A","2000A","2500A","3200A","4000A","5000A","6300A"},UPPER(D5456)),{40,63,80,100,125,160,200,250,400,630,800,1000,1250,1600,2000,2500,3200,4000,5000,6300}),0)</f>
        <v>4000</v>
      </c>
      <c r="M5456" s="9" t="str">
        <f t="shared" si="426"/>
        <v>Straight Feeder</v>
      </c>
      <c r="N5456" s="9" t="str">
        <f t="shared" si="427"/>
        <v>CU</v>
      </c>
      <c r="O5456" s="13" t="str">
        <f t="shared" si="428"/>
        <v>Silver</v>
      </c>
      <c r="P5456" s="9" t="str">
        <f t="shared" si="429"/>
        <v>Epoxy</v>
      </c>
      <c r="Q5456" s="9" t="str">
        <f t="shared" si="430"/>
        <v>5</v>
      </c>
      <c r="R54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56" s="14" t="str">
        <f>IF(ProjectsDB[[#This Row],[Item Type]]="Straight Plug-In",_xlfn.TEXTJOIN("-",TRUE,M5456&amp;"-"&amp;_xlfn.LET(_xlpm.txt,ProjectsDB[[#This Row],[Assembly]],_xlpm.pos,FIND("SP",_xlpm.txt),_xlpm.pre,LEFT(_xlpm.txt,_xlpm.pos-1),IF(RIGHT(_xlpm.pre,3)="123","3PL",IF(RIGHT(_xlpm.pre,2)="12","2PL",IF(RIGHT(_xlpm.pre,1)="1","1PL","3PL")))),N5456,O5456,P5456,Q5456&amp;"W",R5456),_xlfn.TEXTJOIN("-",TRUE,M5456,N5456,O5456,P5456,Q5456&amp;"W",R5456))</f>
        <v>Straight Feeder-CU-Silver-Epoxy-5W-2</v>
      </c>
      <c r="T5456" s="14" t="str">
        <f>IF(COUNTIF(Cycletime[Element Desc.],ProjectsDB[[#This Row],[Element Desc.]])&gt;0,"Found","Not Found")</f>
        <v>Found</v>
      </c>
    </row>
    <row r="5457" spans="2:20" x14ac:dyDescent="0.25">
      <c r="B5457" s="8" t="s">
        <v>10985</v>
      </c>
      <c r="C5457" s="9" t="s">
        <v>10986</v>
      </c>
      <c r="D5457" s="9" t="s">
        <v>10987</v>
      </c>
      <c r="E5457" s="10">
        <v>1</v>
      </c>
      <c r="F5457" s="9" t="s">
        <v>10940</v>
      </c>
      <c r="G5457" s="9" t="s">
        <v>1426</v>
      </c>
      <c r="H5457" s="11" t="s">
        <v>10941</v>
      </c>
      <c r="I5457" s="12">
        <v>1975</v>
      </c>
      <c r="J5457" s="12"/>
      <c r="K5457" s="12"/>
      <c r="L5457" s="12">
        <f t="array" ref="L5457">IFERROR(LOOKUP(2^15,SEARCH({"40A","63A","80A","100A","125A","160A","200A","250A","400A","630A","800A","1000A","1250A","1600A","2000A","2500A","3200A","4000A","5000A","6300A"},UPPER(D5457)),{40,63,80,100,125,160,200,250,400,630,800,1000,1250,1600,2000,2500,3200,4000,5000,6300}),0)</f>
        <v>4000</v>
      </c>
      <c r="M5457" s="9" t="str">
        <f t="shared" si="426"/>
        <v>Straight Feeder</v>
      </c>
      <c r="N5457" s="9" t="str">
        <f t="shared" si="427"/>
        <v>CU</v>
      </c>
      <c r="O5457" s="13" t="str">
        <f t="shared" si="428"/>
        <v>Silver</v>
      </c>
      <c r="P5457" s="9" t="str">
        <f t="shared" si="429"/>
        <v>Epoxy</v>
      </c>
      <c r="Q5457" s="9" t="str">
        <f t="shared" si="430"/>
        <v>5</v>
      </c>
      <c r="R54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57" s="14" t="str">
        <f>IF(ProjectsDB[[#This Row],[Item Type]]="Straight Plug-In",_xlfn.TEXTJOIN("-",TRUE,M5457&amp;"-"&amp;_xlfn.LET(_xlpm.txt,ProjectsDB[[#This Row],[Assembly]],_xlpm.pos,FIND("SP",_xlpm.txt),_xlpm.pre,LEFT(_xlpm.txt,_xlpm.pos-1),IF(RIGHT(_xlpm.pre,3)="123","3PL",IF(RIGHT(_xlpm.pre,2)="12","2PL",IF(RIGHT(_xlpm.pre,1)="1","1PL","3PL")))),N5457,O5457,P5457,Q5457&amp;"W",R5457),_xlfn.TEXTJOIN("-",TRUE,M5457,N5457,O5457,P5457,Q5457&amp;"W",R5457))</f>
        <v>Straight Feeder-CU-Silver-Epoxy-5W-2</v>
      </c>
      <c r="T5457" s="14" t="str">
        <f>IF(COUNTIF(Cycletime[Element Desc.],ProjectsDB[[#This Row],[Element Desc.]])&gt;0,"Found","Not Found")</f>
        <v>Found</v>
      </c>
    </row>
    <row r="5458" spans="2:20" x14ac:dyDescent="0.25">
      <c r="B5458" s="8" t="s">
        <v>10988</v>
      </c>
      <c r="C5458" s="9" t="s">
        <v>10989</v>
      </c>
      <c r="D5458" s="9" t="s">
        <v>10990</v>
      </c>
      <c r="E5458" s="10">
        <v>1</v>
      </c>
      <c r="F5458" s="9" t="s">
        <v>10940</v>
      </c>
      <c r="G5458" s="9" t="s">
        <v>1426</v>
      </c>
      <c r="H5458" s="11" t="s">
        <v>10941</v>
      </c>
      <c r="I5458" s="12">
        <v>1475</v>
      </c>
      <c r="J5458" s="12"/>
      <c r="K5458" s="12"/>
      <c r="L5458" s="12">
        <f t="array" ref="L5458">IFERROR(LOOKUP(2^15,SEARCH({"40A","63A","80A","100A","125A","160A","200A","250A","400A","630A","800A","1000A","1250A","1600A","2000A","2500A","3200A","4000A","5000A","6300A"},UPPER(D5458)),{40,63,80,100,125,160,200,250,400,630,800,1000,1250,1600,2000,2500,3200,4000,5000,6300}),0)</f>
        <v>4000</v>
      </c>
      <c r="M5458" s="9" t="str">
        <f t="shared" si="426"/>
        <v>Straight Feeder</v>
      </c>
      <c r="N5458" s="9" t="str">
        <f t="shared" si="427"/>
        <v>CU</v>
      </c>
      <c r="O5458" s="13" t="str">
        <f t="shared" si="428"/>
        <v>Silver</v>
      </c>
      <c r="P5458" s="9" t="str">
        <f t="shared" si="429"/>
        <v>Epoxy</v>
      </c>
      <c r="Q5458" s="9" t="str">
        <f t="shared" si="430"/>
        <v>5</v>
      </c>
      <c r="R54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58" s="14" t="str">
        <f>IF(ProjectsDB[[#This Row],[Item Type]]="Straight Plug-In",_xlfn.TEXTJOIN("-",TRUE,M5458&amp;"-"&amp;_xlfn.LET(_xlpm.txt,ProjectsDB[[#This Row],[Assembly]],_xlpm.pos,FIND("SP",_xlpm.txt),_xlpm.pre,LEFT(_xlpm.txt,_xlpm.pos-1),IF(RIGHT(_xlpm.pre,3)="123","3PL",IF(RIGHT(_xlpm.pre,2)="12","2PL",IF(RIGHT(_xlpm.pre,1)="1","1PL","3PL")))),N5458,O5458,P5458,Q5458&amp;"W",R5458),_xlfn.TEXTJOIN("-",TRUE,M5458,N5458,O5458,P5458,Q5458&amp;"W",R5458))</f>
        <v>Straight Feeder-CU-Silver-Epoxy-5W-2</v>
      </c>
      <c r="T5458" s="14" t="str">
        <f>IF(COUNTIF(Cycletime[Element Desc.],ProjectsDB[[#This Row],[Element Desc.]])&gt;0,"Found","Not Found")</f>
        <v>Found</v>
      </c>
    </row>
    <row r="5459" spans="2:20" x14ac:dyDescent="0.25">
      <c r="B5459" s="8" t="s">
        <v>10991</v>
      </c>
      <c r="C5459" s="9" t="s">
        <v>10992</v>
      </c>
      <c r="D5459" s="9" t="s">
        <v>10993</v>
      </c>
      <c r="E5459" s="10">
        <v>1</v>
      </c>
      <c r="F5459" s="9" t="s">
        <v>10940</v>
      </c>
      <c r="G5459" s="9" t="s">
        <v>1426</v>
      </c>
      <c r="H5459" s="11" t="s">
        <v>10941</v>
      </c>
      <c r="I5459" s="12">
        <v>2229</v>
      </c>
      <c r="J5459" s="12"/>
      <c r="K5459" s="12"/>
      <c r="L5459" s="12">
        <f t="array" ref="L5459">IFERROR(LOOKUP(2^15,SEARCH({"40A","63A","80A","100A","125A","160A","200A","250A","400A","630A","800A","1000A","1250A","1600A","2000A","2500A","3200A","4000A","5000A","6300A"},UPPER(D5459)),{40,63,80,100,125,160,200,250,400,630,800,1000,1250,1600,2000,2500,3200,4000,5000,6300}),0)</f>
        <v>4000</v>
      </c>
      <c r="M5459" s="9" t="str">
        <f t="shared" si="426"/>
        <v>Straight Feeder</v>
      </c>
      <c r="N5459" s="9" t="str">
        <f t="shared" si="427"/>
        <v>CU</v>
      </c>
      <c r="O5459" s="13" t="str">
        <f t="shared" si="428"/>
        <v>Silver</v>
      </c>
      <c r="P5459" s="9" t="str">
        <f t="shared" si="429"/>
        <v>Epoxy</v>
      </c>
      <c r="Q5459" s="9" t="str">
        <f t="shared" si="430"/>
        <v>5</v>
      </c>
      <c r="R54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59" s="14" t="str">
        <f>IF(ProjectsDB[[#This Row],[Item Type]]="Straight Plug-In",_xlfn.TEXTJOIN("-",TRUE,M5459&amp;"-"&amp;_xlfn.LET(_xlpm.txt,ProjectsDB[[#This Row],[Assembly]],_xlpm.pos,FIND("SP",_xlpm.txt),_xlpm.pre,LEFT(_xlpm.txt,_xlpm.pos-1),IF(RIGHT(_xlpm.pre,3)="123","3PL",IF(RIGHT(_xlpm.pre,2)="12","2PL",IF(RIGHT(_xlpm.pre,1)="1","1PL","3PL")))),N5459,O5459,P5459,Q5459&amp;"W",R5459),_xlfn.TEXTJOIN("-",TRUE,M5459,N5459,O5459,P5459,Q5459&amp;"W",R5459))</f>
        <v>Straight Feeder-CU-Silver-Epoxy-5W-2</v>
      </c>
      <c r="T5459" s="14" t="str">
        <f>IF(COUNTIF(Cycletime[Element Desc.],ProjectsDB[[#This Row],[Element Desc.]])&gt;0,"Found","Not Found")</f>
        <v>Found</v>
      </c>
    </row>
    <row r="5460" spans="2:20" x14ac:dyDescent="0.25">
      <c r="B5460" s="8" t="s">
        <v>10994</v>
      </c>
      <c r="C5460" s="9" t="s">
        <v>1773</v>
      </c>
      <c r="D5460" s="9" t="s">
        <v>1774</v>
      </c>
      <c r="E5460" s="10">
        <v>2</v>
      </c>
      <c r="F5460" s="9" t="s">
        <v>10940</v>
      </c>
      <c r="G5460" s="9" t="s">
        <v>1426</v>
      </c>
      <c r="H5460" s="11" t="s">
        <v>10941</v>
      </c>
      <c r="I5460" s="12">
        <v>100</v>
      </c>
      <c r="J5460" s="12"/>
      <c r="K5460" s="12"/>
      <c r="L5460" s="12">
        <f t="array" ref="L5460">IFERROR(LOOKUP(2^15,SEARCH({"40A","63A","80A","100A","125A","160A","200A","250A","400A","630A","800A","1000A","1250A","1600A","2000A","2500A","3200A","4000A","5000A","6300A"},UPPER(D5460)),{40,63,80,100,125,160,200,250,400,630,800,1000,1250,1600,2000,2500,3200,4000,5000,6300}),0)</f>
        <v>0</v>
      </c>
      <c r="M5460" s="9" t="str">
        <f t="shared" si="426"/>
        <v>Hanger Support</v>
      </c>
      <c r="N5460" s="9" t="str">
        <f t="shared" si="427"/>
        <v>SH</v>
      </c>
      <c r="O5460" s="13" t="str">
        <f t="shared" si="428"/>
        <v>None</v>
      </c>
      <c r="P5460" s="9" t="str">
        <f t="shared" si="429"/>
        <v>None</v>
      </c>
      <c r="Q5460" s="9" t="str">
        <f t="shared" si="430"/>
        <v>0</v>
      </c>
      <c r="R54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460" s="14" t="str">
        <f>IF(ProjectsDB[[#This Row],[Item Type]]="Straight Plug-In",_xlfn.TEXTJOIN("-",TRUE,M5460&amp;"-"&amp;_xlfn.LET(_xlpm.txt,ProjectsDB[[#This Row],[Assembly]],_xlpm.pos,FIND("SP",_xlpm.txt),_xlpm.pre,LEFT(_xlpm.txt,_xlpm.pos-1),IF(RIGHT(_xlpm.pre,3)="123","3PL",IF(RIGHT(_xlpm.pre,2)="12","2PL",IF(RIGHT(_xlpm.pre,1)="1","1PL","3PL")))),N5460,O5460,P5460,Q5460&amp;"W",R5460),_xlfn.TEXTJOIN("-",TRUE,M5460,N5460,O5460,P5460,Q5460&amp;"W",R5460))</f>
        <v>Hanger Support-SH-None-None-0W-0</v>
      </c>
      <c r="T5460" s="14" t="str">
        <f>IF(COUNTIF(Cycletime[Element Desc.],ProjectsDB[[#This Row],[Element Desc.]])&gt;0,"Found","Not Found")</f>
        <v>Found</v>
      </c>
    </row>
    <row r="5461" spans="2:20" x14ac:dyDescent="0.25">
      <c r="B5461" s="8" t="s">
        <v>10995</v>
      </c>
      <c r="C5461" s="9" t="s">
        <v>1629</v>
      </c>
      <c r="D5461" s="9" t="s">
        <v>1630</v>
      </c>
      <c r="E5461" s="10">
        <v>4</v>
      </c>
      <c r="F5461" s="9" t="s">
        <v>10940</v>
      </c>
      <c r="G5461" s="9" t="s">
        <v>1426</v>
      </c>
      <c r="H5461" s="11" t="s">
        <v>10941</v>
      </c>
      <c r="I5461" s="12"/>
      <c r="J5461" s="12"/>
      <c r="K5461" s="12"/>
      <c r="L5461" s="12">
        <f t="array" ref="L5461">IFERROR(LOOKUP(2^15,SEARCH({"40A","63A","80A","100A","125A","160A","200A","250A","400A","630A","800A","1000A","1250A","1600A","2000A","2500A","3200A","4000A","5000A","6300A"},UPPER(D5461)),{40,63,80,100,125,160,200,250,400,630,800,1000,1250,1600,2000,2500,3200,4000,5000,6300}),0)</f>
        <v>4000</v>
      </c>
      <c r="M5461" s="9" t="str">
        <f t="shared" si="426"/>
        <v>Joint Pack</v>
      </c>
      <c r="N5461" s="9" t="str">
        <f t="shared" si="427"/>
        <v>CU</v>
      </c>
      <c r="O5461" s="13" t="str">
        <f t="shared" si="428"/>
        <v>Silver</v>
      </c>
      <c r="P5461" s="9" t="str">
        <f t="shared" si="429"/>
        <v>None</v>
      </c>
      <c r="Q5461" s="9" t="str">
        <f t="shared" si="430"/>
        <v>5</v>
      </c>
      <c r="R54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461" s="14" t="str">
        <f>IF(ProjectsDB[[#This Row],[Item Type]]="Straight Plug-In",_xlfn.TEXTJOIN("-",TRUE,M5461&amp;"-"&amp;_xlfn.LET(_xlpm.txt,ProjectsDB[[#This Row],[Assembly]],_xlpm.pos,FIND("SP",_xlpm.txt),_xlpm.pre,LEFT(_xlpm.txt,_xlpm.pos-1),IF(RIGHT(_xlpm.pre,3)="123","3PL",IF(RIGHT(_xlpm.pre,2)="12","2PL",IF(RIGHT(_xlpm.pre,1)="1","1PL","3PL")))),N5461,O5461,P5461,Q5461&amp;"W",R5461),_xlfn.TEXTJOIN("-",TRUE,M5461,N5461,O5461,P5461,Q5461&amp;"W",R5461))</f>
        <v>Joint Pack-CU-Silver-None-5W-2</v>
      </c>
      <c r="T5461" s="14" t="str">
        <f>IF(COUNTIF(Cycletime[Element Desc.],ProjectsDB[[#This Row],[Element Desc.]])&gt;0,"Found","Not Found")</f>
        <v>Found</v>
      </c>
    </row>
    <row r="5462" spans="2:20" x14ac:dyDescent="0.25">
      <c r="B5462" s="8" t="s">
        <v>10996</v>
      </c>
      <c r="C5462" s="9" t="s">
        <v>10997</v>
      </c>
      <c r="D5462" s="9" t="s">
        <v>10998</v>
      </c>
      <c r="E5462" s="10">
        <v>1</v>
      </c>
      <c r="F5462" s="9" t="s">
        <v>10940</v>
      </c>
      <c r="G5462" s="9" t="s">
        <v>1426</v>
      </c>
      <c r="H5462" s="11" t="s">
        <v>10941</v>
      </c>
      <c r="I5462" s="12">
        <v>1788</v>
      </c>
      <c r="J5462" s="12"/>
      <c r="K5462" s="12"/>
      <c r="L5462" s="12">
        <f t="array" ref="L5462">IFERROR(LOOKUP(2^15,SEARCH({"40A","63A","80A","100A","125A","160A","200A","250A","400A","630A","800A","1000A","1250A","1600A","2000A","2500A","3200A","4000A","5000A","6300A"},UPPER(D5462)),{40,63,80,100,125,160,200,250,400,630,800,1000,1250,1600,2000,2500,3200,4000,5000,6300}),0)</f>
        <v>1000</v>
      </c>
      <c r="M5462" s="9" t="str">
        <f t="shared" si="426"/>
        <v>Straight Feeder</v>
      </c>
      <c r="N5462" s="9" t="str">
        <f t="shared" si="427"/>
        <v>CU</v>
      </c>
      <c r="O5462" s="13" t="str">
        <f t="shared" si="428"/>
        <v>Silver</v>
      </c>
      <c r="P5462" s="9" t="str">
        <f t="shared" si="429"/>
        <v>Epoxy</v>
      </c>
      <c r="Q5462" s="9" t="str">
        <f t="shared" si="430"/>
        <v>5</v>
      </c>
      <c r="R54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62" s="14" t="str">
        <f>IF(ProjectsDB[[#This Row],[Item Type]]="Straight Plug-In",_xlfn.TEXTJOIN("-",TRUE,M5462&amp;"-"&amp;_xlfn.LET(_xlpm.txt,ProjectsDB[[#This Row],[Assembly]],_xlpm.pos,FIND("SP",_xlpm.txt),_xlpm.pre,LEFT(_xlpm.txt,_xlpm.pos-1),IF(RIGHT(_xlpm.pre,3)="123","3PL",IF(RIGHT(_xlpm.pre,2)="12","2PL",IF(RIGHT(_xlpm.pre,1)="1","1PL","3PL")))),N5462,O5462,P5462,Q5462&amp;"W",R5462),_xlfn.TEXTJOIN("-",TRUE,M5462,N5462,O5462,P5462,Q5462&amp;"W",R5462))</f>
        <v>Straight Feeder-CU-Silver-Epoxy-5W-1</v>
      </c>
      <c r="T5462" s="14" t="str">
        <f>IF(COUNTIF(Cycletime[Element Desc.],ProjectsDB[[#This Row],[Element Desc.]])&gt;0,"Found","Not Found")</f>
        <v>Found</v>
      </c>
    </row>
    <row r="5463" spans="2:20" x14ac:dyDescent="0.25">
      <c r="B5463" s="8" t="s">
        <v>10999</v>
      </c>
      <c r="C5463" s="9" t="s">
        <v>1625</v>
      </c>
      <c r="D5463" s="9" t="s">
        <v>1626</v>
      </c>
      <c r="E5463" s="10">
        <v>3</v>
      </c>
      <c r="F5463" s="9" t="s">
        <v>10940</v>
      </c>
      <c r="G5463" s="9" t="s">
        <v>1426</v>
      </c>
      <c r="H5463" s="11" t="s">
        <v>10941</v>
      </c>
      <c r="I5463" s="12"/>
      <c r="J5463" s="12"/>
      <c r="K5463" s="12"/>
      <c r="L5463" s="12">
        <f t="array" ref="L5463">IFERROR(LOOKUP(2^15,SEARCH({"40A","63A","80A","100A","125A","160A","200A","250A","400A","630A","800A","1000A","1250A","1600A","2000A","2500A","3200A","4000A","5000A","6300A"},UPPER(D5463)),{40,63,80,100,125,160,200,250,400,630,800,1000,1250,1600,2000,2500,3200,4000,5000,6300}),0)</f>
        <v>1000</v>
      </c>
      <c r="M5463" s="9" t="str">
        <f t="shared" si="426"/>
        <v>Joint Pack</v>
      </c>
      <c r="N5463" s="9" t="str">
        <f t="shared" si="427"/>
        <v>CU</v>
      </c>
      <c r="O5463" s="13" t="str">
        <f t="shared" si="428"/>
        <v>Silver</v>
      </c>
      <c r="P5463" s="9" t="str">
        <f t="shared" si="429"/>
        <v>None</v>
      </c>
      <c r="Q5463" s="9" t="str">
        <f t="shared" si="430"/>
        <v>5</v>
      </c>
      <c r="R54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63" s="14" t="str">
        <f>IF(ProjectsDB[[#This Row],[Item Type]]="Straight Plug-In",_xlfn.TEXTJOIN("-",TRUE,M5463&amp;"-"&amp;_xlfn.LET(_xlpm.txt,ProjectsDB[[#This Row],[Assembly]],_xlpm.pos,FIND("SP",_xlpm.txt),_xlpm.pre,LEFT(_xlpm.txt,_xlpm.pos-1),IF(RIGHT(_xlpm.pre,3)="123","3PL",IF(RIGHT(_xlpm.pre,2)="12","2PL",IF(RIGHT(_xlpm.pre,1)="1","1PL","3PL")))),N5463,O5463,P5463,Q5463&amp;"W",R5463),_xlfn.TEXTJOIN("-",TRUE,M5463,N5463,O5463,P5463,Q5463&amp;"W",R5463))</f>
        <v>Joint Pack-CU-Silver-None-5W-1</v>
      </c>
      <c r="T5463" s="14" t="str">
        <f>IF(COUNTIF(Cycletime[Element Desc.],ProjectsDB[[#This Row],[Element Desc.]])&gt;0,"Found","Not Found")</f>
        <v>Found</v>
      </c>
    </row>
    <row r="5464" spans="2:20" x14ac:dyDescent="0.25">
      <c r="B5464" s="8" t="s">
        <v>11000</v>
      </c>
      <c r="C5464" s="9" t="s">
        <v>11001</v>
      </c>
      <c r="D5464" s="9" t="s">
        <v>11002</v>
      </c>
      <c r="E5464" s="10">
        <v>1</v>
      </c>
      <c r="F5464" s="9" t="s">
        <v>10940</v>
      </c>
      <c r="G5464" s="9" t="s">
        <v>1426</v>
      </c>
      <c r="H5464" s="11" t="s">
        <v>10941</v>
      </c>
      <c r="I5464" s="12">
        <v>1935</v>
      </c>
      <c r="J5464" s="12"/>
      <c r="K5464" s="12"/>
      <c r="L5464" s="12">
        <f t="array" ref="L5464">IFERROR(LOOKUP(2^15,SEARCH({"40A","63A","80A","100A","125A","160A","200A","250A","400A","630A","800A","1000A","1250A","1600A","2000A","2500A","3200A","4000A","5000A","6300A"},UPPER(D5464)),{40,63,80,100,125,160,200,250,400,630,800,1000,1250,1600,2000,2500,3200,4000,5000,6300}),0)</f>
        <v>1000</v>
      </c>
      <c r="M5464" s="9" t="str">
        <f t="shared" si="426"/>
        <v>Straight Feeder</v>
      </c>
      <c r="N5464" s="9" t="str">
        <f t="shared" si="427"/>
        <v>CU</v>
      </c>
      <c r="O5464" s="13" t="str">
        <f t="shared" si="428"/>
        <v>Silver</v>
      </c>
      <c r="P5464" s="9" t="str">
        <f t="shared" si="429"/>
        <v>Epoxy</v>
      </c>
      <c r="Q5464" s="9" t="str">
        <f t="shared" si="430"/>
        <v>5</v>
      </c>
      <c r="R54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64" s="14" t="str">
        <f>IF(ProjectsDB[[#This Row],[Item Type]]="Straight Plug-In",_xlfn.TEXTJOIN("-",TRUE,M5464&amp;"-"&amp;_xlfn.LET(_xlpm.txt,ProjectsDB[[#This Row],[Assembly]],_xlpm.pos,FIND("SP",_xlpm.txt),_xlpm.pre,LEFT(_xlpm.txt,_xlpm.pos-1),IF(RIGHT(_xlpm.pre,3)="123","3PL",IF(RIGHT(_xlpm.pre,2)="12","2PL",IF(RIGHT(_xlpm.pre,1)="1","1PL","3PL")))),N5464,O5464,P5464,Q5464&amp;"W",R5464),_xlfn.TEXTJOIN("-",TRUE,M5464,N5464,O5464,P5464,Q5464&amp;"W",R5464))</f>
        <v>Straight Feeder-CU-Silver-Epoxy-5W-1</v>
      </c>
      <c r="T5464" s="14" t="str">
        <f>IF(COUNTIF(Cycletime[Element Desc.],ProjectsDB[[#This Row],[Element Desc.]])&gt;0,"Found","Not Found")</f>
        <v>Found</v>
      </c>
    </row>
    <row r="5465" spans="2:20" x14ac:dyDescent="0.25">
      <c r="B5465" s="8" t="s">
        <v>11003</v>
      </c>
      <c r="C5465" s="9" t="s">
        <v>11004</v>
      </c>
      <c r="D5465" s="9" t="s">
        <v>11005</v>
      </c>
      <c r="E5465" s="10">
        <v>1</v>
      </c>
      <c r="F5465" s="9" t="s">
        <v>10940</v>
      </c>
      <c r="G5465" s="9" t="s">
        <v>1426</v>
      </c>
      <c r="H5465" s="11" t="s">
        <v>10941</v>
      </c>
      <c r="I5465" s="12">
        <v>1049</v>
      </c>
      <c r="J5465" s="12"/>
      <c r="K5465" s="12"/>
      <c r="L5465" s="12">
        <f t="array" ref="L5465">IFERROR(LOOKUP(2^15,SEARCH({"40A","63A","80A","100A","125A","160A","200A","250A","400A","630A","800A","1000A","1250A","1600A","2000A","2500A","3200A","4000A","5000A","6300A"},UPPER(D5465)),{40,63,80,100,125,160,200,250,400,630,800,1000,1250,1600,2000,2500,3200,4000,5000,6300}),0)</f>
        <v>1000</v>
      </c>
      <c r="M5465" s="9" t="str">
        <f t="shared" si="426"/>
        <v>Straight Feeder</v>
      </c>
      <c r="N5465" s="9" t="str">
        <f t="shared" si="427"/>
        <v>CU</v>
      </c>
      <c r="O5465" s="13" t="str">
        <f t="shared" si="428"/>
        <v>Silver</v>
      </c>
      <c r="P5465" s="9" t="str">
        <f t="shared" si="429"/>
        <v>Epoxy</v>
      </c>
      <c r="Q5465" s="9" t="str">
        <f t="shared" si="430"/>
        <v>5</v>
      </c>
      <c r="R54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65" s="14" t="str">
        <f>IF(ProjectsDB[[#This Row],[Item Type]]="Straight Plug-In",_xlfn.TEXTJOIN("-",TRUE,M5465&amp;"-"&amp;_xlfn.LET(_xlpm.txt,ProjectsDB[[#This Row],[Assembly]],_xlpm.pos,FIND("SP",_xlpm.txt),_xlpm.pre,LEFT(_xlpm.txt,_xlpm.pos-1),IF(RIGHT(_xlpm.pre,3)="123","3PL",IF(RIGHT(_xlpm.pre,2)="12","2PL",IF(RIGHT(_xlpm.pre,1)="1","1PL","3PL")))),N5465,O5465,P5465,Q5465&amp;"W",R5465),_xlfn.TEXTJOIN("-",TRUE,M5465,N5465,O5465,P5465,Q5465&amp;"W",R5465))</f>
        <v>Straight Feeder-CU-Silver-Epoxy-5W-1</v>
      </c>
      <c r="T5465" s="14" t="str">
        <f>IF(COUNTIF(Cycletime[Element Desc.],ProjectsDB[[#This Row],[Element Desc.]])&gt;0,"Found","Not Found")</f>
        <v>Found</v>
      </c>
    </row>
    <row r="5466" spans="2:20" x14ac:dyDescent="0.25">
      <c r="B5466" s="8" t="s">
        <v>11006</v>
      </c>
      <c r="C5466" s="9" t="s">
        <v>1625</v>
      </c>
      <c r="D5466" s="9" t="s">
        <v>1626</v>
      </c>
      <c r="E5466" s="10">
        <v>3</v>
      </c>
      <c r="F5466" s="9" t="s">
        <v>10940</v>
      </c>
      <c r="G5466" s="9" t="s">
        <v>1426</v>
      </c>
      <c r="H5466" s="11" t="s">
        <v>10941</v>
      </c>
      <c r="I5466" s="12"/>
      <c r="J5466" s="12"/>
      <c r="K5466" s="12"/>
      <c r="L5466" s="12">
        <f t="array" ref="L5466">IFERROR(LOOKUP(2^15,SEARCH({"40A","63A","80A","100A","125A","160A","200A","250A","400A","630A","800A","1000A","1250A","1600A","2000A","2500A","3200A","4000A","5000A","6300A"},UPPER(D5466)),{40,63,80,100,125,160,200,250,400,630,800,1000,1250,1600,2000,2500,3200,4000,5000,6300}),0)</f>
        <v>1000</v>
      </c>
      <c r="M5466" s="9" t="str">
        <f t="shared" si="426"/>
        <v>Joint Pack</v>
      </c>
      <c r="N5466" s="9" t="str">
        <f t="shared" si="427"/>
        <v>CU</v>
      </c>
      <c r="O5466" s="13" t="str">
        <f t="shared" si="428"/>
        <v>Silver</v>
      </c>
      <c r="P5466" s="9" t="str">
        <f t="shared" si="429"/>
        <v>None</v>
      </c>
      <c r="Q5466" s="9" t="str">
        <f t="shared" si="430"/>
        <v>5</v>
      </c>
      <c r="R54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66" s="14" t="str">
        <f>IF(ProjectsDB[[#This Row],[Item Type]]="Straight Plug-In",_xlfn.TEXTJOIN("-",TRUE,M5466&amp;"-"&amp;_xlfn.LET(_xlpm.txt,ProjectsDB[[#This Row],[Assembly]],_xlpm.pos,FIND("SP",_xlpm.txt),_xlpm.pre,LEFT(_xlpm.txt,_xlpm.pos-1),IF(RIGHT(_xlpm.pre,3)="123","3PL",IF(RIGHT(_xlpm.pre,2)="12","2PL",IF(RIGHT(_xlpm.pre,1)="1","1PL","3PL")))),N5466,O5466,P5466,Q5466&amp;"W",R5466),_xlfn.TEXTJOIN("-",TRUE,M5466,N5466,O5466,P5466,Q5466&amp;"W",R5466))</f>
        <v>Joint Pack-CU-Silver-None-5W-1</v>
      </c>
      <c r="T5466" s="14" t="str">
        <f>IF(COUNTIF(Cycletime[Element Desc.],ProjectsDB[[#This Row],[Element Desc.]])&gt;0,"Found","Not Found")</f>
        <v>Found</v>
      </c>
    </row>
    <row r="5467" spans="2:20" x14ac:dyDescent="0.25">
      <c r="B5467" s="8" t="s">
        <v>11007</v>
      </c>
      <c r="C5467" s="9" t="s">
        <v>11008</v>
      </c>
      <c r="D5467" s="9" t="s">
        <v>11009</v>
      </c>
      <c r="E5467" s="10">
        <v>1</v>
      </c>
      <c r="F5467" s="9" t="s">
        <v>10940</v>
      </c>
      <c r="G5467" s="9" t="s">
        <v>1426</v>
      </c>
      <c r="H5467" s="11" t="s">
        <v>10941</v>
      </c>
      <c r="I5467" s="12">
        <v>2027</v>
      </c>
      <c r="J5467" s="12"/>
      <c r="K5467" s="12"/>
      <c r="L5467" s="12">
        <f t="array" ref="L5467">IFERROR(LOOKUP(2^15,SEARCH({"40A","63A","80A","100A","125A","160A","200A","250A","400A","630A","800A","1000A","1250A","1600A","2000A","2500A","3200A","4000A","5000A","6300A"},UPPER(D5467)),{40,63,80,100,125,160,200,250,400,630,800,1000,1250,1600,2000,2500,3200,4000,5000,6300}),0)</f>
        <v>1000</v>
      </c>
      <c r="M5467" s="9" t="str">
        <f t="shared" si="426"/>
        <v>Straight Feeder</v>
      </c>
      <c r="N5467" s="9" t="str">
        <f t="shared" si="427"/>
        <v>CU</v>
      </c>
      <c r="O5467" s="13" t="str">
        <f t="shared" si="428"/>
        <v>Silver</v>
      </c>
      <c r="P5467" s="9" t="str">
        <f t="shared" si="429"/>
        <v>Epoxy</v>
      </c>
      <c r="Q5467" s="9" t="str">
        <f t="shared" si="430"/>
        <v>5</v>
      </c>
      <c r="R54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67" s="14" t="str">
        <f>IF(ProjectsDB[[#This Row],[Item Type]]="Straight Plug-In",_xlfn.TEXTJOIN("-",TRUE,M5467&amp;"-"&amp;_xlfn.LET(_xlpm.txt,ProjectsDB[[#This Row],[Assembly]],_xlpm.pos,FIND("SP",_xlpm.txt),_xlpm.pre,LEFT(_xlpm.txt,_xlpm.pos-1),IF(RIGHT(_xlpm.pre,3)="123","3PL",IF(RIGHT(_xlpm.pre,2)="12","2PL",IF(RIGHT(_xlpm.pre,1)="1","1PL","3PL")))),N5467,O5467,P5467,Q5467&amp;"W",R5467),_xlfn.TEXTJOIN("-",TRUE,M5467,N5467,O5467,P5467,Q5467&amp;"W",R5467))</f>
        <v>Straight Feeder-CU-Silver-Epoxy-5W-1</v>
      </c>
      <c r="T5467" s="14" t="str">
        <f>IF(COUNTIF(Cycletime[Element Desc.],ProjectsDB[[#This Row],[Element Desc.]])&gt;0,"Found","Not Found")</f>
        <v>Found</v>
      </c>
    </row>
    <row r="5468" spans="2:20" x14ac:dyDescent="0.25">
      <c r="B5468" s="8" t="s">
        <v>11010</v>
      </c>
      <c r="C5468" s="9" t="s">
        <v>11011</v>
      </c>
      <c r="D5468" s="9" t="s">
        <v>11012</v>
      </c>
      <c r="E5468" s="10">
        <v>1</v>
      </c>
      <c r="F5468" s="9" t="s">
        <v>10940</v>
      </c>
      <c r="G5468" s="9" t="s">
        <v>1426</v>
      </c>
      <c r="H5468" s="11" t="s">
        <v>10941</v>
      </c>
      <c r="I5468" s="12">
        <v>1632</v>
      </c>
      <c r="J5468" s="12"/>
      <c r="K5468" s="12"/>
      <c r="L5468" s="12">
        <f t="array" ref="L5468">IFERROR(LOOKUP(2^15,SEARCH({"40A","63A","80A","100A","125A","160A","200A","250A","400A","630A","800A","1000A","1250A","1600A","2000A","2500A","3200A","4000A","5000A","6300A"},UPPER(D5468)),{40,63,80,100,125,160,200,250,400,630,800,1000,1250,1600,2000,2500,3200,4000,5000,6300}),0)</f>
        <v>1000</v>
      </c>
      <c r="M5468" s="9" t="str">
        <f t="shared" si="426"/>
        <v>Straight Feeder</v>
      </c>
      <c r="N5468" s="9" t="str">
        <f t="shared" si="427"/>
        <v>CU</v>
      </c>
      <c r="O5468" s="13" t="str">
        <f t="shared" si="428"/>
        <v>Silver</v>
      </c>
      <c r="P5468" s="9" t="str">
        <f t="shared" si="429"/>
        <v>Epoxy</v>
      </c>
      <c r="Q5468" s="9" t="str">
        <f t="shared" si="430"/>
        <v>5</v>
      </c>
      <c r="R54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68" s="14" t="str">
        <f>IF(ProjectsDB[[#This Row],[Item Type]]="Straight Plug-In",_xlfn.TEXTJOIN("-",TRUE,M5468&amp;"-"&amp;_xlfn.LET(_xlpm.txt,ProjectsDB[[#This Row],[Assembly]],_xlpm.pos,FIND("SP",_xlpm.txt),_xlpm.pre,LEFT(_xlpm.txt,_xlpm.pos-1),IF(RIGHT(_xlpm.pre,3)="123","3PL",IF(RIGHT(_xlpm.pre,2)="12","2PL",IF(RIGHT(_xlpm.pre,1)="1","1PL","3PL")))),N5468,O5468,P5468,Q5468&amp;"W",R5468),_xlfn.TEXTJOIN("-",TRUE,M5468,N5468,O5468,P5468,Q5468&amp;"W",R5468))</f>
        <v>Straight Feeder-CU-Silver-Epoxy-5W-1</v>
      </c>
      <c r="T5468" s="14" t="str">
        <f>IF(COUNTIF(Cycletime[Element Desc.],ProjectsDB[[#This Row],[Element Desc.]])&gt;0,"Found","Not Found")</f>
        <v>Found</v>
      </c>
    </row>
    <row r="5469" spans="2:20" x14ac:dyDescent="0.25">
      <c r="B5469" s="8" t="s">
        <v>11013</v>
      </c>
      <c r="C5469" s="9" t="s">
        <v>1886</v>
      </c>
      <c r="D5469" s="9" t="s">
        <v>1887</v>
      </c>
      <c r="E5469" s="10">
        <v>1</v>
      </c>
      <c r="F5469" s="9" t="s">
        <v>10940</v>
      </c>
      <c r="G5469" s="9" t="s">
        <v>1426</v>
      </c>
      <c r="H5469" s="11" t="s">
        <v>10941</v>
      </c>
      <c r="I5469" s="12">
        <v>2000</v>
      </c>
      <c r="J5469" s="12"/>
      <c r="K5469" s="12"/>
      <c r="L5469" s="12">
        <f t="array" ref="L5469">IFERROR(LOOKUP(2^15,SEARCH({"40A","63A","80A","100A","125A","160A","200A","250A","400A","630A","800A","1000A","1250A","1600A","2000A","2500A","3200A","4000A","5000A","6300A"},UPPER(D5469)),{40,63,80,100,125,160,200,250,400,630,800,1000,1250,1600,2000,2500,3200,4000,5000,6300}),0)</f>
        <v>1000</v>
      </c>
      <c r="M5469" s="9" t="str">
        <f t="shared" si="426"/>
        <v>Straight Plug-In</v>
      </c>
      <c r="N5469" s="9" t="str">
        <f t="shared" si="427"/>
        <v>CU</v>
      </c>
      <c r="O5469" s="13" t="str">
        <f t="shared" si="428"/>
        <v>Silver</v>
      </c>
      <c r="P5469" s="9" t="str">
        <f t="shared" si="429"/>
        <v>Epoxy</v>
      </c>
      <c r="Q5469" s="9" t="str">
        <f t="shared" si="430"/>
        <v>5</v>
      </c>
      <c r="R54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69" s="14" t="str">
        <f>IF(ProjectsDB[[#This Row],[Item Type]]="Straight Plug-In",_xlfn.TEXTJOIN("-",TRUE,M5469&amp;"-"&amp;_xlfn.LET(_xlpm.txt,ProjectsDB[[#This Row],[Assembly]],_xlpm.pos,FIND("SP",_xlpm.txt),_xlpm.pre,LEFT(_xlpm.txt,_xlpm.pos-1),IF(RIGHT(_xlpm.pre,3)="123","3PL",IF(RIGHT(_xlpm.pre,2)="12","2PL",IF(RIGHT(_xlpm.pre,1)="1","1PL","3PL")))),N5469,O5469,P5469,Q5469&amp;"W",R5469),_xlfn.TEXTJOIN("-",TRUE,M5469,N5469,O5469,P5469,Q5469&amp;"W",R5469))</f>
        <v>Straight Plug-In-2PL-CU-Silver-Epoxy-5W-1</v>
      </c>
      <c r="T5469" s="14" t="str">
        <f>IF(COUNTIF(Cycletime[Element Desc.],ProjectsDB[[#This Row],[Element Desc.]])&gt;0,"Found","Not Found")</f>
        <v>Found</v>
      </c>
    </row>
    <row r="5470" spans="2:20" x14ac:dyDescent="0.25">
      <c r="B5470" s="8" t="s">
        <v>11014</v>
      </c>
      <c r="C5470" s="9" t="s">
        <v>1886</v>
      </c>
      <c r="D5470" s="9" t="s">
        <v>1887</v>
      </c>
      <c r="E5470" s="10">
        <v>1</v>
      </c>
      <c r="F5470" s="9" t="s">
        <v>10940</v>
      </c>
      <c r="G5470" s="9" t="s">
        <v>1426</v>
      </c>
      <c r="H5470" s="11" t="s">
        <v>10941</v>
      </c>
      <c r="I5470" s="12">
        <v>2000</v>
      </c>
      <c r="J5470" s="12"/>
      <c r="K5470" s="12"/>
      <c r="L5470" s="12">
        <f t="array" ref="L5470">IFERROR(LOOKUP(2^15,SEARCH({"40A","63A","80A","100A","125A","160A","200A","250A","400A","630A","800A","1000A","1250A","1600A","2000A","2500A","3200A","4000A","5000A","6300A"},UPPER(D5470)),{40,63,80,100,125,160,200,250,400,630,800,1000,1250,1600,2000,2500,3200,4000,5000,6300}),0)</f>
        <v>1000</v>
      </c>
      <c r="M5470" s="9" t="str">
        <f t="shared" si="426"/>
        <v>Straight Plug-In</v>
      </c>
      <c r="N5470" s="9" t="str">
        <f t="shared" si="427"/>
        <v>CU</v>
      </c>
      <c r="O5470" s="13" t="str">
        <f t="shared" si="428"/>
        <v>Silver</v>
      </c>
      <c r="P5470" s="9" t="str">
        <f t="shared" si="429"/>
        <v>Epoxy</v>
      </c>
      <c r="Q5470" s="9" t="str">
        <f t="shared" si="430"/>
        <v>5</v>
      </c>
      <c r="R54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70" s="14" t="str">
        <f>IF(ProjectsDB[[#This Row],[Item Type]]="Straight Plug-In",_xlfn.TEXTJOIN("-",TRUE,M5470&amp;"-"&amp;_xlfn.LET(_xlpm.txt,ProjectsDB[[#This Row],[Assembly]],_xlpm.pos,FIND("SP",_xlpm.txt),_xlpm.pre,LEFT(_xlpm.txt,_xlpm.pos-1),IF(RIGHT(_xlpm.pre,3)="123","3PL",IF(RIGHT(_xlpm.pre,2)="12","2PL",IF(RIGHT(_xlpm.pre,1)="1","1PL","3PL")))),N5470,O5470,P5470,Q5470&amp;"W",R5470),_xlfn.TEXTJOIN("-",TRUE,M5470,N5470,O5470,P5470,Q5470&amp;"W",R5470))</f>
        <v>Straight Plug-In-2PL-CU-Silver-Epoxy-5W-1</v>
      </c>
      <c r="T5470" s="14" t="str">
        <f>IF(COUNTIF(Cycletime[Element Desc.],ProjectsDB[[#This Row],[Element Desc.]])&gt;0,"Found","Not Found")</f>
        <v>Found</v>
      </c>
    </row>
    <row r="5471" spans="2:20" x14ac:dyDescent="0.25">
      <c r="B5471" s="8" t="s">
        <v>11015</v>
      </c>
      <c r="C5471" s="9" t="s">
        <v>1625</v>
      </c>
      <c r="D5471" s="9" t="s">
        <v>1626</v>
      </c>
      <c r="E5471" s="10">
        <v>2</v>
      </c>
      <c r="F5471" s="9" t="s">
        <v>10940</v>
      </c>
      <c r="G5471" s="9" t="s">
        <v>1426</v>
      </c>
      <c r="H5471" s="11" t="s">
        <v>10941</v>
      </c>
      <c r="I5471" s="12"/>
      <c r="J5471" s="12"/>
      <c r="K5471" s="12"/>
      <c r="L5471" s="12">
        <f t="array" ref="L5471">IFERROR(LOOKUP(2^15,SEARCH({"40A","63A","80A","100A","125A","160A","200A","250A","400A","630A","800A","1000A","1250A","1600A","2000A","2500A","3200A","4000A","5000A","6300A"},UPPER(D5471)),{40,63,80,100,125,160,200,250,400,630,800,1000,1250,1600,2000,2500,3200,4000,5000,6300}),0)</f>
        <v>1000</v>
      </c>
      <c r="M5471" s="9" t="str">
        <f t="shared" si="426"/>
        <v>Joint Pack</v>
      </c>
      <c r="N5471" s="9" t="str">
        <f t="shared" si="427"/>
        <v>CU</v>
      </c>
      <c r="O5471" s="13" t="str">
        <f t="shared" si="428"/>
        <v>Silver</v>
      </c>
      <c r="P5471" s="9" t="str">
        <f t="shared" si="429"/>
        <v>None</v>
      </c>
      <c r="Q5471" s="9" t="str">
        <f t="shared" si="430"/>
        <v>5</v>
      </c>
      <c r="R54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71" s="14" t="str">
        <f>IF(ProjectsDB[[#This Row],[Item Type]]="Straight Plug-In",_xlfn.TEXTJOIN("-",TRUE,M5471&amp;"-"&amp;_xlfn.LET(_xlpm.txt,ProjectsDB[[#This Row],[Assembly]],_xlpm.pos,FIND("SP",_xlpm.txt),_xlpm.pre,LEFT(_xlpm.txt,_xlpm.pos-1),IF(RIGHT(_xlpm.pre,3)="123","3PL",IF(RIGHT(_xlpm.pre,2)="12","2PL",IF(RIGHT(_xlpm.pre,1)="1","1PL","3PL")))),N5471,O5471,P5471,Q5471&amp;"W",R5471),_xlfn.TEXTJOIN("-",TRUE,M5471,N5471,O5471,P5471,Q5471&amp;"W",R5471))</f>
        <v>Joint Pack-CU-Silver-None-5W-1</v>
      </c>
      <c r="T5471" s="14" t="str">
        <f>IF(COUNTIF(Cycletime[Element Desc.],ProjectsDB[[#This Row],[Element Desc.]])&gt;0,"Found","Not Found")</f>
        <v>Found</v>
      </c>
    </row>
    <row r="5472" spans="2:20" x14ac:dyDescent="0.25">
      <c r="B5472" s="8" t="s">
        <v>11016</v>
      </c>
      <c r="C5472" s="9" t="s">
        <v>1685</v>
      </c>
      <c r="D5472" s="9" t="s">
        <v>1686</v>
      </c>
      <c r="E5472" s="10">
        <v>1</v>
      </c>
      <c r="F5472" s="9" t="s">
        <v>10940</v>
      </c>
      <c r="G5472" s="9" t="s">
        <v>1426</v>
      </c>
      <c r="H5472" s="11" t="s">
        <v>10941</v>
      </c>
      <c r="I5472" s="12">
        <v>3000</v>
      </c>
      <c r="J5472" s="12"/>
      <c r="K5472" s="12"/>
      <c r="L5472" s="12">
        <f t="array" ref="L5472">IFERROR(LOOKUP(2^15,SEARCH({"40A","63A","80A","100A","125A","160A","200A","250A","400A","630A","800A","1000A","1250A","1600A","2000A","2500A","3200A","4000A","5000A","6300A"},UPPER(D5472)),{40,63,80,100,125,160,200,250,400,630,800,1000,1250,1600,2000,2500,3200,4000,5000,6300}),0)</f>
        <v>1000</v>
      </c>
      <c r="M5472" s="9" t="str">
        <f t="shared" si="426"/>
        <v>Straight Plug-In</v>
      </c>
      <c r="N5472" s="9" t="str">
        <f t="shared" si="427"/>
        <v>CU</v>
      </c>
      <c r="O5472" s="13" t="str">
        <f t="shared" si="428"/>
        <v>Silver</v>
      </c>
      <c r="P5472" s="9" t="str">
        <f t="shared" si="429"/>
        <v>Epoxy</v>
      </c>
      <c r="Q5472" s="9" t="str">
        <f t="shared" si="430"/>
        <v>5</v>
      </c>
      <c r="R54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72" s="14" t="str">
        <f>IF(ProjectsDB[[#This Row],[Item Type]]="Straight Plug-In",_xlfn.TEXTJOIN("-",TRUE,M5472&amp;"-"&amp;_xlfn.LET(_xlpm.txt,ProjectsDB[[#This Row],[Assembly]],_xlpm.pos,FIND("SP",_xlpm.txt),_xlpm.pre,LEFT(_xlpm.txt,_xlpm.pos-1),IF(RIGHT(_xlpm.pre,3)="123","3PL",IF(RIGHT(_xlpm.pre,2)="12","2PL",IF(RIGHT(_xlpm.pre,1)="1","1PL","3PL")))),N5472,O5472,P5472,Q5472&amp;"W",R5472),_xlfn.TEXTJOIN("-",TRUE,M5472,N5472,O5472,P5472,Q5472&amp;"W",R5472))</f>
        <v>Straight Plug-In-3PL-CU-Silver-Epoxy-5W-1</v>
      </c>
      <c r="T5472" s="14" t="str">
        <f>IF(COUNTIF(Cycletime[Element Desc.],ProjectsDB[[#This Row],[Element Desc.]])&gt;0,"Found","Not Found")</f>
        <v>Found</v>
      </c>
    </row>
    <row r="5473" spans="2:20" x14ac:dyDescent="0.25">
      <c r="B5473" s="8" t="s">
        <v>11017</v>
      </c>
      <c r="C5473" s="9" t="s">
        <v>1637</v>
      </c>
      <c r="D5473" s="9" t="s">
        <v>1638</v>
      </c>
      <c r="E5473" s="10">
        <v>1</v>
      </c>
      <c r="F5473" s="9" t="s">
        <v>10940</v>
      </c>
      <c r="G5473" s="9" t="s">
        <v>1426</v>
      </c>
      <c r="H5473" s="11" t="s">
        <v>10941</v>
      </c>
      <c r="I5473" s="12">
        <v>3000</v>
      </c>
      <c r="J5473" s="12"/>
      <c r="K5473" s="12"/>
      <c r="L5473" s="12">
        <f t="array" ref="L5473">IFERROR(LOOKUP(2^15,SEARCH({"40A","63A","80A","100A","125A","160A","200A","250A","400A","630A","800A","1000A","1250A","1600A","2000A","2500A","3200A","4000A","5000A","6300A"},UPPER(D5473)),{40,63,80,100,125,160,200,250,400,630,800,1000,1250,1600,2000,2500,3200,4000,5000,6300}),0)</f>
        <v>1000</v>
      </c>
      <c r="M5473" s="9" t="str">
        <f t="shared" si="426"/>
        <v>Straight Feeder</v>
      </c>
      <c r="N5473" s="9" t="str">
        <f t="shared" si="427"/>
        <v>CU</v>
      </c>
      <c r="O5473" s="13" t="str">
        <f t="shared" si="428"/>
        <v>Silver</v>
      </c>
      <c r="P5473" s="9" t="str">
        <f t="shared" si="429"/>
        <v>Epoxy</v>
      </c>
      <c r="Q5473" s="9" t="str">
        <f t="shared" si="430"/>
        <v>5</v>
      </c>
      <c r="R54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73" s="14" t="str">
        <f>IF(ProjectsDB[[#This Row],[Item Type]]="Straight Plug-In",_xlfn.TEXTJOIN("-",TRUE,M5473&amp;"-"&amp;_xlfn.LET(_xlpm.txt,ProjectsDB[[#This Row],[Assembly]],_xlpm.pos,FIND("SP",_xlpm.txt),_xlpm.pre,LEFT(_xlpm.txt,_xlpm.pos-1),IF(RIGHT(_xlpm.pre,3)="123","3PL",IF(RIGHT(_xlpm.pre,2)="12","2PL",IF(RIGHT(_xlpm.pre,1)="1","1PL","3PL")))),N5473,O5473,P5473,Q5473&amp;"W",R5473),_xlfn.TEXTJOIN("-",TRUE,M5473,N5473,O5473,P5473,Q5473&amp;"W",R5473))</f>
        <v>Straight Feeder-CU-Silver-Epoxy-5W-1</v>
      </c>
      <c r="T5473" s="14" t="str">
        <f>IF(COUNTIF(Cycletime[Element Desc.],ProjectsDB[[#This Row],[Element Desc.]])&gt;0,"Found","Not Found")</f>
        <v>Found</v>
      </c>
    </row>
    <row r="5474" spans="2:20" x14ac:dyDescent="0.25">
      <c r="B5474" s="8" t="s">
        <v>11018</v>
      </c>
      <c r="C5474" s="9" t="s">
        <v>1625</v>
      </c>
      <c r="D5474" s="9" t="s">
        <v>1626</v>
      </c>
      <c r="E5474" s="10">
        <v>4</v>
      </c>
      <c r="F5474" s="9" t="s">
        <v>10940</v>
      </c>
      <c r="G5474" s="9" t="s">
        <v>1426</v>
      </c>
      <c r="H5474" s="11" t="s">
        <v>10941</v>
      </c>
      <c r="I5474" s="12"/>
      <c r="J5474" s="12"/>
      <c r="K5474" s="12"/>
      <c r="L5474" s="12">
        <f t="array" ref="L5474">IFERROR(LOOKUP(2^15,SEARCH({"40A","63A","80A","100A","125A","160A","200A","250A","400A","630A","800A","1000A","1250A","1600A","2000A","2500A","3200A","4000A","5000A","6300A"},UPPER(D5474)),{40,63,80,100,125,160,200,250,400,630,800,1000,1250,1600,2000,2500,3200,4000,5000,6300}),0)</f>
        <v>1000</v>
      </c>
      <c r="M5474" s="9" t="str">
        <f t="shared" si="426"/>
        <v>Joint Pack</v>
      </c>
      <c r="N5474" s="9" t="str">
        <f t="shared" si="427"/>
        <v>CU</v>
      </c>
      <c r="O5474" s="13" t="str">
        <f t="shared" si="428"/>
        <v>Silver</v>
      </c>
      <c r="P5474" s="9" t="str">
        <f t="shared" si="429"/>
        <v>None</v>
      </c>
      <c r="Q5474" s="9" t="str">
        <f t="shared" si="430"/>
        <v>5</v>
      </c>
      <c r="R54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74" s="14" t="str">
        <f>IF(ProjectsDB[[#This Row],[Item Type]]="Straight Plug-In",_xlfn.TEXTJOIN("-",TRUE,M5474&amp;"-"&amp;_xlfn.LET(_xlpm.txt,ProjectsDB[[#This Row],[Assembly]],_xlpm.pos,FIND("SP",_xlpm.txt),_xlpm.pre,LEFT(_xlpm.txt,_xlpm.pos-1),IF(RIGHT(_xlpm.pre,3)="123","3PL",IF(RIGHT(_xlpm.pre,2)="12","2PL",IF(RIGHT(_xlpm.pre,1)="1","1PL","3PL")))),N5474,O5474,P5474,Q5474&amp;"W",R5474),_xlfn.TEXTJOIN("-",TRUE,M5474,N5474,O5474,P5474,Q5474&amp;"W",R5474))</f>
        <v>Joint Pack-CU-Silver-None-5W-1</v>
      </c>
      <c r="T5474" s="14" t="str">
        <f>IF(COUNTIF(Cycletime[Element Desc.],ProjectsDB[[#This Row],[Element Desc.]])&gt;0,"Found","Not Found")</f>
        <v>Found</v>
      </c>
    </row>
    <row r="5475" spans="2:20" x14ac:dyDescent="0.25">
      <c r="B5475" s="8" t="s">
        <v>11019</v>
      </c>
      <c r="C5475" s="9" t="s">
        <v>1678</v>
      </c>
      <c r="D5475" s="9" t="s">
        <v>1679</v>
      </c>
      <c r="E5475" s="10">
        <v>1</v>
      </c>
      <c r="F5475" s="9" t="s">
        <v>10940</v>
      </c>
      <c r="G5475" s="9" t="s">
        <v>1426</v>
      </c>
      <c r="H5475" s="11" t="s">
        <v>10941</v>
      </c>
      <c r="I5475" s="12">
        <v>300</v>
      </c>
      <c r="J5475" s="12">
        <v>300</v>
      </c>
      <c r="K5475" s="12"/>
      <c r="L5475" s="12">
        <f t="array" ref="L5475">IFERROR(LOOKUP(2^15,SEARCH({"40A","63A","80A","100A","125A","160A","200A","250A","400A","630A","800A","1000A","1250A","1600A","2000A","2500A","3200A","4000A","5000A","6300A"},UPPER(D5475)),{40,63,80,100,125,160,200,250,400,630,800,1000,1250,1600,2000,2500,3200,4000,5000,6300}),0)</f>
        <v>1000</v>
      </c>
      <c r="M5475" s="9" t="str">
        <f t="shared" si="426"/>
        <v>Elbow Edge</v>
      </c>
      <c r="N5475" s="9" t="str">
        <f t="shared" si="427"/>
        <v>CU</v>
      </c>
      <c r="O5475" s="13" t="str">
        <f t="shared" si="428"/>
        <v>Silver</v>
      </c>
      <c r="P5475" s="9" t="str">
        <f t="shared" si="429"/>
        <v>Epoxy</v>
      </c>
      <c r="Q5475" s="9" t="str">
        <f t="shared" si="430"/>
        <v>5</v>
      </c>
      <c r="R54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75" s="14" t="str">
        <f>IF(ProjectsDB[[#This Row],[Item Type]]="Straight Plug-In",_xlfn.TEXTJOIN("-",TRUE,M5475&amp;"-"&amp;_xlfn.LET(_xlpm.txt,ProjectsDB[[#This Row],[Assembly]],_xlpm.pos,FIND("SP",_xlpm.txt),_xlpm.pre,LEFT(_xlpm.txt,_xlpm.pos-1),IF(RIGHT(_xlpm.pre,3)="123","3PL",IF(RIGHT(_xlpm.pre,2)="12","2PL",IF(RIGHT(_xlpm.pre,1)="1","1PL","3PL")))),N5475,O5475,P5475,Q5475&amp;"W",R5475),_xlfn.TEXTJOIN("-",TRUE,M5475,N5475,O5475,P5475,Q5475&amp;"W",R5475))</f>
        <v>Elbow Edge-CU-Silver-Epoxy-5W-1</v>
      </c>
      <c r="T5475" s="14" t="str">
        <f>IF(COUNTIF(Cycletime[Element Desc.],ProjectsDB[[#This Row],[Element Desc.]])&gt;0,"Found","Not Found")</f>
        <v>Found</v>
      </c>
    </row>
    <row r="5476" spans="2:20" x14ac:dyDescent="0.25">
      <c r="B5476" s="8" t="s">
        <v>11020</v>
      </c>
      <c r="C5476" s="9" t="s">
        <v>1685</v>
      </c>
      <c r="D5476" s="9" t="s">
        <v>1686</v>
      </c>
      <c r="E5476" s="10">
        <v>2</v>
      </c>
      <c r="F5476" s="9" t="s">
        <v>10940</v>
      </c>
      <c r="G5476" s="9" t="s">
        <v>1426</v>
      </c>
      <c r="H5476" s="11" t="s">
        <v>10941</v>
      </c>
      <c r="I5476" s="12">
        <v>3000</v>
      </c>
      <c r="J5476" s="12"/>
      <c r="K5476" s="12"/>
      <c r="L5476" s="12">
        <f t="array" ref="L5476">IFERROR(LOOKUP(2^15,SEARCH({"40A","63A","80A","100A","125A","160A","200A","250A","400A","630A","800A","1000A","1250A","1600A","2000A","2500A","3200A","4000A","5000A","6300A"},UPPER(D5476)),{40,63,80,100,125,160,200,250,400,630,800,1000,1250,1600,2000,2500,3200,4000,5000,6300}),0)</f>
        <v>1000</v>
      </c>
      <c r="M5476" s="9" t="str">
        <f t="shared" si="426"/>
        <v>Straight Plug-In</v>
      </c>
      <c r="N5476" s="9" t="str">
        <f t="shared" si="427"/>
        <v>CU</v>
      </c>
      <c r="O5476" s="13" t="str">
        <f t="shared" si="428"/>
        <v>Silver</v>
      </c>
      <c r="P5476" s="9" t="str">
        <f t="shared" si="429"/>
        <v>Epoxy</v>
      </c>
      <c r="Q5476" s="9" t="str">
        <f t="shared" si="430"/>
        <v>5</v>
      </c>
      <c r="R54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76" s="14" t="str">
        <f>IF(ProjectsDB[[#This Row],[Item Type]]="Straight Plug-In",_xlfn.TEXTJOIN("-",TRUE,M5476&amp;"-"&amp;_xlfn.LET(_xlpm.txt,ProjectsDB[[#This Row],[Assembly]],_xlpm.pos,FIND("SP",_xlpm.txt),_xlpm.pre,LEFT(_xlpm.txt,_xlpm.pos-1),IF(RIGHT(_xlpm.pre,3)="123","3PL",IF(RIGHT(_xlpm.pre,2)="12","2PL",IF(RIGHT(_xlpm.pre,1)="1","1PL","3PL")))),N5476,O5476,P5476,Q5476&amp;"W",R5476),_xlfn.TEXTJOIN("-",TRUE,M5476,N5476,O5476,P5476,Q5476&amp;"W",R5476))</f>
        <v>Straight Plug-In-3PL-CU-Silver-Epoxy-5W-1</v>
      </c>
      <c r="T5476" s="14" t="str">
        <f>IF(COUNTIF(Cycletime[Element Desc.],ProjectsDB[[#This Row],[Element Desc.]])&gt;0,"Found","Not Found")</f>
        <v>Found</v>
      </c>
    </row>
    <row r="5477" spans="2:20" x14ac:dyDescent="0.25">
      <c r="B5477" s="8" t="s">
        <v>11021</v>
      </c>
      <c r="C5477" s="9" t="s">
        <v>10705</v>
      </c>
      <c r="D5477" s="9" t="s">
        <v>7765</v>
      </c>
      <c r="E5477" s="10">
        <v>1</v>
      </c>
      <c r="F5477" s="9" t="s">
        <v>11022</v>
      </c>
      <c r="G5477" s="9" t="s">
        <v>1426</v>
      </c>
      <c r="H5477" s="11" t="s">
        <v>10941</v>
      </c>
      <c r="I5477" s="12">
        <v>425</v>
      </c>
      <c r="J5477" s="12"/>
      <c r="K5477" s="12"/>
      <c r="L5477" s="12">
        <f t="array" ref="L5477">IFERROR(LOOKUP(2^15,SEARCH({"40A","63A","80A","100A","125A","160A","200A","250A","400A","630A","800A","1000A","1250A","1600A","2000A","2500A","3200A","4000A","5000A","6300A"},UPPER(D5477)),{40,63,80,100,125,160,200,250,400,630,800,1000,1250,1600,2000,2500,3200,4000,5000,6300}),0)</f>
        <v>2500</v>
      </c>
      <c r="M5477" s="9" t="str">
        <f t="shared" si="426"/>
        <v>Flange Straight</v>
      </c>
      <c r="N5477" s="9" t="str">
        <f t="shared" si="427"/>
        <v>CU</v>
      </c>
      <c r="O5477" s="13" t="str">
        <f t="shared" si="428"/>
        <v>Tin</v>
      </c>
      <c r="P5477" s="9" t="str">
        <f t="shared" si="429"/>
        <v>PET</v>
      </c>
      <c r="Q5477" s="9" t="str">
        <f t="shared" si="430"/>
        <v>5</v>
      </c>
      <c r="R54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77" s="14" t="str">
        <f>IF(ProjectsDB[[#This Row],[Item Type]]="Straight Plug-In",_xlfn.TEXTJOIN("-",TRUE,M5477&amp;"-"&amp;_xlfn.LET(_xlpm.txt,ProjectsDB[[#This Row],[Assembly]],_xlpm.pos,FIND("SP",_xlpm.txt),_xlpm.pre,LEFT(_xlpm.txt,_xlpm.pos-1),IF(RIGHT(_xlpm.pre,3)="123","3PL",IF(RIGHT(_xlpm.pre,2)="12","2PL",IF(RIGHT(_xlpm.pre,1)="1","1PL","3PL")))),N5477,O5477,P5477,Q5477&amp;"W",R5477),_xlfn.TEXTJOIN("-",TRUE,M5477,N5477,O5477,P5477,Q5477&amp;"W",R5477))</f>
        <v>Flange Straight-CU-Tin-PET-5W-1</v>
      </c>
      <c r="T5477" s="14" t="str">
        <f>IF(COUNTIF(Cycletime[Element Desc.],ProjectsDB[[#This Row],[Element Desc.]])&gt;0,"Found","Not Found")</f>
        <v>Found</v>
      </c>
    </row>
    <row r="5478" spans="2:20" x14ac:dyDescent="0.25">
      <c r="B5478" s="8" t="s">
        <v>11023</v>
      </c>
      <c r="C5478" s="9" t="s">
        <v>10693</v>
      </c>
      <c r="D5478" s="9" t="s">
        <v>10694</v>
      </c>
      <c r="E5478" s="10">
        <v>5</v>
      </c>
      <c r="F5478" s="9" t="s">
        <v>11022</v>
      </c>
      <c r="G5478" s="9" t="s">
        <v>1426</v>
      </c>
      <c r="H5478" s="11" t="s">
        <v>10941</v>
      </c>
      <c r="I5478" s="12">
        <v>3000</v>
      </c>
      <c r="J5478" s="12"/>
      <c r="K5478" s="12"/>
      <c r="L5478" s="12">
        <f t="array" ref="L5478">IFERROR(LOOKUP(2^15,SEARCH({"40A","63A","80A","100A","125A","160A","200A","250A","400A","630A","800A","1000A","1250A","1600A","2000A","2500A","3200A","4000A","5000A","6300A"},UPPER(D5478)),{40,63,80,100,125,160,200,250,400,630,800,1000,1250,1600,2000,2500,3200,4000,5000,6300}),0)</f>
        <v>2500</v>
      </c>
      <c r="M5478" s="9" t="str">
        <f t="shared" si="426"/>
        <v>Straight Feeder</v>
      </c>
      <c r="N5478" s="9" t="str">
        <f t="shared" si="427"/>
        <v>CU</v>
      </c>
      <c r="O5478" s="13" t="str">
        <f t="shared" si="428"/>
        <v>Tin</v>
      </c>
      <c r="P5478" s="9" t="str">
        <f t="shared" si="429"/>
        <v>PET</v>
      </c>
      <c r="Q5478" s="9" t="str">
        <f t="shared" si="430"/>
        <v>5</v>
      </c>
      <c r="R54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78" s="14" t="str">
        <f>IF(ProjectsDB[[#This Row],[Item Type]]="Straight Plug-In",_xlfn.TEXTJOIN("-",TRUE,M5478&amp;"-"&amp;_xlfn.LET(_xlpm.txt,ProjectsDB[[#This Row],[Assembly]],_xlpm.pos,FIND("SP",_xlpm.txt),_xlpm.pre,LEFT(_xlpm.txt,_xlpm.pos-1),IF(RIGHT(_xlpm.pre,3)="123","3PL",IF(RIGHT(_xlpm.pre,2)="12","2PL",IF(RIGHT(_xlpm.pre,1)="1","1PL","3PL")))),N5478,O5478,P5478,Q5478&amp;"W",R5478),_xlfn.TEXTJOIN("-",TRUE,M5478,N5478,O5478,P5478,Q5478&amp;"W",R5478))</f>
        <v>Straight Feeder-CU-Tin-PET-5W-1</v>
      </c>
      <c r="T5478" s="14" t="str">
        <f>IF(COUNTIF(Cycletime[Element Desc.],ProjectsDB[[#This Row],[Element Desc.]])&gt;0,"Found","Not Found")</f>
        <v>Found</v>
      </c>
    </row>
    <row r="5479" spans="2:20" x14ac:dyDescent="0.25">
      <c r="B5479" s="8" t="s">
        <v>11024</v>
      </c>
      <c r="C5479" s="9" t="s">
        <v>11025</v>
      </c>
      <c r="D5479" s="9" t="s">
        <v>11026</v>
      </c>
      <c r="E5479" s="10">
        <v>1</v>
      </c>
      <c r="F5479" s="9" t="s">
        <v>11022</v>
      </c>
      <c r="G5479" s="9" t="s">
        <v>1426</v>
      </c>
      <c r="H5479" s="11" t="s">
        <v>10941</v>
      </c>
      <c r="I5479" s="12">
        <v>370</v>
      </c>
      <c r="J5479" s="12">
        <v>370</v>
      </c>
      <c r="K5479" s="12"/>
      <c r="L5479" s="12">
        <f t="array" ref="L5479">IFERROR(LOOKUP(2^15,SEARCH({"40A","63A","80A","100A","125A","160A","200A","250A","400A","630A","800A","1000A","1250A","1600A","2000A","2500A","3200A","4000A","5000A","6300A"},UPPER(D5479)),{40,63,80,100,125,160,200,250,400,630,800,1000,1250,1600,2000,2500,3200,4000,5000,6300}),0)</f>
        <v>2500</v>
      </c>
      <c r="M5479" s="9" t="str">
        <f t="shared" si="426"/>
        <v>Elbow Edge</v>
      </c>
      <c r="N5479" s="9" t="str">
        <f t="shared" si="427"/>
        <v>CU</v>
      </c>
      <c r="O5479" s="13" t="str">
        <f t="shared" si="428"/>
        <v>Tin</v>
      </c>
      <c r="P5479" s="9" t="str">
        <f t="shared" si="429"/>
        <v>PET</v>
      </c>
      <c r="Q5479" s="9" t="str">
        <f t="shared" si="430"/>
        <v>5</v>
      </c>
      <c r="R54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79" s="14" t="str">
        <f>IF(ProjectsDB[[#This Row],[Item Type]]="Straight Plug-In",_xlfn.TEXTJOIN("-",TRUE,M5479&amp;"-"&amp;_xlfn.LET(_xlpm.txt,ProjectsDB[[#This Row],[Assembly]],_xlpm.pos,FIND("SP",_xlpm.txt),_xlpm.pre,LEFT(_xlpm.txt,_xlpm.pos-1),IF(RIGHT(_xlpm.pre,3)="123","3PL",IF(RIGHT(_xlpm.pre,2)="12","2PL",IF(RIGHT(_xlpm.pre,1)="1","1PL","3PL")))),N5479,O5479,P5479,Q5479&amp;"W",R5479),_xlfn.TEXTJOIN("-",TRUE,M5479,N5479,O5479,P5479,Q5479&amp;"W",R5479))</f>
        <v>Elbow Edge-CU-Tin-PET-5W-1</v>
      </c>
      <c r="T5479" s="14" t="str">
        <f>IF(COUNTIF(Cycletime[Element Desc.],ProjectsDB[[#This Row],[Element Desc.]])&gt;0,"Found","Not Found")</f>
        <v>Found</v>
      </c>
    </row>
    <row r="5480" spans="2:20" x14ac:dyDescent="0.25">
      <c r="B5480" s="8" t="s">
        <v>11027</v>
      </c>
      <c r="C5480" s="9" t="s">
        <v>10696</v>
      </c>
      <c r="D5480" s="9" t="s">
        <v>10697</v>
      </c>
      <c r="E5480" s="10">
        <v>1</v>
      </c>
      <c r="F5480" s="9" t="s">
        <v>11022</v>
      </c>
      <c r="G5480" s="9" t="s">
        <v>1426</v>
      </c>
      <c r="H5480" s="11" t="s">
        <v>10941</v>
      </c>
      <c r="I5480" s="12">
        <v>370</v>
      </c>
      <c r="J5480" s="12">
        <v>370</v>
      </c>
      <c r="K5480" s="12"/>
      <c r="L5480" s="12">
        <f t="array" ref="L5480">IFERROR(LOOKUP(2^15,SEARCH({"40A","63A","80A","100A","125A","160A","200A","250A","400A","630A","800A","1000A","1250A","1600A","2000A","2500A","3200A","4000A","5000A","6300A"},UPPER(D5480)),{40,63,80,100,125,160,200,250,400,630,800,1000,1250,1600,2000,2500,3200,4000,5000,6300}),0)</f>
        <v>2500</v>
      </c>
      <c r="M5480" s="9" t="str">
        <f t="shared" si="426"/>
        <v>Elbow Edge</v>
      </c>
      <c r="N5480" s="9" t="str">
        <f t="shared" si="427"/>
        <v>CU</v>
      </c>
      <c r="O5480" s="13" t="str">
        <f t="shared" si="428"/>
        <v>Tin</v>
      </c>
      <c r="P5480" s="9" t="str">
        <f t="shared" si="429"/>
        <v>PET</v>
      </c>
      <c r="Q5480" s="9" t="str">
        <f t="shared" si="430"/>
        <v>5</v>
      </c>
      <c r="R54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80" s="14" t="str">
        <f>IF(ProjectsDB[[#This Row],[Item Type]]="Straight Plug-In",_xlfn.TEXTJOIN("-",TRUE,M5480&amp;"-"&amp;_xlfn.LET(_xlpm.txt,ProjectsDB[[#This Row],[Assembly]],_xlpm.pos,FIND("SP",_xlpm.txt),_xlpm.pre,LEFT(_xlpm.txt,_xlpm.pos-1),IF(RIGHT(_xlpm.pre,3)="123","3PL",IF(RIGHT(_xlpm.pre,2)="12","2PL",IF(RIGHT(_xlpm.pre,1)="1","1PL","3PL")))),N5480,O5480,P5480,Q5480&amp;"W",R5480),_xlfn.TEXTJOIN("-",TRUE,M5480,N5480,O5480,P5480,Q5480&amp;"W",R5480))</f>
        <v>Elbow Edge-CU-Tin-PET-5W-1</v>
      </c>
      <c r="T5480" s="14" t="str">
        <f>IF(COUNTIF(Cycletime[Element Desc.],ProjectsDB[[#This Row],[Element Desc.]])&gt;0,"Found","Not Found")</f>
        <v>Found</v>
      </c>
    </row>
    <row r="5481" spans="2:20" x14ac:dyDescent="0.25">
      <c r="B5481" s="8" t="s">
        <v>11028</v>
      </c>
      <c r="C5481" s="9" t="s">
        <v>11029</v>
      </c>
      <c r="D5481" s="9" t="s">
        <v>11030</v>
      </c>
      <c r="E5481" s="10">
        <v>2</v>
      </c>
      <c r="F5481" s="9" t="s">
        <v>11022</v>
      </c>
      <c r="G5481" s="9" t="s">
        <v>1426</v>
      </c>
      <c r="H5481" s="11" t="s">
        <v>10941</v>
      </c>
      <c r="I5481" s="12">
        <v>2500</v>
      </c>
      <c r="J5481" s="12"/>
      <c r="K5481" s="12"/>
      <c r="L5481" s="12">
        <f t="array" ref="L5481">IFERROR(LOOKUP(2^15,SEARCH({"40A","63A","80A","100A","125A","160A","200A","250A","400A","630A","800A","1000A","1250A","1600A","2000A","2500A","3200A","4000A","5000A","6300A"},UPPER(D5481)),{40,63,80,100,125,160,200,250,400,630,800,1000,1250,1600,2000,2500,3200,4000,5000,6300}),0)</f>
        <v>2500</v>
      </c>
      <c r="M5481" s="9" t="str">
        <f t="shared" si="426"/>
        <v>Straight Feeder</v>
      </c>
      <c r="N5481" s="9" t="str">
        <f t="shared" si="427"/>
        <v>CU</v>
      </c>
      <c r="O5481" s="13" t="str">
        <f t="shared" si="428"/>
        <v>Tin</v>
      </c>
      <c r="P5481" s="9" t="str">
        <f t="shared" si="429"/>
        <v>PET</v>
      </c>
      <c r="Q5481" s="9" t="str">
        <f t="shared" si="430"/>
        <v>5</v>
      </c>
      <c r="R54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81" s="14" t="str">
        <f>IF(ProjectsDB[[#This Row],[Item Type]]="Straight Plug-In",_xlfn.TEXTJOIN("-",TRUE,M5481&amp;"-"&amp;_xlfn.LET(_xlpm.txt,ProjectsDB[[#This Row],[Assembly]],_xlpm.pos,FIND("SP",_xlpm.txt),_xlpm.pre,LEFT(_xlpm.txt,_xlpm.pos-1),IF(RIGHT(_xlpm.pre,3)="123","3PL",IF(RIGHT(_xlpm.pre,2)="12","2PL",IF(RIGHT(_xlpm.pre,1)="1","1PL","3PL")))),N5481,O5481,P5481,Q5481&amp;"W",R5481),_xlfn.TEXTJOIN("-",TRUE,M5481,N5481,O5481,P5481,Q5481&amp;"W",R5481))</f>
        <v>Straight Feeder-CU-Tin-PET-5W-1</v>
      </c>
      <c r="T5481" s="14" t="str">
        <f>IF(COUNTIF(Cycletime[Element Desc.],ProjectsDB[[#This Row],[Element Desc.]])&gt;0,"Found","Not Found")</f>
        <v>Found</v>
      </c>
    </row>
    <row r="5482" spans="2:20" x14ac:dyDescent="0.25">
      <c r="B5482" s="8" t="s">
        <v>11031</v>
      </c>
      <c r="C5482" s="9" t="s">
        <v>10702</v>
      </c>
      <c r="D5482" s="9" t="s">
        <v>10703</v>
      </c>
      <c r="E5482" s="10">
        <v>9</v>
      </c>
      <c r="F5482" s="9" t="s">
        <v>11022</v>
      </c>
      <c r="G5482" s="9" t="s">
        <v>1426</v>
      </c>
      <c r="H5482" s="11" t="s">
        <v>10941</v>
      </c>
      <c r="I5482" s="12"/>
      <c r="J5482" s="12"/>
      <c r="K5482" s="12"/>
      <c r="L5482" s="12">
        <f t="array" ref="L5482">IFERROR(LOOKUP(2^15,SEARCH({"40A","63A","80A","100A","125A","160A","200A","250A","400A","630A","800A","1000A","1250A","1600A","2000A","2500A","3200A","4000A","5000A","6300A"},UPPER(D5482)),{40,63,80,100,125,160,200,250,400,630,800,1000,1250,1600,2000,2500,3200,4000,5000,6300}),0)</f>
        <v>2500</v>
      </c>
      <c r="M5482" s="9" t="str">
        <f t="shared" si="426"/>
        <v>Joint Pack</v>
      </c>
      <c r="N5482" s="9" t="str">
        <f t="shared" si="427"/>
        <v>CU</v>
      </c>
      <c r="O5482" s="13" t="str">
        <f t="shared" si="428"/>
        <v>Tin</v>
      </c>
      <c r="P5482" s="9" t="str">
        <f t="shared" si="429"/>
        <v>None</v>
      </c>
      <c r="Q5482" s="9" t="str">
        <f t="shared" si="430"/>
        <v>5</v>
      </c>
      <c r="R54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82" s="14" t="str">
        <f>IF(ProjectsDB[[#This Row],[Item Type]]="Straight Plug-In",_xlfn.TEXTJOIN("-",TRUE,M5482&amp;"-"&amp;_xlfn.LET(_xlpm.txt,ProjectsDB[[#This Row],[Assembly]],_xlpm.pos,FIND("SP",_xlpm.txt),_xlpm.pre,LEFT(_xlpm.txt,_xlpm.pos-1),IF(RIGHT(_xlpm.pre,3)="123","3PL",IF(RIGHT(_xlpm.pre,2)="12","2PL",IF(RIGHT(_xlpm.pre,1)="1","1PL","3PL")))),N5482,O5482,P5482,Q5482&amp;"W",R5482),_xlfn.TEXTJOIN("-",TRUE,M5482,N5482,O5482,P5482,Q5482&amp;"W",R5482))</f>
        <v>Joint Pack-CU-Tin-None-5W-1</v>
      </c>
      <c r="T5482" s="14" t="str">
        <f>IF(COUNTIF(Cycletime[Element Desc.],ProjectsDB[[#This Row],[Element Desc.]])&gt;0,"Found","Not Found")</f>
        <v>Found</v>
      </c>
    </row>
    <row r="5483" spans="2:20" x14ac:dyDescent="0.25">
      <c r="B5483" s="8" t="s">
        <v>11032</v>
      </c>
      <c r="C5483" s="9" t="s">
        <v>10707</v>
      </c>
      <c r="D5483" s="9" t="s">
        <v>10708</v>
      </c>
      <c r="E5483" s="10">
        <v>1</v>
      </c>
      <c r="F5483" s="9" t="s">
        <v>11022</v>
      </c>
      <c r="G5483" s="9" t="s">
        <v>1426</v>
      </c>
      <c r="H5483" s="11" t="s">
        <v>10941</v>
      </c>
      <c r="I5483" s="12">
        <v>425</v>
      </c>
      <c r="J5483" s="12"/>
      <c r="K5483" s="12"/>
      <c r="L5483" s="12">
        <f t="array" ref="L5483">IFERROR(LOOKUP(2^15,SEARCH({"40A","63A","80A","100A","125A","160A","200A","250A","400A","630A","800A","1000A","1250A","1600A","2000A","2500A","3200A","4000A","5000A","6300A"},UPPER(D5483)),{40,63,80,100,125,160,200,250,400,630,800,1000,1250,1600,2000,2500,3200,4000,5000,6300}),0)</f>
        <v>2500</v>
      </c>
      <c r="M5483" s="9" t="str">
        <f t="shared" si="426"/>
        <v>Flange Straight</v>
      </c>
      <c r="N5483" s="9" t="str">
        <f t="shared" si="427"/>
        <v>CU</v>
      </c>
      <c r="O5483" s="13" t="str">
        <f t="shared" si="428"/>
        <v>Tin</v>
      </c>
      <c r="P5483" s="9" t="str">
        <f t="shared" si="429"/>
        <v>PET</v>
      </c>
      <c r="Q5483" s="9" t="str">
        <f t="shared" si="430"/>
        <v>5</v>
      </c>
      <c r="R54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83" s="14" t="str">
        <f>IF(ProjectsDB[[#This Row],[Item Type]]="Straight Plug-In",_xlfn.TEXTJOIN("-",TRUE,M5483&amp;"-"&amp;_xlfn.LET(_xlpm.txt,ProjectsDB[[#This Row],[Assembly]],_xlpm.pos,FIND("SP",_xlpm.txt),_xlpm.pre,LEFT(_xlpm.txt,_xlpm.pos-1),IF(RIGHT(_xlpm.pre,3)="123","3PL",IF(RIGHT(_xlpm.pre,2)="12","2PL",IF(RIGHT(_xlpm.pre,1)="1","1PL","3PL")))),N5483,O5483,P5483,Q5483&amp;"W",R5483),_xlfn.TEXTJOIN("-",TRUE,M5483,N5483,O5483,P5483,Q5483&amp;"W",R5483))</f>
        <v>Flange Straight-CU-Tin-PET-5W-1</v>
      </c>
      <c r="T5483" s="14" t="str">
        <f>IF(COUNTIF(Cycletime[Element Desc.],ProjectsDB[[#This Row],[Element Desc.]])&gt;0,"Found","Not Found")</f>
        <v>Found</v>
      </c>
    </row>
    <row r="5484" spans="2:20" x14ac:dyDescent="0.25">
      <c r="B5484" s="8" t="s">
        <v>11033</v>
      </c>
      <c r="C5484" s="9" t="s">
        <v>10719</v>
      </c>
      <c r="D5484" s="9" t="s">
        <v>10720</v>
      </c>
      <c r="E5484" s="10">
        <v>13</v>
      </c>
      <c r="F5484" s="9" t="s">
        <v>11022</v>
      </c>
      <c r="G5484" s="9" t="s">
        <v>1426</v>
      </c>
      <c r="H5484" s="11" t="s">
        <v>10941</v>
      </c>
      <c r="I5484" s="12"/>
      <c r="J5484" s="12"/>
      <c r="K5484" s="12"/>
      <c r="L5484" s="12">
        <f t="array" ref="L5484">IFERROR(LOOKUP(2^15,SEARCH({"40A","63A","80A","100A","125A","160A","200A","250A","400A","630A","800A","1000A","1250A","1600A","2000A","2500A","3200A","4000A","5000A","6300A"},UPPER(D5484)),{40,63,80,100,125,160,200,250,400,630,800,1000,1250,1600,2000,2500,3200,4000,5000,6300}),0)</f>
        <v>2500</v>
      </c>
      <c r="M5484" s="9" t="str">
        <f t="shared" si="426"/>
        <v>Joint Pack</v>
      </c>
      <c r="N5484" s="9" t="str">
        <f t="shared" si="427"/>
        <v>CU</v>
      </c>
      <c r="O5484" s="13" t="str">
        <f t="shared" si="428"/>
        <v>Tin</v>
      </c>
      <c r="P5484" s="9" t="str">
        <f t="shared" si="429"/>
        <v>None</v>
      </c>
      <c r="Q5484" s="9" t="str">
        <f t="shared" si="430"/>
        <v>5</v>
      </c>
      <c r="R54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84" s="14" t="str">
        <f>IF(ProjectsDB[[#This Row],[Item Type]]="Straight Plug-In",_xlfn.TEXTJOIN("-",TRUE,M5484&amp;"-"&amp;_xlfn.LET(_xlpm.txt,ProjectsDB[[#This Row],[Assembly]],_xlpm.pos,FIND("SP",_xlpm.txt),_xlpm.pre,LEFT(_xlpm.txt,_xlpm.pos-1),IF(RIGHT(_xlpm.pre,3)="123","3PL",IF(RIGHT(_xlpm.pre,2)="12","2PL",IF(RIGHT(_xlpm.pre,1)="1","1PL","3PL")))),N5484,O5484,P5484,Q5484&amp;"W",R5484),_xlfn.TEXTJOIN("-",TRUE,M5484,N5484,O5484,P5484,Q5484&amp;"W",R5484))</f>
        <v>Joint Pack-CU-Tin-None-5W-1</v>
      </c>
      <c r="T5484" s="14" t="str">
        <f>IF(COUNTIF(Cycletime[Element Desc.],ProjectsDB[[#This Row],[Element Desc.]])&gt;0,"Found","Not Found")</f>
        <v>Found</v>
      </c>
    </row>
    <row r="5485" spans="2:20" x14ac:dyDescent="0.25">
      <c r="B5485" s="8" t="s">
        <v>11034</v>
      </c>
      <c r="C5485" s="9" t="s">
        <v>10710</v>
      </c>
      <c r="D5485" s="9" t="s">
        <v>10711</v>
      </c>
      <c r="E5485" s="10">
        <v>10</v>
      </c>
      <c r="F5485" s="9" t="s">
        <v>11022</v>
      </c>
      <c r="G5485" s="9" t="s">
        <v>1426</v>
      </c>
      <c r="H5485" s="11" t="s">
        <v>10941</v>
      </c>
      <c r="I5485" s="12">
        <v>3000</v>
      </c>
      <c r="J5485" s="12"/>
      <c r="K5485" s="12"/>
      <c r="L5485" s="12">
        <f t="array" ref="L5485">IFERROR(LOOKUP(2^15,SEARCH({"40A","63A","80A","100A","125A","160A","200A","250A","400A","630A","800A","1000A","1250A","1600A","2000A","2500A","3200A","4000A","5000A","6300A"},UPPER(D5485)),{40,63,80,100,125,160,200,250,400,630,800,1000,1250,1600,2000,2500,3200,4000,5000,6300}),0)</f>
        <v>2500</v>
      </c>
      <c r="M5485" s="9" t="str">
        <f t="shared" si="426"/>
        <v>Straight Feeder</v>
      </c>
      <c r="N5485" s="9" t="str">
        <f t="shared" si="427"/>
        <v>CU</v>
      </c>
      <c r="O5485" s="13" t="str">
        <f t="shared" si="428"/>
        <v>Tin</v>
      </c>
      <c r="P5485" s="9" t="str">
        <f t="shared" si="429"/>
        <v>PET</v>
      </c>
      <c r="Q5485" s="9" t="str">
        <f t="shared" si="430"/>
        <v>5</v>
      </c>
      <c r="R54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85" s="14" t="str">
        <f>IF(ProjectsDB[[#This Row],[Item Type]]="Straight Plug-In",_xlfn.TEXTJOIN("-",TRUE,M5485&amp;"-"&amp;_xlfn.LET(_xlpm.txt,ProjectsDB[[#This Row],[Assembly]],_xlpm.pos,FIND("SP",_xlpm.txt),_xlpm.pre,LEFT(_xlpm.txt,_xlpm.pos-1),IF(RIGHT(_xlpm.pre,3)="123","3PL",IF(RIGHT(_xlpm.pre,2)="12","2PL",IF(RIGHT(_xlpm.pre,1)="1","1PL","3PL")))),N5485,O5485,P5485,Q5485&amp;"W",R5485),_xlfn.TEXTJOIN("-",TRUE,M5485,N5485,O5485,P5485,Q5485&amp;"W",R5485))</f>
        <v>Straight Feeder-CU-Tin-PET-5W-1</v>
      </c>
      <c r="T5485" s="14" t="str">
        <f>IF(COUNTIF(Cycletime[Element Desc.],ProjectsDB[[#This Row],[Element Desc.]])&gt;0,"Found","Not Found")</f>
        <v>Found</v>
      </c>
    </row>
    <row r="5486" spans="2:20" x14ac:dyDescent="0.25">
      <c r="B5486" s="8" t="s">
        <v>11035</v>
      </c>
      <c r="C5486" s="9" t="s">
        <v>11036</v>
      </c>
      <c r="D5486" s="9" t="s">
        <v>11037</v>
      </c>
      <c r="E5486" s="10">
        <v>1</v>
      </c>
      <c r="F5486" s="9" t="s">
        <v>11022</v>
      </c>
      <c r="G5486" s="9" t="s">
        <v>1426</v>
      </c>
      <c r="H5486" s="11" t="s">
        <v>10941</v>
      </c>
      <c r="I5486" s="12">
        <v>370</v>
      </c>
      <c r="J5486" s="12">
        <v>370</v>
      </c>
      <c r="K5486" s="12"/>
      <c r="L5486" s="12">
        <f t="array" ref="L5486">IFERROR(LOOKUP(2^15,SEARCH({"40A","63A","80A","100A","125A","160A","200A","250A","400A","630A","800A","1000A","1250A","1600A","2000A","2500A","3200A","4000A","5000A","6300A"},UPPER(D5486)),{40,63,80,100,125,160,200,250,400,630,800,1000,1250,1600,2000,2500,3200,4000,5000,6300}),0)</f>
        <v>2500</v>
      </c>
      <c r="M5486" s="9" t="str">
        <f t="shared" si="426"/>
        <v>Elbow Edge</v>
      </c>
      <c r="N5486" s="9" t="str">
        <f t="shared" si="427"/>
        <v>CU</v>
      </c>
      <c r="O5486" s="13" t="str">
        <f t="shared" si="428"/>
        <v>Tin</v>
      </c>
      <c r="P5486" s="9" t="str">
        <f t="shared" si="429"/>
        <v>PET</v>
      </c>
      <c r="Q5486" s="9" t="str">
        <f t="shared" si="430"/>
        <v>5</v>
      </c>
      <c r="R54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86" s="14" t="str">
        <f>IF(ProjectsDB[[#This Row],[Item Type]]="Straight Plug-In",_xlfn.TEXTJOIN("-",TRUE,M5486&amp;"-"&amp;_xlfn.LET(_xlpm.txt,ProjectsDB[[#This Row],[Assembly]],_xlpm.pos,FIND("SP",_xlpm.txt),_xlpm.pre,LEFT(_xlpm.txt,_xlpm.pos-1),IF(RIGHT(_xlpm.pre,3)="123","3PL",IF(RIGHT(_xlpm.pre,2)="12","2PL",IF(RIGHT(_xlpm.pre,1)="1","1PL","3PL")))),N5486,O5486,P5486,Q5486&amp;"W",R5486),_xlfn.TEXTJOIN("-",TRUE,M5486,N5486,O5486,P5486,Q5486&amp;"W",R5486))</f>
        <v>Elbow Edge-CU-Tin-PET-5W-1</v>
      </c>
      <c r="T5486" s="14" t="str">
        <f>IF(COUNTIF(Cycletime[Element Desc.],ProjectsDB[[#This Row],[Element Desc.]])&gt;0,"Found","Not Found")</f>
        <v>Found</v>
      </c>
    </row>
    <row r="5487" spans="2:20" x14ac:dyDescent="0.25">
      <c r="B5487" s="8" t="s">
        <v>11038</v>
      </c>
      <c r="C5487" s="9" t="s">
        <v>11039</v>
      </c>
      <c r="D5487" s="9" t="s">
        <v>11040</v>
      </c>
      <c r="E5487" s="10">
        <v>2</v>
      </c>
      <c r="F5487" s="9" t="s">
        <v>11022</v>
      </c>
      <c r="G5487" s="9" t="s">
        <v>1426</v>
      </c>
      <c r="H5487" s="11" t="s">
        <v>10941</v>
      </c>
      <c r="I5487" s="12">
        <v>2500</v>
      </c>
      <c r="J5487" s="12"/>
      <c r="K5487" s="12"/>
      <c r="L5487" s="12">
        <f t="array" ref="L5487">IFERROR(LOOKUP(2^15,SEARCH({"40A","63A","80A","100A","125A","160A","200A","250A","400A","630A","800A","1000A","1250A","1600A","2000A","2500A","3200A","4000A","5000A","6300A"},UPPER(D5487)),{40,63,80,100,125,160,200,250,400,630,800,1000,1250,1600,2000,2500,3200,4000,5000,6300}),0)</f>
        <v>2500</v>
      </c>
      <c r="M5487" s="9" t="str">
        <f t="shared" si="426"/>
        <v>Straight Feeder</v>
      </c>
      <c r="N5487" s="9" t="str">
        <f t="shared" si="427"/>
        <v>CU</v>
      </c>
      <c r="O5487" s="13" t="str">
        <f t="shared" si="428"/>
        <v>Tin</v>
      </c>
      <c r="P5487" s="9" t="str">
        <f t="shared" si="429"/>
        <v>PET</v>
      </c>
      <c r="Q5487" s="9" t="str">
        <f t="shared" si="430"/>
        <v>5</v>
      </c>
      <c r="R54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87" s="14" t="str">
        <f>IF(ProjectsDB[[#This Row],[Item Type]]="Straight Plug-In",_xlfn.TEXTJOIN("-",TRUE,M5487&amp;"-"&amp;_xlfn.LET(_xlpm.txt,ProjectsDB[[#This Row],[Assembly]],_xlpm.pos,FIND("SP",_xlpm.txt),_xlpm.pre,LEFT(_xlpm.txt,_xlpm.pos-1),IF(RIGHT(_xlpm.pre,3)="123","3PL",IF(RIGHT(_xlpm.pre,2)="12","2PL",IF(RIGHT(_xlpm.pre,1)="1","1PL","3PL")))),N5487,O5487,P5487,Q5487&amp;"W",R5487),_xlfn.TEXTJOIN("-",TRUE,M5487,N5487,O5487,P5487,Q5487&amp;"W",R5487))</f>
        <v>Straight Feeder-CU-Tin-PET-5W-1</v>
      </c>
      <c r="T5487" s="14" t="str">
        <f>IF(COUNTIF(Cycletime[Element Desc.],ProjectsDB[[#This Row],[Element Desc.]])&gt;0,"Found","Not Found")</f>
        <v>Found</v>
      </c>
    </row>
    <row r="5488" spans="2:20" x14ac:dyDescent="0.25">
      <c r="B5488" s="8" t="s">
        <v>11041</v>
      </c>
      <c r="C5488" s="9" t="s">
        <v>10731</v>
      </c>
      <c r="D5488" s="9" t="s">
        <v>10732</v>
      </c>
      <c r="E5488" s="10">
        <v>1</v>
      </c>
      <c r="F5488" s="9" t="s">
        <v>11022</v>
      </c>
      <c r="G5488" s="9" t="s">
        <v>1426</v>
      </c>
      <c r="H5488" s="11" t="s">
        <v>10941</v>
      </c>
      <c r="I5488" s="12">
        <v>425</v>
      </c>
      <c r="J5488" s="12"/>
      <c r="K5488" s="12"/>
      <c r="L5488" s="12">
        <f t="array" ref="L5488">IFERROR(LOOKUP(2^15,SEARCH({"40A","63A","80A","100A","125A","160A","200A","250A","400A","630A","800A","1000A","1250A","1600A","2000A","2500A","3200A","4000A","5000A","6300A"},UPPER(D5488)),{40,63,80,100,125,160,200,250,400,630,800,1000,1250,1600,2000,2500,3200,4000,5000,6300}),0)</f>
        <v>2500</v>
      </c>
      <c r="M5488" s="9" t="str">
        <f t="shared" si="426"/>
        <v>Flange Straight</v>
      </c>
      <c r="N5488" s="9" t="str">
        <f t="shared" si="427"/>
        <v>CU</v>
      </c>
      <c r="O5488" s="13" t="str">
        <f t="shared" si="428"/>
        <v>Tin</v>
      </c>
      <c r="P5488" s="9" t="str">
        <f t="shared" si="429"/>
        <v>PET</v>
      </c>
      <c r="Q5488" s="9" t="str">
        <f t="shared" si="430"/>
        <v>5</v>
      </c>
      <c r="R54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88" s="14" t="str">
        <f>IF(ProjectsDB[[#This Row],[Item Type]]="Straight Plug-In",_xlfn.TEXTJOIN("-",TRUE,M5488&amp;"-"&amp;_xlfn.LET(_xlpm.txt,ProjectsDB[[#This Row],[Assembly]],_xlpm.pos,FIND("SP",_xlpm.txt),_xlpm.pre,LEFT(_xlpm.txt,_xlpm.pos-1),IF(RIGHT(_xlpm.pre,3)="123","3PL",IF(RIGHT(_xlpm.pre,2)="12","2PL",IF(RIGHT(_xlpm.pre,1)="1","1PL","3PL")))),N5488,O5488,P5488,Q5488&amp;"W",R5488),_xlfn.TEXTJOIN("-",TRUE,M5488,N5488,O5488,P5488,Q5488&amp;"W",R5488))</f>
        <v>Flange Straight-CU-Tin-PET-5W-1</v>
      </c>
      <c r="T5488" s="14" t="str">
        <f>IF(COUNTIF(Cycletime[Element Desc.],ProjectsDB[[#This Row],[Element Desc.]])&gt;0,"Found","Not Found")</f>
        <v>Found</v>
      </c>
    </row>
    <row r="5489" spans="2:20" x14ac:dyDescent="0.25">
      <c r="B5489" s="8" t="s">
        <v>11042</v>
      </c>
      <c r="C5489" s="9" t="s">
        <v>10722</v>
      </c>
      <c r="D5489" s="9" t="s">
        <v>10723</v>
      </c>
      <c r="E5489" s="10">
        <v>1</v>
      </c>
      <c r="F5489" s="9" t="s">
        <v>11022</v>
      </c>
      <c r="G5489" s="9" t="s">
        <v>1426</v>
      </c>
      <c r="H5489" s="11" t="s">
        <v>10941</v>
      </c>
      <c r="I5489" s="12">
        <v>370</v>
      </c>
      <c r="J5489" s="12">
        <v>370</v>
      </c>
      <c r="K5489" s="12"/>
      <c r="L5489" s="12">
        <f t="array" ref="L5489">IFERROR(LOOKUP(2^15,SEARCH({"40A","63A","80A","100A","125A","160A","200A","250A","400A","630A","800A","1000A","1250A","1600A","2000A","2500A","3200A","4000A","5000A","6300A"},UPPER(D5489)),{40,63,80,100,125,160,200,250,400,630,800,1000,1250,1600,2000,2500,3200,4000,5000,6300}),0)</f>
        <v>2500</v>
      </c>
      <c r="M5489" s="9" t="str">
        <f t="shared" si="426"/>
        <v>Elbow Edge</v>
      </c>
      <c r="N5489" s="9" t="str">
        <f t="shared" si="427"/>
        <v>CU</v>
      </c>
      <c r="O5489" s="13" t="str">
        <f t="shared" si="428"/>
        <v>Tin</v>
      </c>
      <c r="P5489" s="9" t="str">
        <f t="shared" si="429"/>
        <v>PET</v>
      </c>
      <c r="Q5489" s="9" t="str">
        <f t="shared" si="430"/>
        <v>5</v>
      </c>
      <c r="R54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89" s="14" t="str">
        <f>IF(ProjectsDB[[#This Row],[Item Type]]="Straight Plug-In",_xlfn.TEXTJOIN("-",TRUE,M5489&amp;"-"&amp;_xlfn.LET(_xlpm.txt,ProjectsDB[[#This Row],[Assembly]],_xlpm.pos,FIND("SP",_xlpm.txt),_xlpm.pre,LEFT(_xlpm.txt,_xlpm.pos-1),IF(RIGHT(_xlpm.pre,3)="123","3PL",IF(RIGHT(_xlpm.pre,2)="12","2PL",IF(RIGHT(_xlpm.pre,1)="1","1PL","3PL")))),N5489,O5489,P5489,Q5489&amp;"W",R5489),_xlfn.TEXTJOIN("-",TRUE,M5489,N5489,O5489,P5489,Q5489&amp;"W",R5489))</f>
        <v>Elbow Edge-CU-Tin-PET-5W-1</v>
      </c>
      <c r="T5489" s="14" t="str">
        <f>IF(COUNTIF(Cycletime[Element Desc.],ProjectsDB[[#This Row],[Element Desc.]])&gt;0,"Found","Not Found")</f>
        <v>Found</v>
      </c>
    </row>
    <row r="5490" spans="2:20" x14ac:dyDescent="0.25">
      <c r="B5490" s="8" t="s">
        <v>11043</v>
      </c>
      <c r="C5490" s="9" t="s">
        <v>10725</v>
      </c>
      <c r="D5490" s="9" t="s">
        <v>10726</v>
      </c>
      <c r="E5490" s="10">
        <v>10</v>
      </c>
      <c r="F5490" s="9" t="s">
        <v>11022</v>
      </c>
      <c r="G5490" s="9" t="s">
        <v>1426</v>
      </c>
      <c r="H5490" s="11" t="s">
        <v>10941</v>
      </c>
      <c r="I5490" s="12">
        <v>3000</v>
      </c>
      <c r="J5490" s="12"/>
      <c r="K5490" s="12"/>
      <c r="L5490" s="12">
        <f t="array" ref="L5490">IFERROR(LOOKUP(2^15,SEARCH({"40A","63A","80A","100A","125A","160A","200A","250A","400A","630A","800A","1000A","1250A","1600A","2000A","2500A","3200A","4000A","5000A","6300A"},UPPER(D5490)),{40,63,80,100,125,160,200,250,400,630,800,1000,1250,1600,2000,2500,3200,4000,5000,6300}),0)</f>
        <v>2500</v>
      </c>
      <c r="M5490" s="9" t="str">
        <f t="shared" si="426"/>
        <v>Straight Feeder</v>
      </c>
      <c r="N5490" s="9" t="str">
        <f t="shared" si="427"/>
        <v>CU</v>
      </c>
      <c r="O5490" s="13" t="str">
        <f t="shared" si="428"/>
        <v>Tin</v>
      </c>
      <c r="P5490" s="9" t="str">
        <f t="shared" si="429"/>
        <v>PET</v>
      </c>
      <c r="Q5490" s="9" t="str">
        <f t="shared" si="430"/>
        <v>5</v>
      </c>
      <c r="R54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90" s="14" t="str">
        <f>IF(ProjectsDB[[#This Row],[Item Type]]="Straight Plug-In",_xlfn.TEXTJOIN("-",TRUE,M5490&amp;"-"&amp;_xlfn.LET(_xlpm.txt,ProjectsDB[[#This Row],[Assembly]],_xlpm.pos,FIND("SP",_xlpm.txt),_xlpm.pre,LEFT(_xlpm.txt,_xlpm.pos-1),IF(RIGHT(_xlpm.pre,3)="123","3PL",IF(RIGHT(_xlpm.pre,2)="12","2PL",IF(RIGHT(_xlpm.pre,1)="1","1PL","3PL")))),N5490,O5490,P5490,Q5490&amp;"W",R5490),_xlfn.TEXTJOIN("-",TRUE,M5490,N5490,O5490,P5490,Q5490&amp;"W",R5490))</f>
        <v>Straight Feeder-CU-Tin-PET-5W-1</v>
      </c>
      <c r="T5490" s="14" t="str">
        <f>IF(COUNTIF(Cycletime[Element Desc.],ProjectsDB[[#This Row],[Element Desc.]])&gt;0,"Found","Not Found")</f>
        <v>Found</v>
      </c>
    </row>
    <row r="5491" spans="2:20" x14ac:dyDescent="0.25">
      <c r="B5491" s="8" t="s">
        <v>11044</v>
      </c>
      <c r="C5491" s="9" t="s">
        <v>10728</v>
      </c>
      <c r="D5491" s="9" t="s">
        <v>10729</v>
      </c>
      <c r="E5491" s="10">
        <v>12</v>
      </c>
      <c r="F5491" s="9" t="s">
        <v>11022</v>
      </c>
      <c r="G5491" s="9" t="s">
        <v>1426</v>
      </c>
      <c r="H5491" s="11" t="s">
        <v>10941</v>
      </c>
      <c r="I5491" s="12"/>
      <c r="J5491" s="12"/>
      <c r="K5491" s="12"/>
      <c r="L5491" s="12">
        <f t="array" ref="L5491">IFERROR(LOOKUP(2^15,SEARCH({"40A","63A","80A","100A","125A","160A","200A","250A","400A","630A","800A","1000A","1250A","1600A","2000A","2500A","3200A","4000A","5000A","6300A"},UPPER(D5491)),{40,63,80,100,125,160,200,250,400,630,800,1000,1250,1600,2000,2500,3200,4000,5000,6300}),0)</f>
        <v>2500</v>
      </c>
      <c r="M5491" s="9" t="str">
        <f t="shared" si="426"/>
        <v>Joint Pack</v>
      </c>
      <c r="N5491" s="9" t="str">
        <f t="shared" si="427"/>
        <v>CU</v>
      </c>
      <c r="O5491" s="13" t="str">
        <f t="shared" si="428"/>
        <v>Tin</v>
      </c>
      <c r="P5491" s="9" t="str">
        <f t="shared" si="429"/>
        <v>None</v>
      </c>
      <c r="Q5491" s="9" t="str">
        <f t="shared" si="430"/>
        <v>5</v>
      </c>
      <c r="R54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91" s="14" t="str">
        <f>IF(ProjectsDB[[#This Row],[Item Type]]="Straight Plug-In",_xlfn.TEXTJOIN("-",TRUE,M5491&amp;"-"&amp;_xlfn.LET(_xlpm.txt,ProjectsDB[[#This Row],[Assembly]],_xlpm.pos,FIND("SP",_xlpm.txt),_xlpm.pre,LEFT(_xlpm.txt,_xlpm.pos-1),IF(RIGHT(_xlpm.pre,3)="123","3PL",IF(RIGHT(_xlpm.pre,2)="12","2PL",IF(RIGHT(_xlpm.pre,1)="1","1PL","3PL")))),N5491,O5491,P5491,Q5491&amp;"W",R5491),_xlfn.TEXTJOIN("-",TRUE,M5491,N5491,O5491,P5491,Q5491&amp;"W",R5491))</f>
        <v>Joint Pack-CU-Tin-None-5W-1</v>
      </c>
      <c r="T5491" s="14" t="str">
        <f>IF(COUNTIF(Cycletime[Element Desc.],ProjectsDB[[#This Row],[Element Desc.]])&gt;0,"Found","Not Found")</f>
        <v>Found</v>
      </c>
    </row>
    <row r="5492" spans="2:20" x14ac:dyDescent="0.25">
      <c r="B5492" s="8" t="s">
        <v>11045</v>
      </c>
      <c r="C5492" s="9" t="s">
        <v>11046</v>
      </c>
      <c r="D5492" s="9" t="s">
        <v>11047</v>
      </c>
      <c r="E5492" s="10">
        <v>1</v>
      </c>
      <c r="F5492" s="9" t="s">
        <v>11022</v>
      </c>
      <c r="G5492" s="9" t="s">
        <v>1426</v>
      </c>
      <c r="H5492" s="11" t="s">
        <v>10941</v>
      </c>
      <c r="I5492" s="12">
        <v>2000</v>
      </c>
      <c r="J5492" s="12"/>
      <c r="K5492" s="12"/>
      <c r="L5492" s="12">
        <f t="array" ref="L5492">IFERROR(LOOKUP(2^15,SEARCH({"40A","63A","80A","100A","125A","160A","200A","250A","400A","630A","800A","1000A","1250A","1600A","2000A","2500A","3200A","4000A","5000A","6300A"},UPPER(D5492)),{40,63,80,100,125,160,200,250,400,630,800,1000,1250,1600,2000,2500,3200,4000,5000,6300}),0)</f>
        <v>2500</v>
      </c>
      <c r="M5492" s="9" t="str">
        <f t="shared" si="426"/>
        <v>Straight Feeder</v>
      </c>
      <c r="N5492" s="9" t="str">
        <f t="shared" si="427"/>
        <v>CU</v>
      </c>
      <c r="O5492" s="13" t="str">
        <f t="shared" si="428"/>
        <v>Tin</v>
      </c>
      <c r="P5492" s="9" t="str">
        <f t="shared" si="429"/>
        <v>PET</v>
      </c>
      <c r="Q5492" s="9" t="str">
        <f t="shared" si="430"/>
        <v>5</v>
      </c>
      <c r="R54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92" s="14" t="str">
        <f>IF(ProjectsDB[[#This Row],[Item Type]]="Straight Plug-In",_xlfn.TEXTJOIN("-",TRUE,M5492&amp;"-"&amp;_xlfn.LET(_xlpm.txt,ProjectsDB[[#This Row],[Assembly]],_xlpm.pos,FIND("SP",_xlpm.txt),_xlpm.pre,LEFT(_xlpm.txt,_xlpm.pos-1),IF(RIGHT(_xlpm.pre,3)="123","3PL",IF(RIGHT(_xlpm.pre,2)="12","2PL",IF(RIGHT(_xlpm.pre,1)="1","1PL","3PL")))),N5492,O5492,P5492,Q5492&amp;"W",R5492),_xlfn.TEXTJOIN("-",TRUE,M5492,N5492,O5492,P5492,Q5492&amp;"W",R5492))</f>
        <v>Straight Feeder-CU-Tin-PET-5W-1</v>
      </c>
      <c r="T5492" s="14" t="str">
        <f>IF(COUNTIF(Cycletime[Element Desc.],ProjectsDB[[#This Row],[Element Desc.]])&gt;0,"Found","Not Found")</f>
        <v>Found</v>
      </c>
    </row>
    <row r="5493" spans="2:20" x14ac:dyDescent="0.25">
      <c r="B5493" s="8" t="s">
        <v>11048</v>
      </c>
      <c r="C5493" s="9" t="s">
        <v>10734</v>
      </c>
      <c r="D5493" s="9" t="s">
        <v>10735</v>
      </c>
      <c r="E5493" s="10">
        <v>1</v>
      </c>
      <c r="F5493" s="9" t="s">
        <v>11022</v>
      </c>
      <c r="G5493" s="9" t="s">
        <v>1426</v>
      </c>
      <c r="H5493" s="11" t="s">
        <v>10941</v>
      </c>
      <c r="I5493" s="12">
        <v>425</v>
      </c>
      <c r="J5493" s="12"/>
      <c r="K5493" s="12"/>
      <c r="L5493" s="12">
        <f t="array" ref="L5493">IFERROR(LOOKUP(2^15,SEARCH({"40A","63A","80A","100A","125A","160A","200A","250A","400A","630A","800A","1000A","1250A","1600A","2000A","2500A","3200A","4000A","5000A","6300A"},UPPER(D5493)),{40,63,80,100,125,160,200,250,400,630,800,1000,1250,1600,2000,2500,3200,4000,5000,6300}),0)</f>
        <v>2500</v>
      </c>
      <c r="M5493" s="9" t="str">
        <f t="shared" si="426"/>
        <v>Flange Straight</v>
      </c>
      <c r="N5493" s="9" t="str">
        <f t="shared" si="427"/>
        <v>CU</v>
      </c>
      <c r="O5493" s="13" t="str">
        <f t="shared" si="428"/>
        <v>Tin</v>
      </c>
      <c r="P5493" s="9" t="str">
        <f t="shared" si="429"/>
        <v>PET</v>
      </c>
      <c r="Q5493" s="9" t="str">
        <f t="shared" si="430"/>
        <v>5</v>
      </c>
      <c r="R54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93" s="14" t="str">
        <f>IF(ProjectsDB[[#This Row],[Item Type]]="Straight Plug-In",_xlfn.TEXTJOIN("-",TRUE,M5493&amp;"-"&amp;_xlfn.LET(_xlpm.txt,ProjectsDB[[#This Row],[Assembly]],_xlpm.pos,FIND("SP",_xlpm.txt),_xlpm.pre,LEFT(_xlpm.txt,_xlpm.pos-1),IF(RIGHT(_xlpm.pre,3)="123","3PL",IF(RIGHT(_xlpm.pre,2)="12","2PL",IF(RIGHT(_xlpm.pre,1)="1","1PL","3PL")))),N5493,O5493,P5493,Q5493&amp;"W",R5493),_xlfn.TEXTJOIN("-",TRUE,M5493,N5493,O5493,P5493,Q5493&amp;"W",R5493))</f>
        <v>Flange Straight-CU-Tin-PET-5W-1</v>
      </c>
      <c r="T5493" s="14" t="str">
        <f>IF(COUNTIF(Cycletime[Element Desc.],ProjectsDB[[#This Row],[Element Desc.]])&gt;0,"Found","Not Found")</f>
        <v>Found</v>
      </c>
    </row>
    <row r="5494" spans="2:20" x14ac:dyDescent="0.25">
      <c r="B5494" s="8" t="s">
        <v>11049</v>
      </c>
      <c r="C5494" s="9" t="s">
        <v>10740</v>
      </c>
      <c r="D5494" s="9" t="s">
        <v>10741</v>
      </c>
      <c r="E5494" s="10">
        <v>7</v>
      </c>
      <c r="F5494" s="9" t="s">
        <v>11022</v>
      </c>
      <c r="G5494" s="9" t="s">
        <v>1426</v>
      </c>
      <c r="H5494" s="11" t="s">
        <v>10941</v>
      </c>
      <c r="I5494" s="12">
        <v>3000</v>
      </c>
      <c r="J5494" s="12"/>
      <c r="K5494" s="12"/>
      <c r="L5494" s="12">
        <f t="array" ref="L5494">IFERROR(LOOKUP(2^15,SEARCH({"40A","63A","80A","100A","125A","160A","200A","250A","400A","630A","800A","1000A","1250A","1600A","2000A","2500A","3200A","4000A","5000A","6300A"},UPPER(D5494)),{40,63,80,100,125,160,200,250,400,630,800,1000,1250,1600,2000,2500,3200,4000,5000,6300}),0)</f>
        <v>2500</v>
      </c>
      <c r="M5494" s="9" t="str">
        <f t="shared" si="426"/>
        <v>Straight Feeder</v>
      </c>
      <c r="N5494" s="9" t="str">
        <f t="shared" si="427"/>
        <v>CU</v>
      </c>
      <c r="O5494" s="13" t="str">
        <f t="shared" si="428"/>
        <v>Tin</v>
      </c>
      <c r="P5494" s="9" t="str">
        <f t="shared" si="429"/>
        <v>PET</v>
      </c>
      <c r="Q5494" s="9" t="str">
        <f t="shared" si="430"/>
        <v>5</v>
      </c>
      <c r="R54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94" s="14" t="str">
        <f>IF(ProjectsDB[[#This Row],[Item Type]]="Straight Plug-In",_xlfn.TEXTJOIN("-",TRUE,M5494&amp;"-"&amp;_xlfn.LET(_xlpm.txt,ProjectsDB[[#This Row],[Assembly]],_xlpm.pos,FIND("SP",_xlpm.txt),_xlpm.pre,LEFT(_xlpm.txt,_xlpm.pos-1),IF(RIGHT(_xlpm.pre,3)="123","3PL",IF(RIGHT(_xlpm.pre,2)="12","2PL",IF(RIGHT(_xlpm.pre,1)="1","1PL","3PL")))),N5494,O5494,P5494,Q5494&amp;"W",R5494),_xlfn.TEXTJOIN("-",TRUE,M5494,N5494,O5494,P5494,Q5494&amp;"W",R5494))</f>
        <v>Straight Feeder-CU-Tin-PET-5W-1</v>
      </c>
      <c r="T5494" s="14" t="str">
        <f>IF(COUNTIF(Cycletime[Element Desc.],ProjectsDB[[#This Row],[Element Desc.]])&gt;0,"Found","Not Found")</f>
        <v>Found</v>
      </c>
    </row>
    <row r="5495" spans="2:20" x14ac:dyDescent="0.25">
      <c r="B5495" s="8" t="s">
        <v>11050</v>
      </c>
      <c r="C5495" s="9" t="s">
        <v>11051</v>
      </c>
      <c r="D5495" s="9" t="s">
        <v>11052</v>
      </c>
      <c r="E5495" s="10">
        <v>1</v>
      </c>
      <c r="F5495" s="9" t="s">
        <v>11022</v>
      </c>
      <c r="G5495" s="9" t="s">
        <v>1426</v>
      </c>
      <c r="H5495" s="11" t="s">
        <v>10941</v>
      </c>
      <c r="I5495" s="12">
        <v>370</v>
      </c>
      <c r="J5495" s="12">
        <v>370</v>
      </c>
      <c r="K5495" s="12"/>
      <c r="L5495" s="12">
        <f t="array" ref="L5495">IFERROR(LOOKUP(2^15,SEARCH({"40A","63A","80A","100A","125A","160A","200A","250A","400A","630A","800A","1000A","1250A","1600A","2000A","2500A","3200A","4000A","5000A","6300A"},UPPER(D5495)),{40,63,80,100,125,160,200,250,400,630,800,1000,1250,1600,2000,2500,3200,4000,5000,6300}),0)</f>
        <v>2500</v>
      </c>
      <c r="M5495" s="9" t="str">
        <f t="shared" si="426"/>
        <v>Elbow Edge</v>
      </c>
      <c r="N5495" s="9" t="str">
        <f t="shared" si="427"/>
        <v>CU</v>
      </c>
      <c r="O5495" s="13" t="str">
        <f t="shared" si="428"/>
        <v>Tin</v>
      </c>
      <c r="P5495" s="9" t="str">
        <f t="shared" si="429"/>
        <v>PET</v>
      </c>
      <c r="Q5495" s="9" t="str">
        <f t="shared" si="430"/>
        <v>5</v>
      </c>
      <c r="R54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95" s="14" t="str">
        <f>IF(ProjectsDB[[#This Row],[Item Type]]="Straight Plug-In",_xlfn.TEXTJOIN("-",TRUE,M5495&amp;"-"&amp;_xlfn.LET(_xlpm.txt,ProjectsDB[[#This Row],[Assembly]],_xlpm.pos,FIND("SP",_xlpm.txt),_xlpm.pre,LEFT(_xlpm.txt,_xlpm.pos-1),IF(RIGHT(_xlpm.pre,3)="123","3PL",IF(RIGHT(_xlpm.pre,2)="12","2PL",IF(RIGHT(_xlpm.pre,1)="1","1PL","3PL")))),N5495,O5495,P5495,Q5495&amp;"W",R5495),_xlfn.TEXTJOIN("-",TRUE,M5495,N5495,O5495,P5495,Q5495&amp;"W",R5495))</f>
        <v>Elbow Edge-CU-Tin-PET-5W-1</v>
      </c>
      <c r="T5495" s="14" t="str">
        <f>IF(COUNTIF(Cycletime[Element Desc.],ProjectsDB[[#This Row],[Element Desc.]])&gt;0,"Found","Not Found")</f>
        <v>Found</v>
      </c>
    </row>
    <row r="5496" spans="2:20" x14ac:dyDescent="0.25">
      <c r="B5496" s="8" t="s">
        <v>11053</v>
      </c>
      <c r="C5496" s="9" t="s">
        <v>10746</v>
      </c>
      <c r="D5496" s="9" t="s">
        <v>10747</v>
      </c>
      <c r="E5496" s="10">
        <v>11</v>
      </c>
      <c r="F5496" s="9" t="s">
        <v>11022</v>
      </c>
      <c r="G5496" s="9" t="s">
        <v>1426</v>
      </c>
      <c r="H5496" s="11" t="s">
        <v>10941</v>
      </c>
      <c r="I5496" s="12"/>
      <c r="J5496" s="12"/>
      <c r="K5496" s="12"/>
      <c r="L5496" s="12">
        <f t="array" ref="L5496">IFERROR(LOOKUP(2^15,SEARCH({"40A","63A","80A","100A","125A","160A","200A","250A","400A","630A","800A","1000A","1250A","1600A","2000A","2500A","3200A","4000A","5000A","6300A"},UPPER(D5496)),{40,63,80,100,125,160,200,250,400,630,800,1000,1250,1600,2000,2500,3200,4000,5000,6300}),0)</f>
        <v>2500</v>
      </c>
      <c r="M5496" s="9" t="str">
        <f t="shared" si="426"/>
        <v>Joint Pack</v>
      </c>
      <c r="N5496" s="9" t="str">
        <f t="shared" si="427"/>
        <v>CU</v>
      </c>
      <c r="O5496" s="13" t="str">
        <f t="shared" si="428"/>
        <v>Tin</v>
      </c>
      <c r="P5496" s="9" t="str">
        <f t="shared" si="429"/>
        <v>None</v>
      </c>
      <c r="Q5496" s="9" t="str">
        <f t="shared" si="430"/>
        <v>5</v>
      </c>
      <c r="R54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96" s="14" t="str">
        <f>IF(ProjectsDB[[#This Row],[Item Type]]="Straight Plug-In",_xlfn.TEXTJOIN("-",TRUE,M5496&amp;"-"&amp;_xlfn.LET(_xlpm.txt,ProjectsDB[[#This Row],[Assembly]],_xlpm.pos,FIND("SP",_xlpm.txt),_xlpm.pre,LEFT(_xlpm.txt,_xlpm.pos-1),IF(RIGHT(_xlpm.pre,3)="123","3PL",IF(RIGHT(_xlpm.pre,2)="12","2PL",IF(RIGHT(_xlpm.pre,1)="1","1PL","3PL")))),N5496,O5496,P5496,Q5496&amp;"W",R5496),_xlfn.TEXTJOIN("-",TRUE,M5496,N5496,O5496,P5496,Q5496&amp;"W",R5496))</f>
        <v>Joint Pack-CU-Tin-None-5W-1</v>
      </c>
      <c r="T5496" s="14" t="str">
        <f>IF(COUNTIF(Cycletime[Element Desc.],ProjectsDB[[#This Row],[Element Desc.]])&gt;0,"Found","Not Found")</f>
        <v>Found</v>
      </c>
    </row>
    <row r="5497" spans="2:20" x14ac:dyDescent="0.25">
      <c r="B5497" s="8" t="s">
        <v>11054</v>
      </c>
      <c r="C5497" s="9" t="s">
        <v>10781</v>
      </c>
      <c r="D5497" s="9" t="s">
        <v>10782</v>
      </c>
      <c r="E5497" s="10">
        <v>2</v>
      </c>
      <c r="F5497" s="9" t="s">
        <v>11022</v>
      </c>
      <c r="G5497" s="9" t="s">
        <v>1426</v>
      </c>
      <c r="H5497" s="11" t="s">
        <v>10941</v>
      </c>
      <c r="I5497" s="12">
        <v>2500</v>
      </c>
      <c r="J5497" s="12"/>
      <c r="K5497" s="12"/>
      <c r="L5497" s="12">
        <f t="array" ref="L5497">IFERROR(LOOKUP(2^15,SEARCH({"40A","63A","80A","100A","125A","160A","200A","250A","400A","630A","800A","1000A","1250A","1600A","2000A","2500A","3200A","4000A","5000A","6300A"},UPPER(D5497)),{40,63,80,100,125,160,200,250,400,630,800,1000,1250,1600,2000,2500,3200,4000,5000,6300}),0)</f>
        <v>2500</v>
      </c>
      <c r="M5497" s="9" t="str">
        <f t="shared" si="426"/>
        <v>Straight Feeder</v>
      </c>
      <c r="N5497" s="9" t="str">
        <f t="shared" si="427"/>
        <v>CU</v>
      </c>
      <c r="O5497" s="13" t="str">
        <f t="shared" si="428"/>
        <v>Tin</v>
      </c>
      <c r="P5497" s="9" t="str">
        <f t="shared" si="429"/>
        <v>PET</v>
      </c>
      <c r="Q5497" s="9" t="str">
        <f t="shared" si="430"/>
        <v>5</v>
      </c>
      <c r="R54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97" s="14" t="str">
        <f>IF(ProjectsDB[[#This Row],[Item Type]]="Straight Plug-In",_xlfn.TEXTJOIN("-",TRUE,M5497&amp;"-"&amp;_xlfn.LET(_xlpm.txt,ProjectsDB[[#This Row],[Assembly]],_xlpm.pos,FIND("SP",_xlpm.txt),_xlpm.pre,LEFT(_xlpm.txt,_xlpm.pos-1),IF(RIGHT(_xlpm.pre,3)="123","3PL",IF(RIGHT(_xlpm.pre,2)="12","2PL",IF(RIGHT(_xlpm.pre,1)="1","1PL","3PL")))),N5497,O5497,P5497,Q5497&amp;"W",R5497),_xlfn.TEXTJOIN("-",TRUE,M5497,N5497,O5497,P5497,Q5497&amp;"W",R5497))</f>
        <v>Straight Feeder-CU-Tin-PET-5W-1</v>
      </c>
      <c r="T5497" s="14" t="str">
        <f>IF(COUNTIF(Cycletime[Element Desc.],ProjectsDB[[#This Row],[Element Desc.]])&gt;0,"Found","Not Found")</f>
        <v>Found</v>
      </c>
    </row>
    <row r="5498" spans="2:20" x14ac:dyDescent="0.25">
      <c r="B5498" s="8" t="s">
        <v>11055</v>
      </c>
      <c r="C5498" s="9" t="s">
        <v>10737</v>
      </c>
      <c r="D5498" s="9" t="s">
        <v>10738</v>
      </c>
      <c r="E5498" s="10">
        <v>1</v>
      </c>
      <c r="F5498" s="9" t="s">
        <v>11022</v>
      </c>
      <c r="G5498" s="9" t="s">
        <v>1426</v>
      </c>
      <c r="H5498" s="11" t="s">
        <v>10941</v>
      </c>
      <c r="I5498" s="12">
        <v>2000</v>
      </c>
      <c r="J5498" s="12"/>
      <c r="K5498" s="12"/>
      <c r="L5498" s="12">
        <f t="array" ref="L5498">IFERROR(LOOKUP(2^15,SEARCH({"40A","63A","80A","100A","125A","160A","200A","250A","400A","630A","800A","1000A","1250A","1600A","2000A","2500A","3200A","4000A","5000A","6300A"},UPPER(D5498)),{40,63,80,100,125,160,200,250,400,630,800,1000,1250,1600,2000,2500,3200,4000,5000,6300}),0)</f>
        <v>2500</v>
      </c>
      <c r="M5498" s="9" t="str">
        <f t="shared" si="426"/>
        <v>Straight Feeder</v>
      </c>
      <c r="N5498" s="9" t="str">
        <f t="shared" si="427"/>
        <v>CU</v>
      </c>
      <c r="O5498" s="13" t="str">
        <f t="shared" si="428"/>
        <v>Tin</v>
      </c>
      <c r="P5498" s="9" t="str">
        <f t="shared" si="429"/>
        <v>PET</v>
      </c>
      <c r="Q5498" s="9" t="str">
        <f t="shared" si="430"/>
        <v>5</v>
      </c>
      <c r="R54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98" s="14" t="str">
        <f>IF(ProjectsDB[[#This Row],[Item Type]]="Straight Plug-In",_xlfn.TEXTJOIN("-",TRUE,M5498&amp;"-"&amp;_xlfn.LET(_xlpm.txt,ProjectsDB[[#This Row],[Assembly]],_xlpm.pos,FIND("SP",_xlpm.txt),_xlpm.pre,LEFT(_xlpm.txt,_xlpm.pos-1),IF(RIGHT(_xlpm.pre,3)="123","3PL",IF(RIGHT(_xlpm.pre,2)="12","2PL",IF(RIGHT(_xlpm.pre,1)="1","1PL","3PL")))),N5498,O5498,P5498,Q5498&amp;"W",R5498),_xlfn.TEXTJOIN("-",TRUE,M5498,N5498,O5498,P5498,Q5498&amp;"W",R5498))</f>
        <v>Straight Feeder-CU-Tin-PET-5W-1</v>
      </c>
      <c r="T5498" s="14" t="str">
        <f>IF(COUNTIF(Cycletime[Element Desc.],ProjectsDB[[#This Row],[Element Desc.]])&gt;0,"Found","Not Found")</f>
        <v>Found</v>
      </c>
    </row>
    <row r="5499" spans="2:20" x14ac:dyDescent="0.25">
      <c r="B5499" s="8" t="s">
        <v>11056</v>
      </c>
      <c r="C5499" s="9" t="s">
        <v>10752</v>
      </c>
      <c r="D5499" s="9" t="s">
        <v>10753</v>
      </c>
      <c r="E5499" s="10">
        <v>11</v>
      </c>
      <c r="F5499" s="9" t="s">
        <v>11022</v>
      </c>
      <c r="G5499" s="9" t="s">
        <v>1426</v>
      </c>
      <c r="H5499" s="11" t="s">
        <v>10941</v>
      </c>
      <c r="I5499" s="12"/>
      <c r="J5499" s="12"/>
      <c r="K5499" s="12"/>
      <c r="L5499" s="12">
        <f t="array" ref="L5499">IFERROR(LOOKUP(2^15,SEARCH({"40A","63A","80A","100A","125A","160A","200A","250A","400A","630A","800A","1000A","1250A","1600A","2000A","2500A","3200A","4000A","5000A","6300A"},UPPER(D5499)),{40,63,80,100,125,160,200,250,400,630,800,1000,1250,1600,2000,2500,3200,4000,5000,6300}),0)</f>
        <v>2500</v>
      </c>
      <c r="M5499" s="9" t="str">
        <f t="shared" si="426"/>
        <v>Joint Pack</v>
      </c>
      <c r="N5499" s="9" t="str">
        <f t="shared" si="427"/>
        <v>CU</v>
      </c>
      <c r="O5499" s="13" t="str">
        <f t="shared" si="428"/>
        <v>Tin</v>
      </c>
      <c r="P5499" s="9" t="str">
        <f t="shared" si="429"/>
        <v>None</v>
      </c>
      <c r="Q5499" s="9" t="str">
        <f t="shared" si="430"/>
        <v>5</v>
      </c>
      <c r="R54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499" s="14" t="str">
        <f>IF(ProjectsDB[[#This Row],[Item Type]]="Straight Plug-In",_xlfn.TEXTJOIN("-",TRUE,M5499&amp;"-"&amp;_xlfn.LET(_xlpm.txt,ProjectsDB[[#This Row],[Assembly]],_xlpm.pos,FIND("SP",_xlpm.txt),_xlpm.pre,LEFT(_xlpm.txt,_xlpm.pos-1),IF(RIGHT(_xlpm.pre,3)="123","3PL",IF(RIGHT(_xlpm.pre,2)="12","2PL",IF(RIGHT(_xlpm.pre,1)="1","1PL","3PL")))),N5499,O5499,P5499,Q5499&amp;"W",R5499),_xlfn.TEXTJOIN("-",TRUE,M5499,N5499,O5499,P5499,Q5499&amp;"W",R5499))</f>
        <v>Joint Pack-CU-Tin-None-5W-1</v>
      </c>
      <c r="T5499" s="14" t="str">
        <f>IF(COUNTIF(Cycletime[Element Desc.],ProjectsDB[[#This Row],[Element Desc.]])&gt;0,"Found","Not Found")</f>
        <v>Found</v>
      </c>
    </row>
    <row r="5500" spans="2:20" x14ac:dyDescent="0.25">
      <c r="B5500" s="8" t="s">
        <v>11057</v>
      </c>
      <c r="C5500" s="9" t="s">
        <v>10755</v>
      </c>
      <c r="D5500" s="9" t="s">
        <v>10756</v>
      </c>
      <c r="E5500" s="10">
        <v>2</v>
      </c>
      <c r="F5500" s="9" t="s">
        <v>11022</v>
      </c>
      <c r="G5500" s="9" t="s">
        <v>1426</v>
      </c>
      <c r="H5500" s="11" t="s">
        <v>10941</v>
      </c>
      <c r="I5500" s="12">
        <v>2500</v>
      </c>
      <c r="J5500" s="12"/>
      <c r="K5500" s="12"/>
      <c r="L5500" s="12">
        <f t="array" ref="L5500">IFERROR(LOOKUP(2^15,SEARCH({"40A","63A","80A","100A","125A","160A","200A","250A","400A","630A","800A","1000A","1250A","1600A","2000A","2500A","3200A","4000A","5000A","6300A"},UPPER(D5500)),{40,63,80,100,125,160,200,250,400,630,800,1000,1250,1600,2000,2500,3200,4000,5000,6300}),0)</f>
        <v>2500</v>
      </c>
      <c r="M5500" s="9" t="str">
        <f t="shared" si="426"/>
        <v>Straight Feeder</v>
      </c>
      <c r="N5500" s="9" t="str">
        <f t="shared" si="427"/>
        <v>CU</v>
      </c>
      <c r="O5500" s="13" t="str">
        <f t="shared" si="428"/>
        <v>Tin</v>
      </c>
      <c r="P5500" s="9" t="str">
        <f t="shared" si="429"/>
        <v>PET</v>
      </c>
      <c r="Q5500" s="9" t="str">
        <f t="shared" si="430"/>
        <v>5</v>
      </c>
      <c r="R55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00" s="14" t="str">
        <f>IF(ProjectsDB[[#This Row],[Item Type]]="Straight Plug-In",_xlfn.TEXTJOIN("-",TRUE,M5500&amp;"-"&amp;_xlfn.LET(_xlpm.txt,ProjectsDB[[#This Row],[Assembly]],_xlpm.pos,FIND("SP",_xlpm.txt),_xlpm.pre,LEFT(_xlpm.txt,_xlpm.pos-1),IF(RIGHT(_xlpm.pre,3)="123","3PL",IF(RIGHT(_xlpm.pre,2)="12","2PL",IF(RIGHT(_xlpm.pre,1)="1","1PL","3PL")))),N5500,O5500,P5500,Q5500&amp;"W",R5500),_xlfn.TEXTJOIN("-",TRUE,M5500,N5500,O5500,P5500,Q5500&amp;"W",R5500))</f>
        <v>Straight Feeder-CU-Tin-PET-5W-1</v>
      </c>
      <c r="T5500" s="14" t="str">
        <f>IF(COUNTIF(Cycletime[Element Desc.],ProjectsDB[[#This Row],[Element Desc.]])&gt;0,"Found","Not Found")</f>
        <v>Found</v>
      </c>
    </row>
    <row r="5501" spans="2:20" x14ac:dyDescent="0.25">
      <c r="B5501" s="8" t="s">
        <v>11058</v>
      </c>
      <c r="C5501" s="9" t="s">
        <v>11059</v>
      </c>
      <c r="D5501" s="9" t="s">
        <v>11060</v>
      </c>
      <c r="E5501" s="10">
        <v>2</v>
      </c>
      <c r="F5501" s="9" t="s">
        <v>11022</v>
      </c>
      <c r="G5501" s="9" t="s">
        <v>1426</v>
      </c>
      <c r="H5501" s="11" t="s">
        <v>10941</v>
      </c>
      <c r="I5501" s="12">
        <v>2000</v>
      </c>
      <c r="J5501" s="12"/>
      <c r="K5501" s="12"/>
      <c r="L5501" s="12">
        <f t="array" ref="L5501">IFERROR(LOOKUP(2^15,SEARCH({"40A","63A","80A","100A","125A","160A","200A","250A","400A","630A","800A","1000A","1250A","1600A","2000A","2500A","3200A","4000A","5000A","6300A"},UPPER(D5501)),{40,63,80,100,125,160,200,250,400,630,800,1000,1250,1600,2000,2500,3200,4000,5000,6300}),0)</f>
        <v>2500</v>
      </c>
      <c r="M5501" s="9" t="str">
        <f t="shared" si="426"/>
        <v>Straight Feeder</v>
      </c>
      <c r="N5501" s="9" t="str">
        <f t="shared" si="427"/>
        <v>CU</v>
      </c>
      <c r="O5501" s="13" t="str">
        <f t="shared" si="428"/>
        <v>Tin</v>
      </c>
      <c r="P5501" s="9" t="str">
        <f t="shared" si="429"/>
        <v>PET</v>
      </c>
      <c r="Q5501" s="9" t="str">
        <f t="shared" si="430"/>
        <v>5</v>
      </c>
      <c r="R55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01" s="14" t="str">
        <f>IF(ProjectsDB[[#This Row],[Item Type]]="Straight Plug-In",_xlfn.TEXTJOIN("-",TRUE,M5501&amp;"-"&amp;_xlfn.LET(_xlpm.txt,ProjectsDB[[#This Row],[Assembly]],_xlpm.pos,FIND("SP",_xlpm.txt),_xlpm.pre,LEFT(_xlpm.txt,_xlpm.pos-1),IF(RIGHT(_xlpm.pre,3)="123","3PL",IF(RIGHT(_xlpm.pre,2)="12","2PL",IF(RIGHT(_xlpm.pre,1)="1","1PL","3PL")))),N5501,O5501,P5501,Q5501&amp;"W",R5501),_xlfn.TEXTJOIN("-",TRUE,M5501,N5501,O5501,P5501,Q5501&amp;"W",R5501))</f>
        <v>Straight Feeder-CU-Tin-PET-5W-1</v>
      </c>
      <c r="T5501" s="14" t="str">
        <f>IF(COUNTIF(Cycletime[Element Desc.],ProjectsDB[[#This Row],[Element Desc.]])&gt;0,"Found","Not Found")</f>
        <v>Found</v>
      </c>
    </row>
    <row r="5502" spans="2:20" x14ac:dyDescent="0.25">
      <c r="B5502" s="8" t="s">
        <v>11061</v>
      </c>
      <c r="C5502" s="9" t="s">
        <v>10758</v>
      </c>
      <c r="D5502" s="9" t="s">
        <v>10759</v>
      </c>
      <c r="E5502" s="10">
        <v>7</v>
      </c>
      <c r="F5502" s="9" t="s">
        <v>11022</v>
      </c>
      <c r="G5502" s="9" t="s">
        <v>1426</v>
      </c>
      <c r="H5502" s="11" t="s">
        <v>10941</v>
      </c>
      <c r="I5502" s="12">
        <v>3000</v>
      </c>
      <c r="J5502" s="12"/>
      <c r="K5502" s="12"/>
      <c r="L5502" s="12">
        <f t="array" ref="L5502">IFERROR(LOOKUP(2^15,SEARCH({"40A","63A","80A","100A","125A","160A","200A","250A","400A","630A","800A","1000A","1250A","1600A","2000A","2500A","3200A","4000A","5000A","6300A"},UPPER(D5502)),{40,63,80,100,125,160,200,250,400,630,800,1000,1250,1600,2000,2500,3200,4000,5000,6300}),0)</f>
        <v>2500</v>
      </c>
      <c r="M5502" s="9" t="str">
        <f t="shared" si="426"/>
        <v>Straight Feeder</v>
      </c>
      <c r="N5502" s="9" t="str">
        <f t="shared" si="427"/>
        <v>CU</v>
      </c>
      <c r="O5502" s="13" t="str">
        <f t="shared" si="428"/>
        <v>Tin</v>
      </c>
      <c r="P5502" s="9" t="str">
        <f t="shared" si="429"/>
        <v>PET</v>
      </c>
      <c r="Q5502" s="9" t="str">
        <f t="shared" si="430"/>
        <v>5</v>
      </c>
      <c r="R55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02" s="14" t="str">
        <f>IF(ProjectsDB[[#This Row],[Item Type]]="Straight Plug-In",_xlfn.TEXTJOIN("-",TRUE,M5502&amp;"-"&amp;_xlfn.LET(_xlpm.txt,ProjectsDB[[#This Row],[Assembly]],_xlpm.pos,FIND("SP",_xlpm.txt),_xlpm.pre,LEFT(_xlpm.txt,_xlpm.pos-1),IF(RIGHT(_xlpm.pre,3)="123","3PL",IF(RIGHT(_xlpm.pre,2)="12","2PL",IF(RIGHT(_xlpm.pre,1)="1","1PL","3PL")))),N5502,O5502,P5502,Q5502&amp;"W",R5502),_xlfn.TEXTJOIN("-",TRUE,M5502,N5502,O5502,P5502,Q5502&amp;"W",R5502))</f>
        <v>Straight Feeder-CU-Tin-PET-5W-1</v>
      </c>
      <c r="T5502" s="14" t="str">
        <f>IF(COUNTIF(Cycletime[Element Desc.],ProjectsDB[[#This Row],[Element Desc.]])&gt;0,"Found","Not Found")</f>
        <v>Found</v>
      </c>
    </row>
    <row r="5503" spans="2:20" x14ac:dyDescent="0.25">
      <c r="B5503" s="8" t="s">
        <v>11062</v>
      </c>
      <c r="C5503" s="9" t="s">
        <v>10749</v>
      </c>
      <c r="D5503" s="9" t="s">
        <v>10750</v>
      </c>
      <c r="E5503" s="10">
        <v>1</v>
      </c>
      <c r="F5503" s="9" t="s">
        <v>11022</v>
      </c>
      <c r="G5503" s="9" t="s">
        <v>1426</v>
      </c>
      <c r="H5503" s="11" t="s">
        <v>10941</v>
      </c>
      <c r="I5503" s="12">
        <v>425</v>
      </c>
      <c r="J5503" s="12"/>
      <c r="K5503" s="12"/>
      <c r="L5503" s="12">
        <f t="array" ref="L5503">IFERROR(LOOKUP(2^15,SEARCH({"40A","63A","80A","100A","125A","160A","200A","250A","400A","630A","800A","1000A","1250A","1600A","2000A","2500A","3200A","4000A","5000A","6300A"},UPPER(D5503)),{40,63,80,100,125,160,200,250,400,630,800,1000,1250,1600,2000,2500,3200,4000,5000,6300}),0)</f>
        <v>2500</v>
      </c>
      <c r="M5503" s="9" t="str">
        <f t="shared" si="426"/>
        <v>Flange Straight</v>
      </c>
      <c r="N5503" s="9" t="str">
        <f t="shared" si="427"/>
        <v>CU</v>
      </c>
      <c r="O5503" s="13" t="str">
        <f t="shared" si="428"/>
        <v>Tin</v>
      </c>
      <c r="P5503" s="9" t="str">
        <f t="shared" si="429"/>
        <v>PET</v>
      </c>
      <c r="Q5503" s="9" t="str">
        <f t="shared" si="430"/>
        <v>5</v>
      </c>
      <c r="R55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03" s="14" t="str">
        <f>IF(ProjectsDB[[#This Row],[Item Type]]="Straight Plug-In",_xlfn.TEXTJOIN("-",TRUE,M5503&amp;"-"&amp;_xlfn.LET(_xlpm.txt,ProjectsDB[[#This Row],[Assembly]],_xlpm.pos,FIND("SP",_xlpm.txt),_xlpm.pre,LEFT(_xlpm.txt,_xlpm.pos-1),IF(RIGHT(_xlpm.pre,3)="123","3PL",IF(RIGHT(_xlpm.pre,2)="12","2PL",IF(RIGHT(_xlpm.pre,1)="1","1PL","3PL")))),N5503,O5503,P5503,Q5503&amp;"W",R5503),_xlfn.TEXTJOIN("-",TRUE,M5503,N5503,O5503,P5503,Q5503&amp;"W",R5503))</f>
        <v>Flange Straight-CU-Tin-PET-5W-1</v>
      </c>
      <c r="T5503" s="14" t="str">
        <f>IF(COUNTIF(Cycletime[Element Desc.],ProjectsDB[[#This Row],[Element Desc.]])&gt;0,"Found","Not Found")</f>
        <v>Found</v>
      </c>
    </row>
    <row r="5504" spans="2:20" x14ac:dyDescent="0.25">
      <c r="B5504" s="8" t="s">
        <v>11063</v>
      </c>
      <c r="C5504" s="9" t="s">
        <v>11025</v>
      </c>
      <c r="D5504" s="9" t="s">
        <v>11026</v>
      </c>
      <c r="E5504" s="10">
        <v>1</v>
      </c>
      <c r="F5504" s="9" t="s">
        <v>11022</v>
      </c>
      <c r="G5504" s="9" t="s">
        <v>1426</v>
      </c>
      <c r="H5504" s="11" t="s">
        <v>10941</v>
      </c>
      <c r="I5504" s="12">
        <v>370</v>
      </c>
      <c r="J5504" s="12">
        <v>370</v>
      </c>
      <c r="K5504" s="12"/>
      <c r="L5504" s="12">
        <f t="array" ref="L5504">IFERROR(LOOKUP(2^15,SEARCH({"40A","63A","80A","100A","125A","160A","200A","250A","400A","630A","800A","1000A","1250A","1600A","2000A","2500A","3200A","4000A","5000A","6300A"},UPPER(D5504)),{40,63,80,100,125,160,200,250,400,630,800,1000,1250,1600,2000,2500,3200,4000,5000,6300}),0)</f>
        <v>2500</v>
      </c>
      <c r="M5504" s="9" t="str">
        <f t="shared" si="426"/>
        <v>Elbow Edge</v>
      </c>
      <c r="N5504" s="9" t="str">
        <f t="shared" si="427"/>
        <v>CU</v>
      </c>
      <c r="O5504" s="13" t="str">
        <f t="shared" si="428"/>
        <v>Tin</v>
      </c>
      <c r="P5504" s="9" t="str">
        <f t="shared" si="429"/>
        <v>PET</v>
      </c>
      <c r="Q5504" s="9" t="str">
        <f t="shared" si="430"/>
        <v>5</v>
      </c>
      <c r="R55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04" s="14" t="str">
        <f>IF(ProjectsDB[[#This Row],[Item Type]]="Straight Plug-In",_xlfn.TEXTJOIN("-",TRUE,M5504&amp;"-"&amp;_xlfn.LET(_xlpm.txt,ProjectsDB[[#This Row],[Assembly]],_xlpm.pos,FIND("SP",_xlpm.txt),_xlpm.pre,LEFT(_xlpm.txt,_xlpm.pos-1),IF(RIGHT(_xlpm.pre,3)="123","3PL",IF(RIGHT(_xlpm.pre,2)="12","2PL",IF(RIGHT(_xlpm.pre,1)="1","1PL","3PL")))),N5504,O5504,P5504,Q5504&amp;"W",R5504),_xlfn.TEXTJOIN("-",TRUE,M5504,N5504,O5504,P5504,Q5504&amp;"W",R5504))</f>
        <v>Elbow Edge-CU-Tin-PET-5W-1</v>
      </c>
      <c r="T5504" s="14" t="str">
        <f>IF(COUNTIF(Cycletime[Element Desc.],ProjectsDB[[#This Row],[Element Desc.]])&gt;0,"Found","Not Found")</f>
        <v>Found</v>
      </c>
    </row>
    <row r="5505" spans="2:20" x14ac:dyDescent="0.25">
      <c r="B5505" s="8" t="s">
        <v>11064</v>
      </c>
      <c r="C5505" s="9" t="s">
        <v>10702</v>
      </c>
      <c r="D5505" s="9" t="s">
        <v>10703</v>
      </c>
      <c r="E5505" s="10">
        <v>8</v>
      </c>
      <c r="F5505" s="9" t="s">
        <v>11022</v>
      </c>
      <c r="G5505" s="9" t="s">
        <v>1426</v>
      </c>
      <c r="H5505" s="11" t="s">
        <v>10941</v>
      </c>
      <c r="I5505" s="12"/>
      <c r="J5505" s="12"/>
      <c r="K5505" s="12"/>
      <c r="L5505" s="12">
        <f t="array" ref="L5505">IFERROR(LOOKUP(2^15,SEARCH({"40A","63A","80A","100A","125A","160A","200A","250A","400A","630A","800A","1000A","1250A","1600A","2000A","2500A","3200A","4000A","5000A","6300A"},UPPER(D5505)),{40,63,80,100,125,160,200,250,400,630,800,1000,1250,1600,2000,2500,3200,4000,5000,6300}),0)</f>
        <v>2500</v>
      </c>
      <c r="M5505" s="9" t="str">
        <f t="shared" si="426"/>
        <v>Joint Pack</v>
      </c>
      <c r="N5505" s="9" t="str">
        <f t="shared" si="427"/>
        <v>CU</v>
      </c>
      <c r="O5505" s="13" t="str">
        <f t="shared" si="428"/>
        <v>Tin</v>
      </c>
      <c r="P5505" s="9" t="str">
        <f t="shared" si="429"/>
        <v>None</v>
      </c>
      <c r="Q5505" s="9" t="str">
        <f t="shared" si="430"/>
        <v>5</v>
      </c>
      <c r="R55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05" s="14" t="str">
        <f>IF(ProjectsDB[[#This Row],[Item Type]]="Straight Plug-In",_xlfn.TEXTJOIN("-",TRUE,M5505&amp;"-"&amp;_xlfn.LET(_xlpm.txt,ProjectsDB[[#This Row],[Assembly]],_xlpm.pos,FIND("SP",_xlpm.txt),_xlpm.pre,LEFT(_xlpm.txt,_xlpm.pos-1),IF(RIGHT(_xlpm.pre,3)="123","3PL",IF(RIGHT(_xlpm.pre,2)="12","2PL",IF(RIGHT(_xlpm.pre,1)="1","1PL","3PL")))),N5505,O5505,P5505,Q5505&amp;"W",R5505),_xlfn.TEXTJOIN("-",TRUE,M5505,N5505,O5505,P5505,Q5505&amp;"W",R5505))</f>
        <v>Joint Pack-CU-Tin-None-5W-1</v>
      </c>
      <c r="T5505" s="14" t="str">
        <f>IF(COUNTIF(Cycletime[Element Desc.],ProjectsDB[[#This Row],[Element Desc.]])&gt;0,"Found","Not Found")</f>
        <v>Found</v>
      </c>
    </row>
    <row r="5506" spans="2:20" x14ac:dyDescent="0.25">
      <c r="B5506" s="8" t="s">
        <v>11065</v>
      </c>
      <c r="C5506" s="9" t="s">
        <v>10705</v>
      </c>
      <c r="D5506" s="9" t="s">
        <v>7765</v>
      </c>
      <c r="E5506" s="10">
        <v>1</v>
      </c>
      <c r="F5506" s="9" t="s">
        <v>11022</v>
      </c>
      <c r="G5506" s="9" t="s">
        <v>1426</v>
      </c>
      <c r="H5506" s="11" t="s">
        <v>10941</v>
      </c>
      <c r="I5506" s="12">
        <v>425</v>
      </c>
      <c r="J5506" s="12"/>
      <c r="K5506" s="12"/>
      <c r="L5506" s="12">
        <f t="array" ref="L5506">IFERROR(LOOKUP(2^15,SEARCH({"40A","63A","80A","100A","125A","160A","200A","250A","400A","630A","800A","1000A","1250A","1600A","2000A","2500A","3200A","4000A","5000A","6300A"},UPPER(D5506)),{40,63,80,100,125,160,200,250,400,630,800,1000,1250,1600,2000,2500,3200,4000,5000,6300}),0)</f>
        <v>2500</v>
      </c>
      <c r="M5506" s="9" t="str">
        <f t="shared" si="426"/>
        <v>Flange Straight</v>
      </c>
      <c r="N5506" s="9" t="str">
        <f t="shared" si="427"/>
        <v>CU</v>
      </c>
      <c r="O5506" s="13" t="str">
        <f t="shared" si="428"/>
        <v>Tin</v>
      </c>
      <c r="P5506" s="9" t="str">
        <f t="shared" si="429"/>
        <v>PET</v>
      </c>
      <c r="Q5506" s="9" t="str">
        <f t="shared" si="430"/>
        <v>5</v>
      </c>
      <c r="R55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06" s="14" t="str">
        <f>IF(ProjectsDB[[#This Row],[Item Type]]="Straight Plug-In",_xlfn.TEXTJOIN("-",TRUE,M5506&amp;"-"&amp;_xlfn.LET(_xlpm.txt,ProjectsDB[[#This Row],[Assembly]],_xlpm.pos,FIND("SP",_xlpm.txt),_xlpm.pre,LEFT(_xlpm.txt,_xlpm.pos-1),IF(RIGHT(_xlpm.pre,3)="123","3PL",IF(RIGHT(_xlpm.pre,2)="12","2PL",IF(RIGHT(_xlpm.pre,1)="1","1PL","3PL")))),N5506,O5506,P5506,Q5506&amp;"W",R5506),_xlfn.TEXTJOIN("-",TRUE,M5506,N5506,O5506,P5506,Q5506&amp;"W",R5506))</f>
        <v>Flange Straight-CU-Tin-PET-5W-1</v>
      </c>
      <c r="T5506" s="14" t="str">
        <f>IF(COUNTIF(Cycletime[Element Desc.],ProjectsDB[[#This Row],[Element Desc.]])&gt;0,"Found","Not Found")</f>
        <v>Found</v>
      </c>
    </row>
    <row r="5507" spans="2:20" x14ac:dyDescent="0.25">
      <c r="B5507" s="8" t="s">
        <v>11066</v>
      </c>
      <c r="C5507" s="9" t="s">
        <v>10693</v>
      </c>
      <c r="D5507" s="9" t="s">
        <v>10694</v>
      </c>
      <c r="E5507" s="10">
        <v>7</v>
      </c>
      <c r="F5507" s="9" t="s">
        <v>11022</v>
      </c>
      <c r="G5507" s="9" t="s">
        <v>1426</v>
      </c>
      <c r="H5507" s="11" t="s">
        <v>10941</v>
      </c>
      <c r="I5507" s="12">
        <v>3000</v>
      </c>
      <c r="J5507" s="12"/>
      <c r="K5507" s="12"/>
      <c r="L5507" s="12">
        <f t="array" ref="L5507">IFERROR(LOOKUP(2^15,SEARCH({"40A","63A","80A","100A","125A","160A","200A","250A","400A","630A","800A","1000A","1250A","1600A","2000A","2500A","3200A","4000A","5000A","6300A"},UPPER(D5507)),{40,63,80,100,125,160,200,250,400,630,800,1000,1250,1600,2000,2500,3200,4000,5000,6300}),0)</f>
        <v>2500</v>
      </c>
      <c r="M5507" s="9" t="str">
        <f t="shared" si="426"/>
        <v>Straight Feeder</v>
      </c>
      <c r="N5507" s="9" t="str">
        <f t="shared" si="427"/>
        <v>CU</v>
      </c>
      <c r="O5507" s="13" t="str">
        <f t="shared" si="428"/>
        <v>Tin</v>
      </c>
      <c r="P5507" s="9" t="str">
        <f t="shared" si="429"/>
        <v>PET</v>
      </c>
      <c r="Q5507" s="9" t="str">
        <f t="shared" si="430"/>
        <v>5</v>
      </c>
      <c r="R55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07" s="14" t="str">
        <f>IF(ProjectsDB[[#This Row],[Item Type]]="Straight Plug-In",_xlfn.TEXTJOIN("-",TRUE,M5507&amp;"-"&amp;_xlfn.LET(_xlpm.txt,ProjectsDB[[#This Row],[Assembly]],_xlpm.pos,FIND("SP",_xlpm.txt),_xlpm.pre,LEFT(_xlpm.txt,_xlpm.pos-1),IF(RIGHT(_xlpm.pre,3)="123","3PL",IF(RIGHT(_xlpm.pre,2)="12","2PL",IF(RIGHT(_xlpm.pre,1)="1","1PL","3PL")))),N5507,O5507,P5507,Q5507&amp;"W",R5507),_xlfn.TEXTJOIN("-",TRUE,M5507,N5507,O5507,P5507,Q5507&amp;"W",R5507))</f>
        <v>Straight Feeder-CU-Tin-PET-5W-1</v>
      </c>
      <c r="T5507" s="14" t="str">
        <f>IF(COUNTIF(Cycletime[Element Desc.],ProjectsDB[[#This Row],[Element Desc.]])&gt;0,"Found","Not Found")</f>
        <v>Found</v>
      </c>
    </row>
    <row r="5508" spans="2:20" x14ac:dyDescent="0.25">
      <c r="B5508" s="8" t="s">
        <v>11067</v>
      </c>
      <c r="C5508" s="9" t="s">
        <v>10713</v>
      </c>
      <c r="D5508" s="9" t="s">
        <v>10714</v>
      </c>
      <c r="E5508" s="10">
        <v>1</v>
      </c>
      <c r="F5508" s="9" t="s">
        <v>11022</v>
      </c>
      <c r="G5508" s="9" t="s">
        <v>1426</v>
      </c>
      <c r="H5508" s="11" t="s">
        <v>10941</v>
      </c>
      <c r="I5508" s="12">
        <v>370</v>
      </c>
      <c r="J5508" s="12">
        <v>370</v>
      </c>
      <c r="K5508" s="12"/>
      <c r="L5508" s="12">
        <f t="array" ref="L5508">IFERROR(LOOKUP(2^15,SEARCH({"40A","63A","80A","100A","125A","160A","200A","250A","400A","630A","800A","1000A","1250A","1600A","2000A","2500A","3200A","4000A","5000A","6300A"},UPPER(D5508)),{40,63,80,100,125,160,200,250,400,630,800,1000,1250,1600,2000,2500,3200,4000,5000,6300}),0)</f>
        <v>2500</v>
      </c>
      <c r="M5508" s="9" t="str">
        <f t="shared" ref="M5508:M5571" si="431">_xlfn.LET(_xlpm.d,UPPER(TRIM(SUBSTITUTE(SUBSTITUTE(D5508,CHAR(160),"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5508" s="9" t="str">
        <f t="shared" ref="N5508:N5571" si="432">IF(ISNUMBER(SEARCH("CU",D5508)),"CU",IF(ISNUMBER(SEARCH("AL",D5508)),"AL",IF(ISNUMBER(SEARCH("Copper",D5508)),"CU","SH")))</f>
        <v>CU</v>
      </c>
      <c r="O5508" s="13" t="str">
        <f t="shared" ref="O5508:O5571" si="433">IF(ISNUMBER(SEARCH("Silver",D5508)),"Silver",IF(ISNUMBER(SEARCH("Tin",D5508)),"Tin","None"))</f>
        <v>Tin</v>
      </c>
      <c r="P5508" s="9" t="str">
        <f t="shared" ref="P5508:P5571" si="434">IF(ISNUMBER(SEARCH("Epoxy",D5508)),"Epoxy",IF(ISNUMBER(SEARCH("PET",D5508)),"PET","None"))</f>
        <v>PET</v>
      </c>
      <c r="Q5508" s="9" t="str">
        <f t="shared" ref="Q5508:Q5571" si="435">IF(ISNUMBER(SEARCH("3-Wire",D5508)),"3",IF(ISNUMBER(SEARCH("4-Wire",D5508)),"4",IF(ISNUMBER(SEARCH("5-Wire",D5508)),"5",IF(ISNUMBER(SEARCH("6-Wire",D5508)),"6","0"))))</f>
        <v>5</v>
      </c>
      <c r="R55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08" s="14" t="str">
        <f>IF(ProjectsDB[[#This Row],[Item Type]]="Straight Plug-In",_xlfn.TEXTJOIN("-",TRUE,M5508&amp;"-"&amp;_xlfn.LET(_xlpm.txt,ProjectsDB[[#This Row],[Assembly]],_xlpm.pos,FIND("SP",_xlpm.txt),_xlpm.pre,LEFT(_xlpm.txt,_xlpm.pos-1),IF(RIGHT(_xlpm.pre,3)="123","3PL",IF(RIGHT(_xlpm.pre,2)="12","2PL",IF(RIGHT(_xlpm.pre,1)="1","1PL","3PL")))),N5508,O5508,P5508,Q5508&amp;"W",R5508),_xlfn.TEXTJOIN("-",TRUE,M5508,N5508,O5508,P5508,Q5508&amp;"W",R5508))</f>
        <v>Elbow Edge-CU-Tin-PET-5W-1</v>
      </c>
      <c r="T5508" s="14" t="str">
        <f>IF(COUNTIF(Cycletime[Element Desc.],ProjectsDB[[#This Row],[Element Desc.]])&gt;0,"Found","Not Found")</f>
        <v>Found</v>
      </c>
    </row>
    <row r="5509" spans="2:20" x14ac:dyDescent="0.25">
      <c r="B5509" s="8" t="s">
        <v>11068</v>
      </c>
      <c r="C5509" s="9" t="s">
        <v>11036</v>
      </c>
      <c r="D5509" s="9" t="s">
        <v>11037</v>
      </c>
      <c r="E5509" s="10">
        <v>1</v>
      </c>
      <c r="F5509" s="9" t="s">
        <v>11022</v>
      </c>
      <c r="G5509" s="9" t="s">
        <v>1426</v>
      </c>
      <c r="H5509" s="11" t="s">
        <v>10941</v>
      </c>
      <c r="I5509" s="12">
        <v>370</v>
      </c>
      <c r="J5509" s="12">
        <v>370</v>
      </c>
      <c r="K5509" s="12"/>
      <c r="L5509" s="12">
        <f t="array" ref="L5509">IFERROR(LOOKUP(2^15,SEARCH({"40A","63A","80A","100A","125A","160A","200A","250A","400A","630A","800A","1000A","1250A","1600A","2000A","2500A","3200A","4000A","5000A","6300A"},UPPER(D5509)),{40,63,80,100,125,160,200,250,400,630,800,1000,1250,1600,2000,2500,3200,4000,5000,6300}),0)</f>
        <v>2500</v>
      </c>
      <c r="M5509" s="9" t="str">
        <f t="shared" si="431"/>
        <v>Elbow Edge</v>
      </c>
      <c r="N5509" s="9" t="str">
        <f t="shared" si="432"/>
        <v>CU</v>
      </c>
      <c r="O5509" s="13" t="str">
        <f t="shared" si="433"/>
        <v>Tin</v>
      </c>
      <c r="P5509" s="9" t="str">
        <f t="shared" si="434"/>
        <v>PET</v>
      </c>
      <c r="Q5509" s="9" t="str">
        <f t="shared" si="435"/>
        <v>5</v>
      </c>
      <c r="R55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09" s="14" t="str">
        <f>IF(ProjectsDB[[#This Row],[Item Type]]="Straight Plug-In",_xlfn.TEXTJOIN("-",TRUE,M5509&amp;"-"&amp;_xlfn.LET(_xlpm.txt,ProjectsDB[[#This Row],[Assembly]],_xlpm.pos,FIND("SP",_xlpm.txt),_xlpm.pre,LEFT(_xlpm.txt,_xlpm.pos-1),IF(RIGHT(_xlpm.pre,3)="123","3PL",IF(RIGHT(_xlpm.pre,2)="12","2PL",IF(RIGHT(_xlpm.pre,1)="1","1PL","3PL")))),N5509,O5509,P5509,Q5509&amp;"W",R5509),_xlfn.TEXTJOIN("-",TRUE,M5509,N5509,O5509,P5509,Q5509&amp;"W",R5509))</f>
        <v>Elbow Edge-CU-Tin-PET-5W-1</v>
      </c>
      <c r="T5509" s="14" t="str">
        <f>IF(COUNTIF(Cycletime[Element Desc.],ProjectsDB[[#This Row],[Element Desc.]])&gt;0,"Found","Not Found")</f>
        <v>Found</v>
      </c>
    </row>
    <row r="5510" spans="2:20" x14ac:dyDescent="0.25">
      <c r="B5510" s="8" t="s">
        <v>11069</v>
      </c>
      <c r="C5510" s="9" t="s">
        <v>11039</v>
      </c>
      <c r="D5510" s="9" t="s">
        <v>11040</v>
      </c>
      <c r="E5510" s="10">
        <v>1</v>
      </c>
      <c r="F5510" s="9" t="s">
        <v>11022</v>
      </c>
      <c r="G5510" s="9" t="s">
        <v>1426</v>
      </c>
      <c r="H5510" s="11" t="s">
        <v>10941</v>
      </c>
      <c r="I5510" s="12">
        <v>2500</v>
      </c>
      <c r="J5510" s="12"/>
      <c r="K5510" s="12"/>
      <c r="L5510" s="12">
        <f t="array" ref="L5510">IFERROR(LOOKUP(2^15,SEARCH({"40A","63A","80A","100A","125A","160A","200A","250A","400A","630A","800A","1000A","1250A","1600A","2000A","2500A","3200A","4000A","5000A","6300A"},UPPER(D5510)),{40,63,80,100,125,160,200,250,400,630,800,1000,1250,1600,2000,2500,3200,4000,5000,6300}),0)</f>
        <v>2500</v>
      </c>
      <c r="M5510" s="9" t="str">
        <f t="shared" si="431"/>
        <v>Straight Feeder</v>
      </c>
      <c r="N5510" s="9" t="str">
        <f t="shared" si="432"/>
        <v>CU</v>
      </c>
      <c r="O5510" s="13" t="str">
        <f t="shared" si="433"/>
        <v>Tin</v>
      </c>
      <c r="P5510" s="9" t="str">
        <f t="shared" si="434"/>
        <v>PET</v>
      </c>
      <c r="Q5510" s="9" t="str">
        <f t="shared" si="435"/>
        <v>5</v>
      </c>
      <c r="R55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10" s="14" t="str">
        <f>IF(ProjectsDB[[#This Row],[Item Type]]="Straight Plug-In",_xlfn.TEXTJOIN("-",TRUE,M5510&amp;"-"&amp;_xlfn.LET(_xlpm.txt,ProjectsDB[[#This Row],[Assembly]],_xlpm.pos,FIND("SP",_xlpm.txt),_xlpm.pre,LEFT(_xlpm.txt,_xlpm.pos-1),IF(RIGHT(_xlpm.pre,3)="123","3PL",IF(RIGHT(_xlpm.pre,2)="12","2PL",IF(RIGHT(_xlpm.pre,1)="1","1PL","3PL")))),N5510,O5510,P5510,Q5510&amp;"W",R5510),_xlfn.TEXTJOIN("-",TRUE,M5510,N5510,O5510,P5510,Q5510&amp;"W",R5510))</f>
        <v>Straight Feeder-CU-Tin-PET-5W-1</v>
      </c>
      <c r="T5510" s="14" t="str">
        <f>IF(COUNTIF(Cycletime[Element Desc.],ProjectsDB[[#This Row],[Element Desc.]])&gt;0,"Found","Not Found")</f>
        <v>Found</v>
      </c>
    </row>
    <row r="5511" spans="2:20" x14ac:dyDescent="0.25">
      <c r="B5511" s="8" t="s">
        <v>11070</v>
      </c>
      <c r="C5511" s="9" t="s">
        <v>10710</v>
      </c>
      <c r="D5511" s="9" t="s">
        <v>10711</v>
      </c>
      <c r="E5511" s="10">
        <v>8</v>
      </c>
      <c r="F5511" s="9" t="s">
        <v>11022</v>
      </c>
      <c r="G5511" s="9" t="s">
        <v>1426</v>
      </c>
      <c r="H5511" s="11" t="s">
        <v>10941</v>
      </c>
      <c r="I5511" s="12">
        <v>3000</v>
      </c>
      <c r="J5511" s="12"/>
      <c r="K5511" s="12"/>
      <c r="L5511" s="12">
        <f t="array" ref="L5511">IFERROR(LOOKUP(2^15,SEARCH({"40A","63A","80A","100A","125A","160A","200A","250A","400A","630A","800A","1000A","1250A","1600A","2000A","2500A","3200A","4000A","5000A","6300A"},UPPER(D5511)),{40,63,80,100,125,160,200,250,400,630,800,1000,1250,1600,2000,2500,3200,4000,5000,6300}),0)</f>
        <v>2500</v>
      </c>
      <c r="M5511" s="9" t="str">
        <f t="shared" si="431"/>
        <v>Straight Feeder</v>
      </c>
      <c r="N5511" s="9" t="str">
        <f t="shared" si="432"/>
        <v>CU</v>
      </c>
      <c r="O5511" s="13" t="str">
        <f t="shared" si="433"/>
        <v>Tin</v>
      </c>
      <c r="P5511" s="9" t="str">
        <f t="shared" si="434"/>
        <v>PET</v>
      </c>
      <c r="Q5511" s="9" t="str">
        <f t="shared" si="435"/>
        <v>5</v>
      </c>
      <c r="R55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11" s="14" t="str">
        <f>IF(ProjectsDB[[#This Row],[Item Type]]="Straight Plug-In",_xlfn.TEXTJOIN("-",TRUE,M5511&amp;"-"&amp;_xlfn.LET(_xlpm.txt,ProjectsDB[[#This Row],[Assembly]],_xlpm.pos,FIND("SP",_xlpm.txt),_xlpm.pre,LEFT(_xlpm.txt,_xlpm.pos-1),IF(RIGHT(_xlpm.pre,3)="123","3PL",IF(RIGHT(_xlpm.pre,2)="12","2PL",IF(RIGHT(_xlpm.pre,1)="1","1PL","3PL")))),N5511,O5511,P5511,Q5511&amp;"W",R5511),_xlfn.TEXTJOIN("-",TRUE,M5511,N5511,O5511,P5511,Q5511&amp;"W",R5511))</f>
        <v>Straight Feeder-CU-Tin-PET-5W-1</v>
      </c>
      <c r="T5511" s="14" t="str">
        <f>IF(COUNTIF(Cycletime[Element Desc.],ProjectsDB[[#This Row],[Element Desc.]])&gt;0,"Found","Not Found")</f>
        <v>Found</v>
      </c>
    </row>
    <row r="5512" spans="2:20" x14ac:dyDescent="0.25">
      <c r="B5512" s="8" t="s">
        <v>11071</v>
      </c>
      <c r="C5512" s="9" t="s">
        <v>10719</v>
      </c>
      <c r="D5512" s="9" t="s">
        <v>10720</v>
      </c>
      <c r="E5512" s="10">
        <v>11</v>
      </c>
      <c r="F5512" s="9" t="s">
        <v>11022</v>
      </c>
      <c r="G5512" s="9" t="s">
        <v>1426</v>
      </c>
      <c r="H5512" s="11" t="s">
        <v>10941</v>
      </c>
      <c r="I5512" s="12"/>
      <c r="J5512" s="12"/>
      <c r="K5512" s="12"/>
      <c r="L5512" s="12">
        <f t="array" ref="L5512">IFERROR(LOOKUP(2^15,SEARCH({"40A","63A","80A","100A","125A","160A","200A","250A","400A","630A","800A","1000A","1250A","1600A","2000A","2500A","3200A","4000A","5000A","6300A"},UPPER(D5512)),{40,63,80,100,125,160,200,250,400,630,800,1000,1250,1600,2000,2500,3200,4000,5000,6300}),0)</f>
        <v>2500</v>
      </c>
      <c r="M5512" s="9" t="str">
        <f t="shared" si="431"/>
        <v>Joint Pack</v>
      </c>
      <c r="N5512" s="9" t="str">
        <f t="shared" si="432"/>
        <v>CU</v>
      </c>
      <c r="O5512" s="13" t="str">
        <f t="shared" si="433"/>
        <v>Tin</v>
      </c>
      <c r="P5512" s="9" t="str">
        <f t="shared" si="434"/>
        <v>None</v>
      </c>
      <c r="Q5512" s="9" t="str">
        <f t="shared" si="435"/>
        <v>5</v>
      </c>
      <c r="R55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12" s="14" t="str">
        <f>IF(ProjectsDB[[#This Row],[Item Type]]="Straight Plug-In",_xlfn.TEXTJOIN("-",TRUE,M5512&amp;"-"&amp;_xlfn.LET(_xlpm.txt,ProjectsDB[[#This Row],[Assembly]],_xlpm.pos,FIND("SP",_xlpm.txt),_xlpm.pre,LEFT(_xlpm.txt,_xlpm.pos-1),IF(RIGHT(_xlpm.pre,3)="123","3PL",IF(RIGHT(_xlpm.pre,2)="12","2PL",IF(RIGHT(_xlpm.pre,1)="1","1PL","3PL")))),N5512,O5512,P5512,Q5512&amp;"W",R5512),_xlfn.TEXTJOIN("-",TRUE,M5512,N5512,O5512,P5512,Q5512&amp;"W",R5512))</f>
        <v>Joint Pack-CU-Tin-None-5W-1</v>
      </c>
      <c r="T5512" s="14" t="str">
        <f>IF(COUNTIF(Cycletime[Element Desc.],ProjectsDB[[#This Row],[Element Desc.]])&gt;0,"Found","Not Found")</f>
        <v>Found</v>
      </c>
    </row>
    <row r="5513" spans="2:20" x14ac:dyDescent="0.25">
      <c r="B5513" s="8" t="s">
        <v>11072</v>
      </c>
      <c r="C5513" s="9" t="s">
        <v>10707</v>
      </c>
      <c r="D5513" s="9" t="s">
        <v>10708</v>
      </c>
      <c r="E5513" s="10">
        <v>1</v>
      </c>
      <c r="F5513" s="9" t="s">
        <v>11022</v>
      </c>
      <c r="G5513" s="9" t="s">
        <v>1426</v>
      </c>
      <c r="H5513" s="11" t="s">
        <v>10941</v>
      </c>
      <c r="I5513" s="12">
        <v>425</v>
      </c>
      <c r="J5513" s="12"/>
      <c r="K5513" s="12"/>
      <c r="L5513" s="12">
        <f t="array" ref="L5513">IFERROR(LOOKUP(2^15,SEARCH({"40A","63A","80A","100A","125A","160A","200A","250A","400A","630A","800A","1000A","1250A","1600A","2000A","2500A","3200A","4000A","5000A","6300A"},UPPER(D5513)),{40,63,80,100,125,160,200,250,400,630,800,1000,1250,1600,2000,2500,3200,4000,5000,6300}),0)</f>
        <v>2500</v>
      </c>
      <c r="M5513" s="9" t="str">
        <f t="shared" si="431"/>
        <v>Flange Straight</v>
      </c>
      <c r="N5513" s="9" t="str">
        <f t="shared" si="432"/>
        <v>CU</v>
      </c>
      <c r="O5513" s="13" t="str">
        <f t="shared" si="433"/>
        <v>Tin</v>
      </c>
      <c r="P5513" s="9" t="str">
        <f t="shared" si="434"/>
        <v>PET</v>
      </c>
      <c r="Q5513" s="9" t="str">
        <f t="shared" si="435"/>
        <v>5</v>
      </c>
      <c r="R55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13" s="14" t="str">
        <f>IF(ProjectsDB[[#This Row],[Item Type]]="Straight Plug-In",_xlfn.TEXTJOIN("-",TRUE,M5513&amp;"-"&amp;_xlfn.LET(_xlpm.txt,ProjectsDB[[#This Row],[Assembly]],_xlpm.pos,FIND("SP",_xlpm.txt),_xlpm.pre,LEFT(_xlpm.txt,_xlpm.pos-1),IF(RIGHT(_xlpm.pre,3)="123","3PL",IF(RIGHT(_xlpm.pre,2)="12","2PL",IF(RIGHT(_xlpm.pre,1)="1","1PL","3PL")))),N5513,O5513,P5513,Q5513&amp;"W",R5513),_xlfn.TEXTJOIN("-",TRUE,M5513,N5513,O5513,P5513,Q5513&amp;"W",R5513))</f>
        <v>Flange Straight-CU-Tin-PET-5W-1</v>
      </c>
      <c r="T5513" s="14" t="str">
        <f>IF(COUNTIF(Cycletime[Element Desc.],ProjectsDB[[#This Row],[Element Desc.]])&gt;0,"Found","Not Found")</f>
        <v>Found</v>
      </c>
    </row>
    <row r="5514" spans="2:20" x14ac:dyDescent="0.25">
      <c r="B5514" s="8" t="s">
        <v>11073</v>
      </c>
      <c r="C5514" s="9" t="s">
        <v>10725</v>
      </c>
      <c r="D5514" s="9" t="s">
        <v>10726</v>
      </c>
      <c r="E5514" s="10">
        <v>10</v>
      </c>
      <c r="F5514" s="9" t="s">
        <v>11022</v>
      </c>
      <c r="G5514" s="9" t="s">
        <v>1426</v>
      </c>
      <c r="H5514" s="11" t="s">
        <v>10941</v>
      </c>
      <c r="I5514" s="12">
        <v>3000</v>
      </c>
      <c r="J5514" s="12"/>
      <c r="K5514" s="12"/>
      <c r="L5514" s="12">
        <f t="array" ref="L5514">IFERROR(LOOKUP(2^15,SEARCH({"40A","63A","80A","100A","125A","160A","200A","250A","400A","630A","800A","1000A","1250A","1600A","2000A","2500A","3200A","4000A","5000A","6300A"},UPPER(D5514)),{40,63,80,100,125,160,200,250,400,630,800,1000,1250,1600,2000,2500,3200,4000,5000,6300}),0)</f>
        <v>2500</v>
      </c>
      <c r="M5514" s="9" t="str">
        <f t="shared" si="431"/>
        <v>Straight Feeder</v>
      </c>
      <c r="N5514" s="9" t="str">
        <f t="shared" si="432"/>
        <v>CU</v>
      </c>
      <c r="O5514" s="13" t="str">
        <f t="shared" si="433"/>
        <v>Tin</v>
      </c>
      <c r="P5514" s="9" t="str">
        <f t="shared" si="434"/>
        <v>PET</v>
      </c>
      <c r="Q5514" s="9" t="str">
        <f t="shared" si="435"/>
        <v>5</v>
      </c>
      <c r="R55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14" s="14" t="str">
        <f>IF(ProjectsDB[[#This Row],[Item Type]]="Straight Plug-In",_xlfn.TEXTJOIN("-",TRUE,M5514&amp;"-"&amp;_xlfn.LET(_xlpm.txt,ProjectsDB[[#This Row],[Assembly]],_xlpm.pos,FIND("SP",_xlpm.txt),_xlpm.pre,LEFT(_xlpm.txt,_xlpm.pos-1),IF(RIGHT(_xlpm.pre,3)="123","3PL",IF(RIGHT(_xlpm.pre,2)="12","2PL",IF(RIGHT(_xlpm.pre,1)="1","1PL","3PL")))),N5514,O5514,P5514,Q5514&amp;"W",R5514),_xlfn.TEXTJOIN("-",TRUE,M5514,N5514,O5514,P5514,Q5514&amp;"W",R5514))</f>
        <v>Straight Feeder-CU-Tin-PET-5W-1</v>
      </c>
      <c r="T5514" s="14" t="str">
        <f>IF(COUNTIF(Cycletime[Element Desc.],ProjectsDB[[#This Row],[Element Desc.]])&gt;0,"Found","Not Found")</f>
        <v>Found</v>
      </c>
    </row>
    <row r="5515" spans="2:20" x14ac:dyDescent="0.25">
      <c r="B5515" s="8" t="s">
        <v>11074</v>
      </c>
      <c r="C5515" s="9" t="s">
        <v>10731</v>
      </c>
      <c r="D5515" s="9" t="s">
        <v>10732</v>
      </c>
      <c r="E5515" s="10">
        <v>1</v>
      </c>
      <c r="F5515" s="9" t="s">
        <v>11022</v>
      </c>
      <c r="G5515" s="9" t="s">
        <v>1426</v>
      </c>
      <c r="H5515" s="11" t="s">
        <v>10941</v>
      </c>
      <c r="I5515" s="12">
        <v>425</v>
      </c>
      <c r="J5515" s="12"/>
      <c r="K5515" s="12"/>
      <c r="L5515" s="12">
        <f t="array" ref="L5515">IFERROR(LOOKUP(2^15,SEARCH({"40A","63A","80A","100A","125A","160A","200A","250A","400A","630A","800A","1000A","1250A","1600A","2000A","2500A","3200A","4000A","5000A","6300A"},UPPER(D5515)),{40,63,80,100,125,160,200,250,400,630,800,1000,1250,1600,2000,2500,3200,4000,5000,6300}),0)</f>
        <v>2500</v>
      </c>
      <c r="M5515" s="9" t="str">
        <f t="shared" si="431"/>
        <v>Flange Straight</v>
      </c>
      <c r="N5515" s="9" t="str">
        <f t="shared" si="432"/>
        <v>CU</v>
      </c>
      <c r="O5515" s="13" t="str">
        <f t="shared" si="433"/>
        <v>Tin</v>
      </c>
      <c r="P5515" s="9" t="str">
        <f t="shared" si="434"/>
        <v>PET</v>
      </c>
      <c r="Q5515" s="9" t="str">
        <f t="shared" si="435"/>
        <v>5</v>
      </c>
      <c r="R55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15" s="14" t="str">
        <f>IF(ProjectsDB[[#This Row],[Item Type]]="Straight Plug-In",_xlfn.TEXTJOIN("-",TRUE,M5515&amp;"-"&amp;_xlfn.LET(_xlpm.txt,ProjectsDB[[#This Row],[Assembly]],_xlpm.pos,FIND("SP",_xlpm.txt),_xlpm.pre,LEFT(_xlpm.txt,_xlpm.pos-1),IF(RIGHT(_xlpm.pre,3)="123","3PL",IF(RIGHT(_xlpm.pre,2)="12","2PL",IF(RIGHT(_xlpm.pre,1)="1","1PL","3PL")))),N5515,O5515,P5515,Q5515&amp;"W",R5515),_xlfn.TEXTJOIN("-",TRUE,M5515,N5515,O5515,P5515,Q5515&amp;"W",R5515))</f>
        <v>Flange Straight-CU-Tin-PET-5W-1</v>
      </c>
      <c r="T5515" s="14" t="str">
        <f>IF(COUNTIF(Cycletime[Element Desc.],ProjectsDB[[#This Row],[Element Desc.]])&gt;0,"Found","Not Found")</f>
        <v>Found</v>
      </c>
    </row>
    <row r="5516" spans="2:20" x14ac:dyDescent="0.25">
      <c r="B5516" s="8" t="s">
        <v>11075</v>
      </c>
      <c r="C5516" s="9" t="s">
        <v>10722</v>
      </c>
      <c r="D5516" s="9" t="s">
        <v>10723</v>
      </c>
      <c r="E5516" s="10">
        <v>1</v>
      </c>
      <c r="F5516" s="9" t="s">
        <v>11022</v>
      </c>
      <c r="G5516" s="9" t="s">
        <v>1426</v>
      </c>
      <c r="H5516" s="11" t="s">
        <v>10941</v>
      </c>
      <c r="I5516" s="12">
        <v>370</v>
      </c>
      <c r="J5516" s="12">
        <v>370</v>
      </c>
      <c r="K5516" s="12"/>
      <c r="L5516" s="12">
        <f t="array" ref="L5516">IFERROR(LOOKUP(2^15,SEARCH({"40A","63A","80A","100A","125A","160A","200A","250A","400A","630A","800A","1000A","1250A","1600A","2000A","2500A","3200A","4000A","5000A","6300A"},UPPER(D5516)),{40,63,80,100,125,160,200,250,400,630,800,1000,1250,1600,2000,2500,3200,4000,5000,6300}),0)</f>
        <v>2500</v>
      </c>
      <c r="M5516" s="9" t="str">
        <f t="shared" si="431"/>
        <v>Elbow Edge</v>
      </c>
      <c r="N5516" s="9" t="str">
        <f t="shared" si="432"/>
        <v>CU</v>
      </c>
      <c r="O5516" s="13" t="str">
        <f t="shared" si="433"/>
        <v>Tin</v>
      </c>
      <c r="P5516" s="9" t="str">
        <f t="shared" si="434"/>
        <v>PET</v>
      </c>
      <c r="Q5516" s="9" t="str">
        <f t="shared" si="435"/>
        <v>5</v>
      </c>
      <c r="R55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16" s="14" t="str">
        <f>IF(ProjectsDB[[#This Row],[Item Type]]="Straight Plug-In",_xlfn.TEXTJOIN("-",TRUE,M5516&amp;"-"&amp;_xlfn.LET(_xlpm.txt,ProjectsDB[[#This Row],[Assembly]],_xlpm.pos,FIND("SP",_xlpm.txt),_xlpm.pre,LEFT(_xlpm.txt,_xlpm.pos-1),IF(RIGHT(_xlpm.pre,3)="123","3PL",IF(RIGHT(_xlpm.pre,2)="12","2PL",IF(RIGHT(_xlpm.pre,1)="1","1PL","3PL")))),N5516,O5516,P5516,Q5516&amp;"W",R5516),_xlfn.TEXTJOIN("-",TRUE,M5516,N5516,O5516,P5516,Q5516&amp;"W",R5516))</f>
        <v>Elbow Edge-CU-Tin-PET-5W-1</v>
      </c>
      <c r="T5516" s="14" t="str">
        <f>IF(COUNTIF(Cycletime[Element Desc.],ProjectsDB[[#This Row],[Element Desc.]])&gt;0,"Found","Not Found")</f>
        <v>Found</v>
      </c>
    </row>
    <row r="5517" spans="2:20" x14ac:dyDescent="0.25">
      <c r="B5517" s="8" t="s">
        <v>11076</v>
      </c>
      <c r="C5517" s="9" t="s">
        <v>11046</v>
      </c>
      <c r="D5517" s="9" t="s">
        <v>11047</v>
      </c>
      <c r="E5517" s="10">
        <v>2</v>
      </c>
      <c r="F5517" s="9" t="s">
        <v>11022</v>
      </c>
      <c r="G5517" s="9" t="s">
        <v>1426</v>
      </c>
      <c r="H5517" s="11" t="s">
        <v>10941</v>
      </c>
      <c r="I5517" s="12">
        <v>2000</v>
      </c>
      <c r="J5517" s="12"/>
      <c r="K5517" s="12"/>
      <c r="L5517" s="12">
        <f t="array" ref="L5517">IFERROR(LOOKUP(2^15,SEARCH({"40A","63A","80A","100A","125A","160A","200A","250A","400A","630A","800A","1000A","1250A","1600A","2000A","2500A","3200A","4000A","5000A","6300A"},UPPER(D5517)),{40,63,80,100,125,160,200,250,400,630,800,1000,1250,1600,2000,2500,3200,4000,5000,6300}),0)</f>
        <v>2500</v>
      </c>
      <c r="M5517" s="9" t="str">
        <f t="shared" si="431"/>
        <v>Straight Feeder</v>
      </c>
      <c r="N5517" s="9" t="str">
        <f t="shared" si="432"/>
        <v>CU</v>
      </c>
      <c r="O5517" s="13" t="str">
        <f t="shared" si="433"/>
        <v>Tin</v>
      </c>
      <c r="P5517" s="9" t="str">
        <f t="shared" si="434"/>
        <v>PET</v>
      </c>
      <c r="Q5517" s="9" t="str">
        <f t="shared" si="435"/>
        <v>5</v>
      </c>
      <c r="R55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17" s="14" t="str">
        <f>IF(ProjectsDB[[#This Row],[Item Type]]="Straight Plug-In",_xlfn.TEXTJOIN("-",TRUE,M5517&amp;"-"&amp;_xlfn.LET(_xlpm.txt,ProjectsDB[[#This Row],[Assembly]],_xlpm.pos,FIND("SP",_xlpm.txt),_xlpm.pre,LEFT(_xlpm.txt,_xlpm.pos-1),IF(RIGHT(_xlpm.pre,3)="123","3PL",IF(RIGHT(_xlpm.pre,2)="12","2PL",IF(RIGHT(_xlpm.pre,1)="1","1PL","3PL")))),N5517,O5517,P5517,Q5517&amp;"W",R5517),_xlfn.TEXTJOIN("-",TRUE,M5517,N5517,O5517,P5517,Q5517&amp;"W",R5517))</f>
        <v>Straight Feeder-CU-Tin-PET-5W-1</v>
      </c>
      <c r="T5517" s="14" t="str">
        <f>IF(COUNTIF(Cycletime[Element Desc.],ProjectsDB[[#This Row],[Element Desc.]])&gt;0,"Found","Not Found")</f>
        <v>Found</v>
      </c>
    </row>
    <row r="5518" spans="2:20" x14ac:dyDescent="0.25">
      <c r="B5518" s="8" t="s">
        <v>11077</v>
      </c>
      <c r="C5518" s="9" t="s">
        <v>10728</v>
      </c>
      <c r="D5518" s="9" t="s">
        <v>10729</v>
      </c>
      <c r="E5518" s="10">
        <v>13</v>
      </c>
      <c r="F5518" s="9" t="s">
        <v>11022</v>
      </c>
      <c r="G5518" s="9" t="s">
        <v>1426</v>
      </c>
      <c r="H5518" s="11" t="s">
        <v>10941</v>
      </c>
      <c r="I5518" s="12"/>
      <c r="J5518" s="12"/>
      <c r="K5518" s="12"/>
      <c r="L5518" s="12">
        <f t="array" ref="L5518">IFERROR(LOOKUP(2^15,SEARCH({"40A","63A","80A","100A","125A","160A","200A","250A","400A","630A","800A","1000A","1250A","1600A","2000A","2500A","3200A","4000A","5000A","6300A"},UPPER(D5518)),{40,63,80,100,125,160,200,250,400,630,800,1000,1250,1600,2000,2500,3200,4000,5000,6300}),0)</f>
        <v>2500</v>
      </c>
      <c r="M5518" s="9" t="str">
        <f t="shared" si="431"/>
        <v>Joint Pack</v>
      </c>
      <c r="N5518" s="9" t="str">
        <f t="shared" si="432"/>
        <v>CU</v>
      </c>
      <c r="O5518" s="13" t="str">
        <f t="shared" si="433"/>
        <v>Tin</v>
      </c>
      <c r="P5518" s="9" t="str">
        <f t="shared" si="434"/>
        <v>None</v>
      </c>
      <c r="Q5518" s="9" t="str">
        <f t="shared" si="435"/>
        <v>5</v>
      </c>
      <c r="R55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18" s="14" t="str">
        <f>IF(ProjectsDB[[#This Row],[Item Type]]="Straight Plug-In",_xlfn.TEXTJOIN("-",TRUE,M5518&amp;"-"&amp;_xlfn.LET(_xlpm.txt,ProjectsDB[[#This Row],[Assembly]],_xlpm.pos,FIND("SP",_xlpm.txt),_xlpm.pre,LEFT(_xlpm.txt,_xlpm.pos-1),IF(RIGHT(_xlpm.pre,3)="123","3PL",IF(RIGHT(_xlpm.pre,2)="12","2PL",IF(RIGHT(_xlpm.pre,1)="1","1PL","3PL")))),N5518,O5518,P5518,Q5518&amp;"W",R5518),_xlfn.TEXTJOIN("-",TRUE,M5518,N5518,O5518,P5518,Q5518&amp;"W",R5518))</f>
        <v>Joint Pack-CU-Tin-None-5W-1</v>
      </c>
      <c r="T5518" s="14" t="str">
        <f>IF(COUNTIF(Cycletime[Element Desc.],ProjectsDB[[#This Row],[Element Desc.]])&gt;0,"Found","Not Found")</f>
        <v>Found</v>
      </c>
    </row>
    <row r="5519" spans="2:20" x14ac:dyDescent="0.25">
      <c r="B5519" s="8" t="s">
        <v>11078</v>
      </c>
      <c r="C5519" s="9" t="s">
        <v>10746</v>
      </c>
      <c r="D5519" s="9" t="s">
        <v>10747</v>
      </c>
      <c r="E5519" s="10">
        <v>14</v>
      </c>
      <c r="F5519" s="9" t="s">
        <v>11022</v>
      </c>
      <c r="G5519" s="9" t="s">
        <v>1426</v>
      </c>
      <c r="H5519" s="11" t="s">
        <v>10941</v>
      </c>
      <c r="I5519" s="12"/>
      <c r="J5519" s="12"/>
      <c r="K5519" s="12"/>
      <c r="L5519" s="12">
        <f t="array" ref="L5519">IFERROR(LOOKUP(2^15,SEARCH({"40A","63A","80A","100A","125A","160A","200A","250A","400A","630A","800A","1000A","1250A","1600A","2000A","2500A","3200A","4000A","5000A","6300A"},UPPER(D5519)),{40,63,80,100,125,160,200,250,400,630,800,1000,1250,1600,2000,2500,3200,4000,5000,6300}),0)</f>
        <v>2500</v>
      </c>
      <c r="M5519" s="9" t="str">
        <f t="shared" si="431"/>
        <v>Joint Pack</v>
      </c>
      <c r="N5519" s="9" t="str">
        <f t="shared" si="432"/>
        <v>CU</v>
      </c>
      <c r="O5519" s="13" t="str">
        <f t="shared" si="433"/>
        <v>Tin</v>
      </c>
      <c r="P5519" s="9" t="str">
        <f t="shared" si="434"/>
        <v>None</v>
      </c>
      <c r="Q5519" s="9" t="str">
        <f t="shared" si="435"/>
        <v>5</v>
      </c>
      <c r="R55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19" s="14" t="str">
        <f>IF(ProjectsDB[[#This Row],[Item Type]]="Straight Plug-In",_xlfn.TEXTJOIN("-",TRUE,M5519&amp;"-"&amp;_xlfn.LET(_xlpm.txt,ProjectsDB[[#This Row],[Assembly]],_xlpm.pos,FIND("SP",_xlpm.txt),_xlpm.pre,LEFT(_xlpm.txt,_xlpm.pos-1),IF(RIGHT(_xlpm.pre,3)="123","3PL",IF(RIGHT(_xlpm.pre,2)="12","2PL",IF(RIGHT(_xlpm.pre,1)="1","1PL","3PL")))),N5519,O5519,P5519,Q5519&amp;"W",R5519),_xlfn.TEXTJOIN("-",TRUE,M5519,N5519,O5519,P5519,Q5519&amp;"W",R5519))</f>
        <v>Joint Pack-CU-Tin-None-5W-1</v>
      </c>
      <c r="T5519" s="14" t="str">
        <f>IF(COUNTIF(Cycletime[Element Desc.],ProjectsDB[[#This Row],[Element Desc.]])&gt;0,"Found","Not Found")</f>
        <v>Found</v>
      </c>
    </row>
    <row r="5520" spans="2:20" x14ac:dyDescent="0.25">
      <c r="B5520" s="8" t="s">
        <v>11079</v>
      </c>
      <c r="C5520" s="9" t="s">
        <v>10734</v>
      </c>
      <c r="D5520" s="9" t="s">
        <v>10735</v>
      </c>
      <c r="E5520" s="10">
        <v>1</v>
      </c>
      <c r="F5520" s="9" t="s">
        <v>11022</v>
      </c>
      <c r="G5520" s="9" t="s">
        <v>1426</v>
      </c>
      <c r="H5520" s="11" t="s">
        <v>10941</v>
      </c>
      <c r="I5520" s="12">
        <v>425</v>
      </c>
      <c r="J5520" s="12"/>
      <c r="K5520" s="12"/>
      <c r="L5520" s="12">
        <f t="array" ref="L5520">IFERROR(LOOKUP(2^15,SEARCH({"40A","63A","80A","100A","125A","160A","200A","250A","400A","630A","800A","1000A","1250A","1600A","2000A","2500A","3200A","4000A","5000A","6300A"},UPPER(D5520)),{40,63,80,100,125,160,200,250,400,630,800,1000,1250,1600,2000,2500,3200,4000,5000,6300}),0)</f>
        <v>2500</v>
      </c>
      <c r="M5520" s="9" t="str">
        <f t="shared" si="431"/>
        <v>Flange Straight</v>
      </c>
      <c r="N5520" s="9" t="str">
        <f t="shared" si="432"/>
        <v>CU</v>
      </c>
      <c r="O5520" s="13" t="str">
        <f t="shared" si="433"/>
        <v>Tin</v>
      </c>
      <c r="P5520" s="9" t="str">
        <f t="shared" si="434"/>
        <v>PET</v>
      </c>
      <c r="Q5520" s="9" t="str">
        <f t="shared" si="435"/>
        <v>5</v>
      </c>
      <c r="R55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20" s="14" t="str">
        <f>IF(ProjectsDB[[#This Row],[Item Type]]="Straight Plug-In",_xlfn.TEXTJOIN("-",TRUE,M5520&amp;"-"&amp;_xlfn.LET(_xlpm.txt,ProjectsDB[[#This Row],[Assembly]],_xlpm.pos,FIND("SP",_xlpm.txt),_xlpm.pre,LEFT(_xlpm.txt,_xlpm.pos-1),IF(RIGHT(_xlpm.pre,3)="123","3PL",IF(RIGHT(_xlpm.pre,2)="12","2PL",IF(RIGHT(_xlpm.pre,1)="1","1PL","3PL")))),N5520,O5520,P5520,Q5520&amp;"W",R5520),_xlfn.TEXTJOIN("-",TRUE,M5520,N5520,O5520,P5520,Q5520&amp;"W",R5520))</f>
        <v>Flange Straight-CU-Tin-PET-5W-1</v>
      </c>
      <c r="T5520" s="14" t="str">
        <f>IF(COUNTIF(Cycletime[Element Desc.],ProjectsDB[[#This Row],[Element Desc.]])&gt;0,"Found","Not Found")</f>
        <v>Found</v>
      </c>
    </row>
    <row r="5521" spans="2:20" x14ac:dyDescent="0.25">
      <c r="B5521" s="8" t="s">
        <v>11080</v>
      </c>
      <c r="C5521" s="9" t="s">
        <v>10737</v>
      </c>
      <c r="D5521" s="9" t="s">
        <v>10738</v>
      </c>
      <c r="E5521" s="10">
        <v>2</v>
      </c>
      <c r="F5521" s="9" t="s">
        <v>11022</v>
      </c>
      <c r="G5521" s="9" t="s">
        <v>1426</v>
      </c>
      <c r="H5521" s="11" t="s">
        <v>10941</v>
      </c>
      <c r="I5521" s="12">
        <v>2000</v>
      </c>
      <c r="J5521" s="12"/>
      <c r="K5521" s="12"/>
      <c r="L5521" s="12">
        <f t="array" ref="L5521">IFERROR(LOOKUP(2^15,SEARCH({"40A","63A","80A","100A","125A","160A","200A","250A","400A","630A","800A","1000A","1250A","1600A","2000A","2500A","3200A","4000A","5000A","6300A"},UPPER(D5521)),{40,63,80,100,125,160,200,250,400,630,800,1000,1250,1600,2000,2500,3200,4000,5000,6300}),0)</f>
        <v>2500</v>
      </c>
      <c r="M5521" s="9" t="str">
        <f t="shared" si="431"/>
        <v>Straight Feeder</v>
      </c>
      <c r="N5521" s="9" t="str">
        <f t="shared" si="432"/>
        <v>CU</v>
      </c>
      <c r="O5521" s="13" t="str">
        <f t="shared" si="433"/>
        <v>Tin</v>
      </c>
      <c r="P5521" s="9" t="str">
        <f t="shared" si="434"/>
        <v>PET</v>
      </c>
      <c r="Q5521" s="9" t="str">
        <f t="shared" si="435"/>
        <v>5</v>
      </c>
      <c r="R55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21" s="14" t="str">
        <f>IF(ProjectsDB[[#This Row],[Item Type]]="Straight Plug-In",_xlfn.TEXTJOIN("-",TRUE,M5521&amp;"-"&amp;_xlfn.LET(_xlpm.txt,ProjectsDB[[#This Row],[Assembly]],_xlpm.pos,FIND("SP",_xlpm.txt),_xlpm.pre,LEFT(_xlpm.txt,_xlpm.pos-1),IF(RIGHT(_xlpm.pre,3)="123","3PL",IF(RIGHT(_xlpm.pre,2)="12","2PL",IF(RIGHT(_xlpm.pre,1)="1","1PL","3PL")))),N5521,O5521,P5521,Q5521&amp;"W",R5521),_xlfn.TEXTJOIN("-",TRUE,M5521,N5521,O5521,P5521,Q5521&amp;"W",R5521))</f>
        <v>Straight Feeder-CU-Tin-PET-5W-1</v>
      </c>
      <c r="T5521" s="14" t="str">
        <f>IF(COUNTIF(Cycletime[Element Desc.],ProjectsDB[[#This Row],[Element Desc.]])&gt;0,"Found","Not Found")</f>
        <v>Found</v>
      </c>
    </row>
    <row r="5522" spans="2:20" x14ac:dyDescent="0.25">
      <c r="B5522" s="8" t="s">
        <v>11081</v>
      </c>
      <c r="C5522" s="9" t="s">
        <v>10740</v>
      </c>
      <c r="D5522" s="9" t="s">
        <v>10741</v>
      </c>
      <c r="E5522" s="10">
        <v>9</v>
      </c>
      <c r="F5522" s="9" t="s">
        <v>11022</v>
      </c>
      <c r="G5522" s="9" t="s">
        <v>1426</v>
      </c>
      <c r="H5522" s="11" t="s">
        <v>10941</v>
      </c>
      <c r="I5522" s="12">
        <v>3000</v>
      </c>
      <c r="J5522" s="12"/>
      <c r="K5522" s="12"/>
      <c r="L5522" s="12">
        <f t="array" ref="L5522">IFERROR(LOOKUP(2^15,SEARCH({"40A","63A","80A","100A","125A","160A","200A","250A","400A","630A","800A","1000A","1250A","1600A","2000A","2500A","3200A","4000A","5000A","6300A"},UPPER(D5522)),{40,63,80,100,125,160,200,250,400,630,800,1000,1250,1600,2000,2500,3200,4000,5000,6300}),0)</f>
        <v>2500</v>
      </c>
      <c r="M5522" s="9" t="str">
        <f t="shared" si="431"/>
        <v>Straight Feeder</v>
      </c>
      <c r="N5522" s="9" t="str">
        <f t="shared" si="432"/>
        <v>CU</v>
      </c>
      <c r="O5522" s="13" t="str">
        <f t="shared" si="433"/>
        <v>Tin</v>
      </c>
      <c r="P5522" s="9" t="str">
        <f t="shared" si="434"/>
        <v>PET</v>
      </c>
      <c r="Q5522" s="9" t="str">
        <f t="shared" si="435"/>
        <v>5</v>
      </c>
      <c r="R55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22" s="14" t="str">
        <f>IF(ProjectsDB[[#This Row],[Item Type]]="Straight Plug-In",_xlfn.TEXTJOIN("-",TRUE,M5522&amp;"-"&amp;_xlfn.LET(_xlpm.txt,ProjectsDB[[#This Row],[Assembly]],_xlpm.pos,FIND("SP",_xlpm.txt),_xlpm.pre,LEFT(_xlpm.txt,_xlpm.pos-1),IF(RIGHT(_xlpm.pre,3)="123","3PL",IF(RIGHT(_xlpm.pre,2)="12","2PL",IF(RIGHT(_xlpm.pre,1)="1","1PL","3PL")))),N5522,O5522,P5522,Q5522&amp;"W",R5522),_xlfn.TEXTJOIN("-",TRUE,M5522,N5522,O5522,P5522,Q5522&amp;"W",R5522))</f>
        <v>Straight Feeder-CU-Tin-PET-5W-1</v>
      </c>
      <c r="T5522" s="14" t="str">
        <f>IF(COUNTIF(Cycletime[Element Desc.],ProjectsDB[[#This Row],[Element Desc.]])&gt;0,"Found","Not Found")</f>
        <v>Found</v>
      </c>
    </row>
    <row r="5523" spans="2:20" x14ac:dyDescent="0.25">
      <c r="B5523" s="8" t="s">
        <v>11082</v>
      </c>
      <c r="C5523" s="9" t="s">
        <v>11051</v>
      </c>
      <c r="D5523" s="9" t="s">
        <v>11052</v>
      </c>
      <c r="E5523" s="10">
        <v>1</v>
      </c>
      <c r="F5523" s="9" t="s">
        <v>11022</v>
      </c>
      <c r="G5523" s="9" t="s">
        <v>1426</v>
      </c>
      <c r="H5523" s="11" t="s">
        <v>10941</v>
      </c>
      <c r="I5523" s="12">
        <v>370</v>
      </c>
      <c r="J5523" s="12">
        <v>370</v>
      </c>
      <c r="K5523" s="12"/>
      <c r="L5523" s="12">
        <f t="array" ref="L5523">IFERROR(LOOKUP(2^15,SEARCH({"40A","63A","80A","100A","125A","160A","200A","250A","400A","630A","800A","1000A","1250A","1600A","2000A","2500A","3200A","4000A","5000A","6300A"},UPPER(D5523)),{40,63,80,100,125,160,200,250,400,630,800,1000,1250,1600,2000,2500,3200,4000,5000,6300}),0)</f>
        <v>2500</v>
      </c>
      <c r="M5523" s="9" t="str">
        <f t="shared" si="431"/>
        <v>Elbow Edge</v>
      </c>
      <c r="N5523" s="9" t="str">
        <f t="shared" si="432"/>
        <v>CU</v>
      </c>
      <c r="O5523" s="13" t="str">
        <f t="shared" si="433"/>
        <v>Tin</v>
      </c>
      <c r="P5523" s="9" t="str">
        <f t="shared" si="434"/>
        <v>PET</v>
      </c>
      <c r="Q5523" s="9" t="str">
        <f t="shared" si="435"/>
        <v>5</v>
      </c>
      <c r="R55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23" s="14" t="str">
        <f>IF(ProjectsDB[[#This Row],[Item Type]]="Straight Plug-In",_xlfn.TEXTJOIN("-",TRUE,M5523&amp;"-"&amp;_xlfn.LET(_xlpm.txt,ProjectsDB[[#This Row],[Assembly]],_xlpm.pos,FIND("SP",_xlpm.txt),_xlpm.pre,LEFT(_xlpm.txt,_xlpm.pos-1),IF(RIGHT(_xlpm.pre,3)="123","3PL",IF(RIGHT(_xlpm.pre,2)="12","2PL",IF(RIGHT(_xlpm.pre,1)="1","1PL","3PL")))),N5523,O5523,P5523,Q5523&amp;"W",R5523),_xlfn.TEXTJOIN("-",TRUE,M5523,N5523,O5523,P5523,Q5523&amp;"W",R5523))</f>
        <v>Elbow Edge-CU-Tin-PET-5W-1</v>
      </c>
      <c r="T5523" s="14" t="str">
        <f>IF(COUNTIF(Cycletime[Element Desc.],ProjectsDB[[#This Row],[Element Desc.]])&gt;0,"Found","Not Found")</f>
        <v>Found</v>
      </c>
    </row>
    <row r="5524" spans="2:20" x14ac:dyDescent="0.25">
      <c r="B5524" s="8" t="s">
        <v>11083</v>
      </c>
      <c r="C5524" s="9" t="s">
        <v>10781</v>
      </c>
      <c r="D5524" s="9" t="s">
        <v>10782</v>
      </c>
      <c r="E5524" s="10">
        <v>2</v>
      </c>
      <c r="F5524" s="9" t="s">
        <v>11022</v>
      </c>
      <c r="G5524" s="9" t="s">
        <v>1426</v>
      </c>
      <c r="H5524" s="11" t="s">
        <v>10941</v>
      </c>
      <c r="I5524" s="12">
        <v>2500</v>
      </c>
      <c r="J5524" s="12"/>
      <c r="K5524" s="12"/>
      <c r="L5524" s="12">
        <f t="array" ref="L5524">IFERROR(LOOKUP(2^15,SEARCH({"40A","63A","80A","100A","125A","160A","200A","250A","400A","630A","800A","1000A","1250A","1600A","2000A","2500A","3200A","4000A","5000A","6300A"},UPPER(D5524)),{40,63,80,100,125,160,200,250,400,630,800,1000,1250,1600,2000,2500,3200,4000,5000,6300}),0)</f>
        <v>2500</v>
      </c>
      <c r="M5524" s="9" t="str">
        <f t="shared" si="431"/>
        <v>Straight Feeder</v>
      </c>
      <c r="N5524" s="9" t="str">
        <f t="shared" si="432"/>
        <v>CU</v>
      </c>
      <c r="O5524" s="13" t="str">
        <f t="shared" si="433"/>
        <v>Tin</v>
      </c>
      <c r="P5524" s="9" t="str">
        <f t="shared" si="434"/>
        <v>PET</v>
      </c>
      <c r="Q5524" s="9" t="str">
        <f t="shared" si="435"/>
        <v>5</v>
      </c>
      <c r="R55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24" s="14" t="str">
        <f>IF(ProjectsDB[[#This Row],[Item Type]]="Straight Plug-In",_xlfn.TEXTJOIN("-",TRUE,M5524&amp;"-"&amp;_xlfn.LET(_xlpm.txt,ProjectsDB[[#This Row],[Assembly]],_xlpm.pos,FIND("SP",_xlpm.txt),_xlpm.pre,LEFT(_xlpm.txt,_xlpm.pos-1),IF(RIGHT(_xlpm.pre,3)="123","3PL",IF(RIGHT(_xlpm.pre,2)="12","2PL",IF(RIGHT(_xlpm.pre,1)="1","1PL","3PL")))),N5524,O5524,P5524,Q5524&amp;"W",R5524),_xlfn.TEXTJOIN("-",TRUE,M5524,N5524,O5524,P5524,Q5524&amp;"W",R5524))</f>
        <v>Straight Feeder-CU-Tin-PET-5W-1</v>
      </c>
      <c r="T5524" s="14" t="str">
        <f>IF(COUNTIF(Cycletime[Element Desc.],ProjectsDB[[#This Row],[Element Desc.]])&gt;0,"Found","Not Found")</f>
        <v>Found</v>
      </c>
    </row>
    <row r="5525" spans="2:20" x14ac:dyDescent="0.25">
      <c r="B5525" s="8" t="s">
        <v>11084</v>
      </c>
      <c r="C5525" s="9" t="s">
        <v>11085</v>
      </c>
      <c r="D5525" s="9" t="s">
        <v>11086</v>
      </c>
      <c r="E5525" s="10">
        <v>1</v>
      </c>
      <c r="F5525" s="9" t="s">
        <v>11022</v>
      </c>
      <c r="G5525" s="9" t="s">
        <v>1426</v>
      </c>
      <c r="H5525" s="11" t="s">
        <v>10941</v>
      </c>
      <c r="I5525" s="12">
        <v>370</v>
      </c>
      <c r="J5525" s="12">
        <v>370</v>
      </c>
      <c r="K5525" s="12"/>
      <c r="L5525" s="12">
        <f t="array" ref="L5525">IFERROR(LOOKUP(2^15,SEARCH({"40A","63A","80A","100A","125A","160A","200A","250A","400A","630A","800A","1000A","1250A","1600A","2000A","2500A","3200A","4000A","5000A","6300A"},UPPER(D5525)),{40,63,80,100,125,160,200,250,400,630,800,1000,1250,1600,2000,2500,3200,4000,5000,6300}),0)</f>
        <v>2500</v>
      </c>
      <c r="M5525" s="9" t="str">
        <f t="shared" si="431"/>
        <v>Elbow Edge</v>
      </c>
      <c r="N5525" s="9" t="str">
        <f t="shared" si="432"/>
        <v>CU</v>
      </c>
      <c r="O5525" s="13" t="str">
        <f t="shared" si="433"/>
        <v>Tin</v>
      </c>
      <c r="P5525" s="9" t="str">
        <f t="shared" si="434"/>
        <v>PET</v>
      </c>
      <c r="Q5525" s="9" t="str">
        <f t="shared" si="435"/>
        <v>5</v>
      </c>
      <c r="R55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25" s="14" t="str">
        <f>IF(ProjectsDB[[#This Row],[Item Type]]="Straight Plug-In",_xlfn.TEXTJOIN("-",TRUE,M5525&amp;"-"&amp;_xlfn.LET(_xlpm.txt,ProjectsDB[[#This Row],[Assembly]],_xlpm.pos,FIND("SP",_xlpm.txt),_xlpm.pre,LEFT(_xlpm.txt,_xlpm.pos-1),IF(RIGHT(_xlpm.pre,3)="123","3PL",IF(RIGHT(_xlpm.pre,2)="12","2PL",IF(RIGHT(_xlpm.pre,1)="1","1PL","3PL")))),N5525,O5525,P5525,Q5525&amp;"W",R5525),_xlfn.TEXTJOIN("-",TRUE,M5525,N5525,O5525,P5525,Q5525&amp;"W",R5525))</f>
        <v>Elbow Edge-CU-Tin-PET-5W-1</v>
      </c>
      <c r="T5525" s="14" t="str">
        <f>IF(COUNTIF(Cycletime[Element Desc.],ProjectsDB[[#This Row],[Element Desc.]])&gt;0,"Found","Not Found")</f>
        <v>Found</v>
      </c>
    </row>
    <row r="5526" spans="2:20" x14ac:dyDescent="0.25">
      <c r="B5526" s="8" t="s">
        <v>11087</v>
      </c>
      <c r="C5526" s="9" t="s">
        <v>10749</v>
      </c>
      <c r="D5526" s="9" t="s">
        <v>10750</v>
      </c>
      <c r="E5526" s="10">
        <v>1</v>
      </c>
      <c r="F5526" s="9" t="s">
        <v>11022</v>
      </c>
      <c r="G5526" s="9" t="s">
        <v>1426</v>
      </c>
      <c r="H5526" s="11" t="s">
        <v>10941</v>
      </c>
      <c r="I5526" s="12">
        <v>425</v>
      </c>
      <c r="J5526" s="12"/>
      <c r="K5526" s="12"/>
      <c r="L5526" s="12">
        <f t="array" ref="L5526">IFERROR(LOOKUP(2^15,SEARCH({"40A","63A","80A","100A","125A","160A","200A","250A","400A","630A","800A","1000A","1250A","1600A","2000A","2500A","3200A","4000A","5000A","6300A"},UPPER(D5526)),{40,63,80,100,125,160,200,250,400,630,800,1000,1250,1600,2000,2500,3200,4000,5000,6300}),0)</f>
        <v>2500</v>
      </c>
      <c r="M5526" s="9" t="str">
        <f t="shared" si="431"/>
        <v>Flange Straight</v>
      </c>
      <c r="N5526" s="9" t="str">
        <f t="shared" si="432"/>
        <v>CU</v>
      </c>
      <c r="O5526" s="13" t="str">
        <f t="shared" si="433"/>
        <v>Tin</v>
      </c>
      <c r="P5526" s="9" t="str">
        <f t="shared" si="434"/>
        <v>PET</v>
      </c>
      <c r="Q5526" s="9" t="str">
        <f t="shared" si="435"/>
        <v>5</v>
      </c>
      <c r="R55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26" s="14" t="str">
        <f>IF(ProjectsDB[[#This Row],[Item Type]]="Straight Plug-In",_xlfn.TEXTJOIN("-",TRUE,M5526&amp;"-"&amp;_xlfn.LET(_xlpm.txt,ProjectsDB[[#This Row],[Assembly]],_xlpm.pos,FIND("SP",_xlpm.txt),_xlpm.pre,LEFT(_xlpm.txt,_xlpm.pos-1),IF(RIGHT(_xlpm.pre,3)="123","3PL",IF(RIGHT(_xlpm.pre,2)="12","2PL",IF(RIGHT(_xlpm.pre,1)="1","1PL","3PL")))),N5526,O5526,P5526,Q5526&amp;"W",R5526),_xlfn.TEXTJOIN("-",TRUE,M5526,N5526,O5526,P5526,Q5526&amp;"W",R5526))</f>
        <v>Flange Straight-CU-Tin-PET-5W-1</v>
      </c>
      <c r="T5526" s="14" t="str">
        <f>IF(COUNTIF(Cycletime[Element Desc.],ProjectsDB[[#This Row],[Element Desc.]])&gt;0,"Found","Not Found")</f>
        <v>Found</v>
      </c>
    </row>
    <row r="5527" spans="2:20" x14ac:dyDescent="0.25">
      <c r="B5527" s="8" t="s">
        <v>11088</v>
      </c>
      <c r="C5527" s="9" t="s">
        <v>10758</v>
      </c>
      <c r="D5527" s="9" t="s">
        <v>10759</v>
      </c>
      <c r="E5527" s="10">
        <v>7</v>
      </c>
      <c r="F5527" s="9" t="s">
        <v>11022</v>
      </c>
      <c r="G5527" s="9" t="s">
        <v>1426</v>
      </c>
      <c r="H5527" s="11" t="s">
        <v>10941</v>
      </c>
      <c r="I5527" s="12">
        <v>3000</v>
      </c>
      <c r="J5527" s="12"/>
      <c r="K5527" s="12"/>
      <c r="L5527" s="12">
        <f t="array" ref="L5527">IFERROR(LOOKUP(2^15,SEARCH({"40A","63A","80A","100A","125A","160A","200A","250A","400A","630A","800A","1000A","1250A","1600A","2000A","2500A","3200A","4000A","5000A","6300A"},UPPER(D5527)),{40,63,80,100,125,160,200,250,400,630,800,1000,1250,1600,2000,2500,3200,4000,5000,6300}),0)</f>
        <v>2500</v>
      </c>
      <c r="M5527" s="9" t="str">
        <f t="shared" si="431"/>
        <v>Straight Feeder</v>
      </c>
      <c r="N5527" s="9" t="str">
        <f t="shared" si="432"/>
        <v>CU</v>
      </c>
      <c r="O5527" s="13" t="str">
        <f t="shared" si="433"/>
        <v>Tin</v>
      </c>
      <c r="P5527" s="9" t="str">
        <f t="shared" si="434"/>
        <v>PET</v>
      </c>
      <c r="Q5527" s="9" t="str">
        <f t="shared" si="435"/>
        <v>5</v>
      </c>
      <c r="R55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27" s="14" t="str">
        <f>IF(ProjectsDB[[#This Row],[Item Type]]="Straight Plug-In",_xlfn.TEXTJOIN("-",TRUE,M5527&amp;"-"&amp;_xlfn.LET(_xlpm.txt,ProjectsDB[[#This Row],[Assembly]],_xlpm.pos,FIND("SP",_xlpm.txt),_xlpm.pre,LEFT(_xlpm.txt,_xlpm.pos-1),IF(RIGHT(_xlpm.pre,3)="123","3PL",IF(RIGHT(_xlpm.pre,2)="12","2PL",IF(RIGHT(_xlpm.pre,1)="1","1PL","3PL")))),N5527,O5527,P5527,Q5527&amp;"W",R5527),_xlfn.TEXTJOIN("-",TRUE,M5527,N5527,O5527,P5527,Q5527&amp;"W",R5527))</f>
        <v>Straight Feeder-CU-Tin-PET-5W-1</v>
      </c>
      <c r="T5527" s="14" t="str">
        <f>IF(COUNTIF(Cycletime[Element Desc.],ProjectsDB[[#This Row],[Element Desc.]])&gt;0,"Found","Not Found")</f>
        <v>Found</v>
      </c>
    </row>
    <row r="5528" spans="2:20" x14ac:dyDescent="0.25">
      <c r="B5528" s="8" t="s">
        <v>11089</v>
      </c>
      <c r="C5528" s="9" t="s">
        <v>10755</v>
      </c>
      <c r="D5528" s="9" t="s">
        <v>10756</v>
      </c>
      <c r="E5528" s="10">
        <v>2</v>
      </c>
      <c r="F5528" s="9" t="s">
        <v>11022</v>
      </c>
      <c r="G5528" s="9" t="s">
        <v>1426</v>
      </c>
      <c r="H5528" s="11" t="s">
        <v>10941</v>
      </c>
      <c r="I5528" s="12">
        <v>2500</v>
      </c>
      <c r="J5528" s="12"/>
      <c r="K5528" s="12"/>
      <c r="L5528" s="12">
        <f t="array" ref="L5528">IFERROR(LOOKUP(2^15,SEARCH({"40A","63A","80A","100A","125A","160A","200A","250A","400A","630A","800A","1000A","1250A","1600A","2000A","2500A","3200A","4000A","5000A","6300A"},UPPER(D5528)),{40,63,80,100,125,160,200,250,400,630,800,1000,1250,1600,2000,2500,3200,4000,5000,6300}),0)</f>
        <v>2500</v>
      </c>
      <c r="M5528" s="9" t="str">
        <f t="shared" si="431"/>
        <v>Straight Feeder</v>
      </c>
      <c r="N5528" s="9" t="str">
        <f t="shared" si="432"/>
        <v>CU</v>
      </c>
      <c r="O5528" s="13" t="str">
        <f t="shared" si="433"/>
        <v>Tin</v>
      </c>
      <c r="P5528" s="9" t="str">
        <f t="shared" si="434"/>
        <v>PET</v>
      </c>
      <c r="Q5528" s="9" t="str">
        <f t="shared" si="435"/>
        <v>5</v>
      </c>
      <c r="R55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28" s="14" t="str">
        <f>IF(ProjectsDB[[#This Row],[Item Type]]="Straight Plug-In",_xlfn.TEXTJOIN("-",TRUE,M5528&amp;"-"&amp;_xlfn.LET(_xlpm.txt,ProjectsDB[[#This Row],[Assembly]],_xlpm.pos,FIND("SP",_xlpm.txt),_xlpm.pre,LEFT(_xlpm.txt,_xlpm.pos-1),IF(RIGHT(_xlpm.pre,3)="123","3PL",IF(RIGHT(_xlpm.pre,2)="12","2PL",IF(RIGHT(_xlpm.pre,1)="1","1PL","3PL")))),N5528,O5528,P5528,Q5528&amp;"W",R5528),_xlfn.TEXTJOIN("-",TRUE,M5528,N5528,O5528,P5528,Q5528&amp;"W",R5528))</f>
        <v>Straight Feeder-CU-Tin-PET-5W-1</v>
      </c>
      <c r="T5528" s="14" t="str">
        <f>IF(COUNTIF(Cycletime[Element Desc.],ProjectsDB[[#This Row],[Element Desc.]])&gt;0,"Found","Not Found")</f>
        <v>Found</v>
      </c>
    </row>
    <row r="5529" spans="2:20" x14ac:dyDescent="0.25">
      <c r="B5529" s="8" t="s">
        <v>11090</v>
      </c>
      <c r="C5529" s="9" t="s">
        <v>11059</v>
      </c>
      <c r="D5529" s="9" t="s">
        <v>11060</v>
      </c>
      <c r="E5529" s="10">
        <v>2</v>
      </c>
      <c r="F5529" s="9" t="s">
        <v>11022</v>
      </c>
      <c r="G5529" s="9" t="s">
        <v>1426</v>
      </c>
      <c r="H5529" s="11" t="s">
        <v>10941</v>
      </c>
      <c r="I5529" s="12">
        <v>2000</v>
      </c>
      <c r="J5529" s="12"/>
      <c r="K5529" s="12"/>
      <c r="L5529" s="12">
        <f t="array" ref="L5529">IFERROR(LOOKUP(2^15,SEARCH({"40A","63A","80A","100A","125A","160A","200A","250A","400A","630A","800A","1000A","1250A","1600A","2000A","2500A","3200A","4000A","5000A","6300A"},UPPER(D5529)),{40,63,80,100,125,160,200,250,400,630,800,1000,1250,1600,2000,2500,3200,4000,5000,6300}),0)</f>
        <v>2500</v>
      </c>
      <c r="M5529" s="9" t="str">
        <f t="shared" si="431"/>
        <v>Straight Feeder</v>
      </c>
      <c r="N5529" s="9" t="str">
        <f t="shared" si="432"/>
        <v>CU</v>
      </c>
      <c r="O5529" s="13" t="str">
        <f t="shared" si="433"/>
        <v>Tin</v>
      </c>
      <c r="P5529" s="9" t="str">
        <f t="shared" si="434"/>
        <v>PET</v>
      </c>
      <c r="Q5529" s="9" t="str">
        <f t="shared" si="435"/>
        <v>5</v>
      </c>
      <c r="R55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29" s="14" t="str">
        <f>IF(ProjectsDB[[#This Row],[Item Type]]="Straight Plug-In",_xlfn.TEXTJOIN("-",TRUE,M5529&amp;"-"&amp;_xlfn.LET(_xlpm.txt,ProjectsDB[[#This Row],[Assembly]],_xlpm.pos,FIND("SP",_xlpm.txt),_xlpm.pre,LEFT(_xlpm.txt,_xlpm.pos-1),IF(RIGHT(_xlpm.pre,3)="123","3PL",IF(RIGHT(_xlpm.pre,2)="12","2PL",IF(RIGHT(_xlpm.pre,1)="1","1PL","3PL")))),N5529,O5529,P5529,Q5529&amp;"W",R5529),_xlfn.TEXTJOIN("-",TRUE,M5529,N5529,O5529,P5529,Q5529&amp;"W",R5529))</f>
        <v>Straight Feeder-CU-Tin-PET-5W-1</v>
      </c>
      <c r="T5529" s="14" t="str">
        <f>IF(COUNTIF(Cycletime[Element Desc.],ProjectsDB[[#This Row],[Element Desc.]])&gt;0,"Found","Not Found")</f>
        <v>Found</v>
      </c>
    </row>
    <row r="5530" spans="2:20" x14ac:dyDescent="0.25">
      <c r="B5530" s="20" t="s">
        <v>11091</v>
      </c>
      <c r="C5530" s="21" t="s">
        <v>10752</v>
      </c>
      <c r="D5530" s="21" t="s">
        <v>10753</v>
      </c>
      <c r="E5530" s="22">
        <v>12</v>
      </c>
      <c r="F5530" s="21" t="s">
        <v>11022</v>
      </c>
      <c r="G5530" s="21" t="s">
        <v>1426</v>
      </c>
      <c r="H5530" s="24" t="s">
        <v>10941</v>
      </c>
      <c r="I5530" s="25"/>
      <c r="J5530" s="25"/>
      <c r="K5530" s="25"/>
      <c r="L5530" s="12">
        <f t="array" ref="L5530">IFERROR(LOOKUP(2^15,SEARCH({"40A","63A","80A","100A","125A","160A","200A","250A","400A","630A","800A","1000A","1250A","1600A","2000A","2500A","3200A","4000A","5000A","6300A"},UPPER(D5530)),{40,63,80,100,125,160,200,250,400,630,800,1000,1250,1600,2000,2500,3200,4000,5000,6300}),0)</f>
        <v>2500</v>
      </c>
      <c r="M5530" s="9" t="str">
        <f t="shared" si="431"/>
        <v>Joint Pack</v>
      </c>
      <c r="N5530" s="9" t="str">
        <f t="shared" si="432"/>
        <v>CU</v>
      </c>
      <c r="O5530" s="13" t="str">
        <f t="shared" si="433"/>
        <v>Tin</v>
      </c>
      <c r="P5530" s="9" t="str">
        <f t="shared" si="434"/>
        <v>None</v>
      </c>
      <c r="Q5530" s="9" t="str">
        <f t="shared" si="435"/>
        <v>5</v>
      </c>
      <c r="R55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30" s="14" t="str">
        <f>IF(ProjectsDB[[#This Row],[Item Type]]="Straight Plug-In",_xlfn.TEXTJOIN("-",TRUE,M5530&amp;"-"&amp;_xlfn.LET(_xlpm.txt,ProjectsDB[[#This Row],[Assembly]],_xlpm.pos,FIND("SP",_xlpm.txt),_xlpm.pre,LEFT(_xlpm.txt,_xlpm.pos-1),IF(RIGHT(_xlpm.pre,3)="123","3PL",IF(RIGHT(_xlpm.pre,2)="12","2PL",IF(RIGHT(_xlpm.pre,1)="1","1PL","3PL")))),N5530,O5530,P5530,Q5530&amp;"W",R5530),_xlfn.TEXTJOIN("-",TRUE,M5530,N5530,O5530,P5530,Q5530&amp;"W",R5530))</f>
        <v>Joint Pack-CU-Tin-None-5W-1</v>
      </c>
      <c r="T5530" s="14" t="str">
        <f>IF(COUNTIF(Cycletime[Element Desc.],ProjectsDB[[#This Row],[Element Desc.]])&gt;0,"Found","Not Found")</f>
        <v>Found</v>
      </c>
    </row>
    <row r="5531" spans="2:20" x14ac:dyDescent="0.25">
      <c r="B5531" s="8" t="s">
        <v>11092</v>
      </c>
      <c r="C5531" s="9" t="s">
        <v>11093</v>
      </c>
      <c r="D5531" s="9" t="s">
        <v>11094</v>
      </c>
      <c r="E5531" s="10">
        <v>1</v>
      </c>
      <c r="F5531" s="9" t="s">
        <v>11095</v>
      </c>
      <c r="G5531" s="9" t="s">
        <v>7101</v>
      </c>
      <c r="H5531" s="26" t="s">
        <v>10941</v>
      </c>
      <c r="I5531" s="26">
        <v>1400</v>
      </c>
      <c r="J5531" s="26"/>
      <c r="K5531" s="26"/>
      <c r="L5531" s="12">
        <f t="array" ref="L5531">IFERROR(LOOKUP(2^15,SEARCH({"40A","63A","80A","100A","125A","160A","200A","250A","400A","630A","800A","1000A","1250A","1600A","2000A","2500A","3200A","4000A","5000A","6300A"},UPPER(D5531)),{40,63,80,100,125,160,200,250,400,630,800,1000,1250,1600,2000,2500,3200,4000,5000,6300}),0)</f>
        <v>5000</v>
      </c>
      <c r="M5531" s="9" t="str">
        <f t="shared" si="431"/>
        <v>Straight Feeder</v>
      </c>
      <c r="N5531" s="9" t="str">
        <f t="shared" si="432"/>
        <v>CU</v>
      </c>
      <c r="O5531" s="13" t="str">
        <f t="shared" si="433"/>
        <v>Silver</v>
      </c>
      <c r="P5531" s="9" t="str">
        <f t="shared" si="434"/>
        <v>Epoxy</v>
      </c>
      <c r="Q5531" s="9" t="str">
        <f t="shared" si="435"/>
        <v>4</v>
      </c>
      <c r="R55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31" s="14" t="str">
        <f>IF(ProjectsDB[[#This Row],[Item Type]]="Straight Plug-In",_xlfn.TEXTJOIN("-",TRUE,M5531&amp;"-"&amp;_xlfn.LET(_xlpm.txt,ProjectsDB[[#This Row],[Assembly]],_xlpm.pos,FIND("SP",_xlpm.txt),_xlpm.pre,LEFT(_xlpm.txt,_xlpm.pos-1),IF(RIGHT(_xlpm.pre,3)="123","3PL",IF(RIGHT(_xlpm.pre,2)="12","2PL",IF(RIGHT(_xlpm.pre,1)="1","1PL","3PL")))),N5531,O5531,P5531,Q5531&amp;"W",R5531),_xlfn.TEXTJOIN("-",TRUE,M5531,N5531,O5531,P5531,Q5531&amp;"W",R5531))</f>
        <v>Straight Feeder-CU-Silver-Epoxy-4W-2</v>
      </c>
      <c r="T5531" s="14" t="str">
        <f>IF(COUNTIF(Cycletime[Element Desc.],ProjectsDB[[#This Row],[Element Desc.]])&gt;0,"Found","Not Found")</f>
        <v>Found</v>
      </c>
    </row>
    <row r="5532" spans="2:20" x14ac:dyDescent="0.25">
      <c r="B5532" s="8" t="s">
        <v>11096</v>
      </c>
      <c r="C5532" s="9" t="s">
        <v>11097</v>
      </c>
      <c r="D5532" s="9" t="s">
        <v>11098</v>
      </c>
      <c r="E5532" s="10">
        <v>1</v>
      </c>
      <c r="F5532" s="9" t="s">
        <v>11095</v>
      </c>
      <c r="G5532" s="9" t="s">
        <v>7101</v>
      </c>
      <c r="H5532" s="15" t="s">
        <v>10941</v>
      </c>
      <c r="I5532" s="15">
        <v>940</v>
      </c>
      <c r="J5532" s="15">
        <v>660</v>
      </c>
      <c r="K5532" s="15"/>
      <c r="L5532" s="12">
        <f t="array" ref="L5532">IFERROR(LOOKUP(2^15,SEARCH({"40A","63A","80A","100A","125A","160A","200A","250A","400A","630A","800A","1000A","1250A","1600A","2000A","2500A","3200A","4000A","5000A","6300A"},UPPER(D5532)),{40,63,80,100,125,160,200,250,400,630,800,1000,1250,1600,2000,2500,3200,4000,5000,6300}),0)</f>
        <v>5000</v>
      </c>
      <c r="M5532" s="9" t="str">
        <f t="shared" si="431"/>
        <v>Elbow Edge</v>
      </c>
      <c r="N5532" s="9" t="str">
        <f t="shared" si="432"/>
        <v>CU</v>
      </c>
      <c r="O5532" s="13" t="str">
        <f t="shared" si="433"/>
        <v>Silver</v>
      </c>
      <c r="P5532" s="9" t="str">
        <f t="shared" si="434"/>
        <v>Epoxy</v>
      </c>
      <c r="Q5532" s="9" t="str">
        <f t="shared" si="435"/>
        <v>4</v>
      </c>
      <c r="R55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32" s="14" t="str">
        <f>IF(ProjectsDB[[#This Row],[Item Type]]="Straight Plug-In",_xlfn.TEXTJOIN("-",TRUE,M5532&amp;"-"&amp;_xlfn.LET(_xlpm.txt,ProjectsDB[[#This Row],[Assembly]],_xlpm.pos,FIND("SP",_xlpm.txt),_xlpm.pre,LEFT(_xlpm.txt,_xlpm.pos-1),IF(RIGHT(_xlpm.pre,3)="123","3PL",IF(RIGHT(_xlpm.pre,2)="12","2PL",IF(RIGHT(_xlpm.pre,1)="1","1PL","3PL")))),N5532,O5532,P5532,Q5532&amp;"W",R5532),_xlfn.TEXTJOIN("-",TRUE,M5532,N5532,O5532,P5532,Q5532&amp;"W",R5532))</f>
        <v>Elbow Edge-CU-Silver-Epoxy-4W-2</v>
      </c>
      <c r="T5532" s="14" t="str">
        <f>IF(COUNTIF(Cycletime[Element Desc.],ProjectsDB[[#This Row],[Element Desc.]])&gt;0,"Found","Not Found")</f>
        <v>Found</v>
      </c>
    </row>
    <row r="5533" spans="2:20" x14ac:dyDescent="0.25">
      <c r="B5533" s="20" t="s">
        <v>11099</v>
      </c>
      <c r="C5533" s="21" t="s">
        <v>11100</v>
      </c>
      <c r="D5533" s="21" t="s">
        <v>11101</v>
      </c>
      <c r="E5533" s="22">
        <v>2</v>
      </c>
      <c r="F5533" s="21" t="s">
        <v>10861</v>
      </c>
      <c r="G5533" s="21" t="s">
        <v>1577</v>
      </c>
      <c r="H5533" s="27" t="s">
        <v>11102</v>
      </c>
      <c r="I5533" s="25"/>
      <c r="J5533" s="25"/>
      <c r="K5533" s="25"/>
      <c r="L5533" s="12">
        <f t="array" ref="L5533">IFERROR(LOOKUP(2^15,SEARCH({"40A","63A","80A","100A","125A","160A","200A","250A","400A","630A","800A","1000A","1250A","1600A","2000A","2500A","3200A","4000A","5000A","6300A"},UPPER(D5533)),{40,63,80,100,125,160,200,250,400,630,800,1000,1250,1600,2000,2500,3200,4000,5000,6300}),0)</f>
        <v>0</v>
      </c>
      <c r="M5533" s="9" t="str">
        <f t="shared" si="431"/>
        <v>Unknown</v>
      </c>
      <c r="N5533" s="9" t="str">
        <f t="shared" si="432"/>
        <v>CU</v>
      </c>
      <c r="O5533" s="13" t="str">
        <f t="shared" si="433"/>
        <v>None</v>
      </c>
      <c r="P5533" s="9" t="str">
        <f t="shared" si="434"/>
        <v>None</v>
      </c>
      <c r="Q5533" s="9" t="str">
        <f t="shared" si="435"/>
        <v>0</v>
      </c>
      <c r="R55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33" s="14" t="str">
        <f>IF(ProjectsDB[[#This Row],[Item Type]]="Straight Plug-In",_xlfn.TEXTJOIN("-",TRUE,M5533&amp;"-"&amp;_xlfn.LET(_xlpm.txt,ProjectsDB[[#This Row],[Assembly]],_xlpm.pos,FIND("SP",_xlpm.txt),_xlpm.pre,LEFT(_xlpm.txt,_xlpm.pos-1),IF(RIGHT(_xlpm.pre,3)="123","3PL",IF(RIGHT(_xlpm.pre,2)="12","2PL",IF(RIGHT(_xlpm.pre,1)="1","1PL","3PL")))),N5533,O5533,P5533,Q5533&amp;"W",R5533),_xlfn.TEXTJOIN("-",TRUE,M5533,N5533,O5533,P5533,Q5533&amp;"W",R5533))</f>
        <v>Unknown-CU-None-None-0W-1</v>
      </c>
      <c r="T5533" s="14" t="str">
        <f>IF(COUNTIF(Cycletime[Element Desc.],ProjectsDB[[#This Row],[Element Desc.]])&gt;0,"Found","Not Found")</f>
        <v>Not Found</v>
      </c>
    </row>
    <row r="5534" spans="2:20" x14ac:dyDescent="0.25">
      <c r="B5534" s="20" t="s">
        <v>11103</v>
      </c>
      <c r="C5534" s="21" t="s">
        <v>11104</v>
      </c>
      <c r="D5534" s="21" t="s">
        <v>11105</v>
      </c>
      <c r="E5534" s="22">
        <v>100</v>
      </c>
      <c r="F5534" s="21" t="s">
        <v>1627</v>
      </c>
      <c r="G5534" s="21" t="s">
        <v>22</v>
      </c>
      <c r="H5534" s="27" t="s">
        <v>11106</v>
      </c>
      <c r="I5534" s="25"/>
      <c r="J5534" s="25"/>
      <c r="K5534" s="25"/>
      <c r="L5534" s="12">
        <f t="array" ref="L5534">IFERROR(LOOKUP(2^15,SEARCH({"40A","63A","80A","100A","125A","160A","200A","250A","400A","630A","800A","1000A","1250A","1600A","2000A","2500A","3200A","4000A","5000A","6300A"},UPPER(D5534)),{40,63,80,100,125,160,200,250,400,630,800,1000,1250,1600,2000,2500,3200,4000,5000,6300}),0)</f>
        <v>0</v>
      </c>
      <c r="M5534" s="9" t="str">
        <f t="shared" si="431"/>
        <v>C-Channel</v>
      </c>
      <c r="N5534" s="9" t="str">
        <f t="shared" si="432"/>
        <v>AL</v>
      </c>
      <c r="O5534" s="13" t="str">
        <f t="shared" si="433"/>
        <v>None</v>
      </c>
      <c r="P5534" s="9" t="str">
        <f t="shared" si="434"/>
        <v>None</v>
      </c>
      <c r="Q5534" s="9" t="str">
        <f t="shared" si="435"/>
        <v>0</v>
      </c>
      <c r="R55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34" s="14" t="str">
        <f>IF(ProjectsDB[[#This Row],[Item Type]]="Straight Plug-In",_xlfn.TEXTJOIN("-",TRUE,M5534&amp;"-"&amp;_xlfn.LET(_xlpm.txt,ProjectsDB[[#This Row],[Assembly]],_xlpm.pos,FIND("SP",_xlpm.txt),_xlpm.pre,LEFT(_xlpm.txt,_xlpm.pos-1),IF(RIGHT(_xlpm.pre,3)="123","3PL",IF(RIGHT(_xlpm.pre,2)="12","2PL",IF(RIGHT(_xlpm.pre,1)="1","1PL","3PL")))),N5534,O5534,P5534,Q5534&amp;"W",R5534),_xlfn.TEXTJOIN("-",TRUE,M5534,N5534,O5534,P5534,Q5534&amp;"W",R5534))</f>
        <v>C-Channel-AL-None-None-0W-1</v>
      </c>
      <c r="T5534" s="14" t="str">
        <f>IF(COUNTIF(Cycletime[Element Desc.],ProjectsDB[[#This Row],[Element Desc.]])&gt;0,"Found","Not Found")</f>
        <v>Found</v>
      </c>
    </row>
    <row r="5535" spans="2:20" x14ac:dyDescent="0.25">
      <c r="B5535" s="28" t="s">
        <v>11107</v>
      </c>
      <c r="C5535" s="29" t="s">
        <v>11108</v>
      </c>
      <c r="D5535" s="29" t="s">
        <v>11109</v>
      </c>
      <c r="E5535" s="30">
        <v>1</v>
      </c>
      <c r="F5535" s="9" t="s">
        <v>11110</v>
      </c>
      <c r="G5535" s="9" t="s">
        <v>26</v>
      </c>
      <c r="H5535" s="31">
        <v>46195</v>
      </c>
      <c r="I5535" s="12">
        <v>425</v>
      </c>
      <c r="J5535" s="12">
        <v>300</v>
      </c>
      <c r="K5535" s="12"/>
      <c r="L5535" s="12">
        <f t="array" ref="L5535">IFERROR(LOOKUP(2^15,SEARCH({"40A","63A","80A","100A","125A","160A","200A","250A","400A","630A","800A","1000A","1250A","1600A","2000A","2500A","3200A","4000A","5000A","6300A"},UPPER(D5535)),{40,63,80,100,125,160,200,250,400,630,800,1000,1250,1600,2000,2500,3200,4000,5000,6300}),0)</f>
        <v>2500</v>
      </c>
      <c r="M5535" s="9" t="str">
        <f t="shared" si="431"/>
        <v>Flange Flat</v>
      </c>
      <c r="N5535" s="9" t="str">
        <f t="shared" si="432"/>
        <v>CU</v>
      </c>
      <c r="O5535" s="13" t="str">
        <f t="shared" si="433"/>
        <v>Silver</v>
      </c>
      <c r="P5535" s="9" t="str">
        <f t="shared" si="434"/>
        <v>Epoxy</v>
      </c>
      <c r="Q5535" s="9" t="str">
        <f t="shared" si="435"/>
        <v>4</v>
      </c>
      <c r="R55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35" s="14" t="str">
        <f>IF(ProjectsDB[[#This Row],[Item Type]]="Straight Plug-In",_xlfn.TEXTJOIN("-",TRUE,M5535&amp;"-"&amp;_xlfn.LET(_xlpm.txt,ProjectsDB[[#This Row],[Assembly]],_xlpm.pos,FIND("SP",_xlpm.txt),_xlpm.pre,LEFT(_xlpm.txt,_xlpm.pos-1),IF(RIGHT(_xlpm.pre,3)="123","3PL",IF(RIGHT(_xlpm.pre,2)="12","2PL",IF(RIGHT(_xlpm.pre,1)="1","1PL","3PL")))),N5535,O5535,P5535,Q5535&amp;"W",R5535),_xlfn.TEXTJOIN("-",TRUE,M5535,N5535,O5535,P5535,Q5535&amp;"W",R5535))</f>
        <v>Flange Flat-CU-Silver-Epoxy-4W-1</v>
      </c>
      <c r="T5535" s="14" t="str">
        <f>IF(COUNTIF(Cycletime[Element Desc.],ProjectsDB[[#This Row],[Element Desc.]])&gt;0,"Found","Not Found")</f>
        <v>Found</v>
      </c>
    </row>
    <row r="5536" spans="2:20" x14ac:dyDescent="0.25">
      <c r="B5536" s="28" t="s">
        <v>11111</v>
      </c>
      <c r="C5536" s="29" t="s">
        <v>11112</v>
      </c>
      <c r="D5536" s="29" t="s">
        <v>11113</v>
      </c>
      <c r="E5536" s="30">
        <v>1</v>
      </c>
      <c r="F5536" s="9" t="s">
        <v>11110</v>
      </c>
      <c r="G5536" s="9" t="s">
        <v>26</v>
      </c>
      <c r="H5536" s="31">
        <v>46195</v>
      </c>
      <c r="I5536" s="12">
        <v>300</v>
      </c>
      <c r="J5536" s="12">
        <v>390</v>
      </c>
      <c r="K5536" s="12">
        <v>300</v>
      </c>
      <c r="L5536" s="12">
        <f t="array" ref="L5536">IFERROR(LOOKUP(2^15,SEARCH({"40A","63A","80A","100A","125A","160A","200A","250A","400A","630A","800A","1000A","1250A","1600A","2000A","2500A","3200A","4000A","5000A","6300A"},UPPER(D5536)),{40,63,80,100,125,160,200,250,400,630,800,1000,1250,1600,2000,2500,3200,4000,5000,6300}),0)</f>
        <v>2500</v>
      </c>
      <c r="M5536" s="9" t="str">
        <f t="shared" si="431"/>
        <v>Z-Unit Flat</v>
      </c>
      <c r="N5536" s="9" t="str">
        <f t="shared" si="432"/>
        <v>CU</v>
      </c>
      <c r="O5536" s="13" t="str">
        <f t="shared" si="433"/>
        <v>Silver</v>
      </c>
      <c r="P5536" s="9" t="str">
        <f t="shared" si="434"/>
        <v>Epoxy</v>
      </c>
      <c r="Q5536" s="9" t="str">
        <f t="shared" si="435"/>
        <v>4</v>
      </c>
      <c r="R55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36" s="14" t="str">
        <f>IF(ProjectsDB[[#This Row],[Item Type]]="Straight Plug-In",_xlfn.TEXTJOIN("-",TRUE,M5536&amp;"-"&amp;_xlfn.LET(_xlpm.txt,ProjectsDB[[#This Row],[Assembly]],_xlpm.pos,FIND("SP",_xlpm.txt),_xlpm.pre,LEFT(_xlpm.txt,_xlpm.pos-1),IF(RIGHT(_xlpm.pre,3)="123","3PL",IF(RIGHT(_xlpm.pre,2)="12","2PL",IF(RIGHT(_xlpm.pre,1)="1","1PL","3PL")))),N5536,O5536,P5536,Q5536&amp;"W",R5536),_xlfn.TEXTJOIN("-",TRUE,M5536,N5536,O5536,P5536,Q5536&amp;"W",R5536))</f>
        <v>Z-Unit Flat-CU-Silver-Epoxy-4W-1</v>
      </c>
      <c r="T5536" s="14" t="str">
        <f>IF(COUNTIF(Cycletime[Element Desc.],ProjectsDB[[#This Row],[Element Desc.]])&gt;0,"Found","Not Found")</f>
        <v>Found</v>
      </c>
    </row>
    <row r="5537" spans="2:20" x14ac:dyDescent="0.25">
      <c r="B5537" s="28" t="s">
        <v>11114</v>
      </c>
      <c r="C5537" s="29" t="s">
        <v>11115</v>
      </c>
      <c r="D5537" s="29" t="s">
        <v>11116</v>
      </c>
      <c r="E5537" s="30">
        <v>1</v>
      </c>
      <c r="F5537" s="9" t="s">
        <v>11110</v>
      </c>
      <c r="G5537" s="9" t="s">
        <v>26</v>
      </c>
      <c r="H5537" s="31">
        <v>46195</v>
      </c>
      <c r="I5537" s="12">
        <v>370</v>
      </c>
      <c r="J5537" s="12">
        <v>370</v>
      </c>
      <c r="K5537" s="12"/>
      <c r="L5537" s="12">
        <f t="array" ref="L5537">IFERROR(LOOKUP(2^15,SEARCH({"40A","63A","80A","100A","125A","160A","200A","250A","400A","630A","800A","1000A","1250A","1600A","2000A","2500A","3200A","4000A","5000A","6300A"},UPPER(D5537)),{40,63,80,100,125,160,200,250,400,630,800,1000,1250,1600,2000,2500,3200,4000,5000,6300}),0)</f>
        <v>2500</v>
      </c>
      <c r="M5537" s="9" t="str">
        <f t="shared" si="431"/>
        <v>Elbow Edge</v>
      </c>
      <c r="N5537" s="9" t="str">
        <f t="shared" si="432"/>
        <v>CU</v>
      </c>
      <c r="O5537" s="13" t="str">
        <f t="shared" si="433"/>
        <v>Silver</v>
      </c>
      <c r="P5537" s="9" t="str">
        <f t="shared" si="434"/>
        <v>Epoxy</v>
      </c>
      <c r="Q5537" s="9" t="str">
        <f t="shared" si="435"/>
        <v>4</v>
      </c>
      <c r="R55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37" s="14" t="str">
        <f>IF(ProjectsDB[[#This Row],[Item Type]]="Straight Plug-In",_xlfn.TEXTJOIN("-",TRUE,M5537&amp;"-"&amp;_xlfn.LET(_xlpm.txt,ProjectsDB[[#This Row],[Assembly]],_xlpm.pos,FIND("SP",_xlpm.txt),_xlpm.pre,LEFT(_xlpm.txt,_xlpm.pos-1),IF(RIGHT(_xlpm.pre,3)="123","3PL",IF(RIGHT(_xlpm.pre,2)="12","2PL",IF(RIGHT(_xlpm.pre,1)="1","1PL","3PL")))),N5537,O5537,P5537,Q5537&amp;"W",R5537),_xlfn.TEXTJOIN("-",TRUE,M5537,N5537,O5537,P5537,Q5537&amp;"W",R5537))</f>
        <v>Elbow Edge-CU-Silver-Epoxy-4W-1</v>
      </c>
      <c r="T5537" s="14" t="str">
        <f>IF(COUNTIF(Cycletime[Element Desc.],ProjectsDB[[#This Row],[Element Desc.]])&gt;0,"Found","Not Found")</f>
        <v>Found</v>
      </c>
    </row>
    <row r="5538" spans="2:20" x14ac:dyDescent="0.25">
      <c r="B5538" s="28" t="s">
        <v>11117</v>
      </c>
      <c r="C5538" s="29" t="s">
        <v>11118</v>
      </c>
      <c r="D5538" s="29" t="s">
        <v>11119</v>
      </c>
      <c r="E5538" s="30">
        <v>1</v>
      </c>
      <c r="F5538" s="9" t="s">
        <v>11110</v>
      </c>
      <c r="G5538" s="9" t="s">
        <v>26</v>
      </c>
      <c r="H5538" s="31">
        <v>46195</v>
      </c>
      <c r="I5538" s="12">
        <v>650</v>
      </c>
      <c r="J5538" s="12">
        <v>300</v>
      </c>
      <c r="K5538" s="12"/>
      <c r="L5538" s="12">
        <f t="array" ref="L5538">IFERROR(LOOKUP(2^15,SEARCH({"40A","63A","80A","100A","125A","160A","200A","250A","400A","630A","800A","1000A","1250A","1600A","2000A","2500A","3200A","4000A","5000A","6300A"},UPPER(D5538)),{40,63,80,100,125,160,200,250,400,630,800,1000,1250,1600,2000,2500,3200,4000,5000,6300}),0)</f>
        <v>2500</v>
      </c>
      <c r="M5538" s="9" t="str">
        <f t="shared" si="431"/>
        <v>Elbow Flat</v>
      </c>
      <c r="N5538" s="9" t="str">
        <f t="shared" si="432"/>
        <v>CU</v>
      </c>
      <c r="O5538" s="13" t="str">
        <f t="shared" si="433"/>
        <v>Silver</v>
      </c>
      <c r="P5538" s="9" t="str">
        <f t="shared" si="434"/>
        <v>Epoxy</v>
      </c>
      <c r="Q5538" s="9" t="str">
        <f t="shared" si="435"/>
        <v>4</v>
      </c>
      <c r="R55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38" s="14" t="str">
        <f>IF(ProjectsDB[[#This Row],[Item Type]]="Straight Plug-In",_xlfn.TEXTJOIN("-",TRUE,M5538&amp;"-"&amp;_xlfn.LET(_xlpm.txt,ProjectsDB[[#This Row],[Assembly]],_xlpm.pos,FIND("SP",_xlpm.txt),_xlpm.pre,LEFT(_xlpm.txt,_xlpm.pos-1),IF(RIGHT(_xlpm.pre,3)="123","3PL",IF(RIGHT(_xlpm.pre,2)="12","2PL",IF(RIGHT(_xlpm.pre,1)="1","1PL","3PL")))),N5538,O5538,P5538,Q5538&amp;"W",R5538),_xlfn.TEXTJOIN("-",TRUE,M5538,N5538,O5538,P5538,Q5538&amp;"W",R5538))</f>
        <v>Elbow Flat-CU-Silver-Epoxy-4W-1</v>
      </c>
      <c r="T5538" s="14" t="str">
        <f>IF(COUNTIF(Cycletime[Element Desc.],ProjectsDB[[#This Row],[Element Desc.]])&gt;0,"Found","Not Found")</f>
        <v>Found</v>
      </c>
    </row>
    <row r="5539" spans="2:20" x14ac:dyDescent="0.25">
      <c r="B5539" s="28" t="s">
        <v>11120</v>
      </c>
      <c r="C5539" s="29" t="s">
        <v>11121</v>
      </c>
      <c r="D5539" s="29" t="s">
        <v>11122</v>
      </c>
      <c r="E5539" s="30">
        <v>1</v>
      </c>
      <c r="F5539" s="9" t="s">
        <v>11110</v>
      </c>
      <c r="G5539" s="9" t="s">
        <v>26</v>
      </c>
      <c r="H5539" s="31">
        <v>46195</v>
      </c>
      <c r="I5539" s="12">
        <v>425</v>
      </c>
      <c r="J5539" s="12"/>
      <c r="K5539" s="12"/>
      <c r="L5539" s="12">
        <f t="array" ref="L5539">IFERROR(LOOKUP(2^15,SEARCH({"40A","63A","80A","100A","125A","160A","200A","250A","400A","630A","800A","1000A","1250A","1600A","2000A","2500A","3200A","4000A","5000A","6300A"},UPPER(D5539)),{40,63,80,100,125,160,200,250,400,630,800,1000,1250,1600,2000,2500,3200,4000,5000,6300}),0)</f>
        <v>2500</v>
      </c>
      <c r="M5539" s="9" t="str">
        <f t="shared" si="431"/>
        <v>Flange Straight</v>
      </c>
      <c r="N5539" s="9" t="str">
        <f t="shared" si="432"/>
        <v>CU</v>
      </c>
      <c r="O5539" s="13" t="str">
        <f t="shared" si="433"/>
        <v>Silver</v>
      </c>
      <c r="P5539" s="9" t="str">
        <f t="shared" si="434"/>
        <v>Epoxy</v>
      </c>
      <c r="Q5539" s="9" t="str">
        <f t="shared" si="435"/>
        <v>4</v>
      </c>
      <c r="R55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39" s="14" t="str">
        <f>IF(ProjectsDB[[#This Row],[Item Type]]="Straight Plug-In",_xlfn.TEXTJOIN("-",TRUE,M5539&amp;"-"&amp;_xlfn.LET(_xlpm.txt,ProjectsDB[[#This Row],[Assembly]],_xlpm.pos,FIND("SP",_xlpm.txt),_xlpm.pre,LEFT(_xlpm.txt,_xlpm.pos-1),IF(RIGHT(_xlpm.pre,3)="123","3PL",IF(RIGHT(_xlpm.pre,2)="12","2PL",IF(RIGHT(_xlpm.pre,1)="1","1PL","3PL")))),N5539,O5539,P5539,Q5539&amp;"W",R5539),_xlfn.TEXTJOIN("-",TRUE,M5539,N5539,O5539,P5539,Q5539&amp;"W",R5539))</f>
        <v>Flange Straight-CU-Silver-Epoxy-4W-1</v>
      </c>
      <c r="T5539" s="14" t="str">
        <f>IF(COUNTIF(Cycletime[Element Desc.],ProjectsDB[[#This Row],[Element Desc.]])&gt;0,"Found","Not Found")</f>
        <v>Found</v>
      </c>
    </row>
    <row r="5540" spans="2:20" x14ac:dyDescent="0.25">
      <c r="B5540" s="28" t="s">
        <v>11123</v>
      </c>
      <c r="C5540" s="29" t="s">
        <v>7141</v>
      </c>
      <c r="D5540" s="29" t="s">
        <v>7142</v>
      </c>
      <c r="E5540" s="30">
        <v>4</v>
      </c>
      <c r="F5540" s="9" t="s">
        <v>11110</v>
      </c>
      <c r="G5540" s="9" t="s">
        <v>26</v>
      </c>
      <c r="H5540" s="31">
        <v>46195</v>
      </c>
      <c r="I5540" s="12"/>
      <c r="J5540" s="12"/>
      <c r="K5540" s="12"/>
      <c r="L5540" s="12">
        <f t="array" ref="L5540">IFERROR(LOOKUP(2^15,SEARCH({"40A","63A","80A","100A","125A","160A","200A","250A","400A","630A","800A","1000A","1250A","1600A","2000A","2500A","3200A","4000A","5000A","6300A"},UPPER(D5540)),{40,63,80,100,125,160,200,250,400,630,800,1000,1250,1600,2000,2500,3200,4000,5000,6300}),0)</f>
        <v>2500</v>
      </c>
      <c r="M5540" s="9" t="str">
        <f t="shared" si="431"/>
        <v>Joint Pack</v>
      </c>
      <c r="N5540" s="9" t="str">
        <f t="shared" si="432"/>
        <v>CU</v>
      </c>
      <c r="O5540" s="13" t="str">
        <f t="shared" si="433"/>
        <v>Silver</v>
      </c>
      <c r="P5540" s="9" t="str">
        <f t="shared" si="434"/>
        <v>None</v>
      </c>
      <c r="Q5540" s="9" t="str">
        <f t="shared" si="435"/>
        <v>4</v>
      </c>
      <c r="R55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40" s="14" t="str">
        <f>IF(ProjectsDB[[#This Row],[Item Type]]="Straight Plug-In",_xlfn.TEXTJOIN("-",TRUE,M5540&amp;"-"&amp;_xlfn.LET(_xlpm.txt,ProjectsDB[[#This Row],[Assembly]],_xlpm.pos,FIND("SP",_xlpm.txt),_xlpm.pre,LEFT(_xlpm.txt,_xlpm.pos-1),IF(RIGHT(_xlpm.pre,3)="123","3PL",IF(RIGHT(_xlpm.pre,2)="12","2PL",IF(RIGHT(_xlpm.pre,1)="1","1PL","3PL")))),N5540,O5540,P5540,Q5540&amp;"W",R5540),_xlfn.TEXTJOIN("-",TRUE,M5540,N5540,O5540,P5540,Q5540&amp;"W",R5540))</f>
        <v>Joint Pack-CU-Silver-None-4W-1</v>
      </c>
      <c r="T5540" s="14" t="str">
        <f>IF(COUNTIF(Cycletime[Element Desc.],ProjectsDB[[#This Row],[Element Desc.]])&gt;0,"Found","Not Found")</f>
        <v>Found</v>
      </c>
    </row>
    <row r="5541" spans="2:20" x14ac:dyDescent="0.25">
      <c r="B5541" s="28" t="s">
        <v>11124</v>
      </c>
      <c r="C5541" s="29" t="s">
        <v>67</v>
      </c>
      <c r="D5541" s="29" t="s">
        <v>68</v>
      </c>
      <c r="E5541" s="30">
        <v>1</v>
      </c>
      <c r="F5541" s="9" t="s">
        <v>11110</v>
      </c>
      <c r="G5541" s="9" t="s">
        <v>26</v>
      </c>
      <c r="H5541" s="31">
        <v>46195</v>
      </c>
      <c r="I5541" s="12"/>
      <c r="J5541" s="12"/>
      <c r="K5541" s="12"/>
      <c r="L5541" s="12">
        <f t="array" ref="L5541">IFERROR(LOOKUP(2^15,SEARCH({"40A","63A","80A","100A","125A","160A","200A","250A","400A","630A","800A","1000A","1250A","1600A","2000A","2500A","3200A","4000A","5000A","6300A"},UPPER(D5541)),{40,63,80,100,125,160,200,250,400,630,800,1000,1250,1600,2000,2500,3200,4000,5000,6300}),0)</f>
        <v>2500</v>
      </c>
      <c r="M5541" s="9" t="str">
        <f t="shared" si="431"/>
        <v>Flexible Link</v>
      </c>
      <c r="N5541" s="9" t="str">
        <f t="shared" si="432"/>
        <v>CU</v>
      </c>
      <c r="O5541" s="13" t="str">
        <f t="shared" si="433"/>
        <v>None</v>
      </c>
      <c r="P5541" s="9" t="str">
        <f t="shared" si="434"/>
        <v>None</v>
      </c>
      <c r="Q5541" s="9" t="str">
        <f t="shared" si="435"/>
        <v>0</v>
      </c>
      <c r="R55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41" s="14" t="str">
        <f>IF(ProjectsDB[[#This Row],[Item Type]]="Straight Plug-In",_xlfn.TEXTJOIN("-",TRUE,M5541&amp;"-"&amp;_xlfn.LET(_xlpm.txt,ProjectsDB[[#This Row],[Assembly]],_xlpm.pos,FIND("SP",_xlpm.txt),_xlpm.pre,LEFT(_xlpm.txt,_xlpm.pos-1),IF(RIGHT(_xlpm.pre,3)="123","3PL",IF(RIGHT(_xlpm.pre,2)="12","2PL",IF(RIGHT(_xlpm.pre,1)="1","1PL","3PL")))),N5541,O5541,P5541,Q5541&amp;"W",R5541),_xlfn.TEXTJOIN("-",TRUE,M5541,N5541,O5541,P5541,Q5541&amp;"W",R5541))</f>
        <v>Flexible Link-CU-None-None-0W-1</v>
      </c>
      <c r="T5541" s="14" t="str">
        <f>IF(COUNTIF(Cycletime[Element Desc.],ProjectsDB[[#This Row],[Element Desc.]])&gt;0,"Found","Not Found")</f>
        <v>Found</v>
      </c>
    </row>
    <row r="5542" spans="2:20" x14ac:dyDescent="0.25">
      <c r="B5542" s="28" t="s">
        <v>11125</v>
      </c>
      <c r="C5542" s="29" t="s">
        <v>78</v>
      </c>
      <c r="D5542" s="29" t="s">
        <v>79</v>
      </c>
      <c r="E5542" s="30">
        <v>12</v>
      </c>
      <c r="F5542" s="9" t="s">
        <v>11110</v>
      </c>
      <c r="G5542" s="9" t="s">
        <v>26</v>
      </c>
      <c r="H5542" s="31">
        <v>46195</v>
      </c>
      <c r="I5542" s="12"/>
      <c r="J5542" s="12"/>
      <c r="K5542" s="12"/>
      <c r="L5542" s="12">
        <f t="array" ref="L5542">IFERROR(LOOKUP(2^15,SEARCH({"40A","63A","80A","100A","125A","160A","200A","250A","400A","630A","800A","1000A","1250A","1600A","2000A","2500A","3200A","4000A","5000A","6300A"},UPPER(D5542)),{40,63,80,100,125,160,200,250,400,630,800,1000,1250,1600,2000,2500,3200,4000,5000,6300}),0)</f>
        <v>2500</v>
      </c>
      <c r="M5542" s="9" t="str">
        <f t="shared" si="431"/>
        <v>Hanger Support</v>
      </c>
      <c r="N5542" s="9" t="str">
        <f t="shared" si="432"/>
        <v>CU</v>
      </c>
      <c r="O5542" s="13" t="str">
        <f t="shared" si="433"/>
        <v>None</v>
      </c>
      <c r="P5542" s="9" t="str">
        <f t="shared" si="434"/>
        <v>None</v>
      </c>
      <c r="Q5542" s="9" t="str">
        <f t="shared" si="435"/>
        <v>0</v>
      </c>
      <c r="R55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42" s="14" t="str">
        <f>IF(ProjectsDB[[#This Row],[Item Type]]="Straight Plug-In",_xlfn.TEXTJOIN("-",TRUE,M5542&amp;"-"&amp;_xlfn.LET(_xlpm.txt,ProjectsDB[[#This Row],[Assembly]],_xlpm.pos,FIND("SP",_xlpm.txt),_xlpm.pre,LEFT(_xlpm.txt,_xlpm.pos-1),IF(RIGHT(_xlpm.pre,3)="123","3PL",IF(RIGHT(_xlpm.pre,2)="12","2PL",IF(RIGHT(_xlpm.pre,1)="1","1PL","3PL")))),N5542,O5542,P5542,Q5542&amp;"W",R5542),_xlfn.TEXTJOIN("-",TRUE,M5542,N5542,O5542,P5542,Q5542&amp;"W",R5542))</f>
        <v>Hanger Support-CU-None-None-0W-1</v>
      </c>
      <c r="T5542" s="14" t="str">
        <f>IF(COUNTIF(Cycletime[Element Desc.],ProjectsDB[[#This Row],[Element Desc.]])&gt;0,"Found","Not Found")</f>
        <v>Found</v>
      </c>
    </row>
    <row r="5543" spans="2:20" x14ac:dyDescent="0.25">
      <c r="B5543" s="32" t="s">
        <v>11126</v>
      </c>
      <c r="C5543" s="33" t="s">
        <v>2150</v>
      </c>
      <c r="D5543" s="33" t="s">
        <v>2151</v>
      </c>
      <c r="E5543" s="34">
        <v>1</v>
      </c>
      <c r="F5543" s="9" t="s">
        <v>11110</v>
      </c>
      <c r="G5543" s="9" t="s">
        <v>26</v>
      </c>
      <c r="H5543" s="31">
        <v>46195</v>
      </c>
      <c r="I5543" s="25"/>
      <c r="J5543" s="25"/>
      <c r="K5543" s="25"/>
      <c r="L5543" s="12">
        <f t="array" ref="L5543">IFERROR(LOOKUP(2^15,SEARCH({"40A","63A","80A","100A","125A","160A","200A","250A","400A","630A","800A","1000A","1250A","1600A","2000A","2500A","3200A","4000A","5000A","6300A"},UPPER(D5543)),{40,63,80,100,125,160,200,250,400,630,800,1000,1250,1600,2000,2500,3200,4000,5000,6300}),0)</f>
        <v>2500</v>
      </c>
      <c r="M5543" s="9" t="str">
        <f t="shared" si="431"/>
        <v>Hanger Support</v>
      </c>
      <c r="N5543" s="9" t="str">
        <f t="shared" si="432"/>
        <v>CU</v>
      </c>
      <c r="O5543" s="13" t="str">
        <f t="shared" si="433"/>
        <v>None</v>
      </c>
      <c r="P5543" s="9" t="str">
        <f t="shared" si="434"/>
        <v>None</v>
      </c>
      <c r="Q5543" s="9" t="str">
        <f t="shared" si="435"/>
        <v>0</v>
      </c>
      <c r="R55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43" s="14" t="str">
        <f>IF(ProjectsDB[[#This Row],[Item Type]]="Straight Plug-In",_xlfn.TEXTJOIN("-",TRUE,M5543&amp;"-"&amp;_xlfn.LET(_xlpm.txt,ProjectsDB[[#This Row],[Assembly]],_xlpm.pos,FIND("SP",_xlpm.txt),_xlpm.pre,LEFT(_xlpm.txt,_xlpm.pos-1),IF(RIGHT(_xlpm.pre,3)="123","3PL",IF(RIGHT(_xlpm.pre,2)="12","2PL",IF(RIGHT(_xlpm.pre,1)="1","1PL","3PL")))),N5543,O5543,P5543,Q5543&amp;"W",R5543),_xlfn.TEXTJOIN("-",TRUE,M5543,N5543,O5543,P5543,Q5543&amp;"W",R5543))</f>
        <v>Hanger Support-CU-None-None-0W-1</v>
      </c>
      <c r="T5543" s="14" t="str">
        <f>IF(COUNTIF(Cycletime[Element Desc.],ProjectsDB[[#This Row],[Element Desc.]])&gt;0,"Found","Not Found")</f>
        <v>Found</v>
      </c>
    </row>
    <row r="5544" spans="2:20" x14ac:dyDescent="0.25">
      <c r="B5544" s="28" t="s">
        <v>11127</v>
      </c>
      <c r="C5544" s="29" t="s">
        <v>11108</v>
      </c>
      <c r="D5544" s="29" t="s">
        <v>11109</v>
      </c>
      <c r="E5544" s="30">
        <v>1</v>
      </c>
      <c r="F5544" s="9" t="s">
        <v>11110</v>
      </c>
      <c r="G5544" s="9" t="s">
        <v>26</v>
      </c>
      <c r="H5544" s="31">
        <v>46195</v>
      </c>
      <c r="I5544" s="12">
        <v>425</v>
      </c>
      <c r="J5544" s="12">
        <v>300</v>
      </c>
      <c r="K5544" s="12"/>
      <c r="L5544" s="12">
        <f t="array" ref="L5544">IFERROR(LOOKUP(2^15,SEARCH({"40A","63A","80A","100A","125A","160A","200A","250A","400A","630A","800A","1000A","1250A","1600A","2000A","2500A","3200A","4000A","5000A","6300A"},UPPER(D5544)),{40,63,80,100,125,160,200,250,400,630,800,1000,1250,1600,2000,2500,3200,4000,5000,6300}),0)</f>
        <v>2500</v>
      </c>
      <c r="M5544" s="9" t="str">
        <f t="shared" si="431"/>
        <v>Flange Flat</v>
      </c>
      <c r="N5544" s="9" t="str">
        <f t="shared" si="432"/>
        <v>CU</v>
      </c>
      <c r="O5544" s="13" t="str">
        <f t="shared" si="433"/>
        <v>Silver</v>
      </c>
      <c r="P5544" s="9" t="str">
        <f t="shared" si="434"/>
        <v>Epoxy</v>
      </c>
      <c r="Q5544" s="9" t="str">
        <f t="shared" si="435"/>
        <v>4</v>
      </c>
      <c r="R55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44" s="14" t="str">
        <f>IF(ProjectsDB[[#This Row],[Item Type]]="Straight Plug-In",_xlfn.TEXTJOIN("-",TRUE,M5544&amp;"-"&amp;_xlfn.LET(_xlpm.txt,ProjectsDB[[#This Row],[Assembly]],_xlpm.pos,FIND("SP",_xlpm.txt),_xlpm.pre,LEFT(_xlpm.txt,_xlpm.pos-1),IF(RIGHT(_xlpm.pre,3)="123","3PL",IF(RIGHT(_xlpm.pre,2)="12","2PL",IF(RIGHT(_xlpm.pre,1)="1","1PL","3PL")))),N5544,O5544,P5544,Q5544&amp;"W",R5544),_xlfn.TEXTJOIN("-",TRUE,M5544,N5544,O5544,P5544,Q5544&amp;"W",R5544))</f>
        <v>Flange Flat-CU-Silver-Epoxy-4W-1</v>
      </c>
      <c r="T5544" s="14" t="str">
        <f>IF(COUNTIF(Cycletime[Element Desc.],ProjectsDB[[#This Row],[Element Desc.]])&gt;0,"Found","Not Found")</f>
        <v>Found</v>
      </c>
    </row>
    <row r="5545" spans="2:20" x14ac:dyDescent="0.25">
      <c r="B5545" s="28" t="s">
        <v>11128</v>
      </c>
      <c r="C5545" s="29" t="s">
        <v>11112</v>
      </c>
      <c r="D5545" s="29" t="s">
        <v>11113</v>
      </c>
      <c r="E5545" s="30">
        <v>1</v>
      </c>
      <c r="F5545" s="9" t="s">
        <v>11110</v>
      </c>
      <c r="G5545" s="9" t="s">
        <v>26</v>
      </c>
      <c r="H5545" s="31">
        <v>46195</v>
      </c>
      <c r="I5545" s="12">
        <v>300</v>
      </c>
      <c r="J5545" s="12">
        <v>390</v>
      </c>
      <c r="K5545" s="12">
        <v>300</v>
      </c>
      <c r="L5545" s="12">
        <f t="array" ref="L5545">IFERROR(LOOKUP(2^15,SEARCH({"40A","63A","80A","100A","125A","160A","200A","250A","400A","630A","800A","1000A","1250A","1600A","2000A","2500A","3200A","4000A","5000A","6300A"},UPPER(D5545)),{40,63,80,100,125,160,200,250,400,630,800,1000,1250,1600,2000,2500,3200,4000,5000,6300}),0)</f>
        <v>2500</v>
      </c>
      <c r="M5545" s="9" t="str">
        <f t="shared" si="431"/>
        <v>Z-Unit Flat</v>
      </c>
      <c r="N5545" s="9" t="str">
        <f t="shared" si="432"/>
        <v>CU</v>
      </c>
      <c r="O5545" s="13" t="str">
        <f t="shared" si="433"/>
        <v>Silver</v>
      </c>
      <c r="P5545" s="9" t="str">
        <f t="shared" si="434"/>
        <v>Epoxy</v>
      </c>
      <c r="Q5545" s="9" t="str">
        <f t="shared" si="435"/>
        <v>4</v>
      </c>
      <c r="R55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45" s="14" t="str">
        <f>IF(ProjectsDB[[#This Row],[Item Type]]="Straight Plug-In",_xlfn.TEXTJOIN("-",TRUE,M5545&amp;"-"&amp;_xlfn.LET(_xlpm.txt,ProjectsDB[[#This Row],[Assembly]],_xlpm.pos,FIND("SP",_xlpm.txt),_xlpm.pre,LEFT(_xlpm.txt,_xlpm.pos-1),IF(RIGHT(_xlpm.pre,3)="123","3PL",IF(RIGHT(_xlpm.pre,2)="12","2PL",IF(RIGHT(_xlpm.pre,1)="1","1PL","3PL")))),N5545,O5545,P5545,Q5545&amp;"W",R5545),_xlfn.TEXTJOIN("-",TRUE,M5545,N5545,O5545,P5545,Q5545&amp;"W",R5545))</f>
        <v>Z-Unit Flat-CU-Silver-Epoxy-4W-1</v>
      </c>
      <c r="T5545" s="14" t="str">
        <f>IF(COUNTIF(Cycletime[Element Desc.],ProjectsDB[[#This Row],[Element Desc.]])&gt;0,"Found","Not Found")</f>
        <v>Found</v>
      </c>
    </row>
    <row r="5546" spans="2:20" x14ac:dyDescent="0.25">
      <c r="B5546" s="28" t="s">
        <v>11129</v>
      </c>
      <c r="C5546" s="29" t="s">
        <v>11130</v>
      </c>
      <c r="D5546" s="29" t="s">
        <v>11131</v>
      </c>
      <c r="E5546" s="30">
        <v>1</v>
      </c>
      <c r="F5546" s="9" t="s">
        <v>11110</v>
      </c>
      <c r="G5546" s="9" t="s">
        <v>26</v>
      </c>
      <c r="H5546" s="31">
        <v>46195</v>
      </c>
      <c r="I5546" s="12">
        <v>370</v>
      </c>
      <c r="J5546" s="12">
        <v>370</v>
      </c>
      <c r="K5546" s="12">
        <v>370</v>
      </c>
      <c r="L5546" s="12">
        <f t="array" ref="L5546">IFERROR(LOOKUP(2^15,SEARCH({"40A","63A","80A","100A","125A","160A","200A","250A","400A","630A","800A","1000A","1250A","1600A","2000A","2500A","3200A","4000A","5000A","6300A"},UPPER(D5546)),{40,63,80,100,125,160,200,250,400,630,800,1000,1250,1600,2000,2500,3200,4000,5000,6300}),0)</f>
        <v>2500</v>
      </c>
      <c r="M5546" s="9" t="str">
        <f t="shared" si="431"/>
        <v>T-Section</v>
      </c>
      <c r="N5546" s="9" t="str">
        <f t="shared" si="432"/>
        <v>CU</v>
      </c>
      <c r="O5546" s="13" t="str">
        <f t="shared" si="433"/>
        <v>Silver</v>
      </c>
      <c r="P5546" s="9" t="str">
        <f t="shared" si="434"/>
        <v>Epoxy</v>
      </c>
      <c r="Q5546" s="9" t="str">
        <f t="shared" si="435"/>
        <v>4</v>
      </c>
      <c r="R55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46" s="14" t="str">
        <f>IF(ProjectsDB[[#This Row],[Item Type]]="Straight Plug-In",_xlfn.TEXTJOIN("-",TRUE,M5546&amp;"-"&amp;_xlfn.LET(_xlpm.txt,ProjectsDB[[#This Row],[Assembly]],_xlpm.pos,FIND("SP",_xlpm.txt),_xlpm.pre,LEFT(_xlpm.txt,_xlpm.pos-1),IF(RIGHT(_xlpm.pre,3)="123","3PL",IF(RIGHT(_xlpm.pre,2)="12","2PL",IF(RIGHT(_xlpm.pre,1)="1","1PL","3PL")))),N5546,O5546,P5546,Q5546&amp;"W",R5546),_xlfn.TEXTJOIN("-",TRUE,M5546,N5546,O5546,P5546,Q5546&amp;"W",R5546))</f>
        <v>T-Section-CU-Silver-Epoxy-4W-1</v>
      </c>
      <c r="T5546" s="14" t="str">
        <f>IF(COUNTIF(Cycletime[Element Desc.],ProjectsDB[[#This Row],[Element Desc.]])&gt;0,"Found","Not Found")</f>
        <v>Found</v>
      </c>
    </row>
    <row r="5547" spans="2:20" x14ac:dyDescent="0.25">
      <c r="B5547" s="28" t="s">
        <v>11132</v>
      </c>
      <c r="C5547" s="29" t="s">
        <v>11133</v>
      </c>
      <c r="D5547" s="29" t="s">
        <v>11134</v>
      </c>
      <c r="E5547" s="30">
        <v>2</v>
      </c>
      <c r="F5547" s="9" t="s">
        <v>11110</v>
      </c>
      <c r="G5547" s="9" t="s">
        <v>26</v>
      </c>
      <c r="H5547" s="31">
        <v>46195</v>
      </c>
      <c r="I5547" s="12">
        <v>300</v>
      </c>
      <c r="J5547" s="12">
        <v>300</v>
      </c>
      <c r="K5547" s="12"/>
      <c r="L5547" s="12">
        <f t="array" ref="L5547">IFERROR(LOOKUP(2^15,SEARCH({"40A","63A","80A","100A","125A","160A","200A","250A","400A","630A","800A","1000A","1250A","1600A","2000A","2500A","3200A","4000A","5000A","6300A"},UPPER(D5547)),{40,63,80,100,125,160,200,250,400,630,800,1000,1250,1600,2000,2500,3200,4000,5000,6300}),0)</f>
        <v>2500</v>
      </c>
      <c r="M5547" s="9" t="str">
        <f t="shared" si="431"/>
        <v>Elbow Flat</v>
      </c>
      <c r="N5547" s="9" t="str">
        <f t="shared" si="432"/>
        <v>CU</v>
      </c>
      <c r="O5547" s="13" t="str">
        <f t="shared" si="433"/>
        <v>Silver</v>
      </c>
      <c r="P5547" s="9" t="str">
        <f t="shared" si="434"/>
        <v>Epoxy</v>
      </c>
      <c r="Q5547" s="9" t="str">
        <f t="shared" si="435"/>
        <v>4</v>
      </c>
      <c r="R55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47" s="14" t="str">
        <f>IF(ProjectsDB[[#This Row],[Item Type]]="Straight Plug-In",_xlfn.TEXTJOIN("-",TRUE,M5547&amp;"-"&amp;_xlfn.LET(_xlpm.txt,ProjectsDB[[#This Row],[Assembly]],_xlpm.pos,FIND("SP",_xlpm.txt),_xlpm.pre,LEFT(_xlpm.txt,_xlpm.pos-1),IF(RIGHT(_xlpm.pre,3)="123","3PL",IF(RIGHT(_xlpm.pre,2)="12","2PL",IF(RIGHT(_xlpm.pre,1)="1","1PL","3PL")))),N5547,O5547,P5547,Q5547&amp;"W",R5547),_xlfn.TEXTJOIN("-",TRUE,M5547,N5547,O5547,P5547,Q5547&amp;"W",R5547))</f>
        <v>Elbow Flat-CU-Silver-Epoxy-4W-1</v>
      </c>
      <c r="T5547" s="14" t="str">
        <f>IF(COUNTIF(Cycletime[Element Desc.],ProjectsDB[[#This Row],[Element Desc.]])&gt;0,"Found","Not Found")</f>
        <v>Found</v>
      </c>
    </row>
    <row r="5548" spans="2:20" x14ac:dyDescent="0.25">
      <c r="B5548" s="28" t="s">
        <v>11135</v>
      </c>
      <c r="C5548" s="29" t="s">
        <v>11121</v>
      </c>
      <c r="D5548" s="29" t="s">
        <v>11122</v>
      </c>
      <c r="E5548" s="30">
        <v>2</v>
      </c>
      <c r="F5548" s="9" t="s">
        <v>11110</v>
      </c>
      <c r="G5548" s="9" t="s">
        <v>26</v>
      </c>
      <c r="H5548" s="31">
        <v>46195</v>
      </c>
      <c r="I5548" s="12">
        <v>425</v>
      </c>
      <c r="J5548" s="12"/>
      <c r="K5548" s="12"/>
      <c r="L5548" s="12">
        <f t="array" ref="L5548">IFERROR(LOOKUP(2^15,SEARCH({"40A","63A","80A","100A","125A","160A","200A","250A","400A","630A","800A","1000A","1250A","1600A","2000A","2500A","3200A","4000A","5000A","6300A"},UPPER(D5548)),{40,63,80,100,125,160,200,250,400,630,800,1000,1250,1600,2000,2500,3200,4000,5000,6300}),0)</f>
        <v>2500</v>
      </c>
      <c r="M5548" s="9" t="str">
        <f t="shared" si="431"/>
        <v>Flange Straight</v>
      </c>
      <c r="N5548" s="9" t="str">
        <f t="shared" si="432"/>
        <v>CU</v>
      </c>
      <c r="O5548" s="13" t="str">
        <f t="shared" si="433"/>
        <v>Silver</v>
      </c>
      <c r="P5548" s="9" t="str">
        <f t="shared" si="434"/>
        <v>Epoxy</v>
      </c>
      <c r="Q5548" s="9" t="str">
        <f t="shared" si="435"/>
        <v>4</v>
      </c>
      <c r="R55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48" s="14" t="str">
        <f>IF(ProjectsDB[[#This Row],[Item Type]]="Straight Plug-In",_xlfn.TEXTJOIN("-",TRUE,M5548&amp;"-"&amp;_xlfn.LET(_xlpm.txt,ProjectsDB[[#This Row],[Assembly]],_xlpm.pos,FIND("SP",_xlpm.txt),_xlpm.pre,LEFT(_xlpm.txt,_xlpm.pos-1),IF(RIGHT(_xlpm.pre,3)="123","3PL",IF(RIGHT(_xlpm.pre,2)="12","2PL",IF(RIGHT(_xlpm.pre,1)="1","1PL","3PL")))),N5548,O5548,P5548,Q5548&amp;"W",R5548),_xlfn.TEXTJOIN("-",TRUE,M5548,N5548,O5548,P5548,Q5548&amp;"W",R5548))</f>
        <v>Flange Straight-CU-Silver-Epoxy-4W-1</v>
      </c>
      <c r="T5548" s="14" t="str">
        <f>IF(COUNTIF(Cycletime[Element Desc.],ProjectsDB[[#This Row],[Element Desc.]])&gt;0,"Found","Not Found")</f>
        <v>Found</v>
      </c>
    </row>
    <row r="5549" spans="2:20" x14ac:dyDescent="0.25">
      <c r="B5549" s="28" t="s">
        <v>11136</v>
      </c>
      <c r="C5549" s="29" t="s">
        <v>7141</v>
      </c>
      <c r="D5549" s="29" t="s">
        <v>7142</v>
      </c>
      <c r="E5549" s="30">
        <v>9</v>
      </c>
      <c r="F5549" s="9" t="s">
        <v>11110</v>
      </c>
      <c r="G5549" s="9" t="s">
        <v>26</v>
      </c>
      <c r="H5549" s="31">
        <v>46195</v>
      </c>
      <c r="I5549" s="12"/>
      <c r="J5549" s="12"/>
      <c r="K5549" s="12"/>
      <c r="L5549" s="12">
        <f t="array" ref="L5549">IFERROR(LOOKUP(2^15,SEARCH({"40A","63A","80A","100A","125A","160A","200A","250A","400A","630A","800A","1000A","1250A","1600A","2000A","2500A","3200A","4000A","5000A","6300A"},UPPER(D5549)),{40,63,80,100,125,160,200,250,400,630,800,1000,1250,1600,2000,2500,3200,4000,5000,6300}),0)</f>
        <v>2500</v>
      </c>
      <c r="M5549" s="9" t="str">
        <f t="shared" si="431"/>
        <v>Joint Pack</v>
      </c>
      <c r="N5549" s="9" t="str">
        <f t="shared" si="432"/>
        <v>CU</v>
      </c>
      <c r="O5549" s="13" t="str">
        <f t="shared" si="433"/>
        <v>Silver</v>
      </c>
      <c r="P5549" s="9" t="str">
        <f t="shared" si="434"/>
        <v>None</v>
      </c>
      <c r="Q5549" s="9" t="str">
        <f t="shared" si="435"/>
        <v>4</v>
      </c>
      <c r="R55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49" s="14" t="str">
        <f>IF(ProjectsDB[[#This Row],[Item Type]]="Straight Plug-In",_xlfn.TEXTJOIN("-",TRUE,M5549&amp;"-"&amp;_xlfn.LET(_xlpm.txt,ProjectsDB[[#This Row],[Assembly]],_xlpm.pos,FIND("SP",_xlpm.txt),_xlpm.pre,LEFT(_xlpm.txt,_xlpm.pos-1),IF(RIGHT(_xlpm.pre,3)="123","3PL",IF(RIGHT(_xlpm.pre,2)="12","2PL",IF(RIGHT(_xlpm.pre,1)="1","1PL","3PL")))),N5549,O5549,P5549,Q5549&amp;"W",R5549),_xlfn.TEXTJOIN("-",TRUE,M5549,N5549,O5549,P5549,Q5549&amp;"W",R5549))</f>
        <v>Joint Pack-CU-Silver-None-4W-1</v>
      </c>
      <c r="T5549" s="14" t="str">
        <f>IF(COUNTIF(Cycletime[Element Desc.],ProjectsDB[[#This Row],[Element Desc.]])&gt;0,"Found","Not Found")</f>
        <v>Found</v>
      </c>
    </row>
    <row r="5550" spans="2:20" x14ac:dyDescent="0.25">
      <c r="B5550" s="28" t="s">
        <v>11137</v>
      </c>
      <c r="C5550" s="29" t="s">
        <v>11138</v>
      </c>
      <c r="D5550" s="29" t="s">
        <v>11139</v>
      </c>
      <c r="E5550" s="30">
        <v>3</v>
      </c>
      <c r="F5550" s="9" t="s">
        <v>11110</v>
      </c>
      <c r="G5550" s="9" t="s">
        <v>26</v>
      </c>
      <c r="H5550" s="31">
        <v>46195</v>
      </c>
      <c r="I5550" s="12">
        <v>370</v>
      </c>
      <c r="J5550" s="12">
        <v>370</v>
      </c>
      <c r="K5550" s="12"/>
      <c r="L5550" s="12">
        <f t="array" ref="L5550">IFERROR(LOOKUP(2^15,SEARCH({"40A","63A","80A","100A","125A","160A","200A","250A","400A","630A","800A","1000A","1250A","1600A","2000A","2500A","3200A","4000A","5000A","6300A"},UPPER(D5550)),{40,63,80,100,125,160,200,250,400,630,800,1000,1250,1600,2000,2500,3200,4000,5000,6300}),0)</f>
        <v>2500</v>
      </c>
      <c r="M5550" s="9" t="str">
        <f t="shared" si="431"/>
        <v>Elbow Edge</v>
      </c>
      <c r="N5550" s="9" t="str">
        <f t="shared" si="432"/>
        <v>CU</v>
      </c>
      <c r="O5550" s="13" t="str">
        <f t="shared" si="433"/>
        <v>Silver</v>
      </c>
      <c r="P5550" s="9" t="str">
        <f t="shared" si="434"/>
        <v>Epoxy</v>
      </c>
      <c r="Q5550" s="9" t="str">
        <f t="shared" si="435"/>
        <v>4</v>
      </c>
      <c r="R55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50" s="14" t="str">
        <f>IF(ProjectsDB[[#This Row],[Item Type]]="Straight Plug-In",_xlfn.TEXTJOIN("-",TRUE,M5550&amp;"-"&amp;_xlfn.LET(_xlpm.txt,ProjectsDB[[#This Row],[Assembly]],_xlpm.pos,FIND("SP",_xlpm.txt),_xlpm.pre,LEFT(_xlpm.txt,_xlpm.pos-1),IF(RIGHT(_xlpm.pre,3)="123","3PL",IF(RIGHT(_xlpm.pre,2)="12","2PL",IF(RIGHT(_xlpm.pre,1)="1","1PL","3PL")))),N5550,O5550,P5550,Q5550&amp;"W",R5550),_xlfn.TEXTJOIN("-",TRUE,M5550,N5550,O5550,P5550,Q5550&amp;"W",R5550))</f>
        <v>Elbow Edge-CU-Silver-Epoxy-4W-1</v>
      </c>
      <c r="T5550" s="14" t="str">
        <f>IF(COUNTIF(Cycletime[Element Desc.],ProjectsDB[[#This Row],[Element Desc.]])&gt;0,"Found","Not Found")</f>
        <v>Found</v>
      </c>
    </row>
    <row r="5551" spans="2:20" x14ac:dyDescent="0.25">
      <c r="B5551" s="28" t="s">
        <v>11140</v>
      </c>
      <c r="C5551" s="29" t="s">
        <v>67</v>
      </c>
      <c r="D5551" s="29" t="s">
        <v>68</v>
      </c>
      <c r="E5551" s="30">
        <v>1</v>
      </c>
      <c r="F5551" s="9" t="s">
        <v>11110</v>
      </c>
      <c r="G5551" s="9" t="s">
        <v>26</v>
      </c>
      <c r="H5551" s="31">
        <v>46195</v>
      </c>
      <c r="I5551" s="12"/>
      <c r="J5551" s="12"/>
      <c r="K5551" s="12"/>
      <c r="L5551" s="12">
        <f t="array" ref="L5551">IFERROR(LOOKUP(2^15,SEARCH({"40A","63A","80A","100A","125A","160A","200A","250A","400A","630A","800A","1000A","1250A","1600A","2000A","2500A","3200A","4000A","5000A","6300A"},UPPER(D5551)),{40,63,80,100,125,160,200,250,400,630,800,1000,1250,1600,2000,2500,3200,4000,5000,6300}),0)</f>
        <v>2500</v>
      </c>
      <c r="M5551" s="9" t="str">
        <f t="shared" si="431"/>
        <v>Flexible Link</v>
      </c>
      <c r="N5551" s="9" t="str">
        <f t="shared" si="432"/>
        <v>CU</v>
      </c>
      <c r="O5551" s="13" t="str">
        <f t="shared" si="433"/>
        <v>None</v>
      </c>
      <c r="P5551" s="9" t="str">
        <f t="shared" si="434"/>
        <v>None</v>
      </c>
      <c r="Q5551" s="9" t="str">
        <f t="shared" si="435"/>
        <v>0</v>
      </c>
      <c r="R55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51" s="14" t="str">
        <f>IF(ProjectsDB[[#This Row],[Item Type]]="Straight Plug-In",_xlfn.TEXTJOIN("-",TRUE,M5551&amp;"-"&amp;_xlfn.LET(_xlpm.txt,ProjectsDB[[#This Row],[Assembly]],_xlpm.pos,FIND("SP",_xlpm.txt),_xlpm.pre,LEFT(_xlpm.txt,_xlpm.pos-1),IF(RIGHT(_xlpm.pre,3)="123","3PL",IF(RIGHT(_xlpm.pre,2)="12","2PL",IF(RIGHT(_xlpm.pre,1)="1","1PL","3PL")))),N5551,O5551,P5551,Q5551&amp;"W",R5551),_xlfn.TEXTJOIN("-",TRUE,M5551,N5551,O5551,P5551,Q5551&amp;"W",R5551))</f>
        <v>Flexible Link-CU-None-None-0W-1</v>
      </c>
      <c r="T5551" s="14" t="str">
        <f>IF(COUNTIF(Cycletime[Element Desc.],ProjectsDB[[#This Row],[Element Desc.]])&gt;0,"Found","Not Found")</f>
        <v>Found</v>
      </c>
    </row>
    <row r="5552" spans="2:20" x14ac:dyDescent="0.25">
      <c r="B5552" s="28" t="s">
        <v>11141</v>
      </c>
      <c r="C5552" s="29" t="s">
        <v>78</v>
      </c>
      <c r="D5552" s="29" t="s">
        <v>79</v>
      </c>
      <c r="E5552" s="30">
        <v>12</v>
      </c>
      <c r="F5552" s="9" t="s">
        <v>11110</v>
      </c>
      <c r="G5552" s="9" t="s">
        <v>26</v>
      </c>
      <c r="H5552" s="31">
        <v>46195</v>
      </c>
      <c r="I5552" s="12"/>
      <c r="J5552" s="12"/>
      <c r="K5552" s="12"/>
      <c r="L5552" s="12">
        <f t="array" ref="L5552">IFERROR(LOOKUP(2^15,SEARCH({"40A","63A","80A","100A","125A","160A","200A","250A","400A","630A","800A","1000A","1250A","1600A","2000A","2500A","3200A","4000A","5000A","6300A"},UPPER(D5552)),{40,63,80,100,125,160,200,250,400,630,800,1000,1250,1600,2000,2500,3200,4000,5000,6300}),0)</f>
        <v>2500</v>
      </c>
      <c r="M5552" s="9" t="str">
        <f t="shared" si="431"/>
        <v>Hanger Support</v>
      </c>
      <c r="N5552" s="9" t="str">
        <f t="shared" si="432"/>
        <v>CU</v>
      </c>
      <c r="O5552" s="13" t="str">
        <f t="shared" si="433"/>
        <v>None</v>
      </c>
      <c r="P5552" s="9" t="str">
        <f t="shared" si="434"/>
        <v>None</v>
      </c>
      <c r="Q5552" s="9" t="str">
        <f t="shared" si="435"/>
        <v>0</v>
      </c>
      <c r="R55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52" s="14" t="str">
        <f>IF(ProjectsDB[[#This Row],[Item Type]]="Straight Plug-In",_xlfn.TEXTJOIN("-",TRUE,M5552&amp;"-"&amp;_xlfn.LET(_xlpm.txt,ProjectsDB[[#This Row],[Assembly]],_xlpm.pos,FIND("SP",_xlpm.txt),_xlpm.pre,LEFT(_xlpm.txt,_xlpm.pos-1),IF(RIGHT(_xlpm.pre,3)="123","3PL",IF(RIGHT(_xlpm.pre,2)="12","2PL",IF(RIGHT(_xlpm.pre,1)="1","1PL","3PL")))),N5552,O5552,P5552,Q5552&amp;"W",R5552),_xlfn.TEXTJOIN("-",TRUE,M5552,N5552,O5552,P5552,Q5552&amp;"W",R5552))</f>
        <v>Hanger Support-CU-None-None-0W-1</v>
      </c>
      <c r="T5552" s="14" t="str">
        <f>IF(COUNTIF(Cycletime[Element Desc.],ProjectsDB[[#This Row],[Element Desc.]])&gt;0,"Found","Not Found")</f>
        <v>Found</v>
      </c>
    </row>
    <row r="5553" spans="2:20" x14ac:dyDescent="0.25">
      <c r="B5553" s="32" t="s">
        <v>11142</v>
      </c>
      <c r="C5553" s="33" t="s">
        <v>2150</v>
      </c>
      <c r="D5553" s="33" t="s">
        <v>2151</v>
      </c>
      <c r="E5553" s="34">
        <v>3</v>
      </c>
      <c r="F5553" s="9" t="s">
        <v>11110</v>
      </c>
      <c r="G5553" s="9" t="s">
        <v>26</v>
      </c>
      <c r="H5553" s="31">
        <v>46195</v>
      </c>
      <c r="I5553" s="25"/>
      <c r="J5553" s="25"/>
      <c r="K5553" s="25"/>
      <c r="L5553" s="12">
        <f t="array" ref="L5553">IFERROR(LOOKUP(2^15,SEARCH({"40A","63A","80A","100A","125A","160A","200A","250A","400A","630A","800A","1000A","1250A","1600A","2000A","2500A","3200A","4000A","5000A","6300A"},UPPER(D5553)),{40,63,80,100,125,160,200,250,400,630,800,1000,1250,1600,2000,2500,3200,4000,5000,6300}),0)</f>
        <v>2500</v>
      </c>
      <c r="M5553" s="9" t="str">
        <f t="shared" si="431"/>
        <v>Hanger Support</v>
      </c>
      <c r="N5553" s="9" t="str">
        <f t="shared" si="432"/>
        <v>CU</v>
      </c>
      <c r="O5553" s="13" t="str">
        <f t="shared" si="433"/>
        <v>None</v>
      </c>
      <c r="P5553" s="9" t="str">
        <f t="shared" si="434"/>
        <v>None</v>
      </c>
      <c r="Q5553" s="9" t="str">
        <f t="shared" si="435"/>
        <v>0</v>
      </c>
      <c r="R55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53" s="14" t="str">
        <f>IF(ProjectsDB[[#This Row],[Item Type]]="Straight Plug-In",_xlfn.TEXTJOIN("-",TRUE,M5553&amp;"-"&amp;_xlfn.LET(_xlpm.txt,ProjectsDB[[#This Row],[Assembly]],_xlpm.pos,FIND("SP",_xlpm.txt),_xlpm.pre,LEFT(_xlpm.txt,_xlpm.pos-1),IF(RIGHT(_xlpm.pre,3)="123","3PL",IF(RIGHT(_xlpm.pre,2)="12","2PL",IF(RIGHT(_xlpm.pre,1)="1","1PL","3PL")))),N5553,O5553,P5553,Q5553&amp;"W",R5553),_xlfn.TEXTJOIN("-",TRUE,M5553,N5553,O5553,P5553,Q5553&amp;"W",R5553))</f>
        <v>Hanger Support-CU-None-None-0W-1</v>
      </c>
      <c r="T5553" s="14" t="str">
        <f>IF(COUNTIF(Cycletime[Element Desc.],ProjectsDB[[#This Row],[Element Desc.]])&gt;0,"Found","Not Found")</f>
        <v>Found</v>
      </c>
    </row>
    <row r="5554" spans="2:20" x14ac:dyDescent="0.25">
      <c r="B5554" s="28" t="s">
        <v>11143</v>
      </c>
      <c r="C5554" s="29" t="s">
        <v>11144</v>
      </c>
      <c r="D5554" s="29" t="s">
        <v>11145</v>
      </c>
      <c r="E5554" s="30">
        <v>1</v>
      </c>
      <c r="F5554" s="9" t="s">
        <v>11110</v>
      </c>
      <c r="G5554" s="9" t="s">
        <v>26</v>
      </c>
      <c r="H5554" s="31">
        <v>46195</v>
      </c>
      <c r="I5554" s="12">
        <v>370</v>
      </c>
      <c r="J5554" s="12">
        <v>370</v>
      </c>
      <c r="K5554" s="12">
        <v>300</v>
      </c>
      <c r="L5554" s="12">
        <f t="array" ref="L5554">IFERROR(LOOKUP(2^15,SEARCH({"40A","63A","80A","100A","125A","160A","200A","250A","400A","630A","800A","1000A","1250A","1600A","2000A","2500A","3200A","4000A","5000A","6300A"},UPPER(D5554)),{40,63,80,100,125,160,200,250,400,630,800,1000,1250,1600,2000,2500,3200,4000,5000,6300}),0)</f>
        <v>2500</v>
      </c>
      <c r="M5554" s="9" t="str">
        <f t="shared" si="431"/>
        <v>Offset Edge</v>
      </c>
      <c r="N5554" s="9" t="str">
        <f t="shared" si="432"/>
        <v>CU</v>
      </c>
      <c r="O5554" s="13" t="str">
        <f t="shared" si="433"/>
        <v>Silver</v>
      </c>
      <c r="P5554" s="9" t="str">
        <f t="shared" si="434"/>
        <v>Epoxy</v>
      </c>
      <c r="Q5554" s="9" t="str">
        <f t="shared" si="435"/>
        <v>4</v>
      </c>
      <c r="R55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54" s="14" t="str">
        <f>IF(ProjectsDB[[#This Row],[Item Type]]="Straight Plug-In",_xlfn.TEXTJOIN("-",TRUE,M5554&amp;"-"&amp;_xlfn.LET(_xlpm.txt,ProjectsDB[[#This Row],[Assembly]],_xlpm.pos,FIND("SP",_xlpm.txt),_xlpm.pre,LEFT(_xlpm.txt,_xlpm.pos-1),IF(RIGHT(_xlpm.pre,3)="123","3PL",IF(RIGHT(_xlpm.pre,2)="12","2PL",IF(RIGHT(_xlpm.pre,1)="1","1PL","3PL")))),N5554,O5554,P5554,Q5554&amp;"W",R5554),_xlfn.TEXTJOIN("-",TRUE,M5554,N5554,O5554,P5554,Q5554&amp;"W",R5554))</f>
        <v>Offset Edge-CU-Silver-Epoxy-4W-1</v>
      </c>
      <c r="T5554" s="14" t="str">
        <f>IF(COUNTIF(Cycletime[Element Desc.],ProjectsDB[[#This Row],[Element Desc.]])&gt;0,"Found","Not Found")</f>
        <v>Found</v>
      </c>
    </row>
    <row r="5555" spans="2:20" x14ac:dyDescent="0.25">
      <c r="B5555" s="28" t="s">
        <v>11146</v>
      </c>
      <c r="C5555" s="29" t="s">
        <v>11121</v>
      </c>
      <c r="D5555" s="29" t="s">
        <v>11122</v>
      </c>
      <c r="E5555" s="30">
        <v>1</v>
      </c>
      <c r="F5555" s="9" t="s">
        <v>11110</v>
      </c>
      <c r="G5555" s="9" t="s">
        <v>26</v>
      </c>
      <c r="H5555" s="31">
        <v>46195</v>
      </c>
      <c r="I5555" s="12">
        <v>425</v>
      </c>
      <c r="J5555" s="12"/>
      <c r="K5555" s="12"/>
      <c r="L5555" s="12">
        <f t="array" ref="L5555">IFERROR(LOOKUP(2^15,SEARCH({"40A","63A","80A","100A","125A","160A","200A","250A","400A","630A","800A","1000A","1250A","1600A","2000A","2500A","3200A","4000A","5000A","6300A"},UPPER(D5555)),{40,63,80,100,125,160,200,250,400,630,800,1000,1250,1600,2000,2500,3200,4000,5000,6300}),0)</f>
        <v>2500</v>
      </c>
      <c r="M5555" s="9" t="str">
        <f t="shared" si="431"/>
        <v>Flange Straight</v>
      </c>
      <c r="N5555" s="9" t="str">
        <f t="shared" si="432"/>
        <v>CU</v>
      </c>
      <c r="O5555" s="13" t="str">
        <f t="shared" si="433"/>
        <v>Silver</v>
      </c>
      <c r="P5555" s="9" t="str">
        <f t="shared" si="434"/>
        <v>Epoxy</v>
      </c>
      <c r="Q5555" s="9" t="str">
        <f t="shared" si="435"/>
        <v>4</v>
      </c>
      <c r="R55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55" s="14" t="str">
        <f>IF(ProjectsDB[[#This Row],[Item Type]]="Straight Plug-In",_xlfn.TEXTJOIN("-",TRUE,M5555&amp;"-"&amp;_xlfn.LET(_xlpm.txt,ProjectsDB[[#This Row],[Assembly]],_xlpm.pos,FIND("SP",_xlpm.txt),_xlpm.pre,LEFT(_xlpm.txt,_xlpm.pos-1),IF(RIGHT(_xlpm.pre,3)="123","3PL",IF(RIGHT(_xlpm.pre,2)="12","2PL",IF(RIGHT(_xlpm.pre,1)="1","1PL","3PL")))),N5555,O5555,P5555,Q5555&amp;"W",R5555),_xlfn.TEXTJOIN("-",TRUE,M5555,N5555,O5555,P5555,Q5555&amp;"W",R5555))</f>
        <v>Flange Straight-CU-Silver-Epoxy-4W-1</v>
      </c>
      <c r="T5555" s="14" t="str">
        <f>IF(COUNTIF(Cycletime[Element Desc.],ProjectsDB[[#This Row],[Element Desc.]])&gt;0,"Found","Not Found")</f>
        <v>Found</v>
      </c>
    </row>
    <row r="5556" spans="2:20" x14ac:dyDescent="0.25">
      <c r="B5556" s="28" t="s">
        <v>11147</v>
      </c>
      <c r="C5556" s="29" t="s">
        <v>78</v>
      </c>
      <c r="D5556" s="29" t="s">
        <v>79</v>
      </c>
      <c r="E5556" s="30">
        <v>10</v>
      </c>
      <c r="F5556" s="9" t="s">
        <v>11110</v>
      </c>
      <c r="G5556" s="9" t="s">
        <v>26</v>
      </c>
      <c r="H5556" s="31">
        <v>46195</v>
      </c>
      <c r="I5556" s="12"/>
      <c r="J5556" s="12"/>
      <c r="K5556" s="12"/>
      <c r="L5556" s="12">
        <f t="array" ref="L5556">IFERROR(LOOKUP(2^15,SEARCH({"40A","63A","80A","100A","125A","160A","200A","250A","400A","630A","800A","1000A","1250A","1600A","2000A","2500A","3200A","4000A","5000A","6300A"},UPPER(D5556)),{40,63,80,100,125,160,200,250,400,630,800,1000,1250,1600,2000,2500,3200,4000,5000,6300}),0)</f>
        <v>2500</v>
      </c>
      <c r="M5556" s="9" t="str">
        <f t="shared" si="431"/>
        <v>Hanger Support</v>
      </c>
      <c r="N5556" s="9" t="str">
        <f t="shared" si="432"/>
        <v>CU</v>
      </c>
      <c r="O5556" s="13" t="str">
        <f t="shared" si="433"/>
        <v>None</v>
      </c>
      <c r="P5556" s="9" t="str">
        <f t="shared" si="434"/>
        <v>None</v>
      </c>
      <c r="Q5556" s="9" t="str">
        <f t="shared" si="435"/>
        <v>0</v>
      </c>
      <c r="R55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56" s="14" t="str">
        <f>IF(ProjectsDB[[#This Row],[Item Type]]="Straight Plug-In",_xlfn.TEXTJOIN("-",TRUE,M5556&amp;"-"&amp;_xlfn.LET(_xlpm.txt,ProjectsDB[[#This Row],[Assembly]],_xlpm.pos,FIND("SP",_xlpm.txt),_xlpm.pre,LEFT(_xlpm.txt,_xlpm.pos-1),IF(RIGHT(_xlpm.pre,3)="123","3PL",IF(RIGHT(_xlpm.pre,2)="12","2PL",IF(RIGHT(_xlpm.pre,1)="1","1PL","3PL")))),N5556,O5556,P5556,Q5556&amp;"W",R5556),_xlfn.TEXTJOIN("-",TRUE,M5556,N5556,O5556,P5556,Q5556&amp;"W",R5556))</f>
        <v>Hanger Support-CU-None-None-0W-1</v>
      </c>
      <c r="T5556" s="14" t="str">
        <f>IF(COUNTIF(Cycletime[Element Desc.],ProjectsDB[[#This Row],[Element Desc.]])&gt;0,"Found","Not Found")</f>
        <v>Found</v>
      </c>
    </row>
    <row r="5557" spans="2:20" x14ac:dyDescent="0.25">
      <c r="B5557" s="28" t="s">
        <v>11148</v>
      </c>
      <c r="C5557" s="29" t="s">
        <v>2150</v>
      </c>
      <c r="D5557" s="29" t="s">
        <v>2151</v>
      </c>
      <c r="E5557" s="30">
        <v>3</v>
      </c>
      <c r="F5557" s="9" t="s">
        <v>11110</v>
      </c>
      <c r="G5557" s="9" t="s">
        <v>26</v>
      </c>
      <c r="H5557" s="31">
        <v>46195</v>
      </c>
      <c r="I5557" s="12"/>
      <c r="J5557" s="12"/>
      <c r="K5557" s="12"/>
      <c r="L5557" s="12">
        <f t="array" ref="L5557">IFERROR(LOOKUP(2^15,SEARCH({"40A","63A","80A","100A","125A","160A","200A","250A","400A","630A","800A","1000A","1250A","1600A","2000A","2500A","3200A","4000A","5000A","6300A"},UPPER(D5557)),{40,63,80,100,125,160,200,250,400,630,800,1000,1250,1600,2000,2500,3200,4000,5000,6300}),0)</f>
        <v>2500</v>
      </c>
      <c r="M5557" s="9" t="str">
        <f t="shared" si="431"/>
        <v>Hanger Support</v>
      </c>
      <c r="N5557" s="9" t="str">
        <f t="shared" si="432"/>
        <v>CU</v>
      </c>
      <c r="O5557" s="13" t="str">
        <f t="shared" si="433"/>
        <v>None</v>
      </c>
      <c r="P5557" s="9" t="str">
        <f t="shared" si="434"/>
        <v>None</v>
      </c>
      <c r="Q5557" s="9" t="str">
        <f t="shared" si="435"/>
        <v>0</v>
      </c>
      <c r="R55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57" s="14" t="str">
        <f>IF(ProjectsDB[[#This Row],[Item Type]]="Straight Plug-In",_xlfn.TEXTJOIN("-",TRUE,M5557&amp;"-"&amp;_xlfn.LET(_xlpm.txt,ProjectsDB[[#This Row],[Assembly]],_xlpm.pos,FIND("SP",_xlpm.txt),_xlpm.pre,LEFT(_xlpm.txt,_xlpm.pos-1),IF(RIGHT(_xlpm.pre,3)="123","3PL",IF(RIGHT(_xlpm.pre,2)="12","2PL",IF(RIGHT(_xlpm.pre,1)="1","1PL","3PL")))),N5557,O5557,P5557,Q5557&amp;"W",R5557),_xlfn.TEXTJOIN("-",TRUE,M5557,N5557,O5557,P5557,Q5557&amp;"W",R5557))</f>
        <v>Hanger Support-CU-None-None-0W-1</v>
      </c>
      <c r="T5557" s="14" t="str">
        <f>IF(COUNTIF(Cycletime[Element Desc.],ProjectsDB[[#This Row],[Element Desc.]])&gt;0,"Found","Not Found")</f>
        <v>Found</v>
      </c>
    </row>
    <row r="5558" spans="2:20" x14ac:dyDescent="0.25">
      <c r="B5558" s="28" t="s">
        <v>11149</v>
      </c>
      <c r="C5558" s="29" t="s">
        <v>11150</v>
      </c>
      <c r="D5558" s="29" t="s">
        <v>11151</v>
      </c>
      <c r="E5558" s="30">
        <v>1</v>
      </c>
      <c r="F5558" s="9" t="s">
        <v>11110</v>
      </c>
      <c r="G5558" s="9" t="s">
        <v>26</v>
      </c>
      <c r="H5558" s="31">
        <v>46195</v>
      </c>
      <c r="I5558" s="12">
        <v>525</v>
      </c>
      <c r="J5558" s="12">
        <v>300</v>
      </c>
      <c r="K5558" s="12"/>
      <c r="L5558" s="12">
        <f t="array" ref="L5558">IFERROR(LOOKUP(2^15,SEARCH({"40A","63A","80A","100A","125A","160A","200A","250A","400A","630A","800A","1000A","1250A","1600A","2000A","2500A","3200A","4000A","5000A","6300A"},UPPER(D5558)),{40,63,80,100,125,160,200,250,400,630,800,1000,1250,1600,2000,2500,3200,4000,5000,6300}),0)</f>
        <v>2500</v>
      </c>
      <c r="M5558" s="9" t="str">
        <f t="shared" si="431"/>
        <v>Flange Flat</v>
      </c>
      <c r="N5558" s="9" t="str">
        <f t="shared" si="432"/>
        <v>CU</v>
      </c>
      <c r="O5558" s="13" t="str">
        <f t="shared" si="433"/>
        <v>Silver</v>
      </c>
      <c r="P5558" s="9" t="str">
        <f t="shared" si="434"/>
        <v>Epoxy</v>
      </c>
      <c r="Q5558" s="9" t="str">
        <f t="shared" si="435"/>
        <v>4</v>
      </c>
      <c r="R55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58" s="14" t="str">
        <f>IF(ProjectsDB[[#This Row],[Item Type]]="Straight Plug-In",_xlfn.TEXTJOIN("-",TRUE,M5558&amp;"-"&amp;_xlfn.LET(_xlpm.txt,ProjectsDB[[#This Row],[Assembly]],_xlpm.pos,FIND("SP",_xlpm.txt),_xlpm.pre,LEFT(_xlpm.txt,_xlpm.pos-1),IF(RIGHT(_xlpm.pre,3)="123","3PL",IF(RIGHT(_xlpm.pre,2)="12","2PL",IF(RIGHT(_xlpm.pre,1)="1","1PL","3PL")))),N5558,O5558,P5558,Q5558&amp;"W",R5558),_xlfn.TEXTJOIN("-",TRUE,M5558,N5558,O5558,P5558,Q5558&amp;"W",R5558))</f>
        <v>Flange Flat-CU-Silver-Epoxy-4W-1</v>
      </c>
      <c r="T5558" s="14" t="str">
        <f>IF(COUNTIF(Cycletime[Element Desc.],ProjectsDB[[#This Row],[Element Desc.]])&gt;0,"Found","Not Found")</f>
        <v>Found</v>
      </c>
    </row>
    <row r="5559" spans="2:20" x14ac:dyDescent="0.25">
      <c r="B5559" s="28" t="s">
        <v>11152</v>
      </c>
      <c r="C5559" s="29" t="s">
        <v>11138</v>
      </c>
      <c r="D5559" s="29" t="s">
        <v>11139</v>
      </c>
      <c r="E5559" s="30">
        <v>2</v>
      </c>
      <c r="F5559" s="9" t="s">
        <v>11110</v>
      </c>
      <c r="G5559" s="9" t="s">
        <v>26</v>
      </c>
      <c r="H5559" s="31">
        <v>46195</v>
      </c>
      <c r="I5559" s="12">
        <v>370</v>
      </c>
      <c r="J5559" s="12">
        <v>370</v>
      </c>
      <c r="K5559" s="12"/>
      <c r="L5559" s="12">
        <f t="array" ref="L5559">IFERROR(LOOKUP(2^15,SEARCH({"40A","63A","80A","100A","125A","160A","200A","250A","400A","630A","800A","1000A","1250A","1600A","2000A","2500A","3200A","4000A","5000A","6300A"},UPPER(D5559)),{40,63,80,100,125,160,200,250,400,630,800,1000,1250,1600,2000,2500,3200,4000,5000,6300}),0)</f>
        <v>2500</v>
      </c>
      <c r="M5559" s="9" t="str">
        <f t="shared" si="431"/>
        <v>Elbow Edge</v>
      </c>
      <c r="N5559" s="9" t="str">
        <f t="shared" si="432"/>
        <v>CU</v>
      </c>
      <c r="O5559" s="13" t="str">
        <f t="shared" si="433"/>
        <v>Silver</v>
      </c>
      <c r="P5559" s="9" t="str">
        <f t="shared" si="434"/>
        <v>Epoxy</v>
      </c>
      <c r="Q5559" s="9" t="str">
        <f t="shared" si="435"/>
        <v>4</v>
      </c>
      <c r="R55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59" s="14" t="str">
        <f>IF(ProjectsDB[[#This Row],[Item Type]]="Straight Plug-In",_xlfn.TEXTJOIN("-",TRUE,M5559&amp;"-"&amp;_xlfn.LET(_xlpm.txt,ProjectsDB[[#This Row],[Assembly]],_xlpm.pos,FIND("SP",_xlpm.txt),_xlpm.pre,LEFT(_xlpm.txt,_xlpm.pos-1),IF(RIGHT(_xlpm.pre,3)="123","3PL",IF(RIGHT(_xlpm.pre,2)="12","2PL",IF(RIGHT(_xlpm.pre,1)="1","1PL","3PL")))),N5559,O5559,P5559,Q5559&amp;"W",R5559),_xlfn.TEXTJOIN("-",TRUE,M5559,N5559,O5559,P5559,Q5559&amp;"W",R5559))</f>
        <v>Elbow Edge-CU-Silver-Epoxy-4W-1</v>
      </c>
      <c r="T5559" s="14" t="str">
        <f>IF(COUNTIF(Cycletime[Element Desc.],ProjectsDB[[#This Row],[Element Desc.]])&gt;0,"Found","Not Found")</f>
        <v>Found</v>
      </c>
    </row>
    <row r="5560" spans="2:20" x14ac:dyDescent="0.25">
      <c r="B5560" s="28" t="s">
        <v>11153</v>
      </c>
      <c r="C5560" s="29" t="s">
        <v>11112</v>
      </c>
      <c r="D5560" s="29" t="s">
        <v>11113</v>
      </c>
      <c r="E5560" s="30">
        <v>1</v>
      </c>
      <c r="F5560" s="9" t="s">
        <v>11110</v>
      </c>
      <c r="G5560" s="9" t="s">
        <v>26</v>
      </c>
      <c r="H5560" s="31">
        <v>46195</v>
      </c>
      <c r="I5560" s="12">
        <v>300</v>
      </c>
      <c r="J5560" s="12">
        <v>390</v>
      </c>
      <c r="K5560" s="12">
        <v>300</v>
      </c>
      <c r="L5560" s="12">
        <f t="array" ref="L5560">IFERROR(LOOKUP(2^15,SEARCH({"40A","63A","80A","100A","125A","160A","200A","250A","400A","630A","800A","1000A","1250A","1600A","2000A","2500A","3200A","4000A","5000A","6300A"},UPPER(D5560)),{40,63,80,100,125,160,200,250,400,630,800,1000,1250,1600,2000,2500,3200,4000,5000,6300}),0)</f>
        <v>2500</v>
      </c>
      <c r="M5560" s="9" t="str">
        <f t="shared" si="431"/>
        <v>Z-Unit Flat</v>
      </c>
      <c r="N5560" s="9" t="str">
        <f t="shared" si="432"/>
        <v>CU</v>
      </c>
      <c r="O5560" s="13" t="str">
        <f t="shared" si="433"/>
        <v>Silver</v>
      </c>
      <c r="P5560" s="9" t="str">
        <f t="shared" si="434"/>
        <v>Epoxy</v>
      </c>
      <c r="Q5560" s="9" t="str">
        <f t="shared" si="435"/>
        <v>4</v>
      </c>
      <c r="R55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60" s="14" t="str">
        <f>IF(ProjectsDB[[#This Row],[Item Type]]="Straight Plug-In",_xlfn.TEXTJOIN("-",TRUE,M5560&amp;"-"&amp;_xlfn.LET(_xlpm.txt,ProjectsDB[[#This Row],[Assembly]],_xlpm.pos,FIND("SP",_xlpm.txt),_xlpm.pre,LEFT(_xlpm.txt,_xlpm.pos-1),IF(RIGHT(_xlpm.pre,3)="123","3PL",IF(RIGHT(_xlpm.pre,2)="12","2PL",IF(RIGHT(_xlpm.pre,1)="1","1PL","3PL")))),N5560,O5560,P5560,Q5560&amp;"W",R5560),_xlfn.TEXTJOIN("-",TRUE,M5560,N5560,O5560,P5560,Q5560&amp;"W",R5560))</f>
        <v>Z-Unit Flat-CU-Silver-Epoxy-4W-1</v>
      </c>
      <c r="T5560" s="14" t="str">
        <f>IF(COUNTIF(Cycletime[Element Desc.],ProjectsDB[[#This Row],[Element Desc.]])&gt;0,"Found","Not Found")</f>
        <v>Found</v>
      </c>
    </row>
    <row r="5561" spans="2:20" x14ac:dyDescent="0.25">
      <c r="B5561" s="28" t="s">
        <v>11154</v>
      </c>
      <c r="C5561" s="29" t="s">
        <v>7141</v>
      </c>
      <c r="D5561" s="29" t="s">
        <v>7142</v>
      </c>
      <c r="E5561" s="30">
        <v>5</v>
      </c>
      <c r="F5561" s="9" t="s">
        <v>11110</v>
      </c>
      <c r="G5561" s="9" t="s">
        <v>26</v>
      </c>
      <c r="H5561" s="31">
        <v>46195</v>
      </c>
      <c r="I5561" s="12"/>
      <c r="J5561" s="12"/>
      <c r="K5561" s="12"/>
      <c r="L5561" s="12">
        <f t="array" ref="L5561">IFERROR(LOOKUP(2^15,SEARCH({"40A","63A","80A","100A","125A","160A","200A","250A","400A","630A","800A","1000A","1250A","1600A","2000A","2500A","3200A","4000A","5000A","6300A"},UPPER(D5561)),{40,63,80,100,125,160,200,250,400,630,800,1000,1250,1600,2000,2500,3200,4000,5000,6300}),0)</f>
        <v>2500</v>
      </c>
      <c r="M5561" s="9" t="str">
        <f t="shared" si="431"/>
        <v>Joint Pack</v>
      </c>
      <c r="N5561" s="9" t="str">
        <f t="shared" si="432"/>
        <v>CU</v>
      </c>
      <c r="O5561" s="13" t="str">
        <f t="shared" si="433"/>
        <v>Silver</v>
      </c>
      <c r="P5561" s="9" t="str">
        <f t="shared" si="434"/>
        <v>None</v>
      </c>
      <c r="Q5561" s="9" t="str">
        <f t="shared" si="435"/>
        <v>4</v>
      </c>
      <c r="R55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61" s="14" t="str">
        <f>IF(ProjectsDB[[#This Row],[Item Type]]="Straight Plug-In",_xlfn.TEXTJOIN("-",TRUE,M5561&amp;"-"&amp;_xlfn.LET(_xlpm.txt,ProjectsDB[[#This Row],[Assembly]],_xlpm.pos,FIND("SP",_xlpm.txt),_xlpm.pre,LEFT(_xlpm.txt,_xlpm.pos-1),IF(RIGHT(_xlpm.pre,3)="123","3PL",IF(RIGHT(_xlpm.pre,2)="12","2PL",IF(RIGHT(_xlpm.pre,1)="1","1PL","3PL")))),N5561,O5561,P5561,Q5561&amp;"W",R5561),_xlfn.TEXTJOIN("-",TRUE,M5561,N5561,O5561,P5561,Q5561&amp;"W",R5561))</f>
        <v>Joint Pack-CU-Silver-None-4W-1</v>
      </c>
      <c r="T5561" s="14" t="str">
        <f>IF(COUNTIF(Cycletime[Element Desc.],ProjectsDB[[#This Row],[Element Desc.]])&gt;0,"Found","Not Found")</f>
        <v>Found</v>
      </c>
    </row>
    <row r="5562" spans="2:20" x14ac:dyDescent="0.25">
      <c r="B5562" s="32" t="s">
        <v>11155</v>
      </c>
      <c r="C5562" s="33" t="s">
        <v>67</v>
      </c>
      <c r="D5562" s="33" t="s">
        <v>68</v>
      </c>
      <c r="E5562" s="34">
        <v>1</v>
      </c>
      <c r="F5562" s="9" t="s">
        <v>11110</v>
      </c>
      <c r="G5562" s="9" t="s">
        <v>26</v>
      </c>
      <c r="H5562" s="31">
        <v>46195</v>
      </c>
      <c r="I5562" s="25"/>
      <c r="J5562" s="25"/>
      <c r="K5562" s="25"/>
      <c r="L5562" s="12">
        <f t="array" ref="L5562">IFERROR(LOOKUP(2^15,SEARCH({"40A","63A","80A","100A","125A","160A","200A","250A","400A","630A","800A","1000A","1250A","1600A","2000A","2500A","3200A","4000A","5000A","6300A"},UPPER(D5562)),{40,63,80,100,125,160,200,250,400,630,800,1000,1250,1600,2000,2500,3200,4000,5000,6300}),0)</f>
        <v>2500</v>
      </c>
      <c r="M5562" s="9" t="str">
        <f t="shared" si="431"/>
        <v>Flexible Link</v>
      </c>
      <c r="N5562" s="9" t="str">
        <f t="shared" si="432"/>
        <v>CU</v>
      </c>
      <c r="O5562" s="13" t="str">
        <f t="shared" si="433"/>
        <v>None</v>
      </c>
      <c r="P5562" s="9" t="str">
        <f t="shared" si="434"/>
        <v>None</v>
      </c>
      <c r="Q5562" s="9" t="str">
        <f t="shared" si="435"/>
        <v>0</v>
      </c>
      <c r="R55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62" s="14" t="str">
        <f>IF(ProjectsDB[[#This Row],[Item Type]]="Straight Plug-In",_xlfn.TEXTJOIN("-",TRUE,M5562&amp;"-"&amp;_xlfn.LET(_xlpm.txt,ProjectsDB[[#This Row],[Assembly]],_xlpm.pos,FIND("SP",_xlpm.txt),_xlpm.pre,LEFT(_xlpm.txt,_xlpm.pos-1),IF(RIGHT(_xlpm.pre,3)="123","3PL",IF(RIGHT(_xlpm.pre,2)="12","2PL",IF(RIGHT(_xlpm.pre,1)="1","1PL","3PL")))),N5562,O5562,P5562,Q5562&amp;"W",R5562),_xlfn.TEXTJOIN("-",TRUE,M5562,N5562,O5562,P5562,Q5562&amp;"W",R5562))</f>
        <v>Flexible Link-CU-None-None-0W-1</v>
      </c>
      <c r="T5562" s="14" t="str">
        <f>IF(COUNTIF(Cycletime[Element Desc.],ProjectsDB[[#This Row],[Element Desc.]])&gt;0,"Found","Not Found")</f>
        <v>Found</v>
      </c>
    </row>
    <row r="5563" spans="2:20" x14ac:dyDescent="0.25">
      <c r="B5563" s="28" t="s">
        <v>11156</v>
      </c>
      <c r="C5563" s="29" t="s">
        <v>11138</v>
      </c>
      <c r="D5563" s="29" t="s">
        <v>11139</v>
      </c>
      <c r="E5563" s="30">
        <v>2</v>
      </c>
      <c r="F5563" s="9" t="s">
        <v>11110</v>
      </c>
      <c r="G5563" s="9" t="s">
        <v>26</v>
      </c>
      <c r="H5563" s="31">
        <v>46195</v>
      </c>
      <c r="I5563" s="12">
        <v>370</v>
      </c>
      <c r="J5563" s="12">
        <v>370</v>
      </c>
      <c r="K5563" s="12"/>
      <c r="L5563" s="12">
        <f t="array" ref="L5563">IFERROR(LOOKUP(2^15,SEARCH({"40A","63A","80A","100A","125A","160A","200A","250A","400A","630A","800A","1000A","1250A","1600A","2000A","2500A","3200A","4000A","5000A","6300A"},UPPER(D5563)),{40,63,80,100,125,160,200,250,400,630,800,1000,1250,1600,2000,2500,3200,4000,5000,6300}),0)</f>
        <v>2500</v>
      </c>
      <c r="M5563" s="9" t="str">
        <f t="shared" si="431"/>
        <v>Elbow Edge</v>
      </c>
      <c r="N5563" s="9" t="str">
        <f t="shared" si="432"/>
        <v>CU</v>
      </c>
      <c r="O5563" s="13" t="str">
        <f t="shared" si="433"/>
        <v>Silver</v>
      </c>
      <c r="P5563" s="9" t="str">
        <f t="shared" si="434"/>
        <v>Epoxy</v>
      </c>
      <c r="Q5563" s="9" t="str">
        <f t="shared" si="435"/>
        <v>4</v>
      </c>
      <c r="R55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63" s="14" t="str">
        <f>IF(ProjectsDB[[#This Row],[Item Type]]="Straight Plug-In",_xlfn.TEXTJOIN("-",TRUE,M5563&amp;"-"&amp;_xlfn.LET(_xlpm.txt,ProjectsDB[[#This Row],[Assembly]],_xlpm.pos,FIND("SP",_xlpm.txt),_xlpm.pre,LEFT(_xlpm.txt,_xlpm.pos-1),IF(RIGHT(_xlpm.pre,3)="123","3PL",IF(RIGHT(_xlpm.pre,2)="12","2PL",IF(RIGHT(_xlpm.pre,1)="1","1PL","3PL")))),N5563,O5563,P5563,Q5563&amp;"W",R5563),_xlfn.TEXTJOIN("-",TRUE,M5563,N5563,O5563,P5563,Q5563&amp;"W",R5563))</f>
        <v>Elbow Edge-CU-Silver-Epoxy-4W-1</v>
      </c>
      <c r="T5563" s="14" t="str">
        <f>IF(COUNTIF(Cycletime[Element Desc.],ProjectsDB[[#This Row],[Element Desc.]])&gt;0,"Found","Not Found")</f>
        <v>Found</v>
      </c>
    </row>
    <row r="5564" spans="2:20" x14ac:dyDescent="0.25">
      <c r="B5564" s="28" t="s">
        <v>11157</v>
      </c>
      <c r="C5564" s="29" t="s">
        <v>11158</v>
      </c>
      <c r="D5564" s="29" t="s">
        <v>11159</v>
      </c>
      <c r="E5564" s="30">
        <v>2</v>
      </c>
      <c r="F5564" s="9" t="s">
        <v>11110</v>
      </c>
      <c r="G5564" s="9" t="s">
        <v>26</v>
      </c>
      <c r="H5564" s="31">
        <v>46195</v>
      </c>
      <c r="I5564" s="12">
        <v>635</v>
      </c>
      <c r="J5564" s="12">
        <v>300</v>
      </c>
      <c r="K5564" s="12"/>
      <c r="L5564" s="12">
        <f t="array" ref="L5564">IFERROR(LOOKUP(2^15,SEARCH({"40A","63A","80A","100A","125A","160A","200A","250A","400A","630A","800A","1000A","1250A","1600A","2000A","2500A","3200A","4000A","5000A","6300A"},UPPER(D5564)),{40,63,80,100,125,160,200,250,400,630,800,1000,1250,1600,2000,2500,3200,4000,5000,6300}),0)</f>
        <v>2500</v>
      </c>
      <c r="M5564" s="9" t="str">
        <f t="shared" si="431"/>
        <v>Flange Flat</v>
      </c>
      <c r="N5564" s="9" t="str">
        <f t="shared" si="432"/>
        <v>CU</v>
      </c>
      <c r="O5564" s="13" t="str">
        <f t="shared" si="433"/>
        <v>Silver</v>
      </c>
      <c r="P5564" s="9" t="str">
        <f t="shared" si="434"/>
        <v>Epoxy</v>
      </c>
      <c r="Q5564" s="9" t="str">
        <f t="shared" si="435"/>
        <v>4</v>
      </c>
      <c r="R55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64" s="14" t="str">
        <f>IF(ProjectsDB[[#This Row],[Item Type]]="Straight Plug-In",_xlfn.TEXTJOIN("-",TRUE,M5564&amp;"-"&amp;_xlfn.LET(_xlpm.txt,ProjectsDB[[#This Row],[Assembly]],_xlpm.pos,FIND("SP",_xlpm.txt),_xlpm.pre,LEFT(_xlpm.txt,_xlpm.pos-1),IF(RIGHT(_xlpm.pre,3)="123","3PL",IF(RIGHT(_xlpm.pre,2)="12","2PL",IF(RIGHT(_xlpm.pre,1)="1","1PL","3PL")))),N5564,O5564,P5564,Q5564&amp;"W",R5564),_xlfn.TEXTJOIN("-",TRUE,M5564,N5564,O5564,P5564,Q5564&amp;"W",R5564))</f>
        <v>Flange Flat-CU-Silver-Epoxy-4W-1</v>
      </c>
      <c r="T5564" s="14" t="str">
        <f>IF(COUNTIF(Cycletime[Element Desc.],ProjectsDB[[#This Row],[Element Desc.]])&gt;0,"Found","Not Found")</f>
        <v>Found</v>
      </c>
    </row>
    <row r="5565" spans="2:20" x14ac:dyDescent="0.25">
      <c r="B5565" s="28" t="s">
        <v>11160</v>
      </c>
      <c r="C5565" s="29" t="s">
        <v>7141</v>
      </c>
      <c r="D5565" s="29" t="s">
        <v>7142</v>
      </c>
      <c r="E5565" s="30">
        <v>3</v>
      </c>
      <c r="F5565" s="9" t="s">
        <v>11110</v>
      </c>
      <c r="G5565" s="9" t="s">
        <v>26</v>
      </c>
      <c r="H5565" s="31">
        <v>46195</v>
      </c>
      <c r="I5565" s="12"/>
      <c r="J5565" s="12"/>
      <c r="K5565" s="12"/>
      <c r="L5565" s="12">
        <f t="array" ref="L5565">IFERROR(LOOKUP(2^15,SEARCH({"40A","63A","80A","100A","125A","160A","200A","250A","400A","630A","800A","1000A","1250A","1600A","2000A","2500A","3200A","4000A","5000A","6300A"},UPPER(D5565)),{40,63,80,100,125,160,200,250,400,630,800,1000,1250,1600,2000,2500,3200,4000,5000,6300}),0)</f>
        <v>2500</v>
      </c>
      <c r="M5565" s="9" t="str">
        <f t="shared" si="431"/>
        <v>Joint Pack</v>
      </c>
      <c r="N5565" s="9" t="str">
        <f t="shared" si="432"/>
        <v>CU</v>
      </c>
      <c r="O5565" s="13" t="str">
        <f t="shared" si="433"/>
        <v>Silver</v>
      </c>
      <c r="P5565" s="9" t="str">
        <f t="shared" si="434"/>
        <v>None</v>
      </c>
      <c r="Q5565" s="9" t="str">
        <f t="shared" si="435"/>
        <v>4</v>
      </c>
      <c r="R55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65" s="14" t="str">
        <f>IF(ProjectsDB[[#This Row],[Item Type]]="Straight Plug-In",_xlfn.TEXTJOIN("-",TRUE,M5565&amp;"-"&amp;_xlfn.LET(_xlpm.txt,ProjectsDB[[#This Row],[Assembly]],_xlpm.pos,FIND("SP",_xlpm.txt),_xlpm.pre,LEFT(_xlpm.txt,_xlpm.pos-1),IF(RIGHT(_xlpm.pre,3)="123","3PL",IF(RIGHT(_xlpm.pre,2)="12","2PL",IF(RIGHT(_xlpm.pre,1)="1","1PL","3PL")))),N5565,O5565,P5565,Q5565&amp;"W",R5565),_xlfn.TEXTJOIN("-",TRUE,M5565,N5565,O5565,P5565,Q5565&amp;"W",R5565))</f>
        <v>Joint Pack-CU-Silver-None-4W-1</v>
      </c>
      <c r="T5565" s="14" t="str">
        <f>IF(COUNTIF(Cycletime[Element Desc.],ProjectsDB[[#This Row],[Element Desc.]])&gt;0,"Found","Not Found")</f>
        <v>Found</v>
      </c>
    </row>
    <row r="5566" spans="2:20" x14ac:dyDescent="0.25">
      <c r="B5566" s="28" t="s">
        <v>11161</v>
      </c>
      <c r="C5566" s="29" t="s">
        <v>78</v>
      </c>
      <c r="D5566" s="29" t="s">
        <v>79</v>
      </c>
      <c r="E5566" s="30">
        <v>8</v>
      </c>
      <c r="F5566" s="9" t="s">
        <v>11110</v>
      </c>
      <c r="G5566" s="9" t="s">
        <v>26</v>
      </c>
      <c r="H5566" s="31">
        <v>46195</v>
      </c>
      <c r="I5566" s="12"/>
      <c r="J5566" s="12"/>
      <c r="K5566" s="12"/>
      <c r="L5566" s="12">
        <f t="array" ref="L5566">IFERROR(LOOKUP(2^15,SEARCH({"40A","63A","80A","100A","125A","160A","200A","250A","400A","630A","800A","1000A","1250A","1600A","2000A","2500A","3200A","4000A","5000A","6300A"},UPPER(D5566)),{40,63,80,100,125,160,200,250,400,630,800,1000,1250,1600,2000,2500,3200,4000,5000,6300}),0)</f>
        <v>2500</v>
      </c>
      <c r="M5566" s="9" t="str">
        <f t="shared" si="431"/>
        <v>Hanger Support</v>
      </c>
      <c r="N5566" s="9" t="str">
        <f t="shared" si="432"/>
        <v>CU</v>
      </c>
      <c r="O5566" s="13" t="str">
        <f t="shared" si="433"/>
        <v>None</v>
      </c>
      <c r="P5566" s="9" t="str">
        <f t="shared" si="434"/>
        <v>None</v>
      </c>
      <c r="Q5566" s="9" t="str">
        <f t="shared" si="435"/>
        <v>0</v>
      </c>
      <c r="R55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66" s="14" t="str">
        <f>IF(ProjectsDB[[#This Row],[Item Type]]="Straight Plug-In",_xlfn.TEXTJOIN("-",TRUE,M5566&amp;"-"&amp;_xlfn.LET(_xlpm.txt,ProjectsDB[[#This Row],[Assembly]],_xlpm.pos,FIND("SP",_xlpm.txt),_xlpm.pre,LEFT(_xlpm.txt,_xlpm.pos-1),IF(RIGHT(_xlpm.pre,3)="123","3PL",IF(RIGHT(_xlpm.pre,2)="12","2PL",IF(RIGHT(_xlpm.pre,1)="1","1PL","3PL")))),N5566,O5566,P5566,Q5566&amp;"W",R5566),_xlfn.TEXTJOIN("-",TRUE,M5566,N5566,O5566,P5566,Q5566&amp;"W",R5566))</f>
        <v>Hanger Support-CU-None-None-0W-1</v>
      </c>
      <c r="T5566" s="14" t="str">
        <f>IF(COUNTIF(Cycletime[Element Desc.],ProjectsDB[[#This Row],[Element Desc.]])&gt;0,"Found","Not Found")</f>
        <v>Found</v>
      </c>
    </row>
    <row r="5567" spans="2:20" x14ac:dyDescent="0.25">
      <c r="B5567" s="32" t="s">
        <v>11162</v>
      </c>
      <c r="C5567" s="33" t="s">
        <v>2150</v>
      </c>
      <c r="D5567" s="33" t="s">
        <v>2151</v>
      </c>
      <c r="E5567" s="34">
        <v>8</v>
      </c>
      <c r="F5567" s="9" t="s">
        <v>11110</v>
      </c>
      <c r="G5567" s="9" t="s">
        <v>26</v>
      </c>
      <c r="H5567" s="31">
        <v>46195</v>
      </c>
      <c r="I5567" s="25"/>
      <c r="J5567" s="25"/>
      <c r="K5567" s="25"/>
      <c r="L5567" s="12">
        <f t="array" ref="L5567">IFERROR(LOOKUP(2^15,SEARCH({"40A","63A","80A","100A","125A","160A","200A","250A","400A","630A","800A","1000A","1250A","1600A","2000A","2500A","3200A","4000A","5000A","6300A"},UPPER(D5567)),{40,63,80,100,125,160,200,250,400,630,800,1000,1250,1600,2000,2500,3200,4000,5000,6300}),0)</f>
        <v>2500</v>
      </c>
      <c r="M5567" s="9" t="str">
        <f t="shared" si="431"/>
        <v>Hanger Support</v>
      </c>
      <c r="N5567" s="9" t="str">
        <f t="shared" si="432"/>
        <v>CU</v>
      </c>
      <c r="O5567" s="13" t="str">
        <f t="shared" si="433"/>
        <v>None</v>
      </c>
      <c r="P5567" s="9" t="str">
        <f t="shared" si="434"/>
        <v>None</v>
      </c>
      <c r="Q5567" s="9" t="str">
        <f t="shared" si="435"/>
        <v>0</v>
      </c>
      <c r="R55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67" s="14" t="str">
        <f>IF(ProjectsDB[[#This Row],[Item Type]]="Straight Plug-In",_xlfn.TEXTJOIN("-",TRUE,M5567&amp;"-"&amp;_xlfn.LET(_xlpm.txt,ProjectsDB[[#This Row],[Assembly]],_xlpm.pos,FIND("SP",_xlpm.txt),_xlpm.pre,LEFT(_xlpm.txt,_xlpm.pos-1),IF(RIGHT(_xlpm.pre,3)="123","3PL",IF(RIGHT(_xlpm.pre,2)="12","2PL",IF(RIGHT(_xlpm.pre,1)="1","1PL","3PL")))),N5567,O5567,P5567,Q5567&amp;"W",R5567),_xlfn.TEXTJOIN("-",TRUE,M5567,N5567,O5567,P5567,Q5567&amp;"W",R5567))</f>
        <v>Hanger Support-CU-None-None-0W-1</v>
      </c>
      <c r="T5567" s="14" t="str">
        <f>IF(COUNTIF(Cycletime[Element Desc.],ProjectsDB[[#This Row],[Element Desc.]])&gt;0,"Found","Not Found")</f>
        <v>Found</v>
      </c>
    </row>
    <row r="5568" spans="2:20" x14ac:dyDescent="0.25">
      <c r="B5568" s="28" t="s">
        <v>11163</v>
      </c>
      <c r="C5568" s="29" t="s">
        <v>11164</v>
      </c>
      <c r="D5568" s="29" t="s">
        <v>11165</v>
      </c>
      <c r="E5568" s="30">
        <v>2</v>
      </c>
      <c r="F5568" s="9" t="s">
        <v>11110</v>
      </c>
      <c r="G5568" s="9" t="s">
        <v>26</v>
      </c>
      <c r="H5568" s="31">
        <v>46195</v>
      </c>
      <c r="I5568" s="12">
        <v>635</v>
      </c>
      <c r="J5568" s="12">
        <v>300</v>
      </c>
      <c r="K5568" s="12"/>
      <c r="L5568" s="12">
        <f t="array" ref="L5568">IFERROR(LOOKUP(2^15,SEARCH({"40A","63A","80A","100A","125A","160A","200A","250A","400A","630A","800A","1000A","1250A","1600A","2000A","2500A","3200A","4000A","5000A","6300A"},UPPER(D5568)),{40,63,80,100,125,160,200,250,400,630,800,1000,1250,1600,2000,2500,3200,4000,5000,6300}),0)</f>
        <v>2500</v>
      </c>
      <c r="M5568" s="9" t="str">
        <f t="shared" si="431"/>
        <v>Flange Flat</v>
      </c>
      <c r="N5568" s="9" t="str">
        <f t="shared" si="432"/>
        <v>CU</v>
      </c>
      <c r="O5568" s="13" t="str">
        <f t="shared" si="433"/>
        <v>Silver</v>
      </c>
      <c r="P5568" s="9" t="str">
        <f t="shared" si="434"/>
        <v>Epoxy</v>
      </c>
      <c r="Q5568" s="9" t="str">
        <f t="shared" si="435"/>
        <v>4</v>
      </c>
      <c r="R55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68" s="14" t="str">
        <f>IF(ProjectsDB[[#This Row],[Item Type]]="Straight Plug-In",_xlfn.TEXTJOIN("-",TRUE,M5568&amp;"-"&amp;_xlfn.LET(_xlpm.txt,ProjectsDB[[#This Row],[Assembly]],_xlpm.pos,FIND("SP",_xlpm.txt),_xlpm.pre,LEFT(_xlpm.txt,_xlpm.pos-1),IF(RIGHT(_xlpm.pre,3)="123","3PL",IF(RIGHT(_xlpm.pre,2)="12","2PL",IF(RIGHT(_xlpm.pre,1)="1","1PL","3PL")))),N5568,O5568,P5568,Q5568&amp;"W",R5568),_xlfn.TEXTJOIN("-",TRUE,M5568,N5568,O5568,P5568,Q5568&amp;"W",R5568))</f>
        <v>Flange Flat-CU-Silver-Epoxy-4W-1</v>
      </c>
      <c r="T5568" s="14" t="str">
        <f>IF(COUNTIF(Cycletime[Element Desc.],ProjectsDB[[#This Row],[Element Desc.]])&gt;0,"Found","Not Found")</f>
        <v>Found</v>
      </c>
    </row>
    <row r="5569" spans="2:20" x14ac:dyDescent="0.25">
      <c r="B5569" s="28" t="s">
        <v>11166</v>
      </c>
      <c r="C5569" s="29" t="s">
        <v>11138</v>
      </c>
      <c r="D5569" s="29" t="s">
        <v>11139</v>
      </c>
      <c r="E5569" s="30">
        <v>2</v>
      </c>
      <c r="F5569" s="9" t="s">
        <v>11110</v>
      </c>
      <c r="G5569" s="9" t="s">
        <v>26</v>
      </c>
      <c r="H5569" s="31">
        <v>46195</v>
      </c>
      <c r="I5569" s="12">
        <v>370</v>
      </c>
      <c r="J5569" s="12">
        <v>370</v>
      </c>
      <c r="K5569" s="12"/>
      <c r="L5569" s="12">
        <f t="array" ref="L5569">IFERROR(LOOKUP(2^15,SEARCH({"40A","63A","80A","100A","125A","160A","200A","250A","400A","630A","800A","1000A","1250A","1600A","2000A","2500A","3200A","4000A","5000A","6300A"},UPPER(D5569)),{40,63,80,100,125,160,200,250,400,630,800,1000,1250,1600,2000,2500,3200,4000,5000,6300}),0)</f>
        <v>2500</v>
      </c>
      <c r="M5569" s="9" t="str">
        <f t="shared" si="431"/>
        <v>Elbow Edge</v>
      </c>
      <c r="N5569" s="9" t="str">
        <f t="shared" si="432"/>
        <v>CU</v>
      </c>
      <c r="O5569" s="13" t="str">
        <f t="shared" si="433"/>
        <v>Silver</v>
      </c>
      <c r="P5569" s="9" t="str">
        <f t="shared" si="434"/>
        <v>Epoxy</v>
      </c>
      <c r="Q5569" s="9" t="str">
        <f t="shared" si="435"/>
        <v>4</v>
      </c>
      <c r="R55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69" s="14" t="str">
        <f>IF(ProjectsDB[[#This Row],[Item Type]]="Straight Plug-In",_xlfn.TEXTJOIN("-",TRUE,M5569&amp;"-"&amp;_xlfn.LET(_xlpm.txt,ProjectsDB[[#This Row],[Assembly]],_xlpm.pos,FIND("SP",_xlpm.txt),_xlpm.pre,LEFT(_xlpm.txt,_xlpm.pos-1),IF(RIGHT(_xlpm.pre,3)="123","3PL",IF(RIGHT(_xlpm.pre,2)="12","2PL",IF(RIGHT(_xlpm.pre,1)="1","1PL","3PL")))),N5569,O5569,P5569,Q5569&amp;"W",R5569),_xlfn.TEXTJOIN("-",TRUE,M5569,N5569,O5569,P5569,Q5569&amp;"W",R5569))</f>
        <v>Elbow Edge-CU-Silver-Epoxy-4W-1</v>
      </c>
      <c r="T5569" s="14" t="str">
        <f>IF(COUNTIF(Cycletime[Element Desc.],ProjectsDB[[#This Row],[Element Desc.]])&gt;0,"Found","Not Found")</f>
        <v>Found</v>
      </c>
    </row>
    <row r="5570" spans="2:20" x14ac:dyDescent="0.25">
      <c r="B5570" s="28" t="s">
        <v>11167</v>
      </c>
      <c r="C5570" s="29" t="s">
        <v>7141</v>
      </c>
      <c r="D5570" s="29" t="s">
        <v>7142</v>
      </c>
      <c r="E5570" s="30">
        <v>3</v>
      </c>
      <c r="F5570" s="9" t="s">
        <v>11110</v>
      </c>
      <c r="G5570" s="9" t="s">
        <v>26</v>
      </c>
      <c r="H5570" s="31">
        <v>46195</v>
      </c>
      <c r="I5570" s="12"/>
      <c r="J5570" s="12"/>
      <c r="K5570" s="12"/>
      <c r="L5570" s="12">
        <f t="array" ref="L5570">IFERROR(LOOKUP(2^15,SEARCH({"40A","63A","80A","100A","125A","160A","200A","250A","400A","630A","800A","1000A","1250A","1600A","2000A","2500A","3200A","4000A","5000A","6300A"},UPPER(D5570)),{40,63,80,100,125,160,200,250,400,630,800,1000,1250,1600,2000,2500,3200,4000,5000,6300}),0)</f>
        <v>2500</v>
      </c>
      <c r="M5570" s="9" t="str">
        <f t="shared" si="431"/>
        <v>Joint Pack</v>
      </c>
      <c r="N5570" s="9" t="str">
        <f t="shared" si="432"/>
        <v>CU</v>
      </c>
      <c r="O5570" s="13" t="str">
        <f t="shared" si="433"/>
        <v>Silver</v>
      </c>
      <c r="P5570" s="9" t="str">
        <f t="shared" si="434"/>
        <v>None</v>
      </c>
      <c r="Q5570" s="9" t="str">
        <f t="shared" si="435"/>
        <v>4</v>
      </c>
      <c r="R55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70" s="14" t="str">
        <f>IF(ProjectsDB[[#This Row],[Item Type]]="Straight Plug-In",_xlfn.TEXTJOIN("-",TRUE,M5570&amp;"-"&amp;_xlfn.LET(_xlpm.txt,ProjectsDB[[#This Row],[Assembly]],_xlpm.pos,FIND("SP",_xlpm.txt),_xlpm.pre,LEFT(_xlpm.txt,_xlpm.pos-1),IF(RIGHT(_xlpm.pre,3)="123","3PL",IF(RIGHT(_xlpm.pre,2)="12","2PL",IF(RIGHT(_xlpm.pre,1)="1","1PL","3PL")))),N5570,O5570,P5570,Q5570&amp;"W",R5570),_xlfn.TEXTJOIN("-",TRUE,M5570,N5570,O5570,P5570,Q5570&amp;"W",R5570))</f>
        <v>Joint Pack-CU-Silver-None-4W-1</v>
      </c>
      <c r="T5570" s="14" t="str">
        <f>IF(COUNTIF(Cycletime[Element Desc.],ProjectsDB[[#This Row],[Element Desc.]])&gt;0,"Found","Not Found")</f>
        <v>Found</v>
      </c>
    </row>
    <row r="5571" spans="2:20" x14ac:dyDescent="0.25">
      <c r="B5571" s="28" t="s">
        <v>11168</v>
      </c>
      <c r="C5571" s="29" t="s">
        <v>78</v>
      </c>
      <c r="D5571" s="29" t="s">
        <v>79</v>
      </c>
      <c r="E5571" s="30">
        <v>2</v>
      </c>
      <c r="F5571" s="9" t="s">
        <v>11110</v>
      </c>
      <c r="G5571" s="9" t="s">
        <v>26</v>
      </c>
      <c r="H5571" s="31">
        <v>46195</v>
      </c>
      <c r="I5571" s="12"/>
      <c r="J5571" s="12"/>
      <c r="K5571" s="12"/>
      <c r="L5571" s="12">
        <f t="array" ref="L5571">IFERROR(LOOKUP(2^15,SEARCH({"40A","63A","80A","100A","125A","160A","200A","250A","400A","630A","800A","1000A","1250A","1600A","2000A","2500A","3200A","4000A","5000A","6300A"},UPPER(D5571)),{40,63,80,100,125,160,200,250,400,630,800,1000,1250,1600,2000,2500,3200,4000,5000,6300}),0)</f>
        <v>2500</v>
      </c>
      <c r="M5571" s="9" t="str">
        <f t="shared" si="431"/>
        <v>Hanger Support</v>
      </c>
      <c r="N5571" s="9" t="str">
        <f t="shared" si="432"/>
        <v>CU</v>
      </c>
      <c r="O5571" s="13" t="str">
        <f t="shared" si="433"/>
        <v>None</v>
      </c>
      <c r="P5571" s="9" t="str">
        <f t="shared" si="434"/>
        <v>None</v>
      </c>
      <c r="Q5571" s="9" t="str">
        <f t="shared" si="435"/>
        <v>0</v>
      </c>
      <c r="R55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71" s="14" t="str">
        <f>IF(ProjectsDB[[#This Row],[Item Type]]="Straight Plug-In",_xlfn.TEXTJOIN("-",TRUE,M5571&amp;"-"&amp;_xlfn.LET(_xlpm.txt,ProjectsDB[[#This Row],[Assembly]],_xlpm.pos,FIND("SP",_xlpm.txt),_xlpm.pre,LEFT(_xlpm.txt,_xlpm.pos-1),IF(RIGHT(_xlpm.pre,3)="123","3PL",IF(RIGHT(_xlpm.pre,2)="12","2PL",IF(RIGHT(_xlpm.pre,1)="1","1PL","3PL")))),N5571,O5571,P5571,Q5571&amp;"W",R5571),_xlfn.TEXTJOIN("-",TRUE,M5571,N5571,O5571,P5571,Q5571&amp;"W",R5571))</f>
        <v>Hanger Support-CU-None-None-0W-1</v>
      </c>
      <c r="T5571" s="14" t="str">
        <f>IF(COUNTIF(Cycletime[Element Desc.],ProjectsDB[[#This Row],[Element Desc.]])&gt;0,"Found","Not Found")</f>
        <v>Found</v>
      </c>
    </row>
    <row r="5572" spans="2:20" x14ac:dyDescent="0.25">
      <c r="B5572" s="32" t="s">
        <v>11169</v>
      </c>
      <c r="C5572" s="33" t="s">
        <v>2150</v>
      </c>
      <c r="D5572" s="33" t="s">
        <v>2151</v>
      </c>
      <c r="E5572" s="34">
        <v>2</v>
      </c>
      <c r="F5572" s="9" t="s">
        <v>11110</v>
      </c>
      <c r="G5572" s="9" t="s">
        <v>26</v>
      </c>
      <c r="H5572" s="31">
        <v>46195</v>
      </c>
      <c r="I5572" s="25"/>
      <c r="J5572" s="25"/>
      <c r="K5572" s="25"/>
      <c r="L5572" s="12">
        <f t="array" ref="L5572">IFERROR(LOOKUP(2^15,SEARCH({"40A","63A","80A","100A","125A","160A","200A","250A","400A","630A","800A","1000A","1250A","1600A","2000A","2500A","3200A","4000A","5000A","6300A"},UPPER(D5572)),{40,63,80,100,125,160,200,250,400,630,800,1000,1250,1600,2000,2500,3200,4000,5000,6300}),0)</f>
        <v>2500</v>
      </c>
      <c r="M5572" s="9" t="str">
        <f t="shared" ref="M5572:M5635" si="436">_xlfn.LET(_xlpm.d,UPPER(TRIM(SUBSTITUTE(SUBSTITUTE(D5572,CHAR(160),"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Hanger Support</v>
      </c>
      <c r="N5572" s="9" t="str">
        <f t="shared" ref="N5572:N5635" si="437">IF(ISNUMBER(SEARCH("CU",D5572)),"CU",IF(ISNUMBER(SEARCH("AL",D5572)),"AL",IF(ISNUMBER(SEARCH("Copper",D5572)),"CU","SH")))</f>
        <v>CU</v>
      </c>
      <c r="O5572" s="13" t="str">
        <f t="shared" ref="O5572:O5635" si="438">IF(ISNUMBER(SEARCH("Silver",D5572)),"Silver",IF(ISNUMBER(SEARCH("Tin",D5572)),"Tin","None"))</f>
        <v>None</v>
      </c>
      <c r="P5572" s="9" t="str">
        <f t="shared" ref="P5572:P5635" si="439">IF(ISNUMBER(SEARCH("Epoxy",D5572)),"Epoxy",IF(ISNUMBER(SEARCH("PET",D5572)),"PET","None"))</f>
        <v>None</v>
      </c>
      <c r="Q5572" s="9" t="str">
        <f t="shared" ref="Q5572:Q5635" si="440">IF(ISNUMBER(SEARCH("3-Wire",D5572)),"3",IF(ISNUMBER(SEARCH("4-Wire",D5572)),"4",IF(ISNUMBER(SEARCH("5-Wire",D5572)),"5",IF(ISNUMBER(SEARCH("6-Wire",D5572)),"6","0"))))</f>
        <v>0</v>
      </c>
      <c r="R55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72" s="14" t="str">
        <f>IF(ProjectsDB[[#This Row],[Item Type]]="Straight Plug-In",_xlfn.TEXTJOIN("-",TRUE,M5572&amp;"-"&amp;_xlfn.LET(_xlpm.txt,ProjectsDB[[#This Row],[Assembly]],_xlpm.pos,FIND("SP",_xlpm.txt),_xlpm.pre,LEFT(_xlpm.txt,_xlpm.pos-1),IF(RIGHT(_xlpm.pre,3)="123","3PL",IF(RIGHT(_xlpm.pre,2)="12","2PL",IF(RIGHT(_xlpm.pre,1)="1","1PL","3PL")))),N5572,O5572,P5572,Q5572&amp;"W",R5572),_xlfn.TEXTJOIN("-",TRUE,M5572,N5572,O5572,P5572,Q5572&amp;"W",R5572))</f>
        <v>Hanger Support-CU-None-None-0W-1</v>
      </c>
      <c r="T5572" s="14" t="str">
        <f>IF(COUNTIF(Cycletime[Element Desc.],ProjectsDB[[#This Row],[Element Desc.]])&gt;0,"Found","Not Found")</f>
        <v>Found</v>
      </c>
    </row>
    <row r="5573" spans="2:20" x14ac:dyDescent="0.25">
      <c r="B5573" s="8" t="s">
        <v>11170</v>
      </c>
      <c r="C5573" s="9" t="s">
        <v>11171</v>
      </c>
      <c r="D5573" s="9" t="s">
        <v>11172</v>
      </c>
      <c r="E5573" s="10">
        <v>1</v>
      </c>
      <c r="F5573" s="9" t="s">
        <v>11173</v>
      </c>
      <c r="G5573" s="9" t="s">
        <v>37</v>
      </c>
      <c r="H5573" s="31" t="s">
        <v>11174</v>
      </c>
      <c r="I5573" s="12"/>
      <c r="J5573" s="12"/>
      <c r="K5573" s="12"/>
      <c r="L5573" s="12">
        <f t="array" ref="L5573">IFERROR(LOOKUP(2^15,SEARCH({"40A","63A","80A","100A","125A","160A","200A","250A","400A","630A","800A","1000A","1250A","1600A","2000A","2500A","3200A","4000A","5000A","6300A"},UPPER(D5573)),{40,63,80,100,125,160,200,250,400,630,800,1000,1250,1600,2000,2500,3200,4000,5000,6300}),0)</f>
        <v>4000</v>
      </c>
      <c r="M5573" s="9" t="str">
        <f t="shared" si="436"/>
        <v>Elbow Edge</v>
      </c>
      <c r="N5573" s="9" t="str">
        <f t="shared" si="437"/>
        <v>AL</v>
      </c>
      <c r="O5573" s="13" t="str">
        <f t="shared" si="438"/>
        <v>Tin</v>
      </c>
      <c r="P5573" s="9" t="str">
        <f t="shared" si="439"/>
        <v>PET</v>
      </c>
      <c r="Q5573" s="9" t="str">
        <f t="shared" si="440"/>
        <v>4</v>
      </c>
      <c r="R55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73" s="14" t="str">
        <f>IF(ProjectsDB[[#This Row],[Item Type]]="Straight Plug-In",_xlfn.TEXTJOIN("-",TRUE,M5573&amp;"-"&amp;_xlfn.LET(_xlpm.txt,ProjectsDB[[#This Row],[Assembly]],_xlpm.pos,FIND("SP",_xlpm.txt),_xlpm.pre,LEFT(_xlpm.txt,_xlpm.pos-1),IF(RIGHT(_xlpm.pre,3)="123","3PL",IF(RIGHT(_xlpm.pre,2)="12","2PL",IF(RIGHT(_xlpm.pre,1)="1","1PL","3PL")))),N5573,O5573,P5573,Q5573&amp;"W",R5573),_xlfn.TEXTJOIN("-",TRUE,M5573,N5573,O5573,P5573,Q5573&amp;"W",R5573))</f>
        <v>Elbow Edge-AL-Tin-PET-4W-2</v>
      </c>
      <c r="T5573" s="14" t="str">
        <f>IF(COUNTIF(Cycletime[Element Desc.],ProjectsDB[[#This Row],[Element Desc.]])&gt;0,"Found","Not Found")</f>
        <v>Found</v>
      </c>
    </row>
    <row r="5574" spans="2:20" x14ac:dyDescent="0.25">
      <c r="B5574" s="8" t="s">
        <v>11175</v>
      </c>
      <c r="C5574" s="9" t="s">
        <v>11176</v>
      </c>
      <c r="D5574" s="9" t="s">
        <v>11177</v>
      </c>
      <c r="E5574" s="10">
        <v>1</v>
      </c>
      <c r="F5574" s="9" t="s">
        <v>11173</v>
      </c>
      <c r="G5574" s="9" t="s">
        <v>37</v>
      </c>
      <c r="H5574" s="31" t="s">
        <v>11174</v>
      </c>
      <c r="I5574" s="12">
        <v>680</v>
      </c>
      <c r="J5574" s="12">
        <v>505</v>
      </c>
      <c r="K5574" s="12"/>
      <c r="L5574" s="12">
        <f t="array" ref="L5574">IFERROR(LOOKUP(2^15,SEARCH({"40A","63A","80A","100A","125A","160A","200A","250A","400A","630A","800A","1000A","1250A","1600A","2000A","2500A","3200A","4000A","5000A","6300A"},UPPER(D5574)),{40,63,80,100,125,160,200,250,400,630,800,1000,1250,1600,2000,2500,3200,4000,5000,6300}),0)</f>
        <v>4000</v>
      </c>
      <c r="M5574" s="9" t="str">
        <f t="shared" si="436"/>
        <v>Straight Feeder</v>
      </c>
      <c r="N5574" s="9" t="str">
        <f t="shared" si="437"/>
        <v>AL</v>
      </c>
      <c r="O5574" s="13" t="str">
        <f t="shared" si="438"/>
        <v>Tin</v>
      </c>
      <c r="P5574" s="9" t="str">
        <f t="shared" si="439"/>
        <v>PET</v>
      </c>
      <c r="Q5574" s="9" t="str">
        <f t="shared" si="440"/>
        <v>4</v>
      </c>
      <c r="R55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74" s="14" t="str">
        <f>IF(ProjectsDB[[#This Row],[Item Type]]="Straight Plug-In",_xlfn.TEXTJOIN("-",TRUE,M5574&amp;"-"&amp;_xlfn.LET(_xlpm.txt,ProjectsDB[[#This Row],[Assembly]],_xlpm.pos,FIND("SP",_xlpm.txt),_xlpm.pre,LEFT(_xlpm.txt,_xlpm.pos-1),IF(RIGHT(_xlpm.pre,3)="123","3PL",IF(RIGHT(_xlpm.pre,2)="12","2PL",IF(RIGHT(_xlpm.pre,1)="1","1PL","3PL")))),N5574,O5574,P5574,Q5574&amp;"W",R5574),_xlfn.TEXTJOIN("-",TRUE,M5574,N5574,O5574,P5574,Q5574&amp;"W",R5574))</f>
        <v>Straight Feeder-AL-Tin-PET-4W-2</v>
      </c>
      <c r="T5574" s="14" t="str">
        <f>IF(COUNTIF(Cycletime[Element Desc.],ProjectsDB[[#This Row],[Element Desc.]])&gt;0,"Found","Not Found")</f>
        <v>Found</v>
      </c>
    </row>
    <row r="5575" spans="2:20" x14ac:dyDescent="0.25">
      <c r="B5575" s="20" t="s">
        <v>11178</v>
      </c>
      <c r="C5575" s="21" t="s">
        <v>11179</v>
      </c>
      <c r="D5575" s="21" t="s">
        <v>9593</v>
      </c>
      <c r="E5575" s="22">
        <v>2</v>
      </c>
      <c r="F5575" s="9" t="s">
        <v>11173</v>
      </c>
      <c r="G5575" s="9" t="s">
        <v>37</v>
      </c>
      <c r="H5575" s="31" t="s">
        <v>11174</v>
      </c>
      <c r="I5575" s="25">
        <v>1110</v>
      </c>
      <c r="J5575" s="25"/>
      <c r="K5575" s="25"/>
      <c r="L5575" s="12">
        <f t="array" ref="L5575">IFERROR(LOOKUP(2^15,SEARCH({"40A","63A","80A","100A","125A","160A","200A","250A","400A","630A","800A","1000A","1250A","1600A","2000A","2500A","3200A","4000A","5000A","6300A"},UPPER(D5575)),{40,63,80,100,125,160,200,250,400,630,800,1000,1250,1600,2000,2500,3200,4000,5000,6300}),0)</f>
        <v>4000</v>
      </c>
      <c r="M5575" s="9" t="str">
        <f t="shared" si="436"/>
        <v>Joint Pack</v>
      </c>
      <c r="N5575" s="9" t="str">
        <f t="shared" si="437"/>
        <v>AL</v>
      </c>
      <c r="O5575" s="13" t="str">
        <f t="shared" si="438"/>
        <v>Tin</v>
      </c>
      <c r="P5575" s="9" t="str">
        <f t="shared" si="439"/>
        <v>None</v>
      </c>
      <c r="Q5575" s="9" t="str">
        <f t="shared" si="440"/>
        <v>4</v>
      </c>
      <c r="R55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75" s="14" t="str">
        <f>IF(ProjectsDB[[#This Row],[Item Type]]="Straight Plug-In",_xlfn.TEXTJOIN("-",TRUE,M5575&amp;"-"&amp;_xlfn.LET(_xlpm.txt,ProjectsDB[[#This Row],[Assembly]],_xlpm.pos,FIND("SP",_xlpm.txt),_xlpm.pre,LEFT(_xlpm.txt,_xlpm.pos-1),IF(RIGHT(_xlpm.pre,3)="123","3PL",IF(RIGHT(_xlpm.pre,2)="12","2PL",IF(RIGHT(_xlpm.pre,1)="1","1PL","3PL")))),N5575,O5575,P5575,Q5575&amp;"W",R5575),_xlfn.TEXTJOIN("-",TRUE,M5575,N5575,O5575,P5575,Q5575&amp;"W",R5575))</f>
        <v>Joint Pack-AL-Tin-None-4W-2</v>
      </c>
      <c r="T5575" s="14" t="str">
        <f>IF(COUNTIF(Cycletime[Element Desc.],ProjectsDB[[#This Row],[Element Desc.]])&gt;0,"Found","Not Found")</f>
        <v>Found</v>
      </c>
    </row>
    <row r="5576" spans="2:20" x14ac:dyDescent="0.25">
      <c r="B5576" s="8" t="s">
        <v>11180</v>
      </c>
      <c r="C5576" s="9" t="s">
        <v>11181</v>
      </c>
      <c r="D5576" s="9" t="s">
        <v>11182</v>
      </c>
      <c r="E5576" s="10">
        <v>1</v>
      </c>
      <c r="F5576" s="9" t="s">
        <v>11173</v>
      </c>
      <c r="G5576" s="9" t="s">
        <v>37</v>
      </c>
      <c r="H5576" s="31" t="s">
        <v>11174</v>
      </c>
      <c r="I5576" s="12">
        <v>510</v>
      </c>
      <c r="J5576" s="12">
        <v>450</v>
      </c>
      <c r="K5576" s="12"/>
      <c r="L5576" s="12">
        <f t="array" ref="L5576">IFERROR(LOOKUP(2^15,SEARCH({"40A","63A","80A","100A","125A","160A","200A","250A","400A","630A","800A","1000A","1250A","1600A","2000A","2500A","3200A","4000A","5000A","6300A"},UPPER(D5576)),{40,63,80,100,125,160,200,250,400,630,800,1000,1250,1600,2000,2500,3200,4000,5000,6300}),0)</f>
        <v>3200</v>
      </c>
      <c r="M5576" s="9" t="str">
        <f t="shared" si="436"/>
        <v>Elbow Edge</v>
      </c>
      <c r="N5576" s="9" t="str">
        <f t="shared" si="437"/>
        <v>AL</v>
      </c>
      <c r="O5576" s="13" t="str">
        <f t="shared" si="438"/>
        <v>Tin</v>
      </c>
      <c r="P5576" s="9" t="str">
        <f t="shared" si="439"/>
        <v>PET</v>
      </c>
      <c r="Q5576" s="9" t="str">
        <f t="shared" si="440"/>
        <v>4</v>
      </c>
      <c r="R55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76" s="14" t="str">
        <f>IF(ProjectsDB[[#This Row],[Item Type]]="Straight Plug-In",_xlfn.TEXTJOIN("-",TRUE,M5576&amp;"-"&amp;_xlfn.LET(_xlpm.txt,ProjectsDB[[#This Row],[Assembly]],_xlpm.pos,FIND("SP",_xlpm.txt),_xlpm.pre,LEFT(_xlpm.txt,_xlpm.pos-1),IF(RIGHT(_xlpm.pre,3)="123","3PL",IF(RIGHT(_xlpm.pre,2)="12","2PL",IF(RIGHT(_xlpm.pre,1)="1","1PL","3PL")))),N5576,O5576,P5576,Q5576&amp;"W",R5576),_xlfn.TEXTJOIN("-",TRUE,M5576,N5576,O5576,P5576,Q5576&amp;"W",R5576))</f>
        <v>Elbow Edge-AL-Tin-PET-4W-2</v>
      </c>
      <c r="T5576" s="14" t="str">
        <f>IF(COUNTIF(Cycletime[Element Desc.],ProjectsDB[[#This Row],[Element Desc.]])&gt;0,"Found","Not Found")</f>
        <v>Found</v>
      </c>
    </row>
    <row r="5577" spans="2:20" x14ac:dyDescent="0.25">
      <c r="B5577" s="8" t="s">
        <v>11183</v>
      </c>
      <c r="C5577" s="9" t="s">
        <v>11184</v>
      </c>
      <c r="D5577" s="9" t="s">
        <v>11185</v>
      </c>
      <c r="E5577" s="10">
        <v>1</v>
      </c>
      <c r="F5577" s="9" t="s">
        <v>11173</v>
      </c>
      <c r="G5577" s="9" t="s">
        <v>37</v>
      </c>
      <c r="H5577" s="31" t="s">
        <v>11174</v>
      </c>
      <c r="I5577" s="12">
        <v>1205</v>
      </c>
      <c r="J5577" s="12"/>
      <c r="K5577" s="12"/>
      <c r="L5577" s="12">
        <f t="array" ref="L5577">IFERROR(LOOKUP(2^15,SEARCH({"40A","63A","80A","100A","125A","160A","200A","250A","400A","630A","800A","1000A","1250A","1600A","2000A","2500A","3200A","4000A","5000A","6300A"},UPPER(D5577)),{40,63,80,100,125,160,200,250,400,630,800,1000,1250,1600,2000,2500,3200,4000,5000,6300}),0)</f>
        <v>3200</v>
      </c>
      <c r="M5577" s="9" t="str">
        <f t="shared" si="436"/>
        <v>Straight Feeder</v>
      </c>
      <c r="N5577" s="9" t="str">
        <f t="shared" si="437"/>
        <v>AL</v>
      </c>
      <c r="O5577" s="13" t="str">
        <f t="shared" si="438"/>
        <v>Tin</v>
      </c>
      <c r="P5577" s="9" t="str">
        <f t="shared" si="439"/>
        <v>PET</v>
      </c>
      <c r="Q5577" s="9" t="str">
        <f t="shared" si="440"/>
        <v>4</v>
      </c>
      <c r="R55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77" s="14" t="str">
        <f>IF(ProjectsDB[[#This Row],[Item Type]]="Straight Plug-In",_xlfn.TEXTJOIN("-",TRUE,M5577&amp;"-"&amp;_xlfn.LET(_xlpm.txt,ProjectsDB[[#This Row],[Assembly]],_xlpm.pos,FIND("SP",_xlpm.txt),_xlpm.pre,LEFT(_xlpm.txt,_xlpm.pos-1),IF(RIGHT(_xlpm.pre,3)="123","3PL",IF(RIGHT(_xlpm.pre,2)="12","2PL",IF(RIGHT(_xlpm.pre,1)="1","1PL","3PL")))),N5577,O5577,P5577,Q5577&amp;"W",R5577),_xlfn.TEXTJOIN("-",TRUE,M5577,N5577,O5577,P5577,Q5577&amp;"W",R5577))</f>
        <v>Straight Feeder-AL-Tin-PET-4W-2</v>
      </c>
      <c r="T5577" s="14" t="str">
        <f>IF(COUNTIF(Cycletime[Element Desc.],ProjectsDB[[#This Row],[Element Desc.]])&gt;0,"Found","Not Found")</f>
        <v>Found</v>
      </c>
    </row>
    <row r="5578" spans="2:20" x14ac:dyDescent="0.25">
      <c r="B5578" s="20" t="s">
        <v>11186</v>
      </c>
      <c r="C5578" s="21" t="s">
        <v>11187</v>
      </c>
      <c r="D5578" s="21" t="s">
        <v>2699</v>
      </c>
      <c r="E5578" s="22">
        <v>2</v>
      </c>
      <c r="F5578" s="9" t="s">
        <v>11173</v>
      </c>
      <c r="G5578" s="9" t="s">
        <v>37</v>
      </c>
      <c r="H5578" s="31" t="s">
        <v>11174</v>
      </c>
      <c r="I5578" s="25"/>
      <c r="J5578" s="25"/>
      <c r="K5578" s="25"/>
      <c r="L5578" s="12">
        <f t="array" ref="L5578">IFERROR(LOOKUP(2^15,SEARCH({"40A","63A","80A","100A","125A","160A","200A","250A","400A","630A","800A","1000A","1250A","1600A","2000A","2500A","3200A","4000A","5000A","6300A"},UPPER(D5578)),{40,63,80,100,125,160,200,250,400,630,800,1000,1250,1600,2000,2500,3200,4000,5000,6300}),0)</f>
        <v>3200</v>
      </c>
      <c r="M5578" s="9" t="str">
        <f t="shared" si="436"/>
        <v>Joint Pack</v>
      </c>
      <c r="N5578" s="9" t="str">
        <f t="shared" si="437"/>
        <v>AL</v>
      </c>
      <c r="O5578" s="13" t="str">
        <f t="shared" si="438"/>
        <v>Tin</v>
      </c>
      <c r="P5578" s="9" t="str">
        <f t="shared" si="439"/>
        <v>None</v>
      </c>
      <c r="Q5578" s="9" t="str">
        <f t="shared" si="440"/>
        <v>4</v>
      </c>
      <c r="R55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78" s="14" t="str">
        <f>IF(ProjectsDB[[#This Row],[Item Type]]="Straight Plug-In",_xlfn.TEXTJOIN("-",TRUE,M5578&amp;"-"&amp;_xlfn.LET(_xlpm.txt,ProjectsDB[[#This Row],[Assembly]],_xlpm.pos,FIND("SP",_xlpm.txt),_xlpm.pre,LEFT(_xlpm.txt,_xlpm.pos-1),IF(RIGHT(_xlpm.pre,3)="123","3PL",IF(RIGHT(_xlpm.pre,2)="12","2PL",IF(RIGHT(_xlpm.pre,1)="1","1PL","3PL")))),N5578,O5578,P5578,Q5578&amp;"W",R5578),_xlfn.TEXTJOIN("-",TRUE,M5578,N5578,O5578,P5578,Q5578&amp;"W",R5578))</f>
        <v>Joint Pack-AL-Tin-None-4W-2</v>
      </c>
      <c r="T5578" s="14" t="str">
        <f>IF(COUNTIF(Cycletime[Element Desc.],ProjectsDB[[#This Row],[Element Desc.]])&gt;0,"Found","Not Found")</f>
        <v>Found</v>
      </c>
    </row>
    <row r="5579" spans="2:20" x14ac:dyDescent="0.25">
      <c r="B5579" s="20" t="s">
        <v>11188</v>
      </c>
      <c r="C5579" s="21" t="s">
        <v>11189</v>
      </c>
      <c r="D5579" s="21" t="s">
        <v>11190</v>
      </c>
      <c r="E5579" s="22">
        <v>1</v>
      </c>
      <c r="F5579" s="21" t="s">
        <v>11191</v>
      </c>
      <c r="G5579" s="21" t="s">
        <v>1587</v>
      </c>
      <c r="H5579" s="31" t="s">
        <v>11174</v>
      </c>
      <c r="I5579" s="25"/>
      <c r="J5579" s="25"/>
      <c r="K5579" s="25"/>
      <c r="L5579" s="12">
        <f t="array" ref="L5579">IFERROR(LOOKUP(2^15,SEARCH({"40A","63A","80A","100A","125A","160A","200A","250A","400A","630A","800A","1000A","1250A","1600A","2000A","2500A","3200A","4000A","5000A","6300A"},UPPER(D5579)),{40,63,80,100,125,160,200,250,400,630,800,1000,1250,1600,2000,2500,3200,4000,5000,6300}),0)</f>
        <v>400</v>
      </c>
      <c r="M5579" s="9" t="str">
        <f t="shared" si="436"/>
        <v>Joint Pack</v>
      </c>
      <c r="N5579" s="9" t="str">
        <f t="shared" si="437"/>
        <v>CU</v>
      </c>
      <c r="O5579" s="13" t="str">
        <f t="shared" si="438"/>
        <v>Tin</v>
      </c>
      <c r="P5579" s="9" t="str">
        <f t="shared" si="439"/>
        <v>None</v>
      </c>
      <c r="Q5579" s="9" t="str">
        <f t="shared" si="440"/>
        <v>5</v>
      </c>
      <c r="R55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79" s="14" t="str">
        <f>IF(ProjectsDB[[#This Row],[Item Type]]="Straight Plug-In",_xlfn.TEXTJOIN("-",TRUE,M5579&amp;"-"&amp;_xlfn.LET(_xlpm.txt,ProjectsDB[[#This Row],[Assembly]],_xlpm.pos,FIND("SP",_xlpm.txt),_xlpm.pre,LEFT(_xlpm.txt,_xlpm.pos-1),IF(RIGHT(_xlpm.pre,3)="123","3PL",IF(RIGHT(_xlpm.pre,2)="12","2PL",IF(RIGHT(_xlpm.pre,1)="1","1PL","3PL")))),N5579,O5579,P5579,Q5579&amp;"W",R5579),_xlfn.TEXTJOIN("-",TRUE,M5579,N5579,O5579,P5579,Q5579&amp;"W",R5579))</f>
        <v>Joint Pack-CU-Tin-None-5W-1</v>
      </c>
      <c r="T5579" s="14" t="str">
        <f>IF(COUNTIF(Cycletime[Element Desc.],ProjectsDB[[#This Row],[Element Desc.]])&gt;0,"Found","Not Found")</f>
        <v>Found</v>
      </c>
    </row>
    <row r="5580" spans="2:20" x14ac:dyDescent="0.25">
      <c r="B5580" s="8" t="s">
        <v>11192</v>
      </c>
      <c r="C5580" s="9" t="s">
        <v>7130</v>
      </c>
      <c r="D5580" s="9" t="s">
        <v>7131</v>
      </c>
      <c r="E5580" s="10">
        <v>1</v>
      </c>
      <c r="F5580" s="9" t="s">
        <v>7002</v>
      </c>
      <c r="G5580" s="9" t="s">
        <v>11193</v>
      </c>
      <c r="H5580" s="31" t="s">
        <v>11174</v>
      </c>
      <c r="I5580" s="12">
        <v>860</v>
      </c>
      <c r="J5580" s="12"/>
      <c r="K5580" s="12"/>
      <c r="L5580" s="12">
        <f t="array" ref="L5580">IFERROR(LOOKUP(2^15,SEARCH({"40A","63A","80A","100A","125A","160A","200A","250A","400A","630A","800A","1000A","1250A","1600A","2000A","2500A","3200A","4000A","5000A","6300A"},UPPER(D5580)),{40,63,80,100,125,160,200,250,400,630,800,1000,1250,1600,2000,2500,3200,4000,5000,6300}),0)</f>
        <v>5000</v>
      </c>
      <c r="M5580" s="9" t="str">
        <f t="shared" si="436"/>
        <v>Straight Feeder</v>
      </c>
      <c r="N5580" s="9" t="str">
        <f t="shared" si="437"/>
        <v>CU</v>
      </c>
      <c r="O5580" s="13" t="str">
        <f t="shared" si="438"/>
        <v>Tin</v>
      </c>
      <c r="P5580" s="9" t="str">
        <f t="shared" si="439"/>
        <v>PET</v>
      </c>
      <c r="Q5580" s="9" t="str">
        <f t="shared" si="440"/>
        <v>5</v>
      </c>
      <c r="R55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80" s="14" t="str">
        <f>IF(ProjectsDB[[#This Row],[Item Type]]="Straight Plug-In",_xlfn.TEXTJOIN("-",TRUE,M5580&amp;"-"&amp;_xlfn.LET(_xlpm.txt,ProjectsDB[[#This Row],[Assembly]],_xlpm.pos,FIND("SP",_xlpm.txt),_xlpm.pre,LEFT(_xlpm.txt,_xlpm.pos-1),IF(RIGHT(_xlpm.pre,3)="123","3PL",IF(RIGHT(_xlpm.pre,2)="12","2PL",IF(RIGHT(_xlpm.pre,1)="1","1PL","3PL")))),N5580,O5580,P5580,Q5580&amp;"W",R5580),_xlfn.TEXTJOIN("-",TRUE,M5580,N5580,O5580,P5580,Q5580&amp;"W",R5580))</f>
        <v>Straight Feeder-CU-Tin-PET-5W-2</v>
      </c>
      <c r="T5580" s="14" t="str">
        <f>IF(COUNTIF(Cycletime[Element Desc.],ProjectsDB[[#This Row],[Element Desc.]])&gt;0,"Found","Not Found")</f>
        <v>Found</v>
      </c>
    </row>
    <row r="5581" spans="2:20" x14ac:dyDescent="0.25">
      <c r="B5581" s="20" t="s">
        <v>11194</v>
      </c>
      <c r="C5581" s="21" t="s">
        <v>7007</v>
      </c>
      <c r="D5581" s="21" t="s">
        <v>7008</v>
      </c>
      <c r="E5581" s="22">
        <v>1</v>
      </c>
      <c r="F5581" s="9" t="s">
        <v>7002</v>
      </c>
      <c r="G5581" s="9" t="s">
        <v>11193</v>
      </c>
      <c r="H5581" s="31" t="s">
        <v>11174</v>
      </c>
      <c r="I5581" s="25"/>
      <c r="J5581" s="25"/>
      <c r="K5581" s="25"/>
      <c r="L5581" s="12">
        <f t="array" ref="L5581">IFERROR(LOOKUP(2^15,SEARCH({"40A","63A","80A","100A","125A","160A","200A","250A","400A","630A","800A","1000A","1250A","1600A","2000A","2500A","3200A","4000A","5000A","6300A"},UPPER(D5581)),{40,63,80,100,125,160,200,250,400,630,800,1000,1250,1600,2000,2500,3200,4000,5000,6300}),0)</f>
        <v>5000</v>
      </c>
      <c r="M5581" s="9" t="str">
        <f t="shared" si="436"/>
        <v>Joint Pack</v>
      </c>
      <c r="N5581" s="9" t="str">
        <f t="shared" si="437"/>
        <v>CU</v>
      </c>
      <c r="O5581" s="13" t="str">
        <f t="shared" si="438"/>
        <v>Tin</v>
      </c>
      <c r="P5581" s="9" t="str">
        <f t="shared" si="439"/>
        <v>None</v>
      </c>
      <c r="Q5581" s="9" t="str">
        <f t="shared" si="440"/>
        <v>5</v>
      </c>
      <c r="R55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81" s="14" t="str">
        <f>IF(ProjectsDB[[#This Row],[Item Type]]="Straight Plug-In",_xlfn.TEXTJOIN("-",TRUE,M5581&amp;"-"&amp;_xlfn.LET(_xlpm.txt,ProjectsDB[[#This Row],[Assembly]],_xlpm.pos,FIND("SP",_xlpm.txt),_xlpm.pre,LEFT(_xlpm.txt,_xlpm.pos-1),IF(RIGHT(_xlpm.pre,3)="123","3PL",IF(RIGHT(_xlpm.pre,2)="12","2PL",IF(RIGHT(_xlpm.pre,1)="1","1PL","3PL")))),N5581,O5581,P5581,Q5581&amp;"W",R5581),_xlfn.TEXTJOIN("-",TRUE,M5581,N5581,O5581,P5581,Q5581&amp;"W",R5581))</f>
        <v>Joint Pack-CU-Tin-None-5W-2</v>
      </c>
      <c r="T5581" s="14" t="str">
        <f>IF(COUNTIF(Cycletime[Element Desc.],ProjectsDB[[#This Row],[Element Desc.]])&gt;0,"Found","Not Found")</f>
        <v>Found</v>
      </c>
    </row>
    <row r="5582" spans="2:20" x14ac:dyDescent="0.25">
      <c r="B5582" s="8" t="s">
        <v>11195</v>
      </c>
      <c r="C5582" s="9" t="s">
        <v>7007</v>
      </c>
      <c r="D5582" s="9" t="s">
        <v>7008</v>
      </c>
      <c r="E5582" s="10">
        <v>1</v>
      </c>
      <c r="F5582" s="9" t="s">
        <v>7002</v>
      </c>
      <c r="G5582" s="9" t="s">
        <v>11193</v>
      </c>
      <c r="H5582" s="31" t="s">
        <v>11174</v>
      </c>
      <c r="I5582" s="12"/>
      <c r="J5582" s="12"/>
      <c r="K5582" s="12"/>
      <c r="L5582" s="12">
        <f t="array" ref="L5582">IFERROR(LOOKUP(2^15,SEARCH({"40A","63A","80A","100A","125A","160A","200A","250A","400A","630A","800A","1000A","1250A","1600A","2000A","2500A","3200A","4000A","5000A","6300A"},UPPER(D5582)),{40,63,80,100,125,160,200,250,400,630,800,1000,1250,1600,2000,2500,3200,4000,5000,6300}),0)</f>
        <v>5000</v>
      </c>
      <c r="M5582" s="9" t="str">
        <f t="shared" si="436"/>
        <v>Joint Pack</v>
      </c>
      <c r="N5582" s="9" t="str">
        <f t="shared" si="437"/>
        <v>CU</v>
      </c>
      <c r="O5582" s="13" t="str">
        <f t="shared" si="438"/>
        <v>Tin</v>
      </c>
      <c r="P5582" s="9" t="str">
        <f t="shared" si="439"/>
        <v>None</v>
      </c>
      <c r="Q5582" s="9" t="str">
        <f t="shared" si="440"/>
        <v>5</v>
      </c>
      <c r="R55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82" s="14" t="str">
        <f>IF(ProjectsDB[[#This Row],[Item Type]]="Straight Plug-In",_xlfn.TEXTJOIN("-",TRUE,M5582&amp;"-"&amp;_xlfn.LET(_xlpm.txt,ProjectsDB[[#This Row],[Assembly]],_xlpm.pos,FIND("SP",_xlpm.txt),_xlpm.pre,LEFT(_xlpm.txt,_xlpm.pos-1),IF(RIGHT(_xlpm.pre,3)="123","3PL",IF(RIGHT(_xlpm.pre,2)="12","2PL",IF(RIGHT(_xlpm.pre,1)="1","1PL","3PL")))),N5582,O5582,P5582,Q5582&amp;"W",R5582),_xlfn.TEXTJOIN("-",TRUE,M5582,N5582,O5582,P5582,Q5582&amp;"W",R5582))</f>
        <v>Joint Pack-CU-Tin-None-5W-2</v>
      </c>
      <c r="T5582" s="14" t="str">
        <f>IF(COUNTIF(Cycletime[Element Desc.],ProjectsDB[[#This Row],[Element Desc.]])&gt;0,"Found","Not Found")</f>
        <v>Found</v>
      </c>
    </row>
    <row r="5583" spans="2:20" x14ac:dyDescent="0.25">
      <c r="B5583" s="20" t="s">
        <v>11196</v>
      </c>
      <c r="C5583" s="21" t="s">
        <v>11197</v>
      </c>
      <c r="D5583" s="21" t="s">
        <v>11198</v>
      </c>
      <c r="E5583" s="22">
        <v>1</v>
      </c>
      <c r="F5583" s="9" t="s">
        <v>7002</v>
      </c>
      <c r="G5583" s="9" t="s">
        <v>11193</v>
      </c>
      <c r="H5583" s="31" t="s">
        <v>11174</v>
      </c>
      <c r="I5583" s="25">
        <v>2215</v>
      </c>
      <c r="J5583" s="25"/>
      <c r="K5583" s="25"/>
      <c r="L5583" s="12">
        <f t="array" ref="L5583">IFERROR(LOOKUP(2^15,SEARCH({"40A","63A","80A","100A","125A","160A","200A","250A","400A","630A","800A","1000A","1250A","1600A","2000A","2500A","3200A","4000A","5000A","6300A"},UPPER(D5583)),{40,63,80,100,125,160,200,250,400,630,800,1000,1250,1600,2000,2500,3200,4000,5000,6300}),0)</f>
        <v>5000</v>
      </c>
      <c r="M5583" s="9" t="str">
        <f t="shared" si="436"/>
        <v>Straight Feeder</v>
      </c>
      <c r="N5583" s="9" t="str">
        <f t="shared" si="437"/>
        <v>CU</v>
      </c>
      <c r="O5583" s="13" t="str">
        <f t="shared" si="438"/>
        <v>Tin</v>
      </c>
      <c r="P5583" s="9" t="str">
        <f t="shared" si="439"/>
        <v>PET</v>
      </c>
      <c r="Q5583" s="9" t="str">
        <f t="shared" si="440"/>
        <v>5</v>
      </c>
      <c r="R55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83" s="14" t="str">
        <f>IF(ProjectsDB[[#This Row],[Item Type]]="Straight Plug-In",_xlfn.TEXTJOIN("-",TRUE,M5583&amp;"-"&amp;_xlfn.LET(_xlpm.txt,ProjectsDB[[#This Row],[Assembly]],_xlpm.pos,FIND("SP",_xlpm.txt),_xlpm.pre,LEFT(_xlpm.txt,_xlpm.pos-1),IF(RIGHT(_xlpm.pre,3)="123","3PL",IF(RIGHT(_xlpm.pre,2)="12","2PL",IF(RIGHT(_xlpm.pre,1)="1","1PL","3PL")))),N5583,O5583,P5583,Q5583&amp;"W",R5583),_xlfn.TEXTJOIN("-",TRUE,M5583,N5583,O5583,P5583,Q5583&amp;"W",R5583))</f>
        <v>Straight Feeder-CU-Tin-PET-5W-2</v>
      </c>
      <c r="T5583" s="14" t="str">
        <f>IF(COUNTIF(Cycletime[Element Desc.],ProjectsDB[[#This Row],[Element Desc.]])&gt;0,"Found","Not Found")</f>
        <v>Found</v>
      </c>
    </row>
    <row r="5584" spans="2:20" x14ac:dyDescent="0.25">
      <c r="B5584" s="8" t="s">
        <v>11199</v>
      </c>
      <c r="C5584" s="9" t="s">
        <v>11200</v>
      </c>
      <c r="D5584" s="9" t="s">
        <v>11201</v>
      </c>
      <c r="E5584" s="10">
        <v>1</v>
      </c>
      <c r="F5584" s="9" t="s">
        <v>7002</v>
      </c>
      <c r="G5584" s="9" t="s">
        <v>11193</v>
      </c>
      <c r="H5584" s="31" t="s">
        <v>11174</v>
      </c>
      <c r="I5584" s="12">
        <v>1810</v>
      </c>
      <c r="J5584" s="12"/>
      <c r="K5584" s="12"/>
      <c r="L5584" s="12">
        <f t="array" ref="L5584">IFERROR(LOOKUP(2^15,SEARCH({"40A","63A","80A","100A","125A","160A","200A","250A","400A","630A","800A","1000A","1250A","1600A","2000A","2500A","3200A","4000A","5000A","6300A"},UPPER(D5584)),{40,63,80,100,125,160,200,250,400,630,800,1000,1250,1600,2000,2500,3200,4000,5000,6300}),0)</f>
        <v>5000</v>
      </c>
      <c r="M5584" s="9" t="str">
        <f t="shared" si="436"/>
        <v>Straight Feeder</v>
      </c>
      <c r="N5584" s="9" t="str">
        <f t="shared" si="437"/>
        <v>CU</v>
      </c>
      <c r="O5584" s="13" t="str">
        <f t="shared" si="438"/>
        <v>Tin</v>
      </c>
      <c r="P5584" s="9" t="str">
        <f t="shared" si="439"/>
        <v>PET</v>
      </c>
      <c r="Q5584" s="9" t="str">
        <f t="shared" si="440"/>
        <v>5</v>
      </c>
      <c r="R55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84" s="14" t="str">
        <f>IF(ProjectsDB[[#This Row],[Item Type]]="Straight Plug-In",_xlfn.TEXTJOIN("-",TRUE,M5584&amp;"-"&amp;_xlfn.LET(_xlpm.txt,ProjectsDB[[#This Row],[Assembly]],_xlpm.pos,FIND("SP",_xlpm.txt),_xlpm.pre,LEFT(_xlpm.txt,_xlpm.pos-1),IF(RIGHT(_xlpm.pre,3)="123","3PL",IF(RIGHT(_xlpm.pre,2)="12","2PL",IF(RIGHT(_xlpm.pre,1)="1","1PL","3PL")))),N5584,O5584,P5584,Q5584&amp;"W",R5584),_xlfn.TEXTJOIN("-",TRUE,M5584,N5584,O5584,P5584,Q5584&amp;"W",R5584))</f>
        <v>Straight Feeder-CU-Tin-PET-5W-2</v>
      </c>
      <c r="T5584" s="14" t="str">
        <f>IF(COUNTIF(Cycletime[Element Desc.],ProjectsDB[[#This Row],[Element Desc.]])&gt;0,"Found","Not Found")</f>
        <v>Found</v>
      </c>
    </row>
    <row r="5585" spans="2:20" x14ac:dyDescent="0.25">
      <c r="B5585" s="8" t="s">
        <v>11202</v>
      </c>
      <c r="C5585" s="9" t="s">
        <v>11203</v>
      </c>
      <c r="D5585" s="9" t="s">
        <v>11204</v>
      </c>
      <c r="E5585" s="10">
        <v>1</v>
      </c>
      <c r="F5585" s="9" t="s">
        <v>7002</v>
      </c>
      <c r="G5585" s="9" t="s">
        <v>11193</v>
      </c>
      <c r="H5585" s="31" t="s">
        <v>11174</v>
      </c>
      <c r="I5585" s="12">
        <v>1595</v>
      </c>
      <c r="J5585" s="12"/>
      <c r="K5585" s="12"/>
      <c r="L5585" s="12">
        <f t="array" ref="L5585">IFERROR(LOOKUP(2^15,SEARCH({"40A","63A","80A","100A","125A","160A","200A","250A","400A","630A","800A","1000A","1250A","1600A","2000A","2500A","3200A","4000A","5000A","6300A"},UPPER(D5585)),{40,63,80,100,125,160,200,250,400,630,800,1000,1250,1600,2000,2500,3200,4000,5000,6300}),0)</f>
        <v>5000</v>
      </c>
      <c r="M5585" s="9" t="str">
        <f t="shared" si="436"/>
        <v>Straight Feeder</v>
      </c>
      <c r="N5585" s="9" t="str">
        <f t="shared" si="437"/>
        <v>CU</v>
      </c>
      <c r="O5585" s="13" t="str">
        <f t="shared" si="438"/>
        <v>Tin</v>
      </c>
      <c r="P5585" s="9" t="str">
        <f t="shared" si="439"/>
        <v>PET</v>
      </c>
      <c r="Q5585" s="9" t="str">
        <f t="shared" si="440"/>
        <v>5</v>
      </c>
      <c r="R55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85" s="14" t="str">
        <f>IF(ProjectsDB[[#This Row],[Item Type]]="Straight Plug-In",_xlfn.TEXTJOIN("-",TRUE,M5585&amp;"-"&amp;_xlfn.LET(_xlpm.txt,ProjectsDB[[#This Row],[Assembly]],_xlpm.pos,FIND("SP",_xlpm.txt),_xlpm.pre,LEFT(_xlpm.txt,_xlpm.pos-1),IF(RIGHT(_xlpm.pre,3)="123","3PL",IF(RIGHT(_xlpm.pre,2)="12","2PL",IF(RIGHT(_xlpm.pre,1)="1","1PL","3PL")))),N5585,O5585,P5585,Q5585&amp;"W",R5585),_xlfn.TEXTJOIN("-",TRUE,M5585,N5585,O5585,P5585,Q5585&amp;"W",R5585))</f>
        <v>Straight Feeder-CU-Tin-PET-5W-2</v>
      </c>
      <c r="T5585" s="14" t="str">
        <f>IF(COUNTIF(Cycletime[Element Desc.],ProjectsDB[[#This Row],[Element Desc.]])&gt;0,"Found","Not Found")</f>
        <v>Found</v>
      </c>
    </row>
    <row r="5586" spans="2:20" x14ac:dyDescent="0.25">
      <c r="B5586" s="20" t="s">
        <v>11205</v>
      </c>
      <c r="C5586" s="21" t="s">
        <v>7007</v>
      </c>
      <c r="D5586" s="21" t="s">
        <v>7008</v>
      </c>
      <c r="E5586" s="22">
        <v>2</v>
      </c>
      <c r="F5586" s="9" t="s">
        <v>7002</v>
      </c>
      <c r="G5586" s="9" t="s">
        <v>11193</v>
      </c>
      <c r="H5586" s="31" t="s">
        <v>11174</v>
      </c>
      <c r="I5586" s="25"/>
      <c r="J5586" s="25"/>
      <c r="K5586" s="25"/>
      <c r="L5586" s="12">
        <f t="array" ref="L5586">IFERROR(LOOKUP(2^15,SEARCH({"40A","63A","80A","100A","125A","160A","200A","250A","400A","630A","800A","1000A","1250A","1600A","2000A","2500A","3200A","4000A","5000A","6300A"},UPPER(D5586)),{40,63,80,100,125,160,200,250,400,630,800,1000,1250,1600,2000,2500,3200,4000,5000,6300}),0)</f>
        <v>5000</v>
      </c>
      <c r="M5586" s="9" t="str">
        <f t="shared" si="436"/>
        <v>Joint Pack</v>
      </c>
      <c r="N5586" s="9" t="str">
        <f t="shared" si="437"/>
        <v>CU</v>
      </c>
      <c r="O5586" s="13" t="str">
        <f t="shared" si="438"/>
        <v>Tin</v>
      </c>
      <c r="P5586" s="9" t="str">
        <f t="shared" si="439"/>
        <v>None</v>
      </c>
      <c r="Q5586" s="9" t="str">
        <f t="shared" si="440"/>
        <v>5</v>
      </c>
      <c r="R55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86" s="14" t="str">
        <f>IF(ProjectsDB[[#This Row],[Item Type]]="Straight Plug-In",_xlfn.TEXTJOIN("-",TRUE,M5586&amp;"-"&amp;_xlfn.LET(_xlpm.txt,ProjectsDB[[#This Row],[Assembly]],_xlpm.pos,FIND("SP",_xlpm.txt),_xlpm.pre,LEFT(_xlpm.txt,_xlpm.pos-1),IF(RIGHT(_xlpm.pre,3)="123","3PL",IF(RIGHT(_xlpm.pre,2)="12","2PL",IF(RIGHT(_xlpm.pre,1)="1","1PL","3PL")))),N5586,O5586,P5586,Q5586&amp;"W",R5586),_xlfn.TEXTJOIN("-",TRUE,M5586,N5586,O5586,P5586,Q5586&amp;"W",R5586))</f>
        <v>Joint Pack-CU-Tin-None-5W-2</v>
      </c>
      <c r="T5586" s="14" t="str">
        <f>IF(COUNTIF(Cycletime[Element Desc.],ProjectsDB[[#This Row],[Element Desc.]])&gt;0,"Found","Not Found")</f>
        <v>Found</v>
      </c>
    </row>
    <row r="5587" spans="2:20" x14ac:dyDescent="0.25">
      <c r="B5587" s="8" t="s">
        <v>11206</v>
      </c>
      <c r="C5587" s="9" t="s">
        <v>11207</v>
      </c>
      <c r="D5587" s="9" t="s">
        <v>11208</v>
      </c>
      <c r="E5587" s="10">
        <v>1</v>
      </c>
      <c r="F5587" s="9" t="s">
        <v>7002</v>
      </c>
      <c r="G5587" s="9" t="s">
        <v>11193</v>
      </c>
      <c r="H5587" s="31" t="s">
        <v>11174</v>
      </c>
      <c r="I5587" s="12">
        <v>1175</v>
      </c>
      <c r="J5587" s="12"/>
      <c r="K5587" s="12"/>
      <c r="L5587" s="12">
        <f t="array" ref="L5587">IFERROR(LOOKUP(2^15,SEARCH({"40A","63A","80A","100A","125A","160A","200A","250A","400A","630A","800A","1000A","1250A","1600A","2000A","2500A","3200A","4000A","5000A","6300A"},UPPER(D5587)),{40,63,80,100,125,160,200,250,400,630,800,1000,1250,1600,2000,2500,3200,4000,5000,6300}),0)</f>
        <v>5000</v>
      </c>
      <c r="M5587" s="9" t="str">
        <f t="shared" si="436"/>
        <v>Straight Feeder</v>
      </c>
      <c r="N5587" s="9" t="str">
        <f t="shared" si="437"/>
        <v>CU</v>
      </c>
      <c r="O5587" s="13" t="str">
        <f t="shared" si="438"/>
        <v>Tin</v>
      </c>
      <c r="P5587" s="9" t="str">
        <f t="shared" si="439"/>
        <v>PET</v>
      </c>
      <c r="Q5587" s="9" t="str">
        <f t="shared" si="440"/>
        <v>5</v>
      </c>
      <c r="R55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87" s="14" t="str">
        <f>IF(ProjectsDB[[#This Row],[Item Type]]="Straight Plug-In",_xlfn.TEXTJOIN("-",TRUE,M5587&amp;"-"&amp;_xlfn.LET(_xlpm.txt,ProjectsDB[[#This Row],[Assembly]],_xlpm.pos,FIND("SP",_xlpm.txt),_xlpm.pre,LEFT(_xlpm.txt,_xlpm.pos-1),IF(RIGHT(_xlpm.pre,3)="123","3PL",IF(RIGHT(_xlpm.pre,2)="12","2PL",IF(RIGHT(_xlpm.pre,1)="1","1PL","3PL")))),N5587,O5587,P5587,Q5587&amp;"W",R5587),_xlfn.TEXTJOIN("-",TRUE,M5587,N5587,O5587,P5587,Q5587&amp;"W",R5587))</f>
        <v>Straight Feeder-CU-Tin-PET-5W-2</v>
      </c>
      <c r="T5587" s="14" t="str">
        <f>IF(COUNTIF(Cycletime[Element Desc.],ProjectsDB[[#This Row],[Element Desc.]])&gt;0,"Found","Not Found")</f>
        <v>Found</v>
      </c>
    </row>
    <row r="5588" spans="2:20" x14ac:dyDescent="0.25">
      <c r="B5588" s="8" t="s">
        <v>11209</v>
      </c>
      <c r="C5588" s="9" t="s">
        <v>11210</v>
      </c>
      <c r="D5588" s="9" t="s">
        <v>11211</v>
      </c>
      <c r="E5588" s="10">
        <v>1</v>
      </c>
      <c r="F5588" s="9" t="s">
        <v>7002</v>
      </c>
      <c r="G5588" s="9" t="s">
        <v>11193</v>
      </c>
      <c r="H5588" s="31" t="s">
        <v>11174</v>
      </c>
      <c r="I5588" s="12">
        <v>1285</v>
      </c>
      <c r="J5588" s="12"/>
      <c r="K5588" s="12"/>
      <c r="L5588" s="12">
        <f t="array" ref="L5588">IFERROR(LOOKUP(2^15,SEARCH({"40A","63A","80A","100A","125A","160A","200A","250A","400A","630A","800A","1000A","1250A","1600A","2000A","2500A","3200A","4000A","5000A","6300A"},UPPER(D5588)),{40,63,80,100,125,160,200,250,400,630,800,1000,1250,1600,2000,2500,3200,4000,5000,6300}),0)</f>
        <v>5000</v>
      </c>
      <c r="M5588" s="9" t="str">
        <f t="shared" si="436"/>
        <v>Straight Feeder</v>
      </c>
      <c r="N5588" s="9" t="str">
        <f t="shared" si="437"/>
        <v>CU</v>
      </c>
      <c r="O5588" s="13" t="str">
        <f t="shared" si="438"/>
        <v>Tin</v>
      </c>
      <c r="P5588" s="9" t="str">
        <f t="shared" si="439"/>
        <v>PET</v>
      </c>
      <c r="Q5588" s="9" t="str">
        <f t="shared" si="440"/>
        <v>5</v>
      </c>
      <c r="R55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88" s="14" t="str">
        <f>IF(ProjectsDB[[#This Row],[Item Type]]="Straight Plug-In",_xlfn.TEXTJOIN("-",TRUE,M5588&amp;"-"&amp;_xlfn.LET(_xlpm.txt,ProjectsDB[[#This Row],[Assembly]],_xlpm.pos,FIND("SP",_xlpm.txt),_xlpm.pre,LEFT(_xlpm.txt,_xlpm.pos-1),IF(RIGHT(_xlpm.pre,3)="123","3PL",IF(RIGHT(_xlpm.pre,2)="12","2PL",IF(RIGHT(_xlpm.pre,1)="1","1PL","3PL")))),N5588,O5588,P5588,Q5588&amp;"W",R5588),_xlfn.TEXTJOIN("-",TRUE,M5588,N5588,O5588,P5588,Q5588&amp;"W",R5588))</f>
        <v>Straight Feeder-CU-Tin-PET-5W-2</v>
      </c>
      <c r="T5588" s="14" t="str">
        <f>IF(COUNTIF(Cycletime[Element Desc.],ProjectsDB[[#This Row],[Element Desc.]])&gt;0,"Found","Not Found")</f>
        <v>Found</v>
      </c>
    </row>
    <row r="5589" spans="2:20" x14ac:dyDescent="0.25">
      <c r="B5589" s="20" t="s">
        <v>11212</v>
      </c>
      <c r="C5589" s="21" t="s">
        <v>7007</v>
      </c>
      <c r="D5589" s="21" t="s">
        <v>7008</v>
      </c>
      <c r="E5589" s="22">
        <v>2</v>
      </c>
      <c r="F5589" s="9" t="s">
        <v>7002</v>
      </c>
      <c r="G5589" s="9" t="s">
        <v>11193</v>
      </c>
      <c r="H5589" s="31" t="s">
        <v>11174</v>
      </c>
      <c r="I5589" s="25"/>
      <c r="J5589" s="25"/>
      <c r="K5589" s="25"/>
      <c r="L5589" s="12">
        <f t="array" ref="L5589">IFERROR(LOOKUP(2^15,SEARCH({"40A","63A","80A","100A","125A","160A","200A","250A","400A","630A","800A","1000A","1250A","1600A","2000A","2500A","3200A","4000A","5000A","6300A"},UPPER(D5589)),{40,63,80,100,125,160,200,250,400,630,800,1000,1250,1600,2000,2500,3200,4000,5000,6300}),0)</f>
        <v>5000</v>
      </c>
      <c r="M5589" s="9" t="str">
        <f t="shared" si="436"/>
        <v>Joint Pack</v>
      </c>
      <c r="N5589" s="9" t="str">
        <f t="shared" si="437"/>
        <v>CU</v>
      </c>
      <c r="O5589" s="13" t="str">
        <f t="shared" si="438"/>
        <v>Tin</v>
      </c>
      <c r="P5589" s="9" t="str">
        <f t="shared" si="439"/>
        <v>None</v>
      </c>
      <c r="Q5589" s="9" t="str">
        <f t="shared" si="440"/>
        <v>5</v>
      </c>
      <c r="R55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89" s="14" t="str">
        <f>IF(ProjectsDB[[#This Row],[Item Type]]="Straight Plug-In",_xlfn.TEXTJOIN("-",TRUE,M5589&amp;"-"&amp;_xlfn.LET(_xlpm.txt,ProjectsDB[[#This Row],[Assembly]],_xlpm.pos,FIND("SP",_xlpm.txt),_xlpm.pre,LEFT(_xlpm.txt,_xlpm.pos-1),IF(RIGHT(_xlpm.pre,3)="123","3PL",IF(RIGHT(_xlpm.pre,2)="12","2PL",IF(RIGHT(_xlpm.pre,1)="1","1PL","3PL")))),N5589,O5589,P5589,Q5589&amp;"W",R5589),_xlfn.TEXTJOIN("-",TRUE,M5589,N5589,O5589,P5589,Q5589&amp;"W",R5589))</f>
        <v>Joint Pack-CU-Tin-None-5W-2</v>
      </c>
      <c r="T5589" s="14" t="str">
        <f>IF(COUNTIF(Cycletime[Element Desc.],ProjectsDB[[#This Row],[Element Desc.]])&gt;0,"Found","Not Found")</f>
        <v>Found</v>
      </c>
    </row>
    <row r="5590" spans="2:20" x14ac:dyDescent="0.25">
      <c r="B5590" s="20" t="s">
        <v>11213</v>
      </c>
      <c r="C5590" s="21" t="s">
        <v>10859</v>
      </c>
      <c r="D5590" s="21" t="s">
        <v>11214</v>
      </c>
      <c r="E5590" s="22">
        <v>1</v>
      </c>
      <c r="F5590" s="21" t="s">
        <v>11191</v>
      </c>
      <c r="G5590" s="21" t="s">
        <v>1591</v>
      </c>
      <c r="H5590" s="27" t="s">
        <v>11215</v>
      </c>
      <c r="I5590" s="25">
        <v>3000</v>
      </c>
      <c r="J5590" s="25"/>
      <c r="K5590" s="25"/>
      <c r="L5590" s="12">
        <f t="array" ref="L5590">IFERROR(LOOKUP(2^15,SEARCH({"40A","63A","80A","100A","125A","160A","200A","250A","400A","630A","800A","1000A","1250A","1600A","2000A","2500A","3200A","4000A","5000A","6300A"},UPPER(D5590)),{40,63,80,100,125,160,200,250,400,630,800,1000,1250,1600,2000,2500,3200,4000,5000,6300}),0)</f>
        <v>400</v>
      </c>
      <c r="M5590" s="9" t="str">
        <f t="shared" si="436"/>
        <v>Straight Plug-In</v>
      </c>
      <c r="N5590" s="9" t="str">
        <f t="shared" si="437"/>
        <v>CU</v>
      </c>
      <c r="O5590" s="13" t="str">
        <f t="shared" si="438"/>
        <v>Tin</v>
      </c>
      <c r="P5590" s="9" t="str">
        <f t="shared" si="439"/>
        <v>None</v>
      </c>
      <c r="Q5590" s="9" t="str">
        <f t="shared" si="440"/>
        <v>5</v>
      </c>
      <c r="R55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90" s="14" t="str">
        <f>IF(ProjectsDB[[#This Row],[Item Type]]="Straight Plug-In",_xlfn.TEXTJOIN("-",TRUE,M5590&amp;"-"&amp;_xlfn.LET(_xlpm.txt,ProjectsDB[[#This Row],[Assembly]],_xlpm.pos,FIND("SP",_xlpm.txt),_xlpm.pre,LEFT(_xlpm.txt,_xlpm.pos-1),IF(RIGHT(_xlpm.pre,3)="123","3PL",IF(RIGHT(_xlpm.pre,2)="12","2PL",IF(RIGHT(_xlpm.pre,1)="1","1PL","3PL")))),N5590,O5590,P5590,Q5590&amp;"W",R5590),_xlfn.TEXTJOIN("-",TRUE,M5590,N5590,O5590,P5590,Q5590&amp;"W",R5590))</f>
        <v>Straight Plug-In-3PL-CU-Tin-None-5W-1</v>
      </c>
      <c r="T5590" s="14" t="str">
        <f>IF(COUNTIF(Cycletime[Element Desc.],ProjectsDB[[#This Row],[Element Desc.]])&gt;0,"Found","Not Found")</f>
        <v>Not Found</v>
      </c>
    </row>
    <row r="5591" spans="2:20" x14ac:dyDescent="0.25">
      <c r="B5591" s="8" t="s">
        <v>11216</v>
      </c>
      <c r="C5591" s="9" t="s">
        <v>11217</v>
      </c>
      <c r="D5591" s="9" t="s">
        <v>11218</v>
      </c>
      <c r="E5591" s="10">
        <v>4</v>
      </c>
      <c r="F5591" s="9" t="s">
        <v>11219</v>
      </c>
      <c r="G5591" s="9" t="s">
        <v>96</v>
      </c>
      <c r="H5591" s="31">
        <v>46196</v>
      </c>
      <c r="I5591" s="12">
        <v>3000</v>
      </c>
      <c r="J5591" s="12"/>
      <c r="K5591" s="12"/>
      <c r="L5591" s="12">
        <f t="array" ref="L5591">IFERROR(LOOKUP(2^15,SEARCH({"40A","63A","80A","100A","125A","160A","200A","250A","400A","630A","800A","1000A","1250A","1600A","2000A","2500A","3200A","4000A","5000A","6300A"},UPPER(D5591)),{40,63,80,100,125,160,200,250,400,630,800,1000,1250,1600,2000,2500,3200,4000,5000,6300}),0)</f>
        <v>2500</v>
      </c>
      <c r="M5591" s="9" t="str">
        <f t="shared" si="436"/>
        <v>Straight Plug-In</v>
      </c>
      <c r="N5591" s="9" t="str">
        <f t="shared" si="437"/>
        <v>CU</v>
      </c>
      <c r="O5591" s="13" t="str">
        <f t="shared" si="438"/>
        <v>Tin</v>
      </c>
      <c r="P5591" s="9" t="str">
        <f t="shared" si="439"/>
        <v>PET</v>
      </c>
      <c r="Q5591" s="9" t="str">
        <f t="shared" si="440"/>
        <v>5</v>
      </c>
      <c r="R55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91" s="14" t="str">
        <f>IF(ProjectsDB[[#This Row],[Item Type]]="Straight Plug-In",_xlfn.TEXTJOIN("-",TRUE,M5591&amp;"-"&amp;_xlfn.LET(_xlpm.txt,ProjectsDB[[#This Row],[Assembly]],_xlpm.pos,FIND("SP",_xlpm.txt),_xlpm.pre,LEFT(_xlpm.txt,_xlpm.pos-1),IF(RIGHT(_xlpm.pre,3)="123","3PL",IF(RIGHT(_xlpm.pre,2)="12","2PL",IF(RIGHT(_xlpm.pre,1)="1","1PL","3PL")))),N5591,O5591,P5591,Q5591&amp;"W",R5591),_xlfn.TEXTJOIN("-",TRUE,M5591,N5591,O5591,P5591,Q5591&amp;"W",R5591))</f>
        <v>Straight Plug-In-3PL-CU-Tin-PET-5W-1</v>
      </c>
      <c r="T5591" s="14" t="str">
        <f>IF(COUNTIF(Cycletime[Element Desc.],ProjectsDB[[#This Row],[Element Desc.]])&gt;0,"Found","Not Found")</f>
        <v>Found</v>
      </c>
    </row>
    <row r="5592" spans="2:20" x14ac:dyDescent="0.25">
      <c r="B5592" s="8" t="s">
        <v>11220</v>
      </c>
      <c r="C5592" s="9" t="s">
        <v>6217</v>
      </c>
      <c r="D5592" s="9" t="s">
        <v>4961</v>
      </c>
      <c r="E5592" s="10">
        <v>27</v>
      </c>
      <c r="F5592" s="9" t="s">
        <v>11219</v>
      </c>
      <c r="G5592" s="9" t="s">
        <v>96</v>
      </c>
      <c r="H5592" s="31">
        <v>46196</v>
      </c>
      <c r="I5592" s="12">
        <v>3000</v>
      </c>
      <c r="J5592" s="12"/>
      <c r="K5592" s="12"/>
      <c r="L5592" s="12">
        <f t="array" ref="L5592">IFERROR(LOOKUP(2^15,SEARCH({"40A","63A","80A","100A","125A","160A","200A","250A","400A","630A","800A","1000A","1250A","1600A","2000A","2500A","3200A","4000A","5000A","6300A"},UPPER(D5592)),{40,63,80,100,125,160,200,250,400,630,800,1000,1250,1600,2000,2500,3200,4000,5000,6300}),0)</f>
        <v>2500</v>
      </c>
      <c r="M5592" s="9" t="str">
        <f t="shared" si="436"/>
        <v>Joint Pack</v>
      </c>
      <c r="N5592" s="9" t="str">
        <f t="shared" si="437"/>
        <v>CU</v>
      </c>
      <c r="O5592" s="13" t="str">
        <f t="shared" si="438"/>
        <v>Tin</v>
      </c>
      <c r="P5592" s="9" t="str">
        <f t="shared" si="439"/>
        <v>None</v>
      </c>
      <c r="Q5592" s="9" t="str">
        <f t="shared" si="440"/>
        <v>5</v>
      </c>
      <c r="R55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92" s="14" t="str">
        <f>IF(ProjectsDB[[#This Row],[Item Type]]="Straight Plug-In",_xlfn.TEXTJOIN("-",TRUE,M5592&amp;"-"&amp;_xlfn.LET(_xlpm.txt,ProjectsDB[[#This Row],[Assembly]],_xlpm.pos,FIND("SP",_xlpm.txt),_xlpm.pre,LEFT(_xlpm.txt,_xlpm.pos-1),IF(RIGHT(_xlpm.pre,3)="123","3PL",IF(RIGHT(_xlpm.pre,2)="12","2PL",IF(RIGHT(_xlpm.pre,1)="1","1PL","3PL")))),N5592,O5592,P5592,Q5592&amp;"W",R5592),_xlfn.TEXTJOIN("-",TRUE,M5592,N5592,O5592,P5592,Q5592&amp;"W",R5592))</f>
        <v>Joint Pack-CU-Tin-None-5W-1</v>
      </c>
      <c r="T5592" s="14" t="str">
        <f>IF(COUNTIF(Cycletime[Element Desc.],ProjectsDB[[#This Row],[Element Desc.]])&gt;0,"Found","Not Found")</f>
        <v>Found</v>
      </c>
    </row>
    <row r="5593" spans="2:20" x14ac:dyDescent="0.25">
      <c r="B5593" s="20" t="s">
        <v>11221</v>
      </c>
      <c r="C5593" s="21" t="s">
        <v>11222</v>
      </c>
      <c r="D5593" s="21" t="s">
        <v>11223</v>
      </c>
      <c r="E5593" s="22">
        <v>23</v>
      </c>
      <c r="F5593" s="9" t="s">
        <v>11219</v>
      </c>
      <c r="G5593" s="9" t="s">
        <v>96</v>
      </c>
      <c r="H5593" s="31">
        <v>46196</v>
      </c>
      <c r="I5593" s="25"/>
      <c r="J5593" s="25"/>
      <c r="K5593" s="25"/>
      <c r="L5593" s="12">
        <f t="array" ref="L5593">IFERROR(LOOKUP(2^15,SEARCH({"40A","63A","80A","100A","125A","160A","200A","250A","400A","630A","800A","1000A","1250A","1600A","2000A","2500A","3200A","4000A","5000A","6300A"},UPPER(D5593)),{40,63,80,100,125,160,200,250,400,630,800,1000,1250,1600,2000,2500,3200,4000,5000,6300}),0)</f>
        <v>2500</v>
      </c>
      <c r="M5593" s="9" t="str">
        <f t="shared" si="436"/>
        <v>Straight Feeder</v>
      </c>
      <c r="N5593" s="9" t="str">
        <f t="shared" si="437"/>
        <v>CU</v>
      </c>
      <c r="O5593" s="13" t="str">
        <f t="shared" si="438"/>
        <v>Tin</v>
      </c>
      <c r="P5593" s="9" t="str">
        <f t="shared" si="439"/>
        <v>PET</v>
      </c>
      <c r="Q5593" s="9" t="str">
        <f t="shared" si="440"/>
        <v>5</v>
      </c>
      <c r="R55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93" s="14" t="str">
        <f>IF(ProjectsDB[[#This Row],[Item Type]]="Straight Plug-In",_xlfn.TEXTJOIN("-",TRUE,M5593&amp;"-"&amp;_xlfn.LET(_xlpm.txt,ProjectsDB[[#This Row],[Assembly]],_xlpm.pos,FIND("SP",_xlpm.txt),_xlpm.pre,LEFT(_xlpm.txt,_xlpm.pos-1),IF(RIGHT(_xlpm.pre,3)="123","3PL",IF(RIGHT(_xlpm.pre,2)="12","2PL",IF(RIGHT(_xlpm.pre,1)="1","1PL","3PL")))),N5593,O5593,P5593,Q5593&amp;"W",R5593),_xlfn.TEXTJOIN("-",TRUE,M5593,N5593,O5593,P5593,Q5593&amp;"W",R5593))</f>
        <v>Straight Feeder-CU-Tin-PET-5W-1</v>
      </c>
      <c r="T5593" s="14" t="str">
        <f>IF(COUNTIF(Cycletime[Element Desc.],ProjectsDB[[#This Row],[Element Desc.]])&gt;0,"Found","Not Found")</f>
        <v>Found</v>
      </c>
    </row>
    <row r="5594" spans="2:20" x14ac:dyDescent="0.25">
      <c r="B5594" s="8" t="s">
        <v>11224</v>
      </c>
      <c r="C5594" s="9" t="s">
        <v>9725</v>
      </c>
      <c r="D5594" s="9" t="s">
        <v>9726</v>
      </c>
      <c r="E5594" s="10">
        <v>2</v>
      </c>
      <c r="F5594" s="9" t="s">
        <v>11219</v>
      </c>
      <c r="G5594" s="9" t="s">
        <v>96</v>
      </c>
      <c r="H5594" s="31">
        <v>46196</v>
      </c>
      <c r="I5594" s="12">
        <v>3000</v>
      </c>
      <c r="J5594" s="12"/>
      <c r="K5594" s="12"/>
      <c r="L5594" s="12">
        <f t="array" ref="L5594">IFERROR(LOOKUP(2^15,SEARCH({"40A","63A","80A","100A","125A","160A","200A","250A","400A","630A","800A","1000A","1250A","1600A","2000A","2500A","3200A","4000A","5000A","6300A"},UPPER(D5594)),{40,63,80,100,125,160,200,250,400,630,800,1000,1250,1600,2000,2500,3200,4000,5000,6300}),0)</f>
        <v>1600</v>
      </c>
      <c r="M5594" s="9" t="str">
        <f t="shared" si="436"/>
        <v>Straight Plug-In</v>
      </c>
      <c r="N5594" s="9" t="str">
        <f t="shared" si="437"/>
        <v>CU</v>
      </c>
      <c r="O5594" s="13" t="str">
        <f t="shared" si="438"/>
        <v>Tin</v>
      </c>
      <c r="P5594" s="9" t="str">
        <f t="shared" si="439"/>
        <v>PET</v>
      </c>
      <c r="Q5594" s="9" t="str">
        <f t="shared" si="440"/>
        <v>5</v>
      </c>
      <c r="R55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94" s="14" t="str">
        <f>IF(ProjectsDB[[#This Row],[Item Type]]="Straight Plug-In",_xlfn.TEXTJOIN("-",TRUE,M5594&amp;"-"&amp;_xlfn.LET(_xlpm.txt,ProjectsDB[[#This Row],[Assembly]],_xlpm.pos,FIND("SP",_xlpm.txt),_xlpm.pre,LEFT(_xlpm.txt,_xlpm.pos-1),IF(RIGHT(_xlpm.pre,3)="123","3PL",IF(RIGHT(_xlpm.pre,2)="12","2PL",IF(RIGHT(_xlpm.pre,1)="1","1PL","3PL")))),N5594,O5594,P5594,Q5594&amp;"W",R5594),_xlfn.TEXTJOIN("-",TRUE,M5594,N5594,O5594,P5594,Q5594&amp;"W",R5594))</f>
        <v>Straight Plug-In-2PL-CU-Tin-PET-5W-1</v>
      </c>
      <c r="T5594" s="14" t="str">
        <f>IF(COUNTIF(Cycletime[Element Desc.],ProjectsDB[[#This Row],[Element Desc.]])&gt;0,"Found","Not Found")</f>
        <v>Found</v>
      </c>
    </row>
    <row r="5595" spans="2:20" x14ac:dyDescent="0.25">
      <c r="B5595" s="8" t="s">
        <v>11225</v>
      </c>
      <c r="C5595" s="9" t="s">
        <v>9752</v>
      </c>
      <c r="D5595" s="9" t="s">
        <v>2657</v>
      </c>
      <c r="E5595" s="10">
        <v>18</v>
      </c>
      <c r="F5595" s="9" t="s">
        <v>11219</v>
      </c>
      <c r="G5595" s="9" t="s">
        <v>96</v>
      </c>
      <c r="H5595" s="31">
        <v>46196</v>
      </c>
      <c r="I5595" s="12">
        <v>2000</v>
      </c>
      <c r="J5595" s="12"/>
      <c r="K5595" s="12"/>
      <c r="L5595" s="12">
        <f t="array" ref="L5595">IFERROR(LOOKUP(2^15,SEARCH({"40A","63A","80A","100A","125A","160A","200A","250A","400A","630A","800A","1000A","1250A","1600A","2000A","2500A","3200A","4000A","5000A","6300A"},UPPER(D5595)),{40,63,80,100,125,160,200,250,400,630,800,1000,1250,1600,2000,2500,3200,4000,5000,6300}),0)</f>
        <v>1600</v>
      </c>
      <c r="M5595" s="9" t="str">
        <f t="shared" si="436"/>
        <v>Joint Pack</v>
      </c>
      <c r="N5595" s="9" t="str">
        <f t="shared" si="437"/>
        <v>CU</v>
      </c>
      <c r="O5595" s="13" t="str">
        <f t="shared" si="438"/>
        <v>Tin</v>
      </c>
      <c r="P5595" s="9" t="str">
        <f t="shared" si="439"/>
        <v>None</v>
      </c>
      <c r="Q5595" s="9" t="str">
        <f t="shared" si="440"/>
        <v>5</v>
      </c>
      <c r="R55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95" s="14" t="str">
        <f>IF(ProjectsDB[[#This Row],[Item Type]]="Straight Plug-In",_xlfn.TEXTJOIN("-",TRUE,M5595&amp;"-"&amp;_xlfn.LET(_xlpm.txt,ProjectsDB[[#This Row],[Assembly]],_xlpm.pos,FIND("SP",_xlpm.txt),_xlpm.pre,LEFT(_xlpm.txt,_xlpm.pos-1),IF(RIGHT(_xlpm.pre,3)="123","3PL",IF(RIGHT(_xlpm.pre,2)="12","2PL",IF(RIGHT(_xlpm.pre,1)="1","1PL","3PL")))),N5595,O5595,P5595,Q5595&amp;"W",R5595),_xlfn.TEXTJOIN("-",TRUE,M5595,N5595,O5595,P5595,Q5595&amp;"W",R5595))</f>
        <v>Joint Pack-CU-Tin-None-5W-1</v>
      </c>
      <c r="T5595" s="14" t="str">
        <f>IF(COUNTIF(Cycletime[Element Desc.],ProjectsDB[[#This Row],[Element Desc.]])&gt;0,"Found","Not Found")</f>
        <v>Found</v>
      </c>
    </row>
    <row r="5596" spans="2:20" x14ac:dyDescent="0.25">
      <c r="B5596" s="20" t="s">
        <v>11226</v>
      </c>
      <c r="C5596" s="21" t="s">
        <v>11227</v>
      </c>
      <c r="D5596" s="21" t="s">
        <v>11228</v>
      </c>
      <c r="E5596" s="22">
        <v>16</v>
      </c>
      <c r="F5596" s="9" t="s">
        <v>11219</v>
      </c>
      <c r="G5596" s="9" t="s">
        <v>96</v>
      </c>
      <c r="H5596" s="31">
        <v>46196</v>
      </c>
      <c r="I5596" s="25">
        <v>3000</v>
      </c>
      <c r="J5596" s="25"/>
      <c r="K5596" s="25"/>
      <c r="L5596" s="12">
        <f t="array" ref="L5596">IFERROR(LOOKUP(2^15,SEARCH({"40A","63A","80A","100A","125A","160A","200A","250A","400A","630A","800A","1000A","1250A","1600A","2000A","2500A","3200A","4000A","5000A","6300A"},UPPER(D5596)),{40,63,80,100,125,160,200,250,400,630,800,1000,1250,1600,2000,2500,3200,4000,5000,6300}),0)</f>
        <v>1600</v>
      </c>
      <c r="M5596" s="9" t="str">
        <f t="shared" si="436"/>
        <v>Straight Feeder</v>
      </c>
      <c r="N5596" s="9" t="str">
        <f t="shared" si="437"/>
        <v>CU</v>
      </c>
      <c r="O5596" s="13" t="str">
        <f t="shared" si="438"/>
        <v>Tin</v>
      </c>
      <c r="P5596" s="9" t="str">
        <f t="shared" si="439"/>
        <v>PET</v>
      </c>
      <c r="Q5596" s="9" t="str">
        <f t="shared" si="440"/>
        <v>5</v>
      </c>
      <c r="R55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596" s="14" t="str">
        <f>IF(ProjectsDB[[#This Row],[Item Type]]="Straight Plug-In",_xlfn.TEXTJOIN("-",TRUE,M5596&amp;"-"&amp;_xlfn.LET(_xlpm.txt,ProjectsDB[[#This Row],[Assembly]],_xlpm.pos,FIND("SP",_xlpm.txt),_xlpm.pre,LEFT(_xlpm.txt,_xlpm.pos-1),IF(RIGHT(_xlpm.pre,3)="123","3PL",IF(RIGHT(_xlpm.pre,2)="12","2PL",IF(RIGHT(_xlpm.pre,1)="1","1PL","3PL")))),N5596,O5596,P5596,Q5596&amp;"W",R5596),_xlfn.TEXTJOIN("-",TRUE,M5596,N5596,O5596,P5596,Q5596&amp;"W",R5596))</f>
        <v>Straight Feeder-CU-Tin-PET-5W-1</v>
      </c>
      <c r="T5596" s="14" t="str">
        <f>IF(COUNTIF(Cycletime[Element Desc.],ProjectsDB[[#This Row],[Element Desc.]])&gt;0,"Found","Not Found")</f>
        <v>Found</v>
      </c>
    </row>
    <row r="5597" spans="2:20" x14ac:dyDescent="0.25">
      <c r="B5597" s="8" t="s">
        <v>11229</v>
      </c>
      <c r="C5597" s="9" t="s">
        <v>11230</v>
      </c>
      <c r="D5597" s="9" t="s">
        <v>11231</v>
      </c>
      <c r="E5597" s="10">
        <v>41</v>
      </c>
      <c r="F5597" s="9" t="s">
        <v>11219</v>
      </c>
      <c r="G5597" s="9" t="s">
        <v>96</v>
      </c>
      <c r="H5597" s="31">
        <v>46196</v>
      </c>
      <c r="I5597" s="12">
        <v>3000</v>
      </c>
      <c r="J5597" s="12"/>
      <c r="K5597" s="12"/>
      <c r="L5597" s="12">
        <f t="array" ref="L5597">IFERROR(LOOKUP(2^15,SEARCH({"40A","63A","80A","100A","125A","160A","200A","250A","400A","630A","800A","1000A","1250A","1600A","2000A","2500A","3200A","4000A","5000A","6300A"},UPPER(D5597)),{40,63,80,100,125,160,200,250,400,630,800,1000,1250,1600,2000,2500,3200,4000,5000,6300}),0)</f>
        <v>3200</v>
      </c>
      <c r="M5597" s="9" t="str">
        <f t="shared" si="436"/>
        <v>Straight Feeder</v>
      </c>
      <c r="N5597" s="9" t="str">
        <f t="shared" si="437"/>
        <v>CU</v>
      </c>
      <c r="O5597" s="13" t="str">
        <f t="shared" si="438"/>
        <v>Tin</v>
      </c>
      <c r="P5597" s="9" t="str">
        <f t="shared" si="439"/>
        <v>PET</v>
      </c>
      <c r="Q5597" s="9" t="str">
        <f t="shared" si="440"/>
        <v>5</v>
      </c>
      <c r="R55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97" s="14" t="str">
        <f>IF(ProjectsDB[[#This Row],[Item Type]]="Straight Plug-In",_xlfn.TEXTJOIN("-",TRUE,M5597&amp;"-"&amp;_xlfn.LET(_xlpm.txt,ProjectsDB[[#This Row],[Assembly]],_xlpm.pos,FIND("SP",_xlpm.txt),_xlpm.pre,LEFT(_xlpm.txt,_xlpm.pos-1),IF(RIGHT(_xlpm.pre,3)="123","3PL",IF(RIGHT(_xlpm.pre,2)="12","2PL",IF(RIGHT(_xlpm.pre,1)="1","1PL","3PL")))),N5597,O5597,P5597,Q5597&amp;"W",R5597),_xlfn.TEXTJOIN("-",TRUE,M5597,N5597,O5597,P5597,Q5597&amp;"W",R5597))</f>
        <v>Straight Feeder-CU-Tin-PET-5W-2</v>
      </c>
      <c r="T5597" s="14" t="str">
        <f>IF(COUNTIF(Cycletime[Element Desc.],ProjectsDB[[#This Row],[Element Desc.]])&gt;0,"Found","Not Found")</f>
        <v>Found</v>
      </c>
    </row>
    <row r="5598" spans="2:20" x14ac:dyDescent="0.25">
      <c r="B5598" s="8" t="s">
        <v>11232</v>
      </c>
      <c r="C5598" s="9" t="s">
        <v>11233</v>
      </c>
      <c r="D5598" s="9" t="s">
        <v>11234</v>
      </c>
      <c r="E5598" s="10">
        <v>4</v>
      </c>
      <c r="F5598" s="9" t="s">
        <v>11219</v>
      </c>
      <c r="G5598" s="9" t="s">
        <v>96</v>
      </c>
      <c r="H5598" s="31">
        <v>46196</v>
      </c>
      <c r="I5598" s="12">
        <v>2000</v>
      </c>
      <c r="J5598" s="12"/>
      <c r="K5598" s="12"/>
      <c r="L5598" s="12">
        <f t="array" ref="L5598">IFERROR(LOOKUP(2^15,SEARCH({"40A","63A","80A","100A","125A","160A","200A","250A","400A","630A","800A","1000A","1250A","1600A","2000A","2500A","3200A","4000A","5000A","6300A"},UPPER(D5598)),{40,63,80,100,125,160,200,250,400,630,800,1000,1250,1600,2000,2500,3200,4000,5000,6300}),0)</f>
        <v>3200</v>
      </c>
      <c r="M5598" s="9" t="str">
        <f t="shared" si="436"/>
        <v>Straight Plug-In</v>
      </c>
      <c r="N5598" s="9" t="str">
        <f t="shared" si="437"/>
        <v>CU</v>
      </c>
      <c r="O5598" s="13" t="str">
        <f t="shared" si="438"/>
        <v>Tin</v>
      </c>
      <c r="P5598" s="9" t="str">
        <f t="shared" si="439"/>
        <v>PET</v>
      </c>
      <c r="Q5598" s="9" t="str">
        <f t="shared" si="440"/>
        <v>5</v>
      </c>
      <c r="R55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98" s="14" t="str">
        <f>IF(ProjectsDB[[#This Row],[Item Type]]="Straight Plug-In",_xlfn.TEXTJOIN("-",TRUE,M5598&amp;"-"&amp;_xlfn.LET(_xlpm.txt,ProjectsDB[[#This Row],[Assembly]],_xlpm.pos,FIND("SP",_xlpm.txt),_xlpm.pre,LEFT(_xlpm.txt,_xlpm.pos-1),IF(RIGHT(_xlpm.pre,3)="123","3PL",IF(RIGHT(_xlpm.pre,2)="12","2PL",IF(RIGHT(_xlpm.pre,1)="1","1PL","3PL")))),N5598,O5598,P5598,Q5598&amp;"W",R5598),_xlfn.TEXTJOIN("-",TRUE,M5598,N5598,O5598,P5598,Q5598&amp;"W",R5598))</f>
        <v>Straight Plug-In-2PL-CU-Tin-PET-5W-2</v>
      </c>
      <c r="T5598" s="14" t="str">
        <f>IF(COUNTIF(Cycletime[Element Desc.],ProjectsDB[[#This Row],[Element Desc.]])&gt;0,"Found","Not Found")</f>
        <v>Found</v>
      </c>
    </row>
    <row r="5599" spans="2:20" x14ac:dyDescent="0.25">
      <c r="B5599" s="20" t="s">
        <v>11235</v>
      </c>
      <c r="C5599" s="21" t="s">
        <v>11236</v>
      </c>
      <c r="D5599" s="21" t="s">
        <v>11237</v>
      </c>
      <c r="E5599" s="22">
        <v>45</v>
      </c>
      <c r="F5599" s="9" t="s">
        <v>11219</v>
      </c>
      <c r="G5599" s="9" t="s">
        <v>96</v>
      </c>
      <c r="H5599" s="31">
        <v>46196</v>
      </c>
      <c r="I5599" s="25"/>
      <c r="J5599" s="25"/>
      <c r="K5599" s="25"/>
      <c r="L5599" s="12">
        <f t="array" ref="L5599">IFERROR(LOOKUP(2^15,SEARCH({"40A","63A","80A","100A","125A","160A","200A","250A","400A","630A","800A","1000A","1250A","1600A","2000A","2500A","3200A","4000A","5000A","6300A"},UPPER(D5599)),{40,63,80,100,125,160,200,250,400,630,800,1000,1250,1600,2000,2500,3200,4000,5000,6300}),0)</f>
        <v>3200</v>
      </c>
      <c r="M5599" s="9" t="str">
        <f t="shared" si="436"/>
        <v>Joint Pack</v>
      </c>
      <c r="N5599" s="9" t="str">
        <f t="shared" si="437"/>
        <v>CU</v>
      </c>
      <c r="O5599" s="13" t="str">
        <f t="shared" si="438"/>
        <v>Tin</v>
      </c>
      <c r="P5599" s="9" t="str">
        <f t="shared" si="439"/>
        <v>None</v>
      </c>
      <c r="Q5599" s="9" t="str">
        <f t="shared" si="440"/>
        <v>5</v>
      </c>
      <c r="R55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599" s="14" t="str">
        <f>IF(ProjectsDB[[#This Row],[Item Type]]="Straight Plug-In",_xlfn.TEXTJOIN("-",TRUE,M5599&amp;"-"&amp;_xlfn.LET(_xlpm.txt,ProjectsDB[[#This Row],[Assembly]],_xlpm.pos,FIND("SP",_xlpm.txt),_xlpm.pre,LEFT(_xlpm.txt,_xlpm.pos-1),IF(RIGHT(_xlpm.pre,3)="123","3PL",IF(RIGHT(_xlpm.pre,2)="12","2PL",IF(RIGHT(_xlpm.pre,1)="1","1PL","3PL")))),N5599,O5599,P5599,Q5599&amp;"W",R5599),_xlfn.TEXTJOIN("-",TRUE,M5599,N5599,O5599,P5599,Q5599&amp;"W",R5599))</f>
        <v>Joint Pack-CU-Tin-None-5W-2</v>
      </c>
      <c r="T5599" s="14" t="str">
        <f>IF(COUNTIF(Cycletime[Element Desc.],ProjectsDB[[#This Row],[Element Desc.]])&gt;0,"Found","Not Found")</f>
        <v>Found</v>
      </c>
    </row>
    <row r="5600" spans="2:20" x14ac:dyDescent="0.25">
      <c r="B5600" s="20" t="s">
        <v>11238</v>
      </c>
      <c r="C5600" s="21" t="s">
        <v>1370</v>
      </c>
      <c r="D5600" s="21" t="s">
        <v>1371</v>
      </c>
      <c r="E5600" s="22">
        <v>296</v>
      </c>
      <c r="F5600" s="21" t="s">
        <v>11239</v>
      </c>
      <c r="G5600" s="21" t="s">
        <v>3396</v>
      </c>
      <c r="H5600" s="27" t="s">
        <v>11240</v>
      </c>
      <c r="I5600" s="25"/>
      <c r="J5600" s="25"/>
      <c r="K5600" s="25"/>
      <c r="L5600" s="12">
        <f t="array" ref="L5600">IFERROR(LOOKUP(2^15,SEARCH({"40A","63A","80A","100A","125A","160A","200A","250A","400A","630A","800A","1000A","1250A","1600A","2000A","2500A","3200A","4000A","5000A","6300A"},UPPER(D5600)),{40,63,80,100,125,160,200,250,400,630,800,1000,1250,1600,2000,2500,3200,4000,5000,6300}),0)</f>
        <v>0</v>
      </c>
      <c r="M5600" s="9" t="str">
        <f t="shared" si="436"/>
        <v>Hanger Support</v>
      </c>
      <c r="N5600" s="9" t="str">
        <f t="shared" si="437"/>
        <v>SH</v>
      </c>
      <c r="O5600" s="13" t="str">
        <f t="shared" si="438"/>
        <v>None</v>
      </c>
      <c r="P5600" s="9" t="str">
        <f t="shared" si="439"/>
        <v>None</v>
      </c>
      <c r="Q5600" s="9" t="str">
        <f t="shared" si="440"/>
        <v>0</v>
      </c>
      <c r="R56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600" s="14" t="str">
        <f>IF(ProjectsDB[[#This Row],[Item Type]]="Straight Plug-In",_xlfn.TEXTJOIN("-",TRUE,M5600&amp;"-"&amp;_xlfn.LET(_xlpm.txt,ProjectsDB[[#This Row],[Assembly]],_xlpm.pos,FIND("SP",_xlpm.txt),_xlpm.pre,LEFT(_xlpm.txt,_xlpm.pos-1),IF(RIGHT(_xlpm.pre,3)="123","3PL",IF(RIGHT(_xlpm.pre,2)="12","2PL",IF(RIGHT(_xlpm.pre,1)="1","1PL","3PL")))),N5600,O5600,P5600,Q5600&amp;"W",R5600),_xlfn.TEXTJOIN("-",TRUE,M5600,N5600,O5600,P5600,Q5600&amp;"W",R5600))</f>
        <v>Hanger Support-SH-None-None-0W-0</v>
      </c>
      <c r="T5600" s="14" t="str">
        <f>IF(COUNTIF(Cycletime[Element Desc.],ProjectsDB[[#This Row],[Element Desc.]])&gt;0,"Found","Not Found")</f>
        <v>Found</v>
      </c>
    </row>
    <row r="5601" spans="2:20" x14ac:dyDescent="0.25">
      <c r="B5601" s="20" t="s">
        <v>11241</v>
      </c>
      <c r="C5601" s="21" t="s">
        <v>11242</v>
      </c>
      <c r="D5601" s="21" t="s">
        <v>11243</v>
      </c>
      <c r="E5601" s="22">
        <v>1</v>
      </c>
      <c r="F5601" s="21" t="s">
        <v>11244</v>
      </c>
      <c r="G5601" s="21" t="s">
        <v>96</v>
      </c>
      <c r="H5601" s="27">
        <v>46198</v>
      </c>
      <c r="I5601" s="25">
        <v>425</v>
      </c>
      <c r="J5601" s="25"/>
      <c r="K5601" s="25"/>
      <c r="L5601" s="12">
        <f t="array" ref="L5601">IFERROR(LOOKUP(2^15,SEARCH({"40A","63A","80A","100A","125A","160A","200A","250A","400A","630A","800A","1000A","1250A","1600A","2000A","2500A","3200A","4000A","5000A","6300A"},UPPER(D5601)),{40,63,80,100,125,160,200,250,400,630,800,1000,1250,1600,2000,2500,3200,4000,5000,6300}),0)</f>
        <v>3200</v>
      </c>
      <c r="M5601" s="9" t="str">
        <f t="shared" si="436"/>
        <v>Flange Straight</v>
      </c>
      <c r="N5601" s="9" t="str">
        <f t="shared" si="437"/>
        <v>CU</v>
      </c>
      <c r="O5601" s="13" t="str">
        <f t="shared" si="438"/>
        <v>Tin</v>
      </c>
      <c r="P5601" s="9" t="str">
        <f t="shared" si="439"/>
        <v>PET</v>
      </c>
      <c r="Q5601" s="9" t="str">
        <f t="shared" si="440"/>
        <v>4</v>
      </c>
      <c r="R56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01" s="14" t="str">
        <f>IF(ProjectsDB[[#This Row],[Item Type]]="Straight Plug-In",_xlfn.TEXTJOIN("-",TRUE,M5601&amp;"-"&amp;_xlfn.LET(_xlpm.txt,ProjectsDB[[#This Row],[Assembly]],_xlpm.pos,FIND("SP",_xlpm.txt),_xlpm.pre,LEFT(_xlpm.txt,_xlpm.pos-1),IF(RIGHT(_xlpm.pre,3)="123","3PL",IF(RIGHT(_xlpm.pre,2)="12","2PL",IF(RIGHT(_xlpm.pre,1)="1","1PL","3PL")))),N5601,O5601,P5601,Q5601&amp;"W",R5601),_xlfn.TEXTJOIN("-",TRUE,M5601,N5601,O5601,P5601,Q5601&amp;"W",R5601))</f>
        <v>Flange Straight-CU-Tin-PET-4W-2</v>
      </c>
      <c r="T5601" s="14" t="str">
        <f>IF(COUNTIF(Cycletime[Element Desc.],ProjectsDB[[#This Row],[Element Desc.]])&gt;0,"Found","Not Found")</f>
        <v>Found</v>
      </c>
    </row>
    <row r="5602" spans="2:20" x14ac:dyDescent="0.25">
      <c r="B5602" s="8" t="s">
        <v>11245</v>
      </c>
      <c r="C5602" s="9" t="s">
        <v>11246</v>
      </c>
      <c r="D5602" s="9" t="s">
        <v>11247</v>
      </c>
      <c r="E5602" s="10">
        <v>2</v>
      </c>
      <c r="F5602" s="9" t="s">
        <v>11248</v>
      </c>
      <c r="G5602" s="9" t="s">
        <v>96</v>
      </c>
      <c r="H5602" s="27">
        <v>46198</v>
      </c>
      <c r="I5602" s="12">
        <v>425</v>
      </c>
      <c r="J5602" s="12"/>
      <c r="K5602" s="12"/>
      <c r="L5602" s="12">
        <f t="array" ref="L5602">IFERROR(LOOKUP(2^15,SEARCH({"40A","63A","80A","100A","125A","160A","200A","250A","400A","630A","800A","1000A","1250A","1600A","2000A","2500A","3200A","4000A","5000A","6300A"},UPPER(D5602)),{40,63,80,100,125,160,200,250,400,630,800,1000,1250,1600,2000,2500,3200,4000,5000,6300}),0)</f>
        <v>2000</v>
      </c>
      <c r="M5602" s="9" t="str">
        <f t="shared" si="436"/>
        <v>Flange Straight</v>
      </c>
      <c r="N5602" s="9" t="str">
        <f t="shared" si="437"/>
        <v>CU</v>
      </c>
      <c r="O5602" s="13" t="str">
        <f t="shared" si="438"/>
        <v>Silver</v>
      </c>
      <c r="P5602" s="9" t="str">
        <f t="shared" si="439"/>
        <v>PET</v>
      </c>
      <c r="Q5602" s="9" t="str">
        <f t="shared" si="440"/>
        <v>4</v>
      </c>
      <c r="R56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02" s="14" t="str">
        <f>IF(ProjectsDB[[#This Row],[Item Type]]="Straight Plug-In",_xlfn.TEXTJOIN("-",TRUE,M5602&amp;"-"&amp;_xlfn.LET(_xlpm.txt,ProjectsDB[[#This Row],[Assembly]],_xlpm.pos,FIND("SP",_xlpm.txt),_xlpm.pre,LEFT(_xlpm.txt,_xlpm.pos-1),IF(RIGHT(_xlpm.pre,3)="123","3PL",IF(RIGHT(_xlpm.pre,2)="12","2PL",IF(RIGHT(_xlpm.pre,1)="1","1PL","3PL")))),N5602,O5602,P5602,Q5602&amp;"W",R5602),_xlfn.TEXTJOIN("-",TRUE,M5602,N5602,O5602,P5602,Q5602&amp;"W",R5602))</f>
        <v>Flange Straight-CU-Silver-PET-4W-1</v>
      </c>
      <c r="T5602" s="14" t="str">
        <f>IF(COUNTIF(Cycletime[Element Desc.],ProjectsDB[[#This Row],[Element Desc.]])&gt;0,"Found","Not Found")</f>
        <v>Found</v>
      </c>
    </row>
    <row r="5603" spans="2:20" x14ac:dyDescent="0.25">
      <c r="B5603" s="8" t="s">
        <v>11249</v>
      </c>
      <c r="C5603" s="9" t="s">
        <v>11250</v>
      </c>
      <c r="D5603" s="9" t="s">
        <v>11251</v>
      </c>
      <c r="E5603" s="10">
        <v>1</v>
      </c>
      <c r="F5603" s="9" t="s">
        <v>11248</v>
      </c>
      <c r="G5603" s="9" t="s">
        <v>96</v>
      </c>
      <c r="H5603" s="27">
        <v>46198</v>
      </c>
      <c r="I5603" s="12">
        <v>425</v>
      </c>
      <c r="J5603" s="12"/>
      <c r="K5603" s="12"/>
      <c r="L5603" s="12">
        <f t="array" ref="L5603">IFERROR(LOOKUP(2^15,SEARCH({"40A","63A","80A","100A","125A","160A","200A","250A","400A","630A","800A","1000A","1250A","1600A","2000A","2500A","3200A","4000A","5000A","6300A"},UPPER(D5603)),{40,63,80,100,125,160,200,250,400,630,800,1000,1250,1600,2000,2500,3200,4000,5000,6300}),0)</f>
        <v>2000</v>
      </c>
      <c r="M5603" s="9" t="str">
        <f t="shared" si="436"/>
        <v>Straight Feeder</v>
      </c>
      <c r="N5603" s="9" t="str">
        <f t="shared" si="437"/>
        <v>CU</v>
      </c>
      <c r="O5603" s="13" t="str">
        <f t="shared" si="438"/>
        <v>Silver</v>
      </c>
      <c r="P5603" s="9" t="str">
        <f t="shared" si="439"/>
        <v>PET</v>
      </c>
      <c r="Q5603" s="9" t="str">
        <f t="shared" si="440"/>
        <v>4</v>
      </c>
      <c r="R56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03" s="14" t="str">
        <f>IF(ProjectsDB[[#This Row],[Item Type]]="Straight Plug-In",_xlfn.TEXTJOIN("-",TRUE,M5603&amp;"-"&amp;_xlfn.LET(_xlpm.txt,ProjectsDB[[#This Row],[Assembly]],_xlpm.pos,FIND("SP",_xlpm.txt),_xlpm.pre,LEFT(_xlpm.txt,_xlpm.pos-1),IF(RIGHT(_xlpm.pre,3)="123","3PL",IF(RIGHT(_xlpm.pre,2)="12","2PL",IF(RIGHT(_xlpm.pre,1)="1","1PL","3PL")))),N5603,O5603,P5603,Q5603&amp;"W",R5603),_xlfn.TEXTJOIN("-",TRUE,M5603,N5603,O5603,P5603,Q5603&amp;"W",R5603))</f>
        <v>Straight Feeder-CU-Silver-PET-4W-1</v>
      </c>
      <c r="T5603" s="14" t="str">
        <f>IF(COUNTIF(Cycletime[Element Desc.],ProjectsDB[[#This Row],[Element Desc.]])&gt;0,"Found","Not Found")</f>
        <v>Found</v>
      </c>
    </row>
    <row r="5604" spans="2:20" x14ac:dyDescent="0.25">
      <c r="B5604" s="8" t="s">
        <v>11252</v>
      </c>
      <c r="C5604" s="9" t="s">
        <v>11253</v>
      </c>
      <c r="D5604" s="9" t="s">
        <v>11254</v>
      </c>
      <c r="E5604" s="10">
        <v>2</v>
      </c>
      <c r="F5604" s="9" t="s">
        <v>11248</v>
      </c>
      <c r="G5604" s="9" t="s">
        <v>96</v>
      </c>
      <c r="H5604" s="27">
        <v>46198</v>
      </c>
      <c r="I5604" s="12">
        <v>405</v>
      </c>
      <c r="J5604" s="12"/>
      <c r="K5604" s="12"/>
      <c r="L5604" s="12">
        <f t="array" ref="L5604">IFERROR(LOOKUP(2^15,SEARCH({"40A","63A","80A","100A","125A","160A","200A","250A","400A","630A","800A","1000A","1250A","1600A","2000A","2500A","3200A","4000A","5000A","6300A"},UPPER(D5604)),{40,63,80,100,125,160,200,250,400,630,800,1000,1250,1600,2000,2500,3200,4000,5000,6300}),0)</f>
        <v>2000</v>
      </c>
      <c r="M5604" s="9" t="str">
        <f t="shared" si="436"/>
        <v>Elbow Flat</v>
      </c>
      <c r="N5604" s="9" t="str">
        <f t="shared" si="437"/>
        <v>CU</v>
      </c>
      <c r="O5604" s="13" t="str">
        <f t="shared" si="438"/>
        <v>Silver</v>
      </c>
      <c r="P5604" s="9" t="str">
        <f t="shared" si="439"/>
        <v>PET</v>
      </c>
      <c r="Q5604" s="9" t="str">
        <f t="shared" si="440"/>
        <v>4</v>
      </c>
      <c r="R56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04" s="14" t="str">
        <f>IF(ProjectsDB[[#This Row],[Item Type]]="Straight Plug-In",_xlfn.TEXTJOIN("-",TRUE,M5604&amp;"-"&amp;_xlfn.LET(_xlpm.txt,ProjectsDB[[#This Row],[Assembly]],_xlpm.pos,FIND("SP",_xlpm.txt),_xlpm.pre,LEFT(_xlpm.txt,_xlpm.pos-1),IF(RIGHT(_xlpm.pre,3)="123","3PL",IF(RIGHT(_xlpm.pre,2)="12","2PL",IF(RIGHT(_xlpm.pre,1)="1","1PL","3PL")))),N5604,O5604,P5604,Q5604&amp;"W",R5604),_xlfn.TEXTJOIN("-",TRUE,M5604,N5604,O5604,P5604,Q5604&amp;"W",R5604))</f>
        <v>Elbow Flat-CU-Silver-PET-4W-1</v>
      </c>
      <c r="T5604" s="14" t="str">
        <f>IF(COUNTIF(Cycletime[Element Desc.],ProjectsDB[[#This Row],[Element Desc.]])&gt;0,"Found","Not Found")</f>
        <v>Found</v>
      </c>
    </row>
    <row r="5605" spans="2:20" x14ac:dyDescent="0.25">
      <c r="B5605" s="8" t="s">
        <v>11255</v>
      </c>
      <c r="C5605" s="9" t="s">
        <v>11256</v>
      </c>
      <c r="D5605" s="9" t="s">
        <v>11257</v>
      </c>
      <c r="E5605" s="10">
        <v>1</v>
      </c>
      <c r="F5605" s="9" t="s">
        <v>11248</v>
      </c>
      <c r="G5605" s="9" t="s">
        <v>96</v>
      </c>
      <c r="H5605" s="27">
        <v>46198</v>
      </c>
      <c r="I5605" s="12">
        <v>300</v>
      </c>
      <c r="J5605" s="12">
        <v>300</v>
      </c>
      <c r="K5605" s="12"/>
      <c r="L5605" s="12">
        <f t="array" ref="L5605">IFERROR(LOOKUP(2^15,SEARCH({"40A","63A","80A","100A","125A","160A","200A","250A","400A","630A","800A","1000A","1250A","1600A","2000A","2500A","3200A","4000A","5000A","6300A"},UPPER(D5605)),{40,63,80,100,125,160,200,250,400,630,800,1000,1250,1600,2000,2500,3200,4000,5000,6300}),0)</f>
        <v>2000</v>
      </c>
      <c r="M5605" s="9" t="str">
        <f t="shared" si="436"/>
        <v>Elbow Edge</v>
      </c>
      <c r="N5605" s="9" t="str">
        <f t="shared" si="437"/>
        <v>CU</v>
      </c>
      <c r="O5605" s="13" t="str">
        <f t="shared" si="438"/>
        <v>Silver</v>
      </c>
      <c r="P5605" s="9" t="str">
        <f t="shared" si="439"/>
        <v>PET</v>
      </c>
      <c r="Q5605" s="9" t="str">
        <f t="shared" si="440"/>
        <v>4</v>
      </c>
      <c r="R56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05" s="14" t="str">
        <f>IF(ProjectsDB[[#This Row],[Item Type]]="Straight Plug-In",_xlfn.TEXTJOIN("-",TRUE,M5605&amp;"-"&amp;_xlfn.LET(_xlpm.txt,ProjectsDB[[#This Row],[Assembly]],_xlpm.pos,FIND("SP",_xlpm.txt),_xlpm.pre,LEFT(_xlpm.txt,_xlpm.pos-1),IF(RIGHT(_xlpm.pre,3)="123","3PL",IF(RIGHT(_xlpm.pre,2)="12","2PL",IF(RIGHT(_xlpm.pre,1)="1","1PL","3PL")))),N5605,O5605,P5605,Q5605&amp;"W",R5605),_xlfn.TEXTJOIN("-",TRUE,M5605,N5605,O5605,P5605,Q5605&amp;"W",R5605))</f>
        <v>Elbow Edge-CU-Silver-PET-4W-1</v>
      </c>
      <c r="T5605" s="14" t="str">
        <f>IF(COUNTIF(Cycletime[Element Desc.],ProjectsDB[[#This Row],[Element Desc.]])&gt;0,"Found","Not Found")</f>
        <v>Found</v>
      </c>
    </row>
    <row r="5606" spans="2:20" x14ac:dyDescent="0.25">
      <c r="B5606" s="8" t="s">
        <v>11258</v>
      </c>
      <c r="C5606" s="9" t="s">
        <v>11259</v>
      </c>
      <c r="D5606" s="9" t="s">
        <v>11260</v>
      </c>
      <c r="E5606" s="10">
        <v>1</v>
      </c>
      <c r="F5606" s="9" t="s">
        <v>11248</v>
      </c>
      <c r="G5606" s="9" t="s">
        <v>96</v>
      </c>
      <c r="H5606" s="27">
        <v>46198</v>
      </c>
      <c r="I5606" s="12">
        <v>405</v>
      </c>
      <c r="J5606" s="12">
        <v>690</v>
      </c>
      <c r="K5606" s="12"/>
      <c r="L5606" s="12">
        <f t="array" ref="L5606">IFERROR(LOOKUP(2^15,SEARCH({"40A","63A","80A","100A","125A","160A","200A","250A","400A","630A","800A","1000A","1250A","1600A","2000A","2500A","3200A","4000A","5000A","6300A"},UPPER(D5606)),{40,63,80,100,125,160,200,250,400,630,800,1000,1250,1600,2000,2500,3200,4000,5000,6300}),0)</f>
        <v>2000</v>
      </c>
      <c r="M5606" s="9" t="str">
        <f t="shared" si="436"/>
        <v>Elbow Edge</v>
      </c>
      <c r="N5606" s="9" t="str">
        <f t="shared" si="437"/>
        <v>CU</v>
      </c>
      <c r="O5606" s="13" t="str">
        <f t="shared" si="438"/>
        <v>Silver</v>
      </c>
      <c r="P5606" s="9" t="str">
        <f t="shared" si="439"/>
        <v>PET</v>
      </c>
      <c r="Q5606" s="9" t="str">
        <f t="shared" si="440"/>
        <v>4</v>
      </c>
      <c r="R56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06" s="14" t="str">
        <f>IF(ProjectsDB[[#This Row],[Item Type]]="Straight Plug-In",_xlfn.TEXTJOIN("-",TRUE,M5606&amp;"-"&amp;_xlfn.LET(_xlpm.txt,ProjectsDB[[#This Row],[Assembly]],_xlpm.pos,FIND("SP",_xlpm.txt),_xlpm.pre,LEFT(_xlpm.txt,_xlpm.pos-1),IF(RIGHT(_xlpm.pre,3)="123","3PL",IF(RIGHT(_xlpm.pre,2)="12","2PL",IF(RIGHT(_xlpm.pre,1)="1","1PL","3PL")))),N5606,O5606,P5606,Q5606&amp;"W",R5606),_xlfn.TEXTJOIN("-",TRUE,M5606,N5606,O5606,P5606,Q5606&amp;"W",R5606))</f>
        <v>Elbow Edge-CU-Silver-PET-4W-1</v>
      </c>
      <c r="T5606" s="14" t="str">
        <f>IF(COUNTIF(Cycletime[Element Desc.],ProjectsDB[[#This Row],[Element Desc.]])&gt;0,"Found","Not Found")</f>
        <v>Found</v>
      </c>
    </row>
    <row r="5607" spans="2:20" x14ac:dyDescent="0.25">
      <c r="B5607" s="8" t="s">
        <v>11261</v>
      </c>
      <c r="C5607" s="9" t="s">
        <v>11262</v>
      </c>
      <c r="D5607" s="9" t="s">
        <v>11263</v>
      </c>
      <c r="E5607" s="10">
        <v>1</v>
      </c>
      <c r="F5607" s="9" t="s">
        <v>11248</v>
      </c>
      <c r="G5607" s="9" t="s">
        <v>96</v>
      </c>
      <c r="H5607" s="27">
        <v>46198</v>
      </c>
      <c r="I5607" s="12">
        <v>350</v>
      </c>
      <c r="J5607" s="12">
        <v>355</v>
      </c>
      <c r="K5607" s="12"/>
      <c r="L5607" s="12">
        <f t="array" ref="L5607">IFERROR(LOOKUP(2^15,SEARCH({"40A","63A","80A","100A","125A","160A","200A","250A","400A","630A","800A","1000A","1250A","1600A","2000A","2500A","3200A","4000A","5000A","6300A"},UPPER(D5607)),{40,63,80,100,125,160,200,250,400,630,800,1000,1250,1600,2000,2500,3200,4000,5000,6300}),0)</f>
        <v>2000</v>
      </c>
      <c r="M5607" s="9" t="str">
        <f t="shared" si="436"/>
        <v>Elbow Edge</v>
      </c>
      <c r="N5607" s="9" t="str">
        <f t="shared" si="437"/>
        <v>CU</v>
      </c>
      <c r="O5607" s="13" t="str">
        <f t="shared" si="438"/>
        <v>Silver</v>
      </c>
      <c r="P5607" s="9" t="str">
        <f t="shared" si="439"/>
        <v>PET</v>
      </c>
      <c r="Q5607" s="9" t="str">
        <f t="shared" si="440"/>
        <v>4</v>
      </c>
      <c r="R56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07" s="14" t="str">
        <f>IF(ProjectsDB[[#This Row],[Item Type]]="Straight Plug-In",_xlfn.TEXTJOIN("-",TRUE,M5607&amp;"-"&amp;_xlfn.LET(_xlpm.txt,ProjectsDB[[#This Row],[Assembly]],_xlpm.pos,FIND("SP",_xlpm.txt),_xlpm.pre,LEFT(_xlpm.txt,_xlpm.pos-1),IF(RIGHT(_xlpm.pre,3)="123","3PL",IF(RIGHT(_xlpm.pre,2)="12","2PL",IF(RIGHT(_xlpm.pre,1)="1","1PL","3PL")))),N5607,O5607,P5607,Q5607&amp;"W",R5607),_xlfn.TEXTJOIN("-",TRUE,M5607,N5607,O5607,P5607,Q5607&amp;"W",R5607))</f>
        <v>Elbow Edge-CU-Silver-PET-4W-1</v>
      </c>
      <c r="T5607" s="14" t="str">
        <f>IF(COUNTIF(Cycletime[Element Desc.],ProjectsDB[[#This Row],[Element Desc.]])&gt;0,"Found","Not Found")</f>
        <v>Found</v>
      </c>
    </row>
    <row r="5608" spans="2:20" x14ac:dyDescent="0.25">
      <c r="B5608" s="8" t="s">
        <v>11264</v>
      </c>
      <c r="C5608" s="9" t="s">
        <v>11265</v>
      </c>
      <c r="D5608" s="9" t="s">
        <v>11266</v>
      </c>
      <c r="E5608" s="10">
        <v>1</v>
      </c>
      <c r="F5608" s="9" t="s">
        <v>11248</v>
      </c>
      <c r="G5608" s="9" t="s">
        <v>96</v>
      </c>
      <c r="H5608" s="27">
        <v>46198</v>
      </c>
      <c r="I5608" s="12">
        <v>665</v>
      </c>
      <c r="J5608" s="12"/>
      <c r="K5608" s="12"/>
      <c r="L5608" s="12">
        <f t="array" ref="L5608">IFERROR(LOOKUP(2^15,SEARCH({"40A","63A","80A","100A","125A","160A","200A","250A","400A","630A","800A","1000A","1250A","1600A","2000A","2500A","3200A","4000A","5000A","6300A"},UPPER(D5608)),{40,63,80,100,125,160,200,250,400,630,800,1000,1250,1600,2000,2500,3200,4000,5000,6300}),0)</f>
        <v>2000</v>
      </c>
      <c r="M5608" s="9" t="str">
        <f t="shared" si="436"/>
        <v>Straight Feeder</v>
      </c>
      <c r="N5608" s="9" t="str">
        <f t="shared" si="437"/>
        <v>CU</v>
      </c>
      <c r="O5608" s="13" t="str">
        <f t="shared" si="438"/>
        <v>Silver</v>
      </c>
      <c r="P5608" s="9" t="str">
        <f t="shared" si="439"/>
        <v>PET</v>
      </c>
      <c r="Q5608" s="9" t="str">
        <f t="shared" si="440"/>
        <v>4</v>
      </c>
      <c r="R56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08" s="14" t="str">
        <f>IF(ProjectsDB[[#This Row],[Item Type]]="Straight Plug-In",_xlfn.TEXTJOIN("-",TRUE,M5608&amp;"-"&amp;_xlfn.LET(_xlpm.txt,ProjectsDB[[#This Row],[Assembly]],_xlpm.pos,FIND("SP",_xlpm.txt),_xlpm.pre,LEFT(_xlpm.txt,_xlpm.pos-1),IF(RIGHT(_xlpm.pre,3)="123","3PL",IF(RIGHT(_xlpm.pre,2)="12","2PL",IF(RIGHT(_xlpm.pre,1)="1","1PL","3PL")))),N5608,O5608,P5608,Q5608&amp;"W",R5608),_xlfn.TEXTJOIN("-",TRUE,M5608,N5608,O5608,P5608,Q5608&amp;"W",R5608))</f>
        <v>Straight Feeder-CU-Silver-PET-4W-1</v>
      </c>
      <c r="T5608" s="14" t="str">
        <f>IF(COUNTIF(Cycletime[Element Desc.],ProjectsDB[[#This Row],[Element Desc.]])&gt;0,"Found","Not Found")</f>
        <v>Found</v>
      </c>
    </row>
    <row r="5609" spans="2:20" x14ac:dyDescent="0.25">
      <c r="B5609" s="8" t="s">
        <v>11267</v>
      </c>
      <c r="C5609" s="9" t="s">
        <v>9557</v>
      </c>
      <c r="D5609" s="9" t="s">
        <v>9558</v>
      </c>
      <c r="E5609" s="10">
        <v>1</v>
      </c>
      <c r="F5609" s="9" t="s">
        <v>11248</v>
      </c>
      <c r="G5609" s="9" t="s">
        <v>96</v>
      </c>
      <c r="H5609" s="27">
        <v>46198</v>
      </c>
      <c r="I5609" s="12"/>
      <c r="J5609" s="12"/>
      <c r="K5609" s="12"/>
      <c r="L5609" s="12">
        <f t="array" ref="L5609">IFERROR(LOOKUP(2^15,SEARCH({"40A","63A","80A","100A","125A","160A","200A","250A","400A","630A","800A","1000A","1250A","1600A","2000A","2500A","3200A","4000A","5000A","6300A"},UPPER(D5609)),{40,63,80,100,125,160,200,250,400,630,800,1000,1250,1600,2000,2500,3200,4000,5000,6300}),0)</f>
        <v>2000</v>
      </c>
      <c r="M5609" s="9" t="str">
        <f t="shared" si="436"/>
        <v>Flexible Link</v>
      </c>
      <c r="N5609" s="9" t="str">
        <f t="shared" si="437"/>
        <v>CU</v>
      </c>
      <c r="O5609" s="13" t="str">
        <f t="shared" si="438"/>
        <v>None</v>
      </c>
      <c r="P5609" s="9" t="str">
        <f t="shared" si="439"/>
        <v>None</v>
      </c>
      <c r="Q5609" s="9" t="str">
        <f t="shared" si="440"/>
        <v>0</v>
      </c>
      <c r="R56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09" s="14" t="str">
        <f>IF(ProjectsDB[[#This Row],[Item Type]]="Straight Plug-In",_xlfn.TEXTJOIN("-",TRUE,M5609&amp;"-"&amp;_xlfn.LET(_xlpm.txt,ProjectsDB[[#This Row],[Assembly]],_xlpm.pos,FIND("SP",_xlpm.txt),_xlpm.pre,LEFT(_xlpm.txt,_xlpm.pos-1),IF(RIGHT(_xlpm.pre,3)="123","3PL",IF(RIGHT(_xlpm.pre,2)="12","2PL",IF(RIGHT(_xlpm.pre,1)="1","1PL","3PL")))),N5609,O5609,P5609,Q5609&amp;"W",R5609),_xlfn.TEXTJOIN("-",TRUE,M5609,N5609,O5609,P5609,Q5609&amp;"W",R5609))</f>
        <v>Flexible Link-CU-None-None-0W-1</v>
      </c>
      <c r="T5609" s="14" t="str">
        <f>IF(COUNTIF(Cycletime[Element Desc.],ProjectsDB[[#This Row],[Element Desc.]])&gt;0,"Found","Not Found")</f>
        <v>Found</v>
      </c>
    </row>
    <row r="5610" spans="2:20" x14ac:dyDescent="0.25">
      <c r="B5610" s="8" t="s">
        <v>11268</v>
      </c>
      <c r="C5610" s="9" t="s">
        <v>35</v>
      </c>
      <c r="D5610" s="9" t="s">
        <v>36</v>
      </c>
      <c r="E5610" s="10">
        <v>1</v>
      </c>
      <c r="F5610" s="9" t="s">
        <v>11248</v>
      </c>
      <c r="G5610" s="9" t="s">
        <v>96</v>
      </c>
      <c r="H5610" s="27">
        <v>46198</v>
      </c>
      <c r="I5610" s="12"/>
      <c r="J5610" s="12"/>
      <c r="K5610" s="12"/>
      <c r="L5610" s="12">
        <f t="array" ref="L5610">IFERROR(LOOKUP(2^15,SEARCH({"40A","63A","80A","100A","125A","160A","200A","250A","400A","630A","800A","1000A","1250A","1600A","2000A","2500A","3200A","4000A","5000A","6300A"},UPPER(D5610)),{40,63,80,100,125,160,200,250,400,630,800,1000,1250,1600,2000,2500,3200,4000,5000,6300}),0)</f>
        <v>2000</v>
      </c>
      <c r="M5610" s="9" t="str">
        <f t="shared" si="436"/>
        <v>Hanger Support</v>
      </c>
      <c r="N5610" s="9" t="str">
        <f t="shared" si="437"/>
        <v>CU</v>
      </c>
      <c r="O5610" s="13" t="str">
        <f t="shared" si="438"/>
        <v>None</v>
      </c>
      <c r="P5610" s="9" t="str">
        <f t="shared" si="439"/>
        <v>None</v>
      </c>
      <c r="Q5610" s="9" t="str">
        <f t="shared" si="440"/>
        <v>0</v>
      </c>
      <c r="R56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10" s="14" t="str">
        <f>IF(ProjectsDB[[#This Row],[Item Type]]="Straight Plug-In",_xlfn.TEXTJOIN("-",TRUE,M5610&amp;"-"&amp;_xlfn.LET(_xlpm.txt,ProjectsDB[[#This Row],[Assembly]],_xlpm.pos,FIND("SP",_xlpm.txt),_xlpm.pre,LEFT(_xlpm.txt,_xlpm.pos-1),IF(RIGHT(_xlpm.pre,3)="123","3PL",IF(RIGHT(_xlpm.pre,2)="12","2PL",IF(RIGHT(_xlpm.pre,1)="1","1PL","3PL")))),N5610,O5610,P5610,Q5610&amp;"W",R5610),_xlfn.TEXTJOIN("-",TRUE,M5610,N5610,O5610,P5610,Q5610&amp;"W",R5610))</f>
        <v>Hanger Support-CU-None-None-0W-1</v>
      </c>
      <c r="T5610" s="14" t="str">
        <f>IF(COUNTIF(Cycletime[Element Desc.],ProjectsDB[[#This Row],[Element Desc.]])&gt;0,"Found","Not Found")</f>
        <v>Found</v>
      </c>
    </row>
    <row r="5611" spans="2:20" x14ac:dyDescent="0.25">
      <c r="B5611" s="8" t="s">
        <v>11269</v>
      </c>
      <c r="C5611" s="9" t="s">
        <v>42</v>
      </c>
      <c r="D5611" s="9" t="s">
        <v>43</v>
      </c>
      <c r="E5611" s="10">
        <v>3</v>
      </c>
      <c r="F5611" s="9" t="s">
        <v>11248</v>
      </c>
      <c r="G5611" s="9" t="s">
        <v>96</v>
      </c>
      <c r="H5611" s="27">
        <v>46198</v>
      </c>
      <c r="I5611" s="12"/>
      <c r="J5611" s="12"/>
      <c r="K5611" s="12"/>
      <c r="L5611" s="12">
        <f t="array" ref="L5611">IFERROR(LOOKUP(2^15,SEARCH({"40A","63A","80A","100A","125A","160A","200A","250A","400A","630A","800A","1000A","1250A","1600A","2000A","2500A","3200A","4000A","5000A","6300A"},UPPER(D5611)),{40,63,80,100,125,160,200,250,400,630,800,1000,1250,1600,2000,2500,3200,4000,5000,6300}),0)</f>
        <v>2000</v>
      </c>
      <c r="M5611" s="9" t="str">
        <f t="shared" si="436"/>
        <v>Hanger Support</v>
      </c>
      <c r="N5611" s="9" t="str">
        <f t="shared" si="437"/>
        <v>CU</v>
      </c>
      <c r="O5611" s="13" t="str">
        <f t="shared" si="438"/>
        <v>None</v>
      </c>
      <c r="P5611" s="9" t="str">
        <f t="shared" si="439"/>
        <v>None</v>
      </c>
      <c r="Q5611" s="9" t="str">
        <f t="shared" si="440"/>
        <v>0</v>
      </c>
      <c r="R56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11" s="14" t="str">
        <f>IF(ProjectsDB[[#This Row],[Item Type]]="Straight Plug-In",_xlfn.TEXTJOIN("-",TRUE,M5611&amp;"-"&amp;_xlfn.LET(_xlpm.txt,ProjectsDB[[#This Row],[Assembly]],_xlpm.pos,FIND("SP",_xlpm.txt),_xlpm.pre,LEFT(_xlpm.txt,_xlpm.pos-1),IF(RIGHT(_xlpm.pre,3)="123","3PL",IF(RIGHT(_xlpm.pre,2)="12","2PL",IF(RIGHT(_xlpm.pre,1)="1","1PL","3PL")))),N5611,O5611,P5611,Q5611&amp;"W",R5611),_xlfn.TEXTJOIN("-",TRUE,M5611,N5611,O5611,P5611,Q5611&amp;"W",R5611))</f>
        <v>Hanger Support-CU-None-None-0W-1</v>
      </c>
      <c r="T5611" s="14" t="str">
        <f>IF(COUNTIF(Cycletime[Element Desc.],ProjectsDB[[#This Row],[Element Desc.]])&gt;0,"Found","Not Found")</f>
        <v>Found</v>
      </c>
    </row>
    <row r="5612" spans="2:20" x14ac:dyDescent="0.25">
      <c r="B5612" s="8" t="s">
        <v>11270</v>
      </c>
      <c r="C5612" s="9" t="s">
        <v>5921</v>
      </c>
      <c r="D5612" s="9" t="s">
        <v>5922</v>
      </c>
      <c r="E5612" s="10">
        <v>1</v>
      </c>
      <c r="F5612" s="9" t="s">
        <v>11248</v>
      </c>
      <c r="G5612" s="9" t="s">
        <v>96</v>
      </c>
      <c r="H5612" s="27">
        <v>46198</v>
      </c>
      <c r="I5612" s="12"/>
      <c r="J5612" s="12"/>
      <c r="K5612" s="12"/>
      <c r="L5612" s="12">
        <f t="array" ref="L5612">IFERROR(LOOKUP(2^15,SEARCH({"40A","63A","80A","100A","125A","160A","200A","250A","400A","630A","800A","1000A","1250A","1600A","2000A","2500A","3200A","4000A","5000A","6300A"},UPPER(D5612)),{40,63,80,100,125,160,200,250,400,630,800,1000,1250,1600,2000,2500,3200,4000,5000,6300}),0)</f>
        <v>2000</v>
      </c>
      <c r="M5612" s="9" t="str">
        <f t="shared" si="436"/>
        <v>Wall Flange</v>
      </c>
      <c r="N5612" s="9" t="str">
        <f t="shared" si="437"/>
        <v>AL</v>
      </c>
      <c r="O5612" s="13" t="str">
        <f t="shared" si="438"/>
        <v>None</v>
      </c>
      <c r="P5612" s="9" t="str">
        <f t="shared" si="439"/>
        <v>None</v>
      </c>
      <c r="Q5612" s="9" t="str">
        <f t="shared" si="440"/>
        <v>0</v>
      </c>
      <c r="R56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12" s="14" t="str">
        <f>IF(ProjectsDB[[#This Row],[Item Type]]="Straight Plug-In",_xlfn.TEXTJOIN("-",TRUE,M5612&amp;"-"&amp;_xlfn.LET(_xlpm.txt,ProjectsDB[[#This Row],[Assembly]],_xlpm.pos,FIND("SP",_xlpm.txt),_xlpm.pre,LEFT(_xlpm.txt,_xlpm.pos-1),IF(RIGHT(_xlpm.pre,3)="123","3PL",IF(RIGHT(_xlpm.pre,2)="12","2PL",IF(RIGHT(_xlpm.pre,1)="1","1PL","3PL")))),N5612,O5612,P5612,Q5612&amp;"W",R5612),_xlfn.TEXTJOIN("-",TRUE,M5612,N5612,O5612,P5612,Q5612&amp;"W",R5612))</f>
        <v>Wall Flange-AL-None-None-0W-1</v>
      </c>
      <c r="T5612" s="14" t="str">
        <f>IF(COUNTIF(Cycletime[Element Desc.],ProjectsDB[[#This Row],[Element Desc.]])&gt;0,"Found","Not Found")</f>
        <v>Found</v>
      </c>
    </row>
    <row r="5613" spans="2:20" x14ac:dyDescent="0.25">
      <c r="B5613" s="20" t="s">
        <v>11271</v>
      </c>
      <c r="C5613" s="21" t="s">
        <v>11272</v>
      </c>
      <c r="D5613" s="21" t="s">
        <v>7327</v>
      </c>
      <c r="E5613" s="22">
        <v>8</v>
      </c>
      <c r="F5613" s="9" t="s">
        <v>11248</v>
      </c>
      <c r="G5613" s="9" t="s">
        <v>96</v>
      </c>
      <c r="H5613" s="27">
        <v>46198</v>
      </c>
      <c r="I5613" s="25"/>
      <c r="J5613" s="25"/>
      <c r="K5613" s="25"/>
      <c r="L5613" s="12">
        <f t="array" ref="L5613">IFERROR(LOOKUP(2^15,SEARCH({"40A","63A","80A","100A","125A","160A","200A","250A","400A","630A","800A","1000A","1250A","1600A","2000A","2500A","3200A","4000A","5000A","6300A"},UPPER(D5613)),{40,63,80,100,125,160,200,250,400,630,800,1000,1250,1600,2000,2500,3200,4000,5000,6300}),0)</f>
        <v>2000</v>
      </c>
      <c r="M5613" s="9" t="str">
        <f t="shared" si="436"/>
        <v>Joint Pack</v>
      </c>
      <c r="N5613" s="9" t="str">
        <f t="shared" si="437"/>
        <v>CU</v>
      </c>
      <c r="O5613" s="13" t="str">
        <f t="shared" si="438"/>
        <v>Silver</v>
      </c>
      <c r="P5613" s="9" t="str">
        <f t="shared" si="439"/>
        <v>None</v>
      </c>
      <c r="Q5613" s="9" t="str">
        <f t="shared" si="440"/>
        <v>4</v>
      </c>
      <c r="R56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13" s="14" t="str">
        <f>IF(ProjectsDB[[#This Row],[Item Type]]="Straight Plug-In",_xlfn.TEXTJOIN("-",TRUE,M5613&amp;"-"&amp;_xlfn.LET(_xlpm.txt,ProjectsDB[[#This Row],[Assembly]],_xlpm.pos,FIND("SP",_xlpm.txt),_xlpm.pre,LEFT(_xlpm.txt,_xlpm.pos-1),IF(RIGHT(_xlpm.pre,3)="123","3PL",IF(RIGHT(_xlpm.pre,2)="12","2PL",IF(RIGHT(_xlpm.pre,1)="1","1PL","3PL")))),N5613,O5613,P5613,Q5613&amp;"W",R5613),_xlfn.TEXTJOIN("-",TRUE,M5613,N5613,O5613,P5613,Q5613&amp;"W",R5613))</f>
        <v>Joint Pack-CU-Silver-None-4W-1</v>
      </c>
      <c r="T5613" s="14" t="str">
        <f>IF(COUNTIF(Cycletime[Element Desc.],ProjectsDB[[#This Row],[Element Desc.]])&gt;0,"Found","Not Found")</f>
        <v>Found</v>
      </c>
    </row>
    <row r="5614" spans="2:20" x14ac:dyDescent="0.25">
      <c r="B5614" s="8" t="s">
        <v>11273</v>
      </c>
      <c r="C5614" s="9" t="s">
        <v>11250</v>
      </c>
      <c r="D5614" s="9" t="s">
        <v>11251</v>
      </c>
      <c r="E5614" s="10">
        <v>1</v>
      </c>
      <c r="F5614" s="9" t="s">
        <v>11248</v>
      </c>
      <c r="G5614" s="9" t="s">
        <v>96</v>
      </c>
      <c r="H5614" s="27">
        <v>46198</v>
      </c>
      <c r="I5614" s="12">
        <v>405</v>
      </c>
      <c r="J5614" s="12"/>
      <c r="K5614" s="12"/>
      <c r="L5614" s="12">
        <f t="array" ref="L5614">IFERROR(LOOKUP(2^15,SEARCH({"40A","63A","80A","100A","125A","160A","200A","250A","400A","630A","800A","1000A","1250A","1600A","2000A","2500A","3200A","4000A","5000A","6300A"},UPPER(D5614)),{40,63,80,100,125,160,200,250,400,630,800,1000,1250,1600,2000,2500,3200,4000,5000,6300}),0)</f>
        <v>2000</v>
      </c>
      <c r="M5614" s="9" t="str">
        <f t="shared" si="436"/>
        <v>Straight Feeder</v>
      </c>
      <c r="N5614" s="9" t="str">
        <f t="shared" si="437"/>
        <v>CU</v>
      </c>
      <c r="O5614" s="13" t="str">
        <f t="shared" si="438"/>
        <v>Silver</v>
      </c>
      <c r="P5614" s="9" t="str">
        <f t="shared" si="439"/>
        <v>PET</v>
      </c>
      <c r="Q5614" s="9" t="str">
        <f t="shared" si="440"/>
        <v>4</v>
      </c>
      <c r="R56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14" s="14" t="str">
        <f>IF(ProjectsDB[[#This Row],[Item Type]]="Straight Plug-In",_xlfn.TEXTJOIN("-",TRUE,M5614&amp;"-"&amp;_xlfn.LET(_xlpm.txt,ProjectsDB[[#This Row],[Assembly]],_xlpm.pos,FIND("SP",_xlpm.txt),_xlpm.pre,LEFT(_xlpm.txt,_xlpm.pos-1),IF(RIGHT(_xlpm.pre,3)="123","3PL",IF(RIGHT(_xlpm.pre,2)="12","2PL",IF(RIGHT(_xlpm.pre,1)="1","1PL","3PL")))),N5614,O5614,P5614,Q5614&amp;"W",R5614),_xlfn.TEXTJOIN("-",TRUE,M5614,N5614,O5614,P5614,Q5614&amp;"W",R5614))</f>
        <v>Straight Feeder-CU-Silver-PET-4W-1</v>
      </c>
      <c r="T5614" s="14" t="str">
        <f>IF(COUNTIF(Cycletime[Element Desc.],ProjectsDB[[#This Row],[Element Desc.]])&gt;0,"Found","Not Found")</f>
        <v>Found</v>
      </c>
    </row>
    <row r="5615" spans="2:20" x14ac:dyDescent="0.25">
      <c r="B5615" s="8" t="s">
        <v>11274</v>
      </c>
      <c r="C5615" s="9" t="s">
        <v>11253</v>
      </c>
      <c r="D5615" s="9" t="s">
        <v>11254</v>
      </c>
      <c r="E5615" s="10">
        <v>2</v>
      </c>
      <c r="F5615" s="9" t="s">
        <v>11248</v>
      </c>
      <c r="G5615" s="9" t="s">
        <v>96</v>
      </c>
      <c r="H5615" s="27">
        <v>46198</v>
      </c>
      <c r="I5615" s="12">
        <v>300</v>
      </c>
      <c r="J5615" s="12">
        <v>300</v>
      </c>
      <c r="K5615" s="12"/>
      <c r="L5615" s="12">
        <f t="array" ref="L5615">IFERROR(LOOKUP(2^15,SEARCH({"40A","63A","80A","100A","125A","160A","200A","250A","400A","630A","800A","1000A","1250A","1600A","2000A","2500A","3200A","4000A","5000A","6300A"},UPPER(D5615)),{40,63,80,100,125,160,200,250,400,630,800,1000,1250,1600,2000,2500,3200,4000,5000,6300}),0)</f>
        <v>2000</v>
      </c>
      <c r="M5615" s="9" t="str">
        <f t="shared" si="436"/>
        <v>Elbow Flat</v>
      </c>
      <c r="N5615" s="9" t="str">
        <f t="shared" si="437"/>
        <v>CU</v>
      </c>
      <c r="O5615" s="13" t="str">
        <f t="shared" si="438"/>
        <v>Silver</v>
      </c>
      <c r="P5615" s="9" t="str">
        <f t="shared" si="439"/>
        <v>PET</v>
      </c>
      <c r="Q5615" s="9" t="str">
        <f t="shared" si="440"/>
        <v>4</v>
      </c>
      <c r="R56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15" s="14" t="str">
        <f>IF(ProjectsDB[[#This Row],[Item Type]]="Straight Plug-In",_xlfn.TEXTJOIN("-",TRUE,M5615&amp;"-"&amp;_xlfn.LET(_xlpm.txt,ProjectsDB[[#This Row],[Assembly]],_xlpm.pos,FIND("SP",_xlpm.txt),_xlpm.pre,LEFT(_xlpm.txt,_xlpm.pos-1),IF(RIGHT(_xlpm.pre,3)="123","3PL",IF(RIGHT(_xlpm.pre,2)="12","2PL",IF(RIGHT(_xlpm.pre,1)="1","1PL","3PL")))),N5615,O5615,P5615,Q5615&amp;"W",R5615),_xlfn.TEXTJOIN("-",TRUE,M5615,N5615,O5615,P5615,Q5615&amp;"W",R5615))</f>
        <v>Elbow Flat-CU-Silver-PET-4W-1</v>
      </c>
      <c r="T5615" s="14" t="str">
        <f>IF(COUNTIF(Cycletime[Element Desc.],ProjectsDB[[#This Row],[Element Desc.]])&gt;0,"Found","Not Found")</f>
        <v>Found</v>
      </c>
    </row>
    <row r="5616" spans="2:20" x14ac:dyDescent="0.25">
      <c r="B5616" s="8" t="s">
        <v>11275</v>
      </c>
      <c r="C5616" s="9" t="s">
        <v>11256</v>
      </c>
      <c r="D5616" s="9" t="s">
        <v>11257</v>
      </c>
      <c r="E5616" s="10">
        <v>1</v>
      </c>
      <c r="F5616" s="9" t="s">
        <v>11248</v>
      </c>
      <c r="G5616" s="9" t="s">
        <v>96</v>
      </c>
      <c r="H5616" s="27">
        <v>46198</v>
      </c>
      <c r="I5616" s="12">
        <v>405</v>
      </c>
      <c r="J5616" s="12">
        <v>690</v>
      </c>
      <c r="K5616" s="12"/>
      <c r="L5616" s="12">
        <f t="array" ref="L5616">IFERROR(LOOKUP(2^15,SEARCH({"40A","63A","80A","100A","125A","160A","200A","250A","400A","630A","800A","1000A","1250A","1600A","2000A","2500A","3200A","4000A","5000A","6300A"},UPPER(D5616)),{40,63,80,100,125,160,200,250,400,630,800,1000,1250,1600,2000,2500,3200,4000,5000,6300}),0)</f>
        <v>2000</v>
      </c>
      <c r="M5616" s="9" t="str">
        <f t="shared" si="436"/>
        <v>Elbow Edge</v>
      </c>
      <c r="N5616" s="9" t="str">
        <f t="shared" si="437"/>
        <v>CU</v>
      </c>
      <c r="O5616" s="13" t="str">
        <f t="shared" si="438"/>
        <v>Silver</v>
      </c>
      <c r="P5616" s="9" t="str">
        <f t="shared" si="439"/>
        <v>PET</v>
      </c>
      <c r="Q5616" s="9" t="str">
        <f t="shared" si="440"/>
        <v>4</v>
      </c>
      <c r="R56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16" s="14" t="str">
        <f>IF(ProjectsDB[[#This Row],[Item Type]]="Straight Plug-In",_xlfn.TEXTJOIN("-",TRUE,M5616&amp;"-"&amp;_xlfn.LET(_xlpm.txt,ProjectsDB[[#This Row],[Assembly]],_xlpm.pos,FIND("SP",_xlpm.txt),_xlpm.pre,LEFT(_xlpm.txt,_xlpm.pos-1),IF(RIGHT(_xlpm.pre,3)="123","3PL",IF(RIGHT(_xlpm.pre,2)="12","2PL",IF(RIGHT(_xlpm.pre,1)="1","1PL","3PL")))),N5616,O5616,P5616,Q5616&amp;"W",R5616),_xlfn.TEXTJOIN("-",TRUE,M5616,N5616,O5616,P5616,Q5616&amp;"W",R5616))</f>
        <v>Elbow Edge-CU-Silver-PET-4W-1</v>
      </c>
      <c r="T5616" s="14" t="str">
        <f>IF(COUNTIF(Cycletime[Element Desc.],ProjectsDB[[#This Row],[Element Desc.]])&gt;0,"Found","Not Found")</f>
        <v>Found</v>
      </c>
    </row>
    <row r="5617" spans="2:20" x14ac:dyDescent="0.25">
      <c r="B5617" s="8" t="s">
        <v>11276</v>
      </c>
      <c r="C5617" s="9" t="s">
        <v>11265</v>
      </c>
      <c r="D5617" s="9" t="s">
        <v>11266</v>
      </c>
      <c r="E5617" s="10">
        <v>1</v>
      </c>
      <c r="F5617" s="9" t="s">
        <v>11248</v>
      </c>
      <c r="G5617" s="9" t="s">
        <v>96</v>
      </c>
      <c r="H5617" s="27">
        <v>46198</v>
      </c>
      <c r="I5617" s="12">
        <v>665</v>
      </c>
      <c r="J5617" s="12"/>
      <c r="K5617" s="12"/>
      <c r="L5617" s="12">
        <f t="array" ref="L5617">IFERROR(LOOKUP(2^15,SEARCH({"40A","63A","80A","100A","125A","160A","200A","250A","400A","630A","800A","1000A","1250A","1600A","2000A","2500A","3200A","4000A","5000A","6300A"},UPPER(D5617)),{40,63,80,100,125,160,200,250,400,630,800,1000,1250,1600,2000,2500,3200,4000,5000,6300}),0)</f>
        <v>2000</v>
      </c>
      <c r="M5617" s="9" t="str">
        <f t="shared" si="436"/>
        <v>Straight Feeder</v>
      </c>
      <c r="N5617" s="9" t="str">
        <f t="shared" si="437"/>
        <v>CU</v>
      </c>
      <c r="O5617" s="13" t="str">
        <f t="shared" si="438"/>
        <v>Silver</v>
      </c>
      <c r="P5617" s="9" t="str">
        <f t="shared" si="439"/>
        <v>PET</v>
      </c>
      <c r="Q5617" s="9" t="str">
        <f t="shared" si="440"/>
        <v>4</v>
      </c>
      <c r="R56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17" s="14" t="str">
        <f>IF(ProjectsDB[[#This Row],[Item Type]]="Straight Plug-In",_xlfn.TEXTJOIN("-",TRUE,M5617&amp;"-"&amp;_xlfn.LET(_xlpm.txt,ProjectsDB[[#This Row],[Assembly]],_xlpm.pos,FIND("SP",_xlpm.txt),_xlpm.pre,LEFT(_xlpm.txt,_xlpm.pos-1),IF(RIGHT(_xlpm.pre,3)="123","3PL",IF(RIGHT(_xlpm.pre,2)="12","2PL",IF(RIGHT(_xlpm.pre,1)="1","1PL","3PL")))),N5617,O5617,P5617,Q5617&amp;"W",R5617),_xlfn.TEXTJOIN("-",TRUE,M5617,N5617,O5617,P5617,Q5617&amp;"W",R5617))</f>
        <v>Straight Feeder-CU-Silver-PET-4W-1</v>
      </c>
      <c r="T5617" s="14" t="str">
        <f>IF(COUNTIF(Cycletime[Element Desc.],ProjectsDB[[#This Row],[Element Desc.]])&gt;0,"Found","Not Found")</f>
        <v>Found</v>
      </c>
    </row>
    <row r="5618" spans="2:20" x14ac:dyDescent="0.25">
      <c r="B5618" s="8" t="s">
        <v>11277</v>
      </c>
      <c r="C5618" s="9" t="s">
        <v>9557</v>
      </c>
      <c r="D5618" s="9" t="s">
        <v>9558</v>
      </c>
      <c r="E5618" s="10">
        <v>1</v>
      </c>
      <c r="F5618" s="9" t="s">
        <v>11248</v>
      </c>
      <c r="G5618" s="9" t="s">
        <v>96</v>
      </c>
      <c r="H5618" s="27">
        <v>46198</v>
      </c>
      <c r="I5618" s="12"/>
      <c r="J5618" s="12"/>
      <c r="K5618" s="12"/>
      <c r="L5618" s="12">
        <f t="array" ref="L5618">IFERROR(LOOKUP(2^15,SEARCH({"40A","63A","80A","100A","125A","160A","200A","250A","400A","630A","800A","1000A","1250A","1600A","2000A","2500A","3200A","4000A","5000A","6300A"},UPPER(D5618)),{40,63,80,100,125,160,200,250,400,630,800,1000,1250,1600,2000,2500,3200,4000,5000,6300}),0)</f>
        <v>2000</v>
      </c>
      <c r="M5618" s="9" t="str">
        <f t="shared" si="436"/>
        <v>Flexible Link</v>
      </c>
      <c r="N5618" s="9" t="str">
        <f t="shared" si="437"/>
        <v>CU</v>
      </c>
      <c r="O5618" s="13" t="str">
        <f t="shared" si="438"/>
        <v>None</v>
      </c>
      <c r="P5618" s="9" t="str">
        <f t="shared" si="439"/>
        <v>None</v>
      </c>
      <c r="Q5618" s="9" t="str">
        <f t="shared" si="440"/>
        <v>0</v>
      </c>
      <c r="R56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18" s="14" t="str">
        <f>IF(ProjectsDB[[#This Row],[Item Type]]="Straight Plug-In",_xlfn.TEXTJOIN("-",TRUE,M5618&amp;"-"&amp;_xlfn.LET(_xlpm.txt,ProjectsDB[[#This Row],[Assembly]],_xlpm.pos,FIND("SP",_xlpm.txt),_xlpm.pre,LEFT(_xlpm.txt,_xlpm.pos-1),IF(RIGHT(_xlpm.pre,3)="123","3PL",IF(RIGHT(_xlpm.pre,2)="12","2PL",IF(RIGHT(_xlpm.pre,1)="1","1PL","3PL")))),N5618,O5618,P5618,Q5618&amp;"W",R5618),_xlfn.TEXTJOIN("-",TRUE,M5618,N5618,O5618,P5618,Q5618&amp;"W",R5618))</f>
        <v>Flexible Link-CU-None-None-0W-1</v>
      </c>
      <c r="T5618" s="14" t="str">
        <f>IF(COUNTIF(Cycletime[Element Desc.],ProjectsDB[[#This Row],[Element Desc.]])&gt;0,"Found","Not Found")</f>
        <v>Found</v>
      </c>
    </row>
    <row r="5619" spans="2:20" x14ac:dyDescent="0.25">
      <c r="B5619" s="8" t="s">
        <v>11278</v>
      </c>
      <c r="C5619" s="9" t="s">
        <v>35</v>
      </c>
      <c r="D5619" s="9" t="s">
        <v>36</v>
      </c>
      <c r="E5619" s="10">
        <v>1</v>
      </c>
      <c r="F5619" s="9" t="s">
        <v>11248</v>
      </c>
      <c r="G5619" s="9" t="s">
        <v>96</v>
      </c>
      <c r="H5619" s="27">
        <v>46198</v>
      </c>
      <c r="I5619" s="12"/>
      <c r="J5619" s="12"/>
      <c r="K5619" s="12"/>
      <c r="L5619" s="12">
        <f t="array" ref="L5619">IFERROR(LOOKUP(2^15,SEARCH({"40A","63A","80A","100A","125A","160A","200A","250A","400A","630A","800A","1000A","1250A","1600A","2000A","2500A","3200A","4000A","5000A","6300A"},UPPER(D5619)),{40,63,80,100,125,160,200,250,400,630,800,1000,1250,1600,2000,2500,3200,4000,5000,6300}),0)</f>
        <v>2000</v>
      </c>
      <c r="M5619" s="9" t="str">
        <f t="shared" si="436"/>
        <v>Hanger Support</v>
      </c>
      <c r="N5619" s="9" t="str">
        <f t="shared" si="437"/>
        <v>CU</v>
      </c>
      <c r="O5619" s="13" t="str">
        <f t="shared" si="438"/>
        <v>None</v>
      </c>
      <c r="P5619" s="9" t="str">
        <f t="shared" si="439"/>
        <v>None</v>
      </c>
      <c r="Q5619" s="9" t="str">
        <f t="shared" si="440"/>
        <v>0</v>
      </c>
      <c r="R56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19" s="14" t="str">
        <f>IF(ProjectsDB[[#This Row],[Item Type]]="Straight Plug-In",_xlfn.TEXTJOIN("-",TRUE,M5619&amp;"-"&amp;_xlfn.LET(_xlpm.txt,ProjectsDB[[#This Row],[Assembly]],_xlpm.pos,FIND("SP",_xlpm.txt),_xlpm.pre,LEFT(_xlpm.txt,_xlpm.pos-1),IF(RIGHT(_xlpm.pre,3)="123","3PL",IF(RIGHT(_xlpm.pre,2)="12","2PL",IF(RIGHT(_xlpm.pre,1)="1","1PL","3PL")))),N5619,O5619,P5619,Q5619&amp;"W",R5619),_xlfn.TEXTJOIN("-",TRUE,M5619,N5619,O5619,P5619,Q5619&amp;"W",R5619))</f>
        <v>Hanger Support-CU-None-None-0W-1</v>
      </c>
      <c r="T5619" s="14" t="str">
        <f>IF(COUNTIF(Cycletime[Element Desc.],ProjectsDB[[#This Row],[Element Desc.]])&gt;0,"Found","Not Found")</f>
        <v>Found</v>
      </c>
    </row>
    <row r="5620" spans="2:20" x14ac:dyDescent="0.25">
      <c r="B5620" s="8" t="s">
        <v>11279</v>
      </c>
      <c r="C5620" s="9" t="s">
        <v>42</v>
      </c>
      <c r="D5620" s="9" t="s">
        <v>43</v>
      </c>
      <c r="E5620" s="10">
        <v>3</v>
      </c>
      <c r="F5620" s="9" t="s">
        <v>11248</v>
      </c>
      <c r="G5620" s="9" t="s">
        <v>96</v>
      </c>
      <c r="H5620" s="27">
        <v>46198</v>
      </c>
      <c r="I5620" s="12"/>
      <c r="J5620" s="12"/>
      <c r="K5620" s="12"/>
      <c r="L5620" s="12">
        <f t="array" ref="L5620">IFERROR(LOOKUP(2^15,SEARCH({"40A","63A","80A","100A","125A","160A","200A","250A","400A","630A","800A","1000A","1250A","1600A","2000A","2500A","3200A","4000A","5000A","6300A"},UPPER(D5620)),{40,63,80,100,125,160,200,250,400,630,800,1000,1250,1600,2000,2500,3200,4000,5000,6300}),0)</f>
        <v>2000</v>
      </c>
      <c r="M5620" s="9" t="str">
        <f t="shared" si="436"/>
        <v>Hanger Support</v>
      </c>
      <c r="N5620" s="9" t="str">
        <f t="shared" si="437"/>
        <v>CU</v>
      </c>
      <c r="O5620" s="13" t="str">
        <f t="shared" si="438"/>
        <v>None</v>
      </c>
      <c r="P5620" s="9" t="str">
        <f t="shared" si="439"/>
        <v>None</v>
      </c>
      <c r="Q5620" s="9" t="str">
        <f t="shared" si="440"/>
        <v>0</v>
      </c>
      <c r="R56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20" s="14" t="str">
        <f>IF(ProjectsDB[[#This Row],[Item Type]]="Straight Plug-In",_xlfn.TEXTJOIN("-",TRUE,M5620&amp;"-"&amp;_xlfn.LET(_xlpm.txt,ProjectsDB[[#This Row],[Assembly]],_xlpm.pos,FIND("SP",_xlpm.txt),_xlpm.pre,LEFT(_xlpm.txt,_xlpm.pos-1),IF(RIGHT(_xlpm.pre,3)="123","3PL",IF(RIGHT(_xlpm.pre,2)="12","2PL",IF(RIGHT(_xlpm.pre,1)="1","1PL","3PL")))),N5620,O5620,P5620,Q5620&amp;"W",R5620),_xlfn.TEXTJOIN("-",TRUE,M5620,N5620,O5620,P5620,Q5620&amp;"W",R5620))</f>
        <v>Hanger Support-CU-None-None-0W-1</v>
      </c>
      <c r="T5620" s="14" t="str">
        <f>IF(COUNTIF(Cycletime[Element Desc.],ProjectsDB[[#This Row],[Element Desc.]])&gt;0,"Found","Not Found")</f>
        <v>Found</v>
      </c>
    </row>
    <row r="5621" spans="2:20" x14ac:dyDescent="0.25">
      <c r="B5621" s="8" t="s">
        <v>11280</v>
      </c>
      <c r="C5621" s="9" t="s">
        <v>5921</v>
      </c>
      <c r="D5621" s="9" t="s">
        <v>5922</v>
      </c>
      <c r="E5621" s="10">
        <v>1</v>
      </c>
      <c r="F5621" s="9" t="s">
        <v>11248</v>
      </c>
      <c r="G5621" s="9" t="s">
        <v>96</v>
      </c>
      <c r="H5621" s="27">
        <v>46198</v>
      </c>
      <c r="I5621" s="12"/>
      <c r="J5621" s="12"/>
      <c r="K5621" s="12"/>
      <c r="L5621" s="12">
        <f t="array" ref="L5621">IFERROR(LOOKUP(2^15,SEARCH({"40A","63A","80A","100A","125A","160A","200A","250A","400A","630A","800A","1000A","1250A","1600A","2000A","2500A","3200A","4000A","5000A","6300A"},UPPER(D5621)),{40,63,80,100,125,160,200,250,400,630,800,1000,1250,1600,2000,2500,3200,4000,5000,6300}),0)</f>
        <v>2000</v>
      </c>
      <c r="M5621" s="9" t="str">
        <f t="shared" si="436"/>
        <v>Wall Flange</v>
      </c>
      <c r="N5621" s="9" t="str">
        <f t="shared" si="437"/>
        <v>AL</v>
      </c>
      <c r="O5621" s="13" t="str">
        <f t="shared" si="438"/>
        <v>None</v>
      </c>
      <c r="P5621" s="9" t="str">
        <f t="shared" si="439"/>
        <v>None</v>
      </c>
      <c r="Q5621" s="9" t="str">
        <f t="shared" si="440"/>
        <v>0</v>
      </c>
      <c r="R56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21" s="14" t="str">
        <f>IF(ProjectsDB[[#This Row],[Item Type]]="Straight Plug-In",_xlfn.TEXTJOIN("-",TRUE,M5621&amp;"-"&amp;_xlfn.LET(_xlpm.txt,ProjectsDB[[#This Row],[Assembly]],_xlpm.pos,FIND("SP",_xlpm.txt),_xlpm.pre,LEFT(_xlpm.txt,_xlpm.pos-1),IF(RIGHT(_xlpm.pre,3)="123","3PL",IF(RIGHT(_xlpm.pre,2)="12","2PL",IF(RIGHT(_xlpm.pre,1)="1","1PL","3PL")))),N5621,O5621,P5621,Q5621&amp;"W",R5621),_xlfn.TEXTJOIN("-",TRUE,M5621,N5621,O5621,P5621,Q5621&amp;"W",R5621))</f>
        <v>Wall Flange-AL-None-None-0W-1</v>
      </c>
      <c r="T5621" s="14" t="str">
        <f>IF(COUNTIF(Cycletime[Element Desc.],ProjectsDB[[#This Row],[Element Desc.]])&gt;0,"Found","Not Found")</f>
        <v>Found</v>
      </c>
    </row>
    <row r="5622" spans="2:20" x14ac:dyDescent="0.25">
      <c r="B5622" s="8" t="s">
        <v>11281</v>
      </c>
      <c r="C5622" s="9" t="s">
        <v>11272</v>
      </c>
      <c r="D5622" s="9" t="s">
        <v>7327</v>
      </c>
      <c r="E5622" s="10">
        <v>8</v>
      </c>
      <c r="F5622" s="9" t="s">
        <v>11248</v>
      </c>
      <c r="G5622" s="9" t="s">
        <v>96</v>
      </c>
      <c r="H5622" s="27">
        <v>46198</v>
      </c>
      <c r="I5622" s="12"/>
      <c r="J5622" s="12"/>
      <c r="K5622" s="12"/>
      <c r="L5622" s="12">
        <f t="array" ref="L5622">IFERROR(LOOKUP(2^15,SEARCH({"40A","63A","80A","100A","125A","160A","200A","250A","400A","630A","800A","1000A","1250A","1600A","2000A","2500A","3200A","4000A","5000A","6300A"},UPPER(D5622)),{40,63,80,100,125,160,200,250,400,630,800,1000,1250,1600,2000,2500,3200,4000,5000,6300}),0)</f>
        <v>2000</v>
      </c>
      <c r="M5622" s="9" t="str">
        <f t="shared" si="436"/>
        <v>Joint Pack</v>
      </c>
      <c r="N5622" s="9" t="str">
        <f t="shared" si="437"/>
        <v>CU</v>
      </c>
      <c r="O5622" s="13" t="str">
        <f t="shared" si="438"/>
        <v>Silver</v>
      </c>
      <c r="P5622" s="9" t="str">
        <f t="shared" si="439"/>
        <v>None</v>
      </c>
      <c r="Q5622" s="9" t="str">
        <f t="shared" si="440"/>
        <v>4</v>
      </c>
      <c r="R56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22" s="14" t="str">
        <f>IF(ProjectsDB[[#This Row],[Item Type]]="Straight Plug-In",_xlfn.TEXTJOIN("-",TRUE,M5622&amp;"-"&amp;_xlfn.LET(_xlpm.txt,ProjectsDB[[#This Row],[Assembly]],_xlpm.pos,FIND("SP",_xlpm.txt),_xlpm.pre,LEFT(_xlpm.txt,_xlpm.pos-1),IF(RIGHT(_xlpm.pre,3)="123","3PL",IF(RIGHT(_xlpm.pre,2)="12","2PL",IF(RIGHT(_xlpm.pre,1)="1","1PL","3PL")))),N5622,O5622,P5622,Q5622&amp;"W",R5622),_xlfn.TEXTJOIN("-",TRUE,M5622,N5622,O5622,P5622,Q5622&amp;"W",R5622))</f>
        <v>Joint Pack-CU-Silver-None-4W-1</v>
      </c>
      <c r="T5622" s="14" t="str">
        <f>IF(COUNTIF(Cycletime[Element Desc.],ProjectsDB[[#This Row],[Element Desc.]])&gt;0,"Found","Not Found")</f>
        <v>Found</v>
      </c>
    </row>
    <row r="5623" spans="2:20" x14ac:dyDescent="0.25">
      <c r="B5623" s="8" t="s">
        <v>11282</v>
      </c>
      <c r="C5623" s="9" t="s">
        <v>11246</v>
      </c>
      <c r="D5623" s="9" t="s">
        <v>11247</v>
      </c>
      <c r="E5623" s="10">
        <v>2</v>
      </c>
      <c r="F5623" s="9" t="s">
        <v>11248</v>
      </c>
      <c r="G5623" s="9" t="s">
        <v>96</v>
      </c>
      <c r="H5623" s="27">
        <v>46198</v>
      </c>
      <c r="I5623" s="12">
        <v>425</v>
      </c>
      <c r="J5623" s="12"/>
      <c r="K5623" s="12"/>
      <c r="L5623" s="12">
        <f t="array" ref="L5623">IFERROR(LOOKUP(2^15,SEARCH({"40A","63A","80A","100A","125A","160A","200A","250A","400A","630A","800A","1000A","1250A","1600A","2000A","2500A","3200A","4000A","5000A","6300A"},UPPER(D5623)),{40,63,80,100,125,160,200,250,400,630,800,1000,1250,1600,2000,2500,3200,4000,5000,6300}),0)</f>
        <v>2000</v>
      </c>
      <c r="M5623" s="9" t="str">
        <f t="shared" si="436"/>
        <v>Flange Straight</v>
      </c>
      <c r="N5623" s="9" t="str">
        <f t="shared" si="437"/>
        <v>CU</v>
      </c>
      <c r="O5623" s="13" t="str">
        <f t="shared" si="438"/>
        <v>Silver</v>
      </c>
      <c r="P5623" s="9" t="str">
        <f t="shared" si="439"/>
        <v>PET</v>
      </c>
      <c r="Q5623" s="9" t="str">
        <f t="shared" si="440"/>
        <v>4</v>
      </c>
      <c r="R56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23" s="14" t="str">
        <f>IF(ProjectsDB[[#This Row],[Item Type]]="Straight Plug-In",_xlfn.TEXTJOIN("-",TRUE,M5623&amp;"-"&amp;_xlfn.LET(_xlpm.txt,ProjectsDB[[#This Row],[Assembly]],_xlpm.pos,FIND("SP",_xlpm.txt),_xlpm.pre,LEFT(_xlpm.txt,_xlpm.pos-1),IF(RIGHT(_xlpm.pre,3)="123","3PL",IF(RIGHT(_xlpm.pre,2)="12","2PL",IF(RIGHT(_xlpm.pre,1)="1","1PL","3PL")))),N5623,O5623,P5623,Q5623&amp;"W",R5623),_xlfn.TEXTJOIN("-",TRUE,M5623,N5623,O5623,P5623,Q5623&amp;"W",R5623))</f>
        <v>Flange Straight-CU-Silver-PET-4W-1</v>
      </c>
      <c r="T5623" s="14" t="str">
        <f>IF(COUNTIF(Cycletime[Element Desc.],ProjectsDB[[#This Row],[Element Desc.]])&gt;0,"Found","Not Found")</f>
        <v>Found</v>
      </c>
    </row>
    <row r="5624" spans="2:20" x14ac:dyDescent="0.25">
      <c r="B5624" s="8" t="s">
        <v>11283</v>
      </c>
      <c r="C5624" s="9" t="s">
        <v>11259</v>
      </c>
      <c r="D5624" s="9" t="s">
        <v>11260</v>
      </c>
      <c r="E5624" s="10">
        <v>1</v>
      </c>
      <c r="F5624" s="9" t="s">
        <v>11248</v>
      </c>
      <c r="G5624" s="9" t="s">
        <v>96</v>
      </c>
      <c r="H5624" s="27">
        <v>46198</v>
      </c>
      <c r="I5624" s="12">
        <v>350</v>
      </c>
      <c r="J5624" s="12">
        <v>355</v>
      </c>
      <c r="K5624" s="12"/>
      <c r="L5624" s="12">
        <f t="array" ref="L5624">IFERROR(LOOKUP(2^15,SEARCH({"40A","63A","80A","100A","125A","160A","200A","250A","400A","630A","800A","1000A","1250A","1600A","2000A","2500A","3200A","4000A","5000A","6300A"},UPPER(D5624)),{40,63,80,100,125,160,200,250,400,630,800,1000,1250,1600,2000,2500,3200,4000,5000,6300}),0)</f>
        <v>2000</v>
      </c>
      <c r="M5624" s="9" t="str">
        <f t="shared" si="436"/>
        <v>Elbow Edge</v>
      </c>
      <c r="N5624" s="9" t="str">
        <f t="shared" si="437"/>
        <v>CU</v>
      </c>
      <c r="O5624" s="13" t="str">
        <f t="shared" si="438"/>
        <v>Silver</v>
      </c>
      <c r="P5624" s="9" t="str">
        <f t="shared" si="439"/>
        <v>PET</v>
      </c>
      <c r="Q5624" s="9" t="str">
        <f t="shared" si="440"/>
        <v>4</v>
      </c>
      <c r="R56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24" s="14" t="str">
        <f>IF(ProjectsDB[[#This Row],[Item Type]]="Straight Plug-In",_xlfn.TEXTJOIN("-",TRUE,M5624&amp;"-"&amp;_xlfn.LET(_xlpm.txt,ProjectsDB[[#This Row],[Assembly]],_xlpm.pos,FIND("SP",_xlpm.txt),_xlpm.pre,LEFT(_xlpm.txt,_xlpm.pos-1),IF(RIGHT(_xlpm.pre,3)="123","3PL",IF(RIGHT(_xlpm.pre,2)="12","2PL",IF(RIGHT(_xlpm.pre,1)="1","1PL","3PL")))),N5624,O5624,P5624,Q5624&amp;"W",R5624),_xlfn.TEXTJOIN("-",TRUE,M5624,N5624,O5624,P5624,Q5624&amp;"W",R5624))</f>
        <v>Elbow Edge-CU-Silver-PET-4W-1</v>
      </c>
      <c r="T5624" s="14" t="str">
        <f>IF(COUNTIF(Cycletime[Element Desc.],ProjectsDB[[#This Row],[Element Desc.]])&gt;0,"Found","Not Found")</f>
        <v>Found</v>
      </c>
    </row>
    <row r="5625" spans="2:20" x14ac:dyDescent="0.25">
      <c r="B5625" s="20" t="s">
        <v>11284</v>
      </c>
      <c r="C5625" s="21" t="s">
        <v>11262</v>
      </c>
      <c r="D5625" s="21" t="s">
        <v>11263</v>
      </c>
      <c r="E5625" s="22">
        <v>1</v>
      </c>
      <c r="F5625" s="9" t="s">
        <v>11248</v>
      </c>
      <c r="G5625" s="9" t="s">
        <v>96</v>
      </c>
      <c r="H5625" s="27">
        <v>46198</v>
      </c>
      <c r="I5625" s="25">
        <v>350</v>
      </c>
      <c r="J5625" s="25">
        <v>955</v>
      </c>
      <c r="K5625" s="25"/>
      <c r="L5625" s="12">
        <f t="array" ref="L5625">IFERROR(LOOKUP(2^15,SEARCH({"40A","63A","80A","100A","125A","160A","200A","250A","400A","630A","800A","1000A","1250A","1600A","2000A","2500A","3200A","4000A","5000A","6300A"},UPPER(D5625)),{40,63,80,100,125,160,200,250,400,630,800,1000,1250,1600,2000,2500,3200,4000,5000,6300}),0)</f>
        <v>2000</v>
      </c>
      <c r="M5625" s="9" t="str">
        <f t="shared" si="436"/>
        <v>Elbow Edge</v>
      </c>
      <c r="N5625" s="9" t="str">
        <f t="shared" si="437"/>
        <v>CU</v>
      </c>
      <c r="O5625" s="13" t="str">
        <f t="shared" si="438"/>
        <v>Silver</v>
      </c>
      <c r="P5625" s="9" t="str">
        <f t="shared" si="439"/>
        <v>PET</v>
      </c>
      <c r="Q5625" s="9" t="str">
        <f t="shared" si="440"/>
        <v>4</v>
      </c>
      <c r="R56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25" s="14" t="str">
        <f>IF(ProjectsDB[[#This Row],[Item Type]]="Straight Plug-In",_xlfn.TEXTJOIN("-",TRUE,M5625&amp;"-"&amp;_xlfn.LET(_xlpm.txt,ProjectsDB[[#This Row],[Assembly]],_xlpm.pos,FIND("SP",_xlpm.txt),_xlpm.pre,LEFT(_xlpm.txt,_xlpm.pos-1),IF(RIGHT(_xlpm.pre,3)="123","3PL",IF(RIGHT(_xlpm.pre,2)="12","2PL",IF(RIGHT(_xlpm.pre,1)="1","1PL","3PL")))),N5625,O5625,P5625,Q5625&amp;"W",R5625),_xlfn.TEXTJOIN("-",TRUE,M5625,N5625,O5625,P5625,Q5625&amp;"W",R5625))</f>
        <v>Elbow Edge-CU-Silver-PET-4W-1</v>
      </c>
      <c r="T5625" s="14" t="str">
        <f>IF(COUNTIF(Cycletime[Element Desc.],ProjectsDB[[#This Row],[Element Desc.]])&gt;0,"Found","Not Found")</f>
        <v>Found</v>
      </c>
    </row>
    <row r="5626" spans="2:20" x14ac:dyDescent="0.25">
      <c r="B5626" s="8" t="s">
        <v>11285</v>
      </c>
      <c r="C5626" s="9" t="s">
        <v>5399</v>
      </c>
      <c r="D5626" s="9" t="s">
        <v>5400</v>
      </c>
      <c r="E5626" s="10">
        <v>1</v>
      </c>
      <c r="F5626" s="9" t="s">
        <v>11022</v>
      </c>
      <c r="G5626" s="9" t="s">
        <v>22</v>
      </c>
      <c r="H5626" s="27">
        <v>46198</v>
      </c>
      <c r="I5626" s="12"/>
      <c r="J5626" s="12"/>
      <c r="K5626" s="12"/>
      <c r="L5626" s="12">
        <f t="array" ref="L5626">IFERROR(LOOKUP(2^15,SEARCH({"40A","63A","80A","100A","125A","160A","200A","250A","400A","630A","800A","1000A","1250A","1600A","2000A","2500A","3200A","4000A","5000A","6300A"},UPPER(D5626)),{40,63,80,100,125,160,200,250,400,630,800,1000,1250,1600,2000,2500,3200,4000,5000,6300}),0)</f>
        <v>3200</v>
      </c>
      <c r="M5626" s="9" t="str">
        <f t="shared" si="436"/>
        <v>Hanger Support</v>
      </c>
      <c r="N5626" s="9" t="str">
        <f t="shared" si="437"/>
        <v>CU</v>
      </c>
      <c r="O5626" s="13" t="str">
        <f t="shared" si="438"/>
        <v>None</v>
      </c>
      <c r="P5626" s="9" t="str">
        <f t="shared" si="439"/>
        <v>None</v>
      </c>
      <c r="Q5626" s="9" t="str">
        <f t="shared" si="440"/>
        <v>0</v>
      </c>
      <c r="R56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26" s="14" t="str">
        <f>IF(ProjectsDB[[#This Row],[Item Type]]="Straight Plug-In",_xlfn.TEXTJOIN("-",TRUE,M5626&amp;"-"&amp;_xlfn.LET(_xlpm.txt,ProjectsDB[[#This Row],[Assembly]],_xlpm.pos,FIND("SP",_xlpm.txt),_xlpm.pre,LEFT(_xlpm.txt,_xlpm.pos-1),IF(RIGHT(_xlpm.pre,3)="123","3PL",IF(RIGHT(_xlpm.pre,2)="12","2PL",IF(RIGHT(_xlpm.pre,1)="1","1PL","3PL")))),N5626,O5626,P5626,Q5626&amp;"W",R5626),_xlfn.TEXTJOIN("-",TRUE,M5626,N5626,O5626,P5626,Q5626&amp;"W",R5626))</f>
        <v>Hanger Support-CU-None-None-0W-2</v>
      </c>
      <c r="T5626" s="14" t="str">
        <f>IF(COUNTIF(Cycletime[Element Desc.],ProjectsDB[[#This Row],[Element Desc.]])&gt;0,"Found","Not Found")</f>
        <v>Found</v>
      </c>
    </row>
    <row r="5627" spans="2:20" x14ac:dyDescent="0.25">
      <c r="B5627" s="20" t="s">
        <v>11286</v>
      </c>
      <c r="C5627" s="21" t="s">
        <v>5396</v>
      </c>
      <c r="D5627" s="21" t="s">
        <v>5397</v>
      </c>
      <c r="E5627" s="22">
        <v>6</v>
      </c>
      <c r="F5627" s="9" t="s">
        <v>11022</v>
      </c>
      <c r="G5627" s="9" t="s">
        <v>22</v>
      </c>
      <c r="H5627" s="27">
        <v>46198</v>
      </c>
      <c r="I5627" s="25"/>
      <c r="J5627" s="25"/>
      <c r="K5627" s="25"/>
      <c r="L5627" s="12">
        <f t="array" ref="L5627">IFERROR(LOOKUP(2^15,SEARCH({"40A","63A","80A","100A","125A","160A","200A","250A","400A","630A","800A","1000A","1250A","1600A","2000A","2500A","3200A","4000A","5000A","6300A"},UPPER(D5627)),{40,63,80,100,125,160,200,250,400,630,800,1000,1250,1600,2000,2500,3200,4000,5000,6300}),0)</f>
        <v>3200</v>
      </c>
      <c r="M5627" s="9" t="str">
        <f t="shared" si="436"/>
        <v>Hanger Support</v>
      </c>
      <c r="N5627" s="9" t="str">
        <f t="shared" si="437"/>
        <v>CU</v>
      </c>
      <c r="O5627" s="13" t="str">
        <f t="shared" si="438"/>
        <v>None</v>
      </c>
      <c r="P5627" s="9" t="str">
        <f t="shared" si="439"/>
        <v>None</v>
      </c>
      <c r="Q5627" s="9" t="str">
        <f t="shared" si="440"/>
        <v>0</v>
      </c>
      <c r="R56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27" s="14" t="str">
        <f>IF(ProjectsDB[[#This Row],[Item Type]]="Straight Plug-In",_xlfn.TEXTJOIN("-",TRUE,M5627&amp;"-"&amp;_xlfn.LET(_xlpm.txt,ProjectsDB[[#This Row],[Assembly]],_xlpm.pos,FIND("SP",_xlpm.txt),_xlpm.pre,LEFT(_xlpm.txt,_xlpm.pos-1),IF(RIGHT(_xlpm.pre,3)="123","3PL",IF(RIGHT(_xlpm.pre,2)="12","2PL",IF(RIGHT(_xlpm.pre,1)="1","1PL","3PL")))),N5627,O5627,P5627,Q5627&amp;"W",R5627),_xlfn.TEXTJOIN("-",TRUE,M5627,N5627,O5627,P5627,Q5627&amp;"W",R5627))</f>
        <v>Hanger Support-CU-None-None-0W-2</v>
      </c>
      <c r="T5627" s="14" t="str">
        <f>IF(COUNTIF(Cycletime[Element Desc.],ProjectsDB[[#This Row],[Element Desc.]])&gt;0,"Found","Not Found")</f>
        <v>Found</v>
      </c>
    </row>
    <row r="5628" spans="2:20" x14ac:dyDescent="0.25">
      <c r="B5628" s="8" t="s">
        <v>11287</v>
      </c>
      <c r="C5628" s="9" t="s">
        <v>5396</v>
      </c>
      <c r="D5628" s="9" t="s">
        <v>5397</v>
      </c>
      <c r="E5628" s="10">
        <v>4</v>
      </c>
      <c r="F5628" s="9" t="s">
        <v>11022</v>
      </c>
      <c r="G5628" s="9" t="s">
        <v>22</v>
      </c>
      <c r="H5628" s="27">
        <v>46198</v>
      </c>
      <c r="I5628" s="12"/>
      <c r="J5628" s="12"/>
      <c r="K5628" s="12"/>
      <c r="L5628" s="12">
        <f t="array" ref="L5628">IFERROR(LOOKUP(2^15,SEARCH({"40A","63A","80A","100A","125A","160A","200A","250A","400A","630A","800A","1000A","1250A","1600A","2000A","2500A","3200A","4000A","5000A","6300A"},UPPER(D5628)),{40,63,80,100,125,160,200,250,400,630,800,1000,1250,1600,2000,2500,3200,4000,5000,6300}),0)</f>
        <v>3200</v>
      </c>
      <c r="M5628" s="9" t="str">
        <f t="shared" si="436"/>
        <v>Hanger Support</v>
      </c>
      <c r="N5628" s="9" t="str">
        <f t="shared" si="437"/>
        <v>CU</v>
      </c>
      <c r="O5628" s="13" t="str">
        <f t="shared" si="438"/>
        <v>None</v>
      </c>
      <c r="P5628" s="9" t="str">
        <f t="shared" si="439"/>
        <v>None</v>
      </c>
      <c r="Q5628" s="9" t="str">
        <f t="shared" si="440"/>
        <v>0</v>
      </c>
      <c r="R56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28" s="14" t="str">
        <f>IF(ProjectsDB[[#This Row],[Item Type]]="Straight Plug-In",_xlfn.TEXTJOIN("-",TRUE,M5628&amp;"-"&amp;_xlfn.LET(_xlpm.txt,ProjectsDB[[#This Row],[Assembly]],_xlpm.pos,FIND("SP",_xlpm.txt),_xlpm.pre,LEFT(_xlpm.txt,_xlpm.pos-1),IF(RIGHT(_xlpm.pre,3)="123","3PL",IF(RIGHT(_xlpm.pre,2)="12","2PL",IF(RIGHT(_xlpm.pre,1)="1","1PL","3PL")))),N5628,O5628,P5628,Q5628&amp;"W",R5628),_xlfn.TEXTJOIN("-",TRUE,M5628,N5628,O5628,P5628,Q5628&amp;"W",R5628))</f>
        <v>Hanger Support-CU-None-None-0W-2</v>
      </c>
      <c r="T5628" s="14" t="str">
        <f>IF(COUNTIF(Cycletime[Element Desc.],ProjectsDB[[#This Row],[Element Desc.]])&gt;0,"Found","Not Found")</f>
        <v>Found</v>
      </c>
    </row>
    <row r="5629" spans="2:20" x14ac:dyDescent="0.25">
      <c r="B5629" s="20" t="s">
        <v>11288</v>
      </c>
      <c r="C5629" s="21" t="s">
        <v>5399</v>
      </c>
      <c r="D5629" s="21" t="s">
        <v>5400</v>
      </c>
      <c r="E5629" s="22">
        <v>1</v>
      </c>
      <c r="F5629" s="9" t="s">
        <v>11022</v>
      </c>
      <c r="G5629" s="9" t="s">
        <v>22</v>
      </c>
      <c r="H5629" s="27">
        <v>46198</v>
      </c>
      <c r="I5629" s="25"/>
      <c r="J5629" s="25"/>
      <c r="K5629" s="25"/>
      <c r="L5629" s="12">
        <f t="array" ref="L5629">IFERROR(LOOKUP(2^15,SEARCH({"40A","63A","80A","100A","125A","160A","200A","250A","400A","630A","800A","1000A","1250A","1600A","2000A","2500A","3200A","4000A","5000A","6300A"},UPPER(D5629)),{40,63,80,100,125,160,200,250,400,630,800,1000,1250,1600,2000,2500,3200,4000,5000,6300}),0)</f>
        <v>3200</v>
      </c>
      <c r="M5629" s="9" t="str">
        <f t="shared" si="436"/>
        <v>Hanger Support</v>
      </c>
      <c r="N5629" s="9" t="str">
        <f t="shared" si="437"/>
        <v>CU</v>
      </c>
      <c r="O5629" s="13" t="str">
        <f t="shared" si="438"/>
        <v>None</v>
      </c>
      <c r="P5629" s="9" t="str">
        <f t="shared" si="439"/>
        <v>None</v>
      </c>
      <c r="Q5629" s="9" t="str">
        <f t="shared" si="440"/>
        <v>0</v>
      </c>
      <c r="R56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29" s="14" t="str">
        <f>IF(ProjectsDB[[#This Row],[Item Type]]="Straight Plug-In",_xlfn.TEXTJOIN("-",TRUE,M5629&amp;"-"&amp;_xlfn.LET(_xlpm.txt,ProjectsDB[[#This Row],[Assembly]],_xlpm.pos,FIND("SP",_xlpm.txt),_xlpm.pre,LEFT(_xlpm.txt,_xlpm.pos-1),IF(RIGHT(_xlpm.pre,3)="123","3PL",IF(RIGHT(_xlpm.pre,2)="12","2PL",IF(RIGHT(_xlpm.pre,1)="1","1PL","3PL")))),N5629,O5629,P5629,Q5629&amp;"W",R5629),_xlfn.TEXTJOIN("-",TRUE,M5629,N5629,O5629,P5629,Q5629&amp;"W",R5629))</f>
        <v>Hanger Support-CU-None-None-0W-2</v>
      </c>
      <c r="T5629" s="14" t="str">
        <f>IF(COUNTIF(Cycletime[Element Desc.],ProjectsDB[[#This Row],[Element Desc.]])&gt;0,"Found","Not Found")</f>
        <v>Found</v>
      </c>
    </row>
    <row r="5630" spans="2:20" x14ac:dyDescent="0.25">
      <c r="B5630" s="20" t="s">
        <v>11289</v>
      </c>
      <c r="C5630" s="21" t="s">
        <v>71</v>
      </c>
      <c r="D5630" s="21" t="s">
        <v>72</v>
      </c>
      <c r="E5630" s="22">
        <v>3</v>
      </c>
      <c r="F5630" s="9" t="s">
        <v>11022</v>
      </c>
      <c r="G5630" s="9" t="s">
        <v>22</v>
      </c>
      <c r="H5630" s="27">
        <v>46198</v>
      </c>
      <c r="I5630" s="25"/>
      <c r="J5630" s="25"/>
      <c r="K5630" s="25"/>
      <c r="L5630" s="12">
        <f t="array" ref="L5630">IFERROR(LOOKUP(2^15,SEARCH({"40A","63A","80A","100A","125A","160A","200A","250A","400A","630A","800A","1000A","1250A","1600A","2000A","2500A","3200A","4000A","5000A","6300A"},UPPER(D5630)),{40,63,80,100,125,160,200,250,400,630,800,1000,1250,1600,2000,2500,3200,4000,5000,6300}),0)</f>
        <v>0</v>
      </c>
      <c r="M5630" s="9" t="str">
        <f t="shared" si="436"/>
        <v>Hanger Support</v>
      </c>
      <c r="N5630" s="9" t="str">
        <f t="shared" si="437"/>
        <v>AL</v>
      </c>
      <c r="O5630" s="13" t="str">
        <f t="shared" si="438"/>
        <v>None</v>
      </c>
      <c r="P5630" s="9" t="str">
        <f t="shared" si="439"/>
        <v>None</v>
      </c>
      <c r="Q5630" s="9" t="str">
        <f t="shared" si="440"/>
        <v>0</v>
      </c>
      <c r="R56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30" s="14" t="str">
        <f>IF(ProjectsDB[[#This Row],[Item Type]]="Straight Plug-In",_xlfn.TEXTJOIN("-",TRUE,M5630&amp;"-"&amp;_xlfn.LET(_xlpm.txt,ProjectsDB[[#This Row],[Assembly]],_xlpm.pos,FIND("SP",_xlpm.txt),_xlpm.pre,LEFT(_xlpm.txt,_xlpm.pos-1),IF(RIGHT(_xlpm.pre,3)="123","3PL",IF(RIGHT(_xlpm.pre,2)="12","2PL",IF(RIGHT(_xlpm.pre,1)="1","1PL","3PL")))),N5630,O5630,P5630,Q5630&amp;"W",R5630),_xlfn.TEXTJOIN("-",TRUE,M5630,N5630,O5630,P5630,Q5630&amp;"W",R5630))</f>
        <v>Hanger Support-AL-None-None-0W-1</v>
      </c>
      <c r="T5630" s="14" t="str">
        <f>IF(COUNTIF(Cycletime[Element Desc.],ProjectsDB[[#This Row],[Element Desc.]])&gt;0,"Found","Not Found")</f>
        <v>Found</v>
      </c>
    </row>
    <row r="5631" spans="2:20" x14ac:dyDescent="0.25">
      <c r="B5631" s="8" t="s">
        <v>11290</v>
      </c>
      <c r="C5631" s="9" t="s">
        <v>5399</v>
      </c>
      <c r="D5631" s="9" t="s">
        <v>5400</v>
      </c>
      <c r="E5631" s="10">
        <v>1</v>
      </c>
      <c r="F5631" s="9" t="s">
        <v>11022</v>
      </c>
      <c r="G5631" s="9" t="s">
        <v>22</v>
      </c>
      <c r="H5631" s="27">
        <v>46198</v>
      </c>
      <c r="I5631" s="12"/>
      <c r="J5631" s="12"/>
      <c r="K5631" s="12"/>
      <c r="L5631" s="12">
        <f t="array" ref="L5631">IFERROR(LOOKUP(2^15,SEARCH({"40A","63A","80A","100A","125A","160A","200A","250A","400A","630A","800A","1000A","1250A","1600A","2000A","2500A","3200A","4000A","5000A","6300A"},UPPER(D5631)),{40,63,80,100,125,160,200,250,400,630,800,1000,1250,1600,2000,2500,3200,4000,5000,6300}),0)</f>
        <v>3200</v>
      </c>
      <c r="M5631" s="9" t="str">
        <f t="shared" si="436"/>
        <v>Hanger Support</v>
      </c>
      <c r="N5631" s="9" t="str">
        <f t="shared" si="437"/>
        <v>CU</v>
      </c>
      <c r="O5631" s="13" t="str">
        <f t="shared" si="438"/>
        <v>None</v>
      </c>
      <c r="P5631" s="9" t="str">
        <f t="shared" si="439"/>
        <v>None</v>
      </c>
      <c r="Q5631" s="9" t="str">
        <f t="shared" si="440"/>
        <v>0</v>
      </c>
      <c r="R56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31" s="14" t="str">
        <f>IF(ProjectsDB[[#This Row],[Item Type]]="Straight Plug-In",_xlfn.TEXTJOIN("-",TRUE,M5631&amp;"-"&amp;_xlfn.LET(_xlpm.txt,ProjectsDB[[#This Row],[Assembly]],_xlpm.pos,FIND("SP",_xlpm.txt),_xlpm.pre,LEFT(_xlpm.txt,_xlpm.pos-1),IF(RIGHT(_xlpm.pre,3)="123","3PL",IF(RIGHT(_xlpm.pre,2)="12","2PL",IF(RIGHT(_xlpm.pre,1)="1","1PL","3PL")))),N5631,O5631,P5631,Q5631&amp;"W",R5631),_xlfn.TEXTJOIN("-",TRUE,M5631,N5631,O5631,P5631,Q5631&amp;"W",R5631))</f>
        <v>Hanger Support-CU-None-None-0W-2</v>
      </c>
      <c r="T5631" s="14" t="str">
        <f>IF(COUNTIF(Cycletime[Element Desc.],ProjectsDB[[#This Row],[Element Desc.]])&gt;0,"Found","Not Found")</f>
        <v>Found</v>
      </c>
    </row>
    <row r="5632" spans="2:20" x14ac:dyDescent="0.25">
      <c r="B5632" s="20" t="s">
        <v>11291</v>
      </c>
      <c r="C5632" s="21" t="s">
        <v>5396</v>
      </c>
      <c r="D5632" s="21" t="s">
        <v>5397</v>
      </c>
      <c r="E5632" s="22">
        <v>6</v>
      </c>
      <c r="F5632" s="9" t="s">
        <v>11022</v>
      </c>
      <c r="G5632" s="9" t="s">
        <v>22</v>
      </c>
      <c r="H5632" s="27">
        <v>46198</v>
      </c>
      <c r="I5632" s="25"/>
      <c r="J5632" s="25"/>
      <c r="K5632" s="25"/>
      <c r="L5632" s="12">
        <f t="array" ref="L5632">IFERROR(LOOKUP(2^15,SEARCH({"40A","63A","80A","100A","125A","160A","200A","250A","400A","630A","800A","1000A","1250A","1600A","2000A","2500A","3200A","4000A","5000A","6300A"},UPPER(D5632)),{40,63,80,100,125,160,200,250,400,630,800,1000,1250,1600,2000,2500,3200,4000,5000,6300}),0)</f>
        <v>3200</v>
      </c>
      <c r="M5632" s="9" t="str">
        <f t="shared" si="436"/>
        <v>Hanger Support</v>
      </c>
      <c r="N5632" s="9" t="str">
        <f t="shared" si="437"/>
        <v>CU</v>
      </c>
      <c r="O5632" s="13" t="str">
        <f t="shared" si="438"/>
        <v>None</v>
      </c>
      <c r="P5632" s="9" t="str">
        <f t="shared" si="439"/>
        <v>None</v>
      </c>
      <c r="Q5632" s="9" t="str">
        <f t="shared" si="440"/>
        <v>0</v>
      </c>
      <c r="R56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32" s="14" t="str">
        <f>IF(ProjectsDB[[#This Row],[Item Type]]="Straight Plug-In",_xlfn.TEXTJOIN("-",TRUE,M5632&amp;"-"&amp;_xlfn.LET(_xlpm.txt,ProjectsDB[[#This Row],[Assembly]],_xlpm.pos,FIND("SP",_xlpm.txt),_xlpm.pre,LEFT(_xlpm.txt,_xlpm.pos-1),IF(RIGHT(_xlpm.pre,3)="123","3PL",IF(RIGHT(_xlpm.pre,2)="12","2PL",IF(RIGHT(_xlpm.pre,1)="1","1PL","3PL")))),N5632,O5632,P5632,Q5632&amp;"W",R5632),_xlfn.TEXTJOIN("-",TRUE,M5632,N5632,O5632,P5632,Q5632&amp;"W",R5632))</f>
        <v>Hanger Support-CU-None-None-0W-2</v>
      </c>
      <c r="T5632" s="14" t="str">
        <f>IF(COUNTIF(Cycletime[Element Desc.],ProjectsDB[[#This Row],[Element Desc.]])&gt;0,"Found","Not Found")</f>
        <v>Found</v>
      </c>
    </row>
    <row r="5633" spans="2:20" x14ac:dyDescent="0.25">
      <c r="B5633" s="8" t="s">
        <v>11292</v>
      </c>
      <c r="C5633" s="9" t="s">
        <v>5396</v>
      </c>
      <c r="D5633" s="9" t="s">
        <v>5397</v>
      </c>
      <c r="E5633" s="10">
        <v>4</v>
      </c>
      <c r="F5633" s="9" t="s">
        <v>11022</v>
      </c>
      <c r="G5633" s="9" t="s">
        <v>22</v>
      </c>
      <c r="H5633" s="27">
        <v>46198</v>
      </c>
      <c r="I5633" s="12"/>
      <c r="J5633" s="12"/>
      <c r="K5633" s="12"/>
      <c r="L5633" s="12">
        <f t="array" ref="L5633">IFERROR(LOOKUP(2^15,SEARCH({"40A","63A","80A","100A","125A","160A","200A","250A","400A","630A","800A","1000A","1250A","1600A","2000A","2500A","3200A","4000A","5000A","6300A"},UPPER(D5633)),{40,63,80,100,125,160,200,250,400,630,800,1000,1250,1600,2000,2500,3200,4000,5000,6300}),0)</f>
        <v>3200</v>
      </c>
      <c r="M5633" s="9" t="str">
        <f t="shared" si="436"/>
        <v>Hanger Support</v>
      </c>
      <c r="N5633" s="9" t="str">
        <f t="shared" si="437"/>
        <v>CU</v>
      </c>
      <c r="O5633" s="13" t="str">
        <f t="shared" si="438"/>
        <v>None</v>
      </c>
      <c r="P5633" s="9" t="str">
        <f t="shared" si="439"/>
        <v>None</v>
      </c>
      <c r="Q5633" s="9" t="str">
        <f t="shared" si="440"/>
        <v>0</v>
      </c>
      <c r="R56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33" s="14" t="str">
        <f>IF(ProjectsDB[[#This Row],[Item Type]]="Straight Plug-In",_xlfn.TEXTJOIN("-",TRUE,M5633&amp;"-"&amp;_xlfn.LET(_xlpm.txt,ProjectsDB[[#This Row],[Assembly]],_xlpm.pos,FIND("SP",_xlpm.txt),_xlpm.pre,LEFT(_xlpm.txt,_xlpm.pos-1),IF(RIGHT(_xlpm.pre,3)="123","3PL",IF(RIGHT(_xlpm.pre,2)="12","2PL",IF(RIGHT(_xlpm.pre,1)="1","1PL","3PL")))),N5633,O5633,P5633,Q5633&amp;"W",R5633),_xlfn.TEXTJOIN("-",TRUE,M5633,N5633,O5633,P5633,Q5633&amp;"W",R5633))</f>
        <v>Hanger Support-CU-None-None-0W-2</v>
      </c>
      <c r="T5633" s="14" t="str">
        <f>IF(COUNTIF(Cycletime[Element Desc.],ProjectsDB[[#This Row],[Element Desc.]])&gt;0,"Found","Not Found")</f>
        <v>Found</v>
      </c>
    </row>
    <row r="5634" spans="2:20" x14ac:dyDescent="0.25">
      <c r="B5634" s="20" t="s">
        <v>11293</v>
      </c>
      <c r="C5634" s="21" t="s">
        <v>5399</v>
      </c>
      <c r="D5634" s="21" t="s">
        <v>5400</v>
      </c>
      <c r="E5634" s="22">
        <v>1</v>
      </c>
      <c r="F5634" s="9" t="s">
        <v>11022</v>
      </c>
      <c r="G5634" s="9" t="s">
        <v>22</v>
      </c>
      <c r="H5634" s="27">
        <v>46198</v>
      </c>
      <c r="I5634" s="25"/>
      <c r="J5634" s="25"/>
      <c r="K5634" s="25"/>
      <c r="L5634" s="12">
        <f t="array" ref="L5634">IFERROR(LOOKUP(2^15,SEARCH({"40A","63A","80A","100A","125A","160A","200A","250A","400A","630A","800A","1000A","1250A","1600A","2000A","2500A","3200A","4000A","5000A","6300A"},UPPER(D5634)),{40,63,80,100,125,160,200,250,400,630,800,1000,1250,1600,2000,2500,3200,4000,5000,6300}),0)</f>
        <v>3200</v>
      </c>
      <c r="M5634" s="9" t="str">
        <f t="shared" si="436"/>
        <v>Hanger Support</v>
      </c>
      <c r="N5634" s="9" t="str">
        <f t="shared" si="437"/>
        <v>CU</v>
      </c>
      <c r="O5634" s="13" t="str">
        <f t="shared" si="438"/>
        <v>None</v>
      </c>
      <c r="P5634" s="9" t="str">
        <f t="shared" si="439"/>
        <v>None</v>
      </c>
      <c r="Q5634" s="9" t="str">
        <f t="shared" si="440"/>
        <v>0</v>
      </c>
      <c r="R56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34" s="14" t="str">
        <f>IF(ProjectsDB[[#This Row],[Item Type]]="Straight Plug-In",_xlfn.TEXTJOIN("-",TRUE,M5634&amp;"-"&amp;_xlfn.LET(_xlpm.txt,ProjectsDB[[#This Row],[Assembly]],_xlpm.pos,FIND("SP",_xlpm.txt),_xlpm.pre,LEFT(_xlpm.txt,_xlpm.pos-1),IF(RIGHT(_xlpm.pre,3)="123","3PL",IF(RIGHT(_xlpm.pre,2)="12","2PL",IF(RIGHT(_xlpm.pre,1)="1","1PL","3PL")))),N5634,O5634,P5634,Q5634&amp;"W",R5634),_xlfn.TEXTJOIN("-",TRUE,M5634,N5634,O5634,P5634,Q5634&amp;"W",R5634))</f>
        <v>Hanger Support-CU-None-None-0W-2</v>
      </c>
      <c r="T5634" s="14" t="str">
        <f>IF(COUNTIF(Cycletime[Element Desc.],ProjectsDB[[#This Row],[Element Desc.]])&gt;0,"Found","Not Found")</f>
        <v>Found</v>
      </c>
    </row>
    <row r="5635" spans="2:20" x14ac:dyDescent="0.25">
      <c r="B5635" s="20" t="s">
        <v>11294</v>
      </c>
      <c r="C5635" s="21" t="s">
        <v>71</v>
      </c>
      <c r="D5635" s="21" t="s">
        <v>72</v>
      </c>
      <c r="E5635" s="22">
        <v>3</v>
      </c>
      <c r="F5635" s="9" t="s">
        <v>11022</v>
      </c>
      <c r="G5635" s="9" t="s">
        <v>22</v>
      </c>
      <c r="H5635" s="27">
        <v>46198</v>
      </c>
      <c r="I5635" s="25"/>
      <c r="J5635" s="25"/>
      <c r="K5635" s="25"/>
      <c r="L5635" s="12">
        <f t="array" ref="L5635">IFERROR(LOOKUP(2^15,SEARCH({"40A","63A","80A","100A","125A","160A","200A","250A","400A","630A","800A","1000A","1250A","1600A","2000A","2500A","3200A","4000A","5000A","6300A"},UPPER(D5635)),{40,63,80,100,125,160,200,250,400,630,800,1000,1250,1600,2000,2500,3200,4000,5000,6300}),0)</f>
        <v>0</v>
      </c>
      <c r="M5635" s="9" t="str">
        <f t="shared" si="436"/>
        <v>Hanger Support</v>
      </c>
      <c r="N5635" s="9" t="str">
        <f t="shared" si="437"/>
        <v>AL</v>
      </c>
      <c r="O5635" s="13" t="str">
        <f t="shared" si="438"/>
        <v>None</v>
      </c>
      <c r="P5635" s="9" t="str">
        <f t="shared" si="439"/>
        <v>None</v>
      </c>
      <c r="Q5635" s="9" t="str">
        <f t="shared" si="440"/>
        <v>0</v>
      </c>
      <c r="R56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35" s="14" t="str">
        <f>IF(ProjectsDB[[#This Row],[Item Type]]="Straight Plug-In",_xlfn.TEXTJOIN("-",TRUE,M5635&amp;"-"&amp;_xlfn.LET(_xlpm.txt,ProjectsDB[[#This Row],[Assembly]],_xlpm.pos,FIND("SP",_xlpm.txt),_xlpm.pre,LEFT(_xlpm.txt,_xlpm.pos-1),IF(RIGHT(_xlpm.pre,3)="123","3PL",IF(RIGHT(_xlpm.pre,2)="12","2PL",IF(RIGHT(_xlpm.pre,1)="1","1PL","3PL")))),N5635,O5635,P5635,Q5635&amp;"W",R5635),_xlfn.TEXTJOIN("-",TRUE,M5635,N5635,O5635,P5635,Q5635&amp;"W",R5635))</f>
        <v>Hanger Support-AL-None-None-0W-1</v>
      </c>
      <c r="T5635" s="14" t="str">
        <f>IF(COUNTIF(Cycletime[Element Desc.],ProjectsDB[[#This Row],[Element Desc.]])&gt;0,"Found","Not Found")</f>
        <v>Found</v>
      </c>
    </row>
    <row r="5636" spans="2:20" x14ac:dyDescent="0.25">
      <c r="B5636" s="8" t="s">
        <v>11295</v>
      </c>
      <c r="C5636" s="9" t="s">
        <v>5399</v>
      </c>
      <c r="D5636" s="9" t="s">
        <v>5400</v>
      </c>
      <c r="E5636" s="10">
        <v>1</v>
      </c>
      <c r="F5636" s="9" t="s">
        <v>11022</v>
      </c>
      <c r="G5636" s="9" t="s">
        <v>22</v>
      </c>
      <c r="H5636" s="27">
        <v>46198</v>
      </c>
      <c r="I5636" s="12"/>
      <c r="J5636" s="12"/>
      <c r="K5636" s="12"/>
      <c r="L5636" s="12">
        <f t="array" ref="L5636">IFERROR(LOOKUP(2^15,SEARCH({"40A","63A","80A","100A","125A","160A","200A","250A","400A","630A","800A","1000A","1250A","1600A","2000A","2500A","3200A","4000A","5000A","6300A"},UPPER(D5636)),{40,63,80,100,125,160,200,250,400,630,800,1000,1250,1600,2000,2500,3200,4000,5000,6300}),0)</f>
        <v>3200</v>
      </c>
      <c r="M5636" s="9" t="str">
        <f t="shared" ref="M5636:M5699" si="441">_xlfn.LET(_xlpm.d,UPPER(TRIM(SUBSTITUTE(SUBSTITUTE(D5636,CHAR(160),"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Hanger Support</v>
      </c>
      <c r="N5636" s="9" t="str">
        <f t="shared" ref="N5636:N5699" si="442">IF(ISNUMBER(SEARCH("CU",D5636)),"CU",IF(ISNUMBER(SEARCH("AL",D5636)),"AL",IF(ISNUMBER(SEARCH("Copper",D5636)),"CU","SH")))</f>
        <v>CU</v>
      </c>
      <c r="O5636" s="13" t="str">
        <f t="shared" ref="O5636:O5699" si="443">IF(ISNUMBER(SEARCH("Silver",D5636)),"Silver",IF(ISNUMBER(SEARCH("Tin",D5636)),"Tin","None"))</f>
        <v>None</v>
      </c>
      <c r="P5636" s="9" t="str">
        <f t="shared" ref="P5636:P5699" si="444">IF(ISNUMBER(SEARCH("Epoxy",D5636)),"Epoxy",IF(ISNUMBER(SEARCH("PET",D5636)),"PET","None"))</f>
        <v>None</v>
      </c>
      <c r="Q5636" s="9" t="str">
        <f t="shared" ref="Q5636:Q5699" si="445">IF(ISNUMBER(SEARCH("3-Wire",D5636)),"3",IF(ISNUMBER(SEARCH("4-Wire",D5636)),"4",IF(ISNUMBER(SEARCH("5-Wire",D5636)),"5",IF(ISNUMBER(SEARCH("6-Wire",D5636)),"6","0"))))</f>
        <v>0</v>
      </c>
      <c r="R56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36" s="14" t="str">
        <f>IF(ProjectsDB[[#This Row],[Item Type]]="Straight Plug-In",_xlfn.TEXTJOIN("-",TRUE,M5636&amp;"-"&amp;_xlfn.LET(_xlpm.txt,ProjectsDB[[#This Row],[Assembly]],_xlpm.pos,FIND("SP",_xlpm.txt),_xlpm.pre,LEFT(_xlpm.txt,_xlpm.pos-1),IF(RIGHT(_xlpm.pre,3)="123","3PL",IF(RIGHT(_xlpm.pre,2)="12","2PL",IF(RIGHT(_xlpm.pre,1)="1","1PL","3PL")))),N5636,O5636,P5636,Q5636&amp;"W",R5636),_xlfn.TEXTJOIN("-",TRUE,M5636,N5636,O5636,P5636,Q5636&amp;"W",R5636))</f>
        <v>Hanger Support-CU-None-None-0W-2</v>
      </c>
      <c r="T5636" s="14" t="str">
        <f>IF(COUNTIF(Cycletime[Element Desc.],ProjectsDB[[#This Row],[Element Desc.]])&gt;0,"Found","Not Found")</f>
        <v>Found</v>
      </c>
    </row>
    <row r="5637" spans="2:20" x14ac:dyDescent="0.25">
      <c r="B5637" s="20" t="s">
        <v>11296</v>
      </c>
      <c r="C5637" s="21" t="s">
        <v>5396</v>
      </c>
      <c r="D5637" s="21" t="s">
        <v>5397</v>
      </c>
      <c r="E5637" s="22">
        <v>5</v>
      </c>
      <c r="F5637" s="9" t="s">
        <v>11022</v>
      </c>
      <c r="G5637" s="9" t="s">
        <v>22</v>
      </c>
      <c r="H5637" s="27">
        <v>46198</v>
      </c>
      <c r="I5637" s="25"/>
      <c r="J5637" s="25"/>
      <c r="K5637" s="25"/>
      <c r="L5637" s="12">
        <f t="array" ref="L5637">IFERROR(LOOKUP(2^15,SEARCH({"40A","63A","80A","100A","125A","160A","200A","250A","400A","630A","800A","1000A","1250A","1600A","2000A","2500A","3200A","4000A","5000A","6300A"},UPPER(D5637)),{40,63,80,100,125,160,200,250,400,630,800,1000,1250,1600,2000,2500,3200,4000,5000,6300}),0)</f>
        <v>3200</v>
      </c>
      <c r="M5637" s="9" t="str">
        <f t="shared" si="441"/>
        <v>Hanger Support</v>
      </c>
      <c r="N5637" s="9" t="str">
        <f t="shared" si="442"/>
        <v>CU</v>
      </c>
      <c r="O5637" s="13" t="str">
        <f t="shared" si="443"/>
        <v>None</v>
      </c>
      <c r="P5637" s="9" t="str">
        <f t="shared" si="444"/>
        <v>None</v>
      </c>
      <c r="Q5637" s="9" t="str">
        <f t="shared" si="445"/>
        <v>0</v>
      </c>
      <c r="R56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37" s="14" t="str">
        <f>IF(ProjectsDB[[#This Row],[Item Type]]="Straight Plug-In",_xlfn.TEXTJOIN("-",TRUE,M5637&amp;"-"&amp;_xlfn.LET(_xlpm.txt,ProjectsDB[[#This Row],[Assembly]],_xlpm.pos,FIND("SP",_xlpm.txt),_xlpm.pre,LEFT(_xlpm.txt,_xlpm.pos-1),IF(RIGHT(_xlpm.pre,3)="123","3PL",IF(RIGHT(_xlpm.pre,2)="12","2PL",IF(RIGHT(_xlpm.pre,1)="1","1PL","3PL")))),N5637,O5637,P5637,Q5637&amp;"W",R5637),_xlfn.TEXTJOIN("-",TRUE,M5637,N5637,O5637,P5637,Q5637&amp;"W",R5637))</f>
        <v>Hanger Support-CU-None-None-0W-2</v>
      </c>
      <c r="T5637" s="14" t="str">
        <f>IF(COUNTIF(Cycletime[Element Desc.],ProjectsDB[[#This Row],[Element Desc.]])&gt;0,"Found","Not Found")</f>
        <v>Found</v>
      </c>
    </row>
    <row r="5638" spans="2:20" x14ac:dyDescent="0.25">
      <c r="B5638" s="8" t="s">
        <v>11297</v>
      </c>
      <c r="C5638" s="9" t="s">
        <v>5399</v>
      </c>
      <c r="D5638" s="9" t="s">
        <v>5400</v>
      </c>
      <c r="E5638" s="10">
        <v>1</v>
      </c>
      <c r="F5638" s="9" t="s">
        <v>11022</v>
      </c>
      <c r="G5638" s="9" t="s">
        <v>22</v>
      </c>
      <c r="H5638" s="27">
        <v>46198</v>
      </c>
      <c r="I5638" s="12"/>
      <c r="J5638" s="12"/>
      <c r="K5638" s="12"/>
      <c r="L5638" s="12">
        <f t="array" ref="L5638">IFERROR(LOOKUP(2^15,SEARCH({"40A","63A","80A","100A","125A","160A","200A","250A","400A","630A","800A","1000A","1250A","1600A","2000A","2500A","3200A","4000A","5000A","6300A"},UPPER(D5638)),{40,63,80,100,125,160,200,250,400,630,800,1000,1250,1600,2000,2500,3200,4000,5000,6300}),0)</f>
        <v>3200</v>
      </c>
      <c r="M5638" s="9" t="str">
        <f t="shared" si="441"/>
        <v>Hanger Support</v>
      </c>
      <c r="N5638" s="9" t="str">
        <f t="shared" si="442"/>
        <v>CU</v>
      </c>
      <c r="O5638" s="13" t="str">
        <f t="shared" si="443"/>
        <v>None</v>
      </c>
      <c r="P5638" s="9" t="str">
        <f t="shared" si="444"/>
        <v>None</v>
      </c>
      <c r="Q5638" s="9" t="str">
        <f t="shared" si="445"/>
        <v>0</v>
      </c>
      <c r="R56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38" s="14" t="str">
        <f>IF(ProjectsDB[[#This Row],[Item Type]]="Straight Plug-In",_xlfn.TEXTJOIN("-",TRUE,M5638&amp;"-"&amp;_xlfn.LET(_xlpm.txt,ProjectsDB[[#This Row],[Assembly]],_xlpm.pos,FIND("SP",_xlpm.txt),_xlpm.pre,LEFT(_xlpm.txt,_xlpm.pos-1),IF(RIGHT(_xlpm.pre,3)="123","3PL",IF(RIGHT(_xlpm.pre,2)="12","2PL",IF(RIGHT(_xlpm.pre,1)="1","1PL","3PL")))),N5638,O5638,P5638,Q5638&amp;"W",R5638),_xlfn.TEXTJOIN("-",TRUE,M5638,N5638,O5638,P5638,Q5638&amp;"W",R5638))</f>
        <v>Hanger Support-CU-None-None-0W-2</v>
      </c>
      <c r="T5638" s="14" t="str">
        <f>IF(COUNTIF(Cycletime[Element Desc.],ProjectsDB[[#This Row],[Element Desc.]])&gt;0,"Found","Not Found")</f>
        <v>Found</v>
      </c>
    </row>
    <row r="5639" spans="2:20" x14ac:dyDescent="0.25">
      <c r="B5639" s="20" t="s">
        <v>11298</v>
      </c>
      <c r="C5639" s="21" t="s">
        <v>5396</v>
      </c>
      <c r="D5639" s="21" t="s">
        <v>5397</v>
      </c>
      <c r="E5639" s="22">
        <v>4</v>
      </c>
      <c r="F5639" s="9" t="s">
        <v>11022</v>
      </c>
      <c r="G5639" s="9" t="s">
        <v>22</v>
      </c>
      <c r="H5639" s="27">
        <v>46198</v>
      </c>
      <c r="I5639" s="25"/>
      <c r="J5639" s="25"/>
      <c r="K5639" s="25"/>
      <c r="L5639" s="12">
        <f t="array" ref="L5639">IFERROR(LOOKUP(2^15,SEARCH({"40A","63A","80A","100A","125A","160A","200A","250A","400A","630A","800A","1000A","1250A","1600A","2000A","2500A","3200A","4000A","5000A","6300A"},UPPER(D5639)),{40,63,80,100,125,160,200,250,400,630,800,1000,1250,1600,2000,2500,3200,4000,5000,6300}),0)</f>
        <v>3200</v>
      </c>
      <c r="M5639" s="9" t="str">
        <f t="shared" si="441"/>
        <v>Hanger Support</v>
      </c>
      <c r="N5639" s="9" t="str">
        <f t="shared" si="442"/>
        <v>CU</v>
      </c>
      <c r="O5639" s="13" t="str">
        <f t="shared" si="443"/>
        <v>None</v>
      </c>
      <c r="P5639" s="9" t="str">
        <f t="shared" si="444"/>
        <v>None</v>
      </c>
      <c r="Q5639" s="9" t="str">
        <f t="shared" si="445"/>
        <v>0</v>
      </c>
      <c r="R56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39" s="14" t="str">
        <f>IF(ProjectsDB[[#This Row],[Item Type]]="Straight Plug-In",_xlfn.TEXTJOIN("-",TRUE,M5639&amp;"-"&amp;_xlfn.LET(_xlpm.txt,ProjectsDB[[#This Row],[Assembly]],_xlpm.pos,FIND("SP",_xlpm.txt),_xlpm.pre,LEFT(_xlpm.txt,_xlpm.pos-1),IF(RIGHT(_xlpm.pre,3)="123","3PL",IF(RIGHT(_xlpm.pre,2)="12","2PL",IF(RIGHT(_xlpm.pre,1)="1","1PL","3PL")))),N5639,O5639,P5639,Q5639&amp;"W",R5639),_xlfn.TEXTJOIN("-",TRUE,M5639,N5639,O5639,P5639,Q5639&amp;"W",R5639))</f>
        <v>Hanger Support-CU-None-None-0W-2</v>
      </c>
      <c r="T5639" s="14" t="str">
        <f>IF(COUNTIF(Cycletime[Element Desc.],ProjectsDB[[#This Row],[Element Desc.]])&gt;0,"Found","Not Found")</f>
        <v>Found</v>
      </c>
    </row>
    <row r="5640" spans="2:20" x14ac:dyDescent="0.25">
      <c r="B5640" s="20" t="s">
        <v>11299</v>
      </c>
      <c r="C5640" s="21" t="s">
        <v>71</v>
      </c>
      <c r="D5640" s="21" t="s">
        <v>72</v>
      </c>
      <c r="E5640" s="22">
        <v>3</v>
      </c>
      <c r="F5640" s="9" t="s">
        <v>11022</v>
      </c>
      <c r="G5640" s="9" t="s">
        <v>22</v>
      </c>
      <c r="H5640" s="27">
        <v>46198</v>
      </c>
      <c r="I5640" s="25"/>
      <c r="J5640" s="25"/>
      <c r="K5640" s="25"/>
      <c r="L5640" s="12">
        <f t="array" ref="L5640">IFERROR(LOOKUP(2^15,SEARCH({"40A","63A","80A","100A","125A","160A","200A","250A","400A","630A","800A","1000A","1250A","1600A","2000A","2500A","3200A","4000A","5000A","6300A"},UPPER(D5640)),{40,63,80,100,125,160,200,250,400,630,800,1000,1250,1600,2000,2500,3200,4000,5000,6300}),0)</f>
        <v>0</v>
      </c>
      <c r="M5640" s="9" t="str">
        <f t="shared" si="441"/>
        <v>Hanger Support</v>
      </c>
      <c r="N5640" s="9" t="str">
        <f t="shared" si="442"/>
        <v>AL</v>
      </c>
      <c r="O5640" s="13" t="str">
        <f t="shared" si="443"/>
        <v>None</v>
      </c>
      <c r="P5640" s="9" t="str">
        <f t="shared" si="444"/>
        <v>None</v>
      </c>
      <c r="Q5640" s="9" t="str">
        <f t="shared" si="445"/>
        <v>0</v>
      </c>
      <c r="R56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40" s="14" t="str">
        <f>IF(ProjectsDB[[#This Row],[Item Type]]="Straight Plug-In",_xlfn.TEXTJOIN("-",TRUE,M5640&amp;"-"&amp;_xlfn.LET(_xlpm.txt,ProjectsDB[[#This Row],[Assembly]],_xlpm.pos,FIND("SP",_xlpm.txt),_xlpm.pre,LEFT(_xlpm.txt,_xlpm.pos-1),IF(RIGHT(_xlpm.pre,3)="123","3PL",IF(RIGHT(_xlpm.pre,2)="12","2PL",IF(RIGHT(_xlpm.pre,1)="1","1PL","3PL")))),N5640,O5640,P5640,Q5640&amp;"W",R5640),_xlfn.TEXTJOIN("-",TRUE,M5640,N5640,O5640,P5640,Q5640&amp;"W",R5640))</f>
        <v>Hanger Support-AL-None-None-0W-1</v>
      </c>
      <c r="T5640" s="14" t="str">
        <f>IF(COUNTIF(Cycletime[Element Desc.],ProjectsDB[[#This Row],[Element Desc.]])&gt;0,"Found","Not Found")</f>
        <v>Found</v>
      </c>
    </row>
    <row r="5641" spans="2:20" x14ac:dyDescent="0.25">
      <c r="B5641" s="8" t="s">
        <v>11300</v>
      </c>
      <c r="C5641" s="9" t="s">
        <v>5399</v>
      </c>
      <c r="D5641" s="9" t="s">
        <v>5400</v>
      </c>
      <c r="E5641" s="10">
        <v>1</v>
      </c>
      <c r="F5641" s="9" t="s">
        <v>11022</v>
      </c>
      <c r="G5641" s="9" t="s">
        <v>22</v>
      </c>
      <c r="H5641" s="27">
        <v>46198</v>
      </c>
      <c r="I5641" s="12"/>
      <c r="J5641" s="12"/>
      <c r="K5641" s="12"/>
      <c r="L5641" s="12">
        <f t="array" ref="L5641">IFERROR(LOOKUP(2^15,SEARCH({"40A","63A","80A","100A","125A","160A","200A","250A","400A","630A","800A","1000A","1250A","1600A","2000A","2500A","3200A","4000A","5000A","6300A"},UPPER(D5641)),{40,63,80,100,125,160,200,250,400,630,800,1000,1250,1600,2000,2500,3200,4000,5000,6300}),0)</f>
        <v>3200</v>
      </c>
      <c r="M5641" s="9" t="str">
        <f t="shared" si="441"/>
        <v>Hanger Support</v>
      </c>
      <c r="N5641" s="9" t="str">
        <f t="shared" si="442"/>
        <v>CU</v>
      </c>
      <c r="O5641" s="13" t="str">
        <f t="shared" si="443"/>
        <v>None</v>
      </c>
      <c r="P5641" s="9" t="str">
        <f t="shared" si="444"/>
        <v>None</v>
      </c>
      <c r="Q5641" s="9" t="str">
        <f t="shared" si="445"/>
        <v>0</v>
      </c>
      <c r="R56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41" s="14" t="str">
        <f>IF(ProjectsDB[[#This Row],[Item Type]]="Straight Plug-In",_xlfn.TEXTJOIN("-",TRUE,M5641&amp;"-"&amp;_xlfn.LET(_xlpm.txt,ProjectsDB[[#This Row],[Assembly]],_xlpm.pos,FIND("SP",_xlpm.txt),_xlpm.pre,LEFT(_xlpm.txt,_xlpm.pos-1),IF(RIGHT(_xlpm.pre,3)="123","3PL",IF(RIGHT(_xlpm.pre,2)="12","2PL",IF(RIGHT(_xlpm.pre,1)="1","1PL","3PL")))),N5641,O5641,P5641,Q5641&amp;"W",R5641),_xlfn.TEXTJOIN("-",TRUE,M5641,N5641,O5641,P5641,Q5641&amp;"W",R5641))</f>
        <v>Hanger Support-CU-None-None-0W-2</v>
      </c>
      <c r="T5641" s="14" t="str">
        <f>IF(COUNTIF(Cycletime[Element Desc.],ProjectsDB[[#This Row],[Element Desc.]])&gt;0,"Found","Not Found")</f>
        <v>Found</v>
      </c>
    </row>
    <row r="5642" spans="2:20" x14ac:dyDescent="0.25">
      <c r="B5642" s="20" t="s">
        <v>11301</v>
      </c>
      <c r="C5642" s="21" t="s">
        <v>5396</v>
      </c>
      <c r="D5642" s="21" t="s">
        <v>5397</v>
      </c>
      <c r="E5642" s="22">
        <v>6</v>
      </c>
      <c r="F5642" s="9" t="s">
        <v>11022</v>
      </c>
      <c r="G5642" s="9" t="s">
        <v>22</v>
      </c>
      <c r="H5642" s="27">
        <v>46198</v>
      </c>
      <c r="I5642" s="25"/>
      <c r="J5642" s="25"/>
      <c r="K5642" s="25"/>
      <c r="L5642" s="12">
        <f t="array" ref="L5642">IFERROR(LOOKUP(2^15,SEARCH({"40A","63A","80A","100A","125A","160A","200A","250A","400A","630A","800A","1000A","1250A","1600A","2000A","2500A","3200A","4000A","5000A","6300A"},UPPER(D5642)),{40,63,80,100,125,160,200,250,400,630,800,1000,1250,1600,2000,2500,3200,4000,5000,6300}),0)</f>
        <v>3200</v>
      </c>
      <c r="M5642" s="9" t="str">
        <f t="shared" si="441"/>
        <v>Hanger Support</v>
      </c>
      <c r="N5642" s="9" t="str">
        <f t="shared" si="442"/>
        <v>CU</v>
      </c>
      <c r="O5642" s="13" t="str">
        <f t="shared" si="443"/>
        <v>None</v>
      </c>
      <c r="P5642" s="9" t="str">
        <f t="shared" si="444"/>
        <v>None</v>
      </c>
      <c r="Q5642" s="9" t="str">
        <f t="shared" si="445"/>
        <v>0</v>
      </c>
      <c r="R56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42" s="14" t="str">
        <f>IF(ProjectsDB[[#This Row],[Item Type]]="Straight Plug-In",_xlfn.TEXTJOIN("-",TRUE,M5642&amp;"-"&amp;_xlfn.LET(_xlpm.txt,ProjectsDB[[#This Row],[Assembly]],_xlpm.pos,FIND("SP",_xlpm.txt),_xlpm.pre,LEFT(_xlpm.txt,_xlpm.pos-1),IF(RIGHT(_xlpm.pre,3)="123","3PL",IF(RIGHT(_xlpm.pre,2)="12","2PL",IF(RIGHT(_xlpm.pre,1)="1","1PL","3PL")))),N5642,O5642,P5642,Q5642&amp;"W",R5642),_xlfn.TEXTJOIN("-",TRUE,M5642,N5642,O5642,P5642,Q5642&amp;"W",R5642))</f>
        <v>Hanger Support-CU-None-None-0W-2</v>
      </c>
      <c r="T5642" s="14" t="str">
        <f>IF(COUNTIF(Cycletime[Element Desc.],ProjectsDB[[#This Row],[Element Desc.]])&gt;0,"Found","Not Found")</f>
        <v>Found</v>
      </c>
    </row>
    <row r="5643" spans="2:20" x14ac:dyDescent="0.25">
      <c r="B5643" s="8" t="s">
        <v>11302</v>
      </c>
      <c r="C5643" s="9" t="s">
        <v>5399</v>
      </c>
      <c r="D5643" s="9" t="s">
        <v>5400</v>
      </c>
      <c r="E5643" s="10">
        <v>1</v>
      </c>
      <c r="F5643" s="9" t="s">
        <v>11022</v>
      </c>
      <c r="G5643" s="9" t="s">
        <v>22</v>
      </c>
      <c r="H5643" s="27">
        <v>46198</v>
      </c>
      <c r="I5643" s="12"/>
      <c r="J5643" s="12"/>
      <c r="K5643" s="12"/>
      <c r="L5643" s="12">
        <f t="array" ref="L5643">IFERROR(LOOKUP(2^15,SEARCH({"40A","63A","80A","100A","125A","160A","200A","250A","400A","630A","800A","1000A","1250A","1600A","2000A","2500A","3200A","4000A","5000A","6300A"},UPPER(D5643)),{40,63,80,100,125,160,200,250,400,630,800,1000,1250,1600,2000,2500,3200,4000,5000,6300}),0)</f>
        <v>3200</v>
      </c>
      <c r="M5643" s="9" t="str">
        <f t="shared" si="441"/>
        <v>Hanger Support</v>
      </c>
      <c r="N5643" s="9" t="str">
        <f t="shared" si="442"/>
        <v>CU</v>
      </c>
      <c r="O5643" s="13" t="str">
        <f t="shared" si="443"/>
        <v>None</v>
      </c>
      <c r="P5643" s="9" t="str">
        <f t="shared" si="444"/>
        <v>None</v>
      </c>
      <c r="Q5643" s="9" t="str">
        <f t="shared" si="445"/>
        <v>0</v>
      </c>
      <c r="R56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43" s="14" t="str">
        <f>IF(ProjectsDB[[#This Row],[Item Type]]="Straight Plug-In",_xlfn.TEXTJOIN("-",TRUE,M5643&amp;"-"&amp;_xlfn.LET(_xlpm.txt,ProjectsDB[[#This Row],[Assembly]],_xlpm.pos,FIND("SP",_xlpm.txt),_xlpm.pre,LEFT(_xlpm.txt,_xlpm.pos-1),IF(RIGHT(_xlpm.pre,3)="123","3PL",IF(RIGHT(_xlpm.pre,2)="12","2PL",IF(RIGHT(_xlpm.pre,1)="1","1PL","3PL")))),N5643,O5643,P5643,Q5643&amp;"W",R5643),_xlfn.TEXTJOIN("-",TRUE,M5643,N5643,O5643,P5643,Q5643&amp;"W",R5643))</f>
        <v>Hanger Support-CU-None-None-0W-2</v>
      </c>
      <c r="T5643" s="14" t="str">
        <f>IF(COUNTIF(Cycletime[Element Desc.],ProjectsDB[[#This Row],[Element Desc.]])&gt;0,"Found","Not Found")</f>
        <v>Found</v>
      </c>
    </row>
    <row r="5644" spans="2:20" x14ac:dyDescent="0.25">
      <c r="B5644" s="20" t="s">
        <v>11303</v>
      </c>
      <c r="C5644" s="21" t="s">
        <v>5396</v>
      </c>
      <c r="D5644" s="21" t="s">
        <v>5397</v>
      </c>
      <c r="E5644" s="22">
        <v>4</v>
      </c>
      <c r="F5644" s="9" t="s">
        <v>11022</v>
      </c>
      <c r="G5644" s="9" t="s">
        <v>22</v>
      </c>
      <c r="H5644" s="27">
        <v>46198</v>
      </c>
      <c r="I5644" s="25"/>
      <c r="J5644" s="25"/>
      <c r="K5644" s="25"/>
      <c r="L5644" s="12">
        <f t="array" ref="L5644">IFERROR(LOOKUP(2^15,SEARCH({"40A","63A","80A","100A","125A","160A","200A","250A","400A","630A","800A","1000A","1250A","1600A","2000A","2500A","3200A","4000A","5000A","6300A"},UPPER(D5644)),{40,63,80,100,125,160,200,250,400,630,800,1000,1250,1600,2000,2500,3200,4000,5000,6300}),0)</f>
        <v>3200</v>
      </c>
      <c r="M5644" s="9" t="str">
        <f t="shared" si="441"/>
        <v>Hanger Support</v>
      </c>
      <c r="N5644" s="9" t="str">
        <f t="shared" si="442"/>
        <v>CU</v>
      </c>
      <c r="O5644" s="13" t="str">
        <f t="shared" si="443"/>
        <v>None</v>
      </c>
      <c r="P5644" s="9" t="str">
        <f t="shared" si="444"/>
        <v>None</v>
      </c>
      <c r="Q5644" s="9" t="str">
        <f t="shared" si="445"/>
        <v>0</v>
      </c>
      <c r="R56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44" s="14" t="str">
        <f>IF(ProjectsDB[[#This Row],[Item Type]]="Straight Plug-In",_xlfn.TEXTJOIN("-",TRUE,M5644&amp;"-"&amp;_xlfn.LET(_xlpm.txt,ProjectsDB[[#This Row],[Assembly]],_xlpm.pos,FIND("SP",_xlpm.txt),_xlpm.pre,LEFT(_xlpm.txt,_xlpm.pos-1),IF(RIGHT(_xlpm.pre,3)="123","3PL",IF(RIGHT(_xlpm.pre,2)="12","2PL",IF(RIGHT(_xlpm.pre,1)="1","1PL","3PL")))),N5644,O5644,P5644,Q5644&amp;"W",R5644),_xlfn.TEXTJOIN("-",TRUE,M5644,N5644,O5644,P5644,Q5644&amp;"W",R5644))</f>
        <v>Hanger Support-CU-None-None-0W-2</v>
      </c>
      <c r="T5644" s="14" t="str">
        <f>IF(COUNTIF(Cycletime[Element Desc.],ProjectsDB[[#This Row],[Element Desc.]])&gt;0,"Found","Not Found")</f>
        <v>Found</v>
      </c>
    </row>
    <row r="5645" spans="2:20" x14ac:dyDescent="0.25">
      <c r="B5645" s="20" t="s">
        <v>11304</v>
      </c>
      <c r="C5645" s="21" t="s">
        <v>71</v>
      </c>
      <c r="D5645" s="21" t="s">
        <v>72</v>
      </c>
      <c r="E5645" s="22">
        <v>3</v>
      </c>
      <c r="F5645" s="9" t="s">
        <v>11022</v>
      </c>
      <c r="G5645" s="9" t="s">
        <v>22</v>
      </c>
      <c r="H5645" s="27">
        <v>46198</v>
      </c>
      <c r="I5645" s="25"/>
      <c r="J5645" s="25"/>
      <c r="K5645" s="25"/>
      <c r="L5645" s="12">
        <f t="array" ref="L5645">IFERROR(LOOKUP(2^15,SEARCH({"40A","63A","80A","100A","125A","160A","200A","250A","400A","630A","800A","1000A","1250A","1600A","2000A","2500A","3200A","4000A","5000A","6300A"},UPPER(D5645)),{40,63,80,100,125,160,200,250,400,630,800,1000,1250,1600,2000,2500,3200,4000,5000,6300}),0)</f>
        <v>0</v>
      </c>
      <c r="M5645" s="9" t="str">
        <f t="shared" si="441"/>
        <v>Hanger Support</v>
      </c>
      <c r="N5645" s="9" t="str">
        <f t="shared" si="442"/>
        <v>AL</v>
      </c>
      <c r="O5645" s="13" t="str">
        <f t="shared" si="443"/>
        <v>None</v>
      </c>
      <c r="P5645" s="9" t="str">
        <f t="shared" si="444"/>
        <v>None</v>
      </c>
      <c r="Q5645" s="9" t="str">
        <f t="shared" si="445"/>
        <v>0</v>
      </c>
      <c r="R56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45" s="14" t="str">
        <f>IF(ProjectsDB[[#This Row],[Item Type]]="Straight Plug-In",_xlfn.TEXTJOIN("-",TRUE,M5645&amp;"-"&amp;_xlfn.LET(_xlpm.txt,ProjectsDB[[#This Row],[Assembly]],_xlpm.pos,FIND("SP",_xlpm.txt),_xlpm.pre,LEFT(_xlpm.txt,_xlpm.pos-1),IF(RIGHT(_xlpm.pre,3)="123","3PL",IF(RIGHT(_xlpm.pre,2)="12","2PL",IF(RIGHT(_xlpm.pre,1)="1","1PL","3PL")))),N5645,O5645,P5645,Q5645&amp;"W",R5645),_xlfn.TEXTJOIN("-",TRUE,M5645,N5645,O5645,P5645,Q5645&amp;"W",R5645))</f>
        <v>Hanger Support-AL-None-None-0W-1</v>
      </c>
      <c r="T5645" s="14" t="str">
        <f>IF(COUNTIF(Cycletime[Element Desc.],ProjectsDB[[#This Row],[Element Desc.]])&gt;0,"Found","Not Found")</f>
        <v>Found</v>
      </c>
    </row>
    <row r="5646" spans="2:20" x14ac:dyDescent="0.25">
      <c r="B5646" s="8" t="s">
        <v>11305</v>
      </c>
      <c r="C5646" s="9" t="s">
        <v>5399</v>
      </c>
      <c r="D5646" s="9" t="s">
        <v>5400</v>
      </c>
      <c r="E5646" s="10">
        <v>1</v>
      </c>
      <c r="F5646" s="9" t="s">
        <v>11022</v>
      </c>
      <c r="G5646" s="9" t="s">
        <v>22</v>
      </c>
      <c r="H5646" s="27">
        <v>46198</v>
      </c>
      <c r="I5646" s="12"/>
      <c r="J5646" s="12"/>
      <c r="K5646" s="12"/>
      <c r="L5646" s="12">
        <f t="array" ref="L5646">IFERROR(LOOKUP(2^15,SEARCH({"40A","63A","80A","100A","125A","160A","200A","250A","400A","630A","800A","1000A","1250A","1600A","2000A","2500A","3200A","4000A","5000A","6300A"},UPPER(D5646)),{40,63,80,100,125,160,200,250,400,630,800,1000,1250,1600,2000,2500,3200,4000,5000,6300}),0)</f>
        <v>3200</v>
      </c>
      <c r="M5646" s="9" t="str">
        <f t="shared" si="441"/>
        <v>Hanger Support</v>
      </c>
      <c r="N5646" s="9" t="str">
        <f t="shared" si="442"/>
        <v>CU</v>
      </c>
      <c r="O5646" s="13" t="str">
        <f t="shared" si="443"/>
        <v>None</v>
      </c>
      <c r="P5646" s="9" t="str">
        <f t="shared" si="444"/>
        <v>None</v>
      </c>
      <c r="Q5646" s="9" t="str">
        <f t="shared" si="445"/>
        <v>0</v>
      </c>
      <c r="R56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46" s="14" t="str">
        <f>IF(ProjectsDB[[#This Row],[Item Type]]="Straight Plug-In",_xlfn.TEXTJOIN("-",TRUE,M5646&amp;"-"&amp;_xlfn.LET(_xlpm.txt,ProjectsDB[[#This Row],[Assembly]],_xlpm.pos,FIND("SP",_xlpm.txt),_xlpm.pre,LEFT(_xlpm.txt,_xlpm.pos-1),IF(RIGHT(_xlpm.pre,3)="123","3PL",IF(RIGHT(_xlpm.pre,2)="12","2PL",IF(RIGHT(_xlpm.pre,1)="1","1PL","3PL")))),N5646,O5646,P5646,Q5646&amp;"W",R5646),_xlfn.TEXTJOIN("-",TRUE,M5646,N5646,O5646,P5646,Q5646&amp;"W",R5646))</f>
        <v>Hanger Support-CU-None-None-0W-2</v>
      </c>
      <c r="T5646" s="14" t="str">
        <f>IF(COUNTIF(Cycletime[Element Desc.],ProjectsDB[[#This Row],[Element Desc.]])&gt;0,"Found","Not Found")</f>
        <v>Found</v>
      </c>
    </row>
    <row r="5647" spans="2:20" x14ac:dyDescent="0.25">
      <c r="B5647" s="20" t="s">
        <v>11306</v>
      </c>
      <c r="C5647" s="21" t="s">
        <v>5396</v>
      </c>
      <c r="D5647" s="21" t="s">
        <v>5397</v>
      </c>
      <c r="E5647" s="22">
        <v>6</v>
      </c>
      <c r="F5647" s="9" t="s">
        <v>11022</v>
      </c>
      <c r="G5647" s="9" t="s">
        <v>22</v>
      </c>
      <c r="H5647" s="27">
        <v>46198</v>
      </c>
      <c r="I5647" s="25"/>
      <c r="J5647" s="25"/>
      <c r="K5647" s="25"/>
      <c r="L5647" s="12">
        <f t="array" ref="L5647">IFERROR(LOOKUP(2^15,SEARCH({"40A","63A","80A","100A","125A","160A","200A","250A","400A","630A","800A","1000A","1250A","1600A","2000A","2500A","3200A","4000A","5000A","6300A"},UPPER(D5647)),{40,63,80,100,125,160,200,250,400,630,800,1000,1250,1600,2000,2500,3200,4000,5000,6300}),0)</f>
        <v>3200</v>
      </c>
      <c r="M5647" s="9" t="str">
        <f t="shared" si="441"/>
        <v>Hanger Support</v>
      </c>
      <c r="N5647" s="9" t="str">
        <f t="shared" si="442"/>
        <v>CU</v>
      </c>
      <c r="O5647" s="13" t="str">
        <f t="shared" si="443"/>
        <v>None</v>
      </c>
      <c r="P5647" s="9" t="str">
        <f t="shared" si="444"/>
        <v>None</v>
      </c>
      <c r="Q5647" s="9" t="str">
        <f t="shared" si="445"/>
        <v>0</v>
      </c>
      <c r="R56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47" s="14" t="str">
        <f>IF(ProjectsDB[[#This Row],[Item Type]]="Straight Plug-In",_xlfn.TEXTJOIN("-",TRUE,M5647&amp;"-"&amp;_xlfn.LET(_xlpm.txt,ProjectsDB[[#This Row],[Assembly]],_xlpm.pos,FIND("SP",_xlpm.txt),_xlpm.pre,LEFT(_xlpm.txt,_xlpm.pos-1),IF(RIGHT(_xlpm.pre,3)="123","3PL",IF(RIGHT(_xlpm.pre,2)="12","2PL",IF(RIGHT(_xlpm.pre,1)="1","1PL","3PL")))),N5647,O5647,P5647,Q5647&amp;"W",R5647),_xlfn.TEXTJOIN("-",TRUE,M5647,N5647,O5647,P5647,Q5647&amp;"W",R5647))</f>
        <v>Hanger Support-CU-None-None-0W-2</v>
      </c>
      <c r="T5647" s="14" t="str">
        <f>IF(COUNTIF(Cycletime[Element Desc.],ProjectsDB[[#This Row],[Element Desc.]])&gt;0,"Found","Not Found")</f>
        <v>Found</v>
      </c>
    </row>
    <row r="5648" spans="2:20" x14ac:dyDescent="0.25">
      <c r="B5648" s="8" t="s">
        <v>11307</v>
      </c>
      <c r="C5648" s="9" t="s">
        <v>5396</v>
      </c>
      <c r="D5648" s="9" t="s">
        <v>5397</v>
      </c>
      <c r="E5648" s="10">
        <v>4</v>
      </c>
      <c r="F5648" s="9" t="s">
        <v>11022</v>
      </c>
      <c r="G5648" s="9" t="s">
        <v>22</v>
      </c>
      <c r="H5648" s="27">
        <v>46198</v>
      </c>
      <c r="I5648" s="12"/>
      <c r="J5648" s="12"/>
      <c r="K5648" s="12"/>
      <c r="L5648" s="12">
        <f t="array" ref="L5648">IFERROR(LOOKUP(2^15,SEARCH({"40A","63A","80A","100A","125A","160A","200A","250A","400A","630A","800A","1000A","1250A","1600A","2000A","2500A","3200A","4000A","5000A","6300A"},UPPER(D5648)),{40,63,80,100,125,160,200,250,400,630,800,1000,1250,1600,2000,2500,3200,4000,5000,6300}),0)</f>
        <v>3200</v>
      </c>
      <c r="M5648" s="9" t="str">
        <f t="shared" si="441"/>
        <v>Hanger Support</v>
      </c>
      <c r="N5648" s="9" t="str">
        <f t="shared" si="442"/>
        <v>CU</v>
      </c>
      <c r="O5648" s="13" t="str">
        <f t="shared" si="443"/>
        <v>None</v>
      </c>
      <c r="P5648" s="9" t="str">
        <f t="shared" si="444"/>
        <v>None</v>
      </c>
      <c r="Q5648" s="9" t="str">
        <f t="shared" si="445"/>
        <v>0</v>
      </c>
      <c r="R56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48" s="14" t="str">
        <f>IF(ProjectsDB[[#This Row],[Item Type]]="Straight Plug-In",_xlfn.TEXTJOIN("-",TRUE,M5648&amp;"-"&amp;_xlfn.LET(_xlpm.txt,ProjectsDB[[#This Row],[Assembly]],_xlpm.pos,FIND("SP",_xlpm.txt),_xlpm.pre,LEFT(_xlpm.txt,_xlpm.pos-1),IF(RIGHT(_xlpm.pre,3)="123","3PL",IF(RIGHT(_xlpm.pre,2)="12","2PL",IF(RIGHT(_xlpm.pre,1)="1","1PL","3PL")))),N5648,O5648,P5648,Q5648&amp;"W",R5648),_xlfn.TEXTJOIN("-",TRUE,M5648,N5648,O5648,P5648,Q5648&amp;"W",R5648))</f>
        <v>Hanger Support-CU-None-None-0W-2</v>
      </c>
      <c r="T5648" s="14" t="str">
        <f>IF(COUNTIF(Cycletime[Element Desc.],ProjectsDB[[#This Row],[Element Desc.]])&gt;0,"Found","Not Found")</f>
        <v>Found</v>
      </c>
    </row>
    <row r="5649" spans="2:20" x14ac:dyDescent="0.25">
      <c r="B5649" s="20" t="s">
        <v>11308</v>
      </c>
      <c r="C5649" s="21" t="s">
        <v>5399</v>
      </c>
      <c r="D5649" s="21" t="s">
        <v>5400</v>
      </c>
      <c r="E5649" s="22">
        <v>1</v>
      </c>
      <c r="F5649" s="9" t="s">
        <v>11022</v>
      </c>
      <c r="G5649" s="9" t="s">
        <v>22</v>
      </c>
      <c r="H5649" s="27">
        <v>46198</v>
      </c>
      <c r="I5649" s="25"/>
      <c r="J5649" s="25"/>
      <c r="K5649" s="25"/>
      <c r="L5649" s="12">
        <f t="array" ref="L5649">IFERROR(LOOKUP(2^15,SEARCH({"40A","63A","80A","100A","125A","160A","200A","250A","400A","630A","800A","1000A","1250A","1600A","2000A","2500A","3200A","4000A","5000A","6300A"},UPPER(D5649)),{40,63,80,100,125,160,200,250,400,630,800,1000,1250,1600,2000,2500,3200,4000,5000,6300}),0)</f>
        <v>3200</v>
      </c>
      <c r="M5649" s="9" t="str">
        <f t="shared" si="441"/>
        <v>Hanger Support</v>
      </c>
      <c r="N5649" s="9" t="str">
        <f t="shared" si="442"/>
        <v>CU</v>
      </c>
      <c r="O5649" s="13" t="str">
        <f t="shared" si="443"/>
        <v>None</v>
      </c>
      <c r="P5649" s="9" t="str">
        <f t="shared" si="444"/>
        <v>None</v>
      </c>
      <c r="Q5649" s="9" t="str">
        <f t="shared" si="445"/>
        <v>0</v>
      </c>
      <c r="R56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49" s="14" t="str">
        <f>IF(ProjectsDB[[#This Row],[Item Type]]="Straight Plug-In",_xlfn.TEXTJOIN("-",TRUE,M5649&amp;"-"&amp;_xlfn.LET(_xlpm.txt,ProjectsDB[[#This Row],[Assembly]],_xlpm.pos,FIND("SP",_xlpm.txt),_xlpm.pre,LEFT(_xlpm.txt,_xlpm.pos-1),IF(RIGHT(_xlpm.pre,3)="123","3PL",IF(RIGHT(_xlpm.pre,2)="12","2PL",IF(RIGHT(_xlpm.pre,1)="1","1PL","3PL")))),N5649,O5649,P5649,Q5649&amp;"W",R5649),_xlfn.TEXTJOIN("-",TRUE,M5649,N5649,O5649,P5649,Q5649&amp;"W",R5649))</f>
        <v>Hanger Support-CU-None-None-0W-2</v>
      </c>
      <c r="T5649" s="14" t="str">
        <f>IF(COUNTIF(Cycletime[Element Desc.],ProjectsDB[[#This Row],[Element Desc.]])&gt;0,"Found","Not Found")</f>
        <v>Found</v>
      </c>
    </row>
    <row r="5650" spans="2:20" x14ac:dyDescent="0.25">
      <c r="B5650" s="20" t="s">
        <v>11309</v>
      </c>
      <c r="C5650" s="21" t="s">
        <v>71</v>
      </c>
      <c r="D5650" s="21" t="s">
        <v>72</v>
      </c>
      <c r="E5650" s="22">
        <v>3</v>
      </c>
      <c r="F5650" s="9" t="s">
        <v>11022</v>
      </c>
      <c r="G5650" s="9" t="s">
        <v>22</v>
      </c>
      <c r="H5650" s="27">
        <v>46198</v>
      </c>
      <c r="I5650" s="25"/>
      <c r="J5650" s="25"/>
      <c r="K5650" s="25"/>
      <c r="L5650" s="12">
        <f t="array" ref="L5650">IFERROR(LOOKUP(2^15,SEARCH({"40A","63A","80A","100A","125A","160A","200A","250A","400A","630A","800A","1000A","1250A","1600A","2000A","2500A","3200A","4000A","5000A","6300A"},UPPER(D5650)),{40,63,80,100,125,160,200,250,400,630,800,1000,1250,1600,2000,2500,3200,4000,5000,6300}),0)</f>
        <v>0</v>
      </c>
      <c r="M5650" s="9" t="str">
        <f t="shared" si="441"/>
        <v>Hanger Support</v>
      </c>
      <c r="N5650" s="9" t="str">
        <f t="shared" si="442"/>
        <v>AL</v>
      </c>
      <c r="O5650" s="13" t="str">
        <f t="shared" si="443"/>
        <v>None</v>
      </c>
      <c r="P5650" s="9" t="str">
        <f t="shared" si="444"/>
        <v>None</v>
      </c>
      <c r="Q5650" s="9" t="str">
        <f t="shared" si="445"/>
        <v>0</v>
      </c>
      <c r="R56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50" s="14" t="str">
        <f>IF(ProjectsDB[[#This Row],[Item Type]]="Straight Plug-In",_xlfn.TEXTJOIN("-",TRUE,M5650&amp;"-"&amp;_xlfn.LET(_xlpm.txt,ProjectsDB[[#This Row],[Assembly]],_xlpm.pos,FIND("SP",_xlpm.txt),_xlpm.pre,LEFT(_xlpm.txt,_xlpm.pos-1),IF(RIGHT(_xlpm.pre,3)="123","3PL",IF(RIGHT(_xlpm.pre,2)="12","2PL",IF(RIGHT(_xlpm.pre,1)="1","1PL","3PL")))),N5650,O5650,P5650,Q5650&amp;"W",R5650),_xlfn.TEXTJOIN("-",TRUE,M5650,N5650,O5650,P5650,Q5650&amp;"W",R5650))</f>
        <v>Hanger Support-AL-None-None-0W-1</v>
      </c>
      <c r="T5650" s="14" t="str">
        <f>IF(COUNTIF(Cycletime[Element Desc.],ProjectsDB[[#This Row],[Element Desc.]])&gt;0,"Found","Not Found")</f>
        <v>Found</v>
      </c>
    </row>
    <row r="5651" spans="2:20" x14ac:dyDescent="0.25">
      <c r="B5651" s="8" t="s">
        <v>11310</v>
      </c>
      <c r="C5651" s="9" t="s">
        <v>5399</v>
      </c>
      <c r="D5651" s="9" t="s">
        <v>5400</v>
      </c>
      <c r="E5651" s="10">
        <v>1</v>
      </c>
      <c r="F5651" s="9" t="s">
        <v>11022</v>
      </c>
      <c r="G5651" s="9" t="s">
        <v>22</v>
      </c>
      <c r="H5651" s="27">
        <v>46198</v>
      </c>
      <c r="I5651" s="12"/>
      <c r="J5651" s="12"/>
      <c r="K5651" s="12"/>
      <c r="L5651" s="12">
        <f t="array" ref="L5651">IFERROR(LOOKUP(2^15,SEARCH({"40A","63A","80A","100A","125A","160A","200A","250A","400A","630A","800A","1000A","1250A","1600A","2000A","2500A","3200A","4000A","5000A","6300A"},UPPER(D5651)),{40,63,80,100,125,160,200,250,400,630,800,1000,1250,1600,2000,2500,3200,4000,5000,6300}),0)</f>
        <v>3200</v>
      </c>
      <c r="M5651" s="9" t="str">
        <f t="shared" si="441"/>
        <v>Hanger Support</v>
      </c>
      <c r="N5651" s="9" t="str">
        <f t="shared" si="442"/>
        <v>CU</v>
      </c>
      <c r="O5651" s="13" t="str">
        <f t="shared" si="443"/>
        <v>None</v>
      </c>
      <c r="P5651" s="9" t="str">
        <f t="shared" si="444"/>
        <v>None</v>
      </c>
      <c r="Q5651" s="9" t="str">
        <f t="shared" si="445"/>
        <v>0</v>
      </c>
      <c r="R56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51" s="14" t="str">
        <f>IF(ProjectsDB[[#This Row],[Item Type]]="Straight Plug-In",_xlfn.TEXTJOIN("-",TRUE,M5651&amp;"-"&amp;_xlfn.LET(_xlpm.txt,ProjectsDB[[#This Row],[Assembly]],_xlpm.pos,FIND("SP",_xlpm.txt),_xlpm.pre,LEFT(_xlpm.txt,_xlpm.pos-1),IF(RIGHT(_xlpm.pre,3)="123","3PL",IF(RIGHT(_xlpm.pre,2)="12","2PL",IF(RIGHT(_xlpm.pre,1)="1","1PL","3PL")))),N5651,O5651,P5651,Q5651&amp;"W",R5651),_xlfn.TEXTJOIN("-",TRUE,M5651,N5651,O5651,P5651,Q5651&amp;"W",R5651))</f>
        <v>Hanger Support-CU-None-None-0W-2</v>
      </c>
      <c r="T5651" s="14" t="str">
        <f>IF(COUNTIF(Cycletime[Element Desc.],ProjectsDB[[#This Row],[Element Desc.]])&gt;0,"Found","Not Found")</f>
        <v>Found</v>
      </c>
    </row>
    <row r="5652" spans="2:20" x14ac:dyDescent="0.25">
      <c r="B5652" s="20" t="s">
        <v>11311</v>
      </c>
      <c r="C5652" s="21" t="s">
        <v>5396</v>
      </c>
      <c r="D5652" s="21" t="s">
        <v>5397</v>
      </c>
      <c r="E5652" s="22">
        <v>6</v>
      </c>
      <c r="F5652" s="9" t="s">
        <v>11022</v>
      </c>
      <c r="G5652" s="9" t="s">
        <v>22</v>
      </c>
      <c r="H5652" s="27">
        <v>46198</v>
      </c>
      <c r="I5652" s="25"/>
      <c r="J5652" s="25"/>
      <c r="K5652" s="25"/>
      <c r="L5652" s="12">
        <f t="array" ref="L5652">IFERROR(LOOKUP(2^15,SEARCH({"40A","63A","80A","100A","125A","160A","200A","250A","400A","630A","800A","1000A","1250A","1600A","2000A","2500A","3200A","4000A","5000A","6300A"},UPPER(D5652)),{40,63,80,100,125,160,200,250,400,630,800,1000,1250,1600,2000,2500,3200,4000,5000,6300}),0)</f>
        <v>3200</v>
      </c>
      <c r="M5652" s="9" t="str">
        <f t="shared" si="441"/>
        <v>Hanger Support</v>
      </c>
      <c r="N5652" s="9" t="str">
        <f t="shared" si="442"/>
        <v>CU</v>
      </c>
      <c r="O5652" s="13" t="str">
        <f t="shared" si="443"/>
        <v>None</v>
      </c>
      <c r="P5652" s="9" t="str">
        <f t="shared" si="444"/>
        <v>None</v>
      </c>
      <c r="Q5652" s="9" t="str">
        <f t="shared" si="445"/>
        <v>0</v>
      </c>
      <c r="R56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52" s="14" t="str">
        <f>IF(ProjectsDB[[#This Row],[Item Type]]="Straight Plug-In",_xlfn.TEXTJOIN("-",TRUE,M5652&amp;"-"&amp;_xlfn.LET(_xlpm.txt,ProjectsDB[[#This Row],[Assembly]],_xlpm.pos,FIND("SP",_xlpm.txt),_xlpm.pre,LEFT(_xlpm.txt,_xlpm.pos-1),IF(RIGHT(_xlpm.pre,3)="123","3PL",IF(RIGHT(_xlpm.pre,2)="12","2PL",IF(RIGHT(_xlpm.pre,1)="1","1PL","3PL")))),N5652,O5652,P5652,Q5652&amp;"W",R5652),_xlfn.TEXTJOIN("-",TRUE,M5652,N5652,O5652,P5652,Q5652&amp;"W",R5652))</f>
        <v>Hanger Support-CU-None-None-0W-2</v>
      </c>
      <c r="T5652" s="14" t="str">
        <f>IF(COUNTIF(Cycletime[Element Desc.],ProjectsDB[[#This Row],[Element Desc.]])&gt;0,"Found","Not Found")</f>
        <v>Found</v>
      </c>
    </row>
    <row r="5653" spans="2:20" x14ac:dyDescent="0.25">
      <c r="B5653" s="8" t="s">
        <v>11312</v>
      </c>
      <c r="C5653" s="9" t="s">
        <v>5399</v>
      </c>
      <c r="D5653" s="9" t="s">
        <v>5400</v>
      </c>
      <c r="E5653" s="10">
        <v>1</v>
      </c>
      <c r="F5653" s="9" t="s">
        <v>11022</v>
      </c>
      <c r="G5653" s="9" t="s">
        <v>22</v>
      </c>
      <c r="H5653" s="27">
        <v>46198</v>
      </c>
      <c r="I5653" s="12"/>
      <c r="J5653" s="12"/>
      <c r="K5653" s="12"/>
      <c r="L5653" s="12">
        <f t="array" ref="L5653">IFERROR(LOOKUP(2^15,SEARCH({"40A","63A","80A","100A","125A","160A","200A","250A","400A","630A","800A","1000A","1250A","1600A","2000A","2500A","3200A","4000A","5000A","6300A"},UPPER(D5653)),{40,63,80,100,125,160,200,250,400,630,800,1000,1250,1600,2000,2500,3200,4000,5000,6300}),0)</f>
        <v>3200</v>
      </c>
      <c r="M5653" s="9" t="str">
        <f t="shared" si="441"/>
        <v>Hanger Support</v>
      </c>
      <c r="N5653" s="9" t="str">
        <f t="shared" si="442"/>
        <v>CU</v>
      </c>
      <c r="O5653" s="13" t="str">
        <f t="shared" si="443"/>
        <v>None</v>
      </c>
      <c r="P5653" s="9" t="str">
        <f t="shared" si="444"/>
        <v>None</v>
      </c>
      <c r="Q5653" s="9" t="str">
        <f t="shared" si="445"/>
        <v>0</v>
      </c>
      <c r="R56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53" s="14" t="str">
        <f>IF(ProjectsDB[[#This Row],[Item Type]]="Straight Plug-In",_xlfn.TEXTJOIN("-",TRUE,M5653&amp;"-"&amp;_xlfn.LET(_xlpm.txt,ProjectsDB[[#This Row],[Assembly]],_xlpm.pos,FIND("SP",_xlpm.txt),_xlpm.pre,LEFT(_xlpm.txt,_xlpm.pos-1),IF(RIGHT(_xlpm.pre,3)="123","3PL",IF(RIGHT(_xlpm.pre,2)="12","2PL",IF(RIGHT(_xlpm.pre,1)="1","1PL","3PL")))),N5653,O5653,P5653,Q5653&amp;"W",R5653),_xlfn.TEXTJOIN("-",TRUE,M5653,N5653,O5653,P5653,Q5653&amp;"W",R5653))</f>
        <v>Hanger Support-CU-None-None-0W-2</v>
      </c>
      <c r="T5653" s="14" t="str">
        <f>IF(COUNTIF(Cycletime[Element Desc.],ProjectsDB[[#This Row],[Element Desc.]])&gt;0,"Found","Not Found")</f>
        <v>Found</v>
      </c>
    </row>
    <row r="5654" spans="2:20" x14ac:dyDescent="0.25">
      <c r="B5654" s="20" t="s">
        <v>11313</v>
      </c>
      <c r="C5654" s="21" t="s">
        <v>5396</v>
      </c>
      <c r="D5654" s="21" t="s">
        <v>5397</v>
      </c>
      <c r="E5654" s="22">
        <v>4</v>
      </c>
      <c r="F5654" s="9" t="s">
        <v>11022</v>
      </c>
      <c r="G5654" s="9" t="s">
        <v>22</v>
      </c>
      <c r="H5654" s="27">
        <v>46198</v>
      </c>
      <c r="I5654" s="25"/>
      <c r="J5654" s="25"/>
      <c r="K5654" s="25"/>
      <c r="L5654" s="12">
        <f t="array" ref="L5654">IFERROR(LOOKUP(2^15,SEARCH({"40A","63A","80A","100A","125A","160A","200A","250A","400A","630A","800A","1000A","1250A","1600A","2000A","2500A","3200A","4000A","5000A","6300A"},UPPER(D5654)),{40,63,80,100,125,160,200,250,400,630,800,1000,1250,1600,2000,2500,3200,4000,5000,6300}),0)</f>
        <v>3200</v>
      </c>
      <c r="M5654" s="9" t="str">
        <f t="shared" si="441"/>
        <v>Hanger Support</v>
      </c>
      <c r="N5654" s="9" t="str">
        <f t="shared" si="442"/>
        <v>CU</v>
      </c>
      <c r="O5654" s="13" t="str">
        <f t="shared" si="443"/>
        <v>None</v>
      </c>
      <c r="P5654" s="9" t="str">
        <f t="shared" si="444"/>
        <v>None</v>
      </c>
      <c r="Q5654" s="9" t="str">
        <f t="shared" si="445"/>
        <v>0</v>
      </c>
      <c r="R56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54" s="14" t="str">
        <f>IF(ProjectsDB[[#This Row],[Item Type]]="Straight Plug-In",_xlfn.TEXTJOIN("-",TRUE,M5654&amp;"-"&amp;_xlfn.LET(_xlpm.txt,ProjectsDB[[#This Row],[Assembly]],_xlpm.pos,FIND("SP",_xlpm.txt),_xlpm.pre,LEFT(_xlpm.txt,_xlpm.pos-1),IF(RIGHT(_xlpm.pre,3)="123","3PL",IF(RIGHT(_xlpm.pre,2)="12","2PL",IF(RIGHT(_xlpm.pre,1)="1","1PL","3PL")))),N5654,O5654,P5654,Q5654&amp;"W",R5654),_xlfn.TEXTJOIN("-",TRUE,M5654,N5654,O5654,P5654,Q5654&amp;"W",R5654))</f>
        <v>Hanger Support-CU-None-None-0W-2</v>
      </c>
      <c r="T5654" s="14" t="str">
        <f>IF(COUNTIF(Cycletime[Element Desc.],ProjectsDB[[#This Row],[Element Desc.]])&gt;0,"Found","Not Found")</f>
        <v>Found</v>
      </c>
    </row>
    <row r="5655" spans="2:20" x14ac:dyDescent="0.25">
      <c r="B5655" s="20" t="s">
        <v>11314</v>
      </c>
      <c r="C5655" s="21" t="s">
        <v>71</v>
      </c>
      <c r="D5655" s="21" t="s">
        <v>72</v>
      </c>
      <c r="E5655" s="22">
        <v>3</v>
      </c>
      <c r="F5655" s="9" t="s">
        <v>11022</v>
      </c>
      <c r="G5655" s="9" t="s">
        <v>22</v>
      </c>
      <c r="H5655" s="27">
        <v>46198</v>
      </c>
      <c r="I5655" s="25"/>
      <c r="J5655" s="25"/>
      <c r="K5655" s="25"/>
      <c r="L5655" s="12">
        <f t="array" ref="L5655">IFERROR(LOOKUP(2^15,SEARCH({"40A","63A","80A","100A","125A","160A","200A","250A","400A","630A","800A","1000A","1250A","1600A","2000A","2500A","3200A","4000A","5000A","6300A"},UPPER(D5655)),{40,63,80,100,125,160,200,250,400,630,800,1000,1250,1600,2000,2500,3200,4000,5000,6300}),0)</f>
        <v>0</v>
      </c>
      <c r="M5655" s="9" t="str">
        <f t="shared" si="441"/>
        <v>Hanger Support</v>
      </c>
      <c r="N5655" s="9" t="str">
        <f t="shared" si="442"/>
        <v>AL</v>
      </c>
      <c r="O5655" s="13" t="str">
        <f t="shared" si="443"/>
        <v>None</v>
      </c>
      <c r="P5655" s="9" t="str">
        <f t="shared" si="444"/>
        <v>None</v>
      </c>
      <c r="Q5655" s="9" t="str">
        <f t="shared" si="445"/>
        <v>0</v>
      </c>
      <c r="R56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55" s="14" t="str">
        <f>IF(ProjectsDB[[#This Row],[Item Type]]="Straight Plug-In",_xlfn.TEXTJOIN("-",TRUE,M5655&amp;"-"&amp;_xlfn.LET(_xlpm.txt,ProjectsDB[[#This Row],[Assembly]],_xlpm.pos,FIND("SP",_xlpm.txt),_xlpm.pre,LEFT(_xlpm.txt,_xlpm.pos-1),IF(RIGHT(_xlpm.pre,3)="123","3PL",IF(RIGHT(_xlpm.pre,2)="12","2PL",IF(RIGHT(_xlpm.pre,1)="1","1PL","3PL")))),N5655,O5655,P5655,Q5655&amp;"W",R5655),_xlfn.TEXTJOIN("-",TRUE,M5655,N5655,O5655,P5655,Q5655&amp;"W",R5655))</f>
        <v>Hanger Support-AL-None-None-0W-1</v>
      </c>
      <c r="T5655" s="14" t="str">
        <f>IF(COUNTIF(Cycletime[Element Desc.],ProjectsDB[[#This Row],[Element Desc.]])&gt;0,"Found","Not Found")</f>
        <v>Found</v>
      </c>
    </row>
    <row r="5656" spans="2:20" x14ac:dyDescent="0.25">
      <c r="B5656" s="8" t="s">
        <v>11315</v>
      </c>
      <c r="C5656" s="9" t="s">
        <v>5399</v>
      </c>
      <c r="D5656" s="9" t="s">
        <v>5400</v>
      </c>
      <c r="E5656" s="10">
        <v>1</v>
      </c>
      <c r="F5656" s="9" t="s">
        <v>11022</v>
      </c>
      <c r="G5656" s="9" t="s">
        <v>22</v>
      </c>
      <c r="H5656" s="27">
        <v>46198</v>
      </c>
      <c r="I5656" s="12"/>
      <c r="J5656" s="12"/>
      <c r="K5656" s="12"/>
      <c r="L5656" s="12">
        <f t="array" ref="L5656">IFERROR(LOOKUP(2^15,SEARCH({"40A","63A","80A","100A","125A","160A","200A","250A","400A","630A","800A","1000A","1250A","1600A","2000A","2500A","3200A","4000A","5000A","6300A"},UPPER(D5656)),{40,63,80,100,125,160,200,250,400,630,800,1000,1250,1600,2000,2500,3200,4000,5000,6300}),0)</f>
        <v>3200</v>
      </c>
      <c r="M5656" s="9" t="str">
        <f t="shared" si="441"/>
        <v>Hanger Support</v>
      </c>
      <c r="N5656" s="9" t="str">
        <f t="shared" si="442"/>
        <v>CU</v>
      </c>
      <c r="O5656" s="13" t="str">
        <f t="shared" si="443"/>
        <v>None</v>
      </c>
      <c r="P5656" s="9" t="str">
        <f t="shared" si="444"/>
        <v>None</v>
      </c>
      <c r="Q5656" s="9" t="str">
        <f t="shared" si="445"/>
        <v>0</v>
      </c>
      <c r="R56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56" s="14" t="str">
        <f>IF(ProjectsDB[[#This Row],[Item Type]]="Straight Plug-In",_xlfn.TEXTJOIN("-",TRUE,M5656&amp;"-"&amp;_xlfn.LET(_xlpm.txt,ProjectsDB[[#This Row],[Assembly]],_xlpm.pos,FIND("SP",_xlpm.txt),_xlpm.pre,LEFT(_xlpm.txt,_xlpm.pos-1),IF(RIGHT(_xlpm.pre,3)="123","3PL",IF(RIGHT(_xlpm.pre,2)="12","2PL",IF(RIGHT(_xlpm.pre,1)="1","1PL","3PL")))),N5656,O5656,P5656,Q5656&amp;"W",R5656),_xlfn.TEXTJOIN("-",TRUE,M5656,N5656,O5656,P5656,Q5656&amp;"W",R5656))</f>
        <v>Hanger Support-CU-None-None-0W-2</v>
      </c>
      <c r="T5656" s="14" t="str">
        <f>IF(COUNTIF(Cycletime[Element Desc.],ProjectsDB[[#This Row],[Element Desc.]])&gt;0,"Found","Not Found")</f>
        <v>Found</v>
      </c>
    </row>
    <row r="5657" spans="2:20" x14ac:dyDescent="0.25">
      <c r="B5657" s="20" t="s">
        <v>11316</v>
      </c>
      <c r="C5657" s="21" t="s">
        <v>5396</v>
      </c>
      <c r="D5657" s="21" t="s">
        <v>5397</v>
      </c>
      <c r="E5657" s="22">
        <v>6</v>
      </c>
      <c r="F5657" s="9" t="s">
        <v>11022</v>
      </c>
      <c r="G5657" s="9" t="s">
        <v>22</v>
      </c>
      <c r="H5657" s="27">
        <v>46198</v>
      </c>
      <c r="I5657" s="25"/>
      <c r="J5657" s="25"/>
      <c r="K5657" s="25"/>
      <c r="L5657" s="12">
        <f t="array" ref="L5657">IFERROR(LOOKUP(2^15,SEARCH({"40A","63A","80A","100A","125A","160A","200A","250A","400A","630A","800A","1000A","1250A","1600A","2000A","2500A","3200A","4000A","5000A","6300A"},UPPER(D5657)),{40,63,80,100,125,160,200,250,400,630,800,1000,1250,1600,2000,2500,3200,4000,5000,6300}),0)</f>
        <v>3200</v>
      </c>
      <c r="M5657" s="9" t="str">
        <f t="shared" si="441"/>
        <v>Hanger Support</v>
      </c>
      <c r="N5657" s="9" t="str">
        <f t="shared" si="442"/>
        <v>CU</v>
      </c>
      <c r="O5657" s="13" t="str">
        <f t="shared" si="443"/>
        <v>None</v>
      </c>
      <c r="P5657" s="9" t="str">
        <f t="shared" si="444"/>
        <v>None</v>
      </c>
      <c r="Q5657" s="9" t="str">
        <f t="shared" si="445"/>
        <v>0</v>
      </c>
      <c r="R56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57" s="14" t="str">
        <f>IF(ProjectsDB[[#This Row],[Item Type]]="Straight Plug-In",_xlfn.TEXTJOIN("-",TRUE,M5657&amp;"-"&amp;_xlfn.LET(_xlpm.txt,ProjectsDB[[#This Row],[Assembly]],_xlpm.pos,FIND("SP",_xlpm.txt),_xlpm.pre,LEFT(_xlpm.txt,_xlpm.pos-1),IF(RIGHT(_xlpm.pre,3)="123","3PL",IF(RIGHT(_xlpm.pre,2)="12","2PL",IF(RIGHT(_xlpm.pre,1)="1","1PL","3PL")))),N5657,O5657,P5657,Q5657&amp;"W",R5657),_xlfn.TEXTJOIN("-",TRUE,M5657,N5657,O5657,P5657,Q5657&amp;"W",R5657))</f>
        <v>Hanger Support-CU-None-None-0W-2</v>
      </c>
      <c r="T5657" s="14" t="str">
        <f>IF(COUNTIF(Cycletime[Element Desc.],ProjectsDB[[#This Row],[Element Desc.]])&gt;0,"Found","Not Found")</f>
        <v>Found</v>
      </c>
    </row>
    <row r="5658" spans="2:20" x14ac:dyDescent="0.25">
      <c r="B5658" s="8" t="s">
        <v>11317</v>
      </c>
      <c r="C5658" s="9" t="s">
        <v>5399</v>
      </c>
      <c r="D5658" s="9" t="s">
        <v>5400</v>
      </c>
      <c r="E5658" s="10">
        <v>1</v>
      </c>
      <c r="F5658" s="9" t="s">
        <v>11022</v>
      </c>
      <c r="G5658" s="9" t="s">
        <v>22</v>
      </c>
      <c r="H5658" s="27">
        <v>46198</v>
      </c>
      <c r="I5658" s="12"/>
      <c r="J5658" s="12"/>
      <c r="K5658" s="12"/>
      <c r="L5658" s="12">
        <f t="array" ref="L5658">IFERROR(LOOKUP(2^15,SEARCH({"40A","63A","80A","100A","125A","160A","200A","250A","400A","630A","800A","1000A","1250A","1600A","2000A","2500A","3200A","4000A","5000A","6300A"},UPPER(D5658)),{40,63,80,100,125,160,200,250,400,630,800,1000,1250,1600,2000,2500,3200,4000,5000,6300}),0)</f>
        <v>3200</v>
      </c>
      <c r="M5658" s="9" t="str">
        <f t="shared" si="441"/>
        <v>Hanger Support</v>
      </c>
      <c r="N5658" s="9" t="str">
        <f t="shared" si="442"/>
        <v>CU</v>
      </c>
      <c r="O5658" s="13" t="str">
        <f t="shared" si="443"/>
        <v>None</v>
      </c>
      <c r="P5658" s="9" t="str">
        <f t="shared" si="444"/>
        <v>None</v>
      </c>
      <c r="Q5658" s="9" t="str">
        <f t="shared" si="445"/>
        <v>0</v>
      </c>
      <c r="R56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58" s="14" t="str">
        <f>IF(ProjectsDB[[#This Row],[Item Type]]="Straight Plug-In",_xlfn.TEXTJOIN("-",TRUE,M5658&amp;"-"&amp;_xlfn.LET(_xlpm.txt,ProjectsDB[[#This Row],[Assembly]],_xlpm.pos,FIND("SP",_xlpm.txt),_xlpm.pre,LEFT(_xlpm.txt,_xlpm.pos-1),IF(RIGHT(_xlpm.pre,3)="123","3PL",IF(RIGHT(_xlpm.pre,2)="12","2PL",IF(RIGHT(_xlpm.pre,1)="1","1PL","3PL")))),N5658,O5658,P5658,Q5658&amp;"W",R5658),_xlfn.TEXTJOIN("-",TRUE,M5658,N5658,O5658,P5658,Q5658&amp;"W",R5658))</f>
        <v>Hanger Support-CU-None-None-0W-2</v>
      </c>
      <c r="T5658" s="14" t="str">
        <f>IF(COUNTIF(Cycletime[Element Desc.],ProjectsDB[[#This Row],[Element Desc.]])&gt;0,"Found","Not Found")</f>
        <v>Found</v>
      </c>
    </row>
    <row r="5659" spans="2:20" x14ac:dyDescent="0.25">
      <c r="B5659" s="20" t="s">
        <v>11318</v>
      </c>
      <c r="C5659" s="21" t="s">
        <v>5396</v>
      </c>
      <c r="D5659" s="21" t="s">
        <v>5397</v>
      </c>
      <c r="E5659" s="22">
        <v>4</v>
      </c>
      <c r="F5659" s="9" t="s">
        <v>11022</v>
      </c>
      <c r="G5659" s="9" t="s">
        <v>22</v>
      </c>
      <c r="H5659" s="27">
        <v>46198</v>
      </c>
      <c r="I5659" s="25"/>
      <c r="J5659" s="25"/>
      <c r="K5659" s="25"/>
      <c r="L5659" s="12">
        <f t="array" ref="L5659">IFERROR(LOOKUP(2^15,SEARCH({"40A","63A","80A","100A","125A","160A","200A","250A","400A","630A","800A","1000A","1250A","1600A","2000A","2500A","3200A","4000A","5000A","6300A"},UPPER(D5659)),{40,63,80,100,125,160,200,250,400,630,800,1000,1250,1600,2000,2500,3200,4000,5000,6300}),0)</f>
        <v>3200</v>
      </c>
      <c r="M5659" s="9" t="str">
        <f t="shared" si="441"/>
        <v>Hanger Support</v>
      </c>
      <c r="N5659" s="9" t="str">
        <f t="shared" si="442"/>
        <v>CU</v>
      </c>
      <c r="O5659" s="13" t="str">
        <f t="shared" si="443"/>
        <v>None</v>
      </c>
      <c r="P5659" s="9" t="str">
        <f t="shared" si="444"/>
        <v>None</v>
      </c>
      <c r="Q5659" s="9" t="str">
        <f t="shared" si="445"/>
        <v>0</v>
      </c>
      <c r="R56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59" s="14" t="str">
        <f>IF(ProjectsDB[[#This Row],[Item Type]]="Straight Plug-In",_xlfn.TEXTJOIN("-",TRUE,M5659&amp;"-"&amp;_xlfn.LET(_xlpm.txt,ProjectsDB[[#This Row],[Assembly]],_xlpm.pos,FIND("SP",_xlpm.txt),_xlpm.pre,LEFT(_xlpm.txt,_xlpm.pos-1),IF(RIGHT(_xlpm.pre,3)="123","3PL",IF(RIGHT(_xlpm.pre,2)="12","2PL",IF(RIGHT(_xlpm.pre,1)="1","1PL","3PL")))),N5659,O5659,P5659,Q5659&amp;"W",R5659),_xlfn.TEXTJOIN("-",TRUE,M5659,N5659,O5659,P5659,Q5659&amp;"W",R5659))</f>
        <v>Hanger Support-CU-None-None-0W-2</v>
      </c>
      <c r="T5659" s="14" t="str">
        <f>IF(COUNTIF(Cycletime[Element Desc.],ProjectsDB[[#This Row],[Element Desc.]])&gt;0,"Found","Not Found")</f>
        <v>Found</v>
      </c>
    </row>
    <row r="5660" spans="2:20" x14ac:dyDescent="0.25">
      <c r="B5660" s="20" t="s">
        <v>11319</v>
      </c>
      <c r="C5660" s="21" t="s">
        <v>71</v>
      </c>
      <c r="D5660" s="21" t="s">
        <v>72</v>
      </c>
      <c r="E5660" s="22">
        <v>3</v>
      </c>
      <c r="F5660" s="9" t="s">
        <v>11022</v>
      </c>
      <c r="G5660" s="9" t="s">
        <v>22</v>
      </c>
      <c r="H5660" s="27">
        <v>46198</v>
      </c>
      <c r="I5660" s="25"/>
      <c r="J5660" s="25"/>
      <c r="K5660" s="25"/>
      <c r="L5660" s="12">
        <f t="array" ref="L5660">IFERROR(LOOKUP(2^15,SEARCH({"40A","63A","80A","100A","125A","160A","200A","250A","400A","630A","800A","1000A","1250A","1600A","2000A","2500A","3200A","4000A","5000A","6300A"},UPPER(D5660)),{40,63,80,100,125,160,200,250,400,630,800,1000,1250,1600,2000,2500,3200,4000,5000,6300}),0)</f>
        <v>0</v>
      </c>
      <c r="M5660" s="9" t="str">
        <f t="shared" si="441"/>
        <v>Hanger Support</v>
      </c>
      <c r="N5660" s="9" t="str">
        <f t="shared" si="442"/>
        <v>AL</v>
      </c>
      <c r="O5660" s="13" t="str">
        <f t="shared" si="443"/>
        <v>None</v>
      </c>
      <c r="P5660" s="9" t="str">
        <f t="shared" si="444"/>
        <v>None</v>
      </c>
      <c r="Q5660" s="9" t="str">
        <f t="shared" si="445"/>
        <v>0</v>
      </c>
      <c r="R56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60" s="14" t="str">
        <f>IF(ProjectsDB[[#This Row],[Item Type]]="Straight Plug-In",_xlfn.TEXTJOIN("-",TRUE,M5660&amp;"-"&amp;_xlfn.LET(_xlpm.txt,ProjectsDB[[#This Row],[Assembly]],_xlpm.pos,FIND("SP",_xlpm.txt),_xlpm.pre,LEFT(_xlpm.txt,_xlpm.pos-1),IF(RIGHT(_xlpm.pre,3)="123","3PL",IF(RIGHT(_xlpm.pre,2)="12","2PL",IF(RIGHT(_xlpm.pre,1)="1","1PL","3PL")))),N5660,O5660,P5660,Q5660&amp;"W",R5660),_xlfn.TEXTJOIN("-",TRUE,M5660,N5660,O5660,P5660,Q5660&amp;"W",R5660))</f>
        <v>Hanger Support-AL-None-None-0W-1</v>
      </c>
      <c r="T5660" s="14" t="str">
        <f>IF(COUNTIF(Cycletime[Element Desc.],ProjectsDB[[#This Row],[Element Desc.]])&gt;0,"Found","Not Found")</f>
        <v>Found</v>
      </c>
    </row>
    <row r="5661" spans="2:20" x14ac:dyDescent="0.25">
      <c r="B5661" s="8" t="s">
        <v>11320</v>
      </c>
      <c r="C5661" s="9" t="s">
        <v>5399</v>
      </c>
      <c r="D5661" s="9" t="s">
        <v>5400</v>
      </c>
      <c r="E5661" s="10">
        <v>1</v>
      </c>
      <c r="F5661" s="9" t="s">
        <v>11022</v>
      </c>
      <c r="G5661" s="9" t="s">
        <v>22</v>
      </c>
      <c r="H5661" s="27">
        <v>46198</v>
      </c>
      <c r="I5661" s="12"/>
      <c r="J5661" s="12"/>
      <c r="K5661" s="12"/>
      <c r="L5661" s="12">
        <f t="array" ref="L5661">IFERROR(LOOKUP(2^15,SEARCH({"40A","63A","80A","100A","125A","160A","200A","250A","400A","630A","800A","1000A","1250A","1600A","2000A","2500A","3200A","4000A","5000A","6300A"},UPPER(D5661)),{40,63,80,100,125,160,200,250,400,630,800,1000,1250,1600,2000,2500,3200,4000,5000,6300}),0)</f>
        <v>3200</v>
      </c>
      <c r="M5661" s="9" t="str">
        <f t="shared" si="441"/>
        <v>Hanger Support</v>
      </c>
      <c r="N5661" s="9" t="str">
        <f t="shared" si="442"/>
        <v>CU</v>
      </c>
      <c r="O5661" s="13" t="str">
        <f t="shared" si="443"/>
        <v>None</v>
      </c>
      <c r="P5661" s="9" t="str">
        <f t="shared" si="444"/>
        <v>None</v>
      </c>
      <c r="Q5661" s="9" t="str">
        <f t="shared" si="445"/>
        <v>0</v>
      </c>
      <c r="R56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61" s="14" t="str">
        <f>IF(ProjectsDB[[#This Row],[Item Type]]="Straight Plug-In",_xlfn.TEXTJOIN("-",TRUE,M5661&amp;"-"&amp;_xlfn.LET(_xlpm.txt,ProjectsDB[[#This Row],[Assembly]],_xlpm.pos,FIND("SP",_xlpm.txt),_xlpm.pre,LEFT(_xlpm.txt,_xlpm.pos-1),IF(RIGHT(_xlpm.pre,3)="123","3PL",IF(RIGHT(_xlpm.pre,2)="12","2PL",IF(RIGHT(_xlpm.pre,1)="1","1PL","3PL")))),N5661,O5661,P5661,Q5661&amp;"W",R5661),_xlfn.TEXTJOIN("-",TRUE,M5661,N5661,O5661,P5661,Q5661&amp;"W",R5661))</f>
        <v>Hanger Support-CU-None-None-0W-2</v>
      </c>
      <c r="T5661" s="14" t="str">
        <f>IF(COUNTIF(Cycletime[Element Desc.],ProjectsDB[[#This Row],[Element Desc.]])&gt;0,"Found","Not Found")</f>
        <v>Found</v>
      </c>
    </row>
    <row r="5662" spans="2:20" x14ac:dyDescent="0.25">
      <c r="B5662" s="20" t="s">
        <v>11321</v>
      </c>
      <c r="C5662" s="21" t="s">
        <v>5396</v>
      </c>
      <c r="D5662" s="21" t="s">
        <v>5397</v>
      </c>
      <c r="E5662" s="22">
        <v>5</v>
      </c>
      <c r="F5662" s="9" t="s">
        <v>11022</v>
      </c>
      <c r="G5662" s="9" t="s">
        <v>22</v>
      </c>
      <c r="H5662" s="27">
        <v>46198</v>
      </c>
      <c r="I5662" s="25"/>
      <c r="J5662" s="25"/>
      <c r="K5662" s="25"/>
      <c r="L5662" s="12">
        <f t="array" ref="L5662">IFERROR(LOOKUP(2^15,SEARCH({"40A","63A","80A","100A","125A","160A","200A","250A","400A","630A","800A","1000A","1250A","1600A","2000A","2500A","3200A","4000A","5000A","6300A"},UPPER(D5662)),{40,63,80,100,125,160,200,250,400,630,800,1000,1250,1600,2000,2500,3200,4000,5000,6300}),0)</f>
        <v>3200</v>
      </c>
      <c r="M5662" s="9" t="str">
        <f t="shared" si="441"/>
        <v>Hanger Support</v>
      </c>
      <c r="N5662" s="9" t="str">
        <f t="shared" si="442"/>
        <v>CU</v>
      </c>
      <c r="O5662" s="13" t="str">
        <f t="shared" si="443"/>
        <v>None</v>
      </c>
      <c r="P5662" s="9" t="str">
        <f t="shared" si="444"/>
        <v>None</v>
      </c>
      <c r="Q5662" s="9" t="str">
        <f t="shared" si="445"/>
        <v>0</v>
      </c>
      <c r="R56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62" s="14" t="str">
        <f>IF(ProjectsDB[[#This Row],[Item Type]]="Straight Plug-In",_xlfn.TEXTJOIN("-",TRUE,M5662&amp;"-"&amp;_xlfn.LET(_xlpm.txt,ProjectsDB[[#This Row],[Assembly]],_xlpm.pos,FIND("SP",_xlpm.txt),_xlpm.pre,LEFT(_xlpm.txt,_xlpm.pos-1),IF(RIGHT(_xlpm.pre,3)="123","3PL",IF(RIGHT(_xlpm.pre,2)="12","2PL",IF(RIGHT(_xlpm.pre,1)="1","1PL","3PL")))),N5662,O5662,P5662,Q5662&amp;"W",R5662),_xlfn.TEXTJOIN("-",TRUE,M5662,N5662,O5662,P5662,Q5662&amp;"W",R5662))</f>
        <v>Hanger Support-CU-None-None-0W-2</v>
      </c>
      <c r="T5662" s="14" t="str">
        <f>IF(COUNTIF(Cycletime[Element Desc.],ProjectsDB[[#This Row],[Element Desc.]])&gt;0,"Found","Not Found")</f>
        <v>Found</v>
      </c>
    </row>
    <row r="5663" spans="2:20" x14ac:dyDescent="0.25">
      <c r="B5663" s="8" t="s">
        <v>11322</v>
      </c>
      <c r="C5663" s="9" t="s">
        <v>5399</v>
      </c>
      <c r="D5663" s="9" t="s">
        <v>5400</v>
      </c>
      <c r="E5663" s="10">
        <v>1</v>
      </c>
      <c r="F5663" s="9" t="s">
        <v>11022</v>
      </c>
      <c r="G5663" s="9" t="s">
        <v>22</v>
      </c>
      <c r="H5663" s="27">
        <v>46198</v>
      </c>
      <c r="I5663" s="12"/>
      <c r="J5663" s="12"/>
      <c r="K5663" s="12"/>
      <c r="L5663" s="12">
        <f t="array" ref="L5663">IFERROR(LOOKUP(2^15,SEARCH({"40A","63A","80A","100A","125A","160A","200A","250A","400A","630A","800A","1000A","1250A","1600A","2000A","2500A","3200A","4000A","5000A","6300A"},UPPER(D5663)),{40,63,80,100,125,160,200,250,400,630,800,1000,1250,1600,2000,2500,3200,4000,5000,6300}),0)</f>
        <v>3200</v>
      </c>
      <c r="M5663" s="9" t="str">
        <f t="shared" si="441"/>
        <v>Hanger Support</v>
      </c>
      <c r="N5663" s="9" t="str">
        <f t="shared" si="442"/>
        <v>CU</v>
      </c>
      <c r="O5663" s="13" t="str">
        <f t="shared" si="443"/>
        <v>None</v>
      </c>
      <c r="P5663" s="9" t="str">
        <f t="shared" si="444"/>
        <v>None</v>
      </c>
      <c r="Q5663" s="9" t="str">
        <f t="shared" si="445"/>
        <v>0</v>
      </c>
      <c r="R56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63" s="14" t="str">
        <f>IF(ProjectsDB[[#This Row],[Item Type]]="Straight Plug-In",_xlfn.TEXTJOIN("-",TRUE,M5663&amp;"-"&amp;_xlfn.LET(_xlpm.txt,ProjectsDB[[#This Row],[Assembly]],_xlpm.pos,FIND("SP",_xlpm.txt),_xlpm.pre,LEFT(_xlpm.txt,_xlpm.pos-1),IF(RIGHT(_xlpm.pre,3)="123","3PL",IF(RIGHT(_xlpm.pre,2)="12","2PL",IF(RIGHT(_xlpm.pre,1)="1","1PL","3PL")))),N5663,O5663,P5663,Q5663&amp;"W",R5663),_xlfn.TEXTJOIN("-",TRUE,M5663,N5663,O5663,P5663,Q5663&amp;"W",R5663))</f>
        <v>Hanger Support-CU-None-None-0W-2</v>
      </c>
      <c r="T5663" s="14" t="str">
        <f>IF(COUNTIF(Cycletime[Element Desc.],ProjectsDB[[#This Row],[Element Desc.]])&gt;0,"Found","Not Found")</f>
        <v>Found</v>
      </c>
    </row>
    <row r="5664" spans="2:20" x14ac:dyDescent="0.25">
      <c r="B5664" s="20" t="s">
        <v>11323</v>
      </c>
      <c r="C5664" s="21" t="s">
        <v>5396</v>
      </c>
      <c r="D5664" s="21" t="s">
        <v>5397</v>
      </c>
      <c r="E5664" s="22">
        <v>4</v>
      </c>
      <c r="F5664" s="9" t="s">
        <v>11022</v>
      </c>
      <c r="G5664" s="9" t="s">
        <v>22</v>
      </c>
      <c r="H5664" s="27">
        <v>46198</v>
      </c>
      <c r="I5664" s="25"/>
      <c r="J5664" s="25"/>
      <c r="K5664" s="25"/>
      <c r="L5664" s="12">
        <f t="array" ref="L5664">IFERROR(LOOKUP(2^15,SEARCH({"40A","63A","80A","100A","125A","160A","200A","250A","400A","630A","800A","1000A","1250A","1600A","2000A","2500A","3200A","4000A","5000A","6300A"},UPPER(D5664)),{40,63,80,100,125,160,200,250,400,630,800,1000,1250,1600,2000,2500,3200,4000,5000,6300}),0)</f>
        <v>3200</v>
      </c>
      <c r="M5664" s="9" t="str">
        <f t="shared" si="441"/>
        <v>Hanger Support</v>
      </c>
      <c r="N5664" s="9" t="str">
        <f t="shared" si="442"/>
        <v>CU</v>
      </c>
      <c r="O5664" s="13" t="str">
        <f t="shared" si="443"/>
        <v>None</v>
      </c>
      <c r="P5664" s="9" t="str">
        <f t="shared" si="444"/>
        <v>None</v>
      </c>
      <c r="Q5664" s="9" t="str">
        <f t="shared" si="445"/>
        <v>0</v>
      </c>
      <c r="R56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64" s="14" t="str">
        <f>IF(ProjectsDB[[#This Row],[Item Type]]="Straight Plug-In",_xlfn.TEXTJOIN("-",TRUE,M5664&amp;"-"&amp;_xlfn.LET(_xlpm.txt,ProjectsDB[[#This Row],[Assembly]],_xlpm.pos,FIND("SP",_xlpm.txt),_xlpm.pre,LEFT(_xlpm.txt,_xlpm.pos-1),IF(RIGHT(_xlpm.pre,3)="123","3PL",IF(RIGHT(_xlpm.pre,2)="12","2PL",IF(RIGHT(_xlpm.pre,1)="1","1PL","3PL")))),N5664,O5664,P5664,Q5664&amp;"W",R5664),_xlfn.TEXTJOIN("-",TRUE,M5664,N5664,O5664,P5664,Q5664&amp;"W",R5664))</f>
        <v>Hanger Support-CU-None-None-0W-2</v>
      </c>
      <c r="T5664" s="14" t="str">
        <f>IF(COUNTIF(Cycletime[Element Desc.],ProjectsDB[[#This Row],[Element Desc.]])&gt;0,"Found","Not Found")</f>
        <v>Found</v>
      </c>
    </row>
    <row r="5665" spans="2:20" x14ac:dyDescent="0.25">
      <c r="B5665" s="20" t="s">
        <v>11324</v>
      </c>
      <c r="C5665" s="21" t="s">
        <v>71</v>
      </c>
      <c r="D5665" s="21" t="s">
        <v>72</v>
      </c>
      <c r="E5665" s="22">
        <v>3</v>
      </c>
      <c r="F5665" s="9" t="s">
        <v>11022</v>
      </c>
      <c r="G5665" s="9" t="s">
        <v>22</v>
      </c>
      <c r="H5665" s="27">
        <v>46198</v>
      </c>
      <c r="I5665" s="25"/>
      <c r="J5665" s="25"/>
      <c r="K5665" s="25"/>
      <c r="L5665" s="12">
        <f t="array" ref="L5665">IFERROR(LOOKUP(2^15,SEARCH({"40A","63A","80A","100A","125A","160A","200A","250A","400A","630A","800A","1000A","1250A","1600A","2000A","2500A","3200A","4000A","5000A","6300A"},UPPER(D5665)),{40,63,80,100,125,160,200,250,400,630,800,1000,1250,1600,2000,2500,3200,4000,5000,6300}),0)</f>
        <v>0</v>
      </c>
      <c r="M5665" s="9" t="str">
        <f t="shared" si="441"/>
        <v>Hanger Support</v>
      </c>
      <c r="N5665" s="9" t="str">
        <f t="shared" si="442"/>
        <v>AL</v>
      </c>
      <c r="O5665" s="13" t="str">
        <f t="shared" si="443"/>
        <v>None</v>
      </c>
      <c r="P5665" s="9" t="str">
        <f t="shared" si="444"/>
        <v>None</v>
      </c>
      <c r="Q5665" s="9" t="str">
        <f t="shared" si="445"/>
        <v>0</v>
      </c>
      <c r="R56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65" s="14" t="str">
        <f>IF(ProjectsDB[[#This Row],[Item Type]]="Straight Plug-In",_xlfn.TEXTJOIN("-",TRUE,M5665&amp;"-"&amp;_xlfn.LET(_xlpm.txt,ProjectsDB[[#This Row],[Assembly]],_xlpm.pos,FIND("SP",_xlpm.txt),_xlpm.pre,LEFT(_xlpm.txt,_xlpm.pos-1),IF(RIGHT(_xlpm.pre,3)="123","3PL",IF(RIGHT(_xlpm.pre,2)="12","2PL",IF(RIGHT(_xlpm.pre,1)="1","1PL","3PL")))),N5665,O5665,P5665,Q5665&amp;"W",R5665),_xlfn.TEXTJOIN("-",TRUE,M5665,N5665,O5665,P5665,Q5665&amp;"W",R5665))</f>
        <v>Hanger Support-AL-None-None-0W-1</v>
      </c>
      <c r="T5665" s="14" t="str">
        <f>IF(COUNTIF(Cycletime[Element Desc.],ProjectsDB[[#This Row],[Element Desc.]])&gt;0,"Found","Not Found")</f>
        <v>Found</v>
      </c>
    </row>
    <row r="5666" spans="2:20" x14ac:dyDescent="0.25">
      <c r="B5666" s="8" t="s">
        <v>11325</v>
      </c>
      <c r="C5666" s="9" t="s">
        <v>5399</v>
      </c>
      <c r="D5666" s="9" t="s">
        <v>5400</v>
      </c>
      <c r="E5666" s="10">
        <v>1</v>
      </c>
      <c r="F5666" s="9" t="s">
        <v>11022</v>
      </c>
      <c r="G5666" s="9" t="s">
        <v>22</v>
      </c>
      <c r="H5666" s="27">
        <v>46198</v>
      </c>
      <c r="I5666" s="12"/>
      <c r="J5666" s="12"/>
      <c r="K5666" s="12"/>
      <c r="L5666" s="12">
        <f t="array" ref="L5666">IFERROR(LOOKUP(2^15,SEARCH({"40A","63A","80A","100A","125A","160A","200A","250A","400A","630A","800A","1000A","1250A","1600A","2000A","2500A","3200A","4000A","5000A","6300A"},UPPER(D5666)),{40,63,80,100,125,160,200,250,400,630,800,1000,1250,1600,2000,2500,3200,4000,5000,6300}),0)</f>
        <v>3200</v>
      </c>
      <c r="M5666" s="9" t="str">
        <f t="shared" si="441"/>
        <v>Hanger Support</v>
      </c>
      <c r="N5666" s="9" t="str">
        <f t="shared" si="442"/>
        <v>CU</v>
      </c>
      <c r="O5666" s="13" t="str">
        <f t="shared" si="443"/>
        <v>None</v>
      </c>
      <c r="P5666" s="9" t="str">
        <f t="shared" si="444"/>
        <v>None</v>
      </c>
      <c r="Q5666" s="9" t="str">
        <f t="shared" si="445"/>
        <v>0</v>
      </c>
      <c r="R56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66" s="14" t="str">
        <f>IF(ProjectsDB[[#This Row],[Item Type]]="Straight Plug-In",_xlfn.TEXTJOIN("-",TRUE,M5666&amp;"-"&amp;_xlfn.LET(_xlpm.txt,ProjectsDB[[#This Row],[Assembly]],_xlpm.pos,FIND("SP",_xlpm.txt),_xlpm.pre,LEFT(_xlpm.txt,_xlpm.pos-1),IF(RIGHT(_xlpm.pre,3)="123","3PL",IF(RIGHT(_xlpm.pre,2)="12","2PL",IF(RIGHT(_xlpm.pre,1)="1","1PL","3PL")))),N5666,O5666,P5666,Q5666&amp;"W",R5666),_xlfn.TEXTJOIN("-",TRUE,M5666,N5666,O5666,P5666,Q5666&amp;"W",R5666))</f>
        <v>Hanger Support-CU-None-None-0W-2</v>
      </c>
      <c r="T5666" s="14" t="str">
        <f>IF(COUNTIF(Cycletime[Element Desc.],ProjectsDB[[#This Row],[Element Desc.]])&gt;0,"Found","Not Found")</f>
        <v>Found</v>
      </c>
    </row>
    <row r="5667" spans="2:20" x14ac:dyDescent="0.25">
      <c r="B5667" s="20" t="s">
        <v>11326</v>
      </c>
      <c r="C5667" s="21" t="s">
        <v>5396</v>
      </c>
      <c r="D5667" s="21" t="s">
        <v>5397</v>
      </c>
      <c r="E5667" s="22">
        <v>6</v>
      </c>
      <c r="F5667" s="9" t="s">
        <v>11022</v>
      </c>
      <c r="G5667" s="9" t="s">
        <v>22</v>
      </c>
      <c r="H5667" s="27">
        <v>46198</v>
      </c>
      <c r="I5667" s="25"/>
      <c r="J5667" s="25"/>
      <c r="K5667" s="25"/>
      <c r="L5667" s="12">
        <f t="array" ref="L5667">IFERROR(LOOKUP(2^15,SEARCH({"40A","63A","80A","100A","125A","160A","200A","250A","400A","630A","800A","1000A","1250A","1600A","2000A","2500A","3200A","4000A","5000A","6300A"},UPPER(D5667)),{40,63,80,100,125,160,200,250,400,630,800,1000,1250,1600,2000,2500,3200,4000,5000,6300}),0)</f>
        <v>3200</v>
      </c>
      <c r="M5667" s="9" t="str">
        <f t="shared" si="441"/>
        <v>Hanger Support</v>
      </c>
      <c r="N5667" s="9" t="str">
        <f t="shared" si="442"/>
        <v>CU</v>
      </c>
      <c r="O5667" s="13" t="str">
        <f t="shared" si="443"/>
        <v>None</v>
      </c>
      <c r="P5667" s="9" t="str">
        <f t="shared" si="444"/>
        <v>None</v>
      </c>
      <c r="Q5667" s="9" t="str">
        <f t="shared" si="445"/>
        <v>0</v>
      </c>
      <c r="R56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67" s="14" t="str">
        <f>IF(ProjectsDB[[#This Row],[Item Type]]="Straight Plug-In",_xlfn.TEXTJOIN("-",TRUE,M5667&amp;"-"&amp;_xlfn.LET(_xlpm.txt,ProjectsDB[[#This Row],[Assembly]],_xlpm.pos,FIND("SP",_xlpm.txt),_xlpm.pre,LEFT(_xlpm.txt,_xlpm.pos-1),IF(RIGHT(_xlpm.pre,3)="123","3PL",IF(RIGHT(_xlpm.pre,2)="12","2PL",IF(RIGHT(_xlpm.pre,1)="1","1PL","3PL")))),N5667,O5667,P5667,Q5667&amp;"W",R5667),_xlfn.TEXTJOIN("-",TRUE,M5667,N5667,O5667,P5667,Q5667&amp;"W",R5667))</f>
        <v>Hanger Support-CU-None-None-0W-2</v>
      </c>
      <c r="T5667" s="14" t="str">
        <f>IF(COUNTIF(Cycletime[Element Desc.],ProjectsDB[[#This Row],[Element Desc.]])&gt;0,"Found","Not Found")</f>
        <v>Found</v>
      </c>
    </row>
    <row r="5668" spans="2:20" x14ac:dyDescent="0.25">
      <c r="B5668" s="8" t="s">
        <v>11327</v>
      </c>
      <c r="C5668" s="9" t="s">
        <v>5399</v>
      </c>
      <c r="D5668" s="9" t="s">
        <v>5400</v>
      </c>
      <c r="E5668" s="10">
        <v>1</v>
      </c>
      <c r="F5668" s="9" t="s">
        <v>11022</v>
      </c>
      <c r="G5668" s="9" t="s">
        <v>22</v>
      </c>
      <c r="H5668" s="27">
        <v>46198</v>
      </c>
      <c r="I5668" s="12"/>
      <c r="J5668" s="12"/>
      <c r="K5668" s="12"/>
      <c r="L5668" s="12">
        <f t="array" ref="L5668">IFERROR(LOOKUP(2^15,SEARCH({"40A","63A","80A","100A","125A","160A","200A","250A","400A","630A","800A","1000A","1250A","1600A","2000A","2500A","3200A","4000A","5000A","6300A"},UPPER(D5668)),{40,63,80,100,125,160,200,250,400,630,800,1000,1250,1600,2000,2500,3200,4000,5000,6300}),0)</f>
        <v>3200</v>
      </c>
      <c r="M5668" s="9" t="str">
        <f t="shared" si="441"/>
        <v>Hanger Support</v>
      </c>
      <c r="N5668" s="9" t="str">
        <f t="shared" si="442"/>
        <v>CU</v>
      </c>
      <c r="O5668" s="13" t="str">
        <f t="shared" si="443"/>
        <v>None</v>
      </c>
      <c r="P5668" s="9" t="str">
        <f t="shared" si="444"/>
        <v>None</v>
      </c>
      <c r="Q5668" s="9" t="str">
        <f t="shared" si="445"/>
        <v>0</v>
      </c>
      <c r="R56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68" s="14" t="str">
        <f>IF(ProjectsDB[[#This Row],[Item Type]]="Straight Plug-In",_xlfn.TEXTJOIN("-",TRUE,M5668&amp;"-"&amp;_xlfn.LET(_xlpm.txt,ProjectsDB[[#This Row],[Assembly]],_xlpm.pos,FIND("SP",_xlpm.txt),_xlpm.pre,LEFT(_xlpm.txt,_xlpm.pos-1),IF(RIGHT(_xlpm.pre,3)="123","3PL",IF(RIGHT(_xlpm.pre,2)="12","2PL",IF(RIGHT(_xlpm.pre,1)="1","1PL","3PL")))),N5668,O5668,P5668,Q5668&amp;"W",R5668),_xlfn.TEXTJOIN("-",TRUE,M5668,N5668,O5668,P5668,Q5668&amp;"W",R5668))</f>
        <v>Hanger Support-CU-None-None-0W-2</v>
      </c>
      <c r="T5668" s="14" t="str">
        <f>IF(COUNTIF(Cycletime[Element Desc.],ProjectsDB[[#This Row],[Element Desc.]])&gt;0,"Found","Not Found")</f>
        <v>Found</v>
      </c>
    </row>
    <row r="5669" spans="2:20" x14ac:dyDescent="0.25">
      <c r="B5669" s="20" t="s">
        <v>11328</v>
      </c>
      <c r="C5669" s="21" t="s">
        <v>5396</v>
      </c>
      <c r="D5669" s="21" t="s">
        <v>5397</v>
      </c>
      <c r="E5669" s="22">
        <v>4</v>
      </c>
      <c r="F5669" s="9" t="s">
        <v>11022</v>
      </c>
      <c r="G5669" s="9" t="s">
        <v>22</v>
      </c>
      <c r="H5669" s="27">
        <v>46198</v>
      </c>
      <c r="I5669" s="25"/>
      <c r="J5669" s="25"/>
      <c r="K5669" s="25"/>
      <c r="L5669" s="12">
        <f t="array" ref="L5669">IFERROR(LOOKUP(2^15,SEARCH({"40A","63A","80A","100A","125A","160A","200A","250A","400A","630A","800A","1000A","1250A","1600A","2000A","2500A","3200A","4000A","5000A","6300A"},UPPER(D5669)),{40,63,80,100,125,160,200,250,400,630,800,1000,1250,1600,2000,2500,3200,4000,5000,6300}),0)</f>
        <v>3200</v>
      </c>
      <c r="M5669" s="9" t="str">
        <f t="shared" si="441"/>
        <v>Hanger Support</v>
      </c>
      <c r="N5669" s="9" t="str">
        <f t="shared" si="442"/>
        <v>CU</v>
      </c>
      <c r="O5669" s="13" t="str">
        <f t="shared" si="443"/>
        <v>None</v>
      </c>
      <c r="P5669" s="9" t="str">
        <f t="shared" si="444"/>
        <v>None</v>
      </c>
      <c r="Q5669" s="9" t="str">
        <f t="shared" si="445"/>
        <v>0</v>
      </c>
      <c r="R56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69" s="14" t="str">
        <f>IF(ProjectsDB[[#This Row],[Item Type]]="Straight Plug-In",_xlfn.TEXTJOIN("-",TRUE,M5669&amp;"-"&amp;_xlfn.LET(_xlpm.txt,ProjectsDB[[#This Row],[Assembly]],_xlpm.pos,FIND("SP",_xlpm.txt),_xlpm.pre,LEFT(_xlpm.txt,_xlpm.pos-1),IF(RIGHT(_xlpm.pre,3)="123","3PL",IF(RIGHT(_xlpm.pre,2)="12","2PL",IF(RIGHT(_xlpm.pre,1)="1","1PL","3PL")))),N5669,O5669,P5669,Q5669&amp;"W",R5669),_xlfn.TEXTJOIN("-",TRUE,M5669,N5669,O5669,P5669,Q5669&amp;"W",R5669))</f>
        <v>Hanger Support-CU-None-None-0W-2</v>
      </c>
      <c r="T5669" s="14" t="str">
        <f>IF(COUNTIF(Cycletime[Element Desc.],ProjectsDB[[#This Row],[Element Desc.]])&gt;0,"Found","Not Found")</f>
        <v>Found</v>
      </c>
    </row>
    <row r="5670" spans="2:20" x14ac:dyDescent="0.25">
      <c r="B5670" s="20" t="s">
        <v>11329</v>
      </c>
      <c r="C5670" s="21" t="s">
        <v>71</v>
      </c>
      <c r="D5670" s="21" t="s">
        <v>72</v>
      </c>
      <c r="E5670" s="22">
        <v>3</v>
      </c>
      <c r="F5670" s="9" t="s">
        <v>11022</v>
      </c>
      <c r="G5670" s="9" t="s">
        <v>22</v>
      </c>
      <c r="H5670" s="27">
        <v>46198</v>
      </c>
      <c r="I5670" s="25"/>
      <c r="J5670" s="25"/>
      <c r="K5670" s="25"/>
      <c r="L5670" s="12">
        <f t="array" ref="L5670">IFERROR(LOOKUP(2^15,SEARCH({"40A","63A","80A","100A","125A","160A","200A","250A","400A","630A","800A","1000A","1250A","1600A","2000A","2500A","3200A","4000A","5000A","6300A"},UPPER(D5670)),{40,63,80,100,125,160,200,250,400,630,800,1000,1250,1600,2000,2500,3200,4000,5000,6300}),0)</f>
        <v>0</v>
      </c>
      <c r="M5670" s="9" t="str">
        <f t="shared" si="441"/>
        <v>Hanger Support</v>
      </c>
      <c r="N5670" s="9" t="str">
        <f t="shared" si="442"/>
        <v>AL</v>
      </c>
      <c r="O5670" s="13" t="str">
        <f t="shared" si="443"/>
        <v>None</v>
      </c>
      <c r="P5670" s="9" t="str">
        <f t="shared" si="444"/>
        <v>None</v>
      </c>
      <c r="Q5670" s="9" t="str">
        <f t="shared" si="445"/>
        <v>0</v>
      </c>
      <c r="R56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70" s="14" t="str">
        <f>IF(ProjectsDB[[#This Row],[Item Type]]="Straight Plug-In",_xlfn.TEXTJOIN("-",TRUE,M5670&amp;"-"&amp;_xlfn.LET(_xlpm.txt,ProjectsDB[[#This Row],[Assembly]],_xlpm.pos,FIND("SP",_xlpm.txt),_xlpm.pre,LEFT(_xlpm.txt,_xlpm.pos-1),IF(RIGHT(_xlpm.pre,3)="123","3PL",IF(RIGHT(_xlpm.pre,2)="12","2PL",IF(RIGHT(_xlpm.pre,1)="1","1PL","3PL")))),N5670,O5670,P5670,Q5670&amp;"W",R5670),_xlfn.TEXTJOIN("-",TRUE,M5670,N5670,O5670,P5670,Q5670&amp;"W",R5670))</f>
        <v>Hanger Support-AL-None-None-0W-1</v>
      </c>
      <c r="T5670" s="14" t="str">
        <f>IF(COUNTIF(Cycletime[Element Desc.],ProjectsDB[[#This Row],[Element Desc.]])&gt;0,"Found","Not Found")</f>
        <v>Found</v>
      </c>
    </row>
    <row r="5671" spans="2:20" x14ac:dyDescent="0.25">
      <c r="B5671" s="8" t="s">
        <v>11330</v>
      </c>
      <c r="C5671" s="9" t="s">
        <v>5399</v>
      </c>
      <c r="D5671" s="9" t="s">
        <v>5400</v>
      </c>
      <c r="E5671" s="10">
        <v>1</v>
      </c>
      <c r="F5671" s="9" t="s">
        <v>11022</v>
      </c>
      <c r="G5671" s="9" t="s">
        <v>22</v>
      </c>
      <c r="H5671" s="27">
        <v>46198</v>
      </c>
      <c r="I5671" s="12"/>
      <c r="J5671" s="12"/>
      <c r="K5671" s="12"/>
      <c r="L5671" s="12">
        <f t="array" ref="L5671">IFERROR(LOOKUP(2^15,SEARCH({"40A","63A","80A","100A","125A","160A","200A","250A","400A","630A","800A","1000A","1250A","1600A","2000A","2500A","3200A","4000A","5000A","6300A"},UPPER(D5671)),{40,63,80,100,125,160,200,250,400,630,800,1000,1250,1600,2000,2500,3200,4000,5000,6300}),0)</f>
        <v>3200</v>
      </c>
      <c r="M5671" s="9" t="str">
        <f t="shared" si="441"/>
        <v>Hanger Support</v>
      </c>
      <c r="N5671" s="9" t="str">
        <f t="shared" si="442"/>
        <v>CU</v>
      </c>
      <c r="O5671" s="13" t="str">
        <f t="shared" si="443"/>
        <v>None</v>
      </c>
      <c r="P5671" s="9" t="str">
        <f t="shared" si="444"/>
        <v>None</v>
      </c>
      <c r="Q5671" s="9" t="str">
        <f t="shared" si="445"/>
        <v>0</v>
      </c>
      <c r="R56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71" s="14" t="str">
        <f>IF(ProjectsDB[[#This Row],[Item Type]]="Straight Plug-In",_xlfn.TEXTJOIN("-",TRUE,M5671&amp;"-"&amp;_xlfn.LET(_xlpm.txt,ProjectsDB[[#This Row],[Assembly]],_xlpm.pos,FIND("SP",_xlpm.txt),_xlpm.pre,LEFT(_xlpm.txt,_xlpm.pos-1),IF(RIGHT(_xlpm.pre,3)="123","3PL",IF(RIGHT(_xlpm.pre,2)="12","2PL",IF(RIGHT(_xlpm.pre,1)="1","1PL","3PL")))),N5671,O5671,P5671,Q5671&amp;"W",R5671),_xlfn.TEXTJOIN("-",TRUE,M5671,N5671,O5671,P5671,Q5671&amp;"W",R5671))</f>
        <v>Hanger Support-CU-None-None-0W-2</v>
      </c>
      <c r="T5671" s="14" t="str">
        <f>IF(COUNTIF(Cycletime[Element Desc.],ProjectsDB[[#This Row],[Element Desc.]])&gt;0,"Found","Not Found")</f>
        <v>Found</v>
      </c>
    </row>
    <row r="5672" spans="2:20" x14ac:dyDescent="0.25">
      <c r="B5672" s="20" t="s">
        <v>11331</v>
      </c>
      <c r="C5672" s="21" t="s">
        <v>5396</v>
      </c>
      <c r="D5672" s="21" t="s">
        <v>5397</v>
      </c>
      <c r="E5672" s="22">
        <v>6</v>
      </c>
      <c r="F5672" s="9" t="s">
        <v>11022</v>
      </c>
      <c r="G5672" s="9" t="s">
        <v>22</v>
      </c>
      <c r="H5672" s="27">
        <v>46198</v>
      </c>
      <c r="I5672" s="25"/>
      <c r="J5672" s="25"/>
      <c r="K5672" s="25"/>
      <c r="L5672" s="12">
        <f t="array" ref="L5672">IFERROR(LOOKUP(2^15,SEARCH({"40A","63A","80A","100A","125A","160A","200A","250A","400A","630A","800A","1000A","1250A","1600A","2000A","2500A","3200A","4000A","5000A","6300A"},UPPER(D5672)),{40,63,80,100,125,160,200,250,400,630,800,1000,1250,1600,2000,2500,3200,4000,5000,6300}),0)</f>
        <v>3200</v>
      </c>
      <c r="M5672" s="9" t="str">
        <f t="shared" si="441"/>
        <v>Hanger Support</v>
      </c>
      <c r="N5672" s="9" t="str">
        <f t="shared" si="442"/>
        <v>CU</v>
      </c>
      <c r="O5672" s="13" t="str">
        <f t="shared" si="443"/>
        <v>None</v>
      </c>
      <c r="P5672" s="9" t="str">
        <f t="shared" si="444"/>
        <v>None</v>
      </c>
      <c r="Q5672" s="9" t="str">
        <f t="shared" si="445"/>
        <v>0</v>
      </c>
      <c r="R56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72" s="14" t="str">
        <f>IF(ProjectsDB[[#This Row],[Item Type]]="Straight Plug-In",_xlfn.TEXTJOIN("-",TRUE,M5672&amp;"-"&amp;_xlfn.LET(_xlpm.txt,ProjectsDB[[#This Row],[Assembly]],_xlpm.pos,FIND("SP",_xlpm.txt),_xlpm.pre,LEFT(_xlpm.txt,_xlpm.pos-1),IF(RIGHT(_xlpm.pre,3)="123","3PL",IF(RIGHT(_xlpm.pre,2)="12","2PL",IF(RIGHT(_xlpm.pre,1)="1","1PL","3PL")))),N5672,O5672,P5672,Q5672&amp;"W",R5672),_xlfn.TEXTJOIN("-",TRUE,M5672,N5672,O5672,P5672,Q5672&amp;"W",R5672))</f>
        <v>Hanger Support-CU-None-None-0W-2</v>
      </c>
      <c r="T5672" s="14" t="str">
        <f>IF(COUNTIF(Cycletime[Element Desc.],ProjectsDB[[#This Row],[Element Desc.]])&gt;0,"Found","Not Found")</f>
        <v>Found</v>
      </c>
    </row>
    <row r="5673" spans="2:20" x14ac:dyDescent="0.25">
      <c r="B5673" s="8" t="s">
        <v>11332</v>
      </c>
      <c r="C5673" s="9" t="s">
        <v>5399</v>
      </c>
      <c r="D5673" s="9" t="s">
        <v>5400</v>
      </c>
      <c r="E5673" s="10">
        <v>1</v>
      </c>
      <c r="F5673" s="9" t="s">
        <v>11022</v>
      </c>
      <c r="G5673" s="9" t="s">
        <v>22</v>
      </c>
      <c r="H5673" s="27">
        <v>46198</v>
      </c>
      <c r="I5673" s="12"/>
      <c r="J5673" s="12"/>
      <c r="K5673" s="12"/>
      <c r="L5673" s="12">
        <f t="array" ref="L5673">IFERROR(LOOKUP(2^15,SEARCH({"40A","63A","80A","100A","125A","160A","200A","250A","400A","630A","800A","1000A","1250A","1600A","2000A","2500A","3200A","4000A","5000A","6300A"},UPPER(D5673)),{40,63,80,100,125,160,200,250,400,630,800,1000,1250,1600,2000,2500,3200,4000,5000,6300}),0)</f>
        <v>3200</v>
      </c>
      <c r="M5673" s="9" t="str">
        <f t="shared" si="441"/>
        <v>Hanger Support</v>
      </c>
      <c r="N5673" s="9" t="str">
        <f t="shared" si="442"/>
        <v>CU</v>
      </c>
      <c r="O5673" s="13" t="str">
        <f t="shared" si="443"/>
        <v>None</v>
      </c>
      <c r="P5673" s="9" t="str">
        <f t="shared" si="444"/>
        <v>None</v>
      </c>
      <c r="Q5673" s="9" t="str">
        <f t="shared" si="445"/>
        <v>0</v>
      </c>
      <c r="R56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73" s="14" t="str">
        <f>IF(ProjectsDB[[#This Row],[Item Type]]="Straight Plug-In",_xlfn.TEXTJOIN("-",TRUE,M5673&amp;"-"&amp;_xlfn.LET(_xlpm.txt,ProjectsDB[[#This Row],[Assembly]],_xlpm.pos,FIND("SP",_xlpm.txt),_xlpm.pre,LEFT(_xlpm.txt,_xlpm.pos-1),IF(RIGHT(_xlpm.pre,3)="123","3PL",IF(RIGHT(_xlpm.pre,2)="12","2PL",IF(RIGHT(_xlpm.pre,1)="1","1PL","3PL")))),N5673,O5673,P5673,Q5673&amp;"W",R5673),_xlfn.TEXTJOIN("-",TRUE,M5673,N5673,O5673,P5673,Q5673&amp;"W",R5673))</f>
        <v>Hanger Support-CU-None-None-0W-2</v>
      </c>
      <c r="T5673" s="14" t="str">
        <f>IF(COUNTIF(Cycletime[Element Desc.],ProjectsDB[[#This Row],[Element Desc.]])&gt;0,"Found","Not Found")</f>
        <v>Found</v>
      </c>
    </row>
    <row r="5674" spans="2:20" x14ac:dyDescent="0.25">
      <c r="B5674" s="20" t="s">
        <v>11333</v>
      </c>
      <c r="C5674" s="21" t="s">
        <v>5396</v>
      </c>
      <c r="D5674" s="21" t="s">
        <v>5397</v>
      </c>
      <c r="E5674" s="22">
        <v>4</v>
      </c>
      <c r="F5674" s="9" t="s">
        <v>11022</v>
      </c>
      <c r="G5674" s="9" t="s">
        <v>22</v>
      </c>
      <c r="H5674" s="27">
        <v>46198</v>
      </c>
      <c r="I5674" s="25"/>
      <c r="J5674" s="25"/>
      <c r="K5674" s="25"/>
      <c r="L5674" s="12">
        <f t="array" ref="L5674">IFERROR(LOOKUP(2^15,SEARCH({"40A","63A","80A","100A","125A","160A","200A","250A","400A","630A","800A","1000A","1250A","1600A","2000A","2500A","3200A","4000A","5000A","6300A"},UPPER(D5674)),{40,63,80,100,125,160,200,250,400,630,800,1000,1250,1600,2000,2500,3200,4000,5000,6300}),0)</f>
        <v>3200</v>
      </c>
      <c r="M5674" s="9" t="str">
        <f t="shared" si="441"/>
        <v>Hanger Support</v>
      </c>
      <c r="N5674" s="9" t="str">
        <f t="shared" si="442"/>
        <v>CU</v>
      </c>
      <c r="O5674" s="13" t="str">
        <f t="shared" si="443"/>
        <v>None</v>
      </c>
      <c r="P5674" s="9" t="str">
        <f t="shared" si="444"/>
        <v>None</v>
      </c>
      <c r="Q5674" s="9" t="str">
        <f t="shared" si="445"/>
        <v>0</v>
      </c>
      <c r="R56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74" s="14" t="str">
        <f>IF(ProjectsDB[[#This Row],[Item Type]]="Straight Plug-In",_xlfn.TEXTJOIN("-",TRUE,M5674&amp;"-"&amp;_xlfn.LET(_xlpm.txt,ProjectsDB[[#This Row],[Assembly]],_xlpm.pos,FIND("SP",_xlpm.txt),_xlpm.pre,LEFT(_xlpm.txt,_xlpm.pos-1),IF(RIGHT(_xlpm.pre,3)="123","3PL",IF(RIGHT(_xlpm.pre,2)="12","2PL",IF(RIGHT(_xlpm.pre,1)="1","1PL","3PL")))),N5674,O5674,P5674,Q5674&amp;"W",R5674),_xlfn.TEXTJOIN("-",TRUE,M5674,N5674,O5674,P5674,Q5674&amp;"W",R5674))</f>
        <v>Hanger Support-CU-None-None-0W-2</v>
      </c>
      <c r="T5674" s="14" t="str">
        <f>IF(COUNTIF(Cycletime[Element Desc.],ProjectsDB[[#This Row],[Element Desc.]])&gt;0,"Found","Not Found")</f>
        <v>Found</v>
      </c>
    </row>
    <row r="5675" spans="2:20" x14ac:dyDescent="0.25">
      <c r="B5675" s="20" t="s">
        <v>11334</v>
      </c>
      <c r="C5675" s="21" t="s">
        <v>71</v>
      </c>
      <c r="D5675" s="21" t="s">
        <v>72</v>
      </c>
      <c r="E5675" s="22">
        <v>3</v>
      </c>
      <c r="F5675" s="9" t="s">
        <v>11022</v>
      </c>
      <c r="G5675" s="9" t="s">
        <v>22</v>
      </c>
      <c r="H5675" s="27">
        <v>46198</v>
      </c>
      <c r="I5675" s="25"/>
      <c r="J5675" s="25"/>
      <c r="K5675" s="25"/>
      <c r="L5675" s="12">
        <f t="array" ref="L5675">IFERROR(LOOKUP(2^15,SEARCH({"40A","63A","80A","100A","125A","160A","200A","250A","400A","630A","800A","1000A","1250A","1600A","2000A","2500A","3200A","4000A","5000A","6300A"},UPPER(D5675)),{40,63,80,100,125,160,200,250,400,630,800,1000,1250,1600,2000,2500,3200,4000,5000,6300}),0)</f>
        <v>0</v>
      </c>
      <c r="M5675" s="9" t="str">
        <f t="shared" si="441"/>
        <v>Hanger Support</v>
      </c>
      <c r="N5675" s="9" t="str">
        <f t="shared" si="442"/>
        <v>AL</v>
      </c>
      <c r="O5675" s="13" t="str">
        <f t="shared" si="443"/>
        <v>None</v>
      </c>
      <c r="P5675" s="9" t="str">
        <f t="shared" si="444"/>
        <v>None</v>
      </c>
      <c r="Q5675" s="9" t="str">
        <f t="shared" si="445"/>
        <v>0</v>
      </c>
      <c r="R56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75" s="14" t="str">
        <f>IF(ProjectsDB[[#This Row],[Item Type]]="Straight Plug-In",_xlfn.TEXTJOIN("-",TRUE,M5675&amp;"-"&amp;_xlfn.LET(_xlpm.txt,ProjectsDB[[#This Row],[Assembly]],_xlpm.pos,FIND("SP",_xlpm.txt),_xlpm.pre,LEFT(_xlpm.txt,_xlpm.pos-1),IF(RIGHT(_xlpm.pre,3)="123","3PL",IF(RIGHT(_xlpm.pre,2)="12","2PL",IF(RIGHT(_xlpm.pre,1)="1","1PL","3PL")))),N5675,O5675,P5675,Q5675&amp;"W",R5675),_xlfn.TEXTJOIN("-",TRUE,M5675,N5675,O5675,P5675,Q5675&amp;"W",R5675))</f>
        <v>Hanger Support-AL-None-None-0W-1</v>
      </c>
      <c r="T5675" s="14" t="str">
        <f>IF(COUNTIF(Cycletime[Element Desc.],ProjectsDB[[#This Row],[Element Desc.]])&gt;0,"Found","Not Found")</f>
        <v>Found</v>
      </c>
    </row>
    <row r="5676" spans="2:20" x14ac:dyDescent="0.25">
      <c r="B5676" s="8" t="s">
        <v>11335</v>
      </c>
      <c r="C5676" s="9" t="s">
        <v>5399</v>
      </c>
      <c r="D5676" s="9" t="s">
        <v>5400</v>
      </c>
      <c r="E5676" s="10">
        <v>1</v>
      </c>
      <c r="F5676" s="9" t="s">
        <v>11022</v>
      </c>
      <c r="G5676" s="9" t="s">
        <v>22</v>
      </c>
      <c r="H5676" s="27">
        <v>46198</v>
      </c>
      <c r="I5676" s="12"/>
      <c r="J5676" s="12"/>
      <c r="K5676" s="12"/>
      <c r="L5676" s="12">
        <f t="array" ref="L5676">IFERROR(LOOKUP(2^15,SEARCH({"40A","63A","80A","100A","125A","160A","200A","250A","400A","630A","800A","1000A","1250A","1600A","2000A","2500A","3200A","4000A","5000A","6300A"},UPPER(D5676)),{40,63,80,100,125,160,200,250,400,630,800,1000,1250,1600,2000,2500,3200,4000,5000,6300}),0)</f>
        <v>3200</v>
      </c>
      <c r="M5676" s="9" t="str">
        <f t="shared" si="441"/>
        <v>Hanger Support</v>
      </c>
      <c r="N5676" s="9" t="str">
        <f t="shared" si="442"/>
        <v>CU</v>
      </c>
      <c r="O5676" s="13" t="str">
        <f t="shared" si="443"/>
        <v>None</v>
      </c>
      <c r="P5676" s="9" t="str">
        <f t="shared" si="444"/>
        <v>None</v>
      </c>
      <c r="Q5676" s="9" t="str">
        <f t="shared" si="445"/>
        <v>0</v>
      </c>
      <c r="R56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76" s="14" t="str">
        <f>IF(ProjectsDB[[#This Row],[Item Type]]="Straight Plug-In",_xlfn.TEXTJOIN("-",TRUE,M5676&amp;"-"&amp;_xlfn.LET(_xlpm.txt,ProjectsDB[[#This Row],[Assembly]],_xlpm.pos,FIND("SP",_xlpm.txt),_xlpm.pre,LEFT(_xlpm.txt,_xlpm.pos-1),IF(RIGHT(_xlpm.pre,3)="123","3PL",IF(RIGHT(_xlpm.pre,2)="12","2PL",IF(RIGHT(_xlpm.pre,1)="1","1PL","3PL")))),N5676,O5676,P5676,Q5676&amp;"W",R5676),_xlfn.TEXTJOIN("-",TRUE,M5676,N5676,O5676,P5676,Q5676&amp;"W",R5676))</f>
        <v>Hanger Support-CU-None-None-0W-2</v>
      </c>
      <c r="T5676" s="14" t="str">
        <f>IF(COUNTIF(Cycletime[Element Desc.],ProjectsDB[[#This Row],[Element Desc.]])&gt;0,"Found","Not Found")</f>
        <v>Found</v>
      </c>
    </row>
    <row r="5677" spans="2:20" x14ac:dyDescent="0.25">
      <c r="B5677" s="20" t="s">
        <v>11336</v>
      </c>
      <c r="C5677" s="21" t="s">
        <v>5396</v>
      </c>
      <c r="D5677" s="21" t="s">
        <v>5397</v>
      </c>
      <c r="E5677" s="22">
        <v>6</v>
      </c>
      <c r="F5677" s="9" t="s">
        <v>11022</v>
      </c>
      <c r="G5677" s="9" t="s">
        <v>22</v>
      </c>
      <c r="H5677" s="27">
        <v>46198</v>
      </c>
      <c r="I5677" s="25"/>
      <c r="J5677" s="25"/>
      <c r="K5677" s="25"/>
      <c r="L5677" s="12">
        <f t="array" ref="L5677">IFERROR(LOOKUP(2^15,SEARCH({"40A","63A","80A","100A","125A","160A","200A","250A","400A","630A","800A","1000A","1250A","1600A","2000A","2500A","3200A","4000A","5000A","6300A"},UPPER(D5677)),{40,63,80,100,125,160,200,250,400,630,800,1000,1250,1600,2000,2500,3200,4000,5000,6300}),0)</f>
        <v>3200</v>
      </c>
      <c r="M5677" s="9" t="str">
        <f t="shared" si="441"/>
        <v>Hanger Support</v>
      </c>
      <c r="N5677" s="9" t="str">
        <f t="shared" si="442"/>
        <v>CU</v>
      </c>
      <c r="O5677" s="13" t="str">
        <f t="shared" si="443"/>
        <v>None</v>
      </c>
      <c r="P5677" s="9" t="str">
        <f t="shared" si="444"/>
        <v>None</v>
      </c>
      <c r="Q5677" s="9" t="str">
        <f t="shared" si="445"/>
        <v>0</v>
      </c>
      <c r="R56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77" s="14" t="str">
        <f>IF(ProjectsDB[[#This Row],[Item Type]]="Straight Plug-In",_xlfn.TEXTJOIN("-",TRUE,M5677&amp;"-"&amp;_xlfn.LET(_xlpm.txt,ProjectsDB[[#This Row],[Assembly]],_xlpm.pos,FIND("SP",_xlpm.txt),_xlpm.pre,LEFT(_xlpm.txt,_xlpm.pos-1),IF(RIGHT(_xlpm.pre,3)="123","3PL",IF(RIGHT(_xlpm.pre,2)="12","2PL",IF(RIGHT(_xlpm.pre,1)="1","1PL","3PL")))),N5677,O5677,P5677,Q5677&amp;"W",R5677),_xlfn.TEXTJOIN("-",TRUE,M5677,N5677,O5677,P5677,Q5677&amp;"W",R5677))</f>
        <v>Hanger Support-CU-None-None-0W-2</v>
      </c>
      <c r="T5677" s="14" t="str">
        <f>IF(COUNTIF(Cycletime[Element Desc.],ProjectsDB[[#This Row],[Element Desc.]])&gt;0,"Found","Not Found")</f>
        <v>Found</v>
      </c>
    </row>
    <row r="5678" spans="2:20" x14ac:dyDescent="0.25">
      <c r="B5678" s="8" t="s">
        <v>11337</v>
      </c>
      <c r="C5678" s="9" t="s">
        <v>5399</v>
      </c>
      <c r="D5678" s="9" t="s">
        <v>5400</v>
      </c>
      <c r="E5678" s="10">
        <v>1</v>
      </c>
      <c r="F5678" s="9" t="s">
        <v>11022</v>
      </c>
      <c r="G5678" s="9" t="s">
        <v>22</v>
      </c>
      <c r="H5678" s="27">
        <v>46198</v>
      </c>
      <c r="I5678" s="12"/>
      <c r="J5678" s="12"/>
      <c r="K5678" s="12"/>
      <c r="L5678" s="12">
        <f t="array" ref="L5678">IFERROR(LOOKUP(2^15,SEARCH({"40A","63A","80A","100A","125A","160A","200A","250A","400A","630A","800A","1000A","1250A","1600A","2000A","2500A","3200A","4000A","5000A","6300A"},UPPER(D5678)),{40,63,80,100,125,160,200,250,400,630,800,1000,1250,1600,2000,2500,3200,4000,5000,6300}),0)</f>
        <v>3200</v>
      </c>
      <c r="M5678" s="9" t="str">
        <f t="shared" si="441"/>
        <v>Hanger Support</v>
      </c>
      <c r="N5678" s="9" t="str">
        <f t="shared" si="442"/>
        <v>CU</v>
      </c>
      <c r="O5678" s="13" t="str">
        <f t="shared" si="443"/>
        <v>None</v>
      </c>
      <c r="P5678" s="9" t="str">
        <f t="shared" si="444"/>
        <v>None</v>
      </c>
      <c r="Q5678" s="9" t="str">
        <f t="shared" si="445"/>
        <v>0</v>
      </c>
      <c r="R56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78" s="14" t="str">
        <f>IF(ProjectsDB[[#This Row],[Item Type]]="Straight Plug-In",_xlfn.TEXTJOIN("-",TRUE,M5678&amp;"-"&amp;_xlfn.LET(_xlpm.txt,ProjectsDB[[#This Row],[Assembly]],_xlpm.pos,FIND("SP",_xlpm.txt),_xlpm.pre,LEFT(_xlpm.txt,_xlpm.pos-1),IF(RIGHT(_xlpm.pre,3)="123","3PL",IF(RIGHT(_xlpm.pre,2)="12","2PL",IF(RIGHT(_xlpm.pre,1)="1","1PL","3PL")))),N5678,O5678,P5678,Q5678&amp;"W",R5678),_xlfn.TEXTJOIN("-",TRUE,M5678,N5678,O5678,P5678,Q5678&amp;"W",R5678))</f>
        <v>Hanger Support-CU-None-None-0W-2</v>
      </c>
      <c r="T5678" s="14" t="str">
        <f>IF(COUNTIF(Cycletime[Element Desc.],ProjectsDB[[#This Row],[Element Desc.]])&gt;0,"Found","Not Found")</f>
        <v>Found</v>
      </c>
    </row>
    <row r="5679" spans="2:20" x14ac:dyDescent="0.25">
      <c r="B5679" s="20" t="s">
        <v>11338</v>
      </c>
      <c r="C5679" s="21" t="s">
        <v>5396</v>
      </c>
      <c r="D5679" s="21" t="s">
        <v>5397</v>
      </c>
      <c r="E5679" s="22">
        <v>4</v>
      </c>
      <c r="F5679" s="9" t="s">
        <v>11022</v>
      </c>
      <c r="G5679" s="9" t="s">
        <v>22</v>
      </c>
      <c r="H5679" s="27">
        <v>46198</v>
      </c>
      <c r="I5679" s="25"/>
      <c r="J5679" s="25"/>
      <c r="K5679" s="25"/>
      <c r="L5679" s="12">
        <f t="array" ref="L5679">IFERROR(LOOKUP(2^15,SEARCH({"40A","63A","80A","100A","125A","160A","200A","250A","400A","630A","800A","1000A","1250A","1600A","2000A","2500A","3200A","4000A","5000A","6300A"},UPPER(D5679)),{40,63,80,100,125,160,200,250,400,630,800,1000,1250,1600,2000,2500,3200,4000,5000,6300}),0)</f>
        <v>3200</v>
      </c>
      <c r="M5679" s="9" t="str">
        <f t="shared" si="441"/>
        <v>Hanger Support</v>
      </c>
      <c r="N5679" s="9" t="str">
        <f t="shared" si="442"/>
        <v>CU</v>
      </c>
      <c r="O5679" s="13" t="str">
        <f t="shared" si="443"/>
        <v>None</v>
      </c>
      <c r="P5679" s="9" t="str">
        <f t="shared" si="444"/>
        <v>None</v>
      </c>
      <c r="Q5679" s="9" t="str">
        <f t="shared" si="445"/>
        <v>0</v>
      </c>
      <c r="R56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79" s="14" t="str">
        <f>IF(ProjectsDB[[#This Row],[Item Type]]="Straight Plug-In",_xlfn.TEXTJOIN("-",TRUE,M5679&amp;"-"&amp;_xlfn.LET(_xlpm.txt,ProjectsDB[[#This Row],[Assembly]],_xlpm.pos,FIND("SP",_xlpm.txt),_xlpm.pre,LEFT(_xlpm.txt,_xlpm.pos-1),IF(RIGHT(_xlpm.pre,3)="123","3PL",IF(RIGHT(_xlpm.pre,2)="12","2PL",IF(RIGHT(_xlpm.pre,1)="1","1PL","3PL")))),N5679,O5679,P5679,Q5679&amp;"W",R5679),_xlfn.TEXTJOIN("-",TRUE,M5679,N5679,O5679,P5679,Q5679&amp;"W",R5679))</f>
        <v>Hanger Support-CU-None-None-0W-2</v>
      </c>
      <c r="T5679" s="14" t="str">
        <f>IF(COUNTIF(Cycletime[Element Desc.],ProjectsDB[[#This Row],[Element Desc.]])&gt;0,"Found","Not Found")</f>
        <v>Found</v>
      </c>
    </row>
    <row r="5680" spans="2:20" x14ac:dyDescent="0.25">
      <c r="B5680" s="20" t="s">
        <v>11339</v>
      </c>
      <c r="C5680" s="21" t="s">
        <v>71</v>
      </c>
      <c r="D5680" s="21" t="s">
        <v>72</v>
      </c>
      <c r="E5680" s="22">
        <v>3</v>
      </c>
      <c r="F5680" s="9" t="s">
        <v>11022</v>
      </c>
      <c r="G5680" s="9" t="s">
        <v>22</v>
      </c>
      <c r="H5680" s="27">
        <v>46198</v>
      </c>
      <c r="I5680" s="25"/>
      <c r="J5680" s="25"/>
      <c r="K5680" s="25"/>
      <c r="L5680" s="12">
        <f t="array" ref="L5680">IFERROR(LOOKUP(2^15,SEARCH({"40A","63A","80A","100A","125A","160A","200A","250A","400A","630A","800A","1000A","1250A","1600A","2000A","2500A","3200A","4000A","5000A","6300A"},UPPER(D5680)),{40,63,80,100,125,160,200,250,400,630,800,1000,1250,1600,2000,2500,3200,4000,5000,6300}),0)</f>
        <v>0</v>
      </c>
      <c r="M5680" s="9" t="str">
        <f t="shared" si="441"/>
        <v>Hanger Support</v>
      </c>
      <c r="N5680" s="9" t="str">
        <f t="shared" si="442"/>
        <v>AL</v>
      </c>
      <c r="O5680" s="13" t="str">
        <f t="shared" si="443"/>
        <v>None</v>
      </c>
      <c r="P5680" s="9" t="str">
        <f t="shared" si="444"/>
        <v>None</v>
      </c>
      <c r="Q5680" s="9" t="str">
        <f t="shared" si="445"/>
        <v>0</v>
      </c>
      <c r="R56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80" s="14" t="str">
        <f>IF(ProjectsDB[[#This Row],[Item Type]]="Straight Plug-In",_xlfn.TEXTJOIN("-",TRUE,M5680&amp;"-"&amp;_xlfn.LET(_xlpm.txt,ProjectsDB[[#This Row],[Assembly]],_xlpm.pos,FIND("SP",_xlpm.txt),_xlpm.pre,LEFT(_xlpm.txt,_xlpm.pos-1),IF(RIGHT(_xlpm.pre,3)="123","3PL",IF(RIGHT(_xlpm.pre,2)="12","2PL",IF(RIGHT(_xlpm.pre,1)="1","1PL","3PL")))),N5680,O5680,P5680,Q5680&amp;"W",R5680),_xlfn.TEXTJOIN("-",TRUE,M5680,N5680,O5680,P5680,Q5680&amp;"W",R5680))</f>
        <v>Hanger Support-AL-None-None-0W-1</v>
      </c>
      <c r="T5680" s="14" t="str">
        <f>IF(COUNTIF(Cycletime[Element Desc.],ProjectsDB[[#This Row],[Element Desc.]])&gt;0,"Found","Not Found")</f>
        <v>Found</v>
      </c>
    </row>
    <row r="5681" spans="2:20" x14ac:dyDescent="0.25">
      <c r="B5681" s="8" t="s">
        <v>11340</v>
      </c>
      <c r="C5681" s="9" t="s">
        <v>5399</v>
      </c>
      <c r="D5681" s="9" t="s">
        <v>5400</v>
      </c>
      <c r="E5681" s="10">
        <v>1</v>
      </c>
      <c r="F5681" s="9" t="s">
        <v>11022</v>
      </c>
      <c r="G5681" s="9" t="s">
        <v>22</v>
      </c>
      <c r="H5681" s="27">
        <v>46198</v>
      </c>
      <c r="I5681" s="12"/>
      <c r="J5681" s="12"/>
      <c r="K5681" s="12"/>
      <c r="L5681" s="12">
        <f t="array" ref="L5681">IFERROR(LOOKUP(2^15,SEARCH({"40A","63A","80A","100A","125A","160A","200A","250A","400A","630A","800A","1000A","1250A","1600A","2000A","2500A","3200A","4000A","5000A","6300A"},UPPER(D5681)),{40,63,80,100,125,160,200,250,400,630,800,1000,1250,1600,2000,2500,3200,4000,5000,6300}),0)</f>
        <v>3200</v>
      </c>
      <c r="M5681" s="9" t="str">
        <f t="shared" si="441"/>
        <v>Hanger Support</v>
      </c>
      <c r="N5681" s="9" t="str">
        <f t="shared" si="442"/>
        <v>CU</v>
      </c>
      <c r="O5681" s="13" t="str">
        <f t="shared" si="443"/>
        <v>None</v>
      </c>
      <c r="P5681" s="9" t="str">
        <f t="shared" si="444"/>
        <v>None</v>
      </c>
      <c r="Q5681" s="9" t="str">
        <f t="shared" si="445"/>
        <v>0</v>
      </c>
      <c r="R56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81" s="14" t="str">
        <f>IF(ProjectsDB[[#This Row],[Item Type]]="Straight Plug-In",_xlfn.TEXTJOIN("-",TRUE,M5681&amp;"-"&amp;_xlfn.LET(_xlpm.txt,ProjectsDB[[#This Row],[Assembly]],_xlpm.pos,FIND("SP",_xlpm.txt),_xlpm.pre,LEFT(_xlpm.txt,_xlpm.pos-1),IF(RIGHT(_xlpm.pre,3)="123","3PL",IF(RIGHT(_xlpm.pre,2)="12","2PL",IF(RIGHT(_xlpm.pre,1)="1","1PL","3PL")))),N5681,O5681,P5681,Q5681&amp;"W",R5681),_xlfn.TEXTJOIN("-",TRUE,M5681,N5681,O5681,P5681,Q5681&amp;"W",R5681))</f>
        <v>Hanger Support-CU-None-None-0W-2</v>
      </c>
      <c r="T5681" s="14" t="str">
        <f>IF(COUNTIF(Cycletime[Element Desc.],ProjectsDB[[#This Row],[Element Desc.]])&gt;0,"Found","Not Found")</f>
        <v>Found</v>
      </c>
    </row>
    <row r="5682" spans="2:20" x14ac:dyDescent="0.25">
      <c r="B5682" s="20" t="s">
        <v>11341</v>
      </c>
      <c r="C5682" s="21" t="s">
        <v>5396</v>
      </c>
      <c r="D5682" s="21" t="s">
        <v>5397</v>
      </c>
      <c r="E5682" s="22">
        <v>7</v>
      </c>
      <c r="F5682" s="9" t="s">
        <v>11022</v>
      </c>
      <c r="G5682" s="9" t="s">
        <v>22</v>
      </c>
      <c r="H5682" s="27">
        <v>46198</v>
      </c>
      <c r="I5682" s="25"/>
      <c r="J5682" s="25"/>
      <c r="K5682" s="25"/>
      <c r="L5682" s="12">
        <f t="array" ref="L5682">IFERROR(LOOKUP(2^15,SEARCH({"40A","63A","80A","100A","125A","160A","200A","250A","400A","630A","800A","1000A","1250A","1600A","2000A","2500A","3200A","4000A","5000A","6300A"},UPPER(D5682)),{40,63,80,100,125,160,200,250,400,630,800,1000,1250,1600,2000,2500,3200,4000,5000,6300}),0)</f>
        <v>3200</v>
      </c>
      <c r="M5682" s="9" t="str">
        <f t="shared" si="441"/>
        <v>Hanger Support</v>
      </c>
      <c r="N5682" s="9" t="str">
        <f t="shared" si="442"/>
        <v>CU</v>
      </c>
      <c r="O5682" s="13" t="str">
        <f t="shared" si="443"/>
        <v>None</v>
      </c>
      <c r="P5682" s="9" t="str">
        <f t="shared" si="444"/>
        <v>None</v>
      </c>
      <c r="Q5682" s="9" t="str">
        <f t="shared" si="445"/>
        <v>0</v>
      </c>
      <c r="R56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82" s="14" t="str">
        <f>IF(ProjectsDB[[#This Row],[Item Type]]="Straight Plug-In",_xlfn.TEXTJOIN("-",TRUE,M5682&amp;"-"&amp;_xlfn.LET(_xlpm.txt,ProjectsDB[[#This Row],[Assembly]],_xlpm.pos,FIND("SP",_xlpm.txt),_xlpm.pre,LEFT(_xlpm.txt,_xlpm.pos-1),IF(RIGHT(_xlpm.pre,3)="123","3PL",IF(RIGHT(_xlpm.pre,2)="12","2PL",IF(RIGHT(_xlpm.pre,1)="1","1PL","3PL")))),N5682,O5682,P5682,Q5682&amp;"W",R5682),_xlfn.TEXTJOIN("-",TRUE,M5682,N5682,O5682,P5682,Q5682&amp;"W",R5682))</f>
        <v>Hanger Support-CU-None-None-0W-2</v>
      </c>
      <c r="T5682" s="14" t="str">
        <f>IF(COUNTIF(Cycletime[Element Desc.],ProjectsDB[[#This Row],[Element Desc.]])&gt;0,"Found","Not Found")</f>
        <v>Found</v>
      </c>
    </row>
    <row r="5683" spans="2:20" x14ac:dyDescent="0.25">
      <c r="B5683" s="8" t="s">
        <v>11342</v>
      </c>
      <c r="C5683" s="9" t="s">
        <v>5399</v>
      </c>
      <c r="D5683" s="9" t="s">
        <v>5400</v>
      </c>
      <c r="E5683" s="10">
        <v>1</v>
      </c>
      <c r="F5683" s="9" t="s">
        <v>11022</v>
      </c>
      <c r="G5683" s="9" t="s">
        <v>22</v>
      </c>
      <c r="H5683" s="27">
        <v>46198</v>
      </c>
      <c r="I5683" s="12"/>
      <c r="J5683" s="12"/>
      <c r="K5683" s="12"/>
      <c r="L5683" s="12">
        <f t="array" ref="L5683">IFERROR(LOOKUP(2^15,SEARCH({"40A","63A","80A","100A","125A","160A","200A","250A","400A","630A","800A","1000A","1250A","1600A","2000A","2500A","3200A","4000A","5000A","6300A"},UPPER(D5683)),{40,63,80,100,125,160,200,250,400,630,800,1000,1250,1600,2000,2500,3200,4000,5000,6300}),0)</f>
        <v>3200</v>
      </c>
      <c r="M5683" s="9" t="str">
        <f t="shared" si="441"/>
        <v>Hanger Support</v>
      </c>
      <c r="N5683" s="9" t="str">
        <f t="shared" si="442"/>
        <v>CU</v>
      </c>
      <c r="O5683" s="13" t="str">
        <f t="shared" si="443"/>
        <v>None</v>
      </c>
      <c r="P5683" s="9" t="str">
        <f t="shared" si="444"/>
        <v>None</v>
      </c>
      <c r="Q5683" s="9" t="str">
        <f t="shared" si="445"/>
        <v>0</v>
      </c>
      <c r="R56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83" s="14" t="str">
        <f>IF(ProjectsDB[[#This Row],[Item Type]]="Straight Plug-In",_xlfn.TEXTJOIN("-",TRUE,M5683&amp;"-"&amp;_xlfn.LET(_xlpm.txt,ProjectsDB[[#This Row],[Assembly]],_xlpm.pos,FIND("SP",_xlpm.txt),_xlpm.pre,LEFT(_xlpm.txt,_xlpm.pos-1),IF(RIGHT(_xlpm.pre,3)="123","3PL",IF(RIGHT(_xlpm.pre,2)="12","2PL",IF(RIGHT(_xlpm.pre,1)="1","1PL","3PL")))),N5683,O5683,P5683,Q5683&amp;"W",R5683),_xlfn.TEXTJOIN("-",TRUE,M5683,N5683,O5683,P5683,Q5683&amp;"W",R5683))</f>
        <v>Hanger Support-CU-None-None-0W-2</v>
      </c>
      <c r="T5683" s="14" t="str">
        <f>IF(COUNTIF(Cycletime[Element Desc.],ProjectsDB[[#This Row],[Element Desc.]])&gt;0,"Found","Not Found")</f>
        <v>Found</v>
      </c>
    </row>
    <row r="5684" spans="2:20" x14ac:dyDescent="0.25">
      <c r="B5684" s="20" t="s">
        <v>11343</v>
      </c>
      <c r="C5684" s="21" t="s">
        <v>5396</v>
      </c>
      <c r="D5684" s="21" t="s">
        <v>5397</v>
      </c>
      <c r="E5684" s="22">
        <v>4</v>
      </c>
      <c r="F5684" s="9" t="s">
        <v>11022</v>
      </c>
      <c r="G5684" s="9" t="s">
        <v>22</v>
      </c>
      <c r="H5684" s="27">
        <v>46198</v>
      </c>
      <c r="I5684" s="25"/>
      <c r="J5684" s="25"/>
      <c r="K5684" s="25"/>
      <c r="L5684" s="12">
        <f t="array" ref="L5684">IFERROR(LOOKUP(2^15,SEARCH({"40A","63A","80A","100A","125A","160A","200A","250A","400A","630A","800A","1000A","1250A","1600A","2000A","2500A","3200A","4000A","5000A","6300A"},UPPER(D5684)),{40,63,80,100,125,160,200,250,400,630,800,1000,1250,1600,2000,2500,3200,4000,5000,6300}),0)</f>
        <v>3200</v>
      </c>
      <c r="M5684" s="9" t="str">
        <f t="shared" si="441"/>
        <v>Hanger Support</v>
      </c>
      <c r="N5684" s="9" t="str">
        <f t="shared" si="442"/>
        <v>CU</v>
      </c>
      <c r="O5684" s="13" t="str">
        <f t="shared" si="443"/>
        <v>None</v>
      </c>
      <c r="P5684" s="9" t="str">
        <f t="shared" si="444"/>
        <v>None</v>
      </c>
      <c r="Q5684" s="9" t="str">
        <f t="shared" si="445"/>
        <v>0</v>
      </c>
      <c r="R56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84" s="14" t="str">
        <f>IF(ProjectsDB[[#This Row],[Item Type]]="Straight Plug-In",_xlfn.TEXTJOIN("-",TRUE,M5684&amp;"-"&amp;_xlfn.LET(_xlpm.txt,ProjectsDB[[#This Row],[Assembly]],_xlpm.pos,FIND("SP",_xlpm.txt),_xlpm.pre,LEFT(_xlpm.txt,_xlpm.pos-1),IF(RIGHT(_xlpm.pre,3)="123","3PL",IF(RIGHT(_xlpm.pre,2)="12","2PL",IF(RIGHT(_xlpm.pre,1)="1","1PL","3PL")))),N5684,O5684,P5684,Q5684&amp;"W",R5684),_xlfn.TEXTJOIN("-",TRUE,M5684,N5684,O5684,P5684,Q5684&amp;"W",R5684))</f>
        <v>Hanger Support-CU-None-None-0W-2</v>
      </c>
      <c r="T5684" s="14" t="str">
        <f>IF(COUNTIF(Cycletime[Element Desc.],ProjectsDB[[#This Row],[Element Desc.]])&gt;0,"Found","Not Found")</f>
        <v>Found</v>
      </c>
    </row>
    <row r="5685" spans="2:20" x14ac:dyDescent="0.25">
      <c r="B5685" s="20" t="s">
        <v>11344</v>
      </c>
      <c r="C5685" s="21" t="s">
        <v>71</v>
      </c>
      <c r="D5685" s="21" t="s">
        <v>72</v>
      </c>
      <c r="E5685" s="22">
        <v>3</v>
      </c>
      <c r="F5685" s="9" t="s">
        <v>11022</v>
      </c>
      <c r="G5685" s="9" t="s">
        <v>22</v>
      </c>
      <c r="H5685" s="27">
        <v>46198</v>
      </c>
      <c r="I5685" s="25"/>
      <c r="J5685" s="25"/>
      <c r="K5685" s="25"/>
      <c r="L5685" s="12">
        <f t="array" ref="L5685">IFERROR(LOOKUP(2^15,SEARCH({"40A","63A","80A","100A","125A","160A","200A","250A","400A","630A","800A","1000A","1250A","1600A","2000A","2500A","3200A","4000A","5000A","6300A"},UPPER(D5685)),{40,63,80,100,125,160,200,250,400,630,800,1000,1250,1600,2000,2500,3200,4000,5000,6300}),0)</f>
        <v>0</v>
      </c>
      <c r="M5685" s="9" t="str">
        <f t="shared" si="441"/>
        <v>Hanger Support</v>
      </c>
      <c r="N5685" s="9" t="str">
        <f t="shared" si="442"/>
        <v>AL</v>
      </c>
      <c r="O5685" s="13" t="str">
        <f t="shared" si="443"/>
        <v>None</v>
      </c>
      <c r="P5685" s="9" t="str">
        <f t="shared" si="444"/>
        <v>None</v>
      </c>
      <c r="Q5685" s="9" t="str">
        <f t="shared" si="445"/>
        <v>0</v>
      </c>
      <c r="R56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85" s="14" t="str">
        <f>IF(ProjectsDB[[#This Row],[Item Type]]="Straight Plug-In",_xlfn.TEXTJOIN("-",TRUE,M5685&amp;"-"&amp;_xlfn.LET(_xlpm.txt,ProjectsDB[[#This Row],[Assembly]],_xlpm.pos,FIND("SP",_xlpm.txt),_xlpm.pre,LEFT(_xlpm.txt,_xlpm.pos-1),IF(RIGHT(_xlpm.pre,3)="123","3PL",IF(RIGHT(_xlpm.pre,2)="12","2PL",IF(RIGHT(_xlpm.pre,1)="1","1PL","3PL")))),N5685,O5685,P5685,Q5685&amp;"W",R5685),_xlfn.TEXTJOIN("-",TRUE,M5685,N5685,O5685,P5685,Q5685&amp;"W",R5685))</f>
        <v>Hanger Support-AL-None-None-0W-1</v>
      </c>
      <c r="T5685" s="14" t="str">
        <f>IF(COUNTIF(Cycletime[Element Desc.],ProjectsDB[[#This Row],[Element Desc.]])&gt;0,"Found","Not Found")</f>
        <v>Found</v>
      </c>
    </row>
    <row r="5686" spans="2:20" x14ac:dyDescent="0.25">
      <c r="B5686" s="8" t="s">
        <v>11345</v>
      </c>
      <c r="C5686" s="9" t="s">
        <v>5396</v>
      </c>
      <c r="D5686" s="9" t="s">
        <v>5397</v>
      </c>
      <c r="E5686" s="10">
        <v>7</v>
      </c>
      <c r="F5686" s="9" t="s">
        <v>11022</v>
      </c>
      <c r="G5686" s="9" t="s">
        <v>22</v>
      </c>
      <c r="H5686" s="27">
        <v>46198</v>
      </c>
      <c r="I5686" s="12"/>
      <c r="J5686" s="12"/>
      <c r="K5686" s="12"/>
      <c r="L5686" s="12">
        <f t="array" ref="L5686">IFERROR(LOOKUP(2^15,SEARCH({"40A","63A","80A","100A","125A","160A","200A","250A","400A","630A","800A","1000A","1250A","1600A","2000A","2500A","3200A","4000A","5000A","6300A"},UPPER(D5686)),{40,63,80,100,125,160,200,250,400,630,800,1000,1250,1600,2000,2500,3200,4000,5000,6300}),0)</f>
        <v>3200</v>
      </c>
      <c r="M5686" s="9" t="str">
        <f t="shared" si="441"/>
        <v>Hanger Support</v>
      </c>
      <c r="N5686" s="9" t="str">
        <f t="shared" si="442"/>
        <v>CU</v>
      </c>
      <c r="O5686" s="13" t="str">
        <f t="shared" si="443"/>
        <v>None</v>
      </c>
      <c r="P5686" s="9" t="str">
        <f t="shared" si="444"/>
        <v>None</v>
      </c>
      <c r="Q5686" s="9" t="str">
        <f t="shared" si="445"/>
        <v>0</v>
      </c>
      <c r="R56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86" s="14" t="str">
        <f>IF(ProjectsDB[[#This Row],[Item Type]]="Straight Plug-In",_xlfn.TEXTJOIN("-",TRUE,M5686&amp;"-"&amp;_xlfn.LET(_xlpm.txt,ProjectsDB[[#This Row],[Assembly]],_xlpm.pos,FIND("SP",_xlpm.txt),_xlpm.pre,LEFT(_xlpm.txt,_xlpm.pos-1),IF(RIGHT(_xlpm.pre,3)="123","3PL",IF(RIGHT(_xlpm.pre,2)="12","2PL",IF(RIGHT(_xlpm.pre,1)="1","1PL","3PL")))),N5686,O5686,P5686,Q5686&amp;"W",R5686),_xlfn.TEXTJOIN("-",TRUE,M5686,N5686,O5686,P5686,Q5686&amp;"W",R5686))</f>
        <v>Hanger Support-CU-None-None-0W-2</v>
      </c>
      <c r="T5686" s="14" t="str">
        <f>IF(COUNTIF(Cycletime[Element Desc.],ProjectsDB[[#This Row],[Element Desc.]])&gt;0,"Found","Not Found")</f>
        <v>Found</v>
      </c>
    </row>
    <row r="5687" spans="2:20" x14ac:dyDescent="0.25">
      <c r="B5687" s="20" t="s">
        <v>11346</v>
      </c>
      <c r="C5687" s="21" t="s">
        <v>5399</v>
      </c>
      <c r="D5687" s="21" t="s">
        <v>5400</v>
      </c>
      <c r="E5687" s="22">
        <v>1</v>
      </c>
      <c r="F5687" s="9" t="s">
        <v>11022</v>
      </c>
      <c r="G5687" s="9" t="s">
        <v>22</v>
      </c>
      <c r="H5687" s="27">
        <v>46198</v>
      </c>
      <c r="I5687" s="25"/>
      <c r="J5687" s="25"/>
      <c r="K5687" s="25"/>
      <c r="L5687" s="12">
        <f t="array" ref="L5687">IFERROR(LOOKUP(2^15,SEARCH({"40A","63A","80A","100A","125A","160A","200A","250A","400A","630A","800A","1000A","1250A","1600A","2000A","2500A","3200A","4000A","5000A","6300A"},UPPER(D5687)),{40,63,80,100,125,160,200,250,400,630,800,1000,1250,1600,2000,2500,3200,4000,5000,6300}),0)</f>
        <v>3200</v>
      </c>
      <c r="M5687" s="9" t="str">
        <f t="shared" si="441"/>
        <v>Hanger Support</v>
      </c>
      <c r="N5687" s="9" t="str">
        <f t="shared" si="442"/>
        <v>CU</v>
      </c>
      <c r="O5687" s="13" t="str">
        <f t="shared" si="443"/>
        <v>None</v>
      </c>
      <c r="P5687" s="9" t="str">
        <f t="shared" si="444"/>
        <v>None</v>
      </c>
      <c r="Q5687" s="9" t="str">
        <f t="shared" si="445"/>
        <v>0</v>
      </c>
      <c r="R56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87" s="14" t="str">
        <f>IF(ProjectsDB[[#This Row],[Item Type]]="Straight Plug-In",_xlfn.TEXTJOIN("-",TRUE,M5687&amp;"-"&amp;_xlfn.LET(_xlpm.txt,ProjectsDB[[#This Row],[Assembly]],_xlpm.pos,FIND("SP",_xlpm.txt),_xlpm.pre,LEFT(_xlpm.txt,_xlpm.pos-1),IF(RIGHT(_xlpm.pre,3)="123","3PL",IF(RIGHT(_xlpm.pre,2)="12","2PL",IF(RIGHT(_xlpm.pre,1)="1","1PL","3PL")))),N5687,O5687,P5687,Q5687&amp;"W",R5687),_xlfn.TEXTJOIN("-",TRUE,M5687,N5687,O5687,P5687,Q5687&amp;"W",R5687))</f>
        <v>Hanger Support-CU-None-None-0W-2</v>
      </c>
      <c r="T5687" s="14" t="str">
        <f>IF(COUNTIF(Cycletime[Element Desc.],ProjectsDB[[#This Row],[Element Desc.]])&gt;0,"Found","Not Found")</f>
        <v>Found</v>
      </c>
    </row>
    <row r="5688" spans="2:20" x14ac:dyDescent="0.25">
      <c r="B5688" s="8" t="s">
        <v>11347</v>
      </c>
      <c r="C5688" s="9" t="s">
        <v>5399</v>
      </c>
      <c r="D5688" s="9" t="s">
        <v>5400</v>
      </c>
      <c r="E5688" s="10">
        <v>1</v>
      </c>
      <c r="F5688" s="9" t="s">
        <v>11022</v>
      </c>
      <c r="G5688" s="9" t="s">
        <v>22</v>
      </c>
      <c r="H5688" s="27">
        <v>46198</v>
      </c>
      <c r="I5688" s="12"/>
      <c r="J5688" s="12"/>
      <c r="K5688" s="12"/>
      <c r="L5688" s="12">
        <f t="array" ref="L5688">IFERROR(LOOKUP(2^15,SEARCH({"40A","63A","80A","100A","125A","160A","200A","250A","400A","630A","800A","1000A","1250A","1600A","2000A","2500A","3200A","4000A","5000A","6300A"},UPPER(D5688)),{40,63,80,100,125,160,200,250,400,630,800,1000,1250,1600,2000,2500,3200,4000,5000,6300}),0)</f>
        <v>3200</v>
      </c>
      <c r="M5688" s="9" t="str">
        <f t="shared" si="441"/>
        <v>Hanger Support</v>
      </c>
      <c r="N5688" s="9" t="str">
        <f t="shared" si="442"/>
        <v>CU</v>
      </c>
      <c r="O5688" s="13" t="str">
        <f t="shared" si="443"/>
        <v>None</v>
      </c>
      <c r="P5688" s="9" t="str">
        <f t="shared" si="444"/>
        <v>None</v>
      </c>
      <c r="Q5688" s="9" t="str">
        <f t="shared" si="445"/>
        <v>0</v>
      </c>
      <c r="R56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88" s="14" t="str">
        <f>IF(ProjectsDB[[#This Row],[Item Type]]="Straight Plug-In",_xlfn.TEXTJOIN("-",TRUE,M5688&amp;"-"&amp;_xlfn.LET(_xlpm.txt,ProjectsDB[[#This Row],[Assembly]],_xlpm.pos,FIND("SP",_xlpm.txt),_xlpm.pre,LEFT(_xlpm.txt,_xlpm.pos-1),IF(RIGHT(_xlpm.pre,3)="123","3PL",IF(RIGHT(_xlpm.pre,2)="12","2PL",IF(RIGHT(_xlpm.pre,1)="1","1PL","3PL")))),N5688,O5688,P5688,Q5688&amp;"W",R5688),_xlfn.TEXTJOIN("-",TRUE,M5688,N5688,O5688,P5688,Q5688&amp;"W",R5688))</f>
        <v>Hanger Support-CU-None-None-0W-2</v>
      </c>
      <c r="T5688" s="14" t="str">
        <f>IF(COUNTIF(Cycletime[Element Desc.],ProjectsDB[[#This Row],[Element Desc.]])&gt;0,"Found","Not Found")</f>
        <v>Found</v>
      </c>
    </row>
    <row r="5689" spans="2:20" x14ac:dyDescent="0.25">
      <c r="B5689" s="20" t="s">
        <v>11348</v>
      </c>
      <c r="C5689" s="21" t="s">
        <v>5396</v>
      </c>
      <c r="D5689" s="21" t="s">
        <v>5397</v>
      </c>
      <c r="E5689" s="22">
        <v>4</v>
      </c>
      <c r="F5689" s="9" t="s">
        <v>11022</v>
      </c>
      <c r="G5689" s="9" t="s">
        <v>22</v>
      </c>
      <c r="H5689" s="27">
        <v>46198</v>
      </c>
      <c r="I5689" s="25"/>
      <c r="J5689" s="25"/>
      <c r="K5689" s="25"/>
      <c r="L5689" s="12">
        <f t="array" ref="L5689">IFERROR(LOOKUP(2^15,SEARCH({"40A","63A","80A","100A","125A","160A","200A","250A","400A","630A","800A","1000A","1250A","1600A","2000A","2500A","3200A","4000A","5000A","6300A"},UPPER(D5689)),{40,63,80,100,125,160,200,250,400,630,800,1000,1250,1600,2000,2500,3200,4000,5000,6300}),0)</f>
        <v>3200</v>
      </c>
      <c r="M5689" s="9" t="str">
        <f t="shared" si="441"/>
        <v>Hanger Support</v>
      </c>
      <c r="N5689" s="9" t="str">
        <f t="shared" si="442"/>
        <v>CU</v>
      </c>
      <c r="O5689" s="13" t="str">
        <f t="shared" si="443"/>
        <v>None</v>
      </c>
      <c r="P5689" s="9" t="str">
        <f t="shared" si="444"/>
        <v>None</v>
      </c>
      <c r="Q5689" s="9" t="str">
        <f t="shared" si="445"/>
        <v>0</v>
      </c>
      <c r="R56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89" s="14" t="str">
        <f>IF(ProjectsDB[[#This Row],[Item Type]]="Straight Plug-In",_xlfn.TEXTJOIN("-",TRUE,M5689&amp;"-"&amp;_xlfn.LET(_xlpm.txt,ProjectsDB[[#This Row],[Assembly]],_xlpm.pos,FIND("SP",_xlpm.txt),_xlpm.pre,LEFT(_xlpm.txt,_xlpm.pos-1),IF(RIGHT(_xlpm.pre,3)="123","3PL",IF(RIGHT(_xlpm.pre,2)="12","2PL",IF(RIGHT(_xlpm.pre,1)="1","1PL","3PL")))),N5689,O5689,P5689,Q5689&amp;"W",R5689),_xlfn.TEXTJOIN("-",TRUE,M5689,N5689,O5689,P5689,Q5689&amp;"W",R5689))</f>
        <v>Hanger Support-CU-None-None-0W-2</v>
      </c>
      <c r="T5689" s="14" t="str">
        <f>IF(COUNTIF(Cycletime[Element Desc.],ProjectsDB[[#This Row],[Element Desc.]])&gt;0,"Found","Not Found")</f>
        <v>Found</v>
      </c>
    </row>
    <row r="5690" spans="2:20" x14ac:dyDescent="0.25">
      <c r="B5690" s="20" t="s">
        <v>11349</v>
      </c>
      <c r="C5690" s="21" t="s">
        <v>71</v>
      </c>
      <c r="D5690" s="21" t="s">
        <v>72</v>
      </c>
      <c r="E5690" s="22">
        <v>3</v>
      </c>
      <c r="F5690" s="9" t="s">
        <v>11022</v>
      </c>
      <c r="G5690" s="9" t="s">
        <v>22</v>
      </c>
      <c r="H5690" s="27">
        <v>46198</v>
      </c>
      <c r="I5690" s="25"/>
      <c r="J5690" s="25"/>
      <c r="K5690" s="25"/>
      <c r="L5690" s="12">
        <f t="array" ref="L5690">IFERROR(LOOKUP(2^15,SEARCH({"40A","63A","80A","100A","125A","160A","200A","250A","400A","630A","800A","1000A","1250A","1600A","2000A","2500A","3200A","4000A","5000A","6300A"},UPPER(D5690)),{40,63,80,100,125,160,200,250,400,630,800,1000,1250,1600,2000,2500,3200,4000,5000,6300}),0)</f>
        <v>0</v>
      </c>
      <c r="M5690" s="9" t="str">
        <f t="shared" si="441"/>
        <v>Hanger Support</v>
      </c>
      <c r="N5690" s="9" t="str">
        <f t="shared" si="442"/>
        <v>AL</v>
      </c>
      <c r="O5690" s="13" t="str">
        <f t="shared" si="443"/>
        <v>None</v>
      </c>
      <c r="P5690" s="9" t="str">
        <f t="shared" si="444"/>
        <v>None</v>
      </c>
      <c r="Q5690" s="9" t="str">
        <f t="shared" si="445"/>
        <v>0</v>
      </c>
      <c r="R56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90" s="14" t="str">
        <f>IF(ProjectsDB[[#This Row],[Item Type]]="Straight Plug-In",_xlfn.TEXTJOIN("-",TRUE,M5690&amp;"-"&amp;_xlfn.LET(_xlpm.txt,ProjectsDB[[#This Row],[Assembly]],_xlpm.pos,FIND("SP",_xlpm.txt),_xlpm.pre,LEFT(_xlpm.txt,_xlpm.pos-1),IF(RIGHT(_xlpm.pre,3)="123","3PL",IF(RIGHT(_xlpm.pre,2)="12","2PL",IF(RIGHT(_xlpm.pre,1)="1","1PL","3PL")))),N5690,O5690,P5690,Q5690&amp;"W",R5690),_xlfn.TEXTJOIN("-",TRUE,M5690,N5690,O5690,P5690,Q5690&amp;"W",R5690))</f>
        <v>Hanger Support-AL-None-None-0W-1</v>
      </c>
      <c r="T5690" s="14" t="str">
        <f>IF(COUNTIF(Cycletime[Element Desc.],ProjectsDB[[#This Row],[Element Desc.]])&gt;0,"Found","Not Found")</f>
        <v>Found</v>
      </c>
    </row>
    <row r="5691" spans="2:20" x14ac:dyDescent="0.25">
      <c r="B5691" s="8" t="s">
        <v>11350</v>
      </c>
      <c r="C5691" s="9" t="s">
        <v>5396</v>
      </c>
      <c r="D5691" s="9" t="s">
        <v>5397</v>
      </c>
      <c r="E5691" s="10">
        <v>7</v>
      </c>
      <c r="F5691" s="9" t="s">
        <v>11022</v>
      </c>
      <c r="G5691" s="9" t="s">
        <v>22</v>
      </c>
      <c r="H5691" s="27">
        <v>46198</v>
      </c>
      <c r="I5691" s="12"/>
      <c r="J5691" s="12"/>
      <c r="K5691" s="12"/>
      <c r="L5691" s="12">
        <f t="array" ref="L5691">IFERROR(LOOKUP(2^15,SEARCH({"40A","63A","80A","100A","125A","160A","200A","250A","400A","630A","800A","1000A","1250A","1600A","2000A","2500A","3200A","4000A","5000A","6300A"},UPPER(D5691)),{40,63,80,100,125,160,200,250,400,630,800,1000,1250,1600,2000,2500,3200,4000,5000,6300}),0)</f>
        <v>3200</v>
      </c>
      <c r="M5691" s="9" t="str">
        <f t="shared" si="441"/>
        <v>Hanger Support</v>
      </c>
      <c r="N5691" s="9" t="str">
        <f t="shared" si="442"/>
        <v>CU</v>
      </c>
      <c r="O5691" s="13" t="str">
        <f t="shared" si="443"/>
        <v>None</v>
      </c>
      <c r="P5691" s="9" t="str">
        <f t="shared" si="444"/>
        <v>None</v>
      </c>
      <c r="Q5691" s="9" t="str">
        <f t="shared" si="445"/>
        <v>0</v>
      </c>
      <c r="R56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91" s="14" t="str">
        <f>IF(ProjectsDB[[#This Row],[Item Type]]="Straight Plug-In",_xlfn.TEXTJOIN("-",TRUE,M5691&amp;"-"&amp;_xlfn.LET(_xlpm.txt,ProjectsDB[[#This Row],[Assembly]],_xlpm.pos,FIND("SP",_xlpm.txt),_xlpm.pre,LEFT(_xlpm.txt,_xlpm.pos-1),IF(RIGHT(_xlpm.pre,3)="123","3PL",IF(RIGHT(_xlpm.pre,2)="12","2PL",IF(RIGHT(_xlpm.pre,1)="1","1PL","3PL")))),N5691,O5691,P5691,Q5691&amp;"W",R5691),_xlfn.TEXTJOIN("-",TRUE,M5691,N5691,O5691,P5691,Q5691&amp;"W",R5691))</f>
        <v>Hanger Support-CU-None-None-0W-2</v>
      </c>
      <c r="T5691" s="14" t="str">
        <f>IF(COUNTIF(Cycletime[Element Desc.],ProjectsDB[[#This Row],[Element Desc.]])&gt;0,"Found","Not Found")</f>
        <v>Found</v>
      </c>
    </row>
    <row r="5692" spans="2:20" x14ac:dyDescent="0.25">
      <c r="B5692" s="20" t="s">
        <v>11351</v>
      </c>
      <c r="C5692" s="21" t="s">
        <v>5399</v>
      </c>
      <c r="D5692" s="21" t="s">
        <v>5400</v>
      </c>
      <c r="E5692" s="22">
        <v>1</v>
      </c>
      <c r="F5692" s="9" t="s">
        <v>11022</v>
      </c>
      <c r="G5692" s="9" t="s">
        <v>22</v>
      </c>
      <c r="H5692" s="27">
        <v>46198</v>
      </c>
      <c r="I5692" s="25"/>
      <c r="J5692" s="25"/>
      <c r="K5692" s="25"/>
      <c r="L5692" s="12">
        <f t="array" ref="L5692">IFERROR(LOOKUP(2^15,SEARCH({"40A","63A","80A","100A","125A","160A","200A","250A","400A","630A","800A","1000A","1250A","1600A","2000A","2500A","3200A","4000A","5000A","6300A"},UPPER(D5692)),{40,63,80,100,125,160,200,250,400,630,800,1000,1250,1600,2000,2500,3200,4000,5000,6300}),0)</f>
        <v>3200</v>
      </c>
      <c r="M5692" s="9" t="str">
        <f t="shared" si="441"/>
        <v>Hanger Support</v>
      </c>
      <c r="N5692" s="9" t="str">
        <f t="shared" si="442"/>
        <v>CU</v>
      </c>
      <c r="O5692" s="13" t="str">
        <f t="shared" si="443"/>
        <v>None</v>
      </c>
      <c r="P5692" s="9" t="str">
        <f t="shared" si="444"/>
        <v>None</v>
      </c>
      <c r="Q5692" s="9" t="str">
        <f t="shared" si="445"/>
        <v>0</v>
      </c>
      <c r="R56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92" s="14" t="str">
        <f>IF(ProjectsDB[[#This Row],[Item Type]]="Straight Plug-In",_xlfn.TEXTJOIN("-",TRUE,M5692&amp;"-"&amp;_xlfn.LET(_xlpm.txt,ProjectsDB[[#This Row],[Assembly]],_xlpm.pos,FIND("SP",_xlpm.txt),_xlpm.pre,LEFT(_xlpm.txt,_xlpm.pos-1),IF(RIGHT(_xlpm.pre,3)="123","3PL",IF(RIGHT(_xlpm.pre,2)="12","2PL",IF(RIGHT(_xlpm.pre,1)="1","1PL","3PL")))),N5692,O5692,P5692,Q5692&amp;"W",R5692),_xlfn.TEXTJOIN("-",TRUE,M5692,N5692,O5692,P5692,Q5692&amp;"W",R5692))</f>
        <v>Hanger Support-CU-None-None-0W-2</v>
      </c>
      <c r="T5692" s="14" t="str">
        <f>IF(COUNTIF(Cycletime[Element Desc.],ProjectsDB[[#This Row],[Element Desc.]])&gt;0,"Found","Not Found")</f>
        <v>Found</v>
      </c>
    </row>
    <row r="5693" spans="2:20" x14ac:dyDescent="0.25">
      <c r="B5693" s="8" t="s">
        <v>11352</v>
      </c>
      <c r="C5693" s="9" t="s">
        <v>5396</v>
      </c>
      <c r="D5693" s="9" t="s">
        <v>5397</v>
      </c>
      <c r="E5693" s="10">
        <v>4</v>
      </c>
      <c r="F5693" s="9" t="s">
        <v>11022</v>
      </c>
      <c r="G5693" s="9" t="s">
        <v>22</v>
      </c>
      <c r="H5693" s="27">
        <v>46198</v>
      </c>
      <c r="I5693" s="12"/>
      <c r="J5693" s="12"/>
      <c r="K5693" s="12"/>
      <c r="L5693" s="12">
        <f t="array" ref="L5693">IFERROR(LOOKUP(2^15,SEARCH({"40A","63A","80A","100A","125A","160A","200A","250A","400A","630A","800A","1000A","1250A","1600A","2000A","2500A","3200A","4000A","5000A","6300A"},UPPER(D5693)),{40,63,80,100,125,160,200,250,400,630,800,1000,1250,1600,2000,2500,3200,4000,5000,6300}),0)</f>
        <v>3200</v>
      </c>
      <c r="M5693" s="9" t="str">
        <f t="shared" si="441"/>
        <v>Hanger Support</v>
      </c>
      <c r="N5693" s="9" t="str">
        <f t="shared" si="442"/>
        <v>CU</v>
      </c>
      <c r="O5693" s="13" t="str">
        <f t="shared" si="443"/>
        <v>None</v>
      </c>
      <c r="P5693" s="9" t="str">
        <f t="shared" si="444"/>
        <v>None</v>
      </c>
      <c r="Q5693" s="9" t="str">
        <f t="shared" si="445"/>
        <v>0</v>
      </c>
      <c r="R56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93" s="14" t="str">
        <f>IF(ProjectsDB[[#This Row],[Item Type]]="Straight Plug-In",_xlfn.TEXTJOIN("-",TRUE,M5693&amp;"-"&amp;_xlfn.LET(_xlpm.txt,ProjectsDB[[#This Row],[Assembly]],_xlpm.pos,FIND("SP",_xlpm.txt),_xlpm.pre,LEFT(_xlpm.txt,_xlpm.pos-1),IF(RIGHT(_xlpm.pre,3)="123","3PL",IF(RIGHT(_xlpm.pre,2)="12","2PL",IF(RIGHT(_xlpm.pre,1)="1","1PL","3PL")))),N5693,O5693,P5693,Q5693&amp;"W",R5693),_xlfn.TEXTJOIN("-",TRUE,M5693,N5693,O5693,P5693,Q5693&amp;"W",R5693))</f>
        <v>Hanger Support-CU-None-None-0W-2</v>
      </c>
      <c r="T5693" s="14" t="str">
        <f>IF(COUNTIF(Cycletime[Element Desc.],ProjectsDB[[#This Row],[Element Desc.]])&gt;0,"Found","Not Found")</f>
        <v>Found</v>
      </c>
    </row>
    <row r="5694" spans="2:20" x14ac:dyDescent="0.25">
      <c r="B5694" s="20" t="s">
        <v>11353</v>
      </c>
      <c r="C5694" s="21" t="s">
        <v>5399</v>
      </c>
      <c r="D5694" s="21" t="s">
        <v>5400</v>
      </c>
      <c r="E5694" s="22">
        <v>1</v>
      </c>
      <c r="F5694" s="9" t="s">
        <v>11022</v>
      </c>
      <c r="G5694" s="9" t="s">
        <v>22</v>
      </c>
      <c r="H5694" s="27">
        <v>46198</v>
      </c>
      <c r="I5694" s="25"/>
      <c r="J5694" s="25"/>
      <c r="K5694" s="25"/>
      <c r="L5694" s="12">
        <f t="array" ref="L5694">IFERROR(LOOKUP(2^15,SEARCH({"40A","63A","80A","100A","125A","160A","200A","250A","400A","630A","800A","1000A","1250A","1600A","2000A","2500A","3200A","4000A","5000A","6300A"},UPPER(D5694)),{40,63,80,100,125,160,200,250,400,630,800,1000,1250,1600,2000,2500,3200,4000,5000,6300}),0)</f>
        <v>3200</v>
      </c>
      <c r="M5694" s="9" t="str">
        <f t="shared" si="441"/>
        <v>Hanger Support</v>
      </c>
      <c r="N5694" s="9" t="str">
        <f t="shared" si="442"/>
        <v>CU</v>
      </c>
      <c r="O5694" s="13" t="str">
        <f t="shared" si="443"/>
        <v>None</v>
      </c>
      <c r="P5694" s="9" t="str">
        <f t="shared" si="444"/>
        <v>None</v>
      </c>
      <c r="Q5694" s="9" t="str">
        <f t="shared" si="445"/>
        <v>0</v>
      </c>
      <c r="R56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94" s="14" t="str">
        <f>IF(ProjectsDB[[#This Row],[Item Type]]="Straight Plug-In",_xlfn.TEXTJOIN("-",TRUE,M5694&amp;"-"&amp;_xlfn.LET(_xlpm.txt,ProjectsDB[[#This Row],[Assembly]],_xlpm.pos,FIND("SP",_xlpm.txt),_xlpm.pre,LEFT(_xlpm.txt,_xlpm.pos-1),IF(RIGHT(_xlpm.pre,3)="123","3PL",IF(RIGHT(_xlpm.pre,2)="12","2PL",IF(RIGHT(_xlpm.pre,1)="1","1PL","3PL")))),N5694,O5694,P5694,Q5694&amp;"W",R5694),_xlfn.TEXTJOIN("-",TRUE,M5694,N5694,O5694,P5694,Q5694&amp;"W",R5694))</f>
        <v>Hanger Support-CU-None-None-0W-2</v>
      </c>
      <c r="T5694" s="14" t="str">
        <f>IF(COUNTIF(Cycletime[Element Desc.],ProjectsDB[[#This Row],[Element Desc.]])&gt;0,"Found","Not Found")</f>
        <v>Found</v>
      </c>
    </row>
    <row r="5695" spans="2:20" x14ac:dyDescent="0.25">
      <c r="B5695" s="20" t="s">
        <v>11354</v>
      </c>
      <c r="C5695" s="21" t="s">
        <v>71</v>
      </c>
      <c r="D5695" s="21" t="s">
        <v>72</v>
      </c>
      <c r="E5695" s="22">
        <v>3</v>
      </c>
      <c r="F5695" s="9" t="s">
        <v>11022</v>
      </c>
      <c r="G5695" s="9" t="s">
        <v>22</v>
      </c>
      <c r="H5695" s="27">
        <v>46198</v>
      </c>
      <c r="I5695" s="25"/>
      <c r="J5695" s="25"/>
      <c r="K5695" s="25"/>
      <c r="L5695" s="12">
        <f t="array" ref="L5695">IFERROR(LOOKUP(2^15,SEARCH({"40A","63A","80A","100A","125A","160A","200A","250A","400A","630A","800A","1000A","1250A","1600A","2000A","2500A","3200A","4000A","5000A","6300A"},UPPER(D5695)),{40,63,80,100,125,160,200,250,400,630,800,1000,1250,1600,2000,2500,3200,4000,5000,6300}),0)</f>
        <v>0</v>
      </c>
      <c r="M5695" s="9" t="str">
        <f t="shared" si="441"/>
        <v>Hanger Support</v>
      </c>
      <c r="N5695" s="9" t="str">
        <f t="shared" si="442"/>
        <v>AL</v>
      </c>
      <c r="O5695" s="13" t="str">
        <f t="shared" si="443"/>
        <v>None</v>
      </c>
      <c r="P5695" s="9" t="str">
        <f t="shared" si="444"/>
        <v>None</v>
      </c>
      <c r="Q5695" s="9" t="str">
        <f t="shared" si="445"/>
        <v>0</v>
      </c>
      <c r="R56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695" s="14" t="str">
        <f>IF(ProjectsDB[[#This Row],[Item Type]]="Straight Plug-In",_xlfn.TEXTJOIN("-",TRUE,M5695&amp;"-"&amp;_xlfn.LET(_xlpm.txt,ProjectsDB[[#This Row],[Assembly]],_xlpm.pos,FIND("SP",_xlpm.txt),_xlpm.pre,LEFT(_xlpm.txt,_xlpm.pos-1),IF(RIGHT(_xlpm.pre,3)="123","3PL",IF(RIGHT(_xlpm.pre,2)="12","2PL",IF(RIGHT(_xlpm.pre,1)="1","1PL","3PL")))),N5695,O5695,P5695,Q5695&amp;"W",R5695),_xlfn.TEXTJOIN("-",TRUE,M5695,N5695,O5695,P5695,Q5695&amp;"W",R5695))</f>
        <v>Hanger Support-AL-None-None-0W-1</v>
      </c>
      <c r="T5695" s="14" t="str">
        <f>IF(COUNTIF(Cycletime[Element Desc.],ProjectsDB[[#This Row],[Element Desc.]])&gt;0,"Found","Not Found")</f>
        <v>Found</v>
      </c>
    </row>
    <row r="5696" spans="2:20" x14ac:dyDescent="0.25">
      <c r="B5696" s="8" t="s">
        <v>11355</v>
      </c>
      <c r="C5696" s="9" t="s">
        <v>5399</v>
      </c>
      <c r="D5696" s="9" t="s">
        <v>5400</v>
      </c>
      <c r="E5696" s="10">
        <v>1</v>
      </c>
      <c r="F5696" s="9" t="s">
        <v>11022</v>
      </c>
      <c r="G5696" s="9" t="s">
        <v>22</v>
      </c>
      <c r="H5696" s="27">
        <v>46198</v>
      </c>
      <c r="I5696" s="12"/>
      <c r="J5696" s="12"/>
      <c r="K5696" s="12"/>
      <c r="L5696" s="12">
        <f t="array" ref="L5696">IFERROR(LOOKUP(2^15,SEARCH({"40A","63A","80A","100A","125A","160A","200A","250A","400A","630A","800A","1000A","1250A","1600A","2000A","2500A","3200A","4000A","5000A","6300A"},UPPER(D5696)),{40,63,80,100,125,160,200,250,400,630,800,1000,1250,1600,2000,2500,3200,4000,5000,6300}),0)</f>
        <v>3200</v>
      </c>
      <c r="M5696" s="9" t="str">
        <f t="shared" si="441"/>
        <v>Hanger Support</v>
      </c>
      <c r="N5696" s="9" t="str">
        <f t="shared" si="442"/>
        <v>CU</v>
      </c>
      <c r="O5696" s="13" t="str">
        <f t="shared" si="443"/>
        <v>None</v>
      </c>
      <c r="P5696" s="9" t="str">
        <f t="shared" si="444"/>
        <v>None</v>
      </c>
      <c r="Q5696" s="9" t="str">
        <f t="shared" si="445"/>
        <v>0</v>
      </c>
      <c r="R56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96" s="14" t="str">
        <f>IF(ProjectsDB[[#This Row],[Item Type]]="Straight Plug-In",_xlfn.TEXTJOIN("-",TRUE,M5696&amp;"-"&amp;_xlfn.LET(_xlpm.txt,ProjectsDB[[#This Row],[Assembly]],_xlpm.pos,FIND("SP",_xlpm.txt),_xlpm.pre,LEFT(_xlpm.txt,_xlpm.pos-1),IF(RIGHT(_xlpm.pre,3)="123","3PL",IF(RIGHT(_xlpm.pre,2)="12","2PL",IF(RIGHT(_xlpm.pre,1)="1","1PL","3PL")))),N5696,O5696,P5696,Q5696&amp;"W",R5696),_xlfn.TEXTJOIN("-",TRUE,M5696,N5696,O5696,P5696,Q5696&amp;"W",R5696))</f>
        <v>Hanger Support-CU-None-None-0W-2</v>
      </c>
      <c r="T5696" s="14" t="str">
        <f>IF(COUNTIF(Cycletime[Element Desc.],ProjectsDB[[#This Row],[Element Desc.]])&gt;0,"Found","Not Found")</f>
        <v>Found</v>
      </c>
    </row>
    <row r="5697" spans="2:20" x14ac:dyDescent="0.25">
      <c r="B5697" s="20" t="s">
        <v>11356</v>
      </c>
      <c r="C5697" s="21" t="s">
        <v>5396</v>
      </c>
      <c r="D5697" s="21" t="s">
        <v>5397</v>
      </c>
      <c r="E5697" s="22">
        <v>7</v>
      </c>
      <c r="F5697" s="9" t="s">
        <v>11022</v>
      </c>
      <c r="G5697" s="9" t="s">
        <v>22</v>
      </c>
      <c r="H5697" s="27">
        <v>46198</v>
      </c>
      <c r="I5697" s="25"/>
      <c r="J5697" s="25"/>
      <c r="K5697" s="25"/>
      <c r="L5697" s="12">
        <f t="array" ref="L5697">IFERROR(LOOKUP(2^15,SEARCH({"40A","63A","80A","100A","125A","160A","200A","250A","400A","630A","800A","1000A","1250A","1600A","2000A","2500A","3200A","4000A","5000A","6300A"},UPPER(D5697)),{40,63,80,100,125,160,200,250,400,630,800,1000,1250,1600,2000,2500,3200,4000,5000,6300}),0)</f>
        <v>3200</v>
      </c>
      <c r="M5697" s="9" t="str">
        <f t="shared" si="441"/>
        <v>Hanger Support</v>
      </c>
      <c r="N5697" s="9" t="str">
        <f t="shared" si="442"/>
        <v>CU</v>
      </c>
      <c r="O5697" s="13" t="str">
        <f t="shared" si="443"/>
        <v>None</v>
      </c>
      <c r="P5697" s="9" t="str">
        <f t="shared" si="444"/>
        <v>None</v>
      </c>
      <c r="Q5697" s="9" t="str">
        <f t="shared" si="445"/>
        <v>0</v>
      </c>
      <c r="R56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97" s="14" t="str">
        <f>IF(ProjectsDB[[#This Row],[Item Type]]="Straight Plug-In",_xlfn.TEXTJOIN("-",TRUE,M5697&amp;"-"&amp;_xlfn.LET(_xlpm.txt,ProjectsDB[[#This Row],[Assembly]],_xlpm.pos,FIND("SP",_xlpm.txt),_xlpm.pre,LEFT(_xlpm.txt,_xlpm.pos-1),IF(RIGHT(_xlpm.pre,3)="123","3PL",IF(RIGHT(_xlpm.pre,2)="12","2PL",IF(RIGHT(_xlpm.pre,1)="1","1PL","3PL")))),N5697,O5697,P5697,Q5697&amp;"W",R5697),_xlfn.TEXTJOIN("-",TRUE,M5697,N5697,O5697,P5697,Q5697&amp;"W",R5697))</f>
        <v>Hanger Support-CU-None-None-0W-2</v>
      </c>
      <c r="T5697" s="14" t="str">
        <f>IF(COUNTIF(Cycletime[Element Desc.],ProjectsDB[[#This Row],[Element Desc.]])&gt;0,"Found","Not Found")</f>
        <v>Found</v>
      </c>
    </row>
    <row r="5698" spans="2:20" x14ac:dyDescent="0.25">
      <c r="B5698" s="8" t="s">
        <v>11357</v>
      </c>
      <c r="C5698" s="9" t="s">
        <v>5399</v>
      </c>
      <c r="D5698" s="9" t="s">
        <v>5400</v>
      </c>
      <c r="E5698" s="10">
        <v>1</v>
      </c>
      <c r="F5698" s="9" t="s">
        <v>11022</v>
      </c>
      <c r="G5698" s="9" t="s">
        <v>22</v>
      </c>
      <c r="H5698" s="27">
        <v>46198</v>
      </c>
      <c r="I5698" s="12"/>
      <c r="J5698" s="12"/>
      <c r="K5698" s="12"/>
      <c r="L5698" s="12">
        <f t="array" ref="L5698">IFERROR(LOOKUP(2^15,SEARCH({"40A","63A","80A","100A","125A","160A","200A","250A","400A","630A","800A","1000A","1250A","1600A","2000A","2500A","3200A","4000A","5000A","6300A"},UPPER(D5698)),{40,63,80,100,125,160,200,250,400,630,800,1000,1250,1600,2000,2500,3200,4000,5000,6300}),0)</f>
        <v>3200</v>
      </c>
      <c r="M5698" s="9" t="str">
        <f t="shared" si="441"/>
        <v>Hanger Support</v>
      </c>
      <c r="N5698" s="9" t="str">
        <f t="shared" si="442"/>
        <v>CU</v>
      </c>
      <c r="O5698" s="13" t="str">
        <f t="shared" si="443"/>
        <v>None</v>
      </c>
      <c r="P5698" s="9" t="str">
        <f t="shared" si="444"/>
        <v>None</v>
      </c>
      <c r="Q5698" s="9" t="str">
        <f t="shared" si="445"/>
        <v>0</v>
      </c>
      <c r="R56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98" s="14" t="str">
        <f>IF(ProjectsDB[[#This Row],[Item Type]]="Straight Plug-In",_xlfn.TEXTJOIN("-",TRUE,M5698&amp;"-"&amp;_xlfn.LET(_xlpm.txt,ProjectsDB[[#This Row],[Assembly]],_xlpm.pos,FIND("SP",_xlpm.txt),_xlpm.pre,LEFT(_xlpm.txt,_xlpm.pos-1),IF(RIGHT(_xlpm.pre,3)="123","3PL",IF(RIGHT(_xlpm.pre,2)="12","2PL",IF(RIGHT(_xlpm.pre,1)="1","1PL","3PL")))),N5698,O5698,P5698,Q5698&amp;"W",R5698),_xlfn.TEXTJOIN("-",TRUE,M5698,N5698,O5698,P5698,Q5698&amp;"W",R5698))</f>
        <v>Hanger Support-CU-None-None-0W-2</v>
      </c>
      <c r="T5698" s="14" t="str">
        <f>IF(COUNTIF(Cycletime[Element Desc.],ProjectsDB[[#This Row],[Element Desc.]])&gt;0,"Found","Not Found")</f>
        <v>Found</v>
      </c>
    </row>
    <row r="5699" spans="2:20" x14ac:dyDescent="0.25">
      <c r="B5699" s="20" t="s">
        <v>11358</v>
      </c>
      <c r="C5699" s="21" t="s">
        <v>5396</v>
      </c>
      <c r="D5699" s="21" t="s">
        <v>5397</v>
      </c>
      <c r="E5699" s="22">
        <v>4</v>
      </c>
      <c r="F5699" s="9" t="s">
        <v>11022</v>
      </c>
      <c r="G5699" s="9" t="s">
        <v>22</v>
      </c>
      <c r="H5699" s="27">
        <v>46198</v>
      </c>
      <c r="I5699" s="25"/>
      <c r="J5699" s="25"/>
      <c r="K5699" s="25"/>
      <c r="L5699" s="12">
        <f t="array" ref="L5699">IFERROR(LOOKUP(2^15,SEARCH({"40A","63A","80A","100A","125A","160A","200A","250A","400A","630A","800A","1000A","1250A","1600A","2000A","2500A","3200A","4000A","5000A","6300A"},UPPER(D5699)),{40,63,80,100,125,160,200,250,400,630,800,1000,1250,1600,2000,2500,3200,4000,5000,6300}),0)</f>
        <v>3200</v>
      </c>
      <c r="M5699" s="9" t="str">
        <f t="shared" si="441"/>
        <v>Hanger Support</v>
      </c>
      <c r="N5699" s="9" t="str">
        <f t="shared" si="442"/>
        <v>CU</v>
      </c>
      <c r="O5699" s="13" t="str">
        <f t="shared" si="443"/>
        <v>None</v>
      </c>
      <c r="P5699" s="9" t="str">
        <f t="shared" si="444"/>
        <v>None</v>
      </c>
      <c r="Q5699" s="9" t="str">
        <f t="shared" si="445"/>
        <v>0</v>
      </c>
      <c r="R56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699" s="14" t="str">
        <f>IF(ProjectsDB[[#This Row],[Item Type]]="Straight Plug-In",_xlfn.TEXTJOIN("-",TRUE,M5699&amp;"-"&amp;_xlfn.LET(_xlpm.txt,ProjectsDB[[#This Row],[Assembly]],_xlpm.pos,FIND("SP",_xlpm.txt),_xlpm.pre,LEFT(_xlpm.txt,_xlpm.pos-1),IF(RIGHT(_xlpm.pre,3)="123","3PL",IF(RIGHT(_xlpm.pre,2)="12","2PL",IF(RIGHT(_xlpm.pre,1)="1","1PL","3PL")))),N5699,O5699,P5699,Q5699&amp;"W",R5699),_xlfn.TEXTJOIN("-",TRUE,M5699,N5699,O5699,P5699,Q5699&amp;"W",R5699))</f>
        <v>Hanger Support-CU-None-None-0W-2</v>
      </c>
      <c r="T5699" s="14" t="str">
        <f>IF(COUNTIF(Cycletime[Element Desc.],ProjectsDB[[#This Row],[Element Desc.]])&gt;0,"Found","Not Found")</f>
        <v>Found</v>
      </c>
    </row>
    <row r="5700" spans="2:20" x14ac:dyDescent="0.25">
      <c r="B5700" s="20" t="s">
        <v>11359</v>
      </c>
      <c r="C5700" s="21" t="s">
        <v>71</v>
      </c>
      <c r="D5700" s="21" t="s">
        <v>72</v>
      </c>
      <c r="E5700" s="22">
        <v>3</v>
      </c>
      <c r="F5700" s="9" t="s">
        <v>11022</v>
      </c>
      <c r="G5700" s="9" t="s">
        <v>22</v>
      </c>
      <c r="H5700" s="27">
        <v>46198</v>
      </c>
      <c r="I5700" s="25"/>
      <c r="J5700" s="25"/>
      <c r="K5700" s="25"/>
      <c r="L5700" s="12">
        <f t="array" ref="L5700">IFERROR(LOOKUP(2^15,SEARCH({"40A","63A","80A","100A","125A","160A","200A","250A","400A","630A","800A","1000A","1250A","1600A","2000A","2500A","3200A","4000A","5000A","6300A"},UPPER(D5700)),{40,63,80,100,125,160,200,250,400,630,800,1000,1250,1600,2000,2500,3200,4000,5000,6300}),0)</f>
        <v>0</v>
      </c>
      <c r="M5700" s="9" t="str">
        <f t="shared" ref="M5700:M5763" si="446">_xlfn.LET(_xlpm.d,UPPER(TRIM(SUBSTITUTE(SUBSTITUTE(D5700,CHAR(160),"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Hanger Support</v>
      </c>
      <c r="N5700" s="9" t="str">
        <f t="shared" ref="N5700:N5763" si="447">IF(ISNUMBER(SEARCH("CU",D5700)),"CU",IF(ISNUMBER(SEARCH("AL",D5700)),"AL",IF(ISNUMBER(SEARCH("Copper",D5700)),"CU","SH")))</f>
        <v>AL</v>
      </c>
      <c r="O5700" s="13" t="str">
        <f t="shared" ref="O5700:O5763" si="448">IF(ISNUMBER(SEARCH("Silver",D5700)),"Silver",IF(ISNUMBER(SEARCH("Tin",D5700)),"Tin","None"))</f>
        <v>None</v>
      </c>
      <c r="P5700" s="9" t="str">
        <f t="shared" ref="P5700:P5763" si="449">IF(ISNUMBER(SEARCH("Epoxy",D5700)),"Epoxy",IF(ISNUMBER(SEARCH("PET",D5700)),"PET","None"))</f>
        <v>None</v>
      </c>
      <c r="Q5700" s="9" t="str">
        <f t="shared" ref="Q5700:Q5763" si="450">IF(ISNUMBER(SEARCH("3-Wire",D5700)),"3",IF(ISNUMBER(SEARCH("4-Wire",D5700)),"4",IF(ISNUMBER(SEARCH("5-Wire",D5700)),"5",IF(ISNUMBER(SEARCH("6-Wire",D5700)),"6","0"))))</f>
        <v>0</v>
      </c>
      <c r="R57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00" s="14" t="str">
        <f>IF(ProjectsDB[[#This Row],[Item Type]]="Straight Plug-In",_xlfn.TEXTJOIN("-",TRUE,M5700&amp;"-"&amp;_xlfn.LET(_xlpm.txt,ProjectsDB[[#This Row],[Assembly]],_xlpm.pos,FIND("SP",_xlpm.txt),_xlpm.pre,LEFT(_xlpm.txt,_xlpm.pos-1),IF(RIGHT(_xlpm.pre,3)="123","3PL",IF(RIGHT(_xlpm.pre,2)="12","2PL",IF(RIGHT(_xlpm.pre,1)="1","1PL","3PL")))),N5700,O5700,P5700,Q5700&amp;"W",R5700),_xlfn.TEXTJOIN("-",TRUE,M5700,N5700,O5700,P5700,Q5700&amp;"W",R5700))</f>
        <v>Hanger Support-AL-None-None-0W-1</v>
      </c>
      <c r="T5700" s="14" t="str">
        <f>IF(COUNTIF(Cycletime[Element Desc.],ProjectsDB[[#This Row],[Element Desc.]])&gt;0,"Found","Not Found")</f>
        <v>Found</v>
      </c>
    </row>
    <row r="5701" spans="2:20" x14ac:dyDescent="0.25">
      <c r="B5701" s="8" t="s">
        <v>11360</v>
      </c>
      <c r="C5701" s="9" t="s">
        <v>5399</v>
      </c>
      <c r="D5701" s="9" t="s">
        <v>5400</v>
      </c>
      <c r="E5701" s="10">
        <v>1</v>
      </c>
      <c r="F5701" s="9" t="s">
        <v>11022</v>
      </c>
      <c r="G5701" s="9" t="s">
        <v>22</v>
      </c>
      <c r="H5701" s="27">
        <v>46198</v>
      </c>
      <c r="I5701" s="12"/>
      <c r="J5701" s="12"/>
      <c r="K5701" s="12"/>
      <c r="L5701" s="12">
        <f t="array" ref="L5701">IFERROR(LOOKUP(2^15,SEARCH({"40A","63A","80A","100A","125A","160A","200A","250A","400A","630A","800A","1000A","1250A","1600A","2000A","2500A","3200A","4000A","5000A","6300A"},UPPER(D5701)),{40,63,80,100,125,160,200,250,400,630,800,1000,1250,1600,2000,2500,3200,4000,5000,6300}),0)</f>
        <v>3200</v>
      </c>
      <c r="M5701" s="9" t="str">
        <f t="shared" si="446"/>
        <v>Hanger Support</v>
      </c>
      <c r="N5701" s="9" t="str">
        <f t="shared" si="447"/>
        <v>CU</v>
      </c>
      <c r="O5701" s="13" t="str">
        <f t="shared" si="448"/>
        <v>None</v>
      </c>
      <c r="P5701" s="9" t="str">
        <f t="shared" si="449"/>
        <v>None</v>
      </c>
      <c r="Q5701" s="9" t="str">
        <f t="shared" si="450"/>
        <v>0</v>
      </c>
      <c r="R57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01" s="14" t="str">
        <f>IF(ProjectsDB[[#This Row],[Item Type]]="Straight Plug-In",_xlfn.TEXTJOIN("-",TRUE,M5701&amp;"-"&amp;_xlfn.LET(_xlpm.txt,ProjectsDB[[#This Row],[Assembly]],_xlpm.pos,FIND("SP",_xlpm.txt),_xlpm.pre,LEFT(_xlpm.txt,_xlpm.pos-1),IF(RIGHT(_xlpm.pre,3)="123","3PL",IF(RIGHT(_xlpm.pre,2)="12","2PL",IF(RIGHT(_xlpm.pre,1)="1","1PL","3PL")))),N5701,O5701,P5701,Q5701&amp;"W",R5701),_xlfn.TEXTJOIN("-",TRUE,M5701,N5701,O5701,P5701,Q5701&amp;"W",R5701))</f>
        <v>Hanger Support-CU-None-None-0W-2</v>
      </c>
      <c r="T5701" s="14" t="str">
        <f>IF(COUNTIF(Cycletime[Element Desc.],ProjectsDB[[#This Row],[Element Desc.]])&gt;0,"Found","Not Found")</f>
        <v>Found</v>
      </c>
    </row>
    <row r="5702" spans="2:20" x14ac:dyDescent="0.25">
      <c r="B5702" s="20" t="s">
        <v>11361</v>
      </c>
      <c r="C5702" s="21" t="s">
        <v>5396</v>
      </c>
      <c r="D5702" s="21" t="s">
        <v>5397</v>
      </c>
      <c r="E5702" s="22">
        <v>7</v>
      </c>
      <c r="F5702" s="9" t="s">
        <v>11022</v>
      </c>
      <c r="G5702" s="9" t="s">
        <v>22</v>
      </c>
      <c r="H5702" s="27">
        <v>46198</v>
      </c>
      <c r="I5702" s="25"/>
      <c r="J5702" s="25"/>
      <c r="K5702" s="25"/>
      <c r="L5702" s="12">
        <f t="array" ref="L5702">IFERROR(LOOKUP(2^15,SEARCH({"40A","63A","80A","100A","125A","160A","200A","250A","400A","630A","800A","1000A","1250A","1600A","2000A","2500A","3200A","4000A","5000A","6300A"},UPPER(D5702)),{40,63,80,100,125,160,200,250,400,630,800,1000,1250,1600,2000,2500,3200,4000,5000,6300}),0)</f>
        <v>3200</v>
      </c>
      <c r="M5702" s="9" t="str">
        <f t="shared" si="446"/>
        <v>Hanger Support</v>
      </c>
      <c r="N5702" s="9" t="str">
        <f t="shared" si="447"/>
        <v>CU</v>
      </c>
      <c r="O5702" s="13" t="str">
        <f t="shared" si="448"/>
        <v>None</v>
      </c>
      <c r="P5702" s="9" t="str">
        <f t="shared" si="449"/>
        <v>None</v>
      </c>
      <c r="Q5702" s="9" t="str">
        <f t="shared" si="450"/>
        <v>0</v>
      </c>
      <c r="R57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02" s="14" t="str">
        <f>IF(ProjectsDB[[#This Row],[Item Type]]="Straight Plug-In",_xlfn.TEXTJOIN("-",TRUE,M5702&amp;"-"&amp;_xlfn.LET(_xlpm.txt,ProjectsDB[[#This Row],[Assembly]],_xlpm.pos,FIND("SP",_xlpm.txt),_xlpm.pre,LEFT(_xlpm.txt,_xlpm.pos-1),IF(RIGHT(_xlpm.pre,3)="123","3PL",IF(RIGHT(_xlpm.pre,2)="12","2PL",IF(RIGHT(_xlpm.pre,1)="1","1PL","3PL")))),N5702,O5702,P5702,Q5702&amp;"W",R5702),_xlfn.TEXTJOIN("-",TRUE,M5702,N5702,O5702,P5702,Q5702&amp;"W",R5702))</f>
        <v>Hanger Support-CU-None-None-0W-2</v>
      </c>
      <c r="T5702" s="14" t="str">
        <f>IF(COUNTIF(Cycletime[Element Desc.],ProjectsDB[[#This Row],[Element Desc.]])&gt;0,"Found","Not Found")</f>
        <v>Found</v>
      </c>
    </row>
    <row r="5703" spans="2:20" x14ac:dyDescent="0.25">
      <c r="B5703" s="8" t="s">
        <v>11362</v>
      </c>
      <c r="C5703" s="9" t="s">
        <v>5399</v>
      </c>
      <c r="D5703" s="9" t="s">
        <v>5400</v>
      </c>
      <c r="E5703" s="10">
        <v>1</v>
      </c>
      <c r="F5703" s="9" t="s">
        <v>11022</v>
      </c>
      <c r="G5703" s="9" t="s">
        <v>22</v>
      </c>
      <c r="H5703" s="27">
        <v>46198</v>
      </c>
      <c r="I5703" s="12"/>
      <c r="J5703" s="12"/>
      <c r="K5703" s="12"/>
      <c r="L5703" s="12">
        <f t="array" ref="L5703">IFERROR(LOOKUP(2^15,SEARCH({"40A","63A","80A","100A","125A","160A","200A","250A","400A","630A","800A","1000A","1250A","1600A","2000A","2500A","3200A","4000A","5000A","6300A"},UPPER(D5703)),{40,63,80,100,125,160,200,250,400,630,800,1000,1250,1600,2000,2500,3200,4000,5000,6300}),0)</f>
        <v>3200</v>
      </c>
      <c r="M5703" s="9" t="str">
        <f t="shared" si="446"/>
        <v>Hanger Support</v>
      </c>
      <c r="N5703" s="9" t="str">
        <f t="shared" si="447"/>
        <v>CU</v>
      </c>
      <c r="O5703" s="13" t="str">
        <f t="shared" si="448"/>
        <v>None</v>
      </c>
      <c r="P5703" s="9" t="str">
        <f t="shared" si="449"/>
        <v>None</v>
      </c>
      <c r="Q5703" s="9" t="str">
        <f t="shared" si="450"/>
        <v>0</v>
      </c>
      <c r="R57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03" s="14" t="str">
        <f>IF(ProjectsDB[[#This Row],[Item Type]]="Straight Plug-In",_xlfn.TEXTJOIN("-",TRUE,M5703&amp;"-"&amp;_xlfn.LET(_xlpm.txt,ProjectsDB[[#This Row],[Assembly]],_xlpm.pos,FIND("SP",_xlpm.txt),_xlpm.pre,LEFT(_xlpm.txt,_xlpm.pos-1),IF(RIGHT(_xlpm.pre,3)="123","3PL",IF(RIGHT(_xlpm.pre,2)="12","2PL",IF(RIGHT(_xlpm.pre,1)="1","1PL","3PL")))),N5703,O5703,P5703,Q5703&amp;"W",R5703),_xlfn.TEXTJOIN("-",TRUE,M5703,N5703,O5703,P5703,Q5703&amp;"W",R5703))</f>
        <v>Hanger Support-CU-None-None-0W-2</v>
      </c>
      <c r="T5703" s="14" t="str">
        <f>IF(COUNTIF(Cycletime[Element Desc.],ProjectsDB[[#This Row],[Element Desc.]])&gt;0,"Found","Not Found")</f>
        <v>Found</v>
      </c>
    </row>
    <row r="5704" spans="2:20" x14ac:dyDescent="0.25">
      <c r="B5704" s="20" t="s">
        <v>11363</v>
      </c>
      <c r="C5704" s="21" t="s">
        <v>5396</v>
      </c>
      <c r="D5704" s="21" t="s">
        <v>5397</v>
      </c>
      <c r="E5704" s="22">
        <v>4</v>
      </c>
      <c r="F5704" s="9" t="s">
        <v>11022</v>
      </c>
      <c r="G5704" s="9" t="s">
        <v>22</v>
      </c>
      <c r="H5704" s="27">
        <v>46198</v>
      </c>
      <c r="I5704" s="25"/>
      <c r="J5704" s="25"/>
      <c r="K5704" s="25"/>
      <c r="L5704" s="12">
        <f t="array" ref="L5704">IFERROR(LOOKUP(2^15,SEARCH({"40A","63A","80A","100A","125A","160A","200A","250A","400A","630A","800A","1000A","1250A","1600A","2000A","2500A","3200A","4000A","5000A","6300A"},UPPER(D5704)),{40,63,80,100,125,160,200,250,400,630,800,1000,1250,1600,2000,2500,3200,4000,5000,6300}),0)</f>
        <v>3200</v>
      </c>
      <c r="M5704" s="9" t="str">
        <f t="shared" si="446"/>
        <v>Hanger Support</v>
      </c>
      <c r="N5704" s="9" t="str">
        <f t="shared" si="447"/>
        <v>CU</v>
      </c>
      <c r="O5704" s="13" t="str">
        <f t="shared" si="448"/>
        <v>None</v>
      </c>
      <c r="P5704" s="9" t="str">
        <f t="shared" si="449"/>
        <v>None</v>
      </c>
      <c r="Q5704" s="9" t="str">
        <f t="shared" si="450"/>
        <v>0</v>
      </c>
      <c r="R57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04" s="14" t="str">
        <f>IF(ProjectsDB[[#This Row],[Item Type]]="Straight Plug-In",_xlfn.TEXTJOIN("-",TRUE,M5704&amp;"-"&amp;_xlfn.LET(_xlpm.txt,ProjectsDB[[#This Row],[Assembly]],_xlpm.pos,FIND("SP",_xlpm.txt),_xlpm.pre,LEFT(_xlpm.txt,_xlpm.pos-1),IF(RIGHT(_xlpm.pre,3)="123","3PL",IF(RIGHT(_xlpm.pre,2)="12","2PL",IF(RIGHT(_xlpm.pre,1)="1","1PL","3PL")))),N5704,O5704,P5704,Q5704&amp;"W",R5704),_xlfn.TEXTJOIN("-",TRUE,M5704,N5704,O5704,P5704,Q5704&amp;"W",R5704))</f>
        <v>Hanger Support-CU-None-None-0W-2</v>
      </c>
      <c r="T5704" s="14" t="str">
        <f>IF(COUNTIF(Cycletime[Element Desc.],ProjectsDB[[#This Row],[Element Desc.]])&gt;0,"Found","Not Found")</f>
        <v>Found</v>
      </c>
    </row>
    <row r="5705" spans="2:20" x14ac:dyDescent="0.25">
      <c r="B5705" s="20" t="s">
        <v>11364</v>
      </c>
      <c r="C5705" s="21" t="s">
        <v>71</v>
      </c>
      <c r="D5705" s="21" t="s">
        <v>72</v>
      </c>
      <c r="E5705" s="22">
        <v>3</v>
      </c>
      <c r="F5705" s="9" t="s">
        <v>11022</v>
      </c>
      <c r="G5705" s="9" t="s">
        <v>22</v>
      </c>
      <c r="H5705" s="27">
        <v>46198</v>
      </c>
      <c r="I5705" s="25"/>
      <c r="J5705" s="25"/>
      <c r="K5705" s="25"/>
      <c r="L5705" s="12">
        <f t="array" ref="L5705">IFERROR(LOOKUP(2^15,SEARCH({"40A","63A","80A","100A","125A","160A","200A","250A","400A","630A","800A","1000A","1250A","1600A","2000A","2500A","3200A","4000A","5000A","6300A"},UPPER(D5705)),{40,63,80,100,125,160,200,250,400,630,800,1000,1250,1600,2000,2500,3200,4000,5000,6300}),0)</f>
        <v>0</v>
      </c>
      <c r="M5705" s="9" t="str">
        <f t="shared" si="446"/>
        <v>Hanger Support</v>
      </c>
      <c r="N5705" s="9" t="str">
        <f t="shared" si="447"/>
        <v>AL</v>
      </c>
      <c r="O5705" s="13" t="str">
        <f t="shared" si="448"/>
        <v>None</v>
      </c>
      <c r="P5705" s="9" t="str">
        <f t="shared" si="449"/>
        <v>None</v>
      </c>
      <c r="Q5705" s="9" t="str">
        <f t="shared" si="450"/>
        <v>0</v>
      </c>
      <c r="R57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05" s="14" t="str">
        <f>IF(ProjectsDB[[#This Row],[Item Type]]="Straight Plug-In",_xlfn.TEXTJOIN("-",TRUE,M5705&amp;"-"&amp;_xlfn.LET(_xlpm.txt,ProjectsDB[[#This Row],[Assembly]],_xlpm.pos,FIND("SP",_xlpm.txt),_xlpm.pre,LEFT(_xlpm.txt,_xlpm.pos-1),IF(RIGHT(_xlpm.pre,3)="123","3PL",IF(RIGHT(_xlpm.pre,2)="12","2PL",IF(RIGHT(_xlpm.pre,1)="1","1PL","3PL")))),N5705,O5705,P5705,Q5705&amp;"W",R5705),_xlfn.TEXTJOIN("-",TRUE,M5705,N5705,O5705,P5705,Q5705&amp;"W",R5705))</f>
        <v>Hanger Support-AL-None-None-0W-1</v>
      </c>
      <c r="T5705" s="14" t="str">
        <f>IF(COUNTIF(Cycletime[Element Desc.],ProjectsDB[[#This Row],[Element Desc.]])&gt;0,"Found","Not Found")</f>
        <v>Found</v>
      </c>
    </row>
    <row r="5706" spans="2:20" x14ac:dyDescent="0.25">
      <c r="B5706" s="8" t="s">
        <v>11365</v>
      </c>
      <c r="C5706" s="9" t="s">
        <v>5399</v>
      </c>
      <c r="D5706" s="9" t="s">
        <v>5400</v>
      </c>
      <c r="E5706" s="10">
        <v>1</v>
      </c>
      <c r="F5706" s="9" t="s">
        <v>11022</v>
      </c>
      <c r="G5706" s="9" t="s">
        <v>22</v>
      </c>
      <c r="H5706" s="27">
        <v>46198</v>
      </c>
      <c r="I5706" s="12"/>
      <c r="J5706" s="12"/>
      <c r="K5706" s="12"/>
      <c r="L5706" s="12">
        <f t="array" ref="L5706">IFERROR(LOOKUP(2^15,SEARCH({"40A","63A","80A","100A","125A","160A","200A","250A","400A","630A","800A","1000A","1250A","1600A","2000A","2500A","3200A","4000A","5000A","6300A"},UPPER(D5706)),{40,63,80,100,125,160,200,250,400,630,800,1000,1250,1600,2000,2500,3200,4000,5000,6300}),0)</f>
        <v>3200</v>
      </c>
      <c r="M5706" s="9" t="str">
        <f t="shared" si="446"/>
        <v>Hanger Support</v>
      </c>
      <c r="N5706" s="9" t="str">
        <f t="shared" si="447"/>
        <v>CU</v>
      </c>
      <c r="O5706" s="13" t="str">
        <f t="shared" si="448"/>
        <v>None</v>
      </c>
      <c r="P5706" s="9" t="str">
        <f t="shared" si="449"/>
        <v>None</v>
      </c>
      <c r="Q5706" s="9" t="str">
        <f t="shared" si="450"/>
        <v>0</v>
      </c>
      <c r="R57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06" s="14" t="str">
        <f>IF(ProjectsDB[[#This Row],[Item Type]]="Straight Plug-In",_xlfn.TEXTJOIN("-",TRUE,M5706&amp;"-"&amp;_xlfn.LET(_xlpm.txt,ProjectsDB[[#This Row],[Assembly]],_xlpm.pos,FIND("SP",_xlpm.txt),_xlpm.pre,LEFT(_xlpm.txt,_xlpm.pos-1),IF(RIGHT(_xlpm.pre,3)="123","3PL",IF(RIGHT(_xlpm.pre,2)="12","2PL",IF(RIGHT(_xlpm.pre,1)="1","1PL","3PL")))),N5706,O5706,P5706,Q5706&amp;"W",R5706),_xlfn.TEXTJOIN("-",TRUE,M5706,N5706,O5706,P5706,Q5706&amp;"W",R5706))</f>
        <v>Hanger Support-CU-None-None-0W-2</v>
      </c>
      <c r="T5706" s="14" t="str">
        <f>IF(COUNTIF(Cycletime[Element Desc.],ProjectsDB[[#This Row],[Element Desc.]])&gt;0,"Found","Not Found")</f>
        <v>Found</v>
      </c>
    </row>
    <row r="5707" spans="2:20" x14ac:dyDescent="0.25">
      <c r="B5707" s="20" t="s">
        <v>11366</v>
      </c>
      <c r="C5707" s="21" t="s">
        <v>5396</v>
      </c>
      <c r="D5707" s="21" t="s">
        <v>5397</v>
      </c>
      <c r="E5707" s="22">
        <v>7</v>
      </c>
      <c r="F5707" s="9" t="s">
        <v>11022</v>
      </c>
      <c r="G5707" s="9" t="s">
        <v>22</v>
      </c>
      <c r="H5707" s="27">
        <v>46198</v>
      </c>
      <c r="I5707" s="25"/>
      <c r="J5707" s="25"/>
      <c r="K5707" s="25"/>
      <c r="L5707" s="12">
        <f t="array" ref="L5707">IFERROR(LOOKUP(2^15,SEARCH({"40A","63A","80A","100A","125A","160A","200A","250A","400A","630A","800A","1000A","1250A","1600A","2000A","2500A","3200A","4000A","5000A","6300A"},UPPER(D5707)),{40,63,80,100,125,160,200,250,400,630,800,1000,1250,1600,2000,2500,3200,4000,5000,6300}),0)</f>
        <v>3200</v>
      </c>
      <c r="M5707" s="9" t="str">
        <f t="shared" si="446"/>
        <v>Hanger Support</v>
      </c>
      <c r="N5707" s="9" t="str">
        <f t="shared" si="447"/>
        <v>CU</v>
      </c>
      <c r="O5707" s="13" t="str">
        <f t="shared" si="448"/>
        <v>None</v>
      </c>
      <c r="P5707" s="9" t="str">
        <f t="shared" si="449"/>
        <v>None</v>
      </c>
      <c r="Q5707" s="9" t="str">
        <f t="shared" si="450"/>
        <v>0</v>
      </c>
      <c r="R57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07" s="14" t="str">
        <f>IF(ProjectsDB[[#This Row],[Item Type]]="Straight Plug-In",_xlfn.TEXTJOIN("-",TRUE,M5707&amp;"-"&amp;_xlfn.LET(_xlpm.txt,ProjectsDB[[#This Row],[Assembly]],_xlpm.pos,FIND("SP",_xlpm.txt),_xlpm.pre,LEFT(_xlpm.txt,_xlpm.pos-1),IF(RIGHT(_xlpm.pre,3)="123","3PL",IF(RIGHT(_xlpm.pre,2)="12","2PL",IF(RIGHT(_xlpm.pre,1)="1","1PL","3PL")))),N5707,O5707,P5707,Q5707&amp;"W",R5707),_xlfn.TEXTJOIN("-",TRUE,M5707,N5707,O5707,P5707,Q5707&amp;"W",R5707))</f>
        <v>Hanger Support-CU-None-None-0W-2</v>
      </c>
      <c r="T5707" s="14" t="str">
        <f>IF(COUNTIF(Cycletime[Element Desc.],ProjectsDB[[#This Row],[Element Desc.]])&gt;0,"Found","Not Found")</f>
        <v>Found</v>
      </c>
    </row>
    <row r="5708" spans="2:20" x14ac:dyDescent="0.25">
      <c r="B5708" s="8" t="s">
        <v>11367</v>
      </c>
      <c r="C5708" s="9" t="s">
        <v>5399</v>
      </c>
      <c r="D5708" s="9" t="s">
        <v>5400</v>
      </c>
      <c r="E5708" s="10">
        <v>1</v>
      </c>
      <c r="F5708" s="9" t="s">
        <v>11022</v>
      </c>
      <c r="G5708" s="9" t="s">
        <v>22</v>
      </c>
      <c r="H5708" s="27">
        <v>46198</v>
      </c>
      <c r="I5708" s="12"/>
      <c r="J5708" s="12"/>
      <c r="K5708" s="12"/>
      <c r="L5708" s="12">
        <f t="array" ref="L5708">IFERROR(LOOKUP(2^15,SEARCH({"40A","63A","80A","100A","125A","160A","200A","250A","400A","630A","800A","1000A","1250A","1600A","2000A","2500A","3200A","4000A","5000A","6300A"},UPPER(D5708)),{40,63,80,100,125,160,200,250,400,630,800,1000,1250,1600,2000,2500,3200,4000,5000,6300}),0)</f>
        <v>3200</v>
      </c>
      <c r="M5708" s="9" t="str">
        <f t="shared" si="446"/>
        <v>Hanger Support</v>
      </c>
      <c r="N5708" s="9" t="str">
        <f t="shared" si="447"/>
        <v>CU</v>
      </c>
      <c r="O5708" s="13" t="str">
        <f t="shared" si="448"/>
        <v>None</v>
      </c>
      <c r="P5708" s="9" t="str">
        <f t="shared" si="449"/>
        <v>None</v>
      </c>
      <c r="Q5708" s="9" t="str">
        <f t="shared" si="450"/>
        <v>0</v>
      </c>
      <c r="R57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08" s="14" t="str">
        <f>IF(ProjectsDB[[#This Row],[Item Type]]="Straight Plug-In",_xlfn.TEXTJOIN("-",TRUE,M5708&amp;"-"&amp;_xlfn.LET(_xlpm.txt,ProjectsDB[[#This Row],[Assembly]],_xlpm.pos,FIND("SP",_xlpm.txt),_xlpm.pre,LEFT(_xlpm.txt,_xlpm.pos-1),IF(RIGHT(_xlpm.pre,3)="123","3PL",IF(RIGHT(_xlpm.pre,2)="12","2PL",IF(RIGHT(_xlpm.pre,1)="1","1PL","3PL")))),N5708,O5708,P5708,Q5708&amp;"W",R5708),_xlfn.TEXTJOIN("-",TRUE,M5708,N5708,O5708,P5708,Q5708&amp;"W",R5708))</f>
        <v>Hanger Support-CU-None-None-0W-2</v>
      </c>
      <c r="T5708" s="14" t="str">
        <f>IF(COUNTIF(Cycletime[Element Desc.],ProjectsDB[[#This Row],[Element Desc.]])&gt;0,"Found","Not Found")</f>
        <v>Found</v>
      </c>
    </row>
    <row r="5709" spans="2:20" x14ac:dyDescent="0.25">
      <c r="B5709" s="20" t="s">
        <v>11368</v>
      </c>
      <c r="C5709" s="21" t="s">
        <v>5396</v>
      </c>
      <c r="D5709" s="21" t="s">
        <v>5397</v>
      </c>
      <c r="E5709" s="22">
        <v>4</v>
      </c>
      <c r="F5709" s="9" t="s">
        <v>11022</v>
      </c>
      <c r="G5709" s="9" t="s">
        <v>22</v>
      </c>
      <c r="H5709" s="27">
        <v>46198</v>
      </c>
      <c r="I5709" s="25"/>
      <c r="J5709" s="25"/>
      <c r="K5709" s="25"/>
      <c r="L5709" s="12">
        <f t="array" ref="L5709">IFERROR(LOOKUP(2^15,SEARCH({"40A","63A","80A","100A","125A","160A","200A","250A","400A","630A","800A","1000A","1250A","1600A","2000A","2500A","3200A","4000A","5000A","6300A"},UPPER(D5709)),{40,63,80,100,125,160,200,250,400,630,800,1000,1250,1600,2000,2500,3200,4000,5000,6300}),0)</f>
        <v>3200</v>
      </c>
      <c r="M5709" s="9" t="str">
        <f t="shared" si="446"/>
        <v>Hanger Support</v>
      </c>
      <c r="N5709" s="9" t="str">
        <f t="shared" si="447"/>
        <v>CU</v>
      </c>
      <c r="O5709" s="13" t="str">
        <f t="shared" si="448"/>
        <v>None</v>
      </c>
      <c r="P5709" s="9" t="str">
        <f t="shared" si="449"/>
        <v>None</v>
      </c>
      <c r="Q5709" s="9" t="str">
        <f t="shared" si="450"/>
        <v>0</v>
      </c>
      <c r="R57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09" s="14" t="str">
        <f>IF(ProjectsDB[[#This Row],[Item Type]]="Straight Plug-In",_xlfn.TEXTJOIN("-",TRUE,M5709&amp;"-"&amp;_xlfn.LET(_xlpm.txt,ProjectsDB[[#This Row],[Assembly]],_xlpm.pos,FIND("SP",_xlpm.txt),_xlpm.pre,LEFT(_xlpm.txt,_xlpm.pos-1),IF(RIGHT(_xlpm.pre,3)="123","3PL",IF(RIGHT(_xlpm.pre,2)="12","2PL",IF(RIGHT(_xlpm.pre,1)="1","1PL","3PL")))),N5709,O5709,P5709,Q5709&amp;"W",R5709),_xlfn.TEXTJOIN("-",TRUE,M5709,N5709,O5709,P5709,Q5709&amp;"W",R5709))</f>
        <v>Hanger Support-CU-None-None-0W-2</v>
      </c>
      <c r="T5709" s="14" t="str">
        <f>IF(COUNTIF(Cycletime[Element Desc.],ProjectsDB[[#This Row],[Element Desc.]])&gt;0,"Found","Not Found")</f>
        <v>Found</v>
      </c>
    </row>
    <row r="5710" spans="2:20" x14ac:dyDescent="0.25">
      <c r="B5710" s="20" t="s">
        <v>11369</v>
      </c>
      <c r="C5710" s="21" t="s">
        <v>71</v>
      </c>
      <c r="D5710" s="21" t="s">
        <v>72</v>
      </c>
      <c r="E5710" s="22">
        <v>3</v>
      </c>
      <c r="F5710" s="9" t="s">
        <v>11022</v>
      </c>
      <c r="G5710" s="9" t="s">
        <v>22</v>
      </c>
      <c r="H5710" s="27">
        <v>46198</v>
      </c>
      <c r="I5710" s="25"/>
      <c r="J5710" s="25"/>
      <c r="K5710" s="25"/>
      <c r="L5710" s="12">
        <f t="array" ref="L5710">IFERROR(LOOKUP(2^15,SEARCH({"40A","63A","80A","100A","125A","160A","200A","250A","400A","630A","800A","1000A","1250A","1600A","2000A","2500A","3200A","4000A","5000A","6300A"},UPPER(D5710)),{40,63,80,100,125,160,200,250,400,630,800,1000,1250,1600,2000,2500,3200,4000,5000,6300}),0)</f>
        <v>0</v>
      </c>
      <c r="M5710" s="9" t="str">
        <f t="shared" si="446"/>
        <v>Hanger Support</v>
      </c>
      <c r="N5710" s="9" t="str">
        <f t="shared" si="447"/>
        <v>AL</v>
      </c>
      <c r="O5710" s="13" t="str">
        <f t="shared" si="448"/>
        <v>None</v>
      </c>
      <c r="P5710" s="9" t="str">
        <f t="shared" si="449"/>
        <v>None</v>
      </c>
      <c r="Q5710" s="9" t="str">
        <f t="shared" si="450"/>
        <v>0</v>
      </c>
      <c r="R57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10" s="14" t="str">
        <f>IF(ProjectsDB[[#This Row],[Item Type]]="Straight Plug-In",_xlfn.TEXTJOIN("-",TRUE,M5710&amp;"-"&amp;_xlfn.LET(_xlpm.txt,ProjectsDB[[#This Row],[Assembly]],_xlpm.pos,FIND("SP",_xlpm.txt),_xlpm.pre,LEFT(_xlpm.txt,_xlpm.pos-1),IF(RIGHT(_xlpm.pre,3)="123","3PL",IF(RIGHT(_xlpm.pre,2)="12","2PL",IF(RIGHT(_xlpm.pre,1)="1","1PL","3PL")))),N5710,O5710,P5710,Q5710&amp;"W",R5710),_xlfn.TEXTJOIN("-",TRUE,M5710,N5710,O5710,P5710,Q5710&amp;"W",R5710))</f>
        <v>Hanger Support-AL-None-None-0W-1</v>
      </c>
      <c r="T5710" s="14" t="str">
        <f>IF(COUNTIF(Cycletime[Element Desc.],ProjectsDB[[#This Row],[Element Desc.]])&gt;0,"Found","Not Found")</f>
        <v>Found</v>
      </c>
    </row>
    <row r="5711" spans="2:20" x14ac:dyDescent="0.25">
      <c r="B5711" s="8" t="s">
        <v>11370</v>
      </c>
      <c r="C5711" s="9" t="s">
        <v>5399</v>
      </c>
      <c r="D5711" s="9" t="s">
        <v>5400</v>
      </c>
      <c r="E5711" s="10">
        <v>1</v>
      </c>
      <c r="F5711" s="9" t="s">
        <v>11022</v>
      </c>
      <c r="G5711" s="9" t="s">
        <v>22</v>
      </c>
      <c r="H5711" s="27">
        <v>46198</v>
      </c>
      <c r="I5711" s="12"/>
      <c r="J5711" s="12"/>
      <c r="K5711" s="12"/>
      <c r="L5711" s="12">
        <f t="array" ref="L5711">IFERROR(LOOKUP(2^15,SEARCH({"40A","63A","80A","100A","125A","160A","200A","250A","400A","630A","800A","1000A","1250A","1600A","2000A","2500A","3200A","4000A","5000A","6300A"},UPPER(D5711)),{40,63,80,100,125,160,200,250,400,630,800,1000,1250,1600,2000,2500,3200,4000,5000,6300}),0)</f>
        <v>3200</v>
      </c>
      <c r="M5711" s="9" t="str">
        <f t="shared" si="446"/>
        <v>Hanger Support</v>
      </c>
      <c r="N5711" s="9" t="str">
        <f t="shared" si="447"/>
        <v>CU</v>
      </c>
      <c r="O5711" s="13" t="str">
        <f t="shared" si="448"/>
        <v>None</v>
      </c>
      <c r="P5711" s="9" t="str">
        <f t="shared" si="449"/>
        <v>None</v>
      </c>
      <c r="Q5711" s="9" t="str">
        <f t="shared" si="450"/>
        <v>0</v>
      </c>
      <c r="R57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11" s="14" t="str">
        <f>IF(ProjectsDB[[#This Row],[Item Type]]="Straight Plug-In",_xlfn.TEXTJOIN("-",TRUE,M5711&amp;"-"&amp;_xlfn.LET(_xlpm.txt,ProjectsDB[[#This Row],[Assembly]],_xlpm.pos,FIND("SP",_xlpm.txt),_xlpm.pre,LEFT(_xlpm.txt,_xlpm.pos-1),IF(RIGHT(_xlpm.pre,3)="123","3PL",IF(RIGHT(_xlpm.pre,2)="12","2PL",IF(RIGHT(_xlpm.pre,1)="1","1PL","3PL")))),N5711,O5711,P5711,Q5711&amp;"W",R5711),_xlfn.TEXTJOIN("-",TRUE,M5711,N5711,O5711,P5711,Q5711&amp;"W",R5711))</f>
        <v>Hanger Support-CU-None-None-0W-2</v>
      </c>
      <c r="T5711" s="14" t="str">
        <f>IF(COUNTIF(Cycletime[Element Desc.],ProjectsDB[[#This Row],[Element Desc.]])&gt;0,"Found","Not Found")</f>
        <v>Found</v>
      </c>
    </row>
    <row r="5712" spans="2:20" x14ac:dyDescent="0.25">
      <c r="B5712" s="20" t="s">
        <v>11371</v>
      </c>
      <c r="C5712" s="21" t="s">
        <v>5396</v>
      </c>
      <c r="D5712" s="21" t="s">
        <v>5397</v>
      </c>
      <c r="E5712" s="22">
        <v>7</v>
      </c>
      <c r="F5712" s="9" t="s">
        <v>11022</v>
      </c>
      <c r="G5712" s="9" t="s">
        <v>22</v>
      </c>
      <c r="H5712" s="27">
        <v>46198</v>
      </c>
      <c r="I5712" s="25"/>
      <c r="J5712" s="25"/>
      <c r="K5712" s="25"/>
      <c r="L5712" s="12">
        <f t="array" ref="L5712">IFERROR(LOOKUP(2^15,SEARCH({"40A","63A","80A","100A","125A","160A","200A","250A","400A","630A","800A","1000A","1250A","1600A","2000A","2500A","3200A","4000A","5000A","6300A"},UPPER(D5712)),{40,63,80,100,125,160,200,250,400,630,800,1000,1250,1600,2000,2500,3200,4000,5000,6300}),0)</f>
        <v>3200</v>
      </c>
      <c r="M5712" s="9" t="str">
        <f t="shared" si="446"/>
        <v>Hanger Support</v>
      </c>
      <c r="N5712" s="9" t="str">
        <f t="shared" si="447"/>
        <v>CU</v>
      </c>
      <c r="O5712" s="13" t="str">
        <f t="shared" si="448"/>
        <v>None</v>
      </c>
      <c r="P5712" s="9" t="str">
        <f t="shared" si="449"/>
        <v>None</v>
      </c>
      <c r="Q5712" s="9" t="str">
        <f t="shared" si="450"/>
        <v>0</v>
      </c>
      <c r="R57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12" s="14" t="str">
        <f>IF(ProjectsDB[[#This Row],[Item Type]]="Straight Plug-In",_xlfn.TEXTJOIN("-",TRUE,M5712&amp;"-"&amp;_xlfn.LET(_xlpm.txt,ProjectsDB[[#This Row],[Assembly]],_xlpm.pos,FIND("SP",_xlpm.txt),_xlpm.pre,LEFT(_xlpm.txt,_xlpm.pos-1),IF(RIGHT(_xlpm.pre,3)="123","3PL",IF(RIGHT(_xlpm.pre,2)="12","2PL",IF(RIGHT(_xlpm.pre,1)="1","1PL","3PL")))),N5712,O5712,P5712,Q5712&amp;"W",R5712),_xlfn.TEXTJOIN("-",TRUE,M5712,N5712,O5712,P5712,Q5712&amp;"W",R5712))</f>
        <v>Hanger Support-CU-None-None-0W-2</v>
      </c>
      <c r="T5712" s="14" t="str">
        <f>IF(COUNTIF(Cycletime[Element Desc.],ProjectsDB[[#This Row],[Element Desc.]])&gt;0,"Found","Not Found")</f>
        <v>Found</v>
      </c>
    </row>
    <row r="5713" spans="2:20" x14ac:dyDescent="0.25">
      <c r="B5713" s="8" t="s">
        <v>11372</v>
      </c>
      <c r="C5713" s="9" t="s">
        <v>5399</v>
      </c>
      <c r="D5713" s="9" t="s">
        <v>5400</v>
      </c>
      <c r="E5713" s="10">
        <v>1</v>
      </c>
      <c r="F5713" s="9" t="s">
        <v>11022</v>
      </c>
      <c r="G5713" s="9" t="s">
        <v>22</v>
      </c>
      <c r="H5713" s="27">
        <v>46198</v>
      </c>
      <c r="I5713" s="12"/>
      <c r="J5713" s="12"/>
      <c r="K5713" s="12"/>
      <c r="L5713" s="12">
        <f t="array" ref="L5713">IFERROR(LOOKUP(2^15,SEARCH({"40A","63A","80A","100A","125A","160A","200A","250A","400A","630A","800A","1000A","1250A","1600A","2000A","2500A","3200A","4000A","5000A","6300A"},UPPER(D5713)),{40,63,80,100,125,160,200,250,400,630,800,1000,1250,1600,2000,2500,3200,4000,5000,6300}),0)</f>
        <v>3200</v>
      </c>
      <c r="M5713" s="9" t="str">
        <f t="shared" si="446"/>
        <v>Hanger Support</v>
      </c>
      <c r="N5713" s="9" t="str">
        <f t="shared" si="447"/>
        <v>CU</v>
      </c>
      <c r="O5713" s="13" t="str">
        <f t="shared" si="448"/>
        <v>None</v>
      </c>
      <c r="P5713" s="9" t="str">
        <f t="shared" si="449"/>
        <v>None</v>
      </c>
      <c r="Q5713" s="9" t="str">
        <f t="shared" si="450"/>
        <v>0</v>
      </c>
      <c r="R57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13" s="14" t="str">
        <f>IF(ProjectsDB[[#This Row],[Item Type]]="Straight Plug-In",_xlfn.TEXTJOIN("-",TRUE,M5713&amp;"-"&amp;_xlfn.LET(_xlpm.txt,ProjectsDB[[#This Row],[Assembly]],_xlpm.pos,FIND("SP",_xlpm.txt),_xlpm.pre,LEFT(_xlpm.txt,_xlpm.pos-1),IF(RIGHT(_xlpm.pre,3)="123","3PL",IF(RIGHT(_xlpm.pre,2)="12","2PL",IF(RIGHT(_xlpm.pre,1)="1","1PL","3PL")))),N5713,O5713,P5713,Q5713&amp;"W",R5713),_xlfn.TEXTJOIN("-",TRUE,M5713,N5713,O5713,P5713,Q5713&amp;"W",R5713))</f>
        <v>Hanger Support-CU-None-None-0W-2</v>
      </c>
      <c r="T5713" s="14" t="str">
        <f>IF(COUNTIF(Cycletime[Element Desc.],ProjectsDB[[#This Row],[Element Desc.]])&gt;0,"Found","Not Found")</f>
        <v>Found</v>
      </c>
    </row>
    <row r="5714" spans="2:20" x14ac:dyDescent="0.25">
      <c r="B5714" s="20" t="s">
        <v>11373</v>
      </c>
      <c r="C5714" s="21" t="s">
        <v>5396</v>
      </c>
      <c r="D5714" s="21" t="s">
        <v>5397</v>
      </c>
      <c r="E5714" s="22">
        <v>4</v>
      </c>
      <c r="F5714" s="9" t="s">
        <v>11022</v>
      </c>
      <c r="G5714" s="9" t="s">
        <v>22</v>
      </c>
      <c r="H5714" s="27">
        <v>46198</v>
      </c>
      <c r="I5714" s="25"/>
      <c r="J5714" s="25"/>
      <c r="K5714" s="25"/>
      <c r="L5714" s="12">
        <f t="array" ref="L5714">IFERROR(LOOKUP(2^15,SEARCH({"40A","63A","80A","100A","125A","160A","200A","250A","400A","630A","800A","1000A","1250A","1600A","2000A","2500A","3200A","4000A","5000A","6300A"},UPPER(D5714)),{40,63,80,100,125,160,200,250,400,630,800,1000,1250,1600,2000,2500,3200,4000,5000,6300}),0)</f>
        <v>3200</v>
      </c>
      <c r="M5714" s="9" t="str">
        <f t="shared" si="446"/>
        <v>Hanger Support</v>
      </c>
      <c r="N5714" s="9" t="str">
        <f t="shared" si="447"/>
        <v>CU</v>
      </c>
      <c r="O5714" s="13" t="str">
        <f t="shared" si="448"/>
        <v>None</v>
      </c>
      <c r="P5714" s="9" t="str">
        <f t="shared" si="449"/>
        <v>None</v>
      </c>
      <c r="Q5714" s="9" t="str">
        <f t="shared" si="450"/>
        <v>0</v>
      </c>
      <c r="R57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14" s="14" t="str">
        <f>IF(ProjectsDB[[#This Row],[Item Type]]="Straight Plug-In",_xlfn.TEXTJOIN("-",TRUE,M5714&amp;"-"&amp;_xlfn.LET(_xlpm.txt,ProjectsDB[[#This Row],[Assembly]],_xlpm.pos,FIND("SP",_xlpm.txt),_xlpm.pre,LEFT(_xlpm.txt,_xlpm.pos-1),IF(RIGHT(_xlpm.pre,3)="123","3PL",IF(RIGHT(_xlpm.pre,2)="12","2PL",IF(RIGHT(_xlpm.pre,1)="1","1PL","3PL")))),N5714,O5714,P5714,Q5714&amp;"W",R5714),_xlfn.TEXTJOIN("-",TRUE,M5714,N5714,O5714,P5714,Q5714&amp;"W",R5714))</f>
        <v>Hanger Support-CU-None-None-0W-2</v>
      </c>
      <c r="T5714" s="14" t="str">
        <f>IF(COUNTIF(Cycletime[Element Desc.],ProjectsDB[[#This Row],[Element Desc.]])&gt;0,"Found","Not Found")</f>
        <v>Found</v>
      </c>
    </row>
    <row r="5715" spans="2:20" x14ac:dyDescent="0.25">
      <c r="B5715" s="20" t="s">
        <v>11374</v>
      </c>
      <c r="C5715" s="21" t="s">
        <v>71</v>
      </c>
      <c r="D5715" s="21" t="s">
        <v>72</v>
      </c>
      <c r="E5715" s="22">
        <v>3</v>
      </c>
      <c r="F5715" s="9" t="s">
        <v>11022</v>
      </c>
      <c r="G5715" s="9" t="s">
        <v>22</v>
      </c>
      <c r="H5715" s="27">
        <v>46198</v>
      </c>
      <c r="I5715" s="25"/>
      <c r="J5715" s="25"/>
      <c r="K5715" s="25"/>
      <c r="L5715" s="12">
        <f t="array" ref="L5715">IFERROR(LOOKUP(2^15,SEARCH({"40A","63A","80A","100A","125A","160A","200A","250A","400A","630A","800A","1000A","1250A","1600A","2000A","2500A","3200A","4000A","5000A","6300A"},UPPER(D5715)),{40,63,80,100,125,160,200,250,400,630,800,1000,1250,1600,2000,2500,3200,4000,5000,6300}),0)</f>
        <v>0</v>
      </c>
      <c r="M5715" s="9" t="str">
        <f t="shared" si="446"/>
        <v>Hanger Support</v>
      </c>
      <c r="N5715" s="9" t="str">
        <f t="shared" si="447"/>
        <v>AL</v>
      </c>
      <c r="O5715" s="13" t="str">
        <f t="shared" si="448"/>
        <v>None</v>
      </c>
      <c r="P5715" s="9" t="str">
        <f t="shared" si="449"/>
        <v>None</v>
      </c>
      <c r="Q5715" s="9" t="str">
        <f t="shared" si="450"/>
        <v>0</v>
      </c>
      <c r="R57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15" s="14" t="str">
        <f>IF(ProjectsDB[[#This Row],[Item Type]]="Straight Plug-In",_xlfn.TEXTJOIN("-",TRUE,M5715&amp;"-"&amp;_xlfn.LET(_xlpm.txt,ProjectsDB[[#This Row],[Assembly]],_xlpm.pos,FIND("SP",_xlpm.txt),_xlpm.pre,LEFT(_xlpm.txt,_xlpm.pos-1),IF(RIGHT(_xlpm.pre,3)="123","3PL",IF(RIGHT(_xlpm.pre,2)="12","2PL",IF(RIGHT(_xlpm.pre,1)="1","1PL","3PL")))),N5715,O5715,P5715,Q5715&amp;"W",R5715),_xlfn.TEXTJOIN("-",TRUE,M5715,N5715,O5715,P5715,Q5715&amp;"W",R5715))</f>
        <v>Hanger Support-AL-None-None-0W-1</v>
      </c>
      <c r="T5715" s="14" t="str">
        <f>IF(COUNTIF(Cycletime[Element Desc.],ProjectsDB[[#This Row],[Element Desc.]])&gt;0,"Found","Not Found")</f>
        <v>Found</v>
      </c>
    </row>
    <row r="5716" spans="2:20" x14ac:dyDescent="0.25">
      <c r="B5716" s="8" t="s">
        <v>11375</v>
      </c>
      <c r="C5716" s="9" t="s">
        <v>5399</v>
      </c>
      <c r="D5716" s="9" t="s">
        <v>5400</v>
      </c>
      <c r="E5716" s="10">
        <v>1</v>
      </c>
      <c r="F5716" s="9" t="s">
        <v>11022</v>
      </c>
      <c r="G5716" s="9" t="s">
        <v>22</v>
      </c>
      <c r="H5716" s="27">
        <v>46198</v>
      </c>
      <c r="I5716" s="12"/>
      <c r="J5716" s="12"/>
      <c r="K5716" s="12"/>
      <c r="L5716" s="12">
        <f t="array" ref="L5716">IFERROR(LOOKUP(2^15,SEARCH({"40A","63A","80A","100A","125A","160A","200A","250A","400A","630A","800A","1000A","1250A","1600A","2000A","2500A","3200A","4000A","5000A","6300A"},UPPER(D5716)),{40,63,80,100,125,160,200,250,400,630,800,1000,1250,1600,2000,2500,3200,4000,5000,6300}),0)</f>
        <v>3200</v>
      </c>
      <c r="M5716" s="9" t="str">
        <f t="shared" si="446"/>
        <v>Hanger Support</v>
      </c>
      <c r="N5716" s="9" t="str">
        <f t="shared" si="447"/>
        <v>CU</v>
      </c>
      <c r="O5716" s="13" t="str">
        <f t="shared" si="448"/>
        <v>None</v>
      </c>
      <c r="P5716" s="9" t="str">
        <f t="shared" si="449"/>
        <v>None</v>
      </c>
      <c r="Q5716" s="9" t="str">
        <f t="shared" si="450"/>
        <v>0</v>
      </c>
      <c r="R57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16" s="14" t="str">
        <f>IF(ProjectsDB[[#This Row],[Item Type]]="Straight Plug-In",_xlfn.TEXTJOIN("-",TRUE,M5716&amp;"-"&amp;_xlfn.LET(_xlpm.txt,ProjectsDB[[#This Row],[Assembly]],_xlpm.pos,FIND("SP",_xlpm.txt),_xlpm.pre,LEFT(_xlpm.txt,_xlpm.pos-1),IF(RIGHT(_xlpm.pre,3)="123","3PL",IF(RIGHT(_xlpm.pre,2)="12","2PL",IF(RIGHT(_xlpm.pre,1)="1","1PL","3PL")))),N5716,O5716,P5716,Q5716&amp;"W",R5716),_xlfn.TEXTJOIN("-",TRUE,M5716,N5716,O5716,P5716,Q5716&amp;"W",R5716))</f>
        <v>Hanger Support-CU-None-None-0W-2</v>
      </c>
      <c r="T5716" s="14" t="str">
        <f>IF(COUNTIF(Cycletime[Element Desc.],ProjectsDB[[#This Row],[Element Desc.]])&gt;0,"Found","Not Found")</f>
        <v>Found</v>
      </c>
    </row>
    <row r="5717" spans="2:20" x14ac:dyDescent="0.25">
      <c r="B5717" s="20" t="s">
        <v>11376</v>
      </c>
      <c r="C5717" s="21" t="s">
        <v>5396</v>
      </c>
      <c r="D5717" s="21" t="s">
        <v>5397</v>
      </c>
      <c r="E5717" s="22">
        <v>7</v>
      </c>
      <c r="F5717" s="9" t="s">
        <v>11022</v>
      </c>
      <c r="G5717" s="9" t="s">
        <v>22</v>
      </c>
      <c r="H5717" s="27">
        <v>46198</v>
      </c>
      <c r="I5717" s="25"/>
      <c r="J5717" s="25"/>
      <c r="K5717" s="25"/>
      <c r="L5717" s="12">
        <f t="array" ref="L5717">IFERROR(LOOKUP(2^15,SEARCH({"40A","63A","80A","100A","125A","160A","200A","250A","400A","630A","800A","1000A","1250A","1600A","2000A","2500A","3200A","4000A","5000A","6300A"},UPPER(D5717)),{40,63,80,100,125,160,200,250,400,630,800,1000,1250,1600,2000,2500,3200,4000,5000,6300}),0)</f>
        <v>3200</v>
      </c>
      <c r="M5717" s="9" t="str">
        <f t="shared" si="446"/>
        <v>Hanger Support</v>
      </c>
      <c r="N5717" s="9" t="str">
        <f t="shared" si="447"/>
        <v>CU</v>
      </c>
      <c r="O5717" s="13" t="str">
        <f t="shared" si="448"/>
        <v>None</v>
      </c>
      <c r="P5717" s="9" t="str">
        <f t="shared" si="449"/>
        <v>None</v>
      </c>
      <c r="Q5717" s="9" t="str">
        <f t="shared" si="450"/>
        <v>0</v>
      </c>
      <c r="R57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17" s="14" t="str">
        <f>IF(ProjectsDB[[#This Row],[Item Type]]="Straight Plug-In",_xlfn.TEXTJOIN("-",TRUE,M5717&amp;"-"&amp;_xlfn.LET(_xlpm.txt,ProjectsDB[[#This Row],[Assembly]],_xlpm.pos,FIND("SP",_xlpm.txt),_xlpm.pre,LEFT(_xlpm.txt,_xlpm.pos-1),IF(RIGHT(_xlpm.pre,3)="123","3PL",IF(RIGHT(_xlpm.pre,2)="12","2PL",IF(RIGHT(_xlpm.pre,1)="1","1PL","3PL")))),N5717,O5717,P5717,Q5717&amp;"W",R5717),_xlfn.TEXTJOIN("-",TRUE,M5717,N5717,O5717,P5717,Q5717&amp;"W",R5717))</f>
        <v>Hanger Support-CU-None-None-0W-2</v>
      </c>
      <c r="T5717" s="14" t="str">
        <f>IF(COUNTIF(Cycletime[Element Desc.],ProjectsDB[[#This Row],[Element Desc.]])&gt;0,"Found","Not Found")</f>
        <v>Found</v>
      </c>
    </row>
    <row r="5718" spans="2:20" x14ac:dyDescent="0.25">
      <c r="B5718" s="8" t="s">
        <v>11377</v>
      </c>
      <c r="C5718" s="9" t="s">
        <v>5396</v>
      </c>
      <c r="D5718" s="9" t="s">
        <v>5397</v>
      </c>
      <c r="E5718" s="10">
        <v>4</v>
      </c>
      <c r="F5718" s="9" t="s">
        <v>11022</v>
      </c>
      <c r="G5718" s="9" t="s">
        <v>22</v>
      </c>
      <c r="H5718" s="27">
        <v>46198</v>
      </c>
      <c r="I5718" s="12"/>
      <c r="J5718" s="12"/>
      <c r="K5718" s="12"/>
      <c r="L5718" s="12">
        <f t="array" ref="L5718">IFERROR(LOOKUP(2^15,SEARCH({"40A","63A","80A","100A","125A","160A","200A","250A","400A","630A","800A","1000A","1250A","1600A","2000A","2500A","3200A","4000A","5000A","6300A"},UPPER(D5718)),{40,63,80,100,125,160,200,250,400,630,800,1000,1250,1600,2000,2500,3200,4000,5000,6300}),0)</f>
        <v>3200</v>
      </c>
      <c r="M5718" s="9" t="str">
        <f t="shared" si="446"/>
        <v>Hanger Support</v>
      </c>
      <c r="N5718" s="9" t="str">
        <f t="shared" si="447"/>
        <v>CU</v>
      </c>
      <c r="O5718" s="13" t="str">
        <f t="shared" si="448"/>
        <v>None</v>
      </c>
      <c r="P5718" s="9" t="str">
        <f t="shared" si="449"/>
        <v>None</v>
      </c>
      <c r="Q5718" s="9" t="str">
        <f t="shared" si="450"/>
        <v>0</v>
      </c>
      <c r="R57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18" s="14" t="str">
        <f>IF(ProjectsDB[[#This Row],[Item Type]]="Straight Plug-In",_xlfn.TEXTJOIN("-",TRUE,M5718&amp;"-"&amp;_xlfn.LET(_xlpm.txt,ProjectsDB[[#This Row],[Assembly]],_xlpm.pos,FIND("SP",_xlpm.txt),_xlpm.pre,LEFT(_xlpm.txt,_xlpm.pos-1),IF(RIGHT(_xlpm.pre,3)="123","3PL",IF(RIGHT(_xlpm.pre,2)="12","2PL",IF(RIGHT(_xlpm.pre,1)="1","1PL","3PL")))),N5718,O5718,P5718,Q5718&amp;"W",R5718),_xlfn.TEXTJOIN("-",TRUE,M5718,N5718,O5718,P5718,Q5718&amp;"W",R5718))</f>
        <v>Hanger Support-CU-None-None-0W-2</v>
      </c>
      <c r="T5718" s="14" t="str">
        <f>IF(COUNTIF(Cycletime[Element Desc.],ProjectsDB[[#This Row],[Element Desc.]])&gt;0,"Found","Not Found")</f>
        <v>Found</v>
      </c>
    </row>
    <row r="5719" spans="2:20" x14ac:dyDescent="0.25">
      <c r="B5719" s="20" t="s">
        <v>11378</v>
      </c>
      <c r="C5719" s="21" t="s">
        <v>5399</v>
      </c>
      <c r="D5719" s="21" t="s">
        <v>5400</v>
      </c>
      <c r="E5719" s="22">
        <v>1</v>
      </c>
      <c r="F5719" s="9" t="s">
        <v>11022</v>
      </c>
      <c r="G5719" s="9" t="s">
        <v>22</v>
      </c>
      <c r="H5719" s="27">
        <v>46198</v>
      </c>
      <c r="I5719" s="25"/>
      <c r="J5719" s="25"/>
      <c r="K5719" s="25"/>
      <c r="L5719" s="12">
        <f t="array" ref="L5719">IFERROR(LOOKUP(2^15,SEARCH({"40A","63A","80A","100A","125A","160A","200A","250A","400A","630A","800A","1000A","1250A","1600A","2000A","2500A","3200A","4000A","5000A","6300A"},UPPER(D5719)),{40,63,80,100,125,160,200,250,400,630,800,1000,1250,1600,2000,2500,3200,4000,5000,6300}),0)</f>
        <v>3200</v>
      </c>
      <c r="M5719" s="9" t="str">
        <f t="shared" si="446"/>
        <v>Hanger Support</v>
      </c>
      <c r="N5719" s="9" t="str">
        <f t="shared" si="447"/>
        <v>CU</v>
      </c>
      <c r="O5719" s="13" t="str">
        <f t="shared" si="448"/>
        <v>None</v>
      </c>
      <c r="P5719" s="9" t="str">
        <f t="shared" si="449"/>
        <v>None</v>
      </c>
      <c r="Q5719" s="9" t="str">
        <f t="shared" si="450"/>
        <v>0</v>
      </c>
      <c r="R57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19" s="14" t="str">
        <f>IF(ProjectsDB[[#This Row],[Item Type]]="Straight Plug-In",_xlfn.TEXTJOIN("-",TRUE,M5719&amp;"-"&amp;_xlfn.LET(_xlpm.txt,ProjectsDB[[#This Row],[Assembly]],_xlpm.pos,FIND("SP",_xlpm.txt),_xlpm.pre,LEFT(_xlpm.txt,_xlpm.pos-1),IF(RIGHT(_xlpm.pre,3)="123","3PL",IF(RIGHT(_xlpm.pre,2)="12","2PL",IF(RIGHT(_xlpm.pre,1)="1","1PL","3PL")))),N5719,O5719,P5719,Q5719&amp;"W",R5719),_xlfn.TEXTJOIN("-",TRUE,M5719,N5719,O5719,P5719,Q5719&amp;"W",R5719))</f>
        <v>Hanger Support-CU-None-None-0W-2</v>
      </c>
      <c r="T5719" s="14" t="str">
        <f>IF(COUNTIF(Cycletime[Element Desc.],ProjectsDB[[#This Row],[Element Desc.]])&gt;0,"Found","Not Found")</f>
        <v>Found</v>
      </c>
    </row>
    <row r="5720" spans="2:20" x14ac:dyDescent="0.25">
      <c r="B5720" s="20" t="s">
        <v>11379</v>
      </c>
      <c r="C5720" s="21" t="s">
        <v>71</v>
      </c>
      <c r="D5720" s="21" t="s">
        <v>72</v>
      </c>
      <c r="E5720" s="22">
        <v>3</v>
      </c>
      <c r="F5720" s="9" t="s">
        <v>11022</v>
      </c>
      <c r="G5720" s="9" t="s">
        <v>22</v>
      </c>
      <c r="H5720" s="27">
        <v>46198</v>
      </c>
      <c r="I5720" s="25"/>
      <c r="J5720" s="25"/>
      <c r="K5720" s="25"/>
      <c r="L5720" s="12">
        <f t="array" ref="L5720">IFERROR(LOOKUP(2^15,SEARCH({"40A","63A","80A","100A","125A","160A","200A","250A","400A","630A","800A","1000A","1250A","1600A","2000A","2500A","3200A","4000A","5000A","6300A"},UPPER(D5720)),{40,63,80,100,125,160,200,250,400,630,800,1000,1250,1600,2000,2500,3200,4000,5000,6300}),0)</f>
        <v>0</v>
      </c>
      <c r="M5720" s="9" t="str">
        <f t="shared" si="446"/>
        <v>Hanger Support</v>
      </c>
      <c r="N5720" s="9" t="str">
        <f t="shared" si="447"/>
        <v>AL</v>
      </c>
      <c r="O5720" s="13" t="str">
        <f t="shared" si="448"/>
        <v>None</v>
      </c>
      <c r="P5720" s="9" t="str">
        <f t="shared" si="449"/>
        <v>None</v>
      </c>
      <c r="Q5720" s="9" t="str">
        <f t="shared" si="450"/>
        <v>0</v>
      </c>
      <c r="R57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20" s="14" t="str">
        <f>IF(ProjectsDB[[#This Row],[Item Type]]="Straight Plug-In",_xlfn.TEXTJOIN("-",TRUE,M5720&amp;"-"&amp;_xlfn.LET(_xlpm.txt,ProjectsDB[[#This Row],[Assembly]],_xlpm.pos,FIND("SP",_xlpm.txt),_xlpm.pre,LEFT(_xlpm.txt,_xlpm.pos-1),IF(RIGHT(_xlpm.pre,3)="123","3PL",IF(RIGHT(_xlpm.pre,2)="12","2PL",IF(RIGHT(_xlpm.pre,1)="1","1PL","3PL")))),N5720,O5720,P5720,Q5720&amp;"W",R5720),_xlfn.TEXTJOIN("-",TRUE,M5720,N5720,O5720,P5720,Q5720&amp;"W",R5720))</f>
        <v>Hanger Support-AL-None-None-0W-1</v>
      </c>
      <c r="T5720" s="14" t="str">
        <f>IF(COUNTIF(Cycletime[Element Desc.],ProjectsDB[[#This Row],[Element Desc.]])&gt;0,"Found","Not Found")</f>
        <v>Found</v>
      </c>
    </row>
    <row r="5721" spans="2:20" x14ac:dyDescent="0.25">
      <c r="B5721" s="8" t="s">
        <v>11380</v>
      </c>
      <c r="C5721" s="9" t="s">
        <v>5399</v>
      </c>
      <c r="D5721" s="9" t="s">
        <v>5400</v>
      </c>
      <c r="E5721" s="10">
        <v>1</v>
      </c>
      <c r="F5721" s="9" t="s">
        <v>11022</v>
      </c>
      <c r="G5721" s="9" t="s">
        <v>22</v>
      </c>
      <c r="H5721" s="27">
        <v>46198</v>
      </c>
      <c r="I5721" s="12"/>
      <c r="J5721" s="12"/>
      <c r="K5721" s="12"/>
      <c r="L5721" s="12">
        <f t="array" ref="L5721">IFERROR(LOOKUP(2^15,SEARCH({"40A","63A","80A","100A","125A","160A","200A","250A","400A","630A","800A","1000A","1250A","1600A","2000A","2500A","3200A","4000A","5000A","6300A"},UPPER(D5721)),{40,63,80,100,125,160,200,250,400,630,800,1000,1250,1600,2000,2500,3200,4000,5000,6300}),0)</f>
        <v>3200</v>
      </c>
      <c r="M5721" s="9" t="str">
        <f t="shared" si="446"/>
        <v>Hanger Support</v>
      </c>
      <c r="N5721" s="9" t="str">
        <f t="shared" si="447"/>
        <v>CU</v>
      </c>
      <c r="O5721" s="13" t="str">
        <f t="shared" si="448"/>
        <v>None</v>
      </c>
      <c r="P5721" s="9" t="str">
        <f t="shared" si="449"/>
        <v>None</v>
      </c>
      <c r="Q5721" s="9" t="str">
        <f t="shared" si="450"/>
        <v>0</v>
      </c>
      <c r="R57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21" s="14" t="str">
        <f>IF(ProjectsDB[[#This Row],[Item Type]]="Straight Plug-In",_xlfn.TEXTJOIN("-",TRUE,M5721&amp;"-"&amp;_xlfn.LET(_xlpm.txt,ProjectsDB[[#This Row],[Assembly]],_xlpm.pos,FIND("SP",_xlpm.txt),_xlpm.pre,LEFT(_xlpm.txt,_xlpm.pos-1),IF(RIGHT(_xlpm.pre,3)="123","3PL",IF(RIGHT(_xlpm.pre,2)="12","2PL",IF(RIGHT(_xlpm.pre,1)="1","1PL","3PL")))),N5721,O5721,P5721,Q5721&amp;"W",R5721),_xlfn.TEXTJOIN("-",TRUE,M5721,N5721,O5721,P5721,Q5721&amp;"W",R5721))</f>
        <v>Hanger Support-CU-None-None-0W-2</v>
      </c>
      <c r="T5721" s="14" t="str">
        <f>IF(COUNTIF(Cycletime[Element Desc.],ProjectsDB[[#This Row],[Element Desc.]])&gt;0,"Found","Not Found")</f>
        <v>Found</v>
      </c>
    </row>
    <row r="5722" spans="2:20" x14ac:dyDescent="0.25">
      <c r="B5722" s="20" t="s">
        <v>11381</v>
      </c>
      <c r="C5722" s="21" t="s">
        <v>5396</v>
      </c>
      <c r="D5722" s="21" t="s">
        <v>5397</v>
      </c>
      <c r="E5722" s="22">
        <v>7</v>
      </c>
      <c r="F5722" s="9" t="s">
        <v>11022</v>
      </c>
      <c r="G5722" s="9" t="s">
        <v>22</v>
      </c>
      <c r="H5722" s="27">
        <v>46198</v>
      </c>
      <c r="I5722" s="25"/>
      <c r="J5722" s="25"/>
      <c r="K5722" s="25"/>
      <c r="L5722" s="12">
        <f t="array" ref="L5722">IFERROR(LOOKUP(2^15,SEARCH({"40A","63A","80A","100A","125A","160A","200A","250A","400A","630A","800A","1000A","1250A","1600A","2000A","2500A","3200A","4000A","5000A","6300A"},UPPER(D5722)),{40,63,80,100,125,160,200,250,400,630,800,1000,1250,1600,2000,2500,3200,4000,5000,6300}),0)</f>
        <v>3200</v>
      </c>
      <c r="M5722" s="9" t="str">
        <f t="shared" si="446"/>
        <v>Hanger Support</v>
      </c>
      <c r="N5722" s="9" t="str">
        <f t="shared" si="447"/>
        <v>CU</v>
      </c>
      <c r="O5722" s="13" t="str">
        <f t="shared" si="448"/>
        <v>None</v>
      </c>
      <c r="P5722" s="9" t="str">
        <f t="shared" si="449"/>
        <v>None</v>
      </c>
      <c r="Q5722" s="9" t="str">
        <f t="shared" si="450"/>
        <v>0</v>
      </c>
      <c r="R57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22" s="14" t="str">
        <f>IF(ProjectsDB[[#This Row],[Item Type]]="Straight Plug-In",_xlfn.TEXTJOIN("-",TRUE,M5722&amp;"-"&amp;_xlfn.LET(_xlpm.txt,ProjectsDB[[#This Row],[Assembly]],_xlpm.pos,FIND("SP",_xlpm.txt),_xlpm.pre,LEFT(_xlpm.txt,_xlpm.pos-1),IF(RIGHT(_xlpm.pre,3)="123","3PL",IF(RIGHT(_xlpm.pre,2)="12","2PL",IF(RIGHT(_xlpm.pre,1)="1","1PL","3PL")))),N5722,O5722,P5722,Q5722&amp;"W",R5722),_xlfn.TEXTJOIN("-",TRUE,M5722,N5722,O5722,P5722,Q5722&amp;"W",R5722))</f>
        <v>Hanger Support-CU-None-None-0W-2</v>
      </c>
      <c r="T5722" s="14" t="str">
        <f>IF(COUNTIF(Cycletime[Element Desc.],ProjectsDB[[#This Row],[Element Desc.]])&gt;0,"Found","Not Found")</f>
        <v>Found</v>
      </c>
    </row>
    <row r="5723" spans="2:20" x14ac:dyDescent="0.25">
      <c r="B5723" s="8" t="s">
        <v>11382</v>
      </c>
      <c r="C5723" s="9" t="s">
        <v>5399</v>
      </c>
      <c r="D5723" s="9" t="s">
        <v>5400</v>
      </c>
      <c r="E5723" s="10">
        <v>1</v>
      </c>
      <c r="F5723" s="9" t="s">
        <v>11022</v>
      </c>
      <c r="G5723" s="9" t="s">
        <v>22</v>
      </c>
      <c r="H5723" s="27">
        <v>46198</v>
      </c>
      <c r="I5723" s="12"/>
      <c r="J5723" s="12"/>
      <c r="K5723" s="12"/>
      <c r="L5723" s="12">
        <f t="array" ref="L5723">IFERROR(LOOKUP(2^15,SEARCH({"40A","63A","80A","100A","125A","160A","200A","250A","400A","630A","800A","1000A","1250A","1600A","2000A","2500A","3200A","4000A","5000A","6300A"},UPPER(D5723)),{40,63,80,100,125,160,200,250,400,630,800,1000,1250,1600,2000,2500,3200,4000,5000,6300}),0)</f>
        <v>3200</v>
      </c>
      <c r="M5723" s="9" t="str">
        <f t="shared" si="446"/>
        <v>Hanger Support</v>
      </c>
      <c r="N5723" s="9" t="str">
        <f t="shared" si="447"/>
        <v>CU</v>
      </c>
      <c r="O5723" s="13" t="str">
        <f t="shared" si="448"/>
        <v>None</v>
      </c>
      <c r="P5723" s="9" t="str">
        <f t="shared" si="449"/>
        <v>None</v>
      </c>
      <c r="Q5723" s="9" t="str">
        <f t="shared" si="450"/>
        <v>0</v>
      </c>
      <c r="R57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23" s="14" t="str">
        <f>IF(ProjectsDB[[#This Row],[Item Type]]="Straight Plug-In",_xlfn.TEXTJOIN("-",TRUE,M5723&amp;"-"&amp;_xlfn.LET(_xlpm.txt,ProjectsDB[[#This Row],[Assembly]],_xlpm.pos,FIND("SP",_xlpm.txt),_xlpm.pre,LEFT(_xlpm.txt,_xlpm.pos-1),IF(RIGHT(_xlpm.pre,3)="123","3PL",IF(RIGHT(_xlpm.pre,2)="12","2PL",IF(RIGHT(_xlpm.pre,1)="1","1PL","3PL")))),N5723,O5723,P5723,Q5723&amp;"W",R5723),_xlfn.TEXTJOIN("-",TRUE,M5723,N5723,O5723,P5723,Q5723&amp;"W",R5723))</f>
        <v>Hanger Support-CU-None-None-0W-2</v>
      </c>
      <c r="T5723" s="14" t="str">
        <f>IF(COUNTIF(Cycletime[Element Desc.],ProjectsDB[[#This Row],[Element Desc.]])&gt;0,"Found","Not Found")</f>
        <v>Found</v>
      </c>
    </row>
    <row r="5724" spans="2:20" x14ac:dyDescent="0.25">
      <c r="B5724" s="20" t="s">
        <v>11383</v>
      </c>
      <c r="C5724" s="21" t="s">
        <v>5396</v>
      </c>
      <c r="D5724" s="21" t="s">
        <v>5397</v>
      </c>
      <c r="E5724" s="22">
        <v>4</v>
      </c>
      <c r="F5724" s="9" t="s">
        <v>11022</v>
      </c>
      <c r="G5724" s="9" t="s">
        <v>22</v>
      </c>
      <c r="H5724" s="27">
        <v>46198</v>
      </c>
      <c r="I5724" s="25"/>
      <c r="J5724" s="25"/>
      <c r="K5724" s="25"/>
      <c r="L5724" s="12">
        <f t="array" ref="L5724">IFERROR(LOOKUP(2^15,SEARCH({"40A","63A","80A","100A","125A","160A","200A","250A","400A","630A","800A","1000A","1250A","1600A","2000A","2500A","3200A","4000A","5000A","6300A"},UPPER(D5724)),{40,63,80,100,125,160,200,250,400,630,800,1000,1250,1600,2000,2500,3200,4000,5000,6300}),0)</f>
        <v>3200</v>
      </c>
      <c r="M5724" s="9" t="str">
        <f t="shared" si="446"/>
        <v>Hanger Support</v>
      </c>
      <c r="N5724" s="9" t="str">
        <f t="shared" si="447"/>
        <v>CU</v>
      </c>
      <c r="O5724" s="13" t="str">
        <f t="shared" si="448"/>
        <v>None</v>
      </c>
      <c r="P5724" s="9" t="str">
        <f t="shared" si="449"/>
        <v>None</v>
      </c>
      <c r="Q5724" s="9" t="str">
        <f t="shared" si="450"/>
        <v>0</v>
      </c>
      <c r="R57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24" s="14" t="str">
        <f>IF(ProjectsDB[[#This Row],[Item Type]]="Straight Plug-In",_xlfn.TEXTJOIN("-",TRUE,M5724&amp;"-"&amp;_xlfn.LET(_xlpm.txt,ProjectsDB[[#This Row],[Assembly]],_xlpm.pos,FIND("SP",_xlpm.txt),_xlpm.pre,LEFT(_xlpm.txt,_xlpm.pos-1),IF(RIGHT(_xlpm.pre,3)="123","3PL",IF(RIGHT(_xlpm.pre,2)="12","2PL",IF(RIGHT(_xlpm.pre,1)="1","1PL","3PL")))),N5724,O5724,P5724,Q5724&amp;"W",R5724),_xlfn.TEXTJOIN("-",TRUE,M5724,N5724,O5724,P5724,Q5724&amp;"W",R5724))</f>
        <v>Hanger Support-CU-None-None-0W-2</v>
      </c>
      <c r="T5724" s="14" t="str">
        <f>IF(COUNTIF(Cycletime[Element Desc.],ProjectsDB[[#This Row],[Element Desc.]])&gt;0,"Found","Not Found")</f>
        <v>Found</v>
      </c>
    </row>
    <row r="5725" spans="2:20" x14ac:dyDescent="0.25">
      <c r="B5725" s="20" t="s">
        <v>11384</v>
      </c>
      <c r="C5725" s="21" t="s">
        <v>71</v>
      </c>
      <c r="D5725" s="21" t="s">
        <v>72</v>
      </c>
      <c r="E5725" s="22">
        <v>3</v>
      </c>
      <c r="F5725" s="9" t="s">
        <v>11022</v>
      </c>
      <c r="G5725" s="9" t="s">
        <v>22</v>
      </c>
      <c r="H5725" s="27">
        <v>46198</v>
      </c>
      <c r="I5725" s="25"/>
      <c r="J5725" s="25"/>
      <c r="K5725" s="25"/>
      <c r="L5725" s="12">
        <f t="array" ref="L5725">IFERROR(LOOKUP(2^15,SEARCH({"40A","63A","80A","100A","125A","160A","200A","250A","400A","630A","800A","1000A","1250A","1600A","2000A","2500A","3200A","4000A","5000A","6300A"},UPPER(D5725)),{40,63,80,100,125,160,200,250,400,630,800,1000,1250,1600,2000,2500,3200,4000,5000,6300}),0)</f>
        <v>0</v>
      </c>
      <c r="M5725" s="9" t="str">
        <f t="shared" si="446"/>
        <v>Hanger Support</v>
      </c>
      <c r="N5725" s="9" t="str">
        <f t="shared" si="447"/>
        <v>AL</v>
      </c>
      <c r="O5725" s="13" t="str">
        <f t="shared" si="448"/>
        <v>None</v>
      </c>
      <c r="P5725" s="9" t="str">
        <f t="shared" si="449"/>
        <v>None</v>
      </c>
      <c r="Q5725" s="9" t="str">
        <f t="shared" si="450"/>
        <v>0</v>
      </c>
      <c r="R57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25" s="14" t="str">
        <f>IF(ProjectsDB[[#This Row],[Item Type]]="Straight Plug-In",_xlfn.TEXTJOIN("-",TRUE,M5725&amp;"-"&amp;_xlfn.LET(_xlpm.txt,ProjectsDB[[#This Row],[Assembly]],_xlpm.pos,FIND("SP",_xlpm.txt),_xlpm.pre,LEFT(_xlpm.txt,_xlpm.pos-1),IF(RIGHT(_xlpm.pre,3)="123","3PL",IF(RIGHT(_xlpm.pre,2)="12","2PL",IF(RIGHT(_xlpm.pre,1)="1","1PL","3PL")))),N5725,O5725,P5725,Q5725&amp;"W",R5725),_xlfn.TEXTJOIN("-",TRUE,M5725,N5725,O5725,P5725,Q5725&amp;"W",R5725))</f>
        <v>Hanger Support-AL-None-None-0W-1</v>
      </c>
      <c r="T5725" s="14" t="str">
        <f>IF(COUNTIF(Cycletime[Element Desc.],ProjectsDB[[#This Row],[Element Desc.]])&gt;0,"Found","Not Found")</f>
        <v>Found</v>
      </c>
    </row>
    <row r="5726" spans="2:20" x14ac:dyDescent="0.25">
      <c r="B5726" s="8" t="s">
        <v>11385</v>
      </c>
      <c r="C5726" s="9" t="s">
        <v>3516</v>
      </c>
      <c r="D5726" s="9" t="s">
        <v>3517</v>
      </c>
      <c r="E5726" s="10">
        <v>1</v>
      </c>
      <c r="F5726" s="9" t="s">
        <v>3408</v>
      </c>
      <c r="G5726" s="9" t="s">
        <v>11386</v>
      </c>
      <c r="H5726" s="31" t="s">
        <v>11387</v>
      </c>
      <c r="I5726" s="12">
        <v>3000</v>
      </c>
      <c r="J5726" s="12"/>
      <c r="K5726" s="12"/>
      <c r="L5726" s="12">
        <f t="array" ref="L5726">IFERROR(LOOKUP(2^15,SEARCH({"40A","63A","80A","100A","125A","160A","200A","250A","400A","630A","800A","1000A","1250A","1600A","2000A","2500A","3200A","4000A","5000A","6300A"},UPPER(D5726)),{40,63,80,100,125,160,200,250,400,630,800,1000,1250,1600,2000,2500,3200,4000,5000,6300}),0)</f>
        <v>5000</v>
      </c>
      <c r="M5726" s="9" t="str">
        <f t="shared" si="446"/>
        <v>Straight Feeder</v>
      </c>
      <c r="N5726" s="9" t="str">
        <f t="shared" si="447"/>
        <v>AL</v>
      </c>
      <c r="O5726" s="13" t="str">
        <f t="shared" si="448"/>
        <v>Silver</v>
      </c>
      <c r="P5726" s="9" t="str">
        <f t="shared" si="449"/>
        <v>Epoxy</v>
      </c>
      <c r="Q5726" s="9" t="str">
        <f t="shared" si="450"/>
        <v>5</v>
      </c>
      <c r="R57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26" s="14" t="str">
        <f>IF(ProjectsDB[[#This Row],[Item Type]]="Straight Plug-In",_xlfn.TEXTJOIN("-",TRUE,M5726&amp;"-"&amp;_xlfn.LET(_xlpm.txt,ProjectsDB[[#This Row],[Assembly]],_xlpm.pos,FIND("SP",_xlpm.txt),_xlpm.pre,LEFT(_xlpm.txt,_xlpm.pos-1),IF(RIGHT(_xlpm.pre,3)="123","3PL",IF(RIGHT(_xlpm.pre,2)="12","2PL",IF(RIGHT(_xlpm.pre,1)="1","1PL","3PL")))),N5726,O5726,P5726,Q5726&amp;"W",R5726),_xlfn.TEXTJOIN("-",TRUE,M5726,N5726,O5726,P5726,Q5726&amp;"W",R5726))</f>
        <v>Straight Feeder-AL-Silver-Epoxy-5W-3</v>
      </c>
      <c r="T5726" s="14" t="str">
        <f>IF(COUNTIF(Cycletime[Element Desc.],ProjectsDB[[#This Row],[Element Desc.]])&gt;0,"Found","Not Found")</f>
        <v>Found</v>
      </c>
    </row>
    <row r="5727" spans="2:20" x14ac:dyDescent="0.25">
      <c r="B5727" s="8" t="s">
        <v>11388</v>
      </c>
      <c r="C5727" s="9" t="s">
        <v>3505</v>
      </c>
      <c r="D5727" s="9" t="s">
        <v>3506</v>
      </c>
      <c r="E5727" s="10">
        <v>16</v>
      </c>
      <c r="F5727" s="9" t="s">
        <v>3408</v>
      </c>
      <c r="G5727" s="9" t="s">
        <v>11386</v>
      </c>
      <c r="H5727" s="31" t="s">
        <v>11387</v>
      </c>
      <c r="I5727" s="12"/>
      <c r="J5727" s="12"/>
      <c r="K5727" s="12"/>
      <c r="L5727" s="12">
        <f t="array" ref="L5727">IFERROR(LOOKUP(2^15,SEARCH({"40A","63A","80A","100A","125A","160A","200A","250A","400A","630A","800A","1000A","1250A","1600A","2000A","2500A","3200A","4000A","5000A","6300A"},UPPER(D5727)),{40,63,80,100,125,160,200,250,400,630,800,1000,1250,1600,2000,2500,3200,4000,5000,6300}),0)</f>
        <v>5000</v>
      </c>
      <c r="M5727" s="9" t="str">
        <f t="shared" si="446"/>
        <v>Joint Pack</v>
      </c>
      <c r="N5727" s="9" t="str">
        <f t="shared" si="447"/>
        <v>AL</v>
      </c>
      <c r="O5727" s="13" t="str">
        <f t="shared" si="448"/>
        <v>Silver</v>
      </c>
      <c r="P5727" s="9" t="str">
        <f t="shared" si="449"/>
        <v>None</v>
      </c>
      <c r="Q5727" s="9" t="str">
        <f t="shared" si="450"/>
        <v>5</v>
      </c>
      <c r="R57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27" s="14" t="str">
        <f>IF(ProjectsDB[[#This Row],[Item Type]]="Straight Plug-In",_xlfn.TEXTJOIN("-",TRUE,M5727&amp;"-"&amp;_xlfn.LET(_xlpm.txt,ProjectsDB[[#This Row],[Assembly]],_xlpm.pos,FIND("SP",_xlpm.txt),_xlpm.pre,LEFT(_xlpm.txt,_xlpm.pos-1),IF(RIGHT(_xlpm.pre,3)="123","3PL",IF(RIGHT(_xlpm.pre,2)="12","2PL",IF(RIGHT(_xlpm.pre,1)="1","1PL","3PL")))),N5727,O5727,P5727,Q5727&amp;"W",R5727),_xlfn.TEXTJOIN("-",TRUE,M5727,N5727,O5727,P5727,Q5727&amp;"W",R5727))</f>
        <v>Joint Pack-AL-Silver-None-5W-3</v>
      </c>
      <c r="T5727" s="14" t="str">
        <f>IF(COUNTIF(Cycletime[Element Desc.],ProjectsDB[[#This Row],[Element Desc.]])&gt;0,"Found","Not Found")</f>
        <v>Found</v>
      </c>
    </row>
    <row r="5728" spans="2:20" x14ac:dyDescent="0.25">
      <c r="B5728" s="8" t="s">
        <v>11389</v>
      </c>
      <c r="C5728" s="9" t="s">
        <v>3526</v>
      </c>
      <c r="D5728" s="9" t="s">
        <v>3527</v>
      </c>
      <c r="E5728" s="10">
        <v>2</v>
      </c>
      <c r="F5728" s="9" t="s">
        <v>3408</v>
      </c>
      <c r="G5728" s="9" t="s">
        <v>11386</v>
      </c>
      <c r="H5728" s="31" t="s">
        <v>11387</v>
      </c>
      <c r="I5728" s="12">
        <v>300</v>
      </c>
      <c r="J5728" s="12">
        <v>300</v>
      </c>
      <c r="K5728" s="12"/>
      <c r="L5728" s="12">
        <f t="array" ref="L5728">IFERROR(LOOKUP(2^15,SEARCH({"40A","63A","80A","100A","125A","160A","200A","250A","400A","630A","800A","1000A","1250A","1600A","2000A","2500A","3200A","4000A","5000A","6300A"},UPPER(D5728)),{40,63,80,100,125,160,200,250,400,630,800,1000,1250,1600,2000,2500,3200,4000,5000,6300}),0)</f>
        <v>5000</v>
      </c>
      <c r="M5728" s="9" t="str">
        <f t="shared" si="446"/>
        <v>Elbow Flat</v>
      </c>
      <c r="N5728" s="9" t="str">
        <f t="shared" si="447"/>
        <v>AL</v>
      </c>
      <c r="O5728" s="13" t="str">
        <f t="shared" si="448"/>
        <v>Silver</v>
      </c>
      <c r="P5728" s="9" t="str">
        <f t="shared" si="449"/>
        <v>Epoxy</v>
      </c>
      <c r="Q5728" s="9" t="str">
        <f t="shared" si="450"/>
        <v>5</v>
      </c>
      <c r="R57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28" s="14" t="str">
        <f>IF(ProjectsDB[[#This Row],[Item Type]]="Straight Plug-In",_xlfn.TEXTJOIN("-",TRUE,M5728&amp;"-"&amp;_xlfn.LET(_xlpm.txt,ProjectsDB[[#This Row],[Assembly]],_xlpm.pos,FIND("SP",_xlpm.txt),_xlpm.pre,LEFT(_xlpm.txt,_xlpm.pos-1),IF(RIGHT(_xlpm.pre,3)="123","3PL",IF(RIGHT(_xlpm.pre,2)="12","2PL",IF(RIGHT(_xlpm.pre,1)="1","1PL","3PL")))),N5728,O5728,P5728,Q5728&amp;"W",R5728),_xlfn.TEXTJOIN("-",TRUE,M5728,N5728,O5728,P5728,Q5728&amp;"W",R5728))</f>
        <v>Elbow Flat-AL-Silver-Epoxy-5W-3</v>
      </c>
      <c r="T5728" s="14" t="str">
        <f>IF(COUNTIF(Cycletime[Element Desc.],ProjectsDB[[#This Row],[Element Desc.]])&gt;0,"Found","Not Found")</f>
        <v>Found</v>
      </c>
    </row>
    <row r="5729" spans="2:20" x14ac:dyDescent="0.25">
      <c r="B5729" s="8" t="s">
        <v>11390</v>
      </c>
      <c r="C5729" s="9" t="s">
        <v>3511</v>
      </c>
      <c r="D5729" s="9" t="s">
        <v>3512</v>
      </c>
      <c r="E5729" s="10">
        <v>1</v>
      </c>
      <c r="F5729" s="9" t="s">
        <v>3408</v>
      </c>
      <c r="G5729" s="9" t="s">
        <v>11386</v>
      </c>
      <c r="H5729" s="31" t="s">
        <v>11387</v>
      </c>
      <c r="I5729" s="12">
        <v>580</v>
      </c>
      <c r="J5729" s="12">
        <v>580</v>
      </c>
      <c r="K5729" s="12"/>
      <c r="L5729" s="12">
        <f t="array" ref="L5729">IFERROR(LOOKUP(2^15,SEARCH({"40A","63A","80A","100A","125A","160A","200A","250A","400A","630A","800A","1000A","1250A","1600A","2000A","2500A","3200A","4000A","5000A","6300A"},UPPER(D5729)),{40,63,80,100,125,160,200,250,400,630,800,1000,1250,1600,2000,2500,3200,4000,5000,6300}),0)</f>
        <v>5000</v>
      </c>
      <c r="M5729" s="9" t="str">
        <f t="shared" si="446"/>
        <v>Elbow Edge</v>
      </c>
      <c r="N5729" s="9" t="str">
        <f t="shared" si="447"/>
        <v>AL</v>
      </c>
      <c r="O5729" s="13" t="str">
        <f t="shared" si="448"/>
        <v>Silver</v>
      </c>
      <c r="P5729" s="9" t="str">
        <f t="shared" si="449"/>
        <v>Epoxy</v>
      </c>
      <c r="Q5729" s="9" t="str">
        <f t="shared" si="450"/>
        <v>5</v>
      </c>
      <c r="R57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29" s="14" t="str">
        <f>IF(ProjectsDB[[#This Row],[Item Type]]="Straight Plug-In",_xlfn.TEXTJOIN("-",TRUE,M5729&amp;"-"&amp;_xlfn.LET(_xlpm.txt,ProjectsDB[[#This Row],[Assembly]],_xlpm.pos,FIND("SP",_xlpm.txt),_xlpm.pre,LEFT(_xlpm.txt,_xlpm.pos-1),IF(RIGHT(_xlpm.pre,3)="123","3PL",IF(RIGHT(_xlpm.pre,2)="12","2PL",IF(RIGHT(_xlpm.pre,1)="1","1PL","3PL")))),N5729,O5729,P5729,Q5729&amp;"W",R5729),_xlfn.TEXTJOIN("-",TRUE,M5729,N5729,O5729,P5729,Q5729&amp;"W",R5729))</f>
        <v>Elbow Edge-AL-Silver-Epoxy-5W-3</v>
      </c>
      <c r="T5729" s="14" t="str">
        <f>IF(COUNTIF(Cycletime[Element Desc.],ProjectsDB[[#This Row],[Element Desc.]])&gt;0,"Found","Not Found")</f>
        <v>Found</v>
      </c>
    </row>
    <row r="5730" spans="2:20" x14ac:dyDescent="0.25">
      <c r="B5730" s="8" t="s">
        <v>11391</v>
      </c>
      <c r="C5730" s="9" t="s">
        <v>11392</v>
      </c>
      <c r="D5730" s="9" t="s">
        <v>11393</v>
      </c>
      <c r="E5730" s="10">
        <v>1</v>
      </c>
      <c r="F5730" s="9" t="s">
        <v>3408</v>
      </c>
      <c r="G5730" s="9" t="s">
        <v>11386</v>
      </c>
      <c r="H5730" s="31" t="s">
        <v>11387</v>
      </c>
      <c r="I5730" s="12">
        <v>785</v>
      </c>
      <c r="J5730" s="12"/>
      <c r="K5730" s="12"/>
      <c r="L5730" s="12">
        <f t="array" ref="L5730">IFERROR(LOOKUP(2^15,SEARCH({"40A","63A","80A","100A","125A","160A","200A","250A","400A","630A","800A","1000A","1250A","1600A","2000A","2500A","3200A","4000A","5000A","6300A"},UPPER(D5730)),{40,63,80,100,125,160,200,250,400,630,800,1000,1250,1600,2000,2500,3200,4000,5000,6300}),0)</f>
        <v>5000</v>
      </c>
      <c r="M5730" s="9" t="str">
        <f t="shared" si="446"/>
        <v>Straight Feeder</v>
      </c>
      <c r="N5730" s="9" t="str">
        <f t="shared" si="447"/>
        <v>AL</v>
      </c>
      <c r="O5730" s="13" t="str">
        <f t="shared" si="448"/>
        <v>Silver</v>
      </c>
      <c r="P5730" s="9" t="str">
        <f t="shared" si="449"/>
        <v>Epoxy</v>
      </c>
      <c r="Q5730" s="9" t="str">
        <f t="shared" si="450"/>
        <v>5</v>
      </c>
      <c r="R57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30" s="14" t="str">
        <f>IF(ProjectsDB[[#This Row],[Item Type]]="Straight Plug-In",_xlfn.TEXTJOIN("-",TRUE,M5730&amp;"-"&amp;_xlfn.LET(_xlpm.txt,ProjectsDB[[#This Row],[Assembly]],_xlpm.pos,FIND("SP",_xlpm.txt),_xlpm.pre,LEFT(_xlpm.txt,_xlpm.pos-1),IF(RIGHT(_xlpm.pre,3)="123","3PL",IF(RIGHT(_xlpm.pre,2)="12","2PL",IF(RIGHT(_xlpm.pre,1)="1","1PL","3PL")))),N5730,O5730,P5730,Q5730&amp;"W",R5730),_xlfn.TEXTJOIN("-",TRUE,M5730,N5730,O5730,P5730,Q5730&amp;"W",R5730))</f>
        <v>Straight Feeder-AL-Silver-Epoxy-5W-3</v>
      </c>
      <c r="T5730" s="14" t="str">
        <f>IF(COUNTIF(Cycletime[Element Desc.],ProjectsDB[[#This Row],[Element Desc.]])&gt;0,"Found","Not Found")</f>
        <v>Found</v>
      </c>
    </row>
    <row r="5731" spans="2:20" x14ac:dyDescent="0.25">
      <c r="B5731" s="8" t="s">
        <v>11394</v>
      </c>
      <c r="C5731" s="9" t="s">
        <v>11395</v>
      </c>
      <c r="D5731" s="9" t="s">
        <v>11396</v>
      </c>
      <c r="E5731" s="10">
        <v>1</v>
      </c>
      <c r="F5731" s="9" t="s">
        <v>3408</v>
      </c>
      <c r="G5731" s="9" t="s">
        <v>11386</v>
      </c>
      <c r="H5731" s="31" t="s">
        <v>11387</v>
      </c>
      <c r="I5731" s="12">
        <v>604</v>
      </c>
      <c r="J5731" s="12"/>
      <c r="K5731" s="12"/>
      <c r="L5731" s="12">
        <f t="array" ref="L5731">IFERROR(LOOKUP(2^15,SEARCH({"40A","63A","80A","100A","125A","160A","200A","250A","400A","630A","800A","1000A","1250A","1600A","2000A","2500A","3200A","4000A","5000A","6300A"},UPPER(D5731)),{40,63,80,100,125,160,200,250,400,630,800,1000,1250,1600,2000,2500,3200,4000,5000,6300}),0)</f>
        <v>5000</v>
      </c>
      <c r="M5731" s="9" t="str">
        <f t="shared" si="446"/>
        <v>Straight Feeder</v>
      </c>
      <c r="N5731" s="9" t="str">
        <f t="shared" si="447"/>
        <v>AL</v>
      </c>
      <c r="O5731" s="13" t="str">
        <f t="shared" si="448"/>
        <v>Silver</v>
      </c>
      <c r="P5731" s="9" t="str">
        <f t="shared" si="449"/>
        <v>Epoxy</v>
      </c>
      <c r="Q5731" s="9" t="str">
        <f t="shared" si="450"/>
        <v>5</v>
      </c>
      <c r="R57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31" s="14" t="str">
        <f>IF(ProjectsDB[[#This Row],[Item Type]]="Straight Plug-In",_xlfn.TEXTJOIN("-",TRUE,M5731&amp;"-"&amp;_xlfn.LET(_xlpm.txt,ProjectsDB[[#This Row],[Assembly]],_xlpm.pos,FIND("SP",_xlpm.txt),_xlpm.pre,LEFT(_xlpm.txt,_xlpm.pos-1),IF(RIGHT(_xlpm.pre,3)="123","3PL",IF(RIGHT(_xlpm.pre,2)="12","2PL",IF(RIGHT(_xlpm.pre,1)="1","1PL","3PL")))),N5731,O5731,P5731,Q5731&amp;"W",R5731),_xlfn.TEXTJOIN("-",TRUE,M5731,N5731,O5731,P5731,Q5731&amp;"W",R5731))</f>
        <v>Straight Feeder-AL-Silver-Epoxy-5W-3</v>
      </c>
      <c r="T5731" s="14" t="str">
        <f>IF(COUNTIF(Cycletime[Element Desc.],ProjectsDB[[#This Row],[Element Desc.]])&gt;0,"Found","Not Found")</f>
        <v>Found</v>
      </c>
    </row>
    <row r="5732" spans="2:20" x14ac:dyDescent="0.25">
      <c r="B5732" s="8" t="s">
        <v>11397</v>
      </c>
      <c r="C5732" s="9" t="s">
        <v>11398</v>
      </c>
      <c r="D5732" s="9" t="s">
        <v>11399</v>
      </c>
      <c r="E5732" s="10">
        <v>1</v>
      </c>
      <c r="F5732" s="9" t="s">
        <v>3408</v>
      </c>
      <c r="G5732" s="9" t="s">
        <v>11386</v>
      </c>
      <c r="H5732" s="31" t="s">
        <v>11387</v>
      </c>
      <c r="I5732" s="12">
        <v>763</v>
      </c>
      <c r="J5732" s="12"/>
      <c r="K5732" s="12"/>
      <c r="L5732" s="12">
        <f t="array" ref="L5732">IFERROR(LOOKUP(2^15,SEARCH({"40A","63A","80A","100A","125A","160A","200A","250A","400A","630A","800A","1000A","1250A","1600A","2000A","2500A","3200A","4000A","5000A","6300A"},UPPER(D5732)),{40,63,80,100,125,160,200,250,400,630,800,1000,1250,1600,2000,2500,3200,4000,5000,6300}),0)</f>
        <v>5000</v>
      </c>
      <c r="M5732" s="9" t="str">
        <f t="shared" si="446"/>
        <v>Straight Feeder</v>
      </c>
      <c r="N5732" s="9" t="str">
        <f t="shared" si="447"/>
        <v>AL</v>
      </c>
      <c r="O5732" s="13" t="str">
        <f t="shared" si="448"/>
        <v>Silver</v>
      </c>
      <c r="P5732" s="9" t="str">
        <f t="shared" si="449"/>
        <v>Epoxy</v>
      </c>
      <c r="Q5732" s="9" t="str">
        <f t="shared" si="450"/>
        <v>5</v>
      </c>
      <c r="R57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32" s="14" t="str">
        <f>IF(ProjectsDB[[#This Row],[Item Type]]="Straight Plug-In",_xlfn.TEXTJOIN("-",TRUE,M5732&amp;"-"&amp;_xlfn.LET(_xlpm.txt,ProjectsDB[[#This Row],[Assembly]],_xlpm.pos,FIND("SP",_xlpm.txt),_xlpm.pre,LEFT(_xlpm.txt,_xlpm.pos-1),IF(RIGHT(_xlpm.pre,3)="123","3PL",IF(RIGHT(_xlpm.pre,2)="12","2PL",IF(RIGHT(_xlpm.pre,1)="1","1PL","3PL")))),N5732,O5732,P5732,Q5732&amp;"W",R5732),_xlfn.TEXTJOIN("-",TRUE,M5732,N5732,O5732,P5732,Q5732&amp;"W",R5732))</f>
        <v>Straight Feeder-AL-Silver-Epoxy-5W-3</v>
      </c>
      <c r="T5732" s="14" t="str">
        <f>IF(COUNTIF(Cycletime[Element Desc.],ProjectsDB[[#This Row],[Element Desc.]])&gt;0,"Found","Not Found")</f>
        <v>Found</v>
      </c>
    </row>
    <row r="5733" spans="2:20" x14ac:dyDescent="0.25">
      <c r="B5733" s="8" t="s">
        <v>11400</v>
      </c>
      <c r="C5733" s="9" t="s">
        <v>3739</v>
      </c>
      <c r="D5733" s="9" t="s">
        <v>3740</v>
      </c>
      <c r="E5733" s="10">
        <v>3</v>
      </c>
      <c r="F5733" s="9" t="s">
        <v>3408</v>
      </c>
      <c r="G5733" s="9" t="s">
        <v>11386</v>
      </c>
      <c r="H5733" s="31" t="s">
        <v>11387</v>
      </c>
      <c r="I5733" s="12">
        <v>300</v>
      </c>
      <c r="J5733" s="12">
        <v>300</v>
      </c>
      <c r="K5733" s="12"/>
      <c r="L5733" s="12">
        <f t="array" ref="L5733">IFERROR(LOOKUP(2^15,SEARCH({"40A","63A","80A","100A","125A","160A","200A","250A","400A","630A","800A","1000A","1250A","1600A","2000A","2500A","3200A","4000A","5000A","6300A"},UPPER(D5733)),{40,63,80,100,125,160,200,250,400,630,800,1000,1250,1600,2000,2500,3200,4000,5000,6300}),0)</f>
        <v>5000</v>
      </c>
      <c r="M5733" s="9" t="str">
        <f t="shared" si="446"/>
        <v>Elbow Flat</v>
      </c>
      <c r="N5733" s="9" t="str">
        <f t="shared" si="447"/>
        <v>AL</v>
      </c>
      <c r="O5733" s="13" t="str">
        <f t="shared" si="448"/>
        <v>Silver</v>
      </c>
      <c r="P5733" s="9" t="str">
        <f t="shared" si="449"/>
        <v>Epoxy</v>
      </c>
      <c r="Q5733" s="9" t="str">
        <f t="shared" si="450"/>
        <v>5</v>
      </c>
      <c r="R57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33" s="14" t="str">
        <f>IF(ProjectsDB[[#This Row],[Item Type]]="Straight Plug-In",_xlfn.TEXTJOIN("-",TRUE,M5733&amp;"-"&amp;_xlfn.LET(_xlpm.txt,ProjectsDB[[#This Row],[Assembly]],_xlpm.pos,FIND("SP",_xlpm.txt),_xlpm.pre,LEFT(_xlpm.txt,_xlpm.pos-1),IF(RIGHT(_xlpm.pre,3)="123","3PL",IF(RIGHT(_xlpm.pre,2)="12","2PL",IF(RIGHT(_xlpm.pre,1)="1","1PL","3PL")))),N5733,O5733,P5733,Q5733&amp;"W",R5733),_xlfn.TEXTJOIN("-",TRUE,M5733,N5733,O5733,P5733,Q5733&amp;"W",R5733))</f>
        <v>Elbow Flat-AL-Silver-Epoxy-5W-3</v>
      </c>
      <c r="T5733" s="14" t="str">
        <f>IF(COUNTIF(Cycletime[Element Desc.],ProjectsDB[[#This Row],[Element Desc.]])&gt;0,"Found","Not Found")</f>
        <v>Found</v>
      </c>
    </row>
    <row r="5734" spans="2:20" x14ac:dyDescent="0.25">
      <c r="B5734" s="8" t="s">
        <v>11401</v>
      </c>
      <c r="C5734" s="9" t="s">
        <v>11402</v>
      </c>
      <c r="D5734" s="9" t="s">
        <v>11403</v>
      </c>
      <c r="E5734" s="10">
        <v>1</v>
      </c>
      <c r="F5734" s="9" t="s">
        <v>3408</v>
      </c>
      <c r="G5734" s="9" t="s">
        <v>11386</v>
      </c>
      <c r="H5734" s="31" t="s">
        <v>11387</v>
      </c>
      <c r="I5734" s="12">
        <v>1110</v>
      </c>
      <c r="J5734" s="12"/>
      <c r="K5734" s="12"/>
      <c r="L5734" s="12">
        <f t="array" ref="L5734">IFERROR(LOOKUP(2^15,SEARCH({"40A","63A","80A","100A","125A","160A","200A","250A","400A","630A","800A","1000A","1250A","1600A","2000A","2500A","3200A","4000A","5000A","6300A"},UPPER(D5734)),{40,63,80,100,125,160,200,250,400,630,800,1000,1250,1600,2000,2500,3200,4000,5000,6300}),0)</f>
        <v>5000</v>
      </c>
      <c r="M5734" s="9" t="str">
        <f t="shared" si="446"/>
        <v>Straight Feeder</v>
      </c>
      <c r="N5734" s="9" t="str">
        <f t="shared" si="447"/>
        <v>AL</v>
      </c>
      <c r="O5734" s="13" t="str">
        <f t="shared" si="448"/>
        <v>Silver</v>
      </c>
      <c r="P5734" s="9" t="str">
        <f t="shared" si="449"/>
        <v>Epoxy</v>
      </c>
      <c r="Q5734" s="9" t="str">
        <f t="shared" si="450"/>
        <v>5</v>
      </c>
      <c r="R573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34" s="14" t="str">
        <f>IF(ProjectsDB[[#This Row],[Item Type]]="Straight Plug-In",_xlfn.TEXTJOIN("-",TRUE,M5734&amp;"-"&amp;_xlfn.LET(_xlpm.txt,ProjectsDB[[#This Row],[Assembly]],_xlpm.pos,FIND("SP",_xlpm.txt),_xlpm.pre,LEFT(_xlpm.txt,_xlpm.pos-1),IF(RIGHT(_xlpm.pre,3)="123","3PL",IF(RIGHT(_xlpm.pre,2)="12","2PL",IF(RIGHT(_xlpm.pre,1)="1","1PL","3PL")))),N5734,O5734,P5734,Q5734&amp;"W",R5734),_xlfn.TEXTJOIN("-",TRUE,M5734,N5734,O5734,P5734,Q5734&amp;"W",R5734))</f>
        <v>Straight Feeder-AL-Silver-Epoxy-5W-3</v>
      </c>
      <c r="T5734" s="14" t="str">
        <f>IF(COUNTIF(Cycletime[Element Desc.],ProjectsDB[[#This Row],[Element Desc.]])&gt;0,"Found","Not Found")</f>
        <v>Found</v>
      </c>
    </row>
    <row r="5735" spans="2:20" x14ac:dyDescent="0.25">
      <c r="B5735" s="8" t="s">
        <v>11404</v>
      </c>
      <c r="C5735" s="9" t="s">
        <v>11405</v>
      </c>
      <c r="D5735" s="9" t="s">
        <v>11406</v>
      </c>
      <c r="E5735" s="10">
        <v>1</v>
      </c>
      <c r="F5735" s="9" t="s">
        <v>3408</v>
      </c>
      <c r="G5735" s="9" t="s">
        <v>11386</v>
      </c>
      <c r="H5735" s="31" t="s">
        <v>11387</v>
      </c>
      <c r="I5735" s="12">
        <v>550</v>
      </c>
      <c r="J5735" s="12"/>
      <c r="K5735" s="12"/>
      <c r="L5735" s="12">
        <f t="array" ref="L5735">IFERROR(LOOKUP(2^15,SEARCH({"40A","63A","80A","100A","125A","160A","200A","250A","400A","630A","800A","1000A","1250A","1600A","2000A","2500A","3200A","4000A","5000A","6300A"},UPPER(D5735)),{40,63,80,100,125,160,200,250,400,630,800,1000,1250,1600,2000,2500,3200,4000,5000,6300}),0)</f>
        <v>5000</v>
      </c>
      <c r="M5735" s="9" t="str">
        <f t="shared" si="446"/>
        <v>Straight Feeder</v>
      </c>
      <c r="N5735" s="9" t="str">
        <f t="shared" si="447"/>
        <v>AL</v>
      </c>
      <c r="O5735" s="13" t="str">
        <f t="shared" si="448"/>
        <v>Silver</v>
      </c>
      <c r="P5735" s="9" t="str">
        <f t="shared" si="449"/>
        <v>Epoxy</v>
      </c>
      <c r="Q5735" s="9" t="str">
        <f t="shared" si="450"/>
        <v>5</v>
      </c>
      <c r="R57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35" s="14" t="str">
        <f>IF(ProjectsDB[[#This Row],[Item Type]]="Straight Plug-In",_xlfn.TEXTJOIN("-",TRUE,M5735&amp;"-"&amp;_xlfn.LET(_xlpm.txt,ProjectsDB[[#This Row],[Assembly]],_xlpm.pos,FIND("SP",_xlpm.txt),_xlpm.pre,LEFT(_xlpm.txt,_xlpm.pos-1),IF(RIGHT(_xlpm.pre,3)="123","3PL",IF(RIGHT(_xlpm.pre,2)="12","2PL",IF(RIGHT(_xlpm.pre,1)="1","1PL","3PL")))),N5735,O5735,P5735,Q5735&amp;"W",R5735),_xlfn.TEXTJOIN("-",TRUE,M5735,N5735,O5735,P5735,Q5735&amp;"W",R5735))</f>
        <v>Straight Feeder-AL-Silver-Epoxy-5W-3</v>
      </c>
      <c r="T5735" s="14" t="str">
        <f>IF(COUNTIF(Cycletime[Element Desc.],ProjectsDB[[#This Row],[Element Desc.]])&gt;0,"Found","Not Found")</f>
        <v>Found</v>
      </c>
    </row>
    <row r="5736" spans="2:20" x14ac:dyDescent="0.25">
      <c r="B5736" s="8" t="s">
        <v>11407</v>
      </c>
      <c r="C5736" s="9" t="s">
        <v>11408</v>
      </c>
      <c r="D5736" s="9" t="s">
        <v>11409</v>
      </c>
      <c r="E5736" s="10">
        <v>1</v>
      </c>
      <c r="F5736" s="9" t="s">
        <v>3408</v>
      </c>
      <c r="G5736" s="9" t="s">
        <v>11386</v>
      </c>
      <c r="H5736" s="31" t="s">
        <v>11387</v>
      </c>
      <c r="I5736" s="12">
        <v>300</v>
      </c>
      <c r="J5736" s="12">
        <v>525</v>
      </c>
      <c r="K5736" s="12">
        <v>300</v>
      </c>
      <c r="L5736" s="12">
        <f t="array" ref="L5736">IFERROR(LOOKUP(2^15,SEARCH({"40A","63A","80A","100A","125A","160A","200A","250A","400A","630A","800A","1000A","1250A","1600A","2000A","2500A","3200A","4000A","5000A","6300A"},UPPER(D5736)),{40,63,80,100,125,160,200,250,400,630,800,1000,1250,1600,2000,2500,3200,4000,5000,6300}),0)</f>
        <v>5000</v>
      </c>
      <c r="M5736" s="9" t="str">
        <f t="shared" si="446"/>
        <v>Z-Unit Flat</v>
      </c>
      <c r="N5736" s="9" t="str">
        <f t="shared" si="447"/>
        <v>AL</v>
      </c>
      <c r="O5736" s="13" t="str">
        <f t="shared" si="448"/>
        <v>Silver</v>
      </c>
      <c r="P5736" s="9" t="str">
        <f t="shared" si="449"/>
        <v>Epoxy</v>
      </c>
      <c r="Q5736" s="9" t="str">
        <f t="shared" si="450"/>
        <v>5</v>
      </c>
      <c r="R57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36" s="14" t="str">
        <f>IF(ProjectsDB[[#This Row],[Item Type]]="Straight Plug-In",_xlfn.TEXTJOIN("-",TRUE,M5736&amp;"-"&amp;_xlfn.LET(_xlpm.txt,ProjectsDB[[#This Row],[Assembly]],_xlpm.pos,FIND("SP",_xlpm.txt),_xlpm.pre,LEFT(_xlpm.txt,_xlpm.pos-1),IF(RIGHT(_xlpm.pre,3)="123","3PL",IF(RIGHT(_xlpm.pre,2)="12","2PL",IF(RIGHT(_xlpm.pre,1)="1","1PL","3PL")))),N5736,O5736,P5736,Q5736&amp;"W",R5736),_xlfn.TEXTJOIN("-",TRUE,M5736,N5736,O5736,P5736,Q5736&amp;"W",R5736))</f>
        <v>Z-Unit Flat-AL-Silver-Epoxy-5W-3</v>
      </c>
      <c r="T5736" s="14" t="str">
        <f>IF(COUNTIF(Cycletime[Element Desc.],ProjectsDB[[#This Row],[Element Desc.]])&gt;0,"Found","Not Found")</f>
        <v>Found</v>
      </c>
    </row>
    <row r="5737" spans="2:20" x14ac:dyDescent="0.25">
      <c r="B5737" s="8" t="s">
        <v>11410</v>
      </c>
      <c r="C5737" s="9" t="s">
        <v>11411</v>
      </c>
      <c r="D5737" s="9" t="s">
        <v>11412</v>
      </c>
      <c r="E5737" s="10">
        <v>1</v>
      </c>
      <c r="F5737" s="9" t="s">
        <v>3408</v>
      </c>
      <c r="G5737" s="9" t="s">
        <v>11386</v>
      </c>
      <c r="H5737" s="31" t="s">
        <v>11387</v>
      </c>
      <c r="I5737" s="12">
        <v>300</v>
      </c>
      <c r="J5737" s="12">
        <v>350</v>
      </c>
      <c r="K5737" s="12">
        <v>300</v>
      </c>
      <c r="L5737" s="12">
        <f t="array" ref="L5737">IFERROR(LOOKUP(2^15,SEARCH({"40A","63A","80A","100A","125A","160A","200A","250A","400A","630A","800A","1000A","1250A","1600A","2000A","2500A","3200A","4000A","5000A","6300A"},UPPER(D5737)),{40,63,80,100,125,160,200,250,400,630,800,1000,1250,1600,2000,2500,3200,4000,5000,6300}),0)</f>
        <v>5000</v>
      </c>
      <c r="M5737" s="9" t="str">
        <f t="shared" si="446"/>
        <v>Z-Unit Flat</v>
      </c>
      <c r="N5737" s="9" t="str">
        <f t="shared" si="447"/>
        <v>AL</v>
      </c>
      <c r="O5737" s="13" t="str">
        <f t="shared" si="448"/>
        <v>Silver</v>
      </c>
      <c r="P5737" s="9" t="str">
        <f t="shared" si="449"/>
        <v>Epoxy</v>
      </c>
      <c r="Q5737" s="9" t="str">
        <f t="shared" si="450"/>
        <v>5</v>
      </c>
      <c r="R57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37" s="14" t="str">
        <f>IF(ProjectsDB[[#This Row],[Item Type]]="Straight Plug-In",_xlfn.TEXTJOIN("-",TRUE,M5737&amp;"-"&amp;_xlfn.LET(_xlpm.txt,ProjectsDB[[#This Row],[Assembly]],_xlpm.pos,FIND("SP",_xlpm.txt),_xlpm.pre,LEFT(_xlpm.txt,_xlpm.pos-1),IF(RIGHT(_xlpm.pre,3)="123","3PL",IF(RIGHT(_xlpm.pre,2)="12","2PL",IF(RIGHT(_xlpm.pre,1)="1","1PL","3PL")))),N5737,O5737,P5737,Q5737&amp;"W",R5737),_xlfn.TEXTJOIN("-",TRUE,M5737,N5737,O5737,P5737,Q5737&amp;"W",R5737))</f>
        <v>Z-Unit Flat-AL-Silver-Epoxy-5W-3</v>
      </c>
      <c r="T5737" s="14" t="str">
        <f>IF(COUNTIF(Cycletime[Element Desc.],ProjectsDB[[#This Row],[Element Desc.]])&gt;0,"Found","Not Found")</f>
        <v>Found</v>
      </c>
    </row>
    <row r="5738" spans="2:20" x14ac:dyDescent="0.25">
      <c r="B5738" s="20" t="s">
        <v>11413</v>
      </c>
      <c r="C5738" s="21" t="s">
        <v>3773</v>
      </c>
      <c r="D5738" s="21" t="s">
        <v>3774</v>
      </c>
      <c r="E5738" s="22">
        <v>2</v>
      </c>
      <c r="F5738" s="9" t="s">
        <v>3408</v>
      </c>
      <c r="G5738" s="9" t="s">
        <v>11386</v>
      </c>
      <c r="H5738" s="31" t="s">
        <v>11387</v>
      </c>
      <c r="I5738" s="25">
        <v>1000</v>
      </c>
      <c r="J5738" s="25"/>
      <c r="K5738" s="25"/>
      <c r="L5738" s="12">
        <f t="array" ref="L5738">IFERROR(LOOKUP(2^15,SEARCH({"40A","63A","80A","100A","125A","160A","200A","250A","400A","630A","800A","1000A","1250A","1600A","2000A","2500A","3200A","4000A","5000A","6300A"},UPPER(D5738)),{40,63,80,100,125,160,200,250,400,630,800,1000,1250,1600,2000,2500,3200,4000,5000,6300}),0)</f>
        <v>5000</v>
      </c>
      <c r="M5738" s="9" t="str">
        <f t="shared" si="446"/>
        <v>Straight Feeder</v>
      </c>
      <c r="N5738" s="9" t="str">
        <f t="shared" si="447"/>
        <v>AL</v>
      </c>
      <c r="O5738" s="13" t="str">
        <f t="shared" si="448"/>
        <v>Silver</v>
      </c>
      <c r="P5738" s="9" t="str">
        <f t="shared" si="449"/>
        <v>Epoxy</v>
      </c>
      <c r="Q5738" s="9" t="str">
        <f t="shared" si="450"/>
        <v>5</v>
      </c>
      <c r="R57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38" s="14" t="str">
        <f>IF(ProjectsDB[[#This Row],[Item Type]]="Straight Plug-In",_xlfn.TEXTJOIN("-",TRUE,M5738&amp;"-"&amp;_xlfn.LET(_xlpm.txt,ProjectsDB[[#This Row],[Assembly]],_xlpm.pos,FIND("SP",_xlpm.txt),_xlpm.pre,LEFT(_xlpm.txt,_xlpm.pos-1),IF(RIGHT(_xlpm.pre,3)="123","3PL",IF(RIGHT(_xlpm.pre,2)="12","2PL",IF(RIGHT(_xlpm.pre,1)="1","1PL","3PL")))),N5738,O5738,P5738,Q5738&amp;"W",R5738),_xlfn.TEXTJOIN("-",TRUE,M5738,N5738,O5738,P5738,Q5738&amp;"W",R5738))</f>
        <v>Straight Feeder-AL-Silver-Epoxy-5W-3</v>
      </c>
      <c r="T5738" s="14" t="str">
        <f>IF(COUNTIF(Cycletime[Element Desc.],ProjectsDB[[#This Row],[Element Desc.]])&gt;0,"Found","Not Found")</f>
        <v>Found</v>
      </c>
    </row>
    <row r="5739" spans="2:20" x14ac:dyDescent="0.25">
      <c r="B5739" s="8" t="s">
        <v>11414</v>
      </c>
      <c r="C5739" s="9" t="s">
        <v>3505</v>
      </c>
      <c r="D5739" s="9" t="s">
        <v>3506</v>
      </c>
      <c r="E5739" s="10">
        <v>4</v>
      </c>
      <c r="F5739" s="9" t="s">
        <v>3408</v>
      </c>
      <c r="G5739" s="9" t="s">
        <v>11386</v>
      </c>
      <c r="H5739" s="31" t="s">
        <v>11387</v>
      </c>
      <c r="I5739" s="12"/>
      <c r="J5739" s="12"/>
      <c r="K5739" s="12"/>
      <c r="L5739" s="12">
        <f t="array" ref="L5739">IFERROR(LOOKUP(2^15,SEARCH({"40A","63A","80A","100A","125A","160A","200A","250A","400A","630A","800A","1000A","1250A","1600A","2000A","2500A","3200A","4000A","5000A","6300A"},UPPER(D5739)),{40,63,80,100,125,160,200,250,400,630,800,1000,1250,1600,2000,2500,3200,4000,5000,6300}),0)</f>
        <v>5000</v>
      </c>
      <c r="M5739" s="9" t="str">
        <f t="shared" si="446"/>
        <v>Joint Pack</v>
      </c>
      <c r="N5739" s="9" t="str">
        <f t="shared" si="447"/>
        <v>AL</v>
      </c>
      <c r="O5739" s="13" t="str">
        <f t="shared" si="448"/>
        <v>Silver</v>
      </c>
      <c r="P5739" s="9" t="str">
        <f t="shared" si="449"/>
        <v>None</v>
      </c>
      <c r="Q5739" s="9" t="str">
        <f t="shared" si="450"/>
        <v>5</v>
      </c>
      <c r="R57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39" s="14" t="str">
        <f>IF(ProjectsDB[[#This Row],[Item Type]]="Straight Plug-In",_xlfn.TEXTJOIN("-",TRUE,M5739&amp;"-"&amp;_xlfn.LET(_xlpm.txt,ProjectsDB[[#This Row],[Assembly]],_xlpm.pos,FIND("SP",_xlpm.txt),_xlpm.pre,LEFT(_xlpm.txt,_xlpm.pos-1),IF(RIGHT(_xlpm.pre,3)="123","3PL",IF(RIGHT(_xlpm.pre,2)="12","2PL",IF(RIGHT(_xlpm.pre,1)="1","1PL","3PL")))),N5739,O5739,P5739,Q5739&amp;"W",R5739),_xlfn.TEXTJOIN("-",TRUE,M5739,N5739,O5739,P5739,Q5739&amp;"W",R5739))</f>
        <v>Joint Pack-AL-Silver-None-5W-3</v>
      </c>
      <c r="T5739" s="14" t="str">
        <f>IF(COUNTIF(Cycletime[Element Desc.],ProjectsDB[[#This Row],[Element Desc.]])&gt;0,"Found","Not Found")</f>
        <v>Found</v>
      </c>
    </row>
    <row r="5740" spans="2:20" x14ac:dyDescent="0.25">
      <c r="B5740" s="8" t="s">
        <v>11415</v>
      </c>
      <c r="C5740" s="9" t="s">
        <v>3526</v>
      </c>
      <c r="D5740" s="9" t="s">
        <v>3527</v>
      </c>
      <c r="E5740" s="10">
        <v>2</v>
      </c>
      <c r="F5740" s="9" t="s">
        <v>3408</v>
      </c>
      <c r="G5740" s="9" t="s">
        <v>11386</v>
      </c>
      <c r="H5740" s="31" t="s">
        <v>11387</v>
      </c>
      <c r="I5740" s="12">
        <v>300</v>
      </c>
      <c r="J5740" s="12">
        <v>300</v>
      </c>
      <c r="K5740" s="12"/>
      <c r="L5740" s="12">
        <f t="array" ref="L5740">IFERROR(LOOKUP(2^15,SEARCH({"40A","63A","80A","100A","125A","160A","200A","250A","400A","630A","800A","1000A","1250A","1600A","2000A","2500A","3200A","4000A","5000A","6300A"},UPPER(D5740)),{40,63,80,100,125,160,200,250,400,630,800,1000,1250,1600,2000,2500,3200,4000,5000,6300}),0)</f>
        <v>5000</v>
      </c>
      <c r="M5740" s="9" t="str">
        <f t="shared" si="446"/>
        <v>Elbow Flat</v>
      </c>
      <c r="N5740" s="9" t="str">
        <f t="shared" si="447"/>
        <v>AL</v>
      </c>
      <c r="O5740" s="13" t="str">
        <f t="shared" si="448"/>
        <v>Silver</v>
      </c>
      <c r="P5740" s="9" t="str">
        <f t="shared" si="449"/>
        <v>Epoxy</v>
      </c>
      <c r="Q5740" s="9" t="str">
        <f t="shared" si="450"/>
        <v>5</v>
      </c>
      <c r="R57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40" s="14" t="str">
        <f>IF(ProjectsDB[[#This Row],[Item Type]]="Straight Plug-In",_xlfn.TEXTJOIN("-",TRUE,M5740&amp;"-"&amp;_xlfn.LET(_xlpm.txt,ProjectsDB[[#This Row],[Assembly]],_xlpm.pos,FIND("SP",_xlpm.txt),_xlpm.pre,LEFT(_xlpm.txt,_xlpm.pos-1),IF(RIGHT(_xlpm.pre,3)="123","3PL",IF(RIGHT(_xlpm.pre,2)="12","2PL",IF(RIGHT(_xlpm.pre,1)="1","1PL","3PL")))),N5740,O5740,P5740,Q5740&amp;"W",R5740),_xlfn.TEXTJOIN("-",TRUE,M5740,N5740,O5740,P5740,Q5740&amp;"W",R5740))</f>
        <v>Elbow Flat-AL-Silver-Epoxy-5W-3</v>
      </c>
      <c r="T5740" s="14" t="str">
        <f>IF(COUNTIF(Cycletime[Element Desc.],ProjectsDB[[#This Row],[Element Desc.]])&gt;0,"Found","Not Found")</f>
        <v>Found</v>
      </c>
    </row>
    <row r="5741" spans="2:20" x14ac:dyDescent="0.25">
      <c r="B5741" s="8" t="s">
        <v>11416</v>
      </c>
      <c r="C5741" s="9" t="s">
        <v>11417</v>
      </c>
      <c r="D5741" s="9" t="s">
        <v>11418</v>
      </c>
      <c r="E5741" s="10">
        <v>1</v>
      </c>
      <c r="F5741" s="9" t="s">
        <v>3408</v>
      </c>
      <c r="G5741" s="9" t="s">
        <v>11386</v>
      </c>
      <c r="H5741" s="31" t="s">
        <v>11387</v>
      </c>
      <c r="I5741" s="12">
        <v>300</v>
      </c>
      <c r="J5741" s="12">
        <v>420</v>
      </c>
      <c r="K5741" s="12"/>
      <c r="L5741" s="12">
        <f t="array" ref="L5741">IFERROR(LOOKUP(2^15,SEARCH({"40A","63A","80A","100A","125A","160A","200A","250A","400A","630A","800A","1000A","1250A","1600A","2000A","2500A","3200A","4000A","5000A","6300A"},UPPER(D5741)),{40,63,80,100,125,160,200,250,400,630,800,1000,1250,1600,2000,2500,3200,4000,5000,6300}),0)</f>
        <v>5000</v>
      </c>
      <c r="M5741" s="9" t="str">
        <f t="shared" si="446"/>
        <v>Elbow Flat</v>
      </c>
      <c r="N5741" s="9" t="str">
        <f t="shared" si="447"/>
        <v>AL</v>
      </c>
      <c r="O5741" s="13" t="str">
        <f t="shared" si="448"/>
        <v>Silver</v>
      </c>
      <c r="P5741" s="9" t="str">
        <f t="shared" si="449"/>
        <v>Epoxy</v>
      </c>
      <c r="Q5741" s="9" t="str">
        <f t="shared" si="450"/>
        <v>5</v>
      </c>
      <c r="R57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41" s="14" t="str">
        <f>IF(ProjectsDB[[#This Row],[Item Type]]="Straight Plug-In",_xlfn.TEXTJOIN("-",TRUE,M5741&amp;"-"&amp;_xlfn.LET(_xlpm.txt,ProjectsDB[[#This Row],[Assembly]],_xlpm.pos,FIND("SP",_xlpm.txt),_xlpm.pre,LEFT(_xlpm.txt,_xlpm.pos-1),IF(RIGHT(_xlpm.pre,3)="123","3PL",IF(RIGHT(_xlpm.pre,2)="12","2PL",IF(RIGHT(_xlpm.pre,1)="1","1PL","3PL")))),N5741,O5741,P5741,Q5741&amp;"W",R5741),_xlfn.TEXTJOIN("-",TRUE,M5741,N5741,O5741,P5741,Q5741&amp;"W",R5741))</f>
        <v>Elbow Flat-AL-Silver-Epoxy-5W-3</v>
      </c>
      <c r="T5741" s="14" t="str">
        <f>IF(COUNTIF(Cycletime[Element Desc.],ProjectsDB[[#This Row],[Element Desc.]])&gt;0,"Found","Not Found")</f>
        <v>Found</v>
      </c>
    </row>
    <row r="5742" spans="2:20" x14ac:dyDescent="0.25">
      <c r="B5742" s="20" t="s">
        <v>11419</v>
      </c>
      <c r="C5742" s="21" t="s">
        <v>11420</v>
      </c>
      <c r="D5742" s="21" t="s">
        <v>11421</v>
      </c>
      <c r="E5742" s="22">
        <v>1</v>
      </c>
      <c r="F5742" s="9" t="s">
        <v>3408</v>
      </c>
      <c r="G5742" s="9" t="s">
        <v>11386</v>
      </c>
      <c r="H5742" s="31" t="s">
        <v>11387</v>
      </c>
      <c r="I5742" s="25">
        <v>645</v>
      </c>
      <c r="J5742" s="25">
        <v>365</v>
      </c>
      <c r="K5742" s="25">
        <v>95</v>
      </c>
      <c r="L5742" s="12">
        <f t="array" ref="L5742">IFERROR(LOOKUP(2^15,SEARCH({"40A","63A","80A","100A","125A","160A","200A","250A","400A","630A","800A","1000A","1250A","1600A","2000A","2500A","3200A","4000A","5000A","6300A"},UPPER(D5742)),{40,63,80,100,125,160,200,250,400,630,800,1000,1250,1600,2000,2500,3200,4000,5000,6300}),0)</f>
        <v>5000</v>
      </c>
      <c r="M5742" s="9" t="str">
        <f t="shared" si="446"/>
        <v>Elbow Edge</v>
      </c>
      <c r="N5742" s="9" t="str">
        <f t="shared" si="447"/>
        <v>AL</v>
      </c>
      <c r="O5742" s="13" t="str">
        <f t="shared" si="448"/>
        <v>Silver</v>
      </c>
      <c r="P5742" s="9" t="str">
        <f t="shared" si="449"/>
        <v>Epoxy</v>
      </c>
      <c r="Q5742" s="9" t="str">
        <f t="shared" si="450"/>
        <v>5</v>
      </c>
      <c r="R57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42" s="14" t="str">
        <f>IF(ProjectsDB[[#This Row],[Item Type]]="Straight Plug-In",_xlfn.TEXTJOIN("-",TRUE,M5742&amp;"-"&amp;_xlfn.LET(_xlpm.txt,ProjectsDB[[#This Row],[Assembly]],_xlpm.pos,FIND("SP",_xlpm.txt),_xlpm.pre,LEFT(_xlpm.txt,_xlpm.pos-1),IF(RIGHT(_xlpm.pre,3)="123","3PL",IF(RIGHT(_xlpm.pre,2)="12","2PL",IF(RIGHT(_xlpm.pre,1)="1","1PL","3PL")))),N5742,O5742,P5742,Q5742&amp;"W",R5742),_xlfn.TEXTJOIN("-",TRUE,M5742,N5742,O5742,P5742,Q5742&amp;"W",R5742))</f>
        <v>Elbow Edge-AL-Silver-Epoxy-5W-3</v>
      </c>
      <c r="T5742" s="14" t="str">
        <f>IF(COUNTIF(Cycletime[Element Desc.],ProjectsDB[[#This Row],[Element Desc.]])&gt;0,"Found","Not Found")</f>
        <v>Found</v>
      </c>
    </row>
    <row r="5743" spans="2:20" x14ac:dyDescent="0.25">
      <c r="B5743" s="8" t="s">
        <v>11422</v>
      </c>
      <c r="C5743" s="9" t="s">
        <v>11423</v>
      </c>
      <c r="D5743" s="9" t="s">
        <v>11424</v>
      </c>
      <c r="E5743" s="10">
        <v>1</v>
      </c>
      <c r="F5743" s="9" t="s">
        <v>3408</v>
      </c>
      <c r="G5743" s="9" t="s">
        <v>11386</v>
      </c>
      <c r="H5743" s="31" t="s">
        <v>11387</v>
      </c>
      <c r="I5743" s="12">
        <v>1200</v>
      </c>
      <c r="J5743" s="12"/>
      <c r="K5743" s="12"/>
      <c r="L5743" s="12">
        <f t="array" ref="L5743">IFERROR(LOOKUP(2^15,SEARCH({"40A","63A","80A","100A","125A","160A","200A","250A","400A","630A","800A","1000A","1250A","1600A","2000A","2500A","3200A","4000A","5000A","6300A"},UPPER(D5743)),{40,63,80,100,125,160,200,250,400,630,800,1000,1250,1600,2000,2500,3200,4000,5000,6300}),0)</f>
        <v>2000</v>
      </c>
      <c r="M5743" s="9" t="str">
        <f t="shared" si="446"/>
        <v>Straight Feeder</v>
      </c>
      <c r="N5743" s="9" t="str">
        <f t="shared" si="447"/>
        <v>AL</v>
      </c>
      <c r="O5743" s="13" t="str">
        <f t="shared" si="448"/>
        <v>Silver</v>
      </c>
      <c r="P5743" s="9" t="str">
        <f t="shared" si="449"/>
        <v>Epoxy</v>
      </c>
      <c r="Q5743" s="9" t="str">
        <f t="shared" si="450"/>
        <v>5</v>
      </c>
      <c r="R57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43" s="14" t="str">
        <f>IF(ProjectsDB[[#This Row],[Item Type]]="Straight Plug-In",_xlfn.TEXTJOIN("-",TRUE,M5743&amp;"-"&amp;_xlfn.LET(_xlpm.txt,ProjectsDB[[#This Row],[Assembly]],_xlpm.pos,FIND("SP",_xlpm.txt),_xlpm.pre,LEFT(_xlpm.txt,_xlpm.pos-1),IF(RIGHT(_xlpm.pre,3)="123","3PL",IF(RIGHT(_xlpm.pre,2)="12","2PL",IF(RIGHT(_xlpm.pre,1)="1","1PL","3PL")))),N5743,O5743,P5743,Q5743&amp;"W",R5743),_xlfn.TEXTJOIN("-",TRUE,M5743,N5743,O5743,P5743,Q5743&amp;"W",R5743))</f>
        <v>Straight Feeder-AL-Silver-Epoxy-5W-1</v>
      </c>
      <c r="T5743" s="14" t="str">
        <f>IF(COUNTIF(Cycletime[Element Desc.],ProjectsDB[[#This Row],[Element Desc.]])&gt;0,"Found","Not Found")</f>
        <v>Found</v>
      </c>
    </row>
    <row r="5744" spans="2:20" x14ac:dyDescent="0.25">
      <c r="B5744" s="8" t="s">
        <v>11425</v>
      </c>
      <c r="C5744" s="9" t="s">
        <v>11426</v>
      </c>
      <c r="D5744" s="9" t="s">
        <v>11427</v>
      </c>
      <c r="E5744" s="10">
        <v>1</v>
      </c>
      <c r="F5744" s="9" t="s">
        <v>3408</v>
      </c>
      <c r="G5744" s="9" t="s">
        <v>11386</v>
      </c>
      <c r="H5744" s="31" t="s">
        <v>11387</v>
      </c>
      <c r="I5744" s="12">
        <v>1555</v>
      </c>
      <c r="J5744" s="12"/>
      <c r="K5744" s="12"/>
      <c r="L5744" s="12">
        <f t="array" ref="L5744">IFERROR(LOOKUP(2^15,SEARCH({"40A","63A","80A","100A","125A","160A","200A","250A","400A","630A","800A","1000A","1250A","1600A","2000A","2500A","3200A","4000A","5000A","6300A"},UPPER(D5744)),{40,63,80,100,125,160,200,250,400,630,800,1000,1250,1600,2000,2500,3200,4000,5000,6300}),0)</f>
        <v>2000</v>
      </c>
      <c r="M5744" s="9" t="str">
        <f t="shared" si="446"/>
        <v>Straight Feeder</v>
      </c>
      <c r="N5744" s="9" t="str">
        <f t="shared" si="447"/>
        <v>AL</v>
      </c>
      <c r="O5744" s="13" t="str">
        <f t="shared" si="448"/>
        <v>Silver</v>
      </c>
      <c r="P5744" s="9" t="str">
        <f t="shared" si="449"/>
        <v>Epoxy</v>
      </c>
      <c r="Q5744" s="9" t="str">
        <f t="shared" si="450"/>
        <v>5</v>
      </c>
      <c r="R57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44" s="14" t="str">
        <f>IF(ProjectsDB[[#This Row],[Item Type]]="Straight Plug-In",_xlfn.TEXTJOIN("-",TRUE,M5744&amp;"-"&amp;_xlfn.LET(_xlpm.txt,ProjectsDB[[#This Row],[Assembly]],_xlpm.pos,FIND("SP",_xlpm.txt),_xlpm.pre,LEFT(_xlpm.txt,_xlpm.pos-1),IF(RIGHT(_xlpm.pre,3)="123","3PL",IF(RIGHT(_xlpm.pre,2)="12","2PL",IF(RIGHT(_xlpm.pre,1)="1","1PL","3PL")))),N5744,O5744,P5744,Q5744&amp;"W",R5744),_xlfn.TEXTJOIN("-",TRUE,M5744,N5744,O5744,P5744,Q5744&amp;"W",R5744))</f>
        <v>Straight Feeder-AL-Silver-Epoxy-5W-1</v>
      </c>
      <c r="T5744" s="14" t="str">
        <f>IF(COUNTIF(Cycletime[Element Desc.],ProjectsDB[[#This Row],[Element Desc.]])&gt;0,"Found","Not Found")</f>
        <v>Found</v>
      </c>
    </row>
    <row r="5745" spans="2:20" x14ac:dyDescent="0.25">
      <c r="B5745" s="8" t="s">
        <v>11428</v>
      </c>
      <c r="C5745" s="9" t="s">
        <v>11429</v>
      </c>
      <c r="D5745" s="9" t="s">
        <v>11430</v>
      </c>
      <c r="E5745" s="10">
        <v>1</v>
      </c>
      <c r="F5745" s="9" t="s">
        <v>3408</v>
      </c>
      <c r="G5745" s="9" t="s">
        <v>11386</v>
      </c>
      <c r="H5745" s="31" t="s">
        <v>11387</v>
      </c>
      <c r="I5745" s="12">
        <v>490</v>
      </c>
      <c r="J5745" s="12"/>
      <c r="K5745" s="12"/>
      <c r="L5745" s="12">
        <f t="array" ref="L5745">IFERROR(LOOKUP(2^15,SEARCH({"40A","63A","80A","100A","125A","160A","200A","250A","400A","630A","800A","1000A","1250A","1600A","2000A","2500A","3200A","4000A","5000A","6300A"},UPPER(D5745)),{40,63,80,100,125,160,200,250,400,630,800,1000,1250,1600,2000,2500,3200,4000,5000,6300}),0)</f>
        <v>2000</v>
      </c>
      <c r="M5745" s="9" t="str">
        <f t="shared" si="446"/>
        <v>Straight Feeder</v>
      </c>
      <c r="N5745" s="9" t="str">
        <f t="shared" si="447"/>
        <v>AL</v>
      </c>
      <c r="O5745" s="13" t="str">
        <f t="shared" si="448"/>
        <v>Silver</v>
      </c>
      <c r="P5745" s="9" t="str">
        <f t="shared" si="449"/>
        <v>Epoxy</v>
      </c>
      <c r="Q5745" s="9" t="str">
        <f t="shared" si="450"/>
        <v>5</v>
      </c>
      <c r="R57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45" s="14" t="str">
        <f>IF(ProjectsDB[[#This Row],[Item Type]]="Straight Plug-In",_xlfn.TEXTJOIN("-",TRUE,M5745&amp;"-"&amp;_xlfn.LET(_xlpm.txt,ProjectsDB[[#This Row],[Assembly]],_xlpm.pos,FIND("SP",_xlpm.txt),_xlpm.pre,LEFT(_xlpm.txt,_xlpm.pos-1),IF(RIGHT(_xlpm.pre,3)="123","3PL",IF(RIGHT(_xlpm.pre,2)="12","2PL",IF(RIGHT(_xlpm.pre,1)="1","1PL","3PL")))),N5745,O5745,P5745,Q5745&amp;"W",R5745),_xlfn.TEXTJOIN("-",TRUE,M5745,N5745,O5745,P5745,Q5745&amp;"W",R5745))</f>
        <v>Straight Feeder-AL-Silver-Epoxy-5W-1</v>
      </c>
      <c r="T5745" s="14" t="str">
        <f>IF(COUNTIF(Cycletime[Element Desc.],ProjectsDB[[#This Row],[Element Desc.]])&gt;0,"Found","Not Found")</f>
        <v>Found</v>
      </c>
    </row>
    <row r="5746" spans="2:20" x14ac:dyDescent="0.25">
      <c r="B5746" s="8" t="s">
        <v>11431</v>
      </c>
      <c r="C5746" s="9" t="s">
        <v>1367</v>
      </c>
      <c r="D5746" s="9" t="s">
        <v>1368</v>
      </c>
      <c r="E5746" s="10">
        <v>9</v>
      </c>
      <c r="F5746" s="9" t="s">
        <v>3408</v>
      </c>
      <c r="G5746" s="9" t="s">
        <v>11386</v>
      </c>
      <c r="H5746" s="31" t="s">
        <v>11387</v>
      </c>
      <c r="I5746" s="12"/>
      <c r="J5746" s="12"/>
      <c r="K5746" s="12"/>
      <c r="L5746" s="12">
        <f t="array" ref="L5746">IFERROR(LOOKUP(2^15,SEARCH({"40A","63A","80A","100A","125A","160A","200A","250A","400A","630A","800A","1000A","1250A","1600A","2000A","2500A","3200A","4000A","5000A","6300A"},UPPER(D5746)),{40,63,80,100,125,160,200,250,400,630,800,1000,1250,1600,2000,2500,3200,4000,5000,6300}),0)</f>
        <v>2000</v>
      </c>
      <c r="M5746" s="9" t="str">
        <f t="shared" si="446"/>
        <v>Joint Pack</v>
      </c>
      <c r="N5746" s="9" t="str">
        <f t="shared" si="447"/>
        <v>AL</v>
      </c>
      <c r="O5746" s="13" t="str">
        <f t="shared" si="448"/>
        <v>Silver</v>
      </c>
      <c r="P5746" s="9" t="str">
        <f t="shared" si="449"/>
        <v>None</v>
      </c>
      <c r="Q5746" s="9" t="str">
        <f t="shared" si="450"/>
        <v>5</v>
      </c>
      <c r="R574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46" s="14" t="str">
        <f>IF(ProjectsDB[[#This Row],[Item Type]]="Straight Plug-In",_xlfn.TEXTJOIN("-",TRUE,M5746&amp;"-"&amp;_xlfn.LET(_xlpm.txt,ProjectsDB[[#This Row],[Assembly]],_xlpm.pos,FIND("SP",_xlpm.txt),_xlpm.pre,LEFT(_xlpm.txt,_xlpm.pos-1),IF(RIGHT(_xlpm.pre,3)="123","3PL",IF(RIGHT(_xlpm.pre,2)="12","2PL",IF(RIGHT(_xlpm.pre,1)="1","1PL","3PL")))),N5746,O5746,P5746,Q5746&amp;"W",R5746),_xlfn.TEXTJOIN("-",TRUE,M5746,N5746,O5746,P5746,Q5746&amp;"W",R5746))</f>
        <v>Joint Pack-AL-Silver-None-5W-1</v>
      </c>
      <c r="T5746" s="14" t="str">
        <f>IF(COUNTIF(Cycletime[Element Desc.],ProjectsDB[[#This Row],[Element Desc.]])&gt;0,"Found","Not Found")</f>
        <v>Found</v>
      </c>
    </row>
    <row r="5747" spans="2:20" x14ac:dyDescent="0.25">
      <c r="B5747" s="20" t="s">
        <v>11432</v>
      </c>
      <c r="C5747" s="21" t="s">
        <v>3828</v>
      </c>
      <c r="D5747" s="21" t="s">
        <v>3829</v>
      </c>
      <c r="E5747" s="22">
        <v>6</v>
      </c>
      <c r="F5747" s="9" t="s">
        <v>3408</v>
      </c>
      <c r="G5747" s="9" t="s">
        <v>11386</v>
      </c>
      <c r="H5747" s="31" t="s">
        <v>11387</v>
      </c>
      <c r="I5747" s="25">
        <v>3000</v>
      </c>
      <c r="J5747" s="25"/>
      <c r="K5747" s="25"/>
      <c r="L5747" s="12">
        <f t="array" ref="L5747">IFERROR(LOOKUP(2^15,SEARCH({"40A","63A","80A","100A","125A","160A","200A","250A","400A","630A","800A","1000A","1250A","1600A","2000A","2500A","3200A","4000A","5000A","6300A"},UPPER(D5747)),{40,63,80,100,125,160,200,250,400,630,800,1000,1250,1600,2000,2500,3200,4000,5000,6300}),0)</f>
        <v>2000</v>
      </c>
      <c r="M5747" s="9" t="str">
        <f t="shared" si="446"/>
        <v>Straight Feeder</v>
      </c>
      <c r="N5747" s="9" t="str">
        <f t="shared" si="447"/>
        <v>AL</v>
      </c>
      <c r="O5747" s="13" t="str">
        <f t="shared" si="448"/>
        <v>Silver</v>
      </c>
      <c r="P5747" s="9" t="str">
        <f t="shared" si="449"/>
        <v>Epoxy</v>
      </c>
      <c r="Q5747" s="9" t="str">
        <f t="shared" si="450"/>
        <v>5</v>
      </c>
      <c r="R57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47" s="14" t="str">
        <f>IF(ProjectsDB[[#This Row],[Item Type]]="Straight Plug-In",_xlfn.TEXTJOIN("-",TRUE,M5747&amp;"-"&amp;_xlfn.LET(_xlpm.txt,ProjectsDB[[#This Row],[Assembly]],_xlpm.pos,FIND("SP",_xlpm.txt),_xlpm.pre,LEFT(_xlpm.txt,_xlpm.pos-1),IF(RIGHT(_xlpm.pre,3)="123","3PL",IF(RIGHT(_xlpm.pre,2)="12","2PL",IF(RIGHT(_xlpm.pre,1)="1","1PL","3PL")))),N5747,O5747,P5747,Q5747&amp;"W",R5747),_xlfn.TEXTJOIN("-",TRUE,M5747,N5747,O5747,P5747,Q5747&amp;"W",R5747))</f>
        <v>Straight Feeder-AL-Silver-Epoxy-5W-1</v>
      </c>
      <c r="T5747" s="14" t="str">
        <f>IF(COUNTIF(Cycletime[Element Desc.],ProjectsDB[[#This Row],[Element Desc.]])&gt;0,"Found","Not Found")</f>
        <v>Found</v>
      </c>
    </row>
    <row r="5748" spans="2:20" x14ac:dyDescent="0.25">
      <c r="B5748" s="8" t="s">
        <v>11433</v>
      </c>
      <c r="C5748" s="9" t="s">
        <v>3596</v>
      </c>
      <c r="D5748" s="9" t="s">
        <v>3597</v>
      </c>
      <c r="E5748" s="10">
        <v>2</v>
      </c>
      <c r="F5748" s="9" t="s">
        <v>3408</v>
      </c>
      <c r="G5748" s="9" t="s">
        <v>11386</v>
      </c>
      <c r="H5748" s="31" t="s">
        <v>11387</v>
      </c>
      <c r="I5748" s="12">
        <v>400</v>
      </c>
      <c r="J5748" s="12"/>
      <c r="K5748" s="12"/>
      <c r="L5748" s="12">
        <f t="array" ref="L5748">IFERROR(LOOKUP(2^15,SEARCH({"40A","63A","80A","100A","125A","160A","200A","250A","400A","630A","800A","1000A","1250A","1600A","2000A","2500A","3200A","4000A","5000A","6300A"},UPPER(D5748)),{40,63,80,100,125,160,200,250,400,630,800,1000,1250,1600,2000,2500,3200,4000,5000,6300}),0)</f>
        <v>5000</v>
      </c>
      <c r="M5748" s="9" t="str">
        <f t="shared" si="446"/>
        <v>Straight Feeder</v>
      </c>
      <c r="N5748" s="9" t="str">
        <f t="shared" si="447"/>
        <v>AL</v>
      </c>
      <c r="O5748" s="13" t="str">
        <f t="shared" si="448"/>
        <v>Silver</v>
      </c>
      <c r="P5748" s="9" t="str">
        <f t="shared" si="449"/>
        <v>Epoxy</v>
      </c>
      <c r="Q5748" s="9" t="str">
        <f t="shared" si="450"/>
        <v>5</v>
      </c>
      <c r="R57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48" s="14" t="str">
        <f>IF(ProjectsDB[[#This Row],[Item Type]]="Straight Plug-In",_xlfn.TEXTJOIN("-",TRUE,M5748&amp;"-"&amp;_xlfn.LET(_xlpm.txt,ProjectsDB[[#This Row],[Assembly]],_xlpm.pos,FIND("SP",_xlpm.txt),_xlpm.pre,LEFT(_xlpm.txt,_xlpm.pos-1),IF(RIGHT(_xlpm.pre,3)="123","3PL",IF(RIGHT(_xlpm.pre,2)="12","2PL",IF(RIGHT(_xlpm.pre,1)="1","1PL","3PL")))),N5748,O5748,P5748,Q5748&amp;"W",R5748),_xlfn.TEXTJOIN("-",TRUE,M5748,N5748,O5748,P5748,Q5748&amp;"W",R5748))</f>
        <v>Straight Feeder-AL-Silver-Epoxy-5W-3</v>
      </c>
      <c r="T5748" s="14" t="str">
        <f>IF(COUNTIF(Cycletime[Element Desc.],ProjectsDB[[#This Row],[Element Desc.]])&gt;0,"Found","Not Found")</f>
        <v>Found</v>
      </c>
    </row>
    <row r="5749" spans="2:20" x14ac:dyDescent="0.25">
      <c r="B5749" s="8" t="s">
        <v>11434</v>
      </c>
      <c r="C5749" s="9" t="s">
        <v>4416</v>
      </c>
      <c r="D5749" s="9" t="s">
        <v>4417</v>
      </c>
      <c r="E5749" s="10">
        <v>1</v>
      </c>
      <c r="F5749" s="9" t="s">
        <v>3408</v>
      </c>
      <c r="G5749" s="9" t="s">
        <v>11386</v>
      </c>
      <c r="H5749" s="31" t="s">
        <v>11387</v>
      </c>
      <c r="I5749" s="12">
        <v>1180</v>
      </c>
      <c r="J5749" s="12"/>
      <c r="K5749" s="12"/>
      <c r="L5749" s="12">
        <f t="array" ref="L5749">IFERROR(LOOKUP(2^15,SEARCH({"40A","63A","80A","100A","125A","160A","200A","250A","400A","630A","800A","1000A","1250A","1600A","2000A","2500A","3200A","4000A","5000A","6300A"},UPPER(D5749)),{40,63,80,100,125,160,200,250,400,630,800,1000,1250,1600,2000,2500,3200,4000,5000,6300}),0)</f>
        <v>5000</v>
      </c>
      <c r="M5749" s="9" t="str">
        <f t="shared" si="446"/>
        <v>Straight Feeder</v>
      </c>
      <c r="N5749" s="9" t="str">
        <f t="shared" si="447"/>
        <v>AL</v>
      </c>
      <c r="O5749" s="13" t="str">
        <f t="shared" si="448"/>
        <v>Silver</v>
      </c>
      <c r="P5749" s="9" t="str">
        <f t="shared" si="449"/>
        <v>Epoxy</v>
      </c>
      <c r="Q5749" s="9" t="str">
        <f t="shared" si="450"/>
        <v>5</v>
      </c>
      <c r="R57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49" s="14" t="str">
        <f>IF(ProjectsDB[[#This Row],[Item Type]]="Straight Plug-In",_xlfn.TEXTJOIN("-",TRUE,M5749&amp;"-"&amp;_xlfn.LET(_xlpm.txt,ProjectsDB[[#This Row],[Assembly]],_xlpm.pos,FIND("SP",_xlpm.txt),_xlpm.pre,LEFT(_xlpm.txt,_xlpm.pos-1),IF(RIGHT(_xlpm.pre,3)="123","3PL",IF(RIGHT(_xlpm.pre,2)="12","2PL",IF(RIGHT(_xlpm.pre,1)="1","1PL","3PL")))),N5749,O5749,P5749,Q5749&amp;"W",R5749),_xlfn.TEXTJOIN("-",TRUE,M5749,N5749,O5749,P5749,Q5749&amp;"W",R5749))</f>
        <v>Straight Feeder-AL-Silver-Epoxy-5W-3</v>
      </c>
      <c r="T5749" s="14" t="str">
        <f>IF(COUNTIF(Cycletime[Element Desc.],ProjectsDB[[#This Row],[Element Desc.]])&gt;0,"Found","Not Found")</f>
        <v>Found</v>
      </c>
    </row>
    <row r="5750" spans="2:20" x14ac:dyDescent="0.25">
      <c r="B5750" s="20" t="s">
        <v>11435</v>
      </c>
      <c r="C5750" s="21" t="s">
        <v>3505</v>
      </c>
      <c r="D5750" s="21" t="s">
        <v>3506</v>
      </c>
      <c r="E5750" s="22">
        <v>3</v>
      </c>
      <c r="F5750" s="9" t="s">
        <v>3408</v>
      </c>
      <c r="G5750" s="9" t="s">
        <v>11386</v>
      </c>
      <c r="H5750" s="31" t="s">
        <v>11387</v>
      </c>
      <c r="I5750" s="25"/>
      <c r="J5750" s="25"/>
      <c r="K5750" s="25"/>
      <c r="L5750" s="12">
        <f t="array" ref="L5750">IFERROR(LOOKUP(2^15,SEARCH({"40A","63A","80A","100A","125A","160A","200A","250A","400A","630A","800A","1000A","1250A","1600A","2000A","2500A","3200A","4000A","5000A","6300A"},UPPER(D5750)),{40,63,80,100,125,160,200,250,400,630,800,1000,1250,1600,2000,2500,3200,4000,5000,6300}),0)</f>
        <v>5000</v>
      </c>
      <c r="M5750" s="9" t="str">
        <f t="shared" si="446"/>
        <v>Joint Pack</v>
      </c>
      <c r="N5750" s="9" t="str">
        <f t="shared" si="447"/>
        <v>AL</v>
      </c>
      <c r="O5750" s="13" t="str">
        <f t="shared" si="448"/>
        <v>Silver</v>
      </c>
      <c r="P5750" s="9" t="str">
        <f t="shared" si="449"/>
        <v>None</v>
      </c>
      <c r="Q5750" s="9" t="str">
        <f t="shared" si="450"/>
        <v>5</v>
      </c>
      <c r="R57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50" s="14" t="str">
        <f>IF(ProjectsDB[[#This Row],[Item Type]]="Straight Plug-In",_xlfn.TEXTJOIN("-",TRUE,M5750&amp;"-"&amp;_xlfn.LET(_xlpm.txt,ProjectsDB[[#This Row],[Assembly]],_xlpm.pos,FIND("SP",_xlpm.txt),_xlpm.pre,LEFT(_xlpm.txt,_xlpm.pos-1),IF(RIGHT(_xlpm.pre,3)="123","3PL",IF(RIGHT(_xlpm.pre,2)="12","2PL",IF(RIGHT(_xlpm.pre,1)="1","1PL","3PL")))),N5750,O5750,P5750,Q5750&amp;"W",R5750),_xlfn.TEXTJOIN("-",TRUE,M5750,N5750,O5750,P5750,Q5750&amp;"W",R5750))</f>
        <v>Joint Pack-AL-Silver-None-5W-3</v>
      </c>
      <c r="T5750" s="14" t="str">
        <f>IF(COUNTIF(Cycletime[Element Desc.],ProjectsDB[[#This Row],[Element Desc.]])&gt;0,"Found","Not Found")</f>
        <v>Found</v>
      </c>
    </row>
    <row r="5751" spans="2:20" x14ac:dyDescent="0.25">
      <c r="B5751" s="8" t="s">
        <v>11436</v>
      </c>
      <c r="C5751" s="9" t="s">
        <v>11437</v>
      </c>
      <c r="D5751" s="9" t="s">
        <v>11438</v>
      </c>
      <c r="E5751" s="10">
        <v>1</v>
      </c>
      <c r="F5751" s="9" t="s">
        <v>3408</v>
      </c>
      <c r="G5751" s="9" t="s">
        <v>11386</v>
      </c>
      <c r="H5751" s="31" t="s">
        <v>11387</v>
      </c>
      <c r="I5751" s="12">
        <v>1380</v>
      </c>
      <c r="J5751" s="12"/>
      <c r="K5751" s="12"/>
      <c r="L5751" s="12">
        <f t="array" ref="L5751">IFERROR(LOOKUP(2^15,SEARCH({"40A","63A","80A","100A","125A","160A","200A","250A","400A","630A","800A","1000A","1250A","1600A","2000A","2500A","3200A","4000A","5000A","6300A"},UPPER(D5751)),{40,63,80,100,125,160,200,250,400,630,800,1000,1250,1600,2000,2500,3200,4000,5000,6300}),0)</f>
        <v>2000</v>
      </c>
      <c r="M5751" s="9" t="str">
        <f t="shared" si="446"/>
        <v>Straight Feeder</v>
      </c>
      <c r="N5751" s="9" t="str">
        <f t="shared" si="447"/>
        <v>AL</v>
      </c>
      <c r="O5751" s="13" t="str">
        <f t="shared" si="448"/>
        <v>Silver</v>
      </c>
      <c r="P5751" s="9" t="str">
        <f t="shared" si="449"/>
        <v>Epoxy</v>
      </c>
      <c r="Q5751" s="9" t="str">
        <f t="shared" si="450"/>
        <v>5</v>
      </c>
      <c r="R57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51" s="14" t="str">
        <f>IF(ProjectsDB[[#This Row],[Item Type]]="Straight Plug-In",_xlfn.TEXTJOIN("-",TRUE,M5751&amp;"-"&amp;_xlfn.LET(_xlpm.txt,ProjectsDB[[#This Row],[Assembly]],_xlpm.pos,FIND("SP",_xlpm.txt),_xlpm.pre,LEFT(_xlpm.txt,_xlpm.pos-1),IF(RIGHT(_xlpm.pre,3)="123","3PL",IF(RIGHT(_xlpm.pre,2)="12","2PL",IF(RIGHT(_xlpm.pre,1)="1","1PL","3PL")))),N5751,O5751,P5751,Q5751&amp;"W",R5751),_xlfn.TEXTJOIN("-",TRUE,M5751,N5751,O5751,P5751,Q5751&amp;"W",R5751))</f>
        <v>Straight Feeder-AL-Silver-Epoxy-5W-1</v>
      </c>
      <c r="T5751" s="14" t="str">
        <f>IF(COUNTIF(Cycletime[Element Desc.],ProjectsDB[[#This Row],[Element Desc.]])&gt;0,"Found","Not Found")</f>
        <v>Found</v>
      </c>
    </row>
    <row r="5752" spans="2:20" x14ac:dyDescent="0.25">
      <c r="B5752" s="8" t="s">
        <v>11439</v>
      </c>
      <c r="C5752" s="9" t="s">
        <v>11440</v>
      </c>
      <c r="D5752" s="9" t="s">
        <v>11441</v>
      </c>
      <c r="E5752" s="10">
        <v>1</v>
      </c>
      <c r="F5752" s="9" t="s">
        <v>3408</v>
      </c>
      <c r="G5752" s="9" t="s">
        <v>11386</v>
      </c>
      <c r="H5752" s="31" t="s">
        <v>11387</v>
      </c>
      <c r="I5752" s="12">
        <v>1537</v>
      </c>
      <c r="J5752" s="12"/>
      <c r="K5752" s="12"/>
      <c r="L5752" s="12">
        <f t="array" ref="L5752">IFERROR(LOOKUP(2^15,SEARCH({"40A","63A","80A","100A","125A","160A","200A","250A","400A","630A","800A","1000A","1250A","1600A","2000A","2500A","3200A","4000A","5000A","6300A"},UPPER(D5752)),{40,63,80,100,125,160,200,250,400,630,800,1000,1250,1600,2000,2500,3200,4000,5000,6300}),0)</f>
        <v>2000</v>
      </c>
      <c r="M5752" s="9" t="str">
        <f t="shared" si="446"/>
        <v>Straight Feeder</v>
      </c>
      <c r="N5752" s="9" t="str">
        <f t="shared" si="447"/>
        <v>AL</v>
      </c>
      <c r="O5752" s="13" t="str">
        <f t="shared" si="448"/>
        <v>Silver</v>
      </c>
      <c r="P5752" s="9" t="str">
        <f t="shared" si="449"/>
        <v>Epoxy</v>
      </c>
      <c r="Q5752" s="9" t="str">
        <f t="shared" si="450"/>
        <v>5</v>
      </c>
      <c r="R57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52" s="14" t="str">
        <f>IF(ProjectsDB[[#This Row],[Item Type]]="Straight Plug-In",_xlfn.TEXTJOIN("-",TRUE,M5752&amp;"-"&amp;_xlfn.LET(_xlpm.txt,ProjectsDB[[#This Row],[Assembly]],_xlpm.pos,FIND("SP",_xlpm.txt),_xlpm.pre,LEFT(_xlpm.txt,_xlpm.pos-1),IF(RIGHT(_xlpm.pre,3)="123","3PL",IF(RIGHT(_xlpm.pre,2)="12","2PL",IF(RIGHT(_xlpm.pre,1)="1","1PL","3PL")))),N5752,O5752,P5752,Q5752&amp;"W",R5752),_xlfn.TEXTJOIN("-",TRUE,M5752,N5752,O5752,P5752,Q5752&amp;"W",R5752))</f>
        <v>Straight Feeder-AL-Silver-Epoxy-5W-1</v>
      </c>
      <c r="T5752" s="14" t="str">
        <f>IF(COUNTIF(Cycletime[Element Desc.],ProjectsDB[[#This Row],[Element Desc.]])&gt;0,"Found","Not Found")</f>
        <v>Found</v>
      </c>
    </row>
    <row r="5753" spans="2:20" x14ac:dyDescent="0.25">
      <c r="B5753" s="8" t="s">
        <v>11442</v>
      </c>
      <c r="C5753" s="9" t="s">
        <v>11443</v>
      </c>
      <c r="D5753" s="9" t="s">
        <v>11444</v>
      </c>
      <c r="E5753" s="10">
        <v>1</v>
      </c>
      <c r="F5753" s="9" t="s">
        <v>3408</v>
      </c>
      <c r="G5753" s="9" t="s">
        <v>11386</v>
      </c>
      <c r="H5753" s="31" t="s">
        <v>11387</v>
      </c>
      <c r="I5753" s="12">
        <v>460</v>
      </c>
      <c r="J5753" s="12">
        <v>535</v>
      </c>
      <c r="K5753" s="12"/>
      <c r="L5753" s="12">
        <f t="array" ref="L5753">IFERROR(LOOKUP(2^15,SEARCH({"40A","63A","80A","100A","125A","160A","200A","250A","400A","630A","800A","1000A","1250A","1600A","2000A","2500A","3200A","4000A","5000A","6300A"},UPPER(D5753)),{40,63,80,100,125,160,200,250,400,630,800,1000,1250,1600,2000,2500,3200,4000,5000,6300}),0)</f>
        <v>2000</v>
      </c>
      <c r="M5753" s="9" t="str">
        <f t="shared" si="446"/>
        <v>Elbow Flat</v>
      </c>
      <c r="N5753" s="9" t="str">
        <f t="shared" si="447"/>
        <v>AL</v>
      </c>
      <c r="O5753" s="13" t="str">
        <f t="shared" si="448"/>
        <v>Silver</v>
      </c>
      <c r="P5753" s="9" t="str">
        <f t="shared" si="449"/>
        <v>Epoxy</v>
      </c>
      <c r="Q5753" s="9" t="str">
        <f t="shared" si="450"/>
        <v>5</v>
      </c>
      <c r="R57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53" s="14" t="str">
        <f>IF(ProjectsDB[[#This Row],[Item Type]]="Straight Plug-In",_xlfn.TEXTJOIN("-",TRUE,M5753&amp;"-"&amp;_xlfn.LET(_xlpm.txt,ProjectsDB[[#This Row],[Assembly]],_xlpm.pos,FIND("SP",_xlpm.txt),_xlpm.pre,LEFT(_xlpm.txt,_xlpm.pos-1),IF(RIGHT(_xlpm.pre,3)="123","3PL",IF(RIGHT(_xlpm.pre,2)="12","2PL",IF(RIGHT(_xlpm.pre,1)="1","1PL","3PL")))),N5753,O5753,P5753,Q5753&amp;"W",R5753),_xlfn.TEXTJOIN("-",TRUE,M5753,N5753,O5753,P5753,Q5753&amp;"W",R5753))</f>
        <v>Elbow Flat-AL-Silver-Epoxy-5W-1</v>
      </c>
      <c r="T5753" s="14" t="str">
        <f>IF(COUNTIF(Cycletime[Element Desc.],ProjectsDB[[#This Row],[Element Desc.]])&gt;0,"Found","Not Found")</f>
        <v>Found</v>
      </c>
    </row>
    <row r="5754" spans="2:20" x14ac:dyDescent="0.25">
      <c r="B5754" s="8" t="s">
        <v>11445</v>
      </c>
      <c r="C5754" s="9" t="s">
        <v>11446</v>
      </c>
      <c r="D5754" s="9" t="s">
        <v>11447</v>
      </c>
      <c r="E5754" s="10">
        <v>1</v>
      </c>
      <c r="F5754" s="9" t="s">
        <v>3408</v>
      </c>
      <c r="G5754" s="9" t="s">
        <v>11386</v>
      </c>
      <c r="H5754" s="31" t="s">
        <v>11387</v>
      </c>
      <c r="I5754" s="12">
        <v>840</v>
      </c>
      <c r="J5754" s="12"/>
      <c r="K5754" s="12"/>
      <c r="L5754" s="12">
        <f t="array" ref="L5754">IFERROR(LOOKUP(2^15,SEARCH({"40A","63A","80A","100A","125A","160A","200A","250A","400A","630A","800A","1000A","1250A","1600A","2000A","2500A","3200A","4000A","5000A","6300A"},UPPER(D5754)),{40,63,80,100,125,160,200,250,400,630,800,1000,1250,1600,2000,2500,3200,4000,5000,6300}),0)</f>
        <v>2000</v>
      </c>
      <c r="M5754" s="9" t="str">
        <f t="shared" si="446"/>
        <v>Straight Feeder</v>
      </c>
      <c r="N5754" s="9" t="str">
        <f t="shared" si="447"/>
        <v>AL</v>
      </c>
      <c r="O5754" s="13" t="str">
        <f t="shared" si="448"/>
        <v>Silver</v>
      </c>
      <c r="P5754" s="9" t="str">
        <f t="shared" si="449"/>
        <v>Epoxy</v>
      </c>
      <c r="Q5754" s="9" t="str">
        <f t="shared" si="450"/>
        <v>5</v>
      </c>
      <c r="R57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54" s="14" t="str">
        <f>IF(ProjectsDB[[#This Row],[Item Type]]="Straight Plug-In",_xlfn.TEXTJOIN("-",TRUE,M5754&amp;"-"&amp;_xlfn.LET(_xlpm.txt,ProjectsDB[[#This Row],[Assembly]],_xlpm.pos,FIND("SP",_xlpm.txt),_xlpm.pre,LEFT(_xlpm.txt,_xlpm.pos-1),IF(RIGHT(_xlpm.pre,3)="123","3PL",IF(RIGHT(_xlpm.pre,2)="12","2PL",IF(RIGHT(_xlpm.pre,1)="1","1PL","3PL")))),N5754,O5754,P5754,Q5754&amp;"W",R5754),_xlfn.TEXTJOIN("-",TRUE,M5754,N5754,O5754,P5754,Q5754&amp;"W",R5754))</f>
        <v>Straight Feeder-AL-Silver-Epoxy-5W-1</v>
      </c>
      <c r="T5754" s="14" t="str">
        <f>IF(COUNTIF(Cycletime[Element Desc.],ProjectsDB[[#This Row],[Element Desc.]])&gt;0,"Found","Not Found")</f>
        <v>Found</v>
      </c>
    </row>
    <row r="5755" spans="2:20" x14ac:dyDescent="0.25">
      <c r="B5755" s="8" t="s">
        <v>11448</v>
      </c>
      <c r="C5755" s="9" t="s">
        <v>1367</v>
      </c>
      <c r="D5755" s="9" t="s">
        <v>1368</v>
      </c>
      <c r="E5755" s="10">
        <v>11</v>
      </c>
      <c r="F5755" s="9" t="s">
        <v>3408</v>
      </c>
      <c r="G5755" s="9" t="s">
        <v>11386</v>
      </c>
      <c r="H5755" s="31" t="s">
        <v>11387</v>
      </c>
      <c r="I5755" s="12"/>
      <c r="J5755" s="12"/>
      <c r="K5755" s="12"/>
      <c r="L5755" s="12">
        <f t="array" ref="L5755">IFERROR(LOOKUP(2^15,SEARCH({"40A","63A","80A","100A","125A","160A","200A","250A","400A","630A","800A","1000A","1250A","1600A","2000A","2500A","3200A","4000A","5000A","6300A"},UPPER(D5755)),{40,63,80,100,125,160,200,250,400,630,800,1000,1250,1600,2000,2500,3200,4000,5000,6300}),0)</f>
        <v>2000</v>
      </c>
      <c r="M5755" s="9" t="str">
        <f t="shared" si="446"/>
        <v>Joint Pack</v>
      </c>
      <c r="N5755" s="9" t="str">
        <f t="shared" si="447"/>
        <v>AL</v>
      </c>
      <c r="O5755" s="13" t="str">
        <f t="shared" si="448"/>
        <v>Silver</v>
      </c>
      <c r="P5755" s="9" t="str">
        <f t="shared" si="449"/>
        <v>None</v>
      </c>
      <c r="Q5755" s="9" t="str">
        <f t="shared" si="450"/>
        <v>5</v>
      </c>
      <c r="R57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55" s="14" t="str">
        <f>IF(ProjectsDB[[#This Row],[Item Type]]="Straight Plug-In",_xlfn.TEXTJOIN("-",TRUE,M5755&amp;"-"&amp;_xlfn.LET(_xlpm.txt,ProjectsDB[[#This Row],[Assembly]],_xlpm.pos,FIND("SP",_xlpm.txt),_xlpm.pre,LEFT(_xlpm.txt,_xlpm.pos-1),IF(RIGHT(_xlpm.pre,3)="123","3PL",IF(RIGHT(_xlpm.pre,2)="12","2PL",IF(RIGHT(_xlpm.pre,1)="1","1PL","3PL")))),N5755,O5755,P5755,Q5755&amp;"W",R5755),_xlfn.TEXTJOIN("-",TRUE,M5755,N5755,O5755,P5755,Q5755&amp;"W",R5755))</f>
        <v>Joint Pack-AL-Silver-None-5W-1</v>
      </c>
      <c r="T5755" s="14" t="str">
        <f>IF(COUNTIF(Cycletime[Element Desc.],ProjectsDB[[#This Row],[Element Desc.]])&gt;0,"Found","Not Found")</f>
        <v>Found</v>
      </c>
    </row>
    <row r="5756" spans="2:20" x14ac:dyDescent="0.25">
      <c r="B5756" s="8" t="s">
        <v>11449</v>
      </c>
      <c r="C5756" s="9" t="s">
        <v>3949</v>
      </c>
      <c r="D5756" s="9" t="s">
        <v>3950</v>
      </c>
      <c r="E5756" s="10">
        <v>2</v>
      </c>
      <c r="F5756" s="9" t="s">
        <v>3408</v>
      </c>
      <c r="G5756" s="9" t="s">
        <v>11386</v>
      </c>
      <c r="H5756" s="31" t="s">
        <v>11387</v>
      </c>
      <c r="I5756" s="12">
        <v>300</v>
      </c>
      <c r="J5756" s="12">
        <v>300</v>
      </c>
      <c r="K5756" s="12"/>
      <c r="L5756" s="12">
        <f t="array" ref="L5756">IFERROR(LOOKUP(2^15,SEARCH({"40A","63A","80A","100A","125A","160A","200A","250A","400A","630A","800A","1000A","1250A","1600A","2000A","2500A","3200A","4000A","5000A","6300A"},UPPER(D5756)),{40,63,80,100,125,160,200,250,400,630,800,1000,1250,1600,2000,2500,3200,4000,5000,6300}),0)</f>
        <v>2000</v>
      </c>
      <c r="M5756" s="9" t="str">
        <f t="shared" si="446"/>
        <v>Elbow Flat</v>
      </c>
      <c r="N5756" s="9" t="str">
        <f t="shared" si="447"/>
        <v>AL</v>
      </c>
      <c r="O5756" s="13" t="str">
        <f t="shared" si="448"/>
        <v>Silver</v>
      </c>
      <c r="P5756" s="9" t="str">
        <f t="shared" si="449"/>
        <v>Epoxy</v>
      </c>
      <c r="Q5756" s="9" t="str">
        <f t="shared" si="450"/>
        <v>5</v>
      </c>
      <c r="R57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56" s="14" t="str">
        <f>IF(ProjectsDB[[#This Row],[Item Type]]="Straight Plug-In",_xlfn.TEXTJOIN("-",TRUE,M5756&amp;"-"&amp;_xlfn.LET(_xlpm.txt,ProjectsDB[[#This Row],[Assembly]],_xlpm.pos,FIND("SP",_xlpm.txt),_xlpm.pre,LEFT(_xlpm.txt,_xlpm.pos-1),IF(RIGHT(_xlpm.pre,3)="123","3PL",IF(RIGHT(_xlpm.pre,2)="12","2PL",IF(RIGHT(_xlpm.pre,1)="1","1PL","3PL")))),N5756,O5756,P5756,Q5756&amp;"W",R5756),_xlfn.TEXTJOIN("-",TRUE,M5756,N5756,O5756,P5756,Q5756&amp;"W",R5756))</f>
        <v>Elbow Flat-AL-Silver-Epoxy-5W-1</v>
      </c>
      <c r="T5756" s="14" t="str">
        <f>IF(COUNTIF(Cycletime[Element Desc.],ProjectsDB[[#This Row],[Element Desc.]])&gt;0,"Found","Not Found")</f>
        <v>Found</v>
      </c>
    </row>
    <row r="5757" spans="2:20" x14ac:dyDescent="0.25">
      <c r="B5757" s="8" t="s">
        <v>11450</v>
      </c>
      <c r="C5757" s="9" t="s">
        <v>3952</v>
      </c>
      <c r="D5757" s="9" t="s">
        <v>3953</v>
      </c>
      <c r="E5757" s="10">
        <v>2</v>
      </c>
      <c r="F5757" s="9" t="s">
        <v>3408</v>
      </c>
      <c r="G5757" s="9" t="s">
        <v>11386</v>
      </c>
      <c r="H5757" s="31" t="s">
        <v>11387</v>
      </c>
      <c r="I5757" s="12">
        <v>300</v>
      </c>
      <c r="J5757" s="12">
        <v>300</v>
      </c>
      <c r="K5757" s="12"/>
      <c r="L5757" s="12">
        <f t="array" ref="L5757">IFERROR(LOOKUP(2^15,SEARCH({"40A","63A","80A","100A","125A","160A","200A","250A","400A","630A","800A","1000A","1250A","1600A","2000A","2500A","3200A","4000A","5000A","6300A"},UPPER(D5757)),{40,63,80,100,125,160,200,250,400,630,800,1000,1250,1600,2000,2500,3200,4000,5000,6300}),0)</f>
        <v>2000</v>
      </c>
      <c r="M5757" s="9" t="str">
        <f t="shared" si="446"/>
        <v>Elbow Flat</v>
      </c>
      <c r="N5757" s="9" t="str">
        <f t="shared" si="447"/>
        <v>AL</v>
      </c>
      <c r="O5757" s="13" t="str">
        <f t="shared" si="448"/>
        <v>Silver</v>
      </c>
      <c r="P5757" s="9" t="str">
        <f t="shared" si="449"/>
        <v>Epoxy</v>
      </c>
      <c r="Q5757" s="9" t="str">
        <f t="shared" si="450"/>
        <v>5</v>
      </c>
      <c r="R57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57" s="14" t="str">
        <f>IF(ProjectsDB[[#This Row],[Item Type]]="Straight Plug-In",_xlfn.TEXTJOIN("-",TRUE,M5757&amp;"-"&amp;_xlfn.LET(_xlpm.txt,ProjectsDB[[#This Row],[Assembly]],_xlpm.pos,FIND("SP",_xlpm.txt),_xlpm.pre,LEFT(_xlpm.txt,_xlpm.pos-1),IF(RIGHT(_xlpm.pre,3)="123","3PL",IF(RIGHT(_xlpm.pre,2)="12","2PL",IF(RIGHT(_xlpm.pre,1)="1","1PL","3PL")))),N5757,O5757,P5757,Q5757&amp;"W",R5757),_xlfn.TEXTJOIN("-",TRUE,M5757,N5757,O5757,P5757,Q5757&amp;"W",R5757))</f>
        <v>Elbow Flat-AL-Silver-Epoxy-5W-1</v>
      </c>
      <c r="T5757" s="14" t="str">
        <f>IF(COUNTIF(Cycletime[Element Desc.],ProjectsDB[[#This Row],[Element Desc.]])&gt;0,"Found","Not Found")</f>
        <v>Found</v>
      </c>
    </row>
    <row r="5758" spans="2:20" x14ac:dyDescent="0.25">
      <c r="B5758" s="8" t="s">
        <v>11451</v>
      </c>
      <c r="C5758" s="9" t="s">
        <v>3946</v>
      </c>
      <c r="D5758" s="9" t="s">
        <v>3947</v>
      </c>
      <c r="E5758" s="10">
        <v>1</v>
      </c>
      <c r="F5758" s="9" t="s">
        <v>3408</v>
      </c>
      <c r="G5758" s="9" t="s">
        <v>11386</v>
      </c>
      <c r="H5758" s="31" t="s">
        <v>11387</v>
      </c>
      <c r="I5758" s="12">
        <v>370</v>
      </c>
      <c r="J5758" s="12">
        <v>370</v>
      </c>
      <c r="K5758" s="12"/>
      <c r="L5758" s="12">
        <f t="array" ref="L5758">IFERROR(LOOKUP(2^15,SEARCH({"40A","63A","80A","100A","125A","160A","200A","250A","400A","630A","800A","1000A","1250A","1600A","2000A","2500A","3200A","4000A","5000A","6300A"},UPPER(D5758)),{40,63,80,100,125,160,200,250,400,630,800,1000,1250,1600,2000,2500,3200,4000,5000,6300}),0)</f>
        <v>2000</v>
      </c>
      <c r="M5758" s="9" t="str">
        <f t="shared" si="446"/>
        <v>Elbow Edge</v>
      </c>
      <c r="N5758" s="9" t="str">
        <f t="shared" si="447"/>
        <v>AL</v>
      </c>
      <c r="O5758" s="13" t="str">
        <f t="shared" si="448"/>
        <v>Silver</v>
      </c>
      <c r="P5758" s="9" t="str">
        <f t="shared" si="449"/>
        <v>Epoxy</v>
      </c>
      <c r="Q5758" s="9" t="str">
        <f t="shared" si="450"/>
        <v>5</v>
      </c>
      <c r="R57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58" s="14" t="str">
        <f>IF(ProjectsDB[[#This Row],[Item Type]]="Straight Plug-In",_xlfn.TEXTJOIN("-",TRUE,M5758&amp;"-"&amp;_xlfn.LET(_xlpm.txt,ProjectsDB[[#This Row],[Assembly]],_xlpm.pos,FIND("SP",_xlpm.txt),_xlpm.pre,LEFT(_xlpm.txt,_xlpm.pos-1),IF(RIGHT(_xlpm.pre,3)="123","3PL",IF(RIGHT(_xlpm.pre,2)="12","2PL",IF(RIGHT(_xlpm.pre,1)="1","1PL","3PL")))),N5758,O5758,P5758,Q5758&amp;"W",R5758),_xlfn.TEXTJOIN("-",TRUE,M5758,N5758,O5758,P5758,Q5758&amp;"W",R5758))</f>
        <v>Elbow Edge-AL-Silver-Epoxy-5W-1</v>
      </c>
      <c r="T5758" s="14" t="str">
        <f>IF(COUNTIF(Cycletime[Element Desc.],ProjectsDB[[#This Row],[Element Desc.]])&gt;0,"Found","Not Found")</f>
        <v>Found</v>
      </c>
    </row>
    <row r="5759" spans="2:20" x14ac:dyDescent="0.25">
      <c r="B5759" s="20" t="s">
        <v>11452</v>
      </c>
      <c r="C5759" s="21" t="s">
        <v>3828</v>
      </c>
      <c r="D5759" s="21" t="s">
        <v>3829</v>
      </c>
      <c r="E5759" s="22">
        <v>2</v>
      </c>
      <c r="F5759" s="9" t="s">
        <v>3408</v>
      </c>
      <c r="G5759" s="9" t="s">
        <v>11386</v>
      </c>
      <c r="H5759" s="31" t="s">
        <v>11387</v>
      </c>
      <c r="I5759" s="25">
        <v>3000</v>
      </c>
      <c r="J5759" s="25"/>
      <c r="K5759" s="25"/>
      <c r="L5759" s="12">
        <f t="array" ref="L5759">IFERROR(LOOKUP(2^15,SEARCH({"40A","63A","80A","100A","125A","160A","200A","250A","400A","630A","800A","1000A","1250A","1600A","2000A","2500A","3200A","4000A","5000A","6300A"},UPPER(D5759)),{40,63,80,100,125,160,200,250,400,630,800,1000,1250,1600,2000,2500,3200,4000,5000,6300}),0)</f>
        <v>2000</v>
      </c>
      <c r="M5759" s="9" t="str">
        <f t="shared" si="446"/>
        <v>Straight Feeder</v>
      </c>
      <c r="N5759" s="9" t="str">
        <f t="shared" si="447"/>
        <v>AL</v>
      </c>
      <c r="O5759" s="13" t="str">
        <f t="shared" si="448"/>
        <v>Silver</v>
      </c>
      <c r="P5759" s="9" t="str">
        <f t="shared" si="449"/>
        <v>Epoxy</v>
      </c>
      <c r="Q5759" s="9" t="str">
        <f t="shared" si="450"/>
        <v>5</v>
      </c>
      <c r="R57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59" s="14" t="str">
        <f>IF(ProjectsDB[[#This Row],[Item Type]]="Straight Plug-In",_xlfn.TEXTJOIN("-",TRUE,M5759&amp;"-"&amp;_xlfn.LET(_xlpm.txt,ProjectsDB[[#This Row],[Assembly]],_xlpm.pos,FIND("SP",_xlpm.txt),_xlpm.pre,LEFT(_xlpm.txt,_xlpm.pos-1),IF(RIGHT(_xlpm.pre,3)="123","3PL",IF(RIGHT(_xlpm.pre,2)="12","2PL",IF(RIGHT(_xlpm.pre,1)="1","1PL","3PL")))),N5759,O5759,P5759,Q5759&amp;"W",R5759),_xlfn.TEXTJOIN("-",TRUE,M5759,N5759,O5759,P5759,Q5759&amp;"W",R5759))</f>
        <v>Straight Feeder-AL-Silver-Epoxy-5W-1</v>
      </c>
      <c r="T5759" s="14" t="str">
        <f>IF(COUNTIF(Cycletime[Element Desc.],ProjectsDB[[#This Row],[Element Desc.]])&gt;0,"Found","Not Found")</f>
        <v>Found</v>
      </c>
    </row>
    <row r="5760" spans="2:20" x14ac:dyDescent="0.25">
      <c r="B5760" s="8" t="s">
        <v>11453</v>
      </c>
      <c r="C5760" s="9" t="s">
        <v>3949</v>
      </c>
      <c r="D5760" s="9" t="s">
        <v>3950</v>
      </c>
      <c r="E5760" s="10">
        <v>1</v>
      </c>
      <c r="F5760" s="9" t="s">
        <v>3408</v>
      </c>
      <c r="G5760" s="9" t="s">
        <v>11386</v>
      </c>
      <c r="H5760" s="31" t="s">
        <v>11387</v>
      </c>
      <c r="I5760" s="12">
        <v>300</v>
      </c>
      <c r="J5760" s="12">
        <v>300</v>
      </c>
      <c r="K5760" s="12"/>
      <c r="L5760" s="12">
        <f t="array" ref="L5760">IFERROR(LOOKUP(2^15,SEARCH({"40A","63A","80A","100A","125A","160A","200A","250A","400A","630A","800A","1000A","1250A","1600A","2000A","2500A","3200A","4000A","5000A","6300A"},UPPER(D5760)),{40,63,80,100,125,160,200,250,400,630,800,1000,1250,1600,2000,2500,3200,4000,5000,6300}),0)</f>
        <v>2000</v>
      </c>
      <c r="M5760" s="9" t="str">
        <f t="shared" si="446"/>
        <v>Elbow Flat</v>
      </c>
      <c r="N5760" s="9" t="str">
        <f t="shared" si="447"/>
        <v>AL</v>
      </c>
      <c r="O5760" s="13" t="str">
        <f t="shared" si="448"/>
        <v>Silver</v>
      </c>
      <c r="P5760" s="9" t="str">
        <f t="shared" si="449"/>
        <v>Epoxy</v>
      </c>
      <c r="Q5760" s="9" t="str">
        <f t="shared" si="450"/>
        <v>5</v>
      </c>
      <c r="R57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60" s="14" t="str">
        <f>IF(ProjectsDB[[#This Row],[Item Type]]="Straight Plug-In",_xlfn.TEXTJOIN("-",TRUE,M5760&amp;"-"&amp;_xlfn.LET(_xlpm.txt,ProjectsDB[[#This Row],[Assembly]],_xlpm.pos,FIND("SP",_xlpm.txt),_xlpm.pre,LEFT(_xlpm.txt,_xlpm.pos-1),IF(RIGHT(_xlpm.pre,3)="123","3PL",IF(RIGHT(_xlpm.pre,2)="12","2PL",IF(RIGHT(_xlpm.pre,1)="1","1PL","3PL")))),N5760,O5760,P5760,Q5760&amp;"W",R5760),_xlfn.TEXTJOIN("-",TRUE,M5760,N5760,O5760,P5760,Q5760&amp;"W",R5760))</f>
        <v>Elbow Flat-AL-Silver-Epoxy-5W-1</v>
      </c>
      <c r="T5760" s="14" t="str">
        <f>IF(COUNTIF(Cycletime[Element Desc.],ProjectsDB[[#This Row],[Element Desc.]])&gt;0,"Found","Not Found")</f>
        <v>Found</v>
      </c>
    </row>
    <row r="5761" spans="2:20" x14ac:dyDescent="0.25">
      <c r="B5761" s="8" t="s">
        <v>11454</v>
      </c>
      <c r="C5761" s="9" t="s">
        <v>11455</v>
      </c>
      <c r="D5761" s="9" t="s">
        <v>11456</v>
      </c>
      <c r="E5761" s="10">
        <v>1</v>
      </c>
      <c r="F5761" s="9" t="s">
        <v>3408</v>
      </c>
      <c r="G5761" s="9" t="s">
        <v>11386</v>
      </c>
      <c r="H5761" s="31" t="s">
        <v>11387</v>
      </c>
      <c r="I5761" s="12">
        <v>700</v>
      </c>
      <c r="J5761" s="12"/>
      <c r="K5761" s="12"/>
      <c r="L5761" s="12">
        <f t="array" ref="L5761">IFERROR(LOOKUP(2^15,SEARCH({"40A","63A","80A","100A","125A","160A","200A","250A","400A","630A","800A","1000A","1250A","1600A","2000A","2500A","3200A","4000A","5000A","6300A"},UPPER(D5761)),{40,63,80,100,125,160,200,250,400,630,800,1000,1250,1600,2000,2500,3200,4000,5000,6300}),0)</f>
        <v>2000</v>
      </c>
      <c r="M5761" s="9" t="str">
        <f t="shared" si="446"/>
        <v>Straight Feeder</v>
      </c>
      <c r="N5761" s="9" t="str">
        <f t="shared" si="447"/>
        <v>AL</v>
      </c>
      <c r="O5761" s="13" t="str">
        <f t="shared" si="448"/>
        <v>Silver</v>
      </c>
      <c r="P5761" s="9" t="str">
        <f t="shared" si="449"/>
        <v>Epoxy</v>
      </c>
      <c r="Q5761" s="9" t="str">
        <f t="shared" si="450"/>
        <v>5</v>
      </c>
      <c r="R57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61" s="14" t="str">
        <f>IF(ProjectsDB[[#This Row],[Item Type]]="Straight Plug-In",_xlfn.TEXTJOIN("-",TRUE,M5761&amp;"-"&amp;_xlfn.LET(_xlpm.txt,ProjectsDB[[#This Row],[Assembly]],_xlpm.pos,FIND("SP",_xlpm.txt),_xlpm.pre,LEFT(_xlpm.txt,_xlpm.pos-1),IF(RIGHT(_xlpm.pre,3)="123","3PL",IF(RIGHT(_xlpm.pre,2)="12","2PL",IF(RIGHT(_xlpm.pre,1)="1","1PL","3PL")))),N5761,O5761,P5761,Q5761&amp;"W",R5761),_xlfn.TEXTJOIN("-",TRUE,M5761,N5761,O5761,P5761,Q5761&amp;"W",R5761))</f>
        <v>Straight Feeder-AL-Silver-Epoxy-5W-1</v>
      </c>
      <c r="T5761" s="14" t="str">
        <f>IF(COUNTIF(Cycletime[Element Desc.],ProjectsDB[[#This Row],[Element Desc.]])&gt;0,"Found","Not Found")</f>
        <v>Found</v>
      </c>
    </row>
    <row r="5762" spans="2:20" x14ac:dyDescent="0.25">
      <c r="B5762" s="8" t="s">
        <v>11457</v>
      </c>
      <c r="C5762" s="9" t="s">
        <v>11458</v>
      </c>
      <c r="D5762" s="9" t="s">
        <v>11459</v>
      </c>
      <c r="E5762" s="10">
        <v>1</v>
      </c>
      <c r="F5762" s="9" t="s">
        <v>3408</v>
      </c>
      <c r="G5762" s="9" t="s">
        <v>11386</v>
      </c>
      <c r="H5762" s="31" t="s">
        <v>11387</v>
      </c>
      <c r="I5762" s="12">
        <v>645</v>
      </c>
      <c r="J5762" s="12"/>
      <c r="K5762" s="12"/>
      <c r="L5762" s="12">
        <f t="array" ref="L5762">IFERROR(LOOKUP(2^15,SEARCH({"40A","63A","80A","100A","125A","160A","200A","250A","400A","630A","800A","1000A","1250A","1600A","2000A","2500A","3200A","4000A","5000A","6300A"},UPPER(D5762)),{40,63,80,100,125,160,200,250,400,630,800,1000,1250,1600,2000,2500,3200,4000,5000,6300}),0)</f>
        <v>2000</v>
      </c>
      <c r="M5762" s="9" t="str">
        <f t="shared" si="446"/>
        <v>Straight Feeder</v>
      </c>
      <c r="N5762" s="9" t="str">
        <f t="shared" si="447"/>
        <v>AL</v>
      </c>
      <c r="O5762" s="13" t="str">
        <f t="shared" si="448"/>
        <v>Silver</v>
      </c>
      <c r="P5762" s="9" t="str">
        <f t="shared" si="449"/>
        <v>Epoxy</v>
      </c>
      <c r="Q5762" s="9" t="str">
        <f t="shared" si="450"/>
        <v>5</v>
      </c>
      <c r="R57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62" s="14" t="str">
        <f>IF(ProjectsDB[[#This Row],[Item Type]]="Straight Plug-In",_xlfn.TEXTJOIN("-",TRUE,M5762&amp;"-"&amp;_xlfn.LET(_xlpm.txt,ProjectsDB[[#This Row],[Assembly]],_xlpm.pos,FIND("SP",_xlpm.txt),_xlpm.pre,LEFT(_xlpm.txt,_xlpm.pos-1),IF(RIGHT(_xlpm.pre,3)="123","3PL",IF(RIGHT(_xlpm.pre,2)="12","2PL",IF(RIGHT(_xlpm.pre,1)="1","1PL","3PL")))),N5762,O5762,P5762,Q5762&amp;"W",R5762),_xlfn.TEXTJOIN("-",TRUE,M5762,N5762,O5762,P5762,Q5762&amp;"W",R5762))</f>
        <v>Straight Feeder-AL-Silver-Epoxy-5W-1</v>
      </c>
      <c r="T5762" s="14" t="str">
        <f>IF(COUNTIF(Cycletime[Element Desc.],ProjectsDB[[#This Row],[Element Desc.]])&gt;0,"Found","Not Found")</f>
        <v>Found</v>
      </c>
    </row>
    <row r="5763" spans="2:20" x14ac:dyDescent="0.25">
      <c r="B5763" s="20" t="s">
        <v>11460</v>
      </c>
      <c r="C5763" s="21" t="s">
        <v>1367</v>
      </c>
      <c r="D5763" s="21" t="s">
        <v>1368</v>
      </c>
      <c r="E5763" s="22">
        <v>3</v>
      </c>
      <c r="F5763" s="9" t="s">
        <v>3408</v>
      </c>
      <c r="G5763" s="9" t="s">
        <v>11386</v>
      </c>
      <c r="H5763" s="31" t="s">
        <v>11387</v>
      </c>
      <c r="I5763" s="25"/>
      <c r="J5763" s="25"/>
      <c r="K5763" s="25"/>
      <c r="L5763" s="12">
        <f t="array" ref="L5763">IFERROR(LOOKUP(2^15,SEARCH({"40A","63A","80A","100A","125A","160A","200A","250A","400A","630A","800A","1000A","1250A","1600A","2000A","2500A","3200A","4000A","5000A","6300A"},UPPER(D5763)),{40,63,80,100,125,160,200,250,400,630,800,1000,1250,1600,2000,2500,3200,4000,5000,6300}),0)</f>
        <v>2000</v>
      </c>
      <c r="M5763" s="9" t="str">
        <f t="shared" si="446"/>
        <v>Joint Pack</v>
      </c>
      <c r="N5763" s="9" t="str">
        <f t="shared" si="447"/>
        <v>AL</v>
      </c>
      <c r="O5763" s="13" t="str">
        <f t="shared" si="448"/>
        <v>Silver</v>
      </c>
      <c r="P5763" s="9" t="str">
        <f t="shared" si="449"/>
        <v>None</v>
      </c>
      <c r="Q5763" s="9" t="str">
        <f t="shared" si="450"/>
        <v>5</v>
      </c>
      <c r="R57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63" s="14" t="str">
        <f>IF(ProjectsDB[[#This Row],[Item Type]]="Straight Plug-In",_xlfn.TEXTJOIN("-",TRUE,M5763&amp;"-"&amp;_xlfn.LET(_xlpm.txt,ProjectsDB[[#This Row],[Assembly]],_xlpm.pos,FIND("SP",_xlpm.txt),_xlpm.pre,LEFT(_xlpm.txt,_xlpm.pos-1),IF(RIGHT(_xlpm.pre,3)="123","3PL",IF(RIGHT(_xlpm.pre,2)="12","2PL",IF(RIGHT(_xlpm.pre,1)="1","1PL","3PL")))),N5763,O5763,P5763,Q5763&amp;"W",R5763),_xlfn.TEXTJOIN("-",TRUE,M5763,N5763,O5763,P5763,Q5763&amp;"W",R5763))</f>
        <v>Joint Pack-AL-Silver-None-5W-1</v>
      </c>
      <c r="T5763" s="14" t="str">
        <f>IF(COUNTIF(Cycletime[Element Desc.],ProjectsDB[[#This Row],[Element Desc.]])&gt;0,"Found","Not Found")</f>
        <v>Found</v>
      </c>
    </row>
    <row r="5764" spans="2:20" x14ac:dyDescent="0.25">
      <c r="B5764" s="8" t="s">
        <v>11461</v>
      </c>
      <c r="C5764" s="9" t="s">
        <v>7007</v>
      </c>
      <c r="D5764" s="9" t="s">
        <v>7008</v>
      </c>
      <c r="E5764" s="10">
        <v>1</v>
      </c>
      <c r="F5764" s="9" t="s">
        <v>11462</v>
      </c>
      <c r="G5764" s="9" t="s">
        <v>9377</v>
      </c>
      <c r="H5764" s="31" t="s">
        <v>11463</v>
      </c>
      <c r="I5764" s="12"/>
      <c r="J5764" s="12"/>
      <c r="K5764" s="12"/>
      <c r="L5764" s="12">
        <f t="array" ref="L5764">IFERROR(LOOKUP(2^15,SEARCH({"40A","63A","80A","100A","125A","160A","200A","250A","400A","630A","800A","1000A","1250A","1600A","2000A","2500A","3200A","4000A","5000A","6300A"},UPPER(D5764)),{40,63,80,100,125,160,200,250,400,630,800,1000,1250,1600,2000,2500,3200,4000,5000,6300}),0)</f>
        <v>5000</v>
      </c>
      <c r="M5764" s="9" t="str">
        <f t="shared" ref="M5764:M5827" si="451">_xlfn.LET(_xlpm.d,UPPER(TRIM(SUBSTITUTE(SUBSTITUTE(D5764,CHAR(160),"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5764" s="9" t="str">
        <f t="shared" ref="N5764:N5827" si="452">IF(ISNUMBER(SEARCH("CU",D5764)),"CU",IF(ISNUMBER(SEARCH("AL",D5764)),"AL",IF(ISNUMBER(SEARCH("Copper",D5764)),"CU","SH")))</f>
        <v>CU</v>
      </c>
      <c r="O5764" s="13" t="str">
        <f t="shared" ref="O5764:O5827" si="453">IF(ISNUMBER(SEARCH("Silver",D5764)),"Silver",IF(ISNUMBER(SEARCH("Tin",D5764)),"Tin","None"))</f>
        <v>Tin</v>
      </c>
      <c r="P5764" s="9" t="str">
        <f t="shared" ref="P5764:P5827" si="454">IF(ISNUMBER(SEARCH("Epoxy",D5764)),"Epoxy",IF(ISNUMBER(SEARCH("PET",D5764)),"PET","None"))</f>
        <v>None</v>
      </c>
      <c r="Q5764" s="9" t="str">
        <f t="shared" ref="Q5764:Q5827" si="455">IF(ISNUMBER(SEARCH("3-Wire",D5764)),"3",IF(ISNUMBER(SEARCH("4-Wire",D5764)),"4",IF(ISNUMBER(SEARCH("5-Wire",D5764)),"5",IF(ISNUMBER(SEARCH("6-Wire",D5764)),"6","0"))))</f>
        <v>5</v>
      </c>
      <c r="R57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64" s="14" t="str">
        <f>IF(ProjectsDB[[#This Row],[Item Type]]="Straight Plug-In",_xlfn.TEXTJOIN("-",TRUE,M5764&amp;"-"&amp;_xlfn.LET(_xlpm.txt,ProjectsDB[[#This Row],[Assembly]],_xlpm.pos,FIND("SP",_xlpm.txt),_xlpm.pre,LEFT(_xlpm.txt,_xlpm.pos-1),IF(RIGHT(_xlpm.pre,3)="123","3PL",IF(RIGHT(_xlpm.pre,2)="12","2PL",IF(RIGHT(_xlpm.pre,1)="1","1PL","3PL")))),N5764,O5764,P5764,Q5764&amp;"W",R5764),_xlfn.TEXTJOIN("-",TRUE,M5764,N5764,O5764,P5764,Q5764&amp;"W",R5764))</f>
        <v>Joint Pack-CU-Tin-None-5W-2</v>
      </c>
      <c r="T5764" s="14" t="str">
        <f>IF(COUNTIF(Cycletime[Element Desc.],ProjectsDB[[#This Row],[Element Desc.]])&gt;0,"Found","Not Found")</f>
        <v>Found</v>
      </c>
    </row>
    <row r="5765" spans="2:20" x14ac:dyDescent="0.25">
      <c r="B5765" s="20" t="s">
        <v>11464</v>
      </c>
      <c r="C5765" s="21" t="s">
        <v>7096</v>
      </c>
      <c r="D5765" s="21" t="s">
        <v>7097</v>
      </c>
      <c r="E5765" s="22">
        <v>1</v>
      </c>
      <c r="F5765" s="9" t="s">
        <v>11462</v>
      </c>
      <c r="G5765" s="9" t="s">
        <v>9377</v>
      </c>
      <c r="H5765" s="31" t="s">
        <v>11463</v>
      </c>
      <c r="I5765" s="25">
        <v>580</v>
      </c>
      <c r="J5765" s="25">
        <v>830</v>
      </c>
      <c r="K5765" s="25">
        <v>580</v>
      </c>
      <c r="L5765" s="12">
        <f t="array" ref="L5765">IFERROR(LOOKUP(2^15,SEARCH({"40A","63A","80A","100A","125A","160A","200A","250A","400A","630A","800A","1000A","1250A","1600A","2000A","2500A","3200A","4000A","5000A","6300A"},UPPER(D5765)),{40,63,80,100,125,160,200,250,400,630,800,1000,1250,1600,2000,2500,3200,4000,5000,6300}),0)</f>
        <v>5000</v>
      </c>
      <c r="M5765" s="9" t="str">
        <f t="shared" si="451"/>
        <v>Z-Unit Edge</v>
      </c>
      <c r="N5765" s="9" t="str">
        <f t="shared" si="452"/>
        <v>CU</v>
      </c>
      <c r="O5765" s="13" t="str">
        <f t="shared" si="453"/>
        <v>Tin</v>
      </c>
      <c r="P5765" s="9" t="str">
        <f t="shared" si="454"/>
        <v>PET</v>
      </c>
      <c r="Q5765" s="9" t="str">
        <f t="shared" si="455"/>
        <v>5</v>
      </c>
      <c r="R57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65" s="14" t="str">
        <f>IF(ProjectsDB[[#This Row],[Item Type]]="Straight Plug-In",_xlfn.TEXTJOIN("-",TRUE,M5765&amp;"-"&amp;_xlfn.LET(_xlpm.txt,ProjectsDB[[#This Row],[Assembly]],_xlpm.pos,FIND("SP",_xlpm.txt),_xlpm.pre,LEFT(_xlpm.txt,_xlpm.pos-1),IF(RIGHT(_xlpm.pre,3)="123","3PL",IF(RIGHT(_xlpm.pre,2)="12","2PL",IF(RIGHT(_xlpm.pre,1)="1","1PL","3PL")))),N5765,O5765,P5765,Q5765&amp;"W",R5765),_xlfn.TEXTJOIN("-",TRUE,M5765,N5765,O5765,P5765,Q5765&amp;"W",R5765))</f>
        <v>Z-Unit Edge-CU-Tin-PET-5W-2</v>
      </c>
      <c r="T5765" s="14" t="str">
        <f>IF(COUNTIF(Cycletime[Element Desc.],ProjectsDB[[#This Row],[Element Desc.]])&gt;0,"Found","Not Found")</f>
        <v>Found</v>
      </c>
    </row>
    <row r="5766" spans="2:20" x14ac:dyDescent="0.25">
      <c r="B5766" s="8" t="s">
        <v>11465</v>
      </c>
      <c r="C5766" s="9" t="s">
        <v>11466</v>
      </c>
      <c r="D5766" s="9" t="s">
        <v>11467</v>
      </c>
      <c r="E5766" s="10">
        <v>1</v>
      </c>
      <c r="F5766" s="9" t="s">
        <v>11468</v>
      </c>
      <c r="G5766" s="9" t="s">
        <v>11469</v>
      </c>
      <c r="H5766" s="31" t="s">
        <v>11463</v>
      </c>
      <c r="I5766" s="12">
        <v>640</v>
      </c>
      <c r="J5766" s="12">
        <v>830</v>
      </c>
      <c r="K5766" s="12"/>
      <c r="L5766" s="12">
        <f t="array" ref="L5766">IFERROR(LOOKUP(2^15,SEARCH({"40A","63A","80A","100A","125A","160A","200A","250A","400A","630A","800A","1000A","1250A","1600A","2000A","2500A","3200A","4000A","5000A","6300A"},UPPER(D5766)),{40,63,80,100,125,160,200,250,400,630,800,1000,1250,1600,2000,2500,3200,4000,5000,6300}),0)</f>
        <v>6300</v>
      </c>
      <c r="M5766" s="9" t="str">
        <f t="shared" si="451"/>
        <v>Elbow Edge</v>
      </c>
      <c r="N5766" s="9" t="str">
        <f t="shared" si="452"/>
        <v>CU</v>
      </c>
      <c r="O5766" s="13" t="str">
        <f t="shared" si="453"/>
        <v>Silver</v>
      </c>
      <c r="P5766" s="9" t="str">
        <f t="shared" si="454"/>
        <v>Epoxy</v>
      </c>
      <c r="Q5766" s="9" t="str">
        <f t="shared" si="455"/>
        <v>4</v>
      </c>
      <c r="R57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66" s="14" t="str">
        <f>IF(ProjectsDB[[#This Row],[Item Type]]="Straight Plug-In",_xlfn.TEXTJOIN("-",TRUE,M5766&amp;"-"&amp;_xlfn.LET(_xlpm.txt,ProjectsDB[[#This Row],[Assembly]],_xlpm.pos,FIND("SP",_xlpm.txt),_xlpm.pre,LEFT(_xlpm.txt,_xlpm.pos-1),IF(RIGHT(_xlpm.pre,3)="123","3PL",IF(RIGHT(_xlpm.pre,2)="12","2PL",IF(RIGHT(_xlpm.pre,1)="1","1PL","3PL")))),N5766,O5766,P5766,Q5766&amp;"W",R5766),_xlfn.TEXTJOIN("-",TRUE,M5766,N5766,O5766,P5766,Q5766&amp;"W",R5766))</f>
        <v>Elbow Edge-CU-Silver-Epoxy-4W-3</v>
      </c>
      <c r="T5766" s="14" t="str">
        <f>IF(COUNTIF(Cycletime[Element Desc.],ProjectsDB[[#This Row],[Element Desc.]])&gt;0,"Found","Not Found")</f>
        <v>Found</v>
      </c>
    </row>
    <row r="5767" spans="2:20" x14ac:dyDescent="0.25">
      <c r="B5767" s="8" t="s">
        <v>11470</v>
      </c>
      <c r="C5767" s="9" t="s">
        <v>11471</v>
      </c>
      <c r="D5767" s="9" t="s">
        <v>11472</v>
      </c>
      <c r="E5767" s="10">
        <v>1</v>
      </c>
      <c r="F5767" s="9" t="s">
        <v>11468</v>
      </c>
      <c r="G5767" s="9" t="s">
        <v>11469</v>
      </c>
      <c r="H5767" s="31" t="s">
        <v>11463</v>
      </c>
      <c r="I5767" s="12">
        <v>630</v>
      </c>
      <c r="J5767" s="12"/>
      <c r="K5767" s="12"/>
      <c r="L5767" s="12">
        <f t="array" ref="L5767">IFERROR(LOOKUP(2^15,SEARCH({"40A","63A","80A","100A","125A","160A","200A","250A","400A","630A","800A","1000A","1250A","1600A","2000A","2500A","3200A","4000A","5000A","6300A"},UPPER(D5767)),{40,63,80,100,125,160,200,250,400,630,800,1000,1250,1600,2000,2500,3200,4000,5000,6300}),0)</f>
        <v>6300</v>
      </c>
      <c r="M5767" s="9" t="str">
        <f t="shared" si="451"/>
        <v>Straight Feeder</v>
      </c>
      <c r="N5767" s="9" t="str">
        <f t="shared" si="452"/>
        <v>CU</v>
      </c>
      <c r="O5767" s="13" t="str">
        <f t="shared" si="453"/>
        <v>Silver</v>
      </c>
      <c r="P5767" s="9" t="str">
        <f t="shared" si="454"/>
        <v>Epoxy</v>
      </c>
      <c r="Q5767" s="9" t="str">
        <f t="shared" si="455"/>
        <v>4</v>
      </c>
      <c r="R57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67" s="14" t="str">
        <f>IF(ProjectsDB[[#This Row],[Item Type]]="Straight Plug-In",_xlfn.TEXTJOIN("-",TRUE,M5767&amp;"-"&amp;_xlfn.LET(_xlpm.txt,ProjectsDB[[#This Row],[Assembly]],_xlpm.pos,FIND("SP",_xlpm.txt),_xlpm.pre,LEFT(_xlpm.txt,_xlpm.pos-1),IF(RIGHT(_xlpm.pre,3)="123","3PL",IF(RIGHT(_xlpm.pre,2)="12","2PL",IF(RIGHT(_xlpm.pre,1)="1","1PL","3PL")))),N5767,O5767,P5767,Q5767&amp;"W",R5767),_xlfn.TEXTJOIN("-",TRUE,M5767,N5767,O5767,P5767,Q5767&amp;"W",R5767))</f>
        <v>Straight Feeder-CU-Silver-Epoxy-4W-3</v>
      </c>
      <c r="T5767" s="14" t="str">
        <f>IF(COUNTIF(Cycletime[Element Desc.],ProjectsDB[[#This Row],[Element Desc.]])&gt;0,"Found","Not Found")</f>
        <v>Found</v>
      </c>
    </row>
    <row r="5768" spans="2:20" x14ac:dyDescent="0.25">
      <c r="B5768" s="20" t="s">
        <v>11473</v>
      </c>
      <c r="C5768" s="21" t="s">
        <v>9400</v>
      </c>
      <c r="D5768" s="21" t="s">
        <v>9401</v>
      </c>
      <c r="E5768" s="22">
        <v>2</v>
      </c>
      <c r="F5768" s="9" t="s">
        <v>11468</v>
      </c>
      <c r="G5768" s="9" t="s">
        <v>11469</v>
      </c>
      <c r="H5768" s="31" t="s">
        <v>11463</v>
      </c>
      <c r="I5768" s="25"/>
      <c r="J5768" s="25"/>
      <c r="K5768" s="25"/>
      <c r="L5768" s="12">
        <f t="array" ref="L5768">IFERROR(LOOKUP(2^15,SEARCH({"40A","63A","80A","100A","125A","160A","200A","250A","400A","630A","800A","1000A","1250A","1600A","2000A","2500A","3200A","4000A","5000A","6300A"},UPPER(D5768)),{40,63,80,100,125,160,200,250,400,630,800,1000,1250,1600,2000,2500,3200,4000,5000,6300}),0)</f>
        <v>6300</v>
      </c>
      <c r="M5768" s="9" t="str">
        <f t="shared" si="451"/>
        <v>Joint Pack</v>
      </c>
      <c r="N5768" s="9" t="str">
        <f t="shared" si="452"/>
        <v>CU</v>
      </c>
      <c r="O5768" s="13" t="str">
        <f t="shared" si="453"/>
        <v>Silver</v>
      </c>
      <c r="P5768" s="9" t="str">
        <f t="shared" si="454"/>
        <v>None</v>
      </c>
      <c r="Q5768" s="9" t="str">
        <f t="shared" si="455"/>
        <v>4</v>
      </c>
      <c r="R57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68" s="14" t="str">
        <f>IF(ProjectsDB[[#This Row],[Item Type]]="Straight Plug-In",_xlfn.TEXTJOIN("-",TRUE,M5768&amp;"-"&amp;_xlfn.LET(_xlpm.txt,ProjectsDB[[#This Row],[Assembly]],_xlpm.pos,FIND("SP",_xlpm.txt),_xlpm.pre,LEFT(_xlpm.txt,_xlpm.pos-1),IF(RIGHT(_xlpm.pre,3)="123","3PL",IF(RIGHT(_xlpm.pre,2)="12","2PL",IF(RIGHT(_xlpm.pre,1)="1","1PL","3PL")))),N5768,O5768,P5768,Q5768&amp;"W",R5768),_xlfn.TEXTJOIN("-",TRUE,M5768,N5768,O5768,P5768,Q5768&amp;"W",R5768))</f>
        <v>Joint Pack-CU-Silver-None-4W-3</v>
      </c>
      <c r="T5768" s="14" t="str">
        <f>IF(COUNTIF(Cycletime[Element Desc.],ProjectsDB[[#This Row],[Element Desc.]])&gt;0,"Found","Not Found")</f>
        <v>Found</v>
      </c>
    </row>
    <row r="5769" spans="2:20" x14ac:dyDescent="0.25">
      <c r="B5769" s="8" t="s">
        <v>11474</v>
      </c>
      <c r="C5769" s="9" t="s">
        <v>11475</v>
      </c>
      <c r="D5769" s="9" t="s">
        <v>11476</v>
      </c>
      <c r="E5769" s="10">
        <v>1</v>
      </c>
      <c r="F5769" s="9" t="s">
        <v>11468</v>
      </c>
      <c r="G5769" s="9" t="s">
        <v>11469</v>
      </c>
      <c r="H5769" s="31" t="s">
        <v>11463</v>
      </c>
      <c r="I5769" s="12">
        <v>1410</v>
      </c>
      <c r="J5769" s="12"/>
      <c r="K5769" s="12"/>
      <c r="L5769" s="12">
        <f t="array" ref="L5769">IFERROR(LOOKUP(2^15,SEARCH({"40A","63A","80A","100A","125A","160A","200A","250A","400A","630A","800A","1000A","1250A","1600A","2000A","2500A","3200A","4000A","5000A","6300A"},UPPER(D5769)),{40,63,80,100,125,160,200,250,400,630,800,1000,1250,1600,2000,2500,3200,4000,5000,6300}),0)</f>
        <v>6300</v>
      </c>
      <c r="M5769" s="9" t="str">
        <f t="shared" si="451"/>
        <v>Straight Feeder</v>
      </c>
      <c r="N5769" s="9" t="str">
        <f t="shared" si="452"/>
        <v>CU</v>
      </c>
      <c r="O5769" s="13" t="str">
        <f t="shared" si="453"/>
        <v>Silver</v>
      </c>
      <c r="P5769" s="9" t="str">
        <f t="shared" si="454"/>
        <v>Epoxy</v>
      </c>
      <c r="Q5769" s="9" t="str">
        <f t="shared" si="455"/>
        <v>4</v>
      </c>
      <c r="R57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69" s="14" t="str">
        <f>IF(ProjectsDB[[#This Row],[Item Type]]="Straight Plug-In",_xlfn.TEXTJOIN("-",TRUE,M5769&amp;"-"&amp;_xlfn.LET(_xlpm.txt,ProjectsDB[[#This Row],[Assembly]],_xlpm.pos,FIND("SP",_xlpm.txt),_xlpm.pre,LEFT(_xlpm.txt,_xlpm.pos-1),IF(RIGHT(_xlpm.pre,3)="123","3PL",IF(RIGHT(_xlpm.pre,2)="12","2PL",IF(RIGHT(_xlpm.pre,1)="1","1PL","3PL")))),N5769,O5769,P5769,Q5769&amp;"W",R5769),_xlfn.TEXTJOIN("-",TRUE,M5769,N5769,O5769,P5769,Q5769&amp;"W",R5769))</f>
        <v>Straight Feeder-CU-Silver-Epoxy-4W-3</v>
      </c>
      <c r="T5769" s="14" t="str">
        <f>IF(COUNTIF(Cycletime[Element Desc.],ProjectsDB[[#This Row],[Element Desc.]])&gt;0,"Found","Not Found")</f>
        <v>Found</v>
      </c>
    </row>
    <row r="5770" spans="2:20" x14ac:dyDescent="0.25">
      <c r="B5770" s="8" t="s">
        <v>11477</v>
      </c>
      <c r="C5770" s="9" t="s">
        <v>11478</v>
      </c>
      <c r="D5770" s="9" t="s">
        <v>11479</v>
      </c>
      <c r="E5770" s="10">
        <v>1</v>
      </c>
      <c r="F5770" s="9" t="s">
        <v>11468</v>
      </c>
      <c r="G5770" s="9" t="s">
        <v>11469</v>
      </c>
      <c r="H5770" s="31" t="s">
        <v>11463</v>
      </c>
      <c r="I5770" s="12">
        <v>480</v>
      </c>
      <c r="J5770" s="12"/>
      <c r="K5770" s="12"/>
      <c r="L5770" s="12">
        <f t="array" ref="L5770">IFERROR(LOOKUP(2^15,SEARCH({"40A","63A","80A","100A","125A","160A","200A","250A","400A","630A","800A","1000A","1250A","1600A","2000A","2500A","3200A","4000A","5000A","6300A"},UPPER(D5770)),{40,63,80,100,125,160,200,250,400,630,800,1000,1250,1600,2000,2500,3200,4000,5000,6300}),0)</f>
        <v>6300</v>
      </c>
      <c r="M5770" s="9" t="str">
        <f t="shared" si="451"/>
        <v>Straight Feeder</v>
      </c>
      <c r="N5770" s="9" t="str">
        <f t="shared" si="452"/>
        <v>CU</v>
      </c>
      <c r="O5770" s="13" t="str">
        <f t="shared" si="453"/>
        <v>Silver</v>
      </c>
      <c r="P5770" s="9" t="str">
        <f t="shared" si="454"/>
        <v>Epoxy</v>
      </c>
      <c r="Q5770" s="9" t="str">
        <f t="shared" si="455"/>
        <v>4</v>
      </c>
      <c r="R57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70" s="14" t="str">
        <f>IF(ProjectsDB[[#This Row],[Item Type]]="Straight Plug-In",_xlfn.TEXTJOIN("-",TRUE,M5770&amp;"-"&amp;_xlfn.LET(_xlpm.txt,ProjectsDB[[#This Row],[Assembly]],_xlpm.pos,FIND("SP",_xlpm.txt),_xlpm.pre,LEFT(_xlpm.txt,_xlpm.pos-1),IF(RIGHT(_xlpm.pre,3)="123","3PL",IF(RIGHT(_xlpm.pre,2)="12","2PL",IF(RIGHT(_xlpm.pre,1)="1","1PL","3PL")))),N5770,O5770,P5770,Q5770&amp;"W",R5770),_xlfn.TEXTJOIN("-",TRUE,M5770,N5770,O5770,P5770,Q5770&amp;"W",R5770))</f>
        <v>Straight Feeder-CU-Silver-Epoxy-4W-3</v>
      </c>
      <c r="T5770" s="14" t="str">
        <f>IF(COUNTIF(Cycletime[Element Desc.],ProjectsDB[[#This Row],[Element Desc.]])&gt;0,"Found","Not Found")</f>
        <v>Found</v>
      </c>
    </row>
    <row r="5771" spans="2:20" x14ac:dyDescent="0.25">
      <c r="B5771" s="8" t="s">
        <v>11480</v>
      </c>
      <c r="C5771" s="9" t="s">
        <v>11471</v>
      </c>
      <c r="D5771" s="9" t="s">
        <v>11472</v>
      </c>
      <c r="E5771" s="10">
        <v>1</v>
      </c>
      <c r="F5771" s="9" t="s">
        <v>11468</v>
      </c>
      <c r="G5771" s="9" t="s">
        <v>11469</v>
      </c>
      <c r="H5771" s="31" t="s">
        <v>11463</v>
      </c>
      <c r="I5771" s="12">
        <v>630</v>
      </c>
      <c r="J5771" s="12"/>
      <c r="K5771" s="12"/>
      <c r="L5771" s="12">
        <f t="array" ref="L5771">IFERROR(LOOKUP(2^15,SEARCH({"40A","63A","80A","100A","125A","160A","200A","250A","400A","630A","800A","1000A","1250A","1600A","2000A","2500A","3200A","4000A","5000A","6300A"},UPPER(D5771)),{40,63,80,100,125,160,200,250,400,630,800,1000,1250,1600,2000,2500,3200,4000,5000,6300}),0)</f>
        <v>6300</v>
      </c>
      <c r="M5771" s="9" t="str">
        <f t="shared" si="451"/>
        <v>Straight Feeder</v>
      </c>
      <c r="N5771" s="9" t="str">
        <f t="shared" si="452"/>
        <v>CU</v>
      </c>
      <c r="O5771" s="13" t="str">
        <f t="shared" si="453"/>
        <v>Silver</v>
      </c>
      <c r="P5771" s="9" t="str">
        <f t="shared" si="454"/>
        <v>Epoxy</v>
      </c>
      <c r="Q5771" s="9" t="str">
        <f t="shared" si="455"/>
        <v>4</v>
      </c>
      <c r="R57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71" s="14" t="str">
        <f>IF(ProjectsDB[[#This Row],[Item Type]]="Straight Plug-In",_xlfn.TEXTJOIN("-",TRUE,M5771&amp;"-"&amp;_xlfn.LET(_xlpm.txt,ProjectsDB[[#This Row],[Assembly]],_xlpm.pos,FIND("SP",_xlpm.txt),_xlpm.pre,LEFT(_xlpm.txt,_xlpm.pos-1),IF(RIGHT(_xlpm.pre,3)="123","3PL",IF(RIGHT(_xlpm.pre,2)="12","2PL",IF(RIGHT(_xlpm.pre,1)="1","1PL","3PL")))),N5771,O5771,P5771,Q5771&amp;"W",R5771),_xlfn.TEXTJOIN("-",TRUE,M5771,N5771,O5771,P5771,Q5771&amp;"W",R5771))</f>
        <v>Straight Feeder-CU-Silver-Epoxy-4W-3</v>
      </c>
      <c r="T5771" s="14" t="str">
        <f>IF(COUNTIF(Cycletime[Element Desc.],ProjectsDB[[#This Row],[Element Desc.]])&gt;0,"Found","Not Found")</f>
        <v>Found</v>
      </c>
    </row>
    <row r="5772" spans="2:20" x14ac:dyDescent="0.25">
      <c r="B5772" s="20" t="s">
        <v>11481</v>
      </c>
      <c r="C5772" s="21" t="s">
        <v>9400</v>
      </c>
      <c r="D5772" s="21" t="s">
        <v>9401</v>
      </c>
      <c r="E5772" s="22">
        <v>3</v>
      </c>
      <c r="F5772" s="9" t="s">
        <v>11468</v>
      </c>
      <c r="G5772" s="9" t="s">
        <v>11469</v>
      </c>
      <c r="H5772" s="31" t="s">
        <v>11463</v>
      </c>
      <c r="I5772" s="25"/>
      <c r="J5772" s="25"/>
      <c r="K5772" s="25"/>
      <c r="L5772" s="12">
        <f t="array" ref="L5772">IFERROR(LOOKUP(2^15,SEARCH({"40A","63A","80A","100A","125A","160A","200A","250A","400A","630A","800A","1000A","1250A","1600A","2000A","2500A","3200A","4000A","5000A","6300A"},UPPER(D5772)),{40,63,80,100,125,160,200,250,400,630,800,1000,1250,1600,2000,2500,3200,4000,5000,6300}),0)</f>
        <v>6300</v>
      </c>
      <c r="M5772" s="9" t="str">
        <f t="shared" si="451"/>
        <v>Joint Pack</v>
      </c>
      <c r="N5772" s="9" t="str">
        <f t="shared" si="452"/>
        <v>CU</v>
      </c>
      <c r="O5772" s="13" t="str">
        <f t="shared" si="453"/>
        <v>Silver</v>
      </c>
      <c r="P5772" s="9" t="str">
        <f t="shared" si="454"/>
        <v>None</v>
      </c>
      <c r="Q5772" s="9" t="str">
        <f t="shared" si="455"/>
        <v>4</v>
      </c>
      <c r="R57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72" s="14" t="str">
        <f>IF(ProjectsDB[[#This Row],[Item Type]]="Straight Plug-In",_xlfn.TEXTJOIN("-",TRUE,M5772&amp;"-"&amp;_xlfn.LET(_xlpm.txt,ProjectsDB[[#This Row],[Assembly]],_xlpm.pos,FIND("SP",_xlpm.txt),_xlpm.pre,LEFT(_xlpm.txt,_xlpm.pos-1),IF(RIGHT(_xlpm.pre,3)="123","3PL",IF(RIGHT(_xlpm.pre,2)="12","2PL",IF(RIGHT(_xlpm.pre,1)="1","1PL","3PL")))),N5772,O5772,P5772,Q5772&amp;"W",R5772),_xlfn.TEXTJOIN("-",TRUE,M5772,N5772,O5772,P5772,Q5772&amp;"W",R5772))</f>
        <v>Joint Pack-CU-Silver-None-4W-3</v>
      </c>
      <c r="T5772" s="14" t="str">
        <f>IF(COUNTIF(Cycletime[Element Desc.],ProjectsDB[[#This Row],[Element Desc.]])&gt;0,"Found","Not Found")</f>
        <v>Found</v>
      </c>
    </row>
    <row r="5773" spans="2:20" x14ac:dyDescent="0.25">
      <c r="B5773" s="8" t="s">
        <v>11482</v>
      </c>
      <c r="C5773" s="9" t="s">
        <v>9400</v>
      </c>
      <c r="D5773" s="9" t="s">
        <v>9401</v>
      </c>
      <c r="E5773" s="10">
        <v>2</v>
      </c>
      <c r="F5773" s="9" t="s">
        <v>11468</v>
      </c>
      <c r="G5773" s="9" t="s">
        <v>11469</v>
      </c>
      <c r="H5773" s="31" t="s">
        <v>11463</v>
      </c>
      <c r="I5773" s="12"/>
      <c r="J5773" s="12"/>
      <c r="K5773" s="12"/>
      <c r="L5773" s="12">
        <f t="array" ref="L5773">IFERROR(LOOKUP(2^15,SEARCH({"40A","63A","80A","100A","125A","160A","200A","250A","400A","630A","800A","1000A","1250A","1600A","2000A","2500A","3200A","4000A","5000A","6300A"},UPPER(D5773)),{40,63,80,100,125,160,200,250,400,630,800,1000,1250,1600,2000,2500,3200,4000,5000,6300}),0)</f>
        <v>6300</v>
      </c>
      <c r="M5773" s="9" t="str">
        <f t="shared" si="451"/>
        <v>Joint Pack</v>
      </c>
      <c r="N5773" s="9" t="str">
        <f t="shared" si="452"/>
        <v>CU</v>
      </c>
      <c r="O5773" s="13" t="str">
        <f t="shared" si="453"/>
        <v>Silver</v>
      </c>
      <c r="P5773" s="9" t="str">
        <f t="shared" si="454"/>
        <v>None</v>
      </c>
      <c r="Q5773" s="9" t="str">
        <f t="shared" si="455"/>
        <v>4</v>
      </c>
      <c r="R57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73" s="14" t="str">
        <f>IF(ProjectsDB[[#This Row],[Item Type]]="Straight Plug-In",_xlfn.TEXTJOIN("-",TRUE,M5773&amp;"-"&amp;_xlfn.LET(_xlpm.txt,ProjectsDB[[#This Row],[Assembly]],_xlpm.pos,FIND("SP",_xlpm.txt),_xlpm.pre,LEFT(_xlpm.txt,_xlpm.pos-1),IF(RIGHT(_xlpm.pre,3)="123","3PL",IF(RIGHT(_xlpm.pre,2)="12","2PL",IF(RIGHT(_xlpm.pre,1)="1","1PL","3PL")))),N5773,O5773,P5773,Q5773&amp;"W",R5773),_xlfn.TEXTJOIN("-",TRUE,M5773,N5773,O5773,P5773,Q5773&amp;"W",R5773))</f>
        <v>Joint Pack-CU-Silver-None-4W-3</v>
      </c>
      <c r="T5773" s="14" t="str">
        <f>IF(COUNTIF(Cycletime[Element Desc.],ProjectsDB[[#This Row],[Element Desc.]])&gt;0,"Found","Not Found")</f>
        <v>Found</v>
      </c>
    </row>
    <row r="5774" spans="2:20" x14ac:dyDescent="0.25">
      <c r="B5774" s="8" t="s">
        <v>11483</v>
      </c>
      <c r="C5774" s="9" t="s">
        <v>11484</v>
      </c>
      <c r="D5774" s="9" t="s">
        <v>11485</v>
      </c>
      <c r="E5774" s="10">
        <v>1</v>
      </c>
      <c r="F5774" s="9" t="s">
        <v>11468</v>
      </c>
      <c r="G5774" s="9" t="s">
        <v>11469</v>
      </c>
      <c r="H5774" s="31" t="s">
        <v>11463</v>
      </c>
      <c r="I5774" s="12">
        <v>950</v>
      </c>
      <c r="J5774" s="12"/>
      <c r="K5774" s="12"/>
      <c r="L5774" s="12">
        <f t="array" ref="L5774">IFERROR(LOOKUP(2^15,SEARCH({"40A","63A","80A","100A","125A","160A","200A","250A","400A","630A","800A","1000A","1250A","1600A","2000A","2500A","3200A","4000A","5000A","6300A"},UPPER(D5774)),{40,63,80,100,125,160,200,250,400,630,800,1000,1250,1600,2000,2500,3200,4000,5000,6300}),0)</f>
        <v>6300</v>
      </c>
      <c r="M5774" s="9" t="str">
        <f t="shared" si="451"/>
        <v>Straight Feeder</v>
      </c>
      <c r="N5774" s="9" t="str">
        <f t="shared" si="452"/>
        <v>CU</v>
      </c>
      <c r="O5774" s="13" t="str">
        <f t="shared" si="453"/>
        <v>Silver</v>
      </c>
      <c r="P5774" s="9" t="str">
        <f t="shared" si="454"/>
        <v>Epoxy</v>
      </c>
      <c r="Q5774" s="9" t="str">
        <f t="shared" si="455"/>
        <v>4</v>
      </c>
      <c r="R57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74" s="14" t="str">
        <f>IF(ProjectsDB[[#This Row],[Item Type]]="Straight Plug-In",_xlfn.TEXTJOIN("-",TRUE,M5774&amp;"-"&amp;_xlfn.LET(_xlpm.txt,ProjectsDB[[#This Row],[Assembly]],_xlpm.pos,FIND("SP",_xlpm.txt),_xlpm.pre,LEFT(_xlpm.txt,_xlpm.pos-1),IF(RIGHT(_xlpm.pre,3)="123","3PL",IF(RIGHT(_xlpm.pre,2)="12","2PL",IF(RIGHT(_xlpm.pre,1)="1","1PL","3PL")))),N5774,O5774,P5774,Q5774&amp;"W",R5774),_xlfn.TEXTJOIN("-",TRUE,M5774,N5774,O5774,P5774,Q5774&amp;"W",R5774))</f>
        <v>Straight Feeder-CU-Silver-Epoxy-4W-3</v>
      </c>
      <c r="T5774" s="14" t="str">
        <f>IF(COUNTIF(Cycletime[Element Desc.],ProjectsDB[[#This Row],[Element Desc.]])&gt;0,"Found","Not Found")</f>
        <v>Found</v>
      </c>
    </row>
    <row r="5775" spans="2:20" x14ac:dyDescent="0.25">
      <c r="B5775" s="20" t="s">
        <v>11486</v>
      </c>
      <c r="C5775" s="21" t="s">
        <v>11471</v>
      </c>
      <c r="D5775" s="21" t="s">
        <v>11472</v>
      </c>
      <c r="E5775" s="22">
        <v>1</v>
      </c>
      <c r="F5775" s="9" t="s">
        <v>11468</v>
      </c>
      <c r="G5775" s="9" t="s">
        <v>11469</v>
      </c>
      <c r="H5775" s="31" t="s">
        <v>11463</v>
      </c>
      <c r="I5775" s="25">
        <v>630</v>
      </c>
      <c r="J5775" s="25"/>
      <c r="K5775" s="25"/>
      <c r="L5775" s="12">
        <f t="array" ref="L5775">IFERROR(LOOKUP(2^15,SEARCH({"40A","63A","80A","100A","125A","160A","200A","250A","400A","630A","800A","1000A","1250A","1600A","2000A","2500A","3200A","4000A","5000A","6300A"},UPPER(D5775)),{40,63,80,100,125,160,200,250,400,630,800,1000,1250,1600,2000,2500,3200,4000,5000,6300}),0)</f>
        <v>6300</v>
      </c>
      <c r="M5775" s="9" t="str">
        <f t="shared" si="451"/>
        <v>Straight Feeder</v>
      </c>
      <c r="N5775" s="9" t="str">
        <f t="shared" si="452"/>
        <v>CU</v>
      </c>
      <c r="O5775" s="13" t="str">
        <f t="shared" si="453"/>
        <v>Silver</v>
      </c>
      <c r="P5775" s="9" t="str">
        <f t="shared" si="454"/>
        <v>Epoxy</v>
      </c>
      <c r="Q5775" s="9" t="str">
        <f t="shared" si="455"/>
        <v>4</v>
      </c>
      <c r="R57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75" s="14" t="str">
        <f>IF(ProjectsDB[[#This Row],[Item Type]]="Straight Plug-In",_xlfn.TEXTJOIN("-",TRUE,M5775&amp;"-"&amp;_xlfn.LET(_xlpm.txt,ProjectsDB[[#This Row],[Assembly]],_xlpm.pos,FIND("SP",_xlpm.txt),_xlpm.pre,LEFT(_xlpm.txt,_xlpm.pos-1),IF(RIGHT(_xlpm.pre,3)="123","3PL",IF(RIGHT(_xlpm.pre,2)="12","2PL",IF(RIGHT(_xlpm.pre,1)="1","1PL","3PL")))),N5775,O5775,P5775,Q5775&amp;"W",R5775),_xlfn.TEXTJOIN("-",TRUE,M5775,N5775,O5775,P5775,Q5775&amp;"W",R5775))</f>
        <v>Straight Feeder-CU-Silver-Epoxy-4W-3</v>
      </c>
      <c r="T5775" s="14" t="str">
        <f>IF(COUNTIF(Cycletime[Element Desc.],ProjectsDB[[#This Row],[Element Desc.]])&gt;0,"Found","Not Found")</f>
        <v>Found</v>
      </c>
    </row>
    <row r="5776" spans="2:20" x14ac:dyDescent="0.25">
      <c r="B5776" s="8" t="s">
        <v>11487</v>
      </c>
      <c r="C5776" s="9" t="s">
        <v>11488</v>
      </c>
      <c r="D5776" s="9" t="s">
        <v>11489</v>
      </c>
      <c r="E5776" s="10">
        <v>1</v>
      </c>
      <c r="F5776" s="9" t="s">
        <v>11468</v>
      </c>
      <c r="G5776" s="9" t="s">
        <v>11469</v>
      </c>
      <c r="H5776" s="31" t="s">
        <v>11463</v>
      </c>
      <c r="I5776" s="12">
        <v>2500</v>
      </c>
      <c r="J5776" s="12"/>
      <c r="K5776" s="12"/>
      <c r="L5776" s="12">
        <f t="array" ref="L5776">IFERROR(LOOKUP(2^15,SEARCH({"40A","63A","80A","100A","125A","160A","200A","250A","400A","630A","800A","1000A","1250A","1600A","2000A","2500A","3200A","4000A","5000A","6300A"},UPPER(D5776)),{40,63,80,100,125,160,200,250,400,630,800,1000,1250,1600,2000,2500,3200,4000,5000,6300}),0)</f>
        <v>6300</v>
      </c>
      <c r="M5776" s="9" t="str">
        <f t="shared" si="451"/>
        <v>Straight Feeder</v>
      </c>
      <c r="N5776" s="9" t="str">
        <f t="shared" si="452"/>
        <v>CU</v>
      </c>
      <c r="O5776" s="13" t="str">
        <f t="shared" si="453"/>
        <v>Silver</v>
      </c>
      <c r="P5776" s="9" t="str">
        <f t="shared" si="454"/>
        <v>Epoxy</v>
      </c>
      <c r="Q5776" s="9" t="str">
        <f t="shared" si="455"/>
        <v>4</v>
      </c>
      <c r="R57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76" s="14" t="str">
        <f>IF(ProjectsDB[[#This Row],[Item Type]]="Straight Plug-In",_xlfn.TEXTJOIN("-",TRUE,M5776&amp;"-"&amp;_xlfn.LET(_xlpm.txt,ProjectsDB[[#This Row],[Assembly]],_xlpm.pos,FIND("SP",_xlpm.txt),_xlpm.pre,LEFT(_xlpm.txt,_xlpm.pos-1),IF(RIGHT(_xlpm.pre,3)="123","3PL",IF(RIGHT(_xlpm.pre,2)="12","2PL",IF(RIGHT(_xlpm.pre,1)="1","1PL","3PL")))),N5776,O5776,P5776,Q5776&amp;"W",R5776),_xlfn.TEXTJOIN("-",TRUE,M5776,N5776,O5776,P5776,Q5776&amp;"W",R5776))</f>
        <v>Straight Feeder-CU-Silver-Epoxy-4W-3</v>
      </c>
      <c r="T5776" s="14" t="str">
        <f>IF(COUNTIF(Cycletime[Element Desc.],ProjectsDB[[#This Row],[Element Desc.]])&gt;0,"Found","Not Found")</f>
        <v>Found</v>
      </c>
    </row>
    <row r="5777" spans="2:20" x14ac:dyDescent="0.25">
      <c r="B5777" s="8" t="s">
        <v>11490</v>
      </c>
      <c r="C5777" s="9" t="s">
        <v>11471</v>
      </c>
      <c r="D5777" s="9" t="s">
        <v>11472</v>
      </c>
      <c r="E5777" s="10">
        <v>1</v>
      </c>
      <c r="F5777" s="9" t="s">
        <v>11468</v>
      </c>
      <c r="G5777" s="9" t="s">
        <v>11469</v>
      </c>
      <c r="H5777" s="31" t="s">
        <v>11463</v>
      </c>
      <c r="I5777" s="12">
        <v>630</v>
      </c>
      <c r="J5777" s="12"/>
      <c r="K5777" s="12"/>
      <c r="L5777" s="12">
        <f t="array" ref="L5777">IFERROR(LOOKUP(2^15,SEARCH({"40A","63A","80A","100A","125A","160A","200A","250A","400A","630A","800A","1000A","1250A","1600A","2000A","2500A","3200A","4000A","5000A","6300A"},UPPER(D5777)),{40,63,80,100,125,160,200,250,400,630,800,1000,1250,1600,2000,2500,3200,4000,5000,6300}),0)</f>
        <v>6300</v>
      </c>
      <c r="M5777" s="9" t="str">
        <f t="shared" si="451"/>
        <v>Straight Feeder</v>
      </c>
      <c r="N5777" s="9" t="str">
        <f t="shared" si="452"/>
        <v>CU</v>
      </c>
      <c r="O5777" s="13" t="str">
        <f t="shared" si="453"/>
        <v>Silver</v>
      </c>
      <c r="P5777" s="9" t="str">
        <f t="shared" si="454"/>
        <v>Epoxy</v>
      </c>
      <c r="Q5777" s="9" t="str">
        <f t="shared" si="455"/>
        <v>4</v>
      </c>
      <c r="R57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77" s="14" t="str">
        <f>IF(ProjectsDB[[#This Row],[Item Type]]="Straight Plug-In",_xlfn.TEXTJOIN("-",TRUE,M5777&amp;"-"&amp;_xlfn.LET(_xlpm.txt,ProjectsDB[[#This Row],[Assembly]],_xlpm.pos,FIND("SP",_xlpm.txt),_xlpm.pre,LEFT(_xlpm.txt,_xlpm.pos-1),IF(RIGHT(_xlpm.pre,3)="123","3PL",IF(RIGHT(_xlpm.pre,2)="12","2PL",IF(RIGHT(_xlpm.pre,1)="1","1PL","3PL")))),N5777,O5777,P5777,Q5777&amp;"W",R5777),_xlfn.TEXTJOIN("-",TRUE,M5777,N5777,O5777,P5777,Q5777&amp;"W",R5777))</f>
        <v>Straight Feeder-CU-Silver-Epoxy-4W-3</v>
      </c>
      <c r="T5777" s="14" t="str">
        <f>IF(COUNTIF(Cycletime[Element Desc.],ProjectsDB[[#This Row],[Element Desc.]])&gt;0,"Found","Not Found")</f>
        <v>Found</v>
      </c>
    </row>
    <row r="5778" spans="2:20" x14ac:dyDescent="0.25">
      <c r="B5778" s="20" t="s">
        <v>11491</v>
      </c>
      <c r="C5778" s="21" t="s">
        <v>9400</v>
      </c>
      <c r="D5778" s="21" t="s">
        <v>9401</v>
      </c>
      <c r="E5778" s="22">
        <v>2</v>
      </c>
      <c r="F5778" s="9" t="s">
        <v>11468</v>
      </c>
      <c r="G5778" s="9" t="s">
        <v>11469</v>
      </c>
      <c r="H5778" s="31" t="s">
        <v>11463</v>
      </c>
      <c r="I5778" s="25"/>
      <c r="J5778" s="25"/>
      <c r="K5778" s="25"/>
      <c r="L5778" s="12">
        <f t="array" ref="L5778">IFERROR(LOOKUP(2^15,SEARCH({"40A","63A","80A","100A","125A","160A","200A","250A","400A","630A","800A","1000A","1250A","1600A","2000A","2500A","3200A","4000A","5000A","6300A"},UPPER(D5778)),{40,63,80,100,125,160,200,250,400,630,800,1000,1250,1600,2000,2500,3200,4000,5000,6300}),0)</f>
        <v>6300</v>
      </c>
      <c r="M5778" s="9" t="str">
        <f t="shared" si="451"/>
        <v>Joint Pack</v>
      </c>
      <c r="N5778" s="9" t="str">
        <f t="shared" si="452"/>
        <v>CU</v>
      </c>
      <c r="O5778" s="13" t="str">
        <f t="shared" si="453"/>
        <v>Silver</v>
      </c>
      <c r="P5778" s="9" t="str">
        <f t="shared" si="454"/>
        <v>None</v>
      </c>
      <c r="Q5778" s="9" t="str">
        <f t="shared" si="455"/>
        <v>4</v>
      </c>
      <c r="R57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78" s="14" t="str">
        <f>IF(ProjectsDB[[#This Row],[Item Type]]="Straight Plug-In",_xlfn.TEXTJOIN("-",TRUE,M5778&amp;"-"&amp;_xlfn.LET(_xlpm.txt,ProjectsDB[[#This Row],[Assembly]],_xlpm.pos,FIND("SP",_xlpm.txt),_xlpm.pre,LEFT(_xlpm.txt,_xlpm.pos-1),IF(RIGHT(_xlpm.pre,3)="123","3PL",IF(RIGHT(_xlpm.pre,2)="12","2PL",IF(RIGHT(_xlpm.pre,1)="1","1PL","3PL")))),N5778,O5778,P5778,Q5778&amp;"W",R5778),_xlfn.TEXTJOIN("-",TRUE,M5778,N5778,O5778,P5778,Q5778&amp;"W",R5778))</f>
        <v>Joint Pack-CU-Silver-None-4W-3</v>
      </c>
      <c r="T5778" s="14" t="str">
        <f>IF(COUNTIF(Cycletime[Element Desc.],ProjectsDB[[#This Row],[Element Desc.]])&gt;0,"Found","Not Found")</f>
        <v>Found</v>
      </c>
    </row>
    <row r="5779" spans="2:20" x14ac:dyDescent="0.25">
      <c r="B5779" s="8" t="s">
        <v>11492</v>
      </c>
      <c r="C5779" s="9" t="s">
        <v>9396</v>
      </c>
      <c r="D5779" s="9" t="s">
        <v>9397</v>
      </c>
      <c r="E5779" s="10">
        <v>1</v>
      </c>
      <c r="F5779" s="9" t="s">
        <v>11468</v>
      </c>
      <c r="G5779" s="9" t="s">
        <v>11469</v>
      </c>
      <c r="H5779" s="31" t="s">
        <v>11463</v>
      </c>
      <c r="I5779" s="12">
        <v>640</v>
      </c>
      <c r="J5779" s="12"/>
      <c r="K5779" s="12"/>
      <c r="L5779" s="12">
        <f t="array" ref="L5779">IFERROR(LOOKUP(2^15,SEARCH({"40A","63A","80A","100A","125A","160A","200A","250A","400A","630A","800A","1000A","1250A","1600A","2000A","2500A","3200A","4000A","5000A","6300A"},UPPER(D5779)),{40,63,80,100,125,160,200,250,400,630,800,1000,1250,1600,2000,2500,3200,4000,5000,6300}),0)</f>
        <v>6300</v>
      </c>
      <c r="M5779" s="9" t="str">
        <f t="shared" si="451"/>
        <v>Straight Feeder</v>
      </c>
      <c r="N5779" s="9" t="str">
        <f t="shared" si="452"/>
        <v>CU</v>
      </c>
      <c r="O5779" s="13" t="str">
        <f t="shared" si="453"/>
        <v>Silver</v>
      </c>
      <c r="P5779" s="9" t="str">
        <f t="shared" si="454"/>
        <v>Epoxy</v>
      </c>
      <c r="Q5779" s="9" t="str">
        <f t="shared" si="455"/>
        <v>4</v>
      </c>
      <c r="R57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79" s="14" t="str">
        <f>IF(ProjectsDB[[#This Row],[Item Type]]="Straight Plug-In",_xlfn.TEXTJOIN("-",TRUE,M5779&amp;"-"&amp;_xlfn.LET(_xlpm.txt,ProjectsDB[[#This Row],[Assembly]],_xlpm.pos,FIND("SP",_xlpm.txt),_xlpm.pre,LEFT(_xlpm.txt,_xlpm.pos-1),IF(RIGHT(_xlpm.pre,3)="123","3PL",IF(RIGHT(_xlpm.pre,2)="12","2PL",IF(RIGHT(_xlpm.pre,1)="1","1PL","3PL")))),N5779,O5779,P5779,Q5779&amp;"W",R5779),_xlfn.TEXTJOIN("-",TRUE,M5779,N5779,O5779,P5779,Q5779&amp;"W",R5779))</f>
        <v>Straight Feeder-CU-Silver-Epoxy-4W-3</v>
      </c>
      <c r="T5779" s="14" t="str">
        <f>IF(COUNTIF(Cycletime[Element Desc.],ProjectsDB[[#This Row],[Element Desc.]])&gt;0,"Found","Not Found")</f>
        <v>Found</v>
      </c>
    </row>
    <row r="5780" spans="2:20" x14ac:dyDescent="0.25">
      <c r="B5780" s="20" t="s">
        <v>11493</v>
      </c>
      <c r="C5780" s="21" t="s">
        <v>9400</v>
      </c>
      <c r="D5780" s="21" t="s">
        <v>9401</v>
      </c>
      <c r="E5780" s="22">
        <v>1</v>
      </c>
      <c r="F5780" s="9" t="s">
        <v>11468</v>
      </c>
      <c r="G5780" s="9" t="s">
        <v>11469</v>
      </c>
      <c r="H5780" s="31" t="s">
        <v>11463</v>
      </c>
      <c r="I5780" s="25"/>
      <c r="J5780" s="25"/>
      <c r="K5780" s="25"/>
      <c r="L5780" s="12">
        <f t="array" ref="L5780">IFERROR(LOOKUP(2^15,SEARCH({"40A","63A","80A","100A","125A","160A","200A","250A","400A","630A","800A","1000A","1250A","1600A","2000A","2500A","3200A","4000A","5000A","6300A"},UPPER(D5780)),{40,63,80,100,125,160,200,250,400,630,800,1000,1250,1600,2000,2500,3200,4000,5000,6300}),0)</f>
        <v>6300</v>
      </c>
      <c r="M5780" s="9" t="str">
        <f t="shared" si="451"/>
        <v>Joint Pack</v>
      </c>
      <c r="N5780" s="9" t="str">
        <f t="shared" si="452"/>
        <v>CU</v>
      </c>
      <c r="O5780" s="13" t="str">
        <f t="shared" si="453"/>
        <v>Silver</v>
      </c>
      <c r="P5780" s="9" t="str">
        <f t="shared" si="454"/>
        <v>None</v>
      </c>
      <c r="Q5780" s="9" t="str">
        <f t="shared" si="455"/>
        <v>4</v>
      </c>
      <c r="R57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80" s="14" t="str">
        <f>IF(ProjectsDB[[#This Row],[Item Type]]="Straight Plug-In",_xlfn.TEXTJOIN("-",TRUE,M5780&amp;"-"&amp;_xlfn.LET(_xlpm.txt,ProjectsDB[[#This Row],[Assembly]],_xlpm.pos,FIND("SP",_xlpm.txt),_xlpm.pre,LEFT(_xlpm.txt,_xlpm.pos-1),IF(RIGHT(_xlpm.pre,3)="123","3PL",IF(RIGHT(_xlpm.pre,2)="12","2PL",IF(RIGHT(_xlpm.pre,1)="1","1PL","3PL")))),N5780,O5780,P5780,Q5780&amp;"W",R5780),_xlfn.TEXTJOIN("-",TRUE,M5780,N5780,O5780,P5780,Q5780&amp;"W",R5780))</f>
        <v>Joint Pack-CU-Silver-None-4W-3</v>
      </c>
      <c r="T5780" s="14" t="str">
        <f>IF(COUNTIF(Cycletime[Element Desc.],ProjectsDB[[#This Row],[Element Desc.]])&gt;0,"Found","Not Found")</f>
        <v>Found</v>
      </c>
    </row>
    <row r="5781" spans="2:20" x14ac:dyDescent="0.25">
      <c r="B5781" s="8" t="s">
        <v>11494</v>
      </c>
      <c r="C5781" s="9" t="s">
        <v>9405</v>
      </c>
      <c r="D5781" s="9" t="s">
        <v>9406</v>
      </c>
      <c r="E5781" s="10">
        <v>1</v>
      </c>
      <c r="F5781" s="9" t="s">
        <v>11468</v>
      </c>
      <c r="G5781" s="9" t="s">
        <v>11469</v>
      </c>
      <c r="H5781" s="31" t="s">
        <v>11463</v>
      </c>
      <c r="I5781" s="12">
        <v>1860</v>
      </c>
      <c r="J5781" s="12"/>
      <c r="K5781" s="12"/>
      <c r="L5781" s="12">
        <f t="array" ref="L5781">IFERROR(LOOKUP(2^15,SEARCH({"40A","63A","80A","100A","125A","160A","200A","250A","400A","630A","800A","1000A","1250A","1600A","2000A","2500A","3200A","4000A","5000A","6300A"},UPPER(D5781)),{40,63,80,100,125,160,200,250,400,630,800,1000,1250,1600,2000,2500,3200,4000,5000,6300}),0)</f>
        <v>6300</v>
      </c>
      <c r="M5781" s="9" t="str">
        <f t="shared" si="451"/>
        <v>Straight Feeder</v>
      </c>
      <c r="N5781" s="9" t="str">
        <f t="shared" si="452"/>
        <v>CU</v>
      </c>
      <c r="O5781" s="13" t="str">
        <f t="shared" si="453"/>
        <v>Silver</v>
      </c>
      <c r="P5781" s="9" t="str">
        <f t="shared" si="454"/>
        <v>Epoxy</v>
      </c>
      <c r="Q5781" s="9" t="str">
        <f t="shared" si="455"/>
        <v>4</v>
      </c>
      <c r="R57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81" s="14" t="str">
        <f>IF(ProjectsDB[[#This Row],[Item Type]]="Straight Plug-In",_xlfn.TEXTJOIN("-",TRUE,M5781&amp;"-"&amp;_xlfn.LET(_xlpm.txt,ProjectsDB[[#This Row],[Assembly]],_xlpm.pos,FIND("SP",_xlpm.txt),_xlpm.pre,LEFT(_xlpm.txt,_xlpm.pos-1),IF(RIGHT(_xlpm.pre,3)="123","3PL",IF(RIGHT(_xlpm.pre,2)="12","2PL",IF(RIGHT(_xlpm.pre,1)="1","1PL","3PL")))),N5781,O5781,P5781,Q5781&amp;"W",R5781),_xlfn.TEXTJOIN("-",TRUE,M5781,N5781,O5781,P5781,Q5781&amp;"W",R5781))</f>
        <v>Straight Feeder-CU-Silver-Epoxy-4W-3</v>
      </c>
      <c r="T5781" s="14" t="str">
        <f>IF(COUNTIF(Cycletime[Element Desc.],ProjectsDB[[#This Row],[Element Desc.]])&gt;0,"Found","Not Found")</f>
        <v>Found</v>
      </c>
    </row>
    <row r="5782" spans="2:20" x14ac:dyDescent="0.25">
      <c r="B5782" s="8" t="s">
        <v>11495</v>
      </c>
      <c r="C5782" s="9" t="s">
        <v>9396</v>
      </c>
      <c r="D5782" s="9" t="s">
        <v>9397</v>
      </c>
      <c r="E5782" s="10">
        <v>1</v>
      </c>
      <c r="F5782" s="9" t="s">
        <v>11468</v>
      </c>
      <c r="G5782" s="9" t="s">
        <v>11469</v>
      </c>
      <c r="H5782" s="31" t="s">
        <v>11463</v>
      </c>
      <c r="I5782" s="12">
        <v>640</v>
      </c>
      <c r="J5782" s="12"/>
      <c r="K5782" s="12"/>
      <c r="L5782" s="12">
        <f t="array" ref="L5782">IFERROR(LOOKUP(2^15,SEARCH({"40A","63A","80A","100A","125A","160A","200A","250A","400A","630A","800A","1000A","1250A","1600A","2000A","2500A","3200A","4000A","5000A","6300A"},UPPER(D5782)),{40,63,80,100,125,160,200,250,400,630,800,1000,1250,1600,2000,2500,3200,4000,5000,6300}),0)</f>
        <v>6300</v>
      </c>
      <c r="M5782" s="9" t="str">
        <f t="shared" si="451"/>
        <v>Straight Feeder</v>
      </c>
      <c r="N5782" s="9" t="str">
        <f t="shared" si="452"/>
        <v>CU</v>
      </c>
      <c r="O5782" s="13" t="str">
        <f t="shared" si="453"/>
        <v>Silver</v>
      </c>
      <c r="P5782" s="9" t="str">
        <f t="shared" si="454"/>
        <v>Epoxy</v>
      </c>
      <c r="Q5782" s="9" t="str">
        <f t="shared" si="455"/>
        <v>4</v>
      </c>
      <c r="R57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82" s="14" t="str">
        <f>IF(ProjectsDB[[#This Row],[Item Type]]="Straight Plug-In",_xlfn.TEXTJOIN("-",TRUE,M5782&amp;"-"&amp;_xlfn.LET(_xlpm.txt,ProjectsDB[[#This Row],[Assembly]],_xlpm.pos,FIND("SP",_xlpm.txt),_xlpm.pre,LEFT(_xlpm.txt,_xlpm.pos-1),IF(RIGHT(_xlpm.pre,3)="123","3PL",IF(RIGHT(_xlpm.pre,2)="12","2PL",IF(RIGHT(_xlpm.pre,1)="1","1PL","3PL")))),N5782,O5782,P5782,Q5782&amp;"W",R5782),_xlfn.TEXTJOIN("-",TRUE,M5782,N5782,O5782,P5782,Q5782&amp;"W",R5782))</f>
        <v>Straight Feeder-CU-Silver-Epoxy-4W-3</v>
      </c>
      <c r="T5782" s="14" t="str">
        <f>IF(COUNTIF(Cycletime[Element Desc.],ProjectsDB[[#This Row],[Element Desc.]])&gt;0,"Found","Not Found")</f>
        <v>Found</v>
      </c>
    </row>
    <row r="5783" spans="2:20" x14ac:dyDescent="0.25">
      <c r="B5783" s="20" t="s">
        <v>11496</v>
      </c>
      <c r="C5783" s="21" t="s">
        <v>9400</v>
      </c>
      <c r="D5783" s="21" t="s">
        <v>9401</v>
      </c>
      <c r="E5783" s="22">
        <v>2</v>
      </c>
      <c r="F5783" s="9" t="s">
        <v>11468</v>
      </c>
      <c r="G5783" s="9" t="s">
        <v>11469</v>
      </c>
      <c r="H5783" s="31" t="s">
        <v>11463</v>
      </c>
      <c r="I5783" s="25"/>
      <c r="J5783" s="25"/>
      <c r="K5783" s="25"/>
      <c r="L5783" s="12">
        <f t="array" ref="L5783">IFERROR(LOOKUP(2^15,SEARCH({"40A","63A","80A","100A","125A","160A","200A","250A","400A","630A","800A","1000A","1250A","1600A","2000A","2500A","3200A","4000A","5000A","6300A"},UPPER(D5783)),{40,63,80,100,125,160,200,250,400,630,800,1000,1250,1600,2000,2500,3200,4000,5000,6300}),0)</f>
        <v>6300</v>
      </c>
      <c r="M5783" s="9" t="str">
        <f t="shared" si="451"/>
        <v>Joint Pack</v>
      </c>
      <c r="N5783" s="9" t="str">
        <f t="shared" si="452"/>
        <v>CU</v>
      </c>
      <c r="O5783" s="13" t="str">
        <f t="shared" si="453"/>
        <v>Silver</v>
      </c>
      <c r="P5783" s="9" t="str">
        <f t="shared" si="454"/>
        <v>None</v>
      </c>
      <c r="Q5783" s="9" t="str">
        <f t="shared" si="455"/>
        <v>4</v>
      </c>
      <c r="R57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83" s="14" t="str">
        <f>IF(ProjectsDB[[#This Row],[Item Type]]="Straight Plug-In",_xlfn.TEXTJOIN("-",TRUE,M5783&amp;"-"&amp;_xlfn.LET(_xlpm.txt,ProjectsDB[[#This Row],[Assembly]],_xlpm.pos,FIND("SP",_xlpm.txt),_xlpm.pre,LEFT(_xlpm.txt,_xlpm.pos-1),IF(RIGHT(_xlpm.pre,3)="123","3PL",IF(RIGHT(_xlpm.pre,2)="12","2PL",IF(RIGHT(_xlpm.pre,1)="1","1PL","3PL")))),N5783,O5783,P5783,Q5783&amp;"W",R5783),_xlfn.TEXTJOIN("-",TRUE,M5783,N5783,O5783,P5783,Q5783&amp;"W",R5783))</f>
        <v>Joint Pack-CU-Silver-None-4W-3</v>
      </c>
      <c r="T5783" s="14" t="str">
        <f>IF(COUNTIF(Cycletime[Element Desc.],ProjectsDB[[#This Row],[Element Desc.]])&gt;0,"Found","Not Found")</f>
        <v>Found</v>
      </c>
    </row>
    <row r="5784" spans="2:20" x14ac:dyDescent="0.25">
      <c r="B5784" s="8" t="s">
        <v>11497</v>
      </c>
      <c r="C5784" s="9" t="s">
        <v>9108</v>
      </c>
      <c r="D5784" s="9" t="s">
        <v>9109</v>
      </c>
      <c r="E5784" s="10">
        <v>2</v>
      </c>
      <c r="F5784" s="9" t="s">
        <v>11498</v>
      </c>
      <c r="G5784" s="9" t="s">
        <v>1426</v>
      </c>
      <c r="H5784" s="31" t="s">
        <v>11463</v>
      </c>
      <c r="I5784" s="12"/>
      <c r="J5784" s="12"/>
      <c r="K5784" s="12"/>
      <c r="L5784" s="12">
        <f t="array" ref="L5784">IFERROR(LOOKUP(2^15,SEARCH({"40A","63A","80A","100A","125A","160A","200A","250A","400A","630A","800A","1000A","1250A","1600A","2000A","2500A","3200A","4000A","5000A","6300A"},UPPER(D5784)),{40,63,80,100,125,160,200,250,400,630,800,1000,1250,1600,2000,2500,3200,4000,5000,6300}),0)</f>
        <v>3200</v>
      </c>
      <c r="M5784" s="9" t="str">
        <f t="shared" si="451"/>
        <v>Joint Pack</v>
      </c>
      <c r="N5784" s="9" t="str">
        <f t="shared" si="452"/>
        <v>CU</v>
      </c>
      <c r="O5784" s="13" t="str">
        <f t="shared" si="453"/>
        <v>Tin</v>
      </c>
      <c r="P5784" s="9" t="str">
        <f t="shared" si="454"/>
        <v>None</v>
      </c>
      <c r="Q5784" s="9" t="str">
        <f t="shared" si="455"/>
        <v>4</v>
      </c>
      <c r="R57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84" s="14" t="str">
        <f>IF(ProjectsDB[[#This Row],[Item Type]]="Straight Plug-In",_xlfn.TEXTJOIN("-",TRUE,M5784&amp;"-"&amp;_xlfn.LET(_xlpm.txt,ProjectsDB[[#This Row],[Assembly]],_xlpm.pos,FIND("SP",_xlpm.txt),_xlpm.pre,LEFT(_xlpm.txt,_xlpm.pos-1),IF(RIGHT(_xlpm.pre,3)="123","3PL",IF(RIGHT(_xlpm.pre,2)="12","2PL",IF(RIGHT(_xlpm.pre,1)="1","1PL","3PL")))),N5784,O5784,P5784,Q5784&amp;"W",R5784),_xlfn.TEXTJOIN("-",TRUE,M5784,N5784,O5784,P5784,Q5784&amp;"W",R5784))</f>
        <v>Joint Pack-CU-Tin-None-4W-2</v>
      </c>
      <c r="T5784" s="14" t="str">
        <f>IF(COUNTIF(Cycletime[Element Desc.],ProjectsDB[[#This Row],[Element Desc.]])&gt;0,"Found","Not Found")</f>
        <v>Found</v>
      </c>
    </row>
    <row r="5785" spans="2:20" x14ac:dyDescent="0.25">
      <c r="B5785" s="8" t="s">
        <v>11499</v>
      </c>
      <c r="C5785" s="9" t="s">
        <v>11500</v>
      </c>
      <c r="D5785" s="9" t="s">
        <v>11501</v>
      </c>
      <c r="E5785" s="10">
        <v>1</v>
      </c>
      <c r="F5785" s="9" t="s">
        <v>11498</v>
      </c>
      <c r="G5785" s="9" t="s">
        <v>1426</v>
      </c>
      <c r="H5785" s="31" t="s">
        <v>11463</v>
      </c>
      <c r="I5785" s="12">
        <v>1000</v>
      </c>
      <c r="J5785" s="12"/>
      <c r="K5785" s="12"/>
      <c r="L5785" s="12">
        <f t="array" ref="L5785">IFERROR(LOOKUP(2^15,SEARCH({"40A","63A","80A","100A","125A","160A","200A","250A","400A","630A","800A","1000A","1250A","1600A","2000A","2500A","3200A","4000A","5000A","6300A"},UPPER(D5785)),{40,63,80,100,125,160,200,250,400,630,800,1000,1250,1600,2000,2500,3200,4000,5000,6300}),0)</f>
        <v>3200</v>
      </c>
      <c r="M5785" s="9" t="str">
        <f t="shared" si="451"/>
        <v>Expansion Joint</v>
      </c>
      <c r="N5785" s="9" t="str">
        <f t="shared" si="452"/>
        <v>CU</v>
      </c>
      <c r="O5785" s="13" t="str">
        <f t="shared" si="453"/>
        <v>Tin</v>
      </c>
      <c r="P5785" s="9" t="str">
        <f t="shared" si="454"/>
        <v>PET</v>
      </c>
      <c r="Q5785" s="9" t="str">
        <f t="shared" si="455"/>
        <v>4</v>
      </c>
      <c r="R57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85" s="14" t="str">
        <f>IF(ProjectsDB[[#This Row],[Item Type]]="Straight Plug-In",_xlfn.TEXTJOIN("-",TRUE,M5785&amp;"-"&amp;_xlfn.LET(_xlpm.txt,ProjectsDB[[#This Row],[Assembly]],_xlpm.pos,FIND("SP",_xlpm.txt),_xlpm.pre,LEFT(_xlpm.txt,_xlpm.pos-1),IF(RIGHT(_xlpm.pre,3)="123","3PL",IF(RIGHT(_xlpm.pre,2)="12","2PL",IF(RIGHT(_xlpm.pre,1)="1","1PL","3PL")))),N5785,O5785,P5785,Q5785&amp;"W",R5785),_xlfn.TEXTJOIN("-",TRUE,M5785,N5785,O5785,P5785,Q5785&amp;"W",R5785))</f>
        <v>Expansion Joint-CU-Tin-PET-4W-2</v>
      </c>
      <c r="T5785" s="14" t="str">
        <f>IF(COUNTIF(Cycletime[Element Desc.],ProjectsDB[[#This Row],[Element Desc.]])&gt;0,"Found","Not Found")</f>
        <v>Not Found</v>
      </c>
    </row>
    <row r="5786" spans="2:20" x14ac:dyDescent="0.25">
      <c r="B5786" s="20" t="s">
        <v>11502</v>
      </c>
      <c r="C5786" s="21" t="s">
        <v>11503</v>
      </c>
      <c r="D5786" s="21" t="s">
        <v>11504</v>
      </c>
      <c r="E5786" s="22">
        <v>1</v>
      </c>
      <c r="F5786" s="9" t="s">
        <v>11498</v>
      </c>
      <c r="G5786" s="9" t="s">
        <v>1426</v>
      </c>
      <c r="H5786" s="31" t="s">
        <v>11463</v>
      </c>
      <c r="I5786" s="25">
        <v>455</v>
      </c>
      <c r="J5786" s="25">
        <v>455</v>
      </c>
      <c r="K5786" s="25">
        <v>455</v>
      </c>
      <c r="L5786" s="12">
        <f t="array" ref="L5786">IFERROR(LOOKUP(2^15,SEARCH({"40A","63A","80A","100A","125A","160A","200A","250A","400A","630A","800A","1000A","1250A","1600A","2000A","2500A","3200A","4000A","5000A","6300A"},UPPER(D5786)),{40,63,80,100,125,160,200,250,400,630,800,1000,1250,1600,2000,2500,3200,4000,5000,6300}),0)</f>
        <v>3200</v>
      </c>
      <c r="M5786" s="9" t="str">
        <f t="shared" si="451"/>
        <v>T-Section</v>
      </c>
      <c r="N5786" s="9" t="str">
        <f t="shared" si="452"/>
        <v>CU</v>
      </c>
      <c r="O5786" s="13" t="str">
        <f t="shared" si="453"/>
        <v>Tin</v>
      </c>
      <c r="P5786" s="9" t="str">
        <f t="shared" si="454"/>
        <v>PET</v>
      </c>
      <c r="Q5786" s="9" t="str">
        <f t="shared" si="455"/>
        <v>4</v>
      </c>
      <c r="R57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86" s="14" t="str">
        <f>IF(ProjectsDB[[#This Row],[Item Type]]="Straight Plug-In",_xlfn.TEXTJOIN("-",TRUE,M5786&amp;"-"&amp;_xlfn.LET(_xlpm.txt,ProjectsDB[[#This Row],[Assembly]],_xlpm.pos,FIND("SP",_xlpm.txt),_xlpm.pre,LEFT(_xlpm.txt,_xlpm.pos-1),IF(RIGHT(_xlpm.pre,3)="123","3PL",IF(RIGHT(_xlpm.pre,2)="12","2PL",IF(RIGHT(_xlpm.pre,1)="1","1PL","3PL")))),N5786,O5786,P5786,Q5786&amp;"W",R5786),_xlfn.TEXTJOIN("-",TRUE,M5786,N5786,O5786,P5786,Q5786&amp;"W",R5786))</f>
        <v>T-Section-CU-Tin-PET-4W-2</v>
      </c>
      <c r="T5786" s="14" t="str">
        <f>IF(COUNTIF(Cycletime[Element Desc.],ProjectsDB[[#This Row],[Element Desc.]])&gt;0,"Found","Not Found")</f>
        <v>Found</v>
      </c>
    </row>
    <row r="5787" spans="2:20" x14ac:dyDescent="0.25">
      <c r="B5787" s="8" t="s">
        <v>11505</v>
      </c>
      <c r="C5787" s="9" t="s">
        <v>11506</v>
      </c>
      <c r="D5787" s="9" t="s">
        <v>11507</v>
      </c>
      <c r="E5787" s="10">
        <v>2</v>
      </c>
      <c r="F5787" s="9" t="s">
        <v>11498</v>
      </c>
      <c r="G5787" s="9" t="s">
        <v>1426</v>
      </c>
      <c r="H5787" s="31" t="s">
        <v>11463</v>
      </c>
      <c r="I5787" s="12">
        <v>1000</v>
      </c>
      <c r="J5787" s="12"/>
      <c r="K5787" s="12"/>
      <c r="L5787" s="12">
        <f t="array" ref="L5787">IFERROR(LOOKUP(2^15,SEARCH({"40A","63A","80A","100A","125A","160A","200A","250A","400A","630A","800A","1000A","1250A","1600A","2000A","2500A","3200A","4000A","5000A","6300A"},UPPER(D5787)),{40,63,80,100,125,160,200,250,400,630,800,1000,1250,1600,2000,2500,3200,4000,5000,6300}),0)</f>
        <v>1600</v>
      </c>
      <c r="M5787" s="9" t="str">
        <f t="shared" si="451"/>
        <v>Expansion Joint</v>
      </c>
      <c r="N5787" s="9" t="str">
        <f t="shared" si="452"/>
        <v>CU</v>
      </c>
      <c r="O5787" s="13" t="str">
        <f t="shared" si="453"/>
        <v>Tin</v>
      </c>
      <c r="P5787" s="9" t="str">
        <f t="shared" si="454"/>
        <v>PET</v>
      </c>
      <c r="Q5787" s="9" t="str">
        <f t="shared" si="455"/>
        <v>4</v>
      </c>
      <c r="R57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87" s="14" t="str">
        <f>IF(ProjectsDB[[#This Row],[Item Type]]="Straight Plug-In",_xlfn.TEXTJOIN("-",TRUE,M5787&amp;"-"&amp;_xlfn.LET(_xlpm.txt,ProjectsDB[[#This Row],[Assembly]],_xlpm.pos,FIND("SP",_xlpm.txt),_xlpm.pre,LEFT(_xlpm.txt,_xlpm.pos-1),IF(RIGHT(_xlpm.pre,3)="123","3PL",IF(RIGHT(_xlpm.pre,2)="12","2PL",IF(RIGHT(_xlpm.pre,1)="1","1PL","3PL")))),N5787,O5787,P5787,Q5787&amp;"W",R5787),_xlfn.TEXTJOIN("-",TRUE,M5787,N5787,O5787,P5787,Q5787&amp;"W",R5787))</f>
        <v>Expansion Joint-CU-Tin-PET-4W-1</v>
      </c>
      <c r="T5787" s="14" t="str">
        <f>IF(COUNTIF(Cycletime[Element Desc.],ProjectsDB[[#This Row],[Element Desc.]])&gt;0,"Found","Not Found")</f>
        <v>Not Found</v>
      </c>
    </row>
    <row r="5788" spans="2:20" x14ac:dyDescent="0.25">
      <c r="B5788" s="8" t="s">
        <v>11508</v>
      </c>
      <c r="C5788" s="9" t="s">
        <v>11509</v>
      </c>
      <c r="D5788" s="9" t="s">
        <v>11510</v>
      </c>
      <c r="E5788" s="10">
        <v>1</v>
      </c>
      <c r="F5788" s="9" t="s">
        <v>11498</v>
      </c>
      <c r="G5788" s="9" t="s">
        <v>1426</v>
      </c>
      <c r="H5788" s="31" t="s">
        <v>11463</v>
      </c>
      <c r="I5788" s="12">
        <v>345</v>
      </c>
      <c r="J5788" s="12">
        <v>345</v>
      </c>
      <c r="K5788" s="12">
        <v>345</v>
      </c>
      <c r="L5788" s="12">
        <f t="array" ref="L5788">IFERROR(LOOKUP(2^15,SEARCH({"40A","63A","80A","100A","125A","160A","200A","250A","400A","630A","800A","1000A","1250A","1600A","2000A","2500A","3200A","4000A","5000A","6300A"},UPPER(D5788)),{40,63,80,100,125,160,200,250,400,630,800,1000,1250,1600,2000,2500,3200,4000,5000,6300}),0)</f>
        <v>1600</v>
      </c>
      <c r="M5788" s="9" t="str">
        <f t="shared" si="451"/>
        <v>T-Section</v>
      </c>
      <c r="N5788" s="9" t="str">
        <f t="shared" si="452"/>
        <v>CU</v>
      </c>
      <c r="O5788" s="13" t="str">
        <f t="shared" si="453"/>
        <v>Tin</v>
      </c>
      <c r="P5788" s="9" t="str">
        <f t="shared" si="454"/>
        <v>PET</v>
      </c>
      <c r="Q5788" s="9" t="str">
        <f t="shared" si="455"/>
        <v>4</v>
      </c>
      <c r="R57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88" s="14" t="str">
        <f>IF(ProjectsDB[[#This Row],[Item Type]]="Straight Plug-In",_xlfn.TEXTJOIN("-",TRUE,M5788&amp;"-"&amp;_xlfn.LET(_xlpm.txt,ProjectsDB[[#This Row],[Assembly]],_xlpm.pos,FIND("SP",_xlpm.txt),_xlpm.pre,LEFT(_xlpm.txt,_xlpm.pos-1),IF(RIGHT(_xlpm.pre,3)="123","3PL",IF(RIGHT(_xlpm.pre,2)="12","2PL",IF(RIGHT(_xlpm.pre,1)="1","1PL","3PL")))),N5788,O5788,P5788,Q5788&amp;"W",R5788),_xlfn.TEXTJOIN("-",TRUE,M5788,N5788,O5788,P5788,Q5788&amp;"W",R5788))</f>
        <v>T-Section-CU-Tin-PET-4W-1</v>
      </c>
      <c r="T5788" s="14" t="str">
        <f>IF(COUNTIF(Cycletime[Element Desc.],ProjectsDB[[#This Row],[Element Desc.]])&gt;0,"Found","Not Found")</f>
        <v>Found</v>
      </c>
    </row>
    <row r="5789" spans="2:20" x14ac:dyDescent="0.25">
      <c r="B5789" s="20" t="s">
        <v>11511</v>
      </c>
      <c r="C5789" s="21" t="s">
        <v>9139</v>
      </c>
      <c r="D5789" s="21" t="s">
        <v>9140</v>
      </c>
      <c r="E5789" s="22">
        <v>3</v>
      </c>
      <c r="F5789" s="9" t="s">
        <v>11498</v>
      </c>
      <c r="G5789" s="9" t="s">
        <v>1426</v>
      </c>
      <c r="H5789" s="31" t="s">
        <v>11463</v>
      </c>
      <c r="I5789" s="25"/>
      <c r="J5789" s="25"/>
      <c r="K5789" s="25"/>
      <c r="L5789" s="12">
        <f t="array" ref="L5789">IFERROR(LOOKUP(2^15,SEARCH({"40A","63A","80A","100A","125A","160A","200A","250A","400A","630A","800A","1000A","1250A","1600A","2000A","2500A","3200A","4000A","5000A","6300A"},UPPER(D5789)),{40,63,80,100,125,160,200,250,400,630,800,1000,1250,1600,2000,2500,3200,4000,5000,6300}),0)</f>
        <v>1600</v>
      </c>
      <c r="M5789" s="9" t="str">
        <f t="shared" si="451"/>
        <v>Joint Pack</v>
      </c>
      <c r="N5789" s="9" t="str">
        <f t="shared" si="452"/>
        <v>CU</v>
      </c>
      <c r="O5789" s="13" t="str">
        <f t="shared" si="453"/>
        <v>Tin</v>
      </c>
      <c r="P5789" s="9" t="str">
        <f t="shared" si="454"/>
        <v>None</v>
      </c>
      <c r="Q5789" s="9" t="str">
        <f t="shared" si="455"/>
        <v>4</v>
      </c>
      <c r="R57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89" s="14" t="str">
        <f>IF(ProjectsDB[[#This Row],[Item Type]]="Straight Plug-In",_xlfn.TEXTJOIN("-",TRUE,M5789&amp;"-"&amp;_xlfn.LET(_xlpm.txt,ProjectsDB[[#This Row],[Assembly]],_xlpm.pos,FIND("SP",_xlpm.txt),_xlpm.pre,LEFT(_xlpm.txt,_xlpm.pos-1),IF(RIGHT(_xlpm.pre,3)="123","3PL",IF(RIGHT(_xlpm.pre,2)="12","2PL",IF(RIGHT(_xlpm.pre,1)="1","1PL","3PL")))),N5789,O5789,P5789,Q5789&amp;"W",R5789),_xlfn.TEXTJOIN("-",TRUE,M5789,N5789,O5789,P5789,Q5789&amp;"W",R5789))</f>
        <v>Joint Pack-CU-Tin-None-4W-1</v>
      </c>
      <c r="T5789" s="14" t="str">
        <f>IF(COUNTIF(Cycletime[Element Desc.],ProjectsDB[[#This Row],[Element Desc.]])&gt;0,"Found","Not Found")</f>
        <v>Found</v>
      </c>
    </row>
    <row r="5790" spans="2:20" x14ac:dyDescent="0.25">
      <c r="B5790" s="8" t="s">
        <v>11512</v>
      </c>
      <c r="C5790" s="9" t="s">
        <v>11513</v>
      </c>
      <c r="D5790" s="9" t="s">
        <v>11514</v>
      </c>
      <c r="E5790" s="10">
        <v>1</v>
      </c>
      <c r="F5790" s="9" t="s">
        <v>9357</v>
      </c>
      <c r="G5790" s="9" t="s">
        <v>11515</v>
      </c>
      <c r="H5790" s="31" t="s">
        <v>11516</v>
      </c>
      <c r="I5790" s="12"/>
      <c r="J5790" s="12"/>
      <c r="K5790" s="12"/>
      <c r="L5790" s="12">
        <f t="array" ref="L5790">IFERROR(LOOKUP(2^15,SEARCH({"40A","63A","80A","100A","125A","160A","200A","250A","400A","630A","800A","1000A","1250A","1600A","2000A","2500A","3200A","4000A","5000A","6300A"},UPPER(D5790)),{40,63,80,100,125,160,200,250,400,630,800,1000,1250,1600,2000,2500,3200,4000,5000,6300}),0)</f>
        <v>6300</v>
      </c>
      <c r="M5790" s="9" t="str">
        <f t="shared" si="451"/>
        <v>Canopy Protection</v>
      </c>
      <c r="N5790" s="9" t="str">
        <f t="shared" si="452"/>
        <v>CU</v>
      </c>
      <c r="O5790" s="13" t="str">
        <f t="shared" si="453"/>
        <v>None</v>
      </c>
      <c r="P5790" s="9" t="str">
        <f t="shared" si="454"/>
        <v>None</v>
      </c>
      <c r="Q5790" s="9" t="str">
        <f t="shared" si="455"/>
        <v>0</v>
      </c>
      <c r="R57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90" s="14" t="str">
        <f>IF(ProjectsDB[[#This Row],[Item Type]]="Straight Plug-In",_xlfn.TEXTJOIN("-",TRUE,M5790&amp;"-"&amp;_xlfn.LET(_xlpm.txt,ProjectsDB[[#This Row],[Assembly]],_xlpm.pos,FIND("SP",_xlpm.txt),_xlpm.pre,LEFT(_xlpm.txt,_xlpm.pos-1),IF(RIGHT(_xlpm.pre,3)="123","3PL",IF(RIGHT(_xlpm.pre,2)="12","2PL",IF(RIGHT(_xlpm.pre,1)="1","1PL","3PL")))),N5790,O5790,P5790,Q5790&amp;"W",R5790),_xlfn.TEXTJOIN("-",TRUE,M5790,N5790,O5790,P5790,Q5790&amp;"W",R5790))</f>
        <v>Canopy Protection-CU-None-None-0W-3</v>
      </c>
      <c r="T5790" s="14" t="str">
        <f>IF(COUNTIF(Cycletime[Element Desc.],ProjectsDB[[#This Row],[Element Desc.]])&gt;0,"Found","Not Found")</f>
        <v>Found</v>
      </c>
    </row>
    <row r="5791" spans="2:20" x14ac:dyDescent="0.25">
      <c r="B5791" s="8" t="s">
        <v>11517</v>
      </c>
      <c r="C5791" s="9" t="s">
        <v>11518</v>
      </c>
      <c r="D5791" s="9" t="s">
        <v>11519</v>
      </c>
      <c r="E5791" s="10">
        <v>1</v>
      </c>
      <c r="F5791" s="9" t="s">
        <v>9357</v>
      </c>
      <c r="G5791" s="9" t="s">
        <v>11515</v>
      </c>
      <c r="H5791" s="31" t="s">
        <v>11516</v>
      </c>
      <c r="I5791" s="12"/>
      <c r="J5791" s="12"/>
      <c r="K5791" s="12"/>
      <c r="L5791" s="12">
        <f t="array" ref="L5791">IFERROR(LOOKUP(2^15,SEARCH({"40A","63A","80A","100A","125A","160A","200A","250A","400A","630A","800A","1000A","1250A","1600A","2000A","2500A","3200A","4000A","5000A","6300A"},UPPER(D5791)),{40,63,80,100,125,160,200,250,400,630,800,1000,1250,1600,2000,2500,3200,4000,5000,6300}),0)</f>
        <v>6300</v>
      </c>
      <c r="M5791" s="9" t="str">
        <f t="shared" si="451"/>
        <v>Canopy Protection</v>
      </c>
      <c r="N5791" s="9" t="str">
        <f t="shared" si="452"/>
        <v>CU</v>
      </c>
      <c r="O5791" s="13" t="str">
        <f t="shared" si="453"/>
        <v>None</v>
      </c>
      <c r="P5791" s="9" t="str">
        <f t="shared" si="454"/>
        <v>None</v>
      </c>
      <c r="Q5791" s="9" t="str">
        <f t="shared" si="455"/>
        <v>0</v>
      </c>
      <c r="R57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91" s="14" t="str">
        <f>IF(ProjectsDB[[#This Row],[Item Type]]="Straight Plug-In",_xlfn.TEXTJOIN("-",TRUE,M5791&amp;"-"&amp;_xlfn.LET(_xlpm.txt,ProjectsDB[[#This Row],[Assembly]],_xlpm.pos,FIND("SP",_xlpm.txt),_xlpm.pre,LEFT(_xlpm.txt,_xlpm.pos-1),IF(RIGHT(_xlpm.pre,3)="123","3PL",IF(RIGHT(_xlpm.pre,2)="12","2PL",IF(RIGHT(_xlpm.pre,1)="1","1PL","3PL")))),N5791,O5791,P5791,Q5791&amp;"W",R5791),_xlfn.TEXTJOIN("-",TRUE,M5791,N5791,O5791,P5791,Q5791&amp;"W",R5791))</f>
        <v>Canopy Protection-CU-None-None-0W-3</v>
      </c>
      <c r="T5791" s="14" t="str">
        <f>IF(COUNTIF(Cycletime[Element Desc.],ProjectsDB[[#This Row],[Element Desc.]])&gt;0,"Found","Not Found")</f>
        <v>Found</v>
      </c>
    </row>
    <row r="5792" spans="2:20" x14ac:dyDescent="0.25">
      <c r="B5792" s="8" t="s">
        <v>11520</v>
      </c>
      <c r="C5792" s="9" t="s">
        <v>11521</v>
      </c>
      <c r="D5792" s="9" t="s">
        <v>11522</v>
      </c>
      <c r="E5792" s="10">
        <v>1</v>
      </c>
      <c r="F5792" s="9" t="s">
        <v>9357</v>
      </c>
      <c r="G5792" s="9" t="s">
        <v>11515</v>
      </c>
      <c r="H5792" s="31" t="s">
        <v>11516</v>
      </c>
      <c r="I5792" s="12"/>
      <c r="J5792" s="12"/>
      <c r="K5792" s="12"/>
      <c r="L5792" s="12">
        <f t="array" ref="L5792">IFERROR(LOOKUP(2^15,SEARCH({"40A","63A","80A","100A","125A","160A","200A","250A","400A","630A","800A","1000A","1250A","1600A","2000A","2500A","3200A","4000A","5000A","6300A"},UPPER(D5792)),{40,63,80,100,125,160,200,250,400,630,800,1000,1250,1600,2000,2500,3200,4000,5000,6300}),0)</f>
        <v>6300</v>
      </c>
      <c r="M5792" s="9" t="str">
        <f t="shared" si="451"/>
        <v>Canopy Protection</v>
      </c>
      <c r="N5792" s="9" t="str">
        <f t="shared" si="452"/>
        <v>CU</v>
      </c>
      <c r="O5792" s="13" t="str">
        <f t="shared" si="453"/>
        <v>None</v>
      </c>
      <c r="P5792" s="9" t="str">
        <f t="shared" si="454"/>
        <v>None</v>
      </c>
      <c r="Q5792" s="9" t="str">
        <f t="shared" si="455"/>
        <v>0</v>
      </c>
      <c r="R57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92" s="14" t="str">
        <f>IF(ProjectsDB[[#This Row],[Item Type]]="Straight Plug-In",_xlfn.TEXTJOIN("-",TRUE,M5792&amp;"-"&amp;_xlfn.LET(_xlpm.txt,ProjectsDB[[#This Row],[Assembly]],_xlpm.pos,FIND("SP",_xlpm.txt),_xlpm.pre,LEFT(_xlpm.txt,_xlpm.pos-1),IF(RIGHT(_xlpm.pre,3)="123","3PL",IF(RIGHT(_xlpm.pre,2)="12","2PL",IF(RIGHT(_xlpm.pre,1)="1","1PL","3PL")))),N5792,O5792,P5792,Q5792&amp;"W",R5792),_xlfn.TEXTJOIN("-",TRUE,M5792,N5792,O5792,P5792,Q5792&amp;"W",R5792))</f>
        <v>Canopy Protection-CU-None-None-0W-3</v>
      </c>
      <c r="T5792" s="14" t="str">
        <f>IF(COUNTIF(Cycletime[Element Desc.],ProjectsDB[[#This Row],[Element Desc.]])&gt;0,"Found","Not Found")</f>
        <v>Found</v>
      </c>
    </row>
    <row r="5793" spans="2:20" x14ac:dyDescent="0.25">
      <c r="B5793" s="20" t="s">
        <v>11523</v>
      </c>
      <c r="C5793" s="21" t="s">
        <v>11524</v>
      </c>
      <c r="D5793" s="21" t="s">
        <v>11525</v>
      </c>
      <c r="E5793" s="22">
        <v>1</v>
      </c>
      <c r="F5793" s="9" t="s">
        <v>9357</v>
      </c>
      <c r="G5793" s="9" t="s">
        <v>11515</v>
      </c>
      <c r="H5793" s="31" t="s">
        <v>11516</v>
      </c>
      <c r="I5793" s="25"/>
      <c r="J5793" s="25"/>
      <c r="K5793" s="25"/>
      <c r="L5793" s="12">
        <f t="array" ref="L5793">IFERROR(LOOKUP(2^15,SEARCH({"40A","63A","80A","100A","125A","160A","200A","250A","400A","630A","800A","1000A","1250A","1600A","2000A","2500A","3200A","4000A","5000A","6300A"},UPPER(D5793)),{40,63,80,100,125,160,200,250,400,630,800,1000,1250,1600,2000,2500,3200,4000,5000,6300}),0)</f>
        <v>6300</v>
      </c>
      <c r="M5793" s="9" t="str">
        <f t="shared" si="451"/>
        <v>Canopy Protection</v>
      </c>
      <c r="N5793" s="9" t="str">
        <f t="shared" si="452"/>
        <v>CU</v>
      </c>
      <c r="O5793" s="13" t="str">
        <f t="shared" si="453"/>
        <v>None</v>
      </c>
      <c r="P5793" s="9" t="str">
        <f t="shared" si="454"/>
        <v>None</v>
      </c>
      <c r="Q5793" s="9" t="str">
        <f t="shared" si="455"/>
        <v>0</v>
      </c>
      <c r="R57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793" s="14" t="str">
        <f>IF(ProjectsDB[[#This Row],[Item Type]]="Straight Plug-In",_xlfn.TEXTJOIN("-",TRUE,M5793&amp;"-"&amp;_xlfn.LET(_xlpm.txt,ProjectsDB[[#This Row],[Assembly]],_xlpm.pos,FIND("SP",_xlpm.txt),_xlpm.pre,LEFT(_xlpm.txt,_xlpm.pos-1),IF(RIGHT(_xlpm.pre,3)="123","3PL",IF(RIGHT(_xlpm.pre,2)="12","2PL",IF(RIGHT(_xlpm.pre,1)="1","1PL","3PL")))),N5793,O5793,P5793,Q5793&amp;"W",R5793),_xlfn.TEXTJOIN("-",TRUE,M5793,N5793,O5793,P5793,Q5793&amp;"W",R5793))</f>
        <v>Canopy Protection-CU-None-None-0W-3</v>
      </c>
      <c r="T5793" s="14" t="str">
        <f>IF(COUNTIF(Cycletime[Element Desc.],ProjectsDB[[#This Row],[Element Desc.]])&gt;0,"Found","Not Found")</f>
        <v>Found</v>
      </c>
    </row>
    <row r="5794" spans="2:20" x14ac:dyDescent="0.25">
      <c r="B5794" s="8" t="s">
        <v>11526</v>
      </c>
      <c r="C5794" s="9" t="s">
        <v>11527</v>
      </c>
      <c r="D5794" s="9" t="s">
        <v>11528</v>
      </c>
      <c r="E5794" s="10">
        <v>1</v>
      </c>
      <c r="F5794" s="9" t="s">
        <v>11191</v>
      </c>
      <c r="G5794" s="9" t="s">
        <v>7101</v>
      </c>
      <c r="H5794" s="31" t="s">
        <v>11529</v>
      </c>
      <c r="I5794" s="12"/>
      <c r="J5794" s="12"/>
      <c r="K5794" s="12"/>
      <c r="L5794" s="12">
        <f t="array" ref="L5794">IFERROR(LOOKUP(2^15,SEARCH({"40A","63A","80A","100A","125A","160A","200A","250A","400A","630A","800A","1000A","1250A","1600A","2000A","2500A","3200A","4000A","5000A","6300A"},UPPER(D5794)),{40,63,80,100,125,160,200,250,400,630,800,1000,1250,1600,2000,2500,3200,4000,5000,6300}),0)</f>
        <v>0</v>
      </c>
      <c r="M5794" s="9" t="str">
        <f t="shared" si="451"/>
        <v>Hanger Support</v>
      </c>
      <c r="N5794" s="9" t="str">
        <f t="shared" si="452"/>
        <v>SH</v>
      </c>
      <c r="O5794" s="13" t="str">
        <f t="shared" si="453"/>
        <v>None</v>
      </c>
      <c r="P5794" s="9" t="str">
        <f t="shared" si="454"/>
        <v>None</v>
      </c>
      <c r="Q5794" s="9" t="str">
        <f t="shared" si="455"/>
        <v>0</v>
      </c>
      <c r="R57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5794" s="14" t="str">
        <f>IF(ProjectsDB[[#This Row],[Item Type]]="Straight Plug-In",_xlfn.TEXTJOIN("-",TRUE,M5794&amp;"-"&amp;_xlfn.LET(_xlpm.txt,ProjectsDB[[#This Row],[Assembly]],_xlpm.pos,FIND("SP",_xlpm.txt),_xlpm.pre,LEFT(_xlpm.txt,_xlpm.pos-1),IF(RIGHT(_xlpm.pre,3)="123","3PL",IF(RIGHT(_xlpm.pre,2)="12","2PL",IF(RIGHT(_xlpm.pre,1)="1","1PL","3PL")))),N5794,O5794,P5794,Q5794&amp;"W",R5794),_xlfn.TEXTJOIN("-",TRUE,M5794,N5794,O5794,P5794,Q5794&amp;"W",R5794))</f>
        <v>Hanger Support-SH-None-None-0W-0</v>
      </c>
      <c r="T5794" s="14" t="str">
        <f>IF(COUNTIF(Cycletime[Element Desc.],ProjectsDB[[#This Row],[Element Desc.]])&gt;0,"Found","Not Found")</f>
        <v>Found</v>
      </c>
    </row>
    <row r="5795" spans="2:20" x14ac:dyDescent="0.25">
      <c r="B5795" s="8" t="s">
        <v>11530</v>
      </c>
      <c r="C5795" s="9" t="s">
        <v>11531</v>
      </c>
      <c r="D5795" s="9" t="s">
        <v>11532</v>
      </c>
      <c r="E5795" s="10">
        <v>1</v>
      </c>
      <c r="F5795" s="9" t="s">
        <v>11191</v>
      </c>
      <c r="G5795" s="9" t="s">
        <v>7101</v>
      </c>
      <c r="H5795" s="31" t="s">
        <v>11529</v>
      </c>
      <c r="I5795" s="12"/>
      <c r="J5795" s="12"/>
      <c r="K5795" s="12"/>
      <c r="L5795" s="12">
        <f t="array" ref="L5795">IFERROR(LOOKUP(2^15,SEARCH({"40A","63A","80A","100A","125A","160A","200A","250A","400A","630A","800A","1000A","1250A","1600A","2000A","2500A","3200A","4000A","5000A","6300A"},UPPER(D5795)),{40,63,80,100,125,160,200,250,400,630,800,1000,1250,1600,2000,2500,3200,4000,5000,6300}),0)</f>
        <v>400</v>
      </c>
      <c r="M5795" s="9" t="str">
        <f t="shared" si="451"/>
        <v>Hanger Support</v>
      </c>
      <c r="N5795" s="9" t="str">
        <f t="shared" si="452"/>
        <v>CU</v>
      </c>
      <c r="O5795" s="13" t="str">
        <f t="shared" si="453"/>
        <v>None</v>
      </c>
      <c r="P5795" s="9" t="str">
        <f t="shared" si="454"/>
        <v>None</v>
      </c>
      <c r="Q5795" s="9" t="str">
        <f t="shared" si="455"/>
        <v>0</v>
      </c>
      <c r="R57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95" s="14" t="str">
        <f>IF(ProjectsDB[[#This Row],[Item Type]]="Straight Plug-In",_xlfn.TEXTJOIN("-",TRUE,M5795&amp;"-"&amp;_xlfn.LET(_xlpm.txt,ProjectsDB[[#This Row],[Assembly]],_xlpm.pos,FIND("SP",_xlpm.txt),_xlpm.pre,LEFT(_xlpm.txt,_xlpm.pos-1),IF(RIGHT(_xlpm.pre,3)="123","3PL",IF(RIGHT(_xlpm.pre,2)="12","2PL",IF(RIGHT(_xlpm.pre,1)="1","1PL","3PL")))),N5795,O5795,P5795,Q5795&amp;"W",R5795),_xlfn.TEXTJOIN("-",TRUE,M5795,N5795,O5795,P5795,Q5795&amp;"W",R5795))</f>
        <v>Hanger Support-CU-None-None-0W-1</v>
      </c>
      <c r="T5795" s="14" t="str">
        <f>IF(COUNTIF(Cycletime[Element Desc.],ProjectsDB[[#This Row],[Element Desc.]])&gt;0,"Found","Not Found")</f>
        <v>Found</v>
      </c>
    </row>
    <row r="5796" spans="2:20" x14ac:dyDescent="0.25">
      <c r="B5796" s="20" t="s">
        <v>11533</v>
      </c>
      <c r="C5796" s="21" t="s">
        <v>11534</v>
      </c>
      <c r="D5796" s="21" t="s">
        <v>11535</v>
      </c>
      <c r="E5796" s="22">
        <v>1</v>
      </c>
      <c r="F5796" s="9" t="s">
        <v>11191</v>
      </c>
      <c r="G5796" s="9" t="s">
        <v>7101</v>
      </c>
      <c r="H5796" s="31" t="s">
        <v>11529</v>
      </c>
      <c r="I5796" s="25"/>
      <c r="J5796" s="25"/>
      <c r="K5796" s="25"/>
      <c r="L5796" s="12">
        <f t="array" ref="L5796">IFERROR(LOOKUP(2^15,SEARCH({"40A","63A","80A","100A","125A","160A","200A","250A","400A","630A","800A","1000A","1250A","1600A","2000A","2500A","3200A","4000A","5000A","6300A"},UPPER(D5796)),{40,63,80,100,125,160,200,250,400,630,800,1000,1250,1600,2000,2500,3200,4000,5000,6300}),0)</f>
        <v>400</v>
      </c>
      <c r="M5796" s="9" t="str">
        <f t="shared" si="451"/>
        <v>Hanger Support</v>
      </c>
      <c r="N5796" s="9" t="str">
        <f t="shared" si="452"/>
        <v>AL</v>
      </c>
      <c r="O5796" s="13" t="str">
        <f t="shared" si="453"/>
        <v>None</v>
      </c>
      <c r="P5796" s="9" t="str">
        <f t="shared" si="454"/>
        <v>None</v>
      </c>
      <c r="Q5796" s="9" t="str">
        <f t="shared" si="455"/>
        <v>0</v>
      </c>
      <c r="R57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796" s="14" t="str">
        <f>IF(ProjectsDB[[#This Row],[Item Type]]="Straight Plug-In",_xlfn.TEXTJOIN("-",TRUE,M5796&amp;"-"&amp;_xlfn.LET(_xlpm.txt,ProjectsDB[[#This Row],[Assembly]],_xlpm.pos,FIND("SP",_xlpm.txt),_xlpm.pre,LEFT(_xlpm.txt,_xlpm.pos-1),IF(RIGHT(_xlpm.pre,3)="123","3PL",IF(RIGHT(_xlpm.pre,2)="12","2PL",IF(RIGHT(_xlpm.pre,1)="1","1PL","3PL")))),N5796,O5796,P5796,Q5796&amp;"W",R5796),_xlfn.TEXTJOIN("-",TRUE,M5796,N5796,O5796,P5796,Q5796&amp;"W",R5796))</f>
        <v>Hanger Support-AL-None-None-0W-1</v>
      </c>
      <c r="T5796" s="14" t="str">
        <f>IF(COUNTIF(Cycletime[Element Desc.],ProjectsDB[[#This Row],[Element Desc.]])&gt;0,"Found","Not Found")</f>
        <v>Found</v>
      </c>
    </row>
    <row r="5797" spans="2:20" x14ac:dyDescent="0.25">
      <c r="B5797" s="8" t="s">
        <v>11536</v>
      </c>
      <c r="C5797" s="9" t="s">
        <v>2371</v>
      </c>
      <c r="D5797" s="9" t="s">
        <v>2372</v>
      </c>
      <c r="E5797" s="10">
        <v>1</v>
      </c>
      <c r="F5797" s="9" t="s">
        <v>11537</v>
      </c>
      <c r="G5797" s="9" t="s">
        <v>1587</v>
      </c>
      <c r="H5797" s="31" t="s">
        <v>11538</v>
      </c>
      <c r="I5797" s="12">
        <v>425</v>
      </c>
      <c r="J5797" s="12"/>
      <c r="K5797" s="12"/>
      <c r="L5797" s="12">
        <f t="array" ref="L5797">IFERROR(LOOKUP(2^15,SEARCH({"40A","63A","80A","100A","125A","160A","200A","250A","400A","630A","800A","1000A","1250A","1600A","2000A","2500A","3200A","4000A","5000A","6300A"},UPPER(D5797)),{40,63,80,100,125,160,200,250,400,630,800,1000,1250,1600,2000,2500,3200,4000,5000,6300}),0)</f>
        <v>4000</v>
      </c>
      <c r="M5797" s="9" t="str">
        <f t="shared" si="451"/>
        <v>Flange Straight</v>
      </c>
      <c r="N5797" s="9" t="str">
        <f t="shared" si="452"/>
        <v>AL</v>
      </c>
      <c r="O5797" s="13" t="str">
        <f t="shared" si="453"/>
        <v>Silver</v>
      </c>
      <c r="P5797" s="9" t="str">
        <f t="shared" si="454"/>
        <v>PET</v>
      </c>
      <c r="Q5797" s="9" t="str">
        <f t="shared" si="455"/>
        <v>4</v>
      </c>
      <c r="R57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97" s="14" t="str">
        <f>IF(ProjectsDB[[#This Row],[Item Type]]="Straight Plug-In",_xlfn.TEXTJOIN("-",TRUE,M5797&amp;"-"&amp;_xlfn.LET(_xlpm.txt,ProjectsDB[[#This Row],[Assembly]],_xlpm.pos,FIND("SP",_xlpm.txt),_xlpm.pre,LEFT(_xlpm.txt,_xlpm.pos-1),IF(RIGHT(_xlpm.pre,3)="123","3PL",IF(RIGHT(_xlpm.pre,2)="12","2PL",IF(RIGHT(_xlpm.pre,1)="1","1PL","3PL")))),N5797,O5797,P5797,Q5797&amp;"W",R5797),_xlfn.TEXTJOIN("-",TRUE,M5797,N5797,O5797,P5797,Q5797&amp;"W",R5797))</f>
        <v>Flange Straight-AL-Silver-PET-4W-2</v>
      </c>
      <c r="T5797" s="14" t="str">
        <f>IF(COUNTIF(Cycletime[Element Desc.],ProjectsDB[[#This Row],[Element Desc.]])&gt;0,"Found","Not Found")</f>
        <v>Found</v>
      </c>
    </row>
    <row r="5798" spans="2:20" x14ac:dyDescent="0.25">
      <c r="B5798" s="8" t="s">
        <v>11539</v>
      </c>
      <c r="C5798" s="9" t="s">
        <v>11540</v>
      </c>
      <c r="D5798" s="9" t="s">
        <v>11541</v>
      </c>
      <c r="E5798" s="10">
        <v>1</v>
      </c>
      <c r="F5798" s="9" t="s">
        <v>11537</v>
      </c>
      <c r="G5798" s="9" t="s">
        <v>1587</v>
      </c>
      <c r="H5798" s="31" t="s">
        <v>11538</v>
      </c>
      <c r="I5798" s="12">
        <v>655</v>
      </c>
      <c r="J5798" s="12">
        <v>300</v>
      </c>
      <c r="K5798" s="12"/>
      <c r="L5798" s="12">
        <f t="array" ref="L5798">IFERROR(LOOKUP(2^15,SEARCH({"40A","63A","80A","100A","125A","160A","200A","250A","400A","630A","800A","1000A","1250A","1600A","2000A","2500A","3200A","4000A","5000A","6300A"},UPPER(D5798)),{40,63,80,100,125,160,200,250,400,630,800,1000,1250,1600,2000,2500,3200,4000,5000,6300}),0)</f>
        <v>4000</v>
      </c>
      <c r="M5798" s="9" t="str">
        <f t="shared" si="451"/>
        <v>Elbow Flat</v>
      </c>
      <c r="N5798" s="9" t="str">
        <f t="shared" si="452"/>
        <v>AL</v>
      </c>
      <c r="O5798" s="13" t="str">
        <f t="shared" si="453"/>
        <v>Silver</v>
      </c>
      <c r="P5798" s="9" t="str">
        <f t="shared" si="454"/>
        <v>PET</v>
      </c>
      <c r="Q5798" s="9" t="str">
        <f t="shared" si="455"/>
        <v>4</v>
      </c>
      <c r="R57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98" s="14" t="str">
        <f>IF(ProjectsDB[[#This Row],[Item Type]]="Straight Plug-In",_xlfn.TEXTJOIN("-",TRUE,M5798&amp;"-"&amp;_xlfn.LET(_xlpm.txt,ProjectsDB[[#This Row],[Assembly]],_xlpm.pos,FIND("SP",_xlpm.txt),_xlpm.pre,LEFT(_xlpm.txt,_xlpm.pos-1),IF(RIGHT(_xlpm.pre,3)="123","3PL",IF(RIGHT(_xlpm.pre,2)="12","2PL",IF(RIGHT(_xlpm.pre,1)="1","1PL","3PL")))),N5798,O5798,P5798,Q5798&amp;"W",R5798),_xlfn.TEXTJOIN("-",TRUE,M5798,N5798,O5798,P5798,Q5798&amp;"W",R5798))</f>
        <v>Elbow Flat-AL-Silver-PET-4W-2</v>
      </c>
      <c r="T5798" s="14" t="str">
        <f>IF(COUNTIF(Cycletime[Element Desc.],ProjectsDB[[#This Row],[Element Desc.]])&gt;0,"Found","Not Found")</f>
        <v>Found</v>
      </c>
    </row>
    <row r="5799" spans="2:20" x14ac:dyDescent="0.25">
      <c r="B5799" s="8" t="s">
        <v>11542</v>
      </c>
      <c r="C5799" s="9" t="s">
        <v>11543</v>
      </c>
      <c r="D5799" s="9" t="s">
        <v>11544</v>
      </c>
      <c r="E5799" s="10">
        <v>1</v>
      </c>
      <c r="F5799" s="9" t="s">
        <v>11537</v>
      </c>
      <c r="G5799" s="9" t="s">
        <v>1587</v>
      </c>
      <c r="H5799" s="31" t="s">
        <v>11538</v>
      </c>
      <c r="I5799" s="12">
        <v>1850</v>
      </c>
      <c r="J5799" s="12"/>
      <c r="K5799" s="12"/>
      <c r="L5799" s="12">
        <f t="array" ref="L5799">IFERROR(LOOKUP(2^15,SEARCH({"40A","63A","80A","100A","125A","160A","200A","250A","400A","630A","800A","1000A","1250A","1600A","2000A","2500A","3200A","4000A","5000A","6300A"},UPPER(D5799)),{40,63,80,100,125,160,200,250,400,630,800,1000,1250,1600,2000,2500,3200,4000,5000,6300}),0)</f>
        <v>4000</v>
      </c>
      <c r="M5799" s="9" t="str">
        <f t="shared" si="451"/>
        <v>Straight Feeder</v>
      </c>
      <c r="N5799" s="9" t="str">
        <f t="shared" si="452"/>
        <v>AL</v>
      </c>
      <c r="O5799" s="13" t="str">
        <f t="shared" si="453"/>
        <v>Silver</v>
      </c>
      <c r="P5799" s="9" t="str">
        <f t="shared" si="454"/>
        <v>PET</v>
      </c>
      <c r="Q5799" s="9" t="str">
        <f t="shared" si="455"/>
        <v>4</v>
      </c>
      <c r="R57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799" s="14" t="str">
        <f>IF(ProjectsDB[[#This Row],[Item Type]]="Straight Plug-In",_xlfn.TEXTJOIN("-",TRUE,M5799&amp;"-"&amp;_xlfn.LET(_xlpm.txt,ProjectsDB[[#This Row],[Assembly]],_xlpm.pos,FIND("SP",_xlpm.txt),_xlpm.pre,LEFT(_xlpm.txt,_xlpm.pos-1),IF(RIGHT(_xlpm.pre,3)="123","3PL",IF(RIGHT(_xlpm.pre,2)="12","2PL",IF(RIGHT(_xlpm.pre,1)="1","1PL","3PL")))),N5799,O5799,P5799,Q5799&amp;"W",R5799),_xlfn.TEXTJOIN("-",TRUE,M5799,N5799,O5799,P5799,Q5799&amp;"W",R5799))</f>
        <v>Straight Feeder-AL-Silver-PET-4W-2</v>
      </c>
      <c r="T5799" s="14" t="str">
        <f>IF(COUNTIF(Cycletime[Element Desc.],ProjectsDB[[#This Row],[Element Desc.]])&gt;0,"Found","Not Found")</f>
        <v>Found</v>
      </c>
    </row>
    <row r="5800" spans="2:20" x14ac:dyDescent="0.25">
      <c r="B5800" s="8" t="s">
        <v>11545</v>
      </c>
      <c r="C5800" s="9" t="s">
        <v>11546</v>
      </c>
      <c r="D5800" s="9" t="s">
        <v>11547</v>
      </c>
      <c r="E5800" s="10">
        <v>1</v>
      </c>
      <c r="F5800" s="9" t="s">
        <v>11537</v>
      </c>
      <c r="G5800" s="9" t="s">
        <v>1587</v>
      </c>
      <c r="H5800" s="31" t="s">
        <v>11538</v>
      </c>
      <c r="I5800" s="12">
        <v>930</v>
      </c>
      <c r="J5800" s="12">
        <v>505</v>
      </c>
      <c r="K5800" s="12"/>
      <c r="L5800" s="12">
        <f t="array" ref="L5800">IFERROR(LOOKUP(2^15,SEARCH({"40A","63A","80A","100A","125A","160A","200A","250A","400A","630A","800A","1000A","1250A","1600A","2000A","2500A","3200A","4000A","5000A","6300A"},UPPER(D5800)),{40,63,80,100,125,160,200,250,400,630,800,1000,1250,1600,2000,2500,3200,4000,5000,6300}),0)</f>
        <v>4000</v>
      </c>
      <c r="M5800" s="9" t="str">
        <f t="shared" si="451"/>
        <v>Elbow Edge</v>
      </c>
      <c r="N5800" s="9" t="str">
        <f t="shared" si="452"/>
        <v>AL</v>
      </c>
      <c r="O5800" s="13" t="str">
        <f t="shared" si="453"/>
        <v>Silver</v>
      </c>
      <c r="P5800" s="9" t="str">
        <f t="shared" si="454"/>
        <v>PET</v>
      </c>
      <c r="Q5800" s="9" t="str">
        <f t="shared" si="455"/>
        <v>4</v>
      </c>
      <c r="R58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00" s="14" t="str">
        <f>IF(ProjectsDB[[#This Row],[Item Type]]="Straight Plug-In",_xlfn.TEXTJOIN("-",TRUE,M5800&amp;"-"&amp;_xlfn.LET(_xlpm.txt,ProjectsDB[[#This Row],[Assembly]],_xlpm.pos,FIND("SP",_xlpm.txt),_xlpm.pre,LEFT(_xlpm.txt,_xlpm.pos-1),IF(RIGHT(_xlpm.pre,3)="123","3PL",IF(RIGHT(_xlpm.pre,2)="12","2PL",IF(RIGHT(_xlpm.pre,1)="1","1PL","3PL")))),N5800,O5800,P5800,Q5800&amp;"W",R5800),_xlfn.TEXTJOIN("-",TRUE,M5800,N5800,O5800,P5800,Q5800&amp;"W",R5800))</f>
        <v>Elbow Edge-AL-Silver-PET-4W-2</v>
      </c>
      <c r="T5800" s="14" t="str">
        <f>IF(COUNTIF(Cycletime[Element Desc.],ProjectsDB[[#This Row],[Element Desc.]])&gt;0,"Found","Not Found")</f>
        <v>Found</v>
      </c>
    </row>
    <row r="5801" spans="2:20" x14ac:dyDescent="0.25">
      <c r="B5801" s="8" t="s">
        <v>11548</v>
      </c>
      <c r="C5801" s="9" t="s">
        <v>11549</v>
      </c>
      <c r="D5801" s="9" t="s">
        <v>11550</v>
      </c>
      <c r="E5801" s="10">
        <v>1</v>
      </c>
      <c r="F5801" s="9" t="s">
        <v>11537</v>
      </c>
      <c r="G5801" s="9" t="s">
        <v>1587</v>
      </c>
      <c r="H5801" s="31" t="s">
        <v>11538</v>
      </c>
      <c r="I5801" s="12">
        <v>900</v>
      </c>
      <c r="J5801" s="12"/>
      <c r="K5801" s="12"/>
      <c r="L5801" s="12">
        <f t="array" ref="L5801">IFERROR(LOOKUP(2^15,SEARCH({"40A","63A","80A","100A","125A","160A","200A","250A","400A","630A","800A","1000A","1250A","1600A","2000A","2500A","3200A","4000A","5000A","6300A"},UPPER(D5801)),{40,63,80,100,125,160,200,250,400,630,800,1000,1250,1600,2000,2500,3200,4000,5000,6300}),0)</f>
        <v>4000</v>
      </c>
      <c r="M5801" s="9" t="str">
        <f t="shared" si="451"/>
        <v>Straight Feeder</v>
      </c>
      <c r="N5801" s="9" t="str">
        <f t="shared" si="452"/>
        <v>AL</v>
      </c>
      <c r="O5801" s="13" t="str">
        <f t="shared" si="453"/>
        <v>Silver</v>
      </c>
      <c r="P5801" s="9" t="str">
        <f t="shared" si="454"/>
        <v>PET</v>
      </c>
      <c r="Q5801" s="9" t="str">
        <f t="shared" si="455"/>
        <v>4</v>
      </c>
      <c r="R58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01" s="14" t="str">
        <f>IF(ProjectsDB[[#This Row],[Item Type]]="Straight Plug-In",_xlfn.TEXTJOIN("-",TRUE,M5801&amp;"-"&amp;_xlfn.LET(_xlpm.txt,ProjectsDB[[#This Row],[Assembly]],_xlpm.pos,FIND("SP",_xlpm.txt),_xlpm.pre,LEFT(_xlpm.txt,_xlpm.pos-1),IF(RIGHT(_xlpm.pre,3)="123","3PL",IF(RIGHT(_xlpm.pre,2)="12","2PL",IF(RIGHT(_xlpm.pre,1)="1","1PL","3PL")))),N5801,O5801,P5801,Q5801&amp;"W",R5801),_xlfn.TEXTJOIN("-",TRUE,M5801,N5801,O5801,P5801,Q5801&amp;"W",R5801))</f>
        <v>Straight Feeder-AL-Silver-PET-4W-2</v>
      </c>
      <c r="T5801" s="14" t="str">
        <f>IF(COUNTIF(Cycletime[Element Desc.],ProjectsDB[[#This Row],[Element Desc.]])&gt;0,"Found","Not Found")</f>
        <v>Found</v>
      </c>
    </row>
    <row r="5802" spans="2:20" x14ac:dyDescent="0.25">
      <c r="B5802" s="20" t="s">
        <v>11551</v>
      </c>
      <c r="C5802" s="21" t="s">
        <v>157</v>
      </c>
      <c r="D5802" s="21" t="s">
        <v>158</v>
      </c>
      <c r="E5802" s="22">
        <v>5</v>
      </c>
      <c r="F5802" s="9" t="s">
        <v>11537</v>
      </c>
      <c r="G5802" s="9" t="s">
        <v>1587</v>
      </c>
      <c r="H5802" s="31" t="s">
        <v>11538</v>
      </c>
      <c r="I5802" s="25"/>
      <c r="J5802" s="25"/>
      <c r="K5802" s="25"/>
      <c r="L5802" s="12">
        <f t="array" ref="L5802">IFERROR(LOOKUP(2^15,SEARCH({"40A","63A","80A","100A","125A","160A","200A","250A","400A","630A","800A","1000A","1250A","1600A","2000A","2500A","3200A","4000A","5000A","6300A"},UPPER(D5802)),{40,63,80,100,125,160,200,250,400,630,800,1000,1250,1600,2000,2500,3200,4000,5000,6300}),0)</f>
        <v>4000</v>
      </c>
      <c r="M5802" s="9" t="str">
        <f t="shared" si="451"/>
        <v>Joint Pack</v>
      </c>
      <c r="N5802" s="9" t="str">
        <f t="shared" si="452"/>
        <v>AL</v>
      </c>
      <c r="O5802" s="13" t="str">
        <f t="shared" si="453"/>
        <v>Silver</v>
      </c>
      <c r="P5802" s="9" t="str">
        <f t="shared" si="454"/>
        <v>None</v>
      </c>
      <c r="Q5802" s="9" t="str">
        <f t="shared" si="455"/>
        <v>4</v>
      </c>
      <c r="R58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02" s="14" t="str">
        <f>IF(ProjectsDB[[#This Row],[Item Type]]="Straight Plug-In",_xlfn.TEXTJOIN("-",TRUE,M5802&amp;"-"&amp;_xlfn.LET(_xlpm.txt,ProjectsDB[[#This Row],[Assembly]],_xlpm.pos,FIND("SP",_xlpm.txt),_xlpm.pre,LEFT(_xlpm.txt,_xlpm.pos-1),IF(RIGHT(_xlpm.pre,3)="123","3PL",IF(RIGHT(_xlpm.pre,2)="12","2PL",IF(RIGHT(_xlpm.pre,1)="1","1PL","3PL")))),N5802,O5802,P5802,Q5802&amp;"W",R5802),_xlfn.TEXTJOIN("-",TRUE,M5802,N5802,O5802,P5802,Q5802&amp;"W",R5802))</f>
        <v>Joint Pack-AL-Silver-None-4W-2</v>
      </c>
      <c r="T5802" s="14" t="str">
        <f>IF(COUNTIF(Cycletime[Element Desc.],ProjectsDB[[#This Row],[Element Desc.]])&gt;0,"Found","Not Found")</f>
        <v>Found</v>
      </c>
    </row>
    <row r="5803" spans="2:20" x14ac:dyDescent="0.25">
      <c r="B5803" s="8" t="s">
        <v>11552</v>
      </c>
      <c r="C5803" s="9" t="s">
        <v>2371</v>
      </c>
      <c r="D5803" s="9" t="s">
        <v>2372</v>
      </c>
      <c r="E5803" s="10">
        <v>1</v>
      </c>
      <c r="F5803" s="9" t="s">
        <v>11537</v>
      </c>
      <c r="G5803" s="9" t="s">
        <v>1587</v>
      </c>
      <c r="H5803" s="31" t="s">
        <v>11538</v>
      </c>
      <c r="I5803" s="12">
        <v>425</v>
      </c>
      <c r="J5803" s="12"/>
      <c r="K5803" s="12"/>
      <c r="L5803" s="12">
        <f t="array" ref="L5803">IFERROR(LOOKUP(2^15,SEARCH({"40A","63A","80A","100A","125A","160A","200A","250A","400A","630A","800A","1000A","1250A","1600A","2000A","2500A","3200A","4000A","5000A","6300A"},UPPER(D5803)),{40,63,80,100,125,160,200,250,400,630,800,1000,1250,1600,2000,2500,3200,4000,5000,6300}),0)</f>
        <v>4000</v>
      </c>
      <c r="M5803" s="9" t="str">
        <f t="shared" si="451"/>
        <v>Flange Straight</v>
      </c>
      <c r="N5803" s="9" t="str">
        <f t="shared" si="452"/>
        <v>AL</v>
      </c>
      <c r="O5803" s="13" t="str">
        <f t="shared" si="453"/>
        <v>Silver</v>
      </c>
      <c r="P5803" s="9" t="str">
        <f t="shared" si="454"/>
        <v>PET</v>
      </c>
      <c r="Q5803" s="9" t="str">
        <f t="shared" si="455"/>
        <v>4</v>
      </c>
      <c r="R58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03" s="14" t="str">
        <f>IF(ProjectsDB[[#This Row],[Item Type]]="Straight Plug-In",_xlfn.TEXTJOIN("-",TRUE,M5803&amp;"-"&amp;_xlfn.LET(_xlpm.txt,ProjectsDB[[#This Row],[Assembly]],_xlpm.pos,FIND("SP",_xlpm.txt),_xlpm.pre,LEFT(_xlpm.txt,_xlpm.pos-1),IF(RIGHT(_xlpm.pre,3)="123","3PL",IF(RIGHT(_xlpm.pre,2)="12","2PL",IF(RIGHT(_xlpm.pre,1)="1","1PL","3PL")))),N5803,O5803,P5803,Q5803&amp;"W",R5803),_xlfn.TEXTJOIN("-",TRUE,M5803,N5803,O5803,P5803,Q5803&amp;"W",R5803))</f>
        <v>Flange Straight-AL-Silver-PET-4W-2</v>
      </c>
      <c r="T5803" s="14" t="str">
        <f>IF(COUNTIF(Cycletime[Element Desc.],ProjectsDB[[#This Row],[Element Desc.]])&gt;0,"Found","Not Found")</f>
        <v>Found</v>
      </c>
    </row>
    <row r="5804" spans="2:20" x14ac:dyDescent="0.25">
      <c r="B5804" s="8" t="s">
        <v>11553</v>
      </c>
      <c r="C5804" s="9" t="s">
        <v>11543</v>
      </c>
      <c r="D5804" s="9" t="s">
        <v>11544</v>
      </c>
      <c r="E5804" s="10">
        <v>1</v>
      </c>
      <c r="F5804" s="9" t="s">
        <v>11537</v>
      </c>
      <c r="G5804" s="9" t="s">
        <v>1587</v>
      </c>
      <c r="H5804" s="31" t="s">
        <v>11538</v>
      </c>
      <c r="I5804" s="12">
        <v>1850</v>
      </c>
      <c r="J5804" s="12"/>
      <c r="K5804" s="12"/>
      <c r="L5804" s="12">
        <f t="array" ref="L5804">IFERROR(LOOKUP(2^15,SEARCH({"40A","63A","80A","100A","125A","160A","200A","250A","400A","630A","800A","1000A","1250A","1600A","2000A","2500A","3200A","4000A","5000A","6300A"},UPPER(D5804)),{40,63,80,100,125,160,200,250,400,630,800,1000,1250,1600,2000,2500,3200,4000,5000,6300}),0)</f>
        <v>4000</v>
      </c>
      <c r="M5804" s="9" t="str">
        <f t="shared" si="451"/>
        <v>Straight Feeder</v>
      </c>
      <c r="N5804" s="9" t="str">
        <f t="shared" si="452"/>
        <v>AL</v>
      </c>
      <c r="O5804" s="13" t="str">
        <f t="shared" si="453"/>
        <v>Silver</v>
      </c>
      <c r="P5804" s="9" t="str">
        <f t="shared" si="454"/>
        <v>PET</v>
      </c>
      <c r="Q5804" s="9" t="str">
        <f t="shared" si="455"/>
        <v>4</v>
      </c>
      <c r="R58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04" s="14" t="str">
        <f>IF(ProjectsDB[[#This Row],[Item Type]]="Straight Plug-In",_xlfn.TEXTJOIN("-",TRUE,M5804&amp;"-"&amp;_xlfn.LET(_xlpm.txt,ProjectsDB[[#This Row],[Assembly]],_xlpm.pos,FIND("SP",_xlpm.txt),_xlpm.pre,LEFT(_xlpm.txt,_xlpm.pos-1),IF(RIGHT(_xlpm.pre,3)="123","3PL",IF(RIGHT(_xlpm.pre,2)="12","2PL",IF(RIGHT(_xlpm.pre,1)="1","1PL","3PL")))),N5804,O5804,P5804,Q5804&amp;"W",R5804),_xlfn.TEXTJOIN("-",TRUE,M5804,N5804,O5804,P5804,Q5804&amp;"W",R5804))</f>
        <v>Straight Feeder-AL-Silver-PET-4W-2</v>
      </c>
      <c r="T5804" s="14" t="str">
        <f>IF(COUNTIF(Cycletime[Element Desc.],ProjectsDB[[#This Row],[Element Desc.]])&gt;0,"Found","Not Found")</f>
        <v>Found</v>
      </c>
    </row>
    <row r="5805" spans="2:20" x14ac:dyDescent="0.25">
      <c r="B5805" s="8" t="s">
        <v>11554</v>
      </c>
      <c r="C5805" s="9" t="s">
        <v>11555</v>
      </c>
      <c r="D5805" s="9" t="s">
        <v>11556</v>
      </c>
      <c r="E5805" s="10">
        <v>1</v>
      </c>
      <c r="F5805" s="9" t="s">
        <v>11537</v>
      </c>
      <c r="G5805" s="9" t="s">
        <v>1587</v>
      </c>
      <c r="H5805" s="31" t="s">
        <v>11538</v>
      </c>
      <c r="I5805" s="12">
        <v>910</v>
      </c>
      <c r="J5805" s="12">
        <v>505</v>
      </c>
      <c r="K5805" s="12"/>
      <c r="L5805" s="12">
        <f t="array" ref="L5805">IFERROR(LOOKUP(2^15,SEARCH({"40A","63A","80A","100A","125A","160A","200A","250A","400A","630A","800A","1000A","1250A","1600A","2000A","2500A","3200A","4000A","5000A","6300A"},UPPER(D5805)),{40,63,80,100,125,160,200,250,400,630,800,1000,1250,1600,2000,2500,3200,4000,5000,6300}),0)</f>
        <v>4000</v>
      </c>
      <c r="M5805" s="9" t="str">
        <f t="shared" si="451"/>
        <v>Elbow Edge</v>
      </c>
      <c r="N5805" s="9" t="str">
        <f t="shared" si="452"/>
        <v>AL</v>
      </c>
      <c r="O5805" s="13" t="str">
        <f t="shared" si="453"/>
        <v>Silver</v>
      </c>
      <c r="P5805" s="9" t="str">
        <f t="shared" si="454"/>
        <v>PET</v>
      </c>
      <c r="Q5805" s="9" t="str">
        <f t="shared" si="455"/>
        <v>4</v>
      </c>
      <c r="R58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05" s="14" t="str">
        <f>IF(ProjectsDB[[#This Row],[Item Type]]="Straight Plug-In",_xlfn.TEXTJOIN("-",TRUE,M5805&amp;"-"&amp;_xlfn.LET(_xlpm.txt,ProjectsDB[[#This Row],[Assembly]],_xlpm.pos,FIND("SP",_xlpm.txt),_xlpm.pre,LEFT(_xlpm.txt,_xlpm.pos-1),IF(RIGHT(_xlpm.pre,3)="123","3PL",IF(RIGHT(_xlpm.pre,2)="12","2PL",IF(RIGHT(_xlpm.pre,1)="1","1PL","3PL")))),N5805,O5805,P5805,Q5805&amp;"W",R5805),_xlfn.TEXTJOIN("-",TRUE,M5805,N5805,O5805,P5805,Q5805&amp;"W",R5805))</f>
        <v>Elbow Edge-AL-Silver-PET-4W-2</v>
      </c>
      <c r="T5805" s="14" t="str">
        <f>IF(COUNTIF(Cycletime[Element Desc.],ProjectsDB[[#This Row],[Element Desc.]])&gt;0,"Found","Not Found")</f>
        <v>Found</v>
      </c>
    </row>
    <row r="5806" spans="2:20" x14ac:dyDescent="0.25">
      <c r="B5806" s="8" t="s">
        <v>11557</v>
      </c>
      <c r="C5806" s="9" t="s">
        <v>157</v>
      </c>
      <c r="D5806" s="9" t="s">
        <v>158</v>
      </c>
      <c r="E5806" s="10">
        <v>5</v>
      </c>
      <c r="F5806" s="9" t="s">
        <v>11537</v>
      </c>
      <c r="G5806" s="9" t="s">
        <v>1587</v>
      </c>
      <c r="H5806" s="31" t="s">
        <v>11538</v>
      </c>
      <c r="I5806" s="12"/>
      <c r="J5806" s="12"/>
      <c r="K5806" s="12"/>
      <c r="L5806" s="12">
        <f t="array" ref="L5806">IFERROR(LOOKUP(2^15,SEARCH({"40A","63A","80A","100A","125A","160A","200A","250A","400A","630A","800A","1000A","1250A","1600A","2000A","2500A","3200A","4000A","5000A","6300A"},UPPER(D5806)),{40,63,80,100,125,160,200,250,400,630,800,1000,1250,1600,2000,2500,3200,4000,5000,6300}),0)</f>
        <v>4000</v>
      </c>
      <c r="M5806" s="9" t="str">
        <f t="shared" si="451"/>
        <v>Joint Pack</v>
      </c>
      <c r="N5806" s="9" t="str">
        <f t="shared" si="452"/>
        <v>AL</v>
      </c>
      <c r="O5806" s="13" t="str">
        <f t="shared" si="453"/>
        <v>Silver</v>
      </c>
      <c r="P5806" s="9" t="str">
        <f t="shared" si="454"/>
        <v>None</v>
      </c>
      <c r="Q5806" s="9" t="str">
        <f t="shared" si="455"/>
        <v>4</v>
      </c>
      <c r="R58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06" s="14" t="str">
        <f>IF(ProjectsDB[[#This Row],[Item Type]]="Straight Plug-In",_xlfn.TEXTJOIN("-",TRUE,M5806&amp;"-"&amp;_xlfn.LET(_xlpm.txt,ProjectsDB[[#This Row],[Assembly]],_xlpm.pos,FIND("SP",_xlpm.txt),_xlpm.pre,LEFT(_xlpm.txt,_xlpm.pos-1),IF(RIGHT(_xlpm.pre,3)="123","3PL",IF(RIGHT(_xlpm.pre,2)="12","2PL",IF(RIGHT(_xlpm.pre,1)="1","1PL","3PL")))),N5806,O5806,P5806,Q5806&amp;"W",R5806),_xlfn.TEXTJOIN("-",TRUE,M5806,N5806,O5806,P5806,Q5806&amp;"W",R5806))</f>
        <v>Joint Pack-AL-Silver-None-4W-2</v>
      </c>
      <c r="T5806" s="14" t="str">
        <f>IF(COUNTIF(Cycletime[Element Desc.],ProjectsDB[[#This Row],[Element Desc.]])&gt;0,"Found","Not Found")</f>
        <v>Found</v>
      </c>
    </row>
    <row r="5807" spans="2:20" x14ac:dyDescent="0.25">
      <c r="B5807" s="8" t="s">
        <v>11558</v>
      </c>
      <c r="C5807" s="9" t="s">
        <v>11540</v>
      </c>
      <c r="D5807" s="9" t="s">
        <v>11541</v>
      </c>
      <c r="E5807" s="10">
        <v>1</v>
      </c>
      <c r="F5807" s="9" t="s">
        <v>11537</v>
      </c>
      <c r="G5807" s="9" t="s">
        <v>1587</v>
      </c>
      <c r="H5807" s="31" t="s">
        <v>11538</v>
      </c>
      <c r="I5807" s="12">
        <v>655</v>
      </c>
      <c r="J5807" s="12">
        <v>300</v>
      </c>
      <c r="K5807" s="12"/>
      <c r="L5807" s="12">
        <f t="array" ref="L5807">IFERROR(LOOKUP(2^15,SEARCH({"40A","63A","80A","100A","125A","160A","200A","250A","400A","630A","800A","1000A","1250A","1600A","2000A","2500A","3200A","4000A","5000A","6300A"},UPPER(D5807)),{40,63,80,100,125,160,200,250,400,630,800,1000,1250,1600,2000,2500,3200,4000,5000,6300}),0)</f>
        <v>4000</v>
      </c>
      <c r="M5807" s="9" t="str">
        <f t="shared" si="451"/>
        <v>Elbow Flat</v>
      </c>
      <c r="N5807" s="9" t="str">
        <f t="shared" si="452"/>
        <v>AL</v>
      </c>
      <c r="O5807" s="13" t="str">
        <f t="shared" si="453"/>
        <v>Silver</v>
      </c>
      <c r="P5807" s="9" t="str">
        <f t="shared" si="454"/>
        <v>PET</v>
      </c>
      <c r="Q5807" s="9" t="str">
        <f t="shared" si="455"/>
        <v>4</v>
      </c>
      <c r="R58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07" s="14" t="str">
        <f>IF(ProjectsDB[[#This Row],[Item Type]]="Straight Plug-In",_xlfn.TEXTJOIN("-",TRUE,M5807&amp;"-"&amp;_xlfn.LET(_xlpm.txt,ProjectsDB[[#This Row],[Assembly]],_xlpm.pos,FIND("SP",_xlpm.txt),_xlpm.pre,LEFT(_xlpm.txt,_xlpm.pos-1),IF(RIGHT(_xlpm.pre,3)="123","3PL",IF(RIGHT(_xlpm.pre,2)="12","2PL",IF(RIGHT(_xlpm.pre,1)="1","1PL","3PL")))),N5807,O5807,P5807,Q5807&amp;"W",R5807),_xlfn.TEXTJOIN("-",TRUE,M5807,N5807,O5807,P5807,Q5807&amp;"W",R5807))</f>
        <v>Elbow Flat-AL-Silver-PET-4W-2</v>
      </c>
      <c r="T5807" s="14" t="str">
        <f>IF(COUNTIF(Cycletime[Element Desc.],ProjectsDB[[#This Row],[Element Desc.]])&gt;0,"Found","Not Found")</f>
        <v>Found</v>
      </c>
    </row>
    <row r="5808" spans="2:20" x14ac:dyDescent="0.25">
      <c r="B5808" s="20" t="s">
        <v>11559</v>
      </c>
      <c r="C5808" s="21" t="s">
        <v>11560</v>
      </c>
      <c r="D5808" s="21" t="s">
        <v>11561</v>
      </c>
      <c r="E5808" s="22">
        <v>1</v>
      </c>
      <c r="F5808" s="9" t="s">
        <v>11537</v>
      </c>
      <c r="G5808" s="9" t="s">
        <v>1587</v>
      </c>
      <c r="H5808" s="31" t="s">
        <v>11538</v>
      </c>
      <c r="I5808" s="25">
        <v>1630</v>
      </c>
      <c r="J5808" s="25"/>
      <c r="K5808" s="25"/>
      <c r="L5808" s="12">
        <f t="array" ref="L5808">IFERROR(LOOKUP(2^15,SEARCH({"40A","63A","80A","100A","125A","160A","200A","250A","400A","630A","800A","1000A","1250A","1600A","2000A","2500A","3200A","4000A","5000A","6300A"},UPPER(D5808)),{40,63,80,100,125,160,200,250,400,630,800,1000,1250,1600,2000,2500,3200,4000,5000,6300}),0)</f>
        <v>4000</v>
      </c>
      <c r="M5808" s="9" t="str">
        <f t="shared" si="451"/>
        <v>Straight Feeder</v>
      </c>
      <c r="N5808" s="9" t="str">
        <f t="shared" si="452"/>
        <v>AL</v>
      </c>
      <c r="O5808" s="13" t="str">
        <f t="shared" si="453"/>
        <v>Silver</v>
      </c>
      <c r="P5808" s="9" t="str">
        <f t="shared" si="454"/>
        <v>PET</v>
      </c>
      <c r="Q5808" s="9" t="str">
        <f t="shared" si="455"/>
        <v>4</v>
      </c>
      <c r="R58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08" s="14" t="str">
        <f>IF(ProjectsDB[[#This Row],[Item Type]]="Straight Plug-In",_xlfn.TEXTJOIN("-",TRUE,M5808&amp;"-"&amp;_xlfn.LET(_xlpm.txt,ProjectsDB[[#This Row],[Assembly]],_xlpm.pos,FIND("SP",_xlpm.txt),_xlpm.pre,LEFT(_xlpm.txt,_xlpm.pos-1),IF(RIGHT(_xlpm.pre,3)="123","3PL",IF(RIGHT(_xlpm.pre,2)="12","2PL",IF(RIGHT(_xlpm.pre,1)="1","1PL","3PL")))),N5808,O5808,P5808,Q5808&amp;"W",R5808),_xlfn.TEXTJOIN("-",TRUE,M5808,N5808,O5808,P5808,Q5808&amp;"W",R5808))</f>
        <v>Straight Feeder-AL-Silver-PET-4W-2</v>
      </c>
      <c r="T5808" s="14" t="str">
        <f>IF(COUNTIF(Cycletime[Element Desc.],ProjectsDB[[#This Row],[Element Desc.]])&gt;0,"Found","Not Found")</f>
        <v>Found</v>
      </c>
    </row>
    <row r="5809" spans="2:20" x14ac:dyDescent="0.25">
      <c r="B5809" s="8" t="s">
        <v>11562</v>
      </c>
      <c r="C5809" s="9" t="s">
        <v>2371</v>
      </c>
      <c r="D5809" s="9" t="s">
        <v>2372</v>
      </c>
      <c r="E5809" s="10">
        <v>1</v>
      </c>
      <c r="F5809" s="9" t="s">
        <v>11537</v>
      </c>
      <c r="G5809" s="9" t="s">
        <v>1587</v>
      </c>
      <c r="H5809" s="31" t="s">
        <v>11538</v>
      </c>
      <c r="I5809" s="12">
        <v>425</v>
      </c>
      <c r="J5809" s="12"/>
      <c r="K5809" s="12"/>
      <c r="L5809" s="12">
        <f t="array" ref="L5809">IFERROR(LOOKUP(2^15,SEARCH({"40A","63A","80A","100A","125A","160A","200A","250A","400A","630A","800A","1000A","1250A","1600A","2000A","2500A","3200A","4000A","5000A","6300A"},UPPER(D5809)),{40,63,80,100,125,160,200,250,400,630,800,1000,1250,1600,2000,2500,3200,4000,5000,6300}),0)</f>
        <v>4000</v>
      </c>
      <c r="M5809" s="9" t="str">
        <f t="shared" si="451"/>
        <v>Flange Straight</v>
      </c>
      <c r="N5809" s="9" t="str">
        <f t="shared" si="452"/>
        <v>AL</v>
      </c>
      <c r="O5809" s="13" t="str">
        <f t="shared" si="453"/>
        <v>Silver</v>
      </c>
      <c r="P5809" s="9" t="str">
        <f t="shared" si="454"/>
        <v>PET</v>
      </c>
      <c r="Q5809" s="9" t="str">
        <f t="shared" si="455"/>
        <v>4</v>
      </c>
      <c r="R58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09" s="14" t="str">
        <f>IF(ProjectsDB[[#This Row],[Item Type]]="Straight Plug-In",_xlfn.TEXTJOIN("-",TRUE,M5809&amp;"-"&amp;_xlfn.LET(_xlpm.txt,ProjectsDB[[#This Row],[Assembly]],_xlpm.pos,FIND("SP",_xlpm.txt),_xlpm.pre,LEFT(_xlpm.txt,_xlpm.pos-1),IF(RIGHT(_xlpm.pre,3)="123","3PL",IF(RIGHT(_xlpm.pre,2)="12","2PL",IF(RIGHT(_xlpm.pre,1)="1","1PL","3PL")))),N5809,O5809,P5809,Q5809&amp;"W",R5809),_xlfn.TEXTJOIN("-",TRUE,M5809,N5809,O5809,P5809,Q5809&amp;"W",R5809))</f>
        <v>Flange Straight-AL-Silver-PET-4W-2</v>
      </c>
      <c r="T5809" s="14" t="str">
        <f>IF(COUNTIF(Cycletime[Element Desc.],ProjectsDB[[#This Row],[Element Desc.]])&gt;0,"Found","Not Found")</f>
        <v>Found</v>
      </c>
    </row>
    <row r="5810" spans="2:20" x14ac:dyDescent="0.25">
      <c r="B5810" s="8" t="s">
        <v>11563</v>
      </c>
      <c r="C5810" s="9" t="s">
        <v>11540</v>
      </c>
      <c r="D5810" s="9" t="s">
        <v>11541</v>
      </c>
      <c r="E5810" s="10">
        <v>1</v>
      </c>
      <c r="F5810" s="9" t="s">
        <v>11537</v>
      </c>
      <c r="G5810" s="9" t="s">
        <v>1587</v>
      </c>
      <c r="H5810" s="31" t="s">
        <v>11538</v>
      </c>
      <c r="I5810" s="12">
        <v>655</v>
      </c>
      <c r="J5810" s="12">
        <v>300</v>
      </c>
      <c r="K5810" s="12"/>
      <c r="L5810" s="12">
        <f t="array" ref="L5810">IFERROR(LOOKUP(2^15,SEARCH({"40A","63A","80A","100A","125A","160A","200A","250A","400A","630A","800A","1000A","1250A","1600A","2000A","2500A","3200A","4000A","5000A","6300A"},UPPER(D5810)),{40,63,80,100,125,160,200,250,400,630,800,1000,1250,1600,2000,2500,3200,4000,5000,6300}),0)</f>
        <v>4000</v>
      </c>
      <c r="M5810" s="9" t="str">
        <f t="shared" si="451"/>
        <v>Elbow Flat</v>
      </c>
      <c r="N5810" s="9" t="str">
        <f t="shared" si="452"/>
        <v>AL</v>
      </c>
      <c r="O5810" s="13" t="str">
        <f t="shared" si="453"/>
        <v>Silver</v>
      </c>
      <c r="P5810" s="9" t="str">
        <f t="shared" si="454"/>
        <v>PET</v>
      </c>
      <c r="Q5810" s="9" t="str">
        <f t="shared" si="455"/>
        <v>4</v>
      </c>
      <c r="R58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10" s="14" t="str">
        <f>IF(ProjectsDB[[#This Row],[Item Type]]="Straight Plug-In",_xlfn.TEXTJOIN("-",TRUE,M5810&amp;"-"&amp;_xlfn.LET(_xlpm.txt,ProjectsDB[[#This Row],[Assembly]],_xlpm.pos,FIND("SP",_xlpm.txt),_xlpm.pre,LEFT(_xlpm.txt,_xlpm.pos-1),IF(RIGHT(_xlpm.pre,3)="123","3PL",IF(RIGHT(_xlpm.pre,2)="12","2PL",IF(RIGHT(_xlpm.pre,1)="1","1PL","3PL")))),N5810,O5810,P5810,Q5810&amp;"W",R5810),_xlfn.TEXTJOIN("-",TRUE,M5810,N5810,O5810,P5810,Q5810&amp;"W",R5810))</f>
        <v>Elbow Flat-AL-Silver-PET-4W-2</v>
      </c>
      <c r="T5810" s="14" t="str">
        <f>IF(COUNTIF(Cycletime[Element Desc.],ProjectsDB[[#This Row],[Element Desc.]])&gt;0,"Found","Not Found")</f>
        <v>Found</v>
      </c>
    </row>
    <row r="5811" spans="2:20" x14ac:dyDescent="0.25">
      <c r="B5811" s="8" t="s">
        <v>11564</v>
      </c>
      <c r="C5811" s="9" t="s">
        <v>11565</v>
      </c>
      <c r="D5811" s="9" t="s">
        <v>11566</v>
      </c>
      <c r="E5811" s="10">
        <v>1</v>
      </c>
      <c r="F5811" s="9" t="s">
        <v>11537</v>
      </c>
      <c r="G5811" s="9" t="s">
        <v>1587</v>
      </c>
      <c r="H5811" s="31" t="s">
        <v>11538</v>
      </c>
      <c r="I5811" s="12">
        <v>1770</v>
      </c>
      <c r="J5811" s="12"/>
      <c r="K5811" s="12"/>
      <c r="L5811" s="12">
        <f t="array" ref="L5811">IFERROR(LOOKUP(2^15,SEARCH({"40A","63A","80A","100A","125A","160A","200A","250A","400A","630A","800A","1000A","1250A","1600A","2000A","2500A","3200A","4000A","5000A","6300A"},UPPER(D5811)),{40,63,80,100,125,160,200,250,400,630,800,1000,1250,1600,2000,2500,3200,4000,5000,6300}),0)</f>
        <v>4000</v>
      </c>
      <c r="M5811" s="9" t="str">
        <f t="shared" si="451"/>
        <v>Straight Feeder</v>
      </c>
      <c r="N5811" s="9" t="str">
        <f t="shared" si="452"/>
        <v>AL</v>
      </c>
      <c r="O5811" s="13" t="str">
        <f t="shared" si="453"/>
        <v>Silver</v>
      </c>
      <c r="P5811" s="9" t="str">
        <f t="shared" si="454"/>
        <v>PET</v>
      </c>
      <c r="Q5811" s="9" t="str">
        <f t="shared" si="455"/>
        <v>4</v>
      </c>
      <c r="R58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11" s="14" t="str">
        <f>IF(ProjectsDB[[#This Row],[Item Type]]="Straight Plug-In",_xlfn.TEXTJOIN("-",TRUE,M5811&amp;"-"&amp;_xlfn.LET(_xlpm.txt,ProjectsDB[[#This Row],[Assembly]],_xlpm.pos,FIND("SP",_xlpm.txt),_xlpm.pre,LEFT(_xlpm.txt,_xlpm.pos-1),IF(RIGHT(_xlpm.pre,3)="123","3PL",IF(RIGHT(_xlpm.pre,2)="12","2PL",IF(RIGHT(_xlpm.pre,1)="1","1PL","3PL")))),N5811,O5811,P5811,Q5811&amp;"W",R5811),_xlfn.TEXTJOIN("-",TRUE,M5811,N5811,O5811,P5811,Q5811&amp;"W",R5811))</f>
        <v>Straight Feeder-AL-Silver-PET-4W-2</v>
      </c>
      <c r="T5811" s="14" t="str">
        <f>IF(COUNTIF(Cycletime[Element Desc.],ProjectsDB[[#This Row],[Element Desc.]])&gt;0,"Found","Not Found")</f>
        <v>Found</v>
      </c>
    </row>
    <row r="5812" spans="2:20" x14ac:dyDescent="0.25">
      <c r="B5812" s="8" t="s">
        <v>11567</v>
      </c>
      <c r="C5812" s="9" t="s">
        <v>11555</v>
      </c>
      <c r="D5812" s="9" t="s">
        <v>11556</v>
      </c>
      <c r="E5812" s="10">
        <v>1</v>
      </c>
      <c r="F5812" s="9" t="s">
        <v>11537</v>
      </c>
      <c r="G5812" s="9" t="s">
        <v>1587</v>
      </c>
      <c r="H5812" s="31" t="s">
        <v>11538</v>
      </c>
      <c r="I5812" s="12">
        <v>910</v>
      </c>
      <c r="J5812" s="12">
        <v>505</v>
      </c>
      <c r="K5812" s="12"/>
      <c r="L5812" s="12">
        <f t="array" ref="L5812">IFERROR(LOOKUP(2^15,SEARCH({"40A","63A","80A","100A","125A","160A","200A","250A","400A","630A","800A","1000A","1250A","1600A","2000A","2500A","3200A","4000A","5000A","6300A"},UPPER(D5812)),{40,63,80,100,125,160,200,250,400,630,800,1000,1250,1600,2000,2500,3200,4000,5000,6300}),0)</f>
        <v>4000</v>
      </c>
      <c r="M5812" s="9" t="str">
        <f t="shared" si="451"/>
        <v>Elbow Edge</v>
      </c>
      <c r="N5812" s="9" t="str">
        <f t="shared" si="452"/>
        <v>AL</v>
      </c>
      <c r="O5812" s="13" t="str">
        <f t="shared" si="453"/>
        <v>Silver</v>
      </c>
      <c r="P5812" s="9" t="str">
        <f t="shared" si="454"/>
        <v>PET</v>
      </c>
      <c r="Q5812" s="9" t="str">
        <f t="shared" si="455"/>
        <v>4</v>
      </c>
      <c r="R58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12" s="14" t="str">
        <f>IF(ProjectsDB[[#This Row],[Item Type]]="Straight Plug-In",_xlfn.TEXTJOIN("-",TRUE,M5812&amp;"-"&amp;_xlfn.LET(_xlpm.txt,ProjectsDB[[#This Row],[Assembly]],_xlpm.pos,FIND("SP",_xlpm.txt),_xlpm.pre,LEFT(_xlpm.txt,_xlpm.pos-1),IF(RIGHT(_xlpm.pre,3)="123","3PL",IF(RIGHT(_xlpm.pre,2)="12","2PL",IF(RIGHT(_xlpm.pre,1)="1","1PL","3PL")))),N5812,O5812,P5812,Q5812&amp;"W",R5812),_xlfn.TEXTJOIN("-",TRUE,M5812,N5812,O5812,P5812,Q5812&amp;"W",R5812))</f>
        <v>Elbow Edge-AL-Silver-PET-4W-2</v>
      </c>
      <c r="T5812" s="14" t="str">
        <f>IF(COUNTIF(Cycletime[Element Desc.],ProjectsDB[[#This Row],[Element Desc.]])&gt;0,"Found","Not Found")</f>
        <v>Found</v>
      </c>
    </row>
    <row r="5813" spans="2:20" x14ac:dyDescent="0.25">
      <c r="B5813" s="8" t="s">
        <v>11568</v>
      </c>
      <c r="C5813" s="9" t="s">
        <v>11569</v>
      </c>
      <c r="D5813" s="9" t="s">
        <v>11570</v>
      </c>
      <c r="E5813" s="10">
        <v>1</v>
      </c>
      <c r="F5813" s="9" t="s">
        <v>11537</v>
      </c>
      <c r="G5813" s="9" t="s">
        <v>1587</v>
      </c>
      <c r="H5813" s="31" t="s">
        <v>11538</v>
      </c>
      <c r="I5813" s="12">
        <v>1500</v>
      </c>
      <c r="J5813" s="12"/>
      <c r="K5813" s="12"/>
      <c r="L5813" s="12">
        <f t="array" ref="L5813">IFERROR(LOOKUP(2^15,SEARCH({"40A","63A","80A","100A","125A","160A","200A","250A","400A","630A","800A","1000A","1250A","1600A","2000A","2500A","3200A","4000A","5000A","6300A"},UPPER(D5813)),{40,63,80,100,125,160,200,250,400,630,800,1000,1250,1600,2000,2500,3200,4000,5000,6300}),0)</f>
        <v>4000</v>
      </c>
      <c r="M5813" s="9" t="str">
        <f t="shared" si="451"/>
        <v>Straight Feeder</v>
      </c>
      <c r="N5813" s="9" t="str">
        <f t="shared" si="452"/>
        <v>AL</v>
      </c>
      <c r="O5813" s="13" t="str">
        <f t="shared" si="453"/>
        <v>Silver</v>
      </c>
      <c r="P5813" s="9" t="str">
        <f t="shared" si="454"/>
        <v>PET</v>
      </c>
      <c r="Q5813" s="9" t="str">
        <f t="shared" si="455"/>
        <v>4</v>
      </c>
      <c r="R581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13" s="14" t="str">
        <f>IF(ProjectsDB[[#This Row],[Item Type]]="Straight Plug-In",_xlfn.TEXTJOIN("-",TRUE,M5813&amp;"-"&amp;_xlfn.LET(_xlpm.txt,ProjectsDB[[#This Row],[Assembly]],_xlpm.pos,FIND("SP",_xlpm.txt),_xlpm.pre,LEFT(_xlpm.txt,_xlpm.pos-1),IF(RIGHT(_xlpm.pre,3)="123","3PL",IF(RIGHT(_xlpm.pre,2)="12","2PL",IF(RIGHT(_xlpm.pre,1)="1","1PL","3PL")))),N5813,O5813,P5813,Q5813&amp;"W",R5813),_xlfn.TEXTJOIN("-",TRUE,M5813,N5813,O5813,P5813,Q5813&amp;"W",R5813))</f>
        <v>Straight Feeder-AL-Silver-PET-4W-2</v>
      </c>
      <c r="T5813" s="14" t="str">
        <f>IF(COUNTIF(Cycletime[Element Desc.],ProjectsDB[[#This Row],[Element Desc.]])&gt;0,"Found","Not Found")</f>
        <v>Found</v>
      </c>
    </row>
    <row r="5814" spans="2:20" x14ac:dyDescent="0.25">
      <c r="B5814" s="20" t="s">
        <v>11571</v>
      </c>
      <c r="C5814" s="21" t="s">
        <v>157</v>
      </c>
      <c r="D5814" s="21" t="s">
        <v>158</v>
      </c>
      <c r="E5814" s="22">
        <v>5</v>
      </c>
      <c r="F5814" s="9" t="s">
        <v>11537</v>
      </c>
      <c r="G5814" s="9" t="s">
        <v>1587</v>
      </c>
      <c r="H5814" s="31" t="s">
        <v>11538</v>
      </c>
      <c r="I5814" s="25"/>
      <c r="J5814" s="25"/>
      <c r="K5814" s="25"/>
      <c r="L5814" s="12">
        <f t="array" ref="L5814">IFERROR(LOOKUP(2^15,SEARCH({"40A","63A","80A","100A","125A","160A","200A","250A","400A","630A","800A","1000A","1250A","1600A","2000A","2500A","3200A","4000A","5000A","6300A"},UPPER(D5814)),{40,63,80,100,125,160,200,250,400,630,800,1000,1250,1600,2000,2500,3200,4000,5000,6300}),0)</f>
        <v>4000</v>
      </c>
      <c r="M5814" s="9" t="str">
        <f t="shared" si="451"/>
        <v>Joint Pack</v>
      </c>
      <c r="N5814" s="9" t="str">
        <f t="shared" si="452"/>
        <v>AL</v>
      </c>
      <c r="O5814" s="13" t="str">
        <f t="shared" si="453"/>
        <v>Silver</v>
      </c>
      <c r="P5814" s="9" t="str">
        <f t="shared" si="454"/>
        <v>None</v>
      </c>
      <c r="Q5814" s="9" t="str">
        <f t="shared" si="455"/>
        <v>4</v>
      </c>
      <c r="R58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14" s="14" t="str">
        <f>IF(ProjectsDB[[#This Row],[Item Type]]="Straight Plug-In",_xlfn.TEXTJOIN("-",TRUE,M5814&amp;"-"&amp;_xlfn.LET(_xlpm.txt,ProjectsDB[[#This Row],[Assembly]],_xlpm.pos,FIND("SP",_xlpm.txt),_xlpm.pre,LEFT(_xlpm.txt,_xlpm.pos-1),IF(RIGHT(_xlpm.pre,3)="123","3PL",IF(RIGHT(_xlpm.pre,2)="12","2PL",IF(RIGHT(_xlpm.pre,1)="1","1PL","3PL")))),N5814,O5814,P5814,Q5814&amp;"W",R5814),_xlfn.TEXTJOIN("-",TRUE,M5814,N5814,O5814,P5814,Q5814&amp;"W",R5814))</f>
        <v>Joint Pack-AL-Silver-None-4W-2</v>
      </c>
      <c r="T5814" s="14" t="str">
        <f>IF(COUNTIF(Cycletime[Element Desc.],ProjectsDB[[#This Row],[Element Desc.]])&gt;0,"Found","Not Found")</f>
        <v>Found</v>
      </c>
    </row>
    <row r="5815" spans="2:20" x14ac:dyDescent="0.25">
      <c r="B5815" s="8" t="s">
        <v>11572</v>
      </c>
      <c r="C5815" s="9" t="s">
        <v>11573</v>
      </c>
      <c r="D5815" s="9" t="s">
        <v>11574</v>
      </c>
      <c r="E5815" s="10">
        <v>1</v>
      </c>
      <c r="F5815" s="9" t="s">
        <v>9328</v>
      </c>
      <c r="G5815" s="9" t="s">
        <v>1505</v>
      </c>
      <c r="H5815" s="31" t="s">
        <v>11575</v>
      </c>
      <c r="I5815" s="12">
        <v>2300</v>
      </c>
      <c r="J5815" s="12"/>
      <c r="K5815" s="12"/>
      <c r="L5815" s="12">
        <f t="array" ref="L5815">IFERROR(LOOKUP(2^15,SEARCH({"40A","63A","80A","100A","125A","160A","200A","250A","400A","630A","800A","1000A","1250A","1600A","2000A","2500A","3200A","4000A","5000A","6300A"},UPPER(D5815)),{40,63,80,100,125,160,200,250,400,630,800,1000,1250,1600,2000,2500,3200,4000,5000,6300}),0)</f>
        <v>6300</v>
      </c>
      <c r="M5815" s="9" t="str">
        <f t="shared" si="451"/>
        <v>Straight Feeder</v>
      </c>
      <c r="N5815" s="9" t="str">
        <f t="shared" si="452"/>
        <v>CU</v>
      </c>
      <c r="O5815" s="13" t="str">
        <f t="shared" si="453"/>
        <v>Silver</v>
      </c>
      <c r="P5815" s="9" t="str">
        <f t="shared" si="454"/>
        <v>Epoxy</v>
      </c>
      <c r="Q5815" s="9" t="str">
        <f t="shared" si="455"/>
        <v>4</v>
      </c>
      <c r="R58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815" s="14" t="str">
        <f>IF(ProjectsDB[[#This Row],[Item Type]]="Straight Plug-In",_xlfn.TEXTJOIN("-",TRUE,M5815&amp;"-"&amp;_xlfn.LET(_xlpm.txt,ProjectsDB[[#This Row],[Assembly]],_xlpm.pos,FIND("SP",_xlpm.txt),_xlpm.pre,LEFT(_xlpm.txt,_xlpm.pos-1),IF(RIGHT(_xlpm.pre,3)="123","3PL",IF(RIGHT(_xlpm.pre,2)="12","2PL",IF(RIGHT(_xlpm.pre,1)="1","1PL","3PL")))),N5815,O5815,P5815,Q5815&amp;"W",R5815),_xlfn.TEXTJOIN("-",TRUE,M5815,N5815,O5815,P5815,Q5815&amp;"W",R5815))</f>
        <v>Straight Feeder-CU-Silver-Epoxy-4W-3</v>
      </c>
      <c r="T5815" s="14" t="str">
        <f>IF(COUNTIF(Cycletime[Element Desc.],ProjectsDB[[#This Row],[Element Desc.]])&gt;0,"Found","Not Found")</f>
        <v>Found</v>
      </c>
    </row>
    <row r="5816" spans="2:20" x14ac:dyDescent="0.25">
      <c r="B5816" s="8" t="s">
        <v>11576</v>
      </c>
      <c r="C5816" s="9" t="s">
        <v>11577</v>
      </c>
      <c r="D5816" s="9" t="s">
        <v>11578</v>
      </c>
      <c r="E5816" s="10">
        <v>1</v>
      </c>
      <c r="F5816" s="9" t="s">
        <v>9328</v>
      </c>
      <c r="G5816" s="9" t="s">
        <v>1505</v>
      </c>
      <c r="H5816" s="31" t="s">
        <v>11575</v>
      </c>
      <c r="I5816" s="12">
        <v>300</v>
      </c>
      <c r="J5816" s="12">
        <v>220</v>
      </c>
      <c r="K5816" s="12">
        <v>300</v>
      </c>
      <c r="L5816" s="12">
        <f t="array" ref="L5816">IFERROR(LOOKUP(2^15,SEARCH({"40A","63A","80A","100A","125A","160A","200A","250A","400A","630A","800A","1000A","1250A","1600A","2000A","2500A","3200A","4000A","5000A","6300A"},UPPER(D5816)),{40,63,80,100,125,160,200,250,400,630,800,1000,1250,1600,2000,2500,3200,4000,5000,6300}),0)</f>
        <v>6300</v>
      </c>
      <c r="M5816" s="9" t="str">
        <f t="shared" si="451"/>
        <v>Z-Unit Flat</v>
      </c>
      <c r="N5816" s="9" t="str">
        <f t="shared" si="452"/>
        <v>CU</v>
      </c>
      <c r="O5816" s="13" t="str">
        <f t="shared" si="453"/>
        <v>Silver</v>
      </c>
      <c r="P5816" s="9" t="str">
        <f t="shared" si="454"/>
        <v>Epoxy</v>
      </c>
      <c r="Q5816" s="9" t="str">
        <f t="shared" si="455"/>
        <v>4</v>
      </c>
      <c r="R581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816" s="14" t="str">
        <f>IF(ProjectsDB[[#This Row],[Item Type]]="Straight Plug-In",_xlfn.TEXTJOIN("-",TRUE,M5816&amp;"-"&amp;_xlfn.LET(_xlpm.txt,ProjectsDB[[#This Row],[Assembly]],_xlpm.pos,FIND("SP",_xlpm.txt),_xlpm.pre,LEFT(_xlpm.txt,_xlpm.pos-1),IF(RIGHT(_xlpm.pre,3)="123","3PL",IF(RIGHT(_xlpm.pre,2)="12","2PL",IF(RIGHT(_xlpm.pre,1)="1","1PL","3PL")))),N5816,O5816,P5816,Q5816&amp;"W",R5816),_xlfn.TEXTJOIN("-",TRUE,M5816,N5816,O5816,P5816,Q5816&amp;"W",R5816))</f>
        <v>Z-Unit Flat-CU-Silver-Epoxy-4W-3</v>
      </c>
      <c r="T5816" s="14" t="str">
        <f>IF(COUNTIF(Cycletime[Element Desc.],ProjectsDB[[#This Row],[Element Desc.]])&gt;0,"Found","Not Found")</f>
        <v>Found</v>
      </c>
    </row>
    <row r="5817" spans="2:20" x14ac:dyDescent="0.25">
      <c r="B5817" s="8" t="s">
        <v>11579</v>
      </c>
      <c r="C5817" s="9" t="s">
        <v>11471</v>
      </c>
      <c r="D5817" s="9" t="s">
        <v>11472</v>
      </c>
      <c r="E5817" s="10">
        <v>1</v>
      </c>
      <c r="F5817" s="9" t="s">
        <v>9328</v>
      </c>
      <c r="G5817" s="9" t="s">
        <v>1505</v>
      </c>
      <c r="H5817" s="31" t="s">
        <v>11575</v>
      </c>
      <c r="I5817" s="12">
        <v>630</v>
      </c>
      <c r="J5817" s="12"/>
      <c r="K5817" s="12"/>
      <c r="L5817" s="12">
        <f t="array" ref="L5817">IFERROR(LOOKUP(2^15,SEARCH({"40A","63A","80A","100A","125A","160A","200A","250A","400A","630A","800A","1000A","1250A","1600A","2000A","2500A","3200A","4000A","5000A","6300A"},UPPER(D5817)),{40,63,80,100,125,160,200,250,400,630,800,1000,1250,1600,2000,2500,3200,4000,5000,6300}),0)</f>
        <v>6300</v>
      </c>
      <c r="M5817" s="9" t="str">
        <f t="shared" si="451"/>
        <v>Straight Feeder</v>
      </c>
      <c r="N5817" s="9" t="str">
        <f t="shared" si="452"/>
        <v>CU</v>
      </c>
      <c r="O5817" s="13" t="str">
        <f t="shared" si="453"/>
        <v>Silver</v>
      </c>
      <c r="P5817" s="9" t="str">
        <f t="shared" si="454"/>
        <v>Epoxy</v>
      </c>
      <c r="Q5817" s="9" t="str">
        <f t="shared" si="455"/>
        <v>4</v>
      </c>
      <c r="R58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817" s="14" t="str">
        <f>IF(ProjectsDB[[#This Row],[Item Type]]="Straight Plug-In",_xlfn.TEXTJOIN("-",TRUE,M5817&amp;"-"&amp;_xlfn.LET(_xlpm.txt,ProjectsDB[[#This Row],[Assembly]],_xlpm.pos,FIND("SP",_xlpm.txt),_xlpm.pre,LEFT(_xlpm.txt,_xlpm.pos-1),IF(RIGHT(_xlpm.pre,3)="123","3PL",IF(RIGHT(_xlpm.pre,2)="12","2PL",IF(RIGHT(_xlpm.pre,1)="1","1PL","3PL")))),N5817,O5817,P5817,Q5817&amp;"W",R5817),_xlfn.TEXTJOIN("-",TRUE,M5817,N5817,O5817,P5817,Q5817&amp;"W",R5817))</f>
        <v>Straight Feeder-CU-Silver-Epoxy-4W-3</v>
      </c>
      <c r="T5817" s="14" t="str">
        <f>IF(COUNTIF(Cycletime[Element Desc.],ProjectsDB[[#This Row],[Element Desc.]])&gt;0,"Found","Not Found")</f>
        <v>Found</v>
      </c>
    </row>
    <row r="5818" spans="2:20" x14ac:dyDescent="0.25">
      <c r="B5818" s="20" t="s">
        <v>11580</v>
      </c>
      <c r="C5818" s="21" t="s">
        <v>9400</v>
      </c>
      <c r="D5818" s="21" t="s">
        <v>9401</v>
      </c>
      <c r="E5818" s="22">
        <v>3</v>
      </c>
      <c r="F5818" s="9" t="s">
        <v>9328</v>
      </c>
      <c r="G5818" s="9" t="s">
        <v>1505</v>
      </c>
      <c r="H5818" s="31" t="s">
        <v>11575</v>
      </c>
      <c r="I5818" s="25"/>
      <c r="J5818" s="25"/>
      <c r="K5818" s="25"/>
      <c r="L5818" s="12">
        <f t="array" ref="L5818">IFERROR(LOOKUP(2^15,SEARCH({"40A","63A","80A","100A","125A","160A","200A","250A","400A","630A","800A","1000A","1250A","1600A","2000A","2500A","3200A","4000A","5000A","6300A"},UPPER(D5818)),{40,63,80,100,125,160,200,250,400,630,800,1000,1250,1600,2000,2500,3200,4000,5000,6300}),0)</f>
        <v>6300</v>
      </c>
      <c r="M5818" s="9" t="str">
        <f t="shared" si="451"/>
        <v>Joint Pack</v>
      </c>
      <c r="N5818" s="9" t="str">
        <f t="shared" si="452"/>
        <v>CU</v>
      </c>
      <c r="O5818" s="13" t="str">
        <f t="shared" si="453"/>
        <v>Silver</v>
      </c>
      <c r="P5818" s="9" t="str">
        <f t="shared" si="454"/>
        <v>None</v>
      </c>
      <c r="Q5818" s="9" t="str">
        <f t="shared" si="455"/>
        <v>4</v>
      </c>
      <c r="R58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818" s="14" t="str">
        <f>IF(ProjectsDB[[#This Row],[Item Type]]="Straight Plug-In",_xlfn.TEXTJOIN("-",TRUE,M5818&amp;"-"&amp;_xlfn.LET(_xlpm.txt,ProjectsDB[[#This Row],[Assembly]],_xlpm.pos,FIND("SP",_xlpm.txt),_xlpm.pre,LEFT(_xlpm.txt,_xlpm.pos-1),IF(RIGHT(_xlpm.pre,3)="123","3PL",IF(RIGHT(_xlpm.pre,2)="12","2PL",IF(RIGHT(_xlpm.pre,1)="1","1PL","3PL")))),N5818,O5818,P5818,Q5818&amp;"W",R5818),_xlfn.TEXTJOIN("-",TRUE,M5818,N5818,O5818,P5818,Q5818&amp;"W",R5818))</f>
        <v>Joint Pack-CU-Silver-None-4W-3</v>
      </c>
      <c r="T5818" s="14" t="str">
        <f>IF(COUNTIF(Cycletime[Element Desc.],ProjectsDB[[#This Row],[Element Desc.]])&gt;0,"Found","Not Found")</f>
        <v>Found</v>
      </c>
    </row>
    <row r="5819" spans="2:20" x14ac:dyDescent="0.25">
      <c r="B5819" s="20" t="s">
        <v>11581</v>
      </c>
      <c r="C5819" s="21" t="s">
        <v>11582</v>
      </c>
      <c r="D5819" s="21" t="s">
        <v>11583</v>
      </c>
      <c r="E5819" s="22">
        <v>1</v>
      </c>
      <c r="F5819" s="21" t="s">
        <v>11584</v>
      </c>
      <c r="G5819" s="21" t="s">
        <v>52</v>
      </c>
      <c r="H5819" s="27">
        <v>46029</v>
      </c>
      <c r="I5819" s="25"/>
      <c r="J5819" s="25"/>
      <c r="K5819" s="25"/>
      <c r="L5819" s="12">
        <f t="array" ref="L5819">IFERROR(LOOKUP(2^15,SEARCH({"40A","63A","80A","100A","125A","160A","200A","250A","400A","630A","800A","1000A","1250A","1600A","2000A","2500A","3200A","4000A","5000A","6300A"},UPPER(D5819)),{40,63,80,100,125,160,200,250,400,630,800,1000,1250,1600,2000,2500,3200,4000,5000,6300}),0)</f>
        <v>1250</v>
      </c>
      <c r="M5819" s="9" t="str">
        <f t="shared" si="451"/>
        <v>Tap-Off Unit</v>
      </c>
      <c r="N5819" s="9" t="str">
        <f t="shared" si="452"/>
        <v>AL</v>
      </c>
      <c r="O5819" s="13" t="str">
        <f t="shared" si="453"/>
        <v>None</v>
      </c>
      <c r="P5819" s="9" t="str">
        <f t="shared" si="454"/>
        <v>None</v>
      </c>
      <c r="Q5819" s="9" t="str">
        <f t="shared" si="455"/>
        <v>0</v>
      </c>
      <c r="R581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19" s="14" t="str">
        <f>IF(ProjectsDB[[#This Row],[Item Type]]="Straight Plug-In",_xlfn.TEXTJOIN("-",TRUE,M5819&amp;"-"&amp;_xlfn.LET(_xlpm.txt,ProjectsDB[[#This Row],[Assembly]],_xlpm.pos,FIND("SP",_xlpm.txt),_xlpm.pre,LEFT(_xlpm.txt,_xlpm.pos-1),IF(RIGHT(_xlpm.pre,3)="123","3PL",IF(RIGHT(_xlpm.pre,2)="12","2PL",IF(RIGHT(_xlpm.pre,1)="1","1PL","3PL")))),N5819,O5819,P5819,Q5819&amp;"W",R5819),_xlfn.TEXTJOIN("-",TRUE,M5819,N5819,O5819,P5819,Q5819&amp;"W",R5819))</f>
        <v>Tap-Off Unit-AL-None-None-0W-1</v>
      </c>
      <c r="T5819" s="14" t="str">
        <f>IF(COUNTIF(Cycletime[Element Desc.],ProjectsDB[[#This Row],[Element Desc.]])&gt;0,"Found","Not Found")</f>
        <v>Found</v>
      </c>
    </row>
    <row r="5820" spans="2:20" x14ac:dyDescent="0.25">
      <c r="B5820" s="20" t="s">
        <v>11585</v>
      </c>
      <c r="C5820" s="21" t="s">
        <v>11586</v>
      </c>
      <c r="D5820" s="21" t="s">
        <v>11587</v>
      </c>
      <c r="E5820" s="22">
        <v>1</v>
      </c>
      <c r="F5820" s="21" t="s">
        <v>11584</v>
      </c>
      <c r="G5820" s="21" t="s">
        <v>52</v>
      </c>
      <c r="H5820" s="27">
        <v>46029</v>
      </c>
      <c r="I5820" s="25"/>
      <c r="J5820" s="25"/>
      <c r="K5820" s="25"/>
      <c r="L5820" s="12">
        <f t="array" ref="L5820">IFERROR(LOOKUP(2^15,SEARCH({"40A","63A","80A","100A","125A","160A","200A","250A","400A","630A","800A","1000A","1250A","1600A","2000A","2500A","3200A","4000A","5000A","6300A"},UPPER(D5820)),{40,63,80,100,125,160,200,250,400,630,800,1000,1250,1600,2000,2500,3200,4000,5000,6300}),0)</f>
        <v>2500</v>
      </c>
      <c r="M5820" s="9" t="str">
        <f t="shared" si="451"/>
        <v>Joint Pack</v>
      </c>
      <c r="N5820" s="9" t="str">
        <f t="shared" si="452"/>
        <v>CU</v>
      </c>
      <c r="O5820" s="13" t="str">
        <f t="shared" si="453"/>
        <v>Tin</v>
      </c>
      <c r="P5820" s="9" t="str">
        <f t="shared" si="454"/>
        <v>None</v>
      </c>
      <c r="Q5820" s="9" t="str">
        <f t="shared" si="455"/>
        <v>5</v>
      </c>
      <c r="R58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20" s="14" t="str">
        <f>IF(ProjectsDB[[#This Row],[Item Type]]="Straight Plug-In",_xlfn.TEXTJOIN("-",TRUE,M5820&amp;"-"&amp;_xlfn.LET(_xlpm.txt,ProjectsDB[[#This Row],[Assembly]],_xlpm.pos,FIND("SP",_xlpm.txt),_xlpm.pre,LEFT(_xlpm.txt,_xlpm.pos-1),IF(RIGHT(_xlpm.pre,3)="123","3PL",IF(RIGHT(_xlpm.pre,2)="12","2PL",IF(RIGHT(_xlpm.pre,1)="1","1PL","3PL")))),N5820,O5820,P5820,Q5820&amp;"W",R5820),_xlfn.TEXTJOIN("-",TRUE,M5820,N5820,O5820,P5820,Q5820&amp;"W",R5820))</f>
        <v>Joint Pack-CU-Tin-None-5W-1</v>
      </c>
      <c r="T5820" s="14" t="str">
        <f>IF(COUNTIF(Cycletime[Element Desc.],ProjectsDB[[#This Row],[Element Desc.]])&gt;0,"Found","Not Found")</f>
        <v>Found</v>
      </c>
    </row>
    <row r="5821" spans="2:20" x14ac:dyDescent="0.25">
      <c r="B5821" s="20" t="s">
        <v>11588</v>
      </c>
      <c r="C5821" s="21" t="s">
        <v>2676</v>
      </c>
      <c r="D5821" s="21" t="s">
        <v>2677</v>
      </c>
      <c r="E5821" s="22">
        <v>75</v>
      </c>
      <c r="F5821" s="21" t="s">
        <v>11589</v>
      </c>
      <c r="G5821" s="21" t="s">
        <v>52</v>
      </c>
      <c r="H5821" s="27">
        <v>46029</v>
      </c>
      <c r="I5821" s="25"/>
      <c r="J5821" s="25"/>
      <c r="K5821" s="25"/>
      <c r="L5821" s="12">
        <f t="array" ref="L5821">IFERROR(LOOKUP(2^15,SEARCH({"40A","63A","80A","100A","125A","160A","200A","250A","400A","630A","800A","1000A","1250A","1600A","2000A","2500A","3200A","4000A","5000A","6300A"},UPPER(D5821)),{40,63,80,100,125,160,200,250,400,630,800,1000,1250,1600,2000,2500,3200,4000,5000,6300}),0)</f>
        <v>0</v>
      </c>
      <c r="M5821" s="9" t="str">
        <f t="shared" si="451"/>
        <v>C-Channel</v>
      </c>
      <c r="N5821" s="9" t="str">
        <f t="shared" si="452"/>
        <v>AL</v>
      </c>
      <c r="O5821" s="13" t="str">
        <f t="shared" si="453"/>
        <v>None</v>
      </c>
      <c r="P5821" s="9" t="str">
        <f t="shared" si="454"/>
        <v>None</v>
      </c>
      <c r="Q5821" s="9" t="str">
        <f t="shared" si="455"/>
        <v>0</v>
      </c>
      <c r="R58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21" s="14" t="str">
        <f>IF(ProjectsDB[[#This Row],[Item Type]]="Straight Plug-In",_xlfn.TEXTJOIN("-",TRUE,M5821&amp;"-"&amp;_xlfn.LET(_xlpm.txt,ProjectsDB[[#This Row],[Assembly]],_xlpm.pos,FIND("SP",_xlpm.txt),_xlpm.pre,LEFT(_xlpm.txt,_xlpm.pos-1),IF(RIGHT(_xlpm.pre,3)="123","3PL",IF(RIGHT(_xlpm.pre,2)="12","2PL",IF(RIGHT(_xlpm.pre,1)="1","1PL","3PL")))),N5821,O5821,P5821,Q5821&amp;"W",R5821),_xlfn.TEXTJOIN("-",TRUE,M5821,N5821,O5821,P5821,Q5821&amp;"W",R5821))</f>
        <v>C-Channel-AL-None-None-0W-1</v>
      </c>
      <c r="T5821" s="14" t="str">
        <f>IF(COUNTIF(Cycletime[Element Desc.],ProjectsDB[[#This Row],[Element Desc.]])&gt;0,"Found","Not Found")</f>
        <v>Found</v>
      </c>
    </row>
    <row r="5822" spans="2:20" x14ac:dyDescent="0.25">
      <c r="B5822" s="20" t="s">
        <v>11590</v>
      </c>
      <c r="C5822" s="21" t="s">
        <v>2676</v>
      </c>
      <c r="D5822" s="21" t="s">
        <v>2677</v>
      </c>
      <c r="E5822" s="22">
        <v>25</v>
      </c>
      <c r="F5822" s="21" t="s">
        <v>11591</v>
      </c>
      <c r="G5822" s="21" t="s">
        <v>1426</v>
      </c>
      <c r="H5822" s="27">
        <v>46029</v>
      </c>
      <c r="I5822" s="25"/>
      <c r="J5822" s="25"/>
      <c r="K5822" s="25"/>
      <c r="L5822" s="12">
        <f t="array" ref="L5822">IFERROR(LOOKUP(2^15,SEARCH({"40A","63A","80A","100A","125A","160A","200A","250A","400A","630A","800A","1000A","1250A","1600A","2000A","2500A","3200A","4000A","5000A","6300A"},UPPER(D5822)),{40,63,80,100,125,160,200,250,400,630,800,1000,1250,1600,2000,2500,3200,4000,5000,6300}),0)</f>
        <v>0</v>
      </c>
      <c r="M5822" s="9" t="str">
        <f t="shared" si="451"/>
        <v>C-Channel</v>
      </c>
      <c r="N5822" s="9" t="str">
        <f t="shared" si="452"/>
        <v>AL</v>
      </c>
      <c r="O5822" s="13" t="str">
        <f t="shared" si="453"/>
        <v>None</v>
      </c>
      <c r="P5822" s="9" t="str">
        <f t="shared" si="454"/>
        <v>None</v>
      </c>
      <c r="Q5822" s="9" t="str">
        <f t="shared" si="455"/>
        <v>0</v>
      </c>
      <c r="R582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22" s="14" t="str">
        <f>IF(ProjectsDB[[#This Row],[Item Type]]="Straight Plug-In",_xlfn.TEXTJOIN("-",TRUE,M5822&amp;"-"&amp;_xlfn.LET(_xlpm.txt,ProjectsDB[[#This Row],[Assembly]],_xlpm.pos,FIND("SP",_xlpm.txt),_xlpm.pre,LEFT(_xlpm.txt,_xlpm.pos-1),IF(RIGHT(_xlpm.pre,3)="123","3PL",IF(RIGHT(_xlpm.pre,2)="12","2PL",IF(RIGHT(_xlpm.pre,1)="1","1PL","3PL")))),N5822,O5822,P5822,Q5822&amp;"W",R5822),_xlfn.TEXTJOIN("-",TRUE,M5822,N5822,O5822,P5822,Q5822&amp;"W",R5822))</f>
        <v>C-Channel-AL-None-None-0W-1</v>
      </c>
      <c r="T5822" s="14" t="str">
        <f>IF(COUNTIF(Cycletime[Element Desc.],ProjectsDB[[#This Row],[Element Desc.]])&gt;0,"Found","Not Found")</f>
        <v>Found</v>
      </c>
    </row>
    <row r="5823" spans="2:20" x14ac:dyDescent="0.25">
      <c r="B5823" s="8" t="s">
        <v>11592</v>
      </c>
      <c r="C5823" s="9" t="s">
        <v>3596</v>
      </c>
      <c r="D5823" s="9" t="s">
        <v>3597</v>
      </c>
      <c r="E5823" s="10">
        <v>1</v>
      </c>
      <c r="F5823" s="9" t="s">
        <v>9681</v>
      </c>
      <c r="G5823" s="9" t="s">
        <v>11593</v>
      </c>
      <c r="H5823" s="31">
        <v>46149</v>
      </c>
      <c r="I5823" s="12">
        <v>400</v>
      </c>
      <c r="J5823" s="12"/>
      <c r="K5823" s="12"/>
      <c r="L5823" s="12">
        <f t="array" ref="L5823">IFERROR(LOOKUP(2^15,SEARCH({"40A","63A","80A","100A","125A","160A","200A","250A","400A","630A","800A","1000A","1250A","1600A","2000A","2500A","3200A","4000A","5000A","6300A"},UPPER(D5823)),{40,63,80,100,125,160,200,250,400,630,800,1000,1250,1600,2000,2500,3200,4000,5000,6300}),0)</f>
        <v>5000</v>
      </c>
      <c r="M5823" s="9" t="str">
        <f t="shared" si="451"/>
        <v>Straight Feeder</v>
      </c>
      <c r="N5823" s="9" t="str">
        <f t="shared" si="452"/>
        <v>AL</v>
      </c>
      <c r="O5823" s="13" t="str">
        <f t="shared" si="453"/>
        <v>Silver</v>
      </c>
      <c r="P5823" s="9" t="str">
        <f t="shared" si="454"/>
        <v>Epoxy</v>
      </c>
      <c r="Q5823" s="9" t="str">
        <f t="shared" si="455"/>
        <v>5</v>
      </c>
      <c r="R58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823" s="14" t="str">
        <f>IF(ProjectsDB[[#This Row],[Item Type]]="Straight Plug-In",_xlfn.TEXTJOIN("-",TRUE,M5823&amp;"-"&amp;_xlfn.LET(_xlpm.txt,ProjectsDB[[#This Row],[Assembly]],_xlpm.pos,FIND("SP",_xlpm.txt),_xlpm.pre,LEFT(_xlpm.txt,_xlpm.pos-1),IF(RIGHT(_xlpm.pre,3)="123","3PL",IF(RIGHT(_xlpm.pre,2)="12","2PL",IF(RIGHT(_xlpm.pre,1)="1","1PL","3PL")))),N5823,O5823,P5823,Q5823&amp;"W",R5823),_xlfn.TEXTJOIN("-",TRUE,M5823,N5823,O5823,P5823,Q5823&amp;"W",R5823))</f>
        <v>Straight Feeder-AL-Silver-Epoxy-5W-3</v>
      </c>
      <c r="T5823" s="14" t="str">
        <f>IF(COUNTIF(Cycletime[Element Desc.],ProjectsDB[[#This Row],[Element Desc.]])&gt;0,"Found","Not Found")</f>
        <v>Found</v>
      </c>
    </row>
    <row r="5824" spans="2:20" x14ac:dyDescent="0.25">
      <c r="B5824" s="20" t="s">
        <v>11594</v>
      </c>
      <c r="C5824" s="21" t="s">
        <v>3505</v>
      </c>
      <c r="D5824" s="21" t="s">
        <v>3506</v>
      </c>
      <c r="E5824" s="22">
        <v>1</v>
      </c>
      <c r="F5824" s="9" t="s">
        <v>9681</v>
      </c>
      <c r="G5824" s="9" t="s">
        <v>11593</v>
      </c>
      <c r="H5824" s="31">
        <v>46149</v>
      </c>
      <c r="I5824" s="25"/>
      <c r="J5824" s="25"/>
      <c r="K5824" s="25"/>
      <c r="L5824" s="12">
        <f t="array" ref="L5824">IFERROR(LOOKUP(2^15,SEARCH({"40A","63A","80A","100A","125A","160A","200A","250A","400A","630A","800A","1000A","1250A","1600A","2000A","2500A","3200A","4000A","5000A","6300A"},UPPER(D5824)),{40,63,80,100,125,160,200,250,400,630,800,1000,1250,1600,2000,2500,3200,4000,5000,6300}),0)</f>
        <v>5000</v>
      </c>
      <c r="M5824" s="9" t="str">
        <f t="shared" si="451"/>
        <v>Joint Pack</v>
      </c>
      <c r="N5824" s="9" t="str">
        <f t="shared" si="452"/>
        <v>AL</v>
      </c>
      <c r="O5824" s="13" t="str">
        <f t="shared" si="453"/>
        <v>Silver</v>
      </c>
      <c r="P5824" s="9" t="str">
        <f t="shared" si="454"/>
        <v>None</v>
      </c>
      <c r="Q5824" s="9" t="str">
        <f t="shared" si="455"/>
        <v>5</v>
      </c>
      <c r="R58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824" s="14" t="str">
        <f>IF(ProjectsDB[[#This Row],[Item Type]]="Straight Plug-In",_xlfn.TEXTJOIN("-",TRUE,M5824&amp;"-"&amp;_xlfn.LET(_xlpm.txt,ProjectsDB[[#This Row],[Assembly]],_xlpm.pos,FIND("SP",_xlpm.txt),_xlpm.pre,LEFT(_xlpm.txt,_xlpm.pos-1),IF(RIGHT(_xlpm.pre,3)="123","3PL",IF(RIGHT(_xlpm.pre,2)="12","2PL",IF(RIGHT(_xlpm.pre,1)="1","1PL","3PL")))),N5824,O5824,P5824,Q5824&amp;"W",R5824),_xlfn.TEXTJOIN("-",TRUE,M5824,N5824,O5824,P5824,Q5824&amp;"W",R5824))</f>
        <v>Joint Pack-AL-Silver-None-5W-3</v>
      </c>
      <c r="T5824" s="14" t="str">
        <f>IF(COUNTIF(Cycletime[Element Desc.],ProjectsDB[[#This Row],[Element Desc.]])&gt;0,"Found","Not Found")</f>
        <v>Found</v>
      </c>
    </row>
    <row r="5825" spans="2:20" x14ac:dyDescent="0.25">
      <c r="B5825" s="8" t="s">
        <v>11595</v>
      </c>
      <c r="C5825" s="9" t="s">
        <v>1555</v>
      </c>
      <c r="D5825" s="9" t="s">
        <v>1556</v>
      </c>
      <c r="E5825" s="10">
        <v>1</v>
      </c>
      <c r="F5825" s="9" t="s">
        <v>9681</v>
      </c>
      <c r="G5825" s="9" t="s">
        <v>11593</v>
      </c>
      <c r="H5825" s="31">
        <v>46149</v>
      </c>
      <c r="I5825" s="12"/>
      <c r="J5825" s="12"/>
      <c r="K5825" s="12"/>
      <c r="L5825" s="12">
        <f t="array" ref="L5825">IFERROR(LOOKUP(2^15,SEARCH({"40A","63A","80A","100A","125A","160A","200A","250A","400A","630A","800A","1000A","1250A","1600A","2000A","2500A","3200A","4000A","5000A","6300A"},UPPER(D5825)),{40,63,80,100,125,160,200,250,400,630,800,1000,1250,1600,2000,2500,3200,4000,5000,6300}),0)</f>
        <v>4000</v>
      </c>
      <c r="M5825" s="9" t="str">
        <f t="shared" si="451"/>
        <v>Joint Pack</v>
      </c>
      <c r="N5825" s="9" t="str">
        <f t="shared" si="452"/>
        <v>AL</v>
      </c>
      <c r="O5825" s="13" t="str">
        <f t="shared" si="453"/>
        <v>Silver</v>
      </c>
      <c r="P5825" s="9" t="str">
        <f t="shared" si="454"/>
        <v>None</v>
      </c>
      <c r="Q5825" s="9" t="str">
        <f t="shared" si="455"/>
        <v>5</v>
      </c>
      <c r="R582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25" s="14" t="str">
        <f>IF(ProjectsDB[[#This Row],[Item Type]]="Straight Plug-In",_xlfn.TEXTJOIN("-",TRUE,M5825&amp;"-"&amp;_xlfn.LET(_xlpm.txt,ProjectsDB[[#This Row],[Assembly]],_xlpm.pos,FIND("SP",_xlpm.txt),_xlpm.pre,LEFT(_xlpm.txt,_xlpm.pos-1),IF(RIGHT(_xlpm.pre,3)="123","3PL",IF(RIGHT(_xlpm.pre,2)="12","2PL",IF(RIGHT(_xlpm.pre,1)="1","1PL","3PL")))),N5825,O5825,P5825,Q5825&amp;"W",R5825),_xlfn.TEXTJOIN("-",TRUE,M5825,N5825,O5825,P5825,Q5825&amp;"W",R5825))</f>
        <v>Joint Pack-AL-Silver-None-5W-2</v>
      </c>
      <c r="T5825" s="14" t="str">
        <f>IF(COUNTIF(Cycletime[Element Desc.],ProjectsDB[[#This Row],[Element Desc.]])&gt;0,"Found","Not Found")</f>
        <v>Found</v>
      </c>
    </row>
    <row r="5826" spans="2:20" x14ac:dyDescent="0.25">
      <c r="B5826" s="20" t="s">
        <v>11596</v>
      </c>
      <c r="C5826" s="21" t="s">
        <v>11597</v>
      </c>
      <c r="D5826" s="21" t="s">
        <v>11598</v>
      </c>
      <c r="E5826" s="22">
        <v>1</v>
      </c>
      <c r="F5826" s="9" t="s">
        <v>9681</v>
      </c>
      <c r="G5826" s="9" t="s">
        <v>11593</v>
      </c>
      <c r="H5826" s="31">
        <v>46149</v>
      </c>
      <c r="I5826" s="25">
        <v>620</v>
      </c>
      <c r="J5826" s="25"/>
      <c r="K5826" s="25"/>
      <c r="L5826" s="12">
        <f t="array" ref="L5826">IFERROR(LOOKUP(2^15,SEARCH({"40A","63A","80A","100A","125A","160A","200A","250A","400A","630A","800A","1000A","1250A","1600A","2000A","2500A","3200A","4000A","5000A","6300A"},UPPER(D5826)),{40,63,80,100,125,160,200,250,400,630,800,1000,1250,1600,2000,2500,3200,4000,5000,6300}),0)</f>
        <v>4000</v>
      </c>
      <c r="M5826" s="9" t="str">
        <f t="shared" si="451"/>
        <v>Straight Feeder</v>
      </c>
      <c r="N5826" s="9" t="str">
        <f t="shared" si="452"/>
        <v>AL</v>
      </c>
      <c r="O5826" s="13" t="str">
        <f t="shared" si="453"/>
        <v>Silver</v>
      </c>
      <c r="P5826" s="9" t="str">
        <f t="shared" si="454"/>
        <v>Epoxy</v>
      </c>
      <c r="Q5826" s="9" t="str">
        <f t="shared" si="455"/>
        <v>5</v>
      </c>
      <c r="R58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26" s="14" t="str">
        <f>IF(ProjectsDB[[#This Row],[Item Type]]="Straight Plug-In",_xlfn.TEXTJOIN("-",TRUE,M5826&amp;"-"&amp;_xlfn.LET(_xlpm.txt,ProjectsDB[[#This Row],[Assembly]],_xlpm.pos,FIND("SP",_xlpm.txt),_xlpm.pre,LEFT(_xlpm.txt,_xlpm.pos-1),IF(RIGHT(_xlpm.pre,3)="123","3PL",IF(RIGHT(_xlpm.pre,2)="12","2PL",IF(RIGHT(_xlpm.pre,1)="1","1PL","3PL")))),N5826,O5826,P5826,Q5826&amp;"W",R5826),_xlfn.TEXTJOIN("-",TRUE,M5826,N5826,O5826,P5826,Q5826&amp;"W",R5826))</f>
        <v>Straight Feeder-AL-Silver-Epoxy-5W-2</v>
      </c>
      <c r="T5826" s="14" t="str">
        <f>IF(COUNTIF(Cycletime[Element Desc.],ProjectsDB[[#This Row],[Element Desc.]])&gt;0,"Found","Not Found")</f>
        <v>Found</v>
      </c>
    </row>
    <row r="5827" spans="2:20" x14ac:dyDescent="0.25">
      <c r="B5827" s="8" t="s">
        <v>11599</v>
      </c>
      <c r="C5827" s="9" t="s">
        <v>11600</v>
      </c>
      <c r="D5827" s="9" t="s">
        <v>11601</v>
      </c>
      <c r="E5827" s="10">
        <v>2</v>
      </c>
      <c r="F5827" s="9" t="s">
        <v>9681</v>
      </c>
      <c r="G5827" s="9" t="s">
        <v>11602</v>
      </c>
      <c r="H5827" s="31">
        <v>46149</v>
      </c>
      <c r="I5827" s="12"/>
      <c r="J5827" s="12"/>
      <c r="K5827" s="12"/>
      <c r="L5827" s="12">
        <f t="array" ref="L5827">IFERROR(LOOKUP(2^15,SEARCH({"40A","63A","80A","100A","125A","160A","200A","250A","400A","630A","800A","1000A","1250A","1600A","2000A","2500A","3200A","4000A","5000A","6300A"},UPPER(D5827)),{40,63,80,100,125,160,200,250,400,630,800,1000,1250,1600,2000,2500,3200,4000,5000,6300}),0)</f>
        <v>0</v>
      </c>
      <c r="M5827" s="9" t="str">
        <f t="shared" si="451"/>
        <v>Flexible Link</v>
      </c>
      <c r="N5827" s="9" t="str">
        <f t="shared" si="452"/>
        <v>AL</v>
      </c>
      <c r="O5827" s="13" t="str">
        <f t="shared" si="453"/>
        <v>None</v>
      </c>
      <c r="P5827" s="9" t="str">
        <f t="shared" si="454"/>
        <v>None</v>
      </c>
      <c r="Q5827" s="9" t="str">
        <f t="shared" si="455"/>
        <v>0</v>
      </c>
      <c r="R58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27" s="14" t="str">
        <f>IF(ProjectsDB[[#This Row],[Item Type]]="Straight Plug-In",_xlfn.TEXTJOIN("-",TRUE,M5827&amp;"-"&amp;_xlfn.LET(_xlpm.txt,ProjectsDB[[#This Row],[Assembly]],_xlpm.pos,FIND("SP",_xlpm.txt),_xlpm.pre,LEFT(_xlpm.txt,_xlpm.pos-1),IF(RIGHT(_xlpm.pre,3)="123","3PL",IF(RIGHT(_xlpm.pre,2)="12","2PL",IF(RIGHT(_xlpm.pre,1)="1","1PL","3PL")))),N5827,O5827,P5827,Q5827&amp;"W",R5827),_xlfn.TEXTJOIN("-",TRUE,M5827,N5827,O5827,P5827,Q5827&amp;"W",R5827))</f>
        <v>Flexible Link-AL-None-None-0W-1</v>
      </c>
      <c r="T5827" s="14" t="str">
        <f>IF(COUNTIF(Cycletime[Element Desc.],ProjectsDB[[#This Row],[Element Desc.]])&gt;0,"Found","Not Found")</f>
        <v>Found</v>
      </c>
    </row>
    <row r="5828" spans="2:20" x14ac:dyDescent="0.25">
      <c r="B5828" s="20" t="s">
        <v>11603</v>
      </c>
      <c r="C5828" s="21" t="s">
        <v>11604</v>
      </c>
      <c r="D5828" s="21" t="s">
        <v>11601</v>
      </c>
      <c r="E5828" s="22">
        <v>33</v>
      </c>
      <c r="F5828" s="9" t="s">
        <v>9681</v>
      </c>
      <c r="G5828" s="21" t="s">
        <v>11602</v>
      </c>
      <c r="H5828" s="31">
        <v>46149</v>
      </c>
      <c r="I5828" s="25"/>
      <c r="J5828" s="25"/>
      <c r="K5828" s="25"/>
      <c r="L5828" s="12">
        <f t="array" ref="L5828">IFERROR(LOOKUP(2^15,SEARCH({"40A","63A","80A","100A","125A","160A","200A","250A","400A","630A","800A","1000A","1250A","1600A","2000A","2500A","3200A","4000A","5000A","6300A"},UPPER(D5828)),{40,63,80,100,125,160,200,250,400,630,800,1000,1250,1600,2000,2500,3200,4000,5000,6300}),0)</f>
        <v>0</v>
      </c>
      <c r="M5828" s="9" t="str">
        <f t="shared" ref="M5828" si="456">_xlfn.LET(_xlpm.d,UPPER(TRIM(SUBSTITUTE(SUBSTITUTE(D5828,CHAR(160),"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Flexible Link</v>
      </c>
      <c r="N5828" s="9" t="str">
        <f t="shared" ref="N5828" si="457">IF(ISNUMBER(SEARCH("CU",D5828)),"CU",IF(ISNUMBER(SEARCH("AL",D5828)),"AL",IF(ISNUMBER(SEARCH("Copper",D5828)),"CU","SH")))</f>
        <v>AL</v>
      </c>
      <c r="O5828" s="13" t="str">
        <f t="shared" ref="O5828" si="458">IF(ISNUMBER(SEARCH("Silver",D5828)),"Silver",IF(ISNUMBER(SEARCH("Tin",D5828)),"Tin","None"))</f>
        <v>None</v>
      </c>
      <c r="P5828" s="9" t="str">
        <f t="shared" ref="P5828" si="459">IF(ISNUMBER(SEARCH("Epoxy",D5828)),"Epoxy",IF(ISNUMBER(SEARCH("PET",D5828)),"PET","None"))</f>
        <v>None</v>
      </c>
      <c r="Q5828" s="9" t="str">
        <f t="shared" ref="Q5828" si="460">IF(ISNUMBER(SEARCH("3-Wire",D5828)),"3",IF(ISNUMBER(SEARCH("4-Wire",D5828)),"4",IF(ISNUMBER(SEARCH("5-Wire",D5828)),"5",IF(ISNUMBER(SEARCH("6-Wire",D5828)),"6","0"))))</f>
        <v>0</v>
      </c>
      <c r="R582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28" s="14" t="str">
        <f>IF(ProjectsDB[[#This Row],[Item Type]]="Straight Plug-In",_xlfn.TEXTJOIN("-",TRUE,M5828&amp;"-"&amp;_xlfn.LET(_xlpm.txt,ProjectsDB[[#This Row],[Assembly]],_xlpm.pos,FIND("SP",_xlpm.txt),_xlpm.pre,LEFT(_xlpm.txt,_xlpm.pos-1),IF(RIGHT(_xlpm.pre,3)="123","3PL",IF(RIGHT(_xlpm.pre,2)="12","2PL",IF(RIGHT(_xlpm.pre,1)="1","1PL","3PL")))),N5828,O5828,P5828,Q5828&amp;"W",R5828),_xlfn.TEXTJOIN("-",TRUE,M5828,N5828,O5828,P5828,Q5828&amp;"W",R5828))</f>
        <v>Flexible Link-AL-None-None-0W-1</v>
      </c>
      <c r="T5828" s="14" t="str">
        <f>IF(COUNTIF(Cycletime[Element Desc.],ProjectsDB[[#This Row],[Element Desc.]])&gt;0,"Found","Not Found")</f>
        <v>Found</v>
      </c>
    </row>
    <row r="5829" spans="2:20" x14ac:dyDescent="0.25">
      <c r="B5829" s="8" t="s">
        <v>13254</v>
      </c>
      <c r="C5829" s="9" t="s">
        <v>4582</v>
      </c>
      <c r="D5829" s="9" t="s">
        <v>4583</v>
      </c>
      <c r="E5829" s="10">
        <v>1</v>
      </c>
      <c r="F5829" s="9" t="s">
        <v>9681</v>
      </c>
      <c r="G5829" s="9" t="s">
        <v>13262</v>
      </c>
      <c r="H5829" s="31" t="s">
        <v>13263</v>
      </c>
      <c r="I5829" s="12">
        <v>800</v>
      </c>
      <c r="J5829" s="12"/>
      <c r="K5829" s="12"/>
      <c r="L5829" s="12" cm="1">
        <f t="array" ref="L5829">IFERROR(LOOKUP(2^15,SEARCH({"40A","63A","80A","100A","125A","160A","200A","250A","400A","630A","800A","1000A","1250A","1600A","2000A","2500A","3200A","4000A","5000A","6300A"},UPPER(D5829)),{40,63,80,100,125,160,200,250,400,630,800,1000,1250,1600,2000,2500,3200,4000,5000,6300}),0)</f>
        <v>5000</v>
      </c>
      <c r="M5829" s="9" t="str">
        <f t="shared" ref="M5829:M5830" si="461">_xlfn.LET(_xlpm.d,UPPER(TRIM(SUBSTITUTE(SUBSTITUTE(D5829,CHAR(160),"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829" s="9" t="str">
        <f t="shared" ref="N5829:N5830" si="462">IF(ISNUMBER(SEARCH("CU",D5829)),"CU",IF(ISNUMBER(SEARCH("AL",D5829)),"AL",IF(ISNUMBER(SEARCH("Copper",D5829)),"CU","SH")))</f>
        <v>AL</v>
      </c>
      <c r="O5829" s="13" t="str">
        <f t="shared" ref="O5829:O5830" si="463">IF(ISNUMBER(SEARCH("Silver",D5829)),"Silver",IF(ISNUMBER(SEARCH("Tin",D5829)),"Tin","None"))</f>
        <v>Silver</v>
      </c>
      <c r="P5829" s="9" t="str">
        <f t="shared" ref="P5829:P5830" si="464">IF(ISNUMBER(SEARCH("Epoxy",D5829)),"Epoxy",IF(ISNUMBER(SEARCH("PET",D5829)),"PET","None"))</f>
        <v>Epoxy</v>
      </c>
      <c r="Q5829" s="9" t="str">
        <f t="shared" ref="Q5829:Q5830" si="465">IF(ISNUMBER(SEARCH("3-Wire",D5829)),"3",IF(ISNUMBER(SEARCH("4-Wire",D5829)),"4",IF(ISNUMBER(SEARCH("5-Wire",D5829)),"5",IF(ISNUMBER(SEARCH("6-Wire",D5829)),"6","0"))))</f>
        <v>5</v>
      </c>
      <c r="R58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829" s="14" t="str">
        <f>IF(ProjectsDB[[#This Row],[Item Type]]="Straight Plug-In",_xlfn.TEXTJOIN("-",TRUE,M5829&amp;"-"&amp;_xlfn.LET(_xlpm.txt,ProjectsDB[[#This Row],[Assembly]],_xlpm.pos,FIND("SP",_xlpm.txt),_xlpm.pre,LEFT(_xlpm.txt,_xlpm.pos-1),IF(RIGHT(_xlpm.pre,3)="123","3PL",IF(RIGHT(_xlpm.pre,2)="12","2PL",IF(RIGHT(_xlpm.pre,1)="1","1PL","3PL")))),N5829,O5829,P5829,Q5829&amp;"W",R5829),_xlfn.TEXTJOIN("-",TRUE,M5829,N5829,O5829,P5829,Q5829&amp;"W",R5829))</f>
        <v>Straight Feeder-AL-Silver-Epoxy-5W-3</v>
      </c>
      <c r="T5829" s="14" t="str">
        <f>IF(COUNTIF(Cycletime[Element Desc.],ProjectsDB[[#This Row],[Element Desc.]])&gt;0,"Found","Not Found")</f>
        <v>Found</v>
      </c>
    </row>
    <row r="5830" spans="2:20" x14ac:dyDescent="0.25">
      <c r="B5830" s="20" t="s">
        <v>13255</v>
      </c>
      <c r="C5830" s="21" t="s">
        <v>3505</v>
      </c>
      <c r="D5830" s="21" t="s">
        <v>3506</v>
      </c>
      <c r="E5830" s="22">
        <v>1</v>
      </c>
      <c r="F5830" s="9" t="s">
        <v>9681</v>
      </c>
      <c r="G5830" s="9" t="s">
        <v>13262</v>
      </c>
      <c r="H5830" s="31" t="s">
        <v>13263</v>
      </c>
      <c r="I5830" s="25"/>
      <c r="J5830" s="25"/>
      <c r="K5830" s="25"/>
      <c r="L5830" s="25" cm="1">
        <f t="array" ref="L5830">IFERROR(LOOKUP(2^15,SEARCH({"40A","63A","80A","100A","125A","160A","200A","250A","400A","630A","800A","1000A","1250A","1600A","2000A","2500A","3200A","4000A","5000A","6300A"},UPPER(D5830)),{40,63,80,100,125,160,200,250,400,630,800,1000,1250,1600,2000,2500,3200,4000,5000,6300}),0)</f>
        <v>5000</v>
      </c>
      <c r="M5830" s="21" t="str">
        <f t="shared" si="461"/>
        <v>Joint Pack</v>
      </c>
      <c r="N5830" s="21" t="str">
        <f t="shared" si="462"/>
        <v>AL</v>
      </c>
      <c r="O5830" s="63" t="str">
        <f t="shared" si="463"/>
        <v>Silver</v>
      </c>
      <c r="P5830" s="21" t="str">
        <f t="shared" si="464"/>
        <v>None</v>
      </c>
      <c r="Q5830" s="21" t="str">
        <f t="shared" si="465"/>
        <v>5</v>
      </c>
      <c r="R5830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830" s="64" t="str">
        <f>IF(ProjectsDB[[#This Row],[Item Type]]="Straight Plug-In",_xlfn.TEXTJOIN("-",TRUE,M5830&amp;"-"&amp;_xlfn.LET(_xlpm.txt,ProjectsDB[[#This Row],[Assembly]],_xlpm.pos,FIND("SP",_xlpm.txt),_xlpm.pre,LEFT(_xlpm.txt,_xlpm.pos-1),IF(RIGHT(_xlpm.pre,3)="123","3PL",IF(RIGHT(_xlpm.pre,2)="12","2PL",IF(RIGHT(_xlpm.pre,1)="1","1PL","3PL")))),N5830,O5830,P5830,Q5830&amp;"W",R5830),_xlfn.TEXTJOIN("-",TRUE,M5830,N5830,O5830,P5830,Q5830&amp;"W",R5830))</f>
        <v>Joint Pack-AL-Silver-None-5W-3</v>
      </c>
      <c r="T5830" s="64" t="str">
        <f>IF(COUNTIF(Cycletime[Element Desc.],ProjectsDB[[#This Row],[Element Desc.]])&gt;0,"Found","Not Found")</f>
        <v>Found</v>
      </c>
    </row>
    <row r="5831" spans="2:20" x14ac:dyDescent="0.25">
      <c r="B5831" s="8" t="s">
        <v>13256</v>
      </c>
      <c r="C5831" s="9" t="s">
        <v>3700</v>
      </c>
      <c r="D5831" s="9" t="s">
        <v>3701</v>
      </c>
      <c r="E5831" s="10">
        <v>1</v>
      </c>
      <c r="F5831" s="9" t="s">
        <v>9681</v>
      </c>
      <c r="G5831" s="9" t="s">
        <v>13262</v>
      </c>
      <c r="H5831" s="31" t="s">
        <v>13263</v>
      </c>
      <c r="I5831" s="12">
        <v>650</v>
      </c>
      <c r="J5831" s="12"/>
      <c r="K5831" s="12"/>
      <c r="L5831" s="12" cm="1">
        <f t="array" ref="L5831">IFERROR(LOOKUP(2^15,SEARCH({"40A","63A","80A","100A","125A","160A","200A","250A","400A","630A","800A","1000A","1250A","1600A","2000A","2500A","3200A","4000A","5000A","6300A"},UPPER(D5831)),{40,63,80,100,125,160,200,250,400,630,800,1000,1250,1600,2000,2500,3200,4000,5000,6300}),0)</f>
        <v>5000</v>
      </c>
      <c r="M5831" s="9" t="str">
        <f t="shared" ref="M5831:M5832" si="466">_xlfn.LET(_xlpm.d,UPPER(TRIM(SUBSTITUTE(SUBSTITUTE(D5831,CHAR(160),"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831" s="9" t="str">
        <f t="shared" ref="N5831:N5832" si="467">IF(ISNUMBER(SEARCH("CU",D5831)),"CU",IF(ISNUMBER(SEARCH("AL",D5831)),"AL",IF(ISNUMBER(SEARCH("Copper",D5831)),"CU","SH")))</f>
        <v>AL</v>
      </c>
      <c r="O5831" s="13" t="str">
        <f t="shared" ref="O5831:O5832" si="468">IF(ISNUMBER(SEARCH("Silver",D5831)),"Silver",IF(ISNUMBER(SEARCH("Tin",D5831)),"Tin","None"))</f>
        <v>Silver</v>
      </c>
      <c r="P5831" s="9" t="str">
        <f t="shared" ref="P5831:P5832" si="469">IF(ISNUMBER(SEARCH("Epoxy",D5831)),"Epoxy",IF(ISNUMBER(SEARCH("PET",D5831)),"PET","None"))</f>
        <v>Epoxy</v>
      </c>
      <c r="Q5831" s="9" t="str">
        <f t="shared" ref="Q5831:Q5832" si="470">IF(ISNUMBER(SEARCH("3-Wire",D5831)),"3",IF(ISNUMBER(SEARCH("4-Wire",D5831)),"4",IF(ISNUMBER(SEARCH("5-Wire",D5831)),"5",IF(ISNUMBER(SEARCH("6-Wire",D5831)),"6","0"))))</f>
        <v>5</v>
      </c>
      <c r="R583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831" s="14" t="str">
        <f>IF(ProjectsDB[[#This Row],[Item Type]]="Straight Plug-In",_xlfn.TEXTJOIN("-",TRUE,M5831&amp;"-"&amp;_xlfn.LET(_xlpm.txt,ProjectsDB[[#This Row],[Assembly]],_xlpm.pos,FIND("SP",_xlpm.txt),_xlpm.pre,LEFT(_xlpm.txt,_xlpm.pos-1),IF(RIGHT(_xlpm.pre,3)="123","3PL",IF(RIGHT(_xlpm.pre,2)="12","2PL",IF(RIGHT(_xlpm.pre,1)="1","1PL","3PL")))),N5831,O5831,P5831,Q5831&amp;"W",R5831),_xlfn.TEXTJOIN("-",TRUE,M5831,N5831,O5831,P5831,Q5831&amp;"W",R5831))</f>
        <v>Straight Feeder-AL-Silver-Epoxy-5W-3</v>
      </c>
      <c r="T5831" s="14" t="str">
        <f>IF(COUNTIF(Cycletime[Element Desc.],ProjectsDB[[#This Row],[Element Desc.]])&gt;0,"Found","Not Found")</f>
        <v>Found</v>
      </c>
    </row>
    <row r="5832" spans="2:20" x14ac:dyDescent="0.25">
      <c r="B5832" s="20" t="s">
        <v>13257</v>
      </c>
      <c r="C5832" s="21" t="s">
        <v>3505</v>
      </c>
      <c r="D5832" s="21" t="s">
        <v>3506</v>
      </c>
      <c r="E5832" s="22">
        <v>1</v>
      </c>
      <c r="F5832" s="9" t="s">
        <v>9681</v>
      </c>
      <c r="G5832" s="9" t="s">
        <v>13262</v>
      </c>
      <c r="H5832" s="31" t="s">
        <v>13263</v>
      </c>
      <c r="I5832" s="25"/>
      <c r="J5832" s="25"/>
      <c r="K5832" s="25"/>
      <c r="L5832" s="25" cm="1">
        <f t="array" ref="L5832">IFERROR(LOOKUP(2^15,SEARCH({"40A","63A","80A","100A","125A","160A","200A","250A","400A","630A","800A","1000A","1250A","1600A","2000A","2500A","3200A","4000A","5000A","6300A"},UPPER(D5832)),{40,63,80,100,125,160,200,250,400,630,800,1000,1250,1600,2000,2500,3200,4000,5000,6300}),0)</f>
        <v>5000</v>
      </c>
      <c r="M5832" s="21" t="str">
        <f t="shared" si="466"/>
        <v>Joint Pack</v>
      </c>
      <c r="N5832" s="21" t="str">
        <f t="shared" si="467"/>
        <v>AL</v>
      </c>
      <c r="O5832" s="63" t="str">
        <f t="shared" si="468"/>
        <v>Silver</v>
      </c>
      <c r="P5832" s="21" t="str">
        <f t="shared" si="469"/>
        <v>None</v>
      </c>
      <c r="Q5832" s="21" t="str">
        <f t="shared" si="470"/>
        <v>5</v>
      </c>
      <c r="R5832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832" s="64" t="str">
        <f>IF(ProjectsDB[[#This Row],[Item Type]]="Straight Plug-In",_xlfn.TEXTJOIN("-",TRUE,M5832&amp;"-"&amp;_xlfn.LET(_xlpm.txt,ProjectsDB[[#This Row],[Assembly]],_xlpm.pos,FIND("SP",_xlpm.txt),_xlpm.pre,LEFT(_xlpm.txt,_xlpm.pos-1),IF(RIGHT(_xlpm.pre,3)="123","3PL",IF(RIGHT(_xlpm.pre,2)="12","2PL",IF(RIGHT(_xlpm.pre,1)="1","1PL","3PL")))),N5832,O5832,P5832,Q5832&amp;"W",R5832),_xlfn.TEXTJOIN("-",TRUE,M5832,N5832,O5832,P5832,Q5832&amp;"W",R5832))</f>
        <v>Joint Pack-AL-Silver-None-5W-3</v>
      </c>
      <c r="T5832" s="64" t="str">
        <f>IF(COUNTIF(Cycletime[Element Desc.],ProjectsDB[[#This Row],[Element Desc.]])&gt;0,"Found","Not Found")</f>
        <v>Found</v>
      </c>
    </row>
    <row r="5833" spans="2:20" x14ac:dyDescent="0.25">
      <c r="B5833" s="8" t="s">
        <v>13258</v>
      </c>
      <c r="C5833" s="9" t="s">
        <v>1367</v>
      </c>
      <c r="D5833" s="9" t="s">
        <v>1368</v>
      </c>
      <c r="E5833" s="10">
        <v>1</v>
      </c>
      <c r="F5833" s="9" t="s">
        <v>9681</v>
      </c>
      <c r="G5833" s="9" t="s">
        <v>13262</v>
      </c>
      <c r="H5833" s="31" t="s">
        <v>13263</v>
      </c>
      <c r="I5833" s="12"/>
      <c r="J5833" s="12"/>
      <c r="K5833" s="12"/>
      <c r="L5833" s="12" cm="1">
        <f t="array" ref="L5833">IFERROR(LOOKUP(2^15,SEARCH({"40A","63A","80A","100A","125A","160A","200A","250A","400A","630A","800A","1000A","1250A","1600A","2000A","2500A","3200A","4000A","5000A","6300A"},UPPER(D5833)),{40,63,80,100,125,160,200,250,400,630,800,1000,1250,1600,2000,2500,3200,4000,5000,6300}),0)</f>
        <v>2000</v>
      </c>
      <c r="M5833" s="9" t="str">
        <f t="shared" ref="M5833:M5834" si="471">_xlfn.LET(_xlpm.d,UPPER(TRIM(SUBSTITUTE(SUBSTITUTE(D5833,CHAR(160),"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5833" s="9" t="str">
        <f t="shared" ref="N5833:N5834" si="472">IF(ISNUMBER(SEARCH("CU",D5833)),"CU",IF(ISNUMBER(SEARCH("AL",D5833)),"AL",IF(ISNUMBER(SEARCH("Copper",D5833)),"CU","SH")))</f>
        <v>AL</v>
      </c>
      <c r="O5833" s="13" t="str">
        <f t="shared" ref="O5833:O5834" si="473">IF(ISNUMBER(SEARCH("Silver",D5833)),"Silver",IF(ISNUMBER(SEARCH("Tin",D5833)),"Tin","None"))</f>
        <v>Silver</v>
      </c>
      <c r="P5833" s="9" t="str">
        <f t="shared" ref="P5833:P5834" si="474">IF(ISNUMBER(SEARCH("Epoxy",D5833)),"Epoxy",IF(ISNUMBER(SEARCH("PET",D5833)),"PET","None"))</f>
        <v>None</v>
      </c>
      <c r="Q5833" s="9" t="str">
        <f t="shared" ref="Q5833:Q5834" si="475">IF(ISNUMBER(SEARCH("3-Wire",D5833)),"3",IF(ISNUMBER(SEARCH("4-Wire",D5833)),"4",IF(ISNUMBER(SEARCH("5-Wire",D5833)),"5",IF(ISNUMBER(SEARCH("6-Wire",D5833)),"6","0"))))</f>
        <v>5</v>
      </c>
      <c r="R58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33" s="14" t="str">
        <f>IF(ProjectsDB[[#This Row],[Item Type]]="Straight Plug-In",_xlfn.TEXTJOIN("-",TRUE,M5833&amp;"-"&amp;_xlfn.LET(_xlpm.txt,ProjectsDB[[#This Row],[Assembly]],_xlpm.pos,FIND("SP",_xlpm.txt),_xlpm.pre,LEFT(_xlpm.txt,_xlpm.pos-1),IF(RIGHT(_xlpm.pre,3)="123","3PL",IF(RIGHT(_xlpm.pre,2)="12","2PL",IF(RIGHT(_xlpm.pre,1)="1","1PL","3PL")))),N5833,O5833,P5833,Q5833&amp;"W",R5833),_xlfn.TEXTJOIN("-",TRUE,M5833,N5833,O5833,P5833,Q5833&amp;"W",R5833))</f>
        <v>Joint Pack-AL-Silver-None-5W-1</v>
      </c>
      <c r="T5833" s="14" t="str">
        <f>IF(COUNTIF(Cycletime[Element Desc.],ProjectsDB[[#This Row],[Element Desc.]])&gt;0,"Found","Not Found")</f>
        <v>Found</v>
      </c>
    </row>
    <row r="5834" spans="2:20" x14ac:dyDescent="0.25">
      <c r="B5834" s="20" t="s">
        <v>13259</v>
      </c>
      <c r="C5834" s="21" t="s">
        <v>13260</v>
      </c>
      <c r="D5834" s="21" t="s">
        <v>13261</v>
      </c>
      <c r="E5834" s="22">
        <v>1</v>
      </c>
      <c r="F5834" s="9" t="s">
        <v>9681</v>
      </c>
      <c r="G5834" s="9" t="s">
        <v>13262</v>
      </c>
      <c r="H5834" s="31" t="s">
        <v>13263</v>
      </c>
      <c r="I5834" s="25">
        <v>1900</v>
      </c>
      <c r="J5834" s="25"/>
      <c r="K5834" s="25"/>
      <c r="L5834" s="25" cm="1">
        <f t="array" ref="L5834">IFERROR(LOOKUP(2^15,SEARCH({"40A","63A","80A","100A","125A","160A","200A","250A","400A","630A","800A","1000A","1250A","1600A","2000A","2500A","3200A","4000A","5000A","6300A"},UPPER(D5834)),{40,63,80,100,125,160,200,250,400,630,800,1000,1250,1600,2000,2500,3200,4000,5000,6300}),0)</f>
        <v>2000</v>
      </c>
      <c r="M5834" s="21" t="str">
        <f t="shared" si="471"/>
        <v>Straight Feeder</v>
      </c>
      <c r="N5834" s="21" t="str">
        <f t="shared" si="472"/>
        <v>AL</v>
      </c>
      <c r="O5834" s="63" t="str">
        <f t="shared" si="473"/>
        <v>Silver</v>
      </c>
      <c r="P5834" s="21" t="str">
        <f t="shared" si="474"/>
        <v>Epoxy</v>
      </c>
      <c r="Q5834" s="21" t="str">
        <f t="shared" si="475"/>
        <v>5</v>
      </c>
      <c r="R5834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34" s="64" t="str">
        <f>IF(ProjectsDB[[#This Row],[Item Type]]="Straight Plug-In",_xlfn.TEXTJOIN("-",TRUE,M5834&amp;"-"&amp;_xlfn.LET(_xlpm.txt,ProjectsDB[[#This Row],[Assembly]],_xlpm.pos,FIND("SP",_xlpm.txt),_xlpm.pre,LEFT(_xlpm.txt,_xlpm.pos-1),IF(RIGHT(_xlpm.pre,3)="123","3PL",IF(RIGHT(_xlpm.pre,2)="12","2PL",IF(RIGHT(_xlpm.pre,1)="1","1PL","3PL")))),N5834,O5834,P5834,Q5834&amp;"W",R5834),_xlfn.TEXTJOIN("-",TRUE,M5834,N5834,O5834,P5834,Q5834&amp;"W",R5834))</f>
        <v>Straight Feeder-AL-Silver-Epoxy-5W-1</v>
      </c>
      <c r="T5834" s="64" t="str">
        <f>IF(COUNTIF(Cycletime[Element Desc.],ProjectsDB[[#This Row],[Element Desc.]])&gt;0,"Found","Not Found")</f>
        <v>Found</v>
      </c>
    </row>
    <row r="5835" spans="2:20" x14ac:dyDescent="0.25">
      <c r="B5835" s="8" t="s">
        <v>13264</v>
      </c>
      <c r="C5835" s="9" t="s">
        <v>13265</v>
      </c>
      <c r="D5835" s="9" t="s">
        <v>13266</v>
      </c>
      <c r="E5835" s="10">
        <v>1</v>
      </c>
      <c r="F5835" s="9" t="s">
        <v>13283</v>
      </c>
      <c r="G5835" s="9" t="s">
        <v>6402</v>
      </c>
      <c r="H5835" s="31">
        <v>46180</v>
      </c>
      <c r="I5835" s="12">
        <v>890</v>
      </c>
      <c r="J5835" s="12"/>
      <c r="K5835" s="12"/>
      <c r="L5835" s="12" cm="1">
        <f t="array" ref="L5835">IFERROR(LOOKUP(2^15,SEARCH({"40A","63A","80A","100A","125A","160A","200A","250A","400A","630A","800A","1000A","1250A","1600A","2000A","2500A","3200A","4000A","5000A","6300A"},UPPER(D5835)),{40,63,80,100,125,160,200,250,400,630,800,1000,1250,1600,2000,2500,3200,4000,5000,6300}),0)</f>
        <v>800</v>
      </c>
      <c r="M5835" s="9" t="str">
        <f t="shared" ref="M5835:M5846" si="476">_xlfn.LET(_xlpm.d,UPPER(TRIM(SUBSTITUTE(SUBSTITUTE(D5835,CHAR(160),"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835" s="9" t="str">
        <f t="shared" ref="N5835:N5846" si="477">IF(ISNUMBER(SEARCH("CU",D5835)),"CU",IF(ISNUMBER(SEARCH("AL",D5835)),"AL",IF(ISNUMBER(SEARCH("Copper",D5835)),"CU","SH")))</f>
        <v>AL</v>
      </c>
      <c r="O5835" s="13" t="str">
        <f t="shared" ref="O5835:O5846" si="478">IF(ISNUMBER(SEARCH("Silver",D5835)),"Silver",IF(ISNUMBER(SEARCH("Tin",D5835)),"Tin","None"))</f>
        <v>Silver</v>
      </c>
      <c r="P5835" s="9" t="str">
        <f t="shared" ref="P5835:P5846" si="479">IF(ISNUMBER(SEARCH("Epoxy",D5835)),"Epoxy",IF(ISNUMBER(SEARCH("PET",D5835)),"PET","None"))</f>
        <v>PET</v>
      </c>
      <c r="Q5835" s="9" t="str">
        <f t="shared" ref="Q5835:Q5846" si="480">IF(ISNUMBER(SEARCH("3-Wire",D5835)),"3",IF(ISNUMBER(SEARCH("4-Wire",D5835)),"4",IF(ISNUMBER(SEARCH("5-Wire",D5835)),"5",IF(ISNUMBER(SEARCH("6-Wire",D5835)),"6","0"))))</f>
        <v>5</v>
      </c>
      <c r="R58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35" s="14" t="str">
        <f>IF(ProjectsDB[[#This Row],[Item Type]]="Straight Plug-In",_xlfn.TEXTJOIN("-",TRUE,M5835&amp;"-"&amp;_xlfn.LET(_xlpm.txt,ProjectsDB[[#This Row],[Assembly]],_xlpm.pos,FIND("SP",_xlpm.txt),_xlpm.pre,LEFT(_xlpm.txt,_xlpm.pos-1),IF(RIGHT(_xlpm.pre,3)="123","3PL",IF(RIGHT(_xlpm.pre,2)="12","2PL",IF(RIGHT(_xlpm.pre,1)="1","1PL","3PL")))),N5835,O5835,P5835,Q5835&amp;"W",R5835),_xlfn.TEXTJOIN("-",TRUE,M5835,N5835,O5835,P5835,Q5835&amp;"W",R5835))</f>
        <v>Straight Feeder-AL-Silver-PET-5W-1</v>
      </c>
      <c r="T5835" s="14" t="str">
        <f>IF(COUNTIF(Cycletime[Element Desc.],ProjectsDB[[#This Row],[Element Desc.]])&gt;0,"Found","Not Found")</f>
        <v>Found</v>
      </c>
    </row>
    <row r="5836" spans="2:20" x14ac:dyDescent="0.25">
      <c r="B5836" s="8" t="s">
        <v>13267</v>
      </c>
      <c r="C5836" s="9" t="s">
        <v>459</v>
      </c>
      <c r="D5836" s="9" t="s">
        <v>460</v>
      </c>
      <c r="E5836" s="10">
        <v>1</v>
      </c>
      <c r="F5836" s="9" t="s">
        <v>13283</v>
      </c>
      <c r="G5836" s="9" t="s">
        <v>6402</v>
      </c>
      <c r="H5836" s="31">
        <v>46180</v>
      </c>
      <c r="I5836" s="12"/>
      <c r="J5836" s="12"/>
      <c r="K5836" s="12"/>
      <c r="L5836" s="12" cm="1">
        <f t="array" ref="L5836">IFERROR(LOOKUP(2^15,SEARCH({"40A","63A","80A","100A","125A","160A","200A","250A","400A","630A","800A","1000A","1250A","1600A","2000A","2500A","3200A","4000A","5000A","6300A"},UPPER(D5836)),{40,63,80,100,125,160,200,250,400,630,800,1000,1250,1600,2000,2500,3200,4000,5000,6300}),0)</f>
        <v>800</v>
      </c>
      <c r="M5836" s="9" t="str">
        <f t="shared" si="476"/>
        <v>Joint Pack</v>
      </c>
      <c r="N5836" s="9" t="str">
        <f t="shared" si="477"/>
        <v>AL</v>
      </c>
      <c r="O5836" s="13" t="str">
        <f t="shared" si="478"/>
        <v>Silver</v>
      </c>
      <c r="P5836" s="9" t="str">
        <f t="shared" si="479"/>
        <v>None</v>
      </c>
      <c r="Q5836" s="9" t="str">
        <f t="shared" si="480"/>
        <v>5</v>
      </c>
      <c r="R58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36" s="14" t="str">
        <f>IF(ProjectsDB[[#This Row],[Item Type]]="Straight Plug-In",_xlfn.TEXTJOIN("-",TRUE,M5836&amp;"-"&amp;_xlfn.LET(_xlpm.txt,ProjectsDB[[#This Row],[Assembly]],_xlpm.pos,FIND("SP",_xlpm.txt),_xlpm.pre,LEFT(_xlpm.txt,_xlpm.pos-1),IF(RIGHT(_xlpm.pre,3)="123","3PL",IF(RIGHT(_xlpm.pre,2)="12","2PL",IF(RIGHT(_xlpm.pre,1)="1","1PL","3PL")))),N5836,O5836,P5836,Q5836&amp;"W",R5836),_xlfn.TEXTJOIN("-",TRUE,M5836,N5836,O5836,P5836,Q5836&amp;"W",R5836))</f>
        <v>Joint Pack-AL-Silver-None-5W-1</v>
      </c>
      <c r="T5836" s="14" t="str">
        <f>IF(COUNTIF(Cycletime[Element Desc.],ProjectsDB[[#This Row],[Element Desc.]])&gt;0,"Found","Not Found")</f>
        <v>Found</v>
      </c>
    </row>
    <row r="5837" spans="2:20" x14ac:dyDescent="0.25">
      <c r="B5837" s="8" t="s">
        <v>13268</v>
      </c>
      <c r="C5837" s="9" t="s">
        <v>904</v>
      </c>
      <c r="D5837" s="9" t="s">
        <v>905</v>
      </c>
      <c r="E5837" s="10">
        <v>1</v>
      </c>
      <c r="F5837" s="9" t="s">
        <v>13283</v>
      </c>
      <c r="G5837" s="9" t="s">
        <v>6402</v>
      </c>
      <c r="H5837" s="31">
        <v>46180</v>
      </c>
      <c r="I5837" s="12">
        <v>590</v>
      </c>
      <c r="J5837" s="12">
        <v>690</v>
      </c>
      <c r="K5837" s="12"/>
      <c r="L5837" s="12" cm="1">
        <f t="array" ref="L5837">IFERROR(LOOKUP(2^15,SEARCH({"40A","63A","80A","100A","125A","160A","200A","250A","400A","630A","800A","1000A","1250A","1600A","2000A","2500A","3200A","4000A","5000A","6300A"},UPPER(D5837)),{40,63,80,100,125,160,200,250,400,630,800,1000,1250,1600,2000,2500,3200,4000,5000,6300}),0)</f>
        <v>1600</v>
      </c>
      <c r="M5837" s="9" t="str">
        <f t="shared" si="476"/>
        <v>Elbow Edge</v>
      </c>
      <c r="N5837" s="9" t="str">
        <f t="shared" si="477"/>
        <v>AL</v>
      </c>
      <c r="O5837" s="13" t="str">
        <f t="shared" si="478"/>
        <v>Silver</v>
      </c>
      <c r="P5837" s="9" t="str">
        <f t="shared" si="479"/>
        <v>PET</v>
      </c>
      <c r="Q5837" s="9" t="str">
        <f t="shared" si="480"/>
        <v>5</v>
      </c>
      <c r="R583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37" s="14" t="str">
        <f>IF(ProjectsDB[[#This Row],[Item Type]]="Straight Plug-In",_xlfn.TEXTJOIN("-",TRUE,M5837&amp;"-"&amp;_xlfn.LET(_xlpm.txt,ProjectsDB[[#This Row],[Assembly]],_xlpm.pos,FIND("SP",_xlpm.txt),_xlpm.pre,LEFT(_xlpm.txt,_xlpm.pos-1),IF(RIGHT(_xlpm.pre,3)="123","3PL",IF(RIGHT(_xlpm.pre,2)="12","2PL",IF(RIGHT(_xlpm.pre,1)="1","1PL","3PL")))),N5837,O5837,P5837,Q5837&amp;"W",R5837),_xlfn.TEXTJOIN("-",TRUE,M5837,N5837,O5837,P5837,Q5837&amp;"W",R5837))</f>
        <v>Elbow Edge-AL-Silver-PET-5W-1</v>
      </c>
      <c r="T5837" s="14" t="str">
        <f>IF(COUNTIF(Cycletime[Element Desc.],ProjectsDB[[#This Row],[Element Desc.]])&gt;0,"Found","Not Found")</f>
        <v>Found</v>
      </c>
    </row>
    <row r="5838" spans="2:20" x14ac:dyDescent="0.25">
      <c r="B5838" s="8" t="s">
        <v>13269</v>
      </c>
      <c r="C5838" s="9" t="s">
        <v>13270</v>
      </c>
      <c r="D5838" s="9" t="s">
        <v>13271</v>
      </c>
      <c r="E5838" s="10">
        <v>1</v>
      </c>
      <c r="F5838" s="9" t="s">
        <v>13283</v>
      </c>
      <c r="G5838" s="9" t="s">
        <v>6402</v>
      </c>
      <c r="H5838" s="31">
        <v>46180</v>
      </c>
      <c r="I5838" s="12">
        <v>705</v>
      </c>
      <c r="J5838" s="12">
        <v>815</v>
      </c>
      <c r="K5838" s="12"/>
      <c r="L5838" s="12" cm="1">
        <f t="array" ref="L5838">IFERROR(LOOKUP(2^15,SEARCH({"40A","63A","80A","100A","125A","160A","200A","250A","400A","630A","800A","1000A","1250A","1600A","2000A","2500A","3200A","4000A","5000A","6300A"},UPPER(D5838)),{40,63,80,100,125,160,200,250,400,630,800,1000,1250,1600,2000,2500,3200,4000,5000,6300}),0)</f>
        <v>1600</v>
      </c>
      <c r="M5838" s="9" t="str">
        <f t="shared" si="476"/>
        <v>Elbow Edge</v>
      </c>
      <c r="N5838" s="9" t="str">
        <f t="shared" si="477"/>
        <v>AL</v>
      </c>
      <c r="O5838" s="13" t="str">
        <f t="shared" si="478"/>
        <v>Silver</v>
      </c>
      <c r="P5838" s="9" t="str">
        <f t="shared" si="479"/>
        <v>PET</v>
      </c>
      <c r="Q5838" s="9" t="str">
        <f t="shared" si="480"/>
        <v>5</v>
      </c>
      <c r="R58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38" s="14" t="str">
        <f>IF(ProjectsDB[[#This Row],[Item Type]]="Straight Plug-In",_xlfn.TEXTJOIN("-",TRUE,M5838&amp;"-"&amp;_xlfn.LET(_xlpm.txt,ProjectsDB[[#This Row],[Assembly]],_xlpm.pos,FIND("SP",_xlpm.txt),_xlpm.pre,LEFT(_xlpm.txt,_xlpm.pos-1),IF(RIGHT(_xlpm.pre,3)="123","3PL",IF(RIGHT(_xlpm.pre,2)="12","2PL",IF(RIGHT(_xlpm.pre,1)="1","1PL","3PL")))),N5838,O5838,P5838,Q5838&amp;"W",R5838),_xlfn.TEXTJOIN("-",TRUE,M5838,N5838,O5838,P5838,Q5838&amp;"W",R5838))</f>
        <v>Elbow Edge-AL-Silver-PET-5W-1</v>
      </c>
      <c r="T5838" s="14" t="str">
        <f>IF(COUNTIF(Cycletime[Element Desc.],ProjectsDB[[#This Row],[Element Desc.]])&gt;0,"Found","Not Found")</f>
        <v>Found</v>
      </c>
    </row>
    <row r="5839" spans="2:20" x14ac:dyDescent="0.25">
      <c r="B5839" s="8" t="s">
        <v>13272</v>
      </c>
      <c r="C5839" s="9" t="s">
        <v>185</v>
      </c>
      <c r="D5839" s="9" t="s">
        <v>186</v>
      </c>
      <c r="E5839" s="10">
        <v>1</v>
      </c>
      <c r="F5839" s="9" t="s">
        <v>13283</v>
      </c>
      <c r="G5839" s="9" t="s">
        <v>6402</v>
      </c>
      <c r="H5839" s="31">
        <v>46180</v>
      </c>
      <c r="I5839" s="12">
        <v>760</v>
      </c>
      <c r="J5839" s="12"/>
      <c r="K5839" s="12"/>
      <c r="L5839" s="12" cm="1">
        <f t="array" ref="L5839">IFERROR(LOOKUP(2^15,SEARCH({"40A","63A","80A","100A","125A","160A","200A","250A","400A","630A","800A","1000A","1250A","1600A","2000A","2500A","3200A","4000A","5000A","6300A"},UPPER(D5839)),{40,63,80,100,125,160,200,250,400,630,800,1000,1250,1600,2000,2500,3200,4000,5000,6300}),0)</f>
        <v>1600</v>
      </c>
      <c r="M5839" s="9" t="str">
        <f t="shared" si="476"/>
        <v>Straight Feeder</v>
      </c>
      <c r="N5839" s="9" t="str">
        <f t="shared" si="477"/>
        <v>AL</v>
      </c>
      <c r="O5839" s="13" t="str">
        <f t="shared" si="478"/>
        <v>Silver</v>
      </c>
      <c r="P5839" s="9" t="str">
        <f t="shared" si="479"/>
        <v>PET</v>
      </c>
      <c r="Q5839" s="9" t="str">
        <f t="shared" si="480"/>
        <v>5</v>
      </c>
      <c r="R58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39" s="14" t="str">
        <f>IF(ProjectsDB[[#This Row],[Item Type]]="Straight Plug-In",_xlfn.TEXTJOIN("-",TRUE,M5839&amp;"-"&amp;_xlfn.LET(_xlpm.txt,ProjectsDB[[#This Row],[Assembly]],_xlpm.pos,FIND("SP",_xlpm.txt),_xlpm.pre,LEFT(_xlpm.txt,_xlpm.pos-1),IF(RIGHT(_xlpm.pre,3)="123","3PL",IF(RIGHT(_xlpm.pre,2)="12","2PL",IF(RIGHT(_xlpm.pre,1)="1","1PL","3PL")))),N5839,O5839,P5839,Q5839&amp;"W",R5839),_xlfn.TEXTJOIN("-",TRUE,M5839,N5839,O5839,P5839,Q5839&amp;"W",R5839))</f>
        <v>Straight Feeder-AL-Silver-PET-5W-1</v>
      </c>
      <c r="T5839" s="14" t="str">
        <f>IF(COUNTIF(Cycletime[Element Desc.],ProjectsDB[[#This Row],[Element Desc.]])&gt;0,"Found","Not Found")</f>
        <v>Found</v>
      </c>
    </row>
    <row r="5840" spans="2:20" x14ac:dyDescent="0.25">
      <c r="B5840" s="8" t="s">
        <v>13273</v>
      </c>
      <c r="C5840" s="9" t="s">
        <v>172</v>
      </c>
      <c r="D5840" s="9" t="s">
        <v>173</v>
      </c>
      <c r="E5840" s="10">
        <v>3</v>
      </c>
      <c r="F5840" s="9" t="s">
        <v>13283</v>
      </c>
      <c r="G5840" s="9" t="s">
        <v>6402</v>
      </c>
      <c r="H5840" s="31">
        <v>46180</v>
      </c>
      <c r="I5840" s="12"/>
      <c r="J5840" s="12"/>
      <c r="K5840" s="12"/>
      <c r="L5840" s="12" cm="1">
        <f t="array" ref="L5840">IFERROR(LOOKUP(2^15,SEARCH({"40A","63A","80A","100A","125A","160A","200A","250A","400A","630A","800A","1000A","1250A","1600A","2000A","2500A","3200A","4000A","5000A","6300A"},UPPER(D5840)),{40,63,80,100,125,160,200,250,400,630,800,1000,1250,1600,2000,2500,3200,4000,5000,6300}),0)</f>
        <v>1600</v>
      </c>
      <c r="M5840" s="9" t="str">
        <f t="shared" si="476"/>
        <v>Joint Pack</v>
      </c>
      <c r="N5840" s="9" t="str">
        <f t="shared" si="477"/>
        <v>AL</v>
      </c>
      <c r="O5840" s="13" t="str">
        <f t="shared" si="478"/>
        <v>Silver</v>
      </c>
      <c r="P5840" s="9" t="str">
        <f t="shared" si="479"/>
        <v>None</v>
      </c>
      <c r="Q5840" s="9" t="str">
        <f t="shared" si="480"/>
        <v>5</v>
      </c>
      <c r="R584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40" s="14" t="str">
        <f>IF(ProjectsDB[[#This Row],[Item Type]]="Straight Plug-In",_xlfn.TEXTJOIN("-",TRUE,M5840&amp;"-"&amp;_xlfn.LET(_xlpm.txt,ProjectsDB[[#This Row],[Assembly]],_xlpm.pos,FIND("SP",_xlpm.txt),_xlpm.pre,LEFT(_xlpm.txt,_xlpm.pos-1),IF(RIGHT(_xlpm.pre,3)="123","3PL",IF(RIGHT(_xlpm.pre,2)="12","2PL",IF(RIGHT(_xlpm.pre,1)="1","1PL","3PL")))),N5840,O5840,P5840,Q5840&amp;"W",R5840),_xlfn.TEXTJOIN("-",TRUE,M5840,N5840,O5840,P5840,Q5840&amp;"W",R5840))</f>
        <v>Joint Pack-AL-Silver-None-5W-1</v>
      </c>
      <c r="T5840" s="14" t="str">
        <f>IF(COUNTIF(Cycletime[Element Desc.],ProjectsDB[[#This Row],[Element Desc.]])&gt;0,"Found","Not Found")</f>
        <v>Found</v>
      </c>
    </row>
    <row r="5841" spans="2:20" x14ac:dyDescent="0.25">
      <c r="B5841" s="8" t="s">
        <v>13274</v>
      </c>
      <c r="C5841" s="9" t="s">
        <v>519</v>
      </c>
      <c r="D5841" s="9" t="s">
        <v>520</v>
      </c>
      <c r="E5841" s="10">
        <v>1</v>
      </c>
      <c r="F5841" s="9" t="s">
        <v>13283</v>
      </c>
      <c r="G5841" s="9" t="s">
        <v>6402</v>
      </c>
      <c r="H5841" s="31">
        <v>46180</v>
      </c>
      <c r="I5841" s="12">
        <v>760</v>
      </c>
      <c r="J5841" s="12">
        <v>450</v>
      </c>
      <c r="K5841" s="12"/>
      <c r="L5841" s="12" cm="1">
        <f t="array" ref="L5841">IFERROR(LOOKUP(2^15,SEARCH({"40A","63A","80A","100A","125A","160A","200A","250A","400A","630A","800A","1000A","1250A","1600A","2000A","2500A","3200A","4000A","5000A","6300A"},UPPER(D5841)),{40,63,80,100,125,160,200,250,400,630,800,1000,1250,1600,2000,2500,3200,4000,5000,6300}),0)</f>
        <v>3200</v>
      </c>
      <c r="M5841" s="9" t="str">
        <f t="shared" si="476"/>
        <v>Elbow Edge</v>
      </c>
      <c r="N5841" s="9" t="str">
        <f t="shared" si="477"/>
        <v>AL</v>
      </c>
      <c r="O5841" s="13" t="str">
        <f t="shared" si="478"/>
        <v>Silver</v>
      </c>
      <c r="P5841" s="9" t="str">
        <f t="shared" si="479"/>
        <v>PET</v>
      </c>
      <c r="Q5841" s="9" t="str">
        <f t="shared" si="480"/>
        <v>4</v>
      </c>
      <c r="R58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41" s="14" t="str">
        <f>IF(ProjectsDB[[#This Row],[Item Type]]="Straight Plug-In",_xlfn.TEXTJOIN("-",TRUE,M5841&amp;"-"&amp;_xlfn.LET(_xlpm.txt,ProjectsDB[[#This Row],[Assembly]],_xlpm.pos,FIND("SP",_xlpm.txt),_xlpm.pre,LEFT(_xlpm.txt,_xlpm.pos-1),IF(RIGHT(_xlpm.pre,3)="123","3PL",IF(RIGHT(_xlpm.pre,2)="12","2PL",IF(RIGHT(_xlpm.pre,1)="1","1PL","3PL")))),N5841,O5841,P5841,Q5841&amp;"W",R5841),_xlfn.TEXTJOIN("-",TRUE,M5841,N5841,O5841,P5841,Q5841&amp;"W",R5841))</f>
        <v>Elbow Edge-AL-Silver-PET-4W-2</v>
      </c>
      <c r="T5841" s="14" t="str">
        <f>IF(COUNTIF(Cycletime[Element Desc.],ProjectsDB[[#This Row],[Element Desc.]])&gt;0,"Found","Not Found")</f>
        <v>Found</v>
      </c>
    </row>
    <row r="5842" spans="2:20" x14ac:dyDescent="0.25">
      <c r="B5842" s="8" t="s">
        <v>13275</v>
      </c>
      <c r="C5842" s="9" t="s">
        <v>13276</v>
      </c>
      <c r="D5842" s="9" t="s">
        <v>13277</v>
      </c>
      <c r="E5842" s="10">
        <v>1</v>
      </c>
      <c r="F5842" s="9" t="s">
        <v>13283</v>
      </c>
      <c r="G5842" s="9" t="s">
        <v>6402</v>
      </c>
      <c r="H5842" s="31">
        <v>46180</v>
      </c>
      <c r="I5842" s="12">
        <v>663</v>
      </c>
      <c r="J5842" s="12"/>
      <c r="K5842" s="12"/>
      <c r="L5842" s="12" cm="1">
        <f t="array" ref="L5842">IFERROR(LOOKUP(2^15,SEARCH({"40A","63A","80A","100A","125A","160A","200A","250A","400A","630A","800A","1000A","1250A","1600A","2000A","2500A","3200A","4000A","5000A","6300A"},UPPER(D5842)),{40,63,80,100,125,160,200,250,400,630,800,1000,1250,1600,2000,2500,3200,4000,5000,6300}),0)</f>
        <v>3200</v>
      </c>
      <c r="M5842" s="9" t="str">
        <f t="shared" si="476"/>
        <v>Straight Feeder</v>
      </c>
      <c r="N5842" s="9" t="str">
        <f t="shared" si="477"/>
        <v>AL</v>
      </c>
      <c r="O5842" s="13" t="str">
        <f t="shared" si="478"/>
        <v>Silver</v>
      </c>
      <c r="P5842" s="9" t="str">
        <f t="shared" si="479"/>
        <v>PET</v>
      </c>
      <c r="Q5842" s="9" t="str">
        <f t="shared" si="480"/>
        <v>4</v>
      </c>
      <c r="R58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42" s="14" t="str">
        <f>IF(ProjectsDB[[#This Row],[Item Type]]="Straight Plug-In",_xlfn.TEXTJOIN("-",TRUE,M5842&amp;"-"&amp;_xlfn.LET(_xlpm.txt,ProjectsDB[[#This Row],[Assembly]],_xlpm.pos,FIND("SP",_xlpm.txt),_xlpm.pre,LEFT(_xlpm.txt,_xlpm.pos-1),IF(RIGHT(_xlpm.pre,3)="123","3PL",IF(RIGHT(_xlpm.pre,2)="12","2PL",IF(RIGHT(_xlpm.pre,1)="1","1PL","3PL")))),N5842,O5842,P5842,Q5842&amp;"W",R5842),_xlfn.TEXTJOIN("-",TRUE,M5842,N5842,O5842,P5842,Q5842&amp;"W",R5842))</f>
        <v>Straight Feeder-AL-Silver-PET-4W-2</v>
      </c>
      <c r="T5842" s="14" t="str">
        <f>IF(COUNTIF(Cycletime[Element Desc.],ProjectsDB[[#This Row],[Element Desc.]])&gt;0,"Found","Not Found")</f>
        <v>Found</v>
      </c>
    </row>
    <row r="5843" spans="2:20" x14ac:dyDescent="0.25">
      <c r="B5843" s="8" t="s">
        <v>13278</v>
      </c>
      <c r="C5843" s="9" t="s">
        <v>317</v>
      </c>
      <c r="D5843" s="9" t="s">
        <v>318</v>
      </c>
      <c r="E5843" s="10">
        <v>1</v>
      </c>
      <c r="F5843" s="9" t="s">
        <v>13283</v>
      </c>
      <c r="G5843" s="9" t="s">
        <v>6402</v>
      </c>
      <c r="H5843" s="31">
        <v>46180</v>
      </c>
      <c r="I5843" s="12">
        <v>300</v>
      </c>
      <c r="J5843" s="12">
        <v>300</v>
      </c>
      <c r="K5843" s="12"/>
      <c r="L5843" s="12" cm="1">
        <f t="array" ref="L5843">IFERROR(LOOKUP(2^15,SEARCH({"40A","63A","80A","100A","125A","160A","200A","250A","400A","630A","800A","1000A","1250A","1600A","2000A","2500A","3200A","4000A","5000A","6300A"},UPPER(D5843)),{40,63,80,100,125,160,200,250,400,630,800,1000,1250,1600,2000,2500,3200,4000,5000,6300}),0)</f>
        <v>3200</v>
      </c>
      <c r="M5843" s="9" t="str">
        <f t="shared" si="476"/>
        <v>Elbow Flat</v>
      </c>
      <c r="N5843" s="9" t="str">
        <f t="shared" si="477"/>
        <v>AL</v>
      </c>
      <c r="O5843" s="13" t="str">
        <f t="shared" si="478"/>
        <v>Silver</v>
      </c>
      <c r="P5843" s="9" t="str">
        <f t="shared" si="479"/>
        <v>PET</v>
      </c>
      <c r="Q5843" s="9" t="str">
        <f t="shared" si="480"/>
        <v>4</v>
      </c>
      <c r="R584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43" s="14" t="str">
        <f>IF(ProjectsDB[[#This Row],[Item Type]]="Straight Plug-In",_xlfn.TEXTJOIN("-",TRUE,M5843&amp;"-"&amp;_xlfn.LET(_xlpm.txt,ProjectsDB[[#This Row],[Assembly]],_xlpm.pos,FIND("SP",_xlpm.txt),_xlpm.pre,LEFT(_xlpm.txt,_xlpm.pos-1),IF(RIGHT(_xlpm.pre,3)="123","3PL",IF(RIGHT(_xlpm.pre,2)="12","2PL",IF(RIGHT(_xlpm.pre,1)="1","1PL","3PL")))),N5843,O5843,P5843,Q5843&amp;"W",R5843),_xlfn.TEXTJOIN("-",TRUE,M5843,N5843,O5843,P5843,Q5843&amp;"W",R5843))</f>
        <v>Elbow Flat-AL-Silver-PET-4W-2</v>
      </c>
      <c r="T5843" s="14" t="str">
        <f>IF(COUNTIF(Cycletime[Element Desc.],ProjectsDB[[#This Row],[Element Desc.]])&gt;0,"Found","Not Found")</f>
        <v>Found</v>
      </c>
    </row>
    <row r="5844" spans="2:20" x14ac:dyDescent="0.25">
      <c r="B5844" s="8" t="s">
        <v>13279</v>
      </c>
      <c r="C5844" s="9" t="s">
        <v>943</v>
      </c>
      <c r="D5844" s="9" t="s">
        <v>13280</v>
      </c>
      <c r="E5844" s="10">
        <v>1</v>
      </c>
      <c r="F5844" s="9" t="s">
        <v>13283</v>
      </c>
      <c r="G5844" s="9" t="s">
        <v>6402</v>
      </c>
      <c r="H5844" s="31">
        <v>46180</v>
      </c>
      <c r="I5844" s="12">
        <v>480</v>
      </c>
      <c r="J5844" s="12"/>
      <c r="K5844" s="12"/>
      <c r="L5844" s="12" cm="1">
        <f t="array" ref="L5844">IFERROR(LOOKUP(2^15,SEARCH({"40A","63A","80A","100A","125A","160A","200A","250A","400A","630A","800A","1000A","1250A","1600A","2000A","2500A","3200A","4000A","5000A","6300A"},UPPER(D5844)),{40,63,80,100,125,160,200,250,400,630,800,1000,1250,1600,2000,2500,3200,4000,5000,6300}),0)</f>
        <v>3200</v>
      </c>
      <c r="M5844" s="9" t="str">
        <f t="shared" si="476"/>
        <v>Straight Feeder</v>
      </c>
      <c r="N5844" s="9" t="str">
        <f t="shared" si="477"/>
        <v>AL</v>
      </c>
      <c r="O5844" s="13" t="str">
        <f t="shared" si="478"/>
        <v>Silver</v>
      </c>
      <c r="P5844" s="9" t="str">
        <f t="shared" si="479"/>
        <v>PET</v>
      </c>
      <c r="Q5844" s="9" t="str">
        <f t="shared" si="480"/>
        <v>5</v>
      </c>
      <c r="R58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44" s="14" t="str">
        <f>IF(ProjectsDB[[#This Row],[Item Type]]="Straight Plug-In",_xlfn.TEXTJOIN("-",TRUE,M5844&amp;"-"&amp;_xlfn.LET(_xlpm.txt,ProjectsDB[[#This Row],[Assembly]],_xlpm.pos,FIND("SP",_xlpm.txt),_xlpm.pre,LEFT(_xlpm.txt,_xlpm.pos-1),IF(RIGHT(_xlpm.pre,3)="123","3PL",IF(RIGHT(_xlpm.pre,2)="12","2PL",IF(RIGHT(_xlpm.pre,1)="1","1PL","3PL")))),N5844,O5844,P5844,Q5844&amp;"W",R5844),_xlfn.TEXTJOIN("-",TRUE,M5844,N5844,O5844,P5844,Q5844&amp;"W",R5844))</f>
        <v>Straight Feeder-AL-Silver-PET-5W-2</v>
      </c>
      <c r="T5844" s="14" t="str">
        <f>IF(COUNTIF(Cycletime[Element Desc.],ProjectsDB[[#This Row],[Element Desc.]])&gt;0,"Found","Not Found")</f>
        <v>Found</v>
      </c>
    </row>
    <row r="5845" spans="2:20" x14ac:dyDescent="0.25">
      <c r="B5845" s="8" t="s">
        <v>13281</v>
      </c>
      <c r="C5845" s="9" t="s">
        <v>697</v>
      </c>
      <c r="D5845" s="9" t="s">
        <v>698</v>
      </c>
      <c r="E5845" s="10">
        <v>1</v>
      </c>
      <c r="F5845" s="9" t="s">
        <v>13283</v>
      </c>
      <c r="G5845" s="9" t="s">
        <v>6402</v>
      </c>
      <c r="H5845" s="31">
        <v>46180</v>
      </c>
      <c r="I5845" s="12"/>
      <c r="J5845" s="12"/>
      <c r="K5845" s="12"/>
      <c r="L5845" s="12" cm="1">
        <f t="array" ref="L5845">IFERROR(LOOKUP(2^15,SEARCH({"40A","63A","80A","100A","125A","160A","200A","250A","400A","630A","800A","1000A","1250A","1600A","2000A","2500A","3200A","4000A","5000A","6300A"},UPPER(D5845)),{40,63,80,100,125,160,200,250,400,630,800,1000,1250,1600,2000,2500,3200,4000,5000,6300}),0)</f>
        <v>3200</v>
      </c>
      <c r="M5845" s="9" t="str">
        <f t="shared" si="476"/>
        <v>Joint Pack</v>
      </c>
      <c r="N5845" s="9" t="str">
        <f t="shared" si="477"/>
        <v>AL</v>
      </c>
      <c r="O5845" s="13" t="str">
        <f t="shared" si="478"/>
        <v>Silver</v>
      </c>
      <c r="P5845" s="9" t="str">
        <f t="shared" si="479"/>
        <v>None</v>
      </c>
      <c r="Q5845" s="9" t="str">
        <f t="shared" si="480"/>
        <v>5</v>
      </c>
      <c r="R58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45" s="14" t="str">
        <f>IF(ProjectsDB[[#This Row],[Item Type]]="Straight Plug-In",_xlfn.TEXTJOIN("-",TRUE,M5845&amp;"-"&amp;_xlfn.LET(_xlpm.txt,ProjectsDB[[#This Row],[Assembly]],_xlpm.pos,FIND("SP",_xlpm.txt),_xlpm.pre,LEFT(_xlpm.txt,_xlpm.pos-1),IF(RIGHT(_xlpm.pre,3)="123","3PL",IF(RIGHT(_xlpm.pre,2)="12","2PL",IF(RIGHT(_xlpm.pre,1)="1","1PL","3PL")))),N5845,O5845,P5845,Q5845&amp;"W",R5845),_xlfn.TEXTJOIN("-",TRUE,M5845,N5845,O5845,P5845,Q5845&amp;"W",R5845))</f>
        <v>Joint Pack-AL-Silver-None-5W-2</v>
      </c>
      <c r="T5845" s="14" t="str">
        <f>IF(COUNTIF(Cycletime[Element Desc.],ProjectsDB[[#This Row],[Element Desc.]])&gt;0,"Found","Not Found")</f>
        <v>Found</v>
      </c>
    </row>
    <row r="5846" spans="2:20" x14ac:dyDescent="0.25">
      <c r="B5846" s="20" t="s">
        <v>13282</v>
      </c>
      <c r="C5846" s="21" t="s">
        <v>144</v>
      </c>
      <c r="D5846" s="21" t="s">
        <v>145</v>
      </c>
      <c r="E5846" s="22">
        <v>3</v>
      </c>
      <c r="F5846" s="9" t="s">
        <v>13283</v>
      </c>
      <c r="G5846" s="9" t="s">
        <v>6402</v>
      </c>
      <c r="H5846" s="31">
        <v>46180</v>
      </c>
      <c r="I5846" s="25"/>
      <c r="J5846" s="25"/>
      <c r="K5846" s="25"/>
      <c r="L5846" s="25" cm="1">
        <f t="array" ref="L5846">IFERROR(LOOKUP(2^15,SEARCH({"40A","63A","80A","100A","125A","160A","200A","250A","400A","630A","800A","1000A","1250A","1600A","2000A","2500A","3200A","4000A","5000A","6300A"},UPPER(D5846)),{40,63,80,100,125,160,200,250,400,630,800,1000,1250,1600,2000,2500,3200,4000,5000,6300}),0)</f>
        <v>3200</v>
      </c>
      <c r="M5846" s="21" t="str">
        <f t="shared" si="476"/>
        <v>Joint Pack</v>
      </c>
      <c r="N5846" s="21" t="str">
        <f t="shared" si="477"/>
        <v>AL</v>
      </c>
      <c r="O5846" s="63" t="str">
        <f t="shared" si="478"/>
        <v>Silver</v>
      </c>
      <c r="P5846" s="21" t="str">
        <f t="shared" si="479"/>
        <v>None</v>
      </c>
      <c r="Q5846" s="21" t="str">
        <f t="shared" si="480"/>
        <v>4</v>
      </c>
      <c r="R5846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846" s="64" t="str">
        <f>IF(ProjectsDB[[#This Row],[Item Type]]="Straight Plug-In",_xlfn.TEXTJOIN("-",TRUE,M5846&amp;"-"&amp;_xlfn.LET(_xlpm.txt,ProjectsDB[[#This Row],[Assembly]],_xlpm.pos,FIND("SP",_xlpm.txt),_xlpm.pre,LEFT(_xlpm.txt,_xlpm.pos-1),IF(RIGHT(_xlpm.pre,3)="123","3PL",IF(RIGHT(_xlpm.pre,2)="12","2PL",IF(RIGHT(_xlpm.pre,1)="1","1PL","3PL")))),N5846,O5846,P5846,Q5846&amp;"W",R5846),_xlfn.TEXTJOIN("-",TRUE,M5846,N5846,O5846,P5846,Q5846&amp;"W",R5846))</f>
        <v>Joint Pack-AL-Silver-None-4W-2</v>
      </c>
      <c r="T5846" s="64" t="str">
        <f>IF(COUNTIF(Cycletime[Element Desc.],ProjectsDB[[#This Row],[Element Desc.]])&gt;0,"Found","Not Found")</f>
        <v>Found</v>
      </c>
    </row>
    <row r="5847" spans="2:20" x14ac:dyDescent="0.25">
      <c r="B5847" s="8" t="s">
        <v>13284</v>
      </c>
      <c r="C5847" s="9" t="s">
        <v>13285</v>
      </c>
      <c r="D5847" s="9" t="s">
        <v>13286</v>
      </c>
      <c r="E5847" s="10">
        <v>1</v>
      </c>
      <c r="F5847" s="9" t="s">
        <v>11537</v>
      </c>
      <c r="G5847" s="9" t="s">
        <v>3396</v>
      </c>
      <c r="H5847" s="31">
        <v>46180</v>
      </c>
      <c r="I5847" s="15">
        <v>300</v>
      </c>
      <c r="J5847" s="15">
        <v>600</v>
      </c>
      <c r="K5847" s="15">
        <v>785</v>
      </c>
      <c r="L5847" s="12" cm="1">
        <f t="array" ref="L5847">IFERROR(LOOKUP(2^15,SEARCH({"40A","63A","80A","100A","125A","160A","200A","250A","400A","630A","800A","1000A","1250A","1600A","2000A","2500A","3200A","4000A","5000A","6300A"},UPPER(D5847)),{40,63,80,100,125,160,200,250,400,630,800,1000,1250,1600,2000,2500,3200,4000,5000,6300}),0)</f>
        <v>2000</v>
      </c>
      <c r="M5847" s="9" t="str">
        <f t="shared" ref="M5847:M5853" si="481">_xlfn.LET(_xlpm.d,UPPER(TRIM(SUBSTITUTE(SUBSTITUTE(D5847,CHAR(160),"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Z-Unit Flat</v>
      </c>
      <c r="N5847" s="9" t="str">
        <f t="shared" ref="N5847:N5853" si="482">IF(ISNUMBER(SEARCH("CU",D5847)),"CU",IF(ISNUMBER(SEARCH("AL",D5847)),"AL",IF(ISNUMBER(SEARCH("Copper",D5847)),"CU","SH")))</f>
        <v>AL</v>
      </c>
      <c r="O5847" s="13" t="str">
        <f t="shared" ref="O5847:O5853" si="483">IF(ISNUMBER(SEARCH("Silver",D5847)),"Silver",IF(ISNUMBER(SEARCH("Tin",D5847)),"Tin","None"))</f>
        <v>Silver</v>
      </c>
      <c r="P5847" s="9" t="str">
        <f t="shared" ref="P5847:P5853" si="484">IF(ISNUMBER(SEARCH("Epoxy",D5847)),"Epoxy",IF(ISNUMBER(SEARCH("PET",D5847)),"PET","None"))</f>
        <v>PET</v>
      </c>
      <c r="Q5847" s="9" t="str">
        <f t="shared" ref="Q5847:Q5853" si="485">IF(ISNUMBER(SEARCH("3-Wire",D5847)),"3",IF(ISNUMBER(SEARCH("4-Wire",D5847)),"4",IF(ISNUMBER(SEARCH("5-Wire",D5847)),"5",IF(ISNUMBER(SEARCH("6-Wire",D5847)),"6","0"))))</f>
        <v>4</v>
      </c>
      <c r="R58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47" s="14" t="str">
        <f>IF(ProjectsDB[[#This Row],[Item Type]]="Straight Plug-In",_xlfn.TEXTJOIN("-",TRUE,M5847&amp;"-"&amp;_xlfn.LET(_xlpm.txt,ProjectsDB[[#This Row],[Assembly]],_xlpm.pos,FIND("SP",_xlpm.txt),_xlpm.pre,LEFT(_xlpm.txt,_xlpm.pos-1),IF(RIGHT(_xlpm.pre,3)="123","3PL",IF(RIGHT(_xlpm.pre,2)="12","2PL",IF(RIGHT(_xlpm.pre,1)="1","1PL","3PL")))),N5847,O5847,P5847,Q5847&amp;"W",R5847),_xlfn.TEXTJOIN("-",TRUE,M5847,N5847,O5847,P5847,Q5847&amp;"W",R5847))</f>
        <v>Z-Unit Flat-AL-Silver-PET-4W-1</v>
      </c>
      <c r="T5847" s="14" t="str">
        <f>IF(COUNTIF(Cycletime[Element Desc.],ProjectsDB[[#This Row],[Element Desc.]])&gt;0,"Found","Not Found")</f>
        <v>Found</v>
      </c>
    </row>
    <row r="5848" spans="2:20" x14ac:dyDescent="0.25">
      <c r="B5848" s="8" t="s">
        <v>13287</v>
      </c>
      <c r="C5848" s="9" t="s">
        <v>8469</v>
      </c>
      <c r="D5848" s="9" t="s">
        <v>8470</v>
      </c>
      <c r="E5848" s="10">
        <v>1</v>
      </c>
      <c r="F5848" s="9" t="s">
        <v>11537</v>
      </c>
      <c r="G5848" s="9" t="s">
        <v>3396</v>
      </c>
      <c r="H5848" s="31">
        <v>46180</v>
      </c>
      <c r="I5848" s="15">
        <v>300</v>
      </c>
      <c r="J5848" s="15">
        <v>300</v>
      </c>
      <c r="K5848" s="15"/>
      <c r="L5848" s="12" cm="1">
        <f t="array" ref="L5848">IFERROR(LOOKUP(2^15,SEARCH({"40A","63A","80A","100A","125A","160A","200A","250A","400A","630A","800A","1000A","1250A","1600A","2000A","2500A","3200A","4000A","5000A","6300A"},UPPER(D5848)),{40,63,80,100,125,160,200,250,400,630,800,1000,1250,1600,2000,2500,3200,4000,5000,6300}),0)</f>
        <v>2000</v>
      </c>
      <c r="M5848" s="9" t="str">
        <f t="shared" si="481"/>
        <v>Elbow Flat</v>
      </c>
      <c r="N5848" s="9" t="str">
        <f t="shared" si="482"/>
        <v>AL</v>
      </c>
      <c r="O5848" s="13" t="str">
        <f t="shared" si="483"/>
        <v>Silver</v>
      </c>
      <c r="P5848" s="9" t="str">
        <f t="shared" si="484"/>
        <v>PET</v>
      </c>
      <c r="Q5848" s="9" t="str">
        <f t="shared" si="485"/>
        <v>4</v>
      </c>
      <c r="R58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48" s="14" t="str">
        <f>IF(ProjectsDB[[#This Row],[Item Type]]="Straight Plug-In",_xlfn.TEXTJOIN("-",TRUE,M5848&amp;"-"&amp;_xlfn.LET(_xlpm.txt,ProjectsDB[[#This Row],[Assembly]],_xlpm.pos,FIND("SP",_xlpm.txt),_xlpm.pre,LEFT(_xlpm.txt,_xlpm.pos-1),IF(RIGHT(_xlpm.pre,3)="123","3PL",IF(RIGHT(_xlpm.pre,2)="12","2PL",IF(RIGHT(_xlpm.pre,1)="1","1PL","3PL")))),N5848,O5848,P5848,Q5848&amp;"W",R5848),_xlfn.TEXTJOIN("-",TRUE,M5848,N5848,O5848,P5848,Q5848&amp;"W",R5848))</f>
        <v>Elbow Flat-AL-Silver-PET-4W-1</v>
      </c>
      <c r="T5848" s="14" t="str">
        <f>IF(COUNTIF(Cycletime[Element Desc.],ProjectsDB[[#This Row],[Element Desc.]])&gt;0,"Found","Not Found")</f>
        <v>Found</v>
      </c>
    </row>
    <row r="5849" spans="2:20" x14ac:dyDescent="0.25">
      <c r="B5849" s="8" t="s">
        <v>13288</v>
      </c>
      <c r="C5849" s="9" t="s">
        <v>13289</v>
      </c>
      <c r="D5849" s="9" t="s">
        <v>13290</v>
      </c>
      <c r="E5849" s="10">
        <v>1</v>
      </c>
      <c r="F5849" s="9" t="s">
        <v>11537</v>
      </c>
      <c r="G5849" s="9" t="s">
        <v>3396</v>
      </c>
      <c r="H5849" s="31">
        <v>46180</v>
      </c>
      <c r="I5849" s="15">
        <v>1765</v>
      </c>
      <c r="J5849" s="15"/>
      <c r="K5849" s="15"/>
      <c r="L5849" s="12" cm="1">
        <f t="array" ref="L5849">IFERROR(LOOKUP(2^15,SEARCH({"40A","63A","80A","100A","125A","160A","200A","250A","400A","630A","800A","1000A","1250A","1600A","2000A","2500A","3200A","4000A","5000A","6300A"},UPPER(D5849)),{40,63,80,100,125,160,200,250,400,630,800,1000,1250,1600,2000,2500,3200,4000,5000,6300}),0)</f>
        <v>2000</v>
      </c>
      <c r="M5849" s="9" t="str">
        <f t="shared" si="481"/>
        <v>Straight Feeder</v>
      </c>
      <c r="N5849" s="9" t="str">
        <f t="shared" si="482"/>
        <v>AL</v>
      </c>
      <c r="O5849" s="13" t="str">
        <f t="shared" si="483"/>
        <v>Silver</v>
      </c>
      <c r="P5849" s="9" t="str">
        <f t="shared" si="484"/>
        <v>PET</v>
      </c>
      <c r="Q5849" s="9" t="str">
        <f t="shared" si="485"/>
        <v>4</v>
      </c>
      <c r="R584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49" s="14" t="str">
        <f>IF(ProjectsDB[[#This Row],[Item Type]]="Straight Plug-In",_xlfn.TEXTJOIN("-",TRUE,M5849&amp;"-"&amp;_xlfn.LET(_xlpm.txt,ProjectsDB[[#This Row],[Assembly]],_xlpm.pos,FIND("SP",_xlpm.txt),_xlpm.pre,LEFT(_xlpm.txt,_xlpm.pos-1),IF(RIGHT(_xlpm.pre,3)="123","3PL",IF(RIGHT(_xlpm.pre,2)="12","2PL",IF(RIGHT(_xlpm.pre,1)="1","1PL","3PL")))),N5849,O5849,P5849,Q5849&amp;"W",R5849),_xlfn.TEXTJOIN("-",TRUE,M5849,N5849,O5849,P5849,Q5849&amp;"W",R5849))</f>
        <v>Straight Feeder-AL-Silver-PET-4W-1</v>
      </c>
      <c r="T5849" s="14" t="str">
        <f>IF(COUNTIF(Cycletime[Element Desc.],ProjectsDB[[#This Row],[Element Desc.]])&gt;0,"Found","Not Found")</f>
        <v>Found</v>
      </c>
    </row>
    <row r="5850" spans="2:20" x14ac:dyDescent="0.25">
      <c r="B5850" s="8" t="s">
        <v>13291</v>
      </c>
      <c r="C5850" s="9" t="s">
        <v>13292</v>
      </c>
      <c r="D5850" s="9" t="s">
        <v>13293</v>
      </c>
      <c r="E5850" s="10">
        <v>3</v>
      </c>
      <c r="F5850" s="9" t="s">
        <v>11537</v>
      </c>
      <c r="G5850" s="9" t="s">
        <v>3396</v>
      </c>
      <c r="H5850" s="31">
        <v>46180</v>
      </c>
      <c r="I5850" s="15">
        <v>370</v>
      </c>
      <c r="J5850" s="15">
        <v>370</v>
      </c>
      <c r="K5850" s="15"/>
      <c r="L5850" s="12" cm="1">
        <f t="array" ref="L5850">IFERROR(LOOKUP(2^15,SEARCH({"40A","63A","80A","100A","125A","160A","200A","250A","400A","630A","800A","1000A","1250A","1600A","2000A","2500A","3200A","4000A","5000A","6300A"},UPPER(D5850)),{40,63,80,100,125,160,200,250,400,630,800,1000,1250,1600,2000,2500,3200,4000,5000,6300}),0)</f>
        <v>2000</v>
      </c>
      <c r="M5850" s="9" t="str">
        <f t="shared" si="481"/>
        <v>Elbow Edge</v>
      </c>
      <c r="N5850" s="9" t="str">
        <f t="shared" si="482"/>
        <v>AL</v>
      </c>
      <c r="O5850" s="13" t="str">
        <f t="shared" si="483"/>
        <v>Silver</v>
      </c>
      <c r="P5850" s="9" t="str">
        <f t="shared" si="484"/>
        <v>PET</v>
      </c>
      <c r="Q5850" s="9" t="str">
        <f t="shared" si="485"/>
        <v>4</v>
      </c>
      <c r="R58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50" s="14" t="str">
        <f>IF(ProjectsDB[[#This Row],[Item Type]]="Straight Plug-In",_xlfn.TEXTJOIN("-",TRUE,M5850&amp;"-"&amp;_xlfn.LET(_xlpm.txt,ProjectsDB[[#This Row],[Assembly]],_xlpm.pos,FIND("SP",_xlpm.txt),_xlpm.pre,LEFT(_xlpm.txt,_xlpm.pos-1),IF(RIGHT(_xlpm.pre,3)="123","3PL",IF(RIGHT(_xlpm.pre,2)="12","2PL",IF(RIGHT(_xlpm.pre,1)="1","1PL","3PL")))),N5850,O5850,P5850,Q5850&amp;"W",R5850),_xlfn.TEXTJOIN("-",TRUE,M5850,N5850,O5850,P5850,Q5850&amp;"W",R5850))</f>
        <v>Elbow Edge-AL-Silver-PET-4W-1</v>
      </c>
      <c r="T5850" s="14" t="str">
        <f>IF(COUNTIF(Cycletime[Element Desc.],ProjectsDB[[#This Row],[Element Desc.]])&gt;0,"Found","Not Found")</f>
        <v>Found</v>
      </c>
    </row>
    <row r="5851" spans="2:20" x14ac:dyDescent="0.25">
      <c r="B5851" s="8" t="s">
        <v>13294</v>
      </c>
      <c r="C5851" s="9" t="s">
        <v>13295</v>
      </c>
      <c r="D5851" s="9" t="s">
        <v>13296</v>
      </c>
      <c r="E5851" s="10">
        <v>1</v>
      </c>
      <c r="F5851" s="9" t="s">
        <v>11537</v>
      </c>
      <c r="G5851" s="9" t="s">
        <v>3396</v>
      </c>
      <c r="H5851" s="31">
        <v>46180</v>
      </c>
      <c r="I5851" s="15">
        <v>760</v>
      </c>
      <c r="J5851" s="15">
        <v>300</v>
      </c>
      <c r="K5851" s="15"/>
      <c r="L5851" s="12" cm="1">
        <f t="array" ref="L5851">IFERROR(LOOKUP(2^15,SEARCH({"40A","63A","80A","100A","125A","160A","200A","250A","400A","630A","800A","1000A","1250A","1600A","2000A","2500A","3200A","4000A","5000A","6300A"},UPPER(D5851)),{40,63,80,100,125,160,200,250,400,630,800,1000,1250,1600,2000,2500,3200,4000,5000,6300}),0)</f>
        <v>2000</v>
      </c>
      <c r="M5851" s="9" t="str">
        <f t="shared" si="481"/>
        <v>Elbow Flat</v>
      </c>
      <c r="N5851" s="9" t="str">
        <f t="shared" si="482"/>
        <v>AL</v>
      </c>
      <c r="O5851" s="13" t="str">
        <f t="shared" si="483"/>
        <v>Silver</v>
      </c>
      <c r="P5851" s="9" t="str">
        <f t="shared" si="484"/>
        <v>PET</v>
      </c>
      <c r="Q5851" s="9" t="str">
        <f t="shared" si="485"/>
        <v>4</v>
      </c>
      <c r="R58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51" s="14" t="str">
        <f>IF(ProjectsDB[[#This Row],[Item Type]]="Straight Plug-In",_xlfn.TEXTJOIN("-",TRUE,M5851&amp;"-"&amp;_xlfn.LET(_xlpm.txt,ProjectsDB[[#This Row],[Assembly]],_xlpm.pos,FIND("SP",_xlpm.txt),_xlpm.pre,LEFT(_xlpm.txt,_xlpm.pos-1),IF(RIGHT(_xlpm.pre,3)="123","3PL",IF(RIGHT(_xlpm.pre,2)="12","2PL",IF(RIGHT(_xlpm.pre,1)="1","1PL","3PL")))),N5851,O5851,P5851,Q5851&amp;"W",R5851),_xlfn.TEXTJOIN("-",TRUE,M5851,N5851,O5851,P5851,Q5851&amp;"W",R5851))</f>
        <v>Elbow Flat-AL-Silver-PET-4W-1</v>
      </c>
      <c r="T5851" s="14" t="str">
        <f>IF(COUNTIF(Cycletime[Element Desc.],ProjectsDB[[#This Row],[Element Desc.]])&gt;0,"Found","Not Found")</f>
        <v>Found</v>
      </c>
    </row>
    <row r="5852" spans="2:20" x14ac:dyDescent="0.25">
      <c r="B5852" s="8" t="s">
        <v>13297</v>
      </c>
      <c r="C5852" s="9" t="s">
        <v>2345</v>
      </c>
      <c r="D5852" s="9" t="s">
        <v>2346</v>
      </c>
      <c r="E5852" s="10">
        <v>8</v>
      </c>
      <c r="F5852" s="9" t="s">
        <v>11537</v>
      </c>
      <c r="G5852" s="9" t="s">
        <v>3396</v>
      </c>
      <c r="H5852" s="31">
        <v>46180</v>
      </c>
      <c r="I5852" s="15"/>
      <c r="J5852" s="15"/>
      <c r="K5852" s="15"/>
      <c r="L5852" s="12" cm="1">
        <f t="array" ref="L5852">IFERROR(LOOKUP(2^15,SEARCH({"40A","63A","80A","100A","125A","160A","200A","250A","400A","630A","800A","1000A","1250A","1600A","2000A","2500A","3200A","4000A","5000A","6300A"},UPPER(D5852)),{40,63,80,100,125,160,200,250,400,630,800,1000,1250,1600,2000,2500,3200,4000,5000,6300}),0)</f>
        <v>2000</v>
      </c>
      <c r="M5852" s="9" t="str">
        <f t="shared" si="481"/>
        <v>Joint Pack</v>
      </c>
      <c r="N5852" s="9" t="str">
        <f t="shared" si="482"/>
        <v>AL</v>
      </c>
      <c r="O5852" s="13" t="str">
        <f t="shared" si="483"/>
        <v>Silver</v>
      </c>
      <c r="P5852" s="9" t="str">
        <f t="shared" si="484"/>
        <v>None</v>
      </c>
      <c r="Q5852" s="9" t="str">
        <f t="shared" si="485"/>
        <v>4</v>
      </c>
      <c r="R585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52" s="14" t="str">
        <f>IF(ProjectsDB[[#This Row],[Item Type]]="Straight Plug-In",_xlfn.TEXTJOIN("-",TRUE,M5852&amp;"-"&amp;_xlfn.LET(_xlpm.txt,ProjectsDB[[#This Row],[Assembly]],_xlpm.pos,FIND("SP",_xlpm.txt),_xlpm.pre,LEFT(_xlpm.txt,_xlpm.pos-1),IF(RIGHT(_xlpm.pre,3)="123","3PL",IF(RIGHT(_xlpm.pre,2)="12","2PL",IF(RIGHT(_xlpm.pre,1)="1","1PL","3PL")))),N5852,O5852,P5852,Q5852&amp;"W",R5852),_xlfn.TEXTJOIN("-",TRUE,M5852,N5852,O5852,P5852,Q5852&amp;"W",R5852))</f>
        <v>Joint Pack-AL-Silver-None-4W-1</v>
      </c>
      <c r="T5852" s="14" t="str">
        <f>IF(COUNTIF(Cycletime[Element Desc.],ProjectsDB[[#This Row],[Element Desc.]])&gt;0,"Found","Not Found")</f>
        <v>Found</v>
      </c>
    </row>
    <row r="5853" spans="2:20" x14ac:dyDescent="0.25">
      <c r="B5853" s="20" t="s">
        <v>13298</v>
      </c>
      <c r="C5853" s="21" t="s">
        <v>13299</v>
      </c>
      <c r="D5853" s="21" t="s">
        <v>13300</v>
      </c>
      <c r="E5853" s="22">
        <v>1</v>
      </c>
      <c r="F5853" s="9" t="s">
        <v>11537</v>
      </c>
      <c r="G5853" s="9" t="s">
        <v>3396</v>
      </c>
      <c r="H5853" s="31">
        <v>46180</v>
      </c>
      <c r="I5853" s="15">
        <v>1500</v>
      </c>
      <c r="J5853" s="15"/>
      <c r="K5853" s="15"/>
      <c r="L5853" s="25" cm="1">
        <f t="array" ref="L5853">IFERROR(LOOKUP(2^15,SEARCH({"40A","63A","80A","100A","125A","160A","200A","250A","400A","630A","800A","1000A","1250A","1600A","2000A","2500A","3200A","4000A","5000A","6300A"},UPPER(D5853)),{40,63,80,100,125,160,200,250,400,630,800,1000,1250,1600,2000,2500,3200,4000,5000,6300}),0)</f>
        <v>2000</v>
      </c>
      <c r="M5853" s="21" t="str">
        <f t="shared" si="481"/>
        <v>Straight Feeder</v>
      </c>
      <c r="N5853" s="21" t="str">
        <f t="shared" si="482"/>
        <v>AL</v>
      </c>
      <c r="O5853" s="63" t="str">
        <f t="shared" si="483"/>
        <v>Silver</v>
      </c>
      <c r="P5853" s="21" t="str">
        <f t="shared" si="484"/>
        <v>PET</v>
      </c>
      <c r="Q5853" s="21" t="str">
        <f t="shared" si="485"/>
        <v>4</v>
      </c>
      <c r="R5853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53" s="64" t="str">
        <f>IF(ProjectsDB[[#This Row],[Item Type]]="Straight Plug-In",_xlfn.TEXTJOIN("-",TRUE,M5853&amp;"-"&amp;_xlfn.LET(_xlpm.txt,ProjectsDB[[#This Row],[Assembly]],_xlpm.pos,FIND("SP",_xlpm.txt),_xlpm.pre,LEFT(_xlpm.txt,_xlpm.pos-1),IF(RIGHT(_xlpm.pre,3)="123","3PL",IF(RIGHT(_xlpm.pre,2)="12","2PL",IF(RIGHT(_xlpm.pre,1)="1","1PL","3PL")))),N5853,O5853,P5853,Q5853&amp;"W",R5853),_xlfn.TEXTJOIN("-",TRUE,M5853,N5853,O5853,P5853,Q5853&amp;"W",R5853))</f>
        <v>Straight Feeder-AL-Silver-PET-4W-1</v>
      </c>
      <c r="T5853" s="64" t="str">
        <f>IF(COUNTIF(Cycletime[Element Desc.],ProjectsDB[[#This Row],[Element Desc.]])&gt;0,"Found","Not Found")</f>
        <v>Found</v>
      </c>
    </row>
    <row r="5854" spans="2:20" x14ac:dyDescent="0.25">
      <c r="B5854" s="8" t="s">
        <v>13301</v>
      </c>
      <c r="C5854" s="9" t="s">
        <v>13302</v>
      </c>
      <c r="D5854" s="9" t="s">
        <v>13303</v>
      </c>
      <c r="E5854" s="10">
        <v>2</v>
      </c>
      <c r="F5854" s="9" t="s">
        <v>11537</v>
      </c>
      <c r="G5854" s="9" t="s">
        <v>3396</v>
      </c>
      <c r="H5854" s="31">
        <v>46180</v>
      </c>
      <c r="I5854" s="15">
        <v>300</v>
      </c>
      <c r="J5854" s="15">
        <v>300</v>
      </c>
      <c r="K5854" s="15"/>
      <c r="L5854" s="12" cm="1">
        <f t="array" ref="L5854">IFERROR(LOOKUP(2^15,SEARCH({"40A","63A","80A","100A","125A","160A","200A","250A","400A","630A","800A","1000A","1250A","1600A","2000A","2500A","3200A","4000A","5000A","6300A"},UPPER(D5854)),{40,63,80,100,125,160,200,250,400,630,800,1000,1250,1600,2000,2500,3200,4000,5000,6300}),0)</f>
        <v>1600</v>
      </c>
      <c r="M5854" s="9" t="str">
        <f t="shared" ref="M5854:M5861" si="486">_xlfn.LET(_xlpm.d,UPPER(TRIM(SUBSTITUTE(SUBSTITUTE(D5854,CHAR(160),"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Flat</v>
      </c>
      <c r="N5854" s="9" t="str">
        <f t="shared" ref="N5854:N5861" si="487">IF(ISNUMBER(SEARCH("CU",D5854)),"CU",IF(ISNUMBER(SEARCH("AL",D5854)),"AL",IF(ISNUMBER(SEARCH("Copper",D5854)),"CU","SH")))</f>
        <v>AL</v>
      </c>
      <c r="O5854" s="13" t="str">
        <f t="shared" ref="O5854:O5861" si="488">IF(ISNUMBER(SEARCH("Silver",D5854)),"Silver",IF(ISNUMBER(SEARCH("Tin",D5854)),"Tin","None"))</f>
        <v>Silver</v>
      </c>
      <c r="P5854" s="9" t="str">
        <f t="shared" ref="P5854:P5861" si="489">IF(ISNUMBER(SEARCH("Epoxy",D5854)),"Epoxy",IF(ISNUMBER(SEARCH("PET",D5854)),"PET","None"))</f>
        <v>PET</v>
      </c>
      <c r="Q5854" s="9" t="str">
        <f t="shared" ref="Q5854:Q5861" si="490">IF(ISNUMBER(SEARCH("3-Wire",D5854)),"3",IF(ISNUMBER(SEARCH("4-Wire",D5854)),"4",IF(ISNUMBER(SEARCH("5-Wire",D5854)),"5",IF(ISNUMBER(SEARCH("6-Wire",D5854)),"6","0"))))</f>
        <v>4</v>
      </c>
      <c r="R58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54" s="14" t="str">
        <f>IF(ProjectsDB[[#This Row],[Item Type]]="Straight Plug-In",_xlfn.TEXTJOIN("-",TRUE,M5854&amp;"-"&amp;_xlfn.LET(_xlpm.txt,ProjectsDB[[#This Row],[Assembly]],_xlpm.pos,FIND("SP",_xlpm.txt),_xlpm.pre,LEFT(_xlpm.txt,_xlpm.pos-1),IF(RIGHT(_xlpm.pre,3)="123","3PL",IF(RIGHT(_xlpm.pre,2)="12","2PL",IF(RIGHT(_xlpm.pre,1)="1","1PL","3PL")))),N5854,O5854,P5854,Q5854&amp;"W",R5854),_xlfn.TEXTJOIN("-",TRUE,M5854,N5854,O5854,P5854,Q5854&amp;"W",R5854))</f>
        <v>Elbow Flat-AL-Silver-PET-4W-1</v>
      </c>
      <c r="T5854" s="14" t="str">
        <f>IF(COUNTIF(Cycletime[Element Desc.],ProjectsDB[[#This Row],[Element Desc.]])&gt;0,"Found","Not Found")</f>
        <v>Found</v>
      </c>
    </row>
    <row r="5855" spans="2:20" x14ac:dyDescent="0.25">
      <c r="B5855" s="8" t="s">
        <v>13304</v>
      </c>
      <c r="C5855" s="9" t="s">
        <v>13305</v>
      </c>
      <c r="D5855" s="9" t="s">
        <v>13306</v>
      </c>
      <c r="E5855" s="10">
        <v>1</v>
      </c>
      <c r="F5855" s="9" t="s">
        <v>11537</v>
      </c>
      <c r="G5855" s="9" t="s">
        <v>3396</v>
      </c>
      <c r="H5855" s="31">
        <v>46180</v>
      </c>
      <c r="I5855" s="15">
        <v>2000</v>
      </c>
      <c r="J5855" s="15"/>
      <c r="K5855" s="15"/>
      <c r="L5855" s="12" cm="1">
        <f t="array" ref="L5855">IFERROR(LOOKUP(2^15,SEARCH({"40A","63A","80A","100A","125A","160A","200A","250A","400A","630A","800A","1000A","1250A","1600A","2000A","2500A","3200A","4000A","5000A","6300A"},UPPER(D5855)),{40,63,80,100,125,160,200,250,400,630,800,1000,1250,1600,2000,2500,3200,4000,5000,6300}),0)</f>
        <v>1600</v>
      </c>
      <c r="M5855" s="9" t="str">
        <f t="shared" si="486"/>
        <v>Straight Feeder</v>
      </c>
      <c r="N5855" s="9" t="str">
        <f t="shared" si="487"/>
        <v>AL</v>
      </c>
      <c r="O5855" s="13" t="str">
        <f t="shared" si="488"/>
        <v>Silver</v>
      </c>
      <c r="P5855" s="9" t="str">
        <f t="shared" si="489"/>
        <v>PET</v>
      </c>
      <c r="Q5855" s="9" t="str">
        <f t="shared" si="490"/>
        <v>4</v>
      </c>
      <c r="R58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55" s="14" t="str">
        <f>IF(ProjectsDB[[#This Row],[Item Type]]="Straight Plug-In",_xlfn.TEXTJOIN("-",TRUE,M5855&amp;"-"&amp;_xlfn.LET(_xlpm.txt,ProjectsDB[[#This Row],[Assembly]],_xlpm.pos,FIND("SP",_xlpm.txt),_xlpm.pre,LEFT(_xlpm.txt,_xlpm.pos-1),IF(RIGHT(_xlpm.pre,3)="123","3PL",IF(RIGHT(_xlpm.pre,2)="12","2PL",IF(RIGHT(_xlpm.pre,1)="1","1PL","3PL")))),N5855,O5855,P5855,Q5855&amp;"W",R5855),_xlfn.TEXTJOIN("-",TRUE,M5855,N5855,O5855,P5855,Q5855&amp;"W",R5855))</f>
        <v>Straight Feeder-AL-Silver-PET-4W-1</v>
      </c>
      <c r="T5855" s="14" t="str">
        <f>IF(COUNTIF(Cycletime[Element Desc.],ProjectsDB[[#This Row],[Element Desc.]])&gt;0,"Found","Not Found")</f>
        <v>Found</v>
      </c>
    </row>
    <row r="5856" spans="2:20" x14ac:dyDescent="0.25">
      <c r="B5856" s="8" t="s">
        <v>13307</v>
      </c>
      <c r="C5856" s="9" t="s">
        <v>13308</v>
      </c>
      <c r="D5856" s="9" t="s">
        <v>13309</v>
      </c>
      <c r="E5856" s="10">
        <v>1</v>
      </c>
      <c r="F5856" s="9" t="s">
        <v>11537</v>
      </c>
      <c r="G5856" s="9" t="s">
        <v>3396</v>
      </c>
      <c r="H5856" s="31">
        <v>46180</v>
      </c>
      <c r="I5856" s="15">
        <v>1074</v>
      </c>
      <c r="J5856" s="15"/>
      <c r="K5856" s="15"/>
      <c r="L5856" s="12" cm="1">
        <f t="array" ref="L5856">IFERROR(LOOKUP(2^15,SEARCH({"40A","63A","80A","100A","125A","160A","200A","250A","400A","630A","800A","1000A","1250A","1600A","2000A","2500A","3200A","4000A","5000A","6300A"},UPPER(D5856)),{40,63,80,100,125,160,200,250,400,630,800,1000,1250,1600,2000,2500,3200,4000,5000,6300}),0)</f>
        <v>1600</v>
      </c>
      <c r="M5856" s="9" t="str">
        <f t="shared" si="486"/>
        <v>Straight Feeder</v>
      </c>
      <c r="N5856" s="9" t="str">
        <f t="shared" si="487"/>
        <v>AL</v>
      </c>
      <c r="O5856" s="13" t="str">
        <f t="shared" si="488"/>
        <v>Silver</v>
      </c>
      <c r="P5856" s="9" t="str">
        <f t="shared" si="489"/>
        <v>PET</v>
      </c>
      <c r="Q5856" s="9" t="str">
        <f t="shared" si="490"/>
        <v>4</v>
      </c>
      <c r="R58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56" s="14" t="str">
        <f>IF(ProjectsDB[[#This Row],[Item Type]]="Straight Plug-In",_xlfn.TEXTJOIN("-",TRUE,M5856&amp;"-"&amp;_xlfn.LET(_xlpm.txt,ProjectsDB[[#This Row],[Assembly]],_xlpm.pos,FIND("SP",_xlpm.txt),_xlpm.pre,LEFT(_xlpm.txt,_xlpm.pos-1),IF(RIGHT(_xlpm.pre,3)="123","3PL",IF(RIGHT(_xlpm.pre,2)="12","2PL",IF(RIGHT(_xlpm.pre,1)="1","1PL","3PL")))),N5856,O5856,P5856,Q5856&amp;"W",R5856),_xlfn.TEXTJOIN("-",TRUE,M5856,N5856,O5856,P5856,Q5856&amp;"W",R5856))</f>
        <v>Straight Feeder-AL-Silver-PET-4W-1</v>
      </c>
      <c r="T5856" s="14" t="str">
        <f>IF(COUNTIF(Cycletime[Element Desc.],ProjectsDB[[#This Row],[Element Desc.]])&gt;0,"Found","Not Found")</f>
        <v>Found</v>
      </c>
    </row>
    <row r="5857" spans="2:20" x14ac:dyDescent="0.25">
      <c r="B5857" s="8" t="s">
        <v>13310</v>
      </c>
      <c r="C5857" s="9" t="s">
        <v>13311</v>
      </c>
      <c r="D5857" s="9" t="s">
        <v>13312</v>
      </c>
      <c r="E5857" s="10">
        <v>1</v>
      </c>
      <c r="F5857" s="9" t="s">
        <v>11537</v>
      </c>
      <c r="G5857" s="9" t="s">
        <v>3396</v>
      </c>
      <c r="H5857" s="31">
        <v>46180</v>
      </c>
      <c r="I5857" s="15">
        <v>300</v>
      </c>
      <c r="J5857" s="15">
        <v>600</v>
      </c>
      <c r="K5857" s="15">
        <v>436</v>
      </c>
      <c r="L5857" s="12" cm="1">
        <f t="array" ref="L5857">IFERROR(LOOKUP(2^15,SEARCH({"40A","63A","80A","100A","125A","160A","200A","250A","400A","630A","800A","1000A","1250A","1600A","2000A","2500A","3200A","4000A","5000A","6300A"},UPPER(D5857)),{40,63,80,100,125,160,200,250,400,630,800,1000,1250,1600,2000,2500,3200,4000,5000,6300}),0)</f>
        <v>1600</v>
      </c>
      <c r="M5857" s="9" t="str">
        <f t="shared" si="486"/>
        <v>Z-Unit Flat</v>
      </c>
      <c r="N5857" s="9" t="str">
        <f t="shared" si="487"/>
        <v>AL</v>
      </c>
      <c r="O5857" s="13" t="str">
        <f t="shared" si="488"/>
        <v>Silver</v>
      </c>
      <c r="P5857" s="9" t="str">
        <f t="shared" si="489"/>
        <v>PET</v>
      </c>
      <c r="Q5857" s="9" t="str">
        <f t="shared" si="490"/>
        <v>4</v>
      </c>
      <c r="R58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57" s="14" t="str">
        <f>IF(ProjectsDB[[#This Row],[Item Type]]="Straight Plug-In",_xlfn.TEXTJOIN("-",TRUE,M5857&amp;"-"&amp;_xlfn.LET(_xlpm.txt,ProjectsDB[[#This Row],[Assembly]],_xlpm.pos,FIND("SP",_xlpm.txt),_xlpm.pre,LEFT(_xlpm.txt,_xlpm.pos-1),IF(RIGHT(_xlpm.pre,3)="123","3PL",IF(RIGHT(_xlpm.pre,2)="12","2PL",IF(RIGHT(_xlpm.pre,1)="1","1PL","3PL")))),N5857,O5857,P5857,Q5857&amp;"W",R5857),_xlfn.TEXTJOIN("-",TRUE,M5857,N5857,O5857,P5857,Q5857&amp;"W",R5857))</f>
        <v>Z-Unit Flat-AL-Silver-PET-4W-1</v>
      </c>
      <c r="T5857" s="14" t="str">
        <f>IF(COUNTIF(Cycletime[Element Desc.],ProjectsDB[[#This Row],[Element Desc.]])&gt;0,"Found","Not Found")</f>
        <v>Found</v>
      </c>
    </row>
    <row r="5858" spans="2:20" x14ac:dyDescent="0.25">
      <c r="B5858" s="8" t="s">
        <v>13313</v>
      </c>
      <c r="C5858" s="9" t="s">
        <v>13314</v>
      </c>
      <c r="D5858" s="9" t="s">
        <v>13315</v>
      </c>
      <c r="E5858" s="10">
        <v>3</v>
      </c>
      <c r="F5858" s="9" t="s">
        <v>11537</v>
      </c>
      <c r="G5858" s="9" t="s">
        <v>3396</v>
      </c>
      <c r="H5858" s="31">
        <v>46180</v>
      </c>
      <c r="I5858" s="15">
        <v>343</v>
      </c>
      <c r="J5858" s="15">
        <v>343</v>
      </c>
      <c r="K5858" s="15"/>
      <c r="L5858" s="12" cm="1">
        <f t="array" ref="L5858">IFERROR(LOOKUP(2^15,SEARCH({"40A","63A","80A","100A","125A","160A","200A","250A","400A","630A","800A","1000A","1250A","1600A","2000A","2500A","3200A","4000A","5000A","6300A"},UPPER(D5858)),{40,63,80,100,125,160,200,250,400,630,800,1000,1250,1600,2000,2500,3200,4000,5000,6300}),0)</f>
        <v>1600</v>
      </c>
      <c r="M5858" s="9" t="str">
        <f t="shared" si="486"/>
        <v>Elbow Edge</v>
      </c>
      <c r="N5858" s="9" t="str">
        <f t="shared" si="487"/>
        <v>AL</v>
      </c>
      <c r="O5858" s="13" t="str">
        <f t="shared" si="488"/>
        <v>Silver</v>
      </c>
      <c r="P5858" s="9" t="str">
        <f t="shared" si="489"/>
        <v>PET</v>
      </c>
      <c r="Q5858" s="9" t="str">
        <f t="shared" si="490"/>
        <v>4</v>
      </c>
      <c r="R58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58" s="14" t="str">
        <f>IF(ProjectsDB[[#This Row],[Item Type]]="Straight Plug-In",_xlfn.TEXTJOIN("-",TRUE,M5858&amp;"-"&amp;_xlfn.LET(_xlpm.txt,ProjectsDB[[#This Row],[Assembly]],_xlpm.pos,FIND("SP",_xlpm.txt),_xlpm.pre,LEFT(_xlpm.txt,_xlpm.pos-1),IF(RIGHT(_xlpm.pre,3)="123","3PL",IF(RIGHT(_xlpm.pre,2)="12","2PL",IF(RIGHT(_xlpm.pre,1)="1","1PL","3PL")))),N5858,O5858,P5858,Q5858&amp;"W",R5858),_xlfn.TEXTJOIN("-",TRUE,M5858,N5858,O5858,P5858,Q5858&amp;"W",R5858))</f>
        <v>Elbow Edge-AL-Silver-PET-4W-1</v>
      </c>
      <c r="T5858" s="14" t="str">
        <f>IF(COUNTIF(Cycletime[Element Desc.],ProjectsDB[[#This Row],[Element Desc.]])&gt;0,"Found","Not Found")</f>
        <v>Found</v>
      </c>
    </row>
    <row r="5859" spans="2:20" x14ac:dyDescent="0.25">
      <c r="B5859" s="8" t="s">
        <v>13316</v>
      </c>
      <c r="C5859" s="9" t="s">
        <v>13317</v>
      </c>
      <c r="D5859" s="9" t="s">
        <v>13318</v>
      </c>
      <c r="E5859" s="10">
        <v>1</v>
      </c>
      <c r="F5859" s="9" t="s">
        <v>11537</v>
      </c>
      <c r="G5859" s="9" t="s">
        <v>3396</v>
      </c>
      <c r="H5859" s="31">
        <v>46180</v>
      </c>
      <c r="I5859" s="15">
        <v>2320</v>
      </c>
      <c r="J5859" s="15"/>
      <c r="K5859" s="15"/>
      <c r="L5859" s="12" cm="1">
        <f t="array" ref="L5859">IFERROR(LOOKUP(2^15,SEARCH({"40A","63A","80A","100A","125A","160A","200A","250A","400A","630A","800A","1000A","1250A","1600A","2000A","2500A","3200A","4000A","5000A","6300A"},UPPER(D5859)),{40,63,80,100,125,160,200,250,400,630,800,1000,1250,1600,2000,2500,3200,4000,5000,6300}),0)</f>
        <v>1600</v>
      </c>
      <c r="M5859" s="9" t="str">
        <f t="shared" si="486"/>
        <v>Straight Feeder</v>
      </c>
      <c r="N5859" s="9" t="str">
        <f t="shared" si="487"/>
        <v>AL</v>
      </c>
      <c r="O5859" s="13" t="str">
        <f t="shared" si="488"/>
        <v>Silver</v>
      </c>
      <c r="P5859" s="9" t="str">
        <f t="shared" si="489"/>
        <v>PET</v>
      </c>
      <c r="Q5859" s="9" t="str">
        <f t="shared" si="490"/>
        <v>4</v>
      </c>
      <c r="R58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59" s="14" t="str">
        <f>IF(ProjectsDB[[#This Row],[Item Type]]="Straight Plug-In",_xlfn.TEXTJOIN("-",TRUE,M5859&amp;"-"&amp;_xlfn.LET(_xlpm.txt,ProjectsDB[[#This Row],[Assembly]],_xlpm.pos,FIND("SP",_xlpm.txt),_xlpm.pre,LEFT(_xlpm.txt,_xlpm.pos-1),IF(RIGHT(_xlpm.pre,3)="123","3PL",IF(RIGHT(_xlpm.pre,2)="12","2PL",IF(RIGHT(_xlpm.pre,1)="1","1PL","3PL")))),N5859,O5859,P5859,Q5859&amp;"W",R5859),_xlfn.TEXTJOIN("-",TRUE,M5859,N5859,O5859,P5859,Q5859&amp;"W",R5859))</f>
        <v>Straight Feeder-AL-Silver-PET-4W-1</v>
      </c>
      <c r="T5859" s="14" t="str">
        <f>IF(COUNTIF(Cycletime[Element Desc.],ProjectsDB[[#This Row],[Element Desc.]])&gt;0,"Found","Not Found")</f>
        <v>Found</v>
      </c>
    </row>
    <row r="5860" spans="2:20" x14ac:dyDescent="0.25">
      <c r="B5860" s="8" t="s">
        <v>13319</v>
      </c>
      <c r="C5860" s="9" t="s">
        <v>13320</v>
      </c>
      <c r="D5860" s="9" t="s">
        <v>13321</v>
      </c>
      <c r="E5860" s="10">
        <v>1</v>
      </c>
      <c r="F5860" s="9" t="s">
        <v>11537</v>
      </c>
      <c r="G5860" s="9" t="s">
        <v>3396</v>
      </c>
      <c r="H5860" s="31">
        <v>46180</v>
      </c>
      <c r="I5860" s="15">
        <v>343</v>
      </c>
      <c r="J5860" s="15">
        <v>350</v>
      </c>
      <c r="K5860" s="15">
        <v>343</v>
      </c>
      <c r="L5860" s="12" cm="1">
        <f t="array" ref="L5860">IFERROR(LOOKUP(2^15,SEARCH({"40A","63A","80A","100A","125A","160A","200A","250A","400A","630A","800A","1000A","1250A","1600A","2000A","2500A","3200A","4000A","5000A","6300A"},UPPER(D5860)),{40,63,80,100,125,160,200,250,400,630,800,1000,1250,1600,2000,2500,3200,4000,5000,6300}),0)</f>
        <v>1600</v>
      </c>
      <c r="M5860" s="9" t="str">
        <f t="shared" si="486"/>
        <v>Z-Unit Edge</v>
      </c>
      <c r="N5860" s="9" t="str">
        <f t="shared" si="487"/>
        <v>AL</v>
      </c>
      <c r="O5860" s="13" t="str">
        <f t="shared" si="488"/>
        <v>Silver</v>
      </c>
      <c r="P5860" s="9" t="str">
        <f t="shared" si="489"/>
        <v>PET</v>
      </c>
      <c r="Q5860" s="9" t="str">
        <f t="shared" si="490"/>
        <v>4</v>
      </c>
      <c r="R58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60" s="14" t="str">
        <f>IF(ProjectsDB[[#This Row],[Item Type]]="Straight Plug-In",_xlfn.TEXTJOIN("-",TRUE,M5860&amp;"-"&amp;_xlfn.LET(_xlpm.txt,ProjectsDB[[#This Row],[Assembly]],_xlpm.pos,FIND("SP",_xlpm.txt),_xlpm.pre,LEFT(_xlpm.txt,_xlpm.pos-1),IF(RIGHT(_xlpm.pre,3)="123","3PL",IF(RIGHT(_xlpm.pre,2)="12","2PL",IF(RIGHT(_xlpm.pre,1)="1","1PL","3PL")))),N5860,O5860,P5860,Q5860&amp;"W",R5860),_xlfn.TEXTJOIN("-",TRUE,M5860,N5860,O5860,P5860,Q5860&amp;"W",R5860))</f>
        <v>Z-Unit Edge-AL-Silver-PET-4W-1</v>
      </c>
      <c r="T5860" s="14" t="str">
        <f>IF(COUNTIF(Cycletime[Element Desc.],ProjectsDB[[#This Row],[Element Desc.]])&gt;0,"Found","Not Found")</f>
        <v>Found</v>
      </c>
    </row>
    <row r="5861" spans="2:20" x14ac:dyDescent="0.25">
      <c r="B5861" s="20" t="s">
        <v>13322</v>
      </c>
      <c r="C5861" s="21" t="s">
        <v>2339</v>
      </c>
      <c r="D5861" s="21" t="s">
        <v>2340</v>
      </c>
      <c r="E5861" s="22">
        <v>10</v>
      </c>
      <c r="F5861" s="9" t="s">
        <v>11537</v>
      </c>
      <c r="G5861" s="9" t="s">
        <v>3396</v>
      </c>
      <c r="H5861" s="31">
        <v>46180</v>
      </c>
      <c r="I5861" s="15"/>
      <c r="J5861" s="15"/>
      <c r="K5861" s="15"/>
      <c r="L5861" s="25" cm="1">
        <f t="array" ref="L5861">IFERROR(LOOKUP(2^15,SEARCH({"40A","63A","80A","100A","125A","160A","200A","250A","400A","630A","800A","1000A","1250A","1600A","2000A","2500A","3200A","4000A","5000A","6300A"},UPPER(D5861)),{40,63,80,100,125,160,200,250,400,630,800,1000,1250,1600,2000,2500,3200,4000,5000,6300}),0)</f>
        <v>1600</v>
      </c>
      <c r="M5861" s="21" t="str">
        <f t="shared" si="486"/>
        <v>Joint Pack</v>
      </c>
      <c r="N5861" s="21" t="str">
        <f t="shared" si="487"/>
        <v>AL</v>
      </c>
      <c r="O5861" s="63" t="str">
        <f t="shared" si="488"/>
        <v>Silver</v>
      </c>
      <c r="P5861" s="21" t="str">
        <f t="shared" si="489"/>
        <v>None</v>
      </c>
      <c r="Q5861" s="21" t="str">
        <f t="shared" si="490"/>
        <v>4</v>
      </c>
      <c r="R5861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61" s="64" t="str">
        <f>IF(ProjectsDB[[#This Row],[Item Type]]="Straight Plug-In",_xlfn.TEXTJOIN("-",TRUE,M5861&amp;"-"&amp;_xlfn.LET(_xlpm.txt,ProjectsDB[[#This Row],[Assembly]],_xlpm.pos,FIND("SP",_xlpm.txt),_xlpm.pre,LEFT(_xlpm.txt,_xlpm.pos-1),IF(RIGHT(_xlpm.pre,3)="123","3PL",IF(RIGHT(_xlpm.pre,2)="12","2PL",IF(RIGHT(_xlpm.pre,1)="1","1PL","3PL")))),N5861,O5861,P5861,Q5861&amp;"W",R5861),_xlfn.TEXTJOIN("-",TRUE,M5861,N5861,O5861,P5861,Q5861&amp;"W",R5861))</f>
        <v>Joint Pack-AL-Silver-None-4W-1</v>
      </c>
      <c r="T5861" s="64" t="str">
        <f>IF(COUNTIF(Cycletime[Element Desc.],ProjectsDB[[#This Row],[Element Desc.]])&gt;0,"Found","Not Found")</f>
        <v>Found</v>
      </c>
    </row>
    <row r="5862" spans="2:20" x14ac:dyDescent="0.25">
      <c r="B5862" s="8" t="s">
        <v>13323</v>
      </c>
      <c r="C5862" s="9" t="s">
        <v>13324</v>
      </c>
      <c r="D5862" s="9" t="s">
        <v>13325</v>
      </c>
      <c r="E5862" s="10">
        <v>1</v>
      </c>
      <c r="F5862" s="9" t="s">
        <v>11537</v>
      </c>
      <c r="G5862" s="9" t="s">
        <v>3396</v>
      </c>
      <c r="H5862" s="31">
        <v>46180</v>
      </c>
      <c r="I5862" s="15">
        <v>300</v>
      </c>
      <c r="J5862" s="15">
        <v>300</v>
      </c>
      <c r="K5862" s="15"/>
      <c r="L5862" s="12" cm="1">
        <f t="array" ref="L5862">IFERROR(LOOKUP(2^15,SEARCH({"40A","63A","80A","100A","125A","160A","200A","250A","400A","630A","800A","1000A","1250A","1600A","2000A","2500A","3200A","4000A","5000A","6300A"},UPPER(D5862)),{40,63,80,100,125,160,200,250,400,630,800,1000,1250,1600,2000,2500,3200,4000,5000,6300}),0)</f>
        <v>1250</v>
      </c>
      <c r="M5862" s="9" t="str">
        <f t="shared" ref="M5862:M5868" si="491">_xlfn.LET(_xlpm.d,UPPER(TRIM(SUBSTITUTE(SUBSTITUTE(D5862,CHAR(160),"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Flat</v>
      </c>
      <c r="N5862" s="9" t="str">
        <f t="shared" ref="N5862:N5868" si="492">IF(ISNUMBER(SEARCH("CU",D5862)),"CU",IF(ISNUMBER(SEARCH("AL",D5862)),"AL",IF(ISNUMBER(SEARCH("Copper",D5862)),"CU","SH")))</f>
        <v>AL</v>
      </c>
      <c r="O5862" s="13" t="str">
        <f t="shared" ref="O5862:O5868" si="493">IF(ISNUMBER(SEARCH("Silver",D5862)),"Silver",IF(ISNUMBER(SEARCH("Tin",D5862)),"Tin","None"))</f>
        <v>Silver</v>
      </c>
      <c r="P5862" s="9" t="str">
        <f t="shared" ref="P5862:P5868" si="494">IF(ISNUMBER(SEARCH("Epoxy",D5862)),"Epoxy",IF(ISNUMBER(SEARCH("PET",D5862)),"PET","None"))</f>
        <v>PET</v>
      </c>
      <c r="Q5862" s="9" t="str">
        <f t="shared" ref="Q5862:Q5868" si="495">IF(ISNUMBER(SEARCH("3-Wire",D5862)),"3",IF(ISNUMBER(SEARCH("4-Wire",D5862)),"4",IF(ISNUMBER(SEARCH("5-Wire",D5862)),"5",IF(ISNUMBER(SEARCH("6-Wire",D5862)),"6","0"))))</f>
        <v>4</v>
      </c>
      <c r="R58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62" s="14" t="str">
        <f>IF(ProjectsDB[[#This Row],[Item Type]]="Straight Plug-In",_xlfn.TEXTJOIN("-",TRUE,M5862&amp;"-"&amp;_xlfn.LET(_xlpm.txt,ProjectsDB[[#This Row],[Assembly]],_xlpm.pos,FIND("SP",_xlpm.txt),_xlpm.pre,LEFT(_xlpm.txt,_xlpm.pos-1),IF(RIGHT(_xlpm.pre,3)="123","3PL",IF(RIGHT(_xlpm.pre,2)="12","2PL",IF(RIGHT(_xlpm.pre,1)="1","1PL","3PL")))),N5862,O5862,P5862,Q5862&amp;"W",R5862),_xlfn.TEXTJOIN("-",TRUE,M5862,N5862,O5862,P5862,Q5862&amp;"W",R5862))</f>
        <v>Elbow Flat-AL-Silver-PET-4W-1</v>
      </c>
      <c r="T5862" s="14" t="str">
        <f>IF(COUNTIF(Cycletime[Element Desc.],ProjectsDB[[#This Row],[Element Desc.]])&gt;0,"Found","Not Found")</f>
        <v>Found</v>
      </c>
    </row>
    <row r="5863" spans="2:20" x14ac:dyDescent="0.25">
      <c r="B5863" s="8" t="s">
        <v>13326</v>
      </c>
      <c r="C5863" s="9" t="s">
        <v>13327</v>
      </c>
      <c r="D5863" s="9" t="s">
        <v>13328</v>
      </c>
      <c r="E5863" s="10">
        <v>1</v>
      </c>
      <c r="F5863" s="9" t="s">
        <v>11537</v>
      </c>
      <c r="G5863" s="9" t="s">
        <v>3396</v>
      </c>
      <c r="H5863" s="31">
        <v>46180</v>
      </c>
      <c r="I5863" s="15">
        <v>300</v>
      </c>
      <c r="J5863" s="15">
        <v>408</v>
      </c>
      <c r="K5863" s="15">
        <v>325</v>
      </c>
      <c r="L5863" s="12" cm="1">
        <f t="array" ref="L5863">IFERROR(LOOKUP(2^15,SEARCH({"40A","63A","80A","100A","125A","160A","200A","250A","400A","630A","800A","1000A","1250A","1600A","2000A","2500A","3200A","4000A","5000A","6300A"},UPPER(D5863)),{40,63,80,100,125,160,200,250,400,630,800,1000,1250,1600,2000,2500,3200,4000,5000,6300}),0)</f>
        <v>1250</v>
      </c>
      <c r="M5863" s="9" t="str">
        <f t="shared" si="491"/>
        <v>Offset Flat</v>
      </c>
      <c r="N5863" s="9" t="str">
        <f t="shared" si="492"/>
        <v>AL</v>
      </c>
      <c r="O5863" s="13" t="str">
        <f t="shared" si="493"/>
        <v>Silver</v>
      </c>
      <c r="P5863" s="9" t="str">
        <f t="shared" si="494"/>
        <v>PET</v>
      </c>
      <c r="Q5863" s="9" t="str">
        <f t="shared" si="495"/>
        <v>4</v>
      </c>
      <c r="R58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63" s="14" t="str">
        <f>IF(ProjectsDB[[#This Row],[Item Type]]="Straight Plug-In",_xlfn.TEXTJOIN("-",TRUE,M5863&amp;"-"&amp;_xlfn.LET(_xlpm.txt,ProjectsDB[[#This Row],[Assembly]],_xlpm.pos,FIND("SP",_xlpm.txt),_xlpm.pre,LEFT(_xlpm.txt,_xlpm.pos-1),IF(RIGHT(_xlpm.pre,3)="123","3PL",IF(RIGHT(_xlpm.pre,2)="12","2PL",IF(RIGHT(_xlpm.pre,1)="1","1PL","3PL")))),N5863,O5863,P5863,Q5863&amp;"W",R5863),_xlfn.TEXTJOIN("-",TRUE,M5863,N5863,O5863,P5863,Q5863&amp;"W",R5863))</f>
        <v>Offset Flat-AL-Silver-PET-4W-1</v>
      </c>
      <c r="T5863" s="14" t="str">
        <f>IF(COUNTIF(Cycletime[Element Desc.],ProjectsDB[[#This Row],[Element Desc.]])&gt;0,"Found","Not Found")</f>
        <v>Found</v>
      </c>
    </row>
    <row r="5864" spans="2:20" x14ac:dyDescent="0.25">
      <c r="B5864" s="8" t="s">
        <v>13329</v>
      </c>
      <c r="C5864" s="9" t="s">
        <v>13330</v>
      </c>
      <c r="D5864" s="9" t="s">
        <v>13331</v>
      </c>
      <c r="E5864" s="10">
        <v>1</v>
      </c>
      <c r="F5864" s="9" t="s">
        <v>11537</v>
      </c>
      <c r="G5864" s="9" t="s">
        <v>3396</v>
      </c>
      <c r="H5864" s="31">
        <v>46180</v>
      </c>
      <c r="I5864" s="15">
        <v>325</v>
      </c>
      <c r="J5864" s="15">
        <v>700</v>
      </c>
      <c r="K5864" s="15">
        <v>325</v>
      </c>
      <c r="L5864" s="12" cm="1">
        <f t="array" ref="L5864">IFERROR(LOOKUP(2^15,SEARCH({"40A","63A","80A","100A","125A","160A","200A","250A","400A","630A","800A","1000A","1250A","1600A","2000A","2500A","3200A","4000A","5000A","6300A"},UPPER(D5864)),{40,63,80,100,125,160,200,250,400,630,800,1000,1250,1600,2000,2500,3200,4000,5000,6300}),0)</f>
        <v>1250</v>
      </c>
      <c r="M5864" s="9" t="str">
        <f t="shared" si="491"/>
        <v>Z-Unit Edge</v>
      </c>
      <c r="N5864" s="9" t="str">
        <f t="shared" si="492"/>
        <v>AL</v>
      </c>
      <c r="O5864" s="13" t="str">
        <f t="shared" si="493"/>
        <v>Silver</v>
      </c>
      <c r="P5864" s="9" t="str">
        <f t="shared" si="494"/>
        <v>PET</v>
      </c>
      <c r="Q5864" s="9" t="str">
        <f t="shared" si="495"/>
        <v>4</v>
      </c>
      <c r="R58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64" s="14" t="str">
        <f>IF(ProjectsDB[[#This Row],[Item Type]]="Straight Plug-In",_xlfn.TEXTJOIN("-",TRUE,M5864&amp;"-"&amp;_xlfn.LET(_xlpm.txt,ProjectsDB[[#This Row],[Assembly]],_xlpm.pos,FIND("SP",_xlpm.txt),_xlpm.pre,LEFT(_xlpm.txt,_xlpm.pos-1),IF(RIGHT(_xlpm.pre,3)="123","3PL",IF(RIGHT(_xlpm.pre,2)="12","2PL",IF(RIGHT(_xlpm.pre,1)="1","1PL","3PL")))),N5864,O5864,P5864,Q5864&amp;"W",R5864),_xlfn.TEXTJOIN("-",TRUE,M5864,N5864,O5864,P5864,Q5864&amp;"W",R5864))</f>
        <v>Z-Unit Edge-AL-Silver-PET-4W-1</v>
      </c>
      <c r="T5864" s="14" t="str">
        <f>IF(COUNTIF(Cycletime[Element Desc.],ProjectsDB[[#This Row],[Element Desc.]])&gt;0,"Found","Not Found")</f>
        <v>Found</v>
      </c>
    </row>
    <row r="5865" spans="2:20" x14ac:dyDescent="0.25">
      <c r="B5865" s="8" t="s">
        <v>13332</v>
      </c>
      <c r="C5865" s="9" t="s">
        <v>2413</v>
      </c>
      <c r="D5865" s="9" t="s">
        <v>2414</v>
      </c>
      <c r="E5865" s="10">
        <v>7</v>
      </c>
      <c r="F5865" s="9" t="s">
        <v>11537</v>
      </c>
      <c r="G5865" s="9" t="s">
        <v>3396</v>
      </c>
      <c r="H5865" s="31">
        <v>46180</v>
      </c>
      <c r="I5865" s="15"/>
      <c r="J5865" s="15"/>
      <c r="K5865" s="15"/>
      <c r="L5865" s="12" cm="1">
        <f t="array" ref="L5865">IFERROR(LOOKUP(2^15,SEARCH({"40A","63A","80A","100A","125A","160A","200A","250A","400A","630A","800A","1000A","1250A","1600A","2000A","2500A","3200A","4000A","5000A","6300A"},UPPER(D5865)),{40,63,80,100,125,160,200,250,400,630,800,1000,1250,1600,2000,2500,3200,4000,5000,6300}),0)</f>
        <v>1250</v>
      </c>
      <c r="M5865" s="9" t="str">
        <f t="shared" si="491"/>
        <v>Joint Pack</v>
      </c>
      <c r="N5865" s="9" t="str">
        <f t="shared" si="492"/>
        <v>AL</v>
      </c>
      <c r="O5865" s="13" t="str">
        <f t="shared" si="493"/>
        <v>Silver</v>
      </c>
      <c r="P5865" s="9" t="str">
        <f t="shared" si="494"/>
        <v>None</v>
      </c>
      <c r="Q5865" s="9" t="str">
        <f t="shared" si="495"/>
        <v>4</v>
      </c>
      <c r="R58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65" s="14" t="str">
        <f>IF(ProjectsDB[[#This Row],[Item Type]]="Straight Plug-In",_xlfn.TEXTJOIN("-",TRUE,M5865&amp;"-"&amp;_xlfn.LET(_xlpm.txt,ProjectsDB[[#This Row],[Assembly]],_xlpm.pos,FIND("SP",_xlpm.txt),_xlpm.pre,LEFT(_xlpm.txt,_xlpm.pos-1),IF(RIGHT(_xlpm.pre,3)="123","3PL",IF(RIGHT(_xlpm.pre,2)="12","2PL",IF(RIGHT(_xlpm.pre,1)="1","1PL","3PL")))),N5865,O5865,P5865,Q5865&amp;"W",R5865),_xlfn.TEXTJOIN("-",TRUE,M5865,N5865,O5865,P5865,Q5865&amp;"W",R5865))</f>
        <v>Joint Pack-AL-Silver-None-4W-1</v>
      </c>
      <c r="T5865" s="14" t="str">
        <f>IF(COUNTIF(Cycletime[Element Desc.],ProjectsDB[[#This Row],[Element Desc.]])&gt;0,"Found","Not Found")</f>
        <v>Found</v>
      </c>
    </row>
    <row r="5866" spans="2:20" x14ac:dyDescent="0.25">
      <c r="B5866" s="8" t="s">
        <v>13333</v>
      </c>
      <c r="C5866" s="9" t="s">
        <v>13334</v>
      </c>
      <c r="D5866" s="9" t="s">
        <v>13335</v>
      </c>
      <c r="E5866" s="10">
        <v>1</v>
      </c>
      <c r="F5866" s="9" t="s">
        <v>11537</v>
      </c>
      <c r="G5866" s="9" t="s">
        <v>3396</v>
      </c>
      <c r="H5866" s="31">
        <v>46180</v>
      </c>
      <c r="I5866" s="15">
        <v>2440</v>
      </c>
      <c r="J5866" s="15"/>
      <c r="K5866" s="15"/>
      <c r="L5866" s="12" cm="1">
        <f t="array" ref="L5866">IFERROR(LOOKUP(2^15,SEARCH({"40A","63A","80A","100A","125A","160A","200A","250A","400A","630A","800A","1000A","1250A","1600A","2000A","2500A","3200A","4000A","5000A","6300A"},UPPER(D5866)),{40,63,80,100,125,160,200,250,400,630,800,1000,1250,1600,2000,2500,3200,4000,5000,6300}),0)</f>
        <v>1250</v>
      </c>
      <c r="M5866" s="9" t="str">
        <f t="shared" si="491"/>
        <v>Straight Feeder</v>
      </c>
      <c r="N5866" s="9" t="str">
        <f t="shared" si="492"/>
        <v>AL</v>
      </c>
      <c r="O5866" s="13" t="str">
        <f t="shared" si="493"/>
        <v>Silver</v>
      </c>
      <c r="P5866" s="9" t="str">
        <f t="shared" si="494"/>
        <v>PET</v>
      </c>
      <c r="Q5866" s="9" t="str">
        <f t="shared" si="495"/>
        <v>4</v>
      </c>
      <c r="R58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66" s="14" t="str">
        <f>IF(ProjectsDB[[#This Row],[Item Type]]="Straight Plug-In",_xlfn.TEXTJOIN("-",TRUE,M5866&amp;"-"&amp;_xlfn.LET(_xlpm.txt,ProjectsDB[[#This Row],[Assembly]],_xlpm.pos,FIND("SP",_xlpm.txt),_xlpm.pre,LEFT(_xlpm.txt,_xlpm.pos-1),IF(RIGHT(_xlpm.pre,3)="123","3PL",IF(RIGHT(_xlpm.pre,2)="12","2PL",IF(RIGHT(_xlpm.pre,1)="1","1PL","3PL")))),N5866,O5866,P5866,Q5866&amp;"W",R5866),_xlfn.TEXTJOIN("-",TRUE,M5866,N5866,O5866,P5866,Q5866&amp;"W",R5866))</f>
        <v>Straight Feeder-AL-Silver-PET-4W-1</v>
      </c>
      <c r="T5866" s="14" t="str">
        <f>IF(COUNTIF(Cycletime[Element Desc.],ProjectsDB[[#This Row],[Element Desc.]])&gt;0,"Found","Not Found")</f>
        <v>Found</v>
      </c>
    </row>
    <row r="5867" spans="2:20" x14ac:dyDescent="0.25">
      <c r="B5867" s="8" t="s">
        <v>13336</v>
      </c>
      <c r="C5867" s="9" t="s">
        <v>13337</v>
      </c>
      <c r="D5867" s="9" t="s">
        <v>13338</v>
      </c>
      <c r="E5867" s="10">
        <v>2</v>
      </c>
      <c r="F5867" s="9" t="s">
        <v>11537</v>
      </c>
      <c r="G5867" s="9" t="s">
        <v>3396</v>
      </c>
      <c r="H5867" s="31">
        <v>46180</v>
      </c>
      <c r="I5867" s="15">
        <v>300</v>
      </c>
      <c r="J5867" s="15">
        <v>300</v>
      </c>
      <c r="K5867" s="15"/>
      <c r="L5867" s="12" cm="1">
        <f t="array" ref="L5867">IFERROR(LOOKUP(2^15,SEARCH({"40A","63A","80A","100A","125A","160A","200A","250A","400A","630A","800A","1000A","1250A","1600A","2000A","2500A","3200A","4000A","5000A","6300A"},UPPER(D5867)),{40,63,80,100,125,160,200,250,400,630,800,1000,1250,1600,2000,2500,3200,4000,5000,6300}),0)</f>
        <v>1250</v>
      </c>
      <c r="M5867" s="9" t="str">
        <f t="shared" si="491"/>
        <v>Elbow Flat</v>
      </c>
      <c r="N5867" s="9" t="str">
        <f t="shared" si="492"/>
        <v>AL</v>
      </c>
      <c r="O5867" s="13" t="str">
        <f t="shared" si="493"/>
        <v>Silver</v>
      </c>
      <c r="P5867" s="9" t="str">
        <f t="shared" si="494"/>
        <v>PET</v>
      </c>
      <c r="Q5867" s="9" t="str">
        <f t="shared" si="495"/>
        <v>4</v>
      </c>
      <c r="R58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67" s="14" t="str">
        <f>IF(ProjectsDB[[#This Row],[Item Type]]="Straight Plug-In",_xlfn.TEXTJOIN("-",TRUE,M5867&amp;"-"&amp;_xlfn.LET(_xlpm.txt,ProjectsDB[[#This Row],[Assembly]],_xlpm.pos,FIND("SP",_xlpm.txt),_xlpm.pre,LEFT(_xlpm.txt,_xlpm.pos-1),IF(RIGHT(_xlpm.pre,3)="123","3PL",IF(RIGHT(_xlpm.pre,2)="12","2PL",IF(RIGHT(_xlpm.pre,1)="1","1PL","3PL")))),N5867,O5867,P5867,Q5867&amp;"W",R5867),_xlfn.TEXTJOIN("-",TRUE,M5867,N5867,O5867,P5867,Q5867&amp;"W",R5867))</f>
        <v>Elbow Flat-AL-Silver-PET-4W-1</v>
      </c>
      <c r="T5867" s="14" t="str">
        <f>IF(COUNTIF(Cycletime[Element Desc.],ProjectsDB[[#This Row],[Element Desc.]])&gt;0,"Found","Not Found")</f>
        <v>Found</v>
      </c>
    </row>
    <row r="5868" spans="2:20" x14ac:dyDescent="0.25">
      <c r="B5868" s="20" t="s">
        <v>13339</v>
      </c>
      <c r="C5868" s="21" t="s">
        <v>13340</v>
      </c>
      <c r="D5868" s="21" t="s">
        <v>13341</v>
      </c>
      <c r="E5868" s="22">
        <v>1</v>
      </c>
      <c r="F5868" s="9" t="s">
        <v>11537</v>
      </c>
      <c r="G5868" s="9" t="s">
        <v>3396</v>
      </c>
      <c r="H5868" s="31">
        <v>46180</v>
      </c>
      <c r="I5868" s="15">
        <v>980</v>
      </c>
      <c r="J5868" s="15"/>
      <c r="K5868" s="15"/>
      <c r="L5868" s="25" cm="1">
        <f t="array" ref="L5868">IFERROR(LOOKUP(2^15,SEARCH({"40A","63A","80A","100A","125A","160A","200A","250A","400A","630A","800A","1000A","1250A","1600A","2000A","2500A","3200A","4000A","5000A","6300A"},UPPER(D5868)),{40,63,80,100,125,160,200,250,400,630,800,1000,1250,1600,2000,2500,3200,4000,5000,6300}),0)</f>
        <v>1250</v>
      </c>
      <c r="M5868" s="21" t="str">
        <f t="shared" si="491"/>
        <v>Straight Feeder</v>
      </c>
      <c r="N5868" s="21" t="str">
        <f t="shared" si="492"/>
        <v>AL</v>
      </c>
      <c r="O5868" s="63" t="str">
        <f t="shared" si="493"/>
        <v>Silver</v>
      </c>
      <c r="P5868" s="21" t="str">
        <f t="shared" si="494"/>
        <v>PET</v>
      </c>
      <c r="Q5868" s="21" t="str">
        <f t="shared" si="495"/>
        <v>4</v>
      </c>
      <c r="R5868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68" s="64" t="str">
        <f>IF(ProjectsDB[[#This Row],[Item Type]]="Straight Plug-In",_xlfn.TEXTJOIN("-",TRUE,M5868&amp;"-"&amp;_xlfn.LET(_xlpm.txt,ProjectsDB[[#This Row],[Assembly]],_xlpm.pos,FIND("SP",_xlpm.txt),_xlpm.pre,LEFT(_xlpm.txt,_xlpm.pos-1),IF(RIGHT(_xlpm.pre,3)="123","3PL",IF(RIGHT(_xlpm.pre,2)="12","2PL",IF(RIGHT(_xlpm.pre,1)="1","1PL","3PL")))),N5868,O5868,P5868,Q5868&amp;"W",R5868),_xlfn.TEXTJOIN("-",TRUE,M5868,N5868,O5868,P5868,Q5868&amp;"W",R5868))</f>
        <v>Straight Feeder-AL-Silver-PET-4W-1</v>
      </c>
      <c r="T5868" s="64" t="str">
        <f>IF(COUNTIF(Cycletime[Element Desc.],ProjectsDB[[#This Row],[Element Desc.]])&gt;0,"Found","Not Found")</f>
        <v>Found</v>
      </c>
    </row>
    <row r="5869" spans="2:20" x14ac:dyDescent="0.25">
      <c r="B5869" s="8" t="s">
        <v>13342</v>
      </c>
      <c r="C5869" s="9" t="s">
        <v>2333</v>
      </c>
      <c r="D5869" s="9" t="s">
        <v>2334</v>
      </c>
      <c r="E5869" s="10">
        <v>5</v>
      </c>
      <c r="F5869" s="9" t="s">
        <v>11537</v>
      </c>
      <c r="G5869" s="9" t="s">
        <v>3396</v>
      </c>
      <c r="H5869" s="31">
        <v>46180</v>
      </c>
      <c r="I5869" s="15"/>
      <c r="J5869" s="15"/>
      <c r="K5869" s="15"/>
      <c r="L5869" s="12" cm="1">
        <f t="array" ref="L5869">IFERROR(LOOKUP(2^15,SEARCH({"40A","63A","80A","100A","125A","160A","200A","250A","400A","630A","800A","1000A","1250A","1600A","2000A","2500A","3200A","4000A","5000A","6300A"},UPPER(D5869)),{40,63,80,100,125,160,200,250,400,630,800,1000,1250,1600,2000,2500,3200,4000,5000,6300}),0)</f>
        <v>1000</v>
      </c>
      <c r="M5869" s="9" t="str">
        <f t="shared" ref="M5869:M5873" si="496">_xlfn.LET(_xlpm.d,UPPER(TRIM(SUBSTITUTE(SUBSTITUTE(D5869,CHAR(160),"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5869" s="9" t="str">
        <f t="shared" ref="N5869:N5873" si="497">IF(ISNUMBER(SEARCH("CU",D5869)),"CU",IF(ISNUMBER(SEARCH("AL",D5869)),"AL",IF(ISNUMBER(SEARCH("Copper",D5869)),"CU","SH")))</f>
        <v>AL</v>
      </c>
      <c r="O5869" s="13" t="str">
        <f t="shared" ref="O5869:O5873" si="498">IF(ISNUMBER(SEARCH("Silver",D5869)),"Silver",IF(ISNUMBER(SEARCH("Tin",D5869)),"Tin","None"))</f>
        <v>Silver</v>
      </c>
      <c r="P5869" s="9" t="str">
        <f t="shared" ref="P5869:P5873" si="499">IF(ISNUMBER(SEARCH("Epoxy",D5869)),"Epoxy",IF(ISNUMBER(SEARCH("PET",D5869)),"PET","None"))</f>
        <v>None</v>
      </c>
      <c r="Q5869" s="9" t="str">
        <f t="shared" ref="Q5869:Q5873" si="500">IF(ISNUMBER(SEARCH("3-Wire",D5869)),"3",IF(ISNUMBER(SEARCH("4-Wire",D5869)),"4",IF(ISNUMBER(SEARCH("5-Wire",D5869)),"5",IF(ISNUMBER(SEARCH("6-Wire",D5869)),"6","0"))))</f>
        <v>4</v>
      </c>
      <c r="R58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69" s="14" t="str">
        <f>IF(ProjectsDB[[#This Row],[Item Type]]="Straight Plug-In",_xlfn.TEXTJOIN("-",TRUE,M5869&amp;"-"&amp;_xlfn.LET(_xlpm.txt,ProjectsDB[[#This Row],[Assembly]],_xlpm.pos,FIND("SP",_xlpm.txt),_xlpm.pre,LEFT(_xlpm.txt,_xlpm.pos-1),IF(RIGHT(_xlpm.pre,3)="123","3PL",IF(RIGHT(_xlpm.pre,2)="12","2PL",IF(RIGHT(_xlpm.pre,1)="1","1PL","3PL")))),N5869,O5869,P5869,Q5869&amp;"W",R5869),_xlfn.TEXTJOIN("-",TRUE,M5869,N5869,O5869,P5869,Q5869&amp;"W",R5869))</f>
        <v>Joint Pack-AL-Silver-None-4W-1</v>
      </c>
      <c r="T5869" s="14" t="str">
        <f>IF(COUNTIF(Cycletime[Element Desc.],ProjectsDB[[#This Row],[Element Desc.]])&gt;0,"Found","Not Found")</f>
        <v>Found</v>
      </c>
    </row>
    <row r="5870" spans="2:20" x14ac:dyDescent="0.25">
      <c r="B5870" s="8" t="s">
        <v>13343</v>
      </c>
      <c r="C5870" s="9" t="s">
        <v>13344</v>
      </c>
      <c r="D5870" s="9" t="s">
        <v>13345</v>
      </c>
      <c r="E5870" s="10">
        <v>1</v>
      </c>
      <c r="F5870" s="9" t="s">
        <v>11537</v>
      </c>
      <c r="G5870" s="9" t="s">
        <v>3396</v>
      </c>
      <c r="H5870" s="31">
        <v>46180</v>
      </c>
      <c r="I5870" s="15">
        <v>320</v>
      </c>
      <c r="J5870" s="15">
        <v>460</v>
      </c>
      <c r="K5870" s="15"/>
      <c r="L5870" s="12" cm="1">
        <f t="array" ref="L5870">IFERROR(LOOKUP(2^15,SEARCH({"40A","63A","80A","100A","125A","160A","200A","250A","400A","630A","800A","1000A","1250A","1600A","2000A","2500A","3200A","4000A","5000A","6300A"},UPPER(D5870)),{40,63,80,100,125,160,200,250,400,630,800,1000,1250,1600,2000,2500,3200,4000,5000,6300}),0)</f>
        <v>1000</v>
      </c>
      <c r="M5870" s="9" t="str">
        <f t="shared" si="496"/>
        <v>Elbow Flat</v>
      </c>
      <c r="N5870" s="9" t="str">
        <f t="shared" si="497"/>
        <v>AL</v>
      </c>
      <c r="O5870" s="13" t="str">
        <f t="shared" si="498"/>
        <v>Silver</v>
      </c>
      <c r="P5870" s="9" t="str">
        <f t="shared" si="499"/>
        <v>PET</v>
      </c>
      <c r="Q5870" s="9" t="str">
        <f t="shared" si="500"/>
        <v>4</v>
      </c>
      <c r="R58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70" s="14" t="str">
        <f>IF(ProjectsDB[[#This Row],[Item Type]]="Straight Plug-In",_xlfn.TEXTJOIN("-",TRUE,M5870&amp;"-"&amp;_xlfn.LET(_xlpm.txt,ProjectsDB[[#This Row],[Assembly]],_xlpm.pos,FIND("SP",_xlpm.txt),_xlpm.pre,LEFT(_xlpm.txt,_xlpm.pos-1),IF(RIGHT(_xlpm.pre,3)="123","3PL",IF(RIGHT(_xlpm.pre,2)="12","2PL",IF(RIGHT(_xlpm.pre,1)="1","1PL","3PL")))),N5870,O5870,P5870,Q5870&amp;"W",R5870),_xlfn.TEXTJOIN("-",TRUE,M5870,N5870,O5870,P5870,Q5870&amp;"W",R5870))</f>
        <v>Elbow Flat-AL-Silver-PET-4W-1</v>
      </c>
      <c r="T5870" s="14" t="str">
        <f>IF(COUNTIF(Cycletime[Element Desc.],ProjectsDB[[#This Row],[Element Desc.]])&gt;0,"Found","Not Found")</f>
        <v>Found</v>
      </c>
    </row>
    <row r="5871" spans="2:20" x14ac:dyDescent="0.25">
      <c r="B5871" s="8" t="s">
        <v>13346</v>
      </c>
      <c r="C5871" s="9" t="s">
        <v>13347</v>
      </c>
      <c r="D5871" s="9" t="s">
        <v>13348</v>
      </c>
      <c r="E5871" s="10">
        <v>1</v>
      </c>
      <c r="F5871" s="9" t="s">
        <v>11537</v>
      </c>
      <c r="G5871" s="9" t="s">
        <v>3396</v>
      </c>
      <c r="H5871" s="31">
        <v>46180</v>
      </c>
      <c r="I5871" s="15">
        <v>1085</v>
      </c>
      <c r="J5871" s="15"/>
      <c r="K5871" s="15"/>
      <c r="L5871" s="12" cm="1">
        <f t="array" ref="L5871">IFERROR(LOOKUP(2^15,SEARCH({"40A","63A","80A","100A","125A","160A","200A","250A","400A","630A","800A","1000A","1250A","1600A","2000A","2500A","3200A","4000A","5000A","6300A"},UPPER(D5871)),{40,63,80,100,125,160,200,250,400,630,800,1000,1250,1600,2000,2500,3200,4000,5000,6300}),0)</f>
        <v>1000</v>
      </c>
      <c r="M5871" s="9" t="str">
        <f t="shared" si="496"/>
        <v>Straight Feeder</v>
      </c>
      <c r="N5871" s="9" t="str">
        <f t="shared" si="497"/>
        <v>AL</v>
      </c>
      <c r="O5871" s="13" t="str">
        <f t="shared" si="498"/>
        <v>Silver</v>
      </c>
      <c r="P5871" s="9" t="str">
        <f t="shared" si="499"/>
        <v>PET</v>
      </c>
      <c r="Q5871" s="9" t="str">
        <f t="shared" si="500"/>
        <v>4</v>
      </c>
      <c r="R58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71" s="14" t="str">
        <f>IF(ProjectsDB[[#This Row],[Item Type]]="Straight Plug-In",_xlfn.TEXTJOIN("-",TRUE,M5871&amp;"-"&amp;_xlfn.LET(_xlpm.txt,ProjectsDB[[#This Row],[Assembly]],_xlpm.pos,FIND("SP",_xlpm.txt),_xlpm.pre,LEFT(_xlpm.txt,_xlpm.pos-1),IF(RIGHT(_xlpm.pre,3)="123","3PL",IF(RIGHT(_xlpm.pre,2)="12","2PL",IF(RIGHT(_xlpm.pre,1)="1","1PL","3PL")))),N5871,O5871,P5871,Q5871&amp;"W",R5871),_xlfn.TEXTJOIN("-",TRUE,M5871,N5871,O5871,P5871,Q5871&amp;"W",R5871))</f>
        <v>Straight Feeder-AL-Silver-PET-4W-1</v>
      </c>
      <c r="T5871" s="14" t="str">
        <f>IF(COUNTIF(Cycletime[Element Desc.],ProjectsDB[[#This Row],[Element Desc.]])&gt;0,"Found","Not Found")</f>
        <v>Found</v>
      </c>
    </row>
    <row r="5872" spans="2:20" x14ac:dyDescent="0.25">
      <c r="B5872" s="8" t="s">
        <v>13349</v>
      </c>
      <c r="C5872" s="9" t="s">
        <v>6882</v>
      </c>
      <c r="D5872" s="9" t="s">
        <v>6883</v>
      </c>
      <c r="E5872" s="10">
        <v>2</v>
      </c>
      <c r="F5872" s="9" t="s">
        <v>11537</v>
      </c>
      <c r="G5872" s="9" t="s">
        <v>3396</v>
      </c>
      <c r="H5872" s="31">
        <v>46180</v>
      </c>
      <c r="I5872" s="15">
        <v>300</v>
      </c>
      <c r="J5872" s="15">
        <v>300</v>
      </c>
      <c r="K5872" s="15"/>
      <c r="L5872" s="12" cm="1">
        <f t="array" ref="L5872">IFERROR(LOOKUP(2^15,SEARCH({"40A","63A","80A","100A","125A","160A","200A","250A","400A","630A","800A","1000A","1250A","1600A","2000A","2500A","3200A","4000A","5000A","6300A"},UPPER(D5872)),{40,63,80,100,125,160,200,250,400,630,800,1000,1250,1600,2000,2500,3200,4000,5000,6300}),0)</f>
        <v>1000</v>
      </c>
      <c r="M5872" s="9" t="str">
        <f t="shared" si="496"/>
        <v>Elbow Flat</v>
      </c>
      <c r="N5872" s="9" t="str">
        <f t="shared" si="497"/>
        <v>AL</v>
      </c>
      <c r="O5872" s="13" t="str">
        <f t="shared" si="498"/>
        <v>Silver</v>
      </c>
      <c r="P5872" s="9" t="str">
        <f t="shared" si="499"/>
        <v>PET</v>
      </c>
      <c r="Q5872" s="9" t="str">
        <f t="shared" si="500"/>
        <v>4</v>
      </c>
      <c r="R58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72" s="14" t="str">
        <f>IF(ProjectsDB[[#This Row],[Item Type]]="Straight Plug-In",_xlfn.TEXTJOIN("-",TRUE,M5872&amp;"-"&amp;_xlfn.LET(_xlpm.txt,ProjectsDB[[#This Row],[Assembly]],_xlpm.pos,FIND("SP",_xlpm.txt),_xlpm.pre,LEFT(_xlpm.txt,_xlpm.pos-1),IF(RIGHT(_xlpm.pre,3)="123","3PL",IF(RIGHT(_xlpm.pre,2)="12","2PL",IF(RIGHT(_xlpm.pre,1)="1","1PL","3PL")))),N5872,O5872,P5872,Q5872&amp;"W",R5872),_xlfn.TEXTJOIN("-",TRUE,M5872,N5872,O5872,P5872,Q5872&amp;"W",R5872))</f>
        <v>Elbow Flat-AL-Silver-PET-4W-1</v>
      </c>
      <c r="T5872" s="14" t="str">
        <f>IF(COUNTIF(Cycletime[Element Desc.],ProjectsDB[[#This Row],[Element Desc.]])&gt;0,"Found","Not Found")</f>
        <v>Found</v>
      </c>
    </row>
    <row r="5873" spans="2:20" x14ac:dyDescent="0.25">
      <c r="B5873" s="20" t="s">
        <v>13350</v>
      </c>
      <c r="C5873" s="21" t="s">
        <v>6824</v>
      </c>
      <c r="D5873" s="21" t="s">
        <v>6825</v>
      </c>
      <c r="E5873" s="22">
        <v>1</v>
      </c>
      <c r="F5873" s="9" t="s">
        <v>11537</v>
      </c>
      <c r="G5873" s="9" t="s">
        <v>3396</v>
      </c>
      <c r="H5873" s="31">
        <v>46180</v>
      </c>
      <c r="I5873" s="15">
        <v>310</v>
      </c>
      <c r="J5873" s="15">
        <v>310</v>
      </c>
      <c r="K5873" s="15"/>
      <c r="L5873" s="25" cm="1">
        <f t="array" ref="L5873">IFERROR(LOOKUP(2^15,SEARCH({"40A","63A","80A","100A","125A","160A","200A","250A","400A","630A","800A","1000A","1250A","1600A","2000A","2500A","3200A","4000A","5000A","6300A"},UPPER(D5873)),{40,63,80,100,125,160,200,250,400,630,800,1000,1250,1600,2000,2500,3200,4000,5000,6300}),0)</f>
        <v>1000</v>
      </c>
      <c r="M5873" s="21" t="str">
        <f t="shared" si="496"/>
        <v>Elbow Edge</v>
      </c>
      <c r="N5873" s="21" t="str">
        <f t="shared" si="497"/>
        <v>AL</v>
      </c>
      <c r="O5873" s="63" t="str">
        <f t="shared" si="498"/>
        <v>Silver</v>
      </c>
      <c r="P5873" s="21" t="str">
        <f t="shared" si="499"/>
        <v>PET</v>
      </c>
      <c r="Q5873" s="21" t="str">
        <f t="shared" si="500"/>
        <v>4</v>
      </c>
      <c r="R5873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73" s="64" t="str">
        <f>IF(ProjectsDB[[#This Row],[Item Type]]="Straight Plug-In",_xlfn.TEXTJOIN("-",TRUE,M5873&amp;"-"&amp;_xlfn.LET(_xlpm.txt,ProjectsDB[[#This Row],[Assembly]],_xlpm.pos,FIND("SP",_xlpm.txt),_xlpm.pre,LEFT(_xlpm.txt,_xlpm.pos-1),IF(RIGHT(_xlpm.pre,3)="123","3PL",IF(RIGHT(_xlpm.pre,2)="12","2PL",IF(RIGHT(_xlpm.pre,1)="1","1PL","3PL")))),N5873,O5873,P5873,Q5873&amp;"W",R5873),_xlfn.TEXTJOIN("-",TRUE,M5873,N5873,O5873,P5873,Q5873&amp;"W",R5873))</f>
        <v>Elbow Edge-AL-Silver-PET-4W-1</v>
      </c>
      <c r="T5873" s="64" t="str">
        <f>IF(COUNTIF(Cycletime[Element Desc.],ProjectsDB[[#This Row],[Element Desc.]])&gt;0,"Found","Not Found")</f>
        <v>Found</v>
      </c>
    </row>
    <row r="5874" spans="2:20" x14ac:dyDescent="0.25">
      <c r="B5874" s="8" t="s">
        <v>13351</v>
      </c>
      <c r="C5874" s="9" t="s">
        <v>13314</v>
      </c>
      <c r="D5874" s="9" t="s">
        <v>13315</v>
      </c>
      <c r="E5874" s="10">
        <v>2</v>
      </c>
      <c r="F5874" s="9" t="s">
        <v>11537</v>
      </c>
      <c r="G5874" s="9" t="s">
        <v>3396</v>
      </c>
      <c r="H5874" s="31">
        <v>46180</v>
      </c>
      <c r="I5874" s="15">
        <v>343</v>
      </c>
      <c r="J5874" s="15">
        <v>343</v>
      </c>
      <c r="K5874" s="15"/>
      <c r="L5874" s="12" cm="1">
        <f t="array" ref="L5874">IFERROR(LOOKUP(2^15,SEARCH({"40A","63A","80A","100A","125A","160A","200A","250A","400A","630A","800A","1000A","1250A","1600A","2000A","2500A","3200A","4000A","5000A","6300A"},UPPER(D5874)),{40,63,80,100,125,160,200,250,400,630,800,1000,1250,1600,2000,2500,3200,4000,5000,6300}),0)</f>
        <v>1600</v>
      </c>
      <c r="M5874" s="9" t="str">
        <f t="shared" ref="M5874:M5879" si="501">_xlfn.LET(_xlpm.d,UPPER(TRIM(SUBSTITUTE(SUBSTITUTE(D5874,CHAR(160),"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5874" s="9" t="str">
        <f t="shared" ref="N5874:N5879" si="502">IF(ISNUMBER(SEARCH("CU",D5874)),"CU",IF(ISNUMBER(SEARCH("AL",D5874)),"AL",IF(ISNUMBER(SEARCH("Copper",D5874)),"CU","SH")))</f>
        <v>AL</v>
      </c>
      <c r="O5874" s="13" t="str">
        <f t="shared" ref="O5874:O5879" si="503">IF(ISNUMBER(SEARCH("Silver",D5874)),"Silver",IF(ISNUMBER(SEARCH("Tin",D5874)),"Tin","None"))</f>
        <v>Silver</v>
      </c>
      <c r="P5874" s="9" t="str">
        <f t="shared" ref="P5874:P5879" si="504">IF(ISNUMBER(SEARCH("Epoxy",D5874)),"Epoxy",IF(ISNUMBER(SEARCH("PET",D5874)),"PET","None"))</f>
        <v>PET</v>
      </c>
      <c r="Q5874" s="9" t="str">
        <f t="shared" ref="Q5874:Q5879" si="505">IF(ISNUMBER(SEARCH("3-Wire",D5874)),"3",IF(ISNUMBER(SEARCH("4-Wire",D5874)),"4",IF(ISNUMBER(SEARCH("5-Wire",D5874)),"5",IF(ISNUMBER(SEARCH("6-Wire",D5874)),"6","0"))))</f>
        <v>4</v>
      </c>
      <c r="R58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74" s="14" t="str">
        <f>IF(ProjectsDB[[#This Row],[Item Type]]="Straight Plug-In",_xlfn.TEXTJOIN("-",TRUE,M5874&amp;"-"&amp;_xlfn.LET(_xlpm.txt,ProjectsDB[[#This Row],[Assembly]],_xlpm.pos,FIND("SP",_xlpm.txt),_xlpm.pre,LEFT(_xlpm.txt,_xlpm.pos-1),IF(RIGHT(_xlpm.pre,3)="123","3PL",IF(RIGHT(_xlpm.pre,2)="12","2PL",IF(RIGHT(_xlpm.pre,1)="1","1PL","3PL")))),N5874,O5874,P5874,Q5874&amp;"W",R5874),_xlfn.TEXTJOIN("-",TRUE,M5874,N5874,O5874,P5874,Q5874&amp;"W",R5874))</f>
        <v>Elbow Edge-AL-Silver-PET-4W-1</v>
      </c>
      <c r="T5874" s="14" t="str">
        <f>IF(COUNTIF(Cycletime[Element Desc.],ProjectsDB[[#This Row],[Element Desc.]])&gt;0,"Found","Not Found")</f>
        <v>Found</v>
      </c>
    </row>
    <row r="5875" spans="2:20" x14ac:dyDescent="0.25">
      <c r="B5875" s="8" t="s">
        <v>13352</v>
      </c>
      <c r="C5875" s="9" t="s">
        <v>13353</v>
      </c>
      <c r="D5875" s="9" t="s">
        <v>13354</v>
      </c>
      <c r="E5875" s="10">
        <v>1</v>
      </c>
      <c r="F5875" s="9" t="s">
        <v>11537</v>
      </c>
      <c r="G5875" s="9" t="s">
        <v>3396</v>
      </c>
      <c r="H5875" s="31">
        <v>46180</v>
      </c>
      <c r="I5875" s="15">
        <v>715</v>
      </c>
      <c r="J5875" s="15"/>
      <c r="K5875" s="15"/>
      <c r="L5875" s="12" cm="1">
        <f t="array" ref="L5875">IFERROR(LOOKUP(2^15,SEARCH({"40A","63A","80A","100A","125A","160A","200A","250A","400A","630A","800A","1000A","1250A","1600A","2000A","2500A","3200A","4000A","5000A","6300A"},UPPER(D5875)),{40,63,80,100,125,160,200,250,400,630,800,1000,1250,1600,2000,2500,3200,4000,5000,6300}),0)</f>
        <v>1600</v>
      </c>
      <c r="M5875" s="9" t="str">
        <f t="shared" si="501"/>
        <v>Straight Feeder</v>
      </c>
      <c r="N5875" s="9" t="str">
        <f t="shared" si="502"/>
        <v>AL</v>
      </c>
      <c r="O5875" s="13" t="str">
        <f t="shared" si="503"/>
        <v>Silver</v>
      </c>
      <c r="P5875" s="9" t="str">
        <f t="shared" si="504"/>
        <v>PET</v>
      </c>
      <c r="Q5875" s="9" t="str">
        <f t="shared" si="505"/>
        <v>4</v>
      </c>
      <c r="R58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75" s="14" t="str">
        <f>IF(ProjectsDB[[#This Row],[Item Type]]="Straight Plug-In",_xlfn.TEXTJOIN("-",TRUE,M5875&amp;"-"&amp;_xlfn.LET(_xlpm.txt,ProjectsDB[[#This Row],[Assembly]],_xlpm.pos,FIND("SP",_xlpm.txt),_xlpm.pre,LEFT(_xlpm.txt,_xlpm.pos-1),IF(RIGHT(_xlpm.pre,3)="123","3PL",IF(RIGHT(_xlpm.pre,2)="12","2PL",IF(RIGHT(_xlpm.pre,1)="1","1PL","3PL")))),N5875,O5875,P5875,Q5875&amp;"W",R5875),_xlfn.TEXTJOIN("-",TRUE,M5875,N5875,O5875,P5875,Q5875&amp;"W",R5875))</f>
        <v>Straight Feeder-AL-Silver-PET-4W-1</v>
      </c>
      <c r="T5875" s="14" t="str">
        <f>IF(COUNTIF(Cycletime[Element Desc.],ProjectsDB[[#This Row],[Element Desc.]])&gt;0,"Found","Not Found")</f>
        <v>Found</v>
      </c>
    </row>
    <row r="5876" spans="2:20" x14ac:dyDescent="0.25">
      <c r="B5876" s="8" t="s">
        <v>13355</v>
      </c>
      <c r="C5876" s="9" t="s">
        <v>13302</v>
      </c>
      <c r="D5876" s="9" t="s">
        <v>13303</v>
      </c>
      <c r="E5876" s="10">
        <v>2</v>
      </c>
      <c r="F5876" s="9" t="s">
        <v>11537</v>
      </c>
      <c r="G5876" s="9" t="s">
        <v>3396</v>
      </c>
      <c r="H5876" s="31">
        <v>46180</v>
      </c>
      <c r="I5876" s="15">
        <v>300</v>
      </c>
      <c r="J5876" s="15">
        <v>300</v>
      </c>
      <c r="K5876" s="15"/>
      <c r="L5876" s="12" cm="1">
        <f t="array" ref="L5876">IFERROR(LOOKUP(2^15,SEARCH({"40A","63A","80A","100A","125A","160A","200A","250A","400A","630A","800A","1000A","1250A","1600A","2000A","2500A","3200A","4000A","5000A","6300A"},UPPER(D5876)),{40,63,80,100,125,160,200,250,400,630,800,1000,1250,1600,2000,2500,3200,4000,5000,6300}),0)</f>
        <v>1600</v>
      </c>
      <c r="M5876" s="9" t="str">
        <f t="shared" si="501"/>
        <v>Elbow Flat</v>
      </c>
      <c r="N5876" s="9" t="str">
        <f t="shared" si="502"/>
        <v>AL</v>
      </c>
      <c r="O5876" s="13" t="str">
        <f t="shared" si="503"/>
        <v>Silver</v>
      </c>
      <c r="P5876" s="9" t="str">
        <f t="shared" si="504"/>
        <v>PET</v>
      </c>
      <c r="Q5876" s="9" t="str">
        <f t="shared" si="505"/>
        <v>4</v>
      </c>
      <c r="R58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76" s="14" t="str">
        <f>IF(ProjectsDB[[#This Row],[Item Type]]="Straight Plug-In",_xlfn.TEXTJOIN("-",TRUE,M5876&amp;"-"&amp;_xlfn.LET(_xlpm.txt,ProjectsDB[[#This Row],[Assembly]],_xlpm.pos,FIND("SP",_xlpm.txt),_xlpm.pre,LEFT(_xlpm.txt,_xlpm.pos-1),IF(RIGHT(_xlpm.pre,3)="123","3PL",IF(RIGHT(_xlpm.pre,2)="12","2PL",IF(RIGHT(_xlpm.pre,1)="1","1PL","3PL")))),N5876,O5876,P5876,Q5876&amp;"W",R5876),_xlfn.TEXTJOIN("-",TRUE,M5876,N5876,O5876,P5876,Q5876&amp;"W",R5876))</f>
        <v>Elbow Flat-AL-Silver-PET-4W-1</v>
      </c>
      <c r="T5876" s="14" t="str">
        <f>IF(COUNTIF(Cycletime[Element Desc.],ProjectsDB[[#This Row],[Element Desc.]])&gt;0,"Found","Not Found")</f>
        <v>Found</v>
      </c>
    </row>
    <row r="5877" spans="2:20" x14ac:dyDescent="0.25">
      <c r="B5877" s="8" t="s">
        <v>13356</v>
      </c>
      <c r="C5877" s="9" t="s">
        <v>13357</v>
      </c>
      <c r="D5877" s="9" t="s">
        <v>13358</v>
      </c>
      <c r="E5877" s="10">
        <v>1</v>
      </c>
      <c r="F5877" s="9" t="s">
        <v>11537</v>
      </c>
      <c r="G5877" s="9" t="s">
        <v>3396</v>
      </c>
      <c r="H5877" s="31">
        <v>46180</v>
      </c>
      <c r="I5877" s="15">
        <v>2075</v>
      </c>
      <c r="J5877" s="15"/>
      <c r="K5877" s="15"/>
      <c r="L5877" s="12" cm="1">
        <f t="array" ref="L5877">IFERROR(LOOKUP(2^15,SEARCH({"40A","63A","80A","100A","125A","160A","200A","250A","400A","630A","800A","1000A","1250A","1600A","2000A","2500A","3200A","4000A","5000A","6300A"},UPPER(D5877)),{40,63,80,100,125,160,200,250,400,630,800,1000,1250,1600,2000,2500,3200,4000,5000,6300}),0)</f>
        <v>1600</v>
      </c>
      <c r="M5877" s="9" t="str">
        <f t="shared" si="501"/>
        <v>Straight Feeder</v>
      </c>
      <c r="N5877" s="9" t="str">
        <f t="shared" si="502"/>
        <v>AL</v>
      </c>
      <c r="O5877" s="13" t="str">
        <f t="shared" si="503"/>
        <v>Silver</v>
      </c>
      <c r="P5877" s="9" t="str">
        <f t="shared" si="504"/>
        <v>PET</v>
      </c>
      <c r="Q5877" s="9" t="str">
        <f t="shared" si="505"/>
        <v>4</v>
      </c>
      <c r="R58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77" s="14" t="str">
        <f>IF(ProjectsDB[[#This Row],[Item Type]]="Straight Plug-In",_xlfn.TEXTJOIN("-",TRUE,M5877&amp;"-"&amp;_xlfn.LET(_xlpm.txt,ProjectsDB[[#This Row],[Assembly]],_xlpm.pos,FIND("SP",_xlpm.txt),_xlpm.pre,LEFT(_xlpm.txt,_xlpm.pos-1),IF(RIGHT(_xlpm.pre,3)="123","3PL",IF(RIGHT(_xlpm.pre,2)="12","2PL",IF(RIGHT(_xlpm.pre,1)="1","1PL","3PL")))),N5877,O5877,P5877,Q5877&amp;"W",R5877),_xlfn.TEXTJOIN("-",TRUE,M5877,N5877,O5877,P5877,Q5877&amp;"W",R5877))</f>
        <v>Straight Feeder-AL-Silver-PET-4W-1</v>
      </c>
      <c r="T5877" s="14" t="str">
        <f>IF(COUNTIF(Cycletime[Element Desc.],ProjectsDB[[#This Row],[Element Desc.]])&gt;0,"Found","Not Found")</f>
        <v>Found</v>
      </c>
    </row>
    <row r="5878" spans="2:20" x14ac:dyDescent="0.25">
      <c r="B5878" s="8" t="s">
        <v>13359</v>
      </c>
      <c r="C5878" s="9" t="s">
        <v>13360</v>
      </c>
      <c r="D5878" s="9" t="s">
        <v>13361</v>
      </c>
      <c r="E5878" s="10">
        <v>1</v>
      </c>
      <c r="F5878" s="9" t="s">
        <v>11537</v>
      </c>
      <c r="G5878" s="9" t="s">
        <v>3396</v>
      </c>
      <c r="H5878" s="31">
        <v>46180</v>
      </c>
      <c r="I5878" s="15">
        <v>300</v>
      </c>
      <c r="J5878" s="15">
        <v>433</v>
      </c>
      <c r="K5878" s="15">
        <v>343</v>
      </c>
      <c r="L5878" s="12" cm="1">
        <f t="array" ref="L5878">IFERROR(LOOKUP(2^15,SEARCH({"40A","63A","80A","100A","125A","160A","200A","250A","400A","630A","800A","1000A","1250A","1600A","2000A","2500A","3200A","4000A","5000A","6300A"},UPPER(D5878)),{40,63,80,100,125,160,200,250,400,630,800,1000,1250,1600,2000,2500,3200,4000,5000,6300}),0)</f>
        <v>1600</v>
      </c>
      <c r="M5878" s="9" t="str">
        <f t="shared" si="501"/>
        <v>Offset Flat</v>
      </c>
      <c r="N5878" s="9" t="str">
        <f t="shared" si="502"/>
        <v>AL</v>
      </c>
      <c r="O5878" s="13" t="str">
        <f t="shared" si="503"/>
        <v>Silver</v>
      </c>
      <c r="P5878" s="9" t="str">
        <f t="shared" si="504"/>
        <v>PET</v>
      </c>
      <c r="Q5878" s="9" t="str">
        <f t="shared" si="505"/>
        <v>4</v>
      </c>
      <c r="R58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78" s="14" t="str">
        <f>IF(ProjectsDB[[#This Row],[Item Type]]="Straight Plug-In",_xlfn.TEXTJOIN("-",TRUE,M5878&amp;"-"&amp;_xlfn.LET(_xlpm.txt,ProjectsDB[[#This Row],[Assembly]],_xlpm.pos,FIND("SP",_xlpm.txt),_xlpm.pre,LEFT(_xlpm.txt,_xlpm.pos-1),IF(RIGHT(_xlpm.pre,3)="123","3PL",IF(RIGHT(_xlpm.pre,2)="12","2PL",IF(RIGHT(_xlpm.pre,1)="1","1PL","3PL")))),N5878,O5878,P5878,Q5878&amp;"W",R5878),_xlfn.TEXTJOIN("-",TRUE,M5878,N5878,O5878,P5878,Q5878&amp;"W",R5878))</f>
        <v>Offset Flat-AL-Silver-PET-4W-1</v>
      </c>
      <c r="T5878" s="14" t="str">
        <f>IF(COUNTIF(Cycletime[Element Desc.],ProjectsDB[[#This Row],[Element Desc.]])&gt;0,"Found","Not Found")</f>
        <v>Found</v>
      </c>
    </row>
    <row r="5879" spans="2:20" x14ac:dyDescent="0.25">
      <c r="B5879" s="20" t="s">
        <v>13362</v>
      </c>
      <c r="C5879" s="21" t="s">
        <v>2339</v>
      </c>
      <c r="D5879" s="21" t="s">
        <v>2340</v>
      </c>
      <c r="E5879" s="22">
        <v>7</v>
      </c>
      <c r="F5879" s="9" t="s">
        <v>11537</v>
      </c>
      <c r="G5879" s="9" t="s">
        <v>3396</v>
      </c>
      <c r="H5879" s="31">
        <v>46180</v>
      </c>
      <c r="I5879" s="15"/>
      <c r="J5879" s="15"/>
      <c r="K5879" s="15"/>
      <c r="L5879" s="25" cm="1">
        <f t="array" ref="L5879">IFERROR(LOOKUP(2^15,SEARCH({"40A","63A","80A","100A","125A","160A","200A","250A","400A","630A","800A","1000A","1250A","1600A","2000A","2500A","3200A","4000A","5000A","6300A"},UPPER(D5879)),{40,63,80,100,125,160,200,250,400,630,800,1000,1250,1600,2000,2500,3200,4000,5000,6300}),0)</f>
        <v>1600</v>
      </c>
      <c r="M5879" s="21" t="str">
        <f t="shared" si="501"/>
        <v>Joint Pack</v>
      </c>
      <c r="N5879" s="21" t="str">
        <f t="shared" si="502"/>
        <v>AL</v>
      </c>
      <c r="O5879" s="63" t="str">
        <f t="shared" si="503"/>
        <v>Silver</v>
      </c>
      <c r="P5879" s="21" t="str">
        <f t="shared" si="504"/>
        <v>None</v>
      </c>
      <c r="Q5879" s="21" t="str">
        <f t="shared" si="505"/>
        <v>4</v>
      </c>
      <c r="R5879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79" s="64" t="str">
        <f>IF(ProjectsDB[[#This Row],[Item Type]]="Straight Plug-In",_xlfn.TEXTJOIN("-",TRUE,M5879&amp;"-"&amp;_xlfn.LET(_xlpm.txt,ProjectsDB[[#This Row],[Assembly]],_xlpm.pos,FIND("SP",_xlpm.txt),_xlpm.pre,LEFT(_xlpm.txt,_xlpm.pos-1),IF(RIGHT(_xlpm.pre,3)="123","3PL",IF(RIGHT(_xlpm.pre,2)="12","2PL",IF(RIGHT(_xlpm.pre,1)="1","1PL","3PL")))),N5879,O5879,P5879,Q5879&amp;"W",R5879),_xlfn.TEXTJOIN("-",TRUE,M5879,N5879,O5879,P5879,Q5879&amp;"W",R5879))</f>
        <v>Joint Pack-AL-Silver-None-4W-1</v>
      </c>
      <c r="T5879" s="64" t="str">
        <f>IF(COUNTIF(Cycletime[Element Desc.],ProjectsDB[[#This Row],[Element Desc.]])&gt;0,"Found","Not Found")</f>
        <v>Found</v>
      </c>
    </row>
    <row r="5880" spans="2:20" x14ac:dyDescent="0.25">
      <c r="B5880" s="8" t="s">
        <v>13363</v>
      </c>
      <c r="C5880" s="9" t="s">
        <v>13364</v>
      </c>
      <c r="D5880" s="9" t="s">
        <v>13365</v>
      </c>
      <c r="E5880" s="10">
        <v>1</v>
      </c>
      <c r="F5880" s="9" t="s">
        <v>11537</v>
      </c>
      <c r="G5880" s="9" t="s">
        <v>3396</v>
      </c>
      <c r="H5880" s="31">
        <v>46180</v>
      </c>
      <c r="I5880" s="15">
        <v>1775</v>
      </c>
      <c r="J5880" s="15"/>
      <c r="K5880" s="15"/>
      <c r="L5880" s="12" cm="1">
        <f t="array" ref="L5880">IFERROR(LOOKUP(2^15,SEARCH({"40A","63A","80A","100A","125A","160A","200A","250A","400A","630A","800A","1000A","1250A","1600A","2000A","2500A","3200A","4000A","5000A","6300A"},UPPER(D5880)),{40,63,80,100,125,160,200,250,400,630,800,1000,1250,1600,2000,2500,3200,4000,5000,6300}),0)</f>
        <v>1600</v>
      </c>
      <c r="M5880" s="9" t="str">
        <f t="shared" ref="M5880:M5885" si="506">_xlfn.LET(_xlpm.d,UPPER(TRIM(SUBSTITUTE(SUBSTITUTE(D5880,CHAR(160),"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880" s="9" t="str">
        <f t="shared" ref="N5880:N5885" si="507">IF(ISNUMBER(SEARCH("CU",D5880)),"CU",IF(ISNUMBER(SEARCH("AL",D5880)),"AL",IF(ISNUMBER(SEARCH("Copper",D5880)),"CU","SH")))</f>
        <v>AL</v>
      </c>
      <c r="O5880" s="13" t="str">
        <f t="shared" ref="O5880:O5885" si="508">IF(ISNUMBER(SEARCH("Silver",D5880)),"Silver",IF(ISNUMBER(SEARCH("Tin",D5880)),"Tin","None"))</f>
        <v>Silver</v>
      </c>
      <c r="P5880" s="9" t="str">
        <f t="shared" ref="P5880:P5885" si="509">IF(ISNUMBER(SEARCH("Epoxy",D5880)),"Epoxy",IF(ISNUMBER(SEARCH("PET",D5880)),"PET","None"))</f>
        <v>PET</v>
      </c>
      <c r="Q5880" s="9" t="str">
        <f t="shared" ref="Q5880:Q5885" si="510">IF(ISNUMBER(SEARCH("3-Wire",D5880)),"3",IF(ISNUMBER(SEARCH("4-Wire",D5880)),"4",IF(ISNUMBER(SEARCH("5-Wire",D5880)),"5",IF(ISNUMBER(SEARCH("6-Wire",D5880)),"6","0"))))</f>
        <v>4</v>
      </c>
      <c r="R58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80" s="14" t="str">
        <f>IF(ProjectsDB[[#This Row],[Item Type]]="Straight Plug-In",_xlfn.TEXTJOIN("-",TRUE,M5880&amp;"-"&amp;_xlfn.LET(_xlpm.txt,ProjectsDB[[#This Row],[Assembly]],_xlpm.pos,FIND("SP",_xlpm.txt),_xlpm.pre,LEFT(_xlpm.txt,_xlpm.pos-1),IF(RIGHT(_xlpm.pre,3)="123","3PL",IF(RIGHT(_xlpm.pre,2)="12","2PL",IF(RIGHT(_xlpm.pre,1)="1","1PL","3PL")))),N5880,O5880,P5880,Q5880&amp;"W",R5880),_xlfn.TEXTJOIN("-",TRUE,M5880,N5880,O5880,P5880,Q5880&amp;"W",R5880))</f>
        <v>Straight Feeder-AL-Silver-PET-4W-1</v>
      </c>
      <c r="T5880" s="14" t="str">
        <f>IF(COUNTIF(Cycletime[Element Desc.],ProjectsDB[[#This Row],[Element Desc.]])&gt;0,"Found","Not Found")</f>
        <v>Found</v>
      </c>
    </row>
    <row r="5881" spans="2:20" x14ac:dyDescent="0.25">
      <c r="B5881" s="8" t="s">
        <v>13366</v>
      </c>
      <c r="C5881" s="9" t="s">
        <v>13353</v>
      </c>
      <c r="D5881" s="9" t="s">
        <v>13354</v>
      </c>
      <c r="E5881" s="10">
        <v>1</v>
      </c>
      <c r="F5881" s="9" t="s">
        <v>11537</v>
      </c>
      <c r="G5881" s="9" t="s">
        <v>3396</v>
      </c>
      <c r="H5881" s="31">
        <v>46180</v>
      </c>
      <c r="I5881" s="15">
        <v>715</v>
      </c>
      <c r="J5881" s="15"/>
      <c r="K5881" s="15"/>
      <c r="L5881" s="12" cm="1">
        <f t="array" ref="L5881">IFERROR(LOOKUP(2^15,SEARCH({"40A","63A","80A","100A","125A","160A","200A","250A","400A","630A","800A","1000A","1250A","1600A","2000A","2500A","3200A","4000A","5000A","6300A"},UPPER(D5881)),{40,63,80,100,125,160,200,250,400,630,800,1000,1250,1600,2000,2500,3200,4000,5000,6300}),0)</f>
        <v>1600</v>
      </c>
      <c r="M5881" s="9" t="str">
        <f t="shared" si="506"/>
        <v>Straight Feeder</v>
      </c>
      <c r="N5881" s="9" t="str">
        <f t="shared" si="507"/>
        <v>AL</v>
      </c>
      <c r="O5881" s="13" t="str">
        <f t="shared" si="508"/>
        <v>Silver</v>
      </c>
      <c r="P5881" s="9" t="str">
        <f t="shared" si="509"/>
        <v>PET</v>
      </c>
      <c r="Q5881" s="9" t="str">
        <f t="shared" si="510"/>
        <v>4</v>
      </c>
      <c r="R58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81" s="14" t="str">
        <f>IF(ProjectsDB[[#This Row],[Item Type]]="Straight Plug-In",_xlfn.TEXTJOIN("-",TRUE,M5881&amp;"-"&amp;_xlfn.LET(_xlpm.txt,ProjectsDB[[#This Row],[Assembly]],_xlpm.pos,FIND("SP",_xlpm.txt),_xlpm.pre,LEFT(_xlpm.txt,_xlpm.pos-1),IF(RIGHT(_xlpm.pre,3)="123","3PL",IF(RIGHT(_xlpm.pre,2)="12","2PL",IF(RIGHT(_xlpm.pre,1)="1","1PL","3PL")))),N5881,O5881,P5881,Q5881&amp;"W",R5881),_xlfn.TEXTJOIN("-",TRUE,M5881,N5881,O5881,P5881,Q5881&amp;"W",R5881))</f>
        <v>Straight Feeder-AL-Silver-PET-4W-1</v>
      </c>
      <c r="T5881" s="14" t="str">
        <f>IF(COUNTIF(Cycletime[Element Desc.],ProjectsDB[[#This Row],[Element Desc.]])&gt;0,"Found","Not Found")</f>
        <v>Found</v>
      </c>
    </row>
    <row r="5882" spans="2:20" x14ac:dyDescent="0.25">
      <c r="B5882" s="8" t="s">
        <v>13367</v>
      </c>
      <c r="C5882" s="9" t="s">
        <v>13302</v>
      </c>
      <c r="D5882" s="9" t="s">
        <v>13303</v>
      </c>
      <c r="E5882" s="10">
        <v>2</v>
      </c>
      <c r="F5882" s="9" t="s">
        <v>11537</v>
      </c>
      <c r="G5882" s="9" t="s">
        <v>3396</v>
      </c>
      <c r="H5882" s="31">
        <v>46180</v>
      </c>
      <c r="I5882" s="15">
        <v>300</v>
      </c>
      <c r="J5882" s="15">
        <v>300</v>
      </c>
      <c r="K5882" s="15"/>
      <c r="L5882" s="12" cm="1">
        <f t="array" ref="L5882">IFERROR(LOOKUP(2^15,SEARCH({"40A","63A","80A","100A","125A","160A","200A","250A","400A","630A","800A","1000A","1250A","1600A","2000A","2500A","3200A","4000A","5000A","6300A"},UPPER(D5882)),{40,63,80,100,125,160,200,250,400,630,800,1000,1250,1600,2000,2500,3200,4000,5000,6300}),0)</f>
        <v>1600</v>
      </c>
      <c r="M5882" s="9" t="str">
        <f t="shared" si="506"/>
        <v>Elbow Flat</v>
      </c>
      <c r="N5882" s="9" t="str">
        <f t="shared" si="507"/>
        <v>AL</v>
      </c>
      <c r="O5882" s="13" t="str">
        <f t="shared" si="508"/>
        <v>Silver</v>
      </c>
      <c r="P5882" s="9" t="str">
        <f t="shared" si="509"/>
        <v>PET</v>
      </c>
      <c r="Q5882" s="9" t="str">
        <f t="shared" si="510"/>
        <v>4</v>
      </c>
      <c r="R58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82" s="14" t="str">
        <f>IF(ProjectsDB[[#This Row],[Item Type]]="Straight Plug-In",_xlfn.TEXTJOIN("-",TRUE,M5882&amp;"-"&amp;_xlfn.LET(_xlpm.txt,ProjectsDB[[#This Row],[Assembly]],_xlpm.pos,FIND("SP",_xlpm.txt),_xlpm.pre,LEFT(_xlpm.txt,_xlpm.pos-1),IF(RIGHT(_xlpm.pre,3)="123","3PL",IF(RIGHT(_xlpm.pre,2)="12","2PL",IF(RIGHT(_xlpm.pre,1)="1","1PL","3PL")))),N5882,O5882,P5882,Q5882&amp;"W",R5882),_xlfn.TEXTJOIN("-",TRUE,M5882,N5882,O5882,P5882,Q5882&amp;"W",R5882))</f>
        <v>Elbow Flat-AL-Silver-PET-4W-1</v>
      </c>
      <c r="T5882" s="14" t="str">
        <f>IF(COUNTIF(Cycletime[Element Desc.],ProjectsDB[[#This Row],[Element Desc.]])&gt;0,"Found","Not Found")</f>
        <v>Found</v>
      </c>
    </row>
    <row r="5883" spans="2:20" x14ac:dyDescent="0.25">
      <c r="B5883" s="8" t="s">
        <v>13368</v>
      </c>
      <c r="C5883" s="9" t="s">
        <v>13360</v>
      </c>
      <c r="D5883" s="9" t="s">
        <v>13361</v>
      </c>
      <c r="E5883" s="10">
        <v>1</v>
      </c>
      <c r="F5883" s="9" t="s">
        <v>11537</v>
      </c>
      <c r="G5883" s="9" t="s">
        <v>3396</v>
      </c>
      <c r="H5883" s="31">
        <v>46180</v>
      </c>
      <c r="I5883" s="15">
        <v>300</v>
      </c>
      <c r="J5883" s="15">
        <v>433</v>
      </c>
      <c r="K5883" s="15">
        <v>343</v>
      </c>
      <c r="L5883" s="12" cm="1">
        <f t="array" ref="L5883">IFERROR(LOOKUP(2^15,SEARCH({"40A","63A","80A","100A","125A","160A","200A","250A","400A","630A","800A","1000A","1250A","1600A","2000A","2500A","3200A","4000A","5000A","6300A"},UPPER(D5883)),{40,63,80,100,125,160,200,250,400,630,800,1000,1250,1600,2000,2500,3200,4000,5000,6300}),0)</f>
        <v>1600</v>
      </c>
      <c r="M5883" s="9" t="str">
        <f t="shared" si="506"/>
        <v>Offset Flat</v>
      </c>
      <c r="N5883" s="9" t="str">
        <f t="shared" si="507"/>
        <v>AL</v>
      </c>
      <c r="O5883" s="13" t="str">
        <f t="shared" si="508"/>
        <v>Silver</v>
      </c>
      <c r="P5883" s="9" t="str">
        <f t="shared" si="509"/>
        <v>PET</v>
      </c>
      <c r="Q5883" s="9" t="str">
        <f t="shared" si="510"/>
        <v>4</v>
      </c>
      <c r="R58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83" s="14" t="str">
        <f>IF(ProjectsDB[[#This Row],[Item Type]]="Straight Plug-In",_xlfn.TEXTJOIN("-",TRUE,M5883&amp;"-"&amp;_xlfn.LET(_xlpm.txt,ProjectsDB[[#This Row],[Assembly]],_xlpm.pos,FIND("SP",_xlpm.txt),_xlpm.pre,LEFT(_xlpm.txt,_xlpm.pos-1),IF(RIGHT(_xlpm.pre,3)="123","3PL",IF(RIGHT(_xlpm.pre,2)="12","2PL",IF(RIGHT(_xlpm.pre,1)="1","1PL","3PL")))),N5883,O5883,P5883,Q5883&amp;"W",R5883),_xlfn.TEXTJOIN("-",TRUE,M5883,N5883,O5883,P5883,Q5883&amp;"W",R5883))</f>
        <v>Offset Flat-AL-Silver-PET-4W-1</v>
      </c>
      <c r="T5883" s="14" t="str">
        <f>IF(COUNTIF(Cycletime[Element Desc.],ProjectsDB[[#This Row],[Element Desc.]])&gt;0,"Found","Not Found")</f>
        <v>Found</v>
      </c>
    </row>
    <row r="5884" spans="2:20" x14ac:dyDescent="0.25">
      <c r="B5884" s="8" t="s">
        <v>13369</v>
      </c>
      <c r="C5884" s="9" t="s">
        <v>13314</v>
      </c>
      <c r="D5884" s="9" t="s">
        <v>13315</v>
      </c>
      <c r="E5884" s="10">
        <v>2</v>
      </c>
      <c r="F5884" s="9" t="s">
        <v>11537</v>
      </c>
      <c r="G5884" s="9" t="s">
        <v>3396</v>
      </c>
      <c r="H5884" s="31">
        <v>46180</v>
      </c>
      <c r="I5884" s="15">
        <v>343</v>
      </c>
      <c r="J5884" s="15">
        <v>343</v>
      </c>
      <c r="K5884" s="15"/>
      <c r="L5884" s="12" cm="1">
        <f t="array" ref="L5884">IFERROR(LOOKUP(2^15,SEARCH({"40A","63A","80A","100A","125A","160A","200A","250A","400A","630A","800A","1000A","1250A","1600A","2000A","2500A","3200A","4000A","5000A","6300A"},UPPER(D5884)),{40,63,80,100,125,160,200,250,400,630,800,1000,1250,1600,2000,2500,3200,4000,5000,6300}),0)</f>
        <v>1600</v>
      </c>
      <c r="M5884" s="9" t="str">
        <f t="shared" si="506"/>
        <v>Elbow Edge</v>
      </c>
      <c r="N5884" s="9" t="str">
        <f t="shared" si="507"/>
        <v>AL</v>
      </c>
      <c r="O5884" s="13" t="str">
        <f t="shared" si="508"/>
        <v>Silver</v>
      </c>
      <c r="P5884" s="9" t="str">
        <f t="shared" si="509"/>
        <v>PET</v>
      </c>
      <c r="Q5884" s="9" t="str">
        <f t="shared" si="510"/>
        <v>4</v>
      </c>
      <c r="R58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84" s="14" t="str">
        <f>IF(ProjectsDB[[#This Row],[Item Type]]="Straight Plug-In",_xlfn.TEXTJOIN("-",TRUE,M5884&amp;"-"&amp;_xlfn.LET(_xlpm.txt,ProjectsDB[[#This Row],[Assembly]],_xlpm.pos,FIND("SP",_xlpm.txt),_xlpm.pre,LEFT(_xlpm.txt,_xlpm.pos-1),IF(RIGHT(_xlpm.pre,3)="123","3PL",IF(RIGHT(_xlpm.pre,2)="12","2PL",IF(RIGHT(_xlpm.pre,1)="1","1PL","3PL")))),N5884,O5884,P5884,Q5884&amp;"W",R5884),_xlfn.TEXTJOIN("-",TRUE,M5884,N5884,O5884,P5884,Q5884&amp;"W",R5884))</f>
        <v>Elbow Edge-AL-Silver-PET-4W-1</v>
      </c>
      <c r="T5884" s="14" t="str">
        <f>IF(COUNTIF(Cycletime[Element Desc.],ProjectsDB[[#This Row],[Element Desc.]])&gt;0,"Found","Not Found")</f>
        <v>Found</v>
      </c>
    </row>
    <row r="5885" spans="2:20" x14ac:dyDescent="0.25">
      <c r="B5885" s="20" t="s">
        <v>13370</v>
      </c>
      <c r="C5885" s="21" t="s">
        <v>2339</v>
      </c>
      <c r="D5885" s="21" t="s">
        <v>2340</v>
      </c>
      <c r="E5885" s="22">
        <v>7</v>
      </c>
      <c r="F5885" s="9" t="s">
        <v>11537</v>
      </c>
      <c r="G5885" s="9" t="s">
        <v>3396</v>
      </c>
      <c r="H5885" s="31">
        <v>46180</v>
      </c>
      <c r="I5885" s="15"/>
      <c r="J5885" s="15"/>
      <c r="K5885" s="15"/>
      <c r="L5885" s="25" cm="1">
        <f t="array" ref="L5885">IFERROR(LOOKUP(2^15,SEARCH({"40A","63A","80A","100A","125A","160A","200A","250A","400A","630A","800A","1000A","1250A","1600A","2000A","2500A","3200A","4000A","5000A","6300A"},UPPER(D5885)),{40,63,80,100,125,160,200,250,400,630,800,1000,1250,1600,2000,2500,3200,4000,5000,6300}),0)</f>
        <v>1600</v>
      </c>
      <c r="M5885" s="21" t="str">
        <f t="shared" si="506"/>
        <v>Joint Pack</v>
      </c>
      <c r="N5885" s="21" t="str">
        <f t="shared" si="507"/>
        <v>AL</v>
      </c>
      <c r="O5885" s="63" t="str">
        <f t="shared" si="508"/>
        <v>Silver</v>
      </c>
      <c r="P5885" s="21" t="str">
        <f t="shared" si="509"/>
        <v>None</v>
      </c>
      <c r="Q5885" s="21" t="str">
        <f t="shared" si="510"/>
        <v>4</v>
      </c>
      <c r="R5885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85" s="64" t="str">
        <f>IF(ProjectsDB[[#This Row],[Item Type]]="Straight Plug-In",_xlfn.TEXTJOIN("-",TRUE,M5885&amp;"-"&amp;_xlfn.LET(_xlpm.txt,ProjectsDB[[#This Row],[Assembly]],_xlpm.pos,FIND("SP",_xlpm.txt),_xlpm.pre,LEFT(_xlpm.txt,_xlpm.pos-1),IF(RIGHT(_xlpm.pre,3)="123","3PL",IF(RIGHT(_xlpm.pre,2)="12","2PL",IF(RIGHT(_xlpm.pre,1)="1","1PL","3PL")))),N5885,O5885,P5885,Q5885&amp;"W",R5885),_xlfn.TEXTJOIN("-",TRUE,M5885,N5885,O5885,P5885,Q5885&amp;"W",R5885))</f>
        <v>Joint Pack-AL-Silver-None-4W-1</v>
      </c>
      <c r="T5885" s="64" t="str">
        <f>IF(COUNTIF(Cycletime[Element Desc.],ProjectsDB[[#This Row],[Element Desc.]])&gt;0,"Found","Not Found")</f>
        <v>Found</v>
      </c>
    </row>
    <row r="5886" spans="2:20" x14ac:dyDescent="0.25">
      <c r="B5886" s="8" t="s">
        <v>13371</v>
      </c>
      <c r="C5886" s="9" t="s">
        <v>13353</v>
      </c>
      <c r="D5886" s="9" t="s">
        <v>13354</v>
      </c>
      <c r="E5886" s="10">
        <v>1</v>
      </c>
      <c r="F5886" s="9" t="s">
        <v>11537</v>
      </c>
      <c r="G5886" s="9" t="s">
        <v>3396</v>
      </c>
      <c r="H5886" s="31">
        <v>46180</v>
      </c>
      <c r="I5886" s="15">
        <v>715</v>
      </c>
      <c r="J5886" s="15"/>
      <c r="K5886" s="15"/>
      <c r="L5886" s="12" cm="1">
        <f t="array" ref="L5886">IFERROR(LOOKUP(2^15,SEARCH({"40A","63A","80A","100A","125A","160A","200A","250A","400A","630A","800A","1000A","1250A","1600A","2000A","2500A","3200A","4000A","5000A","6300A"},UPPER(D5886)),{40,63,80,100,125,160,200,250,400,630,800,1000,1250,1600,2000,2500,3200,4000,5000,6300}),0)</f>
        <v>1600</v>
      </c>
      <c r="M5886" s="9" t="str">
        <f t="shared" ref="M5886:M5891" si="511">_xlfn.LET(_xlpm.d,UPPER(TRIM(SUBSTITUTE(SUBSTITUTE(D5886,CHAR(160),"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886" s="9" t="str">
        <f t="shared" ref="N5886:N5891" si="512">IF(ISNUMBER(SEARCH("CU",D5886)),"CU",IF(ISNUMBER(SEARCH("AL",D5886)),"AL",IF(ISNUMBER(SEARCH("Copper",D5886)),"CU","SH")))</f>
        <v>AL</v>
      </c>
      <c r="O5886" s="13" t="str">
        <f t="shared" ref="O5886:O5891" si="513">IF(ISNUMBER(SEARCH("Silver",D5886)),"Silver",IF(ISNUMBER(SEARCH("Tin",D5886)),"Tin","None"))</f>
        <v>Silver</v>
      </c>
      <c r="P5886" s="9" t="str">
        <f t="shared" ref="P5886:P5891" si="514">IF(ISNUMBER(SEARCH("Epoxy",D5886)),"Epoxy",IF(ISNUMBER(SEARCH("PET",D5886)),"PET","None"))</f>
        <v>PET</v>
      </c>
      <c r="Q5886" s="9" t="str">
        <f t="shared" ref="Q5886:Q5891" si="515">IF(ISNUMBER(SEARCH("3-Wire",D5886)),"3",IF(ISNUMBER(SEARCH("4-Wire",D5886)),"4",IF(ISNUMBER(SEARCH("5-Wire",D5886)),"5",IF(ISNUMBER(SEARCH("6-Wire",D5886)),"6","0"))))</f>
        <v>4</v>
      </c>
      <c r="R58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86" s="14" t="str">
        <f>IF(ProjectsDB[[#This Row],[Item Type]]="Straight Plug-In",_xlfn.TEXTJOIN("-",TRUE,M5886&amp;"-"&amp;_xlfn.LET(_xlpm.txt,ProjectsDB[[#This Row],[Assembly]],_xlpm.pos,FIND("SP",_xlpm.txt),_xlpm.pre,LEFT(_xlpm.txt,_xlpm.pos-1),IF(RIGHT(_xlpm.pre,3)="123","3PL",IF(RIGHT(_xlpm.pre,2)="12","2PL",IF(RIGHT(_xlpm.pre,1)="1","1PL","3PL")))),N5886,O5886,P5886,Q5886&amp;"W",R5886),_xlfn.TEXTJOIN("-",TRUE,M5886,N5886,O5886,P5886,Q5886&amp;"W",R5886))</f>
        <v>Straight Feeder-AL-Silver-PET-4W-1</v>
      </c>
      <c r="T5886" s="14" t="str">
        <f>IF(COUNTIF(Cycletime[Element Desc.],ProjectsDB[[#This Row],[Element Desc.]])&gt;0,"Found","Not Found")</f>
        <v>Found</v>
      </c>
    </row>
    <row r="5887" spans="2:20" x14ac:dyDescent="0.25">
      <c r="B5887" s="8" t="s">
        <v>13372</v>
      </c>
      <c r="C5887" s="9" t="s">
        <v>13302</v>
      </c>
      <c r="D5887" s="9" t="s">
        <v>13303</v>
      </c>
      <c r="E5887" s="10">
        <v>2</v>
      </c>
      <c r="F5887" s="9" t="s">
        <v>11537</v>
      </c>
      <c r="G5887" s="9" t="s">
        <v>3396</v>
      </c>
      <c r="H5887" s="31">
        <v>46180</v>
      </c>
      <c r="I5887" s="15">
        <v>300</v>
      </c>
      <c r="J5887" s="15">
        <v>300</v>
      </c>
      <c r="K5887" s="15"/>
      <c r="L5887" s="12" cm="1">
        <f t="array" ref="L5887">IFERROR(LOOKUP(2^15,SEARCH({"40A","63A","80A","100A","125A","160A","200A","250A","400A","630A","800A","1000A","1250A","1600A","2000A","2500A","3200A","4000A","5000A","6300A"},UPPER(D5887)),{40,63,80,100,125,160,200,250,400,630,800,1000,1250,1600,2000,2500,3200,4000,5000,6300}),0)</f>
        <v>1600</v>
      </c>
      <c r="M5887" s="9" t="str">
        <f t="shared" si="511"/>
        <v>Elbow Flat</v>
      </c>
      <c r="N5887" s="9" t="str">
        <f t="shared" si="512"/>
        <v>AL</v>
      </c>
      <c r="O5887" s="13" t="str">
        <f t="shared" si="513"/>
        <v>Silver</v>
      </c>
      <c r="P5887" s="9" t="str">
        <f t="shared" si="514"/>
        <v>PET</v>
      </c>
      <c r="Q5887" s="9" t="str">
        <f t="shared" si="515"/>
        <v>4</v>
      </c>
      <c r="R58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87" s="14" t="str">
        <f>IF(ProjectsDB[[#This Row],[Item Type]]="Straight Plug-In",_xlfn.TEXTJOIN("-",TRUE,M5887&amp;"-"&amp;_xlfn.LET(_xlpm.txt,ProjectsDB[[#This Row],[Assembly]],_xlpm.pos,FIND("SP",_xlpm.txt),_xlpm.pre,LEFT(_xlpm.txt,_xlpm.pos-1),IF(RIGHT(_xlpm.pre,3)="123","3PL",IF(RIGHT(_xlpm.pre,2)="12","2PL",IF(RIGHT(_xlpm.pre,1)="1","1PL","3PL")))),N5887,O5887,P5887,Q5887&amp;"W",R5887),_xlfn.TEXTJOIN("-",TRUE,M5887,N5887,O5887,P5887,Q5887&amp;"W",R5887))</f>
        <v>Elbow Flat-AL-Silver-PET-4W-1</v>
      </c>
      <c r="T5887" s="14" t="str">
        <f>IF(COUNTIF(Cycletime[Element Desc.],ProjectsDB[[#This Row],[Element Desc.]])&gt;0,"Found","Not Found")</f>
        <v>Found</v>
      </c>
    </row>
    <row r="5888" spans="2:20" x14ac:dyDescent="0.25">
      <c r="B5888" s="8" t="s">
        <v>13373</v>
      </c>
      <c r="C5888" s="9" t="s">
        <v>13374</v>
      </c>
      <c r="D5888" s="9" t="s">
        <v>13375</v>
      </c>
      <c r="E5888" s="10">
        <v>1</v>
      </c>
      <c r="F5888" s="9" t="s">
        <v>11537</v>
      </c>
      <c r="G5888" s="9" t="s">
        <v>3396</v>
      </c>
      <c r="H5888" s="31">
        <v>46180</v>
      </c>
      <c r="I5888" s="15">
        <v>1455</v>
      </c>
      <c r="J5888" s="15"/>
      <c r="K5888" s="15"/>
      <c r="L5888" s="12" cm="1">
        <f t="array" ref="L5888">IFERROR(LOOKUP(2^15,SEARCH({"40A","63A","80A","100A","125A","160A","200A","250A","400A","630A","800A","1000A","1250A","1600A","2000A","2500A","3200A","4000A","5000A","6300A"},UPPER(D5888)),{40,63,80,100,125,160,200,250,400,630,800,1000,1250,1600,2000,2500,3200,4000,5000,6300}),0)</f>
        <v>1600</v>
      </c>
      <c r="M5888" s="9" t="str">
        <f t="shared" si="511"/>
        <v>Straight Feeder</v>
      </c>
      <c r="N5888" s="9" t="str">
        <f t="shared" si="512"/>
        <v>AL</v>
      </c>
      <c r="O5888" s="13" t="str">
        <f t="shared" si="513"/>
        <v>Silver</v>
      </c>
      <c r="P5888" s="9" t="str">
        <f t="shared" si="514"/>
        <v>PET</v>
      </c>
      <c r="Q5888" s="9" t="str">
        <f t="shared" si="515"/>
        <v>4</v>
      </c>
      <c r="R58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88" s="14" t="str">
        <f>IF(ProjectsDB[[#This Row],[Item Type]]="Straight Plug-In",_xlfn.TEXTJOIN("-",TRUE,M5888&amp;"-"&amp;_xlfn.LET(_xlpm.txt,ProjectsDB[[#This Row],[Assembly]],_xlpm.pos,FIND("SP",_xlpm.txt),_xlpm.pre,LEFT(_xlpm.txt,_xlpm.pos-1),IF(RIGHT(_xlpm.pre,3)="123","3PL",IF(RIGHT(_xlpm.pre,2)="12","2PL",IF(RIGHT(_xlpm.pre,1)="1","1PL","3PL")))),N5888,O5888,P5888,Q5888&amp;"W",R5888),_xlfn.TEXTJOIN("-",TRUE,M5888,N5888,O5888,P5888,Q5888&amp;"W",R5888))</f>
        <v>Straight Feeder-AL-Silver-PET-4W-1</v>
      </c>
      <c r="T5888" s="14" t="str">
        <f>IF(COUNTIF(Cycletime[Element Desc.],ProjectsDB[[#This Row],[Element Desc.]])&gt;0,"Found","Not Found")</f>
        <v>Found</v>
      </c>
    </row>
    <row r="5889" spans="2:20" x14ac:dyDescent="0.25">
      <c r="B5889" s="8" t="s">
        <v>13376</v>
      </c>
      <c r="C5889" s="9" t="s">
        <v>13360</v>
      </c>
      <c r="D5889" s="9" t="s">
        <v>13361</v>
      </c>
      <c r="E5889" s="10">
        <v>1</v>
      </c>
      <c r="F5889" s="9" t="s">
        <v>11537</v>
      </c>
      <c r="G5889" s="9" t="s">
        <v>3396</v>
      </c>
      <c r="H5889" s="31">
        <v>46180</v>
      </c>
      <c r="I5889" s="15">
        <v>300</v>
      </c>
      <c r="J5889" s="15">
        <v>433</v>
      </c>
      <c r="K5889" s="15">
        <v>343</v>
      </c>
      <c r="L5889" s="12" cm="1">
        <f t="array" ref="L5889">IFERROR(LOOKUP(2^15,SEARCH({"40A","63A","80A","100A","125A","160A","200A","250A","400A","630A","800A","1000A","1250A","1600A","2000A","2500A","3200A","4000A","5000A","6300A"},UPPER(D5889)),{40,63,80,100,125,160,200,250,400,630,800,1000,1250,1600,2000,2500,3200,4000,5000,6300}),0)</f>
        <v>1600</v>
      </c>
      <c r="M5889" s="9" t="str">
        <f t="shared" si="511"/>
        <v>Offset Flat</v>
      </c>
      <c r="N5889" s="9" t="str">
        <f t="shared" si="512"/>
        <v>AL</v>
      </c>
      <c r="O5889" s="13" t="str">
        <f t="shared" si="513"/>
        <v>Silver</v>
      </c>
      <c r="P5889" s="9" t="str">
        <f t="shared" si="514"/>
        <v>PET</v>
      </c>
      <c r="Q5889" s="9" t="str">
        <f t="shared" si="515"/>
        <v>4</v>
      </c>
      <c r="R58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89" s="14" t="str">
        <f>IF(ProjectsDB[[#This Row],[Item Type]]="Straight Plug-In",_xlfn.TEXTJOIN("-",TRUE,M5889&amp;"-"&amp;_xlfn.LET(_xlpm.txt,ProjectsDB[[#This Row],[Assembly]],_xlpm.pos,FIND("SP",_xlpm.txt),_xlpm.pre,LEFT(_xlpm.txt,_xlpm.pos-1),IF(RIGHT(_xlpm.pre,3)="123","3PL",IF(RIGHT(_xlpm.pre,2)="12","2PL",IF(RIGHT(_xlpm.pre,1)="1","1PL","3PL")))),N5889,O5889,P5889,Q5889&amp;"W",R5889),_xlfn.TEXTJOIN("-",TRUE,M5889,N5889,O5889,P5889,Q5889&amp;"W",R5889))</f>
        <v>Offset Flat-AL-Silver-PET-4W-1</v>
      </c>
      <c r="T5889" s="14" t="str">
        <f>IF(COUNTIF(Cycletime[Element Desc.],ProjectsDB[[#This Row],[Element Desc.]])&gt;0,"Found","Not Found")</f>
        <v>Found</v>
      </c>
    </row>
    <row r="5890" spans="2:20" x14ac:dyDescent="0.25">
      <c r="B5890" s="8" t="s">
        <v>13377</v>
      </c>
      <c r="C5890" s="9" t="s">
        <v>13314</v>
      </c>
      <c r="D5890" s="9" t="s">
        <v>13315</v>
      </c>
      <c r="E5890" s="10">
        <v>2</v>
      </c>
      <c r="F5890" s="9" t="s">
        <v>11537</v>
      </c>
      <c r="G5890" s="9" t="s">
        <v>3396</v>
      </c>
      <c r="H5890" s="31">
        <v>46180</v>
      </c>
      <c r="I5890" s="15">
        <v>343</v>
      </c>
      <c r="J5890" s="15">
        <v>343</v>
      </c>
      <c r="K5890" s="15"/>
      <c r="L5890" s="12" cm="1">
        <f t="array" ref="L5890">IFERROR(LOOKUP(2^15,SEARCH({"40A","63A","80A","100A","125A","160A","200A","250A","400A","630A","800A","1000A","1250A","1600A","2000A","2500A","3200A","4000A","5000A","6300A"},UPPER(D5890)),{40,63,80,100,125,160,200,250,400,630,800,1000,1250,1600,2000,2500,3200,4000,5000,6300}),0)</f>
        <v>1600</v>
      </c>
      <c r="M5890" s="9" t="str">
        <f t="shared" si="511"/>
        <v>Elbow Edge</v>
      </c>
      <c r="N5890" s="9" t="str">
        <f t="shared" si="512"/>
        <v>AL</v>
      </c>
      <c r="O5890" s="13" t="str">
        <f t="shared" si="513"/>
        <v>Silver</v>
      </c>
      <c r="P5890" s="9" t="str">
        <f t="shared" si="514"/>
        <v>PET</v>
      </c>
      <c r="Q5890" s="9" t="str">
        <f t="shared" si="515"/>
        <v>4</v>
      </c>
      <c r="R58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90" s="14" t="str">
        <f>IF(ProjectsDB[[#This Row],[Item Type]]="Straight Plug-In",_xlfn.TEXTJOIN("-",TRUE,M5890&amp;"-"&amp;_xlfn.LET(_xlpm.txt,ProjectsDB[[#This Row],[Assembly]],_xlpm.pos,FIND("SP",_xlpm.txt),_xlpm.pre,LEFT(_xlpm.txt,_xlpm.pos-1),IF(RIGHT(_xlpm.pre,3)="123","3PL",IF(RIGHT(_xlpm.pre,2)="12","2PL",IF(RIGHT(_xlpm.pre,1)="1","1PL","3PL")))),N5890,O5890,P5890,Q5890&amp;"W",R5890),_xlfn.TEXTJOIN("-",TRUE,M5890,N5890,O5890,P5890,Q5890&amp;"W",R5890))</f>
        <v>Elbow Edge-AL-Silver-PET-4W-1</v>
      </c>
      <c r="T5890" s="14" t="str">
        <f>IF(COUNTIF(Cycletime[Element Desc.],ProjectsDB[[#This Row],[Element Desc.]])&gt;0,"Found","Not Found")</f>
        <v>Found</v>
      </c>
    </row>
    <row r="5891" spans="2:20" x14ac:dyDescent="0.25">
      <c r="B5891" s="20" t="s">
        <v>13378</v>
      </c>
      <c r="C5891" s="21" t="s">
        <v>2339</v>
      </c>
      <c r="D5891" s="21" t="s">
        <v>2340</v>
      </c>
      <c r="E5891" s="22">
        <v>7</v>
      </c>
      <c r="F5891" s="9" t="s">
        <v>11537</v>
      </c>
      <c r="G5891" s="9" t="s">
        <v>3396</v>
      </c>
      <c r="H5891" s="31">
        <v>46180</v>
      </c>
      <c r="I5891" s="15"/>
      <c r="J5891" s="15"/>
      <c r="K5891" s="15"/>
      <c r="L5891" s="25" cm="1">
        <f t="array" ref="L5891">IFERROR(LOOKUP(2^15,SEARCH({"40A","63A","80A","100A","125A","160A","200A","250A","400A","630A","800A","1000A","1250A","1600A","2000A","2500A","3200A","4000A","5000A","6300A"},UPPER(D5891)),{40,63,80,100,125,160,200,250,400,630,800,1000,1250,1600,2000,2500,3200,4000,5000,6300}),0)</f>
        <v>1600</v>
      </c>
      <c r="M5891" s="21" t="str">
        <f t="shared" si="511"/>
        <v>Joint Pack</v>
      </c>
      <c r="N5891" s="21" t="str">
        <f t="shared" si="512"/>
        <v>AL</v>
      </c>
      <c r="O5891" s="63" t="str">
        <f t="shared" si="513"/>
        <v>Silver</v>
      </c>
      <c r="P5891" s="21" t="str">
        <f t="shared" si="514"/>
        <v>None</v>
      </c>
      <c r="Q5891" s="21" t="str">
        <f t="shared" si="515"/>
        <v>4</v>
      </c>
      <c r="R5891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91" s="64" t="str">
        <f>IF(ProjectsDB[[#This Row],[Item Type]]="Straight Plug-In",_xlfn.TEXTJOIN("-",TRUE,M5891&amp;"-"&amp;_xlfn.LET(_xlpm.txt,ProjectsDB[[#This Row],[Assembly]],_xlpm.pos,FIND("SP",_xlpm.txt),_xlpm.pre,LEFT(_xlpm.txt,_xlpm.pos-1),IF(RIGHT(_xlpm.pre,3)="123","3PL",IF(RIGHT(_xlpm.pre,2)="12","2PL",IF(RIGHT(_xlpm.pre,1)="1","1PL","3PL")))),N5891,O5891,P5891,Q5891&amp;"W",R5891),_xlfn.TEXTJOIN("-",TRUE,M5891,N5891,O5891,P5891,Q5891&amp;"W",R5891))</f>
        <v>Joint Pack-AL-Silver-None-4W-1</v>
      </c>
      <c r="T5891" s="64" t="str">
        <f>IF(COUNTIF(Cycletime[Element Desc.],ProjectsDB[[#This Row],[Element Desc.]])&gt;0,"Found","Not Found")</f>
        <v>Found</v>
      </c>
    </row>
    <row r="5892" spans="2:20" x14ac:dyDescent="0.25">
      <c r="B5892" s="8" t="s">
        <v>13379</v>
      </c>
      <c r="C5892" s="9" t="s">
        <v>13380</v>
      </c>
      <c r="D5892" s="9" t="s">
        <v>13381</v>
      </c>
      <c r="E5892" s="10">
        <v>1</v>
      </c>
      <c r="F5892" s="9" t="s">
        <v>11537</v>
      </c>
      <c r="G5892" s="9" t="s">
        <v>3396</v>
      </c>
      <c r="H5892" s="31">
        <v>46180</v>
      </c>
      <c r="I5892" s="15">
        <v>300</v>
      </c>
      <c r="J5892" s="15">
        <v>383</v>
      </c>
      <c r="K5892" s="15">
        <v>310</v>
      </c>
      <c r="L5892" s="12" cm="1">
        <f t="array" ref="L5892">IFERROR(LOOKUP(2^15,SEARCH({"40A","63A","80A","100A","125A","160A","200A","250A","400A","630A","800A","1000A","1250A","1600A","2000A","2500A","3200A","4000A","5000A","6300A"},UPPER(D5892)),{40,63,80,100,125,160,200,250,400,630,800,1000,1250,1600,2000,2500,3200,4000,5000,6300}),0)</f>
        <v>1000</v>
      </c>
      <c r="M5892" s="9" t="str">
        <f t="shared" ref="M5892:M5897" si="516">_xlfn.LET(_xlpm.d,UPPER(TRIM(SUBSTITUTE(SUBSTITUTE(D5892,CHAR(160),"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Offset Flat</v>
      </c>
      <c r="N5892" s="9" t="str">
        <f t="shared" ref="N5892:N5897" si="517">IF(ISNUMBER(SEARCH("CU",D5892)),"CU",IF(ISNUMBER(SEARCH("AL",D5892)),"AL",IF(ISNUMBER(SEARCH("Copper",D5892)),"CU","SH")))</f>
        <v>AL</v>
      </c>
      <c r="O5892" s="13" t="str">
        <f t="shared" ref="O5892:O5897" si="518">IF(ISNUMBER(SEARCH("Silver",D5892)),"Silver",IF(ISNUMBER(SEARCH("Tin",D5892)),"Tin","None"))</f>
        <v>Silver</v>
      </c>
      <c r="P5892" s="9" t="str">
        <f t="shared" ref="P5892:P5897" si="519">IF(ISNUMBER(SEARCH("Epoxy",D5892)),"Epoxy",IF(ISNUMBER(SEARCH("PET",D5892)),"PET","None"))</f>
        <v>PET</v>
      </c>
      <c r="Q5892" s="9" t="str">
        <f t="shared" ref="Q5892:Q5897" si="520">IF(ISNUMBER(SEARCH("3-Wire",D5892)),"3",IF(ISNUMBER(SEARCH("4-Wire",D5892)),"4",IF(ISNUMBER(SEARCH("5-Wire",D5892)),"5",IF(ISNUMBER(SEARCH("6-Wire",D5892)),"6","0"))))</f>
        <v>4</v>
      </c>
      <c r="R58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92" s="14" t="str">
        <f>IF(ProjectsDB[[#This Row],[Item Type]]="Straight Plug-In",_xlfn.TEXTJOIN("-",TRUE,M5892&amp;"-"&amp;_xlfn.LET(_xlpm.txt,ProjectsDB[[#This Row],[Assembly]],_xlpm.pos,FIND("SP",_xlpm.txt),_xlpm.pre,LEFT(_xlpm.txt,_xlpm.pos-1),IF(RIGHT(_xlpm.pre,3)="123","3PL",IF(RIGHT(_xlpm.pre,2)="12","2PL",IF(RIGHT(_xlpm.pre,1)="1","1PL","3PL")))),N5892,O5892,P5892,Q5892&amp;"W",R5892),_xlfn.TEXTJOIN("-",TRUE,M5892,N5892,O5892,P5892,Q5892&amp;"W",R5892))</f>
        <v>Offset Flat-AL-Silver-PET-4W-1</v>
      </c>
      <c r="T5892" s="14" t="str">
        <f>IF(COUNTIF(Cycletime[Element Desc.],ProjectsDB[[#This Row],[Element Desc.]])&gt;0,"Found","Not Found")</f>
        <v>Found</v>
      </c>
    </row>
    <row r="5893" spans="2:20" x14ac:dyDescent="0.25">
      <c r="B5893" s="8" t="s">
        <v>13382</v>
      </c>
      <c r="C5893" s="9" t="s">
        <v>6824</v>
      </c>
      <c r="D5893" s="9" t="s">
        <v>6825</v>
      </c>
      <c r="E5893" s="10">
        <v>2</v>
      </c>
      <c r="F5893" s="9" t="s">
        <v>11537</v>
      </c>
      <c r="G5893" s="9" t="s">
        <v>3396</v>
      </c>
      <c r="H5893" s="31">
        <v>46180</v>
      </c>
      <c r="I5893" s="15">
        <v>310</v>
      </c>
      <c r="J5893" s="15">
        <v>310</v>
      </c>
      <c r="K5893" s="15"/>
      <c r="L5893" s="12" cm="1">
        <f t="array" ref="L5893">IFERROR(LOOKUP(2^15,SEARCH({"40A","63A","80A","100A","125A","160A","200A","250A","400A","630A","800A","1000A","1250A","1600A","2000A","2500A","3200A","4000A","5000A","6300A"},UPPER(D5893)),{40,63,80,100,125,160,200,250,400,630,800,1000,1250,1600,2000,2500,3200,4000,5000,6300}),0)</f>
        <v>1000</v>
      </c>
      <c r="M5893" s="9" t="str">
        <f t="shared" si="516"/>
        <v>Elbow Edge</v>
      </c>
      <c r="N5893" s="9" t="str">
        <f t="shared" si="517"/>
        <v>AL</v>
      </c>
      <c r="O5893" s="13" t="str">
        <f t="shared" si="518"/>
        <v>Silver</v>
      </c>
      <c r="P5893" s="9" t="str">
        <f t="shared" si="519"/>
        <v>PET</v>
      </c>
      <c r="Q5893" s="9" t="str">
        <f t="shared" si="520"/>
        <v>4</v>
      </c>
      <c r="R58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93" s="14" t="str">
        <f>IF(ProjectsDB[[#This Row],[Item Type]]="Straight Plug-In",_xlfn.TEXTJOIN("-",TRUE,M5893&amp;"-"&amp;_xlfn.LET(_xlpm.txt,ProjectsDB[[#This Row],[Assembly]],_xlpm.pos,FIND("SP",_xlpm.txt),_xlpm.pre,LEFT(_xlpm.txt,_xlpm.pos-1),IF(RIGHT(_xlpm.pre,3)="123","3PL",IF(RIGHT(_xlpm.pre,2)="12","2PL",IF(RIGHT(_xlpm.pre,1)="1","1PL","3PL")))),N5893,O5893,P5893,Q5893&amp;"W",R5893),_xlfn.TEXTJOIN("-",TRUE,M5893,N5893,O5893,P5893,Q5893&amp;"W",R5893))</f>
        <v>Elbow Edge-AL-Silver-PET-4W-1</v>
      </c>
      <c r="T5893" s="14" t="str">
        <f>IF(COUNTIF(Cycletime[Element Desc.],ProjectsDB[[#This Row],[Element Desc.]])&gt;0,"Found","Not Found")</f>
        <v>Found</v>
      </c>
    </row>
    <row r="5894" spans="2:20" x14ac:dyDescent="0.25">
      <c r="B5894" s="8" t="s">
        <v>13383</v>
      </c>
      <c r="C5894" s="9" t="s">
        <v>2333</v>
      </c>
      <c r="D5894" s="9" t="s">
        <v>2334</v>
      </c>
      <c r="E5894" s="10">
        <v>7</v>
      </c>
      <c r="F5894" s="9" t="s">
        <v>11537</v>
      </c>
      <c r="G5894" s="9" t="s">
        <v>3396</v>
      </c>
      <c r="H5894" s="31">
        <v>46180</v>
      </c>
      <c r="I5894" s="15"/>
      <c r="J5894" s="15"/>
      <c r="K5894" s="15"/>
      <c r="L5894" s="12" cm="1">
        <f t="array" ref="L5894">IFERROR(LOOKUP(2^15,SEARCH({"40A","63A","80A","100A","125A","160A","200A","250A","400A","630A","800A","1000A","1250A","1600A","2000A","2500A","3200A","4000A","5000A","6300A"},UPPER(D5894)),{40,63,80,100,125,160,200,250,400,630,800,1000,1250,1600,2000,2500,3200,4000,5000,6300}),0)</f>
        <v>1000</v>
      </c>
      <c r="M5894" s="9" t="str">
        <f t="shared" si="516"/>
        <v>Joint Pack</v>
      </c>
      <c r="N5894" s="9" t="str">
        <f t="shared" si="517"/>
        <v>AL</v>
      </c>
      <c r="O5894" s="13" t="str">
        <f t="shared" si="518"/>
        <v>Silver</v>
      </c>
      <c r="P5894" s="9" t="str">
        <f t="shared" si="519"/>
        <v>None</v>
      </c>
      <c r="Q5894" s="9" t="str">
        <f t="shared" si="520"/>
        <v>4</v>
      </c>
      <c r="R58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94" s="14" t="str">
        <f>IF(ProjectsDB[[#This Row],[Item Type]]="Straight Plug-In",_xlfn.TEXTJOIN("-",TRUE,M5894&amp;"-"&amp;_xlfn.LET(_xlpm.txt,ProjectsDB[[#This Row],[Assembly]],_xlpm.pos,FIND("SP",_xlpm.txt),_xlpm.pre,LEFT(_xlpm.txt,_xlpm.pos-1),IF(RIGHT(_xlpm.pre,3)="123","3PL",IF(RIGHT(_xlpm.pre,2)="12","2PL",IF(RIGHT(_xlpm.pre,1)="1","1PL","3PL")))),N5894,O5894,P5894,Q5894&amp;"W",R5894),_xlfn.TEXTJOIN("-",TRUE,M5894,N5894,O5894,P5894,Q5894&amp;"W",R5894))</f>
        <v>Joint Pack-AL-Silver-None-4W-1</v>
      </c>
      <c r="T5894" s="14" t="str">
        <f>IF(COUNTIF(Cycletime[Element Desc.],ProjectsDB[[#This Row],[Element Desc.]])&gt;0,"Found","Not Found")</f>
        <v>Found</v>
      </c>
    </row>
    <row r="5895" spans="2:20" x14ac:dyDescent="0.25">
      <c r="B5895" s="8" t="s">
        <v>13384</v>
      </c>
      <c r="C5895" s="9" t="s">
        <v>13385</v>
      </c>
      <c r="D5895" s="9" t="s">
        <v>13386</v>
      </c>
      <c r="E5895" s="10">
        <v>1</v>
      </c>
      <c r="F5895" s="9" t="s">
        <v>11537</v>
      </c>
      <c r="G5895" s="9" t="s">
        <v>3396</v>
      </c>
      <c r="H5895" s="31">
        <v>46180</v>
      </c>
      <c r="I5895" s="15">
        <v>715</v>
      </c>
      <c r="J5895" s="15"/>
      <c r="K5895" s="15"/>
      <c r="L5895" s="12" cm="1">
        <f t="array" ref="L5895">IFERROR(LOOKUP(2^15,SEARCH({"40A","63A","80A","100A","125A","160A","200A","250A","400A","630A","800A","1000A","1250A","1600A","2000A","2500A","3200A","4000A","5000A","6300A"},UPPER(D5895)),{40,63,80,100,125,160,200,250,400,630,800,1000,1250,1600,2000,2500,3200,4000,5000,6300}),0)</f>
        <v>1000</v>
      </c>
      <c r="M5895" s="9" t="str">
        <f t="shared" si="516"/>
        <v>Straight Feeder</v>
      </c>
      <c r="N5895" s="9" t="str">
        <f t="shared" si="517"/>
        <v>AL</v>
      </c>
      <c r="O5895" s="13" t="str">
        <f t="shared" si="518"/>
        <v>Silver</v>
      </c>
      <c r="P5895" s="9" t="str">
        <f t="shared" si="519"/>
        <v>PET</v>
      </c>
      <c r="Q5895" s="9" t="str">
        <f t="shared" si="520"/>
        <v>4</v>
      </c>
      <c r="R58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95" s="14" t="str">
        <f>IF(ProjectsDB[[#This Row],[Item Type]]="Straight Plug-In",_xlfn.TEXTJOIN("-",TRUE,M5895&amp;"-"&amp;_xlfn.LET(_xlpm.txt,ProjectsDB[[#This Row],[Assembly]],_xlpm.pos,FIND("SP",_xlpm.txt),_xlpm.pre,LEFT(_xlpm.txt,_xlpm.pos-1),IF(RIGHT(_xlpm.pre,3)="123","3PL",IF(RIGHT(_xlpm.pre,2)="12","2PL",IF(RIGHT(_xlpm.pre,1)="1","1PL","3PL")))),N5895,O5895,P5895,Q5895&amp;"W",R5895),_xlfn.TEXTJOIN("-",TRUE,M5895,N5895,O5895,P5895,Q5895&amp;"W",R5895))</f>
        <v>Straight Feeder-AL-Silver-PET-4W-1</v>
      </c>
      <c r="T5895" s="14" t="str">
        <f>IF(COUNTIF(Cycletime[Element Desc.],ProjectsDB[[#This Row],[Element Desc.]])&gt;0,"Found","Not Found")</f>
        <v>Found</v>
      </c>
    </row>
    <row r="5896" spans="2:20" x14ac:dyDescent="0.25">
      <c r="B5896" s="8" t="s">
        <v>13387</v>
      </c>
      <c r="C5896" s="9" t="s">
        <v>6882</v>
      </c>
      <c r="D5896" s="9" t="s">
        <v>6883</v>
      </c>
      <c r="E5896" s="10">
        <v>2</v>
      </c>
      <c r="F5896" s="9" t="s">
        <v>11537</v>
      </c>
      <c r="G5896" s="9" t="s">
        <v>3396</v>
      </c>
      <c r="H5896" s="31">
        <v>46180</v>
      </c>
      <c r="I5896" s="15">
        <v>300</v>
      </c>
      <c r="J5896" s="15">
        <v>300</v>
      </c>
      <c r="K5896" s="15"/>
      <c r="L5896" s="12" cm="1">
        <f t="array" ref="L5896">IFERROR(LOOKUP(2^15,SEARCH({"40A","63A","80A","100A","125A","160A","200A","250A","400A","630A","800A","1000A","1250A","1600A","2000A","2500A","3200A","4000A","5000A","6300A"},UPPER(D5896)),{40,63,80,100,125,160,200,250,400,630,800,1000,1250,1600,2000,2500,3200,4000,5000,6300}),0)</f>
        <v>1000</v>
      </c>
      <c r="M5896" s="9" t="str">
        <f t="shared" si="516"/>
        <v>Elbow Flat</v>
      </c>
      <c r="N5896" s="9" t="str">
        <f t="shared" si="517"/>
        <v>AL</v>
      </c>
      <c r="O5896" s="13" t="str">
        <f t="shared" si="518"/>
        <v>Silver</v>
      </c>
      <c r="P5896" s="9" t="str">
        <f t="shared" si="519"/>
        <v>PET</v>
      </c>
      <c r="Q5896" s="9" t="str">
        <f t="shared" si="520"/>
        <v>4</v>
      </c>
      <c r="R58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96" s="14" t="str">
        <f>IF(ProjectsDB[[#This Row],[Item Type]]="Straight Plug-In",_xlfn.TEXTJOIN("-",TRUE,M5896&amp;"-"&amp;_xlfn.LET(_xlpm.txt,ProjectsDB[[#This Row],[Assembly]],_xlpm.pos,FIND("SP",_xlpm.txt),_xlpm.pre,LEFT(_xlpm.txt,_xlpm.pos-1),IF(RIGHT(_xlpm.pre,3)="123","3PL",IF(RIGHT(_xlpm.pre,2)="12","2PL",IF(RIGHT(_xlpm.pre,1)="1","1PL","3PL")))),N5896,O5896,P5896,Q5896&amp;"W",R5896),_xlfn.TEXTJOIN("-",TRUE,M5896,N5896,O5896,P5896,Q5896&amp;"W",R5896))</f>
        <v>Elbow Flat-AL-Silver-PET-4W-1</v>
      </c>
      <c r="T5896" s="14" t="str">
        <f>IF(COUNTIF(Cycletime[Element Desc.],ProjectsDB[[#This Row],[Element Desc.]])&gt;0,"Found","Not Found")</f>
        <v>Found</v>
      </c>
    </row>
    <row r="5897" spans="2:20" x14ac:dyDescent="0.25">
      <c r="B5897" s="20" t="s">
        <v>13388</v>
      </c>
      <c r="C5897" s="21" t="s">
        <v>13389</v>
      </c>
      <c r="D5897" s="21" t="s">
        <v>13390</v>
      </c>
      <c r="E5897" s="22">
        <v>1</v>
      </c>
      <c r="F5897" s="9" t="s">
        <v>11537</v>
      </c>
      <c r="G5897" s="9" t="s">
        <v>3396</v>
      </c>
      <c r="H5897" s="31">
        <v>46180</v>
      </c>
      <c r="I5897" s="23">
        <v>2407</v>
      </c>
      <c r="J5897" s="23"/>
      <c r="K5897" s="23"/>
      <c r="L5897" s="25" cm="1">
        <f t="array" ref="L5897">IFERROR(LOOKUP(2^15,SEARCH({"40A","63A","80A","100A","125A","160A","200A","250A","400A","630A","800A","1000A","1250A","1600A","2000A","2500A","3200A","4000A","5000A","6300A"},UPPER(D5897)),{40,63,80,100,125,160,200,250,400,630,800,1000,1250,1600,2000,2500,3200,4000,5000,6300}),0)</f>
        <v>1000</v>
      </c>
      <c r="M5897" s="21" t="str">
        <f t="shared" si="516"/>
        <v>Straight Feeder</v>
      </c>
      <c r="N5897" s="21" t="str">
        <f t="shared" si="517"/>
        <v>AL</v>
      </c>
      <c r="O5897" s="63" t="str">
        <f t="shared" si="518"/>
        <v>Silver</v>
      </c>
      <c r="P5897" s="21" t="str">
        <f t="shared" si="519"/>
        <v>PET</v>
      </c>
      <c r="Q5897" s="21" t="str">
        <f t="shared" si="520"/>
        <v>4</v>
      </c>
      <c r="R5897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97" s="64" t="str">
        <f>IF(ProjectsDB[[#This Row],[Item Type]]="Straight Plug-In",_xlfn.TEXTJOIN("-",TRUE,M5897&amp;"-"&amp;_xlfn.LET(_xlpm.txt,ProjectsDB[[#This Row],[Assembly]],_xlpm.pos,FIND("SP",_xlpm.txt),_xlpm.pre,LEFT(_xlpm.txt,_xlpm.pos-1),IF(RIGHT(_xlpm.pre,3)="123","3PL",IF(RIGHT(_xlpm.pre,2)="12","2PL",IF(RIGHT(_xlpm.pre,1)="1","1PL","3PL")))),N5897,O5897,P5897,Q5897&amp;"W",R5897),_xlfn.TEXTJOIN("-",TRUE,M5897,N5897,O5897,P5897,Q5897&amp;"W",R5897))</f>
        <v>Straight Feeder-AL-Silver-PET-4W-1</v>
      </c>
      <c r="T5897" s="64" t="str">
        <f>IF(COUNTIF(Cycletime[Element Desc.],ProjectsDB[[#This Row],[Element Desc.]])&gt;0,"Found","Not Found")</f>
        <v>Found</v>
      </c>
    </row>
    <row r="5898" spans="2:20" x14ac:dyDescent="0.25">
      <c r="B5898" s="20" t="s">
        <v>13392</v>
      </c>
      <c r="C5898" s="21" t="s">
        <v>13393</v>
      </c>
      <c r="D5898" s="21" t="s">
        <v>13394</v>
      </c>
      <c r="E5898" s="22">
        <v>1</v>
      </c>
      <c r="F5898" s="21" t="s">
        <v>11468</v>
      </c>
      <c r="G5898" s="21" t="s">
        <v>11515</v>
      </c>
      <c r="H5898" s="27" t="s">
        <v>13395</v>
      </c>
      <c r="I5898" s="25"/>
      <c r="J5898" s="25"/>
      <c r="K5898" s="25"/>
      <c r="L5898" s="25" cm="1">
        <f t="array" ref="L5898">IFERROR(LOOKUP(2^15,SEARCH({"40A","63A","80A","100A","125A","160A","200A","250A","400A","630A","800A","1000A","1250A","1600A","2000A","2500A","3200A","4000A","5000A","6300A"},UPPER(D5898)),{40,63,80,100,125,160,200,250,400,630,800,1000,1250,1600,2000,2500,3200,4000,5000,6300}),0)</f>
        <v>6300</v>
      </c>
      <c r="M5898" s="21" t="str">
        <f>_xlfn.LET(_xlpm.d,UPPER(TRIM(SUBSTITUTE(SUBSTITUTE(D5898,CHAR(160),"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Canopy Protection</v>
      </c>
      <c r="N5898" s="21" t="str">
        <f>IF(ISNUMBER(SEARCH("CU",D5898)),"CU",IF(ISNUMBER(SEARCH("AL",D5898)),"AL",IF(ISNUMBER(SEARCH("Copper",D5898)),"CU","SH")))</f>
        <v>CU</v>
      </c>
      <c r="O5898" s="63" t="str">
        <f>IF(ISNUMBER(SEARCH("Silver",D5898)),"Silver",IF(ISNUMBER(SEARCH("Tin",D5898)),"Tin","None"))</f>
        <v>None</v>
      </c>
      <c r="P5898" s="21" t="str">
        <f>IF(ISNUMBER(SEARCH("Epoxy",D5898)),"Epoxy",IF(ISNUMBER(SEARCH("PET",D5898)),"PET","None"))</f>
        <v>None</v>
      </c>
      <c r="Q5898" s="21" t="str">
        <f>IF(ISNUMBER(SEARCH("3-Wire",D5898)),"3",IF(ISNUMBER(SEARCH("4-Wire",D5898)),"4",IF(ISNUMBER(SEARCH("5-Wire",D5898)),"5",IF(ISNUMBER(SEARCH("6-Wire",D5898)),"6","0"))))</f>
        <v>0</v>
      </c>
      <c r="R5898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898" s="64" t="str">
        <f>IF(ProjectsDB[[#This Row],[Item Type]]="Straight Plug-In",_xlfn.TEXTJOIN("-",TRUE,M5898&amp;"-"&amp;_xlfn.LET(_xlpm.txt,ProjectsDB[[#This Row],[Assembly]],_xlpm.pos,FIND("SP",_xlpm.txt),_xlpm.pre,LEFT(_xlpm.txt,_xlpm.pos-1),IF(RIGHT(_xlpm.pre,3)="123","3PL",IF(RIGHT(_xlpm.pre,2)="12","2PL",IF(RIGHT(_xlpm.pre,1)="1","1PL","3PL")))),N5898,O5898,P5898,Q5898&amp;"W",R5898),_xlfn.TEXTJOIN("-",TRUE,M5898,N5898,O5898,P5898,Q5898&amp;"W",R5898))</f>
        <v>Canopy Protection-CU-None-None-0W-3</v>
      </c>
      <c r="T5898" s="64" t="str">
        <f>IF(COUNTIF(Cycletime[Element Desc.],ProjectsDB[[#This Row],[Element Desc.]])&gt;0,"Found","Not Found")</f>
        <v>Found</v>
      </c>
    </row>
    <row r="5899" spans="2:20" x14ac:dyDescent="0.25">
      <c r="B5899" s="20" t="s">
        <v>13397</v>
      </c>
      <c r="C5899" s="21" t="s">
        <v>13398</v>
      </c>
      <c r="D5899" s="21" t="s">
        <v>13399</v>
      </c>
      <c r="E5899" s="22">
        <v>2</v>
      </c>
      <c r="F5899" s="21" t="s">
        <v>13402</v>
      </c>
      <c r="G5899" s="21" t="s">
        <v>1505</v>
      </c>
      <c r="H5899" s="27">
        <v>46272</v>
      </c>
      <c r="I5899" s="25"/>
      <c r="J5899" s="25"/>
      <c r="K5899" s="25"/>
      <c r="L5899" s="25" cm="1">
        <f t="array" ref="L5899">IFERROR(LOOKUP(2^15,SEARCH({"40A","63A","80A","100A","125A","160A","200A","250A","400A","630A","800A","1000A","1250A","1600A","2000A","2500A","3200A","4000A","5000A","6300A"},UPPER(D5899)),{40,63,80,100,125,160,200,250,400,630,800,1000,1250,1600,2000,2500,3200,4000,5000,6300}),0)</f>
        <v>2000</v>
      </c>
      <c r="M5899" s="21" t="str">
        <f>_xlfn.LET(_xlpm.d,UPPER(TRIM(SUBSTITUTE(SUBSTITUTE(D5899,CHAR(160),"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End Cap</v>
      </c>
      <c r="N5899" s="21" t="str">
        <f>IF(ISNUMBER(SEARCH("CU",D5899)),"CU",IF(ISNUMBER(SEARCH("AL",D5899)),"AL",IF(ISNUMBER(SEARCH("Copper",D5899)),"CU","SH")))</f>
        <v>CU</v>
      </c>
      <c r="O5899" s="63" t="str">
        <f>IF(ISNUMBER(SEARCH("Silver",D5899)),"Silver",IF(ISNUMBER(SEARCH("Tin",D5899)),"Tin","None"))</f>
        <v>None</v>
      </c>
      <c r="P5899" s="21" t="str">
        <f>IF(ISNUMBER(SEARCH("Epoxy",D5899)),"Epoxy",IF(ISNUMBER(SEARCH("PET",D5899)),"PET","None"))</f>
        <v>None</v>
      </c>
      <c r="Q5899" s="21" t="str">
        <f>IF(ISNUMBER(SEARCH("3-Wire",D5899)),"3",IF(ISNUMBER(SEARCH("4-Wire",D5899)),"4",IF(ISNUMBER(SEARCH("5-Wire",D5899)),"5",IF(ISNUMBER(SEARCH("6-Wire",D5899)),"6","0"))))</f>
        <v>0</v>
      </c>
      <c r="R5899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899" s="64" t="str">
        <f>IF(ProjectsDB[[#This Row],[Item Type]]="Straight Plug-In",_xlfn.TEXTJOIN("-",TRUE,M5899&amp;"-"&amp;_xlfn.LET(_xlpm.txt,ProjectsDB[[#This Row],[Assembly]],_xlpm.pos,FIND("SP",_xlpm.txt),_xlpm.pre,LEFT(_xlpm.txt,_xlpm.pos-1),IF(RIGHT(_xlpm.pre,3)="123","3PL",IF(RIGHT(_xlpm.pre,2)="12","2PL",IF(RIGHT(_xlpm.pre,1)="1","1PL","3PL")))),N5899,O5899,P5899,Q5899&amp;"W",R5899),_xlfn.TEXTJOIN("-",TRUE,M5899,N5899,O5899,P5899,Q5899&amp;"W",R5899))</f>
        <v>End Cap-CU-None-None-0W-1</v>
      </c>
      <c r="T5899" s="64" t="str">
        <f>IF(COUNTIF(Cycletime[Element Desc.],ProjectsDB[[#This Row],[Element Desc.]])&gt;0,"Found","Not Found")</f>
        <v>Found</v>
      </c>
    </row>
    <row r="5900" spans="2:20" x14ac:dyDescent="0.25">
      <c r="B5900" s="8" t="s">
        <v>13400</v>
      </c>
      <c r="C5900" s="9" t="s">
        <v>35</v>
      </c>
      <c r="D5900" s="9" t="s">
        <v>36</v>
      </c>
      <c r="E5900" s="10">
        <v>42</v>
      </c>
      <c r="F5900" s="21" t="s">
        <v>13402</v>
      </c>
      <c r="G5900" s="21" t="s">
        <v>1505</v>
      </c>
      <c r="H5900" s="31">
        <v>46272</v>
      </c>
      <c r="I5900" s="12"/>
      <c r="J5900" s="12"/>
      <c r="K5900" s="12"/>
      <c r="L5900" s="12" cm="1">
        <f t="array" ref="L5900">IFERROR(LOOKUP(2^15,SEARCH({"40A","63A","80A","100A","125A","160A","200A","250A","400A","630A","800A","1000A","1250A","1600A","2000A","2500A","3200A","4000A","5000A","6300A"},UPPER(D5900)),{40,63,80,100,125,160,200,250,400,630,800,1000,1250,1600,2000,2500,3200,4000,5000,6300}),0)</f>
        <v>2000</v>
      </c>
      <c r="M5900" s="9" t="str">
        <f t="shared" ref="M5900:M5901" si="521">_xlfn.LET(_xlpm.d,UPPER(TRIM(SUBSTITUTE(SUBSTITUTE(D5900,CHAR(160),"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Hanger Support</v>
      </c>
      <c r="N5900" s="9" t="str">
        <f t="shared" ref="N5900:N5901" si="522">IF(ISNUMBER(SEARCH("CU",D5900)),"CU",IF(ISNUMBER(SEARCH("AL",D5900)),"AL",IF(ISNUMBER(SEARCH("Copper",D5900)),"CU","SH")))</f>
        <v>CU</v>
      </c>
      <c r="O5900" s="13" t="str">
        <f t="shared" ref="O5900:O5901" si="523">IF(ISNUMBER(SEARCH("Silver",D5900)),"Silver",IF(ISNUMBER(SEARCH("Tin",D5900)),"Tin","None"))</f>
        <v>None</v>
      </c>
      <c r="P5900" s="9" t="str">
        <f t="shared" ref="P5900:P5901" si="524">IF(ISNUMBER(SEARCH("Epoxy",D5900)),"Epoxy",IF(ISNUMBER(SEARCH("PET",D5900)),"PET","None"))</f>
        <v>None</v>
      </c>
      <c r="Q5900" s="9" t="str">
        <f t="shared" ref="Q5900:Q5901" si="525">IF(ISNUMBER(SEARCH("3-Wire",D5900)),"3",IF(ISNUMBER(SEARCH("4-Wire",D5900)),"4",IF(ISNUMBER(SEARCH("5-Wire",D5900)),"5",IF(ISNUMBER(SEARCH("6-Wire",D5900)),"6","0"))))</f>
        <v>0</v>
      </c>
      <c r="R59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00" s="14" t="str">
        <f>IF(ProjectsDB[[#This Row],[Item Type]]="Straight Plug-In",_xlfn.TEXTJOIN("-",TRUE,M5900&amp;"-"&amp;_xlfn.LET(_xlpm.txt,ProjectsDB[[#This Row],[Assembly]],_xlpm.pos,FIND("SP",_xlpm.txt),_xlpm.pre,LEFT(_xlpm.txt,_xlpm.pos-1),IF(RIGHT(_xlpm.pre,3)="123","3PL",IF(RIGHT(_xlpm.pre,2)="12","2PL",IF(RIGHT(_xlpm.pre,1)="1","1PL","3PL")))),N5900,O5900,P5900,Q5900&amp;"W",R5900),_xlfn.TEXTJOIN("-",TRUE,M5900,N5900,O5900,P5900,Q5900&amp;"W",R5900))</f>
        <v>Hanger Support-CU-None-None-0W-1</v>
      </c>
      <c r="T5900" s="14" t="str">
        <f>IF(COUNTIF(Cycletime[Element Desc.],ProjectsDB[[#This Row],[Element Desc.]])&gt;0,"Found","Not Found")</f>
        <v>Found</v>
      </c>
    </row>
    <row r="5901" spans="2:20" x14ac:dyDescent="0.25">
      <c r="B5901" s="8" t="s">
        <v>13401</v>
      </c>
      <c r="C5901" s="9" t="s">
        <v>42</v>
      </c>
      <c r="D5901" s="9" t="s">
        <v>43</v>
      </c>
      <c r="E5901" s="10">
        <v>10</v>
      </c>
      <c r="F5901" s="21" t="s">
        <v>13402</v>
      </c>
      <c r="G5901" s="21" t="s">
        <v>1505</v>
      </c>
      <c r="H5901" s="31">
        <v>46272</v>
      </c>
      <c r="I5901" s="12"/>
      <c r="J5901" s="12"/>
      <c r="K5901" s="12"/>
      <c r="L5901" s="12" cm="1">
        <f t="array" ref="L5901">IFERROR(LOOKUP(2^15,SEARCH({"40A","63A","80A","100A","125A","160A","200A","250A","400A","630A","800A","1000A","1250A","1600A","2000A","2500A","3200A","4000A","5000A","6300A"},UPPER(D5901)),{40,63,80,100,125,160,200,250,400,630,800,1000,1250,1600,2000,2500,3200,4000,5000,6300}),0)</f>
        <v>2000</v>
      </c>
      <c r="M5901" s="9" t="str">
        <f t="shared" si="521"/>
        <v>Hanger Support</v>
      </c>
      <c r="N5901" s="9" t="str">
        <f t="shared" si="522"/>
        <v>CU</v>
      </c>
      <c r="O5901" s="13" t="str">
        <f t="shared" si="523"/>
        <v>None</v>
      </c>
      <c r="P5901" s="9" t="str">
        <f t="shared" si="524"/>
        <v>None</v>
      </c>
      <c r="Q5901" s="9" t="str">
        <f t="shared" si="525"/>
        <v>0</v>
      </c>
      <c r="R59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01" s="14" t="str">
        <f>IF(ProjectsDB[[#This Row],[Item Type]]="Straight Plug-In",_xlfn.TEXTJOIN("-",TRUE,M5901&amp;"-"&amp;_xlfn.LET(_xlpm.txt,ProjectsDB[[#This Row],[Assembly]],_xlpm.pos,FIND("SP",_xlpm.txt),_xlpm.pre,LEFT(_xlpm.txt,_xlpm.pos-1),IF(RIGHT(_xlpm.pre,3)="123","3PL",IF(RIGHT(_xlpm.pre,2)="12","2PL",IF(RIGHT(_xlpm.pre,1)="1","1PL","3PL")))),N5901,O5901,P5901,Q5901&amp;"W",R5901),_xlfn.TEXTJOIN("-",TRUE,M5901,N5901,O5901,P5901,Q5901&amp;"W",R5901))</f>
        <v>Hanger Support-CU-None-None-0W-1</v>
      </c>
      <c r="T5901" s="14" t="str">
        <f>IF(COUNTIF(Cycletime[Element Desc.],ProjectsDB[[#This Row],[Element Desc.]])&gt;0,"Found","Not Found")</f>
        <v>Found</v>
      </c>
    </row>
    <row r="5902" spans="2:20" x14ac:dyDescent="0.25">
      <c r="B5902" s="8" t="s">
        <v>13403</v>
      </c>
      <c r="C5902" s="9" t="s">
        <v>13404</v>
      </c>
      <c r="D5902" s="9" t="s">
        <v>13405</v>
      </c>
      <c r="E5902" s="10">
        <v>5</v>
      </c>
      <c r="F5902" s="9" t="s">
        <v>13412</v>
      </c>
      <c r="G5902" s="9" t="s">
        <v>1544</v>
      </c>
      <c r="H5902" s="31">
        <v>46272</v>
      </c>
      <c r="I5902" s="12"/>
      <c r="J5902" s="12"/>
      <c r="K5902" s="12"/>
      <c r="L5902" s="12" cm="1">
        <f t="array" ref="L5902">IFERROR(LOOKUP(2^15,SEARCH({"40A","63A","80A","100A","125A","160A","200A","250A","400A","630A","800A","1000A","1250A","1600A","2000A","2500A","3200A","4000A","5000A","6300A"},UPPER(D5902)),{40,63,80,100,125,160,200,250,400,630,800,1000,1250,1600,2000,2500,3200,4000,5000,6300}),0)</f>
        <v>0</v>
      </c>
      <c r="M5902" s="9" t="str">
        <f t="shared" ref="M5902:M5904" si="526">_xlfn.LET(_xlpm.d,UPPER(TRIM(SUBSTITUTE(SUBSTITUTE(D5902,CHAR(160),"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5902" s="9" t="str">
        <f t="shared" ref="N5902:N5904" si="527">IF(ISNUMBER(SEARCH("CU",D5902)),"CU",IF(ISNUMBER(SEARCH("AL",D5902)),"AL",IF(ISNUMBER(SEARCH("Copper",D5902)),"CU","SH")))</f>
        <v>AL</v>
      </c>
      <c r="O5902" s="13" t="str">
        <f t="shared" ref="O5902:O5904" si="528">IF(ISNUMBER(SEARCH("Silver",D5902)),"Silver",IF(ISNUMBER(SEARCH("Tin",D5902)),"Tin","None"))</f>
        <v>None</v>
      </c>
      <c r="P5902" s="9" t="str">
        <f t="shared" ref="P5902:P5904" si="529">IF(ISNUMBER(SEARCH("Epoxy",D5902)),"Epoxy",IF(ISNUMBER(SEARCH("PET",D5902)),"PET","None"))</f>
        <v>None</v>
      </c>
      <c r="Q5902" s="9" t="str">
        <f t="shared" ref="Q5902:Q5904" si="530">IF(ISNUMBER(SEARCH("3-Wire",D5902)),"3",IF(ISNUMBER(SEARCH("4-Wire",D5902)),"4",IF(ISNUMBER(SEARCH("5-Wire",D5902)),"5",IF(ISNUMBER(SEARCH("6-Wire",D5902)),"6","0"))))</f>
        <v>0</v>
      </c>
      <c r="R59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02" s="14" t="str">
        <f>IF(ProjectsDB[[#This Row],[Item Type]]="Straight Plug-In",_xlfn.TEXTJOIN("-",TRUE,M5902&amp;"-"&amp;_xlfn.LET(_xlpm.txt,ProjectsDB[[#This Row],[Assembly]],_xlpm.pos,FIND("SP",_xlpm.txt),_xlpm.pre,LEFT(_xlpm.txt,_xlpm.pos-1),IF(RIGHT(_xlpm.pre,3)="123","3PL",IF(RIGHT(_xlpm.pre,2)="12","2PL",IF(RIGHT(_xlpm.pre,1)="1","1PL","3PL")))),N5902,O5902,P5902,Q5902&amp;"W",R5902),_xlfn.TEXTJOIN("-",TRUE,M5902,N5902,O5902,P5902,Q5902&amp;"W",R5902))</f>
        <v>Joint Pack-AL-None-None-0W-1</v>
      </c>
      <c r="T5902" s="14" t="str">
        <f>IF(COUNTIF(Cycletime[Element Desc.],ProjectsDB[[#This Row],[Element Desc.]])&gt;0,"Found","Not Found")</f>
        <v>Not Found</v>
      </c>
    </row>
    <row r="5903" spans="2:20" x14ac:dyDescent="0.25">
      <c r="B5903" s="8" t="s">
        <v>13406</v>
      </c>
      <c r="C5903" s="9" t="s">
        <v>13407</v>
      </c>
      <c r="D5903" s="9" t="s">
        <v>13408</v>
      </c>
      <c r="E5903" s="10">
        <v>5</v>
      </c>
      <c r="F5903" s="9" t="s">
        <v>13412</v>
      </c>
      <c r="G5903" s="9" t="s">
        <v>1544</v>
      </c>
      <c r="H5903" s="31">
        <v>46272</v>
      </c>
      <c r="I5903" s="12"/>
      <c r="J5903" s="12"/>
      <c r="K5903" s="12"/>
      <c r="L5903" s="12" cm="1">
        <f t="array" ref="L5903">IFERROR(LOOKUP(2^15,SEARCH({"40A","63A","80A","100A","125A","160A","200A","250A","400A","630A","800A","1000A","1250A","1600A","2000A","2500A","3200A","4000A","5000A","6300A"},UPPER(D5903)),{40,63,80,100,125,160,200,250,400,630,800,1000,1250,1600,2000,2500,3200,4000,5000,6300}),0)</f>
        <v>0</v>
      </c>
      <c r="M5903" s="9" t="str">
        <f t="shared" si="526"/>
        <v>Joint Pack</v>
      </c>
      <c r="N5903" s="9" t="str">
        <f t="shared" si="527"/>
        <v>AL</v>
      </c>
      <c r="O5903" s="13" t="str">
        <f t="shared" si="528"/>
        <v>Tin</v>
      </c>
      <c r="P5903" s="9" t="str">
        <f t="shared" si="529"/>
        <v>None</v>
      </c>
      <c r="Q5903" s="9" t="str">
        <f t="shared" si="530"/>
        <v>0</v>
      </c>
      <c r="R59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03" s="14" t="str">
        <f>IF(ProjectsDB[[#This Row],[Item Type]]="Straight Plug-In",_xlfn.TEXTJOIN("-",TRUE,M5903&amp;"-"&amp;_xlfn.LET(_xlpm.txt,ProjectsDB[[#This Row],[Assembly]],_xlpm.pos,FIND("SP",_xlpm.txt),_xlpm.pre,LEFT(_xlpm.txt,_xlpm.pos-1),IF(RIGHT(_xlpm.pre,3)="123","3PL",IF(RIGHT(_xlpm.pre,2)="12","2PL",IF(RIGHT(_xlpm.pre,1)="1","1PL","3PL")))),N5903,O5903,P5903,Q5903&amp;"W",R5903),_xlfn.TEXTJOIN("-",TRUE,M5903,N5903,O5903,P5903,Q5903&amp;"W",R5903))</f>
        <v>Joint Pack-AL-Tin-None-0W-1</v>
      </c>
      <c r="T5903" s="14" t="str">
        <f>IF(COUNTIF(Cycletime[Element Desc.],ProjectsDB[[#This Row],[Element Desc.]])&gt;0,"Found","Not Found")</f>
        <v>Not Found</v>
      </c>
    </row>
    <row r="5904" spans="2:20" x14ac:dyDescent="0.25">
      <c r="B5904" s="20" t="s">
        <v>13409</v>
      </c>
      <c r="C5904" s="21" t="s">
        <v>13410</v>
      </c>
      <c r="D5904" s="21" t="s">
        <v>13411</v>
      </c>
      <c r="E5904" s="22">
        <v>5</v>
      </c>
      <c r="F5904" s="9" t="s">
        <v>13412</v>
      </c>
      <c r="G5904" s="9" t="s">
        <v>1544</v>
      </c>
      <c r="H5904" s="31">
        <v>46272</v>
      </c>
      <c r="I5904" s="25"/>
      <c r="J5904" s="25"/>
      <c r="K5904" s="25"/>
      <c r="L5904" s="25" cm="1">
        <f t="array" ref="L5904">IFERROR(LOOKUP(2^15,SEARCH({"40A","63A","80A","100A","125A","160A","200A","250A","400A","630A","800A","1000A","1250A","1600A","2000A","2500A","3200A","4000A","5000A","6300A"},UPPER(D5904)),{40,63,80,100,125,160,200,250,400,630,800,1000,1250,1600,2000,2500,3200,4000,5000,6300}),0)</f>
        <v>0</v>
      </c>
      <c r="M5904" s="21" t="str">
        <f t="shared" si="526"/>
        <v>Joint Pack</v>
      </c>
      <c r="N5904" s="21" t="str">
        <f t="shared" si="527"/>
        <v>AL</v>
      </c>
      <c r="O5904" s="63" t="str">
        <f t="shared" si="528"/>
        <v>Tin</v>
      </c>
      <c r="P5904" s="21" t="str">
        <f t="shared" si="529"/>
        <v>None</v>
      </c>
      <c r="Q5904" s="21" t="str">
        <f t="shared" si="530"/>
        <v>0</v>
      </c>
      <c r="R5904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5904" s="64" t="str">
        <f>IF(ProjectsDB[[#This Row],[Item Type]]="Straight Plug-In",_xlfn.TEXTJOIN("-",TRUE,M5904&amp;"-"&amp;_xlfn.LET(_xlpm.txt,ProjectsDB[[#This Row],[Assembly]],_xlpm.pos,FIND("SP",_xlpm.txt),_xlpm.pre,LEFT(_xlpm.txt,_xlpm.pos-1),IF(RIGHT(_xlpm.pre,3)="123","3PL",IF(RIGHT(_xlpm.pre,2)="12","2PL",IF(RIGHT(_xlpm.pre,1)="1","1PL","3PL")))),N5904,O5904,P5904,Q5904&amp;"W",R5904),_xlfn.TEXTJOIN("-",TRUE,M5904,N5904,O5904,P5904,Q5904&amp;"W",R5904))</f>
        <v>Joint Pack-AL-Tin-None-0W-1</v>
      </c>
      <c r="T5904" s="64" t="str">
        <f>IF(COUNTIF(Cycletime[Element Desc.],ProjectsDB[[#This Row],[Element Desc.]])&gt;0,"Found","Not Found")</f>
        <v>Not Found</v>
      </c>
    </row>
    <row r="5905" spans="2:20" x14ac:dyDescent="0.25">
      <c r="B5905" s="8" t="s">
        <v>13413</v>
      </c>
      <c r="C5905" s="9" t="s">
        <v>13414</v>
      </c>
      <c r="D5905" s="9" t="s">
        <v>13415</v>
      </c>
      <c r="E5905" s="10">
        <v>10</v>
      </c>
      <c r="F5905" s="9" t="s">
        <v>13467</v>
      </c>
      <c r="G5905" s="9" t="s">
        <v>96</v>
      </c>
      <c r="H5905" s="31">
        <v>46272</v>
      </c>
      <c r="I5905" s="15"/>
      <c r="J5905" s="12"/>
      <c r="K5905" s="12"/>
      <c r="L5905" s="12" cm="1">
        <f t="array" ref="L5905">IFERROR(LOOKUP(2^15,SEARCH({"40A","63A","80A","100A","125A","160A","200A","250A","400A","630A","800A","1000A","1250A","1600A","2000A","2500A","3200A","4000A","5000A","6300A"},UPPER(D5905)),{40,63,80,100,125,160,200,250,400,630,800,1000,1250,1600,2000,2500,3200,4000,5000,6300}),0)</f>
        <v>5000</v>
      </c>
      <c r="M5905" s="9" t="str">
        <f t="shared" ref="M5905:M5907" si="531">_xlfn.LET(_xlpm.d,UPPER(TRIM(SUBSTITUTE(SUBSTITUTE(D5905,CHAR(160),"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905" s="9" t="str">
        <f t="shared" ref="N5905:N5907" si="532">IF(ISNUMBER(SEARCH("CU",D5905)),"CU",IF(ISNUMBER(SEARCH("AL",D5905)),"AL",IF(ISNUMBER(SEARCH("Copper",D5905)),"CU","SH")))</f>
        <v>AL</v>
      </c>
      <c r="O5905" s="13" t="str">
        <f t="shared" ref="O5905:O5907" si="533">IF(ISNUMBER(SEARCH("Silver",D5905)),"Silver",IF(ISNUMBER(SEARCH("Tin",D5905)),"Tin","None"))</f>
        <v>Tin</v>
      </c>
      <c r="P5905" s="9" t="str">
        <f t="shared" ref="P5905:P5907" si="534">IF(ISNUMBER(SEARCH("Epoxy",D5905)),"Epoxy",IF(ISNUMBER(SEARCH("PET",D5905)),"PET","None"))</f>
        <v>PET</v>
      </c>
      <c r="Q5905" s="9" t="str">
        <f t="shared" ref="Q5905:Q5907" si="535">IF(ISNUMBER(SEARCH("3-Wire",D5905)),"3",IF(ISNUMBER(SEARCH("4-Wire",D5905)),"4",IF(ISNUMBER(SEARCH("5-Wire",D5905)),"5",IF(ISNUMBER(SEARCH("6-Wire",D5905)),"6","0"))))</f>
        <v>5</v>
      </c>
      <c r="R59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05" s="14" t="str">
        <f>IF(ProjectsDB[[#This Row],[Item Type]]="Straight Plug-In",_xlfn.TEXTJOIN("-",TRUE,M5905&amp;"-"&amp;_xlfn.LET(_xlpm.txt,ProjectsDB[[#This Row],[Assembly]],_xlpm.pos,FIND("SP",_xlpm.txt),_xlpm.pre,LEFT(_xlpm.txt,_xlpm.pos-1),IF(RIGHT(_xlpm.pre,3)="123","3PL",IF(RIGHT(_xlpm.pre,2)="12","2PL",IF(RIGHT(_xlpm.pre,1)="1","1PL","3PL")))),N5905,O5905,P5905,Q5905&amp;"W",R5905),_xlfn.TEXTJOIN("-",TRUE,M5905,N5905,O5905,P5905,Q5905&amp;"W",R5905))</f>
        <v>Straight Feeder-AL-Tin-PET-5W-3</v>
      </c>
      <c r="T5905" s="14" t="str">
        <f>IF(COUNTIF(Cycletime[Element Desc.],ProjectsDB[[#This Row],[Element Desc.]])&gt;0,"Found","Not Found")</f>
        <v>Found</v>
      </c>
    </row>
    <row r="5906" spans="2:20" x14ac:dyDescent="0.25">
      <c r="B5906" s="8" t="s">
        <v>13416</v>
      </c>
      <c r="C5906" s="9" t="s">
        <v>13417</v>
      </c>
      <c r="D5906" s="9" t="s">
        <v>13418</v>
      </c>
      <c r="E5906" s="10">
        <v>2</v>
      </c>
      <c r="F5906" s="9" t="s">
        <v>13467</v>
      </c>
      <c r="G5906" s="9" t="s">
        <v>96</v>
      </c>
      <c r="H5906" s="31">
        <v>46272</v>
      </c>
      <c r="I5906" s="15">
        <v>3000</v>
      </c>
      <c r="J5906" s="12"/>
      <c r="K5906" s="12"/>
      <c r="L5906" s="12" cm="1">
        <f t="array" ref="L5906">IFERROR(LOOKUP(2^15,SEARCH({"40A","63A","80A","100A","125A","160A","200A","250A","400A","630A","800A","1000A","1250A","1600A","2000A","2500A","3200A","4000A","5000A","6300A"},UPPER(D5906)),{40,63,80,100,125,160,200,250,400,630,800,1000,1250,1600,2000,2500,3200,4000,5000,6300}),0)</f>
        <v>5000</v>
      </c>
      <c r="M5906" s="9" t="str">
        <f t="shared" si="531"/>
        <v>Flange Straight</v>
      </c>
      <c r="N5906" s="9" t="str">
        <f t="shared" si="532"/>
        <v>AL</v>
      </c>
      <c r="O5906" s="13" t="str">
        <f t="shared" si="533"/>
        <v>Tin</v>
      </c>
      <c r="P5906" s="9" t="str">
        <f t="shared" si="534"/>
        <v>PET</v>
      </c>
      <c r="Q5906" s="9" t="str">
        <f t="shared" si="535"/>
        <v>5</v>
      </c>
      <c r="R59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06" s="14" t="str">
        <f>IF(ProjectsDB[[#This Row],[Item Type]]="Straight Plug-In",_xlfn.TEXTJOIN("-",TRUE,M5906&amp;"-"&amp;_xlfn.LET(_xlpm.txt,ProjectsDB[[#This Row],[Assembly]],_xlpm.pos,FIND("SP",_xlpm.txt),_xlpm.pre,LEFT(_xlpm.txt,_xlpm.pos-1),IF(RIGHT(_xlpm.pre,3)="123","3PL",IF(RIGHT(_xlpm.pre,2)="12","2PL",IF(RIGHT(_xlpm.pre,1)="1","1PL","3PL")))),N5906,O5906,P5906,Q5906&amp;"W",R5906),_xlfn.TEXTJOIN("-",TRUE,M5906,N5906,O5906,P5906,Q5906&amp;"W",R5906))</f>
        <v>Flange Straight-AL-Tin-PET-5W-3</v>
      </c>
      <c r="T5906" s="14" t="str">
        <f>IF(COUNTIF(Cycletime[Element Desc.],ProjectsDB[[#This Row],[Element Desc.]])&gt;0,"Found","Not Found")</f>
        <v>Found</v>
      </c>
    </row>
    <row r="5907" spans="2:20" x14ac:dyDescent="0.25">
      <c r="B5907" s="20" t="s">
        <v>13419</v>
      </c>
      <c r="C5907" s="21" t="s">
        <v>13420</v>
      </c>
      <c r="D5907" s="21" t="s">
        <v>13421</v>
      </c>
      <c r="E5907" s="22">
        <v>12</v>
      </c>
      <c r="F5907" s="9" t="s">
        <v>13467</v>
      </c>
      <c r="G5907" s="9" t="s">
        <v>96</v>
      </c>
      <c r="H5907" s="31">
        <v>46272</v>
      </c>
      <c r="I5907" s="15"/>
      <c r="J5907" s="25"/>
      <c r="K5907" s="25"/>
      <c r="L5907" s="25" cm="1">
        <f t="array" ref="L5907">IFERROR(LOOKUP(2^15,SEARCH({"40A","63A","80A","100A","125A","160A","200A","250A","400A","630A","800A","1000A","1250A","1600A","2000A","2500A","3200A","4000A","5000A","6300A"},UPPER(D5907)),{40,63,80,100,125,160,200,250,400,630,800,1000,1250,1600,2000,2500,3200,4000,5000,6300}),0)</f>
        <v>5000</v>
      </c>
      <c r="M5907" s="21" t="str">
        <f t="shared" si="531"/>
        <v>Joint Pack</v>
      </c>
      <c r="N5907" s="21" t="str">
        <f t="shared" si="532"/>
        <v>AL</v>
      </c>
      <c r="O5907" s="63" t="str">
        <f t="shared" si="533"/>
        <v>Tin</v>
      </c>
      <c r="P5907" s="21" t="str">
        <f t="shared" si="534"/>
        <v>None</v>
      </c>
      <c r="Q5907" s="21" t="str">
        <f t="shared" si="535"/>
        <v>5</v>
      </c>
      <c r="R5907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07" s="64" t="str">
        <f>IF(ProjectsDB[[#This Row],[Item Type]]="Straight Plug-In",_xlfn.TEXTJOIN("-",TRUE,M5907&amp;"-"&amp;_xlfn.LET(_xlpm.txt,ProjectsDB[[#This Row],[Assembly]],_xlpm.pos,FIND("SP",_xlpm.txt),_xlpm.pre,LEFT(_xlpm.txt,_xlpm.pos-1),IF(RIGHT(_xlpm.pre,3)="123","3PL",IF(RIGHT(_xlpm.pre,2)="12","2PL",IF(RIGHT(_xlpm.pre,1)="1","1PL","3PL")))),N5907,O5907,P5907,Q5907&amp;"W",R5907),_xlfn.TEXTJOIN("-",TRUE,M5907,N5907,O5907,P5907,Q5907&amp;"W",R5907))</f>
        <v>Joint Pack-AL-Tin-None-5W-3</v>
      </c>
      <c r="T5907" s="64" t="str">
        <f>IF(COUNTIF(Cycletime[Element Desc.],ProjectsDB[[#This Row],[Element Desc.]])&gt;0,"Found","Not Found")</f>
        <v>Found</v>
      </c>
    </row>
    <row r="5908" spans="2:20" x14ac:dyDescent="0.25">
      <c r="B5908" s="8" t="s">
        <v>13422</v>
      </c>
      <c r="C5908" s="9" t="s">
        <v>13417</v>
      </c>
      <c r="D5908" s="9" t="s">
        <v>13418</v>
      </c>
      <c r="E5908" s="10">
        <v>2</v>
      </c>
      <c r="F5908" s="9" t="s">
        <v>13467</v>
      </c>
      <c r="G5908" s="9" t="s">
        <v>96</v>
      </c>
      <c r="H5908" s="31">
        <v>46272</v>
      </c>
      <c r="I5908" s="15">
        <v>425</v>
      </c>
      <c r="J5908" s="12"/>
      <c r="K5908" s="12"/>
      <c r="L5908" s="12" cm="1">
        <f t="array" ref="L5908">IFERROR(LOOKUP(2^15,SEARCH({"40A","63A","80A","100A","125A","160A","200A","250A","400A","630A","800A","1000A","1250A","1600A","2000A","2500A","3200A","4000A","5000A","6300A"},UPPER(D5908)),{40,63,80,100,125,160,200,250,400,630,800,1000,1250,1600,2000,2500,3200,4000,5000,6300}),0)</f>
        <v>5000</v>
      </c>
      <c r="M5908" s="9" t="str">
        <f t="shared" ref="M5908:M5910" si="536">_xlfn.LET(_xlpm.d,UPPER(TRIM(SUBSTITUTE(SUBSTITUTE(D5908,CHAR(160),"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5908" s="9" t="str">
        <f t="shared" ref="N5908:N5910" si="537">IF(ISNUMBER(SEARCH("CU",D5908)),"CU",IF(ISNUMBER(SEARCH("AL",D5908)),"AL",IF(ISNUMBER(SEARCH("Copper",D5908)),"CU","SH")))</f>
        <v>AL</v>
      </c>
      <c r="O5908" s="13" t="str">
        <f t="shared" ref="O5908:O5910" si="538">IF(ISNUMBER(SEARCH("Silver",D5908)),"Silver",IF(ISNUMBER(SEARCH("Tin",D5908)),"Tin","None"))</f>
        <v>Tin</v>
      </c>
      <c r="P5908" s="9" t="str">
        <f t="shared" ref="P5908:P5910" si="539">IF(ISNUMBER(SEARCH("Epoxy",D5908)),"Epoxy",IF(ISNUMBER(SEARCH("PET",D5908)),"PET","None"))</f>
        <v>PET</v>
      </c>
      <c r="Q5908" s="9" t="str">
        <f t="shared" ref="Q5908:Q5910" si="540">IF(ISNUMBER(SEARCH("3-Wire",D5908)),"3",IF(ISNUMBER(SEARCH("4-Wire",D5908)),"4",IF(ISNUMBER(SEARCH("5-Wire",D5908)),"5",IF(ISNUMBER(SEARCH("6-Wire",D5908)),"6","0"))))</f>
        <v>5</v>
      </c>
      <c r="R59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08" s="14" t="str">
        <f>IF(ProjectsDB[[#This Row],[Item Type]]="Straight Plug-In",_xlfn.TEXTJOIN("-",TRUE,M5908&amp;"-"&amp;_xlfn.LET(_xlpm.txt,ProjectsDB[[#This Row],[Assembly]],_xlpm.pos,FIND("SP",_xlpm.txt),_xlpm.pre,LEFT(_xlpm.txt,_xlpm.pos-1),IF(RIGHT(_xlpm.pre,3)="123","3PL",IF(RIGHT(_xlpm.pre,2)="12","2PL",IF(RIGHT(_xlpm.pre,1)="1","1PL","3PL")))),N5908,O5908,P5908,Q5908&amp;"W",R5908),_xlfn.TEXTJOIN("-",TRUE,M5908,N5908,O5908,P5908,Q5908&amp;"W",R5908))</f>
        <v>Flange Straight-AL-Tin-PET-5W-3</v>
      </c>
      <c r="T5908" s="14" t="str">
        <f>IF(COUNTIF(Cycletime[Element Desc.],ProjectsDB[[#This Row],[Element Desc.]])&gt;0,"Found","Not Found")</f>
        <v>Found</v>
      </c>
    </row>
    <row r="5909" spans="2:20" x14ac:dyDescent="0.25">
      <c r="B5909" s="8" t="s">
        <v>13423</v>
      </c>
      <c r="C5909" s="9" t="s">
        <v>13414</v>
      </c>
      <c r="D5909" s="9" t="s">
        <v>13415</v>
      </c>
      <c r="E5909" s="10">
        <v>11</v>
      </c>
      <c r="F5909" s="9" t="s">
        <v>13467</v>
      </c>
      <c r="G5909" s="9" t="s">
        <v>96</v>
      </c>
      <c r="H5909" s="31">
        <v>46272</v>
      </c>
      <c r="I5909" s="15">
        <v>3000</v>
      </c>
      <c r="J5909" s="12"/>
      <c r="K5909" s="12"/>
      <c r="L5909" s="12" cm="1">
        <f t="array" ref="L5909">IFERROR(LOOKUP(2^15,SEARCH({"40A","63A","80A","100A","125A","160A","200A","250A","400A","630A","800A","1000A","1250A","1600A","2000A","2500A","3200A","4000A","5000A","6300A"},UPPER(D5909)),{40,63,80,100,125,160,200,250,400,630,800,1000,1250,1600,2000,2500,3200,4000,5000,6300}),0)</f>
        <v>5000</v>
      </c>
      <c r="M5909" s="9" t="str">
        <f t="shared" si="536"/>
        <v>Straight Feeder</v>
      </c>
      <c r="N5909" s="9" t="str">
        <f t="shared" si="537"/>
        <v>AL</v>
      </c>
      <c r="O5909" s="13" t="str">
        <f t="shared" si="538"/>
        <v>Tin</v>
      </c>
      <c r="P5909" s="9" t="str">
        <f t="shared" si="539"/>
        <v>PET</v>
      </c>
      <c r="Q5909" s="9" t="str">
        <f t="shared" si="540"/>
        <v>5</v>
      </c>
      <c r="R59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09" s="14" t="str">
        <f>IF(ProjectsDB[[#This Row],[Item Type]]="Straight Plug-In",_xlfn.TEXTJOIN("-",TRUE,M5909&amp;"-"&amp;_xlfn.LET(_xlpm.txt,ProjectsDB[[#This Row],[Assembly]],_xlpm.pos,FIND("SP",_xlpm.txt),_xlpm.pre,LEFT(_xlpm.txt,_xlpm.pos-1),IF(RIGHT(_xlpm.pre,3)="123","3PL",IF(RIGHT(_xlpm.pre,2)="12","2PL",IF(RIGHT(_xlpm.pre,1)="1","1PL","3PL")))),N5909,O5909,P5909,Q5909&amp;"W",R5909),_xlfn.TEXTJOIN("-",TRUE,M5909,N5909,O5909,P5909,Q5909&amp;"W",R5909))</f>
        <v>Straight Feeder-AL-Tin-PET-5W-3</v>
      </c>
      <c r="T5909" s="14" t="str">
        <f>IF(COUNTIF(Cycletime[Element Desc.],ProjectsDB[[#This Row],[Element Desc.]])&gt;0,"Found","Not Found")</f>
        <v>Found</v>
      </c>
    </row>
    <row r="5910" spans="2:20" x14ac:dyDescent="0.25">
      <c r="B5910" s="20" t="s">
        <v>13424</v>
      </c>
      <c r="C5910" s="21" t="s">
        <v>13420</v>
      </c>
      <c r="D5910" s="21" t="s">
        <v>13421</v>
      </c>
      <c r="E5910" s="22">
        <v>13</v>
      </c>
      <c r="F5910" s="9" t="s">
        <v>13467</v>
      </c>
      <c r="G5910" s="9" t="s">
        <v>96</v>
      </c>
      <c r="H5910" s="31">
        <v>46272</v>
      </c>
      <c r="I5910" s="15"/>
      <c r="J5910" s="25"/>
      <c r="K5910" s="25"/>
      <c r="L5910" s="25" cm="1">
        <f t="array" ref="L5910">IFERROR(LOOKUP(2^15,SEARCH({"40A","63A","80A","100A","125A","160A","200A","250A","400A","630A","800A","1000A","1250A","1600A","2000A","2500A","3200A","4000A","5000A","6300A"},UPPER(D5910)),{40,63,80,100,125,160,200,250,400,630,800,1000,1250,1600,2000,2500,3200,4000,5000,6300}),0)</f>
        <v>5000</v>
      </c>
      <c r="M5910" s="21" t="str">
        <f t="shared" si="536"/>
        <v>Joint Pack</v>
      </c>
      <c r="N5910" s="21" t="str">
        <f t="shared" si="537"/>
        <v>AL</v>
      </c>
      <c r="O5910" s="63" t="str">
        <f t="shared" si="538"/>
        <v>Tin</v>
      </c>
      <c r="P5910" s="21" t="str">
        <f t="shared" si="539"/>
        <v>None</v>
      </c>
      <c r="Q5910" s="21" t="str">
        <f t="shared" si="540"/>
        <v>5</v>
      </c>
      <c r="R5910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10" s="64" t="str">
        <f>IF(ProjectsDB[[#This Row],[Item Type]]="Straight Plug-In",_xlfn.TEXTJOIN("-",TRUE,M5910&amp;"-"&amp;_xlfn.LET(_xlpm.txt,ProjectsDB[[#This Row],[Assembly]],_xlpm.pos,FIND("SP",_xlpm.txt),_xlpm.pre,LEFT(_xlpm.txt,_xlpm.pos-1),IF(RIGHT(_xlpm.pre,3)="123","3PL",IF(RIGHT(_xlpm.pre,2)="12","2PL",IF(RIGHT(_xlpm.pre,1)="1","1PL","3PL")))),N5910,O5910,P5910,Q5910&amp;"W",R5910),_xlfn.TEXTJOIN("-",TRUE,M5910,N5910,O5910,P5910,Q5910&amp;"W",R5910))</f>
        <v>Joint Pack-AL-Tin-None-5W-3</v>
      </c>
      <c r="T5910" s="64" t="str">
        <f>IF(COUNTIF(Cycletime[Element Desc.],ProjectsDB[[#This Row],[Element Desc.]])&gt;0,"Found","Not Found")</f>
        <v>Found</v>
      </c>
    </row>
    <row r="5911" spans="2:20" x14ac:dyDescent="0.25">
      <c r="B5911" s="8" t="s">
        <v>13425</v>
      </c>
      <c r="C5911" s="9" t="s">
        <v>13417</v>
      </c>
      <c r="D5911" s="9" t="s">
        <v>13418</v>
      </c>
      <c r="E5911" s="10">
        <v>2</v>
      </c>
      <c r="F5911" s="9" t="s">
        <v>13467</v>
      </c>
      <c r="G5911" s="9" t="s">
        <v>96</v>
      </c>
      <c r="H5911" s="31">
        <v>46272</v>
      </c>
      <c r="I5911" s="15">
        <v>425</v>
      </c>
      <c r="J5911" s="12"/>
      <c r="K5911" s="12"/>
      <c r="L5911" s="12" cm="1">
        <f t="array" ref="L5911">IFERROR(LOOKUP(2^15,SEARCH({"40A","63A","80A","100A","125A","160A","200A","250A","400A","630A","800A","1000A","1250A","1600A","2000A","2500A","3200A","4000A","5000A","6300A"},UPPER(D5911)),{40,63,80,100,125,160,200,250,400,630,800,1000,1250,1600,2000,2500,3200,4000,5000,6300}),0)</f>
        <v>5000</v>
      </c>
      <c r="M5911" s="9" t="str">
        <f t="shared" ref="M5911:M5913" si="541">_xlfn.LET(_xlpm.d,UPPER(TRIM(SUBSTITUTE(SUBSTITUTE(D5911,CHAR(160),"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5911" s="9" t="str">
        <f t="shared" ref="N5911:N5913" si="542">IF(ISNUMBER(SEARCH("CU",D5911)),"CU",IF(ISNUMBER(SEARCH("AL",D5911)),"AL",IF(ISNUMBER(SEARCH("Copper",D5911)),"CU","SH")))</f>
        <v>AL</v>
      </c>
      <c r="O5911" s="13" t="str">
        <f t="shared" ref="O5911:O5913" si="543">IF(ISNUMBER(SEARCH("Silver",D5911)),"Silver",IF(ISNUMBER(SEARCH("Tin",D5911)),"Tin","None"))</f>
        <v>Tin</v>
      </c>
      <c r="P5911" s="9" t="str">
        <f t="shared" ref="P5911:P5913" si="544">IF(ISNUMBER(SEARCH("Epoxy",D5911)),"Epoxy",IF(ISNUMBER(SEARCH("PET",D5911)),"PET","None"))</f>
        <v>PET</v>
      </c>
      <c r="Q5911" s="9" t="str">
        <f t="shared" ref="Q5911:Q5913" si="545">IF(ISNUMBER(SEARCH("3-Wire",D5911)),"3",IF(ISNUMBER(SEARCH("4-Wire",D5911)),"4",IF(ISNUMBER(SEARCH("5-Wire",D5911)),"5",IF(ISNUMBER(SEARCH("6-Wire",D5911)),"6","0"))))</f>
        <v>5</v>
      </c>
      <c r="R59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11" s="14" t="str">
        <f>IF(ProjectsDB[[#This Row],[Item Type]]="Straight Plug-In",_xlfn.TEXTJOIN("-",TRUE,M5911&amp;"-"&amp;_xlfn.LET(_xlpm.txt,ProjectsDB[[#This Row],[Assembly]],_xlpm.pos,FIND("SP",_xlpm.txt),_xlpm.pre,LEFT(_xlpm.txt,_xlpm.pos-1),IF(RIGHT(_xlpm.pre,3)="123","3PL",IF(RIGHT(_xlpm.pre,2)="12","2PL",IF(RIGHT(_xlpm.pre,1)="1","1PL","3PL")))),N5911,O5911,P5911,Q5911&amp;"W",R5911),_xlfn.TEXTJOIN("-",TRUE,M5911,N5911,O5911,P5911,Q5911&amp;"W",R5911))</f>
        <v>Flange Straight-AL-Tin-PET-5W-3</v>
      </c>
      <c r="T5911" s="14" t="str">
        <f>IF(COUNTIF(Cycletime[Element Desc.],ProjectsDB[[#This Row],[Element Desc.]])&gt;0,"Found","Not Found")</f>
        <v>Found</v>
      </c>
    </row>
    <row r="5912" spans="2:20" x14ac:dyDescent="0.25">
      <c r="B5912" s="8" t="s">
        <v>13426</v>
      </c>
      <c r="C5912" s="9" t="s">
        <v>13414</v>
      </c>
      <c r="D5912" s="9" t="s">
        <v>13415</v>
      </c>
      <c r="E5912" s="10">
        <v>13</v>
      </c>
      <c r="F5912" s="9" t="s">
        <v>13467</v>
      </c>
      <c r="G5912" s="9" t="s">
        <v>96</v>
      </c>
      <c r="H5912" s="31">
        <v>46272</v>
      </c>
      <c r="I5912" s="15">
        <v>3000</v>
      </c>
      <c r="J5912" s="12"/>
      <c r="K5912" s="12"/>
      <c r="L5912" s="12" cm="1">
        <f t="array" ref="L5912">IFERROR(LOOKUP(2^15,SEARCH({"40A","63A","80A","100A","125A","160A","200A","250A","400A","630A","800A","1000A","1250A","1600A","2000A","2500A","3200A","4000A","5000A","6300A"},UPPER(D5912)),{40,63,80,100,125,160,200,250,400,630,800,1000,1250,1600,2000,2500,3200,4000,5000,6300}),0)</f>
        <v>5000</v>
      </c>
      <c r="M5912" s="9" t="str">
        <f t="shared" si="541"/>
        <v>Straight Feeder</v>
      </c>
      <c r="N5912" s="9" t="str">
        <f t="shared" si="542"/>
        <v>AL</v>
      </c>
      <c r="O5912" s="13" t="str">
        <f t="shared" si="543"/>
        <v>Tin</v>
      </c>
      <c r="P5912" s="9" t="str">
        <f t="shared" si="544"/>
        <v>PET</v>
      </c>
      <c r="Q5912" s="9" t="str">
        <f t="shared" si="545"/>
        <v>5</v>
      </c>
      <c r="R59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12" s="14" t="str">
        <f>IF(ProjectsDB[[#This Row],[Item Type]]="Straight Plug-In",_xlfn.TEXTJOIN("-",TRUE,M5912&amp;"-"&amp;_xlfn.LET(_xlpm.txt,ProjectsDB[[#This Row],[Assembly]],_xlpm.pos,FIND("SP",_xlpm.txt),_xlpm.pre,LEFT(_xlpm.txt,_xlpm.pos-1),IF(RIGHT(_xlpm.pre,3)="123","3PL",IF(RIGHT(_xlpm.pre,2)="12","2PL",IF(RIGHT(_xlpm.pre,1)="1","1PL","3PL")))),N5912,O5912,P5912,Q5912&amp;"W",R5912),_xlfn.TEXTJOIN("-",TRUE,M5912,N5912,O5912,P5912,Q5912&amp;"W",R5912))</f>
        <v>Straight Feeder-AL-Tin-PET-5W-3</v>
      </c>
      <c r="T5912" s="14" t="str">
        <f>IF(COUNTIF(Cycletime[Element Desc.],ProjectsDB[[#This Row],[Element Desc.]])&gt;0,"Found","Not Found")</f>
        <v>Found</v>
      </c>
    </row>
    <row r="5913" spans="2:20" x14ac:dyDescent="0.25">
      <c r="B5913" s="20" t="s">
        <v>13427</v>
      </c>
      <c r="C5913" s="21" t="s">
        <v>13420</v>
      </c>
      <c r="D5913" s="21" t="s">
        <v>13421</v>
      </c>
      <c r="E5913" s="22">
        <v>15</v>
      </c>
      <c r="F5913" s="9" t="s">
        <v>13467</v>
      </c>
      <c r="G5913" s="9" t="s">
        <v>96</v>
      </c>
      <c r="H5913" s="31">
        <v>46272</v>
      </c>
      <c r="I5913" s="15"/>
      <c r="J5913" s="25"/>
      <c r="K5913" s="25"/>
      <c r="L5913" s="25" cm="1">
        <f t="array" ref="L5913">IFERROR(LOOKUP(2^15,SEARCH({"40A","63A","80A","100A","125A","160A","200A","250A","400A","630A","800A","1000A","1250A","1600A","2000A","2500A","3200A","4000A","5000A","6300A"},UPPER(D5913)),{40,63,80,100,125,160,200,250,400,630,800,1000,1250,1600,2000,2500,3200,4000,5000,6300}),0)</f>
        <v>5000</v>
      </c>
      <c r="M5913" s="21" t="str">
        <f t="shared" si="541"/>
        <v>Joint Pack</v>
      </c>
      <c r="N5913" s="21" t="str">
        <f t="shared" si="542"/>
        <v>AL</v>
      </c>
      <c r="O5913" s="63" t="str">
        <f t="shared" si="543"/>
        <v>Tin</v>
      </c>
      <c r="P5913" s="21" t="str">
        <f t="shared" si="544"/>
        <v>None</v>
      </c>
      <c r="Q5913" s="21" t="str">
        <f t="shared" si="545"/>
        <v>5</v>
      </c>
      <c r="R5913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13" s="64" t="str">
        <f>IF(ProjectsDB[[#This Row],[Item Type]]="Straight Plug-In",_xlfn.TEXTJOIN("-",TRUE,M5913&amp;"-"&amp;_xlfn.LET(_xlpm.txt,ProjectsDB[[#This Row],[Assembly]],_xlpm.pos,FIND("SP",_xlpm.txt),_xlpm.pre,LEFT(_xlpm.txt,_xlpm.pos-1),IF(RIGHT(_xlpm.pre,3)="123","3PL",IF(RIGHT(_xlpm.pre,2)="12","2PL",IF(RIGHT(_xlpm.pre,1)="1","1PL","3PL")))),N5913,O5913,P5913,Q5913&amp;"W",R5913),_xlfn.TEXTJOIN("-",TRUE,M5913,N5913,O5913,P5913,Q5913&amp;"W",R5913))</f>
        <v>Joint Pack-AL-Tin-None-5W-3</v>
      </c>
      <c r="T5913" s="64" t="str">
        <f>IF(COUNTIF(Cycletime[Element Desc.],ProjectsDB[[#This Row],[Element Desc.]])&gt;0,"Found","Not Found")</f>
        <v>Found</v>
      </c>
    </row>
    <row r="5914" spans="2:20" x14ac:dyDescent="0.25">
      <c r="B5914" s="8" t="s">
        <v>13428</v>
      </c>
      <c r="C5914" s="9" t="s">
        <v>13420</v>
      </c>
      <c r="D5914" s="9" t="s">
        <v>13421</v>
      </c>
      <c r="E5914" s="10">
        <v>19</v>
      </c>
      <c r="F5914" s="9" t="s">
        <v>13467</v>
      </c>
      <c r="G5914" s="9" t="s">
        <v>96</v>
      </c>
      <c r="H5914" s="31">
        <v>46272</v>
      </c>
      <c r="I5914" s="15"/>
      <c r="J5914" s="12"/>
      <c r="K5914" s="12"/>
      <c r="L5914" s="12" cm="1">
        <f t="array" ref="L5914">IFERROR(LOOKUP(2^15,SEARCH({"40A","63A","80A","100A","125A","160A","200A","250A","400A","630A","800A","1000A","1250A","1600A","2000A","2500A","3200A","4000A","5000A","6300A"},UPPER(D5914)),{40,63,80,100,125,160,200,250,400,630,800,1000,1250,1600,2000,2500,3200,4000,5000,6300}),0)</f>
        <v>5000</v>
      </c>
      <c r="M5914" s="9" t="str">
        <f t="shared" ref="M5914:M5916" si="546">_xlfn.LET(_xlpm.d,UPPER(TRIM(SUBSTITUTE(SUBSTITUTE(D5914,CHAR(160),"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5914" s="9" t="str">
        <f t="shared" ref="N5914:N5916" si="547">IF(ISNUMBER(SEARCH("CU",D5914)),"CU",IF(ISNUMBER(SEARCH("AL",D5914)),"AL",IF(ISNUMBER(SEARCH("Copper",D5914)),"CU","SH")))</f>
        <v>AL</v>
      </c>
      <c r="O5914" s="13" t="str">
        <f t="shared" ref="O5914:O5916" si="548">IF(ISNUMBER(SEARCH("Silver",D5914)),"Silver",IF(ISNUMBER(SEARCH("Tin",D5914)),"Tin","None"))</f>
        <v>Tin</v>
      </c>
      <c r="P5914" s="9" t="str">
        <f t="shared" ref="P5914:P5916" si="549">IF(ISNUMBER(SEARCH("Epoxy",D5914)),"Epoxy",IF(ISNUMBER(SEARCH("PET",D5914)),"PET","None"))</f>
        <v>None</v>
      </c>
      <c r="Q5914" s="9" t="str">
        <f t="shared" ref="Q5914:Q5916" si="550">IF(ISNUMBER(SEARCH("3-Wire",D5914)),"3",IF(ISNUMBER(SEARCH("4-Wire",D5914)),"4",IF(ISNUMBER(SEARCH("5-Wire",D5914)),"5",IF(ISNUMBER(SEARCH("6-Wire",D5914)),"6","0"))))</f>
        <v>5</v>
      </c>
      <c r="R591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14" s="14" t="str">
        <f>IF(ProjectsDB[[#This Row],[Item Type]]="Straight Plug-In",_xlfn.TEXTJOIN("-",TRUE,M5914&amp;"-"&amp;_xlfn.LET(_xlpm.txt,ProjectsDB[[#This Row],[Assembly]],_xlpm.pos,FIND("SP",_xlpm.txt),_xlpm.pre,LEFT(_xlpm.txt,_xlpm.pos-1),IF(RIGHT(_xlpm.pre,3)="123","3PL",IF(RIGHT(_xlpm.pre,2)="12","2PL",IF(RIGHT(_xlpm.pre,1)="1","1PL","3PL")))),N5914,O5914,P5914,Q5914&amp;"W",R5914),_xlfn.TEXTJOIN("-",TRUE,M5914,N5914,O5914,P5914,Q5914&amp;"W",R5914))</f>
        <v>Joint Pack-AL-Tin-None-5W-3</v>
      </c>
      <c r="T5914" s="14" t="str">
        <f>IF(COUNTIF(Cycletime[Element Desc.],ProjectsDB[[#This Row],[Element Desc.]])&gt;0,"Found","Not Found")</f>
        <v>Found</v>
      </c>
    </row>
    <row r="5915" spans="2:20" x14ac:dyDescent="0.25">
      <c r="B5915" s="8" t="s">
        <v>13429</v>
      </c>
      <c r="C5915" s="9" t="s">
        <v>13417</v>
      </c>
      <c r="D5915" s="9" t="s">
        <v>13418</v>
      </c>
      <c r="E5915" s="10">
        <v>2</v>
      </c>
      <c r="F5915" s="9" t="s">
        <v>13467</v>
      </c>
      <c r="G5915" s="9" t="s">
        <v>96</v>
      </c>
      <c r="H5915" s="31">
        <v>46272</v>
      </c>
      <c r="I5915" s="15">
        <v>425</v>
      </c>
      <c r="J5915" s="12"/>
      <c r="K5915" s="12"/>
      <c r="L5915" s="12" cm="1">
        <f t="array" ref="L5915">IFERROR(LOOKUP(2^15,SEARCH({"40A","63A","80A","100A","125A","160A","200A","250A","400A","630A","800A","1000A","1250A","1600A","2000A","2500A","3200A","4000A","5000A","6300A"},UPPER(D5915)),{40,63,80,100,125,160,200,250,400,630,800,1000,1250,1600,2000,2500,3200,4000,5000,6300}),0)</f>
        <v>5000</v>
      </c>
      <c r="M5915" s="9" t="str">
        <f t="shared" si="546"/>
        <v>Flange Straight</v>
      </c>
      <c r="N5915" s="9" t="str">
        <f t="shared" si="547"/>
        <v>AL</v>
      </c>
      <c r="O5915" s="13" t="str">
        <f t="shared" si="548"/>
        <v>Tin</v>
      </c>
      <c r="P5915" s="9" t="str">
        <f t="shared" si="549"/>
        <v>PET</v>
      </c>
      <c r="Q5915" s="9" t="str">
        <f t="shared" si="550"/>
        <v>5</v>
      </c>
      <c r="R591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15" s="14" t="str">
        <f>IF(ProjectsDB[[#This Row],[Item Type]]="Straight Plug-In",_xlfn.TEXTJOIN("-",TRUE,M5915&amp;"-"&amp;_xlfn.LET(_xlpm.txt,ProjectsDB[[#This Row],[Assembly]],_xlpm.pos,FIND("SP",_xlpm.txt),_xlpm.pre,LEFT(_xlpm.txt,_xlpm.pos-1),IF(RIGHT(_xlpm.pre,3)="123","3PL",IF(RIGHT(_xlpm.pre,2)="12","2PL",IF(RIGHT(_xlpm.pre,1)="1","1PL","3PL")))),N5915,O5915,P5915,Q5915&amp;"W",R5915),_xlfn.TEXTJOIN("-",TRUE,M5915,N5915,O5915,P5915,Q5915&amp;"W",R5915))</f>
        <v>Flange Straight-AL-Tin-PET-5W-3</v>
      </c>
      <c r="T5915" s="14" t="str">
        <f>IF(COUNTIF(Cycletime[Element Desc.],ProjectsDB[[#This Row],[Element Desc.]])&gt;0,"Found","Not Found")</f>
        <v>Found</v>
      </c>
    </row>
    <row r="5916" spans="2:20" x14ac:dyDescent="0.25">
      <c r="B5916" s="20" t="s">
        <v>13430</v>
      </c>
      <c r="C5916" s="21" t="s">
        <v>13414</v>
      </c>
      <c r="D5916" s="21" t="s">
        <v>13415</v>
      </c>
      <c r="E5916" s="22">
        <v>17</v>
      </c>
      <c r="F5916" s="9" t="s">
        <v>13467</v>
      </c>
      <c r="G5916" s="9" t="s">
        <v>96</v>
      </c>
      <c r="H5916" s="31">
        <v>46272</v>
      </c>
      <c r="I5916" s="15">
        <v>3000</v>
      </c>
      <c r="J5916" s="25"/>
      <c r="K5916" s="25"/>
      <c r="L5916" s="25" cm="1">
        <f t="array" ref="L5916">IFERROR(LOOKUP(2^15,SEARCH({"40A","63A","80A","100A","125A","160A","200A","250A","400A","630A","800A","1000A","1250A","1600A","2000A","2500A","3200A","4000A","5000A","6300A"},UPPER(D5916)),{40,63,80,100,125,160,200,250,400,630,800,1000,1250,1600,2000,2500,3200,4000,5000,6300}),0)</f>
        <v>5000</v>
      </c>
      <c r="M5916" s="21" t="str">
        <f t="shared" si="546"/>
        <v>Straight Feeder</v>
      </c>
      <c r="N5916" s="21" t="str">
        <f t="shared" si="547"/>
        <v>AL</v>
      </c>
      <c r="O5916" s="63" t="str">
        <f t="shared" si="548"/>
        <v>Tin</v>
      </c>
      <c r="P5916" s="21" t="str">
        <f t="shared" si="549"/>
        <v>PET</v>
      </c>
      <c r="Q5916" s="21" t="str">
        <f t="shared" si="550"/>
        <v>5</v>
      </c>
      <c r="R5916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16" s="64" t="str">
        <f>IF(ProjectsDB[[#This Row],[Item Type]]="Straight Plug-In",_xlfn.TEXTJOIN("-",TRUE,M5916&amp;"-"&amp;_xlfn.LET(_xlpm.txt,ProjectsDB[[#This Row],[Assembly]],_xlpm.pos,FIND("SP",_xlpm.txt),_xlpm.pre,LEFT(_xlpm.txt,_xlpm.pos-1),IF(RIGHT(_xlpm.pre,3)="123","3PL",IF(RIGHT(_xlpm.pre,2)="12","2PL",IF(RIGHT(_xlpm.pre,1)="1","1PL","3PL")))),N5916,O5916,P5916,Q5916&amp;"W",R5916),_xlfn.TEXTJOIN("-",TRUE,M5916,N5916,O5916,P5916,Q5916&amp;"W",R5916))</f>
        <v>Straight Feeder-AL-Tin-PET-5W-3</v>
      </c>
      <c r="T5916" s="64" t="str">
        <f>IF(COUNTIF(Cycletime[Element Desc.],ProjectsDB[[#This Row],[Element Desc.]])&gt;0,"Found","Not Found")</f>
        <v>Found</v>
      </c>
    </row>
    <row r="5917" spans="2:20" x14ac:dyDescent="0.25">
      <c r="B5917" s="8" t="s">
        <v>13431</v>
      </c>
      <c r="C5917" s="9" t="s">
        <v>13414</v>
      </c>
      <c r="D5917" s="9" t="s">
        <v>13415</v>
      </c>
      <c r="E5917" s="10">
        <v>5</v>
      </c>
      <c r="F5917" s="9" t="s">
        <v>13467</v>
      </c>
      <c r="G5917" s="9" t="s">
        <v>96</v>
      </c>
      <c r="H5917" s="31">
        <v>46272</v>
      </c>
      <c r="I5917" s="15">
        <v>3000</v>
      </c>
      <c r="J5917" s="12"/>
      <c r="K5917" s="12"/>
      <c r="L5917" s="12" cm="1">
        <f t="array" ref="L5917">IFERROR(LOOKUP(2^15,SEARCH({"40A","63A","80A","100A","125A","160A","200A","250A","400A","630A","800A","1000A","1250A","1600A","2000A","2500A","3200A","4000A","5000A","6300A"},UPPER(D5917)),{40,63,80,100,125,160,200,250,400,630,800,1000,1250,1600,2000,2500,3200,4000,5000,6300}),0)</f>
        <v>5000</v>
      </c>
      <c r="M5917" s="9" t="str">
        <f t="shared" ref="M5917:M5919" si="551">_xlfn.LET(_xlpm.d,UPPER(TRIM(SUBSTITUTE(SUBSTITUTE(D5917,CHAR(160),"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917" s="9" t="str">
        <f t="shared" ref="N5917:N5919" si="552">IF(ISNUMBER(SEARCH("CU",D5917)),"CU",IF(ISNUMBER(SEARCH("AL",D5917)),"AL",IF(ISNUMBER(SEARCH("Copper",D5917)),"CU","SH")))</f>
        <v>AL</v>
      </c>
      <c r="O5917" s="13" t="str">
        <f t="shared" ref="O5917:O5919" si="553">IF(ISNUMBER(SEARCH("Silver",D5917)),"Silver",IF(ISNUMBER(SEARCH("Tin",D5917)),"Tin","None"))</f>
        <v>Tin</v>
      </c>
      <c r="P5917" s="9" t="str">
        <f t="shared" ref="P5917:P5919" si="554">IF(ISNUMBER(SEARCH("Epoxy",D5917)),"Epoxy",IF(ISNUMBER(SEARCH("PET",D5917)),"PET","None"))</f>
        <v>PET</v>
      </c>
      <c r="Q5917" s="9" t="str">
        <f t="shared" ref="Q5917:Q5919" si="555">IF(ISNUMBER(SEARCH("3-Wire",D5917)),"3",IF(ISNUMBER(SEARCH("4-Wire",D5917)),"4",IF(ISNUMBER(SEARCH("5-Wire",D5917)),"5",IF(ISNUMBER(SEARCH("6-Wire",D5917)),"6","0"))))</f>
        <v>5</v>
      </c>
      <c r="R591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17" s="14" t="str">
        <f>IF(ProjectsDB[[#This Row],[Item Type]]="Straight Plug-In",_xlfn.TEXTJOIN("-",TRUE,M5917&amp;"-"&amp;_xlfn.LET(_xlpm.txt,ProjectsDB[[#This Row],[Assembly]],_xlpm.pos,FIND("SP",_xlpm.txt),_xlpm.pre,LEFT(_xlpm.txt,_xlpm.pos-1),IF(RIGHT(_xlpm.pre,3)="123","3PL",IF(RIGHT(_xlpm.pre,2)="12","2PL",IF(RIGHT(_xlpm.pre,1)="1","1PL","3PL")))),N5917,O5917,P5917,Q5917&amp;"W",R5917),_xlfn.TEXTJOIN("-",TRUE,M5917,N5917,O5917,P5917,Q5917&amp;"W",R5917))</f>
        <v>Straight Feeder-AL-Tin-PET-5W-3</v>
      </c>
      <c r="T5917" s="14" t="str">
        <f>IF(COUNTIF(Cycletime[Element Desc.],ProjectsDB[[#This Row],[Element Desc.]])&gt;0,"Found","Not Found")</f>
        <v>Found</v>
      </c>
    </row>
    <row r="5918" spans="2:20" x14ac:dyDescent="0.25">
      <c r="B5918" s="8" t="s">
        <v>13432</v>
      </c>
      <c r="C5918" s="9" t="s">
        <v>13420</v>
      </c>
      <c r="D5918" s="9" t="s">
        <v>13421</v>
      </c>
      <c r="E5918" s="10">
        <v>7</v>
      </c>
      <c r="F5918" s="9" t="s">
        <v>13467</v>
      </c>
      <c r="G5918" s="9" t="s">
        <v>96</v>
      </c>
      <c r="H5918" s="31">
        <v>46272</v>
      </c>
      <c r="I5918" s="15"/>
      <c r="J5918" s="12"/>
      <c r="K5918" s="12"/>
      <c r="L5918" s="12" cm="1">
        <f t="array" ref="L5918">IFERROR(LOOKUP(2^15,SEARCH({"40A","63A","80A","100A","125A","160A","200A","250A","400A","630A","800A","1000A","1250A","1600A","2000A","2500A","3200A","4000A","5000A","6300A"},UPPER(D5918)),{40,63,80,100,125,160,200,250,400,630,800,1000,1250,1600,2000,2500,3200,4000,5000,6300}),0)</f>
        <v>5000</v>
      </c>
      <c r="M5918" s="9" t="str">
        <f t="shared" si="551"/>
        <v>Joint Pack</v>
      </c>
      <c r="N5918" s="9" t="str">
        <f t="shared" si="552"/>
        <v>AL</v>
      </c>
      <c r="O5918" s="13" t="str">
        <f t="shared" si="553"/>
        <v>Tin</v>
      </c>
      <c r="P5918" s="9" t="str">
        <f t="shared" si="554"/>
        <v>None</v>
      </c>
      <c r="Q5918" s="9" t="str">
        <f t="shared" si="555"/>
        <v>5</v>
      </c>
      <c r="R591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18" s="14" t="str">
        <f>IF(ProjectsDB[[#This Row],[Item Type]]="Straight Plug-In",_xlfn.TEXTJOIN("-",TRUE,M5918&amp;"-"&amp;_xlfn.LET(_xlpm.txt,ProjectsDB[[#This Row],[Assembly]],_xlpm.pos,FIND("SP",_xlpm.txt),_xlpm.pre,LEFT(_xlpm.txt,_xlpm.pos-1),IF(RIGHT(_xlpm.pre,3)="123","3PL",IF(RIGHT(_xlpm.pre,2)="12","2PL",IF(RIGHT(_xlpm.pre,1)="1","1PL","3PL")))),N5918,O5918,P5918,Q5918&amp;"W",R5918),_xlfn.TEXTJOIN("-",TRUE,M5918,N5918,O5918,P5918,Q5918&amp;"W",R5918))</f>
        <v>Joint Pack-AL-Tin-None-5W-3</v>
      </c>
      <c r="T5918" s="14" t="str">
        <f>IF(COUNTIF(Cycletime[Element Desc.],ProjectsDB[[#This Row],[Element Desc.]])&gt;0,"Found","Not Found")</f>
        <v>Found</v>
      </c>
    </row>
    <row r="5919" spans="2:20" x14ac:dyDescent="0.25">
      <c r="B5919" s="20" t="s">
        <v>13433</v>
      </c>
      <c r="C5919" s="21" t="s">
        <v>13417</v>
      </c>
      <c r="D5919" s="21" t="s">
        <v>13418</v>
      </c>
      <c r="E5919" s="22">
        <v>2</v>
      </c>
      <c r="F5919" s="9" t="s">
        <v>13467</v>
      </c>
      <c r="G5919" s="9" t="s">
        <v>96</v>
      </c>
      <c r="H5919" s="31">
        <v>46272</v>
      </c>
      <c r="I5919" s="15">
        <v>425</v>
      </c>
      <c r="J5919" s="25"/>
      <c r="K5919" s="25"/>
      <c r="L5919" s="25" cm="1">
        <f t="array" ref="L5919">IFERROR(LOOKUP(2^15,SEARCH({"40A","63A","80A","100A","125A","160A","200A","250A","400A","630A","800A","1000A","1250A","1600A","2000A","2500A","3200A","4000A","5000A","6300A"},UPPER(D5919)),{40,63,80,100,125,160,200,250,400,630,800,1000,1250,1600,2000,2500,3200,4000,5000,6300}),0)</f>
        <v>5000</v>
      </c>
      <c r="M5919" s="21" t="str">
        <f t="shared" si="551"/>
        <v>Flange Straight</v>
      </c>
      <c r="N5919" s="21" t="str">
        <f t="shared" si="552"/>
        <v>AL</v>
      </c>
      <c r="O5919" s="63" t="str">
        <f t="shared" si="553"/>
        <v>Tin</v>
      </c>
      <c r="P5919" s="21" t="str">
        <f t="shared" si="554"/>
        <v>PET</v>
      </c>
      <c r="Q5919" s="21" t="str">
        <f t="shared" si="555"/>
        <v>5</v>
      </c>
      <c r="R5919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19" s="64" t="str">
        <f>IF(ProjectsDB[[#This Row],[Item Type]]="Straight Plug-In",_xlfn.TEXTJOIN("-",TRUE,M5919&amp;"-"&amp;_xlfn.LET(_xlpm.txt,ProjectsDB[[#This Row],[Assembly]],_xlpm.pos,FIND("SP",_xlpm.txt),_xlpm.pre,LEFT(_xlpm.txt,_xlpm.pos-1),IF(RIGHT(_xlpm.pre,3)="123","3PL",IF(RIGHT(_xlpm.pre,2)="12","2PL",IF(RIGHT(_xlpm.pre,1)="1","1PL","3PL")))),N5919,O5919,P5919,Q5919&amp;"W",R5919),_xlfn.TEXTJOIN("-",TRUE,M5919,N5919,O5919,P5919,Q5919&amp;"W",R5919))</f>
        <v>Flange Straight-AL-Tin-PET-5W-3</v>
      </c>
      <c r="T5919" s="64" t="str">
        <f>IF(COUNTIF(Cycletime[Element Desc.],ProjectsDB[[#This Row],[Element Desc.]])&gt;0,"Found","Not Found")</f>
        <v>Found</v>
      </c>
    </row>
    <row r="5920" spans="2:20" x14ac:dyDescent="0.25">
      <c r="B5920" s="8" t="s">
        <v>13434</v>
      </c>
      <c r="C5920" s="9" t="s">
        <v>13417</v>
      </c>
      <c r="D5920" s="9" t="s">
        <v>13418</v>
      </c>
      <c r="E5920" s="10">
        <v>2</v>
      </c>
      <c r="F5920" s="9" t="s">
        <v>13467</v>
      </c>
      <c r="G5920" s="9" t="s">
        <v>96</v>
      </c>
      <c r="H5920" s="31">
        <v>46272</v>
      </c>
      <c r="I5920" s="15">
        <v>425</v>
      </c>
      <c r="J5920" s="12"/>
      <c r="K5920" s="12"/>
      <c r="L5920" s="12" cm="1">
        <f t="array" ref="L5920">IFERROR(LOOKUP(2^15,SEARCH({"40A","63A","80A","100A","125A","160A","200A","250A","400A","630A","800A","1000A","1250A","1600A","2000A","2500A","3200A","4000A","5000A","6300A"},UPPER(D5920)),{40,63,80,100,125,160,200,250,400,630,800,1000,1250,1600,2000,2500,3200,4000,5000,6300}),0)</f>
        <v>5000</v>
      </c>
      <c r="M5920" s="9" t="str">
        <f t="shared" ref="M5920:M5922" si="556">_xlfn.LET(_xlpm.d,UPPER(TRIM(SUBSTITUTE(SUBSTITUTE(D5920,CHAR(160),"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5920" s="9" t="str">
        <f t="shared" ref="N5920:N5922" si="557">IF(ISNUMBER(SEARCH("CU",D5920)),"CU",IF(ISNUMBER(SEARCH("AL",D5920)),"AL",IF(ISNUMBER(SEARCH("Copper",D5920)),"CU","SH")))</f>
        <v>AL</v>
      </c>
      <c r="O5920" s="13" t="str">
        <f t="shared" ref="O5920:O5922" si="558">IF(ISNUMBER(SEARCH("Silver",D5920)),"Silver",IF(ISNUMBER(SEARCH("Tin",D5920)),"Tin","None"))</f>
        <v>Tin</v>
      </c>
      <c r="P5920" s="9" t="str">
        <f t="shared" ref="P5920:P5922" si="559">IF(ISNUMBER(SEARCH("Epoxy",D5920)),"Epoxy",IF(ISNUMBER(SEARCH("PET",D5920)),"PET","None"))</f>
        <v>PET</v>
      </c>
      <c r="Q5920" s="9" t="str">
        <f t="shared" ref="Q5920:Q5922" si="560">IF(ISNUMBER(SEARCH("3-Wire",D5920)),"3",IF(ISNUMBER(SEARCH("4-Wire",D5920)),"4",IF(ISNUMBER(SEARCH("5-Wire",D5920)),"5",IF(ISNUMBER(SEARCH("6-Wire",D5920)),"6","0"))))</f>
        <v>5</v>
      </c>
      <c r="R592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20" s="14" t="str">
        <f>IF(ProjectsDB[[#This Row],[Item Type]]="Straight Plug-In",_xlfn.TEXTJOIN("-",TRUE,M5920&amp;"-"&amp;_xlfn.LET(_xlpm.txt,ProjectsDB[[#This Row],[Assembly]],_xlpm.pos,FIND("SP",_xlpm.txt),_xlpm.pre,LEFT(_xlpm.txt,_xlpm.pos-1),IF(RIGHT(_xlpm.pre,3)="123","3PL",IF(RIGHT(_xlpm.pre,2)="12","2PL",IF(RIGHT(_xlpm.pre,1)="1","1PL","3PL")))),N5920,O5920,P5920,Q5920&amp;"W",R5920),_xlfn.TEXTJOIN("-",TRUE,M5920,N5920,O5920,P5920,Q5920&amp;"W",R5920))</f>
        <v>Flange Straight-AL-Tin-PET-5W-3</v>
      </c>
      <c r="T5920" s="14" t="str">
        <f>IF(COUNTIF(Cycletime[Element Desc.],ProjectsDB[[#This Row],[Element Desc.]])&gt;0,"Found","Not Found")</f>
        <v>Found</v>
      </c>
    </row>
    <row r="5921" spans="2:20" x14ac:dyDescent="0.25">
      <c r="B5921" s="8" t="s">
        <v>13435</v>
      </c>
      <c r="C5921" s="9" t="s">
        <v>13414</v>
      </c>
      <c r="D5921" s="9" t="s">
        <v>13415</v>
      </c>
      <c r="E5921" s="10">
        <v>4</v>
      </c>
      <c r="F5921" s="9" t="s">
        <v>13467</v>
      </c>
      <c r="G5921" s="9" t="s">
        <v>96</v>
      </c>
      <c r="H5921" s="31">
        <v>46272</v>
      </c>
      <c r="I5921" s="15">
        <v>3000</v>
      </c>
      <c r="J5921" s="12"/>
      <c r="K5921" s="12"/>
      <c r="L5921" s="12" cm="1">
        <f t="array" ref="L5921">IFERROR(LOOKUP(2^15,SEARCH({"40A","63A","80A","100A","125A","160A","200A","250A","400A","630A","800A","1000A","1250A","1600A","2000A","2500A","3200A","4000A","5000A","6300A"},UPPER(D5921)),{40,63,80,100,125,160,200,250,400,630,800,1000,1250,1600,2000,2500,3200,4000,5000,6300}),0)</f>
        <v>5000</v>
      </c>
      <c r="M5921" s="9" t="str">
        <f t="shared" si="556"/>
        <v>Straight Feeder</v>
      </c>
      <c r="N5921" s="9" t="str">
        <f t="shared" si="557"/>
        <v>AL</v>
      </c>
      <c r="O5921" s="13" t="str">
        <f t="shared" si="558"/>
        <v>Tin</v>
      </c>
      <c r="P5921" s="9" t="str">
        <f t="shared" si="559"/>
        <v>PET</v>
      </c>
      <c r="Q5921" s="9" t="str">
        <f t="shared" si="560"/>
        <v>5</v>
      </c>
      <c r="R592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21" s="14" t="str">
        <f>IF(ProjectsDB[[#This Row],[Item Type]]="Straight Plug-In",_xlfn.TEXTJOIN("-",TRUE,M5921&amp;"-"&amp;_xlfn.LET(_xlpm.txt,ProjectsDB[[#This Row],[Assembly]],_xlpm.pos,FIND("SP",_xlpm.txt),_xlpm.pre,LEFT(_xlpm.txt,_xlpm.pos-1),IF(RIGHT(_xlpm.pre,3)="123","3PL",IF(RIGHT(_xlpm.pre,2)="12","2PL",IF(RIGHT(_xlpm.pre,1)="1","1PL","3PL")))),N5921,O5921,P5921,Q5921&amp;"W",R5921),_xlfn.TEXTJOIN("-",TRUE,M5921,N5921,O5921,P5921,Q5921&amp;"W",R5921))</f>
        <v>Straight Feeder-AL-Tin-PET-5W-3</v>
      </c>
      <c r="T5921" s="14" t="str">
        <f>IF(COUNTIF(Cycletime[Element Desc.],ProjectsDB[[#This Row],[Element Desc.]])&gt;0,"Found","Not Found")</f>
        <v>Found</v>
      </c>
    </row>
    <row r="5922" spans="2:20" x14ac:dyDescent="0.25">
      <c r="B5922" s="20" t="s">
        <v>13436</v>
      </c>
      <c r="C5922" s="21" t="s">
        <v>13420</v>
      </c>
      <c r="D5922" s="21" t="s">
        <v>13421</v>
      </c>
      <c r="E5922" s="22">
        <v>6</v>
      </c>
      <c r="F5922" s="9" t="s">
        <v>13467</v>
      </c>
      <c r="G5922" s="9" t="s">
        <v>96</v>
      </c>
      <c r="H5922" s="31">
        <v>46272</v>
      </c>
      <c r="I5922" s="15"/>
      <c r="J5922" s="25"/>
      <c r="K5922" s="25"/>
      <c r="L5922" s="25" cm="1">
        <f t="array" ref="L5922">IFERROR(LOOKUP(2^15,SEARCH({"40A","63A","80A","100A","125A","160A","200A","250A","400A","630A","800A","1000A","1250A","1600A","2000A","2500A","3200A","4000A","5000A","6300A"},UPPER(D5922)),{40,63,80,100,125,160,200,250,400,630,800,1000,1250,1600,2000,2500,3200,4000,5000,6300}),0)</f>
        <v>5000</v>
      </c>
      <c r="M5922" s="21" t="str">
        <f t="shared" si="556"/>
        <v>Joint Pack</v>
      </c>
      <c r="N5922" s="21" t="str">
        <f t="shared" si="557"/>
        <v>AL</v>
      </c>
      <c r="O5922" s="63" t="str">
        <f t="shared" si="558"/>
        <v>Tin</v>
      </c>
      <c r="P5922" s="21" t="str">
        <f t="shared" si="559"/>
        <v>None</v>
      </c>
      <c r="Q5922" s="21" t="str">
        <f t="shared" si="560"/>
        <v>5</v>
      </c>
      <c r="R5922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22" s="64" t="str">
        <f>IF(ProjectsDB[[#This Row],[Item Type]]="Straight Plug-In",_xlfn.TEXTJOIN("-",TRUE,M5922&amp;"-"&amp;_xlfn.LET(_xlpm.txt,ProjectsDB[[#This Row],[Assembly]],_xlpm.pos,FIND("SP",_xlpm.txt),_xlpm.pre,LEFT(_xlpm.txt,_xlpm.pos-1),IF(RIGHT(_xlpm.pre,3)="123","3PL",IF(RIGHT(_xlpm.pre,2)="12","2PL",IF(RIGHT(_xlpm.pre,1)="1","1PL","3PL")))),N5922,O5922,P5922,Q5922&amp;"W",R5922),_xlfn.TEXTJOIN("-",TRUE,M5922,N5922,O5922,P5922,Q5922&amp;"W",R5922))</f>
        <v>Joint Pack-AL-Tin-None-5W-3</v>
      </c>
      <c r="T5922" s="64" t="str">
        <f>IF(COUNTIF(Cycletime[Element Desc.],ProjectsDB[[#This Row],[Element Desc.]])&gt;0,"Found","Not Found")</f>
        <v>Found</v>
      </c>
    </row>
    <row r="5923" spans="2:20" x14ac:dyDescent="0.25">
      <c r="B5923" s="8" t="s">
        <v>13437</v>
      </c>
      <c r="C5923" s="9" t="s">
        <v>13417</v>
      </c>
      <c r="D5923" s="9" t="s">
        <v>13418</v>
      </c>
      <c r="E5923" s="10">
        <v>2</v>
      </c>
      <c r="F5923" s="9" t="s">
        <v>13467</v>
      </c>
      <c r="G5923" s="9" t="s">
        <v>96</v>
      </c>
      <c r="H5923" s="31">
        <v>46272</v>
      </c>
      <c r="I5923" s="15">
        <v>425</v>
      </c>
      <c r="J5923" s="12"/>
      <c r="K5923" s="12"/>
      <c r="L5923" s="12" cm="1">
        <f t="array" ref="L5923">IFERROR(LOOKUP(2^15,SEARCH({"40A","63A","80A","100A","125A","160A","200A","250A","400A","630A","800A","1000A","1250A","1600A","2000A","2500A","3200A","4000A","5000A","6300A"},UPPER(D5923)),{40,63,80,100,125,160,200,250,400,630,800,1000,1250,1600,2000,2500,3200,4000,5000,6300}),0)</f>
        <v>5000</v>
      </c>
      <c r="M5923" s="9" t="str">
        <f t="shared" ref="M5923:M5925" si="561">_xlfn.LET(_xlpm.d,UPPER(TRIM(SUBSTITUTE(SUBSTITUTE(D5923,CHAR(160),"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5923" s="9" t="str">
        <f t="shared" ref="N5923:N5925" si="562">IF(ISNUMBER(SEARCH("CU",D5923)),"CU",IF(ISNUMBER(SEARCH("AL",D5923)),"AL",IF(ISNUMBER(SEARCH("Copper",D5923)),"CU","SH")))</f>
        <v>AL</v>
      </c>
      <c r="O5923" s="13" t="str">
        <f t="shared" ref="O5923:O5925" si="563">IF(ISNUMBER(SEARCH("Silver",D5923)),"Silver",IF(ISNUMBER(SEARCH("Tin",D5923)),"Tin","None"))</f>
        <v>Tin</v>
      </c>
      <c r="P5923" s="9" t="str">
        <f t="shared" ref="P5923:P5925" si="564">IF(ISNUMBER(SEARCH("Epoxy",D5923)),"Epoxy",IF(ISNUMBER(SEARCH("PET",D5923)),"PET","None"))</f>
        <v>PET</v>
      </c>
      <c r="Q5923" s="9" t="str">
        <f t="shared" ref="Q5923:Q5925" si="565">IF(ISNUMBER(SEARCH("3-Wire",D5923)),"3",IF(ISNUMBER(SEARCH("4-Wire",D5923)),"4",IF(ISNUMBER(SEARCH("5-Wire",D5923)),"5",IF(ISNUMBER(SEARCH("6-Wire",D5923)),"6","0"))))</f>
        <v>5</v>
      </c>
      <c r="R592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23" s="14" t="str">
        <f>IF(ProjectsDB[[#This Row],[Item Type]]="Straight Plug-In",_xlfn.TEXTJOIN("-",TRUE,M5923&amp;"-"&amp;_xlfn.LET(_xlpm.txt,ProjectsDB[[#This Row],[Assembly]],_xlpm.pos,FIND("SP",_xlpm.txt),_xlpm.pre,LEFT(_xlpm.txt,_xlpm.pos-1),IF(RIGHT(_xlpm.pre,3)="123","3PL",IF(RIGHT(_xlpm.pre,2)="12","2PL",IF(RIGHT(_xlpm.pre,1)="1","1PL","3PL")))),N5923,O5923,P5923,Q5923&amp;"W",R5923),_xlfn.TEXTJOIN("-",TRUE,M5923,N5923,O5923,P5923,Q5923&amp;"W",R5923))</f>
        <v>Flange Straight-AL-Tin-PET-5W-3</v>
      </c>
      <c r="T5923" s="14" t="str">
        <f>IF(COUNTIF(Cycletime[Element Desc.],ProjectsDB[[#This Row],[Element Desc.]])&gt;0,"Found","Not Found")</f>
        <v>Found</v>
      </c>
    </row>
    <row r="5924" spans="2:20" x14ac:dyDescent="0.25">
      <c r="B5924" s="8" t="s">
        <v>13438</v>
      </c>
      <c r="C5924" s="9" t="s">
        <v>13414</v>
      </c>
      <c r="D5924" s="9" t="s">
        <v>13415</v>
      </c>
      <c r="E5924" s="10">
        <v>15</v>
      </c>
      <c r="F5924" s="9" t="s">
        <v>13467</v>
      </c>
      <c r="G5924" s="9" t="s">
        <v>96</v>
      </c>
      <c r="H5924" s="31">
        <v>46272</v>
      </c>
      <c r="I5924" s="15">
        <v>3000</v>
      </c>
      <c r="J5924" s="12"/>
      <c r="K5924" s="12"/>
      <c r="L5924" s="12" cm="1">
        <f t="array" ref="L5924">IFERROR(LOOKUP(2^15,SEARCH({"40A","63A","80A","100A","125A","160A","200A","250A","400A","630A","800A","1000A","1250A","1600A","2000A","2500A","3200A","4000A","5000A","6300A"},UPPER(D5924)),{40,63,80,100,125,160,200,250,400,630,800,1000,1250,1600,2000,2500,3200,4000,5000,6300}),0)</f>
        <v>5000</v>
      </c>
      <c r="M5924" s="9" t="str">
        <f t="shared" si="561"/>
        <v>Straight Feeder</v>
      </c>
      <c r="N5924" s="9" t="str">
        <f t="shared" si="562"/>
        <v>AL</v>
      </c>
      <c r="O5924" s="13" t="str">
        <f t="shared" si="563"/>
        <v>Tin</v>
      </c>
      <c r="P5924" s="9" t="str">
        <f t="shared" si="564"/>
        <v>PET</v>
      </c>
      <c r="Q5924" s="9" t="str">
        <f t="shared" si="565"/>
        <v>5</v>
      </c>
      <c r="R592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24" s="14" t="str">
        <f>IF(ProjectsDB[[#This Row],[Item Type]]="Straight Plug-In",_xlfn.TEXTJOIN("-",TRUE,M5924&amp;"-"&amp;_xlfn.LET(_xlpm.txt,ProjectsDB[[#This Row],[Assembly]],_xlpm.pos,FIND("SP",_xlpm.txt),_xlpm.pre,LEFT(_xlpm.txt,_xlpm.pos-1),IF(RIGHT(_xlpm.pre,3)="123","3PL",IF(RIGHT(_xlpm.pre,2)="12","2PL",IF(RIGHT(_xlpm.pre,1)="1","1PL","3PL")))),N5924,O5924,P5924,Q5924&amp;"W",R5924),_xlfn.TEXTJOIN("-",TRUE,M5924,N5924,O5924,P5924,Q5924&amp;"W",R5924))</f>
        <v>Straight Feeder-AL-Tin-PET-5W-3</v>
      </c>
      <c r="T5924" s="14" t="str">
        <f>IF(COUNTIF(Cycletime[Element Desc.],ProjectsDB[[#This Row],[Element Desc.]])&gt;0,"Found","Not Found")</f>
        <v>Found</v>
      </c>
    </row>
    <row r="5925" spans="2:20" x14ac:dyDescent="0.25">
      <c r="B5925" s="20" t="s">
        <v>13439</v>
      </c>
      <c r="C5925" s="21" t="s">
        <v>13420</v>
      </c>
      <c r="D5925" s="21" t="s">
        <v>13421</v>
      </c>
      <c r="E5925" s="22">
        <v>17</v>
      </c>
      <c r="F5925" s="9" t="s">
        <v>13467</v>
      </c>
      <c r="G5925" s="9" t="s">
        <v>96</v>
      </c>
      <c r="H5925" s="31">
        <v>46272</v>
      </c>
      <c r="I5925" s="15"/>
      <c r="J5925" s="25"/>
      <c r="K5925" s="25"/>
      <c r="L5925" s="25" cm="1">
        <f t="array" ref="L5925">IFERROR(LOOKUP(2^15,SEARCH({"40A","63A","80A","100A","125A","160A","200A","250A","400A","630A","800A","1000A","1250A","1600A","2000A","2500A","3200A","4000A","5000A","6300A"},UPPER(D5925)),{40,63,80,100,125,160,200,250,400,630,800,1000,1250,1600,2000,2500,3200,4000,5000,6300}),0)</f>
        <v>5000</v>
      </c>
      <c r="M5925" s="21" t="str">
        <f t="shared" si="561"/>
        <v>Joint Pack</v>
      </c>
      <c r="N5925" s="21" t="str">
        <f t="shared" si="562"/>
        <v>AL</v>
      </c>
      <c r="O5925" s="63" t="str">
        <f t="shared" si="563"/>
        <v>Tin</v>
      </c>
      <c r="P5925" s="21" t="str">
        <f t="shared" si="564"/>
        <v>None</v>
      </c>
      <c r="Q5925" s="21" t="str">
        <f t="shared" si="565"/>
        <v>5</v>
      </c>
      <c r="R5925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25" s="64" t="str">
        <f>IF(ProjectsDB[[#This Row],[Item Type]]="Straight Plug-In",_xlfn.TEXTJOIN("-",TRUE,M5925&amp;"-"&amp;_xlfn.LET(_xlpm.txt,ProjectsDB[[#This Row],[Assembly]],_xlpm.pos,FIND("SP",_xlpm.txt),_xlpm.pre,LEFT(_xlpm.txt,_xlpm.pos-1),IF(RIGHT(_xlpm.pre,3)="123","3PL",IF(RIGHT(_xlpm.pre,2)="12","2PL",IF(RIGHT(_xlpm.pre,1)="1","1PL","3PL")))),N5925,O5925,P5925,Q5925&amp;"W",R5925),_xlfn.TEXTJOIN("-",TRUE,M5925,N5925,O5925,P5925,Q5925&amp;"W",R5925))</f>
        <v>Joint Pack-AL-Tin-None-5W-3</v>
      </c>
      <c r="T5925" s="64" t="str">
        <f>IF(COUNTIF(Cycletime[Element Desc.],ProjectsDB[[#This Row],[Element Desc.]])&gt;0,"Found","Not Found")</f>
        <v>Found</v>
      </c>
    </row>
    <row r="5926" spans="2:20" x14ac:dyDescent="0.25">
      <c r="B5926" s="8" t="s">
        <v>13440</v>
      </c>
      <c r="C5926" s="9" t="s">
        <v>13417</v>
      </c>
      <c r="D5926" s="9" t="s">
        <v>13418</v>
      </c>
      <c r="E5926" s="10">
        <v>2</v>
      </c>
      <c r="F5926" s="9" t="s">
        <v>13467</v>
      </c>
      <c r="G5926" s="9" t="s">
        <v>96</v>
      </c>
      <c r="H5926" s="31">
        <v>46272</v>
      </c>
      <c r="I5926" s="15">
        <v>425</v>
      </c>
      <c r="J5926" s="12"/>
      <c r="K5926" s="12"/>
      <c r="L5926" s="12" cm="1">
        <f t="array" ref="L5926">IFERROR(LOOKUP(2^15,SEARCH({"40A","63A","80A","100A","125A","160A","200A","250A","400A","630A","800A","1000A","1250A","1600A","2000A","2500A","3200A","4000A","5000A","6300A"},UPPER(D5926)),{40,63,80,100,125,160,200,250,400,630,800,1000,1250,1600,2000,2500,3200,4000,5000,6300}),0)</f>
        <v>5000</v>
      </c>
      <c r="M5926" s="9" t="str">
        <f t="shared" ref="M5926:M5928" si="566">_xlfn.LET(_xlpm.d,UPPER(TRIM(SUBSTITUTE(SUBSTITUTE(D5926,CHAR(160),"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5926" s="9" t="str">
        <f t="shared" ref="N5926:N5928" si="567">IF(ISNUMBER(SEARCH("CU",D5926)),"CU",IF(ISNUMBER(SEARCH("AL",D5926)),"AL",IF(ISNUMBER(SEARCH("Copper",D5926)),"CU","SH")))</f>
        <v>AL</v>
      </c>
      <c r="O5926" s="13" t="str">
        <f t="shared" ref="O5926:O5928" si="568">IF(ISNUMBER(SEARCH("Silver",D5926)),"Silver",IF(ISNUMBER(SEARCH("Tin",D5926)),"Tin","None"))</f>
        <v>Tin</v>
      </c>
      <c r="P5926" s="9" t="str">
        <f t="shared" ref="P5926:P5928" si="569">IF(ISNUMBER(SEARCH("Epoxy",D5926)),"Epoxy",IF(ISNUMBER(SEARCH("PET",D5926)),"PET","None"))</f>
        <v>PET</v>
      </c>
      <c r="Q5926" s="9" t="str">
        <f t="shared" ref="Q5926:Q5928" si="570">IF(ISNUMBER(SEARCH("3-Wire",D5926)),"3",IF(ISNUMBER(SEARCH("4-Wire",D5926)),"4",IF(ISNUMBER(SEARCH("5-Wire",D5926)),"5",IF(ISNUMBER(SEARCH("6-Wire",D5926)),"6","0"))))</f>
        <v>5</v>
      </c>
      <c r="R592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26" s="14" t="str">
        <f>IF(ProjectsDB[[#This Row],[Item Type]]="Straight Plug-In",_xlfn.TEXTJOIN("-",TRUE,M5926&amp;"-"&amp;_xlfn.LET(_xlpm.txt,ProjectsDB[[#This Row],[Assembly]],_xlpm.pos,FIND("SP",_xlpm.txt),_xlpm.pre,LEFT(_xlpm.txt,_xlpm.pos-1),IF(RIGHT(_xlpm.pre,3)="123","3PL",IF(RIGHT(_xlpm.pre,2)="12","2PL",IF(RIGHT(_xlpm.pre,1)="1","1PL","3PL")))),N5926,O5926,P5926,Q5926&amp;"W",R5926),_xlfn.TEXTJOIN("-",TRUE,M5926,N5926,O5926,P5926,Q5926&amp;"W",R5926))</f>
        <v>Flange Straight-AL-Tin-PET-5W-3</v>
      </c>
      <c r="T5926" s="14" t="str">
        <f>IF(COUNTIF(Cycletime[Element Desc.],ProjectsDB[[#This Row],[Element Desc.]])&gt;0,"Found","Not Found")</f>
        <v>Found</v>
      </c>
    </row>
    <row r="5927" spans="2:20" x14ac:dyDescent="0.25">
      <c r="B5927" s="8" t="s">
        <v>13441</v>
      </c>
      <c r="C5927" s="9" t="s">
        <v>13414</v>
      </c>
      <c r="D5927" s="9" t="s">
        <v>13415</v>
      </c>
      <c r="E5927" s="10">
        <v>15</v>
      </c>
      <c r="F5927" s="9" t="s">
        <v>13467</v>
      </c>
      <c r="G5927" s="9" t="s">
        <v>96</v>
      </c>
      <c r="H5927" s="31">
        <v>46272</v>
      </c>
      <c r="I5927" s="15">
        <v>3000</v>
      </c>
      <c r="J5927" s="12"/>
      <c r="K5927" s="12"/>
      <c r="L5927" s="12" cm="1">
        <f t="array" ref="L5927">IFERROR(LOOKUP(2^15,SEARCH({"40A","63A","80A","100A","125A","160A","200A","250A","400A","630A","800A","1000A","1250A","1600A","2000A","2500A","3200A","4000A","5000A","6300A"},UPPER(D5927)),{40,63,80,100,125,160,200,250,400,630,800,1000,1250,1600,2000,2500,3200,4000,5000,6300}),0)</f>
        <v>5000</v>
      </c>
      <c r="M5927" s="9" t="str">
        <f t="shared" si="566"/>
        <v>Straight Feeder</v>
      </c>
      <c r="N5927" s="9" t="str">
        <f t="shared" si="567"/>
        <v>AL</v>
      </c>
      <c r="O5927" s="13" t="str">
        <f t="shared" si="568"/>
        <v>Tin</v>
      </c>
      <c r="P5927" s="9" t="str">
        <f t="shared" si="569"/>
        <v>PET</v>
      </c>
      <c r="Q5927" s="9" t="str">
        <f t="shared" si="570"/>
        <v>5</v>
      </c>
      <c r="R592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27" s="14" t="str">
        <f>IF(ProjectsDB[[#This Row],[Item Type]]="Straight Plug-In",_xlfn.TEXTJOIN("-",TRUE,M5927&amp;"-"&amp;_xlfn.LET(_xlpm.txt,ProjectsDB[[#This Row],[Assembly]],_xlpm.pos,FIND("SP",_xlpm.txt),_xlpm.pre,LEFT(_xlpm.txt,_xlpm.pos-1),IF(RIGHT(_xlpm.pre,3)="123","3PL",IF(RIGHT(_xlpm.pre,2)="12","2PL",IF(RIGHT(_xlpm.pre,1)="1","1PL","3PL")))),N5927,O5927,P5927,Q5927&amp;"W",R5927),_xlfn.TEXTJOIN("-",TRUE,M5927,N5927,O5927,P5927,Q5927&amp;"W",R5927))</f>
        <v>Straight Feeder-AL-Tin-PET-5W-3</v>
      </c>
      <c r="T5927" s="14" t="str">
        <f>IF(COUNTIF(Cycletime[Element Desc.],ProjectsDB[[#This Row],[Element Desc.]])&gt;0,"Found","Not Found")</f>
        <v>Found</v>
      </c>
    </row>
    <row r="5928" spans="2:20" x14ac:dyDescent="0.25">
      <c r="B5928" s="20" t="s">
        <v>13442</v>
      </c>
      <c r="C5928" s="21" t="s">
        <v>13420</v>
      </c>
      <c r="D5928" s="21" t="s">
        <v>13421</v>
      </c>
      <c r="E5928" s="22">
        <v>17</v>
      </c>
      <c r="F5928" s="9" t="s">
        <v>13467</v>
      </c>
      <c r="G5928" s="9" t="s">
        <v>96</v>
      </c>
      <c r="H5928" s="31">
        <v>46272</v>
      </c>
      <c r="I5928" s="15"/>
      <c r="J5928" s="25"/>
      <c r="K5928" s="25"/>
      <c r="L5928" s="25" cm="1">
        <f t="array" ref="L5928">IFERROR(LOOKUP(2^15,SEARCH({"40A","63A","80A","100A","125A","160A","200A","250A","400A","630A","800A","1000A","1250A","1600A","2000A","2500A","3200A","4000A","5000A","6300A"},UPPER(D5928)),{40,63,80,100,125,160,200,250,400,630,800,1000,1250,1600,2000,2500,3200,4000,5000,6300}),0)</f>
        <v>5000</v>
      </c>
      <c r="M5928" s="21" t="str">
        <f t="shared" si="566"/>
        <v>Joint Pack</v>
      </c>
      <c r="N5928" s="21" t="str">
        <f t="shared" si="567"/>
        <v>AL</v>
      </c>
      <c r="O5928" s="63" t="str">
        <f t="shared" si="568"/>
        <v>Tin</v>
      </c>
      <c r="P5928" s="21" t="str">
        <f t="shared" si="569"/>
        <v>None</v>
      </c>
      <c r="Q5928" s="21" t="str">
        <f t="shared" si="570"/>
        <v>5</v>
      </c>
      <c r="R5928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28" s="64" t="str">
        <f>IF(ProjectsDB[[#This Row],[Item Type]]="Straight Plug-In",_xlfn.TEXTJOIN("-",TRUE,M5928&amp;"-"&amp;_xlfn.LET(_xlpm.txt,ProjectsDB[[#This Row],[Assembly]],_xlpm.pos,FIND("SP",_xlpm.txt),_xlpm.pre,LEFT(_xlpm.txt,_xlpm.pos-1),IF(RIGHT(_xlpm.pre,3)="123","3PL",IF(RIGHT(_xlpm.pre,2)="12","2PL",IF(RIGHT(_xlpm.pre,1)="1","1PL","3PL")))),N5928,O5928,P5928,Q5928&amp;"W",R5928),_xlfn.TEXTJOIN("-",TRUE,M5928,N5928,O5928,P5928,Q5928&amp;"W",R5928))</f>
        <v>Joint Pack-AL-Tin-None-5W-3</v>
      </c>
      <c r="T5928" s="64" t="str">
        <f>IF(COUNTIF(Cycletime[Element Desc.],ProjectsDB[[#This Row],[Element Desc.]])&gt;0,"Found","Not Found")</f>
        <v>Found</v>
      </c>
    </row>
    <row r="5929" spans="2:20" x14ac:dyDescent="0.25">
      <c r="B5929" s="8" t="s">
        <v>13443</v>
      </c>
      <c r="C5929" s="9" t="s">
        <v>13417</v>
      </c>
      <c r="D5929" s="9" t="s">
        <v>13418</v>
      </c>
      <c r="E5929" s="10">
        <v>2</v>
      </c>
      <c r="F5929" s="9" t="s">
        <v>13467</v>
      </c>
      <c r="G5929" s="9" t="s">
        <v>96</v>
      </c>
      <c r="H5929" s="31">
        <v>46272</v>
      </c>
      <c r="I5929" s="15">
        <v>425</v>
      </c>
      <c r="J5929" s="12"/>
      <c r="K5929" s="12"/>
      <c r="L5929" s="12" cm="1">
        <f t="array" ref="L5929">IFERROR(LOOKUP(2^15,SEARCH({"40A","63A","80A","100A","125A","160A","200A","250A","400A","630A","800A","1000A","1250A","1600A","2000A","2500A","3200A","4000A","5000A","6300A"},UPPER(D5929)),{40,63,80,100,125,160,200,250,400,630,800,1000,1250,1600,2000,2500,3200,4000,5000,6300}),0)</f>
        <v>5000</v>
      </c>
      <c r="M5929" s="9" t="str">
        <f t="shared" ref="M5929:M5931" si="571">_xlfn.LET(_xlpm.d,UPPER(TRIM(SUBSTITUTE(SUBSTITUTE(D5929,CHAR(160),"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5929" s="9" t="str">
        <f t="shared" ref="N5929:N5931" si="572">IF(ISNUMBER(SEARCH("CU",D5929)),"CU",IF(ISNUMBER(SEARCH("AL",D5929)),"AL",IF(ISNUMBER(SEARCH("Copper",D5929)),"CU","SH")))</f>
        <v>AL</v>
      </c>
      <c r="O5929" s="13" t="str">
        <f t="shared" ref="O5929:O5931" si="573">IF(ISNUMBER(SEARCH("Silver",D5929)),"Silver",IF(ISNUMBER(SEARCH("Tin",D5929)),"Tin","None"))</f>
        <v>Tin</v>
      </c>
      <c r="P5929" s="9" t="str">
        <f t="shared" ref="P5929:P5931" si="574">IF(ISNUMBER(SEARCH("Epoxy",D5929)),"Epoxy",IF(ISNUMBER(SEARCH("PET",D5929)),"PET","None"))</f>
        <v>PET</v>
      </c>
      <c r="Q5929" s="9" t="str">
        <f t="shared" ref="Q5929:Q5931" si="575">IF(ISNUMBER(SEARCH("3-Wire",D5929)),"3",IF(ISNUMBER(SEARCH("4-Wire",D5929)),"4",IF(ISNUMBER(SEARCH("5-Wire",D5929)),"5",IF(ISNUMBER(SEARCH("6-Wire",D5929)),"6","0"))))</f>
        <v>5</v>
      </c>
      <c r="R592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29" s="14" t="str">
        <f>IF(ProjectsDB[[#This Row],[Item Type]]="Straight Plug-In",_xlfn.TEXTJOIN("-",TRUE,M5929&amp;"-"&amp;_xlfn.LET(_xlpm.txt,ProjectsDB[[#This Row],[Assembly]],_xlpm.pos,FIND("SP",_xlpm.txt),_xlpm.pre,LEFT(_xlpm.txt,_xlpm.pos-1),IF(RIGHT(_xlpm.pre,3)="123","3PL",IF(RIGHT(_xlpm.pre,2)="12","2PL",IF(RIGHT(_xlpm.pre,1)="1","1PL","3PL")))),N5929,O5929,P5929,Q5929&amp;"W",R5929),_xlfn.TEXTJOIN("-",TRUE,M5929,N5929,O5929,P5929,Q5929&amp;"W",R5929))</f>
        <v>Flange Straight-AL-Tin-PET-5W-3</v>
      </c>
      <c r="T5929" s="14" t="str">
        <f>IF(COUNTIF(Cycletime[Element Desc.],ProjectsDB[[#This Row],[Element Desc.]])&gt;0,"Found","Not Found")</f>
        <v>Found</v>
      </c>
    </row>
    <row r="5930" spans="2:20" x14ac:dyDescent="0.25">
      <c r="B5930" s="8" t="s">
        <v>13444</v>
      </c>
      <c r="C5930" s="9" t="s">
        <v>13414</v>
      </c>
      <c r="D5930" s="9" t="s">
        <v>13415</v>
      </c>
      <c r="E5930" s="10">
        <v>8</v>
      </c>
      <c r="F5930" s="9" t="s">
        <v>13467</v>
      </c>
      <c r="G5930" s="9" t="s">
        <v>96</v>
      </c>
      <c r="H5930" s="31">
        <v>46272</v>
      </c>
      <c r="I5930" s="15">
        <v>3000</v>
      </c>
      <c r="J5930" s="12"/>
      <c r="K5930" s="12"/>
      <c r="L5930" s="12" cm="1">
        <f t="array" ref="L5930">IFERROR(LOOKUP(2^15,SEARCH({"40A","63A","80A","100A","125A","160A","200A","250A","400A","630A","800A","1000A","1250A","1600A","2000A","2500A","3200A","4000A","5000A","6300A"},UPPER(D5930)),{40,63,80,100,125,160,200,250,400,630,800,1000,1250,1600,2000,2500,3200,4000,5000,6300}),0)</f>
        <v>5000</v>
      </c>
      <c r="M5930" s="9" t="str">
        <f t="shared" si="571"/>
        <v>Straight Feeder</v>
      </c>
      <c r="N5930" s="9" t="str">
        <f t="shared" si="572"/>
        <v>AL</v>
      </c>
      <c r="O5930" s="13" t="str">
        <f t="shared" si="573"/>
        <v>Tin</v>
      </c>
      <c r="P5930" s="9" t="str">
        <f t="shared" si="574"/>
        <v>PET</v>
      </c>
      <c r="Q5930" s="9" t="str">
        <f t="shared" si="575"/>
        <v>5</v>
      </c>
      <c r="R593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30" s="14" t="str">
        <f>IF(ProjectsDB[[#This Row],[Item Type]]="Straight Plug-In",_xlfn.TEXTJOIN("-",TRUE,M5930&amp;"-"&amp;_xlfn.LET(_xlpm.txt,ProjectsDB[[#This Row],[Assembly]],_xlpm.pos,FIND("SP",_xlpm.txt),_xlpm.pre,LEFT(_xlpm.txt,_xlpm.pos-1),IF(RIGHT(_xlpm.pre,3)="123","3PL",IF(RIGHT(_xlpm.pre,2)="12","2PL",IF(RIGHT(_xlpm.pre,1)="1","1PL","3PL")))),N5930,O5930,P5930,Q5930&amp;"W",R5930),_xlfn.TEXTJOIN("-",TRUE,M5930,N5930,O5930,P5930,Q5930&amp;"W",R5930))</f>
        <v>Straight Feeder-AL-Tin-PET-5W-3</v>
      </c>
      <c r="T5930" s="14" t="str">
        <f>IF(COUNTIF(Cycletime[Element Desc.],ProjectsDB[[#This Row],[Element Desc.]])&gt;0,"Found","Not Found")</f>
        <v>Found</v>
      </c>
    </row>
    <row r="5931" spans="2:20" x14ac:dyDescent="0.25">
      <c r="B5931" s="20" t="s">
        <v>13445</v>
      </c>
      <c r="C5931" s="21" t="s">
        <v>13420</v>
      </c>
      <c r="D5931" s="21" t="s">
        <v>13421</v>
      </c>
      <c r="E5931" s="22">
        <v>10</v>
      </c>
      <c r="F5931" s="9" t="s">
        <v>13467</v>
      </c>
      <c r="G5931" s="9" t="s">
        <v>96</v>
      </c>
      <c r="H5931" s="31">
        <v>46272</v>
      </c>
      <c r="I5931" s="15"/>
      <c r="J5931" s="25"/>
      <c r="K5931" s="25"/>
      <c r="L5931" s="25" cm="1">
        <f t="array" ref="L5931">IFERROR(LOOKUP(2^15,SEARCH({"40A","63A","80A","100A","125A","160A","200A","250A","400A","630A","800A","1000A","1250A","1600A","2000A","2500A","3200A","4000A","5000A","6300A"},UPPER(D5931)),{40,63,80,100,125,160,200,250,400,630,800,1000,1250,1600,2000,2500,3200,4000,5000,6300}),0)</f>
        <v>5000</v>
      </c>
      <c r="M5931" s="21" t="str">
        <f t="shared" si="571"/>
        <v>Joint Pack</v>
      </c>
      <c r="N5931" s="21" t="str">
        <f t="shared" si="572"/>
        <v>AL</v>
      </c>
      <c r="O5931" s="63" t="str">
        <f t="shared" si="573"/>
        <v>Tin</v>
      </c>
      <c r="P5931" s="21" t="str">
        <f t="shared" si="574"/>
        <v>None</v>
      </c>
      <c r="Q5931" s="21" t="str">
        <f t="shared" si="575"/>
        <v>5</v>
      </c>
      <c r="R5931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31" s="64" t="str">
        <f>IF(ProjectsDB[[#This Row],[Item Type]]="Straight Plug-In",_xlfn.TEXTJOIN("-",TRUE,M5931&amp;"-"&amp;_xlfn.LET(_xlpm.txt,ProjectsDB[[#This Row],[Assembly]],_xlpm.pos,FIND("SP",_xlpm.txt),_xlpm.pre,LEFT(_xlpm.txt,_xlpm.pos-1),IF(RIGHT(_xlpm.pre,3)="123","3PL",IF(RIGHT(_xlpm.pre,2)="12","2PL",IF(RIGHT(_xlpm.pre,1)="1","1PL","3PL")))),N5931,O5931,P5931,Q5931&amp;"W",R5931),_xlfn.TEXTJOIN("-",TRUE,M5931,N5931,O5931,P5931,Q5931&amp;"W",R5931))</f>
        <v>Joint Pack-AL-Tin-None-5W-3</v>
      </c>
      <c r="T5931" s="64" t="str">
        <f>IF(COUNTIF(Cycletime[Element Desc.],ProjectsDB[[#This Row],[Element Desc.]])&gt;0,"Found","Not Found")</f>
        <v>Found</v>
      </c>
    </row>
    <row r="5932" spans="2:20" x14ac:dyDescent="0.25">
      <c r="B5932" s="8" t="s">
        <v>13446</v>
      </c>
      <c r="C5932" s="9" t="s">
        <v>13420</v>
      </c>
      <c r="D5932" s="9" t="s">
        <v>13421</v>
      </c>
      <c r="E5932" s="10">
        <v>12</v>
      </c>
      <c r="F5932" s="9" t="s">
        <v>13467</v>
      </c>
      <c r="G5932" s="9" t="s">
        <v>96</v>
      </c>
      <c r="H5932" s="31">
        <v>46272</v>
      </c>
      <c r="I5932" s="15"/>
      <c r="J5932" s="12"/>
      <c r="K5932" s="12"/>
      <c r="L5932" s="12" cm="1">
        <f t="array" ref="L5932">IFERROR(LOOKUP(2^15,SEARCH({"40A","63A","80A","100A","125A","160A","200A","250A","400A","630A","800A","1000A","1250A","1600A","2000A","2500A","3200A","4000A","5000A","6300A"},UPPER(D5932)),{40,63,80,100,125,160,200,250,400,630,800,1000,1250,1600,2000,2500,3200,4000,5000,6300}),0)</f>
        <v>5000</v>
      </c>
      <c r="M5932" s="9" t="str">
        <f t="shared" ref="M5932:M5934" si="576">_xlfn.LET(_xlpm.d,UPPER(TRIM(SUBSTITUTE(SUBSTITUTE(D5932,CHAR(160),"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5932" s="9" t="str">
        <f t="shared" ref="N5932:N5934" si="577">IF(ISNUMBER(SEARCH("CU",D5932)),"CU",IF(ISNUMBER(SEARCH("AL",D5932)),"AL",IF(ISNUMBER(SEARCH("Copper",D5932)),"CU","SH")))</f>
        <v>AL</v>
      </c>
      <c r="O5932" s="13" t="str">
        <f t="shared" ref="O5932:O5934" si="578">IF(ISNUMBER(SEARCH("Silver",D5932)),"Silver",IF(ISNUMBER(SEARCH("Tin",D5932)),"Tin","None"))</f>
        <v>Tin</v>
      </c>
      <c r="P5932" s="9" t="str">
        <f t="shared" ref="P5932:P5934" si="579">IF(ISNUMBER(SEARCH("Epoxy",D5932)),"Epoxy",IF(ISNUMBER(SEARCH("PET",D5932)),"PET","None"))</f>
        <v>None</v>
      </c>
      <c r="Q5932" s="9" t="str">
        <f t="shared" ref="Q5932:Q5934" si="580">IF(ISNUMBER(SEARCH("3-Wire",D5932)),"3",IF(ISNUMBER(SEARCH("4-Wire",D5932)),"4",IF(ISNUMBER(SEARCH("5-Wire",D5932)),"5",IF(ISNUMBER(SEARCH("6-Wire",D5932)),"6","0"))))</f>
        <v>5</v>
      </c>
      <c r="R593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32" s="14" t="str">
        <f>IF(ProjectsDB[[#This Row],[Item Type]]="Straight Plug-In",_xlfn.TEXTJOIN("-",TRUE,M5932&amp;"-"&amp;_xlfn.LET(_xlpm.txt,ProjectsDB[[#This Row],[Assembly]],_xlpm.pos,FIND("SP",_xlpm.txt),_xlpm.pre,LEFT(_xlpm.txt,_xlpm.pos-1),IF(RIGHT(_xlpm.pre,3)="123","3PL",IF(RIGHT(_xlpm.pre,2)="12","2PL",IF(RIGHT(_xlpm.pre,1)="1","1PL","3PL")))),N5932,O5932,P5932,Q5932&amp;"W",R5932),_xlfn.TEXTJOIN("-",TRUE,M5932,N5932,O5932,P5932,Q5932&amp;"W",R5932))</f>
        <v>Joint Pack-AL-Tin-None-5W-3</v>
      </c>
      <c r="T5932" s="14" t="str">
        <f>IF(COUNTIF(Cycletime[Element Desc.],ProjectsDB[[#This Row],[Element Desc.]])&gt;0,"Found","Not Found")</f>
        <v>Found</v>
      </c>
    </row>
    <row r="5933" spans="2:20" x14ac:dyDescent="0.25">
      <c r="B5933" s="8" t="s">
        <v>13447</v>
      </c>
      <c r="C5933" s="9" t="s">
        <v>13417</v>
      </c>
      <c r="D5933" s="9" t="s">
        <v>13418</v>
      </c>
      <c r="E5933" s="10">
        <v>2</v>
      </c>
      <c r="F5933" s="9" t="s">
        <v>13467</v>
      </c>
      <c r="G5933" s="9" t="s">
        <v>96</v>
      </c>
      <c r="H5933" s="31">
        <v>46272</v>
      </c>
      <c r="I5933" s="15">
        <v>425</v>
      </c>
      <c r="J5933" s="12"/>
      <c r="K5933" s="12"/>
      <c r="L5933" s="12" cm="1">
        <f t="array" ref="L5933">IFERROR(LOOKUP(2^15,SEARCH({"40A","63A","80A","100A","125A","160A","200A","250A","400A","630A","800A","1000A","1250A","1600A","2000A","2500A","3200A","4000A","5000A","6300A"},UPPER(D5933)),{40,63,80,100,125,160,200,250,400,630,800,1000,1250,1600,2000,2500,3200,4000,5000,6300}),0)</f>
        <v>5000</v>
      </c>
      <c r="M5933" s="9" t="str">
        <f t="shared" si="576"/>
        <v>Flange Straight</v>
      </c>
      <c r="N5933" s="9" t="str">
        <f t="shared" si="577"/>
        <v>AL</v>
      </c>
      <c r="O5933" s="13" t="str">
        <f t="shared" si="578"/>
        <v>Tin</v>
      </c>
      <c r="P5933" s="9" t="str">
        <f t="shared" si="579"/>
        <v>PET</v>
      </c>
      <c r="Q5933" s="9" t="str">
        <f t="shared" si="580"/>
        <v>5</v>
      </c>
      <c r="R593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33" s="14" t="str">
        <f>IF(ProjectsDB[[#This Row],[Item Type]]="Straight Plug-In",_xlfn.TEXTJOIN("-",TRUE,M5933&amp;"-"&amp;_xlfn.LET(_xlpm.txt,ProjectsDB[[#This Row],[Assembly]],_xlpm.pos,FIND("SP",_xlpm.txt),_xlpm.pre,LEFT(_xlpm.txt,_xlpm.pos-1),IF(RIGHT(_xlpm.pre,3)="123","3PL",IF(RIGHT(_xlpm.pre,2)="12","2PL",IF(RIGHT(_xlpm.pre,1)="1","1PL","3PL")))),N5933,O5933,P5933,Q5933&amp;"W",R5933),_xlfn.TEXTJOIN("-",TRUE,M5933,N5933,O5933,P5933,Q5933&amp;"W",R5933))</f>
        <v>Flange Straight-AL-Tin-PET-5W-3</v>
      </c>
      <c r="T5933" s="14" t="str">
        <f>IF(COUNTIF(Cycletime[Element Desc.],ProjectsDB[[#This Row],[Element Desc.]])&gt;0,"Found","Not Found")</f>
        <v>Found</v>
      </c>
    </row>
    <row r="5934" spans="2:20" x14ac:dyDescent="0.25">
      <c r="B5934" s="20" t="s">
        <v>13448</v>
      </c>
      <c r="C5934" s="21" t="s">
        <v>13414</v>
      </c>
      <c r="D5934" s="21" t="s">
        <v>13415</v>
      </c>
      <c r="E5934" s="22">
        <v>10</v>
      </c>
      <c r="F5934" s="9" t="s">
        <v>13467</v>
      </c>
      <c r="G5934" s="9" t="s">
        <v>96</v>
      </c>
      <c r="H5934" s="31">
        <v>46272</v>
      </c>
      <c r="I5934" s="15">
        <v>3000</v>
      </c>
      <c r="J5934" s="25"/>
      <c r="K5934" s="25"/>
      <c r="L5934" s="25" cm="1">
        <f t="array" ref="L5934">IFERROR(LOOKUP(2^15,SEARCH({"40A","63A","80A","100A","125A","160A","200A","250A","400A","630A","800A","1000A","1250A","1600A","2000A","2500A","3200A","4000A","5000A","6300A"},UPPER(D5934)),{40,63,80,100,125,160,200,250,400,630,800,1000,1250,1600,2000,2500,3200,4000,5000,6300}),0)</f>
        <v>5000</v>
      </c>
      <c r="M5934" s="21" t="str">
        <f t="shared" si="576"/>
        <v>Straight Feeder</v>
      </c>
      <c r="N5934" s="21" t="str">
        <f t="shared" si="577"/>
        <v>AL</v>
      </c>
      <c r="O5934" s="63" t="str">
        <f t="shared" si="578"/>
        <v>Tin</v>
      </c>
      <c r="P5934" s="21" t="str">
        <f t="shared" si="579"/>
        <v>PET</v>
      </c>
      <c r="Q5934" s="21" t="str">
        <f t="shared" si="580"/>
        <v>5</v>
      </c>
      <c r="R5934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34" s="64" t="str">
        <f>IF(ProjectsDB[[#This Row],[Item Type]]="Straight Plug-In",_xlfn.TEXTJOIN("-",TRUE,M5934&amp;"-"&amp;_xlfn.LET(_xlpm.txt,ProjectsDB[[#This Row],[Assembly]],_xlpm.pos,FIND("SP",_xlpm.txt),_xlpm.pre,LEFT(_xlpm.txt,_xlpm.pos-1),IF(RIGHT(_xlpm.pre,3)="123","3PL",IF(RIGHT(_xlpm.pre,2)="12","2PL",IF(RIGHT(_xlpm.pre,1)="1","1PL","3PL")))),N5934,O5934,P5934,Q5934&amp;"W",R5934),_xlfn.TEXTJOIN("-",TRUE,M5934,N5934,O5934,P5934,Q5934&amp;"W",R5934))</f>
        <v>Straight Feeder-AL-Tin-PET-5W-3</v>
      </c>
      <c r="T5934" s="64" t="str">
        <f>IF(COUNTIF(Cycletime[Element Desc.],ProjectsDB[[#This Row],[Element Desc.]])&gt;0,"Found","Not Found")</f>
        <v>Found</v>
      </c>
    </row>
    <row r="5935" spans="2:20" x14ac:dyDescent="0.25">
      <c r="B5935" s="8" t="s">
        <v>13449</v>
      </c>
      <c r="C5935" s="9" t="s">
        <v>13414</v>
      </c>
      <c r="D5935" s="9" t="s">
        <v>13415</v>
      </c>
      <c r="E5935" s="10">
        <v>12</v>
      </c>
      <c r="F5935" s="9" t="s">
        <v>13467</v>
      </c>
      <c r="G5935" s="9" t="s">
        <v>96</v>
      </c>
      <c r="H5935" s="31">
        <v>46272</v>
      </c>
      <c r="I5935" s="15">
        <v>3000</v>
      </c>
      <c r="J5935" s="12"/>
      <c r="K5935" s="12"/>
      <c r="L5935" s="12" cm="1">
        <f t="array" ref="L5935">IFERROR(LOOKUP(2^15,SEARCH({"40A","63A","80A","100A","125A","160A","200A","250A","400A","630A","800A","1000A","1250A","1600A","2000A","2500A","3200A","4000A","5000A","6300A"},UPPER(D5935)),{40,63,80,100,125,160,200,250,400,630,800,1000,1250,1600,2000,2500,3200,4000,5000,6300}),0)</f>
        <v>5000</v>
      </c>
      <c r="M5935" s="9" t="str">
        <f t="shared" ref="M5935:M5937" si="581">_xlfn.LET(_xlpm.d,UPPER(TRIM(SUBSTITUTE(SUBSTITUTE(D5935,CHAR(160),"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935" s="9" t="str">
        <f t="shared" ref="N5935:N5937" si="582">IF(ISNUMBER(SEARCH("CU",D5935)),"CU",IF(ISNUMBER(SEARCH("AL",D5935)),"AL",IF(ISNUMBER(SEARCH("Copper",D5935)),"CU","SH")))</f>
        <v>AL</v>
      </c>
      <c r="O5935" s="13" t="str">
        <f t="shared" ref="O5935:O5937" si="583">IF(ISNUMBER(SEARCH("Silver",D5935)),"Silver",IF(ISNUMBER(SEARCH("Tin",D5935)),"Tin","None"))</f>
        <v>Tin</v>
      </c>
      <c r="P5935" s="9" t="str">
        <f t="shared" ref="P5935:P5937" si="584">IF(ISNUMBER(SEARCH("Epoxy",D5935)),"Epoxy",IF(ISNUMBER(SEARCH("PET",D5935)),"PET","None"))</f>
        <v>PET</v>
      </c>
      <c r="Q5935" s="9" t="str">
        <f t="shared" ref="Q5935:Q5937" si="585">IF(ISNUMBER(SEARCH("3-Wire",D5935)),"3",IF(ISNUMBER(SEARCH("4-Wire",D5935)),"4",IF(ISNUMBER(SEARCH("5-Wire",D5935)),"5",IF(ISNUMBER(SEARCH("6-Wire",D5935)),"6","0"))))</f>
        <v>5</v>
      </c>
      <c r="R593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35" s="14" t="str">
        <f>IF(ProjectsDB[[#This Row],[Item Type]]="Straight Plug-In",_xlfn.TEXTJOIN("-",TRUE,M5935&amp;"-"&amp;_xlfn.LET(_xlpm.txt,ProjectsDB[[#This Row],[Assembly]],_xlpm.pos,FIND("SP",_xlpm.txt),_xlpm.pre,LEFT(_xlpm.txt,_xlpm.pos-1),IF(RIGHT(_xlpm.pre,3)="123","3PL",IF(RIGHT(_xlpm.pre,2)="12","2PL",IF(RIGHT(_xlpm.pre,1)="1","1PL","3PL")))),N5935,O5935,P5935,Q5935&amp;"W",R5935),_xlfn.TEXTJOIN("-",TRUE,M5935,N5935,O5935,P5935,Q5935&amp;"W",R5935))</f>
        <v>Straight Feeder-AL-Tin-PET-5W-3</v>
      </c>
      <c r="T5935" s="14" t="str">
        <f>IF(COUNTIF(Cycletime[Element Desc.],ProjectsDB[[#This Row],[Element Desc.]])&gt;0,"Found","Not Found")</f>
        <v>Found</v>
      </c>
    </row>
    <row r="5936" spans="2:20" x14ac:dyDescent="0.25">
      <c r="B5936" s="8" t="s">
        <v>13450</v>
      </c>
      <c r="C5936" s="9" t="s">
        <v>13417</v>
      </c>
      <c r="D5936" s="9" t="s">
        <v>13418</v>
      </c>
      <c r="E5936" s="10">
        <v>2</v>
      </c>
      <c r="F5936" s="9" t="s">
        <v>13467</v>
      </c>
      <c r="G5936" s="9" t="s">
        <v>96</v>
      </c>
      <c r="H5936" s="31">
        <v>46272</v>
      </c>
      <c r="I5936" s="23">
        <v>425</v>
      </c>
      <c r="J5936" s="12"/>
      <c r="K5936" s="12"/>
      <c r="L5936" s="12" cm="1">
        <f t="array" ref="L5936">IFERROR(LOOKUP(2^15,SEARCH({"40A","63A","80A","100A","125A","160A","200A","250A","400A","630A","800A","1000A","1250A","1600A","2000A","2500A","3200A","4000A","5000A","6300A"},UPPER(D5936)),{40,63,80,100,125,160,200,250,400,630,800,1000,1250,1600,2000,2500,3200,4000,5000,6300}),0)</f>
        <v>5000</v>
      </c>
      <c r="M5936" s="9" t="str">
        <f t="shared" si="581"/>
        <v>Flange Straight</v>
      </c>
      <c r="N5936" s="9" t="str">
        <f t="shared" si="582"/>
        <v>AL</v>
      </c>
      <c r="O5936" s="13" t="str">
        <f t="shared" si="583"/>
        <v>Tin</v>
      </c>
      <c r="P5936" s="9" t="str">
        <f t="shared" si="584"/>
        <v>PET</v>
      </c>
      <c r="Q5936" s="9" t="str">
        <f t="shared" si="585"/>
        <v>5</v>
      </c>
      <c r="R593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36" s="14" t="str">
        <f>IF(ProjectsDB[[#This Row],[Item Type]]="Straight Plug-In",_xlfn.TEXTJOIN("-",TRUE,M5936&amp;"-"&amp;_xlfn.LET(_xlpm.txt,ProjectsDB[[#This Row],[Assembly]],_xlpm.pos,FIND("SP",_xlpm.txt),_xlpm.pre,LEFT(_xlpm.txt,_xlpm.pos-1),IF(RIGHT(_xlpm.pre,3)="123","3PL",IF(RIGHT(_xlpm.pre,2)="12","2PL",IF(RIGHT(_xlpm.pre,1)="1","1PL","3PL")))),N5936,O5936,P5936,Q5936&amp;"W",R5936),_xlfn.TEXTJOIN("-",TRUE,M5936,N5936,O5936,P5936,Q5936&amp;"W",R5936))</f>
        <v>Flange Straight-AL-Tin-PET-5W-3</v>
      </c>
      <c r="T5936" s="14" t="str">
        <f>IF(COUNTIF(Cycletime[Element Desc.],ProjectsDB[[#This Row],[Element Desc.]])&gt;0,"Found","Not Found")</f>
        <v>Found</v>
      </c>
    </row>
    <row r="5937" spans="2:20" x14ac:dyDescent="0.25">
      <c r="B5937" s="20" t="s">
        <v>13451</v>
      </c>
      <c r="C5937" s="21" t="s">
        <v>13420</v>
      </c>
      <c r="D5937" s="21" t="s">
        <v>13421</v>
      </c>
      <c r="E5937" s="22">
        <v>14</v>
      </c>
      <c r="F5937" s="9" t="s">
        <v>13467</v>
      </c>
      <c r="G5937" s="9" t="s">
        <v>96</v>
      </c>
      <c r="H5937" s="31">
        <v>46272</v>
      </c>
      <c r="I5937" s="25"/>
      <c r="J5937" s="25"/>
      <c r="K5937" s="25"/>
      <c r="L5937" s="25" cm="1">
        <f t="array" ref="L5937">IFERROR(LOOKUP(2^15,SEARCH({"40A","63A","80A","100A","125A","160A","200A","250A","400A","630A","800A","1000A","1250A","1600A","2000A","2500A","3200A","4000A","5000A","6300A"},UPPER(D5937)),{40,63,80,100,125,160,200,250,400,630,800,1000,1250,1600,2000,2500,3200,4000,5000,6300}),0)</f>
        <v>5000</v>
      </c>
      <c r="M5937" s="21" t="str">
        <f t="shared" si="581"/>
        <v>Joint Pack</v>
      </c>
      <c r="N5937" s="21" t="str">
        <f t="shared" si="582"/>
        <v>AL</v>
      </c>
      <c r="O5937" s="63" t="str">
        <f t="shared" si="583"/>
        <v>Tin</v>
      </c>
      <c r="P5937" s="21" t="str">
        <f t="shared" si="584"/>
        <v>None</v>
      </c>
      <c r="Q5937" s="21" t="str">
        <f t="shared" si="585"/>
        <v>5</v>
      </c>
      <c r="R5937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37" s="64" t="str">
        <f>IF(ProjectsDB[[#This Row],[Item Type]]="Straight Plug-In",_xlfn.TEXTJOIN("-",TRUE,M5937&amp;"-"&amp;_xlfn.LET(_xlpm.txt,ProjectsDB[[#This Row],[Assembly]],_xlpm.pos,FIND("SP",_xlpm.txt),_xlpm.pre,LEFT(_xlpm.txt,_xlpm.pos-1),IF(RIGHT(_xlpm.pre,3)="123","3PL",IF(RIGHT(_xlpm.pre,2)="12","2PL",IF(RIGHT(_xlpm.pre,1)="1","1PL","3PL")))),N5937,O5937,P5937,Q5937&amp;"W",R5937),_xlfn.TEXTJOIN("-",TRUE,M5937,N5937,O5937,P5937,Q5937&amp;"W",R5937))</f>
        <v>Joint Pack-AL-Tin-None-5W-3</v>
      </c>
      <c r="T5937" s="64" t="str">
        <f>IF(COUNTIF(Cycletime[Element Desc.],ProjectsDB[[#This Row],[Element Desc.]])&gt;0,"Found","Not Found")</f>
        <v>Found</v>
      </c>
    </row>
    <row r="5938" spans="2:20" x14ac:dyDescent="0.25">
      <c r="B5938" s="8" t="s">
        <v>13452</v>
      </c>
      <c r="C5938" s="9" t="s">
        <v>13414</v>
      </c>
      <c r="D5938" s="9" t="s">
        <v>13415</v>
      </c>
      <c r="E5938" s="10">
        <v>15</v>
      </c>
      <c r="F5938" s="9" t="s">
        <v>13467</v>
      </c>
      <c r="G5938" s="9" t="s">
        <v>96</v>
      </c>
      <c r="H5938" s="31">
        <v>46272</v>
      </c>
      <c r="I5938" s="12">
        <v>3000</v>
      </c>
      <c r="J5938" s="12"/>
      <c r="K5938" s="12"/>
      <c r="L5938" s="12" cm="1">
        <f t="array" ref="L5938">IFERROR(LOOKUP(2^15,SEARCH({"40A","63A","80A","100A","125A","160A","200A","250A","400A","630A","800A","1000A","1250A","1600A","2000A","2500A","3200A","4000A","5000A","6300A"},UPPER(D5938)),{40,63,80,100,125,160,200,250,400,630,800,1000,1250,1600,2000,2500,3200,4000,5000,6300}),0)</f>
        <v>5000</v>
      </c>
      <c r="M5938" s="9" t="str">
        <f t="shared" ref="M5938:M5940" si="586">_xlfn.LET(_xlpm.d,UPPER(TRIM(SUBSTITUTE(SUBSTITUTE(D5938,CHAR(160),"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938" s="9" t="str">
        <f t="shared" ref="N5938:N5940" si="587">IF(ISNUMBER(SEARCH("CU",D5938)),"CU",IF(ISNUMBER(SEARCH("AL",D5938)),"AL",IF(ISNUMBER(SEARCH("Copper",D5938)),"CU","SH")))</f>
        <v>AL</v>
      </c>
      <c r="O5938" s="13" t="str">
        <f t="shared" ref="O5938:O5940" si="588">IF(ISNUMBER(SEARCH("Silver",D5938)),"Silver",IF(ISNUMBER(SEARCH("Tin",D5938)),"Tin","None"))</f>
        <v>Tin</v>
      </c>
      <c r="P5938" s="9" t="str">
        <f t="shared" ref="P5938:P5940" si="589">IF(ISNUMBER(SEARCH("Epoxy",D5938)),"Epoxy",IF(ISNUMBER(SEARCH("PET",D5938)),"PET","None"))</f>
        <v>PET</v>
      </c>
      <c r="Q5938" s="9" t="str">
        <f t="shared" ref="Q5938:Q5940" si="590">IF(ISNUMBER(SEARCH("3-Wire",D5938)),"3",IF(ISNUMBER(SEARCH("4-Wire",D5938)),"4",IF(ISNUMBER(SEARCH("5-Wire",D5938)),"5",IF(ISNUMBER(SEARCH("6-Wire",D5938)),"6","0"))))</f>
        <v>5</v>
      </c>
      <c r="R593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38" s="14" t="str">
        <f>IF(ProjectsDB[[#This Row],[Item Type]]="Straight Plug-In",_xlfn.TEXTJOIN("-",TRUE,M5938&amp;"-"&amp;_xlfn.LET(_xlpm.txt,ProjectsDB[[#This Row],[Assembly]],_xlpm.pos,FIND("SP",_xlpm.txt),_xlpm.pre,LEFT(_xlpm.txt,_xlpm.pos-1),IF(RIGHT(_xlpm.pre,3)="123","3PL",IF(RIGHT(_xlpm.pre,2)="12","2PL",IF(RIGHT(_xlpm.pre,1)="1","1PL","3PL")))),N5938,O5938,P5938,Q5938&amp;"W",R5938),_xlfn.TEXTJOIN("-",TRUE,M5938,N5938,O5938,P5938,Q5938&amp;"W",R5938))</f>
        <v>Straight Feeder-AL-Tin-PET-5W-3</v>
      </c>
      <c r="T5938" s="14" t="str">
        <f>IF(COUNTIF(Cycletime[Element Desc.],ProjectsDB[[#This Row],[Element Desc.]])&gt;0,"Found","Not Found")</f>
        <v>Found</v>
      </c>
    </row>
    <row r="5939" spans="2:20" x14ac:dyDescent="0.25">
      <c r="B5939" s="8" t="s">
        <v>13453</v>
      </c>
      <c r="C5939" s="9" t="s">
        <v>13417</v>
      </c>
      <c r="D5939" s="9" t="s">
        <v>13418</v>
      </c>
      <c r="E5939" s="10">
        <v>2</v>
      </c>
      <c r="F5939" s="9" t="s">
        <v>13467</v>
      </c>
      <c r="G5939" s="9" t="s">
        <v>96</v>
      </c>
      <c r="H5939" s="31">
        <v>46272</v>
      </c>
      <c r="I5939" s="12">
        <v>425</v>
      </c>
      <c r="J5939" s="12"/>
      <c r="K5939" s="12"/>
      <c r="L5939" s="12" cm="1">
        <f t="array" ref="L5939">IFERROR(LOOKUP(2^15,SEARCH({"40A","63A","80A","100A","125A","160A","200A","250A","400A","630A","800A","1000A","1250A","1600A","2000A","2500A","3200A","4000A","5000A","6300A"},UPPER(D5939)),{40,63,80,100,125,160,200,250,400,630,800,1000,1250,1600,2000,2500,3200,4000,5000,6300}),0)</f>
        <v>5000</v>
      </c>
      <c r="M5939" s="9" t="str">
        <f t="shared" si="586"/>
        <v>Flange Straight</v>
      </c>
      <c r="N5939" s="9" t="str">
        <f t="shared" si="587"/>
        <v>AL</v>
      </c>
      <c r="O5939" s="13" t="str">
        <f t="shared" si="588"/>
        <v>Tin</v>
      </c>
      <c r="P5939" s="9" t="str">
        <f t="shared" si="589"/>
        <v>PET</v>
      </c>
      <c r="Q5939" s="9" t="str">
        <f t="shared" si="590"/>
        <v>5</v>
      </c>
      <c r="R593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39" s="14" t="str">
        <f>IF(ProjectsDB[[#This Row],[Item Type]]="Straight Plug-In",_xlfn.TEXTJOIN("-",TRUE,M5939&amp;"-"&amp;_xlfn.LET(_xlpm.txt,ProjectsDB[[#This Row],[Assembly]],_xlpm.pos,FIND("SP",_xlpm.txt),_xlpm.pre,LEFT(_xlpm.txt,_xlpm.pos-1),IF(RIGHT(_xlpm.pre,3)="123","3PL",IF(RIGHT(_xlpm.pre,2)="12","2PL",IF(RIGHT(_xlpm.pre,1)="1","1PL","3PL")))),N5939,O5939,P5939,Q5939&amp;"W",R5939),_xlfn.TEXTJOIN("-",TRUE,M5939,N5939,O5939,P5939,Q5939&amp;"W",R5939))</f>
        <v>Flange Straight-AL-Tin-PET-5W-3</v>
      </c>
      <c r="T5939" s="14" t="str">
        <f>IF(COUNTIF(Cycletime[Element Desc.],ProjectsDB[[#This Row],[Element Desc.]])&gt;0,"Found","Not Found")</f>
        <v>Found</v>
      </c>
    </row>
    <row r="5940" spans="2:20" x14ac:dyDescent="0.25">
      <c r="B5940" s="20" t="s">
        <v>13454</v>
      </c>
      <c r="C5940" s="21" t="s">
        <v>13420</v>
      </c>
      <c r="D5940" s="21" t="s">
        <v>13421</v>
      </c>
      <c r="E5940" s="22">
        <v>17</v>
      </c>
      <c r="F5940" s="9" t="s">
        <v>13467</v>
      </c>
      <c r="G5940" s="9" t="s">
        <v>96</v>
      </c>
      <c r="H5940" s="31">
        <v>46272</v>
      </c>
      <c r="I5940" s="25"/>
      <c r="J5940" s="25"/>
      <c r="K5940" s="25"/>
      <c r="L5940" s="25" cm="1">
        <f t="array" ref="L5940">IFERROR(LOOKUP(2^15,SEARCH({"40A","63A","80A","100A","125A","160A","200A","250A","400A","630A","800A","1000A","1250A","1600A","2000A","2500A","3200A","4000A","5000A","6300A"},UPPER(D5940)),{40,63,80,100,125,160,200,250,400,630,800,1000,1250,1600,2000,2500,3200,4000,5000,6300}),0)</f>
        <v>5000</v>
      </c>
      <c r="M5940" s="21" t="str">
        <f t="shared" si="586"/>
        <v>Joint Pack</v>
      </c>
      <c r="N5940" s="21" t="str">
        <f t="shared" si="587"/>
        <v>AL</v>
      </c>
      <c r="O5940" s="63" t="str">
        <f t="shared" si="588"/>
        <v>Tin</v>
      </c>
      <c r="P5940" s="21" t="str">
        <f t="shared" si="589"/>
        <v>None</v>
      </c>
      <c r="Q5940" s="21" t="str">
        <f t="shared" si="590"/>
        <v>5</v>
      </c>
      <c r="R5940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40" s="64" t="str">
        <f>IF(ProjectsDB[[#This Row],[Item Type]]="Straight Plug-In",_xlfn.TEXTJOIN("-",TRUE,M5940&amp;"-"&amp;_xlfn.LET(_xlpm.txt,ProjectsDB[[#This Row],[Assembly]],_xlpm.pos,FIND("SP",_xlpm.txt),_xlpm.pre,LEFT(_xlpm.txt,_xlpm.pos-1),IF(RIGHT(_xlpm.pre,3)="123","3PL",IF(RIGHT(_xlpm.pre,2)="12","2PL",IF(RIGHT(_xlpm.pre,1)="1","1PL","3PL")))),N5940,O5940,P5940,Q5940&amp;"W",R5940),_xlfn.TEXTJOIN("-",TRUE,M5940,N5940,O5940,P5940,Q5940&amp;"W",R5940))</f>
        <v>Joint Pack-AL-Tin-None-5W-3</v>
      </c>
      <c r="T5940" s="64" t="str">
        <f>IF(COUNTIF(Cycletime[Element Desc.],ProjectsDB[[#This Row],[Element Desc.]])&gt;0,"Found","Not Found")</f>
        <v>Found</v>
      </c>
    </row>
    <row r="5941" spans="2:20" x14ac:dyDescent="0.25">
      <c r="B5941" s="8" t="s">
        <v>13455</v>
      </c>
      <c r="C5941" s="9" t="s">
        <v>13417</v>
      </c>
      <c r="D5941" s="9" t="s">
        <v>13418</v>
      </c>
      <c r="E5941" s="10">
        <v>2</v>
      </c>
      <c r="F5941" s="9" t="s">
        <v>13467</v>
      </c>
      <c r="G5941" s="9" t="s">
        <v>96</v>
      </c>
      <c r="H5941" s="31">
        <v>46272</v>
      </c>
      <c r="I5941" s="12">
        <v>425</v>
      </c>
      <c r="J5941" s="12"/>
      <c r="K5941" s="12"/>
      <c r="L5941" s="12" cm="1">
        <f t="array" ref="L5941">IFERROR(LOOKUP(2^15,SEARCH({"40A","63A","80A","100A","125A","160A","200A","250A","400A","630A","800A","1000A","1250A","1600A","2000A","2500A","3200A","4000A","5000A","6300A"},UPPER(D5941)),{40,63,80,100,125,160,200,250,400,630,800,1000,1250,1600,2000,2500,3200,4000,5000,6300}),0)</f>
        <v>5000</v>
      </c>
      <c r="M5941" s="9" t="str">
        <f t="shared" ref="M5941:M5943" si="591">_xlfn.LET(_xlpm.d,UPPER(TRIM(SUBSTITUTE(SUBSTITUTE(D5941,CHAR(160),"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5941" s="9" t="str">
        <f t="shared" ref="N5941:N5943" si="592">IF(ISNUMBER(SEARCH("CU",D5941)),"CU",IF(ISNUMBER(SEARCH("AL",D5941)),"AL",IF(ISNUMBER(SEARCH("Copper",D5941)),"CU","SH")))</f>
        <v>AL</v>
      </c>
      <c r="O5941" s="13" t="str">
        <f t="shared" ref="O5941:O5943" si="593">IF(ISNUMBER(SEARCH("Silver",D5941)),"Silver",IF(ISNUMBER(SEARCH("Tin",D5941)),"Tin","None"))</f>
        <v>Tin</v>
      </c>
      <c r="P5941" s="9" t="str">
        <f t="shared" ref="P5941:P5943" si="594">IF(ISNUMBER(SEARCH("Epoxy",D5941)),"Epoxy",IF(ISNUMBER(SEARCH("PET",D5941)),"PET","None"))</f>
        <v>PET</v>
      </c>
      <c r="Q5941" s="9" t="str">
        <f t="shared" ref="Q5941:Q5943" si="595">IF(ISNUMBER(SEARCH("3-Wire",D5941)),"3",IF(ISNUMBER(SEARCH("4-Wire",D5941)),"4",IF(ISNUMBER(SEARCH("5-Wire",D5941)),"5",IF(ISNUMBER(SEARCH("6-Wire",D5941)),"6","0"))))</f>
        <v>5</v>
      </c>
      <c r="R594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41" s="14" t="str">
        <f>IF(ProjectsDB[[#This Row],[Item Type]]="Straight Plug-In",_xlfn.TEXTJOIN("-",TRUE,M5941&amp;"-"&amp;_xlfn.LET(_xlpm.txt,ProjectsDB[[#This Row],[Assembly]],_xlpm.pos,FIND("SP",_xlpm.txt),_xlpm.pre,LEFT(_xlpm.txt,_xlpm.pos-1),IF(RIGHT(_xlpm.pre,3)="123","3PL",IF(RIGHT(_xlpm.pre,2)="12","2PL",IF(RIGHT(_xlpm.pre,1)="1","1PL","3PL")))),N5941,O5941,P5941,Q5941&amp;"W",R5941),_xlfn.TEXTJOIN("-",TRUE,M5941,N5941,O5941,P5941,Q5941&amp;"W",R5941))</f>
        <v>Flange Straight-AL-Tin-PET-5W-3</v>
      </c>
      <c r="T5941" s="14" t="str">
        <f>IF(COUNTIF(Cycletime[Element Desc.],ProjectsDB[[#This Row],[Element Desc.]])&gt;0,"Found","Not Found")</f>
        <v>Found</v>
      </c>
    </row>
    <row r="5942" spans="2:20" x14ac:dyDescent="0.25">
      <c r="B5942" s="8" t="s">
        <v>13456</v>
      </c>
      <c r="C5942" s="9" t="s">
        <v>13414</v>
      </c>
      <c r="D5942" s="9" t="s">
        <v>13415</v>
      </c>
      <c r="E5942" s="10">
        <v>6</v>
      </c>
      <c r="F5942" s="9" t="s">
        <v>13467</v>
      </c>
      <c r="G5942" s="9" t="s">
        <v>96</v>
      </c>
      <c r="H5942" s="31">
        <v>46272</v>
      </c>
      <c r="I5942" s="12">
        <v>3000</v>
      </c>
      <c r="J5942" s="12"/>
      <c r="K5942" s="12"/>
      <c r="L5942" s="12" cm="1">
        <f t="array" ref="L5942">IFERROR(LOOKUP(2^15,SEARCH({"40A","63A","80A","100A","125A","160A","200A","250A","400A","630A","800A","1000A","1250A","1600A","2000A","2500A","3200A","4000A","5000A","6300A"},UPPER(D5942)),{40,63,80,100,125,160,200,250,400,630,800,1000,1250,1600,2000,2500,3200,4000,5000,6300}),0)</f>
        <v>5000</v>
      </c>
      <c r="M5942" s="9" t="str">
        <f t="shared" si="591"/>
        <v>Straight Feeder</v>
      </c>
      <c r="N5942" s="9" t="str">
        <f t="shared" si="592"/>
        <v>AL</v>
      </c>
      <c r="O5942" s="13" t="str">
        <f t="shared" si="593"/>
        <v>Tin</v>
      </c>
      <c r="P5942" s="9" t="str">
        <f t="shared" si="594"/>
        <v>PET</v>
      </c>
      <c r="Q5942" s="9" t="str">
        <f t="shared" si="595"/>
        <v>5</v>
      </c>
      <c r="R594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42" s="14" t="str">
        <f>IF(ProjectsDB[[#This Row],[Item Type]]="Straight Plug-In",_xlfn.TEXTJOIN("-",TRUE,M5942&amp;"-"&amp;_xlfn.LET(_xlpm.txt,ProjectsDB[[#This Row],[Assembly]],_xlpm.pos,FIND("SP",_xlpm.txt),_xlpm.pre,LEFT(_xlpm.txt,_xlpm.pos-1),IF(RIGHT(_xlpm.pre,3)="123","3PL",IF(RIGHT(_xlpm.pre,2)="12","2PL",IF(RIGHT(_xlpm.pre,1)="1","1PL","3PL")))),N5942,O5942,P5942,Q5942&amp;"W",R5942),_xlfn.TEXTJOIN("-",TRUE,M5942,N5942,O5942,P5942,Q5942&amp;"W",R5942))</f>
        <v>Straight Feeder-AL-Tin-PET-5W-3</v>
      </c>
      <c r="T5942" s="14" t="str">
        <f>IF(COUNTIF(Cycletime[Element Desc.],ProjectsDB[[#This Row],[Element Desc.]])&gt;0,"Found","Not Found")</f>
        <v>Found</v>
      </c>
    </row>
    <row r="5943" spans="2:20" x14ac:dyDescent="0.25">
      <c r="B5943" s="20" t="s">
        <v>13457</v>
      </c>
      <c r="C5943" s="21" t="s">
        <v>13420</v>
      </c>
      <c r="D5943" s="21" t="s">
        <v>13421</v>
      </c>
      <c r="E5943" s="22">
        <v>8</v>
      </c>
      <c r="F5943" s="9" t="s">
        <v>13467</v>
      </c>
      <c r="G5943" s="9" t="s">
        <v>96</v>
      </c>
      <c r="H5943" s="31">
        <v>46272</v>
      </c>
      <c r="I5943" s="25"/>
      <c r="J5943" s="25"/>
      <c r="K5943" s="25"/>
      <c r="L5943" s="25" cm="1">
        <f t="array" ref="L5943">IFERROR(LOOKUP(2^15,SEARCH({"40A","63A","80A","100A","125A","160A","200A","250A","400A","630A","800A","1000A","1250A","1600A","2000A","2500A","3200A","4000A","5000A","6300A"},UPPER(D5943)),{40,63,80,100,125,160,200,250,400,630,800,1000,1250,1600,2000,2500,3200,4000,5000,6300}),0)</f>
        <v>5000</v>
      </c>
      <c r="M5943" s="21" t="str">
        <f t="shared" si="591"/>
        <v>Joint Pack</v>
      </c>
      <c r="N5943" s="21" t="str">
        <f t="shared" si="592"/>
        <v>AL</v>
      </c>
      <c r="O5943" s="63" t="str">
        <f t="shared" si="593"/>
        <v>Tin</v>
      </c>
      <c r="P5943" s="21" t="str">
        <f t="shared" si="594"/>
        <v>None</v>
      </c>
      <c r="Q5943" s="21" t="str">
        <f t="shared" si="595"/>
        <v>5</v>
      </c>
      <c r="R5943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43" s="64" t="str">
        <f>IF(ProjectsDB[[#This Row],[Item Type]]="Straight Plug-In",_xlfn.TEXTJOIN("-",TRUE,M5943&amp;"-"&amp;_xlfn.LET(_xlpm.txt,ProjectsDB[[#This Row],[Assembly]],_xlpm.pos,FIND("SP",_xlpm.txt),_xlpm.pre,LEFT(_xlpm.txt,_xlpm.pos-1),IF(RIGHT(_xlpm.pre,3)="123","3PL",IF(RIGHT(_xlpm.pre,2)="12","2PL",IF(RIGHT(_xlpm.pre,1)="1","1PL","3PL")))),N5943,O5943,P5943,Q5943&amp;"W",R5943),_xlfn.TEXTJOIN("-",TRUE,M5943,N5943,O5943,P5943,Q5943&amp;"W",R5943))</f>
        <v>Joint Pack-AL-Tin-None-5W-3</v>
      </c>
      <c r="T5943" s="64" t="str">
        <f>IF(COUNTIF(Cycletime[Element Desc.],ProjectsDB[[#This Row],[Element Desc.]])&gt;0,"Found","Not Found")</f>
        <v>Found</v>
      </c>
    </row>
    <row r="5944" spans="2:20" x14ac:dyDescent="0.25">
      <c r="B5944" s="8" t="s">
        <v>13458</v>
      </c>
      <c r="C5944" s="9" t="s">
        <v>13414</v>
      </c>
      <c r="D5944" s="9" t="s">
        <v>13415</v>
      </c>
      <c r="E5944" s="10">
        <v>3</v>
      </c>
      <c r="F5944" s="9" t="s">
        <v>13467</v>
      </c>
      <c r="G5944" s="9" t="s">
        <v>96</v>
      </c>
      <c r="H5944" s="31">
        <v>46272</v>
      </c>
      <c r="I5944" s="12">
        <v>3000</v>
      </c>
      <c r="J5944" s="12"/>
      <c r="K5944" s="12"/>
      <c r="L5944" s="12" cm="1">
        <f t="array" ref="L5944">IFERROR(LOOKUP(2^15,SEARCH({"40A","63A","80A","100A","125A","160A","200A","250A","400A","630A","800A","1000A","1250A","1600A","2000A","2500A","3200A","4000A","5000A","6300A"},UPPER(D5944)),{40,63,80,100,125,160,200,250,400,630,800,1000,1250,1600,2000,2500,3200,4000,5000,6300}),0)</f>
        <v>5000</v>
      </c>
      <c r="M5944" s="9" t="str">
        <f t="shared" ref="M5944:M5946" si="596">_xlfn.LET(_xlpm.d,UPPER(TRIM(SUBSTITUTE(SUBSTITUTE(D5944,CHAR(160),"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944" s="9" t="str">
        <f t="shared" ref="N5944:N5946" si="597">IF(ISNUMBER(SEARCH("CU",D5944)),"CU",IF(ISNUMBER(SEARCH("AL",D5944)),"AL",IF(ISNUMBER(SEARCH("Copper",D5944)),"CU","SH")))</f>
        <v>AL</v>
      </c>
      <c r="O5944" s="13" t="str">
        <f t="shared" ref="O5944:O5946" si="598">IF(ISNUMBER(SEARCH("Silver",D5944)),"Silver",IF(ISNUMBER(SEARCH("Tin",D5944)),"Tin","None"))</f>
        <v>Tin</v>
      </c>
      <c r="P5944" s="9" t="str">
        <f t="shared" ref="P5944:P5946" si="599">IF(ISNUMBER(SEARCH("Epoxy",D5944)),"Epoxy",IF(ISNUMBER(SEARCH("PET",D5944)),"PET","None"))</f>
        <v>PET</v>
      </c>
      <c r="Q5944" s="9" t="str">
        <f t="shared" ref="Q5944:Q5946" si="600">IF(ISNUMBER(SEARCH("3-Wire",D5944)),"3",IF(ISNUMBER(SEARCH("4-Wire",D5944)),"4",IF(ISNUMBER(SEARCH("5-Wire",D5944)),"5",IF(ISNUMBER(SEARCH("6-Wire",D5944)),"6","0"))))</f>
        <v>5</v>
      </c>
      <c r="R594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44" s="14" t="str">
        <f>IF(ProjectsDB[[#This Row],[Item Type]]="Straight Plug-In",_xlfn.TEXTJOIN("-",TRUE,M5944&amp;"-"&amp;_xlfn.LET(_xlpm.txt,ProjectsDB[[#This Row],[Assembly]],_xlpm.pos,FIND("SP",_xlpm.txt),_xlpm.pre,LEFT(_xlpm.txt,_xlpm.pos-1),IF(RIGHT(_xlpm.pre,3)="123","3PL",IF(RIGHT(_xlpm.pre,2)="12","2PL",IF(RIGHT(_xlpm.pre,1)="1","1PL","3PL")))),N5944,O5944,P5944,Q5944&amp;"W",R5944),_xlfn.TEXTJOIN("-",TRUE,M5944,N5944,O5944,P5944,Q5944&amp;"W",R5944))</f>
        <v>Straight Feeder-AL-Tin-PET-5W-3</v>
      </c>
      <c r="T5944" s="14" t="str">
        <f>IF(COUNTIF(Cycletime[Element Desc.],ProjectsDB[[#This Row],[Element Desc.]])&gt;0,"Found","Not Found")</f>
        <v>Found</v>
      </c>
    </row>
    <row r="5945" spans="2:20" x14ac:dyDescent="0.25">
      <c r="B5945" s="8" t="s">
        <v>13459</v>
      </c>
      <c r="C5945" s="9" t="s">
        <v>13420</v>
      </c>
      <c r="D5945" s="9" t="s">
        <v>13421</v>
      </c>
      <c r="E5945" s="10">
        <v>5</v>
      </c>
      <c r="F5945" s="9" t="s">
        <v>13467</v>
      </c>
      <c r="G5945" s="9" t="s">
        <v>96</v>
      </c>
      <c r="H5945" s="31">
        <v>46272</v>
      </c>
      <c r="I5945" s="12"/>
      <c r="J5945" s="12"/>
      <c r="K5945" s="12"/>
      <c r="L5945" s="12" cm="1">
        <f t="array" ref="L5945">IFERROR(LOOKUP(2^15,SEARCH({"40A","63A","80A","100A","125A","160A","200A","250A","400A","630A","800A","1000A","1250A","1600A","2000A","2500A","3200A","4000A","5000A","6300A"},UPPER(D5945)),{40,63,80,100,125,160,200,250,400,630,800,1000,1250,1600,2000,2500,3200,4000,5000,6300}),0)</f>
        <v>5000</v>
      </c>
      <c r="M5945" s="9" t="str">
        <f t="shared" si="596"/>
        <v>Joint Pack</v>
      </c>
      <c r="N5945" s="9" t="str">
        <f t="shared" si="597"/>
        <v>AL</v>
      </c>
      <c r="O5945" s="13" t="str">
        <f t="shared" si="598"/>
        <v>Tin</v>
      </c>
      <c r="P5945" s="9" t="str">
        <f t="shared" si="599"/>
        <v>None</v>
      </c>
      <c r="Q5945" s="9" t="str">
        <f t="shared" si="600"/>
        <v>5</v>
      </c>
      <c r="R594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45" s="14" t="str">
        <f>IF(ProjectsDB[[#This Row],[Item Type]]="Straight Plug-In",_xlfn.TEXTJOIN("-",TRUE,M5945&amp;"-"&amp;_xlfn.LET(_xlpm.txt,ProjectsDB[[#This Row],[Assembly]],_xlpm.pos,FIND("SP",_xlpm.txt),_xlpm.pre,LEFT(_xlpm.txt,_xlpm.pos-1),IF(RIGHT(_xlpm.pre,3)="123","3PL",IF(RIGHT(_xlpm.pre,2)="12","2PL",IF(RIGHT(_xlpm.pre,1)="1","1PL","3PL")))),N5945,O5945,P5945,Q5945&amp;"W",R5945),_xlfn.TEXTJOIN("-",TRUE,M5945,N5945,O5945,P5945,Q5945&amp;"W",R5945))</f>
        <v>Joint Pack-AL-Tin-None-5W-3</v>
      </c>
      <c r="T5945" s="14" t="str">
        <f>IF(COUNTIF(Cycletime[Element Desc.],ProjectsDB[[#This Row],[Element Desc.]])&gt;0,"Found","Not Found")</f>
        <v>Found</v>
      </c>
    </row>
    <row r="5946" spans="2:20" x14ac:dyDescent="0.25">
      <c r="B5946" s="20" t="s">
        <v>13460</v>
      </c>
      <c r="C5946" s="21" t="s">
        <v>13417</v>
      </c>
      <c r="D5946" s="21" t="s">
        <v>13418</v>
      </c>
      <c r="E5946" s="22">
        <v>2</v>
      </c>
      <c r="F5946" s="9" t="s">
        <v>13467</v>
      </c>
      <c r="G5946" s="9" t="s">
        <v>96</v>
      </c>
      <c r="H5946" s="31">
        <v>46272</v>
      </c>
      <c r="I5946" s="25">
        <v>425</v>
      </c>
      <c r="J5946" s="25"/>
      <c r="K5946" s="25"/>
      <c r="L5946" s="25" cm="1">
        <f t="array" ref="L5946">IFERROR(LOOKUP(2^15,SEARCH({"40A","63A","80A","100A","125A","160A","200A","250A","400A","630A","800A","1000A","1250A","1600A","2000A","2500A","3200A","4000A","5000A","6300A"},UPPER(D5946)),{40,63,80,100,125,160,200,250,400,630,800,1000,1250,1600,2000,2500,3200,4000,5000,6300}),0)</f>
        <v>5000</v>
      </c>
      <c r="M5946" s="21" t="str">
        <f t="shared" si="596"/>
        <v>Flange Straight</v>
      </c>
      <c r="N5946" s="21" t="str">
        <f t="shared" si="597"/>
        <v>AL</v>
      </c>
      <c r="O5946" s="63" t="str">
        <f t="shared" si="598"/>
        <v>Tin</v>
      </c>
      <c r="P5946" s="21" t="str">
        <f t="shared" si="599"/>
        <v>PET</v>
      </c>
      <c r="Q5946" s="21" t="str">
        <f t="shared" si="600"/>
        <v>5</v>
      </c>
      <c r="R5946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46" s="64" t="str">
        <f>IF(ProjectsDB[[#This Row],[Item Type]]="Straight Plug-In",_xlfn.TEXTJOIN("-",TRUE,M5946&amp;"-"&amp;_xlfn.LET(_xlpm.txt,ProjectsDB[[#This Row],[Assembly]],_xlpm.pos,FIND("SP",_xlpm.txt),_xlpm.pre,LEFT(_xlpm.txt,_xlpm.pos-1),IF(RIGHT(_xlpm.pre,3)="123","3PL",IF(RIGHT(_xlpm.pre,2)="12","2PL",IF(RIGHT(_xlpm.pre,1)="1","1PL","3PL")))),N5946,O5946,P5946,Q5946&amp;"W",R5946),_xlfn.TEXTJOIN("-",TRUE,M5946,N5946,O5946,P5946,Q5946&amp;"W",R5946))</f>
        <v>Flange Straight-AL-Tin-PET-5W-3</v>
      </c>
      <c r="T5946" s="64" t="str">
        <f>IF(COUNTIF(Cycletime[Element Desc.],ProjectsDB[[#This Row],[Element Desc.]])&gt;0,"Found","Not Found")</f>
        <v>Found</v>
      </c>
    </row>
    <row r="5947" spans="2:20" x14ac:dyDescent="0.25">
      <c r="B5947" s="8" t="s">
        <v>13461</v>
      </c>
      <c r="C5947" s="9" t="s">
        <v>13420</v>
      </c>
      <c r="D5947" s="9" t="s">
        <v>13421</v>
      </c>
      <c r="E5947" s="10">
        <v>11</v>
      </c>
      <c r="F5947" s="9" t="s">
        <v>13467</v>
      </c>
      <c r="G5947" s="9" t="s">
        <v>96</v>
      </c>
      <c r="H5947" s="31">
        <v>46272</v>
      </c>
      <c r="I5947" s="12"/>
      <c r="J5947" s="12"/>
      <c r="K5947" s="12"/>
      <c r="L5947" s="12" cm="1">
        <f t="array" ref="L5947">IFERROR(LOOKUP(2^15,SEARCH({"40A","63A","80A","100A","125A","160A","200A","250A","400A","630A","800A","1000A","1250A","1600A","2000A","2500A","3200A","4000A","5000A","6300A"},UPPER(D5947)),{40,63,80,100,125,160,200,250,400,630,800,1000,1250,1600,2000,2500,3200,4000,5000,6300}),0)</f>
        <v>5000</v>
      </c>
      <c r="M5947" s="9" t="str">
        <f t="shared" ref="M5947:M5949" si="601">_xlfn.LET(_xlpm.d,UPPER(TRIM(SUBSTITUTE(SUBSTITUTE(D5947,CHAR(160),"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5947" s="9" t="str">
        <f t="shared" ref="N5947:N5949" si="602">IF(ISNUMBER(SEARCH("CU",D5947)),"CU",IF(ISNUMBER(SEARCH("AL",D5947)),"AL",IF(ISNUMBER(SEARCH("Copper",D5947)),"CU","SH")))</f>
        <v>AL</v>
      </c>
      <c r="O5947" s="13" t="str">
        <f t="shared" ref="O5947:O5949" si="603">IF(ISNUMBER(SEARCH("Silver",D5947)),"Silver",IF(ISNUMBER(SEARCH("Tin",D5947)),"Tin","None"))</f>
        <v>Tin</v>
      </c>
      <c r="P5947" s="9" t="str">
        <f t="shared" ref="P5947:P5949" si="604">IF(ISNUMBER(SEARCH("Epoxy",D5947)),"Epoxy",IF(ISNUMBER(SEARCH("PET",D5947)),"PET","None"))</f>
        <v>None</v>
      </c>
      <c r="Q5947" s="9" t="str">
        <f t="shared" ref="Q5947:Q5949" si="605">IF(ISNUMBER(SEARCH("3-Wire",D5947)),"3",IF(ISNUMBER(SEARCH("4-Wire",D5947)),"4",IF(ISNUMBER(SEARCH("5-Wire",D5947)),"5",IF(ISNUMBER(SEARCH("6-Wire",D5947)),"6","0"))))</f>
        <v>5</v>
      </c>
      <c r="R594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47" s="14" t="str">
        <f>IF(ProjectsDB[[#This Row],[Item Type]]="Straight Plug-In",_xlfn.TEXTJOIN("-",TRUE,M5947&amp;"-"&amp;_xlfn.LET(_xlpm.txt,ProjectsDB[[#This Row],[Assembly]],_xlpm.pos,FIND("SP",_xlpm.txt),_xlpm.pre,LEFT(_xlpm.txt,_xlpm.pos-1),IF(RIGHT(_xlpm.pre,3)="123","3PL",IF(RIGHT(_xlpm.pre,2)="12","2PL",IF(RIGHT(_xlpm.pre,1)="1","1PL","3PL")))),N5947,O5947,P5947,Q5947&amp;"W",R5947),_xlfn.TEXTJOIN("-",TRUE,M5947,N5947,O5947,P5947,Q5947&amp;"W",R5947))</f>
        <v>Joint Pack-AL-Tin-None-5W-3</v>
      </c>
      <c r="T5947" s="14" t="str">
        <f>IF(COUNTIF(Cycletime[Element Desc.],ProjectsDB[[#This Row],[Element Desc.]])&gt;0,"Found","Not Found")</f>
        <v>Found</v>
      </c>
    </row>
    <row r="5948" spans="2:20" x14ac:dyDescent="0.25">
      <c r="B5948" s="8" t="s">
        <v>13462</v>
      </c>
      <c r="C5948" s="9" t="s">
        <v>13417</v>
      </c>
      <c r="D5948" s="9" t="s">
        <v>13418</v>
      </c>
      <c r="E5948" s="10">
        <v>2</v>
      </c>
      <c r="F5948" s="9" t="s">
        <v>13467</v>
      </c>
      <c r="G5948" s="9" t="s">
        <v>96</v>
      </c>
      <c r="H5948" s="31">
        <v>46272</v>
      </c>
      <c r="I5948" s="12">
        <v>425</v>
      </c>
      <c r="J5948" s="12"/>
      <c r="K5948" s="12"/>
      <c r="L5948" s="12" cm="1">
        <f t="array" ref="L5948">IFERROR(LOOKUP(2^15,SEARCH({"40A","63A","80A","100A","125A","160A","200A","250A","400A","630A","800A","1000A","1250A","1600A","2000A","2500A","3200A","4000A","5000A","6300A"},UPPER(D5948)),{40,63,80,100,125,160,200,250,400,630,800,1000,1250,1600,2000,2500,3200,4000,5000,6300}),0)</f>
        <v>5000</v>
      </c>
      <c r="M5948" s="9" t="str">
        <f t="shared" si="601"/>
        <v>Flange Straight</v>
      </c>
      <c r="N5948" s="9" t="str">
        <f t="shared" si="602"/>
        <v>AL</v>
      </c>
      <c r="O5948" s="13" t="str">
        <f t="shared" si="603"/>
        <v>Tin</v>
      </c>
      <c r="P5948" s="9" t="str">
        <f t="shared" si="604"/>
        <v>PET</v>
      </c>
      <c r="Q5948" s="9" t="str">
        <f t="shared" si="605"/>
        <v>5</v>
      </c>
      <c r="R594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48" s="14" t="str">
        <f>IF(ProjectsDB[[#This Row],[Item Type]]="Straight Plug-In",_xlfn.TEXTJOIN("-",TRUE,M5948&amp;"-"&amp;_xlfn.LET(_xlpm.txt,ProjectsDB[[#This Row],[Assembly]],_xlpm.pos,FIND("SP",_xlpm.txt),_xlpm.pre,LEFT(_xlpm.txt,_xlpm.pos-1),IF(RIGHT(_xlpm.pre,3)="123","3PL",IF(RIGHT(_xlpm.pre,2)="12","2PL",IF(RIGHT(_xlpm.pre,1)="1","1PL","3PL")))),N5948,O5948,P5948,Q5948&amp;"W",R5948),_xlfn.TEXTJOIN("-",TRUE,M5948,N5948,O5948,P5948,Q5948&amp;"W",R5948))</f>
        <v>Flange Straight-AL-Tin-PET-5W-3</v>
      </c>
      <c r="T5948" s="14" t="str">
        <f>IF(COUNTIF(Cycletime[Element Desc.],ProjectsDB[[#This Row],[Element Desc.]])&gt;0,"Found","Not Found")</f>
        <v>Found</v>
      </c>
    </row>
    <row r="5949" spans="2:20" x14ac:dyDescent="0.25">
      <c r="B5949" s="20" t="s">
        <v>13463</v>
      </c>
      <c r="C5949" s="21" t="s">
        <v>13414</v>
      </c>
      <c r="D5949" s="21" t="s">
        <v>13415</v>
      </c>
      <c r="E5949" s="22">
        <v>9</v>
      </c>
      <c r="F5949" s="9" t="s">
        <v>13467</v>
      </c>
      <c r="G5949" s="9" t="s">
        <v>96</v>
      </c>
      <c r="H5949" s="31">
        <v>46272</v>
      </c>
      <c r="I5949" s="25">
        <v>3000</v>
      </c>
      <c r="J5949" s="25"/>
      <c r="K5949" s="25"/>
      <c r="L5949" s="25" cm="1">
        <f t="array" ref="L5949">IFERROR(LOOKUP(2^15,SEARCH({"40A","63A","80A","100A","125A","160A","200A","250A","400A","630A","800A","1000A","1250A","1600A","2000A","2500A","3200A","4000A","5000A","6300A"},UPPER(D5949)),{40,63,80,100,125,160,200,250,400,630,800,1000,1250,1600,2000,2500,3200,4000,5000,6300}),0)</f>
        <v>5000</v>
      </c>
      <c r="M5949" s="21" t="str">
        <f t="shared" si="601"/>
        <v>Straight Feeder</v>
      </c>
      <c r="N5949" s="21" t="str">
        <f t="shared" si="602"/>
        <v>AL</v>
      </c>
      <c r="O5949" s="63" t="str">
        <f t="shared" si="603"/>
        <v>Tin</v>
      </c>
      <c r="P5949" s="21" t="str">
        <f t="shared" si="604"/>
        <v>PET</v>
      </c>
      <c r="Q5949" s="21" t="str">
        <f t="shared" si="605"/>
        <v>5</v>
      </c>
      <c r="R5949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49" s="64" t="str">
        <f>IF(ProjectsDB[[#This Row],[Item Type]]="Straight Plug-In",_xlfn.TEXTJOIN("-",TRUE,M5949&amp;"-"&amp;_xlfn.LET(_xlpm.txt,ProjectsDB[[#This Row],[Assembly]],_xlpm.pos,FIND("SP",_xlpm.txt),_xlpm.pre,LEFT(_xlpm.txt,_xlpm.pos-1),IF(RIGHT(_xlpm.pre,3)="123","3PL",IF(RIGHT(_xlpm.pre,2)="12","2PL",IF(RIGHT(_xlpm.pre,1)="1","1PL","3PL")))),N5949,O5949,P5949,Q5949&amp;"W",R5949),_xlfn.TEXTJOIN("-",TRUE,M5949,N5949,O5949,P5949,Q5949&amp;"W",R5949))</f>
        <v>Straight Feeder-AL-Tin-PET-5W-3</v>
      </c>
      <c r="T5949" s="64" t="str">
        <f>IF(COUNTIF(Cycletime[Element Desc.],ProjectsDB[[#This Row],[Element Desc.]])&gt;0,"Found","Not Found")</f>
        <v>Found</v>
      </c>
    </row>
    <row r="5950" spans="2:20" x14ac:dyDescent="0.25">
      <c r="B5950" s="8" t="s">
        <v>13464</v>
      </c>
      <c r="C5950" s="9" t="s">
        <v>13420</v>
      </c>
      <c r="D5950" s="9" t="s">
        <v>13421</v>
      </c>
      <c r="E5950" s="10">
        <v>9</v>
      </c>
      <c r="F5950" s="9" t="s">
        <v>13467</v>
      </c>
      <c r="G5950" s="9" t="s">
        <v>96</v>
      </c>
      <c r="H5950" s="31">
        <v>46272</v>
      </c>
      <c r="I5950" s="12"/>
      <c r="J5950" s="12"/>
      <c r="K5950" s="12"/>
      <c r="L5950" s="12" cm="1">
        <f t="array" ref="L5950">IFERROR(LOOKUP(2^15,SEARCH({"40A","63A","80A","100A","125A","160A","200A","250A","400A","630A","800A","1000A","1250A","1600A","2000A","2500A","3200A","4000A","5000A","6300A"},UPPER(D5950)),{40,63,80,100,125,160,200,250,400,630,800,1000,1250,1600,2000,2500,3200,4000,5000,6300}),0)</f>
        <v>5000</v>
      </c>
      <c r="M5950" s="9" t="str">
        <f t="shared" ref="M5950:M5952" si="606">_xlfn.LET(_xlpm.d,UPPER(TRIM(SUBSTITUTE(SUBSTITUTE(D5950,CHAR(160),"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5950" s="9" t="str">
        <f t="shared" ref="N5950:N5952" si="607">IF(ISNUMBER(SEARCH("CU",D5950)),"CU",IF(ISNUMBER(SEARCH("AL",D5950)),"AL",IF(ISNUMBER(SEARCH("Copper",D5950)),"CU","SH")))</f>
        <v>AL</v>
      </c>
      <c r="O5950" s="13" t="str">
        <f t="shared" ref="O5950:O5952" si="608">IF(ISNUMBER(SEARCH("Silver",D5950)),"Silver",IF(ISNUMBER(SEARCH("Tin",D5950)),"Tin","None"))</f>
        <v>Tin</v>
      </c>
      <c r="P5950" s="9" t="str">
        <f t="shared" ref="P5950:P5952" si="609">IF(ISNUMBER(SEARCH("Epoxy",D5950)),"Epoxy",IF(ISNUMBER(SEARCH("PET",D5950)),"PET","None"))</f>
        <v>None</v>
      </c>
      <c r="Q5950" s="9" t="str">
        <f t="shared" ref="Q5950:Q5952" si="610">IF(ISNUMBER(SEARCH("3-Wire",D5950)),"3",IF(ISNUMBER(SEARCH("4-Wire",D5950)),"4",IF(ISNUMBER(SEARCH("5-Wire",D5950)),"5",IF(ISNUMBER(SEARCH("6-Wire",D5950)),"6","0"))))</f>
        <v>5</v>
      </c>
      <c r="R595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50" s="14" t="str">
        <f>IF(ProjectsDB[[#This Row],[Item Type]]="Straight Plug-In",_xlfn.TEXTJOIN("-",TRUE,M5950&amp;"-"&amp;_xlfn.LET(_xlpm.txt,ProjectsDB[[#This Row],[Assembly]],_xlpm.pos,FIND("SP",_xlpm.txt),_xlpm.pre,LEFT(_xlpm.txt,_xlpm.pos-1),IF(RIGHT(_xlpm.pre,3)="123","3PL",IF(RIGHT(_xlpm.pre,2)="12","2PL",IF(RIGHT(_xlpm.pre,1)="1","1PL","3PL")))),N5950,O5950,P5950,Q5950&amp;"W",R5950),_xlfn.TEXTJOIN("-",TRUE,M5950,N5950,O5950,P5950,Q5950&amp;"W",R5950))</f>
        <v>Joint Pack-AL-Tin-None-5W-3</v>
      </c>
      <c r="T5950" s="14" t="str">
        <f>IF(COUNTIF(Cycletime[Element Desc.],ProjectsDB[[#This Row],[Element Desc.]])&gt;0,"Found","Not Found")</f>
        <v>Found</v>
      </c>
    </row>
    <row r="5951" spans="2:20" x14ac:dyDescent="0.25">
      <c r="B5951" s="8" t="s">
        <v>13465</v>
      </c>
      <c r="C5951" s="9" t="s">
        <v>13417</v>
      </c>
      <c r="D5951" s="9" t="s">
        <v>13418</v>
      </c>
      <c r="E5951" s="10">
        <v>2</v>
      </c>
      <c r="F5951" s="9" t="s">
        <v>13467</v>
      </c>
      <c r="G5951" s="9" t="s">
        <v>96</v>
      </c>
      <c r="H5951" s="31">
        <v>46272</v>
      </c>
      <c r="I5951" s="12">
        <v>425</v>
      </c>
      <c r="J5951" s="12"/>
      <c r="K5951" s="12"/>
      <c r="L5951" s="12" cm="1">
        <f t="array" ref="L5951">IFERROR(LOOKUP(2^15,SEARCH({"40A","63A","80A","100A","125A","160A","200A","250A","400A","630A","800A","1000A","1250A","1600A","2000A","2500A","3200A","4000A","5000A","6300A"},UPPER(D5951)),{40,63,80,100,125,160,200,250,400,630,800,1000,1250,1600,2000,2500,3200,4000,5000,6300}),0)</f>
        <v>5000</v>
      </c>
      <c r="M5951" s="9" t="str">
        <f t="shared" si="606"/>
        <v>Flange Straight</v>
      </c>
      <c r="N5951" s="9" t="str">
        <f t="shared" si="607"/>
        <v>AL</v>
      </c>
      <c r="O5951" s="13" t="str">
        <f t="shared" si="608"/>
        <v>Tin</v>
      </c>
      <c r="P5951" s="9" t="str">
        <f t="shared" si="609"/>
        <v>PET</v>
      </c>
      <c r="Q5951" s="9" t="str">
        <f t="shared" si="610"/>
        <v>5</v>
      </c>
      <c r="R595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51" s="14" t="str">
        <f>IF(ProjectsDB[[#This Row],[Item Type]]="Straight Plug-In",_xlfn.TEXTJOIN("-",TRUE,M5951&amp;"-"&amp;_xlfn.LET(_xlpm.txt,ProjectsDB[[#This Row],[Assembly]],_xlpm.pos,FIND("SP",_xlpm.txt),_xlpm.pre,LEFT(_xlpm.txt,_xlpm.pos-1),IF(RIGHT(_xlpm.pre,3)="123","3PL",IF(RIGHT(_xlpm.pre,2)="12","2PL",IF(RIGHT(_xlpm.pre,1)="1","1PL","3PL")))),N5951,O5951,P5951,Q5951&amp;"W",R5951),_xlfn.TEXTJOIN("-",TRUE,M5951,N5951,O5951,P5951,Q5951&amp;"W",R5951))</f>
        <v>Flange Straight-AL-Tin-PET-5W-3</v>
      </c>
      <c r="T5951" s="14" t="str">
        <f>IF(COUNTIF(Cycletime[Element Desc.],ProjectsDB[[#This Row],[Element Desc.]])&gt;0,"Found","Not Found")</f>
        <v>Found</v>
      </c>
    </row>
    <row r="5952" spans="2:20" x14ac:dyDescent="0.25">
      <c r="B5952" s="20" t="s">
        <v>13466</v>
      </c>
      <c r="C5952" s="21" t="s">
        <v>13414</v>
      </c>
      <c r="D5952" s="21" t="s">
        <v>13415</v>
      </c>
      <c r="E5952" s="22">
        <v>7</v>
      </c>
      <c r="F5952" s="9" t="s">
        <v>13467</v>
      </c>
      <c r="G5952" s="9" t="s">
        <v>96</v>
      </c>
      <c r="H5952" s="31">
        <v>46272</v>
      </c>
      <c r="I5952" s="25">
        <v>3000</v>
      </c>
      <c r="J5952" s="25"/>
      <c r="K5952" s="25"/>
      <c r="L5952" s="25" cm="1">
        <f t="array" ref="L5952">IFERROR(LOOKUP(2^15,SEARCH({"40A","63A","80A","100A","125A","160A","200A","250A","400A","630A","800A","1000A","1250A","1600A","2000A","2500A","3200A","4000A","5000A","6300A"},UPPER(D5952)),{40,63,80,100,125,160,200,250,400,630,800,1000,1250,1600,2000,2500,3200,4000,5000,6300}),0)</f>
        <v>5000</v>
      </c>
      <c r="M5952" s="21" t="str">
        <f t="shared" si="606"/>
        <v>Straight Feeder</v>
      </c>
      <c r="N5952" s="21" t="str">
        <f t="shared" si="607"/>
        <v>AL</v>
      </c>
      <c r="O5952" s="63" t="str">
        <f t="shared" si="608"/>
        <v>Tin</v>
      </c>
      <c r="P5952" s="21" t="str">
        <f t="shared" si="609"/>
        <v>PET</v>
      </c>
      <c r="Q5952" s="21" t="str">
        <f t="shared" si="610"/>
        <v>5</v>
      </c>
      <c r="R5952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5952" s="64" t="str">
        <f>IF(ProjectsDB[[#This Row],[Item Type]]="Straight Plug-In",_xlfn.TEXTJOIN("-",TRUE,M5952&amp;"-"&amp;_xlfn.LET(_xlpm.txt,ProjectsDB[[#This Row],[Assembly]],_xlpm.pos,FIND("SP",_xlpm.txt),_xlpm.pre,LEFT(_xlpm.txt,_xlpm.pos-1),IF(RIGHT(_xlpm.pre,3)="123","3PL",IF(RIGHT(_xlpm.pre,2)="12","2PL",IF(RIGHT(_xlpm.pre,1)="1","1PL","3PL")))),N5952,O5952,P5952,Q5952&amp;"W",R5952),_xlfn.TEXTJOIN("-",TRUE,M5952,N5952,O5952,P5952,Q5952&amp;"W",R5952))</f>
        <v>Straight Feeder-AL-Tin-PET-5W-3</v>
      </c>
      <c r="T5952" s="64" t="str">
        <f>IF(COUNTIF(Cycletime[Element Desc.],ProjectsDB[[#This Row],[Element Desc.]])&gt;0,"Found","Not Found")</f>
        <v>Found</v>
      </c>
    </row>
    <row r="5953" spans="2:20" x14ac:dyDescent="0.25">
      <c r="B5953" s="8" t="s">
        <v>13468</v>
      </c>
      <c r="C5953" s="9" t="s">
        <v>7007</v>
      </c>
      <c r="D5953" s="9" t="s">
        <v>7008</v>
      </c>
      <c r="E5953" s="10">
        <v>4</v>
      </c>
      <c r="F5953" s="9" t="s">
        <v>7002</v>
      </c>
      <c r="G5953" s="9" t="s">
        <v>9358</v>
      </c>
      <c r="H5953" s="31">
        <v>46272</v>
      </c>
      <c r="I5953" s="15"/>
      <c r="J5953" s="15"/>
      <c r="K5953" s="15"/>
      <c r="L5953" s="12" cm="1">
        <f t="array" ref="L5953">IFERROR(LOOKUP(2^15,SEARCH({"40A","63A","80A","100A","125A","160A","200A","250A","400A","630A","800A","1000A","1250A","1600A","2000A","2500A","3200A","4000A","5000A","6300A"},UPPER(D5953)),{40,63,80,100,125,160,200,250,400,630,800,1000,1250,1600,2000,2500,3200,4000,5000,6300}),0)</f>
        <v>5000</v>
      </c>
      <c r="M5953" s="9" t="str">
        <f t="shared" ref="M5953:M5984" si="611">_xlfn.LET(_xlpm.d,UPPER(TRIM(SUBSTITUTE(SUBSTITUTE(D5953,CHAR(160),"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5953" s="9" t="str">
        <f t="shared" ref="N5953:N5984" si="612">IF(ISNUMBER(SEARCH("CU",D5953)),"CU",IF(ISNUMBER(SEARCH("AL",D5953)),"AL",IF(ISNUMBER(SEARCH("Copper",D5953)),"CU","SH")))</f>
        <v>CU</v>
      </c>
      <c r="O5953" s="13" t="str">
        <f t="shared" ref="O5953:O5984" si="613">IF(ISNUMBER(SEARCH("Silver",D5953)),"Silver",IF(ISNUMBER(SEARCH("Tin",D5953)),"Tin","None"))</f>
        <v>Tin</v>
      </c>
      <c r="P5953" s="9" t="str">
        <f t="shared" ref="P5953:P5984" si="614">IF(ISNUMBER(SEARCH("Epoxy",D5953)),"Epoxy",IF(ISNUMBER(SEARCH("PET",D5953)),"PET","None"))</f>
        <v>None</v>
      </c>
      <c r="Q5953" s="9" t="str">
        <f t="shared" ref="Q5953:Q5984" si="615">IF(ISNUMBER(SEARCH("3-Wire",D5953)),"3",IF(ISNUMBER(SEARCH("4-Wire",D5953)),"4",IF(ISNUMBER(SEARCH("5-Wire",D5953)),"5",IF(ISNUMBER(SEARCH("6-Wire",D5953)),"6","0"))))</f>
        <v>5</v>
      </c>
      <c r="R595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53" s="14" t="str">
        <f>IF(ProjectsDB[[#This Row],[Item Type]]="Straight Plug-In",_xlfn.TEXTJOIN("-",TRUE,M5953&amp;"-"&amp;_xlfn.LET(_xlpm.txt,ProjectsDB[[#This Row],[Assembly]],_xlpm.pos,FIND("SP",_xlpm.txt),_xlpm.pre,LEFT(_xlpm.txt,_xlpm.pos-1),IF(RIGHT(_xlpm.pre,3)="123","3PL",IF(RIGHT(_xlpm.pre,2)="12","2PL",IF(RIGHT(_xlpm.pre,1)="1","1PL","3PL")))),N5953,O5953,P5953,Q5953&amp;"W",R5953),_xlfn.TEXTJOIN("-",TRUE,M5953,N5953,O5953,P5953,Q5953&amp;"W",R5953))</f>
        <v>Joint Pack-CU-Tin-None-5W-2</v>
      </c>
      <c r="T5953" s="14" t="str">
        <f>IF(COUNTIF(Cycletime[Element Desc.],ProjectsDB[[#This Row],[Element Desc.]])&gt;0,"Found","Not Found")</f>
        <v>Found</v>
      </c>
    </row>
    <row r="5954" spans="2:20" x14ac:dyDescent="0.25">
      <c r="B5954" s="8" t="s">
        <v>13469</v>
      </c>
      <c r="C5954" s="9" t="s">
        <v>7007</v>
      </c>
      <c r="D5954" s="9" t="s">
        <v>7008</v>
      </c>
      <c r="E5954" s="10">
        <v>3</v>
      </c>
      <c r="F5954" s="9" t="s">
        <v>7002</v>
      </c>
      <c r="G5954" s="9" t="s">
        <v>9358</v>
      </c>
      <c r="H5954" s="31">
        <v>46272</v>
      </c>
      <c r="I5954" s="15"/>
      <c r="J5954" s="15"/>
      <c r="K5954" s="15"/>
      <c r="L5954" s="12" cm="1">
        <f t="array" ref="L5954">IFERROR(LOOKUP(2^15,SEARCH({"40A","63A","80A","100A","125A","160A","200A","250A","400A","630A","800A","1000A","1250A","1600A","2000A","2500A","3200A","4000A","5000A","6300A"},UPPER(D5954)),{40,63,80,100,125,160,200,250,400,630,800,1000,1250,1600,2000,2500,3200,4000,5000,6300}),0)</f>
        <v>5000</v>
      </c>
      <c r="M5954" s="9" t="str">
        <f t="shared" si="611"/>
        <v>Joint Pack</v>
      </c>
      <c r="N5954" s="9" t="str">
        <f t="shared" si="612"/>
        <v>CU</v>
      </c>
      <c r="O5954" s="13" t="str">
        <f t="shared" si="613"/>
        <v>Tin</v>
      </c>
      <c r="P5954" s="9" t="str">
        <f t="shared" si="614"/>
        <v>None</v>
      </c>
      <c r="Q5954" s="9" t="str">
        <f t="shared" si="615"/>
        <v>5</v>
      </c>
      <c r="R595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54" s="14" t="str">
        <f>IF(ProjectsDB[[#This Row],[Item Type]]="Straight Plug-In",_xlfn.TEXTJOIN("-",TRUE,M5954&amp;"-"&amp;_xlfn.LET(_xlpm.txt,ProjectsDB[[#This Row],[Assembly]],_xlpm.pos,FIND("SP",_xlpm.txt),_xlpm.pre,LEFT(_xlpm.txt,_xlpm.pos-1),IF(RIGHT(_xlpm.pre,3)="123","3PL",IF(RIGHT(_xlpm.pre,2)="12","2PL",IF(RIGHT(_xlpm.pre,1)="1","1PL","3PL")))),N5954,O5954,P5954,Q5954&amp;"W",R5954),_xlfn.TEXTJOIN("-",TRUE,M5954,N5954,O5954,P5954,Q5954&amp;"W",R5954))</f>
        <v>Joint Pack-CU-Tin-None-5W-2</v>
      </c>
      <c r="T5954" s="14" t="str">
        <f>IF(COUNTIF(Cycletime[Element Desc.],ProjectsDB[[#This Row],[Element Desc.]])&gt;0,"Found","Not Found")</f>
        <v>Found</v>
      </c>
    </row>
    <row r="5955" spans="2:20" x14ac:dyDescent="0.25">
      <c r="B5955" s="8" t="s">
        <v>13470</v>
      </c>
      <c r="C5955" s="9" t="s">
        <v>7007</v>
      </c>
      <c r="D5955" s="9" t="s">
        <v>7008</v>
      </c>
      <c r="E5955" s="10">
        <v>4</v>
      </c>
      <c r="F5955" s="9" t="s">
        <v>7002</v>
      </c>
      <c r="G5955" s="9" t="s">
        <v>9358</v>
      </c>
      <c r="H5955" s="31">
        <v>46272</v>
      </c>
      <c r="I5955" s="15"/>
      <c r="J5955" s="15"/>
      <c r="K5955" s="15"/>
      <c r="L5955" s="12" cm="1">
        <f t="array" ref="L5955">IFERROR(LOOKUP(2^15,SEARCH({"40A","63A","80A","100A","125A","160A","200A","250A","400A","630A","800A","1000A","1250A","1600A","2000A","2500A","3200A","4000A","5000A","6300A"},UPPER(D5955)),{40,63,80,100,125,160,200,250,400,630,800,1000,1250,1600,2000,2500,3200,4000,5000,6300}),0)</f>
        <v>5000</v>
      </c>
      <c r="M5955" s="9" t="str">
        <f t="shared" si="611"/>
        <v>Joint Pack</v>
      </c>
      <c r="N5955" s="9" t="str">
        <f t="shared" si="612"/>
        <v>CU</v>
      </c>
      <c r="O5955" s="13" t="str">
        <f t="shared" si="613"/>
        <v>Tin</v>
      </c>
      <c r="P5955" s="9" t="str">
        <f t="shared" si="614"/>
        <v>None</v>
      </c>
      <c r="Q5955" s="9" t="str">
        <f t="shared" si="615"/>
        <v>5</v>
      </c>
      <c r="R595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55" s="14" t="str">
        <f>IF(ProjectsDB[[#This Row],[Item Type]]="Straight Plug-In",_xlfn.TEXTJOIN("-",TRUE,M5955&amp;"-"&amp;_xlfn.LET(_xlpm.txt,ProjectsDB[[#This Row],[Assembly]],_xlpm.pos,FIND("SP",_xlpm.txt),_xlpm.pre,LEFT(_xlpm.txt,_xlpm.pos-1),IF(RIGHT(_xlpm.pre,3)="123","3PL",IF(RIGHT(_xlpm.pre,2)="12","2PL",IF(RIGHT(_xlpm.pre,1)="1","1PL","3PL")))),N5955,O5955,P5955,Q5955&amp;"W",R5955),_xlfn.TEXTJOIN("-",TRUE,M5955,N5955,O5955,P5955,Q5955&amp;"W",R5955))</f>
        <v>Joint Pack-CU-Tin-None-5W-2</v>
      </c>
      <c r="T5955" s="14" t="str">
        <f>IF(COUNTIF(Cycletime[Element Desc.],ProjectsDB[[#This Row],[Element Desc.]])&gt;0,"Found","Not Found")</f>
        <v>Found</v>
      </c>
    </row>
    <row r="5956" spans="2:20" x14ac:dyDescent="0.25">
      <c r="B5956" s="8" t="s">
        <v>13471</v>
      </c>
      <c r="C5956" s="9" t="s">
        <v>7007</v>
      </c>
      <c r="D5956" s="9" t="s">
        <v>7008</v>
      </c>
      <c r="E5956" s="10">
        <v>3</v>
      </c>
      <c r="F5956" s="9" t="s">
        <v>7002</v>
      </c>
      <c r="G5956" s="9" t="s">
        <v>9358</v>
      </c>
      <c r="H5956" s="31">
        <v>46272</v>
      </c>
      <c r="I5956" s="15"/>
      <c r="J5956" s="15"/>
      <c r="K5956" s="15"/>
      <c r="L5956" s="12" cm="1">
        <f t="array" ref="L5956">IFERROR(LOOKUP(2^15,SEARCH({"40A","63A","80A","100A","125A","160A","200A","250A","400A","630A","800A","1000A","1250A","1600A","2000A","2500A","3200A","4000A","5000A","6300A"},UPPER(D5956)),{40,63,80,100,125,160,200,250,400,630,800,1000,1250,1600,2000,2500,3200,4000,5000,6300}),0)</f>
        <v>5000</v>
      </c>
      <c r="M5956" s="9" t="str">
        <f t="shared" si="611"/>
        <v>Joint Pack</v>
      </c>
      <c r="N5956" s="9" t="str">
        <f t="shared" si="612"/>
        <v>CU</v>
      </c>
      <c r="O5956" s="13" t="str">
        <f t="shared" si="613"/>
        <v>Tin</v>
      </c>
      <c r="P5956" s="9" t="str">
        <f t="shared" si="614"/>
        <v>None</v>
      </c>
      <c r="Q5956" s="9" t="str">
        <f t="shared" si="615"/>
        <v>5</v>
      </c>
      <c r="R595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56" s="14" t="str">
        <f>IF(ProjectsDB[[#This Row],[Item Type]]="Straight Plug-In",_xlfn.TEXTJOIN("-",TRUE,M5956&amp;"-"&amp;_xlfn.LET(_xlpm.txt,ProjectsDB[[#This Row],[Assembly]],_xlpm.pos,FIND("SP",_xlpm.txt),_xlpm.pre,LEFT(_xlpm.txt,_xlpm.pos-1),IF(RIGHT(_xlpm.pre,3)="123","3PL",IF(RIGHT(_xlpm.pre,2)="12","2PL",IF(RIGHT(_xlpm.pre,1)="1","1PL","3PL")))),N5956,O5956,P5956,Q5956&amp;"W",R5956),_xlfn.TEXTJOIN("-",TRUE,M5956,N5956,O5956,P5956,Q5956&amp;"W",R5956))</f>
        <v>Joint Pack-CU-Tin-None-5W-2</v>
      </c>
      <c r="T5956" s="14" t="str">
        <f>IF(COUNTIF(Cycletime[Element Desc.],ProjectsDB[[#This Row],[Element Desc.]])&gt;0,"Found","Not Found")</f>
        <v>Found</v>
      </c>
    </row>
    <row r="5957" spans="2:20" x14ac:dyDescent="0.25">
      <c r="B5957" s="8" t="s">
        <v>13472</v>
      </c>
      <c r="C5957" s="9" t="s">
        <v>7007</v>
      </c>
      <c r="D5957" s="9" t="s">
        <v>7008</v>
      </c>
      <c r="E5957" s="10">
        <v>4</v>
      </c>
      <c r="F5957" s="9" t="s">
        <v>7002</v>
      </c>
      <c r="G5957" s="9" t="s">
        <v>9358</v>
      </c>
      <c r="H5957" s="31">
        <v>46272</v>
      </c>
      <c r="I5957" s="15"/>
      <c r="J5957" s="15"/>
      <c r="K5957" s="15"/>
      <c r="L5957" s="12" cm="1">
        <f t="array" ref="L5957">IFERROR(LOOKUP(2^15,SEARCH({"40A","63A","80A","100A","125A","160A","200A","250A","400A","630A","800A","1000A","1250A","1600A","2000A","2500A","3200A","4000A","5000A","6300A"},UPPER(D5957)),{40,63,80,100,125,160,200,250,400,630,800,1000,1250,1600,2000,2500,3200,4000,5000,6300}),0)</f>
        <v>5000</v>
      </c>
      <c r="M5957" s="9" t="str">
        <f t="shared" si="611"/>
        <v>Joint Pack</v>
      </c>
      <c r="N5957" s="9" t="str">
        <f t="shared" si="612"/>
        <v>CU</v>
      </c>
      <c r="O5957" s="13" t="str">
        <f t="shared" si="613"/>
        <v>Tin</v>
      </c>
      <c r="P5957" s="9" t="str">
        <f t="shared" si="614"/>
        <v>None</v>
      </c>
      <c r="Q5957" s="9" t="str">
        <f t="shared" si="615"/>
        <v>5</v>
      </c>
      <c r="R595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57" s="14" t="str">
        <f>IF(ProjectsDB[[#This Row],[Item Type]]="Straight Plug-In",_xlfn.TEXTJOIN("-",TRUE,M5957&amp;"-"&amp;_xlfn.LET(_xlpm.txt,ProjectsDB[[#This Row],[Assembly]],_xlpm.pos,FIND("SP",_xlpm.txt),_xlpm.pre,LEFT(_xlpm.txt,_xlpm.pos-1),IF(RIGHT(_xlpm.pre,3)="123","3PL",IF(RIGHT(_xlpm.pre,2)="12","2PL",IF(RIGHT(_xlpm.pre,1)="1","1PL","3PL")))),N5957,O5957,P5957,Q5957&amp;"W",R5957),_xlfn.TEXTJOIN("-",TRUE,M5957,N5957,O5957,P5957,Q5957&amp;"W",R5957))</f>
        <v>Joint Pack-CU-Tin-None-5W-2</v>
      </c>
      <c r="T5957" s="14" t="str">
        <f>IF(COUNTIF(Cycletime[Element Desc.],ProjectsDB[[#This Row],[Element Desc.]])&gt;0,"Found","Not Found")</f>
        <v>Found</v>
      </c>
    </row>
    <row r="5958" spans="2:20" x14ac:dyDescent="0.25">
      <c r="B5958" s="8" t="s">
        <v>13473</v>
      </c>
      <c r="C5958" s="9" t="s">
        <v>7007</v>
      </c>
      <c r="D5958" s="9" t="s">
        <v>7008</v>
      </c>
      <c r="E5958" s="10">
        <v>2</v>
      </c>
      <c r="F5958" s="9" t="s">
        <v>7002</v>
      </c>
      <c r="G5958" s="9" t="s">
        <v>9358</v>
      </c>
      <c r="H5958" s="31">
        <v>46272</v>
      </c>
      <c r="I5958" s="15"/>
      <c r="J5958" s="15"/>
      <c r="K5958" s="15"/>
      <c r="L5958" s="12" cm="1">
        <f t="array" ref="L5958">IFERROR(LOOKUP(2^15,SEARCH({"40A","63A","80A","100A","125A","160A","200A","250A","400A","630A","800A","1000A","1250A","1600A","2000A","2500A","3200A","4000A","5000A","6300A"},UPPER(D5958)),{40,63,80,100,125,160,200,250,400,630,800,1000,1250,1600,2000,2500,3200,4000,5000,6300}),0)</f>
        <v>5000</v>
      </c>
      <c r="M5958" s="9" t="str">
        <f t="shared" si="611"/>
        <v>Joint Pack</v>
      </c>
      <c r="N5958" s="9" t="str">
        <f t="shared" si="612"/>
        <v>CU</v>
      </c>
      <c r="O5958" s="13" t="str">
        <f t="shared" si="613"/>
        <v>Tin</v>
      </c>
      <c r="P5958" s="9" t="str">
        <f t="shared" si="614"/>
        <v>None</v>
      </c>
      <c r="Q5958" s="9" t="str">
        <f t="shared" si="615"/>
        <v>5</v>
      </c>
      <c r="R595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58" s="14" t="str">
        <f>IF(ProjectsDB[[#This Row],[Item Type]]="Straight Plug-In",_xlfn.TEXTJOIN("-",TRUE,M5958&amp;"-"&amp;_xlfn.LET(_xlpm.txt,ProjectsDB[[#This Row],[Assembly]],_xlpm.pos,FIND("SP",_xlpm.txt),_xlpm.pre,LEFT(_xlpm.txt,_xlpm.pos-1),IF(RIGHT(_xlpm.pre,3)="123","3PL",IF(RIGHT(_xlpm.pre,2)="12","2PL",IF(RIGHT(_xlpm.pre,1)="1","1PL","3PL")))),N5958,O5958,P5958,Q5958&amp;"W",R5958),_xlfn.TEXTJOIN("-",TRUE,M5958,N5958,O5958,P5958,Q5958&amp;"W",R5958))</f>
        <v>Joint Pack-CU-Tin-None-5W-2</v>
      </c>
      <c r="T5958" s="14" t="str">
        <f>IF(COUNTIF(Cycletime[Element Desc.],ProjectsDB[[#This Row],[Element Desc.]])&gt;0,"Found","Not Found")</f>
        <v>Found</v>
      </c>
    </row>
    <row r="5959" spans="2:20" x14ac:dyDescent="0.25">
      <c r="B5959" s="8" t="s">
        <v>13474</v>
      </c>
      <c r="C5959" s="9" t="s">
        <v>7007</v>
      </c>
      <c r="D5959" s="9" t="s">
        <v>7008</v>
      </c>
      <c r="E5959" s="10">
        <v>3</v>
      </c>
      <c r="F5959" s="9" t="s">
        <v>7002</v>
      </c>
      <c r="G5959" s="9" t="s">
        <v>9358</v>
      </c>
      <c r="H5959" s="31">
        <v>46272</v>
      </c>
      <c r="I5959" s="15"/>
      <c r="J5959" s="15"/>
      <c r="K5959" s="15"/>
      <c r="L5959" s="12" cm="1">
        <f t="array" ref="L5959">IFERROR(LOOKUP(2^15,SEARCH({"40A","63A","80A","100A","125A","160A","200A","250A","400A","630A","800A","1000A","1250A","1600A","2000A","2500A","3200A","4000A","5000A","6300A"},UPPER(D5959)),{40,63,80,100,125,160,200,250,400,630,800,1000,1250,1600,2000,2500,3200,4000,5000,6300}),0)</f>
        <v>5000</v>
      </c>
      <c r="M5959" s="9" t="str">
        <f t="shared" si="611"/>
        <v>Joint Pack</v>
      </c>
      <c r="N5959" s="9" t="str">
        <f t="shared" si="612"/>
        <v>CU</v>
      </c>
      <c r="O5959" s="13" t="str">
        <f t="shared" si="613"/>
        <v>Tin</v>
      </c>
      <c r="P5959" s="9" t="str">
        <f t="shared" si="614"/>
        <v>None</v>
      </c>
      <c r="Q5959" s="9" t="str">
        <f t="shared" si="615"/>
        <v>5</v>
      </c>
      <c r="R595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59" s="14" t="str">
        <f>IF(ProjectsDB[[#This Row],[Item Type]]="Straight Plug-In",_xlfn.TEXTJOIN("-",TRUE,M5959&amp;"-"&amp;_xlfn.LET(_xlpm.txt,ProjectsDB[[#This Row],[Assembly]],_xlpm.pos,FIND("SP",_xlpm.txt),_xlpm.pre,LEFT(_xlpm.txt,_xlpm.pos-1),IF(RIGHT(_xlpm.pre,3)="123","3PL",IF(RIGHT(_xlpm.pre,2)="12","2PL",IF(RIGHT(_xlpm.pre,1)="1","1PL","3PL")))),N5959,O5959,P5959,Q5959&amp;"W",R5959),_xlfn.TEXTJOIN("-",TRUE,M5959,N5959,O5959,P5959,Q5959&amp;"W",R5959))</f>
        <v>Joint Pack-CU-Tin-None-5W-2</v>
      </c>
      <c r="T5959" s="14" t="str">
        <f>IF(COUNTIF(Cycletime[Element Desc.],ProjectsDB[[#This Row],[Element Desc.]])&gt;0,"Found","Not Found")</f>
        <v>Found</v>
      </c>
    </row>
    <row r="5960" spans="2:20" x14ac:dyDescent="0.25">
      <c r="B5960" s="8" t="s">
        <v>13475</v>
      </c>
      <c r="C5960" s="9" t="s">
        <v>7007</v>
      </c>
      <c r="D5960" s="9" t="s">
        <v>7008</v>
      </c>
      <c r="E5960" s="10">
        <v>1</v>
      </c>
      <c r="F5960" s="9" t="s">
        <v>7002</v>
      </c>
      <c r="G5960" s="9" t="s">
        <v>9358</v>
      </c>
      <c r="H5960" s="31">
        <v>46272</v>
      </c>
      <c r="I5960" s="15"/>
      <c r="J5960" s="15"/>
      <c r="K5960" s="15"/>
      <c r="L5960" s="12" cm="1">
        <f t="array" ref="L5960">IFERROR(LOOKUP(2^15,SEARCH({"40A","63A","80A","100A","125A","160A","200A","250A","400A","630A","800A","1000A","1250A","1600A","2000A","2500A","3200A","4000A","5000A","6300A"},UPPER(D5960)),{40,63,80,100,125,160,200,250,400,630,800,1000,1250,1600,2000,2500,3200,4000,5000,6300}),0)</f>
        <v>5000</v>
      </c>
      <c r="M5960" s="9" t="str">
        <f t="shared" si="611"/>
        <v>Joint Pack</v>
      </c>
      <c r="N5960" s="9" t="str">
        <f t="shared" si="612"/>
        <v>CU</v>
      </c>
      <c r="O5960" s="13" t="str">
        <f t="shared" si="613"/>
        <v>Tin</v>
      </c>
      <c r="P5960" s="9" t="str">
        <f t="shared" si="614"/>
        <v>None</v>
      </c>
      <c r="Q5960" s="9" t="str">
        <f t="shared" si="615"/>
        <v>5</v>
      </c>
      <c r="R596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60" s="14" t="str">
        <f>IF(ProjectsDB[[#This Row],[Item Type]]="Straight Plug-In",_xlfn.TEXTJOIN("-",TRUE,M5960&amp;"-"&amp;_xlfn.LET(_xlpm.txt,ProjectsDB[[#This Row],[Assembly]],_xlpm.pos,FIND("SP",_xlpm.txt),_xlpm.pre,LEFT(_xlpm.txt,_xlpm.pos-1),IF(RIGHT(_xlpm.pre,3)="123","3PL",IF(RIGHT(_xlpm.pre,2)="12","2PL",IF(RIGHT(_xlpm.pre,1)="1","1PL","3PL")))),N5960,O5960,P5960,Q5960&amp;"W",R5960),_xlfn.TEXTJOIN("-",TRUE,M5960,N5960,O5960,P5960,Q5960&amp;"W",R5960))</f>
        <v>Joint Pack-CU-Tin-None-5W-2</v>
      </c>
      <c r="T5960" s="14" t="str">
        <f>IF(COUNTIF(Cycletime[Element Desc.],ProjectsDB[[#This Row],[Element Desc.]])&gt;0,"Found","Not Found")</f>
        <v>Found</v>
      </c>
    </row>
    <row r="5961" spans="2:20" x14ac:dyDescent="0.25">
      <c r="B5961" s="8" t="s">
        <v>13476</v>
      </c>
      <c r="C5961" s="9" t="s">
        <v>7007</v>
      </c>
      <c r="D5961" s="9" t="s">
        <v>7008</v>
      </c>
      <c r="E5961" s="10">
        <v>4</v>
      </c>
      <c r="F5961" s="9" t="s">
        <v>7002</v>
      </c>
      <c r="G5961" s="9" t="s">
        <v>9358</v>
      </c>
      <c r="H5961" s="31">
        <v>46272</v>
      </c>
      <c r="I5961" s="15"/>
      <c r="J5961" s="15"/>
      <c r="K5961" s="15"/>
      <c r="L5961" s="12" cm="1">
        <f t="array" ref="L5961">IFERROR(LOOKUP(2^15,SEARCH({"40A","63A","80A","100A","125A","160A","200A","250A","400A","630A","800A","1000A","1250A","1600A","2000A","2500A","3200A","4000A","5000A","6300A"},UPPER(D5961)),{40,63,80,100,125,160,200,250,400,630,800,1000,1250,1600,2000,2500,3200,4000,5000,6300}),0)</f>
        <v>5000</v>
      </c>
      <c r="M5961" s="9" t="str">
        <f t="shared" si="611"/>
        <v>Joint Pack</v>
      </c>
      <c r="N5961" s="9" t="str">
        <f t="shared" si="612"/>
        <v>CU</v>
      </c>
      <c r="O5961" s="13" t="str">
        <f t="shared" si="613"/>
        <v>Tin</v>
      </c>
      <c r="P5961" s="9" t="str">
        <f t="shared" si="614"/>
        <v>None</v>
      </c>
      <c r="Q5961" s="9" t="str">
        <f t="shared" si="615"/>
        <v>5</v>
      </c>
      <c r="R596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61" s="14" t="str">
        <f>IF(ProjectsDB[[#This Row],[Item Type]]="Straight Plug-In",_xlfn.TEXTJOIN("-",TRUE,M5961&amp;"-"&amp;_xlfn.LET(_xlpm.txt,ProjectsDB[[#This Row],[Assembly]],_xlpm.pos,FIND("SP",_xlpm.txt),_xlpm.pre,LEFT(_xlpm.txt,_xlpm.pos-1),IF(RIGHT(_xlpm.pre,3)="123","3PL",IF(RIGHT(_xlpm.pre,2)="12","2PL",IF(RIGHT(_xlpm.pre,1)="1","1PL","3PL")))),N5961,O5961,P5961,Q5961&amp;"W",R5961),_xlfn.TEXTJOIN("-",TRUE,M5961,N5961,O5961,P5961,Q5961&amp;"W",R5961))</f>
        <v>Joint Pack-CU-Tin-None-5W-2</v>
      </c>
      <c r="T5961" s="14" t="str">
        <f>IF(COUNTIF(Cycletime[Element Desc.],ProjectsDB[[#This Row],[Element Desc.]])&gt;0,"Found","Not Found")</f>
        <v>Found</v>
      </c>
    </row>
    <row r="5962" spans="2:20" x14ac:dyDescent="0.25">
      <c r="B5962" s="8" t="s">
        <v>13477</v>
      </c>
      <c r="C5962" s="9" t="s">
        <v>7007</v>
      </c>
      <c r="D5962" s="9" t="s">
        <v>7008</v>
      </c>
      <c r="E5962" s="10">
        <v>1</v>
      </c>
      <c r="F5962" s="9" t="s">
        <v>7002</v>
      </c>
      <c r="G5962" s="9" t="s">
        <v>9358</v>
      </c>
      <c r="H5962" s="31">
        <v>46272</v>
      </c>
      <c r="I5962" s="15"/>
      <c r="J5962" s="15"/>
      <c r="K5962" s="15"/>
      <c r="L5962" s="12" cm="1">
        <f t="array" ref="L5962">IFERROR(LOOKUP(2^15,SEARCH({"40A","63A","80A","100A","125A","160A","200A","250A","400A","630A","800A","1000A","1250A","1600A","2000A","2500A","3200A","4000A","5000A","6300A"},UPPER(D5962)),{40,63,80,100,125,160,200,250,400,630,800,1000,1250,1600,2000,2500,3200,4000,5000,6300}),0)</f>
        <v>5000</v>
      </c>
      <c r="M5962" s="9" t="str">
        <f t="shared" si="611"/>
        <v>Joint Pack</v>
      </c>
      <c r="N5962" s="9" t="str">
        <f t="shared" si="612"/>
        <v>CU</v>
      </c>
      <c r="O5962" s="13" t="str">
        <f t="shared" si="613"/>
        <v>Tin</v>
      </c>
      <c r="P5962" s="9" t="str">
        <f t="shared" si="614"/>
        <v>None</v>
      </c>
      <c r="Q5962" s="9" t="str">
        <f t="shared" si="615"/>
        <v>5</v>
      </c>
      <c r="R59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62" s="14" t="str">
        <f>IF(ProjectsDB[[#This Row],[Item Type]]="Straight Plug-In",_xlfn.TEXTJOIN("-",TRUE,M5962&amp;"-"&amp;_xlfn.LET(_xlpm.txt,ProjectsDB[[#This Row],[Assembly]],_xlpm.pos,FIND("SP",_xlpm.txt),_xlpm.pre,LEFT(_xlpm.txt,_xlpm.pos-1),IF(RIGHT(_xlpm.pre,3)="123","3PL",IF(RIGHT(_xlpm.pre,2)="12","2PL",IF(RIGHT(_xlpm.pre,1)="1","1PL","3PL")))),N5962,O5962,P5962,Q5962&amp;"W",R5962),_xlfn.TEXTJOIN("-",TRUE,M5962,N5962,O5962,P5962,Q5962&amp;"W",R5962))</f>
        <v>Joint Pack-CU-Tin-None-5W-2</v>
      </c>
      <c r="T5962" s="14" t="str">
        <f>IF(COUNTIF(Cycletime[Element Desc.],ProjectsDB[[#This Row],[Element Desc.]])&gt;0,"Found","Not Found")</f>
        <v>Found</v>
      </c>
    </row>
    <row r="5963" spans="2:20" x14ac:dyDescent="0.25">
      <c r="B5963" s="8" t="s">
        <v>13478</v>
      </c>
      <c r="C5963" s="9" t="s">
        <v>7007</v>
      </c>
      <c r="D5963" s="9" t="s">
        <v>7008</v>
      </c>
      <c r="E5963" s="10">
        <v>4</v>
      </c>
      <c r="F5963" s="9" t="s">
        <v>7002</v>
      </c>
      <c r="G5963" s="9" t="s">
        <v>9358</v>
      </c>
      <c r="H5963" s="31">
        <v>46272</v>
      </c>
      <c r="I5963" s="15"/>
      <c r="J5963" s="15"/>
      <c r="K5963" s="15"/>
      <c r="L5963" s="12" cm="1">
        <f t="array" ref="L5963">IFERROR(LOOKUP(2^15,SEARCH({"40A","63A","80A","100A","125A","160A","200A","250A","400A","630A","800A","1000A","1250A","1600A","2000A","2500A","3200A","4000A","5000A","6300A"},UPPER(D5963)),{40,63,80,100,125,160,200,250,400,630,800,1000,1250,1600,2000,2500,3200,4000,5000,6300}),0)</f>
        <v>5000</v>
      </c>
      <c r="M5963" s="9" t="str">
        <f t="shared" si="611"/>
        <v>Joint Pack</v>
      </c>
      <c r="N5963" s="9" t="str">
        <f t="shared" si="612"/>
        <v>CU</v>
      </c>
      <c r="O5963" s="13" t="str">
        <f t="shared" si="613"/>
        <v>Tin</v>
      </c>
      <c r="P5963" s="9" t="str">
        <f t="shared" si="614"/>
        <v>None</v>
      </c>
      <c r="Q5963" s="9" t="str">
        <f t="shared" si="615"/>
        <v>5</v>
      </c>
      <c r="R59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63" s="14" t="str">
        <f>IF(ProjectsDB[[#This Row],[Item Type]]="Straight Plug-In",_xlfn.TEXTJOIN("-",TRUE,M5963&amp;"-"&amp;_xlfn.LET(_xlpm.txt,ProjectsDB[[#This Row],[Assembly]],_xlpm.pos,FIND("SP",_xlpm.txt),_xlpm.pre,LEFT(_xlpm.txt,_xlpm.pos-1),IF(RIGHT(_xlpm.pre,3)="123","3PL",IF(RIGHT(_xlpm.pre,2)="12","2PL",IF(RIGHT(_xlpm.pre,1)="1","1PL","3PL")))),N5963,O5963,P5963,Q5963&amp;"W",R5963),_xlfn.TEXTJOIN("-",TRUE,M5963,N5963,O5963,P5963,Q5963&amp;"W",R5963))</f>
        <v>Joint Pack-CU-Tin-None-5W-2</v>
      </c>
      <c r="T5963" s="14" t="str">
        <f>IF(COUNTIF(Cycletime[Element Desc.],ProjectsDB[[#This Row],[Element Desc.]])&gt;0,"Found","Not Found")</f>
        <v>Found</v>
      </c>
    </row>
    <row r="5964" spans="2:20" x14ac:dyDescent="0.25">
      <c r="B5964" s="8" t="s">
        <v>13479</v>
      </c>
      <c r="C5964" s="9" t="s">
        <v>7007</v>
      </c>
      <c r="D5964" s="9" t="s">
        <v>7008</v>
      </c>
      <c r="E5964" s="10">
        <v>6</v>
      </c>
      <c r="F5964" s="9" t="s">
        <v>7002</v>
      </c>
      <c r="G5964" s="9" t="s">
        <v>9358</v>
      </c>
      <c r="H5964" s="31">
        <v>46272</v>
      </c>
      <c r="I5964" s="15"/>
      <c r="J5964" s="15"/>
      <c r="K5964" s="15"/>
      <c r="L5964" s="12" cm="1">
        <f t="array" ref="L5964">IFERROR(LOOKUP(2^15,SEARCH({"40A","63A","80A","100A","125A","160A","200A","250A","400A","630A","800A","1000A","1250A","1600A","2000A","2500A","3200A","4000A","5000A","6300A"},UPPER(D5964)),{40,63,80,100,125,160,200,250,400,630,800,1000,1250,1600,2000,2500,3200,4000,5000,6300}),0)</f>
        <v>5000</v>
      </c>
      <c r="M5964" s="9" t="str">
        <f t="shared" si="611"/>
        <v>Joint Pack</v>
      </c>
      <c r="N5964" s="9" t="str">
        <f t="shared" si="612"/>
        <v>CU</v>
      </c>
      <c r="O5964" s="13" t="str">
        <f t="shared" si="613"/>
        <v>Tin</v>
      </c>
      <c r="P5964" s="9" t="str">
        <f t="shared" si="614"/>
        <v>None</v>
      </c>
      <c r="Q5964" s="9" t="str">
        <f t="shared" si="615"/>
        <v>5</v>
      </c>
      <c r="R59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64" s="14" t="str">
        <f>IF(ProjectsDB[[#This Row],[Item Type]]="Straight Plug-In",_xlfn.TEXTJOIN("-",TRUE,M5964&amp;"-"&amp;_xlfn.LET(_xlpm.txt,ProjectsDB[[#This Row],[Assembly]],_xlpm.pos,FIND("SP",_xlpm.txt),_xlpm.pre,LEFT(_xlpm.txt,_xlpm.pos-1),IF(RIGHT(_xlpm.pre,3)="123","3PL",IF(RIGHT(_xlpm.pre,2)="12","2PL",IF(RIGHT(_xlpm.pre,1)="1","1PL","3PL")))),N5964,O5964,P5964,Q5964&amp;"W",R5964),_xlfn.TEXTJOIN("-",TRUE,M5964,N5964,O5964,P5964,Q5964&amp;"W",R5964))</f>
        <v>Joint Pack-CU-Tin-None-5W-2</v>
      </c>
      <c r="T5964" s="14" t="str">
        <f>IF(COUNTIF(Cycletime[Element Desc.],ProjectsDB[[#This Row],[Element Desc.]])&gt;0,"Found","Not Found")</f>
        <v>Found</v>
      </c>
    </row>
    <row r="5965" spans="2:20" x14ac:dyDescent="0.25">
      <c r="B5965" s="8" t="s">
        <v>13480</v>
      </c>
      <c r="C5965" s="9" t="s">
        <v>7007</v>
      </c>
      <c r="D5965" s="9" t="s">
        <v>7008</v>
      </c>
      <c r="E5965" s="10">
        <v>5</v>
      </c>
      <c r="F5965" s="9" t="s">
        <v>7002</v>
      </c>
      <c r="G5965" s="9" t="s">
        <v>9358</v>
      </c>
      <c r="H5965" s="31">
        <v>46272</v>
      </c>
      <c r="I5965" s="15"/>
      <c r="J5965" s="15"/>
      <c r="K5965" s="15"/>
      <c r="L5965" s="12" cm="1">
        <f t="array" ref="L5965">IFERROR(LOOKUP(2^15,SEARCH({"40A","63A","80A","100A","125A","160A","200A","250A","400A","630A","800A","1000A","1250A","1600A","2000A","2500A","3200A","4000A","5000A","6300A"},UPPER(D5965)),{40,63,80,100,125,160,200,250,400,630,800,1000,1250,1600,2000,2500,3200,4000,5000,6300}),0)</f>
        <v>5000</v>
      </c>
      <c r="M5965" s="9" t="str">
        <f t="shared" si="611"/>
        <v>Joint Pack</v>
      </c>
      <c r="N5965" s="9" t="str">
        <f t="shared" si="612"/>
        <v>CU</v>
      </c>
      <c r="O5965" s="13" t="str">
        <f t="shared" si="613"/>
        <v>Tin</v>
      </c>
      <c r="P5965" s="9" t="str">
        <f t="shared" si="614"/>
        <v>None</v>
      </c>
      <c r="Q5965" s="9" t="str">
        <f t="shared" si="615"/>
        <v>5</v>
      </c>
      <c r="R596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65" s="14" t="str">
        <f>IF(ProjectsDB[[#This Row],[Item Type]]="Straight Plug-In",_xlfn.TEXTJOIN("-",TRUE,M5965&amp;"-"&amp;_xlfn.LET(_xlpm.txt,ProjectsDB[[#This Row],[Assembly]],_xlpm.pos,FIND("SP",_xlpm.txt),_xlpm.pre,LEFT(_xlpm.txt,_xlpm.pos-1),IF(RIGHT(_xlpm.pre,3)="123","3PL",IF(RIGHT(_xlpm.pre,2)="12","2PL",IF(RIGHT(_xlpm.pre,1)="1","1PL","3PL")))),N5965,O5965,P5965,Q5965&amp;"W",R5965),_xlfn.TEXTJOIN("-",TRUE,M5965,N5965,O5965,P5965,Q5965&amp;"W",R5965))</f>
        <v>Joint Pack-CU-Tin-None-5W-2</v>
      </c>
      <c r="T5965" s="14" t="str">
        <f>IF(COUNTIF(Cycletime[Element Desc.],ProjectsDB[[#This Row],[Element Desc.]])&gt;0,"Found","Not Found")</f>
        <v>Found</v>
      </c>
    </row>
    <row r="5966" spans="2:20" x14ac:dyDescent="0.25">
      <c r="B5966" s="8" t="s">
        <v>13481</v>
      </c>
      <c r="C5966" s="9" t="s">
        <v>7007</v>
      </c>
      <c r="D5966" s="9" t="s">
        <v>7008</v>
      </c>
      <c r="E5966" s="10">
        <v>3</v>
      </c>
      <c r="F5966" s="9" t="s">
        <v>7002</v>
      </c>
      <c r="G5966" s="9" t="s">
        <v>9358</v>
      </c>
      <c r="H5966" s="31">
        <v>46272</v>
      </c>
      <c r="I5966" s="15"/>
      <c r="J5966" s="15"/>
      <c r="K5966" s="15"/>
      <c r="L5966" s="12" cm="1">
        <f t="array" ref="L5966">IFERROR(LOOKUP(2^15,SEARCH({"40A","63A","80A","100A","125A","160A","200A","250A","400A","630A","800A","1000A","1250A","1600A","2000A","2500A","3200A","4000A","5000A","6300A"},UPPER(D5966)),{40,63,80,100,125,160,200,250,400,630,800,1000,1250,1600,2000,2500,3200,4000,5000,6300}),0)</f>
        <v>5000</v>
      </c>
      <c r="M5966" s="9" t="str">
        <f t="shared" si="611"/>
        <v>Joint Pack</v>
      </c>
      <c r="N5966" s="9" t="str">
        <f t="shared" si="612"/>
        <v>CU</v>
      </c>
      <c r="O5966" s="13" t="str">
        <f t="shared" si="613"/>
        <v>Tin</v>
      </c>
      <c r="P5966" s="9" t="str">
        <f t="shared" si="614"/>
        <v>None</v>
      </c>
      <c r="Q5966" s="9" t="str">
        <f t="shared" si="615"/>
        <v>5</v>
      </c>
      <c r="R59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66" s="14" t="str">
        <f>IF(ProjectsDB[[#This Row],[Item Type]]="Straight Plug-In",_xlfn.TEXTJOIN("-",TRUE,M5966&amp;"-"&amp;_xlfn.LET(_xlpm.txt,ProjectsDB[[#This Row],[Assembly]],_xlpm.pos,FIND("SP",_xlpm.txt),_xlpm.pre,LEFT(_xlpm.txt,_xlpm.pos-1),IF(RIGHT(_xlpm.pre,3)="123","3PL",IF(RIGHT(_xlpm.pre,2)="12","2PL",IF(RIGHT(_xlpm.pre,1)="1","1PL","3PL")))),N5966,O5966,P5966,Q5966&amp;"W",R5966),_xlfn.TEXTJOIN("-",TRUE,M5966,N5966,O5966,P5966,Q5966&amp;"W",R5966))</f>
        <v>Joint Pack-CU-Tin-None-5W-2</v>
      </c>
      <c r="T5966" s="14" t="str">
        <f>IF(COUNTIF(Cycletime[Element Desc.],ProjectsDB[[#This Row],[Element Desc.]])&gt;0,"Found","Not Found")</f>
        <v>Found</v>
      </c>
    </row>
    <row r="5967" spans="2:20" x14ac:dyDescent="0.25">
      <c r="B5967" s="8" t="s">
        <v>13396</v>
      </c>
      <c r="C5967" s="9" t="s">
        <v>13482</v>
      </c>
      <c r="D5967" s="9" t="s">
        <v>13483</v>
      </c>
      <c r="E5967" s="10">
        <v>1</v>
      </c>
      <c r="F5967" s="9" t="s">
        <v>7002</v>
      </c>
      <c r="G5967" s="9" t="s">
        <v>9358</v>
      </c>
      <c r="H5967" s="31">
        <v>46272</v>
      </c>
      <c r="I5967" s="15">
        <v>580</v>
      </c>
      <c r="J5967" s="15">
        <v>580</v>
      </c>
      <c r="K5967" s="15"/>
      <c r="L5967" s="12" cm="1">
        <f t="array" ref="L5967">IFERROR(LOOKUP(2^15,SEARCH({"40A","63A","80A","100A","125A","160A","200A","250A","400A","630A","800A","1000A","1250A","1600A","2000A","2500A","3200A","4000A","5000A","6300A"},UPPER(D5967)),{40,63,80,100,125,160,200,250,400,630,800,1000,1250,1600,2000,2500,3200,4000,5000,6300}),0)</f>
        <v>5000</v>
      </c>
      <c r="M5967" s="9" t="str">
        <f t="shared" si="611"/>
        <v>Elbow Edge</v>
      </c>
      <c r="N5967" s="9" t="str">
        <f t="shared" si="612"/>
        <v>CU</v>
      </c>
      <c r="O5967" s="13" t="str">
        <f t="shared" si="613"/>
        <v>Tin</v>
      </c>
      <c r="P5967" s="9" t="str">
        <f t="shared" si="614"/>
        <v>PET</v>
      </c>
      <c r="Q5967" s="9" t="str">
        <f t="shared" si="615"/>
        <v>5</v>
      </c>
      <c r="R596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67" s="14" t="str">
        <f>IF(ProjectsDB[[#This Row],[Item Type]]="Straight Plug-In",_xlfn.TEXTJOIN("-",TRUE,M5967&amp;"-"&amp;_xlfn.LET(_xlpm.txt,ProjectsDB[[#This Row],[Assembly]],_xlpm.pos,FIND("SP",_xlpm.txt),_xlpm.pre,LEFT(_xlpm.txt,_xlpm.pos-1),IF(RIGHT(_xlpm.pre,3)="123","3PL",IF(RIGHT(_xlpm.pre,2)="12","2PL",IF(RIGHT(_xlpm.pre,1)="1","1PL","3PL")))),N5967,O5967,P5967,Q5967&amp;"W",R5967),_xlfn.TEXTJOIN("-",TRUE,M5967,N5967,O5967,P5967,Q5967&amp;"W",R5967))</f>
        <v>Elbow Edge-CU-Tin-PET-5W-2</v>
      </c>
      <c r="T5967" s="14" t="str">
        <f>IF(COUNTIF(Cycletime[Element Desc.],ProjectsDB[[#This Row],[Element Desc.]])&gt;0,"Found","Not Found")</f>
        <v>Found</v>
      </c>
    </row>
    <row r="5968" spans="2:20" x14ac:dyDescent="0.25">
      <c r="B5968" s="8" t="s">
        <v>13484</v>
      </c>
      <c r="C5968" s="9" t="s">
        <v>13485</v>
      </c>
      <c r="D5968" s="9" t="s">
        <v>13486</v>
      </c>
      <c r="E5968" s="10">
        <v>1</v>
      </c>
      <c r="F5968" s="9" t="s">
        <v>7002</v>
      </c>
      <c r="G5968" s="9" t="s">
        <v>9358</v>
      </c>
      <c r="H5968" s="31">
        <v>46272</v>
      </c>
      <c r="I5968" s="15">
        <v>600</v>
      </c>
      <c r="J5968" s="15">
        <v>755</v>
      </c>
      <c r="K5968" s="15"/>
      <c r="L5968" s="12" cm="1">
        <f t="array" ref="L5968">IFERROR(LOOKUP(2^15,SEARCH({"40A","63A","80A","100A","125A","160A","200A","250A","400A","630A","800A","1000A","1250A","1600A","2000A","2500A","3200A","4000A","5000A","6300A"},UPPER(D5968)),{40,63,80,100,125,160,200,250,400,630,800,1000,1250,1600,2000,2500,3200,4000,5000,6300}),0)</f>
        <v>5000</v>
      </c>
      <c r="M5968" s="9" t="str">
        <f t="shared" si="611"/>
        <v>Elbow Edge</v>
      </c>
      <c r="N5968" s="9" t="str">
        <f t="shared" si="612"/>
        <v>CU</v>
      </c>
      <c r="O5968" s="13" t="str">
        <f t="shared" si="613"/>
        <v>Tin</v>
      </c>
      <c r="P5968" s="9" t="str">
        <f t="shared" si="614"/>
        <v>PET</v>
      </c>
      <c r="Q5968" s="9" t="str">
        <f t="shared" si="615"/>
        <v>5</v>
      </c>
      <c r="R596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68" s="14" t="str">
        <f>IF(ProjectsDB[[#This Row],[Item Type]]="Straight Plug-In",_xlfn.TEXTJOIN("-",TRUE,M5968&amp;"-"&amp;_xlfn.LET(_xlpm.txt,ProjectsDB[[#This Row],[Assembly]],_xlpm.pos,FIND("SP",_xlpm.txt),_xlpm.pre,LEFT(_xlpm.txt,_xlpm.pos-1),IF(RIGHT(_xlpm.pre,3)="123","3PL",IF(RIGHT(_xlpm.pre,2)="12","2PL",IF(RIGHT(_xlpm.pre,1)="1","1PL","3PL")))),N5968,O5968,P5968,Q5968&amp;"W",R5968),_xlfn.TEXTJOIN("-",TRUE,M5968,N5968,O5968,P5968,Q5968&amp;"W",R5968))</f>
        <v>Elbow Edge-CU-Tin-PET-5W-2</v>
      </c>
      <c r="T5968" s="14" t="str">
        <f>IF(COUNTIF(Cycletime[Element Desc.],ProjectsDB[[#This Row],[Element Desc.]])&gt;0,"Found","Not Found")</f>
        <v>Found</v>
      </c>
    </row>
    <row r="5969" spans="2:20" x14ac:dyDescent="0.25">
      <c r="B5969" s="8" t="s">
        <v>13487</v>
      </c>
      <c r="C5969" s="9" t="s">
        <v>13488</v>
      </c>
      <c r="D5969" s="9" t="s">
        <v>13489</v>
      </c>
      <c r="E5969" s="10">
        <v>1</v>
      </c>
      <c r="F5969" s="9" t="s">
        <v>7002</v>
      </c>
      <c r="G5969" s="9" t="s">
        <v>9358</v>
      </c>
      <c r="H5969" s="31">
        <v>46272</v>
      </c>
      <c r="I5969" s="15">
        <v>570</v>
      </c>
      <c r="J5969" s="15">
        <v>760</v>
      </c>
      <c r="K5969" s="15"/>
      <c r="L5969" s="12" cm="1">
        <f t="array" ref="L5969">IFERROR(LOOKUP(2^15,SEARCH({"40A","63A","80A","100A","125A","160A","200A","250A","400A","630A","800A","1000A","1250A","1600A","2000A","2500A","3200A","4000A","5000A","6300A"},UPPER(D5969)),{40,63,80,100,125,160,200,250,400,630,800,1000,1250,1600,2000,2500,3200,4000,5000,6300}),0)</f>
        <v>5000</v>
      </c>
      <c r="M5969" s="9" t="str">
        <f t="shared" si="611"/>
        <v>Elbow Flat</v>
      </c>
      <c r="N5969" s="9" t="str">
        <f t="shared" si="612"/>
        <v>CU</v>
      </c>
      <c r="O5969" s="13" t="str">
        <f t="shared" si="613"/>
        <v>Tin</v>
      </c>
      <c r="P5969" s="9" t="str">
        <f t="shared" si="614"/>
        <v>PET</v>
      </c>
      <c r="Q5969" s="9" t="str">
        <f t="shared" si="615"/>
        <v>5</v>
      </c>
      <c r="R596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69" s="14" t="str">
        <f>IF(ProjectsDB[[#This Row],[Item Type]]="Straight Plug-In",_xlfn.TEXTJOIN("-",TRUE,M5969&amp;"-"&amp;_xlfn.LET(_xlpm.txt,ProjectsDB[[#This Row],[Assembly]],_xlpm.pos,FIND("SP",_xlpm.txt),_xlpm.pre,LEFT(_xlpm.txt,_xlpm.pos-1),IF(RIGHT(_xlpm.pre,3)="123","3PL",IF(RIGHT(_xlpm.pre,2)="12","2PL",IF(RIGHT(_xlpm.pre,1)="1","1PL","3PL")))),N5969,O5969,P5969,Q5969&amp;"W",R5969),_xlfn.TEXTJOIN("-",TRUE,M5969,N5969,O5969,P5969,Q5969&amp;"W",R5969))</f>
        <v>Elbow Flat-CU-Tin-PET-5W-2</v>
      </c>
      <c r="T5969" s="14" t="str">
        <f>IF(COUNTIF(Cycletime[Element Desc.],ProjectsDB[[#This Row],[Element Desc.]])&gt;0,"Found","Not Found")</f>
        <v>Found</v>
      </c>
    </row>
    <row r="5970" spans="2:20" x14ac:dyDescent="0.25">
      <c r="B5970" s="8" t="s">
        <v>13490</v>
      </c>
      <c r="C5970" s="9" t="s">
        <v>13491</v>
      </c>
      <c r="D5970" s="9" t="s">
        <v>13492</v>
      </c>
      <c r="E5970" s="10">
        <v>1</v>
      </c>
      <c r="F5970" s="9" t="s">
        <v>7002</v>
      </c>
      <c r="G5970" s="9" t="s">
        <v>9358</v>
      </c>
      <c r="H5970" s="31">
        <v>46272</v>
      </c>
      <c r="I5970" s="15">
        <v>770</v>
      </c>
      <c r="J5970" s="15">
        <v>765</v>
      </c>
      <c r="K5970" s="15"/>
      <c r="L5970" s="12" cm="1">
        <f t="array" ref="L5970">IFERROR(LOOKUP(2^15,SEARCH({"40A","63A","80A","100A","125A","160A","200A","250A","400A","630A","800A","1000A","1250A","1600A","2000A","2500A","3200A","4000A","5000A","6300A"},UPPER(D5970)),{40,63,80,100,125,160,200,250,400,630,800,1000,1250,1600,2000,2500,3200,4000,5000,6300}),0)</f>
        <v>5000</v>
      </c>
      <c r="M5970" s="9" t="str">
        <f t="shared" si="611"/>
        <v>Elbow Flat</v>
      </c>
      <c r="N5970" s="9" t="str">
        <f t="shared" si="612"/>
        <v>CU</v>
      </c>
      <c r="O5970" s="13" t="str">
        <f t="shared" si="613"/>
        <v>Tin</v>
      </c>
      <c r="P5970" s="9" t="str">
        <f t="shared" si="614"/>
        <v>PET</v>
      </c>
      <c r="Q5970" s="9" t="str">
        <f t="shared" si="615"/>
        <v>5</v>
      </c>
      <c r="R597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70" s="14" t="str">
        <f>IF(ProjectsDB[[#This Row],[Item Type]]="Straight Plug-In",_xlfn.TEXTJOIN("-",TRUE,M5970&amp;"-"&amp;_xlfn.LET(_xlpm.txt,ProjectsDB[[#This Row],[Assembly]],_xlpm.pos,FIND("SP",_xlpm.txt),_xlpm.pre,LEFT(_xlpm.txt,_xlpm.pos-1),IF(RIGHT(_xlpm.pre,3)="123","3PL",IF(RIGHT(_xlpm.pre,2)="12","2PL",IF(RIGHT(_xlpm.pre,1)="1","1PL","3PL")))),N5970,O5970,P5970,Q5970&amp;"W",R5970),_xlfn.TEXTJOIN("-",TRUE,M5970,N5970,O5970,P5970,Q5970&amp;"W",R5970))</f>
        <v>Elbow Flat-CU-Tin-PET-5W-2</v>
      </c>
      <c r="T5970" s="14" t="str">
        <f>IF(COUNTIF(Cycletime[Element Desc.],ProjectsDB[[#This Row],[Element Desc.]])&gt;0,"Found","Not Found")</f>
        <v>Found</v>
      </c>
    </row>
    <row r="5971" spans="2:20" x14ac:dyDescent="0.25">
      <c r="B5971" s="8" t="s">
        <v>13493</v>
      </c>
      <c r="C5971" s="9" t="s">
        <v>7026</v>
      </c>
      <c r="D5971" s="9" t="s">
        <v>7027</v>
      </c>
      <c r="E5971" s="10">
        <v>1</v>
      </c>
      <c r="F5971" s="9" t="s">
        <v>7002</v>
      </c>
      <c r="G5971" s="9" t="s">
        <v>9358</v>
      </c>
      <c r="H5971" s="31">
        <v>46272</v>
      </c>
      <c r="I5971" s="15">
        <v>1015</v>
      </c>
      <c r="J5971" s="15"/>
      <c r="K5971" s="15"/>
      <c r="L5971" s="12" cm="1">
        <f t="array" ref="L5971">IFERROR(LOOKUP(2^15,SEARCH({"40A","63A","80A","100A","125A","160A","200A","250A","400A","630A","800A","1000A","1250A","1600A","2000A","2500A","3200A","4000A","5000A","6300A"},UPPER(D5971)),{40,63,80,100,125,160,200,250,400,630,800,1000,1250,1600,2000,2500,3200,4000,5000,6300}),0)</f>
        <v>5000</v>
      </c>
      <c r="M5971" s="9" t="str">
        <f t="shared" si="611"/>
        <v>Straight Feeder</v>
      </c>
      <c r="N5971" s="9" t="str">
        <f t="shared" si="612"/>
        <v>CU</v>
      </c>
      <c r="O5971" s="13" t="str">
        <f t="shared" si="613"/>
        <v>Tin</v>
      </c>
      <c r="P5971" s="9" t="str">
        <f t="shared" si="614"/>
        <v>PET</v>
      </c>
      <c r="Q5971" s="9" t="str">
        <f t="shared" si="615"/>
        <v>5</v>
      </c>
      <c r="R597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71" s="14" t="str">
        <f>IF(ProjectsDB[[#This Row],[Item Type]]="Straight Plug-In",_xlfn.TEXTJOIN("-",TRUE,M5971&amp;"-"&amp;_xlfn.LET(_xlpm.txt,ProjectsDB[[#This Row],[Assembly]],_xlpm.pos,FIND("SP",_xlpm.txt),_xlpm.pre,LEFT(_xlpm.txt,_xlpm.pos-1),IF(RIGHT(_xlpm.pre,3)="123","3PL",IF(RIGHT(_xlpm.pre,2)="12","2PL",IF(RIGHT(_xlpm.pre,1)="1","1PL","3PL")))),N5971,O5971,P5971,Q5971&amp;"W",R5971),_xlfn.TEXTJOIN("-",TRUE,M5971,N5971,O5971,P5971,Q5971&amp;"W",R5971))</f>
        <v>Straight Feeder-CU-Tin-PET-5W-2</v>
      </c>
      <c r="T5971" s="14" t="str">
        <f>IF(COUNTIF(Cycletime[Element Desc.],ProjectsDB[[#This Row],[Element Desc.]])&gt;0,"Found","Not Found")</f>
        <v>Found</v>
      </c>
    </row>
    <row r="5972" spans="2:20" x14ac:dyDescent="0.25">
      <c r="B5972" s="8" t="s">
        <v>13494</v>
      </c>
      <c r="C5972" s="9" t="s">
        <v>7037</v>
      </c>
      <c r="D5972" s="9" t="s">
        <v>7038</v>
      </c>
      <c r="E5972" s="10">
        <v>1</v>
      </c>
      <c r="F5972" s="9" t="s">
        <v>7002</v>
      </c>
      <c r="G5972" s="9" t="s">
        <v>9358</v>
      </c>
      <c r="H5972" s="31">
        <v>46272</v>
      </c>
      <c r="I5972" s="15">
        <v>1020</v>
      </c>
      <c r="J5972" s="15"/>
      <c r="K5972" s="15"/>
      <c r="L5972" s="12" cm="1">
        <f t="array" ref="L5972">IFERROR(LOOKUP(2^15,SEARCH({"40A","63A","80A","100A","125A","160A","200A","250A","400A","630A","800A","1000A","1250A","1600A","2000A","2500A","3200A","4000A","5000A","6300A"},UPPER(D5972)),{40,63,80,100,125,160,200,250,400,630,800,1000,1250,1600,2000,2500,3200,4000,5000,6300}),0)</f>
        <v>5000</v>
      </c>
      <c r="M5972" s="9" t="str">
        <f t="shared" si="611"/>
        <v>Straight Feeder</v>
      </c>
      <c r="N5972" s="9" t="str">
        <f t="shared" si="612"/>
        <v>CU</v>
      </c>
      <c r="O5972" s="13" t="str">
        <f t="shared" si="613"/>
        <v>Tin</v>
      </c>
      <c r="P5972" s="9" t="str">
        <f t="shared" si="614"/>
        <v>PET</v>
      </c>
      <c r="Q5972" s="9" t="str">
        <f t="shared" si="615"/>
        <v>5</v>
      </c>
      <c r="R597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72" s="14" t="str">
        <f>IF(ProjectsDB[[#This Row],[Item Type]]="Straight Plug-In",_xlfn.TEXTJOIN("-",TRUE,M5972&amp;"-"&amp;_xlfn.LET(_xlpm.txt,ProjectsDB[[#This Row],[Assembly]],_xlpm.pos,FIND("SP",_xlpm.txt),_xlpm.pre,LEFT(_xlpm.txt,_xlpm.pos-1),IF(RIGHT(_xlpm.pre,3)="123","3PL",IF(RIGHT(_xlpm.pre,2)="12","2PL",IF(RIGHT(_xlpm.pre,1)="1","1PL","3PL")))),N5972,O5972,P5972,Q5972&amp;"W",R5972),_xlfn.TEXTJOIN("-",TRUE,M5972,N5972,O5972,P5972,Q5972&amp;"W",R5972))</f>
        <v>Straight Feeder-CU-Tin-PET-5W-2</v>
      </c>
      <c r="T5972" s="14" t="str">
        <f>IF(COUNTIF(Cycletime[Element Desc.],ProjectsDB[[#This Row],[Element Desc.]])&gt;0,"Found","Not Found")</f>
        <v>Found</v>
      </c>
    </row>
    <row r="5973" spans="2:20" x14ac:dyDescent="0.25">
      <c r="B5973" s="8" t="s">
        <v>13495</v>
      </c>
      <c r="C5973" s="9" t="s">
        <v>13496</v>
      </c>
      <c r="D5973" s="9" t="s">
        <v>13497</v>
      </c>
      <c r="E5973" s="10">
        <v>1</v>
      </c>
      <c r="F5973" s="9" t="s">
        <v>7002</v>
      </c>
      <c r="G5973" s="9" t="s">
        <v>9358</v>
      </c>
      <c r="H5973" s="31">
        <v>46272</v>
      </c>
      <c r="I5973" s="15">
        <v>1070</v>
      </c>
      <c r="J5973" s="15"/>
      <c r="K5973" s="15"/>
      <c r="L5973" s="12" cm="1">
        <f t="array" ref="L5973">IFERROR(LOOKUP(2^15,SEARCH({"40A","63A","80A","100A","125A","160A","200A","250A","400A","630A","800A","1000A","1250A","1600A","2000A","2500A","3200A","4000A","5000A","6300A"},UPPER(D5973)),{40,63,80,100,125,160,200,250,400,630,800,1000,1250,1600,2000,2500,3200,4000,5000,6300}),0)</f>
        <v>5000</v>
      </c>
      <c r="M5973" s="9" t="str">
        <f t="shared" si="611"/>
        <v>Straight Feeder</v>
      </c>
      <c r="N5973" s="9" t="str">
        <f t="shared" si="612"/>
        <v>CU</v>
      </c>
      <c r="O5973" s="13" t="str">
        <f t="shared" si="613"/>
        <v>Tin</v>
      </c>
      <c r="P5973" s="9" t="str">
        <f t="shared" si="614"/>
        <v>PET</v>
      </c>
      <c r="Q5973" s="9" t="str">
        <f t="shared" si="615"/>
        <v>5</v>
      </c>
      <c r="R597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73" s="14" t="str">
        <f>IF(ProjectsDB[[#This Row],[Item Type]]="Straight Plug-In",_xlfn.TEXTJOIN("-",TRUE,M5973&amp;"-"&amp;_xlfn.LET(_xlpm.txt,ProjectsDB[[#This Row],[Assembly]],_xlpm.pos,FIND("SP",_xlpm.txt),_xlpm.pre,LEFT(_xlpm.txt,_xlpm.pos-1),IF(RIGHT(_xlpm.pre,3)="123","3PL",IF(RIGHT(_xlpm.pre,2)="12","2PL",IF(RIGHT(_xlpm.pre,1)="1","1PL","3PL")))),N5973,O5973,P5973,Q5973&amp;"W",R5973),_xlfn.TEXTJOIN("-",TRUE,M5973,N5973,O5973,P5973,Q5973&amp;"W",R5973))</f>
        <v>Straight Feeder-CU-Tin-PET-5W-2</v>
      </c>
      <c r="T5973" s="14" t="str">
        <f>IF(COUNTIF(Cycletime[Element Desc.],ProjectsDB[[#This Row],[Element Desc.]])&gt;0,"Found","Not Found")</f>
        <v>Found</v>
      </c>
    </row>
    <row r="5974" spans="2:20" x14ac:dyDescent="0.25">
      <c r="B5974" s="8" t="s">
        <v>13498</v>
      </c>
      <c r="C5974" s="9" t="s">
        <v>13499</v>
      </c>
      <c r="D5974" s="9" t="s">
        <v>13500</v>
      </c>
      <c r="E5974" s="10">
        <v>1</v>
      </c>
      <c r="F5974" s="9" t="s">
        <v>7002</v>
      </c>
      <c r="G5974" s="9" t="s">
        <v>9358</v>
      </c>
      <c r="H5974" s="31">
        <v>46272</v>
      </c>
      <c r="I5974" s="15">
        <v>1100</v>
      </c>
      <c r="J5974" s="15"/>
      <c r="K5974" s="15"/>
      <c r="L5974" s="12" cm="1">
        <f t="array" ref="L5974">IFERROR(LOOKUP(2^15,SEARCH({"40A","63A","80A","100A","125A","160A","200A","250A","400A","630A","800A","1000A","1250A","1600A","2000A","2500A","3200A","4000A","5000A","6300A"},UPPER(D5974)),{40,63,80,100,125,160,200,250,400,630,800,1000,1250,1600,2000,2500,3200,4000,5000,6300}),0)</f>
        <v>5000</v>
      </c>
      <c r="M5974" s="9" t="str">
        <f t="shared" si="611"/>
        <v>Straight Feeder</v>
      </c>
      <c r="N5974" s="9" t="str">
        <f t="shared" si="612"/>
        <v>CU</v>
      </c>
      <c r="O5974" s="13" t="str">
        <f t="shared" si="613"/>
        <v>Tin</v>
      </c>
      <c r="P5974" s="9" t="str">
        <f t="shared" si="614"/>
        <v>PET</v>
      </c>
      <c r="Q5974" s="9" t="str">
        <f t="shared" si="615"/>
        <v>5</v>
      </c>
      <c r="R597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74" s="14" t="str">
        <f>IF(ProjectsDB[[#This Row],[Item Type]]="Straight Plug-In",_xlfn.TEXTJOIN("-",TRUE,M5974&amp;"-"&amp;_xlfn.LET(_xlpm.txt,ProjectsDB[[#This Row],[Assembly]],_xlpm.pos,FIND("SP",_xlpm.txt),_xlpm.pre,LEFT(_xlpm.txt,_xlpm.pos-1),IF(RIGHT(_xlpm.pre,3)="123","3PL",IF(RIGHT(_xlpm.pre,2)="12","2PL",IF(RIGHT(_xlpm.pre,1)="1","1PL","3PL")))),N5974,O5974,P5974,Q5974&amp;"W",R5974),_xlfn.TEXTJOIN("-",TRUE,M5974,N5974,O5974,P5974,Q5974&amp;"W",R5974))</f>
        <v>Straight Feeder-CU-Tin-PET-5W-2</v>
      </c>
      <c r="T5974" s="14" t="str">
        <f>IF(COUNTIF(Cycletime[Element Desc.],ProjectsDB[[#This Row],[Element Desc.]])&gt;0,"Found","Not Found")</f>
        <v>Found</v>
      </c>
    </row>
    <row r="5975" spans="2:20" x14ac:dyDescent="0.25">
      <c r="B5975" s="8" t="s">
        <v>13501</v>
      </c>
      <c r="C5975" s="9" t="s">
        <v>13499</v>
      </c>
      <c r="D5975" s="9" t="s">
        <v>13500</v>
      </c>
      <c r="E5975" s="10">
        <v>1</v>
      </c>
      <c r="F5975" s="9" t="s">
        <v>7002</v>
      </c>
      <c r="G5975" s="9" t="s">
        <v>9358</v>
      </c>
      <c r="H5975" s="31">
        <v>46272</v>
      </c>
      <c r="I5975" s="15">
        <v>1100</v>
      </c>
      <c r="J5975" s="15">
        <v>1100</v>
      </c>
      <c r="K5975" s="15"/>
      <c r="L5975" s="12" cm="1">
        <f t="array" ref="L5975">IFERROR(LOOKUP(2^15,SEARCH({"40A","63A","80A","100A","125A","160A","200A","250A","400A","630A","800A","1000A","1250A","1600A","2000A","2500A","3200A","4000A","5000A","6300A"},UPPER(D5975)),{40,63,80,100,125,160,200,250,400,630,800,1000,1250,1600,2000,2500,3200,4000,5000,6300}),0)</f>
        <v>5000</v>
      </c>
      <c r="M5975" s="9" t="str">
        <f t="shared" si="611"/>
        <v>Straight Feeder</v>
      </c>
      <c r="N5975" s="9" t="str">
        <f t="shared" si="612"/>
        <v>CU</v>
      </c>
      <c r="O5975" s="13" t="str">
        <f t="shared" si="613"/>
        <v>Tin</v>
      </c>
      <c r="P5975" s="9" t="str">
        <f t="shared" si="614"/>
        <v>PET</v>
      </c>
      <c r="Q5975" s="9" t="str">
        <f t="shared" si="615"/>
        <v>5</v>
      </c>
      <c r="R597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75" s="14" t="str">
        <f>IF(ProjectsDB[[#This Row],[Item Type]]="Straight Plug-In",_xlfn.TEXTJOIN("-",TRUE,M5975&amp;"-"&amp;_xlfn.LET(_xlpm.txt,ProjectsDB[[#This Row],[Assembly]],_xlpm.pos,FIND("SP",_xlpm.txt),_xlpm.pre,LEFT(_xlpm.txt,_xlpm.pos-1),IF(RIGHT(_xlpm.pre,3)="123","3PL",IF(RIGHT(_xlpm.pre,2)="12","2PL",IF(RIGHT(_xlpm.pre,1)="1","1PL","3PL")))),N5975,O5975,P5975,Q5975&amp;"W",R5975),_xlfn.TEXTJOIN("-",TRUE,M5975,N5975,O5975,P5975,Q5975&amp;"W",R5975))</f>
        <v>Straight Feeder-CU-Tin-PET-5W-2</v>
      </c>
      <c r="T5975" s="14" t="str">
        <f>IF(COUNTIF(Cycletime[Element Desc.],ProjectsDB[[#This Row],[Element Desc.]])&gt;0,"Found","Not Found")</f>
        <v>Found</v>
      </c>
    </row>
    <row r="5976" spans="2:20" x14ac:dyDescent="0.25">
      <c r="B5976" s="8" t="s">
        <v>13502</v>
      </c>
      <c r="C5976" s="9" t="s">
        <v>13499</v>
      </c>
      <c r="D5976" s="9" t="s">
        <v>13500</v>
      </c>
      <c r="E5976" s="10">
        <v>1</v>
      </c>
      <c r="F5976" s="9" t="s">
        <v>7002</v>
      </c>
      <c r="G5976" s="9" t="s">
        <v>9358</v>
      </c>
      <c r="H5976" s="31">
        <v>46272</v>
      </c>
      <c r="I5976" s="15">
        <v>1100</v>
      </c>
      <c r="J5976" s="15"/>
      <c r="K5976" s="15"/>
      <c r="L5976" s="12" cm="1">
        <f t="array" ref="L5976">IFERROR(LOOKUP(2^15,SEARCH({"40A","63A","80A","100A","125A","160A","200A","250A","400A","630A","800A","1000A","1250A","1600A","2000A","2500A","3200A","4000A","5000A","6300A"},UPPER(D5976)),{40,63,80,100,125,160,200,250,400,630,800,1000,1250,1600,2000,2500,3200,4000,5000,6300}),0)</f>
        <v>5000</v>
      </c>
      <c r="M5976" s="9" t="str">
        <f t="shared" si="611"/>
        <v>Straight Feeder</v>
      </c>
      <c r="N5976" s="9" t="str">
        <f t="shared" si="612"/>
        <v>CU</v>
      </c>
      <c r="O5976" s="13" t="str">
        <f t="shared" si="613"/>
        <v>Tin</v>
      </c>
      <c r="P5976" s="9" t="str">
        <f t="shared" si="614"/>
        <v>PET</v>
      </c>
      <c r="Q5976" s="9" t="str">
        <f t="shared" si="615"/>
        <v>5</v>
      </c>
      <c r="R597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76" s="14" t="str">
        <f>IF(ProjectsDB[[#This Row],[Item Type]]="Straight Plug-In",_xlfn.TEXTJOIN("-",TRUE,M5976&amp;"-"&amp;_xlfn.LET(_xlpm.txt,ProjectsDB[[#This Row],[Assembly]],_xlpm.pos,FIND("SP",_xlpm.txt),_xlpm.pre,LEFT(_xlpm.txt,_xlpm.pos-1),IF(RIGHT(_xlpm.pre,3)="123","3PL",IF(RIGHT(_xlpm.pre,2)="12","2PL",IF(RIGHT(_xlpm.pre,1)="1","1PL","3PL")))),N5976,O5976,P5976,Q5976&amp;"W",R5976),_xlfn.TEXTJOIN("-",TRUE,M5976,N5976,O5976,P5976,Q5976&amp;"W",R5976))</f>
        <v>Straight Feeder-CU-Tin-PET-5W-2</v>
      </c>
      <c r="T5976" s="14" t="str">
        <f>IF(COUNTIF(Cycletime[Element Desc.],ProjectsDB[[#This Row],[Element Desc.]])&gt;0,"Found","Not Found")</f>
        <v>Found</v>
      </c>
    </row>
    <row r="5977" spans="2:20" x14ac:dyDescent="0.25">
      <c r="B5977" s="8" t="s">
        <v>13503</v>
      </c>
      <c r="C5977" s="9" t="s">
        <v>13504</v>
      </c>
      <c r="D5977" s="9" t="s">
        <v>13505</v>
      </c>
      <c r="E5977" s="10">
        <v>1</v>
      </c>
      <c r="F5977" s="9" t="s">
        <v>7002</v>
      </c>
      <c r="G5977" s="9" t="s">
        <v>9358</v>
      </c>
      <c r="H5977" s="31">
        <v>46272</v>
      </c>
      <c r="I5977" s="15">
        <v>1250</v>
      </c>
      <c r="J5977" s="15"/>
      <c r="K5977" s="15"/>
      <c r="L5977" s="12" cm="1">
        <f t="array" ref="L5977">IFERROR(LOOKUP(2^15,SEARCH({"40A","63A","80A","100A","125A","160A","200A","250A","400A","630A","800A","1000A","1250A","1600A","2000A","2500A","3200A","4000A","5000A","6300A"},UPPER(D5977)),{40,63,80,100,125,160,200,250,400,630,800,1000,1250,1600,2000,2500,3200,4000,5000,6300}),0)</f>
        <v>5000</v>
      </c>
      <c r="M5977" s="9" t="str">
        <f t="shared" si="611"/>
        <v>Straight Feeder</v>
      </c>
      <c r="N5977" s="9" t="str">
        <f t="shared" si="612"/>
        <v>CU</v>
      </c>
      <c r="O5977" s="13" t="str">
        <f t="shared" si="613"/>
        <v>Tin</v>
      </c>
      <c r="P5977" s="9" t="str">
        <f t="shared" si="614"/>
        <v>PET</v>
      </c>
      <c r="Q5977" s="9" t="str">
        <f t="shared" si="615"/>
        <v>5</v>
      </c>
      <c r="R597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77" s="14" t="str">
        <f>IF(ProjectsDB[[#This Row],[Item Type]]="Straight Plug-In",_xlfn.TEXTJOIN("-",TRUE,M5977&amp;"-"&amp;_xlfn.LET(_xlpm.txt,ProjectsDB[[#This Row],[Assembly]],_xlpm.pos,FIND("SP",_xlpm.txt),_xlpm.pre,LEFT(_xlpm.txt,_xlpm.pos-1),IF(RIGHT(_xlpm.pre,3)="123","3PL",IF(RIGHT(_xlpm.pre,2)="12","2PL",IF(RIGHT(_xlpm.pre,1)="1","1PL","3PL")))),N5977,O5977,P5977,Q5977&amp;"W",R5977),_xlfn.TEXTJOIN("-",TRUE,M5977,N5977,O5977,P5977,Q5977&amp;"W",R5977))</f>
        <v>Straight Feeder-CU-Tin-PET-5W-2</v>
      </c>
      <c r="T5977" s="14" t="str">
        <f>IF(COUNTIF(Cycletime[Element Desc.],ProjectsDB[[#This Row],[Element Desc.]])&gt;0,"Found","Not Found")</f>
        <v>Found</v>
      </c>
    </row>
    <row r="5978" spans="2:20" x14ac:dyDescent="0.25">
      <c r="B5978" s="8" t="s">
        <v>13506</v>
      </c>
      <c r="C5978" s="9" t="s">
        <v>13504</v>
      </c>
      <c r="D5978" s="9" t="s">
        <v>13505</v>
      </c>
      <c r="E5978" s="10">
        <v>1</v>
      </c>
      <c r="F5978" s="9" t="s">
        <v>7002</v>
      </c>
      <c r="G5978" s="9" t="s">
        <v>9358</v>
      </c>
      <c r="H5978" s="31">
        <v>46272</v>
      </c>
      <c r="I5978" s="15">
        <v>1250</v>
      </c>
      <c r="J5978" s="15"/>
      <c r="K5978" s="15"/>
      <c r="L5978" s="12" cm="1">
        <f t="array" ref="L5978">IFERROR(LOOKUP(2^15,SEARCH({"40A","63A","80A","100A","125A","160A","200A","250A","400A","630A","800A","1000A","1250A","1600A","2000A","2500A","3200A","4000A","5000A","6300A"},UPPER(D5978)),{40,63,80,100,125,160,200,250,400,630,800,1000,1250,1600,2000,2500,3200,4000,5000,6300}),0)</f>
        <v>5000</v>
      </c>
      <c r="M5978" s="9" t="str">
        <f t="shared" si="611"/>
        <v>Straight Feeder</v>
      </c>
      <c r="N5978" s="9" t="str">
        <f t="shared" si="612"/>
        <v>CU</v>
      </c>
      <c r="O5978" s="13" t="str">
        <f t="shared" si="613"/>
        <v>Tin</v>
      </c>
      <c r="P5978" s="9" t="str">
        <f t="shared" si="614"/>
        <v>PET</v>
      </c>
      <c r="Q5978" s="9" t="str">
        <f t="shared" si="615"/>
        <v>5</v>
      </c>
      <c r="R597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78" s="14" t="str">
        <f>IF(ProjectsDB[[#This Row],[Item Type]]="Straight Plug-In",_xlfn.TEXTJOIN("-",TRUE,M5978&amp;"-"&amp;_xlfn.LET(_xlpm.txt,ProjectsDB[[#This Row],[Assembly]],_xlpm.pos,FIND("SP",_xlpm.txt),_xlpm.pre,LEFT(_xlpm.txt,_xlpm.pos-1),IF(RIGHT(_xlpm.pre,3)="123","3PL",IF(RIGHT(_xlpm.pre,2)="12","2PL",IF(RIGHT(_xlpm.pre,1)="1","1PL","3PL")))),N5978,O5978,P5978,Q5978&amp;"W",R5978),_xlfn.TEXTJOIN("-",TRUE,M5978,N5978,O5978,P5978,Q5978&amp;"W",R5978))</f>
        <v>Straight Feeder-CU-Tin-PET-5W-2</v>
      </c>
      <c r="T5978" s="14" t="str">
        <f>IF(COUNTIF(Cycletime[Element Desc.],ProjectsDB[[#This Row],[Element Desc.]])&gt;0,"Found","Not Found")</f>
        <v>Found</v>
      </c>
    </row>
    <row r="5979" spans="2:20" x14ac:dyDescent="0.25">
      <c r="B5979" s="8" t="s">
        <v>13507</v>
      </c>
      <c r="C5979" s="9" t="s">
        <v>13508</v>
      </c>
      <c r="D5979" s="9" t="s">
        <v>13509</v>
      </c>
      <c r="E5979" s="10">
        <v>1</v>
      </c>
      <c r="F5979" s="9" t="s">
        <v>7002</v>
      </c>
      <c r="G5979" s="9" t="s">
        <v>9358</v>
      </c>
      <c r="H5979" s="31">
        <v>46272</v>
      </c>
      <c r="I5979" s="15">
        <v>1270</v>
      </c>
      <c r="J5979" s="15"/>
      <c r="K5979" s="15"/>
      <c r="L5979" s="12" cm="1">
        <f t="array" ref="L5979">IFERROR(LOOKUP(2^15,SEARCH({"40A","63A","80A","100A","125A","160A","200A","250A","400A","630A","800A","1000A","1250A","1600A","2000A","2500A","3200A","4000A","5000A","6300A"},UPPER(D5979)),{40,63,80,100,125,160,200,250,400,630,800,1000,1250,1600,2000,2500,3200,4000,5000,6300}),0)</f>
        <v>5000</v>
      </c>
      <c r="M5979" s="9" t="str">
        <f t="shared" si="611"/>
        <v>Straight Feeder</v>
      </c>
      <c r="N5979" s="9" t="str">
        <f t="shared" si="612"/>
        <v>CU</v>
      </c>
      <c r="O5979" s="13" t="str">
        <f t="shared" si="613"/>
        <v>Tin</v>
      </c>
      <c r="P5979" s="9" t="str">
        <f t="shared" si="614"/>
        <v>PET</v>
      </c>
      <c r="Q5979" s="9" t="str">
        <f t="shared" si="615"/>
        <v>5</v>
      </c>
      <c r="R597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79" s="14" t="str">
        <f>IF(ProjectsDB[[#This Row],[Item Type]]="Straight Plug-In",_xlfn.TEXTJOIN("-",TRUE,M5979&amp;"-"&amp;_xlfn.LET(_xlpm.txt,ProjectsDB[[#This Row],[Assembly]],_xlpm.pos,FIND("SP",_xlpm.txt),_xlpm.pre,LEFT(_xlpm.txt,_xlpm.pos-1),IF(RIGHT(_xlpm.pre,3)="123","3PL",IF(RIGHT(_xlpm.pre,2)="12","2PL",IF(RIGHT(_xlpm.pre,1)="1","1PL","3PL")))),N5979,O5979,P5979,Q5979&amp;"W",R5979),_xlfn.TEXTJOIN("-",TRUE,M5979,N5979,O5979,P5979,Q5979&amp;"W",R5979))</f>
        <v>Straight Feeder-CU-Tin-PET-5W-2</v>
      </c>
      <c r="T5979" s="14" t="str">
        <f>IF(COUNTIF(Cycletime[Element Desc.],ProjectsDB[[#This Row],[Element Desc.]])&gt;0,"Found","Not Found")</f>
        <v>Found</v>
      </c>
    </row>
    <row r="5980" spans="2:20" x14ac:dyDescent="0.25">
      <c r="B5980" s="8" t="s">
        <v>13510</v>
      </c>
      <c r="C5980" s="9" t="s">
        <v>13511</v>
      </c>
      <c r="D5980" s="9" t="s">
        <v>13512</v>
      </c>
      <c r="E5980" s="10">
        <v>1</v>
      </c>
      <c r="F5980" s="9" t="s">
        <v>7002</v>
      </c>
      <c r="G5980" s="9" t="s">
        <v>9358</v>
      </c>
      <c r="H5980" s="31">
        <v>46272</v>
      </c>
      <c r="I5980" s="15">
        <v>1345</v>
      </c>
      <c r="J5980" s="15">
        <v>1345</v>
      </c>
      <c r="K5980" s="15"/>
      <c r="L5980" s="12" cm="1">
        <f t="array" ref="L5980">IFERROR(LOOKUP(2^15,SEARCH({"40A","63A","80A","100A","125A","160A","200A","250A","400A","630A","800A","1000A","1250A","1600A","2000A","2500A","3200A","4000A","5000A","6300A"},UPPER(D5980)),{40,63,80,100,125,160,200,250,400,630,800,1000,1250,1600,2000,2500,3200,4000,5000,6300}),0)</f>
        <v>5000</v>
      </c>
      <c r="M5980" s="9" t="str">
        <f t="shared" si="611"/>
        <v>Straight Feeder</v>
      </c>
      <c r="N5980" s="9" t="str">
        <f t="shared" si="612"/>
        <v>CU</v>
      </c>
      <c r="O5980" s="13" t="str">
        <f t="shared" si="613"/>
        <v>Tin</v>
      </c>
      <c r="P5980" s="9" t="str">
        <f t="shared" si="614"/>
        <v>PET</v>
      </c>
      <c r="Q5980" s="9" t="str">
        <f t="shared" si="615"/>
        <v>5</v>
      </c>
      <c r="R598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80" s="14" t="str">
        <f>IF(ProjectsDB[[#This Row],[Item Type]]="Straight Plug-In",_xlfn.TEXTJOIN("-",TRUE,M5980&amp;"-"&amp;_xlfn.LET(_xlpm.txt,ProjectsDB[[#This Row],[Assembly]],_xlpm.pos,FIND("SP",_xlpm.txt),_xlpm.pre,LEFT(_xlpm.txt,_xlpm.pos-1),IF(RIGHT(_xlpm.pre,3)="123","3PL",IF(RIGHT(_xlpm.pre,2)="12","2PL",IF(RIGHT(_xlpm.pre,1)="1","1PL","3PL")))),N5980,O5980,P5980,Q5980&amp;"W",R5980),_xlfn.TEXTJOIN("-",TRUE,M5980,N5980,O5980,P5980,Q5980&amp;"W",R5980))</f>
        <v>Straight Feeder-CU-Tin-PET-5W-2</v>
      </c>
      <c r="T5980" s="14" t="str">
        <f>IF(COUNTIF(Cycletime[Element Desc.],ProjectsDB[[#This Row],[Element Desc.]])&gt;0,"Found","Not Found")</f>
        <v>Found</v>
      </c>
    </row>
    <row r="5981" spans="2:20" x14ac:dyDescent="0.25">
      <c r="B5981" s="8" t="s">
        <v>13513</v>
      </c>
      <c r="C5981" s="9" t="s">
        <v>13514</v>
      </c>
      <c r="D5981" s="9" t="s">
        <v>13515</v>
      </c>
      <c r="E5981" s="10">
        <v>1</v>
      </c>
      <c r="F5981" s="9" t="s">
        <v>7002</v>
      </c>
      <c r="G5981" s="9" t="s">
        <v>9358</v>
      </c>
      <c r="H5981" s="31">
        <v>46272</v>
      </c>
      <c r="I5981" s="15">
        <v>1380</v>
      </c>
      <c r="J5981" s="15"/>
      <c r="K5981" s="15"/>
      <c r="L5981" s="12" cm="1">
        <f t="array" ref="L5981">IFERROR(LOOKUP(2^15,SEARCH({"40A","63A","80A","100A","125A","160A","200A","250A","400A","630A","800A","1000A","1250A","1600A","2000A","2500A","3200A","4000A","5000A","6300A"},UPPER(D5981)),{40,63,80,100,125,160,200,250,400,630,800,1000,1250,1600,2000,2500,3200,4000,5000,6300}),0)</f>
        <v>5000</v>
      </c>
      <c r="M5981" s="9" t="str">
        <f t="shared" si="611"/>
        <v>Straight Feeder</v>
      </c>
      <c r="N5981" s="9" t="str">
        <f t="shared" si="612"/>
        <v>CU</v>
      </c>
      <c r="O5981" s="13" t="str">
        <f t="shared" si="613"/>
        <v>Tin</v>
      </c>
      <c r="P5981" s="9" t="str">
        <f t="shared" si="614"/>
        <v>PET</v>
      </c>
      <c r="Q5981" s="9" t="str">
        <f t="shared" si="615"/>
        <v>5</v>
      </c>
      <c r="R598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81" s="14" t="str">
        <f>IF(ProjectsDB[[#This Row],[Item Type]]="Straight Plug-In",_xlfn.TEXTJOIN("-",TRUE,M5981&amp;"-"&amp;_xlfn.LET(_xlpm.txt,ProjectsDB[[#This Row],[Assembly]],_xlpm.pos,FIND("SP",_xlpm.txt),_xlpm.pre,LEFT(_xlpm.txt,_xlpm.pos-1),IF(RIGHT(_xlpm.pre,3)="123","3PL",IF(RIGHT(_xlpm.pre,2)="12","2PL",IF(RIGHT(_xlpm.pre,1)="1","1PL","3PL")))),N5981,O5981,P5981,Q5981&amp;"W",R5981),_xlfn.TEXTJOIN("-",TRUE,M5981,N5981,O5981,P5981,Q5981&amp;"W",R5981))</f>
        <v>Straight Feeder-CU-Tin-PET-5W-2</v>
      </c>
      <c r="T5981" s="14" t="str">
        <f>IF(COUNTIF(Cycletime[Element Desc.],ProjectsDB[[#This Row],[Element Desc.]])&gt;0,"Found","Not Found")</f>
        <v>Found</v>
      </c>
    </row>
    <row r="5982" spans="2:20" x14ac:dyDescent="0.25">
      <c r="B5982" s="8" t="s">
        <v>13516</v>
      </c>
      <c r="C5982" s="9" t="s">
        <v>13517</v>
      </c>
      <c r="D5982" s="9" t="s">
        <v>13518</v>
      </c>
      <c r="E5982" s="10">
        <v>1</v>
      </c>
      <c r="F5982" s="9" t="s">
        <v>7002</v>
      </c>
      <c r="G5982" s="9" t="s">
        <v>9358</v>
      </c>
      <c r="H5982" s="31">
        <v>46272</v>
      </c>
      <c r="I5982" s="15">
        <v>1510</v>
      </c>
      <c r="J5982" s="15"/>
      <c r="K5982" s="15"/>
      <c r="L5982" s="12" cm="1">
        <f t="array" ref="L5982">IFERROR(LOOKUP(2^15,SEARCH({"40A","63A","80A","100A","125A","160A","200A","250A","400A","630A","800A","1000A","1250A","1600A","2000A","2500A","3200A","4000A","5000A","6300A"},UPPER(D5982)),{40,63,80,100,125,160,200,250,400,630,800,1000,1250,1600,2000,2500,3200,4000,5000,6300}),0)</f>
        <v>5000</v>
      </c>
      <c r="M5982" s="9" t="str">
        <f t="shared" si="611"/>
        <v>Straight Feeder</v>
      </c>
      <c r="N5982" s="9" t="str">
        <f t="shared" si="612"/>
        <v>CU</v>
      </c>
      <c r="O5982" s="13" t="str">
        <f t="shared" si="613"/>
        <v>Tin</v>
      </c>
      <c r="P5982" s="9" t="str">
        <f t="shared" si="614"/>
        <v>PET</v>
      </c>
      <c r="Q5982" s="9" t="str">
        <f t="shared" si="615"/>
        <v>5</v>
      </c>
      <c r="R598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82" s="14" t="str">
        <f>IF(ProjectsDB[[#This Row],[Item Type]]="Straight Plug-In",_xlfn.TEXTJOIN("-",TRUE,M5982&amp;"-"&amp;_xlfn.LET(_xlpm.txt,ProjectsDB[[#This Row],[Assembly]],_xlpm.pos,FIND("SP",_xlpm.txt),_xlpm.pre,LEFT(_xlpm.txt,_xlpm.pos-1),IF(RIGHT(_xlpm.pre,3)="123","3PL",IF(RIGHT(_xlpm.pre,2)="12","2PL",IF(RIGHT(_xlpm.pre,1)="1","1PL","3PL")))),N5982,O5982,P5982,Q5982&amp;"W",R5982),_xlfn.TEXTJOIN("-",TRUE,M5982,N5982,O5982,P5982,Q5982&amp;"W",R5982))</f>
        <v>Straight Feeder-CU-Tin-PET-5W-2</v>
      </c>
      <c r="T5982" s="14" t="str">
        <f>IF(COUNTIF(Cycletime[Element Desc.],ProjectsDB[[#This Row],[Element Desc.]])&gt;0,"Found","Not Found")</f>
        <v>Found</v>
      </c>
    </row>
    <row r="5983" spans="2:20" x14ac:dyDescent="0.25">
      <c r="B5983" s="8" t="s">
        <v>13519</v>
      </c>
      <c r="C5983" s="9" t="s">
        <v>13520</v>
      </c>
      <c r="D5983" s="9" t="s">
        <v>13521</v>
      </c>
      <c r="E5983" s="10">
        <v>1</v>
      </c>
      <c r="F5983" s="9" t="s">
        <v>7002</v>
      </c>
      <c r="G5983" s="9" t="s">
        <v>9358</v>
      </c>
      <c r="H5983" s="31">
        <v>46272</v>
      </c>
      <c r="I5983" s="15">
        <v>1540</v>
      </c>
      <c r="J5983" s="15"/>
      <c r="K5983" s="15"/>
      <c r="L5983" s="12" cm="1">
        <f t="array" ref="L5983">IFERROR(LOOKUP(2^15,SEARCH({"40A","63A","80A","100A","125A","160A","200A","250A","400A","630A","800A","1000A","1250A","1600A","2000A","2500A","3200A","4000A","5000A","6300A"},UPPER(D5983)),{40,63,80,100,125,160,200,250,400,630,800,1000,1250,1600,2000,2500,3200,4000,5000,6300}),0)</f>
        <v>5000</v>
      </c>
      <c r="M5983" s="9" t="str">
        <f t="shared" si="611"/>
        <v>Straight Feeder</v>
      </c>
      <c r="N5983" s="9" t="str">
        <f t="shared" si="612"/>
        <v>CU</v>
      </c>
      <c r="O5983" s="13" t="str">
        <f t="shared" si="613"/>
        <v>Tin</v>
      </c>
      <c r="P5983" s="9" t="str">
        <f t="shared" si="614"/>
        <v>PET</v>
      </c>
      <c r="Q5983" s="9" t="str">
        <f t="shared" si="615"/>
        <v>5</v>
      </c>
      <c r="R598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83" s="14" t="str">
        <f>IF(ProjectsDB[[#This Row],[Item Type]]="Straight Plug-In",_xlfn.TEXTJOIN("-",TRUE,M5983&amp;"-"&amp;_xlfn.LET(_xlpm.txt,ProjectsDB[[#This Row],[Assembly]],_xlpm.pos,FIND("SP",_xlpm.txt),_xlpm.pre,LEFT(_xlpm.txt,_xlpm.pos-1),IF(RIGHT(_xlpm.pre,3)="123","3PL",IF(RIGHT(_xlpm.pre,2)="12","2PL",IF(RIGHT(_xlpm.pre,1)="1","1PL","3PL")))),N5983,O5983,P5983,Q5983&amp;"W",R5983),_xlfn.TEXTJOIN("-",TRUE,M5983,N5983,O5983,P5983,Q5983&amp;"W",R5983))</f>
        <v>Straight Feeder-CU-Tin-PET-5W-2</v>
      </c>
      <c r="T5983" s="14" t="str">
        <f>IF(COUNTIF(Cycletime[Element Desc.],ProjectsDB[[#This Row],[Element Desc.]])&gt;0,"Found","Not Found")</f>
        <v>Found</v>
      </c>
    </row>
    <row r="5984" spans="2:20" x14ac:dyDescent="0.25">
      <c r="B5984" s="8" t="s">
        <v>13522</v>
      </c>
      <c r="C5984" s="9" t="s">
        <v>13523</v>
      </c>
      <c r="D5984" s="9" t="s">
        <v>13524</v>
      </c>
      <c r="E5984" s="10">
        <v>1</v>
      </c>
      <c r="F5984" s="9" t="s">
        <v>7002</v>
      </c>
      <c r="G5984" s="9" t="s">
        <v>9358</v>
      </c>
      <c r="H5984" s="31">
        <v>46272</v>
      </c>
      <c r="I5984" s="15">
        <v>1545</v>
      </c>
      <c r="J5984" s="15"/>
      <c r="K5984" s="15"/>
      <c r="L5984" s="12" cm="1">
        <f t="array" ref="L5984">IFERROR(LOOKUP(2^15,SEARCH({"40A","63A","80A","100A","125A","160A","200A","250A","400A","630A","800A","1000A","1250A","1600A","2000A","2500A","3200A","4000A","5000A","6300A"},UPPER(D5984)),{40,63,80,100,125,160,200,250,400,630,800,1000,1250,1600,2000,2500,3200,4000,5000,6300}),0)</f>
        <v>5000</v>
      </c>
      <c r="M5984" s="9" t="str">
        <f t="shared" si="611"/>
        <v>Straight Feeder</v>
      </c>
      <c r="N5984" s="9" t="str">
        <f t="shared" si="612"/>
        <v>CU</v>
      </c>
      <c r="O5984" s="13" t="str">
        <f t="shared" si="613"/>
        <v>Tin</v>
      </c>
      <c r="P5984" s="9" t="str">
        <f t="shared" si="614"/>
        <v>PET</v>
      </c>
      <c r="Q5984" s="9" t="str">
        <f t="shared" si="615"/>
        <v>5</v>
      </c>
      <c r="R598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84" s="14" t="str">
        <f>IF(ProjectsDB[[#This Row],[Item Type]]="Straight Plug-In",_xlfn.TEXTJOIN("-",TRUE,M5984&amp;"-"&amp;_xlfn.LET(_xlpm.txt,ProjectsDB[[#This Row],[Assembly]],_xlpm.pos,FIND("SP",_xlpm.txt),_xlpm.pre,LEFT(_xlpm.txt,_xlpm.pos-1),IF(RIGHT(_xlpm.pre,3)="123","3PL",IF(RIGHT(_xlpm.pre,2)="12","2PL",IF(RIGHT(_xlpm.pre,1)="1","1PL","3PL")))),N5984,O5984,P5984,Q5984&amp;"W",R5984),_xlfn.TEXTJOIN("-",TRUE,M5984,N5984,O5984,P5984,Q5984&amp;"W",R5984))</f>
        <v>Straight Feeder-CU-Tin-PET-5W-2</v>
      </c>
      <c r="T5984" s="14" t="str">
        <f>IF(COUNTIF(Cycletime[Element Desc.],ProjectsDB[[#This Row],[Element Desc.]])&gt;0,"Found","Not Found")</f>
        <v>Found</v>
      </c>
    </row>
    <row r="5985" spans="2:20" x14ac:dyDescent="0.25">
      <c r="B5985" s="8" t="s">
        <v>13525</v>
      </c>
      <c r="C5985" s="9" t="s">
        <v>13526</v>
      </c>
      <c r="D5985" s="9" t="s">
        <v>13527</v>
      </c>
      <c r="E5985" s="10">
        <v>1</v>
      </c>
      <c r="F5985" s="9" t="s">
        <v>7002</v>
      </c>
      <c r="G5985" s="9" t="s">
        <v>9358</v>
      </c>
      <c r="H5985" s="31">
        <v>46272</v>
      </c>
      <c r="I5985" s="15">
        <v>1560</v>
      </c>
      <c r="J5985" s="15"/>
      <c r="K5985" s="15"/>
      <c r="L5985" s="12" cm="1">
        <f t="array" ref="L5985">IFERROR(LOOKUP(2^15,SEARCH({"40A","63A","80A","100A","125A","160A","200A","250A","400A","630A","800A","1000A","1250A","1600A","2000A","2500A","3200A","4000A","5000A","6300A"},UPPER(D5985)),{40,63,80,100,125,160,200,250,400,630,800,1000,1250,1600,2000,2500,3200,4000,5000,6300}),0)</f>
        <v>5000</v>
      </c>
      <c r="M5985" s="9" t="str">
        <f t="shared" ref="M5985:M6013" si="616">_xlfn.LET(_xlpm.d,UPPER(TRIM(SUBSTITUTE(SUBSTITUTE(D5985,CHAR(160),"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5985" s="9" t="str">
        <f t="shared" ref="N5985:N6013" si="617">IF(ISNUMBER(SEARCH("CU",D5985)),"CU",IF(ISNUMBER(SEARCH("AL",D5985)),"AL",IF(ISNUMBER(SEARCH("Copper",D5985)),"CU","SH")))</f>
        <v>CU</v>
      </c>
      <c r="O5985" s="13" t="str">
        <f t="shared" ref="O5985:O6013" si="618">IF(ISNUMBER(SEARCH("Silver",D5985)),"Silver",IF(ISNUMBER(SEARCH("Tin",D5985)),"Tin","None"))</f>
        <v>Tin</v>
      </c>
      <c r="P5985" s="9" t="str">
        <f t="shared" ref="P5985:P6013" si="619">IF(ISNUMBER(SEARCH("Epoxy",D5985)),"Epoxy",IF(ISNUMBER(SEARCH("PET",D5985)),"PET","None"))</f>
        <v>PET</v>
      </c>
      <c r="Q5985" s="9" t="str">
        <f t="shared" ref="Q5985:Q6013" si="620">IF(ISNUMBER(SEARCH("3-Wire",D5985)),"3",IF(ISNUMBER(SEARCH("4-Wire",D5985)),"4",IF(ISNUMBER(SEARCH("5-Wire",D5985)),"5",IF(ISNUMBER(SEARCH("6-Wire",D5985)),"6","0"))))</f>
        <v>5</v>
      </c>
      <c r="R598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85" s="14" t="str">
        <f>IF(ProjectsDB[[#This Row],[Item Type]]="Straight Plug-In",_xlfn.TEXTJOIN("-",TRUE,M5985&amp;"-"&amp;_xlfn.LET(_xlpm.txt,ProjectsDB[[#This Row],[Assembly]],_xlpm.pos,FIND("SP",_xlpm.txt),_xlpm.pre,LEFT(_xlpm.txt,_xlpm.pos-1),IF(RIGHT(_xlpm.pre,3)="123","3PL",IF(RIGHT(_xlpm.pre,2)="12","2PL",IF(RIGHT(_xlpm.pre,1)="1","1PL","3PL")))),N5985,O5985,P5985,Q5985&amp;"W",R5985),_xlfn.TEXTJOIN("-",TRUE,M5985,N5985,O5985,P5985,Q5985&amp;"W",R5985))</f>
        <v>Straight Feeder-CU-Tin-PET-5W-2</v>
      </c>
      <c r="T5985" s="14" t="str">
        <f>IF(COUNTIF(Cycletime[Element Desc.],ProjectsDB[[#This Row],[Element Desc.]])&gt;0,"Found","Not Found")</f>
        <v>Found</v>
      </c>
    </row>
    <row r="5986" spans="2:20" x14ac:dyDescent="0.25">
      <c r="B5986" s="8" t="s">
        <v>13528</v>
      </c>
      <c r="C5986" s="9" t="s">
        <v>13529</v>
      </c>
      <c r="D5986" s="9" t="s">
        <v>13530</v>
      </c>
      <c r="E5986" s="10">
        <v>1</v>
      </c>
      <c r="F5986" s="9" t="s">
        <v>7002</v>
      </c>
      <c r="G5986" s="9" t="s">
        <v>9358</v>
      </c>
      <c r="H5986" s="31">
        <v>46272</v>
      </c>
      <c r="I5986" s="15">
        <v>1870</v>
      </c>
      <c r="J5986" s="15"/>
      <c r="K5986" s="15"/>
      <c r="L5986" s="12" cm="1">
        <f t="array" ref="L5986">IFERROR(LOOKUP(2^15,SEARCH({"40A","63A","80A","100A","125A","160A","200A","250A","400A","630A","800A","1000A","1250A","1600A","2000A","2500A","3200A","4000A","5000A","6300A"},UPPER(D5986)),{40,63,80,100,125,160,200,250,400,630,800,1000,1250,1600,2000,2500,3200,4000,5000,6300}),0)</f>
        <v>5000</v>
      </c>
      <c r="M5986" s="9" t="str">
        <f t="shared" si="616"/>
        <v>Straight Feeder</v>
      </c>
      <c r="N5986" s="9" t="str">
        <f t="shared" si="617"/>
        <v>CU</v>
      </c>
      <c r="O5986" s="13" t="str">
        <f t="shared" si="618"/>
        <v>Tin</v>
      </c>
      <c r="P5986" s="9" t="str">
        <f t="shared" si="619"/>
        <v>PET</v>
      </c>
      <c r="Q5986" s="9" t="str">
        <f t="shared" si="620"/>
        <v>5</v>
      </c>
      <c r="R598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86" s="14" t="str">
        <f>IF(ProjectsDB[[#This Row],[Item Type]]="Straight Plug-In",_xlfn.TEXTJOIN("-",TRUE,M5986&amp;"-"&amp;_xlfn.LET(_xlpm.txt,ProjectsDB[[#This Row],[Assembly]],_xlpm.pos,FIND("SP",_xlpm.txt),_xlpm.pre,LEFT(_xlpm.txt,_xlpm.pos-1),IF(RIGHT(_xlpm.pre,3)="123","3PL",IF(RIGHT(_xlpm.pre,2)="12","2PL",IF(RIGHT(_xlpm.pre,1)="1","1PL","3PL")))),N5986,O5986,P5986,Q5986&amp;"W",R5986),_xlfn.TEXTJOIN("-",TRUE,M5986,N5986,O5986,P5986,Q5986&amp;"W",R5986))</f>
        <v>Straight Feeder-CU-Tin-PET-5W-2</v>
      </c>
      <c r="T5986" s="14" t="str">
        <f>IF(COUNTIF(Cycletime[Element Desc.],ProjectsDB[[#This Row],[Element Desc.]])&gt;0,"Found","Not Found")</f>
        <v>Found</v>
      </c>
    </row>
    <row r="5987" spans="2:20" x14ac:dyDescent="0.25">
      <c r="B5987" s="8" t="s">
        <v>13531</v>
      </c>
      <c r="C5987" s="9" t="s">
        <v>13532</v>
      </c>
      <c r="D5987" s="9" t="s">
        <v>13533</v>
      </c>
      <c r="E5987" s="10">
        <v>1</v>
      </c>
      <c r="F5987" s="9" t="s">
        <v>7002</v>
      </c>
      <c r="G5987" s="9" t="s">
        <v>9358</v>
      </c>
      <c r="H5987" s="31">
        <v>46272</v>
      </c>
      <c r="I5987" s="15">
        <v>1880</v>
      </c>
      <c r="J5987" s="15"/>
      <c r="K5987" s="15"/>
      <c r="L5987" s="12" cm="1">
        <f t="array" ref="L5987">IFERROR(LOOKUP(2^15,SEARCH({"40A","63A","80A","100A","125A","160A","200A","250A","400A","630A","800A","1000A","1250A","1600A","2000A","2500A","3200A","4000A","5000A","6300A"},UPPER(D5987)),{40,63,80,100,125,160,200,250,400,630,800,1000,1250,1600,2000,2500,3200,4000,5000,6300}),0)</f>
        <v>5000</v>
      </c>
      <c r="M5987" s="9" t="str">
        <f t="shared" si="616"/>
        <v>Straight Feeder</v>
      </c>
      <c r="N5987" s="9" t="str">
        <f t="shared" si="617"/>
        <v>CU</v>
      </c>
      <c r="O5987" s="13" t="str">
        <f t="shared" si="618"/>
        <v>Tin</v>
      </c>
      <c r="P5987" s="9" t="str">
        <f t="shared" si="619"/>
        <v>PET</v>
      </c>
      <c r="Q5987" s="9" t="str">
        <f t="shared" si="620"/>
        <v>5</v>
      </c>
      <c r="R598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87" s="14" t="str">
        <f>IF(ProjectsDB[[#This Row],[Item Type]]="Straight Plug-In",_xlfn.TEXTJOIN("-",TRUE,M5987&amp;"-"&amp;_xlfn.LET(_xlpm.txt,ProjectsDB[[#This Row],[Assembly]],_xlpm.pos,FIND("SP",_xlpm.txt),_xlpm.pre,LEFT(_xlpm.txt,_xlpm.pos-1),IF(RIGHT(_xlpm.pre,3)="123","3PL",IF(RIGHT(_xlpm.pre,2)="12","2PL",IF(RIGHT(_xlpm.pre,1)="1","1PL","3PL")))),N5987,O5987,P5987,Q5987&amp;"W",R5987),_xlfn.TEXTJOIN("-",TRUE,M5987,N5987,O5987,P5987,Q5987&amp;"W",R5987))</f>
        <v>Straight Feeder-CU-Tin-PET-5W-2</v>
      </c>
      <c r="T5987" s="14" t="str">
        <f>IF(COUNTIF(Cycletime[Element Desc.],ProjectsDB[[#This Row],[Element Desc.]])&gt;0,"Found","Not Found")</f>
        <v>Found</v>
      </c>
    </row>
    <row r="5988" spans="2:20" x14ac:dyDescent="0.25">
      <c r="B5988" s="8" t="s">
        <v>13534</v>
      </c>
      <c r="C5988" s="9" t="s">
        <v>13535</v>
      </c>
      <c r="D5988" s="9" t="s">
        <v>13536</v>
      </c>
      <c r="E5988" s="10">
        <v>1</v>
      </c>
      <c r="F5988" s="9" t="s">
        <v>7002</v>
      </c>
      <c r="G5988" s="9" t="s">
        <v>9358</v>
      </c>
      <c r="H5988" s="31">
        <v>46272</v>
      </c>
      <c r="I5988" s="15">
        <v>1900</v>
      </c>
      <c r="J5988" s="15"/>
      <c r="K5988" s="15"/>
      <c r="L5988" s="12" cm="1">
        <f t="array" ref="L5988">IFERROR(LOOKUP(2^15,SEARCH({"40A","63A","80A","100A","125A","160A","200A","250A","400A","630A","800A","1000A","1250A","1600A","2000A","2500A","3200A","4000A","5000A","6300A"},UPPER(D5988)),{40,63,80,100,125,160,200,250,400,630,800,1000,1250,1600,2000,2500,3200,4000,5000,6300}),0)</f>
        <v>5000</v>
      </c>
      <c r="M5988" s="9" t="str">
        <f t="shared" si="616"/>
        <v>Straight Feeder</v>
      </c>
      <c r="N5988" s="9" t="str">
        <f t="shared" si="617"/>
        <v>CU</v>
      </c>
      <c r="O5988" s="13" t="str">
        <f t="shared" si="618"/>
        <v>Tin</v>
      </c>
      <c r="P5988" s="9" t="str">
        <f t="shared" si="619"/>
        <v>PET</v>
      </c>
      <c r="Q5988" s="9" t="str">
        <f t="shared" si="620"/>
        <v>5</v>
      </c>
      <c r="R598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88" s="14" t="str">
        <f>IF(ProjectsDB[[#This Row],[Item Type]]="Straight Plug-In",_xlfn.TEXTJOIN("-",TRUE,M5988&amp;"-"&amp;_xlfn.LET(_xlpm.txt,ProjectsDB[[#This Row],[Assembly]],_xlpm.pos,FIND("SP",_xlpm.txt),_xlpm.pre,LEFT(_xlpm.txt,_xlpm.pos-1),IF(RIGHT(_xlpm.pre,3)="123","3PL",IF(RIGHT(_xlpm.pre,2)="12","2PL",IF(RIGHT(_xlpm.pre,1)="1","1PL","3PL")))),N5988,O5988,P5988,Q5988&amp;"W",R5988),_xlfn.TEXTJOIN("-",TRUE,M5988,N5988,O5988,P5988,Q5988&amp;"W",R5988))</f>
        <v>Straight Feeder-CU-Tin-PET-5W-2</v>
      </c>
      <c r="T5988" s="14" t="str">
        <f>IF(COUNTIF(Cycletime[Element Desc.],ProjectsDB[[#This Row],[Element Desc.]])&gt;0,"Found","Not Found")</f>
        <v>Found</v>
      </c>
    </row>
    <row r="5989" spans="2:20" x14ac:dyDescent="0.25">
      <c r="B5989" s="8" t="s">
        <v>13537</v>
      </c>
      <c r="C5989" s="9" t="s">
        <v>13538</v>
      </c>
      <c r="D5989" s="9" t="s">
        <v>13539</v>
      </c>
      <c r="E5989" s="10">
        <v>1</v>
      </c>
      <c r="F5989" s="9" t="s">
        <v>7002</v>
      </c>
      <c r="G5989" s="9" t="s">
        <v>9358</v>
      </c>
      <c r="H5989" s="31">
        <v>46272</v>
      </c>
      <c r="I5989" s="15">
        <v>2000</v>
      </c>
      <c r="J5989" s="15"/>
      <c r="K5989" s="15"/>
      <c r="L5989" s="12" cm="1">
        <f t="array" ref="L5989">IFERROR(LOOKUP(2^15,SEARCH({"40A","63A","80A","100A","125A","160A","200A","250A","400A","630A","800A","1000A","1250A","1600A","2000A","2500A","3200A","4000A","5000A","6300A"},UPPER(D5989)),{40,63,80,100,125,160,200,250,400,630,800,1000,1250,1600,2000,2500,3200,4000,5000,6300}),0)</f>
        <v>5000</v>
      </c>
      <c r="M5989" s="9" t="str">
        <f t="shared" si="616"/>
        <v>Straight Feeder</v>
      </c>
      <c r="N5989" s="9" t="str">
        <f t="shared" si="617"/>
        <v>CU</v>
      </c>
      <c r="O5989" s="13" t="str">
        <f t="shared" si="618"/>
        <v>Tin</v>
      </c>
      <c r="P5989" s="9" t="str">
        <f t="shared" si="619"/>
        <v>PET</v>
      </c>
      <c r="Q5989" s="9" t="str">
        <f t="shared" si="620"/>
        <v>5</v>
      </c>
      <c r="R598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89" s="14" t="str">
        <f>IF(ProjectsDB[[#This Row],[Item Type]]="Straight Plug-In",_xlfn.TEXTJOIN("-",TRUE,M5989&amp;"-"&amp;_xlfn.LET(_xlpm.txt,ProjectsDB[[#This Row],[Assembly]],_xlpm.pos,FIND("SP",_xlpm.txt),_xlpm.pre,LEFT(_xlpm.txt,_xlpm.pos-1),IF(RIGHT(_xlpm.pre,3)="123","3PL",IF(RIGHT(_xlpm.pre,2)="12","2PL",IF(RIGHT(_xlpm.pre,1)="1","1PL","3PL")))),N5989,O5989,P5989,Q5989&amp;"W",R5989),_xlfn.TEXTJOIN("-",TRUE,M5989,N5989,O5989,P5989,Q5989&amp;"W",R5989))</f>
        <v>Straight Feeder-CU-Tin-PET-5W-2</v>
      </c>
      <c r="T5989" s="14" t="str">
        <f>IF(COUNTIF(Cycletime[Element Desc.],ProjectsDB[[#This Row],[Element Desc.]])&gt;0,"Found","Not Found")</f>
        <v>Found</v>
      </c>
    </row>
    <row r="5990" spans="2:20" x14ac:dyDescent="0.25">
      <c r="B5990" s="8" t="s">
        <v>13540</v>
      </c>
      <c r="C5990" s="9" t="s">
        <v>13541</v>
      </c>
      <c r="D5990" s="9" t="s">
        <v>13542</v>
      </c>
      <c r="E5990" s="10">
        <v>1</v>
      </c>
      <c r="F5990" s="9" t="s">
        <v>7002</v>
      </c>
      <c r="G5990" s="9" t="s">
        <v>9358</v>
      </c>
      <c r="H5990" s="31">
        <v>46272</v>
      </c>
      <c r="I5990" s="15">
        <v>2210</v>
      </c>
      <c r="J5990" s="15"/>
      <c r="K5990" s="15"/>
      <c r="L5990" s="12" cm="1">
        <f t="array" ref="L5990">IFERROR(LOOKUP(2^15,SEARCH({"40A","63A","80A","100A","125A","160A","200A","250A","400A","630A","800A","1000A","1250A","1600A","2000A","2500A","3200A","4000A","5000A","6300A"},UPPER(D5990)),{40,63,80,100,125,160,200,250,400,630,800,1000,1250,1600,2000,2500,3200,4000,5000,6300}),0)</f>
        <v>5000</v>
      </c>
      <c r="M5990" s="9" t="str">
        <f t="shared" si="616"/>
        <v>Straight Feeder</v>
      </c>
      <c r="N5990" s="9" t="str">
        <f t="shared" si="617"/>
        <v>CU</v>
      </c>
      <c r="O5990" s="13" t="str">
        <f t="shared" si="618"/>
        <v>Tin</v>
      </c>
      <c r="P5990" s="9" t="str">
        <f t="shared" si="619"/>
        <v>PET</v>
      </c>
      <c r="Q5990" s="9" t="str">
        <f t="shared" si="620"/>
        <v>5</v>
      </c>
      <c r="R599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90" s="14" t="str">
        <f>IF(ProjectsDB[[#This Row],[Item Type]]="Straight Plug-In",_xlfn.TEXTJOIN("-",TRUE,M5990&amp;"-"&amp;_xlfn.LET(_xlpm.txt,ProjectsDB[[#This Row],[Assembly]],_xlpm.pos,FIND("SP",_xlpm.txt),_xlpm.pre,LEFT(_xlpm.txt,_xlpm.pos-1),IF(RIGHT(_xlpm.pre,3)="123","3PL",IF(RIGHT(_xlpm.pre,2)="12","2PL",IF(RIGHT(_xlpm.pre,1)="1","1PL","3PL")))),N5990,O5990,P5990,Q5990&amp;"W",R5990),_xlfn.TEXTJOIN("-",TRUE,M5990,N5990,O5990,P5990,Q5990&amp;"W",R5990))</f>
        <v>Straight Feeder-CU-Tin-PET-5W-2</v>
      </c>
      <c r="T5990" s="14" t="str">
        <f>IF(COUNTIF(Cycletime[Element Desc.],ProjectsDB[[#This Row],[Element Desc.]])&gt;0,"Found","Not Found")</f>
        <v>Found</v>
      </c>
    </row>
    <row r="5991" spans="2:20" x14ac:dyDescent="0.25">
      <c r="B5991" s="8" t="s">
        <v>13543</v>
      </c>
      <c r="C5991" s="9" t="s">
        <v>7126</v>
      </c>
      <c r="D5991" s="9" t="s">
        <v>7127</v>
      </c>
      <c r="E5991" s="10">
        <v>1</v>
      </c>
      <c r="F5991" s="9" t="s">
        <v>7002</v>
      </c>
      <c r="G5991" s="9" t="s">
        <v>9358</v>
      </c>
      <c r="H5991" s="31">
        <v>46272</v>
      </c>
      <c r="I5991" s="15">
        <v>2220</v>
      </c>
      <c r="J5991" s="15"/>
      <c r="K5991" s="15"/>
      <c r="L5991" s="12" cm="1">
        <f t="array" ref="L5991">IFERROR(LOOKUP(2^15,SEARCH({"40A","63A","80A","100A","125A","160A","200A","250A","400A","630A","800A","1000A","1250A","1600A","2000A","2500A","3200A","4000A","5000A","6300A"},UPPER(D5991)),{40,63,80,100,125,160,200,250,400,630,800,1000,1250,1600,2000,2500,3200,4000,5000,6300}),0)</f>
        <v>5000</v>
      </c>
      <c r="M5991" s="9" t="str">
        <f t="shared" si="616"/>
        <v>Straight Feeder</v>
      </c>
      <c r="N5991" s="9" t="str">
        <f t="shared" si="617"/>
        <v>CU</v>
      </c>
      <c r="O5991" s="13" t="str">
        <f t="shared" si="618"/>
        <v>Tin</v>
      </c>
      <c r="P5991" s="9" t="str">
        <f t="shared" si="619"/>
        <v>PET</v>
      </c>
      <c r="Q5991" s="9" t="str">
        <f t="shared" si="620"/>
        <v>5</v>
      </c>
      <c r="R599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91" s="14" t="str">
        <f>IF(ProjectsDB[[#This Row],[Item Type]]="Straight Plug-In",_xlfn.TEXTJOIN("-",TRUE,M5991&amp;"-"&amp;_xlfn.LET(_xlpm.txt,ProjectsDB[[#This Row],[Assembly]],_xlpm.pos,FIND("SP",_xlpm.txt),_xlpm.pre,LEFT(_xlpm.txt,_xlpm.pos-1),IF(RIGHT(_xlpm.pre,3)="123","3PL",IF(RIGHT(_xlpm.pre,2)="12","2PL",IF(RIGHT(_xlpm.pre,1)="1","1PL","3PL")))),N5991,O5991,P5991,Q5991&amp;"W",R5991),_xlfn.TEXTJOIN("-",TRUE,M5991,N5991,O5991,P5991,Q5991&amp;"W",R5991))</f>
        <v>Straight Feeder-CU-Tin-PET-5W-2</v>
      </c>
      <c r="T5991" s="14" t="str">
        <f>IF(COUNTIF(Cycletime[Element Desc.],ProjectsDB[[#This Row],[Element Desc.]])&gt;0,"Found","Not Found")</f>
        <v>Found</v>
      </c>
    </row>
    <row r="5992" spans="2:20" x14ac:dyDescent="0.25">
      <c r="B5992" s="8" t="s">
        <v>13544</v>
      </c>
      <c r="C5992" s="9" t="s">
        <v>13545</v>
      </c>
      <c r="D5992" s="9" t="s">
        <v>13546</v>
      </c>
      <c r="E5992" s="10">
        <v>1</v>
      </c>
      <c r="F5992" s="9" t="s">
        <v>7002</v>
      </c>
      <c r="G5992" s="9" t="s">
        <v>9358</v>
      </c>
      <c r="H5992" s="31">
        <v>46272</v>
      </c>
      <c r="I5992" s="15">
        <v>2730</v>
      </c>
      <c r="J5992" s="15"/>
      <c r="K5992" s="15"/>
      <c r="L5992" s="12" cm="1">
        <f t="array" ref="L5992">IFERROR(LOOKUP(2^15,SEARCH({"40A","63A","80A","100A","125A","160A","200A","250A","400A","630A","800A","1000A","1250A","1600A","2000A","2500A","3200A","4000A","5000A","6300A"},UPPER(D5992)),{40,63,80,100,125,160,200,250,400,630,800,1000,1250,1600,2000,2500,3200,4000,5000,6300}),0)</f>
        <v>5000</v>
      </c>
      <c r="M5992" s="9" t="str">
        <f t="shared" si="616"/>
        <v>Straight Feeder</v>
      </c>
      <c r="N5992" s="9" t="str">
        <f t="shared" si="617"/>
        <v>CU</v>
      </c>
      <c r="O5992" s="13" t="str">
        <f t="shared" si="618"/>
        <v>Tin</v>
      </c>
      <c r="P5992" s="9" t="str">
        <f t="shared" si="619"/>
        <v>PET</v>
      </c>
      <c r="Q5992" s="9" t="str">
        <f t="shared" si="620"/>
        <v>5</v>
      </c>
      <c r="R599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92" s="14" t="str">
        <f>IF(ProjectsDB[[#This Row],[Item Type]]="Straight Plug-In",_xlfn.TEXTJOIN("-",TRUE,M5992&amp;"-"&amp;_xlfn.LET(_xlpm.txt,ProjectsDB[[#This Row],[Assembly]],_xlpm.pos,FIND("SP",_xlpm.txt),_xlpm.pre,LEFT(_xlpm.txt,_xlpm.pos-1),IF(RIGHT(_xlpm.pre,3)="123","3PL",IF(RIGHT(_xlpm.pre,2)="12","2PL",IF(RIGHT(_xlpm.pre,1)="1","1PL","3PL")))),N5992,O5992,P5992,Q5992&amp;"W",R5992),_xlfn.TEXTJOIN("-",TRUE,M5992,N5992,O5992,P5992,Q5992&amp;"W",R5992))</f>
        <v>Straight Feeder-CU-Tin-PET-5W-2</v>
      </c>
      <c r="T5992" s="14" t="str">
        <f>IF(COUNTIF(Cycletime[Element Desc.],ProjectsDB[[#This Row],[Element Desc.]])&gt;0,"Found","Not Found")</f>
        <v>Found</v>
      </c>
    </row>
    <row r="5993" spans="2:20" x14ac:dyDescent="0.25">
      <c r="B5993" s="8" t="s">
        <v>13547</v>
      </c>
      <c r="C5993" s="9" t="s">
        <v>13548</v>
      </c>
      <c r="D5993" s="9" t="s">
        <v>13549</v>
      </c>
      <c r="E5993" s="10">
        <v>1</v>
      </c>
      <c r="F5993" s="9" t="s">
        <v>7002</v>
      </c>
      <c r="G5993" s="9" t="s">
        <v>9358</v>
      </c>
      <c r="H5993" s="31">
        <v>46272</v>
      </c>
      <c r="I5993" s="15">
        <v>470</v>
      </c>
      <c r="J5993" s="15"/>
      <c r="K5993" s="15"/>
      <c r="L5993" s="12" cm="1">
        <f t="array" ref="L5993">IFERROR(LOOKUP(2^15,SEARCH({"40A","63A","80A","100A","125A","160A","200A","250A","400A","630A","800A","1000A","1250A","1600A","2000A","2500A","3200A","4000A","5000A","6300A"},UPPER(D5993)),{40,63,80,100,125,160,200,250,400,630,800,1000,1250,1600,2000,2500,3200,4000,5000,6300}),0)</f>
        <v>5000</v>
      </c>
      <c r="M5993" s="9" t="str">
        <f t="shared" si="616"/>
        <v>Straight Feeder</v>
      </c>
      <c r="N5993" s="9" t="str">
        <f t="shared" si="617"/>
        <v>CU</v>
      </c>
      <c r="O5993" s="13" t="str">
        <f t="shared" si="618"/>
        <v>Tin</v>
      </c>
      <c r="P5993" s="9" t="str">
        <f t="shared" si="619"/>
        <v>PET</v>
      </c>
      <c r="Q5993" s="9" t="str">
        <f t="shared" si="620"/>
        <v>5</v>
      </c>
      <c r="R599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93" s="14" t="str">
        <f>IF(ProjectsDB[[#This Row],[Item Type]]="Straight Plug-In",_xlfn.TEXTJOIN("-",TRUE,M5993&amp;"-"&amp;_xlfn.LET(_xlpm.txt,ProjectsDB[[#This Row],[Assembly]],_xlpm.pos,FIND("SP",_xlpm.txt),_xlpm.pre,LEFT(_xlpm.txt,_xlpm.pos-1),IF(RIGHT(_xlpm.pre,3)="123","3PL",IF(RIGHT(_xlpm.pre,2)="12","2PL",IF(RIGHT(_xlpm.pre,1)="1","1PL","3PL")))),N5993,O5993,P5993,Q5993&amp;"W",R5993),_xlfn.TEXTJOIN("-",TRUE,M5993,N5993,O5993,P5993,Q5993&amp;"W",R5993))</f>
        <v>Straight Feeder-CU-Tin-PET-5W-2</v>
      </c>
      <c r="T5993" s="14" t="str">
        <f>IF(COUNTIF(Cycletime[Element Desc.],ProjectsDB[[#This Row],[Element Desc.]])&gt;0,"Found","Not Found")</f>
        <v>Found</v>
      </c>
    </row>
    <row r="5994" spans="2:20" x14ac:dyDescent="0.25">
      <c r="B5994" s="8" t="s">
        <v>13550</v>
      </c>
      <c r="C5994" s="9" t="s">
        <v>13551</v>
      </c>
      <c r="D5994" s="9" t="s">
        <v>13552</v>
      </c>
      <c r="E5994" s="10">
        <v>1</v>
      </c>
      <c r="F5994" s="9" t="s">
        <v>7002</v>
      </c>
      <c r="G5994" s="9" t="s">
        <v>9358</v>
      </c>
      <c r="H5994" s="31">
        <v>46272</v>
      </c>
      <c r="I5994" s="15">
        <v>520</v>
      </c>
      <c r="J5994" s="15"/>
      <c r="K5994" s="15"/>
      <c r="L5994" s="12" cm="1">
        <f t="array" ref="L5994">IFERROR(LOOKUP(2^15,SEARCH({"40A","63A","80A","100A","125A","160A","200A","250A","400A","630A","800A","1000A","1250A","1600A","2000A","2500A","3200A","4000A","5000A","6300A"},UPPER(D5994)),{40,63,80,100,125,160,200,250,400,630,800,1000,1250,1600,2000,2500,3200,4000,5000,6300}),0)</f>
        <v>5000</v>
      </c>
      <c r="M5994" s="9" t="str">
        <f t="shared" si="616"/>
        <v>Straight Feeder</v>
      </c>
      <c r="N5994" s="9" t="str">
        <f t="shared" si="617"/>
        <v>CU</v>
      </c>
      <c r="O5994" s="13" t="str">
        <f t="shared" si="618"/>
        <v>Tin</v>
      </c>
      <c r="P5994" s="9" t="str">
        <f t="shared" si="619"/>
        <v>PET</v>
      </c>
      <c r="Q5994" s="9" t="str">
        <f t="shared" si="620"/>
        <v>5</v>
      </c>
      <c r="R599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94" s="14" t="str">
        <f>IF(ProjectsDB[[#This Row],[Item Type]]="Straight Plug-In",_xlfn.TEXTJOIN("-",TRUE,M5994&amp;"-"&amp;_xlfn.LET(_xlpm.txt,ProjectsDB[[#This Row],[Assembly]],_xlpm.pos,FIND("SP",_xlpm.txt),_xlpm.pre,LEFT(_xlpm.txt,_xlpm.pos-1),IF(RIGHT(_xlpm.pre,3)="123","3PL",IF(RIGHT(_xlpm.pre,2)="12","2PL",IF(RIGHT(_xlpm.pre,1)="1","1PL","3PL")))),N5994,O5994,P5994,Q5994&amp;"W",R5994),_xlfn.TEXTJOIN("-",TRUE,M5994,N5994,O5994,P5994,Q5994&amp;"W",R5994))</f>
        <v>Straight Feeder-CU-Tin-PET-5W-2</v>
      </c>
      <c r="T5994" s="14" t="str">
        <f>IF(COUNTIF(Cycletime[Element Desc.],ProjectsDB[[#This Row],[Element Desc.]])&gt;0,"Found","Not Found")</f>
        <v>Found</v>
      </c>
    </row>
    <row r="5995" spans="2:20" x14ac:dyDescent="0.25">
      <c r="B5995" s="8" t="s">
        <v>13553</v>
      </c>
      <c r="C5995" s="9" t="s">
        <v>13554</v>
      </c>
      <c r="D5995" s="9" t="s">
        <v>13555</v>
      </c>
      <c r="E5995" s="10">
        <v>1</v>
      </c>
      <c r="F5995" s="9" t="s">
        <v>7002</v>
      </c>
      <c r="G5995" s="9" t="s">
        <v>9358</v>
      </c>
      <c r="H5995" s="31">
        <v>46272</v>
      </c>
      <c r="I5995" s="15">
        <v>530</v>
      </c>
      <c r="J5995" s="15"/>
      <c r="K5995" s="15"/>
      <c r="L5995" s="12" cm="1">
        <f t="array" ref="L5995">IFERROR(LOOKUP(2^15,SEARCH({"40A","63A","80A","100A","125A","160A","200A","250A","400A","630A","800A","1000A","1250A","1600A","2000A","2500A","3200A","4000A","5000A","6300A"},UPPER(D5995)),{40,63,80,100,125,160,200,250,400,630,800,1000,1250,1600,2000,2500,3200,4000,5000,6300}),0)</f>
        <v>5000</v>
      </c>
      <c r="M5995" s="9" t="str">
        <f t="shared" si="616"/>
        <v>Straight Feeder</v>
      </c>
      <c r="N5995" s="9" t="str">
        <f t="shared" si="617"/>
        <v>CU</v>
      </c>
      <c r="O5995" s="13" t="str">
        <f t="shared" si="618"/>
        <v>Tin</v>
      </c>
      <c r="P5995" s="9" t="str">
        <f t="shared" si="619"/>
        <v>PET</v>
      </c>
      <c r="Q5995" s="9" t="str">
        <f t="shared" si="620"/>
        <v>5</v>
      </c>
      <c r="R599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95" s="14" t="str">
        <f>IF(ProjectsDB[[#This Row],[Item Type]]="Straight Plug-In",_xlfn.TEXTJOIN("-",TRUE,M5995&amp;"-"&amp;_xlfn.LET(_xlpm.txt,ProjectsDB[[#This Row],[Assembly]],_xlpm.pos,FIND("SP",_xlpm.txt),_xlpm.pre,LEFT(_xlpm.txt,_xlpm.pos-1),IF(RIGHT(_xlpm.pre,3)="123","3PL",IF(RIGHT(_xlpm.pre,2)="12","2PL",IF(RIGHT(_xlpm.pre,1)="1","1PL","3PL")))),N5995,O5995,P5995,Q5995&amp;"W",R5995),_xlfn.TEXTJOIN("-",TRUE,M5995,N5995,O5995,P5995,Q5995&amp;"W",R5995))</f>
        <v>Straight Feeder-CU-Tin-PET-5W-2</v>
      </c>
      <c r="T5995" s="14" t="str">
        <f>IF(COUNTIF(Cycletime[Element Desc.],ProjectsDB[[#This Row],[Element Desc.]])&gt;0,"Found","Not Found")</f>
        <v>Found</v>
      </c>
    </row>
    <row r="5996" spans="2:20" x14ac:dyDescent="0.25">
      <c r="B5996" s="8" t="s">
        <v>13556</v>
      </c>
      <c r="C5996" s="9" t="s">
        <v>13557</v>
      </c>
      <c r="D5996" s="9" t="s">
        <v>13558</v>
      </c>
      <c r="E5996" s="10">
        <v>1</v>
      </c>
      <c r="F5996" s="9" t="s">
        <v>7002</v>
      </c>
      <c r="G5996" s="9" t="s">
        <v>9358</v>
      </c>
      <c r="H5996" s="31">
        <v>46272</v>
      </c>
      <c r="I5996" s="15">
        <v>650</v>
      </c>
      <c r="J5996" s="15"/>
      <c r="K5996" s="15"/>
      <c r="L5996" s="12" cm="1">
        <f t="array" ref="L5996">IFERROR(LOOKUP(2^15,SEARCH({"40A","63A","80A","100A","125A","160A","200A","250A","400A","630A","800A","1000A","1250A","1600A","2000A","2500A","3200A","4000A","5000A","6300A"},UPPER(D5996)),{40,63,80,100,125,160,200,250,400,630,800,1000,1250,1600,2000,2500,3200,4000,5000,6300}),0)</f>
        <v>5000</v>
      </c>
      <c r="M5996" s="9" t="str">
        <f t="shared" si="616"/>
        <v>Straight Feeder</v>
      </c>
      <c r="N5996" s="9" t="str">
        <f t="shared" si="617"/>
        <v>CU</v>
      </c>
      <c r="O5996" s="13" t="str">
        <f t="shared" si="618"/>
        <v>Tin</v>
      </c>
      <c r="P5996" s="9" t="str">
        <f t="shared" si="619"/>
        <v>PET</v>
      </c>
      <c r="Q5996" s="9" t="str">
        <f t="shared" si="620"/>
        <v>5</v>
      </c>
      <c r="R599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96" s="14" t="str">
        <f>IF(ProjectsDB[[#This Row],[Item Type]]="Straight Plug-In",_xlfn.TEXTJOIN("-",TRUE,M5996&amp;"-"&amp;_xlfn.LET(_xlpm.txt,ProjectsDB[[#This Row],[Assembly]],_xlpm.pos,FIND("SP",_xlpm.txt),_xlpm.pre,LEFT(_xlpm.txt,_xlpm.pos-1),IF(RIGHT(_xlpm.pre,3)="123","3PL",IF(RIGHT(_xlpm.pre,2)="12","2PL",IF(RIGHT(_xlpm.pre,1)="1","1PL","3PL")))),N5996,O5996,P5996,Q5996&amp;"W",R5996),_xlfn.TEXTJOIN("-",TRUE,M5996,N5996,O5996,P5996,Q5996&amp;"W",R5996))</f>
        <v>Straight Feeder-CU-Tin-PET-5W-2</v>
      </c>
      <c r="T5996" s="14" t="str">
        <f>IF(COUNTIF(Cycletime[Element Desc.],ProjectsDB[[#This Row],[Element Desc.]])&gt;0,"Found","Not Found")</f>
        <v>Found</v>
      </c>
    </row>
    <row r="5997" spans="2:20" x14ac:dyDescent="0.25">
      <c r="B5997" s="8" t="s">
        <v>13559</v>
      </c>
      <c r="C5997" s="9" t="s">
        <v>13557</v>
      </c>
      <c r="D5997" s="9" t="s">
        <v>13558</v>
      </c>
      <c r="E5997" s="10">
        <v>1</v>
      </c>
      <c r="F5997" s="9" t="s">
        <v>7002</v>
      </c>
      <c r="G5997" s="9" t="s">
        <v>9358</v>
      </c>
      <c r="H5997" s="31">
        <v>46272</v>
      </c>
      <c r="I5997" s="15">
        <v>650</v>
      </c>
      <c r="J5997" s="15">
        <v>650</v>
      </c>
      <c r="K5997" s="15"/>
      <c r="L5997" s="12" cm="1">
        <f t="array" ref="L5997">IFERROR(LOOKUP(2^15,SEARCH({"40A","63A","80A","100A","125A","160A","200A","250A","400A","630A","800A","1000A","1250A","1600A","2000A","2500A","3200A","4000A","5000A","6300A"},UPPER(D5997)),{40,63,80,100,125,160,200,250,400,630,800,1000,1250,1600,2000,2500,3200,4000,5000,6300}),0)</f>
        <v>5000</v>
      </c>
      <c r="M5997" s="9" t="str">
        <f t="shared" si="616"/>
        <v>Straight Feeder</v>
      </c>
      <c r="N5997" s="9" t="str">
        <f t="shared" si="617"/>
        <v>CU</v>
      </c>
      <c r="O5997" s="13" t="str">
        <f t="shared" si="618"/>
        <v>Tin</v>
      </c>
      <c r="P5997" s="9" t="str">
        <f t="shared" si="619"/>
        <v>PET</v>
      </c>
      <c r="Q5997" s="9" t="str">
        <f t="shared" si="620"/>
        <v>5</v>
      </c>
      <c r="R599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97" s="14" t="str">
        <f>IF(ProjectsDB[[#This Row],[Item Type]]="Straight Plug-In",_xlfn.TEXTJOIN("-",TRUE,M5997&amp;"-"&amp;_xlfn.LET(_xlpm.txt,ProjectsDB[[#This Row],[Assembly]],_xlpm.pos,FIND("SP",_xlpm.txt),_xlpm.pre,LEFT(_xlpm.txt,_xlpm.pos-1),IF(RIGHT(_xlpm.pre,3)="123","3PL",IF(RIGHT(_xlpm.pre,2)="12","2PL",IF(RIGHT(_xlpm.pre,1)="1","1PL","3PL")))),N5997,O5997,P5997,Q5997&amp;"W",R5997),_xlfn.TEXTJOIN("-",TRUE,M5997,N5997,O5997,P5997,Q5997&amp;"W",R5997))</f>
        <v>Straight Feeder-CU-Tin-PET-5W-2</v>
      </c>
      <c r="T5997" s="14" t="str">
        <f>IF(COUNTIF(Cycletime[Element Desc.],ProjectsDB[[#This Row],[Element Desc.]])&gt;0,"Found","Not Found")</f>
        <v>Found</v>
      </c>
    </row>
    <row r="5998" spans="2:20" x14ac:dyDescent="0.25">
      <c r="B5998" s="8" t="s">
        <v>13560</v>
      </c>
      <c r="C5998" s="9" t="s">
        <v>13557</v>
      </c>
      <c r="D5998" s="9" t="s">
        <v>13558</v>
      </c>
      <c r="E5998" s="10">
        <v>1</v>
      </c>
      <c r="F5998" s="9" t="s">
        <v>7002</v>
      </c>
      <c r="G5998" s="9" t="s">
        <v>9358</v>
      </c>
      <c r="H5998" s="31">
        <v>46272</v>
      </c>
      <c r="I5998" s="15">
        <v>650</v>
      </c>
      <c r="J5998" s="15"/>
      <c r="K5998" s="15"/>
      <c r="L5998" s="12" cm="1">
        <f t="array" ref="L5998">IFERROR(LOOKUP(2^15,SEARCH({"40A","63A","80A","100A","125A","160A","200A","250A","400A","630A","800A","1000A","1250A","1600A","2000A","2500A","3200A","4000A","5000A","6300A"},UPPER(D5998)),{40,63,80,100,125,160,200,250,400,630,800,1000,1250,1600,2000,2500,3200,4000,5000,6300}),0)</f>
        <v>5000</v>
      </c>
      <c r="M5998" s="9" t="str">
        <f t="shared" si="616"/>
        <v>Straight Feeder</v>
      </c>
      <c r="N5998" s="9" t="str">
        <f t="shared" si="617"/>
        <v>CU</v>
      </c>
      <c r="O5998" s="13" t="str">
        <f t="shared" si="618"/>
        <v>Tin</v>
      </c>
      <c r="P5998" s="9" t="str">
        <f t="shared" si="619"/>
        <v>PET</v>
      </c>
      <c r="Q5998" s="9" t="str">
        <f t="shared" si="620"/>
        <v>5</v>
      </c>
      <c r="R599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98" s="14" t="str">
        <f>IF(ProjectsDB[[#This Row],[Item Type]]="Straight Plug-In",_xlfn.TEXTJOIN("-",TRUE,M5998&amp;"-"&amp;_xlfn.LET(_xlpm.txt,ProjectsDB[[#This Row],[Assembly]],_xlpm.pos,FIND("SP",_xlpm.txt),_xlpm.pre,LEFT(_xlpm.txt,_xlpm.pos-1),IF(RIGHT(_xlpm.pre,3)="123","3PL",IF(RIGHT(_xlpm.pre,2)="12","2PL",IF(RIGHT(_xlpm.pre,1)="1","1PL","3PL")))),N5998,O5998,P5998,Q5998&amp;"W",R5998),_xlfn.TEXTJOIN("-",TRUE,M5998,N5998,O5998,P5998,Q5998&amp;"W",R5998))</f>
        <v>Straight Feeder-CU-Tin-PET-5W-2</v>
      </c>
      <c r="T5998" s="14" t="str">
        <f>IF(COUNTIF(Cycletime[Element Desc.],ProjectsDB[[#This Row],[Element Desc.]])&gt;0,"Found","Not Found")</f>
        <v>Found</v>
      </c>
    </row>
    <row r="5999" spans="2:20" x14ac:dyDescent="0.25">
      <c r="B5999" s="8" t="s">
        <v>13561</v>
      </c>
      <c r="C5999" s="9" t="s">
        <v>13557</v>
      </c>
      <c r="D5999" s="9" t="s">
        <v>13558</v>
      </c>
      <c r="E5999" s="10">
        <v>1</v>
      </c>
      <c r="F5999" s="9" t="s">
        <v>7002</v>
      </c>
      <c r="G5999" s="9" t="s">
        <v>9358</v>
      </c>
      <c r="H5999" s="31">
        <v>46272</v>
      </c>
      <c r="I5999" s="15">
        <v>650</v>
      </c>
      <c r="J5999" s="15"/>
      <c r="K5999" s="15"/>
      <c r="L5999" s="12" cm="1">
        <f t="array" ref="L5999">IFERROR(LOOKUP(2^15,SEARCH({"40A","63A","80A","100A","125A","160A","200A","250A","400A","630A","800A","1000A","1250A","1600A","2000A","2500A","3200A","4000A","5000A","6300A"},UPPER(D5999)),{40,63,80,100,125,160,200,250,400,630,800,1000,1250,1600,2000,2500,3200,4000,5000,6300}),0)</f>
        <v>5000</v>
      </c>
      <c r="M5999" s="9" t="str">
        <f t="shared" si="616"/>
        <v>Straight Feeder</v>
      </c>
      <c r="N5999" s="9" t="str">
        <f t="shared" si="617"/>
        <v>CU</v>
      </c>
      <c r="O5999" s="13" t="str">
        <f t="shared" si="618"/>
        <v>Tin</v>
      </c>
      <c r="P5999" s="9" t="str">
        <f t="shared" si="619"/>
        <v>PET</v>
      </c>
      <c r="Q5999" s="9" t="str">
        <f t="shared" si="620"/>
        <v>5</v>
      </c>
      <c r="R599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5999" s="14" t="str">
        <f>IF(ProjectsDB[[#This Row],[Item Type]]="Straight Plug-In",_xlfn.TEXTJOIN("-",TRUE,M5999&amp;"-"&amp;_xlfn.LET(_xlpm.txt,ProjectsDB[[#This Row],[Assembly]],_xlpm.pos,FIND("SP",_xlpm.txt),_xlpm.pre,LEFT(_xlpm.txt,_xlpm.pos-1),IF(RIGHT(_xlpm.pre,3)="123","3PL",IF(RIGHT(_xlpm.pre,2)="12","2PL",IF(RIGHT(_xlpm.pre,1)="1","1PL","3PL")))),N5999,O5999,P5999,Q5999&amp;"W",R5999),_xlfn.TEXTJOIN("-",TRUE,M5999,N5999,O5999,P5999,Q5999&amp;"W",R5999))</f>
        <v>Straight Feeder-CU-Tin-PET-5W-2</v>
      </c>
      <c r="T5999" s="14" t="str">
        <f>IF(COUNTIF(Cycletime[Element Desc.],ProjectsDB[[#This Row],[Element Desc.]])&gt;0,"Found","Not Found")</f>
        <v>Found</v>
      </c>
    </row>
    <row r="6000" spans="2:20" x14ac:dyDescent="0.25">
      <c r="B6000" s="8" t="s">
        <v>13562</v>
      </c>
      <c r="C6000" s="9" t="s">
        <v>13563</v>
      </c>
      <c r="D6000" s="9" t="s">
        <v>13564</v>
      </c>
      <c r="E6000" s="10">
        <v>1</v>
      </c>
      <c r="F6000" s="9" t="s">
        <v>7002</v>
      </c>
      <c r="G6000" s="9" t="s">
        <v>9358</v>
      </c>
      <c r="H6000" s="31">
        <v>46272</v>
      </c>
      <c r="I6000" s="15">
        <v>685</v>
      </c>
      <c r="J6000" s="15">
        <v>685</v>
      </c>
      <c r="K6000" s="15"/>
      <c r="L6000" s="12" cm="1">
        <f t="array" ref="L6000">IFERROR(LOOKUP(2^15,SEARCH({"40A","63A","80A","100A","125A","160A","200A","250A","400A","630A","800A","1000A","1250A","1600A","2000A","2500A","3200A","4000A","5000A","6300A"},UPPER(D6000)),{40,63,80,100,125,160,200,250,400,630,800,1000,1250,1600,2000,2500,3200,4000,5000,6300}),0)</f>
        <v>5000</v>
      </c>
      <c r="M6000" s="9" t="str">
        <f t="shared" si="616"/>
        <v>Straight Feeder</v>
      </c>
      <c r="N6000" s="9" t="str">
        <f t="shared" si="617"/>
        <v>CU</v>
      </c>
      <c r="O6000" s="13" t="str">
        <f t="shared" si="618"/>
        <v>Tin</v>
      </c>
      <c r="P6000" s="9" t="str">
        <f t="shared" si="619"/>
        <v>PET</v>
      </c>
      <c r="Q6000" s="9" t="str">
        <f t="shared" si="620"/>
        <v>5</v>
      </c>
      <c r="R600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00" s="14" t="str">
        <f>IF(ProjectsDB[[#This Row],[Item Type]]="Straight Plug-In",_xlfn.TEXTJOIN("-",TRUE,M6000&amp;"-"&amp;_xlfn.LET(_xlpm.txt,ProjectsDB[[#This Row],[Assembly]],_xlpm.pos,FIND("SP",_xlpm.txt),_xlpm.pre,LEFT(_xlpm.txt,_xlpm.pos-1),IF(RIGHT(_xlpm.pre,3)="123","3PL",IF(RIGHT(_xlpm.pre,2)="12","2PL",IF(RIGHT(_xlpm.pre,1)="1","1PL","3PL")))),N6000,O6000,P6000,Q6000&amp;"W",R6000),_xlfn.TEXTJOIN("-",TRUE,M6000,N6000,O6000,P6000,Q6000&amp;"W",R6000))</f>
        <v>Straight Feeder-CU-Tin-PET-5W-2</v>
      </c>
      <c r="T6000" s="14" t="str">
        <f>IF(COUNTIF(Cycletime[Element Desc.],ProjectsDB[[#This Row],[Element Desc.]])&gt;0,"Found","Not Found")</f>
        <v>Found</v>
      </c>
    </row>
    <row r="6001" spans="2:20" x14ac:dyDescent="0.25">
      <c r="B6001" s="8" t="s">
        <v>13565</v>
      </c>
      <c r="C6001" s="9" t="s">
        <v>13563</v>
      </c>
      <c r="D6001" s="9" t="s">
        <v>13564</v>
      </c>
      <c r="E6001" s="10">
        <v>1</v>
      </c>
      <c r="F6001" s="9" t="s">
        <v>7002</v>
      </c>
      <c r="G6001" s="9" t="s">
        <v>9358</v>
      </c>
      <c r="H6001" s="31">
        <v>46272</v>
      </c>
      <c r="I6001" s="15">
        <v>685</v>
      </c>
      <c r="J6001" s="15"/>
      <c r="K6001" s="15"/>
      <c r="L6001" s="12" cm="1">
        <f t="array" ref="L6001">IFERROR(LOOKUP(2^15,SEARCH({"40A","63A","80A","100A","125A","160A","200A","250A","400A","630A","800A","1000A","1250A","1600A","2000A","2500A","3200A","4000A","5000A","6300A"},UPPER(D6001)),{40,63,80,100,125,160,200,250,400,630,800,1000,1250,1600,2000,2500,3200,4000,5000,6300}),0)</f>
        <v>5000</v>
      </c>
      <c r="M6001" s="9" t="str">
        <f t="shared" si="616"/>
        <v>Straight Feeder</v>
      </c>
      <c r="N6001" s="9" t="str">
        <f t="shared" si="617"/>
        <v>CU</v>
      </c>
      <c r="O6001" s="13" t="str">
        <f t="shared" si="618"/>
        <v>Tin</v>
      </c>
      <c r="P6001" s="9" t="str">
        <f t="shared" si="619"/>
        <v>PET</v>
      </c>
      <c r="Q6001" s="9" t="str">
        <f t="shared" si="620"/>
        <v>5</v>
      </c>
      <c r="R600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01" s="14" t="str">
        <f>IF(ProjectsDB[[#This Row],[Item Type]]="Straight Plug-In",_xlfn.TEXTJOIN("-",TRUE,M6001&amp;"-"&amp;_xlfn.LET(_xlpm.txt,ProjectsDB[[#This Row],[Assembly]],_xlpm.pos,FIND("SP",_xlpm.txt),_xlpm.pre,LEFT(_xlpm.txt,_xlpm.pos-1),IF(RIGHT(_xlpm.pre,3)="123","3PL",IF(RIGHT(_xlpm.pre,2)="12","2PL",IF(RIGHT(_xlpm.pre,1)="1","1PL","3PL")))),N6001,O6001,P6001,Q6001&amp;"W",R6001),_xlfn.TEXTJOIN("-",TRUE,M6001,N6001,O6001,P6001,Q6001&amp;"W",R6001))</f>
        <v>Straight Feeder-CU-Tin-PET-5W-2</v>
      </c>
      <c r="T6001" s="14" t="str">
        <f>IF(COUNTIF(Cycletime[Element Desc.],ProjectsDB[[#This Row],[Element Desc.]])&gt;0,"Found","Not Found")</f>
        <v>Found</v>
      </c>
    </row>
    <row r="6002" spans="2:20" x14ac:dyDescent="0.25">
      <c r="B6002" s="8" t="s">
        <v>13566</v>
      </c>
      <c r="C6002" s="9" t="s">
        <v>13567</v>
      </c>
      <c r="D6002" s="9" t="s">
        <v>13568</v>
      </c>
      <c r="E6002" s="10">
        <v>1</v>
      </c>
      <c r="F6002" s="9" t="s">
        <v>7002</v>
      </c>
      <c r="G6002" s="9" t="s">
        <v>9358</v>
      </c>
      <c r="H6002" s="31">
        <v>46272</v>
      </c>
      <c r="I6002" s="15">
        <v>720</v>
      </c>
      <c r="J6002" s="15">
        <v>720</v>
      </c>
      <c r="K6002" s="15"/>
      <c r="L6002" s="12" cm="1">
        <f t="array" ref="L6002">IFERROR(LOOKUP(2^15,SEARCH({"40A","63A","80A","100A","125A","160A","200A","250A","400A","630A","800A","1000A","1250A","1600A","2000A","2500A","3200A","4000A","5000A","6300A"},UPPER(D6002)),{40,63,80,100,125,160,200,250,400,630,800,1000,1250,1600,2000,2500,3200,4000,5000,6300}),0)</f>
        <v>5000</v>
      </c>
      <c r="M6002" s="9" t="str">
        <f t="shared" si="616"/>
        <v>Straight Feeder</v>
      </c>
      <c r="N6002" s="9" t="str">
        <f t="shared" si="617"/>
        <v>CU</v>
      </c>
      <c r="O6002" s="13" t="str">
        <f t="shared" si="618"/>
        <v>Tin</v>
      </c>
      <c r="P6002" s="9" t="str">
        <f t="shared" si="619"/>
        <v>PET</v>
      </c>
      <c r="Q6002" s="9" t="str">
        <f t="shared" si="620"/>
        <v>5</v>
      </c>
      <c r="R600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02" s="14" t="str">
        <f>IF(ProjectsDB[[#This Row],[Item Type]]="Straight Plug-In",_xlfn.TEXTJOIN("-",TRUE,M6002&amp;"-"&amp;_xlfn.LET(_xlpm.txt,ProjectsDB[[#This Row],[Assembly]],_xlpm.pos,FIND("SP",_xlpm.txt),_xlpm.pre,LEFT(_xlpm.txt,_xlpm.pos-1),IF(RIGHT(_xlpm.pre,3)="123","3PL",IF(RIGHT(_xlpm.pre,2)="12","2PL",IF(RIGHT(_xlpm.pre,1)="1","1PL","3PL")))),N6002,O6002,P6002,Q6002&amp;"W",R6002),_xlfn.TEXTJOIN("-",TRUE,M6002,N6002,O6002,P6002,Q6002&amp;"W",R6002))</f>
        <v>Straight Feeder-CU-Tin-PET-5W-2</v>
      </c>
      <c r="T6002" s="14" t="str">
        <f>IF(COUNTIF(Cycletime[Element Desc.],ProjectsDB[[#This Row],[Element Desc.]])&gt;0,"Found","Not Found")</f>
        <v>Found</v>
      </c>
    </row>
    <row r="6003" spans="2:20" x14ac:dyDescent="0.25">
      <c r="B6003" s="8" t="s">
        <v>13569</v>
      </c>
      <c r="C6003" s="9" t="s">
        <v>13570</v>
      </c>
      <c r="D6003" s="9" t="s">
        <v>13571</v>
      </c>
      <c r="E6003" s="10">
        <v>1</v>
      </c>
      <c r="F6003" s="9" t="s">
        <v>7002</v>
      </c>
      <c r="G6003" s="9" t="s">
        <v>9358</v>
      </c>
      <c r="H6003" s="31">
        <v>46272</v>
      </c>
      <c r="I6003" s="15">
        <v>735</v>
      </c>
      <c r="J6003" s="15"/>
      <c r="K6003" s="15"/>
      <c r="L6003" s="12" cm="1">
        <f t="array" ref="L6003">IFERROR(LOOKUP(2^15,SEARCH({"40A","63A","80A","100A","125A","160A","200A","250A","400A","630A","800A","1000A","1250A","1600A","2000A","2500A","3200A","4000A","5000A","6300A"},UPPER(D6003)),{40,63,80,100,125,160,200,250,400,630,800,1000,1250,1600,2000,2500,3200,4000,5000,6300}),0)</f>
        <v>5000</v>
      </c>
      <c r="M6003" s="9" t="str">
        <f t="shared" si="616"/>
        <v>Straight Feeder</v>
      </c>
      <c r="N6003" s="9" t="str">
        <f t="shared" si="617"/>
        <v>CU</v>
      </c>
      <c r="O6003" s="13" t="str">
        <f t="shared" si="618"/>
        <v>Tin</v>
      </c>
      <c r="P6003" s="9" t="str">
        <f t="shared" si="619"/>
        <v>PET</v>
      </c>
      <c r="Q6003" s="9" t="str">
        <f t="shared" si="620"/>
        <v>5</v>
      </c>
      <c r="R600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03" s="14" t="str">
        <f>IF(ProjectsDB[[#This Row],[Item Type]]="Straight Plug-In",_xlfn.TEXTJOIN("-",TRUE,M6003&amp;"-"&amp;_xlfn.LET(_xlpm.txt,ProjectsDB[[#This Row],[Assembly]],_xlpm.pos,FIND("SP",_xlpm.txt),_xlpm.pre,LEFT(_xlpm.txt,_xlpm.pos-1),IF(RIGHT(_xlpm.pre,3)="123","3PL",IF(RIGHT(_xlpm.pre,2)="12","2PL",IF(RIGHT(_xlpm.pre,1)="1","1PL","3PL")))),N6003,O6003,P6003,Q6003&amp;"W",R6003),_xlfn.TEXTJOIN("-",TRUE,M6003,N6003,O6003,P6003,Q6003&amp;"W",R6003))</f>
        <v>Straight Feeder-CU-Tin-PET-5W-2</v>
      </c>
      <c r="T6003" s="14" t="str">
        <f>IF(COUNTIF(Cycletime[Element Desc.],ProjectsDB[[#This Row],[Element Desc.]])&gt;0,"Found","Not Found")</f>
        <v>Found</v>
      </c>
    </row>
    <row r="6004" spans="2:20" x14ac:dyDescent="0.25">
      <c r="B6004" s="8" t="s">
        <v>13572</v>
      </c>
      <c r="C6004" s="9" t="s">
        <v>13570</v>
      </c>
      <c r="D6004" s="9" t="s">
        <v>13571</v>
      </c>
      <c r="E6004" s="10">
        <v>1</v>
      </c>
      <c r="F6004" s="9" t="s">
        <v>7002</v>
      </c>
      <c r="G6004" s="9" t="s">
        <v>9358</v>
      </c>
      <c r="H6004" s="31">
        <v>46272</v>
      </c>
      <c r="I6004" s="15">
        <v>735</v>
      </c>
      <c r="J6004" s="15"/>
      <c r="K6004" s="15"/>
      <c r="L6004" s="12" cm="1">
        <f t="array" ref="L6004">IFERROR(LOOKUP(2^15,SEARCH({"40A","63A","80A","100A","125A","160A","200A","250A","400A","630A","800A","1000A","1250A","1600A","2000A","2500A","3200A","4000A","5000A","6300A"},UPPER(D6004)),{40,63,80,100,125,160,200,250,400,630,800,1000,1250,1600,2000,2500,3200,4000,5000,6300}),0)</f>
        <v>5000</v>
      </c>
      <c r="M6004" s="9" t="str">
        <f t="shared" si="616"/>
        <v>Straight Feeder</v>
      </c>
      <c r="N6004" s="9" t="str">
        <f t="shared" si="617"/>
        <v>CU</v>
      </c>
      <c r="O6004" s="13" t="str">
        <f t="shared" si="618"/>
        <v>Tin</v>
      </c>
      <c r="P6004" s="9" t="str">
        <f t="shared" si="619"/>
        <v>PET</v>
      </c>
      <c r="Q6004" s="9" t="str">
        <f t="shared" si="620"/>
        <v>5</v>
      </c>
      <c r="R600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04" s="14" t="str">
        <f>IF(ProjectsDB[[#This Row],[Item Type]]="Straight Plug-In",_xlfn.TEXTJOIN("-",TRUE,M6004&amp;"-"&amp;_xlfn.LET(_xlpm.txt,ProjectsDB[[#This Row],[Assembly]],_xlpm.pos,FIND("SP",_xlpm.txt),_xlpm.pre,LEFT(_xlpm.txt,_xlpm.pos-1),IF(RIGHT(_xlpm.pre,3)="123","3PL",IF(RIGHT(_xlpm.pre,2)="12","2PL",IF(RIGHT(_xlpm.pre,1)="1","1PL","3PL")))),N6004,O6004,P6004,Q6004&amp;"W",R6004),_xlfn.TEXTJOIN("-",TRUE,M6004,N6004,O6004,P6004,Q6004&amp;"W",R6004))</f>
        <v>Straight Feeder-CU-Tin-PET-5W-2</v>
      </c>
      <c r="T6004" s="14" t="str">
        <f>IF(COUNTIF(Cycletime[Element Desc.],ProjectsDB[[#This Row],[Element Desc.]])&gt;0,"Found","Not Found")</f>
        <v>Found</v>
      </c>
    </row>
    <row r="6005" spans="2:20" x14ac:dyDescent="0.25">
      <c r="B6005" s="8" t="s">
        <v>13573</v>
      </c>
      <c r="C6005" s="9" t="s">
        <v>13574</v>
      </c>
      <c r="D6005" s="9" t="s">
        <v>13575</v>
      </c>
      <c r="E6005" s="10">
        <v>1</v>
      </c>
      <c r="F6005" s="9" t="s">
        <v>7002</v>
      </c>
      <c r="G6005" s="9" t="s">
        <v>9358</v>
      </c>
      <c r="H6005" s="31">
        <v>46272</v>
      </c>
      <c r="I6005" s="15">
        <v>750</v>
      </c>
      <c r="J6005" s="15"/>
      <c r="K6005" s="15"/>
      <c r="L6005" s="12" cm="1">
        <f t="array" ref="L6005">IFERROR(LOOKUP(2^15,SEARCH({"40A","63A","80A","100A","125A","160A","200A","250A","400A","630A","800A","1000A","1250A","1600A","2000A","2500A","3200A","4000A","5000A","6300A"},UPPER(D6005)),{40,63,80,100,125,160,200,250,400,630,800,1000,1250,1600,2000,2500,3200,4000,5000,6300}),0)</f>
        <v>5000</v>
      </c>
      <c r="M6005" s="9" t="str">
        <f t="shared" si="616"/>
        <v>Straight Feeder</v>
      </c>
      <c r="N6005" s="9" t="str">
        <f t="shared" si="617"/>
        <v>CU</v>
      </c>
      <c r="O6005" s="13" t="str">
        <f t="shared" si="618"/>
        <v>Tin</v>
      </c>
      <c r="P6005" s="9" t="str">
        <f t="shared" si="619"/>
        <v>PET</v>
      </c>
      <c r="Q6005" s="9" t="str">
        <f t="shared" si="620"/>
        <v>5</v>
      </c>
      <c r="R6005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05" s="14" t="str">
        <f>IF(ProjectsDB[[#This Row],[Item Type]]="Straight Plug-In",_xlfn.TEXTJOIN("-",TRUE,M6005&amp;"-"&amp;_xlfn.LET(_xlpm.txt,ProjectsDB[[#This Row],[Assembly]],_xlpm.pos,FIND("SP",_xlpm.txt),_xlpm.pre,LEFT(_xlpm.txt,_xlpm.pos-1),IF(RIGHT(_xlpm.pre,3)="123","3PL",IF(RIGHT(_xlpm.pre,2)="12","2PL",IF(RIGHT(_xlpm.pre,1)="1","1PL","3PL")))),N6005,O6005,P6005,Q6005&amp;"W",R6005),_xlfn.TEXTJOIN("-",TRUE,M6005,N6005,O6005,P6005,Q6005&amp;"W",R6005))</f>
        <v>Straight Feeder-CU-Tin-PET-5W-2</v>
      </c>
      <c r="T6005" s="14" t="str">
        <f>IF(COUNTIF(Cycletime[Element Desc.],ProjectsDB[[#This Row],[Element Desc.]])&gt;0,"Found","Not Found")</f>
        <v>Found</v>
      </c>
    </row>
    <row r="6006" spans="2:20" x14ac:dyDescent="0.25">
      <c r="B6006" s="8" t="s">
        <v>13576</v>
      </c>
      <c r="C6006" s="9" t="s">
        <v>13577</v>
      </c>
      <c r="D6006" s="9" t="s">
        <v>13578</v>
      </c>
      <c r="E6006" s="10">
        <v>1</v>
      </c>
      <c r="F6006" s="9" t="s">
        <v>7002</v>
      </c>
      <c r="G6006" s="9" t="s">
        <v>9358</v>
      </c>
      <c r="H6006" s="31">
        <v>46272</v>
      </c>
      <c r="I6006" s="15">
        <v>840</v>
      </c>
      <c r="J6006" s="15"/>
      <c r="K6006" s="15"/>
      <c r="L6006" s="12" cm="1">
        <f t="array" ref="L6006">IFERROR(LOOKUP(2^15,SEARCH({"40A","63A","80A","100A","125A","160A","200A","250A","400A","630A","800A","1000A","1250A","1600A","2000A","2500A","3200A","4000A","5000A","6300A"},UPPER(D6006)),{40,63,80,100,125,160,200,250,400,630,800,1000,1250,1600,2000,2500,3200,4000,5000,6300}),0)</f>
        <v>5000</v>
      </c>
      <c r="M6006" s="9" t="str">
        <f t="shared" si="616"/>
        <v>Straight Feeder</v>
      </c>
      <c r="N6006" s="9" t="str">
        <f t="shared" si="617"/>
        <v>CU</v>
      </c>
      <c r="O6006" s="13" t="str">
        <f t="shared" si="618"/>
        <v>Tin</v>
      </c>
      <c r="P6006" s="9" t="str">
        <f t="shared" si="619"/>
        <v>PET</v>
      </c>
      <c r="Q6006" s="9" t="str">
        <f t="shared" si="620"/>
        <v>5</v>
      </c>
      <c r="R600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06" s="14" t="str">
        <f>IF(ProjectsDB[[#This Row],[Item Type]]="Straight Plug-In",_xlfn.TEXTJOIN("-",TRUE,M6006&amp;"-"&amp;_xlfn.LET(_xlpm.txt,ProjectsDB[[#This Row],[Assembly]],_xlpm.pos,FIND("SP",_xlpm.txt),_xlpm.pre,LEFT(_xlpm.txt,_xlpm.pos-1),IF(RIGHT(_xlpm.pre,3)="123","3PL",IF(RIGHT(_xlpm.pre,2)="12","2PL",IF(RIGHT(_xlpm.pre,1)="1","1PL","3PL")))),N6006,O6006,P6006,Q6006&amp;"W",R6006),_xlfn.TEXTJOIN("-",TRUE,M6006,N6006,O6006,P6006,Q6006&amp;"W",R6006))</f>
        <v>Straight Feeder-CU-Tin-PET-5W-2</v>
      </c>
      <c r="T6006" s="14" t="str">
        <f>IF(COUNTIF(Cycletime[Element Desc.],ProjectsDB[[#This Row],[Element Desc.]])&gt;0,"Found","Not Found")</f>
        <v>Found</v>
      </c>
    </row>
    <row r="6007" spans="2:20" x14ac:dyDescent="0.25">
      <c r="B6007" s="8" t="s">
        <v>13579</v>
      </c>
      <c r="C6007" s="9" t="s">
        <v>13577</v>
      </c>
      <c r="D6007" s="9" t="s">
        <v>13578</v>
      </c>
      <c r="E6007" s="10">
        <v>1</v>
      </c>
      <c r="F6007" s="9" t="s">
        <v>7002</v>
      </c>
      <c r="G6007" s="9" t="s">
        <v>9358</v>
      </c>
      <c r="H6007" s="31">
        <v>46272</v>
      </c>
      <c r="I6007" s="15">
        <v>840</v>
      </c>
      <c r="J6007" s="15"/>
      <c r="K6007" s="15"/>
      <c r="L6007" s="12" cm="1">
        <f t="array" ref="L6007">IFERROR(LOOKUP(2^15,SEARCH({"40A","63A","80A","100A","125A","160A","200A","250A","400A","630A","800A","1000A","1250A","1600A","2000A","2500A","3200A","4000A","5000A","6300A"},UPPER(D6007)),{40,63,80,100,125,160,200,250,400,630,800,1000,1250,1600,2000,2500,3200,4000,5000,6300}),0)</f>
        <v>5000</v>
      </c>
      <c r="M6007" s="9" t="str">
        <f t="shared" si="616"/>
        <v>Straight Feeder</v>
      </c>
      <c r="N6007" s="9" t="str">
        <f t="shared" si="617"/>
        <v>CU</v>
      </c>
      <c r="O6007" s="13" t="str">
        <f t="shared" si="618"/>
        <v>Tin</v>
      </c>
      <c r="P6007" s="9" t="str">
        <f t="shared" si="619"/>
        <v>PET</v>
      </c>
      <c r="Q6007" s="9" t="str">
        <f t="shared" si="620"/>
        <v>5</v>
      </c>
      <c r="R6007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07" s="14" t="str">
        <f>IF(ProjectsDB[[#This Row],[Item Type]]="Straight Plug-In",_xlfn.TEXTJOIN("-",TRUE,M6007&amp;"-"&amp;_xlfn.LET(_xlpm.txt,ProjectsDB[[#This Row],[Assembly]],_xlpm.pos,FIND("SP",_xlpm.txt),_xlpm.pre,LEFT(_xlpm.txt,_xlpm.pos-1),IF(RIGHT(_xlpm.pre,3)="123","3PL",IF(RIGHT(_xlpm.pre,2)="12","2PL",IF(RIGHT(_xlpm.pre,1)="1","1PL","3PL")))),N6007,O6007,P6007,Q6007&amp;"W",R6007),_xlfn.TEXTJOIN("-",TRUE,M6007,N6007,O6007,P6007,Q6007&amp;"W",R6007))</f>
        <v>Straight Feeder-CU-Tin-PET-5W-2</v>
      </c>
      <c r="T6007" s="14" t="str">
        <f>IF(COUNTIF(Cycletime[Element Desc.],ProjectsDB[[#This Row],[Element Desc.]])&gt;0,"Found","Not Found")</f>
        <v>Found</v>
      </c>
    </row>
    <row r="6008" spans="2:20" x14ac:dyDescent="0.25">
      <c r="B6008" s="8" t="s">
        <v>13580</v>
      </c>
      <c r="C6008" s="9" t="s">
        <v>13577</v>
      </c>
      <c r="D6008" s="9" t="s">
        <v>13578</v>
      </c>
      <c r="E6008" s="10">
        <v>1</v>
      </c>
      <c r="F6008" s="9" t="s">
        <v>7002</v>
      </c>
      <c r="G6008" s="9" t="s">
        <v>9358</v>
      </c>
      <c r="H6008" s="31">
        <v>46272</v>
      </c>
      <c r="I6008" s="15">
        <v>840</v>
      </c>
      <c r="J6008" s="15"/>
      <c r="K6008" s="15"/>
      <c r="L6008" s="12" cm="1">
        <f t="array" ref="L6008">IFERROR(LOOKUP(2^15,SEARCH({"40A","63A","80A","100A","125A","160A","200A","250A","400A","630A","800A","1000A","1250A","1600A","2000A","2500A","3200A","4000A","5000A","6300A"},UPPER(D6008)),{40,63,80,100,125,160,200,250,400,630,800,1000,1250,1600,2000,2500,3200,4000,5000,6300}),0)</f>
        <v>5000</v>
      </c>
      <c r="M6008" s="9" t="str">
        <f t="shared" si="616"/>
        <v>Straight Feeder</v>
      </c>
      <c r="N6008" s="9" t="str">
        <f t="shared" si="617"/>
        <v>CU</v>
      </c>
      <c r="O6008" s="13" t="str">
        <f t="shared" si="618"/>
        <v>Tin</v>
      </c>
      <c r="P6008" s="9" t="str">
        <f t="shared" si="619"/>
        <v>PET</v>
      </c>
      <c r="Q6008" s="9" t="str">
        <f t="shared" si="620"/>
        <v>5</v>
      </c>
      <c r="R6008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08" s="14" t="str">
        <f>IF(ProjectsDB[[#This Row],[Item Type]]="Straight Plug-In",_xlfn.TEXTJOIN("-",TRUE,M6008&amp;"-"&amp;_xlfn.LET(_xlpm.txt,ProjectsDB[[#This Row],[Assembly]],_xlpm.pos,FIND("SP",_xlpm.txt),_xlpm.pre,LEFT(_xlpm.txt,_xlpm.pos-1),IF(RIGHT(_xlpm.pre,3)="123","3PL",IF(RIGHT(_xlpm.pre,2)="12","2PL",IF(RIGHT(_xlpm.pre,1)="1","1PL","3PL")))),N6008,O6008,P6008,Q6008&amp;"W",R6008),_xlfn.TEXTJOIN("-",TRUE,M6008,N6008,O6008,P6008,Q6008&amp;"W",R6008))</f>
        <v>Straight Feeder-CU-Tin-PET-5W-2</v>
      </c>
      <c r="T6008" s="14" t="str">
        <f>IF(COUNTIF(Cycletime[Element Desc.],ProjectsDB[[#This Row],[Element Desc.]])&gt;0,"Found","Not Found")</f>
        <v>Found</v>
      </c>
    </row>
    <row r="6009" spans="2:20" x14ac:dyDescent="0.25">
      <c r="B6009" s="8" t="s">
        <v>13581</v>
      </c>
      <c r="C6009" s="9" t="s">
        <v>13582</v>
      </c>
      <c r="D6009" s="9" t="s">
        <v>13583</v>
      </c>
      <c r="E6009" s="10">
        <v>1</v>
      </c>
      <c r="F6009" s="9" t="s">
        <v>7002</v>
      </c>
      <c r="G6009" s="9" t="s">
        <v>9358</v>
      </c>
      <c r="H6009" s="31">
        <v>46272</v>
      </c>
      <c r="I6009" s="15">
        <v>550</v>
      </c>
      <c r="J6009" s="15">
        <v>455</v>
      </c>
      <c r="K6009" s="15">
        <v>820</v>
      </c>
      <c r="L6009" s="12" cm="1">
        <f t="array" ref="L6009">IFERROR(LOOKUP(2^15,SEARCH({"40A","63A","80A","100A","125A","160A","200A","250A","400A","630A","800A","1000A","1250A","1600A","2000A","2500A","3200A","4000A","5000A","6300A"},UPPER(D6009)),{40,63,80,100,125,160,200,250,400,630,800,1000,1250,1600,2000,2500,3200,4000,5000,6300}),0)</f>
        <v>5000</v>
      </c>
      <c r="M6009" s="9" t="str">
        <f t="shared" si="616"/>
        <v>Z-Unit Edge</v>
      </c>
      <c r="N6009" s="9" t="str">
        <f t="shared" si="617"/>
        <v>CU</v>
      </c>
      <c r="O6009" s="13" t="str">
        <f t="shared" si="618"/>
        <v>Tin</v>
      </c>
      <c r="P6009" s="9" t="str">
        <f t="shared" si="619"/>
        <v>PET</v>
      </c>
      <c r="Q6009" s="9" t="str">
        <f t="shared" si="620"/>
        <v>5</v>
      </c>
      <c r="R6009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09" s="14" t="str">
        <f>IF(ProjectsDB[[#This Row],[Item Type]]="Straight Plug-In",_xlfn.TEXTJOIN("-",TRUE,M6009&amp;"-"&amp;_xlfn.LET(_xlpm.txt,ProjectsDB[[#This Row],[Assembly]],_xlpm.pos,FIND("SP",_xlpm.txt),_xlpm.pre,LEFT(_xlpm.txt,_xlpm.pos-1),IF(RIGHT(_xlpm.pre,3)="123","3PL",IF(RIGHT(_xlpm.pre,2)="12","2PL",IF(RIGHT(_xlpm.pre,1)="1","1PL","3PL")))),N6009,O6009,P6009,Q6009&amp;"W",R6009),_xlfn.TEXTJOIN("-",TRUE,M6009,N6009,O6009,P6009,Q6009&amp;"W",R6009))</f>
        <v>Z-Unit Edge-CU-Tin-PET-5W-2</v>
      </c>
      <c r="T6009" s="14" t="str">
        <f>IF(COUNTIF(Cycletime[Element Desc.],ProjectsDB[[#This Row],[Element Desc.]])&gt;0,"Found","Not Found")</f>
        <v>Found</v>
      </c>
    </row>
    <row r="6010" spans="2:20" x14ac:dyDescent="0.25">
      <c r="B6010" s="8" t="s">
        <v>13584</v>
      </c>
      <c r="C6010" s="9" t="s">
        <v>13585</v>
      </c>
      <c r="D6010" s="9" t="s">
        <v>13586</v>
      </c>
      <c r="E6010" s="10">
        <v>1</v>
      </c>
      <c r="F6010" s="9" t="s">
        <v>7002</v>
      </c>
      <c r="G6010" s="9" t="s">
        <v>9358</v>
      </c>
      <c r="H6010" s="31">
        <v>46272</v>
      </c>
      <c r="I6010" s="15">
        <v>550</v>
      </c>
      <c r="J6010" s="15">
        <v>870</v>
      </c>
      <c r="K6010" s="15">
        <v>815</v>
      </c>
      <c r="L6010" s="12" cm="1">
        <f t="array" ref="L6010">IFERROR(LOOKUP(2^15,SEARCH({"40A","63A","80A","100A","125A","160A","200A","250A","400A","630A","800A","1000A","1250A","1600A","2000A","2500A","3200A","4000A","5000A","6300A"},UPPER(D6010)),{40,63,80,100,125,160,200,250,400,630,800,1000,1250,1600,2000,2500,3200,4000,5000,6300}),0)</f>
        <v>5000</v>
      </c>
      <c r="M6010" s="9" t="str">
        <f t="shared" si="616"/>
        <v>Z-Unit Edge</v>
      </c>
      <c r="N6010" s="9" t="str">
        <f t="shared" si="617"/>
        <v>CU</v>
      </c>
      <c r="O6010" s="13" t="str">
        <f t="shared" si="618"/>
        <v>Tin</v>
      </c>
      <c r="P6010" s="9" t="str">
        <f t="shared" si="619"/>
        <v>PET</v>
      </c>
      <c r="Q6010" s="9" t="str">
        <f t="shared" si="620"/>
        <v>5</v>
      </c>
      <c r="R6010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10" s="14" t="str">
        <f>IF(ProjectsDB[[#This Row],[Item Type]]="Straight Plug-In",_xlfn.TEXTJOIN("-",TRUE,M6010&amp;"-"&amp;_xlfn.LET(_xlpm.txt,ProjectsDB[[#This Row],[Assembly]],_xlpm.pos,FIND("SP",_xlpm.txt),_xlpm.pre,LEFT(_xlpm.txt,_xlpm.pos-1),IF(RIGHT(_xlpm.pre,3)="123","3PL",IF(RIGHT(_xlpm.pre,2)="12","2PL",IF(RIGHT(_xlpm.pre,1)="1","1PL","3PL")))),N6010,O6010,P6010,Q6010&amp;"W",R6010),_xlfn.TEXTJOIN("-",TRUE,M6010,N6010,O6010,P6010,Q6010&amp;"W",R6010))</f>
        <v>Z-Unit Edge-CU-Tin-PET-5W-2</v>
      </c>
      <c r="T6010" s="14" t="str">
        <f>IF(COUNTIF(Cycletime[Element Desc.],ProjectsDB[[#This Row],[Element Desc.]])&gt;0,"Found","Not Found")</f>
        <v>Found</v>
      </c>
    </row>
    <row r="6011" spans="2:20" x14ac:dyDescent="0.25">
      <c r="B6011" s="8" t="s">
        <v>13587</v>
      </c>
      <c r="C6011" s="9" t="s">
        <v>13588</v>
      </c>
      <c r="D6011" s="9" t="s">
        <v>13589</v>
      </c>
      <c r="E6011" s="10">
        <v>1</v>
      </c>
      <c r="F6011" s="9" t="s">
        <v>7002</v>
      </c>
      <c r="G6011" s="9" t="s">
        <v>9358</v>
      </c>
      <c r="H6011" s="31">
        <v>46272</v>
      </c>
      <c r="I6011" s="15">
        <v>550</v>
      </c>
      <c r="J6011" s="15">
        <v>550</v>
      </c>
      <c r="K6011" s="15"/>
      <c r="L6011" s="12" cm="1">
        <f t="array" ref="L6011">IFERROR(LOOKUP(2^15,SEARCH({"40A","63A","80A","100A","125A","160A","200A","250A","400A","630A","800A","1000A","1250A","1600A","2000A","2500A","3200A","4000A","5000A","6300A"},UPPER(D6011)),{40,63,80,100,125,160,200,250,400,630,800,1000,1250,1600,2000,2500,3200,4000,5000,6300}),0)</f>
        <v>5000</v>
      </c>
      <c r="M6011" s="9" t="str">
        <f t="shared" si="616"/>
        <v>Z-Unit Edge</v>
      </c>
      <c r="N6011" s="9" t="str">
        <f t="shared" si="617"/>
        <v>CU</v>
      </c>
      <c r="O6011" s="13" t="str">
        <f t="shared" si="618"/>
        <v>Tin</v>
      </c>
      <c r="P6011" s="9" t="str">
        <f t="shared" si="619"/>
        <v>PET</v>
      </c>
      <c r="Q6011" s="9" t="str">
        <f t="shared" si="620"/>
        <v>5</v>
      </c>
      <c r="R6011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11" s="14" t="str">
        <f>IF(ProjectsDB[[#This Row],[Item Type]]="Straight Plug-In",_xlfn.TEXTJOIN("-",TRUE,M6011&amp;"-"&amp;_xlfn.LET(_xlpm.txt,ProjectsDB[[#This Row],[Assembly]],_xlpm.pos,FIND("SP",_xlpm.txt),_xlpm.pre,LEFT(_xlpm.txt,_xlpm.pos-1),IF(RIGHT(_xlpm.pre,3)="123","3PL",IF(RIGHT(_xlpm.pre,2)="12","2PL",IF(RIGHT(_xlpm.pre,1)="1","1PL","3PL")))),N6011,O6011,P6011,Q6011&amp;"W",R6011),_xlfn.TEXTJOIN("-",TRUE,M6011,N6011,O6011,P6011,Q6011&amp;"W",R6011))</f>
        <v>Z-Unit Edge-CU-Tin-PET-5W-2</v>
      </c>
      <c r="T6011" s="14" t="str">
        <f>IF(COUNTIF(Cycletime[Element Desc.],ProjectsDB[[#This Row],[Element Desc.]])&gt;0,"Found","Not Found")</f>
        <v>Found</v>
      </c>
    </row>
    <row r="6012" spans="2:20" x14ac:dyDescent="0.25">
      <c r="B6012" s="8" t="s">
        <v>13590</v>
      </c>
      <c r="C6012" s="9" t="s">
        <v>13591</v>
      </c>
      <c r="D6012" s="9" t="s">
        <v>13592</v>
      </c>
      <c r="E6012" s="10">
        <v>1</v>
      </c>
      <c r="F6012" s="9" t="s">
        <v>7002</v>
      </c>
      <c r="G6012" s="9" t="s">
        <v>9358</v>
      </c>
      <c r="H6012" s="31">
        <v>46272</v>
      </c>
      <c r="I6012" s="15">
        <v>550</v>
      </c>
      <c r="J6012" s="15">
        <v>880</v>
      </c>
      <c r="K6012" s="15">
        <v>550</v>
      </c>
      <c r="L6012" s="12" cm="1">
        <f t="array" ref="L6012">IFERROR(LOOKUP(2^15,SEARCH({"40A","63A","80A","100A","125A","160A","200A","250A","400A","630A","800A","1000A","1250A","1600A","2000A","2500A","3200A","4000A","5000A","6300A"},UPPER(D6012)),{40,63,80,100,125,160,200,250,400,630,800,1000,1250,1600,2000,2500,3200,4000,5000,6300}),0)</f>
        <v>5000</v>
      </c>
      <c r="M6012" s="9" t="str">
        <f t="shared" si="616"/>
        <v>Z-Unit Edge</v>
      </c>
      <c r="N6012" s="9" t="str">
        <f t="shared" si="617"/>
        <v>CU</v>
      </c>
      <c r="O6012" s="13" t="str">
        <f t="shared" si="618"/>
        <v>Tin</v>
      </c>
      <c r="P6012" s="9" t="str">
        <f t="shared" si="619"/>
        <v>PET</v>
      </c>
      <c r="Q6012" s="9" t="str">
        <f t="shared" si="620"/>
        <v>5</v>
      </c>
      <c r="R601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12" s="14" t="str">
        <f>IF(ProjectsDB[[#This Row],[Item Type]]="Straight Plug-In",_xlfn.TEXTJOIN("-",TRUE,M6012&amp;"-"&amp;_xlfn.LET(_xlpm.txt,ProjectsDB[[#This Row],[Assembly]],_xlpm.pos,FIND("SP",_xlpm.txt),_xlpm.pre,LEFT(_xlpm.txt,_xlpm.pos-1),IF(RIGHT(_xlpm.pre,3)="123","3PL",IF(RIGHT(_xlpm.pre,2)="12","2PL",IF(RIGHT(_xlpm.pre,1)="1","1PL","3PL")))),N6012,O6012,P6012,Q6012&amp;"W",R6012),_xlfn.TEXTJOIN("-",TRUE,M6012,N6012,O6012,P6012,Q6012&amp;"W",R6012))</f>
        <v>Z-Unit Edge-CU-Tin-PET-5W-2</v>
      </c>
      <c r="T6012" s="14" t="str">
        <f>IF(COUNTIF(Cycletime[Element Desc.],ProjectsDB[[#This Row],[Element Desc.]])&gt;0,"Found","Not Found")</f>
        <v>Found</v>
      </c>
    </row>
    <row r="6013" spans="2:20" x14ac:dyDescent="0.25">
      <c r="B6013" s="20" t="s">
        <v>13593</v>
      </c>
      <c r="C6013" s="21" t="s">
        <v>13594</v>
      </c>
      <c r="D6013" s="21" t="s">
        <v>13595</v>
      </c>
      <c r="E6013" s="22">
        <v>1</v>
      </c>
      <c r="F6013" s="9" t="s">
        <v>7002</v>
      </c>
      <c r="G6013" s="9" t="s">
        <v>9358</v>
      </c>
      <c r="H6013" s="31">
        <v>46272</v>
      </c>
      <c r="I6013" s="23">
        <v>300</v>
      </c>
      <c r="J6013" s="23">
        <v>300</v>
      </c>
      <c r="K6013" s="23"/>
      <c r="L6013" s="25" cm="1">
        <f t="array" ref="L6013">IFERROR(LOOKUP(2^15,SEARCH({"40A","63A","80A","100A","125A","160A","200A","250A","400A","630A","800A","1000A","1250A","1600A","2000A","2500A","3200A","4000A","5000A","6300A"},UPPER(D6013)),{40,63,80,100,125,160,200,250,400,630,800,1000,1250,1600,2000,2500,3200,4000,5000,6300}),0)</f>
        <v>5000</v>
      </c>
      <c r="M6013" s="21" t="str">
        <f t="shared" si="616"/>
        <v>Z-Unit Flat</v>
      </c>
      <c r="N6013" s="21" t="str">
        <f t="shared" si="617"/>
        <v>CU</v>
      </c>
      <c r="O6013" s="63" t="str">
        <f t="shared" si="618"/>
        <v>Tin</v>
      </c>
      <c r="P6013" s="21" t="str">
        <f t="shared" si="619"/>
        <v>PET</v>
      </c>
      <c r="Q6013" s="21" t="str">
        <f t="shared" si="620"/>
        <v>5</v>
      </c>
      <c r="R6013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13" s="64" t="str">
        <f>IF(ProjectsDB[[#This Row],[Item Type]]="Straight Plug-In",_xlfn.TEXTJOIN("-",TRUE,M6013&amp;"-"&amp;_xlfn.LET(_xlpm.txt,ProjectsDB[[#This Row],[Assembly]],_xlpm.pos,FIND("SP",_xlpm.txt),_xlpm.pre,LEFT(_xlpm.txt,_xlpm.pos-1),IF(RIGHT(_xlpm.pre,3)="123","3PL",IF(RIGHT(_xlpm.pre,2)="12","2PL",IF(RIGHT(_xlpm.pre,1)="1","1PL","3PL")))),N6013,O6013,P6013,Q6013&amp;"W",R6013),_xlfn.TEXTJOIN("-",TRUE,M6013,N6013,O6013,P6013,Q6013&amp;"W",R6013))</f>
        <v>Z-Unit Flat-CU-Tin-PET-5W-2</v>
      </c>
      <c r="T6013" s="64" t="str">
        <f>IF(COUNTIF(Cycletime[Element Desc.],ProjectsDB[[#This Row],[Element Desc.]])&gt;0,"Found","Not Found")</f>
        <v>Found</v>
      </c>
    </row>
    <row r="6014" spans="2:20" x14ac:dyDescent="0.25">
      <c r="B6014" s="20" t="s">
        <v>13596</v>
      </c>
      <c r="C6014" s="21" t="s">
        <v>13417</v>
      </c>
      <c r="D6014" s="21" t="s">
        <v>13418</v>
      </c>
      <c r="E6014" s="22">
        <v>2</v>
      </c>
      <c r="F6014" s="21" t="s">
        <v>13644</v>
      </c>
      <c r="G6014" s="21" t="s">
        <v>26</v>
      </c>
      <c r="H6014" s="27">
        <v>46215</v>
      </c>
      <c r="I6014" s="25"/>
      <c r="J6014" s="25"/>
      <c r="K6014" s="25"/>
      <c r="L6014" s="25" cm="1">
        <f t="array" ref="L6014">IFERROR(LOOKUP(2^15,SEARCH({"40A","63A","80A","100A","125A","160A","200A","250A","400A","630A","800A","1000A","1250A","1600A","2000A","2500A","3200A","4000A","5000A","6300A"},UPPER(D6014)),{40,63,80,100,125,160,200,250,400,630,800,1000,1250,1600,2000,2500,3200,4000,5000,6300}),0)</f>
        <v>5000</v>
      </c>
      <c r="M6014" s="21" t="str">
        <f t="shared" ref="M6014:M6061" si="621">_xlfn.LET(_xlpm.d,UPPER(TRIM(SUBSTITUTE(SUBSTITUTE(D6014,CHAR(160),"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6014" s="21" t="str">
        <f t="shared" ref="N6014:N6061" si="622">IF(ISNUMBER(SEARCH("CU",D6014)),"CU",IF(ISNUMBER(SEARCH("AL",D6014)),"AL",IF(ISNUMBER(SEARCH("Copper",D6014)),"CU","SH")))</f>
        <v>AL</v>
      </c>
      <c r="O6014" s="63" t="str">
        <f t="shared" ref="O6014:O6061" si="623">IF(ISNUMBER(SEARCH("Silver",D6014)),"Silver",IF(ISNUMBER(SEARCH("Tin",D6014)),"Tin","None"))</f>
        <v>Tin</v>
      </c>
      <c r="P6014" s="21" t="str">
        <f t="shared" ref="P6014:P6061" si="624">IF(ISNUMBER(SEARCH("Epoxy",D6014)),"Epoxy",IF(ISNUMBER(SEARCH("PET",D6014)),"PET","None"))</f>
        <v>PET</v>
      </c>
      <c r="Q6014" s="21" t="str">
        <f t="shared" ref="Q6014:Q6061" si="625">IF(ISNUMBER(SEARCH("3-Wire",D6014)),"3",IF(ISNUMBER(SEARCH("4-Wire",D6014)),"4",IF(ISNUMBER(SEARCH("5-Wire",D6014)),"5",IF(ISNUMBER(SEARCH("6-Wire",D6014)),"6","0"))))</f>
        <v>5</v>
      </c>
      <c r="R6014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14" s="64" t="str">
        <f>IF(ProjectsDB[[#This Row],[Item Type]]="Straight Plug-In",_xlfn.TEXTJOIN("-",TRUE,M6014&amp;"-"&amp;_xlfn.LET(_xlpm.txt,ProjectsDB[[#This Row],[Assembly]],_xlpm.pos,FIND("SP",_xlpm.txt),_xlpm.pre,LEFT(_xlpm.txt,_xlpm.pos-1),IF(RIGHT(_xlpm.pre,3)="123","3PL",IF(RIGHT(_xlpm.pre,2)="12","2PL",IF(RIGHT(_xlpm.pre,1)="1","1PL","3PL")))),N6014,O6014,P6014,Q6014&amp;"W",R6014),_xlfn.TEXTJOIN("-",TRUE,M6014,N6014,O6014,P6014,Q6014&amp;"W",R6014))</f>
        <v>Flange Straight-AL-Tin-PET-5W-3</v>
      </c>
      <c r="T6014" s="64" t="str">
        <f>IF(COUNTIF(Cycletime[Element Desc.],ProjectsDB[[#This Row],[Element Desc.]])&gt;0,"Found","Not Found")</f>
        <v>Found</v>
      </c>
    </row>
    <row r="6015" spans="2:20" x14ac:dyDescent="0.25">
      <c r="B6015" s="20" t="s">
        <v>13597</v>
      </c>
      <c r="C6015" s="21" t="s">
        <v>13414</v>
      </c>
      <c r="D6015" s="21" t="s">
        <v>13415</v>
      </c>
      <c r="E6015" s="22">
        <v>12</v>
      </c>
      <c r="F6015" s="21" t="s">
        <v>13644</v>
      </c>
      <c r="G6015" s="21" t="s">
        <v>26</v>
      </c>
      <c r="H6015" s="27">
        <v>46215</v>
      </c>
      <c r="I6015" s="25"/>
      <c r="J6015" s="25"/>
      <c r="K6015" s="25"/>
      <c r="L6015" s="25" cm="1">
        <f t="array" ref="L6015">IFERROR(LOOKUP(2^15,SEARCH({"40A","63A","80A","100A","125A","160A","200A","250A","400A","630A","800A","1000A","1250A","1600A","2000A","2500A","3200A","4000A","5000A","6300A"},UPPER(D6015)),{40,63,80,100,125,160,200,250,400,630,800,1000,1250,1600,2000,2500,3200,4000,5000,6300}),0)</f>
        <v>5000</v>
      </c>
      <c r="M6015" s="21" t="str">
        <f t="shared" si="621"/>
        <v>Straight Feeder</v>
      </c>
      <c r="N6015" s="21" t="str">
        <f t="shared" si="622"/>
        <v>AL</v>
      </c>
      <c r="O6015" s="63" t="str">
        <f t="shared" si="623"/>
        <v>Tin</v>
      </c>
      <c r="P6015" s="21" t="str">
        <f t="shared" si="624"/>
        <v>PET</v>
      </c>
      <c r="Q6015" s="21" t="str">
        <f t="shared" si="625"/>
        <v>5</v>
      </c>
      <c r="R6015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15" s="64" t="str">
        <f>IF(ProjectsDB[[#This Row],[Item Type]]="Straight Plug-In",_xlfn.TEXTJOIN("-",TRUE,M6015&amp;"-"&amp;_xlfn.LET(_xlpm.txt,ProjectsDB[[#This Row],[Assembly]],_xlpm.pos,FIND("SP",_xlpm.txt),_xlpm.pre,LEFT(_xlpm.txt,_xlpm.pos-1),IF(RIGHT(_xlpm.pre,3)="123","3PL",IF(RIGHT(_xlpm.pre,2)="12","2PL",IF(RIGHT(_xlpm.pre,1)="1","1PL","3PL")))),N6015,O6015,P6015,Q6015&amp;"W",R6015),_xlfn.TEXTJOIN("-",TRUE,M6015,N6015,O6015,P6015,Q6015&amp;"W",R6015))</f>
        <v>Straight Feeder-AL-Tin-PET-5W-3</v>
      </c>
      <c r="T6015" s="64" t="str">
        <f>IF(COUNTIF(Cycletime[Element Desc.],ProjectsDB[[#This Row],[Element Desc.]])&gt;0,"Found","Not Found")</f>
        <v>Found</v>
      </c>
    </row>
    <row r="6016" spans="2:20" x14ac:dyDescent="0.25">
      <c r="B6016" s="20" t="s">
        <v>13598</v>
      </c>
      <c r="C6016" s="21" t="s">
        <v>13420</v>
      </c>
      <c r="D6016" s="21" t="s">
        <v>13421</v>
      </c>
      <c r="E6016" s="22">
        <v>14</v>
      </c>
      <c r="F6016" s="21" t="s">
        <v>13644</v>
      </c>
      <c r="G6016" s="21" t="s">
        <v>26</v>
      </c>
      <c r="H6016" s="27">
        <v>46215</v>
      </c>
      <c r="I6016" s="25"/>
      <c r="J6016" s="25"/>
      <c r="K6016" s="25"/>
      <c r="L6016" s="25" cm="1">
        <f t="array" ref="L6016">IFERROR(LOOKUP(2^15,SEARCH({"40A","63A","80A","100A","125A","160A","200A","250A","400A","630A","800A","1000A","1250A","1600A","2000A","2500A","3200A","4000A","5000A","6300A"},UPPER(D6016)),{40,63,80,100,125,160,200,250,400,630,800,1000,1250,1600,2000,2500,3200,4000,5000,6300}),0)</f>
        <v>5000</v>
      </c>
      <c r="M6016" s="21" t="str">
        <f t="shared" si="621"/>
        <v>Joint Pack</v>
      </c>
      <c r="N6016" s="21" t="str">
        <f t="shared" si="622"/>
        <v>AL</v>
      </c>
      <c r="O6016" s="63" t="str">
        <f t="shared" si="623"/>
        <v>Tin</v>
      </c>
      <c r="P6016" s="21" t="str">
        <f t="shared" si="624"/>
        <v>None</v>
      </c>
      <c r="Q6016" s="21" t="str">
        <f t="shared" si="625"/>
        <v>5</v>
      </c>
      <c r="R6016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16" s="64" t="str">
        <f>IF(ProjectsDB[[#This Row],[Item Type]]="Straight Plug-In",_xlfn.TEXTJOIN("-",TRUE,M6016&amp;"-"&amp;_xlfn.LET(_xlpm.txt,ProjectsDB[[#This Row],[Assembly]],_xlpm.pos,FIND("SP",_xlpm.txt),_xlpm.pre,LEFT(_xlpm.txt,_xlpm.pos-1),IF(RIGHT(_xlpm.pre,3)="123","3PL",IF(RIGHT(_xlpm.pre,2)="12","2PL",IF(RIGHT(_xlpm.pre,1)="1","1PL","3PL")))),N6016,O6016,P6016,Q6016&amp;"W",R6016),_xlfn.TEXTJOIN("-",TRUE,M6016,N6016,O6016,P6016,Q6016&amp;"W",R6016))</f>
        <v>Joint Pack-AL-Tin-None-5W-3</v>
      </c>
      <c r="T6016" s="64" t="str">
        <f>IF(COUNTIF(Cycletime[Element Desc.],ProjectsDB[[#This Row],[Element Desc.]])&gt;0,"Found","Not Found")</f>
        <v>Found</v>
      </c>
    </row>
    <row r="6017" spans="2:20" x14ac:dyDescent="0.25">
      <c r="B6017" s="20" t="s">
        <v>13599</v>
      </c>
      <c r="C6017" s="21" t="s">
        <v>13417</v>
      </c>
      <c r="D6017" s="21" t="s">
        <v>13418</v>
      </c>
      <c r="E6017" s="22">
        <v>2</v>
      </c>
      <c r="F6017" s="21" t="s">
        <v>13644</v>
      </c>
      <c r="G6017" s="21" t="s">
        <v>26</v>
      </c>
      <c r="H6017" s="27">
        <v>46215</v>
      </c>
      <c r="I6017" s="25"/>
      <c r="J6017" s="25"/>
      <c r="K6017" s="25"/>
      <c r="L6017" s="25" cm="1">
        <f t="array" ref="L6017">IFERROR(LOOKUP(2^15,SEARCH({"40A","63A","80A","100A","125A","160A","200A","250A","400A","630A","800A","1000A","1250A","1600A","2000A","2500A","3200A","4000A","5000A","6300A"},UPPER(D6017)),{40,63,80,100,125,160,200,250,400,630,800,1000,1250,1600,2000,2500,3200,4000,5000,6300}),0)</f>
        <v>5000</v>
      </c>
      <c r="M6017" s="21" t="str">
        <f t="shared" si="621"/>
        <v>Flange Straight</v>
      </c>
      <c r="N6017" s="21" t="str">
        <f t="shared" si="622"/>
        <v>AL</v>
      </c>
      <c r="O6017" s="63" t="str">
        <f t="shared" si="623"/>
        <v>Tin</v>
      </c>
      <c r="P6017" s="21" t="str">
        <f t="shared" si="624"/>
        <v>PET</v>
      </c>
      <c r="Q6017" s="21" t="str">
        <f t="shared" si="625"/>
        <v>5</v>
      </c>
      <c r="R6017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17" s="64" t="str">
        <f>IF(ProjectsDB[[#This Row],[Item Type]]="Straight Plug-In",_xlfn.TEXTJOIN("-",TRUE,M6017&amp;"-"&amp;_xlfn.LET(_xlpm.txt,ProjectsDB[[#This Row],[Assembly]],_xlpm.pos,FIND("SP",_xlpm.txt),_xlpm.pre,LEFT(_xlpm.txt,_xlpm.pos-1),IF(RIGHT(_xlpm.pre,3)="123","3PL",IF(RIGHT(_xlpm.pre,2)="12","2PL",IF(RIGHT(_xlpm.pre,1)="1","1PL","3PL")))),N6017,O6017,P6017,Q6017&amp;"W",R6017),_xlfn.TEXTJOIN("-",TRUE,M6017,N6017,O6017,P6017,Q6017&amp;"W",R6017))</f>
        <v>Flange Straight-AL-Tin-PET-5W-3</v>
      </c>
      <c r="T6017" s="64" t="str">
        <f>IF(COUNTIF(Cycletime[Element Desc.],ProjectsDB[[#This Row],[Element Desc.]])&gt;0,"Found","Not Found")</f>
        <v>Found</v>
      </c>
    </row>
    <row r="6018" spans="2:20" x14ac:dyDescent="0.25">
      <c r="B6018" s="20" t="s">
        <v>13600</v>
      </c>
      <c r="C6018" s="21" t="s">
        <v>13414</v>
      </c>
      <c r="D6018" s="21" t="s">
        <v>13415</v>
      </c>
      <c r="E6018" s="22">
        <v>12</v>
      </c>
      <c r="F6018" s="21" t="s">
        <v>13644</v>
      </c>
      <c r="G6018" s="21" t="s">
        <v>26</v>
      </c>
      <c r="H6018" s="27">
        <v>46215</v>
      </c>
      <c r="I6018" s="25"/>
      <c r="J6018" s="25"/>
      <c r="K6018" s="25"/>
      <c r="L6018" s="25" cm="1">
        <f t="array" ref="L6018">IFERROR(LOOKUP(2^15,SEARCH({"40A","63A","80A","100A","125A","160A","200A","250A","400A","630A","800A","1000A","1250A","1600A","2000A","2500A","3200A","4000A","5000A","6300A"},UPPER(D6018)),{40,63,80,100,125,160,200,250,400,630,800,1000,1250,1600,2000,2500,3200,4000,5000,6300}),0)</f>
        <v>5000</v>
      </c>
      <c r="M6018" s="21" t="str">
        <f t="shared" si="621"/>
        <v>Straight Feeder</v>
      </c>
      <c r="N6018" s="21" t="str">
        <f t="shared" si="622"/>
        <v>AL</v>
      </c>
      <c r="O6018" s="63" t="str">
        <f t="shared" si="623"/>
        <v>Tin</v>
      </c>
      <c r="P6018" s="21" t="str">
        <f t="shared" si="624"/>
        <v>PET</v>
      </c>
      <c r="Q6018" s="21" t="str">
        <f t="shared" si="625"/>
        <v>5</v>
      </c>
      <c r="R6018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18" s="64" t="str">
        <f>IF(ProjectsDB[[#This Row],[Item Type]]="Straight Plug-In",_xlfn.TEXTJOIN("-",TRUE,M6018&amp;"-"&amp;_xlfn.LET(_xlpm.txt,ProjectsDB[[#This Row],[Assembly]],_xlpm.pos,FIND("SP",_xlpm.txt),_xlpm.pre,LEFT(_xlpm.txt,_xlpm.pos-1),IF(RIGHT(_xlpm.pre,3)="123","3PL",IF(RIGHT(_xlpm.pre,2)="12","2PL",IF(RIGHT(_xlpm.pre,1)="1","1PL","3PL")))),N6018,O6018,P6018,Q6018&amp;"W",R6018),_xlfn.TEXTJOIN("-",TRUE,M6018,N6018,O6018,P6018,Q6018&amp;"W",R6018))</f>
        <v>Straight Feeder-AL-Tin-PET-5W-3</v>
      </c>
      <c r="T6018" s="64" t="str">
        <f>IF(COUNTIF(Cycletime[Element Desc.],ProjectsDB[[#This Row],[Element Desc.]])&gt;0,"Found","Not Found")</f>
        <v>Found</v>
      </c>
    </row>
    <row r="6019" spans="2:20" x14ac:dyDescent="0.25">
      <c r="B6019" s="20" t="s">
        <v>13601</v>
      </c>
      <c r="C6019" s="21" t="s">
        <v>13420</v>
      </c>
      <c r="D6019" s="21" t="s">
        <v>13421</v>
      </c>
      <c r="E6019" s="22">
        <v>14</v>
      </c>
      <c r="F6019" s="21" t="s">
        <v>13644</v>
      </c>
      <c r="G6019" s="21" t="s">
        <v>26</v>
      </c>
      <c r="H6019" s="27">
        <v>46215</v>
      </c>
      <c r="I6019" s="25"/>
      <c r="J6019" s="25"/>
      <c r="K6019" s="25"/>
      <c r="L6019" s="25" cm="1">
        <f t="array" ref="L6019">IFERROR(LOOKUP(2^15,SEARCH({"40A","63A","80A","100A","125A","160A","200A","250A","400A","630A","800A","1000A","1250A","1600A","2000A","2500A","3200A","4000A","5000A","6300A"},UPPER(D6019)),{40,63,80,100,125,160,200,250,400,630,800,1000,1250,1600,2000,2500,3200,4000,5000,6300}),0)</f>
        <v>5000</v>
      </c>
      <c r="M6019" s="21" t="str">
        <f t="shared" si="621"/>
        <v>Joint Pack</v>
      </c>
      <c r="N6019" s="21" t="str">
        <f t="shared" si="622"/>
        <v>AL</v>
      </c>
      <c r="O6019" s="63" t="str">
        <f t="shared" si="623"/>
        <v>Tin</v>
      </c>
      <c r="P6019" s="21" t="str">
        <f t="shared" si="624"/>
        <v>None</v>
      </c>
      <c r="Q6019" s="21" t="str">
        <f t="shared" si="625"/>
        <v>5</v>
      </c>
      <c r="R6019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19" s="64" t="str">
        <f>IF(ProjectsDB[[#This Row],[Item Type]]="Straight Plug-In",_xlfn.TEXTJOIN("-",TRUE,M6019&amp;"-"&amp;_xlfn.LET(_xlpm.txt,ProjectsDB[[#This Row],[Assembly]],_xlpm.pos,FIND("SP",_xlpm.txt),_xlpm.pre,LEFT(_xlpm.txt,_xlpm.pos-1),IF(RIGHT(_xlpm.pre,3)="123","3PL",IF(RIGHT(_xlpm.pre,2)="12","2PL",IF(RIGHT(_xlpm.pre,1)="1","1PL","3PL")))),N6019,O6019,P6019,Q6019&amp;"W",R6019),_xlfn.TEXTJOIN("-",TRUE,M6019,N6019,O6019,P6019,Q6019&amp;"W",R6019))</f>
        <v>Joint Pack-AL-Tin-None-5W-3</v>
      </c>
      <c r="T6019" s="64" t="str">
        <f>IF(COUNTIF(Cycletime[Element Desc.],ProjectsDB[[#This Row],[Element Desc.]])&gt;0,"Found","Not Found")</f>
        <v>Found</v>
      </c>
    </row>
    <row r="6020" spans="2:20" x14ac:dyDescent="0.25">
      <c r="B6020" s="20" t="s">
        <v>13602</v>
      </c>
      <c r="C6020" s="21" t="s">
        <v>13417</v>
      </c>
      <c r="D6020" s="21" t="s">
        <v>13418</v>
      </c>
      <c r="E6020" s="22">
        <v>2</v>
      </c>
      <c r="F6020" s="21" t="s">
        <v>13644</v>
      </c>
      <c r="G6020" s="21" t="s">
        <v>26</v>
      </c>
      <c r="H6020" s="27">
        <v>46215</v>
      </c>
      <c r="I6020" s="25"/>
      <c r="J6020" s="25"/>
      <c r="K6020" s="25"/>
      <c r="L6020" s="25" cm="1">
        <f t="array" ref="L6020">IFERROR(LOOKUP(2^15,SEARCH({"40A","63A","80A","100A","125A","160A","200A","250A","400A","630A","800A","1000A","1250A","1600A","2000A","2500A","3200A","4000A","5000A","6300A"},UPPER(D6020)),{40,63,80,100,125,160,200,250,400,630,800,1000,1250,1600,2000,2500,3200,4000,5000,6300}),0)</f>
        <v>5000</v>
      </c>
      <c r="M6020" s="21" t="str">
        <f t="shared" si="621"/>
        <v>Flange Straight</v>
      </c>
      <c r="N6020" s="21" t="str">
        <f t="shared" si="622"/>
        <v>AL</v>
      </c>
      <c r="O6020" s="63" t="str">
        <f t="shared" si="623"/>
        <v>Tin</v>
      </c>
      <c r="P6020" s="21" t="str">
        <f t="shared" si="624"/>
        <v>PET</v>
      </c>
      <c r="Q6020" s="21" t="str">
        <f t="shared" si="625"/>
        <v>5</v>
      </c>
      <c r="R6020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20" s="64" t="str">
        <f>IF(ProjectsDB[[#This Row],[Item Type]]="Straight Plug-In",_xlfn.TEXTJOIN("-",TRUE,M6020&amp;"-"&amp;_xlfn.LET(_xlpm.txt,ProjectsDB[[#This Row],[Assembly]],_xlpm.pos,FIND("SP",_xlpm.txt),_xlpm.pre,LEFT(_xlpm.txt,_xlpm.pos-1),IF(RIGHT(_xlpm.pre,3)="123","3PL",IF(RIGHT(_xlpm.pre,2)="12","2PL",IF(RIGHT(_xlpm.pre,1)="1","1PL","3PL")))),N6020,O6020,P6020,Q6020&amp;"W",R6020),_xlfn.TEXTJOIN("-",TRUE,M6020,N6020,O6020,P6020,Q6020&amp;"W",R6020))</f>
        <v>Flange Straight-AL-Tin-PET-5W-3</v>
      </c>
      <c r="T6020" s="64" t="str">
        <f>IF(COUNTIF(Cycletime[Element Desc.],ProjectsDB[[#This Row],[Element Desc.]])&gt;0,"Found","Not Found")</f>
        <v>Found</v>
      </c>
    </row>
    <row r="6021" spans="2:20" x14ac:dyDescent="0.25">
      <c r="B6021" s="20" t="s">
        <v>13603</v>
      </c>
      <c r="C6021" s="21" t="s">
        <v>13414</v>
      </c>
      <c r="D6021" s="21" t="s">
        <v>13415</v>
      </c>
      <c r="E6021" s="22">
        <v>10</v>
      </c>
      <c r="F6021" s="21" t="s">
        <v>13644</v>
      </c>
      <c r="G6021" s="21" t="s">
        <v>26</v>
      </c>
      <c r="H6021" s="27">
        <v>46215</v>
      </c>
      <c r="I6021" s="25"/>
      <c r="J6021" s="25"/>
      <c r="K6021" s="25"/>
      <c r="L6021" s="25" cm="1">
        <f t="array" ref="L6021">IFERROR(LOOKUP(2^15,SEARCH({"40A","63A","80A","100A","125A","160A","200A","250A","400A","630A","800A","1000A","1250A","1600A","2000A","2500A","3200A","4000A","5000A","6300A"},UPPER(D6021)),{40,63,80,100,125,160,200,250,400,630,800,1000,1250,1600,2000,2500,3200,4000,5000,6300}),0)</f>
        <v>5000</v>
      </c>
      <c r="M6021" s="21" t="str">
        <f t="shared" si="621"/>
        <v>Straight Feeder</v>
      </c>
      <c r="N6021" s="21" t="str">
        <f t="shared" si="622"/>
        <v>AL</v>
      </c>
      <c r="O6021" s="63" t="str">
        <f t="shared" si="623"/>
        <v>Tin</v>
      </c>
      <c r="P6021" s="21" t="str">
        <f t="shared" si="624"/>
        <v>PET</v>
      </c>
      <c r="Q6021" s="21" t="str">
        <f t="shared" si="625"/>
        <v>5</v>
      </c>
      <c r="R6021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21" s="64" t="str">
        <f>IF(ProjectsDB[[#This Row],[Item Type]]="Straight Plug-In",_xlfn.TEXTJOIN("-",TRUE,M6021&amp;"-"&amp;_xlfn.LET(_xlpm.txt,ProjectsDB[[#This Row],[Assembly]],_xlpm.pos,FIND("SP",_xlpm.txt),_xlpm.pre,LEFT(_xlpm.txt,_xlpm.pos-1),IF(RIGHT(_xlpm.pre,3)="123","3PL",IF(RIGHT(_xlpm.pre,2)="12","2PL",IF(RIGHT(_xlpm.pre,1)="1","1PL","3PL")))),N6021,O6021,P6021,Q6021&amp;"W",R6021),_xlfn.TEXTJOIN("-",TRUE,M6021,N6021,O6021,P6021,Q6021&amp;"W",R6021))</f>
        <v>Straight Feeder-AL-Tin-PET-5W-3</v>
      </c>
      <c r="T6021" s="64" t="str">
        <f>IF(COUNTIF(Cycletime[Element Desc.],ProjectsDB[[#This Row],[Element Desc.]])&gt;0,"Found","Not Found")</f>
        <v>Found</v>
      </c>
    </row>
    <row r="6022" spans="2:20" x14ac:dyDescent="0.25">
      <c r="B6022" s="20" t="s">
        <v>13604</v>
      </c>
      <c r="C6022" s="21" t="s">
        <v>13420</v>
      </c>
      <c r="D6022" s="21" t="s">
        <v>13421</v>
      </c>
      <c r="E6022" s="22">
        <v>12</v>
      </c>
      <c r="F6022" s="21" t="s">
        <v>13644</v>
      </c>
      <c r="G6022" s="21" t="s">
        <v>26</v>
      </c>
      <c r="H6022" s="27">
        <v>46215</v>
      </c>
      <c r="I6022" s="25"/>
      <c r="J6022" s="25"/>
      <c r="K6022" s="25"/>
      <c r="L6022" s="25" cm="1">
        <f t="array" ref="L6022">IFERROR(LOOKUP(2^15,SEARCH({"40A","63A","80A","100A","125A","160A","200A","250A","400A","630A","800A","1000A","1250A","1600A","2000A","2500A","3200A","4000A","5000A","6300A"},UPPER(D6022)),{40,63,80,100,125,160,200,250,400,630,800,1000,1250,1600,2000,2500,3200,4000,5000,6300}),0)</f>
        <v>5000</v>
      </c>
      <c r="M6022" s="21" t="str">
        <f t="shared" si="621"/>
        <v>Joint Pack</v>
      </c>
      <c r="N6022" s="21" t="str">
        <f t="shared" si="622"/>
        <v>AL</v>
      </c>
      <c r="O6022" s="63" t="str">
        <f t="shared" si="623"/>
        <v>Tin</v>
      </c>
      <c r="P6022" s="21" t="str">
        <f t="shared" si="624"/>
        <v>None</v>
      </c>
      <c r="Q6022" s="21" t="str">
        <f t="shared" si="625"/>
        <v>5</v>
      </c>
      <c r="R6022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22" s="64" t="str">
        <f>IF(ProjectsDB[[#This Row],[Item Type]]="Straight Plug-In",_xlfn.TEXTJOIN("-",TRUE,M6022&amp;"-"&amp;_xlfn.LET(_xlpm.txt,ProjectsDB[[#This Row],[Assembly]],_xlpm.pos,FIND("SP",_xlpm.txt),_xlpm.pre,LEFT(_xlpm.txt,_xlpm.pos-1),IF(RIGHT(_xlpm.pre,3)="123","3PL",IF(RIGHT(_xlpm.pre,2)="12","2PL",IF(RIGHT(_xlpm.pre,1)="1","1PL","3PL")))),N6022,O6022,P6022,Q6022&amp;"W",R6022),_xlfn.TEXTJOIN("-",TRUE,M6022,N6022,O6022,P6022,Q6022&amp;"W",R6022))</f>
        <v>Joint Pack-AL-Tin-None-5W-3</v>
      </c>
      <c r="T6022" s="64" t="str">
        <f>IF(COUNTIF(Cycletime[Element Desc.],ProjectsDB[[#This Row],[Element Desc.]])&gt;0,"Found","Not Found")</f>
        <v>Found</v>
      </c>
    </row>
    <row r="6023" spans="2:20" x14ac:dyDescent="0.25">
      <c r="B6023" s="20" t="s">
        <v>13605</v>
      </c>
      <c r="C6023" s="21" t="s">
        <v>13417</v>
      </c>
      <c r="D6023" s="21" t="s">
        <v>13418</v>
      </c>
      <c r="E6023" s="22">
        <v>2</v>
      </c>
      <c r="F6023" s="21" t="s">
        <v>13644</v>
      </c>
      <c r="G6023" s="21" t="s">
        <v>26</v>
      </c>
      <c r="H6023" s="27">
        <v>46215</v>
      </c>
      <c r="I6023" s="25"/>
      <c r="J6023" s="25"/>
      <c r="K6023" s="25"/>
      <c r="L6023" s="25" cm="1">
        <f t="array" ref="L6023">IFERROR(LOOKUP(2^15,SEARCH({"40A","63A","80A","100A","125A","160A","200A","250A","400A","630A","800A","1000A","1250A","1600A","2000A","2500A","3200A","4000A","5000A","6300A"},UPPER(D6023)),{40,63,80,100,125,160,200,250,400,630,800,1000,1250,1600,2000,2500,3200,4000,5000,6300}),0)</f>
        <v>5000</v>
      </c>
      <c r="M6023" s="21" t="str">
        <f t="shared" si="621"/>
        <v>Flange Straight</v>
      </c>
      <c r="N6023" s="21" t="str">
        <f t="shared" si="622"/>
        <v>AL</v>
      </c>
      <c r="O6023" s="63" t="str">
        <f t="shared" si="623"/>
        <v>Tin</v>
      </c>
      <c r="P6023" s="21" t="str">
        <f t="shared" si="624"/>
        <v>PET</v>
      </c>
      <c r="Q6023" s="21" t="str">
        <f t="shared" si="625"/>
        <v>5</v>
      </c>
      <c r="R6023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23" s="64" t="str">
        <f>IF(ProjectsDB[[#This Row],[Item Type]]="Straight Plug-In",_xlfn.TEXTJOIN("-",TRUE,M6023&amp;"-"&amp;_xlfn.LET(_xlpm.txt,ProjectsDB[[#This Row],[Assembly]],_xlpm.pos,FIND("SP",_xlpm.txt),_xlpm.pre,LEFT(_xlpm.txt,_xlpm.pos-1),IF(RIGHT(_xlpm.pre,3)="123","3PL",IF(RIGHT(_xlpm.pre,2)="12","2PL",IF(RIGHT(_xlpm.pre,1)="1","1PL","3PL")))),N6023,O6023,P6023,Q6023&amp;"W",R6023),_xlfn.TEXTJOIN("-",TRUE,M6023,N6023,O6023,P6023,Q6023&amp;"W",R6023))</f>
        <v>Flange Straight-AL-Tin-PET-5W-3</v>
      </c>
      <c r="T6023" s="64" t="str">
        <f>IF(COUNTIF(Cycletime[Element Desc.],ProjectsDB[[#This Row],[Element Desc.]])&gt;0,"Found","Not Found")</f>
        <v>Found</v>
      </c>
    </row>
    <row r="6024" spans="2:20" x14ac:dyDescent="0.25">
      <c r="B6024" s="20" t="s">
        <v>13606</v>
      </c>
      <c r="C6024" s="21" t="s">
        <v>13414</v>
      </c>
      <c r="D6024" s="21" t="s">
        <v>13415</v>
      </c>
      <c r="E6024" s="22">
        <v>15</v>
      </c>
      <c r="F6024" s="21" t="s">
        <v>13644</v>
      </c>
      <c r="G6024" s="21" t="s">
        <v>26</v>
      </c>
      <c r="H6024" s="27">
        <v>46215</v>
      </c>
      <c r="I6024" s="25"/>
      <c r="J6024" s="25"/>
      <c r="K6024" s="25"/>
      <c r="L6024" s="25" cm="1">
        <f t="array" ref="L6024">IFERROR(LOOKUP(2^15,SEARCH({"40A","63A","80A","100A","125A","160A","200A","250A","400A","630A","800A","1000A","1250A","1600A","2000A","2500A","3200A","4000A","5000A","6300A"},UPPER(D6024)),{40,63,80,100,125,160,200,250,400,630,800,1000,1250,1600,2000,2500,3200,4000,5000,6300}),0)</f>
        <v>5000</v>
      </c>
      <c r="M6024" s="21" t="str">
        <f t="shared" si="621"/>
        <v>Straight Feeder</v>
      </c>
      <c r="N6024" s="21" t="str">
        <f t="shared" si="622"/>
        <v>AL</v>
      </c>
      <c r="O6024" s="63" t="str">
        <f t="shared" si="623"/>
        <v>Tin</v>
      </c>
      <c r="P6024" s="21" t="str">
        <f t="shared" si="624"/>
        <v>PET</v>
      </c>
      <c r="Q6024" s="21" t="str">
        <f t="shared" si="625"/>
        <v>5</v>
      </c>
      <c r="R6024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24" s="64" t="str">
        <f>IF(ProjectsDB[[#This Row],[Item Type]]="Straight Plug-In",_xlfn.TEXTJOIN("-",TRUE,M6024&amp;"-"&amp;_xlfn.LET(_xlpm.txt,ProjectsDB[[#This Row],[Assembly]],_xlpm.pos,FIND("SP",_xlpm.txt),_xlpm.pre,LEFT(_xlpm.txt,_xlpm.pos-1),IF(RIGHT(_xlpm.pre,3)="123","3PL",IF(RIGHT(_xlpm.pre,2)="12","2PL",IF(RIGHT(_xlpm.pre,1)="1","1PL","3PL")))),N6024,O6024,P6024,Q6024&amp;"W",R6024),_xlfn.TEXTJOIN("-",TRUE,M6024,N6024,O6024,P6024,Q6024&amp;"W",R6024))</f>
        <v>Straight Feeder-AL-Tin-PET-5W-3</v>
      </c>
      <c r="T6024" s="64" t="str">
        <f>IF(COUNTIF(Cycletime[Element Desc.],ProjectsDB[[#This Row],[Element Desc.]])&gt;0,"Found","Not Found")</f>
        <v>Found</v>
      </c>
    </row>
    <row r="6025" spans="2:20" x14ac:dyDescent="0.25">
      <c r="B6025" s="20" t="s">
        <v>13607</v>
      </c>
      <c r="C6025" s="21" t="s">
        <v>13420</v>
      </c>
      <c r="D6025" s="21" t="s">
        <v>13421</v>
      </c>
      <c r="E6025" s="22">
        <v>17</v>
      </c>
      <c r="F6025" s="21" t="s">
        <v>13644</v>
      </c>
      <c r="G6025" s="21" t="s">
        <v>26</v>
      </c>
      <c r="H6025" s="27">
        <v>46215</v>
      </c>
      <c r="I6025" s="25"/>
      <c r="J6025" s="25"/>
      <c r="K6025" s="25"/>
      <c r="L6025" s="25" cm="1">
        <f t="array" ref="L6025">IFERROR(LOOKUP(2^15,SEARCH({"40A","63A","80A","100A","125A","160A","200A","250A","400A","630A","800A","1000A","1250A","1600A","2000A","2500A","3200A","4000A","5000A","6300A"},UPPER(D6025)),{40,63,80,100,125,160,200,250,400,630,800,1000,1250,1600,2000,2500,3200,4000,5000,6300}),0)</f>
        <v>5000</v>
      </c>
      <c r="M6025" s="21" t="str">
        <f t="shared" si="621"/>
        <v>Joint Pack</v>
      </c>
      <c r="N6025" s="21" t="str">
        <f t="shared" si="622"/>
        <v>AL</v>
      </c>
      <c r="O6025" s="63" t="str">
        <f t="shared" si="623"/>
        <v>Tin</v>
      </c>
      <c r="P6025" s="21" t="str">
        <f t="shared" si="624"/>
        <v>None</v>
      </c>
      <c r="Q6025" s="21" t="str">
        <f t="shared" si="625"/>
        <v>5</v>
      </c>
      <c r="R6025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25" s="64" t="str">
        <f>IF(ProjectsDB[[#This Row],[Item Type]]="Straight Plug-In",_xlfn.TEXTJOIN("-",TRUE,M6025&amp;"-"&amp;_xlfn.LET(_xlpm.txt,ProjectsDB[[#This Row],[Assembly]],_xlpm.pos,FIND("SP",_xlpm.txt),_xlpm.pre,LEFT(_xlpm.txt,_xlpm.pos-1),IF(RIGHT(_xlpm.pre,3)="123","3PL",IF(RIGHT(_xlpm.pre,2)="12","2PL",IF(RIGHT(_xlpm.pre,1)="1","1PL","3PL")))),N6025,O6025,P6025,Q6025&amp;"W",R6025),_xlfn.TEXTJOIN("-",TRUE,M6025,N6025,O6025,P6025,Q6025&amp;"W",R6025))</f>
        <v>Joint Pack-AL-Tin-None-5W-3</v>
      </c>
      <c r="T6025" s="64" t="str">
        <f>IF(COUNTIF(Cycletime[Element Desc.],ProjectsDB[[#This Row],[Element Desc.]])&gt;0,"Found","Not Found")</f>
        <v>Found</v>
      </c>
    </row>
    <row r="6026" spans="2:20" x14ac:dyDescent="0.25">
      <c r="B6026" s="20" t="s">
        <v>13608</v>
      </c>
      <c r="C6026" s="21" t="s">
        <v>13417</v>
      </c>
      <c r="D6026" s="21" t="s">
        <v>13418</v>
      </c>
      <c r="E6026" s="22">
        <v>2</v>
      </c>
      <c r="F6026" s="21" t="s">
        <v>13644</v>
      </c>
      <c r="G6026" s="21" t="s">
        <v>26</v>
      </c>
      <c r="H6026" s="27">
        <v>46215</v>
      </c>
      <c r="I6026" s="25"/>
      <c r="J6026" s="25"/>
      <c r="K6026" s="25"/>
      <c r="L6026" s="25" cm="1">
        <f t="array" ref="L6026">IFERROR(LOOKUP(2^15,SEARCH({"40A","63A","80A","100A","125A","160A","200A","250A","400A","630A","800A","1000A","1250A","1600A","2000A","2500A","3200A","4000A","5000A","6300A"},UPPER(D6026)),{40,63,80,100,125,160,200,250,400,630,800,1000,1250,1600,2000,2500,3200,4000,5000,6300}),0)</f>
        <v>5000</v>
      </c>
      <c r="M6026" s="21" t="str">
        <f t="shared" si="621"/>
        <v>Flange Straight</v>
      </c>
      <c r="N6026" s="21" t="str">
        <f t="shared" si="622"/>
        <v>AL</v>
      </c>
      <c r="O6026" s="63" t="str">
        <f t="shared" si="623"/>
        <v>Tin</v>
      </c>
      <c r="P6026" s="21" t="str">
        <f t="shared" si="624"/>
        <v>PET</v>
      </c>
      <c r="Q6026" s="21" t="str">
        <f t="shared" si="625"/>
        <v>5</v>
      </c>
      <c r="R6026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26" s="64" t="str">
        <f>IF(ProjectsDB[[#This Row],[Item Type]]="Straight Plug-In",_xlfn.TEXTJOIN("-",TRUE,M6026&amp;"-"&amp;_xlfn.LET(_xlpm.txt,ProjectsDB[[#This Row],[Assembly]],_xlpm.pos,FIND("SP",_xlpm.txt),_xlpm.pre,LEFT(_xlpm.txt,_xlpm.pos-1),IF(RIGHT(_xlpm.pre,3)="123","3PL",IF(RIGHT(_xlpm.pre,2)="12","2PL",IF(RIGHT(_xlpm.pre,1)="1","1PL","3PL")))),N6026,O6026,P6026,Q6026&amp;"W",R6026),_xlfn.TEXTJOIN("-",TRUE,M6026,N6026,O6026,P6026,Q6026&amp;"W",R6026))</f>
        <v>Flange Straight-AL-Tin-PET-5W-3</v>
      </c>
      <c r="T6026" s="64" t="str">
        <f>IF(COUNTIF(Cycletime[Element Desc.],ProjectsDB[[#This Row],[Element Desc.]])&gt;0,"Found","Not Found")</f>
        <v>Found</v>
      </c>
    </row>
    <row r="6027" spans="2:20" x14ac:dyDescent="0.25">
      <c r="B6027" s="20" t="s">
        <v>13609</v>
      </c>
      <c r="C6027" s="21" t="s">
        <v>13414</v>
      </c>
      <c r="D6027" s="21" t="s">
        <v>13415</v>
      </c>
      <c r="E6027" s="22">
        <v>7</v>
      </c>
      <c r="F6027" s="21" t="s">
        <v>13644</v>
      </c>
      <c r="G6027" s="21" t="s">
        <v>26</v>
      </c>
      <c r="H6027" s="27">
        <v>46215</v>
      </c>
      <c r="I6027" s="25"/>
      <c r="J6027" s="25"/>
      <c r="K6027" s="25"/>
      <c r="L6027" s="25" cm="1">
        <f t="array" ref="L6027">IFERROR(LOOKUP(2^15,SEARCH({"40A","63A","80A","100A","125A","160A","200A","250A","400A","630A","800A","1000A","1250A","1600A","2000A","2500A","3200A","4000A","5000A","6300A"},UPPER(D6027)),{40,63,80,100,125,160,200,250,400,630,800,1000,1250,1600,2000,2500,3200,4000,5000,6300}),0)</f>
        <v>5000</v>
      </c>
      <c r="M6027" s="21" t="str">
        <f t="shared" si="621"/>
        <v>Straight Feeder</v>
      </c>
      <c r="N6027" s="21" t="str">
        <f t="shared" si="622"/>
        <v>AL</v>
      </c>
      <c r="O6027" s="63" t="str">
        <f t="shared" si="623"/>
        <v>Tin</v>
      </c>
      <c r="P6027" s="21" t="str">
        <f t="shared" si="624"/>
        <v>PET</v>
      </c>
      <c r="Q6027" s="21" t="str">
        <f t="shared" si="625"/>
        <v>5</v>
      </c>
      <c r="R6027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27" s="64" t="str">
        <f>IF(ProjectsDB[[#This Row],[Item Type]]="Straight Plug-In",_xlfn.TEXTJOIN("-",TRUE,M6027&amp;"-"&amp;_xlfn.LET(_xlpm.txt,ProjectsDB[[#This Row],[Assembly]],_xlpm.pos,FIND("SP",_xlpm.txt),_xlpm.pre,LEFT(_xlpm.txt,_xlpm.pos-1),IF(RIGHT(_xlpm.pre,3)="123","3PL",IF(RIGHT(_xlpm.pre,2)="12","2PL",IF(RIGHT(_xlpm.pre,1)="1","1PL","3PL")))),N6027,O6027,P6027,Q6027&amp;"W",R6027),_xlfn.TEXTJOIN("-",TRUE,M6027,N6027,O6027,P6027,Q6027&amp;"W",R6027))</f>
        <v>Straight Feeder-AL-Tin-PET-5W-3</v>
      </c>
      <c r="T6027" s="64" t="str">
        <f>IF(COUNTIF(Cycletime[Element Desc.],ProjectsDB[[#This Row],[Element Desc.]])&gt;0,"Found","Not Found")</f>
        <v>Found</v>
      </c>
    </row>
    <row r="6028" spans="2:20" x14ac:dyDescent="0.25">
      <c r="B6028" s="20" t="s">
        <v>13610</v>
      </c>
      <c r="C6028" s="21" t="s">
        <v>13420</v>
      </c>
      <c r="D6028" s="21" t="s">
        <v>13421</v>
      </c>
      <c r="E6028" s="22">
        <v>9</v>
      </c>
      <c r="F6028" s="21" t="s">
        <v>13644</v>
      </c>
      <c r="G6028" s="21" t="s">
        <v>26</v>
      </c>
      <c r="H6028" s="27">
        <v>46215</v>
      </c>
      <c r="I6028" s="25"/>
      <c r="J6028" s="25"/>
      <c r="K6028" s="25"/>
      <c r="L6028" s="25" cm="1">
        <f t="array" ref="L6028">IFERROR(LOOKUP(2^15,SEARCH({"40A","63A","80A","100A","125A","160A","200A","250A","400A","630A","800A","1000A","1250A","1600A","2000A","2500A","3200A","4000A","5000A","6300A"},UPPER(D6028)),{40,63,80,100,125,160,200,250,400,630,800,1000,1250,1600,2000,2500,3200,4000,5000,6300}),0)</f>
        <v>5000</v>
      </c>
      <c r="M6028" s="21" t="str">
        <f t="shared" si="621"/>
        <v>Joint Pack</v>
      </c>
      <c r="N6028" s="21" t="str">
        <f t="shared" si="622"/>
        <v>AL</v>
      </c>
      <c r="O6028" s="63" t="str">
        <f t="shared" si="623"/>
        <v>Tin</v>
      </c>
      <c r="P6028" s="21" t="str">
        <f t="shared" si="624"/>
        <v>None</v>
      </c>
      <c r="Q6028" s="21" t="str">
        <f t="shared" si="625"/>
        <v>5</v>
      </c>
      <c r="R6028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28" s="64" t="str">
        <f>IF(ProjectsDB[[#This Row],[Item Type]]="Straight Plug-In",_xlfn.TEXTJOIN("-",TRUE,M6028&amp;"-"&amp;_xlfn.LET(_xlpm.txt,ProjectsDB[[#This Row],[Assembly]],_xlpm.pos,FIND("SP",_xlpm.txt),_xlpm.pre,LEFT(_xlpm.txt,_xlpm.pos-1),IF(RIGHT(_xlpm.pre,3)="123","3PL",IF(RIGHT(_xlpm.pre,2)="12","2PL",IF(RIGHT(_xlpm.pre,1)="1","1PL","3PL")))),N6028,O6028,P6028,Q6028&amp;"W",R6028),_xlfn.TEXTJOIN("-",TRUE,M6028,N6028,O6028,P6028,Q6028&amp;"W",R6028))</f>
        <v>Joint Pack-AL-Tin-None-5W-3</v>
      </c>
      <c r="T6028" s="64" t="str">
        <f>IF(COUNTIF(Cycletime[Element Desc.],ProjectsDB[[#This Row],[Element Desc.]])&gt;0,"Found","Not Found")</f>
        <v>Found</v>
      </c>
    </row>
    <row r="6029" spans="2:20" x14ac:dyDescent="0.25">
      <c r="B6029" s="20" t="s">
        <v>13611</v>
      </c>
      <c r="C6029" s="21" t="s">
        <v>13417</v>
      </c>
      <c r="D6029" s="21" t="s">
        <v>13418</v>
      </c>
      <c r="E6029" s="22">
        <v>2</v>
      </c>
      <c r="F6029" s="21" t="s">
        <v>13644</v>
      </c>
      <c r="G6029" s="21" t="s">
        <v>26</v>
      </c>
      <c r="H6029" s="27">
        <v>46215</v>
      </c>
      <c r="I6029" s="25"/>
      <c r="J6029" s="25"/>
      <c r="K6029" s="25"/>
      <c r="L6029" s="25" cm="1">
        <f t="array" ref="L6029">IFERROR(LOOKUP(2^15,SEARCH({"40A","63A","80A","100A","125A","160A","200A","250A","400A","630A","800A","1000A","1250A","1600A","2000A","2500A","3200A","4000A","5000A","6300A"},UPPER(D6029)),{40,63,80,100,125,160,200,250,400,630,800,1000,1250,1600,2000,2500,3200,4000,5000,6300}),0)</f>
        <v>5000</v>
      </c>
      <c r="M6029" s="21" t="str">
        <f t="shared" si="621"/>
        <v>Flange Straight</v>
      </c>
      <c r="N6029" s="21" t="str">
        <f t="shared" si="622"/>
        <v>AL</v>
      </c>
      <c r="O6029" s="63" t="str">
        <f t="shared" si="623"/>
        <v>Tin</v>
      </c>
      <c r="P6029" s="21" t="str">
        <f t="shared" si="624"/>
        <v>PET</v>
      </c>
      <c r="Q6029" s="21" t="str">
        <f t="shared" si="625"/>
        <v>5</v>
      </c>
      <c r="R6029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29" s="64" t="str">
        <f>IF(ProjectsDB[[#This Row],[Item Type]]="Straight Plug-In",_xlfn.TEXTJOIN("-",TRUE,M6029&amp;"-"&amp;_xlfn.LET(_xlpm.txt,ProjectsDB[[#This Row],[Assembly]],_xlpm.pos,FIND("SP",_xlpm.txt),_xlpm.pre,LEFT(_xlpm.txt,_xlpm.pos-1),IF(RIGHT(_xlpm.pre,3)="123","3PL",IF(RIGHT(_xlpm.pre,2)="12","2PL",IF(RIGHT(_xlpm.pre,1)="1","1PL","3PL")))),N6029,O6029,P6029,Q6029&amp;"W",R6029),_xlfn.TEXTJOIN("-",TRUE,M6029,N6029,O6029,P6029,Q6029&amp;"W",R6029))</f>
        <v>Flange Straight-AL-Tin-PET-5W-3</v>
      </c>
      <c r="T6029" s="64" t="str">
        <f>IF(COUNTIF(Cycletime[Element Desc.],ProjectsDB[[#This Row],[Element Desc.]])&gt;0,"Found","Not Found")</f>
        <v>Found</v>
      </c>
    </row>
    <row r="6030" spans="2:20" x14ac:dyDescent="0.25">
      <c r="B6030" s="20" t="s">
        <v>13612</v>
      </c>
      <c r="C6030" s="21" t="s">
        <v>13414</v>
      </c>
      <c r="D6030" s="21" t="s">
        <v>13415</v>
      </c>
      <c r="E6030" s="22">
        <v>8</v>
      </c>
      <c r="F6030" s="21" t="s">
        <v>13644</v>
      </c>
      <c r="G6030" s="21" t="s">
        <v>26</v>
      </c>
      <c r="H6030" s="27">
        <v>46215</v>
      </c>
      <c r="I6030" s="25"/>
      <c r="J6030" s="25"/>
      <c r="K6030" s="25"/>
      <c r="L6030" s="25" cm="1">
        <f t="array" ref="L6030">IFERROR(LOOKUP(2^15,SEARCH({"40A","63A","80A","100A","125A","160A","200A","250A","400A","630A","800A","1000A","1250A","1600A","2000A","2500A","3200A","4000A","5000A","6300A"},UPPER(D6030)),{40,63,80,100,125,160,200,250,400,630,800,1000,1250,1600,2000,2500,3200,4000,5000,6300}),0)</f>
        <v>5000</v>
      </c>
      <c r="M6030" s="21" t="str">
        <f t="shared" si="621"/>
        <v>Straight Feeder</v>
      </c>
      <c r="N6030" s="21" t="str">
        <f t="shared" si="622"/>
        <v>AL</v>
      </c>
      <c r="O6030" s="63" t="str">
        <f t="shared" si="623"/>
        <v>Tin</v>
      </c>
      <c r="P6030" s="21" t="str">
        <f t="shared" si="624"/>
        <v>PET</v>
      </c>
      <c r="Q6030" s="21" t="str">
        <f t="shared" si="625"/>
        <v>5</v>
      </c>
      <c r="R6030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30" s="64" t="str">
        <f>IF(ProjectsDB[[#This Row],[Item Type]]="Straight Plug-In",_xlfn.TEXTJOIN("-",TRUE,M6030&amp;"-"&amp;_xlfn.LET(_xlpm.txt,ProjectsDB[[#This Row],[Assembly]],_xlpm.pos,FIND("SP",_xlpm.txt),_xlpm.pre,LEFT(_xlpm.txt,_xlpm.pos-1),IF(RIGHT(_xlpm.pre,3)="123","3PL",IF(RIGHT(_xlpm.pre,2)="12","2PL",IF(RIGHT(_xlpm.pre,1)="1","1PL","3PL")))),N6030,O6030,P6030,Q6030&amp;"W",R6030),_xlfn.TEXTJOIN("-",TRUE,M6030,N6030,O6030,P6030,Q6030&amp;"W",R6030))</f>
        <v>Straight Feeder-AL-Tin-PET-5W-3</v>
      </c>
      <c r="T6030" s="64" t="str">
        <f>IF(COUNTIF(Cycletime[Element Desc.],ProjectsDB[[#This Row],[Element Desc.]])&gt;0,"Found","Not Found")</f>
        <v>Found</v>
      </c>
    </row>
    <row r="6031" spans="2:20" x14ac:dyDescent="0.25">
      <c r="B6031" s="20" t="s">
        <v>13613</v>
      </c>
      <c r="C6031" s="21" t="s">
        <v>13420</v>
      </c>
      <c r="D6031" s="21" t="s">
        <v>13421</v>
      </c>
      <c r="E6031" s="22">
        <v>10</v>
      </c>
      <c r="F6031" s="21" t="s">
        <v>13644</v>
      </c>
      <c r="G6031" s="21" t="s">
        <v>26</v>
      </c>
      <c r="H6031" s="27">
        <v>46215</v>
      </c>
      <c r="I6031" s="25"/>
      <c r="J6031" s="25"/>
      <c r="K6031" s="25"/>
      <c r="L6031" s="25" cm="1">
        <f t="array" ref="L6031">IFERROR(LOOKUP(2^15,SEARCH({"40A","63A","80A","100A","125A","160A","200A","250A","400A","630A","800A","1000A","1250A","1600A","2000A","2500A","3200A","4000A","5000A","6300A"},UPPER(D6031)),{40,63,80,100,125,160,200,250,400,630,800,1000,1250,1600,2000,2500,3200,4000,5000,6300}),0)</f>
        <v>5000</v>
      </c>
      <c r="M6031" s="21" t="str">
        <f t="shared" si="621"/>
        <v>Joint Pack</v>
      </c>
      <c r="N6031" s="21" t="str">
        <f t="shared" si="622"/>
        <v>AL</v>
      </c>
      <c r="O6031" s="63" t="str">
        <f t="shared" si="623"/>
        <v>Tin</v>
      </c>
      <c r="P6031" s="21" t="str">
        <f t="shared" si="624"/>
        <v>None</v>
      </c>
      <c r="Q6031" s="21" t="str">
        <f t="shared" si="625"/>
        <v>5</v>
      </c>
      <c r="R6031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31" s="64" t="str">
        <f>IF(ProjectsDB[[#This Row],[Item Type]]="Straight Plug-In",_xlfn.TEXTJOIN("-",TRUE,M6031&amp;"-"&amp;_xlfn.LET(_xlpm.txt,ProjectsDB[[#This Row],[Assembly]],_xlpm.pos,FIND("SP",_xlpm.txt),_xlpm.pre,LEFT(_xlpm.txt,_xlpm.pos-1),IF(RIGHT(_xlpm.pre,3)="123","3PL",IF(RIGHT(_xlpm.pre,2)="12","2PL",IF(RIGHT(_xlpm.pre,1)="1","1PL","3PL")))),N6031,O6031,P6031,Q6031&amp;"W",R6031),_xlfn.TEXTJOIN("-",TRUE,M6031,N6031,O6031,P6031,Q6031&amp;"W",R6031))</f>
        <v>Joint Pack-AL-Tin-None-5W-3</v>
      </c>
      <c r="T6031" s="64" t="str">
        <f>IF(COUNTIF(Cycletime[Element Desc.],ProjectsDB[[#This Row],[Element Desc.]])&gt;0,"Found","Not Found")</f>
        <v>Found</v>
      </c>
    </row>
    <row r="6032" spans="2:20" x14ac:dyDescent="0.25">
      <c r="B6032" s="20" t="s">
        <v>13614</v>
      </c>
      <c r="C6032" s="21" t="s">
        <v>13417</v>
      </c>
      <c r="D6032" s="21" t="s">
        <v>13418</v>
      </c>
      <c r="E6032" s="22">
        <v>2</v>
      </c>
      <c r="F6032" s="21" t="s">
        <v>13644</v>
      </c>
      <c r="G6032" s="21" t="s">
        <v>26</v>
      </c>
      <c r="H6032" s="27">
        <v>46215</v>
      </c>
      <c r="I6032" s="25"/>
      <c r="J6032" s="25"/>
      <c r="K6032" s="25"/>
      <c r="L6032" s="25" cm="1">
        <f t="array" ref="L6032">IFERROR(LOOKUP(2^15,SEARCH({"40A","63A","80A","100A","125A","160A","200A","250A","400A","630A","800A","1000A","1250A","1600A","2000A","2500A","3200A","4000A","5000A","6300A"},UPPER(D6032)),{40,63,80,100,125,160,200,250,400,630,800,1000,1250,1600,2000,2500,3200,4000,5000,6300}),0)</f>
        <v>5000</v>
      </c>
      <c r="M6032" s="21" t="str">
        <f t="shared" si="621"/>
        <v>Flange Straight</v>
      </c>
      <c r="N6032" s="21" t="str">
        <f t="shared" si="622"/>
        <v>AL</v>
      </c>
      <c r="O6032" s="63" t="str">
        <f t="shared" si="623"/>
        <v>Tin</v>
      </c>
      <c r="P6032" s="21" t="str">
        <f t="shared" si="624"/>
        <v>PET</v>
      </c>
      <c r="Q6032" s="21" t="str">
        <f t="shared" si="625"/>
        <v>5</v>
      </c>
      <c r="R6032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32" s="64" t="str">
        <f>IF(ProjectsDB[[#This Row],[Item Type]]="Straight Plug-In",_xlfn.TEXTJOIN("-",TRUE,M6032&amp;"-"&amp;_xlfn.LET(_xlpm.txt,ProjectsDB[[#This Row],[Assembly]],_xlpm.pos,FIND("SP",_xlpm.txt),_xlpm.pre,LEFT(_xlpm.txt,_xlpm.pos-1),IF(RIGHT(_xlpm.pre,3)="123","3PL",IF(RIGHT(_xlpm.pre,2)="12","2PL",IF(RIGHT(_xlpm.pre,1)="1","1PL","3PL")))),N6032,O6032,P6032,Q6032&amp;"W",R6032),_xlfn.TEXTJOIN("-",TRUE,M6032,N6032,O6032,P6032,Q6032&amp;"W",R6032))</f>
        <v>Flange Straight-AL-Tin-PET-5W-3</v>
      </c>
      <c r="T6032" s="64" t="str">
        <f>IF(COUNTIF(Cycletime[Element Desc.],ProjectsDB[[#This Row],[Element Desc.]])&gt;0,"Found","Not Found")</f>
        <v>Found</v>
      </c>
    </row>
    <row r="6033" spans="2:20" x14ac:dyDescent="0.25">
      <c r="B6033" s="20" t="s">
        <v>13615</v>
      </c>
      <c r="C6033" s="21" t="s">
        <v>13414</v>
      </c>
      <c r="D6033" s="21" t="s">
        <v>13415</v>
      </c>
      <c r="E6033" s="22">
        <v>10</v>
      </c>
      <c r="F6033" s="21" t="s">
        <v>13644</v>
      </c>
      <c r="G6033" s="21" t="s">
        <v>26</v>
      </c>
      <c r="H6033" s="27">
        <v>46215</v>
      </c>
      <c r="I6033" s="25"/>
      <c r="J6033" s="25"/>
      <c r="K6033" s="25"/>
      <c r="L6033" s="25" cm="1">
        <f t="array" ref="L6033">IFERROR(LOOKUP(2^15,SEARCH({"40A","63A","80A","100A","125A","160A","200A","250A","400A","630A","800A","1000A","1250A","1600A","2000A","2500A","3200A","4000A","5000A","6300A"},UPPER(D6033)),{40,63,80,100,125,160,200,250,400,630,800,1000,1250,1600,2000,2500,3200,4000,5000,6300}),0)</f>
        <v>5000</v>
      </c>
      <c r="M6033" s="21" t="str">
        <f t="shared" si="621"/>
        <v>Straight Feeder</v>
      </c>
      <c r="N6033" s="21" t="str">
        <f t="shared" si="622"/>
        <v>AL</v>
      </c>
      <c r="O6033" s="63" t="str">
        <f t="shared" si="623"/>
        <v>Tin</v>
      </c>
      <c r="P6033" s="21" t="str">
        <f t="shared" si="624"/>
        <v>PET</v>
      </c>
      <c r="Q6033" s="21" t="str">
        <f t="shared" si="625"/>
        <v>5</v>
      </c>
      <c r="R6033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33" s="64" t="str">
        <f>IF(ProjectsDB[[#This Row],[Item Type]]="Straight Plug-In",_xlfn.TEXTJOIN("-",TRUE,M6033&amp;"-"&amp;_xlfn.LET(_xlpm.txt,ProjectsDB[[#This Row],[Assembly]],_xlpm.pos,FIND("SP",_xlpm.txt),_xlpm.pre,LEFT(_xlpm.txt,_xlpm.pos-1),IF(RIGHT(_xlpm.pre,3)="123","3PL",IF(RIGHT(_xlpm.pre,2)="12","2PL",IF(RIGHT(_xlpm.pre,1)="1","1PL","3PL")))),N6033,O6033,P6033,Q6033&amp;"W",R6033),_xlfn.TEXTJOIN("-",TRUE,M6033,N6033,O6033,P6033,Q6033&amp;"W",R6033))</f>
        <v>Straight Feeder-AL-Tin-PET-5W-3</v>
      </c>
      <c r="T6033" s="64" t="str">
        <f>IF(COUNTIF(Cycletime[Element Desc.],ProjectsDB[[#This Row],[Element Desc.]])&gt;0,"Found","Not Found")</f>
        <v>Found</v>
      </c>
    </row>
    <row r="6034" spans="2:20" x14ac:dyDescent="0.25">
      <c r="B6034" s="20" t="s">
        <v>13616</v>
      </c>
      <c r="C6034" s="21" t="s">
        <v>13420</v>
      </c>
      <c r="D6034" s="21" t="s">
        <v>13421</v>
      </c>
      <c r="E6034" s="22">
        <v>12</v>
      </c>
      <c r="F6034" s="21" t="s">
        <v>13644</v>
      </c>
      <c r="G6034" s="21" t="s">
        <v>26</v>
      </c>
      <c r="H6034" s="27">
        <v>46215</v>
      </c>
      <c r="I6034" s="25"/>
      <c r="J6034" s="25"/>
      <c r="K6034" s="25"/>
      <c r="L6034" s="25" cm="1">
        <f t="array" ref="L6034">IFERROR(LOOKUP(2^15,SEARCH({"40A","63A","80A","100A","125A","160A","200A","250A","400A","630A","800A","1000A","1250A","1600A","2000A","2500A","3200A","4000A","5000A","6300A"},UPPER(D6034)),{40,63,80,100,125,160,200,250,400,630,800,1000,1250,1600,2000,2500,3200,4000,5000,6300}),0)</f>
        <v>5000</v>
      </c>
      <c r="M6034" s="21" t="str">
        <f t="shared" si="621"/>
        <v>Joint Pack</v>
      </c>
      <c r="N6034" s="21" t="str">
        <f t="shared" si="622"/>
        <v>AL</v>
      </c>
      <c r="O6034" s="63" t="str">
        <f t="shared" si="623"/>
        <v>Tin</v>
      </c>
      <c r="P6034" s="21" t="str">
        <f t="shared" si="624"/>
        <v>None</v>
      </c>
      <c r="Q6034" s="21" t="str">
        <f t="shared" si="625"/>
        <v>5</v>
      </c>
      <c r="R6034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34" s="64" t="str">
        <f>IF(ProjectsDB[[#This Row],[Item Type]]="Straight Plug-In",_xlfn.TEXTJOIN("-",TRUE,M6034&amp;"-"&amp;_xlfn.LET(_xlpm.txt,ProjectsDB[[#This Row],[Assembly]],_xlpm.pos,FIND("SP",_xlpm.txt),_xlpm.pre,LEFT(_xlpm.txt,_xlpm.pos-1),IF(RIGHT(_xlpm.pre,3)="123","3PL",IF(RIGHT(_xlpm.pre,2)="12","2PL",IF(RIGHT(_xlpm.pre,1)="1","1PL","3PL")))),N6034,O6034,P6034,Q6034&amp;"W",R6034),_xlfn.TEXTJOIN("-",TRUE,M6034,N6034,O6034,P6034,Q6034&amp;"W",R6034))</f>
        <v>Joint Pack-AL-Tin-None-5W-3</v>
      </c>
      <c r="T6034" s="64" t="str">
        <f>IF(COUNTIF(Cycletime[Element Desc.],ProjectsDB[[#This Row],[Element Desc.]])&gt;0,"Found","Not Found")</f>
        <v>Found</v>
      </c>
    </row>
    <row r="6035" spans="2:20" x14ac:dyDescent="0.25">
      <c r="B6035" s="20" t="s">
        <v>13617</v>
      </c>
      <c r="C6035" s="21" t="s">
        <v>13417</v>
      </c>
      <c r="D6035" s="21" t="s">
        <v>13418</v>
      </c>
      <c r="E6035" s="22">
        <v>2</v>
      </c>
      <c r="F6035" s="21" t="s">
        <v>13644</v>
      </c>
      <c r="G6035" s="21" t="s">
        <v>26</v>
      </c>
      <c r="H6035" s="27">
        <v>46215</v>
      </c>
      <c r="I6035" s="25"/>
      <c r="J6035" s="25"/>
      <c r="K6035" s="25"/>
      <c r="L6035" s="25" cm="1">
        <f t="array" ref="L6035">IFERROR(LOOKUP(2^15,SEARCH({"40A","63A","80A","100A","125A","160A","200A","250A","400A","630A","800A","1000A","1250A","1600A","2000A","2500A","3200A","4000A","5000A","6300A"},UPPER(D6035)),{40,63,80,100,125,160,200,250,400,630,800,1000,1250,1600,2000,2500,3200,4000,5000,6300}),0)</f>
        <v>5000</v>
      </c>
      <c r="M6035" s="21" t="str">
        <f t="shared" si="621"/>
        <v>Flange Straight</v>
      </c>
      <c r="N6035" s="21" t="str">
        <f t="shared" si="622"/>
        <v>AL</v>
      </c>
      <c r="O6035" s="63" t="str">
        <f t="shared" si="623"/>
        <v>Tin</v>
      </c>
      <c r="P6035" s="21" t="str">
        <f t="shared" si="624"/>
        <v>PET</v>
      </c>
      <c r="Q6035" s="21" t="str">
        <f t="shared" si="625"/>
        <v>5</v>
      </c>
      <c r="R6035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35" s="64" t="str">
        <f>IF(ProjectsDB[[#This Row],[Item Type]]="Straight Plug-In",_xlfn.TEXTJOIN("-",TRUE,M6035&amp;"-"&amp;_xlfn.LET(_xlpm.txt,ProjectsDB[[#This Row],[Assembly]],_xlpm.pos,FIND("SP",_xlpm.txt),_xlpm.pre,LEFT(_xlpm.txt,_xlpm.pos-1),IF(RIGHT(_xlpm.pre,3)="123","3PL",IF(RIGHT(_xlpm.pre,2)="12","2PL",IF(RIGHT(_xlpm.pre,1)="1","1PL","3PL")))),N6035,O6035,P6035,Q6035&amp;"W",R6035),_xlfn.TEXTJOIN("-",TRUE,M6035,N6035,O6035,P6035,Q6035&amp;"W",R6035))</f>
        <v>Flange Straight-AL-Tin-PET-5W-3</v>
      </c>
      <c r="T6035" s="64" t="str">
        <f>IF(COUNTIF(Cycletime[Element Desc.],ProjectsDB[[#This Row],[Element Desc.]])&gt;0,"Found","Not Found")</f>
        <v>Found</v>
      </c>
    </row>
    <row r="6036" spans="2:20" x14ac:dyDescent="0.25">
      <c r="B6036" s="20" t="s">
        <v>13618</v>
      </c>
      <c r="C6036" s="21" t="s">
        <v>13414</v>
      </c>
      <c r="D6036" s="21" t="s">
        <v>13415</v>
      </c>
      <c r="E6036" s="22">
        <v>12</v>
      </c>
      <c r="F6036" s="21" t="s">
        <v>13644</v>
      </c>
      <c r="G6036" s="21" t="s">
        <v>26</v>
      </c>
      <c r="H6036" s="27">
        <v>46215</v>
      </c>
      <c r="I6036" s="25"/>
      <c r="J6036" s="25"/>
      <c r="K6036" s="25"/>
      <c r="L6036" s="25" cm="1">
        <f t="array" ref="L6036">IFERROR(LOOKUP(2^15,SEARCH({"40A","63A","80A","100A","125A","160A","200A","250A","400A","630A","800A","1000A","1250A","1600A","2000A","2500A","3200A","4000A","5000A","6300A"},UPPER(D6036)),{40,63,80,100,125,160,200,250,400,630,800,1000,1250,1600,2000,2500,3200,4000,5000,6300}),0)</f>
        <v>5000</v>
      </c>
      <c r="M6036" s="21" t="str">
        <f t="shared" si="621"/>
        <v>Straight Feeder</v>
      </c>
      <c r="N6036" s="21" t="str">
        <f t="shared" si="622"/>
        <v>AL</v>
      </c>
      <c r="O6036" s="63" t="str">
        <f t="shared" si="623"/>
        <v>Tin</v>
      </c>
      <c r="P6036" s="21" t="str">
        <f t="shared" si="624"/>
        <v>PET</v>
      </c>
      <c r="Q6036" s="21" t="str">
        <f t="shared" si="625"/>
        <v>5</v>
      </c>
      <c r="R6036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36" s="64" t="str">
        <f>IF(ProjectsDB[[#This Row],[Item Type]]="Straight Plug-In",_xlfn.TEXTJOIN("-",TRUE,M6036&amp;"-"&amp;_xlfn.LET(_xlpm.txt,ProjectsDB[[#This Row],[Assembly]],_xlpm.pos,FIND("SP",_xlpm.txt),_xlpm.pre,LEFT(_xlpm.txt,_xlpm.pos-1),IF(RIGHT(_xlpm.pre,3)="123","3PL",IF(RIGHT(_xlpm.pre,2)="12","2PL",IF(RIGHT(_xlpm.pre,1)="1","1PL","3PL")))),N6036,O6036,P6036,Q6036&amp;"W",R6036),_xlfn.TEXTJOIN("-",TRUE,M6036,N6036,O6036,P6036,Q6036&amp;"W",R6036))</f>
        <v>Straight Feeder-AL-Tin-PET-5W-3</v>
      </c>
      <c r="T6036" s="64" t="str">
        <f>IF(COUNTIF(Cycletime[Element Desc.],ProjectsDB[[#This Row],[Element Desc.]])&gt;0,"Found","Not Found")</f>
        <v>Found</v>
      </c>
    </row>
    <row r="6037" spans="2:20" x14ac:dyDescent="0.25">
      <c r="B6037" s="20" t="s">
        <v>13619</v>
      </c>
      <c r="C6037" s="21" t="s">
        <v>13420</v>
      </c>
      <c r="D6037" s="21" t="s">
        <v>13421</v>
      </c>
      <c r="E6037" s="22">
        <v>14</v>
      </c>
      <c r="F6037" s="21" t="s">
        <v>13644</v>
      </c>
      <c r="G6037" s="21" t="s">
        <v>26</v>
      </c>
      <c r="H6037" s="27">
        <v>46215</v>
      </c>
      <c r="I6037" s="25"/>
      <c r="J6037" s="25"/>
      <c r="K6037" s="25"/>
      <c r="L6037" s="25" cm="1">
        <f t="array" ref="L6037">IFERROR(LOOKUP(2^15,SEARCH({"40A","63A","80A","100A","125A","160A","200A","250A","400A","630A","800A","1000A","1250A","1600A","2000A","2500A","3200A","4000A","5000A","6300A"},UPPER(D6037)),{40,63,80,100,125,160,200,250,400,630,800,1000,1250,1600,2000,2500,3200,4000,5000,6300}),0)</f>
        <v>5000</v>
      </c>
      <c r="M6037" s="21" t="str">
        <f t="shared" si="621"/>
        <v>Joint Pack</v>
      </c>
      <c r="N6037" s="21" t="str">
        <f t="shared" si="622"/>
        <v>AL</v>
      </c>
      <c r="O6037" s="63" t="str">
        <f t="shared" si="623"/>
        <v>Tin</v>
      </c>
      <c r="P6037" s="21" t="str">
        <f t="shared" si="624"/>
        <v>None</v>
      </c>
      <c r="Q6037" s="21" t="str">
        <f t="shared" si="625"/>
        <v>5</v>
      </c>
      <c r="R6037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37" s="64" t="str">
        <f>IF(ProjectsDB[[#This Row],[Item Type]]="Straight Plug-In",_xlfn.TEXTJOIN("-",TRUE,M6037&amp;"-"&amp;_xlfn.LET(_xlpm.txt,ProjectsDB[[#This Row],[Assembly]],_xlpm.pos,FIND("SP",_xlpm.txt),_xlpm.pre,LEFT(_xlpm.txt,_xlpm.pos-1),IF(RIGHT(_xlpm.pre,3)="123","3PL",IF(RIGHT(_xlpm.pre,2)="12","2PL",IF(RIGHT(_xlpm.pre,1)="1","1PL","3PL")))),N6037,O6037,P6037,Q6037&amp;"W",R6037),_xlfn.TEXTJOIN("-",TRUE,M6037,N6037,O6037,P6037,Q6037&amp;"W",R6037))</f>
        <v>Joint Pack-AL-Tin-None-5W-3</v>
      </c>
      <c r="T6037" s="64" t="str">
        <f>IF(COUNTIF(Cycletime[Element Desc.],ProjectsDB[[#This Row],[Element Desc.]])&gt;0,"Found","Not Found")</f>
        <v>Found</v>
      </c>
    </row>
    <row r="6038" spans="2:20" x14ac:dyDescent="0.25">
      <c r="B6038" s="20" t="s">
        <v>13620</v>
      </c>
      <c r="C6038" s="21" t="s">
        <v>13417</v>
      </c>
      <c r="D6038" s="21" t="s">
        <v>13418</v>
      </c>
      <c r="E6038" s="22">
        <v>2</v>
      </c>
      <c r="F6038" s="21" t="s">
        <v>13644</v>
      </c>
      <c r="G6038" s="21" t="s">
        <v>26</v>
      </c>
      <c r="H6038" s="27">
        <v>46215</v>
      </c>
      <c r="I6038" s="25"/>
      <c r="J6038" s="25"/>
      <c r="K6038" s="25"/>
      <c r="L6038" s="25" cm="1">
        <f t="array" ref="L6038">IFERROR(LOOKUP(2^15,SEARCH({"40A","63A","80A","100A","125A","160A","200A","250A","400A","630A","800A","1000A","1250A","1600A","2000A","2500A","3200A","4000A","5000A","6300A"},UPPER(D6038)),{40,63,80,100,125,160,200,250,400,630,800,1000,1250,1600,2000,2500,3200,4000,5000,6300}),0)</f>
        <v>5000</v>
      </c>
      <c r="M6038" s="21" t="str">
        <f t="shared" si="621"/>
        <v>Flange Straight</v>
      </c>
      <c r="N6038" s="21" t="str">
        <f t="shared" si="622"/>
        <v>AL</v>
      </c>
      <c r="O6038" s="63" t="str">
        <f t="shared" si="623"/>
        <v>Tin</v>
      </c>
      <c r="P6038" s="21" t="str">
        <f t="shared" si="624"/>
        <v>PET</v>
      </c>
      <c r="Q6038" s="21" t="str">
        <f t="shared" si="625"/>
        <v>5</v>
      </c>
      <c r="R6038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38" s="64" t="str">
        <f>IF(ProjectsDB[[#This Row],[Item Type]]="Straight Plug-In",_xlfn.TEXTJOIN("-",TRUE,M6038&amp;"-"&amp;_xlfn.LET(_xlpm.txt,ProjectsDB[[#This Row],[Assembly]],_xlpm.pos,FIND("SP",_xlpm.txt),_xlpm.pre,LEFT(_xlpm.txt,_xlpm.pos-1),IF(RIGHT(_xlpm.pre,3)="123","3PL",IF(RIGHT(_xlpm.pre,2)="12","2PL",IF(RIGHT(_xlpm.pre,1)="1","1PL","3PL")))),N6038,O6038,P6038,Q6038&amp;"W",R6038),_xlfn.TEXTJOIN("-",TRUE,M6038,N6038,O6038,P6038,Q6038&amp;"W",R6038))</f>
        <v>Flange Straight-AL-Tin-PET-5W-3</v>
      </c>
      <c r="T6038" s="64" t="str">
        <f>IF(COUNTIF(Cycletime[Element Desc.],ProjectsDB[[#This Row],[Element Desc.]])&gt;0,"Found","Not Found")</f>
        <v>Found</v>
      </c>
    </row>
    <row r="6039" spans="2:20" x14ac:dyDescent="0.25">
      <c r="B6039" s="20" t="s">
        <v>13621</v>
      </c>
      <c r="C6039" s="21" t="s">
        <v>13414</v>
      </c>
      <c r="D6039" s="21" t="s">
        <v>13415</v>
      </c>
      <c r="E6039" s="22">
        <v>12</v>
      </c>
      <c r="F6039" s="21" t="s">
        <v>13644</v>
      </c>
      <c r="G6039" s="21" t="s">
        <v>26</v>
      </c>
      <c r="H6039" s="27">
        <v>46215</v>
      </c>
      <c r="I6039" s="25"/>
      <c r="J6039" s="25"/>
      <c r="K6039" s="25"/>
      <c r="L6039" s="25" cm="1">
        <f t="array" ref="L6039">IFERROR(LOOKUP(2^15,SEARCH({"40A","63A","80A","100A","125A","160A","200A","250A","400A","630A","800A","1000A","1250A","1600A","2000A","2500A","3200A","4000A","5000A","6300A"},UPPER(D6039)),{40,63,80,100,125,160,200,250,400,630,800,1000,1250,1600,2000,2500,3200,4000,5000,6300}),0)</f>
        <v>5000</v>
      </c>
      <c r="M6039" s="21" t="str">
        <f t="shared" si="621"/>
        <v>Straight Feeder</v>
      </c>
      <c r="N6039" s="21" t="str">
        <f t="shared" si="622"/>
        <v>AL</v>
      </c>
      <c r="O6039" s="63" t="str">
        <f t="shared" si="623"/>
        <v>Tin</v>
      </c>
      <c r="P6039" s="21" t="str">
        <f t="shared" si="624"/>
        <v>PET</v>
      </c>
      <c r="Q6039" s="21" t="str">
        <f t="shared" si="625"/>
        <v>5</v>
      </c>
      <c r="R6039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39" s="64" t="str">
        <f>IF(ProjectsDB[[#This Row],[Item Type]]="Straight Plug-In",_xlfn.TEXTJOIN("-",TRUE,M6039&amp;"-"&amp;_xlfn.LET(_xlpm.txt,ProjectsDB[[#This Row],[Assembly]],_xlpm.pos,FIND("SP",_xlpm.txt),_xlpm.pre,LEFT(_xlpm.txt,_xlpm.pos-1),IF(RIGHT(_xlpm.pre,3)="123","3PL",IF(RIGHT(_xlpm.pre,2)="12","2PL",IF(RIGHT(_xlpm.pre,1)="1","1PL","3PL")))),N6039,O6039,P6039,Q6039&amp;"W",R6039),_xlfn.TEXTJOIN("-",TRUE,M6039,N6039,O6039,P6039,Q6039&amp;"W",R6039))</f>
        <v>Straight Feeder-AL-Tin-PET-5W-3</v>
      </c>
      <c r="T6039" s="64" t="str">
        <f>IF(COUNTIF(Cycletime[Element Desc.],ProjectsDB[[#This Row],[Element Desc.]])&gt;0,"Found","Not Found")</f>
        <v>Found</v>
      </c>
    </row>
    <row r="6040" spans="2:20" x14ac:dyDescent="0.25">
      <c r="B6040" s="20" t="s">
        <v>13622</v>
      </c>
      <c r="C6040" s="21" t="s">
        <v>13420</v>
      </c>
      <c r="D6040" s="21" t="s">
        <v>13421</v>
      </c>
      <c r="E6040" s="22">
        <v>12</v>
      </c>
      <c r="F6040" s="21" t="s">
        <v>13644</v>
      </c>
      <c r="G6040" s="21" t="s">
        <v>26</v>
      </c>
      <c r="H6040" s="27">
        <v>46215</v>
      </c>
      <c r="I6040" s="25"/>
      <c r="J6040" s="25"/>
      <c r="K6040" s="25"/>
      <c r="L6040" s="25" cm="1">
        <f t="array" ref="L6040">IFERROR(LOOKUP(2^15,SEARCH({"40A","63A","80A","100A","125A","160A","200A","250A","400A","630A","800A","1000A","1250A","1600A","2000A","2500A","3200A","4000A","5000A","6300A"},UPPER(D6040)),{40,63,80,100,125,160,200,250,400,630,800,1000,1250,1600,2000,2500,3200,4000,5000,6300}),0)</f>
        <v>5000</v>
      </c>
      <c r="M6040" s="21" t="str">
        <f t="shared" si="621"/>
        <v>Joint Pack</v>
      </c>
      <c r="N6040" s="21" t="str">
        <f t="shared" si="622"/>
        <v>AL</v>
      </c>
      <c r="O6040" s="63" t="str">
        <f t="shared" si="623"/>
        <v>Tin</v>
      </c>
      <c r="P6040" s="21" t="str">
        <f t="shared" si="624"/>
        <v>None</v>
      </c>
      <c r="Q6040" s="21" t="str">
        <f t="shared" si="625"/>
        <v>5</v>
      </c>
      <c r="R6040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40" s="64" t="str">
        <f>IF(ProjectsDB[[#This Row],[Item Type]]="Straight Plug-In",_xlfn.TEXTJOIN("-",TRUE,M6040&amp;"-"&amp;_xlfn.LET(_xlpm.txt,ProjectsDB[[#This Row],[Assembly]],_xlpm.pos,FIND("SP",_xlpm.txt),_xlpm.pre,LEFT(_xlpm.txt,_xlpm.pos-1),IF(RIGHT(_xlpm.pre,3)="123","3PL",IF(RIGHT(_xlpm.pre,2)="12","2PL",IF(RIGHT(_xlpm.pre,1)="1","1PL","3PL")))),N6040,O6040,P6040,Q6040&amp;"W",R6040),_xlfn.TEXTJOIN("-",TRUE,M6040,N6040,O6040,P6040,Q6040&amp;"W",R6040))</f>
        <v>Joint Pack-AL-Tin-None-5W-3</v>
      </c>
      <c r="T6040" s="64" t="str">
        <f>IF(COUNTIF(Cycletime[Element Desc.],ProjectsDB[[#This Row],[Element Desc.]])&gt;0,"Found","Not Found")</f>
        <v>Found</v>
      </c>
    </row>
    <row r="6041" spans="2:20" x14ac:dyDescent="0.25">
      <c r="B6041" s="20" t="s">
        <v>13623</v>
      </c>
      <c r="C6041" s="21" t="s">
        <v>13417</v>
      </c>
      <c r="D6041" s="21" t="s">
        <v>13418</v>
      </c>
      <c r="E6041" s="22">
        <v>2</v>
      </c>
      <c r="F6041" s="21" t="s">
        <v>13644</v>
      </c>
      <c r="G6041" s="21" t="s">
        <v>26</v>
      </c>
      <c r="H6041" s="27">
        <v>46215</v>
      </c>
      <c r="I6041" s="25"/>
      <c r="J6041" s="25"/>
      <c r="K6041" s="25"/>
      <c r="L6041" s="25" cm="1">
        <f t="array" ref="L6041">IFERROR(LOOKUP(2^15,SEARCH({"40A","63A","80A","100A","125A","160A","200A","250A","400A","630A","800A","1000A","1250A","1600A","2000A","2500A","3200A","4000A","5000A","6300A"},UPPER(D6041)),{40,63,80,100,125,160,200,250,400,630,800,1000,1250,1600,2000,2500,3200,4000,5000,6300}),0)</f>
        <v>5000</v>
      </c>
      <c r="M6041" s="21" t="str">
        <f t="shared" si="621"/>
        <v>Flange Straight</v>
      </c>
      <c r="N6041" s="21" t="str">
        <f t="shared" si="622"/>
        <v>AL</v>
      </c>
      <c r="O6041" s="63" t="str">
        <f t="shared" si="623"/>
        <v>Tin</v>
      </c>
      <c r="P6041" s="21" t="str">
        <f t="shared" si="624"/>
        <v>PET</v>
      </c>
      <c r="Q6041" s="21" t="str">
        <f t="shared" si="625"/>
        <v>5</v>
      </c>
      <c r="R6041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41" s="64" t="str">
        <f>IF(ProjectsDB[[#This Row],[Item Type]]="Straight Plug-In",_xlfn.TEXTJOIN("-",TRUE,M6041&amp;"-"&amp;_xlfn.LET(_xlpm.txt,ProjectsDB[[#This Row],[Assembly]],_xlpm.pos,FIND("SP",_xlpm.txt),_xlpm.pre,LEFT(_xlpm.txt,_xlpm.pos-1),IF(RIGHT(_xlpm.pre,3)="123","3PL",IF(RIGHT(_xlpm.pre,2)="12","2PL",IF(RIGHT(_xlpm.pre,1)="1","1PL","3PL")))),N6041,O6041,P6041,Q6041&amp;"W",R6041),_xlfn.TEXTJOIN("-",TRUE,M6041,N6041,O6041,P6041,Q6041&amp;"W",R6041))</f>
        <v>Flange Straight-AL-Tin-PET-5W-3</v>
      </c>
      <c r="T6041" s="64" t="str">
        <f>IF(COUNTIF(Cycletime[Element Desc.],ProjectsDB[[#This Row],[Element Desc.]])&gt;0,"Found","Not Found")</f>
        <v>Found</v>
      </c>
    </row>
    <row r="6042" spans="2:20" x14ac:dyDescent="0.25">
      <c r="B6042" s="20" t="s">
        <v>13624</v>
      </c>
      <c r="C6042" s="21" t="s">
        <v>13414</v>
      </c>
      <c r="D6042" s="21" t="s">
        <v>13415</v>
      </c>
      <c r="E6042" s="22">
        <v>12</v>
      </c>
      <c r="F6042" s="21" t="s">
        <v>13644</v>
      </c>
      <c r="G6042" s="21" t="s">
        <v>26</v>
      </c>
      <c r="H6042" s="27">
        <v>46215</v>
      </c>
      <c r="I6042" s="25"/>
      <c r="J6042" s="25"/>
      <c r="K6042" s="25"/>
      <c r="L6042" s="25" cm="1">
        <f t="array" ref="L6042">IFERROR(LOOKUP(2^15,SEARCH({"40A","63A","80A","100A","125A","160A","200A","250A","400A","630A","800A","1000A","1250A","1600A","2000A","2500A","3200A","4000A","5000A","6300A"},UPPER(D6042)),{40,63,80,100,125,160,200,250,400,630,800,1000,1250,1600,2000,2500,3200,4000,5000,6300}),0)</f>
        <v>5000</v>
      </c>
      <c r="M6042" s="21" t="str">
        <f t="shared" si="621"/>
        <v>Straight Feeder</v>
      </c>
      <c r="N6042" s="21" t="str">
        <f t="shared" si="622"/>
        <v>AL</v>
      </c>
      <c r="O6042" s="63" t="str">
        <f t="shared" si="623"/>
        <v>Tin</v>
      </c>
      <c r="P6042" s="21" t="str">
        <f t="shared" si="624"/>
        <v>PET</v>
      </c>
      <c r="Q6042" s="21" t="str">
        <f t="shared" si="625"/>
        <v>5</v>
      </c>
      <c r="R6042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42" s="64" t="str">
        <f>IF(ProjectsDB[[#This Row],[Item Type]]="Straight Plug-In",_xlfn.TEXTJOIN("-",TRUE,M6042&amp;"-"&amp;_xlfn.LET(_xlpm.txt,ProjectsDB[[#This Row],[Assembly]],_xlpm.pos,FIND("SP",_xlpm.txt),_xlpm.pre,LEFT(_xlpm.txt,_xlpm.pos-1),IF(RIGHT(_xlpm.pre,3)="123","3PL",IF(RIGHT(_xlpm.pre,2)="12","2PL",IF(RIGHT(_xlpm.pre,1)="1","1PL","3PL")))),N6042,O6042,P6042,Q6042&amp;"W",R6042),_xlfn.TEXTJOIN("-",TRUE,M6042,N6042,O6042,P6042,Q6042&amp;"W",R6042))</f>
        <v>Straight Feeder-AL-Tin-PET-5W-3</v>
      </c>
      <c r="T6042" s="64" t="str">
        <f>IF(COUNTIF(Cycletime[Element Desc.],ProjectsDB[[#This Row],[Element Desc.]])&gt;0,"Found","Not Found")</f>
        <v>Found</v>
      </c>
    </row>
    <row r="6043" spans="2:20" x14ac:dyDescent="0.25">
      <c r="B6043" s="20" t="s">
        <v>13625</v>
      </c>
      <c r="C6043" s="21" t="s">
        <v>13420</v>
      </c>
      <c r="D6043" s="21" t="s">
        <v>13421</v>
      </c>
      <c r="E6043" s="22">
        <v>14</v>
      </c>
      <c r="F6043" s="21" t="s">
        <v>13644</v>
      </c>
      <c r="G6043" s="21" t="s">
        <v>26</v>
      </c>
      <c r="H6043" s="27">
        <v>46215</v>
      </c>
      <c r="I6043" s="25"/>
      <c r="J6043" s="25"/>
      <c r="K6043" s="25"/>
      <c r="L6043" s="25" cm="1">
        <f t="array" ref="L6043">IFERROR(LOOKUP(2^15,SEARCH({"40A","63A","80A","100A","125A","160A","200A","250A","400A","630A","800A","1000A","1250A","1600A","2000A","2500A","3200A","4000A","5000A","6300A"},UPPER(D6043)),{40,63,80,100,125,160,200,250,400,630,800,1000,1250,1600,2000,2500,3200,4000,5000,6300}),0)</f>
        <v>5000</v>
      </c>
      <c r="M6043" s="21" t="str">
        <f t="shared" si="621"/>
        <v>Joint Pack</v>
      </c>
      <c r="N6043" s="21" t="str">
        <f t="shared" si="622"/>
        <v>AL</v>
      </c>
      <c r="O6043" s="63" t="str">
        <f t="shared" si="623"/>
        <v>Tin</v>
      </c>
      <c r="P6043" s="21" t="str">
        <f t="shared" si="624"/>
        <v>None</v>
      </c>
      <c r="Q6043" s="21" t="str">
        <f t="shared" si="625"/>
        <v>5</v>
      </c>
      <c r="R6043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43" s="64" t="str">
        <f>IF(ProjectsDB[[#This Row],[Item Type]]="Straight Plug-In",_xlfn.TEXTJOIN("-",TRUE,M6043&amp;"-"&amp;_xlfn.LET(_xlpm.txt,ProjectsDB[[#This Row],[Assembly]],_xlpm.pos,FIND("SP",_xlpm.txt),_xlpm.pre,LEFT(_xlpm.txt,_xlpm.pos-1),IF(RIGHT(_xlpm.pre,3)="123","3PL",IF(RIGHT(_xlpm.pre,2)="12","2PL",IF(RIGHT(_xlpm.pre,1)="1","1PL","3PL")))),N6043,O6043,P6043,Q6043&amp;"W",R6043),_xlfn.TEXTJOIN("-",TRUE,M6043,N6043,O6043,P6043,Q6043&amp;"W",R6043))</f>
        <v>Joint Pack-AL-Tin-None-5W-3</v>
      </c>
      <c r="T6043" s="64" t="str">
        <f>IF(COUNTIF(Cycletime[Element Desc.],ProjectsDB[[#This Row],[Element Desc.]])&gt;0,"Found","Not Found")</f>
        <v>Found</v>
      </c>
    </row>
    <row r="6044" spans="2:20" x14ac:dyDescent="0.25">
      <c r="B6044" s="20" t="s">
        <v>13626</v>
      </c>
      <c r="C6044" s="21" t="s">
        <v>13417</v>
      </c>
      <c r="D6044" s="21" t="s">
        <v>13418</v>
      </c>
      <c r="E6044" s="22">
        <v>2</v>
      </c>
      <c r="F6044" s="21" t="s">
        <v>13644</v>
      </c>
      <c r="G6044" s="21" t="s">
        <v>26</v>
      </c>
      <c r="H6044" s="27">
        <v>46215</v>
      </c>
      <c r="I6044" s="25"/>
      <c r="J6044" s="25"/>
      <c r="K6044" s="25"/>
      <c r="L6044" s="25" cm="1">
        <f t="array" ref="L6044">IFERROR(LOOKUP(2^15,SEARCH({"40A","63A","80A","100A","125A","160A","200A","250A","400A","630A","800A","1000A","1250A","1600A","2000A","2500A","3200A","4000A","5000A","6300A"},UPPER(D6044)),{40,63,80,100,125,160,200,250,400,630,800,1000,1250,1600,2000,2500,3200,4000,5000,6300}),0)</f>
        <v>5000</v>
      </c>
      <c r="M6044" s="21" t="str">
        <f t="shared" si="621"/>
        <v>Flange Straight</v>
      </c>
      <c r="N6044" s="21" t="str">
        <f t="shared" si="622"/>
        <v>AL</v>
      </c>
      <c r="O6044" s="63" t="str">
        <f t="shared" si="623"/>
        <v>Tin</v>
      </c>
      <c r="P6044" s="21" t="str">
        <f t="shared" si="624"/>
        <v>PET</v>
      </c>
      <c r="Q6044" s="21" t="str">
        <f t="shared" si="625"/>
        <v>5</v>
      </c>
      <c r="R6044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44" s="64" t="str">
        <f>IF(ProjectsDB[[#This Row],[Item Type]]="Straight Plug-In",_xlfn.TEXTJOIN("-",TRUE,M6044&amp;"-"&amp;_xlfn.LET(_xlpm.txt,ProjectsDB[[#This Row],[Assembly]],_xlpm.pos,FIND("SP",_xlpm.txt),_xlpm.pre,LEFT(_xlpm.txt,_xlpm.pos-1),IF(RIGHT(_xlpm.pre,3)="123","3PL",IF(RIGHT(_xlpm.pre,2)="12","2PL",IF(RIGHT(_xlpm.pre,1)="1","1PL","3PL")))),N6044,O6044,P6044,Q6044&amp;"W",R6044),_xlfn.TEXTJOIN("-",TRUE,M6044,N6044,O6044,P6044,Q6044&amp;"W",R6044))</f>
        <v>Flange Straight-AL-Tin-PET-5W-3</v>
      </c>
      <c r="T6044" s="64" t="str">
        <f>IF(COUNTIF(Cycletime[Element Desc.],ProjectsDB[[#This Row],[Element Desc.]])&gt;0,"Found","Not Found")</f>
        <v>Found</v>
      </c>
    </row>
    <row r="6045" spans="2:20" x14ac:dyDescent="0.25">
      <c r="B6045" s="20" t="s">
        <v>13627</v>
      </c>
      <c r="C6045" s="21" t="s">
        <v>13414</v>
      </c>
      <c r="D6045" s="21" t="s">
        <v>13415</v>
      </c>
      <c r="E6045" s="22">
        <v>10</v>
      </c>
      <c r="F6045" s="21" t="s">
        <v>13644</v>
      </c>
      <c r="G6045" s="21" t="s">
        <v>26</v>
      </c>
      <c r="H6045" s="27">
        <v>46215</v>
      </c>
      <c r="I6045" s="25"/>
      <c r="J6045" s="25"/>
      <c r="K6045" s="25"/>
      <c r="L6045" s="25" cm="1">
        <f t="array" ref="L6045">IFERROR(LOOKUP(2^15,SEARCH({"40A","63A","80A","100A","125A","160A","200A","250A","400A","630A","800A","1000A","1250A","1600A","2000A","2500A","3200A","4000A","5000A","6300A"},UPPER(D6045)),{40,63,80,100,125,160,200,250,400,630,800,1000,1250,1600,2000,2500,3200,4000,5000,6300}),0)</f>
        <v>5000</v>
      </c>
      <c r="M6045" s="21" t="str">
        <f t="shared" si="621"/>
        <v>Straight Feeder</v>
      </c>
      <c r="N6045" s="21" t="str">
        <f t="shared" si="622"/>
        <v>AL</v>
      </c>
      <c r="O6045" s="63" t="str">
        <f t="shared" si="623"/>
        <v>Tin</v>
      </c>
      <c r="P6045" s="21" t="str">
        <f t="shared" si="624"/>
        <v>PET</v>
      </c>
      <c r="Q6045" s="21" t="str">
        <f t="shared" si="625"/>
        <v>5</v>
      </c>
      <c r="R6045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45" s="64" t="str">
        <f>IF(ProjectsDB[[#This Row],[Item Type]]="Straight Plug-In",_xlfn.TEXTJOIN("-",TRUE,M6045&amp;"-"&amp;_xlfn.LET(_xlpm.txt,ProjectsDB[[#This Row],[Assembly]],_xlpm.pos,FIND("SP",_xlpm.txt),_xlpm.pre,LEFT(_xlpm.txt,_xlpm.pos-1),IF(RIGHT(_xlpm.pre,3)="123","3PL",IF(RIGHT(_xlpm.pre,2)="12","2PL",IF(RIGHT(_xlpm.pre,1)="1","1PL","3PL")))),N6045,O6045,P6045,Q6045&amp;"W",R6045),_xlfn.TEXTJOIN("-",TRUE,M6045,N6045,O6045,P6045,Q6045&amp;"W",R6045))</f>
        <v>Straight Feeder-AL-Tin-PET-5W-3</v>
      </c>
      <c r="T6045" s="64" t="str">
        <f>IF(COUNTIF(Cycletime[Element Desc.],ProjectsDB[[#This Row],[Element Desc.]])&gt;0,"Found","Not Found")</f>
        <v>Found</v>
      </c>
    </row>
    <row r="6046" spans="2:20" x14ac:dyDescent="0.25">
      <c r="B6046" s="20" t="s">
        <v>13628</v>
      </c>
      <c r="C6046" s="21" t="s">
        <v>13420</v>
      </c>
      <c r="D6046" s="21" t="s">
        <v>13421</v>
      </c>
      <c r="E6046" s="22">
        <v>12</v>
      </c>
      <c r="F6046" s="21" t="s">
        <v>13644</v>
      </c>
      <c r="G6046" s="21" t="s">
        <v>26</v>
      </c>
      <c r="H6046" s="27">
        <v>46215</v>
      </c>
      <c r="I6046" s="25"/>
      <c r="J6046" s="25"/>
      <c r="K6046" s="25"/>
      <c r="L6046" s="25" cm="1">
        <f t="array" ref="L6046">IFERROR(LOOKUP(2^15,SEARCH({"40A","63A","80A","100A","125A","160A","200A","250A","400A","630A","800A","1000A","1250A","1600A","2000A","2500A","3200A","4000A","5000A","6300A"},UPPER(D6046)),{40,63,80,100,125,160,200,250,400,630,800,1000,1250,1600,2000,2500,3200,4000,5000,6300}),0)</f>
        <v>5000</v>
      </c>
      <c r="M6046" s="21" t="str">
        <f t="shared" si="621"/>
        <v>Joint Pack</v>
      </c>
      <c r="N6046" s="21" t="str">
        <f t="shared" si="622"/>
        <v>AL</v>
      </c>
      <c r="O6046" s="63" t="str">
        <f t="shared" si="623"/>
        <v>Tin</v>
      </c>
      <c r="P6046" s="21" t="str">
        <f t="shared" si="624"/>
        <v>None</v>
      </c>
      <c r="Q6046" s="21" t="str">
        <f t="shared" si="625"/>
        <v>5</v>
      </c>
      <c r="R6046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46" s="64" t="str">
        <f>IF(ProjectsDB[[#This Row],[Item Type]]="Straight Plug-In",_xlfn.TEXTJOIN("-",TRUE,M6046&amp;"-"&amp;_xlfn.LET(_xlpm.txt,ProjectsDB[[#This Row],[Assembly]],_xlpm.pos,FIND("SP",_xlpm.txt),_xlpm.pre,LEFT(_xlpm.txt,_xlpm.pos-1),IF(RIGHT(_xlpm.pre,3)="123","3PL",IF(RIGHT(_xlpm.pre,2)="12","2PL",IF(RIGHT(_xlpm.pre,1)="1","1PL","3PL")))),N6046,O6046,P6046,Q6046&amp;"W",R6046),_xlfn.TEXTJOIN("-",TRUE,M6046,N6046,O6046,P6046,Q6046&amp;"W",R6046))</f>
        <v>Joint Pack-AL-Tin-None-5W-3</v>
      </c>
      <c r="T6046" s="64" t="str">
        <f>IF(COUNTIF(Cycletime[Element Desc.],ProjectsDB[[#This Row],[Element Desc.]])&gt;0,"Found","Not Found")</f>
        <v>Found</v>
      </c>
    </row>
    <row r="6047" spans="2:20" x14ac:dyDescent="0.25">
      <c r="B6047" s="20" t="s">
        <v>13629</v>
      </c>
      <c r="C6047" s="21" t="s">
        <v>13420</v>
      </c>
      <c r="D6047" s="21" t="s">
        <v>13421</v>
      </c>
      <c r="E6047" s="22">
        <v>12</v>
      </c>
      <c r="F6047" s="21" t="s">
        <v>13644</v>
      </c>
      <c r="G6047" s="21" t="s">
        <v>26</v>
      </c>
      <c r="H6047" s="27">
        <v>46215</v>
      </c>
      <c r="I6047" s="25"/>
      <c r="J6047" s="25"/>
      <c r="K6047" s="25"/>
      <c r="L6047" s="25" cm="1">
        <f t="array" ref="L6047">IFERROR(LOOKUP(2^15,SEARCH({"40A","63A","80A","100A","125A","160A","200A","250A","400A","630A","800A","1000A","1250A","1600A","2000A","2500A","3200A","4000A","5000A","6300A"},UPPER(D6047)),{40,63,80,100,125,160,200,250,400,630,800,1000,1250,1600,2000,2500,3200,4000,5000,6300}),0)</f>
        <v>5000</v>
      </c>
      <c r="M6047" s="21" t="str">
        <f t="shared" si="621"/>
        <v>Joint Pack</v>
      </c>
      <c r="N6047" s="21" t="str">
        <f t="shared" si="622"/>
        <v>AL</v>
      </c>
      <c r="O6047" s="63" t="str">
        <f t="shared" si="623"/>
        <v>Tin</v>
      </c>
      <c r="P6047" s="21" t="str">
        <f t="shared" si="624"/>
        <v>None</v>
      </c>
      <c r="Q6047" s="21" t="str">
        <f t="shared" si="625"/>
        <v>5</v>
      </c>
      <c r="R6047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47" s="64" t="str">
        <f>IF(ProjectsDB[[#This Row],[Item Type]]="Straight Plug-In",_xlfn.TEXTJOIN("-",TRUE,M6047&amp;"-"&amp;_xlfn.LET(_xlpm.txt,ProjectsDB[[#This Row],[Assembly]],_xlpm.pos,FIND("SP",_xlpm.txt),_xlpm.pre,LEFT(_xlpm.txt,_xlpm.pos-1),IF(RIGHT(_xlpm.pre,3)="123","3PL",IF(RIGHT(_xlpm.pre,2)="12","2PL",IF(RIGHT(_xlpm.pre,1)="1","1PL","3PL")))),N6047,O6047,P6047,Q6047&amp;"W",R6047),_xlfn.TEXTJOIN("-",TRUE,M6047,N6047,O6047,P6047,Q6047&amp;"W",R6047))</f>
        <v>Joint Pack-AL-Tin-None-5W-3</v>
      </c>
      <c r="T6047" s="64" t="str">
        <f>IF(COUNTIF(Cycletime[Element Desc.],ProjectsDB[[#This Row],[Element Desc.]])&gt;0,"Found","Not Found")</f>
        <v>Found</v>
      </c>
    </row>
    <row r="6048" spans="2:20" x14ac:dyDescent="0.25">
      <c r="B6048" s="20" t="s">
        <v>13630</v>
      </c>
      <c r="C6048" s="21" t="s">
        <v>13414</v>
      </c>
      <c r="D6048" s="21" t="s">
        <v>13415</v>
      </c>
      <c r="E6048" s="22">
        <v>10</v>
      </c>
      <c r="F6048" s="21" t="s">
        <v>13644</v>
      </c>
      <c r="G6048" s="21" t="s">
        <v>26</v>
      </c>
      <c r="H6048" s="27">
        <v>46215</v>
      </c>
      <c r="I6048" s="25"/>
      <c r="J6048" s="25"/>
      <c r="K6048" s="25"/>
      <c r="L6048" s="25" cm="1">
        <f t="array" ref="L6048">IFERROR(LOOKUP(2^15,SEARCH({"40A","63A","80A","100A","125A","160A","200A","250A","400A","630A","800A","1000A","1250A","1600A","2000A","2500A","3200A","4000A","5000A","6300A"},UPPER(D6048)),{40,63,80,100,125,160,200,250,400,630,800,1000,1250,1600,2000,2500,3200,4000,5000,6300}),0)</f>
        <v>5000</v>
      </c>
      <c r="M6048" s="21" t="str">
        <f t="shared" si="621"/>
        <v>Straight Feeder</v>
      </c>
      <c r="N6048" s="21" t="str">
        <f t="shared" si="622"/>
        <v>AL</v>
      </c>
      <c r="O6048" s="63" t="str">
        <f t="shared" si="623"/>
        <v>Tin</v>
      </c>
      <c r="P6048" s="21" t="str">
        <f t="shared" si="624"/>
        <v>PET</v>
      </c>
      <c r="Q6048" s="21" t="str">
        <f t="shared" si="625"/>
        <v>5</v>
      </c>
      <c r="R6048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48" s="64" t="str">
        <f>IF(ProjectsDB[[#This Row],[Item Type]]="Straight Plug-In",_xlfn.TEXTJOIN("-",TRUE,M6048&amp;"-"&amp;_xlfn.LET(_xlpm.txt,ProjectsDB[[#This Row],[Assembly]],_xlpm.pos,FIND("SP",_xlpm.txt),_xlpm.pre,LEFT(_xlpm.txt,_xlpm.pos-1),IF(RIGHT(_xlpm.pre,3)="123","3PL",IF(RIGHT(_xlpm.pre,2)="12","2PL",IF(RIGHT(_xlpm.pre,1)="1","1PL","3PL")))),N6048,O6048,P6048,Q6048&amp;"W",R6048),_xlfn.TEXTJOIN("-",TRUE,M6048,N6048,O6048,P6048,Q6048&amp;"W",R6048))</f>
        <v>Straight Feeder-AL-Tin-PET-5W-3</v>
      </c>
      <c r="T6048" s="64" t="str">
        <f>IF(COUNTIF(Cycletime[Element Desc.],ProjectsDB[[#This Row],[Element Desc.]])&gt;0,"Found","Not Found")</f>
        <v>Found</v>
      </c>
    </row>
    <row r="6049" spans="2:20" x14ac:dyDescent="0.25">
      <c r="B6049" s="20" t="s">
        <v>13631</v>
      </c>
      <c r="C6049" s="21" t="s">
        <v>13417</v>
      </c>
      <c r="D6049" s="21" t="s">
        <v>13418</v>
      </c>
      <c r="E6049" s="22">
        <v>2</v>
      </c>
      <c r="F6049" s="21" t="s">
        <v>13644</v>
      </c>
      <c r="G6049" s="21" t="s">
        <v>26</v>
      </c>
      <c r="H6049" s="27">
        <v>46215</v>
      </c>
      <c r="I6049" s="25"/>
      <c r="J6049" s="25"/>
      <c r="K6049" s="25"/>
      <c r="L6049" s="25" cm="1">
        <f t="array" ref="L6049">IFERROR(LOOKUP(2^15,SEARCH({"40A","63A","80A","100A","125A","160A","200A","250A","400A","630A","800A","1000A","1250A","1600A","2000A","2500A","3200A","4000A","5000A","6300A"},UPPER(D6049)),{40,63,80,100,125,160,200,250,400,630,800,1000,1250,1600,2000,2500,3200,4000,5000,6300}),0)</f>
        <v>5000</v>
      </c>
      <c r="M6049" s="21" t="str">
        <f t="shared" si="621"/>
        <v>Flange Straight</v>
      </c>
      <c r="N6049" s="21" t="str">
        <f t="shared" si="622"/>
        <v>AL</v>
      </c>
      <c r="O6049" s="63" t="str">
        <f t="shared" si="623"/>
        <v>Tin</v>
      </c>
      <c r="P6049" s="21" t="str">
        <f t="shared" si="624"/>
        <v>PET</v>
      </c>
      <c r="Q6049" s="21" t="str">
        <f t="shared" si="625"/>
        <v>5</v>
      </c>
      <c r="R6049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49" s="64" t="str">
        <f>IF(ProjectsDB[[#This Row],[Item Type]]="Straight Plug-In",_xlfn.TEXTJOIN("-",TRUE,M6049&amp;"-"&amp;_xlfn.LET(_xlpm.txt,ProjectsDB[[#This Row],[Assembly]],_xlpm.pos,FIND("SP",_xlpm.txt),_xlpm.pre,LEFT(_xlpm.txt,_xlpm.pos-1),IF(RIGHT(_xlpm.pre,3)="123","3PL",IF(RIGHT(_xlpm.pre,2)="12","2PL",IF(RIGHT(_xlpm.pre,1)="1","1PL","3PL")))),N6049,O6049,P6049,Q6049&amp;"W",R6049),_xlfn.TEXTJOIN("-",TRUE,M6049,N6049,O6049,P6049,Q6049&amp;"W",R6049))</f>
        <v>Flange Straight-AL-Tin-PET-5W-3</v>
      </c>
      <c r="T6049" s="64" t="str">
        <f>IF(COUNTIF(Cycletime[Element Desc.],ProjectsDB[[#This Row],[Element Desc.]])&gt;0,"Found","Not Found")</f>
        <v>Found</v>
      </c>
    </row>
    <row r="6050" spans="2:20" x14ac:dyDescent="0.25">
      <c r="B6050" s="20" t="s">
        <v>13632</v>
      </c>
      <c r="C6050" s="21" t="s">
        <v>13417</v>
      </c>
      <c r="D6050" s="21" t="s">
        <v>13418</v>
      </c>
      <c r="E6050" s="22">
        <v>2</v>
      </c>
      <c r="F6050" s="21" t="s">
        <v>13644</v>
      </c>
      <c r="G6050" s="21" t="s">
        <v>26</v>
      </c>
      <c r="H6050" s="27">
        <v>46215</v>
      </c>
      <c r="I6050" s="25"/>
      <c r="J6050" s="25"/>
      <c r="K6050" s="25"/>
      <c r="L6050" s="25" cm="1">
        <f t="array" ref="L6050">IFERROR(LOOKUP(2^15,SEARCH({"40A","63A","80A","100A","125A","160A","200A","250A","400A","630A","800A","1000A","1250A","1600A","2000A","2500A","3200A","4000A","5000A","6300A"},UPPER(D6050)),{40,63,80,100,125,160,200,250,400,630,800,1000,1250,1600,2000,2500,3200,4000,5000,6300}),0)</f>
        <v>5000</v>
      </c>
      <c r="M6050" s="21" t="str">
        <f t="shared" si="621"/>
        <v>Flange Straight</v>
      </c>
      <c r="N6050" s="21" t="str">
        <f t="shared" si="622"/>
        <v>AL</v>
      </c>
      <c r="O6050" s="63" t="str">
        <f t="shared" si="623"/>
        <v>Tin</v>
      </c>
      <c r="P6050" s="21" t="str">
        <f t="shared" si="624"/>
        <v>PET</v>
      </c>
      <c r="Q6050" s="21" t="str">
        <f t="shared" si="625"/>
        <v>5</v>
      </c>
      <c r="R6050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50" s="64" t="str">
        <f>IF(ProjectsDB[[#This Row],[Item Type]]="Straight Plug-In",_xlfn.TEXTJOIN("-",TRUE,M6050&amp;"-"&amp;_xlfn.LET(_xlpm.txt,ProjectsDB[[#This Row],[Assembly]],_xlpm.pos,FIND("SP",_xlpm.txt),_xlpm.pre,LEFT(_xlpm.txt,_xlpm.pos-1),IF(RIGHT(_xlpm.pre,3)="123","3PL",IF(RIGHT(_xlpm.pre,2)="12","2PL",IF(RIGHT(_xlpm.pre,1)="1","1PL","3PL")))),N6050,O6050,P6050,Q6050&amp;"W",R6050),_xlfn.TEXTJOIN("-",TRUE,M6050,N6050,O6050,P6050,Q6050&amp;"W",R6050))</f>
        <v>Flange Straight-AL-Tin-PET-5W-3</v>
      </c>
      <c r="T6050" s="64" t="str">
        <f>IF(COUNTIF(Cycletime[Element Desc.],ProjectsDB[[#This Row],[Element Desc.]])&gt;0,"Found","Not Found")</f>
        <v>Found</v>
      </c>
    </row>
    <row r="6051" spans="2:20" x14ac:dyDescent="0.25">
      <c r="B6051" s="20" t="s">
        <v>13633</v>
      </c>
      <c r="C6051" s="21" t="s">
        <v>13414</v>
      </c>
      <c r="D6051" s="21" t="s">
        <v>13415</v>
      </c>
      <c r="E6051" s="22">
        <v>7</v>
      </c>
      <c r="F6051" s="21" t="s">
        <v>13644</v>
      </c>
      <c r="G6051" s="21" t="s">
        <v>26</v>
      </c>
      <c r="H6051" s="27">
        <v>46215</v>
      </c>
      <c r="I6051" s="25"/>
      <c r="J6051" s="25"/>
      <c r="K6051" s="25"/>
      <c r="L6051" s="25" cm="1">
        <f t="array" ref="L6051">IFERROR(LOOKUP(2^15,SEARCH({"40A","63A","80A","100A","125A","160A","200A","250A","400A","630A","800A","1000A","1250A","1600A","2000A","2500A","3200A","4000A","5000A","6300A"},UPPER(D6051)),{40,63,80,100,125,160,200,250,400,630,800,1000,1250,1600,2000,2500,3200,4000,5000,6300}),0)</f>
        <v>5000</v>
      </c>
      <c r="M6051" s="21" t="str">
        <f t="shared" si="621"/>
        <v>Straight Feeder</v>
      </c>
      <c r="N6051" s="21" t="str">
        <f t="shared" si="622"/>
        <v>AL</v>
      </c>
      <c r="O6051" s="63" t="str">
        <f t="shared" si="623"/>
        <v>Tin</v>
      </c>
      <c r="P6051" s="21" t="str">
        <f t="shared" si="624"/>
        <v>PET</v>
      </c>
      <c r="Q6051" s="21" t="str">
        <f t="shared" si="625"/>
        <v>5</v>
      </c>
      <c r="R6051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51" s="64" t="str">
        <f>IF(ProjectsDB[[#This Row],[Item Type]]="Straight Plug-In",_xlfn.TEXTJOIN("-",TRUE,M6051&amp;"-"&amp;_xlfn.LET(_xlpm.txt,ProjectsDB[[#This Row],[Assembly]],_xlpm.pos,FIND("SP",_xlpm.txt),_xlpm.pre,LEFT(_xlpm.txt,_xlpm.pos-1),IF(RIGHT(_xlpm.pre,3)="123","3PL",IF(RIGHT(_xlpm.pre,2)="12","2PL",IF(RIGHT(_xlpm.pre,1)="1","1PL","3PL")))),N6051,O6051,P6051,Q6051&amp;"W",R6051),_xlfn.TEXTJOIN("-",TRUE,M6051,N6051,O6051,P6051,Q6051&amp;"W",R6051))</f>
        <v>Straight Feeder-AL-Tin-PET-5W-3</v>
      </c>
      <c r="T6051" s="64" t="str">
        <f>IF(COUNTIF(Cycletime[Element Desc.],ProjectsDB[[#This Row],[Element Desc.]])&gt;0,"Found","Not Found")</f>
        <v>Found</v>
      </c>
    </row>
    <row r="6052" spans="2:20" x14ac:dyDescent="0.25">
      <c r="B6052" s="20" t="s">
        <v>13634</v>
      </c>
      <c r="C6052" s="21" t="s">
        <v>13420</v>
      </c>
      <c r="D6052" s="21" t="s">
        <v>13421</v>
      </c>
      <c r="E6052" s="22">
        <v>9</v>
      </c>
      <c r="F6052" s="21" t="s">
        <v>13644</v>
      </c>
      <c r="G6052" s="21" t="s">
        <v>26</v>
      </c>
      <c r="H6052" s="27">
        <v>46215</v>
      </c>
      <c r="I6052" s="25"/>
      <c r="J6052" s="25"/>
      <c r="K6052" s="25"/>
      <c r="L6052" s="25" cm="1">
        <f t="array" ref="L6052">IFERROR(LOOKUP(2^15,SEARCH({"40A","63A","80A","100A","125A","160A","200A","250A","400A","630A","800A","1000A","1250A","1600A","2000A","2500A","3200A","4000A","5000A","6300A"},UPPER(D6052)),{40,63,80,100,125,160,200,250,400,630,800,1000,1250,1600,2000,2500,3200,4000,5000,6300}),0)</f>
        <v>5000</v>
      </c>
      <c r="M6052" s="21" t="str">
        <f t="shared" si="621"/>
        <v>Joint Pack</v>
      </c>
      <c r="N6052" s="21" t="str">
        <f t="shared" si="622"/>
        <v>AL</v>
      </c>
      <c r="O6052" s="63" t="str">
        <f t="shared" si="623"/>
        <v>Tin</v>
      </c>
      <c r="P6052" s="21" t="str">
        <f t="shared" si="624"/>
        <v>None</v>
      </c>
      <c r="Q6052" s="21" t="str">
        <f t="shared" si="625"/>
        <v>5</v>
      </c>
      <c r="R6052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52" s="64" t="str">
        <f>IF(ProjectsDB[[#This Row],[Item Type]]="Straight Plug-In",_xlfn.TEXTJOIN("-",TRUE,M6052&amp;"-"&amp;_xlfn.LET(_xlpm.txt,ProjectsDB[[#This Row],[Assembly]],_xlpm.pos,FIND("SP",_xlpm.txt),_xlpm.pre,LEFT(_xlpm.txt,_xlpm.pos-1),IF(RIGHT(_xlpm.pre,3)="123","3PL",IF(RIGHT(_xlpm.pre,2)="12","2PL",IF(RIGHT(_xlpm.pre,1)="1","1PL","3PL")))),N6052,O6052,P6052,Q6052&amp;"W",R6052),_xlfn.TEXTJOIN("-",TRUE,M6052,N6052,O6052,P6052,Q6052&amp;"W",R6052))</f>
        <v>Joint Pack-AL-Tin-None-5W-3</v>
      </c>
      <c r="T6052" s="64" t="str">
        <f>IF(COUNTIF(Cycletime[Element Desc.],ProjectsDB[[#This Row],[Element Desc.]])&gt;0,"Found","Not Found")</f>
        <v>Found</v>
      </c>
    </row>
    <row r="6053" spans="2:20" x14ac:dyDescent="0.25">
      <c r="B6053" s="20" t="s">
        <v>13635</v>
      </c>
      <c r="C6053" s="21" t="s">
        <v>13420</v>
      </c>
      <c r="D6053" s="21" t="s">
        <v>13421</v>
      </c>
      <c r="E6053" s="22">
        <v>8</v>
      </c>
      <c r="F6053" s="21" t="s">
        <v>13644</v>
      </c>
      <c r="G6053" s="21" t="s">
        <v>26</v>
      </c>
      <c r="H6053" s="27">
        <v>46215</v>
      </c>
      <c r="I6053" s="25"/>
      <c r="J6053" s="25"/>
      <c r="K6053" s="25"/>
      <c r="L6053" s="25" cm="1">
        <f t="array" ref="L6053">IFERROR(LOOKUP(2^15,SEARCH({"40A","63A","80A","100A","125A","160A","200A","250A","400A","630A","800A","1000A","1250A","1600A","2000A","2500A","3200A","4000A","5000A","6300A"},UPPER(D6053)),{40,63,80,100,125,160,200,250,400,630,800,1000,1250,1600,2000,2500,3200,4000,5000,6300}),0)</f>
        <v>5000</v>
      </c>
      <c r="M6053" s="21" t="str">
        <f t="shared" si="621"/>
        <v>Joint Pack</v>
      </c>
      <c r="N6053" s="21" t="str">
        <f t="shared" si="622"/>
        <v>AL</v>
      </c>
      <c r="O6053" s="63" t="str">
        <f t="shared" si="623"/>
        <v>Tin</v>
      </c>
      <c r="P6053" s="21" t="str">
        <f t="shared" si="624"/>
        <v>None</v>
      </c>
      <c r="Q6053" s="21" t="str">
        <f t="shared" si="625"/>
        <v>5</v>
      </c>
      <c r="R6053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53" s="64" t="str">
        <f>IF(ProjectsDB[[#This Row],[Item Type]]="Straight Plug-In",_xlfn.TEXTJOIN("-",TRUE,M6053&amp;"-"&amp;_xlfn.LET(_xlpm.txt,ProjectsDB[[#This Row],[Assembly]],_xlpm.pos,FIND("SP",_xlpm.txt),_xlpm.pre,LEFT(_xlpm.txt,_xlpm.pos-1),IF(RIGHT(_xlpm.pre,3)="123","3PL",IF(RIGHT(_xlpm.pre,2)="12","2PL",IF(RIGHT(_xlpm.pre,1)="1","1PL","3PL")))),N6053,O6053,P6053,Q6053&amp;"W",R6053),_xlfn.TEXTJOIN("-",TRUE,M6053,N6053,O6053,P6053,Q6053&amp;"W",R6053))</f>
        <v>Joint Pack-AL-Tin-None-5W-3</v>
      </c>
      <c r="T6053" s="64" t="str">
        <f>IF(COUNTIF(Cycletime[Element Desc.],ProjectsDB[[#This Row],[Element Desc.]])&gt;0,"Found","Not Found")</f>
        <v>Found</v>
      </c>
    </row>
    <row r="6054" spans="2:20" x14ac:dyDescent="0.25">
      <c r="B6054" s="20" t="s">
        <v>13636</v>
      </c>
      <c r="C6054" s="21" t="s">
        <v>13417</v>
      </c>
      <c r="D6054" s="21" t="s">
        <v>13418</v>
      </c>
      <c r="E6054" s="22">
        <v>2</v>
      </c>
      <c r="F6054" s="21" t="s">
        <v>13644</v>
      </c>
      <c r="G6054" s="21" t="s">
        <v>26</v>
      </c>
      <c r="H6054" s="27">
        <v>46215</v>
      </c>
      <c r="I6054" s="25"/>
      <c r="J6054" s="25"/>
      <c r="K6054" s="25"/>
      <c r="L6054" s="25" cm="1">
        <f t="array" ref="L6054">IFERROR(LOOKUP(2^15,SEARCH({"40A","63A","80A","100A","125A","160A","200A","250A","400A","630A","800A","1000A","1250A","1600A","2000A","2500A","3200A","4000A","5000A","6300A"},UPPER(D6054)),{40,63,80,100,125,160,200,250,400,630,800,1000,1250,1600,2000,2500,3200,4000,5000,6300}),0)</f>
        <v>5000</v>
      </c>
      <c r="M6054" s="21" t="str">
        <f t="shared" si="621"/>
        <v>Flange Straight</v>
      </c>
      <c r="N6054" s="21" t="str">
        <f t="shared" si="622"/>
        <v>AL</v>
      </c>
      <c r="O6054" s="63" t="str">
        <f t="shared" si="623"/>
        <v>Tin</v>
      </c>
      <c r="P6054" s="21" t="str">
        <f t="shared" si="624"/>
        <v>PET</v>
      </c>
      <c r="Q6054" s="21" t="str">
        <f t="shared" si="625"/>
        <v>5</v>
      </c>
      <c r="R6054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54" s="64" t="str">
        <f>IF(ProjectsDB[[#This Row],[Item Type]]="Straight Plug-In",_xlfn.TEXTJOIN("-",TRUE,M6054&amp;"-"&amp;_xlfn.LET(_xlpm.txt,ProjectsDB[[#This Row],[Assembly]],_xlpm.pos,FIND("SP",_xlpm.txt),_xlpm.pre,LEFT(_xlpm.txt,_xlpm.pos-1),IF(RIGHT(_xlpm.pre,3)="123","3PL",IF(RIGHT(_xlpm.pre,2)="12","2PL",IF(RIGHT(_xlpm.pre,1)="1","1PL","3PL")))),N6054,O6054,P6054,Q6054&amp;"W",R6054),_xlfn.TEXTJOIN("-",TRUE,M6054,N6054,O6054,P6054,Q6054&amp;"W",R6054))</f>
        <v>Flange Straight-AL-Tin-PET-5W-3</v>
      </c>
      <c r="T6054" s="64" t="str">
        <f>IF(COUNTIF(Cycletime[Element Desc.],ProjectsDB[[#This Row],[Element Desc.]])&gt;0,"Found","Not Found")</f>
        <v>Found</v>
      </c>
    </row>
    <row r="6055" spans="2:20" x14ac:dyDescent="0.25">
      <c r="B6055" s="20" t="s">
        <v>13637</v>
      </c>
      <c r="C6055" s="21" t="s">
        <v>13414</v>
      </c>
      <c r="D6055" s="21" t="s">
        <v>13415</v>
      </c>
      <c r="E6055" s="22">
        <v>6</v>
      </c>
      <c r="F6055" s="21" t="s">
        <v>13644</v>
      </c>
      <c r="G6055" s="21" t="s">
        <v>26</v>
      </c>
      <c r="H6055" s="27">
        <v>46215</v>
      </c>
      <c r="I6055" s="25"/>
      <c r="J6055" s="25"/>
      <c r="K6055" s="25"/>
      <c r="L6055" s="25" cm="1">
        <f t="array" ref="L6055">IFERROR(LOOKUP(2^15,SEARCH({"40A","63A","80A","100A","125A","160A","200A","250A","400A","630A","800A","1000A","1250A","1600A","2000A","2500A","3200A","4000A","5000A","6300A"},UPPER(D6055)),{40,63,80,100,125,160,200,250,400,630,800,1000,1250,1600,2000,2500,3200,4000,5000,6300}),0)</f>
        <v>5000</v>
      </c>
      <c r="M6055" s="21" t="str">
        <f t="shared" si="621"/>
        <v>Straight Feeder</v>
      </c>
      <c r="N6055" s="21" t="str">
        <f t="shared" si="622"/>
        <v>AL</v>
      </c>
      <c r="O6055" s="63" t="str">
        <f t="shared" si="623"/>
        <v>Tin</v>
      </c>
      <c r="P6055" s="21" t="str">
        <f t="shared" si="624"/>
        <v>PET</v>
      </c>
      <c r="Q6055" s="21" t="str">
        <f t="shared" si="625"/>
        <v>5</v>
      </c>
      <c r="R6055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55" s="64" t="str">
        <f>IF(ProjectsDB[[#This Row],[Item Type]]="Straight Plug-In",_xlfn.TEXTJOIN("-",TRUE,M6055&amp;"-"&amp;_xlfn.LET(_xlpm.txt,ProjectsDB[[#This Row],[Assembly]],_xlpm.pos,FIND("SP",_xlpm.txt),_xlpm.pre,LEFT(_xlpm.txt,_xlpm.pos-1),IF(RIGHT(_xlpm.pre,3)="123","3PL",IF(RIGHT(_xlpm.pre,2)="12","2PL",IF(RIGHT(_xlpm.pre,1)="1","1PL","3PL")))),N6055,O6055,P6055,Q6055&amp;"W",R6055),_xlfn.TEXTJOIN("-",TRUE,M6055,N6055,O6055,P6055,Q6055&amp;"W",R6055))</f>
        <v>Straight Feeder-AL-Tin-PET-5W-3</v>
      </c>
      <c r="T6055" s="64" t="str">
        <f>IF(COUNTIF(Cycletime[Element Desc.],ProjectsDB[[#This Row],[Element Desc.]])&gt;0,"Found","Not Found")</f>
        <v>Found</v>
      </c>
    </row>
    <row r="6056" spans="2:20" x14ac:dyDescent="0.25">
      <c r="B6056" s="20" t="s">
        <v>13638</v>
      </c>
      <c r="C6056" s="21" t="s">
        <v>13414</v>
      </c>
      <c r="D6056" s="21" t="s">
        <v>13415</v>
      </c>
      <c r="E6056" s="22">
        <v>8</v>
      </c>
      <c r="F6056" s="21" t="s">
        <v>13644</v>
      </c>
      <c r="G6056" s="21" t="s">
        <v>26</v>
      </c>
      <c r="H6056" s="27">
        <v>46215</v>
      </c>
      <c r="I6056" s="25"/>
      <c r="J6056" s="25"/>
      <c r="K6056" s="25"/>
      <c r="L6056" s="25" cm="1">
        <f t="array" ref="L6056">IFERROR(LOOKUP(2^15,SEARCH({"40A","63A","80A","100A","125A","160A","200A","250A","400A","630A","800A","1000A","1250A","1600A","2000A","2500A","3200A","4000A","5000A","6300A"},UPPER(D6056)),{40,63,80,100,125,160,200,250,400,630,800,1000,1250,1600,2000,2500,3200,4000,5000,6300}),0)</f>
        <v>5000</v>
      </c>
      <c r="M6056" s="21" t="str">
        <f t="shared" si="621"/>
        <v>Straight Feeder</v>
      </c>
      <c r="N6056" s="21" t="str">
        <f t="shared" si="622"/>
        <v>AL</v>
      </c>
      <c r="O6056" s="63" t="str">
        <f t="shared" si="623"/>
        <v>Tin</v>
      </c>
      <c r="P6056" s="21" t="str">
        <f t="shared" si="624"/>
        <v>PET</v>
      </c>
      <c r="Q6056" s="21" t="str">
        <f t="shared" si="625"/>
        <v>5</v>
      </c>
      <c r="R6056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56" s="64" t="str">
        <f>IF(ProjectsDB[[#This Row],[Item Type]]="Straight Plug-In",_xlfn.TEXTJOIN("-",TRUE,M6056&amp;"-"&amp;_xlfn.LET(_xlpm.txt,ProjectsDB[[#This Row],[Assembly]],_xlpm.pos,FIND("SP",_xlpm.txt),_xlpm.pre,LEFT(_xlpm.txt,_xlpm.pos-1),IF(RIGHT(_xlpm.pre,3)="123","3PL",IF(RIGHT(_xlpm.pre,2)="12","2PL",IF(RIGHT(_xlpm.pre,1)="1","1PL","3PL")))),N6056,O6056,P6056,Q6056&amp;"W",R6056),_xlfn.TEXTJOIN("-",TRUE,M6056,N6056,O6056,P6056,Q6056&amp;"W",R6056))</f>
        <v>Straight Feeder-AL-Tin-PET-5W-3</v>
      </c>
      <c r="T6056" s="64" t="str">
        <f>IF(COUNTIF(Cycletime[Element Desc.],ProjectsDB[[#This Row],[Element Desc.]])&gt;0,"Found","Not Found")</f>
        <v>Found</v>
      </c>
    </row>
    <row r="6057" spans="2:20" x14ac:dyDescent="0.25">
      <c r="B6057" s="20" t="s">
        <v>13639</v>
      </c>
      <c r="C6057" s="21" t="s">
        <v>13420</v>
      </c>
      <c r="D6057" s="21" t="s">
        <v>13421</v>
      </c>
      <c r="E6057" s="22">
        <v>10</v>
      </c>
      <c r="F6057" s="21" t="s">
        <v>13644</v>
      </c>
      <c r="G6057" s="21" t="s">
        <v>26</v>
      </c>
      <c r="H6057" s="27">
        <v>46215</v>
      </c>
      <c r="I6057" s="25"/>
      <c r="J6057" s="25"/>
      <c r="K6057" s="25"/>
      <c r="L6057" s="25" cm="1">
        <f t="array" ref="L6057">IFERROR(LOOKUP(2^15,SEARCH({"40A","63A","80A","100A","125A","160A","200A","250A","400A","630A","800A","1000A","1250A","1600A","2000A","2500A","3200A","4000A","5000A","6300A"},UPPER(D6057)),{40,63,80,100,125,160,200,250,400,630,800,1000,1250,1600,2000,2500,3200,4000,5000,6300}),0)</f>
        <v>5000</v>
      </c>
      <c r="M6057" s="21" t="str">
        <f t="shared" si="621"/>
        <v>Joint Pack</v>
      </c>
      <c r="N6057" s="21" t="str">
        <f t="shared" si="622"/>
        <v>AL</v>
      </c>
      <c r="O6057" s="63" t="str">
        <f t="shared" si="623"/>
        <v>Tin</v>
      </c>
      <c r="P6057" s="21" t="str">
        <f t="shared" si="624"/>
        <v>None</v>
      </c>
      <c r="Q6057" s="21" t="str">
        <f t="shared" si="625"/>
        <v>5</v>
      </c>
      <c r="R6057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57" s="64" t="str">
        <f>IF(ProjectsDB[[#This Row],[Item Type]]="Straight Plug-In",_xlfn.TEXTJOIN("-",TRUE,M6057&amp;"-"&amp;_xlfn.LET(_xlpm.txt,ProjectsDB[[#This Row],[Assembly]],_xlpm.pos,FIND("SP",_xlpm.txt),_xlpm.pre,LEFT(_xlpm.txt,_xlpm.pos-1),IF(RIGHT(_xlpm.pre,3)="123","3PL",IF(RIGHT(_xlpm.pre,2)="12","2PL",IF(RIGHT(_xlpm.pre,1)="1","1PL","3PL")))),N6057,O6057,P6057,Q6057&amp;"W",R6057),_xlfn.TEXTJOIN("-",TRUE,M6057,N6057,O6057,P6057,Q6057&amp;"W",R6057))</f>
        <v>Joint Pack-AL-Tin-None-5W-3</v>
      </c>
      <c r="T6057" s="64" t="str">
        <f>IF(COUNTIF(Cycletime[Element Desc.],ProjectsDB[[#This Row],[Element Desc.]])&gt;0,"Found","Not Found")</f>
        <v>Found</v>
      </c>
    </row>
    <row r="6058" spans="2:20" x14ac:dyDescent="0.25">
      <c r="B6058" s="20" t="s">
        <v>13640</v>
      </c>
      <c r="C6058" s="21" t="s">
        <v>13417</v>
      </c>
      <c r="D6058" s="21" t="s">
        <v>13418</v>
      </c>
      <c r="E6058" s="22">
        <v>2</v>
      </c>
      <c r="F6058" s="21" t="s">
        <v>13644</v>
      </c>
      <c r="G6058" s="21" t="s">
        <v>26</v>
      </c>
      <c r="H6058" s="27">
        <v>46215</v>
      </c>
      <c r="I6058" s="25"/>
      <c r="J6058" s="25"/>
      <c r="K6058" s="25"/>
      <c r="L6058" s="25" cm="1">
        <f t="array" ref="L6058">IFERROR(LOOKUP(2^15,SEARCH({"40A","63A","80A","100A","125A","160A","200A","250A","400A","630A","800A","1000A","1250A","1600A","2000A","2500A","3200A","4000A","5000A","6300A"},UPPER(D6058)),{40,63,80,100,125,160,200,250,400,630,800,1000,1250,1600,2000,2500,3200,4000,5000,6300}),0)</f>
        <v>5000</v>
      </c>
      <c r="M6058" s="21" t="str">
        <f t="shared" si="621"/>
        <v>Flange Straight</v>
      </c>
      <c r="N6058" s="21" t="str">
        <f t="shared" si="622"/>
        <v>AL</v>
      </c>
      <c r="O6058" s="63" t="str">
        <f t="shared" si="623"/>
        <v>Tin</v>
      </c>
      <c r="P6058" s="21" t="str">
        <f t="shared" si="624"/>
        <v>PET</v>
      </c>
      <c r="Q6058" s="21" t="str">
        <f t="shared" si="625"/>
        <v>5</v>
      </c>
      <c r="R6058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58" s="64" t="str">
        <f>IF(ProjectsDB[[#This Row],[Item Type]]="Straight Plug-In",_xlfn.TEXTJOIN("-",TRUE,M6058&amp;"-"&amp;_xlfn.LET(_xlpm.txt,ProjectsDB[[#This Row],[Assembly]],_xlpm.pos,FIND("SP",_xlpm.txt),_xlpm.pre,LEFT(_xlpm.txt,_xlpm.pos-1),IF(RIGHT(_xlpm.pre,3)="123","3PL",IF(RIGHT(_xlpm.pre,2)="12","2PL",IF(RIGHT(_xlpm.pre,1)="1","1PL","3PL")))),N6058,O6058,P6058,Q6058&amp;"W",R6058),_xlfn.TEXTJOIN("-",TRUE,M6058,N6058,O6058,P6058,Q6058&amp;"W",R6058))</f>
        <v>Flange Straight-AL-Tin-PET-5W-3</v>
      </c>
      <c r="T6058" s="64" t="str">
        <f>IF(COUNTIF(Cycletime[Element Desc.],ProjectsDB[[#This Row],[Element Desc.]])&gt;0,"Found","Not Found")</f>
        <v>Found</v>
      </c>
    </row>
    <row r="6059" spans="2:20" x14ac:dyDescent="0.25">
      <c r="B6059" s="20" t="s">
        <v>13641</v>
      </c>
      <c r="C6059" s="21" t="s">
        <v>13420</v>
      </c>
      <c r="D6059" s="21" t="s">
        <v>13421</v>
      </c>
      <c r="E6059" s="22">
        <v>7</v>
      </c>
      <c r="F6059" s="21" t="s">
        <v>13644</v>
      </c>
      <c r="G6059" s="21" t="s">
        <v>26</v>
      </c>
      <c r="H6059" s="27">
        <v>46215</v>
      </c>
      <c r="I6059" s="25"/>
      <c r="J6059" s="25"/>
      <c r="K6059" s="25"/>
      <c r="L6059" s="25" cm="1">
        <f t="array" ref="L6059">IFERROR(LOOKUP(2^15,SEARCH({"40A","63A","80A","100A","125A","160A","200A","250A","400A","630A","800A","1000A","1250A","1600A","2000A","2500A","3200A","4000A","5000A","6300A"},UPPER(D6059)),{40,63,80,100,125,160,200,250,400,630,800,1000,1250,1600,2000,2500,3200,4000,5000,6300}),0)</f>
        <v>5000</v>
      </c>
      <c r="M6059" s="21" t="str">
        <f t="shared" si="621"/>
        <v>Joint Pack</v>
      </c>
      <c r="N6059" s="21" t="str">
        <f t="shared" si="622"/>
        <v>AL</v>
      </c>
      <c r="O6059" s="63" t="str">
        <f t="shared" si="623"/>
        <v>Tin</v>
      </c>
      <c r="P6059" s="21" t="str">
        <f t="shared" si="624"/>
        <v>None</v>
      </c>
      <c r="Q6059" s="21" t="str">
        <f t="shared" si="625"/>
        <v>5</v>
      </c>
      <c r="R6059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59" s="64" t="str">
        <f>IF(ProjectsDB[[#This Row],[Item Type]]="Straight Plug-In",_xlfn.TEXTJOIN("-",TRUE,M6059&amp;"-"&amp;_xlfn.LET(_xlpm.txt,ProjectsDB[[#This Row],[Assembly]],_xlpm.pos,FIND("SP",_xlpm.txt),_xlpm.pre,LEFT(_xlpm.txt,_xlpm.pos-1),IF(RIGHT(_xlpm.pre,3)="123","3PL",IF(RIGHT(_xlpm.pre,2)="12","2PL",IF(RIGHT(_xlpm.pre,1)="1","1PL","3PL")))),N6059,O6059,P6059,Q6059&amp;"W",R6059),_xlfn.TEXTJOIN("-",TRUE,M6059,N6059,O6059,P6059,Q6059&amp;"W",R6059))</f>
        <v>Joint Pack-AL-Tin-None-5W-3</v>
      </c>
      <c r="T6059" s="64" t="str">
        <f>IF(COUNTIF(Cycletime[Element Desc.],ProjectsDB[[#This Row],[Element Desc.]])&gt;0,"Found","Not Found")</f>
        <v>Found</v>
      </c>
    </row>
    <row r="6060" spans="2:20" x14ac:dyDescent="0.25">
      <c r="B6060" s="20" t="s">
        <v>13642</v>
      </c>
      <c r="C6060" s="21" t="s">
        <v>13417</v>
      </c>
      <c r="D6060" s="21" t="s">
        <v>13418</v>
      </c>
      <c r="E6060" s="22">
        <v>2</v>
      </c>
      <c r="F6060" s="21" t="s">
        <v>13644</v>
      </c>
      <c r="G6060" s="21" t="s">
        <v>26</v>
      </c>
      <c r="H6060" s="27">
        <v>46215</v>
      </c>
      <c r="I6060" s="25"/>
      <c r="J6060" s="25"/>
      <c r="K6060" s="25"/>
      <c r="L6060" s="25" cm="1">
        <f t="array" ref="L6060">IFERROR(LOOKUP(2^15,SEARCH({"40A","63A","80A","100A","125A","160A","200A","250A","400A","630A","800A","1000A","1250A","1600A","2000A","2500A","3200A","4000A","5000A","6300A"},UPPER(D6060)),{40,63,80,100,125,160,200,250,400,630,800,1000,1250,1600,2000,2500,3200,4000,5000,6300}),0)</f>
        <v>5000</v>
      </c>
      <c r="M6060" s="21" t="str">
        <f t="shared" si="621"/>
        <v>Flange Straight</v>
      </c>
      <c r="N6060" s="21" t="str">
        <f t="shared" si="622"/>
        <v>AL</v>
      </c>
      <c r="O6060" s="63" t="str">
        <f t="shared" si="623"/>
        <v>Tin</v>
      </c>
      <c r="P6060" s="21" t="str">
        <f t="shared" si="624"/>
        <v>PET</v>
      </c>
      <c r="Q6060" s="21" t="str">
        <f t="shared" si="625"/>
        <v>5</v>
      </c>
      <c r="R6060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60" s="64" t="str">
        <f>IF(ProjectsDB[[#This Row],[Item Type]]="Straight Plug-In",_xlfn.TEXTJOIN("-",TRUE,M6060&amp;"-"&amp;_xlfn.LET(_xlpm.txt,ProjectsDB[[#This Row],[Assembly]],_xlpm.pos,FIND("SP",_xlpm.txt),_xlpm.pre,LEFT(_xlpm.txt,_xlpm.pos-1),IF(RIGHT(_xlpm.pre,3)="123","3PL",IF(RIGHT(_xlpm.pre,2)="12","2PL",IF(RIGHT(_xlpm.pre,1)="1","1PL","3PL")))),N6060,O6060,P6060,Q6060&amp;"W",R6060),_xlfn.TEXTJOIN("-",TRUE,M6060,N6060,O6060,P6060,Q6060&amp;"W",R6060))</f>
        <v>Flange Straight-AL-Tin-PET-5W-3</v>
      </c>
      <c r="T6060" s="64" t="str">
        <f>IF(COUNTIF(Cycletime[Element Desc.],ProjectsDB[[#This Row],[Element Desc.]])&gt;0,"Found","Not Found")</f>
        <v>Found</v>
      </c>
    </row>
    <row r="6061" spans="2:20" x14ac:dyDescent="0.25">
      <c r="B6061" s="20" t="s">
        <v>13643</v>
      </c>
      <c r="C6061" s="21" t="s">
        <v>13414</v>
      </c>
      <c r="D6061" s="21" t="s">
        <v>13415</v>
      </c>
      <c r="E6061" s="22">
        <v>5</v>
      </c>
      <c r="F6061" s="21" t="s">
        <v>13644</v>
      </c>
      <c r="G6061" s="21" t="s">
        <v>26</v>
      </c>
      <c r="H6061" s="27">
        <v>46215</v>
      </c>
      <c r="I6061" s="25"/>
      <c r="J6061" s="25"/>
      <c r="K6061" s="25"/>
      <c r="L6061" s="25" cm="1">
        <f t="array" ref="L6061">IFERROR(LOOKUP(2^15,SEARCH({"40A","63A","80A","100A","125A","160A","200A","250A","400A","630A","800A","1000A","1250A","1600A","2000A","2500A","3200A","4000A","5000A","6300A"},UPPER(D6061)),{40,63,80,100,125,160,200,250,400,630,800,1000,1250,1600,2000,2500,3200,4000,5000,6300}),0)</f>
        <v>5000</v>
      </c>
      <c r="M6061" s="21" t="str">
        <f t="shared" si="621"/>
        <v>Straight Feeder</v>
      </c>
      <c r="N6061" s="21" t="str">
        <f t="shared" si="622"/>
        <v>AL</v>
      </c>
      <c r="O6061" s="63" t="str">
        <f t="shared" si="623"/>
        <v>Tin</v>
      </c>
      <c r="P6061" s="21" t="str">
        <f t="shared" si="624"/>
        <v>PET</v>
      </c>
      <c r="Q6061" s="21" t="str">
        <f t="shared" si="625"/>
        <v>5</v>
      </c>
      <c r="R6061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61" s="64" t="str">
        <f>IF(ProjectsDB[[#This Row],[Item Type]]="Straight Plug-In",_xlfn.TEXTJOIN("-",TRUE,M6061&amp;"-"&amp;_xlfn.LET(_xlpm.txt,ProjectsDB[[#This Row],[Assembly]],_xlpm.pos,FIND("SP",_xlpm.txt),_xlpm.pre,LEFT(_xlpm.txt,_xlpm.pos-1),IF(RIGHT(_xlpm.pre,3)="123","3PL",IF(RIGHT(_xlpm.pre,2)="12","2PL",IF(RIGHT(_xlpm.pre,1)="1","1PL","3PL")))),N6061,O6061,P6061,Q6061&amp;"W",R6061),_xlfn.TEXTJOIN("-",TRUE,M6061,N6061,O6061,P6061,Q6061&amp;"W",R6061))</f>
        <v>Straight Feeder-AL-Tin-PET-5W-3</v>
      </c>
      <c r="T6061" s="64" t="str">
        <f>IF(COUNTIF(Cycletime[Element Desc.],ProjectsDB[[#This Row],[Element Desc.]])&gt;0,"Found","Not Found")</f>
        <v>Found</v>
      </c>
    </row>
    <row r="6062" spans="2:20" x14ac:dyDescent="0.25">
      <c r="B6062" s="8" t="s">
        <v>13645</v>
      </c>
      <c r="C6062" s="9" t="s">
        <v>3475</v>
      </c>
      <c r="D6062" s="9" t="s">
        <v>3476</v>
      </c>
      <c r="E6062" s="10">
        <v>1</v>
      </c>
      <c r="F6062" s="9" t="s">
        <v>9681</v>
      </c>
      <c r="G6062" s="9" t="s">
        <v>13651</v>
      </c>
      <c r="H6062" s="31" t="s">
        <v>13652</v>
      </c>
      <c r="I6062" s="12">
        <v>1500</v>
      </c>
      <c r="J6062" s="12"/>
      <c r="K6062" s="12"/>
      <c r="L6062" s="12" cm="1">
        <f t="array" ref="L6062">IFERROR(LOOKUP(2^15,SEARCH({"40A","63A","80A","100A","125A","160A","200A","250A","400A","630A","800A","1000A","1250A","1600A","2000A","2500A","3200A","4000A","5000A","6300A"},UPPER(D6062)),{40,63,80,100,125,160,200,250,400,630,800,1000,1250,1600,2000,2500,3200,4000,5000,6300}),0)</f>
        <v>800</v>
      </c>
      <c r="M6062" s="9" t="str">
        <f t="shared" ref="M6062:M6065" si="626">_xlfn.LET(_xlpm.d,UPPER(TRIM(SUBSTITUTE(SUBSTITUTE(D6062,CHAR(160),"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062" s="9" t="str">
        <f t="shared" ref="N6062:N6065" si="627">IF(ISNUMBER(SEARCH("CU",D6062)),"CU",IF(ISNUMBER(SEARCH("AL",D6062)),"AL",IF(ISNUMBER(SEARCH("Copper",D6062)),"CU","SH")))</f>
        <v>AL</v>
      </c>
      <c r="O6062" s="13" t="str">
        <f t="shared" ref="O6062:O6065" si="628">IF(ISNUMBER(SEARCH("Silver",D6062)),"Silver",IF(ISNUMBER(SEARCH("Tin",D6062)),"Tin","None"))</f>
        <v>Silver</v>
      </c>
      <c r="P6062" s="9" t="str">
        <f t="shared" ref="P6062:P6065" si="629">IF(ISNUMBER(SEARCH("Epoxy",D6062)),"Epoxy",IF(ISNUMBER(SEARCH("PET",D6062)),"PET","None"))</f>
        <v>Epoxy</v>
      </c>
      <c r="Q6062" s="9" t="str">
        <f t="shared" ref="Q6062:Q6065" si="630">IF(ISNUMBER(SEARCH("3-Wire",D6062)),"3",IF(ISNUMBER(SEARCH("4-Wire",D6062)),"4",IF(ISNUMBER(SEARCH("5-Wire",D6062)),"5",IF(ISNUMBER(SEARCH("6-Wire",D6062)),"6","0"))))</f>
        <v>5</v>
      </c>
      <c r="R6062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62" s="14" t="str">
        <f>IF(ProjectsDB[[#This Row],[Item Type]]="Straight Plug-In",_xlfn.TEXTJOIN("-",TRUE,M6062&amp;"-"&amp;_xlfn.LET(_xlpm.txt,ProjectsDB[[#This Row],[Assembly]],_xlpm.pos,FIND("SP",_xlpm.txt),_xlpm.pre,LEFT(_xlpm.txt,_xlpm.pos-1),IF(RIGHT(_xlpm.pre,3)="123","3PL",IF(RIGHT(_xlpm.pre,2)="12","2PL",IF(RIGHT(_xlpm.pre,1)="1","1PL","3PL")))),N6062,O6062,P6062,Q6062&amp;"W",R6062),_xlfn.TEXTJOIN("-",TRUE,M6062,N6062,O6062,P6062,Q6062&amp;"W",R6062))</f>
        <v>Straight Feeder-AL-Silver-Epoxy-5W-1</v>
      </c>
      <c r="T6062" s="14" t="str">
        <f>IF(COUNTIF(Cycletime[Element Desc.],ProjectsDB[[#This Row],[Element Desc.]])&gt;0,"Found","Not Found")</f>
        <v>Found</v>
      </c>
    </row>
    <row r="6063" spans="2:20" x14ac:dyDescent="0.25">
      <c r="B6063" s="8" t="s">
        <v>13646</v>
      </c>
      <c r="C6063" s="9" t="s">
        <v>4245</v>
      </c>
      <c r="D6063" s="9" t="s">
        <v>4246</v>
      </c>
      <c r="E6063" s="10">
        <v>4</v>
      </c>
      <c r="F6063" s="9" t="s">
        <v>9681</v>
      </c>
      <c r="G6063" s="9" t="s">
        <v>13651</v>
      </c>
      <c r="H6063" s="31" t="s">
        <v>13652</v>
      </c>
      <c r="I6063" s="12">
        <v>3000</v>
      </c>
      <c r="J6063" s="12"/>
      <c r="K6063" s="12"/>
      <c r="L6063" s="12" cm="1">
        <f t="array" ref="L6063">IFERROR(LOOKUP(2^15,SEARCH({"40A","63A","80A","100A","125A","160A","200A","250A","400A","630A","800A","1000A","1250A","1600A","2000A","2500A","3200A","4000A","5000A","6300A"},UPPER(D6063)),{40,63,80,100,125,160,200,250,400,630,800,1000,1250,1600,2000,2500,3200,4000,5000,6300}),0)</f>
        <v>800</v>
      </c>
      <c r="M6063" s="9" t="str">
        <f t="shared" si="626"/>
        <v>Straight Feeder</v>
      </c>
      <c r="N6063" s="9" t="str">
        <f t="shared" si="627"/>
        <v>AL</v>
      </c>
      <c r="O6063" s="13" t="str">
        <f t="shared" si="628"/>
        <v>Silver</v>
      </c>
      <c r="P6063" s="9" t="str">
        <f t="shared" si="629"/>
        <v>Epoxy</v>
      </c>
      <c r="Q6063" s="9" t="str">
        <f t="shared" si="630"/>
        <v>5</v>
      </c>
      <c r="R6063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63" s="14" t="str">
        <f>IF(ProjectsDB[[#This Row],[Item Type]]="Straight Plug-In",_xlfn.TEXTJOIN("-",TRUE,M6063&amp;"-"&amp;_xlfn.LET(_xlpm.txt,ProjectsDB[[#This Row],[Assembly]],_xlpm.pos,FIND("SP",_xlpm.txt),_xlpm.pre,LEFT(_xlpm.txt,_xlpm.pos-1),IF(RIGHT(_xlpm.pre,3)="123","3PL",IF(RIGHT(_xlpm.pre,2)="12","2PL",IF(RIGHT(_xlpm.pre,1)="1","1PL","3PL")))),N6063,O6063,P6063,Q6063&amp;"W",R6063),_xlfn.TEXTJOIN("-",TRUE,M6063,N6063,O6063,P6063,Q6063&amp;"W",R6063))</f>
        <v>Straight Feeder-AL-Silver-Epoxy-5W-1</v>
      </c>
      <c r="T6063" s="14" t="str">
        <f>IF(COUNTIF(Cycletime[Element Desc.],ProjectsDB[[#This Row],[Element Desc.]])&gt;0,"Found","Not Found")</f>
        <v>Found</v>
      </c>
    </row>
    <row r="6064" spans="2:20" x14ac:dyDescent="0.25">
      <c r="B6064" s="8" t="s">
        <v>13647</v>
      </c>
      <c r="C6064" s="9" t="s">
        <v>459</v>
      </c>
      <c r="D6064" s="9" t="s">
        <v>460</v>
      </c>
      <c r="E6064" s="10">
        <v>6</v>
      </c>
      <c r="F6064" s="9" t="s">
        <v>9681</v>
      </c>
      <c r="G6064" s="9" t="s">
        <v>13651</v>
      </c>
      <c r="H6064" s="31" t="s">
        <v>13652</v>
      </c>
      <c r="I6064" s="12"/>
      <c r="J6064" s="12"/>
      <c r="K6064" s="12"/>
      <c r="L6064" s="12" cm="1">
        <f t="array" ref="L6064">IFERROR(LOOKUP(2^15,SEARCH({"40A","63A","80A","100A","125A","160A","200A","250A","400A","630A","800A","1000A","1250A","1600A","2000A","2500A","3200A","4000A","5000A","6300A"},UPPER(D6064)),{40,63,80,100,125,160,200,250,400,630,800,1000,1250,1600,2000,2500,3200,4000,5000,6300}),0)</f>
        <v>800</v>
      </c>
      <c r="M6064" s="9" t="str">
        <f t="shared" si="626"/>
        <v>Joint Pack</v>
      </c>
      <c r="N6064" s="9" t="str">
        <f t="shared" si="627"/>
        <v>AL</v>
      </c>
      <c r="O6064" s="13" t="str">
        <f t="shared" si="628"/>
        <v>Silver</v>
      </c>
      <c r="P6064" s="9" t="str">
        <f t="shared" si="629"/>
        <v>None</v>
      </c>
      <c r="Q6064" s="9" t="str">
        <f t="shared" si="630"/>
        <v>5</v>
      </c>
      <c r="R6064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64" s="14" t="str">
        <f>IF(ProjectsDB[[#This Row],[Item Type]]="Straight Plug-In",_xlfn.TEXTJOIN("-",TRUE,M6064&amp;"-"&amp;_xlfn.LET(_xlpm.txt,ProjectsDB[[#This Row],[Assembly]],_xlpm.pos,FIND("SP",_xlpm.txt),_xlpm.pre,LEFT(_xlpm.txt,_xlpm.pos-1),IF(RIGHT(_xlpm.pre,3)="123","3PL",IF(RIGHT(_xlpm.pre,2)="12","2PL",IF(RIGHT(_xlpm.pre,1)="1","1PL","3PL")))),N6064,O6064,P6064,Q6064&amp;"W",R6064),_xlfn.TEXTJOIN("-",TRUE,M6064,N6064,O6064,P6064,Q6064&amp;"W",R6064))</f>
        <v>Joint Pack-AL-Silver-None-5W-1</v>
      </c>
      <c r="T6064" s="14" t="str">
        <f>IF(COUNTIF(Cycletime[Element Desc.],ProjectsDB[[#This Row],[Element Desc.]])&gt;0,"Found","Not Found")</f>
        <v>Found</v>
      </c>
    </row>
    <row r="6065" spans="2:20" x14ac:dyDescent="0.25">
      <c r="B6065" s="20" t="s">
        <v>13648</v>
      </c>
      <c r="C6065" s="21" t="s">
        <v>4025</v>
      </c>
      <c r="D6065" s="21" t="s">
        <v>4026</v>
      </c>
      <c r="E6065" s="22">
        <v>1</v>
      </c>
      <c r="F6065" s="9" t="s">
        <v>9681</v>
      </c>
      <c r="G6065" s="9" t="s">
        <v>13651</v>
      </c>
      <c r="H6065" s="31" t="s">
        <v>13652</v>
      </c>
      <c r="I6065" s="25">
        <v>298</v>
      </c>
      <c r="J6065" s="25">
        <v>298</v>
      </c>
      <c r="K6065" s="25"/>
      <c r="L6065" s="25" cm="1">
        <f t="array" ref="L6065">IFERROR(LOOKUP(2^15,SEARCH({"40A","63A","80A","100A","125A","160A","200A","250A","400A","630A","800A","1000A","1250A","1600A","2000A","2500A","3200A","4000A","5000A","6300A"},UPPER(D6065)),{40,63,80,100,125,160,200,250,400,630,800,1000,1250,1600,2000,2500,3200,4000,5000,6300}),0)</f>
        <v>800</v>
      </c>
      <c r="M6065" s="21" t="str">
        <f t="shared" si="626"/>
        <v>Elbow Edge</v>
      </c>
      <c r="N6065" s="21" t="str">
        <f t="shared" si="627"/>
        <v>AL</v>
      </c>
      <c r="O6065" s="63" t="str">
        <f t="shared" si="628"/>
        <v>Silver</v>
      </c>
      <c r="P6065" s="21" t="str">
        <f t="shared" si="629"/>
        <v>Epoxy</v>
      </c>
      <c r="Q6065" s="21" t="str">
        <f t="shared" si="630"/>
        <v>5</v>
      </c>
      <c r="R6065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065" s="64" t="str">
        <f>IF(ProjectsDB[[#This Row],[Item Type]]="Straight Plug-In",_xlfn.TEXTJOIN("-",TRUE,M6065&amp;"-"&amp;_xlfn.LET(_xlpm.txt,ProjectsDB[[#This Row],[Assembly]],_xlpm.pos,FIND("SP",_xlpm.txt),_xlpm.pre,LEFT(_xlpm.txt,_xlpm.pos-1),IF(RIGHT(_xlpm.pre,3)="123","3PL",IF(RIGHT(_xlpm.pre,2)="12","2PL",IF(RIGHT(_xlpm.pre,1)="1","1PL","3PL")))),N6065,O6065,P6065,Q6065&amp;"W",R6065),_xlfn.TEXTJOIN("-",TRUE,M6065,N6065,O6065,P6065,Q6065&amp;"W",R6065))</f>
        <v>Elbow Edge-AL-Silver-Epoxy-5W-1</v>
      </c>
      <c r="T6065" s="64" t="str">
        <f>IF(COUNTIF(Cycletime[Element Desc.],ProjectsDB[[#This Row],[Element Desc.]])&gt;0,"Found","Not Found")</f>
        <v>Found</v>
      </c>
    </row>
    <row r="6066" spans="2:20" x14ac:dyDescent="0.25">
      <c r="B6066" s="8" t="s">
        <v>13649</v>
      </c>
      <c r="C6066" s="9" t="s">
        <v>8299</v>
      </c>
      <c r="D6066" s="9" t="s">
        <v>8300</v>
      </c>
      <c r="E6066" s="10">
        <v>1</v>
      </c>
      <c r="F6066" s="9" t="s">
        <v>9681</v>
      </c>
      <c r="G6066" s="9" t="s">
        <v>13651</v>
      </c>
      <c r="H6066" s="31" t="s">
        <v>13652</v>
      </c>
      <c r="I6066" s="12">
        <v>400</v>
      </c>
      <c r="J6066" s="12"/>
      <c r="K6066" s="12"/>
      <c r="L6066" s="12" cm="1">
        <f t="array" ref="L6066">IFERROR(LOOKUP(2^15,SEARCH({"40A","63A","80A","100A","125A","160A","200A","250A","400A","630A","800A","1000A","1250A","1600A","2000A","2500A","3200A","4000A","5000A","6300A"},UPPER(D6066)),{40,63,80,100,125,160,200,250,400,630,800,1000,1250,1600,2000,2500,3200,4000,5000,6300}),0)</f>
        <v>4000</v>
      </c>
      <c r="M6066" s="9" t="str">
        <f t="shared" ref="M6066:M6067" si="631">_xlfn.LET(_xlpm.d,UPPER(TRIM(SUBSTITUTE(SUBSTITUTE(D6066,CHAR(160),"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066" s="9" t="str">
        <f t="shared" ref="N6066:N6067" si="632">IF(ISNUMBER(SEARCH("CU",D6066)),"CU",IF(ISNUMBER(SEARCH("AL",D6066)),"AL",IF(ISNUMBER(SEARCH("Copper",D6066)),"CU","SH")))</f>
        <v>AL</v>
      </c>
      <c r="O6066" s="13" t="str">
        <f t="shared" ref="O6066:O6067" si="633">IF(ISNUMBER(SEARCH("Silver",D6066)),"Silver",IF(ISNUMBER(SEARCH("Tin",D6066)),"Tin","None"))</f>
        <v>Silver</v>
      </c>
      <c r="P6066" s="9" t="str">
        <f t="shared" ref="P6066:P6067" si="634">IF(ISNUMBER(SEARCH("Epoxy",D6066)),"Epoxy",IF(ISNUMBER(SEARCH("PET",D6066)),"PET","None"))</f>
        <v>Epoxy</v>
      </c>
      <c r="Q6066" s="9" t="str">
        <f t="shared" ref="Q6066:Q6067" si="635">IF(ISNUMBER(SEARCH("3-Wire",D6066)),"3",IF(ISNUMBER(SEARCH("4-Wire",D6066)),"4",IF(ISNUMBER(SEARCH("5-Wire",D6066)),"5",IF(ISNUMBER(SEARCH("6-Wire",D6066)),"6","0"))))</f>
        <v>5</v>
      </c>
      <c r="R6066" s="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66" s="14" t="str">
        <f>IF(ProjectsDB[[#This Row],[Item Type]]="Straight Plug-In",_xlfn.TEXTJOIN("-",TRUE,M6066&amp;"-"&amp;_xlfn.LET(_xlpm.txt,ProjectsDB[[#This Row],[Assembly]],_xlpm.pos,FIND("SP",_xlpm.txt),_xlpm.pre,LEFT(_xlpm.txt,_xlpm.pos-1),IF(RIGHT(_xlpm.pre,3)="123","3PL",IF(RIGHT(_xlpm.pre,2)="12","2PL",IF(RIGHT(_xlpm.pre,1)="1","1PL","3PL")))),N6066,O6066,P6066,Q6066&amp;"W",R6066),_xlfn.TEXTJOIN("-",TRUE,M6066,N6066,O6066,P6066,Q6066&amp;"W",R6066))</f>
        <v>Straight Feeder-AL-Silver-Epoxy-5W-2</v>
      </c>
      <c r="T6066" s="14" t="str">
        <f>IF(COUNTIF(Cycletime[Element Desc.],ProjectsDB[[#This Row],[Element Desc.]])&gt;0,"Found","Not Found")</f>
        <v>Found</v>
      </c>
    </row>
    <row r="6067" spans="2:20" x14ac:dyDescent="0.25">
      <c r="B6067" s="20" t="s">
        <v>13650</v>
      </c>
      <c r="C6067" s="21" t="s">
        <v>1555</v>
      </c>
      <c r="D6067" s="21" t="s">
        <v>1556</v>
      </c>
      <c r="E6067" s="22">
        <v>1</v>
      </c>
      <c r="F6067" s="9" t="s">
        <v>9681</v>
      </c>
      <c r="G6067" s="9" t="s">
        <v>13651</v>
      </c>
      <c r="H6067" s="31" t="s">
        <v>13652</v>
      </c>
      <c r="I6067" s="25"/>
      <c r="J6067" s="25"/>
      <c r="K6067" s="25"/>
      <c r="L6067" s="25" cm="1">
        <f t="array" ref="L6067">IFERROR(LOOKUP(2^15,SEARCH({"40A","63A","80A","100A","125A","160A","200A","250A","400A","630A","800A","1000A","1250A","1600A","2000A","2500A","3200A","4000A","5000A","6300A"},UPPER(D6067)),{40,63,80,100,125,160,200,250,400,630,800,1000,1250,1600,2000,2500,3200,4000,5000,6300}),0)</f>
        <v>4000</v>
      </c>
      <c r="M6067" s="21" t="str">
        <f t="shared" si="631"/>
        <v>Joint Pack</v>
      </c>
      <c r="N6067" s="21" t="str">
        <f t="shared" si="632"/>
        <v>AL</v>
      </c>
      <c r="O6067" s="63" t="str">
        <f t="shared" si="633"/>
        <v>Silver</v>
      </c>
      <c r="P6067" s="21" t="str">
        <f t="shared" si="634"/>
        <v>None</v>
      </c>
      <c r="Q6067" s="21" t="str">
        <f t="shared" si="635"/>
        <v>5</v>
      </c>
      <c r="R6067" s="21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67" s="64" t="str">
        <f>IF(ProjectsDB[[#This Row],[Item Type]]="Straight Plug-In",_xlfn.TEXTJOIN("-",TRUE,M6067&amp;"-"&amp;_xlfn.LET(_xlpm.txt,ProjectsDB[[#This Row],[Assembly]],_xlpm.pos,FIND("SP",_xlpm.txt),_xlpm.pre,LEFT(_xlpm.txt,_xlpm.pos-1),IF(RIGHT(_xlpm.pre,3)="123","3PL",IF(RIGHT(_xlpm.pre,2)="12","2PL",IF(RIGHT(_xlpm.pre,1)="1","1PL","3PL")))),N6067,O6067,P6067,Q6067&amp;"W",R6067),_xlfn.TEXTJOIN("-",TRUE,M6067,N6067,O6067,P6067,Q6067&amp;"W",R6067))</f>
        <v>Joint Pack-AL-Silver-None-5W-2</v>
      </c>
      <c r="T6067" s="64" t="str">
        <f>IF(COUNTIF(Cycletime[Element Desc.],ProjectsDB[[#This Row],[Element Desc.]])&gt;0,"Found","Not Found")</f>
        <v>Found</v>
      </c>
    </row>
    <row r="6068" spans="2:20" x14ac:dyDescent="0.25">
      <c r="B6068" s="79" t="s">
        <v>13653</v>
      </c>
      <c r="C6068" s="65" t="s">
        <v>13654</v>
      </c>
      <c r="D6068" s="65" t="s">
        <v>13655</v>
      </c>
      <c r="E6068" s="80">
        <v>2</v>
      </c>
      <c r="F6068" s="65" t="s">
        <v>11191</v>
      </c>
      <c r="G6068" s="65" t="s">
        <v>11193</v>
      </c>
      <c r="H6068" s="66">
        <v>46363</v>
      </c>
      <c r="I6068" s="67"/>
      <c r="J6068" s="67"/>
      <c r="K6068" s="67"/>
      <c r="L6068" s="12" cm="1">
        <f t="array" ref="L6068">IFERROR(LOOKUP(2^15,SEARCH({"40A","63A","80A","100A","125A","160A","200A","250A","400A","630A","800A","1000A","1250A","1600A","2000A","2500A","3200A","4000A","5000A","6300A"},UPPER(D6068)),{40,63,80,100,125,160,200,250,400,630,800,1000,1250,1600,2000,2500,3200,4000,5000,6300}),0)</f>
        <v>6300</v>
      </c>
      <c r="M6068" s="65" t="str">
        <f t="shared" ref="M6068:M6070" si="636">_xlfn.LET(_xlpm.d,UPPER(TRIM(SUBSTITUTE(SUBSTITUTE(D6068,CHAR(160),"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End Cap</v>
      </c>
      <c r="N6068" s="65" t="str">
        <f t="shared" ref="N6068:N6070" si="637">IF(ISNUMBER(SEARCH("CU",D6068)),"CU",IF(ISNUMBER(SEARCH("AL",D6068)),"AL",IF(ISNUMBER(SEARCH("Copper",D6068)),"CU","SH")))</f>
        <v>CU</v>
      </c>
      <c r="O6068" s="68" t="str">
        <f t="shared" ref="O6068:O6070" si="638">IF(ISNUMBER(SEARCH("Silver",D6068)),"Silver",IF(ISNUMBER(SEARCH("Tin",D6068)),"Tin","None"))</f>
        <v>None</v>
      </c>
      <c r="P6068" s="65" t="str">
        <f t="shared" ref="P6068:P6070" si="639">IF(ISNUMBER(SEARCH("Epoxy",D6068)),"Epoxy",IF(ISNUMBER(SEARCH("PET",D6068)),"PET","None"))</f>
        <v>None</v>
      </c>
      <c r="Q6068" s="69" t="str">
        <f t="shared" ref="Q6068:Q6070" si="640">IF(ISNUMBER(SEARCH("3-Wire",D6068)),"3",IF(ISNUMBER(SEARCH("4-Wire",D6068)),"4",IF(ISNUMBER(SEARCH("5-Wire",D6068)),"5",IF(ISNUMBER(SEARCH("6-Wire",D6068)),"6","0"))))</f>
        <v>0</v>
      </c>
      <c r="R6068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68" s="70" t="str">
        <f>IF(ProjectsDB[[#This Row],[Item Type]]="Straight Plug-In",_xlfn.TEXTJOIN("-",TRUE,M6068&amp;"-"&amp;_xlfn.LET(_xlpm.txt,ProjectsDB[[#This Row],[Assembly]],_xlpm.pos,FIND("SP",_xlpm.txt),_xlpm.pre,LEFT(_xlpm.txt,_xlpm.pos-1),IF(RIGHT(_xlpm.pre,3)="123","3PL",IF(RIGHT(_xlpm.pre,2)="12","2PL",IF(RIGHT(_xlpm.pre,1)="1","1PL","3PL")))),N6068,O6068,P6068,Q6068&amp;"W",R6068),_xlfn.TEXTJOIN("-",TRUE,M6068,N6068,O6068,P6068,Q6068&amp;"W",R6068))</f>
        <v>End Cap-CU-None-None-0W-3</v>
      </c>
      <c r="T6068" s="71" t="str">
        <f>IF(COUNTIF(Cycletime[Element Desc.],ProjectsDB[[#This Row],[Element Desc.]])&gt;0,"Found","Not Found")</f>
        <v>Not Found</v>
      </c>
    </row>
    <row r="6069" spans="2:20" x14ac:dyDescent="0.25">
      <c r="B6069" s="79" t="s">
        <v>13656</v>
      </c>
      <c r="C6069" s="65" t="s">
        <v>13657</v>
      </c>
      <c r="D6069" s="65" t="s">
        <v>13658</v>
      </c>
      <c r="E6069" s="80">
        <v>2</v>
      </c>
      <c r="F6069" s="65" t="s">
        <v>11191</v>
      </c>
      <c r="G6069" s="65" t="s">
        <v>11193</v>
      </c>
      <c r="H6069" s="66">
        <v>46363</v>
      </c>
      <c r="I6069" s="67">
        <v>700</v>
      </c>
      <c r="J6069" s="67"/>
      <c r="K6069" s="67"/>
      <c r="L6069" s="12" cm="1">
        <f t="array" ref="L6069">IFERROR(LOOKUP(2^15,SEARCH({"40A","63A","80A","100A","125A","160A","200A","250A","400A","630A","800A","1000A","1250A","1600A","2000A","2500A","3200A","4000A","5000A","6300A"},UPPER(D6069)),{40,63,80,100,125,160,200,250,400,630,800,1000,1250,1600,2000,2500,3200,4000,5000,6300}),0)</f>
        <v>6300</v>
      </c>
      <c r="M6069" s="65" t="str">
        <f t="shared" si="636"/>
        <v>Straight Feeder</v>
      </c>
      <c r="N6069" s="65" t="str">
        <f t="shared" si="637"/>
        <v>CU</v>
      </c>
      <c r="O6069" s="68" t="str">
        <f t="shared" si="638"/>
        <v>Tin</v>
      </c>
      <c r="P6069" s="65" t="str">
        <f t="shared" si="639"/>
        <v>Epoxy</v>
      </c>
      <c r="Q6069" s="69" t="str">
        <f t="shared" si="640"/>
        <v>4</v>
      </c>
      <c r="R6069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69" s="70" t="str">
        <f>IF(ProjectsDB[[#This Row],[Item Type]]="Straight Plug-In",_xlfn.TEXTJOIN("-",TRUE,M6069&amp;"-"&amp;_xlfn.LET(_xlpm.txt,ProjectsDB[[#This Row],[Assembly]],_xlpm.pos,FIND("SP",_xlpm.txt),_xlpm.pre,LEFT(_xlpm.txt,_xlpm.pos-1),IF(RIGHT(_xlpm.pre,3)="123","3PL",IF(RIGHT(_xlpm.pre,2)="12","2PL",IF(RIGHT(_xlpm.pre,1)="1","1PL","3PL")))),N6069,O6069,P6069,Q6069&amp;"W",R6069),_xlfn.TEXTJOIN("-",TRUE,M6069,N6069,O6069,P6069,Q6069&amp;"W",R6069))</f>
        <v>Straight Feeder-CU-Tin-Epoxy-4W-3</v>
      </c>
      <c r="T6069" s="71" t="str">
        <f>IF(COUNTIF(Cycletime[Element Desc.],ProjectsDB[[#This Row],[Element Desc.]])&gt;0,"Found","Not Found")</f>
        <v>Found</v>
      </c>
    </row>
    <row r="6070" spans="2:20" x14ac:dyDescent="0.25">
      <c r="B6070" s="81" t="s">
        <v>13659</v>
      </c>
      <c r="C6070" s="72" t="s">
        <v>13660</v>
      </c>
      <c r="D6070" s="72" t="s">
        <v>13661</v>
      </c>
      <c r="E6070" s="82">
        <v>1</v>
      </c>
      <c r="F6070" s="65" t="s">
        <v>11191</v>
      </c>
      <c r="G6070" s="65" t="s">
        <v>11193</v>
      </c>
      <c r="H6070" s="66">
        <v>46363</v>
      </c>
      <c r="I6070" s="74"/>
      <c r="J6070" s="74"/>
      <c r="K6070" s="74"/>
      <c r="L6070" s="25" cm="1">
        <f t="array" ref="L6070">IFERROR(LOOKUP(2^15,SEARCH({"40A","63A","80A","100A","125A","160A","200A","250A","400A","630A","800A","1000A","1250A","1600A","2000A","2500A","3200A","4000A","5000A","6300A"},UPPER(D6070)),{40,63,80,100,125,160,200,250,400,630,800,1000,1250,1600,2000,2500,3200,4000,5000,6300}),0)</f>
        <v>6300</v>
      </c>
      <c r="M6070" s="72" t="str">
        <f t="shared" si="636"/>
        <v>Joint Pack</v>
      </c>
      <c r="N6070" s="72" t="str">
        <f t="shared" si="637"/>
        <v>CU</v>
      </c>
      <c r="O6070" s="75" t="str">
        <f t="shared" si="638"/>
        <v>Tin</v>
      </c>
      <c r="P6070" s="72" t="str">
        <f t="shared" si="639"/>
        <v>None</v>
      </c>
      <c r="Q6070" s="76" t="str">
        <f t="shared" si="640"/>
        <v>4</v>
      </c>
      <c r="R607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070" s="77" t="str">
        <f>IF(ProjectsDB[[#This Row],[Item Type]]="Straight Plug-In",_xlfn.TEXTJOIN("-",TRUE,M6070&amp;"-"&amp;_xlfn.LET(_xlpm.txt,ProjectsDB[[#This Row],[Assembly]],_xlpm.pos,FIND("SP",_xlpm.txt),_xlpm.pre,LEFT(_xlpm.txt,_xlpm.pos-1),IF(RIGHT(_xlpm.pre,3)="123","3PL",IF(RIGHT(_xlpm.pre,2)="12","2PL",IF(RIGHT(_xlpm.pre,1)="1","1PL","3PL")))),N6070,O6070,P6070,Q6070&amp;"W",R6070),_xlfn.TEXTJOIN("-",TRUE,M6070,N6070,O6070,P6070,Q6070&amp;"W",R6070))</f>
        <v>Joint Pack-CU-Tin-None-4W-3</v>
      </c>
      <c r="T6070" s="78" t="str">
        <f>IF(COUNTIF(Cycletime[Element Desc.],ProjectsDB[[#This Row],[Element Desc.]])&gt;0,"Found","Not Found")</f>
        <v>Found</v>
      </c>
    </row>
    <row r="6071" spans="2:20" x14ac:dyDescent="0.25">
      <c r="B6071" s="79" t="s">
        <v>13662</v>
      </c>
      <c r="C6071" s="65" t="s">
        <v>13663</v>
      </c>
      <c r="D6071" s="65" t="s">
        <v>13664</v>
      </c>
      <c r="E6071" s="80">
        <v>1</v>
      </c>
      <c r="F6071" s="65" t="s">
        <v>11462</v>
      </c>
      <c r="G6071" s="65" t="s">
        <v>13676</v>
      </c>
      <c r="H6071" s="66" t="s">
        <v>13677</v>
      </c>
      <c r="I6071" s="67">
        <v>1330</v>
      </c>
      <c r="J6071" s="67"/>
      <c r="K6071" s="67"/>
      <c r="L6071" s="12" cm="1">
        <f t="array" ref="L6071">IFERROR(LOOKUP(2^15,SEARCH({"40A","63A","80A","100A","125A","160A","200A","250A","400A","630A","800A","1000A","1250A","1600A","2000A","2500A","3200A","4000A","5000A","6300A"},UPPER(D6071)),{40,63,80,100,125,160,200,250,400,630,800,1000,1250,1600,2000,2500,3200,4000,5000,6300}),0)</f>
        <v>5000</v>
      </c>
      <c r="M6071" s="65" t="str">
        <f t="shared" ref="M6071:M6073" si="641">_xlfn.LET(_xlpm.d,UPPER(TRIM(SUBSTITUTE(SUBSTITUTE(D6071,CHAR(160),"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071" s="65" t="str">
        <f t="shared" ref="N6071:N6073" si="642">IF(ISNUMBER(SEARCH("CU",D6071)),"CU",IF(ISNUMBER(SEARCH("AL",D6071)),"AL",IF(ISNUMBER(SEARCH("Copper",D6071)),"CU","SH")))</f>
        <v>CU</v>
      </c>
      <c r="O6071" s="68" t="str">
        <f t="shared" ref="O6071:O6073" si="643">IF(ISNUMBER(SEARCH("Silver",D6071)),"Silver",IF(ISNUMBER(SEARCH("Tin",D6071)),"Tin","None"))</f>
        <v>Tin</v>
      </c>
      <c r="P6071" s="65" t="str">
        <f t="shared" ref="P6071:P6073" si="644">IF(ISNUMBER(SEARCH("Epoxy",D6071)),"Epoxy",IF(ISNUMBER(SEARCH("PET",D6071)),"PET","None"))</f>
        <v>PET</v>
      </c>
      <c r="Q6071" s="69" t="str">
        <f t="shared" ref="Q6071:Q6073" si="645">IF(ISNUMBER(SEARCH("3-Wire",D6071)),"3",IF(ISNUMBER(SEARCH("4-Wire",D6071)),"4",IF(ISNUMBER(SEARCH("5-Wire",D6071)),"5",IF(ISNUMBER(SEARCH("6-Wire",D6071)),"6","0"))))</f>
        <v>5</v>
      </c>
      <c r="R6071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71" s="70" t="str">
        <f>IF(ProjectsDB[[#This Row],[Item Type]]="Straight Plug-In",_xlfn.TEXTJOIN("-",TRUE,M6071&amp;"-"&amp;_xlfn.LET(_xlpm.txt,ProjectsDB[[#This Row],[Assembly]],_xlpm.pos,FIND("SP",_xlpm.txt),_xlpm.pre,LEFT(_xlpm.txt,_xlpm.pos-1),IF(RIGHT(_xlpm.pre,3)="123","3PL",IF(RIGHT(_xlpm.pre,2)="12","2PL",IF(RIGHT(_xlpm.pre,1)="1","1PL","3PL")))),N6071,O6071,P6071,Q6071&amp;"W",R6071),_xlfn.TEXTJOIN("-",TRUE,M6071,N6071,O6071,P6071,Q6071&amp;"W",R6071))</f>
        <v>Straight Feeder-CU-Tin-PET-5W-2</v>
      </c>
      <c r="T6071" s="71" t="str">
        <f>IF(COUNTIF(Cycletime[Element Desc.],ProjectsDB[[#This Row],[Element Desc.]])&gt;0,"Found","Not Found")</f>
        <v>Found</v>
      </c>
    </row>
    <row r="6072" spans="2:20" x14ac:dyDescent="0.25">
      <c r="B6072" s="79" t="s">
        <v>13665</v>
      </c>
      <c r="C6072" s="65" t="s">
        <v>13666</v>
      </c>
      <c r="D6072" s="65" t="s">
        <v>13667</v>
      </c>
      <c r="E6072" s="80">
        <v>1</v>
      </c>
      <c r="F6072" s="65" t="s">
        <v>11462</v>
      </c>
      <c r="G6072" s="65" t="s">
        <v>13676</v>
      </c>
      <c r="H6072" s="66" t="s">
        <v>13677</v>
      </c>
      <c r="I6072" s="67">
        <v>1040</v>
      </c>
      <c r="J6072" s="67"/>
      <c r="K6072" s="67"/>
      <c r="L6072" s="12" cm="1">
        <f t="array" ref="L6072">IFERROR(LOOKUP(2^15,SEARCH({"40A","63A","80A","100A","125A","160A","200A","250A","400A","630A","800A","1000A","1250A","1600A","2000A","2500A","3200A","4000A","5000A","6300A"},UPPER(D6072)),{40,63,80,100,125,160,200,250,400,630,800,1000,1250,1600,2000,2500,3200,4000,5000,6300}),0)</f>
        <v>5000</v>
      </c>
      <c r="M6072" s="65" t="str">
        <f t="shared" si="641"/>
        <v>Straight Feeder</v>
      </c>
      <c r="N6072" s="65" t="str">
        <f t="shared" si="642"/>
        <v>CU</v>
      </c>
      <c r="O6072" s="68" t="str">
        <f t="shared" si="643"/>
        <v>Tin</v>
      </c>
      <c r="P6072" s="65" t="str">
        <f t="shared" si="644"/>
        <v>PET</v>
      </c>
      <c r="Q6072" s="69" t="str">
        <f t="shared" si="645"/>
        <v>5</v>
      </c>
      <c r="R6072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72" s="70" t="str">
        <f>IF(ProjectsDB[[#This Row],[Item Type]]="Straight Plug-In",_xlfn.TEXTJOIN("-",TRUE,M6072&amp;"-"&amp;_xlfn.LET(_xlpm.txt,ProjectsDB[[#This Row],[Assembly]],_xlpm.pos,FIND("SP",_xlpm.txt),_xlpm.pre,LEFT(_xlpm.txt,_xlpm.pos-1),IF(RIGHT(_xlpm.pre,3)="123","3PL",IF(RIGHT(_xlpm.pre,2)="12","2PL",IF(RIGHT(_xlpm.pre,1)="1","1PL","3PL")))),N6072,O6072,P6072,Q6072&amp;"W",R6072),_xlfn.TEXTJOIN("-",TRUE,M6072,N6072,O6072,P6072,Q6072&amp;"W",R6072))</f>
        <v>Straight Feeder-CU-Tin-PET-5W-2</v>
      </c>
      <c r="T6072" s="71" t="str">
        <f>IF(COUNTIF(Cycletime[Element Desc.],ProjectsDB[[#This Row],[Element Desc.]])&gt;0,"Found","Not Found")</f>
        <v>Found</v>
      </c>
    </row>
    <row r="6073" spans="2:20" x14ac:dyDescent="0.25">
      <c r="B6073" s="81" t="s">
        <v>13668</v>
      </c>
      <c r="C6073" s="72" t="s">
        <v>7007</v>
      </c>
      <c r="D6073" s="72" t="s">
        <v>7008</v>
      </c>
      <c r="E6073" s="82">
        <v>2</v>
      </c>
      <c r="F6073" s="65" t="s">
        <v>11462</v>
      </c>
      <c r="G6073" s="65" t="s">
        <v>13676</v>
      </c>
      <c r="H6073" s="66" t="s">
        <v>13677</v>
      </c>
      <c r="I6073" s="74"/>
      <c r="J6073" s="74"/>
      <c r="K6073" s="74"/>
      <c r="L6073" s="25" cm="1">
        <f t="array" ref="L6073">IFERROR(LOOKUP(2^15,SEARCH({"40A","63A","80A","100A","125A","160A","200A","250A","400A","630A","800A","1000A","1250A","1600A","2000A","2500A","3200A","4000A","5000A","6300A"},UPPER(D6073)),{40,63,80,100,125,160,200,250,400,630,800,1000,1250,1600,2000,2500,3200,4000,5000,6300}),0)</f>
        <v>5000</v>
      </c>
      <c r="M6073" s="72" t="str">
        <f t="shared" si="641"/>
        <v>Joint Pack</v>
      </c>
      <c r="N6073" s="72" t="str">
        <f t="shared" si="642"/>
        <v>CU</v>
      </c>
      <c r="O6073" s="75" t="str">
        <f t="shared" si="643"/>
        <v>Tin</v>
      </c>
      <c r="P6073" s="72" t="str">
        <f t="shared" si="644"/>
        <v>None</v>
      </c>
      <c r="Q6073" s="76" t="str">
        <f t="shared" si="645"/>
        <v>5</v>
      </c>
      <c r="R607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73" s="77" t="str">
        <f>IF(ProjectsDB[[#This Row],[Item Type]]="Straight Plug-In",_xlfn.TEXTJOIN("-",TRUE,M6073&amp;"-"&amp;_xlfn.LET(_xlpm.txt,ProjectsDB[[#This Row],[Assembly]],_xlpm.pos,FIND("SP",_xlpm.txt),_xlpm.pre,LEFT(_xlpm.txt,_xlpm.pos-1),IF(RIGHT(_xlpm.pre,3)="123","3PL",IF(RIGHT(_xlpm.pre,2)="12","2PL",IF(RIGHT(_xlpm.pre,1)="1","1PL","3PL")))),N6073,O6073,P6073,Q6073&amp;"W",R6073),_xlfn.TEXTJOIN("-",TRUE,M6073,N6073,O6073,P6073,Q6073&amp;"W",R6073))</f>
        <v>Joint Pack-CU-Tin-None-5W-2</v>
      </c>
      <c r="T6073" s="78" t="str">
        <f>IF(COUNTIF(Cycletime[Element Desc.],ProjectsDB[[#This Row],[Element Desc.]])&gt;0,"Found","Not Found")</f>
        <v>Found</v>
      </c>
    </row>
    <row r="6074" spans="2:20" x14ac:dyDescent="0.25">
      <c r="B6074" s="79" t="s">
        <v>13669</v>
      </c>
      <c r="C6074" s="65" t="s">
        <v>13670</v>
      </c>
      <c r="D6074" s="65" t="s">
        <v>13671</v>
      </c>
      <c r="E6074" s="80">
        <v>1</v>
      </c>
      <c r="F6074" s="65" t="s">
        <v>11462</v>
      </c>
      <c r="G6074" s="65" t="s">
        <v>13676</v>
      </c>
      <c r="H6074" s="66" t="s">
        <v>13677</v>
      </c>
      <c r="I6074" s="67">
        <v>1080</v>
      </c>
      <c r="J6074" s="67"/>
      <c r="K6074" s="67"/>
      <c r="L6074" s="12" cm="1">
        <f t="array" ref="L6074">IFERROR(LOOKUP(2^15,SEARCH({"40A","63A","80A","100A","125A","160A","200A","250A","400A","630A","800A","1000A","1250A","1600A","2000A","2500A","3200A","4000A","5000A","6300A"},UPPER(D6074)),{40,63,80,100,125,160,200,250,400,630,800,1000,1250,1600,2000,2500,3200,4000,5000,6300}),0)</f>
        <v>5000</v>
      </c>
      <c r="M6074" s="65" t="str">
        <f t="shared" ref="M6074:M6076" si="646">_xlfn.LET(_xlpm.d,UPPER(TRIM(SUBSTITUTE(SUBSTITUTE(D6074,CHAR(160),"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074" s="65" t="str">
        <f t="shared" ref="N6074:N6076" si="647">IF(ISNUMBER(SEARCH("CU",D6074)),"CU",IF(ISNUMBER(SEARCH("AL",D6074)),"AL",IF(ISNUMBER(SEARCH("Copper",D6074)),"CU","SH")))</f>
        <v>CU</v>
      </c>
      <c r="O6074" s="68" t="str">
        <f t="shared" ref="O6074:O6076" si="648">IF(ISNUMBER(SEARCH("Silver",D6074)),"Silver",IF(ISNUMBER(SEARCH("Tin",D6074)),"Tin","None"))</f>
        <v>Tin</v>
      </c>
      <c r="P6074" s="65" t="str">
        <f t="shared" ref="P6074:P6076" si="649">IF(ISNUMBER(SEARCH("Epoxy",D6074)),"Epoxy",IF(ISNUMBER(SEARCH("PET",D6074)),"PET","None"))</f>
        <v>PET</v>
      </c>
      <c r="Q6074" s="69" t="str">
        <f t="shared" ref="Q6074:Q6076" si="650">IF(ISNUMBER(SEARCH("3-Wire",D6074)),"3",IF(ISNUMBER(SEARCH("4-Wire",D6074)),"4",IF(ISNUMBER(SEARCH("5-Wire",D6074)),"5",IF(ISNUMBER(SEARCH("6-Wire",D6074)),"6","0"))))</f>
        <v>5</v>
      </c>
      <c r="R6074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74" s="70" t="str">
        <f>IF(ProjectsDB[[#This Row],[Item Type]]="Straight Plug-In",_xlfn.TEXTJOIN("-",TRUE,M6074&amp;"-"&amp;_xlfn.LET(_xlpm.txt,ProjectsDB[[#This Row],[Assembly]],_xlpm.pos,FIND("SP",_xlpm.txt),_xlpm.pre,LEFT(_xlpm.txt,_xlpm.pos-1),IF(RIGHT(_xlpm.pre,3)="123","3PL",IF(RIGHT(_xlpm.pre,2)="12","2PL",IF(RIGHT(_xlpm.pre,1)="1","1PL","3PL")))),N6074,O6074,P6074,Q6074&amp;"W",R6074),_xlfn.TEXTJOIN("-",TRUE,M6074,N6074,O6074,P6074,Q6074&amp;"W",R6074))</f>
        <v>Straight Feeder-CU-Tin-PET-5W-2</v>
      </c>
      <c r="T6074" s="71" t="str">
        <f>IF(COUNTIF(Cycletime[Element Desc.],ProjectsDB[[#This Row],[Element Desc.]])&gt;0,"Found","Not Found")</f>
        <v>Found</v>
      </c>
    </row>
    <row r="6075" spans="2:20" x14ac:dyDescent="0.25">
      <c r="B6075" s="79" t="s">
        <v>13672</v>
      </c>
      <c r="C6075" s="65" t="s">
        <v>13673</v>
      </c>
      <c r="D6075" s="65" t="s">
        <v>13674</v>
      </c>
      <c r="E6075" s="80">
        <v>1</v>
      </c>
      <c r="F6075" s="65" t="s">
        <v>11462</v>
      </c>
      <c r="G6075" s="65" t="s">
        <v>13676</v>
      </c>
      <c r="H6075" s="66" t="s">
        <v>13677</v>
      </c>
      <c r="I6075" s="67">
        <v>980</v>
      </c>
      <c r="J6075" s="67"/>
      <c r="K6075" s="67"/>
      <c r="L6075" s="12" cm="1">
        <f t="array" ref="L6075">IFERROR(LOOKUP(2^15,SEARCH({"40A","63A","80A","100A","125A","160A","200A","250A","400A","630A","800A","1000A","1250A","1600A","2000A","2500A","3200A","4000A","5000A","6300A"},UPPER(D6075)),{40,63,80,100,125,160,200,250,400,630,800,1000,1250,1600,2000,2500,3200,4000,5000,6300}),0)</f>
        <v>5000</v>
      </c>
      <c r="M6075" s="65" t="str">
        <f t="shared" si="646"/>
        <v>Straight Feeder</v>
      </c>
      <c r="N6075" s="65" t="str">
        <f t="shared" si="647"/>
        <v>CU</v>
      </c>
      <c r="O6075" s="68" t="str">
        <f t="shared" si="648"/>
        <v>Tin</v>
      </c>
      <c r="P6075" s="65" t="str">
        <f t="shared" si="649"/>
        <v>PET</v>
      </c>
      <c r="Q6075" s="69" t="str">
        <f t="shared" si="650"/>
        <v>5</v>
      </c>
      <c r="R6075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75" s="70" t="str">
        <f>IF(ProjectsDB[[#This Row],[Item Type]]="Straight Plug-In",_xlfn.TEXTJOIN("-",TRUE,M6075&amp;"-"&amp;_xlfn.LET(_xlpm.txt,ProjectsDB[[#This Row],[Assembly]],_xlpm.pos,FIND("SP",_xlpm.txt),_xlpm.pre,LEFT(_xlpm.txt,_xlpm.pos-1),IF(RIGHT(_xlpm.pre,3)="123","3PL",IF(RIGHT(_xlpm.pre,2)="12","2PL",IF(RIGHT(_xlpm.pre,1)="1","1PL","3PL")))),N6075,O6075,P6075,Q6075&amp;"W",R6075),_xlfn.TEXTJOIN("-",TRUE,M6075,N6075,O6075,P6075,Q6075&amp;"W",R6075))</f>
        <v>Straight Feeder-CU-Tin-PET-5W-2</v>
      </c>
      <c r="T6075" s="71" t="str">
        <f>IF(COUNTIF(Cycletime[Element Desc.],ProjectsDB[[#This Row],[Element Desc.]])&gt;0,"Found","Not Found")</f>
        <v>Found</v>
      </c>
    </row>
    <row r="6076" spans="2:20" x14ac:dyDescent="0.25">
      <c r="B6076" s="81" t="s">
        <v>13675</v>
      </c>
      <c r="C6076" s="72" t="s">
        <v>7007</v>
      </c>
      <c r="D6076" s="72" t="s">
        <v>7008</v>
      </c>
      <c r="E6076" s="82">
        <v>2</v>
      </c>
      <c r="F6076" s="65" t="s">
        <v>11462</v>
      </c>
      <c r="G6076" s="65" t="s">
        <v>13676</v>
      </c>
      <c r="H6076" s="66" t="s">
        <v>13677</v>
      </c>
      <c r="I6076" s="74"/>
      <c r="J6076" s="74"/>
      <c r="K6076" s="74"/>
      <c r="L6076" s="25" cm="1">
        <f t="array" ref="L6076">IFERROR(LOOKUP(2^15,SEARCH({"40A","63A","80A","100A","125A","160A","200A","250A","400A","630A","800A","1000A","1250A","1600A","2000A","2500A","3200A","4000A","5000A","6300A"},UPPER(D6076)),{40,63,80,100,125,160,200,250,400,630,800,1000,1250,1600,2000,2500,3200,4000,5000,6300}),0)</f>
        <v>5000</v>
      </c>
      <c r="M6076" s="72" t="str">
        <f t="shared" si="646"/>
        <v>Joint Pack</v>
      </c>
      <c r="N6076" s="72" t="str">
        <f t="shared" si="647"/>
        <v>CU</v>
      </c>
      <c r="O6076" s="75" t="str">
        <f t="shared" si="648"/>
        <v>Tin</v>
      </c>
      <c r="P6076" s="72" t="str">
        <f t="shared" si="649"/>
        <v>None</v>
      </c>
      <c r="Q6076" s="76" t="str">
        <f t="shared" si="650"/>
        <v>5</v>
      </c>
      <c r="R607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76" s="77" t="str">
        <f>IF(ProjectsDB[[#This Row],[Item Type]]="Straight Plug-In",_xlfn.TEXTJOIN("-",TRUE,M6076&amp;"-"&amp;_xlfn.LET(_xlpm.txt,ProjectsDB[[#This Row],[Assembly]],_xlpm.pos,FIND("SP",_xlpm.txt),_xlpm.pre,LEFT(_xlpm.txt,_xlpm.pos-1),IF(RIGHT(_xlpm.pre,3)="123","3PL",IF(RIGHT(_xlpm.pre,2)="12","2PL",IF(RIGHT(_xlpm.pre,1)="1","1PL","3PL")))),N6076,O6076,P6076,Q6076&amp;"W",R6076),_xlfn.TEXTJOIN("-",TRUE,M6076,N6076,O6076,P6076,Q6076&amp;"W",R6076))</f>
        <v>Joint Pack-CU-Tin-None-5W-2</v>
      </c>
      <c r="T6076" s="78" t="str">
        <f>IF(COUNTIF(Cycletime[Element Desc.],ProjectsDB[[#This Row],[Element Desc.]])&gt;0,"Found","Not Found")</f>
        <v>Found</v>
      </c>
    </row>
    <row r="6077" spans="2:20" x14ac:dyDescent="0.25">
      <c r="B6077" s="81" t="s">
        <v>13678</v>
      </c>
      <c r="C6077" s="72" t="s">
        <v>13679</v>
      </c>
      <c r="D6077" s="72" t="s">
        <v>13680</v>
      </c>
      <c r="E6077" s="82">
        <v>2</v>
      </c>
      <c r="F6077" s="21" t="s">
        <v>13644</v>
      </c>
      <c r="G6077" s="21" t="s">
        <v>37</v>
      </c>
      <c r="H6077" s="73">
        <v>46216</v>
      </c>
      <c r="I6077" s="74"/>
      <c r="J6077" s="74"/>
      <c r="K6077" s="74"/>
      <c r="L6077" s="25" cm="1">
        <f t="array" ref="L6077">IFERROR(LOOKUP(2^15,SEARCH({"40A","63A","80A","100A","125A","160A","200A","250A","400A","630A","800A","1000A","1250A","1600A","2000A","2500A","3200A","4000A","5000A","6300A"},UPPER(D6077)),{40,63,80,100,125,160,200,250,400,630,800,1000,1250,1600,2000,2500,3200,4000,5000,6300}),0)</f>
        <v>3200</v>
      </c>
      <c r="M6077" s="72" t="str">
        <f t="shared" ref="M6077:M6108" si="651">_xlfn.LET(_xlpm.d,UPPER(TRIM(SUBSTITUTE(SUBSTITUTE(D6077,CHAR(160),"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6077" s="72" t="str">
        <f t="shared" ref="N6077:N6108" si="652">IF(ISNUMBER(SEARCH("CU",D6077)),"CU",IF(ISNUMBER(SEARCH("AL",D6077)),"AL",IF(ISNUMBER(SEARCH("Copper",D6077)),"CU","SH")))</f>
        <v>AL</v>
      </c>
      <c r="O6077" s="75" t="str">
        <f t="shared" ref="O6077:O6108" si="653">IF(ISNUMBER(SEARCH("Silver",D6077)),"Silver",IF(ISNUMBER(SEARCH("Tin",D6077)),"Tin","None"))</f>
        <v>Tin</v>
      </c>
      <c r="P6077" s="72" t="str">
        <f t="shared" ref="P6077:P6108" si="654">IF(ISNUMBER(SEARCH("Epoxy",D6077)),"Epoxy",IF(ISNUMBER(SEARCH("PET",D6077)),"PET","None"))</f>
        <v>None</v>
      </c>
      <c r="Q6077" s="76" t="str">
        <f t="shared" ref="Q6077:Q6108" si="655">IF(ISNUMBER(SEARCH("3-Wire",D6077)),"3",IF(ISNUMBER(SEARCH("4-Wire",D6077)),"4",IF(ISNUMBER(SEARCH("5-Wire",D6077)),"5",IF(ISNUMBER(SEARCH("6-Wire",D6077)),"6","0"))))</f>
        <v>5</v>
      </c>
      <c r="R607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77" s="77" t="str">
        <f>IF(ProjectsDB[[#This Row],[Item Type]]="Straight Plug-In",_xlfn.TEXTJOIN("-",TRUE,M6077&amp;"-"&amp;_xlfn.LET(_xlpm.txt,ProjectsDB[[#This Row],[Assembly]],_xlpm.pos,FIND("SP",_xlpm.txt),_xlpm.pre,LEFT(_xlpm.txt,_xlpm.pos-1),IF(RIGHT(_xlpm.pre,3)="123","3PL",IF(RIGHT(_xlpm.pre,2)="12","2PL",IF(RIGHT(_xlpm.pre,1)="1","1PL","3PL")))),N6077,O6077,P6077,Q6077&amp;"W",R6077),_xlfn.TEXTJOIN("-",TRUE,M6077,N6077,O6077,P6077,Q6077&amp;"W",R6077))</f>
        <v>Joint Pack-AL-Tin-None-5W-2</v>
      </c>
      <c r="T6077" s="78" t="str">
        <f>IF(COUNTIF(Cycletime[Element Desc.],ProjectsDB[[#This Row],[Element Desc.]])&gt;0,"Found","Not Found")</f>
        <v>Found</v>
      </c>
    </row>
    <row r="6078" spans="2:20" x14ac:dyDescent="0.25">
      <c r="B6078" s="81" t="s">
        <v>13681</v>
      </c>
      <c r="C6078" s="72" t="s">
        <v>13682</v>
      </c>
      <c r="D6078" s="72" t="s">
        <v>13683</v>
      </c>
      <c r="E6078" s="82">
        <v>2</v>
      </c>
      <c r="F6078" s="21" t="s">
        <v>13644</v>
      </c>
      <c r="G6078" s="21" t="s">
        <v>37</v>
      </c>
      <c r="H6078" s="73">
        <v>46216</v>
      </c>
      <c r="I6078" s="74"/>
      <c r="J6078" s="74"/>
      <c r="K6078" s="74"/>
      <c r="L6078" s="25" cm="1">
        <f t="array" ref="L6078">IFERROR(LOOKUP(2^15,SEARCH({"40A","63A","80A","100A","125A","160A","200A","250A","400A","630A","800A","1000A","1250A","1600A","2000A","2500A","3200A","4000A","5000A","6300A"},UPPER(D6078)),{40,63,80,100,125,160,200,250,400,630,800,1000,1250,1600,2000,2500,3200,4000,5000,6300}),0)</f>
        <v>3200</v>
      </c>
      <c r="M6078" s="72" t="str">
        <f t="shared" si="651"/>
        <v>Flange Straight</v>
      </c>
      <c r="N6078" s="72" t="str">
        <f t="shared" si="652"/>
        <v>AL</v>
      </c>
      <c r="O6078" s="75" t="str">
        <f t="shared" si="653"/>
        <v>Tin</v>
      </c>
      <c r="P6078" s="72" t="str">
        <f t="shared" si="654"/>
        <v>PET</v>
      </c>
      <c r="Q6078" s="76" t="str">
        <f t="shared" si="655"/>
        <v>5</v>
      </c>
      <c r="R607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78" s="77" t="str">
        <f>IF(ProjectsDB[[#This Row],[Item Type]]="Straight Plug-In",_xlfn.TEXTJOIN("-",TRUE,M6078&amp;"-"&amp;_xlfn.LET(_xlpm.txt,ProjectsDB[[#This Row],[Assembly]],_xlpm.pos,FIND("SP",_xlpm.txt),_xlpm.pre,LEFT(_xlpm.txt,_xlpm.pos-1),IF(RIGHT(_xlpm.pre,3)="123","3PL",IF(RIGHT(_xlpm.pre,2)="12","2PL",IF(RIGHT(_xlpm.pre,1)="1","1PL","3PL")))),N6078,O6078,P6078,Q6078&amp;"W",R6078),_xlfn.TEXTJOIN("-",TRUE,M6078,N6078,O6078,P6078,Q6078&amp;"W",R6078))</f>
        <v>Flange Straight-AL-Tin-PET-5W-2</v>
      </c>
      <c r="T6078" s="78" t="str">
        <f>IF(COUNTIF(Cycletime[Element Desc.],ProjectsDB[[#This Row],[Element Desc.]])&gt;0,"Found","Not Found")</f>
        <v>Found</v>
      </c>
    </row>
    <row r="6079" spans="2:20" x14ac:dyDescent="0.25">
      <c r="B6079" s="81" t="s">
        <v>13684</v>
      </c>
      <c r="C6079" s="72" t="s">
        <v>13682</v>
      </c>
      <c r="D6079" s="72" t="s">
        <v>13683</v>
      </c>
      <c r="E6079" s="82">
        <v>2</v>
      </c>
      <c r="F6079" s="21" t="s">
        <v>13644</v>
      </c>
      <c r="G6079" s="21" t="s">
        <v>37</v>
      </c>
      <c r="H6079" s="73">
        <v>46216</v>
      </c>
      <c r="I6079" s="74"/>
      <c r="J6079" s="74"/>
      <c r="K6079" s="74"/>
      <c r="L6079" s="25" cm="1">
        <f t="array" ref="L6079">IFERROR(LOOKUP(2^15,SEARCH({"40A","63A","80A","100A","125A","160A","200A","250A","400A","630A","800A","1000A","1250A","1600A","2000A","2500A","3200A","4000A","5000A","6300A"},UPPER(D6079)),{40,63,80,100,125,160,200,250,400,630,800,1000,1250,1600,2000,2500,3200,4000,5000,6300}),0)</f>
        <v>3200</v>
      </c>
      <c r="M6079" s="72" t="str">
        <f t="shared" si="651"/>
        <v>Flange Straight</v>
      </c>
      <c r="N6079" s="72" t="str">
        <f t="shared" si="652"/>
        <v>AL</v>
      </c>
      <c r="O6079" s="75" t="str">
        <f t="shared" si="653"/>
        <v>Tin</v>
      </c>
      <c r="P6079" s="72" t="str">
        <f t="shared" si="654"/>
        <v>PET</v>
      </c>
      <c r="Q6079" s="76" t="str">
        <f t="shared" si="655"/>
        <v>5</v>
      </c>
      <c r="R607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79" s="77" t="str">
        <f>IF(ProjectsDB[[#This Row],[Item Type]]="Straight Plug-In",_xlfn.TEXTJOIN("-",TRUE,M6079&amp;"-"&amp;_xlfn.LET(_xlpm.txt,ProjectsDB[[#This Row],[Assembly]],_xlpm.pos,FIND("SP",_xlpm.txt),_xlpm.pre,LEFT(_xlpm.txt,_xlpm.pos-1),IF(RIGHT(_xlpm.pre,3)="123","3PL",IF(RIGHT(_xlpm.pre,2)="12","2PL",IF(RIGHT(_xlpm.pre,1)="1","1PL","3PL")))),N6079,O6079,P6079,Q6079&amp;"W",R6079),_xlfn.TEXTJOIN("-",TRUE,M6079,N6079,O6079,P6079,Q6079&amp;"W",R6079))</f>
        <v>Flange Straight-AL-Tin-PET-5W-2</v>
      </c>
      <c r="T6079" s="78" t="str">
        <f>IF(COUNTIF(Cycletime[Element Desc.],ProjectsDB[[#This Row],[Element Desc.]])&gt;0,"Found","Not Found")</f>
        <v>Found</v>
      </c>
    </row>
    <row r="6080" spans="2:20" x14ac:dyDescent="0.25">
      <c r="B6080" s="81" t="s">
        <v>13685</v>
      </c>
      <c r="C6080" s="72" t="s">
        <v>13679</v>
      </c>
      <c r="D6080" s="72" t="s">
        <v>13680</v>
      </c>
      <c r="E6080" s="82">
        <v>2</v>
      </c>
      <c r="F6080" s="21" t="s">
        <v>13644</v>
      </c>
      <c r="G6080" s="21" t="s">
        <v>37</v>
      </c>
      <c r="H6080" s="73">
        <v>46216</v>
      </c>
      <c r="I6080" s="74"/>
      <c r="J6080" s="74"/>
      <c r="K6080" s="74"/>
      <c r="L6080" s="25" cm="1">
        <f t="array" ref="L6080">IFERROR(LOOKUP(2^15,SEARCH({"40A","63A","80A","100A","125A","160A","200A","250A","400A","630A","800A","1000A","1250A","1600A","2000A","2500A","3200A","4000A","5000A","6300A"},UPPER(D6080)),{40,63,80,100,125,160,200,250,400,630,800,1000,1250,1600,2000,2500,3200,4000,5000,6300}),0)</f>
        <v>3200</v>
      </c>
      <c r="M6080" s="72" t="str">
        <f t="shared" si="651"/>
        <v>Joint Pack</v>
      </c>
      <c r="N6080" s="72" t="str">
        <f t="shared" si="652"/>
        <v>AL</v>
      </c>
      <c r="O6080" s="75" t="str">
        <f t="shared" si="653"/>
        <v>Tin</v>
      </c>
      <c r="P6080" s="72" t="str">
        <f t="shared" si="654"/>
        <v>None</v>
      </c>
      <c r="Q6080" s="76" t="str">
        <f t="shared" si="655"/>
        <v>5</v>
      </c>
      <c r="R608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80" s="77" t="str">
        <f>IF(ProjectsDB[[#This Row],[Item Type]]="Straight Plug-In",_xlfn.TEXTJOIN("-",TRUE,M6080&amp;"-"&amp;_xlfn.LET(_xlpm.txt,ProjectsDB[[#This Row],[Assembly]],_xlpm.pos,FIND("SP",_xlpm.txt),_xlpm.pre,LEFT(_xlpm.txt,_xlpm.pos-1),IF(RIGHT(_xlpm.pre,3)="123","3PL",IF(RIGHT(_xlpm.pre,2)="12","2PL",IF(RIGHT(_xlpm.pre,1)="1","1PL","3PL")))),N6080,O6080,P6080,Q6080&amp;"W",R6080),_xlfn.TEXTJOIN("-",TRUE,M6080,N6080,O6080,P6080,Q6080&amp;"W",R6080))</f>
        <v>Joint Pack-AL-Tin-None-5W-2</v>
      </c>
      <c r="T6080" s="78" t="str">
        <f>IF(COUNTIF(Cycletime[Element Desc.],ProjectsDB[[#This Row],[Element Desc.]])&gt;0,"Found","Not Found")</f>
        <v>Found</v>
      </c>
    </row>
    <row r="6081" spans="2:20" x14ac:dyDescent="0.25">
      <c r="B6081" s="81" t="s">
        <v>13686</v>
      </c>
      <c r="C6081" s="72" t="s">
        <v>13682</v>
      </c>
      <c r="D6081" s="72" t="s">
        <v>13683</v>
      </c>
      <c r="E6081" s="82">
        <v>2</v>
      </c>
      <c r="F6081" s="21" t="s">
        <v>13644</v>
      </c>
      <c r="G6081" s="21" t="s">
        <v>37</v>
      </c>
      <c r="H6081" s="73">
        <v>46216</v>
      </c>
      <c r="I6081" s="74"/>
      <c r="J6081" s="74"/>
      <c r="K6081" s="74"/>
      <c r="L6081" s="25" cm="1">
        <f t="array" ref="L6081">IFERROR(LOOKUP(2^15,SEARCH({"40A","63A","80A","100A","125A","160A","200A","250A","400A","630A","800A","1000A","1250A","1600A","2000A","2500A","3200A","4000A","5000A","6300A"},UPPER(D6081)),{40,63,80,100,125,160,200,250,400,630,800,1000,1250,1600,2000,2500,3200,4000,5000,6300}),0)</f>
        <v>3200</v>
      </c>
      <c r="M6081" s="72" t="str">
        <f t="shared" si="651"/>
        <v>Flange Straight</v>
      </c>
      <c r="N6081" s="72" t="str">
        <f t="shared" si="652"/>
        <v>AL</v>
      </c>
      <c r="O6081" s="75" t="str">
        <f t="shared" si="653"/>
        <v>Tin</v>
      </c>
      <c r="P6081" s="72" t="str">
        <f t="shared" si="654"/>
        <v>PET</v>
      </c>
      <c r="Q6081" s="76" t="str">
        <f t="shared" si="655"/>
        <v>5</v>
      </c>
      <c r="R608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81" s="77" t="str">
        <f>IF(ProjectsDB[[#This Row],[Item Type]]="Straight Plug-In",_xlfn.TEXTJOIN("-",TRUE,M6081&amp;"-"&amp;_xlfn.LET(_xlpm.txt,ProjectsDB[[#This Row],[Assembly]],_xlpm.pos,FIND("SP",_xlpm.txt),_xlpm.pre,LEFT(_xlpm.txt,_xlpm.pos-1),IF(RIGHT(_xlpm.pre,3)="123","3PL",IF(RIGHT(_xlpm.pre,2)="12","2PL",IF(RIGHT(_xlpm.pre,1)="1","1PL","3PL")))),N6081,O6081,P6081,Q6081&amp;"W",R6081),_xlfn.TEXTJOIN("-",TRUE,M6081,N6081,O6081,P6081,Q6081&amp;"W",R6081))</f>
        <v>Flange Straight-AL-Tin-PET-5W-2</v>
      </c>
      <c r="T6081" s="78" t="str">
        <f>IF(COUNTIF(Cycletime[Element Desc.],ProjectsDB[[#This Row],[Element Desc.]])&gt;0,"Found","Not Found")</f>
        <v>Found</v>
      </c>
    </row>
    <row r="6082" spans="2:20" x14ac:dyDescent="0.25">
      <c r="B6082" s="81" t="s">
        <v>13687</v>
      </c>
      <c r="C6082" s="72" t="s">
        <v>13679</v>
      </c>
      <c r="D6082" s="72" t="s">
        <v>13680</v>
      </c>
      <c r="E6082" s="82">
        <v>2</v>
      </c>
      <c r="F6082" s="21" t="s">
        <v>13644</v>
      </c>
      <c r="G6082" s="21" t="s">
        <v>37</v>
      </c>
      <c r="H6082" s="73">
        <v>46216</v>
      </c>
      <c r="I6082" s="74"/>
      <c r="J6082" s="74"/>
      <c r="K6082" s="74"/>
      <c r="L6082" s="25" cm="1">
        <f t="array" ref="L6082">IFERROR(LOOKUP(2^15,SEARCH({"40A","63A","80A","100A","125A","160A","200A","250A","400A","630A","800A","1000A","1250A","1600A","2000A","2500A","3200A","4000A","5000A","6300A"},UPPER(D6082)),{40,63,80,100,125,160,200,250,400,630,800,1000,1250,1600,2000,2500,3200,4000,5000,6300}),0)</f>
        <v>3200</v>
      </c>
      <c r="M6082" s="72" t="str">
        <f t="shared" si="651"/>
        <v>Joint Pack</v>
      </c>
      <c r="N6082" s="72" t="str">
        <f t="shared" si="652"/>
        <v>AL</v>
      </c>
      <c r="O6082" s="75" t="str">
        <f t="shared" si="653"/>
        <v>Tin</v>
      </c>
      <c r="P6082" s="72" t="str">
        <f t="shared" si="654"/>
        <v>None</v>
      </c>
      <c r="Q6082" s="76" t="str">
        <f t="shared" si="655"/>
        <v>5</v>
      </c>
      <c r="R608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82" s="77" t="str">
        <f>IF(ProjectsDB[[#This Row],[Item Type]]="Straight Plug-In",_xlfn.TEXTJOIN("-",TRUE,M6082&amp;"-"&amp;_xlfn.LET(_xlpm.txt,ProjectsDB[[#This Row],[Assembly]],_xlpm.pos,FIND("SP",_xlpm.txt),_xlpm.pre,LEFT(_xlpm.txt,_xlpm.pos-1),IF(RIGHT(_xlpm.pre,3)="123","3PL",IF(RIGHT(_xlpm.pre,2)="12","2PL",IF(RIGHT(_xlpm.pre,1)="1","1PL","3PL")))),N6082,O6082,P6082,Q6082&amp;"W",R6082),_xlfn.TEXTJOIN("-",TRUE,M6082,N6082,O6082,P6082,Q6082&amp;"W",R6082))</f>
        <v>Joint Pack-AL-Tin-None-5W-2</v>
      </c>
      <c r="T6082" s="78" t="str">
        <f>IF(COUNTIF(Cycletime[Element Desc.],ProjectsDB[[#This Row],[Element Desc.]])&gt;0,"Found","Not Found")</f>
        <v>Found</v>
      </c>
    </row>
    <row r="6083" spans="2:20" x14ac:dyDescent="0.25">
      <c r="B6083" s="81" t="s">
        <v>13688</v>
      </c>
      <c r="C6083" s="72" t="s">
        <v>13682</v>
      </c>
      <c r="D6083" s="72" t="s">
        <v>13683</v>
      </c>
      <c r="E6083" s="82">
        <v>2</v>
      </c>
      <c r="F6083" s="21" t="s">
        <v>13644</v>
      </c>
      <c r="G6083" s="21" t="s">
        <v>37</v>
      </c>
      <c r="H6083" s="73">
        <v>46216</v>
      </c>
      <c r="I6083" s="74"/>
      <c r="J6083" s="74"/>
      <c r="K6083" s="74"/>
      <c r="L6083" s="25" cm="1">
        <f t="array" ref="L6083">IFERROR(LOOKUP(2^15,SEARCH({"40A","63A","80A","100A","125A","160A","200A","250A","400A","630A","800A","1000A","1250A","1600A","2000A","2500A","3200A","4000A","5000A","6300A"},UPPER(D6083)),{40,63,80,100,125,160,200,250,400,630,800,1000,1250,1600,2000,2500,3200,4000,5000,6300}),0)</f>
        <v>3200</v>
      </c>
      <c r="M6083" s="72" t="str">
        <f t="shared" si="651"/>
        <v>Flange Straight</v>
      </c>
      <c r="N6083" s="72" t="str">
        <f t="shared" si="652"/>
        <v>AL</v>
      </c>
      <c r="O6083" s="75" t="str">
        <f t="shared" si="653"/>
        <v>Tin</v>
      </c>
      <c r="P6083" s="72" t="str">
        <f t="shared" si="654"/>
        <v>PET</v>
      </c>
      <c r="Q6083" s="76" t="str">
        <f t="shared" si="655"/>
        <v>5</v>
      </c>
      <c r="R608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83" s="77" t="str">
        <f>IF(ProjectsDB[[#This Row],[Item Type]]="Straight Plug-In",_xlfn.TEXTJOIN("-",TRUE,M6083&amp;"-"&amp;_xlfn.LET(_xlpm.txt,ProjectsDB[[#This Row],[Assembly]],_xlpm.pos,FIND("SP",_xlpm.txt),_xlpm.pre,LEFT(_xlpm.txt,_xlpm.pos-1),IF(RIGHT(_xlpm.pre,3)="123","3PL",IF(RIGHT(_xlpm.pre,2)="12","2PL",IF(RIGHT(_xlpm.pre,1)="1","1PL","3PL")))),N6083,O6083,P6083,Q6083&amp;"W",R6083),_xlfn.TEXTJOIN("-",TRUE,M6083,N6083,O6083,P6083,Q6083&amp;"W",R6083))</f>
        <v>Flange Straight-AL-Tin-PET-5W-2</v>
      </c>
      <c r="T6083" s="78" t="str">
        <f>IF(COUNTIF(Cycletime[Element Desc.],ProjectsDB[[#This Row],[Element Desc.]])&gt;0,"Found","Not Found")</f>
        <v>Found</v>
      </c>
    </row>
    <row r="6084" spans="2:20" x14ac:dyDescent="0.25">
      <c r="B6084" s="81" t="s">
        <v>13689</v>
      </c>
      <c r="C6084" s="72" t="s">
        <v>13679</v>
      </c>
      <c r="D6084" s="72" t="s">
        <v>13680</v>
      </c>
      <c r="E6084" s="82">
        <v>2</v>
      </c>
      <c r="F6084" s="21" t="s">
        <v>13644</v>
      </c>
      <c r="G6084" s="21" t="s">
        <v>37</v>
      </c>
      <c r="H6084" s="73">
        <v>46216</v>
      </c>
      <c r="I6084" s="74"/>
      <c r="J6084" s="74"/>
      <c r="K6084" s="74"/>
      <c r="L6084" s="25" cm="1">
        <f t="array" ref="L6084">IFERROR(LOOKUP(2^15,SEARCH({"40A","63A","80A","100A","125A","160A","200A","250A","400A","630A","800A","1000A","1250A","1600A","2000A","2500A","3200A","4000A","5000A","6300A"},UPPER(D6084)),{40,63,80,100,125,160,200,250,400,630,800,1000,1250,1600,2000,2500,3200,4000,5000,6300}),0)</f>
        <v>3200</v>
      </c>
      <c r="M6084" s="72" t="str">
        <f t="shared" si="651"/>
        <v>Joint Pack</v>
      </c>
      <c r="N6084" s="72" t="str">
        <f t="shared" si="652"/>
        <v>AL</v>
      </c>
      <c r="O6084" s="75" t="str">
        <f t="shared" si="653"/>
        <v>Tin</v>
      </c>
      <c r="P6084" s="72" t="str">
        <f t="shared" si="654"/>
        <v>None</v>
      </c>
      <c r="Q6084" s="76" t="str">
        <f t="shared" si="655"/>
        <v>5</v>
      </c>
      <c r="R608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84" s="77" t="str">
        <f>IF(ProjectsDB[[#This Row],[Item Type]]="Straight Plug-In",_xlfn.TEXTJOIN("-",TRUE,M6084&amp;"-"&amp;_xlfn.LET(_xlpm.txt,ProjectsDB[[#This Row],[Assembly]],_xlpm.pos,FIND("SP",_xlpm.txt),_xlpm.pre,LEFT(_xlpm.txt,_xlpm.pos-1),IF(RIGHT(_xlpm.pre,3)="123","3PL",IF(RIGHT(_xlpm.pre,2)="12","2PL",IF(RIGHT(_xlpm.pre,1)="1","1PL","3PL")))),N6084,O6084,P6084,Q6084&amp;"W",R6084),_xlfn.TEXTJOIN("-",TRUE,M6084,N6084,O6084,P6084,Q6084&amp;"W",R6084))</f>
        <v>Joint Pack-AL-Tin-None-5W-2</v>
      </c>
      <c r="T6084" s="78" t="str">
        <f>IF(COUNTIF(Cycletime[Element Desc.],ProjectsDB[[#This Row],[Element Desc.]])&gt;0,"Found","Not Found")</f>
        <v>Found</v>
      </c>
    </row>
    <row r="6085" spans="2:20" x14ac:dyDescent="0.25">
      <c r="B6085" s="81" t="s">
        <v>13690</v>
      </c>
      <c r="C6085" s="72" t="s">
        <v>13682</v>
      </c>
      <c r="D6085" s="72" t="s">
        <v>13683</v>
      </c>
      <c r="E6085" s="82">
        <v>2</v>
      </c>
      <c r="F6085" s="21" t="s">
        <v>13644</v>
      </c>
      <c r="G6085" s="21" t="s">
        <v>37</v>
      </c>
      <c r="H6085" s="73">
        <v>46216</v>
      </c>
      <c r="I6085" s="74"/>
      <c r="J6085" s="74"/>
      <c r="K6085" s="74"/>
      <c r="L6085" s="25" cm="1">
        <f t="array" ref="L6085">IFERROR(LOOKUP(2^15,SEARCH({"40A","63A","80A","100A","125A","160A","200A","250A","400A","630A","800A","1000A","1250A","1600A","2000A","2500A","3200A","4000A","5000A","6300A"},UPPER(D6085)),{40,63,80,100,125,160,200,250,400,630,800,1000,1250,1600,2000,2500,3200,4000,5000,6300}),0)</f>
        <v>3200</v>
      </c>
      <c r="M6085" s="72" t="str">
        <f t="shared" si="651"/>
        <v>Flange Straight</v>
      </c>
      <c r="N6085" s="72" t="str">
        <f t="shared" si="652"/>
        <v>AL</v>
      </c>
      <c r="O6085" s="75" t="str">
        <f t="shared" si="653"/>
        <v>Tin</v>
      </c>
      <c r="P6085" s="72" t="str">
        <f t="shared" si="654"/>
        <v>PET</v>
      </c>
      <c r="Q6085" s="76" t="str">
        <f t="shared" si="655"/>
        <v>5</v>
      </c>
      <c r="R608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85" s="77" t="str">
        <f>IF(ProjectsDB[[#This Row],[Item Type]]="Straight Plug-In",_xlfn.TEXTJOIN("-",TRUE,M6085&amp;"-"&amp;_xlfn.LET(_xlpm.txt,ProjectsDB[[#This Row],[Assembly]],_xlpm.pos,FIND("SP",_xlpm.txt),_xlpm.pre,LEFT(_xlpm.txt,_xlpm.pos-1),IF(RIGHT(_xlpm.pre,3)="123","3PL",IF(RIGHT(_xlpm.pre,2)="12","2PL",IF(RIGHT(_xlpm.pre,1)="1","1PL","3PL")))),N6085,O6085,P6085,Q6085&amp;"W",R6085),_xlfn.TEXTJOIN("-",TRUE,M6085,N6085,O6085,P6085,Q6085&amp;"W",R6085))</f>
        <v>Flange Straight-AL-Tin-PET-5W-2</v>
      </c>
      <c r="T6085" s="78" t="str">
        <f>IF(COUNTIF(Cycletime[Element Desc.],ProjectsDB[[#This Row],[Element Desc.]])&gt;0,"Found","Not Found")</f>
        <v>Found</v>
      </c>
    </row>
    <row r="6086" spans="2:20" x14ac:dyDescent="0.25">
      <c r="B6086" s="81" t="s">
        <v>13691</v>
      </c>
      <c r="C6086" s="72" t="s">
        <v>13679</v>
      </c>
      <c r="D6086" s="72" t="s">
        <v>13680</v>
      </c>
      <c r="E6086" s="82">
        <v>2</v>
      </c>
      <c r="F6086" s="21" t="s">
        <v>13644</v>
      </c>
      <c r="G6086" s="21" t="s">
        <v>37</v>
      </c>
      <c r="H6086" s="73">
        <v>46216</v>
      </c>
      <c r="I6086" s="74"/>
      <c r="J6086" s="74"/>
      <c r="K6086" s="74"/>
      <c r="L6086" s="25" cm="1">
        <f t="array" ref="L6086">IFERROR(LOOKUP(2^15,SEARCH({"40A","63A","80A","100A","125A","160A","200A","250A","400A","630A","800A","1000A","1250A","1600A","2000A","2500A","3200A","4000A","5000A","6300A"},UPPER(D6086)),{40,63,80,100,125,160,200,250,400,630,800,1000,1250,1600,2000,2500,3200,4000,5000,6300}),0)</f>
        <v>3200</v>
      </c>
      <c r="M6086" s="72" t="str">
        <f t="shared" si="651"/>
        <v>Joint Pack</v>
      </c>
      <c r="N6086" s="72" t="str">
        <f t="shared" si="652"/>
        <v>AL</v>
      </c>
      <c r="O6086" s="75" t="str">
        <f t="shared" si="653"/>
        <v>Tin</v>
      </c>
      <c r="P6086" s="72" t="str">
        <f t="shared" si="654"/>
        <v>None</v>
      </c>
      <c r="Q6086" s="76" t="str">
        <f t="shared" si="655"/>
        <v>5</v>
      </c>
      <c r="R608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86" s="77" t="str">
        <f>IF(ProjectsDB[[#This Row],[Item Type]]="Straight Plug-In",_xlfn.TEXTJOIN("-",TRUE,M6086&amp;"-"&amp;_xlfn.LET(_xlpm.txt,ProjectsDB[[#This Row],[Assembly]],_xlpm.pos,FIND("SP",_xlpm.txt),_xlpm.pre,LEFT(_xlpm.txt,_xlpm.pos-1),IF(RIGHT(_xlpm.pre,3)="123","3PL",IF(RIGHT(_xlpm.pre,2)="12","2PL",IF(RIGHT(_xlpm.pre,1)="1","1PL","3PL")))),N6086,O6086,P6086,Q6086&amp;"W",R6086),_xlfn.TEXTJOIN("-",TRUE,M6086,N6086,O6086,P6086,Q6086&amp;"W",R6086))</f>
        <v>Joint Pack-AL-Tin-None-5W-2</v>
      </c>
      <c r="T6086" s="78" t="str">
        <f>IF(COUNTIF(Cycletime[Element Desc.],ProjectsDB[[#This Row],[Element Desc.]])&gt;0,"Found","Not Found")</f>
        <v>Found</v>
      </c>
    </row>
    <row r="6087" spans="2:20" x14ac:dyDescent="0.25">
      <c r="B6087" s="81" t="s">
        <v>13692</v>
      </c>
      <c r="C6087" s="72" t="s">
        <v>13682</v>
      </c>
      <c r="D6087" s="72" t="s">
        <v>13683</v>
      </c>
      <c r="E6087" s="82">
        <v>2</v>
      </c>
      <c r="F6087" s="21" t="s">
        <v>13644</v>
      </c>
      <c r="G6087" s="21" t="s">
        <v>37</v>
      </c>
      <c r="H6087" s="73">
        <v>46216</v>
      </c>
      <c r="I6087" s="74"/>
      <c r="J6087" s="74"/>
      <c r="K6087" s="74"/>
      <c r="L6087" s="25" cm="1">
        <f t="array" ref="L6087">IFERROR(LOOKUP(2^15,SEARCH({"40A","63A","80A","100A","125A","160A","200A","250A","400A","630A","800A","1000A","1250A","1600A","2000A","2500A","3200A","4000A","5000A","6300A"},UPPER(D6087)),{40,63,80,100,125,160,200,250,400,630,800,1000,1250,1600,2000,2500,3200,4000,5000,6300}),0)</f>
        <v>3200</v>
      </c>
      <c r="M6087" s="72" t="str">
        <f t="shared" si="651"/>
        <v>Flange Straight</v>
      </c>
      <c r="N6087" s="72" t="str">
        <f t="shared" si="652"/>
        <v>AL</v>
      </c>
      <c r="O6087" s="75" t="str">
        <f t="shared" si="653"/>
        <v>Tin</v>
      </c>
      <c r="P6087" s="72" t="str">
        <f t="shared" si="654"/>
        <v>PET</v>
      </c>
      <c r="Q6087" s="76" t="str">
        <f t="shared" si="655"/>
        <v>5</v>
      </c>
      <c r="R608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87" s="77" t="str">
        <f>IF(ProjectsDB[[#This Row],[Item Type]]="Straight Plug-In",_xlfn.TEXTJOIN("-",TRUE,M6087&amp;"-"&amp;_xlfn.LET(_xlpm.txt,ProjectsDB[[#This Row],[Assembly]],_xlpm.pos,FIND("SP",_xlpm.txt),_xlpm.pre,LEFT(_xlpm.txt,_xlpm.pos-1),IF(RIGHT(_xlpm.pre,3)="123","3PL",IF(RIGHT(_xlpm.pre,2)="12","2PL",IF(RIGHT(_xlpm.pre,1)="1","1PL","3PL")))),N6087,O6087,P6087,Q6087&amp;"W",R6087),_xlfn.TEXTJOIN("-",TRUE,M6087,N6087,O6087,P6087,Q6087&amp;"W",R6087))</f>
        <v>Flange Straight-AL-Tin-PET-5W-2</v>
      </c>
      <c r="T6087" s="78" t="str">
        <f>IF(COUNTIF(Cycletime[Element Desc.],ProjectsDB[[#This Row],[Element Desc.]])&gt;0,"Found","Not Found")</f>
        <v>Found</v>
      </c>
    </row>
    <row r="6088" spans="2:20" x14ac:dyDescent="0.25">
      <c r="B6088" s="81" t="s">
        <v>13693</v>
      </c>
      <c r="C6088" s="72" t="s">
        <v>13679</v>
      </c>
      <c r="D6088" s="72" t="s">
        <v>13680</v>
      </c>
      <c r="E6088" s="82">
        <v>2</v>
      </c>
      <c r="F6088" s="21" t="s">
        <v>13644</v>
      </c>
      <c r="G6088" s="21" t="s">
        <v>37</v>
      </c>
      <c r="H6088" s="73">
        <v>46216</v>
      </c>
      <c r="I6088" s="74"/>
      <c r="J6088" s="74"/>
      <c r="K6088" s="74"/>
      <c r="L6088" s="25" cm="1">
        <f t="array" ref="L6088">IFERROR(LOOKUP(2^15,SEARCH({"40A","63A","80A","100A","125A","160A","200A","250A","400A","630A","800A","1000A","1250A","1600A","2000A","2500A","3200A","4000A","5000A","6300A"},UPPER(D6088)),{40,63,80,100,125,160,200,250,400,630,800,1000,1250,1600,2000,2500,3200,4000,5000,6300}),0)</f>
        <v>3200</v>
      </c>
      <c r="M6088" s="72" t="str">
        <f t="shared" si="651"/>
        <v>Joint Pack</v>
      </c>
      <c r="N6088" s="72" t="str">
        <f t="shared" si="652"/>
        <v>AL</v>
      </c>
      <c r="O6088" s="75" t="str">
        <f t="shared" si="653"/>
        <v>Tin</v>
      </c>
      <c r="P6088" s="72" t="str">
        <f t="shared" si="654"/>
        <v>None</v>
      </c>
      <c r="Q6088" s="76" t="str">
        <f t="shared" si="655"/>
        <v>5</v>
      </c>
      <c r="R608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88" s="77" t="str">
        <f>IF(ProjectsDB[[#This Row],[Item Type]]="Straight Plug-In",_xlfn.TEXTJOIN("-",TRUE,M6088&amp;"-"&amp;_xlfn.LET(_xlpm.txt,ProjectsDB[[#This Row],[Assembly]],_xlpm.pos,FIND("SP",_xlpm.txt),_xlpm.pre,LEFT(_xlpm.txt,_xlpm.pos-1),IF(RIGHT(_xlpm.pre,3)="123","3PL",IF(RIGHT(_xlpm.pre,2)="12","2PL",IF(RIGHT(_xlpm.pre,1)="1","1PL","3PL")))),N6088,O6088,P6088,Q6088&amp;"W",R6088),_xlfn.TEXTJOIN("-",TRUE,M6088,N6088,O6088,P6088,Q6088&amp;"W",R6088))</f>
        <v>Joint Pack-AL-Tin-None-5W-2</v>
      </c>
      <c r="T6088" s="78" t="str">
        <f>IF(COUNTIF(Cycletime[Element Desc.],ProjectsDB[[#This Row],[Element Desc.]])&gt;0,"Found","Not Found")</f>
        <v>Found</v>
      </c>
    </row>
    <row r="6089" spans="2:20" x14ac:dyDescent="0.25">
      <c r="B6089" s="81" t="s">
        <v>13694</v>
      </c>
      <c r="C6089" s="72" t="s">
        <v>13679</v>
      </c>
      <c r="D6089" s="72" t="s">
        <v>13680</v>
      </c>
      <c r="E6089" s="82">
        <v>2</v>
      </c>
      <c r="F6089" s="21" t="s">
        <v>13644</v>
      </c>
      <c r="G6089" s="21" t="s">
        <v>37</v>
      </c>
      <c r="H6089" s="73">
        <v>46216</v>
      </c>
      <c r="I6089" s="74"/>
      <c r="J6089" s="74"/>
      <c r="K6089" s="74"/>
      <c r="L6089" s="25" cm="1">
        <f t="array" ref="L6089">IFERROR(LOOKUP(2^15,SEARCH({"40A","63A","80A","100A","125A","160A","200A","250A","400A","630A","800A","1000A","1250A","1600A","2000A","2500A","3200A","4000A","5000A","6300A"},UPPER(D6089)),{40,63,80,100,125,160,200,250,400,630,800,1000,1250,1600,2000,2500,3200,4000,5000,6300}),0)</f>
        <v>3200</v>
      </c>
      <c r="M6089" s="72" t="str">
        <f t="shared" si="651"/>
        <v>Joint Pack</v>
      </c>
      <c r="N6089" s="72" t="str">
        <f t="shared" si="652"/>
        <v>AL</v>
      </c>
      <c r="O6089" s="75" t="str">
        <f t="shared" si="653"/>
        <v>Tin</v>
      </c>
      <c r="P6089" s="72" t="str">
        <f t="shared" si="654"/>
        <v>None</v>
      </c>
      <c r="Q6089" s="76" t="str">
        <f t="shared" si="655"/>
        <v>5</v>
      </c>
      <c r="R608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89" s="77" t="str">
        <f>IF(ProjectsDB[[#This Row],[Item Type]]="Straight Plug-In",_xlfn.TEXTJOIN("-",TRUE,M6089&amp;"-"&amp;_xlfn.LET(_xlpm.txt,ProjectsDB[[#This Row],[Assembly]],_xlpm.pos,FIND("SP",_xlpm.txt),_xlpm.pre,LEFT(_xlpm.txt,_xlpm.pos-1),IF(RIGHT(_xlpm.pre,3)="123","3PL",IF(RIGHT(_xlpm.pre,2)="12","2PL",IF(RIGHT(_xlpm.pre,1)="1","1PL","3PL")))),N6089,O6089,P6089,Q6089&amp;"W",R6089),_xlfn.TEXTJOIN("-",TRUE,M6089,N6089,O6089,P6089,Q6089&amp;"W",R6089))</f>
        <v>Joint Pack-AL-Tin-None-5W-2</v>
      </c>
      <c r="T6089" s="78" t="str">
        <f>IF(COUNTIF(Cycletime[Element Desc.],ProjectsDB[[#This Row],[Element Desc.]])&gt;0,"Found","Not Found")</f>
        <v>Found</v>
      </c>
    </row>
    <row r="6090" spans="2:20" x14ac:dyDescent="0.25">
      <c r="B6090" s="81" t="s">
        <v>13695</v>
      </c>
      <c r="C6090" s="72" t="s">
        <v>13682</v>
      </c>
      <c r="D6090" s="72" t="s">
        <v>13683</v>
      </c>
      <c r="E6090" s="82">
        <v>2</v>
      </c>
      <c r="F6090" s="21" t="s">
        <v>13644</v>
      </c>
      <c r="G6090" s="21" t="s">
        <v>37</v>
      </c>
      <c r="H6090" s="73">
        <v>46216</v>
      </c>
      <c r="I6090" s="74"/>
      <c r="J6090" s="74"/>
      <c r="K6090" s="74"/>
      <c r="L6090" s="25" cm="1">
        <f t="array" ref="L6090">IFERROR(LOOKUP(2^15,SEARCH({"40A","63A","80A","100A","125A","160A","200A","250A","400A","630A","800A","1000A","1250A","1600A","2000A","2500A","3200A","4000A","5000A","6300A"},UPPER(D6090)),{40,63,80,100,125,160,200,250,400,630,800,1000,1250,1600,2000,2500,3200,4000,5000,6300}),0)</f>
        <v>3200</v>
      </c>
      <c r="M6090" s="72" t="str">
        <f t="shared" si="651"/>
        <v>Flange Straight</v>
      </c>
      <c r="N6090" s="72" t="str">
        <f t="shared" si="652"/>
        <v>AL</v>
      </c>
      <c r="O6090" s="75" t="str">
        <f t="shared" si="653"/>
        <v>Tin</v>
      </c>
      <c r="P6090" s="72" t="str">
        <f t="shared" si="654"/>
        <v>PET</v>
      </c>
      <c r="Q6090" s="76" t="str">
        <f t="shared" si="655"/>
        <v>5</v>
      </c>
      <c r="R609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90" s="77" t="str">
        <f>IF(ProjectsDB[[#This Row],[Item Type]]="Straight Plug-In",_xlfn.TEXTJOIN("-",TRUE,M6090&amp;"-"&amp;_xlfn.LET(_xlpm.txt,ProjectsDB[[#This Row],[Assembly]],_xlpm.pos,FIND("SP",_xlpm.txt),_xlpm.pre,LEFT(_xlpm.txt,_xlpm.pos-1),IF(RIGHT(_xlpm.pre,3)="123","3PL",IF(RIGHT(_xlpm.pre,2)="12","2PL",IF(RIGHT(_xlpm.pre,1)="1","1PL","3PL")))),N6090,O6090,P6090,Q6090&amp;"W",R6090),_xlfn.TEXTJOIN("-",TRUE,M6090,N6090,O6090,P6090,Q6090&amp;"W",R6090))</f>
        <v>Flange Straight-AL-Tin-PET-5W-2</v>
      </c>
      <c r="T6090" s="78" t="str">
        <f>IF(COUNTIF(Cycletime[Element Desc.],ProjectsDB[[#This Row],[Element Desc.]])&gt;0,"Found","Not Found")</f>
        <v>Found</v>
      </c>
    </row>
    <row r="6091" spans="2:20" x14ac:dyDescent="0.25">
      <c r="B6091" s="81" t="s">
        <v>13696</v>
      </c>
      <c r="C6091" s="72" t="s">
        <v>13682</v>
      </c>
      <c r="D6091" s="72" t="s">
        <v>13683</v>
      </c>
      <c r="E6091" s="82">
        <v>2</v>
      </c>
      <c r="F6091" s="21" t="s">
        <v>13644</v>
      </c>
      <c r="G6091" s="21" t="s">
        <v>37</v>
      </c>
      <c r="H6091" s="73">
        <v>46216</v>
      </c>
      <c r="I6091" s="74"/>
      <c r="J6091" s="74"/>
      <c r="K6091" s="74"/>
      <c r="L6091" s="25" cm="1">
        <f t="array" ref="L6091">IFERROR(LOOKUP(2^15,SEARCH({"40A","63A","80A","100A","125A","160A","200A","250A","400A","630A","800A","1000A","1250A","1600A","2000A","2500A","3200A","4000A","5000A","6300A"},UPPER(D6091)),{40,63,80,100,125,160,200,250,400,630,800,1000,1250,1600,2000,2500,3200,4000,5000,6300}),0)</f>
        <v>3200</v>
      </c>
      <c r="M6091" s="72" t="str">
        <f t="shared" si="651"/>
        <v>Flange Straight</v>
      </c>
      <c r="N6091" s="72" t="str">
        <f t="shared" si="652"/>
        <v>AL</v>
      </c>
      <c r="O6091" s="75" t="str">
        <f t="shared" si="653"/>
        <v>Tin</v>
      </c>
      <c r="P6091" s="72" t="str">
        <f t="shared" si="654"/>
        <v>PET</v>
      </c>
      <c r="Q6091" s="76" t="str">
        <f t="shared" si="655"/>
        <v>5</v>
      </c>
      <c r="R609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91" s="77" t="str">
        <f>IF(ProjectsDB[[#This Row],[Item Type]]="Straight Plug-In",_xlfn.TEXTJOIN("-",TRUE,M6091&amp;"-"&amp;_xlfn.LET(_xlpm.txt,ProjectsDB[[#This Row],[Assembly]],_xlpm.pos,FIND("SP",_xlpm.txt),_xlpm.pre,LEFT(_xlpm.txt,_xlpm.pos-1),IF(RIGHT(_xlpm.pre,3)="123","3PL",IF(RIGHT(_xlpm.pre,2)="12","2PL",IF(RIGHT(_xlpm.pre,1)="1","1PL","3PL")))),N6091,O6091,P6091,Q6091&amp;"W",R6091),_xlfn.TEXTJOIN("-",TRUE,M6091,N6091,O6091,P6091,Q6091&amp;"W",R6091))</f>
        <v>Flange Straight-AL-Tin-PET-5W-2</v>
      </c>
      <c r="T6091" s="78" t="str">
        <f>IF(COUNTIF(Cycletime[Element Desc.],ProjectsDB[[#This Row],[Element Desc.]])&gt;0,"Found","Not Found")</f>
        <v>Found</v>
      </c>
    </row>
    <row r="6092" spans="2:20" x14ac:dyDescent="0.25">
      <c r="B6092" s="81" t="s">
        <v>13697</v>
      </c>
      <c r="C6092" s="72" t="s">
        <v>13679</v>
      </c>
      <c r="D6092" s="72" t="s">
        <v>13680</v>
      </c>
      <c r="E6092" s="82">
        <v>2</v>
      </c>
      <c r="F6092" s="21" t="s">
        <v>13644</v>
      </c>
      <c r="G6092" s="21" t="s">
        <v>37</v>
      </c>
      <c r="H6092" s="73">
        <v>46216</v>
      </c>
      <c r="I6092" s="74"/>
      <c r="J6092" s="74"/>
      <c r="K6092" s="74"/>
      <c r="L6092" s="25" cm="1">
        <f t="array" ref="L6092">IFERROR(LOOKUP(2^15,SEARCH({"40A","63A","80A","100A","125A","160A","200A","250A","400A","630A","800A","1000A","1250A","1600A","2000A","2500A","3200A","4000A","5000A","6300A"},UPPER(D6092)),{40,63,80,100,125,160,200,250,400,630,800,1000,1250,1600,2000,2500,3200,4000,5000,6300}),0)</f>
        <v>3200</v>
      </c>
      <c r="M6092" s="72" t="str">
        <f t="shared" si="651"/>
        <v>Joint Pack</v>
      </c>
      <c r="N6092" s="72" t="str">
        <f t="shared" si="652"/>
        <v>AL</v>
      </c>
      <c r="O6092" s="75" t="str">
        <f t="shared" si="653"/>
        <v>Tin</v>
      </c>
      <c r="P6092" s="72" t="str">
        <f t="shared" si="654"/>
        <v>None</v>
      </c>
      <c r="Q6092" s="76" t="str">
        <f t="shared" si="655"/>
        <v>5</v>
      </c>
      <c r="R609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92" s="77" t="str">
        <f>IF(ProjectsDB[[#This Row],[Item Type]]="Straight Plug-In",_xlfn.TEXTJOIN("-",TRUE,M6092&amp;"-"&amp;_xlfn.LET(_xlpm.txt,ProjectsDB[[#This Row],[Assembly]],_xlpm.pos,FIND("SP",_xlpm.txt),_xlpm.pre,LEFT(_xlpm.txt,_xlpm.pos-1),IF(RIGHT(_xlpm.pre,3)="123","3PL",IF(RIGHT(_xlpm.pre,2)="12","2PL",IF(RIGHT(_xlpm.pre,1)="1","1PL","3PL")))),N6092,O6092,P6092,Q6092&amp;"W",R6092),_xlfn.TEXTJOIN("-",TRUE,M6092,N6092,O6092,P6092,Q6092&amp;"W",R6092))</f>
        <v>Joint Pack-AL-Tin-None-5W-2</v>
      </c>
      <c r="T6092" s="78" t="str">
        <f>IF(COUNTIF(Cycletime[Element Desc.],ProjectsDB[[#This Row],[Element Desc.]])&gt;0,"Found","Not Found")</f>
        <v>Found</v>
      </c>
    </row>
    <row r="6093" spans="2:20" x14ac:dyDescent="0.25">
      <c r="B6093" s="81" t="s">
        <v>13698</v>
      </c>
      <c r="C6093" s="72" t="s">
        <v>13682</v>
      </c>
      <c r="D6093" s="72" t="s">
        <v>13683</v>
      </c>
      <c r="E6093" s="82">
        <v>2</v>
      </c>
      <c r="F6093" s="21" t="s">
        <v>13644</v>
      </c>
      <c r="G6093" s="21" t="s">
        <v>37</v>
      </c>
      <c r="H6093" s="73">
        <v>46216</v>
      </c>
      <c r="I6093" s="74"/>
      <c r="J6093" s="74"/>
      <c r="K6093" s="74"/>
      <c r="L6093" s="25" cm="1">
        <f t="array" ref="L6093">IFERROR(LOOKUP(2^15,SEARCH({"40A","63A","80A","100A","125A","160A","200A","250A","400A","630A","800A","1000A","1250A","1600A","2000A","2500A","3200A","4000A","5000A","6300A"},UPPER(D6093)),{40,63,80,100,125,160,200,250,400,630,800,1000,1250,1600,2000,2500,3200,4000,5000,6300}),0)</f>
        <v>3200</v>
      </c>
      <c r="M6093" s="72" t="str">
        <f t="shared" si="651"/>
        <v>Flange Straight</v>
      </c>
      <c r="N6093" s="72" t="str">
        <f t="shared" si="652"/>
        <v>AL</v>
      </c>
      <c r="O6093" s="75" t="str">
        <f t="shared" si="653"/>
        <v>Tin</v>
      </c>
      <c r="P6093" s="72" t="str">
        <f t="shared" si="654"/>
        <v>PET</v>
      </c>
      <c r="Q6093" s="76" t="str">
        <f t="shared" si="655"/>
        <v>5</v>
      </c>
      <c r="R609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93" s="77" t="str">
        <f>IF(ProjectsDB[[#This Row],[Item Type]]="Straight Plug-In",_xlfn.TEXTJOIN("-",TRUE,M6093&amp;"-"&amp;_xlfn.LET(_xlpm.txt,ProjectsDB[[#This Row],[Assembly]],_xlpm.pos,FIND("SP",_xlpm.txt),_xlpm.pre,LEFT(_xlpm.txt,_xlpm.pos-1),IF(RIGHT(_xlpm.pre,3)="123","3PL",IF(RIGHT(_xlpm.pre,2)="12","2PL",IF(RIGHT(_xlpm.pre,1)="1","1PL","3PL")))),N6093,O6093,P6093,Q6093&amp;"W",R6093),_xlfn.TEXTJOIN("-",TRUE,M6093,N6093,O6093,P6093,Q6093&amp;"W",R6093))</f>
        <v>Flange Straight-AL-Tin-PET-5W-2</v>
      </c>
      <c r="T6093" s="78" t="str">
        <f>IF(COUNTIF(Cycletime[Element Desc.],ProjectsDB[[#This Row],[Element Desc.]])&gt;0,"Found","Not Found")</f>
        <v>Found</v>
      </c>
    </row>
    <row r="6094" spans="2:20" x14ac:dyDescent="0.25">
      <c r="B6094" s="81" t="s">
        <v>13699</v>
      </c>
      <c r="C6094" s="72" t="s">
        <v>13679</v>
      </c>
      <c r="D6094" s="72" t="s">
        <v>13680</v>
      </c>
      <c r="E6094" s="82">
        <v>2</v>
      </c>
      <c r="F6094" s="21" t="s">
        <v>13644</v>
      </c>
      <c r="G6094" s="21" t="s">
        <v>37</v>
      </c>
      <c r="H6094" s="73">
        <v>46216</v>
      </c>
      <c r="I6094" s="74"/>
      <c r="J6094" s="74"/>
      <c r="K6094" s="74"/>
      <c r="L6094" s="25" cm="1">
        <f t="array" ref="L6094">IFERROR(LOOKUP(2^15,SEARCH({"40A","63A","80A","100A","125A","160A","200A","250A","400A","630A","800A","1000A","1250A","1600A","2000A","2500A","3200A","4000A","5000A","6300A"},UPPER(D6094)),{40,63,80,100,125,160,200,250,400,630,800,1000,1250,1600,2000,2500,3200,4000,5000,6300}),0)</f>
        <v>3200</v>
      </c>
      <c r="M6094" s="72" t="str">
        <f t="shared" si="651"/>
        <v>Joint Pack</v>
      </c>
      <c r="N6094" s="72" t="str">
        <f t="shared" si="652"/>
        <v>AL</v>
      </c>
      <c r="O6094" s="75" t="str">
        <f t="shared" si="653"/>
        <v>Tin</v>
      </c>
      <c r="P6094" s="72" t="str">
        <f t="shared" si="654"/>
        <v>None</v>
      </c>
      <c r="Q6094" s="76" t="str">
        <f t="shared" si="655"/>
        <v>5</v>
      </c>
      <c r="R609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94" s="77" t="str">
        <f>IF(ProjectsDB[[#This Row],[Item Type]]="Straight Plug-In",_xlfn.TEXTJOIN("-",TRUE,M6094&amp;"-"&amp;_xlfn.LET(_xlpm.txt,ProjectsDB[[#This Row],[Assembly]],_xlpm.pos,FIND("SP",_xlpm.txt),_xlpm.pre,LEFT(_xlpm.txt,_xlpm.pos-1),IF(RIGHT(_xlpm.pre,3)="123","3PL",IF(RIGHT(_xlpm.pre,2)="12","2PL",IF(RIGHT(_xlpm.pre,1)="1","1PL","3PL")))),N6094,O6094,P6094,Q6094&amp;"W",R6094),_xlfn.TEXTJOIN("-",TRUE,M6094,N6094,O6094,P6094,Q6094&amp;"W",R6094))</f>
        <v>Joint Pack-AL-Tin-None-5W-2</v>
      </c>
      <c r="T6094" s="78" t="str">
        <f>IF(COUNTIF(Cycletime[Element Desc.],ProjectsDB[[#This Row],[Element Desc.]])&gt;0,"Found","Not Found")</f>
        <v>Found</v>
      </c>
    </row>
    <row r="6095" spans="2:20" x14ac:dyDescent="0.25">
      <c r="B6095" s="81" t="s">
        <v>13700</v>
      </c>
      <c r="C6095" s="72" t="s">
        <v>13682</v>
      </c>
      <c r="D6095" s="72" t="s">
        <v>13683</v>
      </c>
      <c r="E6095" s="82">
        <v>2</v>
      </c>
      <c r="F6095" s="21" t="s">
        <v>13644</v>
      </c>
      <c r="G6095" s="21" t="s">
        <v>37</v>
      </c>
      <c r="H6095" s="73">
        <v>46216</v>
      </c>
      <c r="I6095" s="74"/>
      <c r="J6095" s="74"/>
      <c r="K6095" s="74"/>
      <c r="L6095" s="25" cm="1">
        <f t="array" ref="L6095">IFERROR(LOOKUP(2^15,SEARCH({"40A","63A","80A","100A","125A","160A","200A","250A","400A","630A","800A","1000A","1250A","1600A","2000A","2500A","3200A","4000A","5000A","6300A"},UPPER(D6095)),{40,63,80,100,125,160,200,250,400,630,800,1000,1250,1600,2000,2500,3200,4000,5000,6300}),0)</f>
        <v>3200</v>
      </c>
      <c r="M6095" s="72" t="str">
        <f t="shared" si="651"/>
        <v>Flange Straight</v>
      </c>
      <c r="N6095" s="72" t="str">
        <f t="shared" si="652"/>
        <v>AL</v>
      </c>
      <c r="O6095" s="75" t="str">
        <f t="shared" si="653"/>
        <v>Tin</v>
      </c>
      <c r="P6095" s="72" t="str">
        <f t="shared" si="654"/>
        <v>PET</v>
      </c>
      <c r="Q6095" s="76" t="str">
        <f t="shared" si="655"/>
        <v>5</v>
      </c>
      <c r="R609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95" s="77" t="str">
        <f>IF(ProjectsDB[[#This Row],[Item Type]]="Straight Plug-In",_xlfn.TEXTJOIN("-",TRUE,M6095&amp;"-"&amp;_xlfn.LET(_xlpm.txt,ProjectsDB[[#This Row],[Assembly]],_xlpm.pos,FIND("SP",_xlpm.txt),_xlpm.pre,LEFT(_xlpm.txt,_xlpm.pos-1),IF(RIGHT(_xlpm.pre,3)="123","3PL",IF(RIGHT(_xlpm.pre,2)="12","2PL",IF(RIGHT(_xlpm.pre,1)="1","1PL","3PL")))),N6095,O6095,P6095,Q6095&amp;"W",R6095),_xlfn.TEXTJOIN("-",TRUE,M6095,N6095,O6095,P6095,Q6095&amp;"W",R6095))</f>
        <v>Flange Straight-AL-Tin-PET-5W-2</v>
      </c>
      <c r="T6095" s="78" t="str">
        <f>IF(COUNTIF(Cycletime[Element Desc.],ProjectsDB[[#This Row],[Element Desc.]])&gt;0,"Found","Not Found")</f>
        <v>Found</v>
      </c>
    </row>
    <row r="6096" spans="2:20" x14ac:dyDescent="0.25">
      <c r="B6096" s="81" t="s">
        <v>13701</v>
      </c>
      <c r="C6096" s="72" t="s">
        <v>13679</v>
      </c>
      <c r="D6096" s="72" t="s">
        <v>13680</v>
      </c>
      <c r="E6096" s="82">
        <v>2</v>
      </c>
      <c r="F6096" s="21" t="s">
        <v>13644</v>
      </c>
      <c r="G6096" s="21" t="s">
        <v>37</v>
      </c>
      <c r="H6096" s="73">
        <v>46216</v>
      </c>
      <c r="I6096" s="74"/>
      <c r="J6096" s="74"/>
      <c r="K6096" s="74"/>
      <c r="L6096" s="25" cm="1">
        <f t="array" ref="L6096">IFERROR(LOOKUP(2^15,SEARCH({"40A","63A","80A","100A","125A","160A","200A","250A","400A","630A","800A","1000A","1250A","1600A","2000A","2500A","3200A","4000A","5000A","6300A"},UPPER(D6096)),{40,63,80,100,125,160,200,250,400,630,800,1000,1250,1600,2000,2500,3200,4000,5000,6300}),0)</f>
        <v>3200</v>
      </c>
      <c r="M6096" s="72" t="str">
        <f t="shared" si="651"/>
        <v>Joint Pack</v>
      </c>
      <c r="N6096" s="72" t="str">
        <f t="shared" si="652"/>
        <v>AL</v>
      </c>
      <c r="O6096" s="75" t="str">
        <f t="shared" si="653"/>
        <v>Tin</v>
      </c>
      <c r="P6096" s="72" t="str">
        <f t="shared" si="654"/>
        <v>None</v>
      </c>
      <c r="Q6096" s="76" t="str">
        <f t="shared" si="655"/>
        <v>5</v>
      </c>
      <c r="R609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96" s="77" t="str">
        <f>IF(ProjectsDB[[#This Row],[Item Type]]="Straight Plug-In",_xlfn.TEXTJOIN("-",TRUE,M6096&amp;"-"&amp;_xlfn.LET(_xlpm.txt,ProjectsDB[[#This Row],[Assembly]],_xlpm.pos,FIND("SP",_xlpm.txt),_xlpm.pre,LEFT(_xlpm.txt,_xlpm.pos-1),IF(RIGHT(_xlpm.pre,3)="123","3PL",IF(RIGHT(_xlpm.pre,2)="12","2PL",IF(RIGHT(_xlpm.pre,1)="1","1PL","3PL")))),N6096,O6096,P6096,Q6096&amp;"W",R6096),_xlfn.TEXTJOIN("-",TRUE,M6096,N6096,O6096,P6096,Q6096&amp;"W",R6096))</f>
        <v>Joint Pack-AL-Tin-None-5W-2</v>
      </c>
      <c r="T6096" s="78" t="str">
        <f>IF(COUNTIF(Cycletime[Element Desc.],ProjectsDB[[#This Row],[Element Desc.]])&gt;0,"Found","Not Found")</f>
        <v>Found</v>
      </c>
    </row>
    <row r="6097" spans="2:20" x14ac:dyDescent="0.25">
      <c r="B6097" s="81" t="s">
        <v>13702</v>
      </c>
      <c r="C6097" s="72" t="s">
        <v>13682</v>
      </c>
      <c r="D6097" s="72" t="s">
        <v>13683</v>
      </c>
      <c r="E6097" s="82">
        <v>2</v>
      </c>
      <c r="F6097" s="21" t="s">
        <v>13644</v>
      </c>
      <c r="G6097" s="21" t="s">
        <v>37</v>
      </c>
      <c r="H6097" s="73">
        <v>46216</v>
      </c>
      <c r="I6097" s="74"/>
      <c r="J6097" s="74"/>
      <c r="K6097" s="74"/>
      <c r="L6097" s="25" cm="1">
        <f t="array" ref="L6097">IFERROR(LOOKUP(2^15,SEARCH({"40A","63A","80A","100A","125A","160A","200A","250A","400A","630A","800A","1000A","1250A","1600A","2000A","2500A","3200A","4000A","5000A","6300A"},UPPER(D6097)),{40,63,80,100,125,160,200,250,400,630,800,1000,1250,1600,2000,2500,3200,4000,5000,6300}),0)</f>
        <v>3200</v>
      </c>
      <c r="M6097" s="72" t="str">
        <f t="shared" si="651"/>
        <v>Flange Straight</v>
      </c>
      <c r="N6097" s="72" t="str">
        <f t="shared" si="652"/>
        <v>AL</v>
      </c>
      <c r="O6097" s="75" t="str">
        <f t="shared" si="653"/>
        <v>Tin</v>
      </c>
      <c r="P6097" s="72" t="str">
        <f t="shared" si="654"/>
        <v>PET</v>
      </c>
      <c r="Q6097" s="76" t="str">
        <f t="shared" si="655"/>
        <v>5</v>
      </c>
      <c r="R609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97" s="77" t="str">
        <f>IF(ProjectsDB[[#This Row],[Item Type]]="Straight Plug-In",_xlfn.TEXTJOIN("-",TRUE,M6097&amp;"-"&amp;_xlfn.LET(_xlpm.txt,ProjectsDB[[#This Row],[Assembly]],_xlpm.pos,FIND("SP",_xlpm.txt),_xlpm.pre,LEFT(_xlpm.txt,_xlpm.pos-1),IF(RIGHT(_xlpm.pre,3)="123","3PL",IF(RIGHT(_xlpm.pre,2)="12","2PL",IF(RIGHT(_xlpm.pre,1)="1","1PL","3PL")))),N6097,O6097,P6097,Q6097&amp;"W",R6097),_xlfn.TEXTJOIN("-",TRUE,M6097,N6097,O6097,P6097,Q6097&amp;"W",R6097))</f>
        <v>Flange Straight-AL-Tin-PET-5W-2</v>
      </c>
      <c r="T6097" s="78" t="str">
        <f>IF(COUNTIF(Cycletime[Element Desc.],ProjectsDB[[#This Row],[Element Desc.]])&gt;0,"Found","Not Found")</f>
        <v>Found</v>
      </c>
    </row>
    <row r="6098" spans="2:20" x14ac:dyDescent="0.25">
      <c r="B6098" s="81" t="s">
        <v>13703</v>
      </c>
      <c r="C6098" s="72" t="s">
        <v>13679</v>
      </c>
      <c r="D6098" s="72" t="s">
        <v>13680</v>
      </c>
      <c r="E6098" s="82">
        <v>2</v>
      </c>
      <c r="F6098" s="21" t="s">
        <v>13644</v>
      </c>
      <c r="G6098" s="21" t="s">
        <v>37</v>
      </c>
      <c r="H6098" s="73">
        <v>46216</v>
      </c>
      <c r="I6098" s="74"/>
      <c r="J6098" s="74"/>
      <c r="K6098" s="74"/>
      <c r="L6098" s="25" cm="1">
        <f t="array" ref="L6098">IFERROR(LOOKUP(2^15,SEARCH({"40A","63A","80A","100A","125A","160A","200A","250A","400A","630A","800A","1000A","1250A","1600A","2000A","2500A","3200A","4000A","5000A","6300A"},UPPER(D6098)),{40,63,80,100,125,160,200,250,400,630,800,1000,1250,1600,2000,2500,3200,4000,5000,6300}),0)</f>
        <v>3200</v>
      </c>
      <c r="M6098" s="72" t="str">
        <f t="shared" si="651"/>
        <v>Joint Pack</v>
      </c>
      <c r="N6098" s="72" t="str">
        <f t="shared" si="652"/>
        <v>AL</v>
      </c>
      <c r="O6098" s="75" t="str">
        <f t="shared" si="653"/>
        <v>Tin</v>
      </c>
      <c r="P6098" s="72" t="str">
        <f t="shared" si="654"/>
        <v>None</v>
      </c>
      <c r="Q6098" s="76" t="str">
        <f t="shared" si="655"/>
        <v>5</v>
      </c>
      <c r="R609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98" s="77" t="str">
        <f>IF(ProjectsDB[[#This Row],[Item Type]]="Straight Plug-In",_xlfn.TEXTJOIN("-",TRUE,M6098&amp;"-"&amp;_xlfn.LET(_xlpm.txt,ProjectsDB[[#This Row],[Assembly]],_xlpm.pos,FIND("SP",_xlpm.txt),_xlpm.pre,LEFT(_xlpm.txt,_xlpm.pos-1),IF(RIGHT(_xlpm.pre,3)="123","3PL",IF(RIGHT(_xlpm.pre,2)="12","2PL",IF(RIGHT(_xlpm.pre,1)="1","1PL","3PL")))),N6098,O6098,P6098,Q6098&amp;"W",R6098),_xlfn.TEXTJOIN("-",TRUE,M6098,N6098,O6098,P6098,Q6098&amp;"W",R6098))</f>
        <v>Joint Pack-AL-Tin-None-5W-2</v>
      </c>
      <c r="T6098" s="78" t="str">
        <f>IF(COUNTIF(Cycletime[Element Desc.],ProjectsDB[[#This Row],[Element Desc.]])&gt;0,"Found","Not Found")</f>
        <v>Found</v>
      </c>
    </row>
    <row r="6099" spans="2:20" x14ac:dyDescent="0.25">
      <c r="B6099" s="81" t="s">
        <v>13704</v>
      </c>
      <c r="C6099" s="72" t="s">
        <v>13682</v>
      </c>
      <c r="D6099" s="72" t="s">
        <v>13683</v>
      </c>
      <c r="E6099" s="82">
        <v>2</v>
      </c>
      <c r="F6099" s="21" t="s">
        <v>13644</v>
      </c>
      <c r="G6099" s="21" t="s">
        <v>37</v>
      </c>
      <c r="H6099" s="73">
        <v>46216</v>
      </c>
      <c r="I6099" s="74"/>
      <c r="J6099" s="74"/>
      <c r="K6099" s="74"/>
      <c r="L6099" s="25" cm="1">
        <f t="array" ref="L6099">IFERROR(LOOKUP(2^15,SEARCH({"40A","63A","80A","100A","125A","160A","200A","250A","400A","630A","800A","1000A","1250A","1600A","2000A","2500A","3200A","4000A","5000A","6300A"},UPPER(D6099)),{40,63,80,100,125,160,200,250,400,630,800,1000,1250,1600,2000,2500,3200,4000,5000,6300}),0)</f>
        <v>3200</v>
      </c>
      <c r="M6099" s="72" t="str">
        <f t="shared" si="651"/>
        <v>Flange Straight</v>
      </c>
      <c r="N6099" s="72" t="str">
        <f t="shared" si="652"/>
        <v>AL</v>
      </c>
      <c r="O6099" s="75" t="str">
        <f t="shared" si="653"/>
        <v>Tin</v>
      </c>
      <c r="P6099" s="72" t="str">
        <f t="shared" si="654"/>
        <v>PET</v>
      </c>
      <c r="Q6099" s="76" t="str">
        <f t="shared" si="655"/>
        <v>5</v>
      </c>
      <c r="R609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099" s="77" t="str">
        <f>IF(ProjectsDB[[#This Row],[Item Type]]="Straight Plug-In",_xlfn.TEXTJOIN("-",TRUE,M6099&amp;"-"&amp;_xlfn.LET(_xlpm.txt,ProjectsDB[[#This Row],[Assembly]],_xlpm.pos,FIND("SP",_xlpm.txt),_xlpm.pre,LEFT(_xlpm.txt,_xlpm.pos-1),IF(RIGHT(_xlpm.pre,3)="123","3PL",IF(RIGHT(_xlpm.pre,2)="12","2PL",IF(RIGHT(_xlpm.pre,1)="1","1PL","3PL")))),N6099,O6099,P6099,Q6099&amp;"W",R6099),_xlfn.TEXTJOIN("-",TRUE,M6099,N6099,O6099,P6099,Q6099&amp;"W",R6099))</f>
        <v>Flange Straight-AL-Tin-PET-5W-2</v>
      </c>
      <c r="T6099" s="78" t="str">
        <f>IF(COUNTIF(Cycletime[Element Desc.],ProjectsDB[[#This Row],[Element Desc.]])&gt;0,"Found","Not Found")</f>
        <v>Found</v>
      </c>
    </row>
    <row r="6100" spans="2:20" x14ac:dyDescent="0.25">
      <c r="B6100" s="81" t="s">
        <v>13705</v>
      </c>
      <c r="C6100" s="72" t="s">
        <v>13679</v>
      </c>
      <c r="D6100" s="72" t="s">
        <v>13680</v>
      </c>
      <c r="E6100" s="82">
        <v>2</v>
      </c>
      <c r="F6100" s="21" t="s">
        <v>13644</v>
      </c>
      <c r="G6100" s="21" t="s">
        <v>37</v>
      </c>
      <c r="H6100" s="73">
        <v>46216</v>
      </c>
      <c r="I6100" s="74"/>
      <c r="J6100" s="74"/>
      <c r="K6100" s="74"/>
      <c r="L6100" s="25" cm="1">
        <f t="array" ref="L6100">IFERROR(LOOKUP(2^15,SEARCH({"40A","63A","80A","100A","125A","160A","200A","250A","400A","630A","800A","1000A","1250A","1600A","2000A","2500A","3200A","4000A","5000A","6300A"},UPPER(D6100)),{40,63,80,100,125,160,200,250,400,630,800,1000,1250,1600,2000,2500,3200,4000,5000,6300}),0)</f>
        <v>3200</v>
      </c>
      <c r="M6100" s="72" t="str">
        <f t="shared" si="651"/>
        <v>Joint Pack</v>
      </c>
      <c r="N6100" s="72" t="str">
        <f t="shared" si="652"/>
        <v>AL</v>
      </c>
      <c r="O6100" s="75" t="str">
        <f t="shared" si="653"/>
        <v>Tin</v>
      </c>
      <c r="P6100" s="72" t="str">
        <f t="shared" si="654"/>
        <v>None</v>
      </c>
      <c r="Q6100" s="76" t="str">
        <f t="shared" si="655"/>
        <v>5</v>
      </c>
      <c r="R610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00" s="77" t="str">
        <f>IF(ProjectsDB[[#This Row],[Item Type]]="Straight Plug-In",_xlfn.TEXTJOIN("-",TRUE,M6100&amp;"-"&amp;_xlfn.LET(_xlpm.txt,ProjectsDB[[#This Row],[Assembly]],_xlpm.pos,FIND("SP",_xlpm.txt),_xlpm.pre,LEFT(_xlpm.txt,_xlpm.pos-1),IF(RIGHT(_xlpm.pre,3)="123","3PL",IF(RIGHT(_xlpm.pre,2)="12","2PL",IF(RIGHT(_xlpm.pre,1)="1","1PL","3PL")))),N6100,O6100,P6100,Q6100&amp;"W",R6100),_xlfn.TEXTJOIN("-",TRUE,M6100,N6100,O6100,P6100,Q6100&amp;"W",R6100))</f>
        <v>Joint Pack-AL-Tin-None-5W-2</v>
      </c>
      <c r="T6100" s="78" t="str">
        <f>IF(COUNTIF(Cycletime[Element Desc.],ProjectsDB[[#This Row],[Element Desc.]])&gt;0,"Found","Not Found")</f>
        <v>Found</v>
      </c>
    </row>
    <row r="6101" spans="2:20" x14ac:dyDescent="0.25">
      <c r="B6101" s="81" t="s">
        <v>13706</v>
      </c>
      <c r="C6101" s="72" t="s">
        <v>13682</v>
      </c>
      <c r="D6101" s="72" t="s">
        <v>13683</v>
      </c>
      <c r="E6101" s="82">
        <v>2</v>
      </c>
      <c r="F6101" s="21" t="s">
        <v>13644</v>
      </c>
      <c r="G6101" s="21" t="s">
        <v>37</v>
      </c>
      <c r="H6101" s="73">
        <v>46216</v>
      </c>
      <c r="I6101" s="74"/>
      <c r="J6101" s="74"/>
      <c r="K6101" s="74"/>
      <c r="L6101" s="25" cm="1">
        <f t="array" ref="L6101">IFERROR(LOOKUP(2^15,SEARCH({"40A","63A","80A","100A","125A","160A","200A","250A","400A","630A","800A","1000A","1250A","1600A","2000A","2500A","3200A","4000A","5000A","6300A"},UPPER(D6101)),{40,63,80,100,125,160,200,250,400,630,800,1000,1250,1600,2000,2500,3200,4000,5000,6300}),0)</f>
        <v>3200</v>
      </c>
      <c r="M6101" s="72" t="str">
        <f t="shared" si="651"/>
        <v>Flange Straight</v>
      </c>
      <c r="N6101" s="72" t="str">
        <f t="shared" si="652"/>
        <v>AL</v>
      </c>
      <c r="O6101" s="75" t="str">
        <f t="shared" si="653"/>
        <v>Tin</v>
      </c>
      <c r="P6101" s="72" t="str">
        <f t="shared" si="654"/>
        <v>PET</v>
      </c>
      <c r="Q6101" s="76" t="str">
        <f t="shared" si="655"/>
        <v>5</v>
      </c>
      <c r="R610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01" s="77" t="str">
        <f>IF(ProjectsDB[[#This Row],[Item Type]]="Straight Plug-In",_xlfn.TEXTJOIN("-",TRUE,M6101&amp;"-"&amp;_xlfn.LET(_xlpm.txt,ProjectsDB[[#This Row],[Assembly]],_xlpm.pos,FIND("SP",_xlpm.txt),_xlpm.pre,LEFT(_xlpm.txt,_xlpm.pos-1),IF(RIGHT(_xlpm.pre,3)="123","3PL",IF(RIGHT(_xlpm.pre,2)="12","2PL",IF(RIGHT(_xlpm.pre,1)="1","1PL","3PL")))),N6101,O6101,P6101,Q6101&amp;"W",R6101),_xlfn.TEXTJOIN("-",TRUE,M6101,N6101,O6101,P6101,Q6101&amp;"W",R6101))</f>
        <v>Flange Straight-AL-Tin-PET-5W-2</v>
      </c>
      <c r="T6101" s="78" t="str">
        <f>IF(COUNTIF(Cycletime[Element Desc.],ProjectsDB[[#This Row],[Element Desc.]])&gt;0,"Found","Not Found")</f>
        <v>Found</v>
      </c>
    </row>
    <row r="6102" spans="2:20" x14ac:dyDescent="0.25">
      <c r="B6102" s="81" t="s">
        <v>13707</v>
      </c>
      <c r="C6102" s="72" t="s">
        <v>13679</v>
      </c>
      <c r="D6102" s="72" t="s">
        <v>13680</v>
      </c>
      <c r="E6102" s="82">
        <v>2</v>
      </c>
      <c r="F6102" s="21" t="s">
        <v>13644</v>
      </c>
      <c r="G6102" s="21" t="s">
        <v>37</v>
      </c>
      <c r="H6102" s="73">
        <v>46216</v>
      </c>
      <c r="I6102" s="74"/>
      <c r="J6102" s="74"/>
      <c r="K6102" s="74"/>
      <c r="L6102" s="25" cm="1">
        <f t="array" ref="L6102">IFERROR(LOOKUP(2^15,SEARCH({"40A","63A","80A","100A","125A","160A","200A","250A","400A","630A","800A","1000A","1250A","1600A","2000A","2500A","3200A","4000A","5000A","6300A"},UPPER(D6102)),{40,63,80,100,125,160,200,250,400,630,800,1000,1250,1600,2000,2500,3200,4000,5000,6300}),0)</f>
        <v>3200</v>
      </c>
      <c r="M6102" s="72" t="str">
        <f t="shared" si="651"/>
        <v>Joint Pack</v>
      </c>
      <c r="N6102" s="72" t="str">
        <f t="shared" si="652"/>
        <v>AL</v>
      </c>
      <c r="O6102" s="75" t="str">
        <f t="shared" si="653"/>
        <v>Tin</v>
      </c>
      <c r="P6102" s="72" t="str">
        <f t="shared" si="654"/>
        <v>None</v>
      </c>
      <c r="Q6102" s="76" t="str">
        <f t="shared" si="655"/>
        <v>5</v>
      </c>
      <c r="R610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02" s="77" t="str">
        <f>IF(ProjectsDB[[#This Row],[Item Type]]="Straight Plug-In",_xlfn.TEXTJOIN("-",TRUE,M6102&amp;"-"&amp;_xlfn.LET(_xlpm.txt,ProjectsDB[[#This Row],[Assembly]],_xlpm.pos,FIND("SP",_xlpm.txt),_xlpm.pre,LEFT(_xlpm.txt,_xlpm.pos-1),IF(RIGHT(_xlpm.pre,3)="123","3PL",IF(RIGHT(_xlpm.pre,2)="12","2PL",IF(RIGHT(_xlpm.pre,1)="1","1PL","3PL")))),N6102,O6102,P6102,Q6102&amp;"W",R6102),_xlfn.TEXTJOIN("-",TRUE,M6102,N6102,O6102,P6102,Q6102&amp;"W",R6102))</f>
        <v>Joint Pack-AL-Tin-None-5W-2</v>
      </c>
      <c r="T6102" s="78" t="str">
        <f>IF(COUNTIF(Cycletime[Element Desc.],ProjectsDB[[#This Row],[Element Desc.]])&gt;0,"Found","Not Found")</f>
        <v>Found</v>
      </c>
    </row>
    <row r="6103" spans="2:20" x14ac:dyDescent="0.25">
      <c r="B6103" s="81" t="s">
        <v>13708</v>
      </c>
      <c r="C6103" s="72" t="s">
        <v>13682</v>
      </c>
      <c r="D6103" s="72" t="s">
        <v>13683</v>
      </c>
      <c r="E6103" s="82">
        <v>2</v>
      </c>
      <c r="F6103" s="21" t="s">
        <v>13644</v>
      </c>
      <c r="G6103" s="21" t="s">
        <v>37</v>
      </c>
      <c r="H6103" s="73">
        <v>46216</v>
      </c>
      <c r="I6103" s="74"/>
      <c r="J6103" s="74"/>
      <c r="K6103" s="74"/>
      <c r="L6103" s="25" cm="1">
        <f t="array" ref="L6103">IFERROR(LOOKUP(2^15,SEARCH({"40A","63A","80A","100A","125A","160A","200A","250A","400A","630A","800A","1000A","1250A","1600A","2000A","2500A","3200A","4000A","5000A","6300A"},UPPER(D6103)),{40,63,80,100,125,160,200,250,400,630,800,1000,1250,1600,2000,2500,3200,4000,5000,6300}),0)</f>
        <v>3200</v>
      </c>
      <c r="M6103" s="72" t="str">
        <f t="shared" si="651"/>
        <v>Flange Straight</v>
      </c>
      <c r="N6103" s="72" t="str">
        <f t="shared" si="652"/>
        <v>AL</v>
      </c>
      <c r="O6103" s="75" t="str">
        <f t="shared" si="653"/>
        <v>Tin</v>
      </c>
      <c r="P6103" s="72" t="str">
        <f t="shared" si="654"/>
        <v>PET</v>
      </c>
      <c r="Q6103" s="76" t="str">
        <f t="shared" si="655"/>
        <v>5</v>
      </c>
      <c r="R610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03" s="77" t="str">
        <f>IF(ProjectsDB[[#This Row],[Item Type]]="Straight Plug-In",_xlfn.TEXTJOIN("-",TRUE,M6103&amp;"-"&amp;_xlfn.LET(_xlpm.txt,ProjectsDB[[#This Row],[Assembly]],_xlpm.pos,FIND("SP",_xlpm.txt),_xlpm.pre,LEFT(_xlpm.txt,_xlpm.pos-1),IF(RIGHT(_xlpm.pre,3)="123","3PL",IF(RIGHT(_xlpm.pre,2)="12","2PL",IF(RIGHT(_xlpm.pre,1)="1","1PL","3PL")))),N6103,O6103,P6103,Q6103&amp;"W",R6103),_xlfn.TEXTJOIN("-",TRUE,M6103,N6103,O6103,P6103,Q6103&amp;"W",R6103))</f>
        <v>Flange Straight-AL-Tin-PET-5W-2</v>
      </c>
      <c r="T6103" s="78" t="str">
        <f>IF(COUNTIF(Cycletime[Element Desc.],ProjectsDB[[#This Row],[Element Desc.]])&gt;0,"Found","Not Found")</f>
        <v>Found</v>
      </c>
    </row>
    <row r="6104" spans="2:20" x14ac:dyDescent="0.25">
      <c r="B6104" s="81" t="s">
        <v>13709</v>
      </c>
      <c r="C6104" s="72" t="s">
        <v>13679</v>
      </c>
      <c r="D6104" s="72" t="s">
        <v>13680</v>
      </c>
      <c r="E6104" s="82">
        <v>2</v>
      </c>
      <c r="F6104" s="21" t="s">
        <v>13644</v>
      </c>
      <c r="G6104" s="21" t="s">
        <v>37</v>
      </c>
      <c r="H6104" s="73">
        <v>46216</v>
      </c>
      <c r="I6104" s="74"/>
      <c r="J6104" s="74"/>
      <c r="K6104" s="74"/>
      <c r="L6104" s="25" cm="1">
        <f t="array" ref="L6104">IFERROR(LOOKUP(2^15,SEARCH({"40A","63A","80A","100A","125A","160A","200A","250A","400A","630A","800A","1000A","1250A","1600A","2000A","2500A","3200A","4000A","5000A","6300A"},UPPER(D6104)),{40,63,80,100,125,160,200,250,400,630,800,1000,1250,1600,2000,2500,3200,4000,5000,6300}),0)</f>
        <v>3200</v>
      </c>
      <c r="M6104" s="72" t="str">
        <f t="shared" si="651"/>
        <v>Joint Pack</v>
      </c>
      <c r="N6104" s="72" t="str">
        <f t="shared" si="652"/>
        <v>AL</v>
      </c>
      <c r="O6104" s="75" t="str">
        <f t="shared" si="653"/>
        <v>Tin</v>
      </c>
      <c r="P6104" s="72" t="str">
        <f t="shared" si="654"/>
        <v>None</v>
      </c>
      <c r="Q6104" s="76" t="str">
        <f t="shared" si="655"/>
        <v>5</v>
      </c>
      <c r="R610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04" s="77" t="str">
        <f>IF(ProjectsDB[[#This Row],[Item Type]]="Straight Plug-In",_xlfn.TEXTJOIN("-",TRUE,M6104&amp;"-"&amp;_xlfn.LET(_xlpm.txt,ProjectsDB[[#This Row],[Assembly]],_xlpm.pos,FIND("SP",_xlpm.txt),_xlpm.pre,LEFT(_xlpm.txt,_xlpm.pos-1),IF(RIGHT(_xlpm.pre,3)="123","3PL",IF(RIGHT(_xlpm.pre,2)="12","2PL",IF(RIGHT(_xlpm.pre,1)="1","1PL","3PL")))),N6104,O6104,P6104,Q6104&amp;"W",R6104),_xlfn.TEXTJOIN("-",TRUE,M6104,N6104,O6104,P6104,Q6104&amp;"W",R6104))</f>
        <v>Joint Pack-AL-Tin-None-5W-2</v>
      </c>
      <c r="T6104" s="78" t="str">
        <f>IF(COUNTIF(Cycletime[Element Desc.],ProjectsDB[[#This Row],[Element Desc.]])&gt;0,"Found","Not Found")</f>
        <v>Found</v>
      </c>
    </row>
    <row r="6105" spans="2:20" x14ac:dyDescent="0.25">
      <c r="B6105" s="81" t="s">
        <v>13710</v>
      </c>
      <c r="C6105" s="72" t="s">
        <v>13679</v>
      </c>
      <c r="D6105" s="72" t="s">
        <v>13680</v>
      </c>
      <c r="E6105" s="82">
        <v>2</v>
      </c>
      <c r="F6105" s="21" t="s">
        <v>13644</v>
      </c>
      <c r="G6105" s="21" t="s">
        <v>37</v>
      </c>
      <c r="H6105" s="73">
        <v>46216</v>
      </c>
      <c r="I6105" s="74"/>
      <c r="J6105" s="74"/>
      <c r="K6105" s="74"/>
      <c r="L6105" s="25" cm="1">
        <f t="array" ref="L6105">IFERROR(LOOKUP(2^15,SEARCH({"40A","63A","80A","100A","125A","160A","200A","250A","400A","630A","800A","1000A","1250A","1600A","2000A","2500A","3200A","4000A","5000A","6300A"},UPPER(D6105)),{40,63,80,100,125,160,200,250,400,630,800,1000,1250,1600,2000,2500,3200,4000,5000,6300}),0)</f>
        <v>3200</v>
      </c>
      <c r="M6105" s="72" t="str">
        <f t="shared" si="651"/>
        <v>Joint Pack</v>
      </c>
      <c r="N6105" s="72" t="str">
        <f t="shared" si="652"/>
        <v>AL</v>
      </c>
      <c r="O6105" s="75" t="str">
        <f t="shared" si="653"/>
        <v>Tin</v>
      </c>
      <c r="P6105" s="72" t="str">
        <f t="shared" si="654"/>
        <v>None</v>
      </c>
      <c r="Q6105" s="76" t="str">
        <f t="shared" si="655"/>
        <v>5</v>
      </c>
      <c r="R610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05" s="77" t="str">
        <f>IF(ProjectsDB[[#This Row],[Item Type]]="Straight Plug-In",_xlfn.TEXTJOIN("-",TRUE,M6105&amp;"-"&amp;_xlfn.LET(_xlpm.txt,ProjectsDB[[#This Row],[Assembly]],_xlpm.pos,FIND("SP",_xlpm.txt),_xlpm.pre,LEFT(_xlpm.txt,_xlpm.pos-1),IF(RIGHT(_xlpm.pre,3)="123","3PL",IF(RIGHT(_xlpm.pre,2)="12","2PL",IF(RIGHT(_xlpm.pre,1)="1","1PL","3PL")))),N6105,O6105,P6105,Q6105&amp;"W",R6105),_xlfn.TEXTJOIN("-",TRUE,M6105,N6105,O6105,P6105,Q6105&amp;"W",R6105))</f>
        <v>Joint Pack-AL-Tin-None-5W-2</v>
      </c>
      <c r="T6105" s="78" t="str">
        <f>IF(COUNTIF(Cycletime[Element Desc.],ProjectsDB[[#This Row],[Element Desc.]])&gt;0,"Found","Not Found")</f>
        <v>Found</v>
      </c>
    </row>
    <row r="6106" spans="2:20" x14ac:dyDescent="0.25">
      <c r="B6106" s="81" t="s">
        <v>13711</v>
      </c>
      <c r="C6106" s="72" t="s">
        <v>13682</v>
      </c>
      <c r="D6106" s="72" t="s">
        <v>13683</v>
      </c>
      <c r="E6106" s="82">
        <v>2</v>
      </c>
      <c r="F6106" s="21" t="s">
        <v>13644</v>
      </c>
      <c r="G6106" s="21" t="s">
        <v>37</v>
      </c>
      <c r="H6106" s="73">
        <v>46216</v>
      </c>
      <c r="I6106" s="74"/>
      <c r="J6106" s="74"/>
      <c r="K6106" s="74"/>
      <c r="L6106" s="25" cm="1">
        <f t="array" ref="L6106">IFERROR(LOOKUP(2^15,SEARCH({"40A","63A","80A","100A","125A","160A","200A","250A","400A","630A","800A","1000A","1250A","1600A","2000A","2500A","3200A","4000A","5000A","6300A"},UPPER(D6106)),{40,63,80,100,125,160,200,250,400,630,800,1000,1250,1600,2000,2500,3200,4000,5000,6300}),0)</f>
        <v>3200</v>
      </c>
      <c r="M6106" s="72" t="str">
        <f t="shared" si="651"/>
        <v>Flange Straight</v>
      </c>
      <c r="N6106" s="72" t="str">
        <f t="shared" si="652"/>
        <v>AL</v>
      </c>
      <c r="O6106" s="75" t="str">
        <f t="shared" si="653"/>
        <v>Tin</v>
      </c>
      <c r="P6106" s="72" t="str">
        <f t="shared" si="654"/>
        <v>PET</v>
      </c>
      <c r="Q6106" s="76" t="str">
        <f t="shared" si="655"/>
        <v>5</v>
      </c>
      <c r="R610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06" s="77" t="str">
        <f>IF(ProjectsDB[[#This Row],[Item Type]]="Straight Plug-In",_xlfn.TEXTJOIN("-",TRUE,M6106&amp;"-"&amp;_xlfn.LET(_xlpm.txt,ProjectsDB[[#This Row],[Assembly]],_xlpm.pos,FIND("SP",_xlpm.txt),_xlpm.pre,LEFT(_xlpm.txt,_xlpm.pos-1),IF(RIGHT(_xlpm.pre,3)="123","3PL",IF(RIGHT(_xlpm.pre,2)="12","2PL",IF(RIGHT(_xlpm.pre,1)="1","1PL","3PL")))),N6106,O6106,P6106,Q6106&amp;"W",R6106),_xlfn.TEXTJOIN("-",TRUE,M6106,N6106,O6106,P6106,Q6106&amp;"W",R6106))</f>
        <v>Flange Straight-AL-Tin-PET-5W-2</v>
      </c>
      <c r="T6106" s="78" t="str">
        <f>IF(COUNTIF(Cycletime[Element Desc.],ProjectsDB[[#This Row],[Element Desc.]])&gt;0,"Found","Not Found")</f>
        <v>Found</v>
      </c>
    </row>
    <row r="6107" spans="2:20" x14ac:dyDescent="0.25">
      <c r="B6107" s="81" t="s">
        <v>13712</v>
      </c>
      <c r="C6107" s="72" t="s">
        <v>13682</v>
      </c>
      <c r="D6107" s="72" t="s">
        <v>13683</v>
      </c>
      <c r="E6107" s="82">
        <v>2</v>
      </c>
      <c r="F6107" s="21" t="s">
        <v>13644</v>
      </c>
      <c r="G6107" s="21" t="s">
        <v>37</v>
      </c>
      <c r="H6107" s="73">
        <v>46216</v>
      </c>
      <c r="I6107" s="74"/>
      <c r="J6107" s="74"/>
      <c r="K6107" s="74"/>
      <c r="L6107" s="25" cm="1">
        <f t="array" ref="L6107">IFERROR(LOOKUP(2^15,SEARCH({"40A","63A","80A","100A","125A","160A","200A","250A","400A","630A","800A","1000A","1250A","1600A","2000A","2500A","3200A","4000A","5000A","6300A"},UPPER(D6107)),{40,63,80,100,125,160,200,250,400,630,800,1000,1250,1600,2000,2500,3200,4000,5000,6300}),0)</f>
        <v>3200</v>
      </c>
      <c r="M6107" s="72" t="str">
        <f t="shared" si="651"/>
        <v>Flange Straight</v>
      </c>
      <c r="N6107" s="72" t="str">
        <f t="shared" si="652"/>
        <v>AL</v>
      </c>
      <c r="O6107" s="75" t="str">
        <f t="shared" si="653"/>
        <v>Tin</v>
      </c>
      <c r="P6107" s="72" t="str">
        <f t="shared" si="654"/>
        <v>PET</v>
      </c>
      <c r="Q6107" s="76" t="str">
        <f t="shared" si="655"/>
        <v>5</v>
      </c>
      <c r="R610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07" s="77" t="str">
        <f>IF(ProjectsDB[[#This Row],[Item Type]]="Straight Plug-In",_xlfn.TEXTJOIN("-",TRUE,M6107&amp;"-"&amp;_xlfn.LET(_xlpm.txt,ProjectsDB[[#This Row],[Assembly]],_xlpm.pos,FIND("SP",_xlpm.txt),_xlpm.pre,LEFT(_xlpm.txt,_xlpm.pos-1),IF(RIGHT(_xlpm.pre,3)="123","3PL",IF(RIGHT(_xlpm.pre,2)="12","2PL",IF(RIGHT(_xlpm.pre,1)="1","1PL","3PL")))),N6107,O6107,P6107,Q6107&amp;"W",R6107),_xlfn.TEXTJOIN("-",TRUE,M6107,N6107,O6107,P6107,Q6107&amp;"W",R6107))</f>
        <v>Flange Straight-AL-Tin-PET-5W-2</v>
      </c>
      <c r="T6107" s="78" t="str">
        <f>IF(COUNTIF(Cycletime[Element Desc.],ProjectsDB[[#This Row],[Element Desc.]])&gt;0,"Found","Not Found")</f>
        <v>Found</v>
      </c>
    </row>
    <row r="6108" spans="2:20" x14ac:dyDescent="0.25">
      <c r="B6108" s="81" t="s">
        <v>13713</v>
      </c>
      <c r="C6108" s="72" t="s">
        <v>13679</v>
      </c>
      <c r="D6108" s="72" t="s">
        <v>13680</v>
      </c>
      <c r="E6108" s="82">
        <v>2</v>
      </c>
      <c r="F6108" s="21" t="s">
        <v>13644</v>
      </c>
      <c r="G6108" s="21" t="s">
        <v>37</v>
      </c>
      <c r="H6108" s="73">
        <v>46216</v>
      </c>
      <c r="I6108" s="74"/>
      <c r="J6108" s="74"/>
      <c r="K6108" s="74"/>
      <c r="L6108" s="25" cm="1">
        <f t="array" ref="L6108">IFERROR(LOOKUP(2^15,SEARCH({"40A","63A","80A","100A","125A","160A","200A","250A","400A","630A","800A","1000A","1250A","1600A","2000A","2500A","3200A","4000A","5000A","6300A"},UPPER(D6108)),{40,63,80,100,125,160,200,250,400,630,800,1000,1250,1600,2000,2500,3200,4000,5000,6300}),0)</f>
        <v>3200</v>
      </c>
      <c r="M6108" s="72" t="str">
        <f t="shared" si="651"/>
        <v>Joint Pack</v>
      </c>
      <c r="N6108" s="72" t="str">
        <f t="shared" si="652"/>
        <v>AL</v>
      </c>
      <c r="O6108" s="75" t="str">
        <f t="shared" si="653"/>
        <v>Tin</v>
      </c>
      <c r="P6108" s="72" t="str">
        <f t="shared" si="654"/>
        <v>None</v>
      </c>
      <c r="Q6108" s="76" t="str">
        <f t="shared" si="655"/>
        <v>5</v>
      </c>
      <c r="R610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08" s="77" t="str">
        <f>IF(ProjectsDB[[#This Row],[Item Type]]="Straight Plug-In",_xlfn.TEXTJOIN("-",TRUE,M6108&amp;"-"&amp;_xlfn.LET(_xlpm.txt,ProjectsDB[[#This Row],[Assembly]],_xlpm.pos,FIND("SP",_xlpm.txt),_xlpm.pre,LEFT(_xlpm.txt,_xlpm.pos-1),IF(RIGHT(_xlpm.pre,3)="123","3PL",IF(RIGHT(_xlpm.pre,2)="12","2PL",IF(RIGHT(_xlpm.pre,1)="1","1PL","3PL")))),N6108,O6108,P6108,Q6108&amp;"W",R6108),_xlfn.TEXTJOIN("-",TRUE,M6108,N6108,O6108,P6108,Q6108&amp;"W",R6108))</f>
        <v>Joint Pack-AL-Tin-None-5W-2</v>
      </c>
      <c r="T6108" s="78" t="str">
        <f>IF(COUNTIF(Cycletime[Element Desc.],ProjectsDB[[#This Row],[Element Desc.]])&gt;0,"Found","Not Found")</f>
        <v>Found</v>
      </c>
    </row>
    <row r="6109" spans="2:20" x14ac:dyDescent="0.25">
      <c r="B6109" s="79" t="s">
        <v>13714</v>
      </c>
      <c r="C6109" s="65" t="s">
        <v>13715</v>
      </c>
      <c r="D6109" s="65" t="s">
        <v>13716</v>
      </c>
      <c r="E6109" s="80">
        <v>1</v>
      </c>
      <c r="F6109" s="65" t="s">
        <v>9681</v>
      </c>
      <c r="G6109" s="65" t="s">
        <v>7319</v>
      </c>
      <c r="H6109" s="66" t="s">
        <v>13724</v>
      </c>
      <c r="I6109" s="67">
        <v>400</v>
      </c>
      <c r="J6109" s="67"/>
      <c r="K6109" s="67"/>
      <c r="L6109" s="12" cm="1">
        <f t="array" ref="L6109">IFERROR(LOOKUP(2^15,SEARCH({"40A","63A","80A","100A","125A","160A","200A","250A","400A","630A","800A","1000A","1250A","1600A","2000A","2500A","3200A","4000A","5000A","6300A"},UPPER(D6109)),{40,63,80,100,125,160,200,250,400,630,800,1000,1250,1600,2000,2500,3200,4000,5000,6300}),0)</f>
        <v>3200</v>
      </c>
      <c r="M6109" s="65" t="str">
        <f t="shared" ref="M6109:M6112" si="656">_xlfn.LET(_xlpm.d,UPPER(TRIM(SUBSTITUTE(SUBSTITUTE(D6109,CHAR(160),"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109" s="65" t="str">
        <f t="shared" ref="N6109:N6112" si="657">IF(ISNUMBER(SEARCH("CU",D6109)),"CU",IF(ISNUMBER(SEARCH("AL",D6109)),"AL",IF(ISNUMBER(SEARCH("Copper",D6109)),"CU","SH")))</f>
        <v>AL</v>
      </c>
      <c r="O6109" s="68" t="str">
        <f t="shared" ref="O6109:O6112" si="658">IF(ISNUMBER(SEARCH("Silver",D6109)),"Silver",IF(ISNUMBER(SEARCH("Tin",D6109)),"Tin","None"))</f>
        <v>Silver</v>
      </c>
      <c r="P6109" s="65" t="str">
        <f t="shared" ref="P6109:P6112" si="659">IF(ISNUMBER(SEARCH("Epoxy",D6109)),"Epoxy",IF(ISNUMBER(SEARCH("PET",D6109)),"PET","None"))</f>
        <v>Epoxy</v>
      </c>
      <c r="Q6109" s="69" t="str">
        <f t="shared" ref="Q6109:Q6112" si="660">IF(ISNUMBER(SEARCH("3-Wire",D6109)),"3",IF(ISNUMBER(SEARCH("4-Wire",D6109)),"4",IF(ISNUMBER(SEARCH("5-Wire",D6109)),"5",IF(ISNUMBER(SEARCH("6-Wire",D6109)),"6","0"))))</f>
        <v>5</v>
      </c>
      <c r="R6109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09" s="70" t="str">
        <f>IF(ProjectsDB[[#This Row],[Item Type]]="Straight Plug-In",_xlfn.TEXTJOIN("-",TRUE,M6109&amp;"-"&amp;_xlfn.LET(_xlpm.txt,ProjectsDB[[#This Row],[Assembly]],_xlpm.pos,FIND("SP",_xlpm.txt),_xlpm.pre,LEFT(_xlpm.txt,_xlpm.pos-1),IF(RIGHT(_xlpm.pre,3)="123","3PL",IF(RIGHT(_xlpm.pre,2)="12","2PL",IF(RIGHT(_xlpm.pre,1)="1","1PL","3PL")))),N6109,O6109,P6109,Q6109&amp;"W",R6109),_xlfn.TEXTJOIN("-",TRUE,M6109,N6109,O6109,P6109,Q6109&amp;"W",R6109))</f>
        <v>Straight Feeder-AL-Silver-Epoxy-5W-2</v>
      </c>
      <c r="T6109" s="71" t="str">
        <f>IF(COUNTIF(Cycletime[Element Desc.],ProjectsDB[[#This Row],[Element Desc.]])&gt;0,"Found","Not Found")</f>
        <v>Found</v>
      </c>
    </row>
    <row r="6110" spans="2:20" x14ac:dyDescent="0.25">
      <c r="B6110" s="79" t="s">
        <v>13717</v>
      </c>
      <c r="C6110" s="65" t="s">
        <v>13718</v>
      </c>
      <c r="D6110" s="65" t="s">
        <v>13719</v>
      </c>
      <c r="E6110" s="80">
        <v>1</v>
      </c>
      <c r="F6110" s="65" t="s">
        <v>9681</v>
      </c>
      <c r="G6110" s="65" t="s">
        <v>7319</v>
      </c>
      <c r="H6110" s="66" t="s">
        <v>13724</v>
      </c>
      <c r="I6110" s="67">
        <v>300</v>
      </c>
      <c r="J6110" s="67">
        <v>400</v>
      </c>
      <c r="K6110" s="67"/>
      <c r="L6110" s="12" cm="1">
        <f t="array" ref="L6110">IFERROR(LOOKUP(2^15,SEARCH({"40A","63A","80A","100A","125A","160A","200A","250A","400A","630A","800A","1000A","1250A","1600A","2000A","2500A","3200A","4000A","5000A","6300A"},UPPER(D6110)),{40,63,80,100,125,160,200,250,400,630,800,1000,1250,1600,2000,2500,3200,4000,5000,6300}),0)</f>
        <v>3200</v>
      </c>
      <c r="M6110" s="65" t="str">
        <f t="shared" si="656"/>
        <v>Elbow Flat</v>
      </c>
      <c r="N6110" s="65" t="str">
        <f t="shared" si="657"/>
        <v>AL</v>
      </c>
      <c r="O6110" s="68" t="str">
        <f t="shared" si="658"/>
        <v>Silver</v>
      </c>
      <c r="P6110" s="65" t="str">
        <f t="shared" si="659"/>
        <v>Epoxy</v>
      </c>
      <c r="Q6110" s="69" t="str">
        <f t="shared" si="660"/>
        <v>5</v>
      </c>
      <c r="R6110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10" s="70" t="str">
        <f>IF(ProjectsDB[[#This Row],[Item Type]]="Straight Plug-In",_xlfn.TEXTJOIN("-",TRUE,M6110&amp;"-"&amp;_xlfn.LET(_xlpm.txt,ProjectsDB[[#This Row],[Assembly]],_xlpm.pos,FIND("SP",_xlpm.txt),_xlpm.pre,LEFT(_xlpm.txt,_xlpm.pos-1),IF(RIGHT(_xlpm.pre,3)="123","3PL",IF(RIGHT(_xlpm.pre,2)="12","2PL",IF(RIGHT(_xlpm.pre,1)="1","1PL","3PL")))),N6110,O6110,P6110,Q6110&amp;"W",R6110),_xlfn.TEXTJOIN("-",TRUE,M6110,N6110,O6110,P6110,Q6110&amp;"W",R6110))</f>
        <v>Elbow Flat-AL-Silver-Epoxy-5W-2</v>
      </c>
      <c r="T6110" s="71" t="str">
        <f>IF(COUNTIF(Cycletime[Element Desc.],ProjectsDB[[#This Row],[Element Desc.]])&gt;0,"Found","Not Found")</f>
        <v>Found</v>
      </c>
    </row>
    <row r="6111" spans="2:20" x14ac:dyDescent="0.25">
      <c r="B6111" s="79" t="s">
        <v>13720</v>
      </c>
      <c r="C6111" s="65" t="s">
        <v>13721</v>
      </c>
      <c r="D6111" s="65" t="s">
        <v>13722</v>
      </c>
      <c r="E6111" s="80">
        <v>1</v>
      </c>
      <c r="F6111" s="65" t="s">
        <v>9681</v>
      </c>
      <c r="G6111" s="65" t="s">
        <v>7319</v>
      </c>
      <c r="H6111" s="66" t="s">
        <v>13724</v>
      </c>
      <c r="I6111" s="67">
        <v>510</v>
      </c>
      <c r="J6111" s="67"/>
      <c r="K6111" s="67"/>
      <c r="L6111" s="12" cm="1">
        <f t="array" ref="L6111">IFERROR(LOOKUP(2^15,SEARCH({"40A","63A","80A","100A","125A","160A","200A","250A","400A","630A","800A","1000A","1250A","1600A","2000A","2500A","3200A","4000A","5000A","6300A"},UPPER(D6111)),{40,63,80,100,125,160,200,250,400,630,800,1000,1250,1600,2000,2500,3200,4000,5000,6300}),0)</f>
        <v>3200</v>
      </c>
      <c r="M6111" s="65" t="str">
        <f t="shared" si="656"/>
        <v>Straight Feeder</v>
      </c>
      <c r="N6111" s="65" t="str">
        <f t="shared" si="657"/>
        <v>AL</v>
      </c>
      <c r="O6111" s="68" t="str">
        <f t="shared" si="658"/>
        <v>Silver</v>
      </c>
      <c r="P6111" s="65" t="str">
        <f t="shared" si="659"/>
        <v>Epoxy</v>
      </c>
      <c r="Q6111" s="69" t="str">
        <f t="shared" si="660"/>
        <v>5</v>
      </c>
      <c r="R6111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11" s="70" t="str">
        <f>IF(ProjectsDB[[#This Row],[Item Type]]="Straight Plug-In",_xlfn.TEXTJOIN("-",TRUE,M6111&amp;"-"&amp;_xlfn.LET(_xlpm.txt,ProjectsDB[[#This Row],[Assembly]],_xlpm.pos,FIND("SP",_xlpm.txt),_xlpm.pre,LEFT(_xlpm.txt,_xlpm.pos-1),IF(RIGHT(_xlpm.pre,3)="123","3PL",IF(RIGHT(_xlpm.pre,2)="12","2PL",IF(RIGHT(_xlpm.pre,1)="1","1PL","3PL")))),N6111,O6111,P6111,Q6111&amp;"W",R6111),_xlfn.TEXTJOIN("-",TRUE,M6111,N6111,O6111,P6111,Q6111&amp;"W",R6111))</f>
        <v>Straight Feeder-AL-Silver-Epoxy-5W-2</v>
      </c>
      <c r="T6111" s="71" t="str">
        <f>IF(COUNTIF(Cycletime[Element Desc.],ProjectsDB[[#This Row],[Element Desc.]])&gt;0,"Found","Not Found")</f>
        <v>Found</v>
      </c>
    </row>
    <row r="6112" spans="2:20" x14ac:dyDescent="0.25">
      <c r="B6112" s="81" t="s">
        <v>13723</v>
      </c>
      <c r="C6112" s="72" t="s">
        <v>697</v>
      </c>
      <c r="D6112" s="72" t="s">
        <v>698</v>
      </c>
      <c r="E6112" s="82">
        <v>3</v>
      </c>
      <c r="F6112" s="65" t="s">
        <v>9681</v>
      </c>
      <c r="G6112" s="65" t="s">
        <v>7319</v>
      </c>
      <c r="H6112" s="66" t="s">
        <v>13724</v>
      </c>
      <c r="I6112" s="74"/>
      <c r="J6112" s="74"/>
      <c r="K6112" s="74"/>
      <c r="L6112" s="25" cm="1">
        <f t="array" ref="L6112">IFERROR(LOOKUP(2^15,SEARCH({"40A","63A","80A","100A","125A","160A","200A","250A","400A","630A","800A","1000A","1250A","1600A","2000A","2500A","3200A","4000A","5000A","6300A"},UPPER(D6112)),{40,63,80,100,125,160,200,250,400,630,800,1000,1250,1600,2000,2500,3200,4000,5000,6300}),0)</f>
        <v>3200</v>
      </c>
      <c r="M6112" s="72" t="str">
        <f t="shared" si="656"/>
        <v>Joint Pack</v>
      </c>
      <c r="N6112" s="72" t="str">
        <f t="shared" si="657"/>
        <v>AL</v>
      </c>
      <c r="O6112" s="75" t="str">
        <f t="shared" si="658"/>
        <v>Silver</v>
      </c>
      <c r="P6112" s="72" t="str">
        <f t="shared" si="659"/>
        <v>None</v>
      </c>
      <c r="Q6112" s="76" t="str">
        <f t="shared" si="660"/>
        <v>5</v>
      </c>
      <c r="R611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12" s="77" t="str">
        <f>IF(ProjectsDB[[#This Row],[Item Type]]="Straight Plug-In",_xlfn.TEXTJOIN("-",TRUE,M6112&amp;"-"&amp;_xlfn.LET(_xlpm.txt,ProjectsDB[[#This Row],[Assembly]],_xlpm.pos,FIND("SP",_xlpm.txt),_xlpm.pre,LEFT(_xlpm.txt,_xlpm.pos-1),IF(RIGHT(_xlpm.pre,3)="123","3PL",IF(RIGHT(_xlpm.pre,2)="12","2PL",IF(RIGHT(_xlpm.pre,1)="1","1PL","3PL")))),N6112,O6112,P6112,Q6112&amp;"W",R6112),_xlfn.TEXTJOIN("-",TRUE,M6112,N6112,O6112,P6112,Q6112&amp;"W",R6112))</f>
        <v>Joint Pack-AL-Silver-None-5W-2</v>
      </c>
      <c r="T6112" s="78" t="str">
        <f>IF(COUNTIF(Cycletime[Element Desc.],ProjectsDB[[#This Row],[Element Desc.]])&gt;0,"Found","Not Found")</f>
        <v>Found</v>
      </c>
    </row>
    <row r="6113" spans="2:20" x14ac:dyDescent="0.25">
      <c r="B6113" s="79" t="s">
        <v>13725</v>
      </c>
      <c r="C6113" s="65" t="s">
        <v>13726</v>
      </c>
      <c r="D6113" s="65" t="s">
        <v>13727</v>
      </c>
      <c r="E6113" s="80">
        <v>1</v>
      </c>
      <c r="F6113" s="65" t="s">
        <v>9681</v>
      </c>
      <c r="G6113" s="65" t="s">
        <v>13802</v>
      </c>
      <c r="H6113" s="66" t="s">
        <v>13803</v>
      </c>
      <c r="I6113" s="15">
        <v>350</v>
      </c>
      <c r="J6113" s="15">
        <v>150</v>
      </c>
      <c r="K6113" s="15">
        <v>350</v>
      </c>
      <c r="L6113" s="12" cm="1">
        <f t="array" ref="L6113">IFERROR(LOOKUP(2^15,SEARCH({"40A","63A","80A","100A","125A","160A","200A","250A","400A","630A","800A","1000A","1250A","1600A","2000A","2500A","3200A","4000A","5000A","6300A"},UPPER(D6113)),{40,63,80,100,125,160,200,250,400,630,800,1000,1250,1600,2000,2500,3200,4000,5000,6300}),0)</f>
        <v>5000</v>
      </c>
      <c r="M6113" s="65" t="str">
        <f t="shared" ref="M6113:M6114" si="661">_xlfn.LET(_xlpm.d,UPPER(TRIM(SUBSTITUTE(SUBSTITUTE(D6113,CHAR(160),"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Z-Unit Flat</v>
      </c>
      <c r="N6113" s="65" t="str">
        <f t="shared" ref="N6113:N6114" si="662">IF(ISNUMBER(SEARCH("CU",D6113)),"CU",IF(ISNUMBER(SEARCH("AL",D6113)),"AL",IF(ISNUMBER(SEARCH("Copper",D6113)),"CU","SH")))</f>
        <v>AL</v>
      </c>
      <c r="O6113" s="68" t="str">
        <f t="shared" ref="O6113:O6114" si="663">IF(ISNUMBER(SEARCH("Silver",D6113)),"Silver",IF(ISNUMBER(SEARCH("Tin",D6113)),"Tin","None"))</f>
        <v>Silver</v>
      </c>
      <c r="P6113" s="65" t="str">
        <f t="shared" ref="P6113:P6114" si="664">IF(ISNUMBER(SEARCH("Epoxy",D6113)),"Epoxy",IF(ISNUMBER(SEARCH("PET",D6113)),"PET","None"))</f>
        <v>Epoxy</v>
      </c>
      <c r="Q6113" s="69" t="str">
        <f t="shared" ref="Q6113:Q6114" si="665">IF(ISNUMBER(SEARCH("3-Wire",D6113)),"3",IF(ISNUMBER(SEARCH("4-Wire",D6113)),"4",IF(ISNUMBER(SEARCH("5-Wire",D6113)),"5",IF(ISNUMBER(SEARCH("6-Wire",D6113)),"6","0"))))</f>
        <v>5</v>
      </c>
      <c r="R6113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13" s="70" t="str">
        <f>IF(ProjectsDB[[#This Row],[Item Type]]="Straight Plug-In",_xlfn.TEXTJOIN("-",TRUE,M6113&amp;"-"&amp;_xlfn.LET(_xlpm.txt,ProjectsDB[[#This Row],[Assembly]],_xlpm.pos,FIND("SP",_xlpm.txt),_xlpm.pre,LEFT(_xlpm.txt,_xlpm.pos-1),IF(RIGHT(_xlpm.pre,3)="123","3PL",IF(RIGHT(_xlpm.pre,2)="12","2PL",IF(RIGHT(_xlpm.pre,1)="1","1PL","3PL")))),N6113,O6113,P6113,Q6113&amp;"W",R6113),_xlfn.TEXTJOIN("-",TRUE,M6113,N6113,O6113,P6113,Q6113&amp;"W",R6113))</f>
        <v>Z-Unit Flat-AL-Silver-Epoxy-5W-3</v>
      </c>
      <c r="T6113" s="71" t="str">
        <f>IF(COUNTIF(Cycletime[Element Desc.],ProjectsDB[[#This Row],[Element Desc.]])&gt;0,"Found","Not Found")</f>
        <v>Found</v>
      </c>
    </row>
    <row r="6114" spans="2:20" x14ac:dyDescent="0.25">
      <c r="B6114" s="81" t="s">
        <v>13728</v>
      </c>
      <c r="C6114" s="72" t="s">
        <v>3505</v>
      </c>
      <c r="D6114" s="72" t="s">
        <v>3506</v>
      </c>
      <c r="E6114" s="82">
        <v>1</v>
      </c>
      <c r="F6114" s="65" t="s">
        <v>9681</v>
      </c>
      <c r="G6114" s="65" t="s">
        <v>13802</v>
      </c>
      <c r="H6114" s="66" t="s">
        <v>13803</v>
      </c>
      <c r="I6114" s="15"/>
      <c r="J6114" s="15"/>
      <c r="K6114" s="15"/>
      <c r="L6114" s="25" cm="1">
        <f t="array" ref="L6114">IFERROR(LOOKUP(2^15,SEARCH({"40A","63A","80A","100A","125A","160A","200A","250A","400A","630A","800A","1000A","1250A","1600A","2000A","2500A","3200A","4000A","5000A","6300A"},UPPER(D6114)),{40,63,80,100,125,160,200,250,400,630,800,1000,1250,1600,2000,2500,3200,4000,5000,6300}),0)</f>
        <v>5000</v>
      </c>
      <c r="M6114" s="72" t="str">
        <f t="shared" si="661"/>
        <v>Joint Pack</v>
      </c>
      <c r="N6114" s="72" t="str">
        <f t="shared" si="662"/>
        <v>AL</v>
      </c>
      <c r="O6114" s="75" t="str">
        <f t="shared" si="663"/>
        <v>Silver</v>
      </c>
      <c r="P6114" s="72" t="str">
        <f t="shared" si="664"/>
        <v>None</v>
      </c>
      <c r="Q6114" s="76" t="str">
        <f t="shared" si="665"/>
        <v>5</v>
      </c>
      <c r="R611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14" s="77" t="str">
        <f>IF(ProjectsDB[[#This Row],[Item Type]]="Straight Plug-In",_xlfn.TEXTJOIN("-",TRUE,M6114&amp;"-"&amp;_xlfn.LET(_xlpm.txt,ProjectsDB[[#This Row],[Assembly]],_xlpm.pos,FIND("SP",_xlpm.txt),_xlpm.pre,LEFT(_xlpm.txt,_xlpm.pos-1),IF(RIGHT(_xlpm.pre,3)="123","3PL",IF(RIGHT(_xlpm.pre,2)="12","2PL",IF(RIGHT(_xlpm.pre,1)="1","1PL","3PL")))),N6114,O6114,P6114,Q6114&amp;"W",R6114),_xlfn.TEXTJOIN("-",TRUE,M6114,N6114,O6114,P6114,Q6114&amp;"W",R6114))</f>
        <v>Joint Pack-AL-Silver-None-5W-3</v>
      </c>
      <c r="T6114" s="78" t="str">
        <f>IF(COUNTIF(Cycletime[Element Desc.],ProjectsDB[[#This Row],[Element Desc.]])&gt;0,"Found","Not Found")</f>
        <v>Found</v>
      </c>
    </row>
    <row r="6115" spans="2:20" x14ac:dyDescent="0.25">
      <c r="B6115" s="79" t="s">
        <v>13729</v>
      </c>
      <c r="C6115" s="65" t="s">
        <v>13730</v>
      </c>
      <c r="D6115" s="65" t="s">
        <v>13731</v>
      </c>
      <c r="E6115" s="80">
        <v>1</v>
      </c>
      <c r="F6115" s="65" t="s">
        <v>9681</v>
      </c>
      <c r="G6115" s="65" t="s">
        <v>13802</v>
      </c>
      <c r="H6115" s="66" t="s">
        <v>13803</v>
      </c>
      <c r="I6115" s="15">
        <v>580</v>
      </c>
      <c r="J6115" s="15">
        <v>710</v>
      </c>
      <c r="K6115" s="15"/>
      <c r="L6115" s="12" cm="1">
        <f t="array" ref="L6115">IFERROR(LOOKUP(2^15,SEARCH({"40A","63A","80A","100A","125A","160A","200A","250A","400A","630A","800A","1000A","1250A","1600A","2000A","2500A","3200A","4000A","5000A","6300A"},UPPER(D6115)),{40,63,80,100,125,160,200,250,400,630,800,1000,1250,1600,2000,2500,3200,4000,5000,6300}),0)</f>
        <v>5000</v>
      </c>
      <c r="M6115" s="65" t="str">
        <f t="shared" ref="M6115:M6118" si="666">_xlfn.LET(_xlpm.d,UPPER(TRIM(SUBSTITUTE(SUBSTITUTE(D6115,CHAR(160),"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6115" s="65" t="str">
        <f t="shared" ref="N6115:N6118" si="667">IF(ISNUMBER(SEARCH("CU",D6115)),"CU",IF(ISNUMBER(SEARCH("AL",D6115)),"AL",IF(ISNUMBER(SEARCH("Copper",D6115)),"CU","SH")))</f>
        <v>AL</v>
      </c>
      <c r="O6115" s="68" t="str">
        <f t="shared" ref="O6115:O6118" si="668">IF(ISNUMBER(SEARCH("Silver",D6115)),"Silver",IF(ISNUMBER(SEARCH("Tin",D6115)),"Tin","None"))</f>
        <v>Silver</v>
      </c>
      <c r="P6115" s="65" t="str">
        <f t="shared" ref="P6115:P6118" si="669">IF(ISNUMBER(SEARCH("Epoxy",D6115)),"Epoxy",IF(ISNUMBER(SEARCH("PET",D6115)),"PET","None"))</f>
        <v>Epoxy</v>
      </c>
      <c r="Q6115" s="69" t="str">
        <f t="shared" ref="Q6115:Q6118" si="670">IF(ISNUMBER(SEARCH("3-Wire",D6115)),"3",IF(ISNUMBER(SEARCH("4-Wire",D6115)),"4",IF(ISNUMBER(SEARCH("5-Wire",D6115)),"5",IF(ISNUMBER(SEARCH("6-Wire",D6115)),"6","0"))))</f>
        <v>5</v>
      </c>
      <c r="R6115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15" s="70" t="str">
        <f>IF(ProjectsDB[[#This Row],[Item Type]]="Straight Plug-In",_xlfn.TEXTJOIN("-",TRUE,M6115&amp;"-"&amp;_xlfn.LET(_xlpm.txt,ProjectsDB[[#This Row],[Assembly]],_xlpm.pos,FIND("SP",_xlpm.txt),_xlpm.pre,LEFT(_xlpm.txt,_xlpm.pos-1),IF(RIGHT(_xlpm.pre,3)="123","3PL",IF(RIGHT(_xlpm.pre,2)="12","2PL",IF(RIGHT(_xlpm.pre,1)="1","1PL","3PL")))),N6115,O6115,P6115,Q6115&amp;"W",R6115),_xlfn.TEXTJOIN("-",TRUE,M6115,N6115,O6115,P6115,Q6115&amp;"W",R6115))</f>
        <v>Elbow Edge-AL-Silver-Epoxy-5W-3</v>
      </c>
      <c r="T6115" s="71" t="str">
        <f>IF(COUNTIF(Cycletime[Element Desc.],ProjectsDB[[#This Row],[Element Desc.]])&gt;0,"Found","Not Found")</f>
        <v>Found</v>
      </c>
    </row>
    <row r="6116" spans="2:20" x14ac:dyDescent="0.25">
      <c r="B6116" s="79" t="s">
        <v>13732</v>
      </c>
      <c r="C6116" s="65" t="s">
        <v>13733</v>
      </c>
      <c r="D6116" s="65" t="s">
        <v>13734</v>
      </c>
      <c r="E6116" s="80">
        <v>1</v>
      </c>
      <c r="F6116" s="65" t="s">
        <v>9681</v>
      </c>
      <c r="G6116" s="65" t="s">
        <v>13802</v>
      </c>
      <c r="H6116" s="66" t="s">
        <v>13803</v>
      </c>
      <c r="I6116" s="15">
        <v>830</v>
      </c>
      <c r="J6116" s="15"/>
      <c r="K6116" s="15"/>
      <c r="L6116" s="12" cm="1">
        <f t="array" ref="L6116">IFERROR(LOOKUP(2^15,SEARCH({"40A","63A","80A","100A","125A","160A","200A","250A","400A","630A","800A","1000A","1250A","1600A","2000A","2500A","3200A","4000A","5000A","6300A"},UPPER(D6116)),{40,63,80,100,125,160,200,250,400,630,800,1000,1250,1600,2000,2500,3200,4000,5000,6300}),0)</f>
        <v>5000</v>
      </c>
      <c r="M6116" s="65" t="str">
        <f t="shared" si="666"/>
        <v>Straight Feeder</v>
      </c>
      <c r="N6116" s="65" t="str">
        <f t="shared" si="667"/>
        <v>AL</v>
      </c>
      <c r="O6116" s="68" t="str">
        <f t="shared" si="668"/>
        <v>Silver</v>
      </c>
      <c r="P6116" s="65" t="str">
        <f t="shared" si="669"/>
        <v>Epoxy</v>
      </c>
      <c r="Q6116" s="69" t="str">
        <f t="shared" si="670"/>
        <v>5</v>
      </c>
      <c r="R6116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16" s="70" t="str">
        <f>IF(ProjectsDB[[#This Row],[Item Type]]="Straight Plug-In",_xlfn.TEXTJOIN("-",TRUE,M6116&amp;"-"&amp;_xlfn.LET(_xlpm.txt,ProjectsDB[[#This Row],[Assembly]],_xlpm.pos,FIND("SP",_xlpm.txt),_xlpm.pre,LEFT(_xlpm.txt,_xlpm.pos-1),IF(RIGHT(_xlpm.pre,3)="123","3PL",IF(RIGHT(_xlpm.pre,2)="12","2PL",IF(RIGHT(_xlpm.pre,1)="1","1PL","3PL")))),N6116,O6116,P6116,Q6116&amp;"W",R6116),_xlfn.TEXTJOIN("-",TRUE,M6116,N6116,O6116,P6116,Q6116&amp;"W",R6116))</f>
        <v>Straight Feeder-AL-Silver-Epoxy-5W-3</v>
      </c>
      <c r="T6116" s="71" t="str">
        <f>IF(COUNTIF(Cycletime[Element Desc.],ProjectsDB[[#This Row],[Element Desc.]])&gt;0,"Found","Not Found")</f>
        <v>Found</v>
      </c>
    </row>
    <row r="6117" spans="2:20" x14ac:dyDescent="0.25">
      <c r="B6117" s="79" t="s">
        <v>13735</v>
      </c>
      <c r="C6117" s="65" t="s">
        <v>13736</v>
      </c>
      <c r="D6117" s="65" t="s">
        <v>13737</v>
      </c>
      <c r="E6117" s="80">
        <v>1</v>
      </c>
      <c r="F6117" s="65" t="s">
        <v>9681</v>
      </c>
      <c r="G6117" s="65" t="s">
        <v>13802</v>
      </c>
      <c r="H6117" s="66" t="s">
        <v>13803</v>
      </c>
      <c r="I6117" s="15">
        <v>760</v>
      </c>
      <c r="J6117" s="15"/>
      <c r="K6117" s="15"/>
      <c r="L6117" s="12" cm="1">
        <f t="array" ref="L6117">IFERROR(LOOKUP(2^15,SEARCH({"40A","63A","80A","100A","125A","160A","200A","250A","400A","630A","800A","1000A","1250A","1600A","2000A","2500A","3200A","4000A","5000A","6300A"},UPPER(D6117)),{40,63,80,100,125,160,200,250,400,630,800,1000,1250,1600,2000,2500,3200,4000,5000,6300}),0)</f>
        <v>5000</v>
      </c>
      <c r="M6117" s="65" t="str">
        <f t="shared" si="666"/>
        <v>Straight Feeder</v>
      </c>
      <c r="N6117" s="65" t="str">
        <f t="shared" si="667"/>
        <v>AL</v>
      </c>
      <c r="O6117" s="68" t="str">
        <f t="shared" si="668"/>
        <v>Silver</v>
      </c>
      <c r="P6117" s="65" t="str">
        <f t="shared" si="669"/>
        <v>Epoxy</v>
      </c>
      <c r="Q6117" s="69" t="str">
        <f t="shared" si="670"/>
        <v>5</v>
      </c>
      <c r="R6117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17" s="70" t="str">
        <f>IF(ProjectsDB[[#This Row],[Item Type]]="Straight Plug-In",_xlfn.TEXTJOIN("-",TRUE,M6117&amp;"-"&amp;_xlfn.LET(_xlpm.txt,ProjectsDB[[#This Row],[Assembly]],_xlpm.pos,FIND("SP",_xlpm.txt),_xlpm.pre,LEFT(_xlpm.txt,_xlpm.pos-1),IF(RIGHT(_xlpm.pre,3)="123","3PL",IF(RIGHT(_xlpm.pre,2)="12","2PL",IF(RIGHT(_xlpm.pre,1)="1","1PL","3PL")))),N6117,O6117,P6117,Q6117&amp;"W",R6117),_xlfn.TEXTJOIN("-",TRUE,M6117,N6117,O6117,P6117,Q6117&amp;"W",R6117))</f>
        <v>Straight Feeder-AL-Silver-Epoxy-5W-3</v>
      </c>
      <c r="T6117" s="71" t="str">
        <f>IF(COUNTIF(Cycletime[Element Desc.],ProjectsDB[[#This Row],[Element Desc.]])&gt;0,"Found","Not Found")</f>
        <v>Found</v>
      </c>
    </row>
    <row r="6118" spans="2:20" x14ac:dyDescent="0.25">
      <c r="B6118" s="81" t="s">
        <v>13738</v>
      </c>
      <c r="C6118" s="72" t="s">
        <v>3505</v>
      </c>
      <c r="D6118" s="72" t="s">
        <v>3506</v>
      </c>
      <c r="E6118" s="82">
        <v>3</v>
      </c>
      <c r="F6118" s="65" t="s">
        <v>9681</v>
      </c>
      <c r="G6118" s="65" t="s">
        <v>13802</v>
      </c>
      <c r="H6118" s="66" t="s">
        <v>13803</v>
      </c>
      <c r="I6118" s="15"/>
      <c r="J6118" s="15"/>
      <c r="K6118" s="15"/>
      <c r="L6118" s="25" cm="1">
        <f t="array" ref="L6118">IFERROR(LOOKUP(2^15,SEARCH({"40A","63A","80A","100A","125A","160A","200A","250A","400A","630A","800A","1000A","1250A","1600A","2000A","2500A","3200A","4000A","5000A","6300A"},UPPER(D6118)),{40,63,80,100,125,160,200,250,400,630,800,1000,1250,1600,2000,2500,3200,4000,5000,6300}),0)</f>
        <v>5000</v>
      </c>
      <c r="M6118" s="72" t="str">
        <f t="shared" si="666"/>
        <v>Joint Pack</v>
      </c>
      <c r="N6118" s="72" t="str">
        <f t="shared" si="667"/>
        <v>AL</v>
      </c>
      <c r="O6118" s="75" t="str">
        <f t="shared" si="668"/>
        <v>Silver</v>
      </c>
      <c r="P6118" s="72" t="str">
        <f t="shared" si="669"/>
        <v>None</v>
      </c>
      <c r="Q6118" s="76" t="str">
        <f t="shared" si="670"/>
        <v>5</v>
      </c>
      <c r="R611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18" s="77" t="str">
        <f>IF(ProjectsDB[[#This Row],[Item Type]]="Straight Plug-In",_xlfn.TEXTJOIN("-",TRUE,M6118&amp;"-"&amp;_xlfn.LET(_xlpm.txt,ProjectsDB[[#This Row],[Assembly]],_xlpm.pos,FIND("SP",_xlpm.txt),_xlpm.pre,LEFT(_xlpm.txt,_xlpm.pos-1),IF(RIGHT(_xlpm.pre,3)="123","3PL",IF(RIGHT(_xlpm.pre,2)="12","2PL",IF(RIGHT(_xlpm.pre,1)="1","1PL","3PL")))),N6118,O6118,P6118,Q6118&amp;"W",R6118),_xlfn.TEXTJOIN("-",TRUE,M6118,N6118,O6118,P6118,Q6118&amp;"W",R6118))</f>
        <v>Joint Pack-AL-Silver-None-5W-3</v>
      </c>
      <c r="T6118" s="78" t="str">
        <f>IF(COUNTIF(Cycletime[Element Desc.],ProjectsDB[[#This Row],[Element Desc.]])&gt;0,"Found","Not Found")</f>
        <v>Found</v>
      </c>
    </row>
    <row r="6119" spans="2:20" x14ac:dyDescent="0.25">
      <c r="B6119" s="79" t="s">
        <v>13739</v>
      </c>
      <c r="C6119" s="65" t="s">
        <v>13740</v>
      </c>
      <c r="D6119" s="65" t="s">
        <v>13741</v>
      </c>
      <c r="E6119" s="80">
        <v>1</v>
      </c>
      <c r="F6119" s="65" t="s">
        <v>9681</v>
      </c>
      <c r="G6119" s="65" t="s">
        <v>13802</v>
      </c>
      <c r="H6119" s="66" t="s">
        <v>13803</v>
      </c>
      <c r="I6119" s="15">
        <v>1620</v>
      </c>
      <c r="J6119" s="15"/>
      <c r="K6119" s="15"/>
      <c r="L6119" s="12" cm="1">
        <f t="array" ref="L6119">IFERROR(LOOKUP(2^15,SEARCH({"40A","63A","80A","100A","125A","160A","200A","250A","400A","630A","800A","1000A","1250A","1600A","2000A","2500A","3200A","4000A","5000A","6300A"},UPPER(D6119)),{40,63,80,100,125,160,200,250,400,630,800,1000,1250,1600,2000,2500,3200,4000,5000,6300}),0)</f>
        <v>5000</v>
      </c>
      <c r="M6119" s="65" t="str">
        <f t="shared" ref="M6119:M6123" si="671">_xlfn.LET(_xlpm.d,UPPER(TRIM(SUBSTITUTE(SUBSTITUTE(D6119,CHAR(160),"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119" s="65" t="str">
        <f t="shared" ref="N6119:N6123" si="672">IF(ISNUMBER(SEARCH("CU",D6119)),"CU",IF(ISNUMBER(SEARCH("AL",D6119)),"AL",IF(ISNUMBER(SEARCH("Copper",D6119)),"CU","SH")))</f>
        <v>AL</v>
      </c>
      <c r="O6119" s="68" t="str">
        <f t="shared" ref="O6119:O6123" si="673">IF(ISNUMBER(SEARCH("Silver",D6119)),"Silver",IF(ISNUMBER(SEARCH("Tin",D6119)),"Tin","None"))</f>
        <v>Silver</v>
      </c>
      <c r="P6119" s="65" t="str">
        <f t="shared" ref="P6119:P6123" si="674">IF(ISNUMBER(SEARCH("Epoxy",D6119)),"Epoxy",IF(ISNUMBER(SEARCH("PET",D6119)),"PET","None"))</f>
        <v>Epoxy</v>
      </c>
      <c r="Q6119" s="69" t="str">
        <f t="shared" ref="Q6119:Q6123" si="675">IF(ISNUMBER(SEARCH("3-Wire",D6119)),"3",IF(ISNUMBER(SEARCH("4-Wire",D6119)),"4",IF(ISNUMBER(SEARCH("5-Wire",D6119)),"5",IF(ISNUMBER(SEARCH("6-Wire",D6119)),"6","0"))))</f>
        <v>5</v>
      </c>
      <c r="R6119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19" s="70" t="str">
        <f>IF(ProjectsDB[[#This Row],[Item Type]]="Straight Plug-In",_xlfn.TEXTJOIN("-",TRUE,M6119&amp;"-"&amp;_xlfn.LET(_xlpm.txt,ProjectsDB[[#This Row],[Assembly]],_xlpm.pos,FIND("SP",_xlpm.txt),_xlpm.pre,LEFT(_xlpm.txt,_xlpm.pos-1),IF(RIGHT(_xlpm.pre,3)="123","3PL",IF(RIGHT(_xlpm.pre,2)="12","2PL",IF(RIGHT(_xlpm.pre,1)="1","1PL","3PL")))),N6119,O6119,P6119,Q6119&amp;"W",R6119),_xlfn.TEXTJOIN("-",TRUE,M6119,N6119,O6119,P6119,Q6119&amp;"W",R6119))</f>
        <v>Straight Feeder-AL-Silver-Epoxy-5W-3</v>
      </c>
      <c r="T6119" s="71" t="str">
        <f>IF(COUNTIF(Cycletime[Element Desc.],ProjectsDB[[#This Row],[Element Desc.]])&gt;0,"Found","Not Found")</f>
        <v>Found</v>
      </c>
    </row>
    <row r="6120" spans="2:20" x14ac:dyDescent="0.25">
      <c r="B6120" s="79" t="s">
        <v>13742</v>
      </c>
      <c r="C6120" s="65" t="s">
        <v>4416</v>
      </c>
      <c r="D6120" s="65" t="s">
        <v>4417</v>
      </c>
      <c r="E6120" s="80">
        <v>1</v>
      </c>
      <c r="F6120" s="65" t="s">
        <v>9681</v>
      </c>
      <c r="G6120" s="65" t="s">
        <v>13802</v>
      </c>
      <c r="H6120" s="66" t="s">
        <v>13803</v>
      </c>
      <c r="I6120" s="15">
        <v>1180</v>
      </c>
      <c r="J6120" s="15"/>
      <c r="K6120" s="15"/>
      <c r="L6120" s="12" cm="1">
        <f t="array" ref="L6120">IFERROR(LOOKUP(2^15,SEARCH({"40A","63A","80A","100A","125A","160A","200A","250A","400A","630A","800A","1000A","1250A","1600A","2000A","2500A","3200A","4000A","5000A","6300A"},UPPER(D6120)),{40,63,80,100,125,160,200,250,400,630,800,1000,1250,1600,2000,2500,3200,4000,5000,6300}),0)</f>
        <v>5000</v>
      </c>
      <c r="M6120" s="65" t="str">
        <f t="shared" si="671"/>
        <v>Straight Feeder</v>
      </c>
      <c r="N6120" s="65" t="str">
        <f t="shared" si="672"/>
        <v>AL</v>
      </c>
      <c r="O6120" s="68" t="str">
        <f t="shared" si="673"/>
        <v>Silver</v>
      </c>
      <c r="P6120" s="65" t="str">
        <f t="shared" si="674"/>
        <v>Epoxy</v>
      </c>
      <c r="Q6120" s="69" t="str">
        <f t="shared" si="675"/>
        <v>5</v>
      </c>
      <c r="R6120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20" s="70" t="str">
        <f>IF(ProjectsDB[[#This Row],[Item Type]]="Straight Plug-In",_xlfn.TEXTJOIN("-",TRUE,M6120&amp;"-"&amp;_xlfn.LET(_xlpm.txt,ProjectsDB[[#This Row],[Assembly]],_xlpm.pos,FIND("SP",_xlpm.txt),_xlpm.pre,LEFT(_xlpm.txt,_xlpm.pos-1),IF(RIGHT(_xlpm.pre,3)="123","3PL",IF(RIGHT(_xlpm.pre,2)="12","2PL",IF(RIGHT(_xlpm.pre,1)="1","1PL","3PL")))),N6120,O6120,P6120,Q6120&amp;"W",R6120),_xlfn.TEXTJOIN("-",TRUE,M6120,N6120,O6120,P6120,Q6120&amp;"W",R6120))</f>
        <v>Straight Feeder-AL-Silver-Epoxy-5W-3</v>
      </c>
      <c r="T6120" s="71" t="str">
        <f>IF(COUNTIF(Cycletime[Element Desc.],ProjectsDB[[#This Row],[Element Desc.]])&gt;0,"Found","Not Found")</f>
        <v>Found</v>
      </c>
    </row>
    <row r="6121" spans="2:20" x14ac:dyDescent="0.25">
      <c r="B6121" s="79" t="s">
        <v>13743</v>
      </c>
      <c r="C6121" s="65" t="s">
        <v>13744</v>
      </c>
      <c r="D6121" s="65" t="s">
        <v>13745</v>
      </c>
      <c r="E6121" s="80">
        <v>1</v>
      </c>
      <c r="F6121" s="65" t="s">
        <v>9681</v>
      </c>
      <c r="G6121" s="65" t="s">
        <v>13802</v>
      </c>
      <c r="H6121" s="66" t="s">
        <v>13803</v>
      </c>
      <c r="I6121" s="15">
        <v>1540</v>
      </c>
      <c r="J6121" s="15"/>
      <c r="K6121" s="15"/>
      <c r="L6121" s="12" cm="1">
        <f t="array" ref="L6121">IFERROR(LOOKUP(2^15,SEARCH({"40A","63A","80A","100A","125A","160A","200A","250A","400A","630A","800A","1000A","1250A","1600A","2000A","2500A","3200A","4000A","5000A","6300A"},UPPER(D6121)),{40,63,80,100,125,160,200,250,400,630,800,1000,1250,1600,2000,2500,3200,4000,5000,6300}),0)</f>
        <v>5000</v>
      </c>
      <c r="M6121" s="65" t="str">
        <f t="shared" si="671"/>
        <v>Straight Feeder</v>
      </c>
      <c r="N6121" s="65" t="str">
        <f t="shared" si="672"/>
        <v>AL</v>
      </c>
      <c r="O6121" s="68" t="str">
        <f t="shared" si="673"/>
        <v>Silver</v>
      </c>
      <c r="P6121" s="65" t="str">
        <f t="shared" si="674"/>
        <v>Epoxy</v>
      </c>
      <c r="Q6121" s="69" t="str">
        <f t="shared" si="675"/>
        <v>5</v>
      </c>
      <c r="R6121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21" s="70" t="str">
        <f>IF(ProjectsDB[[#This Row],[Item Type]]="Straight Plug-In",_xlfn.TEXTJOIN("-",TRUE,M6121&amp;"-"&amp;_xlfn.LET(_xlpm.txt,ProjectsDB[[#This Row],[Assembly]],_xlpm.pos,FIND("SP",_xlpm.txt),_xlpm.pre,LEFT(_xlpm.txt,_xlpm.pos-1),IF(RIGHT(_xlpm.pre,3)="123","3PL",IF(RIGHT(_xlpm.pre,2)="12","2PL",IF(RIGHT(_xlpm.pre,1)="1","1PL","3PL")))),N6121,O6121,P6121,Q6121&amp;"W",R6121),_xlfn.TEXTJOIN("-",TRUE,M6121,N6121,O6121,P6121,Q6121&amp;"W",R6121))</f>
        <v>Straight Feeder-AL-Silver-Epoxy-5W-3</v>
      </c>
      <c r="T6121" s="71" t="str">
        <f>IF(COUNTIF(Cycletime[Element Desc.],ProjectsDB[[#This Row],[Element Desc.]])&gt;0,"Found","Not Found")</f>
        <v>Found</v>
      </c>
    </row>
    <row r="6122" spans="2:20" x14ac:dyDescent="0.25">
      <c r="B6122" s="79" t="s">
        <v>13746</v>
      </c>
      <c r="C6122" s="65" t="s">
        <v>13747</v>
      </c>
      <c r="D6122" s="65" t="s">
        <v>13748</v>
      </c>
      <c r="E6122" s="80">
        <v>1</v>
      </c>
      <c r="F6122" s="65" t="s">
        <v>9681</v>
      </c>
      <c r="G6122" s="65" t="s">
        <v>13802</v>
      </c>
      <c r="H6122" s="66" t="s">
        <v>13803</v>
      </c>
      <c r="I6122" s="15">
        <v>2190</v>
      </c>
      <c r="J6122" s="15"/>
      <c r="K6122" s="15"/>
      <c r="L6122" s="12" cm="1">
        <f t="array" ref="L6122">IFERROR(LOOKUP(2^15,SEARCH({"40A","63A","80A","100A","125A","160A","200A","250A","400A","630A","800A","1000A","1250A","1600A","2000A","2500A","3200A","4000A","5000A","6300A"},UPPER(D6122)),{40,63,80,100,125,160,200,250,400,630,800,1000,1250,1600,2000,2500,3200,4000,5000,6300}),0)</f>
        <v>5000</v>
      </c>
      <c r="M6122" s="65" t="str">
        <f t="shared" si="671"/>
        <v>Straight Feeder</v>
      </c>
      <c r="N6122" s="65" t="str">
        <f t="shared" si="672"/>
        <v>AL</v>
      </c>
      <c r="O6122" s="68" t="str">
        <f t="shared" si="673"/>
        <v>Silver</v>
      </c>
      <c r="P6122" s="65" t="str">
        <f t="shared" si="674"/>
        <v>Epoxy</v>
      </c>
      <c r="Q6122" s="69" t="str">
        <f t="shared" si="675"/>
        <v>5</v>
      </c>
      <c r="R6122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22" s="70" t="str">
        <f>IF(ProjectsDB[[#This Row],[Item Type]]="Straight Plug-In",_xlfn.TEXTJOIN("-",TRUE,M6122&amp;"-"&amp;_xlfn.LET(_xlpm.txt,ProjectsDB[[#This Row],[Assembly]],_xlpm.pos,FIND("SP",_xlpm.txt),_xlpm.pre,LEFT(_xlpm.txt,_xlpm.pos-1),IF(RIGHT(_xlpm.pre,3)="123","3PL",IF(RIGHT(_xlpm.pre,2)="12","2PL",IF(RIGHT(_xlpm.pre,1)="1","1PL","3PL")))),N6122,O6122,P6122,Q6122&amp;"W",R6122),_xlfn.TEXTJOIN("-",TRUE,M6122,N6122,O6122,P6122,Q6122&amp;"W",R6122))</f>
        <v>Straight Feeder-AL-Silver-Epoxy-5W-3</v>
      </c>
      <c r="T6122" s="71" t="str">
        <f>IF(COUNTIF(Cycletime[Element Desc.],ProjectsDB[[#This Row],[Element Desc.]])&gt;0,"Found","Not Found")</f>
        <v>Found</v>
      </c>
    </row>
    <row r="6123" spans="2:20" x14ac:dyDescent="0.25">
      <c r="B6123" s="81" t="s">
        <v>13749</v>
      </c>
      <c r="C6123" s="72" t="s">
        <v>3505</v>
      </c>
      <c r="D6123" s="72" t="s">
        <v>3506</v>
      </c>
      <c r="E6123" s="82">
        <v>4</v>
      </c>
      <c r="F6123" s="65" t="s">
        <v>9681</v>
      </c>
      <c r="G6123" s="65" t="s">
        <v>13802</v>
      </c>
      <c r="H6123" s="66" t="s">
        <v>13803</v>
      </c>
      <c r="I6123" s="15"/>
      <c r="J6123" s="15"/>
      <c r="K6123" s="15"/>
      <c r="L6123" s="25" cm="1">
        <f t="array" ref="L6123">IFERROR(LOOKUP(2^15,SEARCH({"40A","63A","80A","100A","125A","160A","200A","250A","400A","630A","800A","1000A","1250A","1600A","2000A","2500A","3200A","4000A","5000A","6300A"},UPPER(D6123)),{40,63,80,100,125,160,200,250,400,630,800,1000,1250,1600,2000,2500,3200,4000,5000,6300}),0)</f>
        <v>5000</v>
      </c>
      <c r="M6123" s="72" t="str">
        <f t="shared" si="671"/>
        <v>Joint Pack</v>
      </c>
      <c r="N6123" s="72" t="str">
        <f t="shared" si="672"/>
        <v>AL</v>
      </c>
      <c r="O6123" s="75" t="str">
        <f t="shared" si="673"/>
        <v>Silver</v>
      </c>
      <c r="P6123" s="72" t="str">
        <f t="shared" si="674"/>
        <v>None</v>
      </c>
      <c r="Q6123" s="76" t="str">
        <f t="shared" si="675"/>
        <v>5</v>
      </c>
      <c r="R612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23" s="77" t="str">
        <f>IF(ProjectsDB[[#This Row],[Item Type]]="Straight Plug-In",_xlfn.TEXTJOIN("-",TRUE,M6123&amp;"-"&amp;_xlfn.LET(_xlpm.txt,ProjectsDB[[#This Row],[Assembly]],_xlpm.pos,FIND("SP",_xlpm.txt),_xlpm.pre,LEFT(_xlpm.txt,_xlpm.pos-1),IF(RIGHT(_xlpm.pre,3)="123","3PL",IF(RIGHT(_xlpm.pre,2)="12","2PL",IF(RIGHT(_xlpm.pre,1)="1","1PL","3PL")))),N6123,O6123,P6123,Q6123&amp;"W",R6123),_xlfn.TEXTJOIN("-",TRUE,M6123,N6123,O6123,P6123,Q6123&amp;"W",R6123))</f>
        <v>Joint Pack-AL-Silver-None-5W-3</v>
      </c>
      <c r="T6123" s="78" t="str">
        <f>IF(COUNTIF(Cycletime[Element Desc.],ProjectsDB[[#This Row],[Element Desc.]])&gt;0,"Found","Not Found")</f>
        <v>Found</v>
      </c>
    </row>
    <row r="6124" spans="2:20" x14ac:dyDescent="0.25">
      <c r="B6124" s="79" t="s">
        <v>13750</v>
      </c>
      <c r="C6124" s="65" t="s">
        <v>3946</v>
      </c>
      <c r="D6124" s="65" t="s">
        <v>3947</v>
      </c>
      <c r="E6124" s="80">
        <v>1</v>
      </c>
      <c r="F6124" s="65" t="s">
        <v>9681</v>
      </c>
      <c r="G6124" s="65" t="s">
        <v>13802</v>
      </c>
      <c r="H6124" s="66" t="s">
        <v>13803</v>
      </c>
      <c r="I6124" s="15">
        <v>370</v>
      </c>
      <c r="J6124" s="15">
        <v>370</v>
      </c>
      <c r="K6124" s="15"/>
      <c r="L6124" s="12" cm="1">
        <f t="array" ref="L6124">IFERROR(LOOKUP(2^15,SEARCH({"40A","63A","80A","100A","125A","160A","200A","250A","400A","630A","800A","1000A","1250A","1600A","2000A","2500A","3200A","4000A","5000A","6300A"},UPPER(D6124)),{40,63,80,100,125,160,200,250,400,630,800,1000,1250,1600,2000,2500,3200,4000,5000,6300}),0)</f>
        <v>2000</v>
      </c>
      <c r="M6124" s="65" t="str">
        <f t="shared" ref="M6124:M6128" si="676">_xlfn.LET(_xlpm.d,UPPER(TRIM(SUBSTITUTE(SUBSTITUTE(D6124,CHAR(160),"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Edge</v>
      </c>
      <c r="N6124" s="65" t="str">
        <f t="shared" ref="N6124:N6128" si="677">IF(ISNUMBER(SEARCH("CU",D6124)),"CU",IF(ISNUMBER(SEARCH("AL",D6124)),"AL",IF(ISNUMBER(SEARCH("Copper",D6124)),"CU","SH")))</f>
        <v>AL</v>
      </c>
      <c r="O6124" s="68" t="str">
        <f t="shared" ref="O6124:O6128" si="678">IF(ISNUMBER(SEARCH("Silver",D6124)),"Silver",IF(ISNUMBER(SEARCH("Tin",D6124)),"Tin","None"))</f>
        <v>Silver</v>
      </c>
      <c r="P6124" s="65" t="str">
        <f t="shared" ref="P6124:P6128" si="679">IF(ISNUMBER(SEARCH("Epoxy",D6124)),"Epoxy",IF(ISNUMBER(SEARCH("PET",D6124)),"PET","None"))</f>
        <v>Epoxy</v>
      </c>
      <c r="Q6124" s="69" t="str">
        <f t="shared" ref="Q6124:Q6128" si="680">IF(ISNUMBER(SEARCH("3-Wire",D6124)),"3",IF(ISNUMBER(SEARCH("4-Wire",D6124)),"4",IF(ISNUMBER(SEARCH("5-Wire",D6124)),"5",IF(ISNUMBER(SEARCH("6-Wire",D6124)),"6","0"))))</f>
        <v>5</v>
      </c>
      <c r="R6124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24" s="70" t="str">
        <f>IF(ProjectsDB[[#This Row],[Item Type]]="Straight Plug-In",_xlfn.TEXTJOIN("-",TRUE,M6124&amp;"-"&amp;_xlfn.LET(_xlpm.txt,ProjectsDB[[#This Row],[Assembly]],_xlpm.pos,FIND("SP",_xlpm.txt),_xlpm.pre,LEFT(_xlpm.txt,_xlpm.pos-1),IF(RIGHT(_xlpm.pre,3)="123","3PL",IF(RIGHT(_xlpm.pre,2)="12","2PL",IF(RIGHT(_xlpm.pre,1)="1","1PL","3PL")))),N6124,O6124,P6124,Q6124&amp;"W",R6124),_xlfn.TEXTJOIN("-",TRUE,M6124,N6124,O6124,P6124,Q6124&amp;"W",R6124))</f>
        <v>Elbow Edge-AL-Silver-Epoxy-5W-1</v>
      </c>
      <c r="T6124" s="71" t="str">
        <f>IF(COUNTIF(Cycletime[Element Desc.],ProjectsDB[[#This Row],[Element Desc.]])&gt;0,"Found","Not Found")</f>
        <v>Found</v>
      </c>
    </row>
    <row r="6125" spans="2:20" x14ac:dyDescent="0.25">
      <c r="B6125" s="79" t="s">
        <v>13751</v>
      </c>
      <c r="C6125" s="65" t="s">
        <v>3891</v>
      </c>
      <c r="D6125" s="65" t="s">
        <v>3892</v>
      </c>
      <c r="E6125" s="80">
        <v>1</v>
      </c>
      <c r="F6125" s="65" t="s">
        <v>9681</v>
      </c>
      <c r="G6125" s="65" t="s">
        <v>13802</v>
      </c>
      <c r="H6125" s="66" t="s">
        <v>13803</v>
      </c>
      <c r="I6125" s="15">
        <v>370</v>
      </c>
      <c r="J6125" s="15">
        <v>370</v>
      </c>
      <c r="K6125" s="15"/>
      <c r="L6125" s="12" cm="1">
        <f t="array" ref="L6125">IFERROR(LOOKUP(2^15,SEARCH({"40A","63A","80A","100A","125A","160A","200A","250A","400A","630A","800A","1000A","1250A","1600A","2000A","2500A","3200A","4000A","5000A","6300A"},UPPER(D6125)),{40,63,80,100,125,160,200,250,400,630,800,1000,1250,1600,2000,2500,3200,4000,5000,6300}),0)</f>
        <v>2000</v>
      </c>
      <c r="M6125" s="65" t="str">
        <f t="shared" si="676"/>
        <v>Elbow Edge</v>
      </c>
      <c r="N6125" s="65" t="str">
        <f t="shared" si="677"/>
        <v>AL</v>
      </c>
      <c r="O6125" s="68" t="str">
        <f t="shared" si="678"/>
        <v>Silver</v>
      </c>
      <c r="P6125" s="65" t="str">
        <f t="shared" si="679"/>
        <v>Epoxy</v>
      </c>
      <c r="Q6125" s="69" t="str">
        <f t="shared" si="680"/>
        <v>5</v>
      </c>
      <c r="R6125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25" s="70" t="str">
        <f>IF(ProjectsDB[[#This Row],[Item Type]]="Straight Plug-In",_xlfn.TEXTJOIN("-",TRUE,M6125&amp;"-"&amp;_xlfn.LET(_xlpm.txt,ProjectsDB[[#This Row],[Assembly]],_xlpm.pos,FIND("SP",_xlpm.txt),_xlpm.pre,LEFT(_xlpm.txt,_xlpm.pos-1),IF(RIGHT(_xlpm.pre,3)="123","3PL",IF(RIGHT(_xlpm.pre,2)="12","2PL",IF(RIGHT(_xlpm.pre,1)="1","1PL","3PL")))),N6125,O6125,P6125,Q6125&amp;"W",R6125),_xlfn.TEXTJOIN("-",TRUE,M6125,N6125,O6125,P6125,Q6125&amp;"W",R6125))</f>
        <v>Elbow Edge-AL-Silver-Epoxy-5W-1</v>
      </c>
      <c r="T6125" s="71" t="str">
        <f>IF(COUNTIF(Cycletime[Element Desc.],ProjectsDB[[#This Row],[Element Desc.]])&gt;0,"Found","Not Found")</f>
        <v>Found</v>
      </c>
    </row>
    <row r="6126" spans="2:20" x14ac:dyDescent="0.25">
      <c r="B6126" s="79" t="s">
        <v>13752</v>
      </c>
      <c r="C6126" s="65" t="s">
        <v>3834</v>
      </c>
      <c r="D6126" s="65" t="s">
        <v>3835</v>
      </c>
      <c r="E6126" s="80">
        <v>1</v>
      </c>
      <c r="F6126" s="65" t="s">
        <v>9681</v>
      </c>
      <c r="G6126" s="65" t="s">
        <v>13802</v>
      </c>
      <c r="H6126" s="66" t="s">
        <v>13803</v>
      </c>
      <c r="I6126" s="15">
        <v>1500</v>
      </c>
      <c r="J6126" s="15"/>
      <c r="K6126" s="15"/>
      <c r="L6126" s="12" cm="1">
        <f t="array" ref="L6126">IFERROR(LOOKUP(2^15,SEARCH({"40A","63A","80A","100A","125A","160A","200A","250A","400A","630A","800A","1000A","1250A","1600A","2000A","2500A","3200A","4000A","5000A","6300A"},UPPER(D6126)),{40,63,80,100,125,160,200,250,400,630,800,1000,1250,1600,2000,2500,3200,4000,5000,6300}),0)</f>
        <v>2000</v>
      </c>
      <c r="M6126" s="65" t="str">
        <f t="shared" si="676"/>
        <v>Straight Feeder</v>
      </c>
      <c r="N6126" s="65" t="str">
        <f t="shared" si="677"/>
        <v>AL</v>
      </c>
      <c r="O6126" s="68" t="str">
        <f t="shared" si="678"/>
        <v>Silver</v>
      </c>
      <c r="P6126" s="65" t="str">
        <f t="shared" si="679"/>
        <v>Epoxy</v>
      </c>
      <c r="Q6126" s="69" t="str">
        <f t="shared" si="680"/>
        <v>5</v>
      </c>
      <c r="R6126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26" s="70" t="str">
        <f>IF(ProjectsDB[[#This Row],[Item Type]]="Straight Plug-In",_xlfn.TEXTJOIN("-",TRUE,M6126&amp;"-"&amp;_xlfn.LET(_xlpm.txt,ProjectsDB[[#This Row],[Assembly]],_xlpm.pos,FIND("SP",_xlpm.txt),_xlpm.pre,LEFT(_xlpm.txt,_xlpm.pos-1),IF(RIGHT(_xlpm.pre,3)="123","3PL",IF(RIGHT(_xlpm.pre,2)="12","2PL",IF(RIGHT(_xlpm.pre,1)="1","1PL","3PL")))),N6126,O6126,P6126,Q6126&amp;"W",R6126),_xlfn.TEXTJOIN("-",TRUE,M6126,N6126,O6126,P6126,Q6126&amp;"W",R6126))</f>
        <v>Straight Feeder-AL-Silver-Epoxy-5W-1</v>
      </c>
      <c r="T6126" s="71" t="str">
        <f>IF(COUNTIF(Cycletime[Element Desc.],ProjectsDB[[#This Row],[Element Desc.]])&gt;0,"Found","Not Found")</f>
        <v>Found</v>
      </c>
    </row>
    <row r="6127" spans="2:20" x14ac:dyDescent="0.25">
      <c r="B6127" s="79" t="s">
        <v>13753</v>
      </c>
      <c r="C6127" s="65" t="s">
        <v>1367</v>
      </c>
      <c r="D6127" s="65" t="s">
        <v>1368</v>
      </c>
      <c r="E6127" s="80">
        <v>4</v>
      </c>
      <c r="F6127" s="65" t="s">
        <v>9681</v>
      </c>
      <c r="G6127" s="65" t="s">
        <v>13802</v>
      </c>
      <c r="H6127" s="66" t="s">
        <v>13803</v>
      </c>
      <c r="I6127" s="15"/>
      <c r="J6127" s="15"/>
      <c r="K6127" s="15"/>
      <c r="L6127" s="12" cm="1">
        <f t="array" ref="L6127">IFERROR(LOOKUP(2^15,SEARCH({"40A","63A","80A","100A","125A","160A","200A","250A","400A","630A","800A","1000A","1250A","1600A","2000A","2500A","3200A","4000A","5000A","6300A"},UPPER(D6127)),{40,63,80,100,125,160,200,250,400,630,800,1000,1250,1600,2000,2500,3200,4000,5000,6300}),0)</f>
        <v>2000</v>
      </c>
      <c r="M6127" s="65" t="str">
        <f t="shared" si="676"/>
        <v>Joint Pack</v>
      </c>
      <c r="N6127" s="65" t="str">
        <f t="shared" si="677"/>
        <v>AL</v>
      </c>
      <c r="O6127" s="68" t="str">
        <f t="shared" si="678"/>
        <v>Silver</v>
      </c>
      <c r="P6127" s="65" t="str">
        <f t="shared" si="679"/>
        <v>None</v>
      </c>
      <c r="Q6127" s="69" t="str">
        <f t="shared" si="680"/>
        <v>5</v>
      </c>
      <c r="R6127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27" s="70" t="str">
        <f>IF(ProjectsDB[[#This Row],[Item Type]]="Straight Plug-In",_xlfn.TEXTJOIN("-",TRUE,M6127&amp;"-"&amp;_xlfn.LET(_xlpm.txt,ProjectsDB[[#This Row],[Assembly]],_xlpm.pos,FIND("SP",_xlpm.txt),_xlpm.pre,LEFT(_xlpm.txt,_xlpm.pos-1),IF(RIGHT(_xlpm.pre,3)="123","3PL",IF(RIGHT(_xlpm.pre,2)="12","2PL",IF(RIGHT(_xlpm.pre,1)="1","1PL","3PL")))),N6127,O6127,P6127,Q6127&amp;"W",R6127),_xlfn.TEXTJOIN("-",TRUE,M6127,N6127,O6127,P6127,Q6127&amp;"W",R6127))</f>
        <v>Joint Pack-AL-Silver-None-5W-1</v>
      </c>
      <c r="T6127" s="71" t="str">
        <f>IF(COUNTIF(Cycletime[Element Desc.],ProjectsDB[[#This Row],[Element Desc.]])&gt;0,"Found","Not Found")</f>
        <v>Found</v>
      </c>
    </row>
    <row r="6128" spans="2:20" x14ac:dyDescent="0.25">
      <c r="B6128" s="81" t="s">
        <v>13754</v>
      </c>
      <c r="C6128" s="72" t="s">
        <v>3867</v>
      </c>
      <c r="D6128" s="72" t="s">
        <v>3868</v>
      </c>
      <c r="E6128" s="82">
        <v>1</v>
      </c>
      <c r="F6128" s="65" t="s">
        <v>9681</v>
      </c>
      <c r="G6128" s="65" t="s">
        <v>13802</v>
      </c>
      <c r="H6128" s="66" t="s">
        <v>13803</v>
      </c>
      <c r="I6128" s="15">
        <v>2000</v>
      </c>
      <c r="J6128" s="15"/>
      <c r="K6128" s="15"/>
      <c r="L6128" s="25" cm="1">
        <f t="array" ref="L6128">IFERROR(LOOKUP(2^15,SEARCH({"40A","63A","80A","100A","125A","160A","200A","250A","400A","630A","800A","1000A","1250A","1600A","2000A","2500A","3200A","4000A","5000A","6300A"},UPPER(D6128)),{40,63,80,100,125,160,200,250,400,630,800,1000,1250,1600,2000,2500,3200,4000,5000,6300}),0)</f>
        <v>2000</v>
      </c>
      <c r="M6128" s="72" t="str">
        <f t="shared" si="676"/>
        <v>Straight Feeder</v>
      </c>
      <c r="N6128" s="72" t="str">
        <f t="shared" si="677"/>
        <v>AL</v>
      </c>
      <c r="O6128" s="75" t="str">
        <f t="shared" si="678"/>
        <v>Silver</v>
      </c>
      <c r="P6128" s="72" t="str">
        <f t="shared" si="679"/>
        <v>Epoxy</v>
      </c>
      <c r="Q6128" s="76" t="str">
        <f t="shared" si="680"/>
        <v>5</v>
      </c>
      <c r="R612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28" s="77" t="str">
        <f>IF(ProjectsDB[[#This Row],[Item Type]]="Straight Plug-In",_xlfn.TEXTJOIN("-",TRUE,M6128&amp;"-"&amp;_xlfn.LET(_xlpm.txt,ProjectsDB[[#This Row],[Assembly]],_xlpm.pos,FIND("SP",_xlpm.txt),_xlpm.pre,LEFT(_xlpm.txt,_xlpm.pos-1),IF(RIGHT(_xlpm.pre,3)="123","3PL",IF(RIGHT(_xlpm.pre,2)="12","2PL",IF(RIGHT(_xlpm.pre,1)="1","1PL","3PL")))),N6128,O6128,P6128,Q6128&amp;"W",R6128),_xlfn.TEXTJOIN("-",TRUE,M6128,N6128,O6128,P6128,Q6128&amp;"W",R6128))</f>
        <v>Straight Feeder-AL-Silver-Epoxy-5W-1</v>
      </c>
      <c r="T6128" s="78" t="str">
        <f>IF(COUNTIF(Cycletime[Element Desc.],ProjectsDB[[#This Row],[Element Desc.]])&gt;0,"Found","Not Found")</f>
        <v>Found</v>
      </c>
    </row>
    <row r="6129" spans="2:20" x14ac:dyDescent="0.25">
      <c r="B6129" s="79" t="s">
        <v>13755</v>
      </c>
      <c r="C6129" s="65" t="s">
        <v>13756</v>
      </c>
      <c r="D6129" s="65" t="s">
        <v>13757</v>
      </c>
      <c r="E6129" s="80">
        <v>1</v>
      </c>
      <c r="F6129" s="65" t="s">
        <v>9681</v>
      </c>
      <c r="G6129" s="65" t="s">
        <v>13802</v>
      </c>
      <c r="H6129" s="66" t="s">
        <v>13803</v>
      </c>
      <c r="I6129" s="15">
        <v>535</v>
      </c>
      <c r="J6129" s="15"/>
      <c r="K6129" s="15"/>
      <c r="L6129" s="12" cm="1">
        <f t="array" ref="L6129">IFERROR(LOOKUP(2^15,SEARCH({"40A","63A","80A","100A","125A","160A","200A","250A","400A","630A","800A","1000A","1250A","1600A","2000A","2500A","3200A","4000A","5000A","6300A"},UPPER(D6129)),{40,63,80,100,125,160,200,250,400,630,800,1000,1250,1600,2000,2500,3200,4000,5000,6300}),0)</f>
        <v>1600</v>
      </c>
      <c r="M6129" s="65" t="str">
        <f t="shared" ref="M6129:M6130" si="681">_xlfn.LET(_xlpm.d,UPPER(TRIM(SUBSTITUTE(SUBSTITUTE(D6129,CHAR(160),"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129" s="65" t="str">
        <f t="shared" ref="N6129:N6130" si="682">IF(ISNUMBER(SEARCH("CU",D6129)),"CU",IF(ISNUMBER(SEARCH("AL",D6129)),"AL",IF(ISNUMBER(SEARCH("Copper",D6129)),"CU","SH")))</f>
        <v>AL</v>
      </c>
      <c r="O6129" s="68" t="str">
        <f t="shared" ref="O6129:O6130" si="683">IF(ISNUMBER(SEARCH("Silver",D6129)),"Silver",IF(ISNUMBER(SEARCH("Tin",D6129)),"Tin","None"))</f>
        <v>Silver</v>
      </c>
      <c r="P6129" s="65" t="str">
        <f t="shared" ref="P6129:P6130" si="684">IF(ISNUMBER(SEARCH("Epoxy",D6129)),"Epoxy",IF(ISNUMBER(SEARCH("PET",D6129)),"PET","None"))</f>
        <v>Epoxy</v>
      </c>
      <c r="Q6129" s="69" t="str">
        <f t="shared" ref="Q6129:Q6130" si="685">IF(ISNUMBER(SEARCH("3-Wire",D6129)),"3",IF(ISNUMBER(SEARCH("4-Wire",D6129)),"4",IF(ISNUMBER(SEARCH("5-Wire",D6129)),"5",IF(ISNUMBER(SEARCH("6-Wire",D6129)),"6","0"))))</f>
        <v>5</v>
      </c>
      <c r="R6129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29" s="70" t="str">
        <f>IF(ProjectsDB[[#This Row],[Item Type]]="Straight Plug-In",_xlfn.TEXTJOIN("-",TRUE,M6129&amp;"-"&amp;_xlfn.LET(_xlpm.txt,ProjectsDB[[#This Row],[Assembly]],_xlpm.pos,FIND("SP",_xlpm.txt),_xlpm.pre,LEFT(_xlpm.txt,_xlpm.pos-1),IF(RIGHT(_xlpm.pre,3)="123","3PL",IF(RIGHT(_xlpm.pre,2)="12","2PL",IF(RIGHT(_xlpm.pre,1)="1","1PL","3PL")))),N6129,O6129,P6129,Q6129&amp;"W",R6129),_xlfn.TEXTJOIN("-",TRUE,M6129,N6129,O6129,P6129,Q6129&amp;"W",R6129))</f>
        <v>Straight Feeder-AL-Silver-Epoxy-5W-1</v>
      </c>
      <c r="T6129" s="71" t="str">
        <f>IF(COUNTIF(Cycletime[Element Desc.],ProjectsDB[[#This Row],[Element Desc.]])&gt;0,"Found","Not Found")</f>
        <v>Found</v>
      </c>
    </row>
    <row r="6130" spans="2:20" x14ac:dyDescent="0.25">
      <c r="B6130" s="81" t="s">
        <v>13758</v>
      </c>
      <c r="C6130" s="72" t="s">
        <v>172</v>
      </c>
      <c r="D6130" s="72" t="s">
        <v>173</v>
      </c>
      <c r="E6130" s="82">
        <v>1</v>
      </c>
      <c r="F6130" s="65" t="s">
        <v>9681</v>
      </c>
      <c r="G6130" s="65" t="s">
        <v>13802</v>
      </c>
      <c r="H6130" s="66" t="s">
        <v>13803</v>
      </c>
      <c r="I6130" s="15"/>
      <c r="J6130" s="15"/>
      <c r="K6130" s="15"/>
      <c r="L6130" s="25" cm="1">
        <f t="array" ref="L6130">IFERROR(LOOKUP(2^15,SEARCH({"40A","63A","80A","100A","125A","160A","200A","250A","400A","630A","800A","1000A","1250A","1600A","2000A","2500A","3200A","4000A","5000A","6300A"},UPPER(D6130)),{40,63,80,100,125,160,200,250,400,630,800,1000,1250,1600,2000,2500,3200,4000,5000,6300}),0)</f>
        <v>1600</v>
      </c>
      <c r="M6130" s="72" t="str">
        <f t="shared" si="681"/>
        <v>Joint Pack</v>
      </c>
      <c r="N6130" s="72" t="str">
        <f t="shared" si="682"/>
        <v>AL</v>
      </c>
      <c r="O6130" s="75" t="str">
        <f t="shared" si="683"/>
        <v>Silver</v>
      </c>
      <c r="P6130" s="72" t="str">
        <f t="shared" si="684"/>
        <v>None</v>
      </c>
      <c r="Q6130" s="76" t="str">
        <f t="shared" si="685"/>
        <v>5</v>
      </c>
      <c r="R613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30" s="77" t="str">
        <f>IF(ProjectsDB[[#This Row],[Item Type]]="Straight Plug-In",_xlfn.TEXTJOIN("-",TRUE,M6130&amp;"-"&amp;_xlfn.LET(_xlpm.txt,ProjectsDB[[#This Row],[Assembly]],_xlpm.pos,FIND("SP",_xlpm.txt),_xlpm.pre,LEFT(_xlpm.txt,_xlpm.pos-1),IF(RIGHT(_xlpm.pre,3)="123","3PL",IF(RIGHT(_xlpm.pre,2)="12","2PL",IF(RIGHT(_xlpm.pre,1)="1","1PL","3PL")))),N6130,O6130,P6130,Q6130&amp;"W",R6130),_xlfn.TEXTJOIN("-",TRUE,M6130,N6130,O6130,P6130,Q6130&amp;"W",R6130))</f>
        <v>Joint Pack-AL-Silver-None-5W-1</v>
      </c>
      <c r="T6130" s="78" t="str">
        <f>IF(COUNTIF(Cycletime[Element Desc.],ProjectsDB[[#This Row],[Element Desc.]])&gt;0,"Found","Not Found")</f>
        <v>Found</v>
      </c>
    </row>
    <row r="6131" spans="2:20" x14ac:dyDescent="0.25">
      <c r="B6131" s="79" t="s">
        <v>13759</v>
      </c>
      <c r="C6131" s="65" t="s">
        <v>13760</v>
      </c>
      <c r="D6131" s="65" t="s">
        <v>13761</v>
      </c>
      <c r="E6131" s="80">
        <v>1</v>
      </c>
      <c r="F6131" s="65" t="s">
        <v>9681</v>
      </c>
      <c r="G6131" s="65" t="s">
        <v>13802</v>
      </c>
      <c r="H6131" s="66" t="s">
        <v>13803</v>
      </c>
      <c r="I6131" s="15">
        <v>2435</v>
      </c>
      <c r="J6131" s="15"/>
      <c r="K6131" s="15"/>
      <c r="L6131" s="12" cm="1">
        <f t="array" ref="L6131">IFERROR(LOOKUP(2^15,SEARCH({"40A","63A","80A","100A","125A","160A","200A","250A","400A","630A","800A","1000A","1250A","1600A","2000A","2500A","3200A","4000A","5000A","6300A"},UPPER(D6131)),{40,63,80,100,125,160,200,250,400,630,800,1000,1250,1600,2000,2500,3200,4000,5000,6300}),0)</f>
        <v>1600</v>
      </c>
      <c r="M6131" s="65" t="str">
        <f t="shared" ref="M6131:M6134" si="686">_xlfn.LET(_xlpm.d,UPPER(TRIM(SUBSTITUTE(SUBSTITUTE(D6131,CHAR(160),"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131" s="65" t="str">
        <f t="shared" ref="N6131:N6134" si="687">IF(ISNUMBER(SEARCH("CU",D6131)),"CU",IF(ISNUMBER(SEARCH("AL",D6131)),"AL",IF(ISNUMBER(SEARCH("Copper",D6131)),"CU","SH")))</f>
        <v>AL</v>
      </c>
      <c r="O6131" s="68" t="str">
        <f t="shared" ref="O6131:O6134" si="688">IF(ISNUMBER(SEARCH("Silver",D6131)),"Silver",IF(ISNUMBER(SEARCH("Tin",D6131)),"Tin","None"))</f>
        <v>Silver</v>
      </c>
      <c r="P6131" s="65" t="str">
        <f t="shared" ref="P6131:P6134" si="689">IF(ISNUMBER(SEARCH("Epoxy",D6131)),"Epoxy",IF(ISNUMBER(SEARCH("PET",D6131)),"PET","None"))</f>
        <v>Epoxy</v>
      </c>
      <c r="Q6131" s="69" t="str">
        <f t="shared" ref="Q6131:Q6134" si="690">IF(ISNUMBER(SEARCH("3-Wire",D6131)),"3",IF(ISNUMBER(SEARCH("4-Wire",D6131)),"4",IF(ISNUMBER(SEARCH("5-Wire",D6131)),"5",IF(ISNUMBER(SEARCH("6-Wire",D6131)),"6","0"))))</f>
        <v>5</v>
      </c>
      <c r="R6131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31" s="70" t="str">
        <f>IF(ProjectsDB[[#This Row],[Item Type]]="Straight Plug-In",_xlfn.TEXTJOIN("-",TRUE,M6131&amp;"-"&amp;_xlfn.LET(_xlpm.txt,ProjectsDB[[#This Row],[Assembly]],_xlpm.pos,FIND("SP",_xlpm.txt),_xlpm.pre,LEFT(_xlpm.txt,_xlpm.pos-1),IF(RIGHT(_xlpm.pre,3)="123","3PL",IF(RIGHT(_xlpm.pre,2)="12","2PL",IF(RIGHT(_xlpm.pre,1)="1","1PL","3PL")))),N6131,O6131,P6131,Q6131&amp;"W",R6131),_xlfn.TEXTJOIN("-",TRUE,M6131,N6131,O6131,P6131,Q6131&amp;"W",R6131))</f>
        <v>Straight Feeder-AL-Silver-Epoxy-5W-1</v>
      </c>
      <c r="T6131" s="71" t="str">
        <f>IF(COUNTIF(Cycletime[Element Desc.],ProjectsDB[[#This Row],[Element Desc.]])&gt;0,"Found","Not Found")</f>
        <v>Found</v>
      </c>
    </row>
    <row r="6132" spans="2:20" x14ac:dyDescent="0.25">
      <c r="B6132" s="79" t="s">
        <v>13762</v>
      </c>
      <c r="C6132" s="65" t="s">
        <v>13763</v>
      </c>
      <c r="D6132" s="65" t="s">
        <v>13764</v>
      </c>
      <c r="E6132" s="80">
        <v>1</v>
      </c>
      <c r="F6132" s="65" t="s">
        <v>9681</v>
      </c>
      <c r="G6132" s="65" t="s">
        <v>13802</v>
      </c>
      <c r="H6132" s="66" t="s">
        <v>13803</v>
      </c>
      <c r="I6132" s="15">
        <v>1800</v>
      </c>
      <c r="J6132" s="15"/>
      <c r="K6132" s="15"/>
      <c r="L6132" s="12" cm="1">
        <f t="array" ref="L6132">IFERROR(LOOKUP(2^15,SEARCH({"40A","63A","80A","100A","125A","160A","200A","250A","400A","630A","800A","1000A","1250A","1600A","2000A","2500A","3200A","4000A","5000A","6300A"},UPPER(D6132)),{40,63,80,100,125,160,200,250,400,630,800,1000,1250,1600,2000,2500,3200,4000,5000,6300}),0)</f>
        <v>1600</v>
      </c>
      <c r="M6132" s="65" t="str">
        <f t="shared" si="686"/>
        <v>Straight Feeder</v>
      </c>
      <c r="N6132" s="65" t="str">
        <f t="shared" si="687"/>
        <v>AL</v>
      </c>
      <c r="O6132" s="68" t="str">
        <f t="shared" si="688"/>
        <v>Silver</v>
      </c>
      <c r="P6132" s="65" t="str">
        <f t="shared" si="689"/>
        <v>Epoxy</v>
      </c>
      <c r="Q6132" s="69" t="str">
        <f t="shared" si="690"/>
        <v>5</v>
      </c>
      <c r="R6132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32" s="70" t="str">
        <f>IF(ProjectsDB[[#This Row],[Item Type]]="Straight Plug-In",_xlfn.TEXTJOIN("-",TRUE,M6132&amp;"-"&amp;_xlfn.LET(_xlpm.txt,ProjectsDB[[#This Row],[Assembly]],_xlpm.pos,FIND("SP",_xlpm.txt),_xlpm.pre,LEFT(_xlpm.txt,_xlpm.pos-1),IF(RIGHT(_xlpm.pre,3)="123","3PL",IF(RIGHT(_xlpm.pre,2)="12","2PL",IF(RIGHT(_xlpm.pre,1)="1","1PL","3PL")))),N6132,O6132,P6132,Q6132&amp;"W",R6132),_xlfn.TEXTJOIN("-",TRUE,M6132,N6132,O6132,P6132,Q6132&amp;"W",R6132))</f>
        <v>Straight Feeder-AL-Silver-Epoxy-5W-1</v>
      </c>
      <c r="T6132" s="71" t="str">
        <f>IF(COUNTIF(Cycletime[Element Desc.],ProjectsDB[[#This Row],[Element Desc.]])&gt;0,"Found","Not Found")</f>
        <v>Found</v>
      </c>
    </row>
    <row r="6133" spans="2:20" x14ac:dyDescent="0.25">
      <c r="B6133" s="79" t="s">
        <v>13765</v>
      </c>
      <c r="C6133" s="65" t="s">
        <v>172</v>
      </c>
      <c r="D6133" s="65" t="s">
        <v>173</v>
      </c>
      <c r="E6133" s="80">
        <v>3</v>
      </c>
      <c r="F6133" s="65" t="s">
        <v>9681</v>
      </c>
      <c r="G6133" s="65" t="s">
        <v>13802</v>
      </c>
      <c r="H6133" s="66" t="s">
        <v>13803</v>
      </c>
      <c r="I6133" s="15"/>
      <c r="J6133" s="15"/>
      <c r="K6133" s="15"/>
      <c r="L6133" s="12" cm="1">
        <f t="array" ref="L6133">IFERROR(LOOKUP(2^15,SEARCH({"40A","63A","80A","100A","125A","160A","200A","250A","400A","630A","800A","1000A","1250A","1600A","2000A","2500A","3200A","4000A","5000A","6300A"},UPPER(D6133)),{40,63,80,100,125,160,200,250,400,630,800,1000,1250,1600,2000,2500,3200,4000,5000,6300}),0)</f>
        <v>1600</v>
      </c>
      <c r="M6133" s="65" t="str">
        <f t="shared" si="686"/>
        <v>Joint Pack</v>
      </c>
      <c r="N6133" s="65" t="str">
        <f t="shared" si="687"/>
        <v>AL</v>
      </c>
      <c r="O6133" s="68" t="str">
        <f t="shared" si="688"/>
        <v>Silver</v>
      </c>
      <c r="P6133" s="65" t="str">
        <f t="shared" si="689"/>
        <v>None</v>
      </c>
      <c r="Q6133" s="69" t="str">
        <f t="shared" si="690"/>
        <v>5</v>
      </c>
      <c r="R6133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33" s="70" t="str">
        <f>IF(ProjectsDB[[#This Row],[Item Type]]="Straight Plug-In",_xlfn.TEXTJOIN("-",TRUE,M6133&amp;"-"&amp;_xlfn.LET(_xlpm.txt,ProjectsDB[[#This Row],[Assembly]],_xlpm.pos,FIND("SP",_xlpm.txt),_xlpm.pre,LEFT(_xlpm.txt,_xlpm.pos-1),IF(RIGHT(_xlpm.pre,3)="123","3PL",IF(RIGHT(_xlpm.pre,2)="12","2PL",IF(RIGHT(_xlpm.pre,1)="1","1PL","3PL")))),N6133,O6133,P6133,Q6133&amp;"W",R6133),_xlfn.TEXTJOIN("-",TRUE,M6133,N6133,O6133,P6133,Q6133&amp;"W",R6133))</f>
        <v>Joint Pack-AL-Silver-None-5W-1</v>
      </c>
      <c r="T6133" s="71" t="str">
        <f>IF(COUNTIF(Cycletime[Element Desc.],ProjectsDB[[#This Row],[Element Desc.]])&gt;0,"Found","Not Found")</f>
        <v>Found</v>
      </c>
    </row>
    <row r="6134" spans="2:20" x14ac:dyDescent="0.25">
      <c r="B6134" s="81" t="s">
        <v>13766</v>
      </c>
      <c r="C6134" s="72" t="s">
        <v>13767</v>
      </c>
      <c r="D6134" s="72" t="s">
        <v>13768</v>
      </c>
      <c r="E6134" s="82">
        <v>1</v>
      </c>
      <c r="F6134" s="65" t="s">
        <v>9681</v>
      </c>
      <c r="G6134" s="65" t="s">
        <v>13802</v>
      </c>
      <c r="H6134" s="66" t="s">
        <v>13803</v>
      </c>
      <c r="I6134" s="15">
        <v>343</v>
      </c>
      <c r="J6134" s="15">
        <v>343</v>
      </c>
      <c r="K6134" s="15">
        <v>343</v>
      </c>
      <c r="L6134" s="25" cm="1">
        <f t="array" ref="L6134">IFERROR(LOOKUP(2^15,SEARCH({"40A","63A","80A","100A","125A","160A","200A","250A","400A","630A","800A","1000A","1250A","1600A","2000A","2500A","3200A","4000A","5000A","6300A"},UPPER(D6134)),{40,63,80,100,125,160,200,250,400,630,800,1000,1250,1600,2000,2500,3200,4000,5000,6300}),0)</f>
        <v>1600</v>
      </c>
      <c r="M6134" s="72" t="str">
        <f t="shared" si="686"/>
        <v>T-Section</v>
      </c>
      <c r="N6134" s="72" t="str">
        <f t="shared" si="687"/>
        <v>AL</v>
      </c>
      <c r="O6134" s="75" t="str">
        <f t="shared" si="688"/>
        <v>Silver</v>
      </c>
      <c r="P6134" s="72" t="str">
        <f t="shared" si="689"/>
        <v>Epoxy</v>
      </c>
      <c r="Q6134" s="76" t="str">
        <f t="shared" si="690"/>
        <v>5</v>
      </c>
      <c r="R613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34" s="77" t="str">
        <f>IF(ProjectsDB[[#This Row],[Item Type]]="Straight Plug-In",_xlfn.TEXTJOIN("-",TRUE,M6134&amp;"-"&amp;_xlfn.LET(_xlpm.txt,ProjectsDB[[#This Row],[Assembly]],_xlpm.pos,FIND("SP",_xlpm.txt),_xlpm.pre,LEFT(_xlpm.txt,_xlpm.pos-1),IF(RIGHT(_xlpm.pre,3)="123","3PL",IF(RIGHT(_xlpm.pre,2)="12","2PL",IF(RIGHT(_xlpm.pre,1)="1","1PL","3PL")))),N6134,O6134,P6134,Q6134&amp;"W",R6134),_xlfn.TEXTJOIN("-",TRUE,M6134,N6134,O6134,P6134,Q6134&amp;"W",R6134))</f>
        <v>T-Section-AL-Silver-Epoxy-5W-1</v>
      </c>
      <c r="T6134" s="78" t="str">
        <f>IF(COUNTIF(Cycletime[Element Desc.],ProjectsDB[[#This Row],[Element Desc.]])&gt;0,"Found","Not Found")</f>
        <v>Found</v>
      </c>
    </row>
    <row r="6135" spans="2:20" x14ac:dyDescent="0.25">
      <c r="B6135" s="79" t="s">
        <v>13769</v>
      </c>
      <c r="C6135" s="65" t="s">
        <v>13770</v>
      </c>
      <c r="D6135" s="65" t="s">
        <v>13771</v>
      </c>
      <c r="E6135" s="80">
        <v>1</v>
      </c>
      <c r="F6135" s="65" t="s">
        <v>9681</v>
      </c>
      <c r="G6135" s="65" t="s">
        <v>13802</v>
      </c>
      <c r="H6135" s="66" t="s">
        <v>13803</v>
      </c>
      <c r="I6135" s="15">
        <v>450</v>
      </c>
      <c r="J6135" s="15"/>
      <c r="K6135" s="15"/>
      <c r="L6135" s="12" cm="1">
        <f t="array" ref="L6135">IFERROR(LOOKUP(2^15,SEARCH({"40A","63A","80A","100A","125A","160A","200A","250A","400A","630A","800A","1000A","1250A","1600A","2000A","2500A","3200A","4000A","5000A","6300A"},UPPER(D6135)),{40,63,80,100,125,160,200,250,400,630,800,1000,1250,1600,2000,2500,3200,4000,5000,6300}),0)</f>
        <v>2000</v>
      </c>
      <c r="M6135" s="65" t="str">
        <f t="shared" ref="M6135:M6139" si="691">_xlfn.LET(_xlpm.d,UPPER(TRIM(SUBSTITUTE(SUBSTITUTE(D6135,CHAR(160),"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135" s="65" t="str">
        <f t="shared" ref="N6135:N6139" si="692">IF(ISNUMBER(SEARCH("CU",D6135)),"CU",IF(ISNUMBER(SEARCH("AL",D6135)),"AL",IF(ISNUMBER(SEARCH("Copper",D6135)),"CU","SH")))</f>
        <v>AL</v>
      </c>
      <c r="O6135" s="68" t="str">
        <f t="shared" ref="O6135:O6139" si="693">IF(ISNUMBER(SEARCH("Silver",D6135)),"Silver",IF(ISNUMBER(SEARCH("Tin",D6135)),"Tin","None"))</f>
        <v>Silver</v>
      </c>
      <c r="P6135" s="65" t="str">
        <f t="shared" ref="P6135:P6139" si="694">IF(ISNUMBER(SEARCH("Epoxy",D6135)),"Epoxy",IF(ISNUMBER(SEARCH("PET",D6135)),"PET","None"))</f>
        <v>Epoxy</v>
      </c>
      <c r="Q6135" s="69" t="str">
        <f t="shared" ref="Q6135:Q6139" si="695">IF(ISNUMBER(SEARCH("3-Wire",D6135)),"3",IF(ISNUMBER(SEARCH("4-Wire",D6135)),"4",IF(ISNUMBER(SEARCH("5-Wire",D6135)),"5",IF(ISNUMBER(SEARCH("6-Wire",D6135)),"6","0"))))</f>
        <v>5</v>
      </c>
      <c r="R6135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35" s="70" t="str">
        <f>IF(ProjectsDB[[#This Row],[Item Type]]="Straight Plug-In",_xlfn.TEXTJOIN("-",TRUE,M6135&amp;"-"&amp;_xlfn.LET(_xlpm.txt,ProjectsDB[[#This Row],[Assembly]],_xlpm.pos,FIND("SP",_xlpm.txt),_xlpm.pre,LEFT(_xlpm.txt,_xlpm.pos-1),IF(RIGHT(_xlpm.pre,3)="123","3PL",IF(RIGHT(_xlpm.pre,2)="12","2PL",IF(RIGHT(_xlpm.pre,1)="1","1PL","3PL")))),N6135,O6135,P6135,Q6135&amp;"W",R6135),_xlfn.TEXTJOIN("-",TRUE,M6135,N6135,O6135,P6135,Q6135&amp;"W",R6135))</f>
        <v>Straight Feeder-AL-Silver-Epoxy-5W-1</v>
      </c>
      <c r="T6135" s="71" t="str">
        <f>IF(COUNTIF(Cycletime[Element Desc.],ProjectsDB[[#This Row],[Element Desc.]])&gt;0,"Found","Not Found")</f>
        <v>Found</v>
      </c>
    </row>
    <row r="6136" spans="2:20" x14ac:dyDescent="0.25">
      <c r="B6136" s="79" t="s">
        <v>13772</v>
      </c>
      <c r="C6136" s="65" t="s">
        <v>13773</v>
      </c>
      <c r="D6136" s="65" t="s">
        <v>13774</v>
      </c>
      <c r="E6136" s="80">
        <v>1</v>
      </c>
      <c r="F6136" s="65" t="s">
        <v>9681</v>
      </c>
      <c r="G6136" s="65" t="s">
        <v>13802</v>
      </c>
      <c r="H6136" s="66" t="s">
        <v>13803</v>
      </c>
      <c r="I6136" s="15">
        <v>300</v>
      </c>
      <c r="J6136" s="15">
        <v>200</v>
      </c>
      <c r="K6136" s="15">
        <v>300</v>
      </c>
      <c r="L6136" s="12" cm="1">
        <f t="array" ref="L6136">IFERROR(LOOKUP(2^15,SEARCH({"40A","63A","80A","100A","125A","160A","200A","250A","400A","630A","800A","1000A","1250A","1600A","2000A","2500A","3200A","4000A","5000A","6300A"},UPPER(D6136)),{40,63,80,100,125,160,200,250,400,630,800,1000,1250,1600,2000,2500,3200,4000,5000,6300}),0)</f>
        <v>2000</v>
      </c>
      <c r="M6136" s="65" t="str">
        <f t="shared" si="691"/>
        <v>Z-Unit Flat</v>
      </c>
      <c r="N6136" s="65" t="str">
        <f t="shared" si="692"/>
        <v>AL</v>
      </c>
      <c r="O6136" s="68" t="str">
        <f t="shared" si="693"/>
        <v>Silver</v>
      </c>
      <c r="P6136" s="65" t="str">
        <f t="shared" si="694"/>
        <v>Epoxy</v>
      </c>
      <c r="Q6136" s="69" t="str">
        <f t="shared" si="695"/>
        <v>5</v>
      </c>
      <c r="R6136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36" s="70" t="str">
        <f>IF(ProjectsDB[[#This Row],[Item Type]]="Straight Plug-In",_xlfn.TEXTJOIN("-",TRUE,M6136&amp;"-"&amp;_xlfn.LET(_xlpm.txt,ProjectsDB[[#This Row],[Assembly]],_xlpm.pos,FIND("SP",_xlpm.txt),_xlpm.pre,LEFT(_xlpm.txt,_xlpm.pos-1),IF(RIGHT(_xlpm.pre,3)="123","3PL",IF(RIGHT(_xlpm.pre,2)="12","2PL",IF(RIGHT(_xlpm.pre,1)="1","1PL","3PL")))),N6136,O6136,P6136,Q6136&amp;"W",R6136),_xlfn.TEXTJOIN("-",TRUE,M6136,N6136,O6136,P6136,Q6136&amp;"W",R6136))</f>
        <v>Z-Unit Flat-AL-Silver-Epoxy-5W-1</v>
      </c>
      <c r="T6136" s="71" t="str">
        <f>IF(COUNTIF(Cycletime[Element Desc.],ProjectsDB[[#This Row],[Element Desc.]])&gt;0,"Found","Not Found")</f>
        <v>Found</v>
      </c>
    </row>
    <row r="6137" spans="2:20" x14ac:dyDescent="0.25">
      <c r="B6137" s="79" t="s">
        <v>13775</v>
      </c>
      <c r="C6137" s="65" t="s">
        <v>13776</v>
      </c>
      <c r="D6137" s="65" t="s">
        <v>13777</v>
      </c>
      <c r="E6137" s="80">
        <v>1</v>
      </c>
      <c r="F6137" s="65" t="s">
        <v>9681</v>
      </c>
      <c r="G6137" s="65" t="s">
        <v>13802</v>
      </c>
      <c r="H6137" s="66" t="s">
        <v>13803</v>
      </c>
      <c r="I6137" s="15">
        <v>500</v>
      </c>
      <c r="J6137" s="15">
        <v>400</v>
      </c>
      <c r="K6137" s="15"/>
      <c r="L6137" s="12" cm="1">
        <f t="array" ref="L6137">IFERROR(LOOKUP(2^15,SEARCH({"40A","63A","80A","100A","125A","160A","200A","250A","400A","630A","800A","1000A","1250A","1600A","2000A","2500A","3200A","4000A","5000A","6300A"},UPPER(D6137)),{40,63,80,100,125,160,200,250,400,630,800,1000,1250,1600,2000,2500,3200,4000,5000,6300}),0)</f>
        <v>2000</v>
      </c>
      <c r="M6137" s="65" t="str">
        <f t="shared" si="691"/>
        <v>Elbow Flat</v>
      </c>
      <c r="N6137" s="65" t="str">
        <f t="shared" si="692"/>
        <v>AL</v>
      </c>
      <c r="O6137" s="68" t="str">
        <f t="shared" si="693"/>
        <v>Silver</v>
      </c>
      <c r="P6137" s="65" t="str">
        <f t="shared" si="694"/>
        <v>Epoxy</v>
      </c>
      <c r="Q6137" s="69" t="str">
        <f t="shared" si="695"/>
        <v>5</v>
      </c>
      <c r="R6137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37" s="70" t="str">
        <f>IF(ProjectsDB[[#This Row],[Item Type]]="Straight Plug-In",_xlfn.TEXTJOIN("-",TRUE,M6137&amp;"-"&amp;_xlfn.LET(_xlpm.txt,ProjectsDB[[#This Row],[Assembly]],_xlpm.pos,FIND("SP",_xlpm.txt),_xlpm.pre,LEFT(_xlpm.txt,_xlpm.pos-1),IF(RIGHT(_xlpm.pre,3)="123","3PL",IF(RIGHT(_xlpm.pre,2)="12","2PL",IF(RIGHT(_xlpm.pre,1)="1","1PL","3PL")))),N6137,O6137,P6137,Q6137&amp;"W",R6137),_xlfn.TEXTJOIN("-",TRUE,M6137,N6137,O6137,P6137,Q6137&amp;"W",R6137))</f>
        <v>Elbow Flat-AL-Silver-Epoxy-5W-1</v>
      </c>
      <c r="T6137" s="71" t="str">
        <f>IF(COUNTIF(Cycletime[Element Desc.],ProjectsDB[[#This Row],[Element Desc.]])&gt;0,"Found","Not Found")</f>
        <v>Found</v>
      </c>
    </row>
    <row r="6138" spans="2:20" x14ac:dyDescent="0.25">
      <c r="B6138" s="79" t="s">
        <v>13778</v>
      </c>
      <c r="C6138" s="65" t="s">
        <v>1367</v>
      </c>
      <c r="D6138" s="65" t="s">
        <v>1368</v>
      </c>
      <c r="E6138" s="80">
        <v>4</v>
      </c>
      <c r="F6138" s="65" t="s">
        <v>9681</v>
      </c>
      <c r="G6138" s="65" t="s">
        <v>13802</v>
      </c>
      <c r="H6138" s="66" t="s">
        <v>13803</v>
      </c>
      <c r="I6138" s="15"/>
      <c r="J6138" s="15"/>
      <c r="K6138" s="15"/>
      <c r="L6138" s="12" cm="1">
        <f t="array" ref="L6138">IFERROR(LOOKUP(2^15,SEARCH({"40A","63A","80A","100A","125A","160A","200A","250A","400A","630A","800A","1000A","1250A","1600A","2000A","2500A","3200A","4000A","5000A","6300A"},UPPER(D6138)),{40,63,80,100,125,160,200,250,400,630,800,1000,1250,1600,2000,2500,3200,4000,5000,6300}),0)</f>
        <v>2000</v>
      </c>
      <c r="M6138" s="65" t="str">
        <f t="shared" si="691"/>
        <v>Joint Pack</v>
      </c>
      <c r="N6138" s="65" t="str">
        <f t="shared" si="692"/>
        <v>AL</v>
      </c>
      <c r="O6138" s="68" t="str">
        <f t="shared" si="693"/>
        <v>Silver</v>
      </c>
      <c r="P6138" s="65" t="str">
        <f t="shared" si="694"/>
        <v>None</v>
      </c>
      <c r="Q6138" s="69" t="str">
        <f t="shared" si="695"/>
        <v>5</v>
      </c>
      <c r="R6138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38" s="70" t="str">
        <f>IF(ProjectsDB[[#This Row],[Item Type]]="Straight Plug-In",_xlfn.TEXTJOIN("-",TRUE,M6138&amp;"-"&amp;_xlfn.LET(_xlpm.txt,ProjectsDB[[#This Row],[Assembly]],_xlpm.pos,FIND("SP",_xlpm.txt),_xlpm.pre,LEFT(_xlpm.txt,_xlpm.pos-1),IF(RIGHT(_xlpm.pre,3)="123","3PL",IF(RIGHT(_xlpm.pre,2)="12","2PL",IF(RIGHT(_xlpm.pre,1)="1","1PL","3PL")))),N6138,O6138,P6138,Q6138&amp;"W",R6138),_xlfn.TEXTJOIN("-",TRUE,M6138,N6138,O6138,P6138,Q6138&amp;"W",R6138))</f>
        <v>Joint Pack-AL-Silver-None-5W-1</v>
      </c>
      <c r="T6138" s="71" t="str">
        <f>IF(COUNTIF(Cycletime[Element Desc.],ProjectsDB[[#This Row],[Element Desc.]])&gt;0,"Found","Not Found")</f>
        <v>Found</v>
      </c>
    </row>
    <row r="6139" spans="2:20" x14ac:dyDescent="0.25">
      <c r="B6139" s="81" t="s">
        <v>13779</v>
      </c>
      <c r="C6139" s="72" t="s">
        <v>3949</v>
      </c>
      <c r="D6139" s="72" t="s">
        <v>3950</v>
      </c>
      <c r="E6139" s="82">
        <v>1</v>
      </c>
      <c r="F6139" s="65" t="s">
        <v>9681</v>
      </c>
      <c r="G6139" s="65" t="s">
        <v>13802</v>
      </c>
      <c r="H6139" s="66" t="s">
        <v>13803</v>
      </c>
      <c r="I6139" s="15">
        <v>300</v>
      </c>
      <c r="J6139" s="15">
        <v>300</v>
      </c>
      <c r="K6139" s="15"/>
      <c r="L6139" s="25" cm="1">
        <f t="array" ref="L6139">IFERROR(LOOKUP(2^15,SEARCH({"40A","63A","80A","100A","125A","160A","200A","250A","400A","630A","800A","1000A","1250A","1600A","2000A","2500A","3200A","4000A","5000A","6300A"},UPPER(D6139)),{40,63,80,100,125,160,200,250,400,630,800,1000,1250,1600,2000,2500,3200,4000,5000,6300}),0)</f>
        <v>2000</v>
      </c>
      <c r="M6139" s="72" t="str">
        <f t="shared" si="691"/>
        <v>Elbow Flat</v>
      </c>
      <c r="N6139" s="72" t="str">
        <f t="shared" si="692"/>
        <v>AL</v>
      </c>
      <c r="O6139" s="75" t="str">
        <f t="shared" si="693"/>
        <v>Silver</v>
      </c>
      <c r="P6139" s="72" t="str">
        <f t="shared" si="694"/>
        <v>Epoxy</v>
      </c>
      <c r="Q6139" s="76" t="str">
        <f t="shared" si="695"/>
        <v>5</v>
      </c>
      <c r="R613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39" s="77" t="str">
        <f>IF(ProjectsDB[[#This Row],[Item Type]]="Straight Plug-In",_xlfn.TEXTJOIN("-",TRUE,M6139&amp;"-"&amp;_xlfn.LET(_xlpm.txt,ProjectsDB[[#This Row],[Assembly]],_xlpm.pos,FIND("SP",_xlpm.txt),_xlpm.pre,LEFT(_xlpm.txt,_xlpm.pos-1),IF(RIGHT(_xlpm.pre,3)="123","3PL",IF(RIGHT(_xlpm.pre,2)="12","2PL",IF(RIGHT(_xlpm.pre,1)="1","1PL","3PL")))),N6139,O6139,P6139,Q6139&amp;"W",R6139),_xlfn.TEXTJOIN("-",TRUE,M6139,N6139,O6139,P6139,Q6139&amp;"W",R6139))</f>
        <v>Elbow Flat-AL-Silver-Epoxy-5W-1</v>
      </c>
      <c r="T6139" s="78" t="str">
        <f>IF(COUNTIF(Cycletime[Element Desc.],ProjectsDB[[#This Row],[Element Desc.]])&gt;0,"Found","Not Found")</f>
        <v>Found</v>
      </c>
    </row>
    <row r="6140" spans="2:20" x14ac:dyDescent="0.25">
      <c r="B6140" s="79" t="s">
        <v>13780</v>
      </c>
      <c r="C6140" s="65" t="s">
        <v>3596</v>
      </c>
      <c r="D6140" s="65" t="s">
        <v>3597</v>
      </c>
      <c r="E6140" s="80">
        <v>1</v>
      </c>
      <c r="F6140" s="65" t="s">
        <v>9681</v>
      </c>
      <c r="G6140" s="65" t="s">
        <v>13802</v>
      </c>
      <c r="H6140" s="66" t="s">
        <v>13803</v>
      </c>
      <c r="I6140" s="15">
        <v>400</v>
      </c>
      <c r="J6140" s="15"/>
      <c r="K6140" s="15"/>
      <c r="L6140" s="12" cm="1">
        <f t="array" ref="L6140">IFERROR(LOOKUP(2^15,SEARCH({"40A","63A","80A","100A","125A","160A","200A","250A","400A","630A","800A","1000A","1250A","1600A","2000A","2500A","3200A","4000A","5000A","6300A"},UPPER(D6140)),{40,63,80,100,125,160,200,250,400,630,800,1000,1250,1600,2000,2500,3200,4000,5000,6300}),0)</f>
        <v>5000</v>
      </c>
      <c r="M6140" s="65" t="str">
        <f t="shared" ref="M6140:M6142" si="696">_xlfn.LET(_xlpm.d,UPPER(TRIM(SUBSTITUTE(SUBSTITUTE(D6140,CHAR(160),"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140" s="65" t="str">
        <f t="shared" ref="N6140:N6142" si="697">IF(ISNUMBER(SEARCH("CU",D6140)),"CU",IF(ISNUMBER(SEARCH("AL",D6140)),"AL",IF(ISNUMBER(SEARCH("Copper",D6140)),"CU","SH")))</f>
        <v>AL</v>
      </c>
      <c r="O6140" s="68" t="str">
        <f t="shared" ref="O6140:O6142" si="698">IF(ISNUMBER(SEARCH("Silver",D6140)),"Silver",IF(ISNUMBER(SEARCH("Tin",D6140)),"Tin","None"))</f>
        <v>Silver</v>
      </c>
      <c r="P6140" s="65" t="str">
        <f t="shared" ref="P6140:P6142" si="699">IF(ISNUMBER(SEARCH("Epoxy",D6140)),"Epoxy",IF(ISNUMBER(SEARCH("PET",D6140)),"PET","None"))</f>
        <v>Epoxy</v>
      </c>
      <c r="Q6140" s="69" t="str">
        <f t="shared" ref="Q6140:Q6142" si="700">IF(ISNUMBER(SEARCH("3-Wire",D6140)),"3",IF(ISNUMBER(SEARCH("4-Wire",D6140)),"4",IF(ISNUMBER(SEARCH("5-Wire",D6140)),"5",IF(ISNUMBER(SEARCH("6-Wire",D6140)),"6","0"))))</f>
        <v>5</v>
      </c>
      <c r="R6140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40" s="70" t="str">
        <f>IF(ProjectsDB[[#This Row],[Item Type]]="Straight Plug-In",_xlfn.TEXTJOIN("-",TRUE,M6140&amp;"-"&amp;_xlfn.LET(_xlpm.txt,ProjectsDB[[#This Row],[Assembly]],_xlpm.pos,FIND("SP",_xlpm.txt),_xlpm.pre,LEFT(_xlpm.txt,_xlpm.pos-1),IF(RIGHT(_xlpm.pre,3)="123","3PL",IF(RIGHT(_xlpm.pre,2)="12","2PL",IF(RIGHT(_xlpm.pre,1)="1","1PL","3PL")))),N6140,O6140,P6140,Q6140&amp;"W",R6140),_xlfn.TEXTJOIN("-",TRUE,M6140,N6140,O6140,P6140,Q6140&amp;"W",R6140))</f>
        <v>Straight Feeder-AL-Silver-Epoxy-5W-3</v>
      </c>
      <c r="T6140" s="71" t="str">
        <f>IF(COUNTIF(Cycletime[Element Desc.],ProjectsDB[[#This Row],[Element Desc.]])&gt;0,"Found","Not Found")</f>
        <v>Found</v>
      </c>
    </row>
    <row r="6141" spans="2:20" x14ac:dyDescent="0.25">
      <c r="B6141" s="79" t="s">
        <v>13781</v>
      </c>
      <c r="C6141" s="65" t="s">
        <v>3505</v>
      </c>
      <c r="D6141" s="65" t="s">
        <v>3506</v>
      </c>
      <c r="E6141" s="80">
        <v>2</v>
      </c>
      <c r="F6141" s="65" t="s">
        <v>9681</v>
      </c>
      <c r="G6141" s="65" t="s">
        <v>13802</v>
      </c>
      <c r="H6141" s="66" t="s">
        <v>13803</v>
      </c>
      <c r="I6141" s="15"/>
      <c r="J6141" s="15"/>
      <c r="K6141" s="15"/>
      <c r="L6141" s="12" cm="1">
        <f t="array" ref="L6141">IFERROR(LOOKUP(2^15,SEARCH({"40A","63A","80A","100A","125A","160A","200A","250A","400A","630A","800A","1000A","1250A","1600A","2000A","2500A","3200A","4000A","5000A","6300A"},UPPER(D6141)),{40,63,80,100,125,160,200,250,400,630,800,1000,1250,1600,2000,2500,3200,4000,5000,6300}),0)</f>
        <v>5000</v>
      </c>
      <c r="M6141" s="65" t="str">
        <f t="shared" si="696"/>
        <v>Joint Pack</v>
      </c>
      <c r="N6141" s="65" t="str">
        <f t="shared" si="697"/>
        <v>AL</v>
      </c>
      <c r="O6141" s="68" t="str">
        <f t="shared" si="698"/>
        <v>Silver</v>
      </c>
      <c r="P6141" s="65" t="str">
        <f t="shared" si="699"/>
        <v>None</v>
      </c>
      <c r="Q6141" s="69" t="str">
        <f t="shared" si="700"/>
        <v>5</v>
      </c>
      <c r="R6141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41" s="70" t="str">
        <f>IF(ProjectsDB[[#This Row],[Item Type]]="Straight Plug-In",_xlfn.TEXTJOIN("-",TRUE,M6141&amp;"-"&amp;_xlfn.LET(_xlpm.txt,ProjectsDB[[#This Row],[Assembly]],_xlpm.pos,FIND("SP",_xlpm.txt),_xlpm.pre,LEFT(_xlpm.txt,_xlpm.pos-1),IF(RIGHT(_xlpm.pre,3)="123","3PL",IF(RIGHT(_xlpm.pre,2)="12","2PL",IF(RIGHT(_xlpm.pre,1)="1","1PL","3PL")))),N6141,O6141,P6141,Q6141&amp;"W",R6141),_xlfn.TEXTJOIN("-",TRUE,M6141,N6141,O6141,P6141,Q6141&amp;"W",R6141))</f>
        <v>Joint Pack-AL-Silver-None-5W-3</v>
      </c>
      <c r="T6141" s="71" t="str">
        <f>IF(COUNTIF(Cycletime[Element Desc.],ProjectsDB[[#This Row],[Element Desc.]])&gt;0,"Found","Not Found")</f>
        <v>Found</v>
      </c>
    </row>
    <row r="6142" spans="2:20" x14ac:dyDescent="0.25">
      <c r="B6142" s="81" t="s">
        <v>13782</v>
      </c>
      <c r="C6142" s="72" t="s">
        <v>3700</v>
      </c>
      <c r="D6142" s="72" t="s">
        <v>3701</v>
      </c>
      <c r="E6142" s="82">
        <v>1</v>
      </c>
      <c r="F6142" s="65" t="s">
        <v>9681</v>
      </c>
      <c r="G6142" s="65" t="s">
        <v>13802</v>
      </c>
      <c r="H6142" s="66" t="s">
        <v>13803</v>
      </c>
      <c r="I6142" s="15">
        <v>650</v>
      </c>
      <c r="J6142" s="15"/>
      <c r="K6142" s="15"/>
      <c r="L6142" s="25" cm="1">
        <f t="array" ref="L6142">IFERROR(LOOKUP(2^15,SEARCH({"40A","63A","80A","100A","125A","160A","200A","250A","400A","630A","800A","1000A","1250A","1600A","2000A","2500A","3200A","4000A","5000A","6300A"},UPPER(D6142)),{40,63,80,100,125,160,200,250,400,630,800,1000,1250,1600,2000,2500,3200,4000,5000,6300}),0)</f>
        <v>5000</v>
      </c>
      <c r="M6142" s="72" t="str">
        <f t="shared" si="696"/>
        <v>Straight Feeder</v>
      </c>
      <c r="N6142" s="72" t="str">
        <f t="shared" si="697"/>
        <v>AL</v>
      </c>
      <c r="O6142" s="75" t="str">
        <f t="shared" si="698"/>
        <v>Silver</v>
      </c>
      <c r="P6142" s="72" t="str">
        <f t="shared" si="699"/>
        <v>Epoxy</v>
      </c>
      <c r="Q6142" s="76" t="str">
        <f t="shared" si="700"/>
        <v>5</v>
      </c>
      <c r="R614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42" s="77" t="str">
        <f>IF(ProjectsDB[[#This Row],[Item Type]]="Straight Plug-In",_xlfn.TEXTJOIN("-",TRUE,M6142&amp;"-"&amp;_xlfn.LET(_xlpm.txt,ProjectsDB[[#This Row],[Assembly]],_xlpm.pos,FIND("SP",_xlpm.txt),_xlpm.pre,LEFT(_xlpm.txt,_xlpm.pos-1),IF(RIGHT(_xlpm.pre,3)="123","3PL",IF(RIGHT(_xlpm.pre,2)="12","2PL",IF(RIGHT(_xlpm.pre,1)="1","1PL","3PL")))),N6142,O6142,P6142,Q6142&amp;"W",R6142),_xlfn.TEXTJOIN("-",TRUE,M6142,N6142,O6142,P6142,Q6142&amp;"W",R6142))</f>
        <v>Straight Feeder-AL-Silver-Epoxy-5W-3</v>
      </c>
      <c r="T6142" s="78" t="str">
        <f>IF(COUNTIF(Cycletime[Element Desc.],ProjectsDB[[#This Row],[Element Desc.]])&gt;0,"Found","Not Found")</f>
        <v>Found</v>
      </c>
    </row>
    <row r="6143" spans="2:20" x14ac:dyDescent="0.25">
      <c r="B6143" s="79" t="s">
        <v>13783</v>
      </c>
      <c r="C6143" s="65" t="s">
        <v>4720</v>
      </c>
      <c r="D6143" s="65" t="s">
        <v>4721</v>
      </c>
      <c r="E6143" s="80">
        <v>1</v>
      </c>
      <c r="F6143" s="65" t="s">
        <v>9681</v>
      </c>
      <c r="G6143" s="65" t="s">
        <v>13802</v>
      </c>
      <c r="H6143" s="66" t="s">
        <v>13803</v>
      </c>
      <c r="I6143" s="15">
        <v>1590</v>
      </c>
      <c r="J6143" s="15"/>
      <c r="K6143" s="15"/>
      <c r="L6143" s="12" cm="1">
        <f t="array" ref="L6143">IFERROR(LOOKUP(2^15,SEARCH({"40A","63A","80A","100A","125A","160A","200A","250A","400A","630A","800A","1000A","1250A","1600A","2000A","2500A","3200A","4000A","5000A","6300A"},UPPER(D6143)),{40,63,80,100,125,160,200,250,400,630,800,1000,1250,1600,2000,2500,3200,4000,5000,6300}),0)</f>
        <v>5000</v>
      </c>
      <c r="M6143" s="65" t="str">
        <f t="shared" ref="M6143:M6145" si="701">_xlfn.LET(_xlpm.d,UPPER(TRIM(SUBSTITUTE(SUBSTITUTE(D6143,CHAR(160),"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143" s="65" t="str">
        <f t="shared" ref="N6143:N6145" si="702">IF(ISNUMBER(SEARCH("CU",D6143)),"CU",IF(ISNUMBER(SEARCH("AL",D6143)),"AL",IF(ISNUMBER(SEARCH("Copper",D6143)),"CU","SH")))</f>
        <v>AL</v>
      </c>
      <c r="O6143" s="68" t="str">
        <f t="shared" ref="O6143:O6145" si="703">IF(ISNUMBER(SEARCH("Silver",D6143)),"Silver",IF(ISNUMBER(SEARCH("Tin",D6143)),"Tin","None"))</f>
        <v>Silver</v>
      </c>
      <c r="P6143" s="65" t="str">
        <f t="shared" ref="P6143:P6145" si="704">IF(ISNUMBER(SEARCH("Epoxy",D6143)),"Epoxy",IF(ISNUMBER(SEARCH("PET",D6143)),"PET","None"))</f>
        <v>Epoxy</v>
      </c>
      <c r="Q6143" s="69" t="str">
        <f t="shared" ref="Q6143:Q6145" si="705">IF(ISNUMBER(SEARCH("3-Wire",D6143)),"3",IF(ISNUMBER(SEARCH("4-Wire",D6143)),"4",IF(ISNUMBER(SEARCH("5-Wire",D6143)),"5",IF(ISNUMBER(SEARCH("6-Wire",D6143)),"6","0"))))</f>
        <v>5</v>
      </c>
      <c r="R6143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43" s="70" t="str">
        <f>IF(ProjectsDB[[#This Row],[Item Type]]="Straight Plug-In",_xlfn.TEXTJOIN("-",TRUE,M6143&amp;"-"&amp;_xlfn.LET(_xlpm.txt,ProjectsDB[[#This Row],[Assembly]],_xlpm.pos,FIND("SP",_xlpm.txt),_xlpm.pre,LEFT(_xlpm.txt,_xlpm.pos-1),IF(RIGHT(_xlpm.pre,3)="123","3PL",IF(RIGHT(_xlpm.pre,2)="12","2PL",IF(RIGHT(_xlpm.pre,1)="1","1PL","3PL")))),N6143,O6143,P6143,Q6143&amp;"W",R6143),_xlfn.TEXTJOIN("-",TRUE,M6143,N6143,O6143,P6143,Q6143&amp;"W",R6143))</f>
        <v>Straight Feeder-AL-Silver-Epoxy-5W-3</v>
      </c>
      <c r="T6143" s="71" t="str">
        <f>IF(COUNTIF(Cycletime[Element Desc.],ProjectsDB[[#This Row],[Element Desc.]])&gt;0,"Found","Not Found")</f>
        <v>Found</v>
      </c>
    </row>
    <row r="6144" spans="2:20" x14ac:dyDescent="0.25">
      <c r="B6144" s="79" t="s">
        <v>13784</v>
      </c>
      <c r="C6144" s="65" t="s">
        <v>13736</v>
      </c>
      <c r="D6144" s="65" t="s">
        <v>13737</v>
      </c>
      <c r="E6144" s="80">
        <v>1</v>
      </c>
      <c r="F6144" s="65" t="s">
        <v>9681</v>
      </c>
      <c r="G6144" s="65" t="s">
        <v>13802</v>
      </c>
      <c r="H6144" s="66" t="s">
        <v>13803</v>
      </c>
      <c r="I6144" s="15">
        <v>760</v>
      </c>
      <c r="J6144" s="15"/>
      <c r="K6144" s="15"/>
      <c r="L6144" s="12" cm="1">
        <f t="array" ref="L6144">IFERROR(LOOKUP(2^15,SEARCH({"40A","63A","80A","100A","125A","160A","200A","250A","400A","630A","800A","1000A","1250A","1600A","2000A","2500A","3200A","4000A","5000A","6300A"},UPPER(D6144)),{40,63,80,100,125,160,200,250,400,630,800,1000,1250,1600,2000,2500,3200,4000,5000,6300}),0)</f>
        <v>5000</v>
      </c>
      <c r="M6144" s="65" t="str">
        <f t="shared" si="701"/>
        <v>Straight Feeder</v>
      </c>
      <c r="N6144" s="65" t="str">
        <f t="shared" si="702"/>
        <v>AL</v>
      </c>
      <c r="O6144" s="68" t="str">
        <f t="shared" si="703"/>
        <v>Silver</v>
      </c>
      <c r="P6144" s="65" t="str">
        <f t="shared" si="704"/>
        <v>Epoxy</v>
      </c>
      <c r="Q6144" s="69" t="str">
        <f t="shared" si="705"/>
        <v>5</v>
      </c>
      <c r="R6144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44" s="70" t="str">
        <f>IF(ProjectsDB[[#This Row],[Item Type]]="Straight Plug-In",_xlfn.TEXTJOIN("-",TRUE,M6144&amp;"-"&amp;_xlfn.LET(_xlpm.txt,ProjectsDB[[#This Row],[Assembly]],_xlpm.pos,FIND("SP",_xlpm.txt),_xlpm.pre,LEFT(_xlpm.txt,_xlpm.pos-1),IF(RIGHT(_xlpm.pre,3)="123","3PL",IF(RIGHT(_xlpm.pre,2)="12","2PL",IF(RIGHT(_xlpm.pre,1)="1","1PL","3PL")))),N6144,O6144,P6144,Q6144&amp;"W",R6144),_xlfn.TEXTJOIN("-",TRUE,M6144,N6144,O6144,P6144,Q6144&amp;"W",R6144))</f>
        <v>Straight Feeder-AL-Silver-Epoxy-5W-3</v>
      </c>
      <c r="T6144" s="71" t="str">
        <f>IF(COUNTIF(Cycletime[Element Desc.],ProjectsDB[[#This Row],[Element Desc.]])&gt;0,"Found","Not Found")</f>
        <v>Found</v>
      </c>
    </row>
    <row r="6145" spans="2:20" x14ac:dyDescent="0.25">
      <c r="B6145" s="81" t="s">
        <v>13785</v>
      </c>
      <c r="C6145" s="72" t="s">
        <v>3505</v>
      </c>
      <c r="D6145" s="72" t="s">
        <v>3506</v>
      </c>
      <c r="E6145" s="82">
        <v>2</v>
      </c>
      <c r="F6145" s="65" t="s">
        <v>9681</v>
      </c>
      <c r="G6145" s="65" t="s">
        <v>13802</v>
      </c>
      <c r="H6145" s="66" t="s">
        <v>13803</v>
      </c>
      <c r="I6145" s="15"/>
      <c r="J6145" s="15"/>
      <c r="K6145" s="15"/>
      <c r="L6145" s="25" cm="1">
        <f t="array" ref="L6145">IFERROR(LOOKUP(2^15,SEARCH({"40A","63A","80A","100A","125A","160A","200A","250A","400A","630A","800A","1000A","1250A","1600A","2000A","2500A","3200A","4000A","5000A","6300A"},UPPER(D6145)),{40,63,80,100,125,160,200,250,400,630,800,1000,1250,1600,2000,2500,3200,4000,5000,6300}),0)</f>
        <v>5000</v>
      </c>
      <c r="M6145" s="72" t="str">
        <f t="shared" si="701"/>
        <v>Joint Pack</v>
      </c>
      <c r="N6145" s="72" t="str">
        <f t="shared" si="702"/>
        <v>AL</v>
      </c>
      <c r="O6145" s="75" t="str">
        <f t="shared" si="703"/>
        <v>Silver</v>
      </c>
      <c r="P6145" s="72" t="str">
        <f t="shared" si="704"/>
        <v>None</v>
      </c>
      <c r="Q6145" s="76" t="str">
        <f t="shared" si="705"/>
        <v>5</v>
      </c>
      <c r="R614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45" s="77" t="str">
        <f>IF(ProjectsDB[[#This Row],[Item Type]]="Straight Plug-In",_xlfn.TEXTJOIN("-",TRUE,M6145&amp;"-"&amp;_xlfn.LET(_xlpm.txt,ProjectsDB[[#This Row],[Assembly]],_xlpm.pos,FIND("SP",_xlpm.txt),_xlpm.pre,LEFT(_xlpm.txt,_xlpm.pos-1),IF(RIGHT(_xlpm.pre,3)="123","3PL",IF(RIGHT(_xlpm.pre,2)="12","2PL",IF(RIGHT(_xlpm.pre,1)="1","1PL","3PL")))),N6145,O6145,P6145,Q6145&amp;"W",R6145),_xlfn.TEXTJOIN("-",TRUE,M6145,N6145,O6145,P6145,Q6145&amp;"W",R6145))</f>
        <v>Joint Pack-AL-Silver-None-5W-3</v>
      </c>
      <c r="T6145" s="78" t="str">
        <f>IF(COUNTIF(Cycletime[Element Desc.],ProjectsDB[[#This Row],[Element Desc.]])&gt;0,"Found","Not Found")</f>
        <v>Found</v>
      </c>
    </row>
    <row r="6146" spans="2:20" x14ac:dyDescent="0.25">
      <c r="B6146" s="79" t="s">
        <v>13786</v>
      </c>
      <c r="C6146" s="65" t="s">
        <v>3519</v>
      </c>
      <c r="D6146" s="65" t="s">
        <v>3520</v>
      </c>
      <c r="E6146" s="80">
        <v>1</v>
      </c>
      <c r="F6146" s="65" t="s">
        <v>9681</v>
      </c>
      <c r="G6146" s="65" t="s">
        <v>13802</v>
      </c>
      <c r="H6146" s="66" t="s">
        <v>13803</v>
      </c>
      <c r="I6146" s="15">
        <v>600</v>
      </c>
      <c r="J6146" s="15">
        <v>300</v>
      </c>
      <c r="K6146" s="15"/>
      <c r="L6146" s="12" cm="1">
        <f t="array" ref="L6146">IFERROR(LOOKUP(2^15,SEARCH({"40A","63A","80A","100A","125A","160A","200A","250A","400A","630A","800A","1000A","1250A","1600A","2000A","2500A","3200A","4000A","5000A","6300A"},UPPER(D6146)),{40,63,80,100,125,160,200,250,400,630,800,1000,1250,1600,2000,2500,3200,4000,5000,6300}),0)</f>
        <v>5000</v>
      </c>
      <c r="M6146" s="65" t="str">
        <f t="shared" ref="M6146:M6148" si="706">_xlfn.LET(_xlpm.d,UPPER(TRIM(SUBSTITUTE(SUBSTITUTE(D6146,CHAR(160),"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Flat</v>
      </c>
      <c r="N6146" s="65" t="str">
        <f t="shared" ref="N6146:N6148" si="707">IF(ISNUMBER(SEARCH("CU",D6146)),"CU",IF(ISNUMBER(SEARCH("AL",D6146)),"AL",IF(ISNUMBER(SEARCH("Copper",D6146)),"CU","SH")))</f>
        <v>AL</v>
      </c>
      <c r="O6146" s="68" t="str">
        <f t="shared" ref="O6146:O6148" si="708">IF(ISNUMBER(SEARCH("Silver",D6146)),"Silver",IF(ISNUMBER(SEARCH("Tin",D6146)),"Tin","None"))</f>
        <v>Silver</v>
      </c>
      <c r="P6146" s="65" t="str">
        <f t="shared" ref="P6146:P6148" si="709">IF(ISNUMBER(SEARCH("Epoxy",D6146)),"Epoxy",IF(ISNUMBER(SEARCH("PET",D6146)),"PET","None"))</f>
        <v>Epoxy</v>
      </c>
      <c r="Q6146" s="69" t="str">
        <f t="shared" ref="Q6146:Q6148" si="710">IF(ISNUMBER(SEARCH("3-Wire",D6146)),"3",IF(ISNUMBER(SEARCH("4-Wire",D6146)),"4",IF(ISNUMBER(SEARCH("5-Wire",D6146)),"5",IF(ISNUMBER(SEARCH("6-Wire",D6146)),"6","0"))))</f>
        <v>5</v>
      </c>
      <c r="R6146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46" s="70" t="str">
        <f>IF(ProjectsDB[[#This Row],[Item Type]]="Straight Plug-In",_xlfn.TEXTJOIN("-",TRUE,M6146&amp;"-"&amp;_xlfn.LET(_xlpm.txt,ProjectsDB[[#This Row],[Assembly]],_xlpm.pos,FIND("SP",_xlpm.txt),_xlpm.pre,LEFT(_xlpm.txt,_xlpm.pos-1),IF(RIGHT(_xlpm.pre,3)="123","3PL",IF(RIGHT(_xlpm.pre,2)="12","2PL",IF(RIGHT(_xlpm.pre,1)="1","1PL","3PL")))),N6146,O6146,P6146,Q6146&amp;"W",R6146),_xlfn.TEXTJOIN("-",TRUE,M6146,N6146,O6146,P6146,Q6146&amp;"W",R6146))</f>
        <v>Elbow Flat-AL-Silver-Epoxy-5W-3</v>
      </c>
      <c r="T6146" s="71" t="str">
        <f>IF(COUNTIF(Cycletime[Element Desc.],ProjectsDB[[#This Row],[Element Desc.]])&gt;0,"Found","Not Found")</f>
        <v>Found</v>
      </c>
    </row>
    <row r="6147" spans="2:20" x14ac:dyDescent="0.25">
      <c r="B6147" s="79" t="s">
        <v>13787</v>
      </c>
      <c r="C6147" s="65" t="s">
        <v>4063</v>
      </c>
      <c r="D6147" s="65" t="s">
        <v>4064</v>
      </c>
      <c r="E6147" s="80">
        <v>1</v>
      </c>
      <c r="F6147" s="65" t="s">
        <v>9681</v>
      </c>
      <c r="G6147" s="65" t="s">
        <v>13802</v>
      </c>
      <c r="H6147" s="66" t="s">
        <v>13803</v>
      </c>
      <c r="I6147" s="15">
        <v>950</v>
      </c>
      <c r="J6147" s="15"/>
      <c r="K6147" s="15"/>
      <c r="L6147" s="12" cm="1">
        <f t="array" ref="L6147">IFERROR(LOOKUP(2^15,SEARCH({"40A","63A","80A","100A","125A","160A","200A","250A","400A","630A","800A","1000A","1250A","1600A","2000A","2500A","3200A","4000A","5000A","6300A"},UPPER(D6147)),{40,63,80,100,125,160,200,250,400,630,800,1000,1250,1600,2000,2500,3200,4000,5000,6300}),0)</f>
        <v>5000</v>
      </c>
      <c r="M6147" s="65" t="str">
        <f t="shared" si="706"/>
        <v>Straight Feeder</v>
      </c>
      <c r="N6147" s="65" t="str">
        <f t="shared" si="707"/>
        <v>AL</v>
      </c>
      <c r="O6147" s="68" t="str">
        <f t="shared" si="708"/>
        <v>Silver</v>
      </c>
      <c r="P6147" s="65" t="str">
        <f t="shared" si="709"/>
        <v>Epoxy</v>
      </c>
      <c r="Q6147" s="69" t="str">
        <f t="shared" si="710"/>
        <v>5</v>
      </c>
      <c r="R6147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47" s="70" t="str">
        <f>IF(ProjectsDB[[#This Row],[Item Type]]="Straight Plug-In",_xlfn.TEXTJOIN("-",TRUE,M6147&amp;"-"&amp;_xlfn.LET(_xlpm.txt,ProjectsDB[[#This Row],[Assembly]],_xlpm.pos,FIND("SP",_xlpm.txt),_xlpm.pre,LEFT(_xlpm.txt,_xlpm.pos-1),IF(RIGHT(_xlpm.pre,3)="123","3PL",IF(RIGHT(_xlpm.pre,2)="12","2PL",IF(RIGHT(_xlpm.pre,1)="1","1PL","3PL")))),N6147,O6147,P6147,Q6147&amp;"W",R6147),_xlfn.TEXTJOIN("-",TRUE,M6147,N6147,O6147,P6147,Q6147&amp;"W",R6147))</f>
        <v>Straight Feeder-AL-Silver-Epoxy-5W-3</v>
      </c>
      <c r="T6147" s="71" t="str">
        <f>IF(COUNTIF(Cycletime[Element Desc.],ProjectsDB[[#This Row],[Element Desc.]])&gt;0,"Found","Not Found")</f>
        <v>Found</v>
      </c>
    </row>
    <row r="6148" spans="2:20" x14ac:dyDescent="0.25">
      <c r="B6148" s="81" t="s">
        <v>13788</v>
      </c>
      <c r="C6148" s="72" t="s">
        <v>3505</v>
      </c>
      <c r="D6148" s="72" t="s">
        <v>3506</v>
      </c>
      <c r="E6148" s="82">
        <v>2</v>
      </c>
      <c r="F6148" s="65" t="s">
        <v>9681</v>
      </c>
      <c r="G6148" s="65" t="s">
        <v>13802</v>
      </c>
      <c r="H6148" s="66" t="s">
        <v>13803</v>
      </c>
      <c r="I6148" s="15"/>
      <c r="J6148" s="15"/>
      <c r="K6148" s="15"/>
      <c r="L6148" s="25" cm="1">
        <f t="array" ref="L6148">IFERROR(LOOKUP(2^15,SEARCH({"40A","63A","80A","100A","125A","160A","200A","250A","400A","630A","800A","1000A","1250A","1600A","2000A","2500A","3200A","4000A","5000A","6300A"},UPPER(D6148)),{40,63,80,100,125,160,200,250,400,630,800,1000,1250,1600,2000,2500,3200,4000,5000,6300}),0)</f>
        <v>5000</v>
      </c>
      <c r="M6148" s="72" t="str">
        <f t="shared" si="706"/>
        <v>Joint Pack</v>
      </c>
      <c r="N6148" s="72" t="str">
        <f t="shared" si="707"/>
        <v>AL</v>
      </c>
      <c r="O6148" s="75" t="str">
        <f t="shared" si="708"/>
        <v>Silver</v>
      </c>
      <c r="P6148" s="72" t="str">
        <f t="shared" si="709"/>
        <v>None</v>
      </c>
      <c r="Q6148" s="76" t="str">
        <f t="shared" si="710"/>
        <v>5</v>
      </c>
      <c r="R614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48" s="77" t="str">
        <f>IF(ProjectsDB[[#This Row],[Item Type]]="Straight Plug-In",_xlfn.TEXTJOIN("-",TRUE,M6148&amp;"-"&amp;_xlfn.LET(_xlpm.txt,ProjectsDB[[#This Row],[Assembly]],_xlpm.pos,FIND("SP",_xlpm.txt),_xlpm.pre,LEFT(_xlpm.txt,_xlpm.pos-1),IF(RIGHT(_xlpm.pre,3)="123","3PL",IF(RIGHT(_xlpm.pre,2)="12","2PL",IF(RIGHT(_xlpm.pre,1)="1","1PL","3PL")))),N6148,O6148,P6148,Q6148&amp;"W",R6148),_xlfn.TEXTJOIN("-",TRUE,M6148,N6148,O6148,P6148,Q6148&amp;"W",R6148))</f>
        <v>Joint Pack-AL-Silver-None-5W-3</v>
      </c>
      <c r="T6148" s="78" t="str">
        <f>IF(COUNTIF(Cycletime[Element Desc.],ProjectsDB[[#This Row],[Element Desc.]])&gt;0,"Found","Not Found")</f>
        <v>Found</v>
      </c>
    </row>
    <row r="6149" spans="2:20" x14ac:dyDescent="0.25">
      <c r="B6149" s="79" t="s">
        <v>13789</v>
      </c>
      <c r="C6149" s="65" t="s">
        <v>13790</v>
      </c>
      <c r="D6149" s="65" t="s">
        <v>13791</v>
      </c>
      <c r="E6149" s="80">
        <v>1</v>
      </c>
      <c r="F6149" s="65" t="s">
        <v>9681</v>
      </c>
      <c r="G6149" s="65" t="s">
        <v>13802</v>
      </c>
      <c r="H6149" s="66" t="s">
        <v>13803</v>
      </c>
      <c r="I6149" s="15">
        <v>850</v>
      </c>
      <c r="J6149" s="15">
        <v>300</v>
      </c>
      <c r="K6149" s="15"/>
      <c r="L6149" s="12" cm="1">
        <f t="array" ref="L6149">IFERROR(LOOKUP(2^15,SEARCH({"40A","63A","80A","100A","125A","160A","200A","250A","400A","630A","800A","1000A","1250A","1600A","2000A","2500A","3200A","4000A","5000A","6300A"},UPPER(D6149)),{40,63,80,100,125,160,200,250,400,630,800,1000,1250,1600,2000,2500,3200,4000,5000,6300}),0)</f>
        <v>5000</v>
      </c>
      <c r="M6149" s="65" t="str">
        <f t="shared" ref="M6149:M6151" si="711">_xlfn.LET(_xlpm.d,UPPER(TRIM(SUBSTITUTE(SUBSTITUTE(D6149,CHAR(160),"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Flat</v>
      </c>
      <c r="N6149" s="65" t="str">
        <f t="shared" ref="N6149:N6151" si="712">IF(ISNUMBER(SEARCH("CU",D6149)),"CU",IF(ISNUMBER(SEARCH("AL",D6149)),"AL",IF(ISNUMBER(SEARCH("Copper",D6149)),"CU","SH")))</f>
        <v>AL</v>
      </c>
      <c r="O6149" s="68" t="str">
        <f t="shared" ref="O6149:O6151" si="713">IF(ISNUMBER(SEARCH("Silver",D6149)),"Silver",IF(ISNUMBER(SEARCH("Tin",D6149)),"Tin","None"))</f>
        <v>Silver</v>
      </c>
      <c r="P6149" s="65" t="str">
        <f t="shared" ref="P6149:P6151" si="714">IF(ISNUMBER(SEARCH("Epoxy",D6149)),"Epoxy",IF(ISNUMBER(SEARCH("PET",D6149)),"PET","None"))</f>
        <v>Epoxy</v>
      </c>
      <c r="Q6149" s="69" t="str">
        <f t="shared" ref="Q6149:Q6151" si="715">IF(ISNUMBER(SEARCH("3-Wire",D6149)),"3",IF(ISNUMBER(SEARCH("4-Wire",D6149)),"4",IF(ISNUMBER(SEARCH("5-Wire",D6149)),"5",IF(ISNUMBER(SEARCH("6-Wire",D6149)),"6","0"))))</f>
        <v>5</v>
      </c>
      <c r="R6149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49" s="70" t="str">
        <f>IF(ProjectsDB[[#This Row],[Item Type]]="Straight Plug-In",_xlfn.TEXTJOIN("-",TRUE,M6149&amp;"-"&amp;_xlfn.LET(_xlpm.txt,ProjectsDB[[#This Row],[Assembly]],_xlpm.pos,FIND("SP",_xlpm.txt),_xlpm.pre,LEFT(_xlpm.txt,_xlpm.pos-1),IF(RIGHT(_xlpm.pre,3)="123","3PL",IF(RIGHT(_xlpm.pre,2)="12","2PL",IF(RIGHT(_xlpm.pre,1)="1","1PL","3PL")))),N6149,O6149,P6149,Q6149&amp;"W",R6149),_xlfn.TEXTJOIN("-",TRUE,M6149,N6149,O6149,P6149,Q6149&amp;"W",R6149))</f>
        <v>Elbow Flat-AL-Silver-Epoxy-5W-3</v>
      </c>
      <c r="T6149" s="71" t="str">
        <f>IF(COUNTIF(Cycletime[Element Desc.],ProjectsDB[[#This Row],[Element Desc.]])&gt;0,"Found","Not Found")</f>
        <v>Found</v>
      </c>
    </row>
    <row r="6150" spans="2:20" x14ac:dyDescent="0.25">
      <c r="B6150" s="79" t="s">
        <v>13792</v>
      </c>
      <c r="C6150" s="65" t="s">
        <v>13793</v>
      </c>
      <c r="D6150" s="65" t="s">
        <v>13794</v>
      </c>
      <c r="E6150" s="80">
        <v>1</v>
      </c>
      <c r="F6150" s="65" t="s">
        <v>9681</v>
      </c>
      <c r="G6150" s="65" t="s">
        <v>13802</v>
      </c>
      <c r="H6150" s="66" t="s">
        <v>13803</v>
      </c>
      <c r="I6150" s="15">
        <v>800</v>
      </c>
      <c r="J6150" s="15">
        <v>800</v>
      </c>
      <c r="K6150" s="15"/>
      <c r="L6150" s="12" cm="1">
        <f t="array" ref="L6150">IFERROR(LOOKUP(2^15,SEARCH({"40A","63A","80A","100A","125A","160A","200A","250A","400A","630A","800A","1000A","1250A","1600A","2000A","2500A","3200A","4000A","5000A","6300A"},UPPER(D6150)),{40,63,80,100,125,160,200,250,400,630,800,1000,1250,1600,2000,2500,3200,4000,5000,6300}),0)</f>
        <v>5000</v>
      </c>
      <c r="M6150" s="65" t="str">
        <f t="shared" si="711"/>
        <v>Elbow Edge</v>
      </c>
      <c r="N6150" s="65" t="str">
        <f t="shared" si="712"/>
        <v>AL</v>
      </c>
      <c r="O6150" s="68" t="str">
        <f t="shared" si="713"/>
        <v>Silver</v>
      </c>
      <c r="P6150" s="65" t="str">
        <f t="shared" si="714"/>
        <v>Epoxy</v>
      </c>
      <c r="Q6150" s="69" t="str">
        <f t="shared" si="715"/>
        <v>5</v>
      </c>
      <c r="R6150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50" s="70" t="str">
        <f>IF(ProjectsDB[[#This Row],[Item Type]]="Straight Plug-In",_xlfn.TEXTJOIN("-",TRUE,M6150&amp;"-"&amp;_xlfn.LET(_xlpm.txt,ProjectsDB[[#This Row],[Assembly]],_xlpm.pos,FIND("SP",_xlpm.txt),_xlpm.pre,LEFT(_xlpm.txt,_xlpm.pos-1),IF(RIGHT(_xlpm.pre,3)="123","3PL",IF(RIGHT(_xlpm.pre,2)="12","2PL",IF(RIGHT(_xlpm.pre,1)="1","1PL","3PL")))),N6150,O6150,P6150,Q6150&amp;"W",R6150),_xlfn.TEXTJOIN("-",TRUE,M6150,N6150,O6150,P6150,Q6150&amp;"W",R6150))</f>
        <v>Elbow Edge-AL-Silver-Epoxy-5W-3</v>
      </c>
      <c r="T6150" s="71" t="str">
        <f>IF(COUNTIF(Cycletime[Element Desc.],ProjectsDB[[#This Row],[Element Desc.]])&gt;0,"Found","Not Found")</f>
        <v>Found</v>
      </c>
    </row>
    <row r="6151" spans="2:20" x14ac:dyDescent="0.25">
      <c r="B6151" s="81" t="s">
        <v>13795</v>
      </c>
      <c r="C6151" s="72" t="s">
        <v>3505</v>
      </c>
      <c r="D6151" s="72" t="s">
        <v>3506</v>
      </c>
      <c r="E6151" s="82">
        <v>2</v>
      </c>
      <c r="F6151" s="65" t="s">
        <v>9681</v>
      </c>
      <c r="G6151" s="65" t="s">
        <v>13802</v>
      </c>
      <c r="H6151" s="66" t="s">
        <v>13803</v>
      </c>
      <c r="I6151" s="15"/>
      <c r="J6151" s="15"/>
      <c r="K6151" s="15"/>
      <c r="L6151" s="25" cm="1">
        <f t="array" ref="L6151">IFERROR(LOOKUP(2^15,SEARCH({"40A","63A","80A","100A","125A","160A","200A","250A","400A","630A","800A","1000A","1250A","1600A","2000A","2500A","3200A","4000A","5000A","6300A"},UPPER(D6151)),{40,63,80,100,125,160,200,250,400,630,800,1000,1250,1600,2000,2500,3200,4000,5000,6300}),0)</f>
        <v>5000</v>
      </c>
      <c r="M6151" s="72" t="str">
        <f t="shared" si="711"/>
        <v>Joint Pack</v>
      </c>
      <c r="N6151" s="72" t="str">
        <f t="shared" si="712"/>
        <v>AL</v>
      </c>
      <c r="O6151" s="75" t="str">
        <f t="shared" si="713"/>
        <v>Silver</v>
      </c>
      <c r="P6151" s="72" t="str">
        <f t="shared" si="714"/>
        <v>None</v>
      </c>
      <c r="Q6151" s="76" t="str">
        <f t="shared" si="715"/>
        <v>5</v>
      </c>
      <c r="R615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51" s="77" t="str">
        <f>IF(ProjectsDB[[#This Row],[Item Type]]="Straight Plug-In",_xlfn.TEXTJOIN("-",TRUE,M6151&amp;"-"&amp;_xlfn.LET(_xlpm.txt,ProjectsDB[[#This Row],[Assembly]],_xlpm.pos,FIND("SP",_xlpm.txt),_xlpm.pre,LEFT(_xlpm.txt,_xlpm.pos-1),IF(RIGHT(_xlpm.pre,3)="123","3PL",IF(RIGHT(_xlpm.pre,2)="12","2PL",IF(RIGHT(_xlpm.pre,1)="1","1PL","3PL")))),N6151,O6151,P6151,Q6151&amp;"W",R6151),_xlfn.TEXTJOIN("-",TRUE,M6151,N6151,O6151,P6151,Q6151&amp;"W",R6151))</f>
        <v>Joint Pack-AL-Silver-None-5W-3</v>
      </c>
      <c r="T6151" s="78" t="str">
        <f>IF(COUNTIF(Cycletime[Element Desc.],ProjectsDB[[#This Row],[Element Desc.]])&gt;0,"Found","Not Found")</f>
        <v>Found</v>
      </c>
    </row>
    <row r="6152" spans="2:20" x14ac:dyDescent="0.25">
      <c r="B6152" s="79" t="s">
        <v>13796</v>
      </c>
      <c r="C6152" s="65" t="s">
        <v>13797</v>
      </c>
      <c r="D6152" s="65" t="s">
        <v>13798</v>
      </c>
      <c r="E6152" s="80">
        <v>1</v>
      </c>
      <c r="F6152" s="65" t="s">
        <v>9681</v>
      </c>
      <c r="G6152" s="65" t="s">
        <v>13802</v>
      </c>
      <c r="H6152" s="66" t="s">
        <v>13803</v>
      </c>
      <c r="I6152" s="15">
        <v>635</v>
      </c>
      <c r="J6152" s="15">
        <v>635</v>
      </c>
      <c r="K6152" s="15"/>
      <c r="L6152" s="12" cm="1">
        <f t="array" ref="L6152">IFERROR(LOOKUP(2^15,SEARCH({"40A","63A","80A","100A","125A","160A","200A","250A","400A","630A","800A","1000A","1250A","1600A","2000A","2500A","3200A","4000A","5000A","6300A"},UPPER(D6152)),{40,63,80,100,125,160,200,250,400,630,800,1000,1250,1600,2000,2500,3200,4000,5000,6300}),0)</f>
        <v>5000</v>
      </c>
      <c r="M6152" s="65" t="str">
        <f t="shared" ref="M6152:M6154" si="716">_xlfn.LET(_xlpm.d,UPPER(TRIM(SUBSTITUTE(SUBSTITUTE(D6152,CHAR(160),"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Elbow Flat</v>
      </c>
      <c r="N6152" s="65" t="str">
        <f t="shared" ref="N6152:N6154" si="717">IF(ISNUMBER(SEARCH("CU",D6152)),"CU",IF(ISNUMBER(SEARCH("AL",D6152)),"AL",IF(ISNUMBER(SEARCH("Copper",D6152)),"CU","SH")))</f>
        <v>AL</v>
      </c>
      <c r="O6152" s="68" t="str">
        <f t="shared" ref="O6152:O6154" si="718">IF(ISNUMBER(SEARCH("Silver",D6152)),"Silver",IF(ISNUMBER(SEARCH("Tin",D6152)),"Tin","None"))</f>
        <v>Silver</v>
      </c>
      <c r="P6152" s="65" t="str">
        <f t="shared" ref="P6152:P6154" si="719">IF(ISNUMBER(SEARCH("Epoxy",D6152)),"Epoxy",IF(ISNUMBER(SEARCH("PET",D6152)),"PET","None"))</f>
        <v>Epoxy</v>
      </c>
      <c r="Q6152" s="69" t="str">
        <f t="shared" ref="Q6152:Q6154" si="720">IF(ISNUMBER(SEARCH("3-Wire",D6152)),"3",IF(ISNUMBER(SEARCH("4-Wire",D6152)),"4",IF(ISNUMBER(SEARCH("5-Wire",D6152)),"5",IF(ISNUMBER(SEARCH("6-Wire",D6152)),"6","0"))))</f>
        <v>5</v>
      </c>
      <c r="R6152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52" s="70" t="str">
        <f>IF(ProjectsDB[[#This Row],[Item Type]]="Straight Plug-In",_xlfn.TEXTJOIN("-",TRUE,M6152&amp;"-"&amp;_xlfn.LET(_xlpm.txt,ProjectsDB[[#This Row],[Assembly]],_xlpm.pos,FIND("SP",_xlpm.txt),_xlpm.pre,LEFT(_xlpm.txt,_xlpm.pos-1),IF(RIGHT(_xlpm.pre,3)="123","3PL",IF(RIGHT(_xlpm.pre,2)="12","2PL",IF(RIGHT(_xlpm.pre,1)="1","1PL","3PL")))),N6152,O6152,P6152,Q6152&amp;"W",R6152),_xlfn.TEXTJOIN("-",TRUE,M6152,N6152,O6152,P6152,Q6152&amp;"W",R6152))</f>
        <v>Elbow Flat-AL-Silver-Epoxy-5W-3</v>
      </c>
      <c r="T6152" s="71" t="str">
        <f>IF(COUNTIF(Cycletime[Element Desc.],ProjectsDB[[#This Row],[Element Desc.]])&gt;0,"Found","Not Found")</f>
        <v>Found</v>
      </c>
    </row>
    <row r="6153" spans="2:20" x14ac:dyDescent="0.25">
      <c r="B6153" s="79" t="s">
        <v>13799</v>
      </c>
      <c r="C6153" s="65" t="s">
        <v>13800</v>
      </c>
      <c r="D6153" s="65" t="s">
        <v>4183</v>
      </c>
      <c r="E6153" s="80">
        <v>1</v>
      </c>
      <c r="F6153" s="65" t="s">
        <v>9681</v>
      </c>
      <c r="G6153" s="65" t="s">
        <v>13802</v>
      </c>
      <c r="H6153" s="66" t="s">
        <v>13803</v>
      </c>
      <c r="I6153" s="15">
        <v>720</v>
      </c>
      <c r="J6153" s="15"/>
      <c r="K6153" s="15"/>
      <c r="L6153" s="12" cm="1">
        <f t="array" ref="L6153">IFERROR(LOOKUP(2^15,SEARCH({"40A","63A","80A","100A","125A","160A","200A","250A","400A","630A","800A","1000A","1250A","1600A","2000A","2500A","3200A","4000A","5000A","6300A"},UPPER(D6153)),{40,63,80,100,125,160,200,250,400,630,800,1000,1250,1600,2000,2500,3200,4000,5000,6300}),0)</f>
        <v>5000</v>
      </c>
      <c r="M6153" s="65" t="str">
        <f t="shared" si="716"/>
        <v>Straight Feeder</v>
      </c>
      <c r="N6153" s="65" t="str">
        <f t="shared" si="717"/>
        <v>AL</v>
      </c>
      <c r="O6153" s="68" t="str">
        <f t="shared" si="718"/>
        <v>Silver</v>
      </c>
      <c r="P6153" s="65" t="str">
        <f t="shared" si="719"/>
        <v>Epoxy</v>
      </c>
      <c r="Q6153" s="69" t="str">
        <f t="shared" si="720"/>
        <v>5</v>
      </c>
      <c r="R6153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53" s="70" t="str">
        <f>IF(ProjectsDB[[#This Row],[Item Type]]="Straight Plug-In",_xlfn.TEXTJOIN("-",TRUE,M6153&amp;"-"&amp;_xlfn.LET(_xlpm.txt,ProjectsDB[[#This Row],[Assembly]],_xlpm.pos,FIND("SP",_xlpm.txt),_xlpm.pre,LEFT(_xlpm.txt,_xlpm.pos-1),IF(RIGHT(_xlpm.pre,3)="123","3PL",IF(RIGHT(_xlpm.pre,2)="12","2PL",IF(RIGHT(_xlpm.pre,1)="1","1PL","3PL")))),N6153,O6153,P6153,Q6153&amp;"W",R6153),_xlfn.TEXTJOIN("-",TRUE,M6153,N6153,O6153,P6153,Q6153&amp;"W",R6153))</f>
        <v>Straight Feeder-AL-Silver-Epoxy-5W-3</v>
      </c>
      <c r="T6153" s="71" t="str">
        <f>IF(COUNTIF(Cycletime[Element Desc.],ProjectsDB[[#This Row],[Element Desc.]])&gt;0,"Found","Not Found")</f>
        <v>Found</v>
      </c>
    </row>
    <row r="6154" spans="2:20" x14ac:dyDescent="0.25">
      <c r="B6154" s="81" t="s">
        <v>13801</v>
      </c>
      <c r="C6154" s="72" t="s">
        <v>3505</v>
      </c>
      <c r="D6154" s="72" t="s">
        <v>3506</v>
      </c>
      <c r="E6154" s="82">
        <v>2</v>
      </c>
      <c r="F6154" s="65" t="s">
        <v>9681</v>
      </c>
      <c r="G6154" s="65" t="s">
        <v>13802</v>
      </c>
      <c r="H6154" s="66" t="s">
        <v>13803</v>
      </c>
      <c r="I6154" s="23"/>
      <c r="J6154" s="23"/>
      <c r="K6154" s="23"/>
      <c r="L6154" s="25" cm="1">
        <f t="array" ref="L6154">IFERROR(LOOKUP(2^15,SEARCH({"40A","63A","80A","100A","125A","160A","200A","250A","400A","630A","800A","1000A","1250A","1600A","2000A","2500A","3200A","4000A","5000A","6300A"},UPPER(D6154)),{40,63,80,100,125,160,200,250,400,630,800,1000,1250,1600,2000,2500,3200,4000,5000,6300}),0)</f>
        <v>5000</v>
      </c>
      <c r="M6154" s="72" t="str">
        <f t="shared" si="716"/>
        <v>Joint Pack</v>
      </c>
      <c r="N6154" s="72" t="str">
        <f t="shared" si="717"/>
        <v>AL</v>
      </c>
      <c r="O6154" s="75" t="str">
        <f t="shared" si="718"/>
        <v>Silver</v>
      </c>
      <c r="P6154" s="72" t="str">
        <f t="shared" si="719"/>
        <v>None</v>
      </c>
      <c r="Q6154" s="76" t="str">
        <f t="shared" si="720"/>
        <v>5</v>
      </c>
      <c r="R615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3</v>
      </c>
      <c r="S6154" s="77" t="str">
        <f>IF(ProjectsDB[[#This Row],[Item Type]]="Straight Plug-In",_xlfn.TEXTJOIN("-",TRUE,M6154&amp;"-"&amp;_xlfn.LET(_xlpm.txt,ProjectsDB[[#This Row],[Assembly]],_xlpm.pos,FIND("SP",_xlpm.txt),_xlpm.pre,LEFT(_xlpm.txt,_xlpm.pos-1),IF(RIGHT(_xlpm.pre,3)="123","3PL",IF(RIGHT(_xlpm.pre,2)="12","2PL",IF(RIGHT(_xlpm.pre,1)="1","1PL","3PL")))),N6154,O6154,P6154,Q6154&amp;"W",R6154),_xlfn.TEXTJOIN("-",TRUE,M6154,N6154,O6154,P6154,Q6154&amp;"W",R6154))</f>
        <v>Joint Pack-AL-Silver-None-5W-3</v>
      </c>
      <c r="T6154" s="78" t="str">
        <f>IF(COUNTIF(Cycletime[Element Desc.],ProjectsDB[[#This Row],[Element Desc.]])&gt;0,"Found","Not Found")</f>
        <v>Found</v>
      </c>
    </row>
    <row r="6155" spans="2:20" x14ac:dyDescent="0.25">
      <c r="B6155" s="81" t="s">
        <v>13804</v>
      </c>
      <c r="C6155" s="72" t="s">
        <v>13805</v>
      </c>
      <c r="D6155" s="72" t="s">
        <v>13806</v>
      </c>
      <c r="E6155" s="82">
        <v>1</v>
      </c>
      <c r="F6155" s="72" t="s">
        <v>13807</v>
      </c>
      <c r="G6155" s="72" t="s">
        <v>37</v>
      </c>
      <c r="H6155" s="73" t="s">
        <v>13808</v>
      </c>
      <c r="I6155" s="74"/>
      <c r="J6155" s="74"/>
      <c r="K6155" s="74"/>
      <c r="L6155" s="25" cm="1">
        <f t="array" ref="L6155">IFERROR(LOOKUP(2^15,SEARCH({"40A","63A","80A","100A","125A","160A","200A","250A","400A","630A","800A","1000A","1250A","1600A","2000A","2500A","3200A","4000A","5000A","6300A"},UPPER(D6155)),{40,63,80,100,125,160,200,250,400,630,800,1000,1250,1600,2000,2500,3200,4000,5000,6300}),0)</f>
        <v>0</v>
      </c>
      <c r="M6155" s="72" t="str">
        <f>_xlfn.LET(_xlpm.d,UPPER(TRIM(SUBSTITUTE(SUBSTITUTE(D6155,CHAR(160),"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Unknown</v>
      </c>
      <c r="N6155" s="72" t="str">
        <f>IF(ISNUMBER(SEARCH("CU",D6155)),"CU",IF(ISNUMBER(SEARCH("AL",D6155)),"AL",IF(ISNUMBER(SEARCH("Copper",D6155)),"CU","SH")))</f>
        <v>CU</v>
      </c>
      <c r="O6155" s="75" t="str">
        <f>IF(ISNUMBER(SEARCH("Silver",D6155)),"Silver",IF(ISNUMBER(SEARCH("Tin",D6155)),"Tin","None"))</f>
        <v>Tin</v>
      </c>
      <c r="P6155" s="72" t="str">
        <f>IF(ISNUMBER(SEARCH("Epoxy",D6155)),"Epoxy",IF(ISNUMBER(SEARCH("PET",D6155)),"PET","None"))</f>
        <v>None</v>
      </c>
      <c r="Q6155" s="76" t="str">
        <f>IF(ISNUMBER(SEARCH("3-Wire",D6155)),"3",IF(ISNUMBER(SEARCH("4-Wire",D6155)),"4",IF(ISNUMBER(SEARCH("5-Wire",D6155)),"5",IF(ISNUMBER(SEARCH("6-Wire",D6155)),"6","0"))))</f>
        <v>0</v>
      </c>
      <c r="R615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55" s="77" t="str">
        <f>IF(ProjectsDB[[#This Row],[Item Type]]="Straight Plug-In",_xlfn.TEXTJOIN("-",TRUE,M6155&amp;"-"&amp;_xlfn.LET(_xlpm.txt,ProjectsDB[[#This Row],[Assembly]],_xlpm.pos,FIND("SP",_xlpm.txt),_xlpm.pre,LEFT(_xlpm.txt,_xlpm.pos-1),IF(RIGHT(_xlpm.pre,3)="123","3PL",IF(RIGHT(_xlpm.pre,2)="12","2PL",IF(RIGHT(_xlpm.pre,1)="1","1PL","3PL")))),N6155,O6155,P6155,Q6155&amp;"W",R6155),_xlfn.TEXTJOIN("-",TRUE,M6155,N6155,O6155,P6155,Q6155&amp;"W",R6155))</f>
        <v>Unknown-CU-Tin-None-0W-1</v>
      </c>
      <c r="T6155" s="78" t="str">
        <f>IF(COUNTIF(Cycletime[Element Desc.],ProjectsDB[[#This Row],[Element Desc.]])&gt;0,"Found","Not Found")</f>
        <v>Not Found</v>
      </c>
    </row>
    <row r="6156" spans="2:20" x14ac:dyDescent="0.25">
      <c r="B6156" s="79" t="s">
        <v>13809</v>
      </c>
      <c r="C6156" s="65" t="s">
        <v>13810</v>
      </c>
      <c r="D6156" s="65" t="s">
        <v>13811</v>
      </c>
      <c r="E6156" s="80">
        <v>4</v>
      </c>
      <c r="F6156" s="65" t="s">
        <v>13818</v>
      </c>
      <c r="G6156" s="65" t="s">
        <v>26</v>
      </c>
      <c r="H6156" s="66" t="s">
        <v>13819</v>
      </c>
      <c r="I6156" s="67"/>
      <c r="J6156" s="67"/>
      <c r="K6156" s="67"/>
      <c r="L6156" s="12" cm="1">
        <f t="array" ref="L6156">IFERROR(LOOKUP(2^15,SEARCH({"40A","63A","80A","100A","125A","160A","200A","250A","400A","630A","800A","1000A","1250A","1600A","2000A","2500A","3200A","4000A","5000A","6300A"},UPPER(D6156)),{40,63,80,100,125,160,200,250,400,630,800,1000,1250,1600,2000,2500,3200,4000,5000,6300}),0)</f>
        <v>400</v>
      </c>
      <c r="M6156" s="65" t="str">
        <f t="shared" ref="M6156:M6158" si="721">_xlfn.LET(_xlpm.d,UPPER(TRIM(SUBSTITUTE(SUBSTITUTE(D6156,CHAR(160),"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Tap-Off Unit</v>
      </c>
      <c r="N6156" s="65" t="str">
        <f t="shared" ref="N6156:N6158" si="722">IF(ISNUMBER(SEARCH("CU",D6156)),"CU",IF(ISNUMBER(SEARCH("AL",D6156)),"AL",IF(ISNUMBER(SEARCH("Copper",D6156)),"CU","SH")))</f>
        <v>SH</v>
      </c>
      <c r="O6156" s="68" t="str">
        <f t="shared" ref="O6156:O6158" si="723">IF(ISNUMBER(SEARCH("Silver",D6156)),"Silver",IF(ISNUMBER(SEARCH("Tin",D6156)),"Tin","None"))</f>
        <v>None</v>
      </c>
      <c r="P6156" s="65" t="str">
        <f t="shared" ref="P6156:P6158" si="724">IF(ISNUMBER(SEARCH("Epoxy",D6156)),"Epoxy",IF(ISNUMBER(SEARCH("PET",D6156)),"PET","None"))</f>
        <v>None</v>
      </c>
      <c r="Q6156" s="69" t="str">
        <f t="shared" ref="Q6156:Q6158" si="725">IF(ISNUMBER(SEARCH("3-Wire",D6156)),"3",IF(ISNUMBER(SEARCH("4-Wire",D6156)),"4",IF(ISNUMBER(SEARCH("5-Wire",D6156)),"5",IF(ISNUMBER(SEARCH("6-Wire",D6156)),"6","0"))))</f>
        <v>0</v>
      </c>
      <c r="R6156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56" s="70" t="str">
        <f>IF(ProjectsDB[[#This Row],[Item Type]]="Straight Plug-In",_xlfn.TEXTJOIN("-",TRUE,M6156&amp;"-"&amp;_xlfn.LET(_xlpm.txt,ProjectsDB[[#This Row],[Assembly]],_xlpm.pos,FIND("SP",_xlpm.txt),_xlpm.pre,LEFT(_xlpm.txt,_xlpm.pos-1),IF(RIGHT(_xlpm.pre,3)="123","3PL",IF(RIGHT(_xlpm.pre,2)="12","2PL",IF(RIGHT(_xlpm.pre,1)="1","1PL","3PL")))),N6156,O6156,P6156,Q6156&amp;"W",R6156),_xlfn.TEXTJOIN("-",TRUE,M6156,N6156,O6156,P6156,Q6156&amp;"W",R6156))</f>
        <v>Tap-Off Unit-SH-None-None-0W-0</v>
      </c>
      <c r="T6156" s="71" t="str">
        <f>IF(COUNTIF(Cycletime[Element Desc.],ProjectsDB[[#This Row],[Element Desc.]])&gt;0,"Found","Not Found")</f>
        <v>Found</v>
      </c>
    </row>
    <row r="6157" spans="2:20" x14ac:dyDescent="0.25">
      <c r="B6157" s="79" t="s">
        <v>13812</v>
      </c>
      <c r="C6157" s="65" t="s">
        <v>13813</v>
      </c>
      <c r="D6157" s="65" t="s">
        <v>13814</v>
      </c>
      <c r="E6157" s="80">
        <v>12</v>
      </c>
      <c r="F6157" s="65" t="s">
        <v>13818</v>
      </c>
      <c r="G6157" s="65" t="s">
        <v>26</v>
      </c>
      <c r="H6157" s="66" t="s">
        <v>13819</v>
      </c>
      <c r="I6157" s="67"/>
      <c r="J6157" s="67"/>
      <c r="K6157" s="67"/>
      <c r="L6157" s="12" cm="1">
        <f t="array" ref="L6157">IFERROR(LOOKUP(2^15,SEARCH({"40A","63A","80A","100A","125A","160A","200A","250A","400A","630A","800A","1000A","1250A","1600A","2000A","2500A","3200A","4000A","5000A","6300A"},UPPER(D6157)),{40,63,80,100,125,160,200,250,400,630,800,1000,1250,1600,2000,2500,3200,4000,5000,6300}),0)</f>
        <v>250</v>
      </c>
      <c r="M6157" s="65" t="str">
        <f t="shared" si="721"/>
        <v>Tap-Off Unit</v>
      </c>
      <c r="N6157" s="65" t="str">
        <f t="shared" si="722"/>
        <v>SH</v>
      </c>
      <c r="O6157" s="68" t="str">
        <f t="shared" si="723"/>
        <v>None</v>
      </c>
      <c r="P6157" s="65" t="str">
        <f t="shared" si="724"/>
        <v>None</v>
      </c>
      <c r="Q6157" s="69" t="str">
        <f t="shared" si="725"/>
        <v>0</v>
      </c>
      <c r="R6157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57" s="70" t="str">
        <f>IF(ProjectsDB[[#This Row],[Item Type]]="Straight Plug-In",_xlfn.TEXTJOIN("-",TRUE,M6157&amp;"-"&amp;_xlfn.LET(_xlpm.txt,ProjectsDB[[#This Row],[Assembly]],_xlpm.pos,FIND("SP",_xlpm.txt),_xlpm.pre,LEFT(_xlpm.txt,_xlpm.pos-1),IF(RIGHT(_xlpm.pre,3)="123","3PL",IF(RIGHT(_xlpm.pre,2)="12","2PL",IF(RIGHT(_xlpm.pre,1)="1","1PL","3PL")))),N6157,O6157,P6157,Q6157&amp;"W",R6157),_xlfn.TEXTJOIN("-",TRUE,M6157,N6157,O6157,P6157,Q6157&amp;"W",R6157))</f>
        <v>Tap-Off Unit-SH-None-None-0W-0</v>
      </c>
      <c r="T6157" s="71" t="str">
        <f>IF(COUNTIF(Cycletime[Element Desc.],ProjectsDB[[#This Row],[Element Desc.]])&gt;0,"Found","Not Found")</f>
        <v>Found</v>
      </c>
    </row>
    <row r="6158" spans="2:20" x14ac:dyDescent="0.25">
      <c r="B6158" s="81" t="s">
        <v>13815</v>
      </c>
      <c r="C6158" s="72" t="s">
        <v>13816</v>
      </c>
      <c r="D6158" s="72" t="s">
        <v>13817</v>
      </c>
      <c r="E6158" s="82">
        <v>4</v>
      </c>
      <c r="F6158" s="65" t="s">
        <v>13818</v>
      </c>
      <c r="G6158" s="65" t="s">
        <v>26</v>
      </c>
      <c r="H6158" s="66" t="s">
        <v>13819</v>
      </c>
      <c r="I6158" s="74"/>
      <c r="J6158" s="74"/>
      <c r="K6158" s="74"/>
      <c r="L6158" s="25" cm="1">
        <f t="array" ref="L6158">IFERROR(LOOKUP(2^15,SEARCH({"40A","63A","80A","100A","125A","160A","200A","250A","400A","630A","800A","1000A","1250A","1600A","2000A","2500A","3200A","4000A","5000A","6300A"},UPPER(D6158)),{40,63,80,100,125,160,200,250,400,630,800,1000,1250,1600,2000,2500,3200,4000,5000,6300}),0)</f>
        <v>160</v>
      </c>
      <c r="M6158" s="72" t="str">
        <f t="shared" si="721"/>
        <v>Tap-Off Unit</v>
      </c>
      <c r="N6158" s="72" t="str">
        <f t="shared" si="722"/>
        <v>SH</v>
      </c>
      <c r="O6158" s="75" t="str">
        <f t="shared" si="723"/>
        <v>None</v>
      </c>
      <c r="P6158" s="72" t="str">
        <f t="shared" si="724"/>
        <v>None</v>
      </c>
      <c r="Q6158" s="76" t="str">
        <f t="shared" si="725"/>
        <v>0</v>
      </c>
      <c r="R615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58" s="77" t="str">
        <f>IF(ProjectsDB[[#This Row],[Item Type]]="Straight Plug-In",_xlfn.TEXTJOIN("-",TRUE,M6158&amp;"-"&amp;_xlfn.LET(_xlpm.txt,ProjectsDB[[#This Row],[Assembly]],_xlpm.pos,FIND("SP",_xlpm.txt),_xlpm.pre,LEFT(_xlpm.txt,_xlpm.pos-1),IF(RIGHT(_xlpm.pre,3)="123","3PL",IF(RIGHT(_xlpm.pre,2)="12","2PL",IF(RIGHT(_xlpm.pre,1)="1","1PL","3PL")))),N6158,O6158,P6158,Q6158&amp;"W",R6158),_xlfn.TEXTJOIN("-",TRUE,M6158,N6158,O6158,P6158,Q6158&amp;"W",R6158))</f>
        <v>Tap-Off Unit-SH-None-None-0W-0</v>
      </c>
      <c r="T6158" s="78" t="str">
        <f>IF(COUNTIF(Cycletime[Element Desc.],ProjectsDB[[#This Row],[Element Desc.]])&gt;0,"Found","Not Found")</f>
        <v>Found</v>
      </c>
    </row>
    <row r="6159" spans="2:20" x14ac:dyDescent="0.25">
      <c r="B6159" s="79" t="s">
        <v>13820</v>
      </c>
      <c r="C6159" s="65" t="s">
        <v>13821</v>
      </c>
      <c r="D6159" s="65" t="s">
        <v>13822</v>
      </c>
      <c r="E6159" s="80">
        <v>7</v>
      </c>
      <c r="F6159" s="65" t="s">
        <v>4880</v>
      </c>
      <c r="G6159" s="65" t="s">
        <v>52</v>
      </c>
      <c r="H6159" s="66" t="s">
        <v>13862</v>
      </c>
      <c r="I6159" s="67"/>
      <c r="J6159" s="67"/>
      <c r="K6159" s="67"/>
      <c r="L6159" s="12" cm="1">
        <f t="array" ref="L6159">IFERROR(LOOKUP(2^15,SEARCH({"40A","63A","80A","100A","125A","160A","200A","250A","400A","630A","800A","1000A","1250A","1600A","2000A","2500A","3200A","4000A","5000A","6300A"},UPPER(D6159)),{40,63,80,100,125,160,200,250,400,630,800,1000,1250,1600,2000,2500,3200,4000,5000,6300}),0)</f>
        <v>40</v>
      </c>
      <c r="M6159" s="65" t="str">
        <f t="shared" ref="M6159:M6172" si="726">_xlfn.LET(_xlpm.d,UPPER(TRIM(SUBSTITUTE(SUBSTITUTE(D6159,CHAR(160),"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Tap-Off Unit</v>
      </c>
      <c r="N6159" s="65" t="str">
        <f t="shared" ref="N6159:N6172" si="727">IF(ISNUMBER(SEARCH("CU",D6159)),"CU",IF(ISNUMBER(SEARCH("AL",D6159)),"AL",IF(ISNUMBER(SEARCH("Copper",D6159)),"CU","SH")))</f>
        <v>SH</v>
      </c>
      <c r="O6159" s="68" t="str">
        <f t="shared" ref="O6159:O6172" si="728">IF(ISNUMBER(SEARCH("Silver",D6159)),"Silver",IF(ISNUMBER(SEARCH("Tin",D6159)),"Tin","None"))</f>
        <v>None</v>
      </c>
      <c r="P6159" s="65" t="str">
        <f t="shared" ref="P6159:P6172" si="729">IF(ISNUMBER(SEARCH("Epoxy",D6159)),"Epoxy",IF(ISNUMBER(SEARCH("PET",D6159)),"PET","None"))</f>
        <v>None</v>
      </c>
      <c r="Q6159" s="69" t="str">
        <f t="shared" ref="Q6159:Q6172" si="730">IF(ISNUMBER(SEARCH("3-Wire",D6159)),"3",IF(ISNUMBER(SEARCH("4-Wire",D6159)),"4",IF(ISNUMBER(SEARCH("5-Wire",D6159)),"5",IF(ISNUMBER(SEARCH("6-Wire",D6159)),"6","0"))))</f>
        <v>0</v>
      </c>
      <c r="R6159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59" s="70" t="str">
        <f>IF(ProjectsDB[[#This Row],[Item Type]]="Straight Plug-In",_xlfn.TEXTJOIN("-",TRUE,M6159&amp;"-"&amp;_xlfn.LET(_xlpm.txt,ProjectsDB[[#This Row],[Assembly]],_xlpm.pos,FIND("SP",_xlpm.txt),_xlpm.pre,LEFT(_xlpm.txt,_xlpm.pos-1),IF(RIGHT(_xlpm.pre,3)="123","3PL",IF(RIGHT(_xlpm.pre,2)="12","2PL",IF(RIGHT(_xlpm.pre,1)="1","1PL","3PL")))),N6159,O6159,P6159,Q6159&amp;"W",R6159),_xlfn.TEXTJOIN("-",TRUE,M6159,N6159,O6159,P6159,Q6159&amp;"W",R6159))</f>
        <v>Tap-Off Unit-SH-None-None-0W-0</v>
      </c>
      <c r="T6159" s="71" t="str">
        <f>IF(COUNTIF(Cycletime[Element Desc.],ProjectsDB[[#This Row],[Element Desc.]])&gt;0,"Found","Not Found")</f>
        <v>Found</v>
      </c>
    </row>
    <row r="6160" spans="2:20" x14ac:dyDescent="0.25">
      <c r="B6160" s="79" t="s">
        <v>13823</v>
      </c>
      <c r="C6160" s="65" t="s">
        <v>13824</v>
      </c>
      <c r="D6160" s="65" t="s">
        <v>13825</v>
      </c>
      <c r="E6160" s="80">
        <v>3</v>
      </c>
      <c r="F6160" s="65" t="s">
        <v>4880</v>
      </c>
      <c r="G6160" s="65" t="s">
        <v>52</v>
      </c>
      <c r="H6160" s="66" t="s">
        <v>13862</v>
      </c>
      <c r="I6160" s="67"/>
      <c r="J6160" s="67"/>
      <c r="K6160" s="67"/>
      <c r="L6160" s="12" cm="1">
        <f t="array" ref="L6160">IFERROR(LOOKUP(2^15,SEARCH({"40A","63A","80A","100A","125A","160A","200A","250A","400A","630A","800A","1000A","1250A","1600A","2000A","2500A","3200A","4000A","5000A","6300A"},UPPER(D6160)),{40,63,80,100,125,160,200,250,400,630,800,1000,1250,1600,2000,2500,3200,4000,5000,6300}),0)</f>
        <v>40</v>
      </c>
      <c r="M6160" s="65" t="str">
        <f t="shared" si="726"/>
        <v>Tap-Off Unit</v>
      </c>
      <c r="N6160" s="65" t="str">
        <f t="shared" si="727"/>
        <v>SH</v>
      </c>
      <c r="O6160" s="68" t="str">
        <f t="shared" si="728"/>
        <v>None</v>
      </c>
      <c r="P6160" s="65" t="str">
        <f t="shared" si="729"/>
        <v>None</v>
      </c>
      <c r="Q6160" s="69" t="str">
        <f t="shared" si="730"/>
        <v>0</v>
      </c>
      <c r="R6160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60" s="70" t="str">
        <f>IF(ProjectsDB[[#This Row],[Item Type]]="Straight Plug-In",_xlfn.TEXTJOIN("-",TRUE,M6160&amp;"-"&amp;_xlfn.LET(_xlpm.txt,ProjectsDB[[#This Row],[Assembly]],_xlpm.pos,FIND("SP",_xlpm.txt),_xlpm.pre,LEFT(_xlpm.txt,_xlpm.pos-1),IF(RIGHT(_xlpm.pre,3)="123","3PL",IF(RIGHT(_xlpm.pre,2)="12","2PL",IF(RIGHT(_xlpm.pre,1)="1","1PL","3PL")))),N6160,O6160,P6160,Q6160&amp;"W",R6160),_xlfn.TEXTJOIN("-",TRUE,M6160,N6160,O6160,P6160,Q6160&amp;"W",R6160))</f>
        <v>Tap-Off Unit-SH-None-None-0W-0</v>
      </c>
      <c r="T6160" s="71" t="str">
        <f>IF(COUNTIF(Cycletime[Element Desc.],ProjectsDB[[#This Row],[Element Desc.]])&gt;0,"Found","Not Found")</f>
        <v>Found</v>
      </c>
    </row>
    <row r="6161" spans="2:20" x14ac:dyDescent="0.25">
      <c r="B6161" s="79" t="s">
        <v>13826</v>
      </c>
      <c r="C6161" s="65" t="s">
        <v>13827</v>
      </c>
      <c r="D6161" s="65" t="s">
        <v>13828</v>
      </c>
      <c r="E6161" s="80">
        <v>18</v>
      </c>
      <c r="F6161" s="65" t="s">
        <v>4880</v>
      </c>
      <c r="G6161" s="65" t="s">
        <v>52</v>
      </c>
      <c r="H6161" s="66" t="s">
        <v>13862</v>
      </c>
      <c r="I6161" s="67"/>
      <c r="J6161" s="67"/>
      <c r="K6161" s="67"/>
      <c r="L6161" s="12" cm="1">
        <f t="array" ref="L6161">IFERROR(LOOKUP(2^15,SEARCH({"40A","63A","80A","100A","125A","160A","200A","250A","400A","630A","800A","1000A","1250A","1600A","2000A","2500A","3200A","4000A","5000A","6300A"},UPPER(D6161)),{40,63,80,100,125,160,200,250,400,630,800,1000,1250,1600,2000,2500,3200,4000,5000,6300}),0)</f>
        <v>63</v>
      </c>
      <c r="M6161" s="65" t="str">
        <f t="shared" si="726"/>
        <v>Tap-Off Unit</v>
      </c>
      <c r="N6161" s="65" t="str">
        <f t="shared" si="727"/>
        <v>SH</v>
      </c>
      <c r="O6161" s="68" t="str">
        <f t="shared" si="728"/>
        <v>None</v>
      </c>
      <c r="P6161" s="65" t="str">
        <f t="shared" si="729"/>
        <v>None</v>
      </c>
      <c r="Q6161" s="69" t="str">
        <f t="shared" si="730"/>
        <v>0</v>
      </c>
      <c r="R6161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61" s="70" t="str">
        <f>IF(ProjectsDB[[#This Row],[Item Type]]="Straight Plug-In",_xlfn.TEXTJOIN("-",TRUE,M6161&amp;"-"&amp;_xlfn.LET(_xlpm.txt,ProjectsDB[[#This Row],[Assembly]],_xlpm.pos,FIND("SP",_xlpm.txt),_xlpm.pre,LEFT(_xlpm.txt,_xlpm.pos-1),IF(RIGHT(_xlpm.pre,3)="123","3PL",IF(RIGHT(_xlpm.pre,2)="12","2PL",IF(RIGHT(_xlpm.pre,1)="1","1PL","3PL")))),N6161,O6161,P6161,Q6161&amp;"W",R6161),_xlfn.TEXTJOIN("-",TRUE,M6161,N6161,O6161,P6161,Q6161&amp;"W",R6161))</f>
        <v>Tap-Off Unit-SH-None-None-0W-0</v>
      </c>
      <c r="T6161" s="71" t="str">
        <f>IF(COUNTIF(Cycletime[Element Desc.],ProjectsDB[[#This Row],[Element Desc.]])&gt;0,"Found","Not Found")</f>
        <v>Found</v>
      </c>
    </row>
    <row r="6162" spans="2:20" x14ac:dyDescent="0.25">
      <c r="B6162" s="79" t="s">
        <v>13829</v>
      </c>
      <c r="C6162" s="65" t="s">
        <v>13830</v>
      </c>
      <c r="D6162" s="65" t="s">
        <v>13831</v>
      </c>
      <c r="E6162" s="80">
        <v>4</v>
      </c>
      <c r="F6162" s="65" t="s">
        <v>4880</v>
      </c>
      <c r="G6162" s="65" t="s">
        <v>52</v>
      </c>
      <c r="H6162" s="66" t="s">
        <v>13862</v>
      </c>
      <c r="I6162" s="67"/>
      <c r="J6162" s="67"/>
      <c r="K6162" s="67"/>
      <c r="L6162" s="12" cm="1">
        <f t="array" ref="L6162">IFERROR(LOOKUP(2^15,SEARCH({"40A","63A","80A","100A","125A","160A","200A","250A","400A","630A","800A","1000A","1250A","1600A","2000A","2500A","3200A","4000A","5000A","6300A"},UPPER(D6162)),{40,63,80,100,125,160,200,250,400,630,800,1000,1250,1600,2000,2500,3200,4000,5000,6300}),0)</f>
        <v>63</v>
      </c>
      <c r="M6162" s="65" t="str">
        <f t="shared" si="726"/>
        <v>Tap-Off Unit</v>
      </c>
      <c r="N6162" s="65" t="str">
        <f t="shared" si="727"/>
        <v>SH</v>
      </c>
      <c r="O6162" s="68" t="str">
        <f t="shared" si="728"/>
        <v>None</v>
      </c>
      <c r="P6162" s="65" t="str">
        <f t="shared" si="729"/>
        <v>None</v>
      </c>
      <c r="Q6162" s="69" t="str">
        <f t="shared" si="730"/>
        <v>0</v>
      </c>
      <c r="R6162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62" s="70" t="str">
        <f>IF(ProjectsDB[[#This Row],[Item Type]]="Straight Plug-In",_xlfn.TEXTJOIN("-",TRUE,M6162&amp;"-"&amp;_xlfn.LET(_xlpm.txt,ProjectsDB[[#This Row],[Assembly]],_xlpm.pos,FIND("SP",_xlpm.txt),_xlpm.pre,LEFT(_xlpm.txt,_xlpm.pos-1),IF(RIGHT(_xlpm.pre,3)="123","3PL",IF(RIGHT(_xlpm.pre,2)="12","2PL",IF(RIGHT(_xlpm.pre,1)="1","1PL","3PL")))),N6162,O6162,P6162,Q6162&amp;"W",R6162),_xlfn.TEXTJOIN("-",TRUE,M6162,N6162,O6162,P6162,Q6162&amp;"W",R6162))</f>
        <v>Tap-Off Unit-SH-None-None-0W-0</v>
      </c>
      <c r="T6162" s="71" t="str">
        <f>IF(COUNTIF(Cycletime[Element Desc.],ProjectsDB[[#This Row],[Element Desc.]])&gt;0,"Found","Not Found")</f>
        <v>Found</v>
      </c>
    </row>
    <row r="6163" spans="2:20" x14ac:dyDescent="0.25">
      <c r="B6163" s="79" t="s">
        <v>13832</v>
      </c>
      <c r="C6163" s="65" t="s">
        <v>13833</v>
      </c>
      <c r="D6163" s="65" t="s">
        <v>13834</v>
      </c>
      <c r="E6163" s="80">
        <v>2</v>
      </c>
      <c r="F6163" s="65" t="s">
        <v>4880</v>
      </c>
      <c r="G6163" s="65" t="s">
        <v>52</v>
      </c>
      <c r="H6163" s="66" t="s">
        <v>13862</v>
      </c>
      <c r="I6163" s="67"/>
      <c r="J6163" s="67"/>
      <c r="K6163" s="67"/>
      <c r="L6163" s="12" cm="1">
        <f t="array" ref="L6163">IFERROR(LOOKUP(2^15,SEARCH({"40A","63A","80A","100A","125A","160A","200A","250A","400A","630A","800A","1000A","1250A","1600A","2000A","2500A","3200A","4000A","5000A","6300A"},UPPER(D6163)),{40,63,80,100,125,160,200,250,400,630,800,1000,1250,1600,2000,2500,3200,4000,5000,6300}),0)</f>
        <v>80</v>
      </c>
      <c r="M6163" s="65" t="str">
        <f t="shared" si="726"/>
        <v>Tap-Off Unit</v>
      </c>
      <c r="N6163" s="65" t="str">
        <f t="shared" si="727"/>
        <v>SH</v>
      </c>
      <c r="O6163" s="68" t="str">
        <f t="shared" si="728"/>
        <v>None</v>
      </c>
      <c r="P6163" s="65" t="str">
        <f t="shared" si="729"/>
        <v>None</v>
      </c>
      <c r="Q6163" s="69" t="str">
        <f t="shared" si="730"/>
        <v>0</v>
      </c>
      <c r="R6163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63" s="70" t="str">
        <f>IF(ProjectsDB[[#This Row],[Item Type]]="Straight Plug-In",_xlfn.TEXTJOIN("-",TRUE,M6163&amp;"-"&amp;_xlfn.LET(_xlpm.txt,ProjectsDB[[#This Row],[Assembly]],_xlpm.pos,FIND("SP",_xlpm.txt),_xlpm.pre,LEFT(_xlpm.txt,_xlpm.pos-1),IF(RIGHT(_xlpm.pre,3)="123","3PL",IF(RIGHT(_xlpm.pre,2)="12","2PL",IF(RIGHT(_xlpm.pre,1)="1","1PL","3PL")))),N6163,O6163,P6163,Q6163&amp;"W",R6163),_xlfn.TEXTJOIN("-",TRUE,M6163,N6163,O6163,P6163,Q6163&amp;"W",R6163))</f>
        <v>Tap-Off Unit-SH-None-None-0W-0</v>
      </c>
      <c r="T6163" s="71" t="str">
        <f>IF(COUNTIF(Cycletime[Element Desc.],ProjectsDB[[#This Row],[Element Desc.]])&gt;0,"Found","Not Found")</f>
        <v>Found</v>
      </c>
    </row>
    <row r="6164" spans="2:20" x14ac:dyDescent="0.25">
      <c r="B6164" s="79" t="s">
        <v>13835</v>
      </c>
      <c r="C6164" s="65" t="s">
        <v>13836</v>
      </c>
      <c r="D6164" s="65" t="s">
        <v>13837</v>
      </c>
      <c r="E6164" s="80">
        <v>4</v>
      </c>
      <c r="F6164" s="65" t="s">
        <v>4880</v>
      </c>
      <c r="G6164" s="65" t="s">
        <v>52</v>
      </c>
      <c r="H6164" s="66" t="s">
        <v>13862</v>
      </c>
      <c r="I6164" s="67"/>
      <c r="J6164" s="67"/>
      <c r="K6164" s="67"/>
      <c r="L6164" s="12" cm="1">
        <f t="array" ref="L6164">IFERROR(LOOKUP(2^15,SEARCH({"40A","63A","80A","100A","125A","160A","200A","250A","400A","630A","800A","1000A","1250A","1600A","2000A","2500A","3200A","4000A","5000A","6300A"},UPPER(D6164)),{40,63,80,100,125,160,200,250,400,630,800,1000,1250,1600,2000,2500,3200,4000,5000,6300}),0)</f>
        <v>80</v>
      </c>
      <c r="M6164" s="65" t="str">
        <f t="shared" si="726"/>
        <v>Tap-Off Unit</v>
      </c>
      <c r="N6164" s="65" t="str">
        <f t="shared" si="727"/>
        <v>SH</v>
      </c>
      <c r="O6164" s="68" t="str">
        <f t="shared" si="728"/>
        <v>None</v>
      </c>
      <c r="P6164" s="65" t="str">
        <f t="shared" si="729"/>
        <v>None</v>
      </c>
      <c r="Q6164" s="69" t="str">
        <f t="shared" si="730"/>
        <v>0</v>
      </c>
      <c r="R6164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64" s="70" t="str">
        <f>IF(ProjectsDB[[#This Row],[Item Type]]="Straight Plug-In",_xlfn.TEXTJOIN("-",TRUE,M6164&amp;"-"&amp;_xlfn.LET(_xlpm.txt,ProjectsDB[[#This Row],[Assembly]],_xlpm.pos,FIND("SP",_xlpm.txt),_xlpm.pre,LEFT(_xlpm.txt,_xlpm.pos-1),IF(RIGHT(_xlpm.pre,3)="123","3PL",IF(RIGHT(_xlpm.pre,2)="12","2PL",IF(RIGHT(_xlpm.pre,1)="1","1PL","3PL")))),N6164,O6164,P6164,Q6164&amp;"W",R6164),_xlfn.TEXTJOIN("-",TRUE,M6164,N6164,O6164,P6164,Q6164&amp;"W",R6164))</f>
        <v>Tap-Off Unit-SH-None-None-0W-0</v>
      </c>
      <c r="T6164" s="71" t="str">
        <f>IF(COUNTIF(Cycletime[Element Desc.],ProjectsDB[[#This Row],[Element Desc.]])&gt;0,"Found","Not Found")</f>
        <v>Found</v>
      </c>
    </row>
    <row r="6165" spans="2:20" x14ac:dyDescent="0.25">
      <c r="B6165" s="79" t="s">
        <v>13838</v>
      </c>
      <c r="C6165" s="65" t="s">
        <v>13839</v>
      </c>
      <c r="D6165" s="65" t="s">
        <v>13840</v>
      </c>
      <c r="E6165" s="80">
        <v>3</v>
      </c>
      <c r="F6165" s="65" t="s">
        <v>4880</v>
      </c>
      <c r="G6165" s="65" t="s">
        <v>52</v>
      </c>
      <c r="H6165" s="66" t="s">
        <v>13862</v>
      </c>
      <c r="I6165" s="67"/>
      <c r="J6165" s="67"/>
      <c r="K6165" s="67"/>
      <c r="L6165" s="12" cm="1">
        <f t="array" ref="L6165">IFERROR(LOOKUP(2^15,SEARCH({"40A","63A","80A","100A","125A","160A","200A","250A","400A","630A","800A","1000A","1250A","1600A","2000A","2500A","3200A","4000A","5000A","6300A"},UPPER(D6165)),{40,63,80,100,125,160,200,250,400,630,800,1000,1250,1600,2000,2500,3200,4000,5000,6300}),0)</f>
        <v>100</v>
      </c>
      <c r="M6165" s="65" t="str">
        <f t="shared" si="726"/>
        <v>Tap-Off Unit</v>
      </c>
      <c r="N6165" s="65" t="str">
        <f t="shared" si="727"/>
        <v>SH</v>
      </c>
      <c r="O6165" s="68" t="str">
        <f t="shared" si="728"/>
        <v>None</v>
      </c>
      <c r="P6165" s="65" t="str">
        <f t="shared" si="729"/>
        <v>None</v>
      </c>
      <c r="Q6165" s="69" t="str">
        <f t="shared" si="730"/>
        <v>0</v>
      </c>
      <c r="R6165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65" s="70" t="str">
        <f>IF(ProjectsDB[[#This Row],[Item Type]]="Straight Plug-In",_xlfn.TEXTJOIN("-",TRUE,M6165&amp;"-"&amp;_xlfn.LET(_xlpm.txt,ProjectsDB[[#This Row],[Assembly]],_xlpm.pos,FIND("SP",_xlpm.txt),_xlpm.pre,LEFT(_xlpm.txt,_xlpm.pos-1),IF(RIGHT(_xlpm.pre,3)="123","3PL",IF(RIGHT(_xlpm.pre,2)="12","2PL",IF(RIGHT(_xlpm.pre,1)="1","1PL","3PL")))),N6165,O6165,P6165,Q6165&amp;"W",R6165),_xlfn.TEXTJOIN("-",TRUE,M6165,N6165,O6165,P6165,Q6165&amp;"W",R6165))</f>
        <v>Tap-Off Unit-SH-None-None-0W-0</v>
      </c>
      <c r="T6165" s="71" t="str">
        <f>IF(COUNTIF(Cycletime[Element Desc.],ProjectsDB[[#This Row],[Element Desc.]])&gt;0,"Found","Not Found")</f>
        <v>Found</v>
      </c>
    </row>
    <row r="6166" spans="2:20" x14ac:dyDescent="0.25">
      <c r="B6166" s="79" t="s">
        <v>13841</v>
      </c>
      <c r="C6166" s="65" t="s">
        <v>13842</v>
      </c>
      <c r="D6166" s="65" t="s">
        <v>13843</v>
      </c>
      <c r="E6166" s="80">
        <v>11</v>
      </c>
      <c r="F6166" s="65" t="s">
        <v>4880</v>
      </c>
      <c r="G6166" s="65" t="s">
        <v>52</v>
      </c>
      <c r="H6166" s="66" t="s">
        <v>13862</v>
      </c>
      <c r="I6166" s="67"/>
      <c r="J6166" s="67"/>
      <c r="K6166" s="67"/>
      <c r="L6166" s="12" cm="1">
        <f t="array" ref="L6166">IFERROR(LOOKUP(2^15,SEARCH({"40A","63A","80A","100A","125A","160A","200A","250A","400A","630A","800A","1000A","1250A","1600A","2000A","2500A","3200A","4000A","5000A","6300A"},UPPER(D6166)),{40,63,80,100,125,160,200,250,400,630,800,1000,1250,1600,2000,2500,3200,4000,5000,6300}),0)</f>
        <v>100</v>
      </c>
      <c r="M6166" s="65" t="str">
        <f t="shared" si="726"/>
        <v>Tap-Off Unit</v>
      </c>
      <c r="N6166" s="65" t="str">
        <f t="shared" si="727"/>
        <v>SH</v>
      </c>
      <c r="O6166" s="68" t="str">
        <f t="shared" si="728"/>
        <v>None</v>
      </c>
      <c r="P6166" s="65" t="str">
        <f t="shared" si="729"/>
        <v>None</v>
      </c>
      <c r="Q6166" s="69" t="str">
        <f t="shared" si="730"/>
        <v>0</v>
      </c>
      <c r="R6166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66" s="70" t="str">
        <f>IF(ProjectsDB[[#This Row],[Item Type]]="Straight Plug-In",_xlfn.TEXTJOIN("-",TRUE,M6166&amp;"-"&amp;_xlfn.LET(_xlpm.txt,ProjectsDB[[#This Row],[Assembly]],_xlpm.pos,FIND("SP",_xlpm.txt),_xlpm.pre,LEFT(_xlpm.txt,_xlpm.pos-1),IF(RIGHT(_xlpm.pre,3)="123","3PL",IF(RIGHT(_xlpm.pre,2)="12","2PL",IF(RIGHT(_xlpm.pre,1)="1","1PL","3PL")))),N6166,O6166,P6166,Q6166&amp;"W",R6166),_xlfn.TEXTJOIN("-",TRUE,M6166,N6166,O6166,P6166,Q6166&amp;"W",R6166))</f>
        <v>Tap-Off Unit-SH-None-None-0W-0</v>
      </c>
      <c r="T6166" s="71" t="str">
        <f>IF(COUNTIF(Cycletime[Element Desc.],ProjectsDB[[#This Row],[Element Desc.]])&gt;0,"Found","Not Found")</f>
        <v>Found</v>
      </c>
    </row>
    <row r="6167" spans="2:20" x14ac:dyDescent="0.25">
      <c r="B6167" s="79" t="s">
        <v>13844</v>
      </c>
      <c r="C6167" s="65" t="s">
        <v>13845</v>
      </c>
      <c r="D6167" s="65" t="s">
        <v>13846</v>
      </c>
      <c r="E6167" s="80">
        <v>2</v>
      </c>
      <c r="F6167" s="65" t="s">
        <v>4880</v>
      </c>
      <c r="G6167" s="65" t="s">
        <v>52</v>
      </c>
      <c r="H6167" s="66" t="s">
        <v>13862</v>
      </c>
      <c r="I6167" s="67"/>
      <c r="J6167" s="67"/>
      <c r="K6167" s="67"/>
      <c r="L6167" s="12" cm="1">
        <f t="array" ref="L6167">IFERROR(LOOKUP(2^15,SEARCH({"40A","63A","80A","100A","125A","160A","200A","250A","400A","630A","800A","1000A","1250A","1600A","2000A","2500A","3200A","4000A","5000A","6300A"},UPPER(D6167)),{40,63,80,100,125,160,200,250,400,630,800,1000,1250,1600,2000,2500,3200,4000,5000,6300}),0)</f>
        <v>125</v>
      </c>
      <c r="M6167" s="65" t="str">
        <f t="shared" si="726"/>
        <v>Tap-Off Unit</v>
      </c>
      <c r="N6167" s="65" t="str">
        <f t="shared" si="727"/>
        <v>SH</v>
      </c>
      <c r="O6167" s="68" t="str">
        <f t="shared" si="728"/>
        <v>None</v>
      </c>
      <c r="P6167" s="65" t="str">
        <f t="shared" si="729"/>
        <v>None</v>
      </c>
      <c r="Q6167" s="69" t="str">
        <f t="shared" si="730"/>
        <v>0</v>
      </c>
      <c r="R6167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67" s="70" t="str">
        <f>IF(ProjectsDB[[#This Row],[Item Type]]="Straight Plug-In",_xlfn.TEXTJOIN("-",TRUE,M6167&amp;"-"&amp;_xlfn.LET(_xlpm.txt,ProjectsDB[[#This Row],[Assembly]],_xlpm.pos,FIND("SP",_xlpm.txt),_xlpm.pre,LEFT(_xlpm.txt,_xlpm.pos-1),IF(RIGHT(_xlpm.pre,3)="123","3PL",IF(RIGHT(_xlpm.pre,2)="12","2PL",IF(RIGHT(_xlpm.pre,1)="1","1PL","3PL")))),N6167,O6167,P6167,Q6167&amp;"W",R6167),_xlfn.TEXTJOIN("-",TRUE,M6167,N6167,O6167,P6167,Q6167&amp;"W",R6167))</f>
        <v>Tap-Off Unit-SH-None-None-0W-0</v>
      </c>
      <c r="T6167" s="71" t="str">
        <f>IF(COUNTIF(Cycletime[Element Desc.],ProjectsDB[[#This Row],[Element Desc.]])&gt;0,"Found","Not Found")</f>
        <v>Found</v>
      </c>
    </row>
    <row r="6168" spans="2:20" x14ac:dyDescent="0.25">
      <c r="B6168" s="79" t="s">
        <v>13847</v>
      </c>
      <c r="C6168" s="65" t="s">
        <v>13848</v>
      </c>
      <c r="D6168" s="65" t="s">
        <v>13849</v>
      </c>
      <c r="E6168" s="80">
        <v>1</v>
      </c>
      <c r="F6168" s="65" t="s">
        <v>4880</v>
      </c>
      <c r="G6168" s="65" t="s">
        <v>52</v>
      </c>
      <c r="H6168" s="66" t="s">
        <v>13862</v>
      </c>
      <c r="I6168" s="67"/>
      <c r="J6168" s="67"/>
      <c r="K6168" s="67"/>
      <c r="L6168" s="12" cm="1">
        <f t="array" ref="L6168">IFERROR(LOOKUP(2^15,SEARCH({"40A","63A","80A","100A","125A","160A","200A","250A","400A","630A","800A","1000A","1250A","1600A","2000A","2500A","3200A","4000A","5000A","6300A"},UPPER(D6168)),{40,63,80,100,125,160,200,250,400,630,800,1000,1250,1600,2000,2500,3200,4000,5000,6300}),0)</f>
        <v>125</v>
      </c>
      <c r="M6168" s="65" t="str">
        <f t="shared" si="726"/>
        <v>Tap-Off Unit</v>
      </c>
      <c r="N6168" s="65" t="str">
        <f t="shared" si="727"/>
        <v>SH</v>
      </c>
      <c r="O6168" s="68" t="str">
        <f t="shared" si="728"/>
        <v>None</v>
      </c>
      <c r="P6168" s="65" t="str">
        <f t="shared" si="729"/>
        <v>None</v>
      </c>
      <c r="Q6168" s="69" t="str">
        <f t="shared" si="730"/>
        <v>0</v>
      </c>
      <c r="R6168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68" s="70" t="str">
        <f>IF(ProjectsDB[[#This Row],[Item Type]]="Straight Plug-In",_xlfn.TEXTJOIN("-",TRUE,M6168&amp;"-"&amp;_xlfn.LET(_xlpm.txt,ProjectsDB[[#This Row],[Assembly]],_xlpm.pos,FIND("SP",_xlpm.txt),_xlpm.pre,LEFT(_xlpm.txt,_xlpm.pos-1),IF(RIGHT(_xlpm.pre,3)="123","3PL",IF(RIGHT(_xlpm.pre,2)="12","2PL",IF(RIGHT(_xlpm.pre,1)="1","1PL","3PL")))),N6168,O6168,P6168,Q6168&amp;"W",R6168),_xlfn.TEXTJOIN("-",TRUE,M6168,N6168,O6168,P6168,Q6168&amp;"W",R6168))</f>
        <v>Tap-Off Unit-SH-None-None-0W-0</v>
      </c>
      <c r="T6168" s="71" t="str">
        <f>IF(COUNTIF(Cycletime[Element Desc.],ProjectsDB[[#This Row],[Element Desc.]])&gt;0,"Found","Not Found")</f>
        <v>Found</v>
      </c>
    </row>
    <row r="6169" spans="2:20" x14ac:dyDescent="0.25">
      <c r="B6169" s="79" t="s">
        <v>13850</v>
      </c>
      <c r="C6169" s="65" t="s">
        <v>13851</v>
      </c>
      <c r="D6169" s="65" t="s">
        <v>13852</v>
      </c>
      <c r="E6169" s="80">
        <v>5</v>
      </c>
      <c r="F6169" s="65" t="s">
        <v>4880</v>
      </c>
      <c r="G6169" s="65" t="s">
        <v>52</v>
      </c>
      <c r="H6169" s="66" t="s">
        <v>13862</v>
      </c>
      <c r="I6169" s="67"/>
      <c r="J6169" s="67"/>
      <c r="K6169" s="67"/>
      <c r="L6169" s="12" cm="1">
        <f t="array" ref="L6169">IFERROR(LOOKUP(2^15,SEARCH({"40A","63A","80A","100A","125A","160A","200A","250A","400A","630A","800A","1000A","1250A","1600A","2000A","2500A","3200A","4000A","5000A","6300A"},UPPER(D6169)),{40,63,80,100,125,160,200,250,400,630,800,1000,1250,1600,2000,2500,3200,4000,5000,6300}),0)</f>
        <v>160</v>
      </c>
      <c r="M6169" s="65" t="str">
        <f t="shared" si="726"/>
        <v>Tap-Off Unit</v>
      </c>
      <c r="N6169" s="65" t="str">
        <f t="shared" si="727"/>
        <v>SH</v>
      </c>
      <c r="O6169" s="68" t="str">
        <f t="shared" si="728"/>
        <v>None</v>
      </c>
      <c r="P6169" s="65" t="str">
        <f t="shared" si="729"/>
        <v>None</v>
      </c>
      <c r="Q6169" s="69" t="str">
        <f t="shared" si="730"/>
        <v>0</v>
      </c>
      <c r="R6169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69" s="70" t="str">
        <f>IF(ProjectsDB[[#This Row],[Item Type]]="Straight Plug-In",_xlfn.TEXTJOIN("-",TRUE,M6169&amp;"-"&amp;_xlfn.LET(_xlpm.txt,ProjectsDB[[#This Row],[Assembly]],_xlpm.pos,FIND("SP",_xlpm.txt),_xlpm.pre,LEFT(_xlpm.txt,_xlpm.pos-1),IF(RIGHT(_xlpm.pre,3)="123","3PL",IF(RIGHT(_xlpm.pre,2)="12","2PL",IF(RIGHT(_xlpm.pre,1)="1","1PL","3PL")))),N6169,O6169,P6169,Q6169&amp;"W",R6169),_xlfn.TEXTJOIN("-",TRUE,M6169,N6169,O6169,P6169,Q6169&amp;"W",R6169))</f>
        <v>Tap-Off Unit-SH-None-None-0W-0</v>
      </c>
      <c r="T6169" s="71" t="str">
        <f>IF(COUNTIF(Cycletime[Element Desc.],ProjectsDB[[#This Row],[Element Desc.]])&gt;0,"Found","Not Found")</f>
        <v>Found</v>
      </c>
    </row>
    <row r="6170" spans="2:20" x14ac:dyDescent="0.25">
      <c r="B6170" s="79" t="s">
        <v>13853</v>
      </c>
      <c r="C6170" s="65" t="s">
        <v>13854</v>
      </c>
      <c r="D6170" s="65" t="s">
        <v>13855</v>
      </c>
      <c r="E6170" s="80">
        <v>1</v>
      </c>
      <c r="F6170" s="65" t="s">
        <v>4880</v>
      </c>
      <c r="G6170" s="65" t="s">
        <v>52</v>
      </c>
      <c r="H6170" s="66" t="s">
        <v>13862</v>
      </c>
      <c r="I6170" s="67"/>
      <c r="J6170" s="67"/>
      <c r="K6170" s="67"/>
      <c r="L6170" s="12" cm="1">
        <f t="array" ref="L6170">IFERROR(LOOKUP(2^15,SEARCH({"40A","63A","80A","100A","125A","160A","200A","250A","400A","630A","800A","1000A","1250A","1600A","2000A","2500A","3200A","4000A","5000A","6300A"},UPPER(D6170)),{40,63,80,100,125,160,200,250,400,630,800,1000,1250,1600,2000,2500,3200,4000,5000,6300}),0)</f>
        <v>250</v>
      </c>
      <c r="M6170" s="65" t="str">
        <f t="shared" si="726"/>
        <v>Tap-Off Unit</v>
      </c>
      <c r="N6170" s="65" t="str">
        <f t="shared" si="727"/>
        <v>SH</v>
      </c>
      <c r="O6170" s="68" t="str">
        <f t="shared" si="728"/>
        <v>None</v>
      </c>
      <c r="P6170" s="65" t="str">
        <f t="shared" si="729"/>
        <v>None</v>
      </c>
      <c r="Q6170" s="69" t="str">
        <f t="shared" si="730"/>
        <v>0</v>
      </c>
      <c r="R6170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70" s="70" t="str">
        <f>IF(ProjectsDB[[#This Row],[Item Type]]="Straight Plug-In",_xlfn.TEXTJOIN("-",TRUE,M6170&amp;"-"&amp;_xlfn.LET(_xlpm.txt,ProjectsDB[[#This Row],[Assembly]],_xlpm.pos,FIND("SP",_xlpm.txt),_xlpm.pre,LEFT(_xlpm.txt,_xlpm.pos-1),IF(RIGHT(_xlpm.pre,3)="123","3PL",IF(RIGHT(_xlpm.pre,2)="12","2PL",IF(RIGHT(_xlpm.pre,1)="1","1PL","3PL")))),N6170,O6170,P6170,Q6170&amp;"W",R6170),_xlfn.TEXTJOIN("-",TRUE,M6170,N6170,O6170,P6170,Q6170&amp;"W",R6170))</f>
        <v>Tap-Off Unit-SH-None-None-0W-0</v>
      </c>
      <c r="T6170" s="71" t="str">
        <f>IF(COUNTIF(Cycletime[Element Desc.],ProjectsDB[[#This Row],[Element Desc.]])&gt;0,"Found","Not Found")</f>
        <v>Found</v>
      </c>
    </row>
    <row r="6171" spans="2:20" x14ac:dyDescent="0.25">
      <c r="B6171" s="79" t="s">
        <v>13856</v>
      </c>
      <c r="C6171" s="65" t="s">
        <v>13857</v>
      </c>
      <c r="D6171" s="65" t="s">
        <v>13858</v>
      </c>
      <c r="E6171" s="80">
        <v>2</v>
      </c>
      <c r="F6171" s="65" t="s">
        <v>4880</v>
      </c>
      <c r="G6171" s="65" t="s">
        <v>52</v>
      </c>
      <c r="H6171" s="66" t="s">
        <v>13862</v>
      </c>
      <c r="I6171" s="67"/>
      <c r="J6171" s="67"/>
      <c r="K6171" s="67"/>
      <c r="L6171" s="12" cm="1">
        <f t="array" ref="L6171">IFERROR(LOOKUP(2^15,SEARCH({"40A","63A","80A","100A","125A","160A","200A","250A","400A","630A","800A","1000A","1250A","1600A","2000A","2500A","3200A","4000A","5000A","6300A"},UPPER(D6171)),{40,63,80,100,125,160,200,250,400,630,800,1000,1250,1600,2000,2500,3200,4000,5000,6300}),0)</f>
        <v>400</v>
      </c>
      <c r="M6171" s="65" t="str">
        <f t="shared" si="726"/>
        <v>Tap-Off Unit</v>
      </c>
      <c r="N6171" s="65" t="str">
        <f t="shared" si="727"/>
        <v>SH</v>
      </c>
      <c r="O6171" s="68" t="str">
        <f t="shared" si="728"/>
        <v>None</v>
      </c>
      <c r="P6171" s="65" t="str">
        <f t="shared" si="729"/>
        <v>None</v>
      </c>
      <c r="Q6171" s="69" t="str">
        <f t="shared" si="730"/>
        <v>0</v>
      </c>
      <c r="R6171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71" s="70" t="str">
        <f>IF(ProjectsDB[[#This Row],[Item Type]]="Straight Plug-In",_xlfn.TEXTJOIN("-",TRUE,M6171&amp;"-"&amp;_xlfn.LET(_xlpm.txt,ProjectsDB[[#This Row],[Assembly]],_xlpm.pos,FIND("SP",_xlpm.txt),_xlpm.pre,LEFT(_xlpm.txt,_xlpm.pos-1),IF(RIGHT(_xlpm.pre,3)="123","3PL",IF(RIGHT(_xlpm.pre,2)="12","2PL",IF(RIGHT(_xlpm.pre,1)="1","1PL","3PL")))),N6171,O6171,P6171,Q6171&amp;"W",R6171),_xlfn.TEXTJOIN("-",TRUE,M6171,N6171,O6171,P6171,Q6171&amp;"W",R6171))</f>
        <v>Tap-Off Unit-SH-None-None-0W-0</v>
      </c>
      <c r="T6171" s="71" t="str">
        <f>IF(COUNTIF(Cycletime[Element Desc.],ProjectsDB[[#This Row],[Element Desc.]])&gt;0,"Found","Not Found")</f>
        <v>Found</v>
      </c>
    </row>
    <row r="6172" spans="2:20" x14ac:dyDescent="0.25">
      <c r="B6172" s="81" t="s">
        <v>13859</v>
      </c>
      <c r="C6172" s="72" t="s">
        <v>13860</v>
      </c>
      <c r="D6172" s="72" t="s">
        <v>13861</v>
      </c>
      <c r="E6172" s="82">
        <v>1</v>
      </c>
      <c r="F6172" s="65" t="s">
        <v>4880</v>
      </c>
      <c r="G6172" s="65" t="s">
        <v>52</v>
      </c>
      <c r="H6172" s="66" t="s">
        <v>13862</v>
      </c>
      <c r="I6172" s="74"/>
      <c r="J6172" s="74"/>
      <c r="K6172" s="74"/>
      <c r="L6172" s="25" cm="1">
        <f t="array" ref="L6172">IFERROR(LOOKUP(2^15,SEARCH({"40A","63A","80A","100A","125A","160A","200A","250A","400A","630A","800A","1000A","1250A","1600A","2000A","2500A","3200A","4000A","5000A","6300A"},UPPER(D6172)),{40,63,80,100,125,160,200,250,400,630,800,1000,1250,1600,2000,2500,3200,4000,5000,6300}),0)</f>
        <v>630</v>
      </c>
      <c r="M6172" s="72" t="str">
        <f t="shared" si="726"/>
        <v>Tap-Off Unit</v>
      </c>
      <c r="N6172" s="72" t="str">
        <f t="shared" si="727"/>
        <v>SH</v>
      </c>
      <c r="O6172" s="75" t="str">
        <f t="shared" si="728"/>
        <v>None</v>
      </c>
      <c r="P6172" s="72" t="str">
        <f t="shared" si="729"/>
        <v>None</v>
      </c>
      <c r="Q6172" s="76" t="str">
        <f t="shared" si="730"/>
        <v>0</v>
      </c>
      <c r="R617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172" s="77" t="str">
        <f>IF(ProjectsDB[[#This Row],[Item Type]]="Straight Plug-In",_xlfn.TEXTJOIN("-",TRUE,M6172&amp;"-"&amp;_xlfn.LET(_xlpm.txt,ProjectsDB[[#This Row],[Assembly]],_xlpm.pos,FIND("SP",_xlpm.txt),_xlpm.pre,LEFT(_xlpm.txt,_xlpm.pos-1),IF(RIGHT(_xlpm.pre,3)="123","3PL",IF(RIGHT(_xlpm.pre,2)="12","2PL",IF(RIGHT(_xlpm.pre,1)="1","1PL","3PL")))),N6172,O6172,P6172,Q6172&amp;"W",R6172),_xlfn.TEXTJOIN("-",TRUE,M6172,N6172,O6172,P6172,Q6172&amp;"W",R6172))</f>
        <v>Tap-Off Unit-SH-None-None-0W-0</v>
      </c>
      <c r="T6172" s="78" t="str">
        <f>IF(COUNTIF(Cycletime[Element Desc.],ProjectsDB[[#This Row],[Element Desc.]])&gt;0,"Found","Not Found")</f>
        <v>Found</v>
      </c>
    </row>
    <row r="6173" spans="2:20" x14ac:dyDescent="0.25">
      <c r="B6173" s="79" t="s">
        <v>13863</v>
      </c>
      <c r="C6173" s="65" t="s">
        <v>766</v>
      </c>
      <c r="D6173" s="65" t="s">
        <v>767</v>
      </c>
      <c r="E6173" s="80">
        <v>1</v>
      </c>
      <c r="F6173" s="65" t="s">
        <v>13867</v>
      </c>
      <c r="G6173" s="65" t="s">
        <v>6406</v>
      </c>
      <c r="H6173" s="66" t="s">
        <v>13819</v>
      </c>
      <c r="I6173" s="67">
        <v>1940</v>
      </c>
      <c r="J6173" s="67"/>
      <c r="K6173" s="67"/>
      <c r="L6173" s="12" cm="1">
        <f t="array" ref="L6173">IFERROR(LOOKUP(2^15,SEARCH({"40A","63A","80A","100A","125A","160A","200A","250A","400A","630A","800A","1000A","1250A","1600A","2000A","2500A","3200A","4000A","5000A","6300A"},UPPER(D6173)),{40,63,80,100,125,160,200,250,400,630,800,1000,1250,1600,2000,2500,3200,4000,5000,6300}),0)</f>
        <v>1600</v>
      </c>
      <c r="M6173" s="65" t="str">
        <f t="shared" ref="M6173:M6176" si="731">_xlfn.LET(_xlpm.d,UPPER(TRIM(SUBSTITUTE(SUBSTITUTE(D6173,CHAR(160),"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173" s="65" t="str">
        <f t="shared" ref="N6173:N6176" si="732">IF(ISNUMBER(SEARCH("CU",D6173)),"CU",IF(ISNUMBER(SEARCH("AL",D6173)),"AL",IF(ISNUMBER(SEARCH("Copper",D6173)),"CU","SH")))</f>
        <v>AL</v>
      </c>
      <c r="O6173" s="68" t="str">
        <f t="shared" ref="O6173:O6176" si="733">IF(ISNUMBER(SEARCH("Silver",D6173)),"Silver",IF(ISNUMBER(SEARCH("Tin",D6173)),"Tin","None"))</f>
        <v>Silver</v>
      </c>
      <c r="P6173" s="65" t="str">
        <f t="shared" ref="P6173:P6176" si="734">IF(ISNUMBER(SEARCH("Epoxy",D6173)),"Epoxy",IF(ISNUMBER(SEARCH("PET",D6173)),"PET","None"))</f>
        <v>PET</v>
      </c>
      <c r="Q6173" s="69" t="str">
        <f t="shared" ref="Q6173:Q6176" si="735">IF(ISNUMBER(SEARCH("3-Wire",D6173)),"3",IF(ISNUMBER(SEARCH("4-Wire",D6173)),"4",IF(ISNUMBER(SEARCH("5-Wire",D6173)),"5",IF(ISNUMBER(SEARCH("6-Wire",D6173)),"6","0"))))</f>
        <v>5</v>
      </c>
      <c r="R6173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73" s="70" t="str">
        <f>IF(ProjectsDB[[#This Row],[Item Type]]="Straight Plug-In",_xlfn.TEXTJOIN("-",TRUE,M6173&amp;"-"&amp;_xlfn.LET(_xlpm.txt,ProjectsDB[[#This Row],[Assembly]],_xlpm.pos,FIND("SP",_xlpm.txt),_xlpm.pre,LEFT(_xlpm.txt,_xlpm.pos-1),IF(RIGHT(_xlpm.pre,3)="123","3PL",IF(RIGHT(_xlpm.pre,2)="12","2PL",IF(RIGHT(_xlpm.pre,1)="1","1PL","3PL")))),N6173,O6173,P6173,Q6173&amp;"W",R6173),_xlfn.TEXTJOIN("-",TRUE,M6173,N6173,O6173,P6173,Q6173&amp;"W",R6173))</f>
        <v>Straight Feeder-AL-Silver-PET-5W-1</v>
      </c>
      <c r="T6173" s="71" t="str">
        <f>IF(COUNTIF(Cycletime[Element Desc.],ProjectsDB[[#This Row],[Element Desc.]])&gt;0,"Found","Not Found")</f>
        <v>Found</v>
      </c>
    </row>
    <row r="6174" spans="2:20" x14ac:dyDescent="0.25">
      <c r="B6174" s="79" t="s">
        <v>13864</v>
      </c>
      <c r="C6174" s="65" t="s">
        <v>374</v>
      </c>
      <c r="D6174" s="65" t="s">
        <v>375</v>
      </c>
      <c r="E6174" s="80">
        <v>1</v>
      </c>
      <c r="F6174" s="65" t="s">
        <v>13867</v>
      </c>
      <c r="G6174" s="65" t="s">
        <v>6406</v>
      </c>
      <c r="H6174" s="66" t="s">
        <v>13819</v>
      </c>
      <c r="I6174" s="67">
        <v>3000</v>
      </c>
      <c r="J6174" s="67"/>
      <c r="K6174" s="67"/>
      <c r="L6174" s="12" cm="1">
        <f t="array" ref="L6174">IFERROR(LOOKUP(2^15,SEARCH({"40A","63A","80A","100A","125A","160A","200A","250A","400A","630A","800A","1000A","1250A","1600A","2000A","2500A","3200A","4000A","5000A","6300A"},UPPER(D6174)),{40,63,80,100,125,160,200,250,400,630,800,1000,1250,1600,2000,2500,3200,4000,5000,6300}),0)</f>
        <v>2500</v>
      </c>
      <c r="M6174" s="65" t="str">
        <f t="shared" si="731"/>
        <v>Straight Feeder</v>
      </c>
      <c r="N6174" s="65" t="str">
        <f t="shared" si="732"/>
        <v>AL</v>
      </c>
      <c r="O6174" s="68" t="str">
        <f t="shared" si="733"/>
        <v>Silver</v>
      </c>
      <c r="P6174" s="65" t="str">
        <f t="shared" si="734"/>
        <v>PET</v>
      </c>
      <c r="Q6174" s="69" t="str">
        <f t="shared" si="735"/>
        <v>5</v>
      </c>
      <c r="R6174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74" s="70" t="str">
        <f>IF(ProjectsDB[[#This Row],[Item Type]]="Straight Plug-In",_xlfn.TEXTJOIN("-",TRUE,M6174&amp;"-"&amp;_xlfn.LET(_xlpm.txt,ProjectsDB[[#This Row],[Assembly]],_xlpm.pos,FIND("SP",_xlpm.txt),_xlpm.pre,LEFT(_xlpm.txt,_xlpm.pos-1),IF(RIGHT(_xlpm.pre,3)="123","3PL",IF(RIGHT(_xlpm.pre,2)="12","2PL",IF(RIGHT(_xlpm.pre,1)="1","1PL","3PL")))),N6174,O6174,P6174,Q6174&amp;"W",R6174),_xlfn.TEXTJOIN("-",TRUE,M6174,N6174,O6174,P6174,Q6174&amp;"W",R6174))</f>
        <v>Straight Feeder-AL-Silver-PET-5W-2</v>
      </c>
      <c r="T6174" s="71" t="str">
        <f>IF(COUNTIF(Cycletime[Element Desc.],ProjectsDB[[#This Row],[Element Desc.]])&gt;0,"Found","Not Found")</f>
        <v>Found</v>
      </c>
    </row>
    <row r="6175" spans="2:20" x14ac:dyDescent="0.25">
      <c r="B6175" s="79" t="s">
        <v>13865</v>
      </c>
      <c r="C6175" s="65" t="s">
        <v>172</v>
      </c>
      <c r="D6175" s="65" t="s">
        <v>173</v>
      </c>
      <c r="E6175" s="80">
        <v>1</v>
      </c>
      <c r="F6175" s="65" t="s">
        <v>13867</v>
      </c>
      <c r="G6175" s="65" t="s">
        <v>6406</v>
      </c>
      <c r="H6175" s="66" t="s">
        <v>13819</v>
      </c>
      <c r="I6175" s="67"/>
      <c r="J6175" s="67"/>
      <c r="K6175" s="67"/>
      <c r="L6175" s="12" cm="1">
        <f t="array" ref="L6175">IFERROR(LOOKUP(2^15,SEARCH({"40A","63A","80A","100A","125A","160A","200A","250A","400A","630A","800A","1000A","1250A","1600A","2000A","2500A","3200A","4000A","5000A","6300A"},UPPER(D6175)),{40,63,80,100,125,160,200,250,400,630,800,1000,1250,1600,2000,2500,3200,4000,5000,6300}),0)</f>
        <v>1600</v>
      </c>
      <c r="M6175" s="65" t="str">
        <f t="shared" si="731"/>
        <v>Joint Pack</v>
      </c>
      <c r="N6175" s="65" t="str">
        <f t="shared" si="732"/>
        <v>AL</v>
      </c>
      <c r="O6175" s="68" t="str">
        <f t="shared" si="733"/>
        <v>Silver</v>
      </c>
      <c r="P6175" s="65" t="str">
        <f t="shared" si="734"/>
        <v>None</v>
      </c>
      <c r="Q6175" s="69" t="str">
        <f t="shared" si="735"/>
        <v>5</v>
      </c>
      <c r="R6175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1</v>
      </c>
      <c r="S6175" s="70" t="str">
        <f>IF(ProjectsDB[[#This Row],[Item Type]]="Straight Plug-In",_xlfn.TEXTJOIN("-",TRUE,M6175&amp;"-"&amp;_xlfn.LET(_xlpm.txt,ProjectsDB[[#This Row],[Assembly]],_xlpm.pos,FIND("SP",_xlpm.txt),_xlpm.pre,LEFT(_xlpm.txt,_xlpm.pos-1),IF(RIGHT(_xlpm.pre,3)="123","3PL",IF(RIGHT(_xlpm.pre,2)="12","2PL",IF(RIGHT(_xlpm.pre,1)="1","1PL","3PL")))),N6175,O6175,P6175,Q6175&amp;"W",R6175),_xlfn.TEXTJOIN("-",TRUE,M6175,N6175,O6175,P6175,Q6175&amp;"W",R6175))</f>
        <v>Joint Pack-AL-Silver-None-5W-1</v>
      </c>
      <c r="T6175" s="71" t="str">
        <f>IF(COUNTIF(Cycletime[Element Desc.],ProjectsDB[[#This Row],[Element Desc.]])&gt;0,"Found","Not Found")</f>
        <v>Found</v>
      </c>
    </row>
    <row r="6176" spans="2:20" x14ac:dyDescent="0.25">
      <c r="B6176" s="81" t="s">
        <v>13866</v>
      </c>
      <c r="C6176" s="72" t="s">
        <v>462</v>
      </c>
      <c r="D6176" s="72" t="s">
        <v>463</v>
      </c>
      <c r="E6176" s="82">
        <v>1</v>
      </c>
      <c r="F6176" s="65" t="s">
        <v>13867</v>
      </c>
      <c r="G6176" s="65" t="s">
        <v>6406</v>
      </c>
      <c r="H6176" s="66" t="s">
        <v>13819</v>
      </c>
      <c r="I6176" s="74"/>
      <c r="J6176" s="74"/>
      <c r="K6176" s="74"/>
      <c r="L6176" s="25" cm="1">
        <f t="array" ref="L6176">IFERROR(LOOKUP(2^15,SEARCH({"40A","63A","80A","100A","125A","160A","200A","250A","400A","630A","800A","1000A","1250A","1600A","2000A","2500A","3200A","4000A","5000A","6300A"},UPPER(D6176)),{40,63,80,100,125,160,200,250,400,630,800,1000,1250,1600,2000,2500,3200,4000,5000,6300}),0)</f>
        <v>2500</v>
      </c>
      <c r="M6176" s="72" t="str">
        <f t="shared" si="731"/>
        <v>Joint Pack</v>
      </c>
      <c r="N6176" s="72" t="str">
        <f t="shared" si="732"/>
        <v>AL</v>
      </c>
      <c r="O6176" s="75" t="str">
        <f t="shared" si="733"/>
        <v>Silver</v>
      </c>
      <c r="P6176" s="72" t="str">
        <f t="shared" si="734"/>
        <v>None</v>
      </c>
      <c r="Q6176" s="76" t="str">
        <f t="shared" si="735"/>
        <v>5</v>
      </c>
      <c r="R617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76" s="77" t="str">
        <f>IF(ProjectsDB[[#This Row],[Item Type]]="Straight Plug-In",_xlfn.TEXTJOIN("-",TRUE,M6176&amp;"-"&amp;_xlfn.LET(_xlpm.txt,ProjectsDB[[#This Row],[Assembly]],_xlpm.pos,FIND("SP",_xlpm.txt),_xlpm.pre,LEFT(_xlpm.txt,_xlpm.pos-1),IF(RIGHT(_xlpm.pre,3)="123","3PL",IF(RIGHT(_xlpm.pre,2)="12","2PL",IF(RIGHT(_xlpm.pre,1)="1","1PL","3PL")))),N6176,O6176,P6176,Q6176&amp;"W",R6176),_xlfn.TEXTJOIN("-",TRUE,M6176,N6176,O6176,P6176,Q6176&amp;"W",R6176))</f>
        <v>Joint Pack-AL-Silver-None-5W-2</v>
      </c>
      <c r="T6176" s="78" t="str">
        <f>IF(COUNTIF(Cycletime[Element Desc.],ProjectsDB[[#This Row],[Element Desc.]])&gt;0,"Found","Not Found")</f>
        <v>Found</v>
      </c>
    </row>
    <row r="6177" spans="2:20" x14ac:dyDescent="0.25">
      <c r="B6177" s="81" t="s">
        <v>13868</v>
      </c>
      <c r="C6177" s="72" t="s">
        <v>9881</v>
      </c>
      <c r="D6177" s="72" t="s">
        <v>9882</v>
      </c>
      <c r="E6177" s="82">
        <v>4</v>
      </c>
      <c r="F6177" s="72" t="s">
        <v>13988</v>
      </c>
      <c r="G6177" s="72" t="s">
        <v>1505</v>
      </c>
      <c r="H6177" s="73" t="s">
        <v>13989</v>
      </c>
      <c r="I6177" s="74"/>
      <c r="J6177" s="74"/>
      <c r="K6177" s="74"/>
      <c r="L6177" s="25" cm="1">
        <f t="array" ref="L6177">IFERROR(LOOKUP(2^15,SEARCH({"40A","63A","80A","100A","125A","160A","200A","250A","400A","630A","800A","1000A","1250A","1600A","2000A","2500A","3200A","4000A","5000A","6300A"},UPPER(D6177)),{40,63,80,100,125,160,200,250,400,630,800,1000,1250,1600,2000,2500,3200,4000,5000,6300}),0)</f>
        <v>4000</v>
      </c>
      <c r="M6177" s="72" t="str">
        <f t="shared" ref="M6177:M6208" si="736">_xlfn.LET(_xlpm.d,UPPER(TRIM(SUBSTITUTE(SUBSTITUTE(D6177,CHAR(160),"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177" s="72" t="str">
        <f t="shared" ref="N6177:N6208" si="737">IF(ISNUMBER(SEARCH("CU",D6177)),"CU",IF(ISNUMBER(SEARCH("AL",D6177)),"AL",IF(ISNUMBER(SEARCH("Copper",D6177)),"CU","SH")))</f>
        <v>CU</v>
      </c>
      <c r="O6177" s="75" t="str">
        <f t="shared" ref="O6177:O6208" si="738">IF(ISNUMBER(SEARCH("Silver",D6177)),"Silver",IF(ISNUMBER(SEARCH("Tin",D6177)),"Tin","None"))</f>
        <v>Tin</v>
      </c>
      <c r="P6177" s="72" t="str">
        <f t="shared" ref="P6177:P6208" si="739">IF(ISNUMBER(SEARCH("Epoxy",D6177)),"Epoxy",IF(ISNUMBER(SEARCH("PET",D6177)),"PET","None"))</f>
        <v>PET</v>
      </c>
      <c r="Q6177" s="76" t="str">
        <f t="shared" ref="Q6177:Q6208" si="740">IF(ISNUMBER(SEARCH("3-Wire",D6177)),"3",IF(ISNUMBER(SEARCH("4-Wire",D6177)),"4",IF(ISNUMBER(SEARCH("5-Wire",D6177)),"5",IF(ISNUMBER(SEARCH("6-Wire",D6177)),"6","0"))))</f>
        <v>5</v>
      </c>
      <c r="R617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77" s="77" t="str">
        <f>IF(ProjectsDB[[#This Row],[Item Type]]="Straight Plug-In",_xlfn.TEXTJOIN("-",TRUE,M6177&amp;"-"&amp;_xlfn.LET(_xlpm.txt,ProjectsDB[[#This Row],[Assembly]],_xlpm.pos,FIND("SP",_xlpm.txt),_xlpm.pre,LEFT(_xlpm.txt,_xlpm.pos-1),IF(RIGHT(_xlpm.pre,3)="123","3PL",IF(RIGHT(_xlpm.pre,2)="12","2PL",IF(RIGHT(_xlpm.pre,1)="1","1PL","3PL")))),N6177,O6177,P6177,Q6177&amp;"W",R6177),_xlfn.TEXTJOIN("-",TRUE,M6177,N6177,O6177,P6177,Q6177&amp;"W",R6177))</f>
        <v>Straight Feeder-CU-Tin-PET-5W-2</v>
      </c>
      <c r="T6177" s="78" t="str">
        <f>IF(COUNTIF(Cycletime[Element Desc.],ProjectsDB[[#This Row],[Element Desc.]])&gt;0,"Found","Not Found")</f>
        <v>Found</v>
      </c>
    </row>
    <row r="6178" spans="2:20" x14ac:dyDescent="0.25">
      <c r="B6178" s="81" t="s">
        <v>13869</v>
      </c>
      <c r="C6178" s="72" t="s">
        <v>9870</v>
      </c>
      <c r="D6178" s="72" t="s">
        <v>7771</v>
      </c>
      <c r="E6178" s="82">
        <v>2</v>
      </c>
      <c r="F6178" s="72" t="s">
        <v>13988</v>
      </c>
      <c r="G6178" s="72" t="s">
        <v>1505</v>
      </c>
      <c r="H6178" s="73" t="s">
        <v>13989</v>
      </c>
      <c r="I6178" s="74"/>
      <c r="J6178" s="74"/>
      <c r="K6178" s="74"/>
      <c r="L6178" s="25" cm="1">
        <f t="array" ref="L6178">IFERROR(LOOKUP(2^15,SEARCH({"40A","63A","80A","100A","125A","160A","200A","250A","400A","630A","800A","1000A","1250A","1600A","2000A","2500A","3200A","4000A","5000A","6300A"},UPPER(D6178)),{40,63,80,100,125,160,200,250,400,630,800,1000,1250,1600,2000,2500,3200,4000,5000,6300}),0)</f>
        <v>4000</v>
      </c>
      <c r="M6178" s="72" t="str">
        <f t="shared" si="736"/>
        <v>Flange Straight</v>
      </c>
      <c r="N6178" s="72" t="str">
        <f t="shared" si="737"/>
        <v>CU</v>
      </c>
      <c r="O6178" s="75" t="str">
        <f t="shared" si="738"/>
        <v>Tin</v>
      </c>
      <c r="P6178" s="72" t="str">
        <f t="shared" si="739"/>
        <v>PET</v>
      </c>
      <c r="Q6178" s="76" t="str">
        <f t="shared" si="740"/>
        <v>5</v>
      </c>
      <c r="R617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78" s="77" t="str">
        <f>IF(ProjectsDB[[#This Row],[Item Type]]="Straight Plug-In",_xlfn.TEXTJOIN("-",TRUE,M6178&amp;"-"&amp;_xlfn.LET(_xlpm.txt,ProjectsDB[[#This Row],[Assembly]],_xlpm.pos,FIND("SP",_xlpm.txt),_xlpm.pre,LEFT(_xlpm.txt,_xlpm.pos-1),IF(RIGHT(_xlpm.pre,3)="123","3PL",IF(RIGHT(_xlpm.pre,2)="12","2PL",IF(RIGHT(_xlpm.pre,1)="1","1PL","3PL")))),N6178,O6178,P6178,Q6178&amp;"W",R6178),_xlfn.TEXTJOIN("-",TRUE,M6178,N6178,O6178,P6178,Q6178&amp;"W",R6178))</f>
        <v>Flange Straight-CU-Tin-PET-5W-2</v>
      </c>
      <c r="T6178" s="78" t="str">
        <f>IF(COUNTIF(Cycletime[Element Desc.],ProjectsDB[[#This Row],[Element Desc.]])&gt;0,"Found","Not Found")</f>
        <v>Found</v>
      </c>
    </row>
    <row r="6179" spans="2:20" x14ac:dyDescent="0.25">
      <c r="B6179" s="81" t="s">
        <v>13870</v>
      </c>
      <c r="C6179" s="72" t="s">
        <v>9866</v>
      </c>
      <c r="D6179" s="72" t="s">
        <v>9867</v>
      </c>
      <c r="E6179" s="82">
        <v>6</v>
      </c>
      <c r="F6179" s="72" t="s">
        <v>13988</v>
      </c>
      <c r="G6179" s="72" t="s">
        <v>1505</v>
      </c>
      <c r="H6179" s="73" t="s">
        <v>13989</v>
      </c>
      <c r="I6179" s="74"/>
      <c r="J6179" s="74"/>
      <c r="K6179" s="74"/>
      <c r="L6179" s="25" cm="1">
        <f t="array" ref="L6179">IFERROR(LOOKUP(2^15,SEARCH({"40A","63A","80A","100A","125A","160A","200A","250A","400A","630A","800A","1000A","1250A","1600A","2000A","2500A","3200A","4000A","5000A","6300A"},UPPER(D6179)),{40,63,80,100,125,160,200,250,400,630,800,1000,1250,1600,2000,2500,3200,4000,5000,6300}),0)</f>
        <v>4000</v>
      </c>
      <c r="M6179" s="72" t="str">
        <f t="shared" si="736"/>
        <v>Joint Pack</v>
      </c>
      <c r="N6179" s="72" t="str">
        <f t="shared" si="737"/>
        <v>CU</v>
      </c>
      <c r="O6179" s="75" t="str">
        <f t="shared" si="738"/>
        <v>Tin</v>
      </c>
      <c r="P6179" s="72" t="str">
        <f t="shared" si="739"/>
        <v>None</v>
      </c>
      <c r="Q6179" s="76" t="str">
        <f t="shared" si="740"/>
        <v>5</v>
      </c>
      <c r="R617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79" s="77" t="str">
        <f>IF(ProjectsDB[[#This Row],[Item Type]]="Straight Plug-In",_xlfn.TEXTJOIN("-",TRUE,M6179&amp;"-"&amp;_xlfn.LET(_xlpm.txt,ProjectsDB[[#This Row],[Assembly]],_xlpm.pos,FIND("SP",_xlpm.txt),_xlpm.pre,LEFT(_xlpm.txt,_xlpm.pos-1),IF(RIGHT(_xlpm.pre,3)="123","3PL",IF(RIGHT(_xlpm.pre,2)="12","2PL",IF(RIGHT(_xlpm.pre,1)="1","1PL","3PL")))),N6179,O6179,P6179,Q6179&amp;"W",R6179),_xlfn.TEXTJOIN("-",TRUE,M6179,N6179,O6179,P6179,Q6179&amp;"W",R6179))</f>
        <v>Joint Pack-CU-Tin-None-5W-2</v>
      </c>
      <c r="T6179" s="78" t="str">
        <f>IF(COUNTIF(Cycletime[Element Desc.],ProjectsDB[[#This Row],[Element Desc.]])&gt;0,"Found","Not Found")</f>
        <v>Found</v>
      </c>
    </row>
    <row r="6180" spans="2:20" x14ac:dyDescent="0.25">
      <c r="B6180" s="81" t="s">
        <v>13871</v>
      </c>
      <c r="C6180" s="72" t="s">
        <v>9920</v>
      </c>
      <c r="D6180" s="72" t="s">
        <v>9921</v>
      </c>
      <c r="E6180" s="82">
        <v>6</v>
      </c>
      <c r="F6180" s="72" t="s">
        <v>13988</v>
      </c>
      <c r="G6180" s="72" t="s">
        <v>1505</v>
      </c>
      <c r="H6180" s="73" t="s">
        <v>13989</v>
      </c>
      <c r="I6180" s="74"/>
      <c r="J6180" s="74"/>
      <c r="K6180" s="74"/>
      <c r="L6180" s="25" cm="1">
        <f t="array" ref="L6180">IFERROR(LOOKUP(2^15,SEARCH({"40A","63A","80A","100A","125A","160A","200A","250A","400A","630A","800A","1000A","1250A","1600A","2000A","2500A","3200A","4000A","5000A","6300A"},UPPER(D6180)),{40,63,80,100,125,160,200,250,400,630,800,1000,1250,1600,2000,2500,3200,4000,5000,6300}),0)</f>
        <v>4000</v>
      </c>
      <c r="M6180" s="72" t="str">
        <f t="shared" si="736"/>
        <v>Joint Pack</v>
      </c>
      <c r="N6180" s="72" t="str">
        <f t="shared" si="737"/>
        <v>CU</v>
      </c>
      <c r="O6180" s="75" t="str">
        <f t="shared" si="738"/>
        <v>Tin</v>
      </c>
      <c r="P6180" s="72" t="str">
        <f t="shared" si="739"/>
        <v>None</v>
      </c>
      <c r="Q6180" s="76" t="str">
        <f t="shared" si="740"/>
        <v>5</v>
      </c>
      <c r="R618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80" s="77" t="str">
        <f>IF(ProjectsDB[[#This Row],[Item Type]]="Straight Plug-In",_xlfn.TEXTJOIN("-",TRUE,M6180&amp;"-"&amp;_xlfn.LET(_xlpm.txt,ProjectsDB[[#This Row],[Assembly]],_xlpm.pos,FIND("SP",_xlpm.txt),_xlpm.pre,LEFT(_xlpm.txt,_xlpm.pos-1),IF(RIGHT(_xlpm.pre,3)="123","3PL",IF(RIGHT(_xlpm.pre,2)="12","2PL",IF(RIGHT(_xlpm.pre,1)="1","1PL","3PL")))),N6180,O6180,P6180,Q6180&amp;"W",R6180),_xlfn.TEXTJOIN("-",TRUE,M6180,N6180,O6180,P6180,Q6180&amp;"W",R6180))</f>
        <v>Joint Pack-CU-Tin-None-5W-2</v>
      </c>
      <c r="T6180" s="78" t="str">
        <f>IF(COUNTIF(Cycletime[Element Desc.],ProjectsDB[[#This Row],[Element Desc.]])&gt;0,"Found","Not Found")</f>
        <v>Found</v>
      </c>
    </row>
    <row r="6181" spans="2:20" x14ac:dyDescent="0.25">
      <c r="B6181" s="81" t="s">
        <v>13872</v>
      </c>
      <c r="C6181" s="72" t="s">
        <v>9895</v>
      </c>
      <c r="D6181" s="72" t="s">
        <v>9896</v>
      </c>
      <c r="E6181" s="82">
        <v>2</v>
      </c>
      <c r="F6181" s="72" t="s">
        <v>13988</v>
      </c>
      <c r="G6181" s="72" t="s">
        <v>1505</v>
      </c>
      <c r="H6181" s="73" t="s">
        <v>13989</v>
      </c>
      <c r="I6181" s="74"/>
      <c r="J6181" s="74"/>
      <c r="K6181" s="74"/>
      <c r="L6181" s="25" cm="1">
        <f t="array" ref="L6181">IFERROR(LOOKUP(2^15,SEARCH({"40A","63A","80A","100A","125A","160A","200A","250A","400A","630A","800A","1000A","1250A","1600A","2000A","2500A","3200A","4000A","5000A","6300A"},UPPER(D6181)),{40,63,80,100,125,160,200,250,400,630,800,1000,1250,1600,2000,2500,3200,4000,5000,6300}),0)</f>
        <v>4000</v>
      </c>
      <c r="M6181" s="72" t="str">
        <f t="shared" si="736"/>
        <v>Flange Straight</v>
      </c>
      <c r="N6181" s="72" t="str">
        <f t="shared" si="737"/>
        <v>CU</v>
      </c>
      <c r="O6181" s="75" t="str">
        <f t="shared" si="738"/>
        <v>Tin</v>
      </c>
      <c r="P6181" s="72" t="str">
        <f t="shared" si="739"/>
        <v>PET</v>
      </c>
      <c r="Q6181" s="76" t="str">
        <f t="shared" si="740"/>
        <v>5</v>
      </c>
      <c r="R618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81" s="77" t="str">
        <f>IF(ProjectsDB[[#This Row],[Item Type]]="Straight Plug-In",_xlfn.TEXTJOIN("-",TRUE,M6181&amp;"-"&amp;_xlfn.LET(_xlpm.txt,ProjectsDB[[#This Row],[Assembly]],_xlpm.pos,FIND("SP",_xlpm.txt),_xlpm.pre,LEFT(_xlpm.txt,_xlpm.pos-1),IF(RIGHT(_xlpm.pre,3)="123","3PL",IF(RIGHT(_xlpm.pre,2)="12","2PL",IF(RIGHT(_xlpm.pre,1)="1","1PL","3PL")))),N6181,O6181,P6181,Q6181&amp;"W",R6181),_xlfn.TEXTJOIN("-",TRUE,M6181,N6181,O6181,P6181,Q6181&amp;"W",R6181))</f>
        <v>Flange Straight-CU-Tin-PET-5W-2</v>
      </c>
      <c r="T6181" s="78" t="str">
        <f>IF(COUNTIF(Cycletime[Element Desc.],ProjectsDB[[#This Row],[Element Desc.]])&gt;0,"Found","Not Found")</f>
        <v>Found</v>
      </c>
    </row>
    <row r="6182" spans="2:20" x14ac:dyDescent="0.25">
      <c r="B6182" s="81" t="s">
        <v>13873</v>
      </c>
      <c r="C6182" s="72" t="s">
        <v>9901</v>
      </c>
      <c r="D6182" s="72" t="s">
        <v>9902</v>
      </c>
      <c r="E6182" s="82">
        <v>4</v>
      </c>
      <c r="F6182" s="72" t="s">
        <v>13988</v>
      </c>
      <c r="G6182" s="72" t="s">
        <v>1505</v>
      </c>
      <c r="H6182" s="73" t="s">
        <v>13989</v>
      </c>
      <c r="I6182" s="74"/>
      <c r="J6182" s="74"/>
      <c r="K6182" s="74"/>
      <c r="L6182" s="25" cm="1">
        <f t="array" ref="L6182">IFERROR(LOOKUP(2^15,SEARCH({"40A","63A","80A","100A","125A","160A","200A","250A","400A","630A","800A","1000A","1250A","1600A","2000A","2500A","3200A","4000A","5000A","6300A"},UPPER(D6182)),{40,63,80,100,125,160,200,250,400,630,800,1000,1250,1600,2000,2500,3200,4000,5000,6300}),0)</f>
        <v>4000</v>
      </c>
      <c r="M6182" s="72" t="str">
        <f t="shared" si="736"/>
        <v>Straight Feeder</v>
      </c>
      <c r="N6182" s="72" t="str">
        <f t="shared" si="737"/>
        <v>CU</v>
      </c>
      <c r="O6182" s="75" t="str">
        <f t="shared" si="738"/>
        <v>Tin</v>
      </c>
      <c r="P6182" s="72" t="str">
        <f t="shared" si="739"/>
        <v>PET</v>
      </c>
      <c r="Q6182" s="76" t="str">
        <f t="shared" si="740"/>
        <v>5</v>
      </c>
      <c r="R618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82" s="77" t="str">
        <f>IF(ProjectsDB[[#This Row],[Item Type]]="Straight Plug-In",_xlfn.TEXTJOIN("-",TRUE,M6182&amp;"-"&amp;_xlfn.LET(_xlpm.txt,ProjectsDB[[#This Row],[Assembly]],_xlpm.pos,FIND("SP",_xlpm.txt),_xlpm.pre,LEFT(_xlpm.txt,_xlpm.pos-1),IF(RIGHT(_xlpm.pre,3)="123","3PL",IF(RIGHT(_xlpm.pre,2)="12","2PL",IF(RIGHT(_xlpm.pre,1)="1","1PL","3PL")))),N6182,O6182,P6182,Q6182&amp;"W",R6182),_xlfn.TEXTJOIN("-",TRUE,M6182,N6182,O6182,P6182,Q6182&amp;"W",R6182))</f>
        <v>Straight Feeder-CU-Tin-PET-5W-2</v>
      </c>
      <c r="T6182" s="78" t="str">
        <f>IF(COUNTIF(Cycletime[Element Desc.],ProjectsDB[[#This Row],[Element Desc.]])&gt;0,"Found","Not Found")</f>
        <v>Found</v>
      </c>
    </row>
    <row r="6183" spans="2:20" x14ac:dyDescent="0.25">
      <c r="B6183" s="81" t="s">
        <v>13874</v>
      </c>
      <c r="C6183" s="72" t="s">
        <v>9943</v>
      </c>
      <c r="D6183" s="72" t="s">
        <v>9944</v>
      </c>
      <c r="E6183" s="82">
        <v>2</v>
      </c>
      <c r="F6183" s="72" t="s">
        <v>13988</v>
      </c>
      <c r="G6183" s="72" t="s">
        <v>1505</v>
      </c>
      <c r="H6183" s="73" t="s">
        <v>13989</v>
      </c>
      <c r="I6183" s="74"/>
      <c r="J6183" s="74"/>
      <c r="K6183" s="74"/>
      <c r="L6183" s="25" cm="1">
        <f t="array" ref="L6183">IFERROR(LOOKUP(2^15,SEARCH({"40A","63A","80A","100A","125A","160A","200A","250A","400A","630A","800A","1000A","1250A","1600A","2000A","2500A","3200A","4000A","5000A","6300A"},UPPER(D6183)),{40,63,80,100,125,160,200,250,400,630,800,1000,1250,1600,2000,2500,3200,4000,5000,6300}),0)</f>
        <v>4000</v>
      </c>
      <c r="M6183" s="72" t="str">
        <f t="shared" si="736"/>
        <v>Flange Straight</v>
      </c>
      <c r="N6183" s="72" t="str">
        <f t="shared" si="737"/>
        <v>CU</v>
      </c>
      <c r="O6183" s="75" t="str">
        <f t="shared" si="738"/>
        <v>Tin</v>
      </c>
      <c r="P6183" s="72" t="str">
        <f t="shared" si="739"/>
        <v>PET</v>
      </c>
      <c r="Q6183" s="76" t="str">
        <f t="shared" si="740"/>
        <v>5</v>
      </c>
      <c r="R618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83" s="77" t="str">
        <f>IF(ProjectsDB[[#This Row],[Item Type]]="Straight Plug-In",_xlfn.TEXTJOIN("-",TRUE,M6183&amp;"-"&amp;_xlfn.LET(_xlpm.txt,ProjectsDB[[#This Row],[Assembly]],_xlpm.pos,FIND("SP",_xlpm.txt),_xlpm.pre,LEFT(_xlpm.txt,_xlpm.pos-1),IF(RIGHT(_xlpm.pre,3)="123","3PL",IF(RIGHT(_xlpm.pre,2)="12","2PL",IF(RIGHT(_xlpm.pre,1)="1","1PL","3PL")))),N6183,O6183,P6183,Q6183&amp;"W",R6183),_xlfn.TEXTJOIN("-",TRUE,M6183,N6183,O6183,P6183,Q6183&amp;"W",R6183))</f>
        <v>Flange Straight-CU-Tin-PET-5W-2</v>
      </c>
      <c r="T6183" s="78" t="str">
        <f>IF(COUNTIF(Cycletime[Element Desc.],ProjectsDB[[#This Row],[Element Desc.]])&gt;0,"Found","Not Found")</f>
        <v>Found</v>
      </c>
    </row>
    <row r="6184" spans="2:20" x14ac:dyDescent="0.25">
      <c r="B6184" s="81" t="s">
        <v>13875</v>
      </c>
      <c r="C6184" s="72" t="s">
        <v>9927</v>
      </c>
      <c r="D6184" s="72" t="s">
        <v>9928</v>
      </c>
      <c r="E6184" s="82">
        <v>3</v>
      </c>
      <c r="F6184" s="72" t="s">
        <v>13988</v>
      </c>
      <c r="G6184" s="72" t="s">
        <v>1505</v>
      </c>
      <c r="H6184" s="73" t="s">
        <v>13989</v>
      </c>
      <c r="I6184" s="74"/>
      <c r="J6184" s="74"/>
      <c r="K6184" s="74"/>
      <c r="L6184" s="25" cm="1">
        <f t="array" ref="L6184">IFERROR(LOOKUP(2^15,SEARCH({"40A","63A","80A","100A","125A","160A","200A","250A","400A","630A","800A","1000A","1250A","1600A","2000A","2500A","3200A","4000A","5000A","6300A"},UPPER(D6184)),{40,63,80,100,125,160,200,250,400,630,800,1000,1250,1600,2000,2500,3200,4000,5000,6300}),0)</f>
        <v>4000</v>
      </c>
      <c r="M6184" s="72" t="str">
        <f t="shared" si="736"/>
        <v>Straight Feeder</v>
      </c>
      <c r="N6184" s="72" t="str">
        <f t="shared" si="737"/>
        <v>CU</v>
      </c>
      <c r="O6184" s="75" t="str">
        <f t="shared" si="738"/>
        <v>Tin</v>
      </c>
      <c r="P6184" s="72" t="str">
        <f t="shared" si="739"/>
        <v>PET</v>
      </c>
      <c r="Q6184" s="76" t="str">
        <f t="shared" si="740"/>
        <v>5</v>
      </c>
      <c r="R618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84" s="77" t="str">
        <f>IF(ProjectsDB[[#This Row],[Item Type]]="Straight Plug-In",_xlfn.TEXTJOIN("-",TRUE,M6184&amp;"-"&amp;_xlfn.LET(_xlpm.txt,ProjectsDB[[#This Row],[Assembly]],_xlpm.pos,FIND("SP",_xlpm.txt),_xlpm.pre,LEFT(_xlpm.txt,_xlpm.pos-1),IF(RIGHT(_xlpm.pre,3)="123","3PL",IF(RIGHT(_xlpm.pre,2)="12","2PL",IF(RIGHT(_xlpm.pre,1)="1","1PL","3PL")))),N6184,O6184,P6184,Q6184&amp;"W",R6184),_xlfn.TEXTJOIN("-",TRUE,M6184,N6184,O6184,P6184,Q6184&amp;"W",R6184))</f>
        <v>Straight Feeder-CU-Tin-PET-5W-2</v>
      </c>
      <c r="T6184" s="78" t="str">
        <f>IF(COUNTIF(Cycletime[Element Desc.],ProjectsDB[[#This Row],[Element Desc.]])&gt;0,"Found","Not Found")</f>
        <v>Found</v>
      </c>
    </row>
    <row r="6185" spans="2:20" x14ac:dyDescent="0.25">
      <c r="B6185" s="81" t="s">
        <v>13876</v>
      </c>
      <c r="C6185" s="72" t="s">
        <v>9940</v>
      </c>
      <c r="D6185" s="72" t="s">
        <v>9941</v>
      </c>
      <c r="E6185" s="82">
        <v>5</v>
      </c>
      <c r="F6185" s="72" t="s">
        <v>13988</v>
      </c>
      <c r="G6185" s="72" t="s">
        <v>1505</v>
      </c>
      <c r="H6185" s="73" t="s">
        <v>13989</v>
      </c>
      <c r="I6185" s="74"/>
      <c r="J6185" s="74"/>
      <c r="K6185" s="74"/>
      <c r="L6185" s="25" cm="1">
        <f t="array" ref="L6185">IFERROR(LOOKUP(2^15,SEARCH({"40A","63A","80A","100A","125A","160A","200A","250A","400A","630A","800A","1000A","1250A","1600A","2000A","2500A","3200A","4000A","5000A","6300A"},UPPER(D6185)),{40,63,80,100,125,160,200,250,400,630,800,1000,1250,1600,2000,2500,3200,4000,5000,6300}),0)</f>
        <v>4000</v>
      </c>
      <c r="M6185" s="72" t="str">
        <f t="shared" si="736"/>
        <v>Joint Pack</v>
      </c>
      <c r="N6185" s="72" t="str">
        <f t="shared" si="737"/>
        <v>CU</v>
      </c>
      <c r="O6185" s="75" t="str">
        <f t="shared" si="738"/>
        <v>Tin</v>
      </c>
      <c r="P6185" s="72" t="str">
        <f t="shared" si="739"/>
        <v>None</v>
      </c>
      <c r="Q6185" s="76" t="str">
        <f t="shared" si="740"/>
        <v>5</v>
      </c>
      <c r="R618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85" s="77" t="str">
        <f>IF(ProjectsDB[[#This Row],[Item Type]]="Straight Plug-In",_xlfn.TEXTJOIN("-",TRUE,M6185&amp;"-"&amp;_xlfn.LET(_xlpm.txt,ProjectsDB[[#This Row],[Assembly]],_xlpm.pos,FIND("SP",_xlpm.txt),_xlpm.pre,LEFT(_xlpm.txt,_xlpm.pos-1),IF(RIGHT(_xlpm.pre,3)="123","3PL",IF(RIGHT(_xlpm.pre,2)="12","2PL",IF(RIGHT(_xlpm.pre,1)="1","1PL","3PL")))),N6185,O6185,P6185,Q6185&amp;"W",R6185),_xlfn.TEXTJOIN("-",TRUE,M6185,N6185,O6185,P6185,Q6185&amp;"W",R6185))</f>
        <v>Joint Pack-CU-Tin-None-5W-2</v>
      </c>
      <c r="T6185" s="78" t="str">
        <f>IF(COUNTIF(Cycletime[Element Desc.],ProjectsDB[[#This Row],[Element Desc.]])&gt;0,"Found","Not Found")</f>
        <v>Found</v>
      </c>
    </row>
    <row r="6186" spans="2:20" x14ac:dyDescent="0.25">
      <c r="B6186" s="81" t="s">
        <v>13877</v>
      </c>
      <c r="C6186" s="72" t="s">
        <v>9979</v>
      </c>
      <c r="D6186" s="72" t="s">
        <v>9980</v>
      </c>
      <c r="E6186" s="82">
        <v>5</v>
      </c>
      <c r="F6186" s="72" t="s">
        <v>13988</v>
      </c>
      <c r="G6186" s="72" t="s">
        <v>1505</v>
      </c>
      <c r="H6186" s="73" t="s">
        <v>13989</v>
      </c>
      <c r="I6186" s="74"/>
      <c r="J6186" s="74"/>
      <c r="K6186" s="74"/>
      <c r="L6186" s="25" cm="1">
        <f t="array" ref="L6186">IFERROR(LOOKUP(2^15,SEARCH({"40A","63A","80A","100A","125A","160A","200A","250A","400A","630A","800A","1000A","1250A","1600A","2000A","2500A","3200A","4000A","5000A","6300A"},UPPER(D6186)),{40,63,80,100,125,160,200,250,400,630,800,1000,1250,1600,2000,2500,3200,4000,5000,6300}),0)</f>
        <v>4000</v>
      </c>
      <c r="M6186" s="72" t="str">
        <f t="shared" si="736"/>
        <v>Joint Pack</v>
      </c>
      <c r="N6186" s="72" t="str">
        <f t="shared" si="737"/>
        <v>CU</v>
      </c>
      <c r="O6186" s="75" t="str">
        <f t="shared" si="738"/>
        <v>Tin</v>
      </c>
      <c r="P6186" s="72" t="str">
        <f t="shared" si="739"/>
        <v>None</v>
      </c>
      <c r="Q6186" s="76" t="str">
        <f t="shared" si="740"/>
        <v>5</v>
      </c>
      <c r="R618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86" s="77" t="str">
        <f>IF(ProjectsDB[[#This Row],[Item Type]]="Straight Plug-In",_xlfn.TEXTJOIN("-",TRUE,M6186&amp;"-"&amp;_xlfn.LET(_xlpm.txt,ProjectsDB[[#This Row],[Assembly]],_xlpm.pos,FIND("SP",_xlpm.txt),_xlpm.pre,LEFT(_xlpm.txt,_xlpm.pos-1),IF(RIGHT(_xlpm.pre,3)="123","3PL",IF(RIGHT(_xlpm.pre,2)="12","2PL",IF(RIGHT(_xlpm.pre,1)="1","1PL","3PL")))),N6186,O6186,P6186,Q6186&amp;"W",R6186),_xlfn.TEXTJOIN("-",TRUE,M6186,N6186,O6186,P6186,Q6186&amp;"W",R6186))</f>
        <v>Joint Pack-CU-Tin-None-5W-2</v>
      </c>
      <c r="T6186" s="78" t="str">
        <f>IF(COUNTIF(Cycletime[Element Desc.],ProjectsDB[[#This Row],[Element Desc.]])&gt;0,"Found","Not Found")</f>
        <v>Found</v>
      </c>
    </row>
    <row r="6187" spans="2:20" x14ac:dyDescent="0.25">
      <c r="B6187" s="81" t="s">
        <v>13878</v>
      </c>
      <c r="C6187" s="72" t="s">
        <v>9953</v>
      </c>
      <c r="D6187" s="72" t="s">
        <v>9954</v>
      </c>
      <c r="E6187" s="82">
        <v>2</v>
      </c>
      <c r="F6187" s="72" t="s">
        <v>13988</v>
      </c>
      <c r="G6187" s="72" t="s">
        <v>1505</v>
      </c>
      <c r="H6187" s="73" t="s">
        <v>13989</v>
      </c>
      <c r="I6187" s="74"/>
      <c r="J6187" s="74"/>
      <c r="K6187" s="74"/>
      <c r="L6187" s="25" cm="1">
        <f t="array" ref="L6187">IFERROR(LOOKUP(2^15,SEARCH({"40A","63A","80A","100A","125A","160A","200A","250A","400A","630A","800A","1000A","1250A","1600A","2000A","2500A","3200A","4000A","5000A","6300A"},UPPER(D6187)),{40,63,80,100,125,160,200,250,400,630,800,1000,1250,1600,2000,2500,3200,4000,5000,6300}),0)</f>
        <v>4000</v>
      </c>
      <c r="M6187" s="72" t="str">
        <f t="shared" si="736"/>
        <v>Flange Straight</v>
      </c>
      <c r="N6187" s="72" t="str">
        <f t="shared" si="737"/>
        <v>CU</v>
      </c>
      <c r="O6187" s="75" t="str">
        <f t="shared" si="738"/>
        <v>Tin</v>
      </c>
      <c r="P6187" s="72" t="str">
        <f t="shared" si="739"/>
        <v>PET</v>
      </c>
      <c r="Q6187" s="76" t="str">
        <f t="shared" si="740"/>
        <v>5</v>
      </c>
      <c r="R618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87" s="77" t="str">
        <f>IF(ProjectsDB[[#This Row],[Item Type]]="Straight Plug-In",_xlfn.TEXTJOIN("-",TRUE,M6187&amp;"-"&amp;_xlfn.LET(_xlpm.txt,ProjectsDB[[#This Row],[Assembly]],_xlpm.pos,FIND("SP",_xlpm.txt),_xlpm.pre,LEFT(_xlpm.txt,_xlpm.pos-1),IF(RIGHT(_xlpm.pre,3)="123","3PL",IF(RIGHT(_xlpm.pre,2)="12","2PL",IF(RIGHT(_xlpm.pre,1)="1","1PL","3PL")))),N6187,O6187,P6187,Q6187&amp;"W",R6187),_xlfn.TEXTJOIN("-",TRUE,M6187,N6187,O6187,P6187,Q6187&amp;"W",R6187))</f>
        <v>Flange Straight-CU-Tin-PET-5W-2</v>
      </c>
      <c r="T6187" s="78" t="str">
        <f>IF(COUNTIF(Cycletime[Element Desc.],ProjectsDB[[#This Row],[Element Desc.]])&gt;0,"Found","Not Found")</f>
        <v>Found</v>
      </c>
    </row>
    <row r="6188" spans="2:20" x14ac:dyDescent="0.25">
      <c r="B6188" s="81" t="s">
        <v>13879</v>
      </c>
      <c r="C6188" s="72" t="s">
        <v>9968</v>
      </c>
      <c r="D6188" s="72" t="s">
        <v>9969</v>
      </c>
      <c r="E6188" s="82">
        <v>3</v>
      </c>
      <c r="F6188" s="72" t="s">
        <v>13988</v>
      </c>
      <c r="G6188" s="72" t="s">
        <v>1505</v>
      </c>
      <c r="H6188" s="73" t="s">
        <v>13989</v>
      </c>
      <c r="I6188" s="74"/>
      <c r="J6188" s="74"/>
      <c r="K6188" s="74"/>
      <c r="L6188" s="25" cm="1">
        <f t="array" ref="L6188">IFERROR(LOOKUP(2^15,SEARCH({"40A","63A","80A","100A","125A","160A","200A","250A","400A","630A","800A","1000A","1250A","1600A","2000A","2500A","3200A","4000A","5000A","6300A"},UPPER(D6188)),{40,63,80,100,125,160,200,250,400,630,800,1000,1250,1600,2000,2500,3200,4000,5000,6300}),0)</f>
        <v>4000</v>
      </c>
      <c r="M6188" s="72" t="str">
        <f t="shared" si="736"/>
        <v>Straight Feeder</v>
      </c>
      <c r="N6188" s="72" t="str">
        <f t="shared" si="737"/>
        <v>CU</v>
      </c>
      <c r="O6188" s="75" t="str">
        <f t="shared" si="738"/>
        <v>Tin</v>
      </c>
      <c r="P6188" s="72" t="str">
        <f t="shared" si="739"/>
        <v>PET</v>
      </c>
      <c r="Q6188" s="76" t="str">
        <f t="shared" si="740"/>
        <v>5</v>
      </c>
      <c r="R618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88" s="77" t="str">
        <f>IF(ProjectsDB[[#This Row],[Item Type]]="Straight Plug-In",_xlfn.TEXTJOIN("-",TRUE,M6188&amp;"-"&amp;_xlfn.LET(_xlpm.txt,ProjectsDB[[#This Row],[Assembly]],_xlpm.pos,FIND("SP",_xlpm.txt),_xlpm.pre,LEFT(_xlpm.txt,_xlpm.pos-1),IF(RIGHT(_xlpm.pre,3)="123","3PL",IF(RIGHT(_xlpm.pre,2)="12","2PL",IF(RIGHT(_xlpm.pre,1)="1","1PL","3PL")))),N6188,O6188,P6188,Q6188&amp;"W",R6188),_xlfn.TEXTJOIN("-",TRUE,M6188,N6188,O6188,P6188,Q6188&amp;"W",R6188))</f>
        <v>Straight Feeder-CU-Tin-PET-5W-2</v>
      </c>
      <c r="T6188" s="78" t="str">
        <f>IF(COUNTIF(Cycletime[Element Desc.],ProjectsDB[[#This Row],[Element Desc.]])&gt;0,"Found","Not Found")</f>
        <v>Found</v>
      </c>
    </row>
    <row r="6189" spans="2:20" x14ac:dyDescent="0.25">
      <c r="B6189" s="81" t="s">
        <v>13880</v>
      </c>
      <c r="C6189" s="72" t="s">
        <v>9991</v>
      </c>
      <c r="D6189" s="72" t="s">
        <v>9992</v>
      </c>
      <c r="E6189" s="82">
        <v>3</v>
      </c>
      <c r="F6189" s="72" t="s">
        <v>13988</v>
      </c>
      <c r="G6189" s="72" t="s">
        <v>1505</v>
      </c>
      <c r="H6189" s="73" t="s">
        <v>13989</v>
      </c>
      <c r="I6189" s="74"/>
      <c r="J6189" s="74"/>
      <c r="K6189" s="74"/>
      <c r="L6189" s="25" cm="1">
        <f t="array" ref="L6189">IFERROR(LOOKUP(2^15,SEARCH({"40A","63A","80A","100A","125A","160A","200A","250A","400A","630A","800A","1000A","1250A","1600A","2000A","2500A","3200A","4000A","5000A","6300A"},UPPER(D6189)),{40,63,80,100,125,160,200,250,400,630,800,1000,1250,1600,2000,2500,3200,4000,5000,6300}),0)</f>
        <v>4000</v>
      </c>
      <c r="M6189" s="72" t="str">
        <f t="shared" si="736"/>
        <v>Straight Feeder</v>
      </c>
      <c r="N6189" s="72" t="str">
        <f t="shared" si="737"/>
        <v>CU</v>
      </c>
      <c r="O6189" s="75" t="str">
        <f t="shared" si="738"/>
        <v>Tin</v>
      </c>
      <c r="P6189" s="72" t="str">
        <f t="shared" si="739"/>
        <v>PET</v>
      </c>
      <c r="Q6189" s="76" t="str">
        <f t="shared" si="740"/>
        <v>5</v>
      </c>
      <c r="R618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89" s="77" t="str">
        <f>IF(ProjectsDB[[#This Row],[Item Type]]="Straight Plug-In",_xlfn.TEXTJOIN("-",TRUE,M6189&amp;"-"&amp;_xlfn.LET(_xlpm.txt,ProjectsDB[[#This Row],[Assembly]],_xlpm.pos,FIND("SP",_xlpm.txt),_xlpm.pre,LEFT(_xlpm.txt,_xlpm.pos-1),IF(RIGHT(_xlpm.pre,3)="123","3PL",IF(RIGHT(_xlpm.pre,2)="12","2PL",IF(RIGHT(_xlpm.pre,1)="1","1PL","3PL")))),N6189,O6189,P6189,Q6189&amp;"W",R6189),_xlfn.TEXTJOIN("-",TRUE,M6189,N6189,O6189,P6189,Q6189&amp;"W",R6189))</f>
        <v>Straight Feeder-CU-Tin-PET-5W-2</v>
      </c>
      <c r="T6189" s="78" t="str">
        <f>IF(COUNTIF(Cycletime[Element Desc.],ProjectsDB[[#This Row],[Element Desc.]])&gt;0,"Found","Not Found")</f>
        <v>Found</v>
      </c>
    </row>
    <row r="6190" spans="2:20" x14ac:dyDescent="0.25">
      <c r="B6190" s="81" t="s">
        <v>13881</v>
      </c>
      <c r="C6190" s="72" t="s">
        <v>10008</v>
      </c>
      <c r="D6190" s="72" t="s">
        <v>10009</v>
      </c>
      <c r="E6190" s="82">
        <v>5</v>
      </c>
      <c r="F6190" s="72" t="s">
        <v>13988</v>
      </c>
      <c r="G6190" s="72" t="s">
        <v>1505</v>
      </c>
      <c r="H6190" s="73" t="s">
        <v>13989</v>
      </c>
      <c r="I6190" s="74"/>
      <c r="J6190" s="74"/>
      <c r="K6190" s="74"/>
      <c r="L6190" s="25" cm="1">
        <f t="array" ref="L6190">IFERROR(LOOKUP(2^15,SEARCH({"40A","63A","80A","100A","125A","160A","200A","250A","400A","630A","800A","1000A","1250A","1600A","2000A","2500A","3200A","4000A","5000A","6300A"},UPPER(D6190)),{40,63,80,100,125,160,200,250,400,630,800,1000,1250,1600,2000,2500,3200,4000,5000,6300}),0)</f>
        <v>4000</v>
      </c>
      <c r="M6190" s="72" t="str">
        <f t="shared" si="736"/>
        <v>Joint Pack</v>
      </c>
      <c r="N6190" s="72" t="str">
        <f t="shared" si="737"/>
        <v>CU</v>
      </c>
      <c r="O6190" s="75" t="str">
        <f t="shared" si="738"/>
        <v>Tin</v>
      </c>
      <c r="P6190" s="72" t="str">
        <f t="shared" si="739"/>
        <v>None</v>
      </c>
      <c r="Q6190" s="76" t="str">
        <f t="shared" si="740"/>
        <v>5</v>
      </c>
      <c r="R619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90" s="77" t="str">
        <f>IF(ProjectsDB[[#This Row],[Item Type]]="Straight Plug-In",_xlfn.TEXTJOIN("-",TRUE,M6190&amp;"-"&amp;_xlfn.LET(_xlpm.txt,ProjectsDB[[#This Row],[Assembly]],_xlpm.pos,FIND("SP",_xlpm.txt),_xlpm.pre,LEFT(_xlpm.txt,_xlpm.pos-1),IF(RIGHT(_xlpm.pre,3)="123","3PL",IF(RIGHT(_xlpm.pre,2)="12","2PL",IF(RIGHT(_xlpm.pre,1)="1","1PL","3PL")))),N6190,O6190,P6190,Q6190&amp;"W",R6190),_xlfn.TEXTJOIN("-",TRUE,M6190,N6190,O6190,P6190,Q6190&amp;"W",R6190))</f>
        <v>Joint Pack-CU-Tin-None-5W-2</v>
      </c>
      <c r="T6190" s="78" t="str">
        <f>IF(COUNTIF(Cycletime[Element Desc.],ProjectsDB[[#This Row],[Element Desc.]])&gt;0,"Found","Not Found")</f>
        <v>Found</v>
      </c>
    </row>
    <row r="6191" spans="2:20" x14ac:dyDescent="0.25">
      <c r="B6191" s="81" t="s">
        <v>13882</v>
      </c>
      <c r="C6191" s="72" t="s">
        <v>9985</v>
      </c>
      <c r="D6191" s="72" t="s">
        <v>9986</v>
      </c>
      <c r="E6191" s="82">
        <v>2</v>
      </c>
      <c r="F6191" s="72" t="s">
        <v>13988</v>
      </c>
      <c r="G6191" s="72" t="s">
        <v>1505</v>
      </c>
      <c r="H6191" s="73" t="s">
        <v>13989</v>
      </c>
      <c r="I6191" s="74"/>
      <c r="J6191" s="74"/>
      <c r="K6191" s="74"/>
      <c r="L6191" s="25" cm="1">
        <f t="array" ref="L6191">IFERROR(LOOKUP(2^15,SEARCH({"40A","63A","80A","100A","125A","160A","200A","250A","400A","630A","800A","1000A","1250A","1600A","2000A","2500A","3200A","4000A","5000A","6300A"},UPPER(D6191)),{40,63,80,100,125,160,200,250,400,630,800,1000,1250,1600,2000,2500,3200,4000,5000,6300}),0)</f>
        <v>4000</v>
      </c>
      <c r="M6191" s="72" t="str">
        <f t="shared" si="736"/>
        <v>Flange Straight</v>
      </c>
      <c r="N6191" s="72" t="str">
        <f t="shared" si="737"/>
        <v>CU</v>
      </c>
      <c r="O6191" s="75" t="str">
        <f t="shared" si="738"/>
        <v>Tin</v>
      </c>
      <c r="P6191" s="72" t="str">
        <f t="shared" si="739"/>
        <v>PET</v>
      </c>
      <c r="Q6191" s="76" t="str">
        <f t="shared" si="740"/>
        <v>5</v>
      </c>
      <c r="R619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91" s="77" t="str">
        <f>IF(ProjectsDB[[#This Row],[Item Type]]="Straight Plug-In",_xlfn.TEXTJOIN("-",TRUE,M6191&amp;"-"&amp;_xlfn.LET(_xlpm.txt,ProjectsDB[[#This Row],[Assembly]],_xlpm.pos,FIND("SP",_xlpm.txt),_xlpm.pre,LEFT(_xlpm.txt,_xlpm.pos-1),IF(RIGHT(_xlpm.pre,3)="123","3PL",IF(RIGHT(_xlpm.pre,2)="12","2PL",IF(RIGHT(_xlpm.pre,1)="1","1PL","3PL")))),N6191,O6191,P6191,Q6191&amp;"W",R6191),_xlfn.TEXTJOIN("-",TRUE,M6191,N6191,O6191,P6191,Q6191&amp;"W",R6191))</f>
        <v>Flange Straight-CU-Tin-PET-5W-2</v>
      </c>
      <c r="T6191" s="78" t="str">
        <f>IF(COUNTIF(Cycletime[Element Desc.],ProjectsDB[[#This Row],[Element Desc.]])&gt;0,"Found","Not Found")</f>
        <v>Found</v>
      </c>
    </row>
    <row r="6192" spans="2:20" x14ac:dyDescent="0.25">
      <c r="B6192" s="81" t="s">
        <v>13883</v>
      </c>
      <c r="C6192" s="72" t="s">
        <v>9866</v>
      </c>
      <c r="D6192" s="72" t="s">
        <v>9867</v>
      </c>
      <c r="E6192" s="82">
        <v>6</v>
      </c>
      <c r="F6192" s="72" t="s">
        <v>13988</v>
      </c>
      <c r="G6192" s="72" t="s">
        <v>1505</v>
      </c>
      <c r="H6192" s="73" t="s">
        <v>13989</v>
      </c>
      <c r="I6192" s="74"/>
      <c r="J6192" s="74"/>
      <c r="K6192" s="74"/>
      <c r="L6192" s="25" cm="1">
        <f t="array" ref="L6192">IFERROR(LOOKUP(2^15,SEARCH({"40A","63A","80A","100A","125A","160A","200A","250A","400A","630A","800A","1000A","1250A","1600A","2000A","2500A","3200A","4000A","5000A","6300A"},UPPER(D6192)),{40,63,80,100,125,160,200,250,400,630,800,1000,1250,1600,2000,2500,3200,4000,5000,6300}),0)</f>
        <v>4000</v>
      </c>
      <c r="M6192" s="72" t="str">
        <f t="shared" si="736"/>
        <v>Joint Pack</v>
      </c>
      <c r="N6192" s="72" t="str">
        <f t="shared" si="737"/>
        <v>CU</v>
      </c>
      <c r="O6192" s="75" t="str">
        <f t="shared" si="738"/>
        <v>Tin</v>
      </c>
      <c r="P6192" s="72" t="str">
        <f t="shared" si="739"/>
        <v>None</v>
      </c>
      <c r="Q6192" s="76" t="str">
        <f t="shared" si="740"/>
        <v>5</v>
      </c>
      <c r="R619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92" s="77" t="str">
        <f>IF(ProjectsDB[[#This Row],[Item Type]]="Straight Plug-In",_xlfn.TEXTJOIN("-",TRUE,M6192&amp;"-"&amp;_xlfn.LET(_xlpm.txt,ProjectsDB[[#This Row],[Assembly]],_xlpm.pos,FIND("SP",_xlpm.txt),_xlpm.pre,LEFT(_xlpm.txt,_xlpm.pos-1),IF(RIGHT(_xlpm.pre,3)="123","3PL",IF(RIGHT(_xlpm.pre,2)="12","2PL",IF(RIGHT(_xlpm.pre,1)="1","1PL","3PL")))),N6192,O6192,P6192,Q6192&amp;"W",R6192),_xlfn.TEXTJOIN("-",TRUE,M6192,N6192,O6192,P6192,Q6192&amp;"W",R6192))</f>
        <v>Joint Pack-CU-Tin-None-5W-2</v>
      </c>
      <c r="T6192" s="78" t="str">
        <f>IF(COUNTIF(Cycletime[Element Desc.],ProjectsDB[[#This Row],[Element Desc.]])&gt;0,"Found","Not Found")</f>
        <v>Found</v>
      </c>
    </row>
    <row r="6193" spans="2:20" x14ac:dyDescent="0.25">
      <c r="B6193" s="81" t="s">
        <v>13884</v>
      </c>
      <c r="C6193" s="72" t="s">
        <v>9870</v>
      </c>
      <c r="D6193" s="72" t="s">
        <v>7771</v>
      </c>
      <c r="E6193" s="82">
        <v>2</v>
      </c>
      <c r="F6193" s="72" t="s">
        <v>13988</v>
      </c>
      <c r="G6193" s="72" t="s">
        <v>1505</v>
      </c>
      <c r="H6193" s="73" t="s">
        <v>13989</v>
      </c>
      <c r="I6193" s="74"/>
      <c r="J6193" s="74"/>
      <c r="K6193" s="74"/>
      <c r="L6193" s="25" cm="1">
        <f t="array" ref="L6193">IFERROR(LOOKUP(2^15,SEARCH({"40A","63A","80A","100A","125A","160A","200A","250A","400A","630A","800A","1000A","1250A","1600A","2000A","2500A","3200A","4000A","5000A","6300A"},UPPER(D6193)),{40,63,80,100,125,160,200,250,400,630,800,1000,1250,1600,2000,2500,3200,4000,5000,6300}),0)</f>
        <v>4000</v>
      </c>
      <c r="M6193" s="72" t="str">
        <f t="shared" si="736"/>
        <v>Flange Straight</v>
      </c>
      <c r="N6193" s="72" t="str">
        <f t="shared" si="737"/>
        <v>CU</v>
      </c>
      <c r="O6193" s="75" t="str">
        <f t="shared" si="738"/>
        <v>Tin</v>
      </c>
      <c r="P6193" s="72" t="str">
        <f t="shared" si="739"/>
        <v>PET</v>
      </c>
      <c r="Q6193" s="76" t="str">
        <f t="shared" si="740"/>
        <v>5</v>
      </c>
      <c r="R619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93" s="77" t="str">
        <f>IF(ProjectsDB[[#This Row],[Item Type]]="Straight Plug-In",_xlfn.TEXTJOIN("-",TRUE,M6193&amp;"-"&amp;_xlfn.LET(_xlpm.txt,ProjectsDB[[#This Row],[Assembly]],_xlpm.pos,FIND("SP",_xlpm.txt),_xlpm.pre,LEFT(_xlpm.txt,_xlpm.pos-1),IF(RIGHT(_xlpm.pre,3)="123","3PL",IF(RIGHT(_xlpm.pre,2)="12","2PL",IF(RIGHT(_xlpm.pre,1)="1","1PL","3PL")))),N6193,O6193,P6193,Q6193&amp;"W",R6193),_xlfn.TEXTJOIN("-",TRUE,M6193,N6193,O6193,P6193,Q6193&amp;"W",R6193))</f>
        <v>Flange Straight-CU-Tin-PET-5W-2</v>
      </c>
      <c r="T6193" s="78" t="str">
        <f>IF(COUNTIF(Cycletime[Element Desc.],ProjectsDB[[#This Row],[Element Desc.]])&gt;0,"Found","Not Found")</f>
        <v>Found</v>
      </c>
    </row>
    <row r="6194" spans="2:20" x14ac:dyDescent="0.25">
      <c r="B6194" s="81" t="s">
        <v>13885</v>
      </c>
      <c r="C6194" s="72" t="s">
        <v>9881</v>
      </c>
      <c r="D6194" s="72" t="s">
        <v>9882</v>
      </c>
      <c r="E6194" s="82">
        <v>4</v>
      </c>
      <c r="F6194" s="72" t="s">
        <v>13988</v>
      </c>
      <c r="G6194" s="72" t="s">
        <v>1505</v>
      </c>
      <c r="H6194" s="73" t="s">
        <v>13989</v>
      </c>
      <c r="I6194" s="74"/>
      <c r="J6194" s="74"/>
      <c r="K6194" s="74"/>
      <c r="L6194" s="25" cm="1">
        <f t="array" ref="L6194">IFERROR(LOOKUP(2^15,SEARCH({"40A","63A","80A","100A","125A","160A","200A","250A","400A","630A","800A","1000A","1250A","1600A","2000A","2500A","3200A","4000A","5000A","6300A"},UPPER(D6194)),{40,63,80,100,125,160,200,250,400,630,800,1000,1250,1600,2000,2500,3200,4000,5000,6300}),0)</f>
        <v>4000</v>
      </c>
      <c r="M6194" s="72" t="str">
        <f t="shared" si="736"/>
        <v>Straight Feeder</v>
      </c>
      <c r="N6194" s="72" t="str">
        <f t="shared" si="737"/>
        <v>CU</v>
      </c>
      <c r="O6194" s="75" t="str">
        <f t="shared" si="738"/>
        <v>Tin</v>
      </c>
      <c r="P6194" s="72" t="str">
        <f t="shared" si="739"/>
        <v>PET</v>
      </c>
      <c r="Q6194" s="76" t="str">
        <f t="shared" si="740"/>
        <v>5</v>
      </c>
      <c r="R619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94" s="77" t="str">
        <f>IF(ProjectsDB[[#This Row],[Item Type]]="Straight Plug-In",_xlfn.TEXTJOIN("-",TRUE,M6194&amp;"-"&amp;_xlfn.LET(_xlpm.txt,ProjectsDB[[#This Row],[Assembly]],_xlpm.pos,FIND("SP",_xlpm.txt),_xlpm.pre,LEFT(_xlpm.txt,_xlpm.pos-1),IF(RIGHT(_xlpm.pre,3)="123","3PL",IF(RIGHT(_xlpm.pre,2)="12","2PL",IF(RIGHT(_xlpm.pre,1)="1","1PL","3PL")))),N6194,O6194,P6194,Q6194&amp;"W",R6194),_xlfn.TEXTJOIN("-",TRUE,M6194,N6194,O6194,P6194,Q6194&amp;"W",R6194))</f>
        <v>Straight Feeder-CU-Tin-PET-5W-2</v>
      </c>
      <c r="T6194" s="78" t="str">
        <f>IF(COUNTIF(Cycletime[Element Desc.],ProjectsDB[[#This Row],[Element Desc.]])&gt;0,"Found","Not Found")</f>
        <v>Found</v>
      </c>
    </row>
    <row r="6195" spans="2:20" x14ac:dyDescent="0.25">
      <c r="B6195" s="81" t="s">
        <v>13886</v>
      </c>
      <c r="C6195" s="72" t="s">
        <v>9901</v>
      </c>
      <c r="D6195" s="72" t="s">
        <v>9902</v>
      </c>
      <c r="E6195" s="82">
        <v>4</v>
      </c>
      <c r="F6195" s="72" t="s">
        <v>13988</v>
      </c>
      <c r="G6195" s="72" t="s">
        <v>1505</v>
      </c>
      <c r="H6195" s="73" t="s">
        <v>13989</v>
      </c>
      <c r="I6195" s="74"/>
      <c r="J6195" s="74"/>
      <c r="K6195" s="74"/>
      <c r="L6195" s="25" cm="1">
        <f t="array" ref="L6195">IFERROR(LOOKUP(2^15,SEARCH({"40A","63A","80A","100A","125A","160A","200A","250A","400A","630A","800A","1000A","1250A","1600A","2000A","2500A","3200A","4000A","5000A","6300A"},UPPER(D6195)),{40,63,80,100,125,160,200,250,400,630,800,1000,1250,1600,2000,2500,3200,4000,5000,6300}),0)</f>
        <v>4000</v>
      </c>
      <c r="M6195" s="72" t="str">
        <f t="shared" si="736"/>
        <v>Straight Feeder</v>
      </c>
      <c r="N6195" s="72" t="str">
        <f t="shared" si="737"/>
        <v>CU</v>
      </c>
      <c r="O6195" s="75" t="str">
        <f t="shared" si="738"/>
        <v>Tin</v>
      </c>
      <c r="P6195" s="72" t="str">
        <f t="shared" si="739"/>
        <v>PET</v>
      </c>
      <c r="Q6195" s="76" t="str">
        <f t="shared" si="740"/>
        <v>5</v>
      </c>
      <c r="R619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95" s="77" t="str">
        <f>IF(ProjectsDB[[#This Row],[Item Type]]="Straight Plug-In",_xlfn.TEXTJOIN("-",TRUE,M6195&amp;"-"&amp;_xlfn.LET(_xlpm.txt,ProjectsDB[[#This Row],[Assembly]],_xlpm.pos,FIND("SP",_xlpm.txt),_xlpm.pre,LEFT(_xlpm.txt,_xlpm.pos-1),IF(RIGHT(_xlpm.pre,3)="123","3PL",IF(RIGHT(_xlpm.pre,2)="12","2PL",IF(RIGHT(_xlpm.pre,1)="1","1PL","3PL")))),N6195,O6195,P6195,Q6195&amp;"W",R6195),_xlfn.TEXTJOIN("-",TRUE,M6195,N6195,O6195,P6195,Q6195&amp;"W",R6195))</f>
        <v>Straight Feeder-CU-Tin-PET-5W-2</v>
      </c>
      <c r="T6195" s="78" t="str">
        <f>IF(COUNTIF(Cycletime[Element Desc.],ProjectsDB[[#This Row],[Element Desc.]])&gt;0,"Found","Not Found")</f>
        <v>Found</v>
      </c>
    </row>
    <row r="6196" spans="2:20" x14ac:dyDescent="0.25">
      <c r="B6196" s="81" t="s">
        <v>13887</v>
      </c>
      <c r="C6196" s="72" t="s">
        <v>9920</v>
      </c>
      <c r="D6196" s="72" t="s">
        <v>9921</v>
      </c>
      <c r="E6196" s="82">
        <v>6</v>
      </c>
      <c r="F6196" s="72" t="s">
        <v>13988</v>
      </c>
      <c r="G6196" s="72" t="s">
        <v>1505</v>
      </c>
      <c r="H6196" s="73" t="s">
        <v>13989</v>
      </c>
      <c r="I6196" s="74"/>
      <c r="J6196" s="74"/>
      <c r="K6196" s="74"/>
      <c r="L6196" s="25" cm="1">
        <f t="array" ref="L6196">IFERROR(LOOKUP(2^15,SEARCH({"40A","63A","80A","100A","125A","160A","200A","250A","400A","630A","800A","1000A","1250A","1600A","2000A","2500A","3200A","4000A","5000A","6300A"},UPPER(D6196)),{40,63,80,100,125,160,200,250,400,630,800,1000,1250,1600,2000,2500,3200,4000,5000,6300}),0)</f>
        <v>4000</v>
      </c>
      <c r="M6196" s="72" t="str">
        <f t="shared" si="736"/>
        <v>Joint Pack</v>
      </c>
      <c r="N6196" s="72" t="str">
        <f t="shared" si="737"/>
        <v>CU</v>
      </c>
      <c r="O6196" s="75" t="str">
        <f t="shared" si="738"/>
        <v>Tin</v>
      </c>
      <c r="P6196" s="72" t="str">
        <f t="shared" si="739"/>
        <v>None</v>
      </c>
      <c r="Q6196" s="76" t="str">
        <f t="shared" si="740"/>
        <v>5</v>
      </c>
      <c r="R619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96" s="77" t="str">
        <f>IF(ProjectsDB[[#This Row],[Item Type]]="Straight Plug-In",_xlfn.TEXTJOIN("-",TRUE,M6196&amp;"-"&amp;_xlfn.LET(_xlpm.txt,ProjectsDB[[#This Row],[Assembly]],_xlpm.pos,FIND("SP",_xlpm.txt),_xlpm.pre,LEFT(_xlpm.txt,_xlpm.pos-1),IF(RIGHT(_xlpm.pre,3)="123","3PL",IF(RIGHT(_xlpm.pre,2)="12","2PL",IF(RIGHT(_xlpm.pre,1)="1","1PL","3PL")))),N6196,O6196,P6196,Q6196&amp;"W",R6196),_xlfn.TEXTJOIN("-",TRUE,M6196,N6196,O6196,P6196,Q6196&amp;"W",R6196))</f>
        <v>Joint Pack-CU-Tin-None-5W-2</v>
      </c>
      <c r="T6196" s="78" t="str">
        <f>IF(COUNTIF(Cycletime[Element Desc.],ProjectsDB[[#This Row],[Element Desc.]])&gt;0,"Found","Not Found")</f>
        <v>Found</v>
      </c>
    </row>
    <row r="6197" spans="2:20" x14ac:dyDescent="0.25">
      <c r="B6197" s="81" t="s">
        <v>13888</v>
      </c>
      <c r="C6197" s="72" t="s">
        <v>9895</v>
      </c>
      <c r="D6197" s="72" t="s">
        <v>9896</v>
      </c>
      <c r="E6197" s="82">
        <v>2</v>
      </c>
      <c r="F6197" s="72" t="s">
        <v>13988</v>
      </c>
      <c r="G6197" s="72" t="s">
        <v>1505</v>
      </c>
      <c r="H6197" s="73" t="s">
        <v>13989</v>
      </c>
      <c r="I6197" s="74"/>
      <c r="J6197" s="74"/>
      <c r="K6197" s="74"/>
      <c r="L6197" s="25" cm="1">
        <f t="array" ref="L6197">IFERROR(LOOKUP(2^15,SEARCH({"40A","63A","80A","100A","125A","160A","200A","250A","400A","630A","800A","1000A","1250A","1600A","2000A","2500A","3200A","4000A","5000A","6300A"},UPPER(D6197)),{40,63,80,100,125,160,200,250,400,630,800,1000,1250,1600,2000,2500,3200,4000,5000,6300}),0)</f>
        <v>4000</v>
      </c>
      <c r="M6197" s="72" t="str">
        <f t="shared" si="736"/>
        <v>Flange Straight</v>
      </c>
      <c r="N6197" s="72" t="str">
        <f t="shared" si="737"/>
        <v>CU</v>
      </c>
      <c r="O6197" s="75" t="str">
        <f t="shared" si="738"/>
        <v>Tin</v>
      </c>
      <c r="P6197" s="72" t="str">
        <f t="shared" si="739"/>
        <v>PET</v>
      </c>
      <c r="Q6197" s="76" t="str">
        <f t="shared" si="740"/>
        <v>5</v>
      </c>
      <c r="R619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97" s="77" t="str">
        <f>IF(ProjectsDB[[#This Row],[Item Type]]="Straight Plug-In",_xlfn.TEXTJOIN("-",TRUE,M6197&amp;"-"&amp;_xlfn.LET(_xlpm.txt,ProjectsDB[[#This Row],[Assembly]],_xlpm.pos,FIND("SP",_xlpm.txt),_xlpm.pre,LEFT(_xlpm.txt,_xlpm.pos-1),IF(RIGHT(_xlpm.pre,3)="123","3PL",IF(RIGHT(_xlpm.pre,2)="12","2PL",IF(RIGHT(_xlpm.pre,1)="1","1PL","3PL")))),N6197,O6197,P6197,Q6197&amp;"W",R6197),_xlfn.TEXTJOIN("-",TRUE,M6197,N6197,O6197,P6197,Q6197&amp;"W",R6197))</f>
        <v>Flange Straight-CU-Tin-PET-5W-2</v>
      </c>
      <c r="T6197" s="78" t="str">
        <f>IF(COUNTIF(Cycletime[Element Desc.],ProjectsDB[[#This Row],[Element Desc.]])&gt;0,"Found","Not Found")</f>
        <v>Found</v>
      </c>
    </row>
    <row r="6198" spans="2:20" x14ac:dyDescent="0.25">
      <c r="B6198" s="81" t="s">
        <v>13889</v>
      </c>
      <c r="C6198" s="72" t="s">
        <v>9940</v>
      </c>
      <c r="D6198" s="72" t="s">
        <v>9941</v>
      </c>
      <c r="E6198" s="82">
        <v>5</v>
      </c>
      <c r="F6198" s="72" t="s">
        <v>13988</v>
      </c>
      <c r="G6198" s="72" t="s">
        <v>1505</v>
      </c>
      <c r="H6198" s="73" t="s">
        <v>13989</v>
      </c>
      <c r="I6198" s="74"/>
      <c r="J6198" s="74"/>
      <c r="K6198" s="74"/>
      <c r="L6198" s="25" cm="1">
        <f t="array" ref="L6198">IFERROR(LOOKUP(2^15,SEARCH({"40A","63A","80A","100A","125A","160A","200A","250A","400A","630A","800A","1000A","1250A","1600A","2000A","2500A","3200A","4000A","5000A","6300A"},UPPER(D6198)),{40,63,80,100,125,160,200,250,400,630,800,1000,1250,1600,2000,2500,3200,4000,5000,6300}),0)</f>
        <v>4000</v>
      </c>
      <c r="M6198" s="72" t="str">
        <f t="shared" si="736"/>
        <v>Joint Pack</v>
      </c>
      <c r="N6198" s="72" t="str">
        <f t="shared" si="737"/>
        <v>CU</v>
      </c>
      <c r="O6198" s="75" t="str">
        <f t="shared" si="738"/>
        <v>Tin</v>
      </c>
      <c r="P6198" s="72" t="str">
        <f t="shared" si="739"/>
        <v>None</v>
      </c>
      <c r="Q6198" s="76" t="str">
        <f t="shared" si="740"/>
        <v>5</v>
      </c>
      <c r="R619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98" s="77" t="str">
        <f>IF(ProjectsDB[[#This Row],[Item Type]]="Straight Plug-In",_xlfn.TEXTJOIN("-",TRUE,M6198&amp;"-"&amp;_xlfn.LET(_xlpm.txt,ProjectsDB[[#This Row],[Assembly]],_xlpm.pos,FIND("SP",_xlpm.txt),_xlpm.pre,LEFT(_xlpm.txt,_xlpm.pos-1),IF(RIGHT(_xlpm.pre,3)="123","3PL",IF(RIGHT(_xlpm.pre,2)="12","2PL",IF(RIGHT(_xlpm.pre,1)="1","1PL","3PL")))),N6198,O6198,P6198,Q6198&amp;"W",R6198),_xlfn.TEXTJOIN("-",TRUE,M6198,N6198,O6198,P6198,Q6198&amp;"W",R6198))</f>
        <v>Joint Pack-CU-Tin-None-5W-2</v>
      </c>
      <c r="T6198" s="78" t="str">
        <f>IF(COUNTIF(Cycletime[Element Desc.],ProjectsDB[[#This Row],[Element Desc.]])&gt;0,"Found","Not Found")</f>
        <v>Found</v>
      </c>
    </row>
    <row r="6199" spans="2:20" x14ac:dyDescent="0.25">
      <c r="B6199" s="81" t="s">
        <v>13890</v>
      </c>
      <c r="C6199" s="72" t="s">
        <v>9943</v>
      </c>
      <c r="D6199" s="72" t="s">
        <v>9944</v>
      </c>
      <c r="E6199" s="82">
        <v>2</v>
      </c>
      <c r="F6199" s="72" t="s">
        <v>13988</v>
      </c>
      <c r="G6199" s="72" t="s">
        <v>1505</v>
      </c>
      <c r="H6199" s="73" t="s">
        <v>13989</v>
      </c>
      <c r="I6199" s="74"/>
      <c r="J6199" s="74"/>
      <c r="K6199" s="74"/>
      <c r="L6199" s="25" cm="1">
        <f t="array" ref="L6199">IFERROR(LOOKUP(2^15,SEARCH({"40A","63A","80A","100A","125A","160A","200A","250A","400A","630A","800A","1000A","1250A","1600A","2000A","2500A","3200A","4000A","5000A","6300A"},UPPER(D6199)),{40,63,80,100,125,160,200,250,400,630,800,1000,1250,1600,2000,2500,3200,4000,5000,6300}),0)</f>
        <v>4000</v>
      </c>
      <c r="M6199" s="72" t="str">
        <f t="shared" si="736"/>
        <v>Flange Straight</v>
      </c>
      <c r="N6199" s="72" t="str">
        <f t="shared" si="737"/>
        <v>CU</v>
      </c>
      <c r="O6199" s="75" t="str">
        <f t="shared" si="738"/>
        <v>Tin</v>
      </c>
      <c r="P6199" s="72" t="str">
        <f t="shared" si="739"/>
        <v>PET</v>
      </c>
      <c r="Q6199" s="76" t="str">
        <f t="shared" si="740"/>
        <v>5</v>
      </c>
      <c r="R619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199" s="77" t="str">
        <f>IF(ProjectsDB[[#This Row],[Item Type]]="Straight Plug-In",_xlfn.TEXTJOIN("-",TRUE,M6199&amp;"-"&amp;_xlfn.LET(_xlpm.txt,ProjectsDB[[#This Row],[Assembly]],_xlpm.pos,FIND("SP",_xlpm.txt),_xlpm.pre,LEFT(_xlpm.txt,_xlpm.pos-1),IF(RIGHT(_xlpm.pre,3)="123","3PL",IF(RIGHT(_xlpm.pre,2)="12","2PL",IF(RIGHT(_xlpm.pre,1)="1","1PL","3PL")))),N6199,O6199,P6199,Q6199&amp;"W",R6199),_xlfn.TEXTJOIN("-",TRUE,M6199,N6199,O6199,P6199,Q6199&amp;"W",R6199))</f>
        <v>Flange Straight-CU-Tin-PET-5W-2</v>
      </c>
      <c r="T6199" s="78" t="str">
        <f>IF(COUNTIF(Cycletime[Element Desc.],ProjectsDB[[#This Row],[Element Desc.]])&gt;0,"Found","Not Found")</f>
        <v>Found</v>
      </c>
    </row>
    <row r="6200" spans="2:20" x14ac:dyDescent="0.25">
      <c r="B6200" s="81" t="s">
        <v>13891</v>
      </c>
      <c r="C6200" s="72" t="s">
        <v>9927</v>
      </c>
      <c r="D6200" s="72" t="s">
        <v>9928</v>
      </c>
      <c r="E6200" s="82">
        <v>3</v>
      </c>
      <c r="F6200" s="72" t="s">
        <v>13988</v>
      </c>
      <c r="G6200" s="72" t="s">
        <v>1505</v>
      </c>
      <c r="H6200" s="73" t="s">
        <v>13989</v>
      </c>
      <c r="I6200" s="74"/>
      <c r="J6200" s="74"/>
      <c r="K6200" s="74"/>
      <c r="L6200" s="25" cm="1">
        <f t="array" ref="L6200">IFERROR(LOOKUP(2^15,SEARCH({"40A","63A","80A","100A","125A","160A","200A","250A","400A","630A","800A","1000A","1250A","1600A","2000A","2500A","3200A","4000A","5000A","6300A"},UPPER(D6200)),{40,63,80,100,125,160,200,250,400,630,800,1000,1250,1600,2000,2500,3200,4000,5000,6300}),0)</f>
        <v>4000</v>
      </c>
      <c r="M6200" s="72" t="str">
        <f t="shared" si="736"/>
        <v>Straight Feeder</v>
      </c>
      <c r="N6200" s="72" t="str">
        <f t="shared" si="737"/>
        <v>CU</v>
      </c>
      <c r="O6200" s="75" t="str">
        <f t="shared" si="738"/>
        <v>Tin</v>
      </c>
      <c r="P6200" s="72" t="str">
        <f t="shared" si="739"/>
        <v>PET</v>
      </c>
      <c r="Q6200" s="76" t="str">
        <f t="shared" si="740"/>
        <v>5</v>
      </c>
      <c r="R620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00" s="77" t="str">
        <f>IF(ProjectsDB[[#This Row],[Item Type]]="Straight Plug-In",_xlfn.TEXTJOIN("-",TRUE,M6200&amp;"-"&amp;_xlfn.LET(_xlpm.txt,ProjectsDB[[#This Row],[Assembly]],_xlpm.pos,FIND("SP",_xlpm.txt),_xlpm.pre,LEFT(_xlpm.txt,_xlpm.pos-1),IF(RIGHT(_xlpm.pre,3)="123","3PL",IF(RIGHT(_xlpm.pre,2)="12","2PL",IF(RIGHT(_xlpm.pre,1)="1","1PL","3PL")))),N6200,O6200,P6200,Q6200&amp;"W",R6200),_xlfn.TEXTJOIN("-",TRUE,M6200,N6200,O6200,P6200,Q6200&amp;"W",R6200))</f>
        <v>Straight Feeder-CU-Tin-PET-5W-2</v>
      </c>
      <c r="T6200" s="78" t="str">
        <f>IF(COUNTIF(Cycletime[Element Desc.],ProjectsDB[[#This Row],[Element Desc.]])&gt;0,"Found","Not Found")</f>
        <v>Found</v>
      </c>
    </row>
    <row r="6201" spans="2:20" x14ac:dyDescent="0.25">
      <c r="B6201" s="81" t="s">
        <v>13892</v>
      </c>
      <c r="C6201" s="72" t="s">
        <v>9953</v>
      </c>
      <c r="D6201" s="72" t="s">
        <v>9954</v>
      </c>
      <c r="E6201" s="82">
        <v>2</v>
      </c>
      <c r="F6201" s="72" t="s">
        <v>13988</v>
      </c>
      <c r="G6201" s="72" t="s">
        <v>1505</v>
      </c>
      <c r="H6201" s="73" t="s">
        <v>13989</v>
      </c>
      <c r="I6201" s="74"/>
      <c r="J6201" s="74"/>
      <c r="K6201" s="74"/>
      <c r="L6201" s="25" cm="1">
        <f t="array" ref="L6201">IFERROR(LOOKUP(2^15,SEARCH({"40A","63A","80A","100A","125A","160A","200A","250A","400A","630A","800A","1000A","1250A","1600A","2000A","2500A","3200A","4000A","5000A","6300A"},UPPER(D6201)),{40,63,80,100,125,160,200,250,400,630,800,1000,1250,1600,2000,2500,3200,4000,5000,6300}),0)</f>
        <v>4000</v>
      </c>
      <c r="M6201" s="72" t="str">
        <f t="shared" si="736"/>
        <v>Flange Straight</v>
      </c>
      <c r="N6201" s="72" t="str">
        <f t="shared" si="737"/>
        <v>CU</v>
      </c>
      <c r="O6201" s="75" t="str">
        <f t="shared" si="738"/>
        <v>Tin</v>
      </c>
      <c r="P6201" s="72" t="str">
        <f t="shared" si="739"/>
        <v>PET</v>
      </c>
      <c r="Q6201" s="76" t="str">
        <f t="shared" si="740"/>
        <v>5</v>
      </c>
      <c r="R620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01" s="77" t="str">
        <f>IF(ProjectsDB[[#This Row],[Item Type]]="Straight Plug-In",_xlfn.TEXTJOIN("-",TRUE,M6201&amp;"-"&amp;_xlfn.LET(_xlpm.txt,ProjectsDB[[#This Row],[Assembly]],_xlpm.pos,FIND("SP",_xlpm.txt),_xlpm.pre,LEFT(_xlpm.txt,_xlpm.pos-1),IF(RIGHT(_xlpm.pre,3)="123","3PL",IF(RIGHT(_xlpm.pre,2)="12","2PL",IF(RIGHT(_xlpm.pre,1)="1","1PL","3PL")))),N6201,O6201,P6201,Q6201&amp;"W",R6201),_xlfn.TEXTJOIN("-",TRUE,M6201,N6201,O6201,P6201,Q6201&amp;"W",R6201))</f>
        <v>Flange Straight-CU-Tin-PET-5W-2</v>
      </c>
      <c r="T6201" s="78" t="str">
        <f>IF(COUNTIF(Cycletime[Element Desc.],ProjectsDB[[#This Row],[Element Desc.]])&gt;0,"Found","Not Found")</f>
        <v>Found</v>
      </c>
    </row>
    <row r="6202" spans="2:20" x14ac:dyDescent="0.25">
      <c r="B6202" s="81" t="s">
        <v>13893</v>
      </c>
      <c r="C6202" s="72" t="s">
        <v>9979</v>
      </c>
      <c r="D6202" s="72" t="s">
        <v>9980</v>
      </c>
      <c r="E6202" s="82">
        <v>6</v>
      </c>
      <c r="F6202" s="72" t="s">
        <v>13988</v>
      </c>
      <c r="G6202" s="72" t="s">
        <v>1505</v>
      </c>
      <c r="H6202" s="73" t="s">
        <v>13989</v>
      </c>
      <c r="I6202" s="74"/>
      <c r="J6202" s="74"/>
      <c r="K6202" s="74"/>
      <c r="L6202" s="25" cm="1">
        <f t="array" ref="L6202">IFERROR(LOOKUP(2^15,SEARCH({"40A","63A","80A","100A","125A","160A","200A","250A","400A","630A","800A","1000A","1250A","1600A","2000A","2500A","3200A","4000A","5000A","6300A"},UPPER(D6202)),{40,63,80,100,125,160,200,250,400,630,800,1000,1250,1600,2000,2500,3200,4000,5000,6300}),0)</f>
        <v>4000</v>
      </c>
      <c r="M6202" s="72" t="str">
        <f t="shared" si="736"/>
        <v>Joint Pack</v>
      </c>
      <c r="N6202" s="72" t="str">
        <f t="shared" si="737"/>
        <v>CU</v>
      </c>
      <c r="O6202" s="75" t="str">
        <f t="shared" si="738"/>
        <v>Tin</v>
      </c>
      <c r="P6202" s="72" t="str">
        <f t="shared" si="739"/>
        <v>None</v>
      </c>
      <c r="Q6202" s="76" t="str">
        <f t="shared" si="740"/>
        <v>5</v>
      </c>
      <c r="R620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02" s="77" t="str">
        <f>IF(ProjectsDB[[#This Row],[Item Type]]="Straight Plug-In",_xlfn.TEXTJOIN("-",TRUE,M6202&amp;"-"&amp;_xlfn.LET(_xlpm.txt,ProjectsDB[[#This Row],[Assembly]],_xlpm.pos,FIND("SP",_xlpm.txt),_xlpm.pre,LEFT(_xlpm.txt,_xlpm.pos-1),IF(RIGHT(_xlpm.pre,3)="123","3PL",IF(RIGHT(_xlpm.pre,2)="12","2PL",IF(RIGHT(_xlpm.pre,1)="1","1PL","3PL")))),N6202,O6202,P6202,Q6202&amp;"W",R6202),_xlfn.TEXTJOIN("-",TRUE,M6202,N6202,O6202,P6202,Q6202&amp;"W",R6202))</f>
        <v>Joint Pack-CU-Tin-None-5W-2</v>
      </c>
      <c r="T6202" s="78" t="str">
        <f>IF(COUNTIF(Cycletime[Element Desc.],ProjectsDB[[#This Row],[Element Desc.]])&gt;0,"Found","Not Found")</f>
        <v>Found</v>
      </c>
    </row>
    <row r="6203" spans="2:20" x14ac:dyDescent="0.25">
      <c r="B6203" s="81" t="s">
        <v>13894</v>
      </c>
      <c r="C6203" s="72" t="s">
        <v>9968</v>
      </c>
      <c r="D6203" s="72" t="s">
        <v>9969</v>
      </c>
      <c r="E6203" s="82">
        <v>4</v>
      </c>
      <c r="F6203" s="72" t="s">
        <v>13988</v>
      </c>
      <c r="G6203" s="72" t="s">
        <v>1505</v>
      </c>
      <c r="H6203" s="73" t="s">
        <v>13989</v>
      </c>
      <c r="I6203" s="74"/>
      <c r="J6203" s="74"/>
      <c r="K6203" s="74"/>
      <c r="L6203" s="25" cm="1">
        <f t="array" ref="L6203">IFERROR(LOOKUP(2^15,SEARCH({"40A","63A","80A","100A","125A","160A","200A","250A","400A","630A","800A","1000A","1250A","1600A","2000A","2500A","3200A","4000A","5000A","6300A"},UPPER(D6203)),{40,63,80,100,125,160,200,250,400,630,800,1000,1250,1600,2000,2500,3200,4000,5000,6300}),0)</f>
        <v>4000</v>
      </c>
      <c r="M6203" s="72" t="str">
        <f t="shared" si="736"/>
        <v>Straight Feeder</v>
      </c>
      <c r="N6203" s="72" t="str">
        <f t="shared" si="737"/>
        <v>CU</v>
      </c>
      <c r="O6203" s="75" t="str">
        <f t="shared" si="738"/>
        <v>Tin</v>
      </c>
      <c r="P6203" s="72" t="str">
        <f t="shared" si="739"/>
        <v>PET</v>
      </c>
      <c r="Q6203" s="76" t="str">
        <f t="shared" si="740"/>
        <v>5</v>
      </c>
      <c r="R620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03" s="77" t="str">
        <f>IF(ProjectsDB[[#This Row],[Item Type]]="Straight Plug-In",_xlfn.TEXTJOIN("-",TRUE,M6203&amp;"-"&amp;_xlfn.LET(_xlpm.txt,ProjectsDB[[#This Row],[Assembly]],_xlpm.pos,FIND("SP",_xlpm.txt),_xlpm.pre,LEFT(_xlpm.txt,_xlpm.pos-1),IF(RIGHT(_xlpm.pre,3)="123","3PL",IF(RIGHT(_xlpm.pre,2)="12","2PL",IF(RIGHT(_xlpm.pre,1)="1","1PL","3PL")))),N6203,O6203,P6203,Q6203&amp;"W",R6203),_xlfn.TEXTJOIN("-",TRUE,M6203,N6203,O6203,P6203,Q6203&amp;"W",R6203))</f>
        <v>Straight Feeder-CU-Tin-PET-5W-2</v>
      </c>
      <c r="T6203" s="78" t="str">
        <f>IF(COUNTIF(Cycletime[Element Desc.],ProjectsDB[[#This Row],[Element Desc.]])&gt;0,"Found","Not Found")</f>
        <v>Found</v>
      </c>
    </row>
    <row r="6204" spans="2:20" x14ac:dyDescent="0.25">
      <c r="B6204" s="81" t="s">
        <v>13895</v>
      </c>
      <c r="C6204" s="72" t="s">
        <v>9991</v>
      </c>
      <c r="D6204" s="72" t="s">
        <v>9992</v>
      </c>
      <c r="E6204" s="82">
        <v>3</v>
      </c>
      <c r="F6204" s="72" t="s">
        <v>13988</v>
      </c>
      <c r="G6204" s="72" t="s">
        <v>1505</v>
      </c>
      <c r="H6204" s="73" t="s">
        <v>13989</v>
      </c>
      <c r="I6204" s="74"/>
      <c r="J6204" s="74"/>
      <c r="K6204" s="74"/>
      <c r="L6204" s="25" cm="1">
        <f t="array" ref="L6204">IFERROR(LOOKUP(2^15,SEARCH({"40A","63A","80A","100A","125A","160A","200A","250A","400A","630A","800A","1000A","1250A","1600A","2000A","2500A","3200A","4000A","5000A","6300A"},UPPER(D6204)),{40,63,80,100,125,160,200,250,400,630,800,1000,1250,1600,2000,2500,3200,4000,5000,6300}),0)</f>
        <v>4000</v>
      </c>
      <c r="M6204" s="72" t="str">
        <f t="shared" si="736"/>
        <v>Straight Feeder</v>
      </c>
      <c r="N6204" s="72" t="str">
        <f t="shared" si="737"/>
        <v>CU</v>
      </c>
      <c r="O6204" s="75" t="str">
        <f t="shared" si="738"/>
        <v>Tin</v>
      </c>
      <c r="P6204" s="72" t="str">
        <f t="shared" si="739"/>
        <v>PET</v>
      </c>
      <c r="Q6204" s="76" t="str">
        <f t="shared" si="740"/>
        <v>5</v>
      </c>
      <c r="R620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04" s="77" t="str">
        <f>IF(ProjectsDB[[#This Row],[Item Type]]="Straight Plug-In",_xlfn.TEXTJOIN("-",TRUE,M6204&amp;"-"&amp;_xlfn.LET(_xlpm.txt,ProjectsDB[[#This Row],[Assembly]],_xlpm.pos,FIND("SP",_xlpm.txt),_xlpm.pre,LEFT(_xlpm.txt,_xlpm.pos-1),IF(RIGHT(_xlpm.pre,3)="123","3PL",IF(RIGHT(_xlpm.pre,2)="12","2PL",IF(RIGHT(_xlpm.pre,1)="1","1PL","3PL")))),N6204,O6204,P6204,Q6204&amp;"W",R6204),_xlfn.TEXTJOIN("-",TRUE,M6204,N6204,O6204,P6204,Q6204&amp;"W",R6204))</f>
        <v>Straight Feeder-CU-Tin-PET-5W-2</v>
      </c>
      <c r="T6204" s="78" t="str">
        <f>IF(COUNTIF(Cycletime[Element Desc.],ProjectsDB[[#This Row],[Element Desc.]])&gt;0,"Found","Not Found")</f>
        <v>Found</v>
      </c>
    </row>
    <row r="6205" spans="2:20" x14ac:dyDescent="0.25">
      <c r="B6205" s="81" t="s">
        <v>13896</v>
      </c>
      <c r="C6205" s="72" t="s">
        <v>10008</v>
      </c>
      <c r="D6205" s="72" t="s">
        <v>10009</v>
      </c>
      <c r="E6205" s="82">
        <v>5</v>
      </c>
      <c r="F6205" s="72" t="s">
        <v>13988</v>
      </c>
      <c r="G6205" s="72" t="s">
        <v>1505</v>
      </c>
      <c r="H6205" s="73" t="s">
        <v>13989</v>
      </c>
      <c r="I6205" s="74"/>
      <c r="J6205" s="74"/>
      <c r="K6205" s="74"/>
      <c r="L6205" s="25" cm="1">
        <f t="array" ref="L6205">IFERROR(LOOKUP(2^15,SEARCH({"40A","63A","80A","100A","125A","160A","200A","250A","400A","630A","800A","1000A","1250A","1600A","2000A","2500A","3200A","4000A","5000A","6300A"},UPPER(D6205)),{40,63,80,100,125,160,200,250,400,630,800,1000,1250,1600,2000,2500,3200,4000,5000,6300}),0)</f>
        <v>4000</v>
      </c>
      <c r="M6205" s="72" t="str">
        <f t="shared" si="736"/>
        <v>Joint Pack</v>
      </c>
      <c r="N6205" s="72" t="str">
        <f t="shared" si="737"/>
        <v>CU</v>
      </c>
      <c r="O6205" s="75" t="str">
        <f t="shared" si="738"/>
        <v>Tin</v>
      </c>
      <c r="P6205" s="72" t="str">
        <f t="shared" si="739"/>
        <v>None</v>
      </c>
      <c r="Q6205" s="76" t="str">
        <f t="shared" si="740"/>
        <v>5</v>
      </c>
      <c r="R620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05" s="77" t="str">
        <f>IF(ProjectsDB[[#This Row],[Item Type]]="Straight Plug-In",_xlfn.TEXTJOIN("-",TRUE,M6205&amp;"-"&amp;_xlfn.LET(_xlpm.txt,ProjectsDB[[#This Row],[Assembly]],_xlpm.pos,FIND("SP",_xlpm.txt),_xlpm.pre,LEFT(_xlpm.txt,_xlpm.pos-1),IF(RIGHT(_xlpm.pre,3)="123","3PL",IF(RIGHT(_xlpm.pre,2)="12","2PL",IF(RIGHT(_xlpm.pre,1)="1","1PL","3PL")))),N6205,O6205,P6205,Q6205&amp;"W",R6205),_xlfn.TEXTJOIN("-",TRUE,M6205,N6205,O6205,P6205,Q6205&amp;"W",R6205))</f>
        <v>Joint Pack-CU-Tin-None-5W-2</v>
      </c>
      <c r="T6205" s="78" t="str">
        <f>IF(COUNTIF(Cycletime[Element Desc.],ProjectsDB[[#This Row],[Element Desc.]])&gt;0,"Found","Not Found")</f>
        <v>Found</v>
      </c>
    </row>
    <row r="6206" spans="2:20" x14ac:dyDescent="0.25">
      <c r="B6206" s="81" t="s">
        <v>13897</v>
      </c>
      <c r="C6206" s="72" t="s">
        <v>9985</v>
      </c>
      <c r="D6206" s="72" t="s">
        <v>9986</v>
      </c>
      <c r="E6206" s="82">
        <v>2</v>
      </c>
      <c r="F6206" s="72" t="s">
        <v>13988</v>
      </c>
      <c r="G6206" s="72" t="s">
        <v>1505</v>
      </c>
      <c r="H6206" s="73" t="s">
        <v>13989</v>
      </c>
      <c r="I6206" s="74"/>
      <c r="J6206" s="74"/>
      <c r="K6206" s="74"/>
      <c r="L6206" s="25" cm="1">
        <f t="array" ref="L6206">IFERROR(LOOKUP(2^15,SEARCH({"40A","63A","80A","100A","125A","160A","200A","250A","400A","630A","800A","1000A","1250A","1600A","2000A","2500A","3200A","4000A","5000A","6300A"},UPPER(D6206)),{40,63,80,100,125,160,200,250,400,630,800,1000,1250,1600,2000,2500,3200,4000,5000,6300}),0)</f>
        <v>4000</v>
      </c>
      <c r="M6206" s="72" t="str">
        <f t="shared" si="736"/>
        <v>Flange Straight</v>
      </c>
      <c r="N6206" s="72" t="str">
        <f t="shared" si="737"/>
        <v>CU</v>
      </c>
      <c r="O6206" s="75" t="str">
        <f t="shared" si="738"/>
        <v>Tin</v>
      </c>
      <c r="P6206" s="72" t="str">
        <f t="shared" si="739"/>
        <v>PET</v>
      </c>
      <c r="Q6206" s="76" t="str">
        <f t="shared" si="740"/>
        <v>5</v>
      </c>
      <c r="R620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06" s="77" t="str">
        <f>IF(ProjectsDB[[#This Row],[Item Type]]="Straight Plug-In",_xlfn.TEXTJOIN("-",TRUE,M6206&amp;"-"&amp;_xlfn.LET(_xlpm.txt,ProjectsDB[[#This Row],[Assembly]],_xlpm.pos,FIND("SP",_xlpm.txt),_xlpm.pre,LEFT(_xlpm.txt,_xlpm.pos-1),IF(RIGHT(_xlpm.pre,3)="123","3PL",IF(RIGHT(_xlpm.pre,2)="12","2PL",IF(RIGHT(_xlpm.pre,1)="1","1PL","3PL")))),N6206,O6206,P6206,Q6206&amp;"W",R6206),_xlfn.TEXTJOIN("-",TRUE,M6206,N6206,O6206,P6206,Q6206&amp;"W",R6206))</f>
        <v>Flange Straight-CU-Tin-PET-5W-2</v>
      </c>
      <c r="T6206" s="78" t="str">
        <f>IF(COUNTIF(Cycletime[Element Desc.],ProjectsDB[[#This Row],[Element Desc.]])&gt;0,"Found","Not Found")</f>
        <v>Found</v>
      </c>
    </row>
    <row r="6207" spans="2:20" x14ac:dyDescent="0.25">
      <c r="B6207" s="81" t="s">
        <v>13898</v>
      </c>
      <c r="C6207" s="72" t="s">
        <v>9881</v>
      </c>
      <c r="D6207" s="72" t="s">
        <v>9882</v>
      </c>
      <c r="E6207" s="82">
        <v>4</v>
      </c>
      <c r="F6207" s="72" t="s">
        <v>13988</v>
      </c>
      <c r="G6207" s="72" t="s">
        <v>1505</v>
      </c>
      <c r="H6207" s="73" t="s">
        <v>13989</v>
      </c>
      <c r="I6207" s="74"/>
      <c r="J6207" s="74"/>
      <c r="K6207" s="74"/>
      <c r="L6207" s="25" cm="1">
        <f t="array" ref="L6207">IFERROR(LOOKUP(2^15,SEARCH({"40A","63A","80A","100A","125A","160A","200A","250A","400A","630A","800A","1000A","1250A","1600A","2000A","2500A","3200A","4000A","5000A","6300A"},UPPER(D6207)),{40,63,80,100,125,160,200,250,400,630,800,1000,1250,1600,2000,2500,3200,4000,5000,6300}),0)</f>
        <v>4000</v>
      </c>
      <c r="M6207" s="72" t="str">
        <f t="shared" si="736"/>
        <v>Straight Feeder</v>
      </c>
      <c r="N6207" s="72" t="str">
        <f t="shared" si="737"/>
        <v>CU</v>
      </c>
      <c r="O6207" s="75" t="str">
        <f t="shared" si="738"/>
        <v>Tin</v>
      </c>
      <c r="P6207" s="72" t="str">
        <f t="shared" si="739"/>
        <v>PET</v>
      </c>
      <c r="Q6207" s="76" t="str">
        <f t="shared" si="740"/>
        <v>5</v>
      </c>
      <c r="R620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07" s="77" t="str">
        <f>IF(ProjectsDB[[#This Row],[Item Type]]="Straight Plug-In",_xlfn.TEXTJOIN("-",TRUE,M6207&amp;"-"&amp;_xlfn.LET(_xlpm.txt,ProjectsDB[[#This Row],[Assembly]],_xlpm.pos,FIND("SP",_xlpm.txt),_xlpm.pre,LEFT(_xlpm.txt,_xlpm.pos-1),IF(RIGHT(_xlpm.pre,3)="123","3PL",IF(RIGHT(_xlpm.pre,2)="12","2PL",IF(RIGHT(_xlpm.pre,1)="1","1PL","3PL")))),N6207,O6207,P6207,Q6207&amp;"W",R6207),_xlfn.TEXTJOIN("-",TRUE,M6207,N6207,O6207,P6207,Q6207&amp;"W",R6207))</f>
        <v>Straight Feeder-CU-Tin-PET-5W-2</v>
      </c>
      <c r="T6207" s="78" t="str">
        <f>IF(COUNTIF(Cycletime[Element Desc.],ProjectsDB[[#This Row],[Element Desc.]])&gt;0,"Found","Not Found")</f>
        <v>Found</v>
      </c>
    </row>
    <row r="6208" spans="2:20" x14ac:dyDescent="0.25">
      <c r="B6208" s="81" t="s">
        <v>13899</v>
      </c>
      <c r="C6208" s="72" t="s">
        <v>9870</v>
      </c>
      <c r="D6208" s="72" t="s">
        <v>7771</v>
      </c>
      <c r="E6208" s="82">
        <v>2</v>
      </c>
      <c r="F6208" s="72" t="s">
        <v>13988</v>
      </c>
      <c r="G6208" s="72" t="s">
        <v>1505</v>
      </c>
      <c r="H6208" s="73" t="s">
        <v>13989</v>
      </c>
      <c r="I6208" s="74"/>
      <c r="J6208" s="74"/>
      <c r="K6208" s="74"/>
      <c r="L6208" s="25" cm="1">
        <f t="array" ref="L6208">IFERROR(LOOKUP(2^15,SEARCH({"40A","63A","80A","100A","125A","160A","200A","250A","400A","630A","800A","1000A","1250A","1600A","2000A","2500A","3200A","4000A","5000A","6300A"},UPPER(D6208)),{40,63,80,100,125,160,200,250,400,630,800,1000,1250,1600,2000,2500,3200,4000,5000,6300}),0)</f>
        <v>4000</v>
      </c>
      <c r="M6208" s="72" t="str">
        <f t="shared" si="736"/>
        <v>Flange Straight</v>
      </c>
      <c r="N6208" s="72" t="str">
        <f t="shared" si="737"/>
        <v>CU</v>
      </c>
      <c r="O6208" s="75" t="str">
        <f t="shared" si="738"/>
        <v>Tin</v>
      </c>
      <c r="P6208" s="72" t="str">
        <f t="shared" si="739"/>
        <v>PET</v>
      </c>
      <c r="Q6208" s="76" t="str">
        <f t="shared" si="740"/>
        <v>5</v>
      </c>
      <c r="R620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08" s="77" t="str">
        <f>IF(ProjectsDB[[#This Row],[Item Type]]="Straight Plug-In",_xlfn.TEXTJOIN("-",TRUE,M6208&amp;"-"&amp;_xlfn.LET(_xlpm.txt,ProjectsDB[[#This Row],[Assembly]],_xlpm.pos,FIND("SP",_xlpm.txt),_xlpm.pre,LEFT(_xlpm.txt,_xlpm.pos-1),IF(RIGHT(_xlpm.pre,3)="123","3PL",IF(RIGHT(_xlpm.pre,2)="12","2PL",IF(RIGHT(_xlpm.pre,1)="1","1PL","3PL")))),N6208,O6208,P6208,Q6208&amp;"W",R6208),_xlfn.TEXTJOIN("-",TRUE,M6208,N6208,O6208,P6208,Q6208&amp;"W",R6208))</f>
        <v>Flange Straight-CU-Tin-PET-5W-2</v>
      </c>
      <c r="T6208" s="78" t="str">
        <f>IF(COUNTIF(Cycletime[Element Desc.],ProjectsDB[[#This Row],[Element Desc.]])&gt;0,"Found","Not Found")</f>
        <v>Found</v>
      </c>
    </row>
    <row r="6209" spans="2:20" x14ac:dyDescent="0.25">
      <c r="B6209" s="81" t="s">
        <v>13900</v>
      </c>
      <c r="C6209" s="72" t="s">
        <v>9866</v>
      </c>
      <c r="D6209" s="72" t="s">
        <v>9867</v>
      </c>
      <c r="E6209" s="82">
        <v>6</v>
      </c>
      <c r="F6209" s="72" t="s">
        <v>13988</v>
      </c>
      <c r="G6209" s="72" t="s">
        <v>1505</v>
      </c>
      <c r="H6209" s="73" t="s">
        <v>13989</v>
      </c>
      <c r="I6209" s="74"/>
      <c r="J6209" s="74"/>
      <c r="K6209" s="74"/>
      <c r="L6209" s="25" cm="1">
        <f t="array" ref="L6209">IFERROR(LOOKUP(2^15,SEARCH({"40A","63A","80A","100A","125A","160A","200A","250A","400A","630A","800A","1000A","1250A","1600A","2000A","2500A","3200A","4000A","5000A","6300A"},UPPER(D6209)),{40,63,80,100,125,160,200,250,400,630,800,1000,1250,1600,2000,2500,3200,4000,5000,6300}),0)</f>
        <v>4000</v>
      </c>
      <c r="M6209" s="72" t="str">
        <f t="shared" ref="M6209:M6240" si="741">_xlfn.LET(_xlpm.d,UPPER(TRIM(SUBSTITUTE(SUBSTITUTE(D6209,CHAR(160),"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6209" s="72" t="str">
        <f t="shared" ref="N6209:N6240" si="742">IF(ISNUMBER(SEARCH("CU",D6209)),"CU",IF(ISNUMBER(SEARCH("AL",D6209)),"AL",IF(ISNUMBER(SEARCH("Copper",D6209)),"CU","SH")))</f>
        <v>CU</v>
      </c>
      <c r="O6209" s="75" t="str">
        <f t="shared" ref="O6209:O6240" si="743">IF(ISNUMBER(SEARCH("Silver",D6209)),"Silver",IF(ISNUMBER(SEARCH("Tin",D6209)),"Tin","None"))</f>
        <v>Tin</v>
      </c>
      <c r="P6209" s="72" t="str">
        <f t="shared" ref="P6209:P6240" si="744">IF(ISNUMBER(SEARCH("Epoxy",D6209)),"Epoxy",IF(ISNUMBER(SEARCH("PET",D6209)),"PET","None"))</f>
        <v>None</v>
      </c>
      <c r="Q6209" s="76" t="str">
        <f t="shared" ref="Q6209:Q6240" si="745">IF(ISNUMBER(SEARCH("3-Wire",D6209)),"3",IF(ISNUMBER(SEARCH("4-Wire",D6209)),"4",IF(ISNUMBER(SEARCH("5-Wire",D6209)),"5",IF(ISNUMBER(SEARCH("6-Wire",D6209)),"6","0"))))</f>
        <v>5</v>
      </c>
      <c r="R620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09" s="77" t="str">
        <f>IF(ProjectsDB[[#This Row],[Item Type]]="Straight Plug-In",_xlfn.TEXTJOIN("-",TRUE,M6209&amp;"-"&amp;_xlfn.LET(_xlpm.txt,ProjectsDB[[#This Row],[Assembly]],_xlpm.pos,FIND("SP",_xlpm.txt),_xlpm.pre,LEFT(_xlpm.txt,_xlpm.pos-1),IF(RIGHT(_xlpm.pre,3)="123","3PL",IF(RIGHT(_xlpm.pre,2)="12","2PL",IF(RIGHT(_xlpm.pre,1)="1","1PL","3PL")))),N6209,O6209,P6209,Q6209&amp;"W",R6209),_xlfn.TEXTJOIN("-",TRUE,M6209,N6209,O6209,P6209,Q6209&amp;"W",R6209))</f>
        <v>Joint Pack-CU-Tin-None-5W-2</v>
      </c>
      <c r="T6209" s="78" t="str">
        <f>IF(COUNTIF(Cycletime[Element Desc.],ProjectsDB[[#This Row],[Element Desc.]])&gt;0,"Found","Not Found")</f>
        <v>Found</v>
      </c>
    </row>
    <row r="6210" spans="2:20" x14ac:dyDescent="0.25">
      <c r="B6210" s="81" t="s">
        <v>13901</v>
      </c>
      <c r="C6210" s="72" t="s">
        <v>9895</v>
      </c>
      <c r="D6210" s="72" t="s">
        <v>9896</v>
      </c>
      <c r="E6210" s="82">
        <v>2</v>
      </c>
      <c r="F6210" s="72" t="s">
        <v>13988</v>
      </c>
      <c r="G6210" s="72" t="s">
        <v>1505</v>
      </c>
      <c r="H6210" s="73" t="s">
        <v>13989</v>
      </c>
      <c r="I6210" s="74"/>
      <c r="J6210" s="74"/>
      <c r="K6210" s="74"/>
      <c r="L6210" s="25" cm="1">
        <f t="array" ref="L6210">IFERROR(LOOKUP(2^15,SEARCH({"40A","63A","80A","100A","125A","160A","200A","250A","400A","630A","800A","1000A","1250A","1600A","2000A","2500A","3200A","4000A","5000A","6300A"},UPPER(D6210)),{40,63,80,100,125,160,200,250,400,630,800,1000,1250,1600,2000,2500,3200,4000,5000,6300}),0)</f>
        <v>4000</v>
      </c>
      <c r="M6210" s="72" t="str">
        <f t="shared" si="741"/>
        <v>Flange Straight</v>
      </c>
      <c r="N6210" s="72" t="str">
        <f t="shared" si="742"/>
        <v>CU</v>
      </c>
      <c r="O6210" s="75" t="str">
        <f t="shared" si="743"/>
        <v>Tin</v>
      </c>
      <c r="P6210" s="72" t="str">
        <f t="shared" si="744"/>
        <v>PET</v>
      </c>
      <c r="Q6210" s="76" t="str">
        <f t="shared" si="745"/>
        <v>5</v>
      </c>
      <c r="R621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10" s="77" t="str">
        <f>IF(ProjectsDB[[#This Row],[Item Type]]="Straight Plug-In",_xlfn.TEXTJOIN("-",TRUE,M6210&amp;"-"&amp;_xlfn.LET(_xlpm.txt,ProjectsDB[[#This Row],[Assembly]],_xlpm.pos,FIND("SP",_xlpm.txt),_xlpm.pre,LEFT(_xlpm.txt,_xlpm.pos-1),IF(RIGHT(_xlpm.pre,3)="123","3PL",IF(RIGHT(_xlpm.pre,2)="12","2PL",IF(RIGHT(_xlpm.pre,1)="1","1PL","3PL")))),N6210,O6210,P6210,Q6210&amp;"W",R6210),_xlfn.TEXTJOIN("-",TRUE,M6210,N6210,O6210,P6210,Q6210&amp;"W",R6210))</f>
        <v>Flange Straight-CU-Tin-PET-5W-2</v>
      </c>
      <c r="T6210" s="78" t="str">
        <f>IF(COUNTIF(Cycletime[Element Desc.],ProjectsDB[[#This Row],[Element Desc.]])&gt;0,"Found","Not Found")</f>
        <v>Found</v>
      </c>
    </row>
    <row r="6211" spans="2:20" x14ac:dyDescent="0.25">
      <c r="B6211" s="81" t="s">
        <v>13902</v>
      </c>
      <c r="C6211" s="72" t="s">
        <v>9920</v>
      </c>
      <c r="D6211" s="72" t="s">
        <v>9921</v>
      </c>
      <c r="E6211" s="82">
        <v>6</v>
      </c>
      <c r="F6211" s="72" t="s">
        <v>13988</v>
      </c>
      <c r="G6211" s="72" t="s">
        <v>1505</v>
      </c>
      <c r="H6211" s="73" t="s">
        <v>13989</v>
      </c>
      <c r="I6211" s="74"/>
      <c r="J6211" s="74"/>
      <c r="K6211" s="74"/>
      <c r="L6211" s="25" cm="1">
        <f t="array" ref="L6211">IFERROR(LOOKUP(2^15,SEARCH({"40A","63A","80A","100A","125A","160A","200A","250A","400A","630A","800A","1000A","1250A","1600A","2000A","2500A","3200A","4000A","5000A","6300A"},UPPER(D6211)),{40,63,80,100,125,160,200,250,400,630,800,1000,1250,1600,2000,2500,3200,4000,5000,6300}),0)</f>
        <v>4000</v>
      </c>
      <c r="M6211" s="72" t="str">
        <f t="shared" si="741"/>
        <v>Joint Pack</v>
      </c>
      <c r="N6211" s="72" t="str">
        <f t="shared" si="742"/>
        <v>CU</v>
      </c>
      <c r="O6211" s="75" t="str">
        <f t="shared" si="743"/>
        <v>Tin</v>
      </c>
      <c r="P6211" s="72" t="str">
        <f t="shared" si="744"/>
        <v>None</v>
      </c>
      <c r="Q6211" s="76" t="str">
        <f t="shared" si="745"/>
        <v>5</v>
      </c>
      <c r="R621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11" s="77" t="str">
        <f>IF(ProjectsDB[[#This Row],[Item Type]]="Straight Plug-In",_xlfn.TEXTJOIN("-",TRUE,M6211&amp;"-"&amp;_xlfn.LET(_xlpm.txt,ProjectsDB[[#This Row],[Assembly]],_xlpm.pos,FIND("SP",_xlpm.txt),_xlpm.pre,LEFT(_xlpm.txt,_xlpm.pos-1),IF(RIGHT(_xlpm.pre,3)="123","3PL",IF(RIGHT(_xlpm.pre,2)="12","2PL",IF(RIGHT(_xlpm.pre,1)="1","1PL","3PL")))),N6211,O6211,P6211,Q6211&amp;"W",R6211),_xlfn.TEXTJOIN("-",TRUE,M6211,N6211,O6211,P6211,Q6211&amp;"W",R6211))</f>
        <v>Joint Pack-CU-Tin-None-5W-2</v>
      </c>
      <c r="T6211" s="78" t="str">
        <f>IF(COUNTIF(Cycletime[Element Desc.],ProjectsDB[[#This Row],[Element Desc.]])&gt;0,"Found","Not Found")</f>
        <v>Found</v>
      </c>
    </row>
    <row r="6212" spans="2:20" x14ac:dyDescent="0.25">
      <c r="B6212" s="81" t="s">
        <v>13903</v>
      </c>
      <c r="C6212" s="72" t="s">
        <v>9901</v>
      </c>
      <c r="D6212" s="72" t="s">
        <v>9902</v>
      </c>
      <c r="E6212" s="82">
        <v>4</v>
      </c>
      <c r="F6212" s="72" t="s">
        <v>13988</v>
      </c>
      <c r="G6212" s="72" t="s">
        <v>1505</v>
      </c>
      <c r="H6212" s="73" t="s">
        <v>13989</v>
      </c>
      <c r="I6212" s="74"/>
      <c r="J6212" s="74"/>
      <c r="K6212" s="74"/>
      <c r="L6212" s="25" cm="1">
        <f t="array" ref="L6212">IFERROR(LOOKUP(2^15,SEARCH({"40A","63A","80A","100A","125A","160A","200A","250A","400A","630A","800A","1000A","1250A","1600A","2000A","2500A","3200A","4000A","5000A","6300A"},UPPER(D6212)),{40,63,80,100,125,160,200,250,400,630,800,1000,1250,1600,2000,2500,3200,4000,5000,6300}),0)</f>
        <v>4000</v>
      </c>
      <c r="M6212" s="72" t="str">
        <f t="shared" si="741"/>
        <v>Straight Feeder</v>
      </c>
      <c r="N6212" s="72" t="str">
        <f t="shared" si="742"/>
        <v>CU</v>
      </c>
      <c r="O6212" s="75" t="str">
        <f t="shared" si="743"/>
        <v>Tin</v>
      </c>
      <c r="P6212" s="72" t="str">
        <f t="shared" si="744"/>
        <v>PET</v>
      </c>
      <c r="Q6212" s="76" t="str">
        <f t="shared" si="745"/>
        <v>5</v>
      </c>
      <c r="R621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12" s="77" t="str">
        <f>IF(ProjectsDB[[#This Row],[Item Type]]="Straight Plug-In",_xlfn.TEXTJOIN("-",TRUE,M6212&amp;"-"&amp;_xlfn.LET(_xlpm.txt,ProjectsDB[[#This Row],[Assembly]],_xlpm.pos,FIND("SP",_xlpm.txt),_xlpm.pre,LEFT(_xlpm.txt,_xlpm.pos-1),IF(RIGHT(_xlpm.pre,3)="123","3PL",IF(RIGHT(_xlpm.pre,2)="12","2PL",IF(RIGHT(_xlpm.pre,1)="1","1PL","3PL")))),N6212,O6212,P6212,Q6212&amp;"W",R6212),_xlfn.TEXTJOIN("-",TRUE,M6212,N6212,O6212,P6212,Q6212&amp;"W",R6212))</f>
        <v>Straight Feeder-CU-Tin-PET-5W-2</v>
      </c>
      <c r="T6212" s="78" t="str">
        <f>IF(COUNTIF(Cycletime[Element Desc.],ProjectsDB[[#This Row],[Element Desc.]])&gt;0,"Found","Not Found")</f>
        <v>Found</v>
      </c>
    </row>
    <row r="6213" spans="2:20" x14ac:dyDescent="0.25">
      <c r="B6213" s="81" t="s">
        <v>13904</v>
      </c>
      <c r="C6213" s="72" t="s">
        <v>9943</v>
      </c>
      <c r="D6213" s="72" t="s">
        <v>9944</v>
      </c>
      <c r="E6213" s="82">
        <v>2</v>
      </c>
      <c r="F6213" s="72" t="s">
        <v>13988</v>
      </c>
      <c r="G6213" s="72" t="s">
        <v>1505</v>
      </c>
      <c r="H6213" s="73" t="s">
        <v>13989</v>
      </c>
      <c r="I6213" s="74"/>
      <c r="J6213" s="74"/>
      <c r="K6213" s="74"/>
      <c r="L6213" s="25" cm="1">
        <f t="array" ref="L6213">IFERROR(LOOKUP(2^15,SEARCH({"40A","63A","80A","100A","125A","160A","200A","250A","400A","630A","800A","1000A","1250A","1600A","2000A","2500A","3200A","4000A","5000A","6300A"},UPPER(D6213)),{40,63,80,100,125,160,200,250,400,630,800,1000,1250,1600,2000,2500,3200,4000,5000,6300}),0)</f>
        <v>4000</v>
      </c>
      <c r="M6213" s="72" t="str">
        <f t="shared" si="741"/>
        <v>Flange Straight</v>
      </c>
      <c r="N6213" s="72" t="str">
        <f t="shared" si="742"/>
        <v>CU</v>
      </c>
      <c r="O6213" s="75" t="str">
        <f t="shared" si="743"/>
        <v>Tin</v>
      </c>
      <c r="P6213" s="72" t="str">
        <f t="shared" si="744"/>
        <v>PET</v>
      </c>
      <c r="Q6213" s="76" t="str">
        <f t="shared" si="745"/>
        <v>5</v>
      </c>
      <c r="R621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13" s="77" t="str">
        <f>IF(ProjectsDB[[#This Row],[Item Type]]="Straight Plug-In",_xlfn.TEXTJOIN("-",TRUE,M6213&amp;"-"&amp;_xlfn.LET(_xlpm.txt,ProjectsDB[[#This Row],[Assembly]],_xlpm.pos,FIND("SP",_xlpm.txt),_xlpm.pre,LEFT(_xlpm.txt,_xlpm.pos-1),IF(RIGHT(_xlpm.pre,3)="123","3PL",IF(RIGHT(_xlpm.pre,2)="12","2PL",IF(RIGHT(_xlpm.pre,1)="1","1PL","3PL")))),N6213,O6213,P6213,Q6213&amp;"W",R6213),_xlfn.TEXTJOIN("-",TRUE,M6213,N6213,O6213,P6213,Q6213&amp;"W",R6213))</f>
        <v>Flange Straight-CU-Tin-PET-5W-2</v>
      </c>
      <c r="T6213" s="78" t="str">
        <f>IF(COUNTIF(Cycletime[Element Desc.],ProjectsDB[[#This Row],[Element Desc.]])&gt;0,"Found","Not Found")</f>
        <v>Found</v>
      </c>
    </row>
    <row r="6214" spans="2:20" x14ac:dyDescent="0.25">
      <c r="B6214" s="81" t="s">
        <v>13905</v>
      </c>
      <c r="C6214" s="72" t="s">
        <v>9927</v>
      </c>
      <c r="D6214" s="72" t="s">
        <v>9928</v>
      </c>
      <c r="E6214" s="82">
        <v>3</v>
      </c>
      <c r="F6214" s="72" t="s">
        <v>13988</v>
      </c>
      <c r="G6214" s="72" t="s">
        <v>1505</v>
      </c>
      <c r="H6214" s="73" t="s">
        <v>13989</v>
      </c>
      <c r="I6214" s="74"/>
      <c r="J6214" s="74"/>
      <c r="K6214" s="74"/>
      <c r="L6214" s="25" cm="1">
        <f t="array" ref="L6214">IFERROR(LOOKUP(2^15,SEARCH({"40A","63A","80A","100A","125A","160A","200A","250A","400A","630A","800A","1000A","1250A","1600A","2000A","2500A","3200A","4000A","5000A","6300A"},UPPER(D6214)),{40,63,80,100,125,160,200,250,400,630,800,1000,1250,1600,2000,2500,3200,4000,5000,6300}),0)</f>
        <v>4000</v>
      </c>
      <c r="M6214" s="72" t="str">
        <f t="shared" si="741"/>
        <v>Straight Feeder</v>
      </c>
      <c r="N6214" s="72" t="str">
        <f t="shared" si="742"/>
        <v>CU</v>
      </c>
      <c r="O6214" s="75" t="str">
        <f t="shared" si="743"/>
        <v>Tin</v>
      </c>
      <c r="P6214" s="72" t="str">
        <f t="shared" si="744"/>
        <v>PET</v>
      </c>
      <c r="Q6214" s="76" t="str">
        <f t="shared" si="745"/>
        <v>5</v>
      </c>
      <c r="R621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14" s="77" t="str">
        <f>IF(ProjectsDB[[#This Row],[Item Type]]="Straight Plug-In",_xlfn.TEXTJOIN("-",TRUE,M6214&amp;"-"&amp;_xlfn.LET(_xlpm.txt,ProjectsDB[[#This Row],[Assembly]],_xlpm.pos,FIND("SP",_xlpm.txt),_xlpm.pre,LEFT(_xlpm.txt,_xlpm.pos-1),IF(RIGHT(_xlpm.pre,3)="123","3PL",IF(RIGHT(_xlpm.pre,2)="12","2PL",IF(RIGHT(_xlpm.pre,1)="1","1PL","3PL")))),N6214,O6214,P6214,Q6214&amp;"W",R6214),_xlfn.TEXTJOIN("-",TRUE,M6214,N6214,O6214,P6214,Q6214&amp;"W",R6214))</f>
        <v>Straight Feeder-CU-Tin-PET-5W-2</v>
      </c>
      <c r="T6214" s="78" t="str">
        <f>IF(COUNTIF(Cycletime[Element Desc.],ProjectsDB[[#This Row],[Element Desc.]])&gt;0,"Found","Not Found")</f>
        <v>Found</v>
      </c>
    </row>
    <row r="6215" spans="2:20" x14ac:dyDescent="0.25">
      <c r="B6215" s="81" t="s">
        <v>13906</v>
      </c>
      <c r="C6215" s="72" t="s">
        <v>9940</v>
      </c>
      <c r="D6215" s="72" t="s">
        <v>9941</v>
      </c>
      <c r="E6215" s="82">
        <v>5</v>
      </c>
      <c r="F6215" s="72" t="s">
        <v>13988</v>
      </c>
      <c r="G6215" s="72" t="s">
        <v>1505</v>
      </c>
      <c r="H6215" s="73" t="s">
        <v>13989</v>
      </c>
      <c r="I6215" s="74"/>
      <c r="J6215" s="74"/>
      <c r="K6215" s="74"/>
      <c r="L6215" s="25" cm="1">
        <f t="array" ref="L6215">IFERROR(LOOKUP(2^15,SEARCH({"40A","63A","80A","100A","125A","160A","200A","250A","400A","630A","800A","1000A","1250A","1600A","2000A","2500A","3200A","4000A","5000A","6300A"},UPPER(D6215)),{40,63,80,100,125,160,200,250,400,630,800,1000,1250,1600,2000,2500,3200,4000,5000,6300}),0)</f>
        <v>4000</v>
      </c>
      <c r="M6215" s="72" t="str">
        <f t="shared" si="741"/>
        <v>Joint Pack</v>
      </c>
      <c r="N6215" s="72" t="str">
        <f t="shared" si="742"/>
        <v>CU</v>
      </c>
      <c r="O6215" s="75" t="str">
        <f t="shared" si="743"/>
        <v>Tin</v>
      </c>
      <c r="P6215" s="72" t="str">
        <f t="shared" si="744"/>
        <v>None</v>
      </c>
      <c r="Q6215" s="76" t="str">
        <f t="shared" si="745"/>
        <v>5</v>
      </c>
      <c r="R621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15" s="77" t="str">
        <f>IF(ProjectsDB[[#This Row],[Item Type]]="Straight Plug-In",_xlfn.TEXTJOIN("-",TRUE,M6215&amp;"-"&amp;_xlfn.LET(_xlpm.txt,ProjectsDB[[#This Row],[Assembly]],_xlpm.pos,FIND("SP",_xlpm.txt),_xlpm.pre,LEFT(_xlpm.txt,_xlpm.pos-1),IF(RIGHT(_xlpm.pre,3)="123","3PL",IF(RIGHT(_xlpm.pre,2)="12","2PL",IF(RIGHT(_xlpm.pre,1)="1","1PL","3PL")))),N6215,O6215,P6215,Q6215&amp;"W",R6215),_xlfn.TEXTJOIN("-",TRUE,M6215,N6215,O6215,P6215,Q6215&amp;"W",R6215))</f>
        <v>Joint Pack-CU-Tin-None-5W-2</v>
      </c>
      <c r="T6215" s="78" t="str">
        <f>IF(COUNTIF(Cycletime[Element Desc.],ProjectsDB[[#This Row],[Element Desc.]])&gt;0,"Found","Not Found")</f>
        <v>Found</v>
      </c>
    </row>
    <row r="6216" spans="2:20" x14ac:dyDescent="0.25">
      <c r="B6216" s="81" t="s">
        <v>13907</v>
      </c>
      <c r="C6216" s="72" t="s">
        <v>9979</v>
      </c>
      <c r="D6216" s="72" t="s">
        <v>9980</v>
      </c>
      <c r="E6216" s="82">
        <v>5</v>
      </c>
      <c r="F6216" s="72" t="s">
        <v>13988</v>
      </c>
      <c r="G6216" s="72" t="s">
        <v>1505</v>
      </c>
      <c r="H6216" s="73" t="s">
        <v>13989</v>
      </c>
      <c r="I6216" s="74"/>
      <c r="J6216" s="74"/>
      <c r="K6216" s="74"/>
      <c r="L6216" s="25" cm="1">
        <f t="array" ref="L6216">IFERROR(LOOKUP(2^15,SEARCH({"40A","63A","80A","100A","125A","160A","200A","250A","400A","630A","800A","1000A","1250A","1600A","2000A","2500A","3200A","4000A","5000A","6300A"},UPPER(D6216)),{40,63,80,100,125,160,200,250,400,630,800,1000,1250,1600,2000,2500,3200,4000,5000,6300}),0)</f>
        <v>4000</v>
      </c>
      <c r="M6216" s="72" t="str">
        <f t="shared" si="741"/>
        <v>Joint Pack</v>
      </c>
      <c r="N6216" s="72" t="str">
        <f t="shared" si="742"/>
        <v>CU</v>
      </c>
      <c r="O6216" s="75" t="str">
        <f t="shared" si="743"/>
        <v>Tin</v>
      </c>
      <c r="P6216" s="72" t="str">
        <f t="shared" si="744"/>
        <v>None</v>
      </c>
      <c r="Q6216" s="76" t="str">
        <f t="shared" si="745"/>
        <v>5</v>
      </c>
      <c r="R621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16" s="77" t="str">
        <f>IF(ProjectsDB[[#This Row],[Item Type]]="Straight Plug-In",_xlfn.TEXTJOIN("-",TRUE,M6216&amp;"-"&amp;_xlfn.LET(_xlpm.txt,ProjectsDB[[#This Row],[Assembly]],_xlpm.pos,FIND("SP",_xlpm.txt),_xlpm.pre,LEFT(_xlpm.txt,_xlpm.pos-1),IF(RIGHT(_xlpm.pre,3)="123","3PL",IF(RIGHT(_xlpm.pre,2)="12","2PL",IF(RIGHT(_xlpm.pre,1)="1","1PL","3PL")))),N6216,O6216,P6216,Q6216&amp;"W",R6216),_xlfn.TEXTJOIN("-",TRUE,M6216,N6216,O6216,P6216,Q6216&amp;"W",R6216))</f>
        <v>Joint Pack-CU-Tin-None-5W-2</v>
      </c>
      <c r="T6216" s="78" t="str">
        <f>IF(COUNTIF(Cycletime[Element Desc.],ProjectsDB[[#This Row],[Element Desc.]])&gt;0,"Found","Not Found")</f>
        <v>Found</v>
      </c>
    </row>
    <row r="6217" spans="2:20" x14ac:dyDescent="0.25">
      <c r="B6217" s="81" t="s">
        <v>13908</v>
      </c>
      <c r="C6217" s="72" t="s">
        <v>9953</v>
      </c>
      <c r="D6217" s="72" t="s">
        <v>9954</v>
      </c>
      <c r="E6217" s="82">
        <v>2</v>
      </c>
      <c r="F6217" s="72" t="s">
        <v>13988</v>
      </c>
      <c r="G6217" s="72" t="s">
        <v>1505</v>
      </c>
      <c r="H6217" s="73" t="s">
        <v>13989</v>
      </c>
      <c r="I6217" s="74"/>
      <c r="J6217" s="74"/>
      <c r="K6217" s="74"/>
      <c r="L6217" s="25" cm="1">
        <f t="array" ref="L6217">IFERROR(LOOKUP(2^15,SEARCH({"40A","63A","80A","100A","125A","160A","200A","250A","400A","630A","800A","1000A","1250A","1600A","2000A","2500A","3200A","4000A","5000A","6300A"},UPPER(D6217)),{40,63,80,100,125,160,200,250,400,630,800,1000,1250,1600,2000,2500,3200,4000,5000,6300}),0)</f>
        <v>4000</v>
      </c>
      <c r="M6217" s="72" t="str">
        <f t="shared" si="741"/>
        <v>Flange Straight</v>
      </c>
      <c r="N6217" s="72" t="str">
        <f t="shared" si="742"/>
        <v>CU</v>
      </c>
      <c r="O6217" s="75" t="str">
        <f t="shared" si="743"/>
        <v>Tin</v>
      </c>
      <c r="P6217" s="72" t="str">
        <f t="shared" si="744"/>
        <v>PET</v>
      </c>
      <c r="Q6217" s="76" t="str">
        <f t="shared" si="745"/>
        <v>5</v>
      </c>
      <c r="R621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17" s="77" t="str">
        <f>IF(ProjectsDB[[#This Row],[Item Type]]="Straight Plug-In",_xlfn.TEXTJOIN("-",TRUE,M6217&amp;"-"&amp;_xlfn.LET(_xlpm.txt,ProjectsDB[[#This Row],[Assembly]],_xlpm.pos,FIND("SP",_xlpm.txt),_xlpm.pre,LEFT(_xlpm.txt,_xlpm.pos-1),IF(RIGHT(_xlpm.pre,3)="123","3PL",IF(RIGHT(_xlpm.pre,2)="12","2PL",IF(RIGHT(_xlpm.pre,1)="1","1PL","3PL")))),N6217,O6217,P6217,Q6217&amp;"W",R6217),_xlfn.TEXTJOIN("-",TRUE,M6217,N6217,O6217,P6217,Q6217&amp;"W",R6217))</f>
        <v>Flange Straight-CU-Tin-PET-5W-2</v>
      </c>
      <c r="T6217" s="78" t="str">
        <f>IF(COUNTIF(Cycletime[Element Desc.],ProjectsDB[[#This Row],[Element Desc.]])&gt;0,"Found","Not Found")</f>
        <v>Found</v>
      </c>
    </row>
    <row r="6218" spans="2:20" x14ac:dyDescent="0.25">
      <c r="B6218" s="81" t="s">
        <v>13909</v>
      </c>
      <c r="C6218" s="72" t="s">
        <v>9968</v>
      </c>
      <c r="D6218" s="72" t="s">
        <v>9969</v>
      </c>
      <c r="E6218" s="82">
        <v>3</v>
      </c>
      <c r="F6218" s="72" t="s">
        <v>13988</v>
      </c>
      <c r="G6218" s="72" t="s">
        <v>1505</v>
      </c>
      <c r="H6218" s="73" t="s">
        <v>13989</v>
      </c>
      <c r="I6218" s="74"/>
      <c r="J6218" s="74"/>
      <c r="K6218" s="74"/>
      <c r="L6218" s="25" cm="1">
        <f t="array" ref="L6218">IFERROR(LOOKUP(2^15,SEARCH({"40A","63A","80A","100A","125A","160A","200A","250A","400A","630A","800A","1000A","1250A","1600A","2000A","2500A","3200A","4000A","5000A","6300A"},UPPER(D6218)),{40,63,80,100,125,160,200,250,400,630,800,1000,1250,1600,2000,2500,3200,4000,5000,6300}),0)</f>
        <v>4000</v>
      </c>
      <c r="M6218" s="72" t="str">
        <f t="shared" si="741"/>
        <v>Straight Feeder</v>
      </c>
      <c r="N6218" s="72" t="str">
        <f t="shared" si="742"/>
        <v>CU</v>
      </c>
      <c r="O6218" s="75" t="str">
        <f t="shared" si="743"/>
        <v>Tin</v>
      </c>
      <c r="P6218" s="72" t="str">
        <f t="shared" si="744"/>
        <v>PET</v>
      </c>
      <c r="Q6218" s="76" t="str">
        <f t="shared" si="745"/>
        <v>5</v>
      </c>
      <c r="R621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18" s="77" t="str">
        <f>IF(ProjectsDB[[#This Row],[Item Type]]="Straight Plug-In",_xlfn.TEXTJOIN("-",TRUE,M6218&amp;"-"&amp;_xlfn.LET(_xlpm.txt,ProjectsDB[[#This Row],[Assembly]],_xlpm.pos,FIND("SP",_xlpm.txt),_xlpm.pre,LEFT(_xlpm.txt,_xlpm.pos-1),IF(RIGHT(_xlpm.pre,3)="123","3PL",IF(RIGHT(_xlpm.pre,2)="12","2PL",IF(RIGHT(_xlpm.pre,1)="1","1PL","3PL")))),N6218,O6218,P6218,Q6218&amp;"W",R6218),_xlfn.TEXTJOIN("-",TRUE,M6218,N6218,O6218,P6218,Q6218&amp;"W",R6218))</f>
        <v>Straight Feeder-CU-Tin-PET-5W-2</v>
      </c>
      <c r="T6218" s="78" t="str">
        <f>IF(COUNTIF(Cycletime[Element Desc.],ProjectsDB[[#This Row],[Element Desc.]])&gt;0,"Found","Not Found")</f>
        <v>Found</v>
      </c>
    </row>
    <row r="6219" spans="2:20" x14ac:dyDescent="0.25">
      <c r="B6219" s="81" t="s">
        <v>13910</v>
      </c>
      <c r="C6219" s="72" t="s">
        <v>9991</v>
      </c>
      <c r="D6219" s="72" t="s">
        <v>9992</v>
      </c>
      <c r="E6219" s="82">
        <v>3</v>
      </c>
      <c r="F6219" s="72" t="s">
        <v>13988</v>
      </c>
      <c r="G6219" s="72" t="s">
        <v>1505</v>
      </c>
      <c r="H6219" s="73" t="s">
        <v>13989</v>
      </c>
      <c r="I6219" s="74"/>
      <c r="J6219" s="74"/>
      <c r="K6219" s="74"/>
      <c r="L6219" s="25" cm="1">
        <f t="array" ref="L6219">IFERROR(LOOKUP(2^15,SEARCH({"40A","63A","80A","100A","125A","160A","200A","250A","400A","630A","800A","1000A","1250A","1600A","2000A","2500A","3200A","4000A","5000A","6300A"},UPPER(D6219)),{40,63,80,100,125,160,200,250,400,630,800,1000,1250,1600,2000,2500,3200,4000,5000,6300}),0)</f>
        <v>4000</v>
      </c>
      <c r="M6219" s="72" t="str">
        <f t="shared" si="741"/>
        <v>Straight Feeder</v>
      </c>
      <c r="N6219" s="72" t="str">
        <f t="shared" si="742"/>
        <v>CU</v>
      </c>
      <c r="O6219" s="75" t="str">
        <f t="shared" si="743"/>
        <v>Tin</v>
      </c>
      <c r="P6219" s="72" t="str">
        <f t="shared" si="744"/>
        <v>PET</v>
      </c>
      <c r="Q6219" s="76" t="str">
        <f t="shared" si="745"/>
        <v>5</v>
      </c>
      <c r="R621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19" s="77" t="str">
        <f>IF(ProjectsDB[[#This Row],[Item Type]]="Straight Plug-In",_xlfn.TEXTJOIN("-",TRUE,M6219&amp;"-"&amp;_xlfn.LET(_xlpm.txt,ProjectsDB[[#This Row],[Assembly]],_xlpm.pos,FIND("SP",_xlpm.txt),_xlpm.pre,LEFT(_xlpm.txt,_xlpm.pos-1),IF(RIGHT(_xlpm.pre,3)="123","3PL",IF(RIGHT(_xlpm.pre,2)="12","2PL",IF(RIGHT(_xlpm.pre,1)="1","1PL","3PL")))),N6219,O6219,P6219,Q6219&amp;"W",R6219),_xlfn.TEXTJOIN("-",TRUE,M6219,N6219,O6219,P6219,Q6219&amp;"W",R6219))</f>
        <v>Straight Feeder-CU-Tin-PET-5W-2</v>
      </c>
      <c r="T6219" s="78" t="str">
        <f>IF(COUNTIF(Cycletime[Element Desc.],ProjectsDB[[#This Row],[Element Desc.]])&gt;0,"Found","Not Found")</f>
        <v>Found</v>
      </c>
    </row>
    <row r="6220" spans="2:20" x14ac:dyDescent="0.25">
      <c r="B6220" s="81" t="s">
        <v>13911</v>
      </c>
      <c r="C6220" s="72" t="s">
        <v>10008</v>
      </c>
      <c r="D6220" s="72" t="s">
        <v>10009</v>
      </c>
      <c r="E6220" s="82">
        <v>5</v>
      </c>
      <c r="F6220" s="72" t="s">
        <v>13988</v>
      </c>
      <c r="G6220" s="72" t="s">
        <v>1505</v>
      </c>
      <c r="H6220" s="73" t="s">
        <v>13989</v>
      </c>
      <c r="I6220" s="74"/>
      <c r="J6220" s="74"/>
      <c r="K6220" s="74"/>
      <c r="L6220" s="25" cm="1">
        <f t="array" ref="L6220">IFERROR(LOOKUP(2^15,SEARCH({"40A","63A","80A","100A","125A","160A","200A","250A","400A","630A","800A","1000A","1250A","1600A","2000A","2500A","3200A","4000A","5000A","6300A"},UPPER(D6220)),{40,63,80,100,125,160,200,250,400,630,800,1000,1250,1600,2000,2500,3200,4000,5000,6300}),0)</f>
        <v>4000</v>
      </c>
      <c r="M6220" s="72" t="str">
        <f t="shared" si="741"/>
        <v>Joint Pack</v>
      </c>
      <c r="N6220" s="72" t="str">
        <f t="shared" si="742"/>
        <v>CU</v>
      </c>
      <c r="O6220" s="75" t="str">
        <f t="shared" si="743"/>
        <v>Tin</v>
      </c>
      <c r="P6220" s="72" t="str">
        <f t="shared" si="744"/>
        <v>None</v>
      </c>
      <c r="Q6220" s="76" t="str">
        <f t="shared" si="745"/>
        <v>5</v>
      </c>
      <c r="R622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20" s="77" t="str">
        <f>IF(ProjectsDB[[#This Row],[Item Type]]="Straight Plug-In",_xlfn.TEXTJOIN("-",TRUE,M6220&amp;"-"&amp;_xlfn.LET(_xlpm.txt,ProjectsDB[[#This Row],[Assembly]],_xlpm.pos,FIND("SP",_xlpm.txt),_xlpm.pre,LEFT(_xlpm.txt,_xlpm.pos-1),IF(RIGHT(_xlpm.pre,3)="123","3PL",IF(RIGHT(_xlpm.pre,2)="12","2PL",IF(RIGHT(_xlpm.pre,1)="1","1PL","3PL")))),N6220,O6220,P6220,Q6220&amp;"W",R6220),_xlfn.TEXTJOIN("-",TRUE,M6220,N6220,O6220,P6220,Q6220&amp;"W",R6220))</f>
        <v>Joint Pack-CU-Tin-None-5W-2</v>
      </c>
      <c r="T6220" s="78" t="str">
        <f>IF(COUNTIF(Cycletime[Element Desc.],ProjectsDB[[#This Row],[Element Desc.]])&gt;0,"Found","Not Found")</f>
        <v>Found</v>
      </c>
    </row>
    <row r="6221" spans="2:20" x14ac:dyDescent="0.25">
      <c r="B6221" s="81" t="s">
        <v>13912</v>
      </c>
      <c r="C6221" s="72" t="s">
        <v>9985</v>
      </c>
      <c r="D6221" s="72" t="s">
        <v>9986</v>
      </c>
      <c r="E6221" s="82">
        <v>2</v>
      </c>
      <c r="F6221" s="72" t="s">
        <v>13988</v>
      </c>
      <c r="G6221" s="72" t="s">
        <v>1505</v>
      </c>
      <c r="H6221" s="73" t="s">
        <v>13989</v>
      </c>
      <c r="I6221" s="74"/>
      <c r="J6221" s="74"/>
      <c r="K6221" s="74"/>
      <c r="L6221" s="25" cm="1">
        <f t="array" ref="L6221">IFERROR(LOOKUP(2^15,SEARCH({"40A","63A","80A","100A","125A","160A","200A","250A","400A","630A","800A","1000A","1250A","1600A","2000A","2500A","3200A","4000A","5000A","6300A"},UPPER(D6221)),{40,63,80,100,125,160,200,250,400,630,800,1000,1250,1600,2000,2500,3200,4000,5000,6300}),0)</f>
        <v>4000</v>
      </c>
      <c r="M6221" s="72" t="str">
        <f t="shared" si="741"/>
        <v>Flange Straight</v>
      </c>
      <c r="N6221" s="72" t="str">
        <f t="shared" si="742"/>
        <v>CU</v>
      </c>
      <c r="O6221" s="75" t="str">
        <f t="shared" si="743"/>
        <v>Tin</v>
      </c>
      <c r="P6221" s="72" t="str">
        <f t="shared" si="744"/>
        <v>PET</v>
      </c>
      <c r="Q6221" s="76" t="str">
        <f t="shared" si="745"/>
        <v>5</v>
      </c>
      <c r="R622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21" s="77" t="str">
        <f>IF(ProjectsDB[[#This Row],[Item Type]]="Straight Plug-In",_xlfn.TEXTJOIN("-",TRUE,M6221&amp;"-"&amp;_xlfn.LET(_xlpm.txt,ProjectsDB[[#This Row],[Assembly]],_xlpm.pos,FIND("SP",_xlpm.txt),_xlpm.pre,LEFT(_xlpm.txt,_xlpm.pos-1),IF(RIGHT(_xlpm.pre,3)="123","3PL",IF(RIGHT(_xlpm.pre,2)="12","2PL",IF(RIGHT(_xlpm.pre,1)="1","1PL","3PL")))),N6221,O6221,P6221,Q6221&amp;"W",R6221),_xlfn.TEXTJOIN("-",TRUE,M6221,N6221,O6221,P6221,Q6221&amp;"W",R6221))</f>
        <v>Flange Straight-CU-Tin-PET-5W-2</v>
      </c>
      <c r="T6221" s="78" t="str">
        <f>IF(COUNTIF(Cycletime[Element Desc.],ProjectsDB[[#This Row],[Element Desc.]])&gt;0,"Found","Not Found")</f>
        <v>Found</v>
      </c>
    </row>
    <row r="6222" spans="2:20" x14ac:dyDescent="0.25">
      <c r="B6222" s="81" t="s">
        <v>13913</v>
      </c>
      <c r="C6222" s="72" t="s">
        <v>9870</v>
      </c>
      <c r="D6222" s="72" t="s">
        <v>7771</v>
      </c>
      <c r="E6222" s="82">
        <v>2</v>
      </c>
      <c r="F6222" s="72" t="s">
        <v>13988</v>
      </c>
      <c r="G6222" s="72" t="s">
        <v>1505</v>
      </c>
      <c r="H6222" s="73" t="s">
        <v>13989</v>
      </c>
      <c r="I6222" s="74"/>
      <c r="J6222" s="74"/>
      <c r="K6222" s="74"/>
      <c r="L6222" s="25" cm="1">
        <f t="array" ref="L6222">IFERROR(LOOKUP(2^15,SEARCH({"40A","63A","80A","100A","125A","160A","200A","250A","400A","630A","800A","1000A","1250A","1600A","2000A","2500A","3200A","4000A","5000A","6300A"},UPPER(D6222)),{40,63,80,100,125,160,200,250,400,630,800,1000,1250,1600,2000,2500,3200,4000,5000,6300}),0)</f>
        <v>4000</v>
      </c>
      <c r="M6222" s="72" t="str">
        <f t="shared" si="741"/>
        <v>Flange Straight</v>
      </c>
      <c r="N6222" s="72" t="str">
        <f t="shared" si="742"/>
        <v>CU</v>
      </c>
      <c r="O6222" s="75" t="str">
        <f t="shared" si="743"/>
        <v>Tin</v>
      </c>
      <c r="P6222" s="72" t="str">
        <f t="shared" si="744"/>
        <v>PET</v>
      </c>
      <c r="Q6222" s="76" t="str">
        <f t="shared" si="745"/>
        <v>5</v>
      </c>
      <c r="R622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22" s="77" t="str">
        <f>IF(ProjectsDB[[#This Row],[Item Type]]="Straight Plug-In",_xlfn.TEXTJOIN("-",TRUE,M6222&amp;"-"&amp;_xlfn.LET(_xlpm.txt,ProjectsDB[[#This Row],[Assembly]],_xlpm.pos,FIND("SP",_xlpm.txt),_xlpm.pre,LEFT(_xlpm.txt,_xlpm.pos-1),IF(RIGHT(_xlpm.pre,3)="123","3PL",IF(RIGHT(_xlpm.pre,2)="12","2PL",IF(RIGHT(_xlpm.pre,1)="1","1PL","3PL")))),N6222,O6222,P6222,Q6222&amp;"W",R6222),_xlfn.TEXTJOIN("-",TRUE,M6222,N6222,O6222,P6222,Q6222&amp;"W",R6222))</f>
        <v>Flange Straight-CU-Tin-PET-5W-2</v>
      </c>
      <c r="T6222" s="78" t="str">
        <f>IF(COUNTIF(Cycletime[Element Desc.],ProjectsDB[[#This Row],[Element Desc.]])&gt;0,"Found","Not Found")</f>
        <v>Found</v>
      </c>
    </row>
    <row r="6223" spans="2:20" x14ac:dyDescent="0.25">
      <c r="B6223" s="81" t="s">
        <v>13914</v>
      </c>
      <c r="C6223" s="72" t="s">
        <v>9881</v>
      </c>
      <c r="D6223" s="72" t="s">
        <v>9882</v>
      </c>
      <c r="E6223" s="82">
        <v>4</v>
      </c>
      <c r="F6223" s="72" t="s">
        <v>13988</v>
      </c>
      <c r="G6223" s="72" t="s">
        <v>1505</v>
      </c>
      <c r="H6223" s="73" t="s">
        <v>13989</v>
      </c>
      <c r="I6223" s="74"/>
      <c r="J6223" s="74"/>
      <c r="K6223" s="74"/>
      <c r="L6223" s="25" cm="1">
        <f t="array" ref="L6223">IFERROR(LOOKUP(2^15,SEARCH({"40A","63A","80A","100A","125A","160A","200A","250A","400A","630A","800A","1000A","1250A","1600A","2000A","2500A","3200A","4000A","5000A","6300A"},UPPER(D6223)),{40,63,80,100,125,160,200,250,400,630,800,1000,1250,1600,2000,2500,3200,4000,5000,6300}),0)</f>
        <v>4000</v>
      </c>
      <c r="M6223" s="72" t="str">
        <f t="shared" si="741"/>
        <v>Straight Feeder</v>
      </c>
      <c r="N6223" s="72" t="str">
        <f t="shared" si="742"/>
        <v>CU</v>
      </c>
      <c r="O6223" s="75" t="str">
        <f t="shared" si="743"/>
        <v>Tin</v>
      </c>
      <c r="P6223" s="72" t="str">
        <f t="shared" si="744"/>
        <v>PET</v>
      </c>
      <c r="Q6223" s="76" t="str">
        <f t="shared" si="745"/>
        <v>5</v>
      </c>
      <c r="R622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23" s="77" t="str">
        <f>IF(ProjectsDB[[#This Row],[Item Type]]="Straight Plug-In",_xlfn.TEXTJOIN("-",TRUE,M6223&amp;"-"&amp;_xlfn.LET(_xlpm.txt,ProjectsDB[[#This Row],[Assembly]],_xlpm.pos,FIND("SP",_xlpm.txt),_xlpm.pre,LEFT(_xlpm.txt,_xlpm.pos-1),IF(RIGHT(_xlpm.pre,3)="123","3PL",IF(RIGHT(_xlpm.pre,2)="12","2PL",IF(RIGHT(_xlpm.pre,1)="1","1PL","3PL")))),N6223,O6223,P6223,Q6223&amp;"W",R6223),_xlfn.TEXTJOIN("-",TRUE,M6223,N6223,O6223,P6223,Q6223&amp;"W",R6223))</f>
        <v>Straight Feeder-CU-Tin-PET-5W-2</v>
      </c>
      <c r="T6223" s="78" t="str">
        <f>IF(COUNTIF(Cycletime[Element Desc.],ProjectsDB[[#This Row],[Element Desc.]])&gt;0,"Found","Not Found")</f>
        <v>Found</v>
      </c>
    </row>
    <row r="6224" spans="2:20" x14ac:dyDescent="0.25">
      <c r="B6224" s="81" t="s">
        <v>13915</v>
      </c>
      <c r="C6224" s="72" t="s">
        <v>9866</v>
      </c>
      <c r="D6224" s="72" t="s">
        <v>9867</v>
      </c>
      <c r="E6224" s="82">
        <v>6</v>
      </c>
      <c r="F6224" s="72" t="s">
        <v>13988</v>
      </c>
      <c r="G6224" s="72" t="s">
        <v>1505</v>
      </c>
      <c r="H6224" s="73" t="s">
        <v>13989</v>
      </c>
      <c r="I6224" s="74"/>
      <c r="J6224" s="74"/>
      <c r="K6224" s="74"/>
      <c r="L6224" s="25" cm="1">
        <f t="array" ref="L6224">IFERROR(LOOKUP(2^15,SEARCH({"40A","63A","80A","100A","125A","160A","200A","250A","400A","630A","800A","1000A","1250A","1600A","2000A","2500A","3200A","4000A","5000A","6300A"},UPPER(D6224)),{40,63,80,100,125,160,200,250,400,630,800,1000,1250,1600,2000,2500,3200,4000,5000,6300}),0)</f>
        <v>4000</v>
      </c>
      <c r="M6224" s="72" t="str">
        <f t="shared" si="741"/>
        <v>Joint Pack</v>
      </c>
      <c r="N6224" s="72" t="str">
        <f t="shared" si="742"/>
        <v>CU</v>
      </c>
      <c r="O6224" s="75" t="str">
        <f t="shared" si="743"/>
        <v>Tin</v>
      </c>
      <c r="P6224" s="72" t="str">
        <f t="shared" si="744"/>
        <v>None</v>
      </c>
      <c r="Q6224" s="76" t="str">
        <f t="shared" si="745"/>
        <v>5</v>
      </c>
      <c r="R622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24" s="77" t="str">
        <f>IF(ProjectsDB[[#This Row],[Item Type]]="Straight Plug-In",_xlfn.TEXTJOIN("-",TRUE,M6224&amp;"-"&amp;_xlfn.LET(_xlpm.txt,ProjectsDB[[#This Row],[Assembly]],_xlpm.pos,FIND("SP",_xlpm.txt),_xlpm.pre,LEFT(_xlpm.txt,_xlpm.pos-1),IF(RIGHT(_xlpm.pre,3)="123","3PL",IF(RIGHT(_xlpm.pre,2)="12","2PL",IF(RIGHT(_xlpm.pre,1)="1","1PL","3PL")))),N6224,O6224,P6224,Q6224&amp;"W",R6224),_xlfn.TEXTJOIN("-",TRUE,M6224,N6224,O6224,P6224,Q6224&amp;"W",R6224))</f>
        <v>Joint Pack-CU-Tin-None-5W-2</v>
      </c>
      <c r="T6224" s="78" t="str">
        <f>IF(COUNTIF(Cycletime[Element Desc.],ProjectsDB[[#This Row],[Element Desc.]])&gt;0,"Found","Not Found")</f>
        <v>Found</v>
      </c>
    </row>
    <row r="6225" spans="2:20" x14ac:dyDescent="0.25">
      <c r="B6225" s="81" t="s">
        <v>13916</v>
      </c>
      <c r="C6225" s="72" t="s">
        <v>9901</v>
      </c>
      <c r="D6225" s="72" t="s">
        <v>9902</v>
      </c>
      <c r="E6225" s="82">
        <v>3</v>
      </c>
      <c r="F6225" s="72" t="s">
        <v>13988</v>
      </c>
      <c r="G6225" s="72" t="s">
        <v>1505</v>
      </c>
      <c r="H6225" s="73" t="s">
        <v>13989</v>
      </c>
      <c r="I6225" s="74"/>
      <c r="J6225" s="74"/>
      <c r="K6225" s="74"/>
      <c r="L6225" s="25" cm="1">
        <f t="array" ref="L6225">IFERROR(LOOKUP(2^15,SEARCH({"40A","63A","80A","100A","125A","160A","200A","250A","400A","630A","800A","1000A","1250A","1600A","2000A","2500A","3200A","4000A","5000A","6300A"},UPPER(D6225)),{40,63,80,100,125,160,200,250,400,630,800,1000,1250,1600,2000,2500,3200,4000,5000,6300}),0)</f>
        <v>4000</v>
      </c>
      <c r="M6225" s="72" t="str">
        <f t="shared" si="741"/>
        <v>Straight Feeder</v>
      </c>
      <c r="N6225" s="72" t="str">
        <f t="shared" si="742"/>
        <v>CU</v>
      </c>
      <c r="O6225" s="75" t="str">
        <f t="shared" si="743"/>
        <v>Tin</v>
      </c>
      <c r="P6225" s="72" t="str">
        <f t="shared" si="744"/>
        <v>PET</v>
      </c>
      <c r="Q6225" s="76" t="str">
        <f t="shared" si="745"/>
        <v>5</v>
      </c>
      <c r="R622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25" s="77" t="str">
        <f>IF(ProjectsDB[[#This Row],[Item Type]]="Straight Plug-In",_xlfn.TEXTJOIN("-",TRUE,M6225&amp;"-"&amp;_xlfn.LET(_xlpm.txt,ProjectsDB[[#This Row],[Assembly]],_xlpm.pos,FIND("SP",_xlpm.txt),_xlpm.pre,LEFT(_xlpm.txt,_xlpm.pos-1),IF(RIGHT(_xlpm.pre,3)="123","3PL",IF(RIGHT(_xlpm.pre,2)="12","2PL",IF(RIGHT(_xlpm.pre,1)="1","1PL","3PL")))),N6225,O6225,P6225,Q6225&amp;"W",R6225),_xlfn.TEXTJOIN("-",TRUE,M6225,N6225,O6225,P6225,Q6225&amp;"W",R6225))</f>
        <v>Straight Feeder-CU-Tin-PET-5W-2</v>
      </c>
      <c r="T6225" s="78" t="str">
        <f>IF(COUNTIF(Cycletime[Element Desc.],ProjectsDB[[#This Row],[Element Desc.]])&gt;0,"Found","Not Found")</f>
        <v>Found</v>
      </c>
    </row>
    <row r="6226" spans="2:20" x14ac:dyDescent="0.25">
      <c r="B6226" s="81" t="s">
        <v>13917</v>
      </c>
      <c r="C6226" s="72" t="s">
        <v>9920</v>
      </c>
      <c r="D6226" s="72" t="s">
        <v>9921</v>
      </c>
      <c r="E6226" s="82">
        <v>5</v>
      </c>
      <c r="F6226" s="72" t="s">
        <v>13988</v>
      </c>
      <c r="G6226" s="72" t="s">
        <v>1505</v>
      </c>
      <c r="H6226" s="73" t="s">
        <v>13989</v>
      </c>
      <c r="I6226" s="74"/>
      <c r="J6226" s="74"/>
      <c r="K6226" s="74"/>
      <c r="L6226" s="25" cm="1">
        <f t="array" ref="L6226">IFERROR(LOOKUP(2^15,SEARCH({"40A","63A","80A","100A","125A","160A","200A","250A","400A","630A","800A","1000A","1250A","1600A","2000A","2500A","3200A","4000A","5000A","6300A"},UPPER(D6226)),{40,63,80,100,125,160,200,250,400,630,800,1000,1250,1600,2000,2500,3200,4000,5000,6300}),0)</f>
        <v>4000</v>
      </c>
      <c r="M6226" s="72" t="str">
        <f t="shared" si="741"/>
        <v>Joint Pack</v>
      </c>
      <c r="N6226" s="72" t="str">
        <f t="shared" si="742"/>
        <v>CU</v>
      </c>
      <c r="O6226" s="75" t="str">
        <f t="shared" si="743"/>
        <v>Tin</v>
      </c>
      <c r="P6226" s="72" t="str">
        <f t="shared" si="744"/>
        <v>None</v>
      </c>
      <c r="Q6226" s="76" t="str">
        <f t="shared" si="745"/>
        <v>5</v>
      </c>
      <c r="R622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26" s="77" t="str">
        <f>IF(ProjectsDB[[#This Row],[Item Type]]="Straight Plug-In",_xlfn.TEXTJOIN("-",TRUE,M6226&amp;"-"&amp;_xlfn.LET(_xlpm.txt,ProjectsDB[[#This Row],[Assembly]],_xlpm.pos,FIND("SP",_xlpm.txt),_xlpm.pre,LEFT(_xlpm.txt,_xlpm.pos-1),IF(RIGHT(_xlpm.pre,3)="123","3PL",IF(RIGHT(_xlpm.pre,2)="12","2PL",IF(RIGHT(_xlpm.pre,1)="1","1PL","3PL")))),N6226,O6226,P6226,Q6226&amp;"W",R6226),_xlfn.TEXTJOIN("-",TRUE,M6226,N6226,O6226,P6226,Q6226&amp;"W",R6226))</f>
        <v>Joint Pack-CU-Tin-None-5W-2</v>
      </c>
      <c r="T6226" s="78" t="str">
        <f>IF(COUNTIF(Cycletime[Element Desc.],ProjectsDB[[#This Row],[Element Desc.]])&gt;0,"Found","Not Found")</f>
        <v>Found</v>
      </c>
    </row>
    <row r="6227" spans="2:20" x14ac:dyDescent="0.25">
      <c r="B6227" s="81" t="s">
        <v>13918</v>
      </c>
      <c r="C6227" s="72" t="s">
        <v>9895</v>
      </c>
      <c r="D6227" s="72" t="s">
        <v>9896</v>
      </c>
      <c r="E6227" s="82">
        <v>2</v>
      </c>
      <c r="F6227" s="72" t="s">
        <v>13988</v>
      </c>
      <c r="G6227" s="72" t="s">
        <v>1505</v>
      </c>
      <c r="H6227" s="73" t="s">
        <v>13989</v>
      </c>
      <c r="I6227" s="74"/>
      <c r="J6227" s="74"/>
      <c r="K6227" s="74"/>
      <c r="L6227" s="25" cm="1">
        <f t="array" ref="L6227">IFERROR(LOOKUP(2^15,SEARCH({"40A","63A","80A","100A","125A","160A","200A","250A","400A","630A","800A","1000A","1250A","1600A","2000A","2500A","3200A","4000A","5000A","6300A"},UPPER(D6227)),{40,63,80,100,125,160,200,250,400,630,800,1000,1250,1600,2000,2500,3200,4000,5000,6300}),0)</f>
        <v>4000</v>
      </c>
      <c r="M6227" s="72" t="str">
        <f t="shared" si="741"/>
        <v>Flange Straight</v>
      </c>
      <c r="N6227" s="72" t="str">
        <f t="shared" si="742"/>
        <v>CU</v>
      </c>
      <c r="O6227" s="75" t="str">
        <f t="shared" si="743"/>
        <v>Tin</v>
      </c>
      <c r="P6227" s="72" t="str">
        <f t="shared" si="744"/>
        <v>PET</v>
      </c>
      <c r="Q6227" s="76" t="str">
        <f t="shared" si="745"/>
        <v>5</v>
      </c>
      <c r="R622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27" s="77" t="str">
        <f>IF(ProjectsDB[[#This Row],[Item Type]]="Straight Plug-In",_xlfn.TEXTJOIN("-",TRUE,M6227&amp;"-"&amp;_xlfn.LET(_xlpm.txt,ProjectsDB[[#This Row],[Assembly]],_xlpm.pos,FIND("SP",_xlpm.txt),_xlpm.pre,LEFT(_xlpm.txt,_xlpm.pos-1),IF(RIGHT(_xlpm.pre,3)="123","3PL",IF(RIGHT(_xlpm.pre,2)="12","2PL",IF(RIGHT(_xlpm.pre,1)="1","1PL","3PL")))),N6227,O6227,P6227,Q6227&amp;"W",R6227),_xlfn.TEXTJOIN("-",TRUE,M6227,N6227,O6227,P6227,Q6227&amp;"W",R6227))</f>
        <v>Flange Straight-CU-Tin-PET-5W-2</v>
      </c>
      <c r="T6227" s="78" t="str">
        <f>IF(COUNTIF(Cycletime[Element Desc.],ProjectsDB[[#This Row],[Element Desc.]])&gt;0,"Found","Not Found")</f>
        <v>Found</v>
      </c>
    </row>
    <row r="6228" spans="2:20" x14ac:dyDescent="0.25">
      <c r="B6228" s="81" t="s">
        <v>13919</v>
      </c>
      <c r="C6228" s="72" t="s">
        <v>9927</v>
      </c>
      <c r="D6228" s="72" t="s">
        <v>9928</v>
      </c>
      <c r="E6228" s="82">
        <v>3</v>
      </c>
      <c r="F6228" s="72" t="s">
        <v>13988</v>
      </c>
      <c r="G6228" s="72" t="s">
        <v>1505</v>
      </c>
      <c r="H6228" s="73" t="s">
        <v>13989</v>
      </c>
      <c r="I6228" s="74"/>
      <c r="J6228" s="74"/>
      <c r="K6228" s="74"/>
      <c r="L6228" s="25" cm="1">
        <f t="array" ref="L6228">IFERROR(LOOKUP(2^15,SEARCH({"40A","63A","80A","100A","125A","160A","200A","250A","400A","630A","800A","1000A","1250A","1600A","2000A","2500A","3200A","4000A","5000A","6300A"},UPPER(D6228)),{40,63,80,100,125,160,200,250,400,630,800,1000,1250,1600,2000,2500,3200,4000,5000,6300}),0)</f>
        <v>4000</v>
      </c>
      <c r="M6228" s="72" t="str">
        <f t="shared" si="741"/>
        <v>Straight Feeder</v>
      </c>
      <c r="N6228" s="72" t="str">
        <f t="shared" si="742"/>
        <v>CU</v>
      </c>
      <c r="O6228" s="75" t="str">
        <f t="shared" si="743"/>
        <v>Tin</v>
      </c>
      <c r="P6228" s="72" t="str">
        <f t="shared" si="744"/>
        <v>PET</v>
      </c>
      <c r="Q6228" s="76" t="str">
        <f t="shared" si="745"/>
        <v>5</v>
      </c>
      <c r="R622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28" s="77" t="str">
        <f>IF(ProjectsDB[[#This Row],[Item Type]]="Straight Plug-In",_xlfn.TEXTJOIN("-",TRUE,M6228&amp;"-"&amp;_xlfn.LET(_xlpm.txt,ProjectsDB[[#This Row],[Assembly]],_xlpm.pos,FIND("SP",_xlpm.txt),_xlpm.pre,LEFT(_xlpm.txt,_xlpm.pos-1),IF(RIGHT(_xlpm.pre,3)="123","3PL",IF(RIGHT(_xlpm.pre,2)="12","2PL",IF(RIGHT(_xlpm.pre,1)="1","1PL","3PL")))),N6228,O6228,P6228,Q6228&amp;"W",R6228),_xlfn.TEXTJOIN("-",TRUE,M6228,N6228,O6228,P6228,Q6228&amp;"W",R6228))</f>
        <v>Straight Feeder-CU-Tin-PET-5W-2</v>
      </c>
      <c r="T6228" s="78" t="str">
        <f>IF(COUNTIF(Cycletime[Element Desc.],ProjectsDB[[#This Row],[Element Desc.]])&gt;0,"Found","Not Found")</f>
        <v>Found</v>
      </c>
    </row>
    <row r="6229" spans="2:20" x14ac:dyDescent="0.25">
      <c r="B6229" s="81" t="s">
        <v>13920</v>
      </c>
      <c r="C6229" s="72" t="s">
        <v>9940</v>
      </c>
      <c r="D6229" s="72" t="s">
        <v>9941</v>
      </c>
      <c r="E6229" s="82">
        <v>5</v>
      </c>
      <c r="F6229" s="72" t="s">
        <v>13988</v>
      </c>
      <c r="G6229" s="72" t="s">
        <v>1505</v>
      </c>
      <c r="H6229" s="73" t="s">
        <v>13989</v>
      </c>
      <c r="I6229" s="74"/>
      <c r="J6229" s="74"/>
      <c r="K6229" s="74"/>
      <c r="L6229" s="25" cm="1">
        <f t="array" ref="L6229">IFERROR(LOOKUP(2^15,SEARCH({"40A","63A","80A","100A","125A","160A","200A","250A","400A","630A","800A","1000A","1250A","1600A","2000A","2500A","3200A","4000A","5000A","6300A"},UPPER(D6229)),{40,63,80,100,125,160,200,250,400,630,800,1000,1250,1600,2000,2500,3200,4000,5000,6300}),0)</f>
        <v>4000</v>
      </c>
      <c r="M6229" s="72" t="str">
        <f t="shared" si="741"/>
        <v>Joint Pack</v>
      </c>
      <c r="N6229" s="72" t="str">
        <f t="shared" si="742"/>
        <v>CU</v>
      </c>
      <c r="O6229" s="75" t="str">
        <f t="shared" si="743"/>
        <v>Tin</v>
      </c>
      <c r="P6229" s="72" t="str">
        <f t="shared" si="744"/>
        <v>None</v>
      </c>
      <c r="Q6229" s="76" t="str">
        <f t="shared" si="745"/>
        <v>5</v>
      </c>
      <c r="R622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29" s="77" t="str">
        <f>IF(ProjectsDB[[#This Row],[Item Type]]="Straight Plug-In",_xlfn.TEXTJOIN("-",TRUE,M6229&amp;"-"&amp;_xlfn.LET(_xlpm.txt,ProjectsDB[[#This Row],[Assembly]],_xlpm.pos,FIND("SP",_xlpm.txt),_xlpm.pre,LEFT(_xlpm.txt,_xlpm.pos-1),IF(RIGHT(_xlpm.pre,3)="123","3PL",IF(RIGHT(_xlpm.pre,2)="12","2PL",IF(RIGHT(_xlpm.pre,1)="1","1PL","3PL")))),N6229,O6229,P6229,Q6229&amp;"W",R6229),_xlfn.TEXTJOIN("-",TRUE,M6229,N6229,O6229,P6229,Q6229&amp;"W",R6229))</f>
        <v>Joint Pack-CU-Tin-None-5W-2</v>
      </c>
      <c r="T6229" s="78" t="str">
        <f>IF(COUNTIF(Cycletime[Element Desc.],ProjectsDB[[#This Row],[Element Desc.]])&gt;0,"Found","Not Found")</f>
        <v>Found</v>
      </c>
    </row>
    <row r="6230" spans="2:20" x14ac:dyDescent="0.25">
      <c r="B6230" s="81" t="s">
        <v>13921</v>
      </c>
      <c r="C6230" s="72" t="s">
        <v>9943</v>
      </c>
      <c r="D6230" s="72" t="s">
        <v>9944</v>
      </c>
      <c r="E6230" s="82">
        <v>2</v>
      </c>
      <c r="F6230" s="72" t="s">
        <v>13988</v>
      </c>
      <c r="G6230" s="72" t="s">
        <v>1505</v>
      </c>
      <c r="H6230" s="73" t="s">
        <v>13989</v>
      </c>
      <c r="I6230" s="74"/>
      <c r="J6230" s="74"/>
      <c r="K6230" s="74"/>
      <c r="L6230" s="25" cm="1">
        <f t="array" ref="L6230">IFERROR(LOOKUP(2^15,SEARCH({"40A","63A","80A","100A","125A","160A","200A","250A","400A","630A","800A","1000A","1250A","1600A","2000A","2500A","3200A","4000A","5000A","6300A"},UPPER(D6230)),{40,63,80,100,125,160,200,250,400,630,800,1000,1250,1600,2000,2500,3200,4000,5000,6300}),0)</f>
        <v>4000</v>
      </c>
      <c r="M6230" s="72" t="str">
        <f t="shared" si="741"/>
        <v>Flange Straight</v>
      </c>
      <c r="N6230" s="72" t="str">
        <f t="shared" si="742"/>
        <v>CU</v>
      </c>
      <c r="O6230" s="75" t="str">
        <f t="shared" si="743"/>
        <v>Tin</v>
      </c>
      <c r="P6230" s="72" t="str">
        <f t="shared" si="744"/>
        <v>PET</v>
      </c>
      <c r="Q6230" s="76" t="str">
        <f t="shared" si="745"/>
        <v>5</v>
      </c>
      <c r="R623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30" s="77" t="str">
        <f>IF(ProjectsDB[[#This Row],[Item Type]]="Straight Plug-In",_xlfn.TEXTJOIN("-",TRUE,M6230&amp;"-"&amp;_xlfn.LET(_xlpm.txt,ProjectsDB[[#This Row],[Assembly]],_xlpm.pos,FIND("SP",_xlpm.txt),_xlpm.pre,LEFT(_xlpm.txt,_xlpm.pos-1),IF(RIGHT(_xlpm.pre,3)="123","3PL",IF(RIGHT(_xlpm.pre,2)="12","2PL",IF(RIGHT(_xlpm.pre,1)="1","1PL","3PL")))),N6230,O6230,P6230,Q6230&amp;"W",R6230),_xlfn.TEXTJOIN("-",TRUE,M6230,N6230,O6230,P6230,Q6230&amp;"W",R6230))</f>
        <v>Flange Straight-CU-Tin-PET-5W-2</v>
      </c>
      <c r="T6230" s="78" t="str">
        <f>IF(COUNTIF(Cycletime[Element Desc.],ProjectsDB[[#This Row],[Element Desc.]])&gt;0,"Found","Not Found")</f>
        <v>Found</v>
      </c>
    </row>
    <row r="6231" spans="2:20" x14ac:dyDescent="0.25">
      <c r="B6231" s="81" t="s">
        <v>13922</v>
      </c>
      <c r="C6231" s="72" t="s">
        <v>9979</v>
      </c>
      <c r="D6231" s="72" t="s">
        <v>9980</v>
      </c>
      <c r="E6231" s="82">
        <v>6</v>
      </c>
      <c r="F6231" s="72" t="s">
        <v>13988</v>
      </c>
      <c r="G6231" s="72" t="s">
        <v>1505</v>
      </c>
      <c r="H6231" s="73" t="s">
        <v>13989</v>
      </c>
      <c r="I6231" s="74"/>
      <c r="J6231" s="74"/>
      <c r="K6231" s="74"/>
      <c r="L6231" s="25" cm="1">
        <f t="array" ref="L6231">IFERROR(LOOKUP(2^15,SEARCH({"40A","63A","80A","100A","125A","160A","200A","250A","400A","630A","800A","1000A","1250A","1600A","2000A","2500A","3200A","4000A","5000A","6300A"},UPPER(D6231)),{40,63,80,100,125,160,200,250,400,630,800,1000,1250,1600,2000,2500,3200,4000,5000,6300}),0)</f>
        <v>4000</v>
      </c>
      <c r="M6231" s="72" t="str">
        <f t="shared" si="741"/>
        <v>Joint Pack</v>
      </c>
      <c r="N6231" s="72" t="str">
        <f t="shared" si="742"/>
        <v>CU</v>
      </c>
      <c r="O6231" s="75" t="str">
        <f t="shared" si="743"/>
        <v>Tin</v>
      </c>
      <c r="P6231" s="72" t="str">
        <f t="shared" si="744"/>
        <v>None</v>
      </c>
      <c r="Q6231" s="76" t="str">
        <f t="shared" si="745"/>
        <v>5</v>
      </c>
      <c r="R623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31" s="77" t="str">
        <f>IF(ProjectsDB[[#This Row],[Item Type]]="Straight Plug-In",_xlfn.TEXTJOIN("-",TRUE,M6231&amp;"-"&amp;_xlfn.LET(_xlpm.txt,ProjectsDB[[#This Row],[Assembly]],_xlpm.pos,FIND("SP",_xlpm.txt),_xlpm.pre,LEFT(_xlpm.txt,_xlpm.pos-1),IF(RIGHT(_xlpm.pre,3)="123","3PL",IF(RIGHT(_xlpm.pre,2)="12","2PL",IF(RIGHT(_xlpm.pre,1)="1","1PL","3PL")))),N6231,O6231,P6231,Q6231&amp;"W",R6231),_xlfn.TEXTJOIN("-",TRUE,M6231,N6231,O6231,P6231,Q6231&amp;"W",R6231))</f>
        <v>Joint Pack-CU-Tin-None-5W-2</v>
      </c>
      <c r="T6231" s="78" t="str">
        <f>IF(COUNTIF(Cycletime[Element Desc.],ProjectsDB[[#This Row],[Element Desc.]])&gt;0,"Found","Not Found")</f>
        <v>Found</v>
      </c>
    </row>
    <row r="6232" spans="2:20" x14ac:dyDescent="0.25">
      <c r="B6232" s="81" t="s">
        <v>13923</v>
      </c>
      <c r="C6232" s="72" t="s">
        <v>9953</v>
      </c>
      <c r="D6232" s="72" t="s">
        <v>9954</v>
      </c>
      <c r="E6232" s="82">
        <v>2</v>
      </c>
      <c r="F6232" s="72" t="s">
        <v>13988</v>
      </c>
      <c r="G6232" s="72" t="s">
        <v>1505</v>
      </c>
      <c r="H6232" s="73" t="s">
        <v>13989</v>
      </c>
      <c r="I6232" s="74"/>
      <c r="J6232" s="74"/>
      <c r="K6232" s="74"/>
      <c r="L6232" s="25" cm="1">
        <f t="array" ref="L6232">IFERROR(LOOKUP(2^15,SEARCH({"40A","63A","80A","100A","125A","160A","200A","250A","400A","630A","800A","1000A","1250A","1600A","2000A","2500A","3200A","4000A","5000A","6300A"},UPPER(D6232)),{40,63,80,100,125,160,200,250,400,630,800,1000,1250,1600,2000,2500,3200,4000,5000,6300}),0)</f>
        <v>4000</v>
      </c>
      <c r="M6232" s="72" t="str">
        <f t="shared" si="741"/>
        <v>Flange Straight</v>
      </c>
      <c r="N6232" s="72" t="str">
        <f t="shared" si="742"/>
        <v>CU</v>
      </c>
      <c r="O6232" s="75" t="str">
        <f t="shared" si="743"/>
        <v>Tin</v>
      </c>
      <c r="P6232" s="72" t="str">
        <f t="shared" si="744"/>
        <v>PET</v>
      </c>
      <c r="Q6232" s="76" t="str">
        <f t="shared" si="745"/>
        <v>5</v>
      </c>
      <c r="R623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32" s="77" t="str">
        <f>IF(ProjectsDB[[#This Row],[Item Type]]="Straight Plug-In",_xlfn.TEXTJOIN("-",TRUE,M6232&amp;"-"&amp;_xlfn.LET(_xlpm.txt,ProjectsDB[[#This Row],[Assembly]],_xlpm.pos,FIND("SP",_xlpm.txt),_xlpm.pre,LEFT(_xlpm.txt,_xlpm.pos-1),IF(RIGHT(_xlpm.pre,3)="123","3PL",IF(RIGHT(_xlpm.pre,2)="12","2PL",IF(RIGHT(_xlpm.pre,1)="1","1PL","3PL")))),N6232,O6232,P6232,Q6232&amp;"W",R6232),_xlfn.TEXTJOIN("-",TRUE,M6232,N6232,O6232,P6232,Q6232&amp;"W",R6232))</f>
        <v>Flange Straight-CU-Tin-PET-5W-2</v>
      </c>
      <c r="T6232" s="78" t="str">
        <f>IF(COUNTIF(Cycletime[Element Desc.],ProjectsDB[[#This Row],[Element Desc.]])&gt;0,"Found","Not Found")</f>
        <v>Found</v>
      </c>
    </row>
    <row r="6233" spans="2:20" x14ac:dyDescent="0.25">
      <c r="B6233" s="81" t="s">
        <v>13924</v>
      </c>
      <c r="C6233" s="72" t="s">
        <v>9968</v>
      </c>
      <c r="D6233" s="72" t="s">
        <v>9969</v>
      </c>
      <c r="E6233" s="82">
        <v>4</v>
      </c>
      <c r="F6233" s="72" t="s">
        <v>13988</v>
      </c>
      <c r="G6233" s="72" t="s">
        <v>1505</v>
      </c>
      <c r="H6233" s="73" t="s">
        <v>13989</v>
      </c>
      <c r="I6233" s="74"/>
      <c r="J6233" s="74"/>
      <c r="K6233" s="74"/>
      <c r="L6233" s="25" cm="1">
        <f t="array" ref="L6233">IFERROR(LOOKUP(2^15,SEARCH({"40A","63A","80A","100A","125A","160A","200A","250A","400A","630A","800A","1000A","1250A","1600A","2000A","2500A","3200A","4000A","5000A","6300A"},UPPER(D6233)),{40,63,80,100,125,160,200,250,400,630,800,1000,1250,1600,2000,2500,3200,4000,5000,6300}),0)</f>
        <v>4000</v>
      </c>
      <c r="M6233" s="72" t="str">
        <f t="shared" si="741"/>
        <v>Straight Feeder</v>
      </c>
      <c r="N6233" s="72" t="str">
        <f t="shared" si="742"/>
        <v>CU</v>
      </c>
      <c r="O6233" s="75" t="str">
        <f t="shared" si="743"/>
        <v>Tin</v>
      </c>
      <c r="P6233" s="72" t="str">
        <f t="shared" si="744"/>
        <v>PET</v>
      </c>
      <c r="Q6233" s="76" t="str">
        <f t="shared" si="745"/>
        <v>5</v>
      </c>
      <c r="R623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33" s="77" t="str">
        <f>IF(ProjectsDB[[#This Row],[Item Type]]="Straight Plug-In",_xlfn.TEXTJOIN("-",TRUE,M6233&amp;"-"&amp;_xlfn.LET(_xlpm.txt,ProjectsDB[[#This Row],[Assembly]],_xlpm.pos,FIND("SP",_xlpm.txt),_xlpm.pre,LEFT(_xlpm.txt,_xlpm.pos-1),IF(RIGHT(_xlpm.pre,3)="123","3PL",IF(RIGHT(_xlpm.pre,2)="12","2PL",IF(RIGHT(_xlpm.pre,1)="1","1PL","3PL")))),N6233,O6233,P6233,Q6233&amp;"W",R6233),_xlfn.TEXTJOIN("-",TRUE,M6233,N6233,O6233,P6233,Q6233&amp;"W",R6233))</f>
        <v>Straight Feeder-CU-Tin-PET-5W-2</v>
      </c>
      <c r="T6233" s="78" t="str">
        <f>IF(COUNTIF(Cycletime[Element Desc.],ProjectsDB[[#This Row],[Element Desc.]])&gt;0,"Found","Not Found")</f>
        <v>Found</v>
      </c>
    </row>
    <row r="6234" spans="2:20" x14ac:dyDescent="0.25">
      <c r="B6234" s="81" t="s">
        <v>13925</v>
      </c>
      <c r="C6234" s="72" t="s">
        <v>9985</v>
      </c>
      <c r="D6234" s="72" t="s">
        <v>9986</v>
      </c>
      <c r="E6234" s="82">
        <v>2</v>
      </c>
      <c r="F6234" s="72" t="s">
        <v>13988</v>
      </c>
      <c r="G6234" s="72" t="s">
        <v>1505</v>
      </c>
      <c r="H6234" s="73" t="s">
        <v>13989</v>
      </c>
      <c r="I6234" s="74"/>
      <c r="J6234" s="74"/>
      <c r="K6234" s="74"/>
      <c r="L6234" s="25" cm="1">
        <f t="array" ref="L6234">IFERROR(LOOKUP(2^15,SEARCH({"40A","63A","80A","100A","125A","160A","200A","250A","400A","630A","800A","1000A","1250A","1600A","2000A","2500A","3200A","4000A","5000A","6300A"},UPPER(D6234)),{40,63,80,100,125,160,200,250,400,630,800,1000,1250,1600,2000,2500,3200,4000,5000,6300}),0)</f>
        <v>4000</v>
      </c>
      <c r="M6234" s="72" t="str">
        <f t="shared" si="741"/>
        <v>Flange Straight</v>
      </c>
      <c r="N6234" s="72" t="str">
        <f t="shared" si="742"/>
        <v>CU</v>
      </c>
      <c r="O6234" s="75" t="str">
        <f t="shared" si="743"/>
        <v>Tin</v>
      </c>
      <c r="P6234" s="72" t="str">
        <f t="shared" si="744"/>
        <v>PET</v>
      </c>
      <c r="Q6234" s="76" t="str">
        <f t="shared" si="745"/>
        <v>5</v>
      </c>
      <c r="R623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34" s="77" t="str">
        <f>IF(ProjectsDB[[#This Row],[Item Type]]="Straight Plug-In",_xlfn.TEXTJOIN("-",TRUE,M6234&amp;"-"&amp;_xlfn.LET(_xlpm.txt,ProjectsDB[[#This Row],[Assembly]],_xlpm.pos,FIND("SP",_xlpm.txt),_xlpm.pre,LEFT(_xlpm.txt,_xlpm.pos-1),IF(RIGHT(_xlpm.pre,3)="123","3PL",IF(RIGHT(_xlpm.pre,2)="12","2PL",IF(RIGHT(_xlpm.pre,1)="1","1PL","3PL")))),N6234,O6234,P6234,Q6234&amp;"W",R6234),_xlfn.TEXTJOIN("-",TRUE,M6234,N6234,O6234,P6234,Q6234&amp;"W",R6234))</f>
        <v>Flange Straight-CU-Tin-PET-5W-2</v>
      </c>
      <c r="T6234" s="78" t="str">
        <f>IF(COUNTIF(Cycletime[Element Desc.],ProjectsDB[[#This Row],[Element Desc.]])&gt;0,"Found","Not Found")</f>
        <v>Found</v>
      </c>
    </row>
    <row r="6235" spans="2:20" x14ac:dyDescent="0.25">
      <c r="B6235" s="81" t="s">
        <v>13926</v>
      </c>
      <c r="C6235" s="72" t="s">
        <v>9991</v>
      </c>
      <c r="D6235" s="72" t="s">
        <v>9992</v>
      </c>
      <c r="E6235" s="82">
        <v>3</v>
      </c>
      <c r="F6235" s="72" t="s">
        <v>13988</v>
      </c>
      <c r="G6235" s="72" t="s">
        <v>1505</v>
      </c>
      <c r="H6235" s="73" t="s">
        <v>13989</v>
      </c>
      <c r="I6235" s="74"/>
      <c r="J6235" s="74"/>
      <c r="K6235" s="74"/>
      <c r="L6235" s="25" cm="1">
        <f t="array" ref="L6235">IFERROR(LOOKUP(2^15,SEARCH({"40A","63A","80A","100A","125A","160A","200A","250A","400A","630A","800A","1000A","1250A","1600A","2000A","2500A","3200A","4000A","5000A","6300A"},UPPER(D6235)),{40,63,80,100,125,160,200,250,400,630,800,1000,1250,1600,2000,2500,3200,4000,5000,6300}),0)</f>
        <v>4000</v>
      </c>
      <c r="M6235" s="72" t="str">
        <f t="shared" si="741"/>
        <v>Straight Feeder</v>
      </c>
      <c r="N6235" s="72" t="str">
        <f t="shared" si="742"/>
        <v>CU</v>
      </c>
      <c r="O6235" s="75" t="str">
        <f t="shared" si="743"/>
        <v>Tin</v>
      </c>
      <c r="P6235" s="72" t="str">
        <f t="shared" si="744"/>
        <v>PET</v>
      </c>
      <c r="Q6235" s="76" t="str">
        <f t="shared" si="745"/>
        <v>5</v>
      </c>
      <c r="R623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35" s="77" t="str">
        <f>IF(ProjectsDB[[#This Row],[Item Type]]="Straight Plug-In",_xlfn.TEXTJOIN("-",TRUE,M6235&amp;"-"&amp;_xlfn.LET(_xlpm.txt,ProjectsDB[[#This Row],[Assembly]],_xlpm.pos,FIND("SP",_xlpm.txt),_xlpm.pre,LEFT(_xlpm.txt,_xlpm.pos-1),IF(RIGHT(_xlpm.pre,3)="123","3PL",IF(RIGHT(_xlpm.pre,2)="12","2PL",IF(RIGHT(_xlpm.pre,1)="1","1PL","3PL")))),N6235,O6235,P6235,Q6235&amp;"W",R6235),_xlfn.TEXTJOIN("-",TRUE,M6235,N6235,O6235,P6235,Q6235&amp;"W",R6235))</f>
        <v>Straight Feeder-CU-Tin-PET-5W-2</v>
      </c>
      <c r="T6235" s="78" t="str">
        <f>IF(COUNTIF(Cycletime[Element Desc.],ProjectsDB[[#This Row],[Element Desc.]])&gt;0,"Found","Not Found")</f>
        <v>Found</v>
      </c>
    </row>
    <row r="6236" spans="2:20" x14ac:dyDescent="0.25">
      <c r="B6236" s="81" t="s">
        <v>13927</v>
      </c>
      <c r="C6236" s="72" t="s">
        <v>10008</v>
      </c>
      <c r="D6236" s="72" t="s">
        <v>10009</v>
      </c>
      <c r="E6236" s="82">
        <v>5</v>
      </c>
      <c r="F6236" s="72" t="s">
        <v>13988</v>
      </c>
      <c r="G6236" s="72" t="s">
        <v>1505</v>
      </c>
      <c r="H6236" s="73" t="s">
        <v>13989</v>
      </c>
      <c r="I6236" s="74"/>
      <c r="J6236" s="74"/>
      <c r="K6236" s="74"/>
      <c r="L6236" s="25" cm="1">
        <f t="array" ref="L6236">IFERROR(LOOKUP(2^15,SEARCH({"40A","63A","80A","100A","125A","160A","200A","250A","400A","630A","800A","1000A","1250A","1600A","2000A","2500A","3200A","4000A","5000A","6300A"},UPPER(D6236)),{40,63,80,100,125,160,200,250,400,630,800,1000,1250,1600,2000,2500,3200,4000,5000,6300}),0)</f>
        <v>4000</v>
      </c>
      <c r="M6236" s="72" t="str">
        <f t="shared" si="741"/>
        <v>Joint Pack</v>
      </c>
      <c r="N6236" s="72" t="str">
        <f t="shared" si="742"/>
        <v>CU</v>
      </c>
      <c r="O6236" s="75" t="str">
        <f t="shared" si="743"/>
        <v>Tin</v>
      </c>
      <c r="P6236" s="72" t="str">
        <f t="shared" si="744"/>
        <v>None</v>
      </c>
      <c r="Q6236" s="76" t="str">
        <f t="shared" si="745"/>
        <v>5</v>
      </c>
      <c r="R623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36" s="77" t="str">
        <f>IF(ProjectsDB[[#This Row],[Item Type]]="Straight Plug-In",_xlfn.TEXTJOIN("-",TRUE,M6236&amp;"-"&amp;_xlfn.LET(_xlpm.txt,ProjectsDB[[#This Row],[Assembly]],_xlpm.pos,FIND("SP",_xlpm.txt),_xlpm.pre,LEFT(_xlpm.txt,_xlpm.pos-1),IF(RIGHT(_xlpm.pre,3)="123","3PL",IF(RIGHT(_xlpm.pre,2)="12","2PL",IF(RIGHT(_xlpm.pre,1)="1","1PL","3PL")))),N6236,O6236,P6236,Q6236&amp;"W",R6236),_xlfn.TEXTJOIN("-",TRUE,M6236,N6236,O6236,P6236,Q6236&amp;"W",R6236))</f>
        <v>Joint Pack-CU-Tin-None-5W-2</v>
      </c>
      <c r="T6236" s="78" t="str">
        <f>IF(COUNTIF(Cycletime[Element Desc.],ProjectsDB[[#This Row],[Element Desc.]])&gt;0,"Found","Not Found")</f>
        <v>Found</v>
      </c>
    </row>
    <row r="6237" spans="2:20" x14ac:dyDescent="0.25">
      <c r="B6237" s="81" t="s">
        <v>13928</v>
      </c>
      <c r="C6237" s="72" t="s">
        <v>9870</v>
      </c>
      <c r="D6237" s="72" t="s">
        <v>7771</v>
      </c>
      <c r="E6237" s="82">
        <v>2</v>
      </c>
      <c r="F6237" s="72" t="s">
        <v>13988</v>
      </c>
      <c r="G6237" s="72" t="s">
        <v>1505</v>
      </c>
      <c r="H6237" s="73" t="s">
        <v>13989</v>
      </c>
      <c r="I6237" s="74"/>
      <c r="J6237" s="74"/>
      <c r="K6237" s="74"/>
      <c r="L6237" s="25" cm="1">
        <f t="array" ref="L6237">IFERROR(LOOKUP(2^15,SEARCH({"40A","63A","80A","100A","125A","160A","200A","250A","400A","630A","800A","1000A","1250A","1600A","2000A","2500A","3200A","4000A","5000A","6300A"},UPPER(D6237)),{40,63,80,100,125,160,200,250,400,630,800,1000,1250,1600,2000,2500,3200,4000,5000,6300}),0)</f>
        <v>4000</v>
      </c>
      <c r="M6237" s="72" t="str">
        <f t="shared" si="741"/>
        <v>Flange Straight</v>
      </c>
      <c r="N6237" s="72" t="str">
        <f t="shared" si="742"/>
        <v>CU</v>
      </c>
      <c r="O6237" s="75" t="str">
        <f t="shared" si="743"/>
        <v>Tin</v>
      </c>
      <c r="P6237" s="72" t="str">
        <f t="shared" si="744"/>
        <v>PET</v>
      </c>
      <c r="Q6237" s="76" t="str">
        <f t="shared" si="745"/>
        <v>5</v>
      </c>
      <c r="R623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37" s="77" t="str">
        <f>IF(ProjectsDB[[#This Row],[Item Type]]="Straight Plug-In",_xlfn.TEXTJOIN("-",TRUE,M6237&amp;"-"&amp;_xlfn.LET(_xlpm.txt,ProjectsDB[[#This Row],[Assembly]],_xlpm.pos,FIND("SP",_xlpm.txt),_xlpm.pre,LEFT(_xlpm.txt,_xlpm.pos-1),IF(RIGHT(_xlpm.pre,3)="123","3PL",IF(RIGHT(_xlpm.pre,2)="12","2PL",IF(RIGHT(_xlpm.pre,1)="1","1PL","3PL")))),N6237,O6237,P6237,Q6237&amp;"W",R6237),_xlfn.TEXTJOIN("-",TRUE,M6237,N6237,O6237,P6237,Q6237&amp;"W",R6237))</f>
        <v>Flange Straight-CU-Tin-PET-5W-2</v>
      </c>
      <c r="T6237" s="78" t="str">
        <f>IF(COUNTIF(Cycletime[Element Desc.],ProjectsDB[[#This Row],[Element Desc.]])&gt;0,"Found","Not Found")</f>
        <v>Found</v>
      </c>
    </row>
    <row r="6238" spans="2:20" x14ac:dyDescent="0.25">
      <c r="B6238" s="81" t="s">
        <v>13929</v>
      </c>
      <c r="C6238" s="72" t="s">
        <v>9881</v>
      </c>
      <c r="D6238" s="72" t="s">
        <v>9882</v>
      </c>
      <c r="E6238" s="82">
        <v>4</v>
      </c>
      <c r="F6238" s="72" t="s">
        <v>13988</v>
      </c>
      <c r="G6238" s="72" t="s">
        <v>1505</v>
      </c>
      <c r="H6238" s="73" t="s">
        <v>13989</v>
      </c>
      <c r="I6238" s="74"/>
      <c r="J6238" s="74"/>
      <c r="K6238" s="74"/>
      <c r="L6238" s="25" cm="1">
        <f t="array" ref="L6238">IFERROR(LOOKUP(2^15,SEARCH({"40A","63A","80A","100A","125A","160A","200A","250A","400A","630A","800A","1000A","1250A","1600A","2000A","2500A","3200A","4000A","5000A","6300A"},UPPER(D6238)),{40,63,80,100,125,160,200,250,400,630,800,1000,1250,1600,2000,2500,3200,4000,5000,6300}),0)</f>
        <v>4000</v>
      </c>
      <c r="M6238" s="72" t="str">
        <f t="shared" si="741"/>
        <v>Straight Feeder</v>
      </c>
      <c r="N6238" s="72" t="str">
        <f t="shared" si="742"/>
        <v>CU</v>
      </c>
      <c r="O6238" s="75" t="str">
        <f t="shared" si="743"/>
        <v>Tin</v>
      </c>
      <c r="P6238" s="72" t="str">
        <f t="shared" si="744"/>
        <v>PET</v>
      </c>
      <c r="Q6238" s="76" t="str">
        <f t="shared" si="745"/>
        <v>5</v>
      </c>
      <c r="R623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38" s="77" t="str">
        <f>IF(ProjectsDB[[#This Row],[Item Type]]="Straight Plug-In",_xlfn.TEXTJOIN("-",TRUE,M6238&amp;"-"&amp;_xlfn.LET(_xlpm.txt,ProjectsDB[[#This Row],[Assembly]],_xlpm.pos,FIND("SP",_xlpm.txt),_xlpm.pre,LEFT(_xlpm.txt,_xlpm.pos-1),IF(RIGHT(_xlpm.pre,3)="123","3PL",IF(RIGHT(_xlpm.pre,2)="12","2PL",IF(RIGHT(_xlpm.pre,1)="1","1PL","3PL")))),N6238,O6238,P6238,Q6238&amp;"W",R6238),_xlfn.TEXTJOIN("-",TRUE,M6238,N6238,O6238,P6238,Q6238&amp;"W",R6238))</f>
        <v>Straight Feeder-CU-Tin-PET-5W-2</v>
      </c>
      <c r="T6238" s="78" t="str">
        <f>IF(COUNTIF(Cycletime[Element Desc.],ProjectsDB[[#This Row],[Element Desc.]])&gt;0,"Found","Not Found")</f>
        <v>Found</v>
      </c>
    </row>
    <row r="6239" spans="2:20" x14ac:dyDescent="0.25">
      <c r="B6239" s="81" t="s">
        <v>13930</v>
      </c>
      <c r="C6239" s="72" t="s">
        <v>9866</v>
      </c>
      <c r="D6239" s="72" t="s">
        <v>9867</v>
      </c>
      <c r="E6239" s="82">
        <v>6</v>
      </c>
      <c r="F6239" s="72" t="s">
        <v>13988</v>
      </c>
      <c r="G6239" s="72" t="s">
        <v>1505</v>
      </c>
      <c r="H6239" s="73" t="s">
        <v>13989</v>
      </c>
      <c r="I6239" s="74"/>
      <c r="J6239" s="74"/>
      <c r="K6239" s="74"/>
      <c r="L6239" s="25" cm="1">
        <f t="array" ref="L6239">IFERROR(LOOKUP(2^15,SEARCH({"40A","63A","80A","100A","125A","160A","200A","250A","400A","630A","800A","1000A","1250A","1600A","2000A","2500A","3200A","4000A","5000A","6300A"},UPPER(D6239)),{40,63,80,100,125,160,200,250,400,630,800,1000,1250,1600,2000,2500,3200,4000,5000,6300}),0)</f>
        <v>4000</v>
      </c>
      <c r="M6239" s="72" t="str">
        <f t="shared" si="741"/>
        <v>Joint Pack</v>
      </c>
      <c r="N6239" s="72" t="str">
        <f t="shared" si="742"/>
        <v>CU</v>
      </c>
      <c r="O6239" s="75" t="str">
        <f t="shared" si="743"/>
        <v>Tin</v>
      </c>
      <c r="P6239" s="72" t="str">
        <f t="shared" si="744"/>
        <v>None</v>
      </c>
      <c r="Q6239" s="76" t="str">
        <f t="shared" si="745"/>
        <v>5</v>
      </c>
      <c r="R623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39" s="77" t="str">
        <f>IF(ProjectsDB[[#This Row],[Item Type]]="Straight Plug-In",_xlfn.TEXTJOIN("-",TRUE,M6239&amp;"-"&amp;_xlfn.LET(_xlpm.txt,ProjectsDB[[#This Row],[Assembly]],_xlpm.pos,FIND("SP",_xlpm.txt),_xlpm.pre,LEFT(_xlpm.txt,_xlpm.pos-1),IF(RIGHT(_xlpm.pre,3)="123","3PL",IF(RIGHT(_xlpm.pre,2)="12","2PL",IF(RIGHT(_xlpm.pre,1)="1","1PL","3PL")))),N6239,O6239,P6239,Q6239&amp;"W",R6239),_xlfn.TEXTJOIN("-",TRUE,M6239,N6239,O6239,P6239,Q6239&amp;"W",R6239))</f>
        <v>Joint Pack-CU-Tin-None-5W-2</v>
      </c>
      <c r="T6239" s="78" t="str">
        <f>IF(COUNTIF(Cycletime[Element Desc.],ProjectsDB[[#This Row],[Element Desc.]])&gt;0,"Found","Not Found")</f>
        <v>Found</v>
      </c>
    </row>
    <row r="6240" spans="2:20" x14ac:dyDescent="0.25">
      <c r="B6240" s="81" t="s">
        <v>13931</v>
      </c>
      <c r="C6240" s="72" t="s">
        <v>9895</v>
      </c>
      <c r="D6240" s="72" t="s">
        <v>9896</v>
      </c>
      <c r="E6240" s="82">
        <v>2</v>
      </c>
      <c r="F6240" s="72" t="s">
        <v>13988</v>
      </c>
      <c r="G6240" s="72" t="s">
        <v>1505</v>
      </c>
      <c r="H6240" s="73" t="s">
        <v>13989</v>
      </c>
      <c r="I6240" s="74"/>
      <c r="J6240" s="74"/>
      <c r="K6240" s="74"/>
      <c r="L6240" s="25" cm="1">
        <f t="array" ref="L6240">IFERROR(LOOKUP(2^15,SEARCH({"40A","63A","80A","100A","125A","160A","200A","250A","400A","630A","800A","1000A","1250A","1600A","2000A","2500A","3200A","4000A","5000A","6300A"},UPPER(D6240)),{40,63,80,100,125,160,200,250,400,630,800,1000,1250,1600,2000,2500,3200,4000,5000,6300}),0)</f>
        <v>4000</v>
      </c>
      <c r="M6240" s="72" t="str">
        <f t="shared" si="741"/>
        <v>Flange Straight</v>
      </c>
      <c r="N6240" s="72" t="str">
        <f t="shared" si="742"/>
        <v>CU</v>
      </c>
      <c r="O6240" s="75" t="str">
        <f t="shared" si="743"/>
        <v>Tin</v>
      </c>
      <c r="P6240" s="72" t="str">
        <f t="shared" si="744"/>
        <v>PET</v>
      </c>
      <c r="Q6240" s="76" t="str">
        <f t="shared" si="745"/>
        <v>5</v>
      </c>
      <c r="R624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40" s="77" t="str">
        <f>IF(ProjectsDB[[#This Row],[Item Type]]="Straight Plug-In",_xlfn.TEXTJOIN("-",TRUE,M6240&amp;"-"&amp;_xlfn.LET(_xlpm.txt,ProjectsDB[[#This Row],[Assembly]],_xlpm.pos,FIND("SP",_xlpm.txt),_xlpm.pre,LEFT(_xlpm.txt,_xlpm.pos-1),IF(RIGHT(_xlpm.pre,3)="123","3PL",IF(RIGHT(_xlpm.pre,2)="12","2PL",IF(RIGHT(_xlpm.pre,1)="1","1PL","3PL")))),N6240,O6240,P6240,Q6240&amp;"W",R6240),_xlfn.TEXTJOIN("-",TRUE,M6240,N6240,O6240,P6240,Q6240&amp;"W",R6240))</f>
        <v>Flange Straight-CU-Tin-PET-5W-2</v>
      </c>
      <c r="T6240" s="78" t="str">
        <f>IF(COUNTIF(Cycletime[Element Desc.],ProjectsDB[[#This Row],[Element Desc.]])&gt;0,"Found","Not Found")</f>
        <v>Found</v>
      </c>
    </row>
    <row r="6241" spans="2:20" x14ac:dyDescent="0.25">
      <c r="B6241" s="81" t="s">
        <v>13932</v>
      </c>
      <c r="C6241" s="72" t="s">
        <v>9901</v>
      </c>
      <c r="D6241" s="72" t="s">
        <v>9902</v>
      </c>
      <c r="E6241" s="82">
        <v>4</v>
      </c>
      <c r="F6241" s="72" t="s">
        <v>13988</v>
      </c>
      <c r="G6241" s="72" t="s">
        <v>1505</v>
      </c>
      <c r="H6241" s="73" t="s">
        <v>13989</v>
      </c>
      <c r="I6241" s="74"/>
      <c r="J6241" s="74"/>
      <c r="K6241" s="74"/>
      <c r="L6241" s="25" cm="1">
        <f t="array" ref="L6241">IFERROR(LOOKUP(2^15,SEARCH({"40A","63A","80A","100A","125A","160A","200A","250A","400A","630A","800A","1000A","1250A","1600A","2000A","2500A","3200A","4000A","5000A","6300A"},UPPER(D6241)),{40,63,80,100,125,160,200,250,400,630,800,1000,1250,1600,2000,2500,3200,4000,5000,6300}),0)</f>
        <v>4000</v>
      </c>
      <c r="M6241" s="72" t="str">
        <f t="shared" ref="M6241:M6272" si="746">_xlfn.LET(_xlpm.d,UPPER(TRIM(SUBSTITUTE(SUBSTITUTE(D6241,CHAR(160),"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241" s="72" t="str">
        <f t="shared" ref="N6241:N6272" si="747">IF(ISNUMBER(SEARCH("CU",D6241)),"CU",IF(ISNUMBER(SEARCH("AL",D6241)),"AL",IF(ISNUMBER(SEARCH("Copper",D6241)),"CU","SH")))</f>
        <v>CU</v>
      </c>
      <c r="O6241" s="75" t="str">
        <f t="shared" ref="O6241:O6272" si="748">IF(ISNUMBER(SEARCH("Silver",D6241)),"Silver",IF(ISNUMBER(SEARCH("Tin",D6241)),"Tin","None"))</f>
        <v>Tin</v>
      </c>
      <c r="P6241" s="72" t="str">
        <f t="shared" ref="P6241:P6272" si="749">IF(ISNUMBER(SEARCH("Epoxy",D6241)),"Epoxy",IF(ISNUMBER(SEARCH("PET",D6241)),"PET","None"))</f>
        <v>PET</v>
      </c>
      <c r="Q6241" s="76" t="str">
        <f t="shared" ref="Q6241:Q6272" si="750">IF(ISNUMBER(SEARCH("3-Wire",D6241)),"3",IF(ISNUMBER(SEARCH("4-Wire",D6241)),"4",IF(ISNUMBER(SEARCH("5-Wire",D6241)),"5",IF(ISNUMBER(SEARCH("6-Wire",D6241)),"6","0"))))</f>
        <v>5</v>
      </c>
      <c r="R624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41" s="77" t="str">
        <f>IF(ProjectsDB[[#This Row],[Item Type]]="Straight Plug-In",_xlfn.TEXTJOIN("-",TRUE,M6241&amp;"-"&amp;_xlfn.LET(_xlpm.txt,ProjectsDB[[#This Row],[Assembly]],_xlpm.pos,FIND("SP",_xlpm.txt),_xlpm.pre,LEFT(_xlpm.txt,_xlpm.pos-1),IF(RIGHT(_xlpm.pre,3)="123","3PL",IF(RIGHT(_xlpm.pre,2)="12","2PL",IF(RIGHT(_xlpm.pre,1)="1","1PL","3PL")))),N6241,O6241,P6241,Q6241&amp;"W",R6241),_xlfn.TEXTJOIN("-",TRUE,M6241,N6241,O6241,P6241,Q6241&amp;"W",R6241))</f>
        <v>Straight Feeder-CU-Tin-PET-5W-2</v>
      </c>
      <c r="T6241" s="78" t="str">
        <f>IF(COUNTIF(Cycletime[Element Desc.],ProjectsDB[[#This Row],[Element Desc.]])&gt;0,"Found","Not Found")</f>
        <v>Found</v>
      </c>
    </row>
    <row r="6242" spans="2:20" x14ac:dyDescent="0.25">
      <c r="B6242" s="81" t="s">
        <v>13933</v>
      </c>
      <c r="C6242" s="72" t="s">
        <v>9920</v>
      </c>
      <c r="D6242" s="72" t="s">
        <v>9921</v>
      </c>
      <c r="E6242" s="82">
        <v>6</v>
      </c>
      <c r="F6242" s="72" t="s">
        <v>13988</v>
      </c>
      <c r="G6242" s="72" t="s">
        <v>1505</v>
      </c>
      <c r="H6242" s="73" t="s">
        <v>13989</v>
      </c>
      <c r="I6242" s="74"/>
      <c r="J6242" s="74"/>
      <c r="K6242" s="74"/>
      <c r="L6242" s="25" cm="1">
        <f t="array" ref="L6242">IFERROR(LOOKUP(2^15,SEARCH({"40A","63A","80A","100A","125A","160A","200A","250A","400A","630A","800A","1000A","1250A","1600A","2000A","2500A","3200A","4000A","5000A","6300A"},UPPER(D6242)),{40,63,80,100,125,160,200,250,400,630,800,1000,1250,1600,2000,2500,3200,4000,5000,6300}),0)</f>
        <v>4000</v>
      </c>
      <c r="M6242" s="72" t="str">
        <f t="shared" si="746"/>
        <v>Joint Pack</v>
      </c>
      <c r="N6242" s="72" t="str">
        <f t="shared" si="747"/>
        <v>CU</v>
      </c>
      <c r="O6242" s="75" t="str">
        <f t="shared" si="748"/>
        <v>Tin</v>
      </c>
      <c r="P6242" s="72" t="str">
        <f t="shared" si="749"/>
        <v>None</v>
      </c>
      <c r="Q6242" s="76" t="str">
        <f t="shared" si="750"/>
        <v>5</v>
      </c>
      <c r="R624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42" s="77" t="str">
        <f>IF(ProjectsDB[[#This Row],[Item Type]]="Straight Plug-In",_xlfn.TEXTJOIN("-",TRUE,M6242&amp;"-"&amp;_xlfn.LET(_xlpm.txt,ProjectsDB[[#This Row],[Assembly]],_xlpm.pos,FIND("SP",_xlpm.txt),_xlpm.pre,LEFT(_xlpm.txt,_xlpm.pos-1),IF(RIGHT(_xlpm.pre,3)="123","3PL",IF(RIGHT(_xlpm.pre,2)="12","2PL",IF(RIGHT(_xlpm.pre,1)="1","1PL","3PL")))),N6242,O6242,P6242,Q6242&amp;"W",R6242),_xlfn.TEXTJOIN("-",TRUE,M6242,N6242,O6242,P6242,Q6242&amp;"W",R6242))</f>
        <v>Joint Pack-CU-Tin-None-5W-2</v>
      </c>
      <c r="T6242" s="78" t="str">
        <f>IF(COUNTIF(Cycletime[Element Desc.],ProjectsDB[[#This Row],[Element Desc.]])&gt;0,"Found","Not Found")</f>
        <v>Found</v>
      </c>
    </row>
    <row r="6243" spans="2:20" x14ac:dyDescent="0.25">
      <c r="B6243" s="81" t="s">
        <v>13934</v>
      </c>
      <c r="C6243" s="72" t="s">
        <v>9940</v>
      </c>
      <c r="D6243" s="72" t="s">
        <v>9941</v>
      </c>
      <c r="E6243" s="82">
        <v>5</v>
      </c>
      <c r="F6243" s="72" t="s">
        <v>13988</v>
      </c>
      <c r="G6243" s="72" t="s">
        <v>1505</v>
      </c>
      <c r="H6243" s="73" t="s">
        <v>13989</v>
      </c>
      <c r="I6243" s="74"/>
      <c r="J6243" s="74"/>
      <c r="K6243" s="74"/>
      <c r="L6243" s="25" cm="1">
        <f t="array" ref="L6243">IFERROR(LOOKUP(2^15,SEARCH({"40A","63A","80A","100A","125A","160A","200A","250A","400A","630A","800A","1000A","1250A","1600A","2000A","2500A","3200A","4000A","5000A","6300A"},UPPER(D6243)),{40,63,80,100,125,160,200,250,400,630,800,1000,1250,1600,2000,2500,3200,4000,5000,6300}),0)</f>
        <v>4000</v>
      </c>
      <c r="M6243" s="72" t="str">
        <f t="shared" si="746"/>
        <v>Joint Pack</v>
      </c>
      <c r="N6243" s="72" t="str">
        <f t="shared" si="747"/>
        <v>CU</v>
      </c>
      <c r="O6243" s="75" t="str">
        <f t="shared" si="748"/>
        <v>Tin</v>
      </c>
      <c r="P6243" s="72" t="str">
        <f t="shared" si="749"/>
        <v>None</v>
      </c>
      <c r="Q6243" s="76" t="str">
        <f t="shared" si="750"/>
        <v>5</v>
      </c>
      <c r="R624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43" s="77" t="str">
        <f>IF(ProjectsDB[[#This Row],[Item Type]]="Straight Plug-In",_xlfn.TEXTJOIN("-",TRUE,M6243&amp;"-"&amp;_xlfn.LET(_xlpm.txt,ProjectsDB[[#This Row],[Assembly]],_xlpm.pos,FIND("SP",_xlpm.txt),_xlpm.pre,LEFT(_xlpm.txt,_xlpm.pos-1),IF(RIGHT(_xlpm.pre,3)="123","3PL",IF(RIGHT(_xlpm.pre,2)="12","2PL",IF(RIGHT(_xlpm.pre,1)="1","1PL","3PL")))),N6243,O6243,P6243,Q6243&amp;"W",R6243),_xlfn.TEXTJOIN("-",TRUE,M6243,N6243,O6243,P6243,Q6243&amp;"W",R6243))</f>
        <v>Joint Pack-CU-Tin-None-5W-2</v>
      </c>
      <c r="T6243" s="78" t="str">
        <f>IF(COUNTIF(Cycletime[Element Desc.],ProjectsDB[[#This Row],[Element Desc.]])&gt;0,"Found","Not Found")</f>
        <v>Found</v>
      </c>
    </row>
    <row r="6244" spans="2:20" x14ac:dyDescent="0.25">
      <c r="B6244" s="81" t="s">
        <v>13935</v>
      </c>
      <c r="C6244" s="72" t="s">
        <v>9943</v>
      </c>
      <c r="D6244" s="72" t="s">
        <v>9944</v>
      </c>
      <c r="E6244" s="82">
        <v>2</v>
      </c>
      <c r="F6244" s="72" t="s">
        <v>13988</v>
      </c>
      <c r="G6244" s="72" t="s">
        <v>1505</v>
      </c>
      <c r="H6244" s="73" t="s">
        <v>13989</v>
      </c>
      <c r="I6244" s="74"/>
      <c r="J6244" s="74"/>
      <c r="K6244" s="74"/>
      <c r="L6244" s="25" cm="1">
        <f t="array" ref="L6244">IFERROR(LOOKUP(2^15,SEARCH({"40A","63A","80A","100A","125A","160A","200A","250A","400A","630A","800A","1000A","1250A","1600A","2000A","2500A","3200A","4000A","5000A","6300A"},UPPER(D6244)),{40,63,80,100,125,160,200,250,400,630,800,1000,1250,1600,2000,2500,3200,4000,5000,6300}),0)</f>
        <v>4000</v>
      </c>
      <c r="M6244" s="72" t="str">
        <f t="shared" si="746"/>
        <v>Flange Straight</v>
      </c>
      <c r="N6244" s="72" t="str">
        <f t="shared" si="747"/>
        <v>CU</v>
      </c>
      <c r="O6244" s="75" t="str">
        <f t="shared" si="748"/>
        <v>Tin</v>
      </c>
      <c r="P6244" s="72" t="str">
        <f t="shared" si="749"/>
        <v>PET</v>
      </c>
      <c r="Q6244" s="76" t="str">
        <f t="shared" si="750"/>
        <v>5</v>
      </c>
      <c r="R624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44" s="77" t="str">
        <f>IF(ProjectsDB[[#This Row],[Item Type]]="Straight Plug-In",_xlfn.TEXTJOIN("-",TRUE,M6244&amp;"-"&amp;_xlfn.LET(_xlpm.txt,ProjectsDB[[#This Row],[Assembly]],_xlpm.pos,FIND("SP",_xlpm.txt),_xlpm.pre,LEFT(_xlpm.txt,_xlpm.pos-1),IF(RIGHT(_xlpm.pre,3)="123","3PL",IF(RIGHT(_xlpm.pre,2)="12","2PL",IF(RIGHT(_xlpm.pre,1)="1","1PL","3PL")))),N6244,O6244,P6244,Q6244&amp;"W",R6244),_xlfn.TEXTJOIN("-",TRUE,M6244,N6244,O6244,P6244,Q6244&amp;"W",R6244))</f>
        <v>Flange Straight-CU-Tin-PET-5W-2</v>
      </c>
      <c r="T6244" s="78" t="str">
        <f>IF(COUNTIF(Cycletime[Element Desc.],ProjectsDB[[#This Row],[Element Desc.]])&gt;0,"Found","Not Found")</f>
        <v>Found</v>
      </c>
    </row>
    <row r="6245" spans="2:20" x14ac:dyDescent="0.25">
      <c r="B6245" s="81" t="s">
        <v>13936</v>
      </c>
      <c r="C6245" s="72" t="s">
        <v>9927</v>
      </c>
      <c r="D6245" s="72" t="s">
        <v>9928</v>
      </c>
      <c r="E6245" s="82">
        <v>3</v>
      </c>
      <c r="F6245" s="72" t="s">
        <v>13988</v>
      </c>
      <c r="G6245" s="72" t="s">
        <v>1505</v>
      </c>
      <c r="H6245" s="73" t="s">
        <v>13989</v>
      </c>
      <c r="I6245" s="74"/>
      <c r="J6245" s="74"/>
      <c r="K6245" s="74"/>
      <c r="L6245" s="25" cm="1">
        <f t="array" ref="L6245">IFERROR(LOOKUP(2^15,SEARCH({"40A","63A","80A","100A","125A","160A","200A","250A","400A","630A","800A","1000A","1250A","1600A","2000A","2500A","3200A","4000A","5000A","6300A"},UPPER(D6245)),{40,63,80,100,125,160,200,250,400,630,800,1000,1250,1600,2000,2500,3200,4000,5000,6300}),0)</f>
        <v>4000</v>
      </c>
      <c r="M6245" s="72" t="str">
        <f t="shared" si="746"/>
        <v>Straight Feeder</v>
      </c>
      <c r="N6245" s="72" t="str">
        <f t="shared" si="747"/>
        <v>CU</v>
      </c>
      <c r="O6245" s="75" t="str">
        <f t="shared" si="748"/>
        <v>Tin</v>
      </c>
      <c r="P6245" s="72" t="str">
        <f t="shared" si="749"/>
        <v>PET</v>
      </c>
      <c r="Q6245" s="76" t="str">
        <f t="shared" si="750"/>
        <v>5</v>
      </c>
      <c r="R624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45" s="77" t="str">
        <f>IF(ProjectsDB[[#This Row],[Item Type]]="Straight Plug-In",_xlfn.TEXTJOIN("-",TRUE,M6245&amp;"-"&amp;_xlfn.LET(_xlpm.txt,ProjectsDB[[#This Row],[Assembly]],_xlpm.pos,FIND("SP",_xlpm.txt),_xlpm.pre,LEFT(_xlpm.txt,_xlpm.pos-1),IF(RIGHT(_xlpm.pre,3)="123","3PL",IF(RIGHT(_xlpm.pre,2)="12","2PL",IF(RIGHT(_xlpm.pre,1)="1","1PL","3PL")))),N6245,O6245,P6245,Q6245&amp;"W",R6245),_xlfn.TEXTJOIN("-",TRUE,M6245,N6245,O6245,P6245,Q6245&amp;"W",R6245))</f>
        <v>Straight Feeder-CU-Tin-PET-5W-2</v>
      </c>
      <c r="T6245" s="78" t="str">
        <f>IF(COUNTIF(Cycletime[Element Desc.],ProjectsDB[[#This Row],[Element Desc.]])&gt;0,"Found","Not Found")</f>
        <v>Found</v>
      </c>
    </row>
    <row r="6246" spans="2:20" x14ac:dyDescent="0.25">
      <c r="B6246" s="81" t="s">
        <v>13937</v>
      </c>
      <c r="C6246" s="72" t="s">
        <v>9953</v>
      </c>
      <c r="D6246" s="72" t="s">
        <v>9954</v>
      </c>
      <c r="E6246" s="82">
        <v>2</v>
      </c>
      <c r="F6246" s="72" t="s">
        <v>13988</v>
      </c>
      <c r="G6246" s="72" t="s">
        <v>1505</v>
      </c>
      <c r="H6246" s="73" t="s">
        <v>13989</v>
      </c>
      <c r="I6246" s="74"/>
      <c r="J6246" s="74"/>
      <c r="K6246" s="74"/>
      <c r="L6246" s="25" cm="1">
        <f t="array" ref="L6246">IFERROR(LOOKUP(2^15,SEARCH({"40A","63A","80A","100A","125A","160A","200A","250A","400A","630A","800A","1000A","1250A","1600A","2000A","2500A","3200A","4000A","5000A","6300A"},UPPER(D6246)),{40,63,80,100,125,160,200,250,400,630,800,1000,1250,1600,2000,2500,3200,4000,5000,6300}),0)</f>
        <v>4000</v>
      </c>
      <c r="M6246" s="72" t="str">
        <f t="shared" si="746"/>
        <v>Flange Straight</v>
      </c>
      <c r="N6246" s="72" t="str">
        <f t="shared" si="747"/>
        <v>CU</v>
      </c>
      <c r="O6246" s="75" t="str">
        <f t="shared" si="748"/>
        <v>Tin</v>
      </c>
      <c r="P6246" s="72" t="str">
        <f t="shared" si="749"/>
        <v>PET</v>
      </c>
      <c r="Q6246" s="76" t="str">
        <f t="shared" si="750"/>
        <v>5</v>
      </c>
      <c r="R624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46" s="77" t="str">
        <f>IF(ProjectsDB[[#This Row],[Item Type]]="Straight Plug-In",_xlfn.TEXTJOIN("-",TRUE,M6246&amp;"-"&amp;_xlfn.LET(_xlpm.txt,ProjectsDB[[#This Row],[Assembly]],_xlpm.pos,FIND("SP",_xlpm.txt),_xlpm.pre,LEFT(_xlpm.txt,_xlpm.pos-1),IF(RIGHT(_xlpm.pre,3)="123","3PL",IF(RIGHT(_xlpm.pre,2)="12","2PL",IF(RIGHT(_xlpm.pre,1)="1","1PL","3PL")))),N6246,O6246,P6246,Q6246&amp;"W",R6246),_xlfn.TEXTJOIN("-",TRUE,M6246,N6246,O6246,P6246,Q6246&amp;"W",R6246))</f>
        <v>Flange Straight-CU-Tin-PET-5W-2</v>
      </c>
      <c r="T6246" s="78" t="str">
        <f>IF(COUNTIF(Cycletime[Element Desc.],ProjectsDB[[#This Row],[Element Desc.]])&gt;0,"Found","Not Found")</f>
        <v>Found</v>
      </c>
    </row>
    <row r="6247" spans="2:20" x14ac:dyDescent="0.25">
      <c r="B6247" s="81" t="s">
        <v>13938</v>
      </c>
      <c r="C6247" s="72" t="s">
        <v>9968</v>
      </c>
      <c r="D6247" s="72" t="s">
        <v>9969</v>
      </c>
      <c r="E6247" s="82">
        <v>3</v>
      </c>
      <c r="F6247" s="72" t="s">
        <v>13988</v>
      </c>
      <c r="G6247" s="72" t="s">
        <v>1505</v>
      </c>
      <c r="H6247" s="73" t="s">
        <v>13989</v>
      </c>
      <c r="I6247" s="74"/>
      <c r="J6247" s="74"/>
      <c r="K6247" s="74"/>
      <c r="L6247" s="25" cm="1">
        <f t="array" ref="L6247">IFERROR(LOOKUP(2^15,SEARCH({"40A","63A","80A","100A","125A","160A","200A","250A","400A","630A","800A","1000A","1250A","1600A","2000A","2500A","3200A","4000A","5000A","6300A"},UPPER(D6247)),{40,63,80,100,125,160,200,250,400,630,800,1000,1250,1600,2000,2500,3200,4000,5000,6300}),0)</f>
        <v>4000</v>
      </c>
      <c r="M6247" s="72" t="str">
        <f t="shared" si="746"/>
        <v>Straight Feeder</v>
      </c>
      <c r="N6247" s="72" t="str">
        <f t="shared" si="747"/>
        <v>CU</v>
      </c>
      <c r="O6247" s="75" t="str">
        <f t="shared" si="748"/>
        <v>Tin</v>
      </c>
      <c r="P6247" s="72" t="str">
        <f t="shared" si="749"/>
        <v>PET</v>
      </c>
      <c r="Q6247" s="76" t="str">
        <f t="shared" si="750"/>
        <v>5</v>
      </c>
      <c r="R624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47" s="77" t="str">
        <f>IF(ProjectsDB[[#This Row],[Item Type]]="Straight Plug-In",_xlfn.TEXTJOIN("-",TRUE,M6247&amp;"-"&amp;_xlfn.LET(_xlpm.txt,ProjectsDB[[#This Row],[Assembly]],_xlpm.pos,FIND("SP",_xlpm.txt),_xlpm.pre,LEFT(_xlpm.txt,_xlpm.pos-1),IF(RIGHT(_xlpm.pre,3)="123","3PL",IF(RIGHT(_xlpm.pre,2)="12","2PL",IF(RIGHT(_xlpm.pre,1)="1","1PL","3PL")))),N6247,O6247,P6247,Q6247&amp;"W",R6247),_xlfn.TEXTJOIN("-",TRUE,M6247,N6247,O6247,P6247,Q6247&amp;"W",R6247))</f>
        <v>Straight Feeder-CU-Tin-PET-5W-2</v>
      </c>
      <c r="T6247" s="78" t="str">
        <f>IF(COUNTIF(Cycletime[Element Desc.],ProjectsDB[[#This Row],[Element Desc.]])&gt;0,"Found","Not Found")</f>
        <v>Found</v>
      </c>
    </row>
    <row r="6248" spans="2:20" x14ac:dyDescent="0.25">
      <c r="B6248" s="81" t="s">
        <v>13939</v>
      </c>
      <c r="C6248" s="72" t="s">
        <v>9979</v>
      </c>
      <c r="D6248" s="72" t="s">
        <v>9980</v>
      </c>
      <c r="E6248" s="82">
        <v>5</v>
      </c>
      <c r="F6248" s="72" t="s">
        <v>13988</v>
      </c>
      <c r="G6248" s="72" t="s">
        <v>1505</v>
      </c>
      <c r="H6248" s="73" t="s">
        <v>13989</v>
      </c>
      <c r="I6248" s="74"/>
      <c r="J6248" s="74"/>
      <c r="K6248" s="74"/>
      <c r="L6248" s="25" cm="1">
        <f t="array" ref="L6248">IFERROR(LOOKUP(2^15,SEARCH({"40A","63A","80A","100A","125A","160A","200A","250A","400A","630A","800A","1000A","1250A","1600A","2000A","2500A","3200A","4000A","5000A","6300A"},UPPER(D6248)),{40,63,80,100,125,160,200,250,400,630,800,1000,1250,1600,2000,2500,3200,4000,5000,6300}),0)</f>
        <v>4000</v>
      </c>
      <c r="M6248" s="72" t="str">
        <f t="shared" si="746"/>
        <v>Joint Pack</v>
      </c>
      <c r="N6248" s="72" t="str">
        <f t="shared" si="747"/>
        <v>CU</v>
      </c>
      <c r="O6248" s="75" t="str">
        <f t="shared" si="748"/>
        <v>Tin</v>
      </c>
      <c r="P6248" s="72" t="str">
        <f t="shared" si="749"/>
        <v>None</v>
      </c>
      <c r="Q6248" s="76" t="str">
        <f t="shared" si="750"/>
        <v>5</v>
      </c>
      <c r="R624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48" s="77" t="str">
        <f>IF(ProjectsDB[[#This Row],[Item Type]]="Straight Plug-In",_xlfn.TEXTJOIN("-",TRUE,M6248&amp;"-"&amp;_xlfn.LET(_xlpm.txt,ProjectsDB[[#This Row],[Assembly]],_xlpm.pos,FIND("SP",_xlpm.txt),_xlpm.pre,LEFT(_xlpm.txt,_xlpm.pos-1),IF(RIGHT(_xlpm.pre,3)="123","3PL",IF(RIGHT(_xlpm.pre,2)="12","2PL",IF(RIGHT(_xlpm.pre,1)="1","1PL","3PL")))),N6248,O6248,P6248,Q6248&amp;"W",R6248),_xlfn.TEXTJOIN("-",TRUE,M6248,N6248,O6248,P6248,Q6248&amp;"W",R6248))</f>
        <v>Joint Pack-CU-Tin-None-5W-2</v>
      </c>
      <c r="T6248" s="78" t="str">
        <f>IF(COUNTIF(Cycletime[Element Desc.],ProjectsDB[[#This Row],[Element Desc.]])&gt;0,"Found","Not Found")</f>
        <v>Found</v>
      </c>
    </row>
    <row r="6249" spans="2:20" x14ac:dyDescent="0.25">
      <c r="B6249" s="81" t="s">
        <v>13940</v>
      </c>
      <c r="C6249" s="72" t="s">
        <v>9985</v>
      </c>
      <c r="D6249" s="72" t="s">
        <v>9986</v>
      </c>
      <c r="E6249" s="82">
        <v>2</v>
      </c>
      <c r="F6249" s="72" t="s">
        <v>13988</v>
      </c>
      <c r="G6249" s="72" t="s">
        <v>1505</v>
      </c>
      <c r="H6249" s="73" t="s">
        <v>13989</v>
      </c>
      <c r="I6249" s="74"/>
      <c r="J6249" s="74"/>
      <c r="K6249" s="74"/>
      <c r="L6249" s="25" cm="1">
        <f t="array" ref="L6249">IFERROR(LOOKUP(2^15,SEARCH({"40A","63A","80A","100A","125A","160A","200A","250A","400A","630A","800A","1000A","1250A","1600A","2000A","2500A","3200A","4000A","5000A","6300A"},UPPER(D6249)),{40,63,80,100,125,160,200,250,400,630,800,1000,1250,1600,2000,2500,3200,4000,5000,6300}),0)</f>
        <v>4000</v>
      </c>
      <c r="M6249" s="72" t="str">
        <f t="shared" si="746"/>
        <v>Flange Straight</v>
      </c>
      <c r="N6249" s="72" t="str">
        <f t="shared" si="747"/>
        <v>CU</v>
      </c>
      <c r="O6249" s="75" t="str">
        <f t="shared" si="748"/>
        <v>Tin</v>
      </c>
      <c r="P6249" s="72" t="str">
        <f t="shared" si="749"/>
        <v>PET</v>
      </c>
      <c r="Q6249" s="76" t="str">
        <f t="shared" si="750"/>
        <v>5</v>
      </c>
      <c r="R624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49" s="77" t="str">
        <f>IF(ProjectsDB[[#This Row],[Item Type]]="Straight Plug-In",_xlfn.TEXTJOIN("-",TRUE,M6249&amp;"-"&amp;_xlfn.LET(_xlpm.txt,ProjectsDB[[#This Row],[Assembly]],_xlpm.pos,FIND("SP",_xlpm.txt),_xlpm.pre,LEFT(_xlpm.txt,_xlpm.pos-1),IF(RIGHT(_xlpm.pre,3)="123","3PL",IF(RIGHT(_xlpm.pre,2)="12","2PL",IF(RIGHT(_xlpm.pre,1)="1","1PL","3PL")))),N6249,O6249,P6249,Q6249&amp;"W",R6249),_xlfn.TEXTJOIN("-",TRUE,M6249,N6249,O6249,P6249,Q6249&amp;"W",R6249))</f>
        <v>Flange Straight-CU-Tin-PET-5W-2</v>
      </c>
      <c r="T6249" s="78" t="str">
        <f>IF(COUNTIF(Cycletime[Element Desc.],ProjectsDB[[#This Row],[Element Desc.]])&gt;0,"Found","Not Found")</f>
        <v>Found</v>
      </c>
    </row>
    <row r="6250" spans="2:20" x14ac:dyDescent="0.25">
      <c r="B6250" s="81" t="s">
        <v>13941</v>
      </c>
      <c r="C6250" s="72" t="s">
        <v>9991</v>
      </c>
      <c r="D6250" s="72" t="s">
        <v>9992</v>
      </c>
      <c r="E6250" s="82">
        <v>3</v>
      </c>
      <c r="F6250" s="72" t="s">
        <v>13988</v>
      </c>
      <c r="G6250" s="72" t="s">
        <v>1505</v>
      </c>
      <c r="H6250" s="73" t="s">
        <v>13989</v>
      </c>
      <c r="I6250" s="74"/>
      <c r="J6250" s="74"/>
      <c r="K6250" s="74"/>
      <c r="L6250" s="25" cm="1">
        <f t="array" ref="L6250">IFERROR(LOOKUP(2^15,SEARCH({"40A","63A","80A","100A","125A","160A","200A","250A","400A","630A","800A","1000A","1250A","1600A","2000A","2500A","3200A","4000A","5000A","6300A"},UPPER(D6250)),{40,63,80,100,125,160,200,250,400,630,800,1000,1250,1600,2000,2500,3200,4000,5000,6300}),0)</f>
        <v>4000</v>
      </c>
      <c r="M6250" s="72" t="str">
        <f t="shared" si="746"/>
        <v>Straight Feeder</v>
      </c>
      <c r="N6250" s="72" t="str">
        <f t="shared" si="747"/>
        <v>CU</v>
      </c>
      <c r="O6250" s="75" t="str">
        <f t="shared" si="748"/>
        <v>Tin</v>
      </c>
      <c r="P6250" s="72" t="str">
        <f t="shared" si="749"/>
        <v>PET</v>
      </c>
      <c r="Q6250" s="76" t="str">
        <f t="shared" si="750"/>
        <v>5</v>
      </c>
      <c r="R625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50" s="77" t="str">
        <f>IF(ProjectsDB[[#This Row],[Item Type]]="Straight Plug-In",_xlfn.TEXTJOIN("-",TRUE,M6250&amp;"-"&amp;_xlfn.LET(_xlpm.txt,ProjectsDB[[#This Row],[Assembly]],_xlpm.pos,FIND("SP",_xlpm.txt),_xlpm.pre,LEFT(_xlpm.txt,_xlpm.pos-1),IF(RIGHT(_xlpm.pre,3)="123","3PL",IF(RIGHT(_xlpm.pre,2)="12","2PL",IF(RIGHT(_xlpm.pre,1)="1","1PL","3PL")))),N6250,O6250,P6250,Q6250&amp;"W",R6250),_xlfn.TEXTJOIN("-",TRUE,M6250,N6250,O6250,P6250,Q6250&amp;"W",R6250))</f>
        <v>Straight Feeder-CU-Tin-PET-5W-2</v>
      </c>
      <c r="T6250" s="78" t="str">
        <f>IF(COUNTIF(Cycletime[Element Desc.],ProjectsDB[[#This Row],[Element Desc.]])&gt;0,"Found","Not Found")</f>
        <v>Found</v>
      </c>
    </row>
    <row r="6251" spans="2:20" x14ac:dyDescent="0.25">
      <c r="B6251" s="81" t="s">
        <v>13942</v>
      </c>
      <c r="C6251" s="72" t="s">
        <v>10008</v>
      </c>
      <c r="D6251" s="72" t="s">
        <v>10009</v>
      </c>
      <c r="E6251" s="82">
        <v>5</v>
      </c>
      <c r="F6251" s="72" t="s">
        <v>13988</v>
      </c>
      <c r="G6251" s="72" t="s">
        <v>1505</v>
      </c>
      <c r="H6251" s="73" t="s">
        <v>13989</v>
      </c>
      <c r="I6251" s="74"/>
      <c r="J6251" s="74"/>
      <c r="K6251" s="74"/>
      <c r="L6251" s="25" cm="1">
        <f t="array" ref="L6251">IFERROR(LOOKUP(2^15,SEARCH({"40A","63A","80A","100A","125A","160A","200A","250A","400A","630A","800A","1000A","1250A","1600A","2000A","2500A","3200A","4000A","5000A","6300A"},UPPER(D6251)),{40,63,80,100,125,160,200,250,400,630,800,1000,1250,1600,2000,2500,3200,4000,5000,6300}),0)</f>
        <v>4000</v>
      </c>
      <c r="M6251" s="72" t="str">
        <f t="shared" si="746"/>
        <v>Joint Pack</v>
      </c>
      <c r="N6251" s="72" t="str">
        <f t="shared" si="747"/>
        <v>CU</v>
      </c>
      <c r="O6251" s="75" t="str">
        <f t="shared" si="748"/>
        <v>Tin</v>
      </c>
      <c r="P6251" s="72" t="str">
        <f t="shared" si="749"/>
        <v>None</v>
      </c>
      <c r="Q6251" s="76" t="str">
        <f t="shared" si="750"/>
        <v>5</v>
      </c>
      <c r="R625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51" s="77" t="str">
        <f>IF(ProjectsDB[[#This Row],[Item Type]]="Straight Plug-In",_xlfn.TEXTJOIN("-",TRUE,M6251&amp;"-"&amp;_xlfn.LET(_xlpm.txt,ProjectsDB[[#This Row],[Assembly]],_xlpm.pos,FIND("SP",_xlpm.txt),_xlpm.pre,LEFT(_xlpm.txt,_xlpm.pos-1),IF(RIGHT(_xlpm.pre,3)="123","3PL",IF(RIGHT(_xlpm.pre,2)="12","2PL",IF(RIGHT(_xlpm.pre,1)="1","1PL","3PL")))),N6251,O6251,P6251,Q6251&amp;"W",R6251),_xlfn.TEXTJOIN("-",TRUE,M6251,N6251,O6251,P6251,Q6251&amp;"W",R6251))</f>
        <v>Joint Pack-CU-Tin-None-5W-2</v>
      </c>
      <c r="T6251" s="78" t="str">
        <f>IF(COUNTIF(Cycletime[Element Desc.],ProjectsDB[[#This Row],[Element Desc.]])&gt;0,"Found","Not Found")</f>
        <v>Found</v>
      </c>
    </row>
    <row r="6252" spans="2:20" x14ac:dyDescent="0.25">
      <c r="B6252" s="81" t="s">
        <v>13943</v>
      </c>
      <c r="C6252" s="72" t="s">
        <v>9870</v>
      </c>
      <c r="D6252" s="72" t="s">
        <v>7771</v>
      </c>
      <c r="E6252" s="82">
        <v>2</v>
      </c>
      <c r="F6252" s="72" t="s">
        <v>13988</v>
      </c>
      <c r="G6252" s="72" t="s">
        <v>1505</v>
      </c>
      <c r="H6252" s="73" t="s">
        <v>13989</v>
      </c>
      <c r="I6252" s="74"/>
      <c r="J6252" s="74"/>
      <c r="K6252" s="74"/>
      <c r="L6252" s="25" cm="1">
        <f t="array" ref="L6252">IFERROR(LOOKUP(2^15,SEARCH({"40A","63A","80A","100A","125A","160A","200A","250A","400A","630A","800A","1000A","1250A","1600A","2000A","2500A","3200A","4000A","5000A","6300A"},UPPER(D6252)),{40,63,80,100,125,160,200,250,400,630,800,1000,1250,1600,2000,2500,3200,4000,5000,6300}),0)</f>
        <v>4000</v>
      </c>
      <c r="M6252" s="72" t="str">
        <f t="shared" si="746"/>
        <v>Flange Straight</v>
      </c>
      <c r="N6252" s="72" t="str">
        <f t="shared" si="747"/>
        <v>CU</v>
      </c>
      <c r="O6252" s="75" t="str">
        <f t="shared" si="748"/>
        <v>Tin</v>
      </c>
      <c r="P6252" s="72" t="str">
        <f t="shared" si="749"/>
        <v>PET</v>
      </c>
      <c r="Q6252" s="76" t="str">
        <f t="shared" si="750"/>
        <v>5</v>
      </c>
      <c r="R625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52" s="77" t="str">
        <f>IF(ProjectsDB[[#This Row],[Item Type]]="Straight Plug-In",_xlfn.TEXTJOIN("-",TRUE,M6252&amp;"-"&amp;_xlfn.LET(_xlpm.txt,ProjectsDB[[#This Row],[Assembly]],_xlpm.pos,FIND("SP",_xlpm.txt),_xlpm.pre,LEFT(_xlpm.txt,_xlpm.pos-1),IF(RIGHT(_xlpm.pre,3)="123","3PL",IF(RIGHT(_xlpm.pre,2)="12","2PL",IF(RIGHT(_xlpm.pre,1)="1","1PL","3PL")))),N6252,O6252,P6252,Q6252&amp;"W",R6252),_xlfn.TEXTJOIN("-",TRUE,M6252,N6252,O6252,P6252,Q6252&amp;"W",R6252))</f>
        <v>Flange Straight-CU-Tin-PET-5W-2</v>
      </c>
      <c r="T6252" s="78" t="str">
        <f>IF(COUNTIF(Cycletime[Element Desc.],ProjectsDB[[#This Row],[Element Desc.]])&gt;0,"Found","Not Found")</f>
        <v>Found</v>
      </c>
    </row>
    <row r="6253" spans="2:20" x14ac:dyDescent="0.25">
      <c r="B6253" s="81" t="s">
        <v>13944</v>
      </c>
      <c r="C6253" s="72" t="s">
        <v>9881</v>
      </c>
      <c r="D6253" s="72" t="s">
        <v>9882</v>
      </c>
      <c r="E6253" s="82">
        <v>4</v>
      </c>
      <c r="F6253" s="72" t="s">
        <v>13988</v>
      </c>
      <c r="G6253" s="72" t="s">
        <v>1505</v>
      </c>
      <c r="H6253" s="73" t="s">
        <v>13989</v>
      </c>
      <c r="I6253" s="74"/>
      <c r="J6253" s="74"/>
      <c r="K6253" s="74"/>
      <c r="L6253" s="25" cm="1">
        <f t="array" ref="L6253">IFERROR(LOOKUP(2^15,SEARCH({"40A","63A","80A","100A","125A","160A","200A","250A","400A","630A","800A","1000A","1250A","1600A","2000A","2500A","3200A","4000A","5000A","6300A"},UPPER(D6253)),{40,63,80,100,125,160,200,250,400,630,800,1000,1250,1600,2000,2500,3200,4000,5000,6300}),0)</f>
        <v>4000</v>
      </c>
      <c r="M6253" s="72" t="str">
        <f t="shared" si="746"/>
        <v>Straight Feeder</v>
      </c>
      <c r="N6253" s="72" t="str">
        <f t="shared" si="747"/>
        <v>CU</v>
      </c>
      <c r="O6253" s="75" t="str">
        <f t="shared" si="748"/>
        <v>Tin</v>
      </c>
      <c r="P6253" s="72" t="str">
        <f t="shared" si="749"/>
        <v>PET</v>
      </c>
      <c r="Q6253" s="76" t="str">
        <f t="shared" si="750"/>
        <v>5</v>
      </c>
      <c r="R625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53" s="77" t="str">
        <f>IF(ProjectsDB[[#This Row],[Item Type]]="Straight Plug-In",_xlfn.TEXTJOIN("-",TRUE,M6253&amp;"-"&amp;_xlfn.LET(_xlpm.txt,ProjectsDB[[#This Row],[Assembly]],_xlpm.pos,FIND("SP",_xlpm.txt),_xlpm.pre,LEFT(_xlpm.txt,_xlpm.pos-1),IF(RIGHT(_xlpm.pre,3)="123","3PL",IF(RIGHT(_xlpm.pre,2)="12","2PL",IF(RIGHT(_xlpm.pre,1)="1","1PL","3PL")))),N6253,O6253,P6253,Q6253&amp;"W",R6253),_xlfn.TEXTJOIN("-",TRUE,M6253,N6253,O6253,P6253,Q6253&amp;"W",R6253))</f>
        <v>Straight Feeder-CU-Tin-PET-5W-2</v>
      </c>
      <c r="T6253" s="78" t="str">
        <f>IF(COUNTIF(Cycletime[Element Desc.],ProjectsDB[[#This Row],[Element Desc.]])&gt;0,"Found","Not Found")</f>
        <v>Found</v>
      </c>
    </row>
    <row r="6254" spans="2:20" x14ac:dyDescent="0.25">
      <c r="B6254" s="81" t="s">
        <v>13945</v>
      </c>
      <c r="C6254" s="72" t="s">
        <v>9866</v>
      </c>
      <c r="D6254" s="72" t="s">
        <v>9867</v>
      </c>
      <c r="E6254" s="82">
        <v>6</v>
      </c>
      <c r="F6254" s="72" t="s">
        <v>13988</v>
      </c>
      <c r="G6254" s="72" t="s">
        <v>1505</v>
      </c>
      <c r="H6254" s="73" t="s">
        <v>13989</v>
      </c>
      <c r="I6254" s="74"/>
      <c r="J6254" s="74"/>
      <c r="K6254" s="74"/>
      <c r="L6254" s="25" cm="1">
        <f t="array" ref="L6254">IFERROR(LOOKUP(2^15,SEARCH({"40A","63A","80A","100A","125A","160A","200A","250A","400A","630A","800A","1000A","1250A","1600A","2000A","2500A","3200A","4000A","5000A","6300A"},UPPER(D6254)),{40,63,80,100,125,160,200,250,400,630,800,1000,1250,1600,2000,2500,3200,4000,5000,6300}),0)</f>
        <v>4000</v>
      </c>
      <c r="M6254" s="72" t="str">
        <f t="shared" si="746"/>
        <v>Joint Pack</v>
      </c>
      <c r="N6254" s="72" t="str">
        <f t="shared" si="747"/>
        <v>CU</v>
      </c>
      <c r="O6254" s="75" t="str">
        <f t="shared" si="748"/>
        <v>Tin</v>
      </c>
      <c r="P6254" s="72" t="str">
        <f t="shared" si="749"/>
        <v>None</v>
      </c>
      <c r="Q6254" s="76" t="str">
        <f t="shared" si="750"/>
        <v>5</v>
      </c>
      <c r="R625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54" s="77" t="str">
        <f>IF(ProjectsDB[[#This Row],[Item Type]]="Straight Plug-In",_xlfn.TEXTJOIN("-",TRUE,M6254&amp;"-"&amp;_xlfn.LET(_xlpm.txt,ProjectsDB[[#This Row],[Assembly]],_xlpm.pos,FIND("SP",_xlpm.txt),_xlpm.pre,LEFT(_xlpm.txt,_xlpm.pos-1),IF(RIGHT(_xlpm.pre,3)="123","3PL",IF(RIGHT(_xlpm.pre,2)="12","2PL",IF(RIGHT(_xlpm.pre,1)="1","1PL","3PL")))),N6254,O6254,P6254,Q6254&amp;"W",R6254),_xlfn.TEXTJOIN("-",TRUE,M6254,N6254,O6254,P6254,Q6254&amp;"W",R6254))</f>
        <v>Joint Pack-CU-Tin-None-5W-2</v>
      </c>
      <c r="T6254" s="78" t="str">
        <f>IF(COUNTIF(Cycletime[Element Desc.],ProjectsDB[[#This Row],[Element Desc.]])&gt;0,"Found","Not Found")</f>
        <v>Found</v>
      </c>
    </row>
    <row r="6255" spans="2:20" x14ac:dyDescent="0.25">
      <c r="B6255" s="81" t="s">
        <v>13946</v>
      </c>
      <c r="C6255" s="72" t="s">
        <v>9895</v>
      </c>
      <c r="D6255" s="72" t="s">
        <v>9896</v>
      </c>
      <c r="E6255" s="82">
        <v>2</v>
      </c>
      <c r="F6255" s="72" t="s">
        <v>13988</v>
      </c>
      <c r="G6255" s="72" t="s">
        <v>1505</v>
      </c>
      <c r="H6255" s="73" t="s">
        <v>13989</v>
      </c>
      <c r="I6255" s="74"/>
      <c r="J6255" s="74"/>
      <c r="K6255" s="74"/>
      <c r="L6255" s="25" cm="1">
        <f t="array" ref="L6255">IFERROR(LOOKUP(2^15,SEARCH({"40A","63A","80A","100A","125A","160A","200A","250A","400A","630A","800A","1000A","1250A","1600A","2000A","2500A","3200A","4000A","5000A","6300A"},UPPER(D6255)),{40,63,80,100,125,160,200,250,400,630,800,1000,1250,1600,2000,2500,3200,4000,5000,6300}),0)</f>
        <v>4000</v>
      </c>
      <c r="M6255" s="72" t="str">
        <f t="shared" si="746"/>
        <v>Flange Straight</v>
      </c>
      <c r="N6255" s="72" t="str">
        <f t="shared" si="747"/>
        <v>CU</v>
      </c>
      <c r="O6255" s="75" t="str">
        <f t="shared" si="748"/>
        <v>Tin</v>
      </c>
      <c r="P6255" s="72" t="str">
        <f t="shared" si="749"/>
        <v>PET</v>
      </c>
      <c r="Q6255" s="76" t="str">
        <f t="shared" si="750"/>
        <v>5</v>
      </c>
      <c r="R625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55" s="77" t="str">
        <f>IF(ProjectsDB[[#This Row],[Item Type]]="Straight Plug-In",_xlfn.TEXTJOIN("-",TRUE,M6255&amp;"-"&amp;_xlfn.LET(_xlpm.txt,ProjectsDB[[#This Row],[Assembly]],_xlpm.pos,FIND("SP",_xlpm.txt),_xlpm.pre,LEFT(_xlpm.txt,_xlpm.pos-1),IF(RIGHT(_xlpm.pre,3)="123","3PL",IF(RIGHT(_xlpm.pre,2)="12","2PL",IF(RIGHT(_xlpm.pre,1)="1","1PL","3PL")))),N6255,O6255,P6255,Q6255&amp;"W",R6255),_xlfn.TEXTJOIN("-",TRUE,M6255,N6255,O6255,P6255,Q6255&amp;"W",R6255))</f>
        <v>Flange Straight-CU-Tin-PET-5W-2</v>
      </c>
      <c r="T6255" s="78" t="str">
        <f>IF(COUNTIF(Cycletime[Element Desc.],ProjectsDB[[#This Row],[Element Desc.]])&gt;0,"Found","Not Found")</f>
        <v>Found</v>
      </c>
    </row>
    <row r="6256" spans="2:20" x14ac:dyDescent="0.25">
      <c r="B6256" s="81" t="s">
        <v>13947</v>
      </c>
      <c r="C6256" s="72" t="s">
        <v>9901</v>
      </c>
      <c r="D6256" s="72" t="s">
        <v>9902</v>
      </c>
      <c r="E6256" s="82">
        <v>4</v>
      </c>
      <c r="F6256" s="72" t="s">
        <v>13988</v>
      </c>
      <c r="G6256" s="72" t="s">
        <v>1505</v>
      </c>
      <c r="H6256" s="73" t="s">
        <v>13989</v>
      </c>
      <c r="I6256" s="74"/>
      <c r="J6256" s="74"/>
      <c r="K6256" s="74"/>
      <c r="L6256" s="25" cm="1">
        <f t="array" ref="L6256">IFERROR(LOOKUP(2^15,SEARCH({"40A","63A","80A","100A","125A","160A","200A","250A","400A","630A","800A","1000A","1250A","1600A","2000A","2500A","3200A","4000A","5000A","6300A"},UPPER(D6256)),{40,63,80,100,125,160,200,250,400,630,800,1000,1250,1600,2000,2500,3200,4000,5000,6300}),0)</f>
        <v>4000</v>
      </c>
      <c r="M6256" s="72" t="str">
        <f t="shared" si="746"/>
        <v>Straight Feeder</v>
      </c>
      <c r="N6256" s="72" t="str">
        <f t="shared" si="747"/>
        <v>CU</v>
      </c>
      <c r="O6256" s="75" t="str">
        <f t="shared" si="748"/>
        <v>Tin</v>
      </c>
      <c r="P6256" s="72" t="str">
        <f t="shared" si="749"/>
        <v>PET</v>
      </c>
      <c r="Q6256" s="76" t="str">
        <f t="shared" si="750"/>
        <v>5</v>
      </c>
      <c r="R625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56" s="77" t="str">
        <f>IF(ProjectsDB[[#This Row],[Item Type]]="Straight Plug-In",_xlfn.TEXTJOIN("-",TRUE,M6256&amp;"-"&amp;_xlfn.LET(_xlpm.txt,ProjectsDB[[#This Row],[Assembly]],_xlpm.pos,FIND("SP",_xlpm.txt),_xlpm.pre,LEFT(_xlpm.txt,_xlpm.pos-1),IF(RIGHT(_xlpm.pre,3)="123","3PL",IF(RIGHT(_xlpm.pre,2)="12","2PL",IF(RIGHT(_xlpm.pre,1)="1","1PL","3PL")))),N6256,O6256,P6256,Q6256&amp;"W",R6256),_xlfn.TEXTJOIN("-",TRUE,M6256,N6256,O6256,P6256,Q6256&amp;"W",R6256))</f>
        <v>Straight Feeder-CU-Tin-PET-5W-2</v>
      </c>
      <c r="T6256" s="78" t="str">
        <f>IF(COUNTIF(Cycletime[Element Desc.],ProjectsDB[[#This Row],[Element Desc.]])&gt;0,"Found","Not Found")</f>
        <v>Found</v>
      </c>
    </row>
    <row r="6257" spans="2:20" x14ac:dyDescent="0.25">
      <c r="B6257" s="81" t="s">
        <v>13948</v>
      </c>
      <c r="C6257" s="72" t="s">
        <v>9920</v>
      </c>
      <c r="D6257" s="72" t="s">
        <v>9921</v>
      </c>
      <c r="E6257" s="82">
        <v>6</v>
      </c>
      <c r="F6257" s="72" t="s">
        <v>13988</v>
      </c>
      <c r="G6257" s="72" t="s">
        <v>1505</v>
      </c>
      <c r="H6257" s="73" t="s">
        <v>13989</v>
      </c>
      <c r="I6257" s="74"/>
      <c r="J6257" s="74"/>
      <c r="K6257" s="74"/>
      <c r="L6257" s="25" cm="1">
        <f t="array" ref="L6257">IFERROR(LOOKUP(2^15,SEARCH({"40A","63A","80A","100A","125A","160A","200A","250A","400A","630A","800A","1000A","1250A","1600A","2000A","2500A","3200A","4000A","5000A","6300A"},UPPER(D6257)),{40,63,80,100,125,160,200,250,400,630,800,1000,1250,1600,2000,2500,3200,4000,5000,6300}),0)</f>
        <v>4000</v>
      </c>
      <c r="M6257" s="72" t="str">
        <f t="shared" si="746"/>
        <v>Joint Pack</v>
      </c>
      <c r="N6257" s="72" t="str">
        <f t="shared" si="747"/>
        <v>CU</v>
      </c>
      <c r="O6257" s="75" t="str">
        <f t="shared" si="748"/>
        <v>Tin</v>
      </c>
      <c r="P6257" s="72" t="str">
        <f t="shared" si="749"/>
        <v>None</v>
      </c>
      <c r="Q6257" s="76" t="str">
        <f t="shared" si="750"/>
        <v>5</v>
      </c>
      <c r="R625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57" s="77" t="str">
        <f>IF(ProjectsDB[[#This Row],[Item Type]]="Straight Plug-In",_xlfn.TEXTJOIN("-",TRUE,M6257&amp;"-"&amp;_xlfn.LET(_xlpm.txt,ProjectsDB[[#This Row],[Assembly]],_xlpm.pos,FIND("SP",_xlpm.txt),_xlpm.pre,LEFT(_xlpm.txt,_xlpm.pos-1),IF(RIGHT(_xlpm.pre,3)="123","3PL",IF(RIGHT(_xlpm.pre,2)="12","2PL",IF(RIGHT(_xlpm.pre,1)="1","1PL","3PL")))),N6257,O6257,P6257,Q6257&amp;"W",R6257),_xlfn.TEXTJOIN("-",TRUE,M6257,N6257,O6257,P6257,Q6257&amp;"W",R6257))</f>
        <v>Joint Pack-CU-Tin-None-5W-2</v>
      </c>
      <c r="T6257" s="78" t="str">
        <f>IF(COUNTIF(Cycletime[Element Desc.],ProjectsDB[[#This Row],[Element Desc.]])&gt;0,"Found","Not Found")</f>
        <v>Found</v>
      </c>
    </row>
    <row r="6258" spans="2:20" x14ac:dyDescent="0.25">
      <c r="B6258" s="81" t="s">
        <v>13949</v>
      </c>
      <c r="C6258" s="72" t="s">
        <v>9943</v>
      </c>
      <c r="D6258" s="72" t="s">
        <v>9944</v>
      </c>
      <c r="E6258" s="82">
        <v>2</v>
      </c>
      <c r="F6258" s="72" t="s">
        <v>13988</v>
      </c>
      <c r="G6258" s="72" t="s">
        <v>1505</v>
      </c>
      <c r="H6258" s="73" t="s">
        <v>13989</v>
      </c>
      <c r="I6258" s="74"/>
      <c r="J6258" s="74"/>
      <c r="K6258" s="74"/>
      <c r="L6258" s="25" cm="1">
        <f t="array" ref="L6258">IFERROR(LOOKUP(2^15,SEARCH({"40A","63A","80A","100A","125A","160A","200A","250A","400A","630A","800A","1000A","1250A","1600A","2000A","2500A","3200A","4000A","5000A","6300A"},UPPER(D6258)),{40,63,80,100,125,160,200,250,400,630,800,1000,1250,1600,2000,2500,3200,4000,5000,6300}),0)</f>
        <v>4000</v>
      </c>
      <c r="M6258" s="72" t="str">
        <f t="shared" si="746"/>
        <v>Flange Straight</v>
      </c>
      <c r="N6258" s="72" t="str">
        <f t="shared" si="747"/>
        <v>CU</v>
      </c>
      <c r="O6258" s="75" t="str">
        <f t="shared" si="748"/>
        <v>Tin</v>
      </c>
      <c r="P6258" s="72" t="str">
        <f t="shared" si="749"/>
        <v>PET</v>
      </c>
      <c r="Q6258" s="76" t="str">
        <f t="shared" si="750"/>
        <v>5</v>
      </c>
      <c r="R625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58" s="77" t="str">
        <f>IF(ProjectsDB[[#This Row],[Item Type]]="Straight Plug-In",_xlfn.TEXTJOIN("-",TRUE,M6258&amp;"-"&amp;_xlfn.LET(_xlpm.txt,ProjectsDB[[#This Row],[Assembly]],_xlpm.pos,FIND("SP",_xlpm.txt),_xlpm.pre,LEFT(_xlpm.txt,_xlpm.pos-1),IF(RIGHT(_xlpm.pre,3)="123","3PL",IF(RIGHT(_xlpm.pre,2)="12","2PL",IF(RIGHT(_xlpm.pre,1)="1","1PL","3PL")))),N6258,O6258,P6258,Q6258&amp;"W",R6258),_xlfn.TEXTJOIN("-",TRUE,M6258,N6258,O6258,P6258,Q6258&amp;"W",R6258))</f>
        <v>Flange Straight-CU-Tin-PET-5W-2</v>
      </c>
      <c r="T6258" s="78" t="str">
        <f>IF(COUNTIF(Cycletime[Element Desc.],ProjectsDB[[#This Row],[Element Desc.]])&gt;0,"Found","Not Found")</f>
        <v>Found</v>
      </c>
    </row>
    <row r="6259" spans="2:20" x14ac:dyDescent="0.25">
      <c r="B6259" s="81" t="s">
        <v>13950</v>
      </c>
      <c r="C6259" s="72" t="s">
        <v>9927</v>
      </c>
      <c r="D6259" s="72" t="s">
        <v>9928</v>
      </c>
      <c r="E6259" s="82">
        <v>3</v>
      </c>
      <c r="F6259" s="72" t="s">
        <v>13988</v>
      </c>
      <c r="G6259" s="72" t="s">
        <v>1505</v>
      </c>
      <c r="H6259" s="73" t="s">
        <v>13989</v>
      </c>
      <c r="I6259" s="74"/>
      <c r="J6259" s="74"/>
      <c r="K6259" s="74"/>
      <c r="L6259" s="25" cm="1">
        <f t="array" ref="L6259">IFERROR(LOOKUP(2^15,SEARCH({"40A","63A","80A","100A","125A","160A","200A","250A","400A","630A","800A","1000A","1250A","1600A","2000A","2500A","3200A","4000A","5000A","6300A"},UPPER(D6259)),{40,63,80,100,125,160,200,250,400,630,800,1000,1250,1600,2000,2500,3200,4000,5000,6300}),0)</f>
        <v>4000</v>
      </c>
      <c r="M6259" s="72" t="str">
        <f t="shared" si="746"/>
        <v>Straight Feeder</v>
      </c>
      <c r="N6259" s="72" t="str">
        <f t="shared" si="747"/>
        <v>CU</v>
      </c>
      <c r="O6259" s="75" t="str">
        <f t="shared" si="748"/>
        <v>Tin</v>
      </c>
      <c r="P6259" s="72" t="str">
        <f t="shared" si="749"/>
        <v>PET</v>
      </c>
      <c r="Q6259" s="76" t="str">
        <f t="shared" si="750"/>
        <v>5</v>
      </c>
      <c r="R625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59" s="77" t="str">
        <f>IF(ProjectsDB[[#This Row],[Item Type]]="Straight Plug-In",_xlfn.TEXTJOIN("-",TRUE,M6259&amp;"-"&amp;_xlfn.LET(_xlpm.txt,ProjectsDB[[#This Row],[Assembly]],_xlpm.pos,FIND("SP",_xlpm.txt),_xlpm.pre,LEFT(_xlpm.txt,_xlpm.pos-1),IF(RIGHT(_xlpm.pre,3)="123","3PL",IF(RIGHT(_xlpm.pre,2)="12","2PL",IF(RIGHT(_xlpm.pre,1)="1","1PL","3PL")))),N6259,O6259,P6259,Q6259&amp;"W",R6259),_xlfn.TEXTJOIN("-",TRUE,M6259,N6259,O6259,P6259,Q6259&amp;"W",R6259))</f>
        <v>Straight Feeder-CU-Tin-PET-5W-2</v>
      </c>
      <c r="T6259" s="78" t="str">
        <f>IF(COUNTIF(Cycletime[Element Desc.],ProjectsDB[[#This Row],[Element Desc.]])&gt;0,"Found","Not Found")</f>
        <v>Found</v>
      </c>
    </row>
    <row r="6260" spans="2:20" x14ac:dyDescent="0.25">
      <c r="B6260" s="81" t="s">
        <v>13951</v>
      </c>
      <c r="C6260" s="72" t="s">
        <v>9940</v>
      </c>
      <c r="D6260" s="72" t="s">
        <v>9941</v>
      </c>
      <c r="E6260" s="82">
        <v>5</v>
      </c>
      <c r="F6260" s="72" t="s">
        <v>13988</v>
      </c>
      <c r="G6260" s="72" t="s">
        <v>1505</v>
      </c>
      <c r="H6260" s="73" t="s">
        <v>13989</v>
      </c>
      <c r="I6260" s="74"/>
      <c r="J6260" s="74"/>
      <c r="K6260" s="74"/>
      <c r="L6260" s="25" cm="1">
        <f t="array" ref="L6260">IFERROR(LOOKUP(2^15,SEARCH({"40A","63A","80A","100A","125A","160A","200A","250A","400A","630A","800A","1000A","1250A","1600A","2000A","2500A","3200A","4000A","5000A","6300A"},UPPER(D6260)),{40,63,80,100,125,160,200,250,400,630,800,1000,1250,1600,2000,2500,3200,4000,5000,6300}),0)</f>
        <v>4000</v>
      </c>
      <c r="M6260" s="72" t="str">
        <f t="shared" si="746"/>
        <v>Joint Pack</v>
      </c>
      <c r="N6260" s="72" t="str">
        <f t="shared" si="747"/>
        <v>CU</v>
      </c>
      <c r="O6260" s="75" t="str">
        <f t="shared" si="748"/>
        <v>Tin</v>
      </c>
      <c r="P6260" s="72" t="str">
        <f t="shared" si="749"/>
        <v>None</v>
      </c>
      <c r="Q6260" s="76" t="str">
        <f t="shared" si="750"/>
        <v>5</v>
      </c>
      <c r="R626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60" s="77" t="str">
        <f>IF(ProjectsDB[[#This Row],[Item Type]]="Straight Plug-In",_xlfn.TEXTJOIN("-",TRUE,M6260&amp;"-"&amp;_xlfn.LET(_xlpm.txt,ProjectsDB[[#This Row],[Assembly]],_xlpm.pos,FIND("SP",_xlpm.txt),_xlpm.pre,LEFT(_xlpm.txt,_xlpm.pos-1),IF(RIGHT(_xlpm.pre,3)="123","3PL",IF(RIGHT(_xlpm.pre,2)="12","2PL",IF(RIGHT(_xlpm.pre,1)="1","1PL","3PL")))),N6260,O6260,P6260,Q6260&amp;"W",R6260),_xlfn.TEXTJOIN("-",TRUE,M6260,N6260,O6260,P6260,Q6260&amp;"W",R6260))</f>
        <v>Joint Pack-CU-Tin-None-5W-2</v>
      </c>
      <c r="T6260" s="78" t="str">
        <f>IF(COUNTIF(Cycletime[Element Desc.],ProjectsDB[[#This Row],[Element Desc.]])&gt;0,"Found","Not Found")</f>
        <v>Found</v>
      </c>
    </row>
    <row r="6261" spans="2:20" x14ac:dyDescent="0.25">
      <c r="B6261" s="81" t="s">
        <v>13952</v>
      </c>
      <c r="C6261" s="72" t="s">
        <v>9953</v>
      </c>
      <c r="D6261" s="72" t="s">
        <v>9954</v>
      </c>
      <c r="E6261" s="82">
        <v>2</v>
      </c>
      <c r="F6261" s="72" t="s">
        <v>13988</v>
      </c>
      <c r="G6261" s="72" t="s">
        <v>1505</v>
      </c>
      <c r="H6261" s="73" t="s">
        <v>13989</v>
      </c>
      <c r="I6261" s="74"/>
      <c r="J6261" s="74"/>
      <c r="K6261" s="74"/>
      <c r="L6261" s="25" cm="1">
        <f t="array" ref="L6261">IFERROR(LOOKUP(2^15,SEARCH({"40A","63A","80A","100A","125A","160A","200A","250A","400A","630A","800A","1000A","1250A","1600A","2000A","2500A","3200A","4000A","5000A","6300A"},UPPER(D6261)),{40,63,80,100,125,160,200,250,400,630,800,1000,1250,1600,2000,2500,3200,4000,5000,6300}),0)</f>
        <v>4000</v>
      </c>
      <c r="M6261" s="72" t="str">
        <f t="shared" si="746"/>
        <v>Flange Straight</v>
      </c>
      <c r="N6261" s="72" t="str">
        <f t="shared" si="747"/>
        <v>CU</v>
      </c>
      <c r="O6261" s="75" t="str">
        <f t="shared" si="748"/>
        <v>Tin</v>
      </c>
      <c r="P6261" s="72" t="str">
        <f t="shared" si="749"/>
        <v>PET</v>
      </c>
      <c r="Q6261" s="76" t="str">
        <f t="shared" si="750"/>
        <v>5</v>
      </c>
      <c r="R626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61" s="77" t="str">
        <f>IF(ProjectsDB[[#This Row],[Item Type]]="Straight Plug-In",_xlfn.TEXTJOIN("-",TRUE,M6261&amp;"-"&amp;_xlfn.LET(_xlpm.txt,ProjectsDB[[#This Row],[Assembly]],_xlpm.pos,FIND("SP",_xlpm.txt),_xlpm.pre,LEFT(_xlpm.txt,_xlpm.pos-1),IF(RIGHT(_xlpm.pre,3)="123","3PL",IF(RIGHT(_xlpm.pre,2)="12","2PL",IF(RIGHT(_xlpm.pre,1)="1","1PL","3PL")))),N6261,O6261,P6261,Q6261&amp;"W",R6261),_xlfn.TEXTJOIN("-",TRUE,M6261,N6261,O6261,P6261,Q6261&amp;"W",R6261))</f>
        <v>Flange Straight-CU-Tin-PET-5W-2</v>
      </c>
      <c r="T6261" s="78" t="str">
        <f>IF(COUNTIF(Cycletime[Element Desc.],ProjectsDB[[#This Row],[Element Desc.]])&gt;0,"Found","Not Found")</f>
        <v>Found</v>
      </c>
    </row>
    <row r="6262" spans="2:20" x14ac:dyDescent="0.25">
      <c r="B6262" s="81" t="s">
        <v>13953</v>
      </c>
      <c r="C6262" s="72" t="s">
        <v>9968</v>
      </c>
      <c r="D6262" s="72" t="s">
        <v>9969</v>
      </c>
      <c r="E6262" s="82">
        <v>4</v>
      </c>
      <c r="F6262" s="72" t="s">
        <v>13988</v>
      </c>
      <c r="G6262" s="72" t="s">
        <v>1505</v>
      </c>
      <c r="H6262" s="73" t="s">
        <v>13989</v>
      </c>
      <c r="I6262" s="74"/>
      <c r="J6262" s="74"/>
      <c r="K6262" s="74"/>
      <c r="L6262" s="25" cm="1">
        <f t="array" ref="L6262">IFERROR(LOOKUP(2^15,SEARCH({"40A","63A","80A","100A","125A","160A","200A","250A","400A","630A","800A","1000A","1250A","1600A","2000A","2500A","3200A","4000A","5000A","6300A"},UPPER(D6262)),{40,63,80,100,125,160,200,250,400,630,800,1000,1250,1600,2000,2500,3200,4000,5000,6300}),0)</f>
        <v>4000</v>
      </c>
      <c r="M6262" s="72" t="str">
        <f t="shared" si="746"/>
        <v>Straight Feeder</v>
      </c>
      <c r="N6262" s="72" t="str">
        <f t="shared" si="747"/>
        <v>CU</v>
      </c>
      <c r="O6262" s="75" t="str">
        <f t="shared" si="748"/>
        <v>Tin</v>
      </c>
      <c r="P6262" s="72" t="str">
        <f t="shared" si="749"/>
        <v>PET</v>
      </c>
      <c r="Q6262" s="76" t="str">
        <f t="shared" si="750"/>
        <v>5</v>
      </c>
      <c r="R626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62" s="77" t="str">
        <f>IF(ProjectsDB[[#This Row],[Item Type]]="Straight Plug-In",_xlfn.TEXTJOIN("-",TRUE,M6262&amp;"-"&amp;_xlfn.LET(_xlpm.txt,ProjectsDB[[#This Row],[Assembly]],_xlpm.pos,FIND("SP",_xlpm.txt),_xlpm.pre,LEFT(_xlpm.txt,_xlpm.pos-1),IF(RIGHT(_xlpm.pre,3)="123","3PL",IF(RIGHT(_xlpm.pre,2)="12","2PL",IF(RIGHT(_xlpm.pre,1)="1","1PL","3PL")))),N6262,O6262,P6262,Q6262&amp;"W",R6262),_xlfn.TEXTJOIN("-",TRUE,M6262,N6262,O6262,P6262,Q6262&amp;"W",R6262))</f>
        <v>Straight Feeder-CU-Tin-PET-5W-2</v>
      </c>
      <c r="T6262" s="78" t="str">
        <f>IF(COUNTIF(Cycletime[Element Desc.],ProjectsDB[[#This Row],[Element Desc.]])&gt;0,"Found","Not Found")</f>
        <v>Found</v>
      </c>
    </row>
    <row r="6263" spans="2:20" x14ac:dyDescent="0.25">
      <c r="B6263" s="81" t="s">
        <v>13954</v>
      </c>
      <c r="C6263" s="72" t="s">
        <v>9979</v>
      </c>
      <c r="D6263" s="72" t="s">
        <v>9980</v>
      </c>
      <c r="E6263" s="82">
        <v>6</v>
      </c>
      <c r="F6263" s="72" t="s">
        <v>13988</v>
      </c>
      <c r="G6263" s="72" t="s">
        <v>1505</v>
      </c>
      <c r="H6263" s="73" t="s">
        <v>13989</v>
      </c>
      <c r="I6263" s="74"/>
      <c r="J6263" s="74"/>
      <c r="K6263" s="74"/>
      <c r="L6263" s="25" cm="1">
        <f t="array" ref="L6263">IFERROR(LOOKUP(2^15,SEARCH({"40A","63A","80A","100A","125A","160A","200A","250A","400A","630A","800A","1000A","1250A","1600A","2000A","2500A","3200A","4000A","5000A","6300A"},UPPER(D6263)),{40,63,80,100,125,160,200,250,400,630,800,1000,1250,1600,2000,2500,3200,4000,5000,6300}),0)</f>
        <v>4000</v>
      </c>
      <c r="M6263" s="72" t="str">
        <f t="shared" si="746"/>
        <v>Joint Pack</v>
      </c>
      <c r="N6263" s="72" t="str">
        <f t="shared" si="747"/>
        <v>CU</v>
      </c>
      <c r="O6263" s="75" t="str">
        <f t="shared" si="748"/>
        <v>Tin</v>
      </c>
      <c r="P6263" s="72" t="str">
        <f t="shared" si="749"/>
        <v>None</v>
      </c>
      <c r="Q6263" s="76" t="str">
        <f t="shared" si="750"/>
        <v>5</v>
      </c>
      <c r="R626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63" s="77" t="str">
        <f>IF(ProjectsDB[[#This Row],[Item Type]]="Straight Plug-In",_xlfn.TEXTJOIN("-",TRUE,M6263&amp;"-"&amp;_xlfn.LET(_xlpm.txt,ProjectsDB[[#This Row],[Assembly]],_xlpm.pos,FIND("SP",_xlpm.txt),_xlpm.pre,LEFT(_xlpm.txt,_xlpm.pos-1),IF(RIGHT(_xlpm.pre,3)="123","3PL",IF(RIGHT(_xlpm.pre,2)="12","2PL",IF(RIGHT(_xlpm.pre,1)="1","1PL","3PL")))),N6263,O6263,P6263,Q6263&amp;"W",R6263),_xlfn.TEXTJOIN("-",TRUE,M6263,N6263,O6263,P6263,Q6263&amp;"W",R6263))</f>
        <v>Joint Pack-CU-Tin-None-5W-2</v>
      </c>
      <c r="T6263" s="78" t="str">
        <f>IF(COUNTIF(Cycletime[Element Desc.],ProjectsDB[[#This Row],[Element Desc.]])&gt;0,"Found","Not Found")</f>
        <v>Found</v>
      </c>
    </row>
    <row r="6264" spans="2:20" x14ac:dyDescent="0.25">
      <c r="B6264" s="81" t="s">
        <v>13955</v>
      </c>
      <c r="C6264" s="72" t="s">
        <v>9985</v>
      </c>
      <c r="D6264" s="72" t="s">
        <v>9986</v>
      </c>
      <c r="E6264" s="82">
        <v>2</v>
      </c>
      <c r="F6264" s="72" t="s">
        <v>13988</v>
      </c>
      <c r="G6264" s="72" t="s">
        <v>1505</v>
      </c>
      <c r="H6264" s="73" t="s">
        <v>13989</v>
      </c>
      <c r="I6264" s="74"/>
      <c r="J6264" s="74"/>
      <c r="K6264" s="74"/>
      <c r="L6264" s="25" cm="1">
        <f t="array" ref="L6264">IFERROR(LOOKUP(2^15,SEARCH({"40A","63A","80A","100A","125A","160A","200A","250A","400A","630A","800A","1000A","1250A","1600A","2000A","2500A","3200A","4000A","5000A","6300A"},UPPER(D6264)),{40,63,80,100,125,160,200,250,400,630,800,1000,1250,1600,2000,2500,3200,4000,5000,6300}),0)</f>
        <v>4000</v>
      </c>
      <c r="M6264" s="72" t="str">
        <f t="shared" si="746"/>
        <v>Flange Straight</v>
      </c>
      <c r="N6264" s="72" t="str">
        <f t="shared" si="747"/>
        <v>CU</v>
      </c>
      <c r="O6264" s="75" t="str">
        <f t="shared" si="748"/>
        <v>Tin</v>
      </c>
      <c r="P6264" s="72" t="str">
        <f t="shared" si="749"/>
        <v>PET</v>
      </c>
      <c r="Q6264" s="76" t="str">
        <f t="shared" si="750"/>
        <v>5</v>
      </c>
      <c r="R626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64" s="77" t="str">
        <f>IF(ProjectsDB[[#This Row],[Item Type]]="Straight Plug-In",_xlfn.TEXTJOIN("-",TRUE,M6264&amp;"-"&amp;_xlfn.LET(_xlpm.txt,ProjectsDB[[#This Row],[Assembly]],_xlpm.pos,FIND("SP",_xlpm.txt),_xlpm.pre,LEFT(_xlpm.txt,_xlpm.pos-1),IF(RIGHT(_xlpm.pre,3)="123","3PL",IF(RIGHT(_xlpm.pre,2)="12","2PL",IF(RIGHT(_xlpm.pre,1)="1","1PL","3PL")))),N6264,O6264,P6264,Q6264&amp;"W",R6264),_xlfn.TEXTJOIN("-",TRUE,M6264,N6264,O6264,P6264,Q6264&amp;"W",R6264))</f>
        <v>Flange Straight-CU-Tin-PET-5W-2</v>
      </c>
      <c r="T6264" s="78" t="str">
        <f>IF(COUNTIF(Cycletime[Element Desc.],ProjectsDB[[#This Row],[Element Desc.]])&gt;0,"Found","Not Found")</f>
        <v>Found</v>
      </c>
    </row>
    <row r="6265" spans="2:20" x14ac:dyDescent="0.25">
      <c r="B6265" s="81" t="s">
        <v>13956</v>
      </c>
      <c r="C6265" s="72" t="s">
        <v>9991</v>
      </c>
      <c r="D6265" s="72" t="s">
        <v>9992</v>
      </c>
      <c r="E6265" s="82">
        <v>3</v>
      </c>
      <c r="F6265" s="72" t="s">
        <v>13988</v>
      </c>
      <c r="G6265" s="72" t="s">
        <v>1505</v>
      </c>
      <c r="H6265" s="73" t="s">
        <v>13989</v>
      </c>
      <c r="I6265" s="74"/>
      <c r="J6265" s="74"/>
      <c r="K6265" s="74"/>
      <c r="L6265" s="25" cm="1">
        <f t="array" ref="L6265">IFERROR(LOOKUP(2^15,SEARCH({"40A","63A","80A","100A","125A","160A","200A","250A","400A","630A","800A","1000A","1250A","1600A","2000A","2500A","3200A","4000A","5000A","6300A"},UPPER(D6265)),{40,63,80,100,125,160,200,250,400,630,800,1000,1250,1600,2000,2500,3200,4000,5000,6300}),0)</f>
        <v>4000</v>
      </c>
      <c r="M6265" s="72" t="str">
        <f t="shared" si="746"/>
        <v>Straight Feeder</v>
      </c>
      <c r="N6265" s="72" t="str">
        <f t="shared" si="747"/>
        <v>CU</v>
      </c>
      <c r="O6265" s="75" t="str">
        <f t="shared" si="748"/>
        <v>Tin</v>
      </c>
      <c r="P6265" s="72" t="str">
        <f t="shared" si="749"/>
        <v>PET</v>
      </c>
      <c r="Q6265" s="76" t="str">
        <f t="shared" si="750"/>
        <v>5</v>
      </c>
      <c r="R626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65" s="77" t="str">
        <f>IF(ProjectsDB[[#This Row],[Item Type]]="Straight Plug-In",_xlfn.TEXTJOIN("-",TRUE,M6265&amp;"-"&amp;_xlfn.LET(_xlpm.txt,ProjectsDB[[#This Row],[Assembly]],_xlpm.pos,FIND("SP",_xlpm.txt),_xlpm.pre,LEFT(_xlpm.txt,_xlpm.pos-1),IF(RIGHT(_xlpm.pre,3)="123","3PL",IF(RIGHT(_xlpm.pre,2)="12","2PL",IF(RIGHT(_xlpm.pre,1)="1","1PL","3PL")))),N6265,O6265,P6265,Q6265&amp;"W",R6265),_xlfn.TEXTJOIN("-",TRUE,M6265,N6265,O6265,P6265,Q6265&amp;"W",R6265))</f>
        <v>Straight Feeder-CU-Tin-PET-5W-2</v>
      </c>
      <c r="T6265" s="78" t="str">
        <f>IF(COUNTIF(Cycletime[Element Desc.],ProjectsDB[[#This Row],[Element Desc.]])&gt;0,"Found","Not Found")</f>
        <v>Found</v>
      </c>
    </row>
    <row r="6266" spans="2:20" x14ac:dyDescent="0.25">
      <c r="B6266" s="81" t="s">
        <v>13957</v>
      </c>
      <c r="C6266" s="72" t="s">
        <v>10008</v>
      </c>
      <c r="D6266" s="72" t="s">
        <v>10009</v>
      </c>
      <c r="E6266" s="82">
        <v>5</v>
      </c>
      <c r="F6266" s="72" t="s">
        <v>13988</v>
      </c>
      <c r="G6266" s="72" t="s">
        <v>1505</v>
      </c>
      <c r="H6266" s="73" t="s">
        <v>13989</v>
      </c>
      <c r="I6266" s="74"/>
      <c r="J6266" s="74"/>
      <c r="K6266" s="74"/>
      <c r="L6266" s="25" cm="1">
        <f t="array" ref="L6266">IFERROR(LOOKUP(2^15,SEARCH({"40A","63A","80A","100A","125A","160A","200A","250A","400A","630A","800A","1000A","1250A","1600A","2000A","2500A","3200A","4000A","5000A","6300A"},UPPER(D6266)),{40,63,80,100,125,160,200,250,400,630,800,1000,1250,1600,2000,2500,3200,4000,5000,6300}),0)</f>
        <v>4000</v>
      </c>
      <c r="M6266" s="72" t="str">
        <f t="shared" si="746"/>
        <v>Joint Pack</v>
      </c>
      <c r="N6266" s="72" t="str">
        <f t="shared" si="747"/>
        <v>CU</v>
      </c>
      <c r="O6266" s="75" t="str">
        <f t="shared" si="748"/>
        <v>Tin</v>
      </c>
      <c r="P6266" s="72" t="str">
        <f t="shared" si="749"/>
        <v>None</v>
      </c>
      <c r="Q6266" s="76" t="str">
        <f t="shared" si="750"/>
        <v>5</v>
      </c>
      <c r="R626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66" s="77" t="str">
        <f>IF(ProjectsDB[[#This Row],[Item Type]]="Straight Plug-In",_xlfn.TEXTJOIN("-",TRUE,M6266&amp;"-"&amp;_xlfn.LET(_xlpm.txt,ProjectsDB[[#This Row],[Assembly]],_xlpm.pos,FIND("SP",_xlpm.txt),_xlpm.pre,LEFT(_xlpm.txt,_xlpm.pos-1),IF(RIGHT(_xlpm.pre,3)="123","3PL",IF(RIGHT(_xlpm.pre,2)="12","2PL",IF(RIGHT(_xlpm.pre,1)="1","1PL","3PL")))),N6266,O6266,P6266,Q6266&amp;"W",R6266),_xlfn.TEXTJOIN("-",TRUE,M6266,N6266,O6266,P6266,Q6266&amp;"W",R6266))</f>
        <v>Joint Pack-CU-Tin-None-5W-2</v>
      </c>
      <c r="T6266" s="78" t="str">
        <f>IF(COUNTIF(Cycletime[Element Desc.],ProjectsDB[[#This Row],[Element Desc.]])&gt;0,"Found","Not Found")</f>
        <v>Found</v>
      </c>
    </row>
    <row r="6267" spans="2:20" x14ac:dyDescent="0.25">
      <c r="B6267" s="81" t="s">
        <v>13958</v>
      </c>
      <c r="C6267" s="72" t="s">
        <v>9870</v>
      </c>
      <c r="D6267" s="72" t="s">
        <v>7771</v>
      </c>
      <c r="E6267" s="82">
        <v>2</v>
      </c>
      <c r="F6267" s="72" t="s">
        <v>13988</v>
      </c>
      <c r="G6267" s="72" t="s">
        <v>1505</v>
      </c>
      <c r="H6267" s="73" t="s">
        <v>13989</v>
      </c>
      <c r="I6267" s="74"/>
      <c r="J6267" s="74"/>
      <c r="K6267" s="74"/>
      <c r="L6267" s="25" cm="1">
        <f t="array" ref="L6267">IFERROR(LOOKUP(2^15,SEARCH({"40A","63A","80A","100A","125A","160A","200A","250A","400A","630A","800A","1000A","1250A","1600A","2000A","2500A","3200A","4000A","5000A","6300A"},UPPER(D6267)),{40,63,80,100,125,160,200,250,400,630,800,1000,1250,1600,2000,2500,3200,4000,5000,6300}),0)</f>
        <v>4000</v>
      </c>
      <c r="M6267" s="72" t="str">
        <f t="shared" si="746"/>
        <v>Flange Straight</v>
      </c>
      <c r="N6267" s="72" t="str">
        <f t="shared" si="747"/>
        <v>CU</v>
      </c>
      <c r="O6267" s="75" t="str">
        <f t="shared" si="748"/>
        <v>Tin</v>
      </c>
      <c r="P6267" s="72" t="str">
        <f t="shared" si="749"/>
        <v>PET</v>
      </c>
      <c r="Q6267" s="76" t="str">
        <f t="shared" si="750"/>
        <v>5</v>
      </c>
      <c r="R626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67" s="77" t="str">
        <f>IF(ProjectsDB[[#This Row],[Item Type]]="Straight Plug-In",_xlfn.TEXTJOIN("-",TRUE,M6267&amp;"-"&amp;_xlfn.LET(_xlpm.txt,ProjectsDB[[#This Row],[Assembly]],_xlpm.pos,FIND("SP",_xlpm.txt),_xlpm.pre,LEFT(_xlpm.txt,_xlpm.pos-1),IF(RIGHT(_xlpm.pre,3)="123","3PL",IF(RIGHT(_xlpm.pre,2)="12","2PL",IF(RIGHT(_xlpm.pre,1)="1","1PL","3PL")))),N6267,O6267,P6267,Q6267&amp;"W",R6267),_xlfn.TEXTJOIN("-",TRUE,M6267,N6267,O6267,P6267,Q6267&amp;"W",R6267))</f>
        <v>Flange Straight-CU-Tin-PET-5W-2</v>
      </c>
      <c r="T6267" s="78" t="str">
        <f>IF(COUNTIF(Cycletime[Element Desc.],ProjectsDB[[#This Row],[Element Desc.]])&gt;0,"Found","Not Found")</f>
        <v>Found</v>
      </c>
    </row>
    <row r="6268" spans="2:20" x14ac:dyDescent="0.25">
      <c r="B6268" s="81" t="s">
        <v>13959</v>
      </c>
      <c r="C6268" s="72" t="s">
        <v>9881</v>
      </c>
      <c r="D6268" s="72" t="s">
        <v>9882</v>
      </c>
      <c r="E6268" s="82">
        <v>4</v>
      </c>
      <c r="F6268" s="72" t="s">
        <v>13988</v>
      </c>
      <c r="G6268" s="72" t="s">
        <v>1505</v>
      </c>
      <c r="H6268" s="73" t="s">
        <v>13989</v>
      </c>
      <c r="I6268" s="74"/>
      <c r="J6268" s="74"/>
      <c r="K6268" s="74"/>
      <c r="L6268" s="25" cm="1">
        <f t="array" ref="L6268">IFERROR(LOOKUP(2^15,SEARCH({"40A","63A","80A","100A","125A","160A","200A","250A","400A","630A","800A","1000A","1250A","1600A","2000A","2500A","3200A","4000A","5000A","6300A"},UPPER(D6268)),{40,63,80,100,125,160,200,250,400,630,800,1000,1250,1600,2000,2500,3200,4000,5000,6300}),0)</f>
        <v>4000</v>
      </c>
      <c r="M6268" s="72" t="str">
        <f t="shared" si="746"/>
        <v>Straight Feeder</v>
      </c>
      <c r="N6268" s="72" t="str">
        <f t="shared" si="747"/>
        <v>CU</v>
      </c>
      <c r="O6268" s="75" t="str">
        <f t="shared" si="748"/>
        <v>Tin</v>
      </c>
      <c r="P6268" s="72" t="str">
        <f t="shared" si="749"/>
        <v>PET</v>
      </c>
      <c r="Q6268" s="76" t="str">
        <f t="shared" si="750"/>
        <v>5</v>
      </c>
      <c r="R626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68" s="77" t="str">
        <f>IF(ProjectsDB[[#This Row],[Item Type]]="Straight Plug-In",_xlfn.TEXTJOIN("-",TRUE,M6268&amp;"-"&amp;_xlfn.LET(_xlpm.txt,ProjectsDB[[#This Row],[Assembly]],_xlpm.pos,FIND("SP",_xlpm.txt),_xlpm.pre,LEFT(_xlpm.txt,_xlpm.pos-1),IF(RIGHT(_xlpm.pre,3)="123","3PL",IF(RIGHT(_xlpm.pre,2)="12","2PL",IF(RIGHT(_xlpm.pre,1)="1","1PL","3PL")))),N6268,O6268,P6268,Q6268&amp;"W",R6268),_xlfn.TEXTJOIN("-",TRUE,M6268,N6268,O6268,P6268,Q6268&amp;"W",R6268))</f>
        <v>Straight Feeder-CU-Tin-PET-5W-2</v>
      </c>
      <c r="T6268" s="78" t="str">
        <f>IF(COUNTIF(Cycletime[Element Desc.],ProjectsDB[[#This Row],[Element Desc.]])&gt;0,"Found","Not Found")</f>
        <v>Found</v>
      </c>
    </row>
    <row r="6269" spans="2:20" x14ac:dyDescent="0.25">
      <c r="B6269" s="81" t="s">
        <v>13960</v>
      </c>
      <c r="C6269" s="72" t="s">
        <v>9866</v>
      </c>
      <c r="D6269" s="72" t="s">
        <v>9867</v>
      </c>
      <c r="E6269" s="82">
        <v>6</v>
      </c>
      <c r="F6269" s="72" t="s">
        <v>13988</v>
      </c>
      <c r="G6269" s="72" t="s">
        <v>1505</v>
      </c>
      <c r="H6269" s="73" t="s">
        <v>13989</v>
      </c>
      <c r="I6269" s="74"/>
      <c r="J6269" s="74"/>
      <c r="K6269" s="74"/>
      <c r="L6269" s="25" cm="1">
        <f t="array" ref="L6269">IFERROR(LOOKUP(2^15,SEARCH({"40A","63A","80A","100A","125A","160A","200A","250A","400A","630A","800A","1000A","1250A","1600A","2000A","2500A","3200A","4000A","5000A","6300A"},UPPER(D6269)),{40,63,80,100,125,160,200,250,400,630,800,1000,1250,1600,2000,2500,3200,4000,5000,6300}),0)</f>
        <v>4000</v>
      </c>
      <c r="M6269" s="72" t="str">
        <f t="shared" si="746"/>
        <v>Joint Pack</v>
      </c>
      <c r="N6269" s="72" t="str">
        <f t="shared" si="747"/>
        <v>CU</v>
      </c>
      <c r="O6269" s="75" t="str">
        <f t="shared" si="748"/>
        <v>Tin</v>
      </c>
      <c r="P6269" s="72" t="str">
        <f t="shared" si="749"/>
        <v>None</v>
      </c>
      <c r="Q6269" s="76" t="str">
        <f t="shared" si="750"/>
        <v>5</v>
      </c>
      <c r="R626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69" s="77" t="str">
        <f>IF(ProjectsDB[[#This Row],[Item Type]]="Straight Plug-In",_xlfn.TEXTJOIN("-",TRUE,M6269&amp;"-"&amp;_xlfn.LET(_xlpm.txt,ProjectsDB[[#This Row],[Assembly]],_xlpm.pos,FIND("SP",_xlpm.txt),_xlpm.pre,LEFT(_xlpm.txt,_xlpm.pos-1),IF(RIGHT(_xlpm.pre,3)="123","3PL",IF(RIGHT(_xlpm.pre,2)="12","2PL",IF(RIGHT(_xlpm.pre,1)="1","1PL","3PL")))),N6269,O6269,P6269,Q6269&amp;"W",R6269),_xlfn.TEXTJOIN("-",TRUE,M6269,N6269,O6269,P6269,Q6269&amp;"W",R6269))</f>
        <v>Joint Pack-CU-Tin-None-5W-2</v>
      </c>
      <c r="T6269" s="78" t="str">
        <f>IF(COUNTIF(Cycletime[Element Desc.],ProjectsDB[[#This Row],[Element Desc.]])&gt;0,"Found","Not Found")</f>
        <v>Found</v>
      </c>
    </row>
    <row r="6270" spans="2:20" x14ac:dyDescent="0.25">
      <c r="B6270" s="81" t="s">
        <v>13961</v>
      </c>
      <c r="C6270" s="72" t="s">
        <v>9895</v>
      </c>
      <c r="D6270" s="72" t="s">
        <v>9896</v>
      </c>
      <c r="E6270" s="82">
        <v>2</v>
      </c>
      <c r="F6270" s="72" t="s">
        <v>13988</v>
      </c>
      <c r="G6270" s="72" t="s">
        <v>1505</v>
      </c>
      <c r="H6270" s="73" t="s">
        <v>13989</v>
      </c>
      <c r="I6270" s="74"/>
      <c r="J6270" s="74"/>
      <c r="K6270" s="74"/>
      <c r="L6270" s="25" cm="1">
        <f t="array" ref="L6270">IFERROR(LOOKUP(2^15,SEARCH({"40A","63A","80A","100A","125A","160A","200A","250A","400A","630A","800A","1000A","1250A","1600A","2000A","2500A","3200A","4000A","5000A","6300A"},UPPER(D6270)),{40,63,80,100,125,160,200,250,400,630,800,1000,1250,1600,2000,2500,3200,4000,5000,6300}),0)</f>
        <v>4000</v>
      </c>
      <c r="M6270" s="72" t="str">
        <f t="shared" si="746"/>
        <v>Flange Straight</v>
      </c>
      <c r="N6270" s="72" t="str">
        <f t="shared" si="747"/>
        <v>CU</v>
      </c>
      <c r="O6270" s="75" t="str">
        <f t="shared" si="748"/>
        <v>Tin</v>
      </c>
      <c r="P6270" s="72" t="str">
        <f t="shared" si="749"/>
        <v>PET</v>
      </c>
      <c r="Q6270" s="76" t="str">
        <f t="shared" si="750"/>
        <v>5</v>
      </c>
      <c r="R627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70" s="77" t="str">
        <f>IF(ProjectsDB[[#This Row],[Item Type]]="Straight Plug-In",_xlfn.TEXTJOIN("-",TRUE,M6270&amp;"-"&amp;_xlfn.LET(_xlpm.txt,ProjectsDB[[#This Row],[Assembly]],_xlpm.pos,FIND("SP",_xlpm.txt),_xlpm.pre,LEFT(_xlpm.txt,_xlpm.pos-1),IF(RIGHT(_xlpm.pre,3)="123","3PL",IF(RIGHT(_xlpm.pre,2)="12","2PL",IF(RIGHT(_xlpm.pre,1)="1","1PL","3PL")))),N6270,O6270,P6270,Q6270&amp;"W",R6270),_xlfn.TEXTJOIN("-",TRUE,M6270,N6270,O6270,P6270,Q6270&amp;"W",R6270))</f>
        <v>Flange Straight-CU-Tin-PET-5W-2</v>
      </c>
      <c r="T6270" s="78" t="str">
        <f>IF(COUNTIF(Cycletime[Element Desc.],ProjectsDB[[#This Row],[Element Desc.]])&gt;0,"Found","Not Found")</f>
        <v>Found</v>
      </c>
    </row>
    <row r="6271" spans="2:20" x14ac:dyDescent="0.25">
      <c r="B6271" s="81" t="s">
        <v>13962</v>
      </c>
      <c r="C6271" s="72" t="s">
        <v>9901</v>
      </c>
      <c r="D6271" s="72" t="s">
        <v>9902</v>
      </c>
      <c r="E6271" s="82">
        <v>4</v>
      </c>
      <c r="F6271" s="72" t="s">
        <v>13988</v>
      </c>
      <c r="G6271" s="72" t="s">
        <v>1505</v>
      </c>
      <c r="H6271" s="73" t="s">
        <v>13989</v>
      </c>
      <c r="I6271" s="74"/>
      <c r="J6271" s="74"/>
      <c r="K6271" s="74"/>
      <c r="L6271" s="25" cm="1">
        <f t="array" ref="L6271">IFERROR(LOOKUP(2^15,SEARCH({"40A","63A","80A","100A","125A","160A","200A","250A","400A","630A","800A","1000A","1250A","1600A","2000A","2500A","3200A","4000A","5000A","6300A"},UPPER(D6271)),{40,63,80,100,125,160,200,250,400,630,800,1000,1250,1600,2000,2500,3200,4000,5000,6300}),0)</f>
        <v>4000</v>
      </c>
      <c r="M6271" s="72" t="str">
        <f t="shared" si="746"/>
        <v>Straight Feeder</v>
      </c>
      <c r="N6271" s="72" t="str">
        <f t="shared" si="747"/>
        <v>CU</v>
      </c>
      <c r="O6271" s="75" t="str">
        <f t="shared" si="748"/>
        <v>Tin</v>
      </c>
      <c r="P6271" s="72" t="str">
        <f t="shared" si="749"/>
        <v>PET</v>
      </c>
      <c r="Q6271" s="76" t="str">
        <f t="shared" si="750"/>
        <v>5</v>
      </c>
      <c r="R627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71" s="77" t="str">
        <f>IF(ProjectsDB[[#This Row],[Item Type]]="Straight Plug-In",_xlfn.TEXTJOIN("-",TRUE,M6271&amp;"-"&amp;_xlfn.LET(_xlpm.txt,ProjectsDB[[#This Row],[Assembly]],_xlpm.pos,FIND("SP",_xlpm.txt),_xlpm.pre,LEFT(_xlpm.txt,_xlpm.pos-1),IF(RIGHT(_xlpm.pre,3)="123","3PL",IF(RIGHT(_xlpm.pre,2)="12","2PL",IF(RIGHT(_xlpm.pre,1)="1","1PL","3PL")))),N6271,O6271,P6271,Q6271&amp;"W",R6271),_xlfn.TEXTJOIN("-",TRUE,M6271,N6271,O6271,P6271,Q6271&amp;"W",R6271))</f>
        <v>Straight Feeder-CU-Tin-PET-5W-2</v>
      </c>
      <c r="T6271" s="78" t="str">
        <f>IF(COUNTIF(Cycletime[Element Desc.],ProjectsDB[[#This Row],[Element Desc.]])&gt;0,"Found","Not Found")</f>
        <v>Found</v>
      </c>
    </row>
    <row r="6272" spans="2:20" x14ac:dyDescent="0.25">
      <c r="B6272" s="81" t="s">
        <v>13963</v>
      </c>
      <c r="C6272" s="72" t="s">
        <v>9920</v>
      </c>
      <c r="D6272" s="72" t="s">
        <v>9921</v>
      </c>
      <c r="E6272" s="82">
        <v>6</v>
      </c>
      <c r="F6272" s="72" t="s">
        <v>13988</v>
      </c>
      <c r="G6272" s="72" t="s">
        <v>1505</v>
      </c>
      <c r="H6272" s="73" t="s">
        <v>13989</v>
      </c>
      <c r="I6272" s="74"/>
      <c r="J6272" s="74"/>
      <c r="K6272" s="74"/>
      <c r="L6272" s="25" cm="1">
        <f t="array" ref="L6272">IFERROR(LOOKUP(2^15,SEARCH({"40A","63A","80A","100A","125A","160A","200A","250A","400A","630A","800A","1000A","1250A","1600A","2000A","2500A","3200A","4000A","5000A","6300A"},UPPER(D6272)),{40,63,80,100,125,160,200,250,400,630,800,1000,1250,1600,2000,2500,3200,4000,5000,6300}),0)</f>
        <v>4000</v>
      </c>
      <c r="M6272" s="72" t="str">
        <f t="shared" si="746"/>
        <v>Joint Pack</v>
      </c>
      <c r="N6272" s="72" t="str">
        <f t="shared" si="747"/>
        <v>CU</v>
      </c>
      <c r="O6272" s="75" t="str">
        <f t="shared" si="748"/>
        <v>Tin</v>
      </c>
      <c r="P6272" s="72" t="str">
        <f t="shared" si="749"/>
        <v>None</v>
      </c>
      <c r="Q6272" s="76" t="str">
        <f t="shared" si="750"/>
        <v>5</v>
      </c>
      <c r="R627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72" s="77" t="str">
        <f>IF(ProjectsDB[[#This Row],[Item Type]]="Straight Plug-In",_xlfn.TEXTJOIN("-",TRUE,M6272&amp;"-"&amp;_xlfn.LET(_xlpm.txt,ProjectsDB[[#This Row],[Assembly]],_xlpm.pos,FIND("SP",_xlpm.txt),_xlpm.pre,LEFT(_xlpm.txt,_xlpm.pos-1),IF(RIGHT(_xlpm.pre,3)="123","3PL",IF(RIGHT(_xlpm.pre,2)="12","2PL",IF(RIGHT(_xlpm.pre,1)="1","1PL","3PL")))),N6272,O6272,P6272,Q6272&amp;"W",R6272),_xlfn.TEXTJOIN("-",TRUE,M6272,N6272,O6272,P6272,Q6272&amp;"W",R6272))</f>
        <v>Joint Pack-CU-Tin-None-5W-2</v>
      </c>
      <c r="T6272" s="78" t="str">
        <f>IF(COUNTIF(Cycletime[Element Desc.],ProjectsDB[[#This Row],[Element Desc.]])&gt;0,"Found","Not Found")</f>
        <v>Found</v>
      </c>
    </row>
    <row r="6273" spans="2:20" x14ac:dyDescent="0.25">
      <c r="B6273" s="81" t="s">
        <v>13964</v>
      </c>
      <c r="C6273" s="72" t="s">
        <v>9943</v>
      </c>
      <c r="D6273" s="72" t="s">
        <v>9944</v>
      </c>
      <c r="E6273" s="82">
        <v>2</v>
      </c>
      <c r="F6273" s="72" t="s">
        <v>13988</v>
      </c>
      <c r="G6273" s="72" t="s">
        <v>1505</v>
      </c>
      <c r="H6273" s="73" t="s">
        <v>13989</v>
      </c>
      <c r="I6273" s="74"/>
      <c r="J6273" s="74"/>
      <c r="K6273" s="74"/>
      <c r="L6273" s="25" cm="1">
        <f t="array" ref="L6273">IFERROR(LOOKUP(2^15,SEARCH({"40A","63A","80A","100A","125A","160A","200A","250A","400A","630A","800A","1000A","1250A","1600A","2000A","2500A","3200A","4000A","5000A","6300A"},UPPER(D6273)),{40,63,80,100,125,160,200,250,400,630,800,1000,1250,1600,2000,2500,3200,4000,5000,6300}),0)</f>
        <v>4000</v>
      </c>
      <c r="M6273" s="72" t="str">
        <f t="shared" ref="M6273:M6296" si="751">_xlfn.LET(_xlpm.d,UPPER(TRIM(SUBSTITUTE(SUBSTITUTE(D6273,CHAR(160),"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6273" s="72" t="str">
        <f t="shared" ref="N6273:N6296" si="752">IF(ISNUMBER(SEARCH("CU",D6273)),"CU",IF(ISNUMBER(SEARCH("AL",D6273)),"AL",IF(ISNUMBER(SEARCH("Copper",D6273)),"CU","SH")))</f>
        <v>CU</v>
      </c>
      <c r="O6273" s="75" t="str">
        <f t="shared" ref="O6273:O6296" si="753">IF(ISNUMBER(SEARCH("Silver",D6273)),"Silver",IF(ISNUMBER(SEARCH("Tin",D6273)),"Tin","None"))</f>
        <v>Tin</v>
      </c>
      <c r="P6273" s="72" t="str">
        <f t="shared" ref="P6273:P6296" si="754">IF(ISNUMBER(SEARCH("Epoxy",D6273)),"Epoxy",IF(ISNUMBER(SEARCH("PET",D6273)),"PET","None"))</f>
        <v>PET</v>
      </c>
      <c r="Q6273" s="76" t="str">
        <f t="shared" ref="Q6273:Q6296" si="755">IF(ISNUMBER(SEARCH("3-Wire",D6273)),"3",IF(ISNUMBER(SEARCH("4-Wire",D6273)),"4",IF(ISNUMBER(SEARCH("5-Wire",D6273)),"5",IF(ISNUMBER(SEARCH("6-Wire",D6273)),"6","0"))))</f>
        <v>5</v>
      </c>
      <c r="R627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73" s="77" t="str">
        <f>IF(ProjectsDB[[#This Row],[Item Type]]="Straight Plug-In",_xlfn.TEXTJOIN("-",TRUE,M6273&amp;"-"&amp;_xlfn.LET(_xlpm.txt,ProjectsDB[[#This Row],[Assembly]],_xlpm.pos,FIND("SP",_xlpm.txt),_xlpm.pre,LEFT(_xlpm.txt,_xlpm.pos-1),IF(RIGHT(_xlpm.pre,3)="123","3PL",IF(RIGHT(_xlpm.pre,2)="12","2PL",IF(RIGHT(_xlpm.pre,1)="1","1PL","3PL")))),N6273,O6273,P6273,Q6273&amp;"W",R6273),_xlfn.TEXTJOIN("-",TRUE,M6273,N6273,O6273,P6273,Q6273&amp;"W",R6273))</f>
        <v>Flange Straight-CU-Tin-PET-5W-2</v>
      </c>
      <c r="T6273" s="78" t="str">
        <f>IF(COUNTIF(Cycletime[Element Desc.],ProjectsDB[[#This Row],[Element Desc.]])&gt;0,"Found","Not Found")</f>
        <v>Found</v>
      </c>
    </row>
    <row r="6274" spans="2:20" x14ac:dyDescent="0.25">
      <c r="B6274" s="81" t="s">
        <v>13965</v>
      </c>
      <c r="C6274" s="72" t="s">
        <v>9927</v>
      </c>
      <c r="D6274" s="72" t="s">
        <v>9928</v>
      </c>
      <c r="E6274" s="82">
        <v>3</v>
      </c>
      <c r="F6274" s="72" t="s">
        <v>13988</v>
      </c>
      <c r="G6274" s="72" t="s">
        <v>1505</v>
      </c>
      <c r="H6274" s="73" t="s">
        <v>13989</v>
      </c>
      <c r="I6274" s="74"/>
      <c r="J6274" s="74"/>
      <c r="K6274" s="74"/>
      <c r="L6274" s="25" cm="1">
        <f t="array" ref="L6274">IFERROR(LOOKUP(2^15,SEARCH({"40A","63A","80A","100A","125A","160A","200A","250A","400A","630A","800A","1000A","1250A","1600A","2000A","2500A","3200A","4000A","5000A","6300A"},UPPER(D6274)),{40,63,80,100,125,160,200,250,400,630,800,1000,1250,1600,2000,2500,3200,4000,5000,6300}),0)</f>
        <v>4000</v>
      </c>
      <c r="M6274" s="72" t="str">
        <f t="shared" si="751"/>
        <v>Straight Feeder</v>
      </c>
      <c r="N6274" s="72" t="str">
        <f t="shared" si="752"/>
        <v>CU</v>
      </c>
      <c r="O6274" s="75" t="str">
        <f t="shared" si="753"/>
        <v>Tin</v>
      </c>
      <c r="P6274" s="72" t="str">
        <f t="shared" si="754"/>
        <v>PET</v>
      </c>
      <c r="Q6274" s="76" t="str">
        <f t="shared" si="755"/>
        <v>5</v>
      </c>
      <c r="R627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74" s="77" t="str">
        <f>IF(ProjectsDB[[#This Row],[Item Type]]="Straight Plug-In",_xlfn.TEXTJOIN("-",TRUE,M6274&amp;"-"&amp;_xlfn.LET(_xlpm.txt,ProjectsDB[[#This Row],[Assembly]],_xlpm.pos,FIND("SP",_xlpm.txt),_xlpm.pre,LEFT(_xlpm.txt,_xlpm.pos-1),IF(RIGHT(_xlpm.pre,3)="123","3PL",IF(RIGHT(_xlpm.pre,2)="12","2PL",IF(RIGHT(_xlpm.pre,1)="1","1PL","3PL")))),N6274,O6274,P6274,Q6274&amp;"W",R6274),_xlfn.TEXTJOIN("-",TRUE,M6274,N6274,O6274,P6274,Q6274&amp;"W",R6274))</f>
        <v>Straight Feeder-CU-Tin-PET-5W-2</v>
      </c>
      <c r="T6274" s="78" t="str">
        <f>IF(COUNTIF(Cycletime[Element Desc.],ProjectsDB[[#This Row],[Element Desc.]])&gt;0,"Found","Not Found")</f>
        <v>Found</v>
      </c>
    </row>
    <row r="6275" spans="2:20" x14ac:dyDescent="0.25">
      <c r="B6275" s="81" t="s">
        <v>13966</v>
      </c>
      <c r="C6275" s="72" t="s">
        <v>9940</v>
      </c>
      <c r="D6275" s="72" t="s">
        <v>9941</v>
      </c>
      <c r="E6275" s="82">
        <v>5</v>
      </c>
      <c r="F6275" s="72" t="s">
        <v>13988</v>
      </c>
      <c r="G6275" s="72" t="s">
        <v>1505</v>
      </c>
      <c r="H6275" s="73" t="s">
        <v>13989</v>
      </c>
      <c r="I6275" s="74"/>
      <c r="J6275" s="74"/>
      <c r="K6275" s="74"/>
      <c r="L6275" s="25" cm="1">
        <f t="array" ref="L6275">IFERROR(LOOKUP(2^15,SEARCH({"40A","63A","80A","100A","125A","160A","200A","250A","400A","630A","800A","1000A","1250A","1600A","2000A","2500A","3200A","4000A","5000A","6300A"},UPPER(D6275)),{40,63,80,100,125,160,200,250,400,630,800,1000,1250,1600,2000,2500,3200,4000,5000,6300}),0)</f>
        <v>4000</v>
      </c>
      <c r="M6275" s="72" t="str">
        <f t="shared" si="751"/>
        <v>Joint Pack</v>
      </c>
      <c r="N6275" s="72" t="str">
        <f t="shared" si="752"/>
        <v>CU</v>
      </c>
      <c r="O6275" s="75" t="str">
        <f t="shared" si="753"/>
        <v>Tin</v>
      </c>
      <c r="P6275" s="72" t="str">
        <f t="shared" si="754"/>
        <v>None</v>
      </c>
      <c r="Q6275" s="76" t="str">
        <f t="shared" si="755"/>
        <v>5</v>
      </c>
      <c r="R627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75" s="77" t="str">
        <f>IF(ProjectsDB[[#This Row],[Item Type]]="Straight Plug-In",_xlfn.TEXTJOIN("-",TRUE,M6275&amp;"-"&amp;_xlfn.LET(_xlpm.txt,ProjectsDB[[#This Row],[Assembly]],_xlpm.pos,FIND("SP",_xlpm.txt),_xlpm.pre,LEFT(_xlpm.txt,_xlpm.pos-1),IF(RIGHT(_xlpm.pre,3)="123","3PL",IF(RIGHT(_xlpm.pre,2)="12","2PL",IF(RIGHT(_xlpm.pre,1)="1","1PL","3PL")))),N6275,O6275,P6275,Q6275&amp;"W",R6275),_xlfn.TEXTJOIN("-",TRUE,M6275,N6275,O6275,P6275,Q6275&amp;"W",R6275))</f>
        <v>Joint Pack-CU-Tin-None-5W-2</v>
      </c>
      <c r="T6275" s="78" t="str">
        <f>IF(COUNTIF(Cycletime[Element Desc.],ProjectsDB[[#This Row],[Element Desc.]])&gt;0,"Found","Not Found")</f>
        <v>Found</v>
      </c>
    </row>
    <row r="6276" spans="2:20" x14ac:dyDescent="0.25">
      <c r="B6276" s="81" t="s">
        <v>13967</v>
      </c>
      <c r="C6276" s="72" t="s">
        <v>9953</v>
      </c>
      <c r="D6276" s="72" t="s">
        <v>9954</v>
      </c>
      <c r="E6276" s="82">
        <v>2</v>
      </c>
      <c r="F6276" s="72" t="s">
        <v>13988</v>
      </c>
      <c r="G6276" s="72" t="s">
        <v>1505</v>
      </c>
      <c r="H6276" s="73" t="s">
        <v>13989</v>
      </c>
      <c r="I6276" s="74"/>
      <c r="J6276" s="74"/>
      <c r="K6276" s="74"/>
      <c r="L6276" s="25" cm="1">
        <f t="array" ref="L6276">IFERROR(LOOKUP(2^15,SEARCH({"40A","63A","80A","100A","125A","160A","200A","250A","400A","630A","800A","1000A","1250A","1600A","2000A","2500A","3200A","4000A","5000A","6300A"},UPPER(D6276)),{40,63,80,100,125,160,200,250,400,630,800,1000,1250,1600,2000,2500,3200,4000,5000,6300}),0)</f>
        <v>4000</v>
      </c>
      <c r="M6276" s="72" t="str">
        <f t="shared" si="751"/>
        <v>Flange Straight</v>
      </c>
      <c r="N6276" s="72" t="str">
        <f t="shared" si="752"/>
        <v>CU</v>
      </c>
      <c r="O6276" s="75" t="str">
        <f t="shared" si="753"/>
        <v>Tin</v>
      </c>
      <c r="P6276" s="72" t="str">
        <f t="shared" si="754"/>
        <v>PET</v>
      </c>
      <c r="Q6276" s="76" t="str">
        <f t="shared" si="755"/>
        <v>5</v>
      </c>
      <c r="R627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76" s="77" t="str">
        <f>IF(ProjectsDB[[#This Row],[Item Type]]="Straight Plug-In",_xlfn.TEXTJOIN("-",TRUE,M6276&amp;"-"&amp;_xlfn.LET(_xlpm.txt,ProjectsDB[[#This Row],[Assembly]],_xlpm.pos,FIND("SP",_xlpm.txt),_xlpm.pre,LEFT(_xlpm.txt,_xlpm.pos-1),IF(RIGHT(_xlpm.pre,3)="123","3PL",IF(RIGHT(_xlpm.pre,2)="12","2PL",IF(RIGHT(_xlpm.pre,1)="1","1PL","3PL")))),N6276,O6276,P6276,Q6276&amp;"W",R6276),_xlfn.TEXTJOIN("-",TRUE,M6276,N6276,O6276,P6276,Q6276&amp;"W",R6276))</f>
        <v>Flange Straight-CU-Tin-PET-5W-2</v>
      </c>
      <c r="T6276" s="78" t="str">
        <f>IF(COUNTIF(Cycletime[Element Desc.],ProjectsDB[[#This Row],[Element Desc.]])&gt;0,"Found","Not Found")</f>
        <v>Found</v>
      </c>
    </row>
    <row r="6277" spans="2:20" x14ac:dyDescent="0.25">
      <c r="B6277" s="81" t="s">
        <v>13968</v>
      </c>
      <c r="C6277" s="72" t="s">
        <v>9968</v>
      </c>
      <c r="D6277" s="72" t="s">
        <v>9969</v>
      </c>
      <c r="E6277" s="82">
        <v>3</v>
      </c>
      <c r="F6277" s="72" t="s">
        <v>13988</v>
      </c>
      <c r="G6277" s="72" t="s">
        <v>1505</v>
      </c>
      <c r="H6277" s="73" t="s">
        <v>13989</v>
      </c>
      <c r="I6277" s="74"/>
      <c r="J6277" s="74"/>
      <c r="K6277" s="74"/>
      <c r="L6277" s="25" cm="1">
        <f t="array" ref="L6277">IFERROR(LOOKUP(2^15,SEARCH({"40A","63A","80A","100A","125A","160A","200A","250A","400A","630A","800A","1000A","1250A","1600A","2000A","2500A","3200A","4000A","5000A","6300A"},UPPER(D6277)),{40,63,80,100,125,160,200,250,400,630,800,1000,1250,1600,2000,2500,3200,4000,5000,6300}),0)</f>
        <v>4000</v>
      </c>
      <c r="M6277" s="72" t="str">
        <f t="shared" si="751"/>
        <v>Straight Feeder</v>
      </c>
      <c r="N6277" s="72" t="str">
        <f t="shared" si="752"/>
        <v>CU</v>
      </c>
      <c r="O6277" s="75" t="str">
        <f t="shared" si="753"/>
        <v>Tin</v>
      </c>
      <c r="P6277" s="72" t="str">
        <f t="shared" si="754"/>
        <v>PET</v>
      </c>
      <c r="Q6277" s="76" t="str">
        <f t="shared" si="755"/>
        <v>5</v>
      </c>
      <c r="R627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77" s="77" t="str">
        <f>IF(ProjectsDB[[#This Row],[Item Type]]="Straight Plug-In",_xlfn.TEXTJOIN("-",TRUE,M6277&amp;"-"&amp;_xlfn.LET(_xlpm.txt,ProjectsDB[[#This Row],[Assembly]],_xlpm.pos,FIND("SP",_xlpm.txt),_xlpm.pre,LEFT(_xlpm.txt,_xlpm.pos-1),IF(RIGHT(_xlpm.pre,3)="123","3PL",IF(RIGHT(_xlpm.pre,2)="12","2PL",IF(RIGHT(_xlpm.pre,1)="1","1PL","3PL")))),N6277,O6277,P6277,Q6277&amp;"W",R6277),_xlfn.TEXTJOIN("-",TRUE,M6277,N6277,O6277,P6277,Q6277&amp;"W",R6277))</f>
        <v>Straight Feeder-CU-Tin-PET-5W-2</v>
      </c>
      <c r="T6277" s="78" t="str">
        <f>IF(COUNTIF(Cycletime[Element Desc.],ProjectsDB[[#This Row],[Element Desc.]])&gt;0,"Found","Not Found")</f>
        <v>Found</v>
      </c>
    </row>
    <row r="6278" spans="2:20" x14ac:dyDescent="0.25">
      <c r="B6278" s="81" t="s">
        <v>13969</v>
      </c>
      <c r="C6278" s="72" t="s">
        <v>9979</v>
      </c>
      <c r="D6278" s="72" t="s">
        <v>9980</v>
      </c>
      <c r="E6278" s="82">
        <v>5</v>
      </c>
      <c r="F6278" s="72" t="s">
        <v>13988</v>
      </c>
      <c r="G6278" s="72" t="s">
        <v>1505</v>
      </c>
      <c r="H6278" s="73" t="s">
        <v>13989</v>
      </c>
      <c r="I6278" s="74"/>
      <c r="J6278" s="74"/>
      <c r="K6278" s="74"/>
      <c r="L6278" s="25" cm="1">
        <f t="array" ref="L6278">IFERROR(LOOKUP(2^15,SEARCH({"40A","63A","80A","100A","125A","160A","200A","250A","400A","630A","800A","1000A","1250A","1600A","2000A","2500A","3200A","4000A","5000A","6300A"},UPPER(D6278)),{40,63,80,100,125,160,200,250,400,630,800,1000,1250,1600,2000,2500,3200,4000,5000,6300}),0)</f>
        <v>4000</v>
      </c>
      <c r="M6278" s="72" t="str">
        <f t="shared" si="751"/>
        <v>Joint Pack</v>
      </c>
      <c r="N6278" s="72" t="str">
        <f t="shared" si="752"/>
        <v>CU</v>
      </c>
      <c r="O6278" s="75" t="str">
        <f t="shared" si="753"/>
        <v>Tin</v>
      </c>
      <c r="P6278" s="72" t="str">
        <f t="shared" si="754"/>
        <v>None</v>
      </c>
      <c r="Q6278" s="76" t="str">
        <f t="shared" si="755"/>
        <v>5</v>
      </c>
      <c r="R627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78" s="77" t="str">
        <f>IF(ProjectsDB[[#This Row],[Item Type]]="Straight Plug-In",_xlfn.TEXTJOIN("-",TRUE,M6278&amp;"-"&amp;_xlfn.LET(_xlpm.txt,ProjectsDB[[#This Row],[Assembly]],_xlpm.pos,FIND("SP",_xlpm.txt),_xlpm.pre,LEFT(_xlpm.txt,_xlpm.pos-1),IF(RIGHT(_xlpm.pre,3)="123","3PL",IF(RIGHT(_xlpm.pre,2)="12","2PL",IF(RIGHT(_xlpm.pre,1)="1","1PL","3PL")))),N6278,O6278,P6278,Q6278&amp;"W",R6278),_xlfn.TEXTJOIN("-",TRUE,M6278,N6278,O6278,P6278,Q6278&amp;"W",R6278))</f>
        <v>Joint Pack-CU-Tin-None-5W-2</v>
      </c>
      <c r="T6278" s="78" t="str">
        <f>IF(COUNTIF(Cycletime[Element Desc.],ProjectsDB[[#This Row],[Element Desc.]])&gt;0,"Found","Not Found")</f>
        <v>Found</v>
      </c>
    </row>
    <row r="6279" spans="2:20" x14ac:dyDescent="0.25">
      <c r="B6279" s="81" t="s">
        <v>13970</v>
      </c>
      <c r="C6279" s="72" t="s">
        <v>9985</v>
      </c>
      <c r="D6279" s="72" t="s">
        <v>9986</v>
      </c>
      <c r="E6279" s="82">
        <v>2</v>
      </c>
      <c r="F6279" s="72" t="s">
        <v>13988</v>
      </c>
      <c r="G6279" s="72" t="s">
        <v>1505</v>
      </c>
      <c r="H6279" s="73" t="s">
        <v>13989</v>
      </c>
      <c r="I6279" s="74"/>
      <c r="J6279" s="74"/>
      <c r="K6279" s="74"/>
      <c r="L6279" s="25" cm="1">
        <f t="array" ref="L6279">IFERROR(LOOKUP(2^15,SEARCH({"40A","63A","80A","100A","125A","160A","200A","250A","400A","630A","800A","1000A","1250A","1600A","2000A","2500A","3200A","4000A","5000A","6300A"},UPPER(D6279)),{40,63,80,100,125,160,200,250,400,630,800,1000,1250,1600,2000,2500,3200,4000,5000,6300}),0)</f>
        <v>4000</v>
      </c>
      <c r="M6279" s="72" t="str">
        <f t="shared" si="751"/>
        <v>Flange Straight</v>
      </c>
      <c r="N6279" s="72" t="str">
        <f t="shared" si="752"/>
        <v>CU</v>
      </c>
      <c r="O6279" s="75" t="str">
        <f t="shared" si="753"/>
        <v>Tin</v>
      </c>
      <c r="P6279" s="72" t="str">
        <f t="shared" si="754"/>
        <v>PET</v>
      </c>
      <c r="Q6279" s="76" t="str">
        <f t="shared" si="755"/>
        <v>5</v>
      </c>
      <c r="R627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79" s="77" t="str">
        <f>IF(ProjectsDB[[#This Row],[Item Type]]="Straight Plug-In",_xlfn.TEXTJOIN("-",TRUE,M6279&amp;"-"&amp;_xlfn.LET(_xlpm.txt,ProjectsDB[[#This Row],[Assembly]],_xlpm.pos,FIND("SP",_xlpm.txt),_xlpm.pre,LEFT(_xlpm.txt,_xlpm.pos-1),IF(RIGHT(_xlpm.pre,3)="123","3PL",IF(RIGHT(_xlpm.pre,2)="12","2PL",IF(RIGHT(_xlpm.pre,1)="1","1PL","3PL")))),N6279,O6279,P6279,Q6279&amp;"W",R6279),_xlfn.TEXTJOIN("-",TRUE,M6279,N6279,O6279,P6279,Q6279&amp;"W",R6279))</f>
        <v>Flange Straight-CU-Tin-PET-5W-2</v>
      </c>
      <c r="T6279" s="78" t="str">
        <f>IF(COUNTIF(Cycletime[Element Desc.],ProjectsDB[[#This Row],[Element Desc.]])&gt;0,"Found","Not Found")</f>
        <v>Found</v>
      </c>
    </row>
    <row r="6280" spans="2:20" x14ac:dyDescent="0.25">
      <c r="B6280" s="81" t="s">
        <v>13971</v>
      </c>
      <c r="C6280" s="72" t="s">
        <v>9991</v>
      </c>
      <c r="D6280" s="72" t="s">
        <v>9992</v>
      </c>
      <c r="E6280" s="82">
        <v>3</v>
      </c>
      <c r="F6280" s="72" t="s">
        <v>13988</v>
      </c>
      <c r="G6280" s="72" t="s">
        <v>1505</v>
      </c>
      <c r="H6280" s="73" t="s">
        <v>13989</v>
      </c>
      <c r="I6280" s="74"/>
      <c r="J6280" s="74"/>
      <c r="K6280" s="74"/>
      <c r="L6280" s="25" cm="1">
        <f t="array" ref="L6280">IFERROR(LOOKUP(2^15,SEARCH({"40A","63A","80A","100A","125A","160A","200A","250A","400A","630A","800A","1000A","1250A","1600A","2000A","2500A","3200A","4000A","5000A","6300A"},UPPER(D6280)),{40,63,80,100,125,160,200,250,400,630,800,1000,1250,1600,2000,2500,3200,4000,5000,6300}),0)</f>
        <v>4000</v>
      </c>
      <c r="M6280" s="72" t="str">
        <f t="shared" si="751"/>
        <v>Straight Feeder</v>
      </c>
      <c r="N6280" s="72" t="str">
        <f t="shared" si="752"/>
        <v>CU</v>
      </c>
      <c r="O6280" s="75" t="str">
        <f t="shared" si="753"/>
        <v>Tin</v>
      </c>
      <c r="P6280" s="72" t="str">
        <f t="shared" si="754"/>
        <v>PET</v>
      </c>
      <c r="Q6280" s="76" t="str">
        <f t="shared" si="755"/>
        <v>5</v>
      </c>
      <c r="R628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80" s="77" t="str">
        <f>IF(ProjectsDB[[#This Row],[Item Type]]="Straight Plug-In",_xlfn.TEXTJOIN("-",TRUE,M6280&amp;"-"&amp;_xlfn.LET(_xlpm.txt,ProjectsDB[[#This Row],[Assembly]],_xlpm.pos,FIND("SP",_xlpm.txt),_xlpm.pre,LEFT(_xlpm.txt,_xlpm.pos-1),IF(RIGHT(_xlpm.pre,3)="123","3PL",IF(RIGHT(_xlpm.pre,2)="12","2PL",IF(RIGHT(_xlpm.pre,1)="1","1PL","3PL")))),N6280,O6280,P6280,Q6280&amp;"W",R6280),_xlfn.TEXTJOIN("-",TRUE,M6280,N6280,O6280,P6280,Q6280&amp;"W",R6280))</f>
        <v>Straight Feeder-CU-Tin-PET-5W-2</v>
      </c>
      <c r="T6280" s="78" t="str">
        <f>IF(COUNTIF(Cycletime[Element Desc.],ProjectsDB[[#This Row],[Element Desc.]])&gt;0,"Found","Not Found")</f>
        <v>Found</v>
      </c>
    </row>
    <row r="6281" spans="2:20" x14ac:dyDescent="0.25">
      <c r="B6281" s="81" t="s">
        <v>13972</v>
      </c>
      <c r="C6281" s="72" t="s">
        <v>10008</v>
      </c>
      <c r="D6281" s="72" t="s">
        <v>10009</v>
      </c>
      <c r="E6281" s="82">
        <v>5</v>
      </c>
      <c r="F6281" s="72" t="s">
        <v>13988</v>
      </c>
      <c r="G6281" s="72" t="s">
        <v>1505</v>
      </c>
      <c r="H6281" s="73" t="s">
        <v>13989</v>
      </c>
      <c r="I6281" s="74"/>
      <c r="J6281" s="74"/>
      <c r="K6281" s="74"/>
      <c r="L6281" s="25" cm="1">
        <f t="array" ref="L6281">IFERROR(LOOKUP(2^15,SEARCH({"40A","63A","80A","100A","125A","160A","200A","250A","400A","630A","800A","1000A","1250A","1600A","2000A","2500A","3200A","4000A","5000A","6300A"},UPPER(D6281)),{40,63,80,100,125,160,200,250,400,630,800,1000,1250,1600,2000,2500,3200,4000,5000,6300}),0)</f>
        <v>4000</v>
      </c>
      <c r="M6281" s="72" t="str">
        <f t="shared" si="751"/>
        <v>Joint Pack</v>
      </c>
      <c r="N6281" s="72" t="str">
        <f t="shared" si="752"/>
        <v>CU</v>
      </c>
      <c r="O6281" s="75" t="str">
        <f t="shared" si="753"/>
        <v>Tin</v>
      </c>
      <c r="P6281" s="72" t="str">
        <f t="shared" si="754"/>
        <v>None</v>
      </c>
      <c r="Q6281" s="76" t="str">
        <f t="shared" si="755"/>
        <v>5</v>
      </c>
      <c r="R628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81" s="77" t="str">
        <f>IF(ProjectsDB[[#This Row],[Item Type]]="Straight Plug-In",_xlfn.TEXTJOIN("-",TRUE,M6281&amp;"-"&amp;_xlfn.LET(_xlpm.txt,ProjectsDB[[#This Row],[Assembly]],_xlpm.pos,FIND("SP",_xlpm.txt),_xlpm.pre,LEFT(_xlpm.txt,_xlpm.pos-1),IF(RIGHT(_xlpm.pre,3)="123","3PL",IF(RIGHT(_xlpm.pre,2)="12","2PL",IF(RIGHT(_xlpm.pre,1)="1","1PL","3PL")))),N6281,O6281,P6281,Q6281&amp;"W",R6281),_xlfn.TEXTJOIN("-",TRUE,M6281,N6281,O6281,P6281,Q6281&amp;"W",R6281))</f>
        <v>Joint Pack-CU-Tin-None-5W-2</v>
      </c>
      <c r="T6281" s="78" t="str">
        <f>IF(COUNTIF(Cycletime[Element Desc.],ProjectsDB[[#This Row],[Element Desc.]])&gt;0,"Found","Not Found")</f>
        <v>Found</v>
      </c>
    </row>
    <row r="6282" spans="2:20" x14ac:dyDescent="0.25">
      <c r="B6282" s="81" t="s">
        <v>13973</v>
      </c>
      <c r="C6282" s="72" t="s">
        <v>9870</v>
      </c>
      <c r="D6282" s="72" t="s">
        <v>7771</v>
      </c>
      <c r="E6282" s="82">
        <v>2</v>
      </c>
      <c r="F6282" s="72" t="s">
        <v>13988</v>
      </c>
      <c r="G6282" s="72" t="s">
        <v>1505</v>
      </c>
      <c r="H6282" s="73" t="s">
        <v>13989</v>
      </c>
      <c r="I6282" s="74"/>
      <c r="J6282" s="74"/>
      <c r="K6282" s="74"/>
      <c r="L6282" s="25" cm="1">
        <f t="array" ref="L6282">IFERROR(LOOKUP(2^15,SEARCH({"40A","63A","80A","100A","125A","160A","200A","250A","400A","630A","800A","1000A","1250A","1600A","2000A","2500A","3200A","4000A","5000A","6300A"},UPPER(D6282)),{40,63,80,100,125,160,200,250,400,630,800,1000,1250,1600,2000,2500,3200,4000,5000,6300}),0)</f>
        <v>4000</v>
      </c>
      <c r="M6282" s="72" t="str">
        <f t="shared" si="751"/>
        <v>Flange Straight</v>
      </c>
      <c r="N6282" s="72" t="str">
        <f t="shared" si="752"/>
        <v>CU</v>
      </c>
      <c r="O6282" s="75" t="str">
        <f t="shared" si="753"/>
        <v>Tin</v>
      </c>
      <c r="P6282" s="72" t="str">
        <f t="shared" si="754"/>
        <v>PET</v>
      </c>
      <c r="Q6282" s="76" t="str">
        <f t="shared" si="755"/>
        <v>5</v>
      </c>
      <c r="R628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82" s="77" t="str">
        <f>IF(ProjectsDB[[#This Row],[Item Type]]="Straight Plug-In",_xlfn.TEXTJOIN("-",TRUE,M6282&amp;"-"&amp;_xlfn.LET(_xlpm.txt,ProjectsDB[[#This Row],[Assembly]],_xlpm.pos,FIND("SP",_xlpm.txt),_xlpm.pre,LEFT(_xlpm.txt,_xlpm.pos-1),IF(RIGHT(_xlpm.pre,3)="123","3PL",IF(RIGHT(_xlpm.pre,2)="12","2PL",IF(RIGHT(_xlpm.pre,1)="1","1PL","3PL")))),N6282,O6282,P6282,Q6282&amp;"W",R6282),_xlfn.TEXTJOIN("-",TRUE,M6282,N6282,O6282,P6282,Q6282&amp;"W",R6282))</f>
        <v>Flange Straight-CU-Tin-PET-5W-2</v>
      </c>
      <c r="T6282" s="78" t="str">
        <f>IF(COUNTIF(Cycletime[Element Desc.],ProjectsDB[[#This Row],[Element Desc.]])&gt;0,"Found","Not Found")</f>
        <v>Found</v>
      </c>
    </row>
    <row r="6283" spans="2:20" x14ac:dyDescent="0.25">
      <c r="B6283" s="81" t="s">
        <v>13974</v>
      </c>
      <c r="C6283" s="72" t="s">
        <v>9881</v>
      </c>
      <c r="D6283" s="72" t="s">
        <v>9882</v>
      </c>
      <c r="E6283" s="82">
        <v>4</v>
      </c>
      <c r="F6283" s="72" t="s">
        <v>13988</v>
      </c>
      <c r="G6283" s="72" t="s">
        <v>1505</v>
      </c>
      <c r="H6283" s="73" t="s">
        <v>13989</v>
      </c>
      <c r="I6283" s="74"/>
      <c r="J6283" s="74"/>
      <c r="K6283" s="74"/>
      <c r="L6283" s="25" cm="1">
        <f t="array" ref="L6283">IFERROR(LOOKUP(2^15,SEARCH({"40A","63A","80A","100A","125A","160A","200A","250A","400A","630A","800A","1000A","1250A","1600A","2000A","2500A","3200A","4000A","5000A","6300A"},UPPER(D6283)),{40,63,80,100,125,160,200,250,400,630,800,1000,1250,1600,2000,2500,3200,4000,5000,6300}),0)</f>
        <v>4000</v>
      </c>
      <c r="M6283" s="72" t="str">
        <f t="shared" si="751"/>
        <v>Straight Feeder</v>
      </c>
      <c r="N6283" s="72" t="str">
        <f t="shared" si="752"/>
        <v>CU</v>
      </c>
      <c r="O6283" s="75" t="str">
        <f t="shared" si="753"/>
        <v>Tin</v>
      </c>
      <c r="P6283" s="72" t="str">
        <f t="shared" si="754"/>
        <v>PET</v>
      </c>
      <c r="Q6283" s="76" t="str">
        <f t="shared" si="755"/>
        <v>5</v>
      </c>
      <c r="R628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83" s="77" t="str">
        <f>IF(ProjectsDB[[#This Row],[Item Type]]="Straight Plug-In",_xlfn.TEXTJOIN("-",TRUE,M6283&amp;"-"&amp;_xlfn.LET(_xlpm.txt,ProjectsDB[[#This Row],[Assembly]],_xlpm.pos,FIND("SP",_xlpm.txt),_xlpm.pre,LEFT(_xlpm.txt,_xlpm.pos-1),IF(RIGHT(_xlpm.pre,3)="123","3PL",IF(RIGHT(_xlpm.pre,2)="12","2PL",IF(RIGHT(_xlpm.pre,1)="1","1PL","3PL")))),N6283,O6283,P6283,Q6283&amp;"W",R6283),_xlfn.TEXTJOIN("-",TRUE,M6283,N6283,O6283,P6283,Q6283&amp;"W",R6283))</f>
        <v>Straight Feeder-CU-Tin-PET-5W-2</v>
      </c>
      <c r="T6283" s="78" t="str">
        <f>IF(COUNTIF(Cycletime[Element Desc.],ProjectsDB[[#This Row],[Element Desc.]])&gt;0,"Found","Not Found")</f>
        <v>Found</v>
      </c>
    </row>
    <row r="6284" spans="2:20" x14ac:dyDescent="0.25">
      <c r="B6284" s="81" t="s">
        <v>13975</v>
      </c>
      <c r="C6284" s="72" t="s">
        <v>9866</v>
      </c>
      <c r="D6284" s="72" t="s">
        <v>9867</v>
      </c>
      <c r="E6284" s="82">
        <v>6</v>
      </c>
      <c r="F6284" s="72" t="s">
        <v>13988</v>
      </c>
      <c r="G6284" s="72" t="s">
        <v>1505</v>
      </c>
      <c r="H6284" s="73" t="s">
        <v>13989</v>
      </c>
      <c r="I6284" s="74"/>
      <c r="J6284" s="74"/>
      <c r="K6284" s="74"/>
      <c r="L6284" s="25" cm="1">
        <f t="array" ref="L6284">IFERROR(LOOKUP(2^15,SEARCH({"40A","63A","80A","100A","125A","160A","200A","250A","400A","630A","800A","1000A","1250A","1600A","2000A","2500A","3200A","4000A","5000A","6300A"},UPPER(D6284)),{40,63,80,100,125,160,200,250,400,630,800,1000,1250,1600,2000,2500,3200,4000,5000,6300}),0)</f>
        <v>4000</v>
      </c>
      <c r="M6284" s="72" t="str">
        <f t="shared" si="751"/>
        <v>Joint Pack</v>
      </c>
      <c r="N6284" s="72" t="str">
        <f t="shared" si="752"/>
        <v>CU</v>
      </c>
      <c r="O6284" s="75" t="str">
        <f t="shared" si="753"/>
        <v>Tin</v>
      </c>
      <c r="P6284" s="72" t="str">
        <f t="shared" si="754"/>
        <v>None</v>
      </c>
      <c r="Q6284" s="76" t="str">
        <f t="shared" si="755"/>
        <v>5</v>
      </c>
      <c r="R628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84" s="77" t="str">
        <f>IF(ProjectsDB[[#This Row],[Item Type]]="Straight Plug-In",_xlfn.TEXTJOIN("-",TRUE,M6284&amp;"-"&amp;_xlfn.LET(_xlpm.txt,ProjectsDB[[#This Row],[Assembly]],_xlpm.pos,FIND("SP",_xlpm.txt),_xlpm.pre,LEFT(_xlpm.txt,_xlpm.pos-1),IF(RIGHT(_xlpm.pre,3)="123","3PL",IF(RIGHT(_xlpm.pre,2)="12","2PL",IF(RIGHT(_xlpm.pre,1)="1","1PL","3PL")))),N6284,O6284,P6284,Q6284&amp;"W",R6284),_xlfn.TEXTJOIN("-",TRUE,M6284,N6284,O6284,P6284,Q6284&amp;"W",R6284))</f>
        <v>Joint Pack-CU-Tin-None-5W-2</v>
      </c>
      <c r="T6284" s="78" t="str">
        <f>IF(COUNTIF(Cycletime[Element Desc.],ProjectsDB[[#This Row],[Element Desc.]])&gt;0,"Found","Not Found")</f>
        <v>Found</v>
      </c>
    </row>
    <row r="6285" spans="2:20" x14ac:dyDescent="0.25">
      <c r="B6285" s="81" t="s">
        <v>13976</v>
      </c>
      <c r="C6285" s="72" t="s">
        <v>9901</v>
      </c>
      <c r="D6285" s="72" t="s">
        <v>9902</v>
      </c>
      <c r="E6285" s="82">
        <v>3</v>
      </c>
      <c r="F6285" s="72" t="s">
        <v>13988</v>
      </c>
      <c r="G6285" s="72" t="s">
        <v>1505</v>
      </c>
      <c r="H6285" s="73" t="s">
        <v>13989</v>
      </c>
      <c r="I6285" s="74"/>
      <c r="J6285" s="74"/>
      <c r="K6285" s="74"/>
      <c r="L6285" s="25" cm="1">
        <f t="array" ref="L6285">IFERROR(LOOKUP(2^15,SEARCH({"40A","63A","80A","100A","125A","160A","200A","250A","400A","630A","800A","1000A","1250A","1600A","2000A","2500A","3200A","4000A","5000A","6300A"},UPPER(D6285)),{40,63,80,100,125,160,200,250,400,630,800,1000,1250,1600,2000,2500,3200,4000,5000,6300}),0)</f>
        <v>4000</v>
      </c>
      <c r="M6285" s="72" t="str">
        <f t="shared" si="751"/>
        <v>Straight Feeder</v>
      </c>
      <c r="N6285" s="72" t="str">
        <f t="shared" si="752"/>
        <v>CU</v>
      </c>
      <c r="O6285" s="75" t="str">
        <f t="shared" si="753"/>
        <v>Tin</v>
      </c>
      <c r="P6285" s="72" t="str">
        <f t="shared" si="754"/>
        <v>PET</v>
      </c>
      <c r="Q6285" s="76" t="str">
        <f t="shared" si="755"/>
        <v>5</v>
      </c>
      <c r="R628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85" s="77" t="str">
        <f>IF(ProjectsDB[[#This Row],[Item Type]]="Straight Plug-In",_xlfn.TEXTJOIN("-",TRUE,M6285&amp;"-"&amp;_xlfn.LET(_xlpm.txt,ProjectsDB[[#This Row],[Assembly]],_xlpm.pos,FIND("SP",_xlpm.txt),_xlpm.pre,LEFT(_xlpm.txt,_xlpm.pos-1),IF(RIGHT(_xlpm.pre,3)="123","3PL",IF(RIGHT(_xlpm.pre,2)="12","2PL",IF(RIGHT(_xlpm.pre,1)="1","1PL","3PL")))),N6285,O6285,P6285,Q6285&amp;"W",R6285),_xlfn.TEXTJOIN("-",TRUE,M6285,N6285,O6285,P6285,Q6285&amp;"W",R6285))</f>
        <v>Straight Feeder-CU-Tin-PET-5W-2</v>
      </c>
      <c r="T6285" s="78" t="str">
        <f>IF(COUNTIF(Cycletime[Element Desc.],ProjectsDB[[#This Row],[Element Desc.]])&gt;0,"Found","Not Found")</f>
        <v>Found</v>
      </c>
    </row>
    <row r="6286" spans="2:20" x14ac:dyDescent="0.25">
      <c r="B6286" s="81" t="s">
        <v>13977</v>
      </c>
      <c r="C6286" s="72" t="s">
        <v>9920</v>
      </c>
      <c r="D6286" s="72" t="s">
        <v>9921</v>
      </c>
      <c r="E6286" s="82">
        <v>5</v>
      </c>
      <c r="F6286" s="72" t="s">
        <v>13988</v>
      </c>
      <c r="G6286" s="72" t="s">
        <v>1505</v>
      </c>
      <c r="H6286" s="73" t="s">
        <v>13989</v>
      </c>
      <c r="I6286" s="74"/>
      <c r="J6286" s="74"/>
      <c r="K6286" s="74"/>
      <c r="L6286" s="25" cm="1">
        <f t="array" ref="L6286">IFERROR(LOOKUP(2^15,SEARCH({"40A","63A","80A","100A","125A","160A","200A","250A","400A","630A","800A","1000A","1250A","1600A","2000A","2500A","3200A","4000A","5000A","6300A"},UPPER(D6286)),{40,63,80,100,125,160,200,250,400,630,800,1000,1250,1600,2000,2500,3200,4000,5000,6300}),0)</f>
        <v>4000</v>
      </c>
      <c r="M6286" s="72" t="str">
        <f t="shared" si="751"/>
        <v>Joint Pack</v>
      </c>
      <c r="N6286" s="72" t="str">
        <f t="shared" si="752"/>
        <v>CU</v>
      </c>
      <c r="O6286" s="75" t="str">
        <f t="shared" si="753"/>
        <v>Tin</v>
      </c>
      <c r="P6286" s="72" t="str">
        <f t="shared" si="754"/>
        <v>None</v>
      </c>
      <c r="Q6286" s="76" t="str">
        <f t="shared" si="755"/>
        <v>5</v>
      </c>
      <c r="R628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86" s="77" t="str">
        <f>IF(ProjectsDB[[#This Row],[Item Type]]="Straight Plug-In",_xlfn.TEXTJOIN("-",TRUE,M6286&amp;"-"&amp;_xlfn.LET(_xlpm.txt,ProjectsDB[[#This Row],[Assembly]],_xlpm.pos,FIND("SP",_xlpm.txt),_xlpm.pre,LEFT(_xlpm.txt,_xlpm.pos-1),IF(RIGHT(_xlpm.pre,3)="123","3PL",IF(RIGHT(_xlpm.pre,2)="12","2PL",IF(RIGHT(_xlpm.pre,1)="1","1PL","3PL")))),N6286,O6286,P6286,Q6286&amp;"W",R6286),_xlfn.TEXTJOIN("-",TRUE,M6286,N6286,O6286,P6286,Q6286&amp;"W",R6286))</f>
        <v>Joint Pack-CU-Tin-None-5W-2</v>
      </c>
      <c r="T6286" s="78" t="str">
        <f>IF(COUNTIF(Cycletime[Element Desc.],ProjectsDB[[#This Row],[Element Desc.]])&gt;0,"Found","Not Found")</f>
        <v>Found</v>
      </c>
    </row>
    <row r="6287" spans="2:20" x14ac:dyDescent="0.25">
      <c r="B6287" s="81" t="s">
        <v>13978</v>
      </c>
      <c r="C6287" s="72" t="s">
        <v>9895</v>
      </c>
      <c r="D6287" s="72" t="s">
        <v>9896</v>
      </c>
      <c r="E6287" s="82">
        <v>2</v>
      </c>
      <c r="F6287" s="72" t="s">
        <v>13988</v>
      </c>
      <c r="G6287" s="72" t="s">
        <v>1505</v>
      </c>
      <c r="H6287" s="73" t="s">
        <v>13989</v>
      </c>
      <c r="I6287" s="74"/>
      <c r="J6287" s="74"/>
      <c r="K6287" s="74"/>
      <c r="L6287" s="25" cm="1">
        <f t="array" ref="L6287">IFERROR(LOOKUP(2^15,SEARCH({"40A","63A","80A","100A","125A","160A","200A","250A","400A","630A","800A","1000A","1250A","1600A","2000A","2500A","3200A","4000A","5000A","6300A"},UPPER(D6287)),{40,63,80,100,125,160,200,250,400,630,800,1000,1250,1600,2000,2500,3200,4000,5000,6300}),0)</f>
        <v>4000</v>
      </c>
      <c r="M6287" s="72" t="str">
        <f t="shared" si="751"/>
        <v>Flange Straight</v>
      </c>
      <c r="N6287" s="72" t="str">
        <f t="shared" si="752"/>
        <v>CU</v>
      </c>
      <c r="O6287" s="75" t="str">
        <f t="shared" si="753"/>
        <v>Tin</v>
      </c>
      <c r="P6287" s="72" t="str">
        <f t="shared" si="754"/>
        <v>PET</v>
      </c>
      <c r="Q6287" s="76" t="str">
        <f t="shared" si="755"/>
        <v>5</v>
      </c>
      <c r="R628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87" s="77" t="str">
        <f>IF(ProjectsDB[[#This Row],[Item Type]]="Straight Plug-In",_xlfn.TEXTJOIN("-",TRUE,M6287&amp;"-"&amp;_xlfn.LET(_xlpm.txt,ProjectsDB[[#This Row],[Assembly]],_xlpm.pos,FIND("SP",_xlpm.txt),_xlpm.pre,LEFT(_xlpm.txt,_xlpm.pos-1),IF(RIGHT(_xlpm.pre,3)="123","3PL",IF(RIGHT(_xlpm.pre,2)="12","2PL",IF(RIGHT(_xlpm.pre,1)="1","1PL","3PL")))),N6287,O6287,P6287,Q6287&amp;"W",R6287),_xlfn.TEXTJOIN("-",TRUE,M6287,N6287,O6287,P6287,Q6287&amp;"W",R6287))</f>
        <v>Flange Straight-CU-Tin-PET-5W-2</v>
      </c>
      <c r="T6287" s="78" t="str">
        <f>IF(COUNTIF(Cycletime[Element Desc.],ProjectsDB[[#This Row],[Element Desc.]])&gt;0,"Found","Not Found")</f>
        <v>Found</v>
      </c>
    </row>
    <row r="6288" spans="2:20" x14ac:dyDescent="0.25">
      <c r="B6288" s="81" t="s">
        <v>13979</v>
      </c>
      <c r="C6288" s="72" t="s">
        <v>9943</v>
      </c>
      <c r="D6288" s="72" t="s">
        <v>9944</v>
      </c>
      <c r="E6288" s="82">
        <v>2</v>
      </c>
      <c r="F6288" s="72" t="s">
        <v>13988</v>
      </c>
      <c r="G6288" s="72" t="s">
        <v>1505</v>
      </c>
      <c r="H6288" s="73" t="s">
        <v>13989</v>
      </c>
      <c r="I6288" s="74"/>
      <c r="J6288" s="74"/>
      <c r="K6288" s="74"/>
      <c r="L6288" s="25" cm="1">
        <f t="array" ref="L6288">IFERROR(LOOKUP(2^15,SEARCH({"40A","63A","80A","100A","125A","160A","200A","250A","400A","630A","800A","1000A","1250A","1600A","2000A","2500A","3200A","4000A","5000A","6300A"},UPPER(D6288)),{40,63,80,100,125,160,200,250,400,630,800,1000,1250,1600,2000,2500,3200,4000,5000,6300}),0)</f>
        <v>4000</v>
      </c>
      <c r="M6288" s="72" t="str">
        <f t="shared" si="751"/>
        <v>Flange Straight</v>
      </c>
      <c r="N6288" s="72" t="str">
        <f t="shared" si="752"/>
        <v>CU</v>
      </c>
      <c r="O6288" s="75" t="str">
        <f t="shared" si="753"/>
        <v>Tin</v>
      </c>
      <c r="P6288" s="72" t="str">
        <f t="shared" si="754"/>
        <v>PET</v>
      </c>
      <c r="Q6288" s="76" t="str">
        <f t="shared" si="755"/>
        <v>5</v>
      </c>
      <c r="R628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88" s="77" t="str">
        <f>IF(ProjectsDB[[#This Row],[Item Type]]="Straight Plug-In",_xlfn.TEXTJOIN("-",TRUE,M6288&amp;"-"&amp;_xlfn.LET(_xlpm.txt,ProjectsDB[[#This Row],[Assembly]],_xlpm.pos,FIND("SP",_xlpm.txt),_xlpm.pre,LEFT(_xlpm.txt,_xlpm.pos-1),IF(RIGHT(_xlpm.pre,3)="123","3PL",IF(RIGHT(_xlpm.pre,2)="12","2PL",IF(RIGHT(_xlpm.pre,1)="1","1PL","3PL")))),N6288,O6288,P6288,Q6288&amp;"W",R6288),_xlfn.TEXTJOIN("-",TRUE,M6288,N6288,O6288,P6288,Q6288&amp;"W",R6288))</f>
        <v>Flange Straight-CU-Tin-PET-5W-2</v>
      </c>
      <c r="T6288" s="78" t="str">
        <f>IF(COUNTIF(Cycletime[Element Desc.],ProjectsDB[[#This Row],[Element Desc.]])&gt;0,"Found","Not Found")</f>
        <v>Found</v>
      </c>
    </row>
    <row r="6289" spans="2:20" x14ac:dyDescent="0.25">
      <c r="B6289" s="81" t="s">
        <v>13980</v>
      </c>
      <c r="C6289" s="72" t="s">
        <v>9927</v>
      </c>
      <c r="D6289" s="72" t="s">
        <v>9928</v>
      </c>
      <c r="E6289" s="82">
        <v>3</v>
      </c>
      <c r="F6289" s="72" t="s">
        <v>13988</v>
      </c>
      <c r="G6289" s="72" t="s">
        <v>1505</v>
      </c>
      <c r="H6289" s="73" t="s">
        <v>13989</v>
      </c>
      <c r="I6289" s="74"/>
      <c r="J6289" s="74"/>
      <c r="K6289" s="74"/>
      <c r="L6289" s="25" cm="1">
        <f t="array" ref="L6289">IFERROR(LOOKUP(2^15,SEARCH({"40A","63A","80A","100A","125A","160A","200A","250A","400A","630A","800A","1000A","1250A","1600A","2000A","2500A","3200A","4000A","5000A","6300A"},UPPER(D6289)),{40,63,80,100,125,160,200,250,400,630,800,1000,1250,1600,2000,2500,3200,4000,5000,6300}),0)</f>
        <v>4000</v>
      </c>
      <c r="M6289" s="72" t="str">
        <f t="shared" si="751"/>
        <v>Straight Feeder</v>
      </c>
      <c r="N6289" s="72" t="str">
        <f t="shared" si="752"/>
        <v>CU</v>
      </c>
      <c r="O6289" s="75" t="str">
        <f t="shared" si="753"/>
        <v>Tin</v>
      </c>
      <c r="P6289" s="72" t="str">
        <f t="shared" si="754"/>
        <v>PET</v>
      </c>
      <c r="Q6289" s="76" t="str">
        <f t="shared" si="755"/>
        <v>5</v>
      </c>
      <c r="R6289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89" s="77" t="str">
        <f>IF(ProjectsDB[[#This Row],[Item Type]]="Straight Plug-In",_xlfn.TEXTJOIN("-",TRUE,M6289&amp;"-"&amp;_xlfn.LET(_xlpm.txt,ProjectsDB[[#This Row],[Assembly]],_xlpm.pos,FIND("SP",_xlpm.txt),_xlpm.pre,LEFT(_xlpm.txt,_xlpm.pos-1),IF(RIGHT(_xlpm.pre,3)="123","3PL",IF(RIGHT(_xlpm.pre,2)="12","2PL",IF(RIGHT(_xlpm.pre,1)="1","1PL","3PL")))),N6289,O6289,P6289,Q6289&amp;"W",R6289),_xlfn.TEXTJOIN("-",TRUE,M6289,N6289,O6289,P6289,Q6289&amp;"W",R6289))</f>
        <v>Straight Feeder-CU-Tin-PET-5W-2</v>
      </c>
      <c r="T6289" s="78" t="str">
        <f>IF(COUNTIF(Cycletime[Element Desc.],ProjectsDB[[#This Row],[Element Desc.]])&gt;0,"Found","Not Found")</f>
        <v>Found</v>
      </c>
    </row>
    <row r="6290" spans="2:20" x14ac:dyDescent="0.25">
      <c r="B6290" s="81" t="s">
        <v>13981</v>
      </c>
      <c r="C6290" s="72" t="s">
        <v>9940</v>
      </c>
      <c r="D6290" s="72" t="s">
        <v>9941</v>
      </c>
      <c r="E6290" s="82">
        <v>5</v>
      </c>
      <c r="F6290" s="72" t="s">
        <v>13988</v>
      </c>
      <c r="G6290" s="72" t="s">
        <v>1505</v>
      </c>
      <c r="H6290" s="73" t="s">
        <v>13989</v>
      </c>
      <c r="I6290" s="74"/>
      <c r="J6290" s="74"/>
      <c r="K6290" s="74"/>
      <c r="L6290" s="25" cm="1">
        <f t="array" ref="L6290">IFERROR(LOOKUP(2^15,SEARCH({"40A","63A","80A","100A","125A","160A","200A","250A","400A","630A","800A","1000A","1250A","1600A","2000A","2500A","3200A","4000A","5000A","6300A"},UPPER(D6290)),{40,63,80,100,125,160,200,250,400,630,800,1000,1250,1600,2000,2500,3200,4000,5000,6300}),0)</f>
        <v>4000</v>
      </c>
      <c r="M6290" s="72" t="str">
        <f t="shared" si="751"/>
        <v>Joint Pack</v>
      </c>
      <c r="N6290" s="72" t="str">
        <f t="shared" si="752"/>
        <v>CU</v>
      </c>
      <c r="O6290" s="75" t="str">
        <f t="shared" si="753"/>
        <v>Tin</v>
      </c>
      <c r="P6290" s="72" t="str">
        <f t="shared" si="754"/>
        <v>None</v>
      </c>
      <c r="Q6290" s="76" t="str">
        <f t="shared" si="755"/>
        <v>5</v>
      </c>
      <c r="R6290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90" s="77" t="str">
        <f>IF(ProjectsDB[[#This Row],[Item Type]]="Straight Plug-In",_xlfn.TEXTJOIN("-",TRUE,M6290&amp;"-"&amp;_xlfn.LET(_xlpm.txt,ProjectsDB[[#This Row],[Assembly]],_xlpm.pos,FIND("SP",_xlpm.txt),_xlpm.pre,LEFT(_xlpm.txt,_xlpm.pos-1),IF(RIGHT(_xlpm.pre,3)="123","3PL",IF(RIGHT(_xlpm.pre,2)="12","2PL",IF(RIGHT(_xlpm.pre,1)="1","1PL","3PL")))),N6290,O6290,P6290,Q6290&amp;"W",R6290),_xlfn.TEXTJOIN("-",TRUE,M6290,N6290,O6290,P6290,Q6290&amp;"W",R6290))</f>
        <v>Joint Pack-CU-Tin-None-5W-2</v>
      </c>
      <c r="T6290" s="78" t="str">
        <f>IF(COUNTIF(Cycletime[Element Desc.],ProjectsDB[[#This Row],[Element Desc.]])&gt;0,"Found","Not Found")</f>
        <v>Found</v>
      </c>
    </row>
    <row r="6291" spans="2:20" x14ac:dyDescent="0.25">
      <c r="B6291" s="81" t="s">
        <v>13982</v>
      </c>
      <c r="C6291" s="72" t="s">
        <v>9979</v>
      </c>
      <c r="D6291" s="72" t="s">
        <v>9980</v>
      </c>
      <c r="E6291" s="82">
        <v>6</v>
      </c>
      <c r="F6291" s="72" t="s">
        <v>13988</v>
      </c>
      <c r="G6291" s="72" t="s">
        <v>1505</v>
      </c>
      <c r="H6291" s="73" t="s">
        <v>13989</v>
      </c>
      <c r="I6291" s="74"/>
      <c r="J6291" s="74"/>
      <c r="K6291" s="74"/>
      <c r="L6291" s="25" cm="1">
        <f t="array" ref="L6291">IFERROR(LOOKUP(2^15,SEARCH({"40A","63A","80A","100A","125A","160A","200A","250A","400A","630A","800A","1000A","1250A","1600A","2000A","2500A","3200A","4000A","5000A","6300A"},UPPER(D6291)),{40,63,80,100,125,160,200,250,400,630,800,1000,1250,1600,2000,2500,3200,4000,5000,6300}),0)</f>
        <v>4000</v>
      </c>
      <c r="M6291" s="72" t="str">
        <f t="shared" si="751"/>
        <v>Joint Pack</v>
      </c>
      <c r="N6291" s="72" t="str">
        <f t="shared" si="752"/>
        <v>CU</v>
      </c>
      <c r="O6291" s="75" t="str">
        <f t="shared" si="753"/>
        <v>Tin</v>
      </c>
      <c r="P6291" s="72" t="str">
        <f t="shared" si="754"/>
        <v>None</v>
      </c>
      <c r="Q6291" s="76" t="str">
        <f t="shared" si="755"/>
        <v>5</v>
      </c>
      <c r="R629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91" s="77" t="str">
        <f>IF(ProjectsDB[[#This Row],[Item Type]]="Straight Plug-In",_xlfn.TEXTJOIN("-",TRUE,M6291&amp;"-"&amp;_xlfn.LET(_xlpm.txt,ProjectsDB[[#This Row],[Assembly]],_xlpm.pos,FIND("SP",_xlpm.txt),_xlpm.pre,LEFT(_xlpm.txt,_xlpm.pos-1),IF(RIGHT(_xlpm.pre,3)="123","3PL",IF(RIGHT(_xlpm.pre,2)="12","2PL",IF(RIGHT(_xlpm.pre,1)="1","1PL","3PL")))),N6291,O6291,P6291,Q6291&amp;"W",R6291),_xlfn.TEXTJOIN("-",TRUE,M6291,N6291,O6291,P6291,Q6291&amp;"W",R6291))</f>
        <v>Joint Pack-CU-Tin-None-5W-2</v>
      </c>
      <c r="T6291" s="78" t="str">
        <f>IF(COUNTIF(Cycletime[Element Desc.],ProjectsDB[[#This Row],[Element Desc.]])&gt;0,"Found","Not Found")</f>
        <v>Found</v>
      </c>
    </row>
    <row r="6292" spans="2:20" x14ac:dyDescent="0.25">
      <c r="B6292" s="81" t="s">
        <v>13983</v>
      </c>
      <c r="C6292" s="72" t="s">
        <v>9953</v>
      </c>
      <c r="D6292" s="72" t="s">
        <v>9954</v>
      </c>
      <c r="E6292" s="82">
        <v>2</v>
      </c>
      <c r="F6292" s="72" t="s">
        <v>13988</v>
      </c>
      <c r="G6292" s="72" t="s">
        <v>1505</v>
      </c>
      <c r="H6292" s="73" t="s">
        <v>13989</v>
      </c>
      <c r="I6292" s="74"/>
      <c r="J6292" s="74"/>
      <c r="K6292" s="74"/>
      <c r="L6292" s="25" cm="1">
        <f t="array" ref="L6292">IFERROR(LOOKUP(2^15,SEARCH({"40A","63A","80A","100A","125A","160A","200A","250A","400A","630A","800A","1000A","1250A","1600A","2000A","2500A","3200A","4000A","5000A","6300A"},UPPER(D6292)),{40,63,80,100,125,160,200,250,400,630,800,1000,1250,1600,2000,2500,3200,4000,5000,6300}),0)</f>
        <v>4000</v>
      </c>
      <c r="M6292" s="72" t="str">
        <f t="shared" si="751"/>
        <v>Flange Straight</v>
      </c>
      <c r="N6292" s="72" t="str">
        <f t="shared" si="752"/>
        <v>CU</v>
      </c>
      <c r="O6292" s="75" t="str">
        <f t="shared" si="753"/>
        <v>Tin</v>
      </c>
      <c r="P6292" s="72" t="str">
        <f t="shared" si="754"/>
        <v>PET</v>
      </c>
      <c r="Q6292" s="76" t="str">
        <f t="shared" si="755"/>
        <v>5</v>
      </c>
      <c r="R629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92" s="77" t="str">
        <f>IF(ProjectsDB[[#This Row],[Item Type]]="Straight Plug-In",_xlfn.TEXTJOIN("-",TRUE,M6292&amp;"-"&amp;_xlfn.LET(_xlpm.txt,ProjectsDB[[#This Row],[Assembly]],_xlpm.pos,FIND("SP",_xlpm.txt),_xlpm.pre,LEFT(_xlpm.txt,_xlpm.pos-1),IF(RIGHT(_xlpm.pre,3)="123","3PL",IF(RIGHT(_xlpm.pre,2)="12","2PL",IF(RIGHT(_xlpm.pre,1)="1","1PL","3PL")))),N6292,O6292,P6292,Q6292&amp;"W",R6292),_xlfn.TEXTJOIN("-",TRUE,M6292,N6292,O6292,P6292,Q6292&amp;"W",R6292))</f>
        <v>Flange Straight-CU-Tin-PET-5W-2</v>
      </c>
      <c r="T6292" s="78" t="str">
        <f>IF(COUNTIF(Cycletime[Element Desc.],ProjectsDB[[#This Row],[Element Desc.]])&gt;0,"Found","Not Found")</f>
        <v>Found</v>
      </c>
    </row>
    <row r="6293" spans="2:20" x14ac:dyDescent="0.25">
      <c r="B6293" s="81" t="s">
        <v>13984</v>
      </c>
      <c r="C6293" s="72" t="s">
        <v>9968</v>
      </c>
      <c r="D6293" s="72" t="s">
        <v>9969</v>
      </c>
      <c r="E6293" s="82">
        <v>4</v>
      </c>
      <c r="F6293" s="72" t="s">
        <v>13988</v>
      </c>
      <c r="G6293" s="72" t="s">
        <v>1505</v>
      </c>
      <c r="H6293" s="73" t="s">
        <v>13989</v>
      </c>
      <c r="I6293" s="74"/>
      <c r="J6293" s="74"/>
      <c r="K6293" s="74"/>
      <c r="L6293" s="25" cm="1">
        <f t="array" ref="L6293">IFERROR(LOOKUP(2^15,SEARCH({"40A","63A","80A","100A","125A","160A","200A","250A","400A","630A","800A","1000A","1250A","1600A","2000A","2500A","3200A","4000A","5000A","6300A"},UPPER(D6293)),{40,63,80,100,125,160,200,250,400,630,800,1000,1250,1600,2000,2500,3200,4000,5000,6300}),0)</f>
        <v>4000</v>
      </c>
      <c r="M6293" s="72" t="str">
        <f t="shared" si="751"/>
        <v>Straight Feeder</v>
      </c>
      <c r="N6293" s="72" t="str">
        <f t="shared" si="752"/>
        <v>CU</v>
      </c>
      <c r="O6293" s="75" t="str">
        <f t="shared" si="753"/>
        <v>Tin</v>
      </c>
      <c r="P6293" s="72" t="str">
        <f t="shared" si="754"/>
        <v>PET</v>
      </c>
      <c r="Q6293" s="76" t="str">
        <f t="shared" si="755"/>
        <v>5</v>
      </c>
      <c r="R629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93" s="77" t="str">
        <f>IF(ProjectsDB[[#This Row],[Item Type]]="Straight Plug-In",_xlfn.TEXTJOIN("-",TRUE,M6293&amp;"-"&amp;_xlfn.LET(_xlpm.txt,ProjectsDB[[#This Row],[Assembly]],_xlpm.pos,FIND("SP",_xlpm.txt),_xlpm.pre,LEFT(_xlpm.txt,_xlpm.pos-1),IF(RIGHT(_xlpm.pre,3)="123","3PL",IF(RIGHT(_xlpm.pre,2)="12","2PL",IF(RIGHT(_xlpm.pre,1)="1","1PL","3PL")))),N6293,O6293,P6293,Q6293&amp;"W",R6293),_xlfn.TEXTJOIN("-",TRUE,M6293,N6293,O6293,P6293,Q6293&amp;"W",R6293))</f>
        <v>Straight Feeder-CU-Tin-PET-5W-2</v>
      </c>
      <c r="T6293" s="78" t="str">
        <f>IF(COUNTIF(Cycletime[Element Desc.],ProjectsDB[[#This Row],[Element Desc.]])&gt;0,"Found","Not Found")</f>
        <v>Found</v>
      </c>
    </row>
    <row r="6294" spans="2:20" x14ac:dyDescent="0.25">
      <c r="B6294" s="81" t="s">
        <v>13985</v>
      </c>
      <c r="C6294" s="72" t="s">
        <v>10008</v>
      </c>
      <c r="D6294" s="72" t="s">
        <v>10009</v>
      </c>
      <c r="E6294" s="82">
        <v>5</v>
      </c>
      <c r="F6294" s="72" t="s">
        <v>13988</v>
      </c>
      <c r="G6294" s="72" t="s">
        <v>1505</v>
      </c>
      <c r="H6294" s="73" t="s">
        <v>13989</v>
      </c>
      <c r="I6294" s="74"/>
      <c r="J6294" s="74"/>
      <c r="K6294" s="74"/>
      <c r="L6294" s="25" cm="1">
        <f t="array" ref="L6294">IFERROR(LOOKUP(2^15,SEARCH({"40A","63A","80A","100A","125A","160A","200A","250A","400A","630A","800A","1000A","1250A","1600A","2000A","2500A","3200A","4000A","5000A","6300A"},UPPER(D6294)),{40,63,80,100,125,160,200,250,400,630,800,1000,1250,1600,2000,2500,3200,4000,5000,6300}),0)</f>
        <v>4000</v>
      </c>
      <c r="M6294" s="72" t="str">
        <f t="shared" si="751"/>
        <v>Joint Pack</v>
      </c>
      <c r="N6294" s="72" t="str">
        <f t="shared" si="752"/>
        <v>CU</v>
      </c>
      <c r="O6294" s="75" t="str">
        <f t="shared" si="753"/>
        <v>Tin</v>
      </c>
      <c r="P6294" s="72" t="str">
        <f t="shared" si="754"/>
        <v>None</v>
      </c>
      <c r="Q6294" s="76" t="str">
        <f t="shared" si="755"/>
        <v>5</v>
      </c>
      <c r="R629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94" s="77" t="str">
        <f>IF(ProjectsDB[[#This Row],[Item Type]]="Straight Plug-In",_xlfn.TEXTJOIN("-",TRUE,M6294&amp;"-"&amp;_xlfn.LET(_xlpm.txt,ProjectsDB[[#This Row],[Assembly]],_xlpm.pos,FIND("SP",_xlpm.txt),_xlpm.pre,LEFT(_xlpm.txt,_xlpm.pos-1),IF(RIGHT(_xlpm.pre,3)="123","3PL",IF(RIGHT(_xlpm.pre,2)="12","2PL",IF(RIGHT(_xlpm.pre,1)="1","1PL","3PL")))),N6294,O6294,P6294,Q6294&amp;"W",R6294),_xlfn.TEXTJOIN("-",TRUE,M6294,N6294,O6294,P6294,Q6294&amp;"W",R6294))</f>
        <v>Joint Pack-CU-Tin-None-5W-2</v>
      </c>
      <c r="T6294" s="78" t="str">
        <f>IF(COUNTIF(Cycletime[Element Desc.],ProjectsDB[[#This Row],[Element Desc.]])&gt;0,"Found","Not Found")</f>
        <v>Found</v>
      </c>
    </row>
    <row r="6295" spans="2:20" x14ac:dyDescent="0.25">
      <c r="B6295" s="81" t="s">
        <v>13986</v>
      </c>
      <c r="C6295" s="72" t="s">
        <v>9991</v>
      </c>
      <c r="D6295" s="72" t="s">
        <v>9992</v>
      </c>
      <c r="E6295" s="82">
        <v>3</v>
      </c>
      <c r="F6295" s="72" t="s">
        <v>13988</v>
      </c>
      <c r="G6295" s="72" t="s">
        <v>1505</v>
      </c>
      <c r="H6295" s="73" t="s">
        <v>13989</v>
      </c>
      <c r="I6295" s="74"/>
      <c r="J6295" s="74"/>
      <c r="K6295" s="74"/>
      <c r="L6295" s="25" cm="1">
        <f t="array" ref="L6295">IFERROR(LOOKUP(2^15,SEARCH({"40A","63A","80A","100A","125A","160A","200A","250A","400A","630A","800A","1000A","1250A","1600A","2000A","2500A","3200A","4000A","5000A","6300A"},UPPER(D6295)),{40,63,80,100,125,160,200,250,400,630,800,1000,1250,1600,2000,2500,3200,4000,5000,6300}),0)</f>
        <v>4000</v>
      </c>
      <c r="M6295" s="72" t="str">
        <f t="shared" si="751"/>
        <v>Straight Feeder</v>
      </c>
      <c r="N6295" s="72" t="str">
        <f t="shared" si="752"/>
        <v>CU</v>
      </c>
      <c r="O6295" s="75" t="str">
        <f t="shared" si="753"/>
        <v>Tin</v>
      </c>
      <c r="P6295" s="72" t="str">
        <f t="shared" si="754"/>
        <v>PET</v>
      </c>
      <c r="Q6295" s="76" t="str">
        <f t="shared" si="755"/>
        <v>5</v>
      </c>
      <c r="R629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95" s="77" t="str">
        <f>IF(ProjectsDB[[#This Row],[Item Type]]="Straight Plug-In",_xlfn.TEXTJOIN("-",TRUE,M6295&amp;"-"&amp;_xlfn.LET(_xlpm.txt,ProjectsDB[[#This Row],[Assembly]],_xlpm.pos,FIND("SP",_xlpm.txt),_xlpm.pre,LEFT(_xlpm.txt,_xlpm.pos-1),IF(RIGHT(_xlpm.pre,3)="123","3PL",IF(RIGHT(_xlpm.pre,2)="12","2PL",IF(RIGHT(_xlpm.pre,1)="1","1PL","3PL")))),N6295,O6295,P6295,Q6295&amp;"W",R6295),_xlfn.TEXTJOIN("-",TRUE,M6295,N6295,O6295,P6295,Q6295&amp;"W",R6295))</f>
        <v>Straight Feeder-CU-Tin-PET-5W-2</v>
      </c>
      <c r="T6295" s="78" t="str">
        <f>IF(COUNTIF(Cycletime[Element Desc.],ProjectsDB[[#This Row],[Element Desc.]])&gt;0,"Found","Not Found")</f>
        <v>Found</v>
      </c>
    </row>
    <row r="6296" spans="2:20" x14ac:dyDescent="0.25">
      <c r="B6296" s="81" t="s">
        <v>13987</v>
      </c>
      <c r="C6296" s="72" t="s">
        <v>9985</v>
      </c>
      <c r="D6296" s="72" t="s">
        <v>9986</v>
      </c>
      <c r="E6296" s="82">
        <v>2</v>
      </c>
      <c r="F6296" s="72" t="s">
        <v>13988</v>
      </c>
      <c r="G6296" s="72" t="s">
        <v>1505</v>
      </c>
      <c r="H6296" s="73" t="s">
        <v>13989</v>
      </c>
      <c r="I6296" s="74"/>
      <c r="J6296" s="74"/>
      <c r="K6296" s="74"/>
      <c r="L6296" s="25" cm="1">
        <f t="array" ref="L6296">IFERROR(LOOKUP(2^15,SEARCH({"40A","63A","80A","100A","125A","160A","200A","250A","400A","630A","800A","1000A","1250A","1600A","2000A","2500A","3200A","4000A","5000A","6300A"},UPPER(D6296)),{40,63,80,100,125,160,200,250,400,630,800,1000,1250,1600,2000,2500,3200,4000,5000,6300}),0)</f>
        <v>4000</v>
      </c>
      <c r="M6296" s="72" t="str">
        <f t="shared" si="751"/>
        <v>Flange Straight</v>
      </c>
      <c r="N6296" s="72" t="str">
        <f t="shared" si="752"/>
        <v>CU</v>
      </c>
      <c r="O6296" s="75" t="str">
        <f t="shared" si="753"/>
        <v>Tin</v>
      </c>
      <c r="P6296" s="72" t="str">
        <f t="shared" si="754"/>
        <v>PET</v>
      </c>
      <c r="Q6296" s="76" t="str">
        <f t="shared" si="755"/>
        <v>5</v>
      </c>
      <c r="R629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96" s="77" t="str">
        <f>IF(ProjectsDB[[#This Row],[Item Type]]="Straight Plug-In",_xlfn.TEXTJOIN("-",TRUE,M6296&amp;"-"&amp;_xlfn.LET(_xlpm.txt,ProjectsDB[[#This Row],[Assembly]],_xlpm.pos,FIND("SP",_xlpm.txt),_xlpm.pre,LEFT(_xlpm.txt,_xlpm.pos-1),IF(RIGHT(_xlpm.pre,3)="123","3PL",IF(RIGHT(_xlpm.pre,2)="12","2PL",IF(RIGHT(_xlpm.pre,1)="1","1PL","3PL")))),N6296,O6296,P6296,Q6296&amp;"W",R6296),_xlfn.TEXTJOIN("-",TRUE,M6296,N6296,O6296,P6296,Q6296&amp;"W",R6296))</f>
        <v>Flange Straight-CU-Tin-PET-5W-2</v>
      </c>
      <c r="T6296" s="78" t="str">
        <f>IF(COUNTIF(Cycletime[Element Desc.],ProjectsDB[[#This Row],[Element Desc.]])&gt;0,"Found","Not Found")</f>
        <v>Found</v>
      </c>
    </row>
    <row r="6297" spans="2:20" x14ac:dyDescent="0.25">
      <c r="B6297" s="79" t="s">
        <v>13990</v>
      </c>
      <c r="C6297" s="65" t="s">
        <v>13991</v>
      </c>
      <c r="D6297" s="65" t="s">
        <v>13992</v>
      </c>
      <c r="E6297" s="80">
        <v>1</v>
      </c>
      <c r="F6297" s="65" t="s">
        <v>13996</v>
      </c>
      <c r="G6297" s="65" t="s">
        <v>1232</v>
      </c>
      <c r="H6297" s="66" t="s">
        <v>13819</v>
      </c>
      <c r="I6297" s="67"/>
      <c r="J6297" s="67"/>
      <c r="K6297" s="67"/>
      <c r="L6297" s="12" cm="1">
        <f t="array" ref="L6297">IFERROR(LOOKUP(2^15,SEARCH({"40A","63A","80A","100A","125A","160A","200A","250A","400A","630A","800A","1000A","1250A","1600A","2000A","2500A","3200A","4000A","5000A","6300A"},UPPER(D6297)),{40,63,80,100,125,160,200,250,400,630,800,1000,1250,1600,2000,2500,3200,4000,5000,6300}),0)</f>
        <v>100</v>
      </c>
      <c r="M6297" s="65" t="str">
        <f t="shared" ref="M6297:M6298" si="756">_xlfn.LET(_xlpm.d,UPPER(TRIM(SUBSTITUTE(SUBSTITUTE(D6297,CHAR(160),"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Tap-Off Unit</v>
      </c>
      <c r="N6297" s="65" t="str">
        <f t="shared" ref="N6297:N6298" si="757">IF(ISNUMBER(SEARCH("CU",D6297)),"CU",IF(ISNUMBER(SEARCH("AL",D6297)),"AL",IF(ISNUMBER(SEARCH("Copper",D6297)),"CU","SH")))</f>
        <v>SH</v>
      </c>
      <c r="O6297" s="68" t="str">
        <f t="shared" ref="O6297:O6298" si="758">IF(ISNUMBER(SEARCH("Silver",D6297)),"Silver",IF(ISNUMBER(SEARCH("Tin",D6297)),"Tin","None"))</f>
        <v>None</v>
      </c>
      <c r="P6297" s="65" t="str">
        <f t="shared" ref="P6297:P6298" si="759">IF(ISNUMBER(SEARCH("Epoxy",D6297)),"Epoxy",IF(ISNUMBER(SEARCH("PET",D6297)),"PET","None"))</f>
        <v>None</v>
      </c>
      <c r="Q6297" s="69" t="str">
        <f t="shared" ref="Q6297:Q6298" si="760">IF(ISNUMBER(SEARCH("3-Wire",D6297)),"3",IF(ISNUMBER(SEARCH("4-Wire",D6297)),"4",IF(ISNUMBER(SEARCH("5-Wire",D6297)),"5",IF(ISNUMBER(SEARCH("6-Wire",D6297)),"6","0"))))</f>
        <v>0</v>
      </c>
      <c r="R6297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297" s="70" t="str">
        <f>IF(ProjectsDB[[#This Row],[Item Type]]="Straight Plug-In",_xlfn.TEXTJOIN("-",TRUE,M6297&amp;"-"&amp;_xlfn.LET(_xlpm.txt,ProjectsDB[[#This Row],[Assembly]],_xlpm.pos,FIND("SP",_xlpm.txt),_xlpm.pre,LEFT(_xlpm.txt,_xlpm.pos-1),IF(RIGHT(_xlpm.pre,3)="123","3PL",IF(RIGHT(_xlpm.pre,2)="12","2PL",IF(RIGHT(_xlpm.pre,1)="1","1PL","3PL")))),N6297,O6297,P6297,Q6297&amp;"W",R6297),_xlfn.TEXTJOIN("-",TRUE,M6297,N6297,O6297,P6297,Q6297&amp;"W",R6297))</f>
        <v>Tap-Off Unit-SH-None-None-0W-0</v>
      </c>
      <c r="T6297" s="71" t="str">
        <f>IF(COUNTIF(Cycletime[Element Desc.],ProjectsDB[[#This Row],[Element Desc.]])&gt;0,"Found","Not Found")</f>
        <v>Found</v>
      </c>
    </row>
    <row r="6298" spans="2:20" x14ac:dyDescent="0.25">
      <c r="B6298" s="81" t="s">
        <v>13993</v>
      </c>
      <c r="C6298" s="72" t="s">
        <v>13994</v>
      </c>
      <c r="D6298" s="72" t="s">
        <v>13995</v>
      </c>
      <c r="E6298" s="82">
        <v>1</v>
      </c>
      <c r="F6298" s="65" t="s">
        <v>13996</v>
      </c>
      <c r="G6298" s="72" t="s">
        <v>1232</v>
      </c>
      <c r="H6298" s="66" t="s">
        <v>13819</v>
      </c>
      <c r="I6298" s="74"/>
      <c r="J6298" s="74"/>
      <c r="K6298" s="74"/>
      <c r="L6298" s="25" cm="1">
        <f t="array" ref="L6298">IFERROR(LOOKUP(2^15,SEARCH({"40A","63A","80A","100A","125A","160A","200A","250A","400A","630A","800A","1000A","1250A","1600A","2000A","2500A","3200A","4000A","5000A","6300A"},UPPER(D6298)),{40,63,80,100,125,160,200,250,400,630,800,1000,1250,1600,2000,2500,3200,4000,5000,6300}),0)</f>
        <v>250</v>
      </c>
      <c r="M6298" s="72" t="str">
        <f t="shared" si="756"/>
        <v>Tap-Off Unit</v>
      </c>
      <c r="N6298" s="72" t="str">
        <f t="shared" si="757"/>
        <v>SH</v>
      </c>
      <c r="O6298" s="75" t="str">
        <f t="shared" si="758"/>
        <v>None</v>
      </c>
      <c r="P6298" s="72" t="str">
        <f t="shared" si="759"/>
        <v>None</v>
      </c>
      <c r="Q6298" s="76" t="str">
        <f t="shared" si="760"/>
        <v>0</v>
      </c>
      <c r="R6298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0</v>
      </c>
      <c r="S6298" s="77" t="str">
        <f>IF(ProjectsDB[[#This Row],[Item Type]]="Straight Plug-In",_xlfn.TEXTJOIN("-",TRUE,M6298&amp;"-"&amp;_xlfn.LET(_xlpm.txt,ProjectsDB[[#This Row],[Assembly]],_xlpm.pos,FIND("SP",_xlpm.txt),_xlpm.pre,LEFT(_xlpm.txt,_xlpm.pos-1),IF(RIGHT(_xlpm.pre,3)="123","3PL",IF(RIGHT(_xlpm.pre,2)="12","2PL",IF(RIGHT(_xlpm.pre,1)="1","1PL","3PL")))),N6298,O6298,P6298,Q6298&amp;"W",R6298),_xlfn.TEXTJOIN("-",TRUE,M6298,N6298,O6298,P6298,Q6298&amp;"W",R6298))</f>
        <v>Tap-Off Unit-SH-None-None-0W-0</v>
      </c>
      <c r="T6298" s="78" t="str">
        <f>IF(COUNTIF(Cycletime[Element Desc.],ProjectsDB[[#This Row],[Element Desc.]])&gt;0,"Found","Not Found")</f>
        <v>Found</v>
      </c>
    </row>
    <row r="6299" spans="2:20" x14ac:dyDescent="0.25">
      <c r="B6299" s="79" t="s">
        <v>13997</v>
      </c>
      <c r="C6299" s="65" t="s">
        <v>13998</v>
      </c>
      <c r="D6299" s="65" t="s">
        <v>13999</v>
      </c>
      <c r="E6299" s="80">
        <v>2</v>
      </c>
      <c r="F6299" s="65" t="s">
        <v>9657</v>
      </c>
      <c r="G6299" s="65" t="s">
        <v>1426</v>
      </c>
      <c r="H6299" s="66" t="s">
        <v>14006</v>
      </c>
      <c r="I6299" s="67">
        <v>3000</v>
      </c>
      <c r="J6299" s="67"/>
      <c r="K6299" s="67"/>
      <c r="L6299" s="12" cm="1">
        <f t="array" ref="L6299">IFERROR(LOOKUP(2^15,SEARCH({"40A","63A","80A","100A","125A","160A","200A","250A","400A","630A","800A","1000A","1250A","1600A","2000A","2500A","3200A","4000A","5000A","6300A"},UPPER(D6299)),{40,63,80,100,125,160,200,250,400,630,800,1000,1250,1600,2000,2500,3200,4000,5000,6300}),0)</f>
        <v>4000</v>
      </c>
      <c r="M6299" s="65" t="str">
        <f t="shared" ref="M6299:M6301" si="761">_xlfn.LET(_xlpm.d,UPPER(TRIM(SUBSTITUTE(SUBSTITUTE(D6299,CHAR(160),"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Straight Feeder</v>
      </c>
      <c r="N6299" s="65" t="str">
        <f t="shared" ref="N6299:N6301" si="762">IF(ISNUMBER(SEARCH("CU",D6299)),"CU",IF(ISNUMBER(SEARCH("AL",D6299)),"AL",IF(ISNUMBER(SEARCH("Copper",D6299)),"CU","SH")))</f>
        <v>AL</v>
      </c>
      <c r="O6299" s="68" t="str">
        <f t="shared" ref="O6299:O6301" si="763">IF(ISNUMBER(SEARCH("Silver",D6299)),"Silver",IF(ISNUMBER(SEARCH("Tin",D6299)),"Tin","None"))</f>
        <v>Silver</v>
      </c>
      <c r="P6299" s="65" t="str">
        <f t="shared" ref="P6299:P6301" si="764">IF(ISNUMBER(SEARCH("Epoxy",D6299)),"Epoxy",IF(ISNUMBER(SEARCH("PET",D6299)),"PET","None"))</f>
        <v>Epoxy</v>
      </c>
      <c r="Q6299" s="69" t="str">
        <f t="shared" ref="Q6299:Q6301" si="765">IF(ISNUMBER(SEARCH("3-Wire",D6299)),"3",IF(ISNUMBER(SEARCH("4-Wire",D6299)),"4",IF(ISNUMBER(SEARCH("5-Wire",D6299)),"5",IF(ISNUMBER(SEARCH("6-Wire",D6299)),"6","0"))))</f>
        <v>4</v>
      </c>
      <c r="R6299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299" s="70" t="str">
        <f>IF(ProjectsDB[[#This Row],[Item Type]]="Straight Plug-In",_xlfn.TEXTJOIN("-",TRUE,M6299&amp;"-"&amp;_xlfn.LET(_xlpm.txt,ProjectsDB[[#This Row],[Assembly]],_xlpm.pos,FIND("SP",_xlpm.txt),_xlpm.pre,LEFT(_xlpm.txt,_xlpm.pos-1),IF(RIGHT(_xlpm.pre,3)="123","3PL",IF(RIGHT(_xlpm.pre,2)="12","2PL",IF(RIGHT(_xlpm.pre,1)="1","1PL","3PL")))),N6299,O6299,P6299,Q6299&amp;"W",R6299),_xlfn.TEXTJOIN("-",TRUE,M6299,N6299,O6299,P6299,Q6299&amp;"W",R6299))</f>
        <v>Straight Feeder-AL-Silver-Epoxy-4W-2</v>
      </c>
      <c r="T6299" s="71" t="str">
        <f>IF(COUNTIF(Cycletime[Element Desc.],ProjectsDB[[#This Row],[Element Desc.]])&gt;0,"Found","Not Found")</f>
        <v>Found</v>
      </c>
    </row>
    <row r="6300" spans="2:20" x14ac:dyDescent="0.25">
      <c r="B6300" s="79" t="s">
        <v>14000</v>
      </c>
      <c r="C6300" s="65" t="s">
        <v>14001</v>
      </c>
      <c r="D6300" s="65" t="s">
        <v>14002</v>
      </c>
      <c r="E6300" s="80">
        <v>2</v>
      </c>
      <c r="F6300" s="65" t="s">
        <v>9657</v>
      </c>
      <c r="G6300" s="65" t="s">
        <v>1426</v>
      </c>
      <c r="H6300" s="66" t="s">
        <v>14006</v>
      </c>
      <c r="I6300" s="67">
        <v>500</v>
      </c>
      <c r="J6300" s="67"/>
      <c r="K6300" s="67"/>
      <c r="L6300" s="12" cm="1">
        <f t="array" ref="L6300">IFERROR(LOOKUP(2^15,SEARCH({"40A","63A","80A","100A","125A","160A","200A","250A","400A","630A","800A","1000A","1250A","1600A","2000A","2500A","3200A","4000A","5000A","6300A"},UPPER(D6300)),{40,63,80,100,125,160,200,250,400,630,800,1000,1250,1600,2000,2500,3200,4000,5000,6300}),0)</f>
        <v>4000</v>
      </c>
      <c r="M6300" s="65" t="str">
        <f t="shared" si="761"/>
        <v>Flange Straight</v>
      </c>
      <c r="N6300" s="65" t="str">
        <f t="shared" si="762"/>
        <v>AL</v>
      </c>
      <c r="O6300" s="68" t="str">
        <f t="shared" si="763"/>
        <v>Silver</v>
      </c>
      <c r="P6300" s="65" t="str">
        <f t="shared" si="764"/>
        <v>Epoxy</v>
      </c>
      <c r="Q6300" s="69" t="str">
        <f t="shared" si="765"/>
        <v>4</v>
      </c>
      <c r="R6300" s="69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00" s="70" t="str">
        <f>IF(ProjectsDB[[#This Row],[Item Type]]="Straight Plug-In",_xlfn.TEXTJOIN("-",TRUE,M6300&amp;"-"&amp;_xlfn.LET(_xlpm.txt,ProjectsDB[[#This Row],[Assembly]],_xlpm.pos,FIND("SP",_xlpm.txt),_xlpm.pre,LEFT(_xlpm.txt,_xlpm.pos-1),IF(RIGHT(_xlpm.pre,3)="123","3PL",IF(RIGHT(_xlpm.pre,2)="12","2PL",IF(RIGHT(_xlpm.pre,1)="1","1PL","3PL")))),N6300,O6300,P6300,Q6300&amp;"W",R6300),_xlfn.TEXTJOIN("-",TRUE,M6300,N6300,O6300,P6300,Q6300&amp;"W",R6300))</f>
        <v>Flange Straight-AL-Silver-Epoxy-4W-2</v>
      </c>
      <c r="T6300" s="71" t="str">
        <f>IF(COUNTIF(Cycletime[Element Desc.],ProjectsDB[[#This Row],[Element Desc.]])&gt;0,"Found","Not Found")</f>
        <v>Found</v>
      </c>
    </row>
    <row r="6301" spans="2:20" x14ac:dyDescent="0.25">
      <c r="B6301" s="81" t="s">
        <v>14003</v>
      </c>
      <c r="C6301" s="72" t="s">
        <v>14004</v>
      </c>
      <c r="D6301" s="72" t="s">
        <v>14005</v>
      </c>
      <c r="E6301" s="82">
        <v>3</v>
      </c>
      <c r="F6301" s="65" t="s">
        <v>9657</v>
      </c>
      <c r="G6301" s="72" t="s">
        <v>1426</v>
      </c>
      <c r="H6301" s="66" t="s">
        <v>14006</v>
      </c>
      <c r="I6301" s="74"/>
      <c r="J6301" s="74"/>
      <c r="K6301" s="74"/>
      <c r="L6301" s="25" cm="1">
        <f t="array" ref="L6301">IFERROR(LOOKUP(2^15,SEARCH({"40A","63A","80A","100A","125A","160A","200A","250A","400A","630A","800A","1000A","1250A","1600A","2000A","2500A","3200A","4000A","5000A","6300A"},UPPER(D6301)),{40,63,80,100,125,160,200,250,400,630,800,1000,1250,1600,2000,2500,3200,4000,5000,6300}),0)</f>
        <v>4000</v>
      </c>
      <c r="M6301" s="72" t="str">
        <f t="shared" si="761"/>
        <v>Joint Pack</v>
      </c>
      <c r="N6301" s="72" t="str">
        <f t="shared" si="762"/>
        <v>AL</v>
      </c>
      <c r="O6301" s="75" t="str">
        <f t="shared" si="763"/>
        <v>Silver</v>
      </c>
      <c r="P6301" s="72" t="str">
        <f t="shared" si="764"/>
        <v>None</v>
      </c>
      <c r="Q6301" s="76" t="str">
        <f t="shared" si="765"/>
        <v>4</v>
      </c>
      <c r="R6301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01" s="77" t="str">
        <f>IF(ProjectsDB[[#This Row],[Item Type]]="Straight Plug-In",_xlfn.TEXTJOIN("-",TRUE,M6301&amp;"-"&amp;_xlfn.LET(_xlpm.txt,ProjectsDB[[#This Row],[Assembly]],_xlpm.pos,FIND("SP",_xlpm.txt),_xlpm.pre,LEFT(_xlpm.txt,_xlpm.pos-1),IF(RIGHT(_xlpm.pre,3)="123","3PL",IF(RIGHT(_xlpm.pre,2)="12","2PL",IF(RIGHT(_xlpm.pre,1)="1","1PL","3PL")))),N6301,O6301,P6301,Q6301&amp;"W",R6301),_xlfn.TEXTJOIN("-",TRUE,M6301,N6301,O6301,P6301,Q6301&amp;"W",R6301))</f>
        <v>Joint Pack-AL-Silver-None-4W-2</v>
      </c>
      <c r="T6301" s="78" t="str">
        <f>IF(COUNTIF(Cycletime[Element Desc.],ProjectsDB[[#This Row],[Element Desc.]])&gt;0,"Found","Not Found")</f>
        <v>Found</v>
      </c>
    </row>
    <row r="6302" spans="2:20" x14ac:dyDescent="0.25">
      <c r="B6302" s="83" t="s">
        <v>14007</v>
      </c>
      <c r="C6302" s="84" t="s">
        <v>2695</v>
      </c>
      <c r="D6302" s="84" t="s">
        <v>2696</v>
      </c>
      <c r="E6302" s="85">
        <v>2</v>
      </c>
      <c r="F6302" s="72" t="s">
        <v>14013</v>
      </c>
      <c r="G6302" s="72" t="s">
        <v>73</v>
      </c>
      <c r="H6302" s="73">
        <v>46222</v>
      </c>
      <c r="I6302" s="74">
        <v>425</v>
      </c>
      <c r="J6302" s="74"/>
      <c r="K6302" s="74"/>
      <c r="L6302" s="25" cm="1">
        <f t="array" ref="L6302">IFERROR(LOOKUP(2^15,SEARCH({"40A","63A","80A","100A","125A","160A","200A","250A","400A","630A","800A","1000A","1250A","1600A","2000A","2500A","3200A","4000A","5000A","6300A"},UPPER(D6302)),{40,63,80,100,125,160,200,250,400,630,800,1000,1250,1600,2000,2500,3200,4000,5000,6300}),0)</f>
        <v>3200</v>
      </c>
      <c r="M6302" s="72" t="str">
        <f>_xlfn.LET(_xlpm.d,UPPER(TRIM(SUBSTITUTE(SUBSTITUTE(D6302,CHAR(160),"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6302" s="72" t="str">
        <f>IF(ISNUMBER(SEARCH("CU",D6302)),"CU",IF(ISNUMBER(SEARCH("AL",D6302)),"AL",IF(ISNUMBER(SEARCH("Copper",D6302)),"CU","SH")))</f>
        <v>AL</v>
      </c>
      <c r="O6302" s="75" t="str">
        <f>IF(ISNUMBER(SEARCH("Silver",D6302)),"Silver",IF(ISNUMBER(SEARCH("Tin",D6302)),"Tin","None"))</f>
        <v>Tin</v>
      </c>
      <c r="P6302" s="72" t="str">
        <f>IF(ISNUMBER(SEARCH("Epoxy",D6302)),"Epoxy",IF(ISNUMBER(SEARCH("PET",D6302)),"PET","None"))</f>
        <v>PET</v>
      </c>
      <c r="Q6302" s="76" t="str">
        <f>IF(ISNUMBER(SEARCH("3-Wire",D6302)),"3",IF(ISNUMBER(SEARCH("4-Wire",D6302)),"4",IF(ISNUMBER(SEARCH("5-Wire",D6302)),"5",IF(ISNUMBER(SEARCH("6-Wire",D6302)),"6","0"))))</f>
        <v>4</v>
      </c>
      <c r="R6302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02" s="77" t="str">
        <f>IF(ProjectsDB[[#This Row],[Item Type]]="Straight Plug-In",_xlfn.TEXTJOIN("-",TRUE,M6302&amp;"-"&amp;_xlfn.LET(_xlpm.txt,ProjectsDB[[#This Row],[Assembly]],_xlpm.pos,FIND("SP",_xlpm.txt),_xlpm.pre,LEFT(_xlpm.txt,_xlpm.pos-1),IF(RIGHT(_xlpm.pre,3)="123","3PL",IF(RIGHT(_xlpm.pre,2)="12","2PL",IF(RIGHT(_xlpm.pre,1)="1","1PL","3PL")))),N6302,O6302,P6302,Q6302&amp;"W",R6302),_xlfn.TEXTJOIN("-",TRUE,M6302,N6302,O6302,P6302,Q6302&amp;"W",R6302))</f>
        <v>Flange Straight-AL-Tin-PET-4W-2</v>
      </c>
      <c r="T6302" s="78" t="str">
        <f>IF(COUNTIF(Cycletime[Element Desc.],ProjectsDB[[#This Row],[Element Desc.]])&gt;0,"Found","Not Found")</f>
        <v>Found</v>
      </c>
    </row>
    <row r="6303" spans="2:20" x14ac:dyDescent="0.25">
      <c r="B6303" s="83" t="s">
        <v>14008</v>
      </c>
      <c r="C6303" s="84" t="s">
        <v>2698</v>
      </c>
      <c r="D6303" s="84" t="s">
        <v>2699</v>
      </c>
      <c r="E6303" s="85">
        <v>1</v>
      </c>
      <c r="F6303" s="72" t="s">
        <v>14013</v>
      </c>
      <c r="G6303" s="72" t="s">
        <v>73</v>
      </c>
      <c r="H6303" s="73">
        <v>46222</v>
      </c>
      <c r="I6303" s="74"/>
      <c r="J6303" s="74"/>
      <c r="K6303" s="74"/>
      <c r="L6303" s="25" cm="1">
        <f t="array" ref="L6303">IFERROR(LOOKUP(2^15,SEARCH({"40A","63A","80A","100A","125A","160A","200A","250A","400A","630A","800A","1000A","1250A","1600A","2000A","2500A","3200A","4000A","5000A","6300A"},UPPER(D6303)),{40,63,80,100,125,160,200,250,400,630,800,1000,1250,1600,2000,2500,3200,4000,5000,6300}),0)</f>
        <v>3200</v>
      </c>
      <c r="M6303" s="72" t="str">
        <f>_xlfn.LET(_xlpm.d,UPPER(TRIM(SUBSTITUTE(SUBSTITUTE(D6303,CHAR(160),"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6303" s="72" t="str">
        <f>IF(ISNUMBER(SEARCH("CU",D6303)),"CU",IF(ISNUMBER(SEARCH("AL",D6303)),"AL",IF(ISNUMBER(SEARCH("Copper",D6303)),"CU","SH")))</f>
        <v>AL</v>
      </c>
      <c r="O6303" s="75" t="str">
        <f>IF(ISNUMBER(SEARCH("Silver",D6303)),"Silver",IF(ISNUMBER(SEARCH("Tin",D6303)),"Tin","None"))</f>
        <v>Tin</v>
      </c>
      <c r="P6303" s="72" t="str">
        <f>IF(ISNUMBER(SEARCH("Epoxy",D6303)),"Epoxy",IF(ISNUMBER(SEARCH("PET",D6303)),"PET","None"))</f>
        <v>None</v>
      </c>
      <c r="Q6303" s="76" t="str">
        <f>IF(ISNUMBER(SEARCH("3-Wire",D6303)),"3",IF(ISNUMBER(SEARCH("4-Wire",D6303)),"4",IF(ISNUMBER(SEARCH("5-Wire",D6303)),"5",IF(ISNUMBER(SEARCH("6-Wire",D6303)),"6","0"))))</f>
        <v>4</v>
      </c>
      <c r="R6303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03" s="77" t="str">
        <f>IF(ProjectsDB[[#This Row],[Item Type]]="Straight Plug-In",_xlfn.TEXTJOIN("-",TRUE,M6303&amp;"-"&amp;_xlfn.LET(_xlpm.txt,ProjectsDB[[#This Row],[Assembly]],_xlpm.pos,FIND("SP",_xlpm.txt),_xlpm.pre,LEFT(_xlpm.txt,_xlpm.pos-1),IF(RIGHT(_xlpm.pre,3)="123","3PL",IF(RIGHT(_xlpm.pre,2)="12","2PL",IF(RIGHT(_xlpm.pre,1)="1","1PL","3PL")))),N6303,O6303,P6303,Q6303&amp;"W",R6303),_xlfn.TEXTJOIN("-",TRUE,M6303,N6303,O6303,P6303,Q6303&amp;"W",R6303))</f>
        <v>Joint Pack-AL-Tin-None-4W-2</v>
      </c>
      <c r="T6303" s="78" t="str">
        <f>IF(COUNTIF(Cycletime[Element Desc.],ProjectsDB[[#This Row],[Element Desc.]])&gt;0,"Found","Not Found")</f>
        <v>Found</v>
      </c>
    </row>
    <row r="6304" spans="2:20" x14ac:dyDescent="0.25">
      <c r="B6304" s="83" t="s">
        <v>14009</v>
      </c>
      <c r="C6304" s="84" t="s">
        <v>2695</v>
      </c>
      <c r="D6304" s="84" t="s">
        <v>2696</v>
      </c>
      <c r="E6304" s="85">
        <v>2</v>
      </c>
      <c r="F6304" s="72" t="s">
        <v>14013</v>
      </c>
      <c r="G6304" s="72" t="s">
        <v>73</v>
      </c>
      <c r="H6304" s="73">
        <v>46222</v>
      </c>
      <c r="I6304" s="74">
        <v>425</v>
      </c>
      <c r="J6304" s="74"/>
      <c r="K6304" s="74"/>
      <c r="L6304" s="25" cm="1">
        <f t="array" ref="L6304">IFERROR(LOOKUP(2^15,SEARCH({"40A","63A","80A","100A","125A","160A","200A","250A","400A","630A","800A","1000A","1250A","1600A","2000A","2500A","3200A","4000A","5000A","6300A"},UPPER(D6304)),{40,63,80,100,125,160,200,250,400,630,800,1000,1250,1600,2000,2500,3200,4000,5000,6300}),0)</f>
        <v>3200</v>
      </c>
      <c r="M6304" s="72" t="str">
        <f>_xlfn.LET(_xlpm.d,UPPER(TRIM(SUBSTITUTE(SUBSTITUTE(D6304,CHAR(160),"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6304" s="72" t="str">
        <f>IF(ISNUMBER(SEARCH("CU",D6304)),"CU",IF(ISNUMBER(SEARCH("AL",D6304)),"AL",IF(ISNUMBER(SEARCH("Copper",D6304)),"CU","SH")))</f>
        <v>AL</v>
      </c>
      <c r="O6304" s="75" t="str">
        <f>IF(ISNUMBER(SEARCH("Silver",D6304)),"Silver",IF(ISNUMBER(SEARCH("Tin",D6304)),"Tin","None"))</f>
        <v>Tin</v>
      </c>
      <c r="P6304" s="72" t="str">
        <f>IF(ISNUMBER(SEARCH("Epoxy",D6304)),"Epoxy",IF(ISNUMBER(SEARCH("PET",D6304)),"PET","None"))</f>
        <v>PET</v>
      </c>
      <c r="Q6304" s="76" t="str">
        <f>IF(ISNUMBER(SEARCH("3-Wire",D6304)),"3",IF(ISNUMBER(SEARCH("4-Wire",D6304)),"4",IF(ISNUMBER(SEARCH("5-Wire",D6304)),"5",IF(ISNUMBER(SEARCH("6-Wire",D6304)),"6","0"))))</f>
        <v>4</v>
      </c>
      <c r="R6304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04" s="77" t="str">
        <f>IF(ProjectsDB[[#This Row],[Item Type]]="Straight Plug-In",_xlfn.TEXTJOIN("-",TRUE,M6304&amp;"-"&amp;_xlfn.LET(_xlpm.txt,ProjectsDB[[#This Row],[Assembly]],_xlpm.pos,FIND("SP",_xlpm.txt),_xlpm.pre,LEFT(_xlpm.txt,_xlpm.pos-1),IF(RIGHT(_xlpm.pre,3)="123","3PL",IF(RIGHT(_xlpm.pre,2)="12","2PL",IF(RIGHT(_xlpm.pre,1)="1","1PL","3PL")))),N6304,O6304,P6304,Q6304&amp;"W",R6304),_xlfn.TEXTJOIN("-",TRUE,M6304,N6304,O6304,P6304,Q6304&amp;"W",R6304))</f>
        <v>Flange Straight-AL-Tin-PET-4W-2</v>
      </c>
      <c r="T6304" s="78" t="str">
        <f>IF(COUNTIF(Cycletime[Element Desc.],ProjectsDB[[#This Row],[Element Desc.]])&gt;0,"Found","Not Found")</f>
        <v>Found</v>
      </c>
    </row>
    <row r="6305" spans="2:20" x14ac:dyDescent="0.25">
      <c r="B6305" s="83" t="s">
        <v>14010</v>
      </c>
      <c r="C6305" s="84" t="s">
        <v>2698</v>
      </c>
      <c r="D6305" s="84" t="s">
        <v>2699</v>
      </c>
      <c r="E6305" s="85">
        <v>1</v>
      </c>
      <c r="F6305" s="72" t="s">
        <v>14013</v>
      </c>
      <c r="G6305" s="72" t="s">
        <v>73</v>
      </c>
      <c r="H6305" s="73">
        <v>46222</v>
      </c>
      <c r="I6305" s="74"/>
      <c r="J6305" s="74"/>
      <c r="K6305" s="74"/>
      <c r="L6305" s="25" cm="1">
        <f t="array" ref="L6305">IFERROR(LOOKUP(2^15,SEARCH({"40A","63A","80A","100A","125A","160A","200A","250A","400A","630A","800A","1000A","1250A","1600A","2000A","2500A","3200A","4000A","5000A","6300A"},UPPER(D6305)),{40,63,80,100,125,160,200,250,400,630,800,1000,1250,1600,2000,2500,3200,4000,5000,6300}),0)</f>
        <v>3200</v>
      </c>
      <c r="M6305" s="72" t="str">
        <f>_xlfn.LET(_xlpm.d,UPPER(TRIM(SUBSTITUTE(SUBSTITUTE(D6305,CHAR(160),"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6305" s="72" t="str">
        <f>IF(ISNUMBER(SEARCH("CU",D6305)),"CU",IF(ISNUMBER(SEARCH("AL",D6305)),"AL",IF(ISNUMBER(SEARCH("Copper",D6305)),"CU","SH")))</f>
        <v>AL</v>
      </c>
      <c r="O6305" s="75" t="str">
        <f>IF(ISNUMBER(SEARCH("Silver",D6305)),"Silver",IF(ISNUMBER(SEARCH("Tin",D6305)),"Tin","None"))</f>
        <v>Tin</v>
      </c>
      <c r="P6305" s="72" t="str">
        <f>IF(ISNUMBER(SEARCH("Epoxy",D6305)),"Epoxy",IF(ISNUMBER(SEARCH("PET",D6305)),"PET","None"))</f>
        <v>None</v>
      </c>
      <c r="Q6305" s="76" t="str">
        <f>IF(ISNUMBER(SEARCH("3-Wire",D6305)),"3",IF(ISNUMBER(SEARCH("4-Wire",D6305)),"4",IF(ISNUMBER(SEARCH("5-Wire",D6305)),"5",IF(ISNUMBER(SEARCH("6-Wire",D6305)),"6","0"))))</f>
        <v>4</v>
      </c>
      <c r="R6305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05" s="77" t="str">
        <f>IF(ProjectsDB[[#This Row],[Item Type]]="Straight Plug-In",_xlfn.TEXTJOIN("-",TRUE,M6305&amp;"-"&amp;_xlfn.LET(_xlpm.txt,ProjectsDB[[#This Row],[Assembly]],_xlpm.pos,FIND("SP",_xlpm.txt),_xlpm.pre,LEFT(_xlpm.txt,_xlpm.pos-1),IF(RIGHT(_xlpm.pre,3)="123","3PL",IF(RIGHT(_xlpm.pre,2)="12","2PL",IF(RIGHT(_xlpm.pre,1)="1","1PL","3PL")))),N6305,O6305,P6305,Q6305&amp;"W",R6305),_xlfn.TEXTJOIN("-",TRUE,M6305,N6305,O6305,P6305,Q6305&amp;"W",R6305))</f>
        <v>Joint Pack-AL-Tin-None-4W-2</v>
      </c>
      <c r="T6305" s="78" t="str">
        <f>IF(COUNTIF(Cycletime[Element Desc.],ProjectsDB[[#This Row],[Element Desc.]])&gt;0,"Found","Not Found")</f>
        <v>Found</v>
      </c>
    </row>
    <row r="6306" spans="2:20" x14ac:dyDescent="0.25">
      <c r="B6306" s="83" t="s">
        <v>14011</v>
      </c>
      <c r="C6306" s="84" t="s">
        <v>2695</v>
      </c>
      <c r="D6306" s="84" t="s">
        <v>2696</v>
      </c>
      <c r="E6306" s="85">
        <v>2</v>
      </c>
      <c r="F6306" s="72" t="s">
        <v>14013</v>
      </c>
      <c r="G6306" s="72" t="s">
        <v>73</v>
      </c>
      <c r="H6306" s="73">
        <v>46222</v>
      </c>
      <c r="I6306" s="74">
        <v>425</v>
      </c>
      <c r="J6306" s="74"/>
      <c r="K6306" s="74"/>
      <c r="L6306" s="25" cm="1">
        <f t="array" ref="L6306">IFERROR(LOOKUP(2^15,SEARCH({"40A","63A","80A","100A","125A","160A","200A","250A","400A","630A","800A","1000A","1250A","1600A","2000A","2500A","3200A","4000A","5000A","6300A"},UPPER(D6306)),{40,63,80,100,125,160,200,250,400,630,800,1000,1250,1600,2000,2500,3200,4000,5000,6300}),0)</f>
        <v>3200</v>
      </c>
      <c r="M6306" s="72" t="str">
        <f>_xlfn.LET(_xlpm.d,UPPER(TRIM(SUBSTITUTE(SUBSTITUTE(D6306,CHAR(160),"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Flange Straight</v>
      </c>
      <c r="N6306" s="72" t="str">
        <f>IF(ISNUMBER(SEARCH("CU",D6306)),"CU",IF(ISNUMBER(SEARCH("AL",D6306)),"AL",IF(ISNUMBER(SEARCH("Copper",D6306)),"CU","SH")))</f>
        <v>AL</v>
      </c>
      <c r="O6306" s="75" t="str">
        <f>IF(ISNUMBER(SEARCH("Silver",D6306)),"Silver",IF(ISNUMBER(SEARCH("Tin",D6306)),"Tin","None"))</f>
        <v>Tin</v>
      </c>
      <c r="P6306" s="72" t="str">
        <f>IF(ISNUMBER(SEARCH("Epoxy",D6306)),"Epoxy",IF(ISNUMBER(SEARCH("PET",D6306)),"PET","None"))</f>
        <v>PET</v>
      </c>
      <c r="Q6306" s="76" t="str">
        <f>IF(ISNUMBER(SEARCH("3-Wire",D6306)),"3",IF(ISNUMBER(SEARCH("4-Wire",D6306)),"4",IF(ISNUMBER(SEARCH("5-Wire",D6306)),"5",IF(ISNUMBER(SEARCH("6-Wire",D6306)),"6","0"))))</f>
        <v>4</v>
      </c>
      <c r="R6306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06" s="77" t="str">
        <f>IF(ProjectsDB[[#This Row],[Item Type]]="Straight Plug-In",_xlfn.TEXTJOIN("-",TRUE,M6306&amp;"-"&amp;_xlfn.LET(_xlpm.txt,ProjectsDB[[#This Row],[Assembly]],_xlpm.pos,FIND("SP",_xlpm.txt),_xlpm.pre,LEFT(_xlpm.txt,_xlpm.pos-1),IF(RIGHT(_xlpm.pre,3)="123","3PL",IF(RIGHT(_xlpm.pre,2)="12","2PL",IF(RIGHT(_xlpm.pre,1)="1","1PL","3PL")))),N6306,O6306,P6306,Q6306&amp;"W",R6306),_xlfn.TEXTJOIN("-",TRUE,M6306,N6306,O6306,P6306,Q6306&amp;"W",R6306))</f>
        <v>Flange Straight-AL-Tin-PET-4W-2</v>
      </c>
      <c r="T6306" s="78" t="str">
        <f>IF(COUNTIF(Cycletime[Element Desc.],ProjectsDB[[#This Row],[Element Desc.]])&gt;0,"Found","Not Found")</f>
        <v>Found</v>
      </c>
    </row>
    <row r="6307" spans="2:20" x14ac:dyDescent="0.25">
      <c r="B6307" s="83" t="s">
        <v>14012</v>
      </c>
      <c r="C6307" s="84" t="s">
        <v>2698</v>
      </c>
      <c r="D6307" s="84" t="s">
        <v>2699</v>
      </c>
      <c r="E6307" s="85">
        <v>1</v>
      </c>
      <c r="F6307" s="72" t="s">
        <v>14013</v>
      </c>
      <c r="G6307" s="72" t="s">
        <v>73</v>
      </c>
      <c r="H6307" s="73">
        <v>46222</v>
      </c>
      <c r="I6307" s="74"/>
      <c r="J6307" s="74"/>
      <c r="K6307" s="74"/>
      <c r="L6307" s="25" cm="1">
        <f t="array" ref="L6307">IFERROR(LOOKUP(2^15,SEARCH({"40A","63A","80A","100A","125A","160A","200A","250A","400A","630A","800A","1000A","1250A","1600A","2000A","2500A","3200A","4000A","5000A","6300A"},UPPER(D6307)),{40,63,80,100,125,160,200,250,400,630,800,1000,1250,1600,2000,2500,3200,4000,5000,6300}),0)</f>
        <v>3200</v>
      </c>
      <c r="M6307" s="72" t="str">
        <f>_xlfn.LET(_xlpm.d,UPPER(TRIM(SUBSTITUTE(SUBSTITUTE(D6307,CHAR(160)," "),"  "," "))),IF(OR(ISNUMBER(SEARCH("STRAIGHT FEEDER",_xlpm.d)),ISNUMBER(SEARCH("STARIGHT FEEDER",_xlpm.d))),"Straight Feeder",IF(ISNUMBER(SEARCH("STRAIGHT PLUG",_xlpm.d)),"Straight Plug-In",IF(ISNUMBER(SEARCH("ELBOW EDGE",_xlpm.d)),"Elbow Edge",IF(ISNUMBER(SEARCH("ELBOW FLAT",_xlpm.d)),"Elbow Flat",IF(OR(ISNUMBER(SEARCH("Z-UNIT FLAT",_xlpm.d)),ISNUMBER(SEARCH("Z UNIT FLAT",_xlpm.d)),ISNUMBER(SEARCH("Z-UNITFLAT",_xlpm.d))),"Z-Unit Flat",IF(OR(ISNUMBER(SEARCH("Z-UNIT EDGE",_xlpm.d)),ISNUMBER(SEARCH("Z UNIT EDGE",_xlpm.d)),ISNUMBER(SEARCH("Z EDGE",_xlpm.d))),"Z-Unit Edge",IF(ISNUMBER(SEARCH("OFFSET EDGE",_xlpm.d)),"Offset Edge",IF(OR(ISNUMBER(SEARCH("OFFSET FLAT",_xlpm.d)),ISNUMBER(SEARCH("OFFSET  FLAT",_xlpm.d))),"Offset Flat",IF(OR(ISNUMBER(SEARCH("T-SECTION",_xlpm.d)),ISNUMBER(SEARCH("TEE SECTION",_xlpm.d)),ISNUMBER(SEARCH("T SECTION",_xlpm.d))),"T-Section",IF(ISNUMBER(SEARCH("JOINT PACK COVER",_xlpm.d)),"Joint Pack Cover",IF(ISNUMBER(SEARCH("JOINT PACK",_xlpm.d)),"Joint Pack",IF(ISNUMBER(SEARCH("CABLE BOX",_xlpm.d)),"Cable Box",IF(ISNUMBER(SEARCH("FLEXIBLE LINK",_xlpm.d)),"Flexible Link",IF(OR(ISNUMBER(SEARCH("HANGER SUPPORT",_xlpm.d)),ISNUMBER(SEARCH("HUNGER SUPPORT",_xlpm.d))),"Hanger Support",IF(ISNUMBER(SEARCH("SPRING HANGER",_xlpm.d)),"Spring Hanger",IF(ISNUMBER(SEARCH("WALL FLANGE",_xlpm.d)),"Wall Flange",IF(OR(ISNUMBER(SEARCH("FLANGE STRAIGHT",_xlpm.d)),ISNUMBER(SEARCH("FLANGE END",_xlpm.d))),"Flange Straight",IF(ISNUMBER(SEARCH("FLANGE FLAT",_xlpm.d)),"Flange Flat",IF(ISNUMBER(SEARCH("FLANGE EDGE",_xlpm.d)),"Flange Edge",IF(ISNUMBER(SEARCH("END CAP",_xlpm.d)),"End Cap",IF(ISNUMBER(SEARCH("END COVER",_xlpm.d)),"End Cover",IF(ISNUMBER(SEARCH("EXPANSION JOINT",_xlpm.d)),"Expansion Joint",IF(ISNUMBER(SEARCH("TAP-OFF",_xlpm.d)),"Tap-Off Unit",IF(ISNUMBER(SEARCH("REDUCER",_xlpm.d)),"Reducer",IF(ISNUMBER(SEARCH("DISCONNECTOR",_xlpm.d)),"Disconnector",IF(ISNUMBER(SEARCH("GENERATOR ADAPTATION",_xlpm.d)),"Generator Adaptation",IF(ISNUMBER(SEARCH("ATS ADAPTATION",_xlpm.d)),"ATS Adaptation Connection",IF(ISNUMBER(SEARCH("ADAPTATION",_xlpm.d)),"Adaptation",IF(ISNUMBER(SEARCH("C-CHANNEL",_xlpm.d)),"C-Channel",IF(ISNUMBER(SEARCH("CANOPY",_xlpm.d)),"Canopy Protection",IF(ISNUMBER(SEARCH("COPPER CONDUCTOR",_xlpm.d)),"Copper Conductor",IF(ISNUMBER(SEARCH("EV CHARGING",_xlpm.d)),"EV Charging Demo",IF(ISNUMBER(SEARCH("BUSWAY RIVETING",_xlpm.d)),"Busway Riveting","Unknown"))))))))))))))))))))))))))))))))))</f>
        <v>Joint Pack</v>
      </c>
      <c r="N6307" s="72" t="str">
        <f>IF(ISNUMBER(SEARCH("CU",D6307)),"CU",IF(ISNUMBER(SEARCH("AL",D6307)),"AL",IF(ISNUMBER(SEARCH("Copper",D6307)),"CU","SH")))</f>
        <v>AL</v>
      </c>
      <c r="O6307" s="75" t="str">
        <f>IF(ISNUMBER(SEARCH("Silver",D6307)),"Silver",IF(ISNUMBER(SEARCH("Tin",D6307)),"Tin","None"))</f>
        <v>Tin</v>
      </c>
      <c r="P6307" s="72" t="str">
        <f>IF(ISNUMBER(SEARCH("Epoxy",D6307)),"Epoxy",IF(ISNUMBER(SEARCH("PET",D6307)),"PET","None"))</f>
        <v>None</v>
      </c>
      <c r="Q6307" s="76" t="str">
        <f>IF(ISNUMBER(SEARCH("3-Wire",D6307)),"3",IF(ISNUMBER(SEARCH("4-Wire",D6307)),"4",IF(ISNUMBER(SEARCH("5-Wire",D6307)),"5",IF(ISNUMBER(SEARCH("6-Wire",D6307)),"6","0"))))</f>
        <v>4</v>
      </c>
      <c r="R6307" s="76" t="str">
        <f>IFERROR(IF(ProjectsDB[[#This Row],[Cond. Material]]="CU",IF(ProjectsDB[[#This Row],[Rate]]&lt;3200,"1",IF(ProjectsDB[[#This Row],[Rate]]&lt;=5000,"2","3")),IF(ProjectsDB[[#This Row],[Cond. Material]]="AL",IF(ProjectsDB[[#This Row],[Rate]]&lt;2500,"1",IF(ProjectsDB[[#This Row],[Rate]]&lt;=4000,"2","3")),"0")),"")</f>
        <v>2</v>
      </c>
      <c r="S6307" s="77" t="str">
        <f>IF(ProjectsDB[[#This Row],[Item Type]]="Straight Plug-In",_xlfn.TEXTJOIN("-",TRUE,M6307&amp;"-"&amp;_xlfn.LET(_xlpm.txt,ProjectsDB[[#This Row],[Assembly]],_xlpm.pos,FIND("SP",_xlpm.txt),_xlpm.pre,LEFT(_xlpm.txt,_xlpm.pos-1),IF(RIGHT(_xlpm.pre,3)="123","3PL",IF(RIGHT(_xlpm.pre,2)="12","2PL",IF(RIGHT(_xlpm.pre,1)="1","1PL","3PL")))),N6307,O6307,P6307,Q6307&amp;"W",R6307),_xlfn.TEXTJOIN("-",TRUE,M6307,N6307,O6307,P6307,Q6307&amp;"W",R6307))</f>
        <v>Joint Pack-AL-Tin-None-4W-2</v>
      </c>
      <c r="T6307" s="78" t="str">
        <f>IF(COUNTIF(Cycletime[Element Desc.],ProjectsDB[[#This Row],[Element Desc.]])&gt;0,"Found","Not Found")</f>
        <v>Found</v>
      </c>
    </row>
  </sheetData>
  <conditionalFormatting sqref="B5533:B5534 B1:B4985 B4998:B5530 B5573:B6301 B6308:B1048576">
    <cfRule type="duplicateValues" dxfId="114" priority="7"/>
  </conditionalFormatting>
  <conditionalFormatting sqref="B5533:B5534 B5010:B5530 B1:B2 B5573:B6301 B6308:B1048576">
    <cfRule type="duplicateValues" dxfId="113" priority="8"/>
  </conditionalFormatting>
  <conditionalFormatting sqref="B5533:B5534 B5056:B5530 B1:B2 B5573:B6301 B6308:B1048576">
    <cfRule type="duplicateValues" dxfId="112" priority="9"/>
  </conditionalFormatting>
  <conditionalFormatting sqref="B5533:B5534 B5059:B5530 B1:B2 B5573:B6301 B6308:B1048576">
    <cfRule type="duplicateValues" dxfId="111" priority="11"/>
  </conditionalFormatting>
  <conditionalFormatting sqref="B5533:B5534 B5059:B5530 B5573:B6301 B6308:B1048576">
    <cfRule type="duplicateValues" dxfId="110" priority="10"/>
  </conditionalFormatting>
  <conditionalFormatting sqref="B5535:E5572">
    <cfRule type="expression" dxfId="109" priority="5">
      <formula>#REF!="Finished Good"</formula>
    </cfRule>
    <cfRule type="expression" dxfId="108" priority="6">
      <formula>#REF!="Run"</formula>
    </cfRule>
  </conditionalFormatting>
  <conditionalFormatting sqref="B6068:E6072">
    <cfRule type="expression" dxfId="107" priority="3">
      <formula>$E6068="Finished Good"</formula>
    </cfRule>
    <cfRule type="expression" dxfId="106" priority="4">
      <formula>$E6068="Run"</formula>
    </cfRule>
  </conditionalFormatting>
  <conditionalFormatting sqref="B3:B6307">
    <cfRule type="duplicateValues" dxfId="20" priority="13"/>
  </conditionalFormatting>
  <conditionalFormatting sqref="B6302:E6307">
    <cfRule type="expression" dxfId="19" priority="1">
      <formula>$E6302="Finished Good"</formula>
    </cfRule>
    <cfRule type="expression" dxfId="18" priority="2">
      <formula>$E6302="Run"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8EB4-1681-4073-BDC9-E673FC9EE646}">
  <sheetPr codeName="Sheet6">
    <tabColor rgb="FF7030A0"/>
  </sheetPr>
  <dimension ref="B1:CJ1565"/>
  <sheetViews>
    <sheetView showGridLines="0" topLeftCell="A31" zoomScale="55" zoomScaleNormal="55" workbookViewId="0">
      <selection activeCell="D1552" sqref="D1552"/>
    </sheetView>
  </sheetViews>
  <sheetFormatPr defaultColWidth="49.140625" defaultRowHeight="15" x14ac:dyDescent="0.25"/>
  <cols>
    <col min="1" max="1" width="4.28515625" style="38" customWidth="1"/>
    <col min="2" max="2" width="13" style="38" bestFit="1" customWidth="1"/>
    <col min="3" max="3" width="28" style="38" bestFit="1" customWidth="1"/>
    <col min="4" max="4" width="51" style="38" bestFit="1" customWidth="1"/>
    <col min="5" max="5" width="29.5703125" style="38" bestFit="1" customWidth="1"/>
    <col min="6" max="6" width="30.42578125" style="38" bestFit="1" customWidth="1"/>
    <col min="7" max="7" width="31" style="38" bestFit="1" customWidth="1"/>
    <col min="8" max="8" width="29.5703125" style="38" bestFit="1" customWidth="1"/>
    <col min="9" max="9" width="30" style="38" bestFit="1" customWidth="1"/>
    <col min="10" max="10" width="32" style="38" bestFit="1" customWidth="1"/>
    <col min="11" max="12" width="32.28515625" style="38" bestFit="1" customWidth="1"/>
    <col min="13" max="13" width="34.85546875" bestFit="1" customWidth="1"/>
    <col min="14" max="14" width="36.28515625" style="38" bestFit="1" customWidth="1"/>
    <col min="15" max="15" width="37.85546875" style="38" bestFit="1" customWidth="1"/>
    <col min="16" max="16" width="39.140625" bestFit="1" customWidth="1"/>
    <col min="17" max="17" width="38.140625" bestFit="1" customWidth="1"/>
    <col min="18" max="18" width="27.28515625" bestFit="1" customWidth="1"/>
    <col min="19" max="19" width="27.7109375" style="38" bestFit="1" customWidth="1"/>
    <col min="20" max="20" width="27.7109375" bestFit="1" customWidth="1"/>
    <col min="21" max="21" width="30.28515625" bestFit="1" customWidth="1"/>
    <col min="22" max="22" width="35.140625" bestFit="1" customWidth="1"/>
    <col min="23" max="23" width="30.42578125" bestFit="1" customWidth="1"/>
    <col min="24" max="24" width="25.5703125" bestFit="1" customWidth="1"/>
    <col min="25" max="25" width="34.85546875" bestFit="1" customWidth="1"/>
    <col min="26" max="26" width="37.42578125" bestFit="1" customWidth="1"/>
    <col min="27" max="27" width="31" bestFit="1" customWidth="1"/>
    <col min="28" max="28" width="30.7109375" bestFit="1" customWidth="1"/>
    <col min="29" max="29" width="35.28515625" bestFit="1" customWidth="1"/>
    <col min="30" max="30" width="29.42578125" bestFit="1" customWidth="1"/>
    <col min="31" max="31" width="32" bestFit="1" customWidth="1"/>
    <col min="32" max="33" width="32.85546875" bestFit="1" customWidth="1"/>
    <col min="34" max="34" width="23.28515625" style="38" bestFit="1" customWidth="1"/>
    <col min="35" max="35" width="32.28515625" style="38" bestFit="1" customWidth="1"/>
    <col min="36" max="36" width="22.5703125" bestFit="1" customWidth="1"/>
    <col min="37" max="37" width="24.5703125" bestFit="1" customWidth="1"/>
    <col min="38" max="38" width="28" style="38" bestFit="1" customWidth="1"/>
    <col min="39" max="39" width="34" style="38" bestFit="1" customWidth="1"/>
    <col min="40" max="40" width="23.140625" bestFit="1" customWidth="1"/>
    <col min="41" max="41" width="18.42578125" style="38" bestFit="1" customWidth="1"/>
    <col min="42" max="42" width="23.140625" style="38" bestFit="1" customWidth="1"/>
    <col min="43" max="43" width="32.85546875" style="38" bestFit="1" customWidth="1"/>
    <col min="44" max="44" width="31" style="38" bestFit="1" customWidth="1"/>
    <col min="45" max="45" width="34.42578125" style="38" bestFit="1" customWidth="1"/>
    <col min="46" max="46" width="31" bestFit="1" customWidth="1"/>
    <col min="47" max="47" width="30.7109375" bestFit="1" customWidth="1"/>
    <col min="48" max="48" width="29.5703125" style="38" bestFit="1" customWidth="1"/>
    <col min="49" max="49" width="31.28515625" style="38" bestFit="1" customWidth="1"/>
    <col min="50" max="50" width="27.7109375" style="38" bestFit="1" customWidth="1"/>
    <col min="51" max="51" width="26.5703125" bestFit="1" customWidth="1"/>
    <col min="52" max="52" width="27.7109375" style="38" bestFit="1" customWidth="1"/>
    <col min="53" max="53" width="18.85546875" style="38" bestFit="1" customWidth="1"/>
    <col min="54" max="54" width="30.7109375" style="38" bestFit="1" customWidth="1"/>
    <col min="55" max="55" width="29.7109375" bestFit="1" customWidth="1"/>
    <col min="56" max="56" width="33" bestFit="1" customWidth="1"/>
    <col min="57" max="57" width="27.5703125" bestFit="1" customWidth="1"/>
    <col min="60" max="62" width="49.140625" style="38"/>
    <col min="74" max="76" width="49.140625" style="38"/>
    <col min="79" max="87" width="49.140625" style="38"/>
    <col min="89" max="16384" width="49.140625" style="38"/>
  </cols>
  <sheetData>
    <row r="1" spans="2:88" x14ac:dyDescent="0.25">
      <c r="M1" s="38"/>
      <c r="P1" s="38"/>
      <c r="Q1" s="38"/>
      <c r="R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J1" s="38"/>
      <c r="AK1" s="38"/>
      <c r="AN1" s="38"/>
      <c r="AT1" s="38"/>
      <c r="AU1" s="38"/>
      <c r="AY1" s="38"/>
      <c r="BC1" s="38"/>
      <c r="BD1" s="38"/>
      <c r="BE1" s="38"/>
      <c r="BF1" s="38"/>
      <c r="BG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Y1" s="38"/>
      <c r="BZ1" s="38"/>
      <c r="CJ1" s="38"/>
    </row>
    <row r="2" spans="2:88" ht="30" x14ac:dyDescent="0.25">
      <c r="B2" s="39" t="s">
        <v>11605</v>
      </c>
      <c r="C2" s="40" t="s">
        <v>11606</v>
      </c>
      <c r="D2" s="40" t="s">
        <v>16</v>
      </c>
      <c r="E2" s="41" t="s">
        <v>11607</v>
      </c>
      <c r="F2" s="40" t="s">
        <v>11608</v>
      </c>
      <c r="G2" s="40" t="s">
        <v>11609</v>
      </c>
      <c r="H2" s="42" t="s">
        <v>11610</v>
      </c>
      <c r="I2" s="40" t="s">
        <v>11611</v>
      </c>
      <c r="J2" s="43" t="s">
        <v>11612</v>
      </c>
      <c r="K2" s="40" t="s">
        <v>11613</v>
      </c>
      <c r="L2" s="43" t="s">
        <v>11614</v>
      </c>
      <c r="M2" s="41" t="s">
        <v>11615</v>
      </c>
      <c r="N2" s="41" t="s">
        <v>11616</v>
      </c>
      <c r="O2" s="41" t="s">
        <v>11617</v>
      </c>
      <c r="P2" s="40" t="s">
        <v>11618</v>
      </c>
      <c r="Q2" s="40" t="s">
        <v>11619</v>
      </c>
      <c r="R2" s="40" t="s">
        <v>11620</v>
      </c>
      <c r="S2" s="42" t="s">
        <v>11621</v>
      </c>
      <c r="T2" s="40" t="s">
        <v>11622</v>
      </c>
      <c r="U2" s="42" t="s">
        <v>11623</v>
      </c>
      <c r="V2" s="42" t="s">
        <v>11624</v>
      </c>
      <c r="W2" s="40" t="s">
        <v>11625</v>
      </c>
      <c r="X2" s="41" t="s">
        <v>11626</v>
      </c>
      <c r="Y2" s="42" t="s">
        <v>11627</v>
      </c>
      <c r="Z2" s="44" t="s">
        <v>11628</v>
      </c>
      <c r="AA2" s="44" t="s">
        <v>11629</v>
      </c>
      <c r="AB2" s="44" t="s">
        <v>11630</v>
      </c>
      <c r="AC2" s="44" t="s">
        <v>11631</v>
      </c>
      <c r="AD2" s="44" t="s">
        <v>11632</v>
      </c>
      <c r="AE2" s="40" t="s">
        <v>11633</v>
      </c>
      <c r="AF2" s="40" t="s">
        <v>11634</v>
      </c>
      <c r="AG2" s="44" t="s">
        <v>11635</v>
      </c>
      <c r="AH2" s="40" t="s">
        <v>11636</v>
      </c>
      <c r="AI2" s="45" t="s">
        <v>11637</v>
      </c>
      <c r="AJ2" s="41" t="s">
        <v>11638</v>
      </c>
      <c r="AK2" s="40" t="s">
        <v>11639</v>
      </c>
      <c r="AL2" s="40" t="s">
        <v>11640</v>
      </c>
      <c r="AM2" s="40" t="s">
        <v>11641</v>
      </c>
      <c r="AN2" s="40" t="s">
        <v>11642</v>
      </c>
      <c r="AO2" s="40" t="s">
        <v>11643</v>
      </c>
      <c r="AP2" s="40" t="s">
        <v>11644</v>
      </c>
      <c r="AQ2" s="42" t="s">
        <v>11645</v>
      </c>
      <c r="AR2" s="46" t="s">
        <v>11646</v>
      </c>
      <c r="AS2" s="47" t="s">
        <v>11647</v>
      </c>
      <c r="AT2" s="47" t="s">
        <v>11648</v>
      </c>
      <c r="AU2" s="47" t="s">
        <v>11649</v>
      </c>
      <c r="AV2" s="47" t="s">
        <v>11650</v>
      </c>
      <c r="AW2" s="47" t="s">
        <v>11651</v>
      </c>
      <c r="AX2" s="47" t="s">
        <v>11652</v>
      </c>
      <c r="AY2" s="47" t="s">
        <v>11653</v>
      </c>
      <c r="AZ2" s="48" t="s">
        <v>11654</v>
      </c>
      <c r="BA2" s="41" t="s">
        <v>11655</v>
      </c>
      <c r="BB2" s="41" t="s">
        <v>11656</v>
      </c>
      <c r="BC2" s="40" t="s">
        <v>11657</v>
      </c>
      <c r="BD2" s="40" t="s">
        <v>11658</v>
      </c>
      <c r="BE2" s="42" t="s">
        <v>11659</v>
      </c>
      <c r="BF2" s="38"/>
      <c r="BG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Y2" s="38"/>
      <c r="BZ2" s="38"/>
      <c r="CJ2" s="38"/>
    </row>
    <row r="3" spans="2:88" x14ac:dyDescent="0.25">
      <c r="B3" s="8">
        <v>1</v>
      </c>
      <c r="C3" s="9" t="s">
        <v>11660</v>
      </c>
      <c r="D3" s="9" t="s">
        <v>11661</v>
      </c>
      <c r="E3" s="49">
        <v>3.4683173500000004</v>
      </c>
      <c r="F3" s="50">
        <v>2.4757572000000003</v>
      </c>
      <c r="G3" s="50">
        <v>4.1422699999999999</v>
      </c>
      <c r="H3" s="51">
        <v>0</v>
      </c>
      <c r="I3" s="50">
        <v>0</v>
      </c>
      <c r="J3" s="50">
        <v>0</v>
      </c>
      <c r="K3" s="50">
        <v>0</v>
      </c>
      <c r="L3" s="50">
        <v>0</v>
      </c>
      <c r="M3" s="49">
        <v>3.0809421166666673</v>
      </c>
      <c r="N3" s="49">
        <v>1.6793607249066667</v>
      </c>
      <c r="O3" s="49">
        <v>0.86856399999999989</v>
      </c>
      <c r="P3" s="50">
        <v>0</v>
      </c>
      <c r="Q3" s="50">
        <v>0</v>
      </c>
      <c r="R3" s="50">
        <v>17.259979999999999</v>
      </c>
      <c r="S3" s="51">
        <v>0</v>
      </c>
      <c r="T3" s="50">
        <v>0</v>
      </c>
      <c r="U3" s="51">
        <v>6.4889666666666672</v>
      </c>
      <c r="V3" s="51">
        <v>0</v>
      </c>
      <c r="W3" s="50">
        <v>0</v>
      </c>
      <c r="X3" s="49">
        <v>0</v>
      </c>
      <c r="Y3" s="51">
        <v>0</v>
      </c>
      <c r="Z3" s="52">
        <v>0</v>
      </c>
      <c r="AA3" s="52">
        <v>0</v>
      </c>
      <c r="AB3" s="52">
        <v>0</v>
      </c>
      <c r="AC3" s="52">
        <v>0</v>
      </c>
      <c r="AD3" s="52">
        <v>0</v>
      </c>
      <c r="AE3" s="50">
        <v>0</v>
      </c>
      <c r="AF3" s="50">
        <v>0</v>
      </c>
      <c r="AG3" s="50">
        <v>0</v>
      </c>
      <c r="AH3" s="50">
        <v>4.4379952800000009</v>
      </c>
      <c r="AI3" s="52">
        <v>2.7468274666666663</v>
      </c>
      <c r="AJ3" s="49">
        <v>0</v>
      </c>
      <c r="AK3" s="50">
        <v>5.3372407407407412</v>
      </c>
      <c r="AL3" s="50">
        <v>8.2640740740740757</v>
      </c>
      <c r="AM3" s="50">
        <v>3.1762500000000005</v>
      </c>
      <c r="AN3" s="50">
        <v>0</v>
      </c>
      <c r="AO3" s="50">
        <v>0</v>
      </c>
      <c r="AP3" s="50">
        <v>0</v>
      </c>
      <c r="AQ3" s="51">
        <v>0</v>
      </c>
      <c r="AR3" s="49">
        <v>0</v>
      </c>
      <c r="AS3" s="50">
        <v>0</v>
      </c>
      <c r="AT3" s="50">
        <v>0</v>
      </c>
      <c r="AU3" s="50">
        <v>1.9128499999999997</v>
      </c>
      <c r="AV3" s="50">
        <v>69.773687499999994</v>
      </c>
      <c r="AW3" s="50">
        <v>6.9756019404761913</v>
      </c>
      <c r="AX3" s="50">
        <v>0</v>
      </c>
      <c r="AY3" s="50">
        <v>18.113280000000007</v>
      </c>
      <c r="AZ3" s="51">
        <v>0</v>
      </c>
      <c r="BA3" s="49">
        <v>0</v>
      </c>
      <c r="BB3" s="49">
        <v>0</v>
      </c>
      <c r="BC3" s="50">
        <v>0</v>
      </c>
      <c r="BD3" s="50">
        <v>0</v>
      </c>
      <c r="BE3" s="51">
        <v>0</v>
      </c>
      <c r="BF3" s="38"/>
      <c r="BG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Y3" s="38"/>
      <c r="BZ3" s="38"/>
      <c r="CJ3" s="38"/>
    </row>
    <row r="4" spans="2:88" x14ac:dyDescent="0.25">
      <c r="B4" s="8">
        <v>2</v>
      </c>
      <c r="C4" s="9" t="s">
        <v>11660</v>
      </c>
      <c r="D4" s="9" t="s">
        <v>11662</v>
      </c>
      <c r="E4" s="49">
        <v>4.6244231333333339</v>
      </c>
      <c r="F4" s="50">
        <v>3.3010096000000004</v>
      </c>
      <c r="G4" s="50">
        <v>5.5230266666666665</v>
      </c>
      <c r="H4" s="51">
        <v>0</v>
      </c>
      <c r="I4" s="50">
        <v>0</v>
      </c>
      <c r="J4" s="50">
        <v>0</v>
      </c>
      <c r="K4" s="50">
        <v>0</v>
      </c>
      <c r="L4" s="50">
        <v>0</v>
      </c>
      <c r="M4" s="49">
        <v>3.0809421166666673</v>
      </c>
      <c r="N4" s="49">
        <v>1.6793607249066667</v>
      </c>
      <c r="O4" s="49">
        <v>0.86856399999999989</v>
      </c>
      <c r="P4" s="50">
        <v>0</v>
      </c>
      <c r="Q4" s="50">
        <v>0</v>
      </c>
      <c r="R4" s="50">
        <v>17.259979999999999</v>
      </c>
      <c r="S4" s="51">
        <v>0</v>
      </c>
      <c r="T4" s="50">
        <v>0</v>
      </c>
      <c r="U4" s="51">
        <v>6.4889666666666672</v>
      </c>
      <c r="V4" s="51">
        <v>0</v>
      </c>
      <c r="W4" s="50">
        <v>0</v>
      </c>
      <c r="X4" s="49">
        <v>0</v>
      </c>
      <c r="Y4" s="51">
        <v>0</v>
      </c>
      <c r="Z4" s="52">
        <v>0</v>
      </c>
      <c r="AA4" s="52">
        <v>0</v>
      </c>
      <c r="AB4" s="52">
        <v>0</v>
      </c>
      <c r="AC4" s="52">
        <v>0</v>
      </c>
      <c r="AD4" s="52">
        <v>0</v>
      </c>
      <c r="AE4" s="50">
        <v>0</v>
      </c>
      <c r="AF4" s="50">
        <v>0</v>
      </c>
      <c r="AG4" s="50">
        <v>0</v>
      </c>
      <c r="AH4" s="50">
        <v>4.4379952800000009</v>
      </c>
      <c r="AI4" s="52">
        <v>2.7468274666666663</v>
      </c>
      <c r="AJ4" s="49">
        <v>0</v>
      </c>
      <c r="AK4" s="50">
        <v>7.116320987654321</v>
      </c>
      <c r="AL4" s="50">
        <v>11.018765432098768</v>
      </c>
      <c r="AM4" s="50">
        <v>4.2350000000000003</v>
      </c>
      <c r="AN4" s="50">
        <v>0</v>
      </c>
      <c r="AO4" s="50">
        <v>0</v>
      </c>
      <c r="AP4" s="50">
        <v>0</v>
      </c>
      <c r="AQ4" s="51">
        <v>0</v>
      </c>
      <c r="AR4" s="49">
        <v>0</v>
      </c>
      <c r="AS4" s="50">
        <v>0</v>
      </c>
      <c r="AT4" s="50">
        <v>0</v>
      </c>
      <c r="AU4" s="50">
        <v>2.5504666666666664</v>
      </c>
      <c r="AV4" s="50">
        <v>80.875055555555548</v>
      </c>
      <c r="AW4" s="50">
        <v>6.9756019404761913</v>
      </c>
      <c r="AX4" s="50">
        <v>0</v>
      </c>
      <c r="AY4" s="50">
        <v>18.113280000000007</v>
      </c>
      <c r="AZ4" s="51">
        <v>0</v>
      </c>
      <c r="BA4" s="49">
        <v>0</v>
      </c>
      <c r="BB4" s="49">
        <v>0</v>
      </c>
      <c r="BC4" s="50">
        <v>0</v>
      </c>
      <c r="BD4" s="50">
        <v>0</v>
      </c>
      <c r="BE4" s="51">
        <v>0</v>
      </c>
      <c r="BF4" s="38"/>
      <c r="BG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Y4" s="38"/>
      <c r="BZ4" s="38"/>
      <c r="CJ4" s="38"/>
    </row>
    <row r="5" spans="2:88" x14ac:dyDescent="0.25">
      <c r="B5" s="8">
        <v>3</v>
      </c>
      <c r="C5" s="9" t="s">
        <v>11660</v>
      </c>
      <c r="D5" s="9" t="s">
        <v>11663</v>
      </c>
      <c r="E5" s="49">
        <v>5.7805289166666673</v>
      </c>
      <c r="F5" s="50">
        <v>4.1262620000000005</v>
      </c>
      <c r="G5" s="50">
        <v>6.9037833333333332</v>
      </c>
      <c r="H5" s="51">
        <v>0</v>
      </c>
      <c r="I5" s="50">
        <v>0</v>
      </c>
      <c r="J5" s="50">
        <v>0</v>
      </c>
      <c r="K5" s="50">
        <v>0</v>
      </c>
      <c r="L5" s="50">
        <v>0</v>
      </c>
      <c r="M5" s="49">
        <v>3.0809421166666673</v>
      </c>
      <c r="N5" s="49">
        <v>1.6793607249066667</v>
      </c>
      <c r="O5" s="49">
        <v>0.86856399999999989</v>
      </c>
      <c r="P5" s="50">
        <v>0</v>
      </c>
      <c r="Q5" s="50">
        <v>0</v>
      </c>
      <c r="R5" s="50">
        <v>17.259979999999999</v>
      </c>
      <c r="S5" s="51">
        <v>0</v>
      </c>
      <c r="T5" s="50">
        <v>0</v>
      </c>
      <c r="U5" s="51">
        <v>6.4889666666666672</v>
      </c>
      <c r="V5" s="51">
        <v>0</v>
      </c>
      <c r="W5" s="50">
        <v>0</v>
      </c>
      <c r="X5" s="49">
        <v>0</v>
      </c>
      <c r="Y5" s="51">
        <v>0</v>
      </c>
      <c r="Z5" s="52">
        <v>0</v>
      </c>
      <c r="AA5" s="52">
        <v>0</v>
      </c>
      <c r="AB5" s="52">
        <v>0</v>
      </c>
      <c r="AC5" s="52">
        <v>0</v>
      </c>
      <c r="AD5" s="52">
        <v>0</v>
      </c>
      <c r="AE5" s="50">
        <v>0</v>
      </c>
      <c r="AF5" s="50">
        <v>0</v>
      </c>
      <c r="AG5" s="50">
        <v>0</v>
      </c>
      <c r="AH5" s="50">
        <v>4.4379952800000009</v>
      </c>
      <c r="AI5" s="52">
        <v>2.7468274666666663</v>
      </c>
      <c r="AJ5" s="49">
        <v>0</v>
      </c>
      <c r="AK5" s="50">
        <v>8.8954012345679008</v>
      </c>
      <c r="AL5" s="50">
        <v>13.773456790123459</v>
      </c>
      <c r="AM5" s="50">
        <v>5.2937500000000002</v>
      </c>
      <c r="AN5" s="50">
        <v>0</v>
      </c>
      <c r="AO5" s="50">
        <v>0</v>
      </c>
      <c r="AP5" s="50">
        <v>0</v>
      </c>
      <c r="AQ5" s="51">
        <v>0</v>
      </c>
      <c r="AR5" s="49">
        <v>0</v>
      </c>
      <c r="AS5" s="50">
        <v>0</v>
      </c>
      <c r="AT5" s="50">
        <v>0</v>
      </c>
      <c r="AU5" s="50">
        <v>2.5504666666666664</v>
      </c>
      <c r="AV5" s="50">
        <v>80.875055555555548</v>
      </c>
      <c r="AW5" s="50">
        <v>6.9756019404761913</v>
      </c>
      <c r="AX5" s="50">
        <v>0</v>
      </c>
      <c r="AY5" s="50">
        <v>18.113280000000007</v>
      </c>
      <c r="AZ5" s="51">
        <v>0</v>
      </c>
      <c r="BA5" s="49">
        <v>0</v>
      </c>
      <c r="BB5" s="49">
        <v>0</v>
      </c>
      <c r="BC5" s="50">
        <v>0</v>
      </c>
      <c r="BD5" s="50">
        <v>0</v>
      </c>
      <c r="BE5" s="51">
        <v>0</v>
      </c>
      <c r="BF5" s="38"/>
      <c r="BG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Y5" s="38"/>
      <c r="BZ5" s="38"/>
      <c r="CJ5" s="38"/>
    </row>
    <row r="6" spans="2:88" x14ac:dyDescent="0.25">
      <c r="B6" s="8">
        <v>4</v>
      </c>
      <c r="C6" s="9" t="s">
        <v>11660</v>
      </c>
      <c r="D6" s="9" t="s">
        <v>11664</v>
      </c>
      <c r="E6" s="49">
        <v>6.9366347000000008</v>
      </c>
      <c r="F6" s="50">
        <v>4.9515144000000006</v>
      </c>
      <c r="G6" s="50">
        <v>8.2845399999999998</v>
      </c>
      <c r="H6" s="51">
        <v>0</v>
      </c>
      <c r="I6" s="50">
        <v>0</v>
      </c>
      <c r="J6" s="50">
        <v>0</v>
      </c>
      <c r="K6" s="50">
        <v>0</v>
      </c>
      <c r="L6" s="50">
        <v>0</v>
      </c>
      <c r="M6" s="49">
        <v>3.0809421166666673</v>
      </c>
      <c r="N6" s="49">
        <v>1.6793607249066667</v>
      </c>
      <c r="O6" s="49">
        <v>0.86856399999999989</v>
      </c>
      <c r="P6" s="50">
        <v>0</v>
      </c>
      <c r="Q6" s="50">
        <v>0</v>
      </c>
      <c r="R6" s="50">
        <v>17.259979999999999</v>
      </c>
      <c r="S6" s="51">
        <v>0</v>
      </c>
      <c r="T6" s="50">
        <v>0</v>
      </c>
      <c r="U6" s="51">
        <v>6.4889666666666672</v>
      </c>
      <c r="V6" s="51">
        <v>0</v>
      </c>
      <c r="W6" s="50">
        <v>0</v>
      </c>
      <c r="X6" s="49">
        <v>0</v>
      </c>
      <c r="Y6" s="51">
        <v>0</v>
      </c>
      <c r="Z6" s="52">
        <v>0</v>
      </c>
      <c r="AA6" s="52">
        <v>0</v>
      </c>
      <c r="AB6" s="52">
        <v>0</v>
      </c>
      <c r="AC6" s="52">
        <v>0</v>
      </c>
      <c r="AD6" s="52">
        <v>0</v>
      </c>
      <c r="AE6" s="50">
        <v>0</v>
      </c>
      <c r="AF6" s="50">
        <v>0</v>
      </c>
      <c r="AG6" s="50">
        <v>0</v>
      </c>
      <c r="AH6" s="50">
        <v>4.4379952800000009</v>
      </c>
      <c r="AI6" s="52">
        <v>2.7468274666666663</v>
      </c>
      <c r="AJ6" s="49">
        <v>0</v>
      </c>
      <c r="AK6" s="50">
        <v>10.674481481481482</v>
      </c>
      <c r="AL6" s="50">
        <v>16.528148148148151</v>
      </c>
      <c r="AM6" s="50">
        <v>6.3525000000000009</v>
      </c>
      <c r="AN6" s="50">
        <v>0</v>
      </c>
      <c r="AO6" s="50">
        <v>0</v>
      </c>
      <c r="AP6" s="50">
        <v>0</v>
      </c>
      <c r="AQ6" s="51">
        <v>0</v>
      </c>
      <c r="AR6" s="49">
        <v>0</v>
      </c>
      <c r="AS6" s="50">
        <v>0</v>
      </c>
      <c r="AT6" s="50">
        <v>0</v>
      </c>
      <c r="AU6" s="50">
        <v>3.1880833333333332</v>
      </c>
      <c r="AV6" s="50">
        <v>91.976423611111102</v>
      </c>
      <c r="AW6" s="50">
        <v>6.9756019404761913</v>
      </c>
      <c r="AX6" s="50">
        <v>0</v>
      </c>
      <c r="AY6" s="50">
        <v>18.113280000000007</v>
      </c>
      <c r="AZ6" s="51">
        <v>0</v>
      </c>
      <c r="BA6" s="49">
        <v>0</v>
      </c>
      <c r="BB6" s="49">
        <v>0</v>
      </c>
      <c r="BC6" s="50">
        <v>0</v>
      </c>
      <c r="BD6" s="50">
        <v>0</v>
      </c>
      <c r="BE6" s="51">
        <v>0</v>
      </c>
      <c r="BF6" s="38"/>
      <c r="BG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Y6" s="38"/>
      <c r="BZ6" s="38"/>
      <c r="CJ6" s="38"/>
    </row>
    <row r="7" spans="2:88" x14ac:dyDescent="0.25">
      <c r="B7" s="8">
        <v>5</v>
      </c>
      <c r="C7" s="9" t="s">
        <v>11660</v>
      </c>
      <c r="D7" s="9" t="s">
        <v>11665</v>
      </c>
      <c r="E7" s="49">
        <v>6.9366347000000008</v>
      </c>
      <c r="F7" s="50">
        <v>4.9515144000000006</v>
      </c>
      <c r="G7" s="50">
        <v>8.2845399999999998</v>
      </c>
      <c r="H7" s="51">
        <v>0</v>
      </c>
      <c r="I7" s="50">
        <v>0</v>
      </c>
      <c r="J7" s="50">
        <v>0</v>
      </c>
      <c r="K7" s="50">
        <v>0</v>
      </c>
      <c r="L7" s="50">
        <v>0</v>
      </c>
      <c r="M7" s="49">
        <v>6.1618842333333346</v>
      </c>
      <c r="N7" s="49">
        <v>2.1412299881066668</v>
      </c>
      <c r="O7" s="49">
        <v>1.7371279999999998</v>
      </c>
      <c r="P7" s="50">
        <v>0</v>
      </c>
      <c r="Q7" s="50">
        <v>0</v>
      </c>
      <c r="R7" s="50">
        <v>51.091293333333333</v>
      </c>
      <c r="S7" s="51">
        <v>0</v>
      </c>
      <c r="T7" s="50">
        <v>0</v>
      </c>
      <c r="U7" s="51">
        <v>16.348733333333335</v>
      </c>
      <c r="V7" s="51">
        <v>0</v>
      </c>
      <c r="W7" s="50">
        <v>0</v>
      </c>
      <c r="X7" s="49">
        <v>0</v>
      </c>
      <c r="Y7" s="51">
        <v>0</v>
      </c>
      <c r="Z7" s="52">
        <v>0</v>
      </c>
      <c r="AA7" s="52">
        <v>0</v>
      </c>
      <c r="AB7" s="52">
        <v>0</v>
      </c>
      <c r="AC7" s="52">
        <v>0</v>
      </c>
      <c r="AD7" s="52">
        <v>0</v>
      </c>
      <c r="AE7" s="50">
        <v>0</v>
      </c>
      <c r="AF7" s="50">
        <v>0</v>
      </c>
      <c r="AG7" s="50">
        <v>0</v>
      </c>
      <c r="AH7" s="50">
        <v>8.8759905600000018</v>
      </c>
      <c r="AI7" s="52">
        <v>5.4636506518518519</v>
      </c>
      <c r="AJ7" s="49">
        <v>0</v>
      </c>
      <c r="AK7" s="50">
        <v>10.674481481481482</v>
      </c>
      <c r="AL7" s="50">
        <v>16.528148148148151</v>
      </c>
      <c r="AM7" s="50">
        <v>6.3525000000000009</v>
      </c>
      <c r="AN7" s="50">
        <v>0</v>
      </c>
      <c r="AO7" s="50">
        <v>0</v>
      </c>
      <c r="AP7" s="50">
        <v>0</v>
      </c>
      <c r="AQ7" s="51">
        <v>0</v>
      </c>
      <c r="AR7" s="49">
        <v>0</v>
      </c>
      <c r="AS7" s="50">
        <v>0</v>
      </c>
      <c r="AT7" s="50">
        <v>0</v>
      </c>
      <c r="AU7" s="50">
        <v>3.8256999999999994</v>
      </c>
      <c r="AV7" s="50">
        <v>139.54737499999999</v>
      </c>
      <c r="AW7" s="50">
        <v>13.951203880952383</v>
      </c>
      <c r="AX7" s="50">
        <v>0</v>
      </c>
      <c r="AY7" s="50">
        <v>46.567216666666674</v>
      </c>
      <c r="AZ7" s="51">
        <v>0</v>
      </c>
      <c r="BA7" s="49">
        <v>0</v>
      </c>
      <c r="BB7" s="49">
        <v>0</v>
      </c>
      <c r="BC7" s="50">
        <v>0</v>
      </c>
      <c r="BD7" s="50">
        <v>0</v>
      </c>
      <c r="BE7" s="51">
        <v>0</v>
      </c>
      <c r="BF7" s="38"/>
      <c r="BG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Y7" s="38"/>
      <c r="BZ7" s="38"/>
      <c r="CJ7" s="38"/>
    </row>
    <row r="8" spans="2:88" x14ac:dyDescent="0.25">
      <c r="B8" s="8">
        <v>6</v>
      </c>
      <c r="C8" s="9" t="s">
        <v>11660</v>
      </c>
      <c r="D8" s="9" t="s">
        <v>11666</v>
      </c>
      <c r="E8" s="49">
        <v>9.2488462666666678</v>
      </c>
      <c r="F8" s="50">
        <v>6.6020192000000009</v>
      </c>
      <c r="G8" s="50">
        <v>11.046053333333333</v>
      </c>
      <c r="H8" s="51">
        <v>0</v>
      </c>
      <c r="I8" s="50">
        <v>0</v>
      </c>
      <c r="J8" s="50">
        <v>0</v>
      </c>
      <c r="K8" s="50">
        <v>0</v>
      </c>
      <c r="L8" s="50">
        <v>0</v>
      </c>
      <c r="M8" s="49">
        <v>6.1618842333333346</v>
      </c>
      <c r="N8" s="49">
        <v>2.1412299881066668</v>
      </c>
      <c r="O8" s="49">
        <v>1.7371279999999998</v>
      </c>
      <c r="P8" s="50">
        <v>0</v>
      </c>
      <c r="Q8" s="50">
        <v>0</v>
      </c>
      <c r="R8" s="50">
        <v>51.091293333333333</v>
      </c>
      <c r="S8" s="51">
        <v>0</v>
      </c>
      <c r="T8" s="50">
        <v>0</v>
      </c>
      <c r="U8" s="51">
        <v>16.348733333333335</v>
      </c>
      <c r="V8" s="51">
        <v>0</v>
      </c>
      <c r="W8" s="50">
        <v>0</v>
      </c>
      <c r="X8" s="49">
        <v>0</v>
      </c>
      <c r="Y8" s="51">
        <v>0</v>
      </c>
      <c r="Z8" s="52">
        <v>0</v>
      </c>
      <c r="AA8" s="52">
        <v>0</v>
      </c>
      <c r="AB8" s="52">
        <v>0</v>
      </c>
      <c r="AC8" s="52">
        <v>0</v>
      </c>
      <c r="AD8" s="52">
        <v>0</v>
      </c>
      <c r="AE8" s="50">
        <v>0</v>
      </c>
      <c r="AF8" s="50">
        <v>0</v>
      </c>
      <c r="AG8" s="50">
        <v>0</v>
      </c>
      <c r="AH8" s="50">
        <v>8.8759905600000018</v>
      </c>
      <c r="AI8" s="52">
        <v>5.4636506518518519</v>
      </c>
      <c r="AJ8" s="49">
        <v>0</v>
      </c>
      <c r="AK8" s="50">
        <v>14.232641975308642</v>
      </c>
      <c r="AL8" s="50">
        <v>22.037530864197535</v>
      </c>
      <c r="AM8" s="50">
        <v>8.4700000000000006</v>
      </c>
      <c r="AN8" s="50">
        <v>0</v>
      </c>
      <c r="AO8" s="50">
        <v>0</v>
      </c>
      <c r="AP8" s="50">
        <v>0</v>
      </c>
      <c r="AQ8" s="51">
        <v>0</v>
      </c>
      <c r="AR8" s="49">
        <v>0</v>
      </c>
      <c r="AS8" s="50">
        <v>0</v>
      </c>
      <c r="AT8" s="50">
        <v>0</v>
      </c>
      <c r="AU8" s="50">
        <v>5.1009333333333329</v>
      </c>
      <c r="AV8" s="50">
        <v>161.7501111111111</v>
      </c>
      <c r="AW8" s="50">
        <v>13.951203880952383</v>
      </c>
      <c r="AX8" s="50">
        <v>0</v>
      </c>
      <c r="AY8" s="50">
        <v>46.567216666666674</v>
      </c>
      <c r="AZ8" s="51">
        <v>0</v>
      </c>
      <c r="BA8" s="49">
        <v>0</v>
      </c>
      <c r="BB8" s="49">
        <v>0</v>
      </c>
      <c r="BC8" s="50">
        <v>0</v>
      </c>
      <c r="BD8" s="50">
        <v>0</v>
      </c>
      <c r="BE8" s="51">
        <v>0</v>
      </c>
      <c r="BF8" s="38"/>
      <c r="BG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Y8" s="38"/>
      <c r="BZ8" s="38"/>
      <c r="CJ8" s="38"/>
    </row>
    <row r="9" spans="2:88" x14ac:dyDescent="0.25">
      <c r="B9" s="8">
        <v>7</v>
      </c>
      <c r="C9" s="9" t="s">
        <v>11660</v>
      </c>
      <c r="D9" s="9" t="s">
        <v>11667</v>
      </c>
      <c r="E9" s="49">
        <v>11.561057833333335</v>
      </c>
      <c r="F9" s="50">
        <v>8.2525240000000011</v>
      </c>
      <c r="G9" s="50">
        <v>13.807566666666666</v>
      </c>
      <c r="H9" s="51">
        <v>0</v>
      </c>
      <c r="I9" s="50">
        <v>0</v>
      </c>
      <c r="J9" s="50">
        <v>0</v>
      </c>
      <c r="K9" s="50">
        <v>0</v>
      </c>
      <c r="L9" s="50">
        <v>0</v>
      </c>
      <c r="M9" s="49">
        <v>6.1618842333333346</v>
      </c>
      <c r="N9" s="49">
        <v>2.1412299881066668</v>
      </c>
      <c r="O9" s="49">
        <v>1.7371279999999998</v>
      </c>
      <c r="P9" s="50">
        <v>0</v>
      </c>
      <c r="Q9" s="50">
        <v>0</v>
      </c>
      <c r="R9" s="50">
        <v>51.091293333333333</v>
      </c>
      <c r="S9" s="51">
        <v>0</v>
      </c>
      <c r="T9" s="50">
        <v>0</v>
      </c>
      <c r="U9" s="51">
        <v>16.348733333333335</v>
      </c>
      <c r="V9" s="51">
        <v>0</v>
      </c>
      <c r="W9" s="50">
        <v>0</v>
      </c>
      <c r="X9" s="49">
        <v>0</v>
      </c>
      <c r="Y9" s="51">
        <v>0</v>
      </c>
      <c r="Z9" s="52">
        <v>0</v>
      </c>
      <c r="AA9" s="52">
        <v>0</v>
      </c>
      <c r="AB9" s="52">
        <v>0</v>
      </c>
      <c r="AC9" s="52">
        <v>0</v>
      </c>
      <c r="AD9" s="52">
        <v>0</v>
      </c>
      <c r="AE9" s="50">
        <v>0</v>
      </c>
      <c r="AF9" s="50">
        <v>0</v>
      </c>
      <c r="AG9" s="50">
        <v>0</v>
      </c>
      <c r="AH9" s="50">
        <v>8.8759905600000018</v>
      </c>
      <c r="AI9" s="52">
        <v>5.4636506518518519</v>
      </c>
      <c r="AJ9" s="49">
        <v>0</v>
      </c>
      <c r="AK9" s="50">
        <v>17.790802469135802</v>
      </c>
      <c r="AL9" s="50">
        <v>27.546913580246919</v>
      </c>
      <c r="AM9" s="50">
        <v>10.5875</v>
      </c>
      <c r="AN9" s="50">
        <v>0</v>
      </c>
      <c r="AO9" s="50">
        <v>0</v>
      </c>
      <c r="AP9" s="50">
        <v>0</v>
      </c>
      <c r="AQ9" s="51">
        <v>0</v>
      </c>
      <c r="AR9" s="49">
        <v>0</v>
      </c>
      <c r="AS9" s="50">
        <v>0</v>
      </c>
      <c r="AT9" s="50">
        <v>0</v>
      </c>
      <c r="AU9" s="50">
        <v>5.1009333333333329</v>
      </c>
      <c r="AV9" s="50">
        <v>161.7501111111111</v>
      </c>
      <c r="AW9" s="50">
        <v>13.951203880952383</v>
      </c>
      <c r="AX9" s="50">
        <v>0</v>
      </c>
      <c r="AY9" s="50">
        <v>46.567216666666674</v>
      </c>
      <c r="AZ9" s="51">
        <v>0</v>
      </c>
      <c r="BA9" s="49">
        <v>0</v>
      </c>
      <c r="BB9" s="49">
        <v>0</v>
      </c>
      <c r="BC9" s="50">
        <v>0</v>
      </c>
      <c r="BD9" s="50">
        <v>0</v>
      </c>
      <c r="BE9" s="51">
        <v>0</v>
      </c>
      <c r="BF9" s="38"/>
      <c r="BG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Y9" s="38"/>
      <c r="BZ9" s="38"/>
      <c r="CJ9" s="38"/>
    </row>
    <row r="10" spans="2:88" x14ac:dyDescent="0.25">
      <c r="B10" s="8">
        <v>8</v>
      </c>
      <c r="C10" s="9" t="s">
        <v>11660</v>
      </c>
      <c r="D10" s="9" t="s">
        <v>11668</v>
      </c>
      <c r="E10" s="49">
        <v>13.873269400000002</v>
      </c>
      <c r="F10" s="50">
        <v>9.9030288000000013</v>
      </c>
      <c r="G10" s="50">
        <v>16.56908</v>
      </c>
      <c r="H10" s="51">
        <v>0</v>
      </c>
      <c r="I10" s="50">
        <v>0</v>
      </c>
      <c r="J10" s="50">
        <v>0</v>
      </c>
      <c r="K10" s="50">
        <v>0</v>
      </c>
      <c r="L10" s="50">
        <v>0</v>
      </c>
      <c r="M10" s="49">
        <v>6.1618842333333346</v>
      </c>
      <c r="N10" s="49">
        <v>2.1412299881066668</v>
      </c>
      <c r="O10" s="49">
        <v>1.7371279999999998</v>
      </c>
      <c r="P10" s="50">
        <v>0</v>
      </c>
      <c r="Q10" s="50">
        <v>0</v>
      </c>
      <c r="R10" s="50">
        <v>51.091293333333333</v>
      </c>
      <c r="S10" s="51">
        <v>0</v>
      </c>
      <c r="T10" s="50">
        <v>0</v>
      </c>
      <c r="U10" s="51">
        <v>16.348733333333335</v>
      </c>
      <c r="V10" s="51">
        <v>0</v>
      </c>
      <c r="W10" s="50">
        <v>0</v>
      </c>
      <c r="X10" s="49">
        <v>0</v>
      </c>
      <c r="Y10" s="51">
        <v>0</v>
      </c>
      <c r="Z10" s="52">
        <v>0</v>
      </c>
      <c r="AA10" s="52">
        <v>0</v>
      </c>
      <c r="AB10" s="52">
        <v>0</v>
      </c>
      <c r="AC10" s="52">
        <v>0</v>
      </c>
      <c r="AD10" s="52">
        <v>0</v>
      </c>
      <c r="AE10" s="50">
        <v>0</v>
      </c>
      <c r="AF10" s="50">
        <v>0</v>
      </c>
      <c r="AG10" s="50">
        <v>0</v>
      </c>
      <c r="AH10" s="50">
        <v>8.8759905600000018</v>
      </c>
      <c r="AI10" s="52">
        <v>5.4636506518518519</v>
      </c>
      <c r="AJ10" s="49">
        <v>0</v>
      </c>
      <c r="AK10" s="50">
        <v>21.348962962962965</v>
      </c>
      <c r="AL10" s="50">
        <v>33.056296296296303</v>
      </c>
      <c r="AM10" s="50">
        <v>12.705000000000002</v>
      </c>
      <c r="AN10" s="50">
        <v>0</v>
      </c>
      <c r="AO10" s="50">
        <v>0</v>
      </c>
      <c r="AP10" s="50">
        <v>0</v>
      </c>
      <c r="AQ10" s="51">
        <v>0</v>
      </c>
      <c r="AR10" s="49">
        <v>0</v>
      </c>
      <c r="AS10" s="50">
        <v>0</v>
      </c>
      <c r="AT10" s="50">
        <v>0</v>
      </c>
      <c r="AU10" s="50">
        <v>6.3761666666666663</v>
      </c>
      <c r="AV10" s="50">
        <v>183.9528472222222</v>
      </c>
      <c r="AW10" s="50">
        <v>13.951203880952383</v>
      </c>
      <c r="AX10" s="50">
        <v>0</v>
      </c>
      <c r="AY10" s="50">
        <v>46.567216666666674</v>
      </c>
      <c r="AZ10" s="51">
        <v>0</v>
      </c>
      <c r="BA10" s="49">
        <v>0</v>
      </c>
      <c r="BB10" s="49">
        <v>0</v>
      </c>
      <c r="BC10" s="50">
        <v>0</v>
      </c>
      <c r="BD10" s="50">
        <v>0</v>
      </c>
      <c r="BE10" s="51">
        <v>0</v>
      </c>
      <c r="BF10" s="38"/>
      <c r="BG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Y10" s="38"/>
      <c r="BZ10" s="38"/>
      <c r="CJ10" s="38"/>
    </row>
    <row r="11" spans="2:88" x14ac:dyDescent="0.25">
      <c r="B11" s="8">
        <v>9</v>
      </c>
      <c r="C11" s="9" t="s">
        <v>11660</v>
      </c>
      <c r="D11" s="9" t="s">
        <v>11669</v>
      </c>
      <c r="E11" s="49">
        <v>10.404952050000002</v>
      </c>
      <c r="F11" s="50">
        <v>7.427271600000001</v>
      </c>
      <c r="G11" s="50">
        <v>12.42681</v>
      </c>
      <c r="H11" s="51">
        <v>0</v>
      </c>
      <c r="I11" s="50">
        <v>0</v>
      </c>
      <c r="J11" s="50">
        <v>0</v>
      </c>
      <c r="K11" s="50">
        <v>0</v>
      </c>
      <c r="L11" s="50">
        <v>0</v>
      </c>
      <c r="M11" s="49">
        <v>9.2428263500000014</v>
      </c>
      <c r="N11" s="49">
        <v>2.7070817396444444</v>
      </c>
      <c r="O11" s="49">
        <v>2.6056919999999995</v>
      </c>
      <c r="P11" s="50">
        <v>0</v>
      </c>
      <c r="Q11" s="50">
        <v>0</v>
      </c>
      <c r="R11" s="50">
        <v>84.639939999999996</v>
      </c>
      <c r="S11" s="51">
        <v>0</v>
      </c>
      <c r="T11" s="50">
        <v>0</v>
      </c>
      <c r="U11" s="51">
        <v>17.482226666666673</v>
      </c>
      <c r="V11" s="51">
        <v>0</v>
      </c>
      <c r="W11" s="50">
        <v>0</v>
      </c>
      <c r="X11" s="49">
        <v>0</v>
      </c>
      <c r="Y11" s="51">
        <v>0</v>
      </c>
      <c r="Z11" s="52">
        <v>0</v>
      </c>
      <c r="AA11" s="52">
        <v>0</v>
      </c>
      <c r="AB11" s="52">
        <v>0</v>
      </c>
      <c r="AC11" s="52">
        <v>0</v>
      </c>
      <c r="AD11" s="52">
        <v>0</v>
      </c>
      <c r="AE11" s="50">
        <v>0</v>
      </c>
      <c r="AF11" s="50">
        <v>0</v>
      </c>
      <c r="AG11" s="50">
        <v>0</v>
      </c>
      <c r="AH11" s="50">
        <v>13.313985840000004</v>
      </c>
      <c r="AI11" s="52">
        <v>8.180473837037038</v>
      </c>
      <c r="AJ11" s="49">
        <v>0</v>
      </c>
      <c r="AK11" s="50">
        <v>16.011722222222225</v>
      </c>
      <c r="AL11" s="50">
        <v>24.792222222222229</v>
      </c>
      <c r="AM11" s="50">
        <v>9.5287500000000023</v>
      </c>
      <c r="AN11" s="50">
        <v>0</v>
      </c>
      <c r="AO11" s="50">
        <v>0</v>
      </c>
      <c r="AP11" s="50">
        <v>0</v>
      </c>
      <c r="AQ11" s="51">
        <v>0</v>
      </c>
      <c r="AR11" s="49">
        <v>0</v>
      </c>
      <c r="AS11" s="50">
        <v>0</v>
      </c>
      <c r="AT11" s="50">
        <v>0</v>
      </c>
      <c r="AU11" s="50">
        <v>5.7385499999999992</v>
      </c>
      <c r="AV11" s="50">
        <v>209.32106249999998</v>
      </c>
      <c r="AW11" s="50">
        <v>20.926805821428573</v>
      </c>
      <c r="AX11" s="50">
        <v>0</v>
      </c>
      <c r="AY11" s="50">
        <v>72.137633333333326</v>
      </c>
      <c r="AZ11" s="51">
        <v>0</v>
      </c>
      <c r="BA11" s="49">
        <v>0</v>
      </c>
      <c r="BB11" s="49">
        <v>0</v>
      </c>
      <c r="BC11" s="50">
        <v>0</v>
      </c>
      <c r="BD11" s="50">
        <v>0</v>
      </c>
      <c r="BE11" s="51">
        <v>0</v>
      </c>
      <c r="BF11" s="38"/>
      <c r="BG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Y11" s="38"/>
      <c r="BZ11" s="38"/>
      <c r="CJ11" s="38"/>
    </row>
    <row r="12" spans="2:88" x14ac:dyDescent="0.25">
      <c r="B12" s="8">
        <v>10</v>
      </c>
      <c r="C12" s="9" t="s">
        <v>11660</v>
      </c>
      <c r="D12" s="9" t="s">
        <v>11670</v>
      </c>
      <c r="E12" s="49">
        <v>13.873269400000002</v>
      </c>
      <c r="F12" s="50">
        <v>9.9030288000000013</v>
      </c>
      <c r="G12" s="50">
        <v>16.56908</v>
      </c>
      <c r="H12" s="51">
        <v>0</v>
      </c>
      <c r="I12" s="50">
        <v>0</v>
      </c>
      <c r="J12" s="50">
        <v>0</v>
      </c>
      <c r="K12" s="50">
        <v>0</v>
      </c>
      <c r="L12" s="50">
        <v>0</v>
      </c>
      <c r="M12" s="49">
        <v>9.2428263500000014</v>
      </c>
      <c r="N12" s="49">
        <v>2.7070817396444444</v>
      </c>
      <c r="O12" s="49">
        <v>2.6056919999999995</v>
      </c>
      <c r="P12" s="50">
        <v>0</v>
      </c>
      <c r="Q12" s="50">
        <v>0</v>
      </c>
      <c r="R12" s="50">
        <v>84.639939999999996</v>
      </c>
      <c r="S12" s="51">
        <v>0</v>
      </c>
      <c r="T12" s="50">
        <v>0</v>
      </c>
      <c r="U12" s="51">
        <v>17.482226666666673</v>
      </c>
      <c r="V12" s="51">
        <v>0</v>
      </c>
      <c r="W12" s="50">
        <v>0</v>
      </c>
      <c r="X12" s="49">
        <v>0</v>
      </c>
      <c r="Y12" s="51">
        <v>0</v>
      </c>
      <c r="Z12" s="52">
        <v>0</v>
      </c>
      <c r="AA12" s="52">
        <v>0</v>
      </c>
      <c r="AB12" s="52">
        <v>0</v>
      </c>
      <c r="AC12" s="52">
        <v>0</v>
      </c>
      <c r="AD12" s="52">
        <v>0</v>
      </c>
      <c r="AE12" s="50">
        <v>0</v>
      </c>
      <c r="AF12" s="50">
        <v>0</v>
      </c>
      <c r="AG12" s="50">
        <v>0</v>
      </c>
      <c r="AH12" s="50">
        <v>13.313985840000004</v>
      </c>
      <c r="AI12" s="52">
        <v>8.180473837037038</v>
      </c>
      <c r="AJ12" s="49">
        <v>0</v>
      </c>
      <c r="AK12" s="50">
        <v>21.348962962962965</v>
      </c>
      <c r="AL12" s="50">
        <v>33.056296296296303</v>
      </c>
      <c r="AM12" s="50">
        <v>12.705000000000002</v>
      </c>
      <c r="AN12" s="50">
        <v>0</v>
      </c>
      <c r="AO12" s="50">
        <v>0</v>
      </c>
      <c r="AP12" s="50">
        <v>0</v>
      </c>
      <c r="AQ12" s="51">
        <v>0</v>
      </c>
      <c r="AR12" s="49">
        <v>0</v>
      </c>
      <c r="AS12" s="50">
        <v>0</v>
      </c>
      <c r="AT12" s="50">
        <v>0</v>
      </c>
      <c r="AU12" s="50">
        <v>7.6513999999999989</v>
      </c>
      <c r="AV12" s="50">
        <v>242.62516666666667</v>
      </c>
      <c r="AW12" s="50">
        <v>20.926805821428573</v>
      </c>
      <c r="AX12" s="50">
        <v>0</v>
      </c>
      <c r="AY12" s="50">
        <v>72.137633333333326</v>
      </c>
      <c r="AZ12" s="51">
        <v>0</v>
      </c>
      <c r="BA12" s="49">
        <v>0</v>
      </c>
      <c r="BB12" s="49">
        <v>0</v>
      </c>
      <c r="BC12" s="50">
        <v>0</v>
      </c>
      <c r="BD12" s="50">
        <v>0</v>
      </c>
      <c r="BE12" s="51">
        <v>0</v>
      </c>
      <c r="BF12" s="38"/>
      <c r="BG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Y12" s="38"/>
      <c r="BZ12" s="38"/>
      <c r="CJ12" s="38"/>
    </row>
    <row r="13" spans="2:88" x14ac:dyDescent="0.25">
      <c r="B13" s="8">
        <v>11</v>
      </c>
      <c r="C13" s="9" t="s">
        <v>11660</v>
      </c>
      <c r="D13" s="9" t="s">
        <v>11671</v>
      </c>
      <c r="E13" s="49">
        <v>17.341586750000001</v>
      </c>
      <c r="F13" s="50">
        <v>12.378786000000002</v>
      </c>
      <c r="G13" s="50">
        <v>20.711349999999999</v>
      </c>
      <c r="H13" s="51">
        <v>0</v>
      </c>
      <c r="I13" s="50">
        <v>0</v>
      </c>
      <c r="J13" s="50">
        <v>0</v>
      </c>
      <c r="K13" s="50">
        <v>0</v>
      </c>
      <c r="L13" s="50">
        <v>0</v>
      </c>
      <c r="M13" s="49">
        <v>9.2428263500000014</v>
      </c>
      <c r="N13" s="49">
        <v>2.7070817396444444</v>
      </c>
      <c r="O13" s="49">
        <v>2.6056919999999995</v>
      </c>
      <c r="P13" s="50">
        <v>0</v>
      </c>
      <c r="Q13" s="50">
        <v>0</v>
      </c>
      <c r="R13" s="50">
        <v>84.639939999999996</v>
      </c>
      <c r="S13" s="51">
        <v>0</v>
      </c>
      <c r="T13" s="50">
        <v>0</v>
      </c>
      <c r="U13" s="51">
        <v>17.482226666666673</v>
      </c>
      <c r="V13" s="51">
        <v>0</v>
      </c>
      <c r="W13" s="50">
        <v>0</v>
      </c>
      <c r="X13" s="49">
        <v>0</v>
      </c>
      <c r="Y13" s="51">
        <v>0</v>
      </c>
      <c r="Z13" s="52">
        <v>0</v>
      </c>
      <c r="AA13" s="52">
        <v>0</v>
      </c>
      <c r="AB13" s="52">
        <v>0</v>
      </c>
      <c r="AC13" s="52">
        <v>0</v>
      </c>
      <c r="AD13" s="52">
        <v>0</v>
      </c>
      <c r="AE13" s="50">
        <v>0</v>
      </c>
      <c r="AF13" s="50">
        <v>0</v>
      </c>
      <c r="AG13" s="50">
        <v>0</v>
      </c>
      <c r="AH13" s="50">
        <v>13.313985840000004</v>
      </c>
      <c r="AI13" s="52">
        <v>8.180473837037038</v>
      </c>
      <c r="AJ13" s="49">
        <v>0</v>
      </c>
      <c r="AK13" s="50">
        <v>26.686203703703704</v>
      </c>
      <c r="AL13" s="50">
        <v>41.320370370370377</v>
      </c>
      <c r="AM13" s="50">
        <v>15.881250000000001</v>
      </c>
      <c r="AN13" s="50">
        <v>0</v>
      </c>
      <c r="AO13" s="50">
        <v>0</v>
      </c>
      <c r="AP13" s="50">
        <v>0</v>
      </c>
      <c r="AQ13" s="51">
        <v>0</v>
      </c>
      <c r="AR13" s="49">
        <v>0</v>
      </c>
      <c r="AS13" s="50">
        <v>0</v>
      </c>
      <c r="AT13" s="50">
        <v>0</v>
      </c>
      <c r="AU13" s="50">
        <v>7.6513999999999989</v>
      </c>
      <c r="AV13" s="50">
        <v>242.62516666666667</v>
      </c>
      <c r="AW13" s="50">
        <v>20.926805821428573</v>
      </c>
      <c r="AX13" s="50">
        <v>0</v>
      </c>
      <c r="AY13" s="50">
        <v>72.137633333333326</v>
      </c>
      <c r="AZ13" s="51">
        <v>0</v>
      </c>
      <c r="BA13" s="49">
        <v>0</v>
      </c>
      <c r="BB13" s="49">
        <v>0</v>
      </c>
      <c r="BC13" s="50">
        <v>0</v>
      </c>
      <c r="BD13" s="50">
        <v>0</v>
      </c>
      <c r="BE13" s="51">
        <v>0</v>
      </c>
      <c r="BF13" s="38"/>
      <c r="BG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Y13" s="38"/>
      <c r="BZ13" s="38"/>
      <c r="CJ13" s="38"/>
    </row>
    <row r="14" spans="2:88" x14ac:dyDescent="0.25">
      <c r="B14" s="8">
        <v>12</v>
      </c>
      <c r="C14" s="9" t="s">
        <v>11660</v>
      </c>
      <c r="D14" s="9" t="s">
        <v>11672</v>
      </c>
      <c r="E14" s="49">
        <v>20.809904100000004</v>
      </c>
      <c r="F14" s="50">
        <v>14.854543200000002</v>
      </c>
      <c r="G14" s="50">
        <v>24.853619999999999</v>
      </c>
      <c r="H14" s="51">
        <v>0</v>
      </c>
      <c r="I14" s="50">
        <v>0</v>
      </c>
      <c r="J14" s="50">
        <v>0</v>
      </c>
      <c r="K14" s="50">
        <v>0</v>
      </c>
      <c r="L14" s="50">
        <v>0</v>
      </c>
      <c r="M14" s="49">
        <v>9.2428263500000014</v>
      </c>
      <c r="N14" s="49">
        <v>2.7070817396444444</v>
      </c>
      <c r="O14" s="49">
        <v>2.6056919999999995</v>
      </c>
      <c r="P14" s="50">
        <v>0</v>
      </c>
      <c r="Q14" s="50">
        <v>0</v>
      </c>
      <c r="R14" s="50">
        <v>84.639939999999996</v>
      </c>
      <c r="S14" s="51">
        <v>0</v>
      </c>
      <c r="T14" s="50">
        <v>0</v>
      </c>
      <c r="U14" s="51">
        <v>17.482226666666673</v>
      </c>
      <c r="V14" s="51">
        <v>0</v>
      </c>
      <c r="W14" s="50">
        <v>0</v>
      </c>
      <c r="X14" s="49">
        <v>0</v>
      </c>
      <c r="Y14" s="51">
        <v>0</v>
      </c>
      <c r="Z14" s="52">
        <v>0</v>
      </c>
      <c r="AA14" s="52">
        <v>0</v>
      </c>
      <c r="AB14" s="52">
        <v>0</v>
      </c>
      <c r="AC14" s="52">
        <v>0</v>
      </c>
      <c r="AD14" s="52">
        <v>0</v>
      </c>
      <c r="AE14" s="50">
        <v>0</v>
      </c>
      <c r="AF14" s="50">
        <v>0</v>
      </c>
      <c r="AG14" s="50">
        <v>0</v>
      </c>
      <c r="AH14" s="50">
        <v>13.313985840000004</v>
      </c>
      <c r="AI14" s="52">
        <v>8.180473837037038</v>
      </c>
      <c r="AJ14" s="49">
        <v>0</v>
      </c>
      <c r="AK14" s="50">
        <v>32.023444444444451</v>
      </c>
      <c r="AL14" s="50">
        <v>49.584444444444458</v>
      </c>
      <c r="AM14" s="50">
        <v>19.057500000000005</v>
      </c>
      <c r="AN14" s="50">
        <v>0</v>
      </c>
      <c r="AO14" s="50">
        <v>0</v>
      </c>
      <c r="AP14" s="50">
        <v>0</v>
      </c>
      <c r="AQ14" s="51">
        <v>0</v>
      </c>
      <c r="AR14" s="49">
        <v>0</v>
      </c>
      <c r="AS14" s="50">
        <v>0</v>
      </c>
      <c r="AT14" s="50">
        <v>0</v>
      </c>
      <c r="AU14" s="50">
        <v>9.5642499999999995</v>
      </c>
      <c r="AV14" s="50">
        <v>275.92927083333336</v>
      </c>
      <c r="AW14" s="50">
        <v>20.926805821428573</v>
      </c>
      <c r="AX14" s="50">
        <v>0</v>
      </c>
      <c r="AY14" s="50">
        <v>72.137633333333326</v>
      </c>
      <c r="AZ14" s="51">
        <v>0</v>
      </c>
      <c r="BA14" s="49">
        <v>0</v>
      </c>
      <c r="BB14" s="49">
        <v>0</v>
      </c>
      <c r="BC14" s="50">
        <v>0</v>
      </c>
      <c r="BD14" s="50">
        <v>0</v>
      </c>
      <c r="BE14" s="51">
        <v>0</v>
      </c>
      <c r="BF14" s="38"/>
      <c r="BG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Y14" s="38"/>
      <c r="BZ14" s="38"/>
      <c r="CJ14" s="38"/>
    </row>
    <row r="15" spans="2:88" x14ac:dyDescent="0.25">
      <c r="B15" s="8">
        <v>13</v>
      </c>
      <c r="C15" s="9" t="s">
        <v>11660</v>
      </c>
      <c r="D15" s="9" t="s">
        <v>11673</v>
      </c>
      <c r="E15" s="49">
        <v>3.4683173500000004</v>
      </c>
      <c r="F15" s="50">
        <v>2.4757572000000003</v>
      </c>
      <c r="G15" s="50">
        <v>4.1422699999999999</v>
      </c>
      <c r="H15" s="51">
        <v>0</v>
      </c>
      <c r="I15" s="50">
        <v>0</v>
      </c>
      <c r="J15" s="50">
        <v>0</v>
      </c>
      <c r="K15" s="50">
        <v>0</v>
      </c>
      <c r="L15" s="50">
        <v>0</v>
      </c>
      <c r="M15" s="49">
        <v>3.0809421166666673</v>
      </c>
      <c r="N15" s="49">
        <v>1.6793607249066667</v>
      </c>
      <c r="O15" s="49">
        <v>0.86856399999999989</v>
      </c>
      <c r="P15" s="50">
        <v>0</v>
      </c>
      <c r="Q15" s="50">
        <v>0</v>
      </c>
      <c r="R15" s="50">
        <v>17.259979999999999</v>
      </c>
      <c r="S15" s="51">
        <v>0</v>
      </c>
      <c r="T15" s="50">
        <v>0</v>
      </c>
      <c r="U15" s="51">
        <v>6.4889666666666672</v>
      </c>
      <c r="V15" s="51">
        <v>0</v>
      </c>
      <c r="W15" s="50">
        <v>0</v>
      </c>
      <c r="X15" s="49">
        <v>0</v>
      </c>
      <c r="Y15" s="51">
        <v>0</v>
      </c>
      <c r="Z15" s="52">
        <v>0</v>
      </c>
      <c r="AA15" s="52">
        <v>0</v>
      </c>
      <c r="AB15" s="52">
        <v>0</v>
      </c>
      <c r="AC15" s="52">
        <v>0</v>
      </c>
      <c r="AD15" s="52">
        <v>0</v>
      </c>
      <c r="AE15" s="50">
        <v>0</v>
      </c>
      <c r="AF15" s="50">
        <v>0</v>
      </c>
      <c r="AG15" s="50">
        <v>0</v>
      </c>
      <c r="AH15" s="50">
        <v>4.4379952800000009</v>
      </c>
      <c r="AI15" s="52">
        <v>2.7468274666666663</v>
      </c>
      <c r="AJ15" s="49">
        <v>0</v>
      </c>
      <c r="AK15" s="50">
        <v>5.3372407407407412</v>
      </c>
      <c r="AL15" s="50">
        <v>8.2640740740740757</v>
      </c>
      <c r="AM15" s="50">
        <v>0</v>
      </c>
      <c r="AN15" s="50">
        <v>11.539160000000001</v>
      </c>
      <c r="AO15" s="50">
        <v>2.3023255813953494</v>
      </c>
      <c r="AP15" s="50">
        <v>7.2424499999999998</v>
      </c>
      <c r="AQ15" s="51">
        <v>4.9024999999999999</v>
      </c>
      <c r="AR15" s="49">
        <v>0</v>
      </c>
      <c r="AS15" s="50">
        <v>0</v>
      </c>
      <c r="AT15" s="50">
        <v>0</v>
      </c>
      <c r="AU15" s="50">
        <v>1.9128499999999997</v>
      </c>
      <c r="AV15" s="50">
        <v>69.773687499999994</v>
      </c>
      <c r="AW15" s="50">
        <v>6.9756019404761913</v>
      </c>
      <c r="AX15" s="50">
        <v>0</v>
      </c>
      <c r="AY15" s="50">
        <v>18.113280000000007</v>
      </c>
      <c r="AZ15" s="51">
        <v>0</v>
      </c>
      <c r="BA15" s="49">
        <v>0</v>
      </c>
      <c r="BB15" s="49">
        <v>0</v>
      </c>
      <c r="BC15" s="50">
        <v>0</v>
      </c>
      <c r="BD15" s="50">
        <v>0</v>
      </c>
      <c r="BE15" s="51">
        <v>0</v>
      </c>
      <c r="BF15" s="38"/>
      <c r="BG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Y15" s="38"/>
      <c r="BZ15" s="38"/>
      <c r="CJ15" s="38"/>
    </row>
    <row r="16" spans="2:88" x14ac:dyDescent="0.25">
      <c r="B16" s="8">
        <v>14</v>
      </c>
      <c r="C16" s="9" t="s">
        <v>11660</v>
      </c>
      <c r="D16" s="9" t="s">
        <v>11674</v>
      </c>
      <c r="E16" s="49">
        <v>4.6244231333333339</v>
      </c>
      <c r="F16" s="50">
        <v>3.3010096000000004</v>
      </c>
      <c r="G16" s="50">
        <v>5.5230266666666665</v>
      </c>
      <c r="H16" s="51">
        <v>0</v>
      </c>
      <c r="I16" s="50">
        <v>0</v>
      </c>
      <c r="J16" s="50">
        <v>0</v>
      </c>
      <c r="K16" s="50">
        <v>0</v>
      </c>
      <c r="L16" s="50">
        <v>0</v>
      </c>
      <c r="M16" s="49">
        <v>3.0809421166666673</v>
      </c>
      <c r="N16" s="49">
        <v>1.6793607249066667</v>
      </c>
      <c r="O16" s="49">
        <v>0.86856399999999989</v>
      </c>
      <c r="P16" s="50">
        <v>0</v>
      </c>
      <c r="Q16" s="50">
        <v>0</v>
      </c>
      <c r="R16" s="50">
        <v>17.259979999999999</v>
      </c>
      <c r="S16" s="51">
        <v>0</v>
      </c>
      <c r="T16" s="50">
        <v>0</v>
      </c>
      <c r="U16" s="51">
        <v>6.4889666666666672</v>
      </c>
      <c r="V16" s="51">
        <v>0</v>
      </c>
      <c r="W16" s="50">
        <v>0</v>
      </c>
      <c r="X16" s="49">
        <v>0</v>
      </c>
      <c r="Y16" s="51">
        <v>0</v>
      </c>
      <c r="Z16" s="52">
        <v>0</v>
      </c>
      <c r="AA16" s="52">
        <v>0</v>
      </c>
      <c r="AB16" s="52">
        <v>0</v>
      </c>
      <c r="AC16" s="52">
        <v>0</v>
      </c>
      <c r="AD16" s="52">
        <v>0</v>
      </c>
      <c r="AE16" s="50">
        <v>0</v>
      </c>
      <c r="AF16" s="50">
        <v>0</v>
      </c>
      <c r="AG16" s="50">
        <v>0</v>
      </c>
      <c r="AH16" s="50">
        <v>4.4379952800000009</v>
      </c>
      <c r="AI16" s="52">
        <v>2.7468274666666663</v>
      </c>
      <c r="AJ16" s="49">
        <v>0</v>
      </c>
      <c r="AK16" s="50">
        <v>7.116320987654321</v>
      </c>
      <c r="AL16" s="50">
        <v>11.018765432098768</v>
      </c>
      <c r="AM16" s="50">
        <v>0</v>
      </c>
      <c r="AN16" s="50">
        <v>15.385546666666668</v>
      </c>
      <c r="AO16" s="50">
        <v>3.0697674418604657</v>
      </c>
      <c r="AP16" s="50">
        <v>9.6565999999999992</v>
      </c>
      <c r="AQ16" s="51">
        <v>6.5366666666666671</v>
      </c>
      <c r="AR16" s="49">
        <v>0</v>
      </c>
      <c r="AS16" s="50">
        <v>0</v>
      </c>
      <c r="AT16" s="50">
        <v>0</v>
      </c>
      <c r="AU16" s="50">
        <v>2.5504666666666664</v>
      </c>
      <c r="AV16" s="50">
        <v>80.875055555555548</v>
      </c>
      <c r="AW16" s="50">
        <v>6.9756019404761913</v>
      </c>
      <c r="AX16" s="50">
        <v>0</v>
      </c>
      <c r="AY16" s="50">
        <v>18.113280000000007</v>
      </c>
      <c r="AZ16" s="51">
        <v>0</v>
      </c>
      <c r="BA16" s="49">
        <v>0</v>
      </c>
      <c r="BB16" s="49">
        <v>0</v>
      </c>
      <c r="BC16" s="50">
        <v>0</v>
      </c>
      <c r="BD16" s="50">
        <v>0</v>
      </c>
      <c r="BE16" s="51">
        <v>0</v>
      </c>
      <c r="BF16" s="38"/>
      <c r="BG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Y16" s="38"/>
      <c r="BZ16" s="38"/>
      <c r="CJ16" s="38"/>
    </row>
    <row r="17" spans="2:88" x14ac:dyDescent="0.25">
      <c r="B17" s="8">
        <v>15</v>
      </c>
      <c r="C17" s="9" t="s">
        <v>11660</v>
      </c>
      <c r="D17" s="9" t="s">
        <v>11675</v>
      </c>
      <c r="E17" s="49">
        <v>5.7805289166666673</v>
      </c>
      <c r="F17" s="50">
        <v>4.1262620000000005</v>
      </c>
      <c r="G17" s="50">
        <v>6.9037833333333332</v>
      </c>
      <c r="H17" s="51">
        <v>0</v>
      </c>
      <c r="I17" s="50">
        <v>0</v>
      </c>
      <c r="J17" s="50">
        <v>0</v>
      </c>
      <c r="K17" s="50">
        <v>0</v>
      </c>
      <c r="L17" s="50">
        <v>0</v>
      </c>
      <c r="M17" s="49">
        <v>3.0809421166666673</v>
      </c>
      <c r="N17" s="49">
        <v>1.6793607249066667</v>
      </c>
      <c r="O17" s="49">
        <v>0.86856399999999989</v>
      </c>
      <c r="P17" s="50">
        <v>0</v>
      </c>
      <c r="Q17" s="50">
        <v>0</v>
      </c>
      <c r="R17" s="50">
        <v>17.259979999999999</v>
      </c>
      <c r="S17" s="51">
        <v>0</v>
      </c>
      <c r="T17" s="50">
        <v>0</v>
      </c>
      <c r="U17" s="51">
        <v>6.4889666666666672</v>
      </c>
      <c r="V17" s="51">
        <v>0</v>
      </c>
      <c r="W17" s="50">
        <v>0</v>
      </c>
      <c r="X17" s="49">
        <v>0</v>
      </c>
      <c r="Y17" s="51">
        <v>0</v>
      </c>
      <c r="Z17" s="52">
        <v>0</v>
      </c>
      <c r="AA17" s="52">
        <v>0</v>
      </c>
      <c r="AB17" s="52">
        <v>0</v>
      </c>
      <c r="AC17" s="52">
        <v>0</v>
      </c>
      <c r="AD17" s="52">
        <v>0</v>
      </c>
      <c r="AE17" s="50">
        <v>0</v>
      </c>
      <c r="AF17" s="50">
        <v>0</v>
      </c>
      <c r="AG17" s="50">
        <v>0</v>
      </c>
      <c r="AH17" s="50">
        <v>4.4379952800000009</v>
      </c>
      <c r="AI17" s="52">
        <v>2.7468274666666663</v>
      </c>
      <c r="AJ17" s="49">
        <v>0</v>
      </c>
      <c r="AK17" s="50">
        <v>8.8954012345679008</v>
      </c>
      <c r="AL17" s="50">
        <v>13.773456790123459</v>
      </c>
      <c r="AM17" s="50">
        <v>0</v>
      </c>
      <c r="AN17" s="50">
        <v>19.231933333333334</v>
      </c>
      <c r="AO17" s="50">
        <v>3.837209302325582</v>
      </c>
      <c r="AP17" s="50">
        <v>12.070749999999999</v>
      </c>
      <c r="AQ17" s="51">
        <v>8.1708333333333343</v>
      </c>
      <c r="AR17" s="49">
        <v>0</v>
      </c>
      <c r="AS17" s="50">
        <v>0</v>
      </c>
      <c r="AT17" s="50">
        <v>0</v>
      </c>
      <c r="AU17" s="50">
        <v>2.5504666666666664</v>
      </c>
      <c r="AV17" s="50">
        <v>80.875055555555548</v>
      </c>
      <c r="AW17" s="50">
        <v>6.9756019404761913</v>
      </c>
      <c r="AX17" s="50">
        <v>0</v>
      </c>
      <c r="AY17" s="50">
        <v>18.113280000000007</v>
      </c>
      <c r="AZ17" s="51">
        <v>0</v>
      </c>
      <c r="BA17" s="49">
        <v>0</v>
      </c>
      <c r="BB17" s="49">
        <v>0</v>
      </c>
      <c r="BC17" s="50">
        <v>0</v>
      </c>
      <c r="BD17" s="50">
        <v>0</v>
      </c>
      <c r="BE17" s="51">
        <v>0</v>
      </c>
      <c r="BF17" s="38"/>
      <c r="BG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Y17" s="38"/>
      <c r="BZ17" s="38"/>
      <c r="CJ17" s="38"/>
    </row>
    <row r="18" spans="2:88" x14ac:dyDescent="0.25">
      <c r="B18" s="8">
        <v>16</v>
      </c>
      <c r="C18" s="9" t="s">
        <v>11660</v>
      </c>
      <c r="D18" s="9" t="s">
        <v>11676</v>
      </c>
      <c r="E18" s="49">
        <v>6.9366347000000008</v>
      </c>
      <c r="F18" s="50">
        <v>4.9515144000000006</v>
      </c>
      <c r="G18" s="50">
        <v>8.2845399999999998</v>
      </c>
      <c r="H18" s="51">
        <v>0</v>
      </c>
      <c r="I18" s="50">
        <v>0</v>
      </c>
      <c r="J18" s="50">
        <v>0</v>
      </c>
      <c r="K18" s="50">
        <v>0</v>
      </c>
      <c r="L18" s="50">
        <v>0</v>
      </c>
      <c r="M18" s="49">
        <v>3.0809421166666673</v>
      </c>
      <c r="N18" s="49">
        <v>1.6793607249066667</v>
      </c>
      <c r="O18" s="49">
        <v>0.86856399999999989</v>
      </c>
      <c r="P18" s="50">
        <v>0</v>
      </c>
      <c r="Q18" s="50">
        <v>0</v>
      </c>
      <c r="R18" s="50">
        <v>17.259979999999999</v>
      </c>
      <c r="S18" s="51">
        <v>0</v>
      </c>
      <c r="T18" s="50">
        <v>0</v>
      </c>
      <c r="U18" s="51">
        <v>6.4889666666666672</v>
      </c>
      <c r="V18" s="51">
        <v>0</v>
      </c>
      <c r="W18" s="50">
        <v>0</v>
      </c>
      <c r="X18" s="49">
        <v>0</v>
      </c>
      <c r="Y18" s="51">
        <v>0</v>
      </c>
      <c r="Z18" s="52">
        <v>0</v>
      </c>
      <c r="AA18" s="52">
        <v>0</v>
      </c>
      <c r="AB18" s="52">
        <v>0</v>
      </c>
      <c r="AC18" s="52">
        <v>0</v>
      </c>
      <c r="AD18" s="52">
        <v>0</v>
      </c>
      <c r="AE18" s="50">
        <v>0</v>
      </c>
      <c r="AF18" s="50">
        <v>0</v>
      </c>
      <c r="AG18" s="50">
        <v>0</v>
      </c>
      <c r="AH18" s="50">
        <v>4.4379952800000009</v>
      </c>
      <c r="AI18" s="52">
        <v>2.7468274666666663</v>
      </c>
      <c r="AJ18" s="49">
        <v>0</v>
      </c>
      <c r="AK18" s="50">
        <v>10.674481481481482</v>
      </c>
      <c r="AL18" s="50">
        <v>16.528148148148151</v>
      </c>
      <c r="AM18" s="50">
        <v>0</v>
      </c>
      <c r="AN18" s="50">
        <v>23.078320000000001</v>
      </c>
      <c r="AO18" s="50">
        <v>4.6046511627906987</v>
      </c>
      <c r="AP18" s="50">
        <v>14.4849</v>
      </c>
      <c r="AQ18" s="51">
        <v>9.8049999999999997</v>
      </c>
      <c r="AR18" s="49">
        <v>0</v>
      </c>
      <c r="AS18" s="50">
        <v>0</v>
      </c>
      <c r="AT18" s="50">
        <v>0</v>
      </c>
      <c r="AU18" s="50">
        <v>3.1880833333333332</v>
      </c>
      <c r="AV18" s="50">
        <v>91.976423611111102</v>
      </c>
      <c r="AW18" s="50">
        <v>6.9756019404761913</v>
      </c>
      <c r="AX18" s="50">
        <v>0</v>
      </c>
      <c r="AY18" s="50">
        <v>18.113280000000007</v>
      </c>
      <c r="AZ18" s="51">
        <v>0</v>
      </c>
      <c r="BA18" s="49">
        <v>0</v>
      </c>
      <c r="BB18" s="49">
        <v>0</v>
      </c>
      <c r="BC18" s="50">
        <v>0</v>
      </c>
      <c r="BD18" s="50">
        <v>0</v>
      </c>
      <c r="BE18" s="51">
        <v>0</v>
      </c>
      <c r="BF18" s="38"/>
      <c r="BG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Y18" s="38"/>
      <c r="BZ18" s="38"/>
      <c r="CJ18" s="38"/>
    </row>
    <row r="19" spans="2:88" x14ac:dyDescent="0.25">
      <c r="B19" s="8">
        <v>17</v>
      </c>
      <c r="C19" s="9" t="s">
        <v>11660</v>
      </c>
      <c r="D19" s="9" t="s">
        <v>11677</v>
      </c>
      <c r="E19" s="49">
        <v>6.9366347000000008</v>
      </c>
      <c r="F19" s="50">
        <v>4.9515144000000006</v>
      </c>
      <c r="G19" s="50">
        <v>8.2845399999999998</v>
      </c>
      <c r="H19" s="51">
        <v>0</v>
      </c>
      <c r="I19" s="50">
        <v>0</v>
      </c>
      <c r="J19" s="50">
        <v>0</v>
      </c>
      <c r="K19" s="50">
        <v>0</v>
      </c>
      <c r="L19" s="50">
        <v>0</v>
      </c>
      <c r="M19" s="49">
        <v>6.1618842333333346</v>
      </c>
      <c r="N19" s="49">
        <v>2.1412299881066668</v>
      </c>
      <c r="O19" s="49">
        <v>1.7371279999999998</v>
      </c>
      <c r="P19" s="50">
        <v>0</v>
      </c>
      <c r="Q19" s="50">
        <v>0</v>
      </c>
      <c r="R19" s="50">
        <v>51.091293333333333</v>
      </c>
      <c r="S19" s="51">
        <v>0</v>
      </c>
      <c r="T19" s="50">
        <v>0</v>
      </c>
      <c r="U19" s="51">
        <v>16.348733333333335</v>
      </c>
      <c r="V19" s="51">
        <v>0</v>
      </c>
      <c r="W19" s="50">
        <v>0</v>
      </c>
      <c r="X19" s="49">
        <v>0</v>
      </c>
      <c r="Y19" s="51">
        <v>0</v>
      </c>
      <c r="Z19" s="52">
        <v>0</v>
      </c>
      <c r="AA19" s="52">
        <v>0</v>
      </c>
      <c r="AB19" s="52">
        <v>0</v>
      </c>
      <c r="AC19" s="52">
        <v>0</v>
      </c>
      <c r="AD19" s="52">
        <v>0</v>
      </c>
      <c r="AE19" s="50">
        <v>0</v>
      </c>
      <c r="AF19" s="50">
        <v>0</v>
      </c>
      <c r="AG19" s="50">
        <v>0</v>
      </c>
      <c r="AH19" s="50">
        <v>8.8759905600000018</v>
      </c>
      <c r="AI19" s="52">
        <v>5.4636506518518519</v>
      </c>
      <c r="AJ19" s="49">
        <v>0</v>
      </c>
      <c r="AK19" s="50">
        <v>10.674481481481482</v>
      </c>
      <c r="AL19" s="50">
        <v>16.528148148148151</v>
      </c>
      <c r="AM19" s="50">
        <v>0</v>
      </c>
      <c r="AN19" s="50">
        <v>23.078320000000001</v>
      </c>
      <c r="AO19" s="50">
        <v>4.6046511627906987</v>
      </c>
      <c r="AP19" s="50">
        <v>14.4849</v>
      </c>
      <c r="AQ19" s="51">
        <v>9.8049999999999997</v>
      </c>
      <c r="AR19" s="49">
        <v>0</v>
      </c>
      <c r="AS19" s="50">
        <v>0</v>
      </c>
      <c r="AT19" s="50">
        <v>0</v>
      </c>
      <c r="AU19" s="50">
        <v>3.8256999999999994</v>
      </c>
      <c r="AV19" s="50">
        <v>139.54737499999999</v>
      </c>
      <c r="AW19" s="50">
        <v>13.951203880952383</v>
      </c>
      <c r="AX19" s="50">
        <v>0</v>
      </c>
      <c r="AY19" s="50">
        <v>46.567216666666674</v>
      </c>
      <c r="AZ19" s="51">
        <v>0</v>
      </c>
      <c r="BA19" s="49">
        <v>0</v>
      </c>
      <c r="BB19" s="49">
        <v>0</v>
      </c>
      <c r="BC19" s="50">
        <v>0</v>
      </c>
      <c r="BD19" s="50">
        <v>0</v>
      </c>
      <c r="BE19" s="51">
        <v>0</v>
      </c>
      <c r="BF19" s="38"/>
      <c r="BG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Y19" s="38"/>
      <c r="BZ19" s="38"/>
      <c r="CJ19" s="38"/>
    </row>
    <row r="20" spans="2:88" x14ac:dyDescent="0.25">
      <c r="B20" s="8">
        <v>18</v>
      </c>
      <c r="C20" s="9" t="s">
        <v>11660</v>
      </c>
      <c r="D20" s="9" t="s">
        <v>11678</v>
      </c>
      <c r="E20" s="49">
        <v>9.2488462666666678</v>
      </c>
      <c r="F20" s="50">
        <v>6.6020192000000009</v>
      </c>
      <c r="G20" s="50">
        <v>11.046053333333333</v>
      </c>
      <c r="H20" s="51">
        <v>0</v>
      </c>
      <c r="I20" s="50">
        <v>0</v>
      </c>
      <c r="J20" s="50">
        <v>0</v>
      </c>
      <c r="K20" s="50">
        <v>0</v>
      </c>
      <c r="L20" s="50">
        <v>0</v>
      </c>
      <c r="M20" s="49">
        <v>6.1618842333333346</v>
      </c>
      <c r="N20" s="49">
        <v>2.1412299881066668</v>
      </c>
      <c r="O20" s="49">
        <v>1.7371279999999998</v>
      </c>
      <c r="P20" s="50">
        <v>0</v>
      </c>
      <c r="Q20" s="50">
        <v>0</v>
      </c>
      <c r="R20" s="50">
        <v>51.091293333333333</v>
      </c>
      <c r="S20" s="51">
        <v>0</v>
      </c>
      <c r="T20" s="50">
        <v>0</v>
      </c>
      <c r="U20" s="51">
        <v>16.348733333333335</v>
      </c>
      <c r="V20" s="51">
        <v>0</v>
      </c>
      <c r="W20" s="50">
        <v>0</v>
      </c>
      <c r="X20" s="49">
        <v>0</v>
      </c>
      <c r="Y20" s="51">
        <v>0</v>
      </c>
      <c r="Z20" s="52">
        <v>0</v>
      </c>
      <c r="AA20" s="52">
        <v>0</v>
      </c>
      <c r="AB20" s="52">
        <v>0</v>
      </c>
      <c r="AC20" s="52">
        <v>0</v>
      </c>
      <c r="AD20" s="52">
        <v>0</v>
      </c>
      <c r="AE20" s="50">
        <v>0</v>
      </c>
      <c r="AF20" s="50">
        <v>0</v>
      </c>
      <c r="AG20" s="50">
        <v>0</v>
      </c>
      <c r="AH20" s="50">
        <v>8.8759905600000018</v>
      </c>
      <c r="AI20" s="52">
        <v>5.4636506518518519</v>
      </c>
      <c r="AJ20" s="49">
        <v>0</v>
      </c>
      <c r="AK20" s="50">
        <v>14.232641975308642</v>
      </c>
      <c r="AL20" s="50">
        <v>22.037530864197535</v>
      </c>
      <c r="AM20" s="50">
        <v>0</v>
      </c>
      <c r="AN20" s="50">
        <v>30.771093333333337</v>
      </c>
      <c r="AO20" s="50">
        <v>6.1395348837209314</v>
      </c>
      <c r="AP20" s="50">
        <v>19.313199999999998</v>
      </c>
      <c r="AQ20" s="51">
        <v>13.073333333333334</v>
      </c>
      <c r="AR20" s="49">
        <v>0</v>
      </c>
      <c r="AS20" s="50">
        <v>0</v>
      </c>
      <c r="AT20" s="50">
        <v>0</v>
      </c>
      <c r="AU20" s="50">
        <v>5.1009333333333329</v>
      </c>
      <c r="AV20" s="50">
        <v>161.7501111111111</v>
      </c>
      <c r="AW20" s="50">
        <v>13.951203880952383</v>
      </c>
      <c r="AX20" s="50">
        <v>0</v>
      </c>
      <c r="AY20" s="50">
        <v>46.567216666666674</v>
      </c>
      <c r="AZ20" s="51">
        <v>0</v>
      </c>
      <c r="BA20" s="49">
        <v>0</v>
      </c>
      <c r="BB20" s="49">
        <v>0</v>
      </c>
      <c r="BC20" s="50">
        <v>0</v>
      </c>
      <c r="BD20" s="50">
        <v>0</v>
      </c>
      <c r="BE20" s="51">
        <v>0</v>
      </c>
      <c r="BF20" s="38"/>
      <c r="BG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Y20" s="38"/>
      <c r="BZ20" s="38"/>
      <c r="CJ20" s="38"/>
    </row>
    <row r="21" spans="2:88" x14ac:dyDescent="0.25">
      <c r="B21" s="8">
        <v>19</v>
      </c>
      <c r="C21" s="9" t="s">
        <v>11660</v>
      </c>
      <c r="D21" s="9" t="s">
        <v>11679</v>
      </c>
      <c r="E21" s="49">
        <v>11.561057833333335</v>
      </c>
      <c r="F21" s="50">
        <v>8.2525240000000011</v>
      </c>
      <c r="G21" s="50">
        <v>13.807566666666666</v>
      </c>
      <c r="H21" s="51">
        <v>0</v>
      </c>
      <c r="I21" s="50">
        <v>0</v>
      </c>
      <c r="J21" s="50">
        <v>0</v>
      </c>
      <c r="K21" s="50">
        <v>0</v>
      </c>
      <c r="L21" s="50">
        <v>0</v>
      </c>
      <c r="M21" s="49">
        <v>6.1618842333333346</v>
      </c>
      <c r="N21" s="49">
        <v>2.1412299881066668</v>
      </c>
      <c r="O21" s="49">
        <v>1.7371279999999998</v>
      </c>
      <c r="P21" s="50">
        <v>0</v>
      </c>
      <c r="Q21" s="50">
        <v>0</v>
      </c>
      <c r="R21" s="50">
        <v>51.091293333333333</v>
      </c>
      <c r="S21" s="51">
        <v>0</v>
      </c>
      <c r="T21" s="50">
        <v>0</v>
      </c>
      <c r="U21" s="51">
        <v>16.348733333333335</v>
      </c>
      <c r="V21" s="51">
        <v>0</v>
      </c>
      <c r="W21" s="50">
        <v>0</v>
      </c>
      <c r="X21" s="49">
        <v>0</v>
      </c>
      <c r="Y21" s="51">
        <v>0</v>
      </c>
      <c r="Z21" s="52">
        <v>0</v>
      </c>
      <c r="AA21" s="52">
        <v>0</v>
      </c>
      <c r="AB21" s="52">
        <v>0</v>
      </c>
      <c r="AC21" s="52">
        <v>0</v>
      </c>
      <c r="AD21" s="52">
        <v>0</v>
      </c>
      <c r="AE21" s="50">
        <v>0</v>
      </c>
      <c r="AF21" s="50">
        <v>0</v>
      </c>
      <c r="AG21" s="50">
        <v>0</v>
      </c>
      <c r="AH21" s="50">
        <v>8.8759905600000018</v>
      </c>
      <c r="AI21" s="52">
        <v>5.4636506518518519</v>
      </c>
      <c r="AJ21" s="49">
        <v>0</v>
      </c>
      <c r="AK21" s="50">
        <v>17.790802469135802</v>
      </c>
      <c r="AL21" s="50">
        <v>27.546913580246919</v>
      </c>
      <c r="AM21" s="50">
        <v>0</v>
      </c>
      <c r="AN21" s="50">
        <v>38.463866666666668</v>
      </c>
      <c r="AO21" s="50">
        <v>7.674418604651164</v>
      </c>
      <c r="AP21" s="50">
        <v>24.141499999999997</v>
      </c>
      <c r="AQ21" s="51">
        <v>16.341666666666669</v>
      </c>
      <c r="AR21" s="49">
        <v>0</v>
      </c>
      <c r="AS21" s="50">
        <v>0</v>
      </c>
      <c r="AT21" s="50">
        <v>0</v>
      </c>
      <c r="AU21" s="50">
        <v>5.1009333333333329</v>
      </c>
      <c r="AV21" s="50">
        <v>161.7501111111111</v>
      </c>
      <c r="AW21" s="50">
        <v>13.951203880952383</v>
      </c>
      <c r="AX21" s="50">
        <v>0</v>
      </c>
      <c r="AY21" s="50">
        <v>46.567216666666674</v>
      </c>
      <c r="AZ21" s="51">
        <v>0</v>
      </c>
      <c r="BA21" s="49">
        <v>0</v>
      </c>
      <c r="BB21" s="49">
        <v>0</v>
      </c>
      <c r="BC21" s="50">
        <v>0</v>
      </c>
      <c r="BD21" s="50">
        <v>0</v>
      </c>
      <c r="BE21" s="51">
        <v>0</v>
      </c>
      <c r="BF21" s="38"/>
      <c r="BG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Y21" s="38"/>
      <c r="BZ21" s="38"/>
      <c r="CJ21" s="38"/>
    </row>
    <row r="22" spans="2:88" x14ac:dyDescent="0.25">
      <c r="B22" s="8">
        <v>20</v>
      </c>
      <c r="C22" s="9" t="s">
        <v>11660</v>
      </c>
      <c r="D22" s="9" t="s">
        <v>11680</v>
      </c>
      <c r="E22" s="49">
        <v>13.873269400000002</v>
      </c>
      <c r="F22" s="50">
        <v>9.9030288000000013</v>
      </c>
      <c r="G22" s="50">
        <v>16.56908</v>
      </c>
      <c r="H22" s="51">
        <v>0</v>
      </c>
      <c r="I22" s="50">
        <v>0</v>
      </c>
      <c r="J22" s="50">
        <v>0</v>
      </c>
      <c r="K22" s="50">
        <v>0</v>
      </c>
      <c r="L22" s="50">
        <v>0</v>
      </c>
      <c r="M22" s="49">
        <v>6.1618842333333346</v>
      </c>
      <c r="N22" s="49">
        <v>2.1412299881066668</v>
      </c>
      <c r="O22" s="49">
        <v>1.7371279999999998</v>
      </c>
      <c r="P22" s="50">
        <v>0</v>
      </c>
      <c r="Q22" s="50">
        <v>0</v>
      </c>
      <c r="R22" s="50">
        <v>51.091293333333333</v>
      </c>
      <c r="S22" s="51">
        <v>0</v>
      </c>
      <c r="T22" s="50">
        <v>0</v>
      </c>
      <c r="U22" s="51">
        <v>16.348733333333335</v>
      </c>
      <c r="V22" s="51">
        <v>0</v>
      </c>
      <c r="W22" s="50">
        <v>0</v>
      </c>
      <c r="X22" s="49">
        <v>0</v>
      </c>
      <c r="Y22" s="51">
        <v>0</v>
      </c>
      <c r="Z22" s="52">
        <v>0</v>
      </c>
      <c r="AA22" s="52">
        <v>0</v>
      </c>
      <c r="AB22" s="52">
        <v>0</v>
      </c>
      <c r="AC22" s="52">
        <v>0</v>
      </c>
      <c r="AD22" s="52">
        <v>0</v>
      </c>
      <c r="AE22" s="50">
        <v>0</v>
      </c>
      <c r="AF22" s="50">
        <v>0</v>
      </c>
      <c r="AG22" s="50">
        <v>0</v>
      </c>
      <c r="AH22" s="50">
        <v>8.8759905600000018</v>
      </c>
      <c r="AI22" s="52">
        <v>5.4636506518518519</v>
      </c>
      <c r="AJ22" s="49">
        <v>0</v>
      </c>
      <c r="AK22" s="50">
        <v>21.348962962962965</v>
      </c>
      <c r="AL22" s="50">
        <v>33.056296296296303</v>
      </c>
      <c r="AM22" s="50">
        <v>0</v>
      </c>
      <c r="AN22" s="50">
        <v>46.156640000000003</v>
      </c>
      <c r="AO22" s="50">
        <v>9.2093023255813975</v>
      </c>
      <c r="AP22" s="50">
        <v>28.969799999999999</v>
      </c>
      <c r="AQ22" s="51">
        <v>19.61</v>
      </c>
      <c r="AR22" s="49">
        <v>0</v>
      </c>
      <c r="AS22" s="50">
        <v>0</v>
      </c>
      <c r="AT22" s="50">
        <v>0</v>
      </c>
      <c r="AU22" s="50">
        <v>6.3761666666666663</v>
      </c>
      <c r="AV22" s="50">
        <v>183.9528472222222</v>
      </c>
      <c r="AW22" s="50">
        <v>13.951203880952383</v>
      </c>
      <c r="AX22" s="50">
        <v>0</v>
      </c>
      <c r="AY22" s="50">
        <v>46.567216666666674</v>
      </c>
      <c r="AZ22" s="51">
        <v>0</v>
      </c>
      <c r="BA22" s="49">
        <v>0</v>
      </c>
      <c r="BB22" s="49">
        <v>0</v>
      </c>
      <c r="BC22" s="50">
        <v>0</v>
      </c>
      <c r="BD22" s="50">
        <v>0</v>
      </c>
      <c r="BE22" s="51">
        <v>0</v>
      </c>
      <c r="BF22" s="38"/>
      <c r="BG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Y22" s="38"/>
      <c r="BZ22" s="38"/>
      <c r="CJ22" s="38"/>
    </row>
    <row r="23" spans="2:88" x14ac:dyDescent="0.25">
      <c r="B23" s="8">
        <v>21</v>
      </c>
      <c r="C23" s="9" t="s">
        <v>11660</v>
      </c>
      <c r="D23" s="9" t="s">
        <v>11681</v>
      </c>
      <c r="E23" s="49">
        <v>10.404952050000002</v>
      </c>
      <c r="F23" s="50">
        <v>7.427271600000001</v>
      </c>
      <c r="G23" s="50">
        <v>12.42681</v>
      </c>
      <c r="H23" s="51">
        <v>0</v>
      </c>
      <c r="I23" s="50">
        <v>0</v>
      </c>
      <c r="J23" s="50">
        <v>0</v>
      </c>
      <c r="K23" s="50">
        <v>0</v>
      </c>
      <c r="L23" s="50">
        <v>0</v>
      </c>
      <c r="M23" s="49">
        <v>9.2428263500000014</v>
      </c>
      <c r="N23" s="49">
        <v>2.7070817396444444</v>
      </c>
      <c r="O23" s="49">
        <v>2.6056919999999995</v>
      </c>
      <c r="P23" s="50">
        <v>0</v>
      </c>
      <c r="Q23" s="50">
        <v>0</v>
      </c>
      <c r="R23" s="50">
        <v>84.639939999999996</v>
      </c>
      <c r="S23" s="51">
        <v>0</v>
      </c>
      <c r="T23" s="50">
        <v>0</v>
      </c>
      <c r="U23" s="51">
        <v>17.482226666666673</v>
      </c>
      <c r="V23" s="51">
        <v>0</v>
      </c>
      <c r="W23" s="50">
        <v>0</v>
      </c>
      <c r="X23" s="49">
        <v>0</v>
      </c>
      <c r="Y23" s="51">
        <v>0</v>
      </c>
      <c r="Z23" s="52">
        <v>0</v>
      </c>
      <c r="AA23" s="52">
        <v>0</v>
      </c>
      <c r="AB23" s="52">
        <v>0</v>
      </c>
      <c r="AC23" s="52">
        <v>0</v>
      </c>
      <c r="AD23" s="52">
        <v>0</v>
      </c>
      <c r="AE23" s="50">
        <v>0</v>
      </c>
      <c r="AF23" s="50">
        <v>0</v>
      </c>
      <c r="AG23" s="50">
        <v>0</v>
      </c>
      <c r="AH23" s="50">
        <v>13.313985840000004</v>
      </c>
      <c r="AI23" s="52">
        <v>8.180473837037038</v>
      </c>
      <c r="AJ23" s="49">
        <v>0</v>
      </c>
      <c r="AK23" s="50">
        <v>16.011722222222225</v>
      </c>
      <c r="AL23" s="50">
        <v>24.792222222222229</v>
      </c>
      <c r="AM23" s="50">
        <v>0</v>
      </c>
      <c r="AN23" s="50">
        <v>34.61748</v>
      </c>
      <c r="AO23" s="50">
        <v>6.9069767441860481</v>
      </c>
      <c r="AP23" s="50">
        <v>21.727350000000001</v>
      </c>
      <c r="AQ23" s="51">
        <v>14.7075</v>
      </c>
      <c r="AR23" s="49">
        <v>0</v>
      </c>
      <c r="AS23" s="50">
        <v>0</v>
      </c>
      <c r="AT23" s="50">
        <v>0</v>
      </c>
      <c r="AU23" s="50">
        <v>5.7385499999999992</v>
      </c>
      <c r="AV23" s="50">
        <v>209.32106249999998</v>
      </c>
      <c r="AW23" s="50">
        <v>20.926805821428573</v>
      </c>
      <c r="AX23" s="50">
        <v>0</v>
      </c>
      <c r="AY23" s="50">
        <v>72.137633333333326</v>
      </c>
      <c r="AZ23" s="51">
        <v>0</v>
      </c>
      <c r="BA23" s="49">
        <v>0</v>
      </c>
      <c r="BB23" s="49">
        <v>0</v>
      </c>
      <c r="BC23" s="50">
        <v>0</v>
      </c>
      <c r="BD23" s="50">
        <v>0</v>
      </c>
      <c r="BE23" s="51">
        <v>0</v>
      </c>
      <c r="BF23" s="38"/>
      <c r="BG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Y23" s="38"/>
      <c r="BZ23" s="38"/>
      <c r="CJ23" s="38"/>
    </row>
    <row r="24" spans="2:88" x14ac:dyDescent="0.25">
      <c r="B24" s="8">
        <v>22</v>
      </c>
      <c r="C24" s="9" t="s">
        <v>11660</v>
      </c>
      <c r="D24" s="9" t="s">
        <v>11682</v>
      </c>
      <c r="E24" s="49">
        <v>13.873269400000002</v>
      </c>
      <c r="F24" s="50">
        <v>9.9030288000000013</v>
      </c>
      <c r="G24" s="50">
        <v>16.56908</v>
      </c>
      <c r="H24" s="51">
        <v>0</v>
      </c>
      <c r="I24" s="50">
        <v>0</v>
      </c>
      <c r="J24" s="50">
        <v>0</v>
      </c>
      <c r="K24" s="50">
        <v>0</v>
      </c>
      <c r="L24" s="50">
        <v>0</v>
      </c>
      <c r="M24" s="49">
        <v>9.2428263500000014</v>
      </c>
      <c r="N24" s="49">
        <v>2.7070817396444444</v>
      </c>
      <c r="O24" s="49">
        <v>2.6056919999999995</v>
      </c>
      <c r="P24" s="50">
        <v>0</v>
      </c>
      <c r="Q24" s="50">
        <v>0</v>
      </c>
      <c r="R24" s="50">
        <v>84.639939999999996</v>
      </c>
      <c r="S24" s="51">
        <v>0</v>
      </c>
      <c r="T24" s="50">
        <v>0</v>
      </c>
      <c r="U24" s="51">
        <v>17.482226666666673</v>
      </c>
      <c r="V24" s="51">
        <v>0</v>
      </c>
      <c r="W24" s="50">
        <v>0</v>
      </c>
      <c r="X24" s="49">
        <v>0</v>
      </c>
      <c r="Y24" s="51">
        <v>0</v>
      </c>
      <c r="Z24" s="52">
        <v>0</v>
      </c>
      <c r="AA24" s="52">
        <v>0</v>
      </c>
      <c r="AB24" s="52">
        <v>0</v>
      </c>
      <c r="AC24" s="52">
        <v>0</v>
      </c>
      <c r="AD24" s="52">
        <v>0</v>
      </c>
      <c r="AE24" s="50">
        <v>0</v>
      </c>
      <c r="AF24" s="50">
        <v>0</v>
      </c>
      <c r="AG24" s="50">
        <v>0</v>
      </c>
      <c r="AH24" s="50">
        <v>13.313985840000004</v>
      </c>
      <c r="AI24" s="52">
        <v>8.180473837037038</v>
      </c>
      <c r="AJ24" s="49">
        <v>0</v>
      </c>
      <c r="AK24" s="50">
        <v>21.348962962962965</v>
      </c>
      <c r="AL24" s="50">
        <v>33.056296296296303</v>
      </c>
      <c r="AM24" s="50">
        <v>0</v>
      </c>
      <c r="AN24" s="50">
        <v>46.156640000000003</v>
      </c>
      <c r="AO24" s="50">
        <v>9.2093023255813975</v>
      </c>
      <c r="AP24" s="50">
        <v>28.969799999999999</v>
      </c>
      <c r="AQ24" s="51">
        <v>19.61</v>
      </c>
      <c r="AR24" s="49">
        <v>0</v>
      </c>
      <c r="AS24" s="50">
        <v>0</v>
      </c>
      <c r="AT24" s="50">
        <v>0</v>
      </c>
      <c r="AU24" s="50">
        <v>7.6513999999999989</v>
      </c>
      <c r="AV24" s="50">
        <v>242.62516666666667</v>
      </c>
      <c r="AW24" s="50">
        <v>20.926805821428573</v>
      </c>
      <c r="AX24" s="50">
        <v>0</v>
      </c>
      <c r="AY24" s="50">
        <v>72.137633333333326</v>
      </c>
      <c r="AZ24" s="51">
        <v>0</v>
      </c>
      <c r="BA24" s="49">
        <v>0</v>
      </c>
      <c r="BB24" s="49">
        <v>0</v>
      </c>
      <c r="BC24" s="50">
        <v>0</v>
      </c>
      <c r="BD24" s="50">
        <v>0</v>
      </c>
      <c r="BE24" s="51">
        <v>0</v>
      </c>
      <c r="BF24" s="38"/>
      <c r="BG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Y24" s="38"/>
      <c r="BZ24" s="38"/>
      <c r="CJ24" s="38"/>
    </row>
    <row r="25" spans="2:88" x14ac:dyDescent="0.25">
      <c r="B25" s="8">
        <v>23</v>
      </c>
      <c r="C25" s="9" t="s">
        <v>11660</v>
      </c>
      <c r="D25" s="9" t="s">
        <v>11683</v>
      </c>
      <c r="E25" s="49">
        <v>17.341586750000001</v>
      </c>
      <c r="F25" s="50">
        <v>12.378786000000002</v>
      </c>
      <c r="G25" s="50">
        <v>20.711349999999999</v>
      </c>
      <c r="H25" s="51">
        <v>0</v>
      </c>
      <c r="I25" s="50">
        <v>0</v>
      </c>
      <c r="J25" s="50">
        <v>0</v>
      </c>
      <c r="K25" s="50">
        <v>0</v>
      </c>
      <c r="L25" s="50">
        <v>0</v>
      </c>
      <c r="M25" s="49">
        <v>9.2428263500000014</v>
      </c>
      <c r="N25" s="49">
        <v>2.7070817396444444</v>
      </c>
      <c r="O25" s="49">
        <v>2.6056919999999995</v>
      </c>
      <c r="P25" s="50">
        <v>0</v>
      </c>
      <c r="Q25" s="50">
        <v>0</v>
      </c>
      <c r="R25" s="50">
        <v>84.639939999999996</v>
      </c>
      <c r="S25" s="51">
        <v>0</v>
      </c>
      <c r="T25" s="50">
        <v>0</v>
      </c>
      <c r="U25" s="51">
        <v>17.482226666666673</v>
      </c>
      <c r="V25" s="51">
        <v>0</v>
      </c>
      <c r="W25" s="50">
        <v>0</v>
      </c>
      <c r="X25" s="49">
        <v>0</v>
      </c>
      <c r="Y25" s="51">
        <v>0</v>
      </c>
      <c r="Z25" s="52">
        <v>0</v>
      </c>
      <c r="AA25" s="52">
        <v>0</v>
      </c>
      <c r="AB25" s="52">
        <v>0</v>
      </c>
      <c r="AC25" s="52">
        <v>0</v>
      </c>
      <c r="AD25" s="52">
        <v>0</v>
      </c>
      <c r="AE25" s="50">
        <v>0</v>
      </c>
      <c r="AF25" s="50">
        <v>0</v>
      </c>
      <c r="AG25" s="50">
        <v>0</v>
      </c>
      <c r="AH25" s="50">
        <v>13.313985840000004</v>
      </c>
      <c r="AI25" s="52">
        <v>8.180473837037038</v>
      </c>
      <c r="AJ25" s="49">
        <v>0</v>
      </c>
      <c r="AK25" s="50">
        <v>26.686203703703704</v>
      </c>
      <c r="AL25" s="50">
        <v>41.320370370370377</v>
      </c>
      <c r="AM25" s="50">
        <v>0</v>
      </c>
      <c r="AN25" s="50">
        <v>57.695800000000006</v>
      </c>
      <c r="AO25" s="50">
        <v>11.511627906976747</v>
      </c>
      <c r="AP25" s="50">
        <v>36.212249999999997</v>
      </c>
      <c r="AQ25" s="51">
        <v>24.512499999999999</v>
      </c>
      <c r="AR25" s="49">
        <v>0</v>
      </c>
      <c r="AS25" s="50">
        <v>0</v>
      </c>
      <c r="AT25" s="50">
        <v>0</v>
      </c>
      <c r="AU25" s="50">
        <v>7.6513999999999989</v>
      </c>
      <c r="AV25" s="50">
        <v>242.62516666666667</v>
      </c>
      <c r="AW25" s="50">
        <v>20.926805821428573</v>
      </c>
      <c r="AX25" s="50">
        <v>0</v>
      </c>
      <c r="AY25" s="50">
        <v>72.137633333333326</v>
      </c>
      <c r="AZ25" s="51">
        <v>0</v>
      </c>
      <c r="BA25" s="49">
        <v>0</v>
      </c>
      <c r="BB25" s="49">
        <v>0</v>
      </c>
      <c r="BC25" s="50">
        <v>0</v>
      </c>
      <c r="BD25" s="50">
        <v>0</v>
      </c>
      <c r="BE25" s="51">
        <v>0</v>
      </c>
      <c r="BF25" s="38"/>
      <c r="BG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Y25" s="38"/>
      <c r="BZ25" s="38"/>
      <c r="CJ25" s="38"/>
    </row>
    <row r="26" spans="2:88" x14ac:dyDescent="0.25">
      <c r="B26" s="8">
        <v>24</v>
      </c>
      <c r="C26" s="9" t="s">
        <v>11660</v>
      </c>
      <c r="D26" s="9" t="s">
        <v>11684</v>
      </c>
      <c r="E26" s="49">
        <v>20.809904100000004</v>
      </c>
      <c r="F26" s="50">
        <v>14.854543200000002</v>
      </c>
      <c r="G26" s="50">
        <v>24.853619999999999</v>
      </c>
      <c r="H26" s="51">
        <v>0</v>
      </c>
      <c r="I26" s="50">
        <v>0</v>
      </c>
      <c r="J26" s="50">
        <v>0</v>
      </c>
      <c r="K26" s="50">
        <v>0</v>
      </c>
      <c r="L26" s="50">
        <v>0</v>
      </c>
      <c r="M26" s="49">
        <v>9.2428263500000014</v>
      </c>
      <c r="N26" s="49">
        <v>2.7070817396444444</v>
      </c>
      <c r="O26" s="49">
        <v>2.6056919999999995</v>
      </c>
      <c r="P26" s="50">
        <v>0</v>
      </c>
      <c r="Q26" s="50">
        <v>0</v>
      </c>
      <c r="R26" s="50">
        <v>84.639939999999996</v>
      </c>
      <c r="S26" s="51">
        <v>0</v>
      </c>
      <c r="T26" s="50">
        <v>0</v>
      </c>
      <c r="U26" s="51">
        <v>17.482226666666673</v>
      </c>
      <c r="V26" s="51">
        <v>0</v>
      </c>
      <c r="W26" s="50">
        <v>0</v>
      </c>
      <c r="X26" s="49">
        <v>0</v>
      </c>
      <c r="Y26" s="51">
        <v>0</v>
      </c>
      <c r="Z26" s="52">
        <v>0</v>
      </c>
      <c r="AA26" s="52">
        <v>0</v>
      </c>
      <c r="AB26" s="52">
        <v>0</v>
      </c>
      <c r="AC26" s="52">
        <v>0</v>
      </c>
      <c r="AD26" s="52">
        <v>0</v>
      </c>
      <c r="AE26" s="50">
        <v>0</v>
      </c>
      <c r="AF26" s="50">
        <v>0</v>
      </c>
      <c r="AG26" s="50">
        <v>0</v>
      </c>
      <c r="AH26" s="50">
        <v>13.313985840000004</v>
      </c>
      <c r="AI26" s="52">
        <v>8.180473837037038</v>
      </c>
      <c r="AJ26" s="49">
        <v>0</v>
      </c>
      <c r="AK26" s="50">
        <v>32.023444444444451</v>
      </c>
      <c r="AL26" s="50">
        <v>49.584444444444458</v>
      </c>
      <c r="AM26" s="50">
        <v>0</v>
      </c>
      <c r="AN26" s="50">
        <v>69.234960000000001</v>
      </c>
      <c r="AO26" s="50">
        <v>13.813953488372096</v>
      </c>
      <c r="AP26" s="50">
        <v>43.454700000000003</v>
      </c>
      <c r="AQ26" s="51">
        <v>29.414999999999999</v>
      </c>
      <c r="AR26" s="49">
        <v>0</v>
      </c>
      <c r="AS26" s="50">
        <v>0</v>
      </c>
      <c r="AT26" s="50">
        <v>0</v>
      </c>
      <c r="AU26" s="50">
        <v>9.5642499999999995</v>
      </c>
      <c r="AV26" s="50">
        <v>275.92927083333336</v>
      </c>
      <c r="AW26" s="50">
        <v>20.926805821428573</v>
      </c>
      <c r="AX26" s="50">
        <v>0</v>
      </c>
      <c r="AY26" s="50">
        <v>72.137633333333326</v>
      </c>
      <c r="AZ26" s="51">
        <v>0</v>
      </c>
      <c r="BA26" s="49">
        <v>0</v>
      </c>
      <c r="BB26" s="49">
        <v>0</v>
      </c>
      <c r="BC26" s="50">
        <v>0</v>
      </c>
      <c r="BD26" s="50">
        <v>0</v>
      </c>
      <c r="BE26" s="51">
        <v>0</v>
      </c>
      <c r="BF26" s="38"/>
      <c r="BG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Y26" s="38"/>
      <c r="BZ26" s="38"/>
      <c r="CJ26" s="38"/>
    </row>
    <row r="27" spans="2:88" x14ac:dyDescent="0.25">
      <c r="B27" s="8">
        <v>25</v>
      </c>
      <c r="C27" s="9" t="s">
        <v>11660</v>
      </c>
      <c r="D27" s="9" t="s">
        <v>11685</v>
      </c>
      <c r="E27" s="49">
        <v>3.4683173500000004</v>
      </c>
      <c r="F27" s="50">
        <v>2.4757572000000003</v>
      </c>
      <c r="G27" s="50">
        <v>4.1422699999999999</v>
      </c>
      <c r="H27" s="51">
        <v>0</v>
      </c>
      <c r="I27" s="50">
        <v>0</v>
      </c>
      <c r="J27" s="50">
        <v>0</v>
      </c>
      <c r="K27" s="50">
        <v>0</v>
      </c>
      <c r="L27" s="50">
        <v>0</v>
      </c>
      <c r="M27" s="49">
        <v>3.0809421166666673</v>
      </c>
      <c r="N27" s="49">
        <v>1.6793607249066667</v>
      </c>
      <c r="O27" s="49">
        <v>0.86856399999999989</v>
      </c>
      <c r="P27" s="50">
        <v>0</v>
      </c>
      <c r="Q27" s="50">
        <v>0</v>
      </c>
      <c r="R27" s="50">
        <v>17.259979999999999</v>
      </c>
      <c r="S27" s="51">
        <v>0</v>
      </c>
      <c r="T27" s="50">
        <v>0</v>
      </c>
      <c r="U27" s="51">
        <v>6.4889666666666672</v>
      </c>
      <c r="V27" s="51">
        <v>0</v>
      </c>
      <c r="W27" s="50">
        <v>0</v>
      </c>
      <c r="X27" s="49">
        <v>0</v>
      </c>
      <c r="Y27" s="51">
        <v>0</v>
      </c>
      <c r="Z27" s="52">
        <v>0</v>
      </c>
      <c r="AA27" s="52">
        <v>0</v>
      </c>
      <c r="AB27" s="52">
        <v>0</v>
      </c>
      <c r="AC27" s="52">
        <v>0</v>
      </c>
      <c r="AD27" s="52">
        <v>0</v>
      </c>
      <c r="AE27" s="50">
        <v>0</v>
      </c>
      <c r="AF27" s="50">
        <v>0</v>
      </c>
      <c r="AG27" s="50">
        <v>0</v>
      </c>
      <c r="AH27" s="50">
        <v>4.4379952800000009</v>
      </c>
      <c r="AI27" s="52">
        <v>2.7468274666666663</v>
      </c>
      <c r="AJ27" s="49">
        <v>0</v>
      </c>
      <c r="AK27" s="50">
        <v>5.3372407407407412</v>
      </c>
      <c r="AL27" s="50">
        <v>8.4211111111111112</v>
      </c>
      <c r="AM27" s="50">
        <v>3.1762500000000005</v>
      </c>
      <c r="AN27" s="50">
        <v>0</v>
      </c>
      <c r="AO27" s="50">
        <v>0</v>
      </c>
      <c r="AP27" s="50">
        <v>0</v>
      </c>
      <c r="AQ27" s="51">
        <v>0</v>
      </c>
      <c r="AR27" s="49">
        <v>0</v>
      </c>
      <c r="AS27" s="50">
        <v>0</v>
      </c>
      <c r="AT27" s="50">
        <v>0</v>
      </c>
      <c r="AU27" s="50">
        <v>1.9128499999999997</v>
      </c>
      <c r="AV27" s="50">
        <v>69.773687499999994</v>
      </c>
      <c r="AW27" s="50">
        <v>6.9756019404761913</v>
      </c>
      <c r="AX27" s="50">
        <v>0</v>
      </c>
      <c r="AY27" s="50">
        <v>18.113280000000007</v>
      </c>
      <c r="AZ27" s="51">
        <v>0</v>
      </c>
      <c r="BA27" s="49">
        <v>0</v>
      </c>
      <c r="BB27" s="49">
        <v>0</v>
      </c>
      <c r="BC27" s="50">
        <v>0</v>
      </c>
      <c r="BD27" s="50">
        <v>0</v>
      </c>
      <c r="BE27" s="51">
        <v>0</v>
      </c>
      <c r="BF27" s="38"/>
      <c r="BG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Y27" s="38"/>
      <c r="BZ27" s="38"/>
      <c r="CJ27" s="38"/>
    </row>
    <row r="28" spans="2:88" x14ac:dyDescent="0.25">
      <c r="B28" s="8">
        <v>26</v>
      </c>
      <c r="C28" s="9" t="s">
        <v>11660</v>
      </c>
      <c r="D28" s="9" t="s">
        <v>11686</v>
      </c>
      <c r="E28" s="49">
        <v>4.6244231333333339</v>
      </c>
      <c r="F28" s="50">
        <v>3.3010096000000004</v>
      </c>
      <c r="G28" s="50">
        <v>5.5230266666666665</v>
      </c>
      <c r="H28" s="51">
        <v>0</v>
      </c>
      <c r="I28" s="50">
        <v>0</v>
      </c>
      <c r="J28" s="50">
        <v>0</v>
      </c>
      <c r="K28" s="50">
        <v>0</v>
      </c>
      <c r="L28" s="50">
        <v>0</v>
      </c>
      <c r="M28" s="49">
        <v>3.0809421166666673</v>
      </c>
      <c r="N28" s="49">
        <v>1.6793607249066667</v>
      </c>
      <c r="O28" s="49">
        <v>0.86856399999999989</v>
      </c>
      <c r="P28" s="50">
        <v>0</v>
      </c>
      <c r="Q28" s="50">
        <v>0</v>
      </c>
      <c r="R28" s="50">
        <v>17.259979999999999</v>
      </c>
      <c r="S28" s="51">
        <v>0</v>
      </c>
      <c r="T28" s="50">
        <v>0</v>
      </c>
      <c r="U28" s="51">
        <v>6.4889666666666672</v>
      </c>
      <c r="V28" s="51">
        <v>0</v>
      </c>
      <c r="W28" s="50">
        <v>0</v>
      </c>
      <c r="X28" s="49">
        <v>0</v>
      </c>
      <c r="Y28" s="51">
        <v>0</v>
      </c>
      <c r="Z28" s="52">
        <v>0</v>
      </c>
      <c r="AA28" s="52">
        <v>0</v>
      </c>
      <c r="AB28" s="52">
        <v>0</v>
      </c>
      <c r="AC28" s="52">
        <v>0</v>
      </c>
      <c r="AD28" s="52">
        <v>0</v>
      </c>
      <c r="AE28" s="50">
        <v>0</v>
      </c>
      <c r="AF28" s="50">
        <v>0</v>
      </c>
      <c r="AG28" s="50">
        <v>0</v>
      </c>
      <c r="AH28" s="50">
        <v>4.4379952800000009</v>
      </c>
      <c r="AI28" s="52">
        <v>2.7468274666666663</v>
      </c>
      <c r="AJ28" s="49">
        <v>0</v>
      </c>
      <c r="AK28" s="50">
        <v>7.116320987654321</v>
      </c>
      <c r="AL28" s="50">
        <v>11.228148148148149</v>
      </c>
      <c r="AM28" s="50">
        <v>4.2350000000000003</v>
      </c>
      <c r="AN28" s="50">
        <v>0</v>
      </c>
      <c r="AO28" s="50">
        <v>0</v>
      </c>
      <c r="AP28" s="50">
        <v>0</v>
      </c>
      <c r="AQ28" s="51">
        <v>0</v>
      </c>
      <c r="AR28" s="49">
        <v>0</v>
      </c>
      <c r="AS28" s="50">
        <v>0</v>
      </c>
      <c r="AT28" s="50">
        <v>0</v>
      </c>
      <c r="AU28" s="50">
        <v>2.5504666666666664</v>
      </c>
      <c r="AV28" s="50">
        <v>80.875055555555548</v>
      </c>
      <c r="AW28" s="50">
        <v>6.9756019404761913</v>
      </c>
      <c r="AX28" s="50">
        <v>0</v>
      </c>
      <c r="AY28" s="50">
        <v>18.113280000000007</v>
      </c>
      <c r="AZ28" s="51">
        <v>0</v>
      </c>
      <c r="BA28" s="49">
        <v>0</v>
      </c>
      <c r="BB28" s="49">
        <v>0</v>
      </c>
      <c r="BC28" s="50">
        <v>0</v>
      </c>
      <c r="BD28" s="50">
        <v>0</v>
      </c>
      <c r="BE28" s="51">
        <v>0</v>
      </c>
      <c r="BF28" s="38"/>
      <c r="BG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Y28" s="38"/>
      <c r="BZ28" s="38"/>
      <c r="CJ28" s="38"/>
    </row>
    <row r="29" spans="2:88" x14ac:dyDescent="0.25">
      <c r="B29" s="8">
        <v>27</v>
      </c>
      <c r="C29" s="9" t="s">
        <v>11660</v>
      </c>
      <c r="D29" s="9" t="s">
        <v>11687</v>
      </c>
      <c r="E29" s="49">
        <v>5.7805289166666673</v>
      </c>
      <c r="F29" s="50">
        <v>4.1262620000000005</v>
      </c>
      <c r="G29" s="50">
        <v>6.9037833333333332</v>
      </c>
      <c r="H29" s="51">
        <v>0</v>
      </c>
      <c r="I29" s="50">
        <v>0</v>
      </c>
      <c r="J29" s="50">
        <v>0</v>
      </c>
      <c r="K29" s="50">
        <v>0</v>
      </c>
      <c r="L29" s="50">
        <v>0</v>
      </c>
      <c r="M29" s="49">
        <v>3.0809421166666673</v>
      </c>
      <c r="N29" s="49">
        <v>1.6793607249066667</v>
      </c>
      <c r="O29" s="49">
        <v>0.86856399999999989</v>
      </c>
      <c r="P29" s="50">
        <v>0</v>
      </c>
      <c r="Q29" s="50">
        <v>0</v>
      </c>
      <c r="R29" s="50">
        <v>17.259979999999999</v>
      </c>
      <c r="S29" s="51">
        <v>0</v>
      </c>
      <c r="T29" s="50">
        <v>0</v>
      </c>
      <c r="U29" s="51">
        <v>6.4889666666666672</v>
      </c>
      <c r="V29" s="51">
        <v>0</v>
      </c>
      <c r="W29" s="50">
        <v>0</v>
      </c>
      <c r="X29" s="49">
        <v>0</v>
      </c>
      <c r="Y29" s="51">
        <v>0</v>
      </c>
      <c r="Z29" s="52">
        <v>0</v>
      </c>
      <c r="AA29" s="52">
        <v>0</v>
      </c>
      <c r="AB29" s="52">
        <v>0</v>
      </c>
      <c r="AC29" s="52">
        <v>0</v>
      </c>
      <c r="AD29" s="52">
        <v>0</v>
      </c>
      <c r="AE29" s="50">
        <v>0</v>
      </c>
      <c r="AF29" s="50">
        <v>0</v>
      </c>
      <c r="AG29" s="50">
        <v>0</v>
      </c>
      <c r="AH29" s="50">
        <v>4.4379952800000009</v>
      </c>
      <c r="AI29" s="52">
        <v>2.7468274666666663</v>
      </c>
      <c r="AJ29" s="49">
        <v>0</v>
      </c>
      <c r="AK29" s="50">
        <v>8.8954012345679008</v>
      </c>
      <c r="AL29" s="50">
        <v>14.035185185185187</v>
      </c>
      <c r="AM29" s="50">
        <v>5.2937500000000002</v>
      </c>
      <c r="AN29" s="50">
        <v>0</v>
      </c>
      <c r="AO29" s="50">
        <v>0</v>
      </c>
      <c r="AP29" s="50">
        <v>0</v>
      </c>
      <c r="AQ29" s="51">
        <v>0</v>
      </c>
      <c r="AR29" s="49">
        <v>0</v>
      </c>
      <c r="AS29" s="50">
        <v>0</v>
      </c>
      <c r="AT29" s="50">
        <v>0</v>
      </c>
      <c r="AU29" s="50">
        <v>2.5504666666666664</v>
      </c>
      <c r="AV29" s="50">
        <v>80.875055555555548</v>
      </c>
      <c r="AW29" s="50">
        <v>6.9756019404761913</v>
      </c>
      <c r="AX29" s="50">
        <v>0</v>
      </c>
      <c r="AY29" s="50">
        <v>18.113280000000007</v>
      </c>
      <c r="AZ29" s="51">
        <v>0</v>
      </c>
      <c r="BA29" s="49">
        <v>0</v>
      </c>
      <c r="BB29" s="49">
        <v>0</v>
      </c>
      <c r="BC29" s="50">
        <v>0</v>
      </c>
      <c r="BD29" s="50">
        <v>0</v>
      </c>
      <c r="BE29" s="51">
        <v>0</v>
      </c>
      <c r="BF29" s="38"/>
      <c r="BG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Y29" s="38"/>
      <c r="BZ29" s="38"/>
      <c r="CJ29" s="38"/>
    </row>
    <row r="30" spans="2:88" x14ac:dyDescent="0.25">
      <c r="B30" s="8">
        <v>28</v>
      </c>
      <c r="C30" s="9" t="s">
        <v>11660</v>
      </c>
      <c r="D30" s="9" t="s">
        <v>11688</v>
      </c>
      <c r="E30" s="49">
        <v>6.9366347000000008</v>
      </c>
      <c r="F30" s="50">
        <v>4.9515144000000006</v>
      </c>
      <c r="G30" s="50">
        <v>8.2845399999999998</v>
      </c>
      <c r="H30" s="51">
        <v>0</v>
      </c>
      <c r="I30" s="50">
        <v>0</v>
      </c>
      <c r="J30" s="50">
        <v>0</v>
      </c>
      <c r="K30" s="50">
        <v>0</v>
      </c>
      <c r="L30" s="50">
        <v>0</v>
      </c>
      <c r="M30" s="49">
        <v>3.0809421166666673</v>
      </c>
      <c r="N30" s="49">
        <v>1.6793607249066667</v>
      </c>
      <c r="O30" s="49">
        <v>0.86856399999999989</v>
      </c>
      <c r="P30" s="50">
        <v>0</v>
      </c>
      <c r="Q30" s="50">
        <v>0</v>
      </c>
      <c r="R30" s="50">
        <v>17.259979999999999</v>
      </c>
      <c r="S30" s="51">
        <v>0</v>
      </c>
      <c r="T30" s="50">
        <v>0</v>
      </c>
      <c r="U30" s="51">
        <v>6.4889666666666672</v>
      </c>
      <c r="V30" s="51">
        <v>0</v>
      </c>
      <c r="W30" s="50">
        <v>0</v>
      </c>
      <c r="X30" s="49">
        <v>0</v>
      </c>
      <c r="Y30" s="51">
        <v>0</v>
      </c>
      <c r="Z30" s="52">
        <v>0</v>
      </c>
      <c r="AA30" s="52">
        <v>0</v>
      </c>
      <c r="AB30" s="52">
        <v>0</v>
      </c>
      <c r="AC30" s="52">
        <v>0</v>
      </c>
      <c r="AD30" s="52">
        <v>0</v>
      </c>
      <c r="AE30" s="50">
        <v>0</v>
      </c>
      <c r="AF30" s="50">
        <v>0</v>
      </c>
      <c r="AG30" s="50">
        <v>0</v>
      </c>
      <c r="AH30" s="50">
        <v>4.4379952800000009</v>
      </c>
      <c r="AI30" s="52">
        <v>2.7468274666666663</v>
      </c>
      <c r="AJ30" s="49">
        <v>0</v>
      </c>
      <c r="AK30" s="50">
        <v>10.674481481481482</v>
      </c>
      <c r="AL30" s="50">
        <v>16.842222222222222</v>
      </c>
      <c r="AM30" s="50">
        <v>6.3525000000000009</v>
      </c>
      <c r="AN30" s="50">
        <v>0</v>
      </c>
      <c r="AO30" s="50">
        <v>0</v>
      </c>
      <c r="AP30" s="50">
        <v>0</v>
      </c>
      <c r="AQ30" s="51">
        <v>0</v>
      </c>
      <c r="AR30" s="49">
        <v>0</v>
      </c>
      <c r="AS30" s="50">
        <v>0</v>
      </c>
      <c r="AT30" s="50">
        <v>0</v>
      </c>
      <c r="AU30" s="50">
        <v>3.1880833333333332</v>
      </c>
      <c r="AV30" s="50">
        <v>91.976423611111102</v>
      </c>
      <c r="AW30" s="50">
        <v>6.9756019404761913</v>
      </c>
      <c r="AX30" s="50">
        <v>0</v>
      </c>
      <c r="AY30" s="50">
        <v>18.113280000000007</v>
      </c>
      <c r="AZ30" s="51">
        <v>0</v>
      </c>
      <c r="BA30" s="49">
        <v>0</v>
      </c>
      <c r="BB30" s="49">
        <v>0</v>
      </c>
      <c r="BC30" s="50">
        <v>0</v>
      </c>
      <c r="BD30" s="50">
        <v>0</v>
      </c>
      <c r="BE30" s="51">
        <v>0</v>
      </c>
      <c r="BF30" s="38"/>
      <c r="BG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Y30" s="38"/>
      <c r="BZ30" s="38"/>
      <c r="CJ30" s="38"/>
    </row>
    <row r="31" spans="2:88" x14ac:dyDescent="0.25">
      <c r="B31" s="8">
        <v>29</v>
      </c>
      <c r="C31" s="9" t="s">
        <v>11660</v>
      </c>
      <c r="D31" s="9" t="s">
        <v>11689</v>
      </c>
      <c r="E31" s="49">
        <v>6.9366347000000008</v>
      </c>
      <c r="F31" s="50">
        <v>4.9515144000000006</v>
      </c>
      <c r="G31" s="50">
        <v>8.2845399999999998</v>
      </c>
      <c r="H31" s="51">
        <v>0</v>
      </c>
      <c r="I31" s="50">
        <v>0</v>
      </c>
      <c r="J31" s="50">
        <v>0</v>
      </c>
      <c r="K31" s="50">
        <v>0</v>
      </c>
      <c r="L31" s="50">
        <v>0</v>
      </c>
      <c r="M31" s="49">
        <v>6.1618842333333346</v>
      </c>
      <c r="N31" s="49">
        <v>2.1412299881066668</v>
      </c>
      <c r="O31" s="49">
        <v>1.7371279999999998</v>
      </c>
      <c r="P31" s="50">
        <v>0</v>
      </c>
      <c r="Q31" s="50">
        <v>0</v>
      </c>
      <c r="R31" s="50">
        <v>51.091293333333333</v>
      </c>
      <c r="S31" s="51">
        <v>0</v>
      </c>
      <c r="T31" s="50">
        <v>0</v>
      </c>
      <c r="U31" s="51">
        <v>16.348733333333335</v>
      </c>
      <c r="V31" s="51">
        <v>0</v>
      </c>
      <c r="W31" s="50">
        <v>0</v>
      </c>
      <c r="X31" s="49">
        <v>0</v>
      </c>
      <c r="Y31" s="51">
        <v>0</v>
      </c>
      <c r="Z31" s="52">
        <v>0</v>
      </c>
      <c r="AA31" s="52">
        <v>0</v>
      </c>
      <c r="AB31" s="52">
        <v>0</v>
      </c>
      <c r="AC31" s="52">
        <v>0</v>
      </c>
      <c r="AD31" s="52">
        <v>0</v>
      </c>
      <c r="AE31" s="50">
        <v>0</v>
      </c>
      <c r="AF31" s="50">
        <v>0</v>
      </c>
      <c r="AG31" s="50">
        <v>0</v>
      </c>
      <c r="AH31" s="50">
        <v>8.8759905600000018</v>
      </c>
      <c r="AI31" s="52">
        <v>5.4636506518518519</v>
      </c>
      <c r="AJ31" s="49">
        <v>0</v>
      </c>
      <c r="AK31" s="50">
        <v>10.674481481481482</v>
      </c>
      <c r="AL31" s="50">
        <v>16.842222222222222</v>
      </c>
      <c r="AM31" s="50">
        <v>6.3525000000000009</v>
      </c>
      <c r="AN31" s="50">
        <v>0</v>
      </c>
      <c r="AO31" s="50">
        <v>0</v>
      </c>
      <c r="AP31" s="50">
        <v>0</v>
      </c>
      <c r="AQ31" s="51">
        <v>0</v>
      </c>
      <c r="AR31" s="49">
        <v>0</v>
      </c>
      <c r="AS31" s="50">
        <v>0</v>
      </c>
      <c r="AT31" s="50">
        <v>0</v>
      </c>
      <c r="AU31" s="50">
        <v>3.8256999999999994</v>
      </c>
      <c r="AV31" s="50">
        <v>139.54737499999999</v>
      </c>
      <c r="AW31" s="50">
        <v>13.951203880952383</v>
      </c>
      <c r="AX31" s="50">
        <v>0</v>
      </c>
      <c r="AY31" s="50">
        <v>46.567216666666674</v>
      </c>
      <c r="AZ31" s="51">
        <v>0</v>
      </c>
      <c r="BA31" s="49">
        <v>0</v>
      </c>
      <c r="BB31" s="49">
        <v>0</v>
      </c>
      <c r="BC31" s="50">
        <v>0</v>
      </c>
      <c r="BD31" s="50">
        <v>0</v>
      </c>
      <c r="BE31" s="51">
        <v>0</v>
      </c>
      <c r="BF31" s="38"/>
      <c r="BG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Y31" s="38"/>
      <c r="BZ31" s="38"/>
      <c r="CJ31" s="38"/>
    </row>
    <row r="32" spans="2:88" x14ac:dyDescent="0.25">
      <c r="B32" s="8">
        <v>30</v>
      </c>
      <c r="C32" s="9" t="s">
        <v>11660</v>
      </c>
      <c r="D32" s="9" t="s">
        <v>11690</v>
      </c>
      <c r="E32" s="49">
        <v>9.2488462666666678</v>
      </c>
      <c r="F32" s="50">
        <v>6.6020192000000009</v>
      </c>
      <c r="G32" s="50">
        <v>11.046053333333333</v>
      </c>
      <c r="H32" s="51">
        <v>0</v>
      </c>
      <c r="I32" s="50">
        <v>0</v>
      </c>
      <c r="J32" s="50">
        <v>0</v>
      </c>
      <c r="K32" s="50">
        <v>0</v>
      </c>
      <c r="L32" s="50">
        <v>0</v>
      </c>
      <c r="M32" s="49">
        <v>6.1618842333333346</v>
      </c>
      <c r="N32" s="49">
        <v>2.1412299881066668</v>
      </c>
      <c r="O32" s="49">
        <v>1.7371279999999998</v>
      </c>
      <c r="P32" s="50">
        <v>0</v>
      </c>
      <c r="Q32" s="50">
        <v>0</v>
      </c>
      <c r="R32" s="50">
        <v>51.091293333333333</v>
      </c>
      <c r="S32" s="51">
        <v>0</v>
      </c>
      <c r="T32" s="50">
        <v>0</v>
      </c>
      <c r="U32" s="51">
        <v>16.348733333333335</v>
      </c>
      <c r="V32" s="51">
        <v>0</v>
      </c>
      <c r="W32" s="50">
        <v>0</v>
      </c>
      <c r="X32" s="49">
        <v>0</v>
      </c>
      <c r="Y32" s="51">
        <v>0</v>
      </c>
      <c r="Z32" s="52">
        <v>0</v>
      </c>
      <c r="AA32" s="52">
        <v>0</v>
      </c>
      <c r="AB32" s="52">
        <v>0</v>
      </c>
      <c r="AC32" s="52">
        <v>0</v>
      </c>
      <c r="AD32" s="52">
        <v>0</v>
      </c>
      <c r="AE32" s="50">
        <v>0</v>
      </c>
      <c r="AF32" s="50">
        <v>0</v>
      </c>
      <c r="AG32" s="50">
        <v>0</v>
      </c>
      <c r="AH32" s="50">
        <v>8.8759905600000018</v>
      </c>
      <c r="AI32" s="52">
        <v>5.4636506518518519</v>
      </c>
      <c r="AJ32" s="49">
        <v>0</v>
      </c>
      <c r="AK32" s="50">
        <v>14.232641975308642</v>
      </c>
      <c r="AL32" s="50">
        <v>22.456296296296298</v>
      </c>
      <c r="AM32" s="50">
        <v>8.4700000000000006</v>
      </c>
      <c r="AN32" s="50">
        <v>0</v>
      </c>
      <c r="AO32" s="50">
        <v>0</v>
      </c>
      <c r="AP32" s="50">
        <v>0</v>
      </c>
      <c r="AQ32" s="51">
        <v>0</v>
      </c>
      <c r="AR32" s="49">
        <v>0</v>
      </c>
      <c r="AS32" s="50">
        <v>0</v>
      </c>
      <c r="AT32" s="50">
        <v>0</v>
      </c>
      <c r="AU32" s="50">
        <v>5.1009333333333329</v>
      </c>
      <c r="AV32" s="50">
        <v>161.7501111111111</v>
      </c>
      <c r="AW32" s="50">
        <v>13.951203880952383</v>
      </c>
      <c r="AX32" s="50">
        <v>0</v>
      </c>
      <c r="AY32" s="50">
        <v>46.567216666666674</v>
      </c>
      <c r="AZ32" s="51">
        <v>0</v>
      </c>
      <c r="BA32" s="49">
        <v>0</v>
      </c>
      <c r="BB32" s="49">
        <v>0</v>
      </c>
      <c r="BC32" s="50">
        <v>0</v>
      </c>
      <c r="BD32" s="50">
        <v>0</v>
      </c>
      <c r="BE32" s="51">
        <v>0</v>
      </c>
      <c r="BF32" s="38"/>
      <c r="BG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Y32" s="38"/>
      <c r="BZ32" s="38"/>
      <c r="CJ32" s="38"/>
    </row>
    <row r="33" spans="2:88" x14ac:dyDescent="0.25">
      <c r="B33" s="8">
        <v>31</v>
      </c>
      <c r="C33" s="9" t="s">
        <v>11660</v>
      </c>
      <c r="D33" s="9" t="s">
        <v>11691</v>
      </c>
      <c r="E33" s="49">
        <v>11.561057833333335</v>
      </c>
      <c r="F33" s="50">
        <v>8.2525240000000011</v>
      </c>
      <c r="G33" s="50">
        <v>13.807566666666666</v>
      </c>
      <c r="H33" s="51">
        <v>0</v>
      </c>
      <c r="I33" s="50">
        <v>0</v>
      </c>
      <c r="J33" s="50">
        <v>0</v>
      </c>
      <c r="K33" s="50">
        <v>0</v>
      </c>
      <c r="L33" s="50">
        <v>0</v>
      </c>
      <c r="M33" s="49">
        <v>6.1618842333333346</v>
      </c>
      <c r="N33" s="49">
        <v>2.1412299881066668</v>
      </c>
      <c r="O33" s="49">
        <v>1.7371279999999998</v>
      </c>
      <c r="P33" s="50">
        <v>0</v>
      </c>
      <c r="Q33" s="50">
        <v>0</v>
      </c>
      <c r="R33" s="50">
        <v>51.091293333333333</v>
      </c>
      <c r="S33" s="51">
        <v>0</v>
      </c>
      <c r="T33" s="50">
        <v>0</v>
      </c>
      <c r="U33" s="51">
        <v>16.348733333333335</v>
      </c>
      <c r="V33" s="51">
        <v>0</v>
      </c>
      <c r="W33" s="50">
        <v>0</v>
      </c>
      <c r="X33" s="49">
        <v>0</v>
      </c>
      <c r="Y33" s="51">
        <v>0</v>
      </c>
      <c r="Z33" s="52">
        <v>0</v>
      </c>
      <c r="AA33" s="52">
        <v>0</v>
      </c>
      <c r="AB33" s="52">
        <v>0</v>
      </c>
      <c r="AC33" s="52">
        <v>0</v>
      </c>
      <c r="AD33" s="52">
        <v>0</v>
      </c>
      <c r="AE33" s="50">
        <v>0</v>
      </c>
      <c r="AF33" s="50">
        <v>0</v>
      </c>
      <c r="AG33" s="50">
        <v>0</v>
      </c>
      <c r="AH33" s="50">
        <v>8.8759905600000018</v>
      </c>
      <c r="AI33" s="52">
        <v>5.4636506518518519</v>
      </c>
      <c r="AJ33" s="49">
        <v>0</v>
      </c>
      <c r="AK33" s="50">
        <v>17.790802469135802</v>
      </c>
      <c r="AL33" s="50">
        <v>28.070370370370373</v>
      </c>
      <c r="AM33" s="50">
        <v>10.5875</v>
      </c>
      <c r="AN33" s="50">
        <v>0</v>
      </c>
      <c r="AO33" s="50">
        <v>0</v>
      </c>
      <c r="AP33" s="50">
        <v>0</v>
      </c>
      <c r="AQ33" s="51">
        <v>0</v>
      </c>
      <c r="AR33" s="49">
        <v>0</v>
      </c>
      <c r="AS33" s="50">
        <v>0</v>
      </c>
      <c r="AT33" s="50">
        <v>0</v>
      </c>
      <c r="AU33" s="50">
        <v>5.1009333333333329</v>
      </c>
      <c r="AV33" s="50">
        <v>161.7501111111111</v>
      </c>
      <c r="AW33" s="50">
        <v>13.951203880952383</v>
      </c>
      <c r="AX33" s="50">
        <v>0</v>
      </c>
      <c r="AY33" s="50">
        <v>46.567216666666674</v>
      </c>
      <c r="AZ33" s="51">
        <v>0</v>
      </c>
      <c r="BA33" s="49">
        <v>0</v>
      </c>
      <c r="BB33" s="49">
        <v>0</v>
      </c>
      <c r="BC33" s="50">
        <v>0</v>
      </c>
      <c r="BD33" s="50">
        <v>0</v>
      </c>
      <c r="BE33" s="51">
        <v>0</v>
      </c>
      <c r="BF33" s="38"/>
      <c r="BG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Y33" s="38"/>
      <c r="BZ33" s="38"/>
      <c r="CJ33" s="38"/>
    </row>
    <row r="34" spans="2:88" x14ac:dyDescent="0.25">
      <c r="B34" s="8">
        <v>32</v>
      </c>
      <c r="C34" s="9" t="s">
        <v>11660</v>
      </c>
      <c r="D34" s="9" t="s">
        <v>11692</v>
      </c>
      <c r="E34" s="49">
        <v>13.873269400000002</v>
      </c>
      <c r="F34" s="50">
        <v>9.9030288000000013</v>
      </c>
      <c r="G34" s="50">
        <v>16.56908</v>
      </c>
      <c r="H34" s="51">
        <v>0</v>
      </c>
      <c r="I34" s="50">
        <v>0</v>
      </c>
      <c r="J34" s="50">
        <v>0</v>
      </c>
      <c r="K34" s="50">
        <v>0</v>
      </c>
      <c r="L34" s="50">
        <v>0</v>
      </c>
      <c r="M34" s="49">
        <v>6.1618842333333346</v>
      </c>
      <c r="N34" s="49">
        <v>2.1412299881066668</v>
      </c>
      <c r="O34" s="49">
        <v>1.7371279999999998</v>
      </c>
      <c r="P34" s="50">
        <v>0</v>
      </c>
      <c r="Q34" s="50">
        <v>0</v>
      </c>
      <c r="R34" s="50">
        <v>51.091293333333333</v>
      </c>
      <c r="S34" s="51">
        <v>0</v>
      </c>
      <c r="T34" s="50">
        <v>0</v>
      </c>
      <c r="U34" s="51">
        <v>16.348733333333335</v>
      </c>
      <c r="V34" s="51">
        <v>0</v>
      </c>
      <c r="W34" s="50">
        <v>0</v>
      </c>
      <c r="X34" s="49">
        <v>0</v>
      </c>
      <c r="Y34" s="51">
        <v>0</v>
      </c>
      <c r="Z34" s="52">
        <v>0</v>
      </c>
      <c r="AA34" s="52">
        <v>0</v>
      </c>
      <c r="AB34" s="52">
        <v>0</v>
      </c>
      <c r="AC34" s="52">
        <v>0</v>
      </c>
      <c r="AD34" s="52">
        <v>0</v>
      </c>
      <c r="AE34" s="50">
        <v>0</v>
      </c>
      <c r="AF34" s="50">
        <v>0</v>
      </c>
      <c r="AG34" s="50">
        <v>0</v>
      </c>
      <c r="AH34" s="50">
        <v>8.8759905600000018</v>
      </c>
      <c r="AI34" s="52">
        <v>5.4636506518518519</v>
      </c>
      <c r="AJ34" s="49">
        <v>0</v>
      </c>
      <c r="AK34" s="50">
        <v>21.348962962962965</v>
      </c>
      <c r="AL34" s="50">
        <v>33.684444444444445</v>
      </c>
      <c r="AM34" s="50">
        <v>12.705000000000002</v>
      </c>
      <c r="AN34" s="50">
        <v>0</v>
      </c>
      <c r="AO34" s="50">
        <v>0</v>
      </c>
      <c r="AP34" s="50">
        <v>0</v>
      </c>
      <c r="AQ34" s="51">
        <v>0</v>
      </c>
      <c r="AR34" s="49">
        <v>0</v>
      </c>
      <c r="AS34" s="50">
        <v>0</v>
      </c>
      <c r="AT34" s="50">
        <v>0</v>
      </c>
      <c r="AU34" s="50">
        <v>6.3761666666666663</v>
      </c>
      <c r="AV34" s="50">
        <v>183.9528472222222</v>
      </c>
      <c r="AW34" s="50">
        <v>13.951203880952383</v>
      </c>
      <c r="AX34" s="50">
        <v>0</v>
      </c>
      <c r="AY34" s="50">
        <v>46.567216666666674</v>
      </c>
      <c r="AZ34" s="51">
        <v>0</v>
      </c>
      <c r="BA34" s="49">
        <v>0</v>
      </c>
      <c r="BB34" s="49">
        <v>0</v>
      </c>
      <c r="BC34" s="50">
        <v>0</v>
      </c>
      <c r="BD34" s="50">
        <v>0</v>
      </c>
      <c r="BE34" s="51">
        <v>0</v>
      </c>
      <c r="BF34" s="38"/>
      <c r="BG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Y34" s="38"/>
      <c r="BZ34" s="38"/>
      <c r="CJ34" s="38"/>
    </row>
    <row r="35" spans="2:88" x14ac:dyDescent="0.25">
      <c r="B35" s="8">
        <v>33</v>
      </c>
      <c r="C35" s="9" t="s">
        <v>11660</v>
      </c>
      <c r="D35" s="9" t="s">
        <v>11693</v>
      </c>
      <c r="E35" s="49">
        <v>10.404952050000002</v>
      </c>
      <c r="F35" s="50">
        <v>7.427271600000001</v>
      </c>
      <c r="G35" s="50">
        <v>12.42681</v>
      </c>
      <c r="H35" s="51">
        <v>0</v>
      </c>
      <c r="I35" s="50">
        <v>0</v>
      </c>
      <c r="J35" s="50">
        <v>0</v>
      </c>
      <c r="K35" s="50">
        <v>0</v>
      </c>
      <c r="L35" s="50">
        <v>0</v>
      </c>
      <c r="M35" s="49">
        <v>9.2428263500000014</v>
      </c>
      <c r="N35" s="49">
        <v>2.7070817396444444</v>
      </c>
      <c r="O35" s="49">
        <v>2.6056919999999995</v>
      </c>
      <c r="P35" s="50">
        <v>0</v>
      </c>
      <c r="Q35" s="50">
        <v>0</v>
      </c>
      <c r="R35" s="50">
        <v>84.639939999999996</v>
      </c>
      <c r="S35" s="51">
        <v>0</v>
      </c>
      <c r="T35" s="50">
        <v>0</v>
      </c>
      <c r="U35" s="51">
        <v>17.482226666666673</v>
      </c>
      <c r="V35" s="51">
        <v>0</v>
      </c>
      <c r="W35" s="50">
        <v>0</v>
      </c>
      <c r="X35" s="49">
        <v>0</v>
      </c>
      <c r="Y35" s="51">
        <v>0</v>
      </c>
      <c r="Z35" s="52">
        <v>0</v>
      </c>
      <c r="AA35" s="52">
        <v>0</v>
      </c>
      <c r="AB35" s="52">
        <v>0</v>
      </c>
      <c r="AC35" s="52">
        <v>0</v>
      </c>
      <c r="AD35" s="52">
        <v>0</v>
      </c>
      <c r="AE35" s="50">
        <v>0</v>
      </c>
      <c r="AF35" s="50">
        <v>0</v>
      </c>
      <c r="AG35" s="50">
        <v>0</v>
      </c>
      <c r="AH35" s="50">
        <v>13.313985840000004</v>
      </c>
      <c r="AI35" s="52">
        <v>8.180473837037038</v>
      </c>
      <c r="AJ35" s="49">
        <v>0</v>
      </c>
      <c r="AK35" s="50">
        <v>16.011722222222225</v>
      </c>
      <c r="AL35" s="50">
        <v>25.263333333333335</v>
      </c>
      <c r="AM35" s="50">
        <v>9.5287500000000023</v>
      </c>
      <c r="AN35" s="50">
        <v>0</v>
      </c>
      <c r="AO35" s="50">
        <v>0</v>
      </c>
      <c r="AP35" s="50">
        <v>0</v>
      </c>
      <c r="AQ35" s="51">
        <v>0</v>
      </c>
      <c r="AR35" s="49">
        <v>0</v>
      </c>
      <c r="AS35" s="50">
        <v>0</v>
      </c>
      <c r="AT35" s="50">
        <v>0</v>
      </c>
      <c r="AU35" s="50">
        <v>5.7385499999999992</v>
      </c>
      <c r="AV35" s="50">
        <v>209.32106249999998</v>
      </c>
      <c r="AW35" s="50">
        <v>20.926805821428573</v>
      </c>
      <c r="AX35" s="50">
        <v>0</v>
      </c>
      <c r="AY35" s="50">
        <v>72.137633333333326</v>
      </c>
      <c r="AZ35" s="51">
        <v>0</v>
      </c>
      <c r="BA35" s="49">
        <v>0</v>
      </c>
      <c r="BB35" s="49">
        <v>0</v>
      </c>
      <c r="BC35" s="50">
        <v>0</v>
      </c>
      <c r="BD35" s="50">
        <v>0</v>
      </c>
      <c r="BE35" s="51">
        <v>0</v>
      </c>
      <c r="BF35" s="38"/>
      <c r="BG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Y35" s="38"/>
      <c r="BZ35" s="38"/>
      <c r="CJ35" s="38"/>
    </row>
    <row r="36" spans="2:88" x14ac:dyDescent="0.25">
      <c r="B36" s="8">
        <v>34</v>
      </c>
      <c r="C36" s="9" t="s">
        <v>11660</v>
      </c>
      <c r="D36" s="9" t="s">
        <v>11694</v>
      </c>
      <c r="E36" s="49">
        <v>13.873269400000002</v>
      </c>
      <c r="F36" s="50">
        <v>9.9030288000000013</v>
      </c>
      <c r="G36" s="50">
        <v>16.56908</v>
      </c>
      <c r="H36" s="51">
        <v>0</v>
      </c>
      <c r="I36" s="50">
        <v>0</v>
      </c>
      <c r="J36" s="50">
        <v>0</v>
      </c>
      <c r="K36" s="50">
        <v>0</v>
      </c>
      <c r="L36" s="50">
        <v>0</v>
      </c>
      <c r="M36" s="49">
        <v>9.2428263500000014</v>
      </c>
      <c r="N36" s="49">
        <v>2.7070817396444444</v>
      </c>
      <c r="O36" s="49">
        <v>2.6056919999999995</v>
      </c>
      <c r="P36" s="50">
        <v>0</v>
      </c>
      <c r="Q36" s="50">
        <v>0</v>
      </c>
      <c r="R36" s="50">
        <v>84.639939999999996</v>
      </c>
      <c r="S36" s="51">
        <v>0</v>
      </c>
      <c r="T36" s="50">
        <v>0</v>
      </c>
      <c r="U36" s="51">
        <v>17.482226666666673</v>
      </c>
      <c r="V36" s="51">
        <v>0</v>
      </c>
      <c r="W36" s="50">
        <v>0</v>
      </c>
      <c r="X36" s="49">
        <v>0</v>
      </c>
      <c r="Y36" s="51">
        <v>0</v>
      </c>
      <c r="Z36" s="52">
        <v>0</v>
      </c>
      <c r="AA36" s="52">
        <v>0</v>
      </c>
      <c r="AB36" s="52">
        <v>0</v>
      </c>
      <c r="AC36" s="52">
        <v>0</v>
      </c>
      <c r="AD36" s="52">
        <v>0</v>
      </c>
      <c r="AE36" s="50">
        <v>0</v>
      </c>
      <c r="AF36" s="50">
        <v>0</v>
      </c>
      <c r="AG36" s="50">
        <v>0</v>
      </c>
      <c r="AH36" s="50">
        <v>13.313985840000004</v>
      </c>
      <c r="AI36" s="52">
        <v>8.180473837037038</v>
      </c>
      <c r="AJ36" s="49">
        <v>0</v>
      </c>
      <c r="AK36" s="50">
        <v>21.348962962962965</v>
      </c>
      <c r="AL36" s="50">
        <v>33.684444444444445</v>
      </c>
      <c r="AM36" s="50">
        <v>12.705000000000002</v>
      </c>
      <c r="AN36" s="50">
        <v>0</v>
      </c>
      <c r="AO36" s="50">
        <v>0</v>
      </c>
      <c r="AP36" s="50">
        <v>0</v>
      </c>
      <c r="AQ36" s="51">
        <v>0</v>
      </c>
      <c r="AR36" s="49">
        <v>0</v>
      </c>
      <c r="AS36" s="50">
        <v>0</v>
      </c>
      <c r="AT36" s="50">
        <v>0</v>
      </c>
      <c r="AU36" s="50">
        <v>7.6513999999999989</v>
      </c>
      <c r="AV36" s="50">
        <v>242.62516666666667</v>
      </c>
      <c r="AW36" s="50">
        <v>20.926805821428573</v>
      </c>
      <c r="AX36" s="50">
        <v>0</v>
      </c>
      <c r="AY36" s="50">
        <v>72.137633333333326</v>
      </c>
      <c r="AZ36" s="51">
        <v>0</v>
      </c>
      <c r="BA36" s="49">
        <v>0</v>
      </c>
      <c r="BB36" s="49">
        <v>0</v>
      </c>
      <c r="BC36" s="50">
        <v>0</v>
      </c>
      <c r="BD36" s="50">
        <v>0</v>
      </c>
      <c r="BE36" s="51">
        <v>0</v>
      </c>
      <c r="BF36" s="38"/>
      <c r="BG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Y36" s="38"/>
      <c r="BZ36" s="38"/>
      <c r="CJ36" s="38"/>
    </row>
    <row r="37" spans="2:88" x14ac:dyDescent="0.25">
      <c r="B37" s="8">
        <v>35</v>
      </c>
      <c r="C37" s="9" t="s">
        <v>11660</v>
      </c>
      <c r="D37" s="9" t="s">
        <v>11695</v>
      </c>
      <c r="E37" s="49">
        <v>17.341586750000001</v>
      </c>
      <c r="F37" s="50">
        <v>12.378786000000002</v>
      </c>
      <c r="G37" s="50">
        <v>20.711349999999999</v>
      </c>
      <c r="H37" s="51">
        <v>0</v>
      </c>
      <c r="I37" s="50">
        <v>0</v>
      </c>
      <c r="J37" s="50">
        <v>0</v>
      </c>
      <c r="K37" s="50">
        <v>0</v>
      </c>
      <c r="L37" s="50">
        <v>0</v>
      </c>
      <c r="M37" s="49">
        <v>9.2428263500000014</v>
      </c>
      <c r="N37" s="49">
        <v>2.7070817396444444</v>
      </c>
      <c r="O37" s="49">
        <v>2.6056919999999995</v>
      </c>
      <c r="P37" s="50">
        <v>0</v>
      </c>
      <c r="Q37" s="50">
        <v>0</v>
      </c>
      <c r="R37" s="50">
        <v>84.639939999999996</v>
      </c>
      <c r="S37" s="51">
        <v>0</v>
      </c>
      <c r="T37" s="50">
        <v>0</v>
      </c>
      <c r="U37" s="51">
        <v>17.482226666666673</v>
      </c>
      <c r="V37" s="51">
        <v>0</v>
      </c>
      <c r="W37" s="50">
        <v>0</v>
      </c>
      <c r="X37" s="49">
        <v>0</v>
      </c>
      <c r="Y37" s="51">
        <v>0</v>
      </c>
      <c r="Z37" s="52">
        <v>0</v>
      </c>
      <c r="AA37" s="52">
        <v>0</v>
      </c>
      <c r="AB37" s="52">
        <v>0</v>
      </c>
      <c r="AC37" s="52">
        <v>0</v>
      </c>
      <c r="AD37" s="52">
        <v>0</v>
      </c>
      <c r="AE37" s="50">
        <v>0</v>
      </c>
      <c r="AF37" s="50">
        <v>0</v>
      </c>
      <c r="AG37" s="50">
        <v>0</v>
      </c>
      <c r="AH37" s="50">
        <v>13.313985840000004</v>
      </c>
      <c r="AI37" s="52">
        <v>8.180473837037038</v>
      </c>
      <c r="AJ37" s="49">
        <v>0</v>
      </c>
      <c r="AK37" s="50">
        <v>26.686203703703704</v>
      </c>
      <c r="AL37" s="50">
        <v>42.105555555555554</v>
      </c>
      <c r="AM37" s="50">
        <v>15.881250000000001</v>
      </c>
      <c r="AN37" s="50">
        <v>0</v>
      </c>
      <c r="AO37" s="50">
        <v>0</v>
      </c>
      <c r="AP37" s="50">
        <v>0</v>
      </c>
      <c r="AQ37" s="51">
        <v>0</v>
      </c>
      <c r="AR37" s="49">
        <v>0</v>
      </c>
      <c r="AS37" s="50">
        <v>0</v>
      </c>
      <c r="AT37" s="50">
        <v>0</v>
      </c>
      <c r="AU37" s="50">
        <v>7.6513999999999989</v>
      </c>
      <c r="AV37" s="50">
        <v>242.62516666666667</v>
      </c>
      <c r="AW37" s="50">
        <v>20.926805821428573</v>
      </c>
      <c r="AX37" s="50">
        <v>0</v>
      </c>
      <c r="AY37" s="50">
        <v>72.137633333333326</v>
      </c>
      <c r="AZ37" s="51">
        <v>0</v>
      </c>
      <c r="BA37" s="49">
        <v>0</v>
      </c>
      <c r="BB37" s="49">
        <v>0</v>
      </c>
      <c r="BC37" s="50">
        <v>0</v>
      </c>
      <c r="BD37" s="50">
        <v>0</v>
      </c>
      <c r="BE37" s="51">
        <v>0</v>
      </c>
      <c r="BF37" s="38"/>
      <c r="BG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Y37" s="38"/>
      <c r="BZ37" s="38"/>
      <c r="CJ37" s="38"/>
    </row>
    <row r="38" spans="2:88" x14ac:dyDescent="0.25">
      <c r="B38" s="8">
        <v>36</v>
      </c>
      <c r="C38" s="9" t="s">
        <v>11660</v>
      </c>
      <c r="D38" s="9" t="s">
        <v>11696</v>
      </c>
      <c r="E38" s="49">
        <v>20.809904100000004</v>
      </c>
      <c r="F38" s="50">
        <v>14.854543200000002</v>
      </c>
      <c r="G38" s="50">
        <v>24.853619999999999</v>
      </c>
      <c r="H38" s="51">
        <v>0</v>
      </c>
      <c r="I38" s="50">
        <v>0</v>
      </c>
      <c r="J38" s="50">
        <v>0</v>
      </c>
      <c r="K38" s="50">
        <v>0</v>
      </c>
      <c r="L38" s="50">
        <v>0</v>
      </c>
      <c r="M38" s="49">
        <v>9.2428263500000014</v>
      </c>
      <c r="N38" s="49">
        <v>2.7070817396444444</v>
      </c>
      <c r="O38" s="49">
        <v>2.6056919999999995</v>
      </c>
      <c r="P38" s="50">
        <v>0</v>
      </c>
      <c r="Q38" s="50">
        <v>0</v>
      </c>
      <c r="R38" s="50">
        <v>84.639939999999996</v>
      </c>
      <c r="S38" s="51">
        <v>0</v>
      </c>
      <c r="T38" s="50">
        <v>0</v>
      </c>
      <c r="U38" s="51">
        <v>17.482226666666673</v>
      </c>
      <c r="V38" s="51">
        <v>0</v>
      </c>
      <c r="W38" s="50">
        <v>0</v>
      </c>
      <c r="X38" s="49">
        <v>0</v>
      </c>
      <c r="Y38" s="51">
        <v>0</v>
      </c>
      <c r="Z38" s="52">
        <v>0</v>
      </c>
      <c r="AA38" s="52">
        <v>0</v>
      </c>
      <c r="AB38" s="52">
        <v>0</v>
      </c>
      <c r="AC38" s="52">
        <v>0</v>
      </c>
      <c r="AD38" s="52">
        <v>0</v>
      </c>
      <c r="AE38" s="50">
        <v>0</v>
      </c>
      <c r="AF38" s="50">
        <v>0</v>
      </c>
      <c r="AG38" s="50">
        <v>0</v>
      </c>
      <c r="AH38" s="50">
        <v>13.313985840000004</v>
      </c>
      <c r="AI38" s="52">
        <v>8.180473837037038</v>
      </c>
      <c r="AJ38" s="49">
        <v>0</v>
      </c>
      <c r="AK38" s="50">
        <v>32.023444444444451</v>
      </c>
      <c r="AL38" s="50">
        <v>50.526666666666671</v>
      </c>
      <c r="AM38" s="50">
        <v>19.057500000000005</v>
      </c>
      <c r="AN38" s="50">
        <v>0</v>
      </c>
      <c r="AO38" s="50">
        <v>0</v>
      </c>
      <c r="AP38" s="50">
        <v>0</v>
      </c>
      <c r="AQ38" s="51">
        <v>0</v>
      </c>
      <c r="AR38" s="49">
        <v>0</v>
      </c>
      <c r="AS38" s="50">
        <v>0</v>
      </c>
      <c r="AT38" s="50">
        <v>0</v>
      </c>
      <c r="AU38" s="50">
        <v>9.5642499999999995</v>
      </c>
      <c r="AV38" s="50">
        <v>275.92927083333336</v>
      </c>
      <c r="AW38" s="50">
        <v>20.926805821428573</v>
      </c>
      <c r="AX38" s="50">
        <v>0</v>
      </c>
      <c r="AY38" s="50">
        <v>72.137633333333326</v>
      </c>
      <c r="AZ38" s="51">
        <v>0</v>
      </c>
      <c r="BA38" s="49">
        <v>0</v>
      </c>
      <c r="BB38" s="49">
        <v>0</v>
      </c>
      <c r="BC38" s="50">
        <v>0</v>
      </c>
      <c r="BD38" s="50">
        <v>0</v>
      </c>
      <c r="BE38" s="51">
        <v>0</v>
      </c>
      <c r="BF38" s="38"/>
      <c r="BG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Y38" s="38"/>
      <c r="BZ38" s="38"/>
      <c r="CJ38" s="38"/>
    </row>
    <row r="39" spans="2:88" x14ac:dyDescent="0.25">
      <c r="B39" s="8">
        <v>37</v>
      </c>
      <c r="C39" s="9" t="s">
        <v>11660</v>
      </c>
      <c r="D39" s="9" t="s">
        <v>11697</v>
      </c>
      <c r="E39" s="49">
        <v>3.4683173500000004</v>
      </c>
      <c r="F39" s="50">
        <v>2.4757572000000003</v>
      </c>
      <c r="G39" s="50">
        <v>4.1422699999999999</v>
      </c>
      <c r="H39" s="51">
        <v>0</v>
      </c>
      <c r="I39" s="50">
        <v>0</v>
      </c>
      <c r="J39" s="50">
        <v>0</v>
      </c>
      <c r="K39" s="50">
        <v>0</v>
      </c>
      <c r="L39" s="50">
        <v>0</v>
      </c>
      <c r="M39" s="49">
        <v>3.0809421166666673</v>
      </c>
      <c r="N39" s="49">
        <v>1.6793607249066667</v>
      </c>
      <c r="O39" s="49">
        <v>0.86856399999999989</v>
      </c>
      <c r="P39" s="50">
        <v>0</v>
      </c>
      <c r="Q39" s="50">
        <v>0</v>
      </c>
      <c r="R39" s="50">
        <v>17.259979999999999</v>
      </c>
      <c r="S39" s="51">
        <v>0</v>
      </c>
      <c r="T39" s="50">
        <v>0</v>
      </c>
      <c r="U39" s="51">
        <v>6.4889666666666672</v>
      </c>
      <c r="V39" s="51">
        <v>0</v>
      </c>
      <c r="W39" s="50">
        <v>0</v>
      </c>
      <c r="X39" s="49">
        <v>0</v>
      </c>
      <c r="Y39" s="51">
        <v>0</v>
      </c>
      <c r="Z39" s="52">
        <v>0</v>
      </c>
      <c r="AA39" s="52">
        <v>0</v>
      </c>
      <c r="AB39" s="52">
        <v>0</v>
      </c>
      <c r="AC39" s="52">
        <v>0</v>
      </c>
      <c r="AD39" s="52">
        <v>0</v>
      </c>
      <c r="AE39" s="50">
        <v>0</v>
      </c>
      <c r="AF39" s="50">
        <v>0</v>
      </c>
      <c r="AG39" s="50">
        <v>0</v>
      </c>
      <c r="AH39" s="50">
        <v>4.4379952800000009</v>
      </c>
      <c r="AI39" s="52">
        <v>2.7468274666666663</v>
      </c>
      <c r="AJ39" s="49">
        <v>0</v>
      </c>
      <c r="AK39" s="50">
        <v>5.3372407407407412</v>
      </c>
      <c r="AL39" s="50">
        <v>8.4211111111111112</v>
      </c>
      <c r="AM39" s="50">
        <v>0</v>
      </c>
      <c r="AN39" s="50">
        <v>11.539160000000001</v>
      </c>
      <c r="AO39" s="50">
        <v>2.3023255813953494</v>
      </c>
      <c r="AP39" s="50">
        <v>7.2424499999999998</v>
      </c>
      <c r="AQ39" s="51">
        <v>4.9024999999999999</v>
      </c>
      <c r="AR39" s="49">
        <v>0</v>
      </c>
      <c r="AS39" s="50">
        <v>0</v>
      </c>
      <c r="AT39" s="50">
        <v>0</v>
      </c>
      <c r="AU39" s="50">
        <v>1.9128499999999997</v>
      </c>
      <c r="AV39" s="50">
        <v>69.773687499999994</v>
      </c>
      <c r="AW39" s="50">
        <v>6.9756019404761913</v>
      </c>
      <c r="AX39" s="50">
        <v>0</v>
      </c>
      <c r="AY39" s="50">
        <v>18.113280000000007</v>
      </c>
      <c r="AZ39" s="51">
        <v>0</v>
      </c>
      <c r="BA39" s="49">
        <v>0</v>
      </c>
      <c r="BB39" s="49">
        <v>0</v>
      </c>
      <c r="BC39" s="50">
        <v>0</v>
      </c>
      <c r="BD39" s="50">
        <v>0</v>
      </c>
      <c r="BE39" s="51">
        <v>0</v>
      </c>
      <c r="BF39" s="38"/>
      <c r="BG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Y39" s="38"/>
      <c r="BZ39" s="38"/>
      <c r="CJ39" s="38"/>
    </row>
    <row r="40" spans="2:88" x14ac:dyDescent="0.25">
      <c r="B40" s="8">
        <v>38</v>
      </c>
      <c r="C40" s="9" t="s">
        <v>11660</v>
      </c>
      <c r="D40" s="9" t="s">
        <v>11698</v>
      </c>
      <c r="E40" s="49">
        <v>4.6244231333333339</v>
      </c>
      <c r="F40" s="50">
        <v>3.3010096000000004</v>
      </c>
      <c r="G40" s="50">
        <v>5.5230266666666665</v>
      </c>
      <c r="H40" s="51">
        <v>0</v>
      </c>
      <c r="I40" s="50">
        <v>0</v>
      </c>
      <c r="J40" s="50">
        <v>0</v>
      </c>
      <c r="K40" s="50">
        <v>0</v>
      </c>
      <c r="L40" s="50">
        <v>0</v>
      </c>
      <c r="M40" s="49">
        <v>3.0809421166666673</v>
      </c>
      <c r="N40" s="49">
        <v>1.6793607249066667</v>
      </c>
      <c r="O40" s="49">
        <v>0.86856399999999989</v>
      </c>
      <c r="P40" s="50">
        <v>0</v>
      </c>
      <c r="Q40" s="50">
        <v>0</v>
      </c>
      <c r="R40" s="50">
        <v>17.259979999999999</v>
      </c>
      <c r="S40" s="51">
        <v>0</v>
      </c>
      <c r="T40" s="50">
        <v>0</v>
      </c>
      <c r="U40" s="51">
        <v>6.4889666666666672</v>
      </c>
      <c r="V40" s="51">
        <v>0</v>
      </c>
      <c r="W40" s="50">
        <v>0</v>
      </c>
      <c r="X40" s="49">
        <v>0</v>
      </c>
      <c r="Y40" s="51">
        <v>0</v>
      </c>
      <c r="Z40" s="52">
        <v>0</v>
      </c>
      <c r="AA40" s="52">
        <v>0</v>
      </c>
      <c r="AB40" s="52">
        <v>0</v>
      </c>
      <c r="AC40" s="52">
        <v>0</v>
      </c>
      <c r="AD40" s="52">
        <v>0</v>
      </c>
      <c r="AE40" s="50">
        <v>0</v>
      </c>
      <c r="AF40" s="50">
        <v>0</v>
      </c>
      <c r="AG40" s="50">
        <v>0</v>
      </c>
      <c r="AH40" s="50">
        <v>4.4379952800000009</v>
      </c>
      <c r="AI40" s="52">
        <v>2.7468274666666663</v>
      </c>
      <c r="AJ40" s="49">
        <v>0</v>
      </c>
      <c r="AK40" s="50">
        <v>7.116320987654321</v>
      </c>
      <c r="AL40" s="50">
        <v>11.228148148148149</v>
      </c>
      <c r="AM40" s="50">
        <v>0</v>
      </c>
      <c r="AN40" s="50">
        <v>15.385546666666668</v>
      </c>
      <c r="AO40" s="50">
        <v>3.0697674418604657</v>
      </c>
      <c r="AP40" s="50">
        <v>9.6565999999999992</v>
      </c>
      <c r="AQ40" s="51">
        <v>6.5366666666666671</v>
      </c>
      <c r="AR40" s="49">
        <v>0</v>
      </c>
      <c r="AS40" s="50">
        <v>0</v>
      </c>
      <c r="AT40" s="50">
        <v>0</v>
      </c>
      <c r="AU40" s="50">
        <v>2.5504666666666664</v>
      </c>
      <c r="AV40" s="50">
        <v>80.875055555555548</v>
      </c>
      <c r="AW40" s="50">
        <v>6.9756019404761913</v>
      </c>
      <c r="AX40" s="50">
        <v>0</v>
      </c>
      <c r="AY40" s="50">
        <v>18.113280000000007</v>
      </c>
      <c r="AZ40" s="51">
        <v>0</v>
      </c>
      <c r="BA40" s="49">
        <v>0</v>
      </c>
      <c r="BB40" s="49">
        <v>0</v>
      </c>
      <c r="BC40" s="50">
        <v>0</v>
      </c>
      <c r="BD40" s="50">
        <v>0</v>
      </c>
      <c r="BE40" s="51">
        <v>0</v>
      </c>
      <c r="BF40" s="38"/>
      <c r="BG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Y40" s="38"/>
      <c r="BZ40" s="38"/>
      <c r="CJ40" s="38"/>
    </row>
    <row r="41" spans="2:88" x14ac:dyDescent="0.25">
      <c r="B41" s="8">
        <v>39</v>
      </c>
      <c r="C41" s="9" t="s">
        <v>11660</v>
      </c>
      <c r="D41" s="9" t="s">
        <v>11699</v>
      </c>
      <c r="E41" s="49">
        <v>5.7805289166666673</v>
      </c>
      <c r="F41" s="50">
        <v>4.1262620000000005</v>
      </c>
      <c r="G41" s="50">
        <v>6.9037833333333332</v>
      </c>
      <c r="H41" s="51">
        <v>0</v>
      </c>
      <c r="I41" s="50">
        <v>0</v>
      </c>
      <c r="J41" s="50">
        <v>0</v>
      </c>
      <c r="K41" s="50">
        <v>0</v>
      </c>
      <c r="L41" s="50">
        <v>0</v>
      </c>
      <c r="M41" s="49">
        <v>3.0809421166666673</v>
      </c>
      <c r="N41" s="49">
        <v>1.6793607249066667</v>
      </c>
      <c r="O41" s="49">
        <v>0.86856399999999989</v>
      </c>
      <c r="P41" s="50">
        <v>0</v>
      </c>
      <c r="Q41" s="50">
        <v>0</v>
      </c>
      <c r="R41" s="50">
        <v>17.259979999999999</v>
      </c>
      <c r="S41" s="51">
        <v>0</v>
      </c>
      <c r="T41" s="50">
        <v>0</v>
      </c>
      <c r="U41" s="51">
        <v>6.4889666666666672</v>
      </c>
      <c r="V41" s="51">
        <v>0</v>
      </c>
      <c r="W41" s="50">
        <v>0</v>
      </c>
      <c r="X41" s="49">
        <v>0</v>
      </c>
      <c r="Y41" s="51">
        <v>0</v>
      </c>
      <c r="Z41" s="52">
        <v>0</v>
      </c>
      <c r="AA41" s="52">
        <v>0</v>
      </c>
      <c r="AB41" s="52">
        <v>0</v>
      </c>
      <c r="AC41" s="52">
        <v>0</v>
      </c>
      <c r="AD41" s="52">
        <v>0</v>
      </c>
      <c r="AE41" s="50">
        <v>0</v>
      </c>
      <c r="AF41" s="50">
        <v>0</v>
      </c>
      <c r="AG41" s="50">
        <v>0</v>
      </c>
      <c r="AH41" s="50">
        <v>4.4379952800000009</v>
      </c>
      <c r="AI41" s="52">
        <v>2.7468274666666663</v>
      </c>
      <c r="AJ41" s="49">
        <v>0</v>
      </c>
      <c r="AK41" s="50">
        <v>8.8954012345679008</v>
      </c>
      <c r="AL41" s="50">
        <v>14.035185185185187</v>
      </c>
      <c r="AM41" s="50">
        <v>0</v>
      </c>
      <c r="AN41" s="50">
        <v>19.231933333333334</v>
      </c>
      <c r="AO41" s="50">
        <v>3.837209302325582</v>
      </c>
      <c r="AP41" s="50">
        <v>12.070749999999999</v>
      </c>
      <c r="AQ41" s="51">
        <v>8.1708333333333343</v>
      </c>
      <c r="AR41" s="49">
        <v>0</v>
      </c>
      <c r="AS41" s="50">
        <v>0</v>
      </c>
      <c r="AT41" s="50">
        <v>0</v>
      </c>
      <c r="AU41" s="50">
        <v>2.5504666666666664</v>
      </c>
      <c r="AV41" s="50">
        <v>80.875055555555548</v>
      </c>
      <c r="AW41" s="50">
        <v>6.9756019404761913</v>
      </c>
      <c r="AX41" s="50">
        <v>0</v>
      </c>
      <c r="AY41" s="50">
        <v>18.113280000000007</v>
      </c>
      <c r="AZ41" s="51">
        <v>0</v>
      </c>
      <c r="BA41" s="49">
        <v>0</v>
      </c>
      <c r="BB41" s="49">
        <v>0</v>
      </c>
      <c r="BC41" s="50">
        <v>0</v>
      </c>
      <c r="BD41" s="50">
        <v>0</v>
      </c>
      <c r="BE41" s="51">
        <v>0</v>
      </c>
      <c r="BF41" s="38"/>
      <c r="BG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Y41" s="38"/>
      <c r="BZ41" s="38"/>
      <c r="CJ41" s="38"/>
    </row>
    <row r="42" spans="2:88" x14ac:dyDescent="0.25">
      <c r="B42" s="8">
        <v>40</v>
      </c>
      <c r="C42" s="9" t="s">
        <v>11660</v>
      </c>
      <c r="D42" s="9" t="s">
        <v>11700</v>
      </c>
      <c r="E42" s="49">
        <v>6.9366347000000008</v>
      </c>
      <c r="F42" s="50">
        <v>4.9515144000000006</v>
      </c>
      <c r="G42" s="50">
        <v>8.2845399999999998</v>
      </c>
      <c r="H42" s="51">
        <v>0</v>
      </c>
      <c r="I42" s="50">
        <v>0</v>
      </c>
      <c r="J42" s="50">
        <v>0</v>
      </c>
      <c r="K42" s="50">
        <v>0</v>
      </c>
      <c r="L42" s="50">
        <v>0</v>
      </c>
      <c r="M42" s="49">
        <v>3.0809421166666673</v>
      </c>
      <c r="N42" s="49">
        <v>1.6793607249066667</v>
      </c>
      <c r="O42" s="49">
        <v>0.86856399999999989</v>
      </c>
      <c r="P42" s="50">
        <v>0</v>
      </c>
      <c r="Q42" s="50">
        <v>0</v>
      </c>
      <c r="R42" s="50">
        <v>17.259979999999999</v>
      </c>
      <c r="S42" s="51">
        <v>0</v>
      </c>
      <c r="T42" s="50">
        <v>0</v>
      </c>
      <c r="U42" s="51">
        <v>6.4889666666666672</v>
      </c>
      <c r="V42" s="51">
        <v>0</v>
      </c>
      <c r="W42" s="50">
        <v>0</v>
      </c>
      <c r="X42" s="49">
        <v>0</v>
      </c>
      <c r="Y42" s="51">
        <v>0</v>
      </c>
      <c r="Z42" s="52">
        <v>0</v>
      </c>
      <c r="AA42" s="52">
        <v>0</v>
      </c>
      <c r="AB42" s="52">
        <v>0</v>
      </c>
      <c r="AC42" s="52">
        <v>0</v>
      </c>
      <c r="AD42" s="52">
        <v>0</v>
      </c>
      <c r="AE42" s="50">
        <v>0</v>
      </c>
      <c r="AF42" s="50">
        <v>0</v>
      </c>
      <c r="AG42" s="50">
        <v>0</v>
      </c>
      <c r="AH42" s="50">
        <v>4.4379952800000009</v>
      </c>
      <c r="AI42" s="52">
        <v>2.7468274666666663</v>
      </c>
      <c r="AJ42" s="49">
        <v>0</v>
      </c>
      <c r="AK42" s="50">
        <v>10.674481481481482</v>
      </c>
      <c r="AL42" s="50">
        <v>16.842222222222222</v>
      </c>
      <c r="AM42" s="50">
        <v>0</v>
      </c>
      <c r="AN42" s="50">
        <v>23.078320000000001</v>
      </c>
      <c r="AO42" s="50">
        <v>4.6046511627906987</v>
      </c>
      <c r="AP42" s="50">
        <v>14.4849</v>
      </c>
      <c r="AQ42" s="51">
        <v>9.8049999999999997</v>
      </c>
      <c r="AR42" s="49">
        <v>0</v>
      </c>
      <c r="AS42" s="50">
        <v>0</v>
      </c>
      <c r="AT42" s="50">
        <v>0</v>
      </c>
      <c r="AU42" s="50">
        <v>3.1880833333333332</v>
      </c>
      <c r="AV42" s="50">
        <v>91.976423611111102</v>
      </c>
      <c r="AW42" s="50">
        <v>6.9756019404761913</v>
      </c>
      <c r="AX42" s="50">
        <v>0</v>
      </c>
      <c r="AY42" s="50">
        <v>18.113280000000007</v>
      </c>
      <c r="AZ42" s="51">
        <v>0</v>
      </c>
      <c r="BA42" s="49">
        <v>0</v>
      </c>
      <c r="BB42" s="49">
        <v>0</v>
      </c>
      <c r="BC42" s="50">
        <v>0</v>
      </c>
      <c r="BD42" s="50">
        <v>0</v>
      </c>
      <c r="BE42" s="51">
        <v>0</v>
      </c>
      <c r="BF42" s="38"/>
      <c r="BG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Y42" s="38"/>
      <c r="BZ42" s="38"/>
      <c r="CJ42" s="38"/>
    </row>
    <row r="43" spans="2:88" x14ac:dyDescent="0.25">
      <c r="B43" s="8">
        <v>41</v>
      </c>
      <c r="C43" s="9" t="s">
        <v>11660</v>
      </c>
      <c r="D43" s="9" t="s">
        <v>11701</v>
      </c>
      <c r="E43" s="49">
        <v>6.9366347000000008</v>
      </c>
      <c r="F43" s="50">
        <v>4.9515144000000006</v>
      </c>
      <c r="G43" s="50">
        <v>8.2845399999999998</v>
      </c>
      <c r="H43" s="51">
        <v>0</v>
      </c>
      <c r="I43" s="50">
        <v>0</v>
      </c>
      <c r="J43" s="50">
        <v>0</v>
      </c>
      <c r="K43" s="50">
        <v>0</v>
      </c>
      <c r="L43" s="50">
        <v>0</v>
      </c>
      <c r="M43" s="49">
        <v>6.1618842333333346</v>
      </c>
      <c r="N43" s="49">
        <v>2.1412299881066668</v>
      </c>
      <c r="O43" s="49">
        <v>1.7371279999999998</v>
      </c>
      <c r="P43" s="50">
        <v>0</v>
      </c>
      <c r="Q43" s="50">
        <v>0</v>
      </c>
      <c r="R43" s="50">
        <v>51.091293333333333</v>
      </c>
      <c r="S43" s="51">
        <v>0</v>
      </c>
      <c r="T43" s="50">
        <v>0</v>
      </c>
      <c r="U43" s="51">
        <v>16.348733333333335</v>
      </c>
      <c r="V43" s="51">
        <v>0</v>
      </c>
      <c r="W43" s="50">
        <v>0</v>
      </c>
      <c r="X43" s="49">
        <v>0</v>
      </c>
      <c r="Y43" s="51">
        <v>0</v>
      </c>
      <c r="Z43" s="52">
        <v>0</v>
      </c>
      <c r="AA43" s="52">
        <v>0</v>
      </c>
      <c r="AB43" s="52">
        <v>0</v>
      </c>
      <c r="AC43" s="52">
        <v>0</v>
      </c>
      <c r="AD43" s="52">
        <v>0</v>
      </c>
      <c r="AE43" s="50">
        <v>0</v>
      </c>
      <c r="AF43" s="50">
        <v>0</v>
      </c>
      <c r="AG43" s="50">
        <v>0</v>
      </c>
      <c r="AH43" s="50">
        <v>8.8759905600000018</v>
      </c>
      <c r="AI43" s="52">
        <v>5.4636506518518519</v>
      </c>
      <c r="AJ43" s="49">
        <v>0</v>
      </c>
      <c r="AK43" s="50">
        <v>10.674481481481482</v>
      </c>
      <c r="AL43" s="50">
        <v>16.842222222222222</v>
      </c>
      <c r="AM43" s="50">
        <v>0</v>
      </c>
      <c r="AN43" s="50">
        <v>23.078320000000001</v>
      </c>
      <c r="AO43" s="50">
        <v>4.6046511627906987</v>
      </c>
      <c r="AP43" s="50">
        <v>14.4849</v>
      </c>
      <c r="AQ43" s="51">
        <v>9.8049999999999997</v>
      </c>
      <c r="AR43" s="49">
        <v>0</v>
      </c>
      <c r="AS43" s="50">
        <v>0</v>
      </c>
      <c r="AT43" s="50">
        <v>0</v>
      </c>
      <c r="AU43" s="50">
        <v>3.8256999999999994</v>
      </c>
      <c r="AV43" s="50">
        <v>139.54737499999999</v>
      </c>
      <c r="AW43" s="50">
        <v>13.951203880952383</v>
      </c>
      <c r="AX43" s="50">
        <v>0</v>
      </c>
      <c r="AY43" s="50">
        <v>46.567216666666674</v>
      </c>
      <c r="AZ43" s="51">
        <v>0</v>
      </c>
      <c r="BA43" s="49">
        <v>0</v>
      </c>
      <c r="BB43" s="49">
        <v>0</v>
      </c>
      <c r="BC43" s="50">
        <v>0</v>
      </c>
      <c r="BD43" s="50">
        <v>0</v>
      </c>
      <c r="BE43" s="51">
        <v>0</v>
      </c>
      <c r="BF43" s="38"/>
      <c r="BG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Y43" s="38"/>
      <c r="BZ43" s="38"/>
      <c r="CJ43" s="38"/>
    </row>
    <row r="44" spans="2:88" x14ac:dyDescent="0.25">
      <c r="B44" s="8">
        <v>42</v>
      </c>
      <c r="C44" s="9" t="s">
        <v>11660</v>
      </c>
      <c r="D44" s="9" t="s">
        <v>11702</v>
      </c>
      <c r="E44" s="49">
        <v>9.2488462666666678</v>
      </c>
      <c r="F44" s="50">
        <v>6.6020192000000009</v>
      </c>
      <c r="G44" s="50">
        <v>11.046053333333333</v>
      </c>
      <c r="H44" s="51">
        <v>0</v>
      </c>
      <c r="I44" s="50">
        <v>0</v>
      </c>
      <c r="J44" s="50">
        <v>0</v>
      </c>
      <c r="K44" s="50">
        <v>0</v>
      </c>
      <c r="L44" s="50">
        <v>0</v>
      </c>
      <c r="M44" s="49">
        <v>6.1618842333333346</v>
      </c>
      <c r="N44" s="49">
        <v>2.1412299881066668</v>
      </c>
      <c r="O44" s="49">
        <v>1.7371279999999998</v>
      </c>
      <c r="P44" s="50">
        <v>0</v>
      </c>
      <c r="Q44" s="50">
        <v>0</v>
      </c>
      <c r="R44" s="50">
        <v>51.091293333333333</v>
      </c>
      <c r="S44" s="51">
        <v>0</v>
      </c>
      <c r="T44" s="50">
        <v>0</v>
      </c>
      <c r="U44" s="51">
        <v>16.348733333333335</v>
      </c>
      <c r="V44" s="51">
        <v>0</v>
      </c>
      <c r="W44" s="50">
        <v>0</v>
      </c>
      <c r="X44" s="49">
        <v>0</v>
      </c>
      <c r="Y44" s="51">
        <v>0</v>
      </c>
      <c r="Z44" s="52">
        <v>0</v>
      </c>
      <c r="AA44" s="52">
        <v>0</v>
      </c>
      <c r="AB44" s="52">
        <v>0</v>
      </c>
      <c r="AC44" s="52">
        <v>0</v>
      </c>
      <c r="AD44" s="52">
        <v>0</v>
      </c>
      <c r="AE44" s="50">
        <v>0</v>
      </c>
      <c r="AF44" s="50">
        <v>0</v>
      </c>
      <c r="AG44" s="50">
        <v>0</v>
      </c>
      <c r="AH44" s="50">
        <v>8.8759905600000018</v>
      </c>
      <c r="AI44" s="52">
        <v>5.4636506518518519</v>
      </c>
      <c r="AJ44" s="49">
        <v>0</v>
      </c>
      <c r="AK44" s="50">
        <v>14.232641975308642</v>
      </c>
      <c r="AL44" s="50">
        <v>22.456296296296298</v>
      </c>
      <c r="AM44" s="50">
        <v>0</v>
      </c>
      <c r="AN44" s="50">
        <v>30.771093333333337</v>
      </c>
      <c r="AO44" s="50">
        <v>6.1395348837209314</v>
      </c>
      <c r="AP44" s="50">
        <v>19.313199999999998</v>
      </c>
      <c r="AQ44" s="51">
        <v>13.073333333333334</v>
      </c>
      <c r="AR44" s="49">
        <v>0</v>
      </c>
      <c r="AS44" s="50">
        <v>0</v>
      </c>
      <c r="AT44" s="50">
        <v>0</v>
      </c>
      <c r="AU44" s="50">
        <v>5.1009333333333329</v>
      </c>
      <c r="AV44" s="50">
        <v>161.7501111111111</v>
      </c>
      <c r="AW44" s="50">
        <v>13.951203880952383</v>
      </c>
      <c r="AX44" s="50">
        <v>0</v>
      </c>
      <c r="AY44" s="50">
        <v>46.567216666666674</v>
      </c>
      <c r="AZ44" s="51">
        <v>0</v>
      </c>
      <c r="BA44" s="49">
        <v>0</v>
      </c>
      <c r="BB44" s="49">
        <v>0</v>
      </c>
      <c r="BC44" s="50">
        <v>0</v>
      </c>
      <c r="BD44" s="50">
        <v>0</v>
      </c>
      <c r="BE44" s="51">
        <v>0</v>
      </c>
      <c r="BF44" s="38"/>
      <c r="BG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Y44" s="38"/>
      <c r="BZ44" s="38"/>
      <c r="CJ44" s="38"/>
    </row>
    <row r="45" spans="2:88" x14ac:dyDescent="0.25">
      <c r="B45" s="8">
        <v>43</v>
      </c>
      <c r="C45" s="9" t="s">
        <v>11660</v>
      </c>
      <c r="D45" s="9" t="s">
        <v>11703</v>
      </c>
      <c r="E45" s="49">
        <v>11.561057833333335</v>
      </c>
      <c r="F45" s="50">
        <v>8.2525240000000011</v>
      </c>
      <c r="G45" s="50">
        <v>13.807566666666666</v>
      </c>
      <c r="H45" s="51">
        <v>0</v>
      </c>
      <c r="I45" s="50">
        <v>0</v>
      </c>
      <c r="J45" s="50">
        <v>0</v>
      </c>
      <c r="K45" s="50">
        <v>0</v>
      </c>
      <c r="L45" s="50">
        <v>0</v>
      </c>
      <c r="M45" s="49">
        <v>6.1618842333333346</v>
      </c>
      <c r="N45" s="49">
        <v>2.1412299881066668</v>
      </c>
      <c r="O45" s="49">
        <v>1.7371279999999998</v>
      </c>
      <c r="P45" s="50">
        <v>0</v>
      </c>
      <c r="Q45" s="50">
        <v>0</v>
      </c>
      <c r="R45" s="50">
        <v>51.091293333333333</v>
      </c>
      <c r="S45" s="51">
        <v>0</v>
      </c>
      <c r="T45" s="50">
        <v>0</v>
      </c>
      <c r="U45" s="51">
        <v>16.348733333333335</v>
      </c>
      <c r="V45" s="51">
        <v>0</v>
      </c>
      <c r="W45" s="50">
        <v>0</v>
      </c>
      <c r="X45" s="49">
        <v>0</v>
      </c>
      <c r="Y45" s="51">
        <v>0</v>
      </c>
      <c r="Z45" s="52">
        <v>0</v>
      </c>
      <c r="AA45" s="52">
        <v>0</v>
      </c>
      <c r="AB45" s="52">
        <v>0</v>
      </c>
      <c r="AC45" s="52">
        <v>0</v>
      </c>
      <c r="AD45" s="52">
        <v>0</v>
      </c>
      <c r="AE45" s="50">
        <v>0</v>
      </c>
      <c r="AF45" s="50">
        <v>0</v>
      </c>
      <c r="AG45" s="50">
        <v>0</v>
      </c>
      <c r="AH45" s="50">
        <v>8.8759905600000018</v>
      </c>
      <c r="AI45" s="52">
        <v>5.4636506518518519</v>
      </c>
      <c r="AJ45" s="49">
        <v>0</v>
      </c>
      <c r="AK45" s="50">
        <v>17.790802469135802</v>
      </c>
      <c r="AL45" s="50">
        <v>28.070370370370373</v>
      </c>
      <c r="AM45" s="50">
        <v>0</v>
      </c>
      <c r="AN45" s="50">
        <v>38.463866666666668</v>
      </c>
      <c r="AO45" s="50">
        <v>7.674418604651164</v>
      </c>
      <c r="AP45" s="50">
        <v>24.141499999999997</v>
      </c>
      <c r="AQ45" s="51">
        <v>16.341666666666669</v>
      </c>
      <c r="AR45" s="49">
        <v>0</v>
      </c>
      <c r="AS45" s="50">
        <v>0</v>
      </c>
      <c r="AT45" s="50">
        <v>0</v>
      </c>
      <c r="AU45" s="50">
        <v>5.1009333333333329</v>
      </c>
      <c r="AV45" s="50">
        <v>161.7501111111111</v>
      </c>
      <c r="AW45" s="50">
        <v>13.951203880952383</v>
      </c>
      <c r="AX45" s="50">
        <v>0</v>
      </c>
      <c r="AY45" s="50">
        <v>46.567216666666674</v>
      </c>
      <c r="AZ45" s="51">
        <v>0</v>
      </c>
      <c r="BA45" s="49">
        <v>0</v>
      </c>
      <c r="BB45" s="49">
        <v>0</v>
      </c>
      <c r="BC45" s="50">
        <v>0</v>
      </c>
      <c r="BD45" s="50">
        <v>0</v>
      </c>
      <c r="BE45" s="51">
        <v>0</v>
      </c>
      <c r="BF45" s="38"/>
      <c r="BG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Y45" s="38"/>
      <c r="BZ45" s="38"/>
      <c r="CJ45" s="38"/>
    </row>
    <row r="46" spans="2:88" x14ac:dyDescent="0.25">
      <c r="B46" s="8">
        <v>44</v>
      </c>
      <c r="C46" s="9" t="s">
        <v>11660</v>
      </c>
      <c r="D46" s="9" t="s">
        <v>11704</v>
      </c>
      <c r="E46" s="49">
        <v>13.873269400000002</v>
      </c>
      <c r="F46" s="50">
        <v>9.9030288000000013</v>
      </c>
      <c r="G46" s="50">
        <v>16.56908</v>
      </c>
      <c r="H46" s="51">
        <v>0</v>
      </c>
      <c r="I46" s="50">
        <v>0</v>
      </c>
      <c r="J46" s="50">
        <v>0</v>
      </c>
      <c r="K46" s="50">
        <v>0</v>
      </c>
      <c r="L46" s="50">
        <v>0</v>
      </c>
      <c r="M46" s="49">
        <v>6.1618842333333346</v>
      </c>
      <c r="N46" s="49">
        <v>2.1412299881066668</v>
      </c>
      <c r="O46" s="49">
        <v>1.7371279999999998</v>
      </c>
      <c r="P46" s="50">
        <v>0</v>
      </c>
      <c r="Q46" s="50">
        <v>0</v>
      </c>
      <c r="R46" s="50">
        <v>51.091293333333333</v>
      </c>
      <c r="S46" s="51">
        <v>0</v>
      </c>
      <c r="T46" s="50">
        <v>0</v>
      </c>
      <c r="U46" s="51">
        <v>16.348733333333335</v>
      </c>
      <c r="V46" s="51">
        <v>0</v>
      </c>
      <c r="W46" s="50">
        <v>0</v>
      </c>
      <c r="X46" s="49">
        <v>0</v>
      </c>
      <c r="Y46" s="51">
        <v>0</v>
      </c>
      <c r="Z46" s="52">
        <v>0</v>
      </c>
      <c r="AA46" s="52">
        <v>0</v>
      </c>
      <c r="AB46" s="52">
        <v>0</v>
      </c>
      <c r="AC46" s="52">
        <v>0</v>
      </c>
      <c r="AD46" s="52">
        <v>0</v>
      </c>
      <c r="AE46" s="50">
        <v>0</v>
      </c>
      <c r="AF46" s="50">
        <v>0</v>
      </c>
      <c r="AG46" s="50">
        <v>0</v>
      </c>
      <c r="AH46" s="50">
        <v>8.8759905600000018</v>
      </c>
      <c r="AI46" s="52">
        <v>5.4636506518518519</v>
      </c>
      <c r="AJ46" s="49">
        <v>0</v>
      </c>
      <c r="AK46" s="50">
        <v>21.348962962962965</v>
      </c>
      <c r="AL46" s="50">
        <v>33.684444444444445</v>
      </c>
      <c r="AM46" s="50">
        <v>0</v>
      </c>
      <c r="AN46" s="50">
        <v>46.156640000000003</v>
      </c>
      <c r="AO46" s="50">
        <v>9.2093023255813975</v>
      </c>
      <c r="AP46" s="50">
        <v>28.969799999999999</v>
      </c>
      <c r="AQ46" s="51">
        <v>19.61</v>
      </c>
      <c r="AR46" s="49">
        <v>0</v>
      </c>
      <c r="AS46" s="50">
        <v>0</v>
      </c>
      <c r="AT46" s="50">
        <v>0</v>
      </c>
      <c r="AU46" s="50">
        <v>6.3761666666666663</v>
      </c>
      <c r="AV46" s="50">
        <v>183.9528472222222</v>
      </c>
      <c r="AW46" s="50">
        <v>13.951203880952383</v>
      </c>
      <c r="AX46" s="50">
        <v>0</v>
      </c>
      <c r="AY46" s="50">
        <v>46.567216666666674</v>
      </c>
      <c r="AZ46" s="51">
        <v>0</v>
      </c>
      <c r="BA46" s="49">
        <v>0</v>
      </c>
      <c r="BB46" s="49">
        <v>0</v>
      </c>
      <c r="BC46" s="50">
        <v>0</v>
      </c>
      <c r="BD46" s="50">
        <v>0</v>
      </c>
      <c r="BE46" s="51">
        <v>0</v>
      </c>
      <c r="BF46" s="38"/>
      <c r="BG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Y46" s="38"/>
      <c r="BZ46" s="38"/>
      <c r="CJ46" s="38"/>
    </row>
    <row r="47" spans="2:88" x14ac:dyDescent="0.25">
      <c r="B47" s="8">
        <v>45</v>
      </c>
      <c r="C47" s="9" t="s">
        <v>11660</v>
      </c>
      <c r="D47" s="9" t="s">
        <v>11705</v>
      </c>
      <c r="E47" s="49">
        <v>10.404952050000002</v>
      </c>
      <c r="F47" s="50">
        <v>7.427271600000001</v>
      </c>
      <c r="G47" s="50">
        <v>12.42681</v>
      </c>
      <c r="H47" s="51">
        <v>0</v>
      </c>
      <c r="I47" s="50">
        <v>0</v>
      </c>
      <c r="J47" s="50">
        <v>0</v>
      </c>
      <c r="K47" s="50">
        <v>0</v>
      </c>
      <c r="L47" s="50">
        <v>0</v>
      </c>
      <c r="M47" s="49">
        <v>9.2428263500000014</v>
      </c>
      <c r="N47" s="49">
        <v>2.7070817396444444</v>
      </c>
      <c r="O47" s="49">
        <v>2.6056919999999995</v>
      </c>
      <c r="P47" s="50">
        <v>0</v>
      </c>
      <c r="Q47" s="50">
        <v>0</v>
      </c>
      <c r="R47" s="50">
        <v>84.639939999999996</v>
      </c>
      <c r="S47" s="51">
        <v>0</v>
      </c>
      <c r="T47" s="50">
        <v>0</v>
      </c>
      <c r="U47" s="51">
        <v>17.482226666666673</v>
      </c>
      <c r="V47" s="51">
        <v>0</v>
      </c>
      <c r="W47" s="50">
        <v>0</v>
      </c>
      <c r="X47" s="49">
        <v>0</v>
      </c>
      <c r="Y47" s="51">
        <v>0</v>
      </c>
      <c r="Z47" s="52">
        <v>0</v>
      </c>
      <c r="AA47" s="52">
        <v>0</v>
      </c>
      <c r="AB47" s="52">
        <v>0</v>
      </c>
      <c r="AC47" s="52">
        <v>0</v>
      </c>
      <c r="AD47" s="52">
        <v>0</v>
      </c>
      <c r="AE47" s="50">
        <v>0</v>
      </c>
      <c r="AF47" s="50">
        <v>0</v>
      </c>
      <c r="AG47" s="50">
        <v>0</v>
      </c>
      <c r="AH47" s="50">
        <v>13.313985840000004</v>
      </c>
      <c r="AI47" s="52">
        <v>8.180473837037038</v>
      </c>
      <c r="AJ47" s="49">
        <v>0</v>
      </c>
      <c r="AK47" s="50">
        <v>16.011722222222225</v>
      </c>
      <c r="AL47" s="50">
        <v>25.263333333333335</v>
      </c>
      <c r="AM47" s="50">
        <v>0</v>
      </c>
      <c r="AN47" s="50">
        <v>34.61748</v>
      </c>
      <c r="AO47" s="50">
        <v>6.9069767441860481</v>
      </c>
      <c r="AP47" s="50">
        <v>21.727350000000001</v>
      </c>
      <c r="AQ47" s="51">
        <v>14.7075</v>
      </c>
      <c r="AR47" s="49">
        <v>0</v>
      </c>
      <c r="AS47" s="50">
        <v>0</v>
      </c>
      <c r="AT47" s="50">
        <v>0</v>
      </c>
      <c r="AU47" s="50">
        <v>5.7385499999999992</v>
      </c>
      <c r="AV47" s="50">
        <v>209.32106249999998</v>
      </c>
      <c r="AW47" s="50">
        <v>20.926805821428573</v>
      </c>
      <c r="AX47" s="50">
        <v>0</v>
      </c>
      <c r="AY47" s="50">
        <v>72.137633333333326</v>
      </c>
      <c r="AZ47" s="51">
        <v>0</v>
      </c>
      <c r="BA47" s="49">
        <v>0</v>
      </c>
      <c r="BB47" s="49">
        <v>0</v>
      </c>
      <c r="BC47" s="50">
        <v>0</v>
      </c>
      <c r="BD47" s="50">
        <v>0</v>
      </c>
      <c r="BE47" s="51">
        <v>0</v>
      </c>
      <c r="BF47" s="38"/>
      <c r="BG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Y47" s="38"/>
      <c r="BZ47" s="38"/>
      <c r="CJ47" s="38"/>
    </row>
    <row r="48" spans="2:88" x14ac:dyDescent="0.25">
      <c r="B48" s="8">
        <v>46</v>
      </c>
      <c r="C48" s="9" t="s">
        <v>11660</v>
      </c>
      <c r="D48" s="9" t="s">
        <v>11706</v>
      </c>
      <c r="E48" s="49">
        <v>13.873269400000002</v>
      </c>
      <c r="F48" s="50">
        <v>9.9030288000000013</v>
      </c>
      <c r="G48" s="50">
        <v>16.56908</v>
      </c>
      <c r="H48" s="51">
        <v>0</v>
      </c>
      <c r="I48" s="50">
        <v>0</v>
      </c>
      <c r="J48" s="50">
        <v>0</v>
      </c>
      <c r="K48" s="50">
        <v>0</v>
      </c>
      <c r="L48" s="50">
        <v>0</v>
      </c>
      <c r="M48" s="49">
        <v>9.2428263500000014</v>
      </c>
      <c r="N48" s="49">
        <v>2.7070817396444444</v>
      </c>
      <c r="O48" s="49">
        <v>2.6056919999999995</v>
      </c>
      <c r="P48" s="50">
        <v>0</v>
      </c>
      <c r="Q48" s="50">
        <v>0</v>
      </c>
      <c r="R48" s="50">
        <v>84.639939999999996</v>
      </c>
      <c r="S48" s="51">
        <v>0</v>
      </c>
      <c r="T48" s="50">
        <v>0</v>
      </c>
      <c r="U48" s="51">
        <v>17.482226666666673</v>
      </c>
      <c r="V48" s="51">
        <v>0</v>
      </c>
      <c r="W48" s="50">
        <v>0</v>
      </c>
      <c r="X48" s="49">
        <v>0</v>
      </c>
      <c r="Y48" s="51">
        <v>0</v>
      </c>
      <c r="Z48" s="52">
        <v>0</v>
      </c>
      <c r="AA48" s="52">
        <v>0</v>
      </c>
      <c r="AB48" s="52">
        <v>0</v>
      </c>
      <c r="AC48" s="52">
        <v>0</v>
      </c>
      <c r="AD48" s="52">
        <v>0</v>
      </c>
      <c r="AE48" s="50">
        <v>0</v>
      </c>
      <c r="AF48" s="50">
        <v>0</v>
      </c>
      <c r="AG48" s="50">
        <v>0</v>
      </c>
      <c r="AH48" s="50">
        <v>13.313985840000004</v>
      </c>
      <c r="AI48" s="52">
        <v>8.180473837037038</v>
      </c>
      <c r="AJ48" s="49">
        <v>0</v>
      </c>
      <c r="AK48" s="50">
        <v>21.348962962962965</v>
      </c>
      <c r="AL48" s="50">
        <v>33.684444444444445</v>
      </c>
      <c r="AM48" s="50">
        <v>0</v>
      </c>
      <c r="AN48" s="50">
        <v>46.156640000000003</v>
      </c>
      <c r="AO48" s="50">
        <v>9.2093023255813975</v>
      </c>
      <c r="AP48" s="50">
        <v>28.969799999999999</v>
      </c>
      <c r="AQ48" s="51">
        <v>19.61</v>
      </c>
      <c r="AR48" s="49">
        <v>0</v>
      </c>
      <c r="AS48" s="50">
        <v>0</v>
      </c>
      <c r="AT48" s="50">
        <v>0</v>
      </c>
      <c r="AU48" s="50">
        <v>7.6513999999999989</v>
      </c>
      <c r="AV48" s="50">
        <v>242.62516666666667</v>
      </c>
      <c r="AW48" s="50">
        <v>20.926805821428573</v>
      </c>
      <c r="AX48" s="50">
        <v>0</v>
      </c>
      <c r="AY48" s="50">
        <v>72.137633333333326</v>
      </c>
      <c r="AZ48" s="51">
        <v>0</v>
      </c>
      <c r="BA48" s="49">
        <v>0</v>
      </c>
      <c r="BB48" s="49">
        <v>0</v>
      </c>
      <c r="BC48" s="50">
        <v>0</v>
      </c>
      <c r="BD48" s="50">
        <v>0</v>
      </c>
      <c r="BE48" s="51">
        <v>0</v>
      </c>
      <c r="BF48" s="38"/>
      <c r="BG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Y48" s="38"/>
      <c r="BZ48" s="38"/>
      <c r="CJ48" s="38"/>
    </row>
    <row r="49" spans="2:88" x14ac:dyDescent="0.25">
      <c r="B49" s="8">
        <v>47</v>
      </c>
      <c r="C49" s="9" t="s">
        <v>11660</v>
      </c>
      <c r="D49" s="9" t="s">
        <v>11707</v>
      </c>
      <c r="E49" s="49">
        <v>17.341586750000001</v>
      </c>
      <c r="F49" s="50">
        <v>12.378786000000002</v>
      </c>
      <c r="G49" s="50">
        <v>20.711349999999999</v>
      </c>
      <c r="H49" s="51">
        <v>0</v>
      </c>
      <c r="I49" s="50">
        <v>0</v>
      </c>
      <c r="J49" s="50">
        <v>0</v>
      </c>
      <c r="K49" s="50">
        <v>0</v>
      </c>
      <c r="L49" s="50">
        <v>0</v>
      </c>
      <c r="M49" s="49">
        <v>9.2428263500000014</v>
      </c>
      <c r="N49" s="49">
        <v>2.7070817396444444</v>
      </c>
      <c r="O49" s="49">
        <v>2.6056919999999995</v>
      </c>
      <c r="P49" s="50">
        <v>0</v>
      </c>
      <c r="Q49" s="50">
        <v>0</v>
      </c>
      <c r="R49" s="50">
        <v>84.639939999999996</v>
      </c>
      <c r="S49" s="51">
        <v>0</v>
      </c>
      <c r="T49" s="50">
        <v>0</v>
      </c>
      <c r="U49" s="51">
        <v>17.482226666666673</v>
      </c>
      <c r="V49" s="51">
        <v>0</v>
      </c>
      <c r="W49" s="50">
        <v>0</v>
      </c>
      <c r="X49" s="49">
        <v>0</v>
      </c>
      <c r="Y49" s="51">
        <v>0</v>
      </c>
      <c r="Z49" s="52">
        <v>0</v>
      </c>
      <c r="AA49" s="52">
        <v>0</v>
      </c>
      <c r="AB49" s="52">
        <v>0</v>
      </c>
      <c r="AC49" s="52">
        <v>0</v>
      </c>
      <c r="AD49" s="52">
        <v>0</v>
      </c>
      <c r="AE49" s="50">
        <v>0</v>
      </c>
      <c r="AF49" s="50">
        <v>0</v>
      </c>
      <c r="AG49" s="50">
        <v>0</v>
      </c>
      <c r="AH49" s="50">
        <v>13.313985840000004</v>
      </c>
      <c r="AI49" s="52">
        <v>8.180473837037038</v>
      </c>
      <c r="AJ49" s="49">
        <v>0</v>
      </c>
      <c r="AK49" s="50">
        <v>26.686203703703704</v>
      </c>
      <c r="AL49" s="50">
        <v>42.105555555555554</v>
      </c>
      <c r="AM49" s="50">
        <v>0</v>
      </c>
      <c r="AN49" s="50">
        <v>57.695800000000006</v>
      </c>
      <c r="AO49" s="50">
        <v>11.511627906976747</v>
      </c>
      <c r="AP49" s="50">
        <v>36.212249999999997</v>
      </c>
      <c r="AQ49" s="51">
        <v>24.512499999999999</v>
      </c>
      <c r="AR49" s="49">
        <v>0</v>
      </c>
      <c r="AS49" s="50">
        <v>0</v>
      </c>
      <c r="AT49" s="50">
        <v>0</v>
      </c>
      <c r="AU49" s="50">
        <v>7.6513999999999989</v>
      </c>
      <c r="AV49" s="50">
        <v>242.62516666666667</v>
      </c>
      <c r="AW49" s="50">
        <v>20.926805821428573</v>
      </c>
      <c r="AX49" s="50">
        <v>0</v>
      </c>
      <c r="AY49" s="50">
        <v>72.137633333333326</v>
      </c>
      <c r="AZ49" s="51">
        <v>0</v>
      </c>
      <c r="BA49" s="49">
        <v>0</v>
      </c>
      <c r="BB49" s="49">
        <v>0</v>
      </c>
      <c r="BC49" s="50">
        <v>0</v>
      </c>
      <c r="BD49" s="50">
        <v>0</v>
      </c>
      <c r="BE49" s="51">
        <v>0</v>
      </c>
      <c r="BF49" s="38"/>
      <c r="BG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Y49" s="38"/>
      <c r="BZ49" s="38"/>
      <c r="CJ49" s="38"/>
    </row>
    <row r="50" spans="2:88" x14ac:dyDescent="0.25">
      <c r="B50" s="8">
        <v>48</v>
      </c>
      <c r="C50" s="9" t="s">
        <v>11660</v>
      </c>
      <c r="D50" s="9" t="s">
        <v>11708</v>
      </c>
      <c r="E50" s="49">
        <v>20.809904100000004</v>
      </c>
      <c r="F50" s="50">
        <v>14.854543200000002</v>
      </c>
      <c r="G50" s="50">
        <v>24.853619999999999</v>
      </c>
      <c r="H50" s="51">
        <v>0</v>
      </c>
      <c r="I50" s="50">
        <v>0</v>
      </c>
      <c r="J50" s="50">
        <v>0</v>
      </c>
      <c r="K50" s="50">
        <v>0</v>
      </c>
      <c r="L50" s="50">
        <v>0</v>
      </c>
      <c r="M50" s="49">
        <v>9.2428263500000014</v>
      </c>
      <c r="N50" s="49">
        <v>2.7070817396444444</v>
      </c>
      <c r="O50" s="49">
        <v>2.6056919999999995</v>
      </c>
      <c r="P50" s="50">
        <v>0</v>
      </c>
      <c r="Q50" s="50">
        <v>0</v>
      </c>
      <c r="R50" s="50">
        <v>84.639939999999996</v>
      </c>
      <c r="S50" s="51">
        <v>0</v>
      </c>
      <c r="T50" s="50">
        <v>0</v>
      </c>
      <c r="U50" s="51">
        <v>17.482226666666673</v>
      </c>
      <c r="V50" s="51">
        <v>0</v>
      </c>
      <c r="W50" s="50">
        <v>0</v>
      </c>
      <c r="X50" s="49">
        <v>0</v>
      </c>
      <c r="Y50" s="51">
        <v>0</v>
      </c>
      <c r="Z50" s="52">
        <v>0</v>
      </c>
      <c r="AA50" s="52">
        <v>0</v>
      </c>
      <c r="AB50" s="52">
        <v>0</v>
      </c>
      <c r="AC50" s="52">
        <v>0</v>
      </c>
      <c r="AD50" s="52">
        <v>0</v>
      </c>
      <c r="AE50" s="50">
        <v>0</v>
      </c>
      <c r="AF50" s="50">
        <v>0</v>
      </c>
      <c r="AG50" s="50">
        <v>0</v>
      </c>
      <c r="AH50" s="50">
        <v>13.313985840000004</v>
      </c>
      <c r="AI50" s="52">
        <v>8.180473837037038</v>
      </c>
      <c r="AJ50" s="49">
        <v>0</v>
      </c>
      <c r="AK50" s="50">
        <v>32.023444444444451</v>
      </c>
      <c r="AL50" s="50">
        <v>50.526666666666671</v>
      </c>
      <c r="AM50" s="50">
        <v>0</v>
      </c>
      <c r="AN50" s="50">
        <v>69.234960000000001</v>
      </c>
      <c r="AO50" s="50">
        <v>13.813953488372096</v>
      </c>
      <c r="AP50" s="50">
        <v>43.454700000000003</v>
      </c>
      <c r="AQ50" s="51">
        <v>29.414999999999999</v>
      </c>
      <c r="AR50" s="49">
        <v>0</v>
      </c>
      <c r="AS50" s="50">
        <v>0</v>
      </c>
      <c r="AT50" s="50">
        <v>0</v>
      </c>
      <c r="AU50" s="50">
        <v>9.5642499999999995</v>
      </c>
      <c r="AV50" s="50">
        <v>275.92927083333336</v>
      </c>
      <c r="AW50" s="50">
        <v>20.926805821428573</v>
      </c>
      <c r="AX50" s="50">
        <v>0</v>
      </c>
      <c r="AY50" s="50">
        <v>72.137633333333326</v>
      </c>
      <c r="AZ50" s="51">
        <v>0</v>
      </c>
      <c r="BA50" s="49">
        <v>0</v>
      </c>
      <c r="BB50" s="49">
        <v>0</v>
      </c>
      <c r="BC50" s="50">
        <v>0</v>
      </c>
      <c r="BD50" s="50">
        <v>0</v>
      </c>
      <c r="BE50" s="51">
        <v>0</v>
      </c>
      <c r="BF50" s="38"/>
      <c r="BG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Y50" s="38"/>
      <c r="BZ50" s="38"/>
      <c r="CJ50" s="38"/>
    </row>
    <row r="51" spans="2:88" x14ac:dyDescent="0.25">
      <c r="B51" s="8">
        <v>49</v>
      </c>
      <c r="C51" s="9" t="s">
        <v>11660</v>
      </c>
      <c r="D51" s="9" t="s">
        <v>11709</v>
      </c>
      <c r="E51" s="49">
        <v>3.4683173500000004</v>
      </c>
      <c r="F51" s="50">
        <v>2.4757572000000003</v>
      </c>
      <c r="G51" s="50">
        <v>4.1422699999999999</v>
      </c>
      <c r="H51" s="51">
        <v>0</v>
      </c>
      <c r="I51" s="50">
        <v>0</v>
      </c>
      <c r="J51" s="50">
        <v>0</v>
      </c>
      <c r="K51" s="50">
        <v>0</v>
      </c>
      <c r="L51" s="50">
        <v>0</v>
      </c>
      <c r="M51" s="49">
        <v>3.0809421166666673</v>
      </c>
      <c r="N51" s="49">
        <v>1.6793607249066667</v>
      </c>
      <c r="O51" s="49">
        <v>0.86856399999999989</v>
      </c>
      <c r="P51" s="50">
        <v>0</v>
      </c>
      <c r="Q51" s="50">
        <v>0</v>
      </c>
      <c r="R51" s="50">
        <v>17.259979999999999</v>
      </c>
      <c r="S51" s="51">
        <v>0</v>
      </c>
      <c r="T51" s="50">
        <v>0</v>
      </c>
      <c r="U51" s="51">
        <v>6.4889666666666672</v>
      </c>
      <c r="V51" s="51">
        <v>0</v>
      </c>
      <c r="W51" s="50">
        <v>0</v>
      </c>
      <c r="X51" s="49">
        <v>0</v>
      </c>
      <c r="Y51" s="51">
        <v>0</v>
      </c>
      <c r="Z51" s="52">
        <v>0</v>
      </c>
      <c r="AA51" s="52">
        <v>0</v>
      </c>
      <c r="AB51" s="52">
        <v>0</v>
      </c>
      <c r="AC51" s="52">
        <v>0</v>
      </c>
      <c r="AD51" s="52">
        <v>0</v>
      </c>
      <c r="AE51" s="50">
        <v>0</v>
      </c>
      <c r="AF51" s="50">
        <v>0</v>
      </c>
      <c r="AG51" s="50">
        <v>0</v>
      </c>
      <c r="AH51" s="50">
        <v>4.4379952800000009</v>
      </c>
      <c r="AI51" s="52">
        <v>2.7468274666666663</v>
      </c>
      <c r="AJ51" s="49">
        <v>0</v>
      </c>
      <c r="AK51" s="50">
        <v>5.1431592592592592</v>
      </c>
      <c r="AL51" s="50">
        <v>10.252555555555555</v>
      </c>
      <c r="AM51" s="50">
        <v>12.705000000000002</v>
      </c>
      <c r="AN51" s="50">
        <v>0</v>
      </c>
      <c r="AO51" s="50">
        <v>0</v>
      </c>
      <c r="AP51" s="50">
        <v>0</v>
      </c>
      <c r="AQ51" s="51">
        <v>0</v>
      </c>
      <c r="AR51" s="49">
        <v>0</v>
      </c>
      <c r="AS51" s="50">
        <v>0</v>
      </c>
      <c r="AT51" s="50">
        <v>0</v>
      </c>
      <c r="AU51" s="50">
        <v>1.9128499999999997</v>
      </c>
      <c r="AV51" s="50">
        <v>68.632129166666672</v>
      </c>
      <c r="AW51" s="50">
        <v>6.9756019404761913</v>
      </c>
      <c r="AX51" s="50">
        <v>0</v>
      </c>
      <c r="AY51" s="50">
        <v>18.113280000000007</v>
      </c>
      <c r="AZ51" s="51">
        <v>0</v>
      </c>
      <c r="BA51" s="49">
        <v>0</v>
      </c>
      <c r="BB51" s="49">
        <v>0</v>
      </c>
      <c r="BC51" s="50">
        <v>0</v>
      </c>
      <c r="BD51" s="50">
        <v>0</v>
      </c>
      <c r="BE51" s="51">
        <v>0</v>
      </c>
      <c r="BF51" s="38"/>
      <c r="BG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Y51" s="38"/>
      <c r="BZ51" s="38"/>
      <c r="CJ51" s="38"/>
    </row>
    <row r="52" spans="2:88" x14ac:dyDescent="0.25">
      <c r="B52" s="8">
        <v>50</v>
      </c>
      <c r="C52" s="9" t="s">
        <v>11660</v>
      </c>
      <c r="D52" s="9" t="s">
        <v>11710</v>
      </c>
      <c r="E52" s="49">
        <v>4.6244231333333339</v>
      </c>
      <c r="F52" s="50">
        <v>3.3010096000000004</v>
      </c>
      <c r="G52" s="50">
        <v>5.5230266666666665</v>
      </c>
      <c r="H52" s="51">
        <v>0</v>
      </c>
      <c r="I52" s="50">
        <v>0</v>
      </c>
      <c r="J52" s="50">
        <v>0</v>
      </c>
      <c r="K52" s="50">
        <v>0</v>
      </c>
      <c r="L52" s="50">
        <v>0</v>
      </c>
      <c r="M52" s="49">
        <v>3.0809421166666673</v>
      </c>
      <c r="N52" s="49">
        <v>1.6793607249066667</v>
      </c>
      <c r="O52" s="49">
        <v>0.86856399999999989</v>
      </c>
      <c r="P52" s="50">
        <v>0</v>
      </c>
      <c r="Q52" s="50">
        <v>0</v>
      </c>
      <c r="R52" s="50">
        <v>17.259979999999999</v>
      </c>
      <c r="S52" s="51">
        <v>0</v>
      </c>
      <c r="T52" s="50">
        <v>0</v>
      </c>
      <c r="U52" s="51">
        <v>6.4889666666666672</v>
      </c>
      <c r="V52" s="51">
        <v>0</v>
      </c>
      <c r="W52" s="50">
        <v>0</v>
      </c>
      <c r="X52" s="49">
        <v>0</v>
      </c>
      <c r="Y52" s="51">
        <v>0</v>
      </c>
      <c r="Z52" s="52">
        <v>0</v>
      </c>
      <c r="AA52" s="52">
        <v>0</v>
      </c>
      <c r="AB52" s="52">
        <v>0</v>
      </c>
      <c r="AC52" s="52">
        <v>0</v>
      </c>
      <c r="AD52" s="52">
        <v>0</v>
      </c>
      <c r="AE52" s="50">
        <v>0</v>
      </c>
      <c r="AF52" s="50">
        <v>0</v>
      </c>
      <c r="AG52" s="50">
        <v>0</v>
      </c>
      <c r="AH52" s="50">
        <v>4.4379952800000009</v>
      </c>
      <c r="AI52" s="52">
        <v>2.7468274666666663</v>
      </c>
      <c r="AJ52" s="49">
        <v>0</v>
      </c>
      <c r="AK52" s="50">
        <v>6.8575456790123459</v>
      </c>
      <c r="AL52" s="50">
        <v>13.670074074074073</v>
      </c>
      <c r="AM52" s="50">
        <v>16.940000000000001</v>
      </c>
      <c r="AN52" s="50">
        <v>0</v>
      </c>
      <c r="AO52" s="50">
        <v>0</v>
      </c>
      <c r="AP52" s="50">
        <v>0</v>
      </c>
      <c r="AQ52" s="51">
        <v>0</v>
      </c>
      <c r="AR52" s="49">
        <v>0</v>
      </c>
      <c r="AS52" s="50">
        <v>0</v>
      </c>
      <c r="AT52" s="50">
        <v>0</v>
      </c>
      <c r="AU52" s="50">
        <v>2.5504666666666664</v>
      </c>
      <c r="AV52" s="50">
        <v>79.795033333333336</v>
      </c>
      <c r="AW52" s="50">
        <v>6.9756019404761913</v>
      </c>
      <c r="AX52" s="50">
        <v>0</v>
      </c>
      <c r="AY52" s="50">
        <v>18.113280000000007</v>
      </c>
      <c r="AZ52" s="51">
        <v>0</v>
      </c>
      <c r="BA52" s="49">
        <v>0</v>
      </c>
      <c r="BB52" s="49">
        <v>0</v>
      </c>
      <c r="BC52" s="50">
        <v>0</v>
      </c>
      <c r="BD52" s="50">
        <v>0</v>
      </c>
      <c r="BE52" s="51">
        <v>0</v>
      </c>
      <c r="BF52" s="38"/>
      <c r="BG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Y52" s="38"/>
      <c r="BZ52" s="38"/>
      <c r="CJ52" s="38"/>
    </row>
    <row r="53" spans="2:88" x14ac:dyDescent="0.25">
      <c r="B53" s="8">
        <v>51</v>
      </c>
      <c r="C53" s="9" t="s">
        <v>11660</v>
      </c>
      <c r="D53" s="9" t="s">
        <v>11711</v>
      </c>
      <c r="E53" s="49">
        <v>5.7805289166666673</v>
      </c>
      <c r="F53" s="50">
        <v>4.1262620000000005</v>
      </c>
      <c r="G53" s="50">
        <v>6.9037833333333332</v>
      </c>
      <c r="H53" s="51">
        <v>0</v>
      </c>
      <c r="I53" s="50">
        <v>0</v>
      </c>
      <c r="J53" s="50">
        <v>0</v>
      </c>
      <c r="K53" s="50">
        <v>0</v>
      </c>
      <c r="L53" s="50">
        <v>0</v>
      </c>
      <c r="M53" s="49">
        <v>3.0809421166666673</v>
      </c>
      <c r="N53" s="49">
        <v>1.6793607249066667</v>
      </c>
      <c r="O53" s="49">
        <v>0.86856399999999989</v>
      </c>
      <c r="P53" s="50">
        <v>0</v>
      </c>
      <c r="Q53" s="50">
        <v>0</v>
      </c>
      <c r="R53" s="50">
        <v>17.259979999999999</v>
      </c>
      <c r="S53" s="51">
        <v>0</v>
      </c>
      <c r="T53" s="50">
        <v>0</v>
      </c>
      <c r="U53" s="51">
        <v>6.4889666666666672</v>
      </c>
      <c r="V53" s="51">
        <v>0</v>
      </c>
      <c r="W53" s="50">
        <v>0</v>
      </c>
      <c r="X53" s="49">
        <v>0</v>
      </c>
      <c r="Y53" s="51">
        <v>0</v>
      </c>
      <c r="Z53" s="52">
        <v>0</v>
      </c>
      <c r="AA53" s="52">
        <v>0</v>
      </c>
      <c r="AB53" s="52">
        <v>0</v>
      </c>
      <c r="AC53" s="52">
        <v>0</v>
      </c>
      <c r="AD53" s="52">
        <v>0</v>
      </c>
      <c r="AE53" s="50">
        <v>0</v>
      </c>
      <c r="AF53" s="50">
        <v>0</v>
      </c>
      <c r="AG53" s="50">
        <v>0</v>
      </c>
      <c r="AH53" s="50">
        <v>4.4379952800000009</v>
      </c>
      <c r="AI53" s="52">
        <v>2.7468274666666663</v>
      </c>
      <c r="AJ53" s="49">
        <v>0</v>
      </c>
      <c r="AK53" s="50">
        <v>8.5719320987654317</v>
      </c>
      <c r="AL53" s="50">
        <v>17.087592592592593</v>
      </c>
      <c r="AM53" s="50">
        <v>21.175000000000001</v>
      </c>
      <c r="AN53" s="50">
        <v>0</v>
      </c>
      <c r="AO53" s="50">
        <v>0</v>
      </c>
      <c r="AP53" s="50">
        <v>0</v>
      </c>
      <c r="AQ53" s="51">
        <v>0</v>
      </c>
      <c r="AR53" s="49">
        <v>0</v>
      </c>
      <c r="AS53" s="50">
        <v>0</v>
      </c>
      <c r="AT53" s="50">
        <v>0</v>
      </c>
      <c r="AU53" s="50">
        <v>2.5504666666666664</v>
      </c>
      <c r="AV53" s="50">
        <v>79.795033333333336</v>
      </c>
      <c r="AW53" s="50">
        <v>6.9756019404761913</v>
      </c>
      <c r="AX53" s="50">
        <v>0</v>
      </c>
      <c r="AY53" s="50">
        <v>18.113280000000007</v>
      </c>
      <c r="AZ53" s="51">
        <v>0</v>
      </c>
      <c r="BA53" s="49">
        <v>0</v>
      </c>
      <c r="BB53" s="49">
        <v>0</v>
      </c>
      <c r="BC53" s="50">
        <v>0</v>
      </c>
      <c r="BD53" s="50">
        <v>0</v>
      </c>
      <c r="BE53" s="51">
        <v>0</v>
      </c>
      <c r="BF53" s="38"/>
      <c r="BG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Y53" s="38"/>
      <c r="BZ53" s="38"/>
      <c r="CJ53" s="38"/>
    </row>
    <row r="54" spans="2:88" x14ac:dyDescent="0.25">
      <c r="B54" s="8">
        <v>52</v>
      </c>
      <c r="C54" s="9" t="s">
        <v>11660</v>
      </c>
      <c r="D54" s="9" t="s">
        <v>11712</v>
      </c>
      <c r="E54" s="49">
        <v>6.9366347000000008</v>
      </c>
      <c r="F54" s="50">
        <v>4.9515144000000006</v>
      </c>
      <c r="G54" s="50">
        <v>8.2845399999999998</v>
      </c>
      <c r="H54" s="51">
        <v>0</v>
      </c>
      <c r="I54" s="50">
        <v>0</v>
      </c>
      <c r="J54" s="50">
        <v>0</v>
      </c>
      <c r="K54" s="50">
        <v>0</v>
      </c>
      <c r="L54" s="50">
        <v>0</v>
      </c>
      <c r="M54" s="49">
        <v>3.0809421166666673</v>
      </c>
      <c r="N54" s="49">
        <v>1.6793607249066667</v>
      </c>
      <c r="O54" s="49">
        <v>0.86856399999999989</v>
      </c>
      <c r="P54" s="50">
        <v>0</v>
      </c>
      <c r="Q54" s="50">
        <v>0</v>
      </c>
      <c r="R54" s="50">
        <v>17.259979999999999</v>
      </c>
      <c r="S54" s="51">
        <v>0</v>
      </c>
      <c r="T54" s="50">
        <v>0</v>
      </c>
      <c r="U54" s="51">
        <v>6.4889666666666672</v>
      </c>
      <c r="V54" s="51">
        <v>0</v>
      </c>
      <c r="W54" s="50">
        <v>0</v>
      </c>
      <c r="X54" s="49">
        <v>0</v>
      </c>
      <c r="Y54" s="51">
        <v>0</v>
      </c>
      <c r="Z54" s="52">
        <v>0</v>
      </c>
      <c r="AA54" s="52">
        <v>0</v>
      </c>
      <c r="AB54" s="52">
        <v>0</v>
      </c>
      <c r="AC54" s="52">
        <v>0</v>
      </c>
      <c r="AD54" s="52">
        <v>0</v>
      </c>
      <c r="AE54" s="50">
        <v>0</v>
      </c>
      <c r="AF54" s="50">
        <v>0</v>
      </c>
      <c r="AG54" s="50">
        <v>0</v>
      </c>
      <c r="AH54" s="50">
        <v>4.4379952800000009</v>
      </c>
      <c r="AI54" s="52">
        <v>2.7468274666666663</v>
      </c>
      <c r="AJ54" s="49">
        <v>0</v>
      </c>
      <c r="AK54" s="50">
        <v>10.286318518518518</v>
      </c>
      <c r="AL54" s="50">
        <v>20.505111111111109</v>
      </c>
      <c r="AM54" s="50">
        <v>25.410000000000004</v>
      </c>
      <c r="AN54" s="50">
        <v>0</v>
      </c>
      <c r="AO54" s="50">
        <v>0</v>
      </c>
      <c r="AP54" s="50">
        <v>0</v>
      </c>
      <c r="AQ54" s="51">
        <v>0</v>
      </c>
      <c r="AR54" s="49">
        <v>0</v>
      </c>
      <c r="AS54" s="50">
        <v>0</v>
      </c>
      <c r="AT54" s="50">
        <v>0</v>
      </c>
      <c r="AU54" s="50">
        <v>3.1880833333333332</v>
      </c>
      <c r="AV54" s="50">
        <v>90.9579375</v>
      </c>
      <c r="AW54" s="50">
        <v>6.9756019404761913</v>
      </c>
      <c r="AX54" s="50">
        <v>0</v>
      </c>
      <c r="AY54" s="50">
        <v>18.113280000000007</v>
      </c>
      <c r="AZ54" s="51">
        <v>0</v>
      </c>
      <c r="BA54" s="49">
        <v>0</v>
      </c>
      <c r="BB54" s="49">
        <v>0</v>
      </c>
      <c r="BC54" s="50">
        <v>0</v>
      </c>
      <c r="BD54" s="50">
        <v>0</v>
      </c>
      <c r="BE54" s="51">
        <v>0</v>
      </c>
      <c r="BF54" s="38"/>
      <c r="BG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Y54" s="38"/>
      <c r="BZ54" s="38"/>
      <c r="CJ54" s="38"/>
    </row>
    <row r="55" spans="2:88" x14ac:dyDescent="0.25">
      <c r="B55" s="8">
        <v>53</v>
      </c>
      <c r="C55" s="9" t="s">
        <v>11660</v>
      </c>
      <c r="D55" s="9" t="s">
        <v>11713</v>
      </c>
      <c r="E55" s="49">
        <v>6.9366347000000008</v>
      </c>
      <c r="F55" s="50">
        <v>4.9515144000000006</v>
      </c>
      <c r="G55" s="50">
        <v>8.2845399999999998</v>
      </c>
      <c r="H55" s="51">
        <v>0</v>
      </c>
      <c r="I55" s="50">
        <v>0</v>
      </c>
      <c r="J55" s="50">
        <v>0</v>
      </c>
      <c r="K55" s="50">
        <v>0</v>
      </c>
      <c r="L55" s="50">
        <v>0</v>
      </c>
      <c r="M55" s="49">
        <v>6.1618842333333346</v>
      </c>
      <c r="N55" s="49">
        <v>2.1412299881066668</v>
      </c>
      <c r="O55" s="49">
        <v>1.7371279999999998</v>
      </c>
      <c r="P55" s="50">
        <v>0</v>
      </c>
      <c r="Q55" s="50">
        <v>0</v>
      </c>
      <c r="R55" s="50">
        <v>51.091293333333333</v>
      </c>
      <c r="S55" s="51">
        <v>0</v>
      </c>
      <c r="T55" s="50">
        <v>0</v>
      </c>
      <c r="U55" s="51">
        <v>16.348733333333335</v>
      </c>
      <c r="V55" s="51">
        <v>0</v>
      </c>
      <c r="W55" s="50">
        <v>0</v>
      </c>
      <c r="X55" s="49">
        <v>0</v>
      </c>
      <c r="Y55" s="51">
        <v>0</v>
      </c>
      <c r="Z55" s="52">
        <v>0</v>
      </c>
      <c r="AA55" s="52">
        <v>0</v>
      </c>
      <c r="AB55" s="52">
        <v>0</v>
      </c>
      <c r="AC55" s="52">
        <v>0</v>
      </c>
      <c r="AD55" s="52">
        <v>0</v>
      </c>
      <c r="AE55" s="50">
        <v>0</v>
      </c>
      <c r="AF55" s="50">
        <v>0</v>
      </c>
      <c r="AG55" s="50">
        <v>0</v>
      </c>
      <c r="AH55" s="50">
        <v>8.8759905600000018</v>
      </c>
      <c r="AI55" s="52">
        <v>5.4636506518518519</v>
      </c>
      <c r="AJ55" s="49">
        <v>0</v>
      </c>
      <c r="AK55" s="50">
        <v>10.286318518518518</v>
      </c>
      <c r="AL55" s="50">
        <v>20.505111111111109</v>
      </c>
      <c r="AM55" s="50">
        <v>25.410000000000004</v>
      </c>
      <c r="AN55" s="50">
        <v>0</v>
      </c>
      <c r="AO55" s="50">
        <v>0</v>
      </c>
      <c r="AP55" s="50">
        <v>0</v>
      </c>
      <c r="AQ55" s="51">
        <v>0</v>
      </c>
      <c r="AR55" s="49">
        <v>0</v>
      </c>
      <c r="AS55" s="50">
        <v>0</v>
      </c>
      <c r="AT55" s="50">
        <v>0</v>
      </c>
      <c r="AU55" s="50">
        <v>3.8256999999999994</v>
      </c>
      <c r="AV55" s="50">
        <v>137.26425833333334</v>
      </c>
      <c r="AW55" s="50">
        <v>13.951203880952383</v>
      </c>
      <c r="AX55" s="50">
        <v>0</v>
      </c>
      <c r="AY55" s="50">
        <v>46.567216666666674</v>
      </c>
      <c r="AZ55" s="51">
        <v>0</v>
      </c>
      <c r="BA55" s="49">
        <v>0</v>
      </c>
      <c r="BB55" s="49">
        <v>0</v>
      </c>
      <c r="BC55" s="50">
        <v>0</v>
      </c>
      <c r="BD55" s="50">
        <v>0</v>
      </c>
      <c r="BE55" s="51">
        <v>0</v>
      </c>
      <c r="BF55" s="38"/>
      <c r="BG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Y55" s="38"/>
      <c r="BZ55" s="38"/>
      <c r="CJ55" s="38"/>
    </row>
    <row r="56" spans="2:88" x14ac:dyDescent="0.25">
      <c r="B56" s="8">
        <v>54</v>
      </c>
      <c r="C56" s="9" t="s">
        <v>11660</v>
      </c>
      <c r="D56" s="9" t="s">
        <v>11714</v>
      </c>
      <c r="E56" s="49">
        <v>9.2488462666666678</v>
      </c>
      <c r="F56" s="50">
        <v>6.6020192000000009</v>
      </c>
      <c r="G56" s="50">
        <v>11.046053333333333</v>
      </c>
      <c r="H56" s="51">
        <v>0</v>
      </c>
      <c r="I56" s="50">
        <v>0</v>
      </c>
      <c r="J56" s="50">
        <v>0</v>
      </c>
      <c r="K56" s="50">
        <v>0</v>
      </c>
      <c r="L56" s="50">
        <v>0</v>
      </c>
      <c r="M56" s="49">
        <v>6.1618842333333346</v>
      </c>
      <c r="N56" s="49">
        <v>2.1412299881066668</v>
      </c>
      <c r="O56" s="49">
        <v>1.7371279999999998</v>
      </c>
      <c r="P56" s="50">
        <v>0</v>
      </c>
      <c r="Q56" s="50">
        <v>0</v>
      </c>
      <c r="R56" s="50">
        <v>51.091293333333333</v>
      </c>
      <c r="S56" s="51">
        <v>0</v>
      </c>
      <c r="T56" s="50">
        <v>0</v>
      </c>
      <c r="U56" s="51">
        <v>16.348733333333335</v>
      </c>
      <c r="V56" s="51">
        <v>0</v>
      </c>
      <c r="W56" s="50">
        <v>0</v>
      </c>
      <c r="X56" s="49">
        <v>0</v>
      </c>
      <c r="Y56" s="51">
        <v>0</v>
      </c>
      <c r="Z56" s="52">
        <v>0</v>
      </c>
      <c r="AA56" s="52">
        <v>0</v>
      </c>
      <c r="AB56" s="52">
        <v>0</v>
      </c>
      <c r="AC56" s="52">
        <v>0</v>
      </c>
      <c r="AD56" s="52">
        <v>0</v>
      </c>
      <c r="AE56" s="50">
        <v>0</v>
      </c>
      <c r="AF56" s="50">
        <v>0</v>
      </c>
      <c r="AG56" s="50">
        <v>0</v>
      </c>
      <c r="AH56" s="50">
        <v>8.8759905600000018</v>
      </c>
      <c r="AI56" s="52">
        <v>5.4636506518518519</v>
      </c>
      <c r="AJ56" s="49">
        <v>0</v>
      </c>
      <c r="AK56" s="50">
        <v>13.715091358024692</v>
      </c>
      <c r="AL56" s="50">
        <v>27.340148148148145</v>
      </c>
      <c r="AM56" s="50">
        <v>33.880000000000003</v>
      </c>
      <c r="AN56" s="50">
        <v>0</v>
      </c>
      <c r="AO56" s="50">
        <v>0</v>
      </c>
      <c r="AP56" s="50">
        <v>0</v>
      </c>
      <c r="AQ56" s="51">
        <v>0</v>
      </c>
      <c r="AR56" s="49">
        <v>0</v>
      </c>
      <c r="AS56" s="50">
        <v>0</v>
      </c>
      <c r="AT56" s="50">
        <v>0</v>
      </c>
      <c r="AU56" s="50">
        <v>5.1009333333333329</v>
      </c>
      <c r="AV56" s="50">
        <v>159.59006666666667</v>
      </c>
      <c r="AW56" s="50">
        <v>13.951203880952383</v>
      </c>
      <c r="AX56" s="50">
        <v>0</v>
      </c>
      <c r="AY56" s="50">
        <v>46.567216666666674</v>
      </c>
      <c r="AZ56" s="51">
        <v>0</v>
      </c>
      <c r="BA56" s="49">
        <v>0</v>
      </c>
      <c r="BB56" s="49">
        <v>0</v>
      </c>
      <c r="BC56" s="50">
        <v>0</v>
      </c>
      <c r="BD56" s="50">
        <v>0</v>
      </c>
      <c r="BE56" s="51">
        <v>0</v>
      </c>
      <c r="BF56" s="38"/>
      <c r="BG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Y56" s="38"/>
      <c r="BZ56" s="38"/>
      <c r="CJ56" s="38"/>
    </row>
    <row r="57" spans="2:88" x14ac:dyDescent="0.25">
      <c r="B57" s="8">
        <v>55</v>
      </c>
      <c r="C57" s="9" t="s">
        <v>11660</v>
      </c>
      <c r="D57" s="9" t="s">
        <v>11715</v>
      </c>
      <c r="E57" s="49">
        <v>11.561057833333335</v>
      </c>
      <c r="F57" s="50">
        <v>8.2525240000000011</v>
      </c>
      <c r="G57" s="50">
        <v>13.807566666666666</v>
      </c>
      <c r="H57" s="51">
        <v>0</v>
      </c>
      <c r="I57" s="50">
        <v>0</v>
      </c>
      <c r="J57" s="50">
        <v>0</v>
      </c>
      <c r="K57" s="50">
        <v>0</v>
      </c>
      <c r="L57" s="50">
        <v>0</v>
      </c>
      <c r="M57" s="49">
        <v>6.1618842333333346</v>
      </c>
      <c r="N57" s="49">
        <v>2.1412299881066668</v>
      </c>
      <c r="O57" s="49">
        <v>1.7371279999999998</v>
      </c>
      <c r="P57" s="50">
        <v>0</v>
      </c>
      <c r="Q57" s="50">
        <v>0</v>
      </c>
      <c r="R57" s="50">
        <v>51.091293333333333</v>
      </c>
      <c r="S57" s="51">
        <v>0</v>
      </c>
      <c r="T57" s="50">
        <v>0</v>
      </c>
      <c r="U57" s="51">
        <v>16.348733333333335</v>
      </c>
      <c r="V57" s="51">
        <v>0</v>
      </c>
      <c r="W57" s="50">
        <v>0</v>
      </c>
      <c r="X57" s="49">
        <v>0</v>
      </c>
      <c r="Y57" s="51">
        <v>0</v>
      </c>
      <c r="Z57" s="52">
        <v>0</v>
      </c>
      <c r="AA57" s="52">
        <v>0</v>
      </c>
      <c r="AB57" s="52">
        <v>0</v>
      </c>
      <c r="AC57" s="52">
        <v>0</v>
      </c>
      <c r="AD57" s="52">
        <v>0</v>
      </c>
      <c r="AE57" s="50">
        <v>0</v>
      </c>
      <c r="AF57" s="50">
        <v>0</v>
      </c>
      <c r="AG57" s="50">
        <v>0</v>
      </c>
      <c r="AH57" s="50">
        <v>8.8759905600000018</v>
      </c>
      <c r="AI57" s="52">
        <v>5.4636506518518519</v>
      </c>
      <c r="AJ57" s="49">
        <v>0</v>
      </c>
      <c r="AK57" s="50">
        <v>17.143864197530863</v>
      </c>
      <c r="AL57" s="50">
        <v>34.175185185185185</v>
      </c>
      <c r="AM57" s="50">
        <v>42.35</v>
      </c>
      <c r="AN57" s="50">
        <v>0</v>
      </c>
      <c r="AO57" s="50">
        <v>0</v>
      </c>
      <c r="AP57" s="50">
        <v>0</v>
      </c>
      <c r="AQ57" s="51">
        <v>0</v>
      </c>
      <c r="AR57" s="49">
        <v>0</v>
      </c>
      <c r="AS57" s="50">
        <v>0</v>
      </c>
      <c r="AT57" s="50">
        <v>0</v>
      </c>
      <c r="AU57" s="50">
        <v>5.1009333333333329</v>
      </c>
      <c r="AV57" s="50">
        <v>159.59006666666667</v>
      </c>
      <c r="AW57" s="50">
        <v>13.951203880952383</v>
      </c>
      <c r="AX57" s="50">
        <v>0</v>
      </c>
      <c r="AY57" s="50">
        <v>46.567216666666674</v>
      </c>
      <c r="AZ57" s="51">
        <v>0</v>
      </c>
      <c r="BA57" s="49">
        <v>0</v>
      </c>
      <c r="BB57" s="49">
        <v>0</v>
      </c>
      <c r="BC57" s="50">
        <v>0</v>
      </c>
      <c r="BD57" s="50">
        <v>0</v>
      </c>
      <c r="BE57" s="51">
        <v>0</v>
      </c>
      <c r="BF57" s="38"/>
      <c r="BG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Y57" s="38"/>
      <c r="BZ57" s="38"/>
      <c r="CJ57" s="38"/>
    </row>
    <row r="58" spans="2:88" x14ac:dyDescent="0.25">
      <c r="B58" s="8">
        <v>56</v>
      </c>
      <c r="C58" s="9" t="s">
        <v>11660</v>
      </c>
      <c r="D58" s="9" t="s">
        <v>11716</v>
      </c>
      <c r="E58" s="49">
        <v>13.873269400000002</v>
      </c>
      <c r="F58" s="50">
        <v>9.9030288000000013</v>
      </c>
      <c r="G58" s="50">
        <v>16.56908</v>
      </c>
      <c r="H58" s="51">
        <v>0</v>
      </c>
      <c r="I58" s="50">
        <v>0</v>
      </c>
      <c r="J58" s="50">
        <v>0</v>
      </c>
      <c r="K58" s="50">
        <v>0</v>
      </c>
      <c r="L58" s="50">
        <v>0</v>
      </c>
      <c r="M58" s="49">
        <v>6.1618842333333346</v>
      </c>
      <c r="N58" s="49">
        <v>2.1412299881066668</v>
      </c>
      <c r="O58" s="49">
        <v>1.7371279999999998</v>
      </c>
      <c r="P58" s="50">
        <v>0</v>
      </c>
      <c r="Q58" s="50">
        <v>0</v>
      </c>
      <c r="R58" s="50">
        <v>51.091293333333333</v>
      </c>
      <c r="S58" s="51">
        <v>0</v>
      </c>
      <c r="T58" s="50">
        <v>0</v>
      </c>
      <c r="U58" s="51">
        <v>16.348733333333335</v>
      </c>
      <c r="V58" s="51">
        <v>0</v>
      </c>
      <c r="W58" s="50">
        <v>0</v>
      </c>
      <c r="X58" s="49">
        <v>0</v>
      </c>
      <c r="Y58" s="51">
        <v>0</v>
      </c>
      <c r="Z58" s="52">
        <v>0</v>
      </c>
      <c r="AA58" s="52">
        <v>0</v>
      </c>
      <c r="AB58" s="52">
        <v>0</v>
      </c>
      <c r="AC58" s="52">
        <v>0</v>
      </c>
      <c r="AD58" s="52">
        <v>0</v>
      </c>
      <c r="AE58" s="50">
        <v>0</v>
      </c>
      <c r="AF58" s="50">
        <v>0</v>
      </c>
      <c r="AG58" s="50">
        <v>0</v>
      </c>
      <c r="AH58" s="50">
        <v>8.8759905600000018</v>
      </c>
      <c r="AI58" s="52">
        <v>5.4636506518518519</v>
      </c>
      <c r="AJ58" s="49">
        <v>0</v>
      </c>
      <c r="AK58" s="50">
        <v>20.572637037037037</v>
      </c>
      <c r="AL58" s="50">
        <v>41.010222222222218</v>
      </c>
      <c r="AM58" s="50">
        <v>50.820000000000007</v>
      </c>
      <c r="AN58" s="50">
        <v>0</v>
      </c>
      <c r="AO58" s="50">
        <v>0</v>
      </c>
      <c r="AP58" s="50">
        <v>0</v>
      </c>
      <c r="AQ58" s="51">
        <v>0</v>
      </c>
      <c r="AR58" s="49">
        <v>0</v>
      </c>
      <c r="AS58" s="50">
        <v>0</v>
      </c>
      <c r="AT58" s="50">
        <v>0</v>
      </c>
      <c r="AU58" s="50">
        <v>6.3761666666666663</v>
      </c>
      <c r="AV58" s="50">
        <v>181.915875</v>
      </c>
      <c r="AW58" s="50">
        <v>13.951203880952383</v>
      </c>
      <c r="AX58" s="50">
        <v>0</v>
      </c>
      <c r="AY58" s="50">
        <v>46.567216666666674</v>
      </c>
      <c r="AZ58" s="51">
        <v>0</v>
      </c>
      <c r="BA58" s="49">
        <v>0</v>
      </c>
      <c r="BB58" s="49">
        <v>0</v>
      </c>
      <c r="BC58" s="50">
        <v>0</v>
      </c>
      <c r="BD58" s="50">
        <v>0</v>
      </c>
      <c r="BE58" s="51">
        <v>0</v>
      </c>
      <c r="BF58" s="38"/>
      <c r="BG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Y58" s="38"/>
      <c r="BZ58" s="38"/>
      <c r="CJ58" s="38"/>
    </row>
    <row r="59" spans="2:88" x14ac:dyDescent="0.25">
      <c r="B59" s="8">
        <v>57</v>
      </c>
      <c r="C59" s="9" t="s">
        <v>11660</v>
      </c>
      <c r="D59" s="9" t="s">
        <v>11717</v>
      </c>
      <c r="E59" s="49">
        <v>10.404952050000002</v>
      </c>
      <c r="F59" s="50">
        <v>7.427271600000001</v>
      </c>
      <c r="G59" s="50">
        <v>12.42681</v>
      </c>
      <c r="H59" s="51">
        <v>0</v>
      </c>
      <c r="I59" s="50">
        <v>0</v>
      </c>
      <c r="J59" s="50">
        <v>0</v>
      </c>
      <c r="K59" s="50">
        <v>0</v>
      </c>
      <c r="L59" s="50">
        <v>0</v>
      </c>
      <c r="M59" s="49">
        <v>9.2428263500000014</v>
      </c>
      <c r="N59" s="49">
        <v>2.7070817396444444</v>
      </c>
      <c r="O59" s="49">
        <v>2.6056919999999995</v>
      </c>
      <c r="P59" s="50">
        <v>0</v>
      </c>
      <c r="Q59" s="50">
        <v>0</v>
      </c>
      <c r="R59" s="50">
        <v>84.639939999999996</v>
      </c>
      <c r="S59" s="51">
        <v>0</v>
      </c>
      <c r="T59" s="50">
        <v>0</v>
      </c>
      <c r="U59" s="51">
        <v>17.482226666666673</v>
      </c>
      <c r="V59" s="51">
        <v>0</v>
      </c>
      <c r="W59" s="50">
        <v>0</v>
      </c>
      <c r="X59" s="49">
        <v>0</v>
      </c>
      <c r="Y59" s="51">
        <v>0</v>
      </c>
      <c r="Z59" s="52">
        <v>0</v>
      </c>
      <c r="AA59" s="52">
        <v>0</v>
      </c>
      <c r="AB59" s="52">
        <v>0</v>
      </c>
      <c r="AC59" s="52">
        <v>0</v>
      </c>
      <c r="AD59" s="52">
        <v>0</v>
      </c>
      <c r="AE59" s="50">
        <v>0</v>
      </c>
      <c r="AF59" s="50">
        <v>0</v>
      </c>
      <c r="AG59" s="50">
        <v>0</v>
      </c>
      <c r="AH59" s="50">
        <v>13.313985840000004</v>
      </c>
      <c r="AI59" s="52">
        <v>8.180473837037038</v>
      </c>
      <c r="AJ59" s="49">
        <v>0</v>
      </c>
      <c r="AK59" s="50">
        <v>15.429477777777777</v>
      </c>
      <c r="AL59" s="50">
        <v>30.757666666666665</v>
      </c>
      <c r="AM59" s="50">
        <v>38.115000000000009</v>
      </c>
      <c r="AN59" s="50">
        <v>0</v>
      </c>
      <c r="AO59" s="50">
        <v>0</v>
      </c>
      <c r="AP59" s="50">
        <v>0</v>
      </c>
      <c r="AQ59" s="51">
        <v>0</v>
      </c>
      <c r="AR59" s="49">
        <v>0</v>
      </c>
      <c r="AS59" s="50">
        <v>0</v>
      </c>
      <c r="AT59" s="50">
        <v>0</v>
      </c>
      <c r="AU59" s="50">
        <v>5.7385499999999992</v>
      </c>
      <c r="AV59" s="50">
        <v>205.8963875</v>
      </c>
      <c r="AW59" s="50">
        <v>20.926805821428573</v>
      </c>
      <c r="AX59" s="50">
        <v>0</v>
      </c>
      <c r="AY59" s="50">
        <v>72.137633333333326</v>
      </c>
      <c r="AZ59" s="51">
        <v>0</v>
      </c>
      <c r="BA59" s="49">
        <v>0</v>
      </c>
      <c r="BB59" s="49">
        <v>0</v>
      </c>
      <c r="BC59" s="50">
        <v>0</v>
      </c>
      <c r="BD59" s="50">
        <v>0</v>
      </c>
      <c r="BE59" s="51">
        <v>0</v>
      </c>
      <c r="BF59" s="38"/>
      <c r="BG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Y59" s="38"/>
      <c r="BZ59" s="38"/>
      <c r="CJ59" s="38"/>
    </row>
    <row r="60" spans="2:88" x14ac:dyDescent="0.25">
      <c r="B60" s="8">
        <v>58</v>
      </c>
      <c r="C60" s="9" t="s">
        <v>11660</v>
      </c>
      <c r="D60" s="9" t="s">
        <v>11718</v>
      </c>
      <c r="E60" s="49">
        <v>13.873269400000002</v>
      </c>
      <c r="F60" s="50">
        <v>9.9030288000000013</v>
      </c>
      <c r="G60" s="50">
        <v>16.56908</v>
      </c>
      <c r="H60" s="51">
        <v>0</v>
      </c>
      <c r="I60" s="50">
        <v>0</v>
      </c>
      <c r="J60" s="50">
        <v>0</v>
      </c>
      <c r="K60" s="50">
        <v>0</v>
      </c>
      <c r="L60" s="50">
        <v>0</v>
      </c>
      <c r="M60" s="49">
        <v>9.2428263500000014</v>
      </c>
      <c r="N60" s="49">
        <v>2.7070817396444444</v>
      </c>
      <c r="O60" s="49">
        <v>2.6056919999999995</v>
      </c>
      <c r="P60" s="50">
        <v>0</v>
      </c>
      <c r="Q60" s="50">
        <v>0</v>
      </c>
      <c r="R60" s="50">
        <v>84.639939999999996</v>
      </c>
      <c r="S60" s="51">
        <v>0</v>
      </c>
      <c r="T60" s="50">
        <v>0</v>
      </c>
      <c r="U60" s="51">
        <v>17.482226666666673</v>
      </c>
      <c r="V60" s="51">
        <v>0</v>
      </c>
      <c r="W60" s="50">
        <v>0</v>
      </c>
      <c r="X60" s="49">
        <v>0</v>
      </c>
      <c r="Y60" s="51">
        <v>0</v>
      </c>
      <c r="Z60" s="52">
        <v>0</v>
      </c>
      <c r="AA60" s="52">
        <v>0</v>
      </c>
      <c r="AB60" s="52">
        <v>0</v>
      </c>
      <c r="AC60" s="52">
        <v>0</v>
      </c>
      <c r="AD60" s="52">
        <v>0</v>
      </c>
      <c r="AE60" s="50">
        <v>0</v>
      </c>
      <c r="AF60" s="50">
        <v>0</v>
      </c>
      <c r="AG60" s="50">
        <v>0</v>
      </c>
      <c r="AH60" s="50">
        <v>13.313985840000004</v>
      </c>
      <c r="AI60" s="52">
        <v>8.180473837037038</v>
      </c>
      <c r="AJ60" s="49">
        <v>0</v>
      </c>
      <c r="AK60" s="50">
        <v>20.572637037037037</v>
      </c>
      <c r="AL60" s="50">
        <v>41.010222222222218</v>
      </c>
      <c r="AM60" s="50">
        <v>50.820000000000007</v>
      </c>
      <c r="AN60" s="50">
        <v>0</v>
      </c>
      <c r="AO60" s="50">
        <v>0</v>
      </c>
      <c r="AP60" s="50">
        <v>0</v>
      </c>
      <c r="AQ60" s="51">
        <v>0</v>
      </c>
      <c r="AR60" s="49">
        <v>0</v>
      </c>
      <c r="AS60" s="50">
        <v>0</v>
      </c>
      <c r="AT60" s="50">
        <v>0</v>
      </c>
      <c r="AU60" s="50">
        <v>7.6513999999999989</v>
      </c>
      <c r="AV60" s="50">
        <v>239.38510000000002</v>
      </c>
      <c r="AW60" s="50">
        <v>20.926805821428573</v>
      </c>
      <c r="AX60" s="50">
        <v>0</v>
      </c>
      <c r="AY60" s="50">
        <v>72.137633333333326</v>
      </c>
      <c r="AZ60" s="51">
        <v>0</v>
      </c>
      <c r="BA60" s="49">
        <v>0</v>
      </c>
      <c r="BB60" s="49">
        <v>0</v>
      </c>
      <c r="BC60" s="50">
        <v>0</v>
      </c>
      <c r="BD60" s="50">
        <v>0</v>
      </c>
      <c r="BE60" s="51">
        <v>0</v>
      </c>
      <c r="BF60" s="38"/>
      <c r="BG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Y60" s="38"/>
      <c r="BZ60" s="38"/>
      <c r="CJ60" s="38"/>
    </row>
    <row r="61" spans="2:88" x14ac:dyDescent="0.25">
      <c r="B61" s="8">
        <v>59</v>
      </c>
      <c r="C61" s="9" t="s">
        <v>11660</v>
      </c>
      <c r="D61" s="9" t="s">
        <v>11719</v>
      </c>
      <c r="E61" s="49">
        <v>17.341586750000001</v>
      </c>
      <c r="F61" s="50">
        <v>12.378786000000002</v>
      </c>
      <c r="G61" s="50">
        <v>20.711349999999999</v>
      </c>
      <c r="H61" s="51">
        <v>0</v>
      </c>
      <c r="I61" s="50">
        <v>0</v>
      </c>
      <c r="J61" s="50">
        <v>0</v>
      </c>
      <c r="K61" s="50">
        <v>0</v>
      </c>
      <c r="L61" s="50">
        <v>0</v>
      </c>
      <c r="M61" s="49">
        <v>9.2428263500000014</v>
      </c>
      <c r="N61" s="49">
        <v>2.7070817396444444</v>
      </c>
      <c r="O61" s="49">
        <v>2.6056919999999995</v>
      </c>
      <c r="P61" s="50">
        <v>0</v>
      </c>
      <c r="Q61" s="50">
        <v>0</v>
      </c>
      <c r="R61" s="50">
        <v>84.639939999999996</v>
      </c>
      <c r="S61" s="51">
        <v>0</v>
      </c>
      <c r="T61" s="50">
        <v>0</v>
      </c>
      <c r="U61" s="51">
        <v>17.482226666666673</v>
      </c>
      <c r="V61" s="51">
        <v>0</v>
      </c>
      <c r="W61" s="50">
        <v>0</v>
      </c>
      <c r="X61" s="49">
        <v>0</v>
      </c>
      <c r="Y61" s="51">
        <v>0</v>
      </c>
      <c r="Z61" s="52">
        <v>0</v>
      </c>
      <c r="AA61" s="52">
        <v>0</v>
      </c>
      <c r="AB61" s="52">
        <v>0</v>
      </c>
      <c r="AC61" s="52">
        <v>0</v>
      </c>
      <c r="AD61" s="52">
        <v>0</v>
      </c>
      <c r="AE61" s="50">
        <v>0</v>
      </c>
      <c r="AF61" s="50">
        <v>0</v>
      </c>
      <c r="AG61" s="50">
        <v>0</v>
      </c>
      <c r="AH61" s="50">
        <v>13.313985840000004</v>
      </c>
      <c r="AI61" s="52">
        <v>8.180473837037038</v>
      </c>
      <c r="AJ61" s="49">
        <v>0</v>
      </c>
      <c r="AK61" s="50">
        <v>25.715796296296297</v>
      </c>
      <c r="AL61" s="50">
        <v>51.262777777777771</v>
      </c>
      <c r="AM61" s="50">
        <v>63.525000000000006</v>
      </c>
      <c r="AN61" s="50">
        <v>0</v>
      </c>
      <c r="AO61" s="50">
        <v>0</v>
      </c>
      <c r="AP61" s="50">
        <v>0</v>
      </c>
      <c r="AQ61" s="51">
        <v>0</v>
      </c>
      <c r="AR61" s="49">
        <v>0</v>
      </c>
      <c r="AS61" s="50">
        <v>0</v>
      </c>
      <c r="AT61" s="50">
        <v>0</v>
      </c>
      <c r="AU61" s="50">
        <v>7.6513999999999989</v>
      </c>
      <c r="AV61" s="50">
        <v>239.38510000000002</v>
      </c>
      <c r="AW61" s="50">
        <v>20.926805821428573</v>
      </c>
      <c r="AX61" s="50">
        <v>0</v>
      </c>
      <c r="AY61" s="50">
        <v>72.137633333333326</v>
      </c>
      <c r="AZ61" s="51">
        <v>0</v>
      </c>
      <c r="BA61" s="49">
        <v>0</v>
      </c>
      <c r="BB61" s="49">
        <v>0</v>
      </c>
      <c r="BC61" s="50">
        <v>0</v>
      </c>
      <c r="BD61" s="50">
        <v>0</v>
      </c>
      <c r="BE61" s="51">
        <v>0</v>
      </c>
      <c r="BF61" s="38"/>
      <c r="BG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Y61" s="38"/>
      <c r="BZ61" s="38"/>
      <c r="CJ61" s="38"/>
    </row>
    <row r="62" spans="2:88" x14ac:dyDescent="0.25">
      <c r="B62" s="8">
        <v>60</v>
      </c>
      <c r="C62" s="9" t="s">
        <v>11660</v>
      </c>
      <c r="D62" s="9" t="s">
        <v>11720</v>
      </c>
      <c r="E62" s="49">
        <v>20.809904100000004</v>
      </c>
      <c r="F62" s="50">
        <v>14.854543200000002</v>
      </c>
      <c r="G62" s="50">
        <v>24.853619999999999</v>
      </c>
      <c r="H62" s="51">
        <v>0</v>
      </c>
      <c r="I62" s="50">
        <v>0</v>
      </c>
      <c r="J62" s="50">
        <v>0</v>
      </c>
      <c r="K62" s="50">
        <v>0</v>
      </c>
      <c r="L62" s="50">
        <v>0</v>
      </c>
      <c r="M62" s="49">
        <v>9.2428263500000014</v>
      </c>
      <c r="N62" s="49">
        <v>2.7070817396444444</v>
      </c>
      <c r="O62" s="49">
        <v>2.6056919999999995</v>
      </c>
      <c r="P62" s="50">
        <v>0</v>
      </c>
      <c r="Q62" s="50">
        <v>0</v>
      </c>
      <c r="R62" s="50">
        <v>84.639939999999996</v>
      </c>
      <c r="S62" s="51">
        <v>0</v>
      </c>
      <c r="T62" s="50">
        <v>0</v>
      </c>
      <c r="U62" s="51">
        <v>17.482226666666673</v>
      </c>
      <c r="V62" s="51">
        <v>0</v>
      </c>
      <c r="W62" s="50">
        <v>0</v>
      </c>
      <c r="X62" s="49">
        <v>0</v>
      </c>
      <c r="Y62" s="51">
        <v>0</v>
      </c>
      <c r="Z62" s="52">
        <v>0</v>
      </c>
      <c r="AA62" s="52">
        <v>0</v>
      </c>
      <c r="AB62" s="52">
        <v>0</v>
      </c>
      <c r="AC62" s="52">
        <v>0</v>
      </c>
      <c r="AD62" s="52">
        <v>0</v>
      </c>
      <c r="AE62" s="50">
        <v>0</v>
      </c>
      <c r="AF62" s="50">
        <v>0</v>
      </c>
      <c r="AG62" s="50">
        <v>0</v>
      </c>
      <c r="AH62" s="50">
        <v>13.313985840000004</v>
      </c>
      <c r="AI62" s="52">
        <v>8.180473837037038</v>
      </c>
      <c r="AJ62" s="49">
        <v>0</v>
      </c>
      <c r="AK62" s="50">
        <v>30.858955555555553</v>
      </c>
      <c r="AL62" s="50">
        <v>61.515333333333331</v>
      </c>
      <c r="AM62" s="50">
        <v>76.230000000000018</v>
      </c>
      <c r="AN62" s="50">
        <v>0</v>
      </c>
      <c r="AO62" s="50">
        <v>0</v>
      </c>
      <c r="AP62" s="50">
        <v>0</v>
      </c>
      <c r="AQ62" s="51">
        <v>0</v>
      </c>
      <c r="AR62" s="49">
        <v>0</v>
      </c>
      <c r="AS62" s="50">
        <v>0</v>
      </c>
      <c r="AT62" s="50">
        <v>0</v>
      </c>
      <c r="AU62" s="50">
        <v>9.5642499999999995</v>
      </c>
      <c r="AV62" s="50">
        <v>272.87381250000004</v>
      </c>
      <c r="AW62" s="50">
        <v>20.926805821428573</v>
      </c>
      <c r="AX62" s="50">
        <v>0</v>
      </c>
      <c r="AY62" s="50">
        <v>72.137633333333326</v>
      </c>
      <c r="AZ62" s="51">
        <v>0</v>
      </c>
      <c r="BA62" s="49">
        <v>0</v>
      </c>
      <c r="BB62" s="49">
        <v>0</v>
      </c>
      <c r="BC62" s="50">
        <v>0</v>
      </c>
      <c r="BD62" s="50">
        <v>0</v>
      </c>
      <c r="BE62" s="51">
        <v>0</v>
      </c>
      <c r="BF62" s="38"/>
      <c r="BG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Y62" s="38"/>
      <c r="BZ62" s="38"/>
      <c r="CJ62" s="38"/>
    </row>
    <row r="63" spans="2:88" x14ac:dyDescent="0.25">
      <c r="B63" s="8">
        <v>61</v>
      </c>
      <c r="C63" s="9" t="s">
        <v>11660</v>
      </c>
      <c r="D63" s="9" t="s">
        <v>11721</v>
      </c>
      <c r="E63" s="49">
        <v>3.4683173500000004</v>
      </c>
      <c r="F63" s="50">
        <v>2.4757572000000003</v>
      </c>
      <c r="G63" s="50">
        <v>8.2845399999999998</v>
      </c>
      <c r="H63" s="51">
        <v>0</v>
      </c>
      <c r="I63" s="50">
        <v>0</v>
      </c>
      <c r="J63" s="50">
        <v>0</v>
      </c>
      <c r="K63" s="50">
        <v>0</v>
      </c>
      <c r="L63" s="50">
        <v>0</v>
      </c>
      <c r="M63" s="49">
        <v>3.0809421166666673</v>
      </c>
      <c r="N63" s="49">
        <v>1.6793607249066667</v>
      </c>
      <c r="O63" s="49">
        <v>0.86856399999999989</v>
      </c>
      <c r="P63" s="50">
        <v>0</v>
      </c>
      <c r="Q63" s="50">
        <v>0</v>
      </c>
      <c r="R63" s="50">
        <v>17.259979999999999</v>
      </c>
      <c r="S63" s="51">
        <v>0</v>
      </c>
      <c r="T63" s="50">
        <v>0</v>
      </c>
      <c r="U63" s="51">
        <v>6.4889666666666672</v>
      </c>
      <c r="V63" s="51">
        <v>0</v>
      </c>
      <c r="W63" s="50">
        <v>0</v>
      </c>
      <c r="X63" s="49">
        <v>0</v>
      </c>
      <c r="Y63" s="51">
        <v>0</v>
      </c>
      <c r="Z63" s="52">
        <v>0</v>
      </c>
      <c r="AA63" s="52">
        <v>0</v>
      </c>
      <c r="AB63" s="52">
        <v>0</v>
      </c>
      <c r="AC63" s="52">
        <v>0</v>
      </c>
      <c r="AD63" s="52">
        <v>0</v>
      </c>
      <c r="AE63" s="50">
        <v>0</v>
      </c>
      <c r="AF63" s="50">
        <v>0</v>
      </c>
      <c r="AG63" s="50">
        <v>0</v>
      </c>
      <c r="AH63" s="50">
        <v>4.4379952800000009</v>
      </c>
      <c r="AI63" s="52">
        <v>2.7468274666666663</v>
      </c>
      <c r="AJ63" s="49">
        <v>0</v>
      </c>
      <c r="AK63" s="50">
        <v>5.1431592592592592</v>
      </c>
      <c r="AL63" s="50">
        <v>10.252555555555555</v>
      </c>
      <c r="AM63" s="50">
        <v>0</v>
      </c>
      <c r="AN63" s="50">
        <v>11.539160000000001</v>
      </c>
      <c r="AO63" s="50">
        <v>2.3023255813953494</v>
      </c>
      <c r="AP63" s="50">
        <v>7.2424499999999998</v>
      </c>
      <c r="AQ63" s="51">
        <v>4.9024999999999999</v>
      </c>
      <c r="AR63" s="49">
        <v>0</v>
      </c>
      <c r="AS63" s="50">
        <v>0</v>
      </c>
      <c r="AT63" s="50">
        <v>0</v>
      </c>
      <c r="AU63" s="50">
        <v>1.9128499999999997</v>
      </c>
      <c r="AV63" s="50">
        <v>68.632129166666672</v>
      </c>
      <c r="AW63" s="50">
        <v>6.9756019404761913</v>
      </c>
      <c r="AX63" s="50">
        <v>0</v>
      </c>
      <c r="AY63" s="50">
        <v>18.113280000000007</v>
      </c>
      <c r="AZ63" s="51">
        <v>0</v>
      </c>
      <c r="BA63" s="49">
        <v>0</v>
      </c>
      <c r="BB63" s="49">
        <v>0</v>
      </c>
      <c r="BC63" s="50">
        <v>0</v>
      </c>
      <c r="BD63" s="50">
        <v>0</v>
      </c>
      <c r="BE63" s="51">
        <v>0</v>
      </c>
      <c r="BF63" s="38"/>
      <c r="BG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Y63" s="38"/>
      <c r="BZ63" s="38"/>
      <c r="CJ63" s="38"/>
    </row>
    <row r="64" spans="2:88" x14ac:dyDescent="0.25">
      <c r="B64" s="8">
        <v>62</v>
      </c>
      <c r="C64" s="9" t="s">
        <v>11660</v>
      </c>
      <c r="D64" s="9" t="s">
        <v>11722</v>
      </c>
      <c r="E64" s="49">
        <v>4.6244231333333339</v>
      </c>
      <c r="F64" s="50">
        <v>3.3010096000000004</v>
      </c>
      <c r="G64" s="50">
        <v>11.046053333333333</v>
      </c>
      <c r="H64" s="51">
        <v>0</v>
      </c>
      <c r="I64" s="50">
        <v>0</v>
      </c>
      <c r="J64" s="50">
        <v>0</v>
      </c>
      <c r="K64" s="50">
        <v>0</v>
      </c>
      <c r="L64" s="50">
        <v>0</v>
      </c>
      <c r="M64" s="49">
        <v>3.0809421166666673</v>
      </c>
      <c r="N64" s="49">
        <v>1.6793607249066667</v>
      </c>
      <c r="O64" s="49">
        <v>0.86856399999999989</v>
      </c>
      <c r="P64" s="50">
        <v>0</v>
      </c>
      <c r="Q64" s="50">
        <v>0</v>
      </c>
      <c r="R64" s="50">
        <v>17.259979999999999</v>
      </c>
      <c r="S64" s="51">
        <v>0</v>
      </c>
      <c r="T64" s="50">
        <v>0</v>
      </c>
      <c r="U64" s="51">
        <v>6.4889666666666672</v>
      </c>
      <c r="V64" s="51">
        <v>0</v>
      </c>
      <c r="W64" s="50">
        <v>0</v>
      </c>
      <c r="X64" s="49">
        <v>0</v>
      </c>
      <c r="Y64" s="51">
        <v>0</v>
      </c>
      <c r="Z64" s="52">
        <v>0</v>
      </c>
      <c r="AA64" s="52">
        <v>0</v>
      </c>
      <c r="AB64" s="52">
        <v>0</v>
      </c>
      <c r="AC64" s="52">
        <v>0</v>
      </c>
      <c r="AD64" s="52">
        <v>0</v>
      </c>
      <c r="AE64" s="50">
        <v>0</v>
      </c>
      <c r="AF64" s="50">
        <v>0</v>
      </c>
      <c r="AG64" s="50">
        <v>0</v>
      </c>
      <c r="AH64" s="50">
        <v>4.4379952800000009</v>
      </c>
      <c r="AI64" s="52">
        <v>2.7468274666666663</v>
      </c>
      <c r="AJ64" s="49">
        <v>0</v>
      </c>
      <c r="AK64" s="50">
        <v>6.8575456790123459</v>
      </c>
      <c r="AL64" s="50">
        <v>13.670074074074073</v>
      </c>
      <c r="AM64" s="50">
        <v>0</v>
      </c>
      <c r="AN64" s="50">
        <v>15.385546666666668</v>
      </c>
      <c r="AO64" s="50">
        <v>3.0697674418604657</v>
      </c>
      <c r="AP64" s="50">
        <v>9.6565999999999992</v>
      </c>
      <c r="AQ64" s="51">
        <v>6.5366666666666671</v>
      </c>
      <c r="AR64" s="49">
        <v>0</v>
      </c>
      <c r="AS64" s="50">
        <v>0</v>
      </c>
      <c r="AT64" s="50">
        <v>0</v>
      </c>
      <c r="AU64" s="50">
        <v>2.5504666666666664</v>
      </c>
      <c r="AV64" s="50">
        <v>79.795033333333336</v>
      </c>
      <c r="AW64" s="50">
        <v>6.9756019404761913</v>
      </c>
      <c r="AX64" s="50">
        <v>0</v>
      </c>
      <c r="AY64" s="50">
        <v>18.113280000000007</v>
      </c>
      <c r="AZ64" s="51">
        <v>0</v>
      </c>
      <c r="BA64" s="49">
        <v>0</v>
      </c>
      <c r="BB64" s="49">
        <v>0</v>
      </c>
      <c r="BC64" s="50">
        <v>0</v>
      </c>
      <c r="BD64" s="50">
        <v>0</v>
      </c>
      <c r="BE64" s="51">
        <v>0</v>
      </c>
      <c r="BF64" s="38"/>
      <c r="BG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Y64" s="38"/>
      <c r="BZ64" s="38"/>
      <c r="CJ64" s="38"/>
    </row>
    <row r="65" spans="2:88" x14ac:dyDescent="0.25">
      <c r="B65" s="8">
        <v>63</v>
      </c>
      <c r="C65" s="9" t="s">
        <v>11660</v>
      </c>
      <c r="D65" s="9" t="s">
        <v>11723</v>
      </c>
      <c r="E65" s="49">
        <v>5.7805289166666673</v>
      </c>
      <c r="F65" s="50">
        <v>4.1262620000000005</v>
      </c>
      <c r="G65" s="50">
        <v>13.807566666666666</v>
      </c>
      <c r="H65" s="51">
        <v>0</v>
      </c>
      <c r="I65" s="50">
        <v>0</v>
      </c>
      <c r="J65" s="50">
        <v>0</v>
      </c>
      <c r="K65" s="50">
        <v>0</v>
      </c>
      <c r="L65" s="50">
        <v>0</v>
      </c>
      <c r="M65" s="49">
        <v>3.0809421166666673</v>
      </c>
      <c r="N65" s="49">
        <v>1.6793607249066667</v>
      </c>
      <c r="O65" s="49">
        <v>0.86856399999999989</v>
      </c>
      <c r="P65" s="50">
        <v>0</v>
      </c>
      <c r="Q65" s="50">
        <v>0</v>
      </c>
      <c r="R65" s="50">
        <v>17.259979999999999</v>
      </c>
      <c r="S65" s="51">
        <v>0</v>
      </c>
      <c r="T65" s="50">
        <v>0</v>
      </c>
      <c r="U65" s="51">
        <v>6.4889666666666672</v>
      </c>
      <c r="V65" s="51">
        <v>0</v>
      </c>
      <c r="W65" s="50">
        <v>0</v>
      </c>
      <c r="X65" s="49">
        <v>0</v>
      </c>
      <c r="Y65" s="51">
        <v>0</v>
      </c>
      <c r="Z65" s="52">
        <v>0</v>
      </c>
      <c r="AA65" s="52">
        <v>0</v>
      </c>
      <c r="AB65" s="52">
        <v>0</v>
      </c>
      <c r="AC65" s="52">
        <v>0</v>
      </c>
      <c r="AD65" s="52">
        <v>0</v>
      </c>
      <c r="AE65" s="50">
        <v>0</v>
      </c>
      <c r="AF65" s="50">
        <v>0</v>
      </c>
      <c r="AG65" s="50">
        <v>0</v>
      </c>
      <c r="AH65" s="50">
        <v>4.4379952800000009</v>
      </c>
      <c r="AI65" s="52">
        <v>2.7468274666666663</v>
      </c>
      <c r="AJ65" s="49">
        <v>0</v>
      </c>
      <c r="AK65" s="50">
        <v>8.5719320987654317</v>
      </c>
      <c r="AL65" s="50">
        <v>17.087592592592593</v>
      </c>
      <c r="AM65" s="50">
        <v>0</v>
      </c>
      <c r="AN65" s="50">
        <v>19.231933333333334</v>
      </c>
      <c r="AO65" s="50">
        <v>3.837209302325582</v>
      </c>
      <c r="AP65" s="50">
        <v>12.070749999999999</v>
      </c>
      <c r="AQ65" s="51">
        <v>8.1708333333333343</v>
      </c>
      <c r="AR65" s="49">
        <v>0</v>
      </c>
      <c r="AS65" s="50">
        <v>0</v>
      </c>
      <c r="AT65" s="50">
        <v>0</v>
      </c>
      <c r="AU65" s="50">
        <v>2.5504666666666664</v>
      </c>
      <c r="AV65" s="50">
        <v>79.795033333333336</v>
      </c>
      <c r="AW65" s="50">
        <v>6.9756019404761913</v>
      </c>
      <c r="AX65" s="50">
        <v>0</v>
      </c>
      <c r="AY65" s="50">
        <v>18.113280000000007</v>
      </c>
      <c r="AZ65" s="51">
        <v>0</v>
      </c>
      <c r="BA65" s="49">
        <v>0</v>
      </c>
      <c r="BB65" s="49">
        <v>0</v>
      </c>
      <c r="BC65" s="50">
        <v>0</v>
      </c>
      <c r="BD65" s="50">
        <v>0</v>
      </c>
      <c r="BE65" s="51">
        <v>0</v>
      </c>
      <c r="BF65" s="38"/>
      <c r="BG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Y65" s="38"/>
      <c r="BZ65" s="38"/>
      <c r="CJ65" s="38"/>
    </row>
    <row r="66" spans="2:88" x14ac:dyDescent="0.25">
      <c r="B66" s="8">
        <v>64</v>
      </c>
      <c r="C66" s="9" t="s">
        <v>11660</v>
      </c>
      <c r="D66" s="9" t="s">
        <v>11724</v>
      </c>
      <c r="E66" s="49">
        <v>6.9366347000000008</v>
      </c>
      <c r="F66" s="50">
        <v>4.9515144000000006</v>
      </c>
      <c r="G66" s="50">
        <v>16.56908</v>
      </c>
      <c r="H66" s="51">
        <v>0</v>
      </c>
      <c r="I66" s="50">
        <v>0</v>
      </c>
      <c r="J66" s="50">
        <v>0</v>
      </c>
      <c r="K66" s="50">
        <v>0</v>
      </c>
      <c r="L66" s="50">
        <v>0</v>
      </c>
      <c r="M66" s="49">
        <v>3.0809421166666673</v>
      </c>
      <c r="N66" s="49">
        <v>1.6793607249066667</v>
      </c>
      <c r="O66" s="49">
        <v>0.86856399999999989</v>
      </c>
      <c r="P66" s="50">
        <v>0</v>
      </c>
      <c r="Q66" s="50">
        <v>0</v>
      </c>
      <c r="R66" s="50">
        <v>17.259979999999999</v>
      </c>
      <c r="S66" s="51">
        <v>0</v>
      </c>
      <c r="T66" s="50">
        <v>0</v>
      </c>
      <c r="U66" s="51">
        <v>6.4889666666666672</v>
      </c>
      <c r="V66" s="51">
        <v>0</v>
      </c>
      <c r="W66" s="50">
        <v>0</v>
      </c>
      <c r="X66" s="49">
        <v>0</v>
      </c>
      <c r="Y66" s="51">
        <v>0</v>
      </c>
      <c r="Z66" s="52">
        <v>0</v>
      </c>
      <c r="AA66" s="52">
        <v>0</v>
      </c>
      <c r="AB66" s="52">
        <v>0</v>
      </c>
      <c r="AC66" s="52">
        <v>0</v>
      </c>
      <c r="AD66" s="52">
        <v>0</v>
      </c>
      <c r="AE66" s="50">
        <v>0</v>
      </c>
      <c r="AF66" s="50">
        <v>0</v>
      </c>
      <c r="AG66" s="50">
        <v>0</v>
      </c>
      <c r="AH66" s="50">
        <v>4.4379952800000009</v>
      </c>
      <c r="AI66" s="52">
        <v>2.7468274666666663</v>
      </c>
      <c r="AJ66" s="49">
        <v>0</v>
      </c>
      <c r="AK66" s="50">
        <v>10.286318518518518</v>
      </c>
      <c r="AL66" s="50">
        <v>20.505111111111109</v>
      </c>
      <c r="AM66" s="50">
        <v>0</v>
      </c>
      <c r="AN66" s="50">
        <v>23.078320000000001</v>
      </c>
      <c r="AO66" s="50">
        <v>4.6046511627906987</v>
      </c>
      <c r="AP66" s="50">
        <v>14.4849</v>
      </c>
      <c r="AQ66" s="51">
        <v>9.8049999999999997</v>
      </c>
      <c r="AR66" s="49">
        <v>0</v>
      </c>
      <c r="AS66" s="50">
        <v>0</v>
      </c>
      <c r="AT66" s="50">
        <v>0</v>
      </c>
      <c r="AU66" s="50">
        <v>3.1880833333333332</v>
      </c>
      <c r="AV66" s="50">
        <v>90.9579375</v>
      </c>
      <c r="AW66" s="50">
        <v>6.9756019404761913</v>
      </c>
      <c r="AX66" s="50">
        <v>0</v>
      </c>
      <c r="AY66" s="50">
        <v>18.113280000000007</v>
      </c>
      <c r="AZ66" s="51">
        <v>0</v>
      </c>
      <c r="BA66" s="49">
        <v>0</v>
      </c>
      <c r="BB66" s="49">
        <v>0</v>
      </c>
      <c r="BC66" s="50">
        <v>0</v>
      </c>
      <c r="BD66" s="50">
        <v>0</v>
      </c>
      <c r="BE66" s="51">
        <v>0</v>
      </c>
      <c r="BF66" s="38"/>
      <c r="BG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Y66" s="38"/>
      <c r="BZ66" s="38"/>
      <c r="CJ66" s="38"/>
    </row>
    <row r="67" spans="2:88" x14ac:dyDescent="0.25">
      <c r="B67" s="8">
        <v>65</v>
      </c>
      <c r="C67" s="9" t="s">
        <v>11660</v>
      </c>
      <c r="D67" s="9" t="s">
        <v>11725</v>
      </c>
      <c r="E67" s="49">
        <v>6.9366347000000008</v>
      </c>
      <c r="F67" s="50">
        <v>4.9515144000000006</v>
      </c>
      <c r="G67" s="50">
        <v>16.56908</v>
      </c>
      <c r="H67" s="51">
        <v>0</v>
      </c>
      <c r="I67" s="50">
        <v>0</v>
      </c>
      <c r="J67" s="50">
        <v>0</v>
      </c>
      <c r="K67" s="50">
        <v>0</v>
      </c>
      <c r="L67" s="50">
        <v>0</v>
      </c>
      <c r="M67" s="49">
        <v>6.1618842333333346</v>
      </c>
      <c r="N67" s="49">
        <v>2.1412299881066668</v>
      </c>
      <c r="O67" s="49">
        <v>1.7371279999999998</v>
      </c>
      <c r="P67" s="50">
        <v>0</v>
      </c>
      <c r="Q67" s="50">
        <v>0</v>
      </c>
      <c r="R67" s="50">
        <v>51.091293333333333</v>
      </c>
      <c r="S67" s="51">
        <v>0</v>
      </c>
      <c r="T67" s="50">
        <v>0</v>
      </c>
      <c r="U67" s="51">
        <v>16.348733333333335</v>
      </c>
      <c r="V67" s="51">
        <v>0</v>
      </c>
      <c r="W67" s="50">
        <v>0</v>
      </c>
      <c r="X67" s="49">
        <v>0</v>
      </c>
      <c r="Y67" s="51">
        <v>0</v>
      </c>
      <c r="Z67" s="52">
        <v>0</v>
      </c>
      <c r="AA67" s="52">
        <v>0</v>
      </c>
      <c r="AB67" s="52">
        <v>0</v>
      </c>
      <c r="AC67" s="52">
        <v>0</v>
      </c>
      <c r="AD67" s="52">
        <v>0</v>
      </c>
      <c r="AE67" s="50">
        <v>0</v>
      </c>
      <c r="AF67" s="50">
        <v>0</v>
      </c>
      <c r="AG67" s="50">
        <v>0</v>
      </c>
      <c r="AH67" s="50">
        <v>8.8759905600000018</v>
      </c>
      <c r="AI67" s="52">
        <v>5.4636506518518519</v>
      </c>
      <c r="AJ67" s="49">
        <v>0</v>
      </c>
      <c r="AK67" s="50">
        <v>10.286318518518518</v>
      </c>
      <c r="AL67" s="50">
        <v>20.505111111111109</v>
      </c>
      <c r="AM67" s="50">
        <v>0</v>
      </c>
      <c r="AN67" s="50">
        <v>23.078320000000001</v>
      </c>
      <c r="AO67" s="50">
        <v>4.6046511627906987</v>
      </c>
      <c r="AP67" s="50">
        <v>14.4849</v>
      </c>
      <c r="AQ67" s="51">
        <v>9.8049999999999997</v>
      </c>
      <c r="AR67" s="49">
        <v>0</v>
      </c>
      <c r="AS67" s="50">
        <v>0</v>
      </c>
      <c r="AT67" s="50">
        <v>0</v>
      </c>
      <c r="AU67" s="50">
        <v>3.8256999999999994</v>
      </c>
      <c r="AV67" s="50">
        <v>137.26425833333334</v>
      </c>
      <c r="AW67" s="50">
        <v>13.951203880952383</v>
      </c>
      <c r="AX67" s="50">
        <v>0</v>
      </c>
      <c r="AY67" s="50">
        <v>46.567216666666674</v>
      </c>
      <c r="AZ67" s="51">
        <v>0</v>
      </c>
      <c r="BA67" s="49">
        <v>0</v>
      </c>
      <c r="BB67" s="49">
        <v>0</v>
      </c>
      <c r="BC67" s="50">
        <v>0</v>
      </c>
      <c r="BD67" s="50">
        <v>0</v>
      </c>
      <c r="BE67" s="51">
        <v>0</v>
      </c>
      <c r="BF67" s="38"/>
      <c r="BG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Y67" s="38"/>
      <c r="BZ67" s="38"/>
      <c r="CJ67" s="38"/>
    </row>
    <row r="68" spans="2:88" x14ac:dyDescent="0.25">
      <c r="B68" s="8">
        <v>66</v>
      </c>
      <c r="C68" s="9" t="s">
        <v>11660</v>
      </c>
      <c r="D68" s="9" t="s">
        <v>11726</v>
      </c>
      <c r="E68" s="49">
        <v>9.2488462666666678</v>
      </c>
      <c r="F68" s="50">
        <v>6.6020192000000009</v>
      </c>
      <c r="G68" s="50">
        <v>22.092106666666666</v>
      </c>
      <c r="H68" s="51">
        <v>0</v>
      </c>
      <c r="I68" s="50">
        <v>0</v>
      </c>
      <c r="J68" s="50">
        <v>0</v>
      </c>
      <c r="K68" s="50">
        <v>0</v>
      </c>
      <c r="L68" s="50">
        <v>0</v>
      </c>
      <c r="M68" s="49">
        <v>6.1618842333333346</v>
      </c>
      <c r="N68" s="49">
        <v>2.1412299881066668</v>
      </c>
      <c r="O68" s="49">
        <v>1.7371279999999998</v>
      </c>
      <c r="P68" s="50">
        <v>0</v>
      </c>
      <c r="Q68" s="50">
        <v>0</v>
      </c>
      <c r="R68" s="50">
        <v>51.091293333333333</v>
      </c>
      <c r="S68" s="51">
        <v>0</v>
      </c>
      <c r="T68" s="50">
        <v>0</v>
      </c>
      <c r="U68" s="51">
        <v>16.348733333333335</v>
      </c>
      <c r="V68" s="51">
        <v>0</v>
      </c>
      <c r="W68" s="50">
        <v>0</v>
      </c>
      <c r="X68" s="49">
        <v>0</v>
      </c>
      <c r="Y68" s="51">
        <v>0</v>
      </c>
      <c r="Z68" s="52">
        <v>0</v>
      </c>
      <c r="AA68" s="52">
        <v>0</v>
      </c>
      <c r="AB68" s="52">
        <v>0</v>
      </c>
      <c r="AC68" s="52">
        <v>0</v>
      </c>
      <c r="AD68" s="52">
        <v>0</v>
      </c>
      <c r="AE68" s="50">
        <v>0</v>
      </c>
      <c r="AF68" s="50">
        <v>0</v>
      </c>
      <c r="AG68" s="50">
        <v>0</v>
      </c>
      <c r="AH68" s="50">
        <v>8.8759905600000018</v>
      </c>
      <c r="AI68" s="52">
        <v>5.4636506518518519</v>
      </c>
      <c r="AJ68" s="49">
        <v>0</v>
      </c>
      <c r="AK68" s="50">
        <v>13.715091358024692</v>
      </c>
      <c r="AL68" s="50">
        <v>27.340148148148145</v>
      </c>
      <c r="AM68" s="50">
        <v>0</v>
      </c>
      <c r="AN68" s="50">
        <v>30.771093333333337</v>
      </c>
      <c r="AO68" s="50">
        <v>6.1395348837209314</v>
      </c>
      <c r="AP68" s="50">
        <v>19.313199999999998</v>
      </c>
      <c r="AQ68" s="51">
        <v>13.073333333333334</v>
      </c>
      <c r="AR68" s="49">
        <v>0</v>
      </c>
      <c r="AS68" s="50">
        <v>0</v>
      </c>
      <c r="AT68" s="50">
        <v>0</v>
      </c>
      <c r="AU68" s="50">
        <v>5.1009333333333329</v>
      </c>
      <c r="AV68" s="50">
        <v>159.59006666666667</v>
      </c>
      <c r="AW68" s="50">
        <v>13.951203880952383</v>
      </c>
      <c r="AX68" s="50">
        <v>0</v>
      </c>
      <c r="AY68" s="50">
        <v>46.567216666666674</v>
      </c>
      <c r="AZ68" s="51">
        <v>0</v>
      </c>
      <c r="BA68" s="49">
        <v>0</v>
      </c>
      <c r="BB68" s="49">
        <v>0</v>
      </c>
      <c r="BC68" s="50">
        <v>0</v>
      </c>
      <c r="BD68" s="50">
        <v>0</v>
      </c>
      <c r="BE68" s="51">
        <v>0</v>
      </c>
      <c r="BF68" s="38"/>
      <c r="BG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Y68" s="38"/>
      <c r="BZ68" s="38"/>
      <c r="CJ68" s="38"/>
    </row>
    <row r="69" spans="2:88" x14ac:dyDescent="0.25">
      <c r="B69" s="8">
        <v>67</v>
      </c>
      <c r="C69" s="9" t="s">
        <v>11660</v>
      </c>
      <c r="D69" s="9" t="s">
        <v>11727</v>
      </c>
      <c r="E69" s="49">
        <v>11.561057833333335</v>
      </c>
      <c r="F69" s="50">
        <v>8.2525240000000011</v>
      </c>
      <c r="G69" s="50">
        <v>27.615133333333333</v>
      </c>
      <c r="H69" s="51">
        <v>0</v>
      </c>
      <c r="I69" s="50">
        <v>0</v>
      </c>
      <c r="J69" s="50">
        <v>0</v>
      </c>
      <c r="K69" s="50">
        <v>0</v>
      </c>
      <c r="L69" s="50">
        <v>0</v>
      </c>
      <c r="M69" s="49">
        <v>6.1618842333333346</v>
      </c>
      <c r="N69" s="49">
        <v>2.1412299881066668</v>
      </c>
      <c r="O69" s="49">
        <v>1.7371279999999998</v>
      </c>
      <c r="P69" s="50">
        <v>0</v>
      </c>
      <c r="Q69" s="50">
        <v>0</v>
      </c>
      <c r="R69" s="50">
        <v>51.091293333333333</v>
      </c>
      <c r="S69" s="51">
        <v>0</v>
      </c>
      <c r="T69" s="50">
        <v>0</v>
      </c>
      <c r="U69" s="51">
        <v>16.348733333333335</v>
      </c>
      <c r="V69" s="51">
        <v>0</v>
      </c>
      <c r="W69" s="50">
        <v>0</v>
      </c>
      <c r="X69" s="49">
        <v>0</v>
      </c>
      <c r="Y69" s="51">
        <v>0</v>
      </c>
      <c r="Z69" s="52">
        <v>0</v>
      </c>
      <c r="AA69" s="52">
        <v>0</v>
      </c>
      <c r="AB69" s="52">
        <v>0</v>
      </c>
      <c r="AC69" s="52">
        <v>0</v>
      </c>
      <c r="AD69" s="52">
        <v>0</v>
      </c>
      <c r="AE69" s="50">
        <v>0</v>
      </c>
      <c r="AF69" s="50">
        <v>0</v>
      </c>
      <c r="AG69" s="50">
        <v>0</v>
      </c>
      <c r="AH69" s="50">
        <v>8.8759905600000018</v>
      </c>
      <c r="AI69" s="52">
        <v>5.4636506518518519</v>
      </c>
      <c r="AJ69" s="49">
        <v>0</v>
      </c>
      <c r="AK69" s="50">
        <v>17.143864197530863</v>
      </c>
      <c r="AL69" s="50">
        <v>34.175185185185185</v>
      </c>
      <c r="AM69" s="50">
        <v>0</v>
      </c>
      <c r="AN69" s="50">
        <v>38.463866666666668</v>
      </c>
      <c r="AO69" s="50">
        <v>7.674418604651164</v>
      </c>
      <c r="AP69" s="50">
        <v>24.141499999999997</v>
      </c>
      <c r="AQ69" s="51">
        <v>16.341666666666669</v>
      </c>
      <c r="AR69" s="49">
        <v>0</v>
      </c>
      <c r="AS69" s="50">
        <v>0</v>
      </c>
      <c r="AT69" s="50">
        <v>0</v>
      </c>
      <c r="AU69" s="50">
        <v>5.1009333333333329</v>
      </c>
      <c r="AV69" s="50">
        <v>159.59006666666667</v>
      </c>
      <c r="AW69" s="50">
        <v>13.951203880952383</v>
      </c>
      <c r="AX69" s="50">
        <v>0</v>
      </c>
      <c r="AY69" s="50">
        <v>46.567216666666674</v>
      </c>
      <c r="AZ69" s="51">
        <v>0</v>
      </c>
      <c r="BA69" s="49">
        <v>0</v>
      </c>
      <c r="BB69" s="49">
        <v>0</v>
      </c>
      <c r="BC69" s="50">
        <v>0</v>
      </c>
      <c r="BD69" s="50">
        <v>0</v>
      </c>
      <c r="BE69" s="51">
        <v>0</v>
      </c>
      <c r="BF69" s="38"/>
      <c r="BG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Y69" s="38"/>
      <c r="BZ69" s="38"/>
      <c r="CJ69" s="38"/>
    </row>
    <row r="70" spans="2:88" x14ac:dyDescent="0.25">
      <c r="B70" s="8">
        <v>68</v>
      </c>
      <c r="C70" s="9" t="s">
        <v>11660</v>
      </c>
      <c r="D70" s="9" t="s">
        <v>11728</v>
      </c>
      <c r="E70" s="49">
        <v>13.873269400000002</v>
      </c>
      <c r="F70" s="50">
        <v>9.9030288000000013</v>
      </c>
      <c r="G70" s="50">
        <v>33.138159999999999</v>
      </c>
      <c r="H70" s="51">
        <v>0</v>
      </c>
      <c r="I70" s="50">
        <v>0</v>
      </c>
      <c r="J70" s="50">
        <v>0</v>
      </c>
      <c r="K70" s="50">
        <v>0</v>
      </c>
      <c r="L70" s="50">
        <v>0</v>
      </c>
      <c r="M70" s="49">
        <v>6.1618842333333346</v>
      </c>
      <c r="N70" s="49">
        <v>2.1412299881066668</v>
      </c>
      <c r="O70" s="49">
        <v>1.7371279999999998</v>
      </c>
      <c r="P70" s="50">
        <v>0</v>
      </c>
      <c r="Q70" s="50">
        <v>0</v>
      </c>
      <c r="R70" s="50">
        <v>51.091293333333333</v>
      </c>
      <c r="S70" s="51">
        <v>0</v>
      </c>
      <c r="T70" s="50">
        <v>0</v>
      </c>
      <c r="U70" s="51">
        <v>16.348733333333335</v>
      </c>
      <c r="V70" s="51">
        <v>0</v>
      </c>
      <c r="W70" s="50">
        <v>0</v>
      </c>
      <c r="X70" s="49">
        <v>0</v>
      </c>
      <c r="Y70" s="51">
        <v>0</v>
      </c>
      <c r="Z70" s="52">
        <v>0</v>
      </c>
      <c r="AA70" s="52">
        <v>0</v>
      </c>
      <c r="AB70" s="52">
        <v>0</v>
      </c>
      <c r="AC70" s="52">
        <v>0</v>
      </c>
      <c r="AD70" s="52">
        <v>0</v>
      </c>
      <c r="AE70" s="50">
        <v>0</v>
      </c>
      <c r="AF70" s="50">
        <v>0</v>
      </c>
      <c r="AG70" s="50">
        <v>0</v>
      </c>
      <c r="AH70" s="50">
        <v>8.8759905600000018</v>
      </c>
      <c r="AI70" s="52">
        <v>5.4636506518518519</v>
      </c>
      <c r="AJ70" s="49">
        <v>0</v>
      </c>
      <c r="AK70" s="50">
        <v>20.572637037037037</v>
      </c>
      <c r="AL70" s="50">
        <v>41.010222222222218</v>
      </c>
      <c r="AM70" s="50">
        <v>0</v>
      </c>
      <c r="AN70" s="50">
        <v>46.156640000000003</v>
      </c>
      <c r="AO70" s="50">
        <v>9.2093023255813975</v>
      </c>
      <c r="AP70" s="50">
        <v>28.969799999999999</v>
      </c>
      <c r="AQ70" s="51">
        <v>19.61</v>
      </c>
      <c r="AR70" s="49">
        <v>0</v>
      </c>
      <c r="AS70" s="50">
        <v>0</v>
      </c>
      <c r="AT70" s="50">
        <v>0</v>
      </c>
      <c r="AU70" s="50">
        <v>6.3761666666666663</v>
      </c>
      <c r="AV70" s="50">
        <v>181.915875</v>
      </c>
      <c r="AW70" s="50">
        <v>13.951203880952383</v>
      </c>
      <c r="AX70" s="50">
        <v>0</v>
      </c>
      <c r="AY70" s="50">
        <v>46.567216666666674</v>
      </c>
      <c r="AZ70" s="51">
        <v>0</v>
      </c>
      <c r="BA70" s="49">
        <v>0</v>
      </c>
      <c r="BB70" s="49">
        <v>0</v>
      </c>
      <c r="BC70" s="50">
        <v>0</v>
      </c>
      <c r="BD70" s="50">
        <v>0</v>
      </c>
      <c r="BE70" s="51">
        <v>0</v>
      </c>
      <c r="BF70" s="38"/>
      <c r="BG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Y70" s="38"/>
      <c r="BZ70" s="38"/>
      <c r="CJ70" s="38"/>
    </row>
    <row r="71" spans="2:88" x14ac:dyDescent="0.25">
      <c r="B71" s="8">
        <v>69</v>
      </c>
      <c r="C71" s="9" t="s">
        <v>11660</v>
      </c>
      <c r="D71" s="9" t="s">
        <v>11729</v>
      </c>
      <c r="E71" s="49">
        <v>10.404952050000002</v>
      </c>
      <c r="F71" s="50">
        <v>7.427271600000001</v>
      </c>
      <c r="G71" s="50">
        <v>24.853619999999999</v>
      </c>
      <c r="H71" s="51">
        <v>0</v>
      </c>
      <c r="I71" s="50">
        <v>0</v>
      </c>
      <c r="J71" s="50">
        <v>0</v>
      </c>
      <c r="K71" s="50">
        <v>0</v>
      </c>
      <c r="L71" s="50">
        <v>0</v>
      </c>
      <c r="M71" s="49">
        <v>9.2428263500000014</v>
      </c>
      <c r="N71" s="49">
        <v>2.7070817396444444</v>
      </c>
      <c r="O71" s="49">
        <v>2.6056919999999995</v>
      </c>
      <c r="P71" s="50">
        <v>0</v>
      </c>
      <c r="Q71" s="50">
        <v>0</v>
      </c>
      <c r="R71" s="50">
        <v>84.639939999999996</v>
      </c>
      <c r="S71" s="51">
        <v>0</v>
      </c>
      <c r="T71" s="50">
        <v>0</v>
      </c>
      <c r="U71" s="51">
        <v>17.482226666666673</v>
      </c>
      <c r="V71" s="51">
        <v>0</v>
      </c>
      <c r="W71" s="50">
        <v>0</v>
      </c>
      <c r="X71" s="49">
        <v>0</v>
      </c>
      <c r="Y71" s="51">
        <v>0</v>
      </c>
      <c r="Z71" s="52">
        <v>0</v>
      </c>
      <c r="AA71" s="52">
        <v>0</v>
      </c>
      <c r="AB71" s="52">
        <v>0</v>
      </c>
      <c r="AC71" s="52">
        <v>0</v>
      </c>
      <c r="AD71" s="52">
        <v>0</v>
      </c>
      <c r="AE71" s="50">
        <v>0</v>
      </c>
      <c r="AF71" s="50">
        <v>0</v>
      </c>
      <c r="AG71" s="50">
        <v>0</v>
      </c>
      <c r="AH71" s="50">
        <v>13.313985840000004</v>
      </c>
      <c r="AI71" s="52">
        <v>8.180473837037038</v>
      </c>
      <c r="AJ71" s="49">
        <v>0</v>
      </c>
      <c r="AK71" s="50">
        <v>15.429477777777777</v>
      </c>
      <c r="AL71" s="50">
        <v>30.757666666666665</v>
      </c>
      <c r="AM71" s="50">
        <v>0</v>
      </c>
      <c r="AN71" s="50">
        <v>34.61748</v>
      </c>
      <c r="AO71" s="50">
        <v>6.9069767441860481</v>
      </c>
      <c r="AP71" s="50">
        <v>21.727350000000001</v>
      </c>
      <c r="AQ71" s="51">
        <v>14.7075</v>
      </c>
      <c r="AR71" s="49">
        <v>0</v>
      </c>
      <c r="AS71" s="50">
        <v>0</v>
      </c>
      <c r="AT71" s="50">
        <v>0</v>
      </c>
      <c r="AU71" s="50">
        <v>5.7385499999999992</v>
      </c>
      <c r="AV71" s="50">
        <v>205.8963875</v>
      </c>
      <c r="AW71" s="50">
        <v>20.926805821428573</v>
      </c>
      <c r="AX71" s="50">
        <v>0</v>
      </c>
      <c r="AY71" s="50">
        <v>72.137633333333326</v>
      </c>
      <c r="AZ71" s="51">
        <v>0</v>
      </c>
      <c r="BA71" s="49">
        <v>0</v>
      </c>
      <c r="BB71" s="49">
        <v>0</v>
      </c>
      <c r="BC71" s="50">
        <v>0</v>
      </c>
      <c r="BD71" s="50">
        <v>0</v>
      </c>
      <c r="BE71" s="51">
        <v>0</v>
      </c>
      <c r="BF71" s="38"/>
      <c r="BG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Y71" s="38"/>
      <c r="BZ71" s="38"/>
      <c r="CJ71" s="38"/>
    </row>
    <row r="72" spans="2:88" x14ac:dyDescent="0.25">
      <c r="B72" s="8">
        <v>70</v>
      </c>
      <c r="C72" s="9" t="s">
        <v>11660</v>
      </c>
      <c r="D72" s="9" t="s">
        <v>11730</v>
      </c>
      <c r="E72" s="49">
        <v>13.873269400000002</v>
      </c>
      <c r="F72" s="50">
        <v>9.9030288000000013</v>
      </c>
      <c r="G72" s="50">
        <v>33.138159999999999</v>
      </c>
      <c r="H72" s="51">
        <v>0</v>
      </c>
      <c r="I72" s="50">
        <v>0</v>
      </c>
      <c r="J72" s="50">
        <v>0</v>
      </c>
      <c r="K72" s="50">
        <v>0</v>
      </c>
      <c r="L72" s="50">
        <v>0</v>
      </c>
      <c r="M72" s="49">
        <v>9.2428263500000014</v>
      </c>
      <c r="N72" s="49">
        <v>2.7070817396444444</v>
      </c>
      <c r="O72" s="49">
        <v>2.6056919999999995</v>
      </c>
      <c r="P72" s="50">
        <v>0</v>
      </c>
      <c r="Q72" s="50">
        <v>0</v>
      </c>
      <c r="R72" s="50">
        <v>84.639939999999996</v>
      </c>
      <c r="S72" s="51">
        <v>0</v>
      </c>
      <c r="T72" s="50">
        <v>0</v>
      </c>
      <c r="U72" s="51">
        <v>17.482226666666673</v>
      </c>
      <c r="V72" s="51">
        <v>0</v>
      </c>
      <c r="W72" s="50">
        <v>0</v>
      </c>
      <c r="X72" s="49">
        <v>0</v>
      </c>
      <c r="Y72" s="51">
        <v>0</v>
      </c>
      <c r="Z72" s="52">
        <v>0</v>
      </c>
      <c r="AA72" s="52">
        <v>0</v>
      </c>
      <c r="AB72" s="52">
        <v>0</v>
      </c>
      <c r="AC72" s="52">
        <v>0</v>
      </c>
      <c r="AD72" s="52">
        <v>0</v>
      </c>
      <c r="AE72" s="50">
        <v>0</v>
      </c>
      <c r="AF72" s="50">
        <v>0</v>
      </c>
      <c r="AG72" s="50">
        <v>0</v>
      </c>
      <c r="AH72" s="50">
        <v>13.313985840000004</v>
      </c>
      <c r="AI72" s="52">
        <v>8.180473837037038</v>
      </c>
      <c r="AJ72" s="49">
        <v>0</v>
      </c>
      <c r="AK72" s="50">
        <v>20.572637037037037</v>
      </c>
      <c r="AL72" s="50">
        <v>41.010222222222218</v>
      </c>
      <c r="AM72" s="50">
        <v>0</v>
      </c>
      <c r="AN72" s="50">
        <v>46.156640000000003</v>
      </c>
      <c r="AO72" s="50">
        <v>9.2093023255813975</v>
      </c>
      <c r="AP72" s="50">
        <v>28.969799999999999</v>
      </c>
      <c r="AQ72" s="51">
        <v>19.61</v>
      </c>
      <c r="AR72" s="49">
        <v>0</v>
      </c>
      <c r="AS72" s="50">
        <v>0</v>
      </c>
      <c r="AT72" s="50">
        <v>0</v>
      </c>
      <c r="AU72" s="50">
        <v>7.6513999999999989</v>
      </c>
      <c r="AV72" s="50">
        <v>239.38510000000002</v>
      </c>
      <c r="AW72" s="50">
        <v>20.926805821428573</v>
      </c>
      <c r="AX72" s="50">
        <v>0</v>
      </c>
      <c r="AY72" s="50">
        <v>72.137633333333326</v>
      </c>
      <c r="AZ72" s="51">
        <v>0</v>
      </c>
      <c r="BA72" s="49">
        <v>0</v>
      </c>
      <c r="BB72" s="49">
        <v>0</v>
      </c>
      <c r="BC72" s="50">
        <v>0</v>
      </c>
      <c r="BD72" s="50">
        <v>0</v>
      </c>
      <c r="BE72" s="51">
        <v>0</v>
      </c>
      <c r="BF72" s="38"/>
      <c r="BG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Y72" s="38"/>
      <c r="BZ72" s="38"/>
      <c r="CJ72" s="38"/>
    </row>
    <row r="73" spans="2:88" x14ac:dyDescent="0.25">
      <c r="B73" s="8">
        <v>71</v>
      </c>
      <c r="C73" s="9" t="s">
        <v>11660</v>
      </c>
      <c r="D73" s="9" t="s">
        <v>11731</v>
      </c>
      <c r="E73" s="49">
        <v>17.341586750000001</v>
      </c>
      <c r="F73" s="50">
        <v>12.378786000000002</v>
      </c>
      <c r="G73" s="50">
        <v>41.422699999999999</v>
      </c>
      <c r="H73" s="51">
        <v>0</v>
      </c>
      <c r="I73" s="50">
        <v>0</v>
      </c>
      <c r="J73" s="50">
        <v>0</v>
      </c>
      <c r="K73" s="50">
        <v>0</v>
      </c>
      <c r="L73" s="50">
        <v>0</v>
      </c>
      <c r="M73" s="49">
        <v>9.2428263500000014</v>
      </c>
      <c r="N73" s="49">
        <v>2.7070817396444444</v>
      </c>
      <c r="O73" s="49">
        <v>2.6056919999999995</v>
      </c>
      <c r="P73" s="50">
        <v>0</v>
      </c>
      <c r="Q73" s="50">
        <v>0</v>
      </c>
      <c r="R73" s="50">
        <v>84.639939999999996</v>
      </c>
      <c r="S73" s="51">
        <v>0</v>
      </c>
      <c r="T73" s="50">
        <v>0</v>
      </c>
      <c r="U73" s="51">
        <v>17.482226666666673</v>
      </c>
      <c r="V73" s="51">
        <v>0</v>
      </c>
      <c r="W73" s="50">
        <v>0</v>
      </c>
      <c r="X73" s="49">
        <v>0</v>
      </c>
      <c r="Y73" s="51">
        <v>0</v>
      </c>
      <c r="Z73" s="52">
        <v>0</v>
      </c>
      <c r="AA73" s="52">
        <v>0</v>
      </c>
      <c r="AB73" s="52">
        <v>0</v>
      </c>
      <c r="AC73" s="52">
        <v>0</v>
      </c>
      <c r="AD73" s="52">
        <v>0</v>
      </c>
      <c r="AE73" s="50">
        <v>0</v>
      </c>
      <c r="AF73" s="50">
        <v>0</v>
      </c>
      <c r="AG73" s="50">
        <v>0</v>
      </c>
      <c r="AH73" s="50">
        <v>13.313985840000004</v>
      </c>
      <c r="AI73" s="52">
        <v>8.180473837037038</v>
      </c>
      <c r="AJ73" s="49">
        <v>0</v>
      </c>
      <c r="AK73" s="50">
        <v>25.715796296296297</v>
      </c>
      <c r="AL73" s="50">
        <v>51.262777777777771</v>
      </c>
      <c r="AM73" s="50">
        <v>0</v>
      </c>
      <c r="AN73" s="50">
        <v>57.695800000000006</v>
      </c>
      <c r="AO73" s="50">
        <v>11.511627906976747</v>
      </c>
      <c r="AP73" s="50">
        <v>36.212249999999997</v>
      </c>
      <c r="AQ73" s="51">
        <v>24.512499999999999</v>
      </c>
      <c r="AR73" s="49">
        <v>0</v>
      </c>
      <c r="AS73" s="50">
        <v>0</v>
      </c>
      <c r="AT73" s="50">
        <v>0</v>
      </c>
      <c r="AU73" s="50">
        <v>7.6513999999999989</v>
      </c>
      <c r="AV73" s="50">
        <v>239.38510000000002</v>
      </c>
      <c r="AW73" s="50">
        <v>20.926805821428573</v>
      </c>
      <c r="AX73" s="50">
        <v>0</v>
      </c>
      <c r="AY73" s="50">
        <v>72.137633333333326</v>
      </c>
      <c r="AZ73" s="51">
        <v>0</v>
      </c>
      <c r="BA73" s="49">
        <v>0</v>
      </c>
      <c r="BB73" s="49">
        <v>0</v>
      </c>
      <c r="BC73" s="50">
        <v>0</v>
      </c>
      <c r="BD73" s="50">
        <v>0</v>
      </c>
      <c r="BE73" s="51">
        <v>0</v>
      </c>
      <c r="BF73" s="38"/>
      <c r="BG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Y73" s="38"/>
      <c r="BZ73" s="38"/>
      <c r="CJ73" s="38"/>
    </row>
    <row r="74" spans="2:88" x14ac:dyDescent="0.25">
      <c r="B74" s="8">
        <v>72</v>
      </c>
      <c r="C74" s="9" t="s">
        <v>11660</v>
      </c>
      <c r="D74" s="9" t="s">
        <v>11732</v>
      </c>
      <c r="E74" s="49">
        <v>20.809904100000004</v>
      </c>
      <c r="F74" s="50">
        <v>14.854543200000002</v>
      </c>
      <c r="G74" s="50">
        <v>49.707239999999999</v>
      </c>
      <c r="H74" s="51">
        <v>0</v>
      </c>
      <c r="I74" s="50">
        <v>0</v>
      </c>
      <c r="J74" s="50">
        <v>0</v>
      </c>
      <c r="K74" s="50">
        <v>0</v>
      </c>
      <c r="L74" s="50">
        <v>0</v>
      </c>
      <c r="M74" s="49">
        <v>9.2428263500000014</v>
      </c>
      <c r="N74" s="49">
        <v>2.7070817396444444</v>
      </c>
      <c r="O74" s="49">
        <v>2.6056919999999995</v>
      </c>
      <c r="P74" s="50">
        <v>0</v>
      </c>
      <c r="Q74" s="50">
        <v>0</v>
      </c>
      <c r="R74" s="50">
        <v>84.639939999999996</v>
      </c>
      <c r="S74" s="51">
        <v>0</v>
      </c>
      <c r="T74" s="50">
        <v>0</v>
      </c>
      <c r="U74" s="51">
        <v>17.482226666666673</v>
      </c>
      <c r="V74" s="51">
        <v>0</v>
      </c>
      <c r="W74" s="50">
        <v>0</v>
      </c>
      <c r="X74" s="49">
        <v>0</v>
      </c>
      <c r="Y74" s="51">
        <v>0</v>
      </c>
      <c r="Z74" s="52">
        <v>0</v>
      </c>
      <c r="AA74" s="52">
        <v>0</v>
      </c>
      <c r="AB74" s="52">
        <v>0</v>
      </c>
      <c r="AC74" s="52">
        <v>0</v>
      </c>
      <c r="AD74" s="52">
        <v>0</v>
      </c>
      <c r="AE74" s="50">
        <v>0</v>
      </c>
      <c r="AF74" s="50">
        <v>0</v>
      </c>
      <c r="AG74" s="50">
        <v>0</v>
      </c>
      <c r="AH74" s="50">
        <v>13.313985840000004</v>
      </c>
      <c r="AI74" s="52">
        <v>8.180473837037038</v>
      </c>
      <c r="AJ74" s="49">
        <v>0</v>
      </c>
      <c r="AK74" s="50">
        <v>30.858955555555553</v>
      </c>
      <c r="AL74" s="50">
        <v>61.515333333333331</v>
      </c>
      <c r="AM74" s="50">
        <v>0</v>
      </c>
      <c r="AN74" s="50">
        <v>69.234960000000001</v>
      </c>
      <c r="AO74" s="50">
        <v>13.813953488372096</v>
      </c>
      <c r="AP74" s="50">
        <v>43.454700000000003</v>
      </c>
      <c r="AQ74" s="51">
        <v>29.414999999999999</v>
      </c>
      <c r="AR74" s="49">
        <v>0</v>
      </c>
      <c r="AS74" s="50">
        <v>0</v>
      </c>
      <c r="AT74" s="50">
        <v>0</v>
      </c>
      <c r="AU74" s="50">
        <v>9.5642499999999995</v>
      </c>
      <c r="AV74" s="50">
        <v>272.87381250000004</v>
      </c>
      <c r="AW74" s="50">
        <v>20.926805821428573</v>
      </c>
      <c r="AX74" s="50">
        <v>0</v>
      </c>
      <c r="AY74" s="50">
        <v>72.137633333333326</v>
      </c>
      <c r="AZ74" s="51">
        <v>0</v>
      </c>
      <c r="BA74" s="49">
        <v>0</v>
      </c>
      <c r="BB74" s="49">
        <v>0</v>
      </c>
      <c r="BC74" s="50">
        <v>0</v>
      </c>
      <c r="BD74" s="50">
        <v>0</v>
      </c>
      <c r="BE74" s="51">
        <v>0</v>
      </c>
      <c r="BF74" s="38"/>
      <c r="BG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Y74" s="38"/>
      <c r="BZ74" s="38"/>
      <c r="CJ74" s="38"/>
    </row>
    <row r="75" spans="2:88" x14ac:dyDescent="0.25">
      <c r="B75" s="8">
        <v>73</v>
      </c>
      <c r="C75" s="9" t="s">
        <v>11660</v>
      </c>
      <c r="D75" s="9" t="s">
        <v>11733</v>
      </c>
      <c r="E75" s="49">
        <v>3.4683173500000004</v>
      </c>
      <c r="F75" s="50">
        <v>2.4757572000000003</v>
      </c>
      <c r="G75" s="50">
        <v>4.1422699999999999</v>
      </c>
      <c r="H75" s="51">
        <v>0</v>
      </c>
      <c r="I75" s="50">
        <v>0</v>
      </c>
      <c r="J75" s="50">
        <v>0</v>
      </c>
      <c r="K75" s="50">
        <v>0</v>
      </c>
      <c r="L75" s="50">
        <v>0</v>
      </c>
      <c r="M75" s="49">
        <v>3.0809421166666673</v>
      </c>
      <c r="N75" s="49">
        <v>1.6793607249066667</v>
      </c>
      <c r="O75" s="49">
        <v>0.86856399999999989</v>
      </c>
      <c r="P75" s="50">
        <v>0</v>
      </c>
      <c r="Q75" s="50">
        <v>0</v>
      </c>
      <c r="R75" s="50">
        <v>17.259979999999999</v>
      </c>
      <c r="S75" s="51">
        <v>0</v>
      </c>
      <c r="T75" s="50">
        <v>0</v>
      </c>
      <c r="U75" s="51">
        <v>6.4889666666666672</v>
      </c>
      <c r="V75" s="51">
        <v>0</v>
      </c>
      <c r="W75" s="50">
        <v>0</v>
      </c>
      <c r="X75" s="49">
        <v>0</v>
      </c>
      <c r="Y75" s="51">
        <v>0</v>
      </c>
      <c r="Z75" s="52">
        <v>0</v>
      </c>
      <c r="AA75" s="52">
        <v>0</v>
      </c>
      <c r="AB75" s="52">
        <v>0</v>
      </c>
      <c r="AC75" s="52">
        <v>0</v>
      </c>
      <c r="AD75" s="52">
        <v>0</v>
      </c>
      <c r="AE75" s="50">
        <v>0</v>
      </c>
      <c r="AF75" s="50">
        <v>0</v>
      </c>
      <c r="AG75" s="50">
        <v>0</v>
      </c>
      <c r="AH75" s="50">
        <v>4.4379952800000009</v>
      </c>
      <c r="AI75" s="52">
        <v>2.7468274666666663</v>
      </c>
      <c r="AJ75" s="49">
        <v>0</v>
      </c>
      <c r="AK75" s="50">
        <v>5.1431592592592592</v>
      </c>
      <c r="AL75" s="50">
        <v>10.409592592592594</v>
      </c>
      <c r="AM75" s="50">
        <v>12.705000000000002</v>
      </c>
      <c r="AN75" s="50">
        <v>0</v>
      </c>
      <c r="AO75" s="50">
        <v>0</v>
      </c>
      <c r="AP75" s="50">
        <v>0</v>
      </c>
      <c r="AQ75" s="51">
        <v>0</v>
      </c>
      <c r="AR75" s="49">
        <v>0</v>
      </c>
      <c r="AS75" s="50">
        <v>0</v>
      </c>
      <c r="AT75" s="50">
        <v>0</v>
      </c>
      <c r="AU75" s="50">
        <v>1.9128499999999997</v>
      </c>
      <c r="AV75" s="50">
        <v>68.632129166666672</v>
      </c>
      <c r="AW75" s="50">
        <v>6.9756019404761913</v>
      </c>
      <c r="AX75" s="50">
        <v>0</v>
      </c>
      <c r="AY75" s="50">
        <v>18.113280000000007</v>
      </c>
      <c r="AZ75" s="51">
        <v>0</v>
      </c>
      <c r="BA75" s="49">
        <v>0</v>
      </c>
      <c r="BB75" s="49">
        <v>0</v>
      </c>
      <c r="BC75" s="50">
        <v>0</v>
      </c>
      <c r="BD75" s="50">
        <v>0</v>
      </c>
      <c r="BE75" s="51">
        <v>0</v>
      </c>
      <c r="BF75" s="38"/>
      <c r="BG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Y75" s="38"/>
      <c r="BZ75" s="38"/>
      <c r="CJ75" s="38"/>
    </row>
    <row r="76" spans="2:88" x14ac:dyDescent="0.25">
      <c r="B76" s="8">
        <v>74</v>
      </c>
      <c r="C76" s="9" t="s">
        <v>11660</v>
      </c>
      <c r="D76" s="9" t="s">
        <v>11734</v>
      </c>
      <c r="E76" s="49">
        <v>4.6244231333333339</v>
      </c>
      <c r="F76" s="50">
        <v>3.3010096000000004</v>
      </c>
      <c r="G76" s="50">
        <v>5.5230266666666665</v>
      </c>
      <c r="H76" s="51">
        <v>0</v>
      </c>
      <c r="I76" s="50">
        <v>0</v>
      </c>
      <c r="J76" s="50">
        <v>0</v>
      </c>
      <c r="K76" s="50">
        <v>0</v>
      </c>
      <c r="L76" s="50">
        <v>0</v>
      </c>
      <c r="M76" s="49">
        <v>3.0809421166666673</v>
      </c>
      <c r="N76" s="49">
        <v>1.6793607249066667</v>
      </c>
      <c r="O76" s="49">
        <v>0.86856399999999989</v>
      </c>
      <c r="P76" s="50">
        <v>0</v>
      </c>
      <c r="Q76" s="50">
        <v>0</v>
      </c>
      <c r="R76" s="50">
        <v>17.259979999999999</v>
      </c>
      <c r="S76" s="51">
        <v>0</v>
      </c>
      <c r="T76" s="50">
        <v>0</v>
      </c>
      <c r="U76" s="51">
        <v>6.4889666666666672</v>
      </c>
      <c r="V76" s="51">
        <v>0</v>
      </c>
      <c r="W76" s="50">
        <v>0</v>
      </c>
      <c r="X76" s="49">
        <v>0</v>
      </c>
      <c r="Y76" s="51">
        <v>0</v>
      </c>
      <c r="Z76" s="52">
        <v>0</v>
      </c>
      <c r="AA76" s="52">
        <v>0</v>
      </c>
      <c r="AB76" s="52">
        <v>0</v>
      </c>
      <c r="AC76" s="52">
        <v>0</v>
      </c>
      <c r="AD76" s="52">
        <v>0</v>
      </c>
      <c r="AE76" s="50">
        <v>0</v>
      </c>
      <c r="AF76" s="50">
        <v>0</v>
      </c>
      <c r="AG76" s="50">
        <v>0</v>
      </c>
      <c r="AH76" s="50">
        <v>4.4379952800000009</v>
      </c>
      <c r="AI76" s="52">
        <v>2.7468274666666663</v>
      </c>
      <c r="AJ76" s="49">
        <v>0</v>
      </c>
      <c r="AK76" s="50">
        <v>6.8575456790123459</v>
      </c>
      <c r="AL76" s="50">
        <v>13.879456790123458</v>
      </c>
      <c r="AM76" s="50">
        <v>16.940000000000001</v>
      </c>
      <c r="AN76" s="50">
        <v>0</v>
      </c>
      <c r="AO76" s="50">
        <v>0</v>
      </c>
      <c r="AP76" s="50">
        <v>0</v>
      </c>
      <c r="AQ76" s="51">
        <v>0</v>
      </c>
      <c r="AR76" s="49">
        <v>0</v>
      </c>
      <c r="AS76" s="50">
        <v>0</v>
      </c>
      <c r="AT76" s="50">
        <v>0</v>
      </c>
      <c r="AU76" s="50">
        <v>2.5504666666666664</v>
      </c>
      <c r="AV76" s="50">
        <v>79.795033333333336</v>
      </c>
      <c r="AW76" s="50">
        <v>6.9756019404761913</v>
      </c>
      <c r="AX76" s="50">
        <v>0</v>
      </c>
      <c r="AY76" s="50">
        <v>18.113280000000007</v>
      </c>
      <c r="AZ76" s="51">
        <v>0</v>
      </c>
      <c r="BA76" s="49">
        <v>0</v>
      </c>
      <c r="BB76" s="49">
        <v>0</v>
      </c>
      <c r="BC76" s="50">
        <v>0</v>
      </c>
      <c r="BD76" s="50">
        <v>0</v>
      </c>
      <c r="BE76" s="51">
        <v>0</v>
      </c>
      <c r="BF76" s="38"/>
      <c r="BG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Y76" s="38"/>
      <c r="BZ76" s="38"/>
      <c r="CJ76" s="38"/>
    </row>
    <row r="77" spans="2:88" x14ac:dyDescent="0.25">
      <c r="B77" s="8">
        <v>75</v>
      </c>
      <c r="C77" s="9" t="s">
        <v>11660</v>
      </c>
      <c r="D77" s="9" t="s">
        <v>11735</v>
      </c>
      <c r="E77" s="49">
        <v>5.7805289166666673</v>
      </c>
      <c r="F77" s="50">
        <v>4.1262620000000005</v>
      </c>
      <c r="G77" s="50">
        <v>6.9037833333333332</v>
      </c>
      <c r="H77" s="51">
        <v>0</v>
      </c>
      <c r="I77" s="50">
        <v>0</v>
      </c>
      <c r="J77" s="50">
        <v>0</v>
      </c>
      <c r="K77" s="50">
        <v>0</v>
      </c>
      <c r="L77" s="50">
        <v>0</v>
      </c>
      <c r="M77" s="49">
        <v>3.0809421166666673</v>
      </c>
      <c r="N77" s="49">
        <v>1.6793607249066667</v>
      </c>
      <c r="O77" s="49">
        <v>0.86856399999999989</v>
      </c>
      <c r="P77" s="50">
        <v>0</v>
      </c>
      <c r="Q77" s="50">
        <v>0</v>
      </c>
      <c r="R77" s="50">
        <v>17.259979999999999</v>
      </c>
      <c r="S77" s="51">
        <v>0</v>
      </c>
      <c r="T77" s="50">
        <v>0</v>
      </c>
      <c r="U77" s="51">
        <v>6.4889666666666672</v>
      </c>
      <c r="V77" s="51">
        <v>0</v>
      </c>
      <c r="W77" s="50">
        <v>0</v>
      </c>
      <c r="X77" s="49">
        <v>0</v>
      </c>
      <c r="Y77" s="51">
        <v>0</v>
      </c>
      <c r="Z77" s="52">
        <v>0</v>
      </c>
      <c r="AA77" s="52">
        <v>0</v>
      </c>
      <c r="AB77" s="52">
        <v>0</v>
      </c>
      <c r="AC77" s="52">
        <v>0</v>
      </c>
      <c r="AD77" s="52">
        <v>0</v>
      </c>
      <c r="AE77" s="50">
        <v>0</v>
      </c>
      <c r="AF77" s="50">
        <v>0</v>
      </c>
      <c r="AG77" s="50">
        <v>0</v>
      </c>
      <c r="AH77" s="50">
        <v>4.4379952800000009</v>
      </c>
      <c r="AI77" s="52">
        <v>2.7468274666666663</v>
      </c>
      <c r="AJ77" s="49">
        <v>0</v>
      </c>
      <c r="AK77" s="50">
        <v>8.5719320987654317</v>
      </c>
      <c r="AL77" s="50">
        <v>17.349320987654323</v>
      </c>
      <c r="AM77" s="50">
        <v>21.175000000000001</v>
      </c>
      <c r="AN77" s="50">
        <v>0</v>
      </c>
      <c r="AO77" s="50">
        <v>0</v>
      </c>
      <c r="AP77" s="50">
        <v>0</v>
      </c>
      <c r="AQ77" s="51">
        <v>0</v>
      </c>
      <c r="AR77" s="49">
        <v>0</v>
      </c>
      <c r="AS77" s="50">
        <v>0</v>
      </c>
      <c r="AT77" s="50">
        <v>0</v>
      </c>
      <c r="AU77" s="50">
        <v>2.5504666666666664</v>
      </c>
      <c r="AV77" s="50">
        <v>79.795033333333336</v>
      </c>
      <c r="AW77" s="50">
        <v>6.9756019404761913</v>
      </c>
      <c r="AX77" s="50">
        <v>0</v>
      </c>
      <c r="AY77" s="50">
        <v>18.113280000000007</v>
      </c>
      <c r="AZ77" s="51">
        <v>0</v>
      </c>
      <c r="BA77" s="49">
        <v>0</v>
      </c>
      <c r="BB77" s="49">
        <v>0</v>
      </c>
      <c r="BC77" s="50">
        <v>0</v>
      </c>
      <c r="BD77" s="50">
        <v>0</v>
      </c>
      <c r="BE77" s="51">
        <v>0</v>
      </c>
      <c r="BF77" s="38"/>
      <c r="BG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Y77" s="38"/>
      <c r="BZ77" s="38"/>
      <c r="CJ77" s="38"/>
    </row>
    <row r="78" spans="2:88" x14ac:dyDescent="0.25">
      <c r="B78" s="8">
        <v>76</v>
      </c>
      <c r="C78" s="9" t="s">
        <v>11660</v>
      </c>
      <c r="D78" s="9" t="s">
        <v>11736</v>
      </c>
      <c r="E78" s="49">
        <v>6.9366347000000008</v>
      </c>
      <c r="F78" s="50">
        <v>4.9515144000000006</v>
      </c>
      <c r="G78" s="50">
        <v>8.2845399999999998</v>
      </c>
      <c r="H78" s="51">
        <v>0</v>
      </c>
      <c r="I78" s="50">
        <v>0</v>
      </c>
      <c r="J78" s="50">
        <v>0</v>
      </c>
      <c r="K78" s="50">
        <v>0</v>
      </c>
      <c r="L78" s="50">
        <v>0</v>
      </c>
      <c r="M78" s="49">
        <v>3.0809421166666673</v>
      </c>
      <c r="N78" s="49">
        <v>1.6793607249066667</v>
      </c>
      <c r="O78" s="49">
        <v>0.86856399999999989</v>
      </c>
      <c r="P78" s="50">
        <v>0</v>
      </c>
      <c r="Q78" s="50">
        <v>0</v>
      </c>
      <c r="R78" s="50">
        <v>17.259979999999999</v>
      </c>
      <c r="S78" s="51">
        <v>0</v>
      </c>
      <c r="T78" s="50">
        <v>0</v>
      </c>
      <c r="U78" s="51">
        <v>6.4889666666666672</v>
      </c>
      <c r="V78" s="51">
        <v>0</v>
      </c>
      <c r="W78" s="50">
        <v>0</v>
      </c>
      <c r="X78" s="49">
        <v>0</v>
      </c>
      <c r="Y78" s="51">
        <v>0</v>
      </c>
      <c r="Z78" s="52">
        <v>0</v>
      </c>
      <c r="AA78" s="52">
        <v>0</v>
      </c>
      <c r="AB78" s="52">
        <v>0</v>
      </c>
      <c r="AC78" s="52">
        <v>0</v>
      </c>
      <c r="AD78" s="52">
        <v>0</v>
      </c>
      <c r="AE78" s="50">
        <v>0</v>
      </c>
      <c r="AF78" s="50">
        <v>0</v>
      </c>
      <c r="AG78" s="50">
        <v>0</v>
      </c>
      <c r="AH78" s="50">
        <v>4.4379952800000009</v>
      </c>
      <c r="AI78" s="52">
        <v>2.7468274666666663</v>
      </c>
      <c r="AJ78" s="49">
        <v>0</v>
      </c>
      <c r="AK78" s="50">
        <v>10.286318518518518</v>
      </c>
      <c r="AL78" s="50">
        <v>20.819185185185187</v>
      </c>
      <c r="AM78" s="50">
        <v>25.410000000000004</v>
      </c>
      <c r="AN78" s="50">
        <v>0</v>
      </c>
      <c r="AO78" s="50">
        <v>0</v>
      </c>
      <c r="AP78" s="50">
        <v>0</v>
      </c>
      <c r="AQ78" s="51">
        <v>0</v>
      </c>
      <c r="AR78" s="49">
        <v>0</v>
      </c>
      <c r="AS78" s="50">
        <v>0</v>
      </c>
      <c r="AT78" s="50">
        <v>0</v>
      </c>
      <c r="AU78" s="50">
        <v>3.1880833333333332</v>
      </c>
      <c r="AV78" s="50">
        <v>90.9579375</v>
      </c>
      <c r="AW78" s="50">
        <v>6.9756019404761913</v>
      </c>
      <c r="AX78" s="50">
        <v>0</v>
      </c>
      <c r="AY78" s="50">
        <v>18.113280000000007</v>
      </c>
      <c r="AZ78" s="51">
        <v>0</v>
      </c>
      <c r="BA78" s="49">
        <v>0</v>
      </c>
      <c r="BB78" s="49">
        <v>0</v>
      </c>
      <c r="BC78" s="50">
        <v>0</v>
      </c>
      <c r="BD78" s="50">
        <v>0</v>
      </c>
      <c r="BE78" s="51">
        <v>0</v>
      </c>
      <c r="BF78" s="38"/>
      <c r="BG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Y78" s="38"/>
      <c r="BZ78" s="38"/>
      <c r="CJ78" s="38"/>
    </row>
    <row r="79" spans="2:88" x14ac:dyDescent="0.25">
      <c r="B79" s="8">
        <v>77</v>
      </c>
      <c r="C79" s="9" t="s">
        <v>11660</v>
      </c>
      <c r="D79" s="9" t="s">
        <v>11737</v>
      </c>
      <c r="E79" s="49">
        <v>6.9366347000000008</v>
      </c>
      <c r="F79" s="50">
        <v>4.9515144000000006</v>
      </c>
      <c r="G79" s="50">
        <v>8.2845399999999998</v>
      </c>
      <c r="H79" s="51">
        <v>0</v>
      </c>
      <c r="I79" s="50">
        <v>0</v>
      </c>
      <c r="J79" s="50">
        <v>0</v>
      </c>
      <c r="K79" s="50">
        <v>0</v>
      </c>
      <c r="L79" s="50">
        <v>0</v>
      </c>
      <c r="M79" s="49">
        <v>6.1618842333333346</v>
      </c>
      <c r="N79" s="49">
        <v>2.1412299881066668</v>
      </c>
      <c r="O79" s="49">
        <v>1.7371279999999998</v>
      </c>
      <c r="P79" s="50">
        <v>0</v>
      </c>
      <c r="Q79" s="50">
        <v>0</v>
      </c>
      <c r="R79" s="50">
        <v>51.091293333333333</v>
      </c>
      <c r="S79" s="51">
        <v>0</v>
      </c>
      <c r="T79" s="50">
        <v>0</v>
      </c>
      <c r="U79" s="51">
        <v>16.348733333333335</v>
      </c>
      <c r="V79" s="51">
        <v>0</v>
      </c>
      <c r="W79" s="50">
        <v>0</v>
      </c>
      <c r="X79" s="49">
        <v>0</v>
      </c>
      <c r="Y79" s="51">
        <v>0</v>
      </c>
      <c r="Z79" s="52">
        <v>0</v>
      </c>
      <c r="AA79" s="52">
        <v>0</v>
      </c>
      <c r="AB79" s="52">
        <v>0</v>
      </c>
      <c r="AC79" s="52">
        <v>0</v>
      </c>
      <c r="AD79" s="52">
        <v>0</v>
      </c>
      <c r="AE79" s="50">
        <v>0</v>
      </c>
      <c r="AF79" s="50">
        <v>0</v>
      </c>
      <c r="AG79" s="50">
        <v>0</v>
      </c>
      <c r="AH79" s="50">
        <v>8.8759905600000018</v>
      </c>
      <c r="AI79" s="52">
        <v>5.4636506518518519</v>
      </c>
      <c r="AJ79" s="49">
        <v>0</v>
      </c>
      <c r="AK79" s="50">
        <v>10.286318518518518</v>
      </c>
      <c r="AL79" s="50">
        <v>20.819185185185187</v>
      </c>
      <c r="AM79" s="50">
        <v>25.410000000000004</v>
      </c>
      <c r="AN79" s="50">
        <v>0</v>
      </c>
      <c r="AO79" s="50">
        <v>0</v>
      </c>
      <c r="AP79" s="50">
        <v>0</v>
      </c>
      <c r="AQ79" s="51">
        <v>0</v>
      </c>
      <c r="AR79" s="49">
        <v>0</v>
      </c>
      <c r="AS79" s="50">
        <v>0</v>
      </c>
      <c r="AT79" s="50">
        <v>0</v>
      </c>
      <c r="AU79" s="50">
        <v>3.8256999999999994</v>
      </c>
      <c r="AV79" s="50">
        <v>137.26425833333334</v>
      </c>
      <c r="AW79" s="50">
        <v>13.951203880952383</v>
      </c>
      <c r="AX79" s="50">
        <v>0</v>
      </c>
      <c r="AY79" s="50">
        <v>46.567216666666674</v>
      </c>
      <c r="AZ79" s="51">
        <v>0</v>
      </c>
      <c r="BA79" s="49">
        <v>0</v>
      </c>
      <c r="BB79" s="49">
        <v>0</v>
      </c>
      <c r="BC79" s="50">
        <v>0</v>
      </c>
      <c r="BD79" s="50">
        <v>0</v>
      </c>
      <c r="BE79" s="51">
        <v>0</v>
      </c>
      <c r="BF79" s="38"/>
      <c r="BG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Y79" s="38"/>
      <c r="BZ79" s="38"/>
      <c r="CJ79" s="38"/>
    </row>
    <row r="80" spans="2:88" x14ac:dyDescent="0.25">
      <c r="B80" s="8">
        <v>78</v>
      </c>
      <c r="C80" s="9" t="s">
        <v>11660</v>
      </c>
      <c r="D80" s="9" t="s">
        <v>11738</v>
      </c>
      <c r="E80" s="49">
        <v>9.2488462666666678</v>
      </c>
      <c r="F80" s="50">
        <v>6.6020192000000009</v>
      </c>
      <c r="G80" s="50">
        <v>11.046053333333333</v>
      </c>
      <c r="H80" s="51">
        <v>0</v>
      </c>
      <c r="I80" s="50">
        <v>0</v>
      </c>
      <c r="J80" s="50">
        <v>0</v>
      </c>
      <c r="K80" s="50">
        <v>0</v>
      </c>
      <c r="L80" s="50">
        <v>0</v>
      </c>
      <c r="M80" s="49">
        <v>6.1618842333333346</v>
      </c>
      <c r="N80" s="49">
        <v>2.1412299881066668</v>
      </c>
      <c r="O80" s="49">
        <v>1.7371279999999998</v>
      </c>
      <c r="P80" s="50">
        <v>0</v>
      </c>
      <c r="Q80" s="50">
        <v>0</v>
      </c>
      <c r="R80" s="50">
        <v>51.091293333333333</v>
      </c>
      <c r="S80" s="51">
        <v>0</v>
      </c>
      <c r="T80" s="50">
        <v>0</v>
      </c>
      <c r="U80" s="51">
        <v>16.348733333333335</v>
      </c>
      <c r="V80" s="51">
        <v>0</v>
      </c>
      <c r="W80" s="50">
        <v>0</v>
      </c>
      <c r="X80" s="49">
        <v>0</v>
      </c>
      <c r="Y80" s="51">
        <v>0</v>
      </c>
      <c r="Z80" s="52">
        <v>0</v>
      </c>
      <c r="AA80" s="52">
        <v>0</v>
      </c>
      <c r="AB80" s="52">
        <v>0</v>
      </c>
      <c r="AC80" s="52">
        <v>0</v>
      </c>
      <c r="AD80" s="52">
        <v>0</v>
      </c>
      <c r="AE80" s="50">
        <v>0</v>
      </c>
      <c r="AF80" s="50">
        <v>0</v>
      </c>
      <c r="AG80" s="50">
        <v>0</v>
      </c>
      <c r="AH80" s="50">
        <v>8.8759905600000018</v>
      </c>
      <c r="AI80" s="52">
        <v>5.4636506518518519</v>
      </c>
      <c r="AJ80" s="49">
        <v>0</v>
      </c>
      <c r="AK80" s="50">
        <v>13.715091358024692</v>
      </c>
      <c r="AL80" s="50">
        <v>27.758913580246915</v>
      </c>
      <c r="AM80" s="50">
        <v>33.880000000000003</v>
      </c>
      <c r="AN80" s="50">
        <v>0</v>
      </c>
      <c r="AO80" s="50">
        <v>0</v>
      </c>
      <c r="AP80" s="50">
        <v>0</v>
      </c>
      <c r="AQ80" s="51">
        <v>0</v>
      </c>
      <c r="AR80" s="49">
        <v>0</v>
      </c>
      <c r="AS80" s="50">
        <v>0</v>
      </c>
      <c r="AT80" s="50">
        <v>0</v>
      </c>
      <c r="AU80" s="50">
        <v>5.1009333333333329</v>
      </c>
      <c r="AV80" s="50">
        <v>159.59006666666667</v>
      </c>
      <c r="AW80" s="50">
        <v>13.951203880952383</v>
      </c>
      <c r="AX80" s="50">
        <v>0</v>
      </c>
      <c r="AY80" s="50">
        <v>46.567216666666674</v>
      </c>
      <c r="AZ80" s="51">
        <v>0</v>
      </c>
      <c r="BA80" s="49">
        <v>0</v>
      </c>
      <c r="BB80" s="49">
        <v>0</v>
      </c>
      <c r="BC80" s="50">
        <v>0</v>
      </c>
      <c r="BD80" s="50">
        <v>0</v>
      </c>
      <c r="BE80" s="51">
        <v>0</v>
      </c>
      <c r="BF80" s="38"/>
      <c r="BG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Y80" s="38"/>
      <c r="BZ80" s="38"/>
      <c r="CJ80" s="38"/>
    </row>
    <row r="81" spans="2:88" x14ac:dyDescent="0.25">
      <c r="B81" s="8">
        <v>79</v>
      </c>
      <c r="C81" s="9" t="s">
        <v>11660</v>
      </c>
      <c r="D81" s="9" t="s">
        <v>11739</v>
      </c>
      <c r="E81" s="49">
        <v>11.561057833333335</v>
      </c>
      <c r="F81" s="50">
        <v>8.2525240000000011</v>
      </c>
      <c r="G81" s="50">
        <v>13.807566666666666</v>
      </c>
      <c r="H81" s="51">
        <v>0</v>
      </c>
      <c r="I81" s="50">
        <v>0</v>
      </c>
      <c r="J81" s="50">
        <v>0</v>
      </c>
      <c r="K81" s="50">
        <v>0</v>
      </c>
      <c r="L81" s="50">
        <v>0</v>
      </c>
      <c r="M81" s="49">
        <v>6.1618842333333346</v>
      </c>
      <c r="N81" s="49">
        <v>2.1412299881066668</v>
      </c>
      <c r="O81" s="49">
        <v>1.7371279999999998</v>
      </c>
      <c r="P81" s="50">
        <v>0</v>
      </c>
      <c r="Q81" s="50">
        <v>0</v>
      </c>
      <c r="R81" s="50">
        <v>51.091293333333333</v>
      </c>
      <c r="S81" s="51">
        <v>0</v>
      </c>
      <c r="T81" s="50">
        <v>0</v>
      </c>
      <c r="U81" s="51">
        <v>16.348733333333335</v>
      </c>
      <c r="V81" s="51">
        <v>0</v>
      </c>
      <c r="W81" s="50">
        <v>0</v>
      </c>
      <c r="X81" s="49">
        <v>0</v>
      </c>
      <c r="Y81" s="51">
        <v>0</v>
      </c>
      <c r="Z81" s="52">
        <v>0</v>
      </c>
      <c r="AA81" s="52">
        <v>0</v>
      </c>
      <c r="AB81" s="52">
        <v>0</v>
      </c>
      <c r="AC81" s="52">
        <v>0</v>
      </c>
      <c r="AD81" s="52">
        <v>0</v>
      </c>
      <c r="AE81" s="50">
        <v>0</v>
      </c>
      <c r="AF81" s="50">
        <v>0</v>
      </c>
      <c r="AG81" s="50">
        <v>0</v>
      </c>
      <c r="AH81" s="50">
        <v>8.8759905600000018</v>
      </c>
      <c r="AI81" s="52">
        <v>5.4636506518518519</v>
      </c>
      <c r="AJ81" s="49">
        <v>0</v>
      </c>
      <c r="AK81" s="50">
        <v>17.143864197530863</v>
      </c>
      <c r="AL81" s="50">
        <v>34.698641975308647</v>
      </c>
      <c r="AM81" s="50">
        <v>42.35</v>
      </c>
      <c r="AN81" s="50">
        <v>0</v>
      </c>
      <c r="AO81" s="50">
        <v>0</v>
      </c>
      <c r="AP81" s="50">
        <v>0</v>
      </c>
      <c r="AQ81" s="51">
        <v>0</v>
      </c>
      <c r="AR81" s="49">
        <v>0</v>
      </c>
      <c r="AS81" s="50">
        <v>0</v>
      </c>
      <c r="AT81" s="50">
        <v>0</v>
      </c>
      <c r="AU81" s="50">
        <v>5.1009333333333329</v>
      </c>
      <c r="AV81" s="50">
        <v>159.59006666666667</v>
      </c>
      <c r="AW81" s="50">
        <v>13.951203880952383</v>
      </c>
      <c r="AX81" s="50">
        <v>0</v>
      </c>
      <c r="AY81" s="50">
        <v>46.567216666666674</v>
      </c>
      <c r="AZ81" s="51">
        <v>0</v>
      </c>
      <c r="BA81" s="49">
        <v>0</v>
      </c>
      <c r="BB81" s="49">
        <v>0</v>
      </c>
      <c r="BC81" s="50">
        <v>0</v>
      </c>
      <c r="BD81" s="50">
        <v>0</v>
      </c>
      <c r="BE81" s="51">
        <v>0</v>
      </c>
      <c r="BF81" s="38"/>
      <c r="BG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Y81" s="38"/>
      <c r="BZ81" s="38"/>
      <c r="CJ81" s="38"/>
    </row>
    <row r="82" spans="2:88" x14ac:dyDescent="0.25">
      <c r="B82" s="8">
        <v>80</v>
      </c>
      <c r="C82" s="9" t="s">
        <v>11660</v>
      </c>
      <c r="D82" s="9" t="s">
        <v>11740</v>
      </c>
      <c r="E82" s="49">
        <v>13.873269400000002</v>
      </c>
      <c r="F82" s="50">
        <v>9.9030288000000013</v>
      </c>
      <c r="G82" s="50">
        <v>16.56908</v>
      </c>
      <c r="H82" s="51">
        <v>0</v>
      </c>
      <c r="I82" s="50">
        <v>0</v>
      </c>
      <c r="J82" s="50">
        <v>0</v>
      </c>
      <c r="K82" s="50">
        <v>0</v>
      </c>
      <c r="L82" s="50">
        <v>0</v>
      </c>
      <c r="M82" s="49">
        <v>6.1618842333333346</v>
      </c>
      <c r="N82" s="49">
        <v>2.1412299881066668</v>
      </c>
      <c r="O82" s="49">
        <v>1.7371279999999998</v>
      </c>
      <c r="P82" s="50">
        <v>0</v>
      </c>
      <c r="Q82" s="50">
        <v>0</v>
      </c>
      <c r="R82" s="50">
        <v>51.091293333333333</v>
      </c>
      <c r="S82" s="51">
        <v>0</v>
      </c>
      <c r="T82" s="50">
        <v>0</v>
      </c>
      <c r="U82" s="51">
        <v>16.348733333333335</v>
      </c>
      <c r="V82" s="51">
        <v>0</v>
      </c>
      <c r="W82" s="50">
        <v>0</v>
      </c>
      <c r="X82" s="49">
        <v>0</v>
      </c>
      <c r="Y82" s="51">
        <v>0</v>
      </c>
      <c r="Z82" s="52">
        <v>0</v>
      </c>
      <c r="AA82" s="52">
        <v>0</v>
      </c>
      <c r="AB82" s="52">
        <v>0</v>
      </c>
      <c r="AC82" s="52">
        <v>0</v>
      </c>
      <c r="AD82" s="52">
        <v>0</v>
      </c>
      <c r="AE82" s="50">
        <v>0</v>
      </c>
      <c r="AF82" s="50">
        <v>0</v>
      </c>
      <c r="AG82" s="50">
        <v>0</v>
      </c>
      <c r="AH82" s="50">
        <v>8.8759905600000018</v>
      </c>
      <c r="AI82" s="52">
        <v>5.4636506518518519</v>
      </c>
      <c r="AJ82" s="49">
        <v>0</v>
      </c>
      <c r="AK82" s="50">
        <v>20.572637037037037</v>
      </c>
      <c r="AL82" s="50">
        <v>41.638370370370374</v>
      </c>
      <c r="AM82" s="50">
        <v>50.820000000000007</v>
      </c>
      <c r="AN82" s="50">
        <v>0</v>
      </c>
      <c r="AO82" s="50">
        <v>0</v>
      </c>
      <c r="AP82" s="50">
        <v>0</v>
      </c>
      <c r="AQ82" s="51">
        <v>0</v>
      </c>
      <c r="AR82" s="49">
        <v>0</v>
      </c>
      <c r="AS82" s="50">
        <v>0</v>
      </c>
      <c r="AT82" s="50">
        <v>0</v>
      </c>
      <c r="AU82" s="50">
        <v>6.3761666666666663</v>
      </c>
      <c r="AV82" s="50">
        <v>181.915875</v>
      </c>
      <c r="AW82" s="50">
        <v>13.951203880952383</v>
      </c>
      <c r="AX82" s="50">
        <v>0</v>
      </c>
      <c r="AY82" s="50">
        <v>46.567216666666674</v>
      </c>
      <c r="AZ82" s="51">
        <v>0</v>
      </c>
      <c r="BA82" s="49">
        <v>0</v>
      </c>
      <c r="BB82" s="49">
        <v>0</v>
      </c>
      <c r="BC82" s="50">
        <v>0</v>
      </c>
      <c r="BD82" s="50">
        <v>0</v>
      </c>
      <c r="BE82" s="51">
        <v>0</v>
      </c>
      <c r="BF82" s="38"/>
      <c r="BG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Y82" s="38"/>
      <c r="BZ82" s="38"/>
      <c r="CJ82" s="38"/>
    </row>
    <row r="83" spans="2:88" x14ac:dyDescent="0.25">
      <c r="B83" s="8">
        <v>81</v>
      </c>
      <c r="C83" s="9" t="s">
        <v>11660</v>
      </c>
      <c r="D83" s="9" t="s">
        <v>11741</v>
      </c>
      <c r="E83" s="49">
        <v>10.404952050000002</v>
      </c>
      <c r="F83" s="50">
        <v>7.427271600000001</v>
      </c>
      <c r="G83" s="50">
        <v>12.42681</v>
      </c>
      <c r="H83" s="51">
        <v>0</v>
      </c>
      <c r="I83" s="50">
        <v>0</v>
      </c>
      <c r="J83" s="50">
        <v>0</v>
      </c>
      <c r="K83" s="50">
        <v>0</v>
      </c>
      <c r="L83" s="50">
        <v>0</v>
      </c>
      <c r="M83" s="49">
        <v>9.2428263500000014</v>
      </c>
      <c r="N83" s="49">
        <v>2.7070817396444444</v>
      </c>
      <c r="O83" s="49">
        <v>2.6056919999999995</v>
      </c>
      <c r="P83" s="50">
        <v>0</v>
      </c>
      <c r="Q83" s="50">
        <v>0</v>
      </c>
      <c r="R83" s="50">
        <v>84.639939999999996</v>
      </c>
      <c r="S83" s="51">
        <v>0</v>
      </c>
      <c r="T83" s="50">
        <v>0</v>
      </c>
      <c r="U83" s="51">
        <v>17.482226666666673</v>
      </c>
      <c r="V83" s="51">
        <v>0</v>
      </c>
      <c r="W83" s="50">
        <v>0</v>
      </c>
      <c r="X83" s="49">
        <v>0</v>
      </c>
      <c r="Y83" s="51">
        <v>0</v>
      </c>
      <c r="Z83" s="52">
        <v>0</v>
      </c>
      <c r="AA83" s="52">
        <v>0</v>
      </c>
      <c r="AB83" s="52">
        <v>0</v>
      </c>
      <c r="AC83" s="52">
        <v>0</v>
      </c>
      <c r="AD83" s="52">
        <v>0</v>
      </c>
      <c r="AE83" s="50">
        <v>0</v>
      </c>
      <c r="AF83" s="50">
        <v>0</v>
      </c>
      <c r="AG83" s="50">
        <v>0</v>
      </c>
      <c r="AH83" s="50">
        <v>13.313985840000004</v>
      </c>
      <c r="AI83" s="52">
        <v>8.180473837037038</v>
      </c>
      <c r="AJ83" s="49">
        <v>0</v>
      </c>
      <c r="AK83" s="50">
        <v>15.429477777777777</v>
      </c>
      <c r="AL83" s="50">
        <v>31.228777777777779</v>
      </c>
      <c r="AM83" s="50">
        <v>38.115000000000009</v>
      </c>
      <c r="AN83" s="50">
        <v>0</v>
      </c>
      <c r="AO83" s="50">
        <v>0</v>
      </c>
      <c r="AP83" s="50">
        <v>0</v>
      </c>
      <c r="AQ83" s="51">
        <v>0</v>
      </c>
      <c r="AR83" s="49">
        <v>0</v>
      </c>
      <c r="AS83" s="50">
        <v>0</v>
      </c>
      <c r="AT83" s="50">
        <v>0</v>
      </c>
      <c r="AU83" s="50">
        <v>5.7385499999999992</v>
      </c>
      <c r="AV83" s="50">
        <v>205.8963875</v>
      </c>
      <c r="AW83" s="50">
        <v>20.926805821428573</v>
      </c>
      <c r="AX83" s="50">
        <v>0</v>
      </c>
      <c r="AY83" s="50">
        <v>72.137633333333326</v>
      </c>
      <c r="AZ83" s="51">
        <v>0</v>
      </c>
      <c r="BA83" s="49">
        <v>0</v>
      </c>
      <c r="BB83" s="49">
        <v>0</v>
      </c>
      <c r="BC83" s="50">
        <v>0</v>
      </c>
      <c r="BD83" s="50">
        <v>0</v>
      </c>
      <c r="BE83" s="51">
        <v>0</v>
      </c>
      <c r="BF83" s="38"/>
      <c r="BG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Y83" s="38"/>
      <c r="BZ83" s="38"/>
      <c r="CJ83" s="38"/>
    </row>
    <row r="84" spans="2:88" x14ac:dyDescent="0.25">
      <c r="B84" s="8">
        <v>82</v>
      </c>
      <c r="C84" s="9" t="s">
        <v>11660</v>
      </c>
      <c r="D84" s="9" t="s">
        <v>11742</v>
      </c>
      <c r="E84" s="49">
        <v>13.873269400000002</v>
      </c>
      <c r="F84" s="50">
        <v>9.9030288000000013</v>
      </c>
      <c r="G84" s="50">
        <v>16.56908</v>
      </c>
      <c r="H84" s="51">
        <v>0</v>
      </c>
      <c r="I84" s="50">
        <v>0</v>
      </c>
      <c r="J84" s="50">
        <v>0</v>
      </c>
      <c r="K84" s="50">
        <v>0</v>
      </c>
      <c r="L84" s="50">
        <v>0</v>
      </c>
      <c r="M84" s="49">
        <v>9.2428263500000014</v>
      </c>
      <c r="N84" s="49">
        <v>2.7070817396444444</v>
      </c>
      <c r="O84" s="49">
        <v>2.6056919999999995</v>
      </c>
      <c r="P84" s="50">
        <v>0</v>
      </c>
      <c r="Q84" s="50">
        <v>0</v>
      </c>
      <c r="R84" s="50">
        <v>84.639939999999996</v>
      </c>
      <c r="S84" s="51">
        <v>0</v>
      </c>
      <c r="T84" s="50">
        <v>0</v>
      </c>
      <c r="U84" s="51">
        <v>17.482226666666673</v>
      </c>
      <c r="V84" s="51">
        <v>0</v>
      </c>
      <c r="W84" s="50">
        <v>0</v>
      </c>
      <c r="X84" s="49">
        <v>0</v>
      </c>
      <c r="Y84" s="51">
        <v>0</v>
      </c>
      <c r="Z84" s="52">
        <v>0</v>
      </c>
      <c r="AA84" s="52">
        <v>0</v>
      </c>
      <c r="AB84" s="52">
        <v>0</v>
      </c>
      <c r="AC84" s="52">
        <v>0</v>
      </c>
      <c r="AD84" s="52">
        <v>0</v>
      </c>
      <c r="AE84" s="50">
        <v>0</v>
      </c>
      <c r="AF84" s="50">
        <v>0</v>
      </c>
      <c r="AG84" s="50">
        <v>0</v>
      </c>
      <c r="AH84" s="50">
        <v>13.313985840000004</v>
      </c>
      <c r="AI84" s="52">
        <v>8.180473837037038</v>
      </c>
      <c r="AJ84" s="49">
        <v>0</v>
      </c>
      <c r="AK84" s="50">
        <v>20.572637037037037</v>
      </c>
      <c r="AL84" s="50">
        <v>41.638370370370374</v>
      </c>
      <c r="AM84" s="50">
        <v>50.820000000000007</v>
      </c>
      <c r="AN84" s="50">
        <v>0</v>
      </c>
      <c r="AO84" s="50">
        <v>0</v>
      </c>
      <c r="AP84" s="50">
        <v>0</v>
      </c>
      <c r="AQ84" s="51">
        <v>0</v>
      </c>
      <c r="AR84" s="49">
        <v>0</v>
      </c>
      <c r="AS84" s="50">
        <v>0</v>
      </c>
      <c r="AT84" s="50">
        <v>0</v>
      </c>
      <c r="AU84" s="50">
        <v>7.6513999999999989</v>
      </c>
      <c r="AV84" s="50">
        <v>239.38510000000002</v>
      </c>
      <c r="AW84" s="50">
        <v>20.926805821428573</v>
      </c>
      <c r="AX84" s="50">
        <v>0</v>
      </c>
      <c r="AY84" s="50">
        <v>72.137633333333326</v>
      </c>
      <c r="AZ84" s="51">
        <v>0</v>
      </c>
      <c r="BA84" s="49">
        <v>0</v>
      </c>
      <c r="BB84" s="49">
        <v>0</v>
      </c>
      <c r="BC84" s="50">
        <v>0</v>
      </c>
      <c r="BD84" s="50">
        <v>0</v>
      </c>
      <c r="BE84" s="51">
        <v>0</v>
      </c>
      <c r="BF84" s="38"/>
      <c r="BG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Y84" s="38"/>
      <c r="BZ84" s="38"/>
      <c r="CJ84" s="38"/>
    </row>
    <row r="85" spans="2:88" x14ac:dyDescent="0.25">
      <c r="B85" s="8">
        <v>83</v>
      </c>
      <c r="C85" s="9" t="s">
        <v>11660</v>
      </c>
      <c r="D85" s="9" t="s">
        <v>11743</v>
      </c>
      <c r="E85" s="49">
        <v>17.341586750000001</v>
      </c>
      <c r="F85" s="50">
        <v>12.378786000000002</v>
      </c>
      <c r="G85" s="50">
        <v>20.711349999999999</v>
      </c>
      <c r="H85" s="51">
        <v>0</v>
      </c>
      <c r="I85" s="50">
        <v>0</v>
      </c>
      <c r="J85" s="50">
        <v>0</v>
      </c>
      <c r="K85" s="50">
        <v>0</v>
      </c>
      <c r="L85" s="50">
        <v>0</v>
      </c>
      <c r="M85" s="49">
        <v>9.2428263500000014</v>
      </c>
      <c r="N85" s="49">
        <v>2.7070817396444444</v>
      </c>
      <c r="O85" s="49">
        <v>2.6056919999999995</v>
      </c>
      <c r="P85" s="50">
        <v>0</v>
      </c>
      <c r="Q85" s="50">
        <v>0</v>
      </c>
      <c r="R85" s="50">
        <v>84.639939999999996</v>
      </c>
      <c r="S85" s="51">
        <v>0</v>
      </c>
      <c r="T85" s="50">
        <v>0</v>
      </c>
      <c r="U85" s="51">
        <v>17.482226666666673</v>
      </c>
      <c r="V85" s="51">
        <v>0</v>
      </c>
      <c r="W85" s="50">
        <v>0</v>
      </c>
      <c r="X85" s="49">
        <v>0</v>
      </c>
      <c r="Y85" s="51">
        <v>0</v>
      </c>
      <c r="Z85" s="52">
        <v>0</v>
      </c>
      <c r="AA85" s="52">
        <v>0</v>
      </c>
      <c r="AB85" s="52">
        <v>0</v>
      </c>
      <c r="AC85" s="52">
        <v>0</v>
      </c>
      <c r="AD85" s="52">
        <v>0</v>
      </c>
      <c r="AE85" s="50">
        <v>0</v>
      </c>
      <c r="AF85" s="50">
        <v>0</v>
      </c>
      <c r="AG85" s="50">
        <v>0</v>
      </c>
      <c r="AH85" s="50">
        <v>13.313985840000004</v>
      </c>
      <c r="AI85" s="52">
        <v>8.180473837037038</v>
      </c>
      <c r="AJ85" s="49">
        <v>0</v>
      </c>
      <c r="AK85" s="50">
        <v>25.715796296296297</v>
      </c>
      <c r="AL85" s="50">
        <v>52.04796296296297</v>
      </c>
      <c r="AM85" s="50">
        <v>63.525000000000006</v>
      </c>
      <c r="AN85" s="50">
        <v>0</v>
      </c>
      <c r="AO85" s="50">
        <v>0</v>
      </c>
      <c r="AP85" s="50">
        <v>0</v>
      </c>
      <c r="AQ85" s="51">
        <v>0</v>
      </c>
      <c r="AR85" s="49">
        <v>0</v>
      </c>
      <c r="AS85" s="50">
        <v>0</v>
      </c>
      <c r="AT85" s="50">
        <v>0</v>
      </c>
      <c r="AU85" s="50">
        <v>7.6513999999999989</v>
      </c>
      <c r="AV85" s="50">
        <v>239.38510000000002</v>
      </c>
      <c r="AW85" s="50">
        <v>20.926805821428573</v>
      </c>
      <c r="AX85" s="50">
        <v>0</v>
      </c>
      <c r="AY85" s="50">
        <v>72.137633333333326</v>
      </c>
      <c r="AZ85" s="51">
        <v>0</v>
      </c>
      <c r="BA85" s="49">
        <v>0</v>
      </c>
      <c r="BB85" s="49">
        <v>0</v>
      </c>
      <c r="BC85" s="50">
        <v>0</v>
      </c>
      <c r="BD85" s="50">
        <v>0</v>
      </c>
      <c r="BE85" s="51">
        <v>0</v>
      </c>
      <c r="BF85" s="38"/>
      <c r="BG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Y85" s="38"/>
      <c r="BZ85" s="38"/>
      <c r="CJ85" s="38"/>
    </row>
    <row r="86" spans="2:88" x14ac:dyDescent="0.25">
      <c r="B86" s="8">
        <v>84</v>
      </c>
      <c r="C86" s="9" t="s">
        <v>11660</v>
      </c>
      <c r="D86" s="9" t="s">
        <v>11744</v>
      </c>
      <c r="E86" s="49">
        <v>20.809904100000004</v>
      </c>
      <c r="F86" s="50">
        <v>14.854543200000002</v>
      </c>
      <c r="G86" s="50">
        <v>24.853619999999999</v>
      </c>
      <c r="H86" s="51">
        <v>0</v>
      </c>
      <c r="I86" s="50">
        <v>0</v>
      </c>
      <c r="J86" s="50">
        <v>0</v>
      </c>
      <c r="K86" s="50">
        <v>0</v>
      </c>
      <c r="L86" s="50">
        <v>0</v>
      </c>
      <c r="M86" s="49">
        <v>9.2428263500000014</v>
      </c>
      <c r="N86" s="49">
        <v>2.7070817396444444</v>
      </c>
      <c r="O86" s="49">
        <v>2.6056919999999995</v>
      </c>
      <c r="P86" s="50">
        <v>0</v>
      </c>
      <c r="Q86" s="50">
        <v>0</v>
      </c>
      <c r="R86" s="50">
        <v>84.639939999999996</v>
      </c>
      <c r="S86" s="51">
        <v>0</v>
      </c>
      <c r="T86" s="50">
        <v>0</v>
      </c>
      <c r="U86" s="51">
        <v>17.482226666666673</v>
      </c>
      <c r="V86" s="51">
        <v>0</v>
      </c>
      <c r="W86" s="50">
        <v>0</v>
      </c>
      <c r="X86" s="49">
        <v>0</v>
      </c>
      <c r="Y86" s="51">
        <v>0</v>
      </c>
      <c r="Z86" s="52">
        <v>0</v>
      </c>
      <c r="AA86" s="52">
        <v>0</v>
      </c>
      <c r="AB86" s="52">
        <v>0</v>
      </c>
      <c r="AC86" s="52">
        <v>0</v>
      </c>
      <c r="AD86" s="52">
        <v>0</v>
      </c>
      <c r="AE86" s="50">
        <v>0</v>
      </c>
      <c r="AF86" s="50">
        <v>0</v>
      </c>
      <c r="AG86" s="50">
        <v>0</v>
      </c>
      <c r="AH86" s="50">
        <v>13.313985840000004</v>
      </c>
      <c r="AI86" s="52">
        <v>8.180473837037038</v>
      </c>
      <c r="AJ86" s="49">
        <v>0</v>
      </c>
      <c r="AK86" s="50">
        <v>30.858955555555553</v>
      </c>
      <c r="AL86" s="50">
        <v>62.457555555555558</v>
      </c>
      <c r="AM86" s="50">
        <v>76.230000000000018</v>
      </c>
      <c r="AN86" s="50">
        <v>0</v>
      </c>
      <c r="AO86" s="50">
        <v>0</v>
      </c>
      <c r="AP86" s="50">
        <v>0</v>
      </c>
      <c r="AQ86" s="51">
        <v>0</v>
      </c>
      <c r="AR86" s="49">
        <v>0</v>
      </c>
      <c r="AS86" s="50">
        <v>0</v>
      </c>
      <c r="AT86" s="50">
        <v>0</v>
      </c>
      <c r="AU86" s="50">
        <v>9.5642499999999995</v>
      </c>
      <c r="AV86" s="50">
        <v>272.87381250000004</v>
      </c>
      <c r="AW86" s="50">
        <v>20.926805821428573</v>
      </c>
      <c r="AX86" s="50">
        <v>0</v>
      </c>
      <c r="AY86" s="50">
        <v>72.137633333333326</v>
      </c>
      <c r="AZ86" s="51">
        <v>0</v>
      </c>
      <c r="BA86" s="49">
        <v>0</v>
      </c>
      <c r="BB86" s="49">
        <v>0</v>
      </c>
      <c r="BC86" s="50">
        <v>0</v>
      </c>
      <c r="BD86" s="50">
        <v>0</v>
      </c>
      <c r="BE86" s="51">
        <v>0</v>
      </c>
      <c r="BF86" s="38"/>
      <c r="BG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Y86" s="38"/>
      <c r="BZ86" s="38"/>
      <c r="CJ86" s="38"/>
    </row>
    <row r="87" spans="2:88" x14ac:dyDescent="0.25">
      <c r="B87" s="8">
        <v>85</v>
      </c>
      <c r="C87" s="9" t="s">
        <v>11660</v>
      </c>
      <c r="D87" s="9" t="s">
        <v>11745</v>
      </c>
      <c r="E87" s="49">
        <v>3.4683173500000004</v>
      </c>
      <c r="F87" s="50">
        <v>2.4757572000000003</v>
      </c>
      <c r="G87" s="50">
        <v>8.2845399999999998</v>
      </c>
      <c r="H87" s="51">
        <v>0</v>
      </c>
      <c r="I87" s="50">
        <v>0</v>
      </c>
      <c r="J87" s="50">
        <v>0</v>
      </c>
      <c r="K87" s="50">
        <v>0</v>
      </c>
      <c r="L87" s="50">
        <v>0</v>
      </c>
      <c r="M87" s="49">
        <v>3.0809421166666673</v>
      </c>
      <c r="N87" s="49">
        <v>1.6793607249066667</v>
      </c>
      <c r="O87" s="49">
        <v>0.86856399999999989</v>
      </c>
      <c r="P87" s="50">
        <v>0</v>
      </c>
      <c r="Q87" s="50">
        <v>0</v>
      </c>
      <c r="R87" s="50">
        <v>17.259979999999999</v>
      </c>
      <c r="S87" s="51">
        <v>0</v>
      </c>
      <c r="T87" s="50">
        <v>0</v>
      </c>
      <c r="U87" s="51">
        <v>6.4889666666666672</v>
      </c>
      <c r="V87" s="51">
        <v>0</v>
      </c>
      <c r="W87" s="50">
        <v>0</v>
      </c>
      <c r="X87" s="49">
        <v>0</v>
      </c>
      <c r="Y87" s="51">
        <v>0</v>
      </c>
      <c r="Z87" s="52">
        <v>0</v>
      </c>
      <c r="AA87" s="52">
        <v>0</v>
      </c>
      <c r="AB87" s="52">
        <v>0</v>
      </c>
      <c r="AC87" s="52">
        <v>0</v>
      </c>
      <c r="AD87" s="52">
        <v>0</v>
      </c>
      <c r="AE87" s="50">
        <v>0</v>
      </c>
      <c r="AF87" s="50">
        <v>0</v>
      </c>
      <c r="AG87" s="50">
        <v>0</v>
      </c>
      <c r="AH87" s="50">
        <v>4.4379952800000009</v>
      </c>
      <c r="AI87" s="52">
        <v>2.7468274666666663</v>
      </c>
      <c r="AJ87" s="49">
        <v>0</v>
      </c>
      <c r="AK87" s="50">
        <v>5.1431592592592592</v>
      </c>
      <c r="AL87" s="50">
        <v>10.409592592592594</v>
      </c>
      <c r="AM87" s="50">
        <v>0</v>
      </c>
      <c r="AN87" s="50">
        <v>11.539160000000001</v>
      </c>
      <c r="AO87" s="50">
        <v>2.3023255813953494</v>
      </c>
      <c r="AP87" s="50">
        <v>7.2424499999999998</v>
      </c>
      <c r="AQ87" s="51">
        <v>4.9024999999999999</v>
      </c>
      <c r="AR87" s="49">
        <v>0</v>
      </c>
      <c r="AS87" s="50">
        <v>0</v>
      </c>
      <c r="AT87" s="50">
        <v>0</v>
      </c>
      <c r="AU87" s="50">
        <v>1.9128499999999997</v>
      </c>
      <c r="AV87" s="50">
        <v>68.632129166666672</v>
      </c>
      <c r="AW87" s="50">
        <v>6.9756019404761913</v>
      </c>
      <c r="AX87" s="50">
        <v>0</v>
      </c>
      <c r="AY87" s="50">
        <v>18.113280000000007</v>
      </c>
      <c r="AZ87" s="51">
        <v>0</v>
      </c>
      <c r="BA87" s="49">
        <v>0</v>
      </c>
      <c r="BB87" s="49">
        <v>0</v>
      </c>
      <c r="BC87" s="50">
        <v>0</v>
      </c>
      <c r="BD87" s="50">
        <v>0</v>
      </c>
      <c r="BE87" s="51">
        <v>0</v>
      </c>
      <c r="BF87" s="38"/>
      <c r="BG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Y87" s="38"/>
      <c r="BZ87" s="38"/>
      <c r="CJ87" s="38"/>
    </row>
    <row r="88" spans="2:88" x14ac:dyDescent="0.25">
      <c r="B88" s="8">
        <v>86</v>
      </c>
      <c r="C88" s="9" t="s">
        <v>11660</v>
      </c>
      <c r="D88" s="9" t="s">
        <v>11746</v>
      </c>
      <c r="E88" s="49">
        <v>4.6244231333333339</v>
      </c>
      <c r="F88" s="50">
        <v>3.3010096000000004</v>
      </c>
      <c r="G88" s="50">
        <v>11.046053333333333</v>
      </c>
      <c r="H88" s="51">
        <v>0</v>
      </c>
      <c r="I88" s="50">
        <v>0</v>
      </c>
      <c r="J88" s="50">
        <v>0</v>
      </c>
      <c r="K88" s="50">
        <v>0</v>
      </c>
      <c r="L88" s="50">
        <v>0</v>
      </c>
      <c r="M88" s="49">
        <v>3.0809421166666673</v>
      </c>
      <c r="N88" s="49">
        <v>1.6793607249066667</v>
      </c>
      <c r="O88" s="49">
        <v>0.86856399999999989</v>
      </c>
      <c r="P88" s="50">
        <v>0</v>
      </c>
      <c r="Q88" s="50">
        <v>0</v>
      </c>
      <c r="R88" s="50">
        <v>17.259979999999999</v>
      </c>
      <c r="S88" s="51">
        <v>0</v>
      </c>
      <c r="T88" s="50">
        <v>0</v>
      </c>
      <c r="U88" s="51">
        <v>6.4889666666666672</v>
      </c>
      <c r="V88" s="51">
        <v>0</v>
      </c>
      <c r="W88" s="50">
        <v>0</v>
      </c>
      <c r="X88" s="49">
        <v>0</v>
      </c>
      <c r="Y88" s="51">
        <v>0</v>
      </c>
      <c r="Z88" s="52">
        <v>0</v>
      </c>
      <c r="AA88" s="52">
        <v>0</v>
      </c>
      <c r="AB88" s="52">
        <v>0</v>
      </c>
      <c r="AC88" s="52">
        <v>0</v>
      </c>
      <c r="AD88" s="52">
        <v>0</v>
      </c>
      <c r="AE88" s="50">
        <v>0</v>
      </c>
      <c r="AF88" s="50">
        <v>0</v>
      </c>
      <c r="AG88" s="50">
        <v>0</v>
      </c>
      <c r="AH88" s="50">
        <v>4.4379952800000009</v>
      </c>
      <c r="AI88" s="52">
        <v>2.7468274666666663</v>
      </c>
      <c r="AJ88" s="49">
        <v>0</v>
      </c>
      <c r="AK88" s="50">
        <v>6.8575456790123459</v>
      </c>
      <c r="AL88" s="50">
        <v>13.879456790123458</v>
      </c>
      <c r="AM88" s="50">
        <v>0</v>
      </c>
      <c r="AN88" s="50">
        <v>15.385546666666668</v>
      </c>
      <c r="AO88" s="50">
        <v>3.0697674418604657</v>
      </c>
      <c r="AP88" s="50">
        <v>9.6565999999999992</v>
      </c>
      <c r="AQ88" s="51">
        <v>6.5366666666666671</v>
      </c>
      <c r="AR88" s="49">
        <v>0</v>
      </c>
      <c r="AS88" s="50">
        <v>0</v>
      </c>
      <c r="AT88" s="50">
        <v>0</v>
      </c>
      <c r="AU88" s="50">
        <v>2.5504666666666664</v>
      </c>
      <c r="AV88" s="50">
        <v>79.795033333333336</v>
      </c>
      <c r="AW88" s="50">
        <v>6.9756019404761913</v>
      </c>
      <c r="AX88" s="50">
        <v>0</v>
      </c>
      <c r="AY88" s="50">
        <v>18.113280000000007</v>
      </c>
      <c r="AZ88" s="51">
        <v>0</v>
      </c>
      <c r="BA88" s="49">
        <v>0</v>
      </c>
      <c r="BB88" s="49">
        <v>0</v>
      </c>
      <c r="BC88" s="50">
        <v>0</v>
      </c>
      <c r="BD88" s="50">
        <v>0</v>
      </c>
      <c r="BE88" s="51">
        <v>0</v>
      </c>
      <c r="BF88" s="38"/>
      <c r="BG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Y88" s="38"/>
      <c r="BZ88" s="38"/>
      <c r="CJ88" s="38"/>
    </row>
    <row r="89" spans="2:88" x14ac:dyDescent="0.25">
      <c r="B89" s="8">
        <v>87</v>
      </c>
      <c r="C89" s="9" t="s">
        <v>11660</v>
      </c>
      <c r="D89" s="9" t="s">
        <v>11747</v>
      </c>
      <c r="E89" s="49">
        <v>5.7805289166666673</v>
      </c>
      <c r="F89" s="50">
        <v>4.1262620000000005</v>
      </c>
      <c r="G89" s="50">
        <v>13.807566666666666</v>
      </c>
      <c r="H89" s="51">
        <v>0</v>
      </c>
      <c r="I89" s="50">
        <v>0</v>
      </c>
      <c r="J89" s="50">
        <v>0</v>
      </c>
      <c r="K89" s="50">
        <v>0</v>
      </c>
      <c r="L89" s="50">
        <v>0</v>
      </c>
      <c r="M89" s="49">
        <v>3.0809421166666673</v>
      </c>
      <c r="N89" s="49">
        <v>1.6793607249066667</v>
      </c>
      <c r="O89" s="49">
        <v>0.86856399999999989</v>
      </c>
      <c r="P89" s="50">
        <v>0</v>
      </c>
      <c r="Q89" s="50">
        <v>0</v>
      </c>
      <c r="R89" s="50">
        <v>17.259979999999999</v>
      </c>
      <c r="S89" s="51">
        <v>0</v>
      </c>
      <c r="T89" s="50">
        <v>0</v>
      </c>
      <c r="U89" s="51">
        <v>6.4889666666666672</v>
      </c>
      <c r="V89" s="51">
        <v>0</v>
      </c>
      <c r="W89" s="50">
        <v>0</v>
      </c>
      <c r="X89" s="49">
        <v>0</v>
      </c>
      <c r="Y89" s="51">
        <v>0</v>
      </c>
      <c r="Z89" s="52">
        <v>0</v>
      </c>
      <c r="AA89" s="52">
        <v>0</v>
      </c>
      <c r="AB89" s="52">
        <v>0</v>
      </c>
      <c r="AC89" s="52">
        <v>0</v>
      </c>
      <c r="AD89" s="52">
        <v>0</v>
      </c>
      <c r="AE89" s="50">
        <v>0</v>
      </c>
      <c r="AF89" s="50">
        <v>0</v>
      </c>
      <c r="AG89" s="50">
        <v>0</v>
      </c>
      <c r="AH89" s="50">
        <v>4.4379952800000009</v>
      </c>
      <c r="AI89" s="52">
        <v>2.7468274666666663</v>
      </c>
      <c r="AJ89" s="49">
        <v>0</v>
      </c>
      <c r="AK89" s="50">
        <v>8.5719320987654317</v>
      </c>
      <c r="AL89" s="50">
        <v>17.349320987654323</v>
      </c>
      <c r="AM89" s="50">
        <v>0</v>
      </c>
      <c r="AN89" s="50">
        <v>19.231933333333334</v>
      </c>
      <c r="AO89" s="50">
        <v>3.837209302325582</v>
      </c>
      <c r="AP89" s="50">
        <v>12.070749999999999</v>
      </c>
      <c r="AQ89" s="51">
        <v>8.1708333333333343</v>
      </c>
      <c r="AR89" s="49">
        <v>0</v>
      </c>
      <c r="AS89" s="50">
        <v>0</v>
      </c>
      <c r="AT89" s="50">
        <v>0</v>
      </c>
      <c r="AU89" s="50">
        <v>2.5504666666666664</v>
      </c>
      <c r="AV89" s="50">
        <v>79.795033333333336</v>
      </c>
      <c r="AW89" s="50">
        <v>6.9756019404761913</v>
      </c>
      <c r="AX89" s="50">
        <v>0</v>
      </c>
      <c r="AY89" s="50">
        <v>18.113280000000007</v>
      </c>
      <c r="AZ89" s="51">
        <v>0</v>
      </c>
      <c r="BA89" s="49">
        <v>0</v>
      </c>
      <c r="BB89" s="49">
        <v>0</v>
      </c>
      <c r="BC89" s="50">
        <v>0</v>
      </c>
      <c r="BD89" s="50">
        <v>0</v>
      </c>
      <c r="BE89" s="51">
        <v>0</v>
      </c>
      <c r="BF89" s="38"/>
      <c r="BG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Y89" s="38"/>
      <c r="BZ89" s="38"/>
      <c r="CJ89" s="38"/>
    </row>
    <row r="90" spans="2:88" x14ac:dyDescent="0.25">
      <c r="B90" s="8">
        <v>88</v>
      </c>
      <c r="C90" s="9" t="s">
        <v>11660</v>
      </c>
      <c r="D90" s="9" t="s">
        <v>11748</v>
      </c>
      <c r="E90" s="49">
        <v>6.9366347000000008</v>
      </c>
      <c r="F90" s="50">
        <v>4.9515144000000006</v>
      </c>
      <c r="G90" s="50">
        <v>16.56908</v>
      </c>
      <c r="H90" s="51">
        <v>0</v>
      </c>
      <c r="I90" s="50">
        <v>0</v>
      </c>
      <c r="J90" s="50">
        <v>0</v>
      </c>
      <c r="K90" s="50">
        <v>0</v>
      </c>
      <c r="L90" s="50">
        <v>0</v>
      </c>
      <c r="M90" s="49">
        <v>3.0809421166666673</v>
      </c>
      <c r="N90" s="49">
        <v>1.6793607249066667</v>
      </c>
      <c r="O90" s="49">
        <v>0.86856399999999989</v>
      </c>
      <c r="P90" s="50">
        <v>0</v>
      </c>
      <c r="Q90" s="50">
        <v>0</v>
      </c>
      <c r="R90" s="50">
        <v>17.259979999999999</v>
      </c>
      <c r="S90" s="51">
        <v>0</v>
      </c>
      <c r="T90" s="50">
        <v>0</v>
      </c>
      <c r="U90" s="51">
        <v>6.4889666666666672</v>
      </c>
      <c r="V90" s="51">
        <v>0</v>
      </c>
      <c r="W90" s="50">
        <v>0</v>
      </c>
      <c r="X90" s="49">
        <v>0</v>
      </c>
      <c r="Y90" s="51">
        <v>0</v>
      </c>
      <c r="Z90" s="52">
        <v>0</v>
      </c>
      <c r="AA90" s="52">
        <v>0</v>
      </c>
      <c r="AB90" s="52">
        <v>0</v>
      </c>
      <c r="AC90" s="52">
        <v>0</v>
      </c>
      <c r="AD90" s="52">
        <v>0</v>
      </c>
      <c r="AE90" s="50">
        <v>0</v>
      </c>
      <c r="AF90" s="50">
        <v>0</v>
      </c>
      <c r="AG90" s="50">
        <v>0</v>
      </c>
      <c r="AH90" s="50">
        <v>4.4379952800000009</v>
      </c>
      <c r="AI90" s="52">
        <v>2.7468274666666663</v>
      </c>
      <c r="AJ90" s="49">
        <v>0</v>
      </c>
      <c r="AK90" s="50">
        <v>10.286318518518518</v>
      </c>
      <c r="AL90" s="50">
        <v>20.819185185185187</v>
      </c>
      <c r="AM90" s="50">
        <v>0</v>
      </c>
      <c r="AN90" s="50">
        <v>23.078320000000001</v>
      </c>
      <c r="AO90" s="50">
        <v>4.6046511627906987</v>
      </c>
      <c r="AP90" s="50">
        <v>14.4849</v>
      </c>
      <c r="AQ90" s="51">
        <v>9.8049999999999997</v>
      </c>
      <c r="AR90" s="49">
        <v>0</v>
      </c>
      <c r="AS90" s="50">
        <v>0</v>
      </c>
      <c r="AT90" s="50">
        <v>0</v>
      </c>
      <c r="AU90" s="50">
        <v>3.1880833333333332</v>
      </c>
      <c r="AV90" s="50">
        <v>90.9579375</v>
      </c>
      <c r="AW90" s="50">
        <v>6.9756019404761913</v>
      </c>
      <c r="AX90" s="50">
        <v>0</v>
      </c>
      <c r="AY90" s="50">
        <v>18.113280000000007</v>
      </c>
      <c r="AZ90" s="51">
        <v>0</v>
      </c>
      <c r="BA90" s="49">
        <v>0</v>
      </c>
      <c r="BB90" s="49">
        <v>0</v>
      </c>
      <c r="BC90" s="50">
        <v>0</v>
      </c>
      <c r="BD90" s="50">
        <v>0</v>
      </c>
      <c r="BE90" s="51">
        <v>0</v>
      </c>
      <c r="BF90" s="38"/>
      <c r="BG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Y90" s="38"/>
      <c r="BZ90" s="38"/>
      <c r="CJ90" s="38"/>
    </row>
    <row r="91" spans="2:88" x14ac:dyDescent="0.25">
      <c r="B91" s="8">
        <v>89</v>
      </c>
      <c r="C91" s="9" t="s">
        <v>11660</v>
      </c>
      <c r="D91" s="9" t="s">
        <v>11749</v>
      </c>
      <c r="E91" s="49">
        <v>6.9366347000000008</v>
      </c>
      <c r="F91" s="50">
        <v>4.9515144000000006</v>
      </c>
      <c r="G91" s="50">
        <v>16.56908</v>
      </c>
      <c r="H91" s="51">
        <v>0</v>
      </c>
      <c r="I91" s="50">
        <v>0</v>
      </c>
      <c r="J91" s="50">
        <v>0</v>
      </c>
      <c r="K91" s="50">
        <v>0</v>
      </c>
      <c r="L91" s="50">
        <v>0</v>
      </c>
      <c r="M91" s="49">
        <v>6.1618842333333346</v>
      </c>
      <c r="N91" s="49">
        <v>2.1412299881066668</v>
      </c>
      <c r="O91" s="49">
        <v>1.7371279999999998</v>
      </c>
      <c r="P91" s="50">
        <v>0</v>
      </c>
      <c r="Q91" s="50">
        <v>0</v>
      </c>
      <c r="R91" s="50">
        <v>51.091293333333333</v>
      </c>
      <c r="S91" s="51">
        <v>0</v>
      </c>
      <c r="T91" s="50">
        <v>0</v>
      </c>
      <c r="U91" s="51">
        <v>16.348733333333335</v>
      </c>
      <c r="V91" s="51">
        <v>0</v>
      </c>
      <c r="W91" s="50">
        <v>0</v>
      </c>
      <c r="X91" s="49">
        <v>0</v>
      </c>
      <c r="Y91" s="51">
        <v>0</v>
      </c>
      <c r="Z91" s="52">
        <v>0</v>
      </c>
      <c r="AA91" s="52">
        <v>0</v>
      </c>
      <c r="AB91" s="52">
        <v>0</v>
      </c>
      <c r="AC91" s="52">
        <v>0</v>
      </c>
      <c r="AD91" s="52">
        <v>0</v>
      </c>
      <c r="AE91" s="50">
        <v>0</v>
      </c>
      <c r="AF91" s="50">
        <v>0</v>
      </c>
      <c r="AG91" s="50">
        <v>0</v>
      </c>
      <c r="AH91" s="50">
        <v>8.8759905600000018</v>
      </c>
      <c r="AI91" s="52">
        <v>5.4636506518518519</v>
      </c>
      <c r="AJ91" s="49">
        <v>0</v>
      </c>
      <c r="AK91" s="50">
        <v>10.286318518518518</v>
      </c>
      <c r="AL91" s="50">
        <v>20.819185185185187</v>
      </c>
      <c r="AM91" s="50">
        <v>0</v>
      </c>
      <c r="AN91" s="50">
        <v>23.078320000000001</v>
      </c>
      <c r="AO91" s="50">
        <v>4.6046511627906987</v>
      </c>
      <c r="AP91" s="50">
        <v>14.4849</v>
      </c>
      <c r="AQ91" s="51">
        <v>9.8049999999999997</v>
      </c>
      <c r="AR91" s="49">
        <v>0</v>
      </c>
      <c r="AS91" s="50">
        <v>0</v>
      </c>
      <c r="AT91" s="50">
        <v>0</v>
      </c>
      <c r="AU91" s="50">
        <v>3.8256999999999994</v>
      </c>
      <c r="AV91" s="50">
        <v>137.26425833333334</v>
      </c>
      <c r="AW91" s="50">
        <v>13.951203880952383</v>
      </c>
      <c r="AX91" s="50">
        <v>0</v>
      </c>
      <c r="AY91" s="50">
        <v>46.567216666666674</v>
      </c>
      <c r="AZ91" s="51">
        <v>0</v>
      </c>
      <c r="BA91" s="49">
        <v>0</v>
      </c>
      <c r="BB91" s="49">
        <v>0</v>
      </c>
      <c r="BC91" s="50">
        <v>0</v>
      </c>
      <c r="BD91" s="50">
        <v>0</v>
      </c>
      <c r="BE91" s="51">
        <v>0</v>
      </c>
      <c r="BF91" s="38"/>
      <c r="BG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Y91" s="38"/>
      <c r="BZ91" s="38"/>
      <c r="CJ91" s="38"/>
    </row>
    <row r="92" spans="2:88" x14ac:dyDescent="0.25">
      <c r="B92" s="8">
        <v>90</v>
      </c>
      <c r="C92" s="9" t="s">
        <v>11660</v>
      </c>
      <c r="D92" s="9" t="s">
        <v>11750</v>
      </c>
      <c r="E92" s="49">
        <v>9.2488462666666678</v>
      </c>
      <c r="F92" s="50">
        <v>6.6020192000000009</v>
      </c>
      <c r="G92" s="50">
        <v>22.092106666666666</v>
      </c>
      <c r="H92" s="51">
        <v>0</v>
      </c>
      <c r="I92" s="50">
        <v>0</v>
      </c>
      <c r="J92" s="50">
        <v>0</v>
      </c>
      <c r="K92" s="50">
        <v>0</v>
      </c>
      <c r="L92" s="50">
        <v>0</v>
      </c>
      <c r="M92" s="49">
        <v>6.1618842333333346</v>
      </c>
      <c r="N92" s="49">
        <v>2.1412299881066668</v>
      </c>
      <c r="O92" s="49">
        <v>1.7371279999999998</v>
      </c>
      <c r="P92" s="50">
        <v>0</v>
      </c>
      <c r="Q92" s="50">
        <v>0</v>
      </c>
      <c r="R92" s="50">
        <v>51.091293333333333</v>
      </c>
      <c r="S92" s="51">
        <v>0</v>
      </c>
      <c r="T92" s="50">
        <v>0</v>
      </c>
      <c r="U92" s="51">
        <v>16.348733333333335</v>
      </c>
      <c r="V92" s="51">
        <v>0</v>
      </c>
      <c r="W92" s="50">
        <v>0</v>
      </c>
      <c r="X92" s="49">
        <v>0</v>
      </c>
      <c r="Y92" s="51">
        <v>0</v>
      </c>
      <c r="Z92" s="52">
        <v>0</v>
      </c>
      <c r="AA92" s="52">
        <v>0</v>
      </c>
      <c r="AB92" s="52">
        <v>0</v>
      </c>
      <c r="AC92" s="52">
        <v>0</v>
      </c>
      <c r="AD92" s="52">
        <v>0</v>
      </c>
      <c r="AE92" s="50">
        <v>0</v>
      </c>
      <c r="AF92" s="50">
        <v>0</v>
      </c>
      <c r="AG92" s="50">
        <v>0</v>
      </c>
      <c r="AH92" s="50">
        <v>8.8759905600000018</v>
      </c>
      <c r="AI92" s="52">
        <v>5.4636506518518519</v>
      </c>
      <c r="AJ92" s="49">
        <v>0</v>
      </c>
      <c r="AK92" s="50">
        <v>13.715091358024692</v>
      </c>
      <c r="AL92" s="50">
        <v>27.758913580246915</v>
      </c>
      <c r="AM92" s="50">
        <v>0</v>
      </c>
      <c r="AN92" s="50">
        <v>30.771093333333337</v>
      </c>
      <c r="AO92" s="50">
        <v>6.1395348837209314</v>
      </c>
      <c r="AP92" s="50">
        <v>19.313199999999998</v>
      </c>
      <c r="AQ92" s="51">
        <v>13.073333333333334</v>
      </c>
      <c r="AR92" s="49">
        <v>0</v>
      </c>
      <c r="AS92" s="50">
        <v>0</v>
      </c>
      <c r="AT92" s="50">
        <v>0</v>
      </c>
      <c r="AU92" s="50">
        <v>5.1009333333333329</v>
      </c>
      <c r="AV92" s="50">
        <v>159.59006666666667</v>
      </c>
      <c r="AW92" s="50">
        <v>13.951203880952383</v>
      </c>
      <c r="AX92" s="50">
        <v>0</v>
      </c>
      <c r="AY92" s="50">
        <v>46.567216666666674</v>
      </c>
      <c r="AZ92" s="51">
        <v>0</v>
      </c>
      <c r="BA92" s="49">
        <v>0</v>
      </c>
      <c r="BB92" s="49">
        <v>0</v>
      </c>
      <c r="BC92" s="50">
        <v>0</v>
      </c>
      <c r="BD92" s="50">
        <v>0</v>
      </c>
      <c r="BE92" s="51">
        <v>0</v>
      </c>
      <c r="BF92" s="38"/>
      <c r="BG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Y92" s="38"/>
      <c r="BZ92" s="38"/>
      <c r="CJ92" s="38"/>
    </row>
    <row r="93" spans="2:88" x14ac:dyDescent="0.25">
      <c r="B93" s="8">
        <v>91</v>
      </c>
      <c r="C93" s="9" t="s">
        <v>11660</v>
      </c>
      <c r="D93" s="9" t="s">
        <v>11751</v>
      </c>
      <c r="E93" s="49">
        <v>11.561057833333335</v>
      </c>
      <c r="F93" s="50">
        <v>8.2525240000000011</v>
      </c>
      <c r="G93" s="50">
        <v>27.615133333333333</v>
      </c>
      <c r="H93" s="51">
        <v>0</v>
      </c>
      <c r="I93" s="50">
        <v>0</v>
      </c>
      <c r="J93" s="50">
        <v>0</v>
      </c>
      <c r="K93" s="50">
        <v>0</v>
      </c>
      <c r="L93" s="50">
        <v>0</v>
      </c>
      <c r="M93" s="49">
        <v>6.1618842333333346</v>
      </c>
      <c r="N93" s="49">
        <v>2.1412299881066668</v>
      </c>
      <c r="O93" s="49">
        <v>1.7371279999999998</v>
      </c>
      <c r="P93" s="50">
        <v>0</v>
      </c>
      <c r="Q93" s="50">
        <v>0</v>
      </c>
      <c r="R93" s="50">
        <v>51.091293333333333</v>
      </c>
      <c r="S93" s="51">
        <v>0</v>
      </c>
      <c r="T93" s="50">
        <v>0</v>
      </c>
      <c r="U93" s="51">
        <v>16.348733333333335</v>
      </c>
      <c r="V93" s="51">
        <v>0</v>
      </c>
      <c r="W93" s="50">
        <v>0</v>
      </c>
      <c r="X93" s="49">
        <v>0</v>
      </c>
      <c r="Y93" s="51">
        <v>0</v>
      </c>
      <c r="Z93" s="52">
        <v>0</v>
      </c>
      <c r="AA93" s="52">
        <v>0</v>
      </c>
      <c r="AB93" s="52">
        <v>0</v>
      </c>
      <c r="AC93" s="52">
        <v>0</v>
      </c>
      <c r="AD93" s="52">
        <v>0</v>
      </c>
      <c r="AE93" s="50">
        <v>0</v>
      </c>
      <c r="AF93" s="50">
        <v>0</v>
      </c>
      <c r="AG93" s="50">
        <v>0</v>
      </c>
      <c r="AH93" s="50">
        <v>8.8759905600000018</v>
      </c>
      <c r="AI93" s="52">
        <v>5.4636506518518519</v>
      </c>
      <c r="AJ93" s="49">
        <v>0</v>
      </c>
      <c r="AK93" s="50">
        <v>17.143864197530863</v>
      </c>
      <c r="AL93" s="50">
        <v>34.698641975308647</v>
      </c>
      <c r="AM93" s="50">
        <v>0</v>
      </c>
      <c r="AN93" s="50">
        <v>38.463866666666668</v>
      </c>
      <c r="AO93" s="50">
        <v>7.674418604651164</v>
      </c>
      <c r="AP93" s="50">
        <v>24.141499999999997</v>
      </c>
      <c r="AQ93" s="51">
        <v>16.341666666666669</v>
      </c>
      <c r="AR93" s="49">
        <v>0</v>
      </c>
      <c r="AS93" s="50">
        <v>0</v>
      </c>
      <c r="AT93" s="50">
        <v>0</v>
      </c>
      <c r="AU93" s="50">
        <v>5.1009333333333329</v>
      </c>
      <c r="AV93" s="50">
        <v>159.59006666666667</v>
      </c>
      <c r="AW93" s="50">
        <v>13.951203880952383</v>
      </c>
      <c r="AX93" s="50">
        <v>0</v>
      </c>
      <c r="AY93" s="50">
        <v>46.567216666666674</v>
      </c>
      <c r="AZ93" s="51">
        <v>0</v>
      </c>
      <c r="BA93" s="49">
        <v>0</v>
      </c>
      <c r="BB93" s="49">
        <v>0</v>
      </c>
      <c r="BC93" s="50">
        <v>0</v>
      </c>
      <c r="BD93" s="50">
        <v>0</v>
      </c>
      <c r="BE93" s="51">
        <v>0</v>
      </c>
      <c r="BF93" s="38"/>
      <c r="BG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Y93" s="38"/>
      <c r="BZ93" s="38"/>
      <c r="CJ93" s="38"/>
    </row>
    <row r="94" spans="2:88" x14ac:dyDescent="0.25">
      <c r="B94" s="8">
        <v>92</v>
      </c>
      <c r="C94" s="9" t="s">
        <v>11660</v>
      </c>
      <c r="D94" s="9" t="s">
        <v>11752</v>
      </c>
      <c r="E94" s="49">
        <v>13.873269400000002</v>
      </c>
      <c r="F94" s="50">
        <v>9.9030288000000013</v>
      </c>
      <c r="G94" s="50">
        <v>33.138159999999999</v>
      </c>
      <c r="H94" s="51">
        <v>0</v>
      </c>
      <c r="I94" s="50">
        <v>0</v>
      </c>
      <c r="J94" s="50">
        <v>0</v>
      </c>
      <c r="K94" s="50">
        <v>0</v>
      </c>
      <c r="L94" s="50">
        <v>0</v>
      </c>
      <c r="M94" s="49">
        <v>6.1618842333333346</v>
      </c>
      <c r="N94" s="49">
        <v>2.1412299881066668</v>
      </c>
      <c r="O94" s="49">
        <v>1.7371279999999998</v>
      </c>
      <c r="P94" s="50">
        <v>0</v>
      </c>
      <c r="Q94" s="50">
        <v>0</v>
      </c>
      <c r="R94" s="50">
        <v>51.091293333333333</v>
      </c>
      <c r="S94" s="51">
        <v>0</v>
      </c>
      <c r="T94" s="50">
        <v>0</v>
      </c>
      <c r="U94" s="51">
        <v>16.348733333333335</v>
      </c>
      <c r="V94" s="51">
        <v>0</v>
      </c>
      <c r="W94" s="50">
        <v>0</v>
      </c>
      <c r="X94" s="49">
        <v>0</v>
      </c>
      <c r="Y94" s="51">
        <v>0</v>
      </c>
      <c r="Z94" s="52">
        <v>0</v>
      </c>
      <c r="AA94" s="52">
        <v>0</v>
      </c>
      <c r="AB94" s="52">
        <v>0</v>
      </c>
      <c r="AC94" s="52">
        <v>0</v>
      </c>
      <c r="AD94" s="52">
        <v>0</v>
      </c>
      <c r="AE94" s="50">
        <v>0</v>
      </c>
      <c r="AF94" s="50">
        <v>0</v>
      </c>
      <c r="AG94" s="50">
        <v>0</v>
      </c>
      <c r="AH94" s="50">
        <v>8.8759905600000018</v>
      </c>
      <c r="AI94" s="52">
        <v>5.4636506518518519</v>
      </c>
      <c r="AJ94" s="49">
        <v>0</v>
      </c>
      <c r="AK94" s="50">
        <v>20.572637037037037</v>
      </c>
      <c r="AL94" s="50">
        <v>41.638370370370374</v>
      </c>
      <c r="AM94" s="50">
        <v>0</v>
      </c>
      <c r="AN94" s="50">
        <v>46.156640000000003</v>
      </c>
      <c r="AO94" s="50">
        <v>9.2093023255813975</v>
      </c>
      <c r="AP94" s="50">
        <v>28.969799999999999</v>
      </c>
      <c r="AQ94" s="51">
        <v>19.61</v>
      </c>
      <c r="AR94" s="49">
        <v>0</v>
      </c>
      <c r="AS94" s="50">
        <v>0</v>
      </c>
      <c r="AT94" s="50">
        <v>0</v>
      </c>
      <c r="AU94" s="50">
        <v>6.3761666666666663</v>
      </c>
      <c r="AV94" s="50">
        <v>181.915875</v>
      </c>
      <c r="AW94" s="50">
        <v>13.951203880952383</v>
      </c>
      <c r="AX94" s="50">
        <v>0</v>
      </c>
      <c r="AY94" s="50">
        <v>46.567216666666674</v>
      </c>
      <c r="AZ94" s="51">
        <v>0</v>
      </c>
      <c r="BA94" s="49">
        <v>0</v>
      </c>
      <c r="BB94" s="49">
        <v>0</v>
      </c>
      <c r="BC94" s="50">
        <v>0</v>
      </c>
      <c r="BD94" s="50">
        <v>0</v>
      </c>
      <c r="BE94" s="51">
        <v>0</v>
      </c>
      <c r="BF94" s="38"/>
      <c r="BG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Y94" s="38"/>
      <c r="BZ94" s="38"/>
      <c r="CJ94" s="38"/>
    </row>
    <row r="95" spans="2:88" x14ac:dyDescent="0.25">
      <c r="B95" s="8">
        <v>93</v>
      </c>
      <c r="C95" s="9" t="s">
        <v>11660</v>
      </c>
      <c r="D95" s="9" t="s">
        <v>11753</v>
      </c>
      <c r="E95" s="49">
        <v>10.404952050000002</v>
      </c>
      <c r="F95" s="50">
        <v>7.427271600000001</v>
      </c>
      <c r="G95" s="50">
        <v>24.853619999999999</v>
      </c>
      <c r="H95" s="51">
        <v>0</v>
      </c>
      <c r="I95" s="50">
        <v>0</v>
      </c>
      <c r="J95" s="50">
        <v>0</v>
      </c>
      <c r="K95" s="50">
        <v>0</v>
      </c>
      <c r="L95" s="50">
        <v>0</v>
      </c>
      <c r="M95" s="49">
        <v>9.2428263500000014</v>
      </c>
      <c r="N95" s="49">
        <v>2.7070817396444444</v>
      </c>
      <c r="O95" s="49">
        <v>2.6056919999999995</v>
      </c>
      <c r="P95" s="50">
        <v>0</v>
      </c>
      <c r="Q95" s="50">
        <v>0</v>
      </c>
      <c r="R95" s="50">
        <v>84.639939999999996</v>
      </c>
      <c r="S95" s="51">
        <v>0</v>
      </c>
      <c r="T95" s="50">
        <v>0</v>
      </c>
      <c r="U95" s="51">
        <v>17.482226666666673</v>
      </c>
      <c r="V95" s="51">
        <v>0</v>
      </c>
      <c r="W95" s="50">
        <v>0</v>
      </c>
      <c r="X95" s="49">
        <v>0</v>
      </c>
      <c r="Y95" s="51">
        <v>0</v>
      </c>
      <c r="Z95" s="52">
        <v>0</v>
      </c>
      <c r="AA95" s="52">
        <v>0</v>
      </c>
      <c r="AB95" s="52">
        <v>0</v>
      </c>
      <c r="AC95" s="52">
        <v>0</v>
      </c>
      <c r="AD95" s="52">
        <v>0</v>
      </c>
      <c r="AE95" s="50">
        <v>0</v>
      </c>
      <c r="AF95" s="50">
        <v>0</v>
      </c>
      <c r="AG95" s="50">
        <v>0</v>
      </c>
      <c r="AH95" s="50">
        <v>13.313985840000004</v>
      </c>
      <c r="AI95" s="52">
        <v>8.180473837037038</v>
      </c>
      <c r="AJ95" s="49">
        <v>0</v>
      </c>
      <c r="AK95" s="50">
        <v>15.429477777777777</v>
      </c>
      <c r="AL95" s="50">
        <v>31.228777777777779</v>
      </c>
      <c r="AM95" s="50">
        <v>0</v>
      </c>
      <c r="AN95" s="50">
        <v>34.61748</v>
      </c>
      <c r="AO95" s="50">
        <v>6.9069767441860481</v>
      </c>
      <c r="AP95" s="50">
        <v>21.727350000000001</v>
      </c>
      <c r="AQ95" s="51">
        <v>14.7075</v>
      </c>
      <c r="AR95" s="49">
        <v>0</v>
      </c>
      <c r="AS95" s="50">
        <v>0</v>
      </c>
      <c r="AT95" s="50">
        <v>0</v>
      </c>
      <c r="AU95" s="50">
        <v>5.7385499999999992</v>
      </c>
      <c r="AV95" s="50">
        <v>205.8963875</v>
      </c>
      <c r="AW95" s="50">
        <v>20.926805821428573</v>
      </c>
      <c r="AX95" s="50">
        <v>0</v>
      </c>
      <c r="AY95" s="50">
        <v>72.137633333333326</v>
      </c>
      <c r="AZ95" s="51">
        <v>0</v>
      </c>
      <c r="BA95" s="49">
        <v>0</v>
      </c>
      <c r="BB95" s="49">
        <v>0</v>
      </c>
      <c r="BC95" s="50">
        <v>0</v>
      </c>
      <c r="BD95" s="50">
        <v>0</v>
      </c>
      <c r="BE95" s="51">
        <v>0</v>
      </c>
      <c r="BF95" s="38"/>
      <c r="BG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Y95" s="38"/>
      <c r="BZ95" s="38"/>
      <c r="CJ95" s="38"/>
    </row>
    <row r="96" spans="2:88" x14ac:dyDescent="0.25">
      <c r="B96" s="8">
        <v>94</v>
      </c>
      <c r="C96" s="9" t="s">
        <v>11660</v>
      </c>
      <c r="D96" s="9" t="s">
        <v>11754</v>
      </c>
      <c r="E96" s="49">
        <v>13.873269400000002</v>
      </c>
      <c r="F96" s="50">
        <v>9.9030288000000013</v>
      </c>
      <c r="G96" s="50">
        <v>33.138159999999999</v>
      </c>
      <c r="H96" s="51">
        <v>0</v>
      </c>
      <c r="I96" s="50">
        <v>0</v>
      </c>
      <c r="J96" s="50">
        <v>0</v>
      </c>
      <c r="K96" s="50">
        <v>0</v>
      </c>
      <c r="L96" s="50">
        <v>0</v>
      </c>
      <c r="M96" s="49">
        <v>9.2428263500000014</v>
      </c>
      <c r="N96" s="49">
        <v>2.7070817396444444</v>
      </c>
      <c r="O96" s="49">
        <v>2.6056919999999995</v>
      </c>
      <c r="P96" s="50">
        <v>0</v>
      </c>
      <c r="Q96" s="50">
        <v>0</v>
      </c>
      <c r="R96" s="50">
        <v>84.639939999999996</v>
      </c>
      <c r="S96" s="51">
        <v>0</v>
      </c>
      <c r="T96" s="50">
        <v>0</v>
      </c>
      <c r="U96" s="51">
        <v>17.482226666666673</v>
      </c>
      <c r="V96" s="51">
        <v>0</v>
      </c>
      <c r="W96" s="50">
        <v>0</v>
      </c>
      <c r="X96" s="49">
        <v>0</v>
      </c>
      <c r="Y96" s="51">
        <v>0</v>
      </c>
      <c r="Z96" s="52">
        <v>0</v>
      </c>
      <c r="AA96" s="52">
        <v>0</v>
      </c>
      <c r="AB96" s="52">
        <v>0</v>
      </c>
      <c r="AC96" s="52">
        <v>0</v>
      </c>
      <c r="AD96" s="52">
        <v>0</v>
      </c>
      <c r="AE96" s="50">
        <v>0</v>
      </c>
      <c r="AF96" s="50">
        <v>0</v>
      </c>
      <c r="AG96" s="50">
        <v>0</v>
      </c>
      <c r="AH96" s="50">
        <v>13.313985840000004</v>
      </c>
      <c r="AI96" s="52">
        <v>8.180473837037038</v>
      </c>
      <c r="AJ96" s="49">
        <v>0</v>
      </c>
      <c r="AK96" s="50">
        <v>20.572637037037037</v>
      </c>
      <c r="AL96" s="50">
        <v>41.638370370370374</v>
      </c>
      <c r="AM96" s="50">
        <v>0</v>
      </c>
      <c r="AN96" s="50">
        <v>46.156640000000003</v>
      </c>
      <c r="AO96" s="50">
        <v>9.2093023255813975</v>
      </c>
      <c r="AP96" s="50">
        <v>28.969799999999999</v>
      </c>
      <c r="AQ96" s="51">
        <v>19.61</v>
      </c>
      <c r="AR96" s="49">
        <v>0</v>
      </c>
      <c r="AS96" s="50">
        <v>0</v>
      </c>
      <c r="AT96" s="50">
        <v>0</v>
      </c>
      <c r="AU96" s="50">
        <v>7.6513999999999989</v>
      </c>
      <c r="AV96" s="50">
        <v>239.38510000000002</v>
      </c>
      <c r="AW96" s="50">
        <v>20.926805821428573</v>
      </c>
      <c r="AX96" s="50">
        <v>0</v>
      </c>
      <c r="AY96" s="50">
        <v>72.137633333333326</v>
      </c>
      <c r="AZ96" s="51">
        <v>0</v>
      </c>
      <c r="BA96" s="49">
        <v>0</v>
      </c>
      <c r="BB96" s="49">
        <v>0</v>
      </c>
      <c r="BC96" s="50">
        <v>0</v>
      </c>
      <c r="BD96" s="50">
        <v>0</v>
      </c>
      <c r="BE96" s="51">
        <v>0</v>
      </c>
      <c r="BF96" s="38"/>
      <c r="BG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Y96" s="38"/>
      <c r="BZ96" s="38"/>
      <c r="CJ96" s="38"/>
    </row>
    <row r="97" spans="2:88" x14ac:dyDescent="0.25">
      <c r="B97" s="8">
        <v>95</v>
      </c>
      <c r="C97" s="9" t="s">
        <v>11660</v>
      </c>
      <c r="D97" s="9" t="s">
        <v>11755</v>
      </c>
      <c r="E97" s="49">
        <v>17.341586750000001</v>
      </c>
      <c r="F97" s="50">
        <v>12.378786000000002</v>
      </c>
      <c r="G97" s="50">
        <v>41.422699999999999</v>
      </c>
      <c r="H97" s="51">
        <v>0</v>
      </c>
      <c r="I97" s="50">
        <v>0</v>
      </c>
      <c r="J97" s="50">
        <v>0</v>
      </c>
      <c r="K97" s="50">
        <v>0</v>
      </c>
      <c r="L97" s="50">
        <v>0</v>
      </c>
      <c r="M97" s="49">
        <v>9.2428263500000014</v>
      </c>
      <c r="N97" s="49">
        <v>2.7070817396444444</v>
      </c>
      <c r="O97" s="49">
        <v>2.6056919999999995</v>
      </c>
      <c r="P97" s="50">
        <v>0</v>
      </c>
      <c r="Q97" s="50">
        <v>0</v>
      </c>
      <c r="R97" s="50">
        <v>84.639939999999996</v>
      </c>
      <c r="S97" s="51">
        <v>0</v>
      </c>
      <c r="T97" s="50">
        <v>0</v>
      </c>
      <c r="U97" s="51">
        <v>17.482226666666673</v>
      </c>
      <c r="V97" s="51">
        <v>0</v>
      </c>
      <c r="W97" s="50">
        <v>0</v>
      </c>
      <c r="X97" s="49">
        <v>0</v>
      </c>
      <c r="Y97" s="51">
        <v>0</v>
      </c>
      <c r="Z97" s="52">
        <v>0</v>
      </c>
      <c r="AA97" s="52">
        <v>0</v>
      </c>
      <c r="AB97" s="52">
        <v>0</v>
      </c>
      <c r="AC97" s="52">
        <v>0</v>
      </c>
      <c r="AD97" s="52">
        <v>0</v>
      </c>
      <c r="AE97" s="50">
        <v>0</v>
      </c>
      <c r="AF97" s="50">
        <v>0</v>
      </c>
      <c r="AG97" s="50">
        <v>0</v>
      </c>
      <c r="AH97" s="50">
        <v>13.313985840000004</v>
      </c>
      <c r="AI97" s="52">
        <v>8.180473837037038</v>
      </c>
      <c r="AJ97" s="49">
        <v>0</v>
      </c>
      <c r="AK97" s="50">
        <v>25.715796296296297</v>
      </c>
      <c r="AL97" s="50">
        <v>52.04796296296297</v>
      </c>
      <c r="AM97" s="50">
        <v>0</v>
      </c>
      <c r="AN97" s="50">
        <v>57.695800000000006</v>
      </c>
      <c r="AO97" s="50">
        <v>11.511627906976747</v>
      </c>
      <c r="AP97" s="50">
        <v>36.212249999999997</v>
      </c>
      <c r="AQ97" s="51">
        <v>24.512499999999999</v>
      </c>
      <c r="AR97" s="49">
        <v>0</v>
      </c>
      <c r="AS97" s="50">
        <v>0</v>
      </c>
      <c r="AT97" s="50">
        <v>0</v>
      </c>
      <c r="AU97" s="50">
        <v>7.6513999999999989</v>
      </c>
      <c r="AV97" s="50">
        <v>239.38510000000002</v>
      </c>
      <c r="AW97" s="50">
        <v>20.926805821428573</v>
      </c>
      <c r="AX97" s="50">
        <v>0</v>
      </c>
      <c r="AY97" s="50">
        <v>72.137633333333326</v>
      </c>
      <c r="AZ97" s="51">
        <v>0</v>
      </c>
      <c r="BA97" s="49">
        <v>0</v>
      </c>
      <c r="BB97" s="49">
        <v>0</v>
      </c>
      <c r="BC97" s="50">
        <v>0</v>
      </c>
      <c r="BD97" s="50">
        <v>0</v>
      </c>
      <c r="BE97" s="51">
        <v>0</v>
      </c>
      <c r="BF97" s="38"/>
      <c r="BG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Y97" s="38"/>
      <c r="BZ97" s="38"/>
      <c r="CJ97" s="38"/>
    </row>
    <row r="98" spans="2:88" x14ac:dyDescent="0.25">
      <c r="B98" s="8">
        <v>96</v>
      </c>
      <c r="C98" s="9" t="s">
        <v>11660</v>
      </c>
      <c r="D98" s="9" t="s">
        <v>11756</v>
      </c>
      <c r="E98" s="49">
        <v>20.809904100000004</v>
      </c>
      <c r="F98" s="50">
        <v>14.854543200000002</v>
      </c>
      <c r="G98" s="50">
        <v>49.707239999999999</v>
      </c>
      <c r="H98" s="51">
        <v>0</v>
      </c>
      <c r="I98" s="50">
        <v>0</v>
      </c>
      <c r="J98" s="50">
        <v>0</v>
      </c>
      <c r="K98" s="50">
        <v>0</v>
      </c>
      <c r="L98" s="50">
        <v>0</v>
      </c>
      <c r="M98" s="49">
        <v>9.2428263500000014</v>
      </c>
      <c r="N98" s="49">
        <v>2.7070817396444444</v>
      </c>
      <c r="O98" s="49">
        <v>2.6056919999999995</v>
      </c>
      <c r="P98" s="50">
        <v>0</v>
      </c>
      <c r="Q98" s="50">
        <v>0</v>
      </c>
      <c r="R98" s="50">
        <v>84.639939999999996</v>
      </c>
      <c r="S98" s="51">
        <v>0</v>
      </c>
      <c r="T98" s="50">
        <v>0</v>
      </c>
      <c r="U98" s="51">
        <v>17.482226666666673</v>
      </c>
      <c r="V98" s="51">
        <v>0</v>
      </c>
      <c r="W98" s="50">
        <v>0</v>
      </c>
      <c r="X98" s="49">
        <v>0</v>
      </c>
      <c r="Y98" s="51">
        <v>0</v>
      </c>
      <c r="Z98" s="52">
        <v>0</v>
      </c>
      <c r="AA98" s="52">
        <v>0</v>
      </c>
      <c r="AB98" s="52">
        <v>0</v>
      </c>
      <c r="AC98" s="52">
        <v>0</v>
      </c>
      <c r="AD98" s="52">
        <v>0</v>
      </c>
      <c r="AE98" s="50">
        <v>0</v>
      </c>
      <c r="AF98" s="50">
        <v>0</v>
      </c>
      <c r="AG98" s="50">
        <v>0</v>
      </c>
      <c r="AH98" s="50">
        <v>13.313985840000004</v>
      </c>
      <c r="AI98" s="52">
        <v>8.180473837037038</v>
      </c>
      <c r="AJ98" s="49">
        <v>0</v>
      </c>
      <c r="AK98" s="50">
        <v>30.858955555555553</v>
      </c>
      <c r="AL98" s="50">
        <v>62.457555555555558</v>
      </c>
      <c r="AM98" s="50">
        <v>0</v>
      </c>
      <c r="AN98" s="50">
        <v>69.234960000000001</v>
      </c>
      <c r="AO98" s="50">
        <v>13.813953488372096</v>
      </c>
      <c r="AP98" s="50">
        <v>43.454700000000003</v>
      </c>
      <c r="AQ98" s="51">
        <v>29.414999999999999</v>
      </c>
      <c r="AR98" s="49">
        <v>0</v>
      </c>
      <c r="AS98" s="50">
        <v>0</v>
      </c>
      <c r="AT98" s="50">
        <v>0</v>
      </c>
      <c r="AU98" s="50">
        <v>9.5642499999999995</v>
      </c>
      <c r="AV98" s="50">
        <v>272.87381250000004</v>
      </c>
      <c r="AW98" s="50">
        <v>20.926805821428573</v>
      </c>
      <c r="AX98" s="50">
        <v>0</v>
      </c>
      <c r="AY98" s="50">
        <v>72.137633333333326</v>
      </c>
      <c r="AZ98" s="51">
        <v>0</v>
      </c>
      <c r="BA98" s="49">
        <v>0</v>
      </c>
      <c r="BB98" s="49">
        <v>0</v>
      </c>
      <c r="BC98" s="50">
        <v>0</v>
      </c>
      <c r="BD98" s="50">
        <v>0</v>
      </c>
      <c r="BE98" s="51">
        <v>0</v>
      </c>
      <c r="BF98" s="38"/>
      <c r="BG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Y98" s="38"/>
      <c r="BZ98" s="38"/>
      <c r="CJ98" s="38"/>
    </row>
    <row r="99" spans="2:88" x14ac:dyDescent="0.25">
      <c r="B99" s="8">
        <v>97</v>
      </c>
      <c r="C99" s="9" t="s">
        <v>11757</v>
      </c>
      <c r="D99" s="9" t="s">
        <v>11758</v>
      </c>
      <c r="E99" s="49">
        <v>3.4683173500000004</v>
      </c>
      <c r="F99" s="50">
        <v>2.4757572000000003</v>
      </c>
      <c r="G99" s="50">
        <v>5.9460999999999995</v>
      </c>
      <c r="H99" s="51">
        <v>0</v>
      </c>
      <c r="I99" s="50">
        <v>0</v>
      </c>
      <c r="J99" s="50">
        <v>0</v>
      </c>
      <c r="K99" s="50">
        <v>0</v>
      </c>
      <c r="L99" s="50">
        <v>0</v>
      </c>
      <c r="M99" s="49">
        <v>3.0809421166666673</v>
      </c>
      <c r="N99" s="49">
        <v>1.6793607249066667</v>
      </c>
      <c r="O99" s="49">
        <v>0.86856399999999989</v>
      </c>
      <c r="P99" s="50">
        <v>0</v>
      </c>
      <c r="Q99" s="50">
        <v>0</v>
      </c>
      <c r="R99" s="50">
        <v>28.394184666666668</v>
      </c>
      <c r="S99" s="51">
        <v>11.134204666666669</v>
      </c>
      <c r="T99" s="50">
        <v>7.3024923749999999</v>
      </c>
      <c r="U99" s="51">
        <v>6.4889666666666672</v>
      </c>
      <c r="V99" s="51">
        <v>0</v>
      </c>
      <c r="W99" s="50">
        <v>0</v>
      </c>
      <c r="X99" s="49">
        <v>0.6188435000000001</v>
      </c>
      <c r="Y99" s="51">
        <v>0</v>
      </c>
      <c r="Z99" s="52">
        <v>0</v>
      </c>
      <c r="AA99" s="52">
        <v>0</v>
      </c>
      <c r="AB99" s="52">
        <v>0</v>
      </c>
      <c r="AC99" s="52">
        <v>0</v>
      </c>
      <c r="AD99" s="52">
        <v>0</v>
      </c>
      <c r="AE99" s="50">
        <v>13.769011131428572</v>
      </c>
      <c r="AF99" s="50">
        <v>10.580298840000003</v>
      </c>
      <c r="AG99" s="50">
        <v>0</v>
      </c>
      <c r="AH99" s="50">
        <v>4.4379952800000009</v>
      </c>
      <c r="AI99" s="52">
        <v>2.7468274666666663</v>
      </c>
      <c r="AJ99" s="49">
        <v>5.553609773880388</v>
      </c>
      <c r="AK99" s="50">
        <v>5.3372407407407412</v>
      </c>
      <c r="AL99" s="50">
        <v>8.2640740740740757</v>
      </c>
      <c r="AM99" s="50">
        <v>3.1762500000000005</v>
      </c>
      <c r="AN99" s="50">
        <v>0</v>
      </c>
      <c r="AO99" s="50">
        <v>0</v>
      </c>
      <c r="AP99" s="50">
        <v>0</v>
      </c>
      <c r="AQ99" s="51">
        <v>0</v>
      </c>
      <c r="AR99" s="49">
        <v>0</v>
      </c>
      <c r="AS99" s="50">
        <v>0</v>
      </c>
      <c r="AT99" s="50">
        <v>0</v>
      </c>
      <c r="AU99" s="50">
        <v>1.9128499999999997</v>
      </c>
      <c r="AV99" s="50">
        <v>78.044523333333331</v>
      </c>
      <c r="AW99" s="50">
        <v>7.3393876547619055</v>
      </c>
      <c r="AX99" s="50">
        <v>0.71676190476190471</v>
      </c>
      <c r="AY99" s="50">
        <v>24.701180000000008</v>
      </c>
      <c r="AZ99" s="51">
        <v>0</v>
      </c>
      <c r="BA99" s="49">
        <v>0</v>
      </c>
      <c r="BB99" s="49">
        <v>0</v>
      </c>
      <c r="BC99" s="50">
        <v>0</v>
      </c>
      <c r="BD99" s="50">
        <v>0</v>
      </c>
      <c r="BE99" s="51">
        <v>0</v>
      </c>
      <c r="BF99" s="38"/>
      <c r="BG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Y99" s="38"/>
      <c r="BZ99" s="38"/>
      <c r="CJ99" s="38"/>
    </row>
    <row r="100" spans="2:88" x14ac:dyDescent="0.25">
      <c r="B100" s="8">
        <v>98</v>
      </c>
      <c r="C100" s="9" t="s">
        <v>11757</v>
      </c>
      <c r="D100" s="9" t="s">
        <v>11759</v>
      </c>
      <c r="E100" s="49">
        <v>4.6244231333333339</v>
      </c>
      <c r="F100" s="50">
        <v>3.3010096000000004</v>
      </c>
      <c r="G100" s="50">
        <v>7.9281333333333333</v>
      </c>
      <c r="H100" s="51">
        <v>0</v>
      </c>
      <c r="I100" s="50">
        <v>0</v>
      </c>
      <c r="J100" s="50">
        <v>0</v>
      </c>
      <c r="K100" s="50">
        <v>0</v>
      </c>
      <c r="L100" s="50">
        <v>0</v>
      </c>
      <c r="M100" s="49">
        <v>3.0809421166666673</v>
      </c>
      <c r="N100" s="49">
        <v>1.6793607249066667</v>
      </c>
      <c r="O100" s="49">
        <v>0.86856399999999989</v>
      </c>
      <c r="P100" s="50">
        <v>0</v>
      </c>
      <c r="Q100" s="50">
        <v>0</v>
      </c>
      <c r="R100" s="50">
        <v>28.394184666666668</v>
      </c>
      <c r="S100" s="51">
        <v>11.134204666666669</v>
      </c>
      <c r="T100" s="50">
        <v>9.7366565000000005</v>
      </c>
      <c r="U100" s="51">
        <v>6.4889666666666672</v>
      </c>
      <c r="V100" s="51">
        <v>0</v>
      </c>
      <c r="W100" s="50">
        <v>0</v>
      </c>
      <c r="X100" s="49">
        <v>0.6188435000000001</v>
      </c>
      <c r="Y100" s="51">
        <v>0</v>
      </c>
      <c r="Z100" s="52">
        <v>0</v>
      </c>
      <c r="AA100" s="52">
        <v>0</v>
      </c>
      <c r="AB100" s="52">
        <v>0</v>
      </c>
      <c r="AC100" s="52">
        <v>0</v>
      </c>
      <c r="AD100" s="52">
        <v>0</v>
      </c>
      <c r="AE100" s="50">
        <v>18.358681508571429</v>
      </c>
      <c r="AF100" s="50">
        <v>14.107065120000003</v>
      </c>
      <c r="AG100" s="50">
        <v>0</v>
      </c>
      <c r="AH100" s="50">
        <v>4.4379952800000009</v>
      </c>
      <c r="AI100" s="52">
        <v>2.7468274666666663</v>
      </c>
      <c r="AJ100" s="49">
        <v>7.4048130318405176</v>
      </c>
      <c r="AK100" s="50">
        <v>7.116320987654321</v>
      </c>
      <c r="AL100" s="50">
        <v>11.018765432098768</v>
      </c>
      <c r="AM100" s="50">
        <v>4.2350000000000003</v>
      </c>
      <c r="AN100" s="50">
        <v>0</v>
      </c>
      <c r="AO100" s="50">
        <v>0</v>
      </c>
      <c r="AP100" s="50">
        <v>0</v>
      </c>
      <c r="AQ100" s="51">
        <v>0</v>
      </c>
      <c r="AR100" s="49">
        <v>0</v>
      </c>
      <c r="AS100" s="50">
        <v>0</v>
      </c>
      <c r="AT100" s="50">
        <v>0</v>
      </c>
      <c r="AU100" s="50">
        <v>2.5504666666666664</v>
      </c>
      <c r="AV100" s="50">
        <v>90.83339222222223</v>
      </c>
      <c r="AW100" s="50">
        <v>7.3393876547619055</v>
      </c>
      <c r="AX100" s="50">
        <v>0.71676190476190471</v>
      </c>
      <c r="AY100" s="50">
        <v>24.701180000000008</v>
      </c>
      <c r="AZ100" s="51">
        <v>0</v>
      </c>
      <c r="BA100" s="49">
        <v>0</v>
      </c>
      <c r="BB100" s="49">
        <v>0</v>
      </c>
      <c r="BC100" s="50">
        <v>0</v>
      </c>
      <c r="BD100" s="50">
        <v>0</v>
      </c>
      <c r="BE100" s="51">
        <v>0</v>
      </c>
      <c r="BF100" s="38"/>
      <c r="BG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Y100" s="38"/>
      <c r="BZ100" s="38"/>
      <c r="CJ100" s="38"/>
    </row>
    <row r="101" spans="2:88" x14ac:dyDescent="0.25">
      <c r="B101" s="8">
        <v>99</v>
      </c>
      <c r="C101" s="9" t="s">
        <v>11757</v>
      </c>
      <c r="D101" s="9" t="s">
        <v>11760</v>
      </c>
      <c r="E101" s="49">
        <v>5.7805289166666673</v>
      </c>
      <c r="F101" s="50">
        <v>4.1262620000000005</v>
      </c>
      <c r="G101" s="50">
        <v>9.910166666666667</v>
      </c>
      <c r="H101" s="51">
        <v>0</v>
      </c>
      <c r="I101" s="50">
        <v>0</v>
      </c>
      <c r="J101" s="50">
        <v>0</v>
      </c>
      <c r="K101" s="50">
        <v>0</v>
      </c>
      <c r="L101" s="50">
        <v>0</v>
      </c>
      <c r="M101" s="49">
        <v>3.0809421166666673</v>
      </c>
      <c r="N101" s="49">
        <v>1.6793607249066667</v>
      </c>
      <c r="O101" s="49">
        <v>0.86856399999999989</v>
      </c>
      <c r="P101" s="50">
        <v>0</v>
      </c>
      <c r="Q101" s="50">
        <v>0</v>
      </c>
      <c r="R101" s="50">
        <v>28.394184666666668</v>
      </c>
      <c r="S101" s="51">
        <v>11.134204666666669</v>
      </c>
      <c r="T101" s="50">
        <v>12.170820625000001</v>
      </c>
      <c r="U101" s="51">
        <v>6.4889666666666672</v>
      </c>
      <c r="V101" s="51">
        <v>0</v>
      </c>
      <c r="W101" s="50">
        <v>0</v>
      </c>
      <c r="X101" s="49">
        <v>0.6188435000000001</v>
      </c>
      <c r="Y101" s="51">
        <v>0</v>
      </c>
      <c r="Z101" s="52">
        <v>0</v>
      </c>
      <c r="AA101" s="52">
        <v>0</v>
      </c>
      <c r="AB101" s="52">
        <v>0</v>
      </c>
      <c r="AC101" s="52">
        <v>0</v>
      </c>
      <c r="AD101" s="52">
        <v>0</v>
      </c>
      <c r="AE101" s="50">
        <v>22.948351885714288</v>
      </c>
      <c r="AF101" s="50">
        <v>17.633831400000005</v>
      </c>
      <c r="AG101" s="50">
        <v>0</v>
      </c>
      <c r="AH101" s="50">
        <v>4.4379952800000009</v>
      </c>
      <c r="AI101" s="52">
        <v>2.7468274666666663</v>
      </c>
      <c r="AJ101" s="49">
        <v>9.2560162898006464</v>
      </c>
      <c r="AK101" s="50">
        <v>8.8954012345679008</v>
      </c>
      <c r="AL101" s="50">
        <v>13.773456790123459</v>
      </c>
      <c r="AM101" s="50">
        <v>5.2937500000000002</v>
      </c>
      <c r="AN101" s="50">
        <v>0</v>
      </c>
      <c r="AO101" s="50">
        <v>0</v>
      </c>
      <c r="AP101" s="50">
        <v>0</v>
      </c>
      <c r="AQ101" s="51">
        <v>0</v>
      </c>
      <c r="AR101" s="49">
        <v>0</v>
      </c>
      <c r="AS101" s="50">
        <v>0</v>
      </c>
      <c r="AT101" s="50">
        <v>0</v>
      </c>
      <c r="AU101" s="50">
        <v>2.5504666666666664</v>
      </c>
      <c r="AV101" s="50">
        <v>90.83339222222223</v>
      </c>
      <c r="AW101" s="50">
        <v>7.3393876547619055</v>
      </c>
      <c r="AX101" s="50">
        <v>0.71676190476190471</v>
      </c>
      <c r="AY101" s="50">
        <v>24.701180000000008</v>
      </c>
      <c r="AZ101" s="51">
        <v>0</v>
      </c>
      <c r="BA101" s="49">
        <v>0</v>
      </c>
      <c r="BB101" s="49">
        <v>0</v>
      </c>
      <c r="BC101" s="50">
        <v>0</v>
      </c>
      <c r="BD101" s="50">
        <v>0</v>
      </c>
      <c r="BE101" s="51">
        <v>0</v>
      </c>
      <c r="BF101" s="38"/>
      <c r="BG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Y101" s="38"/>
      <c r="BZ101" s="38"/>
      <c r="CJ101" s="38"/>
    </row>
    <row r="102" spans="2:88" x14ac:dyDescent="0.25">
      <c r="B102" s="8">
        <v>100</v>
      </c>
      <c r="C102" s="9" t="s">
        <v>11757</v>
      </c>
      <c r="D102" s="9" t="s">
        <v>11761</v>
      </c>
      <c r="E102" s="49">
        <v>6.9366347000000008</v>
      </c>
      <c r="F102" s="50">
        <v>4.9515144000000006</v>
      </c>
      <c r="G102" s="50">
        <v>11.892199999999999</v>
      </c>
      <c r="H102" s="51">
        <v>0</v>
      </c>
      <c r="I102" s="50">
        <v>0</v>
      </c>
      <c r="J102" s="50">
        <v>0</v>
      </c>
      <c r="K102" s="50">
        <v>0</v>
      </c>
      <c r="L102" s="50">
        <v>0</v>
      </c>
      <c r="M102" s="49">
        <v>3.0809421166666673</v>
      </c>
      <c r="N102" s="49">
        <v>1.6793607249066667</v>
      </c>
      <c r="O102" s="49">
        <v>0.86856399999999989</v>
      </c>
      <c r="P102" s="50">
        <v>0</v>
      </c>
      <c r="Q102" s="50">
        <v>0</v>
      </c>
      <c r="R102" s="50">
        <v>28.394184666666668</v>
      </c>
      <c r="S102" s="51">
        <v>11.134204666666669</v>
      </c>
      <c r="T102" s="50">
        <v>14.60498475</v>
      </c>
      <c r="U102" s="51">
        <v>6.4889666666666672</v>
      </c>
      <c r="V102" s="51">
        <v>0</v>
      </c>
      <c r="W102" s="50">
        <v>0</v>
      </c>
      <c r="X102" s="49">
        <v>0.6188435000000001</v>
      </c>
      <c r="Y102" s="51">
        <v>0</v>
      </c>
      <c r="Z102" s="52">
        <v>0</v>
      </c>
      <c r="AA102" s="52">
        <v>0</v>
      </c>
      <c r="AB102" s="52">
        <v>0</v>
      </c>
      <c r="AC102" s="52">
        <v>0</v>
      </c>
      <c r="AD102" s="52">
        <v>0</v>
      </c>
      <c r="AE102" s="50">
        <v>27.538022262857144</v>
      </c>
      <c r="AF102" s="50">
        <v>21.160597680000006</v>
      </c>
      <c r="AG102" s="50">
        <v>0</v>
      </c>
      <c r="AH102" s="50">
        <v>4.4379952800000009</v>
      </c>
      <c r="AI102" s="52">
        <v>2.7468274666666663</v>
      </c>
      <c r="AJ102" s="49">
        <v>11.107219547760776</v>
      </c>
      <c r="AK102" s="50">
        <v>10.674481481481482</v>
      </c>
      <c r="AL102" s="50">
        <v>16.528148148148151</v>
      </c>
      <c r="AM102" s="50">
        <v>6.3525000000000009</v>
      </c>
      <c r="AN102" s="50">
        <v>0</v>
      </c>
      <c r="AO102" s="50">
        <v>0</v>
      </c>
      <c r="AP102" s="50">
        <v>0</v>
      </c>
      <c r="AQ102" s="51">
        <v>0</v>
      </c>
      <c r="AR102" s="49">
        <v>0</v>
      </c>
      <c r="AS102" s="50">
        <v>0</v>
      </c>
      <c r="AT102" s="50">
        <v>0</v>
      </c>
      <c r="AU102" s="50">
        <v>3.1880833333333332</v>
      </c>
      <c r="AV102" s="50">
        <v>103.62226111111113</v>
      </c>
      <c r="AW102" s="50">
        <v>7.3393876547619055</v>
      </c>
      <c r="AX102" s="50">
        <v>0.71676190476190471</v>
      </c>
      <c r="AY102" s="50">
        <v>24.701180000000008</v>
      </c>
      <c r="AZ102" s="51">
        <v>0</v>
      </c>
      <c r="BA102" s="49">
        <v>0</v>
      </c>
      <c r="BB102" s="49">
        <v>0</v>
      </c>
      <c r="BC102" s="50">
        <v>0</v>
      </c>
      <c r="BD102" s="50">
        <v>0</v>
      </c>
      <c r="BE102" s="51">
        <v>0</v>
      </c>
      <c r="BF102" s="38"/>
      <c r="BG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Y102" s="38"/>
      <c r="BZ102" s="38"/>
      <c r="CJ102" s="38"/>
    </row>
    <row r="103" spans="2:88" x14ac:dyDescent="0.25">
      <c r="B103" s="8">
        <v>101</v>
      </c>
      <c r="C103" s="9" t="s">
        <v>11757</v>
      </c>
      <c r="D103" s="9" t="s">
        <v>11762</v>
      </c>
      <c r="E103" s="49">
        <v>6.9366347000000008</v>
      </c>
      <c r="F103" s="50">
        <v>4.9515144000000006</v>
      </c>
      <c r="G103" s="50">
        <v>11.892199999999999</v>
      </c>
      <c r="H103" s="51">
        <v>0</v>
      </c>
      <c r="I103" s="50">
        <v>0</v>
      </c>
      <c r="J103" s="50">
        <v>0</v>
      </c>
      <c r="K103" s="50">
        <v>0</v>
      </c>
      <c r="L103" s="50">
        <v>0</v>
      </c>
      <c r="M103" s="49">
        <v>6.1618842333333346</v>
      </c>
      <c r="N103" s="49">
        <v>2.1412299881066668</v>
      </c>
      <c r="O103" s="49">
        <v>1.7371279999999998</v>
      </c>
      <c r="P103" s="50">
        <v>0</v>
      </c>
      <c r="Q103" s="50">
        <v>0</v>
      </c>
      <c r="R103" s="50">
        <v>62.225498000000002</v>
      </c>
      <c r="S103" s="51">
        <v>11.134204666666669</v>
      </c>
      <c r="T103" s="50">
        <v>7.3024923749999999</v>
      </c>
      <c r="U103" s="51">
        <v>16.348733333333335</v>
      </c>
      <c r="V103" s="51">
        <v>0</v>
      </c>
      <c r="W103" s="50">
        <v>0</v>
      </c>
      <c r="X103" s="49">
        <v>0.6188435000000001</v>
      </c>
      <c r="Y103" s="51">
        <v>0</v>
      </c>
      <c r="Z103" s="52">
        <v>0</v>
      </c>
      <c r="AA103" s="52">
        <v>0</v>
      </c>
      <c r="AB103" s="52">
        <v>0</v>
      </c>
      <c r="AC103" s="52">
        <v>0</v>
      </c>
      <c r="AD103" s="52">
        <v>0</v>
      </c>
      <c r="AE103" s="50">
        <v>13.769011131428572</v>
      </c>
      <c r="AF103" s="50">
        <v>10.580298840000003</v>
      </c>
      <c r="AG103" s="50">
        <v>0</v>
      </c>
      <c r="AH103" s="50">
        <v>8.8759905600000018</v>
      </c>
      <c r="AI103" s="52">
        <v>5.4636506518518519</v>
      </c>
      <c r="AJ103" s="49">
        <v>5.553609773880388</v>
      </c>
      <c r="AK103" s="50">
        <v>10.674481481481482</v>
      </c>
      <c r="AL103" s="50">
        <v>16.528148148148151</v>
      </c>
      <c r="AM103" s="50">
        <v>6.3525000000000009</v>
      </c>
      <c r="AN103" s="50">
        <v>0</v>
      </c>
      <c r="AO103" s="50">
        <v>0</v>
      </c>
      <c r="AP103" s="50">
        <v>0</v>
      </c>
      <c r="AQ103" s="51">
        <v>0</v>
      </c>
      <c r="AR103" s="49">
        <v>0</v>
      </c>
      <c r="AS103" s="50">
        <v>0</v>
      </c>
      <c r="AT103" s="50">
        <v>0</v>
      </c>
      <c r="AU103" s="50">
        <v>3.8256999999999994</v>
      </c>
      <c r="AV103" s="50">
        <v>156.08904666666666</v>
      </c>
      <c r="AW103" s="50">
        <v>14.678775309523811</v>
      </c>
      <c r="AX103" s="50">
        <v>0.71676190476190471</v>
      </c>
      <c r="AY103" s="50">
        <v>53.403716666666675</v>
      </c>
      <c r="AZ103" s="51">
        <v>0</v>
      </c>
      <c r="BA103" s="49">
        <v>0</v>
      </c>
      <c r="BB103" s="49">
        <v>0</v>
      </c>
      <c r="BC103" s="50">
        <v>0</v>
      </c>
      <c r="BD103" s="50">
        <v>0</v>
      </c>
      <c r="BE103" s="51">
        <v>0</v>
      </c>
      <c r="BF103" s="38"/>
      <c r="BG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Y103" s="38"/>
      <c r="BZ103" s="38"/>
      <c r="CJ103" s="38"/>
    </row>
    <row r="104" spans="2:88" x14ac:dyDescent="0.25">
      <c r="B104" s="8">
        <v>102</v>
      </c>
      <c r="C104" s="9" t="s">
        <v>11757</v>
      </c>
      <c r="D104" s="9" t="s">
        <v>11763</v>
      </c>
      <c r="E104" s="49">
        <v>9.2488462666666678</v>
      </c>
      <c r="F104" s="50">
        <v>6.6020192000000009</v>
      </c>
      <c r="G104" s="50">
        <v>15.856266666666667</v>
      </c>
      <c r="H104" s="51">
        <v>0</v>
      </c>
      <c r="I104" s="50">
        <v>0</v>
      </c>
      <c r="J104" s="50">
        <v>0</v>
      </c>
      <c r="K104" s="50">
        <v>0</v>
      </c>
      <c r="L104" s="50">
        <v>0</v>
      </c>
      <c r="M104" s="49">
        <v>6.1618842333333346</v>
      </c>
      <c r="N104" s="49">
        <v>2.1412299881066668</v>
      </c>
      <c r="O104" s="49">
        <v>1.7371279999999998</v>
      </c>
      <c r="P104" s="50">
        <v>0</v>
      </c>
      <c r="Q104" s="50">
        <v>0</v>
      </c>
      <c r="R104" s="50">
        <v>62.225498000000002</v>
      </c>
      <c r="S104" s="51">
        <v>11.134204666666669</v>
      </c>
      <c r="T104" s="50">
        <v>9.7366565000000005</v>
      </c>
      <c r="U104" s="51">
        <v>16.348733333333335</v>
      </c>
      <c r="V104" s="51">
        <v>0</v>
      </c>
      <c r="W104" s="50">
        <v>0</v>
      </c>
      <c r="X104" s="49">
        <v>0.6188435000000001</v>
      </c>
      <c r="Y104" s="51">
        <v>0</v>
      </c>
      <c r="Z104" s="52">
        <v>0</v>
      </c>
      <c r="AA104" s="52">
        <v>0</v>
      </c>
      <c r="AB104" s="52">
        <v>0</v>
      </c>
      <c r="AC104" s="52">
        <v>0</v>
      </c>
      <c r="AD104" s="52">
        <v>0</v>
      </c>
      <c r="AE104" s="50">
        <v>18.358681508571429</v>
      </c>
      <c r="AF104" s="50">
        <v>14.107065120000003</v>
      </c>
      <c r="AG104" s="50">
        <v>0</v>
      </c>
      <c r="AH104" s="50">
        <v>8.8759905600000018</v>
      </c>
      <c r="AI104" s="52">
        <v>5.4636506518518519</v>
      </c>
      <c r="AJ104" s="49">
        <v>7.4048130318405176</v>
      </c>
      <c r="AK104" s="50">
        <v>14.232641975308642</v>
      </c>
      <c r="AL104" s="50">
        <v>22.037530864197535</v>
      </c>
      <c r="AM104" s="50">
        <v>8.4700000000000006</v>
      </c>
      <c r="AN104" s="50">
        <v>0</v>
      </c>
      <c r="AO104" s="50">
        <v>0</v>
      </c>
      <c r="AP104" s="50">
        <v>0</v>
      </c>
      <c r="AQ104" s="51">
        <v>0</v>
      </c>
      <c r="AR104" s="49">
        <v>0</v>
      </c>
      <c r="AS104" s="50">
        <v>0</v>
      </c>
      <c r="AT104" s="50">
        <v>0</v>
      </c>
      <c r="AU104" s="50">
        <v>5.1009333333333329</v>
      </c>
      <c r="AV104" s="50">
        <v>181.66678444444446</v>
      </c>
      <c r="AW104" s="50">
        <v>14.678775309523811</v>
      </c>
      <c r="AX104" s="50">
        <v>0.71676190476190471</v>
      </c>
      <c r="AY104" s="50">
        <v>53.403716666666675</v>
      </c>
      <c r="AZ104" s="51">
        <v>0</v>
      </c>
      <c r="BA104" s="49">
        <v>0</v>
      </c>
      <c r="BB104" s="49">
        <v>0</v>
      </c>
      <c r="BC104" s="50">
        <v>0</v>
      </c>
      <c r="BD104" s="50">
        <v>0</v>
      </c>
      <c r="BE104" s="51">
        <v>0</v>
      </c>
      <c r="BF104" s="38"/>
      <c r="BG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Y104" s="38"/>
      <c r="BZ104" s="38"/>
      <c r="CJ104" s="38"/>
    </row>
    <row r="105" spans="2:88" x14ac:dyDescent="0.25">
      <c r="B105" s="8">
        <v>103</v>
      </c>
      <c r="C105" s="9" t="s">
        <v>11757</v>
      </c>
      <c r="D105" s="9" t="s">
        <v>11764</v>
      </c>
      <c r="E105" s="49">
        <v>11.561057833333335</v>
      </c>
      <c r="F105" s="50">
        <v>8.2525240000000011</v>
      </c>
      <c r="G105" s="50">
        <v>19.820333333333334</v>
      </c>
      <c r="H105" s="51">
        <v>0</v>
      </c>
      <c r="I105" s="50">
        <v>0</v>
      </c>
      <c r="J105" s="50">
        <v>0</v>
      </c>
      <c r="K105" s="50">
        <v>0</v>
      </c>
      <c r="L105" s="50">
        <v>0</v>
      </c>
      <c r="M105" s="49">
        <v>6.1618842333333346</v>
      </c>
      <c r="N105" s="49">
        <v>2.1412299881066668</v>
      </c>
      <c r="O105" s="49">
        <v>1.7371279999999998</v>
      </c>
      <c r="P105" s="50">
        <v>0</v>
      </c>
      <c r="Q105" s="50">
        <v>0</v>
      </c>
      <c r="R105" s="50">
        <v>62.225498000000002</v>
      </c>
      <c r="S105" s="51">
        <v>11.134204666666669</v>
      </c>
      <c r="T105" s="50">
        <v>12.170820625000001</v>
      </c>
      <c r="U105" s="51">
        <v>16.348733333333335</v>
      </c>
      <c r="V105" s="51">
        <v>0</v>
      </c>
      <c r="W105" s="50">
        <v>0</v>
      </c>
      <c r="X105" s="49">
        <v>0.6188435000000001</v>
      </c>
      <c r="Y105" s="51">
        <v>0</v>
      </c>
      <c r="Z105" s="52">
        <v>0</v>
      </c>
      <c r="AA105" s="52">
        <v>0</v>
      </c>
      <c r="AB105" s="52">
        <v>0</v>
      </c>
      <c r="AC105" s="52">
        <v>0</v>
      </c>
      <c r="AD105" s="52">
        <v>0</v>
      </c>
      <c r="AE105" s="50">
        <v>22.948351885714288</v>
      </c>
      <c r="AF105" s="50">
        <v>17.633831400000005</v>
      </c>
      <c r="AG105" s="50">
        <v>0</v>
      </c>
      <c r="AH105" s="50">
        <v>8.8759905600000018</v>
      </c>
      <c r="AI105" s="52">
        <v>5.4636506518518519</v>
      </c>
      <c r="AJ105" s="49">
        <v>9.2560162898006464</v>
      </c>
      <c r="AK105" s="50">
        <v>17.790802469135802</v>
      </c>
      <c r="AL105" s="50">
        <v>27.546913580246919</v>
      </c>
      <c r="AM105" s="50">
        <v>10.5875</v>
      </c>
      <c r="AN105" s="50">
        <v>0</v>
      </c>
      <c r="AO105" s="50">
        <v>0</v>
      </c>
      <c r="AP105" s="50">
        <v>0</v>
      </c>
      <c r="AQ105" s="51">
        <v>0</v>
      </c>
      <c r="AR105" s="49">
        <v>0</v>
      </c>
      <c r="AS105" s="50">
        <v>0</v>
      </c>
      <c r="AT105" s="50">
        <v>0</v>
      </c>
      <c r="AU105" s="50">
        <v>5.1009333333333329</v>
      </c>
      <c r="AV105" s="50">
        <v>181.66678444444446</v>
      </c>
      <c r="AW105" s="50">
        <v>14.678775309523811</v>
      </c>
      <c r="AX105" s="50">
        <v>0.71676190476190471</v>
      </c>
      <c r="AY105" s="50">
        <v>53.403716666666675</v>
      </c>
      <c r="AZ105" s="51">
        <v>0</v>
      </c>
      <c r="BA105" s="49">
        <v>0</v>
      </c>
      <c r="BB105" s="49">
        <v>0</v>
      </c>
      <c r="BC105" s="50">
        <v>0</v>
      </c>
      <c r="BD105" s="50">
        <v>0</v>
      </c>
      <c r="BE105" s="51">
        <v>0</v>
      </c>
      <c r="BF105" s="38"/>
      <c r="BG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Y105" s="38"/>
      <c r="BZ105" s="38"/>
      <c r="CJ105" s="38"/>
    </row>
    <row r="106" spans="2:88" x14ac:dyDescent="0.25">
      <c r="B106" s="8">
        <v>104</v>
      </c>
      <c r="C106" s="9" t="s">
        <v>11757</v>
      </c>
      <c r="D106" s="9" t="s">
        <v>11765</v>
      </c>
      <c r="E106" s="49">
        <v>13.873269400000002</v>
      </c>
      <c r="F106" s="50">
        <v>9.9030288000000013</v>
      </c>
      <c r="G106" s="50">
        <v>23.784399999999998</v>
      </c>
      <c r="H106" s="51">
        <v>0</v>
      </c>
      <c r="I106" s="50">
        <v>0</v>
      </c>
      <c r="J106" s="50">
        <v>0</v>
      </c>
      <c r="K106" s="50">
        <v>0</v>
      </c>
      <c r="L106" s="50">
        <v>0</v>
      </c>
      <c r="M106" s="49">
        <v>6.1618842333333346</v>
      </c>
      <c r="N106" s="49">
        <v>2.1412299881066668</v>
      </c>
      <c r="O106" s="49">
        <v>1.7371279999999998</v>
      </c>
      <c r="P106" s="50">
        <v>0</v>
      </c>
      <c r="Q106" s="50">
        <v>0</v>
      </c>
      <c r="R106" s="50">
        <v>62.225498000000002</v>
      </c>
      <c r="S106" s="51">
        <v>11.134204666666669</v>
      </c>
      <c r="T106" s="50">
        <v>14.60498475</v>
      </c>
      <c r="U106" s="51">
        <v>16.348733333333335</v>
      </c>
      <c r="V106" s="51">
        <v>0</v>
      </c>
      <c r="W106" s="50">
        <v>0</v>
      </c>
      <c r="X106" s="49">
        <v>0.6188435000000001</v>
      </c>
      <c r="Y106" s="51">
        <v>0</v>
      </c>
      <c r="Z106" s="52">
        <v>0</v>
      </c>
      <c r="AA106" s="52">
        <v>0</v>
      </c>
      <c r="AB106" s="52">
        <v>0</v>
      </c>
      <c r="AC106" s="52">
        <v>0</v>
      </c>
      <c r="AD106" s="52">
        <v>0</v>
      </c>
      <c r="AE106" s="50">
        <v>27.538022262857144</v>
      </c>
      <c r="AF106" s="50">
        <v>21.160597680000006</v>
      </c>
      <c r="AG106" s="50">
        <v>0</v>
      </c>
      <c r="AH106" s="50">
        <v>8.8759905600000018</v>
      </c>
      <c r="AI106" s="52">
        <v>5.4636506518518519</v>
      </c>
      <c r="AJ106" s="49">
        <v>11.107219547760776</v>
      </c>
      <c r="AK106" s="50">
        <v>21.348962962962965</v>
      </c>
      <c r="AL106" s="50">
        <v>33.056296296296303</v>
      </c>
      <c r="AM106" s="50">
        <v>12.705000000000002</v>
      </c>
      <c r="AN106" s="50">
        <v>0</v>
      </c>
      <c r="AO106" s="50">
        <v>0</v>
      </c>
      <c r="AP106" s="50">
        <v>0</v>
      </c>
      <c r="AQ106" s="51">
        <v>0</v>
      </c>
      <c r="AR106" s="49">
        <v>0</v>
      </c>
      <c r="AS106" s="50">
        <v>0</v>
      </c>
      <c r="AT106" s="50">
        <v>0</v>
      </c>
      <c r="AU106" s="50">
        <v>6.3761666666666663</v>
      </c>
      <c r="AV106" s="50">
        <v>207.24452222222226</v>
      </c>
      <c r="AW106" s="50">
        <v>14.678775309523811</v>
      </c>
      <c r="AX106" s="50">
        <v>0.71676190476190471</v>
      </c>
      <c r="AY106" s="50">
        <v>53.403716666666675</v>
      </c>
      <c r="AZ106" s="51">
        <v>0</v>
      </c>
      <c r="BA106" s="49">
        <v>0</v>
      </c>
      <c r="BB106" s="49">
        <v>0</v>
      </c>
      <c r="BC106" s="50">
        <v>0</v>
      </c>
      <c r="BD106" s="50">
        <v>0</v>
      </c>
      <c r="BE106" s="51">
        <v>0</v>
      </c>
      <c r="BF106" s="38"/>
      <c r="BG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Y106" s="38"/>
      <c r="BZ106" s="38"/>
      <c r="CJ106" s="38"/>
    </row>
    <row r="107" spans="2:88" x14ac:dyDescent="0.25">
      <c r="B107" s="8">
        <v>105</v>
      </c>
      <c r="C107" s="9" t="s">
        <v>11757</v>
      </c>
      <c r="D107" s="9" t="s">
        <v>11766</v>
      </c>
      <c r="E107" s="49">
        <v>10.404952050000002</v>
      </c>
      <c r="F107" s="50">
        <v>7.427271600000001</v>
      </c>
      <c r="G107" s="50">
        <v>17.8383</v>
      </c>
      <c r="H107" s="51">
        <v>0</v>
      </c>
      <c r="I107" s="50">
        <v>0</v>
      </c>
      <c r="J107" s="50">
        <v>0</v>
      </c>
      <c r="K107" s="50">
        <v>0</v>
      </c>
      <c r="L107" s="50">
        <v>0</v>
      </c>
      <c r="M107" s="49">
        <v>9.2428263500000014</v>
      </c>
      <c r="N107" s="49">
        <v>2.7070817396444444</v>
      </c>
      <c r="O107" s="49">
        <v>2.6056919999999995</v>
      </c>
      <c r="P107" s="50">
        <v>0</v>
      </c>
      <c r="Q107" s="50">
        <v>0</v>
      </c>
      <c r="R107" s="50">
        <v>95.774144666666672</v>
      </c>
      <c r="S107" s="51">
        <v>11.134204666666669</v>
      </c>
      <c r="T107" s="50">
        <v>7.3024923749999999</v>
      </c>
      <c r="U107" s="51">
        <v>17.482226666666673</v>
      </c>
      <c r="V107" s="51">
        <v>0</v>
      </c>
      <c r="W107" s="50">
        <v>0</v>
      </c>
      <c r="X107" s="49">
        <v>0.6188435000000001</v>
      </c>
      <c r="Y107" s="51">
        <v>0</v>
      </c>
      <c r="Z107" s="52">
        <v>0</v>
      </c>
      <c r="AA107" s="52">
        <v>0</v>
      </c>
      <c r="AB107" s="52">
        <v>0</v>
      </c>
      <c r="AC107" s="52">
        <v>0</v>
      </c>
      <c r="AD107" s="52">
        <v>0</v>
      </c>
      <c r="AE107" s="50">
        <v>13.769011131428572</v>
      </c>
      <c r="AF107" s="50">
        <v>10.580298840000003</v>
      </c>
      <c r="AG107" s="50">
        <v>0</v>
      </c>
      <c r="AH107" s="50">
        <v>13.313985840000004</v>
      </c>
      <c r="AI107" s="52">
        <v>8.180473837037038</v>
      </c>
      <c r="AJ107" s="49">
        <v>5.553609773880388</v>
      </c>
      <c r="AK107" s="50">
        <v>16.011722222222225</v>
      </c>
      <c r="AL107" s="50">
        <v>24.792222222222229</v>
      </c>
      <c r="AM107" s="50">
        <v>9.5287500000000023</v>
      </c>
      <c r="AN107" s="50">
        <v>0</v>
      </c>
      <c r="AO107" s="50">
        <v>0</v>
      </c>
      <c r="AP107" s="50">
        <v>0</v>
      </c>
      <c r="AQ107" s="51">
        <v>0</v>
      </c>
      <c r="AR107" s="49">
        <v>0</v>
      </c>
      <c r="AS107" s="50">
        <v>0</v>
      </c>
      <c r="AT107" s="50">
        <v>0</v>
      </c>
      <c r="AU107" s="50">
        <v>5.7385499999999992</v>
      </c>
      <c r="AV107" s="50">
        <v>234.13357000000002</v>
      </c>
      <c r="AW107" s="50">
        <v>22.018162964285715</v>
      </c>
      <c r="AX107" s="50">
        <v>0.71676190476190471</v>
      </c>
      <c r="AY107" s="50">
        <v>78.974133333333342</v>
      </c>
      <c r="AZ107" s="51">
        <v>0</v>
      </c>
      <c r="BA107" s="49">
        <v>0</v>
      </c>
      <c r="BB107" s="49">
        <v>0</v>
      </c>
      <c r="BC107" s="50">
        <v>0</v>
      </c>
      <c r="BD107" s="50">
        <v>0</v>
      </c>
      <c r="BE107" s="51">
        <v>0</v>
      </c>
      <c r="BF107" s="38"/>
      <c r="BG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Y107" s="38"/>
      <c r="BZ107" s="38"/>
      <c r="CJ107" s="38"/>
    </row>
    <row r="108" spans="2:88" x14ac:dyDescent="0.25">
      <c r="B108" s="8">
        <v>106</v>
      </c>
      <c r="C108" s="9" t="s">
        <v>11757</v>
      </c>
      <c r="D108" s="9" t="s">
        <v>11767</v>
      </c>
      <c r="E108" s="49">
        <v>13.873269400000002</v>
      </c>
      <c r="F108" s="50">
        <v>9.9030288000000013</v>
      </c>
      <c r="G108" s="50">
        <v>23.784399999999998</v>
      </c>
      <c r="H108" s="51">
        <v>0</v>
      </c>
      <c r="I108" s="50">
        <v>0</v>
      </c>
      <c r="J108" s="50">
        <v>0</v>
      </c>
      <c r="K108" s="50">
        <v>0</v>
      </c>
      <c r="L108" s="50">
        <v>0</v>
      </c>
      <c r="M108" s="49">
        <v>9.2428263500000014</v>
      </c>
      <c r="N108" s="49">
        <v>2.7070817396444444</v>
      </c>
      <c r="O108" s="49">
        <v>2.6056919999999995</v>
      </c>
      <c r="P108" s="50">
        <v>0</v>
      </c>
      <c r="Q108" s="50">
        <v>0</v>
      </c>
      <c r="R108" s="50">
        <v>95.774144666666672</v>
      </c>
      <c r="S108" s="51">
        <v>11.134204666666669</v>
      </c>
      <c r="T108" s="50">
        <v>9.7366565000000005</v>
      </c>
      <c r="U108" s="51">
        <v>17.482226666666673</v>
      </c>
      <c r="V108" s="51">
        <v>0</v>
      </c>
      <c r="W108" s="50">
        <v>0</v>
      </c>
      <c r="X108" s="49">
        <v>0.6188435000000001</v>
      </c>
      <c r="Y108" s="51">
        <v>0</v>
      </c>
      <c r="Z108" s="52">
        <v>0</v>
      </c>
      <c r="AA108" s="52">
        <v>0</v>
      </c>
      <c r="AB108" s="52">
        <v>0</v>
      </c>
      <c r="AC108" s="52">
        <v>0</v>
      </c>
      <c r="AD108" s="52">
        <v>0</v>
      </c>
      <c r="AE108" s="50">
        <v>18.358681508571429</v>
      </c>
      <c r="AF108" s="50">
        <v>14.107065120000003</v>
      </c>
      <c r="AG108" s="50">
        <v>0</v>
      </c>
      <c r="AH108" s="50">
        <v>13.313985840000004</v>
      </c>
      <c r="AI108" s="52">
        <v>8.180473837037038</v>
      </c>
      <c r="AJ108" s="49">
        <v>7.4048130318405176</v>
      </c>
      <c r="AK108" s="50">
        <v>21.348962962962965</v>
      </c>
      <c r="AL108" s="50">
        <v>33.056296296296303</v>
      </c>
      <c r="AM108" s="50">
        <v>12.705000000000002</v>
      </c>
      <c r="AN108" s="50">
        <v>0</v>
      </c>
      <c r="AO108" s="50">
        <v>0</v>
      </c>
      <c r="AP108" s="50">
        <v>0</v>
      </c>
      <c r="AQ108" s="51">
        <v>0</v>
      </c>
      <c r="AR108" s="49">
        <v>0</v>
      </c>
      <c r="AS108" s="50">
        <v>0</v>
      </c>
      <c r="AT108" s="50">
        <v>0</v>
      </c>
      <c r="AU108" s="50">
        <v>7.6513999999999989</v>
      </c>
      <c r="AV108" s="50">
        <v>272.50017666666668</v>
      </c>
      <c r="AW108" s="50">
        <v>22.018162964285715</v>
      </c>
      <c r="AX108" s="50">
        <v>0.71676190476190471</v>
      </c>
      <c r="AY108" s="50">
        <v>78.974133333333342</v>
      </c>
      <c r="AZ108" s="51">
        <v>0</v>
      </c>
      <c r="BA108" s="49">
        <v>0</v>
      </c>
      <c r="BB108" s="49">
        <v>0</v>
      </c>
      <c r="BC108" s="50">
        <v>0</v>
      </c>
      <c r="BD108" s="50">
        <v>0</v>
      </c>
      <c r="BE108" s="51">
        <v>0</v>
      </c>
      <c r="BF108" s="38"/>
      <c r="BG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Y108" s="38"/>
      <c r="BZ108" s="38"/>
      <c r="CJ108" s="38"/>
    </row>
    <row r="109" spans="2:88" x14ac:dyDescent="0.25">
      <c r="B109" s="8">
        <v>107</v>
      </c>
      <c r="C109" s="9" t="s">
        <v>11757</v>
      </c>
      <c r="D109" s="9" t="s">
        <v>11768</v>
      </c>
      <c r="E109" s="49">
        <v>17.341586750000001</v>
      </c>
      <c r="F109" s="50">
        <v>12.378786000000002</v>
      </c>
      <c r="G109" s="50">
        <v>29.730499999999999</v>
      </c>
      <c r="H109" s="51">
        <v>0</v>
      </c>
      <c r="I109" s="50">
        <v>0</v>
      </c>
      <c r="J109" s="50">
        <v>0</v>
      </c>
      <c r="K109" s="50">
        <v>0</v>
      </c>
      <c r="L109" s="50">
        <v>0</v>
      </c>
      <c r="M109" s="49">
        <v>9.2428263500000014</v>
      </c>
      <c r="N109" s="49">
        <v>2.7070817396444444</v>
      </c>
      <c r="O109" s="49">
        <v>2.6056919999999995</v>
      </c>
      <c r="P109" s="50">
        <v>0</v>
      </c>
      <c r="Q109" s="50">
        <v>0</v>
      </c>
      <c r="R109" s="50">
        <v>95.774144666666672</v>
      </c>
      <c r="S109" s="51">
        <v>11.134204666666669</v>
      </c>
      <c r="T109" s="50">
        <v>12.170820625000001</v>
      </c>
      <c r="U109" s="51">
        <v>17.482226666666673</v>
      </c>
      <c r="V109" s="51">
        <v>0</v>
      </c>
      <c r="W109" s="50">
        <v>0</v>
      </c>
      <c r="X109" s="49">
        <v>0.6188435000000001</v>
      </c>
      <c r="Y109" s="51">
        <v>0</v>
      </c>
      <c r="Z109" s="52">
        <v>0</v>
      </c>
      <c r="AA109" s="52">
        <v>0</v>
      </c>
      <c r="AB109" s="52">
        <v>0</v>
      </c>
      <c r="AC109" s="52">
        <v>0</v>
      </c>
      <c r="AD109" s="52">
        <v>0</v>
      </c>
      <c r="AE109" s="50">
        <v>22.948351885714288</v>
      </c>
      <c r="AF109" s="50">
        <v>17.633831400000005</v>
      </c>
      <c r="AG109" s="50">
        <v>0</v>
      </c>
      <c r="AH109" s="50">
        <v>13.313985840000004</v>
      </c>
      <c r="AI109" s="52">
        <v>8.180473837037038</v>
      </c>
      <c r="AJ109" s="49">
        <v>9.2560162898006464</v>
      </c>
      <c r="AK109" s="50">
        <v>26.686203703703704</v>
      </c>
      <c r="AL109" s="50">
        <v>41.320370370370377</v>
      </c>
      <c r="AM109" s="50">
        <v>15.881250000000001</v>
      </c>
      <c r="AN109" s="50">
        <v>0</v>
      </c>
      <c r="AO109" s="50">
        <v>0</v>
      </c>
      <c r="AP109" s="50">
        <v>0</v>
      </c>
      <c r="AQ109" s="51">
        <v>0</v>
      </c>
      <c r="AR109" s="49">
        <v>0</v>
      </c>
      <c r="AS109" s="50">
        <v>0</v>
      </c>
      <c r="AT109" s="50">
        <v>0</v>
      </c>
      <c r="AU109" s="50">
        <v>7.6513999999999989</v>
      </c>
      <c r="AV109" s="50">
        <v>272.50017666666668</v>
      </c>
      <c r="AW109" s="50">
        <v>22.018162964285715</v>
      </c>
      <c r="AX109" s="50">
        <v>0.71676190476190471</v>
      </c>
      <c r="AY109" s="50">
        <v>78.974133333333342</v>
      </c>
      <c r="AZ109" s="51">
        <v>0</v>
      </c>
      <c r="BA109" s="49">
        <v>0</v>
      </c>
      <c r="BB109" s="49">
        <v>0</v>
      </c>
      <c r="BC109" s="50">
        <v>0</v>
      </c>
      <c r="BD109" s="50">
        <v>0</v>
      </c>
      <c r="BE109" s="51">
        <v>0</v>
      </c>
      <c r="BF109" s="38"/>
      <c r="BG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Y109" s="38"/>
      <c r="BZ109" s="38"/>
      <c r="CJ109" s="38"/>
    </row>
    <row r="110" spans="2:88" x14ac:dyDescent="0.25">
      <c r="B110" s="8">
        <v>108</v>
      </c>
      <c r="C110" s="9" t="s">
        <v>11757</v>
      </c>
      <c r="D110" s="9" t="s">
        <v>11769</v>
      </c>
      <c r="E110" s="49">
        <v>20.809904100000004</v>
      </c>
      <c r="F110" s="50">
        <v>14.854543200000002</v>
      </c>
      <c r="G110" s="50">
        <v>35.676600000000001</v>
      </c>
      <c r="H110" s="51">
        <v>0</v>
      </c>
      <c r="I110" s="50">
        <v>0</v>
      </c>
      <c r="J110" s="50">
        <v>0</v>
      </c>
      <c r="K110" s="50">
        <v>0</v>
      </c>
      <c r="L110" s="50">
        <v>0</v>
      </c>
      <c r="M110" s="49">
        <v>9.2428263500000014</v>
      </c>
      <c r="N110" s="49">
        <v>2.7070817396444444</v>
      </c>
      <c r="O110" s="49">
        <v>2.6056919999999995</v>
      </c>
      <c r="P110" s="50">
        <v>0</v>
      </c>
      <c r="Q110" s="50">
        <v>0</v>
      </c>
      <c r="R110" s="50">
        <v>95.774144666666672</v>
      </c>
      <c r="S110" s="51">
        <v>11.134204666666669</v>
      </c>
      <c r="T110" s="50">
        <v>14.60498475</v>
      </c>
      <c r="U110" s="51">
        <v>17.482226666666673</v>
      </c>
      <c r="V110" s="51">
        <v>0</v>
      </c>
      <c r="W110" s="50">
        <v>0</v>
      </c>
      <c r="X110" s="49">
        <v>0.6188435000000001</v>
      </c>
      <c r="Y110" s="51">
        <v>0</v>
      </c>
      <c r="Z110" s="52">
        <v>0</v>
      </c>
      <c r="AA110" s="52">
        <v>0</v>
      </c>
      <c r="AB110" s="52">
        <v>0</v>
      </c>
      <c r="AC110" s="52">
        <v>0</v>
      </c>
      <c r="AD110" s="52">
        <v>0</v>
      </c>
      <c r="AE110" s="50">
        <v>27.538022262857144</v>
      </c>
      <c r="AF110" s="50">
        <v>21.160597680000006</v>
      </c>
      <c r="AG110" s="50">
        <v>0</v>
      </c>
      <c r="AH110" s="50">
        <v>13.313985840000004</v>
      </c>
      <c r="AI110" s="52">
        <v>8.180473837037038</v>
      </c>
      <c r="AJ110" s="49">
        <v>11.107219547760776</v>
      </c>
      <c r="AK110" s="50">
        <v>32.023444444444451</v>
      </c>
      <c r="AL110" s="50">
        <v>49.584444444444458</v>
      </c>
      <c r="AM110" s="50">
        <v>19.057500000000005</v>
      </c>
      <c r="AN110" s="50">
        <v>0</v>
      </c>
      <c r="AO110" s="50">
        <v>0</v>
      </c>
      <c r="AP110" s="50">
        <v>0</v>
      </c>
      <c r="AQ110" s="51">
        <v>0</v>
      </c>
      <c r="AR110" s="49">
        <v>0</v>
      </c>
      <c r="AS110" s="50">
        <v>0</v>
      </c>
      <c r="AT110" s="50">
        <v>0</v>
      </c>
      <c r="AU110" s="50">
        <v>9.5642499999999995</v>
      </c>
      <c r="AV110" s="50">
        <v>310.86678333333333</v>
      </c>
      <c r="AW110" s="50">
        <v>22.018162964285715</v>
      </c>
      <c r="AX110" s="50">
        <v>0.71676190476190471</v>
      </c>
      <c r="AY110" s="50">
        <v>78.974133333333342</v>
      </c>
      <c r="AZ110" s="51">
        <v>0</v>
      </c>
      <c r="BA110" s="49">
        <v>0</v>
      </c>
      <c r="BB110" s="49">
        <v>0</v>
      </c>
      <c r="BC110" s="50">
        <v>0</v>
      </c>
      <c r="BD110" s="50">
        <v>0</v>
      </c>
      <c r="BE110" s="51">
        <v>0</v>
      </c>
      <c r="BF110" s="38"/>
      <c r="BG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Y110" s="38"/>
      <c r="BZ110" s="38"/>
      <c r="CJ110" s="38"/>
    </row>
    <row r="111" spans="2:88" x14ac:dyDescent="0.25">
      <c r="B111" s="8">
        <v>109</v>
      </c>
      <c r="C111" s="9" t="s">
        <v>11757</v>
      </c>
      <c r="D111" s="9" t="s">
        <v>11770</v>
      </c>
      <c r="E111" s="49">
        <v>3.4683173500000004</v>
      </c>
      <c r="F111" s="50">
        <v>2.4757572000000003</v>
      </c>
      <c r="G111" s="50">
        <v>5.9460999999999995</v>
      </c>
      <c r="H111" s="51">
        <v>0</v>
      </c>
      <c r="I111" s="50">
        <v>0</v>
      </c>
      <c r="J111" s="50">
        <v>0</v>
      </c>
      <c r="K111" s="50">
        <v>0</v>
      </c>
      <c r="L111" s="50">
        <v>0</v>
      </c>
      <c r="M111" s="49">
        <v>3.0809421166666673</v>
      </c>
      <c r="N111" s="49">
        <v>1.6793607249066667</v>
      </c>
      <c r="O111" s="49">
        <v>0.86856399999999989</v>
      </c>
      <c r="P111" s="50">
        <v>0</v>
      </c>
      <c r="Q111" s="50">
        <v>0</v>
      </c>
      <c r="R111" s="50">
        <v>37.358569333333335</v>
      </c>
      <c r="S111" s="51">
        <v>20.098589333333333</v>
      </c>
      <c r="T111" s="50">
        <v>12.844843708333332</v>
      </c>
      <c r="U111" s="51">
        <v>6.4889666666666672</v>
      </c>
      <c r="V111" s="51">
        <v>0</v>
      </c>
      <c r="W111" s="50">
        <v>0</v>
      </c>
      <c r="X111" s="49">
        <v>0.82512466666666684</v>
      </c>
      <c r="Y111" s="51">
        <v>0</v>
      </c>
      <c r="Z111" s="52">
        <v>0</v>
      </c>
      <c r="AA111" s="52">
        <v>0</v>
      </c>
      <c r="AB111" s="52">
        <v>0</v>
      </c>
      <c r="AC111" s="52">
        <v>0</v>
      </c>
      <c r="AD111" s="52">
        <v>0</v>
      </c>
      <c r="AE111" s="50">
        <v>25.229024262857145</v>
      </c>
      <c r="AF111" s="50">
        <v>21.160597680000006</v>
      </c>
      <c r="AG111" s="50">
        <v>0</v>
      </c>
      <c r="AH111" s="50">
        <v>4.4379952800000009</v>
      </c>
      <c r="AI111" s="52">
        <v>2.7468274666666663</v>
      </c>
      <c r="AJ111" s="49">
        <v>11.107219547760776</v>
      </c>
      <c r="AK111" s="50">
        <v>5.3372407407407412</v>
      </c>
      <c r="AL111" s="50">
        <v>8.2640740740740757</v>
      </c>
      <c r="AM111" s="50">
        <v>3.1762500000000005</v>
      </c>
      <c r="AN111" s="50">
        <v>0</v>
      </c>
      <c r="AO111" s="50">
        <v>0</v>
      </c>
      <c r="AP111" s="50">
        <v>0</v>
      </c>
      <c r="AQ111" s="51">
        <v>0</v>
      </c>
      <c r="AR111" s="49">
        <v>0</v>
      </c>
      <c r="AS111" s="50">
        <v>0</v>
      </c>
      <c r="AT111" s="50">
        <v>0</v>
      </c>
      <c r="AU111" s="50">
        <v>1.9128499999999997</v>
      </c>
      <c r="AV111" s="50">
        <v>83.107025833333338</v>
      </c>
      <c r="AW111" s="50">
        <v>7.7031733690476196</v>
      </c>
      <c r="AX111" s="50">
        <v>1.4335238095238094</v>
      </c>
      <c r="AY111" s="50">
        <v>31.289080000000006</v>
      </c>
      <c r="AZ111" s="51">
        <v>0</v>
      </c>
      <c r="BA111" s="49">
        <v>0</v>
      </c>
      <c r="BB111" s="49">
        <v>0</v>
      </c>
      <c r="BC111" s="50">
        <v>0</v>
      </c>
      <c r="BD111" s="50">
        <v>0</v>
      </c>
      <c r="BE111" s="51">
        <v>0</v>
      </c>
      <c r="BF111" s="38"/>
      <c r="BG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Y111" s="38"/>
      <c r="BZ111" s="38"/>
      <c r="CJ111" s="38"/>
    </row>
    <row r="112" spans="2:88" x14ac:dyDescent="0.25">
      <c r="B112" s="8">
        <v>110</v>
      </c>
      <c r="C112" s="9" t="s">
        <v>11757</v>
      </c>
      <c r="D112" s="9" t="s">
        <v>11771</v>
      </c>
      <c r="E112" s="49">
        <v>4.6244231333333339</v>
      </c>
      <c r="F112" s="50">
        <v>3.3010096000000004</v>
      </c>
      <c r="G112" s="50">
        <v>7.9281333333333333</v>
      </c>
      <c r="H112" s="51">
        <v>0</v>
      </c>
      <c r="I112" s="50">
        <v>0</v>
      </c>
      <c r="J112" s="50">
        <v>0</v>
      </c>
      <c r="K112" s="50">
        <v>0</v>
      </c>
      <c r="L112" s="50">
        <v>0</v>
      </c>
      <c r="M112" s="49">
        <v>3.0809421166666673</v>
      </c>
      <c r="N112" s="49">
        <v>1.6793607249066667</v>
      </c>
      <c r="O112" s="49">
        <v>0.86856399999999989</v>
      </c>
      <c r="P112" s="50">
        <v>0</v>
      </c>
      <c r="Q112" s="50">
        <v>0</v>
      </c>
      <c r="R112" s="50">
        <v>37.358569333333335</v>
      </c>
      <c r="S112" s="51">
        <v>20.098589333333333</v>
      </c>
      <c r="T112" s="50">
        <v>17.126458277777775</v>
      </c>
      <c r="U112" s="51">
        <v>6.4889666666666672</v>
      </c>
      <c r="V112" s="51">
        <v>0</v>
      </c>
      <c r="W112" s="50">
        <v>0</v>
      </c>
      <c r="X112" s="49">
        <v>0.82512466666666684</v>
      </c>
      <c r="Y112" s="51">
        <v>0</v>
      </c>
      <c r="Z112" s="52">
        <v>0</v>
      </c>
      <c r="AA112" s="52">
        <v>0</v>
      </c>
      <c r="AB112" s="52">
        <v>0</v>
      </c>
      <c r="AC112" s="52">
        <v>0</v>
      </c>
      <c r="AD112" s="52">
        <v>0</v>
      </c>
      <c r="AE112" s="50">
        <v>33.638699017142862</v>
      </c>
      <c r="AF112" s="50">
        <v>28.214130240000006</v>
      </c>
      <c r="AG112" s="50">
        <v>0</v>
      </c>
      <c r="AH112" s="50">
        <v>4.4379952800000009</v>
      </c>
      <c r="AI112" s="52">
        <v>2.7468274666666663</v>
      </c>
      <c r="AJ112" s="49">
        <v>14.809626063681035</v>
      </c>
      <c r="AK112" s="50">
        <v>7.116320987654321</v>
      </c>
      <c r="AL112" s="50">
        <v>11.018765432098768</v>
      </c>
      <c r="AM112" s="50">
        <v>4.2350000000000003</v>
      </c>
      <c r="AN112" s="50">
        <v>0</v>
      </c>
      <c r="AO112" s="50">
        <v>0</v>
      </c>
      <c r="AP112" s="50">
        <v>0</v>
      </c>
      <c r="AQ112" s="51">
        <v>0</v>
      </c>
      <c r="AR112" s="49">
        <v>0</v>
      </c>
      <c r="AS112" s="50">
        <v>0</v>
      </c>
      <c r="AT112" s="50">
        <v>0</v>
      </c>
      <c r="AU112" s="50">
        <v>2.5504666666666664</v>
      </c>
      <c r="AV112" s="50">
        <v>97.583395555555569</v>
      </c>
      <c r="AW112" s="50">
        <v>7.7031733690476196</v>
      </c>
      <c r="AX112" s="50">
        <v>1.4335238095238094</v>
      </c>
      <c r="AY112" s="50">
        <v>31.289080000000006</v>
      </c>
      <c r="AZ112" s="51">
        <v>0</v>
      </c>
      <c r="BA112" s="49">
        <v>0</v>
      </c>
      <c r="BB112" s="49">
        <v>0</v>
      </c>
      <c r="BC112" s="50">
        <v>0</v>
      </c>
      <c r="BD112" s="50">
        <v>0</v>
      </c>
      <c r="BE112" s="51">
        <v>0</v>
      </c>
      <c r="BF112" s="38"/>
      <c r="BG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Y112" s="38"/>
      <c r="BZ112" s="38"/>
      <c r="CJ112" s="38"/>
    </row>
    <row r="113" spans="2:88" x14ac:dyDescent="0.25">
      <c r="B113" s="8">
        <v>111</v>
      </c>
      <c r="C113" s="9" t="s">
        <v>11757</v>
      </c>
      <c r="D113" s="9" t="s">
        <v>11772</v>
      </c>
      <c r="E113" s="49">
        <v>5.7805289166666673</v>
      </c>
      <c r="F113" s="50">
        <v>4.1262620000000005</v>
      </c>
      <c r="G113" s="50">
        <v>9.910166666666667</v>
      </c>
      <c r="H113" s="51">
        <v>0</v>
      </c>
      <c r="I113" s="50">
        <v>0</v>
      </c>
      <c r="J113" s="50">
        <v>0</v>
      </c>
      <c r="K113" s="50">
        <v>0</v>
      </c>
      <c r="L113" s="50">
        <v>0</v>
      </c>
      <c r="M113" s="49">
        <v>3.0809421166666673</v>
      </c>
      <c r="N113" s="49">
        <v>1.6793607249066667</v>
      </c>
      <c r="O113" s="49">
        <v>0.86856399999999989</v>
      </c>
      <c r="P113" s="50">
        <v>0</v>
      </c>
      <c r="Q113" s="50">
        <v>0</v>
      </c>
      <c r="R113" s="50">
        <v>37.358569333333335</v>
      </c>
      <c r="S113" s="51">
        <v>20.098589333333333</v>
      </c>
      <c r="T113" s="50">
        <v>21.408072847222218</v>
      </c>
      <c r="U113" s="51">
        <v>6.4889666666666672</v>
      </c>
      <c r="V113" s="51">
        <v>0</v>
      </c>
      <c r="W113" s="50">
        <v>0</v>
      </c>
      <c r="X113" s="49">
        <v>0.82512466666666684</v>
      </c>
      <c r="Y113" s="51">
        <v>0</v>
      </c>
      <c r="Z113" s="52">
        <v>0</v>
      </c>
      <c r="AA113" s="52">
        <v>0</v>
      </c>
      <c r="AB113" s="52">
        <v>0</v>
      </c>
      <c r="AC113" s="52">
        <v>0</v>
      </c>
      <c r="AD113" s="52">
        <v>0</v>
      </c>
      <c r="AE113" s="50">
        <v>42.048373771428579</v>
      </c>
      <c r="AF113" s="50">
        <v>35.267662800000011</v>
      </c>
      <c r="AG113" s="50">
        <v>0</v>
      </c>
      <c r="AH113" s="50">
        <v>4.4379952800000009</v>
      </c>
      <c r="AI113" s="52">
        <v>2.7468274666666663</v>
      </c>
      <c r="AJ113" s="49">
        <v>18.512032579601293</v>
      </c>
      <c r="AK113" s="50">
        <v>8.8954012345679008</v>
      </c>
      <c r="AL113" s="50">
        <v>13.773456790123459</v>
      </c>
      <c r="AM113" s="50">
        <v>5.2937500000000002</v>
      </c>
      <c r="AN113" s="50">
        <v>0</v>
      </c>
      <c r="AO113" s="50">
        <v>0</v>
      </c>
      <c r="AP113" s="50">
        <v>0</v>
      </c>
      <c r="AQ113" s="51">
        <v>0</v>
      </c>
      <c r="AR113" s="49">
        <v>0</v>
      </c>
      <c r="AS113" s="50">
        <v>0</v>
      </c>
      <c r="AT113" s="50">
        <v>0</v>
      </c>
      <c r="AU113" s="50">
        <v>2.5504666666666664</v>
      </c>
      <c r="AV113" s="50">
        <v>97.583395555555569</v>
      </c>
      <c r="AW113" s="50">
        <v>7.7031733690476196</v>
      </c>
      <c r="AX113" s="50">
        <v>1.4335238095238094</v>
      </c>
      <c r="AY113" s="50">
        <v>31.289080000000006</v>
      </c>
      <c r="AZ113" s="51">
        <v>0</v>
      </c>
      <c r="BA113" s="49">
        <v>0</v>
      </c>
      <c r="BB113" s="49">
        <v>0</v>
      </c>
      <c r="BC113" s="50">
        <v>0</v>
      </c>
      <c r="BD113" s="50">
        <v>0</v>
      </c>
      <c r="BE113" s="51">
        <v>0</v>
      </c>
      <c r="BF113" s="38"/>
      <c r="BG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Y113" s="38"/>
      <c r="BZ113" s="38"/>
      <c r="CJ113" s="38"/>
    </row>
    <row r="114" spans="2:88" x14ac:dyDescent="0.25">
      <c r="B114" s="8">
        <v>112</v>
      </c>
      <c r="C114" s="9" t="s">
        <v>11757</v>
      </c>
      <c r="D114" s="9" t="s">
        <v>11773</v>
      </c>
      <c r="E114" s="49">
        <v>6.9366347000000008</v>
      </c>
      <c r="F114" s="50">
        <v>4.9515144000000006</v>
      </c>
      <c r="G114" s="50">
        <v>11.892199999999999</v>
      </c>
      <c r="H114" s="51">
        <v>0</v>
      </c>
      <c r="I114" s="50">
        <v>0</v>
      </c>
      <c r="J114" s="50">
        <v>0</v>
      </c>
      <c r="K114" s="50">
        <v>0</v>
      </c>
      <c r="L114" s="50">
        <v>0</v>
      </c>
      <c r="M114" s="49">
        <v>3.0809421166666673</v>
      </c>
      <c r="N114" s="49">
        <v>1.6793607249066667</v>
      </c>
      <c r="O114" s="49">
        <v>0.86856399999999989</v>
      </c>
      <c r="P114" s="50">
        <v>0</v>
      </c>
      <c r="Q114" s="50">
        <v>0</v>
      </c>
      <c r="R114" s="50">
        <v>37.358569333333335</v>
      </c>
      <c r="S114" s="51">
        <v>20.098589333333333</v>
      </c>
      <c r="T114" s="50">
        <v>25.689687416666665</v>
      </c>
      <c r="U114" s="51">
        <v>6.4889666666666672</v>
      </c>
      <c r="V114" s="51">
        <v>0</v>
      </c>
      <c r="W114" s="50">
        <v>0</v>
      </c>
      <c r="X114" s="49">
        <v>0.82512466666666684</v>
      </c>
      <c r="Y114" s="51">
        <v>0</v>
      </c>
      <c r="Z114" s="52">
        <v>0</v>
      </c>
      <c r="AA114" s="52">
        <v>0</v>
      </c>
      <c r="AB114" s="52">
        <v>0</v>
      </c>
      <c r="AC114" s="52">
        <v>0</v>
      </c>
      <c r="AD114" s="52">
        <v>0</v>
      </c>
      <c r="AE114" s="50">
        <v>50.45804852571429</v>
      </c>
      <c r="AF114" s="50">
        <v>42.321195360000011</v>
      </c>
      <c r="AG114" s="50">
        <v>0</v>
      </c>
      <c r="AH114" s="50">
        <v>4.4379952800000009</v>
      </c>
      <c r="AI114" s="52">
        <v>2.7468274666666663</v>
      </c>
      <c r="AJ114" s="49">
        <v>22.214439095521552</v>
      </c>
      <c r="AK114" s="50">
        <v>10.674481481481482</v>
      </c>
      <c r="AL114" s="50">
        <v>16.528148148148151</v>
      </c>
      <c r="AM114" s="50">
        <v>6.3525000000000009</v>
      </c>
      <c r="AN114" s="50">
        <v>0</v>
      </c>
      <c r="AO114" s="50">
        <v>0</v>
      </c>
      <c r="AP114" s="50">
        <v>0</v>
      </c>
      <c r="AQ114" s="51">
        <v>0</v>
      </c>
      <c r="AR114" s="49">
        <v>0</v>
      </c>
      <c r="AS114" s="50">
        <v>0</v>
      </c>
      <c r="AT114" s="50">
        <v>0</v>
      </c>
      <c r="AU114" s="50">
        <v>3.1880833333333332</v>
      </c>
      <c r="AV114" s="50">
        <v>112.05976527777779</v>
      </c>
      <c r="AW114" s="50">
        <v>7.7031733690476196</v>
      </c>
      <c r="AX114" s="50">
        <v>1.4335238095238094</v>
      </c>
      <c r="AY114" s="50">
        <v>31.289080000000006</v>
      </c>
      <c r="AZ114" s="51">
        <v>0</v>
      </c>
      <c r="BA114" s="49">
        <v>0</v>
      </c>
      <c r="BB114" s="49">
        <v>0</v>
      </c>
      <c r="BC114" s="50">
        <v>0</v>
      </c>
      <c r="BD114" s="50">
        <v>0</v>
      </c>
      <c r="BE114" s="51">
        <v>0</v>
      </c>
      <c r="BF114" s="38"/>
      <c r="BG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Y114" s="38"/>
      <c r="BZ114" s="38"/>
      <c r="CJ114" s="38"/>
    </row>
    <row r="115" spans="2:88" x14ac:dyDescent="0.25">
      <c r="B115" s="8">
        <v>113</v>
      </c>
      <c r="C115" s="9" t="s">
        <v>11757</v>
      </c>
      <c r="D115" s="9" t="s">
        <v>11774</v>
      </c>
      <c r="E115" s="49">
        <v>6.9366347000000008</v>
      </c>
      <c r="F115" s="50">
        <v>4.9515144000000006</v>
      </c>
      <c r="G115" s="50">
        <v>11.892199999999999</v>
      </c>
      <c r="H115" s="51">
        <v>0</v>
      </c>
      <c r="I115" s="50">
        <v>0</v>
      </c>
      <c r="J115" s="50">
        <v>0</v>
      </c>
      <c r="K115" s="50">
        <v>0</v>
      </c>
      <c r="L115" s="50">
        <v>0</v>
      </c>
      <c r="M115" s="49">
        <v>6.1618842333333346</v>
      </c>
      <c r="N115" s="49">
        <v>2.1412299881066668</v>
      </c>
      <c r="O115" s="49">
        <v>1.7371279999999998</v>
      </c>
      <c r="P115" s="50">
        <v>0</v>
      </c>
      <c r="Q115" s="50">
        <v>0</v>
      </c>
      <c r="R115" s="50">
        <v>71.189882666666662</v>
      </c>
      <c r="S115" s="51">
        <v>20.098589333333333</v>
      </c>
      <c r="T115" s="50">
        <v>12.844843708333332</v>
      </c>
      <c r="U115" s="51">
        <v>16.348733333333335</v>
      </c>
      <c r="V115" s="51">
        <v>0</v>
      </c>
      <c r="W115" s="50">
        <v>0</v>
      </c>
      <c r="X115" s="49">
        <v>0.82512466666666684</v>
      </c>
      <c r="Y115" s="51">
        <v>0</v>
      </c>
      <c r="Z115" s="52">
        <v>0</v>
      </c>
      <c r="AA115" s="52">
        <v>0</v>
      </c>
      <c r="AB115" s="52">
        <v>0</v>
      </c>
      <c r="AC115" s="52">
        <v>0</v>
      </c>
      <c r="AD115" s="52">
        <v>0</v>
      </c>
      <c r="AE115" s="50">
        <v>25.229024262857145</v>
      </c>
      <c r="AF115" s="50">
        <v>21.160597680000006</v>
      </c>
      <c r="AG115" s="50">
        <v>0</v>
      </c>
      <c r="AH115" s="50">
        <v>8.8759905600000018</v>
      </c>
      <c r="AI115" s="52">
        <v>5.4636506518518519</v>
      </c>
      <c r="AJ115" s="49">
        <v>11.107219547760776</v>
      </c>
      <c r="AK115" s="50">
        <v>10.674481481481482</v>
      </c>
      <c r="AL115" s="50">
        <v>16.528148148148151</v>
      </c>
      <c r="AM115" s="50">
        <v>6.3525000000000009</v>
      </c>
      <c r="AN115" s="50">
        <v>0</v>
      </c>
      <c r="AO115" s="50">
        <v>0</v>
      </c>
      <c r="AP115" s="50">
        <v>0</v>
      </c>
      <c r="AQ115" s="51">
        <v>0</v>
      </c>
      <c r="AR115" s="49">
        <v>0</v>
      </c>
      <c r="AS115" s="50">
        <v>0</v>
      </c>
      <c r="AT115" s="50">
        <v>0</v>
      </c>
      <c r="AU115" s="50">
        <v>3.8256999999999994</v>
      </c>
      <c r="AV115" s="50">
        <v>166.21405166666668</v>
      </c>
      <c r="AW115" s="50">
        <v>15.406346738095239</v>
      </c>
      <c r="AX115" s="50">
        <v>1.4335238095238094</v>
      </c>
      <c r="AY115" s="50">
        <v>60.240216666666683</v>
      </c>
      <c r="AZ115" s="51">
        <v>0</v>
      </c>
      <c r="BA115" s="49">
        <v>0</v>
      </c>
      <c r="BB115" s="49">
        <v>0</v>
      </c>
      <c r="BC115" s="50">
        <v>0</v>
      </c>
      <c r="BD115" s="50">
        <v>0</v>
      </c>
      <c r="BE115" s="51">
        <v>0</v>
      </c>
      <c r="BF115" s="38"/>
      <c r="BG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Y115" s="38"/>
      <c r="BZ115" s="38"/>
      <c r="CJ115" s="38"/>
    </row>
    <row r="116" spans="2:88" x14ac:dyDescent="0.25">
      <c r="B116" s="8">
        <v>114</v>
      </c>
      <c r="C116" s="9" t="s">
        <v>11757</v>
      </c>
      <c r="D116" s="9" t="s">
        <v>11775</v>
      </c>
      <c r="E116" s="49">
        <v>9.2488462666666678</v>
      </c>
      <c r="F116" s="50">
        <v>6.6020192000000009</v>
      </c>
      <c r="G116" s="50">
        <v>15.856266666666667</v>
      </c>
      <c r="H116" s="51">
        <v>0</v>
      </c>
      <c r="I116" s="50">
        <v>0</v>
      </c>
      <c r="J116" s="50">
        <v>0</v>
      </c>
      <c r="K116" s="50">
        <v>0</v>
      </c>
      <c r="L116" s="50">
        <v>0</v>
      </c>
      <c r="M116" s="49">
        <v>6.1618842333333346</v>
      </c>
      <c r="N116" s="49">
        <v>2.1412299881066668</v>
      </c>
      <c r="O116" s="49">
        <v>1.7371279999999998</v>
      </c>
      <c r="P116" s="50">
        <v>0</v>
      </c>
      <c r="Q116" s="50">
        <v>0</v>
      </c>
      <c r="R116" s="50">
        <v>71.189882666666662</v>
      </c>
      <c r="S116" s="51">
        <v>20.098589333333333</v>
      </c>
      <c r="T116" s="50">
        <v>17.126458277777775</v>
      </c>
      <c r="U116" s="51">
        <v>16.348733333333335</v>
      </c>
      <c r="V116" s="51">
        <v>0</v>
      </c>
      <c r="W116" s="50">
        <v>0</v>
      </c>
      <c r="X116" s="49">
        <v>0.82512466666666684</v>
      </c>
      <c r="Y116" s="51">
        <v>0</v>
      </c>
      <c r="Z116" s="52">
        <v>0</v>
      </c>
      <c r="AA116" s="52">
        <v>0</v>
      </c>
      <c r="AB116" s="52">
        <v>0</v>
      </c>
      <c r="AC116" s="52">
        <v>0</v>
      </c>
      <c r="AD116" s="52">
        <v>0</v>
      </c>
      <c r="AE116" s="50">
        <v>33.638699017142862</v>
      </c>
      <c r="AF116" s="50">
        <v>28.214130240000006</v>
      </c>
      <c r="AG116" s="50">
        <v>0</v>
      </c>
      <c r="AH116" s="50">
        <v>8.8759905600000018</v>
      </c>
      <c r="AI116" s="52">
        <v>5.4636506518518519</v>
      </c>
      <c r="AJ116" s="49">
        <v>14.809626063681035</v>
      </c>
      <c r="AK116" s="50">
        <v>14.232641975308642</v>
      </c>
      <c r="AL116" s="50">
        <v>22.037530864197535</v>
      </c>
      <c r="AM116" s="50">
        <v>8.4700000000000006</v>
      </c>
      <c r="AN116" s="50">
        <v>0</v>
      </c>
      <c r="AO116" s="50">
        <v>0</v>
      </c>
      <c r="AP116" s="50">
        <v>0</v>
      </c>
      <c r="AQ116" s="51">
        <v>0</v>
      </c>
      <c r="AR116" s="49">
        <v>0</v>
      </c>
      <c r="AS116" s="50">
        <v>0</v>
      </c>
      <c r="AT116" s="50">
        <v>0</v>
      </c>
      <c r="AU116" s="50">
        <v>5.1009333333333329</v>
      </c>
      <c r="AV116" s="50">
        <v>195.16679111111114</v>
      </c>
      <c r="AW116" s="50">
        <v>15.406346738095239</v>
      </c>
      <c r="AX116" s="50">
        <v>1.4335238095238094</v>
      </c>
      <c r="AY116" s="50">
        <v>60.240216666666683</v>
      </c>
      <c r="AZ116" s="51">
        <v>0</v>
      </c>
      <c r="BA116" s="49">
        <v>0</v>
      </c>
      <c r="BB116" s="49">
        <v>0</v>
      </c>
      <c r="BC116" s="50">
        <v>0</v>
      </c>
      <c r="BD116" s="50">
        <v>0</v>
      </c>
      <c r="BE116" s="51">
        <v>0</v>
      </c>
      <c r="BF116" s="38"/>
      <c r="BG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Y116" s="38"/>
      <c r="BZ116" s="38"/>
      <c r="CJ116" s="38"/>
    </row>
    <row r="117" spans="2:88" x14ac:dyDescent="0.25">
      <c r="B117" s="8">
        <v>115</v>
      </c>
      <c r="C117" s="9" t="s">
        <v>11757</v>
      </c>
      <c r="D117" s="9" t="s">
        <v>11776</v>
      </c>
      <c r="E117" s="49">
        <v>11.561057833333335</v>
      </c>
      <c r="F117" s="50">
        <v>8.2525240000000011</v>
      </c>
      <c r="G117" s="50">
        <v>19.820333333333334</v>
      </c>
      <c r="H117" s="51">
        <v>0</v>
      </c>
      <c r="I117" s="50">
        <v>0</v>
      </c>
      <c r="J117" s="50">
        <v>0</v>
      </c>
      <c r="K117" s="50">
        <v>0</v>
      </c>
      <c r="L117" s="50">
        <v>0</v>
      </c>
      <c r="M117" s="49">
        <v>6.1618842333333346</v>
      </c>
      <c r="N117" s="49">
        <v>2.1412299881066668</v>
      </c>
      <c r="O117" s="49">
        <v>1.7371279999999998</v>
      </c>
      <c r="P117" s="50">
        <v>0</v>
      </c>
      <c r="Q117" s="50">
        <v>0</v>
      </c>
      <c r="R117" s="50">
        <v>71.189882666666662</v>
      </c>
      <c r="S117" s="51">
        <v>20.098589333333333</v>
      </c>
      <c r="T117" s="50">
        <v>21.408072847222218</v>
      </c>
      <c r="U117" s="51">
        <v>16.348733333333335</v>
      </c>
      <c r="V117" s="51">
        <v>0</v>
      </c>
      <c r="W117" s="50">
        <v>0</v>
      </c>
      <c r="X117" s="49">
        <v>0.82512466666666684</v>
      </c>
      <c r="Y117" s="51">
        <v>0</v>
      </c>
      <c r="Z117" s="52">
        <v>0</v>
      </c>
      <c r="AA117" s="52">
        <v>0</v>
      </c>
      <c r="AB117" s="52">
        <v>0</v>
      </c>
      <c r="AC117" s="52">
        <v>0</v>
      </c>
      <c r="AD117" s="52">
        <v>0</v>
      </c>
      <c r="AE117" s="50">
        <v>42.048373771428579</v>
      </c>
      <c r="AF117" s="50">
        <v>35.267662800000011</v>
      </c>
      <c r="AG117" s="50">
        <v>0</v>
      </c>
      <c r="AH117" s="50">
        <v>8.8759905600000018</v>
      </c>
      <c r="AI117" s="52">
        <v>5.4636506518518519</v>
      </c>
      <c r="AJ117" s="49">
        <v>18.512032579601293</v>
      </c>
      <c r="AK117" s="50">
        <v>17.790802469135802</v>
      </c>
      <c r="AL117" s="50">
        <v>27.546913580246919</v>
      </c>
      <c r="AM117" s="50">
        <v>10.5875</v>
      </c>
      <c r="AN117" s="50">
        <v>0</v>
      </c>
      <c r="AO117" s="50">
        <v>0</v>
      </c>
      <c r="AP117" s="50">
        <v>0</v>
      </c>
      <c r="AQ117" s="51">
        <v>0</v>
      </c>
      <c r="AR117" s="49">
        <v>0</v>
      </c>
      <c r="AS117" s="50">
        <v>0</v>
      </c>
      <c r="AT117" s="50">
        <v>0</v>
      </c>
      <c r="AU117" s="50">
        <v>5.1009333333333329</v>
      </c>
      <c r="AV117" s="50">
        <v>195.16679111111114</v>
      </c>
      <c r="AW117" s="50">
        <v>15.406346738095239</v>
      </c>
      <c r="AX117" s="50">
        <v>1.4335238095238094</v>
      </c>
      <c r="AY117" s="50">
        <v>60.240216666666683</v>
      </c>
      <c r="AZ117" s="51">
        <v>0</v>
      </c>
      <c r="BA117" s="49">
        <v>0</v>
      </c>
      <c r="BB117" s="49">
        <v>0</v>
      </c>
      <c r="BC117" s="50">
        <v>0</v>
      </c>
      <c r="BD117" s="50">
        <v>0</v>
      </c>
      <c r="BE117" s="51">
        <v>0</v>
      </c>
      <c r="BF117" s="38"/>
      <c r="BG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Y117" s="38"/>
      <c r="BZ117" s="38"/>
      <c r="CJ117" s="38"/>
    </row>
    <row r="118" spans="2:88" x14ac:dyDescent="0.25">
      <c r="B118" s="8">
        <v>116</v>
      </c>
      <c r="C118" s="9" t="s">
        <v>11757</v>
      </c>
      <c r="D118" s="9" t="s">
        <v>11777</v>
      </c>
      <c r="E118" s="49">
        <v>13.873269400000002</v>
      </c>
      <c r="F118" s="50">
        <v>9.9030288000000013</v>
      </c>
      <c r="G118" s="50">
        <v>23.784399999999998</v>
      </c>
      <c r="H118" s="51">
        <v>0</v>
      </c>
      <c r="I118" s="50">
        <v>0</v>
      </c>
      <c r="J118" s="50">
        <v>0</v>
      </c>
      <c r="K118" s="50">
        <v>0</v>
      </c>
      <c r="L118" s="50">
        <v>0</v>
      </c>
      <c r="M118" s="49">
        <v>6.1618842333333346</v>
      </c>
      <c r="N118" s="49">
        <v>2.1412299881066668</v>
      </c>
      <c r="O118" s="49">
        <v>1.7371279999999998</v>
      </c>
      <c r="P118" s="50">
        <v>0</v>
      </c>
      <c r="Q118" s="50">
        <v>0</v>
      </c>
      <c r="R118" s="50">
        <v>71.189882666666662</v>
      </c>
      <c r="S118" s="51">
        <v>20.098589333333333</v>
      </c>
      <c r="T118" s="50">
        <v>25.689687416666665</v>
      </c>
      <c r="U118" s="51">
        <v>16.348733333333335</v>
      </c>
      <c r="V118" s="51">
        <v>0</v>
      </c>
      <c r="W118" s="50">
        <v>0</v>
      </c>
      <c r="X118" s="49">
        <v>0.82512466666666684</v>
      </c>
      <c r="Y118" s="51">
        <v>0</v>
      </c>
      <c r="Z118" s="52">
        <v>0</v>
      </c>
      <c r="AA118" s="52">
        <v>0</v>
      </c>
      <c r="AB118" s="52">
        <v>0</v>
      </c>
      <c r="AC118" s="52">
        <v>0</v>
      </c>
      <c r="AD118" s="52">
        <v>0</v>
      </c>
      <c r="AE118" s="50">
        <v>50.45804852571429</v>
      </c>
      <c r="AF118" s="50">
        <v>42.321195360000011</v>
      </c>
      <c r="AG118" s="50">
        <v>0</v>
      </c>
      <c r="AH118" s="50">
        <v>8.8759905600000018</v>
      </c>
      <c r="AI118" s="52">
        <v>5.4636506518518519</v>
      </c>
      <c r="AJ118" s="49">
        <v>22.214439095521552</v>
      </c>
      <c r="AK118" s="50">
        <v>21.348962962962965</v>
      </c>
      <c r="AL118" s="50">
        <v>33.056296296296303</v>
      </c>
      <c r="AM118" s="50">
        <v>12.705000000000002</v>
      </c>
      <c r="AN118" s="50">
        <v>0</v>
      </c>
      <c r="AO118" s="50">
        <v>0</v>
      </c>
      <c r="AP118" s="50">
        <v>0</v>
      </c>
      <c r="AQ118" s="51">
        <v>0</v>
      </c>
      <c r="AR118" s="49">
        <v>0</v>
      </c>
      <c r="AS118" s="50">
        <v>0</v>
      </c>
      <c r="AT118" s="50">
        <v>0</v>
      </c>
      <c r="AU118" s="50">
        <v>6.3761666666666663</v>
      </c>
      <c r="AV118" s="50">
        <v>224.11953055555557</v>
      </c>
      <c r="AW118" s="50">
        <v>15.406346738095239</v>
      </c>
      <c r="AX118" s="50">
        <v>1.4335238095238094</v>
      </c>
      <c r="AY118" s="50">
        <v>60.240216666666683</v>
      </c>
      <c r="AZ118" s="51">
        <v>0</v>
      </c>
      <c r="BA118" s="49">
        <v>0</v>
      </c>
      <c r="BB118" s="49">
        <v>0</v>
      </c>
      <c r="BC118" s="50">
        <v>0</v>
      </c>
      <c r="BD118" s="50">
        <v>0</v>
      </c>
      <c r="BE118" s="51">
        <v>0</v>
      </c>
      <c r="BF118" s="38"/>
      <c r="BG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Y118" s="38"/>
      <c r="BZ118" s="38"/>
      <c r="CJ118" s="38"/>
    </row>
    <row r="119" spans="2:88" x14ac:dyDescent="0.25">
      <c r="B119" s="8">
        <v>117</v>
      </c>
      <c r="C119" s="9" t="s">
        <v>11757</v>
      </c>
      <c r="D119" s="9" t="s">
        <v>11778</v>
      </c>
      <c r="E119" s="49">
        <v>10.404952050000002</v>
      </c>
      <c r="F119" s="50">
        <v>7.427271600000001</v>
      </c>
      <c r="G119" s="50">
        <v>17.8383</v>
      </c>
      <c r="H119" s="51">
        <v>0</v>
      </c>
      <c r="I119" s="50">
        <v>0</v>
      </c>
      <c r="J119" s="50">
        <v>0</v>
      </c>
      <c r="K119" s="50">
        <v>0</v>
      </c>
      <c r="L119" s="50">
        <v>0</v>
      </c>
      <c r="M119" s="49">
        <v>9.2428263500000014</v>
      </c>
      <c r="N119" s="49">
        <v>2.7070817396444444</v>
      </c>
      <c r="O119" s="49">
        <v>2.6056919999999995</v>
      </c>
      <c r="P119" s="50">
        <v>0</v>
      </c>
      <c r="Q119" s="50">
        <v>0</v>
      </c>
      <c r="R119" s="50">
        <v>104.73852933333333</v>
      </c>
      <c r="S119" s="51">
        <v>20.098589333333333</v>
      </c>
      <c r="T119" s="50">
        <v>12.844843708333332</v>
      </c>
      <c r="U119" s="51">
        <v>17.482226666666673</v>
      </c>
      <c r="V119" s="51">
        <v>0</v>
      </c>
      <c r="W119" s="50">
        <v>0</v>
      </c>
      <c r="X119" s="49">
        <v>0.82512466666666684</v>
      </c>
      <c r="Y119" s="51">
        <v>0</v>
      </c>
      <c r="Z119" s="52">
        <v>0</v>
      </c>
      <c r="AA119" s="52">
        <v>0</v>
      </c>
      <c r="AB119" s="52">
        <v>0</v>
      </c>
      <c r="AC119" s="52">
        <v>0</v>
      </c>
      <c r="AD119" s="52">
        <v>0</v>
      </c>
      <c r="AE119" s="50">
        <v>25.229024262857145</v>
      </c>
      <c r="AF119" s="50">
        <v>21.160597680000006</v>
      </c>
      <c r="AG119" s="50">
        <v>0</v>
      </c>
      <c r="AH119" s="50">
        <v>13.313985840000004</v>
      </c>
      <c r="AI119" s="52">
        <v>8.180473837037038</v>
      </c>
      <c r="AJ119" s="49">
        <v>11.107219547760776</v>
      </c>
      <c r="AK119" s="50">
        <v>16.011722222222225</v>
      </c>
      <c r="AL119" s="50">
        <v>24.792222222222229</v>
      </c>
      <c r="AM119" s="50">
        <v>9.5287500000000023</v>
      </c>
      <c r="AN119" s="50">
        <v>0</v>
      </c>
      <c r="AO119" s="50">
        <v>0</v>
      </c>
      <c r="AP119" s="50">
        <v>0</v>
      </c>
      <c r="AQ119" s="51">
        <v>0</v>
      </c>
      <c r="AR119" s="49">
        <v>0</v>
      </c>
      <c r="AS119" s="50">
        <v>0</v>
      </c>
      <c r="AT119" s="50">
        <v>0</v>
      </c>
      <c r="AU119" s="50">
        <v>5.7385499999999992</v>
      </c>
      <c r="AV119" s="50">
        <v>249.3210775</v>
      </c>
      <c r="AW119" s="50">
        <v>23.10952010714286</v>
      </c>
      <c r="AX119" s="50">
        <v>1.4335238095238094</v>
      </c>
      <c r="AY119" s="50">
        <v>85.810633333333328</v>
      </c>
      <c r="AZ119" s="51">
        <v>0</v>
      </c>
      <c r="BA119" s="49">
        <v>0</v>
      </c>
      <c r="BB119" s="49">
        <v>0</v>
      </c>
      <c r="BC119" s="50">
        <v>0</v>
      </c>
      <c r="BD119" s="50">
        <v>0</v>
      </c>
      <c r="BE119" s="51">
        <v>0</v>
      </c>
      <c r="BF119" s="38"/>
      <c r="BG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Y119" s="38"/>
      <c r="BZ119" s="38"/>
      <c r="CJ119" s="38"/>
    </row>
    <row r="120" spans="2:88" x14ac:dyDescent="0.25">
      <c r="B120" s="8">
        <v>118</v>
      </c>
      <c r="C120" s="9" t="s">
        <v>11757</v>
      </c>
      <c r="D120" s="9" t="s">
        <v>11779</v>
      </c>
      <c r="E120" s="49">
        <v>13.873269400000002</v>
      </c>
      <c r="F120" s="50">
        <v>9.9030288000000013</v>
      </c>
      <c r="G120" s="50">
        <v>23.784399999999998</v>
      </c>
      <c r="H120" s="51">
        <v>0</v>
      </c>
      <c r="I120" s="50">
        <v>0</v>
      </c>
      <c r="J120" s="50">
        <v>0</v>
      </c>
      <c r="K120" s="50">
        <v>0</v>
      </c>
      <c r="L120" s="50">
        <v>0</v>
      </c>
      <c r="M120" s="49">
        <v>9.2428263500000014</v>
      </c>
      <c r="N120" s="49">
        <v>2.7070817396444444</v>
      </c>
      <c r="O120" s="49">
        <v>2.6056919999999995</v>
      </c>
      <c r="P120" s="50">
        <v>0</v>
      </c>
      <c r="Q120" s="50">
        <v>0</v>
      </c>
      <c r="R120" s="50">
        <v>104.73852933333333</v>
      </c>
      <c r="S120" s="51">
        <v>20.098589333333333</v>
      </c>
      <c r="T120" s="50">
        <v>17.126458277777775</v>
      </c>
      <c r="U120" s="51">
        <v>17.482226666666673</v>
      </c>
      <c r="V120" s="51">
        <v>0</v>
      </c>
      <c r="W120" s="50">
        <v>0</v>
      </c>
      <c r="X120" s="49">
        <v>0.82512466666666684</v>
      </c>
      <c r="Y120" s="51">
        <v>0</v>
      </c>
      <c r="Z120" s="52">
        <v>0</v>
      </c>
      <c r="AA120" s="52">
        <v>0</v>
      </c>
      <c r="AB120" s="52">
        <v>0</v>
      </c>
      <c r="AC120" s="52">
        <v>0</v>
      </c>
      <c r="AD120" s="52">
        <v>0</v>
      </c>
      <c r="AE120" s="50">
        <v>33.638699017142862</v>
      </c>
      <c r="AF120" s="50">
        <v>28.214130240000006</v>
      </c>
      <c r="AG120" s="50">
        <v>0</v>
      </c>
      <c r="AH120" s="50">
        <v>13.313985840000004</v>
      </c>
      <c r="AI120" s="52">
        <v>8.180473837037038</v>
      </c>
      <c r="AJ120" s="49">
        <v>14.809626063681035</v>
      </c>
      <c r="AK120" s="50">
        <v>21.348962962962965</v>
      </c>
      <c r="AL120" s="50">
        <v>33.056296296296303</v>
      </c>
      <c r="AM120" s="50">
        <v>12.705000000000002</v>
      </c>
      <c r="AN120" s="50">
        <v>0</v>
      </c>
      <c r="AO120" s="50">
        <v>0</v>
      </c>
      <c r="AP120" s="50">
        <v>0</v>
      </c>
      <c r="AQ120" s="51">
        <v>0</v>
      </c>
      <c r="AR120" s="49">
        <v>0</v>
      </c>
      <c r="AS120" s="50">
        <v>0</v>
      </c>
      <c r="AT120" s="50">
        <v>0</v>
      </c>
      <c r="AU120" s="50">
        <v>7.6513999999999989</v>
      </c>
      <c r="AV120" s="50">
        <v>292.75018666666665</v>
      </c>
      <c r="AW120" s="50">
        <v>23.10952010714286</v>
      </c>
      <c r="AX120" s="50">
        <v>1.4335238095238094</v>
      </c>
      <c r="AY120" s="50">
        <v>85.810633333333328</v>
      </c>
      <c r="AZ120" s="51">
        <v>0</v>
      </c>
      <c r="BA120" s="49">
        <v>0</v>
      </c>
      <c r="BB120" s="49">
        <v>0</v>
      </c>
      <c r="BC120" s="50">
        <v>0</v>
      </c>
      <c r="BD120" s="50">
        <v>0</v>
      </c>
      <c r="BE120" s="51">
        <v>0</v>
      </c>
      <c r="BF120" s="38"/>
      <c r="BG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38"/>
      <c r="BY120" s="38"/>
      <c r="BZ120" s="38"/>
      <c r="CJ120" s="38"/>
    </row>
    <row r="121" spans="2:88" x14ac:dyDescent="0.25">
      <c r="B121" s="8">
        <v>119</v>
      </c>
      <c r="C121" s="9" t="s">
        <v>11757</v>
      </c>
      <c r="D121" s="9" t="s">
        <v>11780</v>
      </c>
      <c r="E121" s="49">
        <v>17.341586750000001</v>
      </c>
      <c r="F121" s="50">
        <v>12.378786000000002</v>
      </c>
      <c r="G121" s="50">
        <v>29.730499999999999</v>
      </c>
      <c r="H121" s="51">
        <v>0</v>
      </c>
      <c r="I121" s="50">
        <v>0</v>
      </c>
      <c r="J121" s="50">
        <v>0</v>
      </c>
      <c r="K121" s="50">
        <v>0</v>
      </c>
      <c r="L121" s="50">
        <v>0</v>
      </c>
      <c r="M121" s="49">
        <v>9.2428263500000014</v>
      </c>
      <c r="N121" s="49">
        <v>2.7070817396444444</v>
      </c>
      <c r="O121" s="49">
        <v>2.6056919999999995</v>
      </c>
      <c r="P121" s="50">
        <v>0</v>
      </c>
      <c r="Q121" s="50">
        <v>0</v>
      </c>
      <c r="R121" s="50">
        <v>104.73852933333333</v>
      </c>
      <c r="S121" s="51">
        <v>20.098589333333333</v>
      </c>
      <c r="T121" s="50">
        <v>21.408072847222218</v>
      </c>
      <c r="U121" s="51">
        <v>17.482226666666673</v>
      </c>
      <c r="V121" s="51">
        <v>0</v>
      </c>
      <c r="W121" s="50">
        <v>0</v>
      </c>
      <c r="X121" s="49">
        <v>0.82512466666666684</v>
      </c>
      <c r="Y121" s="51">
        <v>0</v>
      </c>
      <c r="Z121" s="52">
        <v>0</v>
      </c>
      <c r="AA121" s="52">
        <v>0</v>
      </c>
      <c r="AB121" s="52">
        <v>0</v>
      </c>
      <c r="AC121" s="52">
        <v>0</v>
      </c>
      <c r="AD121" s="52">
        <v>0</v>
      </c>
      <c r="AE121" s="50">
        <v>42.048373771428579</v>
      </c>
      <c r="AF121" s="50">
        <v>35.267662800000011</v>
      </c>
      <c r="AG121" s="50">
        <v>0</v>
      </c>
      <c r="AH121" s="50">
        <v>13.313985840000004</v>
      </c>
      <c r="AI121" s="52">
        <v>8.180473837037038</v>
      </c>
      <c r="AJ121" s="49">
        <v>18.512032579601293</v>
      </c>
      <c r="AK121" s="50">
        <v>26.686203703703704</v>
      </c>
      <c r="AL121" s="50">
        <v>41.320370370370377</v>
      </c>
      <c r="AM121" s="50">
        <v>15.881250000000001</v>
      </c>
      <c r="AN121" s="50">
        <v>0</v>
      </c>
      <c r="AO121" s="50">
        <v>0</v>
      </c>
      <c r="AP121" s="50">
        <v>0</v>
      </c>
      <c r="AQ121" s="51">
        <v>0</v>
      </c>
      <c r="AR121" s="49">
        <v>0</v>
      </c>
      <c r="AS121" s="50">
        <v>0</v>
      </c>
      <c r="AT121" s="50">
        <v>0</v>
      </c>
      <c r="AU121" s="50">
        <v>7.6513999999999989</v>
      </c>
      <c r="AV121" s="50">
        <v>292.75018666666665</v>
      </c>
      <c r="AW121" s="50">
        <v>23.10952010714286</v>
      </c>
      <c r="AX121" s="50">
        <v>1.4335238095238094</v>
      </c>
      <c r="AY121" s="50">
        <v>85.810633333333328</v>
      </c>
      <c r="AZ121" s="51">
        <v>0</v>
      </c>
      <c r="BA121" s="49">
        <v>0</v>
      </c>
      <c r="BB121" s="49">
        <v>0</v>
      </c>
      <c r="BC121" s="50">
        <v>0</v>
      </c>
      <c r="BD121" s="50">
        <v>0</v>
      </c>
      <c r="BE121" s="51">
        <v>0</v>
      </c>
      <c r="BF121" s="38"/>
      <c r="BG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Y121" s="38"/>
      <c r="BZ121" s="38"/>
      <c r="CJ121" s="38"/>
    </row>
    <row r="122" spans="2:88" x14ac:dyDescent="0.25">
      <c r="B122" s="8">
        <v>120</v>
      </c>
      <c r="C122" s="9" t="s">
        <v>11757</v>
      </c>
      <c r="D122" s="9" t="s">
        <v>11781</v>
      </c>
      <c r="E122" s="49">
        <v>20.809904100000004</v>
      </c>
      <c r="F122" s="50">
        <v>14.854543200000002</v>
      </c>
      <c r="G122" s="50">
        <v>35.676600000000001</v>
      </c>
      <c r="H122" s="51">
        <v>0</v>
      </c>
      <c r="I122" s="50">
        <v>0</v>
      </c>
      <c r="J122" s="50">
        <v>0</v>
      </c>
      <c r="K122" s="50">
        <v>0</v>
      </c>
      <c r="L122" s="50">
        <v>0</v>
      </c>
      <c r="M122" s="49">
        <v>9.2428263500000014</v>
      </c>
      <c r="N122" s="49">
        <v>2.7070817396444444</v>
      </c>
      <c r="O122" s="49">
        <v>2.6056919999999995</v>
      </c>
      <c r="P122" s="50">
        <v>0</v>
      </c>
      <c r="Q122" s="50">
        <v>0</v>
      </c>
      <c r="R122" s="50">
        <v>104.73852933333333</v>
      </c>
      <c r="S122" s="51">
        <v>20.098589333333333</v>
      </c>
      <c r="T122" s="50">
        <v>25.689687416666665</v>
      </c>
      <c r="U122" s="51">
        <v>17.482226666666673</v>
      </c>
      <c r="V122" s="51">
        <v>0</v>
      </c>
      <c r="W122" s="50">
        <v>0</v>
      </c>
      <c r="X122" s="49">
        <v>0.82512466666666684</v>
      </c>
      <c r="Y122" s="51">
        <v>0</v>
      </c>
      <c r="Z122" s="52">
        <v>0</v>
      </c>
      <c r="AA122" s="52">
        <v>0</v>
      </c>
      <c r="AB122" s="52">
        <v>0</v>
      </c>
      <c r="AC122" s="52">
        <v>0</v>
      </c>
      <c r="AD122" s="52">
        <v>0</v>
      </c>
      <c r="AE122" s="50">
        <v>50.45804852571429</v>
      </c>
      <c r="AF122" s="50">
        <v>42.321195360000011</v>
      </c>
      <c r="AG122" s="50">
        <v>0</v>
      </c>
      <c r="AH122" s="50">
        <v>13.313985840000004</v>
      </c>
      <c r="AI122" s="52">
        <v>8.180473837037038</v>
      </c>
      <c r="AJ122" s="49">
        <v>22.214439095521552</v>
      </c>
      <c r="AK122" s="50">
        <v>32.023444444444451</v>
      </c>
      <c r="AL122" s="50">
        <v>49.584444444444458</v>
      </c>
      <c r="AM122" s="50">
        <v>19.057500000000005</v>
      </c>
      <c r="AN122" s="50">
        <v>0</v>
      </c>
      <c r="AO122" s="50">
        <v>0</v>
      </c>
      <c r="AP122" s="50">
        <v>0</v>
      </c>
      <c r="AQ122" s="51">
        <v>0</v>
      </c>
      <c r="AR122" s="49">
        <v>0</v>
      </c>
      <c r="AS122" s="50">
        <v>0</v>
      </c>
      <c r="AT122" s="50">
        <v>0</v>
      </c>
      <c r="AU122" s="50">
        <v>9.5642499999999995</v>
      </c>
      <c r="AV122" s="50">
        <v>336.17929583333336</v>
      </c>
      <c r="AW122" s="50">
        <v>23.10952010714286</v>
      </c>
      <c r="AX122" s="50">
        <v>1.4335238095238094</v>
      </c>
      <c r="AY122" s="50">
        <v>85.810633333333328</v>
      </c>
      <c r="AZ122" s="51">
        <v>0</v>
      </c>
      <c r="BA122" s="49">
        <v>0</v>
      </c>
      <c r="BB122" s="49">
        <v>0</v>
      </c>
      <c r="BC122" s="50">
        <v>0</v>
      </c>
      <c r="BD122" s="50">
        <v>0</v>
      </c>
      <c r="BE122" s="51">
        <v>0</v>
      </c>
      <c r="BF122" s="38"/>
      <c r="BG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Y122" s="38"/>
      <c r="BZ122" s="38"/>
      <c r="CJ122" s="38"/>
    </row>
    <row r="123" spans="2:88" x14ac:dyDescent="0.25">
      <c r="B123" s="8">
        <v>121</v>
      </c>
      <c r="C123" s="9" t="s">
        <v>11757</v>
      </c>
      <c r="D123" s="9" t="s">
        <v>11782</v>
      </c>
      <c r="E123" s="49">
        <v>3.4683173500000004</v>
      </c>
      <c r="F123" s="50">
        <v>2.4757572000000003</v>
      </c>
      <c r="G123" s="50">
        <v>5.9460999999999995</v>
      </c>
      <c r="H123" s="51">
        <v>0</v>
      </c>
      <c r="I123" s="50">
        <v>0</v>
      </c>
      <c r="J123" s="50">
        <v>0</v>
      </c>
      <c r="K123" s="50">
        <v>0</v>
      </c>
      <c r="L123" s="50">
        <v>0</v>
      </c>
      <c r="M123" s="49">
        <v>3.0809421166666673</v>
      </c>
      <c r="N123" s="49">
        <v>1.6793607249066667</v>
      </c>
      <c r="O123" s="49">
        <v>0.86856399999999989</v>
      </c>
      <c r="P123" s="50">
        <v>0</v>
      </c>
      <c r="Q123" s="50">
        <v>0</v>
      </c>
      <c r="R123" s="50">
        <v>46.322953999999996</v>
      </c>
      <c r="S123" s="51">
        <v>29.062973999999997</v>
      </c>
      <c r="T123" s="50">
        <v>18.7728915</v>
      </c>
      <c r="U123" s="51">
        <v>6.4889666666666672</v>
      </c>
      <c r="V123" s="51">
        <v>0</v>
      </c>
      <c r="W123" s="50">
        <v>0</v>
      </c>
      <c r="X123" s="49">
        <v>1.2376870000000002</v>
      </c>
      <c r="Y123" s="51">
        <v>0</v>
      </c>
      <c r="Z123" s="52">
        <v>0</v>
      </c>
      <c r="AA123" s="52">
        <v>0</v>
      </c>
      <c r="AB123" s="52">
        <v>0</v>
      </c>
      <c r="AC123" s="52">
        <v>0</v>
      </c>
      <c r="AD123" s="52">
        <v>0</v>
      </c>
      <c r="AE123" s="50">
        <v>36.68903739428572</v>
      </c>
      <c r="AF123" s="50">
        <v>31.740896520000007</v>
      </c>
      <c r="AG123" s="50">
        <v>0</v>
      </c>
      <c r="AH123" s="50">
        <v>4.4379952800000009</v>
      </c>
      <c r="AI123" s="52">
        <v>2.7468274666666663</v>
      </c>
      <c r="AJ123" s="49">
        <v>16.660829321641163</v>
      </c>
      <c r="AK123" s="50">
        <v>5.3372407407407412</v>
      </c>
      <c r="AL123" s="50">
        <v>8.2640740740740757</v>
      </c>
      <c r="AM123" s="50">
        <v>3.1762500000000005</v>
      </c>
      <c r="AN123" s="50">
        <v>0</v>
      </c>
      <c r="AO123" s="50">
        <v>0</v>
      </c>
      <c r="AP123" s="50">
        <v>0</v>
      </c>
      <c r="AQ123" s="51">
        <v>0</v>
      </c>
      <c r="AR123" s="49">
        <v>0</v>
      </c>
      <c r="AS123" s="50">
        <v>0</v>
      </c>
      <c r="AT123" s="50">
        <v>0</v>
      </c>
      <c r="AU123" s="50">
        <v>1.9128499999999997</v>
      </c>
      <c r="AV123" s="50">
        <v>88.169528333333346</v>
      </c>
      <c r="AW123" s="50">
        <v>8.0669590833333356</v>
      </c>
      <c r="AX123" s="50">
        <v>2.1502857142857144</v>
      </c>
      <c r="AY123" s="50">
        <v>31.289080000000006</v>
      </c>
      <c r="AZ123" s="51">
        <v>0</v>
      </c>
      <c r="BA123" s="49">
        <v>0</v>
      </c>
      <c r="BB123" s="49">
        <v>0</v>
      </c>
      <c r="BC123" s="50">
        <v>0</v>
      </c>
      <c r="BD123" s="50">
        <v>0</v>
      </c>
      <c r="BE123" s="51">
        <v>0</v>
      </c>
      <c r="BF123" s="38"/>
      <c r="BG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Y123" s="38"/>
      <c r="BZ123" s="38"/>
      <c r="CJ123" s="38"/>
    </row>
    <row r="124" spans="2:88" x14ac:dyDescent="0.25">
      <c r="B124" s="8">
        <v>122</v>
      </c>
      <c r="C124" s="9" t="s">
        <v>11757</v>
      </c>
      <c r="D124" s="9" t="s">
        <v>11783</v>
      </c>
      <c r="E124" s="49">
        <v>4.6244231333333339</v>
      </c>
      <c r="F124" s="50">
        <v>3.3010096000000004</v>
      </c>
      <c r="G124" s="50">
        <v>7.9281333333333333</v>
      </c>
      <c r="H124" s="51">
        <v>0</v>
      </c>
      <c r="I124" s="50">
        <v>0</v>
      </c>
      <c r="J124" s="50">
        <v>0</v>
      </c>
      <c r="K124" s="50">
        <v>0</v>
      </c>
      <c r="L124" s="50">
        <v>0</v>
      </c>
      <c r="M124" s="49">
        <v>3.0809421166666673</v>
      </c>
      <c r="N124" s="49">
        <v>1.6793607249066667</v>
      </c>
      <c r="O124" s="49">
        <v>0.86856399999999989</v>
      </c>
      <c r="P124" s="50">
        <v>0</v>
      </c>
      <c r="Q124" s="50">
        <v>0</v>
      </c>
      <c r="R124" s="50">
        <v>46.322953999999996</v>
      </c>
      <c r="S124" s="51">
        <v>29.062973999999997</v>
      </c>
      <c r="T124" s="50">
        <v>25.030521999999998</v>
      </c>
      <c r="U124" s="51">
        <v>6.4889666666666672</v>
      </c>
      <c r="V124" s="51">
        <v>0</v>
      </c>
      <c r="W124" s="50">
        <v>0</v>
      </c>
      <c r="X124" s="49">
        <v>1.2376870000000002</v>
      </c>
      <c r="Y124" s="51">
        <v>0</v>
      </c>
      <c r="Z124" s="52">
        <v>0</v>
      </c>
      <c r="AA124" s="52">
        <v>0</v>
      </c>
      <c r="AB124" s="52">
        <v>0</v>
      </c>
      <c r="AC124" s="52">
        <v>0</v>
      </c>
      <c r="AD124" s="52">
        <v>0</v>
      </c>
      <c r="AE124" s="50">
        <v>48.918716525714295</v>
      </c>
      <c r="AF124" s="50">
        <v>42.321195360000011</v>
      </c>
      <c r="AG124" s="50">
        <v>0</v>
      </c>
      <c r="AH124" s="50">
        <v>4.4379952800000009</v>
      </c>
      <c r="AI124" s="52">
        <v>2.7468274666666663</v>
      </c>
      <c r="AJ124" s="49">
        <v>22.214439095521552</v>
      </c>
      <c r="AK124" s="50">
        <v>7.116320987654321</v>
      </c>
      <c r="AL124" s="50">
        <v>11.018765432098768</v>
      </c>
      <c r="AM124" s="50">
        <v>4.2350000000000003</v>
      </c>
      <c r="AN124" s="50">
        <v>0</v>
      </c>
      <c r="AO124" s="50">
        <v>0</v>
      </c>
      <c r="AP124" s="50">
        <v>0</v>
      </c>
      <c r="AQ124" s="51">
        <v>0</v>
      </c>
      <c r="AR124" s="49">
        <v>0</v>
      </c>
      <c r="AS124" s="50">
        <v>0</v>
      </c>
      <c r="AT124" s="50">
        <v>0</v>
      </c>
      <c r="AU124" s="50">
        <v>2.5504666666666664</v>
      </c>
      <c r="AV124" s="50">
        <v>104.33339888888889</v>
      </c>
      <c r="AW124" s="50">
        <v>8.0669590833333356</v>
      </c>
      <c r="AX124" s="50">
        <v>2.1502857142857144</v>
      </c>
      <c r="AY124" s="50">
        <v>31.289080000000006</v>
      </c>
      <c r="AZ124" s="51">
        <v>0</v>
      </c>
      <c r="BA124" s="49">
        <v>0</v>
      </c>
      <c r="BB124" s="49">
        <v>0</v>
      </c>
      <c r="BC124" s="50">
        <v>0</v>
      </c>
      <c r="BD124" s="50">
        <v>0</v>
      </c>
      <c r="BE124" s="51">
        <v>0</v>
      </c>
      <c r="BF124" s="38"/>
      <c r="BG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Y124" s="38"/>
      <c r="BZ124" s="38"/>
      <c r="CJ124" s="38"/>
    </row>
    <row r="125" spans="2:88" x14ac:dyDescent="0.25">
      <c r="B125" s="8">
        <v>123</v>
      </c>
      <c r="C125" s="9" t="s">
        <v>11757</v>
      </c>
      <c r="D125" s="9" t="s">
        <v>11784</v>
      </c>
      <c r="E125" s="49">
        <v>5.7805289166666673</v>
      </c>
      <c r="F125" s="50">
        <v>4.1262620000000005</v>
      </c>
      <c r="G125" s="50">
        <v>9.910166666666667</v>
      </c>
      <c r="H125" s="51">
        <v>0</v>
      </c>
      <c r="I125" s="50">
        <v>0</v>
      </c>
      <c r="J125" s="50">
        <v>0</v>
      </c>
      <c r="K125" s="50">
        <v>0</v>
      </c>
      <c r="L125" s="50">
        <v>0</v>
      </c>
      <c r="M125" s="49">
        <v>3.0809421166666673</v>
      </c>
      <c r="N125" s="49">
        <v>1.6793607249066667</v>
      </c>
      <c r="O125" s="49">
        <v>0.86856399999999989</v>
      </c>
      <c r="P125" s="50">
        <v>0</v>
      </c>
      <c r="Q125" s="50">
        <v>0</v>
      </c>
      <c r="R125" s="50">
        <v>46.322953999999996</v>
      </c>
      <c r="S125" s="51">
        <v>29.062973999999997</v>
      </c>
      <c r="T125" s="50">
        <v>31.288152499999995</v>
      </c>
      <c r="U125" s="51">
        <v>6.4889666666666672</v>
      </c>
      <c r="V125" s="51">
        <v>0</v>
      </c>
      <c r="W125" s="50">
        <v>0</v>
      </c>
      <c r="X125" s="49">
        <v>1.2376870000000002</v>
      </c>
      <c r="Y125" s="51">
        <v>0</v>
      </c>
      <c r="Z125" s="52">
        <v>0</v>
      </c>
      <c r="AA125" s="52">
        <v>0</v>
      </c>
      <c r="AB125" s="52">
        <v>0</v>
      </c>
      <c r="AC125" s="52">
        <v>0</v>
      </c>
      <c r="AD125" s="52">
        <v>0</v>
      </c>
      <c r="AE125" s="50">
        <v>61.148395657142871</v>
      </c>
      <c r="AF125" s="50">
        <v>52.901494200000016</v>
      </c>
      <c r="AG125" s="50">
        <v>0</v>
      </c>
      <c r="AH125" s="50">
        <v>4.4379952800000009</v>
      </c>
      <c r="AI125" s="52">
        <v>2.7468274666666663</v>
      </c>
      <c r="AJ125" s="49">
        <v>27.768048869401941</v>
      </c>
      <c r="AK125" s="50">
        <v>8.8954012345679008</v>
      </c>
      <c r="AL125" s="50">
        <v>13.773456790123459</v>
      </c>
      <c r="AM125" s="50">
        <v>5.2937500000000002</v>
      </c>
      <c r="AN125" s="50">
        <v>0</v>
      </c>
      <c r="AO125" s="50">
        <v>0</v>
      </c>
      <c r="AP125" s="50">
        <v>0</v>
      </c>
      <c r="AQ125" s="51">
        <v>0</v>
      </c>
      <c r="AR125" s="49">
        <v>0</v>
      </c>
      <c r="AS125" s="50">
        <v>0</v>
      </c>
      <c r="AT125" s="50">
        <v>0</v>
      </c>
      <c r="AU125" s="50">
        <v>2.5504666666666664</v>
      </c>
      <c r="AV125" s="50">
        <v>104.33339888888889</v>
      </c>
      <c r="AW125" s="50">
        <v>8.0669590833333356</v>
      </c>
      <c r="AX125" s="50">
        <v>2.1502857142857144</v>
      </c>
      <c r="AY125" s="50">
        <v>31.289080000000006</v>
      </c>
      <c r="AZ125" s="51">
        <v>0</v>
      </c>
      <c r="BA125" s="49">
        <v>0</v>
      </c>
      <c r="BB125" s="49">
        <v>0</v>
      </c>
      <c r="BC125" s="50">
        <v>0</v>
      </c>
      <c r="BD125" s="50">
        <v>0</v>
      </c>
      <c r="BE125" s="51">
        <v>0</v>
      </c>
      <c r="BF125" s="38"/>
      <c r="BG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Y125" s="38"/>
      <c r="BZ125" s="38"/>
      <c r="CJ125" s="38"/>
    </row>
    <row r="126" spans="2:88" x14ac:dyDescent="0.25">
      <c r="B126" s="8">
        <v>124</v>
      </c>
      <c r="C126" s="9" t="s">
        <v>11757</v>
      </c>
      <c r="D126" s="9" t="s">
        <v>11785</v>
      </c>
      <c r="E126" s="49">
        <v>6.9366347000000008</v>
      </c>
      <c r="F126" s="50">
        <v>4.9515144000000006</v>
      </c>
      <c r="G126" s="50">
        <v>11.892199999999999</v>
      </c>
      <c r="H126" s="51">
        <v>0</v>
      </c>
      <c r="I126" s="50">
        <v>0</v>
      </c>
      <c r="J126" s="50">
        <v>0</v>
      </c>
      <c r="K126" s="50">
        <v>0</v>
      </c>
      <c r="L126" s="50">
        <v>0</v>
      </c>
      <c r="M126" s="49">
        <v>3.0809421166666673</v>
      </c>
      <c r="N126" s="49">
        <v>1.6793607249066667</v>
      </c>
      <c r="O126" s="49">
        <v>0.86856399999999989</v>
      </c>
      <c r="P126" s="50">
        <v>0</v>
      </c>
      <c r="Q126" s="50">
        <v>0</v>
      </c>
      <c r="R126" s="50">
        <v>46.322953999999996</v>
      </c>
      <c r="S126" s="51">
        <v>29.062973999999997</v>
      </c>
      <c r="T126" s="50">
        <v>37.545783</v>
      </c>
      <c r="U126" s="51">
        <v>6.4889666666666672</v>
      </c>
      <c r="V126" s="51">
        <v>0</v>
      </c>
      <c r="W126" s="50">
        <v>0</v>
      </c>
      <c r="X126" s="49">
        <v>1.2376870000000002</v>
      </c>
      <c r="Y126" s="51">
        <v>0</v>
      </c>
      <c r="Z126" s="52">
        <v>0</v>
      </c>
      <c r="AA126" s="52">
        <v>0</v>
      </c>
      <c r="AB126" s="52">
        <v>0</v>
      </c>
      <c r="AC126" s="52">
        <v>0</v>
      </c>
      <c r="AD126" s="52">
        <v>0</v>
      </c>
      <c r="AE126" s="50">
        <v>73.378074788571439</v>
      </c>
      <c r="AF126" s="50">
        <v>63.481793040000014</v>
      </c>
      <c r="AG126" s="50">
        <v>0</v>
      </c>
      <c r="AH126" s="50">
        <v>4.4379952800000009</v>
      </c>
      <c r="AI126" s="52">
        <v>2.7468274666666663</v>
      </c>
      <c r="AJ126" s="49">
        <v>33.321658643282326</v>
      </c>
      <c r="AK126" s="50">
        <v>10.674481481481482</v>
      </c>
      <c r="AL126" s="50">
        <v>16.528148148148151</v>
      </c>
      <c r="AM126" s="50">
        <v>6.3525000000000009</v>
      </c>
      <c r="AN126" s="50">
        <v>0</v>
      </c>
      <c r="AO126" s="50">
        <v>0</v>
      </c>
      <c r="AP126" s="50">
        <v>0</v>
      </c>
      <c r="AQ126" s="51">
        <v>0</v>
      </c>
      <c r="AR126" s="49">
        <v>0</v>
      </c>
      <c r="AS126" s="50">
        <v>0</v>
      </c>
      <c r="AT126" s="50">
        <v>0</v>
      </c>
      <c r="AU126" s="50">
        <v>3.1880833333333332</v>
      </c>
      <c r="AV126" s="50">
        <v>120.49726944444447</v>
      </c>
      <c r="AW126" s="50">
        <v>8.0669590833333356</v>
      </c>
      <c r="AX126" s="50">
        <v>2.1502857142857144</v>
      </c>
      <c r="AY126" s="50">
        <v>31.289080000000006</v>
      </c>
      <c r="AZ126" s="51">
        <v>0</v>
      </c>
      <c r="BA126" s="49">
        <v>0</v>
      </c>
      <c r="BB126" s="49">
        <v>0</v>
      </c>
      <c r="BC126" s="50">
        <v>0</v>
      </c>
      <c r="BD126" s="50">
        <v>0</v>
      </c>
      <c r="BE126" s="51">
        <v>0</v>
      </c>
      <c r="BF126" s="38"/>
      <c r="BG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Y126" s="38"/>
      <c r="BZ126" s="38"/>
      <c r="CJ126" s="38"/>
    </row>
    <row r="127" spans="2:88" x14ac:dyDescent="0.25">
      <c r="B127" s="8">
        <v>125</v>
      </c>
      <c r="C127" s="9" t="s">
        <v>11757</v>
      </c>
      <c r="D127" s="9" t="s">
        <v>11786</v>
      </c>
      <c r="E127" s="49">
        <v>6.9366347000000008</v>
      </c>
      <c r="F127" s="50">
        <v>4.9515144000000006</v>
      </c>
      <c r="G127" s="50">
        <v>11.892199999999999</v>
      </c>
      <c r="H127" s="51">
        <v>0</v>
      </c>
      <c r="I127" s="50">
        <v>0</v>
      </c>
      <c r="J127" s="50">
        <v>0</v>
      </c>
      <c r="K127" s="50">
        <v>0</v>
      </c>
      <c r="L127" s="50">
        <v>0</v>
      </c>
      <c r="M127" s="49">
        <v>6.1618842333333346</v>
      </c>
      <c r="N127" s="49">
        <v>2.1412299881066668</v>
      </c>
      <c r="O127" s="49">
        <v>1.7371279999999998</v>
      </c>
      <c r="P127" s="50">
        <v>0</v>
      </c>
      <c r="Q127" s="50">
        <v>0</v>
      </c>
      <c r="R127" s="50">
        <v>80.154267333333337</v>
      </c>
      <c r="S127" s="51">
        <v>29.062973999999997</v>
      </c>
      <c r="T127" s="50">
        <v>18.7728915</v>
      </c>
      <c r="U127" s="51">
        <v>16.348733333333335</v>
      </c>
      <c r="V127" s="51">
        <v>0</v>
      </c>
      <c r="W127" s="50">
        <v>0</v>
      </c>
      <c r="X127" s="49">
        <v>1.2376870000000002</v>
      </c>
      <c r="Y127" s="51">
        <v>0</v>
      </c>
      <c r="Z127" s="52">
        <v>0</v>
      </c>
      <c r="AA127" s="52">
        <v>0</v>
      </c>
      <c r="AB127" s="52">
        <v>0</v>
      </c>
      <c r="AC127" s="52">
        <v>0</v>
      </c>
      <c r="AD127" s="52">
        <v>0</v>
      </c>
      <c r="AE127" s="50">
        <v>36.68903739428572</v>
      </c>
      <c r="AF127" s="50">
        <v>31.740896520000007</v>
      </c>
      <c r="AG127" s="50">
        <v>0</v>
      </c>
      <c r="AH127" s="50">
        <v>8.8759905600000018</v>
      </c>
      <c r="AI127" s="52">
        <v>5.4636506518518519</v>
      </c>
      <c r="AJ127" s="49">
        <v>16.660829321641163</v>
      </c>
      <c r="AK127" s="50">
        <v>10.674481481481482</v>
      </c>
      <c r="AL127" s="50">
        <v>16.528148148148151</v>
      </c>
      <c r="AM127" s="50">
        <v>6.3525000000000009</v>
      </c>
      <c r="AN127" s="50">
        <v>0</v>
      </c>
      <c r="AO127" s="50">
        <v>0</v>
      </c>
      <c r="AP127" s="50">
        <v>0</v>
      </c>
      <c r="AQ127" s="51">
        <v>0</v>
      </c>
      <c r="AR127" s="49">
        <v>0</v>
      </c>
      <c r="AS127" s="50">
        <v>0</v>
      </c>
      <c r="AT127" s="50">
        <v>0</v>
      </c>
      <c r="AU127" s="50">
        <v>3.8256999999999994</v>
      </c>
      <c r="AV127" s="50">
        <v>176.33905666666669</v>
      </c>
      <c r="AW127" s="50">
        <v>16.133918166666671</v>
      </c>
      <c r="AX127" s="50">
        <v>2.1502857142857144</v>
      </c>
      <c r="AY127" s="50">
        <v>67.07671666666667</v>
      </c>
      <c r="AZ127" s="51">
        <v>0</v>
      </c>
      <c r="BA127" s="49">
        <v>0</v>
      </c>
      <c r="BB127" s="49">
        <v>0</v>
      </c>
      <c r="BC127" s="50">
        <v>0</v>
      </c>
      <c r="BD127" s="50">
        <v>0</v>
      </c>
      <c r="BE127" s="51">
        <v>0</v>
      </c>
      <c r="BF127" s="38"/>
      <c r="BG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Y127" s="38"/>
      <c r="BZ127" s="38"/>
      <c r="CJ127" s="38"/>
    </row>
    <row r="128" spans="2:88" x14ac:dyDescent="0.25">
      <c r="B128" s="8">
        <v>126</v>
      </c>
      <c r="C128" s="9" t="s">
        <v>11757</v>
      </c>
      <c r="D128" s="9" t="s">
        <v>11787</v>
      </c>
      <c r="E128" s="49">
        <v>9.2488462666666678</v>
      </c>
      <c r="F128" s="50">
        <v>6.6020192000000009</v>
      </c>
      <c r="G128" s="50">
        <v>15.856266666666667</v>
      </c>
      <c r="H128" s="51">
        <v>0</v>
      </c>
      <c r="I128" s="50">
        <v>0</v>
      </c>
      <c r="J128" s="50">
        <v>0</v>
      </c>
      <c r="K128" s="50">
        <v>0</v>
      </c>
      <c r="L128" s="50">
        <v>0</v>
      </c>
      <c r="M128" s="49">
        <v>6.1618842333333346</v>
      </c>
      <c r="N128" s="49">
        <v>2.1412299881066668</v>
      </c>
      <c r="O128" s="49">
        <v>1.7371279999999998</v>
      </c>
      <c r="P128" s="50">
        <v>0</v>
      </c>
      <c r="Q128" s="50">
        <v>0</v>
      </c>
      <c r="R128" s="50">
        <v>80.154267333333337</v>
      </c>
      <c r="S128" s="51">
        <v>29.062973999999997</v>
      </c>
      <c r="T128" s="50">
        <v>25.030521999999998</v>
      </c>
      <c r="U128" s="51">
        <v>16.348733333333335</v>
      </c>
      <c r="V128" s="51">
        <v>0</v>
      </c>
      <c r="W128" s="50">
        <v>0</v>
      </c>
      <c r="X128" s="49">
        <v>1.2376870000000002</v>
      </c>
      <c r="Y128" s="51">
        <v>0</v>
      </c>
      <c r="Z128" s="52">
        <v>0</v>
      </c>
      <c r="AA128" s="52">
        <v>0</v>
      </c>
      <c r="AB128" s="52">
        <v>0</v>
      </c>
      <c r="AC128" s="52">
        <v>0</v>
      </c>
      <c r="AD128" s="52">
        <v>0</v>
      </c>
      <c r="AE128" s="50">
        <v>48.918716525714295</v>
      </c>
      <c r="AF128" s="50">
        <v>42.321195360000011</v>
      </c>
      <c r="AG128" s="50">
        <v>0</v>
      </c>
      <c r="AH128" s="50">
        <v>8.8759905600000018</v>
      </c>
      <c r="AI128" s="52">
        <v>5.4636506518518519</v>
      </c>
      <c r="AJ128" s="49">
        <v>22.214439095521552</v>
      </c>
      <c r="AK128" s="50">
        <v>14.232641975308642</v>
      </c>
      <c r="AL128" s="50">
        <v>22.037530864197535</v>
      </c>
      <c r="AM128" s="50">
        <v>8.4700000000000006</v>
      </c>
      <c r="AN128" s="50">
        <v>0</v>
      </c>
      <c r="AO128" s="50">
        <v>0</v>
      </c>
      <c r="AP128" s="50">
        <v>0</v>
      </c>
      <c r="AQ128" s="51">
        <v>0</v>
      </c>
      <c r="AR128" s="49">
        <v>0</v>
      </c>
      <c r="AS128" s="50">
        <v>0</v>
      </c>
      <c r="AT128" s="50">
        <v>0</v>
      </c>
      <c r="AU128" s="50">
        <v>5.1009333333333329</v>
      </c>
      <c r="AV128" s="50">
        <v>208.66679777777779</v>
      </c>
      <c r="AW128" s="50">
        <v>16.133918166666671</v>
      </c>
      <c r="AX128" s="50">
        <v>2.1502857142857144</v>
      </c>
      <c r="AY128" s="50">
        <v>67.07671666666667</v>
      </c>
      <c r="AZ128" s="51">
        <v>0</v>
      </c>
      <c r="BA128" s="49">
        <v>0</v>
      </c>
      <c r="BB128" s="49">
        <v>0</v>
      </c>
      <c r="BC128" s="50">
        <v>0</v>
      </c>
      <c r="BD128" s="50">
        <v>0</v>
      </c>
      <c r="BE128" s="51">
        <v>0</v>
      </c>
      <c r="BF128" s="38"/>
      <c r="BG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Y128" s="38"/>
      <c r="BZ128" s="38"/>
      <c r="CJ128" s="38"/>
    </row>
    <row r="129" spans="2:88" x14ac:dyDescent="0.25">
      <c r="B129" s="8">
        <v>127</v>
      </c>
      <c r="C129" s="9" t="s">
        <v>11757</v>
      </c>
      <c r="D129" s="9" t="s">
        <v>11788</v>
      </c>
      <c r="E129" s="49">
        <v>11.561057833333335</v>
      </c>
      <c r="F129" s="50">
        <v>8.2525240000000011</v>
      </c>
      <c r="G129" s="50">
        <v>19.820333333333334</v>
      </c>
      <c r="H129" s="51">
        <v>0</v>
      </c>
      <c r="I129" s="50">
        <v>0</v>
      </c>
      <c r="J129" s="50">
        <v>0</v>
      </c>
      <c r="K129" s="50">
        <v>0</v>
      </c>
      <c r="L129" s="50">
        <v>0</v>
      </c>
      <c r="M129" s="49">
        <v>6.1618842333333346</v>
      </c>
      <c r="N129" s="49">
        <v>2.1412299881066668</v>
      </c>
      <c r="O129" s="49">
        <v>1.7371279999999998</v>
      </c>
      <c r="P129" s="50">
        <v>0</v>
      </c>
      <c r="Q129" s="50">
        <v>0</v>
      </c>
      <c r="R129" s="50">
        <v>80.154267333333337</v>
      </c>
      <c r="S129" s="51">
        <v>29.062973999999997</v>
      </c>
      <c r="T129" s="50">
        <v>31.288152499999995</v>
      </c>
      <c r="U129" s="51">
        <v>16.348733333333335</v>
      </c>
      <c r="V129" s="51">
        <v>0</v>
      </c>
      <c r="W129" s="50">
        <v>0</v>
      </c>
      <c r="X129" s="49">
        <v>1.2376870000000002</v>
      </c>
      <c r="Y129" s="51">
        <v>0</v>
      </c>
      <c r="Z129" s="52">
        <v>0</v>
      </c>
      <c r="AA129" s="52">
        <v>0</v>
      </c>
      <c r="AB129" s="52">
        <v>0</v>
      </c>
      <c r="AC129" s="52">
        <v>0</v>
      </c>
      <c r="AD129" s="52">
        <v>0</v>
      </c>
      <c r="AE129" s="50">
        <v>61.148395657142871</v>
      </c>
      <c r="AF129" s="50">
        <v>52.901494200000016</v>
      </c>
      <c r="AG129" s="50">
        <v>0</v>
      </c>
      <c r="AH129" s="50">
        <v>8.8759905600000018</v>
      </c>
      <c r="AI129" s="52">
        <v>5.4636506518518519</v>
      </c>
      <c r="AJ129" s="49">
        <v>27.768048869401941</v>
      </c>
      <c r="AK129" s="50">
        <v>17.790802469135802</v>
      </c>
      <c r="AL129" s="50">
        <v>27.546913580246919</v>
      </c>
      <c r="AM129" s="50">
        <v>10.5875</v>
      </c>
      <c r="AN129" s="50">
        <v>0</v>
      </c>
      <c r="AO129" s="50">
        <v>0</v>
      </c>
      <c r="AP129" s="50">
        <v>0</v>
      </c>
      <c r="AQ129" s="51">
        <v>0</v>
      </c>
      <c r="AR129" s="49">
        <v>0</v>
      </c>
      <c r="AS129" s="50">
        <v>0</v>
      </c>
      <c r="AT129" s="50">
        <v>0</v>
      </c>
      <c r="AU129" s="50">
        <v>5.1009333333333329</v>
      </c>
      <c r="AV129" s="50">
        <v>208.66679777777779</v>
      </c>
      <c r="AW129" s="50">
        <v>16.133918166666671</v>
      </c>
      <c r="AX129" s="50">
        <v>2.1502857142857144</v>
      </c>
      <c r="AY129" s="50">
        <v>67.07671666666667</v>
      </c>
      <c r="AZ129" s="51">
        <v>0</v>
      </c>
      <c r="BA129" s="49">
        <v>0</v>
      </c>
      <c r="BB129" s="49">
        <v>0</v>
      </c>
      <c r="BC129" s="50">
        <v>0</v>
      </c>
      <c r="BD129" s="50">
        <v>0</v>
      </c>
      <c r="BE129" s="51">
        <v>0</v>
      </c>
      <c r="BF129" s="38"/>
      <c r="BG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Y129" s="38"/>
      <c r="BZ129" s="38"/>
      <c r="CJ129" s="38"/>
    </row>
    <row r="130" spans="2:88" x14ac:dyDescent="0.25">
      <c r="B130" s="8">
        <v>128</v>
      </c>
      <c r="C130" s="9" t="s">
        <v>11757</v>
      </c>
      <c r="D130" s="9" t="s">
        <v>11789</v>
      </c>
      <c r="E130" s="49">
        <v>13.873269400000002</v>
      </c>
      <c r="F130" s="50">
        <v>9.9030288000000013</v>
      </c>
      <c r="G130" s="50">
        <v>23.784399999999998</v>
      </c>
      <c r="H130" s="51">
        <v>0</v>
      </c>
      <c r="I130" s="50">
        <v>0</v>
      </c>
      <c r="J130" s="50">
        <v>0</v>
      </c>
      <c r="K130" s="50">
        <v>0</v>
      </c>
      <c r="L130" s="50">
        <v>0</v>
      </c>
      <c r="M130" s="49">
        <v>6.1618842333333346</v>
      </c>
      <c r="N130" s="49">
        <v>2.1412299881066668</v>
      </c>
      <c r="O130" s="49">
        <v>1.7371279999999998</v>
      </c>
      <c r="P130" s="50">
        <v>0</v>
      </c>
      <c r="Q130" s="50">
        <v>0</v>
      </c>
      <c r="R130" s="50">
        <v>80.154267333333337</v>
      </c>
      <c r="S130" s="51">
        <v>29.062973999999997</v>
      </c>
      <c r="T130" s="50">
        <v>37.545783</v>
      </c>
      <c r="U130" s="51">
        <v>16.348733333333335</v>
      </c>
      <c r="V130" s="51">
        <v>0</v>
      </c>
      <c r="W130" s="50">
        <v>0</v>
      </c>
      <c r="X130" s="49">
        <v>1.2376870000000002</v>
      </c>
      <c r="Y130" s="51">
        <v>0</v>
      </c>
      <c r="Z130" s="52">
        <v>0</v>
      </c>
      <c r="AA130" s="52">
        <v>0</v>
      </c>
      <c r="AB130" s="52">
        <v>0</v>
      </c>
      <c r="AC130" s="52">
        <v>0</v>
      </c>
      <c r="AD130" s="52">
        <v>0</v>
      </c>
      <c r="AE130" s="50">
        <v>73.378074788571439</v>
      </c>
      <c r="AF130" s="50">
        <v>63.481793040000014</v>
      </c>
      <c r="AG130" s="50">
        <v>0</v>
      </c>
      <c r="AH130" s="50">
        <v>8.8759905600000018</v>
      </c>
      <c r="AI130" s="52">
        <v>5.4636506518518519</v>
      </c>
      <c r="AJ130" s="49">
        <v>33.321658643282326</v>
      </c>
      <c r="AK130" s="50">
        <v>21.348962962962965</v>
      </c>
      <c r="AL130" s="50">
        <v>33.056296296296303</v>
      </c>
      <c r="AM130" s="50">
        <v>12.705000000000002</v>
      </c>
      <c r="AN130" s="50">
        <v>0</v>
      </c>
      <c r="AO130" s="50">
        <v>0</v>
      </c>
      <c r="AP130" s="50">
        <v>0</v>
      </c>
      <c r="AQ130" s="51">
        <v>0</v>
      </c>
      <c r="AR130" s="49">
        <v>0</v>
      </c>
      <c r="AS130" s="50">
        <v>0</v>
      </c>
      <c r="AT130" s="50">
        <v>0</v>
      </c>
      <c r="AU130" s="50">
        <v>6.3761666666666663</v>
      </c>
      <c r="AV130" s="50">
        <v>240.99453888888894</v>
      </c>
      <c r="AW130" s="50">
        <v>16.133918166666671</v>
      </c>
      <c r="AX130" s="50">
        <v>2.1502857142857144</v>
      </c>
      <c r="AY130" s="50">
        <v>67.07671666666667</v>
      </c>
      <c r="AZ130" s="51">
        <v>0</v>
      </c>
      <c r="BA130" s="49">
        <v>0</v>
      </c>
      <c r="BB130" s="49">
        <v>0</v>
      </c>
      <c r="BC130" s="50">
        <v>0</v>
      </c>
      <c r="BD130" s="50">
        <v>0</v>
      </c>
      <c r="BE130" s="51">
        <v>0</v>
      </c>
      <c r="BF130" s="38"/>
      <c r="BG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Y130" s="38"/>
      <c r="BZ130" s="38"/>
      <c r="CJ130" s="38"/>
    </row>
    <row r="131" spans="2:88" x14ac:dyDescent="0.25">
      <c r="B131" s="8">
        <v>129</v>
      </c>
      <c r="C131" s="9" t="s">
        <v>11757</v>
      </c>
      <c r="D131" s="9" t="s">
        <v>11790</v>
      </c>
      <c r="E131" s="49">
        <v>10.404952050000002</v>
      </c>
      <c r="F131" s="50">
        <v>7.427271600000001</v>
      </c>
      <c r="G131" s="50">
        <v>17.8383</v>
      </c>
      <c r="H131" s="51">
        <v>0</v>
      </c>
      <c r="I131" s="50">
        <v>0</v>
      </c>
      <c r="J131" s="50">
        <v>0</v>
      </c>
      <c r="K131" s="50">
        <v>0</v>
      </c>
      <c r="L131" s="50">
        <v>0</v>
      </c>
      <c r="M131" s="49">
        <v>9.2428263500000014</v>
      </c>
      <c r="N131" s="49">
        <v>2.7070817396444444</v>
      </c>
      <c r="O131" s="49">
        <v>2.6056919999999995</v>
      </c>
      <c r="P131" s="50">
        <v>0</v>
      </c>
      <c r="Q131" s="50">
        <v>0</v>
      </c>
      <c r="R131" s="50">
        <v>113.70291399999999</v>
      </c>
      <c r="S131" s="51">
        <v>29.062973999999997</v>
      </c>
      <c r="T131" s="50">
        <v>18.7728915</v>
      </c>
      <c r="U131" s="51">
        <v>17.482226666666673</v>
      </c>
      <c r="V131" s="51">
        <v>0</v>
      </c>
      <c r="W131" s="50">
        <v>0</v>
      </c>
      <c r="X131" s="49">
        <v>1.2376870000000002</v>
      </c>
      <c r="Y131" s="51">
        <v>0</v>
      </c>
      <c r="Z131" s="52">
        <v>0</v>
      </c>
      <c r="AA131" s="52">
        <v>0</v>
      </c>
      <c r="AB131" s="52">
        <v>0</v>
      </c>
      <c r="AC131" s="52">
        <v>0</v>
      </c>
      <c r="AD131" s="52">
        <v>0</v>
      </c>
      <c r="AE131" s="50">
        <v>36.68903739428572</v>
      </c>
      <c r="AF131" s="50">
        <v>31.740896520000007</v>
      </c>
      <c r="AG131" s="50">
        <v>0</v>
      </c>
      <c r="AH131" s="50">
        <v>13.313985840000004</v>
      </c>
      <c r="AI131" s="52">
        <v>8.180473837037038</v>
      </c>
      <c r="AJ131" s="49">
        <v>16.660829321641163</v>
      </c>
      <c r="AK131" s="50">
        <v>16.011722222222225</v>
      </c>
      <c r="AL131" s="50">
        <v>24.792222222222229</v>
      </c>
      <c r="AM131" s="50">
        <v>9.5287500000000023</v>
      </c>
      <c r="AN131" s="50">
        <v>0</v>
      </c>
      <c r="AO131" s="50">
        <v>0</v>
      </c>
      <c r="AP131" s="50">
        <v>0</v>
      </c>
      <c r="AQ131" s="51">
        <v>0</v>
      </c>
      <c r="AR131" s="49">
        <v>0</v>
      </c>
      <c r="AS131" s="50">
        <v>0</v>
      </c>
      <c r="AT131" s="50">
        <v>0</v>
      </c>
      <c r="AU131" s="50">
        <v>5.7385499999999992</v>
      </c>
      <c r="AV131" s="50">
        <v>264.50858500000004</v>
      </c>
      <c r="AW131" s="50">
        <v>24.200877250000005</v>
      </c>
      <c r="AX131" s="50">
        <v>2.1502857142857144</v>
      </c>
      <c r="AY131" s="50">
        <v>92.647133333333329</v>
      </c>
      <c r="AZ131" s="51">
        <v>0</v>
      </c>
      <c r="BA131" s="49">
        <v>0</v>
      </c>
      <c r="BB131" s="49">
        <v>0</v>
      </c>
      <c r="BC131" s="50">
        <v>0</v>
      </c>
      <c r="BD131" s="50">
        <v>0</v>
      </c>
      <c r="BE131" s="51">
        <v>0</v>
      </c>
      <c r="BF131" s="38"/>
      <c r="BG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Y131" s="38"/>
      <c r="BZ131" s="38"/>
      <c r="CJ131" s="38"/>
    </row>
    <row r="132" spans="2:88" x14ac:dyDescent="0.25">
      <c r="B132" s="8">
        <v>130</v>
      </c>
      <c r="C132" s="9" t="s">
        <v>11757</v>
      </c>
      <c r="D132" s="9" t="s">
        <v>11791</v>
      </c>
      <c r="E132" s="49">
        <v>13.873269400000002</v>
      </c>
      <c r="F132" s="50">
        <v>9.9030288000000013</v>
      </c>
      <c r="G132" s="50">
        <v>23.784399999999998</v>
      </c>
      <c r="H132" s="51">
        <v>0</v>
      </c>
      <c r="I132" s="50">
        <v>0</v>
      </c>
      <c r="J132" s="50">
        <v>0</v>
      </c>
      <c r="K132" s="50">
        <v>0</v>
      </c>
      <c r="L132" s="50">
        <v>0</v>
      </c>
      <c r="M132" s="49">
        <v>9.2428263500000014</v>
      </c>
      <c r="N132" s="49">
        <v>2.7070817396444444</v>
      </c>
      <c r="O132" s="49">
        <v>2.6056919999999995</v>
      </c>
      <c r="P132" s="50">
        <v>0</v>
      </c>
      <c r="Q132" s="50">
        <v>0</v>
      </c>
      <c r="R132" s="50">
        <v>113.70291399999999</v>
      </c>
      <c r="S132" s="51">
        <v>29.062973999999997</v>
      </c>
      <c r="T132" s="50">
        <v>25.030521999999998</v>
      </c>
      <c r="U132" s="51">
        <v>17.482226666666673</v>
      </c>
      <c r="V132" s="51">
        <v>0</v>
      </c>
      <c r="W132" s="50">
        <v>0</v>
      </c>
      <c r="X132" s="49">
        <v>1.2376870000000002</v>
      </c>
      <c r="Y132" s="51">
        <v>0</v>
      </c>
      <c r="Z132" s="52">
        <v>0</v>
      </c>
      <c r="AA132" s="52">
        <v>0</v>
      </c>
      <c r="AB132" s="52">
        <v>0</v>
      </c>
      <c r="AC132" s="52">
        <v>0</v>
      </c>
      <c r="AD132" s="52">
        <v>0</v>
      </c>
      <c r="AE132" s="50">
        <v>48.918716525714295</v>
      </c>
      <c r="AF132" s="50">
        <v>42.321195360000011</v>
      </c>
      <c r="AG132" s="50">
        <v>0</v>
      </c>
      <c r="AH132" s="50">
        <v>13.313985840000004</v>
      </c>
      <c r="AI132" s="52">
        <v>8.180473837037038</v>
      </c>
      <c r="AJ132" s="49">
        <v>22.214439095521552</v>
      </c>
      <c r="AK132" s="50">
        <v>21.348962962962965</v>
      </c>
      <c r="AL132" s="50">
        <v>33.056296296296303</v>
      </c>
      <c r="AM132" s="50">
        <v>12.705000000000002</v>
      </c>
      <c r="AN132" s="50">
        <v>0</v>
      </c>
      <c r="AO132" s="50">
        <v>0</v>
      </c>
      <c r="AP132" s="50">
        <v>0</v>
      </c>
      <c r="AQ132" s="51">
        <v>0</v>
      </c>
      <c r="AR132" s="49">
        <v>0</v>
      </c>
      <c r="AS132" s="50">
        <v>0</v>
      </c>
      <c r="AT132" s="50">
        <v>0</v>
      </c>
      <c r="AU132" s="50">
        <v>7.6513999999999989</v>
      </c>
      <c r="AV132" s="50">
        <v>313.00019666666668</v>
      </c>
      <c r="AW132" s="50">
        <v>24.200877250000005</v>
      </c>
      <c r="AX132" s="50">
        <v>2.1502857142857144</v>
      </c>
      <c r="AY132" s="50">
        <v>92.647133333333329</v>
      </c>
      <c r="AZ132" s="51">
        <v>0</v>
      </c>
      <c r="BA132" s="49">
        <v>0</v>
      </c>
      <c r="BB132" s="49">
        <v>0</v>
      </c>
      <c r="BC132" s="50">
        <v>0</v>
      </c>
      <c r="BD132" s="50">
        <v>0</v>
      </c>
      <c r="BE132" s="51">
        <v>0</v>
      </c>
      <c r="BF132" s="38"/>
      <c r="BG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Y132" s="38"/>
      <c r="BZ132" s="38"/>
      <c r="CJ132" s="38"/>
    </row>
    <row r="133" spans="2:88" x14ac:dyDescent="0.25">
      <c r="B133" s="8">
        <v>131</v>
      </c>
      <c r="C133" s="9" t="s">
        <v>11757</v>
      </c>
      <c r="D133" s="9" t="s">
        <v>11792</v>
      </c>
      <c r="E133" s="49">
        <v>17.341586750000001</v>
      </c>
      <c r="F133" s="50">
        <v>12.378786000000002</v>
      </c>
      <c r="G133" s="50">
        <v>29.730499999999999</v>
      </c>
      <c r="H133" s="51">
        <v>0</v>
      </c>
      <c r="I133" s="50">
        <v>0</v>
      </c>
      <c r="J133" s="50">
        <v>0</v>
      </c>
      <c r="K133" s="50">
        <v>0</v>
      </c>
      <c r="L133" s="50">
        <v>0</v>
      </c>
      <c r="M133" s="49">
        <v>9.2428263500000014</v>
      </c>
      <c r="N133" s="49">
        <v>2.7070817396444444</v>
      </c>
      <c r="O133" s="49">
        <v>2.6056919999999995</v>
      </c>
      <c r="P133" s="50">
        <v>0</v>
      </c>
      <c r="Q133" s="50">
        <v>0</v>
      </c>
      <c r="R133" s="50">
        <v>113.70291399999999</v>
      </c>
      <c r="S133" s="51">
        <v>29.062973999999997</v>
      </c>
      <c r="T133" s="50">
        <v>31.288152499999995</v>
      </c>
      <c r="U133" s="51">
        <v>17.482226666666673</v>
      </c>
      <c r="V133" s="51">
        <v>0</v>
      </c>
      <c r="W133" s="50">
        <v>0</v>
      </c>
      <c r="X133" s="49">
        <v>1.2376870000000002</v>
      </c>
      <c r="Y133" s="51">
        <v>0</v>
      </c>
      <c r="Z133" s="52">
        <v>0</v>
      </c>
      <c r="AA133" s="52">
        <v>0</v>
      </c>
      <c r="AB133" s="52">
        <v>0</v>
      </c>
      <c r="AC133" s="52">
        <v>0</v>
      </c>
      <c r="AD133" s="52">
        <v>0</v>
      </c>
      <c r="AE133" s="50">
        <v>61.148395657142871</v>
      </c>
      <c r="AF133" s="50">
        <v>52.901494200000016</v>
      </c>
      <c r="AG133" s="50">
        <v>0</v>
      </c>
      <c r="AH133" s="50">
        <v>13.313985840000004</v>
      </c>
      <c r="AI133" s="52">
        <v>8.180473837037038</v>
      </c>
      <c r="AJ133" s="49">
        <v>27.768048869401941</v>
      </c>
      <c r="AK133" s="50">
        <v>26.686203703703704</v>
      </c>
      <c r="AL133" s="50">
        <v>41.320370370370377</v>
      </c>
      <c r="AM133" s="50">
        <v>15.881250000000001</v>
      </c>
      <c r="AN133" s="50">
        <v>0</v>
      </c>
      <c r="AO133" s="50">
        <v>0</v>
      </c>
      <c r="AP133" s="50">
        <v>0</v>
      </c>
      <c r="AQ133" s="51">
        <v>0</v>
      </c>
      <c r="AR133" s="49">
        <v>0</v>
      </c>
      <c r="AS133" s="50">
        <v>0</v>
      </c>
      <c r="AT133" s="50">
        <v>0</v>
      </c>
      <c r="AU133" s="50">
        <v>7.6513999999999989</v>
      </c>
      <c r="AV133" s="50">
        <v>313.00019666666668</v>
      </c>
      <c r="AW133" s="50">
        <v>24.200877250000005</v>
      </c>
      <c r="AX133" s="50">
        <v>2.1502857142857144</v>
      </c>
      <c r="AY133" s="50">
        <v>92.647133333333329</v>
      </c>
      <c r="AZ133" s="51">
        <v>0</v>
      </c>
      <c r="BA133" s="49">
        <v>0</v>
      </c>
      <c r="BB133" s="49">
        <v>0</v>
      </c>
      <c r="BC133" s="50">
        <v>0</v>
      </c>
      <c r="BD133" s="50">
        <v>0</v>
      </c>
      <c r="BE133" s="51">
        <v>0</v>
      </c>
      <c r="BF133" s="38"/>
      <c r="BG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Y133" s="38"/>
      <c r="BZ133" s="38"/>
      <c r="CJ133" s="38"/>
    </row>
    <row r="134" spans="2:88" x14ac:dyDescent="0.25">
      <c r="B134" s="8">
        <v>132</v>
      </c>
      <c r="C134" s="9" t="s">
        <v>11757</v>
      </c>
      <c r="D134" s="9" t="s">
        <v>11793</v>
      </c>
      <c r="E134" s="49">
        <v>20.809904100000004</v>
      </c>
      <c r="F134" s="50">
        <v>14.854543200000002</v>
      </c>
      <c r="G134" s="50">
        <v>35.676600000000001</v>
      </c>
      <c r="H134" s="51">
        <v>0</v>
      </c>
      <c r="I134" s="50">
        <v>0</v>
      </c>
      <c r="J134" s="50">
        <v>0</v>
      </c>
      <c r="K134" s="50">
        <v>0</v>
      </c>
      <c r="L134" s="50">
        <v>0</v>
      </c>
      <c r="M134" s="49">
        <v>9.2428263500000014</v>
      </c>
      <c r="N134" s="49">
        <v>2.7070817396444444</v>
      </c>
      <c r="O134" s="49">
        <v>2.6056919999999995</v>
      </c>
      <c r="P134" s="50">
        <v>0</v>
      </c>
      <c r="Q134" s="50">
        <v>0</v>
      </c>
      <c r="R134" s="50">
        <v>113.70291399999999</v>
      </c>
      <c r="S134" s="51">
        <v>29.062973999999997</v>
      </c>
      <c r="T134" s="50">
        <v>37.545783</v>
      </c>
      <c r="U134" s="51">
        <v>17.482226666666673</v>
      </c>
      <c r="V134" s="51">
        <v>0</v>
      </c>
      <c r="W134" s="50">
        <v>0</v>
      </c>
      <c r="X134" s="49">
        <v>1.2376870000000002</v>
      </c>
      <c r="Y134" s="51">
        <v>0</v>
      </c>
      <c r="Z134" s="52">
        <v>0</v>
      </c>
      <c r="AA134" s="52">
        <v>0</v>
      </c>
      <c r="AB134" s="52">
        <v>0</v>
      </c>
      <c r="AC134" s="52">
        <v>0</v>
      </c>
      <c r="AD134" s="52">
        <v>0</v>
      </c>
      <c r="AE134" s="50">
        <v>73.378074788571439</v>
      </c>
      <c r="AF134" s="50">
        <v>63.481793040000014</v>
      </c>
      <c r="AG134" s="50">
        <v>0</v>
      </c>
      <c r="AH134" s="50">
        <v>13.313985840000004</v>
      </c>
      <c r="AI134" s="52">
        <v>8.180473837037038</v>
      </c>
      <c r="AJ134" s="49">
        <v>33.321658643282326</v>
      </c>
      <c r="AK134" s="50">
        <v>32.023444444444451</v>
      </c>
      <c r="AL134" s="50">
        <v>49.584444444444458</v>
      </c>
      <c r="AM134" s="50">
        <v>19.057500000000005</v>
      </c>
      <c r="AN134" s="50">
        <v>0</v>
      </c>
      <c r="AO134" s="50">
        <v>0</v>
      </c>
      <c r="AP134" s="50">
        <v>0</v>
      </c>
      <c r="AQ134" s="51">
        <v>0</v>
      </c>
      <c r="AR134" s="49">
        <v>0</v>
      </c>
      <c r="AS134" s="50">
        <v>0</v>
      </c>
      <c r="AT134" s="50">
        <v>0</v>
      </c>
      <c r="AU134" s="50">
        <v>9.5642499999999995</v>
      </c>
      <c r="AV134" s="50">
        <v>361.49180833333332</v>
      </c>
      <c r="AW134" s="50">
        <v>24.200877250000005</v>
      </c>
      <c r="AX134" s="50">
        <v>2.1502857142857144</v>
      </c>
      <c r="AY134" s="50">
        <v>92.647133333333329</v>
      </c>
      <c r="AZ134" s="51">
        <v>0</v>
      </c>
      <c r="BA134" s="49">
        <v>0</v>
      </c>
      <c r="BB134" s="49">
        <v>0</v>
      </c>
      <c r="BC134" s="50">
        <v>0</v>
      </c>
      <c r="BD134" s="50">
        <v>0</v>
      </c>
      <c r="BE134" s="51">
        <v>0</v>
      </c>
      <c r="BF134" s="38"/>
      <c r="BG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Y134" s="38"/>
      <c r="BZ134" s="38"/>
      <c r="CJ134" s="38"/>
    </row>
    <row r="135" spans="2:88" x14ac:dyDescent="0.25">
      <c r="B135" s="8">
        <v>133</v>
      </c>
      <c r="C135" s="9" t="s">
        <v>11757</v>
      </c>
      <c r="D135" s="9" t="s">
        <v>11794</v>
      </c>
      <c r="E135" s="49">
        <v>3.4683173500000004</v>
      </c>
      <c r="F135" s="50">
        <v>2.4757572000000003</v>
      </c>
      <c r="G135" s="50">
        <v>5.9460999999999995</v>
      </c>
      <c r="H135" s="51">
        <v>0</v>
      </c>
      <c r="I135" s="50">
        <v>0</v>
      </c>
      <c r="J135" s="50">
        <v>0</v>
      </c>
      <c r="K135" s="50">
        <v>0</v>
      </c>
      <c r="L135" s="50">
        <v>0</v>
      </c>
      <c r="M135" s="49">
        <v>3.0809421166666673</v>
      </c>
      <c r="N135" s="49">
        <v>1.6793607249066667</v>
      </c>
      <c r="O135" s="49">
        <v>0.86856399999999989</v>
      </c>
      <c r="P135" s="50">
        <v>0</v>
      </c>
      <c r="Q135" s="50">
        <v>0</v>
      </c>
      <c r="R135" s="50">
        <v>64.717770000000002</v>
      </c>
      <c r="S135" s="51">
        <v>47.457789999999996</v>
      </c>
      <c r="T135" s="50">
        <v>30.69433166666667</v>
      </c>
      <c r="U135" s="51">
        <v>6.4889666666666672</v>
      </c>
      <c r="V135" s="51">
        <v>0</v>
      </c>
      <c r="W135" s="50">
        <v>0</v>
      </c>
      <c r="X135" s="49">
        <v>3.0942175000000005</v>
      </c>
      <c r="Y135" s="51">
        <v>0</v>
      </c>
      <c r="Z135" s="52">
        <v>0</v>
      </c>
      <c r="AA135" s="52">
        <v>0</v>
      </c>
      <c r="AB135" s="52">
        <v>0</v>
      </c>
      <c r="AC135" s="52">
        <v>0</v>
      </c>
      <c r="AD135" s="52">
        <v>0</v>
      </c>
      <c r="AE135" s="50">
        <v>18.549120199999997</v>
      </c>
      <c r="AF135" s="50">
        <v>52.901494200000002</v>
      </c>
      <c r="AG135" s="50">
        <v>0</v>
      </c>
      <c r="AH135" s="50">
        <v>4.4379952800000009</v>
      </c>
      <c r="AI135" s="52">
        <v>2.7468274666666663</v>
      </c>
      <c r="AJ135" s="49">
        <v>27.768048869401937</v>
      </c>
      <c r="AK135" s="50">
        <v>5.3372407407407412</v>
      </c>
      <c r="AL135" s="50">
        <v>8.2640740740740757</v>
      </c>
      <c r="AM135" s="50">
        <v>3.1762500000000005</v>
      </c>
      <c r="AN135" s="50">
        <v>0</v>
      </c>
      <c r="AO135" s="50">
        <v>0</v>
      </c>
      <c r="AP135" s="50">
        <v>0</v>
      </c>
      <c r="AQ135" s="51">
        <v>0</v>
      </c>
      <c r="AR135" s="49">
        <v>0</v>
      </c>
      <c r="AS135" s="50">
        <v>0</v>
      </c>
      <c r="AT135" s="50">
        <v>0</v>
      </c>
      <c r="AU135" s="50">
        <v>1.9128499999999997</v>
      </c>
      <c r="AV135" s="50">
        <v>98.294533333333334</v>
      </c>
      <c r="AW135" s="50">
        <v>8.7945305119047639</v>
      </c>
      <c r="AX135" s="50">
        <v>3.5838095238095233</v>
      </c>
      <c r="AY135" s="50">
        <v>51.052780000000006</v>
      </c>
      <c r="AZ135" s="51">
        <v>0</v>
      </c>
      <c r="BA135" s="49">
        <v>0</v>
      </c>
      <c r="BB135" s="49">
        <v>0</v>
      </c>
      <c r="BC135" s="50">
        <v>0</v>
      </c>
      <c r="BD135" s="50">
        <v>0</v>
      </c>
      <c r="BE135" s="51">
        <v>0</v>
      </c>
      <c r="BF135" s="38"/>
      <c r="BG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Y135" s="38"/>
      <c r="BZ135" s="38"/>
      <c r="CJ135" s="38"/>
    </row>
    <row r="136" spans="2:88" x14ac:dyDescent="0.25">
      <c r="B136" s="8">
        <v>134</v>
      </c>
      <c r="C136" s="9" t="s">
        <v>11757</v>
      </c>
      <c r="D136" s="9" t="s">
        <v>11795</v>
      </c>
      <c r="E136" s="49">
        <v>4.6244231333333339</v>
      </c>
      <c r="F136" s="50">
        <v>3.3010096000000004</v>
      </c>
      <c r="G136" s="50">
        <v>7.9281333333333333</v>
      </c>
      <c r="H136" s="51">
        <v>0</v>
      </c>
      <c r="I136" s="50">
        <v>0</v>
      </c>
      <c r="J136" s="50">
        <v>0</v>
      </c>
      <c r="K136" s="50">
        <v>0</v>
      </c>
      <c r="L136" s="50">
        <v>0</v>
      </c>
      <c r="M136" s="49">
        <v>3.0809421166666673</v>
      </c>
      <c r="N136" s="49">
        <v>1.6793607249066667</v>
      </c>
      <c r="O136" s="49">
        <v>0.86856399999999989</v>
      </c>
      <c r="P136" s="50">
        <v>0</v>
      </c>
      <c r="Q136" s="50">
        <v>0</v>
      </c>
      <c r="R136" s="50">
        <v>64.717770000000002</v>
      </c>
      <c r="S136" s="51">
        <v>47.457789999999996</v>
      </c>
      <c r="T136" s="50">
        <v>40.92577555555556</v>
      </c>
      <c r="U136" s="51">
        <v>6.4889666666666672</v>
      </c>
      <c r="V136" s="51">
        <v>0</v>
      </c>
      <c r="W136" s="50">
        <v>0</v>
      </c>
      <c r="X136" s="49">
        <v>3.0942175000000005</v>
      </c>
      <c r="Y136" s="51">
        <v>0</v>
      </c>
      <c r="Z136" s="52">
        <v>0</v>
      </c>
      <c r="AA136" s="52">
        <v>0</v>
      </c>
      <c r="AB136" s="52">
        <v>0</v>
      </c>
      <c r="AC136" s="52">
        <v>0</v>
      </c>
      <c r="AD136" s="52">
        <v>0</v>
      </c>
      <c r="AE136" s="50">
        <v>24.732160266666664</v>
      </c>
      <c r="AF136" s="50">
        <v>70.535325600000007</v>
      </c>
      <c r="AG136" s="50">
        <v>0</v>
      </c>
      <c r="AH136" s="50">
        <v>4.4379952800000009</v>
      </c>
      <c r="AI136" s="52">
        <v>2.7468274666666663</v>
      </c>
      <c r="AJ136" s="49">
        <v>37.024065159202586</v>
      </c>
      <c r="AK136" s="50">
        <v>7.116320987654321</v>
      </c>
      <c r="AL136" s="50">
        <v>11.018765432098768</v>
      </c>
      <c r="AM136" s="50">
        <v>4.2350000000000003</v>
      </c>
      <c r="AN136" s="50">
        <v>0</v>
      </c>
      <c r="AO136" s="50">
        <v>0</v>
      </c>
      <c r="AP136" s="50">
        <v>0</v>
      </c>
      <c r="AQ136" s="51">
        <v>0</v>
      </c>
      <c r="AR136" s="49">
        <v>0</v>
      </c>
      <c r="AS136" s="50">
        <v>0</v>
      </c>
      <c r="AT136" s="50">
        <v>0</v>
      </c>
      <c r="AU136" s="50">
        <v>2.5504666666666664</v>
      </c>
      <c r="AV136" s="50">
        <v>117.83340555555557</v>
      </c>
      <c r="AW136" s="50">
        <v>8.7945305119047639</v>
      </c>
      <c r="AX136" s="50">
        <v>3.5838095238095233</v>
      </c>
      <c r="AY136" s="50">
        <v>51.052780000000006</v>
      </c>
      <c r="AZ136" s="51">
        <v>0</v>
      </c>
      <c r="BA136" s="49">
        <v>0</v>
      </c>
      <c r="BB136" s="49">
        <v>0</v>
      </c>
      <c r="BC136" s="50">
        <v>0</v>
      </c>
      <c r="BD136" s="50">
        <v>0</v>
      </c>
      <c r="BE136" s="51">
        <v>0</v>
      </c>
      <c r="BF136" s="38"/>
      <c r="BG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Y136" s="38"/>
      <c r="BZ136" s="38"/>
      <c r="CJ136" s="38"/>
    </row>
    <row r="137" spans="2:88" x14ac:dyDescent="0.25">
      <c r="B137" s="8">
        <v>135</v>
      </c>
      <c r="C137" s="9" t="s">
        <v>11757</v>
      </c>
      <c r="D137" s="9" t="s">
        <v>11796</v>
      </c>
      <c r="E137" s="49">
        <v>5.7805289166666673</v>
      </c>
      <c r="F137" s="50">
        <v>4.1262620000000005</v>
      </c>
      <c r="G137" s="50">
        <v>9.910166666666667</v>
      </c>
      <c r="H137" s="51">
        <v>0</v>
      </c>
      <c r="I137" s="50">
        <v>0</v>
      </c>
      <c r="J137" s="50">
        <v>0</v>
      </c>
      <c r="K137" s="50">
        <v>0</v>
      </c>
      <c r="L137" s="50">
        <v>0</v>
      </c>
      <c r="M137" s="49">
        <v>3.0809421166666673</v>
      </c>
      <c r="N137" s="49">
        <v>1.6793607249066667</v>
      </c>
      <c r="O137" s="49">
        <v>0.86856399999999989</v>
      </c>
      <c r="P137" s="50">
        <v>0</v>
      </c>
      <c r="Q137" s="50">
        <v>0</v>
      </c>
      <c r="R137" s="50">
        <v>64.717770000000002</v>
      </c>
      <c r="S137" s="51">
        <v>47.457789999999996</v>
      </c>
      <c r="T137" s="50">
        <v>51.157219444444451</v>
      </c>
      <c r="U137" s="51">
        <v>6.4889666666666672</v>
      </c>
      <c r="V137" s="51">
        <v>0</v>
      </c>
      <c r="W137" s="50">
        <v>0</v>
      </c>
      <c r="X137" s="49">
        <v>3.0942175000000005</v>
      </c>
      <c r="Y137" s="51">
        <v>0</v>
      </c>
      <c r="Z137" s="52">
        <v>0</v>
      </c>
      <c r="AA137" s="52">
        <v>0</v>
      </c>
      <c r="AB137" s="52">
        <v>0</v>
      </c>
      <c r="AC137" s="52">
        <v>0</v>
      </c>
      <c r="AD137" s="52">
        <v>0</v>
      </c>
      <c r="AE137" s="50">
        <v>30.915200333333331</v>
      </c>
      <c r="AF137" s="50">
        <v>88.169157000000013</v>
      </c>
      <c r="AG137" s="50">
        <v>0</v>
      </c>
      <c r="AH137" s="50">
        <v>4.4379952800000009</v>
      </c>
      <c r="AI137" s="52">
        <v>2.7468274666666663</v>
      </c>
      <c r="AJ137" s="49">
        <v>46.280081449003234</v>
      </c>
      <c r="AK137" s="50">
        <v>8.8954012345679008</v>
      </c>
      <c r="AL137" s="50">
        <v>13.773456790123459</v>
      </c>
      <c r="AM137" s="50">
        <v>5.2937500000000002</v>
      </c>
      <c r="AN137" s="50">
        <v>0</v>
      </c>
      <c r="AO137" s="50">
        <v>0</v>
      </c>
      <c r="AP137" s="50">
        <v>0</v>
      </c>
      <c r="AQ137" s="51">
        <v>0</v>
      </c>
      <c r="AR137" s="49">
        <v>0</v>
      </c>
      <c r="AS137" s="50">
        <v>0</v>
      </c>
      <c r="AT137" s="50">
        <v>0</v>
      </c>
      <c r="AU137" s="50">
        <v>2.5504666666666664</v>
      </c>
      <c r="AV137" s="50">
        <v>117.83340555555557</v>
      </c>
      <c r="AW137" s="50">
        <v>8.7945305119047639</v>
      </c>
      <c r="AX137" s="50">
        <v>3.5838095238095233</v>
      </c>
      <c r="AY137" s="50">
        <v>51.052780000000006</v>
      </c>
      <c r="AZ137" s="51">
        <v>0</v>
      </c>
      <c r="BA137" s="49">
        <v>0</v>
      </c>
      <c r="BB137" s="49">
        <v>0</v>
      </c>
      <c r="BC137" s="50">
        <v>0</v>
      </c>
      <c r="BD137" s="50">
        <v>0</v>
      </c>
      <c r="BE137" s="51">
        <v>0</v>
      </c>
      <c r="BF137" s="38"/>
      <c r="BG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8"/>
      <c r="BY137" s="38"/>
      <c r="BZ137" s="38"/>
      <c r="CJ137" s="38"/>
    </row>
    <row r="138" spans="2:88" x14ac:dyDescent="0.25">
      <c r="B138" s="8">
        <v>136</v>
      </c>
      <c r="C138" s="9" t="s">
        <v>11757</v>
      </c>
      <c r="D138" s="9" t="s">
        <v>11797</v>
      </c>
      <c r="E138" s="49">
        <v>6.9366347000000008</v>
      </c>
      <c r="F138" s="50">
        <v>4.9515144000000006</v>
      </c>
      <c r="G138" s="50">
        <v>11.892199999999999</v>
      </c>
      <c r="H138" s="51">
        <v>0</v>
      </c>
      <c r="I138" s="50">
        <v>0</v>
      </c>
      <c r="J138" s="50">
        <v>0</v>
      </c>
      <c r="K138" s="50">
        <v>0</v>
      </c>
      <c r="L138" s="50">
        <v>0</v>
      </c>
      <c r="M138" s="49">
        <v>3.0809421166666673</v>
      </c>
      <c r="N138" s="49">
        <v>1.6793607249066667</v>
      </c>
      <c r="O138" s="49">
        <v>0.86856399999999989</v>
      </c>
      <c r="P138" s="50">
        <v>0</v>
      </c>
      <c r="Q138" s="50">
        <v>0</v>
      </c>
      <c r="R138" s="50">
        <v>64.717770000000002</v>
      </c>
      <c r="S138" s="51">
        <v>47.457789999999996</v>
      </c>
      <c r="T138" s="50">
        <v>61.388663333333341</v>
      </c>
      <c r="U138" s="51">
        <v>6.4889666666666672</v>
      </c>
      <c r="V138" s="51">
        <v>0</v>
      </c>
      <c r="W138" s="50">
        <v>0</v>
      </c>
      <c r="X138" s="49">
        <v>3.0942175000000005</v>
      </c>
      <c r="Y138" s="51">
        <v>0</v>
      </c>
      <c r="Z138" s="52">
        <v>0</v>
      </c>
      <c r="AA138" s="52">
        <v>0</v>
      </c>
      <c r="AB138" s="52">
        <v>0</v>
      </c>
      <c r="AC138" s="52">
        <v>0</v>
      </c>
      <c r="AD138" s="52">
        <v>0</v>
      </c>
      <c r="AE138" s="50">
        <v>37.098240399999995</v>
      </c>
      <c r="AF138" s="50">
        <v>105.8029884</v>
      </c>
      <c r="AG138" s="50">
        <v>0</v>
      </c>
      <c r="AH138" s="50">
        <v>4.4379952800000009</v>
      </c>
      <c r="AI138" s="52">
        <v>2.7468274666666663</v>
      </c>
      <c r="AJ138" s="49">
        <v>55.536097738803875</v>
      </c>
      <c r="AK138" s="50">
        <v>10.674481481481482</v>
      </c>
      <c r="AL138" s="50">
        <v>16.528148148148151</v>
      </c>
      <c r="AM138" s="50">
        <v>6.3525000000000009</v>
      </c>
      <c r="AN138" s="50">
        <v>0</v>
      </c>
      <c r="AO138" s="50">
        <v>0</v>
      </c>
      <c r="AP138" s="50">
        <v>0</v>
      </c>
      <c r="AQ138" s="51">
        <v>0</v>
      </c>
      <c r="AR138" s="49">
        <v>0</v>
      </c>
      <c r="AS138" s="50">
        <v>0</v>
      </c>
      <c r="AT138" s="50">
        <v>0</v>
      </c>
      <c r="AU138" s="50">
        <v>3.1880833333333332</v>
      </c>
      <c r="AV138" s="50">
        <v>137.37227777777778</v>
      </c>
      <c r="AW138" s="50">
        <v>8.7945305119047639</v>
      </c>
      <c r="AX138" s="50">
        <v>3.5838095238095233</v>
      </c>
      <c r="AY138" s="50">
        <v>51.052780000000006</v>
      </c>
      <c r="AZ138" s="51">
        <v>0</v>
      </c>
      <c r="BA138" s="49">
        <v>0</v>
      </c>
      <c r="BB138" s="49">
        <v>0</v>
      </c>
      <c r="BC138" s="50">
        <v>0</v>
      </c>
      <c r="BD138" s="50">
        <v>0</v>
      </c>
      <c r="BE138" s="51">
        <v>0</v>
      </c>
      <c r="BF138" s="38"/>
      <c r="BG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Y138" s="38"/>
      <c r="BZ138" s="38"/>
      <c r="CJ138" s="38"/>
    </row>
    <row r="139" spans="2:88" x14ac:dyDescent="0.25">
      <c r="B139" s="8">
        <v>137</v>
      </c>
      <c r="C139" s="9" t="s">
        <v>11757</v>
      </c>
      <c r="D139" s="9" t="s">
        <v>11798</v>
      </c>
      <c r="E139" s="49">
        <v>6.9366347000000008</v>
      </c>
      <c r="F139" s="50">
        <v>4.9515144000000006</v>
      </c>
      <c r="G139" s="50">
        <v>11.892199999999999</v>
      </c>
      <c r="H139" s="51">
        <v>0</v>
      </c>
      <c r="I139" s="50">
        <v>0</v>
      </c>
      <c r="J139" s="50">
        <v>0</v>
      </c>
      <c r="K139" s="50">
        <v>0</v>
      </c>
      <c r="L139" s="50">
        <v>0</v>
      </c>
      <c r="M139" s="49">
        <v>6.1618842333333346</v>
      </c>
      <c r="N139" s="49">
        <v>2.1412299881066668</v>
      </c>
      <c r="O139" s="49">
        <v>1.7371279999999998</v>
      </c>
      <c r="P139" s="50">
        <v>0</v>
      </c>
      <c r="Q139" s="50">
        <v>0</v>
      </c>
      <c r="R139" s="50">
        <v>98.549083333333328</v>
      </c>
      <c r="S139" s="51">
        <v>47.457789999999996</v>
      </c>
      <c r="T139" s="50">
        <v>30.69433166666667</v>
      </c>
      <c r="U139" s="51">
        <v>16.348733333333335</v>
      </c>
      <c r="V139" s="51">
        <v>0</v>
      </c>
      <c r="W139" s="50">
        <v>0</v>
      </c>
      <c r="X139" s="49">
        <v>3.0942175000000005</v>
      </c>
      <c r="Y139" s="51">
        <v>0</v>
      </c>
      <c r="Z139" s="52">
        <v>0</v>
      </c>
      <c r="AA139" s="52">
        <v>0</v>
      </c>
      <c r="AB139" s="52">
        <v>0</v>
      </c>
      <c r="AC139" s="52">
        <v>0</v>
      </c>
      <c r="AD139" s="52">
        <v>0</v>
      </c>
      <c r="AE139" s="50">
        <v>18.549120199999997</v>
      </c>
      <c r="AF139" s="50">
        <v>52.901494200000002</v>
      </c>
      <c r="AG139" s="50">
        <v>0</v>
      </c>
      <c r="AH139" s="50">
        <v>8.8759905600000018</v>
      </c>
      <c r="AI139" s="52">
        <v>5.4636506518518519</v>
      </c>
      <c r="AJ139" s="49">
        <v>27.768048869401937</v>
      </c>
      <c r="AK139" s="50">
        <v>10.674481481481482</v>
      </c>
      <c r="AL139" s="50">
        <v>16.528148148148151</v>
      </c>
      <c r="AM139" s="50">
        <v>6.3525000000000009</v>
      </c>
      <c r="AN139" s="50">
        <v>0</v>
      </c>
      <c r="AO139" s="50">
        <v>0</v>
      </c>
      <c r="AP139" s="50">
        <v>0</v>
      </c>
      <c r="AQ139" s="51">
        <v>0</v>
      </c>
      <c r="AR139" s="49">
        <v>0</v>
      </c>
      <c r="AS139" s="50">
        <v>0</v>
      </c>
      <c r="AT139" s="50">
        <v>0</v>
      </c>
      <c r="AU139" s="50">
        <v>3.8256999999999994</v>
      </c>
      <c r="AV139" s="50">
        <v>196.58906666666667</v>
      </c>
      <c r="AW139" s="50">
        <v>17.589061023809528</v>
      </c>
      <c r="AX139" s="50">
        <v>3.5838095238095233</v>
      </c>
      <c r="AY139" s="50">
        <v>80.749716666666686</v>
      </c>
      <c r="AZ139" s="51">
        <v>0</v>
      </c>
      <c r="BA139" s="49">
        <v>0</v>
      </c>
      <c r="BB139" s="49">
        <v>0</v>
      </c>
      <c r="BC139" s="50">
        <v>0</v>
      </c>
      <c r="BD139" s="50">
        <v>0</v>
      </c>
      <c r="BE139" s="51">
        <v>0</v>
      </c>
      <c r="BF139" s="38"/>
      <c r="BG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Y139" s="38"/>
      <c r="BZ139" s="38"/>
      <c r="CJ139" s="38"/>
    </row>
    <row r="140" spans="2:88" x14ac:dyDescent="0.25">
      <c r="B140" s="8">
        <v>138</v>
      </c>
      <c r="C140" s="9" t="s">
        <v>11757</v>
      </c>
      <c r="D140" s="9" t="s">
        <v>11799</v>
      </c>
      <c r="E140" s="49">
        <v>9.2488462666666678</v>
      </c>
      <c r="F140" s="50">
        <v>6.6020192000000009</v>
      </c>
      <c r="G140" s="50">
        <v>15.856266666666667</v>
      </c>
      <c r="H140" s="51">
        <v>0</v>
      </c>
      <c r="I140" s="50">
        <v>0</v>
      </c>
      <c r="J140" s="50">
        <v>0</v>
      </c>
      <c r="K140" s="50">
        <v>0</v>
      </c>
      <c r="L140" s="50">
        <v>0</v>
      </c>
      <c r="M140" s="49">
        <v>6.1618842333333346</v>
      </c>
      <c r="N140" s="49">
        <v>2.1412299881066668</v>
      </c>
      <c r="O140" s="49">
        <v>1.7371279999999998</v>
      </c>
      <c r="P140" s="50">
        <v>0</v>
      </c>
      <c r="Q140" s="50">
        <v>0</v>
      </c>
      <c r="R140" s="50">
        <v>98.549083333333328</v>
      </c>
      <c r="S140" s="51">
        <v>47.457789999999996</v>
      </c>
      <c r="T140" s="50">
        <v>40.92577555555556</v>
      </c>
      <c r="U140" s="51">
        <v>16.348733333333335</v>
      </c>
      <c r="V140" s="51">
        <v>0</v>
      </c>
      <c r="W140" s="50">
        <v>0</v>
      </c>
      <c r="X140" s="49">
        <v>3.0942175000000005</v>
      </c>
      <c r="Y140" s="51">
        <v>0</v>
      </c>
      <c r="Z140" s="52">
        <v>0</v>
      </c>
      <c r="AA140" s="52">
        <v>0</v>
      </c>
      <c r="AB140" s="52">
        <v>0</v>
      </c>
      <c r="AC140" s="52">
        <v>0</v>
      </c>
      <c r="AD140" s="52">
        <v>0</v>
      </c>
      <c r="AE140" s="50">
        <v>24.732160266666664</v>
      </c>
      <c r="AF140" s="50">
        <v>70.535325600000007</v>
      </c>
      <c r="AG140" s="50">
        <v>0</v>
      </c>
      <c r="AH140" s="50">
        <v>8.8759905600000018</v>
      </c>
      <c r="AI140" s="52">
        <v>5.4636506518518519</v>
      </c>
      <c r="AJ140" s="49">
        <v>37.024065159202586</v>
      </c>
      <c r="AK140" s="50">
        <v>14.232641975308642</v>
      </c>
      <c r="AL140" s="50">
        <v>22.037530864197535</v>
      </c>
      <c r="AM140" s="50">
        <v>8.4700000000000006</v>
      </c>
      <c r="AN140" s="50">
        <v>0</v>
      </c>
      <c r="AO140" s="50">
        <v>0</v>
      </c>
      <c r="AP140" s="50">
        <v>0</v>
      </c>
      <c r="AQ140" s="51">
        <v>0</v>
      </c>
      <c r="AR140" s="49">
        <v>0</v>
      </c>
      <c r="AS140" s="50">
        <v>0</v>
      </c>
      <c r="AT140" s="50">
        <v>0</v>
      </c>
      <c r="AU140" s="50">
        <v>5.1009333333333329</v>
      </c>
      <c r="AV140" s="50">
        <v>235.66681111111114</v>
      </c>
      <c r="AW140" s="50">
        <v>17.589061023809528</v>
      </c>
      <c r="AX140" s="50">
        <v>3.5838095238095233</v>
      </c>
      <c r="AY140" s="50">
        <v>80.749716666666686</v>
      </c>
      <c r="AZ140" s="51">
        <v>0</v>
      </c>
      <c r="BA140" s="49">
        <v>0</v>
      </c>
      <c r="BB140" s="49">
        <v>0</v>
      </c>
      <c r="BC140" s="50">
        <v>0</v>
      </c>
      <c r="BD140" s="50">
        <v>0</v>
      </c>
      <c r="BE140" s="51">
        <v>0</v>
      </c>
      <c r="BF140" s="38"/>
      <c r="BG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Y140" s="38"/>
      <c r="BZ140" s="38"/>
      <c r="CJ140" s="38"/>
    </row>
    <row r="141" spans="2:88" x14ac:dyDescent="0.25">
      <c r="B141" s="8">
        <v>139</v>
      </c>
      <c r="C141" s="9" t="s">
        <v>11757</v>
      </c>
      <c r="D141" s="9" t="s">
        <v>11800</v>
      </c>
      <c r="E141" s="49">
        <v>11.561057833333335</v>
      </c>
      <c r="F141" s="50">
        <v>8.2525240000000011</v>
      </c>
      <c r="G141" s="50">
        <v>19.820333333333334</v>
      </c>
      <c r="H141" s="51">
        <v>0</v>
      </c>
      <c r="I141" s="50">
        <v>0</v>
      </c>
      <c r="J141" s="50">
        <v>0</v>
      </c>
      <c r="K141" s="50">
        <v>0</v>
      </c>
      <c r="L141" s="50">
        <v>0</v>
      </c>
      <c r="M141" s="49">
        <v>6.1618842333333346</v>
      </c>
      <c r="N141" s="49">
        <v>2.1412299881066668</v>
      </c>
      <c r="O141" s="49">
        <v>1.7371279999999998</v>
      </c>
      <c r="P141" s="50">
        <v>0</v>
      </c>
      <c r="Q141" s="50">
        <v>0</v>
      </c>
      <c r="R141" s="50">
        <v>98.549083333333328</v>
      </c>
      <c r="S141" s="51">
        <v>47.457789999999996</v>
      </c>
      <c r="T141" s="50">
        <v>51.157219444444451</v>
      </c>
      <c r="U141" s="51">
        <v>16.348733333333335</v>
      </c>
      <c r="V141" s="51">
        <v>0</v>
      </c>
      <c r="W141" s="50">
        <v>0</v>
      </c>
      <c r="X141" s="49">
        <v>3.0942175000000005</v>
      </c>
      <c r="Y141" s="51">
        <v>0</v>
      </c>
      <c r="Z141" s="52">
        <v>0</v>
      </c>
      <c r="AA141" s="52">
        <v>0</v>
      </c>
      <c r="AB141" s="52">
        <v>0</v>
      </c>
      <c r="AC141" s="52">
        <v>0</v>
      </c>
      <c r="AD141" s="52">
        <v>0</v>
      </c>
      <c r="AE141" s="50">
        <v>30.915200333333331</v>
      </c>
      <c r="AF141" s="50">
        <v>88.169157000000013</v>
      </c>
      <c r="AG141" s="50">
        <v>0</v>
      </c>
      <c r="AH141" s="50">
        <v>8.8759905600000018</v>
      </c>
      <c r="AI141" s="52">
        <v>5.4636506518518519</v>
      </c>
      <c r="AJ141" s="49">
        <v>46.280081449003234</v>
      </c>
      <c r="AK141" s="50">
        <v>17.790802469135802</v>
      </c>
      <c r="AL141" s="50">
        <v>27.546913580246919</v>
      </c>
      <c r="AM141" s="50">
        <v>10.5875</v>
      </c>
      <c r="AN141" s="50">
        <v>0</v>
      </c>
      <c r="AO141" s="50">
        <v>0</v>
      </c>
      <c r="AP141" s="50">
        <v>0</v>
      </c>
      <c r="AQ141" s="51">
        <v>0</v>
      </c>
      <c r="AR141" s="49">
        <v>0</v>
      </c>
      <c r="AS141" s="50">
        <v>0</v>
      </c>
      <c r="AT141" s="50">
        <v>0</v>
      </c>
      <c r="AU141" s="50">
        <v>5.1009333333333329</v>
      </c>
      <c r="AV141" s="50">
        <v>235.66681111111114</v>
      </c>
      <c r="AW141" s="50">
        <v>17.589061023809528</v>
      </c>
      <c r="AX141" s="50">
        <v>3.5838095238095233</v>
      </c>
      <c r="AY141" s="50">
        <v>80.749716666666686</v>
      </c>
      <c r="AZ141" s="51">
        <v>0</v>
      </c>
      <c r="BA141" s="49">
        <v>0</v>
      </c>
      <c r="BB141" s="49">
        <v>0</v>
      </c>
      <c r="BC141" s="50">
        <v>0</v>
      </c>
      <c r="BD141" s="50">
        <v>0</v>
      </c>
      <c r="BE141" s="51">
        <v>0</v>
      </c>
      <c r="BF141" s="38"/>
      <c r="BG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Y141" s="38"/>
      <c r="BZ141" s="38"/>
      <c r="CJ141" s="38"/>
    </row>
    <row r="142" spans="2:88" x14ac:dyDescent="0.25">
      <c r="B142" s="8">
        <v>140</v>
      </c>
      <c r="C142" s="9" t="s">
        <v>11757</v>
      </c>
      <c r="D142" s="9" t="s">
        <v>11801</v>
      </c>
      <c r="E142" s="49">
        <v>13.873269400000002</v>
      </c>
      <c r="F142" s="50">
        <v>9.9030288000000013</v>
      </c>
      <c r="G142" s="50">
        <v>23.784399999999998</v>
      </c>
      <c r="H142" s="51">
        <v>0</v>
      </c>
      <c r="I142" s="50">
        <v>0</v>
      </c>
      <c r="J142" s="50">
        <v>0</v>
      </c>
      <c r="K142" s="50">
        <v>0</v>
      </c>
      <c r="L142" s="50">
        <v>0</v>
      </c>
      <c r="M142" s="49">
        <v>6.1618842333333346</v>
      </c>
      <c r="N142" s="49">
        <v>2.1412299881066668</v>
      </c>
      <c r="O142" s="49">
        <v>1.7371279999999998</v>
      </c>
      <c r="P142" s="50">
        <v>0</v>
      </c>
      <c r="Q142" s="50">
        <v>0</v>
      </c>
      <c r="R142" s="50">
        <v>98.549083333333328</v>
      </c>
      <c r="S142" s="51">
        <v>47.457789999999996</v>
      </c>
      <c r="T142" s="50">
        <v>61.388663333333341</v>
      </c>
      <c r="U142" s="51">
        <v>16.348733333333335</v>
      </c>
      <c r="V142" s="51">
        <v>0</v>
      </c>
      <c r="W142" s="50">
        <v>0</v>
      </c>
      <c r="X142" s="49">
        <v>3.0942175000000005</v>
      </c>
      <c r="Y142" s="51">
        <v>0</v>
      </c>
      <c r="Z142" s="52">
        <v>0</v>
      </c>
      <c r="AA142" s="52">
        <v>0</v>
      </c>
      <c r="AB142" s="52">
        <v>0</v>
      </c>
      <c r="AC142" s="52">
        <v>0</v>
      </c>
      <c r="AD142" s="52">
        <v>0</v>
      </c>
      <c r="AE142" s="50">
        <v>37.098240399999995</v>
      </c>
      <c r="AF142" s="50">
        <v>105.8029884</v>
      </c>
      <c r="AG142" s="50">
        <v>0</v>
      </c>
      <c r="AH142" s="50">
        <v>8.8759905600000018</v>
      </c>
      <c r="AI142" s="52">
        <v>5.4636506518518519</v>
      </c>
      <c r="AJ142" s="49">
        <v>55.536097738803875</v>
      </c>
      <c r="AK142" s="50">
        <v>21.348962962962965</v>
      </c>
      <c r="AL142" s="50">
        <v>33.056296296296303</v>
      </c>
      <c r="AM142" s="50">
        <v>12.705000000000002</v>
      </c>
      <c r="AN142" s="50">
        <v>0</v>
      </c>
      <c r="AO142" s="50">
        <v>0</v>
      </c>
      <c r="AP142" s="50">
        <v>0</v>
      </c>
      <c r="AQ142" s="51">
        <v>0</v>
      </c>
      <c r="AR142" s="49">
        <v>0</v>
      </c>
      <c r="AS142" s="50">
        <v>0</v>
      </c>
      <c r="AT142" s="50">
        <v>0</v>
      </c>
      <c r="AU142" s="50">
        <v>6.3761666666666663</v>
      </c>
      <c r="AV142" s="50">
        <v>274.74455555555556</v>
      </c>
      <c r="AW142" s="50">
        <v>17.589061023809528</v>
      </c>
      <c r="AX142" s="50">
        <v>3.5838095238095233</v>
      </c>
      <c r="AY142" s="50">
        <v>80.749716666666686</v>
      </c>
      <c r="AZ142" s="51">
        <v>0</v>
      </c>
      <c r="BA142" s="49">
        <v>0</v>
      </c>
      <c r="BB142" s="49">
        <v>0</v>
      </c>
      <c r="BC142" s="50">
        <v>0</v>
      </c>
      <c r="BD142" s="50">
        <v>0</v>
      </c>
      <c r="BE142" s="51">
        <v>0</v>
      </c>
      <c r="BF142" s="38"/>
      <c r="BG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Y142" s="38"/>
      <c r="BZ142" s="38"/>
      <c r="CJ142" s="38"/>
    </row>
    <row r="143" spans="2:88" x14ac:dyDescent="0.25">
      <c r="B143" s="8">
        <v>141</v>
      </c>
      <c r="C143" s="9" t="s">
        <v>11757</v>
      </c>
      <c r="D143" s="9" t="s">
        <v>11802</v>
      </c>
      <c r="E143" s="49">
        <v>10.404952050000002</v>
      </c>
      <c r="F143" s="50">
        <v>7.427271600000001</v>
      </c>
      <c r="G143" s="50">
        <v>17.8383</v>
      </c>
      <c r="H143" s="51">
        <v>0</v>
      </c>
      <c r="I143" s="50">
        <v>0</v>
      </c>
      <c r="J143" s="50">
        <v>0</v>
      </c>
      <c r="K143" s="50">
        <v>0</v>
      </c>
      <c r="L143" s="50">
        <v>0</v>
      </c>
      <c r="M143" s="49">
        <v>9.2428263500000014</v>
      </c>
      <c r="N143" s="49">
        <v>2.7070817396444444</v>
      </c>
      <c r="O143" s="49">
        <v>2.6056919999999995</v>
      </c>
      <c r="P143" s="50">
        <v>0</v>
      </c>
      <c r="Q143" s="50">
        <v>0</v>
      </c>
      <c r="R143" s="50">
        <v>132.09772999999998</v>
      </c>
      <c r="S143" s="51">
        <v>47.457789999999996</v>
      </c>
      <c r="T143" s="50">
        <v>30.69433166666667</v>
      </c>
      <c r="U143" s="51">
        <v>17.482226666666673</v>
      </c>
      <c r="V143" s="51">
        <v>0</v>
      </c>
      <c r="W143" s="50">
        <v>0</v>
      </c>
      <c r="X143" s="49">
        <v>3.0942175000000005</v>
      </c>
      <c r="Y143" s="51">
        <v>0</v>
      </c>
      <c r="Z143" s="52">
        <v>0</v>
      </c>
      <c r="AA143" s="52">
        <v>0</v>
      </c>
      <c r="AB143" s="52">
        <v>0</v>
      </c>
      <c r="AC143" s="52">
        <v>0</v>
      </c>
      <c r="AD143" s="52">
        <v>0</v>
      </c>
      <c r="AE143" s="50">
        <v>18.549120199999997</v>
      </c>
      <c r="AF143" s="50">
        <v>52.901494200000002</v>
      </c>
      <c r="AG143" s="50">
        <v>0</v>
      </c>
      <c r="AH143" s="50">
        <v>13.313985840000004</v>
      </c>
      <c r="AI143" s="52">
        <v>8.180473837037038</v>
      </c>
      <c r="AJ143" s="49">
        <v>27.768048869401937</v>
      </c>
      <c r="AK143" s="50">
        <v>16.011722222222225</v>
      </c>
      <c r="AL143" s="50">
        <v>24.792222222222229</v>
      </c>
      <c r="AM143" s="50">
        <v>9.5287500000000023</v>
      </c>
      <c r="AN143" s="50">
        <v>0</v>
      </c>
      <c r="AO143" s="50">
        <v>0</v>
      </c>
      <c r="AP143" s="50">
        <v>0</v>
      </c>
      <c r="AQ143" s="51">
        <v>0</v>
      </c>
      <c r="AR143" s="49">
        <v>0</v>
      </c>
      <c r="AS143" s="50">
        <v>0</v>
      </c>
      <c r="AT143" s="50">
        <v>0</v>
      </c>
      <c r="AU143" s="50">
        <v>5.7385499999999992</v>
      </c>
      <c r="AV143" s="50">
        <v>294.8836</v>
      </c>
      <c r="AW143" s="50">
        <v>26.383591535714292</v>
      </c>
      <c r="AX143" s="50">
        <v>3.5838095238095233</v>
      </c>
      <c r="AY143" s="50">
        <v>106.32013333333335</v>
      </c>
      <c r="AZ143" s="51">
        <v>0</v>
      </c>
      <c r="BA143" s="49">
        <v>0</v>
      </c>
      <c r="BB143" s="49">
        <v>0</v>
      </c>
      <c r="BC143" s="50">
        <v>0</v>
      </c>
      <c r="BD143" s="50">
        <v>0</v>
      </c>
      <c r="BE143" s="51">
        <v>0</v>
      </c>
      <c r="BF143" s="38"/>
      <c r="BG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Y143" s="38"/>
      <c r="BZ143" s="38"/>
      <c r="CJ143" s="38"/>
    </row>
    <row r="144" spans="2:88" x14ac:dyDescent="0.25">
      <c r="B144" s="8">
        <v>142</v>
      </c>
      <c r="C144" s="9" t="s">
        <v>11757</v>
      </c>
      <c r="D144" s="9" t="s">
        <v>11803</v>
      </c>
      <c r="E144" s="49">
        <v>13.873269400000002</v>
      </c>
      <c r="F144" s="50">
        <v>9.9030288000000013</v>
      </c>
      <c r="G144" s="50">
        <v>23.784399999999998</v>
      </c>
      <c r="H144" s="51">
        <v>0</v>
      </c>
      <c r="I144" s="50">
        <v>0</v>
      </c>
      <c r="J144" s="50">
        <v>0</v>
      </c>
      <c r="K144" s="50">
        <v>0</v>
      </c>
      <c r="L144" s="50">
        <v>0</v>
      </c>
      <c r="M144" s="49">
        <v>9.2428263500000014</v>
      </c>
      <c r="N144" s="49">
        <v>2.7070817396444444</v>
      </c>
      <c r="O144" s="49">
        <v>2.6056919999999995</v>
      </c>
      <c r="P144" s="50">
        <v>0</v>
      </c>
      <c r="Q144" s="50">
        <v>0</v>
      </c>
      <c r="R144" s="50">
        <v>132.09772999999998</v>
      </c>
      <c r="S144" s="51">
        <v>47.457789999999996</v>
      </c>
      <c r="T144" s="50">
        <v>40.92577555555556</v>
      </c>
      <c r="U144" s="51">
        <v>17.482226666666673</v>
      </c>
      <c r="V144" s="51">
        <v>0</v>
      </c>
      <c r="W144" s="50">
        <v>0</v>
      </c>
      <c r="X144" s="49">
        <v>3.0942175000000005</v>
      </c>
      <c r="Y144" s="51">
        <v>0</v>
      </c>
      <c r="Z144" s="52">
        <v>0</v>
      </c>
      <c r="AA144" s="52">
        <v>0</v>
      </c>
      <c r="AB144" s="52">
        <v>0</v>
      </c>
      <c r="AC144" s="52">
        <v>0</v>
      </c>
      <c r="AD144" s="52">
        <v>0</v>
      </c>
      <c r="AE144" s="50">
        <v>24.732160266666664</v>
      </c>
      <c r="AF144" s="50">
        <v>70.535325600000007</v>
      </c>
      <c r="AG144" s="50">
        <v>0</v>
      </c>
      <c r="AH144" s="50">
        <v>13.313985840000004</v>
      </c>
      <c r="AI144" s="52">
        <v>8.180473837037038</v>
      </c>
      <c r="AJ144" s="49">
        <v>37.024065159202586</v>
      </c>
      <c r="AK144" s="50">
        <v>21.348962962962965</v>
      </c>
      <c r="AL144" s="50">
        <v>33.056296296296303</v>
      </c>
      <c r="AM144" s="50">
        <v>12.705000000000002</v>
      </c>
      <c r="AN144" s="50">
        <v>0</v>
      </c>
      <c r="AO144" s="50">
        <v>0</v>
      </c>
      <c r="AP144" s="50">
        <v>0</v>
      </c>
      <c r="AQ144" s="51">
        <v>0</v>
      </c>
      <c r="AR144" s="49">
        <v>0</v>
      </c>
      <c r="AS144" s="50">
        <v>0</v>
      </c>
      <c r="AT144" s="50">
        <v>0</v>
      </c>
      <c r="AU144" s="50">
        <v>7.6513999999999989</v>
      </c>
      <c r="AV144" s="50">
        <v>353.50021666666669</v>
      </c>
      <c r="AW144" s="50">
        <v>26.383591535714292</v>
      </c>
      <c r="AX144" s="50">
        <v>3.5838095238095233</v>
      </c>
      <c r="AY144" s="50">
        <v>106.32013333333335</v>
      </c>
      <c r="AZ144" s="51">
        <v>0</v>
      </c>
      <c r="BA144" s="49">
        <v>0</v>
      </c>
      <c r="BB144" s="49">
        <v>0</v>
      </c>
      <c r="BC144" s="50">
        <v>0</v>
      </c>
      <c r="BD144" s="50">
        <v>0</v>
      </c>
      <c r="BE144" s="51">
        <v>0</v>
      </c>
      <c r="BF144" s="38"/>
      <c r="BG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Y144" s="38"/>
      <c r="BZ144" s="38"/>
      <c r="CJ144" s="38"/>
    </row>
    <row r="145" spans="2:88" x14ac:dyDescent="0.25">
      <c r="B145" s="8">
        <v>143</v>
      </c>
      <c r="C145" s="9" t="s">
        <v>11757</v>
      </c>
      <c r="D145" s="9" t="s">
        <v>11804</v>
      </c>
      <c r="E145" s="49">
        <v>17.341586750000001</v>
      </c>
      <c r="F145" s="50">
        <v>12.378786000000002</v>
      </c>
      <c r="G145" s="50">
        <v>29.730499999999999</v>
      </c>
      <c r="H145" s="51">
        <v>0</v>
      </c>
      <c r="I145" s="50">
        <v>0</v>
      </c>
      <c r="J145" s="50">
        <v>0</v>
      </c>
      <c r="K145" s="50">
        <v>0</v>
      </c>
      <c r="L145" s="50">
        <v>0</v>
      </c>
      <c r="M145" s="49">
        <v>9.2428263500000014</v>
      </c>
      <c r="N145" s="49">
        <v>2.7070817396444444</v>
      </c>
      <c r="O145" s="49">
        <v>2.6056919999999995</v>
      </c>
      <c r="P145" s="50">
        <v>0</v>
      </c>
      <c r="Q145" s="50">
        <v>0</v>
      </c>
      <c r="R145" s="50">
        <v>132.09772999999998</v>
      </c>
      <c r="S145" s="51">
        <v>47.457789999999996</v>
      </c>
      <c r="T145" s="50">
        <v>51.157219444444451</v>
      </c>
      <c r="U145" s="51">
        <v>17.482226666666673</v>
      </c>
      <c r="V145" s="51">
        <v>0</v>
      </c>
      <c r="W145" s="50">
        <v>0</v>
      </c>
      <c r="X145" s="49">
        <v>3.0942175000000005</v>
      </c>
      <c r="Y145" s="51">
        <v>0</v>
      </c>
      <c r="Z145" s="52">
        <v>0</v>
      </c>
      <c r="AA145" s="52">
        <v>0</v>
      </c>
      <c r="AB145" s="52">
        <v>0</v>
      </c>
      <c r="AC145" s="52">
        <v>0</v>
      </c>
      <c r="AD145" s="52">
        <v>0</v>
      </c>
      <c r="AE145" s="50">
        <v>30.915200333333331</v>
      </c>
      <c r="AF145" s="50">
        <v>88.169157000000013</v>
      </c>
      <c r="AG145" s="50">
        <v>0</v>
      </c>
      <c r="AH145" s="50">
        <v>13.313985840000004</v>
      </c>
      <c r="AI145" s="52">
        <v>8.180473837037038</v>
      </c>
      <c r="AJ145" s="49">
        <v>46.280081449003234</v>
      </c>
      <c r="AK145" s="50">
        <v>26.686203703703704</v>
      </c>
      <c r="AL145" s="50">
        <v>41.320370370370377</v>
      </c>
      <c r="AM145" s="50">
        <v>15.881250000000001</v>
      </c>
      <c r="AN145" s="50">
        <v>0</v>
      </c>
      <c r="AO145" s="50">
        <v>0</v>
      </c>
      <c r="AP145" s="50">
        <v>0</v>
      </c>
      <c r="AQ145" s="51">
        <v>0</v>
      </c>
      <c r="AR145" s="49">
        <v>0</v>
      </c>
      <c r="AS145" s="50">
        <v>0</v>
      </c>
      <c r="AT145" s="50">
        <v>0</v>
      </c>
      <c r="AU145" s="50">
        <v>7.6513999999999989</v>
      </c>
      <c r="AV145" s="50">
        <v>353.50021666666669</v>
      </c>
      <c r="AW145" s="50">
        <v>26.383591535714292</v>
      </c>
      <c r="AX145" s="50">
        <v>3.5838095238095233</v>
      </c>
      <c r="AY145" s="50">
        <v>106.32013333333335</v>
      </c>
      <c r="AZ145" s="51">
        <v>0</v>
      </c>
      <c r="BA145" s="49">
        <v>0</v>
      </c>
      <c r="BB145" s="49">
        <v>0</v>
      </c>
      <c r="BC145" s="50">
        <v>0</v>
      </c>
      <c r="BD145" s="50">
        <v>0</v>
      </c>
      <c r="BE145" s="51">
        <v>0</v>
      </c>
      <c r="BF145" s="38"/>
      <c r="BG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Y145" s="38"/>
      <c r="BZ145" s="38"/>
      <c r="CJ145" s="38"/>
    </row>
    <row r="146" spans="2:88" x14ac:dyDescent="0.25">
      <c r="B146" s="8">
        <v>144</v>
      </c>
      <c r="C146" s="9" t="s">
        <v>11757</v>
      </c>
      <c r="D146" s="9" t="s">
        <v>11805</v>
      </c>
      <c r="E146" s="49">
        <v>20.809904100000004</v>
      </c>
      <c r="F146" s="50">
        <v>14.854543200000002</v>
      </c>
      <c r="G146" s="50">
        <v>35.676600000000001</v>
      </c>
      <c r="H146" s="51">
        <v>0</v>
      </c>
      <c r="I146" s="50">
        <v>0</v>
      </c>
      <c r="J146" s="50">
        <v>0</v>
      </c>
      <c r="K146" s="50">
        <v>0</v>
      </c>
      <c r="L146" s="50">
        <v>0</v>
      </c>
      <c r="M146" s="49">
        <v>9.2428263500000014</v>
      </c>
      <c r="N146" s="49">
        <v>2.7070817396444444</v>
      </c>
      <c r="O146" s="49">
        <v>2.6056919999999995</v>
      </c>
      <c r="P146" s="50">
        <v>0</v>
      </c>
      <c r="Q146" s="50">
        <v>0</v>
      </c>
      <c r="R146" s="50">
        <v>132.09772999999998</v>
      </c>
      <c r="S146" s="51">
        <v>47.457789999999996</v>
      </c>
      <c r="T146" s="50">
        <v>61.388663333333341</v>
      </c>
      <c r="U146" s="51">
        <v>17.482226666666673</v>
      </c>
      <c r="V146" s="51">
        <v>0</v>
      </c>
      <c r="W146" s="50">
        <v>0</v>
      </c>
      <c r="X146" s="49">
        <v>3.0942175000000005</v>
      </c>
      <c r="Y146" s="51">
        <v>0</v>
      </c>
      <c r="Z146" s="52">
        <v>0</v>
      </c>
      <c r="AA146" s="52">
        <v>0</v>
      </c>
      <c r="AB146" s="52">
        <v>0</v>
      </c>
      <c r="AC146" s="52">
        <v>0</v>
      </c>
      <c r="AD146" s="52">
        <v>0</v>
      </c>
      <c r="AE146" s="50">
        <v>37.098240399999995</v>
      </c>
      <c r="AF146" s="50">
        <v>105.8029884</v>
      </c>
      <c r="AG146" s="50">
        <v>0</v>
      </c>
      <c r="AH146" s="50">
        <v>13.313985840000004</v>
      </c>
      <c r="AI146" s="52">
        <v>8.180473837037038</v>
      </c>
      <c r="AJ146" s="49">
        <v>55.536097738803875</v>
      </c>
      <c r="AK146" s="50">
        <v>32.023444444444451</v>
      </c>
      <c r="AL146" s="50">
        <v>49.584444444444458</v>
      </c>
      <c r="AM146" s="50">
        <v>19.057500000000005</v>
      </c>
      <c r="AN146" s="50">
        <v>0</v>
      </c>
      <c r="AO146" s="50">
        <v>0</v>
      </c>
      <c r="AP146" s="50">
        <v>0</v>
      </c>
      <c r="AQ146" s="51">
        <v>0</v>
      </c>
      <c r="AR146" s="49">
        <v>0</v>
      </c>
      <c r="AS146" s="50">
        <v>0</v>
      </c>
      <c r="AT146" s="50">
        <v>0</v>
      </c>
      <c r="AU146" s="50">
        <v>9.5642499999999995</v>
      </c>
      <c r="AV146" s="50">
        <v>412.11683333333337</v>
      </c>
      <c r="AW146" s="50">
        <v>26.383591535714292</v>
      </c>
      <c r="AX146" s="50">
        <v>3.5838095238095233</v>
      </c>
      <c r="AY146" s="50">
        <v>106.32013333333335</v>
      </c>
      <c r="AZ146" s="51">
        <v>0</v>
      </c>
      <c r="BA146" s="49">
        <v>0</v>
      </c>
      <c r="BB146" s="49">
        <v>0</v>
      </c>
      <c r="BC146" s="50">
        <v>0</v>
      </c>
      <c r="BD146" s="50">
        <v>0</v>
      </c>
      <c r="BE146" s="51">
        <v>0</v>
      </c>
      <c r="BF146" s="38"/>
      <c r="BG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Y146" s="38"/>
      <c r="BZ146" s="38"/>
      <c r="CJ146" s="38"/>
    </row>
    <row r="147" spans="2:88" x14ac:dyDescent="0.25">
      <c r="B147" s="8">
        <v>145</v>
      </c>
      <c r="C147" s="9" t="s">
        <v>11757</v>
      </c>
      <c r="D147" s="9" t="s">
        <v>11806</v>
      </c>
      <c r="E147" s="49">
        <v>3.4683173500000004</v>
      </c>
      <c r="F147" s="50">
        <v>2.4757572000000003</v>
      </c>
      <c r="G147" s="50">
        <v>5.9460999999999995</v>
      </c>
      <c r="H147" s="51">
        <v>0</v>
      </c>
      <c r="I147" s="50">
        <v>0</v>
      </c>
      <c r="J147" s="50">
        <v>0</v>
      </c>
      <c r="K147" s="50">
        <v>0</v>
      </c>
      <c r="L147" s="50">
        <v>0</v>
      </c>
      <c r="M147" s="49">
        <v>3.0809421166666673</v>
      </c>
      <c r="N147" s="49">
        <v>1.6793607249066667</v>
      </c>
      <c r="O147" s="49">
        <v>0.86856399999999989</v>
      </c>
      <c r="P147" s="50">
        <v>0</v>
      </c>
      <c r="Q147" s="50">
        <v>0</v>
      </c>
      <c r="R147" s="50">
        <v>28.394184666666668</v>
      </c>
      <c r="S147" s="51">
        <v>11.134204666666669</v>
      </c>
      <c r="T147" s="50">
        <v>7.3024923749999999</v>
      </c>
      <c r="U147" s="51">
        <v>6.4889666666666672</v>
      </c>
      <c r="V147" s="51">
        <v>0</v>
      </c>
      <c r="W147" s="50">
        <v>0</v>
      </c>
      <c r="X147" s="49">
        <v>0.6188435000000001</v>
      </c>
      <c r="Y147" s="51">
        <v>0</v>
      </c>
      <c r="Z147" s="52">
        <v>0</v>
      </c>
      <c r="AA147" s="52">
        <v>0</v>
      </c>
      <c r="AB147" s="52">
        <v>0</v>
      </c>
      <c r="AC147" s="52">
        <v>0</v>
      </c>
      <c r="AD147" s="52">
        <v>0</v>
      </c>
      <c r="AE147" s="50">
        <v>13.769011131428572</v>
      </c>
      <c r="AF147" s="50">
        <v>10.580298840000003</v>
      </c>
      <c r="AG147" s="50">
        <v>0</v>
      </c>
      <c r="AH147" s="50">
        <v>4.4379952800000009</v>
      </c>
      <c r="AI147" s="52">
        <v>2.7468274666666663</v>
      </c>
      <c r="AJ147" s="49">
        <v>5.553609773880388</v>
      </c>
      <c r="AK147" s="50">
        <v>5.3372407407407412</v>
      </c>
      <c r="AL147" s="50">
        <v>8.2640740740740757</v>
      </c>
      <c r="AM147" s="50">
        <v>0</v>
      </c>
      <c r="AN147" s="50">
        <v>11.539160000000001</v>
      </c>
      <c r="AO147" s="50">
        <v>2.3023255813953494</v>
      </c>
      <c r="AP147" s="50">
        <v>7.2424499999999998</v>
      </c>
      <c r="AQ147" s="51">
        <v>4.9024999999999999</v>
      </c>
      <c r="AR147" s="49">
        <v>0</v>
      </c>
      <c r="AS147" s="50">
        <v>0</v>
      </c>
      <c r="AT147" s="50">
        <v>0</v>
      </c>
      <c r="AU147" s="50">
        <v>1.9128499999999997</v>
      </c>
      <c r="AV147" s="50">
        <v>78.044523333333331</v>
      </c>
      <c r="AW147" s="50">
        <v>7.3393876547619055</v>
      </c>
      <c r="AX147" s="50">
        <v>0.71676190476190471</v>
      </c>
      <c r="AY147" s="50">
        <v>24.701180000000008</v>
      </c>
      <c r="AZ147" s="51">
        <v>0</v>
      </c>
      <c r="BA147" s="49">
        <v>0</v>
      </c>
      <c r="BB147" s="49">
        <v>0</v>
      </c>
      <c r="BC147" s="50">
        <v>0</v>
      </c>
      <c r="BD147" s="50">
        <v>0</v>
      </c>
      <c r="BE147" s="51">
        <v>0</v>
      </c>
      <c r="BF147" s="38"/>
      <c r="BG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Y147" s="38"/>
      <c r="BZ147" s="38"/>
      <c r="CJ147" s="38"/>
    </row>
    <row r="148" spans="2:88" x14ac:dyDescent="0.25">
      <c r="B148" s="8">
        <v>146</v>
      </c>
      <c r="C148" s="9" t="s">
        <v>11757</v>
      </c>
      <c r="D148" s="9" t="s">
        <v>11807</v>
      </c>
      <c r="E148" s="49">
        <v>4.6244231333333339</v>
      </c>
      <c r="F148" s="50">
        <v>3.3010096000000004</v>
      </c>
      <c r="G148" s="50">
        <v>7.9281333333333333</v>
      </c>
      <c r="H148" s="51">
        <v>0</v>
      </c>
      <c r="I148" s="50">
        <v>0</v>
      </c>
      <c r="J148" s="50">
        <v>0</v>
      </c>
      <c r="K148" s="50">
        <v>0</v>
      </c>
      <c r="L148" s="50">
        <v>0</v>
      </c>
      <c r="M148" s="49">
        <v>3.0809421166666673</v>
      </c>
      <c r="N148" s="49">
        <v>1.6793607249066667</v>
      </c>
      <c r="O148" s="49">
        <v>0.86856399999999989</v>
      </c>
      <c r="P148" s="50">
        <v>0</v>
      </c>
      <c r="Q148" s="50">
        <v>0</v>
      </c>
      <c r="R148" s="50">
        <v>28.394184666666668</v>
      </c>
      <c r="S148" s="51">
        <v>11.134204666666669</v>
      </c>
      <c r="T148" s="50">
        <v>9.7366565000000005</v>
      </c>
      <c r="U148" s="51">
        <v>6.4889666666666672</v>
      </c>
      <c r="V148" s="51">
        <v>0</v>
      </c>
      <c r="W148" s="50">
        <v>0</v>
      </c>
      <c r="X148" s="49">
        <v>0.6188435000000001</v>
      </c>
      <c r="Y148" s="51">
        <v>0</v>
      </c>
      <c r="Z148" s="52">
        <v>0</v>
      </c>
      <c r="AA148" s="52">
        <v>0</v>
      </c>
      <c r="AB148" s="52">
        <v>0</v>
      </c>
      <c r="AC148" s="52">
        <v>0</v>
      </c>
      <c r="AD148" s="52">
        <v>0</v>
      </c>
      <c r="AE148" s="50">
        <v>18.358681508571429</v>
      </c>
      <c r="AF148" s="50">
        <v>14.107065120000003</v>
      </c>
      <c r="AG148" s="50">
        <v>0</v>
      </c>
      <c r="AH148" s="50">
        <v>4.4379952800000009</v>
      </c>
      <c r="AI148" s="52">
        <v>2.7468274666666663</v>
      </c>
      <c r="AJ148" s="49">
        <v>7.4048130318405176</v>
      </c>
      <c r="AK148" s="50">
        <v>7.116320987654321</v>
      </c>
      <c r="AL148" s="50">
        <v>11.018765432098768</v>
      </c>
      <c r="AM148" s="50">
        <v>0</v>
      </c>
      <c r="AN148" s="50">
        <v>15.385546666666668</v>
      </c>
      <c r="AO148" s="50">
        <v>3.0697674418604657</v>
      </c>
      <c r="AP148" s="50">
        <v>9.6565999999999992</v>
      </c>
      <c r="AQ148" s="51">
        <v>6.5366666666666671</v>
      </c>
      <c r="AR148" s="49">
        <v>0</v>
      </c>
      <c r="AS148" s="50">
        <v>0</v>
      </c>
      <c r="AT148" s="50">
        <v>0</v>
      </c>
      <c r="AU148" s="50">
        <v>2.5504666666666664</v>
      </c>
      <c r="AV148" s="50">
        <v>90.83339222222223</v>
      </c>
      <c r="AW148" s="50">
        <v>7.3393876547619055</v>
      </c>
      <c r="AX148" s="50">
        <v>0.71676190476190471</v>
      </c>
      <c r="AY148" s="50">
        <v>24.701180000000008</v>
      </c>
      <c r="AZ148" s="51">
        <v>0</v>
      </c>
      <c r="BA148" s="49">
        <v>0</v>
      </c>
      <c r="BB148" s="49">
        <v>0</v>
      </c>
      <c r="BC148" s="50">
        <v>0</v>
      </c>
      <c r="BD148" s="50">
        <v>0</v>
      </c>
      <c r="BE148" s="51">
        <v>0</v>
      </c>
      <c r="BF148" s="38"/>
      <c r="BG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Y148" s="38"/>
      <c r="BZ148" s="38"/>
      <c r="CJ148" s="38"/>
    </row>
    <row r="149" spans="2:88" x14ac:dyDescent="0.25">
      <c r="B149" s="8">
        <v>147</v>
      </c>
      <c r="C149" s="9" t="s">
        <v>11757</v>
      </c>
      <c r="D149" s="9" t="s">
        <v>11808</v>
      </c>
      <c r="E149" s="49">
        <v>5.7805289166666673</v>
      </c>
      <c r="F149" s="50">
        <v>4.1262620000000005</v>
      </c>
      <c r="G149" s="50">
        <v>9.910166666666667</v>
      </c>
      <c r="H149" s="51">
        <v>0</v>
      </c>
      <c r="I149" s="50">
        <v>0</v>
      </c>
      <c r="J149" s="50">
        <v>0</v>
      </c>
      <c r="K149" s="50">
        <v>0</v>
      </c>
      <c r="L149" s="50">
        <v>0</v>
      </c>
      <c r="M149" s="49">
        <v>3.0809421166666673</v>
      </c>
      <c r="N149" s="49">
        <v>1.6793607249066667</v>
      </c>
      <c r="O149" s="49">
        <v>0.86856399999999989</v>
      </c>
      <c r="P149" s="50">
        <v>0</v>
      </c>
      <c r="Q149" s="50">
        <v>0</v>
      </c>
      <c r="R149" s="50">
        <v>28.394184666666668</v>
      </c>
      <c r="S149" s="51">
        <v>11.134204666666669</v>
      </c>
      <c r="T149" s="50">
        <v>12.170820625000001</v>
      </c>
      <c r="U149" s="51">
        <v>6.4889666666666672</v>
      </c>
      <c r="V149" s="51">
        <v>0</v>
      </c>
      <c r="W149" s="50">
        <v>0</v>
      </c>
      <c r="X149" s="49">
        <v>0.6188435000000001</v>
      </c>
      <c r="Y149" s="51">
        <v>0</v>
      </c>
      <c r="Z149" s="52">
        <v>0</v>
      </c>
      <c r="AA149" s="52">
        <v>0</v>
      </c>
      <c r="AB149" s="52">
        <v>0</v>
      </c>
      <c r="AC149" s="52">
        <v>0</v>
      </c>
      <c r="AD149" s="52">
        <v>0</v>
      </c>
      <c r="AE149" s="50">
        <v>22.948351885714288</v>
      </c>
      <c r="AF149" s="50">
        <v>17.633831400000005</v>
      </c>
      <c r="AG149" s="50">
        <v>0</v>
      </c>
      <c r="AH149" s="50">
        <v>4.4379952800000009</v>
      </c>
      <c r="AI149" s="52">
        <v>2.7468274666666663</v>
      </c>
      <c r="AJ149" s="49">
        <v>9.2560162898006464</v>
      </c>
      <c r="AK149" s="50">
        <v>8.8954012345679008</v>
      </c>
      <c r="AL149" s="50">
        <v>13.773456790123459</v>
      </c>
      <c r="AM149" s="50">
        <v>0</v>
      </c>
      <c r="AN149" s="50">
        <v>19.231933333333334</v>
      </c>
      <c r="AO149" s="50">
        <v>3.837209302325582</v>
      </c>
      <c r="AP149" s="50">
        <v>12.070749999999999</v>
      </c>
      <c r="AQ149" s="51">
        <v>8.1708333333333343</v>
      </c>
      <c r="AR149" s="49">
        <v>0</v>
      </c>
      <c r="AS149" s="50">
        <v>0</v>
      </c>
      <c r="AT149" s="50">
        <v>0</v>
      </c>
      <c r="AU149" s="50">
        <v>2.5504666666666664</v>
      </c>
      <c r="AV149" s="50">
        <v>90.83339222222223</v>
      </c>
      <c r="AW149" s="50">
        <v>7.3393876547619055</v>
      </c>
      <c r="AX149" s="50">
        <v>0.71676190476190471</v>
      </c>
      <c r="AY149" s="50">
        <v>24.701180000000008</v>
      </c>
      <c r="AZ149" s="51">
        <v>0</v>
      </c>
      <c r="BA149" s="49">
        <v>0</v>
      </c>
      <c r="BB149" s="49">
        <v>0</v>
      </c>
      <c r="BC149" s="50">
        <v>0</v>
      </c>
      <c r="BD149" s="50">
        <v>0</v>
      </c>
      <c r="BE149" s="51">
        <v>0</v>
      </c>
      <c r="BF149" s="38"/>
      <c r="BG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Y149" s="38"/>
      <c r="BZ149" s="38"/>
      <c r="CJ149" s="38"/>
    </row>
    <row r="150" spans="2:88" x14ac:dyDescent="0.25">
      <c r="B150" s="8">
        <v>148</v>
      </c>
      <c r="C150" s="9" t="s">
        <v>11757</v>
      </c>
      <c r="D150" s="9" t="s">
        <v>11809</v>
      </c>
      <c r="E150" s="49">
        <v>6.9366347000000008</v>
      </c>
      <c r="F150" s="50">
        <v>4.9515144000000006</v>
      </c>
      <c r="G150" s="50">
        <v>11.892199999999999</v>
      </c>
      <c r="H150" s="51">
        <v>0</v>
      </c>
      <c r="I150" s="50">
        <v>0</v>
      </c>
      <c r="J150" s="50">
        <v>0</v>
      </c>
      <c r="K150" s="50">
        <v>0</v>
      </c>
      <c r="L150" s="50">
        <v>0</v>
      </c>
      <c r="M150" s="49">
        <v>3.0809421166666673</v>
      </c>
      <c r="N150" s="49">
        <v>1.6793607249066667</v>
      </c>
      <c r="O150" s="49">
        <v>0.86856399999999989</v>
      </c>
      <c r="P150" s="50">
        <v>0</v>
      </c>
      <c r="Q150" s="50">
        <v>0</v>
      </c>
      <c r="R150" s="50">
        <v>28.394184666666668</v>
      </c>
      <c r="S150" s="51">
        <v>11.134204666666669</v>
      </c>
      <c r="T150" s="50">
        <v>14.60498475</v>
      </c>
      <c r="U150" s="51">
        <v>6.4889666666666672</v>
      </c>
      <c r="V150" s="51">
        <v>0</v>
      </c>
      <c r="W150" s="50">
        <v>0</v>
      </c>
      <c r="X150" s="49">
        <v>0.6188435000000001</v>
      </c>
      <c r="Y150" s="51">
        <v>0</v>
      </c>
      <c r="Z150" s="52">
        <v>0</v>
      </c>
      <c r="AA150" s="52">
        <v>0</v>
      </c>
      <c r="AB150" s="52">
        <v>0</v>
      </c>
      <c r="AC150" s="52">
        <v>0</v>
      </c>
      <c r="AD150" s="52">
        <v>0</v>
      </c>
      <c r="AE150" s="50">
        <v>27.538022262857144</v>
      </c>
      <c r="AF150" s="50">
        <v>21.160597680000006</v>
      </c>
      <c r="AG150" s="50">
        <v>0</v>
      </c>
      <c r="AH150" s="50">
        <v>4.4379952800000009</v>
      </c>
      <c r="AI150" s="52">
        <v>2.7468274666666663</v>
      </c>
      <c r="AJ150" s="49">
        <v>11.107219547760776</v>
      </c>
      <c r="AK150" s="50">
        <v>10.674481481481482</v>
      </c>
      <c r="AL150" s="50">
        <v>16.528148148148151</v>
      </c>
      <c r="AM150" s="50">
        <v>0</v>
      </c>
      <c r="AN150" s="50">
        <v>23.078320000000001</v>
      </c>
      <c r="AO150" s="50">
        <v>4.6046511627906987</v>
      </c>
      <c r="AP150" s="50">
        <v>14.4849</v>
      </c>
      <c r="AQ150" s="51">
        <v>9.8049999999999997</v>
      </c>
      <c r="AR150" s="49">
        <v>0</v>
      </c>
      <c r="AS150" s="50">
        <v>0</v>
      </c>
      <c r="AT150" s="50">
        <v>0</v>
      </c>
      <c r="AU150" s="50">
        <v>3.1880833333333332</v>
      </c>
      <c r="AV150" s="50">
        <v>103.62226111111113</v>
      </c>
      <c r="AW150" s="50">
        <v>7.3393876547619055</v>
      </c>
      <c r="AX150" s="50">
        <v>0.71676190476190471</v>
      </c>
      <c r="AY150" s="50">
        <v>24.701180000000008</v>
      </c>
      <c r="AZ150" s="51">
        <v>0</v>
      </c>
      <c r="BA150" s="49">
        <v>0</v>
      </c>
      <c r="BB150" s="49">
        <v>0</v>
      </c>
      <c r="BC150" s="50">
        <v>0</v>
      </c>
      <c r="BD150" s="50">
        <v>0</v>
      </c>
      <c r="BE150" s="51">
        <v>0</v>
      </c>
      <c r="BF150" s="38"/>
      <c r="BG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Y150" s="38"/>
      <c r="BZ150" s="38"/>
      <c r="CJ150" s="38"/>
    </row>
    <row r="151" spans="2:88" x14ac:dyDescent="0.25">
      <c r="B151" s="8">
        <v>149</v>
      </c>
      <c r="C151" s="9" t="s">
        <v>11757</v>
      </c>
      <c r="D151" s="9" t="s">
        <v>11810</v>
      </c>
      <c r="E151" s="49">
        <v>6.9366347000000008</v>
      </c>
      <c r="F151" s="50">
        <v>4.9515144000000006</v>
      </c>
      <c r="G151" s="50">
        <v>11.892199999999999</v>
      </c>
      <c r="H151" s="51">
        <v>0</v>
      </c>
      <c r="I151" s="50">
        <v>0</v>
      </c>
      <c r="J151" s="50">
        <v>0</v>
      </c>
      <c r="K151" s="50">
        <v>0</v>
      </c>
      <c r="L151" s="50">
        <v>0</v>
      </c>
      <c r="M151" s="49">
        <v>6.1618842333333346</v>
      </c>
      <c r="N151" s="49">
        <v>2.1412299881066668</v>
      </c>
      <c r="O151" s="49">
        <v>1.7371279999999998</v>
      </c>
      <c r="P151" s="50">
        <v>0</v>
      </c>
      <c r="Q151" s="50">
        <v>0</v>
      </c>
      <c r="R151" s="50">
        <v>62.225498000000002</v>
      </c>
      <c r="S151" s="51">
        <v>11.134204666666669</v>
      </c>
      <c r="T151" s="50">
        <v>7.3024923749999999</v>
      </c>
      <c r="U151" s="51">
        <v>16.348733333333335</v>
      </c>
      <c r="V151" s="51">
        <v>0</v>
      </c>
      <c r="W151" s="50">
        <v>0</v>
      </c>
      <c r="X151" s="49">
        <v>0.6188435000000001</v>
      </c>
      <c r="Y151" s="51">
        <v>0</v>
      </c>
      <c r="Z151" s="52">
        <v>0</v>
      </c>
      <c r="AA151" s="52">
        <v>0</v>
      </c>
      <c r="AB151" s="52">
        <v>0</v>
      </c>
      <c r="AC151" s="52">
        <v>0</v>
      </c>
      <c r="AD151" s="52">
        <v>0</v>
      </c>
      <c r="AE151" s="50">
        <v>13.769011131428572</v>
      </c>
      <c r="AF151" s="50">
        <v>10.580298840000003</v>
      </c>
      <c r="AG151" s="50">
        <v>0</v>
      </c>
      <c r="AH151" s="50">
        <v>8.8759905600000018</v>
      </c>
      <c r="AI151" s="52">
        <v>5.4636506518518519</v>
      </c>
      <c r="AJ151" s="49">
        <v>5.553609773880388</v>
      </c>
      <c r="AK151" s="50">
        <v>10.674481481481482</v>
      </c>
      <c r="AL151" s="50">
        <v>16.528148148148151</v>
      </c>
      <c r="AM151" s="50">
        <v>0</v>
      </c>
      <c r="AN151" s="50">
        <v>23.078320000000001</v>
      </c>
      <c r="AO151" s="50">
        <v>4.6046511627906987</v>
      </c>
      <c r="AP151" s="50">
        <v>14.4849</v>
      </c>
      <c r="AQ151" s="51">
        <v>9.8049999999999997</v>
      </c>
      <c r="AR151" s="49">
        <v>0</v>
      </c>
      <c r="AS151" s="50">
        <v>0</v>
      </c>
      <c r="AT151" s="50">
        <v>0</v>
      </c>
      <c r="AU151" s="50">
        <v>3.8256999999999994</v>
      </c>
      <c r="AV151" s="50">
        <v>156.08904666666666</v>
      </c>
      <c r="AW151" s="50">
        <v>14.678775309523811</v>
      </c>
      <c r="AX151" s="50">
        <v>0.71676190476190471</v>
      </c>
      <c r="AY151" s="50">
        <v>53.403716666666675</v>
      </c>
      <c r="AZ151" s="51">
        <v>0</v>
      </c>
      <c r="BA151" s="49">
        <v>0</v>
      </c>
      <c r="BB151" s="49">
        <v>0</v>
      </c>
      <c r="BC151" s="50">
        <v>0</v>
      </c>
      <c r="BD151" s="50">
        <v>0</v>
      </c>
      <c r="BE151" s="51">
        <v>0</v>
      </c>
      <c r="BF151" s="38"/>
      <c r="BG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Y151" s="38"/>
      <c r="BZ151" s="38"/>
      <c r="CJ151" s="38"/>
    </row>
    <row r="152" spans="2:88" x14ac:dyDescent="0.25">
      <c r="B152" s="8">
        <v>150</v>
      </c>
      <c r="C152" s="9" t="s">
        <v>11757</v>
      </c>
      <c r="D152" s="9" t="s">
        <v>11811</v>
      </c>
      <c r="E152" s="49">
        <v>9.2488462666666678</v>
      </c>
      <c r="F152" s="50">
        <v>6.6020192000000009</v>
      </c>
      <c r="G152" s="50">
        <v>15.856266666666667</v>
      </c>
      <c r="H152" s="51">
        <v>0</v>
      </c>
      <c r="I152" s="50">
        <v>0</v>
      </c>
      <c r="J152" s="50">
        <v>0</v>
      </c>
      <c r="K152" s="50">
        <v>0</v>
      </c>
      <c r="L152" s="50">
        <v>0</v>
      </c>
      <c r="M152" s="49">
        <v>6.1618842333333346</v>
      </c>
      <c r="N152" s="49">
        <v>2.1412299881066668</v>
      </c>
      <c r="O152" s="49">
        <v>1.7371279999999998</v>
      </c>
      <c r="P152" s="50">
        <v>0</v>
      </c>
      <c r="Q152" s="50">
        <v>0</v>
      </c>
      <c r="R152" s="50">
        <v>62.225498000000002</v>
      </c>
      <c r="S152" s="51">
        <v>11.134204666666669</v>
      </c>
      <c r="T152" s="50">
        <v>9.7366565000000005</v>
      </c>
      <c r="U152" s="51">
        <v>16.348733333333335</v>
      </c>
      <c r="V152" s="51">
        <v>0</v>
      </c>
      <c r="W152" s="50">
        <v>0</v>
      </c>
      <c r="X152" s="49">
        <v>0.6188435000000001</v>
      </c>
      <c r="Y152" s="51">
        <v>0</v>
      </c>
      <c r="Z152" s="52">
        <v>0</v>
      </c>
      <c r="AA152" s="52">
        <v>0</v>
      </c>
      <c r="AB152" s="52">
        <v>0</v>
      </c>
      <c r="AC152" s="52">
        <v>0</v>
      </c>
      <c r="AD152" s="52">
        <v>0</v>
      </c>
      <c r="AE152" s="50">
        <v>18.358681508571429</v>
      </c>
      <c r="AF152" s="50">
        <v>14.107065120000003</v>
      </c>
      <c r="AG152" s="50">
        <v>0</v>
      </c>
      <c r="AH152" s="50">
        <v>8.8759905600000018</v>
      </c>
      <c r="AI152" s="52">
        <v>5.4636506518518519</v>
      </c>
      <c r="AJ152" s="49">
        <v>7.4048130318405176</v>
      </c>
      <c r="AK152" s="50">
        <v>14.232641975308642</v>
      </c>
      <c r="AL152" s="50">
        <v>22.037530864197535</v>
      </c>
      <c r="AM152" s="50">
        <v>0</v>
      </c>
      <c r="AN152" s="50">
        <v>30.771093333333337</v>
      </c>
      <c r="AO152" s="50">
        <v>6.1395348837209314</v>
      </c>
      <c r="AP152" s="50">
        <v>19.313199999999998</v>
      </c>
      <c r="AQ152" s="51">
        <v>13.073333333333334</v>
      </c>
      <c r="AR152" s="49">
        <v>0</v>
      </c>
      <c r="AS152" s="50">
        <v>0</v>
      </c>
      <c r="AT152" s="50">
        <v>0</v>
      </c>
      <c r="AU152" s="50">
        <v>5.1009333333333329</v>
      </c>
      <c r="AV152" s="50">
        <v>181.66678444444446</v>
      </c>
      <c r="AW152" s="50">
        <v>14.678775309523811</v>
      </c>
      <c r="AX152" s="50">
        <v>0.71676190476190471</v>
      </c>
      <c r="AY152" s="50">
        <v>53.403716666666675</v>
      </c>
      <c r="AZ152" s="51">
        <v>0</v>
      </c>
      <c r="BA152" s="49">
        <v>0</v>
      </c>
      <c r="BB152" s="49">
        <v>0</v>
      </c>
      <c r="BC152" s="50">
        <v>0</v>
      </c>
      <c r="BD152" s="50">
        <v>0</v>
      </c>
      <c r="BE152" s="51">
        <v>0</v>
      </c>
      <c r="BF152" s="38"/>
      <c r="BG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Y152" s="38"/>
      <c r="BZ152" s="38"/>
      <c r="CJ152" s="38"/>
    </row>
    <row r="153" spans="2:88" x14ac:dyDescent="0.25">
      <c r="B153" s="8">
        <v>151</v>
      </c>
      <c r="C153" s="9" t="s">
        <v>11757</v>
      </c>
      <c r="D153" s="9" t="s">
        <v>11812</v>
      </c>
      <c r="E153" s="49">
        <v>11.561057833333335</v>
      </c>
      <c r="F153" s="50">
        <v>8.2525240000000011</v>
      </c>
      <c r="G153" s="50">
        <v>19.820333333333334</v>
      </c>
      <c r="H153" s="51">
        <v>0</v>
      </c>
      <c r="I153" s="50">
        <v>0</v>
      </c>
      <c r="J153" s="50">
        <v>0</v>
      </c>
      <c r="K153" s="50">
        <v>0</v>
      </c>
      <c r="L153" s="50">
        <v>0</v>
      </c>
      <c r="M153" s="49">
        <v>6.1618842333333346</v>
      </c>
      <c r="N153" s="49">
        <v>2.1412299881066668</v>
      </c>
      <c r="O153" s="49">
        <v>1.7371279999999998</v>
      </c>
      <c r="P153" s="50">
        <v>0</v>
      </c>
      <c r="Q153" s="50">
        <v>0</v>
      </c>
      <c r="R153" s="50">
        <v>62.225498000000002</v>
      </c>
      <c r="S153" s="51">
        <v>11.134204666666669</v>
      </c>
      <c r="T153" s="50">
        <v>12.170820625000001</v>
      </c>
      <c r="U153" s="51">
        <v>16.348733333333335</v>
      </c>
      <c r="V153" s="51">
        <v>0</v>
      </c>
      <c r="W153" s="50">
        <v>0</v>
      </c>
      <c r="X153" s="49">
        <v>0.6188435000000001</v>
      </c>
      <c r="Y153" s="51">
        <v>0</v>
      </c>
      <c r="Z153" s="52">
        <v>0</v>
      </c>
      <c r="AA153" s="52">
        <v>0</v>
      </c>
      <c r="AB153" s="52">
        <v>0</v>
      </c>
      <c r="AC153" s="52">
        <v>0</v>
      </c>
      <c r="AD153" s="52">
        <v>0</v>
      </c>
      <c r="AE153" s="50">
        <v>22.948351885714288</v>
      </c>
      <c r="AF153" s="50">
        <v>17.633831400000005</v>
      </c>
      <c r="AG153" s="50">
        <v>0</v>
      </c>
      <c r="AH153" s="50">
        <v>8.8759905600000018</v>
      </c>
      <c r="AI153" s="52">
        <v>5.4636506518518519</v>
      </c>
      <c r="AJ153" s="49">
        <v>9.2560162898006464</v>
      </c>
      <c r="AK153" s="50">
        <v>17.790802469135802</v>
      </c>
      <c r="AL153" s="50">
        <v>27.546913580246919</v>
      </c>
      <c r="AM153" s="50">
        <v>0</v>
      </c>
      <c r="AN153" s="50">
        <v>38.463866666666668</v>
      </c>
      <c r="AO153" s="50">
        <v>7.674418604651164</v>
      </c>
      <c r="AP153" s="50">
        <v>24.141499999999997</v>
      </c>
      <c r="AQ153" s="51">
        <v>16.341666666666669</v>
      </c>
      <c r="AR153" s="49">
        <v>0</v>
      </c>
      <c r="AS153" s="50">
        <v>0</v>
      </c>
      <c r="AT153" s="50">
        <v>0</v>
      </c>
      <c r="AU153" s="50">
        <v>5.1009333333333329</v>
      </c>
      <c r="AV153" s="50">
        <v>181.66678444444446</v>
      </c>
      <c r="AW153" s="50">
        <v>14.678775309523811</v>
      </c>
      <c r="AX153" s="50">
        <v>0.71676190476190471</v>
      </c>
      <c r="AY153" s="50">
        <v>53.403716666666675</v>
      </c>
      <c r="AZ153" s="51">
        <v>0</v>
      </c>
      <c r="BA153" s="49">
        <v>0</v>
      </c>
      <c r="BB153" s="49">
        <v>0</v>
      </c>
      <c r="BC153" s="50">
        <v>0</v>
      </c>
      <c r="BD153" s="50">
        <v>0</v>
      </c>
      <c r="BE153" s="51">
        <v>0</v>
      </c>
      <c r="BF153" s="38"/>
      <c r="BG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Y153" s="38"/>
      <c r="BZ153" s="38"/>
      <c r="CJ153" s="38"/>
    </row>
    <row r="154" spans="2:88" x14ac:dyDescent="0.25">
      <c r="B154" s="8">
        <v>152</v>
      </c>
      <c r="C154" s="9" t="s">
        <v>11757</v>
      </c>
      <c r="D154" s="9" t="s">
        <v>11813</v>
      </c>
      <c r="E154" s="49">
        <v>13.873269400000002</v>
      </c>
      <c r="F154" s="50">
        <v>9.9030288000000013</v>
      </c>
      <c r="G154" s="50">
        <v>23.784399999999998</v>
      </c>
      <c r="H154" s="51">
        <v>0</v>
      </c>
      <c r="I154" s="50">
        <v>0</v>
      </c>
      <c r="J154" s="50">
        <v>0</v>
      </c>
      <c r="K154" s="50">
        <v>0</v>
      </c>
      <c r="L154" s="50">
        <v>0</v>
      </c>
      <c r="M154" s="49">
        <v>6.1618842333333346</v>
      </c>
      <c r="N154" s="49">
        <v>2.1412299881066668</v>
      </c>
      <c r="O154" s="49">
        <v>1.7371279999999998</v>
      </c>
      <c r="P154" s="50">
        <v>0</v>
      </c>
      <c r="Q154" s="50">
        <v>0</v>
      </c>
      <c r="R154" s="50">
        <v>62.225498000000002</v>
      </c>
      <c r="S154" s="51">
        <v>11.134204666666669</v>
      </c>
      <c r="T154" s="50">
        <v>14.60498475</v>
      </c>
      <c r="U154" s="51">
        <v>16.348733333333335</v>
      </c>
      <c r="V154" s="51">
        <v>0</v>
      </c>
      <c r="W154" s="50">
        <v>0</v>
      </c>
      <c r="X154" s="49">
        <v>0.6188435000000001</v>
      </c>
      <c r="Y154" s="51">
        <v>0</v>
      </c>
      <c r="Z154" s="52">
        <v>0</v>
      </c>
      <c r="AA154" s="52">
        <v>0</v>
      </c>
      <c r="AB154" s="52">
        <v>0</v>
      </c>
      <c r="AC154" s="52">
        <v>0</v>
      </c>
      <c r="AD154" s="52">
        <v>0</v>
      </c>
      <c r="AE154" s="50">
        <v>27.538022262857144</v>
      </c>
      <c r="AF154" s="50">
        <v>21.160597680000006</v>
      </c>
      <c r="AG154" s="50">
        <v>0</v>
      </c>
      <c r="AH154" s="50">
        <v>8.8759905600000018</v>
      </c>
      <c r="AI154" s="52">
        <v>5.4636506518518519</v>
      </c>
      <c r="AJ154" s="49">
        <v>11.107219547760776</v>
      </c>
      <c r="AK154" s="50">
        <v>21.348962962962965</v>
      </c>
      <c r="AL154" s="50">
        <v>33.056296296296303</v>
      </c>
      <c r="AM154" s="50">
        <v>0</v>
      </c>
      <c r="AN154" s="50">
        <v>46.156640000000003</v>
      </c>
      <c r="AO154" s="50">
        <v>9.2093023255813975</v>
      </c>
      <c r="AP154" s="50">
        <v>28.969799999999999</v>
      </c>
      <c r="AQ154" s="51">
        <v>19.61</v>
      </c>
      <c r="AR154" s="49">
        <v>0</v>
      </c>
      <c r="AS154" s="50">
        <v>0</v>
      </c>
      <c r="AT154" s="50">
        <v>0</v>
      </c>
      <c r="AU154" s="50">
        <v>6.3761666666666663</v>
      </c>
      <c r="AV154" s="50">
        <v>207.24452222222226</v>
      </c>
      <c r="AW154" s="50">
        <v>14.678775309523811</v>
      </c>
      <c r="AX154" s="50">
        <v>0.71676190476190471</v>
      </c>
      <c r="AY154" s="50">
        <v>53.403716666666675</v>
      </c>
      <c r="AZ154" s="51">
        <v>0</v>
      </c>
      <c r="BA154" s="49">
        <v>0</v>
      </c>
      <c r="BB154" s="49">
        <v>0</v>
      </c>
      <c r="BC154" s="50">
        <v>0</v>
      </c>
      <c r="BD154" s="50">
        <v>0</v>
      </c>
      <c r="BE154" s="51">
        <v>0</v>
      </c>
      <c r="BF154" s="38"/>
      <c r="BG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Y154" s="38"/>
      <c r="BZ154" s="38"/>
      <c r="CJ154" s="38"/>
    </row>
    <row r="155" spans="2:88" x14ac:dyDescent="0.25">
      <c r="B155" s="8">
        <v>153</v>
      </c>
      <c r="C155" s="9" t="s">
        <v>11757</v>
      </c>
      <c r="D155" s="9" t="s">
        <v>11814</v>
      </c>
      <c r="E155" s="49">
        <v>10.404952050000002</v>
      </c>
      <c r="F155" s="50">
        <v>7.427271600000001</v>
      </c>
      <c r="G155" s="50">
        <v>17.8383</v>
      </c>
      <c r="H155" s="51">
        <v>0</v>
      </c>
      <c r="I155" s="50">
        <v>0</v>
      </c>
      <c r="J155" s="50">
        <v>0</v>
      </c>
      <c r="K155" s="50">
        <v>0</v>
      </c>
      <c r="L155" s="50">
        <v>0</v>
      </c>
      <c r="M155" s="49">
        <v>9.2428263500000014</v>
      </c>
      <c r="N155" s="49">
        <v>2.7070817396444444</v>
      </c>
      <c r="O155" s="49">
        <v>2.6056919999999995</v>
      </c>
      <c r="P155" s="50">
        <v>0</v>
      </c>
      <c r="Q155" s="50">
        <v>0</v>
      </c>
      <c r="R155" s="50">
        <v>95.774144666666672</v>
      </c>
      <c r="S155" s="51">
        <v>11.134204666666669</v>
      </c>
      <c r="T155" s="50">
        <v>7.3024923749999999</v>
      </c>
      <c r="U155" s="51">
        <v>17.482226666666673</v>
      </c>
      <c r="V155" s="51">
        <v>0</v>
      </c>
      <c r="W155" s="50">
        <v>0</v>
      </c>
      <c r="X155" s="49">
        <v>0.6188435000000001</v>
      </c>
      <c r="Y155" s="51">
        <v>0</v>
      </c>
      <c r="Z155" s="52">
        <v>0</v>
      </c>
      <c r="AA155" s="52">
        <v>0</v>
      </c>
      <c r="AB155" s="52">
        <v>0</v>
      </c>
      <c r="AC155" s="52">
        <v>0</v>
      </c>
      <c r="AD155" s="52">
        <v>0</v>
      </c>
      <c r="AE155" s="50">
        <v>13.769011131428572</v>
      </c>
      <c r="AF155" s="50">
        <v>10.580298840000003</v>
      </c>
      <c r="AG155" s="50">
        <v>0</v>
      </c>
      <c r="AH155" s="50">
        <v>13.313985840000004</v>
      </c>
      <c r="AI155" s="52">
        <v>8.180473837037038</v>
      </c>
      <c r="AJ155" s="49">
        <v>5.553609773880388</v>
      </c>
      <c r="AK155" s="50">
        <v>16.011722222222225</v>
      </c>
      <c r="AL155" s="50">
        <v>24.792222222222229</v>
      </c>
      <c r="AM155" s="50">
        <v>0</v>
      </c>
      <c r="AN155" s="50">
        <v>34.61748</v>
      </c>
      <c r="AO155" s="50">
        <v>6.9069767441860481</v>
      </c>
      <c r="AP155" s="50">
        <v>21.727350000000001</v>
      </c>
      <c r="AQ155" s="51">
        <v>14.7075</v>
      </c>
      <c r="AR155" s="49">
        <v>0</v>
      </c>
      <c r="AS155" s="50">
        <v>0</v>
      </c>
      <c r="AT155" s="50">
        <v>0</v>
      </c>
      <c r="AU155" s="50">
        <v>5.7385499999999992</v>
      </c>
      <c r="AV155" s="50">
        <v>234.13357000000002</v>
      </c>
      <c r="AW155" s="50">
        <v>22.018162964285715</v>
      </c>
      <c r="AX155" s="50">
        <v>0.71676190476190471</v>
      </c>
      <c r="AY155" s="50">
        <v>78.974133333333342</v>
      </c>
      <c r="AZ155" s="51">
        <v>0</v>
      </c>
      <c r="BA155" s="49">
        <v>0</v>
      </c>
      <c r="BB155" s="49">
        <v>0</v>
      </c>
      <c r="BC155" s="50">
        <v>0</v>
      </c>
      <c r="BD155" s="50">
        <v>0</v>
      </c>
      <c r="BE155" s="51">
        <v>0</v>
      </c>
      <c r="BF155" s="38"/>
      <c r="BG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Y155" s="38"/>
      <c r="BZ155" s="38"/>
      <c r="CJ155" s="38"/>
    </row>
    <row r="156" spans="2:88" x14ac:dyDescent="0.25">
      <c r="B156" s="8">
        <v>154</v>
      </c>
      <c r="C156" s="9" t="s">
        <v>11757</v>
      </c>
      <c r="D156" s="9" t="s">
        <v>11815</v>
      </c>
      <c r="E156" s="49">
        <v>13.873269400000002</v>
      </c>
      <c r="F156" s="50">
        <v>9.9030288000000013</v>
      </c>
      <c r="G156" s="50">
        <v>23.784399999999998</v>
      </c>
      <c r="H156" s="51">
        <v>0</v>
      </c>
      <c r="I156" s="50">
        <v>0</v>
      </c>
      <c r="J156" s="50">
        <v>0</v>
      </c>
      <c r="K156" s="50">
        <v>0</v>
      </c>
      <c r="L156" s="50">
        <v>0</v>
      </c>
      <c r="M156" s="49">
        <v>9.2428263500000014</v>
      </c>
      <c r="N156" s="49">
        <v>2.7070817396444444</v>
      </c>
      <c r="O156" s="49">
        <v>2.6056919999999995</v>
      </c>
      <c r="P156" s="50">
        <v>0</v>
      </c>
      <c r="Q156" s="50">
        <v>0</v>
      </c>
      <c r="R156" s="50">
        <v>95.774144666666672</v>
      </c>
      <c r="S156" s="51">
        <v>11.134204666666669</v>
      </c>
      <c r="T156" s="50">
        <v>9.7366565000000005</v>
      </c>
      <c r="U156" s="51">
        <v>17.482226666666673</v>
      </c>
      <c r="V156" s="51">
        <v>0</v>
      </c>
      <c r="W156" s="50">
        <v>0</v>
      </c>
      <c r="X156" s="49">
        <v>0.6188435000000001</v>
      </c>
      <c r="Y156" s="51">
        <v>0</v>
      </c>
      <c r="Z156" s="52">
        <v>0</v>
      </c>
      <c r="AA156" s="52">
        <v>0</v>
      </c>
      <c r="AB156" s="52">
        <v>0</v>
      </c>
      <c r="AC156" s="52">
        <v>0</v>
      </c>
      <c r="AD156" s="52">
        <v>0</v>
      </c>
      <c r="AE156" s="50">
        <v>18.358681508571429</v>
      </c>
      <c r="AF156" s="50">
        <v>14.107065120000003</v>
      </c>
      <c r="AG156" s="50">
        <v>0</v>
      </c>
      <c r="AH156" s="50">
        <v>13.313985840000004</v>
      </c>
      <c r="AI156" s="52">
        <v>8.180473837037038</v>
      </c>
      <c r="AJ156" s="49">
        <v>7.4048130318405176</v>
      </c>
      <c r="AK156" s="50">
        <v>21.348962962962965</v>
      </c>
      <c r="AL156" s="50">
        <v>33.056296296296303</v>
      </c>
      <c r="AM156" s="50">
        <v>0</v>
      </c>
      <c r="AN156" s="50">
        <v>46.156640000000003</v>
      </c>
      <c r="AO156" s="50">
        <v>9.2093023255813975</v>
      </c>
      <c r="AP156" s="50">
        <v>28.969799999999999</v>
      </c>
      <c r="AQ156" s="51">
        <v>19.61</v>
      </c>
      <c r="AR156" s="49">
        <v>0</v>
      </c>
      <c r="AS156" s="50">
        <v>0</v>
      </c>
      <c r="AT156" s="50">
        <v>0</v>
      </c>
      <c r="AU156" s="50">
        <v>7.6513999999999989</v>
      </c>
      <c r="AV156" s="50">
        <v>272.50017666666668</v>
      </c>
      <c r="AW156" s="50">
        <v>22.018162964285715</v>
      </c>
      <c r="AX156" s="50">
        <v>0.71676190476190471</v>
      </c>
      <c r="AY156" s="50">
        <v>78.974133333333342</v>
      </c>
      <c r="AZ156" s="51">
        <v>0</v>
      </c>
      <c r="BA156" s="49">
        <v>0</v>
      </c>
      <c r="BB156" s="49">
        <v>0</v>
      </c>
      <c r="BC156" s="50">
        <v>0</v>
      </c>
      <c r="BD156" s="50">
        <v>0</v>
      </c>
      <c r="BE156" s="51">
        <v>0</v>
      </c>
      <c r="BF156" s="38"/>
      <c r="BG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Y156" s="38"/>
      <c r="BZ156" s="38"/>
      <c r="CJ156" s="38"/>
    </row>
    <row r="157" spans="2:88" x14ac:dyDescent="0.25">
      <c r="B157" s="8">
        <v>155</v>
      </c>
      <c r="C157" s="9" t="s">
        <v>11757</v>
      </c>
      <c r="D157" s="9" t="s">
        <v>11816</v>
      </c>
      <c r="E157" s="49">
        <v>17.341586750000001</v>
      </c>
      <c r="F157" s="50">
        <v>12.378786000000002</v>
      </c>
      <c r="G157" s="50">
        <v>29.730499999999999</v>
      </c>
      <c r="H157" s="51">
        <v>0</v>
      </c>
      <c r="I157" s="50">
        <v>0</v>
      </c>
      <c r="J157" s="50">
        <v>0</v>
      </c>
      <c r="K157" s="50">
        <v>0</v>
      </c>
      <c r="L157" s="50">
        <v>0</v>
      </c>
      <c r="M157" s="49">
        <v>9.2428263500000014</v>
      </c>
      <c r="N157" s="49">
        <v>2.7070817396444444</v>
      </c>
      <c r="O157" s="49">
        <v>2.6056919999999995</v>
      </c>
      <c r="P157" s="50">
        <v>0</v>
      </c>
      <c r="Q157" s="50">
        <v>0</v>
      </c>
      <c r="R157" s="50">
        <v>95.774144666666672</v>
      </c>
      <c r="S157" s="51">
        <v>11.134204666666669</v>
      </c>
      <c r="T157" s="50">
        <v>12.170820625000001</v>
      </c>
      <c r="U157" s="51">
        <v>17.482226666666673</v>
      </c>
      <c r="V157" s="51">
        <v>0</v>
      </c>
      <c r="W157" s="50">
        <v>0</v>
      </c>
      <c r="X157" s="49">
        <v>0.6188435000000001</v>
      </c>
      <c r="Y157" s="51">
        <v>0</v>
      </c>
      <c r="Z157" s="52">
        <v>0</v>
      </c>
      <c r="AA157" s="52">
        <v>0</v>
      </c>
      <c r="AB157" s="52">
        <v>0</v>
      </c>
      <c r="AC157" s="52">
        <v>0</v>
      </c>
      <c r="AD157" s="52">
        <v>0</v>
      </c>
      <c r="AE157" s="50">
        <v>22.948351885714288</v>
      </c>
      <c r="AF157" s="50">
        <v>17.633831400000005</v>
      </c>
      <c r="AG157" s="50">
        <v>0</v>
      </c>
      <c r="AH157" s="50">
        <v>13.313985840000004</v>
      </c>
      <c r="AI157" s="52">
        <v>8.180473837037038</v>
      </c>
      <c r="AJ157" s="49">
        <v>9.2560162898006464</v>
      </c>
      <c r="AK157" s="50">
        <v>26.686203703703704</v>
      </c>
      <c r="AL157" s="50">
        <v>41.320370370370377</v>
      </c>
      <c r="AM157" s="50">
        <v>0</v>
      </c>
      <c r="AN157" s="50">
        <v>57.695800000000006</v>
      </c>
      <c r="AO157" s="50">
        <v>11.511627906976747</v>
      </c>
      <c r="AP157" s="50">
        <v>36.212249999999997</v>
      </c>
      <c r="AQ157" s="51">
        <v>24.512499999999999</v>
      </c>
      <c r="AR157" s="49">
        <v>0</v>
      </c>
      <c r="AS157" s="50">
        <v>0</v>
      </c>
      <c r="AT157" s="50">
        <v>0</v>
      </c>
      <c r="AU157" s="50">
        <v>7.6513999999999989</v>
      </c>
      <c r="AV157" s="50">
        <v>272.50017666666668</v>
      </c>
      <c r="AW157" s="50">
        <v>22.018162964285715</v>
      </c>
      <c r="AX157" s="50">
        <v>0.71676190476190471</v>
      </c>
      <c r="AY157" s="50">
        <v>78.974133333333342</v>
      </c>
      <c r="AZ157" s="51">
        <v>0</v>
      </c>
      <c r="BA157" s="49">
        <v>0</v>
      </c>
      <c r="BB157" s="49">
        <v>0</v>
      </c>
      <c r="BC157" s="50">
        <v>0</v>
      </c>
      <c r="BD157" s="50">
        <v>0</v>
      </c>
      <c r="BE157" s="51">
        <v>0</v>
      </c>
      <c r="BF157" s="38"/>
      <c r="BG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Y157" s="38"/>
      <c r="BZ157" s="38"/>
      <c r="CJ157" s="38"/>
    </row>
    <row r="158" spans="2:88" x14ac:dyDescent="0.25">
      <c r="B158" s="8">
        <v>156</v>
      </c>
      <c r="C158" s="9" t="s">
        <v>11757</v>
      </c>
      <c r="D158" s="9" t="s">
        <v>11817</v>
      </c>
      <c r="E158" s="49">
        <v>20.809904100000004</v>
      </c>
      <c r="F158" s="50">
        <v>14.854543200000002</v>
      </c>
      <c r="G158" s="50">
        <v>35.676600000000001</v>
      </c>
      <c r="H158" s="51">
        <v>0</v>
      </c>
      <c r="I158" s="50">
        <v>0</v>
      </c>
      <c r="J158" s="50">
        <v>0</v>
      </c>
      <c r="K158" s="50">
        <v>0</v>
      </c>
      <c r="L158" s="50">
        <v>0</v>
      </c>
      <c r="M158" s="49">
        <v>9.2428263500000014</v>
      </c>
      <c r="N158" s="49">
        <v>2.7070817396444444</v>
      </c>
      <c r="O158" s="49">
        <v>2.6056919999999995</v>
      </c>
      <c r="P158" s="50">
        <v>0</v>
      </c>
      <c r="Q158" s="50">
        <v>0</v>
      </c>
      <c r="R158" s="50">
        <v>95.774144666666672</v>
      </c>
      <c r="S158" s="51">
        <v>11.134204666666669</v>
      </c>
      <c r="T158" s="50">
        <v>14.60498475</v>
      </c>
      <c r="U158" s="51">
        <v>17.482226666666673</v>
      </c>
      <c r="V158" s="51">
        <v>0</v>
      </c>
      <c r="W158" s="50">
        <v>0</v>
      </c>
      <c r="X158" s="49">
        <v>0.6188435000000001</v>
      </c>
      <c r="Y158" s="51">
        <v>0</v>
      </c>
      <c r="Z158" s="52">
        <v>0</v>
      </c>
      <c r="AA158" s="52">
        <v>0</v>
      </c>
      <c r="AB158" s="52">
        <v>0</v>
      </c>
      <c r="AC158" s="52">
        <v>0</v>
      </c>
      <c r="AD158" s="52">
        <v>0</v>
      </c>
      <c r="AE158" s="50">
        <v>27.538022262857144</v>
      </c>
      <c r="AF158" s="50">
        <v>21.160597680000006</v>
      </c>
      <c r="AG158" s="50">
        <v>0</v>
      </c>
      <c r="AH158" s="50">
        <v>13.313985840000004</v>
      </c>
      <c r="AI158" s="52">
        <v>8.180473837037038</v>
      </c>
      <c r="AJ158" s="49">
        <v>11.107219547760776</v>
      </c>
      <c r="AK158" s="50">
        <v>32.023444444444451</v>
      </c>
      <c r="AL158" s="50">
        <v>49.584444444444458</v>
      </c>
      <c r="AM158" s="50">
        <v>0</v>
      </c>
      <c r="AN158" s="50">
        <v>69.234960000000001</v>
      </c>
      <c r="AO158" s="50">
        <v>13.813953488372096</v>
      </c>
      <c r="AP158" s="50">
        <v>43.454700000000003</v>
      </c>
      <c r="AQ158" s="51">
        <v>29.414999999999999</v>
      </c>
      <c r="AR158" s="49">
        <v>0</v>
      </c>
      <c r="AS158" s="50">
        <v>0</v>
      </c>
      <c r="AT158" s="50">
        <v>0</v>
      </c>
      <c r="AU158" s="50">
        <v>9.5642499999999995</v>
      </c>
      <c r="AV158" s="50">
        <v>310.86678333333333</v>
      </c>
      <c r="AW158" s="50">
        <v>22.018162964285715</v>
      </c>
      <c r="AX158" s="50">
        <v>0.71676190476190471</v>
      </c>
      <c r="AY158" s="50">
        <v>78.974133333333342</v>
      </c>
      <c r="AZ158" s="51">
        <v>0</v>
      </c>
      <c r="BA158" s="49">
        <v>0</v>
      </c>
      <c r="BB158" s="49">
        <v>0</v>
      </c>
      <c r="BC158" s="50">
        <v>0</v>
      </c>
      <c r="BD158" s="50">
        <v>0</v>
      </c>
      <c r="BE158" s="51">
        <v>0</v>
      </c>
      <c r="BF158" s="38"/>
      <c r="BG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Y158" s="38"/>
      <c r="BZ158" s="38"/>
      <c r="CJ158" s="38"/>
    </row>
    <row r="159" spans="2:88" x14ac:dyDescent="0.25">
      <c r="B159" s="8">
        <v>157</v>
      </c>
      <c r="C159" s="9" t="s">
        <v>11757</v>
      </c>
      <c r="D159" s="9" t="s">
        <v>11818</v>
      </c>
      <c r="E159" s="49">
        <v>3.4683173500000004</v>
      </c>
      <c r="F159" s="50">
        <v>2.4757572000000003</v>
      </c>
      <c r="G159" s="50">
        <v>5.9460999999999995</v>
      </c>
      <c r="H159" s="51">
        <v>0</v>
      </c>
      <c r="I159" s="50">
        <v>0</v>
      </c>
      <c r="J159" s="50">
        <v>0</v>
      </c>
      <c r="K159" s="50">
        <v>0</v>
      </c>
      <c r="L159" s="50">
        <v>0</v>
      </c>
      <c r="M159" s="49">
        <v>3.0809421166666673</v>
      </c>
      <c r="N159" s="49">
        <v>1.6793607249066667</v>
      </c>
      <c r="O159" s="49">
        <v>0.86856399999999989</v>
      </c>
      <c r="P159" s="50">
        <v>0</v>
      </c>
      <c r="Q159" s="50">
        <v>0</v>
      </c>
      <c r="R159" s="50">
        <v>37.358569333333335</v>
      </c>
      <c r="S159" s="51">
        <v>20.098589333333333</v>
      </c>
      <c r="T159" s="50">
        <v>12.844843708333332</v>
      </c>
      <c r="U159" s="51">
        <v>6.4889666666666672</v>
      </c>
      <c r="V159" s="51">
        <v>0</v>
      </c>
      <c r="W159" s="50">
        <v>0</v>
      </c>
      <c r="X159" s="49">
        <v>0.82512466666666684</v>
      </c>
      <c r="Y159" s="51">
        <v>0</v>
      </c>
      <c r="Z159" s="52">
        <v>0</v>
      </c>
      <c r="AA159" s="52">
        <v>0</v>
      </c>
      <c r="AB159" s="52">
        <v>0</v>
      </c>
      <c r="AC159" s="52">
        <v>0</v>
      </c>
      <c r="AD159" s="52">
        <v>0</v>
      </c>
      <c r="AE159" s="50">
        <v>25.229024262857145</v>
      </c>
      <c r="AF159" s="50">
        <v>21.160597680000006</v>
      </c>
      <c r="AG159" s="50">
        <v>0</v>
      </c>
      <c r="AH159" s="50">
        <v>4.4379952800000009</v>
      </c>
      <c r="AI159" s="52">
        <v>2.7468274666666663</v>
      </c>
      <c r="AJ159" s="49">
        <v>11.107219547760776</v>
      </c>
      <c r="AK159" s="50">
        <v>5.3372407407407412</v>
      </c>
      <c r="AL159" s="50">
        <v>8.2640740740740757</v>
      </c>
      <c r="AM159" s="50">
        <v>0</v>
      </c>
      <c r="AN159" s="50">
        <v>11.539160000000001</v>
      </c>
      <c r="AO159" s="50">
        <v>2.3023255813953494</v>
      </c>
      <c r="AP159" s="50">
        <v>7.2424499999999998</v>
      </c>
      <c r="AQ159" s="51">
        <v>4.9024999999999999</v>
      </c>
      <c r="AR159" s="49">
        <v>0</v>
      </c>
      <c r="AS159" s="50">
        <v>0</v>
      </c>
      <c r="AT159" s="50">
        <v>0</v>
      </c>
      <c r="AU159" s="50">
        <v>1.9128499999999997</v>
      </c>
      <c r="AV159" s="50">
        <v>83.107025833333338</v>
      </c>
      <c r="AW159" s="50">
        <v>7.7031733690476196</v>
      </c>
      <c r="AX159" s="50">
        <v>1.4335238095238094</v>
      </c>
      <c r="AY159" s="50">
        <v>31.289080000000006</v>
      </c>
      <c r="AZ159" s="51">
        <v>0</v>
      </c>
      <c r="BA159" s="49">
        <v>0</v>
      </c>
      <c r="BB159" s="49">
        <v>0</v>
      </c>
      <c r="BC159" s="50">
        <v>0</v>
      </c>
      <c r="BD159" s="50">
        <v>0</v>
      </c>
      <c r="BE159" s="51">
        <v>0</v>
      </c>
      <c r="BF159" s="38"/>
      <c r="BG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Y159" s="38"/>
      <c r="BZ159" s="38"/>
      <c r="CJ159" s="38"/>
    </row>
    <row r="160" spans="2:88" x14ac:dyDescent="0.25">
      <c r="B160" s="8">
        <v>158</v>
      </c>
      <c r="C160" s="9" t="s">
        <v>11757</v>
      </c>
      <c r="D160" s="9" t="s">
        <v>11819</v>
      </c>
      <c r="E160" s="49">
        <v>4.6244231333333339</v>
      </c>
      <c r="F160" s="50">
        <v>3.3010096000000004</v>
      </c>
      <c r="G160" s="50">
        <v>7.9281333333333333</v>
      </c>
      <c r="H160" s="51">
        <v>0</v>
      </c>
      <c r="I160" s="50">
        <v>0</v>
      </c>
      <c r="J160" s="50">
        <v>0</v>
      </c>
      <c r="K160" s="50">
        <v>0</v>
      </c>
      <c r="L160" s="50">
        <v>0</v>
      </c>
      <c r="M160" s="49">
        <v>3.0809421166666673</v>
      </c>
      <c r="N160" s="49">
        <v>1.6793607249066667</v>
      </c>
      <c r="O160" s="49">
        <v>0.86856399999999989</v>
      </c>
      <c r="P160" s="50">
        <v>0</v>
      </c>
      <c r="Q160" s="50">
        <v>0</v>
      </c>
      <c r="R160" s="50">
        <v>37.358569333333335</v>
      </c>
      <c r="S160" s="51">
        <v>20.098589333333333</v>
      </c>
      <c r="T160" s="50">
        <v>17.126458277777775</v>
      </c>
      <c r="U160" s="51">
        <v>6.4889666666666672</v>
      </c>
      <c r="V160" s="51">
        <v>0</v>
      </c>
      <c r="W160" s="50">
        <v>0</v>
      </c>
      <c r="X160" s="49">
        <v>0.82512466666666684</v>
      </c>
      <c r="Y160" s="51">
        <v>0</v>
      </c>
      <c r="Z160" s="52">
        <v>0</v>
      </c>
      <c r="AA160" s="52">
        <v>0</v>
      </c>
      <c r="AB160" s="52">
        <v>0</v>
      </c>
      <c r="AC160" s="52">
        <v>0</v>
      </c>
      <c r="AD160" s="52">
        <v>0</v>
      </c>
      <c r="AE160" s="50">
        <v>33.638699017142862</v>
      </c>
      <c r="AF160" s="50">
        <v>28.214130240000006</v>
      </c>
      <c r="AG160" s="50">
        <v>0</v>
      </c>
      <c r="AH160" s="50">
        <v>4.4379952800000009</v>
      </c>
      <c r="AI160" s="52">
        <v>2.7468274666666663</v>
      </c>
      <c r="AJ160" s="49">
        <v>14.809626063681035</v>
      </c>
      <c r="AK160" s="50">
        <v>7.116320987654321</v>
      </c>
      <c r="AL160" s="50">
        <v>11.018765432098768</v>
      </c>
      <c r="AM160" s="50">
        <v>0</v>
      </c>
      <c r="AN160" s="50">
        <v>15.385546666666668</v>
      </c>
      <c r="AO160" s="50">
        <v>3.0697674418604657</v>
      </c>
      <c r="AP160" s="50">
        <v>9.6565999999999992</v>
      </c>
      <c r="AQ160" s="51">
        <v>6.5366666666666671</v>
      </c>
      <c r="AR160" s="49">
        <v>0</v>
      </c>
      <c r="AS160" s="50">
        <v>0</v>
      </c>
      <c r="AT160" s="50">
        <v>0</v>
      </c>
      <c r="AU160" s="50">
        <v>2.5504666666666664</v>
      </c>
      <c r="AV160" s="50">
        <v>97.583395555555569</v>
      </c>
      <c r="AW160" s="50">
        <v>7.7031733690476196</v>
      </c>
      <c r="AX160" s="50">
        <v>1.4335238095238094</v>
      </c>
      <c r="AY160" s="50">
        <v>31.289080000000006</v>
      </c>
      <c r="AZ160" s="51">
        <v>0</v>
      </c>
      <c r="BA160" s="49">
        <v>0</v>
      </c>
      <c r="BB160" s="49">
        <v>0</v>
      </c>
      <c r="BC160" s="50">
        <v>0</v>
      </c>
      <c r="BD160" s="50">
        <v>0</v>
      </c>
      <c r="BE160" s="51">
        <v>0</v>
      </c>
      <c r="BF160" s="38"/>
      <c r="BG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Y160" s="38"/>
      <c r="BZ160" s="38"/>
      <c r="CJ160" s="38"/>
    </row>
    <row r="161" spans="2:88" x14ac:dyDescent="0.25">
      <c r="B161" s="8">
        <v>159</v>
      </c>
      <c r="C161" s="9" t="s">
        <v>11757</v>
      </c>
      <c r="D161" s="9" t="s">
        <v>11820</v>
      </c>
      <c r="E161" s="49">
        <v>5.7805289166666673</v>
      </c>
      <c r="F161" s="50">
        <v>4.1262620000000005</v>
      </c>
      <c r="G161" s="50">
        <v>9.910166666666667</v>
      </c>
      <c r="H161" s="51">
        <v>0</v>
      </c>
      <c r="I161" s="50">
        <v>0</v>
      </c>
      <c r="J161" s="50">
        <v>0</v>
      </c>
      <c r="K161" s="50">
        <v>0</v>
      </c>
      <c r="L161" s="50">
        <v>0</v>
      </c>
      <c r="M161" s="49">
        <v>3.0809421166666673</v>
      </c>
      <c r="N161" s="49">
        <v>1.6793607249066667</v>
      </c>
      <c r="O161" s="49">
        <v>0.86856399999999989</v>
      </c>
      <c r="P161" s="50">
        <v>0</v>
      </c>
      <c r="Q161" s="50">
        <v>0</v>
      </c>
      <c r="R161" s="50">
        <v>37.358569333333335</v>
      </c>
      <c r="S161" s="51">
        <v>20.098589333333333</v>
      </c>
      <c r="T161" s="50">
        <v>21.408072847222218</v>
      </c>
      <c r="U161" s="51">
        <v>6.4889666666666672</v>
      </c>
      <c r="V161" s="51">
        <v>0</v>
      </c>
      <c r="W161" s="50">
        <v>0</v>
      </c>
      <c r="X161" s="49">
        <v>0.82512466666666684</v>
      </c>
      <c r="Y161" s="51">
        <v>0</v>
      </c>
      <c r="Z161" s="52">
        <v>0</v>
      </c>
      <c r="AA161" s="52">
        <v>0</v>
      </c>
      <c r="AB161" s="52">
        <v>0</v>
      </c>
      <c r="AC161" s="52">
        <v>0</v>
      </c>
      <c r="AD161" s="52">
        <v>0</v>
      </c>
      <c r="AE161" s="50">
        <v>42.048373771428579</v>
      </c>
      <c r="AF161" s="50">
        <v>35.267662800000011</v>
      </c>
      <c r="AG161" s="50">
        <v>0</v>
      </c>
      <c r="AH161" s="50">
        <v>4.4379952800000009</v>
      </c>
      <c r="AI161" s="52">
        <v>2.7468274666666663</v>
      </c>
      <c r="AJ161" s="49">
        <v>18.512032579601293</v>
      </c>
      <c r="AK161" s="50">
        <v>8.8954012345679008</v>
      </c>
      <c r="AL161" s="50">
        <v>13.773456790123459</v>
      </c>
      <c r="AM161" s="50">
        <v>0</v>
      </c>
      <c r="AN161" s="50">
        <v>19.231933333333334</v>
      </c>
      <c r="AO161" s="50">
        <v>3.837209302325582</v>
      </c>
      <c r="AP161" s="50">
        <v>12.070749999999999</v>
      </c>
      <c r="AQ161" s="51">
        <v>8.1708333333333343</v>
      </c>
      <c r="AR161" s="49">
        <v>0</v>
      </c>
      <c r="AS161" s="50">
        <v>0</v>
      </c>
      <c r="AT161" s="50">
        <v>0</v>
      </c>
      <c r="AU161" s="50">
        <v>2.5504666666666664</v>
      </c>
      <c r="AV161" s="50">
        <v>97.583395555555569</v>
      </c>
      <c r="AW161" s="50">
        <v>7.7031733690476196</v>
      </c>
      <c r="AX161" s="50">
        <v>1.4335238095238094</v>
      </c>
      <c r="AY161" s="50">
        <v>31.289080000000006</v>
      </c>
      <c r="AZ161" s="51">
        <v>0</v>
      </c>
      <c r="BA161" s="49">
        <v>0</v>
      </c>
      <c r="BB161" s="49">
        <v>0</v>
      </c>
      <c r="BC161" s="50">
        <v>0</v>
      </c>
      <c r="BD161" s="50">
        <v>0</v>
      </c>
      <c r="BE161" s="51">
        <v>0</v>
      </c>
      <c r="BF161" s="38"/>
      <c r="BG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Y161" s="38"/>
      <c r="BZ161" s="38"/>
      <c r="CJ161" s="38"/>
    </row>
    <row r="162" spans="2:88" x14ac:dyDescent="0.25">
      <c r="B162" s="8">
        <v>160</v>
      </c>
      <c r="C162" s="9" t="s">
        <v>11757</v>
      </c>
      <c r="D162" s="9" t="s">
        <v>11821</v>
      </c>
      <c r="E162" s="49">
        <v>6.9366347000000008</v>
      </c>
      <c r="F162" s="50">
        <v>4.9515144000000006</v>
      </c>
      <c r="G162" s="50">
        <v>11.892199999999999</v>
      </c>
      <c r="H162" s="51">
        <v>0</v>
      </c>
      <c r="I162" s="50">
        <v>0</v>
      </c>
      <c r="J162" s="50">
        <v>0</v>
      </c>
      <c r="K162" s="50">
        <v>0</v>
      </c>
      <c r="L162" s="50">
        <v>0</v>
      </c>
      <c r="M162" s="49">
        <v>3.0809421166666673</v>
      </c>
      <c r="N162" s="49">
        <v>1.6793607249066667</v>
      </c>
      <c r="O162" s="49">
        <v>0.86856399999999989</v>
      </c>
      <c r="P162" s="50">
        <v>0</v>
      </c>
      <c r="Q162" s="50">
        <v>0</v>
      </c>
      <c r="R162" s="50">
        <v>37.358569333333335</v>
      </c>
      <c r="S162" s="51">
        <v>20.098589333333333</v>
      </c>
      <c r="T162" s="50">
        <v>25.689687416666665</v>
      </c>
      <c r="U162" s="51">
        <v>6.4889666666666672</v>
      </c>
      <c r="V162" s="51">
        <v>0</v>
      </c>
      <c r="W162" s="50">
        <v>0</v>
      </c>
      <c r="X162" s="49">
        <v>0.82512466666666684</v>
      </c>
      <c r="Y162" s="51">
        <v>0</v>
      </c>
      <c r="Z162" s="52">
        <v>0</v>
      </c>
      <c r="AA162" s="52">
        <v>0</v>
      </c>
      <c r="AB162" s="52">
        <v>0</v>
      </c>
      <c r="AC162" s="52">
        <v>0</v>
      </c>
      <c r="AD162" s="52">
        <v>0</v>
      </c>
      <c r="AE162" s="50">
        <v>50.45804852571429</v>
      </c>
      <c r="AF162" s="50">
        <v>42.321195360000011</v>
      </c>
      <c r="AG162" s="50">
        <v>0</v>
      </c>
      <c r="AH162" s="50">
        <v>4.4379952800000009</v>
      </c>
      <c r="AI162" s="52">
        <v>2.7468274666666663</v>
      </c>
      <c r="AJ162" s="49">
        <v>22.214439095521552</v>
      </c>
      <c r="AK162" s="50">
        <v>10.674481481481482</v>
      </c>
      <c r="AL162" s="50">
        <v>16.528148148148151</v>
      </c>
      <c r="AM162" s="50">
        <v>0</v>
      </c>
      <c r="AN162" s="50">
        <v>23.078320000000001</v>
      </c>
      <c r="AO162" s="50">
        <v>4.6046511627906987</v>
      </c>
      <c r="AP162" s="50">
        <v>14.4849</v>
      </c>
      <c r="AQ162" s="51">
        <v>9.8049999999999997</v>
      </c>
      <c r="AR162" s="49">
        <v>0</v>
      </c>
      <c r="AS162" s="50">
        <v>0</v>
      </c>
      <c r="AT162" s="50">
        <v>0</v>
      </c>
      <c r="AU162" s="50">
        <v>3.1880833333333332</v>
      </c>
      <c r="AV162" s="50">
        <v>112.05976527777779</v>
      </c>
      <c r="AW162" s="50">
        <v>7.7031733690476196</v>
      </c>
      <c r="AX162" s="50">
        <v>1.4335238095238094</v>
      </c>
      <c r="AY162" s="50">
        <v>31.289080000000006</v>
      </c>
      <c r="AZ162" s="51">
        <v>0</v>
      </c>
      <c r="BA162" s="49">
        <v>0</v>
      </c>
      <c r="BB162" s="49">
        <v>0</v>
      </c>
      <c r="BC162" s="50">
        <v>0</v>
      </c>
      <c r="BD162" s="50">
        <v>0</v>
      </c>
      <c r="BE162" s="51">
        <v>0</v>
      </c>
      <c r="BF162" s="38"/>
      <c r="BG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Y162" s="38"/>
      <c r="BZ162" s="38"/>
      <c r="CJ162" s="38"/>
    </row>
    <row r="163" spans="2:88" x14ac:dyDescent="0.25">
      <c r="B163" s="8">
        <v>161</v>
      </c>
      <c r="C163" s="9" t="s">
        <v>11757</v>
      </c>
      <c r="D163" s="9" t="s">
        <v>11822</v>
      </c>
      <c r="E163" s="49">
        <v>6.9366347000000008</v>
      </c>
      <c r="F163" s="50">
        <v>4.9515144000000006</v>
      </c>
      <c r="G163" s="50">
        <v>11.892199999999999</v>
      </c>
      <c r="H163" s="51">
        <v>0</v>
      </c>
      <c r="I163" s="50">
        <v>0</v>
      </c>
      <c r="J163" s="50">
        <v>0</v>
      </c>
      <c r="K163" s="50">
        <v>0</v>
      </c>
      <c r="L163" s="50">
        <v>0</v>
      </c>
      <c r="M163" s="49">
        <v>6.1618842333333346</v>
      </c>
      <c r="N163" s="49">
        <v>2.1412299881066668</v>
      </c>
      <c r="O163" s="49">
        <v>1.7371279999999998</v>
      </c>
      <c r="P163" s="50">
        <v>0</v>
      </c>
      <c r="Q163" s="50">
        <v>0</v>
      </c>
      <c r="R163" s="50">
        <v>71.189882666666662</v>
      </c>
      <c r="S163" s="51">
        <v>20.098589333333333</v>
      </c>
      <c r="T163" s="50">
        <v>12.844843708333332</v>
      </c>
      <c r="U163" s="51">
        <v>16.348733333333335</v>
      </c>
      <c r="V163" s="51">
        <v>0</v>
      </c>
      <c r="W163" s="50">
        <v>0</v>
      </c>
      <c r="X163" s="49">
        <v>0.82512466666666684</v>
      </c>
      <c r="Y163" s="51">
        <v>0</v>
      </c>
      <c r="Z163" s="52">
        <v>0</v>
      </c>
      <c r="AA163" s="52">
        <v>0</v>
      </c>
      <c r="AB163" s="52">
        <v>0</v>
      </c>
      <c r="AC163" s="52">
        <v>0</v>
      </c>
      <c r="AD163" s="52">
        <v>0</v>
      </c>
      <c r="AE163" s="50">
        <v>25.229024262857145</v>
      </c>
      <c r="AF163" s="50">
        <v>21.160597680000006</v>
      </c>
      <c r="AG163" s="50">
        <v>0</v>
      </c>
      <c r="AH163" s="50">
        <v>8.8759905600000018</v>
      </c>
      <c r="AI163" s="52">
        <v>5.4636506518518519</v>
      </c>
      <c r="AJ163" s="49">
        <v>11.107219547760776</v>
      </c>
      <c r="AK163" s="50">
        <v>10.674481481481482</v>
      </c>
      <c r="AL163" s="50">
        <v>16.528148148148151</v>
      </c>
      <c r="AM163" s="50">
        <v>0</v>
      </c>
      <c r="AN163" s="50">
        <v>23.078320000000001</v>
      </c>
      <c r="AO163" s="50">
        <v>4.6046511627906987</v>
      </c>
      <c r="AP163" s="50">
        <v>14.4849</v>
      </c>
      <c r="AQ163" s="51">
        <v>9.8049999999999997</v>
      </c>
      <c r="AR163" s="49">
        <v>0</v>
      </c>
      <c r="AS163" s="50">
        <v>0</v>
      </c>
      <c r="AT163" s="50">
        <v>0</v>
      </c>
      <c r="AU163" s="50">
        <v>3.8256999999999994</v>
      </c>
      <c r="AV163" s="50">
        <v>166.21405166666668</v>
      </c>
      <c r="AW163" s="50">
        <v>15.406346738095239</v>
      </c>
      <c r="AX163" s="50">
        <v>1.4335238095238094</v>
      </c>
      <c r="AY163" s="50">
        <v>60.240216666666683</v>
      </c>
      <c r="AZ163" s="51">
        <v>0</v>
      </c>
      <c r="BA163" s="49">
        <v>0</v>
      </c>
      <c r="BB163" s="49">
        <v>0</v>
      </c>
      <c r="BC163" s="50">
        <v>0</v>
      </c>
      <c r="BD163" s="50">
        <v>0</v>
      </c>
      <c r="BE163" s="51">
        <v>0</v>
      </c>
      <c r="BF163" s="38"/>
      <c r="BG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Y163" s="38"/>
      <c r="BZ163" s="38"/>
      <c r="CJ163" s="38"/>
    </row>
    <row r="164" spans="2:88" x14ac:dyDescent="0.25">
      <c r="B164" s="8">
        <v>162</v>
      </c>
      <c r="C164" s="9" t="s">
        <v>11757</v>
      </c>
      <c r="D164" s="9" t="s">
        <v>11823</v>
      </c>
      <c r="E164" s="49">
        <v>9.2488462666666678</v>
      </c>
      <c r="F164" s="50">
        <v>6.6020192000000009</v>
      </c>
      <c r="G164" s="50">
        <v>15.856266666666667</v>
      </c>
      <c r="H164" s="51">
        <v>0</v>
      </c>
      <c r="I164" s="50">
        <v>0</v>
      </c>
      <c r="J164" s="50">
        <v>0</v>
      </c>
      <c r="K164" s="50">
        <v>0</v>
      </c>
      <c r="L164" s="50">
        <v>0</v>
      </c>
      <c r="M164" s="49">
        <v>6.1618842333333346</v>
      </c>
      <c r="N164" s="49">
        <v>2.1412299881066668</v>
      </c>
      <c r="O164" s="49">
        <v>1.7371279999999998</v>
      </c>
      <c r="P164" s="50">
        <v>0</v>
      </c>
      <c r="Q164" s="50">
        <v>0</v>
      </c>
      <c r="R164" s="50">
        <v>71.189882666666662</v>
      </c>
      <c r="S164" s="51">
        <v>20.098589333333333</v>
      </c>
      <c r="T164" s="50">
        <v>17.126458277777775</v>
      </c>
      <c r="U164" s="51">
        <v>16.348733333333335</v>
      </c>
      <c r="V164" s="51">
        <v>0</v>
      </c>
      <c r="W164" s="50">
        <v>0</v>
      </c>
      <c r="X164" s="49">
        <v>0.82512466666666684</v>
      </c>
      <c r="Y164" s="51">
        <v>0</v>
      </c>
      <c r="Z164" s="52">
        <v>0</v>
      </c>
      <c r="AA164" s="52">
        <v>0</v>
      </c>
      <c r="AB164" s="52">
        <v>0</v>
      </c>
      <c r="AC164" s="52">
        <v>0</v>
      </c>
      <c r="AD164" s="52">
        <v>0</v>
      </c>
      <c r="AE164" s="50">
        <v>33.638699017142862</v>
      </c>
      <c r="AF164" s="50">
        <v>28.214130240000006</v>
      </c>
      <c r="AG164" s="50">
        <v>0</v>
      </c>
      <c r="AH164" s="50">
        <v>8.8759905600000018</v>
      </c>
      <c r="AI164" s="52">
        <v>5.4636506518518519</v>
      </c>
      <c r="AJ164" s="49">
        <v>14.809626063681035</v>
      </c>
      <c r="AK164" s="50">
        <v>14.232641975308642</v>
      </c>
      <c r="AL164" s="50">
        <v>22.037530864197535</v>
      </c>
      <c r="AM164" s="50">
        <v>0</v>
      </c>
      <c r="AN164" s="50">
        <v>30.771093333333337</v>
      </c>
      <c r="AO164" s="50">
        <v>6.1395348837209314</v>
      </c>
      <c r="AP164" s="50">
        <v>19.313199999999998</v>
      </c>
      <c r="AQ164" s="51">
        <v>13.073333333333334</v>
      </c>
      <c r="AR164" s="49">
        <v>0</v>
      </c>
      <c r="AS164" s="50">
        <v>0</v>
      </c>
      <c r="AT164" s="50">
        <v>0</v>
      </c>
      <c r="AU164" s="50">
        <v>5.1009333333333329</v>
      </c>
      <c r="AV164" s="50">
        <v>195.16679111111114</v>
      </c>
      <c r="AW164" s="50">
        <v>15.406346738095239</v>
      </c>
      <c r="AX164" s="50">
        <v>1.4335238095238094</v>
      </c>
      <c r="AY164" s="50">
        <v>60.240216666666683</v>
      </c>
      <c r="AZ164" s="51">
        <v>0</v>
      </c>
      <c r="BA164" s="49">
        <v>0</v>
      </c>
      <c r="BB164" s="49">
        <v>0</v>
      </c>
      <c r="BC164" s="50">
        <v>0</v>
      </c>
      <c r="BD164" s="50">
        <v>0</v>
      </c>
      <c r="BE164" s="51">
        <v>0</v>
      </c>
      <c r="BF164" s="38"/>
      <c r="BG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Y164" s="38"/>
      <c r="BZ164" s="38"/>
      <c r="CJ164" s="38"/>
    </row>
    <row r="165" spans="2:88" x14ac:dyDescent="0.25">
      <c r="B165" s="8">
        <v>163</v>
      </c>
      <c r="C165" s="9" t="s">
        <v>11757</v>
      </c>
      <c r="D165" s="9" t="s">
        <v>11824</v>
      </c>
      <c r="E165" s="49">
        <v>11.561057833333335</v>
      </c>
      <c r="F165" s="50">
        <v>8.2525240000000011</v>
      </c>
      <c r="G165" s="50">
        <v>19.820333333333334</v>
      </c>
      <c r="H165" s="51">
        <v>0</v>
      </c>
      <c r="I165" s="50">
        <v>0</v>
      </c>
      <c r="J165" s="50">
        <v>0</v>
      </c>
      <c r="K165" s="50">
        <v>0</v>
      </c>
      <c r="L165" s="50">
        <v>0</v>
      </c>
      <c r="M165" s="49">
        <v>6.1618842333333346</v>
      </c>
      <c r="N165" s="49">
        <v>2.1412299881066668</v>
      </c>
      <c r="O165" s="49">
        <v>1.7371279999999998</v>
      </c>
      <c r="P165" s="50">
        <v>0</v>
      </c>
      <c r="Q165" s="50">
        <v>0</v>
      </c>
      <c r="R165" s="50">
        <v>71.189882666666662</v>
      </c>
      <c r="S165" s="51">
        <v>20.098589333333333</v>
      </c>
      <c r="T165" s="50">
        <v>21.408072847222218</v>
      </c>
      <c r="U165" s="51">
        <v>16.348733333333335</v>
      </c>
      <c r="V165" s="51">
        <v>0</v>
      </c>
      <c r="W165" s="50">
        <v>0</v>
      </c>
      <c r="X165" s="49">
        <v>0.82512466666666684</v>
      </c>
      <c r="Y165" s="51">
        <v>0</v>
      </c>
      <c r="Z165" s="52">
        <v>0</v>
      </c>
      <c r="AA165" s="52">
        <v>0</v>
      </c>
      <c r="AB165" s="52">
        <v>0</v>
      </c>
      <c r="AC165" s="52">
        <v>0</v>
      </c>
      <c r="AD165" s="52">
        <v>0</v>
      </c>
      <c r="AE165" s="50">
        <v>42.048373771428579</v>
      </c>
      <c r="AF165" s="50">
        <v>35.267662800000011</v>
      </c>
      <c r="AG165" s="50">
        <v>0</v>
      </c>
      <c r="AH165" s="50">
        <v>8.8759905600000018</v>
      </c>
      <c r="AI165" s="52">
        <v>5.4636506518518519</v>
      </c>
      <c r="AJ165" s="49">
        <v>18.512032579601293</v>
      </c>
      <c r="AK165" s="50">
        <v>17.790802469135802</v>
      </c>
      <c r="AL165" s="50">
        <v>27.546913580246919</v>
      </c>
      <c r="AM165" s="50">
        <v>0</v>
      </c>
      <c r="AN165" s="50">
        <v>38.463866666666668</v>
      </c>
      <c r="AO165" s="50">
        <v>7.674418604651164</v>
      </c>
      <c r="AP165" s="50">
        <v>24.141499999999997</v>
      </c>
      <c r="AQ165" s="51">
        <v>16.341666666666669</v>
      </c>
      <c r="AR165" s="49">
        <v>0</v>
      </c>
      <c r="AS165" s="50">
        <v>0</v>
      </c>
      <c r="AT165" s="50">
        <v>0</v>
      </c>
      <c r="AU165" s="50">
        <v>5.1009333333333329</v>
      </c>
      <c r="AV165" s="50">
        <v>195.16679111111114</v>
      </c>
      <c r="AW165" s="50">
        <v>15.406346738095239</v>
      </c>
      <c r="AX165" s="50">
        <v>1.4335238095238094</v>
      </c>
      <c r="AY165" s="50">
        <v>60.240216666666683</v>
      </c>
      <c r="AZ165" s="51">
        <v>0</v>
      </c>
      <c r="BA165" s="49">
        <v>0</v>
      </c>
      <c r="BB165" s="49">
        <v>0</v>
      </c>
      <c r="BC165" s="50">
        <v>0</v>
      </c>
      <c r="BD165" s="50">
        <v>0</v>
      </c>
      <c r="BE165" s="51">
        <v>0</v>
      </c>
      <c r="BF165" s="38"/>
      <c r="BG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Y165" s="38"/>
      <c r="BZ165" s="38"/>
      <c r="CJ165" s="38"/>
    </row>
    <row r="166" spans="2:88" x14ac:dyDescent="0.25">
      <c r="B166" s="8">
        <v>164</v>
      </c>
      <c r="C166" s="9" t="s">
        <v>11757</v>
      </c>
      <c r="D166" s="9" t="s">
        <v>11825</v>
      </c>
      <c r="E166" s="49">
        <v>13.873269400000002</v>
      </c>
      <c r="F166" s="50">
        <v>9.9030288000000013</v>
      </c>
      <c r="G166" s="50">
        <v>23.784399999999998</v>
      </c>
      <c r="H166" s="51">
        <v>0</v>
      </c>
      <c r="I166" s="50">
        <v>0</v>
      </c>
      <c r="J166" s="50">
        <v>0</v>
      </c>
      <c r="K166" s="50">
        <v>0</v>
      </c>
      <c r="L166" s="50">
        <v>0</v>
      </c>
      <c r="M166" s="49">
        <v>6.1618842333333346</v>
      </c>
      <c r="N166" s="49">
        <v>2.1412299881066668</v>
      </c>
      <c r="O166" s="49">
        <v>1.7371279999999998</v>
      </c>
      <c r="P166" s="50">
        <v>0</v>
      </c>
      <c r="Q166" s="50">
        <v>0</v>
      </c>
      <c r="R166" s="50">
        <v>71.189882666666662</v>
      </c>
      <c r="S166" s="51">
        <v>20.098589333333333</v>
      </c>
      <c r="T166" s="50">
        <v>25.689687416666665</v>
      </c>
      <c r="U166" s="51">
        <v>16.348733333333335</v>
      </c>
      <c r="V166" s="51">
        <v>0</v>
      </c>
      <c r="W166" s="50">
        <v>0</v>
      </c>
      <c r="X166" s="49">
        <v>0.82512466666666684</v>
      </c>
      <c r="Y166" s="51">
        <v>0</v>
      </c>
      <c r="Z166" s="52">
        <v>0</v>
      </c>
      <c r="AA166" s="52">
        <v>0</v>
      </c>
      <c r="AB166" s="52">
        <v>0</v>
      </c>
      <c r="AC166" s="52">
        <v>0</v>
      </c>
      <c r="AD166" s="52">
        <v>0</v>
      </c>
      <c r="AE166" s="50">
        <v>50.45804852571429</v>
      </c>
      <c r="AF166" s="50">
        <v>42.321195360000011</v>
      </c>
      <c r="AG166" s="50">
        <v>0</v>
      </c>
      <c r="AH166" s="50">
        <v>8.8759905600000018</v>
      </c>
      <c r="AI166" s="52">
        <v>5.4636506518518519</v>
      </c>
      <c r="AJ166" s="49">
        <v>22.214439095521552</v>
      </c>
      <c r="AK166" s="50">
        <v>21.348962962962965</v>
      </c>
      <c r="AL166" s="50">
        <v>33.056296296296303</v>
      </c>
      <c r="AM166" s="50">
        <v>0</v>
      </c>
      <c r="AN166" s="50">
        <v>46.156640000000003</v>
      </c>
      <c r="AO166" s="50">
        <v>9.2093023255813975</v>
      </c>
      <c r="AP166" s="50">
        <v>28.969799999999999</v>
      </c>
      <c r="AQ166" s="51">
        <v>19.61</v>
      </c>
      <c r="AR166" s="49">
        <v>0</v>
      </c>
      <c r="AS166" s="50">
        <v>0</v>
      </c>
      <c r="AT166" s="50">
        <v>0</v>
      </c>
      <c r="AU166" s="50">
        <v>6.3761666666666663</v>
      </c>
      <c r="AV166" s="50">
        <v>224.11953055555557</v>
      </c>
      <c r="AW166" s="50">
        <v>15.406346738095239</v>
      </c>
      <c r="AX166" s="50">
        <v>1.4335238095238094</v>
      </c>
      <c r="AY166" s="50">
        <v>60.240216666666683</v>
      </c>
      <c r="AZ166" s="51">
        <v>0</v>
      </c>
      <c r="BA166" s="49">
        <v>0</v>
      </c>
      <c r="BB166" s="49">
        <v>0</v>
      </c>
      <c r="BC166" s="50">
        <v>0</v>
      </c>
      <c r="BD166" s="50">
        <v>0</v>
      </c>
      <c r="BE166" s="51">
        <v>0</v>
      </c>
      <c r="BF166" s="38"/>
      <c r="BG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Y166" s="38"/>
      <c r="BZ166" s="38"/>
      <c r="CJ166" s="38"/>
    </row>
    <row r="167" spans="2:88" x14ac:dyDescent="0.25">
      <c r="B167" s="8">
        <v>165</v>
      </c>
      <c r="C167" s="9" t="s">
        <v>11757</v>
      </c>
      <c r="D167" s="9" t="s">
        <v>11826</v>
      </c>
      <c r="E167" s="49">
        <v>10.404952050000002</v>
      </c>
      <c r="F167" s="50">
        <v>7.427271600000001</v>
      </c>
      <c r="G167" s="50">
        <v>17.8383</v>
      </c>
      <c r="H167" s="51">
        <v>0</v>
      </c>
      <c r="I167" s="50">
        <v>0</v>
      </c>
      <c r="J167" s="50">
        <v>0</v>
      </c>
      <c r="K167" s="50">
        <v>0</v>
      </c>
      <c r="L167" s="50">
        <v>0</v>
      </c>
      <c r="M167" s="49">
        <v>9.2428263500000014</v>
      </c>
      <c r="N167" s="49">
        <v>2.7070817396444444</v>
      </c>
      <c r="O167" s="49">
        <v>2.6056919999999995</v>
      </c>
      <c r="P167" s="50">
        <v>0</v>
      </c>
      <c r="Q167" s="50">
        <v>0</v>
      </c>
      <c r="R167" s="50">
        <v>104.73852933333333</v>
      </c>
      <c r="S167" s="51">
        <v>20.098589333333333</v>
      </c>
      <c r="T167" s="50">
        <v>12.844843708333332</v>
      </c>
      <c r="U167" s="51">
        <v>17.482226666666673</v>
      </c>
      <c r="V167" s="51">
        <v>0</v>
      </c>
      <c r="W167" s="50">
        <v>0</v>
      </c>
      <c r="X167" s="49">
        <v>0.82512466666666684</v>
      </c>
      <c r="Y167" s="51">
        <v>0</v>
      </c>
      <c r="Z167" s="52">
        <v>0</v>
      </c>
      <c r="AA167" s="52">
        <v>0</v>
      </c>
      <c r="AB167" s="52">
        <v>0</v>
      </c>
      <c r="AC167" s="52">
        <v>0</v>
      </c>
      <c r="AD167" s="52">
        <v>0</v>
      </c>
      <c r="AE167" s="50">
        <v>25.229024262857145</v>
      </c>
      <c r="AF167" s="50">
        <v>21.160597680000006</v>
      </c>
      <c r="AG167" s="50">
        <v>0</v>
      </c>
      <c r="AH167" s="50">
        <v>13.313985840000004</v>
      </c>
      <c r="AI167" s="52">
        <v>8.180473837037038</v>
      </c>
      <c r="AJ167" s="49">
        <v>11.107219547760776</v>
      </c>
      <c r="AK167" s="50">
        <v>16.011722222222225</v>
      </c>
      <c r="AL167" s="50">
        <v>24.792222222222229</v>
      </c>
      <c r="AM167" s="50">
        <v>0</v>
      </c>
      <c r="AN167" s="50">
        <v>34.61748</v>
      </c>
      <c r="AO167" s="50">
        <v>6.9069767441860481</v>
      </c>
      <c r="AP167" s="50">
        <v>21.727350000000001</v>
      </c>
      <c r="AQ167" s="51">
        <v>14.7075</v>
      </c>
      <c r="AR167" s="49">
        <v>0</v>
      </c>
      <c r="AS167" s="50">
        <v>0</v>
      </c>
      <c r="AT167" s="50">
        <v>0</v>
      </c>
      <c r="AU167" s="50">
        <v>5.7385499999999992</v>
      </c>
      <c r="AV167" s="50">
        <v>249.3210775</v>
      </c>
      <c r="AW167" s="50">
        <v>23.10952010714286</v>
      </c>
      <c r="AX167" s="50">
        <v>1.4335238095238094</v>
      </c>
      <c r="AY167" s="50">
        <v>85.810633333333328</v>
      </c>
      <c r="AZ167" s="51">
        <v>0</v>
      </c>
      <c r="BA167" s="49">
        <v>0</v>
      </c>
      <c r="BB167" s="49">
        <v>0</v>
      </c>
      <c r="BC167" s="50">
        <v>0</v>
      </c>
      <c r="BD167" s="50">
        <v>0</v>
      </c>
      <c r="BE167" s="51">
        <v>0</v>
      </c>
      <c r="BF167" s="38"/>
      <c r="BG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Y167" s="38"/>
      <c r="BZ167" s="38"/>
      <c r="CJ167" s="38"/>
    </row>
    <row r="168" spans="2:88" x14ac:dyDescent="0.25">
      <c r="B168" s="8">
        <v>166</v>
      </c>
      <c r="C168" s="9" t="s">
        <v>11757</v>
      </c>
      <c r="D168" s="9" t="s">
        <v>11827</v>
      </c>
      <c r="E168" s="49">
        <v>13.873269400000002</v>
      </c>
      <c r="F168" s="50">
        <v>9.9030288000000013</v>
      </c>
      <c r="G168" s="50">
        <v>23.784399999999998</v>
      </c>
      <c r="H168" s="51">
        <v>0</v>
      </c>
      <c r="I168" s="50">
        <v>0</v>
      </c>
      <c r="J168" s="50">
        <v>0</v>
      </c>
      <c r="K168" s="50">
        <v>0</v>
      </c>
      <c r="L168" s="50">
        <v>0</v>
      </c>
      <c r="M168" s="49">
        <v>9.2428263500000014</v>
      </c>
      <c r="N168" s="49">
        <v>2.7070817396444444</v>
      </c>
      <c r="O168" s="49">
        <v>2.6056919999999995</v>
      </c>
      <c r="P168" s="50">
        <v>0</v>
      </c>
      <c r="Q168" s="50">
        <v>0</v>
      </c>
      <c r="R168" s="50">
        <v>104.73852933333333</v>
      </c>
      <c r="S168" s="51">
        <v>20.098589333333333</v>
      </c>
      <c r="T168" s="50">
        <v>17.126458277777775</v>
      </c>
      <c r="U168" s="51">
        <v>17.482226666666673</v>
      </c>
      <c r="V168" s="51">
        <v>0</v>
      </c>
      <c r="W168" s="50">
        <v>0</v>
      </c>
      <c r="X168" s="49">
        <v>0.82512466666666684</v>
      </c>
      <c r="Y168" s="51">
        <v>0</v>
      </c>
      <c r="Z168" s="52">
        <v>0</v>
      </c>
      <c r="AA168" s="52">
        <v>0</v>
      </c>
      <c r="AB168" s="52">
        <v>0</v>
      </c>
      <c r="AC168" s="52">
        <v>0</v>
      </c>
      <c r="AD168" s="52">
        <v>0</v>
      </c>
      <c r="AE168" s="50">
        <v>33.638699017142862</v>
      </c>
      <c r="AF168" s="50">
        <v>28.214130240000006</v>
      </c>
      <c r="AG168" s="50">
        <v>0</v>
      </c>
      <c r="AH168" s="50">
        <v>13.313985840000004</v>
      </c>
      <c r="AI168" s="52">
        <v>8.180473837037038</v>
      </c>
      <c r="AJ168" s="49">
        <v>14.809626063681035</v>
      </c>
      <c r="AK168" s="50">
        <v>21.348962962962965</v>
      </c>
      <c r="AL168" s="50">
        <v>33.056296296296303</v>
      </c>
      <c r="AM168" s="50">
        <v>0</v>
      </c>
      <c r="AN168" s="50">
        <v>46.156640000000003</v>
      </c>
      <c r="AO168" s="50">
        <v>9.2093023255813975</v>
      </c>
      <c r="AP168" s="50">
        <v>28.969799999999999</v>
      </c>
      <c r="AQ168" s="51">
        <v>19.61</v>
      </c>
      <c r="AR168" s="49">
        <v>0</v>
      </c>
      <c r="AS168" s="50">
        <v>0</v>
      </c>
      <c r="AT168" s="50">
        <v>0</v>
      </c>
      <c r="AU168" s="50">
        <v>7.6513999999999989</v>
      </c>
      <c r="AV168" s="50">
        <v>292.75018666666665</v>
      </c>
      <c r="AW168" s="50">
        <v>23.10952010714286</v>
      </c>
      <c r="AX168" s="50">
        <v>1.4335238095238094</v>
      </c>
      <c r="AY168" s="50">
        <v>85.810633333333328</v>
      </c>
      <c r="AZ168" s="51">
        <v>0</v>
      </c>
      <c r="BA168" s="49">
        <v>0</v>
      </c>
      <c r="BB168" s="49">
        <v>0</v>
      </c>
      <c r="BC168" s="50">
        <v>0</v>
      </c>
      <c r="BD168" s="50">
        <v>0</v>
      </c>
      <c r="BE168" s="51">
        <v>0</v>
      </c>
      <c r="BF168" s="38"/>
      <c r="BG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Y168" s="38"/>
      <c r="BZ168" s="38"/>
      <c r="CJ168" s="38"/>
    </row>
    <row r="169" spans="2:88" x14ac:dyDescent="0.25">
      <c r="B169" s="8">
        <v>167</v>
      </c>
      <c r="C169" s="9" t="s">
        <v>11757</v>
      </c>
      <c r="D169" s="9" t="s">
        <v>11828</v>
      </c>
      <c r="E169" s="49">
        <v>17.341586750000001</v>
      </c>
      <c r="F169" s="50">
        <v>12.378786000000002</v>
      </c>
      <c r="G169" s="50">
        <v>29.730499999999999</v>
      </c>
      <c r="H169" s="51">
        <v>0</v>
      </c>
      <c r="I169" s="50">
        <v>0</v>
      </c>
      <c r="J169" s="50">
        <v>0</v>
      </c>
      <c r="K169" s="50">
        <v>0</v>
      </c>
      <c r="L169" s="50">
        <v>0</v>
      </c>
      <c r="M169" s="49">
        <v>9.2428263500000014</v>
      </c>
      <c r="N169" s="49">
        <v>2.7070817396444444</v>
      </c>
      <c r="O169" s="49">
        <v>2.6056919999999995</v>
      </c>
      <c r="P169" s="50">
        <v>0</v>
      </c>
      <c r="Q169" s="50">
        <v>0</v>
      </c>
      <c r="R169" s="50">
        <v>104.73852933333333</v>
      </c>
      <c r="S169" s="51">
        <v>20.098589333333333</v>
      </c>
      <c r="T169" s="50">
        <v>21.408072847222218</v>
      </c>
      <c r="U169" s="51">
        <v>17.482226666666673</v>
      </c>
      <c r="V169" s="51">
        <v>0</v>
      </c>
      <c r="W169" s="50">
        <v>0</v>
      </c>
      <c r="X169" s="49">
        <v>0.82512466666666684</v>
      </c>
      <c r="Y169" s="51">
        <v>0</v>
      </c>
      <c r="Z169" s="52">
        <v>0</v>
      </c>
      <c r="AA169" s="52">
        <v>0</v>
      </c>
      <c r="AB169" s="52">
        <v>0</v>
      </c>
      <c r="AC169" s="52">
        <v>0</v>
      </c>
      <c r="AD169" s="52">
        <v>0</v>
      </c>
      <c r="AE169" s="50">
        <v>42.048373771428579</v>
      </c>
      <c r="AF169" s="50">
        <v>35.267662800000011</v>
      </c>
      <c r="AG169" s="50">
        <v>0</v>
      </c>
      <c r="AH169" s="50">
        <v>13.313985840000004</v>
      </c>
      <c r="AI169" s="52">
        <v>8.180473837037038</v>
      </c>
      <c r="AJ169" s="49">
        <v>18.512032579601293</v>
      </c>
      <c r="AK169" s="50">
        <v>26.686203703703704</v>
      </c>
      <c r="AL169" s="50">
        <v>41.320370370370377</v>
      </c>
      <c r="AM169" s="50">
        <v>0</v>
      </c>
      <c r="AN169" s="50">
        <v>57.695800000000006</v>
      </c>
      <c r="AO169" s="50">
        <v>11.511627906976747</v>
      </c>
      <c r="AP169" s="50">
        <v>36.212249999999997</v>
      </c>
      <c r="AQ169" s="51">
        <v>24.512499999999999</v>
      </c>
      <c r="AR169" s="49">
        <v>0</v>
      </c>
      <c r="AS169" s="50">
        <v>0</v>
      </c>
      <c r="AT169" s="50">
        <v>0</v>
      </c>
      <c r="AU169" s="50">
        <v>7.6513999999999989</v>
      </c>
      <c r="AV169" s="50">
        <v>292.75018666666665</v>
      </c>
      <c r="AW169" s="50">
        <v>23.10952010714286</v>
      </c>
      <c r="AX169" s="50">
        <v>1.4335238095238094</v>
      </c>
      <c r="AY169" s="50">
        <v>85.810633333333328</v>
      </c>
      <c r="AZ169" s="51">
        <v>0</v>
      </c>
      <c r="BA169" s="49">
        <v>0</v>
      </c>
      <c r="BB169" s="49">
        <v>0</v>
      </c>
      <c r="BC169" s="50">
        <v>0</v>
      </c>
      <c r="BD169" s="50">
        <v>0</v>
      </c>
      <c r="BE169" s="51">
        <v>0</v>
      </c>
      <c r="BF169" s="38"/>
      <c r="BG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Y169" s="38"/>
      <c r="BZ169" s="38"/>
      <c r="CJ169" s="38"/>
    </row>
    <row r="170" spans="2:88" x14ac:dyDescent="0.25">
      <c r="B170" s="8">
        <v>168</v>
      </c>
      <c r="C170" s="9" t="s">
        <v>11757</v>
      </c>
      <c r="D170" s="9" t="s">
        <v>11829</v>
      </c>
      <c r="E170" s="49">
        <v>20.809904100000004</v>
      </c>
      <c r="F170" s="50">
        <v>14.854543200000002</v>
      </c>
      <c r="G170" s="50">
        <v>35.676600000000001</v>
      </c>
      <c r="H170" s="51">
        <v>0</v>
      </c>
      <c r="I170" s="50">
        <v>0</v>
      </c>
      <c r="J170" s="50">
        <v>0</v>
      </c>
      <c r="K170" s="50">
        <v>0</v>
      </c>
      <c r="L170" s="50">
        <v>0</v>
      </c>
      <c r="M170" s="49">
        <v>9.2428263500000014</v>
      </c>
      <c r="N170" s="49">
        <v>2.7070817396444444</v>
      </c>
      <c r="O170" s="49">
        <v>2.6056919999999995</v>
      </c>
      <c r="P170" s="50">
        <v>0</v>
      </c>
      <c r="Q170" s="50">
        <v>0</v>
      </c>
      <c r="R170" s="50">
        <v>104.73852933333333</v>
      </c>
      <c r="S170" s="51">
        <v>20.098589333333333</v>
      </c>
      <c r="T170" s="50">
        <v>25.689687416666665</v>
      </c>
      <c r="U170" s="51">
        <v>17.482226666666673</v>
      </c>
      <c r="V170" s="51">
        <v>0</v>
      </c>
      <c r="W170" s="50">
        <v>0</v>
      </c>
      <c r="X170" s="49">
        <v>0.82512466666666684</v>
      </c>
      <c r="Y170" s="51">
        <v>0</v>
      </c>
      <c r="Z170" s="52">
        <v>0</v>
      </c>
      <c r="AA170" s="52">
        <v>0</v>
      </c>
      <c r="AB170" s="52">
        <v>0</v>
      </c>
      <c r="AC170" s="52">
        <v>0</v>
      </c>
      <c r="AD170" s="52">
        <v>0</v>
      </c>
      <c r="AE170" s="50">
        <v>50.45804852571429</v>
      </c>
      <c r="AF170" s="50">
        <v>42.321195360000011</v>
      </c>
      <c r="AG170" s="50">
        <v>0</v>
      </c>
      <c r="AH170" s="50">
        <v>13.313985840000004</v>
      </c>
      <c r="AI170" s="52">
        <v>8.180473837037038</v>
      </c>
      <c r="AJ170" s="49">
        <v>22.214439095521552</v>
      </c>
      <c r="AK170" s="50">
        <v>32.023444444444451</v>
      </c>
      <c r="AL170" s="50">
        <v>49.584444444444458</v>
      </c>
      <c r="AM170" s="50">
        <v>0</v>
      </c>
      <c r="AN170" s="50">
        <v>69.234960000000001</v>
      </c>
      <c r="AO170" s="50">
        <v>13.813953488372096</v>
      </c>
      <c r="AP170" s="50">
        <v>43.454700000000003</v>
      </c>
      <c r="AQ170" s="51">
        <v>29.414999999999999</v>
      </c>
      <c r="AR170" s="49">
        <v>0</v>
      </c>
      <c r="AS170" s="50">
        <v>0</v>
      </c>
      <c r="AT170" s="50">
        <v>0</v>
      </c>
      <c r="AU170" s="50">
        <v>9.5642499999999995</v>
      </c>
      <c r="AV170" s="50">
        <v>336.17929583333336</v>
      </c>
      <c r="AW170" s="50">
        <v>23.10952010714286</v>
      </c>
      <c r="AX170" s="50">
        <v>1.4335238095238094</v>
      </c>
      <c r="AY170" s="50">
        <v>85.810633333333328</v>
      </c>
      <c r="AZ170" s="51">
        <v>0</v>
      </c>
      <c r="BA170" s="49">
        <v>0</v>
      </c>
      <c r="BB170" s="49">
        <v>0</v>
      </c>
      <c r="BC170" s="50">
        <v>0</v>
      </c>
      <c r="BD170" s="50">
        <v>0</v>
      </c>
      <c r="BE170" s="51">
        <v>0</v>
      </c>
      <c r="BF170" s="38"/>
      <c r="BG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Y170" s="38"/>
      <c r="BZ170" s="38"/>
      <c r="CJ170" s="38"/>
    </row>
    <row r="171" spans="2:88" x14ac:dyDescent="0.25">
      <c r="B171" s="8">
        <v>169</v>
      </c>
      <c r="C171" s="9" t="s">
        <v>11757</v>
      </c>
      <c r="D171" s="9" t="s">
        <v>11830</v>
      </c>
      <c r="E171" s="49">
        <v>3.4683173500000004</v>
      </c>
      <c r="F171" s="50">
        <v>2.4757572000000003</v>
      </c>
      <c r="G171" s="50">
        <v>5.9460999999999995</v>
      </c>
      <c r="H171" s="51">
        <v>0</v>
      </c>
      <c r="I171" s="50">
        <v>0</v>
      </c>
      <c r="J171" s="50">
        <v>0</v>
      </c>
      <c r="K171" s="50">
        <v>0</v>
      </c>
      <c r="L171" s="50">
        <v>0</v>
      </c>
      <c r="M171" s="49">
        <v>3.0809421166666673</v>
      </c>
      <c r="N171" s="49">
        <v>1.6793607249066667</v>
      </c>
      <c r="O171" s="49">
        <v>0.86856399999999989</v>
      </c>
      <c r="P171" s="50">
        <v>0</v>
      </c>
      <c r="Q171" s="50">
        <v>0</v>
      </c>
      <c r="R171" s="50">
        <v>46.322953999999996</v>
      </c>
      <c r="S171" s="51">
        <v>29.062973999999997</v>
      </c>
      <c r="T171" s="50">
        <v>18.7728915</v>
      </c>
      <c r="U171" s="51">
        <v>6.4889666666666672</v>
      </c>
      <c r="V171" s="51">
        <v>0</v>
      </c>
      <c r="W171" s="50">
        <v>0</v>
      </c>
      <c r="X171" s="49">
        <v>1.2376870000000002</v>
      </c>
      <c r="Y171" s="51">
        <v>0</v>
      </c>
      <c r="Z171" s="52">
        <v>0</v>
      </c>
      <c r="AA171" s="52">
        <v>0</v>
      </c>
      <c r="AB171" s="52">
        <v>0</v>
      </c>
      <c r="AC171" s="52">
        <v>0</v>
      </c>
      <c r="AD171" s="52">
        <v>0</v>
      </c>
      <c r="AE171" s="50">
        <v>36.68903739428572</v>
      </c>
      <c r="AF171" s="50">
        <v>31.740896520000007</v>
      </c>
      <c r="AG171" s="50">
        <v>0</v>
      </c>
      <c r="AH171" s="50">
        <v>4.4379952800000009</v>
      </c>
      <c r="AI171" s="52">
        <v>2.7468274666666663</v>
      </c>
      <c r="AJ171" s="49">
        <v>16.660829321641163</v>
      </c>
      <c r="AK171" s="50">
        <v>5.3372407407407412</v>
      </c>
      <c r="AL171" s="50">
        <v>8.2640740740740757</v>
      </c>
      <c r="AM171" s="50">
        <v>0</v>
      </c>
      <c r="AN171" s="50">
        <v>11.539160000000001</v>
      </c>
      <c r="AO171" s="50">
        <v>2.3023255813953494</v>
      </c>
      <c r="AP171" s="50">
        <v>7.2424499999999998</v>
      </c>
      <c r="AQ171" s="51">
        <v>4.9024999999999999</v>
      </c>
      <c r="AR171" s="49">
        <v>0</v>
      </c>
      <c r="AS171" s="50">
        <v>0</v>
      </c>
      <c r="AT171" s="50">
        <v>0</v>
      </c>
      <c r="AU171" s="50">
        <v>1.9128499999999997</v>
      </c>
      <c r="AV171" s="50">
        <v>88.169528333333346</v>
      </c>
      <c r="AW171" s="50">
        <v>8.0669590833333356</v>
      </c>
      <c r="AX171" s="50">
        <v>2.1502857142857144</v>
      </c>
      <c r="AY171" s="50">
        <v>31.289080000000006</v>
      </c>
      <c r="AZ171" s="51">
        <v>0</v>
      </c>
      <c r="BA171" s="49">
        <v>0</v>
      </c>
      <c r="BB171" s="49">
        <v>0</v>
      </c>
      <c r="BC171" s="50">
        <v>0</v>
      </c>
      <c r="BD171" s="50">
        <v>0</v>
      </c>
      <c r="BE171" s="51">
        <v>0</v>
      </c>
      <c r="BF171" s="38"/>
      <c r="BG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Y171" s="38"/>
      <c r="BZ171" s="38"/>
      <c r="CJ171" s="38"/>
    </row>
    <row r="172" spans="2:88" x14ac:dyDescent="0.25">
      <c r="B172" s="8">
        <v>170</v>
      </c>
      <c r="C172" s="9" t="s">
        <v>11757</v>
      </c>
      <c r="D172" s="9" t="s">
        <v>11831</v>
      </c>
      <c r="E172" s="49">
        <v>4.6244231333333339</v>
      </c>
      <c r="F172" s="50">
        <v>3.3010096000000004</v>
      </c>
      <c r="G172" s="50">
        <v>7.9281333333333333</v>
      </c>
      <c r="H172" s="51">
        <v>0</v>
      </c>
      <c r="I172" s="50">
        <v>0</v>
      </c>
      <c r="J172" s="50">
        <v>0</v>
      </c>
      <c r="K172" s="50">
        <v>0</v>
      </c>
      <c r="L172" s="50">
        <v>0</v>
      </c>
      <c r="M172" s="49">
        <v>3.0809421166666673</v>
      </c>
      <c r="N172" s="49">
        <v>1.6793607249066667</v>
      </c>
      <c r="O172" s="49">
        <v>0.86856399999999989</v>
      </c>
      <c r="P172" s="50">
        <v>0</v>
      </c>
      <c r="Q172" s="50">
        <v>0</v>
      </c>
      <c r="R172" s="50">
        <v>46.322953999999996</v>
      </c>
      <c r="S172" s="51">
        <v>29.062973999999997</v>
      </c>
      <c r="T172" s="50">
        <v>25.030521999999998</v>
      </c>
      <c r="U172" s="51">
        <v>6.4889666666666672</v>
      </c>
      <c r="V172" s="51">
        <v>0</v>
      </c>
      <c r="W172" s="50">
        <v>0</v>
      </c>
      <c r="X172" s="49">
        <v>1.2376870000000002</v>
      </c>
      <c r="Y172" s="51">
        <v>0</v>
      </c>
      <c r="Z172" s="52">
        <v>0</v>
      </c>
      <c r="AA172" s="52">
        <v>0</v>
      </c>
      <c r="AB172" s="52">
        <v>0</v>
      </c>
      <c r="AC172" s="52">
        <v>0</v>
      </c>
      <c r="AD172" s="52">
        <v>0</v>
      </c>
      <c r="AE172" s="50">
        <v>48.918716525714295</v>
      </c>
      <c r="AF172" s="50">
        <v>42.321195360000011</v>
      </c>
      <c r="AG172" s="50">
        <v>0</v>
      </c>
      <c r="AH172" s="50">
        <v>4.4379952800000009</v>
      </c>
      <c r="AI172" s="52">
        <v>2.7468274666666663</v>
      </c>
      <c r="AJ172" s="49">
        <v>22.214439095521552</v>
      </c>
      <c r="AK172" s="50">
        <v>7.116320987654321</v>
      </c>
      <c r="AL172" s="50">
        <v>11.018765432098768</v>
      </c>
      <c r="AM172" s="50">
        <v>0</v>
      </c>
      <c r="AN172" s="50">
        <v>15.385546666666668</v>
      </c>
      <c r="AO172" s="50">
        <v>3.0697674418604657</v>
      </c>
      <c r="AP172" s="50">
        <v>9.6565999999999992</v>
      </c>
      <c r="AQ172" s="51">
        <v>6.5366666666666671</v>
      </c>
      <c r="AR172" s="49">
        <v>0</v>
      </c>
      <c r="AS172" s="50">
        <v>0</v>
      </c>
      <c r="AT172" s="50">
        <v>0</v>
      </c>
      <c r="AU172" s="50">
        <v>2.5504666666666664</v>
      </c>
      <c r="AV172" s="50">
        <v>104.33339888888889</v>
      </c>
      <c r="AW172" s="50">
        <v>8.0669590833333356</v>
      </c>
      <c r="AX172" s="50">
        <v>2.1502857142857144</v>
      </c>
      <c r="AY172" s="50">
        <v>31.289080000000006</v>
      </c>
      <c r="AZ172" s="51">
        <v>0</v>
      </c>
      <c r="BA172" s="49">
        <v>0</v>
      </c>
      <c r="BB172" s="49">
        <v>0</v>
      </c>
      <c r="BC172" s="50">
        <v>0</v>
      </c>
      <c r="BD172" s="50">
        <v>0</v>
      </c>
      <c r="BE172" s="51">
        <v>0</v>
      </c>
      <c r="BF172" s="38"/>
      <c r="BG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Y172" s="38"/>
      <c r="BZ172" s="38"/>
      <c r="CJ172" s="38"/>
    </row>
    <row r="173" spans="2:88" x14ac:dyDescent="0.25">
      <c r="B173" s="8">
        <v>171</v>
      </c>
      <c r="C173" s="9" t="s">
        <v>11757</v>
      </c>
      <c r="D173" s="9" t="s">
        <v>11832</v>
      </c>
      <c r="E173" s="49">
        <v>5.7805289166666673</v>
      </c>
      <c r="F173" s="50">
        <v>4.1262620000000005</v>
      </c>
      <c r="G173" s="50">
        <v>9.910166666666667</v>
      </c>
      <c r="H173" s="51">
        <v>0</v>
      </c>
      <c r="I173" s="50">
        <v>0</v>
      </c>
      <c r="J173" s="50">
        <v>0</v>
      </c>
      <c r="K173" s="50">
        <v>0</v>
      </c>
      <c r="L173" s="50">
        <v>0</v>
      </c>
      <c r="M173" s="49">
        <v>3.0809421166666673</v>
      </c>
      <c r="N173" s="49">
        <v>1.6793607249066667</v>
      </c>
      <c r="O173" s="49">
        <v>0.86856399999999989</v>
      </c>
      <c r="P173" s="50">
        <v>0</v>
      </c>
      <c r="Q173" s="50">
        <v>0</v>
      </c>
      <c r="R173" s="50">
        <v>46.322953999999996</v>
      </c>
      <c r="S173" s="51">
        <v>29.062973999999997</v>
      </c>
      <c r="T173" s="50">
        <v>31.288152499999995</v>
      </c>
      <c r="U173" s="51">
        <v>6.4889666666666672</v>
      </c>
      <c r="V173" s="51">
        <v>0</v>
      </c>
      <c r="W173" s="50">
        <v>0</v>
      </c>
      <c r="X173" s="49">
        <v>1.2376870000000002</v>
      </c>
      <c r="Y173" s="51">
        <v>0</v>
      </c>
      <c r="Z173" s="52">
        <v>0</v>
      </c>
      <c r="AA173" s="52">
        <v>0</v>
      </c>
      <c r="AB173" s="52">
        <v>0</v>
      </c>
      <c r="AC173" s="52">
        <v>0</v>
      </c>
      <c r="AD173" s="52">
        <v>0</v>
      </c>
      <c r="AE173" s="50">
        <v>61.148395657142871</v>
      </c>
      <c r="AF173" s="50">
        <v>52.901494200000016</v>
      </c>
      <c r="AG173" s="50">
        <v>0</v>
      </c>
      <c r="AH173" s="50">
        <v>4.4379952800000009</v>
      </c>
      <c r="AI173" s="52">
        <v>2.7468274666666663</v>
      </c>
      <c r="AJ173" s="49">
        <v>27.768048869401941</v>
      </c>
      <c r="AK173" s="50">
        <v>8.8954012345679008</v>
      </c>
      <c r="AL173" s="50">
        <v>13.773456790123459</v>
      </c>
      <c r="AM173" s="50">
        <v>0</v>
      </c>
      <c r="AN173" s="50">
        <v>19.231933333333334</v>
      </c>
      <c r="AO173" s="50">
        <v>3.837209302325582</v>
      </c>
      <c r="AP173" s="50">
        <v>12.070749999999999</v>
      </c>
      <c r="AQ173" s="51">
        <v>8.1708333333333343</v>
      </c>
      <c r="AR173" s="49">
        <v>0</v>
      </c>
      <c r="AS173" s="50">
        <v>0</v>
      </c>
      <c r="AT173" s="50">
        <v>0</v>
      </c>
      <c r="AU173" s="50">
        <v>2.5504666666666664</v>
      </c>
      <c r="AV173" s="50">
        <v>104.33339888888889</v>
      </c>
      <c r="AW173" s="50">
        <v>8.0669590833333356</v>
      </c>
      <c r="AX173" s="50">
        <v>2.1502857142857144</v>
      </c>
      <c r="AY173" s="50">
        <v>31.289080000000006</v>
      </c>
      <c r="AZ173" s="51">
        <v>0</v>
      </c>
      <c r="BA173" s="49">
        <v>0</v>
      </c>
      <c r="BB173" s="49">
        <v>0</v>
      </c>
      <c r="BC173" s="50">
        <v>0</v>
      </c>
      <c r="BD173" s="50">
        <v>0</v>
      </c>
      <c r="BE173" s="51">
        <v>0</v>
      </c>
      <c r="BF173" s="38"/>
      <c r="BG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Y173" s="38"/>
      <c r="BZ173" s="38"/>
      <c r="CJ173" s="38"/>
    </row>
    <row r="174" spans="2:88" x14ac:dyDescent="0.25">
      <c r="B174" s="8">
        <v>172</v>
      </c>
      <c r="C174" s="9" t="s">
        <v>11757</v>
      </c>
      <c r="D174" s="9" t="s">
        <v>11833</v>
      </c>
      <c r="E174" s="49">
        <v>6.9366347000000008</v>
      </c>
      <c r="F174" s="50">
        <v>4.9515144000000006</v>
      </c>
      <c r="G174" s="50">
        <v>11.892199999999999</v>
      </c>
      <c r="H174" s="51">
        <v>0</v>
      </c>
      <c r="I174" s="50">
        <v>0</v>
      </c>
      <c r="J174" s="50">
        <v>0</v>
      </c>
      <c r="K174" s="50">
        <v>0</v>
      </c>
      <c r="L174" s="50">
        <v>0</v>
      </c>
      <c r="M174" s="49">
        <v>3.0809421166666673</v>
      </c>
      <c r="N174" s="49">
        <v>1.6793607249066667</v>
      </c>
      <c r="O174" s="49">
        <v>0.86856399999999989</v>
      </c>
      <c r="P174" s="50">
        <v>0</v>
      </c>
      <c r="Q174" s="50">
        <v>0</v>
      </c>
      <c r="R174" s="50">
        <v>46.322953999999996</v>
      </c>
      <c r="S174" s="51">
        <v>29.062973999999997</v>
      </c>
      <c r="T174" s="50">
        <v>37.545783</v>
      </c>
      <c r="U174" s="51">
        <v>6.4889666666666672</v>
      </c>
      <c r="V174" s="51">
        <v>0</v>
      </c>
      <c r="W174" s="50">
        <v>0</v>
      </c>
      <c r="X174" s="49">
        <v>1.2376870000000002</v>
      </c>
      <c r="Y174" s="51">
        <v>0</v>
      </c>
      <c r="Z174" s="52">
        <v>0</v>
      </c>
      <c r="AA174" s="52">
        <v>0</v>
      </c>
      <c r="AB174" s="52">
        <v>0</v>
      </c>
      <c r="AC174" s="52">
        <v>0</v>
      </c>
      <c r="AD174" s="52">
        <v>0</v>
      </c>
      <c r="AE174" s="50">
        <v>73.378074788571439</v>
      </c>
      <c r="AF174" s="50">
        <v>63.481793040000014</v>
      </c>
      <c r="AG174" s="50">
        <v>0</v>
      </c>
      <c r="AH174" s="50">
        <v>4.4379952800000009</v>
      </c>
      <c r="AI174" s="52">
        <v>2.7468274666666663</v>
      </c>
      <c r="AJ174" s="49">
        <v>33.321658643282326</v>
      </c>
      <c r="AK174" s="50">
        <v>10.674481481481482</v>
      </c>
      <c r="AL174" s="50">
        <v>16.528148148148151</v>
      </c>
      <c r="AM174" s="50">
        <v>0</v>
      </c>
      <c r="AN174" s="50">
        <v>23.078320000000001</v>
      </c>
      <c r="AO174" s="50">
        <v>4.6046511627906987</v>
      </c>
      <c r="AP174" s="50">
        <v>14.4849</v>
      </c>
      <c r="AQ174" s="51">
        <v>9.8049999999999997</v>
      </c>
      <c r="AR174" s="49">
        <v>0</v>
      </c>
      <c r="AS174" s="50">
        <v>0</v>
      </c>
      <c r="AT174" s="50">
        <v>0</v>
      </c>
      <c r="AU174" s="50">
        <v>3.1880833333333332</v>
      </c>
      <c r="AV174" s="50">
        <v>120.49726944444447</v>
      </c>
      <c r="AW174" s="50">
        <v>8.0669590833333356</v>
      </c>
      <c r="AX174" s="50">
        <v>2.1502857142857144</v>
      </c>
      <c r="AY174" s="50">
        <v>31.289080000000006</v>
      </c>
      <c r="AZ174" s="51">
        <v>0</v>
      </c>
      <c r="BA174" s="49">
        <v>0</v>
      </c>
      <c r="BB174" s="49">
        <v>0</v>
      </c>
      <c r="BC174" s="50">
        <v>0</v>
      </c>
      <c r="BD174" s="50">
        <v>0</v>
      </c>
      <c r="BE174" s="51">
        <v>0</v>
      </c>
      <c r="BF174" s="38"/>
      <c r="BG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Y174" s="38"/>
      <c r="BZ174" s="38"/>
      <c r="CJ174" s="38"/>
    </row>
    <row r="175" spans="2:88" x14ac:dyDescent="0.25">
      <c r="B175" s="8">
        <v>173</v>
      </c>
      <c r="C175" s="9" t="s">
        <v>11757</v>
      </c>
      <c r="D175" s="9" t="s">
        <v>11834</v>
      </c>
      <c r="E175" s="49">
        <v>6.9366347000000008</v>
      </c>
      <c r="F175" s="50">
        <v>4.9515144000000006</v>
      </c>
      <c r="G175" s="50">
        <v>11.892199999999999</v>
      </c>
      <c r="H175" s="51">
        <v>0</v>
      </c>
      <c r="I175" s="50">
        <v>0</v>
      </c>
      <c r="J175" s="50">
        <v>0</v>
      </c>
      <c r="K175" s="50">
        <v>0</v>
      </c>
      <c r="L175" s="50">
        <v>0</v>
      </c>
      <c r="M175" s="49">
        <v>6.1618842333333346</v>
      </c>
      <c r="N175" s="49">
        <v>2.1412299881066668</v>
      </c>
      <c r="O175" s="49">
        <v>1.7371279999999998</v>
      </c>
      <c r="P175" s="50">
        <v>0</v>
      </c>
      <c r="Q175" s="50">
        <v>0</v>
      </c>
      <c r="R175" s="50">
        <v>80.154267333333337</v>
      </c>
      <c r="S175" s="51">
        <v>29.062973999999997</v>
      </c>
      <c r="T175" s="50">
        <v>18.7728915</v>
      </c>
      <c r="U175" s="51">
        <v>16.348733333333335</v>
      </c>
      <c r="V175" s="51">
        <v>0</v>
      </c>
      <c r="W175" s="50">
        <v>0</v>
      </c>
      <c r="X175" s="49">
        <v>1.2376870000000002</v>
      </c>
      <c r="Y175" s="51">
        <v>0</v>
      </c>
      <c r="Z175" s="52">
        <v>0</v>
      </c>
      <c r="AA175" s="52">
        <v>0</v>
      </c>
      <c r="AB175" s="52">
        <v>0</v>
      </c>
      <c r="AC175" s="52">
        <v>0</v>
      </c>
      <c r="AD175" s="52">
        <v>0</v>
      </c>
      <c r="AE175" s="50">
        <v>36.68903739428572</v>
      </c>
      <c r="AF175" s="50">
        <v>31.740896520000007</v>
      </c>
      <c r="AG175" s="50">
        <v>0</v>
      </c>
      <c r="AH175" s="50">
        <v>8.8759905600000018</v>
      </c>
      <c r="AI175" s="52">
        <v>5.4636506518518519</v>
      </c>
      <c r="AJ175" s="49">
        <v>16.660829321641163</v>
      </c>
      <c r="AK175" s="50">
        <v>10.674481481481482</v>
      </c>
      <c r="AL175" s="50">
        <v>16.528148148148151</v>
      </c>
      <c r="AM175" s="50">
        <v>0</v>
      </c>
      <c r="AN175" s="50">
        <v>23.078320000000001</v>
      </c>
      <c r="AO175" s="50">
        <v>4.6046511627906987</v>
      </c>
      <c r="AP175" s="50">
        <v>14.4849</v>
      </c>
      <c r="AQ175" s="51">
        <v>9.8049999999999997</v>
      </c>
      <c r="AR175" s="49">
        <v>0</v>
      </c>
      <c r="AS175" s="50">
        <v>0</v>
      </c>
      <c r="AT175" s="50">
        <v>0</v>
      </c>
      <c r="AU175" s="50">
        <v>3.8256999999999994</v>
      </c>
      <c r="AV175" s="50">
        <v>176.33905666666669</v>
      </c>
      <c r="AW175" s="50">
        <v>16.133918166666671</v>
      </c>
      <c r="AX175" s="50">
        <v>2.1502857142857144</v>
      </c>
      <c r="AY175" s="50">
        <v>67.07671666666667</v>
      </c>
      <c r="AZ175" s="51">
        <v>0</v>
      </c>
      <c r="BA175" s="49">
        <v>0</v>
      </c>
      <c r="BB175" s="49">
        <v>0</v>
      </c>
      <c r="BC175" s="50">
        <v>0</v>
      </c>
      <c r="BD175" s="50">
        <v>0</v>
      </c>
      <c r="BE175" s="51">
        <v>0</v>
      </c>
      <c r="BF175" s="38"/>
      <c r="BG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Y175" s="38"/>
      <c r="BZ175" s="38"/>
      <c r="CJ175" s="38"/>
    </row>
    <row r="176" spans="2:88" x14ac:dyDescent="0.25">
      <c r="B176" s="8">
        <v>174</v>
      </c>
      <c r="C176" s="9" t="s">
        <v>11757</v>
      </c>
      <c r="D176" s="9" t="s">
        <v>11835</v>
      </c>
      <c r="E176" s="49">
        <v>9.2488462666666678</v>
      </c>
      <c r="F176" s="50">
        <v>6.6020192000000009</v>
      </c>
      <c r="G176" s="50">
        <v>15.856266666666667</v>
      </c>
      <c r="H176" s="51">
        <v>0</v>
      </c>
      <c r="I176" s="50">
        <v>0</v>
      </c>
      <c r="J176" s="50">
        <v>0</v>
      </c>
      <c r="K176" s="50">
        <v>0</v>
      </c>
      <c r="L176" s="50">
        <v>0</v>
      </c>
      <c r="M176" s="49">
        <v>6.1618842333333346</v>
      </c>
      <c r="N176" s="49">
        <v>2.1412299881066668</v>
      </c>
      <c r="O176" s="49">
        <v>1.7371279999999998</v>
      </c>
      <c r="P176" s="50">
        <v>0</v>
      </c>
      <c r="Q176" s="50">
        <v>0</v>
      </c>
      <c r="R176" s="50">
        <v>80.154267333333337</v>
      </c>
      <c r="S176" s="51">
        <v>29.062973999999997</v>
      </c>
      <c r="T176" s="50">
        <v>25.030521999999998</v>
      </c>
      <c r="U176" s="51">
        <v>16.348733333333335</v>
      </c>
      <c r="V176" s="51">
        <v>0</v>
      </c>
      <c r="W176" s="50">
        <v>0</v>
      </c>
      <c r="X176" s="49">
        <v>1.2376870000000002</v>
      </c>
      <c r="Y176" s="51">
        <v>0</v>
      </c>
      <c r="Z176" s="52">
        <v>0</v>
      </c>
      <c r="AA176" s="52">
        <v>0</v>
      </c>
      <c r="AB176" s="52">
        <v>0</v>
      </c>
      <c r="AC176" s="52">
        <v>0</v>
      </c>
      <c r="AD176" s="52">
        <v>0</v>
      </c>
      <c r="AE176" s="50">
        <v>48.918716525714295</v>
      </c>
      <c r="AF176" s="50">
        <v>42.321195360000011</v>
      </c>
      <c r="AG176" s="50">
        <v>0</v>
      </c>
      <c r="AH176" s="50">
        <v>8.8759905600000018</v>
      </c>
      <c r="AI176" s="52">
        <v>5.4636506518518519</v>
      </c>
      <c r="AJ176" s="49">
        <v>22.214439095521552</v>
      </c>
      <c r="AK176" s="50">
        <v>14.232641975308642</v>
      </c>
      <c r="AL176" s="50">
        <v>22.037530864197535</v>
      </c>
      <c r="AM176" s="50">
        <v>0</v>
      </c>
      <c r="AN176" s="50">
        <v>30.771093333333337</v>
      </c>
      <c r="AO176" s="50">
        <v>6.1395348837209314</v>
      </c>
      <c r="AP176" s="50">
        <v>19.313199999999998</v>
      </c>
      <c r="AQ176" s="51">
        <v>13.073333333333334</v>
      </c>
      <c r="AR176" s="49">
        <v>0</v>
      </c>
      <c r="AS176" s="50">
        <v>0</v>
      </c>
      <c r="AT176" s="50">
        <v>0</v>
      </c>
      <c r="AU176" s="50">
        <v>5.1009333333333329</v>
      </c>
      <c r="AV176" s="50">
        <v>208.66679777777779</v>
      </c>
      <c r="AW176" s="50">
        <v>16.133918166666671</v>
      </c>
      <c r="AX176" s="50">
        <v>2.1502857142857144</v>
      </c>
      <c r="AY176" s="50">
        <v>67.07671666666667</v>
      </c>
      <c r="AZ176" s="51">
        <v>0</v>
      </c>
      <c r="BA176" s="49">
        <v>0</v>
      </c>
      <c r="BB176" s="49">
        <v>0</v>
      </c>
      <c r="BC176" s="50">
        <v>0</v>
      </c>
      <c r="BD176" s="50">
        <v>0</v>
      </c>
      <c r="BE176" s="51">
        <v>0</v>
      </c>
      <c r="BF176" s="38"/>
      <c r="BG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Y176" s="38"/>
      <c r="BZ176" s="38"/>
      <c r="CJ176" s="38"/>
    </row>
    <row r="177" spans="2:88" x14ac:dyDescent="0.25">
      <c r="B177" s="8">
        <v>175</v>
      </c>
      <c r="C177" s="9" t="s">
        <v>11757</v>
      </c>
      <c r="D177" s="9" t="s">
        <v>11836</v>
      </c>
      <c r="E177" s="49">
        <v>11.561057833333335</v>
      </c>
      <c r="F177" s="50">
        <v>8.2525240000000011</v>
      </c>
      <c r="G177" s="50">
        <v>19.820333333333334</v>
      </c>
      <c r="H177" s="51">
        <v>0</v>
      </c>
      <c r="I177" s="50">
        <v>0</v>
      </c>
      <c r="J177" s="50">
        <v>0</v>
      </c>
      <c r="K177" s="50">
        <v>0</v>
      </c>
      <c r="L177" s="50">
        <v>0</v>
      </c>
      <c r="M177" s="49">
        <v>6.1618842333333346</v>
      </c>
      <c r="N177" s="49">
        <v>2.1412299881066668</v>
      </c>
      <c r="O177" s="49">
        <v>1.7371279999999998</v>
      </c>
      <c r="P177" s="50">
        <v>0</v>
      </c>
      <c r="Q177" s="50">
        <v>0</v>
      </c>
      <c r="R177" s="50">
        <v>80.154267333333337</v>
      </c>
      <c r="S177" s="51">
        <v>29.062973999999997</v>
      </c>
      <c r="T177" s="50">
        <v>31.288152499999995</v>
      </c>
      <c r="U177" s="51">
        <v>16.348733333333335</v>
      </c>
      <c r="V177" s="51">
        <v>0</v>
      </c>
      <c r="W177" s="50">
        <v>0</v>
      </c>
      <c r="X177" s="49">
        <v>1.2376870000000002</v>
      </c>
      <c r="Y177" s="51">
        <v>0</v>
      </c>
      <c r="Z177" s="52">
        <v>0</v>
      </c>
      <c r="AA177" s="52">
        <v>0</v>
      </c>
      <c r="AB177" s="52">
        <v>0</v>
      </c>
      <c r="AC177" s="52">
        <v>0</v>
      </c>
      <c r="AD177" s="52">
        <v>0</v>
      </c>
      <c r="AE177" s="50">
        <v>61.148395657142871</v>
      </c>
      <c r="AF177" s="50">
        <v>52.901494200000016</v>
      </c>
      <c r="AG177" s="50">
        <v>0</v>
      </c>
      <c r="AH177" s="50">
        <v>8.8759905600000018</v>
      </c>
      <c r="AI177" s="52">
        <v>5.4636506518518519</v>
      </c>
      <c r="AJ177" s="49">
        <v>27.768048869401941</v>
      </c>
      <c r="AK177" s="50">
        <v>17.790802469135802</v>
      </c>
      <c r="AL177" s="50">
        <v>27.546913580246919</v>
      </c>
      <c r="AM177" s="50">
        <v>0</v>
      </c>
      <c r="AN177" s="50">
        <v>38.463866666666668</v>
      </c>
      <c r="AO177" s="50">
        <v>7.674418604651164</v>
      </c>
      <c r="AP177" s="50">
        <v>24.141499999999997</v>
      </c>
      <c r="AQ177" s="51">
        <v>16.341666666666669</v>
      </c>
      <c r="AR177" s="49">
        <v>0</v>
      </c>
      <c r="AS177" s="50">
        <v>0</v>
      </c>
      <c r="AT177" s="50">
        <v>0</v>
      </c>
      <c r="AU177" s="50">
        <v>5.1009333333333329</v>
      </c>
      <c r="AV177" s="50">
        <v>208.66679777777779</v>
      </c>
      <c r="AW177" s="50">
        <v>16.133918166666671</v>
      </c>
      <c r="AX177" s="50">
        <v>2.1502857142857144</v>
      </c>
      <c r="AY177" s="50">
        <v>67.07671666666667</v>
      </c>
      <c r="AZ177" s="51">
        <v>0</v>
      </c>
      <c r="BA177" s="49">
        <v>0</v>
      </c>
      <c r="BB177" s="49">
        <v>0</v>
      </c>
      <c r="BC177" s="50">
        <v>0</v>
      </c>
      <c r="BD177" s="50">
        <v>0</v>
      </c>
      <c r="BE177" s="51">
        <v>0</v>
      </c>
      <c r="BF177" s="38"/>
      <c r="BG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8"/>
      <c r="BY177" s="38"/>
      <c r="BZ177" s="38"/>
      <c r="CJ177" s="38"/>
    </row>
    <row r="178" spans="2:88" x14ac:dyDescent="0.25">
      <c r="B178" s="8">
        <v>176</v>
      </c>
      <c r="C178" s="9" t="s">
        <v>11757</v>
      </c>
      <c r="D178" s="9" t="s">
        <v>11837</v>
      </c>
      <c r="E178" s="49">
        <v>13.873269400000002</v>
      </c>
      <c r="F178" s="50">
        <v>9.9030288000000013</v>
      </c>
      <c r="G178" s="50">
        <v>23.784399999999998</v>
      </c>
      <c r="H178" s="51">
        <v>0</v>
      </c>
      <c r="I178" s="50">
        <v>0</v>
      </c>
      <c r="J178" s="50">
        <v>0</v>
      </c>
      <c r="K178" s="50">
        <v>0</v>
      </c>
      <c r="L178" s="50">
        <v>0</v>
      </c>
      <c r="M178" s="49">
        <v>6.1618842333333346</v>
      </c>
      <c r="N178" s="49">
        <v>2.1412299881066668</v>
      </c>
      <c r="O178" s="49">
        <v>1.7371279999999998</v>
      </c>
      <c r="P178" s="50">
        <v>0</v>
      </c>
      <c r="Q178" s="50">
        <v>0</v>
      </c>
      <c r="R178" s="50">
        <v>80.154267333333337</v>
      </c>
      <c r="S178" s="51">
        <v>29.062973999999997</v>
      </c>
      <c r="T178" s="50">
        <v>37.545783</v>
      </c>
      <c r="U178" s="51">
        <v>16.348733333333335</v>
      </c>
      <c r="V178" s="51">
        <v>0</v>
      </c>
      <c r="W178" s="50">
        <v>0</v>
      </c>
      <c r="X178" s="49">
        <v>1.2376870000000002</v>
      </c>
      <c r="Y178" s="51">
        <v>0</v>
      </c>
      <c r="Z178" s="52">
        <v>0</v>
      </c>
      <c r="AA178" s="52">
        <v>0</v>
      </c>
      <c r="AB178" s="52">
        <v>0</v>
      </c>
      <c r="AC178" s="52">
        <v>0</v>
      </c>
      <c r="AD178" s="52">
        <v>0</v>
      </c>
      <c r="AE178" s="50">
        <v>73.378074788571439</v>
      </c>
      <c r="AF178" s="50">
        <v>63.481793040000014</v>
      </c>
      <c r="AG178" s="50">
        <v>0</v>
      </c>
      <c r="AH178" s="50">
        <v>8.8759905600000018</v>
      </c>
      <c r="AI178" s="52">
        <v>5.4636506518518519</v>
      </c>
      <c r="AJ178" s="49">
        <v>33.321658643282326</v>
      </c>
      <c r="AK178" s="50">
        <v>21.348962962962965</v>
      </c>
      <c r="AL178" s="50">
        <v>33.056296296296303</v>
      </c>
      <c r="AM178" s="50">
        <v>0</v>
      </c>
      <c r="AN178" s="50">
        <v>46.156640000000003</v>
      </c>
      <c r="AO178" s="50">
        <v>9.2093023255813975</v>
      </c>
      <c r="AP178" s="50">
        <v>28.969799999999999</v>
      </c>
      <c r="AQ178" s="51">
        <v>19.61</v>
      </c>
      <c r="AR178" s="49">
        <v>0</v>
      </c>
      <c r="AS178" s="50">
        <v>0</v>
      </c>
      <c r="AT178" s="50">
        <v>0</v>
      </c>
      <c r="AU178" s="50">
        <v>6.3761666666666663</v>
      </c>
      <c r="AV178" s="50">
        <v>240.99453888888894</v>
      </c>
      <c r="AW178" s="50">
        <v>16.133918166666671</v>
      </c>
      <c r="AX178" s="50">
        <v>2.1502857142857144</v>
      </c>
      <c r="AY178" s="50">
        <v>67.07671666666667</v>
      </c>
      <c r="AZ178" s="51">
        <v>0</v>
      </c>
      <c r="BA178" s="49">
        <v>0</v>
      </c>
      <c r="BB178" s="49">
        <v>0</v>
      </c>
      <c r="BC178" s="50">
        <v>0</v>
      </c>
      <c r="BD178" s="50">
        <v>0</v>
      </c>
      <c r="BE178" s="51">
        <v>0</v>
      </c>
      <c r="BF178" s="38"/>
      <c r="BG178" s="38"/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38"/>
      <c r="BY178" s="38"/>
      <c r="BZ178" s="38"/>
      <c r="CJ178" s="38"/>
    </row>
    <row r="179" spans="2:88" x14ac:dyDescent="0.25">
      <c r="B179" s="8">
        <v>177</v>
      </c>
      <c r="C179" s="9" t="s">
        <v>11757</v>
      </c>
      <c r="D179" s="9" t="s">
        <v>11838</v>
      </c>
      <c r="E179" s="49">
        <v>10.404952050000002</v>
      </c>
      <c r="F179" s="50">
        <v>7.427271600000001</v>
      </c>
      <c r="G179" s="50">
        <v>17.8383</v>
      </c>
      <c r="H179" s="51">
        <v>0</v>
      </c>
      <c r="I179" s="50">
        <v>0</v>
      </c>
      <c r="J179" s="50">
        <v>0</v>
      </c>
      <c r="K179" s="50">
        <v>0</v>
      </c>
      <c r="L179" s="50">
        <v>0</v>
      </c>
      <c r="M179" s="49">
        <v>9.2428263500000014</v>
      </c>
      <c r="N179" s="49">
        <v>2.7070817396444444</v>
      </c>
      <c r="O179" s="49">
        <v>2.6056919999999995</v>
      </c>
      <c r="P179" s="50">
        <v>0</v>
      </c>
      <c r="Q179" s="50">
        <v>0</v>
      </c>
      <c r="R179" s="50">
        <v>113.70291399999999</v>
      </c>
      <c r="S179" s="51">
        <v>29.062973999999997</v>
      </c>
      <c r="T179" s="50">
        <v>18.7728915</v>
      </c>
      <c r="U179" s="51">
        <v>17.482226666666673</v>
      </c>
      <c r="V179" s="51">
        <v>0</v>
      </c>
      <c r="W179" s="50">
        <v>0</v>
      </c>
      <c r="X179" s="49">
        <v>1.2376870000000002</v>
      </c>
      <c r="Y179" s="51">
        <v>0</v>
      </c>
      <c r="Z179" s="52">
        <v>0</v>
      </c>
      <c r="AA179" s="52">
        <v>0</v>
      </c>
      <c r="AB179" s="52">
        <v>0</v>
      </c>
      <c r="AC179" s="52">
        <v>0</v>
      </c>
      <c r="AD179" s="52">
        <v>0</v>
      </c>
      <c r="AE179" s="50">
        <v>36.68903739428572</v>
      </c>
      <c r="AF179" s="50">
        <v>31.740896520000007</v>
      </c>
      <c r="AG179" s="50">
        <v>0</v>
      </c>
      <c r="AH179" s="50">
        <v>13.313985840000004</v>
      </c>
      <c r="AI179" s="52">
        <v>8.180473837037038</v>
      </c>
      <c r="AJ179" s="49">
        <v>16.660829321641163</v>
      </c>
      <c r="AK179" s="50">
        <v>16.011722222222225</v>
      </c>
      <c r="AL179" s="50">
        <v>24.792222222222229</v>
      </c>
      <c r="AM179" s="50">
        <v>0</v>
      </c>
      <c r="AN179" s="50">
        <v>34.61748</v>
      </c>
      <c r="AO179" s="50">
        <v>6.9069767441860481</v>
      </c>
      <c r="AP179" s="50">
        <v>21.727350000000001</v>
      </c>
      <c r="AQ179" s="51">
        <v>14.7075</v>
      </c>
      <c r="AR179" s="49">
        <v>0</v>
      </c>
      <c r="AS179" s="50">
        <v>0</v>
      </c>
      <c r="AT179" s="50">
        <v>0</v>
      </c>
      <c r="AU179" s="50">
        <v>5.7385499999999992</v>
      </c>
      <c r="AV179" s="50">
        <v>264.50858500000004</v>
      </c>
      <c r="AW179" s="50">
        <v>24.200877250000005</v>
      </c>
      <c r="AX179" s="50">
        <v>2.1502857142857144</v>
      </c>
      <c r="AY179" s="50">
        <v>92.647133333333329</v>
      </c>
      <c r="AZ179" s="51">
        <v>0</v>
      </c>
      <c r="BA179" s="49">
        <v>0</v>
      </c>
      <c r="BB179" s="49">
        <v>0</v>
      </c>
      <c r="BC179" s="50">
        <v>0</v>
      </c>
      <c r="BD179" s="50">
        <v>0</v>
      </c>
      <c r="BE179" s="51">
        <v>0</v>
      </c>
      <c r="BF179" s="38"/>
      <c r="BG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8"/>
      <c r="BY179" s="38"/>
      <c r="BZ179" s="38"/>
      <c r="CJ179" s="38"/>
    </row>
    <row r="180" spans="2:88" x14ac:dyDescent="0.25">
      <c r="B180" s="8">
        <v>178</v>
      </c>
      <c r="C180" s="9" t="s">
        <v>11757</v>
      </c>
      <c r="D180" s="9" t="s">
        <v>11839</v>
      </c>
      <c r="E180" s="49">
        <v>13.873269400000002</v>
      </c>
      <c r="F180" s="50">
        <v>9.9030288000000013</v>
      </c>
      <c r="G180" s="50">
        <v>23.784399999999998</v>
      </c>
      <c r="H180" s="51">
        <v>0</v>
      </c>
      <c r="I180" s="50">
        <v>0</v>
      </c>
      <c r="J180" s="50">
        <v>0</v>
      </c>
      <c r="K180" s="50">
        <v>0</v>
      </c>
      <c r="L180" s="50">
        <v>0</v>
      </c>
      <c r="M180" s="49">
        <v>9.2428263500000014</v>
      </c>
      <c r="N180" s="49">
        <v>2.7070817396444444</v>
      </c>
      <c r="O180" s="49">
        <v>2.6056919999999995</v>
      </c>
      <c r="P180" s="50">
        <v>0</v>
      </c>
      <c r="Q180" s="50">
        <v>0</v>
      </c>
      <c r="R180" s="50">
        <v>113.70291399999999</v>
      </c>
      <c r="S180" s="51">
        <v>29.062973999999997</v>
      </c>
      <c r="T180" s="50">
        <v>25.030521999999998</v>
      </c>
      <c r="U180" s="51">
        <v>17.482226666666673</v>
      </c>
      <c r="V180" s="51">
        <v>0</v>
      </c>
      <c r="W180" s="50">
        <v>0</v>
      </c>
      <c r="X180" s="49">
        <v>1.2376870000000002</v>
      </c>
      <c r="Y180" s="51">
        <v>0</v>
      </c>
      <c r="Z180" s="52">
        <v>0</v>
      </c>
      <c r="AA180" s="52">
        <v>0</v>
      </c>
      <c r="AB180" s="52">
        <v>0</v>
      </c>
      <c r="AC180" s="52">
        <v>0</v>
      </c>
      <c r="AD180" s="52">
        <v>0</v>
      </c>
      <c r="AE180" s="50">
        <v>48.918716525714295</v>
      </c>
      <c r="AF180" s="50">
        <v>42.321195360000011</v>
      </c>
      <c r="AG180" s="50">
        <v>0</v>
      </c>
      <c r="AH180" s="50">
        <v>13.313985840000004</v>
      </c>
      <c r="AI180" s="52">
        <v>8.180473837037038</v>
      </c>
      <c r="AJ180" s="49">
        <v>22.214439095521552</v>
      </c>
      <c r="AK180" s="50">
        <v>21.348962962962965</v>
      </c>
      <c r="AL180" s="50">
        <v>33.056296296296303</v>
      </c>
      <c r="AM180" s="50">
        <v>0</v>
      </c>
      <c r="AN180" s="50">
        <v>46.156640000000003</v>
      </c>
      <c r="AO180" s="50">
        <v>9.2093023255813975</v>
      </c>
      <c r="AP180" s="50">
        <v>28.969799999999999</v>
      </c>
      <c r="AQ180" s="51">
        <v>19.61</v>
      </c>
      <c r="AR180" s="49">
        <v>0</v>
      </c>
      <c r="AS180" s="50">
        <v>0</v>
      </c>
      <c r="AT180" s="50">
        <v>0</v>
      </c>
      <c r="AU180" s="50">
        <v>7.6513999999999989</v>
      </c>
      <c r="AV180" s="50">
        <v>313.00019666666668</v>
      </c>
      <c r="AW180" s="50">
        <v>24.200877250000005</v>
      </c>
      <c r="AX180" s="50">
        <v>2.1502857142857144</v>
      </c>
      <c r="AY180" s="50">
        <v>92.647133333333329</v>
      </c>
      <c r="AZ180" s="51">
        <v>0</v>
      </c>
      <c r="BA180" s="49">
        <v>0</v>
      </c>
      <c r="BB180" s="49">
        <v>0</v>
      </c>
      <c r="BC180" s="50">
        <v>0</v>
      </c>
      <c r="BD180" s="50">
        <v>0</v>
      </c>
      <c r="BE180" s="51">
        <v>0</v>
      </c>
      <c r="BF180" s="38"/>
      <c r="BG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Y180" s="38"/>
      <c r="BZ180" s="38"/>
      <c r="CJ180" s="38"/>
    </row>
    <row r="181" spans="2:88" x14ac:dyDescent="0.25">
      <c r="B181" s="8">
        <v>179</v>
      </c>
      <c r="C181" s="9" t="s">
        <v>11757</v>
      </c>
      <c r="D181" s="9" t="s">
        <v>11840</v>
      </c>
      <c r="E181" s="49">
        <v>17.341586750000001</v>
      </c>
      <c r="F181" s="50">
        <v>12.378786000000002</v>
      </c>
      <c r="G181" s="50">
        <v>29.730499999999999</v>
      </c>
      <c r="H181" s="51">
        <v>0</v>
      </c>
      <c r="I181" s="50">
        <v>0</v>
      </c>
      <c r="J181" s="50">
        <v>0</v>
      </c>
      <c r="K181" s="50">
        <v>0</v>
      </c>
      <c r="L181" s="50">
        <v>0</v>
      </c>
      <c r="M181" s="49">
        <v>9.2428263500000014</v>
      </c>
      <c r="N181" s="49">
        <v>2.7070817396444444</v>
      </c>
      <c r="O181" s="49">
        <v>2.6056919999999995</v>
      </c>
      <c r="P181" s="50">
        <v>0</v>
      </c>
      <c r="Q181" s="50">
        <v>0</v>
      </c>
      <c r="R181" s="50">
        <v>113.70291399999999</v>
      </c>
      <c r="S181" s="51">
        <v>29.062973999999997</v>
      </c>
      <c r="T181" s="50">
        <v>31.288152499999995</v>
      </c>
      <c r="U181" s="51">
        <v>17.482226666666673</v>
      </c>
      <c r="V181" s="51">
        <v>0</v>
      </c>
      <c r="W181" s="50">
        <v>0</v>
      </c>
      <c r="X181" s="49">
        <v>1.2376870000000002</v>
      </c>
      <c r="Y181" s="51">
        <v>0</v>
      </c>
      <c r="Z181" s="52">
        <v>0</v>
      </c>
      <c r="AA181" s="52">
        <v>0</v>
      </c>
      <c r="AB181" s="52">
        <v>0</v>
      </c>
      <c r="AC181" s="52">
        <v>0</v>
      </c>
      <c r="AD181" s="52">
        <v>0</v>
      </c>
      <c r="AE181" s="50">
        <v>61.148395657142871</v>
      </c>
      <c r="AF181" s="50">
        <v>52.901494200000016</v>
      </c>
      <c r="AG181" s="50">
        <v>0</v>
      </c>
      <c r="AH181" s="50">
        <v>13.313985840000004</v>
      </c>
      <c r="AI181" s="52">
        <v>8.180473837037038</v>
      </c>
      <c r="AJ181" s="49">
        <v>27.768048869401941</v>
      </c>
      <c r="AK181" s="50">
        <v>26.686203703703704</v>
      </c>
      <c r="AL181" s="50">
        <v>41.320370370370377</v>
      </c>
      <c r="AM181" s="50">
        <v>0</v>
      </c>
      <c r="AN181" s="50">
        <v>57.695800000000006</v>
      </c>
      <c r="AO181" s="50">
        <v>11.511627906976747</v>
      </c>
      <c r="AP181" s="50">
        <v>36.212249999999997</v>
      </c>
      <c r="AQ181" s="51">
        <v>24.512499999999999</v>
      </c>
      <c r="AR181" s="49">
        <v>0</v>
      </c>
      <c r="AS181" s="50">
        <v>0</v>
      </c>
      <c r="AT181" s="50">
        <v>0</v>
      </c>
      <c r="AU181" s="50">
        <v>7.6513999999999989</v>
      </c>
      <c r="AV181" s="50">
        <v>313.00019666666668</v>
      </c>
      <c r="AW181" s="50">
        <v>24.200877250000005</v>
      </c>
      <c r="AX181" s="50">
        <v>2.1502857142857144</v>
      </c>
      <c r="AY181" s="50">
        <v>92.647133333333329</v>
      </c>
      <c r="AZ181" s="51">
        <v>0</v>
      </c>
      <c r="BA181" s="49">
        <v>0</v>
      </c>
      <c r="BB181" s="49">
        <v>0</v>
      </c>
      <c r="BC181" s="50">
        <v>0</v>
      </c>
      <c r="BD181" s="50">
        <v>0</v>
      </c>
      <c r="BE181" s="51">
        <v>0</v>
      </c>
      <c r="BF181" s="38"/>
      <c r="BG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Y181" s="38"/>
      <c r="BZ181" s="38"/>
      <c r="CJ181" s="38"/>
    </row>
    <row r="182" spans="2:88" x14ac:dyDescent="0.25">
      <c r="B182" s="8">
        <v>180</v>
      </c>
      <c r="C182" s="9" t="s">
        <v>11757</v>
      </c>
      <c r="D182" s="9" t="s">
        <v>11841</v>
      </c>
      <c r="E182" s="49">
        <v>20.809904100000004</v>
      </c>
      <c r="F182" s="50">
        <v>14.854543200000002</v>
      </c>
      <c r="G182" s="50">
        <v>35.676600000000001</v>
      </c>
      <c r="H182" s="51">
        <v>0</v>
      </c>
      <c r="I182" s="50">
        <v>0</v>
      </c>
      <c r="J182" s="50">
        <v>0</v>
      </c>
      <c r="K182" s="50">
        <v>0</v>
      </c>
      <c r="L182" s="50">
        <v>0</v>
      </c>
      <c r="M182" s="49">
        <v>9.2428263500000014</v>
      </c>
      <c r="N182" s="49">
        <v>2.7070817396444444</v>
      </c>
      <c r="O182" s="49">
        <v>2.6056919999999995</v>
      </c>
      <c r="P182" s="50">
        <v>0</v>
      </c>
      <c r="Q182" s="50">
        <v>0</v>
      </c>
      <c r="R182" s="50">
        <v>113.70291399999999</v>
      </c>
      <c r="S182" s="51">
        <v>29.062973999999997</v>
      </c>
      <c r="T182" s="50">
        <v>37.545783</v>
      </c>
      <c r="U182" s="51">
        <v>17.482226666666673</v>
      </c>
      <c r="V182" s="51">
        <v>0</v>
      </c>
      <c r="W182" s="50">
        <v>0</v>
      </c>
      <c r="X182" s="49">
        <v>1.2376870000000002</v>
      </c>
      <c r="Y182" s="51">
        <v>0</v>
      </c>
      <c r="Z182" s="52">
        <v>0</v>
      </c>
      <c r="AA182" s="52">
        <v>0</v>
      </c>
      <c r="AB182" s="52">
        <v>0</v>
      </c>
      <c r="AC182" s="52">
        <v>0</v>
      </c>
      <c r="AD182" s="52">
        <v>0</v>
      </c>
      <c r="AE182" s="50">
        <v>73.378074788571439</v>
      </c>
      <c r="AF182" s="50">
        <v>63.481793040000014</v>
      </c>
      <c r="AG182" s="50">
        <v>0</v>
      </c>
      <c r="AH182" s="50">
        <v>13.313985840000004</v>
      </c>
      <c r="AI182" s="52">
        <v>8.180473837037038</v>
      </c>
      <c r="AJ182" s="49">
        <v>33.321658643282326</v>
      </c>
      <c r="AK182" s="50">
        <v>32.023444444444451</v>
      </c>
      <c r="AL182" s="50">
        <v>49.584444444444458</v>
      </c>
      <c r="AM182" s="50">
        <v>0</v>
      </c>
      <c r="AN182" s="50">
        <v>69.234960000000001</v>
      </c>
      <c r="AO182" s="50">
        <v>13.813953488372096</v>
      </c>
      <c r="AP182" s="50">
        <v>43.454700000000003</v>
      </c>
      <c r="AQ182" s="51">
        <v>29.414999999999999</v>
      </c>
      <c r="AR182" s="49">
        <v>0</v>
      </c>
      <c r="AS182" s="50">
        <v>0</v>
      </c>
      <c r="AT182" s="50">
        <v>0</v>
      </c>
      <c r="AU182" s="50">
        <v>9.5642499999999995</v>
      </c>
      <c r="AV182" s="50">
        <v>361.49180833333332</v>
      </c>
      <c r="AW182" s="50">
        <v>24.200877250000005</v>
      </c>
      <c r="AX182" s="50">
        <v>2.1502857142857144</v>
      </c>
      <c r="AY182" s="50">
        <v>92.647133333333329</v>
      </c>
      <c r="AZ182" s="51">
        <v>0</v>
      </c>
      <c r="BA182" s="49">
        <v>0</v>
      </c>
      <c r="BB182" s="49">
        <v>0</v>
      </c>
      <c r="BC182" s="50">
        <v>0</v>
      </c>
      <c r="BD182" s="50">
        <v>0</v>
      </c>
      <c r="BE182" s="51">
        <v>0</v>
      </c>
      <c r="BF182" s="38"/>
      <c r="BG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8"/>
      <c r="BY182" s="38"/>
      <c r="BZ182" s="38"/>
      <c r="CJ182" s="38"/>
    </row>
    <row r="183" spans="2:88" x14ac:dyDescent="0.25">
      <c r="B183" s="8">
        <v>181</v>
      </c>
      <c r="C183" s="9" t="s">
        <v>11757</v>
      </c>
      <c r="D183" s="9" t="s">
        <v>11842</v>
      </c>
      <c r="E183" s="49">
        <v>3.4683173500000004</v>
      </c>
      <c r="F183" s="50">
        <v>2.4757572000000003</v>
      </c>
      <c r="G183" s="50">
        <v>5.9460999999999995</v>
      </c>
      <c r="H183" s="51">
        <v>0</v>
      </c>
      <c r="I183" s="50">
        <v>0</v>
      </c>
      <c r="J183" s="50">
        <v>0</v>
      </c>
      <c r="K183" s="50">
        <v>0</v>
      </c>
      <c r="L183" s="50">
        <v>0</v>
      </c>
      <c r="M183" s="49">
        <v>3.0809421166666673</v>
      </c>
      <c r="N183" s="49">
        <v>1.6793607249066667</v>
      </c>
      <c r="O183" s="49">
        <v>0.86856399999999989</v>
      </c>
      <c r="P183" s="50">
        <v>0</v>
      </c>
      <c r="Q183" s="50">
        <v>0</v>
      </c>
      <c r="R183" s="50">
        <v>64.717770000000002</v>
      </c>
      <c r="S183" s="51">
        <v>47.457789999999996</v>
      </c>
      <c r="T183" s="50">
        <v>30.69433166666667</v>
      </c>
      <c r="U183" s="51">
        <v>6.4889666666666672</v>
      </c>
      <c r="V183" s="51">
        <v>0</v>
      </c>
      <c r="W183" s="50">
        <v>0</v>
      </c>
      <c r="X183" s="49">
        <v>3.0942175000000005</v>
      </c>
      <c r="Y183" s="51">
        <v>0</v>
      </c>
      <c r="Z183" s="52">
        <v>0</v>
      </c>
      <c r="AA183" s="52">
        <v>0</v>
      </c>
      <c r="AB183" s="52">
        <v>0</v>
      </c>
      <c r="AC183" s="52">
        <v>0</v>
      </c>
      <c r="AD183" s="52">
        <v>0</v>
      </c>
      <c r="AE183" s="50">
        <v>18.549120199999997</v>
      </c>
      <c r="AF183" s="50">
        <v>52.901494200000002</v>
      </c>
      <c r="AG183" s="50">
        <v>0</v>
      </c>
      <c r="AH183" s="50">
        <v>4.4379952800000009</v>
      </c>
      <c r="AI183" s="52">
        <v>2.7468274666666663</v>
      </c>
      <c r="AJ183" s="49">
        <v>27.768048869401937</v>
      </c>
      <c r="AK183" s="50">
        <v>5.3372407407407412</v>
      </c>
      <c r="AL183" s="50">
        <v>8.2640740740740757</v>
      </c>
      <c r="AM183" s="50">
        <v>0</v>
      </c>
      <c r="AN183" s="50">
        <v>11.539160000000001</v>
      </c>
      <c r="AO183" s="50">
        <v>2.3023255813953494</v>
      </c>
      <c r="AP183" s="50">
        <v>7.2424499999999998</v>
      </c>
      <c r="AQ183" s="51">
        <v>4.9024999999999999</v>
      </c>
      <c r="AR183" s="49">
        <v>0</v>
      </c>
      <c r="AS183" s="50">
        <v>0</v>
      </c>
      <c r="AT183" s="50">
        <v>0</v>
      </c>
      <c r="AU183" s="50">
        <v>1.9128499999999997</v>
      </c>
      <c r="AV183" s="50">
        <v>98.294533333333334</v>
      </c>
      <c r="AW183" s="50">
        <v>8.7945305119047639</v>
      </c>
      <c r="AX183" s="50">
        <v>3.5838095238095233</v>
      </c>
      <c r="AY183" s="50">
        <v>51.052780000000006</v>
      </c>
      <c r="AZ183" s="51">
        <v>0</v>
      </c>
      <c r="BA183" s="49">
        <v>0</v>
      </c>
      <c r="BB183" s="49">
        <v>0</v>
      </c>
      <c r="BC183" s="50">
        <v>0</v>
      </c>
      <c r="BD183" s="50">
        <v>0</v>
      </c>
      <c r="BE183" s="51">
        <v>0</v>
      </c>
      <c r="BF183" s="38"/>
      <c r="BG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Y183" s="38"/>
      <c r="BZ183" s="38"/>
      <c r="CJ183" s="38"/>
    </row>
    <row r="184" spans="2:88" x14ac:dyDescent="0.25">
      <c r="B184" s="8">
        <v>182</v>
      </c>
      <c r="C184" s="9" t="s">
        <v>11757</v>
      </c>
      <c r="D184" s="9" t="s">
        <v>11843</v>
      </c>
      <c r="E184" s="49">
        <v>4.6244231333333339</v>
      </c>
      <c r="F184" s="50">
        <v>3.3010096000000004</v>
      </c>
      <c r="G184" s="50">
        <v>7.9281333333333333</v>
      </c>
      <c r="H184" s="51">
        <v>0</v>
      </c>
      <c r="I184" s="50">
        <v>0</v>
      </c>
      <c r="J184" s="50">
        <v>0</v>
      </c>
      <c r="K184" s="50">
        <v>0</v>
      </c>
      <c r="L184" s="50">
        <v>0</v>
      </c>
      <c r="M184" s="49">
        <v>3.0809421166666673</v>
      </c>
      <c r="N184" s="49">
        <v>1.6793607249066667</v>
      </c>
      <c r="O184" s="49">
        <v>0.86856399999999989</v>
      </c>
      <c r="P184" s="50">
        <v>0</v>
      </c>
      <c r="Q184" s="50">
        <v>0</v>
      </c>
      <c r="R184" s="50">
        <v>64.717770000000002</v>
      </c>
      <c r="S184" s="51">
        <v>47.457789999999996</v>
      </c>
      <c r="T184" s="50">
        <v>40.92577555555556</v>
      </c>
      <c r="U184" s="51">
        <v>6.4889666666666672</v>
      </c>
      <c r="V184" s="51">
        <v>0</v>
      </c>
      <c r="W184" s="50">
        <v>0</v>
      </c>
      <c r="X184" s="49">
        <v>3.0942175000000005</v>
      </c>
      <c r="Y184" s="51">
        <v>0</v>
      </c>
      <c r="Z184" s="52">
        <v>0</v>
      </c>
      <c r="AA184" s="52">
        <v>0</v>
      </c>
      <c r="AB184" s="52">
        <v>0</v>
      </c>
      <c r="AC184" s="52">
        <v>0</v>
      </c>
      <c r="AD184" s="52">
        <v>0</v>
      </c>
      <c r="AE184" s="50">
        <v>24.732160266666664</v>
      </c>
      <c r="AF184" s="50">
        <v>70.535325600000007</v>
      </c>
      <c r="AG184" s="50">
        <v>0</v>
      </c>
      <c r="AH184" s="50">
        <v>4.4379952800000009</v>
      </c>
      <c r="AI184" s="52">
        <v>2.7468274666666663</v>
      </c>
      <c r="AJ184" s="49">
        <v>37.024065159202586</v>
      </c>
      <c r="AK184" s="50">
        <v>7.116320987654321</v>
      </c>
      <c r="AL184" s="50">
        <v>11.018765432098768</v>
      </c>
      <c r="AM184" s="50">
        <v>0</v>
      </c>
      <c r="AN184" s="50">
        <v>15.385546666666668</v>
      </c>
      <c r="AO184" s="50">
        <v>3.0697674418604657</v>
      </c>
      <c r="AP184" s="50">
        <v>9.6565999999999992</v>
      </c>
      <c r="AQ184" s="51">
        <v>6.5366666666666671</v>
      </c>
      <c r="AR184" s="49">
        <v>0</v>
      </c>
      <c r="AS184" s="50">
        <v>0</v>
      </c>
      <c r="AT184" s="50">
        <v>0</v>
      </c>
      <c r="AU184" s="50">
        <v>2.5504666666666664</v>
      </c>
      <c r="AV184" s="50">
        <v>117.83340555555557</v>
      </c>
      <c r="AW184" s="50">
        <v>8.7945305119047639</v>
      </c>
      <c r="AX184" s="50">
        <v>3.5838095238095233</v>
      </c>
      <c r="AY184" s="50">
        <v>51.052780000000006</v>
      </c>
      <c r="AZ184" s="51">
        <v>0</v>
      </c>
      <c r="BA184" s="49">
        <v>0</v>
      </c>
      <c r="BB184" s="49">
        <v>0</v>
      </c>
      <c r="BC184" s="50">
        <v>0</v>
      </c>
      <c r="BD184" s="50">
        <v>0</v>
      </c>
      <c r="BE184" s="51">
        <v>0</v>
      </c>
      <c r="BF184" s="38"/>
      <c r="BG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Y184" s="38"/>
      <c r="BZ184" s="38"/>
      <c r="CJ184" s="38"/>
    </row>
    <row r="185" spans="2:88" x14ac:dyDescent="0.25">
      <c r="B185" s="8">
        <v>183</v>
      </c>
      <c r="C185" s="9" t="s">
        <v>11757</v>
      </c>
      <c r="D185" s="9" t="s">
        <v>11844</v>
      </c>
      <c r="E185" s="49">
        <v>5.7805289166666673</v>
      </c>
      <c r="F185" s="50">
        <v>4.1262620000000005</v>
      </c>
      <c r="G185" s="50">
        <v>9.910166666666667</v>
      </c>
      <c r="H185" s="51">
        <v>0</v>
      </c>
      <c r="I185" s="50">
        <v>0</v>
      </c>
      <c r="J185" s="50">
        <v>0</v>
      </c>
      <c r="K185" s="50">
        <v>0</v>
      </c>
      <c r="L185" s="50">
        <v>0</v>
      </c>
      <c r="M185" s="49">
        <v>3.0809421166666673</v>
      </c>
      <c r="N185" s="49">
        <v>1.6793607249066667</v>
      </c>
      <c r="O185" s="49">
        <v>0.86856399999999989</v>
      </c>
      <c r="P185" s="50">
        <v>0</v>
      </c>
      <c r="Q185" s="50">
        <v>0</v>
      </c>
      <c r="R185" s="50">
        <v>64.717770000000002</v>
      </c>
      <c r="S185" s="51">
        <v>47.457789999999996</v>
      </c>
      <c r="T185" s="50">
        <v>51.157219444444451</v>
      </c>
      <c r="U185" s="51">
        <v>6.4889666666666672</v>
      </c>
      <c r="V185" s="51">
        <v>0</v>
      </c>
      <c r="W185" s="50">
        <v>0</v>
      </c>
      <c r="X185" s="49">
        <v>3.0942175000000005</v>
      </c>
      <c r="Y185" s="51">
        <v>0</v>
      </c>
      <c r="Z185" s="52">
        <v>0</v>
      </c>
      <c r="AA185" s="52">
        <v>0</v>
      </c>
      <c r="AB185" s="52">
        <v>0</v>
      </c>
      <c r="AC185" s="52">
        <v>0</v>
      </c>
      <c r="AD185" s="52">
        <v>0</v>
      </c>
      <c r="AE185" s="50">
        <v>30.915200333333331</v>
      </c>
      <c r="AF185" s="50">
        <v>88.169157000000013</v>
      </c>
      <c r="AG185" s="50">
        <v>0</v>
      </c>
      <c r="AH185" s="50">
        <v>4.4379952800000009</v>
      </c>
      <c r="AI185" s="52">
        <v>2.7468274666666663</v>
      </c>
      <c r="AJ185" s="49">
        <v>46.280081449003234</v>
      </c>
      <c r="AK185" s="50">
        <v>8.8954012345679008</v>
      </c>
      <c r="AL185" s="50">
        <v>13.773456790123459</v>
      </c>
      <c r="AM185" s="50">
        <v>0</v>
      </c>
      <c r="AN185" s="50">
        <v>19.231933333333334</v>
      </c>
      <c r="AO185" s="50">
        <v>3.837209302325582</v>
      </c>
      <c r="AP185" s="50">
        <v>12.070749999999999</v>
      </c>
      <c r="AQ185" s="51">
        <v>8.1708333333333343</v>
      </c>
      <c r="AR185" s="49">
        <v>0</v>
      </c>
      <c r="AS185" s="50">
        <v>0</v>
      </c>
      <c r="AT185" s="50">
        <v>0</v>
      </c>
      <c r="AU185" s="50">
        <v>2.5504666666666664</v>
      </c>
      <c r="AV185" s="50">
        <v>117.83340555555557</v>
      </c>
      <c r="AW185" s="50">
        <v>8.7945305119047639</v>
      </c>
      <c r="AX185" s="50">
        <v>3.5838095238095233</v>
      </c>
      <c r="AY185" s="50">
        <v>51.052780000000006</v>
      </c>
      <c r="AZ185" s="51">
        <v>0</v>
      </c>
      <c r="BA185" s="49">
        <v>0</v>
      </c>
      <c r="BB185" s="49">
        <v>0</v>
      </c>
      <c r="BC185" s="50">
        <v>0</v>
      </c>
      <c r="BD185" s="50">
        <v>0</v>
      </c>
      <c r="BE185" s="51">
        <v>0</v>
      </c>
      <c r="BF185" s="38"/>
      <c r="BG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Y185" s="38"/>
      <c r="BZ185" s="38"/>
      <c r="CJ185" s="38"/>
    </row>
    <row r="186" spans="2:88" x14ac:dyDescent="0.25">
      <c r="B186" s="8">
        <v>184</v>
      </c>
      <c r="C186" s="9" t="s">
        <v>11757</v>
      </c>
      <c r="D186" s="9" t="s">
        <v>11845</v>
      </c>
      <c r="E186" s="49">
        <v>6.9366347000000008</v>
      </c>
      <c r="F186" s="50">
        <v>4.9515144000000006</v>
      </c>
      <c r="G186" s="50">
        <v>11.892199999999999</v>
      </c>
      <c r="H186" s="51">
        <v>0</v>
      </c>
      <c r="I186" s="50">
        <v>0</v>
      </c>
      <c r="J186" s="50">
        <v>0</v>
      </c>
      <c r="K186" s="50">
        <v>0</v>
      </c>
      <c r="L186" s="50">
        <v>0</v>
      </c>
      <c r="M186" s="49">
        <v>3.0809421166666673</v>
      </c>
      <c r="N186" s="49">
        <v>1.6793607249066667</v>
      </c>
      <c r="O186" s="49">
        <v>0.86856399999999989</v>
      </c>
      <c r="P186" s="50">
        <v>0</v>
      </c>
      <c r="Q186" s="50">
        <v>0</v>
      </c>
      <c r="R186" s="50">
        <v>64.717770000000002</v>
      </c>
      <c r="S186" s="51">
        <v>47.457789999999996</v>
      </c>
      <c r="T186" s="50">
        <v>61.388663333333341</v>
      </c>
      <c r="U186" s="51">
        <v>6.4889666666666672</v>
      </c>
      <c r="V186" s="51">
        <v>0</v>
      </c>
      <c r="W186" s="50">
        <v>0</v>
      </c>
      <c r="X186" s="49">
        <v>3.0942175000000005</v>
      </c>
      <c r="Y186" s="51">
        <v>0</v>
      </c>
      <c r="Z186" s="52">
        <v>0</v>
      </c>
      <c r="AA186" s="52">
        <v>0</v>
      </c>
      <c r="AB186" s="52">
        <v>0</v>
      </c>
      <c r="AC186" s="52">
        <v>0</v>
      </c>
      <c r="AD186" s="52">
        <v>0</v>
      </c>
      <c r="AE186" s="50">
        <v>37.098240399999995</v>
      </c>
      <c r="AF186" s="50">
        <v>105.8029884</v>
      </c>
      <c r="AG186" s="50">
        <v>0</v>
      </c>
      <c r="AH186" s="50">
        <v>4.4379952800000009</v>
      </c>
      <c r="AI186" s="52">
        <v>2.7468274666666663</v>
      </c>
      <c r="AJ186" s="49">
        <v>55.536097738803875</v>
      </c>
      <c r="AK186" s="50">
        <v>10.674481481481482</v>
      </c>
      <c r="AL186" s="50">
        <v>16.528148148148151</v>
      </c>
      <c r="AM186" s="50">
        <v>0</v>
      </c>
      <c r="AN186" s="50">
        <v>23.078320000000001</v>
      </c>
      <c r="AO186" s="50">
        <v>4.6046511627906987</v>
      </c>
      <c r="AP186" s="50">
        <v>14.4849</v>
      </c>
      <c r="AQ186" s="51">
        <v>9.8049999999999997</v>
      </c>
      <c r="AR186" s="49">
        <v>0</v>
      </c>
      <c r="AS186" s="50">
        <v>0</v>
      </c>
      <c r="AT186" s="50">
        <v>0</v>
      </c>
      <c r="AU186" s="50">
        <v>3.1880833333333332</v>
      </c>
      <c r="AV186" s="50">
        <v>137.37227777777778</v>
      </c>
      <c r="AW186" s="50">
        <v>8.7945305119047639</v>
      </c>
      <c r="AX186" s="50">
        <v>3.5838095238095233</v>
      </c>
      <c r="AY186" s="50">
        <v>51.052780000000006</v>
      </c>
      <c r="AZ186" s="51">
        <v>0</v>
      </c>
      <c r="BA186" s="49">
        <v>0</v>
      </c>
      <c r="BB186" s="49">
        <v>0</v>
      </c>
      <c r="BC186" s="50">
        <v>0</v>
      </c>
      <c r="BD186" s="50">
        <v>0</v>
      </c>
      <c r="BE186" s="51">
        <v>0</v>
      </c>
      <c r="BF186" s="38"/>
      <c r="BG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Y186" s="38"/>
      <c r="BZ186" s="38"/>
      <c r="CJ186" s="38"/>
    </row>
    <row r="187" spans="2:88" x14ac:dyDescent="0.25">
      <c r="B187" s="8">
        <v>185</v>
      </c>
      <c r="C187" s="9" t="s">
        <v>11757</v>
      </c>
      <c r="D187" s="9" t="s">
        <v>11846</v>
      </c>
      <c r="E187" s="49">
        <v>6.9366347000000008</v>
      </c>
      <c r="F187" s="50">
        <v>4.9515144000000006</v>
      </c>
      <c r="G187" s="50">
        <v>11.892199999999999</v>
      </c>
      <c r="H187" s="51">
        <v>0</v>
      </c>
      <c r="I187" s="50">
        <v>0</v>
      </c>
      <c r="J187" s="50">
        <v>0</v>
      </c>
      <c r="K187" s="50">
        <v>0</v>
      </c>
      <c r="L187" s="50">
        <v>0</v>
      </c>
      <c r="M187" s="49">
        <v>6.1618842333333346</v>
      </c>
      <c r="N187" s="49">
        <v>2.1412299881066668</v>
      </c>
      <c r="O187" s="49">
        <v>1.7371279999999998</v>
      </c>
      <c r="P187" s="50">
        <v>0</v>
      </c>
      <c r="Q187" s="50">
        <v>0</v>
      </c>
      <c r="R187" s="50">
        <v>98.549083333333328</v>
      </c>
      <c r="S187" s="51">
        <v>47.457789999999996</v>
      </c>
      <c r="T187" s="50">
        <v>30.69433166666667</v>
      </c>
      <c r="U187" s="51">
        <v>16.348733333333335</v>
      </c>
      <c r="V187" s="51">
        <v>0</v>
      </c>
      <c r="W187" s="50">
        <v>0</v>
      </c>
      <c r="X187" s="49">
        <v>3.0942175000000005</v>
      </c>
      <c r="Y187" s="51">
        <v>0</v>
      </c>
      <c r="Z187" s="52">
        <v>0</v>
      </c>
      <c r="AA187" s="52">
        <v>0</v>
      </c>
      <c r="AB187" s="52">
        <v>0</v>
      </c>
      <c r="AC187" s="52">
        <v>0</v>
      </c>
      <c r="AD187" s="52">
        <v>0</v>
      </c>
      <c r="AE187" s="50">
        <v>18.549120199999997</v>
      </c>
      <c r="AF187" s="50">
        <v>52.901494200000002</v>
      </c>
      <c r="AG187" s="50">
        <v>0</v>
      </c>
      <c r="AH187" s="50">
        <v>8.8759905600000018</v>
      </c>
      <c r="AI187" s="52">
        <v>5.4636506518518519</v>
      </c>
      <c r="AJ187" s="49">
        <v>27.768048869401937</v>
      </c>
      <c r="AK187" s="50">
        <v>10.674481481481482</v>
      </c>
      <c r="AL187" s="50">
        <v>16.528148148148151</v>
      </c>
      <c r="AM187" s="50">
        <v>0</v>
      </c>
      <c r="AN187" s="50">
        <v>23.078320000000001</v>
      </c>
      <c r="AO187" s="50">
        <v>4.6046511627906987</v>
      </c>
      <c r="AP187" s="50">
        <v>14.4849</v>
      </c>
      <c r="AQ187" s="51">
        <v>9.8049999999999997</v>
      </c>
      <c r="AR187" s="49">
        <v>0</v>
      </c>
      <c r="AS187" s="50">
        <v>0</v>
      </c>
      <c r="AT187" s="50">
        <v>0</v>
      </c>
      <c r="AU187" s="50">
        <v>3.8256999999999994</v>
      </c>
      <c r="AV187" s="50">
        <v>196.58906666666667</v>
      </c>
      <c r="AW187" s="50">
        <v>17.589061023809528</v>
      </c>
      <c r="AX187" s="50">
        <v>3.5838095238095233</v>
      </c>
      <c r="AY187" s="50">
        <v>80.749716666666686</v>
      </c>
      <c r="AZ187" s="51">
        <v>0</v>
      </c>
      <c r="BA187" s="49">
        <v>0</v>
      </c>
      <c r="BB187" s="49">
        <v>0</v>
      </c>
      <c r="BC187" s="50">
        <v>0</v>
      </c>
      <c r="BD187" s="50">
        <v>0</v>
      </c>
      <c r="BE187" s="51">
        <v>0</v>
      </c>
      <c r="BF187" s="38"/>
      <c r="BG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Y187" s="38"/>
      <c r="BZ187" s="38"/>
      <c r="CJ187" s="38"/>
    </row>
    <row r="188" spans="2:88" x14ac:dyDescent="0.25">
      <c r="B188" s="8">
        <v>186</v>
      </c>
      <c r="C188" s="9" t="s">
        <v>11757</v>
      </c>
      <c r="D188" s="9" t="s">
        <v>11847</v>
      </c>
      <c r="E188" s="49">
        <v>9.2488462666666678</v>
      </c>
      <c r="F188" s="50">
        <v>6.6020192000000009</v>
      </c>
      <c r="G188" s="50">
        <v>15.856266666666667</v>
      </c>
      <c r="H188" s="51">
        <v>0</v>
      </c>
      <c r="I188" s="50">
        <v>0</v>
      </c>
      <c r="J188" s="50">
        <v>0</v>
      </c>
      <c r="K188" s="50">
        <v>0</v>
      </c>
      <c r="L188" s="50">
        <v>0</v>
      </c>
      <c r="M188" s="49">
        <v>6.1618842333333346</v>
      </c>
      <c r="N188" s="49">
        <v>2.1412299881066668</v>
      </c>
      <c r="O188" s="49">
        <v>1.7371279999999998</v>
      </c>
      <c r="P188" s="50">
        <v>0</v>
      </c>
      <c r="Q188" s="50">
        <v>0</v>
      </c>
      <c r="R188" s="50">
        <v>98.549083333333328</v>
      </c>
      <c r="S188" s="51">
        <v>47.457789999999996</v>
      </c>
      <c r="T188" s="50">
        <v>40.92577555555556</v>
      </c>
      <c r="U188" s="51">
        <v>16.348733333333335</v>
      </c>
      <c r="V188" s="51">
        <v>0</v>
      </c>
      <c r="W188" s="50">
        <v>0</v>
      </c>
      <c r="X188" s="49">
        <v>3.0942175000000005</v>
      </c>
      <c r="Y188" s="51">
        <v>0</v>
      </c>
      <c r="Z188" s="52">
        <v>0</v>
      </c>
      <c r="AA188" s="52">
        <v>0</v>
      </c>
      <c r="AB188" s="52">
        <v>0</v>
      </c>
      <c r="AC188" s="52">
        <v>0</v>
      </c>
      <c r="AD188" s="52">
        <v>0</v>
      </c>
      <c r="AE188" s="50">
        <v>24.732160266666664</v>
      </c>
      <c r="AF188" s="50">
        <v>70.535325600000007</v>
      </c>
      <c r="AG188" s="50">
        <v>0</v>
      </c>
      <c r="AH188" s="50">
        <v>8.8759905600000018</v>
      </c>
      <c r="AI188" s="52">
        <v>5.4636506518518519</v>
      </c>
      <c r="AJ188" s="49">
        <v>37.024065159202586</v>
      </c>
      <c r="AK188" s="50">
        <v>14.232641975308642</v>
      </c>
      <c r="AL188" s="50">
        <v>22.037530864197535</v>
      </c>
      <c r="AM188" s="50">
        <v>0</v>
      </c>
      <c r="AN188" s="50">
        <v>30.771093333333337</v>
      </c>
      <c r="AO188" s="50">
        <v>6.1395348837209314</v>
      </c>
      <c r="AP188" s="50">
        <v>19.313199999999998</v>
      </c>
      <c r="AQ188" s="51">
        <v>13.073333333333334</v>
      </c>
      <c r="AR188" s="49">
        <v>0</v>
      </c>
      <c r="AS188" s="50">
        <v>0</v>
      </c>
      <c r="AT188" s="50">
        <v>0</v>
      </c>
      <c r="AU188" s="50">
        <v>5.1009333333333329</v>
      </c>
      <c r="AV188" s="50">
        <v>235.66681111111114</v>
      </c>
      <c r="AW188" s="50">
        <v>17.589061023809528</v>
      </c>
      <c r="AX188" s="50">
        <v>3.5838095238095233</v>
      </c>
      <c r="AY188" s="50">
        <v>80.749716666666686</v>
      </c>
      <c r="AZ188" s="51">
        <v>0</v>
      </c>
      <c r="BA188" s="49">
        <v>0</v>
      </c>
      <c r="BB188" s="49">
        <v>0</v>
      </c>
      <c r="BC188" s="50">
        <v>0</v>
      </c>
      <c r="BD188" s="50">
        <v>0</v>
      </c>
      <c r="BE188" s="51">
        <v>0</v>
      </c>
      <c r="BF188" s="38"/>
      <c r="BG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Y188" s="38"/>
      <c r="BZ188" s="38"/>
      <c r="CJ188" s="38"/>
    </row>
    <row r="189" spans="2:88" x14ac:dyDescent="0.25">
      <c r="B189" s="8">
        <v>187</v>
      </c>
      <c r="C189" s="9" t="s">
        <v>11757</v>
      </c>
      <c r="D189" s="9" t="s">
        <v>11848</v>
      </c>
      <c r="E189" s="49">
        <v>11.561057833333335</v>
      </c>
      <c r="F189" s="50">
        <v>8.2525240000000011</v>
      </c>
      <c r="G189" s="50">
        <v>19.820333333333334</v>
      </c>
      <c r="H189" s="51">
        <v>0</v>
      </c>
      <c r="I189" s="50">
        <v>0</v>
      </c>
      <c r="J189" s="50">
        <v>0</v>
      </c>
      <c r="K189" s="50">
        <v>0</v>
      </c>
      <c r="L189" s="50">
        <v>0</v>
      </c>
      <c r="M189" s="49">
        <v>6.1618842333333346</v>
      </c>
      <c r="N189" s="49">
        <v>2.1412299881066668</v>
      </c>
      <c r="O189" s="49">
        <v>1.7371279999999998</v>
      </c>
      <c r="P189" s="50">
        <v>0</v>
      </c>
      <c r="Q189" s="50">
        <v>0</v>
      </c>
      <c r="R189" s="50">
        <v>98.549083333333328</v>
      </c>
      <c r="S189" s="51">
        <v>47.457789999999996</v>
      </c>
      <c r="T189" s="50">
        <v>51.157219444444451</v>
      </c>
      <c r="U189" s="51">
        <v>16.348733333333335</v>
      </c>
      <c r="V189" s="51">
        <v>0</v>
      </c>
      <c r="W189" s="50">
        <v>0</v>
      </c>
      <c r="X189" s="49">
        <v>3.0942175000000005</v>
      </c>
      <c r="Y189" s="51">
        <v>0</v>
      </c>
      <c r="Z189" s="52">
        <v>0</v>
      </c>
      <c r="AA189" s="52">
        <v>0</v>
      </c>
      <c r="AB189" s="52">
        <v>0</v>
      </c>
      <c r="AC189" s="52">
        <v>0</v>
      </c>
      <c r="AD189" s="52">
        <v>0</v>
      </c>
      <c r="AE189" s="50">
        <v>30.915200333333331</v>
      </c>
      <c r="AF189" s="50">
        <v>88.169157000000013</v>
      </c>
      <c r="AG189" s="50">
        <v>0</v>
      </c>
      <c r="AH189" s="50">
        <v>8.8759905600000018</v>
      </c>
      <c r="AI189" s="52">
        <v>5.4636506518518519</v>
      </c>
      <c r="AJ189" s="49">
        <v>46.280081449003234</v>
      </c>
      <c r="AK189" s="50">
        <v>17.790802469135802</v>
      </c>
      <c r="AL189" s="50">
        <v>27.546913580246919</v>
      </c>
      <c r="AM189" s="50">
        <v>0</v>
      </c>
      <c r="AN189" s="50">
        <v>38.463866666666668</v>
      </c>
      <c r="AO189" s="50">
        <v>7.674418604651164</v>
      </c>
      <c r="AP189" s="50">
        <v>24.141499999999997</v>
      </c>
      <c r="AQ189" s="51">
        <v>16.341666666666669</v>
      </c>
      <c r="AR189" s="49">
        <v>0</v>
      </c>
      <c r="AS189" s="50">
        <v>0</v>
      </c>
      <c r="AT189" s="50">
        <v>0</v>
      </c>
      <c r="AU189" s="50">
        <v>5.1009333333333329</v>
      </c>
      <c r="AV189" s="50">
        <v>235.66681111111114</v>
      </c>
      <c r="AW189" s="50">
        <v>17.589061023809528</v>
      </c>
      <c r="AX189" s="50">
        <v>3.5838095238095233</v>
      </c>
      <c r="AY189" s="50">
        <v>80.749716666666686</v>
      </c>
      <c r="AZ189" s="51">
        <v>0</v>
      </c>
      <c r="BA189" s="49">
        <v>0</v>
      </c>
      <c r="BB189" s="49">
        <v>0</v>
      </c>
      <c r="BC189" s="50">
        <v>0</v>
      </c>
      <c r="BD189" s="50">
        <v>0</v>
      </c>
      <c r="BE189" s="51">
        <v>0</v>
      </c>
      <c r="BF189" s="38"/>
      <c r="BG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Y189" s="38"/>
      <c r="BZ189" s="38"/>
      <c r="CJ189" s="38"/>
    </row>
    <row r="190" spans="2:88" x14ac:dyDescent="0.25">
      <c r="B190" s="8">
        <v>188</v>
      </c>
      <c r="C190" s="9" t="s">
        <v>11757</v>
      </c>
      <c r="D190" s="9" t="s">
        <v>11849</v>
      </c>
      <c r="E190" s="49">
        <v>13.873269400000002</v>
      </c>
      <c r="F190" s="50">
        <v>9.9030288000000013</v>
      </c>
      <c r="G190" s="50">
        <v>23.784399999999998</v>
      </c>
      <c r="H190" s="51">
        <v>0</v>
      </c>
      <c r="I190" s="50">
        <v>0</v>
      </c>
      <c r="J190" s="50">
        <v>0</v>
      </c>
      <c r="K190" s="50">
        <v>0</v>
      </c>
      <c r="L190" s="50">
        <v>0</v>
      </c>
      <c r="M190" s="49">
        <v>6.1618842333333346</v>
      </c>
      <c r="N190" s="49">
        <v>2.1412299881066668</v>
      </c>
      <c r="O190" s="49">
        <v>1.7371279999999998</v>
      </c>
      <c r="P190" s="50">
        <v>0</v>
      </c>
      <c r="Q190" s="50">
        <v>0</v>
      </c>
      <c r="R190" s="50">
        <v>98.549083333333328</v>
      </c>
      <c r="S190" s="51">
        <v>47.457789999999996</v>
      </c>
      <c r="T190" s="50">
        <v>61.388663333333341</v>
      </c>
      <c r="U190" s="51">
        <v>16.348733333333335</v>
      </c>
      <c r="V190" s="51">
        <v>0</v>
      </c>
      <c r="W190" s="50">
        <v>0</v>
      </c>
      <c r="X190" s="49">
        <v>3.0942175000000005</v>
      </c>
      <c r="Y190" s="51">
        <v>0</v>
      </c>
      <c r="Z190" s="52">
        <v>0</v>
      </c>
      <c r="AA190" s="52">
        <v>0</v>
      </c>
      <c r="AB190" s="52">
        <v>0</v>
      </c>
      <c r="AC190" s="52">
        <v>0</v>
      </c>
      <c r="AD190" s="52">
        <v>0</v>
      </c>
      <c r="AE190" s="50">
        <v>37.098240399999995</v>
      </c>
      <c r="AF190" s="50">
        <v>105.8029884</v>
      </c>
      <c r="AG190" s="50">
        <v>0</v>
      </c>
      <c r="AH190" s="50">
        <v>8.8759905600000018</v>
      </c>
      <c r="AI190" s="52">
        <v>5.4636506518518519</v>
      </c>
      <c r="AJ190" s="49">
        <v>55.536097738803875</v>
      </c>
      <c r="AK190" s="50">
        <v>21.348962962962965</v>
      </c>
      <c r="AL190" s="50">
        <v>33.056296296296303</v>
      </c>
      <c r="AM190" s="50">
        <v>0</v>
      </c>
      <c r="AN190" s="50">
        <v>46.156640000000003</v>
      </c>
      <c r="AO190" s="50">
        <v>9.2093023255813975</v>
      </c>
      <c r="AP190" s="50">
        <v>28.969799999999999</v>
      </c>
      <c r="AQ190" s="51">
        <v>19.61</v>
      </c>
      <c r="AR190" s="49">
        <v>0</v>
      </c>
      <c r="AS190" s="50">
        <v>0</v>
      </c>
      <c r="AT190" s="50">
        <v>0</v>
      </c>
      <c r="AU190" s="50">
        <v>6.3761666666666663</v>
      </c>
      <c r="AV190" s="50">
        <v>274.74455555555556</v>
      </c>
      <c r="AW190" s="50">
        <v>17.589061023809528</v>
      </c>
      <c r="AX190" s="50">
        <v>3.5838095238095233</v>
      </c>
      <c r="AY190" s="50">
        <v>80.749716666666686</v>
      </c>
      <c r="AZ190" s="51">
        <v>0</v>
      </c>
      <c r="BA190" s="49">
        <v>0</v>
      </c>
      <c r="BB190" s="49">
        <v>0</v>
      </c>
      <c r="BC190" s="50">
        <v>0</v>
      </c>
      <c r="BD190" s="50">
        <v>0</v>
      </c>
      <c r="BE190" s="51">
        <v>0</v>
      </c>
      <c r="BF190" s="38"/>
      <c r="BG190" s="38"/>
      <c r="BK190" s="38"/>
      <c r="BL190" s="38"/>
      <c r="BM190" s="38"/>
      <c r="BN190" s="38"/>
      <c r="BO190" s="38"/>
      <c r="BP190" s="38"/>
      <c r="BQ190" s="38"/>
      <c r="BR190" s="38"/>
      <c r="BS190" s="38"/>
      <c r="BT190" s="38"/>
      <c r="BU190" s="38"/>
      <c r="BY190" s="38"/>
      <c r="BZ190" s="38"/>
      <c r="CJ190" s="38"/>
    </row>
    <row r="191" spans="2:88" x14ac:dyDescent="0.25">
      <c r="B191" s="8">
        <v>189</v>
      </c>
      <c r="C191" s="9" t="s">
        <v>11757</v>
      </c>
      <c r="D191" s="9" t="s">
        <v>11850</v>
      </c>
      <c r="E191" s="49">
        <v>10.404952050000002</v>
      </c>
      <c r="F191" s="50">
        <v>7.427271600000001</v>
      </c>
      <c r="G191" s="50">
        <v>17.8383</v>
      </c>
      <c r="H191" s="51">
        <v>0</v>
      </c>
      <c r="I191" s="50">
        <v>0</v>
      </c>
      <c r="J191" s="50">
        <v>0</v>
      </c>
      <c r="K191" s="50">
        <v>0</v>
      </c>
      <c r="L191" s="50">
        <v>0</v>
      </c>
      <c r="M191" s="49">
        <v>9.2428263500000014</v>
      </c>
      <c r="N191" s="49">
        <v>2.7070817396444444</v>
      </c>
      <c r="O191" s="49">
        <v>2.6056919999999995</v>
      </c>
      <c r="P191" s="50">
        <v>0</v>
      </c>
      <c r="Q191" s="50">
        <v>0</v>
      </c>
      <c r="R191" s="50">
        <v>132.09772999999998</v>
      </c>
      <c r="S191" s="51">
        <v>47.457789999999996</v>
      </c>
      <c r="T191" s="50">
        <v>30.69433166666667</v>
      </c>
      <c r="U191" s="51">
        <v>17.482226666666673</v>
      </c>
      <c r="V191" s="51">
        <v>0</v>
      </c>
      <c r="W191" s="50">
        <v>0</v>
      </c>
      <c r="X191" s="49">
        <v>3.0942175000000005</v>
      </c>
      <c r="Y191" s="51">
        <v>0</v>
      </c>
      <c r="Z191" s="52">
        <v>0</v>
      </c>
      <c r="AA191" s="52">
        <v>0</v>
      </c>
      <c r="AB191" s="52">
        <v>0</v>
      </c>
      <c r="AC191" s="52">
        <v>0</v>
      </c>
      <c r="AD191" s="52">
        <v>0</v>
      </c>
      <c r="AE191" s="50">
        <v>18.549120199999997</v>
      </c>
      <c r="AF191" s="50">
        <v>52.901494200000002</v>
      </c>
      <c r="AG191" s="50">
        <v>0</v>
      </c>
      <c r="AH191" s="50">
        <v>13.313985840000004</v>
      </c>
      <c r="AI191" s="52">
        <v>8.180473837037038</v>
      </c>
      <c r="AJ191" s="49">
        <v>27.768048869401937</v>
      </c>
      <c r="AK191" s="50">
        <v>16.011722222222225</v>
      </c>
      <c r="AL191" s="50">
        <v>24.792222222222229</v>
      </c>
      <c r="AM191" s="50">
        <v>0</v>
      </c>
      <c r="AN191" s="50">
        <v>34.61748</v>
      </c>
      <c r="AO191" s="50">
        <v>6.9069767441860481</v>
      </c>
      <c r="AP191" s="50">
        <v>21.727350000000001</v>
      </c>
      <c r="AQ191" s="51">
        <v>14.7075</v>
      </c>
      <c r="AR191" s="49">
        <v>0</v>
      </c>
      <c r="AS191" s="50">
        <v>0</v>
      </c>
      <c r="AT191" s="50">
        <v>0</v>
      </c>
      <c r="AU191" s="50">
        <v>5.7385499999999992</v>
      </c>
      <c r="AV191" s="50">
        <v>294.8836</v>
      </c>
      <c r="AW191" s="50">
        <v>26.383591535714292</v>
      </c>
      <c r="AX191" s="50">
        <v>3.5838095238095233</v>
      </c>
      <c r="AY191" s="50">
        <v>106.32013333333335</v>
      </c>
      <c r="AZ191" s="51">
        <v>0</v>
      </c>
      <c r="BA191" s="49">
        <v>0</v>
      </c>
      <c r="BB191" s="49">
        <v>0</v>
      </c>
      <c r="BC191" s="50">
        <v>0</v>
      </c>
      <c r="BD191" s="50">
        <v>0</v>
      </c>
      <c r="BE191" s="51">
        <v>0</v>
      </c>
      <c r="BF191" s="38"/>
      <c r="BG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8"/>
      <c r="BY191" s="38"/>
      <c r="BZ191" s="38"/>
      <c r="CJ191" s="38"/>
    </row>
    <row r="192" spans="2:88" x14ac:dyDescent="0.25">
      <c r="B192" s="8">
        <v>190</v>
      </c>
      <c r="C192" s="9" t="s">
        <v>11757</v>
      </c>
      <c r="D192" s="9" t="s">
        <v>11851</v>
      </c>
      <c r="E192" s="49">
        <v>13.873269400000002</v>
      </c>
      <c r="F192" s="50">
        <v>9.9030288000000013</v>
      </c>
      <c r="G192" s="50">
        <v>23.784399999999998</v>
      </c>
      <c r="H192" s="51">
        <v>0</v>
      </c>
      <c r="I192" s="50">
        <v>0</v>
      </c>
      <c r="J192" s="50">
        <v>0</v>
      </c>
      <c r="K192" s="50">
        <v>0</v>
      </c>
      <c r="L192" s="50">
        <v>0</v>
      </c>
      <c r="M192" s="49">
        <v>9.2428263500000014</v>
      </c>
      <c r="N192" s="49">
        <v>2.7070817396444444</v>
      </c>
      <c r="O192" s="49">
        <v>2.6056919999999995</v>
      </c>
      <c r="P192" s="50">
        <v>0</v>
      </c>
      <c r="Q192" s="50">
        <v>0</v>
      </c>
      <c r="R192" s="50">
        <v>132.09772999999998</v>
      </c>
      <c r="S192" s="51">
        <v>47.457789999999996</v>
      </c>
      <c r="T192" s="50">
        <v>40.92577555555556</v>
      </c>
      <c r="U192" s="51">
        <v>17.482226666666673</v>
      </c>
      <c r="V192" s="51">
        <v>0</v>
      </c>
      <c r="W192" s="50">
        <v>0</v>
      </c>
      <c r="X192" s="49">
        <v>3.0942175000000005</v>
      </c>
      <c r="Y192" s="51">
        <v>0</v>
      </c>
      <c r="Z192" s="52">
        <v>0</v>
      </c>
      <c r="AA192" s="52">
        <v>0</v>
      </c>
      <c r="AB192" s="52">
        <v>0</v>
      </c>
      <c r="AC192" s="52">
        <v>0</v>
      </c>
      <c r="AD192" s="52">
        <v>0</v>
      </c>
      <c r="AE192" s="50">
        <v>24.732160266666664</v>
      </c>
      <c r="AF192" s="50">
        <v>70.535325600000007</v>
      </c>
      <c r="AG192" s="50">
        <v>0</v>
      </c>
      <c r="AH192" s="50">
        <v>13.313985840000004</v>
      </c>
      <c r="AI192" s="52">
        <v>8.180473837037038</v>
      </c>
      <c r="AJ192" s="49">
        <v>37.024065159202586</v>
      </c>
      <c r="AK192" s="50">
        <v>21.348962962962965</v>
      </c>
      <c r="AL192" s="50">
        <v>33.056296296296303</v>
      </c>
      <c r="AM192" s="50">
        <v>0</v>
      </c>
      <c r="AN192" s="50">
        <v>46.156640000000003</v>
      </c>
      <c r="AO192" s="50">
        <v>9.2093023255813975</v>
      </c>
      <c r="AP192" s="50">
        <v>28.969799999999999</v>
      </c>
      <c r="AQ192" s="51">
        <v>19.61</v>
      </c>
      <c r="AR192" s="49">
        <v>0</v>
      </c>
      <c r="AS192" s="50">
        <v>0</v>
      </c>
      <c r="AT192" s="50">
        <v>0</v>
      </c>
      <c r="AU192" s="50">
        <v>7.6513999999999989</v>
      </c>
      <c r="AV192" s="50">
        <v>353.50021666666669</v>
      </c>
      <c r="AW192" s="50">
        <v>26.383591535714292</v>
      </c>
      <c r="AX192" s="50">
        <v>3.5838095238095233</v>
      </c>
      <c r="AY192" s="50">
        <v>106.32013333333335</v>
      </c>
      <c r="AZ192" s="51">
        <v>0</v>
      </c>
      <c r="BA192" s="49">
        <v>0</v>
      </c>
      <c r="BB192" s="49">
        <v>0</v>
      </c>
      <c r="BC192" s="50">
        <v>0</v>
      </c>
      <c r="BD192" s="50">
        <v>0</v>
      </c>
      <c r="BE192" s="51">
        <v>0</v>
      </c>
      <c r="BF192" s="38"/>
      <c r="BG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Y192" s="38"/>
      <c r="BZ192" s="38"/>
      <c r="CJ192" s="38"/>
    </row>
    <row r="193" spans="2:88" x14ac:dyDescent="0.25">
      <c r="B193" s="8">
        <v>191</v>
      </c>
      <c r="C193" s="9" t="s">
        <v>11757</v>
      </c>
      <c r="D193" s="9" t="s">
        <v>11852</v>
      </c>
      <c r="E193" s="49">
        <v>17.341586750000001</v>
      </c>
      <c r="F193" s="50">
        <v>12.378786000000002</v>
      </c>
      <c r="G193" s="50">
        <v>29.730499999999999</v>
      </c>
      <c r="H193" s="51">
        <v>0</v>
      </c>
      <c r="I193" s="50">
        <v>0</v>
      </c>
      <c r="J193" s="50">
        <v>0</v>
      </c>
      <c r="K193" s="50">
        <v>0</v>
      </c>
      <c r="L193" s="50">
        <v>0</v>
      </c>
      <c r="M193" s="49">
        <v>9.2428263500000014</v>
      </c>
      <c r="N193" s="49">
        <v>2.7070817396444444</v>
      </c>
      <c r="O193" s="49">
        <v>2.6056919999999995</v>
      </c>
      <c r="P193" s="50">
        <v>0</v>
      </c>
      <c r="Q193" s="50">
        <v>0</v>
      </c>
      <c r="R193" s="50">
        <v>132.09772999999998</v>
      </c>
      <c r="S193" s="51">
        <v>47.457789999999996</v>
      </c>
      <c r="T193" s="50">
        <v>51.157219444444451</v>
      </c>
      <c r="U193" s="51">
        <v>17.482226666666673</v>
      </c>
      <c r="V193" s="51">
        <v>0</v>
      </c>
      <c r="W193" s="50">
        <v>0</v>
      </c>
      <c r="X193" s="49">
        <v>3.0942175000000005</v>
      </c>
      <c r="Y193" s="51">
        <v>0</v>
      </c>
      <c r="Z193" s="52">
        <v>0</v>
      </c>
      <c r="AA193" s="52">
        <v>0</v>
      </c>
      <c r="AB193" s="52">
        <v>0</v>
      </c>
      <c r="AC193" s="52">
        <v>0</v>
      </c>
      <c r="AD193" s="52">
        <v>0</v>
      </c>
      <c r="AE193" s="50">
        <v>30.915200333333331</v>
      </c>
      <c r="AF193" s="50">
        <v>88.169157000000013</v>
      </c>
      <c r="AG193" s="50">
        <v>0</v>
      </c>
      <c r="AH193" s="50">
        <v>13.313985840000004</v>
      </c>
      <c r="AI193" s="52">
        <v>8.180473837037038</v>
      </c>
      <c r="AJ193" s="49">
        <v>46.280081449003234</v>
      </c>
      <c r="AK193" s="50">
        <v>26.686203703703704</v>
      </c>
      <c r="AL193" s="50">
        <v>41.320370370370377</v>
      </c>
      <c r="AM193" s="50">
        <v>0</v>
      </c>
      <c r="AN193" s="50">
        <v>57.695800000000006</v>
      </c>
      <c r="AO193" s="50">
        <v>11.511627906976747</v>
      </c>
      <c r="AP193" s="50">
        <v>36.212249999999997</v>
      </c>
      <c r="AQ193" s="51">
        <v>24.512499999999999</v>
      </c>
      <c r="AR193" s="49">
        <v>0</v>
      </c>
      <c r="AS193" s="50">
        <v>0</v>
      </c>
      <c r="AT193" s="50">
        <v>0</v>
      </c>
      <c r="AU193" s="50">
        <v>7.6513999999999989</v>
      </c>
      <c r="AV193" s="50">
        <v>353.50021666666669</v>
      </c>
      <c r="AW193" s="50">
        <v>26.383591535714292</v>
      </c>
      <c r="AX193" s="50">
        <v>3.5838095238095233</v>
      </c>
      <c r="AY193" s="50">
        <v>106.32013333333335</v>
      </c>
      <c r="AZ193" s="51">
        <v>0</v>
      </c>
      <c r="BA193" s="49">
        <v>0</v>
      </c>
      <c r="BB193" s="49">
        <v>0</v>
      </c>
      <c r="BC193" s="50">
        <v>0</v>
      </c>
      <c r="BD193" s="50">
        <v>0</v>
      </c>
      <c r="BE193" s="51">
        <v>0</v>
      </c>
      <c r="BF193" s="38"/>
      <c r="BG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8"/>
      <c r="BY193" s="38"/>
      <c r="BZ193" s="38"/>
      <c r="CJ193" s="38"/>
    </row>
    <row r="194" spans="2:88" x14ac:dyDescent="0.25">
      <c r="B194" s="8">
        <v>192</v>
      </c>
      <c r="C194" s="9" t="s">
        <v>11757</v>
      </c>
      <c r="D194" s="9" t="s">
        <v>11853</v>
      </c>
      <c r="E194" s="49">
        <v>20.809904100000004</v>
      </c>
      <c r="F194" s="50">
        <v>14.854543200000002</v>
      </c>
      <c r="G194" s="50">
        <v>35.676600000000001</v>
      </c>
      <c r="H194" s="51">
        <v>0</v>
      </c>
      <c r="I194" s="50">
        <v>0</v>
      </c>
      <c r="J194" s="50">
        <v>0</v>
      </c>
      <c r="K194" s="50">
        <v>0</v>
      </c>
      <c r="L194" s="50">
        <v>0</v>
      </c>
      <c r="M194" s="49">
        <v>9.2428263500000014</v>
      </c>
      <c r="N194" s="49">
        <v>2.7070817396444444</v>
      </c>
      <c r="O194" s="49">
        <v>2.6056919999999995</v>
      </c>
      <c r="P194" s="50">
        <v>0</v>
      </c>
      <c r="Q194" s="50">
        <v>0</v>
      </c>
      <c r="R194" s="50">
        <v>132.09772999999998</v>
      </c>
      <c r="S194" s="51">
        <v>47.457789999999996</v>
      </c>
      <c r="T194" s="50">
        <v>61.388663333333341</v>
      </c>
      <c r="U194" s="51">
        <v>17.482226666666673</v>
      </c>
      <c r="V194" s="51">
        <v>0</v>
      </c>
      <c r="W194" s="50">
        <v>0</v>
      </c>
      <c r="X194" s="49">
        <v>3.0942175000000005</v>
      </c>
      <c r="Y194" s="51">
        <v>0</v>
      </c>
      <c r="Z194" s="52">
        <v>0</v>
      </c>
      <c r="AA194" s="52">
        <v>0</v>
      </c>
      <c r="AB194" s="52">
        <v>0</v>
      </c>
      <c r="AC194" s="52">
        <v>0</v>
      </c>
      <c r="AD194" s="52">
        <v>0</v>
      </c>
      <c r="AE194" s="50">
        <v>37.098240399999995</v>
      </c>
      <c r="AF194" s="50">
        <v>105.8029884</v>
      </c>
      <c r="AG194" s="50">
        <v>0</v>
      </c>
      <c r="AH194" s="50">
        <v>13.313985840000004</v>
      </c>
      <c r="AI194" s="52">
        <v>8.180473837037038</v>
      </c>
      <c r="AJ194" s="49">
        <v>55.536097738803875</v>
      </c>
      <c r="AK194" s="50">
        <v>32.023444444444451</v>
      </c>
      <c r="AL194" s="50">
        <v>49.584444444444458</v>
      </c>
      <c r="AM194" s="50">
        <v>0</v>
      </c>
      <c r="AN194" s="50">
        <v>69.234960000000001</v>
      </c>
      <c r="AO194" s="50">
        <v>13.813953488372096</v>
      </c>
      <c r="AP194" s="50">
        <v>43.454700000000003</v>
      </c>
      <c r="AQ194" s="51">
        <v>29.414999999999999</v>
      </c>
      <c r="AR194" s="49">
        <v>0</v>
      </c>
      <c r="AS194" s="50">
        <v>0</v>
      </c>
      <c r="AT194" s="50">
        <v>0</v>
      </c>
      <c r="AU194" s="50">
        <v>9.5642499999999995</v>
      </c>
      <c r="AV194" s="50">
        <v>412.11683333333337</v>
      </c>
      <c r="AW194" s="50">
        <v>26.383591535714292</v>
      </c>
      <c r="AX194" s="50">
        <v>3.5838095238095233</v>
      </c>
      <c r="AY194" s="50">
        <v>106.32013333333335</v>
      </c>
      <c r="AZ194" s="51">
        <v>0</v>
      </c>
      <c r="BA194" s="49">
        <v>0</v>
      </c>
      <c r="BB194" s="49">
        <v>0</v>
      </c>
      <c r="BC194" s="50">
        <v>0</v>
      </c>
      <c r="BD194" s="50">
        <v>0</v>
      </c>
      <c r="BE194" s="51">
        <v>0</v>
      </c>
      <c r="BF194" s="38"/>
      <c r="BG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Y194" s="38"/>
      <c r="BZ194" s="38"/>
      <c r="CJ194" s="38"/>
    </row>
    <row r="195" spans="2:88" x14ac:dyDescent="0.25">
      <c r="B195" s="8">
        <v>193</v>
      </c>
      <c r="C195" s="9" t="s">
        <v>11757</v>
      </c>
      <c r="D195" s="9" t="s">
        <v>11854</v>
      </c>
      <c r="E195" s="49">
        <v>3.4683173500000004</v>
      </c>
      <c r="F195" s="50">
        <v>2.4757572000000003</v>
      </c>
      <c r="G195" s="50">
        <v>5.9460999999999995</v>
      </c>
      <c r="H195" s="51">
        <v>0</v>
      </c>
      <c r="I195" s="50">
        <v>0</v>
      </c>
      <c r="J195" s="50">
        <v>0</v>
      </c>
      <c r="K195" s="50">
        <v>0</v>
      </c>
      <c r="L195" s="50">
        <v>0</v>
      </c>
      <c r="M195" s="49">
        <v>3.0809421166666673</v>
      </c>
      <c r="N195" s="49">
        <v>1.6793607249066667</v>
      </c>
      <c r="O195" s="49">
        <v>0.86856399999999989</v>
      </c>
      <c r="P195" s="50">
        <v>0</v>
      </c>
      <c r="Q195" s="50">
        <v>0</v>
      </c>
      <c r="R195" s="50">
        <v>28.394184666666668</v>
      </c>
      <c r="S195" s="51">
        <v>11.134204666666669</v>
      </c>
      <c r="T195" s="50">
        <v>7.3024923749999999</v>
      </c>
      <c r="U195" s="51">
        <v>6.4889666666666672</v>
      </c>
      <c r="V195" s="51">
        <v>0</v>
      </c>
      <c r="W195" s="50">
        <v>0</v>
      </c>
      <c r="X195" s="49">
        <v>0.6188435000000001</v>
      </c>
      <c r="Y195" s="51">
        <v>0</v>
      </c>
      <c r="Z195" s="52">
        <v>0</v>
      </c>
      <c r="AA195" s="52">
        <v>0</v>
      </c>
      <c r="AB195" s="52">
        <v>0</v>
      </c>
      <c r="AC195" s="52">
        <v>0</v>
      </c>
      <c r="AD195" s="52">
        <v>0</v>
      </c>
      <c r="AE195" s="50">
        <v>13.769011131428572</v>
      </c>
      <c r="AF195" s="50">
        <v>10.580298840000003</v>
      </c>
      <c r="AG195" s="50">
        <v>0</v>
      </c>
      <c r="AH195" s="50">
        <v>4.4379952800000009</v>
      </c>
      <c r="AI195" s="52">
        <v>2.7468274666666663</v>
      </c>
      <c r="AJ195" s="49">
        <v>5.553609773880388</v>
      </c>
      <c r="AK195" s="50">
        <v>5.3372407407407412</v>
      </c>
      <c r="AL195" s="50">
        <v>8.4211111111111112</v>
      </c>
      <c r="AM195" s="50">
        <v>3.1762500000000005</v>
      </c>
      <c r="AN195" s="50">
        <v>0</v>
      </c>
      <c r="AO195" s="50">
        <v>0</v>
      </c>
      <c r="AP195" s="50">
        <v>0</v>
      </c>
      <c r="AQ195" s="51">
        <v>0</v>
      </c>
      <c r="AR195" s="49">
        <v>0</v>
      </c>
      <c r="AS195" s="50">
        <v>0</v>
      </c>
      <c r="AT195" s="50">
        <v>0</v>
      </c>
      <c r="AU195" s="50">
        <v>1.9128499999999997</v>
      </c>
      <c r="AV195" s="50">
        <v>78.044523333333331</v>
      </c>
      <c r="AW195" s="50">
        <v>7.3393876547619055</v>
      </c>
      <c r="AX195" s="50">
        <v>0.71676190476190471</v>
      </c>
      <c r="AY195" s="50">
        <v>24.701180000000008</v>
      </c>
      <c r="AZ195" s="51">
        <v>0</v>
      </c>
      <c r="BA195" s="49">
        <v>0</v>
      </c>
      <c r="BB195" s="49">
        <v>0</v>
      </c>
      <c r="BC195" s="50">
        <v>0</v>
      </c>
      <c r="BD195" s="50">
        <v>0</v>
      </c>
      <c r="BE195" s="51">
        <v>0</v>
      </c>
      <c r="BF195" s="38"/>
      <c r="BG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Y195" s="38"/>
      <c r="BZ195" s="38"/>
      <c r="CJ195" s="38"/>
    </row>
    <row r="196" spans="2:88" x14ac:dyDescent="0.25">
      <c r="B196" s="8">
        <v>194</v>
      </c>
      <c r="C196" s="9" t="s">
        <v>11757</v>
      </c>
      <c r="D196" s="9" t="s">
        <v>11855</v>
      </c>
      <c r="E196" s="49">
        <v>4.6244231333333339</v>
      </c>
      <c r="F196" s="50">
        <v>3.3010096000000004</v>
      </c>
      <c r="G196" s="50">
        <v>7.9281333333333333</v>
      </c>
      <c r="H196" s="51">
        <v>0</v>
      </c>
      <c r="I196" s="50">
        <v>0</v>
      </c>
      <c r="J196" s="50">
        <v>0</v>
      </c>
      <c r="K196" s="50">
        <v>0</v>
      </c>
      <c r="L196" s="50">
        <v>0</v>
      </c>
      <c r="M196" s="49">
        <v>3.0809421166666673</v>
      </c>
      <c r="N196" s="49">
        <v>1.6793607249066667</v>
      </c>
      <c r="O196" s="49">
        <v>0.86856399999999989</v>
      </c>
      <c r="P196" s="50">
        <v>0</v>
      </c>
      <c r="Q196" s="50">
        <v>0</v>
      </c>
      <c r="R196" s="50">
        <v>28.394184666666668</v>
      </c>
      <c r="S196" s="51">
        <v>11.134204666666669</v>
      </c>
      <c r="T196" s="50">
        <v>9.7366565000000005</v>
      </c>
      <c r="U196" s="51">
        <v>6.4889666666666672</v>
      </c>
      <c r="V196" s="51">
        <v>0</v>
      </c>
      <c r="W196" s="50">
        <v>0</v>
      </c>
      <c r="X196" s="49">
        <v>0.6188435000000001</v>
      </c>
      <c r="Y196" s="51">
        <v>0</v>
      </c>
      <c r="Z196" s="52">
        <v>0</v>
      </c>
      <c r="AA196" s="52">
        <v>0</v>
      </c>
      <c r="AB196" s="52">
        <v>0</v>
      </c>
      <c r="AC196" s="52">
        <v>0</v>
      </c>
      <c r="AD196" s="52">
        <v>0</v>
      </c>
      <c r="AE196" s="50">
        <v>18.358681508571429</v>
      </c>
      <c r="AF196" s="50">
        <v>14.107065120000003</v>
      </c>
      <c r="AG196" s="50">
        <v>0</v>
      </c>
      <c r="AH196" s="50">
        <v>4.4379952800000009</v>
      </c>
      <c r="AI196" s="52">
        <v>2.7468274666666663</v>
      </c>
      <c r="AJ196" s="49">
        <v>7.4048130318405176</v>
      </c>
      <c r="AK196" s="50">
        <v>7.116320987654321</v>
      </c>
      <c r="AL196" s="50">
        <v>11.228148148148149</v>
      </c>
      <c r="AM196" s="50">
        <v>4.2350000000000003</v>
      </c>
      <c r="AN196" s="50">
        <v>0</v>
      </c>
      <c r="AO196" s="50">
        <v>0</v>
      </c>
      <c r="AP196" s="50">
        <v>0</v>
      </c>
      <c r="AQ196" s="51">
        <v>0</v>
      </c>
      <c r="AR196" s="49">
        <v>0</v>
      </c>
      <c r="AS196" s="50">
        <v>0</v>
      </c>
      <c r="AT196" s="50">
        <v>0</v>
      </c>
      <c r="AU196" s="50">
        <v>2.5504666666666664</v>
      </c>
      <c r="AV196" s="50">
        <v>90.83339222222223</v>
      </c>
      <c r="AW196" s="50">
        <v>7.3393876547619055</v>
      </c>
      <c r="AX196" s="50">
        <v>0.71676190476190471</v>
      </c>
      <c r="AY196" s="50">
        <v>24.701180000000008</v>
      </c>
      <c r="AZ196" s="51">
        <v>0</v>
      </c>
      <c r="BA196" s="49">
        <v>0</v>
      </c>
      <c r="BB196" s="49">
        <v>0</v>
      </c>
      <c r="BC196" s="50">
        <v>0</v>
      </c>
      <c r="BD196" s="50">
        <v>0</v>
      </c>
      <c r="BE196" s="51">
        <v>0</v>
      </c>
      <c r="BF196" s="38"/>
      <c r="BG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8"/>
      <c r="BY196" s="38"/>
      <c r="BZ196" s="38"/>
      <c r="CJ196" s="38"/>
    </row>
    <row r="197" spans="2:88" x14ac:dyDescent="0.25">
      <c r="B197" s="8">
        <v>195</v>
      </c>
      <c r="C197" s="9" t="s">
        <v>11757</v>
      </c>
      <c r="D197" s="9" t="s">
        <v>11856</v>
      </c>
      <c r="E197" s="49">
        <v>5.7805289166666673</v>
      </c>
      <c r="F197" s="50">
        <v>4.1262620000000005</v>
      </c>
      <c r="G197" s="50">
        <v>9.910166666666667</v>
      </c>
      <c r="H197" s="51">
        <v>0</v>
      </c>
      <c r="I197" s="50">
        <v>0</v>
      </c>
      <c r="J197" s="50">
        <v>0</v>
      </c>
      <c r="K197" s="50">
        <v>0</v>
      </c>
      <c r="L197" s="50">
        <v>0</v>
      </c>
      <c r="M197" s="49">
        <v>3.0809421166666673</v>
      </c>
      <c r="N197" s="49">
        <v>1.6793607249066667</v>
      </c>
      <c r="O197" s="49">
        <v>0.86856399999999989</v>
      </c>
      <c r="P197" s="50">
        <v>0</v>
      </c>
      <c r="Q197" s="50">
        <v>0</v>
      </c>
      <c r="R197" s="50">
        <v>28.394184666666668</v>
      </c>
      <c r="S197" s="51">
        <v>11.134204666666669</v>
      </c>
      <c r="T197" s="50">
        <v>12.170820625000001</v>
      </c>
      <c r="U197" s="51">
        <v>6.4889666666666672</v>
      </c>
      <c r="V197" s="51">
        <v>0</v>
      </c>
      <c r="W197" s="50">
        <v>0</v>
      </c>
      <c r="X197" s="49">
        <v>0.6188435000000001</v>
      </c>
      <c r="Y197" s="51">
        <v>0</v>
      </c>
      <c r="Z197" s="52">
        <v>0</v>
      </c>
      <c r="AA197" s="52">
        <v>0</v>
      </c>
      <c r="AB197" s="52">
        <v>0</v>
      </c>
      <c r="AC197" s="52">
        <v>0</v>
      </c>
      <c r="AD197" s="52">
        <v>0</v>
      </c>
      <c r="AE197" s="50">
        <v>22.948351885714288</v>
      </c>
      <c r="AF197" s="50">
        <v>17.633831400000005</v>
      </c>
      <c r="AG197" s="50">
        <v>0</v>
      </c>
      <c r="AH197" s="50">
        <v>4.4379952800000009</v>
      </c>
      <c r="AI197" s="52">
        <v>2.7468274666666663</v>
      </c>
      <c r="AJ197" s="49">
        <v>9.2560162898006464</v>
      </c>
      <c r="AK197" s="50">
        <v>8.8954012345679008</v>
      </c>
      <c r="AL197" s="50">
        <v>14.035185185185187</v>
      </c>
      <c r="AM197" s="50">
        <v>5.2937500000000002</v>
      </c>
      <c r="AN197" s="50">
        <v>0</v>
      </c>
      <c r="AO197" s="50">
        <v>0</v>
      </c>
      <c r="AP197" s="50">
        <v>0</v>
      </c>
      <c r="AQ197" s="51">
        <v>0</v>
      </c>
      <c r="AR197" s="49">
        <v>0</v>
      </c>
      <c r="AS197" s="50">
        <v>0</v>
      </c>
      <c r="AT197" s="50">
        <v>0</v>
      </c>
      <c r="AU197" s="50">
        <v>2.5504666666666664</v>
      </c>
      <c r="AV197" s="50">
        <v>90.83339222222223</v>
      </c>
      <c r="AW197" s="50">
        <v>7.3393876547619055</v>
      </c>
      <c r="AX197" s="50">
        <v>0.71676190476190471</v>
      </c>
      <c r="AY197" s="50">
        <v>24.701180000000008</v>
      </c>
      <c r="AZ197" s="51">
        <v>0</v>
      </c>
      <c r="BA197" s="49">
        <v>0</v>
      </c>
      <c r="BB197" s="49">
        <v>0</v>
      </c>
      <c r="BC197" s="50">
        <v>0</v>
      </c>
      <c r="BD197" s="50">
        <v>0</v>
      </c>
      <c r="BE197" s="51">
        <v>0</v>
      </c>
      <c r="BF197" s="38"/>
      <c r="BG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Y197" s="38"/>
      <c r="BZ197" s="38"/>
      <c r="CJ197" s="38"/>
    </row>
    <row r="198" spans="2:88" x14ac:dyDescent="0.25">
      <c r="B198" s="8">
        <v>196</v>
      </c>
      <c r="C198" s="9" t="s">
        <v>11757</v>
      </c>
      <c r="D198" s="9" t="s">
        <v>11857</v>
      </c>
      <c r="E198" s="49">
        <v>6.9366347000000008</v>
      </c>
      <c r="F198" s="50">
        <v>4.9515144000000006</v>
      </c>
      <c r="G198" s="50">
        <v>11.892199999999999</v>
      </c>
      <c r="H198" s="51">
        <v>0</v>
      </c>
      <c r="I198" s="50">
        <v>0</v>
      </c>
      <c r="J198" s="50">
        <v>0</v>
      </c>
      <c r="K198" s="50">
        <v>0</v>
      </c>
      <c r="L198" s="50">
        <v>0</v>
      </c>
      <c r="M198" s="49">
        <v>3.0809421166666673</v>
      </c>
      <c r="N198" s="49">
        <v>1.6793607249066667</v>
      </c>
      <c r="O198" s="49">
        <v>0.86856399999999989</v>
      </c>
      <c r="P198" s="50">
        <v>0</v>
      </c>
      <c r="Q198" s="50">
        <v>0</v>
      </c>
      <c r="R198" s="50">
        <v>28.394184666666668</v>
      </c>
      <c r="S198" s="51">
        <v>11.134204666666669</v>
      </c>
      <c r="T198" s="50">
        <v>14.60498475</v>
      </c>
      <c r="U198" s="51">
        <v>6.4889666666666672</v>
      </c>
      <c r="V198" s="51">
        <v>0</v>
      </c>
      <c r="W198" s="50">
        <v>0</v>
      </c>
      <c r="X198" s="49">
        <v>0.6188435000000001</v>
      </c>
      <c r="Y198" s="51">
        <v>0</v>
      </c>
      <c r="Z198" s="52">
        <v>0</v>
      </c>
      <c r="AA198" s="52">
        <v>0</v>
      </c>
      <c r="AB198" s="52">
        <v>0</v>
      </c>
      <c r="AC198" s="52">
        <v>0</v>
      </c>
      <c r="AD198" s="52">
        <v>0</v>
      </c>
      <c r="AE198" s="50">
        <v>27.538022262857144</v>
      </c>
      <c r="AF198" s="50">
        <v>21.160597680000006</v>
      </c>
      <c r="AG198" s="50">
        <v>0</v>
      </c>
      <c r="AH198" s="50">
        <v>4.4379952800000009</v>
      </c>
      <c r="AI198" s="52">
        <v>2.7468274666666663</v>
      </c>
      <c r="AJ198" s="49">
        <v>11.107219547760776</v>
      </c>
      <c r="AK198" s="50">
        <v>10.674481481481482</v>
      </c>
      <c r="AL198" s="50">
        <v>16.842222222222222</v>
      </c>
      <c r="AM198" s="50">
        <v>6.3525000000000009</v>
      </c>
      <c r="AN198" s="50">
        <v>0</v>
      </c>
      <c r="AO198" s="50">
        <v>0</v>
      </c>
      <c r="AP198" s="50">
        <v>0</v>
      </c>
      <c r="AQ198" s="51">
        <v>0</v>
      </c>
      <c r="AR198" s="49">
        <v>0</v>
      </c>
      <c r="AS198" s="50">
        <v>0</v>
      </c>
      <c r="AT198" s="50">
        <v>0</v>
      </c>
      <c r="AU198" s="50">
        <v>3.1880833333333332</v>
      </c>
      <c r="AV198" s="50">
        <v>103.62226111111113</v>
      </c>
      <c r="AW198" s="50">
        <v>7.3393876547619055</v>
      </c>
      <c r="AX198" s="50">
        <v>0.71676190476190471</v>
      </c>
      <c r="AY198" s="50">
        <v>24.701180000000008</v>
      </c>
      <c r="AZ198" s="51">
        <v>0</v>
      </c>
      <c r="BA198" s="49">
        <v>0</v>
      </c>
      <c r="BB198" s="49">
        <v>0</v>
      </c>
      <c r="BC198" s="50">
        <v>0</v>
      </c>
      <c r="BD198" s="50">
        <v>0</v>
      </c>
      <c r="BE198" s="51">
        <v>0</v>
      </c>
      <c r="BF198" s="38"/>
      <c r="BG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Y198" s="38"/>
      <c r="BZ198" s="38"/>
      <c r="CJ198" s="38"/>
    </row>
    <row r="199" spans="2:88" x14ac:dyDescent="0.25">
      <c r="B199" s="8">
        <v>197</v>
      </c>
      <c r="C199" s="9" t="s">
        <v>11757</v>
      </c>
      <c r="D199" s="9" t="s">
        <v>11858</v>
      </c>
      <c r="E199" s="49">
        <v>6.9366347000000008</v>
      </c>
      <c r="F199" s="50">
        <v>4.9515144000000006</v>
      </c>
      <c r="G199" s="50">
        <v>11.892199999999999</v>
      </c>
      <c r="H199" s="51">
        <v>0</v>
      </c>
      <c r="I199" s="50">
        <v>0</v>
      </c>
      <c r="J199" s="50">
        <v>0</v>
      </c>
      <c r="K199" s="50">
        <v>0</v>
      </c>
      <c r="L199" s="50">
        <v>0</v>
      </c>
      <c r="M199" s="49">
        <v>6.1618842333333346</v>
      </c>
      <c r="N199" s="49">
        <v>2.1412299881066668</v>
      </c>
      <c r="O199" s="49">
        <v>1.7371279999999998</v>
      </c>
      <c r="P199" s="50">
        <v>0</v>
      </c>
      <c r="Q199" s="50">
        <v>0</v>
      </c>
      <c r="R199" s="50">
        <v>62.225498000000002</v>
      </c>
      <c r="S199" s="51">
        <v>11.134204666666669</v>
      </c>
      <c r="T199" s="50">
        <v>7.3024923749999999</v>
      </c>
      <c r="U199" s="51">
        <v>16.348733333333335</v>
      </c>
      <c r="V199" s="51">
        <v>0</v>
      </c>
      <c r="W199" s="50">
        <v>0</v>
      </c>
      <c r="X199" s="49">
        <v>0.6188435000000001</v>
      </c>
      <c r="Y199" s="51">
        <v>0</v>
      </c>
      <c r="Z199" s="52">
        <v>0</v>
      </c>
      <c r="AA199" s="52">
        <v>0</v>
      </c>
      <c r="AB199" s="52">
        <v>0</v>
      </c>
      <c r="AC199" s="52">
        <v>0</v>
      </c>
      <c r="AD199" s="52">
        <v>0</v>
      </c>
      <c r="AE199" s="50">
        <v>13.769011131428572</v>
      </c>
      <c r="AF199" s="50">
        <v>10.580298840000003</v>
      </c>
      <c r="AG199" s="50">
        <v>0</v>
      </c>
      <c r="AH199" s="50">
        <v>8.8759905600000018</v>
      </c>
      <c r="AI199" s="52">
        <v>5.4636506518518519</v>
      </c>
      <c r="AJ199" s="49">
        <v>5.553609773880388</v>
      </c>
      <c r="AK199" s="50">
        <v>10.674481481481482</v>
      </c>
      <c r="AL199" s="50">
        <v>16.842222222222222</v>
      </c>
      <c r="AM199" s="50">
        <v>6.3525000000000009</v>
      </c>
      <c r="AN199" s="50">
        <v>0</v>
      </c>
      <c r="AO199" s="50">
        <v>0</v>
      </c>
      <c r="AP199" s="50">
        <v>0</v>
      </c>
      <c r="AQ199" s="51">
        <v>0</v>
      </c>
      <c r="AR199" s="49">
        <v>0</v>
      </c>
      <c r="AS199" s="50">
        <v>0</v>
      </c>
      <c r="AT199" s="50">
        <v>0</v>
      </c>
      <c r="AU199" s="50">
        <v>3.8256999999999994</v>
      </c>
      <c r="AV199" s="50">
        <v>156.08904666666666</v>
      </c>
      <c r="AW199" s="50">
        <v>14.678775309523811</v>
      </c>
      <c r="AX199" s="50">
        <v>0.71676190476190471</v>
      </c>
      <c r="AY199" s="50">
        <v>53.403716666666675</v>
      </c>
      <c r="AZ199" s="51">
        <v>0</v>
      </c>
      <c r="BA199" s="49">
        <v>0</v>
      </c>
      <c r="BB199" s="49">
        <v>0</v>
      </c>
      <c r="BC199" s="50">
        <v>0</v>
      </c>
      <c r="BD199" s="50">
        <v>0</v>
      </c>
      <c r="BE199" s="51">
        <v>0</v>
      </c>
      <c r="BF199" s="38"/>
      <c r="BG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Y199" s="38"/>
      <c r="BZ199" s="38"/>
      <c r="CJ199" s="38"/>
    </row>
    <row r="200" spans="2:88" x14ac:dyDescent="0.25">
      <c r="B200" s="8">
        <v>198</v>
      </c>
      <c r="C200" s="9" t="s">
        <v>11757</v>
      </c>
      <c r="D200" s="9" t="s">
        <v>11859</v>
      </c>
      <c r="E200" s="49">
        <v>9.2488462666666678</v>
      </c>
      <c r="F200" s="50">
        <v>6.6020192000000009</v>
      </c>
      <c r="G200" s="50">
        <v>15.856266666666667</v>
      </c>
      <c r="H200" s="51">
        <v>0</v>
      </c>
      <c r="I200" s="50">
        <v>0</v>
      </c>
      <c r="J200" s="50">
        <v>0</v>
      </c>
      <c r="K200" s="50">
        <v>0</v>
      </c>
      <c r="L200" s="50">
        <v>0</v>
      </c>
      <c r="M200" s="49">
        <v>6.1618842333333346</v>
      </c>
      <c r="N200" s="49">
        <v>2.1412299881066668</v>
      </c>
      <c r="O200" s="49">
        <v>1.7371279999999998</v>
      </c>
      <c r="P200" s="50">
        <v>0</v>
      </c>
      <c r="Q200" s="50">
        <v>0</v>
      </c>
      <c r="R200" s="50">
        <v>62.225498000000002</v>
      </c>
      <c r="S200" s="51">
        <v>11.134204666666669</v>
      </c>
      <c r="T200" s="50">
        <v>9.7366565000000005</v>
      </c>
      <c r="U200" s="51">
        <v>16.348733333333335</v>
      </c>
      <c r="V200" s="51">
        <v>0</v>
      </c>
      <c r="W200" s="50">
        <v>0</v>
      </c>
      <c r="X200" s="49">
        <v>0.6188435000000001</v>
      </c>
      <c r="Y200" s="51">
        <v>0</v>
      </c>
      <c r="Z200" s="52">
        <v>0</v>
      </c>
      <c r="AA200" s="52">
        <v>0</v>
      </c>
      <c r="AB200" s="52">
        <v>0</v>
      </c>
      <c r="AC200" s="52">
        <v>0</v>
      </c>
      <c r="AD200" s="52">
        <v>0</v>
      </c>
      <c r="AE200" s="50">
        <v>18.358681508571429</v>
      </c>
      <c r="AF200" s="50">
        <v>14.107065120000003</v>
      </c>
      <c r="AG200" s="50">
        <v>0</v>
      </c>
      <c r="AH200" s="50">
        <v>8.8759905600000018</v>
      </c>
      <c r="AI200" s="52">
        <v>5.4636506518518519</v>
      </c>
      <c r="AJ200" s="49">
        <v>7.4048130318405176</v>
      </c>
      <c r="AK200" s="50">
        <v>14.232641975308642</v>
      </c>
      <c r="AL200" s="50">
        <v>22.456296296296298</v>
      </c>
      <c r="AM200" s="50">
        <v>8.4700000000000006</v>
      </c>
      <c r="AN200" s="50">
        <v>0</v>
      </c>
      <c r="AO200" s="50">
        <v>0</v>
      </c>
      <c r="AP200" s="50">
        <v>0</v>
      </c>
      <c r="AQ200" s="51">
        <v>0</v>
      </c>
      <c r="AR200" s="49">
        <v>0</v>
      </c>
      <c r="AS200" s="50">
        <v>0</v>
      </c>
      <c r="AT200" s="50">
        <v>0</v>
      </c>
      <c r="AU200" s="50">
        <v>5.1009333333333329</v>
      </c>
      <c r="AV200" s="50">
        <v>181.66678444444446</v>
      </c>
      <c r="AW200" s="50">
        <v>14.678775309523811</v>
      </c>
      <c r="AX200" s="50">
        <v>0.71676190476190471</v>
      </c>
      <c r="AY200" s="50">
        <v>53.403716666666675</v>
      </c>
      <c r="AZ200" s="51">
        <v>0</v>
      </c>
      <c r="BA200" s="49">
        <v>0</v>
      </c>
      <c r="BB200" s="49">
        <v>0</v>
      </c>
      <c r="BC200" s="50">
        <v>0</v>
      </c>
      <c r="BD200" s="50">
        <v>0</v>
      </c>
      <c r="BE200" s="51">
        <v>0</v>
      </c>
      <c r="BF200" s="38"/>
      <c r="BG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Y200" s="38"/>
      <c r="BZ200" s="38"/>
      <c r="CJ200" s="38"/>
    </row>
    <row r="201" spans="2:88" x14ac:dyDescent="0.25">
      <c r="B201" s="8">
        <v>199</v>
      </c>
      <c r="C201" s="9" t="s">
        <v>11757</v>
      </c>
      <c r="D201" s="9" t="s">
        <v>11860</v>
      </c>
      <c r="E201" s="49">
        <v>11.561057833333335</v>
      </c>
      <c r="F201" s="50">
        <v>8.2525240000000011</v>
      </c>
      <c r="G201" s="50">
        <v>19.820333333333334</v>
      </c>
      <c r="H201" s="51">
        <v>0</v>
      </c>
      <c r="I201" s="50">
        <v>0</v>
      </c>
      <c r="J201" s="50">
        <v>0</v>
      </c>
      <c r="K201" s="50">
        <v>0</v>
      </c>
      <c r="L201" s="50">
        <v>0</v>
      </c>
      <c r="M201" s="49">
        <v>6.1618842333333346</v>
      </c>
      <c r="N201" s="49">
        <v>2.1412299881066668</v>
      </c>
      <c r="O201" s="49">
        <v>1.7371279999999998</v>
      </c>
      <c r="P201" s="50">
        <v>0</v>
      </c>
      <c r="Q201" s="50">
        <v>0</v>
      </c>
      <c r="R201" s="50">
        <v>62.225498000000002</v>
      </c>
      <c r="S201" s="51">
        <v>11.134204666666669</v>
      </c>
      <c r="T201" s="50">
        <v>12.170820625000001</v>
      </c>
      <c r="U201" s="51">
        <v>16.348733333333335</v>
      </c>
      <c r="V201" s="51">
        <v>0</v>
      </c>
      <c r="W201" s="50">
        <v>0</v>
      </c>
      <c r="X201" s="49">
        <v>0.6188435000000001</v>
      </c>
      <c r="Y201" s="51">
        <v>0</v>
      </c>
      <c r="Z201" s="52">
        <v>0</v>
      </c>
      <c r="AA201" s="52">
        <v>0</v>
      </c>
      <c r="AB201" s="52">
        <v>0</v>
      </c>
      <c r="AC201" s="52">
        <v>0</v>
      </c>
      <c r="AD201" s="52">
        <v>0</v>
      </c>
      <c r="AE201" s="50">
        <v>22.948351885714288</v>
      </c>
      <c r="AF201" s="50">
        <v>17.633831400000005</v>
      </c>
      <c r="AG201" s="50">
        <v>0</v>
      </c>
      <c r="AH201" s="50">
        <v>8.8759905600000018</v>
      </c>
      <c r="AI201" s="52">
        <v>5.4636506518518519</v>
      </c>
      <c r="AJ201" s="49">
        <v>9.2560162898006464</v>
      </c>
      <c r="AK201" s="50">
        <v>17.790802469135802</v>
      </c>
      <c r="AL201" s="50">
        <v>28.070370370370373</v>
      </c>
      <c r="AM201" s="50">
        <v>10.5875</v>
      </c>
      <c r="AN201" s="50">
        <v>0</v>
      </c>
      <c r="AO201" s="50">
        <v>0</v>
      </c>
      <c r="AP201" s="50">
        <v>0</v>
      </c>
      <c r="AQ201" s="51">
        <v>0</v>
      </c>
      <c r="AR201" s="49">
        <v>0</v>
      </c>
      <c r="AS201" s="50">
        <v>0</v>
      </c>
      <c r="AT201" s="50">
        <v>0</v>
      </c>
      <c r="AU201" s="50">
        <v>5.1009333333333329</v>
      </c>
      <c r="AV201" s="50">
        <v>181.66678444444446</v>
      </c>
      <c r="AW201" s="50">
        <v>14.678775309523811</v>
      </c>
      <c r="AX201" s="50">
        <v>0.71676190476190471</v>
      </c>
      <c r="AY201" s="50">
        <v>53.403716666666675</v>
      </c>
      <c r="AZ201" s="51">
        <v>0</v>
      </c>
      <c r="BA201" s="49">
        <v>0</v>
      </c>
      <c r="BB201" s="49">
        <v>0</v>
      </c>
      <c r="BC201" s="50">
        <v>0</v>
      </c>
      <c r="BD201" s="50">
        <v>0</v>
      </c>
      <c r="BE201" s="51">
        <v>0</v>
      </c>
      <c r="BF201" s="38"/>
      <c r="BG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Y201" s="38"/>
      <c r="BZ201" s="38"/>
      <c r="CJ201" s="38"/>
    </row>
    <row r="202" spans="2:88" x14ac:dyDescent="0.25">
      <c r="B202" s="8">
        <v>200</v>
      </c>
      <c r="C202" s="9" t="s">
        <v>11757</v>
      </c>
      <c r="D202" s="9" t="s">
        <v>11861</v>
      </c>
      <c r="E202" s="49">
        <v>13.873269400000002</v>
      </c>
      <c r="F202" s="50">
        <v>9.9030288000000013</v>
      </c>
      <c r="G202" s="50">
        <v>23.784399999999998</v>
      </c>
      <c r="H202" s="51">
        <v>0</v>
      </c>
      <c r="I202" s="50">
        <v>0</v>
      </c>
      <c r="J202" s="50">
        <v>0</v>
      </c>
      <c r="K202" s="50">
        <v>0</v>
      </c>
      <c r="L202" s="50">
        <v>0</v>
      </c>
      <c r="M202" s="49">
        <v>6.1618842333333346</v>
      </c>
      <c r="N202" s="49">
        <v>2.1412299881066668</v>
      </c>
      <c r="O202" s="49">
        <v>1.7371279999999998</v>
      </c>
      <c r="P202" s="50">
        <v>0</v>
      </c>
      <c r="Q202" s="50">
        <v>0</v>
      </c>
      <c r="R202" s="50">
        <v>62.225498000000002</v>
      </c>
      <c r="S202" s="51">
        <v>11.134204666666669</v>
      </c>
      <c r="T202" s="50">
        <v>14.60498475</v>
      </c>
      <c r="U202" s="51">
        <v>16.348733333333335</v>
      </c>
      <c r="V202" s="51">
        <v>0</v>
      </c>
      <c r="W202" s="50">
        <v>0</v>
      </c>
      <c r="X202" s="49">
        <v>0.6188435000000001</v>
      </c>
      <c r="Y202" s="51">
        <v>0</v>
      </c>
      <c r="Z202" s="52">
        <v>0</v>
      </c>
      <c r="AA202" s="52">
        <v>0</v>
      </c>
      <c r="AB202" s="52">
        <v>0</v>
      </c>
      <c r="AC202" s="52">
        <v>0</v>
      </c>
      <c r="AD202" s="52">
        <v>0</v>
      </c>
      <c r="AE202" s="50">
        <v>27.538022262857144</v>
      </c>
      <c r="AF202" s="50">
        <v>21.160597680000006</v>
      </c>
      <c r="AG202" s="50">
        <v>0</v>
      </c>
      <c r="AH202" s="50">
        <v>8.8759905600000018</v>
      </c>
      <c r="AI202" s="52">
        <v>5.4636506518518519</v>
      </c>
      <c r="AJ202" s="49">
        <v>11.107219547760776</v>
      </c>
      <c r="AK202" s="50">
        <v>21.348962962962965</v>
      </c>
      <c r="AL202" s="50">
        <v>33.684444444444445</v>
      </c>
      <c r="AM202" s="50">
        <v>12.705000000000002</v>
      </c>
      <c r="AN202" s="50">
        <v>0</v>
      </c>
      <c r="AO202" s="50">
        <v>0</v>
      </c>
      <c r="AP202" s="50">
        <v>0</v>
      </c>
      <c r="AQ202" s="51">
        <v>0</v>
      </c>
      <c r="AR202" s="49">
        <v>0</v>
      </c>
      <c r="AS202" s="50">
        <v>0</v>
      </c>
      <c r="AT202" s="50">
        <v>0</v>
      </c>
      <c r="AU202" s="50">
        <v>6.3761666666666663</v>
      </c>
      <c r="AV202" s="50">
        <v>207.24452222222226</v>
      </c>
      <c r="AW202" s="50">
        <v>14.678775309523811</v>
      </c>
      <c r="AX202" s="50">
        <v>0.71676190476190471</v>
      </c>
      <c r="AY202" s="50">
        <v>53.403716666666675</v>
      </c>
      <c r="AZ202" s="51">
        <v>0</v>
      </c>
      <c r="BA202" s="49">
        <v>0</v>
      </c>
      <c r="BB202" s="49">
        <v>0</v>
      </c>
      <c r="BC202" s="50">
        <v>0</v>
      </c>
      <c r="BD202" s="50">
        <v>0</v>
      </c>
      <c r="BE202" s="51">
        <v>0</v>
      </c>
      <c r="BF202" s="38"/>
      <c r="BG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Y202" s="38"/>
      <c r="BZ202" s="38"/>
      <c r="CJ202" s="38"/>
    </row>
    <row r="203" spans="2:88" x14ac:dyDescent="0.25">
      <c r="B203" s="8">
        <v>201</v>
      </c>
      <c r="C203" s="9" t="s">
        <v>11757</v>
      </c>
      <c r="D203" s="9" t="s">
        <v>11862</v>
      </c>
      <c r="E203" s="49">
        <v>10.404952050000002</v>
      </c>
      <c r="F203" s="50">
        <v>7.427271600000001</v>
      </c>
      <c r="G203" s="50">
        <v>17.8383</v>
      </c>
      <c r="H203" s="51">
        <v>0</v>
      </c>
      <c r="I203" s="50">
        <v>0</v>
      </c>
      <c r="J203" s="50">
        <v>0</v>
      </c>
      <c r="K203" s="50">
        <v>0</v>
      </c>
      <c r="L203" s="50">
        <v>0</v>
      </c>
      <c r="M203" s="49">
        <v>9.2428263500000014</v>
      </c>
      <c r="N203" s="49">
        <v>2.7070817396444444</v>
      </c>
      <c r="O203" s="49">
        <v>2.6056919999999995</v>
      </c>
      <c r="P203" s="50">
        <v>0</v>
      </c>
      <c r="Q203" s="50">
        <v>0</v>
      </c>
      <c r="R203" s="50">
        <v>95.774144666666672</v>
      </c>
      <c r="S203" s="51">
        <v>11.134204666666669</v>
      </c>
      <c r="T203" s="50">
        <v>7.3024923749999999</v>
      </c>
      <c r="U203" s="51">
        <v>17.482226666666673</v>
      </c>
      <c r="V203" s="51">
        <v>0</v>
      </c>
      <c r="W203" s="50">
        <v>0</v>
      </c>
      <c r="X203" s="49">
        <v>0.6188435000000001</v>
      </c>
      <c r="Y203" s="51">
        <v>0</v>
      </c>
      <c r="Z203" s="52">
        <v>0</v>
      </c>
      <c r="AA203" s="52">
        <v>0</v>
      </c>
      <c r="AB203" s="52">
        <v>0</v>
      </c>
      <c r="AC203" s="52">
        <v>0</v>
      </c>
      <c r="AD203" s="52">
        <v>0</v>
      </c>
      <c r="AE203" s="50">
        <v>13.769011131428572</v>
      </c>
      <c r="AF203" s="50">
        <v>10.580298840000003</v>
      </c>
      <c r="AG203" s="50">
        <v>0</v>
      </c>
      <c r="AH203" s="50">
        <v>13.313985840000004</v>
      </c>
      <c r="AI203" s="52">
        <v>8.180473837037038</v>
      </c>
      <c r="AJ203" s="49">
        <v>5.553609773880388</v>
      </c>
      <c r="AK203" s="50">
        <v>16.011722222222225</v>
      </c>
      <c r="AL203" s="50">
        <v>25.263333333333335</v>
      </c>
      <c r="AM203" s="50">
        <v>9.5287500000000023</v>
      </c>
      <c r="AN203" s="50">
        <v>0</v>
      </c>
      <c r="AO203" s="50">
        <v>0</v>
      </c>
      <c r="AP203" s="50">
        <v>0</v>
      </c>
      <c r="AQ203" s="51">
        <v>0</v>
      </c>
      <c r="AR203" s="49">
        <v>0</v>
      </c>
      <c r="AS203" s="50">
        <v>0</v>
      </c>
      <c r="AT203" s="50">
        <v>0</v>
      </c>
      <c r="AU203" s="50">
        <v>5.7385499999999992</v>
      </c>
      <c r="AV203" s="50">
        <v>234.13357000000002</v>
      </c>
      <c r="AW203" s="50">
        <v>22.018162964285715</v>
      </c>
      <c r="AX203" s="50">
        <v>0.71676190476190471</v>
      </c>
      <c r="AY203" s="50">
        <v>78.974133333333342</v>
      </c>
      <c r="AZ203" s="51">
        <v>0</v>
      </c>
      <c r="BA203" s="49">
        <v>0</v>
      </c>
      <c r="BB203" s="49">
        <v>0</v>
      </c>
      <c r="BC203" s="50">
        <v>0</v>
      </c>
      <c r="BD203" s="50">
        <v>0</v>
      </c>
      <c r="BE203" s="51">
        <v>0</v>
      </c>
      <c r="BF203" s="38"/>
      <c r="BG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Y203" s="38"/>
      <c r="BZ203" s="38"/>
      <c r="CJ203" s="38"/>
    </row>
    <row r="204" spans="2:88" x14ac:dyDescent="0.25">
      <c r="B204" s="8">
        <v>202</v>
      </c>
      <c r="C204" s="9" t="s">
        <v>11757</v>
      </c>
      <c r="D204" s="9" t="s">
        <v>11863</v>
      </c>
      <c r="E204" s="49">
        <v>13.873269400000002</v>
      </c>
      <c r="F204" s="50">
        <v>9.9030288000000013</v>
      </c>
      <c r="G204" s="50">
        <v>23.784399999999998</v>
      </c>
      <c r="H204" s="51">
        <v>0</v>
      </c>
      <c r="I204" s="50">
        <v>0</v>
      </c>
      <c r="J204" s="50">
        <v>0</v>
      </c>
      <c r="K204" s="50">
        <v>0</v>
      </c>
      <c r="L204" s="50">
        <v>0</v>
      </c>
      <c r="M204" s="49">
        <v>9.2428263500000014</v>
      </c>
      <c r="N204" s="49">
        <v>2.7070817396444444</v>
      </c>
      <c r="O204" s="49">
        <v>2.6056919999999995</v>
      </c>
      <c r="P204" s="50">
        <v>0</v>
      </c>
      <c r="Q204" s="50">
        <v>0</v>
      </c>
      <c r="R204" s="50">
        <v>95.774144666666672</v>
      </c>
      <c r="S204" s="51">
        <v>11.134204666666669</v>
      </c>
      <c r="T204" s="50">
        <v>9.7366565000000005</v>
      </c>
      <c r="U204" s="51">
        <v>17.482226666666673</v>
      </c>
      <c r="V204" s="51">
        <v>0</v>
      </c>
      <c r="W204" s="50">
        <v>0</v>
      </c>
      <c r="X204" s="49">
        <v>0.6188435000000001</v>
      </c>
      <c r="Y204" s="51">
        <v>0</v>
      </c>
      <c r="Z204" s="52">
        <v>0</v>
      </c>
      <c r="AA204" s="52">
        <v>0</v>
      </c>
      <c r="AB204" s="52">
        <v>0</v>
      </c>
      <c r="AC204" s="52">
        <v>0</v>
      </c>
      <c r="AD204" s="52">
        <v>0</v>
      </c>
      <c r="AE204" s="50">
        <v>18.358681508571429</v>
      </c>
      <c r="AF204" s="50">
        <v>14.107065120000003</v>
      </c>
      <c r="AG204" s="50">
        <v>0</v>
      </c>
      <c r="AH204" s="50">
        <v>13.313985840000004</v>
      </c>
      <c r="AI204" s="52">
        <v>8.180473837037038</v>
      </c>
      <c r="AJ204" s="49">
        <v>7.4048130318405176</v>
      </c>
      <c r="AK204" s="50">
        <v>21.348962962962965</v>
      </c>
      <c r="AL204" s="50">
        <v>33.684444444444445</v>
      </c>
      <c r="AM204" s="50">
        <v>12.705000000000002</v>
      </c>
      <c r="AN204" s="50">
        <v>0</v>
      </c>
      <c r="AO204" s="50">
        <v>0</v>
      </c>
      <c r="AP204" s="50">
        <v>0</v>
      </c>
      <c r="AQ204" s="51">
        <v>0</v>
      </c>
      <c r="AR204" s="49">
        <v>0</v>
      </c>
      <c r="AS204" s="50">
        <v>0</v>
      </c>
      <c r="AT204" s="50">
        <v>0</v>
      </c>
      <c r="AU204" s="50">
        <v>7.6513999999999989</v>
      </c>
      <c r="AV204" s="50">
        <v>272.50017666666668</v>
      </c>
      <c r="AW204" s="50">
        <v>22.018162964285715</v>
      </c>
      <c r="AX204" s="50">
        <v>0.71676190476190471</v>
      </c>
      <c r="AY204" s="50">
        <v>78.974133333333342</v>
      </c>
      <c r="AZ204" s="51">
        <v>0</v>
      </c>
      <c r="BA204" s="49">
        <v>0</v>
      </c>
      <c r="BB204" s="49">
        <v>0</v>
      </c>
      <c r="BC204" s="50">
        <v>0</v>
      </c>
      <c r="BD204" s="50">
        <v>0</v>
      </c>
      <c r="BE204" s="51">
        <v>0</v>
      </c>
      <c r="BF204" s="38"/>
      <c r="BG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Y204" s="38"/>
      <c r="BZ204" s="38"/>
      <c r="CJ204" s="38"/>
    </row>
    <row r="205" spans="2:88" x14ac:dyDescent="0.25">
      <c r="B205" s="8">
        <v>203</v>
      </c>
      <c r="C205" s="9" t="s">
        <v>11757</v>
      </c>
      <c r="D205" s="9" t="s">
        <v>11864</v>
      </c>
      <c r="E205" s="49">
        <v>17.341586750000001</v>
      </c>
      <c r="F205" s="50">
        <v>12.378786000000002</v>
      </c>
      <c r="G205" s="50">
        <v>29.730499999999999</v>
      </c>
      <c r="H205" s="51">
        <v>0</v>
      </c>
      <c r="I205" s="50">
        <v>0</v>
      </c>
      <c r="J205" s="50">
        <v>0</v>
      </c>
      <c r="K205" s="50">
        <v>0</v>
      </c>
      <c r="L205" s="50">
        <v>0</v>
      </c>
      <c r="M205" s="49">
        <v>9.2428263500000014</v>
      </c>
      <c r="N205" s="49">
        <v>2.7070817396444444</v>
      </c>
      <c r="O205" s="49">
        <v>2.6056919999999995</v>
      </c>
      <c r="P205" s="50">
        <v>0</v>
      </c>
      <c r="Q205" s="50">
        <v>0</v>
      </c>
      <c r="R205" s="50">
        <v>95.774144666666672</v>
      </c>
      <c r="S205" s="51">
        <v>11.134204666666669</v>
      </c>
      <c r="T205" s="50">
        <v>12.170820625000001</v>
      </c>
      <c r="U205" s="51">
        <v>17.482226666666673</v>
      </c>
      <c r="V205" s="51">
        <v>0</v>
      </c>
      <c r="W205" s="50">
        <v>0</v>
      </c>
      <c r="X205" s="49">
        <v>0.6188435000000001</v>
      </c>
      <c r="Y205" s="51">
        <v>0</v>
      </c>
      <c r="Z205" s="52">
        <v>0</v>
      </c>
      <c r="AA205" s="52">
        <v>0</v>
      </c>
      <c r="AB205" s="52">
        <v>0</v>
      </c>
      <c r="AC205" s="52">
        <v>0</v>
      </c>
      <c r="AD205" s="52">
        <v>0</v>
      </c>
      <c r="AE205" s="50">
        <v>22.948351885714288</v>
      </c>
      <c r="AF205" s="50">
        <v>17.633831400000005</v>
      </c>
      <c r="AG205" s="50">
        <v>0</v>
      </c>
      <c r="AH205" s="50">
        <v>13.313985840000004</v>
      </c>
      <c r="AI205" s="52">
        <v>8.180473837037038</v>
      </c>
      <c r="AJ205" s="49">
        <v>9.2560162898006464</v>
      </c>
      <c r="AK205" s="50">
        <v>26.686203703703704</v>
      </c>
      <c r="AL205" s="50">
        <v>42.105555555555554</v>
      </c>
      <c r="AM205" s="50">
        <v>15.881250000000001</v>
      </c>
      <c r="AN205" s="50">
        <v>0</v>
      </c>
      <c r="AO205" s="50">
        <v>0</v>
      </c>
      <c r="AP205" s="50">
        <v>0</v>
      </c>
      <c r="AQ205" s="51">
        <v>0</v>
      </c>
      <c r="AR205" s="49">
        <v>0</v>
      </c>
      <c r="AS205" s="50">
        <v>0</v>
      </c>
      <c r="AT205" s="50">
        <v>0</v>
      </c>
      <c r="AU205" s="50">
        <v>7.6513999999999989</v>
      </c>
      <c r="AV205" s="50">
        <v>272.50017666666668</v>
      </c>
      <c r="AW205" s="50">
        <v>22.018162964285715</v>
      </c>
      <c r="AX205" s="50">
        <v>0.71676190476190471</v>
      </c>
      <c r="AY205" s="50">
        <v>78.974133333333342</v>
      </c>
      <c r="AZ205" s="51">
        <v>0</v>
      </c>
      <c r="BA205" s="49">
        <v>0</v>
      </c>
      <c r="BB205" s="49">
        <v>0</v>
      </c>
      <c r="BC205" s="50">
        <v>0</v>
      </c>
      <c r="BD205" s="50">
        <v>0</v>
      </c>
      <c r="BE205" s="51">
        <v>0</v>
      </c>
      <c r="BF205" s="38"/>
      <c r="BG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Y205" s="38"/>
      <c r="BZ205" s="38"/>
      <c r="CJ205" s="38"/>
    </row>
    <row r="206" spans="2:88" x14ac:dyDescent="0.25">
      <c r="B206" s="8">
        <v>204</v>
      </c>
      <c r="C206" s="9" t="s">
        <v>11757</v>
      </c>
      <c r="D206" s="9" t="s">
        <v>11865</v>
      </c>
      <c r="E206" s="49">
        <v>20.809904100000004</v>
      </c>
      <c r="F206" s="50">
        <v>14.854543200000002</v>
      </c>
      <c r="G206" s="50">
        <v>35.676600000000001</v>
      </c>
      <c r="H206" s="51">
        <v>0</v>
      </c>
      <c r="I206" s="50">
        <v>0</v>
      </c>
      <c r="J206" s="50">
        <v>0</v>
      </c>
      <c r="K206" s="50">
        <v>0</v>
      </c>
      <c r="L206" s="50">
        <v>0</v>
      </c>
      <c r="M206" s="49">
        <v>9.2428263500000014</v>
      </c>
      <c r="N206" s="49">
        <v>2.7070817396444444</v>
      </c>
      <c r="O206" s="49">
        <v>2.6056919999999995</v>
      </c>
      <c r="P206" s="50">
        <v>0</v>
      </c>
      <c r="Q206" s="50">
        <v>0</v>
      </c>
      <c r="R206" s="50">
        <v>95.774144666666672</v>
      </c>
      <c r="S206" s="51">
        <v>11.134204666666669</v>
      </c>
      <c r="T206" s="50">
        <v>14.60498475</v>
      </c>
      <c r="U206" s="51">
        <v>17.482226666666673</v>
      </c>
      <c r="V206" s="51">
        <v>0</v>
      </c>
      <c r="W206" s="50">
        <v>0</v>
      </c>
      <c r="X206" s="49">
        <v>0.6188435000000001</v>
      </c>
      <c r="Y206" s="51">
        <v>0</v>
      </c>
      <c r="Z206" s="52">
        <v>0</v>
      </c>
      <c r="AA206" s="52">
        <v>0</v>
      </c>
      <c r="AB206" s="52">
        <v>0</v>
      </c>
      <c r="AC206" s="52">
        <v>0</v>
      </c>
      <c r="AD206" s="52">
        <v>0</v>
      </c>
      <c r="AE206" s="50">
        <v>27.538022262857144</v>
      </c>
      <c r="AF206" s="50">
        <v>21.160597680000006</v>
      </c>
      <c r="AG206" s="50">
        <v>0</v>
      </c>
      <c r="AH206" s="50">
        <v>13.313985840000004</v>
      </c>
      <c r="AI206" s="52">
        <v>8.180473837037038</v>
      </c>
      <c r="AJ206" s="49">
        <v>11.107219547760776</v>
      </c>
      <c r="AK206" s="50">
        <v>32.023444444444451</v>
      </c>
      <c r="AL206" s="50">
        <v>50.526666666666671</v>
      </c>
      <c r="AM206" s="50">
        <v>19.057500000000005</v>
      </c>
      <c r="AN206" s="50">
        <v>0</v>
      </c>
      <c r="AO206" s="50">
        <v>0</v>
      </c>
      <c r="AP206" s="50">
        <v>0</v>
      </c>
      <c r="AQ206" s="51">
        <v>0</v>
      </c>
      <c r="AR206" s="49">
        <v>0</v>
      </c>
      <c r="AS206" s="50">
        <v>0</v>
      </c>
      <c r="AT206" s="50">
        <v>0</v>
      </c>
      <c r="AU206" s="50">
        <v>9.5642499999999995</v>
      </c>
      <c r="AV206" s="50">
        <v>310.86678333333333</v>
      </c>
      <c r="AW206" s="50">
        <v>22.018162964285715</v>
      </c>
      <c r="AX206" s="50">
        <v>0.71676190476190471</v>
      </c>
      <c r="AY206" s="50">
        <v>78.974133333333342</v>
      </c>
      <c r="AZ206" s="51">
        <v>0</v>
      </c>
      <c r="BA206" s="49">
        <v>0</v>
      </c>
      <c r="BB206" s="49">
        <v>0</v>
      </c>
      <c r="BC206" s="50">
        <v>0</v>
      </c>
      <c r="BD206" s="50">
        <v>0</v>
      </c>
      <c r="BE206" s="51">
        <v>0</v>
      </c>
      <c r="BF206" s="38"/>
      <c r="BG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Y206" s="38"/>
      <c r="BZ206" s="38"/>
      <c r="CJ206" s="38"/>
    </row>
    <row r="207" spans="2:88" x14ac:dyDescent="0.25">
      <c r="B207" s="8">
        <v>205</v>
      </c>
      <c r="C207" s="9" t="s">
        <v>11757</v>
      </c>
      <c r="D207" s="9" t="s">
        <v>11866</v>
      </c>
      <c r="E207" s="49">
        <v>3.4683173500000004</v>
      </c>
      <c r="F207" s="50">
        <v>2.4757572000000003</v>
      </c>
      <c r="G207" s="50">
        <v>5.9460999999999995</v>
      </c>
      <c r="H207" s="51">
        <v>0</v>
      </c>
      <c r="I207" s="50">
        <v>0</v>
      </c>
      <c r="J207" s="50">
        <v>0</v>
      </c>
      <c r="K207" s="50">
        <v>0</v>
      </c>
      <c r="L207" s="50">
        <v>0</v>
      </c>
      <c r="M207" s="49">
        <v>3.0809421166666673</v>
      </c>
      <c r="N207" s="49">
        <v>1.6793607249066667</v>
      </c>
      <c r="O207" s="49">
        <v>0.86856399999999989</v>
      </c>
      <c r="P207" s="50">
        <v>0</v>
      </c>
      <c r="Q207" s="50">
        <v>0</v>
      </c>
      <c r="R207" s="50">
        <v>37.358569333333335</v>
      </c>
      <c r="S207" s="51">
        <v>20.098589333333333</v>
      </c>
      <c r="T207" s="50">
        <v>12.844843708333332</v>
      </c>
      <c r="U207" s="51">
        <v>6.4889666666666672</v>
      </c>
      <c r="V207" s="51">
        <v>0</v>
      </c>
      <c r="W207" s="50">
        <v>0</v>
      </c>
      <c r="X207" s="49">
        <v>0.82512466666666684</v>
      </c>
      <c r="Y207" s="51">
        <v>0</v>
      </c>
      <c r="Z207" s="52">
        <v>0</v>
      </c>
      <c r="AA207" s="52">
        <v>0</v>
      </c>
      <c r="AB207" s="52">
        <v>0</v>
      </c>
      <c r="AC207" s="52">
        <v>0</v>
      </c>
      <c r="AD207" s="52">
        <v>0</v>
      </c>
      <c r="AE207" s="50">
        <v>25.229024262857145</v>
      </c>
      <c r="AF207" s="50">
        <v>21.160597680000006</v>
      </c>
      <c r="AG207" s="50">
        <v>0</v>
      </c>
      <c r="AH207" s="50">
        <v>4.4379952800000009</v>
      </c>
      <c r="AI207" s="52">
        <v>2.7468274666666663</v>
      </c>
      <c r="AJ207" s="49">
        <v>11.107219547760776</v>
      </c>
      <c r="AK207" s="50">
        <v>5.3372407407407412</v>
      </c>
      <c r="AL207" s="50">
        <v>8.4211111111111112</v>
      </c>
      <c r="AM207" s="50">
        <v>3.1762500000000005</v>
      </c>
      <c r="AN207" s="50">
        <v>0</v>
      </c>
      <c r="AO207" s="50">
        <v>0</v>
      </c>
      <c r="AP207" s="50">
        <v>0</v>
      </c>
      <c r="AQ207" s="51">
        <v>0</v>
      </c>
      <c r="AR207" s="49">
        <v>0</v>
      </c>
      <c r="AS207" s="50">
        <v>0</v>
      </c>
      <c r="AT207" s="50">
        <v>0</v>
      </c>
      <c r="AU207" s="50">
        <v>1.9128499999999997</v>
      </c>
      <c r="AV207" s="50">
        <v>83.107025833333338</v>
      </c>
      <c r="AW207" s="50">
        <v>7.7031733690476196</v>
      </c>
      <c r="AX207" s="50">
        <v>1.4335238095238094</v>
      </c>
      <c r="AY207" s="50">
        <v>31.289080000000006</v>
      </c>
      <c r="AZ207" s="51">
        <v>0</v>
      </c>
      <c r="BA207" s="49">
        <v>0</v>
      </c>
      <c r="BB207" s="49">
        <v>0</v>
      </c>
      <c r="BC207" s="50">
        <v>0</v>
      </c>
      <c r="BD207" s="50">
        <v>0</v>
      </c>
      <c r="BE207" s="51">
        <v>0</v>
      </c>
      <c r="BF207" s="38"/>
      <c r="BG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8"/>
      <c r="BY207" s="38"/>
      <c r="BZ207" s="38"/>
      <c r="CJ207" s="38"/>
    </row>
    <row r="208" spans="2:88" x14ac:dyDescent="0.25">
      <c r="B208" s="8">
        <v>206</v>
      </c>
      <c r="C208" s="9" t="s">
        <v>11757</v>
      </c>
      <c r="D208" s="9" t="s">
        <v>11867</v>
      </c>
      <c r="E208" s="49">
        <v>4.6244231333333339</v>
      </c>
      <c r="F208" s="50">
        <v>3.3010096000000004</v>
      </c>
      <c r="G208" s="50">
        <v>7.9281333333333333</v>
      </c>
      <c r="H208" s="51">
        <v>0</v>
      </c>
      <c r="I208" s="50">
        <v>0</v>
      </c>
      <c r="J208" s="50">
        <v>0</v>
      </c>
      <c r="K208" s="50">
        <v>0</v>
      </c>
      <c r="L208" s="50">
        <v>0</v>
      </c>
      <c r="M208" s="49">
        <v>3.0809421166666673</v>
      </c>
      <c r="N208" s="49">
        <v>1.6793607249066667</v>
      </c>
      <c r="O208" s="49">
        <v>0.86856399999999989</v>
      </c>
      <c r="P208" s="50">
        <v>0</v>
      </c>
      <c r="Q208" s="50">
        <v>0</v>
      </c>
      <c r="R208" s="50">
        <v>37.358569333333335</v>
      </c>
      <c r="S208" s="51">
        <v>20.098589333333333</v>
      </c>
      <c r="T208" s="50">
        <v>17.126458277777775</v>
      </c>
      <c r="U208" s="51">
        <v>6.4889666666666672</v>
      </c>
      <c r="V208" s="51">
        <v>0</v>
      </c>
      <c r="W208" s="50">
        <v>0</v>
      </c>
      <c r="X208" s="49">
        <v>0.82512466666666684</v>
      </c>
      <c r="Y208" s="51">
        <v>0</v>
      </c>
      <c r="Z208" s="52">
        <v>0</v>
      </c>
      <c r="AA208" s="52">
        <v>0</v>
      </c>
      <c r="AB208" s="52">
        <v>0</v>
      </c>
      <c r="AC208" s="52">
        <v>0</v>
      </c>
      <c r="AD208" s="52">
        <v>0</v>
      </c>
      <c r="AE208" s="50">
        <v>33.638699017142862</v>
      </c>
      <c r="AF208" s="50">
        <v>28.214130240000006</v>
      </c>
      <c r="AG208" s="50">
        <v>0</v>
      </c>
      <c r="AH208" s="50">
        <v>4.4379952800000009</v>
      </c>
      <c r="AI208" s="52">
        <v>2.7468274666666663</v>
      </c>
      <c r="AJ208" s="49">
        <v>14.809626063681035</v>
      </c>
      <c r="AK208" s="50">
        <v>7.116320987654321</v>
      </c>
      <c r="AL208" s="50">
        <v>11.228148148148149</v>
      </c>
      <c r="AM208" s="50">
        <v>4.2350000000000003</v>
      </c>
      <c r="AN208" s="50">
        <v>0</v>
      </c>
      <c r="AO208" s="50">
        <v>0</v>
      </c>
      <c r="AP208" s="50">
        <v>0</v>
      </c>
      <c r="AQ208" s="51">
        <v>0</v>
      </c>
      <c r="AR208" s="49">
        <v>0</v>
      </c>
      <c r="AS208" s="50">
        <v>0</v>
      </c>
      <c r="AT208" s="50">
        <v>0</v>
      </c>
      <c r="AU208" s="50">
        <v>2.5504666666666664</v>
      </c>
      <c r="AV208" s="50">
        <v>97.583395555555569</v>
      </c>
      <c r="AW208" s="50">
        <v>7.7031733690476196</v>
      </c>
      <c r="AX208" s="50">
        <v>1.4335238095238094</v>
      </c>
      <c r="AY208" s="50">
        <v>31.289080000000006</v>
      </c>
      <c r="AZ208" s="51">
        <v>0</v>
      </c>
      <c r="BA208" s="49">
        <v>0</v>
      </c>
      <c r="BB208" s="49">
        <v>0</v>
      </c>
      <c r="BC208" s="50">
        <v>0</v>
      </c>
      <c r="BD208" s="50">
        <v>0</v>
      </c>
      <c r="BE208" s="51">
        <v>0</v>
      </c>
      <c r="BF208" s="38"/>
      <c r="BG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Y208" s="38"/>
      <c r="BZ208" s="38"/>
      <c r="CJ208" s="38"/>
    </row>
    <row r="209" spans="2:88" x14ac:dyDescent="0.25">
      <c r="B209" s="8">
        <v>207</v>
      </c>
      <c r="C209" s="9" t="s">
        <v>11757</v>
      </c>
      <c r="D209" s="9" t="s">
        <v>11868</v>
      </c>
      <c r="E209" s="49">
        <v>5.7805289166666673</v>
      </c>
      <c r="F209" s="50">
        <v>4.1262620000000005</v>
      </c>
      <c r="G209" s="50">
        <v>9.910166666666667</v>
      </c>
      <c r="H209" s="51">
        <v>0</v>
      </c>
      <c r="I209" s="50">
        <v>0</v>
      </c>
      <c r="J209" s="50">
        <v>0</v>
      </c>
      <c r="K209" s="50">
        <v>0</v>
      </c>
      <c r="L209" s="50">
        <v>0</v>
      </c>
      <c r="M209" s="49">
        <v>3.0809421166666673</v>
      </c>
      <c r="N209" s="49">
        <v>1.6793607249066667</v>
      </c>
      <c r="O209" s="49">
        <v>0.86856399999999989</v>
      </c>
      <c r="P209" s="50">
        <v>0</v>
      </c>
      <c r="Q209" s="50">
        <v>0</v>
      </c>
      <c r="R209" s="50">
        <v>37.358569333333335</v>
      </c>
      <c r="S209" s="51">
        <v>20.098589333333333</v>
      </c>
      <c r="T209" s="50">
        <v>21.408072847222218</v>
      </c>
      <c r="U209" s="51">
        <v>6.4889666666666672</v>
      </c>
      <c r="V209" s="51">
        <v>0</v>
      </c>
      <c r="W209" s="50">
        <v>0</v>
      </c>
      <c r="X209" s="49">
        <v>0.82512466666666684</v>
      </c>
      <c r="Y209" s="51">
        <v>0</v>
      </c>
      <c r="Z209" s="52">
        <v>0</v>
      </c>
      <c r="AA209" s="52">
        <v>0</v>
      </c>
      <c r="AB209" s="52">
        <v>0</v>
      </c>
      <c r="AC209" s="52">
        <v>0</v>
      </c>
      <c r="AD209" s="52">
        <v>0</v>
      </c>
      <c r="AE209" s="50">
        <v>42.048373771428579</v>
      </c>
      <c r="AF209" s="50">
        <v>35.267662800000011</v>
      </c>
      <c r="AG209" s="50">
        <v>0</v>
      </c>
      <c r="AH209" s="50">
        <v>4.4379952800000009</v>
      </c>
      <c r="AI209" s="52">
        <v>2.7468274666666663</v>
      </c>
      <c r="AJ209" s="49">
        <v>18.512032579601293</v>
      </c>
      <c r="AK209" s="50">
        <v>8.8954012345679008</v>
      </c>
      <c r="AL209" s="50">
        <v>14.035185185185187</v>
      </c>
      <c r="AM209" s="50">
        <v>5.2937500000000002</v>
      </c>
      <c r="AN209" s="50">
        <v>0</v>
      </c>
      <c r="AO209" s="50">
        <v>0</v>
      </c>
      <c r="AP209" s="50">
        <v>0</v>
      </c>
      <c r="AQ209" s="51">
        <v>0</v>
      </c>
      <c r="AR209" s="49">
        <v>0</v>
      </c>
      <c r="AS209" s="50">
        <v>0</v>
      </c>
      <c r="AT209" s="50">
        <v>0</v>
      </c>
      <c r="AU209" s="50">
        <v>2.5504666666666664</v>
      </c>
      <c r="AV209" s="50">
        <v>97.583395555555569</v>
      </c>
      <c r="AW209" s="50">
        <v>7.7031733690476196</v>
      </c>
      <c r="AX209" s="50">
        <v>1.4335238095238094</v>
      </c>
      <c r="AY209" s="50">
        <v>31.289080000000006</v>
      </c>
      <c r="AZ209" s="51">
        <v>0</v>
      </c>
      <c r="BA209" s="49">
        <v>0</v>
      </c>
      <c r="BB209" s="49">
        <v>0</v>
      </c>
      <c r="BC209" s="50">
        <v>0</v>
      </c>
      <c r="BD209" s="50">
        <v>0</v>
      </c>
      <c r="BE209" s="51">
        <v>0</v>
      </c>
      <c r="BF209" s="38"/>
      <c r="BG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Y209" s="38"/>
      <c r="BZ209" s="38"/>
      <c r="CJ209" s="38"/>
    </row>
    <row r="210" spans="2:88" x14ac:dyDescent="0.25">
      <c r="B210" s="8">
        <v>208</v>
      </c>
      <c r="C210" s="9" t="s">
        <v>11757</v>
      </c>
      <c r="D210" s="9" t="s">
        <v>11869</v>
      </c>
      <c r="E210" s="49">
        <v>6.9366347000000008</v>
      </c>
      <c r="F210" s="50">
        <v>4.9515144000000006</v>
      </c>
      <c r="G210" s="50">
        <v>11.892199999999999</v>
      </c>
      <c r="H210" s="51">
        <v>0</v>
      </c>
      <c r="I210" s="50">
        <v>0</v>
      </c>
      <c r="J210" s="50">
        <v>0</v>
      </c>
      <c r="K210" s="50">
        <v>0</v>
      </c>
      <c r="L210" s="50">
        <v>0</v>
      </c>
      <c r="M210" s="49">
        <v>3.0809421166666673</v>
      </c>
      <c r="N210" s="49">
        <v>1.6793607249066667</v>
      </c>
      <c r="O210" s="49">
        <v>0.86856399999999989</v>
      </c>
      <c r="P210" s="50">
        <v>0</v>
      </c>
      <c r="Q210" s="50">
        <v>0</v>
      </c>
      <c r="R210" s="50">
        <v>37.358569333333335</v>
      </c>
      <c r="S210" s="51">
        <v>20.098589333333333</v>
      </c>
      <c r="T210" s="50">
        <v>25.689687416666665</v>
      </c>
      <c r="U210" s="51">
        <v>6.4889666666666672</v>
      </c>
      <c r="V210" s="51">
        <v>0</v>
      </c>
      <c r="W210" s="50">
        <v>0</v>
      </c>
      <c r="X210" s="49">
        <v>0.82512466666666684</v>
      </c>
      <c r="Y210" s="51">
        <v>0</v>
      </c>
      <c r="Z210" s="52">
        <v>0</v>
      </c>
      <c r="AA210" s="52">
        <v>0</v>
      </c>
      <c r="AB210" s="52">
        <v>0</v>
      </c>
      <c r="AC210" s="52">
        <v>0</v>
      </c>
      <c r="AD210" s="52">
        <v>0</v>
      </c>
      <c r="AE210" s="50">
        <v>50.45804852571429</v>
      </c>
      <c r="AF210" s="50">
        <v>42.321195360000011</v>
      </c>
      <c r="AG210" s="50">
        <v>0</v>
      </c>
      <c r="AH210" s="50">
        <v>4.4379952800000009</v>
      </c>
      <c r="AI210" s="52">
        <v>2.7468274666666663</v>
      </c>
      <c r="AJ210" s="49">
        <v>22.214439095521552</v>
      </c>
      <c r="AK210" s="50">
        <v>10.674481481481482</v>
      </c>
      <c r="AL210" s="50">
        <v>16.842222222222222</v>
      </c>
      <c r="AM210" s="50">
        <v>6.3525000000000009</v>
      </c>
      <c r="AN210" s="50">
        <v>0</v>
      </c>
      <c r="AO210" s="50">
        <v>0</v>
      </c>
      <c r="AP210" s="50">
        <v>0</v>
      </c>
      <c r="AQ210" s="51">
        <v>0</v>
      </c>
      <c r="AR210" s="49">
        <v>0</v>
      </c>
      <c r="AS210" s="50">
        <v>0</v>
      </c>
      <c r="AT210" s="50">
        <v>0</v>
      </c>
      <c r="AU210" s="50">
        <v>3.1880833333333332</v>
      </c>
      <c r="AV210" s="50">
        <v>112.05976527777779</v>
      </c>
      <c r="AW210" s="50">
        <v>7.7031733690476196</v>
      </c>
      <c r="AX210" s="50">
        <v>1.4335238095238094</v>
      </c>
      <c r="AY210" s="50">
        <v>31.289080000000006</v>
      </c>
      <c r="AZ210" s="51">
        <v>0</v>
      </c>
      <c r="BA210" s="49">
        <v>0</v>
      </c>
      <c r="BB210" s="49">
        <v>0</v>
      </c>
      <c r="BC210" s="50">
        <v>0</v>
      </c>
      <c r="BD210" s="50">
        <v>0</v>
      </c>
      <c r="BE210" s="51">
        <v>0</v>
      </c>
      <c r="BF210" s="38"/>
      <c r="BG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Y210" s="38"/>
      <c r="BZ210" s="38"/>
      <c r="CJ210" s="38"/>
    </row>
    <row r="211" spans="2:88" x14ac:dyDescent="0.25">
      <c r="B211" s="8">
        <v>209</v>
      </c>
      <c r="C211" s="9" t="s">
        <v>11757</v>
      </c>
      <c r="D211" s="9" t="s">
        <v>11870</v>
      </c>
      <c r="E211" s="49">
        <v>6.9366347000000008</v>
      </c>
      <c r="F211" s="50">
        <v>4.9515144000000006</v>
      </c>
      <c r="G211" s="50">
        <v>11.892199999999999</v>
      </c>
      <c r="H211" s="51">
        <v>0</v>
      </c>
      <c r="I211" s="50">
        <v>0</v>
      </c>
      <c r="J211" s="50">
        <v>0</v>
      </c>
      <c r="K211" s="50">
        <v>0</v>
      </c>
      <c r="L211" s="50">
        <v>0</v>
      </c>
      <c r="M211" s="49">
        <v>6.1618842333333346</v>
      </c>
      <c r="N211" s="49">
        <v>2.1412299881066668</v>
      </c>
      <c r="O211" s="49">
        <v>1.7371279999999998</v>
      </c>
      <c r="P211" s="50">
        <v>0</v>
      </c>
      <c r="Q211" s="50">
        <v>0</v>
      </c>
      <c r="R211" s="50">
        <v>71.189882666666662</v>
      </c>
      <c r="S211" s="51">
        <v>20.098589333333333</v>
      </c>
      <c r="T211" s="50">
        <v>12.844843708333332</v>
      </c>
      <c r="U211" s="51">
        <v>16.348733333333335</v>
      </c>
      <c r="V211" s="51">
        <v>0</v>
      </c>
      <c r="W211" s="50">
        <v>0</v>
      </c>
      <c r="X211" s="49">
        <v>0.82512466666666684</v>
      </c>
      <c r="Y211" s="51">
        <v>0</v>
      </c>
      <c r="Z211" s="52">
        <v>0</v>
      </c>
      <c r="AA211" s="52">
        <v>0</v>
      </c>
      <c r="AB211" s="52">
        <v>0</v>
      </c>
      <c r="AC211" s="52">
        <v>0</v>
      </c>
      <c r="AD211" s="52">
        <v>0</v>
      </c>
      <c r="AE211" s="50">
        <v>25.229024262857145</v>
      </c>
      <c r="AF211" s="50">
        <v>21.160597680000006</v>
      </c>
      <c r="AG211" s="50">
        <v>0</v>
      </c>
      <c r="AH211" s="50">
        <v>8.8759905600000018</v>
      </c>
      <c r="AI211" s="52">
        <v>5.4636506518518519</v>
      </c>
      <c r="AJ211" s="49">
        <v>11.107219547760776</v>
      </c>
      <c r="AK211" s="50">
        <v>10.674481481481482</v>
      </c>
      <c r="AL211" s="50">
        <v>16.842222222222222</v>
      </c>
      <c r="AM211" s="50">
        <v>6.3525000000000009</v>
      </c>
      <c r="AN211" s="50">
        <v>0</v>
      </c>
      <c r="AO211" s="50">
        <v>0</v>
      </c>
      <c r="AP211" s="50">
        <v>0</v>
      </c>
      <c r="AQ211" s="51">
        <v>0</v>
      </c>
      <c r="AR211" s="49">
        <v>0</v>
      </c>
      <c r="AS211" s="50">
        <v>0</v>
      </c>
      <c r="AT211" s="50">
        <v>0</v>
      </c>
      <c r="AU211" s="50">
        <v>3.8256999999999994</v>
      </c>
      <c r="AV211" s="50">
        <v>166.21405166666668</v>
      </c>
      <c r="AW211" s="50">
        <v>15.406346738095239</v>
      </c>
      <c r="AX211" s="50">
        <v>1.4335238095238094</v>
      </c>
      <c r="AY211" s="50">
        <v>60.240216666666683</v>
      </c>
      <c r="AZ211" s="51">
        <v>0</v>
      </c>
      <c r="BA211" s="49">
        <v>0</v>
      </c>
      <c r="BB211" s="49">
        <v>0</v>
      </c>
      <c r="BC211" s="50">
        <v>0</v>
      </c>
      <c r="BD211" s="50">
        <v>0</v>
      </c>
      <c r="BE211" s="51">
        <v>0</v>
      </c>
      <c r="BF211" s="38"/>
      <c r="BG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Y211" s="38"/>
      <c r="BZ211" s="38"/>
      <c r="CJ211" s="38"/>
    </row>
    <row r="212" spans="2:88" x14ac:dyDescent="0.25">
      <c r="B212" s="8">
        <v>210</v>
      </c>
      <c r="C212" s="9" t="s">
        <v>11757</v>
      </c>
      <c r="D212" s="9" t="s">
        <v>11871</v>
      </c>
      <c r="E212" s="49">
        <v>9.2488462666666678</v>
      </c>
      <c r="F212" s="50">
        <v>6.6020192000000009</v>
      </c>
      <c r="G212" s="50">
        <v>15.856266666666667</v>
      </c>
      <c r="H212" s="51">
        <v>0</v>
      </c>
      <c r="I212" s="50">
        <v>0</v>
      </c>
      <c r="J212" s="50">
        <v>0</v>
      </c>
      <c r="K212" s="50">
        <v>0</v>
      </c>
      <c r="L212" s="50">
        <v>0</v>
      </c>
      <c r="M212" s="49">
        <v>6.1618842333333346</v>
      </c>
      <c r="N212" s="49">
        <v>2.1412299881066668</v>
      </c>
      <c r="O212" s="49">
        <v>1.7371279999999998</v>
      </c>
      <c r="P212" s="50">
        <v>0</v>
      </c>
      <c r="Q212" s="50">
        <v>0</v>
      </c>
      <c r="R212" s="50">
        <v>71.189882666666662</v>
      </c>
      <c r="S212" s="51">
        <v>20.098589333333333</v>
      </c>
      <c r="T212" s="50">
        <v>17.126458277777775</v>
      </c>
      <c r="U212" s="51">
        <v>16.348733333333335</v>
      </c>
      <c r="V212" s="51">
        <v>0</v>
      </c>
      <c r="W212" s="50">
        <v>0</v>
      </c>
      <c r="X212" s="49">
        <v>0.82512466666666684</v>
      </c>
      <c r="Y212" s="51">
        <v>0</v>
      </c>
      <c r="Z212" s="52">
        <v>0</v>
      </c>
      <c r="AA212" s="52">
        <v>0</v>
      </c>
      <c r="AB212" s="52">
        <v>0</v>
      </c>
      <c r="AC212" s="52">
        <v>0</v>
      </c>
      <c r="AD212" s="52">
        <v>0</v>
      </c>
      <c r="AE212" s="50">
        <v>33.638699017142862</v>
      </c>
      <c r="AF212" s="50">
        <v>28.214130240000006</v>
      </c>
      <c r="AG212" s="50">
        <v>0</v>
      </c>
      <c r="AH212" s="50">
        <v>8.8759905600000018</v>
      </c>
      <c r="AI212" s="52">
        <v>5.4636506518518519</v>
      </c>
      <c r="AJ212" s="49">
        <v>14.809626063681035</v>
      </c>
      <c r="AK212" s="50">
        <v>14.232641975308642</v>
      </c>
      <c r="AL212" s="50">
        <v>22.456296296296298</v>
      </c>
      <c r="AM212" s="50">
        <v>8.4700000000000006</v>
      </c>
      <c r="AN212" s="50">
        <v>0</v>
      </c>
      <c r="AO212" s="50">
        <v>0</v>
      </c>
      <c r="AP212" s="50">
        <v>0</v>
      </c>
      <c r="AQ212" s="51">
        <v>0</v>
      </c>
      <c r="AR212" s="49">
        <v>0</v>
      </c>
      <c r="AS212" s="50">
        <v>0</v>
      </c>
      <c r="AT212" s="50">
        <v>0</v>
      </c>
      <c r="AU212" s="50">
        <v>5.1009333333333329</v>
      </c>
      <c r="AV212" s="50">
        <v>195.16679111111114</v>
      </c>
      <c r="AW212" s="50">
        <v>15.406346738095239</v>
      </c>
      <c r="AX212" s="50">
        <v>1.4335238095238094</v>
      </c>
      <c r="AY212" s="50">
        <v>60.240216666666683</v>
      </c>
      <c r="AZ212" s="51">
        <v>0</v>
      </c>
      <c r="BA212" s="49">
        <v>0</v>
      </c>
      <c r="BB212" s="49">
        <v>0</v>
      </c>
      <c r="BC212" s="50">
        <v>0</v>
      </c>
      <c r="BD212" s="50">
        <v>0</v>
      </c>
      <c r="BE212" s="51">
        <v>0</v>
      </c>
      <c r="BF212" s="38"/>
      <c r="BG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Y212" s="38"/>
      <c r="BZ212" s="38"/>
      <c r="CJ212" s="38"/>
    </row>
    <row r="213" spans="2:88" x14ac:dyDescent="0.25">
      <c r="B213" s="8">
        <v>211</v>
      </c>
      <c r="C213" s="9" t="s">
        <v>11757</v>
      </c>
      <c r="D213" s="9" t="s">
        <v>11872</v>
      </c>
      <c r="E213" s="49">
        <v>11.561057833333335</v>
      </c>
      <c r="F213" s="50">
        <v>8.2525240000000011</v>
      </c>
      <c r="G213" s="50">
        <v>19.820333333333334</v>
      </c>
      <c r="H213" s="51">
        <v>0</v>
      </c>
      <c r="I213" s="50">
        <v>0</v>
      </c>
      <c r="J213" s="50">
        <v>0</v>
      </c>
      <c r="K213" s="50">
        <v>0</v>
      </c>
      <c r="L213" s="50">
        <v>0</v>
      </c>
      <c r="M213" s="49">
        <v>6.1618842333333346</v>
      </c>
      <c r="N213" s="49">
        <v>2.1412299881066668</v>
      </c>
      <c r="O213" s="49">
        <v>1.7371279999999998</v>
      </c>
      <c r="P213" s="50">
        <v>0</v>
      </c>
      <c r="Q213" s="50">
        <v>0</v>
      </c>
      <c r="R213" s="50">
        <v>71.189882666666662</v>
      </c>
      <c r="S213" s="51">
        <v>20.098589333333333</v>
      </c>
      <c r="T213" s="50">
        <v>21.408072847222218</v>
      </c>
      <c r="U213" s="51">
        <v>16.348733333333335</v>
      </c>
      <c r="V213" s="51">
        <v>0</v>
      </c>
      <c r="W213" s="50">
        <v>0</v>
      </c>
      <c r="X213" s="49">
        <v>0.82512466666666684</v>
      </c>
      <c r="Y213" s="51">
        <v>0</v>
      </c>
      <c r="Z213" s="52">
        <v>0</v>
      </c>
      <c r="AA213" s="52">
        <v>0</v>
      </c>
      <c r="AB213" s="52">
        <v>0</v>
      </c>
      <c r="AC213" s="52">
        <v>0</v>
      </c>
      <c r="AD213" s="52">
        <v>0</v>
      </c>
      <c r="AE213" s="50">
        <v>42.048373771428579</v>
      </c>
      <c r="AF213" s="50">
        <v>35.267662800000011</v>
      </c>
      <c r="AG213" s="50">
        <v>0</v>
      </c>
      <c r="AH213" s="50">
        <v>8.8759905600000018</v>
      </c>
      <c r="AI213" s="52">
        <v>5.4636506518518519</v>
      </c>
      <c r="AJ213" s="49">
        <v>18.512032579601293</v>
      </c>
      <c r="AK213" s="50">
        <v>17.790802469135802</v>
      </c>
      <c r="AL213" s="50">
        <v>28.070370370370373</v>
      </c>
      <c r="AM213" s="50">
        <v>10.5875</v>
      </c>
      <c r="AN213" s="50">
        <v>0</v>
      </c>
      <c r="AO213" s="50">
        <v>0</v>
      </c>
      <c r="AP213" s="50">
        <v>0</v>
      </c>
      <c r="AQ213" s="51">
        <v>0</v>
      </c>
      <c r="AR213" s="49">
        <v>0</v>
      </c>
      <c r="AS213" s="50">
        <v>0</v>
      </c>
      <c r="AT213" s="50">
        <v>0</v>
      </c>
      <c r="AU213" s="50">
        <v>5.1009333333333329</v>
      </c>
      <c r="AV213" s="50">
        <v>195.16679111111114</v>
      </c>
      <c r="AW213" s="50">
        <v>15.406346738095239</v>
      </c>
      <c r="AX213" s="50">
        <v>1.4335238095238094</v>
      </c>
      <c r="AY213" s="50">
        <v>60.240216666666683</v>
      </c>
      <c r="AZ213" s="51">
        <v>0</v>
      </c>
      <c r="BA213" s="49">
        <v>0</v>
      </c>
      <c r="BB213" s="49">
        <v>0</v>
      </c>
      <c r="BC213" s="50">
        <v>0</v>
      </c>
      <c r="BD213" s="50">
        <v>0</v>
      </c>
      <c r="BE213" s="51">
        <v>0</v>
      </c>
      <c r="BF213" s="38"/>
      <c r="BG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8"/>
      <c r="BY213" s="38"/>
      <c r="BZ213" s="38"/>
      <c r="CJ213" s="38"/>
    </row>
    <row r="214" spans="2:88" x14ac:dyDescent="0.25">
      <c r="B214" s="8">
        <v>212</v>
      </c>
      <c r="C214" s="9" t="s">
        <v>11757</v>
      </c>
      <c r="D214" s="9" t="s">
        <v>11873</v>
      </c>
      <c r="E214" s="49">
        <v>13.873269400000002</v>
      </c>
      <c r="F214" s="50">
        <v>9.9030288000000013</v>
      </c>
      <c r="G214" s="50">
        <v>23.784399999999998</v>
      </c>
      <c r="H214" s="51">
        <v>0</v>
      </c>
      <c r="I214" s="50">
        <v>0</v>
      </c>
      <c r="J214" s="50">
        <v>0</v>
      </c>
      <c r="K214" s="50">
        <v>0</v>
      </c>
      <c r="L214" s="50">
        <v>0</v>
      </c>
      <c r="M214" s="49">
        <v>6.1618842333333346</v>
      </c>
      <c r="N214" s="49">
        <v>2.1412299881066668</v>
      </c>
      <c r="O214" s="49">
        <v>1.7371279999999998</v>
      </c>
      <c r="P214" s="50">
        <v>0</v>
      </c>
      <c r="Q214" s="50">
        <v>0</v>
      </c>
      <c r="R214" s="50">
        <v>71.189882666666662</v>
      </c>
      <c r="S214" s="51">
        <v>20.098589333333333</v>
      </c>
      <c r="T214" s="50">
        <v>25.689687416666665</v>
      </c>
      <c r="U214" s="51">
        <v>16.348733333333335</v>
      </c>
      <c r="V214" s="51">
        <v>0</v>
      </c>
      <c r="W214" s="50">
        <v>0</v>
      </c>
      <c r="X214" s="49">
        <v>0.82512466666666684</v>
      </c>
      <c r="Y214" s="51">
        <v>0</v>
      </c>
      <c r="Z214" s="52">
        <v>0</v>
      </c>
      <c r="AA214" s="52">
        <v>0</v>
      </c>
      <c r="AB214" s="52">
        <v>0</v>
      </c>
      <c r="AC214" s="52">
        <v>0</v>
      </c>
      <c r="AD214" s="52">
        <v>0</v>
      </c>
      <c r="AE214" s="50">
        <v>50.45804852571429</v>
      </c>
      <c r="AF214" s="50">
        <v>42.321195360000011</v>
      </c>
      <c r="AG214" s="50">
        <v>0</v>
      </c>
      <c r="AH214" s="50">
        <v>8.8759905600000018</v>
      </c>
      <c r="AI214" s="52">
        <v>5.4636506518518519</v>
      </c>
      <c r="AJ214" s="49">
        <v>22.214439095521552</v>
      </c>
      <c r="AK214" s="50">
        <v>21.348962962962965</v>
      </c>
      <c r="AL214" s="50">
        <v>33.684444444444445</v>
      </c>
      <c r="AM214" s="50">
        <v>12.705000000000002</v>
      </c>
      <c r="AN214" s="50">
        <v>0</v>
      </c>
      <c r="AO214" s="50">
        <v>0</v>
      </c>
      <c r="AP214" s="50">
        <v>0</v>
      </c>
      <c r="AQ214" s="51">
        <v>0</v>
      </c>
      <c r="AR214" s="49">
        <v>0</v>
      </c>
      <c r="AS214" s="50">
        <v>0</v>
      </c>
      <c r="AT214" s="50">
        <v>0</v>
      </c>
      <c r="AU214" s="50">
        <v>6.3761666666666663</v>
      </c>
      <c r="AV214" s="50">
        <v>224.11953055555557</v>
      </c>
      <c r="AW214" s="50">
        <v>15.406346738095239</v>
      </c>
      <c r="AX214" s="50">
        <v>1.4335238095238094</v>
      </c>
      <c r="AY214" s="50">
        <v>60.240216666666683</v>
      </c>
      <c r="AZ214" s="51">
        <v>0</v>
      </c>
      <c r="BA214" s="49">
        <v>0</v>
      </c>
      <c r="BB214" s="49">
        <v>0</v>
      </c>
      <c r="BC214" s="50">
        <v>0</v>
      </c>
      <c r="BD214" s="50">
        <v>0</v>
      </c>
      <c r="BE214" s="51">
        <v>0</v>
      </c>
      <c r="BF214" s="38"/>
      <c r="BG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Y214" s="38"/>
      <c r="BZ214" s="38"/>
      <c r="CJ214" s="38"/>
    </row>
    <row r="215" spans="2:88" x14ac:dyDescent="0.25">
      <c r="B215" s="8">
        <v>213</v>
      </c>
      <c r="C215" s="9" t="s">
        <v>11757</v>
      </c>
      <c r="D215" s="9" t="s">
        <v>11874</v>
      </c>
      <c r="E215" s="49">
        <v>10.404952050000002</v>
      </c>
      <c r="F215" s="50">
        <v>7.427271600000001</v>
      </c>
      <c r="G215" s="50">
        <v>17.8383</v>
      </c>
      <c r="H215" s="51">
        <v>0</v>
      </c>
      <c r="I215" s="50">
        <v>0</v>
      </c>
      <c r="J215" s="50">
        <v>0</v>
      </c>
      <c r="K215" s="50">
        <v>0</v>
      </c>
      <c r="L215" s="50">
        <v>0</v>
      </c>
      <c r="M215" s="49">
        <v>9.2428263500000014</v>
      </c>
      <c r="N215" s="49">
        <v>2.7070817396444444</v>
      </c>
      <c r="O215" s="49">
        <v>2.6056919999999995</v>
      </c>
      <c r="P215" s="50">
        <v>0</v>
      </c>
      <c r="Q215" s="50">
        <v>0</v>
      </c>
      <c r="R215" s="50">
        <v>104.73852933333333</v>
      </c>
      <c r="S215" s="51">
        <v>20.098589333333333</v>
      </c>
      <c r="T215" s="50">
        <v>12.844843708333332</v>
      </c>
      <c r="U215" s="51">
        <v>17.482226666666673</v>
      </c>
      <c r="V215" s="51">
        <v>0</v>
      </c>
      <c r="W215" s="50">
        <v>0</v>
      </c>
      <c r="X215" s="49">
        <v>0.82512466666666684</v>
      </c>
      <c r="Y215" s="51">
        <v>0</v>
      </c>
      <c r="Z215" s="52">
        <v>0</v>
      </c>
      <c r="AA215" s="52">
        <v>0</v>
      </c>
      <c r="AB215" s="52">
        <v>0</v>
      </c>
      <c r="AC215" s="52">
        <v>0</v>
      </c>
      <c r="AD215" s="52">
        <v>0</v>
      </c>
      <c r="AE215" s="50">
        <v>25.229024262857145</v>
      </c>
      <c r="AF215" s="50">
        <v>21.160597680000006</v>
      </c>
      <c r="AG215" s="50">
        <v>0</v>
      </c>
      <c r="AH215" s="50">
        <v>13.313985840000004</v>
      </c>
      <c r="AI215" s="52">
        <v>8.180473837037038</v>
      </c>
      <c r="AJ215" s="49">
        <v>11.107219547760776</v>
      </c>
      <c r="AK215" s="50">
        <v>16.011722222222225</v>
      </c>
      <c r="AL215" s="50">
        <v>25.263333333333335</v>
      </c>
      <c r="AM215" s="50">
        <v>9.5287500000000023</v>
      </c>
      <c r="AN215" s="50">
        <v>0</v>
      </c>
      <c r="AO215" s="50">
        <v>0</v>
      </c>
      <c r="AP215" s="50">
        <v>0</v>
      </c>
      <c r="AQ215" s="51">
        <v>0</v>
      </c>
      <c r="AR215" s="49">
        <v>0</v>
      </c>
      <c r="AS215" s="50">
        <v>0</v>
      </c>
      <c r="AT215" s="50">
        <v>0</v>
      </c>
      <c r="AU215" s="50">
        <v>5.7385499999999992</v>
      </c>
      <c r="AV215" s="50">
        <v>249.3210775</v>
      </c>
      <c r="AW215" s="50">
        <v>23.10952010714286</v>
      </c>
      <c r="AX215" s="50">
        <v>1.4335238095238094</v>
      </c>
      <c r="AY215" s="50">
        <v>85.810633333333328</v>
      </c>
      <c r="AZ215" s="51">
        <v>0</v>
      </c>
      <c r="BA215" s="49">
        <v>0</v>
      </c>
      <c r="BB215" s="49">
        <v>0</v>
      </c>
      <c r="BC215" s="50">
        <v>0</v>
      </c>
      <c r="BD215" s="50">
        <v>0</v>
      </c>
      <c r="BE215" s="51">
        <v>0</v>
      </c>
      <c r="BF215" s="38"/>
      <c r="BG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/>
      <c r="BY215" s="38"/>
      <c r="BZ215" s="38"/>
      <c r="CJ215" s="38"/>
    </row>
    <row r="216" spans="2:88" x14ac:dyDescent="0.25">
      <c r="B216" s="8">
        <v>214</v>
      </c>
      <c r="C216" s="9" t="s">
        <v>11757</v>
      </c>
      <c r="D216" s="9" t="s">
        <v>11875</v>
      </c>
      <c r="E216" s="49">
        <v>13.873269400000002</v>
      </c>
      <c r="F216" s="50">
        <v>9.9030288000000013</v>
      </c>
      <c r="G216" s="50">
        <v>23.784399999999998</v>
      </c>
      <c r="H216" s="51">
        <v>0</v>
      </c>
      <c r="I216" s="50">
        <v>0</v>
      </c>
      <c r="J216" s="50">
        <v>0</v>
      </c>
      <c r="K216" s="50">
        <v>0</v>
      </c>
      <c r="L216" s="50">
        <v>0</v>
      </c>
      <c r="M216" s="49">
        <v>9.2428263500000014</v>
      </c>
      <c r="N216" s="49">
        <v>2.7070817396444444</v>
      </c>
      <c r="O216" s="49">
        <v>2.6056919999999995</v>
      </c>
      <c r="P216" s="50">
        <v>0</v>
      </c>
      <c r="Q216" s="50">
        <v>0</v>
      </c>
      <c r="R216" s="50">
        <v>104.73852933333333</v>
      </c>
      <c r="S216" s="51">
        <v>20.098589333333333</v>
      </c>
      <c r="T216" s="50">
        <v>17.126458277777775</v>
      </c>
      <c r="U216" s="51">
        <v>17.482226666666673</v>
      </c>
      <c r="V216" s="51">
        <v>0</v>
      </c>
      <c r="W216" s="50">
        <v>0</v>
      </c>
      <c r="X216" s="49">
        <v>0.82512466666666684</v>
      </c>
      <c r="Y216" s="51">
        <v>0</v>
      </c>
      <c r="Z216" s="52">
        <v>0</v>
      </c>
      <c r="AA216" s="52">
        <v>0</v>
      </c>
      <c r="AB216" s="52">
        <v>0</v>
      </c>
      <c r="AC216" s="52">
        <v>0</v>
      </c>
      <c r="AD216" s="52">
        <v>0</v>
      </c>
      <c r="AE216" s="50">
        <v>33.638699017142862</v>
      </c>
      <c r="AF216" s="50">
        <v>28.214130240000006</v>
      </c>
      <c r="AG216" s="50">
        <v>0</v>
      </c>
      <c r="AH216" s="50">
        <v>13.313985840000004</v>
      </c>
      <c r="AI216" s="52">
        <v>8.180473837037038</v>
      </c>
      <c r="AJ216" s="49">
        <v>14.809626063681035</v>
      </c>
      <c r="AK216" s="50">
        <v>21.348962962962965</v>
      </c>
      <c r="AL216" s="50">
        <v>33.684444444444445</v>
      </c>
      <c r="AM216" s="50">
        <v>12.705000000000002</v>
      </c>
      <c r="AN216" s="50">
        <v>0</v>
      </c>
      <c r="AO216" s="50">
        <v>0</v>
      </c>
      <c r="AP216" s="50">
        <v>0</v>
      </c>
      <c r="AQ216" s="51">
        <v>0</v>
      </c>
      <c r="AR216" s="49">
        <v>0</v>
      </c>
      <c r="AS216" s="50">
        <v>0</v>
      </c>
      <c r="AT216" s="50">
        <v>0</v>
      </c>
      <c r="AU216" s="50">
        <v>7.6513999999999989</v>
      </c>
      <c r="AV216" s="50">
        <v>292.75018666666665</v>
      </c>
      <c r="AW216" s="50">
        <v>23.10952010714286</v>
      </c>
      <c r="AX216" s="50">
        <v>1.4335238095238094</v>
      </c>
      <c r="AY216" s="50">
        <v>85.810633333333328</v>
      </c>
      <c r="AZ216" s="51">
        <v>0</v>
      </c>
      <c r="BA216" s="49">
        <v>0</v>
      </c>
      <c r="BB216" s="49">
        <v>0</v>
      </c>
      <c r="BC216" s="50">
        <v>0</v>
      </c>
      <c r="BD216" s="50">
        <v>0</v>
      </c>
      <c r="BE216" s="51">
        <v>0</v>
      </c>
      <c r="BF216" s="38"/>
      <c r="BG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Y216" s="38"/>
      <c r="BZ216" s="38"/>
      <c r="CJ216" s="38"/>
    </row>
    <row r="217" spans="2:88" x14ac:dyDescent="0.25">
      <c r="B217" s="8">
        <v>215</v>
      </c>
      <c r="C217" s="9" t="s">
        <v>11757</v>
      </c>
      <c r="D217" s="9" t="s">
        <v>11876</v>
      </c>
      <c r="E217" s="49">
        <v>17.341586750000001</v>
      </c>
      <c r="F217" s="50">
        <v>12.378786000000002</v>
      </c>
      <c r="G217" s="50">
        <v>29.730499999999999</v>
      </c>
      <c r="H217" s="51">
        <v>0</v>
      </c>
      <c r="I217" s="50">
        <v>0</v>
      </c>
      <c r="J217" s="50">
        <v>0</v>
      </c>
      <c r="K217" s="50">
        <v>0</v>
      </c>
      <c r="L217" s="50">
        <v>0</v>
      </c>
      <c r="M217" s="49">
        <v>9.2428263500000014</v>
      </c>
      <c r="N217" s="49">
        <v>2.7070817396444444</v>
      </c>
      <c r="O217" s="49">
        <v>2.6056919999999995</v>
      </c>
      <c r="P217" s="50">
        <v>0</v>
      </c>
      <c r="Q217" s="50">
        <v>0</v>
      </c>
      <c r="R217" s="50">
        <v>104.73852933333333</v>
      </c>
      <c r="S217" s="51">
        <v>20.098589333333333</v>
      </c>
      <c r="T217" s="50">
        <v>21.408072847222218</v>
      </c>
      <c r="U217" s="51">
        <v>17.482226666666673</v>
      </c>
      <c r="V217" s="51">
        <v>0</v>
      </c>
      <c r="W217" s="50">
        <v>0</v>
      </c>
      <c r="X217" s="49">
        <v>0.82512466666666684</v>
      </c>
      <c r="Y217" s="51">
        <v>0</v>
      </c>
      <c r="Z217" s="52">
        <v>0</v>
      </c>
      <c r="AA217" s="52">
        <v>0</v>
      </c>
      <c r="AB217" s="52">
        <v>0</v>
      </c>
      <c r="AC217" s="52">
        <v>0</v>
      </c>
      <c r="AD217" s="52">
        <v>0</v>
      </c>
      <c r="AE217" s="50">
        <v>42.048373771428579</v>
      </c>
      <c r="AF217" s="50">
        <v>35.267662800000011</v>
      </c>
      <c r="AG217" s="50">
        <v>0</v>
      </c>
      <c r="AH217" s="50">
        <v>13.313985840000004</v>
      </c>
      <c r="AI217" s="52">
        <v>8.180473837037038</v>
      </c>
      <c r="AJ217" s="49">
        <v>18.512032579601293</v>
      </c>
      <c r="AK217" s="50">
        <v>26.686203703703704</v>
      </c>
      <c r="AL217" s="50">
        <v>42.105555555555554</v>
      </c>
      <c r="AM217" s="50">
        <v>15.881250000000001</v>
      </c>
      <c r="AN217" s="50">
        <v>0</v>
      </c>
      <c r="AO217" s="50">
        <v>0</v>
      </c>
      <c r="AP217" s="50">
        <v>0</v>
      </c>
      <c r="AQ217" s="51">
        <v>0</v>
      </c>
      <c r="AR217" s="49">
        <v>0</v>
      </c>
      <c r="AS217" s="50">
        <v>0</v>
      </c>
      <c r="AT217" s="50">
        <v>0</v>
      </c>
      <c r="AU217" s="50">
        <v>7.6513999999999989</v>
      </c>
      <c r="AV217" s="50">
        <v>292.75018666666665</v>
      </c>
      <c r="AW217" s="50">
        <v>23.10952010714286</v>
      </c>
      <c r="AX217" s="50">
        <v>1.4335238095238094</v>
      </c>
      <c r="AY217" s="50">
        <v>85.810633333333328</v>
      </c>
      <c r="AZ217" s="51">
        <v>0</v>
      </c>
      <c r="BA217" s="49">
        <v>0</v>
      </c>
      <c r="BB217" s="49">
        <v>0</v>
      </c>
      <c r="BC217" s="50">
        <v>0</v>
      </c>
      <c r="BD217" s="50">
        <v>0</v>
      </c>
      <c r="BE217" s="51">
        <v>0</v>
      </c>
      <c r="BF217" s="38"/>
      <c r="BG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Y217" s="38"/>
      <c r="BZ217" s="38"/>
      <c r="CJ217" s="38"/>
    </row>
    <row r="218" spans="2:88" x14ac:dyDescent="0.25">
      <c r="B218" s="8">
        <v>216</v>
      </c>
      <c r="C218" s="9" t="s">
        <v>11757</v>
      </c>
      <c r="D218" s="9" t="s">
        <v>11877</v>
      </c>
      <c r="E218" s="49">
        <v>20.809904100000004</v>
      </c>
      <c r="F218" s="50">
        <v>14.854543200000002</v>
      </c>
      <c r="G218" s="50">
        <v>35.676600000000001</v>
      </c>
      <c r="H218" s="51">
        <v>0</v>
      </c>
      <c r="I218" s="50">
        <v>0</v>
      </c>
      <c r="J218" s="50">
        <v>0</v>
      </c>
      <c r="K218" s="50">
        <v>0</v>
      </c>
      <c r="L218" s="50">
        <v>0</v>
      </c>
      <c r="M218" s="49">
        <v>9.2428263500000014</v>
      </c>
      <c r="N218" s="49">
        <v>2.7070817396444444</v>
      </c>
      <c r="O218" s="49">
        <v>2.6056919999999995</v>
      </c>
      <c r="P218" s="50">
        <v>0</v>
      </c>
      <c r="Q218" s="50">
        <v>0</v>
      </c>
      <c r="R218" s="50">
        <v>104.73852933333333</v>
      </c>
      <c r="S218" s="51">
        <v>20.098589333333333</v>
      </c>
      <c r="T218" s="50">
        <v>25.689687416666665</v>
      </c>
      <c r="U218" s="51">
        <v>17.482226666666673</v>
      </c>
      <c r="V218" s="51">
        <v>0</v>
      </c>
      <c r="W218" s="50">
        <v>0</v>
      </c>
      <c r="X218" s="49">
        <v>0.82512466666666684</v>
      </c>
      <c r="Y218" s="51">
        <v>0</v>
      </c>
      <c r="Z218" s="52">
        <v>0</v>
      </c>
      <c r="AA218" s="52">
        <v>0</v>
      </c>
      <c r="AB218" s="52">
        <v>0</v>
      </c>
      <c r="AC218" s="52">
        <v>0</v>
      </c>
      <c r="AD218" s="52">
        <v>0</v>
      </c>
      <c r="AE218" s="50">
        <v>50.45804852571429</v>
      </c>
      <c r="AF218" s="50">
        <v>42.321195360000011</v>
      </c>
      <c r="AG218" s="50">
        <v>0</v>
      </c>
      <c r="AH218" s="50">
        <v>13.313985840000004</v>
      </c>
      <c r="AI218" s="52">
        <v>8.180473837037038</v>
      </c>
      <c r="AJ218" s="49">
        <v>22.214439095521552</v>
      </c>
      <c r="AK218" s="50">
        <v>32.023444444444451</v>
      </c>
      <c r="AL218" s="50">
        <v>50.526666666666671</v>
      </c>
      <c r="AM218" s="50">
        <v>19.057500000000005</v>
      </c>
      <c r="AN218" s="50">
        <v>0</v>
      </c>
      <c r="AO218" s="50">
        <v>0</v>
      </c>
      <c r="AP218" s="50">
        <v>0</v>
      </c>
      <c r="AQ218" s="51">
        <v>0</v>
      </c>
      <c r="AR218" s="49">
        <v>0</v>
      </c>
      <c r="AS218" s="50">
        <v>0</v>
      </c>
      <c r="AT218" s="50">
        <v>0</v>
      </c>
      <c r="AU218" s="50">
        <v>9.5642499999999995</v>
      </c>
      <c r="AV218" s="50">
        <v>336.17929583333336</v>
      </c>
      <c r="AW218" s="50">
        <v>23.10952010714286</v>
      </c>
      <c r="AX218" s="50">
        <v>1.4335238095238094</v>
      </c>
      <c r="AY218" s="50">
        <v>85.810633333333328</v>
      </c>
      <c r="AZ218" s="51">
        <v>0</v>
      </c>
      <c r="BA218" s="49">
        <v>0</v>
      </c>
      <c r="BB218" s="49">
        <v>0</v>
      </c>
      <c r="BC218" s="50">
        <v>0</v>
      </c>
      <c r="BD218" s="50">
        <v>0</v>
      </c>
      <c r="BE218" s="51">
        <v>0</v>
      </c>
      <c r="BF218" s="38"/>
      <c r="BG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Y218" s="38"/>
      <c r="BZ218" s="38"/>
      <c r="CJ218" s="38"/>
    </row>
    <row r="219" spans="2:88" x14ac:dyDescent="0.25">
      <c r="B219" s="8">
        <v>217</v>
      </c>
      <c r="C219" s="9" t="s">
        <v>11757</v>
      </c>
      <c r="D219" s="9" t="s">
        <v>11878</v>
      </c>
      <c r="E219" s="49">
        <v>3.4683173500000004</v>
      </c>
      <c r="F219" s="50">
        <v>2.4757572000000003</v>
      </c>
      <c r="G219" s="50">
        <v>5.9460999999999995</v>
      </c>
      <c r="H219" s="51">
        <v>0</v>
      </c>
      <c r="I219" s="50">
        <v>0</v>
      </c>
      <c r="J219" s="50">
        <v>0</v>
      </c>
      <c r="K219" s="50">
        <v>0</v>
      </c>
      <c r="L219" s="50">
        <v>0</v>
      </c>
      <c r="M219" s="49">
        <v>3.0809421166666673</v>
      </c>
      <c r="N219" s="49">
        <v>1.6793607249066667</v>
      </c>
      <c r="O219" s="49">
        <v>0.86856399999999989</v>
      </c>
      <c r="P219" s="50">
        <v>0</v>
      </c>
      <c r="Q219" s="50">
        <v>0</v>
      </c>
      <c r="R219" s="50">
        <v>46.322953999999996</v>
      </c>
      <c r="S219" s="51">
        <v>29.062973999999997</v>
      </c>
      <c r="T219" s="50">
        <v>18.7728915</v>
      </c>
      <c r="U219" s="51">
        <v>6.4889666666666672</v>
      </c>
      <c r="V219" s="51">
        <v>0</v>
      </c>
      <c r="W219" s="50">
        <v>0</v>
      </c>
      <c r="X219" s="49">
        <v>1.2376870000000002</v>
      </c>
      <c r="Y219" s="51">
        <v>0</v>
      </c>
      <c r="Z219" s="52">
        <v>0</v>
      </c>
      <c r="AA219" s="52">
        <v>0</v>
      </c>
      <c r="AB219" s="52">
        <v>0</v>
      </c>
      <c r="AC219" s="52">
        <v>0</v>
      </c>
      <c r="AD219" s="52">
        <v>0</v>
      </c>
      <c r="AE219" s="50">
        <v>36.68903739428572</v>
      </c>
      <c r="AF219" s="50">
        <v>31.740896520000007</v>
      </c>
      <c r="AG219" s="50">
        <v>0</v>
      </c>
      <c r="AH219" s="50">
        <v>4.4379952800000009</v>
      </c>
      <c r="AI219" s="52">
        <v>2.7468274666666663</v>
      </c>
      <c r="AJ219" s="49">
        <v>16.660829321641163</v>
      </c>
      <c r="AK219" s="50">
        <v>5.3372407407407412</v>
      </c>
      <c r="AL219" s="50">
        <v>8.4211111111111112</v>
      </c>
      <c r="AM219" s="50">
        <v>3.1762500000000005</v>
      </c>
      <c r="AN219" s="50">
        <v>0</v>
      </c>
      <c r="AO219" s="50">
        <v>0</v>
      </c>
      <c r="AP219" s="50">
        <v>0</v>
      </c>
      <c r="AQ219" s="51">
        <v>0</v>
      </c>
      <c r="AR219" s="49">
        <v>0</v>
      </c>
      <c r="AS219" s="50">
        <v>0</v>
      </c>
      <c r="AT219" s="50">
        <v>0</v>
      </c>
      <c r="AU219" s="50">
        <v>1.9128499999999997</v>
      </c>
      <c r="AV219" s="50">
        <v>88.169528333333346</v>
      </c>
      <c r="AW219" s="50">
        <v>8.0669590833333356</v>
      </c>
      <c r="AX219" s="50">
        <v>2.1502857142857144</v>
      </c>
      <c r="AY219" s="50">
        <v>31.289080000000006</v>
      </c>
      <c r="AZ219" s="51">
        <v>0</v>
      </c>
      <c r="BA219" s="49">
        <v>0</v>
      </c>
      <c r="BB219" s="49">
        <v>0</v>
      </c>
      <c r="BC219" s="50">
        <v>0</v>
      </c>
      <c r="BD219" s="50">
        <v>0</v>
      </c>
      <c r="BE219" s="51">
        <v>0</v>
      </c>
      <c r="BF219" s="38"/>
      <c r="BG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Y219" s="38"/>
      <c r="BZ219" s="38"/>
      <c r="CJ219" s="38"/>
    </row>
    <row r="220" spans="2:88" x14ac:dyDescent="0.25">
      <c r="B220" s="8">
        <v>218</v>
      </c>
      <c r="C220" s="9" t="s">
        <v>11757</v>
      </c>
      <c r="D220" s="9" t="s">
        <v>11879</v>
      </c>
      <c r="E220" s="49">
        <v>4.6244231333333339</v>
      </c>
      <c r="F220" s="50">
        <v>3.3010096000000004</v>
      </c>
      <c r="G220" s="50">
        <v>7.9281333333333333</v>
      </c>
      <c r="H220" s="51">
        <v>0</v>
      </c>
      <c r="I220" s="50">
        <v>0</v>
      </c>
      <c r="J220" s="50">
        <v>0</v>
      </c>
      <c r="K220" s="50">
        <v>0</v>
      </c>
      <c r="L220" s="50">
        <v>0</v>
      </c>
      <c r="M220" s="49">
        <v>3.0809421166666673</v>
      </c>
      <c r="N220" s="49">
        <v>1.6793607249066667</v>
      </c>
      <c r="O220" s="49">
        <v>0.86856399999999989</v>
      </c>
      <c r="P220" s="50">
        <v>0</v>
      </c>
      <c r="Q220" s="50">
        <v>0</v>
      </c>
      <c r="R220" s="50">
        <v>46.322953999999996</v>
      </c>
      <c r="S220" s="51">
        <v>29.062973999999997</v>
      </c>
      <c r="T220" s="50">
        <v>25.030521999999998</v>
      </c>
      <c r="U220" s="51">
        <v>6.4889666666666672</v>
      </c>
      <c r="V220" s="51">
        <v>0</v>
      </c>
      <c r="W220" s="50">
        <v>0</v>
      </c>
      <c r="X220" s="49">
        <v>1.2376870000000002</v>
      </c>
      <c r="Y220" s="51">
        <v>0</v>
      </c>
      <c r="Z220" s="52">
        <v>0</v>
      </c>
      <c r="AA220" s="52">
        <v>0</v>
      </c>
      <c r="AB220" s="52">
        <v>0</v>
      </c>
      <c r="AC220" s="52">
        <v>0</v>
      </c>
      <c r="AD220" s="52">
        <v>0</v>
      </c>
      <c r="AE220" s="50">
        <v>48.918716525714295</v>
      </c>
      <c r="AF220" s="50">
        <v>42.321195360000011</v>
      </c>
      <c r="AG220" s="50">
        <v>0</v>
      </c>
      <c r="AH220" s="50">
        <v>4.4379952800000009</v>
      </c>
      <c r="AI220" s="52">
        <v>2.7468274666666663</v>
      </c>
      <c r="AJ220" s="49">
        <v>22.214439095521552</v>
      </c>
      <c r="AK220" s="50">
        <v>7.116320987654321</v>
      </c>
      <c r="AL220" s="50">
        <v>11.228148148148149</v>
      </c>
      <c r="AM220" s="50">
        <v>4.2350000000000003</v>
      </c>
      <c r="AN220" s="50">
        <v>0</v>
      </c>
      <c r="AO220" s="50">
        <v>0</v>
      </c>
      <c r="AP220" s="50">
        <v>0</v>
      </c>
      <c r="AQ220" s="51">
        <v>0</v>
      </c>
      <c r="AR220" s="49">
        <v>0</v>
      </c>
      <c r="AS220" s="50">
        <v>0</v>
      </c>
      <c r="AT220" s="50">
        <v>0</v>
      </c>
      <c r="AU220" s="50">
        <v>2.5504666666666664</v>
      </c>
      <c r="AV220" s="50">
        <v>104.33339888888889</v>
      </c>
      <c r="AW220" s="50">
        <v>8.0669590833333356</v>
      </c>
      <c r="AX220" s="50">
        <v>2.1502857142857144</v>
      </c>
      <c r="AY220" s="50">
        <v>31.289080000000006</v>
      </c>
      <c r="AZ220" s="51">
        <v>0</v>
      </c>
      <c r="BA220" s="49">
        <v>0</v>
      </c>
      <c r="BB220" s="49">
        <v>0</v>
      </c>
      <c r="BC220" s="50">
        <v>0</v>
      </c>
      <c r="BD220" s="50">
        <v>0</v>
      </c>
      <c r="BE220" s="51">
        <v>0</v>
      </c>
      <c r="BF220" s="38"/>
      <c r="BG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Y220" s="38"/>
      <c r="BZ220" s="38"/>
      <c r="CJ220" s="38"/>
    </row>
    <row r="221" spans="2:88" x14ac:dyDescent="0.25">
      <c r="B221" s="8">
        <v>219</v>
      </c>
      <c r="C221" s="9" t="s">
        <v>11757</v>
      </c>
      <c r="D221" s="9" t="s">
        <v>11880</v>
      </c>
      <c r="E221" s="49">
        <v>5.7805289166666673</v>
      </c>
      <c r="F221" s="50">
        <v>4.1262620000000005</v>
      </c>
      <c r="G221" s="50">
        <v>9.910166666666667</v>
      </c>
      <c r="H221" s="51">
        <v>0</v>
      </c>
      <c r="I221" s="50">
        <v>0</v>
      </c>
      <c r="J221" s="50">
        <v>0</v>
      </c>
      <c r="K221" s="50">
        <v>0</v>
      </c>
      <c r="L221" s="50">
        <v>0</v>
      </c>
      <c r="M221" s="49">
        <v>3.0809421166666673</v>
      </c>
      <c r="N221" s="49">
        <v>1.6793607249066667</v>
      </c>
      <c r="O221" s="49">
        <v>0.86856399999999989</v>
      </c>
      <c r="P221" s="50">
        <v>0</v>
      </c>
      <c r="Q221" s="50">
        <v>0</v>
      </c>
      <c r="R221" s="50">
        <v>46.322953999999996</v>
      </c>
      <c r="S221" s="51">
        <v>29.062973999999997</v>
      </c>
      <c r="T221" s="50">
        <v>31.288152499999995</v>
      </c>
      <c r="U221" s="51">
        <v>6.4889666666666672</v>
      </c>
      <c r="V221" s="51">
        <v>0</v>
      </c>
      <c r="W221" s="50">
        <v>0</v>
      </c>
      <c r="X221" s="49">
        <v>1.2376870000000002</v>
      </c>
      <c r="Y221" s="51">
        <v>0</v>
      </c>
      <c r="Z221" s="52">
        <v>0</v>
      </c>
      <c r="AA221" s="52">
        <v>0</v>
      </c>
      <c r="AB221" s="52">
        <v>0</v>
      </c>
      <c r="AC221" s="52">
        <v>0</v>
      </c>
      <c r="AD221" s="52">
        <v>0</v>
      </c>
      <c r="AE221" s="50">
        <v>61.148395657142871</v>
      </c>
      <c r="AF221" s="50">
        <v>52.901494200000016</v>
      </c>
      <c r="AG221" s="50">
        <v>0</v>
      </c>
      <c r="AH221" s="50">
        <v>4.4379952800000009</v>
      </c>
      <c r="AI221" s="52">
        <v>2.7468274666666663</v>
      </c>
      <c r="AJ221" s="49">
        <v>27.768048869401941</v>
      </c>
      <c r="AK221" s="50">
        <v>8.8954012345679008</v>
      </c>
      <c r="AL221" s="50">
        <v>14.035185185185187</v>
      </c>
      <c r="AM221" s="50">
        <v>5.2937500000000002</v>
      </c>
      <c r="AN221" s="50">
        <v>0</v>
      </c>
      <c r="AO221" s="50">
        <v>0</v>
      </c>
      <c r="AP221" s="50">
        <v>0</v>
      </c>
      <c r="AQ221" s="51">
        <v>0</v>
      </c>
      <c r="AR221" s="49">
        <v>0</v>
      </c>
      <c r="AS221" s="50">
        <v>0</v>
      </c>
      <c r="AT221" s="50">
        <v>0</v>
      </c>
      <c r="AU221" s="50">
        <v>2.5504666666666664</v>
      </c>
      <c r="AV221" s="50">
        <v>104.33339888888889</v>
      </c>
      <c r="AW221" s="50">
        <v>8.0669590833333356</v>
      </c>
      <c r="AX221" s="50">
        <v>2.1502857142857144</v>
      </c>
      <c r="AY221" s="50">
        <v>31.289080000000006</v>
      </c>
      <c r="AZ221" s="51">
        <v>0</v>
      </c>
      <c r="BA221" s="49">
        <v>0</v>
      </c>
      <c r="BB221" s="49">
        <v>0</v>
      </c>
      <c r="BC221" s="50">
        <v>0</v>
      </c>
      <c r="BD221" s="50">
        <v>0</v>
      </c>
      <c r="BE221" s="51">
        <v>0</v>
      </c>
      <c r="BF221" s="38"/>
      <c r="BG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Y221" s="38"/>
      <c r="BZ221" s="38"/>
      <c r="CJ221" s="38"/>
    </row>
    <row r="222" spans="2:88" x14ac:dyDescent="0.25">
      <c r="B222" s="8">
        <v>220</v>
      </c>
      <c r="C222" s="9" t="s">
        <v>11757</v>
      </c>
      <c r="D222" s="9" t="s">
        <v>11881</v>
      </c>
      <c r="E222" s="49">
        <v>6.9366347000000008</v>
      </c>
      <c r="F222" s="50">
        <v>4.9515144000000006</v>
      </c>
      <c r="G222" s="50">
        <v>11.892199999999999</v>
      </c>
      <c r="H222" s="51">
        <v>0</v>
      </c>
      <c r="I222" s="50">
        <v>0</v>
      </c>
      <c r="J222" s="50">
        <v>0</v>
      </c>
      <c r="K222" s="50">
        <v>0</v>
      </c>
      <c r="L222" s="50">
        <v>0</v>
      </c>
      <c r="M222" s="49">
        <v>3.0809421166666673</v>
      </c>
      <c r="N222" s="49">
        <v>1.6793607249066667</v>
      </c>
      <c r="O222" s="49">
        <v>0.86856399999999989</v>
      </c>
      <c r="P222" s="50">
        <v>0</v>
      </c>
      <c r="Q222" s="50">
        <v>0</v>
      </c>
      <c r="R222" s="50">
        <v>46.322953999999996</v>
      </c>
      <c r="S222" s="51">
        <v>29.062973999999997</v>
      </c>
      <c r="T222" s="50">
        <v>37.545783</v>
      </c>
      <c r="U222" s="51">
        <v>6.4889666666666672</v>
      </c>
      <c r="V222" s="51">
        <v>0</v>
      </c>
      <c r="W222" s="50">
        <v>0</v>
      </c>
      <c r="X222" s="49">
        <v>1.2376870000000002</v>
      </c>
      <c r="Y222" s="51">
        <v>0</v>
      </c>
      <c r="Z222" s="52">
        <v>0</v>
      </c>
      <c r="AA222" s="52">
        <v>0</v>
      </c>
      <c r="AB222" s="52">
        <v>0</v>
      </c>
      <c r="AC222" s="52">
        <v>0</v>
      </c>
      <c r="AD222" s="52">
        <v>0</v>
      </c>
      <c r="AE222" s="50">
        <v>73.378074788571439</v>
      </c>
      <c r="AF222" s="50">
        <v>63.481793040000014</v>
      </c>
      <c r="AG222" s="50">
        <v>0</v>
      </c>
      <c r="AH222" s="50">
        <v>4.4379952800000009</v>
      </c>
      <c r="AI222" s="52">
        <v>2.7468274666666663</v>
      </c>
      <c r="AJ222" s="49">
        <v>33.321658643282326</v>
      </c>
      <c r="AK222" s="50">
        <v>10.674481481481482</v>
      </c>
      <c r="AL222" s="50">
        <v>16.842222222222222</v>
      </c>
      <c r="AM222" s="50">
        <v>6.3525000000000009</v>
      </c>
      <c r="AN222" s="50">
        <v>0</v>
      </c>
      <c r="AO222" s="50">
        <v>0</v>
      </c>
      <c r="AP222" s="50">
        <v>0</v>
      </c>
      <c r="AQ222" s="51">
        <v>0</v>
      </c>
      <c r="AR222" s="49">
        <v>0</v>
      </c>
      <c r="AS222" s="50">
        <v>0</v>
      </c>
      <c r="AT222" s="50">
        <v>0</v>
      </c>
      <c r="AU222" s="50">
        <v>3.1880833333333332</v>
      </c>
      <c r="AV222" s="50">
        <v>120.49726944444447</v>
      </c>
      <c r="AW222" s="50">
        <v>8.0669590833333356</v>
      </c>
      <c r="AX222" s="50">
        <v>2.1502857142857144</v>
      </c>
      <c r="AY222" s="50">
        <v>31.289080000000006</v>
      </c>
      <c r="AZ222" s="51">
        <v>0</v>
      </c>
      <c r="BA222" s="49">
        <v>0</v>
      </c>
      <c r="BB222" s="49">
        <v>0</v>
      </c>
      <c r="BC222" s="50">
        <v>0</v>
      </c>
      <c r="BD222" s="50">
        <v>0</v>
      </c>
      <c r="BE222" s="51">
        <v>0</v>
      </c>
      <c r="BF222" s="38"/>
      <c r="BG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Y222" s="38"/>
      <c r="BZ222" s="38"/>
      <c r="CJ222" s="38"/>
    </row>
    <row r="223" spans="2:88" x14ac:dyDescent="0.25">
      <c r="B223" s="8">
        <v>221</v>
      </c>
      <c r="C223" s="9" t="s">
        <v>11757</v>
      </c>
      <c r="D223" s="9" t="s">
        <v>11882</v>
      </c>
      <c r="E223" s="49">
        <v>6.9366347000000008</v>
      </c>
      <c r="F223" s="50">
        <v>4.9515144000000006</v>
      </c>
      <c r="G223" s="50">
        <v>11.892199999999999</v>
      </c>
      <c r="H223" s="51">
        <v>0</v>
      </c>
      <c r="I223" s="50">
        <v>0</v>
      </c>
      <c r="J223" s="50">
        <v>0</v>
      </c>
      <c r="K223" s="50">
        <v>0</v>
      </c>
      <c r="L223" s="50">
        <v>0</v>
      </c>
      <c r="M223" s="49">
        <v>6.1618842333333346</v>
      </c>
      <c r="N223" s="49">
        <v>2.1412299881066668</v>
      </c>
      <c r="O223" s="49">
        <v>1.7371279999999998</v>
      </c>
      <c r="P223" s="50">
        <v>0</v>
      </c>
      <c r="Q223" s="50">
        <v>0</v>
      </c>
      <c r="R223" s="50">
        <v>80.154267333333337</v>
      </c>
      <c r="S223" s="51">
        <v>29.062973999999997</v>
      </c>
      <c r="T223" s="50">
        <v>18.7728915</v>
      </c>
      <c r="U223" s="51">
        <v>16.348733333333335</v>
      </c>
      <c r="V223" s="51">
        <v>0</v>
      </c>
      <c r="W223" s="50">
        <v>0</v>
      </c>
      <c r="X223" s="49">
        <v>1.2376870000000002</v>
      </c>
      <c r="Y223" s="51">
        <v>0</v>
      </c>
      <c r="Z223" s="52">
        <v>0</v>
      </c>
      <c r="AA223" s="52">
        <v>0</v>
      </c>
      <c r="AB223" s="52">
        <v>0</v>
      </c>
      <c r="AC223" s="52">
        <v>0</v>
      </c>
      <c r="AD223" s="52">
        <v>0</v>
      </c>
      <c r="AE223" s="50">
        <v>36.68903739428572</v>
      </c>
      <c r="AF223" s="50">
        <v>31.740896520000007</v>
      </c>
      <c r="AG223" s="50">
        <v>0</v>
      </c>
      <c r="AH223" s="50">
        <v>8.8759905600000018</v>
      </c>
      <c r="AI223" s="52">
        <v>5.4636506518518519</v>
      </c>
      <c r="AJ223" s="49">
        <v>16.660829321641163</v>
      </c>
      <c r="AK223" s="50">
        <v>10.674481481481482</v>
      </c>
      <c r="AL223" s="50">
        <v>16.842222222222222</v>
      </c>
      <c r="AM223" s="50">
        <v>6.3525000000000009</v>
      </c>
      <c r="AN223" s="50">
        <v>0</v>
      </c>
      <c r="AO223" s="50">
        <v>0</v>
      </c>
      <c r="AP223" s="50">
        <v>0</v>
      </c>
      <c r="AQ223" s="51">
        <v>0</v>
      </c>
      <c r="AR223" s="49">
        <v>0</v>
      </c>
      <c r="AS223" s="50">
        <v>0</v>
      </c>
      <c r="AT223" s="50">
        <v>0</v>
      </c>
      <c r="AU223" s="50">
        <v>3.8256999999999994</v>
      </c>
      <c r="AV223" s="50">
        <v>176.33905666666669</v>
      </c>
      <c r="AW223" s="50">
        <v>16.133918166666671</v>
      </c>
      <c r="AX223" s="50">
        <v>2.1502857142857144</v>
      </c>
      <c r="AY223" s="50">
        <v>67.07671666666667</v>
      </c>
      <c r="AZ223" s="51">
        <v>0</v>
      </c>
      <c r="BA223" s="49">
        <v>0</v>
      </c>
      <c r="BB223" s="49">
        <v>0</v>
      </c>
      <c r="BC223" s="50">
        <v>0</v>
      </c>
      <c r="BD223" s="50">
        <v>0</v>
      </c>
      <c r="BE223" s="51">
        <v>0</v>
      </c>
      <c r="BF223" s="38"/>
      <c r="BG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Y223" s="38"/>
      <c r="BZ223" s="38"/>
      <c r="CJ223" s="38"/>
    </row>
    <row r="224" spans="2:88" x14ac:dyDescent="0.25">
      <c r="B224" s="8">
        <v>222</v>
      </c>
      <c r="C224" s="9" t="s">
        <v>11757</v>
      </c>
      <c r="D224" s="9" t="s">
        <v>11883</v>
      </c>
      <c r="E224" s="49">
        <v>9.2488462666666678</v>
      </c>
      <c r="F224" s="50">
        <v>6.6020192000000009</v>
      </c>
      <c r="G224" s="50">
        <v>15.856266666666667</v>
      </c>
      <c r="H224" s="51">
        <v>0</v>
      </c>
      <c r="I224" s="50">
        <v>0</v>
      </c>
      <c r="J224" s="50">
        <v>0</v>
      </c>
      <c r="K224" s="50">
        <v>0</v>
      </c>
      <c r="L224" s="50">
        <v>0</v>
      </c>
      <c r="M224" s="49">
        <v>6.1618842333333346</v>
      </c>
      <c r="N224" s="49">
        <v>2.1412299881066668</v>
      </c>
      <c r="O224" s="49">
        <v>1.7371279999999998</v>
      </c>
      <c r="P224" s="50">
        <v>0</v>
      </c>
      <c r="Q224" s="50">
        <v>0</v>
      </c>
      <c r="R224" s="50">
        <v>80.154267333333337</v>
      </c>
      <c r="S224" s="51">
        <v>29.062973999999997</v>
      </c>
      <c r="T224" s="50">
        <v>25.030521999999998</v>
      </c>
      <c r="U224" s="51">
        <v>16.348733333333335</v>
      </c>
      <c r="V224" s="51">
        <v>0</v>
      </c>
      <c r="W224" s="50">
        <v>0</v>
      </c>
      <c r="X224" s="49">
        <v>1.2376870000000002</v>
      </c>
      <c r="Y224" s="51">
        <v>0</v>
      </c>
      <c r="Z224" s="52">
        <v>0</v>
      </c>
      <c r="AA224" s="52">
        <v>0</v>
      </c>
      <c r="AB224" s="52">
        <v>0</v>
      </c>
      <c r="AC224" s="52">
        <v>0</v>
      </c>
      <c r="AD224" s="52">
        <v>0</v>
      </c>
      <c r="AE224" s="50">
        <v>48.918716525714295</v>
      </c>
      <c r="AF224" s="50">
        <v>42.321195360000011</v>
      </c>
      <c r="AG224" s="50">
        <v>0</v>
      </c>
      <c r="AH224" s="50">
        <v>8.8759905600000018</v>
      </c>
      <c r="AI224" s="52">
        <v>5.4636506518518519</v>
      </c>
      <c r="AJ224" s="49">
        <v>22.214439095521552</v>
      </c>
      <c r="AK224" s="50">
        <v>14.232641975308642</v>
      </c>
      <c r="AL224" s="50">
        <v>22.456296296296298</v>
      </c>
      <c r="AM224" s="50">
        <v>8.4700000000000006</v>
      </c>
      <c r="AN224" s="50">
        <v>0</v>
      </c>
      <c r="AO224" s="50">
        <v>0</v>
      </c>
      <c r="AP224" s="50">
        <v>0</v>
      </c>
      <c r="AQ224" s="51">
        <v>0</v>
      </c>
      <c r="AR224" s="49">
        <v>0</v>
      </c>
      <c r="AS224" s="50">
        <v>0</v>
      </c>
      <c r="AT224" s="50">
        <v>0</v>
      </c>
      <c r="AU224" s="50">
        <v>5.1009333333333329</v>
      </c>
      <c r="AV224" s="50">
        <v>208.66679777777779</v>
      </c>
      <c r="AW224" s="50">
        <v>16.133918166666671</v>
      </c>
      <c r="AX224" s="50">
        <v>2.1502857142857144</v>
      </c>
      <c r="AY224" s="50">
        <v>67.07671666666667</v>
      </c>
      <c r="AZ224" s="51">
        <v>0</v>
      </c>
      <c r="BA224" s="49">
        <v>0</v>
      </c>
      <c r="BB224" s="49">
        <v>0</v>
      </c>
      <c r="BC224" s="50">
        <v>0</v>
      </c>
      <c r="BD224" s="50">
        <v>0</v>
      </c>
      <c r="BE224" s="51">
        <v>0</v>
      </c>
      <c r="BF224" s="38"/>
      <c r="BG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Y224" s="38"/>
      <c r="BZ224" s="38"/>
      <c r="CJ224" s="38"/>
    </row>
    <row r="225" spans="2:88" x14ac:dyDescent="0.25">
      <c r="B225" s="8">
        <v>223</v>
      </c>
      <c r="C225" s="9" t="s">
        <v>11757</v>
      </c>
      <c r="D225" s="9" t="s">
        <v>11884</v>
      </c>
      <c r="E225" s="49">
        <v>11.561057833333335</v>
      </c>
      <c r="F225" s="50">
        <v>8.2525240000000011</v>
      </c>
      <c r="G225" s="50">
        <v>19.820333333333334</v>
      </c>
      <c r="H225" s="51">
        <v>0</v>
      </c>
      <c r="I225" s="50">
        <v>0</v>
      </c>
      <c r="J225" s="50">
        <v>0</v>
      </c>
      <c r="K225" s="50">
        <v>0</v>
      </c>
      <c r="L225" s="50">
        <v>0</v>
      </c>
      <c r="M225" s="49">
        <v>6.1618842333333346</v>
      </c>
      <c r="N225" s="49">
        <v>2.1412299881066668</v>
      </c>
      <c r="O225" s="49">
        <v>1.7371279999999998</v>
      </c>
      <c r="P225" s="50">
        <v>0</v>
      </c>
      <c r="Q225" s="50">
        <v>0</v>
      </c>
      <c r="R225" s="50">
        <v>80.154267333333337</v>
      </c>
      <c r="S225" s="51">
        <v>29.062973999999997</v>
      </c>
      <c r="T225" s="50">
        <v>31.288152499999995</v>
      </c>
      <c r="U225" s="51">
        <v>16.348733333333335</v>
      </c>
      <c r="V225" s="51">
        <v>0</v>
      </c>
      <c r="W225" s="50">
        <v>0</v>
      </c>
      <c r="X225" s="49">
        <v>1.2376870000000002</v>
      </c>
      <c r="Y225" s="51">
        <v>0</v>
      </c>
      <c r="Z225" s="52">
        <v>0</v>
      </c>
      <c r="AA225" s="52">
        <v>0</v>
      </c>
      <c r="AB225" s="52">
        <v>0</v>
      </c>
      <c r="AC225" s="52">
        <v>0</v>
      </c>
      <c r="AD225" s="52">
        <v>0</v>
      </c>
      <c r="AE225" s="50">
        <v>61.148395657142871</v>
      </c>
      <c r="AF225" s="50">
        <v>52.901494200000016</v>
      </c>
      <c r="AG225" s="50">
        <v>0</v>
      </c>
      <c r="AH225" s="50">
        <v>8.8759905600000018</v>
      </c>
      <c r="AI225" s="52">
        <v>5.4636506518518519</v>
      </c>
      <c r="AJ225" s="49">
        <v>27.768048869401941</v>
      </c>
      <c r="AK225" s="50">
        <v>17.790802469135802</v>
      </c>
      <c r="AL225" s="50">
        <v>28.070370370370373</v>
      </c>
      <c r="AM225" s="50">
        <v>10.5875</v>
      </c>
      <c r="AN225" s="50">
        <v>0</v>
      </c>
      <c r="AO225" s="50">
        <v>0</v>
      </c>
      <c r="AP225" s="50">
        <v>0</v>
      </c>
      <c r="AQ225" s="51">
        <v>0</v>
      </c>
      <c r="AR225" s="49">
        <v>0</v>
      </c>
      <c r="AS225" s="50">
        <v>0</v>
      </c>
      <c r="AT225" s="50">
        <v>0</v>
      </c>
      <c r="AU225" s="50">
        <v>5.1009333333333329</v>
      </c>
      <c r="AV225" s="50">
        <v>208.66679777777779</v>
      </c>
      <c r="AW225" s="50">
        <v>16.133918166666671</v>
      </c>
      <c r="AX225" s="50">
        <v>2.1502857142857144</v>
      </c>
      <c r="AY225" s="50">
        <v>67.07671666666667</v>
      </c>
      <c r="AZ225" s="51">
        <v>0</v>
      </c>
      <c r="BA225" s="49">
        <v>0</v>
      </c>
      <c r="BB225" s="49">
        <v>0</v>
      </c>
      <c r="BC225" s="50">
        <v>0</v>
      </c>
      <c r="BD225" s="50">
        <v>0</v>
      </c>
      <c r="BE225" s="51">
        <v>0</v>
      </c>
      <c r="BF225" s="38"/>
      <c r="BG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Y225" s="38"/>
      <c r="BZ225" s="38"/>
      <c r="CJ225" s="38"/>
    </row>
    <row r="226" spans="2:88" x14ac:dyDescent="0.25">
      <c r="B226" s="8">
        <v>224</v>
      </c>
      <c r="C226" s="9" t="s">
        <v>11757</v>
      </c>
      <c r="D226" s="9" t="s">
        <v>11885</v>
      </c>
      <c r="E226" s="49">
        <v>13.873269400000002</v>
      </c>
      <c r="F226" s="50">
        <v>9.9030288000000013</v>
      </c>
      <c r="G226" s="50">
        <v>23.784399999999998</v>
      </c>
      <c r="H226" s="51">
        <v>0</v>
      </c>
      <c r="I226" s="50">
        <v>0</v>
      </c>
      <c r="J226" s="50">
        <v>0</v>
      </c>
      <c r="K226" s="50">
        <v>0</v>
      </c>
      <c r="L226" s="50">
        <v>0</v>
      </c>
      <c r="M226" s="49">
        <v>6.1618842333333346</v>
      </c>
      <c r="N226" s="49">
        <v>2.1412299881066668</v>
      </c>
      <c r="O226" s="49">
        <v>1.7371279999999998</v>
      </c>
      <c r="P226" s="50">
        <v>0</v>
      </c>
      <c r="Q226" s="50">
        <v>0</v>
      </c>
      <c r="R226" s="50">
        <v>80.154267333333337</v>
      </c>
      <c r="S226" s="51">
        <v>29.062973999999997</v>
      </c>
      <c r="T226" s="50">
        <v>37.545783</v>
      </c>
      <c r="U226" s="51">
        <v>16.348733333333335</v>
      </c>
      <c r="V226" s="51">
        <v>0</v>
      </c>
      <c r="W226" s="50">
        <v>0</v>
      </c>
      <c r="X226" s="49">
        <v>1.2376870000000002</v>
      </c>
      <c r="Y226" s="51">
        <v>0</v>
      </c>
      <c r="Z226" s="52">
        <v>0</v>
      </c>
      <c r="AA226" s="52">
        <v>0</v>
      </c>
      <c r="AB226" s="52">
        <v>0</v>
      </c>
      <c r="AC226" s="52">
        <v>0</v>
      </c>
      <c r="AD226" s="52">
        <v>0</v>
      </c>
      <c r="AE226" s="50">
        <v>73.378074788571439</v>
      </c>
      <c r="AF226" s="50">
        <v>63.481793040000014</v>
      </c>
      <c r="AG226" s="50">
        <v>0</v>
      </c>
      <c r="AH226" s="50">
        <v>8.8759905600000018</v>
      </c>
      <c r="AI226" s="52">
        <v>5.4636506518518519</v>
      </c>
      <c r="AJ226" s="49">
        <v>33.321658643282326</v>
      </c>
      <c r="AK226" s="50">
        <v>21.348962962962965</v>
      </c>
      <c r="AL226" s="50">
        <v>33.684444444444445</v>
      </c>
      <c r="AM226" s="50">
        <v>12.705000000000002</v>
      </c>
      <c r="AN226" s="50">
        <v>0</v>
      </c>
      <c r="AO226" s="50">
        <v>0</v>
      </c>
      <c r="AP226" s="50">
        <v>0</v>
      </c>
      <c r="AQ226" s="51">
        <v>0</v>
      </c>
      <c r="AR226" s="49">
        <v>0</v>
      </c>
      <c r="AS226" s="50">
        <v>0</v>
      </c>
      <c r="AT226" s="50">
        <v>0</v>
      </c>
      <c r="AU226" s="50">
        <v>6.3761666666666663</v>
      </c>
      <c r="AV226" s="50">
        <v>240.99453888888894</v>
      </c>
      <c r="AW226" s="50">
        <v>16.133918166666671</v>
      </c>
      <c r="AX226" s="50">
        <v>2.1502857142857144</v>
      </c>
      <c r="AY226" s="50">
        <v>67.07671666666667</v>
      </c>
      <c r="AZ226" s="51">
        <v>0</v>
      </c>
      <c r="BA226" s="49">
        <v>0</v>
      </c>
      <c r="BB226" s="49">
        <v>0</v>
      </c>
      <c r="BC226" s="50">
        <v>0</v>
      </c>
      <c r="BD226" s="50">
        <v>0</v>
      </c>
      <c r="BE226" s="51">
        <v>0</v>
      </c>
      <c r="BF226" s="38"/>
      <c r="BG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Y226" s="38"/>
      <c r="BZ226" s="38"/>
      <c r="CJ226" s="38"/>
    </row>
    <row r="227" spans="2:88" x14ac:dyDescent="0.25">
      <c r="B227" s="8">
        <v>225</v>
      </c>
      <c r="C227" s="9" t="s">
        <v>11757</v>
      </c>
      <c r="D227" s="9" t="s">
        <v>11886</v>
      </c>
      <c r="E227" s="49">
        <v>10.404952050000002</v>
      </c>
      <c r="F227" s="50">
        <v>7.427271600000001</v>
      </c>
      <c r="G227" s="50">
        <v>17.8383</v>
      </c>
      <c r="H227" s="51">
        <v>0</v>
      </c>
      <c r="I227" s="50">
        <v>0</v>
      </c>
      <c r="J227" s="50">
        <v>0</v>
      </c>
      <c r="K227" s="50">
        <v>0</v>
      </c>
      <c r="L227" s="50">
        <v>0</v>
      </c>
      <c r="M227" s="49">
        <v>9.2428263500000014</v>
      </c>
      <c r="N227" s="49">
        <v>2.7070817396444444</v>
      </c>
      <c r="O227" s="49">
        <v>2.6056919999999995</v>
      </c>
      <c r="P227" s="50">
        <v>0</v>
      </c>
      <c r="Q227" s="50">
        <v>0</v>
      </c>
      <c r="R227" s="50">
        <v>113.70291399999999</v>
      </c>
      <c r="S227" s="51">
        <v>29.062973999999997</v>
      </c>
      <c r="T227" s="50">
        <v>18.7728915</v>
      </c>
      <c r="U227" s="51">
        <v>17.482226666666673</v>
      </c>
      <c r="V227" s="51">
        <v>0</v>
      </c>
      <c r="W227" s="50">
        <v>0</v>
      </c>
      <c r="X227" s="49">
        <v>1.2376870000000002</v>
      </c>
      <c r="Y227" s="51">
        <v>0</v>
      </c>
      <c r="Z227" s="52">
        <v>0</v>
      </c>
      <c r="AA227" s="52">
        <v>0</v>
      </c>
      <c r="AB227" s="52">
        <v>0</v>
      </c>
      <c r="AC227" s="52">
        <v>0</v>
      </c>
      <c r="AD227" s="52">
        <v>0</v>
      </c>
      <c r="AE227" s="50">
        <v>36.68903739428572</v>
      </c>
      <c r="AF227" s="50">
        <v>31.740896520000007</v>
      </c>
      <c r="AG227" s="50">
        <v>0</v>
      </c>
      <c r="AH227" s="50">
        <v>13.313985840000004</v>
      </c>
      <c r="AI227" s="52">
        <v>8.180473837037038</v>
      </c>
      <c r="AJ227" s="49">
        <v>16.660829321641163</v>
      </c>
      <c r="AK227" s="50">
        <v>16.011722222222225</v>
      </c>
      <c r="AL227" s="50">
        <v>25.263333333333335</v>
      </c>
      <c r="AM227" s="50">
        <v>9.5287500000000023</v>
      </c>
      <c r="AN227" s="50">
        <v>0</v>
      </c>
      <c r="AO227" s="50">
        <v>0</v>
      </c>
      <c r="AP227" s="50">
        <v>0</v>
      </c>
      <c r="AQ227" s="51">
        <v>0</v>
      </c>
      <c r="AR227" s="49">
        <v>0</v>
      </c>
      <c r="AS227" s="50">
        <v>0</v>
      </c>
      <c r="AT227" s="50">
        <v>0</v>
      </c>
      <c r="AU227" s="50">
        <v>5.7385499999999992</v>
      </c>
      <c r="AV227" s="50">
        <v>264.50858500000004</v>
      </c>
      <c r="AW227" s="50">
        <v>24.200877250000005</v>
      </c>
      <c r="AX227" s="50">
        <v>2.1502857142857144</v>
      </c>
      <c r="AY227" s="50">
        <v>92.647133333333329</v>
      </c>
      <c r="AZ227" s="51">
        <v>0</v>
      </c>
      <c r="BA227" s="49">
        <v>0</v>
      </c>
      <c r="BB227" s="49">
        <v>0</v>
      </c>
      <c r="BC227" s="50">
        <v>0</v>
      </c>
      <c r="BD227" s="50">
        <v>0</v>
      </c>
      <c r="BE227" s="51">
        <v>0</v>
      </c>
      <c r="BF227" s="38"/>
      <c r="BG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38"/>
      <c r="BY227" s="38"/>
      <c r="BZ227" s="38"/>
      <c r="CJ227" s="38"/>
    </row>
    <row r="228" spans="2:88" x14ac:dyDescent="0.25">
      <c r="B228" s="8">
        <v>226</v>
      </c>
      <c r="C228" s="9" t="s">
        <v>11757</v>
      </c>
      <c r="D228" s="9" t="s">
        <v>11887</v>
      </c>
      <c r="E228" s="49">
        <v>13.873269400000002</v>
      </c>
      <c r="F228" s="50">
        <v>9.9030288000000013</v>
      </c>
      <c r="G228" s="50">
        <v>23.784399999999998</v>
      </c>
      <c r="H228" s="51">
        <v>0</v>
      </c>
      <c r="I228" s="50">
        <v>0</v>
      </c>
      <c r="J228" s="50">
        <v>0</v>
      </c>
      <c r="K228" s="50">
        <v>0</v>
      </c>
      <c r="L228" s="50">
        <v>0</v>
      </c>
      <c r="M228" s="49">
        <v>9.2428263500000014</v>
      </c>
      <c r="N228" s="49">
        <v>2.7070817396444444</v>
      </c>
      <c r="O228" s="49">
        <v>2.6056919999999995</v>
      </c>
      <c r="P228" s="50">
        <v>0</v>
      </c>
      <c r="Q228" s="50">
        <v>0</v>
      </c>
      <c r="R228" s="50">
        <v>113.70291399999999</v>
      </c>
      <c r="S228" s="51">
        <v>29.062973999999997</v>
      </c>
      <c r="T228" s="50">
        <v>25.030521999999998</v>
      </c>
      <c r="U228" s="51">
        <v>17.482226666666673</v>
      </c>
      <c r="V228" s="51">
        <v>0</v>
      </c>
      <c r="W228" s="50">
        <v>0</v>
      </c>
      <c r="X228" s="49">
        <v>1.2376870000000002</v>
      </c>
      <c r="Y228" s="51">
        <v>0</v>
      </c>
      <c r="Z228" s="52">
        <v>0</v>
      </c>
      <c r="AA228" s="52">
        <v>0</v>
      </c>
      <c r="AB228" s="52">
        <v>0</v>
      </c>
      <c r="AC228" s="52">
        <v>0</v>
      </c>
      <c r="AD228" s="52">
        <v>0</v>
      </c>
      <c r="AE228" s="50">
        <v>48.918716525714295</v>
      </c>
      <c r="AF228" s="50">
        <v>42.321195360000011</v>
      </c>
      <c r="AG228" s="50">
        <v>0</v>
      </c>
      <c r="AH228" s="50">
        <v>13.313985840000004</v>
      </c>
      <c r="AI228" s="52">
        <v>8.180473837037038</v>
      </c>
      <c r="AJ228" s="49">
        <v>22.214439095521552</v>
      </c>
      <c r="AK228" s="50">
        <v>21.348962962962965</v>
      </c>
      <c r="AL228" s="50">
        <v>33.684444444444445</v>
      </c>
      <c r="AM228" s="50">
        <v>12.705000000000002</v>
      </c>
      <c r="AN228" s="50">
        <v>0</v>
      </c>
      <c r="AO228" s="50">
        <v>0</v>
      </c>
      <c r="AP228" s="50">
        <v>0</v>
      </c>
      <c r="AQ228" s="51">
        <v>0</v>
      </c>
      <c r="AR228" s="49">
        <v>0</v>
      </c>
      <c r="AS228" s="50">
        <v>0</v>
      </c>
      <c r="AT228" s="50">
        <v>0</v>
      </c>
      <c r="AU228" s="50">
        <v>7.6513999999999989</v>
      </c>
      <c r="AV228" s="50">
        <v>313.00019666666668</v>
      </c>
      <c r="AW228" s="50">
        <v>24.200877250000005</v>
      </c>
      <c r="AX228" s="50">
        <v>2.1502857142857144</v>
      </c>
      <c r="AY228" s="50">
        <v>92.647133333333329</v>
      </c>
      <c r="AZ228" s="51">
        <v>0</v>
      </c>
      <c r="BA228" s="49">
        <v>0</v>
      </c>
      <c r="BB228" s="49">
        <v>0</v>
      </c>
      <c r="BC228" s="50">
        <v>0</v>
      </c>
      <c r="BD228" s="50">
        <v>0</v>
      </c>
      <c r="BE228" s="51">
        <v>0</v>
      </c>
      <c r="BF228" s="38"/>
      <c r="BG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8"/>
      <c r="BY228" s="38"/>
      <c r="BZ228" s="38"/>
      <c r="CJ228" s="38"/>
    </row>
    <row r="229" spans="2:88" x14ac:dyDescent="0.25">
      <c r="B229" s="8">
        <v>227</v>
      </c>
      <c r="C229" s="9" t="s">
        <v>11757</v>
      </c>
      <c r="D229" s="9" t="s">
        <v>11888</v>
      </c>
      <c r="E229" s="49">
        <v>17.341586750000001</v>
      </c>
      <c r="F229" s="50">
        <v>12.378786000000002</v>
      </c>
      <c r="G229" s="50">
        <v>29.730499999999999</v>
      </c>
      <c r="H229" s="51">
        <v>0</v>
      </c>
      <c r="I229" s="50">
        <v>0</v>
      </c>
      <c r="J229" s="50">
        <v>0</v>
      </c>
      <c r="K229" s="50">
        <v>0</v>
      </c>
      <c r="L229" s="50">
        <v>0</v>
      </c>
      <c r="M229" s="49">
        <v>9.2428263500000014</v>
      </c>
      <c r="N229" s="49">
        <v>2.7070817396444444</v>
      </c>
      <c r="O229" s="49">
        <v>2.6056919999999995</v>
      </c>
      <c r="P229" s="50">
        <v>0</v>
      </c>
      <c r="Q229" s="50">
        <v>0</v>
      </c>
      <c r="R229" s="50">
        <v>113.70291399999999</v>
      </c>
      <c r="S229" s="51">
        <v>29.062973999999997</v>
      </c>
      <c r="T229" s="50">
        <v>31.288152499999995</v>
      </c>
      <c r="U229" s="51">
        <v>17.482226666666673</v>
      </c>
      <c r="V229" s="51">
        <v>0</v>
      </c>
      <c r="W229" s="50">
        <v>0</v>
      </c>
      <c r="X229" s="49">
        <v>1.2376870000000002</v>
      </c>
      <c r="Y229" s="51">
        <v>0</v>
      </c>
      <c r="Z229" s="52">
        <v>0</v>
      </c>
      <c r="AA229" s="52">
        <v>0</v>
      </c>
      <c r="AB229" s="52">
        <v>0</v>
      </c>
      <c r="AC229" s="52">
        <v>0</v>
      </c>
      <c r="AD229" s="52">
        <v>0</v>
      </c>
      <c r="AE229" s="50">
        <v>61.148395657142871</v>
      </c>
      <c r="AF229" s="50">
        <v>52.901494200000016</v>
      </c>
      <c r="AG229" s="50">
        <v>0</v>
      </c>
      <c r="AH229" s="50">
        <v>13.313985840000004</v>
      </c>
      <c r="AI229" s="52">
        <v>8.180473837037038</v>
      </c>
      <c r="AJ229" s="49">
        <v>27.768048869401941</v>
      </c>
      <c r="AK229" s="50">
        <v>26.686203703703704</v>
      </c>
      <c r="AL229" s="50">
        <v>42.105555555555554</v>
      </c>
      <c r="AM229" s="50">
        <v>15.881250000000001</v>
      </c>
      <c r="AN229" s="50">
        <v>0</v>
      </c>
      <c r="AO229" s="50">
        <v>0</v>
      </c>
      <c r="AP229" s="50">
        <v>0</v>
      </c>
      <c r="AQ229" s="51">
        <v>0</v>
      </c>
      <c r="AR229" s="49">
        <v>0</v>
      </c>
      <c r="AS229" s="50">
        <v>0</v>
      </c>
      <c r="AT229" s="50">
        <v>0</v>
      </c>
      <c r="AU229" s="50">
        <v>7.6513999999999989</v>
      </c>
      <c r="AV229" s="50">
        <v>313.00019666666668</v>
      </c>
      <c r="AW229" s="50">
        <v>24.200877250000005</v>
      </c>
      <c r="AX229" s="50">
        <v>2.1502857142857144</v>
      </c>
      <c r="AY229" s="50">
        <v>92.647133333333329</v>
      </c>
      <c r="AZ229" s="51">
        <v>0</v>
      </c>
      <c r="BA229" s="49">
        <v>0</v>
      </c>
      <c r="BB229" s="49">
        <v>0</v>
      </c>
      <c r="BC229" s="50">
        <v>0</v>
      </c>
      <c r="BD229" s="50">
        <v>0</v>
      </c>
      <c r="BE229" s="51">
        <v>0</v>
      </c>
      <c r="BF229" s="38"/>
      <c r="BG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8"/>
      <c r="BY229" s="38"/>
      <c r="BZ229" s="38"/>
      <c r="CJ229" s="38"/>
    </row>
    <row r="230" spans="2:88" x14ac:dyDescent="0.25">
      <c r="B230" s="8">
        <v>228</v>
      </c>
      <c r="C230" s="9" t="s">
        <v>11757</v>
      </c>
      <c r="D230" s="9" t="s">
        <v>11889</v>
      </c>
      <c r="E230" s="49">
        <v>20.809904100000004</v>
      </c>
      <c r="F230" s="50">
        <v>14.854543200000002</v>
      </c>
      <c r="G230" s="50">
        <v>35.676600000000001</v>
      </c>
      <c r="H230" s="51">
        <v>0</v>
      </c>
      <c r="I230" s="50">
        <v>0</v>
      </c>
      <c r="J230" s="50">
        <v>0</v>
      </c>
      <c r="K230" s="50">
        <v>0</v>
      </c>
      <c r="L230" s="50">
        <v>0</v>
      </c>
      <c r="M230" s="49">
        <v>9.2428263500000014</v>
      </c>
      <c r="N230" s="49">
        <v>2.7070817396444444</v>
      </c>
      <c r="O230" s="49">
        <v>2.6056919999999995</v>
      </c>
      <c r="P230" s="50">
        <v>0</v>
      </c>
      <c r="Q230" s="50">
        <v>0</v>
      </c>
      <c r="R230" s="50">
        <v>113.70291399999999</v>
      </c>
      <c r="S230" s="51">
        <v>29.062973999999997</v>
      </c>
      <c r="T230" s="50">
        <v>37.545783</v>
      </c>
      <c r="U230" s="51">
        <v>17.482226666666673</v>
      </c>
      <c r="V230" s="51">
        <v>0</v>
      </c>
      <c r="W230" s="50">
        <v>0</v>
      </c>
      <c r="X230" s="49">
        <v>1.2376870000000002</v>
      </c>
      <c r="Y230" s="51">
        <v>0</v>
      </c>
      <c r="Z230" s="52">
        <v>0</v>
      </c>
      <c r="AA230" s="52">
        <v>0</v>
      </c>
      <c r="AB230" s="52">
        <v>0</v>
      </c>
      <c r="AC230" s="52">
        <v>0</v>
      </c>
      <c r="AD230" s="52">
        <v>0</v>
      </c>
      <c r="AE230" s="50">
        <v>73.378074788571439</v>
      </c>
      <c r="AF230" s="50">
        <v>63.481793040000014</v>
      </c>
      <c r="AG230" s="50">
        <v>0</v>
      </c>
      <c r="AH230" s="50">
        <v>13.313985840000004</v>
      </c>
      <c r="AI230" s="52">
        <v>8.180473837037038</v>
      </c>
      <c r="AJ230" s="49">
        <v>33.321658643282326</v>
      </c>
      <c r="AK230" s="50">
        <v>32.023444444444451</v>
      </c>
      <c r="AL230" s="50">
        <v>50.526666666666671</v>
      </c>
      <c r="AM230" s="50">
        <v>19.057500000000005</v>
      </c>
      <c r="AN230" s="50">
        <v>0</v>
      </c>
      <c r="AO230" s="50">
        <v>0</v>
      </c>
      <c r="AP230" s="50">
        <v>0</v>
      </c>
      <c r="AQ230" s="51">
        <v>0</v>
      </c>
      <c r="AR230" s="49">
        <v>0</v>
      </c>
      <c r="AS230" s="50">
        <v>0</v>
      </c>
      <c r="AT230" s="50">
        <v>0</v>
      </c>
      <c r="AU230" s="50">
        <v>9.5642499999999995</v>
      </c>
      <c r="AV230" s="50">
        <v>361.49180833333332</v>
      </c>
      <c r="AW230" s="50">
        <v>24.200877250000005</v>
      </c>
      <c r="AX230" s="50">
        <v>2.1502857142857144</v>
      </c>
      <c r="AY230" s="50">
        <v>92.647133333333329</v>
      </c>
      <c r="AZ230" s="51">
        <v>0</v>
      </c>
      <c r="BA230" s="49">
        <v>0</v>
      </c>
      <c r="BB230" s="49">
        <v>0</v>
      </c>
      <c r="BC230" s="50">
        <v>0</v>
      </c>
      <c r="BD230" s="50">
        <v>0</v>
      </c>
      <c r="BE230" s="51">
        <v>0</v>
      </c>
      <c r="BF230" s="38"/>
      <c r="BG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Y230" s="38"/>
      <c r="BZ230" s="38"/>
      <c r="CJ230" s="38"/>
    </row>
    <row r="231" spans="2:88" x14ac:dyDescent="0.25">
      <c r="B231" s="8">
        <v>229</v>
      </c>
      <c r="C231" s="9" t="s">
        <v>11757</v>
      </c>
      <c r="D231" s="9" t="s">
        <v>11890</v>
      </c>
      <c r="E231" s="49">
        <v>3.4683173500000004</v>
      </c>
      <c r="F231" s="50">
        <v>2.4757572000000003</v>
      </c>
      <c r="G231" s="50">
        <v>5.9460999999999995</v>
      </c>
      <c r="H231" s="51">
        <v>0</v>
      </c>
      <c r="I231" s="50">
        <v>0</v>
      </c>
      <c r="J231" s="50">
        <v>0</v>
      </c>
      <c r="K231" s="50">
        <v>0</v>
      </c>
      <c r="L231" s="50">
        <v>0</v>
      </c>
      <c r="M231" s="49">
        <v>3.0809421166666673</v>
      </c>
      <c r="N231" s="49">
        <v>1.6793607249066667</v>
      </c>
      <c r="O231" s="49">
        <v>0.86856399999999989</v>
      </c>
      <c r="P231" s="50">
        <v>0</v>
      </c>
      <c r="Q231" s="50">
        <v>0</v>
      </c>
      <c r="R231" s="50">
        <v>64.717770000000002</v>
      </c>
      <c r="S231" s="51">
        <v>47.457789999999996</v>
      </c>
      <c r="T231" s="50">
        <v>30.69433166666667</v>
      </c>
      <c r="U231" s="51">
        <v>6.4889666666666672</v>
      </c>
      <c r="V231" s="51">
        <v>0</v>
      </c>
      <c r="W231" s="50">
        <v>0</v>
      </c>
      <c r="X231" s="49">
        <v>3.0942175000000005</v>
      </c>
      <c r="Y231" s="51">
        <v>0</v>
      </c>
      <c r="Z231" s="52">
        <v>0</v>
      </c>
      <c r="AA231" s="52">
        <v>0</v>
      </c>
      <c r="AB231" s="52">
        <v>0</v>
      </c>
      <c r="AC231" s="52">
        <v>0</v>
      </c>
      <c r="AD231" s="52">
        <v>0</v>
      </c>
      <c r="AE231" s="50">
        <v>18.549120199999997</v>
      </c>
      <c r="AF231" s="50">
        <v>52.901494200000002</v>
      </c>
      <c r="AG231" s="50">
        <v>0</v>
      </c>
      <c r="AH231" s="50">
        <v>4.4379952800000009</v>
      </c>
      <c r="AI231" s="52">
        <v>2.7468274666666663</v>
      </c>
      <c r="AJ231" s="49">
        <v>27.768048869401937</v>
      </c>
      <c r="AK231" s="50">
        <v>5.3372407407407412</v>
      </c>
      <c r="AL231" s="50">
        <v>8.4211111111111112</v>
      </c>
      <c r="AM231" s="50">
        <v>3.1762500000000005</v>
      </c>
      <c r="AN231" s="50">
        <v>0</v>
      </c>
      <c r="AO231" s="50">
        <v>0</v>
      </c>
      <c r="AP231" s="50">
        <v>0</v>
      </c>
      <c r="AQ231" s="51">
        <v>0</v>
      </c>
      <c r="AR231" s="49">
        <v>0</v>
      </c>
      <c r="AS231" s="50">
        <v>0</v>
      </c>
      <c r="AT231" s="50">
        <v>0</v>
      </c>
      <c r="AU231" s="50">
        <v>1.9128499999999997</v>
      </c>
      <c r="AV231" s="50">
        <v>98.294533333333334</v>
      </c>
      <c r="AW231" s="50">
        <v>8.7945305119047639</v>
      </c>
      <c r="AX231" s="50">
        <v>3.5838095238095233</v>
      </c>
      <c r="AY231" s="50">
        <v>51.052780000000006</v>
      </c>
      <c r="AZ231" s="51">
        <v>0</v>
      </c>
      <c r="BA231" s="49">
        <v>0</v>
      </c>
      <c r="BB231" s="49">
        <v>0</v>
      </c>
      <c r="BC231" s="50">
        <v>0</v>
      </c>
      <c r="BD231" s="50">
        <v>0</v>
      </c>
      <c r="BE231" s="51">
        <v>0</v>
      </c>
      <c r="BF231" s="38"/>
      <c r="BG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8"/>
      <c r="BY231" s="38"/>
      <c r="BZ231" s="38"/>
      <c r="CJ231" s="38"/>
    </row>
    <row r="232" spans="2:88" x14ac:dyDescent="0.25">
      <c r="B232" s="8">
        <v>230</v>
      </c>
      <c r="C232" s="9" t="s">
        <v>11757</v>
      </c>
      <c r="D232" s="9" t="s">
        <v>11891</v>
      </c>
      <c r="E232" s="49">
        <v>4.6244231333333339</v>
      </c>
      <c r="F232" s="50">
        <v>3.3010096000000004</v>
      </c>
      <c r="G232" s="50">
        <v>7.9281333333333333</v>
      </c>
      <c r="H232" s="51">
        <v>0</v>
      </c>
      <c r="I232" s="50">
        <v>0</v>
      </c>
      <c r="J232" s="50">
        <v>0</v>
      </c>
      <c r="K232" s="50">
        <v>0</v>
      </c>
      <c r="L232" s="50">
        <v>0</v>
      </c>
      <c r="M232" s="49">
        <v>3.0809421166666673</v>
      </c>
      <c r="N232" s="49">
        <v>1.6793607249066667</v>
      </c>
      <c r="O232" s="49">
        <v>0.86856399999999989</v>
      </c>
      <c r="P232" s="50">
        <v>0</v>
      </c>
      <c r="Q232" s="50">
        <v>0</v>
      </c>
      <c r="R232" s="50">
        <v>64.717770000000002</v>
      </c>
      <c r="S232" s="51">
        <v>47.457789999999996</v>
      </c>
      <c r="T232" s="50">
        <v>40.92577555555556</v>
      </c>
      <c r="U232" s="51">
        <v>6.4889666666666672</v>
      </c>
      <c r="V232" s="51">
        <v>0</v>
      </c>
      <c r="W232" s="50">
        <v>0</v>
      </c>
      <c r="X232" s="49">
        <v>3.0942175000000005</v>
      </c>
      <c r="Y232" s="51">
        <v>0</v>
      </c>
      <c r="Z232" s="52">
        <v>0</v>
      </c>
      <c r="AA232" s="52">
        <v>0</v>
      </c>
      <c r="AB232" s="52">
        <v>0</v>
      </c>
      <c r="AC232" s="52">
        <v>0</v>
      </c>
      <c r="AD232" s="52">
        <v>0</v>
      </c>
      <c r="AE232" s="50">
        <v>24.732160266666664</v>
      </c>
      <c r="AF232" s="50">
        <v>70.535325600000007</v>
      </c>
      <c r="AG232" s="50">
        <v>0</v>
      </c>
      <c r="AH232" s="50">
        <v>4.4379952800000009</v>
      </c>
      <c r="AI232" s="52">
        <v>2.7468274666666663</v>
      </c>
      <c r="AJ232" s="49">
        <v>37.024065159202586</v>
      </c>
      <c r="AK232" s="50">
        <v>7.116320987654321</v>
      </c>
      <c r="AL232" s="50">
        <v>11.228148148148149</v>
      </c>
      <c r="AM232" s="50">
        <v>4.2350000000000003</v>
      </c>
      <c r="AN232" s="50">
        <v>0</v>
      </c>
      <c r="AO232" s="50">
        <v>0</v>
      </c>
      <c r="AP232" s="50">
        <v>0</v>
      </c>
      <c r="AQ232" s="51">
        <v>0</v>
      </c>
      <c r="AR232" s="49">
        <v>0</v>
      </c>
      <c r="AS232" s="50">
        <v>0</v>
      </c>
      <c r="AT232" s="50">
        <v>0</v>
      </c>
      <c r="AU232" s="50">
        <v>2.5504666666666664</v>
      </c>
      <c r="AV232" s="50">
        <v>117.83340555555557</v>
      </c>
      <c r="AW232" s="50">
        <v>8.7945305119047639</v>
      </c>
      <c r="AX232" s="50">
        <v>3.5838095238095233</v>
      </c>
      <c r="AY232" s="50">
        <v>51.052780000000006</v>
      </c>
      <c r="AZ232" s="51">
        <v>0</v>
      </c>
      <c r="BA232" s="49">
        <v>0</v>
      </c>
      <c r="BB232" s="49">
        <v>0</v>
      </c>
      <c r="BC232" s="50">
        <v>0</v>
      </c>
      <c r="BD232" s="50">
        <v>0</v>
      </c>
      <c r="BE232" s="51">
        <v>0</v>
      </c>
      <c r="BF232" s="38"/>
      <c r="BG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38"/>
      <c r="BY232" s="38"/>
      <c r="BZ232" s="38"/>
      <c r="CJ232" s="38"/>
    </row>
    <row r="233" spans="2:88" x14ac:dyDescent="0.25">
      <c r="B233" s="8">
        <v>231</v>
      </c>
      <c r="C233" s="9" t="s">
        <v>11757</v>
      </c>
      <c r="D233" s="9" t="s">
        <v>11892</v>
      </c>
      <c r="E233" s="49">
        <v>5.7805289166666673</v>
      </c>
      <c r="F233" s="50">
        <v>4.1262620000000005</v>
      </c>
      <c r="G233" s="50">
        <v>9.910166666666667</v>
      </c>
      <c r="H233" s="51">
        <v>0</v>
      </c>
      <c r="I233" s="50">
        <v>0</v>
      </c>
      <c r="J233" s="50">
        <v>0</v>
      </c>
      <c r="K233" s="50">
        <v>0</v>
      </c>
      <c r="L233" s="50">
        <v>0</v>
      </c>
      <c r="M233" s="49">
        <v>3.0809421166666673</v>
      </c>
      <c r="N233" s="49">
        <v>1.6793607249066667</v>
      </c>
      <c r="O233" s="49">
        <v>0.86856399999999989</v>
      </c>
      <c r="P233" s="50">
        <v>0</v>
      </c>
      <c r="Q233" s="50">
        <v>0</v>
      </c>
      <c r="R233" s="50">
        <v>64.717770000000002</v>
      </c>
      <c r="S233" s="51">
        <v>47.457789999999996</v>
      </c>
      <c r="T233" s="50">
        <v>51.157219444444451</v>
      </c>
      <c r="U233" s="51">
        <v>6.4889666666666672</v>
      </c>
      <c r="V233" s="51">
        <v>0</v>
      </c>
      <c r="W233" s="50">
        <v>0</v>
      </c>
      <c r="X233" s="49">
        <v>3.0942175000000005</v>
      </c>
      <c r="Y233" s="51">
        <v>0</v>
      </c>
      <c r="Z233" s="52">
        <v>0</v>
      </c>
      <c r="AA233" s="52">
        <v>0</v>
      </c>
      <c r="AB233" s="52">
        <v>0</v>
      </c>
      <c r="AC233" s="52">
        <v>0</v>
      </c>
      <c r="AD233" s="52">
        <v>0</v>
      </c>
      <c r="AE233" s="50">
        <v>30.915200333333331</v>
      </c>
      <c r="AF233" s="50">
        <v>88.169157000000013</v>
      </c>
      <c r="AG233" s="50">
        <v>0</v>
      </c>
      <c r="AH233" s="50">
        <v>4.4379952800000009</v>
      </c>
      <c r="AI233" s="52">
        <v>2.7468274666666663</v>
      </c>
      <c r="AJ233" s="49">
        <v>46.280081449003234</v>
      </c>
      <c r="AK233" s="50">
        <v>8.8954012345679008</v>
      </c>
      <c r="AL233" s="50">
        <v>14.035185185185187</v>
      </c>
      <c r="AM233" s="50">
        <v>5.2937500000000002</v>
      </c>
      <c r="AN233" s="50">
        <v>0</v>
      </c>
      <c r="AO233" s="50">
        <v>0</v>
      </c>
      <c r="AP233" s="50">
        <v>0</v>
      </c>
      <c r="AQ233" s="51">
        <v>0</v>
      </c>
      <c r="AR233" s="49">
        <v>0</v>
      </c>
      <c r="AS233" s="50">
        <v>0</v>
      </c>
      <c r="AT233" s="50">
        <v>0</v>
      </c>
      <c r="AU233" s="50">
        <v>2.5504666666666664</v>
      </c>
      <c r="AV233" s="50">
        <v>117.83340555555557</v>
      </c>
      <c r="AW233" s="50">
        <v>8.7945305119047639</v>
      </c>
      <c r="AX233" s="50">
        <v>3.5838095238095233</v>
      </c>
      <c r="AY233" s="50">
        <v>51.052780000000006</v>
      </c>
      <c r="AZ233" s="51">
        <v>0</v>
      </c>
      <c r="BA233" s="49">
        <v>0</v>
      </c>
      <c r="BB233" s="49">
        <v>0</v>
      </c>
      <c r="BC233" s="50">
        <v>0</v>
      </c>
      <c r="BD233" s="50">
        <v>0</v>
      </c>
      <c r="BE233" s="51">
        <v>0</v>
      </c>
      <c r="BF233" s="38"/>
      <c r="BG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8"/>
      <c r="BY233" s="38"/>
      <c r="BZ233" s="38"/>
      <c r="CJ233" s="38"/>
    </row>
    <row r="234" spans="2:88" x14ac:dyDescent="0.25">
      <c r="B234" s="8">
        <v>232</v>
      </c>
      <c r="C234" s="9" t="s">
        <v>11757</v>
      </c>
      <c r="D234" s="9" t="s">
        <v>11893</v>
      </c>
      <c r="E234" s="49">
        <v>6.9366347000000008</v>
      </c>
      <c r="F234" s="50">
        <v>4.9515144000000006</v>
      </c>
      <c r="G234" s="50">
        <v>11.892199999999999</v>
      </c>
      <c r="H234" s="51">
        <v>0</v>
      </c>
      <c r="I234" s="50">
        <v>0</v>
      </c>
      <c r="J234" s="50">
        <v>0</v>
      </c>
      <c r="K234" s="50">
        <v>0</v>
      </c>
      <c r="L234" s="50">
        <v>0</v>
      </c>
      <c r="M234" s="49">
        <v>3.0809421166666673</v>
      </c>
      <c r="N234" s="49">
        <v>1.6793607249066667</v>
      </c>
      <c r="O234" s="49">
        <v>0.86856399999999989</v>
      </c>
      <c r="P234" s="50">
        <v>0</v>
      </c>
      <c r="Q234" s="50">
        <v>0</v>
      </c>
      <c r="R234" s="50">
        <v>64.717770000000002</v>
      </c>
      <c r="S234" s="51">
        <v>47.457789999999996</v>
      </c>
      <c r="T234" s="50">
        <v>61.388663333333341</v>
      </c>
      <c r="U234" s="51">
        <v>6.4889666666666672</v>
      </c>
      <c r="V234" s="51">
        <v>0</v>
      </c>
      <c r="W234" s="50">
        <v>0</v>
      </c>
      <c r="X234" s="49">
        <v>3.0942175000000005</v>
      </c>
      <c r="Y234" s="51">
        <v>0</v>
      </c>
      <c r="Z234" s="52">
        <v>0</v>
      </c>
      <c r="AA234" s="52">
        <v>0</v>
      </c>
      <c r="AB234" s="52">
        <v>0</v>
      </c>
      <c r="AC234" s="52">
        <v>0</v>
      </c>
      <c r="AD234" s="52">
        <v>0</v>
      </c>
      <c r="AE234" s="50">
        <v>37.098240399999995</v>
      </c>
      <c r="AF234" s="50">
        <v>105.8029884</v>
      </c>
      <c r="AG234" s="50">
        <v>0</v>
      </c>
      <c r="AH234" s="50">
        <v>4.4379952800000009</v>
      </c>
      <c r="AI234" s="52">
        <v>2.7468274666666663</v>
      </c>
      <c r="AJ234" s="49">
        <v>55.536097738803875</v>
      </c>
      <c r="AK234" s="50">
        <v>10.674481481481482</v>
      </c>
      <c r="AL234" s="50">
        <v>16.842222222222222</v>
      </c>
      <c r="AM234" s="50">
        <v>6.3525000000000009</v>
      </c>
      <c r="AN234" s="50">
        <v>0</v>
      </c>
      <c r="AO234" s="50">
        <v>0</v>
      </c>
      <c r="AP234" s="50">
        <v>0</v>
      </c>
      <c r="AQ234" s="51">
        <v>0</v>
      </c>
      <c r="AR234" s="49">
        <v>0</v>
      </c>
      <c r="AS234" s="50">
        <v>0</v>
      </c>
      <c r="AT234" s="50">
        <v>0</v>
      </c>
      <c r="AU234" s="50">
        <v>3.1880833333333332</v>
      </c>
      <c r="AV234" s="50">
        <v>137.37227777777778</v>
      </c>
      <c r="AW234" s="50">
        <v>8.7945305119047639</v>
      </c>
      <c r="AX234" s="50">
        <v>3.5838095238095233</v>
      </c>
      <c r="AY234" s="50">
        <v>51.052780000000006</v>
      </c>
      <c r="AZ234" s="51">
        <v>0</v>
      </c>
      <c r="BA234" s="49">
        <v>0</v>
      </c>
      <c r="BB234" s="49">
        <v>0</v>
      </c>
      <c r="BC234" s="50">
        <v>0</v>
      </c>
      <c r="BD234" s="50">
        <v>0</v>
      </c>
      <c r="BE234" s="51">
        <v>0</v>
      </c>
      <c r="BF234" s="38"/>
      <c r="BG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8"/>
      <c r="BY234" s="38"/>
      <c r="BZ234" s="38"/>
      <c r="CJ234" s="38"/>
    </row>
    <row r="235" spans="2:88" x14ac:dyDescent="0.25">
      <c r="B235" s="8">
        <v>233</v>
      </c>
      <c r="C235" s="9" t="s">
        <v>11757</v>
      </c>
      <c r="D235" s="9" t="s">
        <v>11894</v>
      </c>
      <c r="E235" s="49">
        <v>6.9366347000000008</v>
      </c>
      <c r="F235" s="50">
        <v>4.9515144000000006</v>
      </c>
      <c r="G235" s="50">
        <v>11.892199999999999</v>
      </c>
      <c r="H235" s="51">
        <v>0</v>
      </c>
      <c r="I235" s="50">
        <v>0</v>
      </c>
      <c r="J235" s="50">
        <v>0</v>
      </c>
      <c r="K235" s="50">
        <v>0</v>
      </c>
      <c r="L235" s="50">
        <v>0</v>
      </c>
      <c r="M235" s="49">
        <v>6.1618842333333346</v>
      </c>
      <c r="N235" s="49">
        <v>2.1412299881066668</v>
      </c>
      <c r="O235" s="49">
        <v>1.7371279999999998</v>
      </c>
      <c r="P235" s="50">
        <v>0</v>
      </c>
      <c r="Q235" s="50">
        <v>0</v>
      </c>
      <c r="R235" s="50">
        <v>98.549083333333328</v>
      </c>
      <c r="S235" s="51">
        <v>47.457789999999996</v>
      </c>
      <c r="T235" s="50">
        <v>30.69433166666667</v>
      </c>
      <c r="U235" s="51">
        <v>16.348733333333335</v>
      </c>
      <c r="V235" s="51">
        <v>0</v>
      </c>
      <c r="W235" s="50">
        <v>0</v>
      </c>
      <c r="X235" s="49">
        <v>3.0942175000000005</v>
      </c>
      <c r="Y235" s="51">
        <v>0</v>
      </c>
      <c r="Z235" s="52">
        <v>0</v>
      </c>
      <c r="AA235" s="52">
        <v>0</v>
      </c>
      <c r="AB235" s="52">
        <v>0</v>
      </c>
      <c r="AC235" s="52">
        <v>0</v>
      </c>
      <c r="AD235" s="52">
        <v>0</v>
      </c>
      <c r="AE235" s="50">
        <v>18.549120199999997</v>
      </c>
      <c r="AF235" s="50">
        <v>52.901494200000002</v>
      </c>
      <c r="AG235" s="50">
        <v>0</v>
      </c>
      <c r="AH235" s="50">
        <v>8.8759905600000018</v>
      </c>
      <c r="AI235" s="52">
        <v>5.4636506518518519</v>
      </c>
      <c r="AJ235" s="49">
        <v>27.768048869401937</v>
      </c>
      <c r="AK235" s="50">
        <v>10.674481481481482</v>
      </c>
      <c r="AL235" s="50">
        <v>16.842222222222222</v>
      </c>
      <c r="AM235" s="50">
        <v>6.3525000000000009</v>
      </c>
      <c r="AN235" s="50">
        <v>0</v>
      </c>
      <c r="AO235" s="50">
        <v>0</v>
      </c>
      <c r="AP235" s="50">
        <v>0</v>
      </c>
      <c r="AQ235" s="51">
        <v>0</v>
      </c>
      <c r="AR235" s="49">
        <v>0</v>
      </c>
      <c r="AS235" s="50">
        <v>0</v>
      </c>
      <c r="AT235" s="50">
        <v>0</v>
      </c>
      <c r="AU235" s="50">
        <v>3.8256999999999994</v>
      </c>
      <c r="AV235" s="50">
        <v>196.58906666666667</v>
      </c>
      <c r="AW235" s="50">
        <v>17.589061023809528</v>
      </c>
      <c r="AX235" s="50">
        <v>3.5838095238095233</v>
      </c>
      <c r="AY235" s="50">
        <v>80.749716666666686</v>
      </c>
      <c r="AZ235" s="51">
        <v>0</v>
      </c>
      <c r="BA235" s="49">
        <v>0</v>
      </c>
      <c r="BB235" s="49">
        <v>0</v>
      </c>
      <c r="BC235" s="50">
        <v>0</v>
      </c>
      <c r="BD235" s="50">
        <v>0</v>
      </c>
      <c r="BE235" s="51">
        <v>0</v>
      </c>
      <c r="BF235" s="38"/>
      <c r="BG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8"/>
      <c r="BY235" s="38"/>
      <c r="BZ235" s="38"/>
      <c r="CJ235" s="38"/>
    </row>
    <row r="236" spans="2:88" x14ac:dyDescent="0.25">
      <c r="B236" s="8">
        <v>234</v>
      </c>
      <c r="C236" s="9" t="s">
        <v>11757</v>
      </c>
      <c r="D236" s="9" t="s">
        <v>11895</v>
      </c>
      <c r="E236" s="49">
        <v>9.2488462666666678</v>
      </c>
      <c r="F236" s="50">
        <v>6.6020192000000009</v>
      </c>
      <c r="G236" s="50">
        <v>15.856266666666667</v>
      </c>
      <c r="H236" s="51">
        <v>0</v>
      </c>
      <c r="I236" s="50">
        <v>0</v>
      </c>
      <c r="J236" s="50">
        <v>0</v>
      </c>
      <c r="K236" s="50">
        <v>0</v>
      </c>
      <c r="L236" s="50">
        <v>0</v>
      </c>
      <c r="M236" s="49">
        <v>6.1618842333333346</v>
      </c>
      <c r="N236" s="49">
        <v>2.1412299881066668</v>
      </c>
      <c r="O236" s="49">
        <v>1.7371279999999998</v>
      </c>
      <c r="P236" s="50">
        <v>0</v>
      </c>
      <c r="Q236" s="50">
        <v>0</v>
      </c>
      <c r="R236" s="50">
        <v>98.549083333333328</v>
      </c>
      <c r="S236" s="51">
        <v>47.457789999999996</v>
      </c>
      <c r="T236" s="50">
        <v>40.92577555555556</v>
      </c>
      <c r="U236" s="51">
        <v>16.348733333333335</v>
      </c>
      <c r="V236" s="51">
        <v>0</v>
      </c>
      <c r="W236" s="50">
        <v>0</v>
      </c>
      <c r="X236" s="49">
        <v>3.0942175000000005</v>
      </c>
      <c r="Y236" s="51">
        <v>0</v>
      </c>
      <c r="Z236" s="52">
        <v>0</v>
      </c>
      <c r="AA236" s="52">
        <v>0</v>
      </c>
      <c r="AB236" s="52">
        <v>0</v>
      </c>
      <c r="AC236" s="52">
        <v>0</v>
      </c>
      <c r="AD236" s="52">
        <v>0</v>
      </c>
      <c r="AE236" s="50">
        <v>24.732160266666664</v>
      </c>
      <c r="AF236" s="50">
        <v>70.535325600000007</v>
      </c>
      <c r="AG236" s="50">
        <v>0</v>
      </c>
      <c r="AH236" s="50">
        <v>8.8759905600000018</v>
      </c>
      <c r="AI236" s="52">
        <v>5.4636506518518519</v>
      </c>
      <c r="AJ236" s="49">
        <v>37.024065159202586</v>
      </c>
      <c r="AK236" s="50">
        <v>14.232641975308642</v>
      </c>
      <c r="AL236" s="50">
        <v>22.456296296296298</v>
      </c>
      <c r="AM236" s="50">
        <v>8.4700000000000006</v>
      </c>
      <c r="AN236" s="50">
        <v>0</v>
      </c>
      <c r="AO236" s="50">
        <v>0</v>
      </c>
      <c r="AP236" s="50">
        <v>0</v>
      </c>
      <c r="AQ236" s="51">
        <v>0</v>
      </c>
      <c r="AR236" s="49">
        <v>0</v>
      </c>
      <c r="AS236" s="50">
        <v>0</v>
      </c>
      <c r="AT236" s="50">
        <v>0</v>
      </c>
      <c r="AU236" s="50">
        <v>5.1009333333333329</v>
      </c>
      <c r="AV236" s="50">
        <v>235.66681111111114</v>
      </c>
      <c r="AW236" s="50">
        <v>17.589061023809528</v>
      </c>
      <c r="AX236" s="50">
        <v>3.5838095238095233</v>
      </c>
      <c r="AY236" s="50">
        <v>80.749716666666686</v>
      </c>
      <c r="AZ236" s="51">
        <v>0</v>
      </c>
      <c r="BA236" s="49">
        <v>0</v>
      </c>
      <c r="BB236" s="49">
        <v>0</v>
      </c>
      <c r="BC236" s="50">
        <v>0</v>
      </c>
      <c r="BD236" s="50">
        <v>0</v>
      </c>
      <c r="BE236" s="51">
        <v>0</v>
      </c>
      <c r="BF236" s="38"/>
      <c r="BG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Y236" s="38"/>
      <c r="BZ236" s="38"/>
      <c r="CJ236" s="38"/>
    </row>
    <row r="237" spans="2:88" x14ac:dyDescent="0.25">
      <c r="B237" s="8">
        <v>235</v>
      </c>
      <c r="C237" s="9" t="s">
        <v>11757</v>
      </c>
      <c r="D237" s="9" t="s">
        <v>11896</v>
      </c>
      <c r="E237" s="49">
        <v>11.561057833333335</v>
      </c>
      <c r="F237" s="50">
        <v>8.2525240000000011</v>
      </c>
      <c r="G237" s="50">
        <v>19.820333333333334</v>
      </c>
      <c r="H237" s="51">
        <v>0</v>
      </c>
      <c r="I237" s="50">
        <v>0</v>
      </c>
      <c r="J237" s="50">
        <v>0</v>
      </c>
      <c r="K237" s="50">
        <v>0</v>
      </c>
      <c r="L237" s="50">
        <v>0</v>
      </c>
      <c r="M237" s="49">
        <v>6.1618842333333346</v>
      </c>
      <c r="N237" s="49">
        <v>2.1412299881066668</v>
      </c>
      <c r="O237" s="49">
        <v>1.7371279999999998</v>
      </c>
      <c r="P237" s="50">
        <v>0</v>
      </c>
      <c r="Q237" s="50">
        <v>0</v>
      </c>
      <c r="R237" s="50">
        <v>98.549083333333328</v>
      </c>
      <c r="S237" s="51">
        <v>47.457789999999996</v>
      </c>
      <c r="T237" s="50">
        <v>51.157219444444451</v>
      </c>
      <c r="U237" s="51">
        <v>16.348733333333335</v>
      </c>
      <c r="V237" s="51">
        <v>0</v>
      </c>
      <c r="W237" s="50">
        <v>0</v>
      </c>
      <c r="X237" s="49">
        <v>3.0942175000000005</v>
      </c>
      <c r="Y237" s="51">
        <v>0</v>
      </c>
      <c r="Z237" s="52">
        <v>0</v>
      </c>
      <c r="AA237" s="52">
        <v>0</v>
      </c>
      <c r="AB237" s="52">
        <v>0</v>
      </c>
      <c r="AC237" s="52">
        <v>0</v>
      </c>
      <c r="AD237" s="52">
        <v>0</v>
      </c>
      <c r="AE237" s="50">
        <v>30.915200333333331</v>
      </c>
      <c r="AF237" s="50">
        <v>88.169157000000013</v>
      </c>
      <c r="AG237" s="50">
        <v>0</v>
      </c>
      <c r="AH237" s="50">
        <v>8.8759905600000018</v>
      </c>
      <c r="AI237" s="52">
        <v>5.4636506518518519</v>
      </c>
      <c r="AJ237" s="49">
        <v>46.280081449003234</v>
      </c>
      <c r="AK237" s="50">
        <v>17.790802469135802</v>
      </c>
      <c r="AL237" s="50">
        <v>28.070370370370373</v>
      </c>
      <c r="AM237" s="50">
        <v>10.5875</v>
      </c>
      <c r="AN237" s="50">
        <v>0</v>
      </c>
      <c r="AO237" s="50">
        <v>0</v>
      </c>
      <c r="AP237" s="50">
        <v>0</v>
      </c>
      <c r="AQ237" s="51">
        <v>0</v>
      </c>
      <c r="AR237" s="49">
        <v>0</v>
      </c>
      <c r="AS237" s="50">
        <v>0</v>
      </c>
      <c r="AT237" s="50">
        <v>0</v>
      </c>
      <c r="AU237" s="50">
        <v>5.1009333333333329</v>
      </c>
      <c r="AV237" s="50">
        <v>235.66681111111114</v>
      </c>
      <c r="AW237" s="50">
        <v>17.589061023809528</v>
      </c>
      <c r="AX237" s="50">
        <v>3.5838095238095233</v>
      </c>
      <c r="AY237" s="50">
        <v>80.749716666666686</v>
      </c>
      <c r="AZ237" s="51">
        <v>0</v>
      </c>
      <c r="BA237" s="49">
        <v>0</v>
      </c>
      <c r="BB237" s="49">
        <v>0</v>
      </c>
      <c r="BC237" s="50">
        <v>0</v>
      </c>
      <c r="BD237" s="50">
        <v>0</v>
      </c>
      <c r="BE237" s="51">
        <v>0</v>
      </c>
      <c r="BF237" s="38"/>
      <c r="BG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8"/>
      <c r="BY237" s="38"/>
      <c r="BZ237" s="38"/>
      <c r="CJ237" s="38"/>
    </row>
    <row r="238" spans="2:88" x14ac:dyDescent="0.25">
      <c r="B238" s="8">
        <v>236</v>
      </c>
      <c r="C238" s="9" t="s">
        <v>11757</v>
      </c>
      <c r="D238" s="9" t="s">
        <v>11897</v>
      </c>
      <c r="E238" s="49">
        <v>13.873269400000002</v>
      </c>
      <c r="F238" s="50">
        <v>9.9030288000000013</v>
      </c>
      <c r="G238" s="50">
        <v>23.784399999999998</v>
      </c>
      <c r="H238" s="51">
        <v>0</v>
      </c>
      <c r="I238" s="50">
        <v>0</v>
      </c>
      <c r="J238" s="50">
        <v>0</v>
      </c>
      <c r="K238" s="50">
        <v>0</v>
      </c>
      <c r="L238" s="50">
        <v>0</v>
      </c>
      <c r="M238" s="49">
        <v>6.1618842333333346</v>
      </c>
      <c r="N238" s="49">
        <v>2.1412299881066668</v>
      </c>
      <c r="O238" s="49">
        <v>1.7371279999999998</v>
      </c>
      <c r="P238" s="50">
        <v>0</v>
      </c>
      <c r="Q238" s="50">
        <v>0</v>
      </c>
      <c r="R238" s="50">
        <v>98.549083333333328</v>
      </c>
      <c r="S238" s="51">
        <v>47.457789999999996</v>
      </c>
      <c r="T238" s="50">
        <v>61.388663333333341</v>
      </c>
      <c r="U238" s="51">
        <v>16.348733333333335</v>
      </c>
      <c r="V238" s="51">
        <v>0</v>
      </c>
      <c r="W238" s="50">
        <v>0</v>
      </c>
      <c r="X238" s="49">
        <v>3.0942175000000005</v>
      </c>
      <c r="Y238" s="51">
        <v>0</v>
      </c>
      <c r="Z238" s="52">
        <v>0</v>
      </c>
      <c r="AA238" s="52">
        <v>0</v>
      </c>
      <c r="AB238" s="52">
        <v>0</v>
      </c>
      <c r="AC238" s="52">
        <v>0</v>
      </c>
      <c r="AD238" s="52">
        <v>0</v>
      </c>
      <c r="AE238" s="50">
        <v>37.098240399999995</v>
      </c>
      <c r="AF238" s="50">
        <v>105.8029884</v>
      </c>
      <c r="AG238" s="50">
        <v>0</v>
      </c>
      <c r="AH238" s="50">
        <v>8.8759905600000018</v>
      </c>
      <c r="AI238" s="52">
        <v>5.4636506518518519</v>
      </c>
      <c r="AJ238" s="49">
        <v>55.536097738803875</v>
      </c>
      <c r="AK238" s="50">
        <v>21.348962962962965</v>
      </c>
      <c r="AL238" s="50">
        <v>33.684444444444445</v>
      </c>
      <c r="AM238" s="50">
        <v>12.705000000000002</v>
      </c>
      <c r="AN238" s="50">
        <v>0</v>
      </c>
      <c r="AO238" s="50">
        <v>0</v>
      </c>
      <c r="AP238" s="50">
        <v>0</v>
      </c>
      <c r="AQ238" s="51">
        <v>0</v>
      </c>
      <c r="AR238" s="49">
        <v>0</v>
      </c>
      <c r="AS238" s="50">
        <v>0</v>
      </c>
      <c r="AT238" s="50">
        <v>0</v>
      </c>
      <c r="AU238" s="50">
        <v>6.3761666666666663</v>
      </c>
      <c r="AV238" s="50">
        <v>274.74455555555556</v>
      </c>
      <c r="AW238" s="50">
        <v>17.589061023809528</v>
      </c>
      <c r="AX238" s="50">
        <v>3.5838095238095233</v>
      </c>
      <c r="AY238" s="50">
        <v>80.749716666666686</v>
      </c>
      <c r="AZ238" s="51">
        <v>0</v>
      </c>
      <c r="BA238" s="49">
        <v>0</v>
      </c>
      <c r="BB238" s="49">
        <v>0</v>
      </c>
      <c r="BC238" s="50">
        <v>0</v>
      </c>
      <c r="BD238" s="50">
        <v>0</v>
      </c>
      <c r="BE238" s="51">
        <v>0</v>
      </c>
      <c r="BF238" s="38"/>
      <c r="BG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8"/>
      <c r="BY238" s="38"/>
      <c r="BZ238" s="38"/>
      <c r="CJ238" s="38"/>
    </row>
    <row r="239" spans="2:88" x14ac:dyDescent="0.25">
      <c r="B239" s="8">
        <v>237</v>
      </c>
      <c r="C239" s="9" t="s">
        <v>11757</v>
      </c>
      <c r="D239" s="9" t="s">
        <v>11898</v>
      </c>
      <c r="E239" s="49">
        <v>10.404952050000002</v>
      </c>
      <c r="F239" s="50">
        <v>7.427271600000001</v>
      </c>
      <c r="G239" s="50">
        <v>17.8383</v>
      </c>
      <c r="H239" s="51">
        <v>0</v>
      </c>
      <c r="I239" s="50">
        <v>0</v>
      </c>
      <c r="J239" s="50">
        <v>0</v>
      </c>
      <c r="K239" s="50">
        <v>0</v>
      </c>
      <c r="L239" s="50">
        <v>0</v>
      </c>
      <c r="M239" s="49">
        <v>9.2428263500000014</v>
      </c>
      <c r="N239" s="49">
        <v>2.7070817396444444</v>
      </c>
      <c r="O239" s="49">
        <v>2.6056919999999995</v>
      </c>
      <c r="P239" s="50">
        <v>0</v>
      </c>
      <c r="Q239" s="50">
        <v>0</v>
      </c>
      <c r="R239" s="50">
        <v>132.09772999999998</v>
      </c>
      <c r="S239" s="51">
        <v>47.457789999999996</v>
      </c>
      <c r="T239" s="50">
        <v>30.69433166666667</v>
      </c>
      <c r="U239" s="51">
        <v>17.482226666666673</v>
      </c>
      <c r="V239" s="51">
        <v>0</v>
      </c>
      <c r="W239" s="50">
        <v>0</v>
      </c>
      <c r="X239" s="49">
        <v>3.0942175000000005</v>
      </c>
      <c r="Y239" s="51">
        <v>0</v>
      </c>
      <c r="Z239" s="52">
        <v>0</v>
      </c>
      <c r="AA239" s="52">
        <v>0</v>
      </c>
      <c r="AB239" s="52">
        <v>0</v>
      </c>
      <c r="AC239" s="52">
        <v>0</v>
      </c>
      <c r="AD239" s="52">
        <v>0</v>
      </c>
      <c r="AE239" s="50">
        <v>18.549120199999997</v>
      </c>
      <c r="AF239" s="50">
        <v>52.901494200000002</v>
      </c>
      <c r="AG239" s="50">
        <v>0</v>
      </c>
      <c r="AH239" s="50">
        <v>13.313985840000004</v>
      </c>
      <c r="AI239" s="52">
        <v>8.180473837037038</v>
      </c>
      <c r="AJ239" s="49">
        <v>27.768048869401937</v>
      </c>
      <c r="AK239" s="50">
        <v>16.011722222222225</v>
      </c>
      <c r="AL239" s="50">
        <v>25.263333333333335</v>
      </c>
      <c r="AM239" s="50">
        <v>9.5287500000000023</v>
      </c>
      <c r="AN239" s="50">
        <v>0</v>
      </c>
      <c r="AO239" s="50">
        <v>0</v>
      </c>
      <c r="AP239" s="50">
        <v>0</v>
      </c>
      <c r="AQ239" s="51">
        <v>0</v>
      </c>
      <c r="AR239" s="49">
        <v>0</v>
      </c>
      <c r="AS239" s="50">
        <v>0</v>
      </c>
      <c r="AT239" s="50">
        <v>0</v>
      </c>
      <c r="AU239" s="50">
        <v>5.7385499999999992</v>
      </c>
      <c r="AV239" s="50">
        <v>294.8836</v>
      </c>
      <c r="AW239" s="50">
        <v>26.383591535714292</v>
      </c>
      <c r="AX239" s="50">
        <v>3.5838095238095233</v>
      </c>
      <c r="AY239" s="50">
        <v>106.32013333333335</v>
      </c>
      <c r="AZ239" s="51">
        <v>0</v>
      </c>
      <c r="BA239" s="49">
        <v>0</v>
      </c>
      <c r="BB239" s="49">
        <v>0</v>
      </c>
      <c r="BC239" s="50">
        <v>0</v>
      </c>
      <c r="BD239" s="50">
        <v>0</v>
      </c>
      <c r="BE239" s="51">
        <v>0</v>
      </c>
      <c r="BF239" s="38"/>
      <c r="BG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8"/>
      <c r="BY239" s="38"/>
      <c r="BZ239" s="38"/>
      <c r="CJ239" s="38"/>
    </row>
    <row r="240" spans="2:88" x14ac:dyDescent="0.25">
      <c r="B240" s="8">
        <v>238</v>
      </c>
      <c r="C240" s="9" t="s">
        <v>11757</v>
      </c>
      <c r="D240" s="9" t="s">
        <v>11899</v>
      </c>
      <c r="E240" s="49">
        <v>13.873269400000002</v>
      </c>
      <c r="F240" s="50">
        <v>9.9030288000000013</v>
      </c>
      <c r="G240" s="50">
        <v>23.784399999999998</v>
      </c>
      <c r="H240" s="51">
        <v>0</v>
      </c>
      <c r="I240" s="50">
        <v>0</v>
      </c>
      <c r="J240" s="50">
        <v>0</v>
      </c>
      <c r="K240" s="50">
        <v>0</v>
      </c>
      <c r="L240" s="50">
        <v>0</v>
      </c>
      <c r="M240" s="49">
        <v>9.2428263500000014</v>
      </c>
      <c r="N240" s="49">
        <v>2.7070817396444444</v>
      </c>
      <c r="O240" s="49">
        <v>2.6056919999999995</v>
      </c>
      <c r="P240" s="50">
        <v>0</v>
      </c>
      <c r="Q240" s="50">
        <v>0</v>
      </c>
      <c r="R240" s="50">
        <v>132.09772999999998</v>
      </c>
      <c r="S240" s="51">
        <v>47.457789999999996</v>
      </c>
      <c r="T240" s="50">
        <v>40.92577555555556</v>
      </c>
      <c r="U240" s="51">
        <v>17.482226666666673</v>
      </c>
      <c r="V240" s="51">
        <v>0</v>
      </c>
      <c r="W240" s="50">
        <v>0</v>
      </c>
      <c r="X240" s="49">
        <v>3.0942175000000005</v>
      </c>
      <c r="Y240" s="51">
        <v>0</v>
      </c>
      <c r="Z240" s="52">
        <v>0</v>
      </c>
      <c r="AA240" s="52">
        <v>0</v>
      </c>
      <c r="AB240" s="52">
        <v>0</v>
      </c>
      <c r="AC240" s="52">
        <v>0</v>
      </c>
      <c r="AD240" s="52">
        <v>0</v>
      </c>
      <c r="AE240" s="50">
        <v>24.732160266666664</v>
      </c>
      <c r="AF240" s="50">
        <v>70.535325600000007</v>
      </c>
      <c r="AG240" s="50">
        <v>0</v>
      </c>
      <c r="AH240" s="50">
        <v>13.313985840000004</v>
      </c>
      <c r="AI240" s="52">
        <v>8.180473837037038</v>
      </c>
      <c r="AJ240" s="49">
        <v>37.024065159202586</v>
      </c>
      <c r="AK240" s="50">
        <v>21.348962962962965</v>
      </c>
      <c r="AL240" s="50">
        <v>33.684444444444445</v>
      </c>
      <c r="AM240" s="50">
        <v>12.705000000000002</v>
      </c>
      <c r="AN240" s="50">
        <v>0</v>
      </c>
      <c r="AO240" s="50">
        <v>0</v>
      </c>
      <c r="AP240" s="50">
        <v>0</v>
      </c>
      <c r="AQ240" s="51">
        <v>0</v>
      </c>
      <c r="AR240" s="49">
        <v>0</v>
      </c>
      <c r="AS240" s="50">
        <v>0</v>
      </c>
      <c r="AT240" s="50">
        <v>0</v>
      </c>
      <c r="AU240" s="50">
        <v>7.6513999999999989</v>
      </c>
      <c r="AV240" s="50">
        <v>353.50021666666669</v>
      </c>
      <c r="AW240" s="50">
        <v>26.383591535714292</v>
      </c>
      <c r="AX240" s="50">
        <v>3.5838095238095233</v>
      </c>
      <c r="AY240" s="50">
        <v>106.32013333333335</v>
      </c>
      <c r="AZ240" s="51">
        <v>0</v>
      </c>
      <c r="BA240" s="49">
        <v>0</v>
      </c>
      <c r="BB240" s="49">
        <v>0</v>
      </c>
      <c r="BC240" s="50">
        <v>0</v>
      </c>
      <c r="BD240" s="50">
        <v>0</v>
      </c>
      <c r="BE240" s="51">
        <v>0</v>
      </c>
      <c r="BF240" s="38"/>
      <c r="BG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8"/>
      <c r="BY240" s="38"/>
      <c r="BZ240" s="38"/>
      <c r="CJ240" s="38"/>
    </row>
    <row r="241" spans="2:88" x14ac:dyDescent="0.25">
      <c r="B241" s="8">
        <v>239</v>
      </c>
      <c r="C241" s="9" t="s">
        <v>11757</v>
      </c>
      <c r="D241" s="9" t="s">
        <v>11900</v>
      </c>
      <c r="E241" s="49">
        <v>17.341586750000001</v>
      </c>
      <c r="F241" s="50">
        <v>12.378786000000002</v>
      </c>
      <c r="G241" s="50">
        <v>29.730499999999999</v>
      </c>
      <c r="H241" s="51">
        <v>0</v>
      </c>
      <c r="I241" s="50">
        <v>0</v>
      </c>
      <c r="J241" s="50">
        <v>0</v>
      </c>
      <c r="K241" s="50">
        <v>0</v>
      </c>
      <c r="L241" s="50">
        <v>0</v>
      </c>
      <c r="M241" s="49">
        <v>9.2428263500000014</v>
      </c>
      <c r="N241" s="49">
        <v>2.7070817396444444</v>
      </c>
      <c r="O241" s="49">
        <v>2.6056919999999995</v>
      </c>
      <c r="P241" s="50">
        <v>0</v>
      </c>
      <c r="Q241" s="50">
        <v>0</v>
      </c>
      <c r="R241" s="50">
        <v>132.09772999999998</v>
      </c>
      <c r="S241" s="51">
        <v>47.457789999999996</v>
      </c>
      <c r="T241" s="50">
        <v>51.157219444444451</v>
      </c>
      <c r="U241" s="51">
        <v>17.482226666666673</v>
      </c>
      <c r="V241" s="51">
        <v>0</v>
      </c>
      <c r="W241" s="50">
        <v>0</v>
      </c>
      <c r="X241" s="49">
        <v>3.0942175000000005</v>
      </c>
      <c r="Y241" s="51">
        <v>0</v>
      </c>
      <c r="Z241" s="52">
        <v>0</v>
      </c>
      <c r="AA241" s="52">
        <v>0</v>
      </c>
      <c r="AB241" s="52">
        <v>0</v>
      </c>
      <c r="AC241" s="52">
        <v>0</v>
      </c>
      <c r="AD241" s="52">
        <v>0</v>
      </c>
      <c r="AE241" s="50">
        <v>30.915200333333331</v>
      </c>
      <c r="AF241" s="50">
        <v>88.169157000000013</v>
      </c>
      <c r="AG241" s="50">
        <v>0</v>
      </c>
      <c r="AH241" s="50">
        <v>13.313985840000004</v>
      </c>
      <c r="AI241" s="52">
        <v>8.180473837037038</v>
      </c>
      <c r="AJ241" s="49">
        <v>46.280081449003234</v>
      </c>
      <c r="AK241" s="50">
        <v>26.686203703703704</v>
      </c>
      <c r="AL241" s="50">
        <v>42.105555555555554</v>
      </c>
      <c r="AM241" s="50">
        <v>15.881250000000001</v>
      </c>
      <c r="AN241" s="50">
        <v>0</v>
      </c>
      <c r="AO241" s="50">
        <v>0</v>
      </c>
      <c r="AP241" s="50">
        <v>0</v>
      </c>
      <c r="AQ241" s="51">
        <v>0</v>
      </c>
      <c r="AR241" s="49">
        <v>0</v>
      </c>
      <c r="AS241" s="50">
        <v>0</v>
      </c>
      <c r="AT241" s="50">
        <v>0</v>
      </c>
      <c r="AU241" s="50">
        <v>7.6513999999999989</v>
      </c>
      <c r="AV241" s="50">
        <v>353.50021666666669</v>
      </c>
      <c r="AW241" s="50">
        <v>26.383591535714292</v>
      </c>
      <c r="AX241" s="50">
        <v>3.5838095238095233</v>
      </c>
      <c r="AY241" s="50">
        <v>106.32013333333335</v>
      </c>
      <c r="AZ241" s="51">
        <v>0</v>
      </c>
      <c r="BA241" s="49">
        <v>0</v>
      </c>
      <c r="BB241" s="49">
        <v>0</v>
      </c>
      <c r="BC241" s="50">
        <v>0</v>
      </c>
      <c r="BD241" s="50">
        <v>0</v>
      </c>
      <c r="BE241" s="51">
        <v>0</v>
      </c>
      <c r="BF241" s="38"/>
      <c r="BG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8"/>
      <c r="BY241" s="38"/>
      <c r="BZ241" s="38"/>
      <c r="CJ241" s="38"/>
    </row>
    <row r="242" spans="2:88" x14ac:dyDescent="0.25">
      <c r="B242" s="8">
        <v>240</v>
      </c>
      <c r="C242" s="9" t="s">
        <v>11757</v>
      </c>
      <c r="D242" s="9" t="s">
        <v>11901</v>
      </c>
      <c r="E242" s="49">
        <v>20.809904100000004</v>
      </c>
      <c r="F242" s="50">
        <v>14.854543200000002</v>
      </c>
      <c r="G242" s="50">
        <v>35.676600000000001</v>
      </c>
      <c r="H242" s="51">
        <v>0</v>
      </c>
      <c r="I242" s="50">
        <v>0</v>
      </c>
      <c r="J242" s="50">
        <v>0</v>
      </c>
      <c r="K242" s="50">
        <v>0</v>
      </c>
      <c r="L242" s="50">
        <v>0</v>
      </c>
      <c r="M242" s="49">
        <v>9.2428263500000014</v>
      </c>
      <c r="N242" s="49">
        <v>2.7070817396444444</v>
      </c>
      <c r="O242" s="49">
        <v>2.6056919999999995</v>
      </c>
      <c r="P242" s="50">
        <v>0</v>
      </c>
      <c r="Q242" s="50">
        <v>0</v>
      </c>
      <c r="R242" s="50">
        <v>132.09772999999998</v>
      </c>
      <c r="S242" s="51">
        <v>47.457789999999996</v>
      </c>
      <c r="T242" s="50">
        <v>61.388663333333341</v>
      </c>
      <c r="U242" s="51">
        <v>17.482226666666673</v>
      </c>
      <c r="V242" s="51">
        <v>0</v>
      </c>
      <c r="W242" s="50">
        <v>0</v>
      </c>
      <c r="X242" s="49">
        <v>3.0942175000000005</v>
      </c>
      <c r="Y242" s="51">
        <v>0</v>
      </c>
      <c r="Z242" s="52">
        <v>0</v>
      </c>
      <c r="AA242" s="52">
        <v>0</v>
      </c>
      <c r="AB242" s="52">
        <v>0</v>
      </c>
      <c r="AC242" s="52">
        <v>0</v>
      </c>
      <c r="AD242" s="52">
        <v>0</v>
      </c>
      <c r="AE242" s="50">
        <v>37.098240399999995</v>
      </c>
      <c r="AF242" s="50">
        <v>105.8029884</v>
      </c>
      <c r="AG242" s="50">
        <v>0</v>
      </c>
      <c r="AH242" s="50">
        <v>13.313985840000004</v>
      </c>
      <c r="AI242" s="52">
        <v>8.180473837037038</v>
      </c>
      <c r="AJ242" s="49">
        <v>55.536097738803875</v>
      </c>
      <c r="AK242" s="50">
        <v>32.023444444444451</v>
      </c>
      <c r="AL242" s="50">
        <v>50.526666666666671</v>
      </c>
      <c r="AM242" s="50">
        <v>19.057500000000005</v>
      </c>
      <c r="AN242" s="50">
        <v>0</v>
      </c>
      <c r="AO242" s="50">
        <v>0</v>
      </c>
      <c r="AP242" s="50">
        <v>0</v>
      </c>
      <c r="AQ242" s="51">
        <v>0</v>
      </c>
      <c r="AR242" s="49">
        <v>0</v>
      </c>
      <c r="AS242" s="50">
        <v>0</v>
      </c>
      <c r="AT242" s="50">
        <v>0</v>
      </c>
      <c r="AU242" s="50">
        <v>9.5642499999999995</v>
      </c>
      <c r="AV242" s="50">
        <v>412.11683333333337</v>
      </c>
      <c r="AW242" s="50">
        <v>26.383591535714292</v>
      </c>
      <c r="AX242" s="50">
        <v>3.5838095238095233</v>
      </c>
      <c r="AY242" s="50">
        <v>106.32013333333335</v>
      </c>
      <c r="AZ242" s="51">
        <v>0</v>
      </c>
      <c r="BA242" s="49">
        <v>0</v>
      </c>
      <c r="BB242" s="49">
        <v>0</v>
      </c>
      <c r="BC242" s="50">
        <v>0</v>
      </c>
      <c r="BD242" s="50">
        <v>0</v>
      </c>
      <c r="BE242" s="51">
        <v>0</v>
      </c>
      <c r="BF242" s="38"/>
      <c r="BG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8"/>
      <c r="BY242" s="38"/>
      <c r="BZ242" s="38"/>
      <c r="CJ242" s="38"/>
    </row>
    <row r="243" spans="2:88" x14ac:dyDescent="0.25">
      <c r="B243" s="8">
        <v>241</v>
      </c>
      <c r="C243" s="9" t="s">
        <v>11757</v>
      </c>
      <c r="D243" s="9" t="s">
        <v>11902</v>
      </c>
      <c r="E243" s="49">
        <v>3.4683173500000004</v>
      </c>
      <c r="F243" s="50">
        <v>2.4757572000000003</v>
      </c>
      <c r="G243" s="50">
        <v>5.9460999999999995</v>
      </c>
      <c r="H243" s="51">
        <v>0</v>
      </c>
      <c r="I243" s="50">
        <v>0</v>
      </c>
      <c r="J243" s="50">
        <v>0</v>
      </c>
      <c r="K243" s="50">
        <v>0</v>
      </c>
      <c r="L243" s="50">
        <v>0</v>
      </c>
      <c r="M243" s="49">
        <v>3.0809421166666673</v>
      </c>
      <c r="N243" s="49">
        <v>1.6793607249066667</v>
      </c>
      <c r="O243" s="49">
        <v>0.86856399999999989</v>
      </c>
      <c r="P243" s="50">
        <v>0</v>
      </c>
      <c r="Q243" s="50">
        <v>0</v>
      </c>
      <c r="R243" s="50">
        <v>28.394184666666668</v>
      </c>
      <c r="S243" s="51">
        <v>11.134204666666669</v>
      </c>
      <c r="T243" s="50">
        <v>7.3024923749999999</v>
      </c>
      <c r="U243" s="51">
        <v>6.4889666666666672</v>
      </c>
      <c r="V243" s="51">
        <v>0</v>
      </c>
      <c r="W243" s="50">
        <v>0</v>
      </c>
      <c r="X243" s="49">
        <v>0.6188435000000001</v>
      </c>
      <c r="Y243" s="51">
        <v>0</v>
      </c>
      <c r="Z243" s="52">
        <v>0</v>
      </c>
      <c r="AA243" s="52">
        <v>0</v>
      </c>
      <c r="AB243" s="52">
        <v>0</v>
      </c>
      <c r="AC243" s="52">
        <v>0</v>
      </c>
      <c r="AD243" s="52">
        <v>0</v>
      </c>
      <c r="AE243" s="50">
        <v>13.769011131428572</v>
      </c>
      <c r="AF243" s="50">
        <v>10.580298840000003</v>
      </c>
      <c r="AG243" s="50">
        <v>0</v>
      </c>
      <c r="AH243" s="50">
        <v>4.4379952800000009</v>
      </c>
      <c r="AI243" s="52">
        <v>2.7468274666666663</v>
      </c>
      <c r="AJ243" s="49">
        <v>5.553609773880388</v>
      </c>
      <c r="AK243" s="50">
        <v>5.3372407407407412</v>
      </c>
      <c r="AL243" s="50">
        <v>8.4211111111111112</v>
      </c>
      <c r="AM243" s="50">
        <v>0</v>
      </c>
      <c r="AN243" s="50">
        <v>11.539160000000001</v>
      </c>
      <c r="AO243" s="50">
        <v>2.3023255813953494</v>
      </c>
      <c r="AP243" s="50">
        <v>7.2424499999999998</v>
      </c>
      <c r="AQ243" s="51">
        <v>4.9024999999999999</v>
      </c>
      <c r="AR243" s="49">
        <v>0</v>
      </c>
      <c r="AS243" s="50">
        <v>0</v>
      </c>
      <c r="AT243" s="50">
        <v>0</v>
      </c>
      <c r="AU243" s="50">
        <v>1.9128499999999997</v>
      </c>
      <c r="AV243" s="50">
        <v>78.044523333333331</v>
      </c>
      <c r="AW243" s="50">
        <v>7.3393876547619055</v>
      </c>
      <c r="AX243" s="50">
        <v>0.71676190476190471</v>
      </c>
      <c r="AY243" s="50">
        <v>24.701180000000008</v>
      </c>
      <c r="AZ243" s="51">
        <v>0</v>
      </c>
      <c r="BA243" s="49">
        <v>0</v>
      </c>
      <c r="BB243" s="49">
        <v>0</v>
      </c>
      <c r="BC243" s="50">
        <v>0</v>
      </c>
      <c r="BD243" s="50">
        <v>0</v>
      </c>
      <c r="BE243" s="51">
        <v>0</v>
      </c>
      <c r="BF243" s="38"/>
      <c r="BG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Y243" s="38"/>
      <c r="BZ243" s="38"/>
      <c r="CJ243" s="38"/>
    </row>
    <row r="244" spans="2:88" x14ac:dyDescent="0.25">
      <c r="B244" s="8">
        <v>242</v>
      </c>
      <c r="C244" s="9" t="s">
        <v>11757</v>
      </c>
      <c r="D244" s="9" t="s">
        <v>11903</v>
      </c>
      <c r="E244" s="49">
        <v>4.6244231333333339</v>
      </c>
      <c r="F244" s="50">
        <v>3.3010096000000004</v>
      </c>
      <c r="G244" s="50">
        <v>7.9281333333333333</v>
      </c>
      <c r="H244" s="51">
        <v>0</v>
      </c>
      <c r="I244" s="50">
        <v>0</v>
      </c>
      <c r="J244" s="50">
        <v>0</v>
      </c>
      <c r="K244" s="50">
        <v>0</v>
      </c>
      <c r="L244" s="50">
        <v>0</v>
      </c>
      <c r="M244" s="49">
        <v>3.0809421166666673</v>
      </c>
      <c r="N244" s="49">
        <v>1.6793607249066667</v>
      </c>
      <c r="O244" s="49">
        <v>0.86856399999999989</v>
      </c>
      <c r="P244" s="50">
        <v>0</v>
      </c>
      <c r="Q244" s="50">
        <v>0</v>
      </c>
      <c r="R244" s="50">
        <v>28.394184666666668</v>
      </c>
      <c r="S244" s="51">
        <v>11.134204666666669</v>
      </c>
      <c r="T244" s="50">
        <v>9.7366565000000005</v>
      </c>
      <c r="U244" s="51">
        <v>6.4889666666666672</v>
      </c>
      <c r="V244" s="51">
        <v>0</v>
      </c>
      <c r="W244" s="50">
        <v>0</v>
      </c>
      <c r="X244" s="49">
        <v>0.6188435000000001</v>
      </c>
      <c r="Y244" s="51">
        <v>0</v>
      </c>
      <c r="Z244" s="52">
        <v>0</v>
      </c>
      <c r="AA244" s="52">
        <v>0</v>
      </c>
      <c r="AB244" s="52">
        <v>0</v>
      </c>
      <c r="AC244" s="52">
        <v>0</v>
      </c>
      <c r="AD244" s="52">
        <v>0</v>
      </c>
      <c r="AE244" s="50">
        <v>18.358681508571429</v>
      </c>
      <c r="AF244" s="50">
        <v>14.107065120000003</v>
      </c>
      <c r="AG244" s="50">
        <v>0</v>
      </c>
      <c r="AH244" s="50">
        <v>4.4379952800000009</v>
      </c>
      <c r="AI244" s="52">
        <v>2.7468274666666663</v>
      </c>
      <c r="AJ244" s="49">
        <v>7.4048130318405176</v>
      </c>
      <c r="AK244" s="50">
        <v>7.116320987654321</v>
      </c>
      <c r="AL244" s="50">
        <v>11.228148148148149</v>
      </c>
      <c r="AM244" s="50">
        <v>0</v>
      </c>
      <c r="AN244" s="50">
        <v>15.385546666666668</v>
      </c>
      <c r="AO244" s="50">
        <v>3.0697674418604657</v>
      </c>
      <c r="AP244" s="50">
        <v>9.6565999999999992</v>
      </c>
      <c r="AQ244" s="51">
        <v>6.5366666666666671</v>
      </c>
      <c r="AR244" s="49">
        <v>0</v>
      </c>
      <c r="AS244" s="50">
        <v>0</v>
      </c>
      <c r="AT244" s="50">
        <v>0</v>
      </c>
      <c r="AU244" s="50">
        <v>2.5504666666666664</v>
      </c>
      <c r="AV244" s="50">
        <v>90.83339222222223</v>
      </c>
      <c r="AW244" s="50">
        <v>7.3393876547619055</v>
      </c>
      <c r="AX244" s="50">
        <v>0.71676190476190471</v>
      </c>
      <c r="AY244" s="50">
        <v>24.701180000000008</v>
      </c>
      <c r="AZ244" s="51">
        <v>0</v>
      </c>
      <c r="BA244" s="49">
        <v>0</v>
      </c>
      <c r="BB244" s="49">
        <v>0</v>
      </c>
      <c r="BC244" s="50">
        <v>0</v>
      </c>
      <c r="BD244" s="50">
        <v>0</v>
      </c>
      <c r="BE244" s="51">
        <v>0</v>
      </c>
      <c r="BF244" s="38"/>
      <c r="BG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Y244" s="38"/>
      <c r="BZ244" s="38"/>
      <c r="CJ244" s="38"/>
    </row>
    <row r="245" spans="2:88" x14ac:dyDescent="0.25">
      <c r="B245" s="8">
        <v>243</v>
      </c>
      <c r="C245" s="9" t="s">
        <v>11757</v>
      </c>
      <c r="D245" s="9" t="s">
        <v>11904</v>
      </c>
      <c r="E245" s="49">
        <v>5.7805289166666673</v>
      </c>
      <c r="F245" s="50">
        <v>4.1262620000000005</v>
      </c>
      <c r="G245" s="50">
        <v>9.910166666666667</v>
      </c>
      <c r="H245" s="51">
        <v>0</v>
      </c>
      <c r="I245" s="50">
        <v>0</v>
      </c>
      <c r="J245" s="50">
        <v>0</v>
      </c>
      <c r="K245" s="50">
        <v>0</v>
      </c>
      <c r="L245" s="50">
        <v>0</v>
      </c>
      <c r="M245" s="49">
        <v>3.0809421166666673</v>
      </c>
      <c r="N245" s="49">
        <v>1.6793607249066667</v>
      </c>
      <c r="O245" s="49">
        <v>0.86856399999999989</v>
      </c>
      <c r="P245" s="50">
        <v>0</v>
      </c>
      <c r="Q245" s="50">
        <v>0</v>
      </c>
      <c r="R245" s="50">
        <v>28.394184666666668</v>
      </c>
      <c r="S245" s="51">
        <v>11.134204666666669</v>
      </c>
      <c r="T245" s="50">
        <v>12.170820625000001</v>
      </c>
      <c r="U245" s="51">
        <v>6.4889666666666672</v>
      </c>
      <c r="V245" s="51">
        <v>0</v>
      </c>
      <c r="W245" s="50">
        <v>0</v>
      </c>
      <c r="X245" s="49">
        <v>0.6188435000000001</v>
      </c>
      <c r="Y245" s="51">
        <v>0</v>
      </c>
      <c r="Z245" s="52">
        <v>0</v>
      </c>
      <c r="AA245" s="52">
        <v>0</v>
      </c>
      <c r="AB245" s="52">
        <v>0</v>
      </c>
      <c r="AC245" s="52">
        <v>0</v>
      </c>
      <c r="AD245" s="52">
        <v>0</v>
      </c>
      <c r="AE245" s="50">
        <v>22.948351885714288</v>
      </c>
      <c r="AF245" s="50">
        <v>17.633831400000005</v>
      </c>
      <c r="AG245" s="50">
        <v>0</v>
      </c>
      <c r="AH245" s="50">
        <v>4.4379952800000009</v>
      </c>
      <c r="AI245" s="52">
        <v>2.7468274666666663</v>
      </c>
      <c r="AJ245" s="49">
        <v>9.2560162898006464</v>
      </c>
      <c r="AK245" s="50">
        <v>8.8954012345679008</v>
      </c>
      <c r="AL245" s="50">
        <v>14.035185185185187</v>
      </c>
      <c r="AM245" s="50">
        <v>0</v>
      </c>
      <c r="AN245" s="50">
        <v>19.231933333333334</v>
      </c>
      <c r="AO245" s="50">
        <v>3.837209302325582</v>
      </c>
      <c r="AP245" s="50">
        <v>12.070749999999999</v>
      </c>
      <c r="AQ245" s="51">
        <v>8.1708333333333343</v>
      </c>
      <c r="AR245" s="49">
        <v>0</v>
      </c>
      <c r="AS245" s="50">
        <v>0</v>
      </c>
      <c r="AT245" s="50">
        <v>0</v>
      </c>
      <c r="AU245" s="50">
        <v>2.5504666666666664</v>
      </c>
      <c r="AV245" s="50">
        <v>90.83339222222223</v>
      </c>
      <c r="AW245" s="50">
        <v>7.3393876547619055</v>
      </c>
      <c r="AX245" s="50">
        <v>0.71676190476190471</v>
      </c>
      <c r="AY245" s="50">
        <v>24.701180000000008</v>
      </c>
      <c r="AZ245" s="51">
        <v>0</v>
      </c>
      <c r="BA245" s="49">
        <v>0</v>
      </c>
      <c r="BB245" s="49">
        <v>0</v>
      </c>
      <c r="BC245" s="50">
        <v>0</v>
      </c>
      <c r="BD245" s="50">
        <v>0</v>
      </c>
      <c r="BE245" s="51">
        <v>0</v>
      </c>
      <c r="BF245" s="38"/>
      <c r="BG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38"/>
      <c r="BY245" s="38"/>
      <c r="BZ245" s="38"/>
      <c r="CJ245" s="38"/>
    </row>
    <row r="246" spans="2:88" x14ac:dyDescent="0.25">
      <c r="B246" s="8">
        <v>244</v>
      </c>
      <c r="C246" s="9" t="s">
        <v>11757</v>
      </c>
      <c r="D246" s="9" t="s">
        <v>11905</v>
      </c>
      <c r="E246" s="49">
        <v>6.9366347000000008</v>
      </c>
      <c r="F246" s="50">
        <v>4.9515144000000006</v>
      </c>
      <c r="G246" s="50">
        <v>11.892199999999999</v>
      </c>
      <c r="H246" s="51">
        <v>0</v>
      </c>
      <c r="I246" s="50">
        <v>0</v>
      </c>
      <c r="J246" s="50">
        <v>0</v>
      </c>
      <c r="K246" s="50">
        <v>0</v>
      </c>
      <c r="L246" s="50">
        <v>0</v>
      </c>
      <c r="M246" s="49">
        <v>3.0809421166666673</v>
      </c>
      <c r="N246" s="49">
        <v>1.6793607249066667</v>
      </c>
      <c r="O246" s="49">
        <v>0.86856399999999989</v>
      </c>
      <c r="P246" s="50">
        <v>0</v>
      </c>
      <c r="Q246" s="50">
        <v>0</v>
      </c>
      <c r="R246" s="50">
        <v>28.394184666666668</v>
      </c>
      <c r="S246" s="51">
        <v>11.134204666666669</v>
      </c>
      <c r="T246" s="50">
        <v>14.60498475</v>
      </c>
      <c r="U246" s="51">
        <v>6.4889666666666672</v>
      </c>
      <c r="V246" s="51">
        <v>0</v>
      </c>
      <c r="W246" s="50">
        <v>0</v>
      </c>
      <c r="X246" s="49">
        <v>0.6188435000000001</v>
      </c>
      <c r="Y246" s="51">
        <v>0</v>
      </c>
      <c r="Z246" s="52">
        <v>0</v>
      </c>
      <c r="AA246" s="52">
        <v>0</v>
      </c>
      <c r="AB246" s="52">
        <v>0</v>
      </c>
      <c r="AC246" s="52">
        <v>0</v>
      </c>
      <c r="AD246" s="52">
        <v>0</v>
      </c>
      <c r="AE246" s="50">
        <v>27.538022262857144</v>
      </c>
      <c r="AF246" s="50">
        <v>21.160597680000006</v>
      </c>
      <c r="AG246" s="50">
        <v>0</v>
      </c>
      <c r="AH246" s="50">
        <v>4.4379952800000009</v>
      </c>
      <c r="AI246" s="52">
        <v>2.7468274666666663</v>
      </c>
      <c r="AJ246" s="49">
        <v>11.107219547760776</v>
      </c>
      <c r="AK246" s="50">
        <v>10.674481481481482</v>
      </c>
      <c r="AL246" s="50">
        <v>16.842222222222222</v>
      </c>
      <c r="AM246" s="50">
        <v>0</v>
      </c>
      <c r="AN246" s="50">
        <v>23.078320000000001</v>
      </c>
      <c r="AO246" s="50">
        <v>4.6046511627906987</v>
      </c>
      <c r="AP246" s="50">
        <v>14.4849</v>
      </c>
      <c r="AQ246" s="51">
        <v>9.8049999999999997</v>
      </c>
      <c r="AR246" s="49">
        <v>0</v>
      </c>
      <c r="AS246" s="50">
        <v>0</v>
      </c>
      <c r="AT246" s="50">
        <v>0</v>
      </c>
      <c r="AU246" s="50">
        <v>3.1880833333333332</v>
      </c>
      <c r="AV246" s="50">
        <v>103.62226111111113</v>
      </c>
      <c r="AW246" s="50">
        <v>7.3393876547619055</v>
      </c>
      <c r="AX246" s="50">
        <v>0.71676190476190471</v>
      </c>
      <c r="AY246" s="50">
        <v>24.701180000000008</v>
      </c>
      <c r="AZ246" s="51">
        <v>0</v>
      </c>
      <c r="BA246" s="49">
        <v>0</v>
      </c>
      <c r="BB246" s="49">
        <v>0</v>
      </c>
      <c r="BC246" s="50">
        <v>0</v>
      </c>
      <c r="BD246" s="50">
        <v>0</v>
      </c>
      <c r="BE246" s="51">
        <v>0</v>
      </c>
      <c r="BF246" s="38"/>
      <c r="BG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8"/>
      <c r="BY246" s="38"/>
      <c r="BZ246" s="38"/>
      <c r="CJ246" s="38"/>
    </row>
    <row r="247" spans="2:88" x14ac:dyDescent="0.25">
      <c r="B247" s="8">
        <v>245</v>
      </c>
      <c r="C247" s="9" t="s">
        <v>11757</v>
      </c>
      <c r="D247" s="9" t="s">
        <v>11906</v>
      </c>
      <c r="E247" s="49">
        <v>6.9366347000000008</v>
      </c>
      <c r="F247" s="50">
        <v>4.9515144000000006</v>
      </c>
      <c r="G247" s="50">
        <v>11.892199999999999</v>
      </c>
      <c r="H247" s="51">
        <v>0</v>
      </c>
      <c r="I247" s="50">
        <v>0</v>
      </c>
      <c r="J247" s="50">
        <v>0</v>
      </c>
      <c r="K247" s="50">
        <v>0</v>
      </c>
      <c r="L247" s="50">
        <v>0</v>
      </c>
      <c r="M247" s="49">
        <v>6.1618842333333346</v>
      </c>
      <c r="N247" s="49">
        <v>2.1412299881066668</v>
      </c>
      <c r="O247" s="49">
        <v>1.7371279999999998</v>
      </c>
      <c r="P247" s="50">
        <v>0</v>
      </c>
      <c r="Q247" s="50">
        <v>0</v>
      </c>
      <c r="R247" s="50">
        <v>62.225498000000002</v>
      </c>
      <c r="S247" s="51">
        <v>11.134204666666669</v>
      </c>
      <c r="T247" s="50">
        <v>7.3024923749999999</v>
      </c>
      <c r="U247" s="51">
        <v>16.348733333333335</v>
      </c>
      <c r="V247" s="51">
        <v>0</v>
      </c>
      <c r="W247" s="50">
        <v>0</v>
      </c>
      <c r="X247" s="49">
        <v>0.6188435000000001</v>
      </c>
      <c r="Y247" s="51">
        <v>0</v>
      </c>
      <c r="Z247" s="52">
        <v>0</v>
      </c>
      <c r="AA247" s="52">
        <v>0</v>
      </c>
      <c r="AB247" s="52">
        <v>0</v>
      </c>
      <c r="AC247" s="52">
        <v>0</v>
      </c>
      <c r="AD247" s="52">
        <v>0</v>
      </c>
      <c r="AE247" s="50">
        <v>13.769011131428572</v>
      </c>
      <c r="AF247" s="50">
        <v>10.580298840000003</v>
      </c>
      <c r="AG247" s="50">
        <v>0</v>
      </c>
      <c r="AH247" s="50">
        <v>8.8759905600000018</v>
      </c>
      <c r="AI247" s="52">
        <v>5.4636506518518519</v>
      </c>
      <c r="AJ247" s="49">
        <v>5.553609773880388</v>
      </c>
      <c r="AK247" s="50">
        <v>10.674481481481482</v>
      </c>
      <c r="AL247" s="50">
        <v>16.842222222222222</v>
      </c>
      <c r="AM247" s="50">
        <v>0</v>
      </c>
      <c r="AN247" s="50">
        <v>23.078320000000001</v>
      </c>
      <c r="AO247" s="50">
        <v>4.6046511627906987</v>
      </c>
      <c r="AP247" s="50">
        <v>14.4849</v>
      </c>
      <c r="AQ247" s="51">
        <v>9.8049999999999997</v>
      </c>
      <c r="AR247" s="49">
        <v>0</v>
      </c>
      <c r="AS247" s="50">
        <v>0</v>
      </c>
      <c r="AT247" s="50">
        <v>0</v>
      </c>
      <c r="AU247" s="50">
        <v>3.8256999999999994</v>
      </c>
      <c r="AV247" s="50">
        <v>156.08904666666666</v>
      </c>
      <c r="AW247" s="50">
        <v>14.678775309523811</v>
      </c>
      <c r="AX247" s="50">
        <v>0.71676190476190471</v>
      </c>
      <c r="AY247" s="50">
        <v>53.403716666666675</v>
      </c>
      <c r="AZ247" s="51">
        <v>0</v>
      </c>
      <c r="BA247" s="49">
        <v>0</v>
      </c>
      <c r="BB247" s="49">
        <v>0</v>
      </c>
      <c r="BC247" s="50">
        <v>0</v>
      </c>
      <c r="BD247" s="50">
        <v>0</v>
      </c>
      <c r="BE247" s="51">
        <v>0</v>
      </c>
      <c r="BF247" s="38"/>
      <c r="BG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Y247" s="38"/>
      <c r="BZ247" s="38"/>
      <c r="CJ247" s="38"/>
    </row>
    <row r="248" spans="2:88" x14ac:dyDescent="0.25">
      <c r="B248" s="8">
        <v>246</v>
      </c>
      <c r="C248" s="9" t="s">
        <v>11757</v>
      </c>
      <c r="D248" s="9" t="s">
        <v>11907</v>
      </c>
      <c r="E248" s="49">
        <v>9.2488462666666678</v>
      </c>
      <c r="F248" s="50">
        <v>6.6020192000000009</v>
      </c>
      <c r="G248" s="50">
        <v>15.856266666666667</v>
      </c>
      <c r="H248" s="51">
        <v>0</v>
      </c>
      <c r="I248" s="50">
        <v>0</v>
      </c>
      <c r="J248" s="50">
        <v>0</v>
      </c>
      <c r="K248" s="50">
        <v>0</v>
      </c>
      <c r="L248" s="50">
        <v>0</v>
      </c>
      <c r="M248" s="49">
        <v>6.1618842333333346</v>
      </c>
      <c r="N248" s="49">
        <v>2.1412299881066668</v>
      </c>
      <c r="O248" s="49">
        <v>1.7371279999999998</v>
      </c>
      <c r="P248" s="50">
        <v>0</v>
      </c>
      <c r="Q248" s="50">
        <v>0</v>
      </c>
      <c r="R248" s="50">
        <v>62.225498000000002</v>
      </c>
      <c r="S248" s="51">
        <v>11.134204666666669</v>
      </c>
      <c r="T248" s="50">
        <v>9.7366565000000005</v>
      </c>
      <c r="U248" s="51">
        <v>16.348733333333335</v>
      </c>
      <c r="V248" s="51">
        <v>0</v>
      </c>
      <c r="W248" s="50">
        <v>0</v>
      </c>
      <c r="X248" s="49">
        <v>0.6188435000000001</v>
      </c>
      <c r="Y248" s="51">
        <v>0</v>
      </c>
      <c r="Z248" s="52">
        <v>0</v>
      </c>
      <c r="AA248" s="52">
        <v>0</v>
      </c>
      <c r="AB248" s="52">
        <v>0</v>
      </c>
      <c r="AC248" s="52">
        <v>0</v>
      </c>
      <c r="AD248" s="52">
        <v>0</v>
      </c>
      <c r="AE248" s="50">
        <v>18.358681508571429</v>
      </c>
      <c r="AF248" s="50">
        <v>14.107065120000003</v>
      </c>
      <c r="AG248" s="50">
        <v>0</v>
      </c>
      <c r="AH248" s="50">
        <v>8.8759905600000018</v>
      </c>
      <c r="AI248" s="52">
        <v>5.4636506518518519</v>
      </c>
      <c r="AJ248" s="49">
        <v>7.4048130318405176</v>
      </c>
      <c r="AK248" s="50">
        <v>14.232641975308642</v>
      </c>
      <c r="AL248" s="50">
        <v>22.456296296296298</v>
      </c>
      <c r="AM248" s="50">
        <v>0</v>
      </c>
      <c r="AN248" s="50">
        <v>30.771093333333337</v>
      </c>
      <c r="AO248" s="50">
        <v>6.1395348837209314</v>
      </c>
      <c r="AP248" s="50">
        <v>19.313199999999998</v>
      </c>
      <c r="AQ248" s="51">
        <v>13.073333333333334</v>
      </c>
      <c r="AR248" s="49">
        <v>0</v>
      </c>
      <c r="AS248" s="50">
        <v>0</v>
      </c>
      <c r="AT248" s="50">
        <v>0</v>
      </c>
      <c r="AU248" s="50">
        <v>5.1009333333333329</v>
      </c>
      <c r="AV248" s="50">
        <v>181.66678444444446</v>
      </c>
      <c r="AW248" s="50">
        <v>14.678775309523811</v>
      </c>
      <c r="AX248" s="50">
        <v>0.71676190476190471</v>
      </c>
      <c r="AY248" s="50">
        <v>53.403716666666675</v>
      </c>
      <c r="AZ248" s="51">
        <v>0</v>
      </c>
      <c r="BA248" s="49">
        <v>0</v>
      </c>
      <c r="BB248" s="49">
        <v>0</v>
      </c>
      <c r="BC248" s="50">
        <v>0</v>
      </c>
      <c r="BD248" s="50">
        <v>0</v>
      </c>
      <c r="BE248" s="51">
        <v>0</v>
      </c>
      <c r="BF248" s="38"/>
      <c r="BG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8"/>
      <c r="BY248" s="38"/>
      <c r="BZ248" s="38"/>
      <c r="CJ248" s="38"/>
    </row>
    <row r="249" spans="2:88" x14ac:dyDescent="0.25">
      <c r="B249" s="8">
        <v>247</v>
      </c>
      <c r="C249" s="9" t="s">
        <v>11757</v>
      </c>
      <c r="D249" s="9" t="s">
        <v>11908</v>
      </c>
      <c r="E249" s="49">
        <v>11.561057833333335</v>
      </c>
      <c r="F249" s="50">
        <v>8.2525240000000011</v>
      </c>
      <c r="G249" s="50">
        <v>19.820333333333334</v>
      </c>
      <c r="H249" s="51">
        <v>0</v>
      </c>
      <c r="I249" s="50">
        <v>0</v>
      </c>
      <c r="J249" s="50">
        <v>0</v>
      </c>
      <c r="K249" s="50">
        <v>0</v>
      </c>
      <c r="L249" s="50">
        <v>0</v>
      </c>
      <c r="M249" s="49">
        <v>6.1618842333333346</v>
      </c>
      <c r="N249" s="49">
        <v>2.1412299881066668</v>
      </c>
      <c r="O249" s="49">
        <v>1.7371279999999998</v>
      </c>
      <c r="P249" s="50">
        <v>0</v>
      </c>
      <c r="Q249" s="50">
        <v>0</v>
      </c>
      <c r="R249" s="50">
        <v>62.225498000000002</v>
      </c>
      <c r="S249" s="51">
        <v>11.134204666666669</v>
      </c>
      <c r="T249" s="50">
        <v>12.170820625000001</v>
      </c>
      <c r="U249" s="51">
        <v>16.348733333333335</v>
      </c>
      <c r="V249" s="51">
        <v>0</v>
      </c>
      <c r="W249" s="50">
        <v>0</v>
      </c>
      <c r="X249" s="49">
        <v>0.6188435000000001</v>
      </c>
      <c r="Y249" s="51">
        <v>0</v>
      </c>
      <c r="Z249" s="52">
        <v>0</v>
      </c>
      <c r="AA249" s="52">
        <v>0</v>
      </c>
      <c r="AB249" s="52">
        <v>0</v>
      </c>
      <c r="AC249" s="52">
        <v>0</v>
      </c>
      <c r="AD249" s="52">
        <v>0</v>
      </c>
      <c r="AE249" s="50">
        <v>22.948351885714288</v>
      </c>
      <c r="AF249" s="50">
        <v>17.633831400000005</v>
      </c>
      <c r="AG249" s="50">
        <v>0</v>
      </c>
      <c r="AH249" s="50">
        <v>8.8759905600000018</v>
      </c>
      <c r="AI249" s="52">
        <v>5.4636506518518519</v>
      </c>
      <c r="AJ249" s="49">
        <v>9.2560162898006464</v>
      </c>
      <c r="AK249" s="50">
        <v>17.790802469135802</v>
      </c>
      <c r="AL249" s="50">
        <v>28.070370370370373</v>
      </c>
      <c r="AM249" s="50">
        <v>0</v>
      </c>
      <c r="AN249" s="50">
        <v>38.463866666666668</v>
      </c>
      <c r="AO249" s="50">
        <v>7.674418604651164</v>
      </c>
      <c r="AP249" s="50">
        <v>24.141499999999997</v>
      </c>
      <c r="AQ249" s="51">
        <v>16.341666666666669</v>
      </c>
      <c r="AR249" s="49">
        <v>0</v>
      </c>
      <c r="AS249" s="50">
        <v>0</v>
      </c>
      <c r="AT249" s="50">
        <v>0</v>
      </c>
      <c r="AU249" s="50">
        <v>5.1009333333333329</v>
      </c>
      <c r="AV249" s="50">
        <v>181.66678444444446</v>
      </c>
      <c r="AW249" s="50">
        <v>14.678775309523811</v>
      </c>
      <c r="AX249" s="50">
        <v>0.71676190476190471</v>
      </c>
      <c r="AY249" s="50">
        <v>53.403716666666675</v>
      </c>
      <c r="AZ249" s="51">
        <v>0</v>
      </c>
      <c r="BA249" s="49">
        <v>0</v>
      </c>
      <c r="BB249" s="49">
        <v>0</v>
      </c>
      <c r="BC249" s="50">
        <v>0</v>
      </c>
      <c r="BD249" s="50">
        <v>0</v>
      </c>
      <c r="BE249" s="51">
        <v>0</v>
      </c>
      <c r="BF249" s="38"/>
      <c r="BG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8"/>
      <c r="BY249" s="38"/>
      <c r="BZ249" s="38"/>
      <c r="CJ249" s="38"/>
    </row>
    <row r="250" spans="2:88" x14ac:dyDescent="0.25">
      <c r="B250" s="8">
        <v>248</v>
      </c>
      <c r="C250" s="9" t="s">
        <v>11757</v>
      </c>
      <c r="D250" s="9" t="s">
        <v>11909</v>
      </c>
      <c r="E250" s="49">
        <v>13.873269400000002</v>
      </c>
      <c r="F250" s="50">
        <v>9.9030288000000013</v>
      </c>
      <c r="G250" s="50">
        <v>23.784399999999998</v>
      </c>
      <c r="H250" s="51">
        <v>0</v>
      </c>
      <c r="I250" s="50">
        <v>0</v>
      </c>
      <c r="J250" s="50">
        <v>0</v>
      </c>
      <c r="K250" s="50">
        <v>0</v>
      </c>
      <c r="L250" s="50">
        <v>0</v>
      </c>
      <c r="M250" s="49">
        <v>6.1618842333333346</v>
      </c>
      <c r="N250" s="49">
        <v>2.1412299881066668</v>
      </c>
      <c r="O250" s="49">
        <v>1.7371279999999998</v>
      </c>
      <c r="P250" s="50">
        <v>0</v>
      </c>
      <c r="Q250" s="50">
        <v>0</v>
      </c>
      <c r="R250" s="50">
        <v>62.225498000000002</v>
      </c>
      <c r="S250" s="51">
        <v>11.134204666666669</v>
      </c>
      <c r="T250" s="50">
        <v>14.60498475</v>
      </c>
      <c r="U250" s="51">
        <v>16.348733333333335</v>
      </c>
      <c r="V250" s="51">
        <v>0</v>
      </c>
      <c r="W250" s="50">
        <v>0</v>
      </c>
      <c r="X250" s="49">
        <v>0.6188435000000001</v>
      </c>
      <c r="Y250" s="51">
        <v>0</v>
      </c>
      <c r="Z250" s="52">
        <v>0</v>
      </c>
      <c r="AA250" s="52">
        <v>0</v>
      </c>
      <c r="AB250" s="52">
        <v>0</v>
      </c>
      <c r="AC250" s="52">
        <v>0</v>
      </c>
      <c r="AD250" s="52">
        <v>0</v>
      </c>
      <c r="AE250" s="50">
        <v>27.538022262857144</v>
      </c>
      <c r="AF250" s="50">
        <v>21.160597680000006</v>
      </c>
      <c r="AG250" s="50">
        <v>0</v>
      </c>
      <c r="AH250" s="50">
        <v>8.8759905600000018</v>
      </c>
      <c r="AI250" s="52">
        <v>5.4636506518518519</v>
      </c>
      <c r="AJ250" s="49">
        <v>11.107219547760776</v>
      </c>
      <c r="AK250" s="50">
        <v>21.348962962962965</v>
      </c>
      <c r="AL250" s="50">
        <v>33.684444444444445</v>
      </c>
      <c r="AM250" s="50">
        <v>0</v>
      </c>
      <c r="AN250" s="50">
        <v>46.156640000000003</v>
      </c>
      <c r="AO250" s="50">
        <v>9.2093023255813975</v>
      </c>
      <c r="AP250" s="50">
        <v>28.969799999999999</v>
      </c>
      <c r="AQ250" s="51">
        <v>19.61</v>
      </c>
      <c r="AR250" s="49">
        <v>0</v>
      </c>
      <c r="AS250" s="50">
        <v>0</v>
      </c>
      <c r="AT250" s="50">
        <v>0</v>
      </c>
      <c r="AU250" s="50">
        <v>6.3761666666666663</v>
      </c>
      <c r="AV250" s="50">
        <v>207.24452222222226</v>
      </c>
      <c r="AW250" s="50">
        <v>14.678775309523811</v>
      </c>
      <c r="AX250" s="50">
        <v>0.71676190476190471</v>
      </c>
      <c r="AY250" s="50">
        <v>53.403716666666675</v>
      </c>
      <c r="AZ250" s="51">
        <v>0</v>
      </c>
      <c r="BA250" s="49">
        <v>0</v>
      </c>
      <c r="BB250" s="49">
        <v>0</v>
      </c>
      <c r="BC250" s="50">
        <v>0</v>
      </c>
      <c r="BD250" s="50">
        <v>0</v>
      </c>
      <c r="BE250" s="51">
        <v>0</v>
      </c>
      <c r="BF250" s="38"/>
      <c r="BG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38"/>
      <c r="BY250" s="38"/>
      <c r="BZ250" s="38"/>
      <c r="CJ250" s="38"/>
    </row>
    <row r="251" spans="2:88" x14ac:dyDescent="0.25">
      <c r="B251" s="8">
        <v>249</v>
      </c>
      <c r="C251" s="9" t="s">
        <v>11757</v>
      </c>
      <c r="D251" s="9" t="s">
        <v>11910</v>
      </c>
      <c r="E251" s="49">
        <v>10.404952050000002</v>
      </c>
      <c r="F251" s="50">
        <v>7.427271600000001</v>
      </c>
      <c r="G251" s="50">
        <v>17.8383</v>
      </c>
      <c r="H251" s="51">
        <v>0</v>
      </c>
      <c r="I251" s="50">
        <v>0</v>
      </c>
      <c r="J251" s="50">
        <v>0</v>
      </c>
      <c r="K251" s="50">
        <v>0</v>
      </c>
      <c r="L251" s="50">
        <v>0</v>
      </c>
      <c r="M251" s="49">
        <v>9.2428263500000014</v>
      </c>
      <c r="N251" s="49">
        <v>2.7070817396444444</v>
      </c>
      <c r="O251" s="49">
        <v>2.6056919999999995</v>
      </c>
      <c r="P251" s="50">
        <v>0</v>
      </c>
      <c r="Q251" s="50">
        <v>0</v>
      </c>
      <c r="R251" s="50">
        <v>95.774144666666672</v>
      </c>
      <c r="S251" s="51">
        <v>11.134204666666669</v>
      </c>
      <c r="T251" s="50">
        <v>7.3024923749999999</v>
      </c>
      <c r="U251" s="51">
        <v>17.482226666666673</v>
      </c>
      <c r="V251" s="51">
        <v>0</v>
      </c>
      <c r="W251" s="50">
        <v>0</v>
      </c>
      <c r="X251" s="49">
        <v>0.6188435000000001</v>
      </c>
      <c r="Y251" s="51">
        <v>0</v>
      </c>
      <c r="Z251" s="52">
        <v>0</v>
      </c>
      <c r="AA251" s="52">
        <v>0</v>
      </c>
      <c r="AB251" s="52">
        <v>0</v>
      </c>
      <c r="AC251" s="52">
        <v>0</v>
      </c>
      <c r="AD251" s="52">
        <v>0</v>
      </c>
      <c r="AE251" s="50">
        <v>13.769011131428572</v>
      </c>
      <c r="AF251" s="50">
        <v>10.580298840000003</v>
      </c>
      <c r="AG251" s="50">
        <v>0</v>
      </c>
      <c r="AH251" s="50">
        <v>13.313985840000004</v>
      </c>
      <c r="AI251" s="52">
        <v>8.180473837037038</v>
      </c>
      <c r="AJ251" s="49">
        <v>5.553609773880388</v>
      </c>
      <c r="AK251" s="50">
        <v>16.011722222222225</v>
      </c>
      <c r="AL251" s="50">
        <v>25.263333333333335</v>
      </c>
      <c r="AM251" s="50">
        <v>0</v>
      </c>
      <c r="AN251" s="50">
        <v>34.61748</v>
      </c>
      <c r="AO251" s="50">
        <v>6.9069767441860481</v>
      </c>
      <c r="AP251" s="50">
        <v>21.727350000000001</v>
      </c>
      <c r="AQ251" s="51">
        <v>14.7075</v>
      </c>
      <c r="AR251" s="49">
        <v>0</v>
      </c>
      <c r="AS251" s="50">
        <v>0</v>
      </c>
      <c r="AT251" s="50">
        <v>0</v>
      </c>
      <c r="AU251" s="50">
        <v>5.7385499999999992</v>
      </c>
      <c r="AV251" s="50">
        <v>234.13357000000002</v>
      </c>
      <c r="AW251" s="50">
        <v>22.018162964285715</v>
      </c>
      <c r="AX251" s="50">
        <v>0.71676190476190471</v>
      </c>
      <c r="AY251" s="50">
        <v>78.974133333333342</v>
      </c>
      <c r="AZ251" s="51">
        <v>0</v>
      </c>
      <c r="BA251" s="49">
        <v>0</v>
      </c>
      <c r="BB251" s="49">
        <v>0</v>
      </c>
      <c r="BC251" s="50">
        <v>0</v>
      </c>
      <c r="BD251" s="50">
        <v>0</v>
      </c>
      <c r="BE251" s="51">
        <v>0</v>
      </c>
      <c r="BF251" s="38"/>
      <c r="BG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8"/>
      <c r="BY251" s="38"/>
      <c r="BZ251" s="38"/>
      <c r="CJ251" s="38"/>
    </row>
    <row r="252" spans="2:88" x14ac:dyDescent="0.25">
      <c r="B252" s="8">
        <v>250</v>
      </c>
      <c r="C252" s="9" t="s">
        <v>11757</v>
      </c>
      <c r="D252" s="9" t="s">
        <v>11911</v>
      </c>
      <c r="E252" s="49">
        <v>13.873269400000002</v>
      </c>
      <c r="F252" s="50">
        <v>9.9030288000000013</v>
      </c>
      <c r="G252" s="50">
        <v>23.784399999999998</v>
      </c>
      <c r="H252" s="51">
        <v>0</v>
      </c>
      <c r="I252" s="50">
        <v>0</v>
      </c>
      <c r="J252" s="50">
        <v>0</v>
      </c>
      <c r="K252" s="50">
        <v>0</v>
      </c>
      <c r="L252" s="50">
        <v>0</v>
      </c>
      <c r="M252" s="49">
        <v>9.2428263500000014</v>
      </c>
      <c r="N252" s="49">
        <v>2.7070817396444444</v>
      </c>
      <c r="O252" s="49">
        <v>2.6056919999999995</v>
      </c>
      <c r="P252" s="50">
        <v>0</v>
      </c>
      <c r="Q252" s="50">
        <v>0</v>
      </c>
      <c r="R252" s="50">
        <v>95.774144666666672</v>
      </c>
      <c r="S252" s="51">
        <v>11.134204666666669</v>
      </c>
      <c r="T252" s="50">
        <v>9.7366565000000005</v>
      </c>
      <c r="U252" s="51">
        <v>17.482226666666673</v>
      </c>
      <c r="V252" s="51">
        <v>0</v>
      </c>
      <c r="W252" s="50">
        <v>0</v>
      </c>
      <c r="X252" s="49">
        <v>0.6188435000000001</v>
      </c>
      <c r="Y252" s="51">
        <v>0</v>
      </c>
      <c r="Z252" s="52">
        <v>0</v>
      </c>
      <c r="AA252" s="52">
        <v>0</v>
      </c>
      <c r="AB252" s="52">
        <v>0</v>
      </c>
      <c r="AC252" s="52">
        <v>0</v>
      </c>
      <c r="AD252" s="52">
        <v>0</v>
      </c>
      <c r="AE252" s="50">
        <v>18.358681508571429</v>
      </c>
      <c r="AF252" s="50">
        <v>14.107065120000003</v>
      </c>
      <c r="AG252" s="50">
        <v>0</v>
      </c>
      <c r="AH252" s="50">
        <v>13.313985840000004</v>
      </c>
      <c r="AI252" s="52">
        <v>8.180473837037038</v>
      </c>
      <c r="AJ252" s="49">
        <v>7.4048130318405176</v>
      </c>
      <c r="AK252" s="50">
        <v>21.348962962962965</v>
      </c>
      <c r="AL252" s="50">
        <v>33.684444444444445</v>
      </c>
      <c r="AM252" s="50">
        <v>0</v>
      </c>
      <c r="AN252" s="50">
        <v>46.156640000000003</v>
      </c>
      <c r="AO252" s="50">
        <v>9.2093023255813975</v>
      </c>
      <c r="AP252" s="50">
        <v>28.969799999999999</v>
      </c>
      <c r="AQ252" s="51">
        <v>19.61</v>
      </c>
      <c r="AR252" s="49">
        <v>0</v>
      </c>
      <c r="AS252" s="50">
        <v>0</v>
      </c>
      <c r="AT252" s="50">
        <v>0</v>
      </c>
      <c r="AU252" s="50">
        <v>7.6513999999999989</v>
      </c>
      <c r="AV252" s="50">
        <v>272.50017666666668</v>
      </c>
      <c r="AW252" s="50">
        <v>22.018162964285715</v>
      </c>
      <c r="AX252" s="50">
        <v>0.71676190476190471</v>
      </c>
      <c r="AY252" s="50">
        <v>78.974133333333342</v>
      </c>
      <c r="AZ252" s="51">
        <v>0</v>
      </c>
      <c r="BA252" s="49">
        <v>0</v>
      </c>
      <c r="BB252" s="49">
        <v>0</v>
      </c>
      <c r="BC252" s="50">
        <v>0</v>
      </c>
      <c r="BD252" s="50">
        <v>0</v>
      </c>
      <c r="BE252" s="51">
        <v>0</v>
      </c>
      <c r="BF252" s="38"/>
      <c r="BG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Y252" s="38"/>
      <c r="BZ252" s="38"/>
      <c r="CJ252" s="38"/>
    </row>
    <row r="253" spans="2:88" x14ac:dyDescent="0.25">
      <c r="B253" s="8">
        <v>251</v>
      </c>
      <c r="C253" s="9" t="s">
        <v>11757</v>
      </c>
      <c r="D253" s="9" t="s">
        <v>11912</v>
      </c>
      <c r="E253" s="49">
        <v>17.341586750000001</v>
      </c>
      <c r="F253" s="50">
        <v>12.378786000000002</v>
      </c>
      <c r="G253" s="50">
        <v>29.730499999999999</v>
      </c>
      <c r="H253" s="51">
        <v>0</v>
      </c>
      <c r="I253" s="50">
        <v>0</v>
      </c>
      <c r="J253" s="50">
        <v>0</v>
      </c>
      <c r="K253" s="50">
        <v>0</v>
      </c>
      <c r="L253" s="50">
        <v>0</v>
      </c>
      <c r="M253" s="49">
        <v>9.2428263500000014</v>
      </c>
      <c r="N253" s="49">
        <v>2.7070817396444444</v>
      </c>
      <c r="O253" s="49">
        <v>2.6056919999999995</v>
      </c>
      <c r="P253" s="50">
        <v>0</v>
      </c>
      <c r="Q253" s="50">
        <v>0</v>
      </c>
      <c r="R253" s="50">
        <v>95.774144666666672</v>
      </c>
      <c r="S253" s="51">
        <v>11.134204666666669</v>
      </c>
      <c r="T253" s="50">
        <v>12.170820625000001</v>
      </c>
      <c r="U253" s="51">
        <v>17.482226666666673</v>
      </c>
      <c r="V253" s="51">
        <v>0</v>
      </c>
      <c r="W253" s="50">
        <v>0</v>
      </c>
      <c r="X253" s="49">
        <v>0.6188435000000001</v>
      </c>
      <c r="Y253" s="51">
        <v>0</v>
      </c>
      <c r="Z253" s="52">
        <v>0</v>
      </c>
      <c r="AA253" s="52">
        <v>0</v>
      </c>
      <c r="AB253" s="52">
        <v>0</v>
      </c>
      <c r="AC253" s="52">
        <v>0</v>
      </c>
      <c r="AD253" s="52">
        <v>0</v>
      </c>
      <c r="AE253" s="50">
        <v>22.948351885714288</v>
      </c>
      <c r="AF253" s="50">
        <v>17.633831400000005</v>
      </c>
      <c r="AG253" s="50">
        <v>0</v>
      </c>
      <c r="AH253" s="50">
        <v>13.313985840000004</v>
      </c>
      <c r="AI253" s="52">
        <v>8.180473837037038</v>
      </c>
      <c r="AJ253" s="49">
        <v>9.2560162898006464</v>
      </c>
      <c r="AK253" s="50">
        <v>26.686203703703704</v>
      </c>
      <c r="AL253" s="50">
        <v>42.105555555555554</v>
      </c>
      <c r="AM253" s="50">
        <v>0</v>
      </c>
      <c r="AN253" s="50">
        <v>57.695800000000006</v>
      </c>
      <c r="AO253" s="50">
        <v>11.511627906976747</v>
      </c>
      <c r="AP253" s="50">
        <v>36.212249999999997</v>
      </c>
      <c r="AQ253" s="51">
        <v>24.512499999999999</v>
      </c>
      <c r="AR253" s="49">
        <v>0</v>
      </c>
      <c r="AS253" s="50">
        <v>0</v>
      </c>
      <c r="AT253" s="50">
        <v>0</v>
      </c>
      <c r="AU253" s="50">
        <v>7.6513999999999989</v>
      </c>
      <c r="AV253" s="50">
        <v>272.50017666666668</v>
      </c>
      <c r="AW253" s="50">
        <v>22.018162964285715</v>
      </c>
      <c r="AX253" s="50">
        <v>0.71676190476190471</v>
      </c>
      <c r="AY253" s="50">
        <v>78.974133333333342</v>
      </c>
      <c r="AZ253" s="51">
        <v>0</v>
      </c>
      <c r="BA253" s="49">
        <v>0</v>
      </c>
      <c r="BB253" s="49">
        <v>0</v>
      </c>
      <c r="BC253" s="50">
        <v>0</v>
      </c>
      <c r="BD253" s="50">
        <v>0</v>
      </c>
      <c r="BE253" s="51">
        <v>0</v>
      </c>
      <c r="BF253" s="38"/>
      <c r="BG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38"/>
      <c r="BY253" s="38"/>
      <c r="BZ253" s="38"/>
      <c r="CJ253" s="38"/>
    </row>
    <row r="254" spans="2:88" x14ac:dyDescent="0.25">
      <c r="B254" s="8">
        <v>252</v>
      </c>
      <c r="C254" s="9" t="s">
        <v>11757</v>
      </c>
      <c r="D254" s="9" t="s">
        <v>11913</v>
      </c>
      <c r="E254" s="49">
        <v>20.809904100000004</v>
      </c>
      <c r="F254" s="50">
        <v>14.854543200000002</v>
      </c>
      <c r="G254" s="50">
        <v>35.676600000000001</v>
      </c>
      <c r="H254" s="51">
        <v>0</v>
      </c>
      <c r="I254" s="50">
        <v>0</v>
      </c>
      <c r="J254" s="50">
        <v>0</v>
      </c>
      <c r="K254" s="50">
        <v>0</v>
      </c>
      <c r="L254" s="50">
        <v>0</v>
      </c>
      <c r="M254" s="49">
        <v>9.2428263500000014</v>
      </c>
      <c r="N254" s="49">
        <v>2.7070817396444444</v>
      </c>
      <c r="O254" s="49">
        <v>2.6056919999999995</v>
      </c>
      <c r="P254" s="50">
        <v>0</v>
      </c>
      <c r="Q254" s="50">
        <v>0</v>
      </c>
      <c r="R254" s="50">
        <v>95.774144666666672</v>
      </c>
      <c r="S254" s="51">
        <v>11.134204666666669</v>
      </c>
      <c r="T254" s="50">
        <v>14.60498475</v>
      </c>
      <c r="U254" s="51">
        <v>17.482226666666673</v>
      </c>
      <c r="V254" s="51">
        <v>0</v>
      </c>
      <c r="W254" s="50">
        <v>0</v>
      </c>
      <c r="X254" s="49">
        <v>0.6188435000000001</v>
      </c>
      <c r="Y254" s="51">
        <v>0</v>
      </c>
      <c r="Z254" s="52">
        <v>0</v>
      </c>
      <c r="AA254" s="52">
        <v>0</v>
      </c>
      <c r="AB254" s="52">
        <v>0</v>
      </c>
      <c r="AC254" s="52">
        <v>0</v>
      </c>
      <c r="AD254" s="52">
        <v>0</v>
      </c>
      <c r="AE254" s="50">
        <v>27.538022262857144</v>
      </c>
      <c r="AF254" s="50">
        <v>21.160597680000006</v>
      </c>
      <c r="AG254" s="50">
        <v>0</v>
      </c>
      <c r="AH254" s="50">
        <v>13.313985840000004</v>
      </c>
      <c r="AI254" s="52">
        <v>8.180473837037038</v>
      </c>
      <c r="AJ254" s="49">
        <v>11.107219547760776</v>
      </c>
      <c r="AK254" s="50">
        <v>32.023444444444451</v>
      </c>
      <c r="AL254" s="50">
        <v>50.526666666666671</v>
      </c>
      <c r="AM254" s="50">
        <v>0</v>
      </c>
      <c r="AN254" s="50">
        <v>69.234960000000001</v>
      </c>
      <c r="AO254" s="50">
        <v>13.813953488372096</v>
      </c>
      <c r="AP254" s="50">
        <v>43.454700000000003</v>
      </c>
      <c r="AQ254" s="51">
        <v>29.414999999999999</v>
      </c>
      <c r="AR254" s="49">
        <v>0</v>
      </c>
      <c r="AS254" s="50">
        <v>0</v>
      </c>
      <c r="AT254" s="50">
        <v>0</v>
      </c>
      <c r="AU254" s="50">
        <v>9.5642499999999995</v>
      </c>
      <c r="AV254" s="50">
        <v>310.86678333333333</v>
      </c>
      <c r="AW254" s="50">
        <v>22.018162964285715</v>
      </c>
      <c r="AX254" s="50">
        <v>0.71676190476190471</v>
      </c>
      <c r="AY254" s="50">
        <v>78.974133333333342</v>
      </c>
      <c r="AZ254" s="51">
        <v>0</v>
      </c>
      <c r="BA254" s="49">
        <v>0</v>
      </c>
      <c r="BB254" s="49">
        <v>0</v>
      </c>
      <c r="BC254" s="50">
        <v>0</v>
      </c>
      <c r="BD254" s="50">
        <v>0</v>
      </c>
      <c r="BE254" s="51">
        <v>0</v>
      </c>
      <c r="BF254" s="38"/>
      <c r="BG254" s="38"/>
      <c r="BK254" s="38"/>
      <c r="BL254" s="38"/>
      <c r="BM254" s="38"/>
      <c r="BN254" s="38"/>
      <c r="BO254" s="38"/>
      <c r="BP254" s="38"/>
      <c r="BQ254" s="38"/>
      <c r="BR254" s="38"/>
      <c r="BS254" s="38"/>
      <c r="BT254" s="38"/>
      <c r="BU254" s="38"/>
      <c r="BY254" s="38"/>
      <c r="BZ254" s="38"/>
      <c r="CJ254" s="38"/>
    </row>
    <row r="255" spans="2:88" x14ac:dyDescent="0.25">
      <c r="B255" s="8">
        <v>253</v>
      </c>
      <c r="C255" s="9" t="s">
        <v>11757</v>
      </c>
      <c r="D255" s="9" t="s">
        <v>11914</v>
      </c>
      <c r="E255" s="49">
        <v>3.4683173500000004</v>
      </c>
      <c r="F255" s="50">
        <v>2.4757572000000003</v>
      </c>
      <c r="G255" s="50">
        <v>5.9460999999999995</v>
      </c>
      <c r="H255" s="51">
        <v>0</v>
      </c>
      <c r="I255" s="50">
        <v>0</v>
      </c>
      <c r="J255" s="50">
        <v>0</v>
      </c>
      <c r="K255" s="50">
        <v>0</v>
      </c>
      <c r="L255" s="50">
        <v>0</v>
      </c>
      <c r="M255" s="49">
        <v>3.0809421166666673</v>
      </c>
      <c r="N255" s="49">
        <v>1.6793607249066667</v>
      </c>
      <c r="O255" s="49">
        <v>0.86856399999999989</v>
      </c>
      <c r="P255" s="50">
        <v>0</v>
      </c>
      <c r="Q255" s="50">
        <v>0</v>
      </c>
      <c r="R255" s="50">
        <v>37.358569333333335</v>
      </c>
      <c r="S255" s="51">
        <v>20.098589333333333</v>
      </c>
      <c r="T255" s="50">
        <v>12.844843708333332</v>
      </c>
      <c r="U255" s="51">
        <v>6.4889666666666672</v>
      </c>
      <c r="V255" s="51">
        <v>0</v>
      </c>
      <c r="W255" s="50">
        <v>0</v>
      </c>
      <c r="X255" s="49">
        <v>0.82512466666666684</v>
      </c>
      <c r="Y255" s="51">
        <v>0</v>
      </c>
      <c r="Z255" s="52">
        <v>0</v>
      </c>
      <c r="AA255" s="52">
        <v>0</v>
      </c>
      <c r="AB255" s="52">
        <v>0</v>
      </c>
      <c r="AC255" s="52">
        <v>0</v>
      </c>
      <c r="AD255" s="52">
        <v>0</v>
      </c>
      <c r="AE255" s="50">
        <v>25.229024262857145</v>
      </c>
      <c r="AF255" s="50">
        <v>21.160597680000006</v>
      </c>
      <c r="AG255" s="50">
        <v>0</v>
      </c>
      <c r="AH255" s="50">
        <v>4.4379952800000009</v>
      </c>
      <c r="AI255" s="52">
        <v>2.7468274666666663</v>
      </c>
      <c r="AJ255" s="49">
        <v>11.107219547760776</v>
      </c>
      <c r="AK255" s="50">
        <v>5.3372407407407412</v>
      </c>
      <c r="AL255" s="50">
        <v>8.4211111111111112</v>
      </c>
      <c r="AM255" s="50">
        <v>0</v>
      </c>
      <c r="AN255" s="50">
        <v>11.539160000000001</v>
      </c>
      <c r="AO255" s="50">
        <v>2.3023255813953494</v>
      </c>
      <c r="AP255" s="50">
        <v>7.2424499999999998</v>
      </c>
      <c r="AQ255" s="51">
        <v>4.9024999999999999</v>
      </c>
      <c r="AR255" s="49">
        <v>0</v>
      </c>
      <c r="AS255" s="50">
        <v>0</v>
      </c>
      <c r="AT255" s="50">
        <v>0</v>
      </c>
      <c r="AU255" s="50">
        <v>1.9128499999999997</v>
      </c>
      <c r="AV255" s="50">
        <v>83.107025833333338</v>
      </c>
      <c r="AW255" s="50">
        <v>7.7031733690476196</v>
      </c>
      <c r="AX255" s="50">
        <v>1.4335238095238094</v>
      </c>
      <c r="AY255" s="50">
        <v>31.289080000000006</v>
      </c>
      <c r="AZ255" s="51">
        <v>0</v>
      </c>
      <c r="BA255" s="49">
        <v>0</v>
      </c>
      <c r="BB255" s="49">
        <v>0</v>
      </c>
      <c r="BC255" s="50">
        <v>0</v>
      </c>
      <c r="BD255" s="50">
        <v>0</v>
      </c>
      <c r="BE255" s="51">
        <v>0</v>
      </c>
      <c r="BF255" s="38"/>
      <c r="BG255" s="38"/>
      <c r="BK255" s="38"/>
      <c r="BL255" s="38"/>
      <c r="BM255" s="38"/>
      <c r="BN255" s="38"/>
      <c r="BO255" s="38"/>
      <c r="BP255" s="38"/>
      <c r="BQ255" s="38"/>
      <c r="BR255" s="38"/>
      <c r="BS255" s="38"/>
      <c r="BT255" s="38"/>
      <c r="BU255" s="38"/>
      <c r="BY255" s="38"/>
      <c r="BZ255" s="38"/>
      <c r="CJ255" s="38"/>
    </row>
    <row r="256" spans="2:88" x14ac:dyDescent="0.25">
      <c r="B256" s="8">
        <v>254</v>
      </c>
      <c r="C256" s="9" t="s">
        <v>11757</v>
      </c>
      <c r="D256" s="9" t="s">
        <v>11915</v>
      </c>
      <c r="E256" s="49">
        <v>4.6244231333333339</v>
      </c>
      <c r="F256" s="50">
        <v>3.3010096000000004</v>
      </c>
      <c r="G256" s="50">
        <v>7.9281333333333333</v>
      </c>
      <c r="H256" s="51">
        <v>0</v>
      </c>
      <c r="I256" s="50">
        <v>0</v>
      </c>
      <c r="J256" s="50">
        <v>0</v>
      </c>
      <c r="K256" s="50">
        <v>0</v>
      </c>
      <c r="L256" s="50">
        <v>0</v>
      </c>
      <c r="M256" s="49">
        <v>3.0809421166666673</v>
      </c>
      <c r="N256" s="49">
        <v>1.6793607249066667</v>
      </c>
      <c r="O256" s="49">
        <v>0.86856399999999989</v>
      </c>
      <c r="P256" s="50">
        <v>0</v>
      </c>
      <c r="Q256" s="50">
        <v>0</v>
      </c>
      <c r="R256" s="50">
        <v>37.358569333333335</v>
      </c>
      <c r="S256" s="51">
        <v>20.098589333333333</v>
      </c>
      <c r="T256" s="50">
        <v>17.126458277777775</v>
      </c>
      <c r="U256" s="51">
        <v>6.4889666666666672</v>
      </c>
      <c r="V256" s="51">
        <v>0</v>
      </c>
      <c r="W256" s="50">
        <v>0</v>
      </c>
      <c r="X256" s="49">
        <v>0.82512466666666684</v>
      </c>
      <c r="Y256" s="51">
        <v>0</v>
      </c>
      <c r="Z256" s="52">
        <v>0</v>
      </c>
      <c r="AA256" s="52">
        <v>0</v>
      </c>
      <c r="AB256" s="52">
        <v>0</v>
      </c>
      <c r="AC256" s="52">
        <v>0</v>
      </c>
      <c r="AD256" s="52">
        <v>0</v>
      </c>
      <c r="AE256" s="50">
        <v>33.638699017142862</v>
      </c>
      <c r="AF256" s="50">
        <v>28.214130240000006</v>
      </c>
      <c r="AG256" s="50">
        <v>0</v>
      </c>
      <c r="AH256" s="50">
        <v>4.4379952800000009</v>
      </c>
      <c r="AI256" s="52">
        <v>2.7468274666666663</v>
      </c>
      <c r="AJ256" s="49">
        <v>14.809626063681035</v>
      </c>
      <c r="AK256" s="50">
        <v>7.116320987654321</v>
      </c>
      <c r="AL256" s="50">
        <v>11.228148148148149</v>
      </c>
      <c r="AM256" s="50">
        <v>0</v>
      </c>
      <c r="AN256" s="50">
        <v>15.385546666666668</v>
      </c>
      <c r="AO256" s="50">
        <v>3.0697674418604657</v>
      </c>
      <c r="AP256" s="50">
        <v>9.6565999999999992</v>
      </c>
      <c r="AQ256" s="51">
        <v>6.5366666666666671</v>
      </c>
      <c r="AR256" s="49">
        <v>0</v>
      </c>
      <c r="AS256" s="50">
        <v>0</v>
      </c>
      <c r="AT256" s="50">
        <v>0</v>
      </c>
      <c r="AU256" s="50">
        <v>2.5504666666666664</v>
      </c>
      <c r="AV256" s="50">
        <v>97.583395555555569</v>
      </c>
      <c r="AW256" s="50">
        <v>7.7031733690476196</v>
      </c>
      <c r="AX256" s="50">
        <v>1.4335238095238094</v>
      </c>
      <c r="AY256" s="50">
        <v>31.289080000000006</v>
      </c>
      <c r="AZ256" s="51">
        <v>0</v>
      </c>
      <c r="BA256" s="49">
        <v>0</v>
      </c>
      <c r="BB256" s="49">
        <v>0</v>
      </c>
      <c r="BC256" s="50">
        <v>0</v>
      </c>
      <c r="BD256" s="50">
        <v>0</v>
      </c>
      <c r="BE256" s="51">
        <v>0</v>
      </c>
      <c r="BF256" s="38"/>
      <c r="BG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38"/>
      <c r="BY256" s="38"/>
      <c r="BZ256" s="38"/>
      <c r="CJ256" s="38"/>
    </row>
    <row r="257" spans="2:88" x14ac:dyDescent="0.25">
      <c r="B257" s="8">
        <v>255</v>
      </c>
      <c r="C257" s="9" t="s">
        <v>11757</v>
      </c>
      <c r="D257" s="9" t="s">
        <v>11916</v>
      </c>
      <c r="E257" s="49">
        <v>5.7805289166666673</v>
      </c>
      <c r="F257" s="50">
        <v>4.1262620000000005</v>
      </c>
      <c r="G257" s="50">
        <v>9.910166666666667</v>
      </c>
      <c r="H257" s="51">
        <v>0</v>
      </c>
      <c r="I257" s="50">
        <v>0</v>
      </c>
      <c r="J257" s="50">
        <v>0</v>
      </c>
      <c r="K257" s="50">
        <v>0</v>
      </c>
      <c r="L257" s="50">
        <v>0</v>
      </c>
      <c r="M257" s="49">
        <v>3.0809421166666673</v>
      </c>
      <c r="N257" s="49">
        <v>1.6793607249066667</v>
      </c>
      <c r="O257" s="49">
        <v>0.86856399999999989</v>
      </c>
      <c r="P257" s="50">
        <v>0</v>
      </c>
      <c r="Q257" s="50">
        <v>0</v>
      </c>
      <c r="R257" s="50">
        <v>37.358569333333335</v>
      </c>
      <c r="S257" s="51">
        <v>20.098589333333333</v>
      </c>
      <c r="T257" s="50">
        <v>21.408072847222218</v>
      </c>
      <c r="U257" s="51">
        <v>6.4889666666666672</v>
      </c>
      <c r="V257" s="51">
        <v>0</v>
      </c>
      <c r="W257" s="50">
        <v>0</v>
      </c>
      <c r="X257" s="49">
        <v>0.82512466666666684</v>
      </c>
      <c r="Y257" s="51">
        <v>0</v>
      </c>
      <c r="Z257" s="52">
        <v>0</v>
      </c>
      <c r="AA257" s="52">
        <v>0</v>
      </c>
      <c r="AB257" s="52">
        <v>0</v>
      </c>
      <c r="AC257" s="52">
        <v>0</v>
      </c>
      <c r="AD257" s="52">
        <v>0</v>
      </c>
      <c r="AE257" s="50">
        <v>42.048373771428579</v>
      </c>
      <c r="AF257" s="50">
        <v>35.267662800000011</v>
      </c>
      <c r="AG257" s="50">
        <v>0</v>
      </c>
      <c r="AH257" s="50">
        <v>4.4379952800000009</v>
      </c>
      <c r="AI257" s="52">
        <v>2.7468274666666663</v>
      </c>
      <c r="AJ257" s="49">
        <v>18.512032579601293</v>
      </c>
      <c r="AK257" s="50">
        <v>8.8954012345679008</v>
      </c>
      <c r="AL257" s="50">
        <v>14.035185185185187</v>
      </c>
      <c r="AM257" s="50">
        <v>0</v>
      </c>
      <c r="AN257" s="50">
        <v>19.231933333333334</v>
      </c>
      <c r="AO257" s="50">
        <v>3.837209302325582</v>
      </c>
      <c r="AP257" s="50">
        <v>12.070749999999999</v>
      </c>
      <c r="AQ257" s="51">
        <v>8.1708333333333343</v>
      </c>
      <c r="AR257" s="49">
        <v>0</v>
      </c>
      <c r="AS257" s="50">
        <v>0</v>
      </c>
      <c r="AT257" s="50">
        <v>0</v>
      </c>
      <c r="AU257" s="50">
        <v>2.5504666666666664</v>
      </c>
      <c r="AV257" s="50">
        <v>97.583395555555569</v>
      </c>
      <c r="AW257" s="50">
        <v>7.7031733690476196</v>
      </c>
      <c r="AX257" s="50">
        <v>1.4335238095238094</v>
      </c>
      <c r="AY257" s="50">
        <v>31.289080000000006</v>
      </c>
      <c r="AZ257" s="51">
        <v>0</v>
      </c>
      <c r="BA257" s="49">
        <v>0</v>
      </c>
      <c r="BB257" s="49">
        <v>0</v>
      </c>
      <c r="BC257" s="50">
        <v>0</v>
      </c>
      <c r="BD257" s="50">
        <v>0</v>
      </c>
      <c r="BE257" s="51">
        <v>0</v>
      </c>
      <c r="BF257" s="38"/>
      <c r="BG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Y257" s="38"/>
      <c r="BZ257" s="38"/>
      <c r="CJ257" s="38"/>
    </row>
    <row r="258" spans="2:88" x14ac:dyDescent="0.25">
      <c r="B258" s="8">
        <v>256</v>
      </c>
      <c r="C258" s="9" t="s">
        <v>11757</v>
      </c>
      <c r="D258" s="9" t="s">
        <v>11917</v>
      </c>
      <c r="E258" s="49">
        <v>6.9366347000000008</v>
      </c>
      <c r="F258" s="50">
        <v>4.9515144000000006</v>
      </c>
      <c r="G258" s="50">
        <v>11.892199999999999</v>
      </c>
      <c r="H258" s="51">
        <v>0</v>
      </c>
      <c r="I258" s="50">
        <v>0</v>
      </c>
      <c r="J258" s="50">
        <v>0</v>
      </c>
      <c r="K258" s="50">
        <v>0</v>
      </c>
      <c r="L258" s="50">
        <v>0</v>
      </c>
      <c r="M258" s="49">
        <v>3.0809421166666673</v>
      </c>
      <c r="N258" s="49">
        <v>1.6793607249066667</v>
      </c>
      <c r="O258" s="49">
        <v>0.86856399999999989</v>
      </c>
      <c r="P258" s="50">
        <v>0</v>
      </c>
      <c r="Q258" s="50">
        <v>0</v>
      </c>
      <c r="R258" s="50">
        <v>37.358569333333335</v>
      </c>
      <c r="S258" s="51">
        <v>20.098589333333333</v>
      </c>
      <c r="T258" s="50">
        <v>25.689687416666665</v>
      </c>
      <c r="U258" s="51">
        <v>6.4889666666666672</v>
      </c>
      <c r="V258" s="51">
        <v>0</v>
      </c>
      <c r="W258" s="50">
        <v>0</v>
      </c>
      <c r="X258" s="49">
        <v>0.82512466666666684</v>
      </c>
      <c r="Y258" s="51">
        <v>0</v>
      </c>
      <c r="Z258" s="52">
        <v>0</v>
      </c>
      <c r="AA258" s="52">
        <v>0</v>
      </c>
      <c r="AB258" s="52">
        <v>0</v>
      </c>
      <c r="AC258" s="52">
        <v>0</v>
      </c>
      <c r="AD258" s="52">
        <v>0</v>
      </c>
      <c r="AE258" s="50">
        <v>50.45804852571429</v>
      </c>
      <c r="AF258" s="50">
        <v>42.321195360000011</v>
      </c>
      <c r="AG258" s="50">
        <v>0</v>
      </c>
      <c r="AH258" s="50">
        <v>4.4379952800000009</v>
      </c>
      <c r="AI258" s="52">
        <v>2.7468274666666663</v>
      </c>
      <c r="AJ258" s="49">
        <v>22.214439095521552</v>
      </c>
      <c r="AK258" s="50">
        <v>10.674481481481482</v>
      </c>
      <c r="AL258" s="50">
        <v>16.842222222222222</v>
      </c>
      <c r="AM258" s="50">
        <v>0</v>
      </c>
      <c r="AN258" s="50">
        <v>23.078320000000001</v>
      </c>
      <c r="AO258" s="50">
        <v>4.6046511627906987</v>
      </c>
      <c r="AP258" s="50">
        <v>14.4849</v>
      </c>
      <c r="AQ258" s="51">
        <v>9.8049999999999997</v>
      </c>
      <c r="AR258" s="49">
        <v>0</v>
      </c>
      <c r="AS258" s="50">
        <v>0</v>
      </c>
      <c r="AT258" s="50">
        <v>0</v>
      </c>
      <c r="AU258" s="50">
        <v>3.1880833333333332</v>
      </c>
      <c r="AV258" s="50">
        <v>112.05976527777779</v>
      </c>
      <c r="AW258" s="50">
        <v>7.7031733690476196</v>
      </c>
      <c r="AX258" s="50">
        <v>1.4335238095238094</v>
      </c>
      <c r="AY258" s="50">
        <v>31.289080000000006</v>
      </c>
      <c r="AZ258" s="51">
        <v>0</v>
      </c>
      <c r="BA258" s="49">
        <v>0</v>
      </c>
      <c r="BB258" s="49">
        <v>0</v>
      </c>
      <c r="BC258" s="50">
        <v>0</v>
      </c>
      <c r="BD258" s="50">
        <v>0</v>
      </c>
      <c r="BE258" s="51">
        <v>0</v>
      </c>
      <c r="BF258" s="38"/>
      <c r="BG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Y258" s="38"/>
      <c r="BZ258" s="38"/>
      <c r="CJ258" s="38"/>
    </row>
    <row r="259" spans="2:88" x14ac:dyDescent="0.25">
      <c r="B259" s="8">
        <v>257</v>
      </c>
      <c r="C259" s="9" t="s">
        <v>11757</v>
      </c>
      <c r="D259" s="9" t="s">
        <v>11918</v>
      </c>
      <c r="E259" s="49">
        <v>6.9366347000000008</v>
      </c>
      <c r="F259" s="50">
        <v>4.9515144000000006</v>
      </c>
      <c r="G259" s="50">
        <v>11.892199999999999</v>
      </c>
      <c r="H259" s="51">
        <v>0</v>
      </c>
      <c r="I259" s="50">
        <v>0</v>
      </c>
      <c r="J259" s="50">
        <v>0</v>
      </c>
      <c r="K259" s="50">
        <v>0</v>
      </c>
      <c r="L259" s="50">
        <v>0</v>
      </c>
      <c r="M259" s="49">
        <v>6.1618842333333346</v>
      </c>
      <c r="N259" s="49">
        <v>2.1412299881066668</v>
      </c>
      <c r="O259" s="49">
        <v>1.7371279999999998</v>
      </c>
      <c r="P259" s="50">
        <v>0</v>
      </c>
      <c r="Q259" s="50">
        <v>0</v>
      </c>
      <c r="R259" s="50">
        <v>71.189882666666662</v>
      </c>
      <c r="S259" s="51">
        <v>20.098589333333333</v>
      </c>
      <c r="T259" s="50">
        <v>12.844843708333332</v>
      </c>
      <c r="U259" s="51">
        <v>16.348733333333335</v>
      </c>
      <c r="V259" s="51">
        <v>0</v>
      </c>
      <c r="W259" s="50">
        <v>0</v>
      </c>
      <c r="X259" s="49">
        <v>0.82512466666666684</v>
      </c>
      <c r="Y259" s="51">
        <v>0</v>
      </c>
      <c r="Z259" s="52">
        <v>0</v>
      </c>
      <c r="AA259" s="52">
        <v>0</v>
      </c>
      <c r="AB259" s="52">
        <v>0</v>
      </c>
      <c r="AC259" s="52">
        <v>0</v>
      </c>
      <c r="AD259" s="52">
        <v>0</v>
      </c>
      <c r="AE259" s="50">
        <v>25.229024262857145</v>
      </c>
      <c r="AF259" s="50">
        <v>21.160597680000006</v>
      </c>
      <c r="AG259" s="50">
        <v>0</v>
      </c>
      <c r="AH259" s="50">
        <v>8.8759905600000018</v>
      </c>
      <c r="AI259" s="52">
        <v>5.4636506518518519</v>
      </c>
      <c r="AJ259" s="49">
        <v>11.107219547760776</v>
      </c>
      <c r="AK259" s="50">
        <v>10.674481481481482</v>
      </c>
      <c r="AL259" s="50">
        <v>16.842222222222222</v>
      </c>
      <c r="AM259" s="50">
        <v>0</v>
      </c>
      <c r="AN259" s="50">
        <v>23.078320000000001</v>
      </c>
      <c r="AO259" s="50">
        <v>4.6046511627906987</v>
      </c>
      <c r="AP259" s="50">
        <v>14.4849</v>
      </c>
      <c r="AQ259" s="51">
        <v>9.8049999999999997</v>
      </c>
      <c r="AR259" s="49">
        <v>0</v>
      </c>
      <c r="AS259" s="50">
        <v>0</v>
      </c>
      <c r="AT259" s="50">
        <v>0</v>
      </c>
      <c r="AU259" s="50">
        <v>3.8256999999999994</v>
      </c>
      <c r="AV259" s="50">
        <v>166.21405166666668</v>
      </c>
      <c r="AW259" s="50">
        <v>15.406346738095239</v>
      </c>
      <c r="AX259" s="50">
        <v>1.4335238095238094</v>
      </c>
      <c r="AY259" s="50">
        <v>60.240216666666683</v>
      </c>
      <c r="AZ259" s="51">
        <v>0</v>
      </c>
      <c r="BA259" s="49">
        <v>0</v>
      </c>
      <c r="BB259" s="49">
        <v>0</v>
      </c>
      <c r="BC259" s="50">
        <v>0</v>
      </c>
      <c r="BD259" s="50">
        <v>0</v>
      </c>
      <c r="BE259" s="51">
        <v>0</v>
      </c>
      <c r="BF259" s="38"/>
      <c r="BG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Y259" s="38"/>
      <c r="BZ259" s="38"/>
      <c r="CJ259" s="38"/>
    </row>
    <row r="260" spans="2:88" x14ac:dyDescent="0.25">
      <c r="B260" s="8">
        <v>258</v>
      </c>
      <c r="C260" s="9" t="s">
        <v>11757</v>
      </c>
      <c r="D260" s="9" t="s">
        <v>11919</v>
      </c>
      <c r="E260" s="49">
        <v>9.2488462666666678</v>
      </c>
      <c r="F260" s="50">
        <v>6.6020192000000009</v>
      </c>
      <c r="G260" s="50">
        <v>15.856266666666667</v>
      </c>
      <c r="H260" s="51">
        <v>0</v>
      </c>
      <c r="I260" s="50">
        <v>0</v>
      </c>
      <c r="J260" s="50">
        <v>0</v>
      </c>
      <c r="K260" s="50">
        <v>0</v>
      </c>
      <c r="L260" s="50">
        <v>0</v>
      </c>
      <c r="M260" s="49">
        <v>6.1618842333333346</v>
      </c>
      <c r="N260" s="49">
        <v>2.1412299881066668</v>
      </c>
      <c r="O260" s="49">
        <v>1.7371279999999998</v>
      </c>
      <c r="P260" s="50">
        <v>0</v>
      </c>
      <c r="Q260" s="50">
        <v>0</v>
      </c>
      <c r="R260" s="50">
        <v>71.189882666666662</v>
      </c>
      <c r="S260" s="51">
        <v>20.098589333333333</v>
      </c>
      <c r="T260" s="50">
        <v>17.126458277777775</v>
      </c>
      <c r="U260" s="51">
        <v>16.348733333333335</v>
      </c>
      <c r="V260" s="51">
        <v>0</v>
      </c>
      <c r="W260" s="50">
        <v>0</v>
      </c>
      <c r="X260" s="49">
        <v>0.82512466666666684</v>
      </c>
      <c r="Y260" s="51">
        <v>0</v>
      </c>
      <c r="Z260" s="52">
        <v>0</v>
      </c>
      <c r="AA260" s="52">
        <v>0</v>
      </c>
      <c r="AB260" s="52">
        <v>0</v>
      </c>
      <c r="AC260" s="52">
        <v>0</v>
      </c>
      <c r="AD260" s="52">
        <v>0</v>
      </c>
      <c r="AE260" s="50">
        <v>33.638699017142862</v>
      </c>
      <c r="AF260" s="50">
        <v>28.214130240000006</v>
      </c>
      <c r="AG260" s="50">
        <v>0</v>
      </c>
      <c r="AH260" s="50">
        <v>8.8759905600000018</v>
      </c>
      <c r="AI260" s="52">
        <v>5.4636506518518519</v>
      </c>
      <c r="AJ260" s="49">
        <v>14.809626063681035</v>
      </c>
      <c r="AK260" s="50">
        <v>14.232641975308642</v>
      </c>
      <c r="AL260" s="50">
        <v>22.456296296296298</v>
      </c>
      <c r="AM260" s="50">
        <v>0</v>
      </c>
      <c r="AN260" s="50">
        <v>30.771093333333337</v>
      </c>
      <c r="AO260" s="50">
        <v>6.1395348837209314</v>
      </c>
      <c r="AP260" s="50">
        <v>19.313199999999998</v>
      </c>
      <c r="AQ260" s="51">
        <v>13.073333333333334</v>
      </c>
      <c r="AR260" s="49">
        <v>0</v>
      </c>
      <c r="AS260" s="50">
        <v>0</v>
      </c>
      <c r="AT260" s="50">
        <v>0</v>
      </c>
      <c r="AU260" s="50">
        <v>5.1009333333333329</v>
      </c>
      <c r="AV260" s="50">
        <v>195.16679111111114</v>
      </c>
      <c r="AW260" s="50">
        <v>15.406346738095239</v>
      </c>
      <c r="AX260" s="50">
        <v>1.4335238095238094</v>
      </c>
      <c r="AY260" s="50">
        <v>60.240216666666683</v>
      </c>
      <c r="AZ260" s="51">
        <v>0</v>
      </c>
      <c r="BA260" s="49">
        <v>0</v>
      </c>
      <c r="BB260" s="49">
        <v>0</v>
      </c>
      <c r="BC260" s="50">
        <v>0</v>
      </c>
      <c r="BD260" s="50">
        <v>0</v>
      </c>
      <c r="BE260" s="51">
        <v>0</v>
      </c>
      <c r="BF260" s="38"/>
      <c r="BG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38"/>
      <c r="BY260" s="38"/>
      <c r="BZ260" s="38"/>
      <c r="CJ260" s="38"/>
    </row>
    <row r="261" spans="2:88" x14ac:dyDescent="0.25">
      <c r="B261" s="8">
        <v>259</v>
      </c>
      <c r="C261" s="9" t="s">
        <v>11757</v>
      </c>
      <c r="D261" s="9" t="s">
        <v>11920</v>
      </c>
      <c r="E261" s="49">
        <v>11.561057833333335</v>
      </c>
      <c r="F261" s="50">
        <v>8.2525240000000011</v>
      </c>
      <c r="G261" s="50">
        <v>19.820333333333334</v>
      </c>
      <c r="H261" s="51">
        <v>0</v>
      </c>
      <c r="I261" s="50">
        <v>0</v>
      </c>
      <c r="J261" s="50">
        <v>0</v>
      </c>
      <c r="K261" s="50">
        <v>0</v>
      </c>
      <c r="L261" s="50">
        <v>0</v>
      </c>
      <c r="M261" s="49">
        <v>6.1618842333333346</v>
      </c>
      <c r="N261" s="49">
        <v>2.1412299881066668</v>
      </c>
      <c r="O261" s="49">
        <v>1.7371279999999998</v>
      </c>
      <c r="P261" s="50">
        <v>0</v>
      </c>
      <c r="Q261" s="50">
        <v>0</v>
      </c>
      <c r="R261" s="50">
        <v>71.189882666666662</v>
      </c>
      <c r="S261" s="51">
        <v>20.098589333333333</v>
      </c>
      <c r="T261" s="50">
        <v>21.408072847222218</v>
      </c>
      <c r="U261" s="51">
        <v>16.348733333333335</v>
      </c>
      <c r="V261" s="51">
        <v>0</v>
      </c>
      <c r="W261" s="50">
        <v>0</v>
      </c>
      <c r="X261" s="49">
        <v>0.82512466666666684</v>
      </c>
      <c r="Y261" s="51">
        <v>0</v>
      </c>
      <c r="Z261" s="52">
        <v>0</v>
      </c>
      <c r="AA261" s="52">
        <v>0</v>
      </c>
      <c r="AB261" s="52">
        <v>0</v>
      </c>
      <c r="AC261" s="52">
        <v>0</v>
      </c>
      <c r="AD261" s="52">
        <v>0</v>
      </c>
      <c r="AE261" s="50">
        <v>42.048373771428579</v>
      </c>
      <c r="AF261" s="50">
        <v>35.267662800000011</v>
      </c>
      <c r="AG261" s="50">
        <v>0</v>
      </c>
      <c r="AH261" s="50">
        <v>8.8759905600000018</v>
      </c>
      <c r="AI261" s="52">
        <v>5.4636506518518519</v>
      </c>
      <c r="AJ261" s="49">
        <v>18.512032579601293</v>
      </c>
      <c r="AK261" s="50">
        <v>17.790802469135802</v>
      </c>
      <c r="AL261" s="50">
        <v>28.070370370370373</v>
      </c>
      <c r="AM261" s="50">
        <v>0</v>
      </c>
      <c r="AN261" s="50">
        <v>38.463866666666668</v>
      </c>
      <c r="AO261" s="50">
        <v>7.674418604651164</v>
      </c>
      <c r="AP261" s="50">
        <v>24.141499999999997</v>
      </c>
      <c r="AQ261" s="51">
        <v>16.341666666666669</v>
      </c>
      <c r="AR261" s="49">
        <v>0</v>
      </c>
      <c r="AS261" s="50">
        <v>0</v>
      </c>
      <c r="AT261" s="50">
        <v>0</v>
      </c>
      <c r="AU261" s="50">
        <v>5.1009333333333329</v>
      </c>
      <c r="AV261" s="50">
        <v>195.16679111111114</v>
      </c>
      <c r="AW261" s="50">
        <v>15.406346738095239</v>
      </c>
      <c r="AX261" s="50">
        <v>1.4335238095238094</v>
      </c>
      <c r="AY261" s="50">
        <v>60.240216666666683</v>
      </c>
      <c r="AZ261" s="51">
        <v>0</v>
      </c>
      <c r="BA261" s="49">
        <v>0</v>
      </c>
      <c r="BB261" s="49">
        <v>0</v>
      </c>
      <c r="BC261" s="50">
        <v>0</v>
      </c>
      <c r="BD261" s="50">
        <v>0</v>
      </c>
      <c r="BE261" s="51">
        <v>0</v>
      </c>
      <c r="BF261" s="38"/>
      <c r="BG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38"/>
      <c r="BY261" s="38"/>
      <c r="BZ261" s="38"/>
      <c r="CJ261" s="38"/>
    </row>
    <row r="262" spans="2:88" x14ac:dyDescent="0.25">
      <c r="B262" s="8">
        <v>260</v>
      </c>
      <c r="C262" s="9" t="s">
        <v>11757</v>
      </c>
      <c r="D262" s="9" t="s">
        <v>11921</v>
      </c>
      <c r="E262" s="49">
        <v>13.873269400000002</v>
      </c>
      <c r="F262" s="50">
        <v>9.9030288000000013</v>
      </c>
      <c r="G262" s="50">
        <v>23.784399999999998</v>
      </c>
      <c r="H262" s="51">
        <v>0</v>
      </c>
      <c r="I262" s="50">
        <v>0</v>
      </c>
      <c r="J262" s="50">
        <v>0</v>
      </c>
      <c r="K262" s="50">
        <v>0</v>
      </c>
      <c r="L262" s="50">
        <v>0</v>
      </c>
      <c r="M262" s="49">
        <v>6.1618842333333346</v>
      </c>
      <c r="N262" s="49">
        <v>2.1412299881066668</v>
      </c>
      <c r="O262" s="49">
        <v>1.7371279999999998</v>
      </c>
      <c r="P262" s="50">
        <v>0</v>
      </c>
      <c r="Q262" s="50">
        <v>0</v>
      </c>
      <c r="R262" s="50">
        <v>71.189882666666662</v>
      </c>
      <c r="S262" s="51">
        <v>20.098589333333333</v>
      </c>
      <c r="T262" s="50">
        <v>25.689687416666665</v>
      </c>
      <c r="U262" s="51">
        <v>16.348733333333335</v>
      </c>
      <c r="V262" s="51">
        <v>0</v>
      </c>
      <c r="W262" s="50">
        <v>0</v>
      </c>
      <c r="X262" s="49">
        <v>0.82512466666666684</v>
      </c>
      <c r="Y262" s="51">
        <v>0</v>
      </c>
      <c r="Z262" s="52">
        <v>0</v>
      </c>
      <c r="AA262" s="52">
        <v>0</v>
      </c>
      <c r="AB262" s="52">
        <v>0</v>
      </c>
      <c r="AC262" s="52">
        <v>0</v>
      </c>
      <c r="AD262" s="52">
        <v>0</v>
      </c>
      <c r="AE262" s="50">
        <v>50.45804852571429</v>
      </c>
      <c r="AF262" s="50">
        <v>42.321195360000011</v>
      </c>
      <c r="AG262" s="50">
        <v>0</v>
      </c>
      <c r="AH262" s="50">
        <v>8.8759905600000018</v>
      </c>
      <c r="AI262" s="52">
        <v>5.4636506518518519</v>
      </c>
      <c r="AJ262" s="49">
        <v>22.214439095521552</v>
      </c>
      <c r="AK262" s="50">
        <v>21.348962962962965</v>
      </c>
      <c r="AL262" s="50">
        <v>33.684444444444445</v>
      </c>
      <c r="AM262" s="50">
        <v>0</v>
      </c>
      <c r="AN262" s="50">
        <v>46.156640000000003</v>
      </c>
      <c r="AO262" s="50">
        <v>9.2093023255813975</v>
      </c>
      <c r="AP262" s="50">
        <v>28.969799999999999</v>
      </c>
      <c r="AQ262" s="51">
        <v>19.61</v>
      </c>
      <c r="AR262" s="49">
        <v>0</v>
      </c>
      <c r="AS262" s="50">
        <v>0</v>
      </c>
      <c r="AT262" s="50">
        <v>0</v>
      </c>
      <c r="AU262" s="50">
        <v>6.3761666666666663</v>
      </c>
      <c r="AV262" s="50">
        <v>224.11953055555557</v>
      </c>
      <c r="AW262" s="50">
        <v>15.406346738095239</v>
      </c>
      <c r="AX262" s="50">
        <v>1.4335238095238094</v>
      </c>
      <c r="AY262" s="50">
        <v>60.240216666666683</v>
      </c>
      <c r="AZ262" s="51">
        <v>0</v>
      </c>
      <c r="BA262" s="49">
        <v>0</v>
      </c>
      <c r="BB262" s="49">
        <v>0</v>
      </c>
      <c r="BC262" s="50">
        <v>0</v>
      </c>
      <c r="BD262" s="50">
        <v>0</v>
      </c>
      <c r="BE262" s="51">
        <v>0</v>
      </c>
      <c r="BF262" s="38"/>
      <c r="BG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38"/>
      <c r="BY262" s="38"/>
      <c r="BZ262" s="38"/>
      <c r="CJ262" s="38"/>
    </row>
    <row r="263" spans="2:88" x14ac:dyDescent="0.25">
      <c r="B263" s="8">
        <v>261</v>
      </c>
      <c r="C263" s="9" t="s">
        <v>11757</v>
      </c>
      <c r="D263" s="9" t="s">
        <v>11922</v>
      </c>
      <c r="E263" s="49">
        <v>10.404952050000002</v>
      </c>
      <c r="F263" s="50">
        <v>7.427271600000001</v>
      </c>
      <c r="G263" s="50">
        <v>17.8383</v>
      </c>
      <c r="H263" s="51">
        <v>0</v>
      </c>
      <c r="I263" s="50">
        <v>0</v>
      </c>
      <c r="J263" s="50">
        <v>0</v>
      </c>
      <c r="K263" s="50">
        <v>0</v>
      </c>
      <c r="L263" s="50">
        <v>0</v>
      </c>
      <c r="M263" s="49">
        <v>9.2428263500000014</v>
      </c>
      <c r="N263" s="49">
        <v>2.7070817396444444</v>
      </c>
      <c r="O263" s="49">
        <v>2.6056919999999995</v>
      </c>
      <c r="P263" s="50">
        <v>0</v>
      </c>
      <c r="Q263" s="50">
        <v>0</v>
      </c>
      <c r="R263" s="50">
        <v>104.73852933333333</v>
      </c>
      <c r="S263" s="51">
        <v>20.098589333333333</v>
      </c>
      <c r="T263" s="50">
        <v>12.844843708333332</v>
      </c>
      <c r="U263" s="51">
        <v>17.482226666666673</v>
      </c>
      <c r="V263" s="51">
        <v>0</v>
      </c>
      <c r="W263" s="50">
        <v>0</v>
      </c>
      <c r="X263" s="49">
        <v>0.82512466666666684</v>
      </c>
      <c r="Y263" s="51">
        <v>0</v>
      </c>
      <c r="Z263" s="52">
        <v>0</v>
      </c>
      <c r="AA263" s="52">
        <v>0</v>
      </c>
      <c r="AB263" s="52">
        <v>0</v>
      </c>
      <c r="AC263" s="52">
        <v>0</v>
      </c>
      <c r="AD263" s="52">
        <v>0</v>
      </c>
      <c r="AE263" s="50">
        <v>25.229024262857145</v>
      </c>
      <c r="AF263" s="50">
        <v>21.160597680000006</v>
      </c>
      <c r="AG263" s="50">
        <v>0</v>
      </c>
      <c r="AH263" s="50">
        <v>13.313985840000004</v>
      </c>
      <c r="AI263" s="52">
        <v>8.180473837037038</v>
      </c>
      <c r="AJ263" s="49">
        <v>11.107219547760776</v>
      </c>
      <c r="AK263" s="50">
        <v>16.011722222222225</v>
      </c>
      <c r="AL263" s="50">
        <v>25.263333333333335</v>
      </c>
      <c r="AM263" s="50">
        <v>0</v>
      </c>
      <c r="AN263" s="50">
        <v>34.61748</v>
      </c>
      <c r="AO263" s="50">
        <v>6.9069767441860481</v>
      </c>
      <c r="AP263" s="50">
        <v>21.727350000000001</v>
      </c>
      <c r="AQ263" s="51">
        <v>14.7075</v>
      </c>
      <c r="AR263" s="49">
        <v>0</v>
      </c>
      <c r="AS263" s="50">
        <v>0</v>
      </c>
      <c r="AT263" s="50">
        <v>0</v>
      </c>
      <c r="AU263" s="50">
        <v>5.7385499999999992</v>
      </c>
      <c r="AV263" s="50">
        <v>249.3210775</v>
      </c>
      <c r="AW263" s="50">
        <v>23.10952010714286</v>
      </c>
      <c r="AX263" s="50">
        <v>1.4335238095238094</v>
      </c>
      <c r="AY263" s="50">
        <v>85.810633333333328</v>
      </c>
      <c r="AZ263" s="51">
        <v>0</v>
      </c>
      <c r="BA263" s="49">
        <v>0</v>
      </c>
      <c r="BB263" s="49">
        <v>0</v>
      </c>
      <c r="BC263" s="50">
        <v>0</v>
      </c>
      <c r="BD263" s="50">
        <v>0</v>
      </c>
      <c r="BE263" s="51">
        <v>0</v>
      </c>
      <c r="BF263" s="38"/>
      <c r="BG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Y263" s="38"/>
      <c r="BZ263" s="38"/>
      <c r="CJ263" s="38"/>
    </row>
    <row r="264" spans="2:88" x14ac:dyDescent="0.25">
      <c r="B264" s="8">
        <v>262</v>
      </c>
      <c r="C264" s="9" t="s">
        <v>11757</v>
      </c>
      <c r="D264" s="9" t="s">
        <v>11923</v>
      </c>
      <c r="E264" s="49">
        <v>13.873269400000002</v>
      </c>
      <c r="F264" s="50">
        <v>9.9030288000000013</v>
      </c>
      <c r="G264" s="50">
        <v>23.784399999999998</v>
      </c>
      <c r="H264" s="51">
        <v>0</v>
      </c>
      <c r="I264" s="50">
        <v>0</v>
      </c>
      <c r="J264" s="50">
        <v>0</v>
      </c>
      <c r="K264" s="50">
        <v>0</v>
      </c>
      <c r="L264" s="50">
        <v>0</v>
      </c>
      <c r="M264" s="49">
        <v>9.2428263500000014</v>
      </c>
      <c r="N264" s="49">
        <v>2.7070817396444444</v>
      </c>
      <c r="O264" s="49">
        <v>2.6056919999999995</v>
      </c>
      <c r="P264" s="50">
        <v>0</v>
      </c>
      <c r="Q264" s="50">
        <v>0</v>
      </c>
      <c r="R264" s="50">
        <v>104.73852933333333</v>
      </c>
      <c r="S264" s="51">
        <v>20.098589333333333</v>
      </c>
      <c r="T264" s="50">
        <v>17.126458277777775</v>
      </c>
      <c r="U264" s="51">
        <v>17.482226666666673</v>
      </c>
      <c r="V264" s="51">
        <v>0</v>
      </c>
      <c r="W264" s="50">
        <v>0</v>
      </c>
      <c r="X264" s="49">
        <v>0.82512466666666684</v>
      </c>
      <c r="Y264" s="51">
        <v>0</v>
      </c>
      <c r="Z264" s="52">
        <v>0</v>
      </c>
      <c r="AA264" s="52">
        <v>0</v>
      </c>
      <c r="AB264" s="52">
        <v>0</v>
      </c>
      <c r="AC264" s="52">
        <v>0</v>
      </c>
      <c r="AD264" s="52">
        <v>0</v>
      </c>
      <c r="AE264" s="50">
        <v>33.638699017142862</v>
      </c>
      <c r="AF264" s="50">
        <v>28.214130240000006</v>
      </c>
      <c r="AG264" s="50">
        <v>0</v>
      </c>
      <c r="AH264" s="50">
        <v>13.313985840000004</v>
      </c>
      <c r="AI264" s="52">
        <v>8.180473837037038</v>
      </c>
      <c r="AJ264" s="49">
        <v>14.809626063681035</v>
      </c>
      <c r="AK264" s="50">
        <v>21.348962962962965</v>
      </c>
      <c r="AL264" s="50">
        <v>33.684444444444445</v>
      </c>
      <c r="AM264" s="50">
        <v>0</v>
      </c>
      <c r="AN264" s="50">
        <v>46.156640000000003</v>
      </c>
      <c r="AO264" s="50">
        <v>9.2093023255813975</v>
      </c>
      <c r="AP264" s="50">
        <v>28.969799999999999</v>
      </c>
      <c r="AQ264" s="51">
        <v>19.61</v>
      </c>
      <c r="AR264" s="49">
        <v>0</v>
      </c>
      <c r="AS264" s="50">
        <v>0</v>
      </c>
      <c r="AT264" s="50">
        <v>0</v>
      </c>
      <c r="AU264" s="50">
        <v>7.6513999999999989</v>
      </c>
      <c r="AV264" s="50">
        <v>292.75018666666665</v>
      </c>
      <c r="AW264" s="50">
        <v>23.10952010714286</v>
      </c>
      <c r="AX264" s="50">
        <v>1.4335238095238094</v>
      </c>
      <c r="AY264" s="50">
        <v>85.810633333333328</v>
      </c>
      <c r="AZ264" s="51">
        <v>0</v>
      </c>
      <c r="BA264" s="49">
        <v>0</v>
      </c>
      <c r="BB264" s="49">
        <v>0</v>
      </c>
      <c r="BC264" s="50">
        <v>0</v>
      </c>
      <c r="BD264" s="50">
        <v>0</v>
      </c>
      <c r="BE264" s="51">
        <v>0</v>
      </c>
      <c r="BF264" s="38"/>
      <c r="BG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38"/>
      <c r="BY264" s="38"/>
      <c r="BZ264" s="38"/>
      <c r="CJ264" s="38"/>
    </row>
    <row r="265" spans="2:88" x14ac:dyDescent="0.25">
      <c r="B265" s="8">
        <v>263</v>
      </c>
      <c r="C265" s="9" t="s">
        <v>11757</v>
      </c>
      <c r="D265" s="9" t="s">
        <v>11924</v>
      </c>
      <c r="E265" s="49">
        <v>17.341586750000001</v>
      </c>
      <c r="F265" s="50">
        <v>12.378786000000002</v>
      </c>
      <c r="G265" s="50">
        <v>29.730499999999999</v>
      </c>
      <c r="H265" s="51">
        <v>0</v>
      </c>
      <c r="I265" s="50">
        <v>0</v>
      </c>
      <c r="J265" s="50">
        <v>0</v>
      </c>
      <c r="K265" s="50">
        <v>0</v>
      </c>
      <c r="L265" s="50">
        <v>0</v>
      </c>
      <c r="M265" s="49">
        <v>9.2428263500000014</v>
      </c>
      <c r="N265" s="49">
        <v>2.7070817396444444</v>
      </c>
      <c r="O265" s="49">
        <v>2.6056919999999995</v>
      </c>
      <c r="P265" s="50">
        <v>0</v>
      </c>
      <c r="Q265" s="50">
        <v>0</v>
      </c>
      <c r="R265" s="50">
        <v>104.73852933333333</v>
      </c>
      <c r="S265" s="51">
        <v>20.098589333333333</v>
      </c>
      <c r="T265" s="50">
        <v>21.408072847222218</v>
      </c>
      <c r="U265" s="51">
        <v>17.482226666666673</v>
      </c>
      <c r="V265" s="51">
        <v>0</v>
      </c>
      <c r="W265" s="50">
        <v>0</v>
      </c>
      <c r="X265" s="49">
        <v>0.82512466666666684</v>
      </c>
      <c r="Y265" s="51">
        <v>0</v>
      </c>
      <c r="Z265" s="52">
        <v>0</v>
      </c>
      <c r="AA265" s="52">
        <v>0</v>
      </c>
      <c r="AB265" s="52">
        <v>0</v>
      </c>
      <c r="AC265" s="52">
        <v>0</v>
      </c>
      <c r="AD265" s="52">
        <v>0</v>
      </c>
      <c r="AE265" s="50">
        <v>42.048373771428579</v>
      </c>
      <c r="AF265" s="50">
        <v>35.267662800000011</v>
      </c>
      <c r="AG265" s="50">
        <v>0</v>
      </c>
      <c r="AH265" s="50">
        <v>13.313985840000004</v>
      </c>
      <c r="AI265" s="52">
        <v>8.180473837037038</v>
      </c>
      <c r="AJ265" s="49">
        <v>18.512032579601293</v>
      </c>
      <c r="AK265" s="50">
        <v>26.686203703703704</v>
      </c>
      <c r="AL265" s="50">
        <v>42.105555555555554</v>
      </c>
      <c r="AM265" s="50">
        <v>0</v>
      </c>
      <c r="AN265" s="50">
        <v>57.695800000000006</v>
      </c>
      <c r="AO265" s="50">
        <v>11.511627906976747</v>
      </c>
      <c r="AP265" s="50">
        <v>36.212249999999997</v>
      </c>
      <c r="AQ265" s="51">
        <v>24.512499999999999</v>
      </c>
      <c r="AR265" s="49">
        <v>0</v>
      </c>
      <c r="AS265" s="50">
        <v>0</v>
      </c>
      <c r="AT265" s="50">
        <v>0</v>
      </c>
      <c r="AU265" s="50">
        <v>7.6513999999999989</v>
      </c>
      <c r="AV265" s="50">
        <v>292.75018666666665</v>
      </c>
      <c r="AW265" s="50">
        <v>23.10952010714286</v>
      </c>
      <c r="AX265" s="50">
        <v>1.4335238095238094</v>
      </c>
      <c r="AY265" s="50">
        <v>85.810633333333328</v>
      </c>
      <c r="AZ265" s="51">
        <v>0</v>
      </c>
      <c r="BA265" s="49">
        <v>0</v>
      </c>
      <c r="BB265" s="49">
        <v>0</v>
      </c>
      <c r="BC265" s="50">
        <v>0</v>
      </c>
      <c r="BD265" s="50">
        <v>0</v>
      </c>
      <c r="BE265" s="51">
        <v>0</v>
      </c>
      <c r="BF265" s="38"/>
      <c r="BG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38"/>
      <c r="BY265" s="38"/>
      <c r="BZ265" s="38"/>
      <c r="CJ265" s="38"/>
    </row>
    <row r="266" spans="2:88" x14ac:dyDescent="0.25">
      <c r="B266" s="8">
        <v>264</v>
      </c>
      <c r="C266" s="9" t="s">
        <v>11757</v>
      </c>
      <c r="D266" s="9" t="s">
        <v>11925</v>
      </c>
      <c r="E266" s="49">
        <v>20.809904100000004</v>
      </c>
      <c r="F266" s="50">
        <v>14.854543200000002</v>
      </c>
      <c r="G266" s="50">
        <v>35.676600000000001</v>
      </c>
      <c r="H266" s="51">
        <v>0</v>
      </c>
      <c r="I266" s="50">
        <v>0</v>
      </c>
      <c r="J266" s="50">
        <v>0</v>
      </c>
      <c r="K266" s="50">
        <v>0</v>
      </c>
      <c r="L266" s="50">
        <v>0</v>
      </c>
      <c r="M266" s="49">
        <v>9.2428263500000014</v>
      </c>
      <c r="N266" s="49">
        <v>2.7070817396444444</v>
      </c>
      <c r="O266" s="49">
        <v>2.6056919999999995</v>
      </c>
      <c r="P266" s="50">
        <v>0</v>
      </c>
      <c r="Q266" s="50">
        <v>0</v>
      </c>
      <c r="R266" s="50">
        <v>104.73852933333333</v>
      </c>
      <c r="S266" s="51">
        <v>20.098589333333333</v>
      </c>
      <c r="T266" s="50">
        <v>25.689687416666665</v>
      </c>
      <c r="U266" s="51">
        <v>17.482226666666673</v>
      </c>
      <c r="V266" s="51">
        <v>0</v>
      </c>
      <c r="W266" s="50">
        <v>0</v>
      </c>
      <c r="X266" s="49">
        <v>0.82512466666666684</v>
      </c>
      <c r="Y266" s="51">
        <v>0</v>
      </c>
      <c r="Z266" s="52">
        <v>0</v>
      </c>
      <c r="AA266" s="52">
        <v>0</v>
      </c>
      <c r="AB266" s="52">
        <v>0</v>
      </c>
      <c r="AC266" s="52">
        <v>0</v>
      </c>
      <c r="AD266" s="52">
        <v>0</v>
      </c>
      <c r="AE266" s="50">
        <v>50.45804852571429</v>
      </c>
      <c r="AF266" s="50">
        <v>42.321195360000011</v>
      </c>
      <c r="AG266" s="50">
        <v>0</v>
      </c>
      <c r="AH266" s="50">
        <v>13.313985840000004</v>
      </c>
      <c r="AI266" s="52">
        <v>8.180473837037038</v>
      </c>
      <c r="AJ266" s="49">
        <v>22.214439095521552</v>
      </c>
      <c r="AK266" s="50">
        <v>32.023444444444451</v>
      </c>
      <c r="AL266" s="50">
        <v>50.526666666666671</v>
      </c>
      <c r="AM266" s="50">
        <v>0</v>
      </c>
      <c r="AN266" s="50">
        <v>69.234960000000001</v>
      </c>
      <c r="AO266" s="50">
        <v>13.813953488372096</v>
      </c>
      <c r="AP266" s="50">
        <v>43.454700000000003</v>
      </c>
      <c r="AQ266" s="51">
        <v>29.414999999999999</v>
      </c>
      <c r="AR266" s="49">
        <v>0</v>
      </c>
      <c r="AS266" s="50">
        <v>0</v>
      </c>
      <c r="AT266" s="50">
        <v>0</v>
      </c>
      <c r="AU266" s="50">
        <v>9.5642499999999995</v>
      </c>
      <c r="AV266" s="50">
        <v>336.17929583333336</v>
      </c>
      <c r="AW266" s="50">
        <v>23.10952010714286</v>
      </c>
      <c r="AX266" s="50">
        <v>1.4335238095238094</v>
      </c>
      <c r="AY266" s="50">
        <v>85.810633333333328</v>
      </c>
      <c r="AZ266" s="51">
        <v>0</v>
      </c>
      <c r="BA266" s="49">
        <v>0</v>
      </c>
      <c r="BB266" s="49">
        <v>0</v>
      </c>
      <c r="BC266" s="50">
        <v>0</v>
      </c>
      <c r="BD266" s="50">
        <v>0</v>
      </c>
      <c r="BE266" s="51">
        <v>0</v>
      </c>
      <c r="BF266" s="38"/>
      <c r="BG266" s="38"/>
      <c r="BK266" s="38"/>
      <c r="BL266" s="38"/>
      <c r="BM266" s="38"/>
      <c r="BN266" s="38"/>
      <c r="BO266" s="38"/>
      <c r="BP266" s="38"/>
      <c r="BQ266" s="38"/>
      <c r="BR266" s="38"/>
      <c r="BS266" s="38"/>
      <c r="BT266" s="38"/>
      <c r="BU266" s="38"/>
      <c r="BY266" s="38"/>
      <c r="BZ266" s="38"/>
      <c r="CJ266" s="38"/>
    </row>
    <row r="267" spans="2:88" x14ac:dyDescent="0.25">
      <c r="B267" s="8">
        <v>265</v>
      </c>
      <c r="C267" s="9" t="s">
        <v>11757</v>
      </c>
      <c r="D267" s="9" t="s">
        <v>11926</v>
      </c>
      <c r="E267" s="49">
        <v>3.4683173500000004</v>
      </c>
      <c r="F267" s="50">
        <v>2.4757572000000003</v>
      </c>
      <c r="G267" s="50">
        <v>5.9460999999999995</v>
      </c>
      <c r="H267" s="51">
        <v>0</v>
      </c>
      <c r="I267" s="50">
        <v>0</v>
      </c>
      <c r="J267" s="50">
        <v>0</v>
      </c>
      <c r="K267" s="50">
        <v>0</v>
      </c>
      <c r="L267" s="50">
        <v>0</v>
      </c>
      <c r="M267" s="49">
        <v>3.0809421166666673</v>
      </c>
      <c r="N267" s="49">
        <v>1.6793607249066667</v>
      </c>
      <c r="O267" s="49">
        <v>0.86856399999999989</v>
      </c>
      <c r="P267" s="50">
        <v>0</v>
      </c>
      <c r="Q267" s="50">
        <v>0</v>
      </c>
      <c r="R267" s="50">
        <v>46.322953999999996</v>
      </c>
      <c r="S267" s="51">
        <v>29.062973999999997</v>
      </c>
      <c r="T267" s="50">
        <v>18.7728915</v>
      </c>
      <c r="U267" s="51">
        <v>6.4889666666666672</v>
      </c>
      <c r="V267" s="51">
        <v>0</v>
      </c>
      <c r="W267" s="50">
        <v>0</v>
      </c>
      <c r="X267" s="49">
        <v>1.2376870000000002</v>
      </c>
      <c r="Y267" s="51">
        <v>0</v>
      </c>
      <c r="Z267" s="52">
        <v>0</v>
      </c>
      <c r="AA267" s="52">
        <v>0</v>
      </c>
      <c r="AB267" s="52">
        <v>0</v>
      </c>
      <c r="AC267" s="52">
        <v>0</v>
      </c>
      <c r="AD267" s="52">
        <v>0</v>
      </c>
      <c r="AE267" s="50">
        <v>36.68903739428572</v>
      </c>
      <c r="AF267" s="50">
        <v>31.740896520000007</v>
      </c>
      <c r="AG267" s="50">
        <v>0</v>
      </c>
      <c r="AH267" s="50">
        <v>4.4379952800000009</v>
      </c>
      <c r="AI267" s="52">
        <v>2.7468274666666663</v>
      </c>
      <c r="AJ267" s="49">
        <v>16.660829321641163</v>
      </c>
      <c r="AK267" s="50">
        <v>5.3372407407407412</v>
      </c>
      <c r="AL267" s="50">
        <v>8.4211111111111112</v>
      </c>
      <c r="AM267" s="50">
        <v>0</v>
      </c>
      <c r="AN267" s="50">
        <v>11.539160000000001</v>
      </c>
      <c r="AO267" s="50">
        <v>2.3023255813953494</v>
      </c>
      <c r="AP267" s="50">
        <v>7.2424499999999998</v>
      </c>
      <c r="AQ267" s="51">
        <v>4.9024999999999999</v>
      </c>
      <c r="AR267" s="49">
        <v>0</v>
      </c>
      <c r="AS267" s="50">
        <v>0</v>
      </c>
      <c r="AT267" s="50">
        <v>0</v>
      </c>
      <c r="AU267" s="50">
        <v>1.9128499999999997</v>
      </c>
      <c r="AV267" s="50">
        <v>88.169528333333346</v>
      </c>
      <c r="AW267" s="50">
        <v>8.0669590833333356</v>
      </c>
      <c r="AX267" s="50">
        <v>2.1502857142857144</v>
      </c>
      <c r="AY267" s="50">
        <v>31.289080000000006</v>
      </c>
      <c r="AZ267" s="51">
        <v>0</v>
      </c>
      <c r="BA267" s="49">
        <v>0</v>
      </c>
      <c r="BB267" s="49">
        <v>0</v>
      </c>
      <c r="BC267" s="50">
        <v>0</v>
      </c>
      <c r="BD267" s="50">
        <v>0</v>
      </c>
      <c r="BE267" s="51">
        <v>0</v>
      </c>
      <c r="BF267" s="38"/>
      <c r="BG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8"/>
      <c r="BY267" s="38"/>
      <c r="BZ267" s="38"/>
      <c r="CJ267" s="38"/>
    </row>
    <row r="268" spans="2:88" x14ac:dyDescent="0.25">
      <c r="B268" s="8">
        <v>266</v>
      </c>
      <c r="C268" s="9" t="s">
        <v>11757</v>
      </c>
      <c r="D268" s="9" t="s">
        <v>11927</v>
      </c>
      <c r="E268" s="49">
        <v>4.6244231333333339</v>
      </c>
      <c r="F268" s="50">
        <v>3.3010096000000004</v>
      </c>
      <c r="G268" s="50">
        <v>7.9281333333333333</v>
      </c>
      <c r="H268" s="51">
        <v>0</v>
      </c>
      <c r="I268" s="50">
        <v>0</v>
      </c>
      <c r="J268" s="50">
        <v>0</v>
      </c>
      <c r="K268" s="50">
        <v>0</v>
      </c>
      <c r="L268" s="50">
        <v>0</v>
      </c>
      <c r="M268" s="49">
        <v>3.0809421166666673</v>
      </c>
      <c r="N268" s="49">
        <v>1.6793607249066667</v>
      </c>
      <c r="O268" s="49">
        <v>0.86856399999999989</v>
      </c>
      <c r="P268" s="50">
        <v>0</v>
      </c>
      <c r="Q268" s="50">
        <v>0</v>
      </c>
      <c r="R268" s="50">
        <v>46.322953999999996</v>
      </c>
      <c r="S268" s="51">
        <v>29.062973999999997</v>
      </c>
      <c r="T268" s="50">
        <v>25.030521999999998</v>
      </c>
      <c r="U268" s="51">
        <v>6.4889666666666672</v>
      </c>
      <c r="V268" s="51">
        <v>0</v>
      </c>
      <c r="W268" s="50">
        <v>0</v>
      </c>
      <c r="X268" s="49">
        <v>1.2376870000000002</v>
      </c>
      <c r="Y268" s="51">
        <v>0</v>
      </c>
      <c r="Z268" s="52">
        <v>0</v>
      </c>
      <c r="AA268" s="52">
        <v>0</v>
      </c>
      <c r="AB268" s="52">
        <v>0</v>
      </c>
      <c r="AC268" s="52">
        <v>0</v>
      </c>
      <c r="AD268" s="52">
        <v>0</v>
      </c>
      <c r="AE268" s="50">
        <v>48.918716525714295</v>
      </c>
      <c r="AF268" s="50">
        <v>42.321195360000011</v>
      </c>
      <c r="AG268" s="50">
        <v>0</v>
      </c>
      <c r="AH268" s="50">
        <v>4.4379952800000009</v>
      </c>
      <c r="AI268" s="52">
        <v>2.7468274666666663</v>
      </c>
      <c r="AJ268" s="49">
        <v>22.214439095521552</v>
      </c>
      <c r="AK268" s="50">
        <v>7.116320987654321</v>
      </c>
      <c r="AL268" s="50">
        <v>11.228148148148149</v>
      </c>
      <c r="AM268" s="50">
        <v>0</v>
      </c>
      <c r="AN268" s="50">
        <v>15.385546666666668</v>
      </c>
      <c r="AO268" s="50">
        <v>3.0697674418604657</v>
      </c>
      <c r="AP268" s="50">
        <v>9.6565999999999992</v>
      </c>
      <c r="AQ268" s="51">
        <v>6.5366666666666671</v>
      </c>
      <c r="AR268" s="49">
        <v>0</v>
      </c>
      <c r="AS268" s="50">
        <v>0</v>
      </c>
      <c r="AT268" s="50">
        <v>0</v>
      </c>
      <c r="AU268" s="50">
        <v>2.5504666666666664</v>
      </c>
      <c r="AV268" s="50">
        <v>104.33339888888889</v>
      </c>
      <c r="AW268" s="50">
        <v>8.0669590833333356</v>
      </c>
      <c r="AX268" s="50">
        <v>2.1502857142857144</v>
      </c>
      <c r="AY268" s="50">
        <v>31.289080000000006</v>
      </c>
      <c r="AZ268" s="51">
        <v>0</v>
      </c>
      <c r="BA268" s="49">
        <v>0</v>
      </c>
      <c r="BB268" s="49">
        <v>0</v>
      </c>
      <c r="BC268" s="50">
        <v>0</v>
      </c>
      <c r="BD268" s="50">
        <v>0</v>
      </c>
      <c r="BE268" s="51">
        <v>0</v>
      </c>
      <c r="BF268" s="38"/>
      <c r="BG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8"/>
      <c r="BY268" s="38"/>
      <c r="BZ268" s="38"/>
      <c r="CJ268" s="38"/>
    </row>
    <row r="269" spans="2:88" x14ac:dyDescent="0.25">
      <c r="B269" s="8">
        <v>267</v>
      </c>
      <c r="C269" s="9" t="s">
        <v>11757</v>
      </c>
      <c r="D269" s="9" t="s">
        <v>11928</v>
      </c>
      <c r="E269" s="49">
        <v>5.7805289166666673</v>
      </c>
      <c r="F269" s="50">
        <v>4.1262620000000005</v>
      </c>
      <c r="G269" s="50">
        <v>9.910166666666667</v>
      </c>
      <c r="H269" s="51">
        <v>0</v>
      </c>
      <c r="I269" s="50">
        <v>0</v>
      </c>
      <c r="J269" s="50">
        <v>0</v>
      </c>
      <c r="K269" s="50">
        <v>0</v>
      </c>
      <c r="L269" s="50">
        <v>0</v>
      </c>
      <c r="M269" s="49">
        <v>3.0809421166666673</v>
      </c>
      <c r="N269" s="49">
        <v>1.6793607249066667</v>
      </c>
      <c r="O269" s="49">
        <v>0.86856399999999989</v>
      </c>
      <c r="P269" s="50">
        <v>0</v>
      </c>
      <c r="Q269" s="50">
        <v>0</v>
      </c>
      <c r="R269" s="50">
        <v>46.322953999999996</v>
      </c>
      <c r="S269" s="51">
        <v>29.062973999999997</v>
      </c>
      <c r="T269" s="50">
        <v>31.288152499999995</v>
      </c>
      <c r="U269" s="51">
        <v>6.4889666666666672</v>
      </c>
      <c r="V269" s="51">
        <v>0</v>
      </c>
      <c r="W269" s="50">
        <v>0</v>
      </c>
      <c r="X269" s="49">
        <v>1.2376870000000002</v>
      </c>
      <c r="Y269" s="51">
        <v>0</v>
      </c>
      <c r="Z269" s="52">
        <v>0</v>
      </c>
      <c r="AA269" s="52">
        <v>0</v>
      </c>
      <c r="AB269" s="52">
        <v>0</v>
      </c>
      <c r="AC269" s="52">
        <v>0</v>
      </c>
      <c r="AD269" s="52">
        <v>0</v>
      </c>
      <c r="AE269" s="50">
        <v>61.148395657142871</v>
      </c>
      <c r="AF269" s="50">
        <v>52.901494200000016</v>
      </c>
      <c r="AG269" s="50">
        <v>0</v>
      </c>
      <c r="AH269" s="50">
        <v>4.4379952800000009</v>
      </c>
      <c r="AI269" s="52">
        <v>2.7468274666666663</v>
      </c>
      <c r="AJ269" s="49">
        <v>27.768048869401941</v>
      </c>
      <c r="AK269" s="50">
        <v>8.8954012345679008</v>
      </c>
      <c r="AL269" s="50">
        <v>14.035185185185187</v>
      </c>
      <c r="AM269" s="50">
        <v>0</v>
      </c>
      <c r="AN269" s="50">
        <v>19.231933333333334</v>
      </c>
      <c r="AO269" s="50">
        <v>3.837209302325582</v>
      </c>
      <c r="AP269" s="50">
        <v>12.070749999999999</v>
      </c>
      <c r="AQ269" s="51">
        <v>8.1708333333333343</v>
      </c>
      <c r="AR269" s="49">
        <v>0</v>
      </c>
      <c r="AS269" s="50">
        <v>0</v>
      </c>
      <c r="AT269" s="50">
        <v>0</v>
      </c>
      <c r="AU269" s="50">
        <v>2.5504666666666664</v>
      </c>
      <c r="AV269" s="50">
        <v>104.33339888888889</v>
      </c>
      <c r="AW269" s="50">
        <v>8.0669590833333356</v>
      </c>
      <c r="AX269" s="50">
        <v>2.1502857142857144</v>
      </c>
      <c r="AY269" s="50">
        <v>31.289080000000006</v>
      </c>
      <c r="AZ269" s="51">
        <v>0</v>
      </c>
      <c r="BA269" s="49">
        <v>0</v>
      </c>
      <c r="BB269" s="49">
        <v>0</v>
      </c>
      <c r="BC269" s="50">
        <v>0</v>
      </c>
      <c r="BD269" s="50">
        <v>0</v>
      </c>
      <c r="BE269" s="51">
        <v>0</v>
      </c>
      <c r="BF269" s="38"/>
      <c r="BG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8"/>
      <c r="BY269" s="38"/>
      <c r="BZ269" s="38"/>
      <c r="CJ269" s="38"/>
    </row>
    <row r="270" spans="2:88" x14ac:dyDescent="0.25">
      <c r="B270" s="8">
        <v>268</v>
      </c>
      <c r="C270" s="9" t="s">
        <v>11757</v>
      </c>
      <c r="D270" s="9" t="s">
        <v>11929</v>
      </c>
      <c r="E270" s="49">
        <v>6.9366347000000008</v>
      </c>
      <c r="F270" s="50">
        <v>4.9515144000000006</v>
      </c>
      <c r="G270" s="50">
        <v>11.892199999999999</v>
      </c>
      <c r="H270" s="51">
        <v>0</v>
      </c>
      <c r="I270" s="50">
        <v>0</v>
      </c>
      <c r="J270" s="50">
        <v>0</v>
      </c>
      <c r="K270" s="50">
        <v>0</v>
      </c>
      <c r="L270" s="50">
        <v>0</v>
      </c>
      <c r="M270" s="49">
        <v>3.0809421166666673</v>
      </c>
      <c r="N270" s="49">
        <v>1.6793607249066667</v>
      </c>
      <c r="O270" s="49">
        <v>0.86856399999999989</v>
      </c>
      <c r="P270" s="50">
        <v>0</v>
      </c>
      <c r="Q270" s="50">
        <v>0</v>
      </c>
      <c r="R270" s="50">
        <v>46.322953999999996</v>
      </c>
      <c r="S270" s="51">
        <v>29.062973999999997</v>
      </c>
      <c r="T270" s="50">
        <v>37.545783</v>
      </c>
      <c r="U270" s="51">
        <v>6.4889666666666672</v>
      </c>
      <c r="V270" s="51">
        <v>0</v>
      </c>
      <c r="W270" s="50">
        <v>0</v>
      </c>
      <c r="X270" s="49">
        <v>1.2376870000000002</v>
      </c>
      <c r="Y270" s="51">
        <v>0</v>
      </c>
      <c r="Z270" s="52">
        <v>0</v>
      </c>
      <c r="AA270" s="52">
        <v>0</v>
      </c>
      <c r="AB270" s="52">
        <v>0</v>
      </c>
      <c r="AC270" s="52">
        <v>0</v>
      </c>
      <c r="AD270" s="52">
        <v>0</v>
      </c>
      <c r="AE270" s="50">
        <v>73.378074788571439</v>
      </c>
      <c r="AF270" s="50">
        <v>63.481793040000014</v>
      </c>
      <c r="AG270" s="50">
        <v>0</v>
      </c>
      <c r="AH270" s="50">
        <v>4.4379952800000009</v>
      </c>
      <c r="AI270" s="52">
        <v>2.7468274666666663</v>
      </c>
      <c r="AJ270" s="49">
        <v>33.321658643282326</v>
      </c>
      <c r="AK270" s="50">
        <v>10.674481481481482</v>
      </c>
      <c r="AL270" s="50">
        <v>16.842222222222222</v>
      </c>
      <c r="AM270" s="50">
        <v>0</v>
      </c>
      <c r="AN270" s="50">
        <v>23.078320000000001</v>
      </c>
      <c r="AO270" s="50">
        <v>4.6046511627906987</v>
      </c>
      <c r="AP270" s="50">
        <v>14.4849</v>
      </c>
      <c r="AQ270" s="51">
        <v>9.8049999999999997</v>
      </c>
      <c r="AR270" s="49">
        <v>0</v>
      </c>
      <c r="AS270" s="50">
        <v>0</v>
      </c>
      <c r="AT270" s="50">
        <v>0</v>
      </c>
      <c r="AU270" s="50">
        <v>3.1880833333333332</v>
      </c>
      <c r="AV270" s="50">
        <v>120.49726944444447</v>
      </c>
      <c r="AW270" s="50">
        <v>8.0669590833333356</v>
      </c>
      <c r="AX270" s="50">
        <v>2.1502857142857144</v>
      </c>
      <c r="AY270" s="50">
        <v>31.289080000000006</v>
      </c>
      <c r="AZ270" s="51">
        <v>0</v>
      </c>
      <c r="BA270" s="49">
        <v>0</v>
      </c>
      <c r="BB270" s="49">
        <v>0</v>
      </c>
      <c r="BC270" s="50">
        <v>0</v>
      </c>
      <c r="BD270" s="50">
        <v>0</v>
      </c>
      <c r="BE270" s="51">
        <v>0</v>
      </c>
      <c r="BF270" s="38"/>
      <c r="BG270" s="38"/>
      <c r="BK270" s="38"/>
      <c r="BL270" s="38"/>
      <c r="BM270" s="38"/>
      <c r="BN270" s="38"/>
      <c r="BO270" s="38"/>
      <c r="BP270" s="38"/>
      <c r="BQ270" s="38"/>
      <c r="BR270" s="38"/>
      <c r="BS270" s="38"/>
      <c r="BT270" s="38"/>
      <c r="BU270" s="38"/>
      <c r="BY270" s="38"/>
      <c r="BZ270" s="38"/>
      <c r="CJ270" s="38"/>
    </row>
    <row r="271" spans="2:88" x14ac:dyDescent="0.25">
      <c r="B271" s="8">
        <v>269</v>
      </c>
      <c r="C271" s="9" t="s">
        <v>11757</v>
      </c>
      <c r="D271" s="9" t="s">
        <v>11930</v>
      </c>
      <c r="E271" s="49">
        <v>6.9366347000000008</v>
      </c>
      <c r="F271" s="50">
        <v>4.9515144000000006</v>
      </c>
      <c r="G271" s="50">
        <v>11.892199999999999</v>
      </c>
      <c r="H271" s="51">
        <v>0</v>
      </c>
      <c r="I271" s="50">
        <v>0</v>
      </c>
      <c r="J271" s="50">
        <v>0</v>
      </c>
      <c r="K271" s="50">
        <v>0</v>
      </c>
      <c r="L271" s="50">
        <v>0</v>
      </c>
      <c r="M271" s="49">
        <v>6.1618842333333346</v>
      </c>
      <c r="N271" s="49">
        <v>2.1412299881066668</v>
      </c>
      <c r="O271" s="49">
        <v>1.7371279999999998</v>
      </c>
      <c r="P271" s="50">
        <v>0</v>
      </c>
      <c r="Q271" s="50">
        <v>0</v>
      </c>
      <c r="R271" s="50">
        <v>80.154267333333337</v>
      </c>
      <c r="S271" s="51">
        <v>29.062973999999997</v>
      </c>
      <c r="T271" s="50">
        <v>18.7728915</v>
      </c>
      <c r="U271" s="51">
        <v>16.348733333333335</v>
      </c>
      <c r="V271" s="51">
        <v>0</v>
      </c>
      <c r="W271" s="50">
        <v>0</v>
      </c>
      <c r="X271" s="49">
        <v>1.2376870000000002</v>
      </c>
      <c r="Y271" s="51">
        <v>0</v>
      </c>
      <c r="Z271" s="52">
        <v>0</v>
      </c>
      <c r="AA271" s="52">
        <v>0</v>
      </c>
      <c r="AB271" s="52">
        <v>0</v>
      </c>
      <c r="AC271" s="52">
        <v>0</v>
      </c>
      <c r="AD271" s="52">
        <v>0</v>
      </c>
      <c r="AE271" s="50">
        <v>36.68903739428572</v>
      </c>
      <c r="AF271" s="50">
        <v>31.740896520000007</v>
      </c>
      <c r="AG271" s="50">
        <v>0</v>
      </c>
      <c r="AH271" s="50">
        <v>8.8759905600000018</v>
      </c>
      <c r="AI271" s="52">
        <v>5.4636506518518519</v>
      </c>
      <c r="AJ271" s="49">
        <v>16.660829321641163</v>
      </c>
      <c r="AK271" s="50">
        <v>10.674481481481482</v>
      </c>
      <c r="AL271" s="50">
        <v>16.842222222222222</v>
      </c>
      <c r="AM271" s="50">
        <v>0</v>
      </c>
      <c r="AN271" s="50">
        <v>23.078320000000001</v>
      </c>
      <c r="AO271" s="50">
        <v>4.6046511627906987</v>
      </c>
      <c r="AP271" s="50">
        <v>14.4849</v>
      </c>
      <c r="AQ271" s="51">
        <v>9.8049999999999997</v>
      </c>
      <c r="AR271" s="49">
        <v>0</v>
      </c>
      <c r="AS271" s="50">
        <v>0</v>
      </c>
      <c r="AT271" s="50">
        <v>0</v>
      </c>
      <c r="AU271" s="50">
        <v>3.8256999999999994</v>
      </c>
      <c r="AV271" s="50">
        <v>176.33905666666669</v>
      </c>
      <c r="AW271" s="50">
        <v>16.133918166666671</v>
      </c>
      <c r="AX271" s="50">
        <v>2.1502857142857144</v>
      </c>
      <c r="AY271" s="50">
        <v>67.07671666666667</v>
      </c>
      <c r="AZ271" s="51">
        <v>0</v>
      </c>
      <c r="BA271" s="49">
        <v>0</v>
      </c>
      <c r="BB271" s="49">
        <v>0</v>
      </c>
      <c r="BC271" s="50">
        <v>0</v>
      </c>
      <c r="BD271" s="50">
        <v>0</v>
      </c>
      <c r="BE271" s="51">
        <v>0</v>
      </c>
      <c r="BF271" s="38"/>
      <c r="BG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8"/>
      <c r="BY271" s="38"/>
      <c r="BZ271" s="38"/>
      <c r="CJ271" s="38"/>
    </row>
    <row r="272" spans="2:88" x14ac:dyDescent="0.25">
      <c r="B272" s="8">
        <v>270</v>
      </c>
      <c r="C272" s="9" t="s">
        <v>11757</v>
      </c>
      <c r="D272" s="9" t="s">
        <v>11931</v>
      </c>
      <c r="E272" s="49">
        <v>9.2488462666666678</v>
      </c>
      <c r="F272" s="50">
        <v>6.6020192000000009</v>
      </c>
      <c r="G272" s="50">
        <v>15.856266666666667</v>
      </c>
      <c r="H272" s="51">
        <v>0</v>
      </c>
      <c r="I272" s="50">
        <v>0</v>
      </c>
      <c r="J272" s="50">
        <v>0</v>
      </c>
      <c r="K272" s="50">
        <v>0</v>
      </c>
      <c r="L272" s="50">
        <v>0</v>
      </c>
      <c r="M272" s="49">
        <v>6.1618842333333346</v>
      </c>
      <c r="N272" s="49">
        <v>2.1412299881066668</v>
      </c>
      <c r="O272" s="49">
        <v>1.7371279999999998</v>
      </c>
      <c r="P272" s="50">
        <v>0</v>
      </c>
      <c r="Q272" s="50">
        <v>0</v>
      </c>
      <c r="R272" s="50">
        <v>80.154267333333337</v>
      </c>
      <c r="S272" s="51">
        <v>29.062973999999997</v>
      </c>
      <c r="T272" s="50">
        <v>25.030521999999998</v>
      </c>
      <c r="U272" s="51">
        <v>16.348733333333335</v>
      </c>
      <c r="V272" s="51">
        <v>0</v>
      </c>
      <c r="W272" s="50">
        <v>0</v>
      </c>
      <c r="X272" s="49">
        <v>1.2376870000000002</v>
      </c>
      <c r="Y272" s="51">
        <v>0</v>
      </c>
      <c r="Z272" s="52">
        <v>0</v>
      </c>
      <c r="AA272" s="52">
        <v>0</v>
      </c>
      <c r="AB272" s="52">
        <v>0</v>
      </c>
      <c r="AC272" s="52">
        <v>0</v>
      </c>
      <c r="AD272" s="52">
        <v>0</v>
      </c>
      <c r="AE272" s="50">
        <v>48.918716525714295</v>
      </c>
      <c r="AF272" s="50">
        <v>42.321195360000011</v>
      </c>
      <c r="AG272" s="50">
        <v>0</v>
      </c>
      <c r="AH272" s="50">
        <v>8.8759905600000018</v>
      </c>
      <c r="AI272" s="52">
        <v>5.4636506518518519</v>
      </c>
      <c r="AJ272" s="49">
        <v>22.214439095521552</v>
      </c>
      <c r="AK272" s="50">
        <v>14.232641975308642</v>
      </c>
      <c r="AL272" s="50">
        <v>22.456296296296298</v>
      </c>
      <c r="AM272" s="50">
        <v>0</v>
      </c>
      <c r="AN272" s="50">
        <v>30.771093333333337</v>
      </c>
      <c r="AO272" s="50">
        <v>6.1395348837209314</v>
      </c>
      <c r="AP272" s="50">
        <v>19.313199999999998</v>
      </c>
      <c r="AQ272" s="51">
        <v>13.073333333333334</v>
      </c>
      <c r="AR272" s="49">
        <v>0</v>
      </c>
      <c r="AS272" s="50">
        <v>0</v>
      </c>
      <c r="AT272" s="50">
        <v>0</v>
      </c>
      <c r="AU272" s="50">
        <v>5.1009333333333329</v>
      </c>
      <c r="AV272" s="50">
        <v>208.66679777777779</v>
      </c>
      <c r="AW272" s="50">
        <v>16.133918166666671</v>
      </c>
      <c r="AX272" s="50">
        <v>2.1502857142857144</v>
      </c>
      <c r="AY272" s="50">
        <v>67.07671666666667</v>
      </c>
      <c r="AZ272" s="51">
        <v>0</v>
      </c>
      <c r="BA272" s="49">
        <v>0</v>
      </c>
      <c r="BB272" s="49">
        <v>0</v>
      </c>
      <c r="BC272" s="50">
        <v>0</v>
      </c>
      <c r="BD272" s="50">
        <v>0</v>
      </c>
      <c r="BE272" s="51">
        <v>0</v>
      </c>
      <c r="BF272" s="38"/>
      <c r="BG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38"/>
      <c r="BY272" s="38"/>
      <c r="BZ272" s="38"/>
      <c r="CJ272" s="38"/>
    </row>
    <row r="273" spans="2:88" x14ac:dyDescent="0.25">
      <c r="B273" s="8">
        <v>271</v>
      </c>
      <c r="C273" s="9" t="s">
        <v>11757</v>
      </c>
      <c r="D273" s="9" t="s">
        <v>11932</v>
      </c>
      <c r="E273" s="49">
        <v>11.561057833333335</v>
      </c>
      <c r="F273" s="50">
        <v>8.2525240000000011</v>
      </c>
      <c r="G273" s="50">
        <v>19.820333333333334</v>
      </c>
      <c r="H273" s="51">
        <v>0</v>
      </c>
      <c r="I273" s="50">
        <v>0</v>
      </c>
      <c r="J273" s="50">
        <v>0</v>
      </c>
      <c r="K273" s="50">
        <v>0</v>
      </c>
      <c r="L273" s="50">
        <v>0</v>
      </c>
      <c r="M273" s="49">
        <v>6.1618842333333346</v>
      </c>
      <c r="N273" s="49">
        <v>2.1412299881066668</v>
      </c>
      <c r="O273" s="49">
        <v>1.7371279999999998</v>
      </c>
      <c r="P273" s="50">
        <v>0</v>
      </c>
      <c r="Q273" s="50">
        <v>0</v>
      </c>
      <c r="R273" s="50">
        <v>80.154267333333337</v>
      </c>
      <c r="S273" s="51">
        <v>29.062973999999997</v>
      </c>
      <c r="T273" s="50">
        <v>31.288152499999995</v>
      </c>
      <c r="U273" s="51">
        <v>16.348733333333335</v>
      </c>
      <c r="V273" s="51">
        <v>0</v>
      </c>
      <c r="W273" s="50">
        <v>0</v>
      </c>
      <c r="X273" s="49">
        <v>1.2376870000000002</v>
      </c>
      <c r="Y273" s="51">
        <v>0</v>
      </c>
      <c r="Z273" s="52">
        <v>0</v>
      </c>
      <c r="AA273" s="52">
        <v>0</v>
      </c>
      <c r="AB273" s="52">
        <v>0</v>
      </c>
      <c r="AC273" s="52">
        <v>0</v>
      </c>
      <c r="AD273" s="52">
        <v>0</v>
      </c>
      <c r="AE273" s="50">
        <v>61.148395657142871</v>
      </c>
      <c r="AF273" s="50">
        <v>52.901494200000016</v>
      </c>
      <c r="AG273" s="50">
        <v>0</v>
      </c>
      <c r="AH273" s="50">
        <v>8.8759905600000018</v>
      </c>
      <c r="AI273" s="52">
        <v>5.4636506518518519</v>
      </c>
      <c r="AJ273" s="49">
        <v>27.768048869401941</v>
      </c>
      <c r="AK273" s="50">
        <v>17.790802469135802</v>
      </c>
      <c r="AL273" s="50">
        <v>28.070370370370373</v>
      </c>
      <c r="AM273" s="50">
        <v>0</v>
      </c>
      <c r="AN273" s="50">
        <v>38.463866666666668</v>
      </c>
      <c r="AO273" s="50">
        <v>7.674418604651164</v>
      </c>
      <c r="AP273" s="50">
        <v>24.141499999999997</v>
      </c>
      <c r="AQ273" s="51">
        <v>16.341666666666669</v>
      </c>
      <c r="AR273" s="49">
        <v>0</v>
      </c>
      <c r="AS273" s="50">
        <v>0</v>
      </c>
      <c r="AT273" s="50">
        <v>0</v>
      </c>
      <c r="AU273" s="50">
        <v>5.1009333333333329</v>
      </c>
      <c r="AV273" s="50">
        <v>208.66679777777779</v>
      </c>
      <c r="AW273" s="50">
        <v>16.133918166666671</v>
      </c>
      <c r="AX273" s="50">
        <v>2.1502857142857144</v>
      </c>
      <c r="AY273" s="50">
        <v>67.07671666666667</v>
      </c>
      <c r="AZ273" s="51">
        <v>0</v>
      </c>
      <c r="BA273" s="49">
        <v>0</v>
      </c>
      <c r="BB273" s="49">
        <v>0</v>
      </c>
      <c r="BC273" s="50">
        <v>0</v>
      </c>
      <c r="BD273" s="50">
        <v>0</v>
      </c>
      <c r="BE273" s="51">
        <v>0</v>
      </c>
      <c r="BF273" s="38"/>
      <c r="BG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38"/>
      <c r="BY273" s="38"/>
      <c r="BZ273" s="38"/>
      <c r="CJ273" s="38"/>
    </row>
    <row r="274" spans="2:88" x14ac:dyDescent="0.25">
      <c r="B274" s="8">
        <v>272</v>
      </c>
      <c r="C274" s="9" t="s">
        <v>11757</v>
      </c>
      <c r="D274" s="9" t="s">
        <v>11933</v>
      </c>
      <c r="E274" s="49">
        <v>13.873269400000002</v>
      </c>
      <c r="F274" s="50">
        <v>9.9030288000000013</v>
      </c>
      <c r="G274" s="50">
        <v>23.784399999999998</v>
      </c>
      <c r="H274" s="51">
        <v>0</v>
      </c>
      <c r="I274" s="50">
        <v>0</v>
      </c>
      <c r="J274" s="50">
        <v>0</v>
      </c>
      <c r="K274" s="50">
        <v>0</v>
      </c>
      <c r="L274" s="50">
        <v>0</v>
      </c>
      <c r="M274" s="49">
        <v>6.1618842333333346</v>
      </c>
      <c r="N274" s="49">
        <v>2.1412299881066668</v>
      </c>
      <c r="O274" s="49">
        <v>1.7371279999999998</v>
      </c>
      <c r="P274" s="50">
        <v>0</v>
      </c>
      <c r="Q274" s="50">
        <v>0</v>
      </c>
      <c r="R274" s="50">
        <v>80.154267333333337</v>
      </c>
      <c r="S274" s="51">
        <v>29.062973999999997</v>
      </c>
      <c r="T274" s="50">
        <v>37.545783</v>
      </c>
      <c r="U274" s="51">
        <v>16.348733333333335</v>
      </c>
      <c r="V274" s="51">
        <v>0</v>
      </c>
      <c r="W274" s="50">
        <v>0</v>
      </c>
      <c r="X274" s="49">
        <v>1.2376870000000002</v>
      </c>
      <c r="Y274" s="51">
        <v>0</v>
      </c>
      <c r="Z274" s="52">
        <v>0</v>
      </c>
      <c r="AA274" s="52">
        <v>0</v>
      </c>
      <c r="AB274" s="52">
        <v>0</v>
      </c>
      <c r="AC274" s="52">
        <v>0</v>
      </c>
      <c r="AD274" s="52">
        <v>0</v>
      </c>
      <c r="AE274" s="50">
        <v>73.378074788571439</v>
      </c>
      <c r="AF274" s="50">
        <v>63.481793040000014</v>
      </c>
      <c r="AG274" s="50">
        <v>0</v>
      </c>
      <c r="AH274" s="50">
        <v>8.8759905600000018</v>
      </c>
      <c r="AI274" s="52">
        <v>5.4636506518518519</v>
      </c>
      <c r="AJ274" s="49">
        <v>33.321658643282326</v>
      </c>
      <c r="AK274" s="50">
        <v>21.348962962962965</v>
      </c>
      <c r="AL274" s="50">
        <v>33.684444444444445</v>
      </c>
      <c r="AM274" s="50">
        <v>0</v>
      </c>
      <c r="AN274" s="50">
        <v>46.156640000000003</v>
      </c>
      <c r="AO274" s="50">
        <v>9.2093023255813975</v>
      </c>
      <c r="AP274" s="50">
        <v>28.969799999999999</v>
      </c>
      <c r="AQ274" s="51">
        <v>19.61</v>
      </c>
      <c r="AR274" s="49">
        <v>0</v>
      </c>
      <c r="AS274" s="50">
        <v>0</v>
      </c>
      <c r="AT274" s="50">
        <v>0</v>
      </c>
      <c r="AU274" s="50">
        <v>6.3761666666666663</v>
      </c>
      <c r="AV274" s="50">
        <v>240.99453888888894</v>
      </c>
      <c r="AW274" s="50">
        <v>16.133918166666671</v>
      </c>
      <c r="AX274" s="50">
        <v>2.1502857142857144</v>
      </c>
      <c r="AY274" s="50">
        <v>67.07671666666667</v>
      </c>
      <c r="AZ274" s="51">
        <v>0</v>
      </c>
      <c r="BA274" s="49">
        <v>0</v>
      </c>
      <c r="BB274" s="49">
        <v>0</v>
      </c>
      <c r="BC274" s="50">
        <v>0</v>
      </c>
      <c r="BD274" s="50">
        <v>0</v>
      </c>
      <c r="BE274" s="51">
        <v>0</v>
      </c>
      <c r="BF274" s="38"/>
      <c r="BG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38"/>
      <c r="BY274" s="38"/>
      <c r="BZ274" s="38"/>
      <c r="CJ274" s="38"/>
    </row>
    <row r="275" spans="2:88" x14ac:dyDescent="0.25">
      <c r="B275" s="8">
        <v>273</v>
      </c>
      <c r="C275" s="9" t="s">
        <v>11757</v>
      </c>
      <c r="D275" s="9" t="s">
        <v>11934</v>
      </c>
      <c r="E275" s="49">
        <v>10.404952050000002</v>
      </c>
      <c r="F275" s="50">
        <v>7.427271600000001</v>
      </c>
      <c r="G275" s="50">
        <v>17.8383</v>
      </c>
      <c r="H275" s="51">
        <v>0</v>
      </c>
      <c r="I275" s="50">
        <v>0</v>
      </c>
      <c r="J275" s="50">
        <v>0</v>
      </c>
      <c r="K275" s="50">
        <v>0</v>
      </c>
      <c r="L275" s="50">
        <v>0</v>
      </c>
      <c r="M275" s="49">
        <v>9.2428263500000014</v>
      </c>
      <c r="N275" s="49">
        <v>2.7070817396444444</v>
      </c>
      <c r="O275" s="49">
        <v>2.6056919999999995</v>
      </c>
      <c r="P275" s="50">
        <v>0</v>
      </c>
      <c r="Q275" s="50">
        <v>0</v>
      </c>
      <c r="R275" s="50">
        <v>113.70291399999999</v>
      </c>
      <c r="S275" s="51">
        <v>29.062973999999997</v>
      </c>
      <c r="T275" s="50">
        <v>18.7728915</v>
      </c>
      <c r="U275" s="51">
        <v>17.482226666666673</v>
      </c>
      <c r="V275" s="51">
        <v>0</v>
      </c>
      <c r="W275" s="50">
        <v>0</v>
      </c>
      <c r="X275" s="49">
        <v>1.2376870000000002</v>
      </c>
      <c r="Y275" s="51">
        <v>0</v>
      </c>
      <c r="Z275" s="52">
        <v>0</v>
      </c>
      <c r="AA275" s="52">
        <v>0</v>
      </c>
      <c r="AB275" s="52">
        <v>0</v>
      </c>
      <c r="AC275" s="52">
        <v>0</v>
      </c>
      <c r="AD275" s="52">
        <v>0</v>
      </c>
      <c r="AE275" s="50">
        <v>36.68903739428572</v>
      </c>
      <c r="AF275" s="50">
        <v>31.740896520000007</v>
      </c>
      <c r="AG275" s="50">
        <v>0</v>
      </c>
      <c r="AH275" s="50">
        <v>13.313985840000004</v>
      </c>
      <c r="AI275" s="52">
        <v>8.180473837037038</v>
      </c>
      <c r="AJ275" s="49">
        <v>16.660829321641163</v>
      </c>
      <c r="AK275" s="50">
        <v>16.011722222222225</v>
      </c>
      <c r="AL275" s="50">
        <v>25.263333333333335</v>
      </c>
      <c r="AM275" s="50">
        <v>0</v>
      </c>
      <c r="AN275" s="50">
        <v>34.61748</v>
      </c>
      <c r="AO275" s="50">
        <v>6.9069767441860481</v>
      </c>
      <c r="AP275" s="50">
        <v>21.727350000000001</v>
      </c>
      <c r="AQ275" s="51">
        <v>14.7075</v>
      </c>
      <c r="AR275" s="49">
        <v>0</v>
      </c>
      <c r="AS275" s="50">
        <v>0</v>
      </c>
      <c r="AT275" s="50">
        <v>0</v>
      </c>
      <c r="AU275" s="50">
        <v>5.7385499999999992</v>
      </c>
      <c r="AV275" s="50">
        <v>264.50858500000004</v>
      </c>
      <c r="AW275" s="50">
        <v>24.200877250000005</v>
      </c>
      <c r="AX275" s="50">
        <v>2.1502857142857144</v>
      </c>
      <c r="AY275" s="50">
        <v>92.647133333333329</v>
      </c>
      <c r="AZ275" s="51">
        <v>0</v>
      </c>
      <c r="BA275" s="49">
        <v>0</v>
      </c>
      <c r="BB275" s="49">
        <v>0</v>
      </c>
      <c r="BC275" s="50">
        <v>0</v>
      </c>
      <c r="BD275" s="50">
        <v>0</v>
      </c>
      <c r="BE275" s="51">
        <v>0</v>
      </c>
      <c r="BF275" s="38"/>
      <c r="BG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38"/>
      <c r="BY275" s="38"/>
      <c r="BZ275" s="38"/>
      <c r="CJ275" s="38"/>
    </row>
    <row r="276" spans="2:88" x14ac:dyDescent="0.25">
      <c r="B276" s="8">
        <v>274</v>
      </c>
      <c r="C276" s="9" t="s">
        <v>11757</v>
      </c>
      <c r="D276" s="9" t="s">
        <v>11935</v>
      </c>
      <c r="E276" s="49">
        <v>13.873269400000002</v>
      </c>
      <c r="F276" s="50">
        <v>9.9030288000000013</v>
      </c>
      <c r="G276" s="50">
        <v>23.784399999999998</v>
      </c>
      <c r="H276" s="51">
        <v>0</v>
      </c>
      <c r="I276" s="50">
        <v>0</v>
      </c>
      <c r="J276" s="50">
        <v>0</v>
      </c>
      <c r="K276" s="50">
        <v>0</v>
      </c>
      <c r="L276" s="50">
        <v>0</v>
      </c>
      <c r="M276" s="49">
        <v>9.2428263500000014</v>
      </c>
      <c r="N276" s="49">
        <v>2.7070817396444444</v>
      </c>
      <c r="O276" s="49">
        <v>2.6056919999999995</v>
      </c>
      <c r="P276" s="50">
        <v>0</v>
      </c>
      <c r="Q276" s="50">
        <v>0</v>
      </c>
      <c r="R276" s="50">
        <v>113.70291399999999</v>
      </c>
      <c r="S276" s="51">
        <v>29.062973999999997</v>
      </c>
      <c r="T276" s="50">
        <v>25.030521999999998</v>
      </c>
      <c r="U276" s="51">
        <v>17.482226666666673</v>
      </c>
      <c r="V276" s="51">
        <v>0</v>
      </c>
      <c r="W276" s="50">
        <v>0</v>
      </c>
      <c r="X276" s="49">
        <v>1.2376870000000002</v>
      </c>
      <c r="Y276" s="51">
        <v>0</v>
      </c>
      <c r="Z276" s="52">
        <v>0</v>
      </c>
      <c r="AA276" s="52">
        <v>0</v>
      </c>
      <c r="AB276" s="52">
        <v>0</v>
      </c>
      <c r="AC276" s="52">
        <v>0</v>
      </c>
      <c r="AD276" s="52">
        <v>0</v>
      </c>
      <c r="AE276" s="50">
        <v>48.918716525714295</v>
      </c>
      <c r="AF276" s="50">
        <v>42.321195360000011</v>
      </c>
      <c r="AG276" s="50">
        <v>0</v>
      </c>
      <c r="AH276" s="50">
        <v>13.313985840000004</v>
      </c>
      <c r="AI276" s="52">
        <v>8.180473837037038</v>
      </c>
      <c r="AJ276" s="49">
        <v>22.214439095521552</v>
      </c>
      <c r="AK276" s="50">
        <v>21.348962962962965</v>
      </c>
      <c r="AL276" s="50">
        <v>33.684444444444445</v>
      </c>
      <c r="AM276" s="50">
        <v>0</v>
      </c>
      <c r="AN276" s="50">
        <v>46.156640000000003</v>
      </c>
      <c r="AO276" s="50">
        <v>9.2093023255813975</v>
      </c>
      <c r="AP276" s="50">
        <v>28.969799999999999</v>
      </c>
      <c r="AQ276" s="51">
        <v>19.61</v>
      </c>
      <c r="AR276" s="49">
        <v>0</v>
      </c>
      <c r="AS276" s="50">
        <v>0</v>
      </c>
      <c r="AT276" s="50">
        <v>0</v>
      </c>
      <c r="AU276" s="50">
        <v>7.6513999999999989</v>
      </c>
      <c r="AV276" s="50">
        <v>313.00019666666668</v>
      </c>
      <c r="AW276" s="50">
        <v>24.200877250000005</v>
      </c>
      <c r="AX276" s="50">
        <v>2.1502857142857144</v>
      </c>
      <c r="AY276" s="50">
        <v>92.647133333333329</v>
      </c>
      <c r="AZ276" s="51">
        <v>0</v>
      </c>
      <c r="BA276" s="49">
        <v>0</v>
      </c>
      <c r="BB276" s="49">
        <v>0</v>
      </c>
      <c r="BC276" s="50">
        <v>0</v>
      </c>
      <c r="BD276" s="50">
        <v>0</v>
      </c>
      <c r="BE276" s="51">
        <v>0</v>
      </c>
      <c r="BF276" s="38"/>
      <c r="BG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38"/>
      <c r="BY276" s="38"/>
      <c r="BZ276" s="38"/>
      <c r="CJ276" s="38"/>
    </row>
    <row r="277" spans="2:88" x14ac:dyDescent="0.25">
      <c r="B277" s="8">
        <v>275</v>
      </c>
      <c r="C277" s="9" t="s">
        <v>11757</v>
      </c>
      <c r="D277" s="9" t="s">
        <v>11936</v>
      </c>
      <c r="E277" s="49">
        <v>17.341586750000001</v>
      </c>
      <c r="F277" s="50">
        <v>12.378786000000002</v>
      </c>
      <c r="G277" s="50">
        <v>29.730499999999999</v>
      </c>
      <c r="H277" s="51">
        <v>0</v>
      </c>
      <c r="I277" s="50">
        <v>0</v>
      </c>
      <c r="J277" s="50">
        <v>0</v>
      </c>
      <c r="K277" s="50">
        <v>0</v>
      </c>
      <c r="L277" s="50">
        <v>0</v>
      </c>
      <c r="M277" s="49">
        <v>9.2428263500000014</v>
      </c>
      <c r="N277" s="49">
        <v>2.7070817396444444</v>
      </c>
      <c r="O277" s="49">
        <v>2.6056919999999995</v>
      </c>
      <c r="P277" s="50">
        <v>0</v>
      </c>
      <c r="Q277" s="50">
        <v>0</v>
      </c>
      <c r="R277" s="50">
        <v>113.70291399999999</v>
      </c>
      <c r="S277" s="51">
        <v>29.062973999999997</v>
      </c>
      <c r="T277" s="50">
        <v>31.288152499999995</v>
      </c>
      <c r="U277" s="51">
        <v>17.482226666666673</v>
      </c>
      <c r="V277" s="51">
        <v>0</v>
      </c>
      <c r="W277" s="50">
        <v>0</v>
      </c>
      <c r="X277" s="49">
        <v>1.2376870000000002</v>
      </c>
      <c r="Y277" s="51">
        <v>0</v>
      </c>
      <c r="Z277" s="52">
        <v>0</v>
      </c>
      <c r="AA277" s="52">
        <v>0</v>
      </c>
      <c r="AB277" s="52">
        <v>0</v>
      </c>
      <c r="AC277" s="52">
        <v>0</v>
      </c>
      <c r="AD277" s="52">
        <v>0</v>
      </c>
      <c r="AE277" s="50">
        <v>61.148395657142871</v>
      </c>
      <c r="AF277" s="50">
        <v>52.901494200000016</v>
      </c>
      <c r="AG277" s="50">
        <v>0</v>
      </c>
      <c r="AH277" s="50">
        <v>13.313985840000004</v>
      </c>
      <c r="AI277" s="52">
        <v>8.180473837037038</v>
      </c>
      <c r="AJ277" s="49">
        <v>27.768048869401941</v>
      </c>
      <c r="AK277" s="50">
        <v>26.686203703703704</v>
      </c>
      <c r="AL277" s="50">
        <v>42.105555555555554</v>
      </c>
      <c r="AM277" s="50">
        <v>0</v>
      </c>
      <c r="AN277" s="50">
        <v>57.695800000000006</v>
      </c>
      <c r="AO277" s="50">
        <v>11.511627906976747</v>
      </c>
      <c r="AP277" s="50">
        <v>36.212249999999997</v>
      </c>
      <c r="AQ277" s="51">
        <v>24.512499999999999</v>
      </c>
      <c r="AR277" s="49">
        <v>0</v>
      </c>
      <c r="AS277" s="50">
        <v>0</v>
      </c>
      <c r="AT277" s="50">
        <v>0</v>
      </c>
      <c r="AU277" s="50">
        <v>7.6513999999999989</v>
      </c>
      <c r="AV277" s="50">
        <v>313.00019666666668</v>
      </c>
      <c r="AW277" s="50">
        <v>24.200877250000005</v>
      </c>
      <c r="AX277" s="50">
        <v>2.1502857142857144</v>
      </c>
      <c r="AY277" s="50">
        <v>92.647133333333329</v>
      </c>
      <c r="AZ277" s="51">
        <v>0</v>
      </c>
      <c r="BA277" s="49">
        <v>0</v>
      </c>
      <c r="BB277" s="49">
        <v>0</v>
      </c>
      <c r="BC277" s="50">
        <v>0</v>
      </c>
      <c r="BD277" s="50">
        <v>0</v>
      </c>
      <c r="BE277" s="51">
        <v>0</v>
      </c>
      <c r="BF277" s="38"/>
      <c r="BG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38"/>
      <c r="BY277" s="38"/>
      <c r="BZ277" s="38"/>
      <c r="CJ277" s="38"/>
    </row>
    <row r="278" spans="2:88" x14ac:dyDescent="0.25">
      <c r="B278" s="8">
        <v>276</v>
      </c>
      <c r="C278" s="9" t="s">
        <v>11757</v>
      </c>
      <c r="D278" s="9" t="s">
        <v>11937</v>
      </c>
      <c r="E278" s="49">
        <v>20.809904100000004</v>
      </c>
      <c r="F278" s="50">
        <v>14.854543200000002</v>
      </c>
      <c r="G278" s="50">
        <v>35.676600000000001</v>
      </c>
      <c r="H278" s="51">
        <v>0</v>
      </c>
      <c r="I278" s="50">
        <v>0</v>
      </c>
      <c r="J278" s="50">
        <v>0</v>
      </c>
      <c r="K278" s="50">
        <v>0</v>
      </c>
      <c r="L278" s="50">
        <v>0</v>
      </c>
      <c r="M278" s="49">
        <v>9.2428263500000014</v>
      </c>
      <c r="N278" s="49">
        <v>2.7070817396444444</v>
      </c>
      <c r="O278" s="49">
        <v>2.6056919999999995</v>
      </c>
      <c r="P278" s="50">
        <v>0</v>
      </c>
      <c r="Q278" s="50">
        <v>0</v>
      </c>
      <c r="R278" s="50">
        <v>113.70291399999999</v>
      </c>
      <c r="S278" s="51">
        <v>29.062973999999997</v>
      </c>
      <c r="T278" s="50">
        <v>37.545783</v>
      </c>
      <c r="U278" s="51">
        <v>17.482226666666673</v>
      </c>
      <c r="V278" s="51">
        <v>0</v>
      </c>
      <c r="W278" s="50">
        <v>0</v>
      </c>
      <c r="X278" s="49">
        <v>1.2376870000000002</v>
      </c>
      <c r="Y278" s="51">
        <v>0</v>
      </c>
      <c r="Z278" s="52">
        <v>0</v>
      </c>
      <c r="AA278" s="52">
        <v>0</v>
      </c>
      <c r="AB278" s="52">
        <v>0</v>
      </c>
      <c r="AC278" s="52">
        <v>0</v>
      </c>
      <c r="AD278" s="52">
        <v>0</v>
      </c>
      <c r="AE278" s="50">
        <v>73.378074788571439</v>
      </c>
      <c r="AF278" s="50">
        <v>63.481793040000014</v>
      </c>
      <c r="AG278" s="50">
        <v>0</v>
      </c>
      <c r="AH278" s="50">
        <v>13.313985840000004</v>
      </c>
      <c r="AI278" s="52">
        <v>8.180473837037038</v>
      </c>
      <c r="AJ278" s="49">
        <v>33.321658643282326</v>
      </c>
      <c r="AK278" s="50">
        <v>32.023444444444451</v>
      </c>
      <c r="AL278" s="50">
        <v>50.526666666666671</v>
      </c>
      <c r="AM278" s="50">
        <v>0</v>
      </c>
      <c r="AN278" s="50">
        <v>69.234960000000001</v>
      </c>
      <c r="AO278" s="50">
        <v>13.813953488372096</v>
      </c>
      <c r="AP278" s="50">
        <v>43.454700000000003</v>
      </c>
      <c r="AQ278" s="51">
        <v>29.414999999999999</v>
      </c>
      <c r="AR278" s="49">
        <v>0</v>
      </c>
      <c r="AS278" s="50">
        <v>0</v>
      </c>
      <c r="AT278" s="50">
        <v>0</v>
      </c>
      <c r="AU278" s="50">
        <v>9.5642499999999995</v>
      </c>
      <c r="AV278" s="50">
        <v>361.49180833333332</v>
      </c>
      <c r="AW278" s="50">
        <v>24.200877250000005</v>
      </c>
      <c r="AX278" s="50">
        <v>2.1502857142857144</v>
      </c>
      <c r="AY278" s="50">
        <v>92.647133333333329</v>
      </c>
      <c r="AZ278" s="51">
        <v>0</v>
      </c>
      <c r="BA278" s="49">
        <v>0</v>
      </c>
      <c r="BB278" s="49">
        <v>0</v>
      </c>
      <c r="BC278" s="50">
        <v>0</v>
      </c>
      <c r="BD278" s="50">
        <v>0</v>
      </c>
      <c r="BE278" s="51">
        <v>0</v>
      </c>
      <c r="BF278" s="38"/>
      <c r="BG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38"/>
      <c r="BY278" s="38"/>
      <c r="BZ278" s="38"/>
      <c r="CJ278" s="38"/>
    </row>
    <row r="279" spans="2:88" x14ac:dyDescent="0.25">
      <c r="B279" s="8">
        <v>277</v>
      </c>
      <c r="C279" s="9" t="s">
        <v>11757</v>
      </c>
      <c r="D279" s="9" t="s">
        <v>11938</v>
      </c>
      <c r="E279" s="49">
        <v>3.4683173500000004</v>
      </c>
      <c r="F279" s="50">
        <v>2.4757572000000003</v>
      </c>
      <c r="G279" s="50">
        <v>5.9460999999999995</v>
      </c>
      <c r="H279" s="51">
        <v>0</v>
      </c>
      <c r="I279" s="50">
        <v>0</v>
      </c>
      <c r="J279" s="50">
        <v>0</v>
      </c>
      <c r="K279" s="50">
        <v>0</v>
      </c>
      <c r="L279" s="50">
        <v>0</v>
      </c>
      <c r="M279" s="49">
        <v>3.0809421166666673</v>
      </c>
      <c r="N279" s="49">
        <v>1.6793607249066667</v>
      </c>
      <c r="O279" s="49">
        <v>0.86856399999999989</v>
      </c>
      <c r="P279" s="50">
        <v>0</v>
      </c>
      <c r="Q279" s="50">
        <v>0</v>
      </c>
      <c r="R279" s="50">
        <v>64.717770000000002</v>
      </c>
      <c r="S279" s="51">
        <v>47.457789999999996</v>
      </c>
      <c r="T279" s="50">
        <v>30.69433166666667</v>
      </c>
      <c r="U279" s="51">
        <v>6.4889666666666672</v>
      </c>
      <c r="V279" s="51">
        <v>0</v>
      </c>
      <c r="W279" s="50">
        <v>0</v>
      </c>
      <c r="X279" s="49">
        <v>3.0942175000000005</v>
      </c>
      <c r="Y279" s="51">
        <v>0</v>
      </c>
      <c r="Z279" s="52">
        <v>0</v>
      </c>
      <c r="AA279" s="52">
        <v>0</v>
      </c>
      <c r="AB279" s="52">
        <v>0</v>
      </c>
      <c r="AC279" s="52">
        <v>0</v>
      </c>
      <c r="AD279" s="52">
        <v>0</v>
      </c>
      <c r="AE279" s="50">
        <v>18.549120199999997</v>
      </c>
      <c r="AF279" s="50">
        <v>52.901494200000002</v>
      </c>
      <c r="AG279" s="50">
        <v>0</v>
      </c>
      <c r="AH279" s="50">
        <v>4.4379952800000009</v>
      </c>
      <c r="AI279" s="52">
        <v>2.7468274666666663</v>
      </c>
      <c r="AJ279" s="49">
        <v>27.768048869401937</v>
      </c>
      <c r="AK279" s="50">
        <v>5.3372407407407412</v>
      </c>
      <c r="AL279" s="50">
        <v>8.4211111111111112</v>
      </c>
      <c r="AM279" s="50">
        <v>0</v>
      </c>
      <c r="AN279" s="50">
        <v>11.539160000000001</v>
      </c>
      <c r="AO279" s="50">
        <v>2.3023255813953494</v>
      </c>
      <c r="AP279" s="50">
        <v>7.2424499999999998</v>
      </c>
      <c r="AQ279" s="51">
        <v>4.9024999999999999</v>
      </c>
      <c r="AR279" s="49">
        <v>0</v>
      </c>
      <c r="AS279" s="50">
        <v>0</v>
      </c>
      <c r="AT279" s="50">
        <v>0</v>
      </c>
      <c r="AU279" s="50">
        <v>1.9128499999999997</v>
      </c>
      <c r="AV279" s="50">
        <v>98.294533333333334</v>
      </c>
      <c r="AW279" s="50">
        <v>8.7945305119047639</v>
      </c>
      <c r="AX279" s="50">
        <v>3.5838095238095233</v>
      </c>
      <c r="AY279" s="50">
        <v>51.052780000000006</v>
      </c>
      <c r="AZ279" s="51">
        <v>0</v>
      </c>
      <c r="BA279" s="49">
        <v>0</v>
      </c>
      <c r="BB279" s="49">
        <v>0</v>
      </c>
      <c r="BC279" s="50">
        <v>0</v>
      </c>
      <c r="BD279" s="50">
        <v>0</v>
      </c>
      <c r="BE279" s="51">
        <v>0</v>
      </c>
      <c r="BF279" s="38"/>
      <c r="BG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38"/>
      <c r="BY279" s="38"/>
      <c r="BZ279" s="38"/>
      <c r="CJ279" s="38"/>
    </row>
    <row r="280" spans="2:88" x14ac:dyDescent="0.25">
      <c r="B280" s="8">
        <v>278</v>
      </c>
      <c r="C280" s="9" t="s">
        <v>11757</v>
      </c>
      <c r="D280" s="9" t="s">
        <v>11939</v>
      </c>
      <c r="E280" s="49">
        <v>4.6244231333333339</v>
      </c>
      <c r="F280" s="50">
        <v>3.3010096000000004</v>
      </c>
      <c r="G280" s="50">
        <v>7.9281333333333333</v>
      </c>
      <c r="H280" s="51">
        <v>0</v>
      </c>
      <c r="I280" s="50">
        <v>0</v>
      </c>
      <c r="J280" s="50">
        <v>0</v>
      </c>
      <c r="K280" s="50">
        <v>0</v>
      </c>
      <c r="L280" s="50">
        <v>0</v>
      </c>
      <c r="M280" s="49">
        <v>3.0809421166666673</v>
      </c>
      <c r="N280" s="49">
        <v>1.6793607249066667</v>
      </c>
      <c r="O280" s="49">
        <v>0.86856399999999989</v>
      </c>
      <c r="P280" s="50">
        <v>0</v>
      </c>
      <c r="Q280" s="50">
        <v>0</v>
      </c>
      <c r="R280" s="50">
        <v>64.717770000000002</v>
      </c>
      <c r="S280" s="51">
        <v>47.457789999999996</v>
      </c>
      <c r="T280" s="50">
        <v>40.92577555555556</v>
      </c>
      <c r="U280" s="51">
        <v>6.4889666666666672</v>
      </c>
      <c r="V280" s="51">
        <v>0</v>
      </c>
      <c r="W280" s="50">
        <v>0</v>
      </c>
      <c r="X280" s="49">
        <v>3.0942175000000005</v>
      </c>
      <c r="Y280" s="51">
        <v>0</v>
      </c>
      <c r="Z280" s="52">
        <v>0</v>
      </c>
      <c r="AA280" s="52">
        <v>0</v>
      </c>
      <c r="AB280" s="52">
        <v>0</v>
      </c>
      <c r="AC280" s="52">
        <v>0</v>
      </c>
      <c r="AD280" s="52">
        <v>0</v>
      </c>
      <c r="AE280" s="50">
        <v>24.732160266666664</v>
      </c>
      <c r="AF280" s="50">
        <v>70.535325600000007</v>
      </c>
      <c r="AG280" s="50">
        <v>0</v>
      </c>
      <c r="AH280" s="50">
        <v>4.4379952800000009</v>
      </c>
      <c r="AI280" s="52">
        <v>2.7468274666666663</v>
      </c>
      <c r="AJ280" s="49">
        <v>37.024065159202586</v>
      </c>
      <c r="AK280" s="50">
        <v>7.116320987654321</v>
      </c>
      <c r="AL280" s="50">
        <v>11.228148148148149</v>
      </c>
      <c r="AM280" s="50">
        <v>0</v>
      </c>
      <c r="AN280" s="50">
        <v>15.385546666666668</v>
      </c>
      <c r="AO280" s="50">
        <v>3.0697674418604657</v>
      </c>
      <c r="AP280" s="50">
        <v>9.6565999999999992</v>
      </c>
      <c r="AQ280" s="51">
        <v>6.5366666666666671</v>
      </c>
      <c r="AR280" s="49">
        <v>0</v>
      </c>
      <c r="AS280" s="50">
        <v>0</v>
      </c>
      <c r="AT280" s="50">
        <v>0</v>
      </c>
      <c r="AU280" s="50">
        <v>2.5504666666666664</v>
      </c>
      <c r="AV280" s="50">
        <v>117.83340555555557</v>
      </c>
      <c r="AW280" s="50">
        <v>8.7945305119047639</v>
      </c>
      <c r="AX280" s="50">
        <v>3.5838095238095233</v>
      </c>
      <c r="AY280" s="50">
        <v>51.052780000000006</v>
      </c>
      <c r="AZ280" s="51">
        <v>0</v>
      </c>
      <c r="BA280" s="49">
        <v>0</v>
      </c>
      <c r="BB280" s="49">
        <v>0</v>
      </c>
      <c r="BC280" s="50">
        <v>0</v>
      </c>
      <c r="BD280" s="50">
        <v>0</v>
      </c>
      <c r="BE280" s="51">
        <v>0</v>
      </c>
      <c r="BF280" s="38"/>
      <c r="BG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38"/>
      <c r="BY280" s="38"/>
      <c r="BZ280" s="38"/>
      <c r="CJ280" s="38"/>
    </row>
    <row r="281" spans="2:88" x14ac:dyDescent="0.25">
      <c r="B281" s="8">
        <v>279</v>
      </c>
      <c r="C281" s="9" t="s">
        <v>11757</v>
      </c>
      <c r="D281" s="9" t="s">
        <v>11940</v>
      </c>
      <c r="E281" s="49">
        <v>5.7805289166666673</v>
      </c>
      <c r="F281" s="50">
        <v>4.1262620000000005</v>
      </c>
      <c r="G281" s="50">
        <v>9.910166666666667</v>
      </c>
      <c r="H281" s="51">
        <v>0</v>
      </c>
      <c r="I281" s="50">
        <v>0</v>
      </c>
      <c r="J281" s="50">
        <v>0</v>
      </c>
      <c r="K281" s="50">
        <v>0</v>
      </c>
      <c r="L281" s="50">
        <v>0</v>
      </c>
      <c r="M281" s="49">
        <v>3.0809421166666673</v>
      </c>
      <c r="N281" s="49">
        <v>1.6793607249066667</v>
      </c>
      <c r="O281" s="49">
        <v>0.86856399999999989</v>
      </c>
      <c r="P281" s="50">
        <v>0</v>
      </c>
      <c r="Q281" s="50">
        <v>0</v>
      </c>
      <c r="R281" s="50">
        <v>64.717770000000002</v>
      </c>
      <c r="S281" s="51">
        <v>47.457789999999996</v>
      </c>
      <c r="T281" s="50">
        <v>51.157219444444451</v>
      </c>
      <c r="U281" s="51">
        <v>6.4889666666666672</v>
      </c>
      <c r="V281" s="51">
        <v>0</v>
      </c>
      <c r="W281" s="50">
        <v>0</v>
      </c>
      <c r="X281" s="49">
        <v>3.0942175000000005</v>
      </c>
      <c r="Y281" s="51">
        <v>0</v>
      </c>
      <c r="Z281" s="52">
        <v>0</v>
      </c>
      <c r="AA281" s="52">
        <v>0</v>
      </c>
      <c r="AB281" s="52">
        <v>0</v>
      </c>
      <c r="AC281" s="52">
        <v>0</v>
      </c>
      <c r="AD281" s="52">
        <v>0</v>
      </c>
      <c r="AE281" s="50">
        <v>30.915200333333331</v>
      </c>
      <c r="AF281" s="50">
        <v>88.169157000000013</v>
      </c>
      <c r="AG281" s="50">
        <v>0</v>
      </c>
      <c r="AH281" s="50">
        <v>4.4379952800000009</v>
      </c>
      <c r="AI281" s="52">
        <v>2.7468274666666663</v>
      </c>
      <c r="AJ281" s="49">
        <v>46.280081449003234</v>
      </c>
      <c r="AK281" s="50">
        <v>8.8954012345679008</v>
      </c>
      <c r="AL281" s="50">
        <v>14.035185185185187</v>
      </c>
      <c r="AM281" s="50">
        <v>0</v>
      </c>
      <c r="AN281" s="50">
        <v>19.231933333333334</v>
      </c>
      <c r="AO281" s="50">
        <v>3.837209302325582</v>
      </c>
      <c r="AP281" s="50">
        <v>12.070749999999999</v>
      </c>
      <c r="AQ281" s="51">
        <v>8.1708333333333343</v>
      </c>
      <c r="AR281" s="49">
        <v>0</v>
      </c>
      <c r="AS281" s="50">
        <v>0</v>
      </c>
      <c r="AT281" s="50">
        <v>0</v>
      </c>
      <c r="AU281" s="50">
        <v>2.5504666666666664</v>
      </c>
      <c r="AV281" s="50">
        <v>117.83340555555557</v>
      </c>
      <c r="AW281" s="50">
        <v>8.7945305119047639</v>
      </c>
      <c r="AX281" s="50">
        <v>3.5838095238095233</v>
      </c>
      <c r="AY281" s="50">
        <v>51.052780000000006</v>
      </c>
      <c r="AZ281" s="51">
        <v>0</v>
      </c>
      <c r="BA281" s="49">
        <v>0</v>
      </c>
      <c r="BB281" s="49">
        <v>0</v>
      </c>
      <c r="BC281" s="50">
        <v>0</v>
      </c>
      <c r="BD281" s="50">
        <v>0</v>
      </c>
      <c r="BE281" s="51">
        <v>0</v>
      </c>
      <c r="BF281" s="38"/>
      <c r="BG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38"/>
      <c r="BY281" s="38"/>
      <c r="BZ281" s="38"/>
      <c r="CJ281" s="38"/>
    </row>
    <row r="282" spans="2:88" x14ac:dyDescent="0.25">
      <c r="B282" s="8">
        <v>280</v>
      </c>
      <c r="C282" s="9" t="s">
        <v>11757</v>
      </c>
      <c r="D282" s="9" t="s">
        <v>11941</v>
      </c>
      <c r="E282" s="49">
        <v>6.9366347000000008</v>
      </c>
      <c r="F282" s="50">
        <v>4.9515144000000006</v>
      </c>
      <c r="G282" s="50">
        <v>11.892199999999999</v>
      </c>
      <c r="H282" s="51">
        <v>0</v>
      </c>
      <c r="I282" s="50">
        <v>0</v>
      </c>
      <c r="J282" s="50">
        <v>0</v>
      </c>
      <c r="K282" s="50">
        <v>0</v>
      </c>
      <c r="L282" s="50">
        <v>0</v>
      </c>
      <c r="M282" s="49">
        <v>3.0809421166666673</v>
      </c>
      <c r="N282" s="49">
        <v>1.6793607249066667</v>
      </c>
      <c r="O282" s="49">
        <v>0.86856399999999989</v>
      </c>
      <c r="P282" s="50">
        <v>0</v>
      </c>
      <c r="Q282" s="50">
        <v>0</v>
      </c>
      <c r="R282" s="50">
        <v>64.717770000000002</v>
      </c>
      <c r="S282" s="51">
        <v>47.457789999999996</v>
      </c>
      <c r="T282" s="50">
        <v>61.388663333333341</v>
      </c>
      <c r="U282" s="51">
        <v>6.4889666666666672</v>
      </c>
      <c r="V282" s="51">
        <v>0</v>
      </c>
      <c r="W282" s="50">
        <v>0</v>
      </c>
      <c r="X282" s="49">
        <v>3.0942175000000005</v>
      </c>
      <c r="Y282" s="51">
        <v>0</v>
      </c>
      <c r="Z282" s="52">
        <v>0</v>
      </c>
      <c r="AA282" s="52">
        <v>0</v>
      </c>
      <c r="AB282" s="52">
        <v>0</v>
      </c>
      <c r="AC282" s="52">
        <v>0</v>
      </c>
      <c r="AD282" s="52">
        <v>0</v>
      </c>
      <c r="AE282" s="50">
        <v>37.098240399999995</v>
      </c>
      <c r="AF282" s="50">
        <v>105.8029884</v>
      </c>
      <c r="AG282" s="50">
        <v>0</v>
      </c>
      <c r="AH282" s="50">
        <v>4.4379952800000009</v>
      </c>
      <c r="AI282" s="52">
        <v>2.7468274666666663</v>
      </c>
      <c r="AJ282" s="49">
        <v>55.536097738803875</v>
      </c>
      <c r="AK282" s="50">
        <v>10.674481481481482</v>
      </c>
      <c r="AL282" s="50">
        <v>16.842222222222222</v>
      </c>
      <c r="AM282" s="50">
        <v>0</v>
      </c>
      <c r="AN282" s="50">
        <v>23.078320000000001</v>
      </c>
      <c r="AO282" s="50">
        <v>4.6046511627906987</v>
      </c>
      <c r="AP282" s="50">
        <v>14.4849</v>
      </c>
      <c r="AQ282" s="51">
        <v>9.8049999999999997</v>
      </c>
      <c r="AR282" s="49">
        <v>0</v>
      </c>
      <c r="AS282" s="50">
        <v>0</v>
      </c>
      <c r="AT282" s="50">
        <v>0</v>
      </c>
      <c r="AU282" s="50">
        <v>3.1880833333333332</v>
      </c>
      <c r="AV282" s="50">
        <v>137.37227777777778</v>
      </c>
      <c r="AW282" s="50">
        <v>8.7945305119047639</v>
      </c>
      <c r="AX282" s="50">
        <v>3.5838095238095233</v>
      </c>
      <c r="AY282" s="50">
        <v>51.052780000000006</v>
      </c>
      <c r="AZ282" s="51">
        <v>0</v>
      </c>
      <c r="BA282" s="49">
        <v>0</v>
      </c>
      <c r="BB282" s="49">
        <v>0</v>
      </c>
      <c r="BC282" s="50">
        <v>0</v>
      </c>
      <c r="BD282" s="50">
        <v>0</v>
      </c>
      <c r="BE282" s="51">
        <v>0</v>
      </c>
      <c r="BF282" s="38"/>
      <c r="BG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38"/>
      <c r="BY282" s="38"/>
      <c r="BZ282" s="38"/>
      <c r="CJ282" s="38"/>
    </row>
    <row r="283" spans="2:88" x14ac:dyDescent="0.25">
      <c r="B283" s="8">
        <v>281</v>
      </c>
      <c r="C283" s="9" t="s">
        <v>11757</v>
      </c>
      <c r="D283" s="9" t="s">
        <v>11942</v>
      </c>
      <c r="E283" s="49">
        <v>6.9366347000000008</v>
      </c>
      <c r="F283" s="50">
        <v>4.9515144000000006</v>
      </c>
      <c r="G283" s="50">
        <v>11.892199999999999</v>
      </c>
      <c r="H283" s="51">
        <v>0</v>
      </c>
      <c r="I283" s="50">
        <v>0</v>
      </c>
      <c r="J283" s="50">
        <v>0</v>
      </c>
      <c r="K283" s="50">
        <v>0</v>
      </c>
      <c r="L283" s="50">
        <v>0</v>
      </c>
      <c r="M283" s="49">
        <v>6.1618842333333346</v>
      </c>
      <c r="N283" s="49">
        <v>2.1412299881066668</v>
      </c>
      <c r="O283" s="49">
        <v>1.7371279999999998</v>
      </c>
      <c r="P283" s="50">
        <v>0</v>
      </c>
      <c r="Q283" s="50">
        <v>0</v>
      </c>
      <c r="R283" s="50">
        <v>98.549083333333328</v>
      </c>
      <c r="S283" s="51">
        <v>47.457789999999996</v>
      </c>
      <c r="T283" s="50">
        <v>30.69433166666667</v>
      </c>
      <c r="U283" s="51">
        <v>16.348733333333335</v>
      </c>
      <c r="V283" s="51">
        <v>0</v>
      </c>
      <c r="W283" s="50">
        <v>0</v>
      </c>
      <c r="X283" s="49">
        <v>3.0942175000000005</v>
      </c>
      <c r="Y283" s="51">
        <v>0</v>
      </c>
      <c r="Z283" s="52">
        <v>0</v>
      </c>
      <c r="AA283" s="52">
        <v>0</v>
      </c>
      <c r="AB283" s="52">
        <v>0</v>
      </c>
      <c r="AC283" s="52">
        <v>0</v>
      </c>
      <c r="AD283" s="52">
        <v>0</v>
      </c>
      <c r="AE283" s="50">
        <v>18.549120199999997</v>
      </c>
      <c r="AF283" s="50">
        <v>52.901494200000002</v>
      </c>
      <c r="AG283" s="50">
        <v>0</v>
      </c>
      <c r="AH283" s="50">
        <v>8.8759905600000018</v>
      </c>
      <c r="AI283" s="52">
        <v>5.4636506518518519</v>
      </c>
      <c r="AJ283" s="49">
        <v>27.768048869401937</v>
      </c>
      <c r="AK283" s="50">
        <v>10.674481481481482</v>
      </c>
      <c r="AL283" s="50">
        <v>16.842222222222222</v>
      </c>
      <c r="AM283" s="50">
        <v>0</v>
      </c>
      <c r="AN283" s="50">
        <v>23.078320000000001</v>
      </c>
      <c r="AO283" s="50">
        <v>4.6046511627906987</v>
      </c>
      <c r="AP283" s="50">
        <v>14.4849</v>
      </c>
      <c r="AQ283" s="51">
        <v>9.8049999999999997</v>
      </c>
      <c r="AR283" s="49">
        <v>0</v>
      </c>
      <c r="AS283" s="50">
        <v>0</v>
      </c>
      <c r="AT283" s="50">
        <v>0</v>
      </c>
      <c r="AU283" s="50">
        <v>3.8256999999999994</v>
      </c>
      <c r="AV283" s="50">
        <v>196.58906666666667</v>
      </c>
      <c r="AW283" s="50">
        <v>17.589061023809528</v>
      </c>
      <c r="AX283" s="50">
        <v>3.5838095238095233</v>
      </c>
      <c r="AY283" s="50">
        <v>80.749716666666686</v>
      </c>
      <c r="AZ283" s="51">
        <v>0</v>
      </c>
      <c r="BA283" s="49">
        <v>0</v>
      </c>
      <c r="BB283" s="49">
        <v>0</v>
      </c>
      <c r="BC283" s="50">
        <v>0</v>
      </c>
      <c r="BD283" s="50">
        <v>0</v>
      </c>
      <c r="BE283" s="51">
        <v>0</v>
      </c>
      <c r="BF283" s="38"/>
      <c r="BG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Y283" s="38"/>
      <c r="BZ283" s="38"/>
      <c r="CJ283" s="38"/>
    </row>
    <row r="284" spans="2:88" x14ac:dyDescent="0.25">
      <c r="B284" s="8">
        <v>282</v>
      </c>
      <c r="C284" s="9" t="s">
        <v>11757</v>
      </c>
      <c r="D284" s="9" t="s">
        <v>11943</v>
      </c>
      <c r="E284" s="49">
        <v>9.2488462666666678</v>
      </c>
      <c r="F284" s="50">
        <v>6.6020192000000009</v>
      </c>
      <c r="G284" s="50">
        <v>15.856266666666667</v>
      </c>
      <c r="H284" s="51">
        <v>0</v>
      </c>
      <c r="I284" s="50">
        <v>0</v>
      </c>
      <c r="J284" s="50">
        <v>0</v>
      </c>
      <c r="K284" s="50">
        <v>0</v>
      </c>
      <c r="L284" s="50">
        <v>0</v>
      </c>
      <c r="M284" s="49">
        <v>6.1618842333333346</v>
      </c>
      <c r="N284" s="49">
        <v>2.1412299881066668</v>
      </c>
      <c r="O284" s="49">
        <v>1.7371279999999998</v>
      </c>
      <c r="P284" s="50">
        <v>0</v>
      </c>
      <c r="Q284" s="50">
        <v>0</v>
      </c>
      <c r="R284" s="50">
        <v>98.549083333333328</v>
      </c>
      <c r="S284" s="51">
        <v>47.457789999999996</v>
      </c>
      <c r="T284" s="50">
        <v>40.92577555555556</v>
      </c>
      <c r="U284" s="51">
        <v>16.348733333333335</v>
      </c>
      <c r="V284" s="51">
        <v>0</v>
      </c>
      <c r="W284" s="50">
        <v>0</v>
      </c>
      <c r="X284" s="49">
        <v>3.0942175000000005</v>
      </c>
      <c r="Y284" s="51">
        <v>0</v>
      </c>
      <c r="Z284" s="52">
        <v>0</v>
      </c>
      <c r="AA284" s="52">
        <v>0</v>
      </c>
      <c r="AB284" s="52">
        <v>0</v>
      </c>
      <c r="AC284" s="52">
        <v>0</v>
      </c>
      <c r="AD284" s="52">
        <v>0</v>
      </c>
      <c r="AE284" s="50">
        <v>24.732160266666664</v>
      </c>
      <c r="AF284" s="50">
        <v>70.535325600000007</v>
      </c>
      <c r="AG284" s="50">
        <v>0</v>
      </c>
      <c r="AH284" s="50">
        <v>8.8759905600000018</v>
      </c>
      <c r="AI284" s="52">
        <v>5.4636506518518519</v>
      </c>
      <c r="AJ284" s="49">
        <v>37.024065159202586</v>
      </c>
      <c r="AK284" s="50">
        <v>14.232641975308642</v>
      </c>
      <c r="AL284" s="50">
        <v>22.456296296296298</v>
      </c>
      <c r="AM284" s="50">
        <v>0</v>
      </c>
      <c r="AN284" s="50">
        <v>30.771093333333337</v>
      </c>
      <c r="AO284" s="50">
        <v>6.1395348837209314</v>
      </c>
      <c r="AP284" s="50">
        <v>19.313199999999998</v>
      </c>
      <c r="AQ284" s="51">
        <v>13.073333333333334</v>
      </c>
      <c r="AR284" s="49">
        <v>0</v>
      </c>
      <c r="AS284" s="50">
        <v>0</v>
      </c>
      <c r="AT284" s="50">
        <v>0</v>
      </c>
      <c r="AU284" s="50">
        <v>5.1009333333333329</v>
      </c>
      <c r="AV284" s="50">
        <v>235.66681111111114</v>
      </c>
      <c r="AW284" s="50">
        <v>17.589061023809528</v>
      </c>
      <c r="AX284" s="50">
        <v>3.5838095238095233</v>
      </c>
      <c r="AY284" s="50">
        <v>80.749716666666686</v>
      </c>
      <c r="AZ284" s="51">
        <v>0</v>
      </c>
      <c r="BA284" s="49">
        <v>0</v>
      </c>
      <c r="BB284" s="49">
        <v>0</v>
      </c>
      <c r="BC284" s="50">
        <v>0</v>
      </c>
      <c r="BD284" s="50">
        <v>0</v>
      </c>
      <c r="BE284" s="51">
        <v>0</v>
      </c>
      <c r="BF284" s="38"/>
      <c r="BG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38"/>
      <c r="BY284" s="38"/>
      <c r="BZ284" s="38"/>
      <c r="CJ284" s="38"/>
    </row>
    <row r="285" spans="2:88" x14ac:dyDescent="0.25">
      <c r="B285" s="8">
        <v>283</v>
      </c>
      <c r="C285" s="9" t="s">
        <v>11757</v>
      </c>
      <c r="D285" s="9" t="s">
        <v>11944</v>
      </c>
      <c r="E285" s="49">
        <v>11.561057833333335</v>
      </c>
      <c r="F285" s="50">
        <v>8.2525240000000011</v>
      </c>
      <c r="G285" s="50">
        <v>19.820333333333334</v>
      </c>
      <c r="H285" s="51">
        <v>0</v>
      </c>
      <c r="I285" s="50">
        <v>0</v>
      </c>
      <c r="J285" s="50">
        <v>0</v>
      </c>
      <c r="K285" s="50">
        <v>0</v>
      </c>
      <c r="L285" s="50">
        <v>0</v>
      </c>
      <c r="M285" s="49">
        <v>6.1618842333333346</v>
      </c>
      <c r="N285" s="49">
        <v>2.1412299881066668</v>
      </c>
      <c r="O285" s="49">
        <v>1.7371279999999998</v>
      </c>
      <c r="P285" s="50">
        <v>0</v>
      </c>
      <c r="Q285" s="50">
        <v>0</v>
      </c>
      <c r="R285" s="50">
        <v>98.549083333333328</v>
      </c>
      <c r="S285" s="51">
        <v>47.457789999999996</v>
      </c>
      <c r="T285" s="50">
        <v>51.157219444444451</v>
      </c>
      <c r="U285" s="51">
        <v>16.348733333333335</v>
      </c>
      <c r="V285" s="51">
        <v>0</v>
      </c>
      <c r="W285" s="50">
        <v>0</v>
      </c>
      <c r="X285" s="49">
        <v>3.0942175000000005</v>
      </c>
      <c r="Y285" s="51">
        <v>0</v>
      </c>
      <c r="Z285" s="52">
        <v>0</v>
      </c>
      <c r="AA285" s="52">
        <v>0</v>
      </c>
      <c r="AB285" s="52">
        <v>0</v>
      </c>
      <c r="AC285" s="52">
        <v>0</v>
      </c>
      <c r="AD285" s="52">
        <v>0</v>
      </c>
      <c r="AE285" s="50">
        <v>30.915200333333331</v>
      </c>
      <c r="AF285" s="50">
        <v>88.169157000000013</v>
      </c>
      <c r="AG285" s="50">
        <v>0</v>
      </c>
      <c r="AH285" s="50">
        <v>8.8759905600000018</v>
      </c>
      <c r="AI285" s="52">
        <v>5.4636506518518519</v>
      </c>
      <c r="AJ285" s="49">
        <v>46.280081449003234</v>
      </c>
      <c r="AK285" s="50">
        <v>17.790802469135802</v>
      </c>
      <c r="AL285" s="50">
        <v>28.070370370370373</v>
      </c>
      <c r="AM285" s="50">
        <v>0</v>
      </c>
      <c r="AN285" s="50">
        <v>38.463866666666668</v>
      </c>
      <c r="AO285" s="50">
        <v>7.674418604651164</v>
      </c>
      <c r="AP285" s="50">
        <v>24.141499999999997</v>
      </c>
      <c r="AQ285" s="51">
        <v>16.341666666666669</v>
      </c>
      <c r="AR285" s="49">
        <v>0</v>
      </c>
      <c r="AS285" s="50">
        <v>0</v>
      </c>
      <c r="AT285" s="50">
        <v>0</v>
      </c>
      <c r="AU285" s="50">
        <v>5.1009333333333329</v>
      </c>
      <c r="AV285" s="50">
        <v>235.66681111111114</v>
      </c>
      <c r="AW285" s="50">
        <v>17.589061023809528</v>
      </c>
      <c r="AX285" s="50">
        <v>3.5838095238095233</v>
      </c>
      <c r="AY285" s="50">
        <v>80.749716666666686</v>
      </c>
      <c r="AZ285" s="51">
        <v>0</v>
      </c>
      <c r="BA285" s="49">
        <v>0</v>
      </c>
      <c r="BB285" s="49">
        <v>0</v>
      </c>
      <c r="BC285" s="50">
        <v>0</v>
      </c>
      <c r="BD285" s="50">
        <v>0</v>
      </c>
      <c r="BE285" s="51">
        <v>0</v>
      </c>
      <c r="BF285" s="38"/>
      <c r="BG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38"/>
      <c r="BY285" s="38"/>
      <c r="BZ285" s="38"/>
      <c r="CJ285" s="38"/>
    </row>
    <row r="286" spans="2:88" x14ac:dyDescent="0.25">
      <c r="B286" s="8">
        <v>284</v>
      </c>
      <c r="C286" s="9" t="s">
        <v>11757</v>
      </c>
      <c r="D286" s="9" t="s">
        <v>11945</v>
      </c>
      <c r="E286" s="49">
        <v>13.873269400000002</v>
      </c>
      <c r="F286" s="50">
        <v>9.9030288000000013</v>
      </c>
      <c r="G286" s="50">
        <v>23.784399999999998</v>
      </c>
      <c r="H286" s="51">
        <v>0</v>
      </c>
      <c r="I286" s="50">
        <v>0</v>
      </c>
      <c r="J286" s="50">
        <v>0</v>
      </c>
      <c r="K286" s="50">
        <v>0</v>
      </c>
      <c r="L286" s="50">
        <v>0</v>
      </c>
      <c r="M286" s="49">
        <v>6.1618842333333346</v>
      </c>
      <c r="N286" s="49">
        <v>2.1412299881066668</v>
      </c>
      <c r="O286" s="49">
        <v>1.7371279999999998</v>
      </c>
      <c r="P286" s="50">
        <v>0</v>
      </c>
      <c r="Q286" s="50">
        <v>0</v>
      </c>
      <c r="R286" s="50">
        <v>98.549083333333328</v>
      </c>
      <c r="S286" s="51">
        <v>47.457789999999996</v>
      </c>
      <c r="T286" s="50">
        <v>61.388663333333341</v>
      </c>
      <c r="U286" s="51">
        <v>16.348733333333335</v>
      </c>
      <c r="V286" s="51">
        <v>0</v>
      </c>
      <c r="W286" s="50">
        <v>0</v>
      </c>
      <c r="X286" s="49">
        <v>3.0942175000000005</v>
      </c>
      <c r="Y286" s="51">
        <v>0</v>
      </c>
      <c r="Z286" s="52">
        <v>0</v>
      </c>
      <c r="AA286" s="52">
        <v>0</v>
      </c>
      <c r="AB286" s="52">
        <v>0</v>
      </c>
      <c r="AC286" s="52">
        <v>0</v>
      </c>
      <c r="AD286" s="52">
        <v>0</v>
      </c>
      <c r="AE286" s="50">
        <v>37.098240399999995</v>
      </c>
      <c r="AF286" s="50">
        <v>105.8029884</v>
      </c>
      <c r="AG286" s="50">
        <v>0</v>
      </c>
      <c r="AH286" s="50">
        <v>8.8759905600000018</v>
      </c>
      <c r="AI286" s="52">
        <v>5.4636506518518519</v>
      </c>
      <c r="AJ286" s="49">
        <v>55.536097738803875</v>
      </c>
      <c r="AK286" s="50">
        <v>21.348962962962965</v>
      </c>
      <c r="AL286" s="50">
        <v>33.684444444444445</v>
      </c>
      <c r="AM286" s="50">
        <v>0</v>
      </c>
      <c r="AN286" s="50">
        <v>46.156640000000003</v>
      </c>
      <c r="AO286" s="50">
        <v>9.2093023255813975</v>
      </c>
      <c r="AP286" s="50">
        <v>28.969799999999999</v>
      </c>
      <c r="AQ286" s="51">
        <v>19.61</v>
      </c>
      <c r="AR286" s="49">
        <v>0</v>
      </c>
      <c r="AS286" s="50">
        <v>0</v>
      </c>
      <c r="AT286" s="50">
        <v>0</v>
      </c>
      <c r="AU286" s="50">
        <v>6.3761666666666663</v>
      </c>
      <c r="AV286" s="50">
        <v>274.74455555555556</v>
      </c>
      <c r="AW286" s="50">
        <v>17.589061023809528</v>
      </c>
      <c r="AX286" s="50">
        <v>3.5838095238095233</v>
      </c>
      <c r="AY286" s="50">
        <v>80.749716666666686</v>
      </c>
      <c r="AZ286" s="51">
        <v>0</v>
      </c>
      <c r="BA286" s="49">
        <v>0</v>
      </c>
      <c r="BB286" s="49">
        <v>0</v>
      </c>
      <c r="BC286" s="50">
        <v>0</v>
      </c>
      <c r="BD286" s="50">
        <v>0</v>
      </c>
      <c r="BE286" s="51">
        <v>0</v>
      </c>
      <c r="BF286" s="38"/>
      <c r="BG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38"/>
      <c r="BY286" s="38"/>
      <c r="BZ286" s="38"/>
      <c r="CJ286" s="38"/>
    </row>
    <row r="287" spans="2:88" x14ac:dyDescent="0.25">
      <c r="B287" s="8">
        <v>285</v>
      </c>
      <c r="C287" s="9" t="s">
        <v>11757</v>
      </c>
      <c r="D287" s="9" t="s">
        <v>11946</v>
      </c>
      <c r="E287" s="49">
        <v>10.404952050000002</v>
      </c>
      <c r="F287" s="50">
        <v>7.427271600000001</v>
      </c>
      <c r="G287" s="50">
        <v>17.8383</v>
      </c>
      <c r="H287" s="51">
        <v>0</v>
      </c>
      <c r="I287" s="50">
        <v>0</v>
      </c>
      <c r="J287" s="50">
        <v>0</v>
      </c>
      <c r="K287" s="50">
        <v>0</v>
      </c>
      <c r="L287" s="50">
        <v>0</v>
      </c>
      <c r="M287" s="49">
        <v>9.2428263500000014</v>
      </c>
      <c r="N287" s="49">
        <v>2.7070817396444444</v>
      </c>
      <c r="O287" s="49">
        <v>2.6056919999999995</v>
      </c>
      <c r="P287" s="50">
        <v>0</v>
      </c>
      <c r="Q287" s="50">
        <v>0</v>
      </c>
      <c r="R287" s="50">
        <v>132.09772999999998</v>
      </c>
      <c r="S287" s="51">
        <v>47.457789999999996</v>
      </c>
      <c r="T287" s="50">
        <v>30.69433166666667</v>
      </c>
      <c r="U287" s="51">
        <v>17.482226666666673</v>
      </c>
      <c r="V287" s="51">
        <v>0</v>
      </c>
      <c r="W287" s="50">
        <v>0</v>
      </c>
      <c r="X287" s="49">
        <v>3.0942175000000005</v>
      </c>
      <c r="Y287" s="51">
        <v>0</v>
      </c>
      <c r="Z287" s="52">
        <v>0</v>
      </c>
      <c r="AA287" s="52">
        <v>0</v>
      </c>
      <c r="AB287" s="52">
        <v>0</v>
      </c>
      <c r="AC287" s="52">
        <v>0</v>
      </c>
      <c r="AD287" s="52">
        <v>0</v>
      </c>
      <c r="AE287" s="50">
        <v>18.549120199999997</v>
      </c>
      <c r="AF287" s="50">
        <v>52.901494200000002</v>
      </c>
      <c r="AG287" s="50">
        <v>0</v>
      </c>
      <c r="AH287" s="50">
        <v>13.313985840000004</v>
      </c>
      <c r="AI287" s="52">
        <v>8.180473837037038</v>
      </c>
      <c r="AJ287" s="49">
        <v>27.768048869401937</v>
      </c>
      <c r="AK287" s="50">
        <v>16.011722222222225</v>
      </c>
      <c r="AL287" s="50">
        <v>25.263333333333335</v>
      </c>
      <c r="AM287" s="50">
        <v>0</v>
      </c>
      <c r="AN287" s="50">
        <v>34.61748</v>
      </c>
      <c r="AO287" s="50">
        <v>6.9069767441860481</v>
      </c>
      <c r="AP287" s="50">
        <v>21.727350000000001</v>
      </c>
      <c r="AQ287" s="51">
        <v>14.7075</v>
      </c>
      <c r="AR287" s="49">
        <v>0</v>
      </c>
      <c r="AS287" s="50">
        <v>0</v>
      </c>
      <c r="AT287" s="50">
        <v>0</v>
      </c>
      <c r="AU287" s="50">
        <v>5.7385499999999992</v>
      </c>
      <c r="AV287" s="50">
        <v>294.8836</v>
      </c>
      <c r="AW287" s="50">
        <v>26.383591535714292</v>
      </c>
      <c r="AX287" s="50">
        <v>3.5838095238095233</v>
      </c>
      <c r="AY287" s="50">
        <v>106.32013333333335</v>
      </c>
      <c r="AZ287" s="51">
        <v>0</v>
      </c>
      <c r="BA287" s="49">
        <v>0</v>
      </c>
      <c r="BB287" s="49">
        <v>0</v>
      </c>
      <c r="BC287" s="50">
        <v>0</v>
      </c>
      <c r="BD287" s="50">
        <v>0</v>
      </c>
      <c r="BE287" s="51">
        <v>0</v>
      </c>
      <c r="BF287" s="38"/>
      <c r="BG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38"/>
      <c r="BY287" s="38"/>
      <c r="BZ287" s="38"/>
      <c r="CJ287" s="38"/>
    </row>
    <row r="288" spans="2:88" x14ac:dyDescent="0.25">
      <c r="B288" s="8">
        <v>286</v>
      </c>
      <c r="C288" s="9" t="s">
        <v>11757</v>
      </c>
      <c r="D288" s="9" t="s">
        <v>11947</v>
      </c>
      <c r="E288" s="49">
        <v>13.873269400000002</v>
      </c>
      <c r="F288" s="50">
        <v>9.9030288000000013</v>
      </c>
      <c r="G288" s="50">
        <v>23.784399999999998</v>
      </c>
      <c r="H288" s="51">
        <v>0</v>
      </c>
      <c r="I288" s="50">
        <v>0</v>
      </c>
      <c r="J288" s="50">
        <v>0</v>
      </c>
      <c r="K288" s="50">
        <v>0</v>
      </c>
      <c r="L288" s="50">
        <v>0</v>
      </c>
      <c r="M288" s="49">
        <v>9.2428263500000014</v>
      </c>
      <c r="N288" s="49">
        <v>2.7070817396444444</v>
      </c>
      <c r="O288" s="49">
        <v>2.6056919999999995</v>
      </c>
      <c r="P288" s="50">
        <v>0</v>
      </c>
      <c r="Q288" s="50">
        <v>0</v>
      </c>
      <c r="R288" s="50">
        <v>132.09772999999998</v>
      </c>
      <c r="S288" s="51">
        <v>47.457789999999996</v>
      </c>
      <c r="T288" s="50">
        <v>40.92577555555556</v>
      </c>
      <c r="U288" s="51">
        <v>17.482226666666673</v>
      </c>
      <c r="V288" s="51">
        <v>0</v>
      </c>
      <c r="W288" s="50">
        <v>0</v>
      </c>
      <c r="X288" s="49">
        <v>3.0942175000000005</v>
      </c>
      <c r="Y288" s="51">
        <v>0</v>
      </c>
      <c r="Z288" s="52">
        <v>0</v>
      </c>
      <c r="AA288" s="52">
        <v>0</v>
      </c>
      <c r="AB288" s="52">
        <v>0</v>
      </c>
      <c r="AC288" s="52">
        <v>0</v>
      </c>
      <c r="AD288" s="52">
        <v>0</v>
      </c>
      <c r="AE288" s="50">
        <v>24.732160266666664</v>
      </c>
      <c r="AF288" s="50">
        <v>70.535325600000007</v>
      </c>
      <c r="AG288" s="50">
        <v>0</v>
      </c>
      <c r="AH288" s="50">
        <v>13.313985840000004</v>
      </c>
      <c r="AI288" s="52">
        <v>8.180473837037038</v>
      </c>
      <c r="AJ288" s="49">
        <v>37.024065159202586</v>
      </c>
      <c r="AK288" s="50">
        <v>21.348962962962965</v>
      </c>
      <c r="AL288" s="50">
        <v>33.684444444444445</v>
      </c>
      <c r="AM288" s="50">
        <v>0</v>
      </c>
      <c r="AN288" s="50">
        <v>46.156640000000003</v>
      </c>
      <c r="AO288" s="50">
        <v>9.2093023255813975</v>
      </c>
      <c r="AP288" s="50">
        <v>28.969799999999999</v>
      </c>
      <c r="AQ288" s="51">
        <v>19.61</v>
      </c>
      <c r="AR288" s="49">
        <v>0</v>
      </c>
      <c r="AS288" s="50">
        <v>0</v>
      </c>
      <c r="AT288" s="50">
        <v>0</v>
      </c>
      <c r="AU288" s="50">
        <v>7.6513999999999989</v>
      </c>
      <c r="AV288" s="50">
        <v>353.50021666666669</v>
      </c>
      <c r="AW288" s="50">
        <v>26.383591535714292</v>
      </c>
      <c r="AX288" s="50">
        <v>3.5838095238095233</v>
      </c>
      <c r="AY288" s="50">
        <v>106.32013333333335</v>
      </c>
      <c r="AZ288" s="51">
        <v>0</v>
      </c>
      <c r="BA288" s="49">
        <v>0</v>
      </c>
      <c r="BB288" s="49">
        <v>0</v>
      </c>
      <c r="BC288" s="50">
        <v>0</v>
      </c>
      <c r="BD288" s="50">
        <v>0</v>
      </c>
      <c r="BE288" s="51">
        <v>0</v>
      </c>
      <c r="BF288" s="38"/>
      <c r="BG288" s="38"/>
      <c r="BK288" s="38"/>
      <c r="BL288" s="38"/>
      <c r="BM288" s="38"/>
      <c r="BN288" s="38"/>
      <c r="BO288" s="38"/>
      <c r="BP288" s="38"/>
      <c r="BQ288" s="38"/>
      <c r="BR288" s="38"/>
      <c r="BS288" s="38"/>
      <c r="BT288" s="38"/>
      <c r="BU288" s="38"/>
      <c r="BY288" s="38"/>
      <c r="BZ288" s="38"/>
      <c r="CJ288" s="38"/>
    </row>
    <row r="289" spans="2:88" x14ac:dyDescent="0.25">
      <c r="B289" s="8">
        <v>287</v>
      </c>
      <c r="C289" s="9" t="s">
        <v>11757</v>
      </c>
      <c r="D289" s="9" t="s">
        <v>11948</v>
      </c>
      <c r="E289" s="49">
        <v>17.341586750000001</v>
      </c>
      <c r="F289" s="50">
        <v>12.378786000000002</v>
      </c>
      <c r="G289" s="50">
        <v>29.730499999999999</v>
      </c>
      <c r="H289" s="51">
        <v>0</v>
      </c>
      <c r="I289" s="50">
        <v>0</v>
      </c>
      <c r="J289" s="50">
        <v>0</v>
      </c>
      <c r="K289" s="50">
        <v>0</v>
      </c>
      <c r="L289" s="50">
        <v>0</v>
      </c>
      <c r="M289" s="49">
        <v>9.2428263500000014</v>
      </c>
      <c r="N289" s="49">
        <v>2.7070817396444444</v>
      </c>
      <c r="O289" s="49">
        <v>2.6056919999999995</v>
      </c>
      <c r="P289" s="50">
        <v>0</v>
      </c>
      <c r="Q289" s="50">
        <v>0</v>
      </c>
      <c r="R289" s="50">
        <v>132.09772999999998</v>
      </c>
      <c r="S289" s="51">
        <v>47.457789999999996</v>
      </c>
      <c r="T289" s="50">
        <v>51.157219444444451</v>
      </c>
      <c r="U289" s="51">
        <v>17.482226666666673</v>
      </c>
      <c r="V289" s="51">
        <v>0</v>
      </c>
      <c r="W289" s="50">
        <v>0</v>
      </c>
      <c r="X289" s="49">
        <v>3.0942175000000005</v>
      </c>
      <c r="Y289" s="51">
        <v>0</v>
      </c>
      <c r="Z289" s="52">
        <v>0</v>
      </c>
      <c r="AA289" s="52">
        <v>0</v>
      </c>
      <c r="AB289" s="52">
        <v>0</v>
      </c>
      <c r="AC289" s="52">
        <v>0</v>
      </c>
      <c r="AD289" s="52">
        <v>0</v>
      </c>
      <c r="AE289" s="50">
        <v>30.915200333333331</v>
      </c>
      <c r="AF289" s="50">
        <v>88.169157000000013</v>
      </c>
      <c r="AG289" s="50">
        <v>0</v>
      </c>
      <c r="AH289" s="50">
        <v>13.313985840000004</v>
      </c>
      <c r="AI289" s="52">
        <v>8.180473837037038</v>
      </c>
      <c r="AJ289" s="49">
        <v>46.280081449003234</v>
      </c>
      <c r="AK289" s="50">
        <v>26.686203703703704</v>
      </c>
      <c r="AL289" s="50">
        <v>42.105555555555554</v>
      </c>
      <c r="AM289" s="50">
        <v>0</v>
      </c>
      <c r="AN289" s="50">
        <v>57.695800000000006</v>
      </c>
      <c r="AO289" s="50">
        <v>11.511627906976747</v>
      </c>
      <c r="AP289" s="50">
        <v>36.212249999999997</v>
      </c>
      <c r="AQ289" s="51">
        <v>24.512499999999999</v>
      </c>
      <c r="AR289" s="49">
        <v>0</v>
      </c>
      <c r="AS289" s="50">
        <v>0</v>
      </c>
      <c r="AT289" s="50">
        <v>0</v>
      </c>
      <c r="AU289" s="50">
        <v>7.6513999999999989</v>
      </c>
      <c r="AV289" s="50">
        <v>353.50021666666669</v>
      </c>
      <c r="AW289" s="50">
        <v>26.383591535714292</v>
      </c>
      <c r="AX289" s="50">
        <v>3.5838095238095233</v>
      </c>
      <c r="AY289" s="50">
        <v>106.32013333333335</v>
      </c>
      <c r="AZ289" s="51">
        <v>0</v>
      </c>
      <c r="BA289" s="49">
        <v>0</v>
      </c>
      <c r="BB289" s="49">
        <v>0</v>
      </c>
      <c r="BC289" s="50">
        <v>0</v>
      </c>
      <c r="BD289" s="50">
        <v>0</v>
      </c>
      <c r="BE289" s="51">
        <v>0</v>
      </c>
      <c r="BF289" s="38"/>
      <c r="BG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Y289" s="38"/>
      <c r="BZ289" s="38"/>
      <c r="CJ289" s="38"/>
    </row>
    <row r="290" spans="2:88" x14ac:dyDescent="0.25">
      <c r="B290" s="8">
        <v>288</v>
      </c>
      <c r="C290" s="9" t="s">
        <v>11757</v>
      </c>
      <c r="D290" s="9" t="s">
        <v>11949</v>
      </c>
      <c r="E290" s="49">
        <v>20.809904100000004</v>
      </c>
      <c r="F290" s="50">
        <v>14.854543200000002</v>
      </c>
      <c r="G290" s="50">
        <v>35.676600000000001</v>
      </c>
      <c r="H290" s="51">
        <v>0</v>
      </c>
      <c r="I290" s="50">
        <v>0</v>
      </c>
      <c r="J290" s="50">
        <v>0</v>
      </c>
      <c r="K290" s="50">
        <v>0</v>
      </c>
      <c r="L290" s="50">
        <v>0</v>
      </c>
      <c r="M290" s="49">
        <v>9.2428263500000014</v>
      </c>
      <c r="N290" s="49">
        <v>2.7070817396444444</v>
      </c>
      <c r="O290" s="49">
        <v>2.6056919999999995</v>
      </c>
      <c r="P290" s="50">
        <v>0</v>
      </c>
      <c r="Q290" s="50">
        <v>0</v>
      </c>
      <c r="R290" s="50">
        <v>132.09772999999998</v>
      </c>
      <c r="S290" s="51">
        <v>47.457789999999996</v>
      </c>
      <c r="T290" s="50">
        <v>61.388663333333341</v>
      </c>
      <c r="U290" s="51">
        <v>17.482226666666673</v>
      </c>
      <c r="V290" s="51">
        <v>0</v>
      </c>
      <c r="W290" s="50">
        <v>0</v>
      </c>
      <c r="X290" s="49">
        <v>3.0942175000000005</v>
      </c>
      <c r="Y290" s="51">
        <v>0</v>
      </c>
      <c r="Z290" s="52">
        <v>0</v>
      </c>
      <c r="AA290" s="52">
        <v>0</v>
      </c>
      <c r="AB290" s="52">
        <v>0</v>
      </c>
      <c r="AC290" s="52">
        <v>0</v>
      </c>
      <c r="AD290" s="52">
        <v>0</v>
      </c>
      <c r="AE290" s="50">
        <v>37.098240399999995</v>
      </c>
      <c r="AF290" s="50">
        <v>105.8029884</v>
      </c>
      <c r="AG290" s="50">
        <v>0</v>
      </c>
      <c r="AH290" s="50">
        <v>13.313985840000004</v>
      </c>
      <c r="AI290" s="52">
        <v>8.180473837037038</v>
      </c>
      <c r="AJ290" s="49">
        <v>55.536097738803875</v>
      </c>
      <c r="AK290" s="50">
        <v>32.023444444444451</v>
      </c>
      <c r="AL290" s="50">
        <v>50.526666666666671</v>
      </c>
      <c r="AM290" s="50">
        <v>0</v>
      </c>
      <c r="AN290" s="50">
        <v>69.234960000000001</v>
      </c>
      <c r="AO290" s="50">
        <v>13.813953488372096</v>
      </c>
      <c r="AP290" s="50">
        <v>43.454700000000003</v>
      </c>
      <c r="AQ290" s="51">
        <v>29.414999999999999</v>
      </c>
      <c r="AR290" s="49">
        <v>0</v>
      </c>
      <c r="AS290" s="50">
        <v>0</v>
      </c>
      <c r="AT290" s="50">
        <v>0</v>
      </c>
      <c r="AU290" s="50">
        <v>9.5642499999999995</v>
      </c>
      <c r="AV290" s="50">
        <v>412.11683333333337</v>
      </c>
      <c r="AW290" s="50">
        <v>26.383591535714292</v>
      </c>
      <c r="AX290" s="50">
        <v>3.5838095238095233</v>
      </c>
      <c r="AY290" s="50">
        <v>106.32013333333335</v>
      </c>
      <c r="AZ290" s="51">
        <v>0</v>
      </c>
      <c r="BA290" s="49">
        <v>0</v>
      </c>
      <c r="BB290" s="49">
        <v>0</v>
      </c>
      <c r="BC290" s="50">
        <v>0</v>
      </c>
      <c r="BD290" s="50">
        <v>0</v>
      </c>
      <c r="BE290" s="51">
        <v>0</v>
      </c>
      <c r="BF290" s="38"/>
      <c r="BG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38"/>
      <c r="BY290" s="38"/>
      <c r="BZ290" s="38"/>
      <c r="CJ290" s="38"/>
    </row>
    <row r="291" spans="2:88" x14ac:dyDescent="0.25">
      <c r="B291" s="8">
        <v>289</v>
      </c>
      <c r="C291" s="9" t="s">
        <v>11757</v>
      </c>
      <c r="D291" s="9" t="s">
        <v>11950</v>
      </c>
      <c r="E291" s="49">
        <v>3.4683173500000004</v>
      </c>
      <c r="F291" s="50">
        <v>2.4757572000000003</v>
      </c>
      <c r="G291" s="50">
        <v>5.9460999999999995</v>
      </c>
      <c r="H291" s="51">
        <v>0</v>
      </c>
      <c r="I291" s="50">
        <v>0</v>
      </c>
      <c r="J291" s="50">
        <v>0</v>
      </c>
      <c r="K291" s="50">
        <v>0</v>
      </c>
      <c r="L291" s="50">
        <v>0</v>
      </c>
      <c r="M291" s="49">
        <v>3.0809421166666673</v>
      </c>
      <c r="N291" s="49">
        <v>1.6793607249066667</v>
      </c>
      <c r="O291" s="49">
        <v>0.86856399999999989</v>
      </c>
      <c r="P291" s="50">
        <v>0</v>
      </c>
      <c r="Q291" s="50">
        <v>0</v>
      </c>
      <c r="R291" s="50">
        <v>28.394184666666668</v>
      </c>
      <c r="S291" s="51">
        <v>11.134204666666669</v>
      </c>
      <c r="T291" s="50">
        <v>7.3024923749999999</v>
      </c>
      <c r="U291" s="51">
        <v>6.4889666666666672</v>
      </c>
      <c r="V291" s="51">
        <v>0</v>
      </c>
      <c r="W291" s="50">
        <v>0</v>
      </c>
      <c r="X291" s="49">
        <v>0.6188435000000001</v>
      </c>
      <c r="Y291" s="51">
        <v>0</v>
      </c>
      <c r="Z291" s="52">
        <v>0</v>
      </c>
      <c r="AA291" s="52">
        <v>0</v>
      </c>
      <c r="AB291" s="52">
        <v>0</v>
      </c>
      <c r="AC291" s="52">
        <v>0</v>
      </c>
      <c r="AD291" s="52">
        <v>0</v>
      </c>
      <c r="AE291" s="50">
        <v>5.4840054</v>
      </c>
      <c r="AF291" s="50">
        <v>12.447410399999999</v>
      </c>
      <c r="AG291" s="50">
        <v>0</v>
      </c>
      <c r="AH291" s="50">
        <v>4.4379952800000009</v>
      </c>
      <c r="AI291" s="52">
        <v>2.7468274666666663</v>
      </c>
      <c r="AJ291" s="49">
        <v>4.0564134888118497</v>
      </c>
      <c r="AK291" s="50">
        <v>5.1431592592592592</v>
      </c>
      <c r="AL291" s="50">
        <v>10.252555555555555</v>
      </c>
      <c r="AM291" s="50">
        <v>12.705000000000002</v>
      </c>
      <c r="AN291" s="50">
        <v>0</v>
      </c>
      <c r="AO291" s="50">
        <v>0</v>
      </c>
      <c r="AP291" s="50">
        <v>0</v>
      </c>
      <c r="AQ291" s="51">
        <v>0</v>
      </c>
      <c r="AR291" s="49">
        <v>0</v>
      </c>
      <c r="AS291" s="50">
        <v>0</v>
      </c>
      <c r="AT291" s="50">
        <v>0</v>
      </c>
      <c r="AU291" s="50">
        <v>1.9128499999999997</v>
      </c>
      <c r="AV291" s="50">
        <v>76.60220733333334</v>
      </c>
      <c r="AW291" s="50">
        <v>7.3393876547619055</v>
      </c>
      <c r="AX291" s="50">
        <v>0.71676190476190471</v>
      </c>
      <c r="AY291" s="50">
        <v>24.701180000000008</v>
      </c>
      <c r="AZ291" s="51">
        <v>0</v>
      </c>
      <c r="BA291" s="49">
        <v>0</v>
      </c>
      <c r="BB291" s="49">
        <v>0</v>
      </c>
      <c r="BC291" s="50">
        <v>0</v>
      </c>
      <c r="BD291" s="50">
        <v>0</v>
      </c>
      <c r="BE291" s="51">
        <v>0</v>
      </c>
      <c r="BF291" s="38"/>
      <c r="BG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38"/>
      <c r="BY291" s="38"/>
      <c r="BZ291" s="38"/>
      <c r="CJ291" s="38"/>
    </row>
    <row r="292" spans="2:88" x14ac:dyDescent="0.25">
      <c r="B292" s="8">
        <v>290</v>
      </c>
      <c r="C292" s="9" t="s">
        <v>11757</v>
      </c>
      <c r="D292" s="9" t="s">
        <v>11951</v>
      </c>
      <c r="E292" s="49">
        <v>4.6244231333333339</v>
      </c>
      <c r="F292" s="50">
        <v>3.3010096000000004</v>
      </c>
      <c r="G292" s="50">
        <v>7.9281333333333333</v>
      </c>
      <c r="H292" s="51">
        <v>0</v>
      </c>
      <c r="I292" s="50">
        <v>0</v>
      </c>
      <c r="J292" s="50">
        <v>0</v>
      </c>
      <c r="K292" s="50">
        <v>0</v>
      </c>
      <c r="L292" s="50">
        <v>0</v>
      </c>
      <c r="M292" s="49">
        <v>3.0809421166666673</v>
      </c>
      <c r="N292" s="49">
        <v>1.6793607249066667</v>
      </c>
      <c r="O292" s="49">
        <v>0.86856399999999989</v>
      </c>
      <c r="P292" s="50">
        <v>0</v>
      </c>
      <c r="Q292" s="50">
        <v>0</v>
      </c>
      <c r="R292" s="50">
        <v>28.394184666666668</v>
      </c>
      <c r="S292" s="51">
        <v>11.134204666666669</v>
      </c>
      <c r="T292" s="50">
        <v>9.7366565000000005</v>
      </c>
      <c r="U292" s="51">
        <v>6.4889666666666672</v>
      </c>
      <c r="V292" s="51">
        <v>0</v>
      </c>
      <c r="W292" s="50">
        <v>0</v>
      </c>
      <c r="X292" s="49">
        <v>0.6188435000000001</v>
      </c>
      <c r="Y292" s="51">
        <v>0</v>
      </c>
      <c r="Z292" s="52">
        <v>0</v>
      </c>
      <c r="AA292" s="52">
        <v>0</v>
      </c>
      <c r="AB292" s="52">
        <v>0</v>
      </c>
      <c r="AC292" s="52">
        <v>0</v>
      </c>
      <c r="AD292" s="52">
        <v>0</v>
      </c>
      <c r="AE292" s="50">
        <v>7.3120072</v>
      </c>
      <c r="AF292" s="50">
        <v>16.5965472</v>
      </c>
      <c r="AG292" s="50">
        <v>0</v>
      </c>
      <c r="AH292" s="50">
        <v>4.4379952800000009</v>
      </c>
      <c r="AI292" s="52">
        <v>2.7468274666666663</v>
      </c>
      <c r="AJ292" s="49">
        <v>5.4085513184157996</v>
      </c>
      <c r="AK292" s="50">
        <v>6.8575456790123459</v>
      </c>
      <c r="AL292" s="50">
        <v>13.670074074074073</v>
      </c>
      <c r="AM292" s="50">
        <v>16.940000000000001</v>
      </c>
      <c r="AN292" s="50">
        <v>0</v>
      </c>
      <c r="AO292" s="50">
        <v>0</v>
      </c>
      <c r="AP292" s="50">
        <v>0</v>
      </c>
      <c r="AQ292" s="51">
        <v>0</v>
      </c>
      <c r="AR292" s="49">
        <v>0</v>
      </c>
      <c r="AS292" s="50">
        <v>0</v>
      </c>
      <c r="AT292" s="50">
        <v>0</v>
      </c>
      <c r="AU292" s="50">
        <v>2.5504666666666664</v>
      </c>
      <c r="AV292" s="50">
        <v>89.391248666666684</v>
      </c>
      <c r="AW292" s="50">
        <v>7.3393876547619055</v>
      </c>
      <c r="AX292" s="50">
        <v>0.71676190476190471</v>
      </c>
      <c r="AY292" s="50">
        <v>24.701180000000008</v>
      </c>
      <c r="AZ292" s="51">
        <v>0</v>
      </c>
      <c r="BA292" s="49">
        <v>0</v>
      </c>
      <c r="BB292" s="49">
        <v>0</v>
      </c>
      <c r="BC292" s="50">
        <v>0</v>
      </c>
      <c r="BD292" s="50">
        <v>0</v>
      </c>
      <c r="BE292" s="51">
        <v>0</v>
      </c>
      <c r="BF292" s="38"/>
      <c r="BG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38"/>
      <c r="BY292" s="38"/>
      <c r="BZ292" s="38"/>
      <c r="CJ292" s="38"/>
    </row>
    <row r="293" spans="2:88" x14ac:dyDescent="0.25">
      <c r="B293" s="8">
        <v>291</v>
      </c>
      <c r="C293" s="9" t="s">
        <v>11757</v>
      </c>
      <c r="D293" s="9" t="s">
        <v>11952</v>
      </c>
      <c r="E293" s="49">
        <v>5.7805289166666673</v>
      </c>
      <c r="F293" s="50">
        <v>4.1262620000000005</v>
      </c>
      <c r="G293" s="50">
        <v>9.910166666666667</v>
      </c>
      <c r="H293" s="51">
        <v>0</v>
      </c>
      <c r="I293" s="50">
        <v>0</v>
      </c>
      <c r="J293" s="50">
        <v>0</v>
      </c>
      <c r="K293" s="50">
        <v>0</v>
      </c>
      <c r="L293" s="50">
        <v>0</v>
      </c>
      <c r="M293" s="49">
        <v>3.0809421166666673</v>
      </c>
      <c r="N293" s="49">
        <v>1.6793607249066667</v>
      </c>
      <c r="O293" s="49">
        <v>0.86856399999999989</v>
      </c>
      <c r="P293" s="50">
        <v>0</v>
      </c>
      <c r="Q293" s="50">
        <v>0</v>
      </c>
      <c r="R293" s="50">
        <v>28.394184666666668</v>
      </c>
      <c r="S293" s="51">
        <v>11.134204666666669</v>
      </c>
      <c r="T293" s="50">
        <v>12.170820625000001</v>
      </c>
      <c r="U293" s="51">
        <v>6.4889666666666672</v>
      </c>
      <c r="V293" s="51">
        <v>0</v>
      </c>
      <c r="W293" s="50">
        <v>0</v>
      </c>
      <c r="X293" s="49">
        <v>0.6188435000000001</v>
      </c>
      <c r="Y293" s="51">
        <v>0</v>
      </c>
      <c r="Z293" s="52">
        <v>0</v>
      </c>
      <c r="AA293" s="52">
        <v>0</v>
      </c>
      <c r="AB293" s="52">
        <v>0</v>
      </c>
      <c r="AC293" s="52">
        <v>0</v>
      </c>
      <c r="AD293" s="52">
        <v>0</v>
      </c>
      <c r="AE293" s="50">
        <v>9.1400089999999992</v>
      </c>
      <c r="AF293" s="50">
        <v>20.745684000000001</v>
      </c>
      <c r="AG293" s="50">
        <v>0</v>
      </c>
      <c r="AH293" s="50">
        <v>4.4379952800000009</v>
      </c>
      <c r="AI293" s="52">
        <v>2.7468274666666663</v>
      </c>
      <c r="AJ293" s="49">
        <v>6.7606891480197495</v>
      </c>
      <c r="AK293" s="50">
        <v>8.5719320987654317</v>
      </c>
      <c r="AL293" s="50">
        <v>17.087592592592593</v>
      </c>
      <c r="AM293" s="50">
        <v>21.175000000000001</v>
      </c>
      <c r="AN293" s="50">
        <v>0</v>
      </c>
      <c r="AO293" s="50">
        <v>0</v>
      </c>
      <c r="AP293" s="50">
        <v>0</v>
      </c>
      <c r="AQ293" s="51">
        <v>0</v>
      </c>
      <c r="AR293" s="49">
        <v>0</v>
      </c>
      <c r="AS293" s="50">
        <v>0</v>
      </c>
      <c r="AT293" s="50">
        <v>0</v>
      </c>
      <c r="AU293" s="50">
        <v>2.5504666666666664</v>
      </c>
      <c r="AV293" s="50">
        <v>89.391248666666684</v>
      </c>
      <c r="AW293" s="50">
        <v>7.3393876547619055</v>
      </c>
      <c r="AX293" s="50">
        <v>0.71676190476190471</v>
      </c>
      <c r="AY293" s="50">
        <v>24.701180000000008</v>
      </c>
      <c r="AZ293" s="51">
        <v>0</v>
      </c>
      <c r="BA293" s="49">
        <v>0</v>
      </c>
      <c r="BB293" s="49">
        <v>0</v>
      </c>
      <c r="BC293" s="50">
        <v>0</v>
      </c>
      <c r="BD293" s="50">
        <v>0</v>
      </c>
      <c r="BE293" s="51">
        <v>0</v>
      </c>
      <c r="BF293" s="38"/>
      <c r="BG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38"/>
      <c r="BY293" s="38"/>
      <c r="BZ293" s="38"/>
      <c r="CJ293" s="38"/>
    </row>
    <row r="294" spans="2:88" x14ac:dyDescent="0.25">
      <c r="B294" s="8">
        <v>292</v>
      </c>
      <c r="C294" s="9" t="s">
        <v>11757</v>
      </c>
      <c r="D294" s="9" t="s">
        <v>11953</v>
      </c>
      <c r="E294" s="49">
        <v>6.9366347000000008</v>
      </c>
      <c r="F294" s="50">
        <v>4.9515144000000006</v>
      </c>
      <c r="G294" s="50">
        <v>11.892199999999999</v>
      </c>
      <c r="H294" s="51">
        <v>0</v>
      </c>
      <c r="I294" s="50">
        <v>0</v>
      </c>
      <c r="J294" s="50">
        <v>0</v>
      </c>
      <c r="K294" s="50">
        <v>0</v>
      </c>
      <c r="L294" s="50">
        <v>0</v>
      </c>
      <c r="M294" s="49">
        <v>3.0809421166666673</v>
      </c>
      <c r="N294" s="49">
        <v>1.6793607249066667</v>
      </c>
      <c r="O294" s="49">
        <v>0.86856399999999989</v>
      </c>
      <c r="P294" s="50">
        <v>0</v>
      </c>
      <c r="Q294" s="50">
        <v>0</v>
      </c>
      <c r="R294" s="50">
        <v>28.394184666666668</v>
      </c>
      <c r="S294" s="51">
        <v>11.134204666666669</v>
      </c>
      <c r="T294" s="50">
        <v>14.60498475</v>
      </c>
      <c r="U294" s="51">
        <v>6.4889666666666672</v>
      </c>
      <c r="V294" s="51">
        <v>0</v>
      </c>
      <c r="W294" s="50">
        <v>0</v>
      </c>
      <c r="X294" s="49">
        <v>0.6188435000000001</v>
      </c>
      <c r="Y294" s="51">
        <v>0</v>
      </c>
      <c r="Z294" s="52">
        <v>0</v>
      </c>
      <c r="AA294" s="52">
        <v>0</v>
      </c>
      <c r="AB294" s="52">
        <v>0</v>
      </c>
      <c r="AC294" s="52">
        <v>0</v>
      </c>
      <c r="AD294" s="52">
        <v>0</v>
      </c>
      <c r="AE294" s="50">
        <v>10.9680108</v>
      </c>
      <c r="AF294" s="50">
        <v>24.894820799999998</v>
      </c>
      <c r="AG294" s="50">
        <v>0</v>
      </c>
      <c r="AH294" s="50">
        <v>4.4379952800000009</v>
      </c>
      <c r="AI294" s="52">
        <v>2.7468274666666663</v>
      </c>
      <c r="AJ294" s="49">
        <v>8.1128269776236994</v>
      </c>
      <c r="AK294" s="50">
        <v>10.286318518518518</v>
      </c>
      <c r="AL294" s="50">
        <v>20.505111111111109</v>
      </c>
      <c r="AM294" s="50">
        <v>25.410000000000004</v>
      </c>
      <c r="AN294" s="50">
        <v>0</v>
      </c>
      <c r="AO294" s="50">
        <v>0</v>
      </c>
      <c r="AP294" s="50">
        <v>0</v>
      </c>
      <c r="AQ294" s="51">
        <v>0</v>
      </c>
      <c r="AR294" s="49">
        <v>0</v>
      </c>
      <c r="AS294" s="50">
        <v>0</v>
      </c>
      <c r="AT294" s="50">
        <v>0</v>
      </c>
      <c r="AU294" s="50">
        <v>3.1880833333333332</v>
      </c>
      <c r="AV294" s="50">
        <v>102.18029000000001</v>
      </c>
      <c r="AW294" s="50">
        <v>7.3393876547619055</v>
      </c>
      <c r="AX294" s="50">
        <v>0.71676190476190471</v>
      </c>
      <c r="AY294" s="50">
        <v>24.701180000000008</v>
      </c>
      <c r="AZ294" s="51">
        <v>0</v>
      </c>
      <c r="BA294" s="49">
        <v>0</v>
      </c>
      <c r="BB294" s="49">
        <v>0</v>
      </c>
      <c r="BC294" s="50">
        <v>0</v>
      </c>
      <c r="BD294" s="50">
        <v>0</v>
      </c>
      <c r="BE294" s="51">
        <v>0</v>
      </c>
      <c r="BF294" s="38"/>
      <c r="BG294" s="38"/>
      <c r="BK294" s="38"/>
      <c r="BL294" s="38"/>
      <c r="BM294" s="38"/>
      <c r="BN294" s="38"/>
      <c r="BO294" s="38"/>
      <c r="BP294" s="38"/>
      <c r="BQ294" s="38"/>
      <c r="BR294" s="38"/>
      <c r="BS294" s="38"/>
      <c r="BT294" s="38"/>
      <c r="BU294" s="38"/>
      <c r="BY294" s="38"/>
      <c r="BZ294" s="38"/>
      <c r="CJ294" s="38"/>
    </row>
    <row r="295" spans="2:88" x14ac:dyDescent="0.25">
      <c r="B295" s="8">
        <v>293</v>
      </c>
      <c r="C295" s="9" t="s">
        <v>11757</v>
      </c>
      <c r="D295" s="9" t="s">
        <v>11954</v>
      </c>
      <c r="E295" s="49">
        <v>6.9366347000000008</v>
      </c>
      <c r="F295" s="50">
        <v>4.9515144000000006</v>
      </c>
      <c r="G295" s="50">
        <v>11.892199999999999</v>
      </c>
      <c r="H295" s="51">
        <v>0</v>
      </c>
      <c r="I295" s="50">
        <v>0</v>
      </c>
      <c r="J295" s="50">
        <v>0</v>
      </c>
      <c r="K295" s="50">
        <v>0</v>
      </c>
      <c r="L295" s="50">
        <v>0</v>
      </c>
      <c r="M295" s="49">
        <v>6.1618842333333346</v>
      </c>
      <c r="N295" s="49">
        <v>2.1412299881066668</v>
      </c>
      <c r="O295" s="49">
        <v>1.7371279999999998</v>
      </c>
      <c r="P295" s="50">
        <v>0</v>
      </c>
      <c r="Q295" s="50">
        <v>0</v>
      </c>
      <c r="R295" s="50">
        <v>62.225498000000002</v>
      </c>
      <c r="S295" s="51">
        <v>11.134204666666669</v>
      </c>
      <c r="T295" s="50">
        <v>7.3024923749999999</v>
      </c>
      <c r="U295" s="51">
        <v>16.348733333333335</v>
      </c>
      <c r="V295" s="51">
        <v>0</v>
      </c>
      <c r="W295" s="50">
        <v>0</v>
      </c>
      <c r="X295" s="49">
        <v>0.6188435000000001</v>
      </c>
      <c r="Y295" s="51">
        <v>0</v>
      </c>
      <c r="Z295" s="52">
        <v>0</v>
      </c>
      <c r="AA295" s="52">
        <v>0</v>
      </c>
      <c r="AB295" s="52">
        <v>0</v>
      </c>
      <c r="AC295" s="52">
        <v>0</v>
      </c>
      <c r="AD295" s="52">
        <v>0</v>
      </c>
      <c r="AE295" s="50">
        <v>5.4840054</v>
      </c>
      <c r="AF295" s="50">
        <v>12.447410399999999</v>
      </c>
      <c r="AG295" s="50">
        <v>0</v>
      </c>
      <c r="AH295" s="50">
        <v>8.8759905600000018</v>
      </c>
      <c r="AI295" s="52">
        <v>5.4636506518518519</v>
      </c>
      <c r="AJ295" s="49">
        <v>4.0564134888118497</v>
      </c>
      <c r="AK295" s="50">
        <v>10.286318518518518</v>
      </c>
      <c r="AL295" s="50">
        <v>20.505111111111109</v>
      </c>
      <c r="AM295" s="50">
        <v>25.410000000000004</v>
      </c>
      <c r="AN295" s="50">
        <v>0</v>
      </c>
      <c r="AO295" s="50">
        <v>0</v>
      </c>
      <c r="AP295" s="50">
        <v>0</v>
      </c>
      <c r="AQ295" s="51">
        <v>0</v>
      </c>
      <c r="AR295" s="49">
        <v>0</v>
      </c>
      <c r="AS295" s="50">
        <v>0</v>
      </c>
      <c r="AT295" s="50">
        <v>0</v>
      </c>
      <c r="AU295" s="50">
        <v>3.8256999999999994</v>
      </c>
      <c r="AV295" s="50">
        <v>153.20441466666668</v>
      </c>
      <c r="AW295" s="50">
        <v>14.678775309523811</v>
      </c>
      <c r="AX295" s="50">
        <v>0.71676190476190471</v>
      </c>
      <c r="AY295" s="50">
        <v>53.403716666666675</v>
      </c>
      <c r="AZ295" s="51">
        <v>0</v>
      </c>
      <c r="BA295" s="49">
        <v>0</v>
      </c>
      <c r="BB295" s="49">
        <v>0</v>
      </c>
      <c r="BC295" s="50">
        <v>0</v>
      </c>
      <c r="BD295" s="50">
        <v>0</v>
      </c>
      <c r="BE295" s="51">
        <v>0</v>
      </c>
      <c r="BF295" s="38"/>
      <c r="BG295" s="38"/>
      <c r="BK295" s="38"/>
      <c r="BL295" s="38"/>
      <c r="BM295" s="38"/>
      <c r="BN295" s="38"/>
      <c r="BO295" s="38"/>
      <c r="BP295" s="38"/>
      <c r="BQ295" s="38"/>
      <c r="BR295" s="38"/>
      <c r="BS295" s="38"/>
      <c r="BT295" s="38"/>
      <c r="BU295" s="38"/>
      <c r="BY295" s="38"/>
      <c r="BZ295" s="38"/>
      <c r="CJ295" s="38"/>
    </row>
    <row r="296" spans="2:88" x14ac:dyDescent="0.25">
      <c r="B296" s="8">
        <v>294</v>
      </c>
      <c r="C296" s="9" t="s">
        <v>11757</v>
      </c>
      <c r="D296" s="9" t="s">
        <v>11955</v>
      </c>
      <c r="E296" s="49">
        <v>9.2488462666666678</v>
      </c>
      <c r="F296" s="50">
        <v>6.6020192000000009</v>
      </c>
      <c r="G296" s="50">
        <v>15.856266666666667</v>
      </c>
      <c r="H296" s="51">
        <v>0</v>
      </c>
      <c r="I296" s="50">
        <v>0</v>
      </c>
      <c r="J296" s="50">
        <v>0</v>
      </c>
      <c r="K296" s="50">
        <v>0</v>
      </c>
      <c r="L296" s="50">
        <v>0</v>
      </c>
      <c r="M296" s="49">
        <v>6.1618842333333346</v>
      </c>
      <c r="N296" s="49">
        <v>2.1412299881066668</v>
      </c>
      <c r="O296" s="49">
        <v>1.7371279999999998</v>
      </c>
      <c r="P296" s="50">
        <v>0</v>
      </c>
      <c r="Q296" s="50">
        <v>0</v>
      </c>
      <c r="R296" s="50">
        <v>62.225498000000002</v>
      </c>
      <c r="S296" s="51">
        <v>11.134204666666669</v>
      </c>
      <c r="T296" s="50">
        <v>9.7366565000000005</v>
      </c>
      <c r="U296" s="51">
        <v>16.348733333333335</v>
      </c>
      <c r="V296" s="51">
        <v>0</v>
      </c>
      <c r="W296" s="50">
        <v>0</v>
      </c>
      <c r="X296" s="49">
        <v>0.6188435000000001</v>
      </c>
      <c r="Y296" s="51">
        <v>0</v>
      </c>
      <c r="Z296" s="52">
        <v>0</v>
      </c>
      <c r="AA296" s="52">
        <v>0</v>
      </c>
      <c r="AB296" s="52">
        <v>0</v>
      </c>
      <c r="AC296" s="52">
        <v>0</v>
      </c>
      <c r="AD296" s="52">
        <v>0</v>
      </c>
      <c r="AE296" s="50">
        <v>7.3120072</v>
      </c>
      <c r="AF296" s="50">
        <v>16.5965472</v>
      </c>
      <c r="AG296" s="50">
        <v>0</v>
      </c>
      <c r="AH296" s="50">
        <v>8.8759905600000018</v>
      </c>
      <c r="AI296" s="52">
        <v>5.4636506518518519</v>
      </c>
      <c r="AJ296" s="49">
        <v>5.4085513184157996</v>
      </c>
      <c r="AK296" s="50">
        <v>13.715091358024692</v>
      </c>
      <c r="AL296" s="50">
        <v>27.340148148148145</v>
      </c>
      <c r="AM296" s="50">
        <v>33.880000000000003</v>
      </c>
      <c r="AN296" s="50">
        <v>0</v>
      </c>
      <c r="AO296" s="50">
        <v>0</v>
      </c>
      <c r="AP296" s="50">
        <v>0</v>
      </c>
      <c r="AQ296" s="51">
        <v>0</v>
      </c>
      <c r="AR296" s="49">
        <v>0</v>
      </c>
      <c r="AS296" s="50">
        <v>0</v>
      </c>
      <c r="AT296" s="50">
        <v>0</v>
      </c>
      <c r="AU296" s="50">
        <v>5.1009333333333329</v>
      </c>
      <c r="AV296" s="50">
        <v>178.78249733333337</v>
      </c>
      <c r="AW296" s="50">
        <v>14.678775309523811</v>
      </c>
      <c r="AX296" s="50">
        <v>0.71676190476190471</v>
      </c>
      <c r="AY296" s="50">
        <v>53.403716666666675</v>
      </c>
      <c r="AZ296" s="51">
        <v>0</v>
      </c>
      <c r="BA296" s="49">
        <v>0</v>
      </c>
      <c r="BB296" s="49">
        <v>0</v>
      </c>
      <c r="BC296" s="50">
        <v>0</v>
      </c>
      <c r="BD296" s="50">
        <v>0</v>
      </c>
      <c r="BE296" s="51">
        <v>0</v>
      </c>
      <c r="BF296" s="38"/>
      <c r="BG296" s="38"/>
      <c r="BK296" s="38"/>
      <c r="BL296" s="38"/>
      <c r="BM296" s="38"/>
      <c r="BN296" s="38"/>
      <c r="BO296" s="38"/>
      <c r="BP296" s="38"/>
      <c r="BQ296" s="38"/>
      <c r="BR296" s="38"/>
      <c r="BS296" s="38"/>
      <c r="BT296" s="38"/>
      <c r="BU296" s="38"/>
      <c r="BY296" s="38"/>
      <c r="BZ296" s="38"/>
      <c r="CJ296" s="38"/>
    </row>
    <row r="297" spans="2:88" x14ac:dyDescent="0.25">
      <c r="B297" s="8">
        <v>295</v>
      </c>
      <c r="C297" s="9" t="s">
        <v>11757</v>
      </c>
      <c r="D297" s="9" t="s">
        <v>11956</v>
      </c>
      <c r="E297" s="49">
        <v>11.561057833333335</v>
      </c>
      <c r="F297" s="50">
        <v>8.2525240000000011</v>
      </c>
      <c r="G297" s="50">
        <v>19.820333333333334</v>
      </c>
      <c r="H297" s="51">
        <v>0</v>
      </c>
      <c r="I297" s="50">
        <v>0</v>
      </c>
      <c r="J297" s="50">
        <v>0</v>
      </c>
      <c r="K297" s="50">
        <v>0</v>
      </c>
      <c r="L297" s="50">
        <v>0</v>
      </c>
      <c r="M297" s="49">
        <v>6.1618842333333346</v>
      </c>
      <c r="N297" s="49">
        <v>2.1412299881066668</v>
      </c>
      <c r="O297" s="49">
        <v>1.7371279999999998</v>
      </c>
      <c r="P297" s="50">
        <v>0</v>
      </c>
      <c r="Q297" s="50">
        <v>0</v>
      </c>
      <c r="R297" s="50">
        <v>62.225498000000002</v>
      </c>
      <c r="S297" s="51">
        <v>11.134204666666669</v>
      </c>
      <c r="T297" s="50">
        <v>12.170820625000001</v>
      </c>
      <c r="U297" s="51">
        <v>16.348733333333335</v>
      </c>
      <c r="V297" s="51">
        <v>0</v>
      </c>
      <c r="W297" s="50">
        <v>0</v>
      </c>
      <c r="X297" s="49">
        <v>0.6188435000000001</v>
      </c>
      <c r="Y297" s="51">
        <v>0</v>
      </c>
      <c r="Z297" s="52">
        <v>0</v>
      </c>
      <c r="AA297" s="52">
        <v>0</v>
      </c>
      <c r="AB297" s="52">
        <v>0</v>
      </c>
      <c r="AC297" s="52">
        <v>0</v>
      </c>
      <c r="AD297" s="52">
        <v>0</v>
      </c>
      <c r="AE297" s="50">
        <v>9.1400089999999992</v>
      </c>
      <c r="AF297" s="50">
        <v>20.745684000000001</v>
      </c>
      <c r="AG297" s="50">
        <v>0</v>
      </c>
      <c r="AH297" s="50">
        <v>8.8759905600000018</v>
      </c>
      <c r="AI297" s="52">
        <v>5.4636506518518519</v>
      </c>
      <c r="AJ297" s="49">
        <v>6.7606891480197495</v>
      </c>
      <c r="AK297" s="50">
        <v>17.143864197530863</v>
      </c>
      <c r="AL297" s="50">
        <v>34.175185185185185</v>
      </c>
      <c r="AM297" s="50">
        <v>42.35</v>
      </c>
      <c r="AN297" s="50">
        <v>0</v>
      </c>
      <c r="AO297" s="50">
        <v>0</v>
      </c>
      <c r="AP297" s="50">
        <v>0</v>
      </c>
      <c r="AQ297" s="51">
        <v>0</v>
      </c>
      <c r="AR297" s="49">
        <v>0</v>
      </c>
      <c r="AS297" s="50">
        <v>0</v>
      </c>
      <c r="AT297" s="50">
        <v>0</v>
      </c>
      <c r="AU297" s="50">
        <v>5.1009333333333329</v>
      </c>
      <c r="AV297" s="50">
        <v>178.78249733333337</v>
      </c>
      <c r="AW297" s="50">
        <v>14.678775309523811</v>
      </c>
      <c r="AX297" s="50">
        <v>0.71676190476190471</v>
      </c>
      <c r="AY297" s="50">
        <v>53.403716666666675</v>
      </c>
      <c r="AZ297" s="51">
        <v>0</v>
      </c>
      <c r="BA297" s="49">
        <v>0</v>
      </c>
      <c r="BB297" s="49">
        <v>0</v>
      </c>
      <c r="BC297" s="50">
        <v>0</v>
      </c>
      <c r="BD297" s="50">
        <v>0</v>
      </c>
      <c r="BE297" s="51">
        <v>0</v>
      </c>
      <c r="BF297" s="38"/>
      <c r="BG297" s="38"/>
      <c r="BK297" s="38"/>
      <c r="BL297" s="38"/>
      <c r="BM297" s="38"/>
      <c r="BN297" s="38"/>
      <c r="BO297" s="38"/>
      <c r="BP297" s="38"/>
      <c r="BQ297" s="38"/>
      <c r="BR297" s="38"/>
      <c r="BS297" s="38"/>
      <c r="BT297" s="38"/>
      <c r="BU297" s="38"/>
      <c r="BY297" s="38"/>
      <c r="BZ297" s="38"/>
      <c r="CJ297" s="38"/>
    </row>
    <row r="298" spans="2:88" x14ac:dyDescent="0.25">
      <c r="B298" s="8">
        <v>296</v>
      </c>
      <c r="C298" s="9" t="s">
        <v>11757</v>
      </c>
      <c r="D298" s="9" t="s">
        <v>11957</v>
      </c>
      <c r="E298" s="49">
        <v>13.873269400000002</v>
      </c>
      <c r="F298" s="50">
        <v>9.9030288000000013</v>
      </c>
      <c r="G298" s="50">
        <v>23.784399999999998</v>
      </c>
      <c r="H298" s="51">
        <v>0</v>
      </c>
      <c r="I298" s="50">
        <v>0</v>
      </c>
      <c r="J298" s="50">
        <v>0</v>
      </c>
      <c r="K298" s="50">
        <v>0</v>
      </c>
      <c r="L298" s="50">
        <v>0</v>
      </c>
      <c r="M298" s="49">
        <v>6.1618842333333346</v>
      </c>
      <c r="N298" s="49">
        <v>2.1412299881066668</v>
      </c>
      <c r="O298" s="49">
        <v>1.7371279999999998</v>
      </c>
      <c r="P298" s="50">
        <v>0</v>
      </c>
      <c r="Q298" s="50">
        <v>0</v>
      </c>
      <c r="R298" s="50">
        <v>62.225498000000002</v>
      </c>
      <c r="S298" s="51">
        <v>11.134204666666669</v>
      </c>
      <c r="T298" s="50">
        <v>14.60498475</v>
      </c>
      <c r="U298" s="51">
        <v>16.348733333333335</v>
      </c>
      <c r="V298" s="51">
        <v>0</v>
      </c>
      <c r="W298" s="50">
        <v>0</v>
      </c>
      <c r="X298" s="49">
        <v>0.6188435000000001</v>
      </c>
      <c r="Y298" s="51">
        <v>0</v>
      </c>
      <c r="Z298" s="52">
        <v>0</v>
      </c>
      <c r="AA298" s="52">
        <v>0</v>
      </c>
      <c r="AB298" s="52">
        <v>0</v>
      </c>
      <c r="AC298" s="52">
        <v>0</v>
      </c>
      <c r="AD298" s="52">
        <v>0</v>
      </c>
      <c r="AE298" s="50">
        <v>10.9680108</v>
      </c>
      <c r="AF298" s="50">
        <v>24.894820799999998</v>
      </c>
      <c r="AG298" s="50">
        <v>0</v>
      </c>
      <c r="AH298" s="50">
        <v>8.8759905600000018</v>
      </c>
      <c r="AI298" s="52">
        <v>5.4636506518518519</v>
      </c>
      <c r="AJ298" s="49">
        <v>8.1128269776236994</v>
      </c>
      <c r="AK298" s="50">
        <v>20.572637037037037</v>
      </c>
      <c r="AL298" s="50">
        <v>41.010222222222218</v>
      </c>
      <c r="AM298" s="50">
        <v>50.820000000000007</v>
      </c>
      <c r="AN298" s="50">
        <v>0</v>
      </c>
      <c r="AO298" s="50">
        <v>0</v>
      </c>
      <c r="AP298" s="50">
        <v>0</v>
      </c>
      <c r="AQ298" s="51">
        <v>0</v>
      </c>
      <c r="AR298" s="49">
        <v>0</v>
      </c>
      <c r="AS298" s="50">
        <v>0</v>
      </c>
      <c r="AT298" s="50">
        <v>0</v>
      </c>
      <c r="AU298" s="50">
        <v>6.3761666666666663</v>
      </c>
      <c r="AV298" s="50">
        <v>204.36058000000003</v>
      </c>
      <c r="AW298" s="50">
        <v>14.678775309523811</v>
      </c>
      <c r="AX298" s="50">
        <v>0.71676190476190471</v>
      </c>
      <c r="AY298" s="50">
        <v>53.403716666666675</v>
      </c>
      <c r="AZ298" s="51">
        <v>0</v>
      </c>
      <c r="BA298" s="49">
        <v>0</v>
      </c>
      <c r="BB298" s="49">
        <v>0</v>
      </c>
      <c r="BC298" s="50">
        <v>0</v>
      </c>
      <c r="BD298" s="50">
        <v>0</v>
      </c>
      <c r="BE298" s="51">
        <v>0</v>
      </c>
      <c r="BF298" s="38"/>
      <c r="BG298" s="38"/>
      <c r="BK298" s="38"/>
      <c r="BL298" s="38"/>
      <c r="BM298" s="38"/>
      <c r="BN298" s="38"/>
      <c r="BO298" s="38"/>
      <c r="BP298" s="38"/>
      <c r="BQ298" s="38"/>
      <c r="BR298" s="38"/>
      <c r="BS298" s="38"/>
      <c r="BT298" s="38"/>
      <c r="BU298" s="38"/>
      <c r="BY298" s="38"/>
      <c r="BZ298" s="38"/>
      <c r="CJ298" s="38"/>
    </row>
    <row r="299" spans="2:88" x14ac:dyDescent="0.25">
      <c r="B299" s="8">
        <v>297</v>
      </c>
      <c r="C299" s="9" t="s">
        <v>11757</v>
      </c>
      <c r="D299" s="9" t="s">
        <v>11958</v>
      </c>
      <c r="E299" s="49">
        <v>10.404952050000002</v>
      </c>
      <c r="F299" s="50">
        <v>7.427271600000001</v>
      </c>
      <c r="G299" s="50">
        <v>17.8383</v>
      </c>
      <c r="H299" s="51">
        <v>0</v>
      </c>
      <c r="I299" s="50">
        <v>0</v>
      </c>
      <c r="J299" s="50">
        <v>0</v>
      </c>
      <c r="K299" s="50">
        <v>0</v>
      </c>
      <c r="L299" s="50">
        <v>0</v>
      </c>
      <c r="M299" s="49">
        <v>9.2428263500000014</v>
      </c>
      <c r="N299" s="49">
        <v>2.7070817396444444</v>
      </c>
      <c r="O299" s="49">
        <v>2.6056919999999995</v>
      </c>
      <c r="P299" s="50">
        <v>0</v>
      </c>
      <c r="Q299" s="50">
        <v>0</v>
      </c>
      <c r="R299" s="50">
        <v>95.774144666666672</v>
      </c>
      <c r="S299" s="51">
        <v>11.134204666666669</v>
      </c>
      <c r="T299" s="50">
        <v>7.3024923749999999</v>
      </c>
      <c r="U299" s="51">
        <v>17.482226666666673</v>
      </c>
      <c r="V299" s="51">
        <v>0</v>
      </c>
      <c r="W299" s="50">
        <v>0</v>
      </c>
      <c r="X299" s="49">
        <v>0.6188435000000001</v>
      </c>
      <c r="Y299" s="51">
        <v>0</v>
      </c>
      <c r="Z299" s="52">
        <v>0</v>
      </c>
      <c r="AA299" s="52">
        <v>0</v>
      </c>
      <c r="AB299" s="52">
        <v>0</v>
      </c>
      <c r="AC299" s="52">
        <v>0</v>
      </c>
      <c r="AD299" s="52">
        <v>0</v>
      </c>
      <c r="AE299" s="50">
        <v>5.4840054</v>
      </c>
      <c r="AF299" s="50">
        <v>12.447410399999999</v>
      </c>
      <c r="AG299" s="50">
        <v>0</v>
      </c>
      <c r="AH299" s="50">
        <v>13.313985840000004</v>
      </c>
      <c r="AI299" s="52">
        <v>8.180473837037038</v>
      </c>
      <c r="AJ299" s="49">
        <v>4.0564134888118497</v>
      </c>
      <c r="AK299" s="50">
        <v>15.429477777777777</v>
      </c>
      <c r="AL299" s="50">
        <v>30.757666666666665</v>
      </c>
      <c r="AM299" s="50">
        <v>38.115000000000009</v>
      </c>
      <c r="AN299" s="50">
        <v>0</v>
      </c>
      <c r="AO299" s="50">
        <v>0</v>
      </c>
      <c r="AP299" s="50">
        <v>0</v>
      </c>
      <c r="AQ299" s="51">
        <v>0</v>
      </c>
      <c r="AR299" s="49">
        <v>0</v>
      </c>
      <c r="AS299" s="50">
        <v>0</v>
      </c>
      <c r="AT299" s="50">
        <v>0</v>
      </c>
      <c r="AU299" s="50">
        <v>5.7385499999999992</v>
      </c>
      <c r="AV299" s="50">
        <v>229.806622</v>
      </c>
      <c r="AW299" s="50">
        <v>22.018162964285715</v>
      </c>
      <c r="AX299" s="50">
        <v>0.71676190476190471</v>
      </c>
      <c r="AY299" s="50">
        <v>78.974133333333342</v>
      </c>
      <c r="AZ299" s="51">
        <v>0</v>
      </c>
      <c r="BA299" s="49">
        <v>0</v>
      </c>
      <c r="BB299" s="49">
        <v>0</v>
      </c>
      <c r="BC299" s="50">
        <v>0</v>
      </c>
      <c r="BD299" s="50">
        <v>0</v>
      </c>
      <c r="BE299" s="51">
        <v>0</v>
      </c>
      <c r="BF299" s="38"/>
      <c r="BG299" s="38"/>
      <c r="BK299" s="38"/>
      <c r="BL299" s="38"/>
      <c r="BM299" s="38"/>
      <c r="BN299" s="38"/>
      <c r="BO299" s="38"/>
      <c r="BP299" s="38"/>
      <c r="BQ299" s="38"/>
      <c r="BR299" s="38"/>
      <c r="BS299" s="38"/>
      <c r="BT299" s="38"/>
      <c r="BU299" s="38"/>
      <c r="BY299" s="38"/>
      <c r="BZ299" s="38"/>
      <c r="CJ299" s="38"/>
    </row>
    <row r="300" spans="2:88" x14ac:dyDescent="0.25">
      <c r="B300" s="8">
        <v>298</v>
      </c>
      <c r="C300" s="9" t="s">
        <v>11757</v>
      </c>
      <c r="D300" s="9" t="s">
        <v>11959</v>
      </c>
      <c r="E300" s="49">
        <v>13.873269400000002</v>
      </c>
      <c r="F300" s="50">
        <v>9.9030288000000013</v>
      </c>
      <c r="G300" s="50">
        <v>23.784399999999998</v>
      </c>
      <c r="H300" s="51">
        <v>0</v>
      </c>
      <c r="I300" s="50">
        <v>0</v>
      </c>
      <c r="J300" s="50">
        <v>0</v>
      </c>
      <c r="K300" s="50">
        <v>0</v>
      </c>
      <c r="L300" s="50">
        <v>0</v>
      </c>
      <c r="M300" s="49">
        <v>9.2428263500000014</v>
      </c>
      <c r="N300" s="49">
        <v>2.7070817396444444</v>
      </c>
      <c r="O300" s="49">
        <v>2.6056919999999995</v>
      </c>
      <c r="P300" s="50">
        <v>0</v>
      </c>
      <c r="Q300" s="50">
        <v>0</v>
      </c>
      <c r="R300" s="50">
        <v>95.774144666666672</v>
      </c>
      <c r="S300" s="51">
        <v>11.134204666666669</v>
      </c>
      <c r="T300" s="50">
        <v>9.7366565000000005</v>
      </c>
      <c r="U300" s="51">
        <v>17.482226666666673</v>
      </c>
      <c r="V300" s="51">
        <v>0</v>
      </c>
      <c r="W300" s="50">
        <v>0</v>
      </c>
      <c r="X300" s="49">
        <v>0.6188435000000001</v>
      </c>
      <c r="Y300" s="51">
        <v>0</v>
      </c>
      <c r="Z300" s="52">
        <v>0</v>
      </c>
      <c r="AA300" s="52">
        <v>0</v>
      </c>
      <c r="AB300" s="52">
        <v>0</v>
      </c>
      <c r="AC300" s="52">
        <v>0</v>
      </c>
      <c r="AD300" s="52">
        <v>0</v>
      </c>
      <c r="AE300" s="50">
        <v>7.3120072</v>
      </c>
      <c r="AF300" s="50">
        <v>16.5965472</v>
      </c>
      <c r="AG300" s="50">
        <v>0</v>
      </c>
      <c r="AH300" s="50">
        <v>13.313985840000004</v>
      </c>
      <c r="AI300" s="52">
        <v>8.180473837037038</v>
      </c>
      <c r="AJ300" s="49">
        <v>5.4085513184157996</v>
      </c>
      <c r="AK300" s="50">
        <v>20.572637037037037</v>
      </c>
      <c r="AL300" s="50">
        <v>41.010222222222218</v>
      </c>
      <c r="AM300" s="50">
        <v>50.820000000000007</v>
      </c>
      <c r="AN300" s="50">
        <v>0</v>
      </c>
      <c r="AO300" s="50">
        <v>0</v>
      </c>
      <c r="AP300" s="50">
        <v>0</v>
      </c>
      <c r="AQ300" s="51">
        <v>0</v>
      </c>
      <c r="AR300" s="49">
        <v>0</v>
      </c>
      <c r="AS300" s="50">
        <v>0</v>
      </c>
      <c r="AT300" s="50">
        <v>0</v>
      </c>
      <c r="AU300" s="50">
        <v>7.6513999999999989</v>
      </c>
      <c r="AV300" s="50">
        <v>268.17374600000005</v>
      </c>
      <c r="AW300" s="50">
        <v>22.018162964285715</v>
      </c>
      <c r="AX300" s="50">
        <v>0.71676190476190471</v>
      </c>
      <c r="AY300" s="50">
        <v>78.974133333333342</v>
      </c>
      <c r="AZ300" s="51">
        <v>0</v>
      </c>
      <c r="BA300" s="49">
        <v>0</v>
      </c>
      <c r="BB300" s="49">
        <v>0</v>
      </c>
      <c r="BC300" s="50">
        <v>0</v>
      </c>
      <c r="BD300" s="50">
        <v>0</v>
      </c>
      <c r="BE300" s="51">
        <v>0</v>
      </c>
      <c r="BF300" s="38"/>
      <c r="BG300" s="38"/>
      <c r="BK300" s="38"/>
      <c r="BL300" s="38"/>
      <c r="BM300" s="38"/>
      <c r="BN300" s="38"/>
      <c r="BO300" s="38"/>
      <c r="BP300" s="38"/>
      <c r="BQ300" s="38"/>
      <c r="BR300" s="38"/>
      <c r="BS300" s="38"/>
      <c r="BT300" s="38"/>
      <c r="BU300" s="38"/>
      <c r="BY300" s="38"/>
      <c r="BZ300" s="38"/>
      <c r="CJ300" s="38"/>
    </row>
    <row r="301" spans="2:88" x14ac:dyDescent="0.25">
      <c r="B301" s="8">
        <v>299</v>
      </c>
      <c r="C301" s="9" t="s">
        <v>11757</v>
      </c>
      <c r="D301" s="9" t="s">
        <v>11960</v>
      </c>
      <c r="E301" s="49">
        <v>17.341586750000001</v>
      </c>
      <c r="F301" s="50">
        <v>12.378786000000002</v>
      </c>
      <c r="G301" s="50">
        <v>29.730499999999999</v>
      </c>
      <c r="H301" s="51">
        <v>0</v>
      </c>
      <c r="I301" s="50">
        <v>0</v>
      </c>
      <c r="J301" s="50">
        <v>0</v>
      </c>
      <c r="K301" s="50">
        <v>0</v>
      </c>
      <c r="L301" s="50">
        <v>0</v>
      </c>
      <c r="M301" s="49">
        <v>9.2428263500000014</v>
      </c>
      <c r="N301" s="49">
        <v>2.7070817396444444</v>
      </c>
      <c r="O301" s="49">
        <v>2.6056919999999995</v>
      </c>
      <c r="P301" s="50">
        <v>0</v>
      </c>
      <c r="Q301" s="50">
        <v>0</v>
      </c>
      <c r="R301" s="50">
        <v>95.774144666666672</v>
      </c>
      <c r="S301" s="51">
        <v>11.134204666666669</v>
      </c>
      <c r="T301" s="50">
        <v>12.170820625000001</v>
      </c>
      <c r="U301" s="51">
        <v>17.482226666666673</v>
      </c>
      <c r="V301" s="51">
        <v>0</v>
      </c>
      <c r="W301" s="50">
        <v>0</v>
      </c>
      <c r="X301" s="49">
        <v>0.6188435000000001</v>
      </c>
      <c r="Y301" s="51">
        <v>0</v>
      </c>
      <c r="Z301" s="52">
        <v>0</v>
      </c>
      <c r="AA301" s="52">
        <v>0</v>
      </c>
      <c r="AB301" s="52">
        <v>0</v>
      </c>
      <c r="AC301" s="52">
        <v>0</v>
      </c>
      <c r="AD301" s="52">
        <v>0</v>
      </c>
      <c r="AE301" s="50">
        <v>9.1400089999999992</v>
      </c>
      <c r="AF301" s="50">
        <v>20.745684000000001</v>
      </c>
      <c r="AG301" s="50">
        <v>0</v>
      </c>
      <c r="AH301" s="50">
        <v>13.313985840000004</v>
      </c>
      <c r="AI301" s="52">
        <v>8.180473837037038</v>
      </c>
      <c r="AJ301" s="49">
        <v>6.7606891480197495</v>
      </c>
      <c r="AK301" s="50">
        <v>25.715796296296297</v>
      </c>
      <c r="AL301" s="50">
        <v>51.262777777777771</v>
      </c>
      <c r="AM301" s="50">
        <v>63.525000000000006</v>
      </c>
      <c r="AN301" s="50">
        <v>0</v>
      </c>
      <c r="AO301" s="50">
        <v>0</v>
      </c>
      <c r="AP301" s="50">
        <v>0</v>
      </c>
      <c r="AQ301" s="51">
        <v>0</v>
      </c>
      <c r="AR301" s="49">
        <v>0</v>
      </c>
      <c r="AS301" s="50">
        <v>0</v>
      </c>
      <c r="AT301" s="50">
        <v>0</v>
      </c>
      <c r="AU301" s="50">
        <v>7.6513999999999989</v>
      </c>
      <c r="AV301" s="50">
        <v>268.17374600000005</v>
      </c>
      <c r="AW301" s="50">
        <v>22.018162964285715</v>
      </c>
      <c r="AX301" s="50">
        <v>0.71676190476190471</v>
      </c>
      <c r="AY301" s="50">
        <v>78.974133333333342</v>
      </c>
      <c r="AZ301" s="51">
        <v>0</v>
      </c>
      <c r="BA301" s="49">
        <v>0</v>
      </c>
      <c r="BB301" s="49">
        <v>0</v>
      </c>
      <c r="BC301" s="50">
        <v>0</v>
      </c>
      <c r="BD301" s="50">
        <v>0</v>
      </c>
      <c r="BE301" s="51">
        <v>0</v>
      </c>
      <c r="BF301" s="38"/>
      <c r="BG301" s="38"/>
      <c r="BK301" s="38"/>
      <c r="BL301" s="38"/>
      <c r="BM301" s="38"/>
      <c r="BN301" s="38"/>
      <c r="BO301" s="38"/>
      <c r="BP301" s="38"/>
      <c r="BQ301" s="38"/>
      <c r="BR301" s="38"/>
      <c r="BS301" s="38"/>
      <c r="BT301" s="38"/>
      <c r="BU301" s="38"/>
      <c r="BY301" s="38"/>
      <c r="BZ301" s="38"/>
      <c r="CJ301" s="38"/>
    </row>
    <row r="302" spans="2:88" x14ac:dyDescent="0.25">
      <c r="B302" s="8">
        <v>300</v>
      </c>
      <c r="C302" s="9" t="s">
        <v>11757</v>
      </c>
      <c r="D302" s="9" t="s">
        <v>11961</v>
      </c>
      <c r="E302" s="49">
        <v>20.809904100000004</v>
      </c>
      <c r="F302" s="50">
        <v>14.854543200000002</v>
      </c>
      <c r="G302" s="50">
        <v>35.676600000000001</v>
      </c>
      <c r="H302" s="51">
        <v>0</v>
      </c>
      <c r="I302" s="50">
        <v>0</v>
      </c>
      <c r="J302" s="50">
        <v>0</v>
      </c>
      <c r="K302" s="50">
        <v>0</v>
      </c>
      <c r="L302" s="50">
        <v>0</v>
      </c>
      <c r="M302" s="49">
        <v>9.2428263500000014</v>
      </c>
      <c r="N302" s="49">
        <v>2.7070817396444444</v>
      </c>
      <c r="O302" s="49">
        <v>2.6056919999999995</v>
      </c>
      <c r="P302" s="50">
        <v>0</v>
      </c>
      <c r="Q302" s="50">
        <v>0</v>
      </c>
      <c r="R302" s="50">
        <v>95.774144666666672</v>
      </c>
      <c r="S302" s="51">
        <v>11.134204666666669</v>
      </c>
      <c r="T302" s="50">
        <v>14.60498475</v>
      </c>
      <c r="U302" s="51">
        <v>17.482226666666673</v>
      </c>
      <c r="V302" s="51">
        <v>0</v>
      </c>
      <c r="W302" s="50">
        <v>0</v>
      </c>
      <c r="X302" s="49">
        <v>0.6188435000000001</v>
      </c>
      <c r="Y302" s="51">
        <v>0</v>
      </c>
      <c r="Z302" s="52">
        <v>0</v>
      </c>
      <c r="AA302" s="52">
        <v>0</v>
      </c>
      <c r="AB302" s="52">
        <v>0</v>
      </c>
      <c r="AC302" s="52">
        <v>0</v>
      </c>
      <c r="AD302" s="52">
        <v>0</v>
      </c>
      <c r="AE302" s="50">
        <v>10.9680108</v>
      </c>
      <c r="AF302" s="50">
        <v>24.894820799999998</v>
      </c>
      <c r="AG302" s="50">
        <v>0</v>
      </c>
      <c r="AH302" s="50">
        <v>13.313985840000004</v>
      </c>
      <c r="AI302" s="52">
        <v>8.180473837037038</v>
      </c>
      <c r="AJ302" s="49">
        <v>8.1128269776236994</v>
      </c>
      <c r="AK302" s="50">
        <v>30.858955555555553</v>
      </c>
      <c r="AL302" s="50">
        <v>61.515333333333331</v>
      </c>
      <c r="AM302" s="50">
        <v>76.230000000000018</v>
      </c>
      <c r="AN302" s="50">
        <v>0</v>
      </c>
      <c r="AO302" s="50">
        <v>0</v>
      </c>
      <c r="AP302" s="50">
        <v>0</v>
      </c>
      <c r="AQ302" s="51">
        <v>0</v>
      </c>
      <c r="AR302" s="49">
        <v>0</v>
      </c>
      <c r="AS302" s="50">
        <v>0</v>
      </c>
      <c r="AT302" s="50">
        <v>0</v>
      </c>
      <c r="AU302" s="50">
        <v>9.5642499999999995</v>
      </c>
      <c r="AV302" s="50">
        <v>306.54087000000004</v>
      </c>
      <c r="AW302" s="50">
        <v>22.018162964285715</v>
      </c>
      <c r="AX302" s="50">
        <v>0.71676190476190471</v>
      </c>
      <c r="AY302" s="50">
        <v>78.974133333333342</v>
      </c>
      <c r="AZ302" s="51">
        <v>0</v>
      </c>
      <c r="BA302" s="49">
        <v>0</v>
      </c>
      <c r="BB302" s="49">
        <v>0</v>
      </c>
      <c r="BC302" s="50">
        <v>0</v>
      </c>
      <c r="BD302" s="50">
        <v>0</v>
      </c>
      <c r="BE302" s="51">
        <v>0</v>
      </c>
      <c r="BF302" s="38"/>
      <c r="BG302" s="38"/>
      <c r="BK302" s="38"/>
      <c r="BL302" s="38"/>
      <c r="BM302" s="38"/>
      <c r="BN302" s="38"/>
      <c r="BO302" s="38"/>
      <c r="BP302" s="38"/>
      <c r="BQ302" s="38"/>
      <c r="BR302" s="38"/>
      <c r="BS302" s="38"/>
      <c r="BT302" s="38"/>
      <c r="BU302" s="38"/>
      <c r="BY302" s="38"/>
      <c r="BZ302" s="38"/>
      <c r="CJ302" s="38"/>
    </row>
    <row r="303" spans="2:88" x14ac:dyDescent="0.25">
      <c r="B303" s="8">
        <v>301</v>
      </c>
      <c r="C303" s="9" t="s">
        <v>11757</v>
      </c>
      <c r="D303" s="9" t="s">
        <v>11962</v>
      </c>
      <c r="E303" s="49">
        <v>3.4683173500000004</v>
      </c>
      <c r="F303" s="50">
        <v>2.4757572000000003</v>
      </c>
      <c r="G303" s="50">
        <v>5.9460999999999995</v>
      </c>
      <c r="H303" s="51">
        <v>0</v>
      </c>
      <c r="I303" s="50">
        <v>0</v>
      </c>
      <c r="J303" s="50">
        <v>0</v>
      </c>
      <c r="K303" s="50">
        <v>0</v>
      </c>
      <c r="L303" s="50">
        <v>0</v>
      </c>
      <c r="M303" s="49">
        <v>3.0809421166666673</v>
      </c>
      <c r="N303" s="49">
        <v>1.6793607249066667</v>
      </c>
      <c r="O303" s="49">
        <v>0.86856399999999989</v>
      </c>
      <c r="P303" s="50">
        <v>0</v>
      </c>
      <c r="Q303" s="50">
        <v>0</v>
      </c>
      <c r="R303" s="50">
        <v>37.358569333333335</v>
      </c>
      <c r="S303" s="51">
        <v>20.098589333333333</v>
      </c>
      <c r="T303" s="50">
        <v>12.844843708333332</v>
      </c>
      <c r="U303" s="51">
        <v>6.4889666666666672</v>
      </c>
      <c r="V303" s="51">
        <v>0</v>
      </c>
      <c r="W303" s="50">
        <v>0</v>
      </c>
      <c r="X303" s="49">
        <v>0.82512466666666684</v>
      </c>
      <c r="Y303" s="51">
        <v>0</v>
      </c>
      <c r="Z303" s="52">
        <v>0</v>
      </c>
      <c r="AA303" s="52">
        <v>0</v>
      </c>
      <c r="AB303" s="52">
        <v>0</v>
      </c>
      <c r="AC303" s="52">
        <v>0</v>
      </c>
      <c r="AD303" s="52">
        <v>0</v>
      </c>
      <c r="AE303" s="50">
        <v>8.6590128000000011</v>
      </c>
      <c r="AF303" s="50">
        <v>24.894820799999998</v>
      </c>
      <c r="AG303" s="50">
        <v>0</v>
      </c>
      <c r="AH303" s="50">
        <v>4.4379952800000009</v>
      </c>
      <c r="AI303" s="52">
        <v>2.7468274666666663</v>
      </c>
      <c r="AJ303" s="49">
        <v>8.1128269776236994</v>
      </c>
      <c r="AK303" s="50">
        <v>5.1431592592592592</v>
      </c>
      <c r="AL303" s="50">
        <v>10.252555555555555</v>
      </c>
      <c r="AM303" s="50">
        <v>12.705000000000002</v>
      </c>
      <c r="AN303" s="50">
        <v>0</v>
      </c>
      <c r="AO303" s="50">
        <v>0</v>
      </c>
      <c r="AP303" s="50">
        <v>0</v>
      </c>
      <c r="AQ303" s="51">
        <v>0</v>
      </c>
      <c r="AR303" s="49">
        <v>0</v>
      </c>
      <c r="AS303" s="50">
        <v>0</v>
      </c>
      <c r="AT303" s="50">
        <v>0</v>
      </c>
      <c r="AU303" s="50">
        <v>1.9128499999999997</v>
      </c>
      <c r="AV303" s="50">
        <v>81.480618833333338</v>
      </c>
      <c r="AW303" s="50">
        <v>7.7031733690476196</v>
      </c>
      <c r="AX303" s="50">
        <v>1.4335238095238094</v>
      </c>
      <c r="AY303" s="50">
        <v>31.289080000000006</v>
      </c>
      <c r="AZ303" s="51">
        <v>0</v>
      </c>
      <c r="BA303" s="49">
        <v>0</v>
      </c>
      <c r="BB303" s="49">
        <v>0</v>
      </c>
      <c r="BC303" s="50">
        <v>0</v>
      </c>
      <c r="BD303" s="50">
        <v>0</v>
      </c>
      <c r="BE303" s="51">
        <v>0</v>
      </c>
      <c r="BF303" s="38"/>
      <c r="BG303" s="38"/>
      <c r="BK303" s="38"/>
      <c r="BL303" s="38"/>
      <c r="BM303" s="38"/>
      <c r="BN303" s="38"/>
      <c r="BO303" s="38"/>
      <c r="BP303" s="38"/>
      <c r="BQ303" s="38"/>
      <c r="BR303" s="38"/>
      <c r="BS303" s="38"/>
      <c r="BT303" s="38"/>
      <c r="BU303" s="38"/>
      <c r="BY303" s="38"/>
      <c r="BZ303" s="38"/>
      <c r="CJ303" s="38"/>
    </row>
    <row r="304" spans="2:88" x14ac:dyDescent="0.25">
      <c r="B304" s="8">
        <v>302</v>
      </c>
      <c r="C304" s="9" t="s">
        <v>11757</v>
      </c>
      <c r="D304" s="9" t="s">
        <v>11963</v>
      </c>
      <c r="E304" s="49">
        <v>4.6244231333333339</v>
      </c>
      <c r="F304" s="50">
        <v>3.3010096000000004</v>
      </c>
      <c r="G304" s="50">
        <v>7.9281333333333333</v>
      </c>
      <c r="H304" s="51">
        <v>0</v>
      </c>
      <c r="I304" s="50">
        <v>0</v>
      </c>
      <c r="J304" s="50">
        <v>0</v>
      </c>
      <c r="K304" s="50">
        <v>0</v>
      </c>
      <c r="L304" s="50">
        <v>0</v>
      </c>
      <c r="M304" s="49">
        <v>3.0809421166666673</v>
      </c>
      <c r="N304" s="49">
        <v>1.6793607249066667</v>
      </c>
      <c r="O304" s="49">
        <v>0.86856399999999989</v>
      </c>
      <c r="P304" s="50">
        <v>0</v>
      </c>
      <c r="Q304" s="50">
        <v>0</v>
      </c>
      <c r="R304" s="50">
        <v>37.358569333333335</v>
      </c>
      <c r="S304" s="51">
        <v>20.098589333333333</v>
      </c>
      <c r="T304" s="50">
        <v>17.126458277777775</v>
      </c>
      <c r="U304" s="51">
        <v>6.4889666666666672</v>
      </c>
      <c r="V304" s="51">
        <v>0</v>
      </c>
      <c r="W304" s="50">
        <v>0</v>
      </c>
      <c r="X304" s="49">
        <v>0.82512466666666684</v>
      </c>
      <c r="Y304" s="51">
        <v>0</v>
      </c>
      <c r="Z304" s="52">
        <v>0</v>
      </c>
      <c r="AA304" s="52">
        <v>0</v>
      </c>
      <c r="AB304" s="52">
        <v>0</v>
      </c>
      <c r="AC304" s="52">
        <v>0</v>
      </c>
      <c r="AD304" s="52">
        <v>0</v>
      </c>
      <c r="AE304" s="50">
        <v>11.545350400000002</v>
      </c>
      <c r="AF304" s="50">
        <v>33.1930944</v>
      </c>
      <c r="AG304" s="50">
        <v>0</v>
      </c>
      <c r="AH304" s="50">
        <v>4.4379952800000009</v>
      </c>
      <c r="AI304" s="52">
        <v>2.7468274666666663</v>
      </c>
      <c r="AJ304" s="49">
        <v>10.817102636831599</v>
      </c>
      <c r="AK304" s="50">
        <v>6.8575456790123459</v>
      </c>
      <c r="AL304" s="50">
        <v>13.670074074074073</v>
      </c>
      <c r="AM304" s="50">
        <v>16.940000000000001</v>
      </c>
      <c r="AN304" s="50">
        <v>0</v>
      </c>
      <c r="AO304" s="50">
        <v>0</v>
      </c>
      <c r="AP304" s="50">
        <v>0</v>
      </c>
      <c r="AQ304" s="51">
        <v>0</v>
      </c>
      <c r="AR304" s="49">
        <v>0</v>
      </c>
      <c r="AS304" s="50">
        <v>0</v>
      </c>
      <c r="AT304" s="50">
        <v>0</v>
      </c>
      <c r="AU304" s="50">
        <v>2.5504666666666664</v>
      </c>
      <c r="AV304" s="50">
        <v>95.895797333333348</v>
      </c>
      <c r="AW304" s="50">
        <v>7.7031733690476196</v>
      </c>
      <c r="AX304" s="50">
        <v>1.4335238095238094</v>
      </c>
      <c r="AY304" s="50">
        <v>31.289080000000006</v>
      </c>
      <c r="AZ304" s="51">
        <v>0</v>
      </c>
      <c r="BA304" s="49">
        <v>0</v>
      </c>
      <c r="BB304" s="49">
        <v>0</v>
      </c>
      <c r="BC304" s="50">
        <v>0</v>
      </c>
      <c r="BD304" s="50">
        <v>0</v>
      </c>
      <c r="BE304" s="51">
        <v>0</v>
      </c>
      <c r="BF304" s="38"/>
      <c r="BG304" s="38"/>
      <c r="BK304" s="38"/>
      <c r="BL304" s="38"/>
      <c r="BM304" s="38"/>
      <c r="BN304" s="38"/>
      <c r="BO304" s="38"/>
      <c r="BP304" s="38"/>
      <c r="BQ304" s="38"/>
      <c r="BR304" s="38"/>
      <c r="BS304" s="38"/>
      <c r="BT304" s="38"/>
      <c r="BU304" s="38"/>
      <c r="BY304" s="38"/>
      <c r="BZ304" s="38"/>
      <c r="CJ304" s="38"/>
    </row>
    <row r="305" spans="2:88" x14ac:dyDescent="0.25">
      <c r="B305" s="8">
        <v>303</v>
      </c>
      <c r="C305" s="9" t="s">
        <v>11757</v>
      </c>
      <c r="D305" s="9" t="s">
        <v>11964</v>
      </c>
      <c r="E305" s="49">
        <v>5.7805289166666673</v>
      </c>
      <c r="F305" s="50">
        <v>4.1262620000000005</v>
      </c>
      <c r="G305" s="50">
        <v>9.910166666666667</v>
      </c>
      <c r="H305" s="51">
        <v>0</v>
      </c>
      <c r="I305" s="50">
        <v>0</v>
      </c>
      <c r="J305" s="50">
        <v>0</v>
      </c>
      <c r="K305" s="50">
        <v>0</v>
      </c>
      <c r="L305" s="50">
        <v>0</v>
      </c>
      <c r="M305" s="49">
        <v>3.0809421166666673</v>
      </c>
      <c r="N305" s="49">
        <v>1.6793607249066667</v>
      </c>
      <c r="O305" s="49">
        <v>0.86856399999999989</v>
      </c>
      <c r="P305" s="50">
        <v>0</v>
      </c>
      <c r="Q305" s="50">
        <v>0</v>
      </c>
      <c r="R305" s="50">
        <v>37.358569333333335</v>
      </c>
      <c r="S305" s="51">
        <v>20.098589333333333</v>
      </c>
      <c r="T305" s="50">
        <v>21.408072847222218</v>
      </c>
      <c r="U305" s="51">
        <v>6.4889666666666672</v>
      </c>
      <c r="V305" s="51">
        <v>0</v>
      </c>
      <c r="W305" s="50">
        <v>0</v>
      </c>
      <c r="X305" s="49">
        <v>0.82512466666666684</v>
      </c>
      <c r="Y305" s="51">
        <v>0</v>
      </c>
      <c r="Z305" s="52">
        <v>0</v>
      </c>
      <c r="AA305" s="52">
        <v>0</v>
      </c>
      <c r="AB305" s="52">
        <v>0</v>
      </c>
      <c r="AC305" s="52">
        <v>0</v>
      </c>
      <c r="AD305" s="52">
        <v>0</v>
      </c>
      <c r="AE305" s="50">
        <v>14.431688000000003</v>
      </c>
      <c r="AF305" s="50">
        <v>41.491368000000001</v>
      </c>
      <c r="AG305" s="50">
        <v>0</v>
      </c>
      <c r="AH305" s="50">
        <v>4.4379952800000009</v>
      </c>
      <c r="AI305" s="52">
        <v>2.7468274666666663</v>
      </c>
      <c r="AJ305" s="49">
        <v>13.521378296039499</v>
      </c>
      <c r="AK305" s="50">
        <v>8.5719320987654317</v>
      </c>
      <c r="AL305" s="50">
        <v>17.087592592592593</v>
      </c>
      <c r="AM305" s="50">
        <v>21.175000000000001</v>
      </c>
      <c r="AN305" s="50">
        <v>0</v>
      </c>
      <c r="AO305" s="50">
        <v>0</v>
      </c>
      <c r="AP305" s="50">
        <v>0</v>
      </c>
      <c r="AQ305" s="51">
        <v>0</v>
      </c>
      <c r="AR305" s="49">
        <v>0</v>
      </c>
      <c r="AS305" s="50">
        <v>0</v>
      </c>
      <c r="AT305" s="50">
        <v>0</v>
      </c>
      <c r="AU305" s="50">
        <v>2.5504666666666664</v>
      </c>
      <c r="AV305" s="50">
        <v>95.895797333333348</v>
      </c>
      <c r="AW305" s="50">
        <v>7.7031733690476196</v>
      </c>
      <c r="AX305" s="50">
        <v>1.4335238095238094</v>
      </c>
      <c r="AY305" s="50">
        <v>31.289080000000006</v>
      </c>
      <c r="AZ305" s="51">
        <v>0</v>
      </c>
      <c r="BA305" s="49">
        <v>0</v>
      </c>
      <c r="BB305" s="49">
        <v>0</v>
      </c>
      <c r="BC305" s="50">
        <v>0</v>
      </c>
      <c r="BD305" s="50">
        <v>0</v>
      </c>
      <c r="BE305" s="51">
        <v>0</v>
      </c>
      <c r="BF305" s="38"/>
      <c r="BG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Y305" s="38"/>
      <c r="BZ305" s="38"/>
      <c r="CJ305" s="38"/>
    </row>
    <row r="306" spans="2:88" x14ac:dyDescent="0.25">
      <c r="B306" s="8">
        <v>304</v>
      </c>
      <c r="C306" s="9" t="s">
        <v>11757</v>
      </c>
      <c r="D306" s="9" t="s">
        <v>11965</v>
      </c>
      <c r="E306" s="49">
        <v>6.9366347000000008</v>
      </c>
      <c r="F306" s="50">
        <v>4.9515144000000006</v>
      </c>
      <c r="G306" s="50">
        <v>11.892199999999999</v>
      </c>
      <c r="H306" s="51">
        <v>0</v>
      </c>
      <c r="I306" s="50">
        <v>0</v>
      </c>
      <c r="J306" s="50">
        <v>0</v>
      </c>
      <c r="K306" s="50">
        <v>0</v>
      </c>
      <c r="L306" s="50">
        <v>0</v>
      </c>
      <c r="M306" s="49">
        <v>3.0809421166666673</v>
      </c>
      <c r="N306" s="49">
        <v>1.6793607249066667</v>
      </c>
      <c r="O306" s="49">
        <v>0.86856399999999989</v>
      </c>
      <c r="P306" s="50">
        <v>0</v>
      </c>
      <c r="Q306" s="50">
        <v>0</v>
      </c>
      <c r="R306" s="50">
        <v>37.358569333333335</v>
      </c>
      <c r="S306" s="51">
        <v>20.098589333333333</v>
      </c>
      <c r="T306" s="50">
        <v>25.689687416666665</v>
      </c>
      <c r="U306" s="51">
        <v>6.4889666666666672</v>
      </c>
      <c r="V306" s="51">
        <v>0</v>
      </c>
      <c r="W306" s="50">
        <v>0</v>
      </c>
      <c r="X306" s="49">
        <v>0.82512466666666684</v>
      </c>
      <c r="Y306" s="51">
        <v>0</v>
      </c>
      <c r="Z306" s="52">
        <v>0</v>
      </c>
      <c r="AA306" s="52">
        <v>0</v>
      </c>
      <c r="AB306" s="52">
        <v>0</v>
      </c>
      <c r="AC306" s="52">
        <v>0</v>
      </c>
      <c r="AD306" s="52">
        <v>0</v>
      </c>
      <c r="AE306" s="50">
        <v>17.318025600000002</v>
      </c>
      <c r="AF306" s="50">
        <v>49.789641599999996</v>
      </c>
      <c r="AG306" s="50">
        <v>0</v>
      </c>
      <c r="AH306" s="50">
        <v>4.4379952800000009</v>
      </c>
      <c r="AI306" s="52">
        <v>2.7468274666666663</v>
      </c>
      <c r="AJ306" s="49">
        <v>16.225653955247399</v>
      </c>
      <c r="AK306" s="50">
        <v>10.286318518518518</v>
      </c>
      <c r="AL306" s="50">
        <v>20.505111111111109</v>
      </c>
      <c r="AM306" s="50">
        <v>25.410000000000004</v>
      </c>
      <c r="AN306" s="50">
        <v>0</v>
      </c>
      <c r="AO306" s="50">
        <v>0</v>
      </c>
      <c r="AP306" s="50">
        <v>0</v>
      </c>
      <c r="AQ306" s="51">
        <v>0</v>
      </c>
      <c r="AR306" s="49">
        <v>0</v>
      </c>
      <c r="AS306" s="50">
        <v>0</v>
      </c>
      <c r="AT306" s="50">
        <v>0</v>
      </c>
      <c r="AU306" s="50">
        <v>3.1880833333333332</v>
      </c>
      <c r="AV306" s="50">
        <v>110.31097583333334</v>
      </c>
      <c r="AW306" s="50">
        <v>7.7031733690476196</v>
      </c>
      <c r="AX306" s="50">
        <v>1.4335238095238094</v>
      </c>
      <c r="AY306" s="50">
        <v>31.289080000000006</v>
      </c>
      <c r="AZ306" s="51">
        <v>0</v>
      </c>
      <c r="BA306" s="49">
        <v>0</v>
      </c>
      <c r="BB306" s="49">
        <v>0</v>
      </c>
      <c r="BC306" s="50">
        <v>0</v>
      </c>
      <c r="BD306" s="50">
        <v>0</v>
      </c>
      <c r="BE306" s="51">
        <v>0</v>
      </c>
      <c r="BF306" s="38"/>
      <c r="BG306" s="38"/>
      <c r="BK306" s="38"/>
      <c r="BL306" s="38"/>
      <c r="BM306" s="38"/>
      <c r="BN306" s="38"/>
      <c r="BO306" s="38"/>
      <c r="BP306" s="38"/>
      <c r="BQ306" s="38"/>
      <c r="BR306" s="38"/>
      <c r="BS306" s="38"/>
      <c r="BT306" s="38"/>
      <c r="BU306" s="38"/>
      <c r="BY306" s="38"/>
      <c r="BZ306" s="38"/>
      <c r="CJ306" s="38"/>
    </row>
    <row r="307" spans="2:88" x14ac:dyDescent="0.25">
      <c r="B307" s="8">
        <v>305</v>
      </c>
      <c r="C307" s="9" t="s">
        <v>11757</v>
      </c>
      <c r="D307" s="9" t="s">
        <v>11966</v>
      </c>
      <c r="E307" s="49">
        <v>6.9366347000000008</v>
      </c>
      <c r="F307" s="50">
        <v>4.9515144000000006</v>
      </c>
      <c r="G307" s="50">
        <v>11.892199999999999</v>
      </c>
      <c r="H307" s="51">
        <v>0</v>
      </c>
      <c r="I307" s="50">
        <v>0</v>
      </c>
      <c r="J307" s="50">
        <v>0</v>
      </c>
      <c r="K307" s="50">
        <v>0</v>
      </c>
      <c r="L307" s="50">
        <v>0</v>
      </c>
      <c r="M307" s="49">
        <v>6.1618842333333346</v>
      </c>
      <c r="N307" s="49">
        <v>2.1412299881066668</v>
      </c>
      <c r="O307" s="49">
        <v>1.7371279999999998</v>
      </c>
      <c r="P307" s="50">
        <v>0</v>
      </c>
      <c r="Q307" s="50">
        <v>0</v>
      </c>
      <c r="R307" s="50">
        <v>71.189882666666662</v>
      </c>
      <c r="S307" s="51">
        <v>20.098589333333333</v>
      </c>
      <c r="T307" s="50">
        <v>12.844843708333332</v>
      </c>
      <c r="U307" s="51">
        <v>16.348733333333335</v>
      </c>
      <c r="V307" s="51">
        <v>0</v>
      </c>
      <c r="W307" s="50">
        <v>0</v>
      </c>
      <c r="X307" s="49">
        <v>0.82512466666666684</v>
      </c>
      <c r="Y307" s="51">
        <v>0</v>
      </c>
      <c r="Z307" s="52">
        <v>0</v>
      </c>
      <c r="AA307" s="52">
        <v>0</v>
      </c>
      <c r="AB307" s="52">
        <v>0</v>
      </c>
      <c r="AC307" s="52">
        <v>0</v>
      </c>
      <c r="AD307" s="52">
        <v>0</v>
      </c>
      <c r="AE307" s="50">
        <v>8.6590128000000011</v>
      </c>
      <c r="AF307" s="50">
        <v>24.894820799999998</v>
      </c>
      <c r="AG307" s="50">
        <v>0</v>
      </c>
      <c r="AH307" s="50">
        <v>8.8759905600000018</v>
      </c>
      <c r="AI307" s="52">
        <v>5.4636506518518519</v>
      </c>
      <c r="AJ307" s="49">
        <v>8.1128269776236994</v>
      </c>
      <c r="AK307" s="50">
        <v>10.286318518518518</v>
      </c>
      <c r="AL307" s="50">
        <v>20.505111111111109</v>
      </c>
      <c r="AM307" s="50">
        <v>25.410000000000004</v>
      </c>
      <c r="AN307" s="50">
        <v>0</v>
      </c>
      <c r="AO307" s="50">
        <v>0</v>
      </c>
      <c r="AP307" s="50">
        <v>0</v>
      </c>
      <c r="AQ307" s="51">
        <v>0</v>
      </c>
      <c r="AR307" s="49">
        <v>0</v>
      </c>
      <c r="AS307" s="50">
        <v>0</v>
      </c>
      <c r="AT307" s="50">
        <v>0</v>
      </c>
      <c r="AU307" s="50">
        <v>3.8256999999999994</v>
      </c>
      <c r="AV307" s="50">
        <v>162.96123766666668</v>
      </c>
      <c r="AW307" s="50">
        <v>15.406346738095239</v>
      </c>
      <c r="AX307" s="50">
        <v>1.4335238095238094</v>
      </c>
      <c r="AY307" s="50">
        <v>60.240216666666683</v>
      </c>
      <c r="AZ307" s="51">
        <v>0</v>
      </c>
      <c r="BA307" s="49">
        <v>0</v>
      </c>
      <c r="BB307" s="49">
        <v>0</v>
      </c>
      <c r="BC307" s="50">
        <v>0</v>
      </c>
      <c r="BD307" s="50">
        <v>0</v>
      </c>
      <c r="BE307" s="51">
        <v>0</v>
      </c>
      <c r="BF307" s="38"/>
      <c r="BG307" s="38"/>
      <c r="BK307" s="38"/>
      <c r="BL307" s="38"/>
      <c r="BM307" s="38"/>
      <c r="BN307" s="38"/>
      <c r="BO307" s="38"/>
      <c r="BP307" s="38"/>
      <c r="BQ307" s="38"/>
      <c r="BR307" s="38"/>
      <c r="BS307" s="38"/>
      <c r="BT307" s="38"/>
      <c r="BU307" s="38"/>
      <c r="BY307" s="38"/>
      <c r="BZ307" s="38"/>
      <c r="CJ307" s="38"/>
    </row>
    <row r="308" spans="2:88" x14ac:dyDescent="0.25">
      <c r="B308" s="8">
        <v>306</v>
      </c>
      <c r="C308" s="9" t="s">
        <v>11757</v>
      </c>
      <c r="D308" s="9" t="s">
        <v>11967</v>
      </c>
      <c r="E308" s="49">
        <v>9.2488462666666678</v>
      </c>
      <c r="F308" s="50">
        <v>6.6020192000000009</v>
      </c>
      <c r="G308" s="50">
        <v>15.856266666666667</v>
      </c>
      <c r="H308" s="51">
        <v>0</v>
      </c>
      <c r="I308" s="50">
        <v>0</v>
      </c>
      <c r="J308" s="50">
        <v>0</v>
      </c>
      <c r="K308" s="50">
        <v>0</v>
      </c>
      <c r="L308" s="50">
        <v>0</v>
      </c>
      <c r="M308" s="49">
        <v>6.1618842333333346</v>
      </c>
      <c r="N308" s="49">
        <v>2.1412299881066668</v>
      </c>
      <c r="O308" s="49">
        <v>1.7371279999999998</v>
      </c>
      <c r="P308" s="50">
        <v>0</v>
      </c>
      <c r="Q308" s="50">
        <v>0</v>
      </c>
      <c r="R308" s="50">
        <v>71.189882666666662</v>
      </c>
      <c r="S308" s="51">
        <v>20.098589333333333</v>
      </c>
      <c r="T308" s="50">
        <v>17.126458277777775</v>
      </c>
      <c r="U308" s="51">
        <v>16.348733333333335</v>
      </c>
      <c r="V308" s="51">
        <v>0</v>
      </c>
      <c r="W308" s="50">
        <v>0</v>
      </c>
      <c r="X308" s="49">
        <v>0.82512466666666684</v>
      </c>
      <c r="Y308" s="51">
        <v>0</v>
      </c>
      <c r="Z308" s="52">
        <v>0</v>
      </c>
      <c r="AA308" s="52">
        <v>0</v>
      </c>
      <c r="AB308" s="52">
        <v>0</v>
      </c>
      <c r="AC308" s="52">
        <v>0</v>
      </c>
      <c r="AD308" s="52">
        <v>0</v>
      </c>
      <c r="AE308" s="50">
        <v>11.545350400000002</v>
      </c>
      <c r="AF308" s="50">
        <v>33.1930944</v>
      </c>
      <c r="AG308" s="50">
        <v>0</v>
      </c>
      <c r="AH308" s="50">
        <v>8.8759905600000018</v>
      </c>
      <c r="AI308" s="52">
        <v>5.4636506518518519</v>
      </c>
      <c r="AJ308" s="49">
        <v>10.817102636831599</v>
      </c>
      <c r="AK308" s="50">
        <v>13.715091358024692</v>
      </c>
      <c r="AL308" s="50">
        <v>27.340148148148145</v>
      </c>
      <c r="AM308" s="50">
        <v>33.880000000000003</v>
      </c>
      <c r="AN308" s="50">
        <v>0</v>
      </c>
      <c r="AO308" s="50">
        <v>0</v>
      </c>
      <c r="AP308" s="50">
        <v>0</v>
      </c>
      <c r="AQ308" s="51">
        <v>0</v>
      </c>
      <c r="AR308" s="49">
        <v>0</v>
      </c>
      <c r="AS308" s="50">
        <v>0</v>
      </c>
      <c r="AT308" s="50">
        <v>0</v>
      </c>
      <c r="AU308" s="50">
        <v>5.1009333333333329</v>
      </c>
      <c r="AV308" s="50">
        <v>191.7915946666667</v>
      </c>
      <c r="AW308" s="50">
        <v>15.406346738095239</v>
      </c>
      <c r="AX308" s="50">
        <v>1.4335238095238094</v>
      </c>
      <c r="AY308" s="50">
        <v>60.240216666666683</v>
      </c>
      <c r="AZ308" s="51">
        <v>0</v>
      </c>
      <c r="BA308" s="49">
        <v>0</v>
      </c>
      <c r="BB308" s="49">
        <v>0</v>
      </c>
      <c r="BC308" s="50">
        <v>0</v>
      </c>
      <c r="BD308" s="50">
        <v>0</v>
      </c>
      <c r="BE308" s="51">
        <v>0</v>
      </c>
      <c r="BF308" s="38"/>
      <c r="BG308" s="38"/>
      <c r="BK308" s="38"/>
      <c r="BL308" s="38"/>
      <c r="BM308" s="38"/>
      <c r="BN308" s="38"/>
      <c r="BO308" s="38"/>
      <c r="BP308" s="38"/>
      <c r="BQ308" s="38"/>
      <c r="BR308" s="38"/>
      <c r="BS308" s="38"/>
      <c r="BT308" s="38"/>
      <c r="BU308" s="38"/>
      <c r="BY308" s="38"/>
      <c r="BZ308" s="38"/>
      <c r="CJ308" s="38"/>
    </row>
    <row r="309" spans="2:88" x14ac:dyDescent="0.25">
      <c r="B309" s="8">
        <v>307</v>
      </c>
      <c r="C309" s="9" t="s">
        <v>11757</v>
      </c>
      <c r="D309" s="9" t="s">
        <v>11968</v>
      </c>
      <c r="E309" s="49">
        <v>11.561057833333335</v>
      </c>
      <c r="F309" s="50">
        <v>8.2525240000000011</v>
      </c>
      <c r="G309" s="50">
        <v>19.820333333333334</v>
      </c>
      <c r="H309" s="51">
        <v>0</v>
      </c>
      <c r="I309" s="50">
        <v>0</v>
      </c>
      <c r="J309" s="50">
        <v>0</v>
      </c>
      <c r="K309" s="50">
        <v>0</v>
      </c>
      <c r="L309" s="50">
        <v>0</v>
      </c>
      <c r="M309" s="49">
        <v>6.1618842333333346</v>
      </c>
      <c r="N309" s="49">
        <v>2.1412299881066668</v>
      </c>
      <c r="O309" s="49">
        <v>1.7371279999999998</v>
      </c>
      <c r="P309" s="50">
        <v>0</v>
      </c>
      <c r="Q309" s="50">
        <v>0</v>
      </c>
      <c r="R309" s="50">
        <v>71.189882666666662</v>
      </c>
      <c r="S309" s="51">
        <v>20.098589333333333</v>
      </c>
      <c r="T309" s="50">
        <v>21.408072847222218</v>
      </c>
      <c r="U309" s="51">
        <v>16.348733333333335</v>
      </c>
      <c r="V309" s="51">
        <v>0</v>
      </c>
      <c r="W309" s="50">
        <v>0</v>
      </c>
      <c r="X309" s="49">
        <v>0.82512466666666684</v>
      </c>
      <c r="Y309" s="51">
        <v>0</v>
      </c>
      <c r="Z309" s="52">
        <v>0</v>
      </c>
      <c r="AA309" s="52">
        <v>0</v>
      </c>
      <c r="AB309" s="52">
        <v>0</v>
      </c>
      <c r="AC309" s="52">
        <v>0</v>
      </c>
      <c r="AD309" s="52">
        <v>0</v>
      </c>
      <c r="AE309" s="50">
        <v>14.431688000000003</v>
      </c>
      <c r="AF309" s="50">
        <v>41.491368000000001</v>
      </c>
      <c r="AG309" s="50">
        <v>0</v>
      </c>
      <c r="AH309" s="50">
        <v>8.8759905600000018</v>
      </c>
      <c r="AI309" s="52">
        <v>5.4636506518518519</v>
      </c>
      <c r="AJ309" s="49">
        <v>13.521378296039499</v>
      </c>
      <c r="AK309" s="50">
        <v>17.143864197530863</v>
      </c>
      <c r="AL309" s="50">
        <v>34.175185185185185</v>
      </c>
      <c r="AM309" s="50">
        <v>42.35</v>
      </c>
      <c r="AN309" s="50">
        <v>0</v>
      </c>
      <c r="AO309" s="50">
        <v>0</v>
      </c>
      <c r="AP309" s="50">
        <v>0</v>
      </c>
      <c r="AQ309" s="51">
        <v>0</v>
      </c>
      <c r="AR309" s="49">
        <v>0</v>
      </c>
      <c r="AS309" s="50">
        <v>0</v>
      </c>
      <c r="AT309" s="50">
        <v>0</v>
      </c>
      <c r="AU309" s="50">
        <v>5.1009333333333329</v>
      </c>
      <c r="AV309" s="50">
        <v>191.7915946666667</v>
      </c>
      <c r="AW309" s="50">
        <v>15.406346738095239</v>
      </c>
      <c r="AX309" s="50">
        <v>1.4335238095238094</v>
      </c>
      <c r="AY309" s="50">
        <v>60.240216666666683</v>
      </c>
      <c r="AZ309" s="51">
        <v>0</v>
      </c>
      <c r="BA309" s="49">
        <v>0</v>
      </c>
      <c r="BB309" s="49">
        <v>0</v>
      </c>
      <c r="BC309" s="50">
        <v>0</v>
      </c>
      <c r="BD309" s="50">
        <v>0</v>
      </c>
      <c r="BE309" s="51">
        <v>0</v>
      </c>
      <c r="BF309" s="38"/>
      <c r="BG309" s="38"/>
      <c r="BK309" s="38"/>
      <c r="BL309" s="38"/>
      <c r="BM309" s="38"/>
      <c r="BN309" s="38"/>
      <c r="BO309" s="38"/>
      <c r="BP309" s="38"/>
      <c r="BQ309" s="38"/>
      <c r="BR309" s="38"/>
      <c r="BS309" s="38"/>
      <c r="BT309" s="38"/>
      <c r="BU309" s="38"/>
      <c r="BY309" s="38"/>
      <c r="BZ309" s="38"/>
      <c r="CJ309" s="38"/>
    </row>
    <row r="310" spans="2:88" x14ac:dyDescent="0.25">
      <c r="B310" s="8">
        <v>308</v>
      </c>
      <c r="C310" s="9" t="s">
        <v>11757</v>
      </c>
      <c r="D310" s="9" t="s">
        <v>11969</v>
      </c>
      <c r="E310" s="49">
        <v>13.873269400000002</v>
      </c>
      <c r="F310" s="50">
        <v>9.9030288000000013</v>
      </c>
      <c r="G310" s="50">
        <v>23.784399999999998</v>
      </c>
      <c r="H310" s="51">
        <v>0</v>
      </c>
      <c r="I310" s="50">
        <v>0</v>
      </c>
      <c r="J310" s="50">
        <v>0</v>
      </c>
      <c r="K310" s="50">
        <v>0</v>
      </c>
      <c r="L310" s="50">
        <v>0</v>
      </c>
      <c r="M310" s="49">
        <v>6.1618842333333346</v>
      </c>
      <c r="N310" s="49">
        <v>2.1412299881066668</v>
      </c>
      <c r="O310" s="49">
        <v>1.7371279999999998</v>
      </c>
      <c r="P310" s="50">
        <v>0</v>
      </c>
      <c r="Q310" s="50">
        <v>0</v>
      </c>
      <c r="R310" s="50">
        <v>71.189882666666662</v>
      </c>
      <c r="S310" s="51">
        <v>20.098589333333333</v>
      </c>
      <c r="T310" s="50">
        <v>25.689687416666665</v>
      </c>
      <c r="U310" s="51">
        <v>16.348733333333335</v>
      </c>
      <c r="V310" s="51">
        <v>0</v>
      </c>
      <c r="W310" s="50">
        <v>0</v>
      </c>
      <c r="X310" s="49">
        <v>0.82512466666666684</v>
      </c>
      <c r="Y310" s="51">
        <v>0</v>
      </c>
      <c r="Z310" s="52">
        <v>0</v>
      </c>
      <c r="AA310" s="52">
        <v>0</v>
      </c>
      <c r="AB310" s="52">
        <v>0</v>
      </c>
      <c r="AC310" s="52">
        <v>0</v>
      </c>
      <c r="AD310" s="52">
        <v>0</v>
      </c>
      <c r="AE310" s="50">
        <v>17.318025600000002</v>
      </c>
      <c r="AF310" s="50">
        <v>49.789641599999996</v>
      </c>
      <c r="AG310" s="50">
        <v>0</v>
      </c>
      <c r="AH310" s="50">
        <v>8.8759905600000018</v>
      </c>
      <c r="AI310" s="52">
        <v>5.4636506518518519</v>
      </c>
      <c r="AJ310" s="49">
        <v>16.225653955247399</v>
      </c>
      <c r="AK310" s="50">
        <v>20.572637037037037</v>
      </c>
      <c r="AL310" s="50">
        <v>41.010222222222218</v>
      </c>
      <c r="AM310" s="50">
        <v>50.820000000000007</v>
      </c>
      <c r="AN310" s="50">
        <v>0</v>
      </c>
      <c r="AO310" s="50">
        <v>0</v>
      </c>
      <c r="AP310" s="50">
        <v>0</v>
      </c>
      <c r="AQ310" s="51">
        <v>0</v>
      </c>
      <c r="AR310" s="49">
        <v>0</v>
      </c>
      <c r="AS310" s="50">
        <v>0</v>
      </c>
      <c r="AT310" s="50">
        <v>0</v>
      </c>
      <c r="AU310" s="50">
        <v>6.3761666666666663</v>
      </c>
      <c r="AV310" s="50">
        <v>220.62195166666669</v>
      </c>
      <c r="AW310" s="50">
        <v>15.406346738095239</v>
      </c>
      <c r="AX310" s="50">
        <v>1.4335238095238094</v>
      </c>
      <c r="AY310" s="50">
        <v>60.240216666666683</v>
      </c>
      <c r="AZ310" s="51">
        <v>0</v>
      </c>
      <c r="BA310" s="49">
        <v>0</v>
      </c>
      <c r="BB310" s="49">
        <v>0</v>
      </c>
      <c r="BC310" s="50">
        <v>0</v>
      </c>
      <c r="BD310" s="50">
        <v>0</v>
      </c>
      <c r="BE310" s="51">
        <v>0</v>
      </c>
      <c r="BF310" s="38"/>
      <c r="BG310" s="38"/>
      <c r="BK310" s="38"/>
      <c r="BL310" s="38"/>
      <c r="BM310" s="38"/>
      <c r="BN310" s="38"/>
      <c r="BO310" s="38"/>
      <c r="BP310" s="38"/>
      <c r="BQ310" s="38"/>
      <c r="BR310" s="38"/>
      <c r="BS310" s="38"/>
      <c r="BT310" s="38"/>
      <c r="BU310" s="38"/>
      <c r="BY310" s="38"/>
      <c r="BZ310" s="38"/>
      <c r="CJ310" s="38"/>
    </row>
    <row r="311" spans="2:88" x14ac:dyDescent="0.25">
      <c r="B311" s="8">
        <v>309</v>
      </c>
      <c r="C311" s="9" t="s">
        <v>11757</v>
      </c>
      <c r="D311" s="9" t="s">
        <v>11970</v>
      </c>
      <c r="E311" s="49">
        <v>10.404952050000002</v>
      </c>
      <c r="F311" s="50">
        <v>7.427271600000001</v>
      </c>
      <c r="G311" s="50">
        <v>17.8383</v>
      </c>
      <c r="H311" s="51">
        <v>0</v>
      </c>
      <c r="I311" s="50">
        <v>0</v>
      </c>
      <c r="J311" s="50">
        <v>0</v>
      </c>
      <c r="K311" s="50">
        <v>0</v>
      </c>
      <c r="L311" s="50">
        <v>0</v>
      </c>
      <c r="M311" s="49">
        <v>9.2428263500000014</v>
      </c>
      <c r="N311" s="49">
        <v>2.7070817396444444</v>
      </c>
      <c r="O311" s="49">
        <v>2.6056919999999995</v>
      </c>
      <c r="P311" s="50">
        <v>0</v>
      </c>
      <c r="Q311" s="50">
        <v>0</v>
      </c>
      <c r="R311" s="50">
        <v>104.73852933333333</v>
      </c>
      <c r="S311" s="51">
        <v>20.098589333333333</v>
      </c>
      <c r="T311" s="50">
        <v>12.844843708333332</v>
      </c>
      <c r="U311" s="51">
        <v>17.482226666666673</v>
      </c>
      <c r="V311" s="51">
        <v>0</v>
      </c>
      <c r="W311" s="50">
        <v>0</v>
      </c>
      <c r="X311" s="49">
        <v>0.82512466666666684</v>
      </c>
      <c r="Y311" s="51">
        <v>0</v>
      </c>
      <c r="Z311" s="52">
        <v>0</v>
      </c>
      <c r="AA311" s="52">
        <v>0</v>
      </c>
      <c r="AB311" s="52">
        <v>0</v>
      </c>
      <c r="AC311" s="52">
        <v>0</v>
      </c>
      <c r="AD311" s="52">
        <v>0</v>
      </c>
      <c r="AE311" s="50">
        <v>8.6590128000000011</v>
      </c>
      <c r="AF311" s="50">
        <v>24.894820799999998</v>
      </c>
      <c r="AG311" s="50">
        <v>0</v>
      </c>
      <c r="AH311" s="50">
        <v>13.313985840000004</v>
      </c>
      <c r="AI311" s="52">
        <v>8.180473837037038</v>
      </c>
      <c r="AJ311" s="49">
        <v>8.1128269776236994</v>
      </c>
      <c r="AK311" s="50">
        <v>15.429477777777777</v>
      </c>
      <c r="AL311" s="50">
        <v>30.757666666666665</v>
      </c>
      <c r="AM311" s="50">
        <v>38.115000000000009</v>
      </c>
      <c r="AN311" s="50">
        <v>0</v>
      </c>
      <c r="AO311" s="50">
        <v>0</v>
      </c>
      <c r="AP311" s="50">
        <v>0</v>
      </c>
      <c r="AQ311" s="51">
        <v>0</v>
      </c>
      <c r="AR311" s="49">
        <v>0</v>
      </c>
      <c r="AS311" s="50">
        <v>0</v>
      </c>
      <c r="AT311" s="50">
        <v>0</v>
      </c>
      <c r="AU311" s="50">
        <v>5.7385499999999992</v>
      </c>
      <c r="AV311" s="50">
        <v>244.4418565</v>
      </c>
      <c r="AW311" s="50">
        <v>23.10952010714286</v>
      </c>
      <c r="AX311" s="50">
        <v>1.4335238095238094</v>
      </c>
      <c r="AY311" s="50">
        <v>85.810633333333328</v>
      </c>
      <c r="AZ311" s="51">
        <v>0</v>
      </c>
      <c r="BA311" s="49">
        <v>0</v>
      </c>
      <c r="BB311" s="49">
        <v>0</v>
      </c>
      <c r="BC311" s="50">
        <v>0</v>
      </c>
      <c r="BD311" s="50">
        <v>0</v>
      </c>
      <c r="BE311" s="51">
        <v>0</v>
      </c>
      <c r="BF311" s="38"/>
      <c r="BG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Y311" s="38"/>
      <c r="BZ311" s="38"/>
      <c r="CJ311" s="38"/>
    </row>
    <row r="312" spans="2:88" x14ac:dyDescent="0.25">
      <c r="B312" s="8">
        <v>310</v>
      </c>
      <c r="C312" s="9" t="s">
        <v>11757</v>
      </c>
      <c r="D312" s="9" t="s">
        <v>11971</v>
      </c>
      <c r="E312" s="49">
        <v>13.873269400000002</v>
      </c>
      <c r="F312" s="50">
        <v>9.9030288000000013</v>
      </c>
      <c r="G312" s="50">
        <v>23.784399999999998</v>
      </c>
      <c r="H312" s="51">
        <v>0</v>
      </c>
      <c r="I312" s="50">
        <v>0</v>
      </c>
      <c r="J312" s="50">
        <v>0</v>
      </c>
      <c r="K312" s="50">
        <v>0</v>
      </c>
      <c r="L312" s="50">
        <v>0</v>
      </c>
      <c r="M312" s="49">
        <v>9.2428263500000014</v>
      </c>
      <c r="N312" s="49">
        <v>2.7070817396444444</v>
      </c>
      <c r="O312" s="49">
        <v>2.6056919999999995</v>
      </c>
      <c r="P312" s="50">
        <v>0</v>
      </c>
      <c r="Q312" s="50">
        <v>0</v>
      </c>
      <c r="R312" s="50">
        <v>104.73852933333333</v>
      </c>
      <c r="S312" s="51">
        <v>20.098589333333333</v>
      </c>
      <c r="T312" s="50">
        <v>17.126458277777775</v>
      </c>
      <c r="U312" s="51">
        <v>17.482226666666673</v>
      </c>
      <c r="V312" s="51">
        <v>0</v>
      </c>
      <c r="W312" s="50">
        <v>0</v>
      </c>
      <c r="X312" s="49">
        <v>0.82512466666666684</v>
      </c>
      <c r="Y312" s="51">
        <v>0</v>
      </c>
      <c r="Z312" s="52">
        <v>0</v>
      </c>
      <c r="AA312" s="52">
        <v>0</v>
      </c>
      <c r="AB312" s="52">
        <v>0</v>
      </c>
      <c r="AC312" s="52">
        <v>0</v>
      </c>
      <c r="AD312" s="52">
        <v>0</v>
      </c>
      <c r="AE312" s="50">
        <v>11.545350400000002</v>
      </c>
      <c r="AF312" s="50">
        <v>33.1930944</v>
      </c>
      <c r="AG312" s="50">
        <v>0</v>
      </c>
      <c r="AH312" s="50">
        <v>13.313985840000004</v>
      </c>
      <c r="AI312" s="52">
        <v>8.180473837037038</v>
      </c>
      <c r="AJ312" s="49">
        <v>10.817102636831599</v>
      </c>
      <c r="AK312" s="50">
        <v>20.572637037037037</v>
      </c>
      <c r="AL312" s="50">
        <v>41.010222222222218</v>
      </c>
      <c r="AM312" s="50">
        <v>50.820000000000007</v>
      </c>
      <c r="AN312" s="50">
        <v>0</v>
      </c>
      <c r="AO312" s="50">
        <v>0</v>
      </c>
      <c r="AP312" s="50">
        <v>0</v>
      </c>
      <c r="AQ312" s="51">
        <v>0</v>
      </c>
      <c r="AR312" s="49">
        <v>0</v>
      </c>
      <c r="AS312" s="50">
        <v>0</v>
      </c>
      <c r="AT312" s="50">
        <v>0</v>
      </c>
      <c r="AU312" s="50">
        <v>7.6513999999999989</v>
      </c>
      <c r="AV312" s="50">
        <v>287.68739200000005</v>
      </c>
      <c r="AW312" s="50">
        <v>23.10952010714286</v>
      </c>
      <c r="AX312" s="50">
        <v>1.4335238095238094</v>
      </c>
      <c r="AY312" s="50">
        <v>85.810633333333328</v>
      </c>
      <c r="AZ312" s="51">
        <v>0</v>
      </c>
      <c r="BA312" s="49">
        <v>0</v>
      </c>
      <c r="BB312" s="49">
        <v>0</v>
      </c>
      <c r="BC312" s="50">
        <v>0</v>
      </c>
      <c r="BD312" s="50">
        <v>0</v>
      </c>
      <c r="BE312" s="51">
        <v>0</v>
      </c>
      <c r="BF312" s="38"/>
      <c r="BG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Y312" s="38"/>
      <c r="BZ312" s="38"/>
      <c r="CJ312" s="38"/>
    </row>
    <row r="313" spans="2:88" x14ac:dyDescent="0.25">
      <c r="B313" s="8">
        <v>311</v>
      </c>
      <c r="C313" s="9" t="s">
        <v>11757</v>
      </c>
      <c r="D313" s="9" t="s">
        <v>11972</v>
      </c>
      <c r="E313" s="49">
        <v>17.341586750000001</v>
      </c>
      <c r="F313" s="50">
        <v>12.378786000000002</v>
      </c>
      <c r="G313" s="50">
        <v>29.730499999999999</v>
      </c>
      <c r="H313" s="51">
        <v>0</v>
      </c>
      <c r="I313" s="50">
        <v>0</v>
      </c>
      <c r="J313" s="50">
        <v>0</v>
      </c>
      <c r="K313" s="50">
        <v>0</v>
      </c>
      <c r="L313" s="50">
        <v>0</v>
      </c>
      <c r="M313" s="49">
        <v>9.2428263500000014</v>
      </c>
      <c r="N313" s="49">
        <v>2.7070817396444444</v>
      </c>
      <c r="O313" s="49">
        <v>2.6056919999999995</v>
      </c>
      <c r="P313" s="50">
        <v>0</v>
      </c>
      <c r="Q313" s="50">
        <v>0</v>
      </c>
      <c r="R313" s="50">
        <v>104.73852933333333</v>
      </c>
      <c r="S313" s="51">
        <v>20.098589333333333</v>
      </c>
      <c r="T313" s="50">
        <v>21.408072847222218</v>
      </c>
      <c r="U313" s="51">
        <v>17.482226666666673</v>
      </c>
      <c r="V313" s="51">
        <v>0</v>
      </c>
      <c r="W313" s="50">
        <v>0</v>
      </c>
      <c r="X313" s="49">
        <v>0.82512466666666684</v>
      </c>
      <c r="Y313" s="51">
        <v>0</v>
      </c>
      <c r="Z313" s="52">
        <v>0</v>
      </c>
      <c r="AA313" s="52">
        <v>0</v>
      </c>
      <c r="AB313" s="52">
        <v>0</v>
      </c>
      <c r="AC313" s="52">
        <v>0</v>
      </c>
      <c r="AD313" s="52">
        <v>0</v>
      </c>
      <c r="AE313" s="50">
        <v>14.431688000000003</v>
      </c>
      <c r="AF313" s="50">
        <v>41.491368000000001</v>
      </c>
      <c r="AG313" s="50">
        <v>0</v>
      </c>
      <c r="AH313" s="50">
        <v>13.313985840000004</v>
      </c>
      <c r="AI313" s="52">
        <v>8.180473837037038</v>
      </c>
      <c r="AJ313" s="49">
        <v>13.521378296039499</v>
      </c>
      <c r="AK313" s="50">
        <v>25.715796296296297</v>
      </c>
      <c r="AL313" s="50">
        <v>51.262777777777771</v>
      </c>
      <c r="AM313" s="50">
        <v>63.525000000000006</v>
      </c>
      <c r="AN313" s="50">
        <v>0</v>
      </c>
      <c r="AO313" s="50">
        <v>0</v>
      </c>
      <c r="AP313" s="50">
        <v>0</v>
      </c>
      <c r="AQ313" s="51">
        <v>0</v>
      </c>
      <c r="AR313" s="49">
        <v>0</v>
      </c>
      <c r="AS313" s="50">
        <v>0</v>
      </c>
      <c r="AT313" s="50">
        <v>0</v>
      </c>
      <c r="AU313" s="50">
        <v>7.6513999999999989</v>
      </c>
      <c r="AV313" s="50">
        <v>287.68739200000005</v>
      </c>
      <c r="AW313" s="50">
        <v>23.10952010714286</v>
      </c>
      <c r="AX313" s="50">
        <v>1.4335238095238094</v>
      </c>
      <c r="AY313" s="50">
        <v>85.810633333333328</v>
      </c>
      <c r="AZ313" s="51">
        <v>0</v>
      </c>
      <c r="BA313" s="49">
        <v>0</v>
      </c>
      <c r="BB313" s="49">
        <v>0</v>
      </c>
      <c r="BC313" s="50">
        <v>0</v>
      </c>
      <c r="BD313" s="50">
        <v>0</v>
      </c>
      <c r="BE313" s="51">
        <v>0</v>
      </c>
      <c r="BF313" s="38"/>
      <c r="BG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Y313" s="38"/>
      <c r="BZ313" s="38"/>
      <c r="CJ313" s="38"/>
    </row>
    <row r="314" spans="2:88" x14ac:dyDescent="0.25">
      <c r="B314" s="8">
        <v>312</v>
      </c>
      <c r="C314" s="9" t="s">
        <v>11757</v>
      </c>
      <c r="D314" s="9" t="s">
        <v>11973</v>
      </c>
      <c r="E314" s="49">
        <v>20.809904100000004</v>
      </c>
      <c r="F314" s="50">
        <v>14.854543200000002</v>
      </c>
      <c r="G314" s="50">
        <v>35.676600000000001</v>
      </c>
      <c r="H314" s="51">
        <v>0</v>
      </c>
      <c r="I314" s="50">
        <v>0</v>
      </c>
      <c r="J314" s="50">
        <v>0</v>
      </c>
      <c r="K314" s="50">
        <v>0</v>
      </c>
      <c r="L314" s="50">
        <v>0</v>
      </c>
      <c r="M314" s="49">
        <v>9.2428263500000014</v>
      </c>
      <c r="N314" s="49">
        <v>2.7070817396444444</v>
      </c>
      <c r="O314" s="49">
        <v>2.6056919999999995</v>
      </c>
      <c r="P314" s="50">
        <v>0</v>
      </c>
      <c r="Q314" s="50">
        <v>0</v>
      </c>
      <c r="R314" s="50">
        <v>104.73852933333333</v>
      </c>
      <c r="S314" s="51">
        <v>20.098589333333333</v>
      </c>
      <c r="T314" s="50">
        <v>25.689687416666665</v>
      </c>
      <c r="U314" s="51">
        <v>17.482226666666673</v>
      </c>
      <c r="V314" s="51">
        <v>0</v>
      </c>
      <c r="W314" s="50">
        <v>0</v>
      </c>
      <c r="X314" s="49">
        <v>0.82512466666666684</v>
      </c>
      <c r="Y314" s="51">
        <v>0</v>
      </c>
      <c r="Z314" s="52">
        <v>0</v>
      </c>
      <c r="AA314" s="52">
        <v>0</v>
      </c>
      <c r="AB314" s="52">
        <v>0</v>
      </c>
      <c r="AC314" s="52">
        <v>0</v>
      </c>
      <c r="AD314" s="52">
        <v>0</v>
      </c>
      <c r="AE314" s="50">
        <v>17.318025600000002</v>
      </c>
      <c r="AF314" s="50">
        <v>49.789641599999996</v>
      </c>
      <c r="AG314" s="50">
        <v>0</v>
      </c>
      <c r="AH314" s="50">
        <v>13.313985840000004</v>
      </c>
      <c r="AI314" s="52">
        <v>8.180473837037038</v>
      </c>
      <c r="AJ314" s="49">
        <v>16.225653955247399</v>
      </c>
      <c r="AK314" s="50">
        <v>30.858955555555553</v>
      </c>
      <c r="AL314" s="50">
        <v>61.515333333333331</v>
      </c>
      <c r="AM314" s="50">
        <v>76.230000000000018</v>
      </c>
      <c r="AN314" s="50">
        <v>0</v>
      </c>
      <c r="AO314" s="50">
        <v>0</v>
      </c>
      <c r="AP314" s="50">
        <v>0</v>
      </c>
      <c r="AQ314" s="51">
        <v>0</v>
      </c>
      <c r="AR314" s="49">
        <v>0</v>
      </c>
      <c r="AS314" s="50">
        <v>0</v>
      </c>
      <c r="AT314" s="50">
        <v>0</v>
      </c>
      <c r="AU314" s="50">
        <v>9.5642499999999995</v>
      </c>
      <c r="AV314" s="50">
        <v>330.93292750000001</v>
      </c>
      <c r="AW314" s="50">
        <v>23.10952010714286</v>
      </c>
      <c r="AX314" s="50">
        <v>1.4335238095238094</v>
      </c>
      <c r="AY314" s="50">
        <v>85.810633333333328</v>
      </c>
      <c r="AZ314" s="51">
        <v>0</v>
      </c>
      <c r="BA314" s="49">
        <v>0</v>
      </c>
      <c r="BB314" s="49">
        <v>0</v>
      </c>
      <c r="BC314" s="50">
        <v>0</v>
      </c>
      <c r="BD314" s="50">
        <v>0</v>
      </c>
      <c r="BE314" s="51">
        <v>0</v>
      </c>
      <c r="BF314" s="38"/>
      <c r="BG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Y314" s="38"/>
      <c r="BZ314" s="38"/>
      <c r="CJ314" s="38"/>
    </row>
    <row r="315" spans="2:88" x14ac:dyDescent="0.25">
      <c r="B315" s="8">
        <v>313</v>
      </c>
      <c r="C315" s="9" t="s">
        <v>11757</v>
      </c>
      <c r="D315" s="9" t="s">
        <v>11974</v>
      </c>
      <c r="E315" s="49">
        <v>3.4683173500000004</v>
      </c>
      <c r="F315" s="50">
        <v>2.4757572000000003</v>
      </c>
      <c r="G315" s="50">
        <v>5.9460999999999995</v>
      </c>
      <c r="H315" s="51">
        <v>0</v>
      </c>
      <c r="I315" s="50">
        <v>0</v>
      </c>
      <c r="J315" s="50">
        <v>0</v>
      </c>
      <c r="K315" s="50">
        <v>0</v>
      </c>
      <c r="L315" s="50">
        <v>0</v>
      </c>
      <c r="M315" s="49">
        <v>3.0809421166666673</v>
      </c>
      <c r="N315" s="49">
        <v>1.6793607249066667</v>
      </c>
      <c r="O315" s="49">
        <v>0.86856399999999989</v>
      </c>
      <c r="P315" s="50">
        <v>0</v>
      </c>
      <c r="Q315" s="50">
        <v>0</v>
      </c>
      <c r="R315" s="50">
        <v>46.322953999999996</v>
      </c>
      <c r="S315" s="51">
        <v>29.062973999999997</v>
      </c>
      <c r="T315" s="50">
        <v>18.7728915</v>
      </c>
      <c r="U315" s="51">
        <v>6.4889666666666672</v>
      </c>
      <c r="V315" s="51">
        <v>0</v>
      </c>
      <c r="W315" s="50">
        <v>0</v>
      </c>
      <c r="X315" s="49">
        <v>1.2376870000000002</v>
      </c>
      <c r="Y315" s="51">
        <v>0</v>
      </c>
      <c r="Z315" s="52">
        <v>0</v>
      </c>
      <c r="AA315" s="52">
        <v>0</v>
      </c>
      <c r="AB315" s="52">
        <v>0</v>
      </c>
      <c r="AC315" s="52">
        <v>0</v>
      </c>
      <c r="AD315" s="52">
        <v>0</v>
      </c>
      <c r="AE315" s="50">
        <v>11.834020200000001</v>
      </c>
      <c r="AF315" s="50">
        <v>37.342231200000001</v>
      </c>
      <c r="AG315" s="50">
        <v>0</v>
      </c>
      <c r="AH315" s="50">
        <v>4.4379952800000009</v>
      </c>
      <c r="AI315" s="52">
        <v>2.7468274666666663</v>
      </c>
      <c r="AJ315" s="49">
        <v>12.16924046643555</v>
      </c>
      <c r="AK315" s="50">
        <v>5.1431592592592592</v>
      </c>
      <c r="AL315" s="50">
        <v>10.252555555555555</v>
      </c>
      <c r="AM315" s="50">
        <v>12.705000000000002</v>
      </c>
      <c r="AN315" s="50">
        <v>0</v>
      </c>
      <c r="AO315" s="50">
        <v>0</v>
      </c>
      <c r="AP315" s="50">
        <v>0</v>
      </c>
      <c r="AQ315" s="51">
        <v>0</v>
      </c>
      <c r="AR315" s="49">
        <v>0</v>
      </c>
      <c r="AS315" s="50">
        <v>0</v>
      </c>
      <c r="AT315" s="50">
        <v>0</v>
      </c>
      <c r="AU315" s="50">
        <v>1.9128499999999997</v>
      </c>
      <c r="AV315" s="50">
        <v>86.359030333333351</v>
      </c>
      <c r="AW315" s="50">
        <v>8.0669590833333356</v>
      </c>
      <c r="AX315" s="50">
        <v>2.1502857142857144</v>
      </c>
      <c r="AY315" s="50">
        <v>31.289080000000006</v>
      </c>
      <c r="AZ315" s="51">
        <v>0</v>
      </c>
      <c r="BA315" s="49">
        <v>0</v>
      </c>
      <c r="BB315" s="49">
        <v>0</v>
      </c>
      <c r="BC315" s="50">
        <v>0</v>
      </c>
      <c r="BD315" s="50">
        <v>0</v>
      </c>
      <c r="BE315" s="51">
        <v>0</v>
      </c>
      <c r="BF315" s="38"/>
      <c r="BG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Y315" s="38"/>
      <c r="BZ315" s="38"/>
      <c r="CJ315" s="38"/>
    </row>
    <row r="316" spans="2:88" x14ac:dyDescent="0.25">
      <c r="B316" s="8">
        <v>314</v>
      </c>
      <c r="C316" s="9" t="s">
        <v>11757</v>
      </c>
      <c r="D316" s="9" t="s">
        <v>11975</v>
      </c>
      <c r="E316" s="49">
        <v>4.6244231333333339</v>
      </c>
      <c r="F316" s="50">
        <v>3.3010096000000004</v>
      </c>
      <c r="G316" s="50">
        <v>7.9281333333333333</v>
      </c>
      <c r="H316" s="51">
        <v>0</v>
      </c>
      <c r="I316" s="50">
        <v>0</v>
      </c>
      <c r="J316" s="50">
        <v>0</v>
      </c>
      <c r="K316" s="50">
        <v>0</v>
      </c>
      <c r="L316" s="50">
        <v>0</v>
      </c>
      <c r="M316" s="49">
        <v>3.0809421166666673</v>
      </c>
      <c r="N316" s="49">
        <v>1.6793607249066667</v>
      </c>
      <c r="O316" s="49">
        <v>0.86856399999999989</v>
      </c>
      <c r="P316" s="50">
        <v>0</v>
      </c>
      <c r="Q316" s="50">
        <v>0</v>
      </c>
      <c r="R316" s="50">
        <v>46.322953999999996</v>
      </c>
      <c r="S316" s="51">
        <v>29.062973999999997</v>
      </c>
      <c r="T316" s="50">
        <v>25.030521999999998</v>
      </c>
      <c r="U316" s="51">
        <v>6.4889666666666672</v>
      </c>
      <c r="V316" s="51">
        <v>0</v>
      </c>
      <c r="W316" s="50">
        <v>0</v>
      </c>
      <c r="X316" s="49">
        <v>1.2376870000000002</v>
      </c>
      <c r="Y316" s="51">
        <v>0</v>
      </c>
      <c r="Z316" s="52">
        <v>0</v>
      </c>
      <c r="AA316" s="52">
        <v>0</v>
      </c>
      <c r="AB316" s="52">
        <v>0</v>
      </c>
      <c r="AC316" s="52">
        <v>0</v>
      </c>
      <c r="AD316" s="52">
        <v>0</v>
      </c>
      <c r="AE316" s="50">
        <v>15.778693600000002</v>
      </c>
      <c r="AF316" s="50">
        <v>49.789641600000003</v>
      </c>
      <c r="AG316" s="50">
        <v>0</v>
      </c>
      <c r="AH316" s="50">
        <v>4.4379952800000009</v>
      </c>
      <c r="AI316" s="52">
        <v>2.7468274666666663</v>
      </c>
      <c r="AJ316" s="49">
        <v>16.225653955247399</v>
      </c>
      <c r="AK316" s="50">
        <v>6.8575456790123459</v>
      </c>
      <c r="AL316" s="50">
        <v>13.670074074074073</v>
      </c>
      <c r="AM316" s="50">
        <v>16.940000000000001</v>
      </c>
      <c r="AN316" s="50">
        <v>0</v>
      </c>
      <c r="AO316" s="50">
        <v>0</v>
      </c>
      <c r="AP316" s="50">
        <v>0</v>
      </c>
      <c r="AQ316" s="51">
        <v>0</v>
      </c>
      <c r="AR316" s="49">
        <v>0</v>
      </c>
      <c r="AS316" s="50">
        <v>0</v>
      </c>
      <c r="AT316" s="50">
        <v>0</v>
      </c>
      <c r="AU316" s="50">
        <v>2.5504666666666664</v>
      </c>
      <c r="AV316" s="50">
        <v>102.40034600000001</v>
      </c>
      <c r="AW316" s="50">
        <v>8.0669590833333356</v>
      </c>
      <c r="AX316" s="50">
        <v>2.1502857142857144</v>
      </c>
      <c r="AY316" s="50">
        <v>31.289080000000006</v>
      </c>
      <c r="AZ316" s="51">
        <v>0</v>
      </c>
      <c r="BA316" s="49">
        <v>0</v>
      </c>
      <c r="BB316" s="49">
        <v>0</v>
      </c>
      <c r="BC316" s="50">
        <v>0</v>
      </c>
      <c r="BD316" s="50">
        <v>0</v>
      </c>
      <c r="BE316" s="51">
        <v>0</v>
      </c>
      <c r="BF316" s="38"/>
      <c r="BG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Y316" s="38"/>
      <c r="BZ316" s="38"/>
      <c r="CJ316" s="38"/>
    </row>
    <row r="317" spans="2:88" x14ac:dyDescent="0.25">
      <c r="B317" s="8">
        <v>315</v>
      </c>
      <c r="C317" s="9" t="s">
        <v>11757</v>
      </c>
      <c r="D317" s="9" t="s">
        <v>11976</v>
      </c>
      <c r="E317" s="49">
        <v>5.7805289166666673</v>
      </c>
      <c r="F317" s="50">
        <v>4.1262620000000005</v>
      </c>
      <c r="G317" s="50">
        <v>9.910166666666667</v>
      </c>
      <c r="H317" s="51">
        <v>0</v>
      </c>
      <c r="I317" s="50">
        <v>0</v>
      </c>
      <c r="J317" s="50">
        <v>0</v>
      </c>
      <c r="K317" s="50">
        <v>0</v>
      </c>
      <c r="L317" s="50">
        <v>0</v>
      </c>
      <c r="M317" s="49">
        <v>3.0809421166666673</v>
      </c>
      <c r="N317" s="49">
        <v>1.6793607249066667</v>
      </c>
      <c r="O317" s="49">
        <v>0.86856399999999989</v>
      </c>
      <c r="P317" s="50">
        <v>0</v>
      </c>
      <c r="Q317" s="50">
        <v>0</v>
      </c>
      <c r="R317" s="50">
        <v>46.322953999999996</v>
      </c>
      <c r="S317" s="51">
        <v>29.062973999999997</v>
      </c>
      <c r="T317" s="50">
        <v>31.288152499999995</v>
      </c>
      <c r="U317" s="51">
        <v>6.4889666666666672</v>
      </c>
      <c r="V317" s="51">
        <v>0</v>
      </c>
      <c r="W317" s="50">
        <v>0</v>
      </c>
      <c r="X317" s="49">
        <v>1.2376870000000002</v>
      </c>
      <c r="Y317" s="51">
        <v>0</v>
      </c>
      <c r="Z317" s="52">
        <v>0</v>
      </c>
      <c r="AA317" s="52">
        <v>0</v>
      </c>
      <c r="AB317" s="52">
        <v>0</v>
      </c>
      <c r="AC317" s="52">
        <v>0</v>
      </c>
      <c r="AD317" s="52">
        <v>0</v>
      </c>
      <c r="AE317" s="50">
        <v>19.723367000000003</v>
      </c>
      <c r="AF317" s="50">
        <v>62.237052000000006</v>
      </c>
      <c r="AG317" s="50">
        <v>0</v>
      </c>
      <c r="AH317" s="50">
        <v>4.4379952800000009</v>
      </c>
      <c r="AI317" s="52">
        <v>2.7468274666666663</v>
      </c>
      <c r="AJ317" s="49">
        <v>20.282067444059248</v>
      </c>
      <c r="AK317" s="50">
        <v>8.5719320987654317</v>
      </c>
      <c r="AL317" s="50">
        <v>17.087592592592593</v>
      </c>
      <c r="AM317" s="50">
        <v>21.175000000000001</v>
      </c>
      <c r="AN317" s="50">
        <v>0</v>
      </c>
      <c r="AO317" s="50">
        <v>0</v>
      </c>
      <c r="AP317" s="50">
        <v>0</v>
      </c>
      <c r="AQ317" s="51">
        <v>0</v>
      </c>
      <c r="AR317" s="49">
        <v>0</v>
      </c>
      <c r="AS317" s="50">
        <v>0</v>
      </c>
      <c r="AT317" s="50">
        <v>0</v>
      </c>
      <c r="AU317" s="50">
        <v>2.5504666666666664</v>
      </c>
      <c r="AV317" s="50">
        <v>102.40034600000001</v>
      </c>
      <c r="AW317" s="50">
        <v>8.0669590833333356</v>
      </c>
      <c r="AX317" s="50">
        <v>2.1502857142857144</v>
      </c>
      <c r="AY317" s="50">
        <v>31.289080000000006</v>
      </c>
      <c r="AZ317" s="51">
        <v>0</v>
      </c>
      <c r="BA317" s="49">
        <v>0</v>
      </c>
      <c r="BB317" s="49">
        <v>0</v>
      </c>
      <c r="BC317" s="50">
        <v>0</v>
      </c>
      <c r="BD317" s="50">
        <v>0</v>
      </c>
      <c r="BE317" s="51">
        <v>0</v>
      </c>
      <c r="BF317" s="38"/>
      <c r="BG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Y317" s="38"/>
      <c r="BZ317" s="38"/>
      <c r="CJ317" s="38"/>
    </row>
    <row r="318" spans="2:88" x14ac:dyDescent="0.25">
      <c r="B318" s="8">
        <v>316</v>
      </c>
      <c r="C318" s="9" t="s">
        <v>11757</v>
      </c>
      <c r="D318" s="9" t="s">
        <v>11977</v>
      </c>
      <c r="E318" s="49">
        <v>6.9366347000000008</v>
      </c>
      <c r="F318" s="50">
        <v>4.9515144000000006</v>
      </c>
      <c r="G318" s="50">
        <v>11.892199999999999</v>
      </c>
      <c r="H318" s="51">
        <v>0</v>
      </c>
      <c r="I318" s="50">
        <v>0</v>
      </c>
      <c r="J318" s="50">
        <v>0</v>
      </c>
      <c r="K318" s="50">
        <v>0</v>
      </c>
      <c r="L318" s="50">
        <v>0</v>
      </c>
      <c r="M318" s="49">
        <v>3.0809421166666673</v>
      </c>
      <c r="N318" s="49">
        <v>1.6793607249066667</v>
      </c>
      <c r="O318" s="49">
        <v>0.86856399999999989</v>
      </c>
      <c r="P318" s="50">
        <v>0</v>
      </c>
      <c r="Q318" s="50">
        <v>0</v>
      </c>
      <c r="R318" s="50">
        <v>46.322953999999996</v>
      </c>
      <c r="S318" s="51">
        <v>29.062973999999997</v>
      </c>
      <c r="T318" s="50">
        <v>37.545783</v>
      </c>
      <c r="U318" s="51">
        <v>6.4889666666666672</v>
      </c>
      <c r="V318" s="51">
        <v>0</v>
      </c>
      <c r="W318" s="50">
        <v>0</v>
      </c>
      <c r="X318" s="49">
        <v>1.2376870000000002</v>
      </c>
      <c r="Y318" s="51">
        <v>0</v>
      </c>
      <c r="Z318" s="52">
        <v>0</v>
      </c>
      <c r="AA318" s="52">
        <v>0</v>
      </c>
      <c r="AB318" s="52">
        <v>0</v>
      </c>
      <c r="AC318" s="52">
        <v>0</v>
      </c>
      <c r="AD318" s="52">
        <v>0</v>
      </c>
      <c r="AE318" s="50">
        <v>23.668040400000002</v>
      </c>
      <c r="AF318" s="50">
        <v>74.684462400000001</v>
      </c>
      <c r="AG318" s="50">
        <v>0</v>
      </c>
      <c r="AH318" s="50">
        <v>4.4379952800000009</v>
      </c>
      <c r="AI318" s="52">
        <v>2.7468274666666663</v>
      </c>
      <c r="AJ318" s="49">
        <v>24.3384809328711</v>
      </c>
      <c r="AK318" s="50">
        <v>10.286318518518518</v>
      </c>
      <c r="AL318" s="50">
        <v>20.505111111111109</v>
      </c>
      <c r="AM318" s="50">
        <v>25.410000000000004</v>
      </c>
      <c r="AN318" s="50">
        <v>0</v>
      </c>
      <c r="AO318" s="50">
        <v>0</v>
      </c>
      <c r="AP318" s="50">
        <v>0</v>
      </c>
      <c r="AQ318" s="51">
        <v>0</v>
      </c>
      <c r="AR318" s="49">
        <v>0</v>
      </c>
      <c r="AS318" s="50">
        <v>0</v>
      </c>
      <c r="AT318" s="50">
        <v>0</v>
      </c>
      <c r="AU318" s="50">
        <v>3.1880833333333332</v>
      </c>
      <c r="AV318" s="50">
        <v>118.44166166666668</v>
      </c>
      <c r="AW318" s="50">
        <v>8.0669590833333356</v>
      </c>
      <c r="AX318" s="50">
        <v>2.1502857142857144</v>
      </c>
      <c r="AY318" s="50">
        <v>31.289080000000006</v>
      </c>
      <c r="AZ318" s="51">
        <v>0</v>
      </c>
      <c r="BA318" s="49">
        <v>0</v>
      </c>
      <c r="BB318" s="49">
        <v>0</v>
      </c>
      <c r="BC318" s="50">
        <v>0</v>
      </c>
      <c r="BD318" s="50">
        <v>0</v>
      </c>
      <c r="BE318" s="51">
        <v>0</v>
      </c>
      <c r="BF318" s="38"/>
      <c r="BG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Y318" s="38"/>
      <c r="BZ318" s="38"/>
      <c r="CJ318" s="38"/>
    </row>
    <row r="319" spans="2:88" x14ac:dyDescent="0.25">
      <c r="B319" s="8">
        <v>317</v>
      </c>
      <c r="C319" s="9" t="s">
        <v>11757</v>
      </c>
      <c r="D319" s="9" t="s">
        <v>11978</v>
      </c>
      <c r="E319" s="49">
        <v>6.9366347000000008</v>
      </c>
      <c r="F319" s="50">
        <v>4.9515144000000006</v>
      </c>
      <c r="G319" s="50">
        <v>11.892199999999999</v>
      </c>
      <c r="H319" s="51">
        <v>0</v>
      </c>
      <c r="I319" s="50">
        <v>0</v>
      </c>
      <c r="J319" s="50">
        <v>0</v>
      </c>
      <c r="K319" s="50">
        <v>0</v>
      </c>
      <c r="L319" s="50">
        <v>0</v>
      </c>
      <c r="M319" s="49">
        <v>6.1618842333333346</v>
      </c>
      <c r="N319" s="49">
        <v>2.1412299881066668</v>
      </c>
      <c r="O319" s="49">
        <v>1.7371279999999998</v>
      </c>
      <c r="P319" s="50">
        <v>0</v>
      </c>
      <c r="Q319" s="50">
        <v>0</v>
      </c>
      <c r="R319" s="50">
        <v>80.154267333333337</v>
      </c>
      <c r="S319" s="51">
        <v>29.062973999999997</v>
      </c>
      <c r="T319" s="50">
        <v>18.7728915</v>
      </c>
      <c r="U319" s="51">
        <v>16.348733333333335</v>
      </c>
      <c r="V319" s="51">
        <v>0</v>
      </c>
      <c r="W319" s="50">
        <v>0</v>
      </c>
      <c r="X319" s="49">
        <v>1.2376870000000002</v>
      </c>
      <c r="Y319" s="51">
        <v>0</v>
      </c>
      <c r="Z319" s="52">
        <v>0</v>
      </c>
      <c r="AA319" s="52">
        <v>0</v>
      </c>
      <c r="AB319" s="52">
        <v>0</v>
      </c>
      <c r="AC319" s="52">
        <v>0</v>
      </c>
      <c r="AD319" s="52">
        <v>0</v>
      </c>
      <c r="AE319" s="50">
        <v>11.834020200000001</v>
      </c>
      <c r="AF319" s="50">
        <v>37.342231200000001</v>
      </c>
      <c r="AG319" s="50">
        <v>0</v>
      </c>
      <c r="AH319" s="50">
        <v>8.8759905600000018</v>
      </c>
      <c r="AI319" s="52">
        <v>5.4636506518518519</v>
      </c>
      <c r="AJ319" s="49">
        <v>12.16924046643555</v>
      </c>
      <c r="AK319" s="50">
        <v>10.286318518518518</v>
      </c>
      <c r="AL319" s="50">
        <v>20.505111111111109</v>
      </c>
      <c r="AM319" s="50">
        <v>25.410000000000004</v>
      </c>
      <c r="AN319" s="50">
        <v>0</v>
      </c>
      <c r="AO319" s="50">
        <v>0</v>
      </c>
      <c r="AP319" s="50">
        <v>0</v>
      </c>
      <c r="AQ319" s="51">
        <v>0</v>
      </c>
      <c r="AR319" s="49">
        <v>0</v>
      </c>
      <c r="AS319" s="50">
        <v>0</v>
      </c>
      <c r="AT319" s="50">
        <v>0</v>
      </c>
      <c r="AU319" s="50">
        <v>3.8256999999999994</v>
      </c>
      <c r="AV319" s="50">
        <v>172.7180606666667</v>
      </c>
      <c r="AW319" s="50">
        <v>16.133918166666671</v>
      </c>
      <c r="AX319" s="50">
        <v>2.1502857142857144</v>
      </c>
      <c r="AY319" s="50">
        <v>67.07671666666667</v>
      </c>
      <c r="AZ319" s="51">
        <v>0</v>
      </c>
      <c r="BA319" s="49">
        <v>0</v>
      </c>
      <c r="BB319" s="49">
        <v>0</v>
      </c>
      <c r="BC319" s="50">
        <v>0</v>
      </c>
      <c r="BD319" s="50">
        <v>0</v>
      </c>
      <c r="BE319" s="51">
        <v>0</v>
      </c>
      <c r="BF319" s="38"/>
      <c r="BG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Y319" s="38"/>
      <c r="BZ319" s="38"/>
      <c r="CJ319" s="38"/>
    </row>
    <row r="320" spans="2:88" x14ac:dyDescent="0.25">
      <c r="B320" s="8">
        <v>318</v>
      </c>
      <c r="C320" s="9" t="s">
        <v>11757</v>
      </c>
      <c r="D320" s="9" t="s">
        <v>11979</v>
      </c>
      <c r="E320" s="49">
        <v>9.2488462666666678</v>
      </c>
      <c r="F320" s="50">
        <v>6.6020192000000009</v>
      </c>
      <c r="G320" s="50">
        <v>15.856266666666667</v>
      </c>
      <c r="H320" s="51">
        <v>0</v>
      </c>
      <c r="I320" s="50">
        <v>0</v>
      </c>
      <c r="J320" s="50">
        <v>0</v>
      </c>
      <c r="K320" s="50">
        <v>0</v>
      </c>
      <c r="L320" s="50">
        <v>0</v>
      </c>
      <c r="M320" s="49">
        <v>6.1618842333333346</v>
      </c>
      <c r="N320" s="49">
        <v>2.1412299881066668</v>
      </c>
      <c r="O320" s="49">
        <v>1.7371279999999998</v>
      </c>
      <c r="P320" s="50">
        <v>0</v>
      </c>
      <c r="Q320" s="50">
        <v>0</v>
      </c>
      <c r="R320" s="50">
        <v>80.154267333333337</v>
      </c>
      <c r="S320" s="51">
        <v>29.062973999999997</v>
      </c>
      <c r="T320" s="50">
        <v>25.030521999999998</v>
      </c>
      <c r="U320" s="51">
        <v>16.348733333333335</v>
      </c>
      <c r="V320" s="51">
        <v>0</v>
      </c>
      <c r="W320" s="50">
        <v>0</v>
      </c>
      <c r="X320" s="49">
        <v>1.2376870000000002</v>
      </c>
      <c r="Y320" s="51">
        <v>0</v>
      </c>
      <c r="Z320" s="52">
        <v>0</v>
      </c>
      <c r="AA320" s="52">
        <v>0</v>
      </c>
      <c r="AB320" s="52">
        <v>0</v>
      </c>
      <c r="AC320" s="52">
        <v>0</v>
      </c>
      <c r="AD320" s="52">
        <v>0</v>
      </c>
      <c r="AE320" s="50">
        <v>15.778693600000002</v>
      </c>
      <c r="AF320" s="50">
        <v>49.789641600000003</v>
      </c>
      <c r="AG320" s="50">
        <v>0</v>
      </c>
      <c r="AH320" s="50">
        <v>8.8759905600000018</v>
      </c>
      <c r="AI320" s="52">
        <v>5.4636506518518519</v>
      </c>
      <c r="AJ320" s="49">
        <v>16.225653955247399</v>
      </c>
      <c r="AK320" s="50">
        <v>13.715091358024692</v>
      </c>
      <c r="AL320" s="50">
        <v>27.340148148148145</v>
      </c>
      <c r="AM320" s="50">
        <v>33.880000000000003</v>
      </c>
      <c r="AN320" s="50">
        <v>0</v>
      </c>
      <c r="AO320" s="50">
        <v>0</v>
      </c>
      <c r="AP320" s="50">
        <v>0</v>
      </c>
      <c r="AQ320" s="51">
        <v>0</v>
      </c>
      <c r="AR320" s="49">
        <v>0</v>
      </c>
      <c r="AS320" s="50">
        <v>0</v>
      </c>
      <c r="AT320" s="50">
        <v>0</v>
      </c>
      <c r="AU320" s="50">
        <v>5.1009333333333329</v>
      </c>
      <c r="AV320" s="50">
        <v>204.80069200000003</v>
      </c>
      <c r="AW320" s="50">
        <v>16.133918166666671</v>
      </c>
      <c r="AX320" s="50">
        <v>2.1502857142857144</v>
      </c>
      <c r="AY320" s="50">
        <v>67.07671666666667</v>
      </c>
      <c r="AZ320" s="51">
        <v>0</v>
      </c>
      <c r="BA320" s="49">
        <v>0</v>
      </c>
      <c r="BB320" s="49">
        <v>0</v>
      </c>
      <c r="BC320" s="50">
        <v>0</v>
      </c>
      <c r="BD320" s="50">
        <v>0</v>
      </c>
      <c r="BE320" s="51">
        <v>0</v>
      </c>
      <c r="BF320" s="38"/>
      <c r="BG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Y320" s="38"/>
      <c r="BZ320" s="38"/>
      <c r="CJ320" s="38"/>
    </row>
    <row r="321" spans="2:88" x14ac:dyDescent="0.25">
      <c r="B321" s="8">
        <v>319</v>
      </c>
      <c r="C321" s="9" t="s">
        <v>11757</v>
      </c>
      <c r="D321" s="9" t="s">
        <v>11980</v>
      </c>
      <c r="E321" s="49">
        <v>11.561057833333335</v>
      </c>
      <c r="F321" s="50">
        <v>8.2525240000000011</v>
      </c>
      <c r="G321" s="50">
        <v>19.820333333333334</v>
      </c>
      <c r="H321" s="51">
        <v>0</v>
      </c>
      <c r="I321" s="50">
        <v>0</v>
      </c>
      <c r="J321" s="50">
        <v>0</v>
      </c>
      <c r="K321" s="50">
        <v>0</v>
      </c>
      <c r="L321" s="50">
        <v>0</v>
      </c>
      <c r="M321" s="49">
        <v>6.1618842333333346</v>
      </c>
      <c r="N321" s="49">
        <v>2.1412299881066668</v>
      </c>
      <c r="O321" s="49">
        <v>1.7371279999999998</v>
      </c>
      <c r="P321" s="50">
        <v>0</v>
      </c>
      <c r="Q321" s="50">
        <v>0</v>
      </c>
      <c r="R321" s="50">
        <v>80.154267333333337</v>
      </c>
      <c r="S321" s="51">
        <v>29.062973999999997</v>
      </c>
      <c r="T321" s="50">
        <v>31.288152499999995</v>
      </c>
      <c r="U321" s="51">
        <v>16.348733333333335</v>
      </c>
      <c r="V321" s="51">
        <v>0</v>
      </c>
      <c r="W321" s="50">
        <v>0</v>
      </c>
      <c r="X321" s="49">
        <v>1.2376870000000002</v>
      </c>
      <c r="Y321" s="51">
        <v>0</v>
      </c>
      <c r="Z321" s="52">
        <v>0</v>
      </c>
      <c r="AA321" s="52">
        <v>0</v>
      </c>
      <c r="AB321" s="52">
        <v>0</v>
      </c>
      <c r="AC321" s="52">
        <v>0</v>
      </c>
      <c r="AD321" s="52">
        <v>0</v>
      </c>
      <c r="AE321" s="50">
        <v>19.723367000000003</v>
      </c>
      <c r="AF321" s="50">
        <v>62.237052000000006</v>
      </c>
      <c r="AG321" s="50">
        <v>0</v>
      </c>
      <c r="AH321" s="50">
        <v>8.8759905600000018</v>
      </c>
      <c r="AI321" s="52">
        <v>5.4636506518518519</v>
      </c>
      <c r="AJ321" s="49">
        <v>20.282067444059248</v>
      </c>
      <c r="AK321" s="50">
        <v>17.143864197530863</v>
      </c>
      <c r="AL321" s="50">
        <v>34.175185185185185</v>
      </c>
      <c r="AM321" s="50">
        <v>42.35</v>
      </c>
      <c r="AN321" s="50">
        <v>0</v>
      </c>
      <c r="AO321" s="50">
        <v>0</v>
      </c>
      <c r="AP321" s="50">
        <v>0</v>
      </c>
      <c r="AQ321" s="51">
        <v>0</v>
      </c>
      <c r="AR321" s="49">
        <v>0</v>
      </c>
      <c r="AS321" s="50">
        <v>0</v>
      </c>
      <c r="AT321" s="50">
        <v>0</v>
      </c>
      <c r="AU321" s="50">
        <v>5.1009333333333329</v>
      </c>
      <c r="AV321" s="50">
        <v>204.80069200000003</v>
      </c>
      <c r="AW321" s="50">
        <v>16.133918166666671</v>
      </c>
      <c r="AX321" s="50">
        <v>2.1502857142857144</v>
      </c>
      <c r="AY321" s="50">
        <v>67.07671666666667</v>
      </c>
      <c r="AZ321" s="51">
        <v>0</v>
      </c>
      <c r="BA321" s="49">
        <v>0</v>
      </c>
      <c r="BB321" s="49">
        <v>0</v>
      </c>
      <c r="BC321" s="50">
        <v>0</v>
      </c>
      <c r="BD321" s="50">
        <v>0</v>
      </c>
      <c r="BE321" s="51">
        <v>0</v>
      </c>
      <c r="BF321" s="38"/>
      <c r="BG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Y321" s="38"/>
      <c r="BZ321" s="38"/>
      <c r="CJ321" s="38"/>
    </row>
    <row r="322" spans="2:88" x14ac:dyDescent="0.25">
      <c r="B322" s="8">
        <v>320</v>
      </c>
      <c r="C322" s="9" t="s">
        <v>11757</v>
      </c>
      <c r="D322" s="9" t="s">
        <v>11981</v>
      </c>
      <c r="E322" s="49">
        <v>13.873269400000002</v>
      </c>
      <c r="F322" s="50">
        <v>9.9030288000000013</v>
      </c>
      <c r="G322" s="50">
        <v>23.784399999999998</v>
      </c>
      <c r="H322" s="51">
        <v>0</v>
      </c>
      <c r="I322" s="50">
        <v>0</v>
      </c>
      <c r="J322" s="50">
        <v>0</v>
      </c>
      <c r="K322" s="50">
        <v>0</v>
      </c>
      <c r="L322" s="50">
        <v>0</v>
      </c>
      <c r="M322" s="49">
        <v>6.1618842333333346</v>
      </c>
      <c r="N322" s="49">
        <v>2.1412299881066668</v>
      </c>
      <c r="O322" s="49">
        <v>1.7371279999999998</v>
      </c>
      <c r="P322" s="50">
        <v>0</v>
      </c>
      <c r="Q322" s="50">
        <v>0</v>
      </c>
      <c r="R322" s="50">
        <v>80.154267333333337</v>
      </c>
      <c r="S322" s="51">
        <v>29.062973999999997</v>
      </c>
      <c r="T322" s="50">
        <v>37.545783</v>
      </c>
      <c r="U322" s="51">
        <v>16.348733333333335</v>
      </c>
      <c r="V322" s="51">
        <v>0</v>
      </c>
      <c r="W322" s="50">
        <v>0</v>
      </c>
      <c r="X322" s="49">
        <v>1.2376870000000002</v>
      </c>
      <c r="Y322" s="51">
        <v>0</v>
      </c>
      <c r="Z322" s="52">
        <v>0</v>
      </c>
      <c r="AA322" s="52">
        <v>0</v>
      </c>
      <c r="AB322" s="52">
        <v>0</v>
      </c>
      <c r="AC322" s="52">
        <v>0</v>
      </c>
      <c r="AD322" s="52">
        <v>0</v>
      </c>
      <c r="AE322" s="50">
        <v>23.668040400000002</v>
      </c>
      <c r="AF322" s="50">
        <v>74.684462400000001</v>
      </c>
      <c r="AG322" s="50">
        <v>0</v>
      </c>
      <c r="AH322" s="50">
        <v>8.8759905600000018</v>
      </c>
      <c r="AI322" s="52">
        <v>5.4636506518518519</v>
      </c>
      <c r="AJ322" s="49">
        <v>24.3384809328711</v>
      </c>
      <c r="AK322" s="50">
        <v>20.572637037037037</v>
      </c>
      <c r="AL322" s="50">
        <v>41.010222222222218</v>
      </c>
      <c r="AM322" s="50">
        <v>50.820000000000007</v>
      </c>
      <c r="AN322" s="50">
        <v>0</v>
      </c>
      <c r="AO322" s="50">
        <v>0</v>
      </c>
      <c r="AP322" s="50">
        <v>0</v>
      </c>
      <c r="AQ322" s="51">
        <v>0</v>
      </c>
      <c r="AR322" s="49">
        <v>0</v>
      </c>
      <c r="AS322" s="50">
        <v>0</v>
      </c>
      <c r="AT322" s="50">
        <v>0</v>
      </c>
      <c r="AU322" s="50">
        <v>6.3761666666666663</v>
      </c>
      <c r="AV322" s="50">
        <v>236.88332333333335</v>
      </c>
      <c r="AW322" s="50">
        <v>16.133918166666671</v>
      </c>
      <c r="AX322" s="50">
        <v>2.1502857142857144</v>
      </c>
      <c r="AY322" s="50">
        <v>67.07671666666667</v>
      </c>
      <c r="AZ322" s="51">
        <v>0</v>
      </c>
      <c r="BA322" s="49">
        <v>0</v>
      </c>
      <c r="BB322" s="49">
        <v>0</v>
      </c>
      <c r="BC322" s="50">
        <v>0</v>
      </c>
      <c r="BD322" s="50">
        <v>0</v>
      </c>
      <c r="BE322" s="51">
        <v>0</v>
      </c>
      <c r="BF322" s="38"/>
      <c r="BG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Y322" s="38"/>
      <c r="BZ322" s="38"/>
      <c r="CJ322" s="38"/>
    </row>
    <row r="323" spans="2:88" x14ac:dyDescent="0.25">
      <c r="B323" s="8">
        <v>321</v>
      </c>
      <c r="C323" s="9" t="s">
        <v>11757</v>
      </c>
      <c r="D323" s="9" t="s">
        <v>11982</v>
      </c>
      <c r="E323" s="49">
        <v>10.404952050000002</v>
      </c>
      <c r="F323" s="50">
        <v>7.427271600000001</v>
      </c>
      <c r="G323" s="50">
        <v>17.8383</v>
      </c>
      <c r="H323" s="51">
        <v>0</v>
      </c>
      <c r="I323" s="50">
        <v>0</v>
      </c>
      <c r="J323" s="50">
        <v>0</v>
      </c>
      <c r="K323" s="50">
        <v>0</v>
      </c>
      <c r="L323" s="50">
        <v>0</v>
      </c>
      <c r="M323" s="49">
        <v>9.2428263500000014</v>
      </c>
      <c r="N323" s="49">
        <v>2.7070817396444444</v>
      </c>
      <c r="O323" s="49">
        <v>2.6056919999999995</v>
      </c>
      <c r="P323" s="50">
        <v>0</v>
      </c>
      <c r="Q323" s="50">
        <v>0</v>
      </c>
      <c r="R323" s="50">
        <v>113.70291399999999</v>
      </c>
      <c r="S323" s="51">
        <v>29.062973999999997</v>
      </c>
      <c r="T323" s="50">
        <v>18.7728915</v>
      </c>
      <c r="U323" s="51">
        <v>17.482226666666673</v>
      </c>
      <c r="V323" s="51">
        <v>0</v>
      </c>
      <c r="W323" s="50">
        <v>0</v>
      </c>
      <c r="X323" s="49">
        <v>1.2376870000000002</v>
      </c>
      <c r="Y323" s="51">
        <v>0</v>
      </c>
      <c r="Z323" s="52">
        <v>0</v>
      </c>
      <c r="AA323" s="52">
        <v>0</v>
      </c>
      <c r="AB323" s="52">
        <v>0</v>
      </c>
      <c r="AC323" s="52">
        <v>0</v>
      </c>
      <c r="AD323" s="52">
        <v>0</v>
      </c>
      <c r="AE323" s="50">
        <v>11.834020200000001</v>
      </c>
      <c r="AF323" s="50">
        <v>37.342231200000001</v>
      </c>
      <c r="AG323" s="50">
        <v>0</v>
      </c>
      <c r="AH323" s="50">
        <v>13.313985840000004</v>
      </c>
      <c r="AI323" s="52">
        <v>8.180473837037038</v>
      </c>
      <c r="AJ323" s="49">
        <v>12.16924046643555</v>
      </c>
      <c r="AK323" s="50">
        <v>15.429477777777777</v>
      </c>
      <c r="AL323" s="50">
        <v>30.757666666666665</v>
      </c>
      <c r="AM323" s="50">
        <v>38.115000000000009</v>
      </c>
      <c r="AN323" s="50">
        <v>0</v>
      </c>
      <c r="AO323" s="50">
        <v>0</v>
      </c>
      <c r="AP323" s="50">
        <v>0</v>
      </c>
      <c r="AQ323" s="51">
        <v>0</v>
      </c>
      <c r="AR323" s="49">
        <v>0</v>
      </c>
      <c r="AS323" s="50">
        <v>0</v>
      </c>
      <c r="AT323" s="50">
        <v>0</v>
      </c>
      <c r="AU323" s="50">
        <v>5.7385499999999992</v>
      </c>
      <c r="AV323" s="50">
        <v>259.077091</v>
      </c>
      <c r="AW323" s="50">
        <v>24.200877250000005</v>
      </c>
      <c r="AX323" s="50">
        <v>2.1502857142857144</v>
      </c>
      <c r="AY323" s="50">
        <v>92.647133333333329</v>
      </c>
      <c r="AZ323" s="51">
        <v>0</v>
      </c>
      <c r="BA323" s="49">
        <v>0</v>
      </c>
      <c r="BB323" s="49">
        <v>0</v>
      </c>
      <c r="BC323" s="50">
        <v>0</v>
      </c>
      <c r="BD323" s="50">
        <v>0</v>
      </c>
      <c r="BE323" s="51">
        <v>0</v>
      </c>
      <c r="BF323" s="38"/>
      <c r="BG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Y323" s="38"/>
      <c r="BZ323" s="38"/>
      <c r="CJ323" s="38"/>
    </row>
    <row r="324" spans="2:88" x14ac:dyDescent="0.25">
      <c r="B324" s="8">
        <v>322</v>
      </c>
      <c r="C324" s="9" t="s">
        <v>11757</v>
      </c>
      <c r="D324" s="9" t="s">
        <v>11983</v>
      </c>
      <c r="E324" s="49">
        <v>13.873269400000002</v>
      </c>
      <c r="F324" s="50">
        <v>9.9030288000000013</v>
      </c>
      <c r="G324" s="50">
        <v>23.784399999999998</v>
      </c>
      <c r="H324" s="51">
        <v>0</v>
      </c>
      <c r="I324" s="50">
        <v>0</v>
      </c>
      <c r="J324" s="50">
        <v>0</v>
      </c>
      <c r="K324" s="50">
        <v>0</v>
      </c>
      <c r="L324" s="50">
        <v>0</v>
      </c>
      <c r="M324" s="49">
        <v>9.2428263500000014</v>
      </c>
      <c r="N324" s="49">
        <v>2.7070817396444444</v>
      </c>
      <c r="O324" s="49">
        <v>2.6056919999999995</v>
      </c>
      <c r="P324" s="50">
        <v>0</v>
      </c>
      <c r="Q324" s="50">
        <v>0</v>
      </c>
      <c r="R324" s="50">
        <v>113.70291399999999</v>
      </c>
      <c r="S324" s="51">
        <v>29.062973999999997</v>
      </c>
      <c r="T324" s="50">
        <v>25.030521999999998</v>
      </c>
      <c r="U324" s="51">
        <v>17.482226666666673</v>
      </c>
      <c r="V324" s="51">
        <v>0</v>
      </c>
      <c r="W324" s="50">
        <v>0</v>
      </c>
      <c r="X324" s="49">
        <v>1.2376870000000002</v>
      </c>
      <c r="Y324" s="51">
        <v>0</v>
      </c>
      <c r="Z324" s="52">
        <v>0</v>
      </c>
      <c r="AA324" s="52">
        <v>0</v>
      </c>
      <c r="AB324" s="52">
        <v>0</v>
      </c>
      <c r="AC324" s="52">
        <v>0</v>
      </c>
      <c r="AD324" s="52">
        <v>0</v>
      </c>
      <c r="AE324" s="50">
        <v>15.778693600000002</v>
      </c>
      <c r="AF324" s="50">
        <v>49.789641600000003</v>
      </c>
      <c r="AG324" s="50">
        <v>0</v>
      </c>
      <c r="AH324" s="50">
        <v>13.313985840000004</v>
      </c>
      <c r="AI324" s="52">
        <v>8.180473837037038</v>
      </c>
      <c r="AJ324" s="49">
        <v>16.225653955247399</v>
      </c>
      <c r="AK324" s="50">
        <v>20.572637037037037</v>
      </c>
      <c r="AL324" s="50">
        <v>41.010222222222218</v>
      </c>
      <c r="AM324" s="50">
        <v>50.820000000000007</v>
      </c>
      <c r="AN324" s="50">
        <v>0</v>
      </c>
      <c r="AO324" s="50">
        <v>0</v>
      </c>
      <c r="AP324" s="50">
        <v>0</v>
      </c>
      <c r="AQ324" s="51">
        <v>0</v>
      </c>
      <c r="AR324" s="49">
        <v>0</v>
      </c>
      <c r="AS324" s="50">
        <v>0</v>
      </c>
      <c r="AT324" s="50">
        <v>0</v>
      </c>
      <c r="AU324" s="50">
        <v>7.6513999999999989</v>
      </c>
      <c r="AV324" s="50">
        <v>307.20103800000004</v>
      </c>
      <c r="AW324" s="50">
        <v>24.200877250000005</v>
      </c>
      <c r="AX324" s="50">
        <v>2.1502857142857144</v>
      </c>
      <c r="AY324" s="50">
        <v>92.647133333333329</v>
      </c>
      <c r="AZ324" s="51">
        <v>0</v>
      </c>
      <c r="BA324" s="49">
        <v>0</v>
      </c>
      <c r="BB324" s="49">
        <v>0</v>
      </c>
      <c r="BC324" s="50">
        <v>0</v>
      </c>
      <c r="BD324" s="50">
        <v>0</v>
      </c>
      <c r="BE324" s="51">
        <v>0</v>
      </c>
      <c r="BF324" s="38"/>
      <c r="BG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Y324" s="38"/>
      <c r="BZ324" s="38"/>
      <c r="CJ324" s="38"/>
    </row>
    <row r="325" spans="2:88" x14ac:dyDescent="0.25">
      <c r="B325" s="8">
        <v>323</v>
      </c>
      <c r="C325" s="9" t="s">
        <v>11757</v>
      </c>
      <c r="D325" s="9" t="s">
        <v>11984</v>
      </c>
      <c r="E325" s="49">
        <v>17.341586750000001</v>
      </c>
      <c r="F325" s="50">
        <v>12.378786000000002</v>
      </c>
      <c r="G325" s="50">
        <v>29.730499999999999</v>
      </c>
      <c r="H325" s="51">
        <v>0</v>
      </c>
      <c r="I325" s="50">
        <v>0</v>
      </c>
      <c r="J325" s="50">
        <v>0</v>
      </c>
      <c r="K325" s="50">
        <v>0</v>
      </c>
      <c r="L325" s="50">
        <v>0</v>
      </c>
      <c r="M325" s="49">
        <v>9.2428263500000014</v>
      </c>
      <c r="N325" s="49">
        <v>2.7070817396444444</v>
      </c>
      <c r="O325" s="49">
        <v>2.6056919999999995</v>
      </c>
      <c r="P325" s="50">
        <v>0</v>
      </c>
      <c r="Q325" s="50">
        <v>0</v>
      </c>
      <c r="R325" s="50">
        <v>113.70291399999999</v>
      </c>
      <c r="S325" s="51">
        <v>29.062973999999997</v>
      </c>
      <c r="T325" s="50">
        <v>31.288152499999995</v>
      </c>
      <c r="U325" s="51">
        <v>17.482226666666673</v>
      </c>
      <c r="V325" s="51">
        <v>0</v>
      </c>
      <c r="W325" s="50">
        <v>0</v>
      </c>
      <c r="X325" s="49">
        <v>1.2376870000000002</v>
      </c>
      <c r="Y325" s="51">
        <v>0</v>
      </c>
      <c r="Z325" s="52">
        <v>0</v>
      </c>
      <c r="AA325" s="52">
        <v>0</v>
      </c>
      <c r="AB325" s="52">
        <v>0</v>
      </c>
      <c r="AC325" s="52">
        <v>0</v>
      </c>
      <c r="AD325" s="52">
        <v>0</v>
      </c>
      <c r="AE325" s="50">
        <v>19.723367000000003</v>
      </c>
      <c r="AF325" s="50">
        <v>62.237052000000006</v>
      </c>
      <c r="AG325" s="50">
        <v>0</v>
      </c>
      <c r="AH325" s="50">
        <v>13.313985840000004</v>
      </c>
      <c r="AI325" s="52">
        <v>8.180473837037038</v>
      </c>
      <c r="AJ325" s="49">
        <v>20.282067444059248</v>
      </c>
      <c r="AK325" s="50">
        <v>25.715796296296297</v>
      </c>
      <c r="AL325" s="50">
        <v>51.262777777777771</v>
      </c>
      <c r="AM325" s="50">
        <v>63.525000000000006</v>
      </c>
      <c r="AN325" s="50">
        <v>0</v>
      </c>
      <c r="AO325" s="50">
        <v>0</v>
      </c>
      <c r="AP325" s="50">
        <v>0</v>
      </c>
      <c r="AQ325" s="51">
        <v>0</v>
      </c>
      <c r="AR325" s="49">
        <v>0</v>
      </c>
      <c r="AS325" s="50">
        <v>0</v>
      </c>
      <c r="AT325" s="50">
        <v>0</v>
      </c>
      <c r="AU325" s="50">
        <v>7.6513999999999989</v>
      </c>
      <c r="AV325" s="50">
        <v>307.20103800000004</v>
      </c>
      <c r="AW325" s="50">
        <v>24.200877250000005</v>
      </c>
      <c r="AX325" s="50">
        <v>2.1502857142857144</v>
      </c>
      <c r="AY325" s="50">
        <v>92.647133333333329</v>
      </c>
      <c r="AZ325" s="51">
        <v>0</v>
      </c>
      <c r="BA325" s="49">
        <v>0</v>
      </c>
      <c r="BB325" s="49">
        <v>0</v>
      </c>
      <c r="BC325" s="50">
        <v>0</v>
      </c>
      <c r="BD325" s="50">
        <v>0</v>
      </c>
      <c r="BE325" s="51">
        <v>0</v>
      </c>
      <c r="BF325" s="38"/>
      <c r="BG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Y325" s="38"/>
      <c r="BZ325" s="38"/>
      <c r="CJ325" s="38"/>
    </row>
    <row r="326" spans="2:88" x14ac:dyDescent="0.25">
      <c r="B326" s="8">
        <v>324</v>
      </c>
      <c r="C326" s="9" t="s">
        <v>11757</v>
      </c>
      <c r="D326" s="9" t="s">
        <v>11985</v>
      </c>
      <c r="E326" s="49">
        <v>20.809904100000004</v>
      </c>
      <c r="F326" s="50">
        <v>14.854543200000002</v>
      </c>
      <c r="G326" s="50">
        <v>35.676600000000001</v>
      </c>
      <c r="H326" s="51">
        <v>0</v>
      </c>
      <c r="I326" s="50">
        <v>0</v>
      </c>
      <c r="J326" s="50">
        <v>0</v>
      </c>
      <c r="K326" s="50">
        <v>0</v>
      </c>
      <c r="L326" s="50">
        <v>0</v>
      </c>
      <c r="M326" s="49">
        <v>9.2428263500000014</v>
      </c>
      <c r="N326" s="49">
        <v>2.7070817396444444</v>
      </c>
      <c r="O326" s="49">
        <v>2.6056919999999995</v>
      </c>
      <c r="P326" s="50">
        <v>0</v>
      </c>
      <c r="Q326" s="50">
        <v>0</v>
      </c>
      <c r="R326" s="50">
        <v>113.70291399999999</v>
      </c>
      <c r="S326" s="51">
        <v>29.062973999999997</v>
      </c>
      <c r="T326" s="50">
        <v>37.545783</v>
      </c>
      <c r="U326" s="51">
        <v>17.482226666666673</v>
      </c>
      <c r="V326" s="51">
        <v>0</v>
      </c>
      <c r="W326" s="50">
        <v>0</v>
      </c>
      <c r="X326" s="49">
        <v>1.2376870000000002</v>
      </c>
      <c r="Y326" s="51">
        <v>0</v>
      </c>
      <c r="Z326" s="52">
        <v>0</v>
      </c>
      <c r="AA326" s="52">
        <v>0</v>
      </c>
      <c r="AB326" s="52">
        <v>0</v>
      </c>
      <c r="AC326" s="52">
        <v>0</v>
      </c>
      <c r="AD326" s="52">
        <v>0</v>
      </c>
      <c r="AE326" s="50">
        <v>23.668040400000002</v>
      </c>
      <c r="AF326" s="50">
        <v>74.684462400000001</v>
      </c>
      <c r="AG326" s="50">
        <v>0</v>
      </c>
      <c r="AH326" s="50">
        <v>13.313985840000004</v>
      </c>
      <c r="AI326" s="52">
        <v>8.180473837037038</v>
      </c>
      <c r="AJ326" s="49">
        <v>24.3384809328711</v>
      </c>
      <c r="AK326" s="50">
        <v>30.858955555555553</v>
      </c>
      <c r="AL326" s="50">
        <v>61.515333333333331</v>
      </c>
      <c r="AM326" s="50">
        <v>76.230000000000018</v>
      </c>
      <c r="AN326" s="50">
        <v>0</v>
      </c>
      <c r="AO326" s="50">
        <v>0</v>
      </c>
      <c r="AP326" s="50">
        <v>0</v>
      </c>
      <c r="AQ326" s="51">
        <v>0</v>
      </c>
      <c r="AR326" s="49">
        <v>0</v>
      </c>
      <c r="AS326" s="50">
        <v>0</v>
      </c>
      <c r="AT326" s="50">
        <v>0</v>
      </c>
      <c r="AU326" s="50">
        <v>9.5642499999999995</v>
      </c>
      <c r="AV326" s="50">
        <v>355.32498500000008</v>
      </c>
      <c r="AW326" s="50">
        <v>24.200877250000005</v>
      </c>
      <c r="AX326" s="50">
        <v>2.1502857142857144</v>
      </c>
      <c r="AY326" s="50">
        <v>92.647133333333329</v>
      </c>
      <c r="AZ326" s="51">
        <v>0</v>
      </c>
      <c r="BA326" s="49">
        <v>0</v>
      </c>
      <c r="BB326" s="49">
        <v>0</v>
      </c>
      <c r="BC326" s="50">
        <v>0</v>
      </c>
      <c r="BD326" s="50">
        <v>0</v>
      </c>
      <c r="BE326" s="51">
        <v>0</v>
      </c>
      <c r="BF326" s="38"/>
      <c r="BG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Y326" s="38"/>
      <c r="BZ326" s="38"/>
      <c r="CJ326" s="38"/>
    </row>
    <row r="327" spans="2:88" x14ac:dyDescent="0.25">
      <c r="B327" s="8">
        <v>325</v>
      </c>
      <c r="C327" s="9" t="s">
        <v>11757</v>
      </c>
      <c r="D327" s="9" t="s">
        <v>11986</v>
      </c>
      <c r="E327" s="49">
        <v>3.4683173500000004</v>
      </c>
      <c r="F327" s="50">
        <v>2.4757572000000003</v>
      </c>
      <c r="G327" s="50">
        <v>5.9460999999999995</v>
      </c>
      <c r="H327" s="51">
        <v>0</v>
      </c>
      <c r="I327" s="50">
        <v>0</v>
      </c>
      <c r="J327" s="50">
        <v>0</v>
      </c>
      <c r="K327" s="50">
        <v>0</v>
      </c>
      <c r="L327" s="50">
        <v>0</v>
      </c>
      <c r="M327" s="49">
        <v>3.0809421166666673</v>
      </c>
      <c r="N327" s="49">
        <v>1.6793607249066667</v>
      </c>
      <c r="O327" s="49">
        <v>0.86856399999999989</v>
      </c>
      <c r="P327" s="50">
        <v>0</v>
      </c>
      <c r="Q327" s="50">
        <v>0</v>
      </c>
      <c r="R327" s="50">
        <v>64.717770000000002</v>
      </c>
      <c r="S327" s="51">
        <v>47.457789999999996</v>
      </c>
      <c r="T327" s="50">
        <v>30.69433166666667</v>
      </c>
      <c r="U327" s="51">
        <v>6.4889666666666672</v>
      </c>
      <c r="V327" s="51">
        <v>0</v>
      </c>
      <c r="W327" s="50">
        <v>0</v>
      </c>
      <c r="X327" s="49">
        <v>3.0942175000000005</v>
      </c>
      <c r="Y327" s="51">
        <v>0</v>
      </c>
      <c r="Z327" s="52">
        <v>0</v>
      </c>
      <c r="AA327" s="52">
        <v>0</v>
      </c>
      <c r="AB327" s="52">
        <v>0</v>
      </c>
      <c r="AC327" s="52">
        <v>0</v>
      </c>
      <c r="AD327" s="52">
        <v>0</v>
      </c>
      <c r="AE327" s="50">
        <v>60.29091925714286</v>
      </c>
      <c r="AF327" s="50">
        <v>62.237052000000006</v>
      </c>
      <c r="AG327" s="50">
        <v>0</v>
      </c>
      <c r="AH327" s="50">
        <v>4.4379952800000009</v>
      </c>
      <c r="AI327" s="52">
        <v>2.7468274666666663</v>
      </c>
      <c r="AJ327" s="49">
        <v>20.282067444059248</v>
      </c>
      <c r="AK327" s="50">
        <v>5.1431592592592592</v>
      </c>
      <c r="AL327" s="50">
        <v>10.252555555555555</v>
      </c>
      <c r="AM327" s="50">
        <v>12.705000000000002</v>
      </c>
      <c r="AN327" s="50">
        <v>0</v>
      </c>
      <c r="AO327" s="50">
        <v>0</v>
      </c>
      <c r="AP327" s="50">
        <v>0</v>
      </c>
      <c r="AQ327" s="51">
        <v>0</v>
      </c>
      <c r="AR327" s="49">
        <v>0</v>
      </c>
      <c r="AS327" s="50">
        <v>0</v>
      </c>
      <c r="AT327" s="50">
        <v>0</v>
      </c>
      <c r="AU327" s="50">
        <v>1.9128499999999997</v>
      </c>
      <c r="AV327" s="50">
        <v>96.115853333333348</v>
      </c>
      <c r="AW327" s="50">
        <v>8.7945305119047639</v>
      </c>
      <c r="AX327" s="50">
        <v>3.5838095238095233</v>
      </c>
      <c r="AY327" s="50">
        <v>51.052780000000006</v>
      </c>
      <c r="AZ327" s="51">
        <v>0</v>
      </c>
      <c r="BA327" s="49">
        <v>0</v>
      </c>
      <c r="BB327" s="49">
        <v>0</v>
      </c>
      <c r="BC327" s="50">
        <v>0</v>
      </c>
      <c r="BD327" s="50">
        <v>0</v>
      </c>
      <c r="BE327" s="51">
        <v>0</v>
      </c>
      <c r="BF327" s="38"/>
      <c r="BG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Y327" s="38"/>
      <c r="BZ327" s="38"/>
      <c r="CJ327" s="38"/>
    </row>
    <row r="328" spans="2:88" x14ac:dyDescent="0.25">
      <c r="B328" s="8">
        <v>326</v>
      </c>
      <c r="C328" s="9" t="s">
        <v>11757</v>
      </c>
      <c r="D328" s="9" t="s">
        <v>11987</v>
      </c>
      <c r="E328" s="49">
        <v>4.6244231333333339</v>
      </c>
      <c r="F328" s="50">
        <v>3.3010096000000004</v>
      </c>
      <c r="G328" s="50">
        <v>7.9281333333333333</v>
      </c>
      <c r="H328" s="51">
        <v>0</v>
      </c>
      <c r="I328" s="50">
        <v>0</v>
      </c>
      <c r="J328" s="50">
        <v>0</v>
      </c>
      <c r="K328" s="50">
        <v>0</v>
      </c>
      <c r="L328" s="50">
        <v>0</v>
      </c>
      <c r="M328" s="49">
        <v>3.0809421166666673</v>
      </c>
      <c r="N328" s="49">
        <v>1.6793607249066667</v>
      </c>
      <c r="O328" s="49">
        <v>0.86856399999999989</v>
      </c>
      <c r="P328" s="50">
        <v>0</v>
      </c>
      <c r="Q328" s="50">
        <v>0</v>
      </c>
      <c r="R328" s="50">
        <v>64.717770000000002</v>
      </c>
      <c r="S328" s="51">
        <v>47.457789999999996</v>
      </c>
      <c r="T328" s="50">
        <v>40.92577555555556</v>
      </c>
      <c r="U328" s="51">
        <v>6.4889666666666672</v>
      </c>
      <c r="V328" s="51">
        <v>0</v>
      </c>
      <c r="W328" s="50">
        <v>0</v>
      </c>
      <c r="X328" s="49">
        <v>3.0942175000000005</v>
      </c>
      <c r="Y328" s="51">
        <v>0</v>
      </c>
      <c r="Z328" s="52">
        <v>0</v>
      </c>
      <c r="AA328" s="52">
        <v>0</v>
      </c>
      <c r="AB328" s="52">
        <v>0</v>
      </c>
      <c r="AC328" s="52">
        <v>0</v>
      </c>
      <c r="AD328" s="52">
        <v>0</v>
      </c>
      <c r="AE328" s="50">
        <v>80.387892342857143</v>
      </c>
      <c r="AF328" s="50">
        <v>82.982736000000003</v>
      </c>
      <c r="AG328" s="50">
        <v>0</v>
      </c>
      <c r="AH328" s="50">
        <v>4.4379952800000009</v>
      </c>
      <c r="AI328" s="52">
        <v>2.7468274666666663</v>
      </c>
      <c r="AJ328" s="49">
        <v>27.042756592078998</v>
      </c>
      <c r="AK328" s="50">
        <v>6.8575456790123459</v>
      </c>
      <c r="AL328" s="50">
        <v>13.670074074074073</v>
      </c>
      <c r="AM328" s="50">
        <v>16.940000000000001</v>
      </c>
      <c r="AN328" s="50">
        <v>0</v>
      </c>
      <c r="AO328" s="50">
        <v>0</v>
      </c>
      <c r="AP328" s="50">
        <v>0</v>
      </c>
      <c r="AQ328" s="51">
        <v>0</v>
      </c>
      <c r="AR328" s="49">
        <v>0</v>
      </c>
      <c r="AS328" s="50">
        <v>0</v>
      </c>
      <c r="AT328" s="50">
        <v>0</v>
      </c>
      <c r="AU328" s="50">
        <v>2.5504666666666664</v>
      </c>
      <c r="AV328" s="50">
        <v>115.40944333333334</v>
      </c>
      <c r="AW328" s="50">
        <v>8.7945305119047639</v>
      </c>
      <c r="AX328" s="50">
        <v>3.5838095238095233</v>
      </c>
      <c r="AY328" s="50">
        <v>51.052780000000006</v>
      </c>
      <c r="AZ328" s="51">
        <v>0</v>
      </c>
      <c r="BA328" s="49">
        <v>0</v>
      </c>
      <c r="BB328" s="49">
        <v>0</v>
      </c>
      <c r="BC328" s="50">
        <v>0</v>
      </c>
      <c r="BD328" s="50">
        <v>0</v>
      </c>
      <c r="BE328" s="51">
        <v>0</v>
      </c>
      <c r="BF328" s="38"/>
      <c r="BG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Y328" s="38"/>
      <c r="BZ328" s="38"/>
      <c r="CJ328" s="38"/>
    </row>
    <row r="329" spans="2:88" x14ac:dyDescent="0.25">
      <c r="B329" s="8">
        <v>327</v>
      </c>
      <c r="C329" s="9" t="s">
        <v>11757</v>
      </c>
      <c r="D329" s="9" t="s">
        <v>11988</v>
      </c>
      <c r="E329" s="49">
        <v>5.7805289166666673</v>
      </c>
      <c r="F329" s="50">
        <v>4.1262620000000005</v>
      </c>
      <c r="G329" s="50">
        <v>9.910166666666667</v>
      </c>
      <c r="H329" s="51">
        <v>0</v>
      </c>
      <c r="I329" s="50">
        <v>0</v>
      </c>
      <c r="J329" s="50">
        <v>0</v>
      </c>
      <c r="K329" s="50">
        <v>0</v>
      </c>
      <c r="L329" s="50">
        <v>0</v>
      </c>
      <c r="M329" s="49">
        <v>3.0809421166666673</v>
      </c>
      <c r="N329" s="49">
        <v>1.6793607249066667</v>
      </c>
      <c r="O329" s="49">
        <v>0.86856399999999989</v>
      </c>
      <c r="P329" s="50">
        <v>0</v>
      </c>
      <c r="Q329" s="50">
        <v>0</v>
      </c>
      <c r="R329" s="50">
        <v>64.717770000000002</v>
      </c>
      <c r="S329" s="51">
        <v>47.457789999999996</v>
      </c>
      <c r="T329" s="50">
        <v>51.157219444444451</v>
      </c>
      <c r="U329" s="51">
        <v>6.4889666666666672</v>
      </c>
      <c r="V329" s="51">
        <v>0</v>
      </c>
      <c r="W329" s="50">
        <v>0</v>
      </c>
      <c r="X329" s="49">
        <v>3.0942175000000005</v>
      </c>
      <c r="Y329" s="51">
        <v>0</v>
      </c>
      <c r="Z329" s="52">
        <v>0</v>
      </c>
      <c r="AA329" s="52">
        <v>0</v>
      </c>
      <c r="AB329" s="52">
        <v>0</v>
      </c>
      <c r="AC329" s="52">
        <v>0</v>
      </c>
      <c r="AD329" s="52">
        <v>0</v>
      </c>
      <c r="AE329" s="50">
        <v>100.48486542857142</v>
      </c>
      <c r="AF329" s="50">
        <v>103.72842</v>
      </c>
      <c r="AG329" s="50">
        <v>0</v>
      </c>
      <c r="AH329" s="50">
        <v>4.4379952800000009</v>
      </c>
      <c r="AI329" s="52">
        <v>2.7468274666666663</v>
      </c>
      <c r="AJ329" s="49">
        <v>33.803445740098745</v>
      </c>
      <c r="AK329" s="50">
        <v>8.5719320987654317</v>
      </c>
      <c r="AL329" s="50">
        <v>17.087592592592593</v>
      </c>
      <c r="AM329" s="50">
        <v>21.175000000000001</v>
      </c>
      <c r="AN329" s="50">
        <v>0</v>
      </c>
      <c r="AO329" s="50">
        <v>0</v>
      </c>
      <c r="AP329" s="50">
        <v>0</v>
      </c>
      <c r="AQ329" s="51">
        <v>0</v>
      </c>
      <c r="AR329" s="49">
        <v>0</v>
      </c>
      <c r="AS329" s="50">
        <v>0</v>
      </c>
      <c r="AT329" s="50">
        <v>0</v>
      </c>
      <c r="AU329" s="50">
        <v>2.5504666666666664</v>
      </c>
      <c r="AV329" s="50">
        <v>115.40944333333334</v>
      </c>
      <c r="AW329" s="50">
        <v>8.7945305119047639</v>
      </c>
      <c r="AX329" s="50">
        <v>3.5838095238095233</v>
      </c>
      <c r="AY329" s="50">
        <v>51.052780000000006</v>
      </c>
      <c r="AZ329" s="51">
        <v>0</v>
      </c>
      <c r="BA329" s="49">
        <v>0</v>
      </c>
      <c r="BB329" s="49">
        <v>0</v>
      </c>
      <c r="BC329" s="50">
        <v>0</v>
      </c>
      <c r="BD329" s="50">
        <v>0</v>
      </c>
      <c r="BE329" s="51">
        <v>0</v>
      </c>
      <c r="BF329" s="38"/>
      <c r="BG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Y329" s="38"/>
      <c r="BZ329" s="38"/>
      <c r="CJ329" s="38"/>
    </row>
    <row r="330" spans="2:88" x14ac:dyDescent="0.25">
      <c r="B330" s="8">
        <v>328</v>
      </c>
      <c r="C330" s="9" t="s">
        <v>11757</v>
      </c>
      <c r="D330" s="9" t="s">
        <v>11989</v>
      </c>
      <c r="E330" s="49">
        <v>6.9366347000000008</v>
      </c>
      <c r="F330" s="50">
        <v>4.9515144000000006</v>
      </c>
      <c r="G330" s="50">
        <v>11.892199999999999</v>
      </c>
      <c r="H330" s="51">
        <v>0</v>
      </c>
      <c r="I330" s="50">
        <v>0</v>
      </c>
      <c r="J330" s="50">
        <v>0</v>
      </c>
      <c r="K330" s="50">
        <v>0</v>
      </c>
      <c r="L330" s="50">
        <v>0</v>
      </c>
      <c r="M330" s="49">
        <v>3.0809421166666673</v>
      </c>
      <c r="N330" s="49">
        <v>1.6793607249066667</v>
      </c>
      <c r="O330" s="49">
        <v>0.86856399999999989</v>
      </c>
      <c r="P330" s="50">
        <v>0</v>
      </c>
      <c r="Q330" s="50">
        <v>0</v>
      </c>
      <c r="R330" s="50">
        <v>64.717770000000002</v>
      </c>
      <c r="S330" s="51">
        <v>47.457789999999996</v>
      </c>
      <c r="T330" s="50">
        <v>61.388663333333341</v>
      </c>
      <c r="U330" s="51">
        <v>6.4889666666666672</v>
      </c>
      <c r="V330" s="51">
        <v>0</v>
      </c>
      <c r="W330" s="50">
        <v>0</v>
      </c>
      <c r="X330" s="49">
        <v>3.0942175000000005</v>
      </c>
      <c r="Y330" s="51">
        <v>0</v>
      </c>
      <c r="Z330" s="52">
        <v>0</v>
      </c>
      <c r="AA330" s="52">
        <v>0</v>
      </c>
      <c r="AB330" s="52">
        <v>0</v>
      </c>
      <c r="AC330" s="52">
        <v>0</v>
      </c>
      <c r="AD330" s="52">
        <v>0</v>
      </c>
      <c r="AE330" s="50">
        <v>120.58183851428572</v>
      </c>
      <c r="AF330" s="50">
        <v>124.47410400000001</v>
      </c>
      <c r="AG330" s="50">
        <v>0</v>
      </c>
      <c r="AH330" s="50">
        <v>4.4379952800000009</v>
      </c>
      <c r="AI330" s="52">
        <v>2.7468274666666663</v>
      </c>
      <c r="AJ330" s="49">
        <v>40.564134888118495</v>
      </c>
      <c r="AK330" s="50">
        <v>10.286318518518518</v>
      </c>
      <c r="AL330" s="50">
        <v>20.505111111111109</v>
      </c>
      <c r="AM330" s="50">
        <v>25.410000000000004</v>
      </c>
      <c r="AN330" s="50">
        <v>0</v>
      </c>
      <c r="AO330" s="50">
        <v>0</v>
      </c>
      <c r="AP330" s="50">
        <v>0</v>
      </c>
      <c r="AQ330" s="51">
        <v>0</v>
      </c>
      <c r="AR330" s="49">
        <v>0</v>
      </c>
      <c r="AS330" s="50">
        <v>0</v>
      </c>
      <c r="AT330" s="50">
        <v>0</v>
      </c>
      <c r="AU330" s="50">
        <v>3.1880833333333332</v>
      </c>
      <c r="AV330" s="50">
        <v>134.70303333333334</v>
      </c>
      <c r="AW330" s="50">
        <v>8.7945305119047639</v>
      </c>
      <c r="AX330" s="50">
        <v>3.5838095238095233</v>
      </c>
      <c r="AY330" s="50">
        <v>51.052780000000006</v>
      </c>
      <c r="AZ330" s="51">
        <v>0</v>
      </c>
      <c r="BA330" s="49">
        <v>0</v>
      </c>
      <c r="BB330" s="49">
        <v>0</v>
      </c>
      <c r="BC330" s="50">
        <v>0</v>
      </c>
      <c r="BD330" s="50">
        <v>0</v>
      </c>
      <c r="BE330" s="51">
        <v>0</v>
      </c>
      <c r="BF330" s="38"/>
      <c r="BG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Y330" s="38"/>
      <c r="BZ330" s="38"/>
      <c r="CJ330" s="38"/>
    </row>
    <row r="331" spans="2:88" x14ac:dyDescent="0.25">
      <c r="B331" s="8">
        <v>329</v>
      </c>
      <c r="C331" s="9" t="s">
        <v>11757</v>
      </c>
      <c r="D331" s="9" t="s">
        <v>11990</v>
      </c>
      <c r="E331" s="49">
        <v>6.9366347000000008</v>
      </c>
      <c r="F331" s="50">
        <v>4.9515144000000006</v>
      </c>
      <c r="G331" s="50">
        <v>11.892199999999999</v>
      </c>
      <c r="H331" s="51">
        <v>0</v>
      </c>
      <c r="I331" s="50">
        <v>0</v>
      </c>
      <c r="J331" s="50">
        <v>0</v>
      </c>
      <c r="K331" s="50">
        <v>0</v>
      </c>
      <c r="L331" s="50">
        <v>0</v>
      </c>
      <c r="M331" s="49">
        <v>6.1618842333333346</v>
      </c>
      <c r="N331" s="49">
        <v>2.1412299881066668</v>
      </c>
      <c r="O331" s="49">
        <v>1.7371279999999998</v>
      </c>
      <c r="P331" s="50">
        <v>0</v>
      </c>
      <c r="Q331" s="50">
        <v>0</v>
      </c>
      <c r="R331" s="50">
        <v>98.549083333333328</v>
      </c>
      <c r="S331" s="51">
        <v>47.457789999999996</v>
      </c>
      <c r="T331" s="50">
        <v>30.69433166666667</v>
      </c>
      <c r="U331" s="51">
        <v>16.348733333333335</v>
      </c>
      <c r="V331" s="51">
        <v>0</v>
      </c>
      <c r="W331" s="50">
        <v>0</v>
      </c>
      <c r="X331" s="49">
        <v>3.0942175000000005</v>
      </c>
      <c r="Y331" s="51">
        <v>0</v>
      </c>
      <c r="Z331" s="52">
        <v>0</v>
      </c>
      <c r="AA331" s="52">
        <v>0</v>
      </c>
      <c r="AB331" s="52">
        <v>0</v>
      </c>
      <c r="AC331" s="52">
        <v>0</v>
      </c>
      <c r="AD331" s="52">
        <v>0</v>
      </c>
      <c r="AE331" s="50">
        <v>60.29091925714286</v>
      </c>
      <c r="AF331" s="50">
        <v>62.237052000000006</v>
      </c>
      <c r="AG331" s="50">
        <v>0</v>
      </c>
      <c r="AH331" s="50">
        <v>8.8759905600000018</v>
      </c>
      <c r="AI331" s="52">
        <v>5.4636506518518519</v>
      </c>
      <c r="AJ331" s="49">
        <v>20.282067444059248</v>
      </c>
      <c r="AK331" s="50">
        <v>10.286318518518518</v>
      </c>
      <c r="AL331" s="50">
        <v>20.505111111111109</v>
      </c>
      <c r="AM331" s="50">
        <v>25.410000000000004</v>
      </c>
      <c r="AN331" s="50">
        <v>0</v>
      </c>
      <c r="AO331" s="50">
        <v>0</v>
      </c>
      <c r="AP331" s="50">
        <v>0</v>
      </c>
      <c r="AQ331" s="51">
        <v>0</v>
      </c>
      <c r="AR331" s="49">
        <v>0</v>
      </c>
      <c r="AS331" s="50">
        <v>0</v>
      </c>
      <c r="AT331" s="50">
        <v>0</v>
      </c>
      <c r="AU331" s="50">
        <v>3.8256999999999994</v>
      </c>
      <c r="AV331" s="50">
        <v>192.2317066666667</v>
      </c>
      <c r="AW331" s="50">
        <v>17.589061023809528</v>
      </c>
      <c r="AX331" s="50">
        <v>3.5838095238095233</v>
      </c>
      <c r="AY331" s="50">
        <v>80.749716666666686</v>
      </c>
      <c r="AZ331" s="51">
        <v>0</v>
      </c>
      <c r="BA331" s="49">
        <v>0</v>
      </c>
      <c r="BB331" s="49">
        <v>0</v>
      </c>
      <c r="BC331" s="50">
        <v>0</v>
      </c>
      <c r="BD331" s="50">
        <v>0</v>
      </c>
      <c r="BE331" s="51">
        <v>0</v>
      </c>
      <c r="BF331" s="38"/>
      <c r="BG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Y331" s="38"/>
      <c r="BZ331" s="38"/>
      <c r="CJ331" s="38"/>
    </row>
    <row r="332" spans="2:88" x14ac:dyDescent="0.25">
      <c r="B332" s="8">
        <v>330</v>
      </c>
      <c r="C332" s="9" t="s">
        <v>11757</v>
      </c>
      <c r="D332" s="9" t="s">
        <v>11991</v>
      </c>
      <c r="E332" s="49">
        <v>9.2488462666666678</v>
      </c>
      <c r="F332" s="50">
        <v>6.6020192000000009</v>
      </c>
      <c r="G332" s="50">
        <v>15.856266666666667</v>
      </c>
      <c r="H332" s="51">
        <v>0</v>
      </c>
      <c r="I332" s="50">
        <v>0</v>
      </c>
      <c r="J332" s="50">
        <v>0</v>
      </c>
      <c r="K332" s="50">
        <v>0</v>
      </c>
      <c r="L332" s="50">
        <v>0</v>
      </c>
      <c r="M332" s="49">
        <v>6.1618842333333346</v>
      </c>
      <c r="N332" s="49">
        <v>2.1412299881066668</v>
      </c>
      <c r="O332" s="49">
        <v>1.7371279999999998</v>
      </c>
      <c r="P332" s="50">
        <v>0</v>
      </c>
      <c r="Q332" s="50">
        <v>0</v>
      </c>
      <c r="R332" s="50">
        <v>98.549083333333328</v>
      </c>
      <c r="S332" s="51">
        <v>47.457789999999996</v>
      </c>
      <c r="T332" s="50">
        <v>40.92577555555556</v>
      </c>
      <c r="U332" s="51">
        <v>16.348733333333335</v>
      </c>
      <c r="V332" s="51">
        <v>0</v>
      </c>
      <c r="W332" s="50">
        <v>0</v>
      </c>
      <c r="X332" s="49">
        <v>3.0942175000000005</v>
      </c>
      <c r="Y332" s="51">
        <v>0</v>
      </c>
      <c r="Z332" s="52">
        <v>0</v>
      </c>
      <c r="AA332" s="52">
        <v>0</v>
      </c>
      <c r="AB332" s="52">
        <v>0</v>
      </c>
      <c r="AC332" s="52">
        <v>0</v>
      </c>
      <c r="AD332" s="52">
        <v>0</v>
      </c>
      <c r="AE332" s="50">
        <v>80.387892342857143</v>
      </c>
      <c r="AF332" s="50">
        <v>82.982736000000003</v>
      </c>
      <c r="AG332" s="50">
        <v>0</v>
      </c>
      <c r="AH332" s="50">
        <v>8.8759905600000018</v>
      </c>
      <c r="AI332" s="52">
        <v>5.4636506518518519</v>
      </c>
      <c r="AJ332" s="49">
        <v>27.042756592078998</v>
      </c>
      <c r="AK332" s="50">
        <v>13.715091358024692</v>
      </c>
      <c r="AL332" s="50">
        <v>27.340148148148145</v>
      </c>
      <c r="AM332" s="50">
        <v>33.880000000000003</v>
      </c>
      <c r="AN332" s="50">
        <v>0</v>
      </c>
      <c r="AO332" s="50">
        <v>0</v>
      </c>
      <c r="AP332" s="50">
        <v>0</v>
      </c>
      <c r="AQ332" s="51">
        <v>0</v>
      </c>
      <c r="AR332" s="49">
        <v>0</v>
      </c>
      <c r="AS332" s="50">
        <v>0</v>
      </c>
      <c r="AT332" s="50">
        <v>0</v>
      </c>
      <c r="AU332" s="50">
        <v>5.1009333333333329</v>
      </c>
      <c r="AV332" s="50">
        <v>230.81888666666669</v>
      </c>
      <c r="AW332" s="50">
        <v>17.589061023809528</v>
      </c>
      <c r="AX332" s="50">
        <v>3.5838095238095233</v>
      </c>
      <c r="AY332" s="50">
        <v>80.749716666666686</v>
      </c>
      <c r="AZ332" s="51">
        <v>0</v>
      </c>
      <c r="BA332" s="49">
        <v>0</v>
      </c>
      <c r="BB332" s="49">
        <v>0</v>
      </c>
      <c r="BC332" s="50">
        <v>0</v>
      </c>
      <c r="BD332" s="50">
        <v>0</v>
      </c>
      <c r="BE332" s="51">
        <v>0</v>
      </c>
      <c r="BF332" s="38"/>
      <c r="BG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Y332" s="38"/>
      <c r="BZ332" s="38"/>
      <c r="CJ332" s="38"/>
    </row>
    <row r="333" spans="2:88" x14ac:dyDescent="0.25">
      <c r="B333" s="8">
        <v>331</v>
      </c>
      <c r="C333" s="9" t="s">
        <v>11757</v>
      </c>
      <c r="D333" s="9" t="s">
        <v>11992</v>
      </c>
      <c r="E333" s="49">
        <v>11.561057833333335</v>
      </c>
      <c r="F333" s="50">
        <v>8.2525240000000011</v>
      </c>
      <c r="G333" s="50">
        <v>19.820333333333334</v>
      </c>
      <c r="H333" s="51">
        <v>0</v>
      </c>
      <c r="I333" s="50">
        <v>0</v>
      </c>
      <c r="J333" s="50">
        <v>0</v>
      </c>
      <c r="K333" s="50">
        <v>0</v>
      </c>
      <c r="L333" s="50">
        <v>0</v>
      </c>
      <c r="M333" s="49">
        <v>6.1618842333333346</v>
      </c>
      <c r="N333" s="49">
        <v>2.1412299881066668</v>
      </c>
      <c r="O333" s="49">
        <v>1.7371279999999998</v>
      </c>
      <c r="P333" s="50">
        <v>0</v>
      </c>
      <c r="Q333" s="50">
        <v>0</v>
      </c>
      <c r="R333" s="50">
        <v>98.549083333333328</v>
      </c>
      <c r="S333" s="51">
        <v>47.457789999999996</v>
      </c>
      <c r="T333" s="50">
        <v>51.157219444444451</v>
      </c>
      <c r="U333" s="51">
        <v>16.348733333333335</v>
      </c>
      <c r="V333" s="51">
        <v>0</v>
      </c>
      <c r="W333" s="50">
        <v>0</v>
      </c>
      <c r="X333" s="49">
        <v>3.0942175000000005</v>
      </c>
      <c r="Y333" s="51">
        <v>0</v>
      </c>
      <c r="Z333" s="52">
        <v>0</v>
      </c>
      <c r="AA333" s="52">
        <v>0</v>
      </c>
      <c r="AB333" s="52">
        <v>0</v>
      </c>
      <c r="AC333" s="52">
        <v>0</v>
      </c>
      <c r="AD333" s="52">
        <v>0</v>
      </c>
      <c r="AE333" s="50">
        <v>100.48486542857142</v>
      </c>
      <c r="AF333" s="50">
        <v>103.72842</v>
      </c>
      <c r="AG333" s="50">
        <v>0</v>
      </c>
      <c r="AH333" s="50">
        <v>8.8759905600000018</v>
      </c>
      <c r="AI333" s="52">
        <v>5.4636506518518519</v>
      </c>
      <c r="AJ333" s="49">
        <v>33.803445740098745</v>
      </c>
      <c r="AK333" s="50">
        <v>17.143864197530863</v>
      </c>
      <c r="AL333" s="50">
        <v>34.175185185185185</v>
      </c>
      <c r="AM333" s="50">
        <v>42.35</v>
      </c>
      <c r="AN333" s="50">
        <v>0</v>
      </c>
      <c r="AO333" s="50">
        <v>0</v>
      </c>
      <c r="AP333" s="50">
        <v>0</v>
      </c>
      <c r="AQ333" s="51">
        <v>0</v>
      </c>
      <c r="AR333" s="49">
        <v>0</v>
      </c>
      <c r="AS333" s="50">
        <v>0</v>
      </c>
      <c r="AT333" s="50">
        <v>0</v>
      </c>
      <c r="AU333" s="50">
        <v>5.1009333333333329</v>
      </c>
      <c r="AV333" s="50">
        <v>230.81888666666669</v>
      </c>
      <c r="AW333" s="50">
        <v>17.589061023809528</v>
      </c>
      <c r="AX333" s="50">
        <v>3.5838095238095233</v>
      </c>
      <c r="AY333" s="50">
        <v>80.749716666666686</v>
      </c>
      <c r="AZ333" s="51">
        <v>0</v>
      </c>
      <c r="BA333" s="49">
        <v>0</v>
      </c>
      <c r="BB333" s="49">
        <v>0</v>
      </c>
      <c r="BC333" s="50">
        <v>0</v>
      </c>
      <c r="BD333" s="50">
        <v>0</v>
      </c>
      <c r="BE333" s="51">
        <v>0</v>
      </c>
      <c r="BF333" s="38"/>
      <c r="BG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Y333" s="38"/>
      <c r="BZ333" s="38"/>
      <c r="CJ333" s="38"/>
    </row>
    <row r="334" spans="2:88" x14ac:dyDescent="0.25">
      <c r="B334" s="8">
        <v>332</v>
      </c>
      <c r="C334" s="9" t="s">
        <v>11757</v>
      </c>
      <c r="D334" s="9" t="s">
        <v>11993</v>
      </c>
      <c r="E334" s="49">
        <v>13.873269400000002</v>
      </c>
      <c r="F334" s="50">
        <v>9.9030288000000013</v>
      </c>
      <c r="G334" s="50">
        <v>23.784399999999998</v>
      </c>
      <c r="H334" s="51">
        <v>0</v>
      </c>
      <c r="I334" s="50">
        <v>0</v>
      </c>
      <c r="J334" s="50">
        <v>0</v>
      </c>
      <c r="K334" s="50">
        <v>0</v>
      </c>
      <c r="L334" s="50">
        <v>0</v>
      </c>
      <c r="M334" s="49">
        <v>6.1618842333333346</v>
      </c>
      <c r="N334" s="49">
        <v>2.1412299881066668</v>
      </c>
      <c r="O334" s="49">
        <v>1.7371279999999998</v>
      </c>
      <c r="P334" s="50">
        <v>0</v>
      </c>
      <c r="Q334" s="50">
        <v>0</v>
      </c>
      <c r="R334" s="50">
        <v>98.549083333333328</v>
      </c>
      <c r="S334" s="51">
        <v>47.457789999999996</v>
      </c>
      <c r="T334" s="50">
        <v>61.388663333333341</v>
      </c>
      <c r="U334" s="51">
        <v>16.348733333333335</v>
      </c>
      <c r="V334" s="51">
        <v>0</v>
      </c>
      <c r="W334" s="50">
        <v>0</v>
      </c>
      <c r="X334" s="49">
        <v>3.0942175000000005</v>
      </c>
      <c r="Y334" s="51">
        <v>0</v>
      </c>
      <c r="Z334" s="52">
        <v>0</v>
      </c>
      <c r="AA334" s="52">
        <v>0</v>
      </c>
      <c r="AB334" s="52">
        <v>0</v>
      </c>
      <c r="AC334" s="52">
        <v>0</v>
      </c>
      <c r="AD334" s="52">
        <v>0</v>
      </c>
      <c r="AE334" s="50">
        <v>120.58183851428572</v>
      </c>
      <c r="AF334" s="50">
        <v>124.47410400000001</v>
      </c>
      <c r="AG334" s="50">
        <v>0</v>
      </c>
      <c r="AH334" s="50">
        <v>8.8759905600000018</v>
      </c>
      <c r="AI334" s="52">
        <v>5.4636506518518519</v>
      </c>
      <c r="AJ334" s="49">
        <v>40.564134888118495</v>
      </c>
      <c r="AK334" s="50">
        <v>20.572637037037037</v>
      </c>
      <c r="AL334" s="50">
        <v>41.010222222222218</v>
      </c>
      <c r="AM334" s="50">
        <v>50.820000000000007</v>
      </c>
      <c r="AN334" s="50">
        <v>0</v>
      </c>
      <c r="AO334" s="50">
        <v>0</v>
      </c>
      <c r="AP334" s="50">
        <v>0</v>
      </c>
      <c r="AQ334" s="51">
        <v>0</v>
      </c>
      <c r="AR334" s="49">
        <v>0</v>
      </c>
      <c r="AS334" s="50">
        <v>0</v>
      </c>
      <c r="AT334" s="50">
        <v>0</v>
      </c>
      <c r="AU334" s="50">
        <v>6.3761666666666663</v>
      </c>
      <c r="AV334" s="50">
        <v>269.40606666666667</v>
      </c>
      <c r="AW334" s="50">
        <v>17.589061023809528</v>
      </c>
      <c r="AX334" s="50">
        <v>3.5838095238095233</v>
      </c>
      <c r="AY334" s="50">
        <v>80.749716666666686</v>
      </c>
      <c r="AZ334" s="51">
        <v>0</v>
      </c>
      <c r="BA334" s="49">
        <v>0</v>
      </c>
      <c r="BB334" s="49">
        <v>0</v>
      </c>
      <c r="BC334" s="50">
        <v>0</v>
      </c>
      <c r="BD334" s="50">
        <v>0</v>
      </c>
      <c r="BE334" s="51">
        <v>0</v>
      </c>
      <c r="BF334" s="38"/>
      <c r="BG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Y334" s="38"/>
      <c r="BZ334" s="38"/>
      <c r="CJ334" s="38"/>
    </row>
    <row r="335" spans="2:88" x14ac:dyDescent="0.25">
      <c r="B335" s="8">
        <v>333</v>
      </c>
      <c r="C335" s="9" t="s">
        <v>11757</v>
      </c>
      <c r="D335" s="9" t="s">
        <v>11994</v>
      </c>
      <c r="E335" s="49">
        <v>10.404952050000002</v>
      </c>
      <c r="F335" s="50">
        <v>7.427271600000001</v>
      </c>
      <c r="G335" s="50">
        <v>17.8383</v>
      </c>
      <c r="H335" s="51">
        <v>0</v>
      </c>
      <c r="I335" s="50">
        <v>0</v>
      </c>
      <c r="J335" s="50">
        <v>0</v>
      </c>
      <c r="K335" s="50">
        <v>0</v>
      </c>
      <c r="L335" s="50">
        <v>0</v>
      </c>
      <c r="M335" s="49">
        <v>9.2428263500000014</v>
      </c>
      <c r="N335" s="49">
        <v>2.7070817396444444</v>
      </c>
      <c r="O335" s="49">
        <v>2.6056919999999995</v>
      </c>
      <c r="P335" s="50">
        <v>0</v>
      </c>
      <c r="Q335" s="50">
        <v>0</v>
      </c>
      <c r="R335" s="50">
        <v>132.09772999999998</v>
      </c>
      <c r="S335" s="51">
        <v>47.457789999999996</v>
      </c>
      <c r="T335" s="50">
        <v>30.69433166666667</v>
      </c>
      <c r="U335" s="51">
        <v>17.482226666666673</v>
      </c>
      <c r="V335" s="51">
        <v>0</v>
      </c>
      <c r="W335" s="50">
        <v>0</v>
      </c>
      <c r="X335" s="49">
        <v>3.0942175000000005</v>
      </c>
      <c r="Y335" s="51">
        <v>0</v>
      </c>
      <c r="Z335" s="52">
        <v>0</v>
      </c>
      <c r="AA335" s="52">
        <v>0</v>
      </c>
      <c r="AB335" s="52">
        <v>0</v>
      </c>
      <c r="AC335" s="52">
        <v>0</v>
      </c>
      <c r="AD335" s="52">
        <v>0</v>
      </c>
      <c r="AE335" s="50">
        <v>60.29091925714286</v>
      </c>
      <c r="AF335" s="50">
        <v>62.237052000000006</v>
      </c>
      <c r="AG335" s="50">
        <v>0</v>
      </c>
      <c r="AH335" s="50">
        <v>13.313985840000004</v>
      </c>
      <c r="AI335" s="52">
        <v>8.180473837037038</v>
      </c>
      <c r="AJ335" s="49">
        <v>20.282067444059248</v>
      </c>
      <c r="AK335" s="50">
        <v>15.429477777777777</v>
      </c>
      <c r="AL335" s="50">
        <v>30.757666666666665</v>
      </c>
      <c r="AM335" s="50">
        <v>38.115000000000009</v>
      </c>
      <c r="AN335" s="50">
        <v>0</v>
      </c>
      <c r="AO335" s="50">
        <v>0</v>
      </c>
      <c r="AP335" s="50">
        <v>0</v>
      </c>
      <c r="AQ335" s="51">
        <v>0</v>
      </c>
      <c r="AR335" s="49">
        <v>0</v>
      </c>
      <c r="AS335" s="50">
        <v>0</v>
      </c>
      <c r="AT335" s="50">
        <v>0</v>
      </c>
      <c r="AU335" s="50">
        <v>5.7385499999999992</v>
      </c>
      <c r="AV335" s="50">
        <v>288.34756000000004</v>
      </c>
      <c r="AW335" s="50">
        <v>26.383591535714292</v>
      </c>
      <c r="AX335" s="50">
        <v>3.5838095238095233</v>
      </c>
      <c r="AY335" s="50">
        <v>106.32013333333335</v>
      </c>
      <c r="AZ335" s="51">
        <v>0</v>
      </c>
      <c r="BA335" s="49">
        <v>0</v>
      </c>
      <c r="BB335" s="49">
        <v>0</v>
      </c>
      <c r="BC335" s="50">
        <v>0</v>
      </c>
      <c r="BD335" s="50">
        <v>0</v>
      </c>
      <c r="BE335" s="51">
        <v>0</v>
      </c>
      <c r="BF335" s="38"/>
      <c r="BG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Y335" s="38"/>
      <c r="BZ335" s="38"/>
      <c r="CJ335" s="38"/>
    </row>
    <row r="336" spans="2:88" x14ac:dyDescent="0.25">
      <c r="B336" s="8">
        <v>334</v>
      </c>
      <c r="C336" s="9" t="s">
        <v>11757</v>
      </c>
      <c r="D336" s="9" t="s">
        <v>11995</v>
      </c>
      <c r="E336" s="49">
        <v>13.873269400000002</v>
      </c>
      <c r="F336" s="50">
        <v>9.9030288000000013</v>
      </c>
      <c r="G336" s="50">
        <v>23.784399999999998</v>
      </c>
      <c r="H336" s="51">
        <v>0</v>
      </c>
      <c r="I336" s="50">
        <v>0</v>
      </c>
      <c r="J336" s="50">
        <v>0</v>
      </c>
      <c r="K336" s="50">
        <v>0</v>
      </c>
      <c r="L336" s="50">
        <v>0</v>
      </c>
      <c r="M336" s="49">
        <v>9.2428263500000014</v>
      </c>
      <c r="N336" s="49">
        <v>2.7070817396444444</v>
      </c>
      <c r="O336" s="49">
        <v>2.6056919999999995</v>
      </c>
      <c r="P336" s="50">
        <v>0</v>
      </c>
      <c r="Q336" s="50">
        <v>0</v>
      </c>
      <c r="R336" s="50">
        <v>132.09772999999998</v>
      </c>
      <c r="S336" s="51">
        <v>47.457789999999996</v>
      </c>
      <c r="T336" s="50">
        <v>40.92577555555556</v>
      </c>
      <c r="U336" s="51">
        <v>17.482226666666673</v>
      </c>
      <c r="V336" s="51">
        <v>0</v>
      </c>
      <c r="W336" s="50">
        <v>0</v>
      </c>
      <c r="X336" s="49">
        <v>3.0942175000000005</v>
      </c>
      <c r="Y336" s="51">
        <v>0</v>
      </c>
      <c r="Z336" s="52">
        <v>0</v>
      </c>
      <c r="AA336" s="52">
        <v>0</v>
      </c>
      <c r="AB336" s="52">
        <v>0</v>
      </c>
      <c r="AC336" s="52">
        <v>0</v>
      </c>
      <c r="AD336" s="52">
        <v>0</v>
      </c>
      <c r="AE336" s="50">
        <v>80.387892342857143</v>
      </c>
      <c r="AF336" s="50">
        <v>82.982736000000003</v>
      </c>
      <c r="AG336" s="50">
        <v>0</v>
      </c>
      <c r="AH336" s="50">
        <v>13.313985840000004</v>
      </c>
      <c r="AI336" s="52">
        <v>8.180473837037038</v>
      </c>
      <c r="AJ336" s="49">
        <v>27.042756592078998</v>
      </c>
      <c r="AK336" s="50">
        <v>20.572637037037037</v>
      </c>
      <c r="AL336" s="50">
        <v>41.010222222222218</v>
      </c>
      <c r="AM336" s="50">
        <v>50.820000000000007</v>
      </c>
      <c r="AN336" s="50">
        <v>0</v>
      </c>
      <c r="AO336" s="50">
        <v>0</v>
      </c>
      <c r="AP336" s="50">
        <v>0</v>
      </c>
      <c r="AQ336" s="51">
        <v>0</v>
      </c>
      <c r="AR336" s="49">
        <v>0</v>
      </c>
      <c r="AS336" s="50">
        <v>0</v>
      </c>
      <c r="AT336" s="50">
        <v>0</v>
      </c>
      <c r="AU336" s="50">
        <v>7.6513999999999989</v>
      </c>
      <c r="AV336" s="50">
        <v>346.22833000000003</v>
      </c>
      <c r="AW336" s="50">
        <v>26.383591535714292</v>
      </c>
      <c r="AX336" s="50">
        <v>3.5838095238095233</v>
      </c>
      <c r="AY336" s="50">
        <v>106.32013333333335</v>
      </c>
      <c r="AZ336" s="51">
        <v>0</v>
      </c>
      <c r="BA336" s="49">
        <v>0</v>
      </c>
      <c r="BB336" s="49">
        <v>0</v>
      </c>
      <c r="BC336" s="50">
        <v>0</v>
      </c>
      <c r="BD336" s="50">
        <v>0</v>
      </c>
      <c r="BE336" s="51">
        <v>0</v>
      </c>
      <c r="BF336" s="38"/>
      <c r="BG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Y336" s="38"/>
      <c r="BZ336" s="38"/>
      <c r="CJ336" s="38"/>
    </row>
    <row r="337" spans="2:88" x14ac:dyDescent="0.25">
      <c r="B337" s="8">
        <v>335</v>
      </c>
      <c r="C337" s="9" t="s">
        <v>11757</v>
      </c>
      <c r="D337" s="9" t="s">
        <v>11996</v>
      </c>
      <c r="E337" s="49">
        <v>17.341586750000001</v>
      </c>
      <c r="F337" s="50">
        <v>12.378786000000002</v>
      </c>
      <c r="G337" s="50">
        <v>29.730499999999999</v>
      </c>
      <c r="H337" s="51">
        <v>0</v>
      </c>
      <c r="I337" s="50">
        <v>0</v>
      </c>
      <c r="J337" s="50">
        <v>0</v>
      </c>
      <c r="K337" s="50">
        <v>0</v>
      </c>
      <c r="L337" s="50">
        <v>0</v>
      </c>
      <c r="M337" s="49">
        <v>9.2428263500000014</v>
      </c>
      <c r="N337" s="49">
        <v>2.7070817396444444</v>
      </c>
      <c r="O337" s="49">
        <v>2.6056919999999995</v>
      </c>
      <c r="P337" s="50">
        <v>0</v>
      </c>
      <c r="Q337" s="50">
        <v>0</v>
      </c>
      <c r="R337" s="50">
        <v>132.09772999999998</v>
      </c>
      <c r="S337" s="51">
        <v>47.457789999999996</v>
      </c>
      <c r="T337" s="50">
        <v>51.157219444444451</v>
      </c>
      <c r="U337" s="51">
        <v>17.482226666666673</v>
      </c>
      <c r="V337" s="51">
        <v>0</v>
      </c>
      <c r="W337" s="50">
        <v>0</v>
      </c>
      <c r="X337" s="49">
        <v>3.0942175000000005</v>
      </c>
      <c r="Y337" s="51">
        <v>0</v>
      </c>
      <c r="Z337" s="52">
        <v>0</v>
      </c>
      <c r="AA337" s="52">
        <v>0</v>
      </c>
      <c r="AB337" s="52">
        <v>0</v>
      </c>
      <c r="AC337" s="52">
        <v>0</v>
      </c>
      <c r="AD337" s="52">
        <v>0</v>
      </c>
      <c r="AE337" s="50">
        <v>100.48486542857142</v>
      </c>
      <c r="AF337" s="50">
        <v>103.72842</v>
      </c>
      <c r="AG337" s="50">
        <v>0</v>
      </c>
      <c r="AH337" s="50">
        <v>13.313985840000004</v>
      </c>
      <c r="AI337" s="52">
        <v>8.180473837037038</v>
      </c>
      <c r="AJ337" s="49">
        <v>33.803445740098745</v>
      </c>
      <c r="AK337" s="50">
        <v>25.715796296296297</v>
      </c>
      <c r="AL337" s="50">
        <v>51.262777777777771</v>
      </c>
      <c r="AM337" s="50">
        <v>63.525000000000006</v>
      </c>
      <c r="AN337" s="50">
        <v>0</v>
      </c>
      <c r="AO337" s="50">
        <v>0</v>
      </c>
      <c r="AP337" s="50">
        <v>0</v>
      </c>
      <c r="AQ337" s="51">
        <v>0</v>
      </c>
      <c r="AR337" s="49">
        <v>0</v>
      </c>
      <c r="AS337" s="50">
        <v>0</v>
      </c>
      <c r="AT337" s="50">
        <v>0</v>
      </c>
      <c r="AU337" s="50">
        <v>7.6513999999999989</v>
      </c>
      <c r="AV337" s="50">
        <v>346.22833000000003</v>
      </c>
      <c r="AW337" s="50">
        <v>26.383591535714292</v>
      </c>
      <c r="AX337" s="50">
        <v>3.5838095238095233</v>
      </c>
      <c r="AY337" s="50">
        <v>106.32013333333335</v>
      </c>
      <c r="AZ337" s="51">
        <v>0</v>
      </c>
      <c r="BA337" s="49">
        <v>0</v>
      </c>
      <c r="BB337" s="49">
        <v>0</v>
      </c>
      <c r="BC337" s="50">
        <v>0</v>
      </c>
      <c r="BD337" s="50">
        <v>0</v>
      </c>
      <c r="BE337" s="51">
        <v>0</v>
      </c>
      <c r="BF337" s="38"/>
      <c r="BG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Y337" s="38"/>
      <c r="BZ337" s="38"/>
      <c r="CJ337" s="38"/>
    </row>
    <row r="338" spans="2:88" x14ac:dyDescent="0.25">
      <c r="B338" s="8">
        <v>336</v>
      </c>
      <c r="C338" s="9" t="s">
        <v>11757</v>
      </c>
      <c r="D338" s="9" t="s">
        <v>11997</v>
      </c>
      <c r="E338" s="49">
        <v>20.809904100000004</v>
      </c>
      <c r="F338" s="50">
        <v>14.854543200000002</v>
      </c>
      <c r="G338" s="50">
        <v>35.676600000000001</v>
      </c>
      <c r="H338" s="51">
        <v>0</v>
      </c>
      <c r="I338" s="50">
        <v>0</v>
      </c>
      <c r="J338" s="50">
        <v>0</v>
      </c>
      <c r="K338" s="50">
        <v>0</v>
      </c>
      <c r="L338" s="50">
        <v>0</v>
      </c>
      <c r="M338" s="49">
        <v>9.2428263500000014</v>
      </c>
      <c r="N338" s="49">
        <v>2.7070817396444444</v>
      </c>
      <c r="O338" s="49">
        <v>2.6056919999999995</v>
      </c>
      <c r="P338" s="50">
        <v>0</v>
      </c>
      <c r="Q338" s="50">
        <v>0</v>
      </c>
      <c r="R338" s="50">
        <v>132.09772999999998</v>
      </c>
      <c r="S338" s="51">
        <v>47.457789999999996</v>
      </c>
      <c r="T338" s="50">
        <v>61.388663333333341</v>
      </c>
      <c r="U338" s="51">
        <v>17.482226666666673</v>
      </c>
      <c r="V338" s="51">
        <v>0</v>
      </c>
      <c r="W338" s="50">
        <v>0</v>
      </c>
      <c r="X338" s="49">
        <v>3.0942175000000005</v>
      </c>
      <c r="Y338" s="51">
        <v>0</v>
      </c>
      <c r="Z338" s="52">
        <v>0</v>
      </c>
      <c r="AA338" s="52">
        <v>0</v>
      </c>
      <c r="AB338" s="52">
        <v>0</v>
      </c>
      <c r="AC338" s="52">
        <v>0</v>
      </c>
      <c r="AD338" s="52">
        <v>0</v>
      </c>
      <c r="AE338" s="50">
        <v>120.58183851428572</v>
      </c>
      <c r="AF338" s="50">
        <v>124.47410400000001</v>
      </c>
      <c r="AG338" s="50">
        <v>0</v>
      </c>
      <c r="AH338" s="50">
        <v>13.313985840000004</v>
      </c>
      <c r="AI338" s="52">
        <v>8.180473837037038</v>
      </c>
      <c r="AJ338" s="49">
        <v>40.564134888118495</v>
      </c>
      <c r="AK338" s="50">
        <v>30.858955555555553</v>
      </c>
      <c r="AL338" s="50">
        <v>61.515333333333331</v>
      </c>
      <c r="AM338" s="50">
        <v>76.230000000000018</v>
      </c>
      <c r="AN338" s="50">
        <v>0</v>
      </c>
      <c r="AO338" s="50">
        <v>0</v>
      </c>
      <c r="AP338" s="50">
        <v>0</v>
      </c>
      <c r="AQ338" s="51">
        <v>0</v>
      </c>
      <c r="AR338" s="49">
        <v>0</v>
      </c>
      <c r="AS338" s="50">
        <v>0</v>
      </c>
      <c r="AT338" s="50">
        <v>0</v>
      </c>
      <c r="AU338" s="50">
        <v>9.5642499999999995</v>
      </c>
      <c r="AV338" s="50">
        <v>404.10910000000001</v>
      </c>
      <c r="AW338" s="50">
        <v>26.383591535714292</v>
      </c>
      <c r="AX338" s="50">
        <v>3.5838095238095233</v>
      </c>
      <c r="AY338" s="50">
        <v>106.32013333333335</v>
      </c>
      <c r="AZ338" s="51">
        <v>0</v>
      </c>
      <c r="BA338" s="49">
        <v>0</v>
      </c>
      <c r="BB338" s="49">
        <v>0</v>
      </c>
      <c r="BC338" s="50">
        <v>0</v>
      </c>
      <c r="BD338" s="50">
        <v>0</v>
      </c>
      <c r="BE338" s="51">
        <v>0</v>
      </c>
      <c r="BF338" s="38"/>
      <c r="BG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Y338" s="38"/>
      <c r="BZ338" s="38"/>
      <c r="CJ338" s="38"/>
    </row>
    <row r="339" spans="2:88" x14ac:dyDescent="0.25">
      <c r="B339" s="8">
        <v>337</v>
      </c>
      <c r="C339" s="9" t="s">
        <v>11757</v>
      </c>
      <c r="D339" s="9" t="s">
        <v>11998</v>
      </c>
      <c r="E339" s="49">
        <v>3.4683173500000004</v>
      </c>
      <c r="F339" s="50">
        <v>2.4757572000000003</v>
      </c>
      <c r="G339" s="50">
        <v>11.892199999999999</v>
      </c>
      <c r="H339" s="51">
        <v>0</v>
      </c>
      <c r="I339" s="50">
        <v>0</v>
      </c>
      <c r="J339" s="50">
        <v>0</v>
      </c>
      <c r="K339" s="50">
        <v>0</v>
      </c>
      <c r="L339" s="50">
        <v>0</v>
      </c>
      <c r="M339" s="49">
        <v>3.0809421166666673</v>
      </c>
      <c r="N339" s="49">
        <v>1.6793607249066667</v>
      </c>
      <c r="O339" s="49">
        <v>0.86856399999999989</v>
      </c>
      <c r="P339" s="50">
        <v>0</v>
      </c>
      <c r="Q339" s="50">
        <v>0</v>
      </c>
      <c r="R339" s="50">
        <v>28.394184666666668</v>
      </c>
      <c r="S339" s="51">
        <v>11.134204666666669</v>
      </c>
      <c r="T339" s="50">
        <v>7.3024923749999999</v>
      </c>
      <c r="U339" s="51">
        <v>6.4889666666666672</v>
      </c>
      <c r="V339" s="51">
        <v>0</v>
      </c>
      <c r="W339" s="50">
        <v>0</v>
      </c>
      <c r="X339" s="49">
        <v>0.6188435000000001</v>
      </c>
      <c r="Y339" s="51">
        <v>0</v>
      </c>
      <c r="Z339" s="52">
        <v>0</v>
      </c>
      <c r="AA339" s="52">
        <v>0</v>
      </c>
      <c r="AB339" s="52">
        <v>0</v>
      </c>
      <c r="AC339" s="52">
        <v>0</v>
      </c>
      <c r="AD339" s="52">
        <v>0</v>
      </c>
      <c r="AE339" s="50">
        <v>5.4840054</v>
      </c>
      <c r="AF339" s="50">
        <v>12.447410399999999</v>
      </c>
      <c r="AG339" s="50">
        <v>0</v>
      </c>
      <c r="AH339" s="50">
        <v>4.4379952800000009</v>
      </c>
      <c r="AI339" s="52">
        <v>2.7468274666666663</v>
      </c>
      <c r="AJ339" s="49">
        <v>4.0564134888118497</v>
      </c>
      <c r="AK339" s="50">
        <v>5.1431592592592592</v>
      </c>
      <c r="AL339" s="50">
        <v>10.252555555555555</v>
      </c>
      <c r="AM339" s="50">
        <v>0</v>
      </c>
      <c r="AN339" s="50">
        <v>11.539160000000001</v>
      </c>
      <c r="AO339" s="50">
        <v>2.3023255813953494</v>
      </c>
      <c r="AP339" s="50">
        <v>7.2424499999999998</v>
      </c>
      <c r="AQ339" s="51">
        <v>4.9024999999999999</v>
      </c>
      <c r="AR339" s="49">
        <v>0</v>
      </c>
      <c r="AS339" s="50">
        <v>0</v>
      </c>
      <c r="AT339" s="50">
        <v>0</v>
      </c>
      <c r="AU339" s="50">
        <v>1.9128499999999997</v>
      </c>
      <c r="AV339" s="50">
        <v>76.60220733333334</v>
      </c>
      <c r="AW339" s="50">
        <v>7.3393876547619055</v>
      </c>
      <c r="AX339" s="50">
        <v>0.71676190476190471</v>
      </c>
      <c r="AY339" s="50">
        <v>24.701180000000008</v>
      </c>
      <c r="AZ339" s="51">
        <v>0</v>
      </c>
      <c r="BA339" s="49">
        <v>0</v>
      </c>
      <c r="BB339" s="49">
        <v>0</v>
      </c>
      <c r="BC339" s="50">
        <v>0</v>
      </c>
      <c r="BD339" s="50">
        <v>0</v>
      </c>
      <c r="BE339" s="51">
        <v>0</v>
      </c>
      <c r="BF339" s="38"/>
      <c r="BG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Y339" s="38"/>
      <c r="BZ339" s="38"/>
      <c r="CJ339" s="38"/>
    </row>
    <row r="340" spans="2:88" x14ac:dyDescent="0.25">
      <c r="B340" s="8">
        <v>338</v>
      </c>
      <c r="C340" s="9" t="s">
        <v>11757</v>
      </c>
      <c r="D340" s="9" t="s">
        <v>11999</v>
      </c>
      <c r="E340" s="49">
        <v>4.6244231333333339</v>
      </c>
      <c r="F340" s="50">
        <v>3.3010096000000004</v>
      </c>
      <c r="G340" s="50">
        <v>15.856266666666667</v>
      </c>
      <c r="H340" s="51">
        <v>0</v>
      </c>
      <c r="I340" s="50">
        <v>0</v>
      </c>
      <c r="J340" s="50">
        <v>0</v>
      </c>
      <c r="K340" s="50">
        <v>0</v>
      </c>
      <c r="L340" s="50">
        <v>0</v>
      </c>
      <c r="M340" s="49">
        <v>3.0809421166666673</v>
      </c>
      <c r="N340" s="49">
        <v>1.6793607249066667</v>
      </c>
      <c r="O340" s="49">
        <v>0.86856399999999989</v>
      </c>
      <c r="P340" s="50">
        <v>0</v>
      </c>
      <c r="Q340" s="50">
        <v>0</v>
      </c>
      <c r="R340" s="50">
        <v>28.394184666666668</v>
      </c>
      <c r="S340" s="51">
        <v>11.134204666666669</v>
      </c>
      <c r="T340" s="50">
        <v>9.7366565000000005</v>
      </c>
      <c r="U340" s="51">
        <v>6.4889666666666672</v>
      </c>
      <c r="V340" s="51">
        <v>0</v>
      </c>
      <c r="W340" s="50">
        <v>0</v>
      </c>
      <c r="X340" s="49">
        <v>0.6188435000000001</v>
      </c>
      <c r="Y340" s="51">
        <v>0</v>
      </c>
      <c r="Z340" s="52">
        <v>0</v>
      </c>
      <c r="AA340" s="52">
        <v>0</v>
      </c>
      <c r="AB340" s="52">
        <v>0</v>
      </c>
      <c r="AC340" s="52">
        <v>0</v>
      </c>
      <c r="AD340" s="52">
        <v>0</v>
      </c>
      <c r="AE340" s="50">
        <v>7.3120072</v>
      </c>
      <c r="AF340" s="50">
        <v>16.5965472</v>
      </c>
      <c r="AG340" s="50">
        <v>0</v>
      </c>
      <c r="AH340" s="50">
        <v>4.4379952800000009</v>
      </c>
      <c r="AI340" s="52">
        <v>2.7468274666666663</v>
      </c>
      <c r="AJ340" s="49">
        <v>5.4085513184157996</v>
      </c>
      <c r="AK340" s="50">
        <v>6.8575456790123459</v>
      </c>
      <c r="AL340" s="50">
        <v>13.670074074074073</v>
      </c>
      <c r="AM340" s="50">
        <v>0</v>
      </c>
      <c r="AN340" s="50">
        <v>15.385546666666668</v>
      </c>
      <c r="AO340" s="50">
        <v>3.0697674418604657</v>
      </c>
      <c r="AP340" s="50">
        <v>9.6565999999999992</v>
      </c>
      <c r="AQ340" s="51">
        <v>6.5366666666666671</v>
      </c>
      <c r="AR340" s="49">
        <v>0</v>
      </c>
      <c r="AS340" s="50">
        <v>0</v>
      </c>
      <c r="AT340" s="50">
        <v>0</v>
      </c>
      <c r="AU340" s="50">
        <v>2.5504666666666664</v>
      </c>
      <c r="AV340" s="50">
        <v>89.391248666666684</v>
      </c>
      <c r="AW340" s="50">
        <v>7.3393876547619055</v>
      </c>
      <c r="AX340" s="50">
        <v>0.71676190476190471</v>
      </c>
      <c r="AY340" s="50">
        <v>24.701180000000008</v>
      </c>
      <c r="AZ340" s="51">
        <v>0</v>
      </c>
      <c r="BA340" s="49">
        <v>0</v>
      </c>
      <c r="BB340" s="49">
        <v>0</v>
      </c>
      <c r="BC340" s="50">
        <v>0</v>
      </c>
      <c r="BD340" s="50">
        <v>0</v>
      </c>
      <c r="BE340" s="51">
        <v>0</v>
      </c>
      <c r="BF340" s="38"/>
      <c r="BG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Y340" s="38"/>
      <c r="BZ340" s="38"/>
      <c r="CJ340" s="38"/>
    </row>
    <row r="341" spans="2:88" x14ac:dyDescent="0.25">
      <c r="B341" s="8">
        <v>339</v>
      </c>
      <c r="C341" s="9" t="s">
        <v>11757</v>
      </c>
      <c r="D341" s="9" t="s">
        <v>12000</v>
      </c>
      <c r="E341" s="49">
        <v>5.7805289166666673</v>
      </c>
      <c r="F341" s="50">
        <v>4.1262620000000005</v>
      </c>
      <c r="G341" s="50">
        <v>19.820333333333334</v>
      </c>
      <c r="H341" s="51">
        <v>0</v>
      </c>
      <c r="I341" s="50">
        <v>0</v>
      </c>
      <c r="J341" s="50">
        <v>0</v>
      </c>
      <c r="K341" s="50">
        <v>0</v>
      </c>
      <c r="L341" s="50">
        <v>0</v>
      </c>
      <c r="M341" s="49">
        <v>3.0809421166666673</v>
      </c>
      <c r="N341" s="49">
        <v>1.6793607249066667</v>
      </c>
      <c r="O341" s="49">
        <v>0.86856399999999989</v>
      </c>
      <c r="P341" s="50">
        <v>0</v>
      </c>
      <c r="Q341" s="50">
        <v>0</v>
      </c>
      <c r="R341" s="50">
        <v>28.394184666666668</v>
      </c>
      <c r="S341" s="51">
        <v>11.134204666666669</v>
      </c>
      <c r="T341" s="50">
        <v>12.170820625000001</v>
      </c>
      <c r="U341" s="51">
        <v>6.4889666666666672</v>
      </c>
      <c r="V341" s="51">
        <v>0</v>
      </c>
      <c r="W341" s="50">
        <v>0</v>
      </c>
      <c r="X341" s="49">
        <v>0.6188435000000001</v>
      </c>
      <c r="Y341" s="51">
        <v>0</v>
      </c>
      <c r="Z341" s="52">
        <v>0</v>
      </c>
      <c r="AA341" s="52">
        <v>0</v>
      </c>
      <c r="AB341" s="52">
        <v>0</v>
      </c>
      <c r="AC341" s="52">
        <v>0</v>
      </c>
      <c r="AD341" s="52">
        <v>0</v>
      </c>
      <c r="AE341" s="50">
        <v>9.1400089999999992</v>
      </c>
      <c r="AF341" s="50">
        <v>20.745684000000001</v>
      </c>
      <c r="AG341" s="50">
        <v>0</v>
      </c>
      <c r="AH341" s="50">
        <v>4.4379952800000009</v>
      </c>
      <c r="AI341" s="52">
        <v>2.7468274666666663</v>
      </c>
      <c r="AJ341" s="49">
        <v>6.7606891480197495</v>
      </c>
      <c r="AK341" s="50">
        <v>8.5719320987654317</v>
      </c>
      <c r="AL341" s="50">
        <v>17.087592592592593</v>
      </c>
      <c r="AM341" s="50">
        <v>0</v>
      </c>
      <c r="AN341" s="50">
        <v>19.231933333333334</v>
      </c>
      <c r="AO341" s="50">
        <v>3.837209302325582</v>
      </c>
      <c r="AP341" s="50">
        <v>12.070749999999999</v>
      </c>
      <c r="AQ341" s="51">
        <v>8.1708333333333343</v>
      </c>
      <c r="AR341" s="49">
        <v>0</v>
      </c>
      <c r="AS341" s="50">
        <v>0</v>
      </c>
      <c r="AT341" s="50">
        <v>0</v>
      </c>
      <c r="AU341" s="50">
        <v>2.5504666666666664</v>
      </c>
      <c r="AV341" s="50">
        <v>89.391248666666684</v>
      </c>
      <c r="AW341" s="50">
        <v>7.3393876547619055</v>
      </c>
      <c r="AX341" s="50">
        <v>0.71676190476190471</v>
      </c>
      <c r="AY341" s="50">
        <v>24.701180000000008</v>
      </c>
      <c r="AZ341" s="51">
        <v>0</v>
      </c>
      <c r="BA341" s="49">
        <v>0</v>
      </c>
      <c r="BB341" s="49">
        <v>0</v>
      </c>
      <c r="BC341" s="50">
        <v>0</v>
      </c>
      <c r="BD341" s="50">
        <v>0</v>
      </c>
      <c r="BE341" s="51">
        <v>0</v>
      </c>
      <c r="BF341" s="38"/>
      <c r="BG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Y341" s="38"/>
      <c r="BZ341" s="38"/>
      <c r="CJ341" s="38"/>
    </row>
    <row r="342" spans="2:88" x14ac:dyDescent="0.25">
      <c r="B342" s="8">
        <v>340</v>
      </c>
      <c r="C342" s="9" t="s">
        <v>11757</v>
      </c>
      <c r="D342" s="9" t="s">
        <v>12001</v>
      </c>
      <c r="E342" s="49">
        <v>6.9366347000000008</v>
      </c>
      <c r="F342" s="50">
        <v>4.9515144000000006</v>
      </c>
      <c r="G342" s="50">
        <v>23.784399999999998</v>
      </c>
      <c r="H342" s="51">
        <v>0</v>
      </c>
      <c r="I342" s="50">
        <v>0</v>
      </c>
      <c r="J342" s="50">
        <v>0</v>
      </c>
      <c r="K342" s="50">
        <v>0</v>
      </c>
      <c r="L342" s="50">
        <v>0</v>
      </c>
      <c r="M342" s="49">
        <v>3.0809421166666673</v>
      </c>
      <c r="N342" s="49">
        <v>1.6793607249066667</v>
      </c>
      <c r="O342" s="49">
        <v>0.86856399999999989</v>
      </c>
      <c r="P342" s="50">
        <v>0</v>
      </c>
      <c r="Q342" s="50">
        <v>0</v>
      </c>
      <c r="R342" s="50">
        <v>28.394184666666668</v>
      </c>
      <c r="S342" s="51">
        <v>11.134204666666669</v>
      </c>
      <c r="T342" s="50">
        <v>14.60498475</v>
      </c>
      <c r="U342" s="51">
        <v>6.4889666666666672</v>
      </c>
      <c r="V342" s="51">
        <v>0</v>
      </c>
      <c r="W342" s="50">
        <v>0</v>
      </c>
      <c r="X342" s="49">
        <v>0.6188435000000001</v>
      </c>
      <c r="Y342" s="51">
        <v>0</v>
      </c>
      <c r="Z342" s="52">
        <v>0</v>
      </c>
      <c r="AA342" s="52">
        <v>0</v>
      </c>
      <c r="AB342" s="52">
        <v>0</v>
      </c>
      <c r="AC342" s="52">
        <v>0</v>
      </c>
      <c r="AD342" s="52">
        <v>0</v>
      </c>
      <c r="AE342" s="50">
        <v>10.9680108</v>
      </c>
      <c r="AF342" s="50">
        <v>24.894820799999998</v>
      </c>
      <c r="AG342" s="50">
        <v>0</v>
      </c>
      <c r="AH342" s="50">
        <v>4.4379952800000009</v>
      </c>
      <c r="AI342" s="52">
        <v>2.7468274666666663</v>
      </c>
      <c r="AJ342" s="49">
        <v>8.1128269776236994</v>
      </c>
      <c r="AK342" s="50">
        <v>10.286318518518518</v>
      </c>
      <c r="AL342" s="50">
        <v>20.505111111111109</v>
      </c>
      <c r="AM342" s="50">
        <v>0</v>
      </c>
      <c r="AN342" s="50">
        <v>23.078320000000001</v>
      </c>
      <c r="AO342" s="50">
        <v>4.6046511627906987</v>
      </c>
      <c r="AP342" s="50">
        <v>14.4849</v>
      </c>
      <c r="AQ342" s="51">
        <v>9.8049999999999997</v>
      </c>
      <c r="AR342" s="49">
        <v>0</v>
      </c>
      <c r="AS342" s="50">
        <v>0</v>
      </c>
      <c r="AT342" s="50">
        <v>0</v>
      </c>
      <c r="AU342" s="50">
        <v>3.1880833333333332</v>
      </c>
      <c r="AV342" s="50">
        <v>102.18029000000001</v>
      </c>
      <c r="AW342" s="50">
        <v>7.3393876547619055</v>
      </c>
      <c r="AX342" s="50">
        <v>0.71676190476190471</v>
      </c>
      <c r="AY342" s="50">
        <v>24.701180000000008</v>
      </c>
      <c r="AZ342" s="51">
        <v>0</v>
      </c>
      <c r="BA342" s="49">
        <v>0</v>
      </c>
      <c r="BB342" s="49">
        <v>0</v>
      </c>
      <c r="BC342" s="50">
        <v>0</v>
      </c>
      <c r="BD342" s="50">
        <v>0</v>
      </c>
      <c r="BE342" s="51">
        <v>0</v>
      </c>
      <c r="BF342" s="38"/>
      <c r="BG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Y342" s="38"/>
      <c r="BZ342" s="38"/>
      <c r="CJ342" s="38"/>
    </row>
    <row r="343" spans="2:88" x14ac:dyDescent="0.25">
      <c r="B343" s="8">
        <v>341</v>
      </c>
      <c r="C343" s="9" t="s">
        <v>11757</v>
      </c>
      <c r="D343" s="9" t="s">
        <v>12002</v>
      </c>
      <c r="E343" s="49">
        <v>6.9366347000000008</v>
      </c>
      <c r="F343" s="50">
        <v>4.9515144000000006</v>
      </c>
      <c r="G343" s="50">
        <v>23.784399999999998</v>
      </c>
      <c r="H343" s="51">
        <v>0</v>
      </c>
      <c r="I343" s="50">
        <v>0</v>
      </c>
      <c r="J343" s="50">
        <v>0</v>
      </c>
      <c r="K343" s="50">
        <v>0</v>
      </c>
      <c r="L343" s="50">
        <v>0</v>
      </c>
      <c r="M343" s="49">
        <v>6.1618842333333346</v>
      </c>
      <c r="N343" s="49">
        <v>2.1412299881066668</v>
      </c>
      <c r="O343" s="49">
        <v>1.7371279999999998</v>
      </c>
      <c r="P343" s="50">
        <v>0</v>
      </c>
      <c r="Q343" s="50">
        <v>0</v>
      </c>
      <c r="R343" s="50">
        <v>62.225498000000002</v>
      </c>
      <c r="S343" s="51">
        <v>11.134204666666669</v>
      </c>
      <c r="T343" s="50">
        <v>7.3024923749999999</v>
      </c>
      <c r="U343" s="51">
        <v>16.348733333333335</v>
      </c>
      <c r="V343" s="51">
        <v>0</v>
      </c>
      <c r="W343" s="50">
        <v>0</v>
      </c>
      <c r="X343" s="49">
        <v>0.6188435000000001</v>
      </c>
      <c r="Y343" s="51">
        <v>0</v>
      </c>
      <c r="Z343" s="52">
        <v>0</v>
      </c>
      <c r="AA343" s="52">
        <v>0</v>
      </c>
      <c r="AB343" s="52">
        <v>0</v>
      </c>
      <c r="AC343" s="52">
        <v>0</v>
      </c>
      <c r="AD343" s="52">
        <v>0</v>
      </c>
      <c r="AE343" s="50">
        <v>5.4840054</v>
      </c>
      <c r="AF343" s="50">
        <v>12.447410399999999</v>
      </c>
      <c r="AG343" s="50">
        <v>0</v>
      </c>
      <c r="AH343" s="50">
        <v>8.8759905600000018</v>
      </c>
      <c r="AI343" s="52">
        <v>5.4636506518518519</v>
      </c>
      <c r="AJ343" s="49">
        <v>4.0564134888118497</v>
      </c>
      <c r="AK343" s="50">
        <v>10.286318518518518</v>
      </c>
      <c r="AL343" s="50">
        <v>20.505111111111109</v>
      </c>
      <c r="AM343" s="50">
        <v>0</v>
      </c>
      <c r="AN343" s="50">
        <v>23.078320000000001</v>
      </c>
      <c r="AO343" s="50">
        <v>4.6046511627906987</v>
      </c>
      <c r="AP343" s="50">
        <v>14.4849</v>
      </c>
      <c r="AQ343" s="51">
        <v>9.8049999999999997</v>
      </c>
      <c r="AR343" s="49">
        <v>0</v>
      </c>
      <c r="AS343" s="50">
        <v>0</v>
      </c>
      <c r="AT343" s="50">
        <v>0</v>
      </c>
      <c r="AU343" s="50">
        <v>3.8256999999999994</v>
      </c>
      <c r="AV343" s="50">
        <v>153.20441466666668</v>
      </c>
      <c r="AW343" s="50">
        <v>14.678775309523811</v>
      </c>
      <c r="AX343" s="50">
        <v>0.71676190476190471</v>
      </c>
      <c r="AY343" s="50">
        <v>53.403716666666675</v>
      </c>
      <c r="AZ343" s="51">
        <v>0</v>
      </c>
      <c r="BA343" s="49">
        <v>0</v>
      </c>
      <c r="BB343" s="49">
        <v>0</v>
      </c>
      <c r="BC343" s="50">
        <v>0</v>
      </c>
      <c r="BD343" s="50">
        <v>0</v>
      </c>
      <c r="BE343" s="51">
        <v>0</v>
      </c>
      <c r="BF343" s="38"/>
      <c r="BG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Y343" s="38"/>
      <c r="BZ343" s="38"/>
      <c r="CJ343" s="38"/>
    </row>
    <row r="344" spans="2:88" x14ac:dyDescent="0.25">
      <c r="B344" s="8">
        <v>342</v>
      </c>
      <c r="C344" s="9" t="s">
        <v>11757</v>
      </c>
      <c r="D344" s="9" t="s">
        <v>12003</v>
      </c>
      <c r="E344" s="49">
        <v>9.2488462666666678</v>
      </c>
      <c r="F344" s="50">
        <v>6.6020192000000009</v>
      </c>
      <c r="G344" s="50">
        <v>31.712533333333333</v>
      </c>
      <c r="H344" s="51">
        <v>0</v>
      </c>
      <c r="I344" s="50">
        <v>0</v>
      </c>
      <c r="J344" s="50">
        <v>0</v>
      </c>
      <c r="K344" s="50">
        <v>0</v>
      </c>
      <c r="L344" s="50">
        <v>0</v>
      </c>
      <c r="M344" s="49">
        <v>6.1618842333333346</v>
      </c>
      <c r="N344" s="49">
        <v>2.1412299881066668</v>
      </c>
      <c r="O344" s="49">
        <v>1.7371279999999998</v>
      </c>
      <c r="P344" s="50">
        <v>0</v>
      </c>
      <c r="Q344" s="50">
        <v>0</v>
      </c>
      <c r="R344" s="50">
        <v>62.225498000000002</v>
      </c>
      <c r="S344" s="51">
        <v>11.134204666666669</v>
      </c>
      <c r="T344" s="50">
        <v>9.7366565000000005</v>
      </c>
      <c r="U344" s="51">
        <v>16.348733333333335</v>
      </c>
      <c r="V344" s="51">
        <v>0</v>
      </c>
      <c r="W344" s="50">
        <v>0</v>
      </c>
      <c r="X344" s="49">
        <v>0.6188435000000001</v>
      </c>
      <c r="Y344" s="51">
        <v>0</v>
      </c>
      <c r="Z344" s="52">
        <v>0</v>
      </c>
      <c r="AA344" s="52">
        <v>0</v>
      </c>
      <c r="AB344" s="52">
        <v>0</v>
      </c>
      <c r="AC344" s="52">
        <v>0</v>
      </c>
      <c r="AD344" s="52">
        <v>0</v>
      </c>
      <c r="AE344" s="50">
        <v>7.3120072</v>
      </c>
      <c r="AF344" s="50">
        <v>16.5965472</v>
      </c>
      <c r="AG344" s="50">
        <v>0</v>
      </c>
      <c r="AH344" s="50">
        <v>8.8759905600000018</v>
      </c>
      <c r="AI344" s="52">
        <v>5.4636506518518519</v>
      </c>
      <c r="AJ344" s="49">
        <v>5.4085513184157996</v>
      </c>
      <c r="AK344" s="50">
        <v>13.715091358024692</v>
      </c>
      <c r="AL344" s="50">
        <v>27.340148148148145</v>
      </c>
      <c r="AM344" s="50">
        <v>0</v>
      </c>
      <c r="AN344" s="50">
        <v>30.771093333333337</v>
      </c>
      <c r="AO344" s="50">
        <v>6.1395348837209314</v>
      </c>
      <c r="AP344" s="50">
        <v>19.313199999999998</v>
      </c>
      <c r="AQ344" s="51">
        <v>13.073333333333334</v>
      </c>
      <c r="AR344" s="49">
        <v>0</v>
      </c>
      <c r="AS344" s="50">
        <v>0</v>
      </c>
      <c r="AT344" s="50">
        <v>0</v>
      </c>
      <c r="AU344" s="50">
        <v>5.1009333333333329</v>
      </c>
      <c r="AV344" s="50">
        <v>178.78249733333337</v>
      </c>
      <c r="AW344" s="50">
        <v>14.678775309523811</v>
      </c>
      <c r="AX344" s="50">
        <v>0.71676190476190471</v>
      </c>
      <c r="AY344" s="50">
        <v>53.403716666666675</v>
      </c>
      <c r="AZ344" s="51">
        <v>0</v>
      </c>
      <c r="BA344" s="49">
        <v>0</v>
      </c>
      <c r="BB344" s="49">
        <v>0</v>
      </c>
      <c r="BC344" s="50">
        <v>0</v>
      </c>
      <c r="BD344" s="50">
        <v>0</v>
      </c>
      <c r="BE344" s="51">
        <v>0</v>
      </c>
      <c r="BF344" s="38"/>
      <c r="BG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Y344" s="38"/>
      <c r="BZ344" s="38"/>
      <c r="CJ344" s="38"/>
    </row>
    <row r="345" spans="2:88" x14ac:dyDescent="0.25">
      <c r="B345" s="8">
        <v>343</v>
      </c>
      <c r="C345" s="9" t="s">
        <v>11757</v>
      </c>
      <c r="D345" s="9" t="s">
        <v>12004</v>
      </c>
      <c r="E345" s="49">
        <v>11.561057833333335</v>
      </c>
      <c r="F345" s="50">
        <v>8.2525240000000011</v>
      </c>
      <c r="G345" s="50">
        <v>39.640666666666668</v>
      </c>
      <c r="H345" s="51">
        <v>0</v>
      </c>
      <c r="I345" s="50">
        <v>0</v>
      </c>
      <c r="J345" s="50">
        <v>0</v>
      </c>
      <c r="K345" s="50">
        <v>0</v>
      </c>
      <c r="L345" s="50">
        <v>0</v>
      </c>
      <c r="M345" s="49">
        <v>6.1618842333333346</v>
      </c>
      <c r="N345" s="49">
        <v>2.1412299881066668</v>
      </c>
      <c r="O345" s="49">
        <v>1.7371279999999998</v>
      </c>
      <c r="P345" s="50">
        <v>0</v>
      </c>
      <c r="Q345" s="50">
        <v>0</v>
      </c>
      <c r="R345" s="50">
        <v>62.225498000000002</v>
      </c>
      <c r="S345" s="51">
        <v>11.134204666666669</v>
      </c>
      <c r="T345" s="50">
        <v>12.170820625000001</v>
      </c>
      <c r="U345" s="51">
        <v>16.348733333333335</v>
      </c>
      <c r="V345" s="51">
        <v>0</v>
      </c>
      <c r="W345" s="50">
        <v>0</v>
      </c>
      <c r="X345" s="49">
        <v>0.6188435000000001</v>
      </c>
      <c r="Y345" s="51">
        <v>0</v>
      </c>
      <c r="Z345" s="52">
        <v>0</v>
      </c>
      <c r="AA345" s="52">
        <v>0</v>
      </c>
      <c r="AB345" s="52">
        <v>0</v>
      </c>
      <c r="AC345" s="52">
        <v>0</v>
      </c>
      <c r="AD345" s="52">
        <v>0</v>
      </c>
      <c r="AE345" s="50">
        <v>9.1400089999999992</v>
      </c>
      <c r="AF345" s="50">
        <v>20.745684000000001</v>
      </c>
      <c r="AG345" s="50">
        <v>0</v>
      </c>
      <c r="AH345" s="50">
        <v>8.8759905600000018</v>
      </c>
      <c r="AI345" s="52">
        <v>5.4636506518518519</v>
      </c>
      <c r="AJ345" s="49">
        <v>6.7606891480197495</v>
      </c>
      <c r="AK345" s="50">
        <v>17.143864197530863</v>
      </c>
      <c r="AL345" s="50">
        <v>34.175185185185185</v>
      </c>
      <c r="AM345" s="50">
        <v>0</v>
      </c>
      <c r="AN345" s="50">
        <v>38.463866666666668</v>
      </c>
      <c r="AO345" s="50">
        <v>7.674418604651164</v>
      </c>
      <c r="AP345" s="50">
        <v>24.141499999999997</v>
      </c>
      <c r="AQ345" s="51">
        <v>16.341666666666669</v>
      </c>
      <c r="AR345" s="49">
        <v>0</v>
      </c>
      <c r="AS345" s="50">
        <v>0</v>
      </c>
      <c r="AT345" s="50">
        <v>0</v>
      </c>
      <c r="AU345" s="50">
        <v>5.1009333333333329</v>
      </c>
      <c r="AV345" s="50">
        <v>178.78249733333337</v>
      </c>
      <c r="AW345" s="50">
        <v>14.678775309523811</v>
      </c>
      <c r="AX345" s="50">
        <v>0.71676190476190471</v>
      </c>
      <c r="AY345" s="50">
        <v>53.403716666666675</v>
      </c>
      <c r="AZ345" s="51">
        <v>0</v>
      </c>
      <c r="BA345" s="49">
        <v>0</v>
      </c>
      <c r="BB345" s="49">
        <v>0</v>
      </c>
      <c r="BC345" s="50">
        <v>0</v>
      </c>
      <c r="BD345" s="50">
        <v>0</v>
      </c>
      <c r="BE345" s="51">
        <v>0</v>
      </c>
      <c r="BF345" s="38"/>
      <c r="BG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Y345" s="38"/>
      <c r="BZ345" s="38"/>
      <c r="CJ345" s="38"/>
    </row>
    <row r="346" spans="2:88" x14ac:dyDescent="0.25">
      <c r="B346" s="8">
        <v>344</v>
      </c>
      <c r="C346" s="9" t="s">
        <v>11757</v>
      </c>
      <c r="D346" s="9" t="s">
        <v>12005</v>
      </c>
      <c r="E346" s="49">
        <v>13.873269400000002</v>
      </c>
      <c r="F346" s="50">
        <v>9.9030288000000013</v>
      </c>
      <c r="G346" s="50">
        <v>47.568799999999996</v>
      </c>
      <c r="H346" s="51">
        <v>0</v>
      </c>
      <c r="I346" s="50">
        <v>0</v>
      </c>
      <c r="J346" s="50">
        <v>0</v>
      </c>
      <c r="K346" s="50">
        <v>0</v>
      </c>
      <c r="L346" s="50">
        <v>0</v>
      </c>
      <c r="M346" s="49">
        <v>6.1618842333333346</v>
      </c>
      <c r="N346" s="49">
        <v>2.1412299881066668</v>
      </c>
      <c r="O346" s="49">
        <v>1.7371279999999998</v>
      </c>
      <c r="P346" s="50">
        <v>0</v>
      </c>
      <c r="Q346" s="50">
        <v>0</v>
      </c>
      <c r="R346" s="50">
        <v>62.225498000000002</v>
      </c>
      <c r="S346" s="51">
        <v>11.134204666666669</v>
      </c>
      <c r="T346" s="50">
        <v>14.60498475</v>
      </c>
      <c r="U346" s="51">
        <v>16.348733333333335</v>
      </c>
      <c r="V346" s="51">
        <v>0</v>
      </c>
      <c r="W346" s="50">
        <v>0</v>
      </c>
      <c r="X346" s="49">
        <v>0.6188435000000001</v>
      </c>
      <c r="Y346" s="51">
        <v>0</v>
      </c>
      <c r="Z346" s="52">
        <v>0</v>
      </c>
      <c r="AA346" s="52">
        <v>0</v>
      </c>
      <c r="AB346" s="52">
        <v>0</v>
      </c>
      <c r="AC346" s="52">
        <v>0</v>
      </c>
      <c r="AD346" s="52">
        <v>0</v>
      </c>
      <c r="AE346" s="50">
        <v>10.9680108</v>
      </c>
      <c r="AF346" s="50">
        <v>24.894820799999998</v>
      </c>
      <c r="AG346" s="50">
        <v>0</v>
      </c>
      <c r="AH346" s="50">
        <v>8.8759905600000018</v>
      </c>
      <c r="AI346" s="52">
        <v>5.4636506518518519</v>
      </c>
      <c r="AJ346" s="49">
        <v>8.1128269776236994</v>
      </c>
      <c r="AK346" s="50">
        <v>20.572637037037037</v>
      </c>
      <c r="AL346" s="50">
        <v>41.010222222222218</v>
      </c>
      <c r="AM346" s="50">
        <v>0</v>
      </c>
      <c r="AN346" s="50">
        <v>46.156640000000003</v>
      </c>
      <c r="AO346" s="50">
        <v>9.2093023255813975</v>
      </c>
      <c r="AP346" s="50">
        <v>28.969799999999999</v>
      </c>
      <c r="AQ346" s="51">
        <v>19.61</v>
      </c>
      <c r="AR346" s="49">
        <v>0</v>
      </c>
      <c r="AS346" s="50">
        <v>0</v>
      </c>
      <c r="AT346" s="50">
        <v>0</v>
      </c>
      <c r="AU346" s="50">
        <v>6.3761666666666663</v>
      </c>
      <c r="AV346" s="50">
        <v>204.36058000000003</v>
      </c>
      <c r="AW346" s="50">
        <v>14.678775309523811</v>
      </c>
      <c r="AX346" s="50">
        <v>0.71676190476190471</v>
      </c>
      <c r="AY346" s="50">
        <v>53.403716666666675</v>
      </c>
      <c r="AZ346" s="51">
        <v>0</v>
      </c>
      <c r="BA346" s="49">
        <v>0</v>
      </c>
      <c r="BB346" s="49">
        <v>0</v>
      </c>
      <c r="BC346" s="50">
        <v>0</v>
      </c>
      <c r="BD346" s="50">
        <v>0</v>
      </c>
      <c r="BE346" s="51">
        <v>0</v>
      </c>
      <c r="BF346" s="38"/>
      <c r="BG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Y346" s="38"/>
      <c r="BZ346" s="38"/>
      <c r="CJ346" s="38"/>
    </row>
    <row r="347" spans="2:88" x14ac:dyDescent="0.25">
      <c r="B347" s="8">
        <v>345</v>
      </c>
      <c r="C347" s="9" t="s">
        <v>11757</v>
      </c>
      <c r="D347" s="9" t="s">
        <v>12006</v>
      </c>
      <c r="E347" s="49">
        <v>10.404952050000002</v>
      </c>
      <c r="F347" s="50">
        <v>7.427271600000001</v>
      </c>
      <c r="G347" s="50">
        <v>35.676600000000001</v>
      </c>
      <c r="H347" s="51">
        <v>0</v>
      </c>
      <c r="I347" s="50">
        <v>0</v>
      </c>
      <c r="J347" s="50">
        <v>0</v>
      </c>
      <c r="K347" s="50">
        <v>0</v>
      </c>
      <c r="L347" s="50">
        <v>0</v>
      </c>
      <c r="M347" s="49">
        <v>9.2428263500000014</v>
      </c>
      <c r="N347" s="49">
        <v>2.7070817396444444</v>
      </c>
      <c r="O347" s="49">
        <v>2.6056919999999995</v>
      </c>
      <c r="P347" s="50">
        <v>0</v>
      </c>
      <c r="Q347" s="50">
        <v>0</v>
      </c>
      <c r="R347" s="50">
        <v>95.774144666666672</v>
      </c>
      <c r="S347" s="51">
        <v>11.134204666666669</v>
      </c>
      <c r="T347" s="50">
        <v>7.3024923749999999</v>
      </c>
      <c r="U347" s="51">
        <v>17.482226666666673</v>
      </c>
      <c r="V347" s="51">
        <v>0</v>
      </c>
      <c r="W347" s="50">
        <v>0</v>
      </c>
      <c r="X347" s="49">
        <v>0.6188435000000001</v>
      </c>
      <c r="Y347" s="51">
        <v>0</v>
      </c>
      <c r="Z347" s="52">
        <v>0</v>
      </c>
      <c r="AA347" s="52">
        <v>0</v>
      </c>
      <c r="AB347" s="52">
        <v>0</v>
      </c>
      <c r="AC347" s="52">
        <v>0</v>
      </c>
      <c r="AD347" s="52">
        <v>0</v>
      </c>
      <c r="AE347" s="50">
        <v>5.4840054</v>
      </c>
      <c r="AF347" s="50">
        <v>12.447410399999999</v>
      </c>
      <c r="AG347" s="50">
        <v>0</v>
      </c>
      <c r="AH347" s="50">
        <v>13.313985840000004</v>
      </c>
      <c r="AI347" s="52">
        <v>8.180473837037038</v>
      </c>
      <c r="AJ347" s="49">
        <v>4.0564134888118497</v>
      </c>
      <c r="AK347" s="50">
        <v>15.429477777777777</v>
      </c>
      <c r="AL347" s="50">
        <v>30.757666666666665</v>
      </c>
      <c r="AM347" s="50">
        <v>0</v>
      </c>
      <c r="AN347" s="50">
        <v>34.61748</v>
      </c>
      <c r="AO347" s="50">
        <v>6.9069767441860481</v>
      </c>
      <c r="AP347" s="50">
        <v>21.727350000000001</v>
      </c>
      <c r="AQ347" s="51">
        <v>14.7075</v>
      </c>
      <c r="AR347" s="49">
        <v>0</v>
      </c>
      <c r="AS347" s="50">
        <v>0</v>
      </c>
      <c r="AT347" s="50">
        <v>0</v>
      </c>
      <c r="AU347" s="50">
        <v>5.7385499999999992</v>
      </c>
      <c r="AV347" s="50">
        <v>229.806622</v>
      </c>
      <c r="AW347" s="50">
        <v>22.018162964285715</v>
      </c>
      <c r="AX347" s="50">
        <v>0.71676190476190471</v>
      </c>
      <c r="AY347" s="50">
        <v>78.974133333333342</v>
      </c>
      <c r="AZ347" s="51">
        <v>0</v>
      </c>
      <c r="BA347" s="49">
        <v>0</v>
      </c>
      <c r="BB347" s="49">
        <v>0</v>
      </c>
      <c r="BC347" s="50">
        <v>0</v>
      </c>
      <c r="BD347" s="50">
        <v>0</v>
      </c>
      <c r="BE347" s="51">
        <v>0</v>
      </c>
      <c r="BF347" s="38"/>
      <c r="BG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Y347" s="38"/>
      <c r="BZ347" s="38"/>
      <c r="CJ347" s="38"/>
    </row>
    <row r="348" spans="2:88" x14ac:dyDescent="0.25">
      <c r="B348" s="8">
        <v>346</v>
      </c>
      <c r="C348" s="9" t="s">
        <v>11757</v>
      </c>
      <c r="D348" s="9" t="s">
        <v>12007</v>
      </c>
      <c r="E348" s="49">
        <v>13.873269400000002</v>
      </c>
      <c r="F348" s="50">
        <v>9.9030288000000013</v>
      </c>
      <c r="G348" s="50">
        <v>47.568799999999996</v>
      </c>
      <c r="H348" s="51">
        <v>0</v>
      </c>
      <c r="I348" s="50">
        <v>0</v>
      </c>
      <c r="J348" s="50">
        <v>0</v>
      </c>
      <c r="K348" s="50">
        <v>0</v>
      </c>
      <c r="L348" s="50">
        <v>0</v>
      </c>
      <c r="M348" s="49">
        <v>9.2428263500000014</v>
      </c>
      <c r="N348" s="49">
        <v>2.7070817396444444</v>
      </c>
      <c r="O348" s="49">
        <v>2.6056919999999995</v>
      </c>
      <c r="P348" s="50">
        <v>0</v>
      </c>
      <c r="Q348" s="50">
        <v>0</v>
      </c>
      <c r="R348" s="50">
        <v>95.774144666666672</v>
      </c>
      <c r="S348" s="51">
        <v>11.134204666666669</v>
      </c>
      <c r="T348" s="50">
        <v>9.7366565000000005</v>
      </c>
      <c r="U348" s="51">
        <v>17.482226666666673</v>
      </c>
      <c r="V348" s="51">
        <v>0</v>
      </c>
      <c r="W348" s="50">
        <v>0</v>
      </c>
      <c r="X348" s="49">
        <v>0.6188435000000001</v>
      </c>
      <c r="Y348" s="51">
        <v>0</v>
      </c>
      <c r="Z348" s="52">
        <v>0</v>
      </c>
      <c r="AA348" s="52">
        <v>0</v>
      </c>
      <c r="AB348" s="52">
        <v>0</v>
      </c>
      <c r="AC348" s="52">
        <v>0</v>
      </c>
      <c r="AD348" s="52">
        <v>0</v>
      </c>
      <c r="AE348" s="50">
        <v>7.3120072</v>
      </c>
      <c r="AF348" s="50">
        <v>16.5965472</v>
      </c>
      <c r="AG348" s="50">
        <v>0</v>
      </c>
      <c r="AH348" s="50">
        <v>13.313985840000004</v>
      </c>
      <c r="AI348" s="52">
        <v>8.180473837037038</v>
      </c>
      <c r="AJ348" s="49">
        <v>5.4085513184157996</v>
      </c>
      <c r="AK348" s="50">
        <v>20.572637037037037</v>
      </c>
      <c r="AL348" s="50">
        <v>41.010222222222218</v>
      </c>
      <c r="AM348" s="50">
        <v>0</v>
      </c>
      <c r="AN348" s="50">
        <v>46.156640000000003</v>
      </c>
      <c r="AO348" s="50">
        <v>9.2093023255813975</v>
      </c>
      <c r="AP348" s="50">
        <v>28.969799999999999</v>
      </c>
      <c r="AQ348" s="51">
        <v>19.61</v>
      </c>
      <c r="AR348" s="49">
        <v>0</v>
      </c>
      <c r="AS348" s="50">
        <v>0</v>
      </c>
      <c r="AT348" s="50">
        <v>0</v>
      </c>
      <c r="AU348" s="50">
        <v>7.6513999999999989</v>
      </c>
      <c r="AV348" s="50">
        <v>268.17374600000005</v>
      </c>
      <c r="AW348" s="50">
        <v>22.018162964285715</v>
      </c>
      <c r="AX348" s="50">
        <v>0.71676190476190471</v>
      </c>
      <c r="AY348" s="50">
        <v>78.974133333333342</v>
      </c>
      <c r="AZ348" s="51">
        <v>0</v>
      </c>
      <c r="BA348" s="49">
        <v>0</v>
      </c>
      <c r="BB348" s="49">
        <v>0</v>
      </c>
      <c r="BC348" s="50">
        <v>0</v>
      </c>
      <c r="BD348" s="50">
        <v>0</v>
      </c>
      <c r="BE348" s="51">
        <v>0</v>
      </c>
      <c r="BF348" s="38"/>
      <c r="BG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Y348" s="38"/>
      <c r="BZ348" s="38"/>
      <c r="CJ348" s="38"/>
    </row>
    <row r="349" spans="2:88" x14ac:dyDescent="0.25">
      <c r="B349" s="8">
        <v>347</v>
      </c>
      <c r="C349" s="9" t="s">
        <v>11757</v>
      </c>
      <c r="D349" s="9" t="s">
        <v>12008</v>
      </c>
      <c r="E349" s="49">
        <v>17.341586750000001</v>
      </c>
      <c r="F349" s="50">
        <v>12.378786000000002</v>
      </c>
      <c r="G349" s="50">
        <v>59.460999999999999</v>
      </c>
      <c r="H349" s="51">
        <v>0</v>
      </c>
      <c r="I349" s="50">
        <v>0</v>
      </c>
      <c r="J349" s="50">
        <v>0</v>
      </c>
      <c r="K349" s="50">
        <v>0</v>
      </c>
      <c r="L349" s="50">
        <v>0</v>
      </c>
      <c r="M349" s="49">
        <v>9.2428263500000014</v>
      </c>
      <c r="N349" s="49">
        <v>2.7070817396444444</v>
      </c>
      <c r="O349" s="49">
        <v>2.6056919999999995</v>
      </c>
      <c r="P349" s="50">
        <v>0</v>
      </c>
      <c r="Q349" s="50">
        <v>0</v>
      </c>
      <c r="R349" s="50">
        <v>95.774144666666672</v>
      </c>
      <c r="S349" s="51">
        <v>11.134204666666669</v>
      </c>
      <c r="T349" s="50">
        <v>12.170820625000001</v>
      </c>
      <c r="U349" s="51">
        <v>17.482226666666673</v>
      </c>
      <c r="V349" s="51">
        <v>0</v>
      </c>
      <c r="W349" s="50">
        <v>0</v>
      </c>
      <c r="X349" s="49">
        <v>0.6188435000000001</v>
      </c>
      <c r="Y349" s="51">
        <v>0</v>
      </c>
      <c r="Z349" s="52">
        <v>0</v>
      </c>
      <c r="AA349" s="52">
        <v>0</v>
      </c>
      <c r="AB349" s="52">
        <v>0</v>
      </c>
      <c r="AC349" s="52">
        <v>0</v>
      </c>
      <c r="AD349" s="52">
        <v>0</v>
      </c>
      <c r="AE349" s="50">
        <v>9.1400089999999992</v>
      </c>
      <c r="AF349" s="50">
        <v>20.745684000000001</v>
      </c>
      <c r="AG349" s="50">
        <v>0</v>
      </c>
      <c r="AH349" s="50">
        <v>13.313985840000004</v>
      </c>
      <c r="AI349" s="52">
        <v>8.180473837037038</v>
      </c>
      <c r="AJ349" s="49">
        <v>6.7606891480197495</v>
      </c>
      <c r="AK349" s="50">
        <v>25.715796296296297</v>
      </c>
      <c r="AL349" s="50">
        <v>51.262777777777771</v>
      </c>
      <c r="AM349" s="50">
        <v>0</v>
      </c>
      <c r="AN349" s="50">
        <v>57.695800000000006</v>
      </c>
      <c r="AO349" s="50">
        <v>11.511627906976747</v>
      </c>
      <c r="AP349" s="50">
        <v>36.212249999999997</v>
      </c>
      <c r="AQ349" s="51">
        <v>24.512499999999999</v>
      </c>
      <c r="AR349" s="49">
        <v>0</v>
      </c>
      <c r="AS349" s="50">
        <v>0</v>
      </c>
      <c r="AT349" s="50">
        <v>0</v>
      </c>
      <c r="AU349" s="50">
        <v>7.6513999999999989</v>
      </c>
      <c r="AV349" s="50">
        <v>268.17374600000005</v>
      </c>
      <c r="AW349" s="50">
        <v>22.018162964285715</v>
      </c>
      <c r="AX349" s="50">
        <v>0.71676190476190471</v>
      </c>
      <c r="AY349" s="50">
        <v>78.974133333333342</v>
      </c>
      <c r="AZ349" s="51">
        <v>0</v>
      </c>
      <c r="BA349" s="49">
        <v>0</v>
      </c>
      <c r="BB349" s="49">
        <v>0</v>
      </c>
      <c r="BC349" s="50">
        <v>0</v>
      </c>
      <c r="BD349" s="50">
        <v>0</v>
      </c>
      <c r="BE349" s="51">
        <v>0</v>
      </c>
      <c r="BF349" s="38"/>
      <c r="BG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Y349" s="38"/>
      <c r="BZ349" s="38"/>
      <c r="CJ349" s="38"/>
    </row>
    <row r="350" spans="2:88" x14ac:dyDescent="0.25">
      <c r="B350" s="8">
        <v>348</v>
      </c>
      <c r="C350" s="9" t="s">
        <v>11757</v>
      </c>
      <c r="D350" s="9" t="s">
        <v>12009</v>
      </c>
      <c r="E350" s="49">
        <v>20.809904100000004</v>
      </c>
      <c r="F350" s="50">
        <v>14.854543200000002</v>
      </c>
      <c r="G350" s="50">
        <v>71.353200000000001</v>
      </c>
      <c r="H350" s="51">
        <v>0</v>
      </c>
      <c r="I350" s="50">
        <v>0</v>
      </c>
      <c r="J350" s="50">
        <v>0</v>
      </c>
      <c r="K350" s="50">
        <v>0</v>
      </c>
      <c r="L350" s="50">
        <v>0</v>
      </c>
      <c r="M350" s="49">
        <v>9.2428263500000014</v>
      </c>
      <c r="N350" s="49">
        <v>2.7070817396444444</v>
      </c>
      <c r="O350" s="49">
        <v>2.6056919999999995</v>
      </c>
      <c r="P350" s="50">
        <v>0</v>
      </c>
      <c r="Q350" s="50">
        <v>0</v>
      </c>
      <c r="R350" s="50">
        <v>95.774144666666672</v>
      </c>
      <c r="S350" s="51">
        <v>11.134204666666669</v>
      </c>
      <c r="T350" s="50">
        <v>14.60498475</v>
      </c>
      <c r="U350" s="51">
        <v>17.482226666666673</v>
      </c>
      <c r="V350" s="51">
        <v>0</v>
      </c>
      <c r="W350" s="50">
        <v>0</v>
      </c>
      <c r="X350" s="49">
        <v>0.6188435000000001</v>
      </c>
      <c r="Y350" s="51">
        <v>0</v>
      </c>
      <c r="Z350" s="52">
        <v>0</v>
      </c>
      <c r="AA350" s="52">
        <v>0</v>
      </c>
      <c r="AB350" s="52">
        <v>0</v>
      </c>
      <c r="AC350" s="52">
        <v>0</v>
      </c>
      <c r="AD350" s="52">
        <v>0</v>
      </c>
      <c r="AE350" s="50">
        <v>10.9680108</v>
      </c>
      <c r="AF350" s="50">
        <v>24.894820799999998</v>
      </c>
      <c r="AG350" s="50">
        <v>0</v>
      </c>
      <c r="AH350" s="50">
        <v>13.313985840000004</v>
      </c>
      <c r="AI350" s="52">
        <v>8.180473837037038</v>
      </c>
      <c r="AJ350" s="49">
        <v>8.1128269776236994</v>
      </c>
      <c r="AK350" s="50">
        <v>30.858955555555553</v>
      </c>
      <c r="AL350" s="50">
        <v>61.515333333333331</v>
      </c>
      <c r="AM350" s="50">
        <v>0</v>
      </c>
      <c r="AN350" s="50">
        <v>69.234960000000001</v>
      </c>
      <c r="AO350" s="50">
        <v>13.813953488372096</v>
      </c>
      <c r="AP350" s="50">
        <v>43.454700000000003</v>
      </c>
      <c r="AQ350" s="51">
        <v>29.414999999999999</v>
      </c>
      <c r="AR350" s="49">
        <v>0</v>
      </c>
      <c r="AS350" s="50">
        <v>0</v>
      </c>
      <c r="AT350" s="50">
        <v>0</v>
      </c>
      <c r="AU350" s="50">
        <v>9.5642499999999995</v>
      </c>
      <c r="AV350" s="50">
        <v>306.54087000000004</v>
      </c>
      <c r="AW350" s="50">
        <v>22.018162964285715</v>
      </c>
      <c r="AX350" s="50">
        <v>0.71676190476190471</v>
      </c>
      <c r="AY350" s="50">
        <v>78.974133333333342</v>
      </c>
      <c r="AZ350" s="51">
        <v>0</v>
      </c>
      <c r="BA350" s="49">
        <v>0</v>
      </c>
      <c r="BB350" s="49">
        <v>0</v>
      </c>
      <c r="BC350" s="50">
        <v>0</v>
      </c>
      <c r="BD350" s="50">
        <v>0</v>
      </c>
      <c r="BE350" s="51">
        <v>0</v>
      </c>
      <c r="BF350" s="38"/>
      <c r="BG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Y350" s="38"/>
      <c r="BZ350" s="38"/>
      <c r="CJ350" s="38"/>
    </row>
    <row r="351" spans="2:88" x14ac:dyDescent="0.25">
      <c r="B351" s="8">
        <v>349</v>
      </c>
      <c r="C351" s="9" t="s">
        <v>11757</v>
      </c>
      <c r="D351" s="9" t="s">
        <v>12010</v>
      </c>
      <c r="E351" s="49">
        <v>3.4683173500000004</v>
      </c>
      <c r="F351" s="50">
        <v>2.4757572000000003</v>
      </c>
      <c r="G351" s="50">
        <v>11.892199999999999</v>
      </c>
      <c r="H351" s="51">
        <v>0</v>
      </c>
      <c r="I351" s="50">
        <v>0</v>
      </c>
      <c r="J351" s="50">
        <v>0</v>
      </c>
      <c r="K351" s="50">
        <v>0</v>
      </c>
      <c r="L351" s="50">
        <v>0</v>
      </c>
      <c r="M351" s="49">
        <v>3.0809421166666673</v>
      </c>
      <c r="N351" s="49">
        <v>1.6793607249066667</v>
      </c>
      <c r="O351" s="49">
        <v>0.86856399999999989</v>
      </c>
      <c r="P351" s="50">
        <v>0</v>
      </c>
      <c r="Q351" s="50">
        <v>0</v>
      </c>
      <c r="R351" s="50">
        <v>37.358569333333335</v>
      </c>
      <c r="S351" s="51">
        <v>20.098589333333333</v>
      </c>
      <c r="T351" s="50">
        <v>12.844843708333332</v>
      </c>
      <c r="U351" s="51">
        <v>6.4889666666666672</v>
      </c>
      <c r="V351" s="51">
        <v>0</v>
      </c>
      <c r="W351" s="50">
        <v>0</v>
      </c>
      <c r="X351" s="49">
        <v>0.82512466666666684</v>
      </c>
      <c r="Y351" s="51">
        <v>0</v>
      </c>
      <c r="Z351" s="52">
        <v>0</v>
      </c>
      <c r="AA351" s="52">
        <v>0</v>
      </c>
      <c r="AB351" s="52">
        <v>0</v>
      </c>
      <c r="AC351" s="52">
        <v>0</v>
      </c>
      <c r="AD351" s="52">
        <v>0</v>
      </c>
      <c r="AE351" s="50">
        <v>8.6590128000000011</v>
      </c>
      <c r="AF351" s="50">
        <v>24.894820799999998</v>
      </c>
      <c r="AG351" s="50">
        <v>0</v>
      </c>
      <c r="AH351" s="50">
        <v>4.4379952800000009</v>
      </c>
      <c r="AI351" s="52">
        <v>2.7468274666666663</v>
      </c>
      <c r="AJ351" s="49">
        <v>8.1128269776236994</v>
      </c>
      <c r="AK351" s="50">
        <v>5.1431592592592592</v>
      </c>
      <c r="AL351" s="50">
        <v>10.252555555555555</v>
      </c>
      <c r="AM351" s="50">
        <v>0</v>
      </c>
      <c r="AN351" s="50">
        <v>11.539160000000001</v>
      </c>
      <c r="AO351" s="50">
        <v>2.3023255813953494</v>
      </c>
      <c r="AP351" s="50">
        <v>7.2424499999999998</v>
      </c>
      <c r="AQ351" s="51">
        <v>4.9024999999999999</v>
      </c>
      <c r="AR351" s="49">
        <v>0</v>
      </c>
      <c r="AS351" s="50">
        <v>0</v>
      </c>
      <c r="AT351" s="50">
        <v>0</v>
      </c>
      <c r="AU351" s="50">
        <v>1.9128499999999997</v>
      </c>
      <c r="AV351" s="50">
        <v>81.480618833333338</v>
      </c>
      <c r="AW351" s="50">
        <v>7.7031733690476196</v>
      </c>
      <c r="AX351" s="50">
        <v>1.4335238095238094</v>
      </c>
      <c r="AY351" s="50">
        <v>31.289080000000006</v>
      </c>
      <c r="AZ351" s="51">
        <v>0</v>
      </c>
      <c r="BA351" s="49">
        <v>0</v>
      </c>
      <c r="BB351" s="49">
        <v>0</v>
      </c>
      <c r="BC351" s="50">
        <v>0</v>
      </c>
      <c r="BD351" s="50">
        <v>0</v>
      </c>
      <c r="BE351" s="51">
        <v>0</v>
      </c>
      <c r="BF351" s="38"/>
      <c r="BG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Y351" s="38"/>
      <c r="BZ351" s="38"/>
      <c r="CJ351" s="38"/>
    </row>
    <row r="352" spans="2:88" x14ac:dyDescent="0.25">
      <c r="B352" s="8">
        <v>350</v>
      </c>
      <c r="C352" s="9" t="s">
        <v>11757</v>
      </c>
      <c r="D352" s="9" t="s">
        <v>12011</v>
      </c>
      <c r="E352" s="49">
        <v>4.6244231333333339</v>
      </c>
      <c r="F352" s="50">
        <v>3.3010096000000004</v>
      </c>
      <c r="G352" s="50">
        <v>15.856266666666667</v>
      </c>
      <c r="H352" s="51">
        <v>0</v>
      </c>
      <c r="I352" s="50">
        <v>0</v>
      </c>
      <c r="J352" s="50">
        <v>0</v>
      </c>
      <c r="K352" s="50">
        <v>0</v>
      </c>
      <c r="L352" s="50">
        <v>0</v>
      </c>
      <c r="M352" s="49">
        <v>3.0809421166666673</v>
      </c>
      <c r="N352" s="49">
        <v>1.6793607249066667</v>
      </c>
      <c r="O352" s="49">
        <v>0.86856399999999989</v>
      </c>
      <c r="P352" s="50">
        <v>0</v>
      </c>
      <c r="Q352" s="50">
        <v>0</v>
      </c>
      <c r="R352" s="50">
        <v>37.358569333333335</v>
      </c>
      <c r="S352" s="51">
        <v>20.098589333333333</v>
      </c>
      <c r="T352" s="50">
        <v>17.126458277777775</v>
      </c>
      <c r="U352" s="51">
        <v>6.4889666666666672</v>
      </c>
      <c r="V352" s="51">
        <v>0</v>
      </c>
      <c r="W352" s="50">
        <v>0</v>
      </c>
      <c r="X352" s="49">
        <v>0.82512466666666684</v>
      </c>
      <c r="Y352" s="51">
        <v>0</v>
      </c>
      <c r="Z352" s="52">
        <v>0</v>
      </c>
      <c r="AA352" s="52">
        <v>0</v>
      </c>
      <c r="AB352" s="52">
        <v>0</v>
      </c>
      <c r="AC352" s="52">
        <v>0</v>
      </c>
      <c r="AD352" s="52">
        <v>0</v>
      </c>
      <c r="AE352" s="50">
        <v>11.545350400000002</v>
      </c>
      <c r="AF352" s="50">
        <v>33.1930944</v>
      </c>
      <c r="AG352" s="50">
        <v>0</v>
      </c>
      <c r="AH352" s="50">
        <v>4.4379952800000009</v>
      </c>
      <c r="AI352" s="52">
        <v>2.7468274666666663</v>
      </c>
      <c r="AJ352" s="49">
        <v>10.817102636831599</v>
      </c>
      <c r="AK352" s="50">
        <v>6.8575456790123459</v>
      </c>
      <c r="AL352" s="50">
        <v>13.670074074074073</v>
      </c>
      <c r="AM352" s="50">
        <v>0</v>
      </c>
      <c r="AN352" s="50">
        <v>15.385546666666668</v>
      </c>
      <c r="AO352" s="50">
        <v>3.0697674418604657</v>
      </c>
      <c r="AP352" s="50">
        <v>9.6565999999999992</v>
      </c>
      <c r="AQ352" s="51">
        <v>6.5366666666666671</v>
      </c>
      <c r="AR352" s="49">
        <v>0</v>
      </c>
      <c r="AS352" s="50">
        <v>0</v>
      </c>
      <c r="AT352" s="50">
        <v>0</v>
      </c>
      <c r="AU352" s="50">
        <v>2.5504666666666664</v>
      </c>
      <c r="AV352" s="50">
        <v>95.895797333333348</v>
      </c>
      <c r="AW352" s="50">
        <v>7.7031733690476196</v>
      </c>
      <c r="AX352" s="50">
        <v>1.4335238095238094</v>
      </c>
      <c r="AY352" s="50">
        <v>31.289080000000006</v>
      </c>
      <c r="AZ352" s="51">
        <v>0</v>
      </c>
      <c r="BA352" s="49">
        <v>0</v>
      </c>
      <c r="BB352" s="49">
        <v>0</v>
      </c>
      <c r="BC352" s="50">
        <v>0</v>
      </c>
      <c r="BD352" s="50">
        <v>0</v>
      </c>
      <c r="BE352" s="51">
        <v>0</v>
      </c>
      <c r="BF352" s="38"/>
      <c r="BG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Y352" s="38"/>
      <c r="BZ352" s="38"/>
      <c r="CJ352" s="38"/>
    </row>
    <row r="353" spans="2:88" x14ac:dyDescent="0.25">
      <c r="B353" s="8">
        <v>351</v>
      </c>
      <c r="C353" s="9" t="s">
        <v>11757</v>
      </c>
      <c r="D353" s="9" t="s">
        <v>12012</v>
      </c>
      <c r="E353" s="49">
        <v>5.7805289166666673</v>
      </c>
      <c r="F353" s="50">
        <v>4.1262620000000005</v>
      </c>
      <c r="G353" s="50">
        <v>19.820333333333334</v>
      </c>
      <c r="H353" s="51">
        <v>0</v>
      </c>
      <c r="I353" s="50">
        <v>0</v>
      </c>
      <c r="J353" s="50">
        <v>0</v>
      </c>
      <c r="K353" s="50">
        <v>0</v>
      </c>
      <c r="L353" s="50">
        <v>0</v>
      </c>
      <c r="M353" s="49">
        <v>3.0809421166666673</v>
      </c>
      <c r="N353" s="49">
        <v>1.6793607249066667</v>
      </c>
      <c r="O353" s="49">
        <v>0.86856399999999989</v>
      </c>
      <c r="P353" s="50">
        <v>0</v>
      </c>
      <c r="Q353" s="50">
        <v>0</v>
      </c>
      <c r="R353" s="50">
        <v>37.358569333333335</v>
      </c>
      <c r="S353" s="51">
        <v>20.098589333333333</v>
      </c>
      <c r="T353" s="50">
        <v>21.408072847222218</v>
      </c>
      <c r="U353" s="51">
        <v>6.4889666666666672</v>
      </c>
      <c r="V353" s="51">
        <v>0</v>
      </c>
      <c r="W353" s="50">
        <v>0</v>
      </c>
      <c r="X353" s="49">
        <v>0.82512466666666684</v>
      </c>
      <c r="Y353" s="51">
        <v>0</v>
      </c>
      <c r="Z353" s="52">
        <v>0</v>
      </c>
      <c r="AA353" s="52">
        <v>0</v>
      </c>
      <c r="AB353" s="52">
        <v>0</v>
      </c>
      <c r="AC353" s="52">
        <v>0</v>
      </c>
      <c r="AD353" s="52">
        <v>0</v>
      </c>
      <c r="AE353" s="50">
        <v>14.431688000000003</v>
      </c>
      <c r="AF353" s="50">
        <v>41.491368000000001</v>
      </c>
      <c r="AG353" s="50">
        <v>0</v>
      </c>
      <c r="AH353" s="50">
        <v>4.4379952800000009</v>
      </c>
      <c r="AI353" s="52">
        <v>2.7468274666666663</v>
      </c>
      <c r="AJ353" s="49">
        <v>13.521378296039499</v>
      </c>
      <c r="AK353" s="50">
        <v>8.5719320987654317</v>
      </c>
      <c r="AL353" s="50">
        <v>17.087592592592593</v>
      </c>
      <c r="AM353" s="50">
        <v>0</v>
      </c>
      <c r="AN353" s="50">
        <v>19.231933333333334</v>
      </c>
      <c r="AO353" s="50">
        <v>3.837209302325582</v>
      </c>
      <c r="AP353" s="50">
        <v>12.070749999999999</v>
      </c>
      <c r="AQ353" s="51">
        <v>8.1708333333333343</v>
      </c>
      <c r="AR353" s="49">
        <v>0</v>
      </c>
      <c r="AS353" s="50">
        <v>0</v>
      </c>
      <c r="AT353" s="50">
        <v>0</v>
      </c>
      <c r="AU353" s="50">
        <v>2.5504666666666664</v>
      </c>
      <c r="AV353" s="50">
        <v>95.895797333333348</v>
      </c>
      <c r="AW353" s="50">
        <v>7.7031733690476196</v>
      </c>
      <c r="AX353" s="50">
        <v>1.4335238095238094</v>
      </c>
      <c r="AY353" s="50">
        <v>31.289080000000006</v>
      </c>
      <c r="AZ353" s="51">
        <v>0</v>
      </c>
      <c r="BA353" s="49">
        <v>0</v>
      </c>
      <c r="BB353" s="49">
        <v>0</v>
      </c>
      <c r="BC353" s="50">
        <v>0</v>
      </c>
      <c r="BD353" s="50">
        <v>0</v>
      </c>
      <c r="BE353" s="51">
        <v>0</v>
      </c>
      <c r="BF353" s="38"/>
      <c r="BG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Y353" s="38"/>
      <c r="BZ353" s="38"/>
      <c r="CJ353" s="38"/>
    </row>
    <row r="354" spans="2:88" x14ac:dyDescent="0.25">
      <c r="B354" s="8">
        <v>352</v>
      </c>
      <c r="C354" s="9" t="s">
        <v>11757</v>
      </c>
      <c r="D354" s="9" t="s">
        <v>12013</v>
      </c>
      <c r="E354" s="49">
        <v>6.9366347000000008</v>
      </c>
      <c r="F354" s="50">
        <v>4.9515144000000006</v>
      </c>
      <c r="G354" s="50">
        <v>23.784399999999998</v>
      </c>
      <c r="H354" s="51">
        <v>0</v>
      </c>
      <c r="I354" s="50">
        <v>0</v>
      </c>
      <c r="J354" s="50">
        <v>0</v>
      </c>
      <c r="K354" s="50">
        <v>0</v>
      </c>
      <c r="L354" s="50">
        <v>0</v>
      </c>
      <c r="M354" s="49">
        <v>3.0809421166666673</v>
      </c>
      <c r="N354" s="49">
        <v>1.6793607249066667</v>
      </c>
      <c r="O354" s="49">
        <v>0.86856399999999989</v>
      </c>
      <c r="P354" s="50">
        <v>0</v>
      </c>
      <c r="Q354" s="50">
        <v>0</v>
      </c>
      <c r="R354" s="50">
        <v>37.358569333333335</v>
      </c>
      <c r="S354" s="51">
        <v>20.098589333333333</v>
      </c>
      <c r="T354" s="50">
        <v>25.689687416666665</v>
      </c>
      <c r="U354" s="51">
        <v>6.4889666666666672</v>
      </c>
      <c r="V354" s="51">
        <v>0</v>
      </c>
      <c r="W354" s="50">
        <v>0</v>
      </c>
      <c r="X354" s="49">
        <v>0.82512466666666684</v>
      </c>
      <c r="Y354" s="51">
        <v>0</v>
      </c>
      <c r="Z354" s="52">
        <v>0</v>
      </c>
      <c r="AA354" s="52">
        <v>0</v>
      </c>
      <c r="AB354" s="52">
        <v>0</v>
      </c>
      <c r="AC354" s="52">
        <v>0</v>
      </c>
      <c r="AD354" s="52">
        <v>0</v>
      </c>
      <c r="AE354" s="50">
        <v>17.318025600000002</v>
      </c>
      <c r="AF354" s="50">
        <v>49.789641599999996</v>
      </c>
      <c r="AG354" s="50">
        <v>0</v>
      </c>
      <c r="AH354" s="50">
        <v>4.4379952800000009</v>
      </c>
      <c r="AI354" s="52">
        <v>2.7468274666666663</v>
      </c>
      <c r="AJ354" s="49">
        <v>16.225653955247399</v>
      </c>
      <c r="AK354" s="50">
        <v>10.286318518518518</v>
      </c>
      <c r="AL354" s="50">
        <v>20.505111111111109</v>
      </c>
      <c r="AM354" s="50">
        <v>0</v>
      </c>
      <c r="AN354" s="50">
        <v>23.078320000000001</v>
      </c>
      <c r="AO354" s="50">
        <v>4.6046511627906987</v>
      </c>
      <c r="AP354" s="50">
        <v>14.4849</v>
      </c>
      <c r="AQ354" s="51">
        <v>9.8049999999999997</v>
      </c>
      <c r="AR354" s="49">
        <v>0</v>
      </c>
      <c r="AS354" s="50">
        <v>0</v>
      </c>
      <c r="AT354" s="50">
        <v>0</v>
      </c>
      <c r="AU354" s="50">
        <v>3.1880833333333332</v>
      </c>
      <c r="AV354" s="50">
        <v>110.31097583333334</v>
      </c>
      <c r="AW354" s="50">
        <v>7.7031733690476196</v>
      </c>
      <c r="AX354" s="50">
        <v>1.4335238095238094</v>
      </c>
      <c r="AY354" s="50">
        <v>31.289080000000006</v>
      </c>
      <c r="AZ354" s="51">
        <v>0</v>
      </c>
      <c r="BA354" s="49">
        <v>0</v>
      </c>
      <c r="BB354" s="49">
        <v>0</v>
      </c>
      <c r="BC354" s="50">
        <v>0</v>
      </c>
      <c r="BD354" s="50">
        <v>0</v>
      </c>
      <c r="BE354" s="51">
        <v>0</v>
      </c>
      <c r="BF354" s="38"/>
      <c r="BG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Y354" s="38"/>
      <c r="BZ354" s="38"/>
      <c r="CJ354" s="38"/>
    </row>
    <row r="355" spans="2:88" x14ac:dyDescent="0.25">
      <c r="B355" s="8">
        <v>353</v>
      </c>
      <c r="C355" s="9" t="s">
        <v>11757</v>
      </c>
      <c r="D355" s="9" t="s">
        <v>12014</v>
      </c>
      <c r="E355" s="49">
        <v>6.9366347000000008</v>
      </c>
      <c r="F355" s="50">
        <v>4.9515144000000006</v>
      </c>
      <c r="G355" s="50">
        <v>23.784399999999998</v>
      </c>
      <c r="H355" s="51">
        <v>0</v>
      </c>
      <c r="I355" s="50">
        <v>0</v>
      </c>
      <c r="J355" s="50">
        <v>0</v>
      </c>
      <c r="K355" s="50">
        <v>0</v>
      </c>
      <c r="L355" s="50">
        <v>0</v>
      </c>
      <c r="M355" s="49">
        <v>6.1618842333333346</v>
      </c>
      <c r="N355" s="49">
        <v>2.1412299881066668</v>
      </c>
      <c r="O355" s="49">
        <v>1.7371279999999998</v>
      </c>
      <c r="P355" s="50">
        <v>0</v>
      </c>
      <c r="Q355" s="50">
        <v>0</v>
      </c>
      <c r="R355" s="50">
        <v>71.189882666666662</v>
      </c>
      <c r="S355" s="51">
        <v>20.098589333333333</v>
      </c>
      <c r="T355" s="50">
        <v>12.844843708333332</v>
      </c>
      <c r="U355" s="51">
        <v>16.348733333333335</v>
      </c>
      <c r="V355" s="51">
        <v>0</v>
      </c>
      <c r="W355" s="50">
        <v>0</v>
      </c>
      <c r="X355" s="49">
        <v>0.82512466666666684</v>
      </c>
      <c r="Y355" s="51">
        <v>0</v>
      </c>
      <c r="Z355" s="52">
        <v>0</v>
      </c>
      <c r="AA355" s="52">
        <v>0</v>
      </c>
      <c r="AB355" s="52">
        <v>0</v>
      </c>
      <c r="AC355" s="52">
        <v>0</v>
      </c>
      <c r="AD355" s="52">
        <v>0</v>
      </c>
      <c r="AE355" s="50">
        <v>8.6590128000000011</v>
      </c>
      <c r="AF355" s="50">
        <v>24.894820799999998</v>
      </c>
      <c r="AG355" s="50">
        <v>0</v>
      </c>
      <c r="AH355" s="50">
        <v>8.8759905600000018</v>
      </c>
      <c r="AI355" s="52">
        <v>5.4636506518518519</v>
      </c>
      <c r="AJ355" s="49">
        <v>8.1128269776236994</v>
      </c>
      <c r="AK355" s="50">
        <v>10.286318518518518</v>
      </c>
      <c r="AL355" s="50">
        <v>20.505111111111109</v>
      </c>
      <c r="AM355" s="50">
        <v>0</v>
      </c>
      <c r="AN355" s="50">
        <v>23.078320000000001</v>
      </c>
      <c r="AO355" s="50">
        <v>4.6046511627906987</v>
      </c>
      <c r="AP355" s="50">
        <v>14.4849</v>
      </c>
      <c r="AQ355" s="51">
        <v>9.8049999999999997</v>
      </c>
      <c r="AR355" s="49">
        <v>0</v>
      </c>
      <c r="AS355" s="50">
        <v>0</v>
      </c>
      <c r="AT355" s="50">
        <v>0</v>
      </c>
      <c r="AU355" s="50">
        <v>3.8256999999999994</v>
      </c>
      <c r="AV355" s="50">
        <v>162.96123766666668</v>
      </c>
      <c r="AW355" s="50">
        <v>15.406346738095239</v>
      </c>
      <c r="AX355" s="50">
        <v>1.4335238095238094</v>
      </c>
      <c r="AY355" s="50">
        <v>60.240216666666683</v>
      </c>
      <c r="AZ355" s="51">
        <v>0</v>
      </c>
      <c r="BA355" s="49">
        <v>0</v>
      </c>
      <c r="BB355" s="49">
        <v>0</v>
      </c>
      <c r="BC355" s="50">
        <v>0</v>
      </c>
      <c r="BD355" s="50">
        <v>0</v>
      </c>
      <c r="BE355" s="51">
        <v>0</v>
      </c>
      <c r="BF355" s="38"/>
      <c r="BG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Y355" s="38"/>
      <c r="BZ355" s="38"/>
      <c r="CJ355" s="38"/>
    </row>
    <row r="356" spans="2:88" x14ac:dyDescent="0.25">
      <c r="B356" s="8">
        <v>354</v>
      </c>
      <c r="C356" s="9" t="s">
        <v>11757</v>
      </c>
      <c r="D356" s="9" t="s">
        <v>12015</v>
      </c>
      <c r="E356" s="49">
        <v>9.2488462666666678</v>
      </c>
      <c r="F356" s="50">
        <v>6.6020192000000009</v>
      </c>
      <c r="G356" s="50">
        <v>31.712533333333333</v>
      </c>
      <c r="H356" s="51">
        <v>0</v>
      </c>
      <c r="I356" s="50">
        <v>0</v>
      </c>
      <c r="J356" s="50">
        <v>0</v>
      </c>
      <c r="K356" s="50">
        <v>0</v>
      </c>
      <c r="L356" s="50">
        <v>0</v>
      </c>
      <c r="M356" s="49">
        <v>6.1618842333333346</v>
      </c>
      <c r="N356" s="49">
        <v>2.1412299881066668</v>
      </c>
      <c r="O356" s="49">
        <v>1.7371279999999998</v>
      </c>
      <c r="P356" s="50">
        <v>0</v>
      </c>
      <c r="Q356" s="50">
        <v>0</v>
      </c>
      <c r="R356" s="50">
        <v>71.189882666666662</v>
      </c>
      <c r="S356" s="51">
        <v>20.098589333333333</v>
      </c>
      <c r="T356" s="50">
        <v>17.126458277777775</v>
      </c>
      <c r="U356" s="51">
        <v>16.348733333333335</v>
      </c>
      <c r="V356" s="51">
        <v>0</v>
      </c>
      <c r="W356" s="50">
        <v>0</v>
      </c>
      <c r="X356" s="49">
        <v>0.82512466666666684</v>
      </c>
      <c r="Y356" s="51">
        <v>0</v>
      </c>
      <c r="Z356" s="52">
        <v>0</v>
      </c>
      <c r="AA356" s="52">
        <v>0</v>
      </c>
      <c r="AB356" s="52">
        <v>0</v>
      </c>
      <c r="AC356" s="52">
        <v>0</v>
      </c>
      <c r="AD356" s="52">
        <v>0</v>
      </c>
      <c r="AE356" s="50">
        <v>11.545350400000002</v>
      </c>
      <c r="AF356" s="50">
        <v>33.1930944</v>
      </c>
      <c r="AG356" s="50">
        <v>0</v>
      </c>
      <c r="AH356" s="50">
        <v>8.8759905600000018</v>
      </c>
      <c r="AI356" s="52">
        <v>5.4636506518518519</v>
      </c>
      <c r="AJ356" s="49">
        <v>10.817102636831599</v>
      </c>
      <c r="AK356" s="50">
        <v>13.715091358024692</v>
      </c>
      <c r="AL356" s="50">
        <v>27.340148148148145</v>
      </c>
      <c r="AM356" s="50">
        <v>0</v>
      </c>
      <c r="AN356" s="50">
        <v>30.771093333333337</v>
      </c>
      <c r="AO356" s="50">
        <v>6.1395348837209314</v>
      </c>
      <c r="AP356" s="50">
        <v>19.313199999999998</v>
      </c>
      <c r="AQ356" s="51">
        <v>13.073333333333334</v>
      </c>
      <c r="AR356" s="49">
        <v>0</v>
      </c>
      <c r="AS356" s="50">
        <v>0</v>
      </c>
      <c r="AT356" s="50">
        <v>0</v>
      </c>
      <c r="AU356" s="50">
        <v>5.1009333333333329</v>
      </c>
      <c r="AV356" s="50">
        <v>191.7915946666667</v>
      </c>
      <c r="AW356" s="50">
        <v>15.406346738095239</v>
      </c>
      <c r="AX356" s="50">
        <v>1.4335238095238094</v>
      </c>
      <c r="AY356" s="50">
        <v>60.240216666666683</v>
      </c>
      <c r="AZ356" s="51">
        <v>0</v>
      </c>
      <c r="BA356" s="49">
        <v>0</v>
      </c>
      <c r="BB356" s="49">
        <v>0</v>
      </c>
      <c r="BC356" s="50">
        <v>0</v>
      </c>
      <c r="BD356" s="50">
        <v>0</v>
      </c>
      <c r="BE356" s="51">
        <v>0</v>
      </c>
      <c r="BF356" s="38"/>
      <c r="BG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Y356" s="38"/>
      <c r="BZ356" s="38"/>
      <c r="CJ356" s="38"/>
    </row>
    <row r="357" spans="2:88" x14ac:dyDescent="0.25">
      <c r="B357" s="8">
        <v>355</v>
      </c>
      <c r="C357" s="9" t="s">
        <v>11757</v>
      </c>
      <c r="D357" s="9" t="s">
        <v>12016</v>
      </c>
      <c r="E357" s="49">
        <v>11.561057833333335</v>
      </c>
      <c r="F357" s="50">
        <v>8.2525240000000011</v>
      </c>
      <c r="G357" s="50">
        <v>39.640666666666668</v>
      </c>
      <c r="H357" s="51">
        <v>0</v>
      </c>
      <c r="I357" s="50">
        <v>0</v>
      </c>
      <c r="J357" s="50">
        <v>0</v>
      </c>
      <c r="K357" s="50">
        <v>0</v>
      </c>
      <c r="L357" s="50">
        <v>0</v>
      </c>
      <c r="M357" s="49">
        <v>6.1618842333333346</v>
      </c>
      <c r="N357" s="49">
        <v>2.1412299881066668</v>
      </c>
      <c r="O357" s="49">
        <v>1.7371279999999998</v>
      </c>
      <c r="P357" s="50">
        <v>0</v>
      </c>
      <c r="Q357" s="50">
        <v>0</v>
      </c>
      <c r="R357" s="50">
        <v>71.189882666666662</v>
      </c>
      <c r="S357" s="51">
        <v>20.098589333333333</v>
      </c>
      <c r="T357" s="50">
        <v>21.408072847222218</v>
      </c>
      <c r="U357" s="51">
        <v>16.348733333333335</v>
      </c>
      <c r="V357" s="51">
        <v>0</v>
      </c>
      <c r="W357" s="50">
        <v>0</v>
      </c>
      <c r="X357" s="49">
        <v>0.82512466666666684</v>
      </c>
      <c r="Y357" s="51">
        <v>0</v>
      </c>
      <c r="Z357" s="52">
        <v>0</v>
      </c>
      <c r="AA357" s="52">
        <v>0</v>
      </c>
      <c r="AB357" s="52">
        <v>0</v>
      </c>
      <c r="AC357" s="52">
        <v>0</v>
      </c>
      <c r="AD357" s="52">
        <v>0</v>
      </c>
      <c r="AE357" s="50">
        <v>14.431688000000003</v>
      </c>
      <c r="AF357" s="50">
        <v>41.491368000000001</v>
      </c>
      <c r="AG357" s="50">
        <v>0</v>
      </c>
      <c r="AH357" s="50">
        <v>8.8759905600000018</v>
      </c>
      <c r="AI357" s="52">
        <v>5.4636506518518519</v>
      </c>
      <c r="AJ357" s="49">
        <v>13.521378296039499</v>
      </c>
      <c r="AK357" s="50">
        <v>17.143864197530863</v>
      </c>
      <c r="AL357" s="50">
        <v>34.175185185185185</v>
      </c>
      <c r="AM357" s="50">
        <v>0</v>
      </c>
      <c r="AN357" s="50">
        <v>38.463866666666668</v>
      </c>
      <c r="AO357" s="50">
        <v>7.674418604651164</v>
      </c>
      <c r="AP357" s="50">
        <v>24.141499999999997</v>
      </c>
      <c r="AQ357" s="51">
        <v>16.341666666666669</v>
      </c>
      <c r="AR357" s="49">
        <v>0</v>
      </c>
      <c r="AS357" s="50">
        <v>0</v>
      </c>
      <c r="AT357" s="50">
        <v>0</v>
      </c>
      <c r="AU357" s="50">
        <v>5.1009333333333329</v>
      </c>
      <c r="AV357" s="50">
        <v>191.7915946666667</v>
      </c>
      <c r="AW357" s="50">
        <v>15.406346738095239</v>
      </c>
      <c r="AX357" s="50">
        <v>1.4335238095238094</v>
      </c>
      <c r="AY357" s="50">
        <v>60.240216666666683</v>
      </c>
      <c r="AZ357" s="51">
        <v>0</v>
      </c>
      <c r="BA357" s="49">
        <v>0</v>
      </c>
      <c r="BB357" s="49">
        <v>0</v>
      </c>
      <c r="BC357" s="50">
        <v>0</v>
      </c>
      <c r="BD357" s="50">
        <v>0</v>
      </c>
      <c r="BE357" s="51">
        <v>0</v>
      </c>
      <c r="BF357" s="38"/>
      <c r="BG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Y357" s="38"/>
      <c r="BZ357" s="38"/>
      <c r="CJ357" s="38"/>
    </row>
    <row r="358" spans="2:88" x14ac:dyDescent="0.25">
      <c r="B358" s="8">
        <v>356</v>
      </c>
      <c r="C358" s="9" t="s">
        <v>11757</v>
      </c>
      <c r="D358" s="9" t="s">
        <v>12017</v>
      </c>
      <c r="E358" s="49">
        <v>13.873269400000002</v>
      </c>
      <c r="F358" s="50">
        <v>9.9030288000000013</v>
      </c>
      <c r="G358" s="50">
        <v>47.568799999999996</v>
      </c>
      <c r="H358" s="51">
        <v>0</v>
      </c>
      <c r="I358" s="50">
        <v>0</v>
      </c>
      <c r="J358" s="50">
        <v>0</v>
      </c>
      <c r="K358" s="50">
        <v>0</v>
      </c>
      <c r="L358" s="50">
        <v>0</v>
      </c>
      <c r="M358" s="49">
        <v>6.1618842333333346</v>
      </c>
      <c r="N358" s="49">
        <v>2.1412299881066668</v>
      </c>
      <c r="O358" s="49">
        <v>1.7371279999999998</v>
      </c>
      <c r="P358" s="50">
        <v>0</v>
      </c>
      <c r="Q358" s="50">
        <v>0</v>
      </c>
      <c r="R358" s="50">
        <v>71.189882666666662</v>
      </c>
      <c r="S358" s="51">
        <v>20.098589333333333</v>
      </c>
      <c r="T358" s="50">
        <v>25.689687416666665</v>
      </c>
      <c r="U358" s="51">
        <v>16.348733333333335</v>
      </c>
      <c r="V358" s="51">
        <v>0</v>
      </c>
      <c r="W358" s="50">
        <v>0</v>
      </c>
      <c r="X358" s="49">
        <v>0.82512466666666684</v>
      </c>
      <c r="Y358" s="51">
        <v>0</v>
      </c>
      <c r="Z358" s="52">
        <v>0</v>
      </c>
      <c r="AA358" s="52">
        <v>0</v>
      </c>
      <c r="AB358" s="52">
        <v>0</v>
      </c>
      <c r="AC358" s="52">
        <v>0</v>
      </c>
      <c r="AD358" s="52">
        <v>0</v>
      </c>
      <c r="AE358" s="50">
        <v>17.318025600000002</v>
      </c>
      <c r="AF358" s="50">
        <v>49.789641599999996</v>
      </c>
      <c r="AG358" s="50">
        <v>0</v>
      </c>
      <c r="AH358" s="50">
        <v>8.8759905600000018</v>
      </c>
      <c r="AI358" s="52">
        <v>5.4636506518518519</v>
      </c>
      <c r="AJ358" s="49">
        <v>16.225653955247399</v>
      </c>
      <c r="AK358" s="50">
        <v>20.572637037037037</v>
      </c>
      <c r="AL358" s="50">
        <v>41.010222222222218</v>
      </c>
      <c r="AM358" s="50">
        <v>0</v>
      </c>
      <c r="AN358" s="50">
        <v>46.156640000000003</v>
      </c>
      <c r="AO358" s="50">
        <v>9.2093023255813975</v>
      </c>
      <c r="AP358" s="50">
        <v>28.969799999999999</v>
      </c>
      <c r="AQ358" s="51">
        <v>19.61</v>
      </c>
      <c r="AR358" s="49">
        <v>0</v>
      </c>
      <c r="AS358" s="50">
        <v>0</v>
      </c>
      <c r="AT358" s="50">
        <v>0</v>
      </c>
      <c r="AU358" s="50">
        <v>6.3761666666666663</v>
      </c>
      <c r="AV358" s="50">
        <v>220.62195166666669</v>
      </c>
      <c r="AW358" s="50">
        <v>15.406346738095239</v>
      </c>
      <c r="AX358" s="50">
        <v>1.4335238095238094</v>
      </c>
      <c r="AY358" s="50">
        <v>60.240216666666683</v>
      </c>
      <c r="AZ358" s="51">
        <v>0</v>
      </c>
      <c r="BA358" s="49">
        <v>0</v>
      </c>
      <c r="BB358" s="49">
        <v>0</v>
      </c>
      <c r="BC358" s="50">
        <v>0</v>
      </c>
      <c r="BD358" s="50">
        <v>0</v>
      </c>
      <c r="BE358" s="51">
        <v>0</v>
      </c>
      <c r="BF358" s="38"/>
      <c r="BG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Y358" s="38"/>
      <c r="BZ358" s="38"/>
      <c r="CJ358" s="38"/>
    </row>
    <row r="359" spans="2:88" x14ac:dyDescent="0.25">
      <c r="B359" s="8">
        <v>357</v>
      </c>
      <c r="C359" s="9" t="s">
        <v>11757</v>
      </c>
      <c r="D359" s="9" t="s">
        <v>12018</v>
      </c>
      <c r="E359" s="49">
        <v>10.404952050000002</v>
      </c>
      <c r="F359" s="50">
        <v>7.427271600000001</v>
      </c>
      <c r="G359" s="50">
        <v>35.676600000000001</v>
      </c>
      <c r="H359" s="51">
        <v>0</v>
      </c>
      <c r="I359" s="50">
        <v>0</v>
      </c>
      <c r="J359" s="50">
        <v>0</v>
      </c>
      <c r="K359" s="50">
        <v>0</v>
      </c>
      <c r="L359" s="50">
        <v>0</v>
      </c>
      <c r="M359" s="49">
        <v>9.2428263500000014</v>
      </c>
      <c r="N359" s="49">
        <v>2.7070817396444444</v>
      </c>
      <c r="O359" s="49">
        <v>2.6056919999999995</v>
      </c>
      <c r="P359" s="50">
        <v>0</v>
      </c>
      <c r="Q359" s="50">
        <v>0</v>
      </c>
      <c r="R359" s="50">
        <v>104.73852933333333</v>
      </c>
      <c r="S359" s="51">
        <v>20.098589333333333</v>
      </c>
      <c r="T359" s="50">
        <v>12.844843708333332</v>
      </c>
      <c r="U359" s="51">
        <v>17.482226666666673</v>
      </c>
      <c r="V359" s="51">
        <v>0</v>
      </c>
      <c r="W359" s="50">
        <v>0</v>
      </c>
      <c r="X359" s="49">
        <v>0.82512466666666684</v>
      </c>
      <c r="Y359" s="51">
        <v>0</v>
      </c>
      <c r="Z359" s="52">
        <v>0</v>
      </c>
      <c r="AA359" s="52">
        <v>0</v>
      </c>
      <c r="AB359" s="52">
        <v>0</v>
      </c>
      <c r="AC359" s="52">
        <v>0</v>
      </c>
      <c r="AD359" s="52">
        <v>0</v>
      </c>
      <c r="AE359" s="50">
        <v>8.6590128000000011</v>
      </c>
      <c r="AF359" s="50">
        <v>24.894820799999998</v>
      </c>
      <c r="AG359" s="50">
        <v>0</v>
      </c>
      <c r="AH359" s="50">
        <v>13.313985840000004</v>
      </c>
      <c r="AI359" s="52">
        <v>8.180473837037038</v>
      </c>
      <c r="AJ359" s="49">
        <v>8.1128269776236994</v>
      </c>
      <c r="AK359" s="50">
        <v>15.429477777777777</v>
      </c>
      <c r="AL359" s="50">
        <v>30.757666666666665</v>
      </c>
      <c r="AM359" s="50">
        <v>0</v>
      </c>
      <c r="AN359" s="50">
        <v>34.61748</v>
      </c>
      <c r="AO359" s="50">
        <v>6.9069767441860481</v>
      </c>
      <c r="AP359" s="50">
        <v>21.727350000000001</v>
      </c>
      <c r="AQ359" s="51">
        <v>14.7075</v>
      </c>
      <c r="AR359" s="49">
        <v>0</v>
      </c>
      <c r="AS359" s="50">
        <v>0</v>
      </c>
      <c r="AT359" s="50">
        <v>0</v>
      </c>
      <c r="AU359" s="50">
        <v>5.7385499999999992</v>
      </c>
      <c r="AV359" s="50">
        <v>244.4418565</v>
      </c>
      <c r="AW359" s="50">
        <v>23.10952010714286</v>
      </c>
      <c r="AX359" s="50">
        <v>1.4335238095238094</v>
      </c>
      <c r="AY359" s="50">
        <v>85.810633333333328</v>
      </c>
      <c r="AZ359" s="51">
        <v>0</v>
      </c>
      <c r="BA359" s="49">
        <v>0</v>
      </c>
      <c r="BB359" s="49">
        <v>0</v>
      </c>
      <c r="BC359" s="50">
        <v>0</v>
      </c>
      <c r="BD359" s="50">
        <v>0</v>
      </c>
      <c r="BE359" s="51">
        <v>0</v>
      </c>
      <c r="BF359" s="38"/>
      <c r="BG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Y359" s="38"/>
      <c r="BZ359" s="38"/>
      <c r="CJ359" s="38"/>
    </row>
    <row r="360" spans="2:88" x14ac:dyDescent="0.25">
      <c r="B360" s="8">
        <v>358</v>
      </c>
      <c r="C360" s="9" t="s">
        <v>11757</v>
      </c>
      <c r="D360" s="9" t="s">
        <v>12019</v>
      </c>
      <c r="E360" s="49">
        <v>13.873269400000002</v>
      </c>
      <c r="F360" s="50">
        <v>9.9030288000000013</v>
      </c>
      <c r="G360" s="50">
        <v>47.568799999999996</v>
      </c>
      <c r="H360" s="51">
        <v>0</v>
      </c>
      <c r="I360" s="50">
        <v>0</v>
      </c>
      <c r="J360" s="50">
        <v>0</v>
      </c>
      <c r="K360" s="50">
        <v>0</v>
      </c>
      <c r="L360" s="50">
        <v>0</v>
      </c>
      <c r="M360" s="49">
        <v>9.2428263500000014</v>
      </c>
      <c r="N360" s="49">
        <v>2.7070817396444444</v>
      </c>
      <c r="O360" s="49">
        <v>2.6056919999999995</v>
      </c>
      <c r="P360" s="50">
        <v>0</v>
      </c>
      <c r="Q360" s="50">
        <v>0</v>
      </c>
      <c r="R360" s="50">
        <v>104.73852933333333</v>
      </c>
      <c r="S360" s="51">
        <v>20.098589333333333</v>
      </c>
      <c r="T360" s="50">
        <v>17.126458277777775</v>
      </c>
      <c r="U360" s="51">
        <v>17.482226666666673</v>
      </c>
      <c r="V360" s="51">
        <v>0</v>
      </c>
      <c r="W360" s="50">
        <v>0</v>
      </c>
      <c r="X360" s="49">
        <v>0.82512466666666684</v>
      </c>
      <c r="Y360" s="51">
        <v>0</v>
      </c>
      <c r="Z360" s="52">
        <v>0</v>
      </c>
      <c r="AA360" s="52">
        <v>0</v>
      </c>
      <c r="AB360" s="52">
        <v>0</v>
      </c>
      <c r="AC360" s="52">
        <v>0</v>
      </c>
      <c r="AD360" s="52">
        <v>0</v>
      </c>
      <c r="AE360" s="50">
        <v>11.545350400000002</v>
      </c>
      <c r="AF360" s="50">
        <v>33.1930944</v>
      </c>
      <c r="AG360" s="50">
        <v>0</v>
      </c>
      <c r="AH360" s="50">
        <v>13.313985840000004</v>
      </c>
      <c r="AI360" s="52">
        <v>8.180473837037038</v>
      </c>
      <c r="AJ360" s="49">
        <v>10.817102636831599</v>
      </c>
      <c r="AK360" s="50">
        <v>20.572637037037037</v>
      </c>
      <c r="AL360" s="50">
        <v>41.010222222222218</v>
      </c>
      <c r="AM360" s="50">
        <v>0</v>
      </c>
      <c r="AN360" s="50">
        <v>46.156640000000003</v>
      </c>
      <c r="AO360" s="50">
        <v>9.2093023255813975</v>
      </c>
      <c r="AP360" s="50">
        <v>28.969799999999999</v>
      </c>
      <c r="AQ360" s="51">
        <v>19.61</v>
      </c>
      <c r="AR360" s="49">
        <v>0</v>
      </c>
      <c r="AS360" s="50">
        <v>0</v>
      </c>
      <c r="AT360" s="50">
        <v>0</v>
      </c>
      <c r="AU360" s="50">
        <v>7.6513999999999989</v>
      </c>
      <c r="AV360" s="50">
        <v>287.68739200000005</v>
      </c>
      <c r="AW360" s="50">
        <v>23.10952010714286</v>
      </c>
      <c r="AX360" s="50">
        <v>1.4335238095238094</v>
      </c>
      <c r="AY360" s="50">
        <v>85.810633333333328</v>
      </c>
      <c r="AZ360" s="51">
        <v>0</v>
      </c>
      <c r="BA360" s="49">
        <v>0</v>
      </c>
      <c r="BB360" s="49">
        <v>0</v>
      </c>
      <c r="BC360" s="50">
        <v>0</v>
      </c>
      <c r="BD360" s="50">
        <v>0</v>
      </c>
      <c r="BE360" s="51">
        <v>0</v>
      </c>
      <c r="BF360" s="38"/>
      <c r="BG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Y360" s="38"/>
      <c r="BZ360" s="38"/>
      <c r="CJ360" s="38"/>
    </row>
    <row r="361" spans="2:88" x14ac:dyDescent="0.25">
      <c r="B361" s="8">
        <v>359</v>
      </c>
      <c r="C361" s="9" t="s">
        <v>11757</v>
      </c>
      <c r="D361" s="9" t="s">
        <v>12020</v>
      </c>
      <c r="E361" s="49">
        <v>17.341586750000001</v>
      </c>
      <c r="F361" s="50">
        <v>12.378786000000002</v>
      </c>
      <c r="G361" s="50">
        <v>59.460999999999999</v>
      </c>
      <c r="H361" s="51">
        <v>0</v>
      </c>
      <c r="I361" s="50">
        <v>0</v>
      </c>
      <c r="J361" s="50">
        <v>0</v>
      </c>
      <c r="K361" s="50">
        <v>0</v>
      </c>
      <c r="L361" s="50">
        <v>0</v>
      </c>
      <c r="M361" s="49">
        <v>9.2428263500000014</v>
      </c>
      <c r="N361" s="49">
        <v>2.7070817396444444</v>
      </c>
      <c r="O361" s="49">
        <v>2.6056919999999995</v>
      </c>
      <c r="P361" s="50">
        <v>0</v>
      </c>
      <c r="Q361" s="50">
        <v>0</v>
      </c>
      <c r="R361" s="50">
        <v>104.73852933333333</v>
      </c>
      <c r="S361" s="51">
        <v>20.098589333333333</v>
      </c>
      <c r="T361" s="50">
        <v>21.408072847222218</v>
      </c>
      <c r="U361" s="51">
        <v>17.482226666666673</v>
      </c>
      <c r="V361" s="51">
        <v>0</v>
      </c>
      <c r="W361" s="50">
        <v>0</v>
      </c>
      <c r="X361" s="49">
        <v>0.82512466666666684</v>
      </c>
      <c r="Y361" s="51">
        <v>0</v>
      </c>
      <c r="Z361" s="52">
        <v>0</v>
      </c>
      <c r="AA361" s="52">
        <v>0</v>
      </c>
      <c r="AB361" s="52">
        <v>0</v>
      </c>
      <c r="AC361" s="52">
        <v>0</v>
      </c>
      <c r="AD361" s="52">
        <v>0</v>
      </c>
      <c r="AE361" s="50">
        <v>14.431688000000003</v>
      </c>
      <c r="AF361" s="50">
        <v>41.491368000000001</v>
      </c>
      <c r="AG361" s="50">
        <v>0</v>
      </c>
      <c r="AH361" s="50">
        <v>13.313985840000004</v>
      </c>
      <c r="AI361" s="52">
        <v>8.180473837037038</v>
      </c>
      <c r="AJ361" s="49">
        <v>13.521378296039499</v>
      </c>
      <c r="AK361" s="50">
        <v>25.715796296296297</v>
      </c>
      <c r="AL361" s="50">
        <v>51.262777777777771</v>
      </c>
      <c r="AM361" s="50">
        <v>0</v>
      </c>
      <c r="AN361" s="50">
        <v>57.695800000000006</v>
      </c>
      <c r="AO361" s="50">
        <v>11.511627906976747</v>
      </c>
      <c r="AP361" s="50">
        <v>36.212249999999997</v>
      </c>
      <c r="AQ361" s="51">
        <v>24.512499999999999</v>
      </c>
      <c r="AR361" s="49">
        <v>0</v>
      </c>
      <c r="AS361" s="50">
        <v>0</v>
      </c>
      <c r="AT361" s="50">
        <v>0</v>
      </c>
      <c r="AU361" s="50">
        <v>7.6513999999999989</v>
      </c>
      <c r="AV361" s="50">
        <v>287.68739200000005</v>
      </c>
      <c r="AW361" s="50">
        <v>23.10952010714286</v>
      </c>
      <c r="AX361" s="50">
        <v>1.4335238095238094</v>
      </c>
      <c r="AY361" s="50">
        <v>85.810633333333328</v>
      </c>
      <c r="AZ361" s="51">
        <v>0</v>
      </c>
      <c r="BA361" s="49">
        <v>0</v>
      </c>
      <c r="BB361" s="49">
        <v>0</v>
      </c>
      <c r="BC361" s="50">
        <v>0</v>
      </c>
      <c r="BD361" s="50">
        <v>0</v>
      </c>
      <c r="BE361" s="51">
        <v>0</v>
      </c>
      <c r="BF361" s="38"/>
      <c r="BG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Y361" s="38"/>
      <c r="BZ361" s="38"/>
      <c r="CJ361" s="38"/>
    </row>
    <row r="362" spans="2:88" x14ac:dyDescent="0.25">
      <c r="B362" s="8">
        <v>360</v>
      </c>
      <c r="C362" s="9" t="s">
        <v>11757</v>
      </c>
      <c r="D362" s="9" t="s">
        <v>12021</v>
      </c>
      <c r="E362" s="49">
        <v>20.809904100000004</v>
      </c>
      <c r="F362" s="50">
        <v>14.854543200000002</v>
      </c>
      <c r="G362" s="50">
        <v>71.353200000000001</v>
      </c>
      <c r="H362" s="51">
        <v>0</v>
      </c>
      <c r="I362" s="50">
        <v>0</v>
      </c>
      <c r="J362" s="50">
        <v>0</v>
      </c>
      <c r="K362" s="50">
        <v>0</v>
      </c>
      <c r="L362" s="50">
        <v>0</v>
      </c>
      <c r="M362" s="49">
        <v>9.2428263500000014</v>
      </c>
      <c r="N362" s="49">
        <v>2.7070817396444444</v>
      </c>
      <c r="O362" s="49">
        <v>2.6056919999999995</v>
      </c>
      <c r="P362" s="50">
        <v>0</v>
      </c>
      <c r="Q362" s="50">
        <v>0</v>
      </c>
      <c r="R362" s="50">
        <v>104.73852933333333</v>
      </c>
      <c r="S362" s="51">
        <v>20.098589333333333</v>
      </c>
      <c r="T362" s="50">
        <v>25.689687416666665</v>
      </c>
      <c r="U362" s="51">
        <v>17.482226666666673</v>
      </c>
      <c r="V362" s="51">
        <v>0</v>
      </c>
      <c r="W362" s="50">
        <v>0</v>
      </c>
      <c r="X362" s="49">
        <v>0.82512466666666684</v>
      </c>
      <c r="Y362" s="51">
        <v>0</v>
      </c>
      <c r="Z362" s="52">
        <v>0</v>
      </c>
      <c r="AA362" s="52">
        <v>0</v>
      </c>
      <c r="AB362" s="52">
        <v>0</v>
      </c>
      <c r="AC362" s="52">
        <v>0</v>
      </c>
      <c r="AD362" s="52">
        <v>0</v>
      </c>
      <c r="AE362" s="50">
        <v>17.318025600000002</v>
      </c>
      <c r="AF362" s="50">
        <v>49.789641599999996</v>
      </c>
      <c r="AG362" s="50">
        <v>0</v>
      </c>
      <c r="AH362" s="50">
        <v>13.313985840000004</v>
      </c>
      <c r="AI362" s="52">
        <v>8.180473837037038</v>
      </c>
      <c r="AJ362" s="49">
        <v>16.225653955247399</v>
      </c>
      <c r="AK362" s="50">
        <v>30.858955555555553</v>
      </c>
      <c r="AL362" s="50">
        <v>61.515333333333331</v>
      </c>
      <c r="AM362" s="50">
        <v>0</v>
      </c>
      <c r="AN362" s="50">
        <v>69.234960000000001</v>
      </c>
      <c r="AO362" s="50">
        <v>13.813953488372096</v>
      </c>
      <c r="AP362" s="50">
        <v>43.454700000000003</v>
      </c>
      <c r="AQ362" s="51">
        <v>29.414999999999999</v>
      </c>
      <c r="AR362" s="49">
        <v>0</v>
      </c>
      <c r="AS362" s="50">
        <v>0</v>
      </c>
      <c r="AT362" s="50">
        <v>0</v>
      </c>
      <c r="AU362" s="50">
        <v>9.5642499999999995</v>
      </c>
      <c r="AV362" s="50">
        <v>330.93292750000001</v>
      </c>
      <c r="AW362" s="50">
        <v>23.10952010714286</v>
      </c>
      <c r="AX362" s="50">
        <v>1.4335238095238094</v>
      </c>
      <c r="AY362" s="50">
        <v>85.810633333333328</v>
      </c>
      <c r="AZ362" s="51">
        <v>0</v>
      </c>
      <c r="BA362" s="49">
        <v>0</v>
      </c>
      <c r="BB362" s="49">
        <v>0</v>
      </c>
      <c r="BC362" s="50">
        <v>0</v>
      </c>
      <c r="BD362" s="50">
        <v>0</v>
      </c>
      <c r="BE362" s="51">
        <v>0</v>
      </c>
      <c r="BF362" s="38"/>
      <c r="BG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Y362" s="38"/>
      <c r="BZ362" s="38"/>
      <c r="CJ362" s="38"/>
    </row>
    <row r="363" spans="2:88" x14ac:dyDescent="0.25">
      <c r="B363" s="8">
        <v>361</v>
      </c>
      <c r="C363" s="9" t="s">
        <v>11757</v>
      </c>
      <c r="D363" s="9" t="s">
        <v>12022</v>
      </c>
      <c r="E363" s="49">
        <v>3.4683173500000004</v>
      </c>
      <c r="F363" s="50">
        <v>2.4757572000000003</v>
      </c>
      <c r="G363" s="50">
        <v>11.892199999999999</v>
      </c>
      <c r="H363" s="51">
        <v>0</v>
      </c>
      <c r="I363" s="50">
        <v>0</v>
      </c>
      <c r="J363" s="50">
        <v>0</v>
      </c>
      <c r="K363" s="50">
        <v>0</v>
      </c>
      <c r="L363" s="50">
        <v>0</v>
      </c>
      <c r="M363" s="49">
        <v>3.0809421166666673</v>
      </c>
      <c r="N363" s="49">
        <v>1.6793607249066667</v>
      </c>
      <c r="O363" s="49">
        <v>0.86856399999999989</v>
      </c>
      <c r="P363" s="50">
        <v>0</v>
      </c>
      <c r="Q363" s="50">
        <v>0</v>
      </c>
      <c r="R363" s="50">
        <v>46.322953999999996</v>
      </c>
      <c r="S363" s="51">
        <v>29.062973999999997</v>
      </c>
      <c r="T363" s="50">
        <v>18.7728915</v>
      </c>
      <c r="U363" s="51">
        <v>6.4889666666666672</v>
      </c>
      <c r="V363" s="51">
        <v>0</v>
      </c>
      <c r="W363" s="50">
        <v>0</v>
      </c>
      <c r="X363" s="49">
        <v>1.2376870000000002</v>
      </c>
      <c r="Y363" s="51">
        <v>0</v>
      </c>
      <c r="Z363" s="52">
        <v>0</v>
      </c>
      <c r="AA363" s="52">
        <v>0</v>
      </c>
      <c r="AB363" s="52">
        <v>0</v>
      </c>
      <c r="AC363" s="52">
        <v>0</v>
      </c>
      <c r="AD363" s="52">
        <v>0</v>
      </c>
      <c r="AE363" s="50">
        <v>11.834020200000001</v>
      </c>
      <c r="AF363" s="50">
        <v>37.342231200000001</v>
      </c>
      <c r="AG363" s="50">
        <v>0</v>
      </c>
      <c r="AH363" s="50">
        <v>4.4379952800000009</v>
      </c>
      <c r="AI363" s="52">
        <v>2.7468274666666663</v>
      </c>
      <c r="AJ363" s="49">
        <v>12.16924046643555</v>
      </c>
      <c r="AK363" s="50">
        <v>5.1431592592592592</v>
      </c>
      <c r="AL363" s="50">
        <v>10.252555555555555</v>
      </c>
      <c r="AM363" s="50">
        <v>0</v>
      </c>
      <c r="AN363" s="50">
        <v>11.539160000000001</v>
      </c>
      <c r="AO363" s="50">
        <v>2.3023255813953494</v>
      </c>
      <c r="AP363" s="50">
        <v>7.2424499999999998</v>
      </c>
      <c r="AQ363" s="51">
        <v>4.9024999999999999</v>
      </c>
      <c r="AR363" s="49">
        <v>0</v>
      </c>
      <c r="AS363" s="50">
        <v>0</v>
      </c>
      <c r="AT363" s="50">
        <v>0</v>
      </c>
      <c r="AU363" s="50">
        <v>1.9128499999999997</v>
      </c>
      <c r="AV363" s="50">
        <v>86.359030333333351</v>
      </c>
      <c r="AW363" s="50">
        <v>8.0669590833333356</v>
      </c>
      <c r="AX363" s="50">
        <v>2.1502857142857144</v>
      </c>
      <c r="AY363" s="50">
        <v>31.289080000000006</v>
      </c>
      <c r="AZ363" s="51">
        <v>0</v>
      </c>
      <c r="BA363" s="49">
        <v>0</v>
      </c>
      <c r="BB363" s="49">
        <v>0</v>
      </c>
      <c r="BC363" s="50">
        <v>0</v>
      </c>
      <c r="BD363" s="50">
        <v>0</v>
      </c>
      <c r="BE363" s="51">
        <v>0</v>
      </c>
      <c r="BF363" s="38"/>
      <c r="BG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Y363" s="38"/>
      <c r="BZ363" s="38"/>
      <c r="CJ363" s="38"/>
    </row>
    <row r="364" spans="2:88" x14ac:dyDescent="0.25">
      <c r="B364" s="8">
        <v>362</v>
      </c>
      <c r="C364" s="9" t="s">
        <v>11757</v>
      </c>
      <c r="D364" s="9" t="s">
        <v>12023</v>
      </c>
      <c r="E364" s="49">
        <v>4.6244231333333339</v>
      </c>
      <c r="F364" s="50">
        <v>3.3010096000000004</v>
      </c>
      <c r="G364" s="50">
        <v>15.856266666666667</v>
      </c>
      <c r="H364" s="51">
        <v>0</v>
      </c>
      <c r="I364" s="50">
        <v>0</v>
      </c>
      <c r="J364" s="50">
        <v>0</v>
      </c>
      <c r="K364" s="50">
        <v>0</v>
      </c>
      <c r="L364" s="50">
        <v>0</v>
      </c>
      <c r="M364" s="49">
        <v>3.0809421166666673</v>
      </c>
      <c r="N364" s="49">
        <v>1.6793607249066667</v>
      </c>
      <c r="O364" s="49">
        <v>0.86856399999999989</v>
      </c>
      <c r="P364" s="50">
        <v>0</v>
      </c>
      <c r="Q364" s="50">
        <v>0</v>
      </c>
      <c r="R364" s="50">
        <v>46.322953999999996</v>
      </c>
      <c r="S364" s="51">
        <v>29.062973999999997</v>
      </c>
      <c r="T364" s="50">
        <v>25.030521999999998</v>
      </c>
      <c r="U364" s="51">
        <v>6.4889666666666672</v>
      </c>
      <c r="V364" s="51">
        <v>0</v>
      </c>
      <c r="W364" s="50">
        <v>0</v>
      </c>
      <c r="X364" s="49">
        <v>1.2376870000000002</v>
      </c>
      <c r="Y364" s="51">
        <v>0</v>
      </c>
      <c r="Z364" s="52">
        <v>0</v>
      </c>
      <c r="AA364" s="52">
        <v>0</v>
      </c>
      <c r="AB364" s="52">
        <v>0</v>
      </c>
      <c r="AC364" s="52">
        <v>0</v>
      </c>
      <c r="AD364" s="52">
        <v>0</v>
      </c>
      <c r="AE364" s="50">
        <v>15.778693600000002</v>
      </c>
      <c r="AF364" s="50">
        <v>49.789641600000003</v>
      </c>
      <c r="AG364" s="50">
        <v>0</v>
      </c>
      <c r="AH364" s="50">
        <v>4.4379952800000009</v>
      </c>
      <c r="AI364" s="52">
        <v>2.7468274666666663</v>
      </c>
      <c r="AJ364" s="49">
        <v>16.225653955247399</v>
      </c>
      <c r="AK364" s="50">
        <v>6.8575456790123459</v>
      </c>
      <c r="AL364" s="50">
        <v>13.670074074074073</v>
      </c>
      <c r="AM364" s="50">
        <v>0</v>
      </c>
      <c r="AN364" s="50">
        <v>15.385546666666668</v>
      </c>
      <c r="AO364" s="50">
        <v>3.0697674418604657</v>
      </c>
      <c r="AP364" s="50">
        <v>9.6565999999999992</v>
      </c>
      <c r="AQ364" s="51">
        <v>6.5366666666666671</v>
      </c>
      <c r="AR364" s="49">
        <v>0</v>
      </c>
      <c r="AS364" s="50">
        <v>0</v>
      </c>
      <c r="AT364" s="50">
        <v>0</v>
      </c>
      <c r="AU364" s="50">
        <v>2.5504666666666664</v>
      </c>
      <c r="AV364" s="50">
        <v>102.40034600000001</v>
      </c>
      <c r="AW364" s="50">
        <v>8.0669590833333356</v>
      </c>
      <c r="AX364" s="50">
        <v>2.1502857142857144</v>
      </c>
      <c r="AY364" s="50">
        <v>31.289080000000006</v>
      </c>
      <c r="AZ364" s="51">
        <v>0</v>
      </c>
      <c r="BA364" s="49">
        <v>0</v>
      </c>
      <c r="BB364" s="49">
        <v>0</v>
      </c>
      <c r="BC364" s="50">
        <v>0</v>
      </c>
      <c r="BD364" s="50">
        <v>0</v>
      </c>
      <c r="BE364" s="51">
        <v>0</v>
      </c>
      <c r="BF364" s="38"/>
      <c r="BG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Y364" s="38"/>
      <c r="BZ364" s="38"/>
      <c r="CJ364" s="38"/>
    </row>
    <row r="365" spans="2:88" x14ac:dyDescent="0.25">
      <c r="B365" s="8">
        <v>363</v>
      </c>
      <c r="C365" s="9" t="s">
        <v>11757</v>
      </c>
      <c r="D365" s="9" t="s">
        <v>12024</v>
      </c>
      <c r="E365" s="49">
        <v>5.7805289166666673</v>
      </c>
      <c r="F365" s="50">
        <v>4.1262620000000005</v>
      </c>
      <c r="G365" s="50">
        <v>19.820333333333334</v>
      </c>
      <c r="H365" s="51">
        <v>0</v>
      </c>
      <c r="I365" s="50">
        <v>0</v>
      </c>
      <c r="J365" s="50">
        <v>0</v>
      </c>
      <c r="K365" s="50">
        <v>0</v>
      </c>
      <c r="L365" s="50">
        <v>0</v>
      </c>
      <c r="M365" s="49">
        <v>3.0809421166666673</v>
      </c>
      <c r="N365" s="49">
        <v>1.6793607249066667</v>
      </c>
      <c r="O365" s="49">
        <v>0.86856399999999989</v>
      </c>
      <c r="P365" s="50">
        <v>0</v>
      </c>
      <c r="Q365" s="50">
        <v>0</v>
      </c>
      <c r="R365" s="50">
        <v>46.322953999999996</v>
      </c>
      <c r="S365" s="51">
        <v>29.062973999999997</v>
      </c>
      <c r="T365" s="50">
        <v>31.288152499999995</v>
      </c>
      <c r="U365" s="51">
        <v>6.4889666666666672</v>
      </c>
      <c r="V365" s="51">
        <v>0</v>
      </c>
      <c r="W365" s="50">
        <v>0</v>
      </c>
      <c r="X365" s="49">
        <v>1.2376870000000002</v>
      </c>
      <c r="Y365" s="51">
        <v>0</v>
      </c>
      <c r="Z365" s="52">
        <v>0</v>
      </c>
      <c r="AA365" s="52">
        <v>0</v>
      </c>
      <c r="AB365" s="52">
        <v>0</v>
      </c>
      <c r="AC365" s="52">
        <v>0</v>
      </c>
      <c r="AD365" s="52">
        <v>0</v>
      </c>
      <c r="AE365" s="50">
        <v>19.723367000000003</v>
      </c>
      <c r="AF365" s="50">
        <v>62.237052000000006</v>
      </c>
      <c r="AG365" s="50">
        <v>0</v>
      </c>
      <c r="AH365" s="50">
        <v>4.4379952800000009</v>
      </c>
      <c r="AI365" s="52">
        <v>2.7468274666666663</v>
      </c>
      <c r="AJ365" s="49">
        <v>20.282067444059248</v>
      </c>
      <c r="AK365" s="50">
        <v>8.5719320987654317</v>
      </c>
      <c r="AL365" s="50">
        <v>17.087592592592593</v>
      </c>
      <c r="AM365" s="50">
        <v>0</v>
      </c>
      <c r="AN365" s="50">
        <v>19.231933333333334</v>
      </c>
      <c r="AO365" s="50">
        <v>3.837209302325582</v>
      </c>
      <c r="AP365" s="50">
        <v>12.070749999999999</v>
      </c>
      <c r="AQ365" s="51">
        <v>8.1708333333333343</v>
      </c>
      <c r="AR365" s="49">
        <v>0</v>
      </c>
      <c r="AS365" s="50">
        <v>0</v>
      </c>
      <c r="AT365" s="50">
        <v>0</v>
      </c>
      <c r="AU365" s="50">
        <v>2.5504666666666664</v>
      </c>
      <c r="AV365" s="50">
        <v>102.40034600000001</v>
      </c>
      <c r="AW365" s="50">
        <v>8.0669590833333356</v>
      </c>
      <c r="AX365" s="50">
        <v>2.1502857142857144</v>
      </c>
      <c r="AY365" s="50">
        <v>31.289080000000006</v>
      </c>
      <c r="AZ365" s="51">
        <v>0</v>
      </c>
      <c r="BA365" s="49">
        <v>0</v>
      </c>
      <c r="BB365" s="49">
        <v>0</v>
      </c>
      <c r="BC365" s="50">
        <v>0</v>
      </c>
      <c r="BD365" s="50">
        <v>0</v>
      </c>
      <c r="BE365" s="51">
        <v>0</v>
      </c>
      <c r="BF365" s="38"/>
      <c r="BG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Y365" s="38"/>
      <c r="BZ365" s="38"/>
      <c r="CJ365" s="38"/>
    </row>
    <row r="366" spans="2:88" x14ac:dyDescent="0.25">
      <c r="B366" s="8">
        <v>364</v>
      </c>
      <c r="C366" s="9" t="s">
        <v>11757</v>
      </c>
      <c r="D366" s="9" t="s">
        <v>12025</v>
      </c>
      <c r="E366" s="49">
        <v>6.9366347000000008</v>
      </c>
      <c r="F366" s="50">
        <v>4.9515144000000006</v>
      </c>
      <c r="G366" s="50">
        <v>23.784399999999998</v>
      </c>
      <c r="H366" s="51">
        <v>0</v>
      </c>
      <c r="I366" s="50">
        <v>0</v>
      </c>
      <c r="J366" s="50">
        <v>0</v>
      </c>
      <c r="K366" s="50">
        <v>0</v>
      </c>
      <c r="L366" s="50">
        <v>0</v>
      </c>
      <c r="M366" s="49">
        <v>3.0809421166666673</v>
      </c>
      <c r="N366" s="49">
        <v>1.6793607249066667</v>
      </c>
      <c r="O366" s="49">
        <v>0.86856399999999989</v>
      </c>
      <c r="P366" s="50">
        <v>0</v>
      </c>
      <c r="Q366" s="50">
        <v>0</v>
      </c>
      <c r="R366" s="50">
        <v>46.322953999999996</v>
      </c>
      <c r="S366" s="51">
        <v>29.062973999999997</v>
      </c>
      <c r="T366" s="50">
        <v>37.545783</v>
      </c>
      <c r="U366" s="51">
        <v>6.4889666666666672</v>
      </c>
      <c r="V366" s="51">
        <v>0</v>
      </c>
      <c r="W366" s="50">
        <v>0</v>
      </c>
      <c r="X366" s="49">
        <v>1.2376870000000002</v>
      </c>
      <c r="Y366" s="51">
        <v>0</v>
      </c>
      <c r="Z366" s="52">
        <v>0</v>
      </c>
      <c r="AA366" s="52">
        <v>0</v>
      </c>
      <c r="AB366" s="52">
        <v>0</v>
      </c>
      <c r="AC366" s="52">
        <v>0</v>
      </c>
      <c r="AD366" s="52">
        <v>0</v>
      </c>
      <c r="AE366" s="50">
        <v>23.668040400000002</v>
      </c>
      <c r="AF366" s="50">
        <v>74.684462400000001</v>
      </c>
      <c r="AG366" s="50">
        <v>0</v>
      </c>
      <c r="AH366" s="50">
        <v>4.4379952800000009</v>
      </c>
      <c r="AI366" s="52">
        <v>2.7468274666666663</v>
      </c>
      <c r="AJ366" s="49">
        <v>24.3384809328711</v>
      </c>
      <c r="AK366" s="50">
        <v>10.286318518518518</v>
      </c>
      <c r="AL366" s="50">
        <v>20.505111111111109</v>
      </c>
      <c r="AM366" s="50">
        <v>0</v>
      </c>
      <c r="AN366" s="50">
        <v>23.078320000000001</v>
      </c>
      <c r="AO366" s="50">
        <v>4.6046511627906987</v>
      </c>
      <c r="AP366" s="50">
        <v>14.4849</v>
      </c>
      <c r="AQ366" s="51">
        <v>9.8049999999999997</v>
      </c>
      <c r="AR366" s="49">
        <v>0</v>
      </c>
      <c r="AS366" s="50">
        <v>0</v>
      </c>
      <c r="AT366" s="50">
        <v>0</v>
      </c>
      <c r="AU366" s="50">
        <v>3.1880833333333332</v>
      </c>
      <c r="AV366" s="50">
        <v>118.44166166666668</v>
      </c>
      <c r="AW366" s="50">
        <v>8.0669590833333356</v>
      </c>
      <c r="AX366" s="50">
        <v>2.1502857142857144</v>
      </c>
      <c r="AY366" s="50">
        <v>31.289080000000006</v>
      </c>
      <c r="AZ366" s="51">
        <v>0</v>
      </c>
      <c r="BA366" s="49">
        <v>0</v>
      </c>
      <c r="BB366" s="49">
        <v>0</v>
      </c>
      <c r="BC366" s="50">
        <v>0</v>
      </c>
      <c r="BD366" s="50">
        <v>0</v>
      </c>
      <c r="BE366" s="51">
        <v>0</v>
      </c>
      <c r="BF366" s="38"/>
      <c r="BG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Y366" s="38"/>
      <c r="BZ366" s="38"/>
      <c r="CJ366" s="38"/>
    </row>
    <row r="367" spans="2:88" x14ac:dyDescent="0.25">
      <c r="B367" s="8">
        <v>365</v>
      </c>
      <c r="C367" s="9" t="s">
        <v>11757</v>
      </c>
      <c r="D367" s="9" t="s">
        <v>12026</v>
      </c>
      <c r="E367" s="49">
        <v>6.9366347000000008</v>
      </c>
      <c r="F367" s="50">
        <v>4.9515144000000006</v>
      </c>
      <c r="G367" s="50">
        <v>23.784399999999998</v>
      </c>
      <c r="H367" s="51">
        <v>0</v>
      </c>
      <c r="I367" s="50">
        <v>0</v>
      </c>
      <c r="J367" s="50">
        <v>0</v>
      </c>
      <c r="K367" s="50">
        <v>0</v>
      </c>
      <c r="L367" s="50">
        <v>0</v>
      </c>
      <c r="M367" s="49">
        <v>6.1618842333333346</v>
      </c>
      <c r="N367" s="49">
        <v>2.1412299881066668</v>
      </c>
      <c r="O367" s="49">
        <v>1.7371279999999998</v>
      </c>
      <c r="P367" s="50">
        <v>0</v>
      </c>
      <c r="Q367" s="50">
        <v>0</v>
      </c>
      <c r="R367" s="50">
        <v>80.154267333333337</v>
      </c>
      <c r="S367" s="51">
        <v>29.062973999999997</v>
      </c>
      <c r="T367" s="50">
        <v>18.7728915</v>
      </c>
      <c r="U367" s="51">
        <v>16.348733333333335</v>
      </c>
      <c r="V367" s="51">
        <v>0</v>
      </c>
      <c r="W367" s="50">
        <v>0</v>
      </c>
      <c r="X367" s="49">
        <v>1.2376870000000002</v>
      </c>
      <c r="Y367" s="51">
        <v>0</v>
      </c>
      <c r="Z367" s="52">
        <v>0</v>
      </c>
      <c r="AA367" s="52">
        <v>0</v>
      </c>
      <c r="AB367" s="52">
        <v>0</v>
      </c>
      <c r="AC367" s="52">
        <v>0</v>
      </c>
      <c r="AD367" s="52">
        <v>0</v>
      </c>
      <c r="AE367" s="50">
        <v>11.834020200000001</v>
      </c>
      <c r="AF367" s="50">
        <v>37.342231200000001</v>
      </c>
      <c r="AG367" s="50">
        <v>0</v>
      </c>
      <c r="AH367" s="50">
        <v>8.8759905600000018</v>
      </c>
      <c r="AI367" s="52">
        <v>5.4636506518518519</v>
      </c>
      <c r="AJ367" s="49">
        <v>12.16924046643555</v>
      </c>
      <c r="AK367" s="50">
        <v>10.286318518518518</v>
      </c>
      <c r="AL367" s="50">
        <v>20.505111111111109</v>
      </c>
      <c r="AM367" s="50">
        <v>0</v>
      </c>
      <c r="AN367" s="50">
        <v>23.078320000000001</v>
      </c>
      <c r="AO367" s="50">
        <v>4.6046511627906987</v>
      </c>
      <c r="AP367" s="50">
        <v>14.4849</v>
      </c>
      <c r="AQ367" s="51">
        <v>9.8049999999999997</v>
      </c>
      <c r="AR367" s="49">
        <v>0</v>
      </c>
      <c r="AS367" s="50">
        <v>0</v>
      </c>
      <c r="AT367" s="50">
        <v>0</v>
      </c>
      <c r="AU367" s="50">
        <v>3.8256999999999994</v>
      </c>
      <c r="AV367" s="50">
        <v>172.7180606666667</v>
      </c>
      <c r="AW367" s="50">
        <v>16.133918166666671</v>
      </c>
      <c r="AX367" s="50">
        <v>2.1502857142857144</v>
      </c>
      <c r="AY367" s="50">
        <v>67.07671666666667</v>
      </c>
      <c r="AZ367" s="51">
        <v>0</v>
      </c>
      <c r="BA367" s="49">
        <v>0</v>
      </c>
      <c r="BB367" s="49">
        <v>0</v>
      </c>
      <c r="BC367" s="50">
        <v>0</v>
      </c>
      <c r="BD367" s="50">
        <v>0</v>
      </c>
      <c r="BE367" s="51">
        <v>0</v>
      </c>
      <c r="BF367" s="38"/>
      <c r="BG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Y367" s="38"/>
      <c r="BZ367" s="38"/>
      <c r="CJ367" s="38"/>
    </row>
    <row r="368" spans="2:88" x14ac:dyDescent="0.25">
      <c r="B368" s="8">
        <v>366</v>
      </c>
      <c r="C368" s="9" t="s">
        <v>11757</v>
      </c>
      <c r="D368" s="9" t="s">
        <v>12027</v>
      </c>
      <c r="E368" s="49">
        <v>9.2488462666666678</v>
      </c>
      <c r="F368" s="50">
        <v>6.6020192000000009</v>
      </c>
      <c r="G368" s="50">
        <v>31.712533333333333</v>
      </c>
      <c r="H368" s="51">
        <v>0</v>
      </c>
      <c r="I368" s="50">
        <v>0</v>
      </c>
      <c r="J368" s="50">
        <v>0</v>
      </c>
      <c r="K368" s="50">
        <v>0</v>
      </c>
      <c r="L368" s="50">
        <v>0</v>
      </c>
      <c r="M368" s="49">
        <v>6.1618842333333346</v>
      </c>
      <c r="N368" s="49">
        <v>2.1412299881066668</v>
      </c>
      <c r="O368" s="49">
        <v>1.7371279999999998</v>
      </c>
      <c r="P368" s="50">
        <v>0</v>
      </c>
      <c r="Q368" s="50">
        <v>0</v>
      </c>
      <c r="R368" s="50">
        <v>80.154267333333337</v>
      </c>
      <c r="S368" s="51">
        <v>29.062973999999997</v>
      </c>
      <c r="T368" s="50">
        <v>25.030521999999998</v>
      </c>
      <c r="U368" s="51">
        <v>16.348733333333335</v>
      </c>
      <c r="V368" s="51">
        <v>0</v>
      </c>
      <c r="W368" s="50">
        <v>0</v>
      </c>
      <c r="X368" s="49">
        <v>1.2376870000000002</v>
      </c>
      <c r="Y368" s="51">
        <v>0</v>
      </c>
      <c r="Z368" s="52">
        <v>0</v>
      </c>
      <c r="AA368" s="52">
        <v>0</v>
      </c>
      <c r="AB368" s="52">
        <v>0</v>
      </c>
      <c r="AC368" s="52">
        <v>0</v>
      </c>
      <c r="AD368" s="52">
        <v>0</v>
      </c>
      <c r="AE368" s="50">
        <v>15.778693600000002</v>
      </c>
      <c r="AF368" s="50">
        <v>49.789641600000003</v>
      </c>
      <c r="AG368" s="50">
        <v>0</v>
      </c>
      <c r="AH368" s="50">
        <v>8.8759905600000018</v>
      </c>
      <c r="AI368" s="52">
        <v>5.4636506518518519</v>
      </c>
      <c r="AJ368" s="49">
        <v>16.225653955247399</v>
      </c>
      <c r="AK368" s="50">
        <v>13.715091358024692</v>
      </c>
      <c r="AL368" s="50">
        <v>27.340148148148145</v>
      </c>
      <c r="AM368" s="50">
        <v>0</v>
      </c>
      <c r="AN368" s="50">
        <v>30.771093333333337</v>
      </c>
      <c r="AO368" s="50">
        <v>6.1395348837209314</v>
      </c>
      <c r="AP368" s="50">
        <v>19.313199999999998</v>
      </c>
      <c r="AQ368" s="51">
        <v>13.073333333333334</v>
      </c>
      <c r="AR368" s="49">
        <v>0</v>
      </c>
      <c r="AS368" s="50">
        <v>0</v>
      </c>
      <c r="AT368" s="50">
        <v>0</v>
      </c>
      <c r="AU368" s="50">
        <v>5.1009333333333329</v>
      </c>
      <c r="AV368" s="50">
        <v>204.80069200000003</v>
      </c>
      <c r="AW368" s="50">
        <v>16.133918166666671</v>
      </c>
      <c r="AX368" s="50">
        <v>2.1502857142857144</v>
      </c>
      <c r="AY368" s="50">
        <v>67.07671666666667</v>
      </c>
      <c r="AZ368" s="51">
        <v>0</v>
      </c>
      <c r="BA368" s="49">
        <v>0</v>
      </c>
      <c r="BB368" s="49">
        <v>0</v>
      </c>
      <c r="BC368" s="50">
        <v>0</v>
      </c>
      <c r="BD368" s="50">
        <v>0</v>
      </c>
      <c r="BE368" s="51">
        <v>0</v>
      </c>
      <c r="BF368" s="38"/>
      <c r="BG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38"/>
      <c r="BY368" s="38"/>
      <c r="BZ368" s="38"/>
      <c r="CJ368" s="38"/>
    </row>
    <row r="369" spans="2:88" x14ac:dyDescent="0.25">
      <c r="B369" s="8">
        <v>367</v>
      </c>
      <c r="C369" s="9" t="s">
        <v>11757</v>
      </c>
      <c r="D369" s="9" t="s">
        <v>12028</v>
      </c>
      <c r="E369" s="49">
        <v>11.561057833333335</v>
      </c>
      <c r="F369" s="50">
        <v>8.2525240000000011</v>
      </c>
      <c r="G369" s="50">
        <v>39.640666666666668</v>
      </c>
      <c r="H369" s="51">
        <v>0</v>
      </c>
      <c r="I369" s="50">
        <v>0</v>
      </c>
      <c r="J369" s="50">
        <v>0</v>
      </c>
      <c r="K369" s="50">
        <v>0</v>
      </c>
      <c r="L369" s="50">
        <v>0</v>
      </c>
      <c r="M369" s="49">
        <v>6.1618842333333346</v>
      </c>
      <c r="N369" s="49">
        <v>2.1412299881066668</v>
      </c>
      <c r="O369" s="49">
        <v>1.7371279999999998</v>
      </c>
      <c r="P369" s="50">
        <v>0</v>
      </c>
      <c r="Q369" s="50">
        <v>0</v>
      </c>
      <c r="R369" s="50">
        <v>80.154267333333337</v>
      </c>
      <c r="S369" s="51">
        <v>29.062973999999997</v>
      </c>
      <c r="T369" s="50">
        <v>31.288152499999995</v>
      </c>
      <c r="U369" s="51">
        <v>16.348733333333335</v>
      </c>
      <c r="V369" s="51">
        <v>0</v>
      </c>
      <c r="W369" s="50">
        <v>0</v>
      </c>
      <c r="X369" s="49">
        <v>1.2376870000000002</v>
      </c>
      <c r="Y369" s="51">
        <v>0</v>
      </c>
      <c r="Z369" s="52">
        <v>0</v>
      </c>
      <c r="AA369" s="52">
        <v>0</v>
      </c>
      <c r="AB369" s="52">
        <v>0</v>
      </c>
      <c r="AC369" s="52">
        <v>0</v>
      </c>
      <c r="AD369" s="52">
        <v>0</v>
      </c>
      <c r="AE369" s="50">
        <v>19.723367000000003</v>
      </c>
      <c r="AF369" s="50">
        <v>62.237052000000006</v>
      </c>
      <c r="AG369" s="50">
        <v>0</v>
      </c>
      <c r="AH369" s="50">
        <v>8.8759905600000018</v>
      </c>
      <c r="AI369" s="52">
        <v>5.4636506518518519</v>
      </c>
      <c r="AJ369" s="49">
        <v>20.282067444059248</v>
      </c>
      <c r="AK369" s="50">
        <v>17.143864197530863</v>
      </c>
      <c r="AL369" s="50">
        <v>34.175185185185185</v>
      </c>
      <c r="AM369" s="50">
        <v>0</v>
      </c>
      <c r="AN369" s="50">
        <v>38.463866666666668</v>
      </c>
      <c r="AO369" s="50">
        <v>7.674418604651164</v>
      </c>
      <c r="AP369" s="50">
        <v>24.141499999999997</v>
      </c>
      <c r="AQ369" s="51">
        <v>16.341666666666669</v>
      </c>
      <c r="AR369" s="49">
        <v>0</v>
      </c>
      <c r="AS369" s="50">
        <v>0</v>
      </c>
      <c r="AT369" s="50">
        <v>0</v>
      </c>
      <c r="AU369" s="50">
        <v>5.1009333333333329</v>
      </c>
      <c r="AV369" s="50">
        <v>204.80069200000003</v>
      </c>
      <c r="AW369" s="50">
        <v>16.133918166666671</v>
      </c>
      <c r="AX369" s="50">
        <v>2.1502857142857144</v>
      </c>
      <c r="AY369" s="50">
        <v>67.07671666666667</v>
      </c>
      <c r="AZ369" s="51">
        <v>0</v>
      </c>
      <c r="BA369" s="49">
        <v>0</v>
      </c>
      <c r="BB369" s="49">
        <v>0</v>
      </c>
      <c r="BC369" s="50">
        <v>0</v>
      </c>
      <c r="BD369" s="50">
        <v>0</v>
      </c>
      <c r="BE369" s="51">
        <v>0</v>
      </c>
      <c r="BF369" s="38"/>
      <c r="BG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38"/>
      <c r="BY369" s="38"/>
      <c r="BZ369" s="38"/>
      <c r="CJ369" s="38"/>
    </row>
    <row r="370" spans="2:88" x14ac:dyDescent="0.25">
      <c r="B370" s="8">
        <v>368</v>
      </c>
      <c r="C370" s="9" t="s">
        <v>11757</v>
      </c>
      <c r="D370" s="9" t="s">
        <v>12029</v>
      </c>
      <c r="E370" s="49">
        <v>13.873269400000002</v>
      </c>
      <c r="F370" s="50">
        <v>9.9030288000000013</v>
      </c>
      <c r="G370" s="50">
        <v>47.568799999999996</v>
      </c>
      <c r="H370" s="51">
        <v>0</v>
      </c>
      <c r="I370" s="50">
        <v>0</v>
      </c>
      <c r="J370" s="50">
        <v>0</v>
      </c>
      <c r="K370" s="50">
        <v>0</v>
      </c>
      <c r="L370" s="50">
        <v>0</v>
      </c>
      <c r="M370" s="49">
        <v>6.1618842333333346</v>
      </c>
      <c r="N370" s="49">
        <v>2.1412299881066668</v>
      </c>
      <c r="O370" s="49">
        <v>1.7371279999999998</v>
      </c>
      <c r="P370" s="50">
        <v>0</v>
      </c>
      <c r="Q370" s="50">
        <v>0</v>
      </c>
      <c r="R370" s="50">
        <v>80.154267333333337</v>
      </c>
      <c r="S370" s="51">
        <v>29.062973999999997</v>
      </c>
      <c r="T370" s="50">
        <v>37.545783</v>
      </c>
      <c r="U370" s="51">
        <v>16.348733333333335</v>
      </c>
      <c r="V370" s="51">
        <v>0</v>
      </c>
      <c r="W370" s="50">
        <v>0</v>
      </c>
      <c r="X370" s="49">
        <v>1.2376870000000002</v>
      </c>
      <c r="Y370" s="51">
        <v>0</v>
      </c>
      <c r="Z370" s="52">
        <v>0</v>
      </c>
      <c r="AA370" s="52">
        <v>0</v>
      </c>
      <c r="AB370" s="52">
        <v>0</v>
      </c>
      <c r="AC370" s="52">
        <v>0</v>
      </c>
      <c r="AD370" s="52">
        <v>0</v>
      </c>
      <c r="AE370" s="50">
        <v>23.668040400000002</v>
      </c>
      <c r="AF370" s="50">
        <v>74.684462400000001</v>
      </c>
      <c r="AG370" s="50">
        <v>0</v>
      </c>
      <c r="AH370" s="50">
        <v>8.8759905600000018</v>
      </c>
      <c r="AI370" s="52">
        <v>5.4636506518518519</v>
      </c>
      <c r="AJ370" s="49">
        <v>24.3384809328711</v>
      </c>
      <c r="AK370" s="50">
        <v>20.572637037037037</v>
      </c>
      <c r="AL370" s="50">
        <v>41.010222222222218</v>
      </c>
      <c r="AM370" s="50">
        <v>0</v>
      </c>
      <c r="AN370" s="50">
        <v>46.156640000000003</v>
      </c>
      <c r="AO370" s="50">
        <v>9.2093023255813975</v>
      </c>
      <c r="AP370" s="50">
        <v>28.969799999999999</v>
      </c>
      <c r="AQ370" s="51">
        <v>19.61</v>
      </c>
      <c r="AR370" s="49">
        <v>0</v>
      </c>
      <c r="AS370" s="50">
        <v>0</v>
      </c>
      <c r="AT370" s="50">
        <v>0</v>
      </c>
      <c r="AU370" s="50">
        <v>6.3761666666666663</v>
      </c>
      <c r="AV370" s="50">
        <v>236.88332333333335</v>
      </c>
      <c r="AW370" s="50">
        <v>16.133918166666671</v>
      </c>
      <c r="AX370" s="50">
        <v>2.1502857142857144</v>
      </c>
      <c r="AY370" s="50">
        <v>67.07671666666667</v>
      </c>
      <c r="AZ370" s="51">
        <v>0</v>
      </c>
      <c r="BA370" s="49">
        <v>0</v>
      </c>
      <c r="BB370" s="49">
        <v>0</v>
      </c>
      <c r="BC370" s="50">
        <v>0</v>
      </c>
      <c r="BD370" s="50">
        <v>0</v>
      </c>
      <c r="BE370" s="51">
        <v>0</v>
      </c>
      <c r="BF370" s="38"/>
      <c r="BG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38"/>
      <c r="BY370" s="38"/>
      <c r="BZ370" s="38"/>
      <c r="CJ370" s="38"/>
    </row>
    <row r="371" spans="2:88" x14ac:dyDescent="0.25">
      <c r="B371" s="8">
        <v>369</v>
      </c>
      <c r="C371" s="9" t="s">
        <v>11757</v>
      </c>
      <c r="D371" s="9" t="s">
        <v>12030</v>
      </c>
      <c r="E371" s="49">
        <v>10.404952050000002</v>
      </c>
      <c r="F371" s="50">
        <v>7.427271600000001</v>
      </c>
      <c r="G371" s="50">
        <v>35.676600000000001</v>
      </c>
      <c r="H371" s="51">
        <v>0</v>
      </c>
      <c r="I371" s="50">
        <v>0</v>
      </c>
      <c r="J371" s="50">
        <v>0</v>
      </c>
      <c r="K371" s="50">
        <v>0</v>
      </c>
      <c r="L371" s="50">
        <v>0</v>
      </c>
      <c r="M371" s="49">
        <v>9.2428263500000014</v>
      </c>
      <c r="N371" s="49">
        <v>2.7070817396444444</v>
      </c>
      <c r="O371" s="49">
        <v>2.6056919999999995</v>
      </c>
      <c r="P371" s="50">
        <v>0</v>
      </c>
      <c r="Q371" s="50">
        <v>0</v>
      </c>
      <c r="R371" s="50">
        <v>113.70291399999999</v>
      </c>
      <c r="S371" s="51">
        <v>29.062973999999997</v>
      </c>
      <c r="T371" s="50">
        <v>18.7728915</v>
      </c>
      <c r="U371" s="51">
        <v>17.482226666666673</v>
      </c>
      <c r="V371" s="51">
        <v>0</v>
      </c>
      <c r="W371" s="50">
        <v>0</v>
      </c>
      <c r="X371" s="49">
        <v>1.2376870000000002</v>
      </c>
      <c r="Y371" s="51">
        <v>0</v>
      </c>
      <c r="Z371" s="52">
        <v>0</v>
      </c>
      <c r="AA371" s="52">
        <v>0</v>
      </c>
      <c r="AB371" s="52">
        <v>0</v>
      </c>
      <c r="AC371" s="52">
        <v>0</v>
      </c>
      <c r="AD371" s="52">
        <v>0</v>
      </c>
      <c r="AE371" s="50">
        <v>11.834020200000001</v>
      </c>
      <c r="AF371" s="50">
        <v>37.342231200000001</v>
      </c>
      <c r="AG371" s="50">
        <v>0</v>
      </c>
      <c r="AH371" s="50">
        <v>13.313985840000004</v>
      </c>
      <c r="AI371" s="52">
        <v>8.180473837037038</v>
      </c>
      <c r="AJ371" s="49">
        <v>12.16924046643555</v>
      </c>
      <c r="AK371" s="50">
        <v>15.429477777777777</v>
      </c>
      <c r="AL371" s="50">
        <v>30.757666666666665</v>
      </c>
      <c r="AM371" s="50">
        <v>0</v>
      </c>
      <c r="AN371" s="50">
        <v>34.61748</v>
      </c>
      <c r="AO371" s="50">
        <v>6.9069767441860481</v>
      </c>
      <c r="AP371" s="50">
        <v>21.727350000000001</v>
      </c>
      <c r="AQ371" s="51">
        <v>14.7075</v>
      </c>
      <c r="AR371" s="49">
        <v>0</v>
      </c>
      <c r="AS371" s="50">
        <v>0</v>
      </c>
      <c r="AT371" s="50">
        <v>0</v>
      </c>
      <c r="AU371" s="50">
        <v>5.7385499999999992</v>
      </c>
      <c r="AV371" s="50">
        <v>259.077091</v>
      </c>
      <c r="AW371" s="50">
        <v>24.200877250000005</v>
      </c>
      <c r="AX371" s="50">
        <v>2.1502857142857144</v>
      </c>
      <c r="AY371" s="50">
        <v>92.647133333333329</v>
      </c>
      <c r="AZ371" s="51">
        <v>0</v>
      </c>
      <c r="BA371" s="49">
        <v>0</v>
      </c>
      <c r="BB371" s="49">
        <v>0</v>
      </c>
      <c r="BC371" s="50">
        <v>0</v>
      </c>
      <c r="BD371" s="50">
        <v>0</v>
      </c>
      <c r="BE371" s="51">
        <v>0</v>
      </c>
      <c r="BF371" s="38"/>
      <c r="BG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38"/>
      <c r="BY371" s="38"/>
      <c r="BZ371" s="38"/>
      <c r="CJ371" s="38"/>
    </row>
    <row r="372" spans="2:88" x14ac:dyDescent="0.25">
      <c r="B372" s="8">
        <v>370</v>
      </c>
      <c r="C372" s="9" t="s">
        <v>11757</v>
      </c>
      <c r="D372" s="9" t="s">
        <v>12031</v>
      </c>
      <c r="E372" s="49">
        <v>13.873269400000002</v>
      </c>
      <c r="F372" s="50">
        <v>9.9030288000000013</v>
      </c>
      <c r="G372" s="50">
        <v>47.568799999999996</v>
      </c>
      <c r="H372" s="51">
        <v>0</v>
      </c>
      <c r="I372" s="50">
        <v>0</v>
      </c>
      <c r="J372" s="50">
        <v>0</v>
      </c>
      <c r="K372" s="50">
        <v>0</v>
      </c>
      <c r="L372" s="50">
        <v>0</v>
      </c>
      <c r="M372" s="49">
        <v>9.2428263500000014</v>
      </c>
      <c r="N372" s="49">
        <v>2.7070817396444444</v>
      </c>
      <c r="O372" s="49">
        <v>2.6056919999999995</v>
      </c>
      <c r="P372" s="50">
        <v>0</v>
      </c>
      <c r="Q372" s="50">
        <v>0</v>
      </c>
      <c r="R372" s="50">
        <v>113.70291399999999</v>
      </c>
      <c r="S372" s="51">
        <v>29.062973999999997</v>
      </c>
      <c r="T372" s="50">
        <v>25.030521999999998</v>
      </c>
      <c r="U372" s="51">
        <v>17.482226666666673</v>
      </c>
      <c r="V372" s="51">
        <v>0</v>
      </c>
      <c r="W372" s="50">
        <v>0</v>
      </c>
      <c r="X372" s="49">
        <v>1.2376870000000002</v>
      </c>
      <c r="Y372" s="51">
        <v>0</v>
      </c>
      <c r="Z372" s="52">
        <v>0</v>
      </c>
      <c r="AA372" s="52">
        <v>0</v>
      </c>
      <c r="AB372" s="52">
        <v>0</v>
      </c>
      <c r="AC372" s="52">
        <v>0</v>
      </c>
      <c r="AD372" s="52">
        <v>0</v>
      </c>
      <c r="AE372" s="50">
        <v>15.778693600000002</v>
      </c>
      <c r="AF372" s="50">
        <v>49.789641600000003</v>
      </c>
      <c r="AG372" s="50">
        <v>0</v>
      </c>
      <c r="AH372" s="50">
        <v>13.313985840000004</v>
      </c>
      <c r="AI372" s="52">
        <v>8.180473837037038</v>
      </c>
      <c r="AJ372" s="49">
        <v>16.225653955247399</v>
      </c>
      <c r="AK372" s="50">
        <v>20.572637037037037</v>
      </c>
      <c r="AL372" s="50">
        <v>41.010222222222218</v>
      </c>
      <c r="AM372" s="50">
        <v>0</v>
      </c>
      <c r="AN372" s="50">
        <v>46.156640000000003</v>
      </c>
      <c r="AO372" s="50">
        <v>9.2093023255813975</v>
      </c>
      <c r="AP372" s="50">
        <v>28.969799999999999</v>
      </c>
      <c r="AQ372" s="51">
        <v>19.61</v>
      </c>
      <c r="AR372" s="49">
        <v>0</v>
      </c>
      <c r="AS372" s="50">
        <v>0</v>
      </c>
      <c r="AT372" s="50">
        <v>0</v>
      </c>
      <c r="AU372" s="50">
        <v>7.6513999999999989</v>
      </c>
      <c r="AV372" s="50">
        <v>307.20103800000004</v>
      </c>
      <c r="AW372" s="50">
        <v>24.200877250000005</v>
      </c>
      <c r="AX372" s="50">
        <v>2.1502857142857144</v>
      </c>
      <c r="AY372" s="50">
        <v>92.647133333333329</v>
      </c>
      <c r="AZ372" s="51">
        <v>0</v>
      </c>
      <c r="BA372" s="49">
        <v>0</v>
      </c>
      <c r="BB372" s="49">
        <v>0</v>
      </c>
      <c r="BC372" s="50">
        <v>0</v>
      </c>
      <c r="BD372" s="50">
        <v>0</v>
      </c>
      <c r="BE372" s="51">
        <v>0</v>
      </c>
      <c r="BF372" s="38"/>
      <c r="BG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38"/>
      <c r="BY372" s="38"/>
      <c r="BZ372" s="38"/>
      <c r="CJ372" s="38"/>
    </row>
    <row r="373" spans="2:88" x14ac:dyDescent="0.25">
      <c r="B373" s="8">
        <v>371</v>
      </c>
      <c r="C373" s="9" t="s">
        <v>11757</v>
      </c>
      <c r="D373" s="9" t="s">
        <v>12032</v>
      </c>
      <c r="E373" s="49">
        <v>17.341586750000001</v>
      </c>
      <c r="F373" s="50">
        <v>12.378786000000002</v>
      </c>
      <c r="G373" s="50">
        <v>59.460999999999999</v>
      </c>
      <c r="H373" s="51">
        <v>0</v>
      </c>
      <c r="I373" s="50">
        <v>0</v>
      </c>
      <c r="J373" s="50">
        <v>0</v>
      </c>
      <c r="K373" s="50">
        <v>0</v>
      </c>
      <c r="L373" s="50">
        <v>0</v>
      </c>
      <c r="M373" s="49">
        <v>9.2428263500000014</v>
      </c>
      <c r="N373" s="49">
        <v>2.7070817396444444</v>
      </c>
      <c r="O373" s="49">
        <v>2.6056919999999995</v>
      </c>
      <c r="P373" s="50">
        <v>0</v>
      </c>
      <c r="Q373" s="50">
        <v>0</v>
      </c>
      <c r="R373" s="50">
        <v>113.70291399999999</v>
      </c>
      <c r="S373" s="51">
        <v>29.062973999999997</v>
      </c>
      <c r="T373" s="50">
        <v>31.288152499999995</v>
      </c>
      <c r="U373" s="51">
        <v>17.482226666666673</v>
      </c>
      <c r="V373" s="51">
        <v>0</v>
      </c>
      <c r="W373" s="50">
        <v>0</v>
      </c>
      <c r="X373" s="49">
        <v>1.2376870000000002</v>
      </c>
      <c r="Y373" s="51">
        <v>0</v>
      </c>
      <c r="Z373" s="52">
        <v>0</v>
      </c>
      <c r="AA373" s="52">
        <v>0</v>
      </c>
      <c r="AB373" s="52">
        <v>0</v>
      </c>
      <c r="AC373" s="52">
        <v>0</v>
      </c>
      <c r="AD373" s="52">
        <v>0</v>
      </c>
      <c r="AE373" s="50">
        <v>19.723367000000003</v>
      </c>
      <c r="AF373" s="50">
        <v>62.237052000000006</v>
      </c>
      <c r="AG373" s="50">
        <v>0</v>
      </c>
      <c r="AH373" s="50">
        <v>13.313985840000004</v>
      </c>
      <c r="AI373" s="52">
        <v>8.180473837037038</v>
      </c>
      <c r="AJ373" s="49">
        <v>20.282067444059248</v>
      </c>
      <c r="AK373" s="50">
        <v>25.715796296296297</v>
      </c>
      <c r="AL373" s="50">
        <v>51.262777777777771</v>
      </c>
      <c r="AM373" s="50">
        <v>0</v>
      </c>
      <c r="AN373" s="50">
        <v>57.695800000000006</v>
      </c>
      <c r="AO373" s="50">
        <v>11.511627906976747</v>
      </c>
      <c r="AP373" s="50">
        <v>36.212249999999997</v>
      </c>
      <c r="AQ373" s="51">
        <v>24.512499999999999</v>
      </c>
      <c r="AR373" s="49">
        <v>0</v>
      </c>
      <c r="AS373" s="50">
        <v>0</v>
      </c>
      <c r="AT373" s="50">
        <v>0</v>
      </c>
      <c r="AU373" s="50">
        <v>7.6513999999999989</v>
      </c>
      <c r="AV373" s="50">
        <v>307.20103800000004</v>
      </c>
      <c r="AW373" s="50">
        <v>24.200877250000005</v>
      </c>
      <c r="AX373" s="50">
        <v>2.1502857142857144</v>
      </c>
      <c r="AY373" s="50">
        <v>92.647133333333329</v>
      </c>
      <c r="AZ373" s="51">
        <v>0</v>
      </c>
      <c r="BA373" s="49">
        <v>0</v>
      </c>
      <c r="BB373" s="49">
        <v>0</v>
      </c>
      <c r="BC373" s="50">
        <v>0</v>
      </c>
      <c r="BD373" s="50">
        <v>0</v>
      </c>
      <c r="BE373" s="51">
        <v>0</v>
      </c>
      <c r="BF373" s="38"/>
      <c r="BG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38"/>
      <c r="BY373" s="38"/>
      <c r="BZ373" s="38"/>
      <c r="CJ373" s="38"/>
    </row>
    <row r="374" spans="2:88" x14ac:dyDescent="0.25">
      <c r="B374" s="8">
        <v>372</v>
      </c>
      <c r="C374" s="9" t="s">
        <v>11757</v>
      </c>
      <c r="D374" s="9" t="s">
        <v>12033</v>
      </c>
      <c r="E374" s="49">
        <v>20.809904100000004</v>
      </c>
      <c r="F374" s="50">
        <v>14.854543200000002</v>
      </c>
      <c r="G374" s="50">
        <v>71.353200000000001</v>
      </c>
      <c r="H374" s="51">
        <v>0</v>
      </c>
      <c r="I374" s="50">
        <v>0</v>
      </c>
      <c r="J374" s="50">
        <v>0</v>
      </c>
      <c r="K374" s="50">
        <v>0</v>
      </c>
      <c r="L374" s="50">
        <v>0</v>
      </c>
      <c r="M374" s="49">
        <v>9.2428263500000014</v>
      </c>
      <c r="N374" s="49">
        <v>2.7070817396444444</v>
      </c>
      <c r="O374" s="49">
        <v>2.6056919999999995</v>
      </c>
      <c r="P374" s="50">
        <v>0</v>
      </c>
      <c r="Q374" s="50">
        <v>0</v>
      </c>
      <c r="R374" s="50">
        <v>113.70291399999999</v>
      </c>
      <c r="S374" s="51">
        <v>29.062973999999997</v>
      </c>
      <c r="T374" s="50">
        <v>37.545783</v>
      </c>
      <c r="U374" s="51">
        <v>17.482226666666673</v>
      </c>
      <c r="V374" s="51">
        <v>0</v>
      </c>
      <c r="W374" s="50">
        <v>0</v>
      </c>
      <c r="X374" s="49">
        <v>1.2376870000000002</v>
      </c>
      <c r="Y374" s="51">
        <v>0</v>
      </c>
      <c r="Z374" s="52">
        <v>0</v>
      </c>
      <c r="AA374" s="52">
        <v>0</v>
      </c>
      <c r="AB374" s="52">
        <v>0</v>
      </c>
      <c r="AC374" s="52">
        <v>0</v>
      </c>
      <c r="AD374" s="52">
        <v>0</v>
      </c>
      <c r="AE374" s="50">
        <v>23.668040400000002</v>
      </c>
      <c r="AF374" s="50">
        <v>74.684462400000001</v>
      </c>
      <c r="AG374" s="50">
        <v>0</v>
      </c>
      <c r="AH374" s="50">
        <v>13.313985840000004</v>
      </c>
      <c r="AI374" s="52">
        <v>8.180473837037038</v>
      </c>
      <c r="AJ374" s="49">
        <v>24.3384809328711</v>
      </c>
      <c r="AK374" s="50">
        <v>30.858955555555553</v>
      </c>
      <c r="AL374" s="50">
        <v>61.515333333333331</v>
      </c>
      <c r="AM374" s="50">
        <v>0</v>
      </c>
      <c r="AN374" s="50">
        <v>69.234960000000001</v>
      </c>
      <c r="AO374" s="50">
        <v>13.813953488372096</v>
      </c>
      <c r="AP374" s="50">
        <v>43.454700000000003</v>
      </c>
      <c r="AQ374" s="51">
        <v>29.414999999999999</v>
      </c>
      <c r="AR374" s="49">
        <v>0</v>
      </c>
      <c r="AS374" s="50">
        <v>0</v>
      </c>
      <c r="AT374" s="50">
        <v>0</v>
      </c>
      <c r="AU374" s="50">
        <v>9.5642499999999995</v>
      </c>
      <c r="AV374" s="50">
        <v>355.32498500000008</v>
      </c>
      <c r="AW374" s="50">
        <v>24.200877250000005</v>
      </c>
      <c r="AX374" s="50">
        <v>2.1502857142857144</v>
      </c>
      <c r="AY374" s="50">
        <v>92.647133333333329</v>
      </c>
      <c r="AZ374" s="51">
        <v>0</v>
      </c>
      <c r="BA374" s="49">
        <v>0</v>
      </c>
      <c r="BB374" s="49">
        <v>0</v>
      </c>
      <c r="BC374" s="50">
        <v>0</v>
      </c>
      <c r="BD374" s="50">
        <v>0</v>
      </c>
      <c r="BE374" s="51">
        <v>0</v>
      </c>
      <c r="BF374" s="38"/>
      <c r="BG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38"/>
      <c r="BY374" s="38"/>
      <c r="BZ374" s="38"/>
      <c r="CJ374" s="38"/>
    </row>
    <row r="375" spans="2:88" x14ac:dyDescent="0.25">
      <c r="B375" s="8">
        <v>373</v>
      </c>
      <c r="C375" s="9" t="s">
        <v>11757</v>
      </c>
      <c r="D375" s="9" t="s">
        <v>12034</v>
      </c>
      <c r="E375" s="49">
        <v>3.4683173500000004</v>
      </c>
      <c r="F375" s="50">
        <v>2.4757572000000003</v>
      </c>
      <c r="G375" s="50">
        <v>11.892199999999999</v>
      </c>
      <c r="H375" s="51">
        <v>0</v>
      </c>
      <c r="I375" s="50">
        <v>0</v>
      </c>
      <c r="J375" s="50">
        <v>0</v>
      </c>
      <c r="K375" s="50">
        <v>0</v>
      </c>
      <c r="L375" s="50">
        <v>0</v>
      </c>
      <c r="M375" s="49">
        <v>3.0809421166666673</v>
      </c>
      <c r="N375" s="49">
        <v>1.6793607249066667</v>
      </c>
      <c r="O375" s="49">
        <v>0.86856399999999989</v>
      </c>
      <c r="P375" s="50">
        <v>0</v>
      </c>
      <c r="Q375" s="50">
        <v>0</v>
      </c>
      <c r="R375" s="50">
        <v>64.717770000000002</v>
      </c>
      <c r="S375" s="51">
        <v>47.457789999999996</v>
      </c>
      <c r="T375" s="50">
        <v>30.69433166666667</v>
      </c>
      <c r="U375" s="51">
        <v>6.4889666666666672</v>
      </c>
      <c r="V375" s="51">
        <v>0</v>
      </c>
      <c r="W375" s="50">
        <v>0</v>
      </c>
      <c r="X375" s="49">
        <v>3.0942175000000005</v>
      </c>
      <c r="Y375" s="51">
        <v>0</v>
      </c>
      <c r="Z375" s="52">
        <v>0</v>
      </c>
      <c r="AA375" s="52">
        <v>0</v>
      </c>
      <c r="AB375" s="52">
        <v>0</v>
      </c>
      <c r="AC375" s="52">
        <v>0</v>
      </c>
      <c r="AD375" s="52">
        <v>0</v>
      </c>
      <c r="AE375" s="50">
        <v>18.549120199999997</v>
      </c>
      <c r="AF375" s="50">
        <v>62.237052000000006</v>
      </c>
      <c r="AG375" s="50">
        <v>0</v>
      </c>
      <c r="AH375" s="50">
        <v>4.4379952800000009</v>
      </c>
      <c r="AI375" s="52">
        <v>2.7468274666666663</v>
      </c>
      <c r="AJ375" s="49">
        <v>20.282067444059248</v>
      </c>
      <c r="AK375" s="50">
        <v>5.1431592592592592</v>
      </c>
      <c r="AL375" s="50">
        <v>10.252555555555555</v>
      </c>
      <c r="AM375" s="50">
        <v>0</v>
      </c>
      <c r="AN375" s="50">
        <v>11.539160000000001</v>
      </c>
      <c r="AO375" s="50">
        <v>2.3023255813953494</v>
      </c>
      <c r="AP375" s="50">
        <v>7.2424499999999998</v>
      </c>
      <c r="AQ375" s="51">
        <v>4.9024999999999999</v>
      </c>
      <c r="AR375" s="49">
        <v>0</v>
      </c>
      <c r="AS375" s="50">
        <v>0</v>
      </c>
      <c r="AT375" s="50">
        <v>0</v>
      </c>
      <c r="AU375" s="50">
        <v>1.9128499999999997</v>
      </c>
      <c r="AV375" s="50">
        <v>96.115853333333348</v>
      </c>
      <c r="AW375" s="50">
        <v>8.7945305119047639</v>
      </c>
      <c r="AX375" s="50">
        <v>3.5838095238095233</v>
      </c>
      <c r="AY375" s="50">
        <v>51.052780000000006</v>
      </c>
      <c r="AZ375" s="51">
        <v>0</v>
      </c>
      <c r="BA375" s="49">
        <v>0</v>
      </c>
      <c r="BB375" s="49">
        <v>0</v>
      </c>
      <c r="BC375" s="50">
        <v>0</v>
      </c>
      <c r="BD375" s="50">
        <v>0</v>
      </c>
      <c r="BE375" s="51">
        <v>0</v>
      </c>
      <c r="BF375" s="38"/>
      <c r="BG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38"/>
      <c r="BY375" s="38"/>
      <c r="BZ375" s="38"/>
      <c r="CJ375" s="38"/>
    </row>
    <row r="376" spans="2:88" x14ac:dyDescent="0.25">
      <c r="B376" s="8">
        <v>374</v>
      </c>
      <c r="C376" s="9" t="s">
        <v>11757</v>
      </c>
      <c r="D376" s="9" t="s">
        <v>12035</v>
      </c>
      <c r="E376" s="49">
        <v>4.6244231333333339</v>
      </c>
      <c r="F376" s="50">
        <v>3.3010096000000004</v>
      </c>
      <c r="G376" s="50">
        <v>15.856266666666667</v>
      </c>
      <c r="H376" s="51">
        <v>0</v>
      </c>
      <c r="I376" s="50">
        <v>0</v>
      </c>
      <c r="J376" s="50">
        <v>0</v>
      </c>
      <c r="K376" s="50">
        <v>0</v>
      </c>
      <c r="L376" s="50">
        <v>0</v>
      </c>
      <c r="M376" s="49">
        <v>3.0809421166666673</v>
      </c>
      <c r="N376" s="49">
        <v>1.6793607249066667</v>
      </c>
      <c r="O376" s="49">
        <v>0.86856399999999989</v>
      </c>
      <c r="P376" s="50">
        <v>0</v>
      </c>
      <c r="Q376" s="50">
        <v>0</v>
      </c>
      <c r="R376" s="50">
        <v>64.717770000000002</v>
      </c>
      <c r="S376" s="51">
        <v>47.457789999999996</v>
      </c>
      <c r="T376" s="50">
        <v>40.92577555555556</v>
      </c>
      <c r="U376" s="51">
        <v>6.4889666666666672</v>
      </c>
      <c r="V376" s="51">
        <v>0</v>
      </c>
      <c r="W376" s="50">
        <v>0</v>
      </c>
      <c r="X376" s="49">
        <v>3.0942175000000005</v>
      </c>
      <c r="Y376" s="51">
        <v>0</v>
      </c>
      <c r="Z376" s="52">
        <v>0</v>
      </c>
      <c r="AA376" s="52">
        <v>0</v>
      </c>
      <c r="AB376" s="52">
        <v>0</v>
      </c>
      <c r="AC376" s="52">
        <v>0</v>
      </c>
      <c r="AD376" s="52">
        <v>0</v>
      </c>
      <c r="AE376" s="50">
        <v>24.732160266666664</v>
      </c>
      <c r="AF376" s="50">
        <v>82.982736000000003</v>
      </c>
      <c r="AG376" s="50">
        <v>0</v>
      </c>
      <c r="AH376" s="50">
        <v>4.4379952800000009</v>
      </c>
      <c r="AI376" s="52">
        <v>2.7468274666666663</v>
      </c>
      <c r="AJ376" s="49">
        <v>27.042756592078998</v>
      </c>
      <c r="AK376" s="50">
        <v>6.8575456790123459</v>
      </c>
      <c r="AL376" s="50">
        <v>13.670074074074073</v>
      </c>
      <c r="AM376" s="50">
        <v>0</v>
      </c>
      <c r="AN376" s="50">
        <v>15.385546666666668</v>
      </c>
      <c r="AO376" s="50">
        <v>3.0697674418604657</v>
      </c>
      <c r="AP376" s="50">
        <v>9.6565999999999992</v>
      </c>
      <c r="AQ376" s="51">
        <v>6.5366666666666671</v>
      </c>
      <c r="AR376" s="49">
        <v>0</v>
      </c>
      <c r="AS376" s="50">
        <v>0</v>
      </c>
      <c r="AT376" s="50">
        <v>0</v>
      </c>
      <c r="AU376" s="50">
        <v>2.5504666666666664</v>
      </c>
      <c r="AV376" s="50">
        <v>115.40944333333334</v>
      </c>
      <c r="AW376" s="50">
        <v>8.7945305119047639</v>
      </c>
      <c r="AX376" s="50">
        <v>3.5838095238095233</v>
      </c>
      <c r="AY376" s="50">
        <v>51.052780000000006</v>
      </c>
      <c r="AZ376" s="51">
        <v>0</v>
      </c>
      <c r="BA376" s="49">
        <v>0</v>
      </c>
      <c r="BB376" s="49">
        <v>0</v>
      </c>
      <c r="BC376" s="50">
        <v>0</v>
      </c>
      <c r="BD376" s="50">
        <v>0</v>
      </c>
      <c r="BE376" s="51">
        <v>0</v>
      </c>
      <c r="BF376" s="38"/>
      <c r="BG376" s="38"/>
      <c r="BK376" s="38"/>
      <c r="BL376" s="38"/>
      <c r="BM376" s="38"/>
      <c r="BN376" s="38"/>
      <c r="BO376" s="38"/>
      <c r="BP376" s="38"/>
      <c r="BQ376" s="38"/>
      <c r="BR376" s="38"/>
      <c r="BS376" s="38"/>
      <c r="BT376" s="38"/>
      <c r="BU376" s="38"/>
      <c r="BY376" s="38"/>
      <c r="BZ376" s="38"/>
      <c r="CJ376" s="38"/>
    </row>
    <row r="377" spans="2:88" x14ac:dyDescent="0.25">
      <c r="B377" s="8">
        <v>375</v>
      </c>
      <c r="C377" s="9" t="s">
        <v>11757</v>
      </c>
      <c r="D377" s="9" t="s">
        <v>12036</v>
      </c>
      <c r="E377" s="49">
        <v>5.7805289166666673</v>
      </c>
      <c r="F377" s="50">
        <v>4.1262620000000005</v>
      </c>
      <c r="G377" s="50">
        <v>19.820333333333334</v>
      </c>
      <c r="H377" s="51">
        <v>0</v>
      </c>
      <c r="I377" s="50">
        <v>0</v>
      </c>
      <c r="J377" s="50">
        <v>0</v>
      </c>
      <c r="K377" s="50">
        <v>0</v>
      </c>
      <c r="L377" s="50">
        <v>0</v>
      </c>
      <c r="M377" s="49">
        <v>3.0809421166666673</v>
      </c>
      <c r="N377" s="49">
        <v>1.6793607249066667</v>
      </c>
      <c r="O377" s="49">
        <v>0.86856399999999989</v>
      </c>
      <c r="P377" s="50">
        <v>0</v>
      </c>
      <c r="Q377" s="50">
        <v>0</v>
      </c>
      <c r="R377" s="50">
        <v>64.717770000000002</v>
      </c>
      <c r="S377" s="51">
        <v>47.457789999999996</v>
      </c>
      <c r="T377" s="50">
        <v>51.157219444444451</v>
      </c>
      <c r="U377" s="51">
        <v>6.4889666666666672</v>
      </c>
      <c r="V377" s="51">
        <v>0</v>
      </c>
      <c r="W377" s="50">
        <v>0</v>
      </c>
      <c r="X377" s="49">
        <v>3.0942175000000005</v>
      </c>
      <c r="Y377" s="51">
        <v>0</v>
      </c>
      <c r="Z377" s="52">
        <v>0</v>
      </c>
      <c r="AA377" s="52">
        <v>0</v>
      </c>
      <c r="AB377" s="52">
        <v>0</v>
      </c>
      <c r="AC377" s="52">
        <v>0</v>
      </c>
      <c r="AD377" s="52">
        <v>0</v>
      </c>
      <c r="AE377" s="50">
        <v>30.915200333333331</v>
      </c>
      <c r="AF377" s="50">
        <v>103.72842</v>
      </c>
      <c r="AG377" s="50">
        <v>0</v>
      </c>
      <c r="AH377" s="50">
        <v>4.4379952800000009</v>
      </c>
      <c r="AI377" s="52">
        <v>2.7468274666666663</v>
      </c>
      <c r="AJ377" s="49">
        <v>33.803445740098745</v>
      </c>
      <c r="AK377" s="50">
        <v>8.5719320987654317</v>
      </c>
      <c r="AL377" s="50">
        <v>17.087592592592593</v>
      </c>
      <c r="AM377" s="50">
        <v>0</v>
      </c>
      <c r="AN377" s="50">
        <v>19.231933333333334</v>
      </c>
      <c r="AO377" s="50">
        <v>3.837209302325582</v>
      </c>
      <c r="AP377" s="50">
        <v>12.070749999999999</v>
      </c>
      <c r="AQ377" s="51">
        <v>8.1708333333333343</v>
      </c>
      <c r="AR377" s="49">
        <v>0</v>
      </c>
      <c r="AS377" s="50">
        <v>0</v>
      </c>
      <c r="AT377" s="50">
        <v>0</v>
      </c>
      <c r="AU377" s="50">
        <v>2.5504666666666664</v>
      </c>
      <c r="AV377" s="50">
        <v>115.40944333333334</v>
      </c>
      <c r="AW377" s="50">
        <v>8.7945305119047639</v>
      </c>
      <c r="AX377" s="50">
        <v>3.5838095238095233</v>
      </c>
      <c r="AY377" s="50">
        <v>51.052780000000006</v>
      </c>
      <c r="AZ377" s="51">
        <v>0</v>
      </c>
      <c r="BA377" s="49">
        <v>0</v>
      </c>
      <c r="BB377" s="49">
        <v>0</v>
      </c>
      <c r="BC377" s="50">
        <v>0</v>
      </c>
      <c r="BD377" s="50">
        <v>0</v>
      </c>
      <c r="BE377" s="51">
        <v>0</v>
      </c>
      <c r="BF377" s="38"/>
      <c r="BG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38"/>
      <c r="BY377" s="38"/>
      <c r="BZ377" s="38"/>
      <c r="CJ377" s="38"/>
    </row>
    <row r="378" spans="2:88" x14ac:dyDescent="0.25">
      <c r="B378" s="8">
        <v>376</v>
      </c>
      <c r="C378" s="9" t="s">
        <v>11757</v>
      </c>
      <c r="D378" s="9" t="s">
        <v>12037</v>
      </c>
      <c r="E378" s="49">
        <v>6.9366347000000008</v>
      </c>
      <c r="F378" s="50">
        <v>4.9515144000000006</v>
      </c>
      <c r="G378" s="50">
        <v>23.784399999999998</v>
      </c>
      <c r="H378" s="51">
        <v>0</v>
      </c>
      <c r="I378" s="50">
        <v>0</v>
      </c>
      <c r="J378" s="50">
        <v>0</v>
      </c>
      <c r="K378" s="50">
        <v>0</v>
      </c>
      <c r="L378" s="50">
        <v>0</v>
      </c>
      <c r="M378" s="49">
        <v>3.0809421166666673</v>
      </c>
      <c r="N378" s="49">
        <v>1.6793607249066667</v>
      </c>
      <c r="O378" s="49">
        <v>0.86856399999999989</v>
      </c>
      <c r="P378" s="50">
        <v>0</v>
      </c>
      <c r="Q378" s="50">
        <v>0</v>
      </c>
      <c r="R378" s="50">
        <v>64.717770000000002</v>
      </c>
      <c r="S378" s="51">
        <v>47.457789999999996</v>
      </c>
      <c r="T378" s="50">
        <v>61.388663333333341</v>
      </c>
      <c r="U378" s="51">
        <v>6.4889666666666672</v>
      </c>
      <c r="V378" s="51">
        <v>0</v>
      </c>
      <c r="W378" s="50">
        <v>0</v>
      </c>
      <c r="X378" s="49">
        <v>3.0942175000000005</v>
      </c>
      <c r="Y378" s="51">
        <v>0</v>
      </c>
      <c r="Z378" s="52">
        <v>0</v>
      </c>
      <c r="AA378" s="52">
        <v>0</v>
      </c>
      <c r="AB378" s="52">
        <v>0</v>
      </c>
      <c r="AC378" s="52">
        <v>0</v>
      </c>
      <c r="AD378" s="52">
        <v>0</v>
      </c>
      <c r="AE378" s="50">
        <v>37.098240399999995</v>
      </c>
      <c r="AF378" s="50">
        <v>124.47410400000001</v>
      </c>
      <c r="AG378" s="50">
        <v>0</v>
      </c>
      <c r="AH378" s="50">
        <v>4.4379952800000009</v>
      </c>
      <c r="AI378" s="52">
        <v>2.7468274666666663</v>
      </c>
      <c r="AJ378" s="49">
        <v>40.564134888118495</v>
      </c>
      <c r="AK378" s="50">
        <v>10.286318518518518</v>
      </c>
      <c r="AL378" s="50">
        <v>20.505111111111109</v>
      </c>
      <c r="AM378" s="50">
        <v>0</v>
      </c>
      <c r="AN378" s="50">
        <v>23.078320000000001</v>
      </c>
      <c r="AO378" s="50">
        <v>4.6046511627906987</v>
      </c>
      <c r="AP378" s="50">
        <v>14.4849</v>
      </c>
      <c r="AQ378" s="51">
        <v>9.8049999999999997</v>
      </c>
      <c r="AR378" s="49">
        <v>0</v>
      </c>
      <c r="AS378" s="50">
        <v>0</v>
      </c>
      <c r="AT378" s="50">
        <v>0</v>
      </c>
      <c r="AU378" s="50">
        <v>3.1880833333333332</v>
      </c>
      <c r="AV378" s="50">
        <v>134.70303333333334</v>
      </c>
      <c r="AW378" s="50">
        <v>8.7945305119047639</v>
      </c>
      <c r="AX378" s="50">
        <v>3.5838095238095233</v>
      </c>
      <c r="AY378" s="50">
        <v>51.052780000000006</v>
      </c>
      <c r="AZ378" s="51">
        <v>0</v>
      </c>
      <c r="BA378" s="49">
        <v>0</v>
      </c>
      <c r="BB378" s="49">
        <v>0</v>
      </c>
      <c r="BC378" s="50">
        <v>0</v>
      </c>
      <c r="BD378" s="50">
        <v>0</v>
      </c>
      <c r="BE378" s="51">
        <v>0</v>
      </c>
      <c r="BF378" s="38"/>
      <c r="BG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38"/>
      <c r="BY378" s="38"/>
      <c r="BZ378" s="38"/>
      <c r="CJ378" s="38"/>
    </row>
    <row r="379" spans="2:88" x14ac:dyDescent="0.25">
      <c r="B379" s="8">
        <v>377</v>
      </c>
      <c r="C379" s="9" t="s">
        <v>11757</v>
      </c>
      <c r="D379" s="9" t="s">
        <v>12038</v>
      </c>
      <c r="E379" s="49">
        <v>6.9366347000000008</v>
      </c>
      <c r="F379" s="50">
        <v>4.9515144000000006</v>
      </c>
      <c r="G379" s="50">
        <v>23.784399999999998</v>
      </c>
      <c r="H379" s="51">
        <v>0</v>
      </c>
      <c r="I379" s="50">
        <v>0</v>
      </c>
      <c r="J379" s="50">
        <v>0</v>
      </c>
      <c r="K379" s="50">
        <v>0</v>
      </c>
      <c r="L379" s="50">
        <v>0</v>
      </c>
      <c r="M379" s="49">
        <v>6.1618842333333346</v>
      </c>
      <c r="N379" s="49">
        <v>2.1412299881066668</v>
      </c>
      <c r="O379" s="49">
        <v>1.7371279999999998</v>
      </c>
      <c r="P379" s="50">
        <v>0</v>
      </c>
      <c r="Q379" s="50">
        <v>0</v>
      </c>
      <c r="R379" s="50">
        <v>98.549083333333328</v>
      </c>
      <c r="S379" s="51">
        <v>47.457789999999996</v>
      </c>
      <c r="T379" s="50">
        <v>30.69433166666667</v>
      </c>
      <c r="U379" s="51">
        <v>16.348733333333335</v>
      </c>
      <c r="V379" s="51">
        <v>0</v>
      </c>
      <c r="W379" s="50">
        <v>0</v>
      </c>
      <c r="X379" s="49">
        <v>3.0942175000000005</v>
      </c>
      <c r="Y379" s="51">
        <v>0</v>
      </c>
      <c r="Z379" s="52">
        <v>0</v>
      </c>
      <c r="AA379" s="52">
        <v>0</v>
      </c>
      <c r="AB379" s="52">
        <v>0</v>
      </c>
      <c r="AC379" s="52">
        <v>0</v>
      </c>
      <c r="AD379" s="52">
        <v>0</v>
      </c>
      <c r="AE379" s="50">
        <v>18.549120199999997</v>
      </c>
      <c r="AF379" s="50">
        <v>62.237052000000006</v>
      </c>
      <c r="AG379" s="50">
        <v>0</v>
      </c>
      <c r="AH379" s="50">
        <v>8.8759905600000018</v>
      </c>
      <c r="AI379" s="52">
        <v>5.4636506518518519</v>
      </c>
      <c r="AJ379" s="49">
        <v>20.282067444059248</v>
      </c>
      <c r="AK379" s="50">
        <v>10.286318518518518</v>
      </c>
      <c r="AL379" s="50">
        <v>20.505111111111109</v>
      </c>
      <c r="AM379" s="50">
        <v>0</v>
      </c>
      <c r="AN379" s="50">
        <v>23.078320000000001</v>
      </c>
      <c r="AO379" s="50">
        <v>4.6046511627906987</v>
      </c>
      <c r="AP379" s="50">
        <v>14.4849</v>
      </c>
      <c r="AQ379" s="51">
        <v>9.8049999999999997</v>
      </c>
      <c r="AR379" s="49">
        <v>0</v>
      </c>
      <c r="AS379" s="50">
        <v>0</v>
      </c>
      <c r="AT379" s="50">
        <v>0</v>
      </c>
      <c r="AU379" s="50">
        <v>3.8256999999999994</v>
      </c>
      <c r="AV379" s="50">
        <v>192.2317066666667</v>
      </c>
      <c r="AW379" s="50">
        <v>17.589061023809528</v>
      </c>
      <c r="AX379" s="50">
        <v>3.5838095238095233</v>
      </c>
      <c r="AY379" s="50">
        <v>80.749716666666686</v>
      </c>
      <c r="AZ379" s="51">
        <v>0</v>
      </c>
      <c r="BA379" s="49">
        <v>0</v>
      </c>
      <c r="BB379" s="49">
        <v>0</v>
      </c>
      <c r="BC379" s="50">
        <v>0</v>
      </c>
      <c r="BD379" s="50">
        <v>0</v>
      </c>
      <c r="BE379" s="51">
        <v>0</v>
      </c>
      <c r="BF379" s="38"/>
      <c r="BG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38"/>
      <c r="BY379" s="38"/>
      <c r="BZ379" s="38"/>
      <c r="CJ379" s="38"/>
    </row>
    <row r="380" spans="2:88" x14ac:dyDescent="0.25">
      <c r="B380" s="8">
        <v>378</v>
      </c>
      <c r="C380" s="9" t="s">
        <v>11757</v>
      </c>
      <c r="D380" s="9" t="s">
        <v>12039</v>
      </c>
      <c r="E380" s="49">
        <v>9.2488462666666678</v>
      </c>
      <c r="F380" s="50">
        <v>6.6020192000000009</v>
      </c>
      <c r="G380" s="50">
        <v>31.712533333333333</v>
      </c>
      <c r="H380" s="51">
        <v>0</v>
      </c>
      <c r="I380" s="50">
        <v>0</v>
      </c>
      <c r="J380" s="50">
        <v>0</v>
      </c>
      <c r="K380" s="50">
        <v>0</v>
      </c>
      <c r="L380" s="50">
        <v>0</v>
      </c>
      <c r="M380" s="49">
        <v>6.1618842333333346</v>
      </c>
      <c r="N380" s="49">
        <v>2.1412299881066668</v>
      </c>
      <c r="O380" s="49">
        <v>1.7371279999999998</v>
      </c>
      <c r="P380" s="50">
        <v>0</v>
      </c>
      <c r="Q380" s="50">
        <v>0</v>
      </c>
      <c r="R380" s="50">
        <v>98.549083333333328</v>
      </c>
      <c r="S380" s="51">
        <v>47.457789999999996</v>
      </c>
      <c r="T380" s="50">
        <v>40.92577555555556</v>
      </c>
      <c r="U380" s="51">
        <v>16.348733333333335</v>
      </c>
      <c r="V380" s="51">
        <v>0</v>
      </c>
      <c r="W380" s="50">
        <v>0</v>
      </c>
      <c r="X380" s="49">
        <v>3.0942175000000005</v>
      </c>
      <c r="Y380" s="51">
        <v>0</v>
      </c>
      <c r="Z380" s="52">
        <v>0</v>
      </c>
      <c r="AA380" s="52">
        <v>0</v>
      </c>
      <c r="AB380" s="52">
        <v>0</v>
      </c>
      <c r="AC380" s="52">
        <v>0</v>
      </c>
      <c r="AD380" s="52">
        <v>0</v>
      </c>
      <c r="AE380" s="50">
        <v>24.732160266666664</v>
      </c>
      <c r="AF380" s="50">
        <v>82.982736000000003</v>
      </c>
      <c r="AG380" s="50">
        <v>0</v>
      </c>
      <c r="AH380" s="50">
        <v>8.8759905600000018</v>
      </c>
      <c r="AI380" s="52">
        <v>5.4636506518518519</v>
      </c>
      <c r="AJ380" s="49">
        <v>27.042756592078998</v>
      </c>
      <c r="AK380" s="50">
        <v>13.715091358024692</v>
      </c>
      <c r="AL380" s="50">
        <v>27.340148148148145</v>
      </c>
      <c r="AM380" s="50">
        <v>0</v>
      </c>
      <c r="AN380" s="50">
        <v>30.771093333333337</v>
      </c>
      <c r="AO380" s="50">
        <v>6.1395348837209314</v>
      </c>
      <c r="AP380" s="50">
        <v>19.313199999999998</v>
      </c>
      <c r="AQ380" s="51">
        <v>13.073333333333334</v>
      </c>
      <c r="AR380" s="49">
        <v>0</v>
      </c>
      <c r="AS380" s="50">
        <v>0</v>
      </c>
      <c r="AT380" s="50">
        <v>0</v>
      </c>
      <c r="AU380" s="50">
        <v>5.1009333333333329</v>
      </c>
      <c r="AV380" s="50">
        <v>230.81888666666669</v>
      </c>
      <c r="AW380" s="50">
        <v>17.589061023809528</v>
      </c>
      <c r="AX380" s="50">
        <v>3.5838095238095233</v>
      </c>
      <c r="AY380" s="50">
        <v>80.749716666666686</v>
      </c>
      <c r="AZ380" s="51">
        <v>0</v>
      </c>
      <c r="BA380" s="49">
        <v>0</v>
      </c>
      <c r="BB380" s="49">
        <v>0</v>
      </c>
      <c r="BC380" s="50">
        <v>0</v>
      </c>
      <c r="BD380" s="50">
        <v>0</v>
      </c>
      <c r="BE380" s="51">
        <v>0</v>
      </c>
      <c r="BF380" s="38"/>
      <c r="BG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38"/>
      <c r="BY380" s="38"/>
      <c r="BZ380" s="38"/>
      <c r="CJ380" s="38"/>
    </row>
    <row r="381" spans="2:88" x14ac:dyDescent="0.25">
      <c r="B381" s="8">
        <v>379</v>
      </c>
      <c r="C381" s="9" t="s">
        <v>11757</v>
      </c>
      <c r="D381" s="9" t="s">
        <v>12040</v>
      </c>
      <c r="E381" s="49">
        <v>11.561057833333335</v>
      </c>
      <c r="F381" s="50">
        <v>8.2525240000000011</v>
      </c>
      <c r="G381" s="50">
        <v>39.640666666666668</v>
      </c>
      <c r="H381" s="51">
        <v>0</v>
      </c>
      <c r="I381" s="50">
        <v>0</v>
      </c>
      <c r="J381" s="50">
        <v>0</v>
      </c>
      <c r="K381" s="50">
        <v>0</v>
      </c>
      <c r="L381" s="50">
        <v>0</v>
      </c>
      <c r="M381" s="49">
        <v>6.1618842333333346</v>
      </c>
      <c r="N381" s="49">
        <v>2.1412299881066668</v>
      </c>
      <c r="O381" s="49">
        <v>1.7371279999999998</v>
      </c>
      <c r="P381" s="50">
        <v>0</v>
      </c>
      <c r="Q381" s="50">
        <v>0</v>
      </c>
      <c r="R381" s="50">
        <v>98.549083333333328</v>
      </c>
      <c r="S381" s="51">
        <v>47.457789999999996</v>
      </c>
      <c r="T381" s="50">
        <v>51.157219444444451</v>
      </c>
      <c r="U381" s="51">
        <v>16.348733333333335</v>
      </c>
      <c r="V381" s="51">
        <v>0</v>
      </c>
      <c r="W381" s="50">
        <v>0</v>
      </c>
      <c r="X381" s="49">
        <v>3.0942175000000005</v>
      </c>
      <c r="Y381" s="51">
        <v>0</v>
      </c>
      <c r="Z381" s="52">
        <v>0</v>
      </c>
      <c r="AA381" s="52">
        <v>0</v>
      </c>
      <c r="AB381" s="52">
        <v>0</v>
      </c>
      <c r="AC381" s="52">
        <v>0</v>
      </c>
      <c r="AD381" s="52">
        <v>0</v>
      </c>
      <c r="AE381" s="50">
        <v>30.915200333333331</v>
      </c>
      <c r="AF381" s="50">
        <v>103.72842</v>
      </c>
      <c r="AG381" s="50">
        <v>0</v>
      </c>
      <c r="AH381" s="50">
        <v>8.8759905600000018</v>
      </c>
      <c r="AI381" s="52">
        <v>5.4636506518518519</v>
      </c>
      <c r="AJ381" s="49">
        <v>33.803445740098745</v>
      </c>
      <c r="AK381" s="50">
        <v>17.143864197530863</v>
      </c>
      <c r="AL381" s="50">
        <v>34.175185185185185</v>
      </c>
      <c r="AM381" s="50">
        <v>0</v>
      </c>
      <c r="AN381" s="50">
        <v>38.463866666666668</v>
      </c>
      <c r="AO381" s="50">
        <v>7.674418604651164</v>
      </c>
      <c r="AP381" s="50">
        <v>24.141499999999997</v>
      </c>
      <c r="AQ381" s="51">
        <v>16.341666666666669</v>
      </c>
      <c r="AR381" s="49">
        <v>0</v>
      </c>
      <c r="AS381" s="50">
        <v>0</v>
      </c>
      <c r="AT381" s="50">
        <v>0</v>
      </c>
      <c r="AU381" s="50">
        <v>5.1009333333333329</v>
      </c>
      <c r="AV381" s="50">
        <v>230.81888666666669</v>
      </c>
      <c r="AW381" s="50">
        <v>17.589061023809528</v>
      </c>
      <c r="AX381" s="50">
        <v>3.5838095238095233</v>
      </c>
      <c r="AY381" s="50">
        <v>80.749716666666686</v>
      </c>
      <c r="AZ381" s="51">
        <v>0</v>
      </c>
      <c r="BA381" s="49">
        <v>0</v>
      </c>
      <c r="BB381" s="49">
        <v>0</v>
      </c>
      <c r="BC381" s="50">
        <v>0</v>
      </c>
      <c r="BD381" s="50">
        <v>0</v>
      </c>
      <c r="BE381" s="51">
        <v>0</v>
      </c>
      <c r="BF381" s="38"/>
      <c r="BG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Y381" s="38"/>
      <c r="BZ381" s="38"/>
      <c r="CJ381" s="38"/>
    </row>
    <row r="382" spans="2:88" x14ac:dyDescent="0.25">
      <c r="B382" s="8">
        <v>380</v>
      </c>
      <c r="C382" s="9" t="s">
        <v>11757</v>
      </c>
      <c r="D382" s="9" t="s">
        <v>12041</v>
      </c>
      <c r="E382" s="49">
        <v>13.873269400000002</v>
      </c>
      <c r="F382" s="50">
        <v>9.9030288000000013</v>
      </c>
      <c r="G382" s="50">
        <v>47.568799999999996</v>
      </c>
      <c r="H382" s="51">
        <v>0</v>
      </c>
      <c r="I382" s="50">
        <v>0</v>
      </c>
      <c r="J382" s="50">
        <v>0</v>
      </c>
      <c r="K382" s="50">
        <v>0</v>
      </c>
      <c r="L382" s="50">
        <v>0</v>
      </c>
      <c r="M382" s="49">
        <v>6.1618842333333346</v>
      </c>
      <c r="N382" s="49">
        <v>2.1412299881066668</v>
      </c>
      <c r="O382" s="49">
        <v>1.7371279999999998</v>
      </c>
      <c r="P382" s="50">
        <v>0</v>
      </c>
      <c r="Q382" s="50">
        <v>0</v>
      </c>
      <c r="R382" s="50">
        <v>98.549083333333328</v>
      </c>
      <c r="S382" s="51">
        <v>47.457789999999996</v>
      </c>
      <c r="T382" s="50">
        <v>61.388663333333341</v>
      </c>
      <c r="U382" s="51">
        <v>16.348733333333335</v>
      </c>
      <c r="V382" s="51">
        <v>0</v>
      </c>
      <c r="W382" s="50">
        <v>0</v>
      </c>
      <c r="X382" s="49">
        <v>3.0942175000000005</v>
      </c>
      <c r="Y382" s="51">
        <v>0</v>
      </c>
      <c r="Z382" s="52">
        <v>0</v>
      </c>
      <c r="AA382" s="52">
        <v>0</v>
      </c>
      <c r="AB382" s="52">
        <v>0</v>
      </c>
      <c r="AC382" s="52">
        <v>0</v>
      </c>
      <c r="AD382" s="52">
        <v>0</v>
      </c>
      <c r="AE382" s="50">
        <v>37.098240399999995</v>
      </c>
      <c r="AF382" s="50">
        <v>124.47410400000001</v>
      </c>
      <c r="AG382" s="50">
        <v>0</v>
      </c>
      <c r="AH382" s="50">
        <v>8.8759905600000018</v>
      </c>
      <c r="AI382" s="52">
        <v>5.4636506518518519</v>
      </c>
      <c r="AJ382" s="49">
        <v>40.564134888118495</v>
      </c>
      <c r="AK382" s="50">
        <v>20.572637037037037</v>
      </c>
      <c r="AL382" s="50">
        <v>41.010222222222218</v>
      </c>
      <c r="AM382" s="50">
        <v>0</v>
      </c>
      <c r="AN382" s="50">
        <v>46.156640000000003</v>
      </c>
      <c r="AO382" s="50">
        <v>9.2093023255813975</v>
      </c>
      <c r="AP382" s="50">
        <v>28.969799999999999</v>
      </c>
      <c r="AQ382" s="51">
        <v>19.61</v>
      </c>
      <c r="AR382" s="49">
        <v>0</v>
      </c>
      <c r="AS382" s="50">
        <v>0</v>
      </c>
      <c r="AT382" s="50">
        <v>0</v>
      </c>
      <c r="AU382" s="50">
        <v>6.3761666666666663</v>
      </c>
      <c r="AV382" s="50">
        <v>269.40606666666667</v>
      </c>
      <c r="AW382" s="50">
        <v>17.589061023809528</v>
      </c>
      <c r="AX382" s="50">
        <v>3.5838095238095233</v>
      </c>
      <c r="AY382" s="50">
        <v>80.749716666666686</v>
      </c>
      <c r="AZ382" s="51">
        <v>0</v>
      </c>
      <c r="BA382" s="49">
        <v>0</v>
      </c>
      <c r="BB382" s="49">
        <v>0</v>
      </c>
      <c r="BC382" s="50">
        <v>0</v>
      </c>
      <c r="BD382" s="50">
        <v>0</v>
      </c>
      <c r="BE382" s="51">
        <v>0</v>
      </c>
      <c r="BF382" s="38"/>
      <c r="BG382" s="38"/>
      <c r="BK382" s="38"/>
      <c r="BL382" s="38"/>
      <c r="BM382" s="38"/>
      <c r="BN382" s="38"/>
      <c r="BO382" s="38"/>
      <c r="BP382" s="38"/>
      <c r="BQ382" s="38"/>
      <c r="BR382" s="38"/>
      <c r="BS382" s="38"/>
      <c r="BT382" s="38"/>
      <c r="BU382" s="38"/>
      <c r="BY382" s="38"/>
      <c r="BZ382" s="38"/>
      <c r="CJ382" s="38"/>
    </row>
    <row r="383" spans="2:88" x14ac:dyDescent="0.25">
      <c r="B383" s="8">
        <v>381</v>
      </c>
      <c r="C383" s="9" t="s">
        <v>11757</v>
      </c>
      <c r="D383" s="9" t="s">
        <v>12042</v>
      </c>
      <c r="E383" s="49">
        <v>10.404952050000002</v>
      </c>
      <c r="F383" s="50">
        <v>7.427271600000001</v>
      </c>
      <c r="G383" s="50">
        <v>35.676600000000001</v>
      </c>
      <c r="H383" s="51">
        <v>0</v>
      </c>
      <c r="I383" s="50">
        <v>0</v>
      </c>
      <c r="J383" s="50">
        <v>0</v>
      </c>
      <c r="K383" s="50">
        <v>0</v>
      </c>
      <c r="L383" s="50">
        <v>0</v>
      </c>
      <c r="M383" s="49">
        <v>9.2428263500000014</v>
      </c>
      <c r="N383" s="49">
        <v>2.7070817396444444</v>
      </c>
      <c r="O383" s="49">
        <v>2.6056919999999995</v>
      </c>
      <c r="P383" s="50">
        <v>0</v>
      </c>
      <c r="Q383" s="50">
        <v>0</v>
      </c>
      <c r="R383" s="50">
        <v>132.09772999999998</v>
      </c>
      <c r="S383" s="51">
        <v>47.457789999999996</v>
      </c>
      <c r="T383" s="50">
        <v>30.69433166666667</v>
      </c>
      <c r="U383" s="51">
        <v>17.482226666666673</v>
      </c>
      <c r="V383" s="51">
        <v>0</v>
      </c>
      <c r="W383" s="50">
        <v>0</v>
      </c>
      <c r="X383" s="49">
        <v>3.0942175000000005</v>
      </c>
      <c r="Y383" s="51">
        <v>0</v>
      </c>
      <c r="Z383" s="52">
        <v>0</v>
      </c>
      <c r="AA383" s="52">
        <v>0</v>
      </c>
      <c r="AB383" s="52">
        <v>0</v>
      </c>
      <c r="AC383" s="52">
        <v>0</v>
      </c>
      <c r="AD383" s="52">
        <v>0</v>
      </c>
      <c r="AE383" s="50">
        <v>18.549120199999997</v>
      </c>
      <c r="AF383" s="50">
        <v>62.237052000000006</v>
      </c>
      <c r="AG383" s="50">
        <v>0</v>
      </c>
      <c r="AH383" s="50">
        <v>13.313985840000004</v>
      </c>
      <c r="AI383" s="52">
        <v>8.180473837037038</v>
      </c>
      <c r="AJ383" s="49">
        <v>20.282067444059248</v>
      </c>
      <c r="AK383" s="50">
        <v>15.429477777777777</v>
      </c>
      <c r="AL383" s="50">
        <v>30.757666666666665</v>
      </c>
      <c r="AM383" s="50">
        <v>0</v>
      </c>
      <c r="AN383" s="50">
        <v>34.61748</v>
      </c>
      <c r="AO383" s="50">
        <v>6.9069767441860481</v>
      </c>
      <c r="AP383" s="50">
        <v>21.727350000000001</v>
      </c>
      <c r="AQ383" s="51">
        <v>14.7075</v>
      </c>
      <c r="AR383" s="49">
        <v>0</v>
      </c>
      <c r="AS383" s="50">
        <v>0</v>
      </c>
      <c r="AT383" s="50">
        <v>0</v>
      </c>
      <c r="AU383" s="50">
        <v>5.7385499999999992</v>
      </c>
      <c r="AV383" s="50">
        <v>288.34756000000004</v>
      </c>
      <c r="AW383" s="50">
        <v>26.383591535714292</v>
      </c>
      <c r="AX383" s="50">
        <v>3.5838095238095233</v>
      </c>
      <c r="AY383" s="50">
        <v>106.32013333333335</v>
      </c>
      <c r="AZ383" s="51">
        <v>0</v>
      </c>
      <c r="BA383" s="49">
        <v>0</v>
      </c>
      <c r="BB383" s="49">
        <v>0</v>
      </c>
      <c r="BC383" s="50">
        <v>0</v>
      </c>
      <c r="BD383" s="50">
        <v>0</v>
      </c>
      <c r="BE383" s="51">
        <v>0</v>
      </c>
      <c r="BF383" s="38"/>
      <c r="BG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38"/>
      <c r="BY383" s="38"/>
      <c r="BZ383" s="38"/>
      <c r="CJ383" s="38"/>
    </row>
    <row r="384" spans="2:88" x14ac:dyDescent="0.25">
      <c r="B384" s="8">
        <v>382</v>
      </c>
      <c r="C384" s="9" t="s">
        <v>11757</v>
      </c>
      <c r="D384" s="9" t="s">
        <v>12043</v>
      </c>
      <c r="E384" s="49">
        <v>13.873269400000002</v>
      </c>
      <c r="F384" s="50">
        <v>9.9030288000000013</v>
      </c>
      <c r="G384" s="50">
        <v>47.568799999999996</v>
      </c>
      <c r="H384" s="51">
        <v>0</v>
      </c>
      <c r="I384" s="50">
        <v>0</v>
      </c>
      <c r="J384" s="50">
        <v>0</v>
      </c>
      <c r="K384" s="50">
        <v>0</v>
      </c>
      <c r="L384" s="50">
        <v>0</v>
      </c>
      <c r="M384" s="49">
        <v>9.2428263500000014</v>
      </c>
      <c r="N384" s="49">
        <v>2.7070817396444444</v>
      </c>
      <c r="O384" s="49">
        <v>2.6056919999999995</v>
      </c>
      <c r="P384" s="50">
        <v>0</v>
      </c>
      <c r="Q384" s="50">
        <v>0</v>
      </c>
      <c r="R384" s="50">
        <v>132.09772999999998</v>
      </c>
      <c r="S384" s="51">
        <v>47.457789999999996</v>
      </c>
      <c r="T384" s="50">
        <v>40.92577555555556</v>
      </c>
      <c r="U384" s="51">
        <v>17.482226666666673</v>
      </c>
      <c r="V384" s="51">
        <v>0</v>
      </c>
      <c r="W384" s="50">
        <v>0</v>
      </c>
      <c r="X384" s="49">
        <v>3.0942175000000005</v>
      </c>
      <c r="Y384" s="51">
        <v>0</v>
      </c>
      <c r="Z384" s="52">
        <v>0</v>
      </c>
      <c r="AA384" s="52">
        <v>0</v>
      </c>
      <c r="AB384" s="52">
        <v>0</v>
      </c>
      <c r="AC384" s="52">
        <v>0</v>
      </c>
      <c r="AD384" s="52">
        <v>0</v>
      </c>
      <c r="AE384" s="50">
        <v>24.732160266666664</v>
      </c>
      <c r="AF384" s="50">
        <v>82.982736000000003</v>
      </c>
      <c r="AG384" s="50">
        <v>0</v>
      </c>
      <c r="AH384" s="50">
        <v>13.313985840000004</v>
      </c>
      <c r="AI384" s="52">
        <v>8.180473837037038</v>
      </c>
      <c r="AJ384" s="49">
        <v>27.042756592078998</v>
      </c>
      <c r="AK384" s="50">
        <v>20.572637037037037</v>
      </c>
      <c r="AL384" s="50">
        <v>41.010222222222218</v>
      </c>
      <c r="AM384" s="50">
        <v>0</v>
      </c>
      <c r="AN384" s="50">
        <v>46.156640000000003</v>
      </c>
      <c r="AO384" s="50">
        <v>9.2093023255813975</v>
      </c>
      <c r="AP384" s="50">
        <v>28.969799999999999</v>
      </c>
      <c r="AQ384" s="51">
        <v>19.61</v>
      </c>
      <c r="AR384" s="49">
        <v>0</v>
      </c>
      <c r="AS384" s="50">
        <v>0</v>
      </c>
      <c r="AT384" s="50">
        <v>0</v>
      </c>
      <c r="AU384" s="50">
        <v>7.6513999999999989</v>
      </c>
      <c r="AV384" s="50">
        <v>346.22833000000003</v>
      </c>
      <c r="AW384" s="50">
        <v>26.383591535714292</v>
      </c>
      <c r="AX384" s="50">
        <v>3.5838095238095233</v>
      </c>
      <c r="AY384" s="50">
        <v>106.32013333333335</v>
      </c>
      <c r="AZ384" s="51">
        <v>0</v>
      </c>
      <c r="BA384" s="49">
        <v>0</v>
      </c>
      <c r="BB384" s="49">
        <v>0</v>
      </c>
      <c r="BC384" s="50">
        <v>0</v>
      </c>
      <c r="BD384" s="50">
        <v>0</v>
      </c>
      <c r="BE384" s="51">
        <v>0</v>
      </c>
      <c r="BF384" s="38"/>
      <c r="BG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38"/>
      <c r="BY384" s="38"/>
      <c r="BZ384" s="38"/>
      <c r="CJ384" s="38"/>
    </row>
    <row r="385" spans="2:88" x14ac:dyDescent="0.25">
      <c r="B385" s="8">
        <v>383</v>
      </c>
      <c r="C385" s="9" t="s">
        <v>11757</v>
      </c>
      <c r="D385" s="9" t="s">
        <v>12044</v>
      </c>
      <c r="E385" s="49">
        <v>17.341586750000001</v>
      </c>
      <c r="F385" s="50">
        <v>12.378786000000002</v>
      </c>
      <c r="G385" s="50">
        <v>59.460999999999999</v>
      </c>
      <c r="H385" s="51">
        <v>0</v>
      </c>
      <c r="I385" s="50">
        <v>0</v>
      </c>
      <c r="J385" s="50">
        <v>0</v>
      </c>
      <c r="K385" s="50">
        <v>0</v>
      </c>
      <c r="L385" s="50">
        <v>0</v>
      </c>
      <c r="M385" s="49">
        <v>9.2428263500000014</v>
      </c>
      <c r="N385" s="49">
        <v>2.7070817396444444</v>
      </c>
      <c r="O385" s="49">
        <v>2.6056919999999995</v>
      </c>
      <c r="P385" s="50">
        <v>0</v>
      </c>
      <c r="Q385" s="50">
        <v>0</v>
      </c>
      <c r="R385" s="50">
        <v>132.09772999999998</v>
      </c>
      <c r="S385" s="51">
        <v>47.457789999999996</v>
      </c>
      <c r="T385" s="50">
        <v>51.157219444444451</v>
      </c>
      <c r="U385" s="51">
        <v>17.482226666666673</v>
      </c>
      <c r="V385" s="51">
        <v>0</v>
      </c>
      <c r="W385" s="50">
        <v>0</v>
      </c>
      <c r="X385" s="49">
        <v>3.0942175000000005</v>
      </c>
      <c r="Y385" s="51">
        <v>0</v>
      </c>
      <c r="Z385" s="52">
        <v>0</v>
      </c>
      <c r="AA385" s="52">
        <v>0</v>
      </c>
      <c r="AB385" s="52">
        <v>0</v>
      </c>
      <c r="AC385" s="52">
        <v>0</v>
      </c>
      <c r="AD385" s="52">
        <v>0</v>
      </c>
      <c r="AE385" s="50">
        <v>30.915200333333331</v>
      </c>
      <c r="AF385" s="50">
        <v>103.72842</v>
      </c>
      <c r="AG385" s="50">
        <v>0</v>
      </c>
      <c r="AH385" s="50">
        <v>13.313985840000004</v>
      </c>
      <c r="AI385" s="52">
        <v>8.180473837037038</v>
      </c>
      <c r="AJ385" s="49">
        <v>33.803445740098745</v>
      </c>
      <c r="AK385" s="50">
        <v>25.715796296296297</v>
      </c>
      <c r="AL385" s="50">
        <v>51.262777777777771</v>
      </c>
      <c r="AM385" s="50">
        <v>0</v>
      </c>
      <c r="AN385" s="50">
        <v>57.695800000000006</v>
      </c>
      <c r="AO385" s="50">
        <v>11.511627906976747</v>
      </c>
      <c r="AP385" s="50">
        <v>36.212249999999997</v>
      </c>
      <c r="AQ385" s="51">
        <v>24.512499999999999</v>
      </c>
      <c r="AR385" s="49">
        <v>0</v>
      </c>
      <c r="AS385" s="50">
        <v>0</v>
      </c>
      <c r="AT385" s="50">
        <v>0</v>
      </c>
      <c r="AU385" s="50">
        <v>7.6513999999999989</v>
      </c>
      <c r="AV385" s="50">
        <v>346.22833000000003</v>
      </c>
      <c r="AW385" s="50">
        <v>26.383591535714292</v>
      </c>
      <c r="AX385" s="50">
        <v>3.5838095238095233</v>
      </c>
      <c r="AY385" s="50">
        <v>106.32013333333335</v>
      </c>
      <c r="AZ385" s="51">
        <v>0</v>
      </c>
      <c r="BA385" s="49">
        <v>0</v>
      </c>
      <c r="BB385" s="49">
        <v>0</v>
      </c>
      <c r="BC385" s="50">
        <v>0</v>
      </c>
      <c r="BD385" s="50">
        <v>0</v>
      </c>
      <c r="BE385" s="51">
        <v>0</v>
      </c>
      <c r="BF385" s="38"/>
      <c r="BG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38"/>
      <c r="BY385" s="38"/>
      <c r="BZ385" s="38"/>
      <c r="CJ385" s="38"/>
    </row>
    <row r="386" spans="2:88" x14ac:dyDescent="0.25">
      <c r="B386" s="8">
        <v>384</v>
      </c>
      <c r="C386" s="9" t="s">
        <v>11757</v>
      </c>
      <c r="D386" s="9" t="s">
        <v>12045</v>
      </c>
      <c r="E386" s="49">
        <v>20.809904100000004</v>
      </c>
      <c r="F386" s="50">
        <v>14.854543200000002</v>
      </c>
      <c r="G386" s="50">
        <v>71.353200000000001</v>
      </c>
      <c r="H386" s="51">
        <v>0</v>
      </c>
      <c r="I386" s="50">
        <v>0</v>
      </c>
      <c r="J386" s="50">
        <v>0</v>
      </c>
      <c r="K386" s="50">
        <v>0</v>
      </c>
      <c r="L386" s="50">
        <v>0</v>
      </c>
      <c r="M386" s="49">
        <v>9.2428263500000014</v>
      </c>
      <c r="N386" s="49">
        <v>2.7070817396444444</v>
      </c>
      <c r="O386" s="49">
        <v>2.6056919999999995</v>
      </c>
      <c r="P386" s="50">
        <v>0</v>
      </c>
      <c r="Q386" s="50">
        <v>0</v>
      </c>
      <c r="R386" s="50">
        <v>132.09772999999998</v>
      </c>
      <c r="S386" s="51">
        <v>47.457789999999996</v>
      </c>
      <c r="T386" s="50">
        <v>61.388663333333341</v>
      </c>
      <c r="U386" s="51">
        <v>17.482226666666673</v>
      </c>
      <c r="V386" s="51">
        <v>0</v>
      </c>
      <c r="W386" s="50">
        <v>0</v>
      </c>
      <c r="X386" s="49">
        <v>3.0942175000000005</v>
      </c>
      <c r="Y386" s="51">
        <v>0</v>
      </c>
      <c r="Z386" s="52">
        <v>0</v>
      </c>
      <c r="AA386" s="52">
        <v>0</v>
      </c>
      <c r="AB386" s="52">
        <v>0</v>
      </c>
      <c r="AC386" s="52">
        <v>0</v>
      </c>
      <c r="AD386" s="52">
        <v>0</v>
      </c>
      <c r="AE386" s="50">
        <v>37.098240399999995</v>
      </c>
      <c r="AF386" s="50">
        <v>124.47410400000001</v>
      </c>
      <c r="AG386" s="50">
        <v>0</v>
      </c>
      <c r="AH386" s="50">
        <v>13.313985840000004</v>
      </c>
      <c r="AI386" s="52">
        <v>8.180473837037038</v>
      </c>
      <c r="AJ386" s="49">
        <v>40.564134888118495</v>
      </c>
      <c r="AK386" s="50">
        <v>30.858955555555553</v>
      </c>
      <c r="AL386" s="50">
        <v>61.515333333333331</v>
      </c>
      <c r="AM386" s="50">
        <v>0</v>
      </c>
      <c r="AN386" s="50">
        <v>69.234960000000001</v>
      </c>
      <c r="AO386" s="50">
        <v>13.813953488372096</v>
      </c>
      <c r="AP386" s="50">
        <v>43.454700000000003</v>
      </c>
      <c r="AQ386" s="51">
        <v>29.414999999999999</v>
      </c>
      <c r="AR386" s="49">
        <v>0</v>
      </c>
      <c r="AS386" s="50">
        <v>0</v>
      </c>
      <c r="AT386" s="50">
        <v>0</v>
      </c>
      <c r="AU386" s="50">
        <v>9.5642499999999995</v>
      </c>
      <c r="AV386" s="50">
        <v>404.10910000000001</v>
      </c>
      <c r="AW386" s="50">
        <v>26.383591535714292</v>
      </c>
      <c r="AX386" s="50">
        <v>3.5838095238095233</v>
      </c>
      <c r="AY386" s="50">
        <v>106.32013333333335</v>
      </c>
      <c r="AZ386" s="51">
        <v>0</v>
      </c>
      <c r="BA386" s="49">
        <v>0</v>
      </c>
      <c r="BB386" s="49">
        <v>0</v>
      </c>
      <c r="BC386" s="50">
        <v>0</v>
      </c>
      <c r="BD386" s="50">
        <v>0</v>
      </c>
      <c r="BE386" s="51">
        <v>0</v>
      </c>
      <c r="BF386" s="38"/>
      <c r="BG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38"/>
      <c r="BY386" s="38"/>
      <c r="BZ386" s="38"/>
      <c r="CJ386" s="38"/>
    </row>
    <row r="387" spans="2:88" x14ac:dyDescent="0.25">
      <c r="B387" s="8">
        <v>385</v>
      </c>
      <c r="C387" s="9" t="s">
        <v>11757</v>
      </c>
      <c r="D387" s="9" t="s">
        <v>12046</v>
      </c>
      <c r="E387" s="49">
        <v>3.4683173500000004</v>
      </c>
      <c r="F387" s="50">
        <v>2.4757572000000003</v>
      </c>
      <c r="G387" s="50">
        <v>5.9460999999999995</v>
      </c>
      <c r="H387" s="51">
        <v>0</v>
      </c>
      <c r="I387" s="50">
        <v>0</v>
      </c>
      <c r="J387" s="50">
        <v>0</v>
      </c>
      <c r="K387" s="50">
        <v>0</v>
      </c>
      <c r="L387" s="50">
        <v>0</v>
      </c>
      <c r="M387" s="49">
        <v>3.0809421166666673</v>
      </c>
      <c r="N387" s="49">
        <v>1.6793607249066667</v>
      </c>
      <c r="O387" s="49">
        <v>0.86856399999999989</v>
      </c>
      <c r="P387" s="50">
        <v>0</v>
      </c>
      <c r="Q387" s="50">
        <v>0</v>
      </c>
      <c r="R387" s="50">
        <v>28.394184666666668</v>
      </c>
      <c r="S387" s="51">
        <v>11.134204666666669</v>
      </c>
      <c r="T387" s="50">
        <v>7.3024923749999999</v>
      </c>
      <c r="U387" s="51">
        <v>6.4889666666666672</v>
      </c>
      <c r="V387" s="51">
        <v>0</v>
      </c>
      <c r="W387" s="50">
        <v>0</v>
      </c>
      <c r="X387" s="49">
        <v>0.6188435000000001</v>
      </c>
      <c r="Y387" s="51">
        <v>0</v>
      </c>
      <c r="Z387" s="52">
        <v>0</v>
      </c>
      <c r="AA387" s="52">
        <v>0</v>
      </c>
      <c r="AB387" s="52">
        <v>0</v>
      </c>
      <c r="AC387" s="52">
        <v>0</v>
      </c>
      <c r="AD387" s="52">
        <v>0</v>
      </c>
      <c r="AE387" s="50">
        <v>5.4840054</v>
      </c>
      <c r="AF387" s="50">
        <v>12.447410399999999</v>
      </c>
      <c r="AG387" s="50">
        <v>0</v>
      </c>
      <c r="AH387" s="50">
        <v>4.4379952800000009</v>
      </c>
      <c r="AI387" s="52">
        <v>2.7468274666666663</v>
      </c>
      <c r="AJ387" s="49">
        <v>4.0564134888118497</v>
      </c>
      <c r="AK387" s="50">
        <v>5.1431592592592592</v>
      </c>
      <c r="AL387" s="50">
        <v>10.409592592592594</v>
      </c>
      <c r="AM387" s="50">
        <v>12.705000000000002</v>
      </c>
      <c r="AN387" s="50">
        <v>0</v>
      </c>
      <c r="AO387" s="50">
        <v>0</v>
      </c>
      <c r="AP387" s="50">
        <v>0</v>
      </c>
      <c r="AQ387" s="51">
        <v>0</v>
      </c>
      <c r="AR387" s="49">
        <v>0</v>
      </c>
      <c r="AS387" s="50">
        <v>0</v>
      </c>
      <c r="AT387" s="50">
        <v>0</v>
      </c>
      <c r="AU387" s="50">
        <v>1.9128499999999997</v>
      </c>
      <c r="AV387" s="50">
        <v>76.60220733333334</v>
      </c>
      <c r="AW387" s="50">
        <v>7.3393876547619055</v>
      </c>
      <c r="AX387" s="50">
        <v>0.71676190476190471</v>
      </c>
      <c r="AY387" s="50">
        <v>24.701180000000008</v>
      </c>
      <c r="AZ387" s="51">
        <v>0</v>
      </c>
      <c r="BA387" s="49">
        <v>0</v>
      </c>
      <c r="BB387" s="49">
        <v>0</v>
      </c>
      <c r="BC387" s="50">
        <v>0</v>
      </c>
      <c r="BD387" s="50">
        <v>0</v>
      </c>
      <c r="BE387" s="51">
        <v>0</v>
      </c>
      <c r="BF387" s="38"/>
      <c r="BG387" s="38"/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38"/>
      <c r="BY387" s="38"/>
      <c r="BZ387" s="38"/>
      <c r="CJ387" s="38"/>
    </row>
    <row r="388" spans="2:88" x14ac:dyDescent="0.25">
      <c r="B388" s="8">
        <v>386</v>
      </c>
      <c r="C388" s="9" t="s">
        <v>11757</v>
      </c>
      <c r="D388" s="9" t="s">
        <v>12047</v>
      </c>
      <c r="E388" s="49">
        <v>4.6244231333333339</v>
      </c>
      <c r="F388" s="50">
        <v>3.3010096000000004</v>
      </c>
      <c r="G388" s="50">
        <v>7.9281333333333333</v>
      </c>
      <c r="H388" s="51">
        <v>0</v>
      </c>
      <c r="I388" s="50">
        <v>0</v>
      </c>
      <c r="J388" s="50">
        <v>0</v>
      </c>
      <c r="K388" s="50">
        <v>0</v>
      </c>
      <c r="L388" s="50">
        <v>0</v>
      </c>
      <c r="M388" s="49">
        <v>3.0809421166666673</v>
      </c>
      <c r="N388" s="49">
        <v>1.6793607249066667</v>
      </c>
      <c r="O388" s="49">
        <v>0.86856399999999989</v>
      </c>
      <c r="P388" s="50">
        <v>0</v>
      </c>
      <c r="Q388" s="50">
        <v>0</v>
      </c>
      <c r="R388" s="50">
        <v>28.394184666666668</v>
      </c>
      <c r="S388" s="51">
        <v>11.134204666666669</v>
      </c>
      <c r="T388" s="50">
        <v>9.7366565000000005</v>
      </c>
      <c r="U388" s="51">
        <v>6.4889666666666672</v>
      </c>
      <c r="V388" s="51">
        <v>0</v>
      </c>
      <c r="W388" s="50">
        <v>0</v>
      </c>
      <c r="X388" s="49">
        <v>0.6188435000000001</v>
      </c>
      <c r="Y388" s="51">
        <v>0</v>
      </c>
      <c r="Z388" s="52">
        <v>0</v>
      </c>
      <c r="AA388" s="52">
        <v>0</v>
      </c>
      <c r="AB388" s="52">
        <v>0</v>
      </c>
      <c r="AC388" s="52">
        <v>0</v>
      </c>
      <c r="AD388" s="52">
        <v>0</v>
      </c>
      <c r="AE388" s="50">
        <v>7.3120072</v>
      </c>
      <c r="AF388" s="50">
        <v>16.5965472</v>
      </c>
      <c r="AG388" s="50">
        <v>0</v>
      </c>
      <c r="AH388" s="50">
        <v>4.4379952800000009</v>
      </c>
      <c r="AI388" s="52">
        <v>2.7468274666666663</v>
      </c>
      <c r="AJ388" s="49">
        <v>5.4085513184157996</v>
      </c>
      <c r="AK388" s="50">
        <v>6.8575456790123459</v>
      </c>
      <c r="AL388" s="50">
        <v>13.879456790123458</v>
      </c>
      <c r="AM388" s="50">
        <v>16.940000000000001</v>
      </c>
      <c r="AN388" s="50">
        <v>0</v>
      </c>
      <c r="AO388" s="50">
        <v>0</v>
      </c>
      <c r="AP388" s="50">
        <v>0</v>
      </c>
      <c r="AQ388" s="51">
        <v>0</v>
      </c>
      <c r="AR388" s="49">
        <v>0</v>
      </c>
      <c r="AS388" s="50">
        <v>0</v>
      </c>
      <c r="AT388" s="50">
        <v>0</v>
      </c>
      <c r="AU388" s="50">
        <v>2.5504666666666664</v>
      </c>
      <c r="AV388" s="50">
        <v>89.391248666666684</v>
      </c>
      <c r="AW388" s="50">
        <v>7.3393876547619055</v>
      </c>
      <c r="AX388" s="50">
        <v>0.71676190476190471</v>
      </c>
      <c r="AY388" s="50">
        <v>24.701180000000008</v>
      </c>
      <c r="AZ388" s="51">
        <v>0</v>
      </c>
      <c r="BA388" s="49">
        <v>0</v>
      </c>
      <c r="BB388" s="49">
        <v>0</v>
      </c>
      <c r="BC388" s="50">
        <v>0</v>
      </c>
      <c r="BD388" s="50">
        <v>0</v>
      </c>
      <c r="BE388" s="51">
        <v>0</v>
      </c>
      <c r="BF388" s="38"/>
      <c r="BG388" s="38"/>
      <c r="BK388" s="38"/>
      <c r="BL388" s="38"/>
      <c r="BM388" s="38"/>
      <c r="BN388" s="38"/>
      <c r="BO388" s="38"/>
      <c r="BP388" s="38"/>
      <c r="BQ388" s="38"/>
      <c r="BR388" s="38"/>
      <c r="BS388" s="38"/>
      <c r="BT388" s="38"/>
      <c r="BU388" s="38"/>
      <c r="BY388" s="38"/>
      <c r="BZ388" s="38"/>
      <c r="CJ388" s="38"/>
    </row>
    <row r="389" spans="2:88" x14ac:dyDescent="0.25">
      <c r="B389" s="8">
        <v>387</v>
      </c>
      <c r="C389" s="9" t="s">
        <v>11757</v>
      </c>
      <c r="D389" s="9" t="s">
        <v>12048</v>
      </c>
      <c r="E389" s="49">
        <v>5.7805289166666673</v>
      </c>
      <c r="F389" s="50">
        <v>4.1262620000000005</v>
      </c>
      <c r="G389" s="50">
        <v>9.910166666666667</v>
      </c>
      <c r="H389" s="51">
        <v>0</v>
      </c>
      <c r="I389" s="50">
        <v>0</v>
      </c>
      <c r="J389" s="50">
        <v>0</v>
      </c>
      <c r="K389" s="50">
        <v>0</v>
      </c>
      <c r="L389" s="50">
        <v>0</v>
      </c>
      <c r="M389" s="49">
        <v>3.0809421166666673</v>
      </c>
      <c r="N389" s="49">
        <v>1.6793607249066667</v>
      </c>
      <c r="O389" s="49">
        <v>0.86856399999999989</v>
      </c>
      <c r="P389" s="50">
        <v>0</v>
      </c>
      <c r="Q389" s="50">
        <v>0</v>
      </c>
      <c r="R389" s="50">
        <v>28.394184666666668</v>
      </c>
      <c r="S389" s="51">
        <v>11.134204666666669</v>
      </c>
      <c r="T389" s="50">
        <v>12.170820625000001</v>
      </c>
      <c r="U389" s="51">
        <v>6.4889666666666672</v>
      </c>
      <c r="V389" s="51">
        <v>0</v>
      </c>
      <c r="W389" s="50">
        <v>0</v>
      </c>
      <c r="X389" s="49">
        <v>0.6188435000000001</v>
      </c>
      <c r="Y389" s="51">
        <v>0</v>
      </c>
      <c r="Z389" s="52">
        <v>0</v>
      </c>
      <c r="AA389" s="52">
        <v>0</v>
      </c>
      <c r="AB389" s="52">
        <v>0</v>
      </c>
      <c r="AC389" s="52">
        <v>0</v>
      </c>
      <c r="AD389" s="52">
        <v>0</v>
      </c>
      <c r="AE389" s="50">
        <v>9.1400089999999992</v>
      </c>
      <c r="AF389" s="50">
        <v>20.745684000000001</v>
      </c>
      <c r="AG389" s="50">
        <v>0</v>
      </c>
      <c r="AH389" s="50">
        <v>4.4379952800000009</v>
      </c>
      <c r="AI389" s="52">
        <v>2.7468274666666663</v>
      </c>
      <c r="AJ389" s="49">
        <v>6.7606891480197495</v>
      </c>
      <c r="AK389" s="50">
        <v>8.5719320987654317</v>
      </c>
      <c r="AL389" s="50">
        <v>17.349320987654323</v>
      </c>
      <c r="AM389" s="50">
        <v>21.175000000000001</v>
      </c>
      <c r="AN389" s="50">
        <v>0</v>
      </c>
      <c r="AO389" s="50">
        <v>0</v>
      </c>
      <c r="AP389" s="50">
        <v>0</v>
      </c>
      <c r="AQ389" s="51">
        <v>0</v>
      </c>
      <c r="AR389" s="49">
        <v>0</v>
      </c>
      <c r="AS389" s="50">
        <v>0</v>
      </c>
      <c r="AT389" s="50">
        <v>0</v>
      </c>
      <c r="AU389" s="50">
        <v>2.5504666666666664</v>
      </c>
      <c r="AV389" s="50">
        <v>89.391248666666684</v>
      </c>
      <c r="AW389" s="50">
        <v>7.3393876547619055</v>
      </c>
      <c r="AX389" s="50">
        <v>0.71676190476190471</v>
      </c>
      <c r="AY389" s="50">
        <v>24.701180000000008</v>
      </c>
      <c r="AZ389" s="51">
        <v>0</v>
      </c>
      <c r="BA389" s="49">
        <v>0</v>
      </c>
      <c r="BB389" s="49">
        <v>0</v>
      </c>
      <c r="BC389" s="50">
        <v>0</v>
      </c>
      <c r="BD389" s="50">
        <v>0</v>
      </c>
      <c r="BE389" s="51">
        <v>0</v>
      </c>
      <c r="BF389" s="38"/>
      <c r="BG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38"/>
      <c r="BY389" s="38"/>
      <c r="BZ389" s="38"/>
      <c r="CJ389" s="38"/>
    </row>
    <row r="390" spans="2:88" x14ac:dyDescent="0.25">
      <c r="B390" s="8">
        <v>388</v>
      </c>
      <c r="C390" s="9" t="s">
        <v>11757</v>
      </c>
      <c r="D390" s="9" t="s">
        <v>12049</v>
      </c>
      <c r="E390" s="49">
        <v>6.9366347000000008</v>
      </c>
      <c r="F390" s="50">
        <v>4.9515144000000006</v>
      </c>
      <c r="G390" s="50">
        <v>11.892199999999999</v>
      </c>
      <c r="H390" s="51">
        <v>0</v>
      </c>
      <c r="I390" s="50">
        <v>0</v>
      </c>
      <c r="J390" s="50">
        <v>0</v>
      </c>
      <c r="K390" s="50">
        <v>0</v>
      </c>
      <c r="L390" s="50">
        <v>0</v>
      </c>
      <c r="M390" s="49">
        <v>3.0809421166666673</v>
      </c>
      <c r="N390" s="49">
        <v>1.6793607249066667</v>
      </c>
      <c r="O390" s="49">
        <v>0.86856399999999989</v>
      </c>
      <c r="P390" s="50">
        <v>0</v>
      </c>
      <c r="Q390" s="50">
        <v>0</v>
      </c>
      <c r="R390" s="50">
        <v>28.394184666666668</v>
      </c>
      <c r="S390" s="51">
        <v>11.134204666666669</v>
      </c>
      <c r="T390" s="50">
        <v>14.60498475</v>
      </c>
      <c r="U390" s="51">
        <v>6.4889666666666672</v>
      </c>
      <c r="V390" s="51">
        <v>0</v>
      </c>
      <c r="W390" s="50">
        <v>0</v>
      </c>
      <c r="X390" s="49">
        <v>0.6188435000000001</v>
      </c>
      <c r="Y390" s="51">
        <v>0</v>
      </c>
      <c r="Z390" s="52">
        <v>0</v>
      </c>
      <c r="AA390" s="52">
        <v>0</v>
      </c>
      <c r="AB390" s="52">
        <v>0</v>
      </c>
      <c r="AC390" s="52">
        <v>0</v>
      </c>
      <c r="AD390" s="52">
        <v>0</v>
      </c>
      <c r="AE390" s="50">
        <v>10.9680108</v>
      </c>
      <c r="AF390" s="50">
        <v>24.894820799999998</v>
      </c>
      <c r="AG390" s="50">
        <v>0</v>
      </c>
      <c r="AH390" s="50">
        <v>4.4379952800000009</v>
      </c>
      <c r="AI390" s="52">
        <v>2.7468274666666663</v>
      </c>
      <c r="AJ390" s="49">
        <v>8.1128269776236994</v>
      </c>
      <c r="AK390" s="50">
        <v>10.286318518518518</v>
      </c>
      <c r="AL390" s="50">
        <v>20.819185185185187</v>
      </c>
      <c r="AM390" s="50">
        <v>25.410000000000004</v>
      </c>
      <c r="AN390" s="50">
        <v>0</v>
      </c>
      <c r="AO390" s="50">
        <v>0</v>
      </c>
      <c r="AP390" s="50">
        <v>0</v>
      </c>
      <c r="AQ390" s="51">
        <v>0</v>
      </c>
      <c r="AR390" s="49">
        <v>0</v>
      </c>
      <c r="AS390" s="50">
        <v>0</v>
      </c>
      <c r="AT390" s="50">
        <v>0</v>
      </c>
      <c r="AU390" s="50">
        <v>3.1880833333333332</v>
      </c>
      <c r="AV390" s="50">
        <v>102.18029000000001</v>
      </c>
      <c r="AW390" s="50">
        <v>7.3393876547619055</v>
      </c>
      <c r="AX390" s="50">
        <v>0.71676190476190471</v>
      </c>
      <c r="AY390" s="50">
        <v>24.701180000000008</v>
      </c>
      <c r="AZ390" s="51">
        <v>0</v>
      </c>
      <c r="BA390" s="49">
        <v>0</v>
      </c>
      <c r="BB390" s="49">
        <v>0</v>
      </c>
      <c r="BC390" s="50">
        <v>0</v>
      </c>
      <c r="BD390" s="50">
        <v>0</v>
      </c>
      <c r="BE390" s="51">
        <v>0</v>
      </c>
      <c r="BF390" s="38"/>
      <c r="BG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38"/>
      <c r="BY390" s="38"/>
      <c r="BZ390" s="38"/>
      <c r="CJ390" s="38"/>
    </row>
    <row r="391" spans="2:88" x14ac:dyDescent="0.25">
      <c r="B391" s="8">
        <v>389</v>
      </c>
      <c r="C391" s="9" t="s">
        <v>11757</v>
      </c>
      <c r="D391" s="9" t="s">
        <v>12050</v>
      </c>
      <c r="E391" s="49">
        <v>6.9366347000000008</v>
      </c>
      <c r="F391" s="50">
        <v>4.9515144000000006</v>
      </c>
      <c r="G391" s="50">
        <v>11.892199999999999</v>
      </c>
      <c r="H391" s="51">
        <v>0</v>
      </c>
      <c r="I391" s="50">
        <v>0</v>
      </c>
      <c r="J391" s="50">
        <v>0</v>
      </c>
      <c r="K391" s="50">
        <v>0</v>
      </c>
      <c r="L391" s="50">
        <v>0</v>
      </c>
      <c r="M391" s="49">
        <v>6.1618842333333346</v>
      </c>
      <c r="N391" s="49">
        <v>2.1412299881066668</v>
      </c>
      <c r="O391" s="49">
        <v>1.7371279999999998</v>
      </c>
      <c r="P391" s="50">
        <v>0</v>
      </c>
      <c r="Q391" s="50">
        <v>0</v>
      </c>
      <c r="R391" s="50">
        <v>62.225498000000002</v>
      </c>
      <c r="S391" s="51">
        <v>11.134204666666669</v>
      </c>
      <c r="T391" s="50">
        <v>7.3024923749999999</v>
      </c>
      <c r="U391" s="51">
        <v>16.348733333333335</v>
      </c>
      <c r="V391" s="51">
        <v>0</v>
      </c>
      <c r="W391" s="50">
        <v>0</v>
      </c>
      <c r="X391" s="49">
        <v>0.6188435000000001</v>
      </c>
      <c r="Y391" s="51">
        <v>0</v>
      </c>
      <c r="Z391" s="52">
        <v>0</v>
      </c>
      <c r="AA391" s="52">
        <v>0</v>
      </c>
      <c r="AB391" s="52">
        <v>0</v>
      </c>
      <c r="AC391" s="52">
        <v>0</v>
      </c>
      <c r="AD391" s="52">
        <v>0</v>
      </c>
      <c r="AE391" s="50">
        <v>5.4840054</v>
      </c>
      <c r="AF391" s="50">
        <v>12.447410399999999</v>
      </c>
      <c r="AG391" s="50">
        <v>0</v>
      </c>
      <c r="AH391" s="50">
        <v>8.8759905600000018</v>
      </c>
      <c r="AI391" s="52">
        <v>5.4636506518518519</v>
      </c>
      <c r="AJ391" s="49">
        <v>4.0564134888118497</v>
      </c>
      <c r="AK391" s="50">
        <v>10.286318518518518</v>
      </c>
      <c r="AL391" s="50">
        <v>20.819185185185187</v>
      </c>
      <c r="AM391" s="50">
        <v>25.410000000000004</v>
      </c>
      <c r="AN391" s="50">
        <v>0</v>
      </c>
      <c r="AO391" s="50">
        <v>0</v>
      </c>
      <c r="AP391" s="50">
        <v>0</v>
      </c>
      <c r="AQ391" s="51">
        <v>0</v>
      </c>
      <c r="AR391" s="49">
        <v>0</v>
      </c>
      <c r="AS391" s="50">
        <v>0</v>
      </c>
      <c r="AT391" s="50">
        <v>0</v>
      </c>
      <c r="AU391" s="50">
        <v>3.8256999999999994</v>
      </c>
      <c r="AV391" s="50">
        <v>153.20441466666668</v>
      </c>
      <c r="AW391" s="50">
        <v>14.678775309523811</v>
      </c>
      <c r="AX391" s="50">
        <v>0.71676190476190471</v>
      </c>
      <c r="AY391" s="50">
        <v>53.403716666666675</v>
      </c>
      <c r="AZ391" s="51">
        <v>0</v>
      </c>
      <c r="BA391" s="49">
        <v>0</v>
      </c>
      <c r="BB391" s="49">
        <v>0</v>
      </c>
      <c r="BC391" s="50">
        <v>0</v>
      </c>
      <c r="BD391" s="50">
        <v>0</v>
      </c>
      <c r="BE391" s="51">
        <v>0</v>
      </c>
      <c r="BF391" s="38"/>
      <c r="BG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38"/>
      <c r="BY391" s="38"/>
      <c r="BZ391" s="38"/>
      <c r="CJ391" s="38"/>
    </row>
    <row r="392" spans="2:88" x14ac:dyDescent="0.25">
      <c r="B392" s="8">
        <v>390</v>
      </c>
      <c r="C392" s="9" t="s">
        <v>11757</v>
      </c>
      <c r="D392" s="9" t="s">
        <v>12051</v>
      </c>
      <c r="E392" s="49">
        <v>9.2488462666666678</v>
      </c>
      <c r="F392" s="50">
        <v>6.6020192000000009</v>
      </c>
      <c r="G392" s="50">
        <v>15.856266666666667</v>
      </c>
      <c r="H392" s="51">
        <v>0</v>
      </c>
      <c r="I392" s="50">
        <v>0</v>
      </c>
      <c r="J392" s="50">
        <v>0</v>
      </c>
      <c r="K392" s="50">
        <v>0</v>
      </c>
      <c r="L392" s="50">
        <v>0</v>
      </c>
      <c r="M392" s="49">
        <v>6.1618842333333346</v>
      </c>
      <c r="N392" s="49">
        <v>2.1412299881066668</v>
      </c>
      <c r="O392" s="49">
        <v>1.7371279999999998</v>
      </c>
      <c r="P392" s="50">
        <v>0</v>
      </c>
      <c r="Q392" s="50">
        <v>0</v>
      </c>
      <c r="R392" s="50">
        <v>62.225498000000002</v>
      </c>
      <c r="S392" s="51">
        <v>11.134204666666669</v>
      </c>
      <c r="T392" s="50">
        <v>9.7366565000000005</v>
      </c>
      <c r="U392" s="51">
        <v>16.348733333333335</v>
      </c>
      <c r="V392" s="51">
        <v>0</v>
      </c>
      <c r="W392" s="50">
        <v>0</v>
      </c>
      <c r="X392" s="49">
        <v>0.6188435000000001</v>
      </c>
      <c r="Y392" s="51">
        <v>0</v>
      </c>
      <c r="Z392" s="52">
        <v>0</v>
      </c>
      <c r="AA392" s="52">
        <v>0</v>
      </c>
      <c r="AB392" s="52">
        <v>0</v>
      </c>
      <c r="AC392" s="52">
        <v>0</v>
      </c>
      <c r="AD392" s="52">
        <v>0</v>
      </c>
      <c r="AE392" s="50">
        <v>7.3120072</v>
      </c>
      <c r="AF392" s="50">
        <v>16.5965472</v>
      </c>
      <c r="AG392" s="50">
        <v>0</v>
      </c>
      <c r="AH392" s="50">
        <v>8.8759905600000018</v>
      </c>
      <c r="AI392" s="52">
        <v>5.4636506518518519</v>
      </c>
      <c r="AJ392" s="49">
        <v>5.4085513184157996</v>
      </c>
      <c r="AK392" s="50">
        <v>13.715091358024692</v>
      </c>
      <c r="AL392" s="50">
        <v>27.758913580246915</v>
      </c>
      <c r="AM392" s="50">
        <v>33.880000000000003</v>
      </c>
      <c r="AN392" s="50">
        <v>0</v>
      </c>
      <c r="AO392" s="50">
        <v>0</v>
      </c>
      <c r="AP392" s="50">
        <v>0</v>
      </c>
      <c r="AQ392" s="51">
        <v>0</v>
      </c>
      <c r="AR392" s="49">
        <v>0</v>
      </c>
      <c r="AS392" s="50">
        <v>0</v>
      </c>
      <c r="AT392" s="50">
        <v>0</v>
      </c>
      <c r="AU392" s="50">
        <v>5.1009333333333329</v>
      </c>
      <c r="AV392" s="50">
        <v>178.78249733333337</v>
      </c>
      <c r="AW392" s="50">
        <v>14.678775309523811</v>
      </c>
      <c r="AX392" s="50">
        <v>0.71676190476190471</v>
      </c>
      <c r="AY392" s="50">
        <v>53.403716666666675</v>
      </c>
      <c r="AZ392" s="51">
        <v>0</v>
      </c>
      <c r="BA392" s="49">
        <v>0</v>
      </c>
      <c r="BB392" s="49">
        <v>0</v>
      </c>
      <c r="BC392" s="50">
        <v>0</v>
      </c>
      <c r="BD392" s="50">
        <v>0</v>
      </c>
      <c r="BE392" s="51">
        <v>0</v>
      </c>
      <c r="BF392" s="38"/>
      <c r="BG392" s="38"/>
      <c r="BK392" s="38"/>
      <c r="BL392" s="38"/>
      <c r="BM392" s="38"/>
      <c r="BN392" s="38"/>
      <c r="BO392" s="38"/>
      <c r="BP392" s="38"/>
      <c r="BQ392" s="38"/>
      <c r="BR392" s="38"/>
      <c r="BS392" s="38"/>
      <c r="BT392" s="38"/>
      <c r="BU392" s="38"/>
      <c r="BY392" s="38"/>
      <c r="BZ392" s="38"/>
      <c r="CJ392" s="38"/>
    </row>
    <row r="393" spans="2:88" x14ac:dyDescent="0.25">
      <c r="B393" s="8">
        <v>391</v>
      </c>
      <c r="C393" s="9" t="s">
        <v>11757</v>
      </c>
      <c r="D393" s="9" t="s">
        <v>12052</v>
      </c>
      <c r="E393" s="49">
        <v>11.561057833333335</v>
      </c>
      <c r="F393" s="50">
        <v>8.2525240000000011</v>
      </c>
      <c r="G393" s="50">
        <v>19.820333333333334</v>
      </c>
      <c r="H393" s="51">
        <v>0</v>
      </c>
      <c r="I393" s="50">
        <v>0</v>
      </c>
      <c r="J393" s="50">
        <v>0</v>
      </c>
      <c r="K393" s="50">
        <v>0</v>
      </c>
      <c r="L393" s="50">
        <v>0</v>
      </c>
      <c r="M393" s="49">
        <v>6.1618842333333346</v>
      </c>
      <c r="N393" s="49">
        <v>2.1412299881066668</v>
      </c>
      <c r="O393" s="49">
        <v>1.7371279999999998</v>
      </c>
      <c r="P393" s="50">
        <v>0</v>
      </c>
      <c r="Q393" s="50">
        <v>0</v>
      </c>
      <c r="R393" s="50">
        <v>62.225498000000002</v>
      </c>
      <c r="S393" s="51">
        <v>11.134204666666669</v>
      </c>
      <c r="T393" s="50">
        <v>12.170820625000001</v>
      </c>
      <c r="U393" s="51">
        <v>16.348733333333335</v>
      </c>
      <c r="V393" s="51">
        <v>0</v>
      </c>
      <c r="W393" s="50">
        <v>0</v>
      </c>
      <c r="X393" s="49">
        <v>0.6188435000000001</v>
      </c>
      <c r="Y393" s="51">
        <v>0</v>
      </c>
      <c r="Z393" s="52">
        <v>0</v>
      </c>
      <c r="AA393" s="52">
        <v>0</v>
      </c>
      <c r="AB393" s="52">
        <v>0</v>
      </c>
      <c r="AC393" s="52">
        <v>0</v>
      </c>
      <c r="AD393" s="52">
        <v>0</v>
      </c>
      <c r="AE393" s="50">
        <v>9.1400089999999992</v>
      </c>
      <c r="AF393" s="50">
        <v>20.745684000000001</v>
      </c>
      <c r="AG393" s="50">
        <v>0</v>
      </c>
      <c r="AH393" s="50">
        <v>8.8759905600000018</v>
      </c>
      <c r="AI393" s="52">
        <v>5.4636506518518519</v>
      </c>
      <c r="AJ393" s="49">
        <v>6.7606891480197495</v>
      </c>
      <c r="AK393" s="50">
        <v>17.143864197530863</v>
      </c>
      <c r="AL393" s="50">
        <v>34.698641975308647</v>
      </c>
      <c r="AM393" s="50">
        <v>42.35</v>
      </c>
      <c r="AN393" s="50">
        <v>0</v>
      </c>
      <c r="AO393" s="50">
        <v>0</v>
      </c>
      <c r="AP393" s="50">
        <v>0</v>
      </c>
      <c r="AQ393" s="51">
        <v>0</v>
      </c>
      <c r="AR393" s="49">
        <v>0</v>
      </c>
      <c r="AS393" s="50">
        <v>0</v>
      </c>
      <c r="AT393" s="50">
        <v>0</v>
      </c>
      <c r="AU393" s="50">
        <v>5.1009333333333329</v>
      </c>
      <c r="AV393" s="50">
        <v>178.78249733333337</v>
      </c>
      <c r="AW393" s="50">
        <v>14.678775309523811</v>
      </c>
      <c r="AX393" s="50">
        <v>0.71676190476190471</v>
      </c>
      <c r="AY393" s="50">
        <v>53.403716666666675</v>
      </c>
      <c r="AZ393" s="51">
        <v>0</v>
      </c>
      <c r="BA393" s="49">
        <v>0</v>
      </c>
      <c r="BB393" s="49">
        <v>0</v>
      </c>
      <c r="BC393" s="50">
        <v>0</v>
      </c>
      <c r="BD393" s="50">
        <v>0</v>
      </c>
      <c r="BE393" s="51">
        <v>0</v>
      </c>
      <c r="BF393" s="38"/>
      <c r="BG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38"/>
      <c r="BY393" s="38"/>
      <c r="BZ393" s="38"/>
      <c r="CJ393" s="38"/>
    </row>
    <row r="394" spans="2:88" x14ac:dyDescent="0.25">
      <c r="B394" s="8">
        <v>392</v>
      </c>
      <c r="C394" s="9" t="s">
        <v>11757</v>
      </c>
      <c r="D394" s="9" t="s">
        <v>12053</v>
      </c>
      <c r="E394" s="49">
        <v>13.873269400000002</v>
      </c>
      <c r="F394" s="50">
        <v>9.9030288000000013</v>
      </c>
      <c r="G394" s="50">
        <v>23.784399999999998</v>
      </c>
      <c r="H394" s="51">
        <v>0</v>
      </c>
      <c r="I394" s="50">
        <v>0</v>
      </c>
      <c r="J394" s="50">
        <v>0</v>
      </c>
      <c r="K394" s="50">
        <v>0</v>
      </c>
      <c r="L394" s="50">
        <v>0</v>
      </c>
      <c r="M394" s="49">
        <v>6.1618842333333346</v>
      </c>
      <c r="N394" s="49">
        <v>2.1412299881066668</v>
      </c>
      <c r="O394" s="49">
        <v>1.7371279999999998</v>
      </c>
      <c r="P394" s="50">
        <v>0</v>
      </c>
      <c r="Q394" s="50">
        <v>0</v>
      </c>
      <c r="R394" s="50">
        <v>62.225498000000002</v>
      </c>
      <c r="S394" s="51">
        <v>11.134204666666669</v>
      </c>
      <c r="T394" s="50">
        <v>14.60498475</v>
      </c>
      <c r="U394" s="51">
        <v>16.348733333333335</v>
      </c>
      <c r="V394" s="51">
        <v>0</v>
      </c>
      <c r="W394" s="50">
        <v>0</v>
      </c>
      <c r="X394" s="49">
        <v>0.6188435000000001</v>
      </c>
      <c r="Y394" s="51">
        <v>0</v>
      </c>
      <c r="Z394" s="52">
        <v>0</v>
      </c>
      <c r="AA394" s="52">
        <v>0</v>
      </c>
      <c r="AB394" s="52">
        <v>0</v>
      </c>
      <c r="AC394" s="52">
        <v>0</v>
      </c>
      <c r="AD394" s="52">
        <v>0</v>
      </c>
      <c r="AE394" s="50">
        <v>10.9680108</v>
      </c>
      <c r="AF394" s="50">
        <v>24.894820799999998</v>
      </c>
      <c r="AG394" s="50">
        <v>0</v>
      </c>
      <c r="AH394" s="50">
        <v>8.8759905600000018</v>
      </c>
      <c r="AI394" s="52">
        <v>5.4636506518518519</v>
      </c>
      <c r="AJ394" s="49">
        <v>8.1128269776236994</v>
      </c>
      <c r="AK394" s="50">
        <v>20.572637037037037</v>
      </c>
      <c r="AL394" s="50">
        <v>41.638370370370374</v>
      </c>
      <c r="AM394" s="50">
        <v>50.820000000000007</v>
      </c>
      <c r="AN394" s="50">
        <v>0</v>
      </c>
      <c r="AO394" s="50">
        <v>0</v>
      </c>
      <c r="AP394" s="50">
        <v>0</v>
      </c>
      <c r="AQ394" s="51">
        <v>0</v>
      </c>
      <c r="AR394" s="49">
        <v>0</v>
      </c>
      <c r="AS394" s="50">
        <v>0</v>
      </c>
      <c r="AT394" s="50">
        <v>0</v>
      </c>
      <c r="AU394" s="50">
        <v>6.3761666666666663</v>
      </c>
      <c r="AV394" s="50">
        <v>204.36058000000003</v>
      </c>
      <c r="AW394" s="50">
        <v>14.678775309523811</v>
      </c>
      <c r="AX394" s="50">
        <v>0.71676190476190471</v>
      </c>
      <c r="AY394" s="50">
        <v>53.403716666666675</v>
      </c>
      <c r="AZ394" s="51">
        <v>0</v>
      </c>
      <c r="BA394" s="49">
        <v>0</v>
      </c>
      <c r="BB394" s="49">
        <v>0</v>
      </c>
      <c r="BC394" s="50">
        <v>0</v>
      </c>
      <c r="BD394" s="50">
        <v>0</v>
      </c>
      <c r="BE394" s="51">
        <v>0</v>
      </c>
      <c r="BF394" s="38"/>
      <c r="BG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38"/>
      <c r="BY394" s="38"/>
      <c r="BZ394" s="38"/>
      <c r="CJ394" s="38"/>
    </row>
    <row r="395" spans="2:88" x14ac:dyDescent="0.25">
      <c r="B395" s="8">
        <v>393</v>
      </c>
      <c r="C395" s="9" t="s">
        <v>11757</v>
      </c>
      <c r="D395" s="9" t="s">
        <v>12054</v>
      </c>
      <c r="E395" s="49">
        <v>10.404952050000002</v>
      </c>
      <c r="F395" s="50">
        <v>7.427271600000001</v>
      </c>
      <c r="G395" s="50">
        <v>17.8383</v>
      </c>
      <c r="H395" s="51">
        <v>0</v>
      </c>
      <c r="I395" s="50">
        <v>0</v>
      </c>
      <c r="J395" s="50">
        <v>0</v>
      </c>
      <c r="K395" s="50">
        <v>0</v>
      </c>
      <c r="L395" s="50">
        <v>0</v>
      </c>
      <c r="M395" s="49">
        <v>9.2428263500000014</v>
      </c>
      <c r="N395" s="49">
        <v>2.7070817396444444</v>
      </c>
      <c r="O395" s="49">
        <v>2.6056919999999995</v>
      </c>
      <c r="P395" s="50">
        <v>0</v>
      </c>
      <c r="Q395" s="50">
        <v>0</v>
      </c>
      <c r="R395" s="50">
        <v>95.774144666666672</v>
      </c>
      <c r="S395" s="51">
        <v>11.134204666666669</v>
      </c>
      <c r="T395" s="50">
        <v>7.3024923749999999</v>
      </c>
      <c r="U395" s="51">
        <v>17.482226666666673</v>
      </c>
      <c r="V395" s="51">
        <v>0</v>
      </c>
      <c r="W395" s="50">
        <v>0</v>
      </c>
      <c r="X395" s="49">
        <v>0.6188435000000001</v>
      </c>
      <c r="Y395" s="51">
        <v>0</v>
      </c>
      <c r="Z395" s="52">
        <v>0</v>
      </c>
      <c r="AA395" s="52">
        <v>0</v>
      </c>
      <c r="AB395" s="52">
        <v>0</v>
      </c>
      <c r="AC395" s="52">
        <v>0</v>
      </c>
      <c r="AD395" s="52">
        <v>0</v>
      </c>
      <c r="AE395" s="50">
        <v>5.4840054</v>
      </c>
      <c r="AF395" s="50">
        <v>12.447410399999999</v>
      </c>
      <c r="AG395" s="50">
        <v>0</v>
      </c>
      <c r="AH395" s="50">
        <v>13.313985840000004</v>
      </c>
      <c r="AI395" s="52">
        <v>8.180473837037038</v>
      </c>
      <c r="AJ395" s="49">
        <v>4.0564134888118497</v>
      </c>
      <c r="AK395" s="50">
        <v>15.429477777777777</v>
      </c>
      <c r="AL395" s="50">
        <v>31.228777777777779</v>
      </c>
      <c r="AM395" s="50">
        <v>38.115000000000009</v>
      </c>
      <c r="AN395" s="50">
        <v>0</v>
      </c>
      <c r="AO395" s="50">
        <v>0</v>
      </c>
      <c r="AP395" s="50">
        <v>0</v>
      </c>
      <c r="AQ395" s="51">
        <v>0</v>
      </c>
      <c r="AR395" s="49">
        <v>0</v>
      </c>
      <c r="AS395" s="50">
        <v>0</v>
      </c>
      <c r="AT395" s="50">
        <v>0</v>
      </c>
      <c r="AU395" s="50">
        <v>5.7385499999999992</v>
      </c>
      <c r="AV395" s="50">
        <v>229.806622</v>
      </c>
      <c r="AW395" s="50">
        <v>22.018162964285715</v>
      </c>
      <c r="AX395" s="50">
        <v>0.71676190476190471</v>
      </c>
      <c r="AY395" s="50">
        <v>78.974133333333342</v>
      </c>
      <c r="AZ395" s="51">
        <v>0</v>
      </c>
      <c r="BA395" s="49">
        <v>0</v>
      </c>
      <c r="BB395" s="49">
        <v>0</v>
      </c>
      <c r="BC395" s="50">
        <v>0</v>
      </c>
      <c r="BD395" s="50">
        <v>0</v>
      </c>
      <c r="BE395" s="51">
        <v>0</v>
      </c>
      <c r="BF395" s="38"/>
      <c r="BG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38"/>
      <c r="BY395" s="38"/>
      <c r="BZ395" s="38"/>
      <c r="CJ395" s="38"/>
    </row>
    <row r="396" spans="2:88" x14ac:dyDescent="0.25">
      <c r="B396" s="8">
        <v>394</v>
      </c>
      <c r="C396" s="9" t="s">
        <v>11757</v>
      </c>
      <c r="D396" s="9" t="s">
        <v>12055</v>
      </c>
      <c r="E396" s="49">
        <v>13.873269400000002</v>
      </c>
      <c r="F396" s="50">
        <v>9.9030288000000013</v>
      </c>
      <c r="G396" s="50">
        <v>23.784399999999998</v>
      </c>
      <c r="H396" s="51">
        <v>0</v>
      </c>
      <c r="I396" s="50">
        <v>0</v>
      </c>
      <c r="J396" s="50">
        <v>0</v>
      </c>
      <c r="K396" s="50">
        <v>0</v>
      </c>
      <c r="L396" s="50">
        <v>0</v>
      </c>
      <c r="M396" s="49">
        <v>9.2428263500000014</v>
      </c>
      <c r="N396" s="49">
        <v>2.7070817396444444</v>
      </c>
      <c r="O396" s="49">
        <v>2.6056919999999995</v>
      </c>
      <c r="P396" s="50">
        <v>0</v>
      </c>
      <c r="Q396" s="50">
        <v>0</v>
      </c>
      <c r="R396" s="50">
        <v>95.774144666666672</v>
      </c>
      <c r="S396" s="51">
        <v>11.134204666666669</v>
      </c>
      <c r="T396" s="50">
        <v>9.7366565000000005</v>
      </c>
      <c r="U396" s="51">
        <v>17.482226666666673</v>
      </c>
      <c r="V396" s="51">
        <v>0</v>
      </c>
      <c r="W396" s="50">
        <v>0</v>
      </c>
      <c r="X396" s="49">
        <v>0.6188435000000001</v>
      </c>
      <c r="Y396" s="51">
        <v>0</v>
      </c>
      <c r="Z396" s="52">
        <v>0</v>
      </c>
      <c r="AA396" s="52">
        <v>0</v>
      </c>
      <c r="AB396" s="52">
        <v>0</v>
      </c>
      <c r="AC396" s="52">
        <v>0</v>
      </c>
      <c r="AD396" s="52">
        <v>0</v>
      </c>
      <c r="AE396" s="50">
        <v>7.3120072</v>
      </c>
      <c r="AF396" s="50">
        <v>16.5965472</v>
      </c>
      <c r="AG396" s="50">
        <v>0</v>
      </c>
      <c r="AH396" s="50">
        <v>13.313985840000004</v>
      </c>
      <c r="AI396" s="52">
        <v>8.180473837037038</v>
      </c>
      <c r="AJ396" s="49">
        <v>5.4085513184157996</v>
      </c>
      <c r="AK396" s="50">
        <v>20.572637037037037</v>
      </c>
      <c r="AL396" s="50">
        <v>41.638370370370374</v>
      </c>
      <c r="AM396" s="50">
        <v>50.820000000000007</v>
      </c>
      <c r="AN396" s="50">
        <v>0</v>
      </c>
      <c r="AO396" s="50">
        <v>0</v>
      </c>
      <c r="AP396" s="50">
        <v>0</v>
      </c>
      <c r="AQ396" s="51">
        <v>0</v>
      </c>
      <c r="AR396" s="49">
        <v>0</v>
      </c>
      <c r="AS396" s="50">
        <v>0</v>
      </c>
      <c r="AT396" s="50">
        <v>0</v>
      </c>
      <c r="AU396" s="50">
        <v>7.6513999999999989</v>
      </c>
      <c r="AV396" s="50">
        <v>268.17374600000005</v>
      </c>
      <c r="AW396" s="50">
        <v>22.018162964285715</v>
      </c>
      <c r="AX396" s="50">
        <v>0.71676190476190471</v>
      </c>
      <c r="AY396" s="50">
        <v>78.974133333333342</v>
      </c>
      <c r="AZ396" s="51">
        <v>0</v>
      </c>
      <c r="BA396" s="49">
        <v>0</v>
      </c>
      <c r="BB396" s="49">
        <v>0</v>
      </c>
      <c r="BC396" s="50">
        <v>0</v>
      </c>
      <c r="BD396" s="50">
        <v>0</v>
      </c>
      <c r="BE396" s="51">
        <v>0</v>
      </c>
      <c r="BF396" s="38"/>
      <c r="BG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38"/>
      <c r="BY396" s="38"/>
      <c r="BZ396" s="38"/>
      <c r="CJ396" s="38"/>
    </row>
    <row r="397" spans="2:88" x14ac:dyDescent="0.25">
      <c r="B397" s="8">
        <v>395</v>
      </c>
      <c r="C397" s="9" t="s">
        <v>11757</v>
      </c>
      <c r="D397" s="9" t="s">
        <v>12056</v>
      </c>
      <c r="E397" s="49">
        <v>17.341586750000001</v>
      </c>
      <c r="F397" s="50">
        <v>12.378786000000002</v>
      </c>
      <c r="G397" s="50">
        <v>29.730499999999999</v>
      </c>
      <c r="H397" s="51">
        <v>0</v>
      </c>
      <c r="I397" s="50">
        <v>0</v>
      </c>
      <c r="J397" s="50">
        <v>0</v>
      </c>
      <c r="K397" s="50">
        <v>0</v>
      </c>
      <c r="L397" s="50">
        <v>0</v>
      </c>
      <c r="M397" s="49">
        <v>9.2428263500000014</v>
      </c>
      <c r="N397" s="49">
        <v>2.7070817396444444</v>
      </c>
      <c r="O397" s="49">
        <v>2.6056919999999995</v>
      </c>
      <c r="P397" s="50">
        <v>0</v>
      </c>
      <c r="Q397" s="50">
        <v>0</v>
      </c>
      <c r="R397" s="50">
        <v>95.774144666666672</v>
      </c>
      <c r="S397" s="51">
        <v>11.134204666666669</v>
      </c>
      <c r="T397" s="50">
        <v>12.170820625000001</v>
      </c>
      <c r="U397" s="51">
        <v>17.482226666666673</v>
      </c>
      <c r="V397" s="51">
        <v>0</v>
      </c>
      <c r="W397" s="50">
        <v>0</v>
      </c>
      <c r="X397" s="49">
        <v>0.6188435000000001</v>
      </c>
      <c r="Y397" s="51">
        <v>0</v>
      </c>
      <c r="Z397" s="52">
        <v>0</v>
      </c>
      <c r="AA397" s="52">
        <v>0</v>
      </c>
      <c r="AB397" s="52">
        <v>0</v>
      </c>
      <c r="AC397" s="52">
        <v>0</v>
      </c>
      <c r="AD397" s="52">
        <v>0</v>
      </c>
      <c r="AE397" s="50">
        <v>9.1400089999999992</v>
      </c>
      <c r="AF397" s="50">
        <v>20.745684000000001</v>
      </c>
      <c r="AG397" s="50">
        <v>0</v>
      </c>
      <c r="AH397" s="50">
        <v>13.313985840000004</v>
      </c>
      <c r="AI397" s="52">
        <v>8.180473837037038</v>
      </c>
      <c r="AJ397" s="49">
        <v>6.7606891480197495</v>
      </c>
      <c r="AK397" s="50">
        <v>25.715796296296297</v>
      </c>
      <c r="AL397" s="50">
        <v>52.04796296296297</v>
      </c>
      <c r="AM397" s="50">
        <v>63.525000000000006</v>
      </c>
      <c r="AN397" s="50">
        <v>0</v>
      </c>
      <c r="AO397" s="50">
        <v>0</v>
      </c>
      <c r="AP397" s="50">
        <v>0</v>
      </c>
      <c r="AQ397" s="51">
        <v>0</v>
      </c>
      <c r="AR397" s="49">
        <v>0</v>
      </c>
      <c r="AS397" s="50">
        <v>0</v>
      </c>
      <c r="AT397" s="50">
        <v>0</v>
      </c>
      <c r="AU397" s="50">
        <v>7.6513999999999989</v>
      </c>
      <c r="AV397" s="50">
        <v>268.17374600000005</v>
      </c>
      <c r="AW397" s="50">
        <v>22.018162964285715</v>
      </c>
      <c r="AX397" s="50">
        <v>0.71676190476190471</v>
      </c>
      <c r="AY397" s="50">
        <v>78.974133333333342</v>
      </c>
      <c r="AZ397" s="51">
        <v>0</v>
      </c>
      <c r="BA397" s="49">
        <v>0</v>
      </c>
      <c r="BB397" s="49">
        <v>0</v>
      </c>
      <c r="BC397" s="50">
        <v>0</v>
      </c>
      <c r="BD397" s="50">
        <v>0</v>
      </c>
      <c r="BE397" s="51">
        <v>0</v>
      </c>
      <c r="BF397" s="38"/>
      <c r="BG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38"/>
      <c r="BY397" s="38"/>
      <c r="BZ397" s="38"/>
      <c r="CJ397" s="38"/>
    </row>
    <row r="398" spans="2:88" x14ac:dyDescent="0.25">
      <c r="B398" s="8">
        <v>396</v>
      </c>
      <c r="C398" s="9" t="s">
        <v>11757</v>
      </c>
      <c r="D398" s="9" t="s">
        <v>12057</v>
      </c>
      <c r="E398" s="49">
        <v>20.809904100000004</v>
      </c>
      <c r="F398" s="50">
        <v>14.854543200000002</v>
      </c>
      <c r="G398" s="50">
        <v>35.676600000000001</v>
      </c>
      <c r="H398" s="51">
        <v>0</v>
      </c>
      <c r="I398" s="50">
        <v>0</v>
      </c>
      <c r="J398" s="50">
        <v>0</v>
      </c>
      <c r="K398" s="50">
        <v>0</v>
      </c>
      <c r="L398" s="50">
        <v>0</v>
      </c>
      <c r="M398" s="49">
        <v>9.2428263500000014</v>
      </c>
      <c r="N398" s="49">
        <v>2.7070817396444444</v>
      </c>
      <c r="O398" s="49">
        <v>2.6056919999999995</v>
      </c>
      <c r="P398" s="50">
        <v>0</v>
      </c>
      <c r="Q398" s="50">
        <v>0</v>
      </c>
      <c r="R398" s="50">
        <v>95.774144666666672</v>
      </c>
      <c r="S398" s="51">
        <v>11.134204666666669</v>
      </c>
      <c r="T398" s="50">
        <v>14.60498475</v>
      </c>
      <c r="U398" s="51">
        <v>17.482226666666673</v>
      </c>
      <c r="V398" s="51">
        <v>0</v>
      </c>
      <c r="W398" s="50">
        <v>0</v>
      </c>
      <c r="X398" s="49">
        <v>0.6188435000000001</v>
      </c>
      <c r="Y398" s="51">
        <v>0</v>
      </c>
      <c r="Z398" s="52">
        <v>0</v>
      </c>
      <c r="AA398" s="52">
        <v>0</v>
      </c>
      <c r="AB398" s="52">
        <v>0</v>
      </c>
      <c r="AC398" s="52">
        <v>0</v>
      </c>
      <c r="AD398" s="52">
        <v>0</v>
      </c>
      <c r="AE398" s="50">
        <v>10.9680108</v>
      </c>
      <c r="AF398" s="50">
        <v>24.894820799999998</v>
      </c>
      <c r="AG398" s="50">
        <v>0</v>
      </c>
      <c r="AH398" s="50">
        <v>13.313985840000004</v>
      </c>
      <c r="AI398" s="52">
        <v>8.180473837037038</v>
      </c>
      <c r="AJ398" s="49">
        <v>8.1128269776236994</v>
      </c>
      <c r="AK398" s="50">
        <v>30.858955555555553</v>
      </c>
      <c r="AL398" s="50">
        <v>62.457555555555558</v>
      </c>
      <c r="AM398" s="50">
        <v>76.230000000000018</v>
      </c>
      <c r="AN398" s="50">
        <v>0</v>
      </c>
      <c r="AO398" s="50">
        <v>0</v>
      </c>
      <c r="AP398" s="50">
        <v>0</v>
      </c>
      <c r="AQ398" s="51">
        <v>0</v>
      </c>
      <c r="AR398" s="49">
        <v>0</v>
      </c>
      <c r="AS398" s="50">
        <v>0</v>
      </c>
      <c r="AT398" s="50">
        <v>0</v>
      </c>
      <c r="AU398" s="50">
        <v>9.5642499999999995</v>
      </c>
      <c r="AV398" s="50">
        <v>306.54087000000004</v>
      </c>
      <c r="AW398" s="50">
        <v>22.018162964285715</v>
      </c>
      <c r="AX398" s="50">
        <v>0.71676190476190471</v>
      </c>
      <c r="AY398" s="50">
        <v>78.974133333333342</v>
      </c>
      <c r="AZ398" s="51">
        <v>0</v>
      </c>
      <c r="BA398" s="49">
        <v>0</v>
      </c>
      <c r="BB398" s="49">
        <v>0</v>
      </c>
      <c r="BC398" s="50">
        <v>0</v>
      </c>
      <c r="BD398" s="50">
        <v>0</v>
      </c>
      <c r="BE398" s="51">
        <v>0</v>
      </c>
      <c r="BF398" s="38"/>
      <c r="BG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38"/>
      <c r="BY398" s="38"/>
      <c r="BZ398" s="38"/>
      <c r="CJ398" s="38"/>
    </row>
    <row r="399" spans="2:88" x14ac:dyDescent="0.25">
      <c r="B399" s="8">
        <v>397</v>
      </c>
      <c r="C399" s="9" t="s">
        <v>11757</v>
      </c>
      <c r="D399" s="9" t="s">
        <v>12058</v>
      </c>
      <c r="E399" s="49">
        <v>3.4683173500000004</v>
      </c>
      <c r="F399" s="50">
        <v>2.4757572000000003</v>
      </c>
      <c r="G399" s="50">
        <v>5.9460999999999995</v>
      </c>
      <c r="H399" s="51">
        <v>0</v>
      </c>
      <c r="I399" s="50">
        <v>0</v>
      </c>
      <c r="J399" s="50">
        <v>0</v>
      </c>
      <c r="K399" s="50">
        <v>0</v>
      </c>
      <c r="L399" s="50">
        <v>0</v>
      </c>
      <c r="M399" s="49">
        <v>3.0809421166666673</v>
      </c>
      <c r="N399" s="49">
        <v>1.6793607249066667</v>
      </c>
      <c r="O399" s="49">
        <v>0.86856399999999989</v>
      </c>
      <c r="P399" s="50">
        <v>0</v>
      </c>
      <c r="Q399" s="50">
        <v>0</v>
      </c>
      <c r="R399" s="50">
        <v>37.358569333333335</v>
      </c>
      <c r="S399" s="51">
        <v>20.098589333333333</v>
      </c>
      <c r="T399" s="50">
        <v>12.844843708333332</v>
      </c>
      <c r="U399" s="51">
        <v>6.4889666666666672</v>
      </c>
      <c r="V399" s="51">
        <v>0</v>
      </c>
      <c r="W399" s="50">
        <v>0</v>
      </c>
      <c r="X399" s="49">
        <v>0.82512466666666684</v>
      </c>
      <c r="Y399" s="51">
        <v>0</v>
      </c>
      <c r="Z399" s="52">
        <v>0</v>
      </c>
      <c r="AA399" s="52">
        <v>0</v>
      </c>
      <c r="AB399" s="52">
        <v>0</v>
      </c>
      <c r="AC399" s="52">
        <v>0</v>
      </c>
      <c r="AD399" s="52">
        <v>0</v>
      </c>
      <c r="AE399" s="50">
        <v>8.6590128000000011</v>
      </c>
      <c r="AF399" s="50">
        <v>24.894820799999998</v>
      </c>
      <c r="AG399" s="50">
        <v>0</v>
      </c>
      <c r="AH399" s="50">
        <v>4.4379952800000009</v>
      </c>
      <c r="AI399" s="52">
        <v>2.7468274666666663</v>
      </c>
      <c r="AJ399" s="49">
        <v>8.1128269776236994</v>
      </c>
      <c r="AK399" s="50">
        <v>5.1431592592592592</v>
      </c>
      <c r="AL399" s="50">
        <v>10.409592592592594</v>
      </c>
      <c r="AM399" s="50">
        <v>12.705000000000002</v>
      </c>
      <c r="AN399" s="50">
        <v>0</v>
      </c>
      <c r="AO399" s="50">
        <v>0</v>
      </c>
      <c r="AP399" s="50">
        <v>0</v>
      </c>
      <c r="AQ399" s="51">
        <v>0</v>
      </c>
      <c r="AR399" s="49">
        <v>0</v>
      </c>
      <c r="AS399" s="50">
        <v>0</v>
      </c>
      <c r="AT399" s="50">
        <v>0</v>
      </c>
      <c r="AU399" s="50">
        <v>1.9128499999999997</v>
      </c>
      <c r="AV399" s="50">
        <v>81.480618833333338</v>
      </c>
      <c r="AW399" s="50">
        <v>7.7031733690476196</v>
      </c>
      <c r="AX399" s="50">
        <v>1.4335238095238094</v>
      </c>
      <c r="AY399" s="50">
        <v>31.289080000000006</v>
      </c>
      <c r="AZ399" s="51">
        <v>0</v>
      </c>
      <c r="BA399" s="49">
        <v>0</v>
      </c>
      <c r="BB399" s="49">
        <v>0</v>
      </c>
      <c r="BC399" s="50">
        <v>0</v>
      </c>
      <c r="BD399" s="50">
        <v>0</v>
      </c>
      <c r="BE399" s="51">
        <v>0</v>
      </c>
      <c r="BF399" s="38"/>
      <c r="BG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38"/>
      <c r="BY399" s="38"/>
      <c r="BZ399" s="38"/>
      <c r="CJ399" s="38"/>
    </row>
    <row r="400" spans="2:88" x14ac:dyDescent="0.25">
      <c r="B400" s="8">
        <v>398</v>
      </c>
      <c r="C400" s="9" t="s">
        <v>11757</v>
      </c>
      <c r="D400" s="9" t="s">
        <v>12059</v>
      </c>
      <c r="E400" s="49">
        <v>4.6244231333333339</v>
      </c>
      <c r="F400" s="50">
        <v>3.3010096000000004</v>
      </c>
      <c r="G400" s="50">
        <v>7.9281333333333333</v>
      </c>
      <c r="H400" s="51">
        <v>0</v>
      </c>
      <c r="I400" s="50">
        <v>0</v>
      </c>
      <c r="J400" s="50">
        <v>0</v>
      </c>
      <c r="K400" s="50">
        <v>0</v>
      </c>
      <c r="L400" s="50">
        <v>0</v>
      </c>
      <c r="M400" s="49">
        <v>3.0809421166666673</v>
      </c>
      <c r="N400" s="49">
        <v>1.6793607249066667</v>
      </c>
      <c r="O400" s="49">
        <v>0.86856399999999989</v>
      </c>
      <c r="P400" s="50">
        <v>0</v>
      </c>
      <c r="Q400" s="50">
        <v>0</v>
      </c>
      <c r="R400" s="50">
        <v>37.358569333333335</v>
      </c>
      <c r="S400" s="51">
        <v>20.098589333333333</v>
      </c>
      <c r="T400" s="50">
        <v>17.126458277777775</v>
      </c>
      <c r="U400" s="51">
        <v>6.4889666666666672</v>
      </c>
      <c r="V400" s="51">
        <v>0</v>
      </c>
      <c r="W400" s="50">
        <v>0</v>
      </c>
      <c r="X400" s="49">
        <v>0.82512466666666684</v>
      </c>
      <c r="Y400" s="51">
        <v>0</v>
      </c>
      <c r="Z400" s="52">
        <v>0</v>
      </c>
      <c r="AA400" s="52">
        <v>0</v>
      </c>
      <c r="AB400" s="52">
        <v>0</v>
      </c>
      <c r="AC400" s="52">
        <v>0</v>
      </c>
      <c r="AD400" s="52">
        <v>0</v>
      </c>
      <c r="AE400" s="50">
        <v>11.545350400000002</v>
      </c>
      <c r="AF400" s="50">
        <v>33.1930944</v>
      </c>
      <c r="AG400" s="50">
        <v>0</v>
      </c>
      <c r="AH400" s="50">
        <v>4.4379952800000009</v>
      </c>
      <c r="AI400" s="52">
        <v>2.7468274666666663</v>
      </c>
      <c r="AJ400" s="49">
        <v>10.817102636831599</v>
      </c>
      <c r="AK400" s="50">
        <v>6.8575456790123459</v>
      </c>
      <c r="AL400" s="50">
        <v>13.879456790123458</v>
      </c>
      <c r="AM400" s="50">
        <v>16.940000000000001</v>
      </c>
      <c r="AN400" s="50">
        <v>0</v>
      </c>
      <c r="AO400" s="50">
        <v>0</v>
      </c>
      <c r="AP400" s="50">
        <v>0</v>
      </c>
      <c r="AQ400" s="51">
        <v>0</v>
      </c>
      <c r="AR400" s="49">
        <v>0</v>
      </c>
      <c r="AS400" s="50">
        <v>0</v>
      </c>
      <c r="AT400" s="50">
        <v>0</v>
      </c>
      <c r="AU400" s="50">
        <v>2.5504666666666664</v>
      </c>
      <c r="AV400" s="50">
        <v>95.895797333333348</v>
      </c>
      <c r="AW400" s="50">
        <v>7.7031733690476196</v>
      </c>
      <c r="AX400" s="50">
        <v>1.4335238095238094</v>
      </c>
      <c r="AY400" s="50">
        <v>31.289080000000006</v>
      </c>
      <c r="AZ400" s="51">
        <v>0</v>
      </c>
      <c r="BA400" s="49">
        <v>0</v>
      </c>
      <c r="BB400" s="49">
        <v>0</v>
      </c>
      <c r="BC400" s="50">
        <v>0</v>
      </c>
      <c r="BD400" s="50">
        <v>0</v>
      </c>
      <c r="BE400" s="51">
        <v>0</v>
      </c>
      <c r="BF400" s="38"/>
      <c r="BG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38"/>
      <c r="BY400" s="38"/>
      <c r="BZ400" s="38"/>
      <c r="CJ400" s="38"/>
    </row>
    <row r="401" spans="2:88" x14ac:dyDescent="0.25">
      <c r="B401" s="8">
        <v>399</v>
      </c>
      <c r="C401" s="9" t="s">
        <v>11757</v>
      </c>
      <c r="D401" s="9" t="s">
        <v>12060</v>
      </c>
      <c r="E401" s="49">
        <v>5.7805289166666673</v>
      </c>
      <c r="F401" s="50">
        <v>4.1262620000000005</v>
      </c>
      <c r="G401" s="50">
        <v>9.910166666666667</v>
      </c>
      <c r="H401" s="51">
        <v>0</v>
      </c>
      <c r="I401" s="50">
        <v>0</v>
      </c>
      <c r="J401" s="50">
        <v>0</v>
      </c>
      <c r="K401" s="50">
        <v>0</v>
      </c>
      <c r="L401" s="50">
        <v>0</v>
      </c>
      <c r="M401" s="49">
        <v>3.0809421166666673</v>
      </c>
      <c r="N401" s="49">
        <v>1.6793607249066667</v>
      </c>
      <c r="O401" s="49">
        <v>0.86856399999999989</v>
      </c>
      <c r="P401" s="50">
        <v>0</v>
      </c>
      <c r="Q401" s="50">
        <v>0</v>
      </c>
      <c r="R401" s="50">
        <v>37.358569333333335</v>
      </c>
      <c r="S401" s="51">
        <v>20.098589333333333</v>
      </c>
      <c r="T401" s="50">
        <v>21.408072847222218</v>
      </c>
      <c r="U401" s="51">
        <v>6.4889666666666672</v>
      </c>
      <c r="V401" s="51">
        <v>0</v>
      </c>
      <c r="W401" s="50">
        <v>0</v>
      </c>
      <c r="X401" s="49">
        <v>0.82512466666666684</v>
      </c>
      <c r="Y401" s="51">
        <v>0</v>
      </c>
      <c r="Z401" s="52">
        <v>0</v>
      </c>
      <c r="AA401" s="52">
        <v>0</v>
      </c>
      <c r="AB401" s="52">
        <v>0</v>
      </c>
      <c r="AC401" s="52">
        <v>0</v>
      </c>
      <c r="AD401" s="52">
        <v>0</v>
      </c>
      <c r="AE401" s="50">
        <v>14.431688000000003</v>
      </c>
      <c r="AF401" s="50">
        <v>41.491368000000001</v>
      </c>
      <c r="AG401" s="50">
        <v>0</v>
      </c>
      <c r="AH401" s="50">
        <v>4.4379952800000009</v>
      </c>
      <c r="AI401" s="52">
        <v>2.7468274666666663</v>
      </c>
      <c r="AJ401" s="49">
        <v>13.521378296039499</v>
      </c>
      <c r="AK401" s="50">
        <v>8.5719320987654317</v>
      </c>
      <c r="AL401" s="50">
        <v>17.349320987654323</v>
      </c>
      <c r="AM401" s="50">
        <v>21.175000000000001</v>
      </c>
      <c r="AN401" s="50">
        <v>0</v>
      </c>
      <c r="AO401" s="50">
        <v>0</v>
      </c>
      <c r="AP401" s="50">
        <v>0</v>
      </c>
      <c r="AQ401" s="51">
        <v>0</v>
      </c>
      <c r="AR401" s="49">
        <v>0</v>
      </c>
      <c r="AS401" s="50">
        <v>0</v>
      </c>
      <c r="AT401" s="50">
        <v>0</v>
      </c>
      <c r="AU401" s="50">
        <v>2.5504666666666664</v>
      </c>
      <c r="AV401" s="50">
        <v>95.895797333333348</v>
      </c>
      <c r="AW401" s="50">
        <v>7.7031733690476196</v>
      </c>
      <c r="AX401" s="50">
        <v>1.4335238095238094</v>
      </c>
      <c r="AY401" s="50">
        <v>31.289080000000006</v>
      </c>
      <c r="AZ401" s="51">
        <v>0</v>
      </c>
      <c r="BA401" s="49">
        <v>0</v>
      </c>
      <c r="BB401" s="49">
        <v>0</v>
      </c>
      <c r="BC401" s="50">
        <v>0</v>
      </c>
      <c r="BD401" s="50">
        <v>0</v>
      </c>
      <c r="BE401" s="51">
        <v>0</v>
      </c>
      <c r="BF401" s="38"/>
      <c r="BG401" s="38"/>
      <c r="BK401" s="38"/>
      <c r="BL401" s="38"/>
      <c r="BM401" s="38"/>
      <c r="BN401" s="38"/>
      <c r="BO401" s="38"/>
      <c r="BP401" s="38"/>
      <c r="BQ401" s="38"/>
      <c r="BR401" s="38"/>
      <c r="BS401" s="38"/>
      <c r="BT401" s="38"/>
      <c r="BU401" s="38"/>
      <c r="BY401" s="38"/>
      <c r="BZ401" s="38"/>
      <c r="CJ401" s="38"/>
    </row>
    <row r="402" spans="2:88" x14ac:dyDescent="0.25">
      <c r="B402" s="8">
        <v>400</v>
      </c>
      <c r="C402" s="9" t="s">
        <v>11757</v>
      </c>
      <c r="D402" s="9" t="s">
        <v>12061</v>
      </c>
      <c r="E402" s="49">
        <v>6.9366347000000008</v>
      </c>
      <c r="F402" s="50">
        <v>4.9515144000000006</v>
      </c>
      <c r="G402" s="50">
        <v>11.892199999999999</v>
      </c>
      <c r="H402" s="51">
        <v>0</v>
      </c>
      <c r="I402" s="50">
        <v>0</v>
      </c>
      <c r="J402" s="50">
        <v>0</v>
      </c>
      <c r="K402" s="50">
        <v>0</v>
      </c>
      <c r="L402" s="50">
        <v>0</v>
      </c>
      <c r="M402" s="49">
        <v>3.0809421166666673</v>
      </c>
      <c r="N402" s="49">
        <v>1.6793607249066667</v>
      </c>
      <c r="O402" s="49">
        <v>0.86856399999999989</v>
      </c>
      <c r="P402" s="50">
        <v>0</v>
      </c>
      <c r="Q402" s="50">
        <v>0</v>
      </c>
      <c r="R402" s="50">
        <v>37.358569333333335</v>
      </c>
      <c r="S402" s="51">
        <v>20.098589333333333</v>
      </c>
      <c r="T402" s="50">
        <v>25.689687416666665</v>
      </c>
      <c r="U402" s="51">
        <v>6.4889666666666672</v>
      </c>
      <c r="V402" s="51">
        <v>0</v>
      </c>
      <c r="W402" s="50">
        <v>0</v>
      </c>
      <c r="X402" s="49">
        <v>0.82512466666666684</v>
      </c>
      <c r="Y402" s="51">
        <v>0</v>
      </c>
      <c r="Z402" s="52">
        <v>0</v>
      </c>
      <c r="AA402" s="52">
        <v>0</v>
      </c>
      <c r="AB402" s="52">
        <v>0</v>
      </c>
      <c r="AC402" s="52">
        <v>0</v>
      </c>
      <c r="AD402" s="52">
        <v>0</v>
      </c>
      <c r="AE402" s="50">
        <v>17.318025600000002</v>
      </c>
      <c r="AF402" s="50">
        <v>49.789641599999996</v>
      </c>
      <c r="AG402" s="50">
        <v>0</v>
      </c>
      <c r="AH402" s="50">
        <v>4.4379952800000009</v>
      </c>
      <c r="AI402" s="52">
        <v>2.7468274666666663</v>
      </c>
      <c r="AJ402" s="49">
        <v>16.225653955247399</v>
      </c>
      <c r="AK402" s="50">
        <v>10.286318518518518</v>
      </c>
      <c r="AL402" s="50">
        <v>20.819185185185187</v>
      </c>
      <c r="AM402" s="50">
        <v>25.410000000000004</v>
      </c>
      <c r="AN402" s="50">
        <v>0</v>
      </c>
      <c r="AO402" s="50">
        <v>0</v>
      </c>
      <c r="AP402" s="50">
        <v>0</v>
      </c>
      <c r="AQ402" s="51">
        <v>0</v>
      </c>
      <c r="AR402" s="49">
        <v>0</v>
      </c>
      <c r="AS402" s="50">
        <v>0</v>
      </c>
      <c r="AT402" s="50">
        <v>0</v>
      </c>
      <c r="AU402" s="50">
        <v>3.1880833333333332</v>
      </c>
      <c r="AV402" s="50">
        <v>110.31097583333334</v>
      </c>
      <c r="AW402" s="50">
        <v>7.7031733690476196</v>
      </c>
      <c r="AX402" s="50">
        <v>1.4335238095238094</v>
      </c>
      <c r="AY402" s="50">
        <v>31.289080000000006</v>
      </c>
      <c r="AZ402" s="51">
        <v>0</v>
      </c>
      <c r="BA402" s="49">
        <v>0</v>
      </c>
      <c r="BB402" s="49">
        <v>0</v>
      </c>
      <c r="BC402" s="50">
        <v>0</v>
      </c>
      <c r="BD402" s="50">
        <v>0</v>
      </c>
      <c r="BE402" s="51">
        <v>0</v>
      </c>
      <c r="BF402" s="38"/>
      <c r="BG402" s="38"/>
      <c r="BK402" s="38"/>
      <c r="BL402" s="38"/>
      <c r="BM402" s="38"/>
      <c r="BN402" s="38"/>
      <c r="BO402" s="38"/>
      <c r="BP402" s="38"/>
      <c r="BQ402" s="38"/>
      <c r="BR402" s="38"/>
      <c r="BS402" s="38"/>
      <c r="BT402" s="38"/>
      <c r="BU402" s="38"/>
      <c r="BY402" s="38"/>
      <c r="BZ402" s="38"/>
      <c r="CJ402" s="38"/>
    </row>
    <row r="403" spans="2:88" x14ac:dyDescent="0.25">
      <c r="B403" s="8">
        <v>401</v>
      </c>
      <c r="C403" s="9" t="s">
        <v>11757</v>
      </c>
      <c r="D403" s="9" t="s">
        <v>12062</v>
      </c>
      <c r="E403" s="49">
        <v>6.9366347000000008</v>
      </c>
      <c r="F403" s="50">
        <v>4.9515144000000006</v>
      </c>
      <c r="G403" s="50">
        <v>11.892199999999999</v>
      </c>
      <c r="H403" s="51">
        <v>0</v>
      </c>
      <c r="I403" s="50">
        <v>0</v>
      </c>
      <c r="J403" s="50">
        <v>0</v>
      </c>
      <c r="K403" s="50">
        <v>0</v>
      </c>
      <c r="L403" s="50">
        <v>0</v>
      </c>
      <c r="M403" s="49">
        <v>6.1618842333333346</v>
      </c>
      <c r="N403" s="49">
        <v>2.1412299881066668</v>
      </c>
      <c r="O403" s="49">
        <v>1.7371279999999998</v>
      </c>
      <c r="P403" s="50">
        <v>0</v>
      </c>
      <c r="Q403" s="50">
        <v>0</v>
      </c>
      <c r="R403" s="50">
        <v>71.189882666666662</v>
      </c>
      <c r="S403" s="51">
        <v>20.098589333333333</v>
      </c>
      <c r="T403" s="50">
        <v>12.844843708333332</v>
      </c>
      <c r="U403" s="51">
        <v>16.348733333333335</v>
      </c>
      <c r="V403" s="51">
        <v>0</v>
      </c>
      <c r="W403" s="50">
        <v>0</v>
      </c>
      <c r="X403" s="49">
        <v>0.82512466666666684</v>
      </c>
      <c r="Y403" s="51">
        <v>0</v>
      </c>
      <c r="Z403" s="52">
        <v>0</v>
      </c>
      <c r="AA403" s="52">
        <v>0</v>
      </c>
      <c r="AB403" s="52">
        <v>0</v>
      </c>
      <c r="AC403" s="52">
        <v>0</v>
      </c>
      <c r="AD403" s="52">
        <v>0</v>
      </c>
      <c r="AE403" s="50">
        <v>8.6590128000000011</v>
      </c>
      <c r="AF403" s="50">
        <v>24.894820799999998</v>
      </c>
      <c r="AG403" s="50">
        <v>0</v>
      </c>
      <c r="AH403" s="50">
        <v>8.8759905600000018</v>
      </c>
      <c r="AI403" s="52">
        <v>5.4636506518518519</v>
      </c>
      <c r="AJ403" s="49">
        <v>8.1128269776236994</v>
      </c>
      <c r="AK403" s="50">
        <v>10.286318518518518</v>
      </c>
      <c r="AL403" s="50">
        <v>20.819185185185187</v>
      </c>
      <c r="AM403" s="50">
        <v>25.410000000000004</v>
      </c>
      <c r="AN403" s="50">
        <v>0</v>
      </c>
      <c r="AO403" s="50">
        <v>0</v>
      </c>
      <c r="AP403" s="50">
        <v>0</v>
      </c>
      <c r="AQ403" s="51">
        <v>0</v>
      </c>
      <c r="AR403" s="49">
        <v>0</v>
      </c>
      <c r="AS403" s="50">
        <v>0</v>
      </c>
      <c r="AT403" s="50">
        <v>0</v>
      </c>
      <c r="AU403" s="50">
        <v>3.8256999999999994</v>
      </c>
      <c r="AV403" s="50">
        <v>162.96123766666668</v>
      </c>
      <c r="AW403" s="50">
        <v>15.406346738095239</v>
      </c>
      <c r="AX403" s="50">
        <v>1.4335238095238094</v>
      </c>
      <c r="AY403" s="50">
        <v>60.240216666666683</v>
      </c>
      <c r="AZ403" s="51">
        <v>0</v>
      </c>
      <c r="BA403" s="49">
        <v>0</v>
      </c>
      <c r="BB403" s="49">
        <v>0</v>
      </c>
      <c r="BC403" s="50">
        <v>0</v>
      </c>
      <c r="BD403" s="50">
        <v>0</v>
      </c>
      <c r="BE403" s="51">
        <v>0</v>
      </c>
      <c r="BF403" s="38"/>
      <c r="BG403" s="38"/>
      <c r="BK403" s="38"/>
      <c r="BL403" s="38"/>
      <c r="BM403" s="38"/>
      <c r="BN403" s="38"/>
      <c r="BO403" s="38"/>
      <c r="BP403" s="38"/>
      <c r="BQ403" s="38"/>
      <c r="BR403" s="38"/>
      <c r="BS403" s="38"/>
      <c r="BT403" s="38"/>
      <c r="BU403" s="38"/>
      <c r="BY403" s="38"/>
      <c r="BZ403" s="38"/>
      <c r="CJ403" s="38"/>
    </row>
    <row r="404" spans="2:88" x14ac:dyDescent="0.25">
      <c r="B404" s="8">
        <v>402</v>
      </c>
      <c r="C404" s="9" t="s">
        <v>11757</v>
      </c>
      <c r="D404" s="9" t="s">
        <v>12063</v>
      </c>
      <c r="E404" s="49">
        <v>9.2488462666666678</v>
      </c>
      <c r="F404" s="50">
        <v>6.6020192000000009</v>
      </c>
      <c r="G404" s="50">
        <v>15.856266666666667</v>
      </c>
      <c r="H404" s="51">
        <v>0</v>
      </c>
      <c r="I404" s="50">
        <v>0</v>
      </c>
      <c r="J404" s="50">
        <v>0</v>
      </c>
      <c r="K404" s="50">
        <v>0</v>
      </c>
      <c r="L404" s="50">
        <v>0</v>
      </c>
      <c r="M404" s="49">
        <v>6.1618842333333346</v>
      </c>
      <c r="N404" s="49">
        <v>2.1412299881066668</v>
      </c>
      <c r="O404" s="49">
        <v>1.7371279999999998</v>
      </c>
      <c r="P404" s="50">
        <v>0</v>
      </c>
      <c r="Q404" s="50">
        <v>0</v>
      </c>
      <c r="R404" s="50">
        <v>71.189882666666662</v>
      </c>
      <c r="S404" s="51">
        <v>20.098589333333333</v>
      </c>
      <c r="T404" s="50">
        <v>17.126458277777775</v>
      </c>
      <c r="U404" s="51">
        <v>16.348733333333335</v>
      </c>
      <c r="V404" s="51">
        <v>0</v>
      </c>
      <c r="W404" s="50">
        <v>0</v>
      </c>
      <c r="X404" s="49">
        <v>0.82512466666666684</v>
      </c>
      <c r="Y404" s="51">
        <v>0</v>
      </c>
      <c r="Z404" s="52">
        <v>0</v>
      </c>
      <c r="AA404" s="52">
        <v>0</v>
      </c>
      <c r="AB404" s="52">
        <v>0</v>
      </c>
      <c r="AC404" s="52">
        <v>0</v>
      </c>
      <c r="AD404" s="52">
        <v>0</v>
      </c>
      <c r="AE404" s="50">
        <v>11.545350400000002</v>
      </c>
      <c r="AF404" s="50">
        <v>33.1930944</v>
      </c>
      <c r="AG404" s="50">
        <v>0</v>
      </c>
      <c r="AH404" s="50">
        <v>8.8759905600000018</v>
      </c>
      <c r="AI404" s="52">
        <v>5.4636506518518519</v>
      </c>
      <c r="AJ404" s="49">
        <v>10.817102636831599</v>
      </c>
      <c r="AK404" s="50">
        <v>13.715091358024692</v>
      </c>
      <c r="AL404" s="50">
        <v>27.758913580246915</v>
      </c>
      <c r="AM404" s="50">
        <v>33.880000000000003</v>
      </c>
      <c r="AN404" s="50">
        <v>0</v>
      </c>
      <c r="AO404" s="50">
        <v>0</v>
      </c>
      <c r="AP404" s="50">
        <v>0</v>
      </c>
      <c r="AQ404" s="51">
        <v>0</v>
      </c>
      <c r="AR404" s="49">
        <v>0</v>
      </c>
      <c r="AS404" s="50">
        <v>0</v>
      </c>
      <c r="AT404" s="50">
        <v>0</v>
      </c>
      <c r="AU404" s="50">
        <v>5.1009333333333329</v>
      </c>
      <c r="AV404" s="50">
        <v>191.7915946666667</v>
      </c>
      <c r="AW404" s="50">
        <v>15.406346738095239</v>
      </c>
      <c r="AX404" s="50">
        <v>1.4335238095238094</v>
      </c>
      <c r="AY404" s="50">
        <v>60.240216666666683</v>
      </c>
      <c r="AZ404" s="51">
        <v>0</v>
      </c>
      <c r="BA404" s="49">
        <v>0</v>
      </c>
      <c r="BB404" s="49">
        <v>0</v>
      </c>
      <c r="BC404" s="50">
        <v>0</v>
      </c>
      <c r="BD404" s="50">
        <v>0</v>
      </c>
      <c r="BE404" s="51">
        <v>0</v>
      </c>
      <c r="BF404" s="38"/>
      <c r="BG404" s="38"/>
      <c r="BK404" s="38"/>
      <c r="BL404" s="38"/>
      <c r="BM404" s="38"/>
      <c r="BN404" s="38"/>
      <c r="BO404" s="38"/>
      <c r="BP404" s="38"/>
      <c r="BQ404" s="38"/>
      <c r="BR404" s="38"/>
      <c r="BS404" s="38"/>
      <c r="BT404" s="38"/>
      <c r="BU404" s="38"/>
      <c r="BY404" s="38"/>
      <c r="BZ404" s="38"/>
      <c r="CJ404" s="38"/>
    </row>
    <row r="405" spans="2:88" x14ac:dyDescent="0.25">
      <c r="B405" s="8">
        <v>403</v>
      </c>
      <c r="C405" s="9" t="s">
        <v>11757</v>
      </c>
      <c r="D405" s="9" t="s">
        <v>12064</v>
      </c>
      <c r="E405" s="49">
        <v>11.561057833333335</v>
      </c>
      <c r="F405" s="50">
        <v>8.2525240000000011</v>
      </c>
      <c r="G405" s="50">
        <v>19.820333333333334</v>
      </c>
      <c r="H405" s="51">
        <v>0</v>
      </c>
      <c r="I405" s="50">
        <v>0</v>
      </c>
      <c r="J405" s="50">
        <v>0</v>
      </c>
      <c r="K405" s="50">
        <v>0</v>
      </c>
      <c r="L405" s="50">
        <v>0</v>
      </c>
      <c r="M405" s="49">
        <v>6.1618842333333346</v>
      </c>
      <c r="N405" s="49">
        <v>2.1412299881066668</v>
      </c>
      <c r="O405" s="49">
        <v>1.7371279999999998</v>
      </c>
      <c r="P405" s="50">
        <v>0</v>
      </c>
      <c r="Q405" s="50">
        <v>0</v>
      </c>
      <c r="R405" s="50">
        <v>71.189882666666662</v>
      </c>
      <c r="S405" s="51">
        <v>20.098589333333333</v>
      </c>
      <c r="T405" s="50">
        <v>21.408072847222218</v>
      </c>
      <c r="U405" s="51">
        <v>16.348733333333335</v>
      </c>
      <c r="V405" s="51">
        <v>0</v>
      </c>
      <c r="W405" s="50">
        <v>0</v>
      </c>
      <c r="X405" s="49">
        <v>0.82512466666666684</v>
      </c>
      <c r="Y405" s="51">
        <v>0</v>
      </c>
      <c r="Z405" s="52">
        <v>0</v>
      </c>
      <c r="AA405" s="52">
        <v>0</v>
      </c>
      <c r="AB405" s="52">
        <v>0</v>
      </c>
      <c r="AC405" s="52">
        <v>0</v>
      </c>
      <c r="AD405" s="52">
        <v>0</v>
      </c>
      <c r="AE405" s="50">
        <v>14.431688000000003</v>
      </c>
      <c r="AF405" s="50">
        <v>41.491368000000001</v>
      </c>
      <c r="AG405" s="50">
        <v>0</v>
      </c>
      <c r="AH405" s="50">
        <v>8.8759905600000018</v>
      </c>
      <c r="AI405" s="52">
        <v>5.4636506518518519</v>
      </c>
      <c r="AJ405" s="49">
        <v>13.521378296039499</v>
      </c>
      <c r="AK405" s="50">
        <v>17.143864197530863</v>
      </c>
      <c r="AL405" s="50">
        <v>34.698641975308647</v>
      </c>
      <c r="AM405" s="50">
        <v>42.35</v>
      </c>
      <c r="AN405" s="50">
        <v>0</v>
      </c>
      <c r="AO405" s="50">
        <v>0</v>
      </c>
      <c r="AP405" s="50">
        <v>0</v>
      </c>
      <c r="AQ405" s="51">
        <v>0</v>
      </c>
      <c r="AR405" s="49">
        <v>0</v>
      </c>
      <c r="AS405" s="50">
        <v>0</v>
      </c>
      <c r="AT405" s="50">
        <v>0</v>
      </c>
      <c r="AU405" s="50">
        <v>5.1009333333333329</v>
      </c>
      <c r="AV405" s="50">
        <v>191.7915946666667</v>
      </c>
      <c r="AW405" s="50">
        <v>15.406346738095239</v>
      </c>
      <c r="AX405" s="50">
        <v>1.4335238095238094</v>
      </c>
      <c r="AY405" s="50">
        <v>60.240216666666683</v>
      </c>
      <c r="AZ405" s="51">
        <v>0</v>
      </c>
      <c r="BA405" s="49">
        <v>0</v>
      </c>
      <c r="BB405" s="49">
        <v>0</v>
      </c>
      <c r="BC405" s="50">
        <v>0</v>
      </c>
      <c r="BD405" s="50">
        <v>0</v>
      </c>
      <c r="BE405" s="51">
        <v>0</v>
      </c>
      <c r="BF405" s="38"/>
      <c r="BG405" s="38"/>
      <c r="BK405" s="38"/>
      <c r="BL405" s="38"/>
      <c r="BM405" s="38"/>
      <c r="BN405" s="38"/>
      <c r="BO405" s="38"/>
      <c r="BP405" s="38"/>
      <c r="BQ405" s="38"/>
      <c r="BR405" s="38"/>
      <c r="BS405" s="38"/>
      <c r="BT405" s="38"/>
      <c r="BU405" s="38"/>
      <c r="BY405" s="38"/>
      <c r="BZ405" s="38"/>
      <c r="CJ405" s="38"/>
    </row>
    <row r="406" spans="2:88" x14ac:dyDescent="0.25">
      <c r="B406" s="8">
        <v>404</v>
      </c>
      <c r="C406" s="9" t="s">
        <v>11757</v>
      </c>
      <c r="D406" s="9" t="s">
        <v>12065</v>
      </c>
      <c r="E406" s="49">
        <v>13.873269400000002</v>
      </c>
      <c r="F406" s="50">
        <v>9.9030288000000013</v>
      </c>
      <c r="G406" s="50">
        <v>23.784399999999998</v>
      </c>
      <c r="H406" s="51">
        <v>0</v>
      </c>
      <c r="I406" s="50">
        <v>0</v>
      </c>
      <c r="J406" s="50">
        <v>0</v>
      </c>
      <c r="K406" s="50">
        <v>0</v>
      </c>
      <c r="L406" s="50">
        <v>0</v>
      </c>
      <c r="M406" s="49">
        <v>6.1618842333333346</v>
      </c>
      <c r="N406" s="49">
        <v>2.1412299881066668</v>
      </c>
      <c r="O406" s="49">
        <v>1.7371279999999998</v>
      </c>
      <c r="P406" s="50">
        <v>0</v>
      </c>
      <c r="Q406" s="50">
        <v>0</v>
      </c>
      <c r="R406" s="50">
        <v>71.189882666666662</v>
      </c>
      <c r="S406" s="51">
        <v>20.098589333333333</v>
      </c>
      <c r="T406" s="50">
        <v>25.689687416666665</v>
      </c>
      <c r="U406" s="51">
        <v>16.348733333333335</v>
      </c>
      <c r="V406" s="51">
        <v>0</v>
      </c>
      <c r="W406" s="50">
        <v>0</v>
      </c>
      <c r="X406" s="49">
        <v>0.82512466666666684</v>
      </c>
      <c r="Y406" s="51">
        <v>0</v>
      </c>
      <c r="Z406" s="52">
        <v>0</v>
      </c>
      <c r="AA406" s="52">
        <v>0</v>
      </c>
      <c r="AB406" s="52">
        <v>0</v>
      </c>
      <c r="AC406" s="52">
        <v>0</v>
      </c>
      <c r="AD406" s="52">
        <v>0</v>
      </c>
      <c r="AE406" s="50">
        <v>17.318025600000002</v>
      </c>
      <c r="AF406" s="50">
        <v>49.789641599999996</v>
      </c>
      <c r="AG406" s="50">
        <v>0</v>
      </c>
      <c r="AH406" s="50">
        <v>8.8759905600000018</v>
      </c>
      <c r="AI406" s="52">
        <v>5.4636506518518519</v>
      </c>
      <c r="AJ406" s="49">
        <v>16.225653955247399</v>
      </c>
      <c r="AK406" s="50">
        <v>20.572637037037037</v>
      </c>
      <c r="AL406" s="50">
        <v>41.638370370370374</v>
      </c>
      <c r="AM406" s="50">
        <v>50.820000000000007</v>
      </c>
      <c r="AN406" s="50">
        <v>0</v>
      </c>
      <c r="AO406" s="50">
        <v>0</v>
      </c>
      <c r="AP406" s="50">
        <v>0</v>
      </c>
      <c r="AQ406" s="51">
        <v>0</v>
      </c>
      <c r="AR406" s="49">
        <v>0</v>
      </c>
      <c r="AS406" s="50">
        <v>0</v>
      </c>
      <c r="AT406" s="50">
        <v>0</v>
      </c>
      <c r="AU406" s="50">
        <v>6.3761666666666663</v>
      </c>
      <c r="AV406" s="50">
        <v>220.62195166666669</v>
      </c>
      <c r="AW406" s="50">
        <v>15.406346738095239</v>
      </c>
      <c r="AX406" s="50">
        <v>1.4335238095238094</v>
      </c>
      <c r="AY406" s="50">
        <v>60.240216666666683</v>
      </c>
      <c r="AZ406" s="51">
        <v>0</v>
      </c>
      <c r="BA406" s="49">
        <v>0</v>
      </c>
      <c r="BB406" s="49">
        <v>0</v>
      </c>
      <c r="BC406" s="50">
        <v>0</v>
      </c>
      <c r="BD406" s="50">
        <v>0</v>
      </c>
      <c r="BE406" s="51">
        <v>0</v>
      </c>
      <c r="BF406" s="38"/>
      <c r="BG406" s="38"/>
      <c r="BK406" s="38"/>
      <c r="BL406" s="38"/>
      <c r="BM406" s="38"/>
      <c r="BN406" s="38"/>
      <c r="BO406" s="38"/>
      <c r="BP406" s="38"/>
      <c r="BQ406" s="38"/>
      <c r="BR406" s="38"/>
      <c r="BS406" s="38"/>
      <c r="BT406" s="38"/>
      <c r="BU406" s="38"/>
      <c r="BY406" s="38"/>
      <c r="BZ406" s="38"/>
      <c r="CJ406" s="38"/>
    </row>
    <row r="407" spans="2:88" x14ac:dyDescent="0.25">
      <c r="B407" s="8">
        <v>405</v>
      </c>
      <c r="C407" s="9" t="s">
        <v>11757</v>
      </c>
      <c r="D407" s="9" t="s">
        <v>12066</v>
      </c>
      <c r="E407" s="49">
        <v>10.404952050000002</v>
      </c>
      <c r="F407" s="50">
        <v>7.427271600000001</v>
      </c>
      <c r="G407" s="50">
        <v>17.8383</v>
      </c>
      <c r="H407" s="51">
        <v>0</v>
      </c>
      <c r="I407" s="50">
        <v>0</v>
      </c>
      <c r="J407" s="50">
        <v>0</v>
      </c>
      <c r="K407" s="50">
        <v>0</v>
      </c>
      <c r="L407" s="50">
        <v>0</v>
      </c>
      <c r="M407" s="49">
        <v>9.2428263500000014</v>
      </c>
      <c r="N407" s="49">
        <v>2.7070817396444444</v>
      </c>
      <c r="O407" s="49">
        <v>2.6056919999999995</v>
      </c>
      <c r="P407" s="50">
        <v>0</v>
      </c>
      <c r="Q407" s="50">
        <v>0</v>
      </c>
      <c r="R407" s="50">
        <v>104.73852933333333</v>
      </c>
      <c r="S407" s="51">
        <v>20.098589333333333</v>
      </c>
      <c r="T407" s="50">
        <v>12.844843708333332</v>
      </c>
      <c r="U407" s="51">
        <v>17.482226666666673</v>
      </c>
      <c r="V407" s="51">
        <v>0</v>
      </c>
      <c r="W407" s="50">
        <v>0</v>
      </c>
      <c r="X407" s="49">
        <v>0.82512466666666684</v>
      </c>
      <c r="Y407" s="51">
        <v>0</v>
      </c>
      <c r="Z407" s="52">
        <v>0</v>
      </c>
      <c r="AA407" s="52">
        <v>0</v>
      </c>
      <c r="AB407" s="52">
        <v>0</v>
      </c>
      <c r="AC407" s="52">
        <v>0</v>
      </c>
      <c r="AD407" s="52">
        <v>0</v>
      </c>
      <c r="AE407" s="50">
        <v>8.6590128000000011</v>
      </c>
      <c r="AF407" s="50">
        <v>24.894820799999998</v>
      </c>
      <c r="AG407" s="50">
        <v>0</v>
      </c>
      <c r="AH407" s="50">
        <v>13.313985840000004</v>
      </c>
      <c r="AI407" s="52">
        <v>8.180473837037038</v>
      </c>
      <c r="AJ407" s="49">
        <v>8.1128269776236994</v>
      </c>
      <c r="AK407" s="50">
        <v>15.429477777777777</v>
      </c>
      <c r="AL407" s="50">
        <v>31.228777777777779</v>
      </c>
      <c r="AM407" s="50">
        <v>38.115000000000009</v>
      </c>
      <c r="AN407" s="50">
        <v>0</v>
      </c>
      <c r="AO407" s="50">
        <v>0</v>
      </c>
      <c r="AP407" s="50">
        <v>0</v>
      </c>
      <c r="AQ407" s="51">
        <v>0</v>
      </c>
      <c r="AR407" s="49">
        <v>0</v>
      </c>
      <c r="AS407" s="50">
        <v>0</v>
      </c>
      <c r="AT407" s="50">
        <v>0</v>
      </c>
      <c r="AU407" s="50">
        <v>5.7385499999999992</v>
      </c>
      <c r="AV407" s="50">
        <v>244.4418565</v>
      </c>
      <c r="AW407" s="50">
        <v>23.10952010714286</v>
      </c>
      <c r="AX407" s="50">
        <v>1.4335238095238094</v>
      </c>
      <c r="AY407" s="50">
        <v>85.810633333333328</v>
      </c>
      <c r="AZ407" s="51">
        <v>0</v>
      </c>
      <c r="BA407" s="49">
        <v>0</v>
      </c>
      <c r="BB407" s="49">
        <v>0</v>
      </c>
      <c r="BC407" s="50">
        <v>0</v>
      </c>
      <c r="BD407" s="50">
        <v>0</v>
      </c>
      <c r="BE407" s="51">
        <v>0</v>
      </c>
      <c r="BF407" s="38"/>
      <c r="BG407" s="38"/>
      <c r="BK407" s="38"/>
      <c r="BL407" s="38"/>
      <c r="BM407" s="38"/>
      <c r="BN407" s="38"/>
      <c r="BO407" s="38"/>
      <c r="BP407" s="38"/>
      <c r="BQ407" s="38"/>
      <c r="BR407" s="38"/>
      <c r="BS407" s="38"/>
      <c r="BT407" s="38"/>
      <c r="BU407" s="38"/>
      <c r="BY407" s="38"/>
      <c r="BZ407" s="38"/>
      <c r="CJ407" s="38"/>
    </row>
    <row r="408" spans="2:88" x14ac:dyDescent="0.25">
      <c r="B408" s="8">
        <v>406</v>
      </c>
      <c r="C408" s="9" t="s">
        <v>11757</v>
      </c>
      <c r="D408" s="9" t="s">
        <v>12067</v>
      </c>
      <c r="E408" s="49">
        <v>13.873269400000002</v>
      </c>
      <c r="F408" s="50">
        <v>9.9030288000000013</v>
      </c>
      <c r="G408" s="50">
        <v>23.784399999999998</v>
      </c>
      <c r="H408" s="51">
        <v>0</v>
      </c>
      <c r="I408" s="50">
        <v>0</v>
      </c>
      <c r="J408" s="50">
        <v>0</v>
      </c>
      <c r="K408" s="50">
        <v>0</v>
      </c>
      <c r="L408" s="50">
        <v>0</v>
      </c>
      <c r="M408" s="49">
        <v>9.2428263500000014</v>
      </c>
      <c r="N408" s="49">
        <v>2.7070817396444444</v>
      </c>
      <c r="O408" s="49">
        <v>2.6056919999999995</v>
      </c>
      <c r="P408" s="50">
        <v>0</v>
      </c>
      <c r="Q408" s="50">
        <v>0</v>
      </c>
      <c r="R408" s="50">
        <v>104.73852933333333</v>
      </c>
      <c r="S408" s="51">
        <v>20.098589333333333</v>
      </c>
      <c r="T408" s="50">
        <v>17.126458277777775</v>
      </c>
      <c r="U408" s="51">
        <v>17.482226666666673</v>
      </c>
      <c r="V408" s="51">
        <v>0</v>
      </c>
      <c r="W408" s="50">
        <v>0</v>
      </c>
      <c r="X408" s="49">
        <v>0.82512466666666684</v>
      </c>
      <c r="Y408" s="51">
        <v>0</v>
      </c>
      <c r="Z408" s="52">
        <v>0</v>
      </c>
      <c r="AA408" s="52">
        <v>0</v>
      </c>
      <c r="AB408" s="52">
        <v>0</v>
      </c>
      <c r="AC408" s="52">
        <v>0</v>
      </c>
      <c r="AD408" s="52">
        <v>0</v>
      </c>
      <c r="AE408" s="50">
        <v>11.545350400000002</v>
      </c>
      <c r="AF408" s="50">
        <v>33.1930944</v>
      </c>
      <c r="AG408" s="50">
        <v>0</v>
      </c>
      <c r="AH408" s="50">
        <v>13.313985840000004</v>
      </c>
      <c r="AI408" s="52">
        <v>8.180473837037038</v>
      </c>
      <c r="AJ408" s="49">
        <v>10.817102636831599</v>
      </c>
      <c r="AK408" s="50">
        <v>20.572637037037037</v>
      </c>
      <c r="AL408" s="50">
        <v>41.638370370370374</v>
      </c>
      <c r="AM408" s="50">
        <v>50.820000000000007</v>
      </c>
      <c r="AN408" s="50">
        <v>0</v>
      </c>
      <c r="AO408" s="50">
        <v>0</v>
      </c>
      <c r="AP408" s="50">
        <v>0</v>
      </c>
      <c r="AQ408" s="51">
        <v>0</v>
      </c>
      <c r="AR408" s="49">
        <v>0</v>
      </c>
      <c r="AS408" s="50">
        <v>0</v>
      </c>
      <c r="AT408" s="50">
        <v>0</v>
      </c>
      <c r="AU408" s="50">
        <v>7.6513999999999989</v>
      </c>
      <c r="AV408" s="50">
        <v>287.68739200000005</v>
      </c>
      <c r="AW408" s="50">
        <v>23.10952010714286</v>
      </c>
      <c r="AX408" s="50">
        <v>1.4335238095238094</v>
      </c>
      <c r="AY408" s="50">
        <v>85.810633333333328</v>
      </c>
      <c r="AZ408" s="51">
        <v>0</v>
      </c>
      <c r="BA408" s="49">
        <v>0</v>
      </c>
      <c r="BB408" s="49">
        <v>0</v>
      </c>
      <c r="BC408" s="50">
        <v>0</v>
      </c>
      <c r="BD408" s="50">
        <v>0</v>
      </c>
      <c r="BE408" s="51">
        <v>0</v>
      </c>
      <c r="BF408" s="38"/>
      <c r="BG408" s="38"/>
      <c r="BK408" s="38"/>
      <c r="BL408" s="38"/>
      <c r="BM408" s="38"/>
      <c r="BN408" s="38"/>
      <c r="BO408" s="38"/>
      <c r="BP408" s="38"/>
      <c r="BQ408" s="38"/>
      <c r="BR408" s="38"/>
      <c r="BS408" s="38"/>
      <c r="BT408" s="38"/>
      <c r="BU408" s="38"/>
      <c r="BY408" s="38"/>
      <c r="BZ408" s="38"/>
      <c r="CJ408" s="38"/>
    </row>
    <row r="409" spans="2:88" x14ac:dyDescent="0.25">
      <c r="B409" s="8">
        <v>407</v>
      </c>
      <c r="C409" s="9" t="s">
        <v>11757</v>
      </c>
      <c r="D409" s="9" t="s">
        <v>12068</v>
      </c>
      <c r="E409" s="49">
        <v>17.341586750000001</v>
      </c>
      <c r="F409" s="50">
        <v>12.378786000000002</v>
      </c>
      <c r="G409" s="50">
        <v>29.730499999999999</v>
      </c>
      <c r="H409" s="51">
        <v>0</v>
      </c>
      <c r="I409" s="50">
        <v>0</v>
      </c>
      <c r="J409" s="50">
        <v>0</v>
      </c>
      <c r="K409" s="50">
        <v>0</v>
      </c>
      <c r="L409" s="50">
        <v>0</v>
      </c>
      <c r="M409" s="49">
        <v>9.2428263500000014</v>
      </c>
      <c r="N409" s="49">
        <v>2.7070817396444444</v>
      </c>
      <c r="O409" s="49">
        <v>2.6056919999999995</v>
      </c>
      <c r="P409" s="50">
        <v>0</v>
      </c>
      <c r="Q409" s="50">
        <v>0</v>
      </c>
      <c r="R409" s="50">
        <v>104.73852933333333</v>
      </c>
      <c r="S409" s="51">
        <v>20.098589333333333</v>
      </c>
      <c r="T409" s="50">
        <v>21.408072847222218</v>
      </c>
      <c r="U409" s="51">
        <v>17.482226666666673</v>
      </c>
      <c r="V409" s="51">
        <v>0</v>
      </c>
      <c r="W409" s="50">
        <v>0</v>
      </c>
      <c r="X409" s="49">
        <v>0.82512466666666684</v>
      </c>
      <c r="Y409" s="51">
        <v>0</v>
      </c>
      <c r="Z409" s="52">
        <v>0</v>
      </c>
      <c r="AA409" s="52">
        <v>0</v>
      </c>
      <c r="AB409" s="52">
        <v>0</v>
      </c>
      <c r="AC409" s="52">
        <v>0</v>
      </c>
      <c r="AD409" s="52">
        <v>0</v>
      </c>
      <c r="AE409" s="50">
        <v>14.431688000000003</v>
      </c>
      <c r="AF409" s="50">
        <v>41.491368000000001</v>
      </c>
      <c r="AG409" s="50">
        <v>0</v>
      </c>
      <c r="AH409" s="50">
        <v>13.313985840000004</v>
      </c>
      <c r="AI409" s="52">
        <v>8.180473837037038</v>
      </c>
      <c r="AJ409" s="49">
        <v>13.521378296039499</v>
      </c>
      <c r="AK409" s="50">
        <v>25.715796296296297</v>
      </c>
      <c r="AL409" s="50">
        <v>52.04796296296297</v>
      </c>
      <c r="AM409" s="50">
        <v>63.525000000000006</v>
      </c>
      <c r="AN409" s="50">
        <v>0</v>
      </c>
      <c r="AO409" s="50">
        <v>0</v>
      </c>
      <c r="AP409" s="50">
        <v>0</v>
      </c>
      <c r="AQ409" s="51">
        <v>0</v>
      </c>
      <c r="AR409" s="49">
        <v>0</v>
      </c>
      <c r="AS409" s="50">
        <v>0</v>
      </c>
      <c r="AT409" s="50">
        <v>0</v>
      </c>
      <c r="AU409" s="50">
        <v>7.6513999999999989</v>
      </c>
      <c r="AV409" s="50">
        <v>287.68739200000005</v>
      </c>
      <c r="AW409" s="50">
        <v>23.10952010714286</v>
      </c>
      <c r="AX409" s="50">
        <v>1.4335238095238094</v>
      </c>
      <c r="AY409" s="50">
        <v>85.810633333333328</v>
      </c>
      <c r="AZ409" s="51">
        <v>0</v>
      </c>
      <c r="BA409" s="49">
        <v>0</v>
      </c>
      <c r="BB409" s="49">
        <v>0</v>
      </c>
      <c r="BC409" s="50">
        <v>0</v>
      </c>
      <c r="BD409" s="50">
        <v>0</v>
      </c>
      <c r="BE409" s="51">
        <v>0</v>
      </c>
      <c r="BF409" s="38"/>
      <c r="BG409" s="38"/>
      <c r="BK409" s="38"/>
      <c r="BL409" s="38"/>
      <c r="BM409" s="38"/>
      <c r="BN409" s="38"/>
      <c r="BO409" s="38"/>
      <c r="BP409" s="38"/>
      <c r="BQ409" s="38"/>
      <c r="BR409" s="38"/>
      <c r="BS409" s="38"/>
      <c r="BT409" s="38"/>
      <c r="BU409" s="38"/>
      <c r="BY409" s="38"/>
      <c r="BZ409" s="38"/>
      <c r="CJ409" s="38"/>
    </row>
    <row r="410" spans="2:88" x14ac:dyDescent="0.25">
      <c r="B410" s="8">
        <v>408</v>
      </c>
      <c r="C410" s="9" t="s">
        <v>11757</v>
      </c>
      <c r="D410" s="9" t="s">
        <v>12069</v>
      </c>
      <c r="E410" s="49">
        <v>20.809904100000004</v>
      </c>
      <c r="F410" s="50">
        <v>14.854543200000002</v>
      </c>
      <c r="G410" s="50">
        <v>35.676600000000001</v>
      </c>
      <c r="H410" s="51">
        <v>0</v>
      </c>
      <c r="I410" s="50">
        <v>0</v>
      </c>
      <c r="J410" s="50">
        <v>0</v>
      </c>
      <c r="K410" s="50">
        <v>0</v>
      </c>
      <c r="L410" s="50">
        <v>0</v>
      </c>
      <c r="M410" s="49">
        <v>9.2428263500000014</v>
      </c>
      <c r="N410" s="49">
        <v>2.7070817396444444</v>
      </c>
      <c r="O410" s="49">
        <v>2.6056919999999995</v>
      </c>
      <c r="P410" s="50">
        <v>0</v>
      </c>
      <c r="Q410" s="50">
        <v>0</v>
      </c>
      <c r="R410" s="50">
        <v>104.73852933333333</v>
      </c>
      <c r="S410" s="51">
        <v>20.098589333333333</v>
      </c>
      <c r="T410" s="50">
        <v>25.689687416666665</v>
      </c>
      <c r="U410" s="51">
        <v>17.482226666666673</v>
      </c>
      <c r="V410" s="51">
        <v>0</v>
      </c>
      <c r="W410" s="50">
        <v>0</v>
      </c>
      <c r="X410" s="49">
        <v>0.82512466666666684</v>
      </c>
      <c r="Y410" s="51">
        <v>0</v>
      </c>
      <c r="Z410" s="52">
        <v>0</v>
      </c>
      <c r="AA410" s="52">
        <v>0</v>
      </c>
      <c r="AB410" s="52">
        <v>0</v>
      </c>
      <c r="AC410" s="52">
        <v>0</v>
      </c>
      <c r="AD410" s="52">
        <v>0</v>
      </c>
      <c r="AE410" s="50">
        <v>17.318025600000002</v>
      </c>
      <c r="AF410" s="50">
        <v>49.789641599999996</v>
      </c>
      <c r="AG410" s="50">
        <v>0</v>
      </c>
      <c r="AH410" s="50">
        <v>13.313985840000004</v>
      </c>
      <c r="AI410" s="52">
        <v>8.180473837037038</v>
      </c>
      <c r="AJ410" s="49">
        <v>16.225653955247399</v>
      </c>
      <c r="AK410" s="50">
        <v>30.858955555555553</v>
      </c>
      <c r="AL410" s="50">
        <v>62.457555555555558</v>
      </c>
      <c r="AM410" s="50">
        <v>76.230000000000018</v>
      </c>
      <c r="AN410" s="50">
        <v>0</v>
      </c>
      <c r="AO410" s="50">
        <v>0</v>
      </c>
      <c r="AP410" s="50">
        <v>0</v>
      </c>
      <c r="AQ410" s="51">
        <v>0</v>
      </c>
      <c r="AR410" s="49">
        <v>0</v>
      </c>
      <c r="AS410" s="50">
        <v>0</v>
      </c>
      <c r="AT410" s="50">
        <v>0</v>
      </c>
      <c r="AU410" s="50">
        <v>9.5642499999999995</v>
      </c>
      <c r="AV410" s="50">
        <v>330.93292750000001</v>
      </c>
      <c r="AW410" s="50">
        <v>23.10952010714286</v>
      </c>
      <c r="AX410" s="50">
        <v>1.4335238095238094</v>
      </c>
      <c r="AY410" s="50">
        <v>85.810633333333328</v>
      </c>
      <c r="AZ410" s="51">
        <v>0</v>
      </c>
      <c r="BA410" s="49">
        <v>0</v>
      </c>
      <c r="BB410" s="49">
        <v>0</v>
      </c>
      <c r="BC410" s="50">
        <v>0</v>
      </c>
      <c r="BD410" s="50">
        <v>0</v>
      </c>
      <c r="BE410" s="51">
        <v>0</v>
      </c>
      <c r="BF410" s="38"/>
      <c r="BG410" s="38"/>
      <c r="BK410" s="38"/>
      <c r="BL410" s="38"/>
      <c r="BM410" s="38"/>
      <c r="BN410" s="38"/>
      <c r="BO410" s="38"/>
      <c r="BP410" s="38"/>
      <c r="BQ410" s="38"/>
      <c r="BR410" s="38"/>
      <c r="BS410" s="38"/>
      <c r="BT410" s="38"/>
      <c r="BU410" s="38"/>
      <c r="BY410" s="38"/>
      <c r="BZ410" s="38"/>
      <c r="CJ410" s="38"/>
    </row>
    <row r="411" spans="2:88" x14ac:dyDescent="0.25">
      <c r="B411" s="8">
        <v>409</v>
      </c>
      <c r="C411" s="9" t="s">
        <v>11757</v>
      </c>
      <c r="D411" s="9" t="s">
        <v>12070</v>
      </c>
      <c r="E411" s="49">
        <v>3.4683173500000004</v>
      </c>
      <c r="F411" s="50">
        <v>2.4757572000000003</v>
      </c>
      <c r="G411" s="50">
        <v>5.9460999999999995</v>
      </c>
      <c r="H411" s="51">
        <v>0</v>
      </c>
      <c r="I411" s="50">
        <v>0</v>
      </c>
      <c r="J411" s="50">
        <v>0</v>
      </c>
      <c r="K411" s="50">
        <v>0</v>
      </c>
      <c r="L411" s="50">
        <v>0</v>
      </c>
      <c r="M411" s="49">
        <v>3.0809421166666673</v>
      </c>
      <c r="N411" s="49">
        <v>1.6793607249066667</v>
      </c>
      <c r="O411" s="49">
        <v>0.86856399999999989</v>
      </c>
      <c r="P411" s="50">
        <v>0</v>
      </c>
      <c r="Q411" s="50">
        <v>0</v>
      </c>
      <c r="R411" s="50">
        <v>46.322953999999996</v>
      </c>
      <c r="S411" s="51">
        <v>29.062973999999997</v>
      </c>
      <c r="T411" s="50">
        <v>18.7728915</v>
      </c>
      <c r="U411" s="51">
        <v>6.4889666666666672</v>
      </c>
      <c r="V411" s="51">
        <v>0</v>
      </c>
      <c r="W411" s="50">
        <v>0</v>
      </c>
      <c r="X411" s="49">
        <v>1.2376870000000002</v>
      </c>
      <c r="Y411" s="51">
        <v>0</v>
      </c>
      <c r="Z411" s="52">
        <v>0</v>
      </c>
      <c r="AA411" s="52">
        <v>0</v>
      </c>
      <c r="AB411" s="52">
        <v>0</v>
      </c>
      <c r="AC411" s="52">
        <v>0</v>
      </c>
      <c r="AD411" s="52">
        <v>0</v>
      </c>
      <c r="AE411" s="50">
        <v>11.834020200000001</v>
      </c>
      <c r="AF411" s="50">
        <v>37.342231200000001</v>
      </c>
      <c r="AG411" s="50">
        <v>0</v>
      </c>
      <c r="AH411" s="50">
        <v>4.4379952800000009</v>
      </c>
      <c r="AI411" s="52">
        <v>2.7468274666666663</v>
      </c>
      <c r="AJ411" s="49">
        <v>12.16924046643555</v>
      </c>
      <c r="AK411" s="50">
        <v>5.1431592592592592</v>
      </c>
      <c r="AL411" s="50">
        <v>10.409592592592594</v>
      </c>
      <c r="AM411" s="50">
        <v>12.705000000000002</v>
      </c>
      <c r="AN411" s="50">
        <v>0</v>
      </c>
      <c r="AO411" s="50">
        <v>0</v>
      </c>
      <c r="AP411" s="50">
        <v>0</v>
      </c>
      <c r="AQ411" s="51">
        <v>0</v>
      </c>
      <c r="AR411" s="49">
        <v>0</v>
      </c>
      <c r="AS411" s="50">
        <v>0</v>
      </c>
      <c r="AT411" s="50">
        <v>0</v>
      </c>
      <c r="AU411" s="50">
        <v>1.9128499999999997</v>
      </c>
      <c r="AV411" s="50">
        <v>86.359030333333351</v>
      </c>
      <c r="AW411" s="50">
        <v>8.0669590833333356</v>
      </c>
      <c r="AX411" s="50">
        <v>2.1502857142857144</v>
      </c>
      <c r="AY411" s="50">
        <v>31.289080000000006</v>
      </c>
      <c r="AZ411" s="51">
        <v>0</v>
      </c>
      <c r="BA411" s="49">
        <v>0</v>
      </c>
      <c r="BB411" s="49">
        <v>0</v>
      </c>
      <c r="BC411" s="50">
        <v>0</v>
      </c>
      <c r="BD411" s="50">
        <v>0</v>
      </c>
      <c r="BE411" s="51">
        <v>0</v>
      </c>
      <c r="BF411" s="38"/>
      <c r="BG411" s="38"/>
      <c r="BK411" s="38"/>
      <c r="BL411" s="38"/>
      <c r="BM411" s="38"/>
      <c r="BN411" s="38"/>
      <c r="BO411" s="38"/>
      <c r="BP411" s="38"/>
      <c r="BQ411" s="38"/>
      <c r="BR411" s="38"/>
      <c r="BS411" s="38"/>
      <c r="BT411" s="38"/>
      <c r="BU411" s="38"/>
      <c r="BY411" s="38"/>
      <c r="BZ411" s="38"/>
      <c r="CJ411" s="38"/>
    </row>
    <row r="412" spans="2:88" x14ac:dyDescent="0.25">
      <c r="B412" s="8">
        <v>410</v>
      </c>
      <c r="C412" s="9" t="s">
        <v>11757</v>
      </c>
      <c r="D412" s="9" t="s">
        <v>12071</v>
      </c>
      <c r="E412" s="49">
        <v>4.6244231333333339</v>
      </c>
      <c r="F412" s="50">
        <v>3.3010096000000004</v>
      </c>
      <c r="G412" s="50">
        <v>7.9281333333333333</v>
      </c>
      <c r="H412" s="51">
        <v>0</v>
      </c>
      <c r="I412" s="50">
        <v>0</v>
      </c>
      <c r="J412" s="50">
        <v>0</v>
      </c>
      <c r="K412" s="50">
        <v>0</v>
      </c>
      <c r="L412" s="50">
        <v>0</v>
      </c>
      <c r="M412" s="49">
        <v>3.0809421166666673</v>
      </c>
      <c r="N412" s="49">
        <v>1.6793607249066667</v>
      </c>
      <c r="O412" s="49">
        <v>0.86856399999999989</v>
      </c>
      <c r="P412" s="50">
        <v>0</v>
      </c>
      <c r="Q412" s="50">
        <v>0</v>
      </c>
      <c r="R412" s="50">
        <v>46.322953999999996</v>
      </c>
      <c r="S412" s="51">
        <v>29.062973999999997</v>
      </c>
      <c r="T412" s="50">
        <v>25.030521999999998</v>
      </c>
      <c r="U412" s="51">
        <v>6.4889666666666672</v>
      </c>
      <c r="V412" s="51">
        <v>0</v>
      </c>
      <c r="W412" s="50">
        <v>0</v>
      </c>
      <c r="X412" s="49">
        <v>1.2376870000000002</v>
      </c>
      <c r="Y412" s="51">
        <v>0</v>
      </c>
      <c r="Z412" s="52">
        <v>0</v>
      </c>
      <c r="AA412" s="52">
        <v>0</v>
      </c>
      <c r="AB412" s="52">
        <v>0</v>
      </c>
      <c r="AC412" s="52">
        <v>0</v>
      </c>
      <c r="AD412" s="52">
        <v>0</v>
      </c>
      <c r="AE412" s="50">
        <v>15.778693600000002</v>
      </c>
      <c r="AF412" s="50">
        <v>49.789641600000003</v>
      </c>
      <c r="AG412" s="50">
        <v>0</v>
      </c>
      <c r="AH412" s="50">
        <v>4.4379952800000009</v>
      </c>
      <c r="AI412" s="52">
        <v>2.7468274666666663</v>
      </c>
      <c r="AJ412" s="49">
        <v>16.225653955247399</v>
      </c>
      <c r="AK412" s="50">
        <v>6.8575456790123459</v>
      </c>
      <c r="AL412" s="50">
        <v>13.879456790123458</v>
      </c>
      <c r="AM412" s="50">
        <v>16.940000000000001</v>
      </c>
      <c r="AN412" s="50">
        <v>0</v>
      </c>
      <c r="AO412" s="50">
        <v>0</v>
      </c>
      <c r="AP412" s="50">
        <v>0</v>
      </c>
      <c r="AQ412" s="51">
        <v>0</v>
      </c>
      <c r="AR412" s="49">
        <v>0</v>
      </c>
      <c r="AS412" s="50">
        <v>0</v>
      </c>
      <c r="AT412" s="50">
        <v>0</v>
      </c>
      <c r="AU412" s="50">
        <v>2.5504666666666664</v>
      </c>
      <c r="AV412" s="50">
        <v>102.40034600000001</v>
      </c>
      <c r="AW412" s="50">
        <v>8.0669590833333356</v>
      </c>
      <c r="AX412" s="50">
        <v>2.1502857142857144</v>
      </c>
      <c r="AY412" s="50">
        <v>31.289080000000006</v>
      </c>
      <c r="AZ412" s="51">
        <v>0</v>
      </c>
      <c r="BA412" s="49">
        <v>0</v>
      </c>
      <c r="BB412" s="49">
        <v>0</v>
      </c>
      <c r="BC412" s="50">
        <v>0</v>
      </c>
      <c r="BD412" s="50">
        <v>0</v>
      </c>
      <c r="BE412" s="51">
        <v>0</v>
      </c>
      <c r="BF412" s="38"/>
      <c r="BG412" s="38"/>
      <c r="BK412" s="38"/>
      <c r="BL412" s="38"/>
      <c r="BM412" s="38"/>
      <c r="BN412" s="38"/>
      <c r="BO412" s="38"/>
      <c r="BP412" s="38"/>
      <c r="BQ412" s="38"/>
      <c r="BR412" s="38"/>
      <c r="BS412" s="38"/>
      <c r="BT412" s="38"/>
      <c r="BU412" s="38"/>
      <c r="BY412" s="38"/>
      <c r="BZ412" s="38"/>
      <c r="CJ412" s="38"/>
    </row>
    <row r="413" spans="2:88" x14ac:dyDescent="0.25">
      <c r="B413" s="8">
        <v>411</v>
      </c>
      <c r="C413" s="9" t="s">
        <v>11757</v>
      </c>
      <c r="D413" s="9" t="s">
        <v>12072</v>
      </c>
      <c r="E413" s="49">
        <v>5.7805289166666673</v>
      </c>
      <c r="F413" s="50">
        <v>4.1262620000000005</v>
      </c>
      <c r="G413" s="50">
        <v>9.910166666666667</v>
      </c>
      <c r="H413" s="51">
        <v>0</v>
      </c>
      <c r="I413" s="50">
        <v>0</v>
      </c>
      <c r="J413" s="50">
        <v>0</v>
      </c>
      <c r="K413" s="50">
        <v>0</v>
      </c>
      <c r="L413" s="50">
        <v>0</v>
      </c>
      <c r="M413" s="49">
        <v>3.0809421166666673</v>
      </c>
      <c r="N413" s="49">
        <v>1.6793607249066667</v>
      </c>
      <c r="O413" s="49">
        <v>0.86856399999999989</v>
      </c>
      <c r="P413" s="50">
        <v>0</v>
      </c>
      <c r="Q413" s="50">
        <v>0</v>
      </c>
      <c r="R413" s="50">
        <v>46.322953999999996</v>
      </c>
      <c r="S413" s="51">
        <v>29.062973999999997</v>
      </c>
      <c r="T413" s="50">
        <v>31.288152499999995</v>
      </c>
      <c r="U413" s="51">
        <v>6.4889666666666672</v>
      </c>
      <c r="V413" s="51">
        <v>0</v>
      </c>
      <c r="W413" s="50">
        <v>0</v>
      </c>
      <c r="X413" s="49">
        <v>1.2376870000000002</v>
      </c>
      <c r="Y413" s="51">
        <v>0</v>
      </c>
      <c r="Z413" s="52">
        <v>0</v>
      </c>
      <c r="AA413" s="52">
        <v>0</v>
      </c>
      <c r="AB413" s="52">
        <v>0</v>
      </c>
      <c r="AC413" s="52">
        <v>0</v>
      </c>
      <c r="AD413" s="52">
        <v>0</v>
      </c>
      <c r="AE413" s="50">
        <v>19.723367000000003</v>
      </c>
      <c r="AF413" s="50">
        <v>62.237052000000006</v>
      </c>
      <c r="AG413" s="50">
        <v>0</v>
      </c>
      <c r="AH413" s="50">
        <v>4.4379952800000009</v>
      </c>
      <c r="AI413" s="52">
        <v>2.7468274666666663</v>
      </c>
      <c r="AJ413" s="49">
        <v>20.282067444059248</v>
      </c>
      <c r="AK413" s="50">
        <v>8.5719320987654317</v>
      </c>
      <c r="AL413" s="50">
        <v>17.349320987654323</v>
      </c>
      <c r="AM413" s="50">
        <v>21.175000000000001</v>
      </c>
      <c r="AN413" s="50">
        <v>0</v>
      </c>
      <c r="AO413" s="50">
        <v>0</v>
      </c>
      <c r="AP413" s="50">
        <v>0</v>
      </c>
      <c r="AQ413" s="51">
        <v>0</v>
      </c>
      <c r="AR413" s="49">
        <v>0</v>
      </c>
      <c r="AS413" s="50">
        <v>0</v>
      </c>
      <c r="AT413" s="50">
        <v>0</v>
      </c>
      <c r="AU413" s="50">
        <v>2.5504666666666664</v>
      </c>
      <c r="AV413" s="50">
        <v>102.40034600000001</v>
      </c>
      <c r="AW413" s="50">
        <v>8.0669590833333356</v>
      </c>
      <c r="AX413" s="50">
        <v>2.1502857142857144</v>
      </c>
      <c r="AY413" s="50">
        <v>31.289080000000006</v>
      </c>
      <c r="AZ413" s="51">
        <v>0</v>
      </c>
      <c r="BA413" s="49">
        <v>0</v>
      </c>
      <c r="BB413" s="49">
        <v>0</v>
      </c>
      <c r="BC413" s="50">
        <v>0</v>
      </c>
      <c r="BD413" s="50">
        <v>0</v>
      </c>
      <c r="BE413" s="51">
        <v>0</v>
      </c>
      <c r="BF413" s="38"/>
      <c r="BG413" s="38"/>
      <c r="BK413" s="38"/>
      <c r="BL413" s="38"/>
      <c r="BM413" s="38"/>
      <c r="BN413" s="38"/>
      <c r="BO413" s="38"/>
      <c r="BP413" s="38"/>
      <c r="BQ413" s="38"/>
      <c r="BR413" s="38"/>
      <c r="BS413" s="38"/>
      <c r="BT413" s="38"/>
      <c r="BU413" s="38"/>
      <c r="BY413" s="38"/>
      <c r="BZ413" s="38"/>
      <c r="CJ413" s="38"/>
    </row>
    <row r="414" spans="2:88" x14ac:dyDescent="0.25">
      <c r="B414" s="8">
        <v>412</v>
      </c>
      <c r="C414" s="9" t="s">
        <v>11757</v>
      </c>
      <c r="D414" s="9" t="s">
        <v>12073</v>
      </c>
      <c r="E414" s="49">
        <v>6.9366347000000008</v>
      </c>
      <c r="F414" s="50">
        <v>4.9515144000000006</v>
      </c>
      <c r="G414" s="50">
        <v>11.892199999999999</v>
      </c>
      <c r="H414" s="51">
        <v>0</v>
      </c>
      <c r="I414" s="50">
        <v>0</v>
      </c>
      <c r="J414" s="50">
        <v>0</v>
      </c>
      <c r="K414" s="50">
        <v>0</v>
      </c>
      <c r="L414" s="50">
        <v>0</v>
      </c>
      <c r="M414" s="49">
        <v>3.0809421166666673</v>
      </c>
      <c r="N414" s="49">
        <v>1.6793607249066667</v>
      </c>
      <c r="O414" s="49">
        <v>0.86856399999999989</v>
      </c>
      <c r="P414" s="50">
        <v>0</v>
      </c>
      <c r="Q414" s="50">
        <v>0</v>
      </c>
      <c r="R414" s="50">
        <v>46.322953999999996</v>
      </c>
      <c r="S414" s="51">
        <v>29.062973999999997</v>
      </c>
      <c r="T414" s="50">
        <v>37.545783</v>
      </c>
      <c r="U414" s="51">
        <v>6.4889666666666672</v>
      </c>
      <c r="V414" s="51">
        <v>0</v>
      </c>
      <c r="W414" s="50">
        <v>0</v>
      </c>
      <c r="X414" s="49">
        <v>1.2376870000000002</v>
      </c>
      <c r="Y414" s="51">
        <v>0</v>
      </c>
      <c r="Z414" s="52">
        <v>0</v>
      </c>
      <c r="AA414" s="52">
        <v>0</v>
      </c>
      <c r="AB414" s="52">
        <v>0</v>
      </c>
      <c r="AC414" s="52">
        <v>0</v>
      </c>
      <c r="AD414" s="52">
        <v>0</v>
      </c>
      <c r="AE414" s="50">
        <v>23.668040400000002</v>
      </c>
      <c r="AF414" s="50">
        <v>74.684462400000001</v>
      </c>
      <c r="AG414" s="50">
        <v>0</v>
      </c>
      <c r="AH414" s="50">
        <v>4.4379952800000009</v>
      </c>
      <c r="AI414" s="52">
        <v>2.7468274666666663</v>
      </c>
      <c r="AJ414" s="49">
        <v>24.3384809328711</v>
      </c>
      <c r="AK414" s="50">
        <v>10.286318518518518</v>
      </c>
      <c r="AL414" s="50">
        <v>20.819185185185187</v>
      </c>
      <c r="AM414" s="50">
        <v>25.410000000000004</v>
      </c>
      <c r="AN414" s="50">
        <v>0</v>
      </c>
      <c r="AO414" s="50">
        <v>0</v>
      </c>
      <c r="AP414" s="50">
        <v>0</v>
      </c>
      <c r="AQ414" s="51">
        <v>0</v>
      </c>
      <c r="AR414" s="49">
        <v>0</v>
      </c>
      <c r="AS414" s="50">
        <v>0</v>
      </c>
      <c r="AT414" s="50">
        <v>0</v>
      </c>
      <c r="AU414" s="50">
        <v>3.1880833333333332</v>
      </c>
      <c r="AV414" s="50">
        <v>118.44166166666668</v>
      </c>
      <c r="AW414" s="50">
        <v>8.0669590833333356</v>
      </c>
      <c r="AX414" s="50">
        <v>2.1502857142857144</v>
      </c>
      <c r="AY414" s="50">
        <v>31.289080000000006</v>
      </c>
      <c r="AZ414" s="51">
        <v>0</v>
      </c>
      <c r="BA414" s="49">
        <v>0</v>
      </c>
      <c r="BB414" s="49">
        <v>0</v>
      </c>
      <c r="BC414" s="50">
        <v>0</v>
      </c>
      <c r="BD414" s="50">
        <v>0</v>
      </c>
      <c r="BE414" s="51">
        <v>0</v>
      </c>
      <c r="BF414" s="38"/>
      <c r="BG414" s="38"/>
      <c r="BK414" s="38"/>
      <c r="BL414" s="38"/>
      <c r="BM414" s="38"/>
      <c r="BN414" s="38"/>
      <c r="BO414" s="38"/>
      <c r="BP414" s="38"/>
      <c r="BQ414" s="38"/>
      <c r="BR414" s="38"/>
      <c r="BS414" s="38"/>
      <c r="BT414" s="38"/>
      <c r="BU414" s="38"/>
      <c r="BY414" s="38"/>
      <c r="BZ414" s="38"/>
      <c r="CJ414" s="38"/>
    </row>
    <row r="415" spans="2:88" x14ac:dyDescent="0.25">
      <c r="B415" s="8">
        <v>413</v>
      </c>
      <c r="C415" s="9" t="s">
        <v>11757</v>
      </c>
      <c r="D415" s="9" t="s">
        <v>12074</v>
      </c>
      <c r="E415" s="49">
        <v>6.9366347000000008</v>
      </c>
      <c r="F415" s="50">
        <v>4.9515144000000006</v>
      </c>
      <c r="G415" s="50">
        <v>11.892199999999999</v>
      </c>
      <c r="H415" s="51">
        <v>0</v>
      </c>
      <c r="I415" s="50">
        <v>0</v>
      </c>
      <c r="J415" s="50">
        <v>0</v>
      </c>
      <c r="K415" s="50">
        <v>0</v>
      </c>
      <c r="L415" s="50">
        <v>0</v>
      </c>
      <c r="M415" s="49">
        <v>6.1618842333333346</v>
      </c>
      <c r="N415" s="49">
        <v>2.1412299881066668</v>
      </c>
      <c r="O415" s="49">
        <v>1.7371279999999998</v>
      </c>
      <c r="P415" s="50">
        <v>0</v>
      </c>
      <c r="Q415" s="50">
        <v>0</v>
      </c>
      <c r="R415" s="50">
        <v>80.154267333333337</v>
      </c>
      <c r="S415" s="51">
        <v>29.062973999999997</v>
      </c>
      <c r="T415" s="50">
        <v>18.7728915</v>
      </c>
      <c r="U415" s="51">
        <v>16.348733333333335</v>
      </c>
      <c r="V415" s="51">
        <v>0</v>
      </c>
      <c r="W415" s="50">
        <v>0</v>
      </c>
      <c r="X415" s="49">
        <v>1.2376870000000002</v>
      </c>
      <c r="Y415" s="51">
        <v>0</v>
      </c>
      <c r="Z415" s="52">
        <v>0</v>
      </c>
      <c r="AA415" s="52">
        <v>0</v>
      </c>
      <c r="AB415" s="52">
        <v>0</v>
      </c>
      <c r="AC415" s="52">
        <v>0</v>
      </c>
      <c r="AD415" s="52">
        <v>0</v>
      </c>
      <c r="AE415" s="50">
        <v>11.834020200000001</v>
      </c>
      <c r="AF415" s="50">
        <v>37.342231200000001</v>
      </c>
      <c r="AG415" s="50">
        <v>0</v>
      </c>
      <c r="AH415" s="50">
        <v>8.8759905600000018</v>
      </c>
      <c r="AI415" s="52">
        <v>5.4636506518518519</v>
      </c>
      <c r="AJ415" s="49">
        <v>12.16924046643555</v>
      </c>
      <c r="AK415" s="50">
        <v>10.286318518518518</v>
      </c>
      <c r="AL415" s="50">
        <v>20.819185185185187</v>
      </c>
      <c r="AM415" s="50">
        <v>25.410000000000004</v>
      </c>
      <c r="AN415" s="50">
        <v>0</v>
      </c>
      <c r="AO415" s="50">
        <v>0</v>
      </c>
      <c r="AP415" s="50">
        <v>0</v>
      </c>
      <c r="AQ415" s="51">
        <v>0</v>
      </c>
      <c r="AR415" s="49">
        <v>0</v>
      </c>
      <c r="AS415" s="50">
        <v>0</v>
      </c>
      <c r="AT415" s="50">
        <v>0</v>
      </c>
      <c r="AU415" s="50">
        <v>3.8256999999999994</v>
      </c>
      <c r="AV415" s="50">
        <v>172.7180606666667</v>
      </c>
      <c r="AW415" s="50">
        <v>16.133918166666671</v>
      </c>
      <c r="AX415" s="50">
        <v>2.1502857142857144</v>
      </c>
      <c r="AY415" s="50">
        <v>67.07671666666667</v>
      </c>
      <c r="AZ415" s="51">
        <v>0</v>
      </c>
      <c r="BA415" s="49">
        <v>0</v>
      </c>
      <c r="BB415" s="49">
        <v>0</v>
      </c>
      <c r="BC415" s="50">
        <v>0</v>
      </c>
      <c r="BD415" s="50">
        <v>0</v>
      </c>
      <c r="BE415" s="51">
        <v>0</v>
      </c>
      <c r="BF415" s="38"/>
      <c r="BG415" s="38"/>
      <c r="BK415" s="38"/>
      <c r="BL415" s="38"/>
      <c r="BM415" s="38"/>
      <c r="BN415" s="38"/>
      <c r="BO415" s="38"/>
      <c r="BP415" s="38"/>
      <c r="BQ415" s="38"/>
      <c r="BR415" s="38"/>
      <c r="BS415" s="38"/>
      <c r="BT415" s="38"/>
      <c r="BU415" s="38"/>
      <c r="BY415" s="38"/>
      <c r="BZ415" s="38"/>
      <c r="CJ415" s="38"/>
    </row>
    <row r="416" spans="2:88" x14ac:dyDescent="0.25">
      <c r="B416" s="8">
        <v>414</v>
      </c>
      <c r="C416" s="9" t="s">
        <v>11757</v>
      </c>
      <c r="D416" s="9" t="s">
        <v>12075</v>
      </c>
      <c r="E416" s="49">
        <v>9.2488462666666678</v>
      </c>
      <c r="F416" s="50">
        <v>6.6020192000000009</v>
      </c>
      <c r="G416" s="50">
        <v>15.856266666666667</v>
      </c>
      <c r="H416" s="51">
        <v>0</v>
      </c>
      <c r="I416" s="50">
        <v>0</v>
      </c>
      <c r="J416" s="50">
        <v>0</v>
      </c>
      <c r="K416" s="50">
        <v>0</v>
      </c>
      <c r="L416" s="50">
        <v>0</v>
      </c>
      <c r="M416" s="49">
        <v>6.1618842333333346</v>
      </c>
      <c r="N416" s="49">
        <v>2.1412299881066668</v>
      </c>
      <c r="O416" s="49">
        <v>1.7371279999999998</v>
      </c>
      <c r="P416" s="50">
        <v>0</v>
      </c>
      <c r="Q416" s="50">
        <v>0</v>
      </c>
      <c r="R416" s="50">
        <v>80.154267333333337</v>
      </c>
      <c r="S416" s="51">
        <v>29.062973999999997</v>
      </c>
      <c r="T416" s="50">
        <v>25.030521999999998</v>
      </c>
      <c r="U416" s="51">
        <v>16.348733333333335</v>
      </c>
      <c r="V416" s="51">
        <v>0</v>
      </c>
      <c r="W416" s="50">
        <v>0</v>
      </c>
      <c r="X416" s="49">
        <v>1.2376870000000002</v>
      </c>
      <c r="Y416" s="51">
        <v>0</v>
      </c>
      <c r="Z416" s="52">
        <v>0</v>
      </c>
      <c r="AA416" s="52">
        <v>0</v>
      </c>
      <c r="AB416" s="52">
        <v>0</v>
      </c>
      <c r="AC416" s="52">
        <v>0</v>
      </c>
      <c r="AD416" s="52">
        <v>0</v>
      </c>
      <c r="AE416" s="50">
        <v>15.778693600000002</v>
      </c>
      <c r="AF416" s="50">
        <v>49.789641600000003</v>
      </c>
      <c r="AG416" s="50">
        <v>0</v>
      </c>
      <c r="AH416" s="50">
        <v>8.8759905600000018</v>
      </c>
      <c r="AI416" s="52">
        <v>5.4636506518518519</v>
      </c>
      <c r="AJ416" s="49">
        <v>16.225653955247399</v>
      </c>
      <c r="AK416" s="50">
        <v>13.715091358024692</v>
      </c>
      <c r="AL416" s="50">
        <v>27.758913580246915</v>
      </c>
      <c r="AM416" s="50">
        <v>33.880000000000003</v>
      </c>
      <c r="AN416" s="50">
        <v>0</v>
      </c>
      <c r="AO416" s="50">
        <v>0</v>
      </c>
      <c r="AP416" s="50">
        <v>0</v>
      </c>
      <c r="AQ416" s="51">
        <v>0</v>
      </c>
      <c r="AR416" s="49">
        <v>0</v>
      </c>
      <c r="AS416" s="50">
        <v>0</v>
      </c>
      <c r="AT416" s="50">
        <v>0</v>
      </c>
      <c r="AU416" s="50">
        <v>5.1009333333333329</v>
      </c>
      <c r="AV416" s="50">
        <v>204.80069200000003</v>
      </c>
      <c r="AW416" s="50">
        <v>16.133918166666671</v>
      </c>
      <c r="AX416" s="50">
        <v>2.1502857142857144</v>
      </c>
      <c r="AY416" s="50">
        <v>67.07671666666667</v>
      </c>
      <c r="AZ416" s="51">
        <v>0</v>
      </c>
      <c r="BA416" s="49">
        <v>0</v>
      </c>
      <c r="BB416" s="49">
        <v>0</v>
      </c>
      <c r="BC416" s="50">
        <v>0</v>
      </c>
      <c r="BD416" s="50">
        <v>0</v>
      </c>
      <c r="BE416" s="51">
        <v>0</v>
      </c>
      <c r="BF416" s="38"/>
      <c r="BG416" s="38"/>
      <c r="BK416" s="38"/>
      <c r="BL416" s="38"/>
      <c r="BM416" s="38"/>
      <c r="BN416" s="38"/>
      <c r="BO416" s="38"/>
      <c r="BP416" s="38"/>
      <c r="BQ416" s="38"/>
      <c r="BR416" s="38"/>
      <c r="BS416" s="38"/>
      <c r="BT416" s="38"/>
      <c r="BU416" s="38"/>
      <c r="BY416" s="38"/>
      <c r="BZ416" s="38"/>
      <c r="CJ416" s="38"/>
    </row>
    <row r="417" spans="2:88" x14ac:dyDescent="0.25">
      <c r="B417" s="8">
        <v>415</v>
      </c>
      <c r="C417" s="9" t="s">
        <v>11757</v>
      </c>
      <c r="D417" s="9" t="s">
        <v>12076</v>
      </c>
      <c r="E417" s="49">
        <v>11.561057833333335</v>
      </c>
      <c r="F417" s="50">
        <v>8.2525240000000011</v>
      </c>
      <c r="G417" s="50">
        <v>19.820333333333334</v>
      </c>
      <c r="H417" s="51">
        <v>0</v>
      </c>
      <c r="I417" s="50">
        <v>0</v>
      </c>
      <c r="J417" s="50">
        <v>0</v>
      </c>
      <c r="K417" s="50">
        <v>0</v>
      </c>
      <c r="L417" s="50">
        <v>0</v>
      </c>
      <c r="M417" s="49">
        <v>6.1618842333333346</v>
      </c>
      <c r="N417" s="49">
        <v>2.1412299881066668</v>
      </c>
      <c r="O417" s="49">
        <v>1.7371279999999998</v>
      </c>
      <c r="P417" s="50">
        <v>0</v>
      </c>
      <c r="Q417" s="50">
        <v>0</v>
      </c>
      <c r="R417" s="50">
        <v>80.154267333333337</v>
      </c>
      <c r="S417" s="51">
        <v>29.062973999999997</v>
      </c>
      <c r="T417" s="50">
        <v>31.288152499999995</v>
      </c>
      <c r="U417" s="51">
        <v>16.348733333333335</v>
      </c>
      <c r="V417" s="51">
        <v>0</v>
      </c>
      <c r="W417" s="50">
        <v>0</v>
      </c>
      <c r="X417" s="49">
        <v>1.2376870000000002</v>
      </c>
      <c r="Y417" s="51">
        <v>0</v>
      </c>
      <c r="Z417" s="52">
        <v>0</v>
      </c>
      <c r="AA417" s="52">
        <v>0</v>
      </c>
      <c r="AB417" s="52">
        <v>0</v>
      </c>
      <c r="AC417" s="52">
        <v>0</v>
      </c>
      <c r="AD417" s="52">
        <v>0</v>
      </c>
      <c r="AE417" s="50">
        <v>19.723367000000003</v>
      </c>
      <c r="AF417" s="50">
        <v>62.237052000000006</v>
      </c>
      <c r="AG417" s="50">
        <v>0</v>
      </c>
      <c r="AH417" s="50">
        <v>8.8759905600000018</v>
      </c>
      <c r="AI417" s="52">
        <v>5.4636506518518519</v>
      </c>
      <c r="AJ417" s="49">
        <v>20.282067444059248</v>
      </c>
      <c r="AK417" s="50">
        <v>17.143864197530863</v>
      </c>
      <c r="AL417" s="50">
        <v>34.698641975308647</v>
      </c>
      <c r="AM417" s="50">
        <v>42.35</v>
      </c>
      <c r="AN417" s="50">
        <v>0</v>
      </c>
      <c r="AO417" s="50">
        <v>0</v>
      </c>
      <c r="AP417" s="50">
        <v>0</v>
      </c>
      <c r="AQ417" s="51">
        <v>0</v>
      </c>
      <c r="AR417" s="49">
        <v>0</v>
      </c>
      <c r="AS417" s="50">
        <v>0</v>
      </c>
      <c r="AT417" s="50">
        <v>0</v>
      </c>
      <c r="AU417" s="50">
        <v>5.1009333333333329</v>
      </c>
      <c r="AV417" s="50">
        <v>204.80069200000003</v>
      </c>
      <c r="AW417" s="50">
        <v>16.133918166666671</v>
      </c>
      <c r="AX417" s="50">
        <v>2.1502857142857144</v>
      </c>
      <c r="AY417" s="50">
        <v>67.07671666666667</v>
      </c>
      <c r="AZ417" s="51">
        <v>0</v>
      </c>
      <c r="BA417" s="49">
        <v>0</v>
      </c>
      <c r="BB417" s="49">
        <v>0</v>
      </c>
      <c r="BC417" s="50">
        <v>0</v>
      </c>
      <c r="BD417" s="50">
        <v>0</v>
      </c>
      <c r="BE417" s="51">
        <v>0</v>
      </c>
      <c r="BF417" s="38"/>
      <c r="BG417" s="38"/>
      <c r="BK417" s="38"/>
      <c r="BL417" s="38"/>
      <c r="BM417" s="38"/>
      <c r="BN417" s="38"/>
      <c r="BO417" s="38"/>
      <c r="BP417" s="38"/>
      <c r="BQ417" s="38"/>
      <c r="BR417" s="38"/>
      <c r="BS417" s="38"/>
      <c r="BT417" s="38"/>
      <c r="BU417" s="38"/>
      <c r="BY417" s="38"/>
      <c r="BZ417" s="38"/>
      <c r="CJ417" s="38"/>
    </row>
    <row r="418" spans="2:88" x14ac:dyDescent="0.25">
      <c r="B418" s="8">
        <v>416</v>
      </c>
      <c r="C418" s="9" t="s">
        <v>11757</v>
      </c>
      <c r="D418" s="9" t="s">
        <v>12077</v>
      </c>
      <c r="E418" s="49">
        <v>13.873269400000002</v>
      </c>
      <c r="F418" s="50">
        <v>9.9030288000000013</v>
      </c>
      <c r="G418" s="50">
        <v>23.784399999999998</v>
      </c>
      <c r="H418" s="51">
        <v>0</v>
      </c>
      <c r="I418" s="50">
        <v>0</v>
      </c>
      <c r="J418" s="50">
        <v>0</v>
      </c>
      <c r="K418" s="50">
        <v>0</v>
      </c>
      <c r="L418" s="50">
        <v>0</v>
      </c>
      <c r="M418" s="49">
        <v>6.1618842333333346</v>
      </c>
      <c r="N418" s="49">
        <v>2.1412299881066668</v>
      </c>
      <c r="O418" s="49">
        <v>1.7371279999999998</v>
      </c>
      <c r="P418" s="50">
        <v>0</v>
      </c>
      <c r="Q418" s="50">
        <v>0</v>
      </c>
      <c r="R418" s="50">
        <v>80.154267333333337</v>
      </c>
      <c r="S418" s="51">
        <v>29.062973999999997</v>
      </c>
      <c r="T418" s="50">
        <v>37.545783</v>
      </c>
      <c r="U418" s="51">
        <v>16.348733333333335</v>
      </c>
      <c r="V418" s="51">
        <v>0</v>
      </c>
      <c r="W418" s="50">
        <v>0</v>
      </c>
      <c r="X418" s="49">
        <v>1.2376870000000002</v>
      </c>
      <c r="Y418" s="51">
        <v>0</v>
      </c>
      <c r="Z418" s="52">
        <v>0</v>
      </c>
      <c r="AA418" s="52">
        <v>0</v>
      </c>
      <c r="AB418" s="52">
        <v>0</v>
      </c>
      <c r="AC418" s="52">
        <v>0</v>
      </c>
      <c r="AD418" s="52">
        <v>0</v>
      </c>
      <c r="AE418" s="50">
        <v>23.668040400000002</v>
      </c>
      <c r="AF418" s="50">
        <v>74.684462400000001</v>
      </c>
      <c r="AG418" s="50">
        <v>0</v>
      </c>
      <c r="AH418" s="50">
        <v>8.8759905600000018</v>
      </c>
      <c r="AI418" s="52">
        <v>5.4636506518518519</v>
      </c>
      <c r="AJ418" s="49">
        <v>24.3384809328711</v>
      </c>
      <c r="AK418" s="50">
        <v>20.572637037037037</v>
      </c>
      <c r="AL418" s="50">
        <v>41.638370370370374</v>
      </c>
      <c r="AM418" s="50">
        <v>50.820000000000007</v>
      </c>
      <c r="AN418" s="50">
        <v>0</v>
      </c>
      <c r="AO418" s="50">
        <v>0</v>
      </c>
      <c r="AP418" s="50">
        <v>0</v>
      </c>
      <c r="AQ418" s="51">
        <v>0</v>
      </c>
      <c r="AR418" s="49">
        <v>0</v>
      </c>
      <c r="AS418" s="50">
        <v>0</v>
      </c>
      <c r="AT418" s="50">
        <v>0</v>
      </c>
      <c r="AU418" s="50">
        <v>6.3761666666666663</v>
      </c>
      <c r="AV418" s="50">
        <v>236.88332333333335</v>
      </c>
      <c r="AW418" s="50">
        <v>16.133918166666671</v>
      </c>
      <c r="AX418" s="50">
        <v>2.1502857142857144</v>
      </c>
      <c r="AY418" s="50">
        <v>67.07671666666667</v>
      </c>
      <c r="AZ418" s="51">
        <v>0</v>
      </c>
      <c r="BA418" s="49">
        <v>0</v>
      </c>
      <c r="BB418" s="49">
        <v>0</v>
      </c>
      <c r="BC418" s="50">
        <v>0</v>
      </c>
      <c r="BD418" s="50">
        <v>0</v>
      </c>
      <c r="BE418" s="51">
        <v>0</v>
      </c>
      <c r="BF418" s="38"/>
      <c r="BG418" s="38"/>
      <c r="BK418" s="38"/>
      <c r="BL418" s="38"/>
      <c r="BM418" s="38"/>
      <c r="BN418" s="38"/>
      <c r="BO418" s="38"/>
      <c r="BP418" s="38"/>
      <c r="BQ418" s="38"/>
      <c r="BR418" s="38"/>
      <c r="BS418" s="38"/>
      <c r="BT418" s="38"/>
      <c r="BU418" s="38"/>
      <c r="BY418" s="38"/>
      <c r="BZ418" s="38"/>
      <c r="CJ418" s="38"/>
    </row>
    <row r="419" spans="2:88" x14ac:dyDescent="0.25">
      <c r="B419" s="8">
        <v>417</v>
      </c>
      <c r="C419" s="9" t="s">
        <v>11757</v>
      </c>
      <c r="D419" s="9" t="s">
        <v>12078</v>
      </c>
      <c r="E419" s="49">
        <v>10.404952050000002</v>
      </c>
      <c r="F419" s="50">
        <v>7.427271600000001</v>
      </c>
      <c r="G419" s="50">
        <v>17.8383</v>
      </c>
      <c r="H419" s="51">
        <v>0</v>
      </c>
      <c r="I419" s="50">
        <v>0</v>
      </c>
      <c r="J419" s="50">
        <v>0</v>
      </c>
      <c r="K419" s="50">
        <v>0</v>
      </c>
      <c r="L419" s="50">
        <v>0</v>
      </c>
      <c r="M419" s="49">
        <v>9.2428263500000014</v>
      </c>
      <c r="N419" s="49">
        <v>2.7070817396444444</v>
      </c>
      <c r="O419" s="49">
        <v>2.6056919999999995</v>
      </c>
      <c r="P419" s="50">
        <v>0</v>
      </c>
      <c r="Q419" s="50">
        <v>0</v>
      </c>
      <c r="R419" s="50">
        <v>113.70291399999999</v>
      </c>
      <c r="S419" s="51">
        <v>29.062973999999997</v>
      </c>
      <c r="T419" s="50">
        <v>18.7728915</v>
      </c>
      <c r="U419" s="51">
        <v>17.482226666666673</v>
      </c>
      <c r="V419" s="51">
        <v>0</v>
      </c>
      <c r="W419" s="50">
        <v>0</v>
      </c>
      <c r="X419" s="49">
        <v>1.2376870000000002</v>
      </c>
      <c r="Y419" s="51">
        <v>0</v>
      </c>
      <c r="Z419" s="52">
        <v>0</v>
      </c>
      <c r="AA419" s="52">
        <v>0</v>
      </c>
      <c r="AB419" s="52">
        <v>0</v>
      </c>
      <c r="AC419" s="52">
        <v>0</v>
      </c>
      <c r="AD419" s="52">
        <v>0</v>
      </c>
      <c r="AE419" s="50">
        <v>11.834020200000001</v>
      </c>
      <c r="AF419" s="50">
        <v>37.342231200000001</v>
      </c>
      <c r="AG419" s="50">
        <v>0</v>
      </c>
      <c r="AH419" s="50">
        <v>13.313985840000004</v>
      </c>
      <c r="AI419" s="52">
        <v>8.180473837037038</v>
      </c>
      <c r="AJ419" s="49">
        <v>12.16924046643555</v>
      </c>
      <c r="AK419" s="50">
        <v>15.429477777777777</v>
      </c>
      <c r="AL419" s="50">
        <v>31.228777777777779</v>
      </c>
      <c r="AM419" s="50">
        <v>38.115000000000009</v>
      </c>
      <c r="AN419" s="50">
        <v>0</v>
      </c>
      <c r="AO419" s="50">
        <v>0</v>
      </c>
      <c r="AP419" s="50">
        <v>0</v>
      </c>
      <c r="AQ419" s="51">
        <v>0</v>
      </c>
      <c r="AR419" s="49">
        <v>0</v>
      </c>
      <c r="AS419" s="50">
        <v>0</v>
      </c>
      <c r="AT419" s="50">
        <v>0</v>
      </c>
      <c r="AU419" s="50">
        <v>5.7385499999999992</v>
      </c>
      <c r="AV419" s="50">
        <v>259.077091</v>
      </c>
      <c r="AW419" s="50">
        <v>24.200877250000005</v>
      </c>
      <c r="AX419" s="50">
        <v>2.1502857142857144</v>
      </c>
      <c r="AY419" s="50">
        <v>92.647133333333329</v>
      </c>
      <c r="AZ419" s="51">
        <v>0</v>
      </c>
      <c r="BA419" s="49">
        <v>0</v>
      </c>
      <c r="BB419" s="49">
        <v>0</v>
      </c>
      <c r="BC419" s="50">
        <v>0</v>
      </c>
      <c r="BD419" s="50">
        <v>0</v>
      </c>
      <c r="BE419" s="51">
        <v>0</v>
      </c>
      <c r="BF419" s="38"/>
      <c r="BG419" s="38"/>
      <c r="BK419" s="38"/>
      <c r="BL419" s="38"/>
      <c r="BM419" s="38"/>
      <c r="BN419" s="38"/>
      <c r="BO419" s="38"/>
      <c r="BP419" s="38"/>
      <c r="BQ419" s="38"/>
      <c r="BR419" s="38"/>
      <c r="BS419" s="38"/>
      <c r="BT419" s="38"/>
      <c r="BU419" s="38"/>
      <c r="BY419" s="38"/>
      <c r="BZ419" s="38"/>
      <c r="CJ419" s="38"/>
    </row>
    <row r="420" spans="2:88" x14ac:dyDescent="0.25">
      <c r="B420" s="8">
        <v>418</v>
      </c>
      <c r="C420" s="9" t="s">
        <v>11757</v>
      </c>
      <c r="D420" s="9" t="s">
        <v>12079</v>
      </c>
      <c r="E420" s="49">
        <v>13.873269400000002</v>
      </c>
      <c r="F420" s="50">
        <v>9.9030288000000013</v>
      </c>
      <c r="G420" s="50">
        <v>23.784399999999998</v>
      </c>
      <c r="H420" s="51">
        <v>0</v>
      </c>
      <c r="I420" s="50">
        <v>0</v>
      </c>
      <c r="J420" s="50">
        <v>0</v>
      </c>
      <c r="K420" s="50">
        <v>0</v>
      </c>
      <c r="L420" s="50">
        <v>0</v>
      </c>
      <c r="M420" s="49">
        <v>9.2428263500000014</v>
      </c>
      <c r="N420" s="49">
        <v>2.7070817396444444</v>
      </c>
      <c r="O420" s="49">
        <v>2.6056919999999995</v>
      </c>
      <c r="P420" s="50">
        <v>0</v>
      </c>
      <c r="Q420" s="50">
        <v>0</v>
      </c>
      <c r="R420" s="50">
        <v>113.70291399999999</v>
      </c>
      <c r="S420" s="51">
        <v>29.062973999999997</v>
      </c>
      <c r="T420" s="50">
        <v>25.030521999999998</v>
      </c>
      <c r="U420" s="51">
        <v>17.482226666666673</v>
      </c>
      <c r="V420" s="51">
        <v>0</v>
      </c>
      <c r="W420" s="50">
        <v>0</v>
      </c>
      <c r="X420" s="49">
        <v>1.2376870000000002</v>
      </c>
      <c r="Y420" s="51">
        <v>0</v>
      </c>
      <c r="Z420" s="52">
        <v>0</v>
      </c>
      <c r="AA420" s="52">
        <v>0</v>
      </c>
      <c r="AB420" s="52">
        <v>0</v>
      </c>
      <c r="AC420" s="52">
        <v>0</v>
      </c>
      <c r="AD420" s="52">
        <v>0</v>
      </c>
      <c r="AE420" s="50">
        <v>15.778693600000002</v>
      </c>
      <c r="AF420" s="50">
        <v>49.789641600000003</v>
      </c>
      <c r="AG420" s="50">
        <v>0</v>
      </c>
      <c r="AH420" s="50">
        <v>13.313985840000004</v>
      </c>
      <c r="AI420" s="52">
        <v>8.180473837037038</v>
      </c>
      <c r="AJ420" s="49">
        <v>16.225653955247399</v>
      </c>
      <c r="AK420" s="50">
        <v>20.572637037037037</v>
      </c>
      <c r="AL420" s="50">
        <v>41.638370370370374</v>
      </c>
      <c r="AM420" s="50">
        <v>50.820000000000007</v>
      </c>
      <c r="AN420" s="50">
        <v>0</v>
      </c>
      <c r="AO420" s="50">
        <v>0</v>
      </c>
      <c r="AP420" s="50">
        <v>0</v>
      </c>
      <c r="AQ420" s="51">
        <v>0</v>
      </c>
      <c r="AR420" s="49">
        <v>0</v>
      </c>
      <c r="AS420" s="50">
        <v>0</v>
      </c>
      <c r="AT420" s="50">
        <v>0</v>
      </c>
      <c r="AU420" s="50">
        <v>7.6513999999999989</v>
      </c>
      <c r="AV420" s="50">
        <v>307.20103800000004</v>
      </c>
      <c r="AW420" s="50">
        <v>24.200877250000005</v>
      </c>
      <c r="AX420" s="50">
        <v>2.1502857142857144</v>
      </c>
      <c r="AY420" s="50">
        <v>92.647133333333329</v>
      </c>
      <c r="AZ420" s="51">
        <v>0</v>
      </c>
      <c r="BA420" s="49">
        <v>0</v>
      </c>
      <c r="BB420" s="49">
        <v>0</v>
      </c>
      <c r="BC420" s="50">
        <v>0</v>
      </c>
      <c r="BD420" s="50">
        <v>0</v>
      </c>
      <c r="BE420" s="51">
        <v>0</v>
      </c>
      <c r="BF420" s="38"/>
      <c r="BG420" s="38"/>
      <c r="BK420" s="38"/>
      <c r="BL420" s="38"/>
      <c r="BM420" s="38"/>
      <c r="BN420" s="38"/>
      <c r="BO420" s="38"/>
      <c r="BP420" s="38"/>
      <c r="BQ420" s="38"/>
      <c r="BR420" s="38"/>
      <c r="BS420" s="38"/>
      <c r="BT420" s="38"/>
      <c r="BU420" s="38"/>
      <c r="BY420" s="38"/>
      <c r="BZ420" s="38"/>
      <c r="CJ420" s="38"/>
    </row>
    <row r="421" spans="2:88" x14ac:dyDescent="0.25">
      <c r="B421" s="8">
        <v>419</v>
      </c>
      <c r="C421" s="9" t="s">
        <v>11757</v>
      </c>
      <c r="D421" s="9" t="s">
        <v>12080</v>
      </c>
      <c r="E421" s="49">
        <v>17.341586750000001</v>
      </c>
      <c r="F421" s="50">
        <v>12.378786000000002</v>
      </c>
      <c r="G421" s="50">
        <v>29.730499999999999</v>
      </c>
      <c r="H421" s="51">
        <v>0</v>
      </c>
      <c r="I421" s="50">
        <v>0</v>
      </c>
      <c r="J421" s="50">
        <v>0</v>
      </c>
      <c r="K421" s="50">
        <v>0</v>
      </c>
      <c r="L421" s="50">
        <v>0</v>
      </c>
      <c r="M421" s="49">
        <v>9.2428263500000014</v>
      </c>
      <c r="N421" s="49">
        <v>2.7070817396444444</v>
      </c>
      <c r="O421" s="49">
        <v>2.6056919999999995</v>
      </c>
      <c r="P421" s="50">
        <v>0</v>
      </c>
      <c r="Q421" s="50">
        <v>0</v>
      </c>
      <c r="R421" s="50">
        <v>113.70291399999999</v>
      </c>
      <c r="S421" s="51">
        <v>29.062973999999997</v>
      </c>
      <c r="T421" s="50">
        <v>31.288152499999995</v>
      </c>
      <c r="U421" s="51">
        <v>17.482226666666673</v>
      </c>
      <c r="V421" s="51">
        <v>0</v>
      </c>
      <c r="W421" s="50">
        <v>0</v>
      </c>
      <c r="X421" s="49">
        <v>1.2376870000000002</v>
      </c>
      <c r="Y421" s="51">
        <v>0</v>
      </c>
      <c r="Z421" s="52">
        <v>0</v>
      </c>
      <c r="AA421" s="52">
        <v>0</v>
      </c>
      <c r="AB421" s="52">
        <v>0</v>
      </c>
      <c r="AC421" s="52">
        <v>0</v>
      </c>
      <c r="AD421" s="52">
        <v>0</v>
      </c>
      <c r="AE421" s="50">
        <v>19.723367000000003</v>
      </c>
      <c r="AF421" s="50">
        <v>62.237052000000006</v>
      </c>
      <c r="AG421" s="50">
        <v>0</v>
      </c>
      <c r="AH421" s="50">
        <v>13.313985840000004</v>
      </c>
      <c r="AI421" s="52">
        <v>8.180473837037038</v>
      </c>
      <c r="AJ421" s="49">
        <v>20.282067444059248</v>
      </c>
      <c r="AK421" s="50">
        <v>25.715796296296297</v>
      </c>
      <c r="AL421" s="50">
        <v>52.04796296296297</v>
      </c>
      <c r="AM421" s="50">
        <v>63.525000000000006</v>
      </c>
      <c r="AN421" s="50">
        <v>0</v>
      </c>
      <c r="AO421" s="50">
        <v>0</v>
      </c>
      <c r="AP421" s="50">
        <v>0</v>
      </c>
      <c r="AQ421" s="51">
        <v>0</v>
      </c>
      <c r="AR421" s="49">
        <v>0</v>
      </c>
      <c r="AS421" s="50">
        <v>0</v>
      </c>
      <c r="AT421" s="50">
        <v>0</v>
      </c>
      <c r="AU421" s="50">
        <v>7.6513999999999989</v>
      </c>
      <c r="AV421" s="50">
        <v>307.20103800000004</v>
      </c>
      <c r="AW421" s="50">
        <v>24.200877250000005</v>
      </c>
      <c r="AX421" s="50">
        <v>2.1502857142857144</v>
      </c>
      <c r="AY421" s="50">
        <v>92.647133333333329</v>
      </c>
      <c r="AZ421" s="51">
        <v>0</v>
      </c>
      <c r="BA421" s="49">
        <v>0</v>
      </c>
      <c r="BB421" s="49">
        <v>0</v>
      </c>
      <c r="BC421" s="50">
        <v>0</v>
      </c>
      <c r="BD421" s="50">
        <v>0</v>
      </c>
      <c r="BE421" s="51">
        <v>0</v>
      </c>
      <c r="BF421" s="38"/>
      <c r="BG421" s="38"/>
      <c r="BK421" s="38"/>
      <c r="BL421" s="38"/>
      <c r="BM421" s="38"/>
      <c r="BN421" s="38"/>
      <c r="BO421" s="38"/>
      <c r="BP421" s="38"/>
      <c r="BQ421" s="38"/>
      <c r="BR421" s="38"/>
      <c r="BS421" s="38"/>
      <c r="BT421" s="38"/>
      <c r="BU421" s="38"/>
      <c r="BY421" s="38"/>
      <c r="BZ421" s="38"/>
      <c r="CJ421" s="38"/>
    </row>
    <row r="422" spans="2:88" x14ac:dyDescent="0.25">
      <c r="B422" s="8">
        <v>420</v>
      </c>
      <c r="C422" s="9" t="s">
        <v>11757</v>
      </c>
      <c r="D422" s="9" t="s">
        <v>12081</v>
      </c>
      <c r="E422" s="49">
        <v>20.809904100000004</v>
      </c>
      <c r="F422" s="50">
        <v>14.854543200000002</v>
      </c>
      <c r="G422" s="50">
        <v>35.676600000000001</v>
      </c>
      <c r="H422" s="51">
        <v>0</v>
      </c>
      <c r="I422" s="50">
        <v>0</v>
      </c>
      <c r="J422" s="50">
        <v>0</v>
      </c>
      <c r="K422" s="50">
        <v>0</v>
      </c>
      <c r="L422" s="50">
        <v>0</v>
      </c>
      <c r="M422" s="49">
        <v>9.2428263500000014</v>
      </c>
      <c r="N422" s="49">
        <v>2.7070817396444444</v>
      </c>
      <c r="O422" s="49">
        <v>2.6056919999999995</v>
      </c>
      <c r="P422" s="50">
        <v>0</v>
      </c>
      <c r="Q422" s="50">
        <v>0</v>
      </c>
      <c r="R422" s="50">
        <v>113.70291399999999</v>
      </c>
      <c r="S422" s="51">
        <v>29.062973999999997</v>
      </c>
      <c r="T422" s="50">
        <v>37.545783</v>
      </c>
      <c r="U422" s="51">
        <v>17.482226666666673</v>
      </c>
      <c r="V422" s="51">
        <v>0</v>
      </c>
      <c r="W422" s="50">
        <v>0</v>
      </c>
      <c r="X422" s="49">
        <v>1.2376870000000002</v>
      </c>
      <c r="Y422" s="51">
        <v>0</v>
      </c>
      <c r="Z422" s="52">
        <v>0</v>
      </c>
      <c r="AA422" s="52">
        <v>0</v>
      </c>
      <c r="AB422" s="52">
        <v>0</v>
      </c>
      <c r="AC422" s="52">
        <v>0</v>
      </c>
      <c r="AD422" s="52">
        <v>0</v>
      </c>
      <c r="AE422" s="50">
        <v>23.668040400000002</v>
      </c>
      <c r="AF422" s="50">
        <v>74.684462400000001</v>
      </c>
      <c r="AG422" s="50">
        <v>0</v>
      </c>
      <c r="AH422" s="50">
        <v>13.313985840000004</v>
      </c>
      <c r="AI422" s="52">
        <v>8.180473837037038</v>
      </c>
      <c r="AJ422" s="49">
        <v>24.3384809328711</v>
      </c>
      <c r="AK422" s="50">
        <v>30.858955555555553</v>
      </c>
      <c r="AL422" s="50">
        <v>62.457555555555558</v>
      </c>
      <c r="AM422" s="50">
        <v>76.230000000000018</v>
      </c>
      <c r="AN422" s="50">
        <v>0</v>
      </c>
      <c r="AO422" s="50">
        <v>0</v>
      </c>
      <c r="AP422" s="50">
        <v>0</v>
      </c>
      <c r="AQ422" s="51">
        <v>0</v>
      </c>
      <c r="AR422" s="49">
        <v>0</v>
      </c>
      <c r="AS422" s="50">
        <v>0</v>
      </c>
      <c r="AT422" s="50">
        <v>0</v>
      </c>
      <c r="AU422" s="50">
        <v>9.5642499999999995</v>
      </c>
      <c r="AV422" s="50">
        <v>355.32498500000008</v>
      </c>
      <c r="AW422" s="50">
        <v>24.200877250000005</v>
      </c>
      <c r="AX422" s="50">
        <v>2.1502857142857144</v>
      </c>
      <c r="AY422" s="50">
        <v>92.647133333333329</v>
      </c>
      <c r="AZ422" s="51">
        <v>0</v>
      </c>
      <c r="BA422" s="49">
        <v>0</v>
      </c>
      <c r="BB422" s="49">
        <v>0</v>
      </c>
      <c r="BC422" s="50">
        <v>0</v>
      </c>
      <c r="BD422" s="50">
        <v>0</v>
      </c>
      <c r="BE422" s="51">
        <v>0</v>
      </c>
      <c r="BF422" s="38"/>
      <c r="BG422" s="38"/>
      <c r="BK422" s="38"/>
      <c r="BL422" s="38"/>
      <c r="BM422" s="38"/>
      <c r="BN422" s="38"/>
      <c r="BO422" s="38"/>
      <c r="BP422" s="38"/>
      <c r="BQ422" s="38"/>
      <c r="BR422" s="38"/>
      <c r="BS422" s="38"/>
      <c r="BT422" s="38"/>
      <c r="BU422" s="38"/>
      <c r="BY422" s="38"/>
      <c r="BZ422" s="38"/>
      <c r="CJ422" s="38"/>
    </row>
    <row r="423" spans="2:88" x14ac:dyDescent="0.25">
      <c r="B423" s="8">
        <v>421</v>
      </c>
      <c r="C423" s="9" t="s">
        <v>11757</v>
      </c>
      <c r="D423" s="9" t="s">
        <v>12082</v>
      </c>
      <c r="E423" s="49">
        <v>3.4683173500000004</v>
      </c>
      <c r="F423" s="50">
        <v>2.4757572000000003</v>
      </c>
      <c r="G423" s="50">
        <v>5.9460999999999995</v>
      </c>
      <c r="H423" s="51">
        <v>0</v>
      </c>
      <c r="I423" s="50">
        <v>0</v>
      </c>
      <c r="J423" s="50">
        <v>0</v>
      </c>
      <c r="K423" s="50">
        <v>0</v>
      </c>
      <c r="L423" s="50">
        <v>0</v>
      </c>
      <c r="M423" s="49">
        <v>3.0809421166666673</v>
      </c>
      <c r="N423" s="49">
        <v>1.6793607249066667</v>
      </c>
      <c r="O423" s="49">
        <v>0.86856399999999989</v>
      </c>
      <c r="P423" s="50">
        <v>0</v>
      </c>
      <c r="Q423" s="50">
        <v>0</v>
      </c>
      <c r="R423" s="50">
        <v>64.717770000000002</v>
      </c>
      <c r="S423" s="51">
        <v>47.457789999999996</v>
      </c>
      <c r="T423" s="50">
        <v>30.69433166666667</v>
      </c>
      <c r="U423" s="51">
        <v>6.4889666666666672</v>
      </c>
      <c r="V423" s="51">
        <v>0</v>
      </c>
      <c r="W423" s="50">
        <v>0</v>
      </c>
      <c r="X423" s="49">
        <v>3.0942175000000005</v>
      </c>
      <c r="Y423" s="51">
        <v>0</v>
      </c>
      <c r="Z423" s="52">
        <v>0</v>
      </c>
      <c r="AA423" s="52">
        <v>0</v>
      </c>
      <c r="AB423" s="52">
        <v>0</v>
      </c>
      <c r="AC423" s="52">
        <v>0</v>
      </c>
      <c r="AD423" s="52">
        <v>0</v>
      </c>
      <c r="AE423" s="50">
        <v>18.549120199999997</v>
      </c>
      <c r="AF423" s="50">
        <v>62.237052000000006</v>
      </c>
      <c r="AG423" s="50">
        <v>0</v>
      </c>
      <c r="AH423" s="50">
        <v>4.4379952800000009</v>
      </c>
      <c r="AI423" s="52">
        <v>2.7468274666666663</v>
      </c>
      <c r="AJ423" s="49">
        <v>20.282067444059248</v>
      </c>
      <c r="AK423" s="50">
        <v>5.1431592592592592</v>
      </c>
      <c r="AL423" s="50">
        <v>10.409592592592594</v>
      </c>
      <c r="AM423" s="50">
        <v>12.705000000000002</v>
      </c>
      <c r="AN423" s="50">
        <v>0</v>
      </c>
      <c r="AO423" s="50">
        <v>0</v>
      </c>
      <c r="AP423" s="50">
        <v>0</v>
      </c>
      <c r="AQ423" s="51">
        <v>0</v>
      </c>
      <c r="AR423" s="49">
        <v>0</v>
      </c>
      <c r="AS423" s="50">
        <v>0</v>
      </c>
      <c r="AT423" s="50">
        <v>0</v>
      </c>
      <c r="AU423" s="50">
        <v>1.9128499999999997</v>
      </c>
      <c r="AV423" s="50">
        <v>96.115853333333348</v>
      </c>
      <c r="AW423" s="50">
        <v>8.7945305119047639</v>
      </c>
      <c r="AX423" s="50">
        <v>3.5838095238095233</v>
      </c>
      <c r="AY423" s="50">
        <v>51.052780000000006</v>
      </c>
      <c r="AZ423" s="51">
        <v>0</v>
      </c>
      <c r="BA423" s="49">
        <v>0</v>
      </c>
      <c r="BB423" s="49">
        <v>0</v>
      </c>
      <c r="BC423" s="50">
        <v>0</v>
      </c>
      <c r="BD423" s="50">
        <v>0</v>
      </c>
      <c r="BE423" s="51">
        <v>0</v>
      </c>
      <c r="BF423" s="38"/>
      <c r="BG423" s="38"/>
      <c r="BK423" s="38"/>
      <c r="BL423" s="38"/>
      <c r="BM423" s="38"/>
      <c r="BN423" s="38"/>
      <c r="BO423" s="38"/>
      <c r="BP423" s="38"/>
      <c r="BQ423" s="38"/>
      <c r="BR423" s="38"/>
      <c r="BS423" s="38"/>
      <c r="BT423" s="38"/>
      <c r="BU423" s="38"/>
      <c r="BY423" s="38"/>
      <c r="BZ423" s="38"/>
      <c r="CJ423" s="38"/>
    </row>
    <row r="424" spans="2:88" x14ac:dyDescent="0.25">
      <c r="B424" s="8">
        <v>422</v>
      </c>
      <c r="C424" s="9" t="s">
        <v>11757</v>
      </c>
      <c r="D424" s="9" t="s">
        <v>12083</v>
      </c>
      <c r="E424" s="49">
        <v>4.6244231333333339</v>
      </c>
      <c r="F424" s="50">
        <v>3.3010096000000004</v>
      </c>
      <c r="G424" s="50">
        <v>7.9281333333333333</v>
      </c>
      <c r="H424" s="51">
        <v>0</v>
      </c>
      <c r="I424" s="50">
        <v>0</v>
      </c>
      <c r="J424" s="50">
        <v>0</v>
      </c>
      <c r="K424" s="50">
        <v>0</v>
      </c>
      <c r="L424" s="50">
        <v>0</v>
      </c>
      <c r="M424" s="49">
        <v>3.0809421166666673</v>
      </c>
      <c r="N424" s="49">
        <v>1.6793607249066667</v>
      </c>
      <c r="O424" s="49">
        <v>0.86856399999999989</v>
      </c>
      <c r="P424" s="50">
        <v>0</v>
      </c>
      <c r="Q424" s="50">
        <v>0</v>
      </c>
      <c r="R424" s="50">
        <v>64.717770000000002</v>
      </c>
      <c r="S424" s="51">
        <v>47.457789999999996</v>
      </c>
      <c r="T424" s="50">
        <v>40.92577555555556</v>
      </c>
      <c r="U424" s="51">
        <v>6.4889666666666672</v>
      </c>
      <c r="V424" s="51">
        <v>0</v>
      </c>
      <c r="W424" s="50">
        <v>0</v>
      </c>
      <c r="X424" s="49">
        <v>3.0942175000000005</v>
      </c>
      <c r="Y424" s="51">
        <v>0</v>
      </c>
      <c r="Z424" s="52">
        <v>0</v>
      </c>
      <c r="AA424" s="52">
        <v>0</v>
      </c>
      <c r="AB424" s="52">
        <v>0</v>
      </c>
      <c r="AC424" s="52">
        <v>0</v>
      </c>
      <c r="AD424" s="52">
        <v>0</v>
      </c>
      <c r="AE424" s="50">
        <v>24.732160266666664</v>
      </c>
      <c r="AF424" s="50">
        <v>82.982736000000003</v>
      </c>
      <c r="AG424" s="50">
        <v>0</v>
      </c>
      <c r="AH424" s="50">
        <v>4.4379952800000009</v>
      </c>
      <c r="AI424" s="52">
        <v>2.7468274666666663</v>
      </c>
      <c r="AJ424" s="49">
        <v>27.042756592078998</v>
      </c>
      <c r="AK424" s="50">
        <v>6.8575456790123459</v>
      </c>
      <c r="AL424" s="50">
        <v>13.879456790123458</v>
      </c>
      <c r="AM424" s="50">
        <v>16.940000000000001</v>
      </c>
      <c r="AN424" s="50">
        <v>0</v>
      </c>
      <c r="AO424" s="50">
        <v>0</v>
      </c>
      <c r="AP424" s="50">
        <v>0</v>
      </c>
      <c r="AQ424" s="51">
        <v>0</v>
      </c>
      <c r="AR424" s="49">
        <v>0</v>
      </c>
      <c r="AS424" s="50">
        <v>0</v>
      </c>
      <c r="AT424" s="50">
        <v>0</v>
      </c>
      <c r="AU424" s="50">
        <v>2.5504666666666664</v>
      </c>
      <c r="AV424" s="50">
        <v>115.40944333333334</v>
      </c>
      <c r="AW424" s="50">
        <v>8.7945305119047639</v>
      </c>
      <c r="AX424" s="50">
        <v>3.5838095238095233</v>
      </c>
      <c r="AY424" s="50">
        <v>51.052780000000006</v>
      </c>
      <c r="AZ424" s="51">
        <v>0</v>
      </c>
      <c r="BA424" s="49">
        <v>0</v>
      </c>
      <c r="BB424" s="49">
        <v>0</v>
      </c>
      <c r="BC424" s="50">
        <v>0</v>
      </c>
      <c r="BD424" s="50">
        <v>0</v>
      </c>
      <c r="BE424" s="51">
        <v>0</v>
      </c>
      <c r="BF424" s="38"/>
      <c r="BG424" s="38"/>
      <c r="BK424" s="38"/>
      <c r="BL424" s="38"/>
      <c r="BM424" s="38"/>
      <c r="BN424" s="38"/>
      <c r="BO424" s="38"/>
      <c r="BP424" s="38"/>
      <c r="BQ424" s="38"/>
      <c r="BR424" s="38"/>
      <c r="BS424" s="38"/>
      <c r="BT424" s="38"/>
      <c r="BU424" s="38"/>
      <c r="BY424" s="38"/>
      <c r="BZ424" s="38"/>
      <c r="CJ424" s="38"/>
    </row>
    <row r="425" spans="2:88" x14ac:dyDescent="0.25">
      <c r="B425" s="8">
        <v>423</v>
      </c>
      <c r="C425" s="9" t="s">
        <v>11757</v>
      </c>
      <c r="D425" s="9" t="s">
        <v>12084</v>
      </c>
      <c r="E425" s="49">
        <v>5.7805289166666673</v>
      </c>
      <c r="F425" s="50">
        <v>4.1262620000000005</v>
      </c>
      <c r="G425" s="50">
        <v>9.910166666666667</v>
      </c>
      <c r="H425" s="51">
        <v>0</v>
      </c>
      <c r="I425" s="50">
        <v>0</v>
      </c>
      <c r="J425" s="50">
        <v>0</v>
      </c>
      <c r="K425" s="50">
        <v>0</v>
      </c>
      <c r="L425" s="50">
        <v>0</v>
      </c>
      <c r="M425" s="49">
        <v>3.0809421166666673</v>
      </c>
      <c r="N425" s="49">
        <v>1.6793607249066667</v>
      </c>
      <c r="O425" s="49">
        <v>0.86856399999999989</v>
      </c>
      <c r="P425" s="50">
        <v>0</v>
      </c>
      <c r="Q425" s="50">
        <v>0</v>
      </c>
      <c r="R425" s="50">
        <v>64.717770000000002</v>
      </c>
      <c r="S425" s="51">
        <v>47.457789999999996</v>
      </c>
      <c r="T425" s="50">
        <v>51.157219444444451</v>
      </c>
      <c r="U425" s="51">
        <v>6.4889666666666672</v>
      </c>
      <c r="V425" s="51">
        <v>0</v>
      </c>
      <c r="W425" s="50">
        <v>0</v>
      </c>
      <c r="X425" s="49">
        <v>3.0942175000000005</v>
      </c>
      <c r="Y425" s="51">
        <v>0</v>
      </c>
      <c r="Z425" s="52">
        <v>0</v>
      </c>
      <c r="AA425" s="52">
        <v>0</v>
      </c>
      <c r="AB425" s="52">
        <v>0</v>
      </c>
      <c r="AC425" s="52">
        <v>0</v>
      </c>
      <c r="AD425" s="52">
        <v>0</v>
      </c>
      <c r="AE425" s="50">
        <v>30.915200333333331</v>
      </c>
      <c r="AF425" s="50">
        <v>103.72842</v>
      </c>
      <c r="AG425" s="50">
        <v>0</v>
      </c>
      <c r="AH425" s="50">
        <v>4.4379952800000009</v>
      </c>
      <c r="AI425" s="52">
        <v>2.7468274666666663</v>
      </c>
      <c r="AJ425" s="49">
        <v>33.803445740098745</v>
      </c>
      <c r="AK425" s="50">
        <v>8.5719320987654317</v>
      </c>
      <c r="AL425" s="50">
        <v>17.349320987654323</v>
      </c>
      <c r="AM425" s="50">
        <v>21.175000000000001</v>
      </c>
      <c r="AN425" s="50">
        <v>0</v>
      </c>
      <c r="AO425" s="50">
        <v>0</v>
      </c>
      <c r="AP425" s="50">
        <v>0</v>
      </c>
      <c r="AQ425" s="51">
        <v>0</v>
      </c>
      <c r="AR425" s="49">
        <v>0</v>
      </c>
      <c r="AS425" s="50">
        <v>0</v>
      </c>
      <c r="AT425" s="50">
        <v>0</v>
      </c>
      <c r="AU425" s="50">
        <v>2.5504666666666664</v>
      </c>
      <c r="AV425" s="50">
        <v>115.40944333333334</v>
      </c>
      <c r="AW425" s="50">
        <v>8.7945305119047639</v>
      </c>
      <c r="AX425" s="50">
        <v>3.5838095238095233</v>
      </c>
      <c r="AY425" s="50">
        <v>51.052780000000006</v>
      </c>
      <c r="AZ425" s="51">
        <v>0</v>
      </c>
      <c r="BA425" s="49">
        <v>0</v>
      </c>
      <c r="BB425" s="49">
        <v>0</v>
      </c>
      <c r="BC425" s="50">
        <v>0</v>
      </c>
      <c r="BD425" s="50">
        <v>0</v>
      </c>
      <c r="BE425" s="51">
        <v>0</v>
      </c>
      <c r="BF425" s="38"/>
      <c r="BG425" s="38"/>
      <c r="BK425" s="38"/>
      <c r="BL425" s="38"/>
      <c r="BM425" s="38"/>
      <c r="BN425" s="38"/>
      <c r="BO425" s="38"/>
      <c r="BP425" s="38"/>
      <c r="BQ425" s="38"/>
      <c r="BR425" s="38"/>
      <c r="BS425" s="38"/>
      <c r="BT425" s="38"/>
      <c r="BU425" s="38"/>
      <c r="BY425" s="38"/>
      <c r="BZ425" s="38"/>
      <c r="CJ425" s="38"/>
    </row>
    <row r="426" spans="2:88" x14ac:dyDescent="0.25">
      <c r="B426" s="8">
        <v>424</v>
      </c>
      <c r="C426" s="9" t="s">
        <v>11757</v>
      </c>
      <c r="D426" s="9" t="s">
        <v>12085</v>
      </c>
      <c r="E426" s="49">
        <v>6.9366347000000008</v>
      </c>
      <c r="F426" s="50">
        <v>4.9515144000000006</v>
      </c>
      <c r="G426" s="50">
        <v>11.892199999999999</v>
      </c>
      <c r="H426" s="51">
        <v>0</v>
      </c>
      <c r="I426" s="50">
        <v>0</v>
      </c>
      <c r="J426" s="50">
        <v>0</v>
      </c>
      <c r="K426" s="50">
        <v>0</v>
      </c>
      <c r="L426" s="50">
        <v>0</v>
      </c>
      <c r="M426" s="49">
        <v>3.0809421166666673</v>
      </c>
      <c r="N426" s="49">
        <v>1.6793607249066667</v>
      </c>
      <c r="O426" s="49">
        <v>0.86856399999999989</v>
      </c>
      <c r="P426" s="50">
        <v>0</v>
      </c>
      <c r="Q426" s="50">
        <v>0</v>
      </c>
      <c r="R426" s="50">
        <v>64.717770000000002</v>
      </c>
      <c r="S426" s="51">
        <v>47.457789999999996</v>
      </c>
      <c r="T426" s="50">
        <v>61.388663333333341</v>
      </c>
      <c r="U426" s="51">
        <v>6.4889666666666672</v>
      </c>
      <c r="V426" s="51">
        <v>0</v>
      </c>
      <c r="W426" s="50">
        <v>0</v>
      </c>
      <c r="X426" s="49">
        <v>3.0942175000000005</v>
      </c>
      <c r="Y426" s="51">
        <v>0</v>
      </c>
      <c r="Z426" s="52">
        <v>0</v>
      </c>
      <c r="AA426" s="52">
        <v>0</v>
      </c>
      <c r="AB426" s="52">
        <v>0</v>
      </c>
      <c r="AC426" s="52">
        <v>0</v>
      </c>
      <c r="AD426" s="52">
        <v>0</v>
      </c>
      <c r="AE426" s="50">
        <v>37.098240399999995</v>
      </c>
      <c r="AF426" s="50">
        <v>124.47410400000001</v>
      </c>
      <c r="AG426" s="50">
        <v>0</v>
      </c>
      <c r="AH426" s="50">
        <v>4.4379952800000009</v>
      </c>
      <c r="AI426" s="52">
        <v>2.7468274666666663</v>
      </c>
      <c r="AJ426" s="49">
        <v>40.564134888118495</v>
      </c>
      <c r="AK426" s="50">
        <v>10.286318518518518</v>
      </c>
      <c r="AL426" s="50">
        <v>20.819185185185187</v>
      </c>
      <c r="AM426" s="50">
        <v>25.410000000000004</v>
      </c>
      <c r="AN426" s="50">
        <v>0</v>
      </c>
      <c r="AO426" s="50">
        <v>0</v>
      </c>
      <c r="AP426" s="50">
        <v>0</v>
      </c>
      <c r="AQ426" s="51">
        <v>0</v>
      </c>
      <c r="AR426" s="49">
        <v>0</v>
      </c>
      <c r="AS426" s="50">
        <v>0</v>
      </c>
      <c r="AT426" s="50">
        <v>0</v>
      </c>
      <c r="AU426" s="50">
        <v>3.1880833333333332</v>
      </c>
      <c r="AV426" s="50">
        <v>134.70303333333334</v>
      </c>
      <c r="AW426" s="50">
        <v>8.7945305119047639</v>
      </c>
      <c r="AX426" s="50">
        <v>3.5838095238095233</v>
      </c>
      <c r="AY426" s="50">
        <v>51.052780000000006</v>
      </c>
      <c r="AZ426" s="51">
        <v>0</v>
      </c>
      <c r="BA426" s="49">
        <v>0</v>
      </c>
      <c r="BB426" s="49">
        <v>0</v>
      </c>
      <c r="BC426" s="50">
        <v>0</v>
      </c>
      <c r="BD426" s="50">
        <v>0</v>
      </c>
      <c r="BE426" s="51">
        <v>0</v>
      </c>
      <c r="BF426" s="38"/>
      <c r="BG426" s="38"/>
      <c r="BK426" s="38"/>
      <c r="BL426" s="38"/>
      <c r="BM426" s="38"/>
      <c r="BN426" s="38"/>
      <c r="BO426" s="38"/>
      <c r="BP426" s="38"/>
      <c r="BQ426" s="38"/>
      <c r="BR426" s="38"/>
      <c r="BS426" s="38"/>
      <c r="BT426" s="38"/>
      <c r="BU426" s="38"/>
      <c r="BY426" s="38"/>
      <c r="BZ426" s="38"/>
      <c r="CJ426" s="38"/>
    </row>
    <row r="427" spans="2:88" x14ac:dyDescent="0.25">
      <c r="B427" s="8">
        <v>425</v>
      </c>
      <c r="C427" s="9" t="s">
        <v>11757</v>
      </c>
      <c r="D427" s="9" t="s">
        <v>12086</v>
      </c>
      <c r="E427" s="49">
        <v>6.9366347000000008</v>
      </c>
      <c r="F427" s="50">
        <v>4.9515144000000006</v>
      </c>
      <c r="G427" s="50">
        <v>11.892199999999999</v>
      </c>
      <c r="H427" s="51">
        <v>0</v>
      </c>
      <c r="I427" s="50">
        <v>0</v>
      </c>
      <c r="J427" s="50">
        <v>0</v>
      </c>
      <c r="K427" s="50">
        <v>0</v>
      </c>
      <c r="L427" s="50">
        <v>0</v>
      </c>
      <c r="M427" s="49">
        <v>6.1618842333333346</v>
      </c>
      <c r="N427" s="49">
        <v>2.1412299881066668</v>
      </c>
      <c r="O427" s="49">
        <v>1.7371279999999998</v>
      </c>
      <c r="P427" s="50">
        <v>0</v>
      </c>
      <c r="Q427" s="50">
        <v>0</v>
      </c>
      <c r="R427" s="50">
        <v>98.549083333333328</v>
      </c>
      <c r="S427" s="51">
        <v>47.457789999999996</v>
      </c>
      <c r="T427" s="50">
        <v>30.69433166666667</v>
      </c>
      <c r="U427" s="51">
        <v>16.348733333333335</v>
      </c>
      <c r="V427" s="51">
        <v>0</v>
      </c>
      <c r="W427" s="50">
        <v>0</v>
      </c>
      <c r="X427" s="49">
        <v>3.0942175000000005</v>
      </c>
      <c r="Y427" s="51">
        <v>0</v>
      </c>
      <c r="Z427" s="52">
        <v>0</v>
      </c>
      <c r="AA427" s="52">
        <v>0</v>
      </c>
      <c r="AB427" s="52">
        <v>0</v>
      </c>
      <c r="AC427" s="52">
        <v>0</v>
      </c>
      <c r="AD427" s="52">
        <v>0</v>
      </c>
      <c r="AE427" s="50">
        <v>18.549120199999997</v>
      </c>
      <c r="AF427" s="50">
        <v>62.237052000000006</v>
      </c>
      <c r="AG427" s="50">
        <v>0</v>
      </c>
      <c r="AH427" s="50">
        <v>8.8759905600000018</v>
      </c>
      <c r="AI427" s="52">
        <v>5.4636506518518519</v>
      </c>
      <c r="AJ427" s="49">
        <v>20.282067444059248</v>
      </c>
      <c r="AK427" s="50">
        <v>10.286318518518518</v>
      </c>
      <c r="AL427" s="50">
        <v>20.819185185185187</v>
      </c>
      <c r="AM427" s="50">
        <v>25.410000000000004</v>
      </c>
      <c r="AN427" s="50">
        <v>0</v>
      </c>
      <c r="AO427" s="50">
        <v>0</v>
      </c>
      <c r="AP427" s="50">
        <v>0</v>
      </c>
      <c r="AQ427" s="51">
        <v>0</v>
      </c>
      <c r="AR427" s="49">
        <v>0</v>
      </c>
      <c r="AS427" s="50">
        <v>0</v>
      </c>
      <c r="AT427" s="50">
        <v>0</v>
      </c>
      <c r="AU427" s="50">
        <v>3.8256999999999994</v>
      </c>
      <c r="AV427" s="50">
        <v>192.2317066666667</v>
      </c>
      <c r="AW427" s="50">
        <v>17.589061023809528</v>
      </c>
      <c r="AX427" s="50">
        <v>3.5838095238095233</v>
      </c>
      <c r="AY427" s="50">
        <v>80.749716666666686</v>
      </c>
      <c r="AZ427" s="51">
        <v>0</v>
      </c>
      <c r="BA427" s="49">
        <v>0</v>
      </c>
      <c r="BB427" s="49">
        <v>0</v>
      </c>
      <c r="BC427" s="50">
        <v>0</v>
      </c>
      <c r="BD427" s="50">
        <v>0</v>
      </c>
      <c r="BE427" s="51">
        <v>0</v>
      </c>
      <c r="BF427" s="38"/>
      <c r="BG427" s="38"/>
      <c r="BK427" s="38"/>
      <c r="BL427" s="38"/>
      <c r="BM427" s="38"/>
      <c r="BN427" s="38"/>
      <c r="BO427" s="38"/>
      <c r="BP427" s="38"/>
      <c r="BQ427" s="38"/>
      <c r="BR427" s="38"/>
      <c r="BS427" s="38"/>
      <c r="BT427" s="38"/>
      <c r="BU427" s="38"/>
      <c r="BY427" s="38"/>
      <c r="BZ427" s="38"/>
      <c r="CJ427" s="38"/>
    </row>
    <row r="428" spans="2:88" x14ac:dyDescent="0.25">
      <c r="B428" s="8">
        <v>426</v>
      </c>
      <c r="C428" s="9" t="s">
        <v>11757</v>
      </c>
      <c r="D428" s="9" t="s">
        <v>12087</v>
      </c>
      <c r="E428" s="49">
        <v>9.2488462666666678</v>
      </c>
      <c r="F428" s="50">
        <v>6.6020192000000009</v>
      </c>
      <c r="G428" s="50">
        <v>15.856266666666667</v>
      </c>
      <c r="H428" s="51">
        <v>0</v>
      </c>
      <c r="I428" s="50">
        <v>0</v>
      </c>
      <c r="J428" s="50">
        <v>0</v>
      </c>
      <c r="K428" s="50">
        <v>0</v>
      </c>
      <c r="L428" s="50">
        <v>0</v>
      </c>
      <c r="M428" s="49">
        <v>6.1618842333333346</v>
      </c>
      <c r="N428" s="49">
        <v>2.1412299881066668</v>
      </c>
      <c r="O428" s="49">
        <v>1.7371279999999998</v>
      </c>
      <c r="P428" s="50">
        <v>0</v>
      </c>
      <c r="Q428" s="50">
        <v>0</v>
      </c>
      <c r="R428" s="50">
        <v>98.549083333333328</v>
      </c>
      <c r="S428" s="51">
        <v>47.457789999999996</v>
      </c>
      <c r="T428" s="50">
        <v>40.92577555555556</v>
      </c>
      <c r="U428" s="51">
        <v>16.348733333333335</v>
      </c>
      <c r="V428" s="51">
        <v>0</v>
      </c>
      <c r="W428" s="50">
        <v>0</v>
      </c>
      <c r="X428" s="49">
        <v>3.0942175000000005</v>
      </c>
      <c r="Y428" s="51">
        <v>0</v>
      </c>
      <c r="Z428" s="52">
        <v>0</v>
      </c>
      <c r="AA428" s="52">
        <v>0</v>
      </c>
      <c r="AB428" s="52">
        <v>0</v>
      </c>
      <c r="AC428" s="52">
        <v>0</v>
      </c>
      <c r="AD428" s="52">
        <v>0</v>
      </c>
      <c r="AE428" s="50">
        <v>24.732160266666664</v>
      </c>
      <c r="AF428" s="50">
        <v>82.982736000000003</v>
      </c>
      <c r="AG428" s="50">
        <v>0</v>
      </c>
      <c r="AH428" s="50">
        <v>8.8759905600000018</v>
      </c>
      <c r="AI428" s="52">
        <v>5.4636506518518519</v>
      </c>
      <c r="AJ428" s="49">
        <v>27.042756592078998</v>
      </c>
      <c r="AK428" s="50">
        <v>13.715091358024692</v>
      </c>
      <c r="AL428" s="50">
        <v>27.758913580246915</v>
      </c>
      <c r="AM428" s="50">
        <v>33.880000000000003</v>
      </c>
      <c r="AN428" s="50">
        <v>0</v>
      </c>
      <c r="AO428" s="50">
        <v>0</v>
      </c>
      <c r="AP428" s="50">
        <v>0</v>
      </c>
      <c r="AQ428" s="51">
        <v>0</v>
      </c>
      <c r="AR428" s="49">
        <v>0</v>
      </c>
      <c r="AS428" s="50">
        <v>0</v>
      </c>
      <c r="AT428" s="50">
        <v>0</v>
      </c>
      <c r="AU428" s="50">
        <v>5.1009333333333329</v>
      </c>
      <c r="AV428" s="50">
        <v>230.81888666666669</v>
      </c>
      <c r="AW428" s="50">
        <v>17.589061023809528</v>
      </c>
      <c r="AX428" s="50">
        <v>3.5838095238095233</v>
      </c>
      <c r="AY428" s="50">
        <v>80.749716666666686</v>
      </c>
      <c r="AZ428" s="51">
        <v>0</v>
      </c>
      <c r="BA428" s="49">
        <v>0</v>
      </c>
      <c r="BB428" s="49">
        <v>0</v>
      </c>
      <c r="BC428" s="50">
        <v>0</v>
      </c>
      <c r="BD428" s="50">
        <v>0</v>
      </c>
      <c r="BE428" s="51">
        <v>0</v>
      </c>
      <c r="BF428" s="38"/>
      <c r="BG428" s="38"/>
      <c r="BK428" s="38"/>
      <c r="BL428" s="38"/>
      <c r="BM428" s="38"/>
      <c r="BN428" s="38"/>
      <c r="BO428" s="38"/>
      <c r="BP428" s="38"/>
      <c r="BQ428" s="38"/>
      <c r="BR428" s="38"/>
      <c r="BS428" s="38"/>
      <c r="BT428" s="38"/>
      <c r="BU428" s="38"/>
      <c r="BY428" s="38"/>
      <c r="BZ428" s="38"/>
      <c r="CJ428" s="38"/>
    </row>
    <row r="429" spans="2:88" x14ac:dyDescent="0.25">
      <c r="B429" s="8">
        <v>427</v>
      </c>
      <c r="C429" s="9" t="s">
        <v>11757</v>
      </c>
      <c r="D429" s="9" t="s">
        <v>12088</v>
      </c>
      <c r="E429" s="49">
        <v>11.561057833333335</v>
      </c>
      <c r="F429" s="50">
        <v>8.2525240000000011</v>
      </c>
      <c r="G429" s="50">
        <v>19.820333333333334</v>
      </c>
      <c r="H429" s="51">
        <v>0</v>
      </c>
      <c r="I429" s="50">
        <v>0</v>
      </c>
      <c r="J429" s="50">
        <v>0</v>
      </c>
      <c r="K429" s="50">
        <v>0</v>
      </c>
      <c r="L429" s="50">
        <v>0</v>
      </c>
      <c r="M429" s="49">
        <v>6.1618842333333346</v>
      </c>
      <c r="N429" s="49">
        <v>2.1412299881066668</v>
      </c>
      <c r="O429" s="49">
        <v>1.7371279999999998</v>
      </c>
      <c r="P429" s="50">
        <v>0</v>
      </c>
      <c r="Q429" s="50">
        <v>0</v>
      </c>
      <c r="R429" s="50">
        <v>98.549083333333328</v>
      </c>
      <c r="S429" s="51">
        <v>47.457789999999996</v>
      </c>
      <c r="T429" s="50">
        <v>51.157219444444451</v>
      </c>
      <c r="U429" s="51">
        <v>16.348733333333335</v>
      </c>
      <c r="V429" s="51">
        <v>0</v>
      </c>
      <c r="W429" s="50">
        <v>0</v>
      </c>
      <c r="X429" s="49">
        <v>3.0942175000000005</v>
      </c>
      <c r="Y429" s="51">
        <v>0</v>
      </c>
      <c r="Z429" s="52">
        <v>0</v>
      </c>
      <c r="AA429" s="52">
        <v>0</v>
      </c>
      <c r="AB429" s="52">
        <v>0</v>
      </c>
      <c r="AC429" s="52">
        <v>0</v>
      </c>
      <c r="AD429" s="52">
        <v>0</v>
      </c>
      <c r="AE429" s="50">
        <v>30.915200333333331</v>
      </c>
      <c r="AF429" s="50">
        <v>103.72842</v>
      </c>
      <c r="AG429" s="50">
        <v>0</v>
      </c>
      <c r="AH429" s="50">
        <v>8.8759905600000018</v>
      </c>
      <c r="AI429" s="52">
        <v>5.4636506518518519</v>
      </c>
      <c r="AJ429" s="49">
        <v>33.803445740098745</v>
      </c>
      <c r="AK429" s="50">
        <v>17.143864197530863</v>
      </c>
      <c r="AL429" s="50">
        <v>34.698641975308647</v>
      </c>
      <c r="AM429" s="50">
        <v>42.35</v>
      </c>
      <c r="AN429" s="50">
        <v>0</v>
      </c>
      <c r="AO429" s="50">
        <v>0</v>
      </c>
      <c r="AP429" s="50">
        <v>0</v>
      </c>
      <c r="AQ429" s="51">
        <v>0</v>
      </c>
      <c r="AR429" s="49">
        <v>0</v>
      </c>
      <c r="AS429" s="50">
        <v>0</v>
      </c>
      <c r="AT429" s="50">
        <v>0</v>
      </c>
      <c r="AU429" s="50">
        <v>5.1009333333333329</v>
      </c>
      <c r="AV429" s="50">
        <v>230.81888666666669</v>
      </c>
      <c r="AW429" s="50">
        <v>17.589061023809528</v>
      </c>
      <c r="AX429" s="50">
        <v>3.5838095238095233</v>
      </c>
      <c r="AY429" s="50">
        <v>80.749716666666686</v>
      </c>
      <c r="AZ429" s="51">
        <v>0</v>
      </c>
      <c r="BA429" s="49">
        <v>0</v>
      </c>
      <c r="BB429" s="49">
        <v>0</v>
      </c>
      <c r="BC429" s="50">
        <v>0</v>
      </c>
      <c r="BD429" s="50">
        <v>0</v>
      </c>
      <c r="BE429" s="51">
        <v>0</v>
      </c>
      <c r="BF429" s="38"/>
      <c r="BG429" s="38"/>
      <c r="BK429" s="38"/>
      <c r="BL429" s="38"/>
      <c r="BM429" s="38"/>
      <c r="BN429" s="38"/>
      <c r="BO429" s="38"/>
      <c r="BP429" s="38"/>
      <c r="BQ429" s="38"/>
      <c r="BR429" s="38"/>
      <c r="BS429" s="38"/>
      <c r="BT429" s="38"/>
      <c r="BU429" s="38"/>
      <c r="BY429" s="38"/>
      <c r="BZ429" s="38"/>
      <c r="CJ429" s="38"/>
    </row>
    <row r="430" spans="2:88" x14ac:dyDescent="0.25">
      <c r="B430" s="8">
        <v>428</v>
      </c>
      <c r="C430" s="9" t="s">
        <v>11757</v>
      </c>
      <c r="D430" s="9" t="s">
        <v>12089</v>
      </c>
      <c r="E430" s="49">
        <v>13.873269400000002</v>
      </c>
      <c r="F430" s="50">
        <v>9.9030288000000013</v>
      </c>
      <c r="G430" s="50">
        <v>23.784399999999998</v>
      </c>
      <c r="H430" s="51">
        <v>0</v>
      </c>
      <c r="I430" s="50">
        <v>0</v>
      </c>
      <c r="J430" s="50">
        <v>0</v>
      </c>
      <c r="K430" s="50">
        <v>0</v>
      </c>
      <c r="L430" s="50">
        <v>0</v>
      </c>
      <c r="M430" s="49">
        <v>6.1618842333333346</v>
      </c>
      <c r="N430" s="49">
        <v>2.1412299881066668</v>
      </c>
      <c r="O430" s="49">
        <v>1.7371279999999998</v>
      </c>
      <c r="P430" s="50">
        <v>0</v>
      </c>
      <c r="Q430" s="50">
        <v>0</v>
      </c>
      <c r="R430" s="50">
        <v>98.549083333333328</v>
      </c>
      <c r="S430" s="51">
        <v>47.457789999999996</v>
      </c>
      <c r="T430" s="50">
        <v>61.388663333333341</v>
      </c>
      <c r="U430" s="51">
        <v>16.348733333333335</v>
      </c>
      <c r="V430" s="51">
        <v>0</v>
      </c>
      <c r="W430" s="50">
        <v>0</v>
      </c>
      <c r="X430" s="49">
        <v>3.0942175000000005</v>
      </c>
      <c r="Y430" s="51">
        <v>0</v>
      </c>
      <c r="Z430" s="52">
        <v>0</v>
      </c>
      <c r="AA430" s="52">
        <v>0</v>
      </c>
      <c r="AB430" s="52">
        <v>0</v>
      </c>
      <c r="AC430" s="52">
        <v>0</v>
      </c>
      <c r="AD430" s="52">
        <v>0</v>
      </c>
      <c r="AE430" s="50">
        <v>37.098240399999995</v>
      </c>
      <c r="AF430" s="50">
        <v>124.47410400000001</v>
      </c>
      <c r="AG430" s="50">
        <v>0</v>
      </c>
      <c r="AH430" s="50">
        <v>8.8759905600000018</v>
      </c>
      <c r="AI430" s="52">
        <v>5.4636506518518519</v>
      </c>
      <c r="AJ430" s="49">
        <v>40.564134888118495</v>
      </c>
      <c r="AK430" s="50">
        <v>20.572637037037037</v>
      </c>
      <c r="AL430" s="50">
        <v>41.638370370370374</v>
      </c>
      <c r="AM430" s="50">
        <v>50.820000000000007</v>
      </c>
      <c r="AN430" s="50">
        <v>0</v>
      </c>
      <c r="AO430" s="50">
        <v>0</v>
      </c>
      <c r="AP430" s="50">
        <v>0</v>
      </c>
      <c r="AQ430" s="51">
        <v>0</v>
      </c>
      <c r="AR430" s="49">
        <v>0</v>
      </c>
      <c r="AS430" s="50">
        <v>0</v>
      </c>
      <c r="AT430" s="50">
        <v>0</v>
      </c>
      <c r="AU430" s="50">
        <v>6.3761666666666663</v>
      </c>
      <c r="AV430" s="50">
        <v>269.40606666666667</v>
      </c>
      <c r="AW430" s="50">
        <v>17.589061023809528</v>
      </c>
      <c r="AX430" s="50">
        <v>3.5838095238095233</v>
      </c>
      <c r="AY430" s="50">
        <v>80.749716666666686</v>
      </c>
      <c r="AZ430" s="51">
        <v>0</v>
      </c>
      <c r="BA430" s="49">
        <v>0</v>
      </c>
      <c r="BB430" s="49">
        <v>0</v>
      </c>
      <c r="BC430" s="50">
        <v>0</v>
      </c>
      <c r="BD430" s="50">
        <v>0</v>
      </c>
      <c r="BE430" s="51">
        <v>0</v>
      </c>
      <c r="BF430" s="38"/>
      <c r="BG430" s="38"/>
      <c r="BK430" s="38"/>
      <c r="BL430" s="38"/>
      <c r="BM430" s="38"/>
      <c r="BN430" s="38"/>
      <c r="BO430" s="38"/>
      <c r="BP430" s="38"/>
      <c r="BQ430" s="38"/>
      <c r="BR430" s="38"/>
      <c r="BS430" s="38"/>
      <c r="BT430" s="38"/>
      <c r="BU430" s="38"/>
      <c r="BY430" s="38"/>
      <c r="BZ430" s="38"/>
      <c r="CJ430" s="38"/>
    </row>
    <row r="431" spans="2:88" x14ac:dyDescent="0.25">
      <c r="B431" s="8">
        <v>429</v>
      </c>
      <c r="C431" s="9" t="s">
        <v>11757</v>
      </c>
      <c r="D431" s="9" t="s">
        <v>12090</v>
      </c>
      <c r="E431" s="49">
        <v>10.404952050000002</v>
      </c>
      <c r="F431" s="50">
        <v>7.427271600000001</v>
      </c>
      <c r="G431" s="50">
        <v>17.8383</v>
      </c>
      <c r="H431" s="51">
        <v>0</v>
      </c>
      <c r="I431" s="50">
        <v>0</v>
      </c>
      <c r="J431" s="50">
        <v>0</v>
      </c>
      <c r="K431" s="50">
        <v>0</v>
      </c>
      <c r="L431" s="50">
        <v>0</v>
      </c>
      <c r="M431" s="49">
        <v>9.2428263500000014</v>
      </c>
      <c r="N431" s="49">
        <v>2.7070817396444444</v>
      </c>
      <c r="O431" s="49">
        <v>2.6056919999999995</v>
      </c>
      <c r="P431" s="50">
        <v>0</v>
      </c>
      <c r="Q431" s="50">
        <v>0</v>
      </c>
      <c r="R431" s="50">
        <v>132.09772999999998</v>
      </c>
      <c r="S431" s="51">
        <v>47.457789999999996</v>
      </c>
      <c r="T431" s="50">
        <v>30.69433166666667</v>
      </c>
      <c r="U431" s="51">
        <v>17.482226666666673</v>
      </c>
      <c r="V431" s="51">
        <v>0</v>
      </c>
      <c r="W431" s="50">
        <v>0</v>
      </c>
      <c r="X431" s="49">
        <v>3.0942175000000005</v>
      </c>
      <c r="Y431" s="51">
        <v>0</v>
      </c>
      <c r="Z431" s="52">
        <v>0</v>
      </c>
      <c r="AA431" s="52">
        <v>0</v>
      </c>
      <c r="AB431" s="52">
        <v>0</v>
      </c>
      <c r="AC431" s="52">
        <v>0</v>
      </c>
      <c r="AD431" s="52">
        <v>0</v>
      </c>
      <c r="AE431" s="50">
        <v>18.549120199999997</v>
      </c>
      <c r="AF431" s="50">
        <v>62.237052000000006</v>
      </c>
      <c r="AG431" s="50">
        <v>0</v>
      </c>
      <c r="AH431" s="50">
        <v>13.313985840000004</v>
      </c>
      <c r="AI431" s="52">
        <v>8.180473837037038</v>
      </c>
      <c r="AJ431" s="49">
        <v>20.282067444059248</v>
      </c>
      <c r="AK431" s="50">
        <v>15.429477777777777</v>
      </c>
      <c r="AL431" s="50">
        <v>31.228777777777779</v>
      </c>
      <c r="AM431" s="50">
        <v>38.115000000000009</v>
      </c>
      <c r="AN431" s="50">
        <v>0</v>
      </c>
      <c r="AO431" s="50">
        <v>0</v>
      </c>
      <c r="AP431" s="50">
        <v>0</v>
      </c>
      <c r="AQ431" s="51">
        <v>0</v>
      </c>
      <c r="AR431" s="49">
        <v>0</v>
      </c>
      <c r="AS431" s="50">
        <v>0</v>
      </c>
      <c r="AT431" s="50">
        <v>0</v>
      </c>
      <c r="AU431" s="50">
        <v>5.7385499999999992</v>
      </c>
      <c r="AV431" s="50">
        <v>288.34756000000004</v>
      </c>
      <c r="AW431" s="50">
        <v>26.383591535714292</v>
      </c>
      <c r="AX431" s="50">
        <v>3.5838095238095233</v>
      </c>
      <c r="AY431" s="50">
        <v>106.32013333333335</v>
      </c>
      <c r="AZ431" s="51">
        <v>0</v>
      </c>
      <c r="BA431" s="49">
        <v>0</v>
      </c>
      <c r="BB431" s="49">
        <v>0</v>
      </c>
      <c r="BC431" s="50">
        <v>0</v>
      </c>
      <c r="BD431" s="50">
        <v>0</v>
      </c>
      <c r="BE431" s="51">
        <v>0</v>
      </c>
      <c r="BF431" s="38"/>
      <c r="BG431" s="38"/>
      <c r="BK431" s="38"/>
      <c r="BL431" s="38"/>
      <c r="BM431" s="38"/>
      <c r="BN431" s="38"/>
      <c r="BO431" s="38"/>
      <c r="BP431" s="38"/>
      <c r="BQ431" s="38"/>
      <c r="BR431" s="38"/>
      <c r="BS431" s="38"/>
      <c r="BT431" s="38"/>
      <c r="BU431" s="38"/>
      <c r="BY431" s="38"/>
      <c r="BZ431" s="38"/>
      <c r="CJ431" s="38"/>
    </row>
    <row r="432" spans="2:88" x14ac:dyDescent="0.25">
      <c r="B432" s="8">
        <v>430</v>
      </c>
      <c r="C432" s="9" t="s">
        <v>11757</v>
      </c>
      <c r="D432" s="9" t="s">
        <v>12091</v>
      </c>
      <c r="E432" s="49">
        <v>13.873269400000002</v>
      </c>
      <c r="F432" s="50">
        <v>9.9030288000000013</v>
      </c>
      <c r="G432" s="50">
        <v>23.784399999999998</v>
      </c>
      <c r="H432" s="51">
        <v>0</v>
      </c>
      <c r="I432" s="50">
        <v>0</v>
      </c>
      <c r="J432" s="50">
        <v>0</v>
      </c>
      <c r="K432" s="50">
        <v>0</v>
      </c>
      <c r="L432" s="50">
        <v>0</v>
      </c>
      <c r="M432" s="49">
        <v>9.2428263500000014</v>
      </c>
      <c r="N432" s="49">
        <v>2.7070817396444444</v>
      </c>
      <c r="O432" s="49">
        <v>2.6056919999999995</v>
      </c>
      <c r="P432" s="50">
        <v>0</v>
      </c>
      <c r="Q432" s="50">
        <v>0</v>
      </c>
      <c r="R432" s="50">
        <v>132.09772999999998</v>
      </c>
      <c r="S432" s="51">
        <v>47.457789999999996</v>
      </c>
      <c r="T432" s="50">
        <v>40.92577555555556</v>
      </c>
      <c r="U432" s="51">
        <v>17.482226666666673</v>
      </c>
      <c r="V432" s="51">
        <v>0</v>
      </c>
      <c r="W432" s="50">
        <v>0</v>
      </c>
      <c r="X432" s="49">
        <v>3.0942175000000005</v>
      </c>
      <c r="Y432" s="51">
        <v>0</v>
      </c>
      <c r="Z432" s="52">
        <v>0</v>
      </c>
      <c r="AA432" s="52">
        <v>0</v>
      </c>
      <c r="AB432" s="52">
        <v>0</v>
      </c>
      <c r="AC432" s="52">
        <v>0</v>
      </c>
      <c r="AD432" s="52">
        <v>0</v>
      </c>
      <c r="AE432" s="50">
        <v>24.732160266666664</v>
      </c>
      <c r="AF432" s="50">
        <v>82.982736000000003</v>
      </c>
      <c r="AG432" s="50">
        <v>0</v>
      </c>
      <c r="AH432" s="50">
        <v>13.313985840000004</v>
      </c>
      <c r="AI432" s="52">
        <v>8.180473837037038</v>
      </c>
      <c r="AJ432" s="49">
        <v>27.042756592078998</v>
      </c>
      <c r="AK432" s="50">
        <v>20.572637037037037</v>
      </c>
      <c r="AL432" s="50">
        <v>41.638370370370374</v>
      </c>
      <c r="AM432" s="50">
        <v>50.820000000000007</v>
      </c>
      <c r="AN432" s="50">
        <v>0</v>
      </c>
      <c r="AO432" s="50">
        <v>0</v>
      </c>
      <c r="AP432" s="50">
        <v>0</v>
      </c>
      <c r="AQ432" s="51">
        <v>0</v>
      </c>
      <c r="AR432" s="49">
        <v>0</v>
      </c>
      <c r="AS432" s="50">
        <v>0</v>
      </c>
      <c r="AT432" s="50">
        <v>0</v>
      </c>
      <c r="AU432" s="50">
        <v>7.6513999999999989</v>
      </c>
      <c r="AV432" s="50">
        <v>346.22833000000003</v>
      </c>
      <c r="AW432" s="50">
        <v>26.383591535714292</v>
      </c>
      <c r="AX432" s="50">
        <v>3.5838095238095233</v>
      </c>
      <c r="AY432" s="50">
        <v>106.32013333333335</v>
      </c>
      <c r="AZ432" s="51">
        <v>0</v>
      </c>
      <c r="BA432" s="49">
        <v>0</v>
      </c>
      <c r="BB432" s="49">
        <v>0</v>
      </c>
      <c r="BC432" s="50">
        <v>0</v>
      </c>
      <c r="BD432" s="50">
        <v>0</v>
      </c>
      <c r="BE432" s="51">
        <v>0</v>
      </c>
      <c r="BF432" s="38"/>
      <c r="BG432" s="38"/>
      <c r="BK432" s="38"/>
      <c r="BL432" s="38"/>
      <c r="BM432" s="38"/>
      <c r="BN432" s="38"/>
      <c r="BO432" s="38"/>
      <c r="BP432" s="38"/>
      <c r="BQ432" s="38"/>
      <c r="BR432" s="38"/>
      <c r="BS432" s="38"/>
      <c r="BT432" s="38"/>
      <c r="BU432" s="38"/>
      <c r="BY432" s="38"/>
      <c r="BZ432" s="38"/>
      <c r="CJ432" s="38"/>
    </row>
    <row r="433" spans="2:88" x14ac:dyDescent="0.25">
      <c r="B433" s="8">
        <v>431</v>
      </c>
      <c r="C433" s="9" t="s">
        <v>11757</v>
      </c>
      <c r="D433" s="9" t="s">
        <v>12092</v>
      </c>
      <c r="E433" s="49">
        <v>17.341586750000001</v>
      </c>
      <c r="F433" s="50">
        <v>12.378786000000002</v>
      </c>
      <c r="G433" s="50">
        <v>29.730499999999999</v>
      </c>
      <c r="H433" s="51">
        <v>0</v>
      </c>
      <c r="I433" s="50">
        <v>0</v>
      </c>
      <c r="J433" s="50">
        <v>0</v>
      </c>
      <c r="K433" s="50">
        <v>0</v>
      </c>
      <c r="L433" s="50">
        <v>0</v>
      </c>
      <c r="M433" s="49">
        <v>9.2428263500000014</v>
      </c>
      <c r="N433" s="49">
        <v>2.7070817396444444</v>
      </c>
      <c r="O433" s="49">
        <v>2.6056919999999995</v>
      </c>
      <c r="P433" s="50">
        <v>0</v>
      </c>
      <c r="Q433" s="50">
        <v>0</v>
      </c>
      <c r="R433" s="50">
        <v>132.09772999999998</v>
      </c>
      <c r="S433" s="51">
        <v>47.457789999999996</v>
      </c>
      <c r="T433" s="50">
        <v>51.157219444444451</v>
      </c>
      <c r="U433" s="51">
        <v>17.482226666666673</v>
      </c>
      <c r="V433" s="51">
        <v>0</v>
      </c>
      <c r="W433" s="50">
        <v>0</v>
      </c>
      <c r="X433" s="49">
        <v>3.0942175000000005</v>
      </c>
      <c r="Y433" s="51">
        <v>0</v>
      </c>
      <c r="Z433" s="52">
        <v>0</v>
      </c>
      <c r="AA433" s="52">
        <v>0</v>
      </c>
      <c r="AB433" s="52">
        <v>0</v>
      </c>
      <c r="AC433" s="52">
        <v>0</v>
      </c>
      <c r="AD433" s="52">
        <v>0</v>
      </c>
      <c r="AE433" s="50">
        <v>30.915200333333331</v>
      </c>
      <c r="AF433" s="50">
        <v>103.72842</v>
      </c>
      <c r="AG433" s="50">
        <v>0</v>
      </c>
      <c r="AH433" s="50">
        <v>13.313985840000004</v>
      </c>
      <c r="AI433" s="52">
        <v>8.180473837037038</v>
      </c>
      <c r="AJ433" s="49">
        <v>33.803445740098745</v>
      </c>
      <c r="AK433" s="50">
        <v>25.715796296296297</v>
      </c>
      <c r="AL433" s="50">
        <v>52.04796296296297</v>
      </c>
      <c r="AM433" s="50">
        <v>63.525000000000006</v>
      </c>
      <c r="AN433" s="50">
        <v>0</v>
      </c>
      <c r="AO433" s="50">
        <v>0</v>
      </c>
      <c r="AP433" s="50">
        <v>0</v>
      </c>
      <c r="AQ433" s="51">
        <v>0</v>
      </c>
      <c r="AR433" s="49">
        <v>0</v>
      </c>
      <c r="AS433" s="50">
        <v>0</v>
      </c>
      <c r="AT433" s="50">
        <v>0</v>
      </c>
      <c r="AU433" s="50">
        <v>7.6513999999999989</v>
      </c>
      <c r="AV433" s="50">
        <v>346.22833000000003</v>
      </c>
      <c r="AW433" s="50">
        <v>26.383591535714292</v>
      </c>
      <c r="AX433" s="50">
        <v>3.5838095238095233</v>
      </c>
      <c r="AY433" s="50">
        <v>106.32013333333335</v>
      </c>
      <c r="AZ433" s="51">
        <v>0</v>
      </c>
      <c r="BA433" s="49">
        <v>0</v>
      </c>
      <c r="BB433" s="49">
        <v>0</v>
      </c>
      <c r="BC433" s="50">
        <v>0</v>
      </c>
      <c r="BD433" s="50">
        <v>0</v>
      </c>
      <c r="BE433" s="51">
        <v>0</v>
      </c>
      <c r="BF433" s="38"/>
      <c r="BG433" s="38"/>
      <c r="BK433" s="38"/>
      <c r="BL433" s="38"/>
      <c r="BM433" s="38"/>
      <c r="BN433" s="38"/>
      <c r="BO433" s="38"/>
      <c r="BP433" s="38"/>
      <c r="BQ433" s="38"/>
      <c r="BR433" s="38"/>
      <c r="BS433" s="38"/>
      <c r="BT433" s="38"/>
      <c r="BU433" s="38"/>
      <c r="BY433" s="38"/>
      <c r="BZ433" s="38"/>
      <c r="CJ433" s="38"/>
    </row>
    <row r="434" spans="2:88" x14ac:dyDescent="0.25">
      <c r="B434" s="8">
        <v>432</v>
      </c>
      <c r="C434" s="9" t="s">
        <v>11757</v>
      </c>
      <c r="D434" s="9" t="s">
        <v>12093</v>
      </c>
      <c r="E434" s="49">
        <v>20.809904100000004</v>
      </c>
      <c r="F434" s="50">
        <v>14.854543200000002</v>
      </c>
      <c r="G434" s="50">
        <v>35.676600000000001</v>
      </c>
      <c r="H434" s="51">
        <v>0</v>
      </c>
      <c r="I434" s="50">
        <v>0</v>
      </c>
      <c r="J434" s="50">
        <v>0</v>
      </c>
      <c r="K434" s="50">
        <v>0</v>
      </c>
      <c r="L434" s="50">
        <v>0</v>
      </c>
      <c r="M434" s="49">
        <v>9.2428263500000014</v>
      </c>
      <c r="N434" s="49">
        <v>2.7070817396444444</v>
      </c>
      <c r="O434" s="49">
        <v>2.6056919999999995</v>
      </c>
      <c r="P434" s="50">
        <v>0</v>
      </c>
      <c r="Q434" s="50">
        <v>0</v>
      </c>
      <c r="R434" s="50">
        <v>132.09772999999998</v>
      </c>
      <c r="S434" s="51">
        <v>47.457789999999996</v>
      </c>
      <c r="T434" s="50">
        <v>61.388663333333341</v>
      </c>
      <c r="U434" s="51">
        <v>17.482226666666673</v>
      </c>
      <c r="V434" s="51">
        <v>0</v>
      </c>
      <c r="W434" s="50">
        <v>0</v>
      </c>
      <c r="X434" s="49">
        <v>3.0942175000000005</v>
      </c>
      <c r="Y434" s="51">
        <v>0</v>
      </c>
      <c r="Z434" s="52">
        <v>0</v>
      </c>
      <c r="AA434" s="52">
        <v>0</v>
      </c>
      <c r="AB434" s="52">
        <v>0</v>
      </c>
      <c r="AC434" s="52">
        <v>0</v>
      </c>
      <c r="AD434" s="52">
        <v>0</v>
      </c>
      <c r="AE434" s="50">
        <v>37.098240399999995</v>
      </c>
      <c r="AF434" s="50">
        <v>124.47410400000001</v>
      </c>
      <c r="AG434" s="50">
        <v>0</v>
      </c>
      <c r="AH434" s="50">
        <v>13.313985840000004</v>
      </c>
      <c r="AI434" s="52">
        <v>8.180473837037038</v>
      </c>
      <c r="AJ434" s="49">
        <v>40.564134888118495</v>
      </c>
      <c r="AK434" s="50">
        <v>30.858955555555553</v>
      </c>
      <c r="AL434" s="50">
        <v>62.457555555555558</v>
      </c>
      <c r="AM434" s="50">
        <v>76.230000000000018</v>
      </c>
      <c r="AN434" s="50">
        <v>0</v>
      </c>
      <c r="AO434" s="50">
        <v>0</v>
      </c>
      <c r="AP434" s="50">
        <v>0</v>
      </c>
      <c r="AQ434" s="51">
        <v>0</v>
      </c>
      <c r="AR434" s="49">
        <v>0</v>
      </c>
      <c r="AS434" s="50">
        <v>0</v>
      </c>
      <c r="AT434" s="50">
        <v>0</v>
      </c>
      <c r="AU434" s="50">
        <v>9.5642499999999995</v>
      </c>
      <c r="AV434" s="50">
        <v>404.10910000000001</v>
      </c>
      <c r="AW434" s="50">
        <v>26.383591535714292</v>
      </c>
      <c r="AX434" s="50">
        <v>3.5838095238095233</v>
      </c>
      <c r="AY434" s="50">
        <v>106.32013333333335</v>
      </c>
      <c r="AZ434" s="51">
        <v>0</v>
      </c>
      <c r="BA434" s="49">
        <v>0</v>
      </c>
      <c r="BB434" s="49">
        <v>0</v>
      </c>
      <c r="BC434" s="50">
        <v>0</v>
      </c>
      <c r="BD434" s="50">
        <v>0</v>
      </c>
      <c r="BE434" s="51">
        <v>0</v>
      </c>
      <c r="BF434" s="38"/>
      <c r="BG434" s="38"/>
      <c r="BK434" s="38"/>
      <c r="BL434" s="38"/>
      <c r="BM434" s="38"/>
      <c r="BN434" s="38"/>
      <c r="BO434" s="38"/>
      <c r="BP434" s="38"/>
      <c r="BQ434" s="38"/>
      <c r="BR434" s="38"/>
      <c r="BS434" s="38"/>
      <c r="BT434" s="38"/>
      <c r="BU434" s="38"/>
      <c r="BY434" s="38"/>
      <c r="BZ434" s="38"/>
      <c r="CJ434" s="38"/>
    </row>
    <row r="435" spans="2:88" x14ac:dyDescent="0.25">
      <c r="B435" s="8">
        <v>433</v>
      </c>
      <c r="C435" s="9" t="s">
        <v>11757</v>
      </c>
      <c r="D435" s="9" t="s">
        <v>12094</v>
      </c>
      <c r="E435" s="49">
        <v>3.4683173500000004</v>
      </c>
      <c r="F435" s="50">
        <v>2.4757572000000003</v>
      </c>
      <c r="G435" s="50">
        <v>11.892199999999999</v>
      </c>
      <c r="H435" s="51">
        <v>0</v>
      </c>
      <c r="I435" s="50">
        <v>0</v>
      </c>
      <c r="J435" s="50">
        <v>0</v>
      </c>
      <c r="K435" s="50">
        <v>0</v>
      </c>
      <c r="L435" s="50">
        <v>0</v>
      </c>
      <c r="M435" s="49">
        <v>3.0809421166666673</v>
      </c>
      <c r="N435" s="49">
        <v>1.6793607249066667</v>
      </c>
      <c r="O435" s="49">
        <v>0.86856399999999989</v>
      </c>
      <c r="P435" s="50">
        <v>0</v>
      </c>
      <c r="Q435" s="50">
        <v>0</v>
      </c>
      <c r="R435" s="50">
        <v>28.394184666666668</v>
      </c>
      <c r="S435" s="51">
        <v>11.134204666666669</v>
      </c>
      <c r="T435" s="50">
        <v>7.3024923749999999</v>
      </c>
      <c r="U435" s="51">
        <v>6.4889666666666672</v>
      </c>
      <c r="V435" s="51">
        <v>0</v>
      </c>
      <c r="W435" s="50">
        <v>0</v>
      </c>
      <c r="X435" s="49">
        <v>0.6188435000000001</v>
      </c>
      <c r="Y435" s="51">
        <v>0</v>
      </c>
      <c r="Z435" s="52">
        <v>0</v>
      </c>
      <c r="AA435" s="52">
        <v>0</v>
      </c>
      <c r="AB435" s="52">
        <v>0</v>
      </c>
      <c r="AC435" s="52">
        <v>0</v>
      </c>
      <c r="AD435" s="52">
        <v>0</v>
      </c>
      <c r="AE435" s="50">
        <v>5.4840054</v>
      </c>
      <c r="AF435" s="50">
        <v>12.447410399999999</v>
      </c>
      <c r="AG435" s="50">
        <v>0</v>
      </c>
      <c r="AH435" s="50">
        <v>4.4379952800000009</v>
      </c>
      <c r="AI435" s="52">
        <v>2.7468274666666663</v>
      </c>
      <c r="AJ435" s="49">
        <v>4.0564134888118497</v>
      </c>
      <c r="AK435" s="50">
        <v>5.1431592592592592</v>
      </c>
      <c r="AL435" s="50">
        <v>10.409592592592594</v>
      </c>
      <c r="AM435" s="50">
        <v>0</v>
      </c>
      <c r="AN435" s="50">
        <v>11.539160000000001</v>
      </c>
      <c r="AO435" s="50">
        <v>2.3023255813953494</v>
      </c>
      <c r="AP435" s="50">
        <v>7.2424499999999998</v>
      </c>
      <c r="AQ435" s="51">
        <v>4.9024999999999999</v>
      </c>
      <c r="AR435" s="49">
        <v>0</v>
      </c>
      <c r="AS435" s="50">
        <v>0</v>
      </c>
      <c r="AT435" s="50">
        <v>0</v>
      </c>
      <c r="AU435" s="50">
        <v>1.9128499999999997</v>
      </c>
      <c r="AV435" s="50">
        <v>76.60220733333334</v>
      </c>
      <c r="AW435" s="50">
        <v>7.3393876547619055</v>
      </c>
      <c r="AX435" s="50">
        <v>0.71676190476190471</v>
      </c>
      <c r="AY435" s="50">
        <v>24.701180000000008</v>
      </c>
      <c r="AZ435" s="51">
        <v>0</v>
      </c>
      <c r="BA435" s="49">
        <v>0</v>
      </c>
      <c r="BB435" s="49">
        <v>0</v>
      </c>
      <c r="BC435" s="50">
        <v>0</v>
      </c>
      <c r="BD435" s="50">
        <v>0</v>
      </c>
      <c r="BE435" s="51">
        <v>0</v>
      </c>
      <c r="BF435" s="38"/>
      <c r="BG435" s="38"/>
      <c r="BK435" s="38"/>
      <c r="BL435" s="38"/>
      <c r="BM435" s="38"/>
      <c r="BN435" s="38"/>
      <c r="BO435" s="38"/>
      <c r="BP435" s="38"/>
      <c r="BQ435" s="38"/>
      <c r="BR435" s="38"/>
      <c r="BS435" s="38"/>
      <c r="BT435" s="38"/>
      <c r="BU435" s="38"/>
      <c r="BY435" s="38"/>
      <c r="BZ435" s="38"/>
      <c r="CJ435" s="38"/>
    </row>
    <row r="436" spans="2:88" x14ac:dyDescent="0.25">
      <c r="B436" s="8">
        <v>434</v>
      </c>
      <c r="C436" s="9" t="s">
        <v>11757</v>
      </c>
      <c r="D436" s="9" t="s">
        <v>12095</v>
      </c>
      <c r="E436" s="49">
        <v>4.6244231333333339</v>
      </c>
      <c r="F436" s="50">
        <v>3.3010096000000004</v>
      </c>
      <c r="G436" s="50">
        <v>15.856266666666667</v>
      </c>
      <c r="H436" s="51">
        <v>0</v>
      </c>
      <c r="I436" s="50">
        <v>0</v>
      </c>
      <c r="J436" s="50">
        <v>0</v>
      </c>
      <c r="K436" s="50">
        <v>0</v>
      </c>
      <c r="L436" s="50">
        <v>0</v>
      </c>
      <c r="M436" s="49">
        <v>3.0809421166666673</v>
      </c>
      <c r="N436" s="49">
        <v>1.6793607249066667</v>
      </c>
      <c r="O436" s="49">
        <v>0.86856399999999989</v>
      </c>
      <c r="P436" s="50">
        <v>0</v>
      </c>
      <c r="Q436" s="50">
        <v>0</v>
      </c>
      <c r="R436" s="50">
        <v>28.394184666666668</v>
      </c>
      <c r="S436" s="51">
        <v>11.134204666666669</v>
      </c>
      <c r="T436" s="50">
        <v>9.7366565000000005</v>
      </c>
      <c r="U436" s="51">
        <v>6.4889666666666672</v>
      </c>
      <c r="V436" s="51">
        <v>0</v>
      </c>
      <c r="W436" s="50">
        <v>0</v>
      </c>
      <c r="X436" s="49">
        <v>0.6188435000000001</v>
      </c>
      <c r="Y436" s="51">
        <v>0</v>
      </c>
      <c r="Z436" s="52">
        <v>0</v>
      </c>
      <c r="AA436" s="52">
        <v>0</v>
      </c>
      <c r="AB436" s="52">
        <v>0</v>
      </c>
      <c r="AC436" s="52">
        <v>0</v>
      </c>
      <c r="AD436" s="52">
        <v>0</v>
      </c>
      <c r="AE436" s="50">
        <v>7.3120072</v>
      </c>
      <c r="AF436" s="50">
        <v>16.5965472</v>
      </c>
      <c r="AG436" s="50">
        <v>0</v>
      </c>
      <c r="AH436" s="50">
        <v>4.4379952800000009</v>
      </c>
      <c r="AI436" s="52">
        <v>2.7468274666666663</v>
      </c>
      <c r="AJ436" s="49">
        <v>5.4085513184157996</v>
      </c>
      <c r="AK436" s="50">
        <v>6.8575456790123459</v>
      </c>
      <c r="AL436" s="50">
        <v>13.879456790123458</v>
      </c>
      <c r="AM436" s="50">
        <v>0</v>
      </c>
      <c r="AN436" s="50">
        <v>15.385546666666668</v>
      </c>
      <c r="AO436" s="50">
        <v>3.0697674418604657</v>
      </c>
      <c r="AP436" s="50">
        <v>9.6565999999999992</v>
      </c>
      <c r="AQ436" s="51">
        <v>6.5366666666666671</v>
      </c>
      <c r="AR436" s="49">
        <v>0</v>
      </c>
      <c r="AS436" s="50">
        <v>0</v>
      </c>
      <c r="AT436" s="50">
        <v>0</v>
      </c>
      <c r="AU436" s="50">
        <v>2.5504666666666664</v>
      </c>
      <c r="AV436" s="50">
        <v>89.391248666666684</v>
      </c>
      <c r="AW436" s="50">
        <v>7.3393876547619055</v>
      </c>
      <c r="AX436" s="50">
        <v>0.71676190476190471</v>
      </c>
      <c r="AY436" s="50">
        <v>24.701180000000008</v>
      </c>
      <c r="AZ436" s="51">
        <v>0</v>
      </c>
      <c r="BA436" s="49">
        <v>0</v>
      </c>
      <c r="BB436" s="49">
        <v>0</v>
      </c>
      <c r="BC436" s="50">
        <v>0</v>
      </c>
      <c r="BD436" s="50">
        <v>0</v>
      </c>
      <c r="BE436" s="51">
        <v>0</v>
      </c>
      <c r="BF436" s="38"/>
      <c r="BG436" s="38"/>
      <c r="BK436" s="38"/>
      <c r="BL436" s="38"/>
      <c r="BM436" s="38"/>
      <c r="BN436" s="38"/>
      <c r="BO436" s="38"/>
      <c r="BP436" s="38"/>
      <c r="BQ436" s="38"/>
      <c r="BR436" s="38"/>
      <c r="BS436" s="38"/>
      <c r="BT436" s="38"/>
      <c r="BU436" s="38"/>
      <c r="BY436" s="38"/>
      <c r="BZ436" s="38"/>
      <c r="CJ436" s="38"/>
    </row>
    <row r="437" spans="2:88" x14ac:dyDescent="0.25">
      <c r="B437" s="8">
        <v>435</v>
      </c>
      <c r="C437" s="9" t="s">
        <v>11757</v>
      </c>
      <c r="D437" s="9" t="s">
        <v>12096</v>
      </c>
      <c r="E437" s="49">
        <v>5.7805289166666673</v>
      </c>
      <c r="F437" s="50">
        <v>4.1262620000000005</v>
      </c>
      <c r="G437" s="50">
        <v>19.820333333333334</v>
      </c>
      <c r="H437" s="51">
        <v>0</v>
      </c>
      <c r="I437" s="50">
        <v>0</v>
      </c>
      <c r="J437" s="50">
        <v>0</v>
      </c>
      <c r="K437" s="50">
        <v>0</v>
      </c>
      <c r="L437" s="50">
        <v>0</v>
      </c>
      <c r="M437" s="49">
        <v>3.0809421166666673</v>
      </c>
      <c r="N437" s="49">
        <v>1.6793607249066667</v>
      </c>
      <c r="O437" s="49">
        <v>0.86856399999999989</v>
      </c>
      <c r="P437" s="50">
        <v>0</v>
      </c>
      <c r="Q437" s="50">
        <v>0</v>
      </c>
      <c r="R437" s="50">
        <v>28.394184666666668</v>
      </c>
      <c r="S437" s="51">
        <v>11.134204666666669</v>
      </c>
      <c r="T437" s="50">
        <v>12.170820625000001</v>
      </c>
      <c r="U437" s="51">
        <v>6.4889666666666672</v>
      </c>
      <c r="V437" s="51">
        <v>0</v>
      </c>
      <c r="W437" s="50">
        <v>0</v>
      </c>
      <c r="X437" s="49">
        <v>0.6188435000000001</v>
      </c>
      <c r="Y437" s="51">
        <v>0</v>
      </c>
      <c r="Z437" s="52">
        <v>0</v>
      </c>
      <c r="AA437" s="52">
        <v>0</v>
      </c>
      <c r="AB437" s="52">
        <v>0</v>
      </c>
      <c r="AC437" s="52">
        <v>0</v>
      </c>
      <c r="AD437" s="52">
        <v>0</v>
      </c>
      <c r="AE437" s="50">
        <v>9.1400089999999992</v>
      </c>
      <c r="AF437" s="50">
        <v>20.745684000000001</v>
      </c>
      <c r="AG437" s="50">
        <v>0</v>
      </c>
      <c r="AH437" s="50">
        <v>4.4379952800000009</v>
      </c>
      <c r="AI437" s="52">
        <v>2.7468274666666663</v>
      </c>
      <c r="AJ437" s="49">
        <v>6.7606891480197495</v>
      </c>
      <c r="AK437" s="50">
        <v>8.5719320987654317</v>
      </c>
      <c r="AL437" s="50">
        <v>17.349320987654323</v>
      </c>
      <c r="AM437" s="50">
        <v>0</v>
      </c>
      <c r="AN437" s="50">
        <v>19.231933333333334</v>
      </c>
      <c r="AO437" s="50">
        <v>3.837209302325582</v>
      </c>
      <c r="AP437" s="50">
        <v>12.070749999999999</v>
      </c>
      <c r="AQ437" s="51">
        <v>8.1708333333333343</v>
      </c>
      <c r="AR437" s="49">
        <v>0</v>
      </c>
      <c r="AS437" s="50">
        <v>0</v>
      </c>
      <c r="AT437" s="50">
        <v>0</v>
      </c>
      <c r="AU437" s="50">
        <v>2.5504666666666664</v>
      </c>
      <c r="AV437" s="50">
        <v>89.391248666666684</v>
      </c>
      <c r="AW437" s="50">
        <v>7.3393876547619055</v>
      </c>
      <c r="AX437" s="50">
        <v>0.71676190476190471</v>
      </c>
      <c r="AY437" s="50">
        <v>24.701180000000008</v>
      </c>
      <c r="AZ437" s="51">
        <v>0</v>
      </c>
      <c r="BA437" s="49">
        <v>0</v>
      </c>
      <c r="BB437" s="49">
        <v>0</v>
      </c>
      <c r="BC437" s="50">
        <v>0</v>
      </c>
      <c r="BD437" s="50">
        <v>0</v>
      </c>
      <c r="BE437" s="51">
        <v>0</v>
      </c>
      <c r="BF437" s="38"/>
      <c r="BG437" s="38"/>
      <c r="BK437" s="38"/>
      <c r="BL437" s="38"/>
      <c r="BM437" s="38"/>
      <c r="BN437" s="38"/>
      <c r="BO437" s="38"/>
      <c r="BP437" s="38"/>
      <c r="BQ437" s="38"/>
      <c r="BR437" s="38"/>
      <c r="BS437" s="38"/>
      <c r="BT437" s="38"/>
      <c r="BU437" s="38"/>
      <c r="BY437" s="38"/>
      <c r="BZ437" s="38"/>
      <c r="CJ437" s="38"/>
    </row>
    <row r="438" spans="2:88" x14ac:dyDescent="0.25">
      <c r="B438" s="8">
        <v>436</v>
      </c>
      <c r="C438" s="9" t="s">
        <v>11757</v>
      </c>
      <c r="D438" s="9" t="s">
        <v>12097</v>
      </c>
      <c r="E438" s="49">
        <v>6.9366347000000008</v>
      </c>
      <c r="F438" s="50">
        <v>4.9515144000000006</v>
      </c>
      <c r="G438" s="50">
        <v>23.784399999999998</v>
      </c>
      <c r="H438" s="51">
        <v>0</v>
      </c>
      <c r="I438" s="50">
        <v>0</v>
      </c>
      <c r="J438" s="50">
        <v>0</v>
      </c>
      <c r="K438" s="50">
        <v>0</v>
      </c>
      <c r="L438" s="50">
        <v>0</v>
      </c>
      <c r="M438" s="49">
        <v>3.0809421166666673</v>
      </c>
      <c r="N438" s="49">
        <v>1.6793607249066667</v>
      </c>
      <c r="O438" s="49">
        <v>0.86856399999999989</v>
      </c>
      <c r="P438" s="50">
        <v>0</v>
      </c>
      <c r="Q438" s="50">
        <v>0</v>
      </c>
      <c r="R438" s="50">
        <v>28.394184666666668</v>
      </c>
      <c r="S438" s="51">
        <v>11.134204666666669</v>
      </c>
      <c r="T438" s="50">
        <v>14.60498475</v>
      </c>
      <c r="U438" s="51">
        <v>6.4889666666666672</v>
      </c>
      <c r="V438" s="51">
        <v>0</v>
      </c>
      <c r="W438" s="50">
        <v>0</v>
      </c>
      <c r="X438" s="49">
        <v>0.6188435000000001</v>
      </c>
      <c r="Y438" s="51">
        <v>0</v>
      </c>
      <c r="Z438" s="52">
        <v>0</v>
      </c>
      <c r="AA438" s="52">
        <v>0</v>
      </c>
      <c r="AB438" s="52">
        <v>0</v>
      </c>
      <c r="AC438" s="52">
        <v>0</v>
      </c>
      <c r="AD438" s="52">
        <v>0</v>
      </c>
      <c r="AE438" s="50">
        <v>10.9680108</v>
      </c>
      <c r="AF438" s="50">
        <v>24.894820799999998</v>
      </c>
      <c r="AG438" s="50">
        <v>0</v>
      </c>
      <c r="AH438" s="50">
        <v>4.4379952800000009</v>
      </c>
      <c r="AI438" s="52">
        <v>2.7468274666666663</v>
      </c>
      <c r="AJ438" s="49">
        <v>8.1128269776236994</v>
      </c>
      <c r="AK438" s="50">
        <v>10.286318518518518</v>
      </c>
      <c r="AL438" s="50">
        <v>20.819185185185187</v>
      </c>
      <c r="AM438" s="50">
        <v>0</v>
      </c>
      <c r="AN438" s="50">
        <v>23.078320000000001</v>
      </c>
      <c r="AO438" s="50">
        <v>4.6046511627906987</v>
      </c>
      <c r="AP438" s="50">
        <v>14.4849</v>
      </c>
      <c r="AQ438" s="51">
        <v>9.8049999999999997</v>
      </c>
      <c r="AR438" s="49">
        <v>0</v>
      </c>
      <c r="AS438" s="50">
        <v>0</v>
      </c>
      <c r="AT438" s="50">
        <v>0</v>
      </c>
      <c r="AU438" s="50">
        <v>3.1880833333333332</v>
      </c>
      <c r="AV438" s="50">
        <v>102.18029000000001</v>
      </c>
      <c r="AW438" s="50">
        <v>7.3393876547619055</v>
      </c>
      <c r="AX438" s="50">
        <v>0.71676190476190471</v>
      </c>
      <c r="AY438" s="50">
        <v>24.701180000000008</v>
      </c>
      <c r="AZ438" s="51">
        <v>0</v>
      </c>
      <c r="BA438" s="49">
        <v>0</v>
      </c>
      <c r="BB438" s="49">
        <v>0</v>
      </c>
      <c r="BC438" s="50">
        <v>0</v>
      </c>
      <c r="BD438" s="50">
        <v>0</v>
      </c>
      <c r="BE438" s="51">
        <v>0</v>
      </c>
      <c r="BF438" s="38"/>
      <c r="BG438" s="38"/>
      <c r="BK438" s="38"/>
      <c r="BL438" s="38"/>
      <c r="BM438" s="38"/>
      <c r="BN438" s="38"/>
      <c r="BO438" s="38"/>
      <c r="BP438" s="38"/>
      <c r="BQ438" s="38"/>
      <c r="BR438" s="38"/>
      <c r="BS438" s="38"/>
      <c r="BT438" s="38"/>
      <c r="BU438" s="38"/>
      <c r="BY438" s="38"/>
      <c r="BZ438" s="38"/>
      <c r="CJ438" s="38"/>
    </row>
    <row r="439" spans="2:88" x14ac:dyDescent="0.25">
      <c r="B439" s="8">
        <v>437</v>
      </c>
      <c r="C439" s="9" t="s">
        <v>11757</v>
      </c>
      <c r="D439" s="9" t="s">
        <v>12098</v>
      </c>
      <c r="E439" s="49">
        <v>6.9366347000000008</v>
      </c>
      <c r="F439" s="50">
        <v>4.9515144000000006</v>
      </c>
      <c r="G439" s="50">
        <v>23.784399999999998</v>
      </c>
      <c r="H439" s="51">
        <v>0</v>
      </c>
      <c r="I439" s="50">
        <v>0</v>
      </c>
      <c r="J439" s="50">
        <v>0</v>
      </c>
      <c r="K439" s="50">
        <v>0</v>
      </c>
      <c r="L439" s="50">
        <v>0</v>
      </c>
      <c r="M439" s="49">
        <v>6.1618842333333346</v>
      </c>
      <c r="N439" s="49">
        <v>2.1412299881066668</v>
      </c>
      <c r="O439" s="49">
        <v>1.7371279999999998</v>
      </c>
      <c r="P439" s="50">
        <v>0</v>
      </c>
      <c r="Q439" s="50">
        <v>0</v>
      </c>
      <c r="R439" s="50">
        <v>62.225498000000002</v>
      </c>
      <c r="S439" s="51">
        <v>11.134204666666669</v>
      </c>
      <c r="T439" s="50">
        <v>7.3024923749999999</v>
      </c>
      <c r="U439" s="51">
        <v>16.348733333333335</v>
      </c>
      <c r="V439" s="51">
        <v>0</v>
      </c>
      <c r="W439" s="50">
        <v>0</v>
      </c>
      <c r="X439" s="49">
        <v>0.6188435000000001</v>
      </c>
      <c r="Y439" s="51">
        <v>0</v>
      </c>
      <c r="Z439" s="52">
        <v>0</v>
      </c>
      <c r="AA439" s="52">
        <v>0</v>
      </c>
      <c r="AB439" s="52">
        <v>0</v>
      </c>
      <c r="AC439" s="52">
        <v>0</v>
      </c>
      <c r="AD439" s="52">
        <v>0</v>
      </c>
      <c r="AE439" s="50">
        <v>5.4840054</v>
      </c>
      <c r="AF439" s="50">
        <v>12.447410399999999</v>
      </c>
      <c r="AG439" s="50">
        <v>0</v>
      </c>
      <c r="AH439" s="50">
        <v>8.8759905600000018</v>
      </c>
      <c r="AI439" s="52">
        <v>5.4636506518518519</v>
      </c>
      <c r="AJ439" s="49">
        <v>4.0564134888118497</v>
      </c>
      <c r="AK439" s="50">
        <v>10.286318518518518</v>
      </c>
      <c r="AL439" s="50">
        <v>20.819185185185187</v>
      </c>
      <c r="AM439" s="50">
        <v>0</v>
      </c>
      <c r="AN439" s="50">
        <v>23.078320000000001</v>
      </c>
      <c r="AO439" s="50">
        <v>4.6046511627906987</v>
      </c>
      <c r="AP439" s="50">
        <v>14.4849</v>
      </c>
      <c r="AQ439" s="51">
        <v>9.8049999999999997</v>
      </c>
      <c r="AR439" s="49">
        <v>0</v>
      </c>
      <c r="AS439" s="50">
        <v>0</v>
      </c>
      <c r="AT439" s="50">
        <v>0</v>
      </c>
      <c r="AU439" s="50">
        <v>3.8256999999999994</v>
      </c>
      <c r="AV439" s="50">
        <v>153.20441466666668</v>
      </c>
      <c r="AW439" s="50">
        <v>14.678775309523811</v>
      </c>
      <c r="AX439" s="50">
        <v>0.71676190476190471</v>
      </c>
      <c r="AY439" s="50">
        <v>53.403716666666675</v>
      </c>
      <c r="AZ439" s="51">
        <v>0</v>
      </c>
      <c r="BA439" s="49">
        <v>0</v>
      </c>
      <c r="BB439" s="49">
        <v>0</v>
      </c>
      <c r="BC439" s="50">
        <v>0</v>
      </c>
      <c r="BD439" s="50">
        <v>0</v>
      </c>
      <c r="BE439" s="51">
        <v>0</v>
      </c>
      <c r="BF439" s="38"/>
      <c r="BG439" s="38"/>
      <c r="BK439" s="38"/>
      <c r="BL439" s="38"/>
      <c r="BM439" s="38"/>
      <c r="BN439" s="38"/>
      <c r="BO439" s="38"/>
      <c r="BP439" s="38"/>
      <c r="BQ439" s="38"/>
      <c r="BR439" s="38"/>
      <c r="BS439" s="38"/>
      <c r="BT439" s="38"/>
      <c r="BU439" s="38"/>
      <c r="BY439" s="38"/>
      <c r="BZ439" s="38"/>
      <c r="CJ439" s="38"/>
    </row>
    <row r="440" spans="2:88" x14ac:dyDescent="0.25">
      <c r="B440" s="8">
        <v>438</v>
      </c>
      <c r="C440" s="9" t="s">
        <v>11757</v>
      </c>
      <c r="D440" s="9" t="s">
        <v>12099</v>
      </c>
      <c r="E440" s="49">
        <v>9.2488462666666678</v>
      </c>
      <c r="F440" s="50">
        <v>6.6020192000000009</v>
      </c>
      <c r="G440" s="50">
        <v>31.712533333333333</v>
      </c>
      <c r="H440" s="51">
        <v>0</v>
      </c>
      <c r="I440" s="50">
        <v>0</v>
      </c>
      <c r="J440" s="50">
        <v>0</v>
      </c>
      <c r="K440" s="50">
        <v>0</v>
      </c>
      <c r="L440" s="50">
        <v>0</v>
      </c>
      <c r="M440" s="49">
        <v>6.1618842333333346</v>
      </c>
      <c r="N440" s="49">
        <v>2.1412299881066668</v>
      </c>
      <c r="O440" s="49">
        <v>1.7371279999999998</v>
      </c>
      <c r="P440" s="50">
        <v>0</v>
      </c>
      <c r="Q440" s="50">
        <v>0</v>
      </c>
      <c r="R440" s="50">
        <v>62.225498000000002</v>
      </c>
      <c r="S440" s="51">
        <v>11.134204666666669</v>
      </c>
      <c r="T440" s="50">
        <v>9.7366565000000005</v>
      </c>
      <c r="U440" s="51">
        <v>16.348733333333335</v>
      </c>
      <c r="V440" s="51">
        <v>0</v>
      </c>
      <c r="W440" s="50">
        <v>0</v>
      </c>
      <c r="X440" s="49">
        <v>0.6188435000000001</v>
      </c>
      <c r="Y440" s="51">
        <v>0</v>
      </c>
      <c r="Z440" s="52">
        <v>0</v>
      </c>
      <c r="AA440" s="52">
        <v>0</v>
      </c>
      <c r="AB440" s="52">
        <v>0</v>
      </c>
      <c r="AC440" s="52">
        <v>0</v>
      </c>
      <c r="AD440" s="52">
        <v>0</v>
      </c>
      <c r="AE440" s="50">
        <v>7.3120072</v>
      </c>
      <c r="AF440" s="50">
        <v>16.5965472</v>
      </c>
      <c r="AG440" s="50">
        <v>0</v>
      </c>
      <c r="AH440" s="50">
        <v>8.8759905600000018</v>
      </c>
      <c r="AI440" s="52">
        <v>5.4636506518518519</v>
      </c>
      <c r="AJ440" s="49">
        <v>5.4085513184157996</v>
      </c>
      <c r="AK440" s="50">
        <v>13.715091358024692</v>
      </c>
      <c r="AL440" s="50">
        <v>27.758913580246915</v>
      </c>
      <c r="AM440" s="50">
        <v>0</v>
      </c>
      <c r="AN440" s="50">
        <v>30.771093333333337</v>
      </c>
      <c r="AO440" s="50">
        <v>6.1395348837209314</v>
      </c>
      <c r="AP440" s="50">
        <v>19.313199999999998</v>
      </c>
      <c r="AQ440" s="51">
        <v>13.073333333333334</v>
      </c>
      <c r="AR440" s="49">
        <v>0</v>
      </c>
      <c r="AS440" s="50">
        <v>0</v>
      </c>
      <c r="AT440" s="50">
        <v>0</v>
      </c>
      <c r="AU440" s="50">
        <v>5.1009333333333329</v>
      </c>
      <c r="AV440" s="50">
        <v>178.78249733333337</v>
      </c>
      <c r="AW440" s="50">
        <v>14.678775309523811</v>
      </c>
      <c r="AX440" s="50">
        <v>0.71676190476190471</v>
      </c>
      <c r="AY440" s="50">
        <v>53.403716666666675</v>
      </c>
      <c r="AZ440" s="51">
        <v>0</v>
      </c>
      <c r="BA440" s="49">
        <v>0</v>
      </c>
      <c r="BB440" s="49">
        <v>0</v>
      </c>
      <c r="BC440" s="50">
        <v>0</v>
      </c>
      <c r="BD440" s="50">
        <v>0</v>
      </c>
      <c r="BE440" s="51">
        <v>0</v>
      </c>
      <c r="BF440" s="38"/>
      <c r="BG440" s="38"/>
      <c r="BK440" s="38"/>
      <c r="BL440" s="38"/>
      <c r="BM440" s="38"/>
      <c r="BN440" s="38"/>
      <c r="BO440" s="38"/>
      <c r="BP440" s="38"/>
      <c r="BQ440" s="38"/>
      <c r="BR440" s="38"/>
      <c r="BS440" s="38"/>
      <c r="BT440" s="38"/>
      <c r="BU440" s="38"/>
      <c r="BY440" s="38"/>
      <c r="BZ440" s="38"/>
      <c r="CJ440" s="38"/>
    </row>
    <row r="441" spans="2:88" x14ac:dyDescent="0.25">
      <c r="B441" s="8">
        <v>439</v>
      </c>
      <c r="C441" s="9" t="s">
        <v>11757</v>
      </c>
      <c r="D441" s="9" t="s">
        <v>12100</v>
      </c>
      <c r="E441" s="49">
        <v>11.561057833333335</v>
      </c>
      <c r="F441" s="50">
        <v>8.2525240000000011</v>
      </c>
      <c r="G441" s="50">
        <v>39.640666666666668</v>
      </c>
      <c r="H441" s="51">
        <v>0</v>
      </c>
      <c r="I441" s="50">
        <v>0</v>
      </c>
      <c r="J441" s="50">
        <v>0</v>
      </c>
      <c r="K441" s="50">
        <v>0</v>
      </c>
      <c r="L441" s="50">
        <v>0</v>
      </c>
      <c r="M441" s="49">
        <v>6.1618842333333346</v>
      </c>
      <c r="N441" s="49">
        <v>2.1412299881066668</v>
      </c>
      <c r="O441" s="49">
        <v>1.7371279999999998</v>
      </c>
      <c r="P441" s="50">
        <v>0</v>
      </c>
      <c r="Q441" s="50">
        <v>0</v>
      </c>
      <c r="R441" s="50">
        <v>62.225498000000002</v>
      </c>
      <c r="S441" s="51">
        <v>11.134204666666669</v>
      </c>
      <c r="T441" s="50">
        <v>12.170820625000001</v>
      </c>
      <c r="U441" s="51">
        <v>16.348733333333335</v>
      </c>
      <c r="V441" s="51">
        <v>0</v>
      </c>
      <c r="W441" s="50">
        <v>0</v>
      </c>
      <c r="X441" s="49">
        <v>0.6188435000000001</v>
      </c>
      <c r="Y441" s="51">
        <v>0</v>
      </c>
      <c r="Z441" s="52">
        <v>0</v>
      </c>
      <c r="AA441" s="52">
        <v>0</v>
      </c>
      <c r="AB441" s="52">
        <v>0</v>
      </c>
      <c r="AC441" s="52">
        <v>0</v>
      </c>
      <c r="AD441" s="52">
        <v>0</v>
      </c>
      <c r="AE441" s="50">
        <v>9.1400089999999992</v>
      </c>
      <c r="AF441" s="50">
        <v>20.745684000000001</v>
      </c>
      <c r="AG441" s="50">
        <v>0</v>
      </c>
      <c r="AH441" s="50">
        <v>8.8759905600000018</v>
      </c>
      <c r="AI441" s="52">
        <v>5.4636506518518519</v>
      </c>
      <c r="AJ441" s="49">
        <v>6.7606891480197495</v>
      </c>
      <c r="AK441" s="50">
        <v>17.143864197530863</v>
      </c>
      <c r="AL441" s="50">
        <v>34.698641975308647</v>
      </c>
      <c r="AM441" s="50">
        <v>0</v>
      </c>
      <c r="AN441" s="50">
        <v>38.463866666666668</v>
      </c>
      <c r="AO441" s="50">
        <v>7.674418604651164</v>
      </c>
      <c r="AP441" s="50">
        <v>24.141499999999997</v>
      </c>
      <c r="AQ441" s="51">
        <v>16.341666666666669</v>
      </c>
      <c r="AR441" s="49">
        <v>0</v>
      </c>
      <c r="AS441" s="50">
        <v>0</v>
      </c>
      <c r="AT441" s="50">
        <v>0</v>
      </c>
      <c r="AU441" s="50">
        <v>5.1009333333333329</v>
      </c>
      <c r="AV441" s="50">
        <v>178.78249733333337</v>
      </c>
      <c r="AW441" s="50">
        <v>14.678775309523811</v>
      </c>
      <c r="AX441" s="50">
        <v>0.71676190476190471</v>
      </c>
      <c r="AY441" s="50">
        <v>53.403716666666675</v>
      </c>
      <c r="AZ441" s="51">
        <v>0</v>
      </c>
      <c r="BA441" s="49">
        <v>0</v>
      </c>
      <c r="BB441" s="49">
        <v>0</v>
      </c>
      <c r="BC441" s="50">
        <v>0</v>
      </c>
      <c r="BD441" s="50">
        <v>0</v>
      </c>
      <c r="BE441" s="51">
        <v>0</v>
      </c>
      <c r="BF441" s="38"/>
      <c r="BG441" s="38"/>
      <c r="BK441" s="38"/>
      <c r="BL441" s="38"/>
      <c r="BM441" s="38"/>
      <c r="BN441" s="38"/>
      <c r="BO441" s="38"/>
      <c r="BP441" s="38"/>
      <c r="BQ441" s="38"/>
      <c r="BR441" s="38"/>
      <c r="BS441" s="38"/>
      <c r="BT441" s="38"/>
      <c r="BU441" s="38"/>
      <c r="BY441" s="38"/>
      <c r="BZ441" s="38"/>
      <c r="CJ441" s="38"/>
    </row>
    <row r="442" spans="2:88" x14ac:dyDescent="0.25">
      <c r="B442" s="8">
        <v>440</v>
      </c>
      <c r="C442" s="9" t="s">
        <v>11757</v>
      </c>
      <c r="D442" s="9" t="s">
        <v>12101</v>
      </c>
      <c r="E442" s="49">
        <v>13.873269400000002</v>
      </c>
      <c r="F442" s="50">
        <v>9.9030288000000013</v>
      </c>
      <c r="G442" s="50">
        <v>47.568799999999996</v>
      </c>
      <c r="H442" s="51">
        <v>0</v>
      </c>
      <c r="I442" s="50">
        <v>0</v>
      </c>
      <c r="J442" s="50">
        <v>0</v>
      </c>
      <c r="K442" s="50">
        <v>0</v>
      </c>
      <c r="L442" s="50">
        <v>0</v>
      </c>
      <c r="M442" s="49">
        <v>6.1618842333333346</v>
      </c>
      <c r="N442" s="49">
        <v>2.1412299881066668</v>
      </c>
      <c r="O442" s="49">
        <v>1.7371279999999998</v>
      </c>
      <c r="P442" s="50">
        <v>0</v>
      </c>
      <c r="Q442" s="50">
        <v>0</v>
      </c>
      <c r="R442" s="50">
        <v>62.225498000000002</v>
      </c>
      <c r="S442" s="51">
        <v>11.134204666666669</v>
      </c>
      <c r="T442" s="50">
        <v>14.60498475</v>
      </c>
      <c r="U442" s="51">
        <v>16.348733333333335</v>
      </c>
      <c r="V442" s="51">
        <v>0</v>
      </c>
      <c r="W442" s="50">
        <v>0</v>
      </c>
      <c r="X442" s="49">
        <v>0.6188435000000001</v>
      </c>
      <c r="Y442" s="51">
        <v>0</v>
      </c>
      <c r="Z442" s="52">
        <v>0</v>
      </c>
      <c r="AA442" s="52">
        <v>0</v>
      </c>
      <c r="AB442" s="52">
        <v>0</v>
      </c>
      <c r="AC442" s="52">
        <v>0</v>
      </c>
      <c r="AD442" s="52">
        <v>0</v>
      </c>
      <c r="AE442" s="50">
        <v>10.9680108</v>
      </c>
      <c r="AF442" s="50">
        <v>24.894820799999998</v>
      </c>
      <c r="AG442" s="50">
        <v>0</v>
      </c>
      <c r="AH442" s="50">
        <v>8.8759905600000018</v>
      </c>
      <c r="AI442" s="52">
        <v>5.4636506518518519</v>
      </c>
      <c r="AJ442" s="49">
        <v>8.1128269776236994</v>
      </c>
      <c r="AK442" s="50">
        <v>20.572637037037037</v>
      </c>
      <c r="AL442" s="50">
        <v>41.638370370370374</v>
      </c>
      <c r="AM442" s="50">
        <v>0</v>
      </c>
      <c r="AN442" s="50">
        <v>46.156640000000003</v>
      </c>
      <c r="AO442" s="50">
        <v>9.2093023255813975</v>
      </c>
      <c r="AP442" s="50">
        <v>28.969799999999999</v>
      </c>
      <c r="AQ442" s="51">
        <v>19.61</v>
      </c>
      <c r="AR442" s="49">
        <v>0</v>
      </c>
      <c r="AS442" s="50">
        <v>0</v>
      </c>
      <c r="AT442" s="50">
        <v>0</v>
      </c>
      <c r="AU442" s="50">
        <v>6.3761666666666663</v>
      </c>
      <c r="AV442" s="50">
        <v>204.36058000000003</v>
      </c>
      <c r="AW442" s="50">
        <v>14.678775309523811</v>
      </c>
      <c r="AX442" s="50">
        <v>0.71676190476190471</v>
      </c>
      <c r="AY442" s="50">
        <v>53.403716666666675</v>
      </c>
      <c r="AZ442" s="51">
        <v>0</v>
      </c>
      <c r="BA442" s="49">
        <v>0</v>
      </c>
      <c r="BB442" s="49">
        <v>0</v>
      </c>
      <c r="BC442" s="50">
        <v>0</v>
      </c>
      <c r="BD442" s="50">
        <v>0</v>
      </c>
      <c r="BE442" s="51">
        <v>0</v>
      </c>
      <c r="BF442" s="38"/>
      <c r="BG442" s="38"/>
      <c r="BK442" s="38"/>
      <c r="BL442" s="38"/>
      <c r="BM442" s="38"/>
      <c r="BN442" s="38"/>
      <c r="BO442" s="38"/>
      <c r="BP442" s="38"/>
      <c r="BQ442" s="38"/>
      <c r="BR442" s="38"/>
      <c r="BS442" s="38"/>
      <c r="BT442" s="38"/>
      <c r="BU442" s="38"/>
      <c r="BY442" s="38"/>
      <c r="BZ442" s="38"/>
      <c r="CJ442" s="38"/>
    </row>
    <row r="443" spans="2:88" x14ac:dyDescent="0.25">
      <c r="B443" s="8">
        <v>441</v>
      </c>
      <c r="C443" s="9" t="s">
        <v>11757</v>
      </c>
      <c r="D443" s="9" t="s">
        <v>12102</v>
      </c>
      <c r="E443" s="49">
        <v>10.404952050000002</v>
      </c>
      <c r="F443" s="50">
        <v>7.427271600000001</v>
      </c>
      <c r="G443" s="50">
        <v>35.676600000000001</v>
      </c>
      <c r="H443" s="51">
        <v>0</v>
      </c>
      <c r="I443" s="50">
        <v>0</v>
      </c>
      <c r="J443" s="50">
        <v>0</v>
      </c>
      <c r="K443" s="50">
        <v>0</v>
      </c>
      <c r="L443" s="50">
        <v>0</v>
      </c>
      <c r="M443" s="49">
        <v>9.2428263500000014</v>
      </c>
      <c r="N443" s="49">
        <v>2.7070817396444444</v>
      </c>
      <c r="O443" s="49">
        <v>2.6056919999999995</v>
      </c>
      <c r="P443" s="50">
        <v>0</v>
      </c>
      <c r="Q443" s="50">
        <v>0</v>
      </c>
      <c r="R443" s="50">
        <v>95.774144666666672</v>
      </c>
      <c r="S443" s="51">
        <v>11.134204666666669</v>
      </c>
      <c r="T443" s="50">
        <v>7.3024923749999999</v>
      </c>
      <c r="U443" s="51">
        <v>17.482226666666673</v>
      </c>
      <c r="V443" s="51">
        <v>0</v>
      </c>
      <c r="W443" s="50">
        <v>0</v>
      </c>
      <c r="X443" s="49">
        <v>0.6188435000000001</v>
      </c>
      <c r="Y443" s="51">
        <v>0</v>
      </c>
      <c r="Z443" s="52">
        <v>0</v>
      </c>
      <c r="AA443" s="52">
        <v>0</v>
      </c>
      <c r="AB443" s="52">
        <v>0</v>
      </c>
      <c r="AC443" s="52">
        <v>0</v>
      </c>
      <c r="AD443" s="52">
        <v>0</v>
      </c>
      <c r="AE443" s="50">
        <v>5.4840054</v>
      </c>
      <c r="AF443" s="50">
        <v>12.447410399999999</v>
      </c>
      <c r="AG443" s="50">
        <v>0</v>
      </c>
      <c r="AH443" s="50">
        <v>13.313985840000004</v>
      </c>
      <c r="AI443" s="52">
        <v>8.180473837037038</v>
      </c>
      <c r="AJ443" s="49">
        <v>4.0564134888118497</v>
      </c>
      <c r="AK443" s="50">
        <v>15.429477777777777</v>
      </c>
      <c r="AL443" s="50">
        <v>31.228777777777779</v>
      </c>
      <c r="AM443" s="50">
        <v>0</v>
      </c>
      <c r="AN443" s="50">
        <v>34.61748</v>
      </c>
      <c r="AO443" s="50">
        <v>6.9069767441860481</v>
      </c>
      <c r="AP443" s="50">
        <v>21.727350000000001</v>
      </c>
      <c r="AQ443" s="51">
        <v>14.7075</v>
      </c>
      <c r="AR443" s="49">
        <v>0</v>
      </c>
      <c r="AS443" s="50">
        <v>0</v>
      </c>
      <c r="AT443" s="50">
        <v>0</v>
      </c>
      <c r="AU443" s="50">
        <v>5.7385499999999992</v>
      </c>
      <c r="AV443" s="50">
        <v>229.806622</v>
      </c>
      <c r="AW443" s="50">
        <v>22.018162964285715</v>
      </c>
      <c r="AX443" s="50">
        <v>0.71676190476190471</v>
      </c>
      <c r="AY443" s="50">
        <v>78.974133333333342</v>
      </c>
      <c r="AZ443" s="51">
        <v>0</v>
      </c>
      <c r="BA443" s="49">
        <v>0</v>
      </c>
      <c r="BB443" s="49">
        <v>0</v>
      </c>
      <c r="BC443" s="50">
        <v>0</v>
      </c>
      <c r="BD443" s="50">
        <v>0</v>
      </c>
      <c r="BE443" s="51">
        <v>0</v>
      </c>
      <c r="BF443" s="38"/>
      <c r="BG443" s="38"/>
      <c r="BK443" s="38"/>
      <c r="BL443" s="38"/>
      <c r="BM443" s="38"/>
      <c r="BN443" s="38"/>
      <c r="BO443" s="38"/>
      <c r="BP443" s="38"/>
      <c r="BQ443" s="38"/>
      <c r="BR443" s="38"/>
      <c r="BS443" s="38"/>
      <c r="BT443" s="38"/>
      <c r="BU443" s="38"/>
      <c r="BY443" s="38"/>
      <c r="BZ443" s="38"/>
      <c r="CJ443" s="38"/>
    </row>
    <row r="444" spans="2:88" x14ac:dyDescent="0.25">
      <c r="B444" s="8">
        <v>442</v>
      </c>
      <c r="C444" s="9" t="s">
        <v>11757</v>
      </c>
      <c r="D444" s="9" t="s">
        <v>12103</v>
      </c>
      <c r="E444" s="49">
        <v>13.873269400000002</v>
      </c>
      <c r="F444" s="50">
        <v>9.9030288000000013</v>
      </c>
      <c r="G444" s="50">
        <v>47.568799999999996</v>
      </c>
      <c r="H444" s="51">
        <v>0</v>
      </c>
      <c r="I444" s="50">
        <v>0</v>
      </c>
      <c r="J444" s="50">
        <v>0</v>
      </c>
      <c r="K444" s="50">
        <v>0</v>
      </c>
      <c r="L444" s="50">
        <v>0</v>
      </c>
      <c r="M444" s="49">
        <v>9.2428263500000014</v>
      </c>
      <c r="N444" s="49">
        <v>2.7070817396444444</v>
      </c>
      <c r="O444" s="49">
        <v>2.6056919999999995</v>
      </c>
      <c r="P444" s="50">
        <v>0</v>
      </c>
      <c r="Q444" s="50">
        <v>0</v>
      </c>
      <c r="R444" s="50">
        <v>95.774144666666672</v>
      </c>
      <c r="S444" s="51">
        <v>11.134204666666669</v>
      </c>
      <c r="T444" s="50">
        <v>9.7366565000000005</v>
      </c>
      <c r="U444" s="51">
        <v>17.482226666666673</v>
      </c>
      <c r="V444" s="51">
        <v>0</v>
      </c>
      <c r="W444" s="50">
        <v>0</v>
      </c>
      <c r="X444" s="49">
        <v>0.6188435000000001</v>
      </c>
      <c r="Y444" s="51">
        <v>0</v>
      </c>
      <c r="Z444" s="52">
        <v>0</v>
      </c>
      <c r="AA444" s="52">
        <v>0</v>
      </c>
      <c r="AB444" s="52">
        <v>0</v>
      </c>
      <c r="AC444" s="52">
        <v>0</v>
      </c>
      <c r="AD444" s="52">
        <v>0</v>
      </c>
      <c r="AE444" s="50">
        <v>7.3120072</v>
      </c>
      <c r="AF444" s="50">
        <v>16.5965472</v>
      </c>
      <c r="AG444" s="50">
        <v>0</v>
      </c>
      <c r="AH444" s="50">
        <v>13.313985840000004</v>
      </c>
      <c r="AI444" s="52">
        <v>8.180473837037038</v>
      </c>
      <c r="AJ444" s="49">
        <v>5.4085513184157996</v>
      </c>
      <c r="AK444" s="50">
        <v>20.572637037037037</v>
      </c>
      <c r="AL444" s="50">
        <v>41.638370370370374</v>
      </c>
      <c r="AM444" s="50">
        <v>0</v>
      </c>
      <c r="AN444" s="50">
        <v>46.156640000000003</v>
      </c>
      <c r="AO444" s="50">
        <v>9.2093023255813975</v>
      </c>
      <c r="AP444" s="50">
        <v>28.969799999999999</v>
      </c>
      <c r="AQ444" s="51">
        <v>19.61</v>
      </c>
      <c r="AR444" s="49">
        <v>0</v>
      </c>
      <c r="AS444" s="50">
        <v>0</v>
      </c>
      <c r="AT444" s="50">
        <v>0</v>
      </c>
      <c r="AU444" s="50">
        <v>7.6513999999999989</v>
      </c>
      <c r="AV444" s="50">
        <v>268.17374600000005</v>
      </c>
      <c r="AW444" s="50">
        <v>22.018162964285715</v>
      </c>
      <c r="AX444" s="50">
        <v>0.71676190476190471</v>
      </c>
      <c r="AY444" s="50">
        <v>78.974133333333342</v>
      </c>
      <c r="AZ444" s="51">
        <v>0</v>
      </c>
      <c r="BA444" s="49">
        <v>0</v>
      </c>
      <c r="BB444" s="49">
        <v>0</v>
      </c>
      <c r="BC444" s="50">
        <v>0</v>
      </c>
      <c r="BD444" s="50">
        <v>0</v>
      </c>
      <c r="BE444" s="51">
        <v>0</v>
      </c>
      <c r="BF444" s="38"/>
      <c r="BG444" s="38"/>
      <c r="BK444" s="38"/>
      <c r="BL444" s="38"/>
      <c r="BM444" s="38"/>
      <c r="BN444" s="38"/>
      <c r="BO444" s="38"/>
      <c r="BP444" s="38"/>
      <c r="BQ444" s="38"/>
      <c r="BR444" s="38"/>
      <c r="BS444" s="38"/>
      <c r="BT444" s="38"/>
      <c r="BU444" s="38"/>
      <c r="BY444" s="38"/>
      <c r="BZ444" s="38"/>
      <c r="CJ444" s="38"/>
    </row>
    <row r="445" spans="2:88" x14ac:dyDescent="0.25">
      <c r="B445" s="8">
        <v>443</v>
      </c>
      <c r="C445" s="9" t="s">
        <v>11757</v>
      </c>
      <c r="D445" s="9" t="s">
        <v>12104</v>
      </c>
      <c r="E445" s="49">
        <v>17.341586750000001</v>
      </c>
      <c r="F445" s="50">
        <v>12.378786000000002</v>
      </c>
      <c r="G445" s="50">
        <v>59.460999999999999</v>
      </c>
      <c r="H445" s="51">
        <v>0</v>
      </c>
      <c r="I445" s="50">
        <v>0</v>
      </c>
      <c r="J445" s="50">
        <v>0</v>
      </c>
      <c r="K445" s="50">
        <v>0</v>
      </c>
      <c r="L445" s="50">
        <v>0</v>
      </c>
      <c r="M445" s="49">
        <v>9.2428263500000014</v>
      </c>
      <c r="N445" s="49">
        <v>2.7070817396444444</v>
      </c>
      <c r="O445" s="49">
        <v>2.6056919999999995</v>
      </c>
      <c r="P445" s="50">
        <v>0</v>
      </c>
      <c r="Q445" s="50">
        <v>0</v>
      </c>
      <c r="R445" s="50">
        <v>95.774144666666672</v>
      </c>
      <c r="S445" s="51">
        <v>11.134204666666669</v>
      </c>
      <c r="T445" s="50">
        <v>12.170820625000001</v>
      </c>
      <c r="U445" s="51">
        <v>17.482226666666673</v>
      </c>
      <c r="V445" s="51">
        <v>0</v>
      </c>
      <c r="W445" s="50">
        <v>0</v>
      </c>
      <c r="X445" s="49">
        <v>0.6188435000000001</v>
      </c>
      <c r="Y445" s="51">
        <v>0</v>
      </c>
      <c r="Z445" s="52">
        <v>0</v>
      </c>
      <c r="AA445" s="52">
        <v>0</v>
      </c>
      <c r="AB445" s="52">
        <v>0</v>
      </c>
      <c r="AC445" s="52">
        <v>0</v>
      </c>
      <c r="AD445" s="52">
        <v>0</v>
      </c>
      <c r="AE445" s="50">
        <v>9.1400089999999992</v>
      </c>
      <c r="AF445" s="50">
        <v>20.745684000000001</v>
      </c>
      <c r="AG445" s="50">
        <v>0</v>
      </c>
      <c r="AH445" s="50">
        <v>13.313985840000004</v>
      </c>
      <c r="AI445" s="52">
        <v>8.180473837037038</v>
      </c>
      <c r="AJ445" s="49">
        <v>6.7606891480197495</v>
      </c>
      <c r="AK445" s="50">
        <v>25.715796296296297</v>
      </c>
      <c r="AL445" s="50">
        <v>52.04796296296297</v>
      </c>
      <c r="AM445" s="50">
        <v>0</v>
      </c>
      <c r="AN445" s="50">
        <v>57.695800000000006</v>
      </c>
      <c r="AO445" s="50">
        <v>11.511627906976747</v>
      </c>
      <c r="AP445" s="50">
        <v>36.212249999999997</v>
      </c>
      <c r="AQ445" s="51">
        <v>24.512499999999999</v>
      </c>
      <c r="AR445" s="49">
        <v>0</v>
      </c>
      <c r="AS445" s="50">
        <v>0</v>
      </c>
      <c r="AT445" s="50">
        <v>0</v>
      </c>
      <c r="AU445" s="50">
        <v>7.6513999999999989</v>
      </c>
      <c r="AV445" s="50">
        <v>268.17374600000005</v>
      </c>
      <c r="AW445" s="50">
        <v>22.018162964285715</v>
      </c>
      <c r="AX445" s="50">
        <v>0.71676190476190471</v>
      </c>
      <c r="AY445" s="50">
        <v>78.974133333333342</v>
      </c>
      <c r="AZ445" s="51">
        <v>0</v>
      </c>
      <c r="BA445" s="49">
        <v>0</v>
      </c>
      <c r="BB445" s="49">
        <v>0</v>
      </c>
      <c r="BC445" s="50">
        <v>0</v>
      </c>
      <c r="BD445" s="50">
        <v>0</v>
      </c>
      <c r="BE445" s="51">
        <v>0</v>
      </c>
      <c r="BF445" s="38"/>
      <c r="BG445" s="38"/>
      <c r="BK445" s="38"/>
      <c r="BL445" s="38"/>
      <c r="BM445" s="38"/>
      <c r="BN445" s="38"/>
      <c r="BO445" s="38"/>
      <c r="BP445" s="38"/>
      <c r="BQ445" s="38"/>
      <c r="BR445" s="38"/>
      <c r="BS445" s="38"/>
      <c r="BT445" s="38"/>
      <c r="BU445" s="38"/>
      <c r="BY445" s="38"/>
      <c r="BZ445" s="38"/>
      <c r="CJ445" s="38"/>
    </row>
    <row r="446" spans="2:88" x14ac:dyDescent="0.25">
      <c r="B446" s="8">
        <v>444</v>
      </c>
      <c r="C446" s="9" t="s">
        <v>11757</v>
      </c>
      <c r="D446" s="9" t="s">
        <v>12105</v>
      </c>
      <c r="E446" s="49">
        <v>20.809904100000004</v>
      </c>
      <c r="F446" s="50">
        <v>14.854543200000002</v>
      </c>
      <c r="G446" s="50">
        <v>71.353200000000001</v>
      </c>
      <c r="H446" s="51">
        <v>0</v>
      </c>
      <c r="I446" s="50">
        <v>0</v>
      </c>
      <c r="J446" s="50">
        <v>0</v>
      </c>
      <c r="K446" s="50">
        <v>0</v>
      </c>
      <c r="L446" s="50">
        <v>0</v>
      </c>
      <c r="M446" s="49">
        <v>9.2428263500000014</v>
      </c>
      <c r="N446" s="49">
        <v>2.7070817396444444</v>
      </c>
      <c r="O446" s="49">
        <v>2.6056919999999995</v>
      </c>
      <c r="P446" s="50">
        <v>0</v>
      </c>
      <c r="Q446" s="50">
        <v>0</v>
      </c>
      <c r="R446" s="50">
        <v>95.774144666666672</v>
      </c>
      <c r="S446" s="51">
        <v>11.134204666666669</v>
      </c>
      <c r="T446" s="50">
        <v>14.60498475</v>
      </c>
      <c r="U446" s="51">
        <v>17.482226666666673</v>
      </c>
      <c r="V446" s="51">
        <v>0</v>
      </c>
      <c r="W446" s="50">
        <v>0</v>
      </c>
      <c r="X446" s="49">
        <v>0.6188435000000001</v>
      </c>
      <c r="Y446" s="51">
        <v>0</v>
      </c>
      <c r="Z446" s="52">
        <v>0</v>
      </c>
      <c r="AA446" s="52">
        <v>0</v>
      </c>
      <c r="AB446" s="52">
        <v>0</v>
      </c>
      <c r="AC446" s="52">
        <v>0</v>
      </c>
      <c r="AD446" s="52">
        <v>0</v>
      </c>
      <c r="AE446" s="50">
        <v>10.9680108</v>
      </c>
      <c r="AF446" s="50">
        <v>24.894820799999998</v>
      </c>
      <c r="AG446" s="50">
        <v>0</v>
      </c>
      <c r="AH446" s="50">
        <v>13.313985840000004</v>
      </c>
      <c r="AI446" s="52">
        <v>8.180473837037038</v>
      </c>
      <c r="AJ446" s="49">
        <v>8.1128269776236994</v>
      </c>
      <c r="AK446" s="50">
        <v>30.858955555555553</v>
      </c>
      <c r="AL446" s="50">
        <v>62.457555555555558</v>
      </c>
      <c r="AM446" s="50">
        <v>0</v>
      </c>
      <c r="AN446" s="50">
        <v>69.234960000000001</v>
      </c>
      <c r="AO446" s="50">
        <v>13.813953488372096</v>
      </c>
      <c r="AP446" s="50">
        <v>43.454700000000003</v>
      </c>
      <c r="AQ446" s="51">
        <v>29.414999999999999</v>
      </c>
      <c r="AR446" s="49">
        <v>0</v>
      </c>
      <c r="AS446" s="50">
        <v>0</v>
      </c>
      <c r="AT446" s="50">
        <v>0</v>
      </c>
      <c r="AU446" s="50">
        <v>9.5642499999999995</v>
      </c>
      <c r="AV446" s="50">
        <v>306.54087000000004</v>
      </c>
      <c r="AW446" s="50">
        <v>22.018162964285715</v>
      </c>
      <c r="AX446" s="50">
        <v>0.71676190476190471</v>
      </c>
      <c r="AY446" s="50">
        <v>78.974133333333342</v>
      </c>
      <c r="AZ446" s="51">
        <v>0</v>
      </c>
      <c r="BA446" s="49">
        <v>0</v>
      </c>
      <c r="BB446" s="49">
        <v>0</v>
      </c>
      <c r="BC446" s="50">
        <v>0</v>
      </c>
      <c r="BD446" s="50">
        <v>0</v>
      </c>
      <c r="BE446" s="51">
        <v>0</v>
      </c>
      <c r="BF446" s="38"/>
      <c r="BG446" s="38"/>
      <c r="BK446" s="38"/>
      <c r="BL446" s="38"/>
      <c r="BM446" s="38"/>
      <c r="BN446" s="38"/>
      <c r="BO446" s="38"/>
      <c r="BP446" s="38"/>
      <c r="BQ446" s="38"/>
      <c r="BR446" s="38"/>
      <c r="BS446" s="38"/>
      <c r="BT446" s="38"/>
      <c r="BU446" s="38"/>
      <c r="BY446" s="38"/>
      <c r="BZ446" s="38"/>
      <c r="CJ446" s="38"/>
    </row>
    <row r="447" spans="2:88" x14ac:dyDescent="0.25">
      <c r="B447" s="8">
        <v>445</v>
      </c>
      <c r="C447" s="9" t="s">
        <v>11757</v>
      </c>
      <c r="D447" s="9" t="s">
        <v>12106</v>
      </c>
      <c r="E447" s="49">
        <v>3.4683173500000004</v>
      </c>
      <c r="F447" s="50">
        <v>2.4757572000000003</v>
      </c>
      <c r="G447" s="50">
        <v>11.892199999999999</v>
      </c>
      <c r="H447" s="51">
        <v>0</v>
      </c>
      <c r="I447" s="50">
        <v>0</v>
      </c>
      <c r="J447" s="50">
        <v>0</v>
      </c>
      <c r="K447" s="50">
        <v>0</v>
      </c>
      <c r="L447" s="50">
        <v>0</v>
      </c>
      <c r="M447" s="49">
        <v>3.0809421166666673</v>
      </c>
      <c r="N447" s="49">
        <v>1.6793607249066667</v>
      </c>
      <c r="O447" s="49">
        <v>0.86856399999999989</v>
      </c>
      <c r="P447" s="50">
        <v>0</v>
      </c>
      <c r="Q447" s="50">
        <v>0</v>
      </c>
      <c r="R447" s="50">
        <v>37.358569333333335</v>
      </c>
      <c r="S447" s="51">
        <v>20.098589333333333</v>
      </c>
      <c r="T447" s="50">
        <v>12.844843708333332</v>
      </c>
      <c r="U447" s="51">
        <v>6.4889666666666672</v>
      </c>
      <c r="V447" s="51">
        <v>0</v>
      </c>
      <c r="W447" s="50">
        <v>0</v>
      </c>
      <c r="X447" s="49">
        <v>0.82512466666666684</v>
      </c>
      <c r="Y447" s="51">
        <v>0</v>
      </c>
      <c r="Z447" s="52">
        <v>0</v>
      </c>
      <c r="AA447" s="52">
        <v>0</v>
      </c>
      <c r="AB447" s="52">
        <v>0</v>
      </c>
      <c r="AC447" s="52">
        <v>0</v>
      </c>
      <c r="AD447" s="52">
        <v>0</v>
      </c>
      <c r="AE447" s="50">
        <v>8.6590128000000011</v>
      </c>
      <c r="AF447" s="50">
        <v>24.894820799999998</v>
      </c>
      <c r="AG447" s="50">
        <v>0</v>
      </c>
      <c r="AH447" s="50">
        <v>4.4379952800000009</v>
      </c>
      <c r="AI447" s="52">
        <v>2.7468274666666663</v>
      </c>
      <c r="AJ447" s="49">
        <v>8.1128269776236994</v>
      </c>
      <c r="AK447" s="50">
        <v>5.1431592592592592</v>
      </c>
      <c r="AL447" s="50">
        <v>10.409592592592594</v>
      </c>
      <c r="AM447" s="50">
        <v>0</v>
      </c>
      <c r="AN447" s="50">
        <v>11.539160000000001</v>
      </c>
      <c r="AO447" s="50">
        <v>2.3023255813953494</v>
      </c>
      <c r="AP447" s="50">
        <v>7.2424499999999998</v>
      </c>
      <c r="AQ447" s="51">
        <v>4.9024999999999999</v>
      </c>
      <c r="AR447" s="49">
        <v>0</v>
      </c>
      <c r="AS447" s="50">
        <v>0</v>
      </c>
      <c r="AT447" s="50">
        <v>0</v>
      </c>
      <c r="AU447" s="50">
        <v>1.9128499999999997</v>
      </c>
      <c r="AV447" s="50">
        <v>81.480618833333338</v>
      </c>
      <c r="AW447" s="50">
        <v>7.7031733690476196</v>
      </c>
      <c r="AX447" s="50">
        <v>1.4335238095238094</v>
      </c>
      <c r="AY447" s="50">
        <v>31.289080000000006</v>
      </c>
      <c r="AZ447" s="51">
        <v>0</v>
      </c>
      <c r="BA447" s="49">
        <v>0</v>
      </c>
      <c r="BB447" s="49">
        <v>0</v>
      </c>
      <c r="BC447" s="50">
        <v>0</v>
      </c>
      <c r="BD447" s="50">
        <v>0</v>
      </c>
      <c r="BE447" s="51">
        <v>0</v>
      </c>
      <c r="BF447" s="38"/>
      <c r="BG447" s="38"/>
      <c r="BK447" s="38"/>
      <c r="BL447" s="38"/>
      <c r="BM447" s="38"/>
      <c r="BN447" s="38"/>
      <c r="BO447" s="38"/>
      <c r="BP447" s="38"/>
      <c r="BQ447" s="38"/>
      <c r="BR447" s="38"/>
      <c r="BS447" s="38"/>
      <c r="BT447" s="38"/>
      <c r="BU447" s="38"/>
      <c r="BY447" s="38"/>
      <c r="BZ447" s="38"/>
      <c r="CJ447" s="38"/>
    </row>
    <row r="448" spans="2:88" x14ac:dyDescent="0.25">
      <c r="B448" s="8">
        <v>446</v>
      </c>
      <c r="C448" s="9" t="s">
        <v>11757</v>
      </c>
      <c r="D448" s="9" t="s">
        <v>12107</v>
      </c>
      <c r="E448" s="49">
        <v>4.6244231333333339</v>
      </c>
      <c r="F448" s="50">
        <v>3.3010096000000004</v>
      </c>
      <c r="G448" s="50">
        <v>15.856266666666667</v>
      </c>
      <c r="H448" s="51">
        <v>0</v>
      </c>
      <c r="I448" s="50">
        <v>0</v>
      </c>
      <c r="J448" s="50">
        <v>0</v>
      </c>
      <c r="K448" s="50">
        <v>0</v>
      </c>
      <c r="L448" s="50">
        <v>0</v>
      </c>
      <c r="M448" s="49">
        <v>3.0809421166666673</v>
      </c>
      <c r="N448" s="49">
        <v>1.6793607249066667</v>
      </c>
      <c r="O448" s="49">
        <v>0.86856399999999989</v>
      </c>
      <c r="P448" s="50">
        <v>0</v>
      </c>
      <c r="Q448" s="50">
        <v>0</v>
      </c>
      <c r="R448" s="50">
        <v>37.358569333333335</v>
      </c>
      <c r="S448" s="51">
        <v>20.098589333333333</v>
      </c>
      <c r="T448" s="50">
        <v>17.126458277777775</v>
      </c>
      <c r="U448" s="51">
        <v>6.4889666666666672</v>
      </c>
      <c r="V448" s="51">
        <v>0</v>
      </c>
      <c r="W448" s="50">
        <v>0</v>
      </c>
      <c r="X448" s="49">
        <v>0.82512466666666684</v>
      </c>
      <c r="Y448" s="51">
        <v>0</v>
      </c>
      <c r="Z448" s="52">
        <v>0</v>
      </c>
      <c r="AA448" s="52">
        <v>0</v>
      </c>
      <c r="AB448" s="52">
        <v>0</v>
      </c>
      <c r="AC448" s="52">
        <v>0</v>
      </c>
      <c r="AD448" s="52">
        <v>0</v>
      </c>
      <c r="AE448" s="50">
        <v>11.545350400000002</v>
      </c>
      <c r="AF448" s="50">
        <v>33.1930944</v>
      </c>
      <c r="AG448" s="50">
        <v>0</v>
      </c>
      <c r="AH448" s="50">
        <v>4.4379952800000009</v>
      </c>
      <c r="AI448" s="52">
        <v>2.7468274666666663</v>
      </c>
      <c r="AJ448" s="49">
        <v>10.817102636831599</v>
      </c>
      <c r="AK448" s="50">
        <v>6.8575456790123459</v>
      </c>
      <c r="AL448" s="50">
        <v>13.879456790123458</v>
      </c>
      <c r="AM448" s="50">
        <v>0</v>
      </c>
      <c r="AN448" s="50">
        <v>15.385546666666668</v>
      </c>
      <c r="AO448" s="50">
        <v>3.0697674418604657</v>
      </c>
      <c r="AP448" s="50">
        <v>9.6565999999999992</v>
      </c>
      <c r="AQ448" s="51">
        <v>6.5366666666666671</v>
      </c>
      <c r="AR448" s="49">
        <v>0</v>
      </c>
      <c r="AS448" s="50">
        <v>0</v>
      </c>
      <c r="AT448" s="50">
        <v>0</v>
      </c>
      <c r="AU448" s="50">
        <v>2.5504666666666664</v>
      </c>
      <c r="AV448" s="50">
        <v>95.895797333333348</v>
      </c>
      <c r="AW448" s="50">
        <v>7.7031733690476196</v>
      </c>
      <c r="AX448" s="50">
        <v>1.4335238095238094</v>
      </c>
      <c r="AY448" s="50">
        <v>31.289080000000006</v>
      </c>
      <c r="AZ448" s="51">
        <v>0</v>
      </c>
      <c r="BA448" s="49">
        <v>0</v>
      </c>
      <c r="BB448" s="49">
        <v>0</v>
      </c>
      <c r="BC448" s="50">
        <v>0</v>
      </c>
      <c r="BD448" s="50">
        <v>0</v>
      </c>
      <c r="BE448" s="51">
        <v>0</v>
      </c>
      <c r="BF448" s="38"/>
      <c r="BG448" s="38"/>
      <c r="BK448" s="38"/>
      <c r="BL448" s="38"/>
      <c r="BM448" s="38"/>
      <c r="BN448" s="38"/>
      <c r="BO448" s="38"/>
      <c r="BP448" s="38"/>
      <c r="BQ448" s="38"/>
      <c r="BR448" s="38"/>
      <c r="BS448" s="38"/>
      <c r="BT448" s="38"/>
      <c r="BU448" s="38"/>
      <c r="BY448" s="38"/>
      <c r="BZ448" s="38"/>
      <c r="CJ448" s="38"/>
    </row>
    <row r="449" spans="2:88" x14ac:dyDescent="0.25">
      <c r="B449" s="8">
        <v>447</v>
      </c>
      <c r="C449" s="9" t="s">
        <v>11757</v>
      </c>
      <c r="D449" s="9" t="s">
        <v>12108</v>
      </c>
      <c r="E449" s="49">
        <v>5.7805289166666673</v>
      </c>
      <c r="F449" s="50">
        <v>4.1262620000000005</v>
      </c>
      <c r="G449" s="50">
        <v>19.820333333333334</v>
      </c>
      <c r="H449" s="51">
        <v>0</v>
      </c>
      <c r="I449" s="50">
        <v>0</v>
      </c>
      <c r="J449" s="50">
        <v>0</v>
      </c>
      <c r="K449" s="50">
        <v>0</v>
      </c>
      <c r="L449" s="50">
        <v>0</v>
      </c>
      <c r="M449" s="49">
        <v>3.0809421166666673</v>
      </c>
      <c r="N449" s="49">
        <v>1.6793607249066667</v>
      </c>
      <c r="O449" s="49">
        <v>0.86856399999999989</v>
      </c>
      <c r="P449" s="50">
        <v>0</v>
      </c>
      <c r="Q449" s="50">
        <v>0</v>
      </c>
      <c r="R449" s="50">
        <v>37.358569333333335</v>
      </c>
      <c r="S449" s="51">
        <v>20.098589333333333</v>
      </c>
      <c r="T449" s="50">
        <v>21.408072847222218</v>
      </c>
      <c r="U449" s="51">
        <v>6.4889666666666672</v>
      </c>
      <c r="V449" s="51">
        <v>0</v>
      </c>
      <c r="W449" s="50">
        <v>0</v>
      </c>
      <c r="X449" s="49">
        <v>0.82512466666666684</v>
      </c>
      <c r="Y449" s="51">
        <v>0</v>
      </c>
      <c r="Z449" s="52">
        <v>0</v>
      </c>
      <c r="AA449" s="52">
        <v>0</v>
      </c>
      <c r="AB449" s="52">
        <v>0</v>
      </c>
      <c r="AC449" s="52">
        <v>0</v>
      </c>
      <c r="AD449" s="52">
        <v>0</v>
      </c>
      <c r="AE449" s="50">
        <v>14.431688000000003</v>
      </c>
      <c r="AF449" s="50">
        <v>41.491368000000001</v>
      </c>
      <c r="AG449" s="50">
        <v>0</v>
      </c>
      <c r="AH449" s="50">
        <v>4.4379952800000009</v>
      </c>
      <c r="AI449" s="52">
        <v>2.7468274666666663</v>
      </c>
      <c r="AJ449" s="49">
        <v>13.521378296039499</v>
      </c>
      <c r="AK449" s="50">
        <v>8.5719320987654317</v>
      </c>
      <c r="AL449" s="50">
        <v>17.349320987654323</v>
      </c>
      <c r="AM449" s="50">
        <v>0</v>
      </c>
      <c r="AN449" s="50">
        <v>19.231933333333334</v>
      </c>
      <c r="AO449" s="50">
        <v>3.837209302325582</v>
      </c>
      <c r="AP449" s="50">
        <v>12.070749999999999</v>
      </c>
      <c r="AQ449" s="51">
        <v>8.1708333333333343</v>
      </c>
      <c r="AR449" s="49">
        <v>0</v>
      </c>
      <c r="AS449" s="50">
        <v>0</v>
      </c>
      <c r="AT449" s="50">
        <v>0</v>
      </c>
      <c r="AU449" s="50">
        <v>2.5504666666666664</v>
      </c>
      <c r="AV449" s="50">
        <v>95.895797333333348</v>
      </c>
      <c r="AW449" s="50">
        <v>7.7031733690476196</v>
      </c>
      <c r="AX449" s="50">
        <v>1.4335238095238094</v>
      </c>
      <c r="AY449" s="50">
        <v>31.289080000000006</v>
      </c>
      <c r="AZ449" s="51">
        <v>0</v>
      </c>
      <c r="BA449" s="49">
        <v>0</v>
      </c>
      <c r="BB449" s="49">
        <v>0</v>
      </c>
      <c r="BC449" s="50">
        <v>0</v>
      </c>
      <c r="BD449" s="50">
        <v>0</v>
      </c>
      <c r="BE449" s="51">
        <v>0</v>
      </c>
      <c r="BF449" s="38"/>
      <c r="BG449" s="38"/>
      <c r="BK449" s="38"/>
      <c r="BL449" s="38"/>
      <c r="BM449" s="38"/>
      <c r="BN449" s="38"/>
      <c r="BO449" s="38"/>
      <c r="BP449" s="38"/>
      <c r="BQ449" s="38"/>
      <c r="BR449" s="38"/>
      <c r="BS449" s="38"/>
      <c r="BT449" s="38"/>
      <c r="BU449" s="38"/>
      <c r="BY449" s="38"/>
      <c r="BZ449" s="38"/>
      <c r="CJ449" s="38"/>
    </row>
    <row r="450" spans="2:88" x14ac:dyDescent="0.25">
      <c r="B450" s="8">
        <v>448</v>
      </c>
      <c r="C450" s="9" t="s">
        <v>11757</v>
      </c>
      <c r="D450" s="9" t="s">
        <v>12109</v>
      </c>
      <c r="E450" s="49">
        <v>6.9366347000000008</v>
      </c>
      <c r="F450" s="50">
        <v>4.9515144000000006</v>
      </c>
      <c r="G450" s="50">
        <v>23.784399999999998</v>
      </c>
      <c r="H450" s="51">
        <v>0</v>
      </c>
      <c r="I450" s="50">
        <v>0</v>
      </c>
      <c r="J450" s="50">
        <v>0</v>
      </c>
      <c r="K450" s="50">
        <v>0</v>
      </c>
      <c r="L450" s="50">
        <v>0</v>
      </c>
      <c r="M450" s="49">
        <v>3.0809421166666673</v>
      </c>
      <c r="N450" s="49">
        <v>1.6793607249066667</v>
      </c>
      <c r="O450" s="49">
        <v>0.86856399999999989</v>
      </c>
      <c r="P450" s="50">
        <v>0</v>
      </c>
      <c r="Q450" s="50">
        <v>0</v>
      </c>
      <c r="R450" s="50">
        <v>37.358569333333335</v>
      </c>
      <c r="S450" s="51">
        <v>20.098589333333333</v>
      </c>
      <c r="T450" s="50">
        <v>25.689687416666665</v>
      </c>
      <c r="U450" s="51">
        <v>6.4889666666666672</v>
      </c>
      <c r="V450" s="51">
        <v>0</v>
      </c>
      <c r="W450" s="50">
        <v>0</v>
      </c>
      <c r="X450" s="49">
        <v>0.82512466666666684</v>
      </c>
      <c r="Y450" s="51">
        <v>0</v>
      </c>
      <c r="Z450" s="52">
        <v>0</v>
      </c>
      <c r="AA450" s="52">
        <v>0</v>
      </c>
      <c r="AB450" s="52">
        <v>0</v>
      </c>
      <c r="AC450" s="52">
        <v>0</v>
      </c>
      <c r="AD450" s="52">
        <v>0</v>
      </c>
      <c r="AE450" s="50">
        <v>17.318025600000002</v>
      </c>
      <c r="AF450" s="50">
        <v>49.789641599999996</v>
      </c>
      <c r="AG450" s="50">
        <v>0</v>
      </c>
      <c r="AH450" s="50">
        <v>4.4379952800000009</v>
      </c>
      <c r="AI450" s="52">
        <v>2.7468274666666663</v>
      </c>
      <c r="AJ450" s="49">
        <v>16.225653955247399</v>
      </c>
      <c r="AK450" s="50">
        <v>10.286318518518518</v>
      </c>
      <c r="AL450" s="50">
        <v>20.819185185185187</v>
      </c>
      <c r="AM450" s="50">
        <v>0</v>
      </c>
      <c r="AN450" s="50">
        <v>23.078320000000001</v>
      </c>
      <c r="AO450" s="50">
        <v>4.6046511627906987</v>
      </c>
      <c r="AP450" s="50">
        <v>14.4849</v>
      </c>
      <c r="AQ450" s="51">
        <v>9.8049999999999997</v>
      </c>
      <c r="AR450" s="49">
        <v>0</v>
      </c>
      <c r="AS450" s="50">
        <v>0</v>
      </c>
      <c r="AT450" s="50">
        <v>0</v>
      </c>
      <c r="AU450" s="50">
        <v>3.1880833333333332</v>
      </c>
      <c r="AV450" s="50">
        <v>110.31097583333334</v>
      </c>
      <c r="AW450" s="50">
        <v>7.7031733690476196</v>
      </c>
      <c r="AX450" s="50">
        <v>1.4335238095238094</v>
      </c>
      <c r="AY450" s="50">
        <v>31.289080000000006</v>
      </c>
      <c r="AZ450" s="51">
        <v>0</v>
      </c>
      <c r="BA450" s="49">
        <v>0</v>
      </c>
      <c r="BB450" s="49">
        <v>0</v>
      </c>
      <c r="BC450" s="50">
        <v>0</v>
      </c>
      <c r="BD450" s="50">
        <v>0</v>
      </c>
      <c r="BE450" s="51">
        <v>0</v>
      </c>
      <c r="BF450" s="38"/>
      <c r="BG450" s="38"/>
      <c r="BK450" s="38"/>
      <c r="BL450" s="38"/>
      <c r="BM450" s="38"/>
      <c r="BN450" s="38"/>
      <c r="BO450" s="38"/>
      <c r="BP450" s="38"/>
      <c r="BQ450" s="38"/>
      <c r="BR450" s="38"/>
      <c r="BS450" s="38"/>
      <c r="BT450" s="38"/>
      <c r="BU450" s="38"/>
      <c r="BY450" s="38"/>
      <c r="BZ450" s="38"/>
      <c r="CJ450" s="38"/>
    </row>
    <row r="451" spans="2:88" x14ac:dyDescent="0.25">
      <c r="B451" s="8">
        <v>449</v>
      </c>
      <c r="C451" s="9" t="s">
        <v>11757</v>
      </c>
      <c r="D451" s="9" t="s">
        <v>12110</v>
      </c>
      <c r="E451" s="49">
        <v>6.9366347000000008</v>
      </c>
      <c r="F451" s="50">
        <v>4.9515144000000006</v>
      </c>
      <c r="G451" s="50">
        <v>23.784399999999998</v>
      </c>
      <c r="H451" s="51">
        <v>0</v>
      </c>
      <c r="I451" s="50">
        <v>0</v>
      </c>
      <c r="J451" s="50">
        <v>0</v>
      </c>
      <c r="K451" s="50">
        <v>0</v>
      </c>
      <c r="L451" s="50">
        <v>0</v>
      </c>
      <c r="M451" s="49">
        <v>6.1618842333333346</v>
      </c>
      <c r="N451" s="49">
        <v>2.1412299881066668</v>
      </c>
      <c r="O451" s="49">
        <v>1.7371279999999998</v>
      </c>
      <c r="P451" s="50">
        <v>0</v>
      </c>
      <c r="Q451" s="50">
        <v>0</v>
      </c>
      <c r="R451" s="50">
        <v>71.189882666666662</v>
      </c>
      <c r="S451" s="51">
        <v>20.098589333333333</v>
      </c>
      <c r="T451" s="50">
        <v>12.844843708333332</v>
      </c>
      <c r="U451" s="51">
        <v>16.348733333333335</v>
      </c>
      <c r="V451" s="51">
        <v>0</v>
      </c>
      <c r="W451" s="50">
        <v>0</v>
      </c>
      <c r="X451" s="49">
        <v>0.82512466666666684</v>
      </c>
      <c r="Y451" s="51">
        <v>0</v>
      </c>
      <c r="Z451" s="52">
        <v>0</v>
      </c>
      <c r="AA451" s="52">
        <v>0</v>
      </c>
      <c r="AB451" s="52">
        <v>0</v>
      </c>
      <c r="AC451" s="52">
        <v>0</v>
      </c>
      <c r="AD451" s="52">
        <v>0</v>
      </c>
      <c r="AE451" s="50">
        <v>8.6590128000000011</v>
      </c>
      <c r="AF451" s="50">
        <v>24.894820799999998</v>
      </c>
      <c r="AG451" s="50">
        <v>0</v>
      </c>
      <c r="AH451" s="50">
        <v>8.8759905600000018</v>
      </c>
      <c r="AI451" s="52">
        <v>5.4636506518518519</v>
      </c>
      <c r="AJ451" s="49">
        <v>8.1128269776236994</v>
      </c>
      <c r="AK451" s="50">
        <v>10.286318518518518</v>
      </c>
      <c r="AL451" s="50">
        <v>20.819185185185187</v>
      </c>
      <c r="AM451" s="50">
        <v>0</v>
      </c>
      <c r="AN451" s="50">
        <v>23.078320000000001</v>
      </c>
      <c r="AO451" s="50">
        <v>4.6046511627906987</v>
      </c>
      <c r="AP451" s="50">
        <v>14.4849</v>
      </c>
      <c r="AQ451" s="51">
        <v>9.8049999999999997</v>
      </c>
      <c r="AR451" s="49">
        <v>0</v>
      </c>
      <c r="AS451" s="50">
        <v>0</v>
      </c>
      <c r="AT451" s="50">
        <v>0</v>
      </c>
      <c r="AU451" s="50">
        <v>3.8256999999999994</v>
      </c>
      <c r="AV451" s="50">
        <v>162.96123766666668</v>
      </c>
      <c r="AW451" s="50">
        <v>15.406346738095239</v>
      </c>
      <c r="AX451" s="50">
        <v>1.4335238095238094</v>
      </c>
      <c r="AY451" s="50">
        <v>60.240216666666683</v>
      </c>
      <c r="AZ451" s="51">
        <v>0</v>
      </c>
      <c r="BA451" s="49">
        <v>0</v>
      </c>
      <c r="BB451" s="49">
        <v>0</v>
      </c>
      <c r="BC451" s="50">
        <v>0</v>
      </c>
      <c r="BD451" s="50">
        <v>0</v>
      </c>
      <c r="BE451" s="51">
        <v>0</v>
      </c>
      <c r="BF451" s="38"/>
      <c r="BG451" s="38"/>
      <c r="BK451" s="38"/>
      <c r="BL451" s="38"/>
      <c r="BM451" s="38"/>
      <c r="BN451" s="38"/>
      <c r="BO451" s="38"/>
      <c r="BP451" s="38"/>
      <c r="BQ451" s="38"/>
      <c r="BR451" s="38"/>
      <c r="BS451" s="38"/>
      <c r="BT451" s="38"/>
      <c r="BU451" s="38"/>
      <c r="BY451" s="38"/>
      <c r="BZ451" s="38"/>
      <c r="CJ451" s="38"/>
    </row>
    <row r="452" spans="2:88" x14ac:dyDescent="0.25">
      <c r="B452" s="8">
        <v>450</v>
      </c>
      <c r="C452" s="9" t="s">
        <v>11757</v>
      </c>
      <c r="D452" s="9" t="s">
        <v>12111</v>
      </c>
      <c r="E452" s="49">
        <v>9.2488462666666678</v>
      </c>
      <c r="F452" s="50">
        <v>6.6020192000000009</v>
      </c>
      <c r="G452" s="50">
        <v>31.712533333333333</v>
      </c>
      <c r="H452" s="51">
        <v>0</v>
      </c>
      <c r="I452" s="50">
        <v>0</v>
      </c>
      <c r="J452" s="50">
        <v>0</v>
      </c>
      <c r="K452" s="50">
        <v>0</v>
      </c>
      <c r="L452" s="50">
        <v>0</v>
      </c>
      <c r="M452" s="49">
        <v>6.1618842333333346</v>
      </c>
      <c r="N452" s="49">
        <v>2.1412299881066668</v>
      </c>
      <c r="O452" s="49">
        <v>1.7371279999999998</v>
      </c>
      <c r="P452" s="50">
        <v>0</v>
      </c>
      <c r="Q452" s="50">
        <v>0</v>
      </c>
      <c r="R452" s="50">
        <v>71.189882666666662</v>
      </c>
      <c r="S452" s="51">
        <v>20.098589333333333</v>
      </c>
      <c r="T452" s="50">
        <v>17.126458277777775</v>
      </c>
      <c r="U452" s="51">
        <v>16.348733333333335</v>
      </c>
      <c r="V452" s="51">
        <v>0</v>
      </c>
      <c r="W452" s="50">
        <v>0</v>
      </c>
      <c r="X452" s="49">
        <v>0.82512466666666684</v>
      </c>
      <c r="Y452" s="51">
        <v>0</v>
      </c>
      <c r="Z452" s="52">
        <v>0</v>
      </c>
      <c r="AA452" s="52">
        <v>0</v>
      </c>
      <c r="AB452" s="52">
        <v>0</v>
      </c>
      <c r="AC452" s="52">
        <v>0</v>
      </c>
      <c r="AD452" s="52">
        <v>0</v>
      </c>
      <c r="AE452" s="50">
        <v>11.545350400000002</v>
      </c>
      <c r="AF452" s="50">
        <v>33.1930944</v>
      </c>
      <c r="AG452" s="50">
        <v>0</v>
      </c>
      <c r="AH452" s="50">
        <v>8.8759905600000018</v>
      </c>
      <c r="AI452" s="52">
        <v>5.4636506518518519</v>
      </c>
      <c r="AJ452" s="49">
        <v>10.817102636831599</v>
      </c>
      <c r="AK452" s="50">
        <v>13.715091358024692</v>
      </c>
      <c r="AL452" s="50">
        <v>27.758913580246915</v>
      </c>
      <c r="AM452" s="50">
        <v>0</v>
      </c>
      <c r="AN452" s="50">
        <v>30.771093333333337</v>
      </c>
      <c r="AO452" s="50">
        <v>6.1395348837209314</v>
      </c>
      <c r="AP452" s="50">
        <v>19.313199999999998</v>
      </c>
      <c r="AQ452" s="51">
        <v>13.073333333333334</v>
      </c>
      <c r="AR452" s="49">
        <v>0</v>
      </c>
      <c r="AS452" s="50">
        <v>0</v>
      </c>
      <c r="AT452" s="50">
        <v>0</v>
      </c>
      <c r="AU452" s="50">
        <v>5.1009333333333329</v>
      </c>
      <c r="AV452" s="50">
        <v>191.7915946666667</v>
      </c>
      <c r="AW452" s="50">
        <v>15.406346738095239</v>
      </c>
      <c r="AX452" s="50">
        <v>1.4335238095238094</v>
      </c>
      <c r="AY452" s="50">
        <v>60.240216666666683</v>
      </c>
      <c r="AZ452" s="51">
        <v>0</v>
      </c>
      <c r="BA452" s="49">
        <v>0</v>
      </c>
      <c r="BB452" s="49">
        <v>0</v>
      </c>
      <c r="BC452" s="50">
        <v>0</v>
      </c>
      <c r="BD452" s="50">
        <v>0</v>
      </c>
      <c r="BE452" s="51">
        <v>0</v>
      </c>
      <c r="BF452" s="38"/>
      <c r="BG452" s="38"/>
      <c r="BK452" s="38"/>
      <c r="BL452" s="38"/>
      <c r="BM452" s="38"/>
      <c r="BN452" s="38"/>
      <c r="BO452" s="38"/>
      <c r="BP452" s="38"/>
      <c r="BQ452" s="38"/>
      <c r="BR452" s="38"/>
      <c r="BS452" s="38"/>
      <c r="BT452" s="38"/>
      <c r="BU452" s="38"/>
      <c r="BY452" s="38"/>
      <c r="BZ452" s="38"/>
      <c r="CJ452" s="38"/>
    </row>
    <row r="453" spans="2:88" x14ac:dyDescent="0.25">
      <c r="B453" s="8">
        <v>451</v>
      </c>
      <c r="C453" s="9" t="s">
        <v>11757</v>
      </c>
      <c r="D453" s="9" t="s">
        <v>12112</v>
      </c>
      <c r="E453" s="49">
        <v>11.561057833333335</v>
      </c>
      <c r="F453" s="50">
        <v>8.2525240000000011</v>
      </c>
      <c r="G453" s="50">
        <v>39.640666666666668</v>
      </c>
      <c r="H453" s="51">
        <v>0</v>
      </c>
      <c r="I453" s="50">
        <v>0</v>
      </c>
      <c r="J453" s="50">
        <v>0</v>
      </c>
      <c r="K453" s="50">
        <v>0</v>
      </c>
      <c r="L453" s="50">
        <v>0</v>
      </c>
      <c r="M453" s="49">
        <v>6.1618842333333346</v>
      </c>
      <c r="N453" s="49">
        <v>2.1412299881066668</v>
      </c>
      <c r="O453" s="49">
        <v>1.7371279999999998</v>
      </c>
      <c r="P453" s="50">
        <v>0</v>
      </c>
      <c r="Q453" s="50">
        <v>0</v>
      </c>
      <c r="R453" s="50">
        <v>71.189882666666662</v>
      </c>
      <c r="S453" s="51">
        <v>20.098589333333333</v>
      </c>
      <c r="T453" s="50">
        <v>21.408072847222218</v>
      </c>
      <c r="U453" s="51">
        <v>16.348733333333335</v>
      </c>
      <c r="V453" s="51">
        <v>0</v>
      </c>
      <c r="W453" s="50">
        <v>0</v>
      </c>
      <c r="X453" s="49">
        <v>0.82512466666666684</v>
      </c>
      <c r="Y453" s="51">
        <v>0</v>
      </c>
      <c r="Z453" s="52">
        <v>0</v>
      </c>
      <c r="AA453" s="52">
        <v>0</v>
      </c>
      <c r="AB453" s="52">
        <v>0</v>
      </c>
      <c r="AC453" s="52">
        <v>0</v>
      </c>
      <c r="AD453" s="52">
        <v>0</v>
      </c>
      <c r="AE453" s="50">
        <v>14.431688000000003</v>
      </c>
      <c r="AF453" s="50">
        <v>41.491368000000001</v>
      </c>
      <c r="AG453" s="50">
        <v>0</v>
      </c>
      <c r="AH453" s="50">
        <v>8.8759905600000018</v>
      </c>
      <c r="AI453" s="52">
        <v>5.4636506518518519</v>
      </c>
      <c r="AJ453" s="49">
        <v>13.521378296039499</v>
      </c>
      <c r="AK453" s="50">
        <v>17.143864197530863</v>
      </c>
      <c r="AL453" s="50">
        <v>34.698641975308647</v>
      </c>
      <c r="AM453" s="50">
        <v>0</v>
      </c>
      <c r="AN453" s="50">
        <v>38.463866666666668</v>
      </c>
      <c r="AO453" s="50">
        <v>7.674418604651164</v>
      </c>
      <c r="AP453" s="50">
        <v>24.141499999999997</v>
      </c>
      <c r="AQ453" s="51">
        <v>16.341666666666669</v>
      </c>
      <c r="AR453" s="49">
        <v>0</v>
      </c>
      <c r="AS453" s="50">
        <v>0</v>
      </c>
      <c r="AT453" s="50">
        <v>0</v>
      </c>
      <c r="AU453" s="50">
        <v>5.1009333333333329</v>
      </c>
      <c r="AV453" s="50">
        <v>191.7915946666667</v>
      </c>
      <c r="AW453" s="50">
        <v>15.406346738095239</v>
      </c>
      <c r="AX453" s="50">
        <v>1.4335238095238094</v>
      </c>
      <c r="AY453" s="50">
        <v>60.240216666666683</v>
      </c>
      <c r="AZ453" s="51">
        <v>0</v>
      </c>
      <c r="BA453" s="49">
        <v>0</v>
      </c>
      <c r="BB453" s="49">
        <v>0</v>
      </c>
      <c r="BC453" s="50">
        <v>0</v>
      </c>
      <c r="BD453" s="50">
        <v>0</v>
      </c>
      <c r="BE453" s="51">
        <v>0</v>
      </c>
      <c r="BF453" s="38"/>
      <c r="BG453" s="38"/>
      <c r="BK453" s="38"/>
      <c r="BL453" s="38"/>
      <c r="BM453" s="38"/>
      <c r="BN453" s="38"/>
      <c r="BO453" s="38"/>
      <c r="BP453" s="38"/>
      <c r="BQ453" s="38"/>
      <c r="BR453" s="38"/>
      <c r="BS453" s="38"/>
      <c r="BT453" s="38"/>
      <c r="BU453" s="38"/>
      <c r="BY453" s="38"/>
      <c r="BZ453" s="38"/>
      <c r="CJ453" s="38"/>
    </row>
    <row r="454" spans="2:88" x14ac:dyDescent="0.25">
      <c r="B454" s="8">
        <v>452</v>
      </c>
      <c r="C454" s="9" t="s">
        <v>11757</v>
      </c>
      <c r="D454" s="9" t="s">
        <v>12113</v>
      </c>
      <c r="E454" s="49">
        <v>13.873269400000002</v>
      </c>
      <c r="F454" s="50">
        <v>9.9030288000000013</v>
      </c>
      <c r="G454" s="50">
        <v>47.568799999999996</v>
      </c>
      <c r="H454" s="51">
        <v>0</v>
      </c>
      <c r="I454" s="50">
        <v>0</v>
      </c>
      <c r="J454" s="50">
        <v>0</v>
      </c>
      <c r="K454" s="50">
        <v>0</v>
      </c>
      <c r="L454" s="50">
        <v>0</v>
      </c>
      <c r="M454" s="49">
        <v>6.1618842333333346</v>
      </c>
      <c r="N454" s="49">
        <v>2.1412299881066668</v>
      </c>
      <c r="O454" s="49">
        <v>1.7371279999999998</v>
      </c>
      <c r="P454" s="50">
        <v>0</v>
      </c>
      <c r="Q454" s="50">
        <v>0</v>
      </c>
      <c r="R454" s="50">
        <v>71.189882666666662</v>
      </c>
      <c r="S454" s="51">
        <v>20.098589333333333</v>
      </c>
      <c r="T454" s="50">
        <v>25.689687416666665</v>
      </c>
      <c r="U454" s="51">
        <v>16.348733333333335</v>
      </c>
      <c r="V454" s="51">
        <v>0</v>
      </c>
      <c r="W454" s="50">
        <v>0</v>
      </c>
      <c r="X454" s="49">
        <v>0.82512466666666684</v>
      </c>
      <c r="Y454" s="51">
        <v>0</v>
      </c>
      <c r="Z454" s="52">
        <v>0</v>
      </c>
      <c r="AA454" s="52">
        <v>0</v>
      </c>
      <c r="AB454" s="52">
        <v>0</v>
      </c>
      <c r="AC454" s="52">
        <v>0</v>
      </c>
      <c r="AD454" s="52">
        <v>0</v>
      </c>
      <c r="AE454" s="50">
        <v>17.318025600000002</v>
      </c>
      <c r="AF454" s="50">
        <v>49.789641599999996</v>
      </c>
      <c r="AG454" s="50">
        <v>0</v>
      </c>
      <c r="AH454" s="50">
        <v>8.8759905600000018</v>
      </c>
      <c r="AI454" s="52">
        <v>5.4636506518518519</v>
      </c>
      <c r="AJ454" s="49">
        <v>16.225653955247399</v>
      </c>
      <c r="AK454" s="50">
        <v>20.572637037037037</v>
      </c>
      <c r="AL454" s="50">
        <v>41.638370370370374</v>
      </c>
      <c r="AM454" s="50">
        <v>0</v>
      </c>
      <c r="AN454" s="50">
        <v>46.156640000000003</v>
      </c>
      <c r="AO454" s="50">
        <v>9.2093023255813975</v>
      </c>
      <c r="AP454" s="50">
        <v>28.969799999999999</v>
      </c>
      <c r="AQ454" s="51">
        <v>19.61</v>
      </c>
      <c r="AR454" s="49">
        <v>0</v>
      </c>
      <c r="AS454" s="50">
        <v>0</v>
      </c>
      <c r="AT454" s="50">
        <v>0</v>
      </c>
      <c r="AU454" s="50">
        <v>6.3761666666666663</v>
      </c>
      <c r="AV454" s="50">
        <v>220.62195166666669</v>
      </c>
      <c r="AW454" s="50">
        <v>15.406346738095239</v>
      </c>
      <c r="AX454" s="50">
        <v>1.4335238095238094</v>
      </c>
      <c r="AY454" s="50">
        <v>60.240216666666683</v>
      </c>
      <c r="AZ454" s="51">
        <v>0</v>
      </c>
      <c r="BA454" s="49">
        <v>0</v>
      </c>
      <c r="BB454" s="49">
        <v>0</v>
      </c>
      <c r="BC454" s="50">
        <v>0</v>
      </c>
      <c r="BD454" s="50">
        <v>0</v>
      </c>
      <c r="BE454" s="51">
        <v>0</v>
      </c>
      <c r="BF454" s="38"/>
      <c r="BG454" s="38"/>
      <c r="BK454" s="38"/>
      <c r="BL454" s="38"/>
      <c r="BM454" s="38"/>
      <c r="BN454" s="38"/>
      <c r="BO454" s="38"/>
      <c r="BP454" s="38"/>
      <c r="BQ454" s="38"/>
      <c r="BR454" s="38"/>
      <c r="BS454" s="38"/>
      <c r="BT454" s="38"/>
      <c r="BU454" s="38"/>
      <c r="BY454" s="38"/>
      <c r="BZ454" s="38"/>
      <c r="CJ454" s="38"/>
    </row>
    <row r="455" spans="2:88" x14ac:dyDescent="0.25">
      <c r="B455" s="8">
        <v>453</v>
      </c>
      <c r="C455" s="9" t="s">
        <v>11757</v>
      </c>
      <c r="D455" s="9" t="s">
        <v>12114</v>
      </c>
      <c r="E455" s="49">
        <v>10.404952050000002</v>
      </c>
      <c r="F455" s="50">
        <v>7.427271600000001</v>
      </c>
      <c r="G455" s="50">
        <v>35.676600000000001</v>
      </c>
      <c r="H455" s="51">
        <v>0</v>
      </c>
      <c r="I455" s="50">
        <v>0</v>
      </c>
      <c r="J455" s="50">
        <v>0</v>
      </c>
      <c r="K455" s="50">
        <v>0</v>
      </c>
      <c r="L455" s="50">
        <v>0</v>
      </c>
      <c r="M455" s="49">
        <v>9.2428263500000014</v>
      </c>
      <c r="N455" s="49">
        <v>2.7070817396444444</v>
      </c>
      <c r="O455" s="49">
        <v>2.6056919999999995</v>
      </c>
      <c r="P455" s="50">
        <v>0</v>
      </c>
      <c r="Q455" s="50">
        <v>0</v>
      </c>
      <c r="R455" s="50">
        <v>104.73852933333333</v>
      </c>
      <c r="S455" s="51">
        <v>20.098589333333333</v>
      </c>
      <c r="T455" s="50">
        <v>12.844843708333332</v>
      </c>
      <c r="U455" s="51">
        <v>17.482226666666673</v>
      </c>
      <c r="V455" s="51">
        <v>0</v>
      </c>
      <c r="W455" s="50">
        <v>0</v>
      </c>
      <c r="X455" s="49">
        <v>0.82512466666666684</v>
      </c>
      <c r="Y455" s="51">
        <v>0</v>
      </c>
      <c r="Z455" s="52">
        <v>0</v>
      </c>
      <c r="AA455" s="52">
        <v>0</v>
      </c>
      <c r="AB455" s="52">
        <v>0</v>
      </c>
      <c r="AC455" s="52">
        <v>0</v>
      </c>
      <c r="AD455" s="52">
        <v>0</v>
      </c>
      <c r="AE455" s="50">
        <v>8.6590128000000011</v>
      </c>
      <c r="AF455" s="50">
        <v>24.894820799999998</v>
      </c>
      <c r="AG455" s="50">
        <v>0</v>
      </c>
      <c r="AH455" s="50">
        <v>13.313985840000004</v>
      </c>
      <c r="AI455" s="52">
        <v>8.180473837037038</v>
      </c>
      <c r="AJ455" s="49">
        <v>8.1128269776236994</v>
      </c>
      <c r="AK455" s="50">
        <v>15.429477777777777</v>
      </c>
      <c r="AL455" s="50">
        <v>31.228777777777779</v>
      </c>
      <c r="AM455" s="50">
        <v>0</v>
      </c>
      <c r="AN455" s="50">
        <v>34.61748</v>
      </c>
      <c r="AO455" s="50">
        <v>6.9069767441860481</v>
      </c>
      <c r="AP455" s="50">
        <v>21.727350000000001</v>
      </c>
      <c r="AQ455" s="51">
        <v>14.7075</v>
      </c>
      <c r="AR455" s="49">
        <v>0</v>
      </c>
      <c r="AS455" s="50">
        <v>0</v>
      </c>
      <c r="AT455" s="50">
        <v>0</v>
      </c>
      <c r="AU455" s="50">
        <v>5.7385499999999992</v>
      </c>
      <c r="AV455" s="50">
        <v>244.4418565</v>
      </c>
      <c r="AW455" s="50">
        <v>23.10952010714286</v>
      </c>
      <c r="AX455" s="50">
        <v>1.4335238095238094</v>
      </c>
      <c r="AY455" s="50">
        <v>85.810633333333328</v>
      </c>
      <c r="AZ455" s="51">
        <v>0</v>
      </c>
      <c r="BA455" s="49">
        <v>0</v>
      </c>
      <c r="BB455" s="49">
        <v>0</v>
      </c>
      <c r="BC455" s="50">
        <v>0</v>
      </c>
      <c r="BD455" s="50">
        <v>0</v>
      </c>
      <c r="BE455" s="51">
        <v>0</v>
      </c>
      <c r="BF455" s="38"/>
      <c r="BG455" s="38"/>
      <c r="BK455" s="38"/>
      <c r="BL455" s="38"/>
      <c r="BM455" s="38"/>
      <c r="BN455" s="38"/>
      <c r="BO455" s="38"/>
      <c r="BP455" s="38"/>
      <c r="BQ455" s="38"/>
      <c r="BR455" s="38"/>
      <c r="BS455" s="38"/>
      <c r="BT455" s="38"/>
      <c r="BU455" s="38"/>
      <c r="BY455" s="38"/>
      <c r="BZ455" s="38"/>
      <c r="CJ455" s="38"/>
    </row>
    <row r="456" spans="2:88" x14ac:dyDescent="0.25">
      <c r="B456" s="8">
        <v>454</v>
      </c>
      <c r="C456" s="9" t="s">
        <v>11757</v>
      </c>
      <c r="D456" s="9" t="s">
        <v>12115</v>
      </c>
      <c r="E456" s="49">
        <v>13.873269400000002</v>
      </c>
      <c r="F456" s="50">
        <v>9.9030288000000013</v>
      </c>
      <c r="G456" s="50">
        <v>47.568799999999996</v>
      </c>
      <c r="H456" s="51">
        <v>0</v>
      </c>
      <c r="I456" s="50">
        <v>0</v>
      </c>
      <c r="J456" s="50">
        <v>0</v>
      </c>
      <c r="K456" s="50">
        <v>0</v>
      </c>
      <c r="L456" s="50">
        <v>0</v>
      </c>
      <c r="M456" s="49">
        <v>9.2428263500000014</v>
      </c>
      <c r="N456" s="49">
        <v>2.7070817396444444</v>
      </c>
      <c r="O456" s="49">
        <v>2.6056919999999995</v>
      </c>
      <c r="P456" s="50">
        <v>0</v>
      </c>
      <c r="Q456" s="50">
        <v>0</v>
      </c>
      <c r="R456" s="50">
        <v>104.73852933333333</v>
      </c>
      <c r="S456" s="51">
        <v>20.098589333333333</v>
      </c>
      <c r="T456" s="50">
        <v>17.126458277777775</v>
      </c>
      <c r="U456" s="51">
        <v>17.482226666666673</v>
      </c>
      <c r="V456" s="51">
        <v>0</v>
      </c>
      <c r="W456" s="50">
        <v>0</v>
      </c>
      <c r="X456" s="49">
        <v>0.82512466666666684</v>
      </c>
      <c r="Y456" s="51">
        <v>0</v>
      </c>
      <c r="Z456" s="52">
        <v>0</v>
      </c>
      <c r="AA456" s="52">
        <v>0</v>
      </c>
      <c r="AB456" s="52">
        <v>0</v>
      </c>
      <c r="AC456" s="52">
        <v>0</v>
      </c>
      <c r="AD456" s="52">
        <v>0</v>
      </c>
      <c r="AE456" s="50">
        <v>11.545350400000002</v>
      </c>
      <c r="AF456" s="50">
        <v>33.1930944</v>
      </c>
      <c r="AG456" s="50">
        <v>0</v>
      </c>
      <c r="AH456" s="50">
        <v>13.313985840000004</v>
      </c>
      <c r="AI456" s="52">
        <v>8.180473837037038</v>
      </c>
      <c r="AJ456" s="49">
        <v>10.817102636831599</v>
      </c>
      <c r="AK456" s="50">
        <v>20.572637037037037</v>
      </c>
      <c r="AL456" s="50">
        <v>41.638370370370374</v>
      </c>
      <c r="AM456" s="50">
        <v>0</v>
      </c>
      <c r="AN456" s="50">
        <v>46.156640000000003</v>
      </c>
      <c r="AO456" s="50">
        <v>9.2093023255813975</v>
      </c>
      <c r="AP456" s="50">
        <v>28.969799999999999</v>
      </c>
      <c r="AQ456" s="51">
        <v>19.61</v>
      </c>
      <c r="AR456" s="49">
        <v>0</v>
      </c>
      <c r="AS456" s="50">
        <v>0</v>
      </c>
      <c r="AT456" s="50">
        <v>0</v>
      </c>
      <c r="AU456" s="50">
        <v>7.6513999999999989</v>
      </c>
      <c r="AV456" s="50">
        <v>287.68739200000005</v>
      </c>
      <c r="AW456" s="50">
        <v>23.10952010714286</v>
      </c>
      <c r="AX456" s="50">
        <v>1.4335238095238094</v>
      </c>
      <c r="AY456" s="50">
        <v>85.810633333333328</v>
      </c>
      <c r="AZ456" s="51">
        <v>0</v>
      </c>
      <c r="BA456" s="49">
        <v>0</v>
      </c>
      <c r="BB456" s="49">
        <v>0</v>
      </c>
      <c r="BC456" s="50">
        <v>0</v>
      </c>
      <c r="BD456" s="50">
        <v>0</v>
      </c>
      <c r="BE456" s="51">
        <v>0</v>
      </c>
      <c r="BF456" s="38"/>
      <c r="BG456" s="38"/>
      <c r="BK456" s="38"/>
      <c r="BL456" s="38"/>
      <c r="BM456" s="38"/>
      <c r="BN456" s="38"/>
      <c r="BO456" s="38"/>
      <c r="BP456" s="38"/>
      <c r="BQ456" s="38"/>
      <c r="BR456" s="38"/>
      <c r="BS456" s="38"/>
      <c r="BT456" s="38"/>
      <c r="BU456" s="38"/>
      <c r="BY456" s="38"/>
      <c r="BZ456" s="38"/>
      <c r="CJ456" s="38"/>
    </row>
    <row r="457" spans="2:88" x14ac:dyDescent="0.25">
      <c r="B457" s="8">
        <v>455</v>
      </c>
      <c r="C457" s="9" t="s">
        <v>11757</v>
      </c>
      <c r="D457" s="9" t="s">
        <v>12116</v>
      </c>
      <c r="E457" s="49">
        <v>17.341586750000001</v>
      </c>
      <c r="F457" s="50">
        <v>12.378786000000002</v>
      </c>
      <c r="G457" s="50">
        <v>59.460999999999999</v>
      </c>
      <c r="H457" s="51">
        <v>0</v>
      </c>
      <c r="I457" s="50">
        <v>0</v>
      </c>
      <c r="J457" s="50">
        <v>0</v>
      </c>
      <c r="K457" s="50">
        <v>0</v>
      </c>
      <c r="L457" s="50">
        <v>0</v>
      </c>
      <c r="M457" s="49">
        <v>9.2428263500000014</v>
      </c>
      <c r="N457" s="49">
        <v>2.7070817396444444</v>
      </c>
      <c r="O457" s="49">
        <v>2.6056919999999995</v>
      </c>
      <c r="P457" s="50">
        <v>0</v>
      </c>
      <c r="Q457" s="50">
        <v>0</v>
      </c>
      <c r="R457" s="50">
        <v>104.73852933333333</v>
      </c>
      <c r="S457" s="51">
        <v>20.098589333333333</v>
      </c>
      <c r="T457" s="50">
        <v>21.408072847222218</v>
      </c>
      <c r="U457" s="51">
        <v>17.482226666666673</v>
      </c>
      <c r="V457" s="51">
        <v>0</v>
      </c>
      <c r="W457" s="50">
        <v>0</v>
      </c>
      <c r="X457" s="49">
        <v>0.82512466666666684</v>
      </c>
      <c r="Y457" s="51">
        <v>0</v>
      </c>
      <c r="Z457" s="52">
        <v>0</v>
      </c>
      <c r="AA457" s="52">
        <v>0</v>
      </c>
      <c r="AB457" s="52">
        <v>0</v>
      </c>
      <c r="AC457" s="52">
        <v>0</v>
      </c>
      <c r="AD457" s="52">
        <v>0</v>
      </c>
      <c r="AE457" s="50">
        <v>14.431688000000003</v>
      </c>
      <c r="AF457" s="50">
        <v>41.491368000000001</v>
      </c>
      <c r="AG457" s="50">
        <v>0</v>
      </c>
      <c r="AH457" s="50">
        <v>13.313985840000004</v>
      </c>
      <c r="AI457" s="52">
        <v>8.180473837037038</v>
      </c>
      <c r="AJ457" s="49">
        <v>13.521378296039499</v>
      </c>
      <c r="AK457" s="50">
        <v>25.715796296296297</v>
      </c>
      <c r="AL457" s="50">
        <v>52.04796296296297</v>
      </c>
      <c r="AM457" s="50">
        <v>0</v>
      </c>
      <c r="AN457" s="50">
        <v>57.695800000000006</v>
      </c>
      <c r="AO457" s="50">
        <v>11.511627906976747</v>
      </c>
      <c r="AP457" s="50">
        <v>36.212249999999997</v>
      </c>
      <c r="AQ457" s="51">
        <v>24.512499999999999</v>
      </c>
      <c r="AR457" s="49">
        <v>0</v>
      </c>
      <c r="AS457" s="50">
        <v>0</v>
      </c>
      <c r="AT457" s="50">
        <v>0</v>
      </c>
      <c r="AU457" s="50">
        <v>7.6513999999999989</v>
      </c>
      <c r="AV457" s="50">
        <v>287.68739200000005</v>
      </c>
      <c r="AW457" s="50">
        <v>23.10952010714286</v>
      </c>
      <c r="AX457" s="50">
        <v>1.4335238095238094</v>
      </c>
      <c r="AY457" s="50">
        <v>85.810633333333328</v>
      </c>
      <c r="AZ457" s="51">
        <v>0</v>
      </c>
      <c r="BA457" s="49">
        <v>0</v>
      </c>
      <c r="BB457" s="49">
        <v>0</v>
      </c>
      <c r="BC457" s="50">
        <v>0</v>
      </c>
      <c r="BD457" s="50">
        <v>0</v>
      </c>
      <c r="BE457" s="51">
        <v>0</v>
      </c>
      <c r="BF457" s="38"/>
      <c r="BG457" s="38"/>
      <c r="BK457" s="38"/>
      <c r="BL457" s="38"/>
      <c r="BM457" s="38"/>
      <c r="BN457" s="38"/>
      <c r="BO457" s="38"/>
      <c r="BP457" s="38"/>
      <c r="BQ457" s="38"/>
      <c r="BR457" s="38"/>
      <c r="BS457" s="38"/>
      <c r="BT457" s="38"/>
      <c r="BU457" s="38"/>
      <c r="BY457" s="38"/>
      <c r="BZ457" s="38"/>
      <c r="CJ457" s="38"/>
    </row>
    <row r="458" spans="2:88" x14ac:dyDescent="0.25">
      <c r="B458" s="8">
        <v>456</v>
      </c>
      <c r="C458" s="9" t="s">
        <v>11757</v>
      </c>
      <c r="D458" s="9" t="s">
        <v>12117</v>
      </c>
      <c r="E458" s="49">
        <v>20.809904100000004</v>
      </c>
      <c r="F458" s="50">
        <v>14.854543200000002</v>
      </c>
      <c r="G458" s="50">
        <v>71.353200000000001</v>
      </c>
      <c r="H458" s="51">
        <v>0</v>
      </c>
      <c r="I458" s="50">
        <v>0</v>
      </c>
      <c r="J458" s="50">
        <v>0</v>
      </c>
      <c r="K458" s="50">
        <v>0</v>
      </c>
      <c r="L458" s="50">
        <v>0</v>
      </c>
      <c r="M458" s="49">
        <v>9.2428263500000014</v>
      </c>
      <c r="N458" s="49">
        <v>2.7070817396444444</v>
      </c>
      <c r="O458" s="49">
        <v>2.6056919999999995</v>
      </c>
      <c r="P458" s="50">
        <v>0</v>
      </c>
      <c r="Q458" s="50">
        <v>0</v>
      </c>
      <c r="R458" s="50">
        <v>104.73852933333333</v>
      </c>
      <c r="S458" s="51">
        <v>20.098589333333333</v>
      </c>
      <c r="T458" s="50">
        <v>25.689687416666665</v>
      </c>
      <c r="U458" s="51">
        <v>17.482226666666673</v>
      </c>
      <c r="V458" s="51">
        <v>0</v>
      </c>
      <c r="W458" s="50">
        <v>0</v>
      </c>
      <c r="X458" s="49">
        <v>0.82512466666666684</v>
      </c>
      <c r="Y458" s="51">
        <v>0</v>
      </c>
      <c r="Z458" s="52">
        <v>0</v>
      </c>
      <c r="AA458" s="52">
        <v>0</v>
      </c>
      <c r="AB458" s="52">
        <v>0</v>
      </c>
      <c r="AC458" s="52">
        <v>0</v>
      </c>
      <c r="AD458" s="52">
        <v>0</v>
      </c>
      <c r="AE458" s="50">
        <v>17.318025600000002</v>
      </c>
      <c r="AF458" s="50">
        <v>49.789641599999996</v>
      </c>
      <c r="AG458" s="50">
        <v>0</v>
      </c>
      <c r="AH458" s="50">
        <v>13.313985840000004</v>
      </c>
      <c r="AI458" s="52">
        <v>8.180473837037038</v>
      </c>
      <c r="AJ458" s="49">
        <v>16.225653955247399</v>
      </c>
      <c r="AK458" s="50">
        <v>30.858955555555553</v>
      </c>
      <c r="AL458" s="50">
        <v>62.457555555555558</v>
      </c>
      <c r="AM458" s="50">
        <v>0</v>
      </c>
      <c r="AN458" s="50">
        <v>69.234960000000001</v>
      </c>
      <c r="AO458" s="50">
        <v>13.813953488372096</v>
      </c>
      <c r="AP458" s="50">
        <v>43.454700000000003</v>
      </c>
      <c r="AQ458" s="51">
        <v>29.414999999999999</v>
      </c>
      <c r="AR458" s="49">
        <v>0</v>
      </c>
      <c r="AS458" s="50">
        <v>0</v>
      </c>
      <c r="AT458" s="50">
        <v>0</v>
      </c>
      <c r="AU458" s="50">
        <v>9.5642499999999995</v>
      </c>
      <c r="AV458" s="50">
        <v>330.93292750000001</v>
      </c>
      <c r="AW458" s="50">
        <v>23.10952010714286</v>
      </c>
      <c r="AX458" s="50">
        <v>1.4335238095238094</v>
      </c>
      <c r="AY458" s="50">
        <v>85.810633333333328</v>
      </c>
      <c r="AZ458" s="51">
        <v>0</v>
      </c>
      <c r="BA458" s="49">
        <v>0</v>
      </c>
      <c r="BB458" s="49">
        <v>0</v>
      </c>
      <c r="BC458" s="50">
        <v>0</v>
      </c>
      <c r="BD458" s="50">
        <v>0</v>
      </c>
      <c r="BE458" s="51">
        <v>0</v>
      </c>
      <c r="BF458" s="38"/>
      <c r="BG458" s="38"/>
      <c r="BK458" s="38"/>
      <c r="BL458" s="38"/>
      <c r="BM458" s="38"/>
      <c r="BN458" s="38"/>
      <c r="BO458" s="38"/>
      <c r="BP458" s="38"/>
      <c r="BQ458" s="38"/>
      <c r="BR458" s="38"/>
      <c r="BS458" s="38"/>
      <c r="BT458" s="38"/>
      <c r="BU458" s="38"/>
      <c r="BY458" s="38"/>
      <c r="BZ458" s="38"/>
      <c r="CJ458" s="38"/>
    </row>
    <row r="459" spans="2:88" x14ac:dyDescent="0.25">
      <c r="B459" s="8">
        <v>457</v>
      </c>
      <c r="C459" s="9" t="s">
        <v>11757</v>
      </c>
      <c r="D459" s="9" t="s">
        <v>12118</v>
      </c>
      <c r="E459" s="49">
        <v>3.4683173500000004</v>
      </c>
      <c r="F459" s="50">
        <v>2.4757572000000003</v>
      </c>
      <c r="G459" s="50">
        <v>11.892199999999999</v>
      </c>
      <c r="H459" s="51">
        <v>0</v>
      </c>
      <c r="I459" s="50">
        <v>0</v>
      </c>
      <c r="J459" s="50">
        <v>0</v>
      </c>
      <c r="K459" s="50">
        <v>0</v>
      </c>
      <c r="L459" s="50">
        <v>0</v>
      </c>
      <c r="M459" s="49">
        <v>3.0809421166666673</v>
      </c>
      <c r="N459" s="49">
        <v>1.6793607249066667</v>
      </c>
      <c r="O459" s="49">
        <v>0.86856399999999989</v>
      </c>
      <c r="P459" s="50">
        <v>0</v>
      </c>
      <c r="Q459" s="50">
        <v>0</v>
      </c>
      <c r="R459" s="50">
        <v>46.322953999999996</v>
      </c>
      <c r="S459" s="51">
        <v>29.062973999999997</v>
      </c>
      <c r="T459" s="50">
        <v>18.7728915</v>
      </c>
      <c r="U459" s="51">
        <v>6.4889666666666672</v>
      </c>
      <c r="V459" s="51">
        <v>0</v>
      </c>
      <c r="W459" s="50">
        <v>0</v>
      </c>
      <c r="X459" s="49">
        <v>1.2376870000000002</v>
      </c>
      <c r="Y459" s="51">
        <v>0</v>
      </c>
      <c r="Z459" s="52">
        <v>0</v>
      </c>
      <c r="AA459" s="52">
        <v>0</v>
      </c>
      <c r="AB459" s="52">
        <v>0</v>
      </c>
      <c r="AC459" s="52">
        <v>0</v>
      </c>
      <c r="AD459" s="52">
        <v>0</v>
      </c>
      <c r="AE459" s="50">
        <v>11.834020200000001</v>
      </c>
      <c r="AF459" s="50">
        <v>37.342231200000001</v>
      </c>
      <c r="AG459" s="50">
        <v>0</v>
      </c>
      <c r="AH459" s="50">
        <v>4.4379952800000009</v>
      </c>
      <c r="AI459" s="52">
        <v>2.7468274666666663</v>
      </c>
      <c r="AJ459" s="49">
        <v>12.16924046643555</v>
      </c>
      <c r="AK459" s="50">
        <v>5.1431592592592592</v>
      </c>
      <c r="AL459" s="50">
        <v>10.409592592592594</v>
      </c>
      <c r="AM459" s="50">
        <v>0</v>
      </c>
      <c r="AN459" s="50">
        <v>11.539160000000001</v>
      </c>
      <c r="AO459" s="50">
        <v>2.3023255813953494</v>
      </c>
      <c r="AP459" s="50">
        <v>7.2424499999999998</v>
      </c>
      <c r="AQ459" s="51">
        <v>4.9024999999999999</v>
      </c>
      <c r="AR459" s="49">
        <v>0</v>
      </c>
      <c r="AS459" s="50">
        <v>0</v>
      </c>
      <c r="AT459" s="50">
        <v>0</v>
      </c>
      <c r="AU459" s="50">
        <v>1.9128499999999997</v>
      </c>
      <c r="AV459" s="50">
        <v>86.359030333333351</v>
      </c>
      <c r="AW459" s="50">
        <v>8.0669590833333356</v>
      </c>
      <c r="AX459" s="50">
        <v>2.1502857142857144</v>
      </c>
      <c r="AY459" s="50">
        <v>31.289080000000006</v>
      </c>
      <c r="AZ459" s="51">
        <v>0</v>
      </c>
      <c r="BA459" s="49">
        <v>0</v>
      </c>
      <c r="BB459" s="49">
        <v>0</v>
      </c>
      <c r="BC459" s="50">
        <v>0</v>
      </c>
      <c r="BD459" s="50">
        <v>0</v>
      </c>
      <c r="BE459" s="51">
        <v>0</v>
      </c>
      <c r="BF459" s="38"/>
      <c r="BG459" s="38"/>
      <c r="BK459" s="38"/>
      <c r="BL459" s="38"/>
      <c r="BM459" s="38"/>
      <c r="BN459" s="38"/>
      <c r="BO459" s="38"/>
      <c r="BP459" s="38"/>
      <c r="BQ459" s="38"/>
      <c r="BR459" s="38"/>
      <c r="BS459" s="38"/>
      <c r="BT459" s="38"/>
      <c r="BU459" s="38"/>
      <c r="BY459" s="38"/>
      <c r="BZ459" s="38"/>
      <c r="CJ459" s="38"/>
    </row>
    <row r="460" spans="2:88" x14ac:dyDescent="0.25">
      <c r="B460" s="8">
        <v>458</v>
      </c>
      <c r="C460" s="9" t="s">
        <v>11757</v>
      </c>
      <c r="D460" s="9" t="s">
        <v>12119</v>
      </c>
      <c r="E460" s="49">
        <v>4.6244231333333339</v>
      </c>
      <c r="F460" s="50">
        <v>3.3010096000000004</v>
      </c>
      <c r="G460" s="50">
        <v>15.856266666666667</v>
      </c>
      <c r="H460" s="51">
        <v>0</v>
      </c>
      <c r="I460" s="50">
        <v>0</v>
      </c>
      <c r="J460" s="50">
        <v>0</v>
      </c>
      <c r="K460" s="50">
        <v>0</v>
      </c>
      <c r="L460" s="50">
        <v>0</v>
      </c>
      <c r="M460" s="49">
        <v>3.0809421166666673</v>
      </c>
      <c r="N460" s="49">
        <v>1.6793607249066667</v>
      </c>
      <c r="O460" s="49">
        <v>0.86856399999999989</v>
      </c>
      <c r="P460" s="50">
        <v>0</v>
      </c>
      <c r="Q460" s="50">
        <v>0</v>
      </c>
      <c r="R460" s="50">
        <v>46.322953999999996</v>
      </c>
      <c r="S460" s="51">
        <v>29.062973999999997</v>
      </c>
      <c r="T460" s="50">
        <v>25.030521999999998</v>
      </c>
      <c r="U460" s="51">
        <v>6.4889666666666672</v>
      </c>
      <c r="V460" s="51">
        <v>0</v>
      </c>
      <c r="W460" s="50">
        <v>0</v>
      </c>
      <c r="X460" s="49">
        <v>1.2376870000000002</v>
      </c>
      <c r="Y460" s="51">
        <v>0</v>
      </c>
      <c r="Z460" s="52">
        <v>0</v>
      </c>
      <c r="AA460" s="52">
        <v>0</v>
      </c>
      <c r="AB460" s="52">
        <v>0</v>
      </c>
      <c r="AC460" s="52">
        <v>0</v>
      </c>
      <c r="AD460" s="52">
        <v>0</v>
      </c>
      <c r="AE460" s="50">
        <v>15.778693600000002</v>
      </c>
      <c r="AF460" s="50">
        <v>49.789641600000003</v>
      </c>
      <c r="AG460" s="50">
        <v>0</v>
      </c>
      <c r="AH460" s="50">
        <v>4.4379952800000009</v>
      </c>
      <c r="AI460" s="52">
        <v>2.7468274666666663</v>
      </c>
      <c r="AJ460" s="49">
        <v>16.225653955247399</v>
      </c>
      <c r="AK460" s="50">
        <v>6.8575456790123459</v>
      </c>
      <c r="AL460" s="50">
        <v>13.879456790123458</v>
      </c>
      <c r="AM460" s="50">
        <v>0</v>
      </c>
      <c r="AN460" s="50">
        <v>15.385546666666668</v>
      </c>
      <c r="AO460" s="50">
        <v>3.0697674418604657</v>
      </c>
      <c r="AP460" s="50">
        <v>9.6565999999999992</v>
      </c>
      <c r="AQ460" s="51">
        <v>6.5366666666666671</v>
      </c>
      <c r="AR460" s="49">
        <v>0</v>
      </c>
      <c r="AS460" s="50">
        <v>0</v>
      </c>
      <c r="AT460" s="50">
        <v>0</v>
      </c>
      <c r="AU460" s="50">
        <v>2.5504666666666664</v>
      </c>
      <c r="AV460" s="50">
        <v>102.40034600000001</v>
      </c>
      <c r="AW460" s="50">
        <v>8.0669590833333356</v>
      </c>
      <c r="AX460" s="50">
        <v>2.1502857142857144</v>
      </c>
      <c r="AY460" s="50">
        <v>31.289080000000006</v>
      </c>
      <c r="AZ460" s="51">
        <v>0</v>
      </c>
      <c r="BA460" s="49">
        <v>0</v>
      </c>
      <c r="BB460" s="49">
        <v>0</v>
      </c>
      <c r="BC460" s="50">
        <v>0</v>
      </c>
      <c r="BD460" s="50">
        <v>0</v>
      </c>
      <c r="BE460" s="51">
        <v>0</v>
      </c>
      <c r="BF460" s="38"/>
      <c r="BG460" s="38"/>
      <c r="BK460" s="38"/>
      <c r="BL460" s="38"/>
      <c r="BM460" s="38"/>
      <c r="BN460" s="38"/>
      <c r="BO460" s="38"/>
      <c r="BP460" s="38"/>
      <c r="BQ460" s="38"/>
      <c r="BR460" s="38"/>
      <c r="BS460" s="38"/>
      <c r="BT460" s="38"/>
      <c r="BU460" s="38"/>
      <c r="BY460" s="38"/>
      <c r="BZ460" s="38"/>
      <c r="CJ460" s="38"/>
    </row>
    <row r="461" spans="2:88" x14ac:dyDescent="0.25">
      <c r="B461" s="8">
        <v>459</v>
      </c>
      <c r="C461" s="9" t="s">
        <v>11757</v>
      </c>
      <c r="D461" s="9" t="s">
        <v>12120</v>
      </c>
      <c r="E461" s="49">
        <v>5.7805289166666673</v>
      </c>
      <c r="F461" s="50">
        <v>4.1262620000000005</v>
      </c>
      <c r="G461" s="50">
        <v>19.820333333333334</v>
      </c>
      <c r="H461" s="51">
        <v>0</v>
      </c>
      <c r="I461" s="50">
        <v>0</v>
      </c>
      <c r="J461" s="50">
        <v>0</v>
      </c>
      <c r="K461" s="50">
        <v>0</v>
      </c>
      <c r="L461" s="50">
        <v>0</v>
      </c>
      <c r="M461" s="49">
        <v>3.0809421166666673</v>
      </c>
      <c r="N461" s="49">
        <v>1.6793607249066667</v>
      </c>
      <c r="O461" s="49">
        <v>0.86856399999999989</v>
      </c>
      <c r="P461" s="50">
        <v>0</v>
      </c>
      <c r="Q461" s="50">
        <v>0</v>
      </c>
      <c r="R461" s="50">
        <v>46.322953999999996</v>
      </c>
      <c r="S461" s="51">
        <v>29.062973999999997</v>
      </c>
      <c r="T461" s="50">
        <v>31.288152499999995</v>
      </c>
      <c r="U461" s="51">
        <v>6.4889666666666672</v>
      </c>
      <c r="V461" s="51">
        <v>0</v>
      </c>
      <c r="W461" s="50">
        <v>0</v>
      </c>
      <c r="X461" s="49">
        <v>1.2376870000000002</v>
      </c>
      <c r="Y461" s="51">
        <v>0</v>
      </c>
      <c r="Z461" s="52">
        <v>0</v>
      </c>
      <c r="AA461" s="52">
        <v>0</v>
      </c>
      <c r="AB461" s="52">
        <v>0</v>
      </c>
      <c r="AC461" s="52">
        <v>0</v>
      </c>
      <c r="AD461" s="52">
        <v>0</v>
      </c>
      <c r="AE461" s="50">
        <v>19.723367000000003</v>
      </c>
      <c r="AF461" s="50">
        <v>62.237052000000006</v>
      </c>
      <c r="AG461" s="50">
        <v>0</v>
      </c>
      <c r="AH461" s="50">
        <v>4.4379952800000009</v>
      </c>
      <c r="AI461" s="52">
        <v>2.7468274666666663</v>
      </c>
      <c r="AJ461" s="49">
        <v>20.282067444059248</v>
      </c>
      <c r="AK461" s="50">
        <v>8.5719320987654317</v>
      </c>
      <c r="AL461" s="50">
        <v>17.349320987654323</v>
      </c>
      <c r="AM461" s="50">
        <v>0</v>
      </c>
      <c r="AN461" s="50">
        <v>19.231933333333334</v>
      </c>
      <c r="AO461" s="50">
        <v>3.837209302325582</v>
      </c>
      <c r="AP461" s="50">
        <v>12.070749999999999</v>
      </c>
      <c r="AQ461" s="51">
        <v>8.1708333333333343</v>
      </c>
      <c r="AR461" s="49">
        <v>0</v>
      </c>
      <c r="AS461" s="50">
        <v>0</v>
      </c>
      <c r="AT461" s="50">
        <v>0</v>
      </c>
      <c r="AU461" s="50">
        <v>2.5504666666666664</v>
      </c>
      <c r="AV461" s="50">
        <v>102.40034600000001</v>
      </c>
      <c r="AW461" s="50">
        <v>8.0669590833333356</v>
      </c>
      <c r="AX461" s="50">
        <v>2.1502857142857144</v>
      </c>
      <c r="AY461" s="50">
        <v>31.289080000000006</v>
      </c>
      <c r="AZ461" s="51">
        <v>0</v>
      </c>
      <c r="BA461" s="49">
        <v>0</v>
      </c>
      <c r="BB461" s="49">
        <v>0</v>
      </c>
      <c r="BC461" s="50">
        <v>0</v>
      </c>
      <c r="BD461" s="50">
        <v>0</v>
      </c>
      <c r="BE461" s="51">
        <v>0</v>
      </c>
      <c r="BF461" s="38"/>
      <c r="BG461" s="38"/>
      <c r="BK461" s="38"/>
      <c r="BL461" s="38"/>
      <c r="BM461" s="38"/>
      <c r="BN461" s="38"/>
      <c r="BO461" s="38"/>
      <c r="BP461" s="38"/>
      <c r="BQ461" s="38"/>
      <c r="BR461" s="38"/>
      <c r="BS461" s="38"/>
      <c r="BT461" s="38"/>
      <c r="BU461" s="38"/>
      <c r="BY461" s="38"/>
      <c r="BZ461" s="38"/>
      <c r="CJ461" s="38"/>
    </row>
    <row r="462" spans="2:88" x14ac:dyDescent="0.25">
      <c r="B462" s="8">
        <v>460</v>
      </c>
      <c r="C462" s="9" t="s">
        <v>11757</v>
      </c>
      <c r="D462" s="9" t="s">
        <v>12121</v>
      </c>
      <c r="E462" s="49">
        <v>6.9366347000000008</v>
      </c>
      <c r="F462" s="50">
        <v>4.9515144000000006</v>
      </c>
      <c r="G462" s="50">
        <v>23.784399999999998</v>
      </c>
      <c r="H462" s="51">
        <v>0</v>
      </c>
      <c r="I462" s="50">
        <v>0</v>
      </c>
      <c r="J462" s="50">
        <v>0</v>
      </c>
      <c r="K462" s="50">
        <v>0</v>
      </c>
      <c r="L462" s="50">
        <v>0</v>
      </c>
      <c r="M462" s="49">
        <v>3.0809421166666673</v>
      </c>
      <c r="N462" s="49">
        <v>1.6793607249066667</v>
      </c>
      <c r="O462" s="49">
        <v>0.86856399999999989</v>
      </c>
      <c r="P462" s="50">
        <v>0</v>
      </c>
      <c r="Q462" s="50">
        <v>0</v>
      </c>
      <c r="R462" s="50">
        <v>46.322953999999996</v>
      </c>
      <c r="S462" s="51">
        <v>29.062973999999997</v>
      </c>
      <c r="T462" s="50">
        <v>37.545783</v>
      </c>
      <c r="U462" s="51">
        <v>6.4889666666666672</v>
      </c>
      <c r="V462" s="51">
        <v>0</v>
      </c>
      <c r="W462" s="50">
        <v>0</v>
      </c>
      <c r="X462" s="49">
        <v>1.2376870000000002</v>
      </c>
      <c r="Y462" s="51">
        <v>0</v>
      </c>
      <c r="Z462" s="52">
        <v>0</v>
      </c>
      <c r="AA462" s="52">
        <v>0</v>
      </c>
      <c r="AB462" s="52">
        <v>0</v>
      </c>
      <c r="AC462" s="52">
        <v>0</v>
      </c>
      <c r="AD462" s="52">
        <v>0</v>
      </c>
      <c r="AE462" s="50">
        <v>23.668040400000002</v>
      </c>
      <c r="AF462" s="50">
        <v>74.684462400000001</v>
      </c>
      <c r="AG462" s="50">
        <v>0</v>
      </c>
      <c r="AH462" s="50">
        <v>4.4379952800000009</v>
      </c>
      <c r="AI462" s="52">
        <v>2.7468274666666663</v>
      </c>
      <c r="AJ462" s="49">
        <v>24.3384809328711</v>
      </c>
      <c r="AK462" s="50">
        <v>10.286318518518518</v>
      </c>
      <c r="AL462" s="50">
        <v>20.819185185185187</v>
      </c>
      <c r="AM462" s="50">
        <v>0</v>
      </c>
      <c r="AN462" s="50">
        <v>23.078320000000001</v>
      </c>
      <c r="AO462" s="50">
        <v>4.6046511627906987</v>
      </c>
      <c r="AP462" s="50">
        <v>14.4849</v>
      </c>
      <c r="AQ462" s="51">
        <v>9.8049999999999997</v>
      </c>
      <c r="AR462" s="49">
        <v>0</v>
      </c>
      <c r="AS462" s="50">
        <v>0</v>
      </c>
      <c r="AT462" s="50">
        <v>0</v>
      </c>
      <c r="AU462" s="50">
        <v>3.1880833333333332</v>
      </c>
      <c r="AV462" s="50">
        <v>118.44166166666668</v>
      </c>
      <c r="AW462" s="50">
        <v>8.0669590833333356</v>
      </c>
      <c r="AX462" s="50">
        <v>2.1502857142857144</v>
      </c>
      <c r="AY462" s="50">
        <v>31.289080000000006</v>
      </c>
      <c r="AZ462" s="51">
        <v>0</v>
      </c>
      <c r="BA462" s="49">
        <v>0</v>
      </c>
      <c r="BB462" s="49">
        <v>0</v>
      </c>
      <c r="BC462" s="50">
        <v>0</v>
      </c>
      <c r="BD462" s="50">
        <v>0</v>
      </c>
      <c r="BE462" s="51">
        <v>0</v>
      </c>
      <c r="BF462" s="38"/>
      <c r="BG462" s="38"/>
      <c r="BK462" s="38"/>
      <c r="BL462" s="38"/>
      <c r="BM462" s="38"/>
      <c r="BN462" s="38"/>
      <c r="BO462" s="38"/>
      <c r="BP462" s="38"/>
      <c r="BQ462" s="38"/>
      <c r="BR462" s="38"/>
      <c r="BS462" s="38"/>
      <c r="BT462" s="38"/>
      <c r="BU462" s="38"/>
      <c r="BY462" s="38"/>
      <c r="BZ462" s="38"/>
      <c r="CJ462" s="38"/>
    </row>
    <row r="463" spans="2:88" x14ac:dyDescent="0.25">
      <c r="B463" s="8">
        <v>461</v>
      </c>
      <c r="C463" s="9" t="s">
        <v>11757</v>
      </c>
      <c r="D463" s="9" t="s">
        <v>12122</v>
      </c>
      <c r="E463" s="49">
        <v>6.9366347000000008</v>
      </c>
      <c r="F463" s="50">
        <v>4.9515144000000006</v>
      </c>
      <c r="G463" s="50">
        <v>23.784399999999998</v>
      </c>
      <c r="H463" s="51">
        <v>0</v>
      </c>
      <c r="I463" s="50">
        <v>0</v>
      </c>
      <c r="J463" s="50">
        <v>0</v>
      </c>
      <c r="K463" s="50">
        <v>0</v>
      </c>
      <c r="L463" s="50">
        <v>0</v>
      </c>
      <c r="M463" s="49">
        <v>6.1618842333333346</v>
      </c>
      <c r="N463" s="49">
        <v>2.1412299881066668</v>
      </c>
      <c r="O463" s="49">
        <v>1.7371279999999998</v>
      </c>
      <c r="P463" s="50">
        <v>0</v>
      </c>
      <c r="Q463" s="50">
        <v>0</v>
      </c>
      <c r="R463" s="50">
        <v>80.154267333333337</v>
      </c>
      <c r="S463" s="51">
        <v>29.062973999999997</v>
      </c>
      <c r="T463" s="50">
        <v>18.7728915</v>
      </c>
      <c r="U463" s="51">
        <v>16.348733333333335</v>
      </c>
      <c r="V463" s="51">
        <v>0</v>
      </c>
      <c r="W463" s="50">
        <v>0</v>
      </c>
      <c r="X463" s="49">
        <v>1.2376870000000002</v>
      </c>
      <c r="Y463" s="51">
        <v>0</v>
      </c>
      <c r="Z463" s="52">
        <v>0</v>
      </c>
      <c r="AA463" s="52">
        <v>0</v>
      </c>
      <c r="AB463" s="52">
        <v>0</v>
      </c>
      <c r="AC463" s="52">
        <v>0</v>
      </c>
      <c r="AD463" s="52">
        <v>0</v>
      </c>
      <c r="AE463" s="50">
        <v>11.834020200000001</v>
      </c>
      <c r="AF463" s="50">
        <v>37.342231200000001</v>
      </c>
      <c r="AG463" s="50">
        <v>0</v>
      </c>
      <c r="AH463" s="50">
        <v>8.8759905600000018</v>
      </c>
      <c r="AI463" s="52">
        <v>5.4636506518518519</v>
      </c>
      <c r="AJ463" s="49">
        <v>12.16924046643555</v>
      </c>
      <c r="AK463" s="50">
        <v>10.286318518518518</v>
      </c>
      <c r="AL463" s="50">
        <v>20.819185185185187</v>
      </c>
      <c r="AM463" s="50">
        <v>0</v>
      </c>
      <c r="AN463" s="50">
        <v>23.078320000000001</v>
      </c>
      <c r="AO463" s="50">
        <v>4.6046511627906987</v>
      </c>
      <c r="AP463" s="50">
        <v>14.4849</v>
      </c>
      <c r="AQ463" s="51">
        <v>9.8049999999999997</v>
      </c>
      <c r="AR463" s="49">
        <v>0</v>
      </c>
      <c r="AS463" s="50">
        <v>0</v>
      </c>
      <c r="AT463" s="50">
        <v>0</v>
      </c>
      <c r="AU463" s="50">
        <v>3.8256999999999994</v>
      </c>
      <c r="AV463" s="50">
        <v>172.7180606666667</v>
      </c>
      <c r="AW463" s="50">
        <v>16.133918166666671</v>
      </c>
      <c r="AX463" s="50">
        <v>2.1502857142857144</v>
      </c>
      <c r="AY463" s="50">
        <v>67.07671666666667</v>
      </c>
      <c r="AZ463" s="51">
        <v>0</v>
      </c>
      <c r="BA463" s="49">
        <v>0</v>
      </c>
      <c r="BB463" s="49">
        <v>0</v>
      </c>
      <c r="BC463" s="50">
        <v>0</v>
      </c>
      <c r="BD463" s="50">
        <v>0</v>
      </c>
      <c r="BE463" s="51">
        <v>0</v>
      </c>
      <c r="BF463" s="38"/>
      <c r="BG463" s="38"/>
      <c r="BK463" s="38"/>
      <c r="BL463" s="38"/>
      <c r="BM463" s="38"/>
      <c r="BN463" s="38"/>
      <c r="BO463" s="38"/>
      <c r="BP463" s="38"/>
      <c r="BQ463" s="38"/>
      <c r="BR463" s="38"/>
      <c r="BS463" s="38"/>
      <c r="BT463" s="38"/>
      <c r="BU463" s="38"/>
      <c r="BY463" s="38"/>
      <c r="BZ463" s="38"/>
      <c r="CJ463" s="38"/>
    </row>
    <row r="464" spans="2:88" x14ac:dyDescent="0.25">
      <c r="B464" s="8">
        <v>462</v>
      </c>
      <c r="C464" s="9" t="s">
        <v>11757</v>
      </c>
      <c r="D464" s="9" t="s">
        <v>12123</v>
      </c>
      <c r="E464" s="49">
        <v>9.2488462666666678</v>
      </c>
      <c r="F464" s="50">
        <v>6.6020192000000009</v>
      </c>
      <c r="G464" s="50">
        <v>31.712533333333333</v>
      </c>
      <c r="H464" s="51">
        <v>0</v>
      </c>
      <c r="I464" s="50">
        <v>0</v>
      </c>
      <c r="J464" s="50">
        <v>0</v>
      </c>
      <c r="K464" s="50">
        <v>0</v>
      </c>
      <c r="L464" s="50">
        <v>0</v>
      </c>
      <c r="M464" s="49">
        <v>6.1618842333333346</v>
      </c>
      <c r="N464" s="49">
        <v>2.1412299881066668</v>
      </c>
      <c r="O464" s="49">
        <v>1.7371279999999998</v>
      </c>
      <c r="P464" s="50">
        <v>0</v>
      </c>
      <c r="Q464" s="50">
        <v>0</v>
      </c>
      <c r="R464" s="50">
        <v>80.154267333333337</v>
      </c>
      <c r="S464" s="51">
        <v>29.062973999999997</v>
      </c>
      <c r="T464" s="50">
        <v>25.030521999999998</v>
      </c>
      <c r="U464" s="51">
        <v>16.348733333333335</v>
      </c>
      <c r="V464" s="51">
        <v>0</v>
      </c>
      <c r="W464" s="50">
        <v>0</v>
      </c>
      <c r="X464" s="49">
        <v>1.2376870000000002</v>
      </c>
      <c r="Y464" s="51">
        <v>0</v>
      </c>
      <c r="Z464" s="52">
        <v>0</v>
      </c>
      <c r="AA464" s="52">
        <v>0</v>
      </c>
      <c r="AB464" s="52">
        <v>0</v>
      </c>
      <c r="AC464" s="52">
        <v>0</v>
      </c>
      <c r="AD464" s="52">
        <v>0</v>
      </c>
      <c r="AE464" s="50">
        <v>15.778693600000002</v>
      </c>
      <c r="AF464" s="50">
        <v>49.789641600000003</v>
      </c>
      <c r="AG464" s="50">
        <v>0</v>
      </c>
      <c r="AH464" s="50">
        <v>8.8759905600000018</v>
      </c>
      <c r="AI464" s="52">
        <v>5.4636506518518519</v>
      </c>
      <c r="AJ464" s="49">
        <v>16.225653955247399</v>
      </c>
      <c r="AK464" s="50">
        <v>13.715091358024692</v>
      </c>
      <c r="AL464" s="50">
        <v>27.758913580246915</v>
      </c>
      <c r="AM464" s="50">
        <v>0</v>
      </c>
      <c r="AN464" s="50">
        <v>30.771093333333337</v>
      </c>
      <c r="AO464" s="50">
        <v>6.1395348837209314</v>
      </c>
      <c r="AP464" s="50">
        <v>19.313199999999998</v>
      </c>
      <c r="AQ464" s="51">
        <v>13.073333333333334</v>
      </c>
      <c r="AR464" s="49">
        <v>0</v>
      </c>
      <c r="AS464" s="50">
        <v>0</v>
      </c>
      <c r="AT464" s="50">
        <v>0</v>
      </c>
      <c r="AU464" s="50">
        <v>5.1009333333333329</v>
      </c>
      <c r="AV464" s="50">
        <v>204.80069200000003</v>
      </c>
      <c r="AW464" s="50">
        <v>16.133918166666671</v>
      </c>
      <c r="AX464" s="50">
        <v>2.1502857142857144</v>
      </c>
      <c r="AY464" s="50">
        <v>67.07671666666667</v>
      </c>
      <c r="AZ464" s="51">
        <v>0</v>
      </c>
      <c r="BA464" s="49">
        <v>0</v>
      </c>
      <c r="BB464" s="49">
        <v>0</v>
      </c>
      <c r="BC464" s="50">
        <v>0</v>
      </c>
      <c r="BD464" s="50">
        <v>0</v>
      </c>
      <c r="BE464" s="51">
        <v>0</v>
      </c>
      <c r="BF464" s="38"/>
      <c r="BG464" s="38"/>
      <c r="BK464" s="38"/>
      <c r="BL464" s="38"/>
      <c r="BM464" s="38"/>
      <c r="BN464" s="38"/>
      <c r="BO464" s="38"/>
      <c r="BP464" s="38"/>
      <c r="BQ464" s="38"/>
      <c r="BR464" s="38"/>
      <c r="BS464" s="38"/>
      <c r="BT464" s="38"/>
      <c r="BU464" s="38"/>
      <c r="BY464" s="38"/>
      <c r="BZ464" s="38"/>
      <c r="CJ464" s="38"/>
    </row>
    <row r="465" spans="2:88" x14ac:dyDescent="0.25">
      <c r="B465" s="8">
        <v>463</v>
      </c>
      <c r="C465" s="9" t="s">
        <v>11757</v>
      </c>
      <c r="D465" s="9" t="s">
        <v>12124</v>
      </c>
      <c r="E465" s="49">
        <v>11.561057833333335</v>
      </c>
      <c r="F465" s="50">
        <v>8.2525240000000011</v>
      </c>
      <c r="G465" s="50">
        <v>39.640666666666668</v>
      </c>
      <c r="H465" s="51">
        <v>0</v>
      </c>
      <c r="I465" s="50">
        <v>0</v>
      </c>
      <c r="J465" s="50">
        <v>0</v>
      </c>
      <c r="K465" s="50">
        <v>0</v>
      </c>
      <c r="L465" s="50">
        <v>0</v>
      </c>
      <c r="M465" s="49">
        <v>6.1618842333333346</v>
      </c>
      <c r="N465" s="49">
        <v>2.1412299881066668</v>
      </c>
      <c r="O465" s="49">
        <v>1.7371279999999998</v>
      </c>
      <c r="P465" s="50">
        <v>0</v>
      </c>
      <c r="Q465" s="50">
        <v>0</v>
      </c>
      <c r="R465" s="50">
        <v>80.154267333333337</v>
      </c>
      <c r="S465" s="51">
        <v>29.062973999999997</v>
      </c>
      <c r="T465" s="50">
        <v>31.288152499999995</v>
      </c>
      <c r="U465" s="51">
        <v>16.348733333333335</v>
      </c>
      <c r="V465" s="51">
        <v>0</v>
      </c>
      <c r="W465" s="50">
        <v>0</v>
      </c>
      <c r="X465" s="49">
        <v>1.2376870000000002</v>
      </c>
      <c r="Y465" s="51">
        <v>0</v>
      </c>
      <c r="Z465" s="52">
        <v>0</v>
      </c>
      <c r="AA465" s="52">
        <v>0</v>
      </c>
      <c r="AB465" s="52">
        <v>0</v>
      </c>
      <c r="AC465" s="52">
        <v>0</v>
      </c>
      <c r="AD465" s="52">
        <v>0</v>
      </c>
      <c r="AE465" s="50">
        <v>19.723367000000003</v>
      </c>
      <c r="AF465" s="50">
        <v>62.237052000000006</v>
      </c>
      <c r="AG465" s="50">
        <v>0</v>
      </c>
      <c r="AH465" s="50">
        <v>8.8759905600000018</v>
      </c>
      <c r="AI465" s="52">
        <v>5.4636506518518519</v>
      </c>
      <c r="AJ465" s="49">
        <v>20.282067444059248</v>
      </c>
      <c r="AK465" s="50">
        <v>17.143864197530863</v>
      </c>
      <c r="AL465" s="50">
        <v>34.698641975308647</v>
      </c>
      <c r="AM465" s="50">
        <v>0</v>
      </c>
      <c r="AN465" s="50">
        <v>38.463866666666668</v>
      </c>
      <c r="AO465" s="50">
        <v>7.674418604651164</v>
      </c>
      <c r="AP465" s="50">
        <v>24.141499999999997</v>
      </c>
      <c r="AQ465" s="51">
        <v>16.341666666666669</v>
      </c>
      <c r="AR465" s="49">
        <v>0</v>
      </c>
      <c r="AS465" s="50">
        <v>0</v>
      </c>
      <c r="AT465" s="50">
        <v>0</v>
      </c>
      <c r="AU465" s="50">
        <v>5.1009333333333329</v>
      </c>
      <c r="AV465" s="50">
        <v>204.80069200000003</v>
      </c>
      <c r="AW465" s="50">
        <v>16.133918166666671</v>
      </c>
      <c r="AX465" s="50">
        <v>2.1502857142857144</v>
      </c>
      <c r="AY465" s="50">
        <v>67.07671666666667</v>
      </c>
      <c r="AZ465" s="51">
        <v>0</v>
      </c>
      <c r="BA465" s="49">
        <v>0</v>
      </c>
      <c r="BB465" s="49">
        <v>0</v>
      </c>
      <c r="BC465" s="50">
        <v>0</v>
      </c>
      <c r="BD465" s="50">
        <v>0</v>
      </c>
      <c r="BE465" s="51">
        <v>0</v>
      </c>
      <c r="BF465" s="38"/>
      <c r="BG465" s="38"/>
      <c r="BK465" s="38"/>
      <c r="BL465" s="38"/>
      <c r="BM465" s="38"/>
      <c r="BN465" s="38"/>
      <c r="BO465" s="38"/>
      <c r="BP465" s="38"/>
      <c r="BQ465" s="38"/>
      <c r="BR465" s="38"/>
      <c r="BS465" s="38"/>
      <c r="BT465" s="38"/>
      <c r="BU465" s="38"/>
      <c r="BY465" s="38"/>
      <c r="BZ465" s="38"/>
      <c r="CJ465" s="38"/>
    </row>
    <row r="466" spans="2:88" x14ac:dyDescent="0.25">
      <c r="B466" s="8">
        <v>464</v>
      </c>
      <c r="C466" s="9" t="s">
        <v>11757</v>
      </c>
      <c r="D466" s="9" t="s">
        <v>12125</v>
      </c>
      <c r="E466" s="49">
        <v>13.873269400000002</v>
      </c>
      <c r="F466" s="50">
        <v>9.9030288000000013</v>
      </c>
      <c r="G466" s="50">
        <v>47.568799999999996</v>
      </c>
      <c r="H466" s="51">
        <v>0</v>
      </c>
      <c r="I466" s="50">
        <v>0</v>
      </c>
      <c r="J466" s="50">
        <v>0</v>
      </c>
      <c r="K466" s="50">
        <v>0</v>
      </c>
      <c r="L466" s="50">
        <v>0</v>
      </c>
      <c r="M466" s="49">
        <v>6.1618842333333346</v>
      </c>
      <c r="N466" s="49">
        <v>2.1412299881066668</v>
      </c>
      <c r="O466" s="49">
        <v>1.7371279999999998</v>
      </c>
      <c r="P466" s="50">
        <v>0</v>
      </c>
      <c r="Q466" s="50">
        <v>0</v>
      </c>
      <c r="R466" s="50">
        <v>80.154267333333337</v>
      </c>
      <c r="S466" s="51">
        <v>29.062973999999997</v>
      </c>
      <c r="T466" s="50">
        <v>37.545783</v>
      </c>
      <c r="U466" s="51">
        <v>16.348733333333335</v>
      </c>
      <c r="V466" s="51">
        <v>0</v>
      </c>
      <c r="W466" s="50">
        <v>0</v>
      </c>
      <c r="X466" s="49">
        <v>1.2376870000000002</v>
      </c>
      <c r="Y466" s="51">
        <v>0</v>
      </c>
      <c r="Z466" s="52">
        <v>0</v>
      </c>
      <c r="AA466" s="52">
        <v>0</v>
      </c>
      <c r="AB466" s="52">
        <v>0</v>
      </c>
      <c r="AC466" s="52">
        <v>0</v>
      </c>
      <c r="AD466" s="52">
        <v>0</v>
      </c>
      <c r="AE466" s="50">
        <v>23.668040400000002</v>
      </c>
      <c r="AF466" s="50">
        <v>74.684462400000001</v>
      </c>
      <c r="AG466" s="50">
        <v>0</v>
      </c>
      <c r="AH466" s="50">
        <v>8.8759905600000018</v>
      </c>
      <c r="AI466" s="52">
        <v>5.4636506518518519</v>
      </c>
      <c r="AJ466" s="49">
        <v>24.3384809328711</v>
      </c>
      <c r="AK466" s="50">
        <v>20.572637037037037</v>
      </c>
      <c r="AL466" s="50">
        <v>41.638370370370374</v>
      </c>
      <c r="AM466" s="50">
        <v>0</v>
      </c>
      <c r="AN466" s="50">
        <v>46.156640000000003</v>
      </c>
      <c r="AO466" s="50">
        <v>9.2093023255813975</v>
      </c>
      <c r="AP466" s="50">
        <v>28.969799999999999</v>
      </c>
      <c r="AQ466" s="51">
        <v>19.61</v>
      </c>
      <c r="AR466" s="49">
        <v>0</v>
      </c>
      <c r="AS466" s="50">
        <v>0</v>
      </c>
      <c r="AT466" s="50">
        <v>0</v>
      </c>
      <c r="AU466" s="50">
        <v>6.3761666666666663</v>
      </c>
      <c r="AV466" s="50">
        <v>236.88332333333335</v>
      </c>
      <c r="AW466" s="50">
        <v>16.133918166666671</v>
      </c>
      <c r="AX466" s="50">
        <v>2.1502857142857144</v>
      </c>
      <c r="AY466" s="50">
        <v>67.07671666666667</v>
      </c>
      <c r="AZ466" s="51">
        <v>0</v>
      </c>
      <c r="BA466" s="49">
        <v>0</v>
      </c>
      <c r="BB466" s="49">
        <v>0</v>
      </c>
      <c r="BC466" s="50">
        <v>0</v>
      </c>
      <c r="BD466" s="50">
        <v>0</v>
      </c>
      <c r="BE466" s="51">
        <v>0</v>
      </c>
      <c r="BF466" s="38"/>
      <c r="BG466" s="38"/>
      <c r="BK466" s="38"/>
      <c r="BL466" s="38"/>
      <c r="BM466" s="38"/>
      <c r="BN466" s="38"/>
      <c r="BO466" s="38"/>
      <c r="BP466" s="38"/>
      <c r="BQ466" s="38"/>
      <c r="BR466" s="38"/>
      <c r="BS466" s="38"/>
      <c r="BT466" s="38"/>
      <c r="BU466" s="38"/>
      <c r="BY466" s="38"/>
      <c r="BZ466" s="38"/>
      <c r="CJ466" s="38"/>
    </row>
    <row r="467" spans="2:88" x14ac:dyDescent="0.25">
      <c r="B467" s="8">
        <v>465</v>
      </c>
      <c r="C467" s="9" t="s">
        <v>11757</v>
      </c>
      <c r="D467" s="9" t="s">
        <v>12126</v>
      </c>
      <c r="E467" s="49">
        <v>10.404952050000002</v>
      </c>
      <c r="F467" s="50">
        <v>7.427271600000001</v>
      </c>
      <c r="G467" s="50">
        <v>35.676600000000001</v>
      </c>
      <c r="H467" s="51">
        <v>0</v>
      </c>
      <c r="I467" s="50">
        <v>0</v>
      </c>
      <c r="J467" s="50">
        <v>0</v>
      </c>
      <c r="K467" s="50">
        <v>0</v>
      </c>
      <c r="L467" s="50">
        <v>0</v>
      </c>
      <c r="M467" s="49">
        <v>9.2428263500000014</v>
      </c>
      <c r="N467" s="49">
        <v>2.7070817396444444</v>
      </c>
      <c r="O467" s="49">
        <v>2.6056919999999995</v>
      </c>
      <c r="P467" s="50">
        <v>0</v>
      </c>
      <c r="Q467" s="50">
        <v>0</v>
      </c>
      <c r="R467" s="50">
        <v>113.70291399999999</v>
      </c>
      <c r="S467" s="51">
        <v>29.062973999999997</v>
      </c>
      <c r="T467" s="50">
        <v>18.7728915</v>
      </c>
      <c r="U467" s="51">
        <v>17.482226666666673</v>
      </c>
      <c r="V467" s="51">
        <v>0</v>
      </c>
      <c r="W467" s="50">
        <v>0</v>
      </c>
      <c r="X467" s="49">
        <v>1.2376870000000002</v>
      </c>
      <c r="Y467" s="51">
        <v>0</v>
      </c>
      <c r="Z467" s="52">
        <v>0</v>
      </c>
      <c r="AA467" s="52">
        <v>0</v>
      </c>
      <c r="AB467" s="52">
        <v>0</v>
      </c>
      <c r="AC467" s="52">
        <v>0</v>
      </c>
      <c r="AD467" s="52">
        <v>0</v>
      </c>
      <c r="AE467" s="50">
        <v>11.834020200000001</v>
      </c>
      <c r="AF467" s="50">
        <v>37.342231200000001</v>
      </c>
      <c r="AG467" s="50">
        <v>0</v>
      </c>
      <c r="AH467" s="50">
        <v>13.313985840000004</v>
      </c>
      <c r="AI467" s="52">
        <v>8.180473837037038</v>
      </c>
      <c r="AJ467" s="49">
        <v>12.16924046643555</v>
      </c>
      <c r="AK467" s="50">
        <v>15.429477777777777</v>
      </c>
      <c r="AL467" s="50">
        <v>31.228777777777779</v>
      </c>
      <c r="AM467" s="50">
        <v>0</v>
      </c>
      <c r="AN467" s="50">
        <v>34.61748</v>
      </c>
      <c r="AO467" s="50">
        <v>6.9069767441860481</v>
      </c>
      <c r="AP467" s="50">
        <v>21.727350000000001</v>
      </c>
      <c r="AQ467" s="51">
        <v>14.7075</v>
      </c>
      <c r="AR467" s="49">
        <v>0</v>
      </c>
      <c r="AS467" s="50">
        <v>0</v>
      </c>
      <c r="AT467" s="50">
        <v>0</v>
      </c>
      <c r="AU467" s="50">
        <v>5.7385499999999992</v>
      </c>
      <c r="AV467" s="50">
        <v>259.077091</v>
      </c>
      <c r="AW467" s="50">
        <v>24.200877250000005</v>
      </c>
      <c r="AX467" s="50">
        <v>2.1502857142857144</v>
      </c>
      <c r="AY467" s="50">
        <v>92.647133333333329</v>
      </c>
      <c r="AZ467" s="51">
        <v>0</v>
      </c>
      <c r="BA467" s="49">
        <v>0</v>
      </c>
      <c r="BB467" s="49">
        <v>0</v>
      </c>
      <c r="BC467" s="50">
        <v>0</v>
      </c>
      <c r="BD467" s="50">
        <v>0</v>
      </c>
      <c r="BE467" s="51">
        <v>0</v>
      </c>
      <c r="BF467" s="38"/>
      <c r="BG467" s="38"/>
      <c r="BK467" s="38"/>
      <c r="BL467" s="38"/>
      <c r="BM467" s="38"/>
      <c r="BN467" s="38"/>
      <c r="BO467" s="38"/>
      <c r="BP467" s="38"/>
      <c r="BQ467" s="38"/>
      <c r="BR467" s="38"/>
      <c r="BS467" s="38"/>
      <c r="BT467" s="38"/>
      <c r="BU467" s="38"/>
      <c r="BY467" s="38"/>
      <c r="BZ467" s="38"/>
      <c r="CJ467" s="38"/>
    </row>
    <row r="468" spans="2:88" x14ac:dyDescent="0.25">
      <c r="B468" s="8">
        <v>466</v>
      </c>
      <c r="C468" s="9" t="s">
        <v>11757</v>
      </c>
      <c r="D468" s="9" t="s">
        <v>12127</v>
      </c>
      <c r="E468" s="49">
        <v>13.873269400000002</v>
      </c>
      <c r="F468" s="50">
        <v>9.9030288000000013</v>
      </c>
      <c r="G468" s="50">
        <v>47.568799999999996</v>
      </c>
      <c r="H468" s="51">
        <v>0</v>
      </c>
      <c r="I468" s="50">
        <v>0</v>
      </c>
      <c r="J468" s="50">
        <v>0</v>
      </c>
      <c r="K468" s="50">
        <v>0</v>
      </c>
      <c r="L468" s="50">
        <v>0</v>
      </c>
      <c r="M468" s="49">
        <v>9.2428263500000014</v>
      </c>
      <c r="N468" s="49">
        <v>2.7070817396444444</v>
      </c>
      <c r="O468" s="49">
        <v>2.6056919999999995</v>
      </c>
      <c r="P468" s="50">
        <v>0</v>
      </c>
      <c r="Q468" s="50">
        <v>0</v>
      </c>
      <c r="R468" s="50">
        <v>113.70291399999999</v>
      </c>
      <c r="S468" s="51">
        <v>29.062973999999997</v>
      </c>
      <c r="T468" s="50">
        <v>25.030521999999998</v>
      </c>
      <c r="U468" s="51">
        <v>17.482226666666673</v>
      </c>
      <c r="V468" s="51">
        <v>0</v>
      </c>
      <c r="W468" s="50">
        <v>0</v>
      </c>
      <c r="X468" s="49">
        <v>1.2376870000000002</v>
      </c>
      <c r="Y468" s="51">
        <v>0</v>
      </c>
      <c r="Z468" s="52">
        <v>0</v>
      </c>
      <c r="AA468" s="52">
        <v>0</v>
      </c>
      <c r="AB468" s="52">
        <v>0</v>
      </c>
      <c r="AC468" s="52">
        <v>0</v>
      </c>
      <c r="AD468" s="52">
        <v>0</v>
      </c>
      <c r="AE468" s="50">
        <v>15.778693600000002</v>
      </c>
      <c r="AF468" s="50">
        <v>49.789641600000003</v>
      </c>
      <c r="AG468" s="50">
        <v>0</v>
      </c>
      <c r="AH468" s="50">
        <v>13.313985840000004</v>
      </c>
      <c r="AI468" s="52">
        <v>8.180473837037038</v>
      </c>
      <c r="AJ468" s="49">
        <v>16.225653955247399</v>
      </c>
      <c r="AK468" s="50">
        <v>20.572637037037037</v>
      </c>
      <c r="AL468" s="50">
        <v>41.638370370370374</v>
      </c>
      <c r="AM468" s="50">
        <v>0</v>
      </c>
      <c r="AN468" s="50">
        <v>46.156640000000003</v>
      </c>
      <c r="AO468" s="50">
        <v>9.2093023255813975</v>
      </c>
      <c r="AP468" s="50">
        <v>28.969799999999999</v>
      </c>
      <c r="AQ468" s="51">
        <v>19.61</v>
      </c>
      <c r="AR468" s="49">
        <v>0</v>
      </c>
      <c r="AS468" s="50">
        <v>0</v>
      </c>
      <c r="AT468" s="50">
        <v>0</v>
      </c>
      <c r="AU468" s="50">
        <v>7.6513999999999989</v>
      </c>
      <c r="AV468" s="50">
        <v>307.20103800000004</v>
      </c>
      <c r="AW468" s="50">
        <v>24.200877250000005</v>
      </c>
      <c r="AX468" s="50">
        <v>2.1502857142857144</v>
      </c>
      <c r="AY468" s="50">
        <v>92.647133333333329</v>
      </c>
      <c r="AZ468" s="51">
        <v>0</v>
      </c>
      <c r="BA468" s="49">
        <v>0</v>
      </c>
      <c r="BB468" s="49">
        <v>0</v>
      </c>
      <c r="BC468" s="50">
        <v>0</v>
      </c>
      <c r="BD468" s="50">
        <v>0</v>
      </c>
      <c r="BE468" s="51">
        <v>0</v>
      </c>
      <c r="BF468" s="38"/>
      <c r="BG468" s="38"/>
      <c r="BK468" s="38"/>
      <c r="BL468" s="38"/>
      <c r="BM468" s="38"/>
      <c r="BN468" s="38"/>
      <c r="BO468" s="38"/>
      <c r="BP468" s="38"/>
      <c r="BQ468" s="38"/>
      <c r="BR468" s="38"/>
      <c r="BS468" s="38"/>
      <c r="BT468" s="38"/>
      <c r="BU468" s="38"/>
      <c r="BY468" s="38"/>
      <c r="BZ468" s="38"/>
      <c r="CJ468" s="38"/>
    </row>
    <row r="469" spans="2:88" x14ac:dyDescent="0.25">
      <c r="B469" s="8">
        <v>467</v>
      </c>
      <c r="C469" s="9" t="s">
        <v>11757</v>
      </c>
      <c r="D469" s="9" t="s">
        <v>12128</v>
      </c>
      <c r="E469" s="49">
        <v>17.341586750000001</v>
      </c>
      <c r="F469" s="50">
        <v>12.378786000000002</v>
      </c>
      <c r="G469" s="50">
        <v>59.460999999999999</v>
      </c>
      <c r="H469" s="51">
        <v>0</v>
      </c>
      <c r="I469" s="50">
        <v>0</v>
      </c>
      <c r="J469" s="50">
        <v>0</v>
      </c>
      <c r="K469" s="50">
        <v>0</v>
      </c>
      <c r="L469" s="50">
        <v>0</v>
      </c>
      <c r="M469" s="49">
        <v>9.2428263500000014</v>
      </c>
      <c r="N469" s="49">
        <v>2.7070817396444444</v>
      </c>
      <c r="O469" s="49">
        <v>2.6056919999999995</v>
      </c>
      <c r="P469" s="50">
        <v>0</v>
      </c>
      <c r="Q469" s="50">
        <v>0</v>
      </c>
      <c r="R469" s="50">
        <v>113.70291399999999</v>
      </c>
      <c r="S469" s="51">
        <v>29.062973999999997</v>
      </c>
      <c r="T469" s="50">
        <v>31.288152499999995</v>
      </c>
      <c r="U469" s="51">
        <v>17.482226666666673</v>
      </c>
      <c r="V469" s="51">
        <v>0</v>
      </c>
      <c r="W469" s="50">
        <v>0</v>
      </c>
      <c r="X469" s="49">
        <v>1.2376870000000002</v>
      </c>
      <c r="Y469" s="51">
        <v>0</v>
      </c>
      <c r="Z469" s="52">
        <v>0</v>
      </c>
      <c r="AA469" s="52">
        <v>0</v>
      </c>
      <c r="AB469" s="52">
        <v>0</v>
      </c>
      <c r="AC469" s="52">
        <v>0</v>
      </c>
      <c r="AD469" s="52">
        <v>0</v>
      </c>
      <c r="AE469" s="50">
        <v>19.723367000000003</v>
      </c>
      <c r="AF469" s="50">
        <v>62.237052000000006</v>
      </c>
      <c r="AG469" s="50">
        <v>0</v>
      </c>
      <c r="AH469" s="50">
        <v>13.313985840000004</v>
      </c>
      <c r="AI469" s="52">
        <v>8.180473837037038</v>
      </c>
      <c r="AJ469" s="49">
        <v>20.282067444059248</v>
      </c>
      <c r="AK469" s="50">
        <v>25.715796296296297</v>
      </c>
      <c r="AL469" s="50">
        <v>52.04796296296297</v>
      </c>
      <c r="AM469" s="50">
        <v>0</v>
      </c>
      <c r="AN469" s="50">
        <v>57.695800000000006</v>
      </c>
      <c r="AO469" s="50">
        <v>11.511627906976747</v>
      </c>
      <c r="AP469" s="50">
        <v>36.212249999999997</v>
      </c>
      <c r="AQ469" s="51">
        <v>24.512499999999999</v>
      </c>
      <c r="AR469" s="49">
        <v>0</v>
      </c>
      <c r="AS469" s="50">
        <v>0</v>
      </c>
      <c r="AT469" s="50">
        <v>0</v>
      </c>
      <c r="AU469" s="50">
        <v>7.6513999999999989</v>
      </c>
      <c r="AV469" s="50">
        <v>307.20103800000004</v>
      </c>
      <c r="AW469" s="50">
        <v>24.200877250000005</v>
      </c>
      <c r="AX469" s="50">
        <v>2.1502857142857144</v>
      </c>
      <c r="AY469" s="50">
        <v>92.647133333333329</v>
      </c>
      <c r="AZ469" s="51">
        <v>0</v>
      </c>
      <c r="BA469" s="49">
        <v>0</v>
      </c>
      <c r="BB469" s="49">
        <v>0</v>
      </c>
      <c r="BC469" s="50">
        <v>0</v>
      </c>
      <c r="BD469" s="50">
        <v>0</v>
      </c>
      <c r="BE469" s="51">
        <v>0</v>
      </c>
      <c r="BF469" s="38"/>
      <c r="BG469" s="38"/>
      <c r="BK469" s="38"/>
      <c r="BL469" s="38"/>
      <c r="BM469" s="38"/>
      <c r="BN469" s="38"/>
      <c r="BO469" s="38"/>
      <c r="BP469" s="38"/>
      <c r="BQ469" s="38"/>
      <c r="BR469" s="38"/>
      <c r="BS469" s="38"/>
      <c r="BT469" s="38"/>
      <c r="BU469" s="38"/>
      <c r="BY469" s="38"/>
      <c r="BZ469" s="38"/>
      <c r="CJ469" s="38"/>
    </row>
    <row r="470" spans="2:88" x14ac:dyDescent="0.25">
      <c r="B470" s="8">
        <v>468</v>
      </c>
      <c r="C470" s="9" t="s">
        <v>11757</v>
      </c>
      <c r="D470" s="9" t="s">
        <v>12129</v>
      </c>
      <c r="E470" s="49">
        <v>20.809904100000004</v>
      </c>
      <c r="F470" s="50">
        <v>14.854543200000002</v>
      </c>
      <c r="G470" s="50">
        <v>71.353200000000001</v>
      </c>
      <c r="H470" s="51">
        <v>0</v>
      </c>
      <c r="I470" s="50">
        <v>0</v>
      </c>
      <c r="J470" s="50">
        <v>0</v>
      </c>
      <c r="K470" s="50">
        <v>0</v>
      </c>
      <c r="L470" s="50">
        <v>0</v>
      </c>
      <c r="M470" s="49">
        <v>9.2428263500000014</v>
      </c>
      <c r="N470" s="49">
        <v>2.7070817396444444</v>
      </c>
      <c r="O470" s="49">
        <v>2.6056919999999995</v>
      </c>
      <c r="P470" s="50">
        <v>0</v>
      </c>
      <c r="Q470" s="50">
        <v>0</v>
      </c>
      <c r="R470" s="50">
        <v>113.70291399999999</v>
      </c>
      <c r="S470" s="51">
        <v>29.062973999999997</v>
      </c>
      <c r="T470" s="50">
        <v>37.545783</v>
      </c>
      <c r="U470" s="51">
        <v>17.482226666666673</v>
      </c>
      <c r="V470" s="51">
        <v>0</v>
      </c>
      <c r="W470" s="50">
        <v>0</v>
      </c>
      <c r="X470" s="49">
        <v>1.2376870000000002</v>
      </c>
      <c r="Y470" s="51">
        <v>0</v>
      </c>
      <c r="Z470" s="52">
        <v>0</v>
      </c>
      <c r="AA470" s="52">
        <v>0</v>
      </c>
      <c r="AB470" s="52">
        <v>0</v>
      </c>
      <c r="AC470" s="52">
        <v>0</v>
      </c>
      <c r="AD470" s="52">
        <v>0</v>
      </c>
      <c r="AE470" s="50">
        <v>23.668040400000002</v>
      </c>
      <c r="AF470" s="50">
        <v>74.684462400000001</v>
      </c>
      <c r="AG470" s="50">
        <v>0</v>
      </c>
      <c r="AH470" s="50">
        <v>13.313985840000004</v>
      </c>
      <c r="AI470" s="52">
        <v>8.180473837037038</v>
      </c>
      <c r="AJ470" s="49">
        <v>24.3384809328711</v>
      </c>
      <c r="AK470" s="50">
        <v>30.858955555555553</v>
      </c>
      <c r="AL470" s="50">
        <v>62.457555555555558</v>
      </c>
      <c r="AM470" s="50">
        <v>0</v>
      </c>
      <c r="AN470" s="50">
        <v>69.234960000000001</v>
      </c>
      <c r="AO470" s="50">
        <v>13.813953488372096</v>
      </c>
      <c r="AP470" s="50">
        <v>43.454700000000003</v>
      </c>
      <c r="AQ470" s="51">
        <v>29.414999999999999</v>
      </c>
      <c r="AR470" s="49">
        <v>0</v>
      </c>
      <c r="AS470" s="50">
        <v>0</v>
      </c>
      <c r="AT470" s="50">
        <v>0</v>
      </c>
      <c r="AU470" s="50">
        <v>9.5642499999999995</v>
      </c>
      <c r="AV470" s="50">
        <v>355.32498500000008</v>
      </c>
      <c r="AW470" s="50">
        <v>24.200877250000005</v>
      </c>
      <c r="AX470" s="50">
        <v>2.1502857142857144</v>
      </c>
      <c r="AY470" s="50">
        <v>92.647133333333329</v>
      </c>
      <c r="AZ470" s="51">
        <v>0</v>
      </c>
      <c r="BA470" s="49">
        <v>0</v>
      </c>
      <c r="BB470" s="49">
        <v>0</v>
      </c>
      <c r="BC470" s="50">
        <v>0</v>
      </c>
      <c r="BD470" s="50">
        <v>0</v>
      </c>
      <c r="BE470" s="51">
        <v>0</v>
      </c>
      <c r="BF470" s="38"/>
      <c r="BG470" s="38"/>
      <c r="BK470" s="38"/>
      <c r="BL470" s="38"/>
      <c r="BM470" s="38"/>
      <c r="BN470" s="38"/>
      <c r="BO470" s="38"/>
      <c r="BP470" s="38"/>
      <c r="BQ470" s="38"/>
      <c r="BR470" s="38"/>
      <c r="BS470" s="38"/>
      <c r="BT470" s="38"/>
      <c r="BU470" s="38"/>
      <c r="BY470" s="38"/>
      <c r="BZ470" s="38"/>
      <c r="CJ470" s="38"/>
    </row>
    <row r="471" spans="2:88" x14ac:dyDescent="0.25">
      <c r="B471" s="8">
        <v>469</v>
      </c>
      <c r="C471" s="9" t="s">
        <v>11757</v>
      </c>
      <c r="D471" s="9" t="s">
        <v>12130</v>
      </c>
      <c r="E471" s="49">
        <v>3.4683173500000004</v>
      </c>
      <c r="F471" s="50">
        <v>2.4757572000000003</v>
      </c>
      <c r="G471" s="50">
        <v>11.892199999999999</v>
      </c>
      <c r="H471" s="51">
        <v>0</v>
      </c>
      <c r="I471" s="50">
        <v>0</v>
      </c>
      <c r="J471" s="50">
        <v>0</v>
      </c>
      <c r="K471" s="50">
        <v>0</v>
      </c>
      <c r="L471" s="50">
        <v>0</v>
      </c>
      <c r="M471" s="49">
        <v>3.0809421166666673</v>
      </c>
      <c r="N471" s="49">
        <v>1.6793607249066667</v>
      </c>
      <c r="O471" s="49">
        <v>0.86856399999999989</v>
      </c>
      <c r="P471" s="50">
        <v>0</v>
      </c>
      <c r="Q471" s="50">
        <v>0</v>
      </c>
      <c r="R471" s="50">
        <v>64.717770000000002</v>
      </c>
      <c r="S471" s="51">
        <v>47.457789999999996</v>
      </c>
      <c r="T471" s="50">
        <v>30.69433166666667</v>
      </c>
      <c r="U471" s="51">
        <v>6.4889666666666672</v>
      </c>
      <c r="V471" s="51">
        <v>0</v>
      </c>
      <c r="W471" s="50">
        <v>0</v>
      </c>
      <c r="X471" s="49">
        <v>3.0942175000000005</v>
      </c>
      <c r="Y471" s="51">
        <v>0</v>
      </c>
      <c r="Z471" s="52">
        <v>0</v>
      </c>
      <c r="AA471" s="52">
        <v>0</v>
      </c>
      <c r="AB471" s="52">
        <v>0</v>
      </c>
      <c r="AC471" s="52">
        <v>0</v>
      </c>
      <c r="AD471" s="52">
        <v>0</v>
      </c>
      <c r="AE471" s="50">
        <v>18.549120199999997</v>
      </c>
      <c r="AF471" s="50">
        <v>62.237052000000006</v>
      </c>
      <c r="AG471" s="50">
        <v>0</v>
      </c>
      <c r="AH471" s="50">
        <v>4.4379952800000009</v>
      </c>
      <c r="AI471" s="52">
        <v>2.7468274666666663</v>
      </c>
      <c r="AJ471" s="49">
        <v>20.282067444059248</v>
      </c>
      <c r="AK471" s="50">
        <v>5.1431592592592592</v>
      </c>
      <c r="AL471" s="50">
        <v>10.409592592592594</v>
      </c>
      <c r="AM471" s="50">
        <v>0</v>
      </c>
      <c r="AN471" s="50">
        <v>11.539160000000001</v>
      </c>
      <c r="AO471" s="50">
        <v>2.3023255813953494</v>
      </c>
      <c r="AP471" s="50">
        <v>7.2424499999999998</v>
      </c>
      <c r="AQ471" s="51">
        <v>4.9024999999999999</v>
      </c>
      <c r="AR471" s="49">
        <v>0</v>
      </c>
      <c r="AS471" s="50">
        <v>0</v>
      </c>
      <c r="AT471" s="50">
        <v>0</v>
      </c>
      <c r="AU471" s="50">
        <v>1.9128499999999997</v>
      </c>
      <c r="AV471" s="50">
        <v>96.115853333333348</v>
      </c>
      <c r="AW471" s="50">
        <v>8.7945305119047639</v>
      </c>
      <c r="AX471" s="50">
        <v>3.5838095238095233</v>
      </c>
      <c r="AY471" s="50">
        <v>51.052780000000006</v>
      </c>
      <c r="AZ471" s="51">
        <v>0</v>
      </c>
      <c r="BA471" s="49">
        <v>0</v>
      </c>
      <c r="BB471" s="49">
        <v>0</v>
      </c>
      <c r="BC471" s="50">
        <v>0</v>
      </c>
      <c r="BD471" s="50">
        <v>0</v>
      </c>
      <c r="BE471" s="51">
        <v>0</v>
      </c>
      <c r="BF471" s="38"/>
      <c r="BG471" s="38"/>
      <c r="BK471" s="38"/>
      <c r="BL471" s="38"/>
      <c r="BM471" s="38"/>
      <c r="BN471" s="38"/>
      <c r="BO471" s="38"/>
      <c r="BP471" s="38"/>
      <c r="BQ471" s="38"/>
      <c r="BR471" s="38"/>
      <c r="BS471" s="38"/>
      <c r="BT471" s="38"/>
      <c r="BU471" s="38"/>
      <c r="BY471" s="38"/>
      <c r="BZ471" s="38"/>
      <c r="CJ471" s="38"/>
    </row>
    <row r="472" spans="2:88" x14ac:dyDescent="0.25">
      <c r="B472" s="8">
        <v>470</v>
      </c>
      <c r="C472" s="9" t="s">
        <v>11757</v>
      </c>
      <c r="D472" s="9" t="s">
        <v>12131</v>
      </c>
      <c r="E472" s="49">
        <v>4.6244231333333339</v>
      </c>
      <c r="F472" s="50">
        <v>3.3010096000000004</v>
      </c>
      <c r="G472" s="50">
        <v>15.856266666666667</v>
      </c>
      <c r="H472" s="51">
        <v>0</v>
      </c>
      <c r="I472" s="50">
        <v>0</v>
      </c>
      <c r="J472" s="50">
        <v>0</v>
      </c>
      <c r="K472" s="50">
        <v>0</v>
      </c>
      <c r="L472" s="50">
        <v>0</v>
      </c>
      <c r="M472" s="49">
        <v>3.0809421166666673</v>
      </c>
      <c r="N472" s="49">
        <v>1.6793607249066667</v>
      </c>
      <c r="O472" s="49">
        <v>0.86856399999999989</v>
      </c>
      <c r="P472" s="50">
        <v>0</v>
      </c>
      <c r="Q472" s="50">
        <v>0</v>
      </c>
      <c r="R472" s="50">
        <v>64.717770000000002</v>
      </c>
      <c r="S472" s="51">
        <v>47.457789999999996</v>
      </c>
      <c r="T472" s="50">
        <v>40.92577555555556</v>
      </c>
      <c r="U472" s="51">
        <v>6.4889666666666672</v>
      </c>
      <c r="V472" s="51">
        <v>0</v>
      </c>
      <c r="W472" s="50">
        <v>0</v>
      </c>
      <c r="X472" s="49">
        <v>3.0942175000000005</v>
      </c>
      <c r="Y472" s="51">
        <v>0</v>
      </c>
      <c r="Z472" s="52">
        <v>0</v>
      </c>
      <c r="AA472" s="52">
        <v>0</v>
      </c>
      <c r="AB472" s="52">
        <v>0</v>
      </c>
      <c r="AC472" s="52">
        <v>0</v>
      </c>
      <c r="AD472" s="52">
        <v>0</v>
      </c>
      <c r="AE472" s="50">
        <v>24.732160266666664</v>
      </c>
      <c r="AF472" s="50">
        <v>82.982736000000003</v>
      </c>
      <c r="AG472" s="50">
        <v>0</v>
      </c>
      <c r="AH472" s="50">
        <v>4.4379952800000009</v>
      </c>
      <c r="AI472" s="52">
        <v>2.7468274666666663</v>
      </c>
      <c r="AJ472" s="49">
        <v>27.042756592078998</v>
      </c>
      <c r="AK472" s="50">
        <v>6.8575456790123459</v>
      </c>
      <c r="AL472" s="50">
        <v>13.879456790123458</v>
      </c>
      <c r="AM472" s="50">
        <v>0</v>
      </c>
      <c r="AN472" s="50">
        <v>15.385546666666668</v>
      </c>
      <c r="AO472" s="50">
        <v>3.0697674418604657</v>
      </c>
      <c r="AP472" s="50">
        <v>9.6565999999999992</v>
      </c>
      <c r="AQ472" s="51">
        <v>6.5366666666666671</v>
      </c>
      <c r="AR472" s="49">
        <v>0</v>
      </c>
      <c r="AS472" s="50">
        <v>0</v>
      </c>
      <c r="AT472" s="50">
        <v>0</v>
      </c>
      <c r="AU472" s="50">
        <v>2.5504666666666664</v>
      </c>
      <c r="AV472" s="50">
        <v>115.40944333333334</v>
      </c>
      <c r="AW472" s="50">
        <v>8.7945305119047639</v>
      </c>
      <c r="AX472" s="50">
        <v>3.5838095238095233</v>
      </c>
      <c r="AY472" s="50">
        <v>51.052780000000006</v>
      </c>
      <c r="AZ472" s="51">
        <v>0</v>
      </c>
      <c r="BA472" s="49">
        <v>0</v>
      </c>
      <c r="BB472" s="49">
        <v>0</v>
      </c>
      <c r="BC472" s="50">
        <v>0</v>
      </c>
      <c r="BD472" s="50">
        <v>0</v>
      </c>
      <c r="BE472" s="51">
        <v>0</v>
      </c>
      <c r="BF472" s="38"/>
      <c r="BG472" s="38"/>
      <c r="BK472" s="38"/>
      <c r="BL472" s="38"/>
      <c r="BM472" s="38"/>
      <c r="BN472" s="38"/>
      <c r="BO472" s="38"/>
      <c r="BP472" s="38"/>
      <c r="BQ472" s="38"/>
      <c r="BR472" s="38"/>
      <c r="BS472" s="38"/>
      <c r="BT472" s="38"/>
      <c r="BU472" s="38"/>
      <c r="BY472" s="38"/>
      <c r="BZ472" s="38"/>
      <c r="CJ472" s="38"/>
    </row>
    <row r="473" spans="2:88" x14ac:dyDescent="0.25">
      <c r="B473" s="8">
        <v>471</v>
      </c>
      <c r="C473" s="9" t="s">
        <v>11757</v>
      </c>
      <c r="D473" s="9" t="s">
        <v>12132</v>
      </c>
      <c r="E473" s="49">
        <v>5.7805289166666673</v>
      </c>
      <c r="F473" s="50">
        <v>4.1262620000000005</v>
      </c>
      <c r="G473" s="50">
        <v>19.820333333333334</v>
      </c>
      <c r="H473" s="51">
        <v>0</v>
      </c>
      <c r="I473" s="50">
        <v>0</v>
      </c>
      <c r="J473" s="50">
        <v>0</v>
      </c>
      <c r="K473" s="50">
        <v>0</v>
      </c>
      <c r="L473" s="50">
        <v>0</v>
      </c>
      <c r="M473" s="49">
        <v>3.0809421166666673</v>
      </c>
      <c r="N473" s="49">
        <v>1.6793607249066667</v>
      </c>
      <c r="O473" s="49">
        <v>0.86856399999999989</v>
      </c>
      <c r="P473" s="50">
        <v>0</v>
      </c>
      <c r="Q473" s="50">
        <v>0</v>
      </c>
      <c r="R473" s="50">
        <v>64.717770000000002</v>
      </c>
      <c r="S473" s="51">
        <v>47.457789999999996</v>
      </c>
      <c r="T473" s="50">
        <v>51.157219444444451</v>
      </c>
      <c r="U473" s="51">
        <v>6.4889666666666672</v>
      </c>
      <c r="V473" s="51">
        <v>0</v>
      </c>
      <c r="W473" s="50">
        <v>0</v>
      </c>
      <c r="X473" s="49">
        <v>3.0942175000000005</v>
      </c>
      <c r="Y473" s="51">
        <v>0</v>
      </c>
      <c r="Z473" s="52">
        <v>0</v>
      </c>
      <c r="AA473" s="52">
        <v>0</v>
      </c>
      <c r="AB473" s="52">
        <v>0</v>
      </c>
      <c r="AC473" s="52">
        <v>0</v>
      </c>
      <c r="AD473" s="52">
        <v>0</v>
      </c>
      <c r="AE473" s="50">
        <v>30.915200333333331</v>
      </c>
      <c r="AF473" s="50">
        <v>103.72842</v>
      </c>
      <c r="AG473" s="50">
        <v>0</v>
      </c>
      <c r="AH473" s="50">
        <v>4.4379952800000009</v>
      </c>
      <c r="AI473" s="52">
        <v>2.7468274666666663</v>
      </c>
      <c r="AJ473" s="49">
        <v>33.803445740098745</v>
      </c>
      <c r="AK473" s="50">
        <v>8.5719320987654317</v>
      </c>
      <c r="AL473" s="50">
        <v>17.349320987654323</v>
      </c>
      <c r="AM473" s="50">
        <v>0</v>
      </c>
      <c r="AN473" s="50">
        <v>19.231933333333334</v>
      </c>
      <c r="AO473" s="50">
        <v>3.837209302325582</v>
      </c>
      <c r="AP473" s="50">
        <v>12.070749999999999</v>
      </c>
      <c r="AQ473" s="51">
        <v>8.1708333333333343</v>
      </c>
      <c r="AR473" s="49">
        <v>0</v>
      </c>
      <c r="AS473" s="50">
        <v>0</v>
      </c>
      <c r="AT473" s="50">
        <v>0</v>
      </c>
      <c r="AU473" s="50">
        <v>2.5504666666666664</v>
      </c>
      <c r="AV473" s="50">
        <v>115.40944333333334</v>
      </c>
      <c r="AW473" s="50">
        <v>8.7945305119047639</v>
      </c>
      <c r="AX473" s="50">
        <v>3.5838095238095233</v>
      </c>
      <c r="AY473" s="50">
        <v>51.052780000000006</v>
      </c>
      <c r="AZ473" s="51">
        <v>0</v>
      </c>
      <c r="BA473" s="49">
        <v>0</v>
      </c>
      <c r="BB473" s="49">
        <v>0</v>
      </c>
      <c r="BC473" s="50">
        <v>0</v>
      </c>
      <c r="BD473" s="50">
        <v>0</v>
      </c>
      <c r="BE473" s="51">
        <v>0</v>
      </c>
      <c r="BF473" s="38"/>
      <c r="BG473" s="38"/>
      <c r="BK473" s="38"/>
      <c r="BL473" s="38"/>
      <c r="BM473" s="38"/>
      <c r="BN473" s="38"/>
      <c r="BO473" s="38"/>
      <c r="BP473" s="38"/>
      <c r="BQ473" s="38"/>
      <c r="BR473" s="38"/>
      <c r="BS473" s="38"/>
      <c r="BT473" s="38"/>
      <c r="BU473" s="38"/>
      <c r="BY473" s="38"/>
      <c r="BZ473" s="38"/>
      <c r="CJ473" s="38"/>
    </row>
    <row r="474" spans="2:88" x14ac:dyDescent="0.25">
      <c r="B474" s="8">
        <v>472</v>
      </c>
      <c r="C474" s="9" t="s">
        <v>11757</v>
      </c>
      <c r="D474" s="9" t="s">
        <v>12133</v>
      </c>
      <c r="E474" s="49">
        <v>6.9366347000000008</v>
      </c>
      <c r="F474" s="50">
        <v>4.9515144000000006</v>
      </c>
      <c r="G474" s="50">
        <v>23.784399999999998</v>
      </c>
      <c r="H474" s="51">
        <v>0</v>
      </c>
      <c r="I474" s="50">
        <v>0</v>
      </c>
      <c r="J474" s="50">
        <v>0</v>
      </c>
      <c r="K474" s="50">
        <v>0</v>
      </c>
      <c r="L474" s="50">
        <v>0</v>
      </c>
      <c r="M474" s="49">
        <v>3.0809421166666673</v>
      </c>
      <c r="N474" s="49">
        <v>1.6793607249066667</v>
      </c>
      <c r="O474" s="49">
        <v>0.86856399999999989</v>
      </c>
      <c r="P474" s="50">
        <v>0</v>
      </c>
      <c r="Q474" s="50">
        <v>0</v>
      </c>
      <c r="R474" s="50">
        <v>64.717770000000002</v>
      </c>
      <c r="S474" s="51">
        <v>47.457789999999996</v>
      </c>
      <c r="T474" s="50">
        <v>61.388663333333341</v>
      </c>
      <c r="U474" s="51">
        <v>6.4889666666666672</v>
      </c>
      <c r="V474" s="51">
        <v>0</v>
      </c>
      <c r="W474" s="50">
        <v>0</v>
      </c>
      <c r="X474" s="49">
        <v>3.0942175000000005</v>
      </c>
      <c r="Y474" s="51">
        <v>0</v>
      </c>
      <c r="Z474" s="52">
        <v>0</v>
      </c>
      <c r="AA474" s="52">
        <v>0</v>
      </c>
      <c r="AB474" s="52">
        <v>0</v>
      </c>
      <c r="AC474" s="52">
        <v>0</v>
      </c>
      <c r="AD474" s="52">
        <v>0</v>
      </c>
      <c r="AE474" s="50">
        <v>37.098240399999995</v>
      </c>
      <c r="AF474" s="50">
        <v>124.47410400000001</v>
      </c>
      <c r="AG474" s="50">
        <v>0</v>
      </c>
      <c r="AH474" s="50">
        <v>4.4379952800000009</v>
      </c>
      <c r="AI474" s="52">
        <v>2.7468274666666663</v>
      </c>
      <c r="AJ474" s="49">
        <v>40.564134888118495</v>
      </c>
      <c r="AK474" s="50">
        <v>10.286318518518518</v>
      </c>
      <c r="AL474" s="50">
        <v>20.819185185185187</v>
      </c>
      <c r="AM474" s="50">
        <v>0</v>
      </c>
      <c r="AN474" s="50">
        <v>23.078320000000001</v>
      </c>
      <c r="AO474" s="50">
        <v>4.6046511627906987</v>
      </c>
      <c r="AP474" s="50">
        <v>14.4849</v>
      </c>
      <c r="AQ474" s="51">
        <v>9.8049999999999997</v>
      </c>
      <c r="AR474" s="49">
        <v>0</v>
      </c>
      <c r="AS474" s="50">
        <v>0</v>
      </c>
      <c r="AT474" s="50">
        <v>0</v>
      </c>
      <c r="AU474" s="50">
        <v>3.1880833333333332</v>
      </c>
      <c r="AV474" s="50">
        <v>134.70303333333334</v>
      </c>
      <c r="AW474" s="50">
        <v>8.7945305119047639</v>
      </c>
      <c r="AX474" s="50">
        <v>3.5838095238095233</v>
      </c>
      <c r="AY474" s="50">
        <v>51.052780000000006</v>
      </c>
      <c r="AZ474" s="51">
        <v>0</v>
      </c>
      <c r="BA474" s="49">
        <v>0</v>
      </c>
      <c r="BB474" s="49">
        <v>0</v>
      </c>
      <c r="BC474" s="50">
        <v>0</v>
      </c>
      <c r="BD474" s="50">
        <v>0</v>
      </c>
      <c r="BE474" s="51">
        <v>0</v>
      </c>
      <c r="BF474" s="38"/>
      <c r="BG474" s="38"/>
      <c r="BK474" s="38"/>
      <c r="BL474" s="38"/>
      <c r="BM474" s="38"/>
      <c r="BN474" s="38"/>
      <c r="BO474" s="38"/>
      <c r="BP474" s="38"/>
      <c r="BQ474" s="38"/>
      <c r="BR474" s="38"/>
      <c r="BS474" s="38"/>
      <c r="BT474" s="38"/>
      <c r="BU474" s="38"/>
      <c r="BY474" s="38"/>
      <c r="BZ474" s="38"/>
      <c r="CJ474" s="38"/>
    </row>
    <row r="475" spans="2:88" x14ac:dyDescent="0.25">
      <c r="B475" s="8">
        <v>473</v>
      </c>
      <c r="C475" s="9" t="s">
        <v>11757</v>
      </c>
      <c r="D475" s="9" t="s">
        <v>12134</v>
      </c>
      <c r="E475" s="49">
        <v>6.9366347000000008</v>
      </c>
      <c r="F475" s="50">
        <v>4.9515144000000006</v>
      </c>
      <c r="G475" s="50">
        <v>23.784399999999998</v>
      </c>
      <c r="H475" s="51">
        <v>0</v>
      </c>
      <c r="I475" s="50">
        <v>0</v>
      </c>
      <c r="J475" s="50">
        <v>0</v>
      </c>
      <c r="K475" s="50">
        <v>0</v>
      </c>
      <c r="L475" s="50">
        <v>0</v>
      </c>
      <c r="M475" s="49">
        <v>6.1618842333333346</v>
      </c>
      <c r="N475" s="49">
        <v>2.1412299881066668</v>
      </c>
      <c r="O475" s="49">
        <v>1.7371279999999998</v>
      </c>
      <c r="P475" s="50">
        <v>0</v>
      </c>
      <c r="Q475" s="50">
        <v>0</v>
      </c>
      <c r="R475" s="50">
        <v>98.549083333333328</v>
      </c>
      <c r="S475" s="51">
        <v>47.457789999999996</v>
      </c>
      <c r="T475" s="50">
        <v>30.69433166666667</v>
      </c>
      <c r="U475" s="51">
        <v>16.348733333333335</v>
      </c>
      <c r="V475" s="51">
        <v>0</v>
      </c>
      <c r="W475" s="50">
        <v>0</v>
      </c>
      <c r="X475" s="49">
        <v>3.0942175000000005</v>
      </c>
      <c r="Y475" s="51">
        <v>0</v>
      </c>
      <c r="Z475" s="52">
        <v>0</v>
      </c>
      <c r="AA475" s="52">
        <v>0</v>
      </c>
      <c r="AB475" s="52">
        <v>0</v>
      </c>
      <c r="AC475" s="52">
        <v>0</v>
      </c>
      <c r="AD475" s="52">
        <v>0</v>
      </c>
      <c r="AE475" s="50">
        <v>18.549120199999997</v>
      </c>
      <c r="AF475" s="50">
        <v>62.237052000000006</v>
      </c>
      <c r="AG475" s="50">
        <v>0</v>
      </c>
      <c r="AH475" s="50">
        <v>8.8759905600000018</v>
      </c>
      <c r="AI475" s="52">
        <v>5.4636506518518519</v>
      </c>
      <c r="AJ475" s="49">
        <v>20.282067444059248</v>
      </c>
      <c r="AK475" s="50">
        <v>10.286318518518518</v>
      </c>
      <c r="AL475" s="50">
        <v>20.819185185185187</v>
      </c>
      <c r="AM475" s="50">
        <v>0</v>
      </c>
      <c r="AN475" s="50">
        <v>23.078320000000001</v>
      </c>
      <c r="AO475" s="50">
        <v>4.6046511627906987</v>
      </c>
      <c r="AP475" s="50">
        <v>14.4849</v>
      </c>
      <c r="AQ475" s="51">
        <v>9.8049999999999997</v>
      </c>
      <c r="AR475" s="49">
        <v>0</v>
      </c>
      <c r="AS475" s="50">
        <v>0</v>
      </c>
      <c r="AT475" s="50">
        <v>0</v>
      </c>
      <c r="AU475" s="50">
        <v>3.8256999999999994</v>
      </c>
      <c r="AV475" s="50">
        <v>192.2317066666667</v>
      </c>
      <c r="AW475" s="50">
        <v>17.589061023809528</v>
      </c>
      <c r="AX475" s="50">
        <v>3.5838095238095233</v>
      </c>
      <c r="AY475" s="50">
        <v>80.749716666666686</v>
      </c>
      <c r="AZ475" s="51">
        <v>0</v>
      </c>
      <c r="BA475" s="49">
        <v>0</v>
      </c>
      <c r="BB475" s="49">
        <v>0</v>
      </c>
      <c r="BC475" s="50">
        <v>0</v>
      </c>
      <c r="BD475" s="50">
        <v>0</v>
      </c>
      <c r="BE475" s="51">
        <v>0</v>
      </c>
      <c r="BF475" s="38"/>
      <c r="BG475" s="38"/>
      <c r="BK475" s="38"/>
      <c r="BL475" s="38"/>
      <c r="BM475" s="38"/>
      <c r="BN475" s="38"/>
      <c r="BO475" s="38"/>
      <c r="BP475" s="38"/>
      <c r="BQ475" s="38"/>
      <c r="BR475" s="38"/>
      <c r="BS475" s="38"/>
      <c r="BT475" s="38"/>
      <c r="BU475" s="38"/>
      <c r="BY475" s="38"/>
      <c r="BZ475" s="38"/>
      <c r="CJ475" s="38"/>
    </row>
    <row r="476" spans="2:88" x14ac:dyDescent="0.25">
      <c r="B476" s="8">
        <v>474</v>
      </c>
      <c r="C476" s="9" t="s">
        <v>11757</v>
      </c>
      <c r="D476" s="9" t="s">
        <v>12135</v>
      </c>
      <c r="E476" s="49">
        <v>9.2488462666666678</v>
      </c>
      <c r="F476" s="50">
        <v>6.6020192000000009</v>
      </c>
      <c r="G476" s="50">
        <v>31.712533333333333</v>
      </c>
      <c r="H476" s="51">
        <v>0</v>
      </c>
      <c r="I476" s="50">
        <v>0</v>
      </c>
      <c r="J476" s="50">
        <v>0</v>
      </c>
      <c r="K476" s="50">
        <v>0</v>
      </c>
      <c r="L476" s="50">
        <v>0</v>
      </c>
      <c r="M476" s="49">
        <v>6.1618842333333346</v>
      </c>
      <c r="N476" s="49">
        <v>2.1412299881066668</v>
      </c>
      <c r="O476" s="49">
        <v>1.7371279999999998</v>
      </c>
      <c r="P476" s="50">
        <v>0</v>
      </c>
      <c r="Q476" s="50">
        <v>0</v>
      </c>
      <c r="R476" s="50">
        <v>98.549083333333328</v>
      </c>
      <c r="S476" s="51">
        <v>47.457789999999996</v>
      </c>
      <c r="T476" s="50">
        <v>40.92577555555556</v>
      </c>
      <c r="U476" s="51">
        <v>16.348733333333335</v>
      </c>
      <c r="V476" s="51">
        <v>0</v>
      </c>
      <c r="W476" s="50">
        <v>0</v>
      </c>
      <c r="X476" s="49">
        <v>3.0942175000000005</v>
      </c>
      <c r="Y476" s="51">
        <v>0</v>
      </c>
      <c r="Z476" s="52">
        <v>0</v>
      </c>
      <c r="AA476" s="52">
        <v>0</v>
      </c>
      <c r="AB476" s="52">
        <v>0</v>
      </c>
      <c r="AC476" s="52">
        <v>0</v>
      </c>
      <c r="AD476" s="52">
        <v>0</v>
      </c>
      <c r="AE476" s="50">
        <v>24.732160266666664</v>
      </c>
      <c r="AF476" s="50">
        <v>82.982736000000003</v>
      </c>
      <c r="AG476" s="50">
        <v>0</v>
      </c>
      <c r="AH476" s="50">
        <v>8.8759905600000018</v>
      </c>
      <c r="AI476" s="52">
        <v>5.4636506518518519</v>
      </c>
      <c r="AJ476" s="49">
        <v>27.042756592078998</v>
      </c>
      <c r="AK476" s="50">
        <v>13.715091358024692</v>
      </c>
      <c r="AL476" s="50">
        <v>27.758913580246915</v>
      </c>
      <c r="AM476" s="50">
        <v>0</v>
      </c>
      <c r="AN476" s="50">
        <v>30.771093333333337</v>
      </c>
      <c r="AO476" s="50">
        <v>6.1395348837209314</v>
      </c>
      <c r="AP476" s="50">
        <v>19.313199999999998</v>
      </c>
      <c r="AQ476" s="51">
        <v>13.073333333333334</v>
      </c>
      <c r="AR476" s="49">
        <v>0</v>
      </c>
      <c r="AS476" s="50">
        <v>0</v>
      </c>
      <c r="AT476" s="50">
        <v>0</v>
      </c>
      <c r="AU476" s="50">
        <v>5.1009333333333329</v>
      </c>
      <c r="AV476" s="50">
        <v>230.81888666666669</v>
      </c>
      <c r="AW476" s="50">
        <v>17.589061023809528</v>
      </c>
      <c r="AX476" s="50">
        <v>3.5838095238095233</v>
      </c>
      <c r="AY476" s="50">
        <v>80.749716666666686</v>
      </c>
      <c r="AZ476" s="51">
        <v>0</v>
      </c>
      <c r="BA476" s="49">
        <v>0</v>
      </c>
      <c r="BB476" s="49">
        <v>0</v>
      </c>
      <c r="BC476" s="50">
        <v>0</v>
      </c>
      <c r="BD476" s="50">
        <v>0</v>
      </c>
      <c r="BE476" s="51">
        <v>0</v>
      </c>
      <c r="BF476" s="38"/>
      <c r="BG476" s="38"/>
      <c r="BK476" s="38"/>
      <c r="BL476" s="38"/>
      <c r="BM476" s="38"/>
      <c r="BN476" s="38"/>
      <c r="BO476" s="38"/>
      <c r="BP476" s="38"/>
      <c r="BQ476" s="38"/>
      <c r="BR476" s="38"/>
      <c r="BS476" s="38"/>
      <c r="BT476" s="38"/>
      <c r="BU476" s="38"/>
      <c r="BY476" s="38"/>
      <c r="BZ476" s="38"/>
      <c r="CJ476" s="38"/>
    </row>
    <row r="477" spans="2:88" x14ac:dyDescent="0.25">
      <c r="B477" s="8">
        <v>475</v>
      </c>
      <c r="C477" s="9" t="s">
        <v>11757</v>
      </c>
      <c r="D477" s="9" t="s">
        <v>12136</v>
      </c>
      <c r="E477" s="49">
        <v>11.561057833333335</v>
      </c>
      <c r="F477" s="50">
        <v>8.2525240000000011</v>
      </c>
      <c r="G477" s="50">
        <v>39.640666666666668</v>
      </c>
      <c r="H477" s="51">
        <v>0</v>
      </c>
      <c r="I477" s="50">
        <v>0</v>
      </c>
      <c r="J477" s="50">
        <v>0</v>
      </c>
      <c r="K477" s="50">
        <v>0</v>
      </c>
      <c r="L477" s="50">
        <v>0</v>
      </c>
      <c r="M477" s="49">
        <v>6.1618842333333346</v>
      </c>
      <c r="N477" s="49">
        <v>2.1412299881066668</v>
      </c>
      <c r="O477" s="49">
        <v>1.7371279999999998</v>
      </c>
      <c r="P477" s="50">
        <v>0</v>
      </c>
      <c r="Q477" s="50">
        <v>0</v>
      </c>
      <c r="R477" s="50">
        <v>98.549083333333328</v>
      </c>
      <c r="S477" s="51">
        <v>47.457789999999996</v>
      </c>
      <c r="T477" s="50">
        <v>51.157219444444451</v>
      </c>
      <c r="U477" s="51">
        <v>16.348733333333335</v>
      </c>
      <c r="V477" s="51">
        <v>0</v>
      </c>
      <c r="W477" s="50">
        <v>0</v>
      </c>
      <c r="X477" s="49">
        <v>3.0942175000000005</v>
      </c>
      <c r="Y477" s="51">
        <v>0</v>
      </c>
      <c r="Z477" s="52">
        <v>0</v>
      </c>
      <c r="AA477" s="52">
        <v>0</v>
      </c>
      <c r="AB477" s="52">
        <v>0</v>
      </c>
      <c r="AC477" s="52">
        <v>0</v>
      </c>
      <c r="AD477" s="52">
        <v>0</v>
      </c>
      <c r="AE477" s="50">
        <v>30.915200333333331</v>
      </c>
      <c r="AF477" s="50">
        <v>103.72842</v>
      </c>
      <c r="AG477" s="50">
        <v>0</v>
      </c>
      <c r="AH477" s="50">
        <v>8.8759905600000018</v>
      </c>
      <c r="AI477" s="52">
        <v>5.4636506518518519</v>
      </c>
      <c r="AJ477" s="49">
        <v>33.803445740098745</v>
      </c>
      <c r="AK477" s="50">
        <v>17.143864197530863</v>
      </c>
      <c r="AL477" s="50">
        <v>34.698641975308647</v>
      </c>
      <c r="AM477" s="50">
        <v>0</v>
      </c>
      <c r="AN477" s="50">
        <v>38.463866666666668</v>
      </c>
      <c r="AO477" s="50">
        <v>7.674418604651164</v>
      </c>
      <c r="AP477" s="50">
        <v>24.141499999999997</v>
      </c>
      <c r="AQ477" s="51">
        <v>16.341666666666669</v>
      </c>
      <c r="AR477" s="49">
        <v>0</v>
      </c>
      <c r="AS477" s="50">
        <v>0</v>
      </c>
      <c r="AT477" s="50">
        <v>0</v>
      </c>
      <c r="AU477" s="50">
        <v>5.1009333333333329</v>
      </c>
      <c r="AV477" s="50">
        <v>230.81888666666669</v>
      </c>
      <c r="AW477" s="50">
        <v>17.589061023809528</v>
      </c>
      <c r="AX477" s="50">
        <v>3.5838095238095233</v>
      </c>
      <c r="AY477" s="50">
        <v>80.749716666666686</v>
      </c>
      <c r="AZ477" s="51">
        <v>0</v>
      </c>
      <c r="BA477" s="49">
        <v>0</v>
      </c>
      <c r="BB477" s="49">
        <v>0</v>
      </c>
      <c r="BC477" s="50">
        <v>0</v>
      </c>
      <c r="BD477" s="50">
        <v>0</v>
      </c>
      <c r="BE477" s="51">
        <v>0</v>
      </c>
      <c r="BF477" s="38"/>
      <c r="BG477" s="38"/>
      <c r="BK477" s="38"/>
      <c r="BL477" s="38"/>
      <c r="BM477" s="38"/>
      <c r="BN477" s="38"/>
      <c r="BO477" s="38"/>
      <c r="BP477" s="38"/>
      <c r="BQ477" s="38"/>
      <c r="BR477" s="38"/>
      <c r="BS477" s="38"/>
      <c r="BT477" s="38"/>
      <c r="BU477" s="38"/>
      <c r="BY477" s="38"/>
      <c r="BZ477" s="38"/>
      <c r="CJ477" s="38"/>
    </row>
    <row r="478" spans="2:88" x14ac:dyDescent="0.25">
      <c r="B478" s="8">
        <v>476</v>
      </c>
      <c r="C478" s="9" t="s">
        <v>11757</v>
      </c>
      <c r="D478" s="9" t="s">
        <v>12137</v>
      </c>
      <c r="E478" s="49">
        <v>13.873269400000002</v>
      </c>
      <c r="F478" s="50">
        <v>9.9030288000000013</v>
      </c>
      <c r="G478" s="50">
        <v>47.568799999999996</v>
      </c>
      <c r="H478" s="51">
        <v>0</v>
      </c>
      <c r="I478" s="50">
        <v>0</v>
      </c>
      <c r="J478" s="50">
        <v>0</v>
      </c>
      <c r="K478" s="50">
        <v>0</v>
      </c>
      <c r="L478" s="50">
        <v>0</v>
      </c>
      <c r="M478" s="49">
        <v>6.1618842333333346</v>
      </c>
      <c r="N478" s="49">
        <v>2.1412299881066668</v>
      </c>
      <c r="O478" s="49">
        <v>1.7371279999999998</v>
      </c>
      <c r="P478" s="50">
        <v>0</v>
      </c>
      <c r="Q478" s="50">
        <v>0</v>
      </c>
      <c r="R478" s="50">
        <v>98.549083333333328</v>
      </c>
      <c r="S478" s="51">
        <v>47.457789999999996</v>
      </c>
      <c r="T478" s="50">
        <v>61.388663333333341</v>
      </c>
      <c r="U478" s="51">
        <v>16.348733333333335</v>
      </c>
      <c r="V478" s="51">
        <v>0</v>
      </c>
      <c r="W478" s="50">
        <v>0</v>
      </c>
      <c r="X478" s="49">
        <v>3.0942175000000005</v>
      </c>
      <c r="Y478" s="51">
        <v>0</v>
      </c>
      <c r="Z478" s="52">
        <v>0</v>
      </c>
      <c r="AA478" s="52">
        <v>0</v>
      </c>
      <c r="AB478" s="52">
        <v>0</v>
      </c>
      <c r="AC478" s="52">
        <v>0</v>
      </c>
      <c r="AD478" s="52">
        <v>0</v>
      </c>
      <c r="AE478" s="50">
        <v>37.098240399999995</v>
      </c>
      <c r="AF478" s="50">
        <v>124.47410400000001</v>
      </c>
      <c r="AG478" s="50">
        <v>0</v>
      </c>
      <c r="AH478" s="50">
        <v>8.8759905600000018</v>
      </c>
      <c r="AI478" s="52">
        <v>5.4636506518518519</v>
      </c>
      <c r="AJ478" s="49">
        <v>40.564134888118495</v>
      </c>
      <c r="AK478" s="50">
        <v>20.572637037037037</v>
      </c>
      <c r="AL478" s="50">
        <v>41.638370370370374</v>
      </c>
      <c r="AM478" s="50">
        <v>0</v>
      </c>
      <c r="AN478" s="50">
        <v>46.156640000000003</v>
      </c>
      <c r="AO478" s="50">
        <v>9.2093023255813975</v>
      </c>
      <c r="AP478" s="50">
        <v>28.969799999999999</v>
      </c>
      <c r="AQ478" s="51">
        <v>19.61</v>
      </c>
      <c r="AR478" s="49">
        <v>0</v>
      </c>
      <c r="AS478" s="50">
        <v>0</v>
      </c>
      <c r="AT478" s="50">
        <v>0</v>
      </c>
      <c r="AU478" s="50">
        <v>6.3761666666666663</v>
      </c>
      <c r="AV478" s="50">
        <v>269.40606666666667</v>
      </c>
      <c r="AW478" s="50">
        <v>17.589061023809528</v>
      </c>
      <c r="AX478" s="50">
        <v>3.5838095238095233</v>
      </c>
      <c r="AY478" s="50">
        <v>80.749716666666686</v>
      </c>
      <c r="AZ478" s="51">
        <v>0</v>
      </c>
      <c r="BA478" s="49">
        <v>0</v>
      </c>
      <c r="BB478" s="49">
        <v>0</v>
      </c>
      <c r="BC478" s="50">
        <v>0</v>
      </c>
      <c r="BD478" s="50">
        <v>0</v>
      </c>
      <c r="BE478" s="51">
        <v>0</v>
      </c>
      <c r="BF478" s="38"/>
      <c r="BG478" s="38"/>
      <c r="BK478" s="38"/>
      <c r="BL478" s="38"/>
      <c r="BM478" s="38"/>
      <c r="BN478" s="38"/>
      <c r="BO478" s="38"/>
      <c r="BP478" s="38"/>
      <c r="BQ478" s="38"/>
      <c r="BR478" s="38"/>
      <c r="BS478" s="38"/>
      <c r="BT478" s="38"/>
      <c r="BU478" s="38"/>
      <c r="BY478" s="38"/>
      <c r="BZ478" s="38"/>
      <c r="CJ478" s="38"/>
    </row>
    <row r="479" spans="2:88" x14ac:dyDescent="0.25">
      <c r="B479" s="8">
        <v>477</v>
      </c>
      <c r="C479" s="9" t="s">
        <v>11757</v>
      </c>
      <c r="D479" s="9" t="s">
        <v>12138</v>
      </c>
      <c r="E479" s="49">
        <v>10.404952050000002</v>
      </c>
      <c r="F479" s="50">
        <v>7.427271600000001</v>
      </c>
      <c r="G479" s="50">
        <v>35.676600000000001</v>
      </c>
      <c r="H479" s="51">
        <v>0</v>
      </c>
      <c r="I479" s="50">
        <v>0</v>
      </c>
      <c r="J479" s="50">
        <v>0</v>
      </c>
      <c r="K479" s="50">
        <v>0</v>
      </c>
      <c r="L479" s="50">
        <v>0</v>
      </c>
      <c r="M479" s="49">
        <v>9.2428263500000014</v>
      </c>
      <c r="N479" s="49">
        <v>2.7070817396444444</v>
      </c>
      <c r="O479" s="49">
        <v>2.6056919999999995</v>
      </c>
      <c r="P479" s="50">
        <v>0</v>
      </c>
      <c r="Q479" s="50">
        <v>0</v>
      </c>
      <c r="R479" s="50">
        <v>132.09772999999998</v>
      </c>
      <c r="S479" s="51">
        <v>47.457789999999996</v>
      </c>
      <c r="T479" s="50">
        <v>30.69433166666667</v>
      </c>
      <c r="U479" s="51">
        <v>17.482226666666673</v>
      </c>
      <c r="V479" s="51">
        <v>0</v>
      </c>
      <c r="W479" s="50">
        <v>0</v>
      </c>
      <c r="X479" s="49">
        <v>3.0942175000000005</v>
      </c>
      <c r="Y479" s="51">
        <v>0</v>
      </c>
      <c r="Z479" s="52">
        <v>0</v>
      </c>
      <c r="AA479" s="52">
        <v>0</v>
      </c>
      <c r="AB479" s="52">
        <v>0</v>
      </c>
      <c r="AC479" s="52">
        <v>0</v>
      </c>
      <c r="AD479" s="52">
        <v>0</v>
      </c>
      <c r="AE479" s="50">
        <v>18.549120199999997</v>
      </c>
      <c r="AF479" s="50">
        <v>62.237052000000006</v>
      </c>
      <c r="AG479" s="50">
        <v>0</v>
      </c>
      <c r="AH479" s="50">
        <v>13.313985840000004</v>
      </c>
      <c r="AI479" s="52">
        <v>8.180473837037038</v>
      </c>
      <c r="AJ479" s="49">
        <v>20.282067444059248</v>
      </c>
      <c r="AK479" s="50">
        <v>15.429477777777777</v>
      </c>
      <c r="AL479" s="50">
        <v>31.228777777777779</v>
      </c>
      <c r="AM479" s="50">
        <v>0</v>
      </c>
      <c r="AN479" s="50">
        <v>34.61748</v>
      </c>
      <c r="AO479" s="50">
        <v>6.9069767441860481</v>
      </c>
      <c r="AP479" s="50">
        <v>21.727350000000001</v>
      </c>
      <c r="AQ479" s="51">
        <v>14.7075</v>
      </c>
      <c r="AR479" s="49">
        <v>0</v>
      </c>
      <c r="AS479" s="50">
        <v>0</v>
      </c>
      <c r="AT479" s="50">
        <v>0</v>
      </c>
      <c r="AU479" s="50">
        <v>5.7385499999999992</v>
      </c>
      <c r="AV479" s="50">
        <v>288.34756000000004</v>
      </c>
      <c r="AW479" s="50">
        <v>26.383591535714292</v>
      </c>
      <c r="AX479" s="50">
        <v>3.5838095238095233</v>
      </c>
      <c r="AY479" s="50">
        <v>106.32013333333335</v>
      </c>
      <c r="AZ479" s="51">
        <v>0</v>
      </c>
      <c r="BA479" s="49">
        <v>0</v>
      </c>
      <c r="BB479" s="49">
        <v>0</v>
      </c>
      <c r="BC479" s="50">
        <v>0</v>
      </c>
      <c r="BD479" s="50">
        <v>0</v>
      </c>
      <c r="BE479" s="51">
        <v>0</v>
      </c>
      <c r="BF479" s="38"/>
      <c r="BG479" s="38"/>
      <c r="BK479" s="38"/>
      <c r="BL479" s="38"/>
      <c r="BM479" s="38"/>
      <c r="BN479" s="38"/>
      <c r="BO479" s="38"/>
      <c r="BP479" s="38"/>
      <c r="BQ479" s="38"/>
      <c r="BR479" s="38"/>
      <c r="BS479" s="38"/>
      <c r="BT479" s="38"/>
      <c r="BU479" s="38"/>
      <c r="BY479" s="38"/>
      <c r="BZ479" s="38"/>
      <c r="CJ479" s="38"/>
    </row>
    <row r="480" spans="2:88" x14ac:dyDescent="0.25">
      <c r="B480" s="8">
        <v>478</v>
      </c>
      <c r="C480" s="9" t="s">
        <v>11757</v>
      </c>
      <c r="D480" s="9" t="s">
        <v>12139</v>
      </c>
      <c r="E480" s="49">
        <v>13.873269400000002</v>
      </c>
      <c r="F480" s="50">
        <v>9.9030288000000013</v>
      </c>
      <c r="G480" s="50">
        <v>47.568799999999996</v>
      </c>
      <c r="H480" s="51">
        <v>0</v>
      </c>
      <c r="I480" s="50">
        <v>0</v>
      </c>
      <c r="J480" s="50">
        <v>0</v>
      </c>
      <c r="K480" s="50">
        <v>0</v>
      </c>
      <c r="L480" s="50">
        <v>0</v>
      </c>
      <c r="M480" s="49">
        <v>9.2428263500000014</v>
      </c>
      <c r="N480" s="49">
        <v>2.7070817396444444</v>
      </c>
      <c r="O480" s="49">
        <v>2.6056919999999995</v>
      </c>
      <c r="P480" s="50">
        <v>0</v>
      </c>
      <c r="Q480" s="50">
        <v>0</v>
      </c>
      <c r="R480" s="50">
        <v>132.09772999999998</v>
      </c>
      <c r="S480" s="51">
        <v>47.457789999999996</v>
      </c>
      <c r="T480" s="50">
        <v>40.92577555555556</v>
      </c>
      <c r="U480" s="51">
        <v>17.482226666666673</v>
      </c>
      <c r="V480" s="51">
        <v>0</v>
      </c>
      <c r="W480" s="50">
        <v>0</v>
      </c>
      <c r="X480" s="49">
        <v>3.0942175000000005</v>
      </c>
      <c r="Y480" s="51">
        <v>0</v>
      </c>
      <c r="Z480" s="52">
        <v>0</v>
      </c>
      <c r="AA480" s="52">
        <v>0</v>
      </c>
      <c r="AB480" s="52">
        <v>0</v>
      </c>
      <c r="AC480" s="52">
        <v>0</v>
      </c>
      <c r="AD480" s="52">
        <v>0</v>
      </c>
      <c r="AE480" s="50">
        <v>24.732160266666664</v>
      </c>
      <c r="AF480" s="50">
        <v>82.982736000000003</v>
      </c>
      <c r="AG480" s="50">
        <v>0</v>
      </c>
      <c r="AH480" s="50">
        <v>13.313985840000004</v>
      </c>
      <c r="AI480" s="52">
        <v>8.180473837037038</v>
      </c>
      <c r="AJ480" s="49">
        <v>27.042756592078998</v>
      </c>
      <c r="AK480" s="50">
        <v>20.572637037037037</v>
      </c>
      <c r="AL480" s="50">
        <v>41.638370370370374</v>
      </c>
      <c r="AM480" s="50">
        <v>0</v>
      </c>
      <c r="AN480" s="50">
        <v>46.156640000000003</v>
      </c>
      <c r="AO480" s="50">
        <v>9.2093023255813975</v>
      </c>
      <c r="AP480" s="50">
        <v>28.969799999999999</v>
      </c>
      <c r="AQ480" s="51">
        <v>19.61</v>
      </c>
      <c r="AR480" s="49">
        <v>0</v>
      </c>
      <c r="AS480" s="50">
        <v>0</v>
      </c>
      <c r="AT480" s="50">
        <v>0</v>
      </c>
      <c r="AU480" s="50">
        <v>7.6513999999999989</v>
      </c>
      <c r="AV480" s="50">
        <v>346.22833000000003</v>
      </c>
      <c r="AW480" s="50">
        <v>26.383591535714292</v>
      </c>
      <c r="AX480" s="50">
        <v>3.5838095238095233</v>
      </c>
      <c r="AY480" s="50">
        <v>106.32013333333335</v>
      </c>
      <c r="AZ480" s="51">
        <v>0</v>
      </c>
      <c r="BA480" s="49">
        <v>0</v>
      </c>
      <c r="BB480" s="49">
        <v>0</v>
      </c>
      <c r="BC480" s="50">
        <v>0</v>
      </c>
      <c r="BD480" s="50">
        <v>0</v>
      </c>
      <c r="BE480" s="51">
        <v>0</v>
      </c>
      <c r="BF480" s="38"/>
      <c r="BG480" s="38"/>
      <c r="BK480" s="38"/>
      <c r="BL480" s="38"/>
      <c r="BM480" s="38"/>
      <c r="BN480" s="38"/>
      <c r="BO480" s="38"/>
      <c r="BP480" s="38"/>
      <c r="BQ480" s="38"/>
      <c r="BR480" s="38"/>
      <c r="BS480" s="38"/>
      <c r="BT480" s="38"/>
      <c r="BU480" s="38"/>
      <c r="BY480" s="38"/>
      <c r="BZ480" s="38"/>
      <c r="CJ480" s="38"/>
    </row>
    <row r="481" spans="2:88" x14ac:dyDescent="0.25">
      <c r="B481" s="8">
        <v>479</v>
      </c>
      <c r="C481" s="9" t="s">
        <v>11757</v>
      </c>
      <c r="D481" s="9" t="s">
        <v>12140</v>
      </c>
      <c r="E481" s="49">
        <v>17.341586750000001</v>
      </c>
      <c r="F481" s="50">
        <v>12.378786000000002</v>
      </c>
      <c r="G481" s="50">
        <v>59.460999999999999</v>
      </c>
      <c r="H481" s="51">
        <v>0</v>
      </c>
      <c r="I481" s="50">
        <v>0</v>
      </c>
      <c r="J481" s="50">
        <v>0</v>
      </c>
      <c r="K481" s="50">
        <v>0</v>
      </c>
      <c r="L481" s="50">
        <v>0</v>
      </c>
      <c r="M481" s="49">
        <v>9.2428263500000014</v>
      </c>
      <c r="N481" s="49">
        <v>2.7070817396444444</v>
      </c>
      <c r="O481" s="49">
        <v>2.6056919999999995</v>
      </c>
      <c r="P481" s="50">
        <v>0</v>
      </c>
      <c r="Q481" s="50">
        <v>0</v>
      </c>
      <c r="R481" s="50">
        <v>132.09772999999998</v>
      </c>
      <c r="S481" s="51">
        <v>47.457789999999996</v>
      </c>
      <c r="T481" s="50">
        <v>51.157219444444451</v>
      </c>
      <c r="U481" s="51">
        <v>17.482226666666673</v>
      </c>
      <c r="V481" s="51">
        <v>0</v>
      </c>
      <c r="W481" s="50">
        <v>0</v>
      </c>
      <c r="X481" s="49">
        <v>3.0942175000000005</v>
      </c>
      <c r="Y481" s="51">
        <v>0</v>
      </c>
      <c r="Z481" s="52">
        <v>0</v>
      </c>
      <c r="AA481" s="52">
        <v>0</v>
      </c>
      <c r="AB481" s="52">
        <v>0</v>
      </c>
      <c r="AC481" s="52">
        <v>0</v>
      </c>
      <c r="AD481" s="52">
        <v>0</v>
      </c>
      <c r="AE481" s="50">
        <v>30.915200333333331</v>
      </c>
      <c r="AF481" s="50">
        <v>103.72842</v>
      </c>
      <c r="AG481" s="50">
        <v>0</v>
      </c>
      <c r="AH481" s="50">
        <v>13.313985840000004</v>
      </c>
      <c r="AI481" s="52">
        <v>8.180473837037038</v>
      </c>
      <c r="AJ481" s="49">
        <v>33.803445740098745</v>
      </c>
      <c r="AK481" s="50">
        <v>25.715796296296297</v>
      </c>
      <c r="AL481" s="50">
        <v>52.04796296296297</v>
      </c>
      <c r="AM481" s="50">
        <v>0</v>
      </c>
      <c r="AN481" s="50">
        <v>57.695800000000006</v>
      </c>
      <c r="AO481" s="50">
        <v>11.511627906976747</v>
      </c>
      <c r="AP481" s="50">
        <v>36.212249999999997</v>
      </c>
      <c r="AQ481" s="51">
        <v>24.512499999999999</v>
      </c>
      <c r="AR481" s="49">
        <v>0</v>
      </c>
      <c r="AS481" s="50">
        <v>0</v>
      </c>
      <c r="AT481" s="50">
        <v>0</v>
      </c>
      <c r="AU481" s="50">
        <v>7.6513999999999989</v>
      </c>
      <c r="AV481" s="50">
        <v>346.22833000000003</v>
      </c>
      <c r="AW481" s="50">
        <v>26.383591535714292</v>
      </c>
      <c r="AX481" s="50">
        <v>3.5838095238095233</v>
      </c>
      <c r="AY481" s="50">
        <v>106.32013333333335</v>
      </c>
      <c r="AZ481" s="51">
        <v>0</v>
      </c>
      <c r="BA481" s="49">
        <v>0</v>
      </c>
      <c r="BB481" s="49">
        <v>0</v>
      </c>
      <c r="BC481" s="50">
        <v>0</v>
      </c>
      <c r="BD481" s="50">
        <v>0</v>
      </c>
      <c r="BE481" s="51">
        <v>0</v>
      </c>
      <c r="BF481" s="38"/>
      <c r="BG481" s="38"/>
      <c r="BK481" s="38"/>
      <c r="BL481" s="38"/>
      <c r="BM481" s="38"/>
      <c r="BN481" s="38"/>
      <c r="BO481" s="38"/>
      <c r="BP481" s="38"/>
      <c r="BQ481" s="38"/>
      <c r="BR481" s="38"/>
      <c r="BS481" s="38"/>
      <c r="BT481" s="38"/>
      <c r="BU481" s="38"/>
      <c r="BY481" s="38"/>
      <c r="BZ481" s="38"/>
      <c r="CJ481" s="38"/>
    </row>
    <row r="482" spans="2:88" x14ac:dyDescent="0.25">
      <c r="B482" s="8">
        <v>480</v>
      </c>
      <c r="C482" s="9" t="s">
        <v>11757</v>
      </c>
      <c r="D482" s="9" t="s">
        <v>12141</v>
      </c>
      <c r="E482" s="49">
        <v>20.809904100000004</v>
      </c>
      <c r="F482" s="50">
        <v>14.854543200000002</v>
      </c>
      <c r="G482" s="50">
        <v>71.353200000000001</v>
      </c>
      <c r="H482" s="51">
        <v>0</v>
      </c>
      <c r="I482" s="50">
        <v>0</v>
      </c>
      <c r="J482" s="50">
        <v>0</v>
      </c>
      <c r="K482" s="50">
        <v>0</v>
      </c>
      <c r="L482" s="50">
        <v>0</v>
      </c>
      <c r="M482" s="49">
        <v>9.2428263500000014</v>
      </c>
      <c r="N482" s="49">
        <v>2.7070817396444444</v>
      </c>
      <c r="O482" s="49">
        <v>2.6056919999999995</v>
      </c>
      <c r="P482" s="50">
        <v>0</v>
      </c>
      <c r="Q482" s="50">
        <v>0</v>
      </c>
      <c r="R482" s="50">
        <v>132.09772999999998</v>
      </c>
      <c r="S482" s="51">
        <v>47.457789999999996</v>
      </c>
      <c r="T482" s="50">
        <v>61.388663333333341</v>
      </c>
      <c r="U482" s="51">
        <v>17.482226666666673</v>
      </c>
      <c r="V482" s="51">
        <v>0</v>
      </c>
      <c r="W482" s="50">
        <v>0</v>
      </c>
      <c r="X482" s="49">
        <v>3.0942175000000005</v>
      </c>
      <c r="Y482" s="51">
        <v>0</v>
      </c>
      <c r="Z482" s="52">
        <v>0</v>
      </c>
      <c r="AA482" s="52">
        <v>0</v>
      </c>
      <c r="AB482" s="52">
        <v>0</v>
      </c>
      <c r="AC482" s="52">
        <v>0</v>
      </c>
      <c r="AD482" s="52">
        <v>0</v>
      </c>
      <c r="AE482" s="50">
        <v>37.098240399999995</v>
      </c>
      <c r="AF482" s="50">
        <v>124.47410400000001</v>
      </c>
      <c r="AG482" s="50">
        <v>0</v>
      </c>
      <c r="AH482" s="50">
        <v>13.313985840000004</v>
      </c>
      <c r="AI482" s="52">
        <v>8.180473837037038</v>
      </c>
      <c r="AJ482" s="49">
        <v>40.564134888118495</v>
      </c>
      <c r="AK482" s="50">
        <v>30.858955555555553</v>
      </c>
      <c r="AL482" s="50">
        <v>62.457555555555558</v>
      </c>
      <c r="AM482" s="50">
        <v>0</v>
      </c>
      <c r="AN482" s="50">
        <v>69.234960000000001</v>
      </c>
      <c r="AO482" s="50">
        <v>13.813953488372096</v>
      </c>
      <c r="AP482" s="50">
        <v>43.454700000000003</v>
      </c>
      <c r="AQ482" s="51">
        <v>29.414999999999999</v>
      </c>
      <c r="AR482" s="49">
        <v>0</v>
      </c>
      <c r="AS482" s="50">
        <v>0</v>
      </c>
      <c r="AT482" s="50">
        <v>0</v>
      </c>
      <c r="AU482" s="50">
        <v>9.5642499999999995</v>
      </c>
      <c r="AV482" s="50">
        <v>404.10910000000001</v>
      </c>
      <c r="AW482" s="50">
        <v>26.383591535714292</v>
      </c>
      <c r="AX482" s="50">
        <v>3.5838095238095233</v>
      </c>
      <c r="AY482" s="50">
        <v>106.32013333333335</v>
      </c>
      <c r="AZ482" s="51">
        <v>0</v>
      </c>
      <c r="BA482" s="49">
        <v>0</v>
      </c>
      <c r="BB482" s="49">
        <v>0</v>
      </c>
      <c r="BC482" s="50">
        <v>0</v>
      </c>
      <c r="BD482" s="50">
        <v>0</v>
      </c>
      <c r="BE482" s="51">
        <v>0</v>
      </c>
      <c r="BF482" s="38"/>
      <c r="BG482" s="38"/>
      <c r="BK482" s="38"/>
      <c r="BL482" s="38"/>
      <c r="BM482" s="38"/>
      <c r="BN482" s="38"/>
      <c r="BO482" s="38"/>
      <c r="BP482" s="38"/>
      <c r="BQ482" s="38"/>
      <c r="BR482" s="38"/>
      <c r="BS482" s="38"/>
      <c r="BT482" s="38"/>
      <c r="BU482" s="38"/>
      <c r="BY482" s="38"/>
      <c r="BZ482" s="38"/>
      <c r="CJ482" s="38"/>
    </row>
    <row r="483" spans="2:88" x14ac:dyDescent="0.25">
      <c r="B483" s="8">
        <v>481</v>
      </c>
      <c r="C483" s="9" t="s">
        <v>12142</v>
      </c>
      <c r="D483" s="9" t="s">
        <v>12143</v>
      </c>
      <c r="E483" s="49">
        <v>3.3627943500000002</v>
      </c>
      <c r="F483" s="50">
        <v>1.2864955</v>
      </c>
      <c r="G483" s="50">
        <v>2.0711349999999999</v>
      </c>
      <c r="H483" s="51">
        <v>3.8923200000000007</v>
      </c>
      <c r="I483" s="50">
        <v>0</v>
      </c>
      <c r="J483" s="50">
        <v>0</v>
      </c>
      <c r="K483" s="50">
        <v>0</v>
      </c>
      <c r="L483" s="50">
        <v>0</v>
      </c>
      <c r="M483" s="49">
        <v>3.0809421166666673</v>
      </c>
      <c r="N483" s="49">
        <v>0.83968036245333333</v>
      </c>
      <c r="O483" s="49">
        <v>0.86856399999999989</v>
      </c>
      <c r="P483" s="50">
        <v>0</v>
      </c>
      <c r="Q483" s="50">
        <v>0</v>
      </c>
      <c r="R483" s="50">
        <v>17.259979999999999</v>
      </c>
      <c r="S483" s="51">
        <v>0</v>
      </c>
      <c r="T483" s="50">
        <v>0</v>
      </c>
      <c r="U483" s="51">
        <v>3.2444833333333336</v>
      </c>
      <c r="V483" s="51">
        <v>0</v>
      </c>
      <c r="W483" s="50">
        <v>0</v>
      </c>
      <c r="X483" s="49">
        <v>0</v>
      </c>
      <c r="Y483" s="51">
        <v>10.614133333333333</v>
      </c>
      <c r="Z483" s="52">
        <v>0</v>
      </c>
      <c r="AA483" s="52">
        <v>0</v>
      </c>
      <c r="AB483" s="52">
        <v>0</v>
      </c>
      <c r="AC483" s="52">
        <v>0</v>
      </c>
      <c r="AD483" s="52">
        <v>0</v>
      </c>
      <c r="AE483" s="50">
        <v>0</v>
      </c>
      <c r="AF483" s="50">
        <v>0</v>
      </c>
      <c r="AG483" s="50">
        <v>0</v>
      </c>
      <c r="AH483" s="50">
        <v>4.4379952800000009</v>
      </c>
      <c r="AI483" s="52">
        <v>2.7468274666666663</v>
      </c>
      <c r="AJ483" s="49">
        <v>0</v>
      </c>
      <c r="AK483" s="50">
        <v>5.3372407407407412</v>
      </c>
      <c r="AL483" s="50">
        <v>8.2640740740740757</v>
      </c>
      <c r="AM483" s="50">
        <v>2.1174999999999997</v>
      </c>
      <c r="AN483" s="50">
        <v>0</v>
      </c>
      <c r="AO483" s="50">
        <v>0</v>
      </c>
      <c r="AP483" s="50">
        <v>0</v>
      </c>
      <c r="AQ483" s="51">
        <v>0</v>
      </c>
      <c r="AR483" s="49">
        <v>4.2023700000000002</v>
      </c>
      <c r="AS483" s="50">
        <v>3.9020270270270272</v>
      </c>
      <c r="AT483" s="50">
        <v>2.4003700000000001</v>
      </c>
      <c r="AU483" s="50">
        <v>1.52285</v>
      </c>
      <c r="AV483" s="50">
        <v>23.685459416666671</v>
      </c>
      <c r="AW483" s="50">
        <v>0</v>
      </c>
      <c r="AX483" s="50">
        <v>0.71676190476190471</v>
      </c>
      <c r="AY483" s="50">
        <v>15.789230000000002</v>
      </c>
      <c r="AZ483" s="51">
        <v>0</v>
      </c>
      <c r="BA483" s="49">
        <v>0</v>
      </c>
      <c r="BB483" s="49">
        <v>0</v>
      </c>
      <c r="BC483" s="50">
        <v>0</v>
      </c>
      <c r="BD483" s="50">
        <v>0</v>
      </c>
      <c r="BE483" s="51">
        <v>0</v>
      </c>
      <c r="BF483" s="38"/>
      <c r="BG483" s="38"/>
      <c r="BK483" s="38"/>
      <c r="BL483" s="38"/>
      <c r="BM483" s="38"/>
      <c r="BN483" s="38"/>
      <c r="BO483" s="38"/>
      <c r="BP483" s="38"/>
      <c r="BQ483" s="38"/>
      <c r="BR483" s="38"/>
      <c r="BS483" s="38"/>
      <c r="BT483" s="38"/>
      <c r="BU483" s="38"/>
      <c r="BY483" s="38"/>
      <c r="BZ483" s="38"/>
      <c r="CJ483" s="38"/>
    </row>
    <row r="484" spans="2:88" x14ac:dyDescent="0.25">
      <c r="B484" s="8">
        <v>482</v>
      </c>
      <c r="C484" s="9" t="s">
        <v>12142</v>
      </c>
      <c r="D484" s="9" t="s">
        <v>12144</v>
      </c>
      <c r="E484" s="49">
        <v>4.4837258000000002</v>
      </c>
      <c r="F484" s="50">
        <v>1.7153273333333334</v>
      </c>
      <c r="G484" s="50">
        <v>2.7615133333333333</v>
      </c>
      <c r="H484" s="51">
        <v>5.1897600000000006</v>
      </c>
      <c r="I484" s="50">
        <v>0</v>
      </c>
      <c r="J484" s="50">
        <v>0</v>
      </c>
      <c r="K484" s="50">
        <v>0</v>
      </c>
      <c r="L484" s="50">
        <v>0</v>
      </c>
      <c r="M484" s="49">
        <v>3.0809421166666673</v>
      </c>
      <c r="N484" s="49">
        <v>0.83968036245333333</v>
      </c>
      <c r="O484" s="49">
        <v>0.86856399999999989</v>
      </c>
      <c r="P484" s="50">
        <v>0</v>
      </c>
      <c r="Q484" s="50">
        <v>0</v>
      </c>
      <c r="R484" s="50">
        <v>17.259979999999999</v>
      </c>
      <c r="S484" s="51">
        <v>0</v>
      </c>
      <c r="T484" s="50">
        <v>0</v>
      </c>
      <c r="U484" s="51">
        <v>3.2444833333333336</v>
      </c>
      <c r="V484" s="51">
        <v>0</v>
      </c>
      <c r="W484" s="50">
        <v>0</v>
      </c>
      <c r="X484" s="49">
        <v>0</v>
      </c>
      <c r="Y484" s="51">
        <v>10.614133333333333</v>
      </c>
      <c r="Z484" s="52">
        <v>0</v>
      </c>
      <c r="AA484" s="52">
        <v>0</v>
      </c>
      <c r="AB484" s="52">
        <v>0</v>
      </c>
      <c r="AC484" s="52">
        <v>0</v>
      </c>
      <c r="AD484" s="52">
        <v>0</v>
      </c>
      <c r="AE484" s="50">
        <v>0</v>
      </c>
      <c r="AF484" s="50">
        <v>0</v>
      </c>
      <c r="AG484" s="50">
        <v>0</v>
      </c>
      <c r="AH484" s="50">
        <v>4.4379952800000009</v>
      </c>
      <c r="AI484" s="52">
        <v>2.7468274666666663</v>
      </c>
      <c r="AJ484" s="49">
        <v>0</v>
      </c>
      <c r="AK484" s="50">
        <v>7.116320987654321</v>
      </c>
      <c r="AL484" s="50">
        <v>11.018765432098768</v>
      </c>
      <c r="AM484" s="50">
        <v>2.8233333333333333</v>
      </c>
      <c r="AN484" s="50">
        <v>0</v>
      </c>
      <c r="AO484" s="50">
        <v>0</v>
      </c>
      <c r="AP484" s="50">
        <v>0</v>
      </c>
      <c r="AQ484" s="51">
        <v>0</v>
      </c>
      <c r="AR484" s="49">
        <v>4.2023700000000002</v>
      </c>
      <c r="AS484" s="50">
        <v>3.9020270270270272</v>
      </c>
      <c r="AT484" s="50">
        <v>2.4003700000000001</v>
      </c>
      <c r="AU484" s="50">
        <v>2.0304666666666669</v>
      </c>
      <c r="AV484" s="50">
        <v>28.836232333333339</v>
      </c>
      <c r="AW484" s="50">
        <v>0</v>
      </c>
      <c r="AX484" s="50">
        <v>0.71676190476190471</v>
      </c>
      <c r="AY484" s="50">
        <v>15.789230000000002</v>
      </c>
      <c r="AZ484" s="51">
        <v>0</v>
      </c>
      <c r="BA484" s="49">
        <v>0</v>
      </c>
      <c r="BB484" s="49">
        <v>0</v>
      </c>
      <c r="BC484" s="50">
        <v>0</v>
      </c>
      <c r="BD484" s="50">
        <v>0</v>
      </c>
      <c r="BE484" s="51">
        <v>0</v>
      </c>
      <c r="BF484" s="38"/>
      <c r="BG484" s="38"/>
      <c r="BK484" s="38"/>
      <c r="BL484" s="38"/>
      <c r="BM484" s="38"/>
      <c r="BN484" s="38"/>
      <c r="BO484" s="38"/>
      <c r="BP484" s="38"/>
      <c r="BQ484" s="38"/>
      <c r="BR484" s="38"/>
      <c r="BS484" s="38"/>
      <c r="BT484" s="38"/>
      <c r="BU484" s="38"/>
      <c r="BY484" s="38"/>
      <c r="BZ484" s="38"/>
      <c r="CJ484" s="38"/>
    </row>
    <row r="485" spans="2:88" x14ac:dyDescent="0.25">
      <c r="B485" s="8">
        <v>483</v>
      </c>
      <c r="C485" s="9" t="s">
        <v>12142</v>
      </c>
      <c r="D485" s="9" t="s">
        <v>12145</v>
      </c>
      <c r="E485" s="49">
        <v>5.6046572500000007</v>
      </c>
      <c r="F485" s="50">
        <v>2.1441591666666668</v>
      </c>
      <c r="G485" s="50">
        <v>3.4518916666666666</v>
      </c>
      <c r="H485" s="51">
        <v>6.4872000000000005</v>
      </c>
      <c r="I485" s="50">
        <v>0</v>
      </c>
      <c r="J485" s="50">
        <v>0</v>
      </c>
      <c r="K485" s="50">
        <v>0</v>
      </c>
      <c r="L485" s="50">
        <v>0</v>
      </c>
      <c r="M485" s="49">
        <v>3.0809421166666673</v>
      </c>
      <c r="N485" s="49">
        <v>0.83968036245333333</v>
      </c>
      <c r="O485" s="49">
        <v>0.86856399999999989</v>
      </c>
      <c r="P485" s="50">
        <v>0</v>
      </c>
      <c r="Q485" s="50">
        <v>0</v>
      </c>
      <c r="R485" s="50">
        <v>17.259979999999999</v>
      </c>
      <c r="S485" s="51">
        <v>0</v>
      </c>
      <c r="T485" s="50">
        <v>0</v>
      </c>
      <c r="U485" s="51">
        <v>3.2444833333333336</v>
      </c>
      <c r="V485" s="51">
        <v>0</v>
      </c>
      <c r="W485" s="50">
        <v>0</v>
      </c>
      <c r="X485" s="49">
        <v>0</v>
      </c>
      <c r="Y485" s="51">
        <v>10.614133333333333</v>
      </c>
      <c r="Z485" s="52">
        <v>0</v>
      </c>
      <c r="AA485" s="52">
        <v>0</v>
      </c>
      <c r="AB485" s="52">
        <v>0</v>
      </c>
      <c r="AC485" s="52">
        <v>0</v>
      </c>
      <c r="AD485" s="52">
        <v>0</v>
      </c>
      <c r="AE485" s="50">
        <v>0</v>
      </c>
      <c r="AF485" s="50">
        <v>0</v>
      </c>
      <c r="AG485" s="50">
        <v>0</v>
      </c>
      <c r="AH485" s="50">
        <v>4.4379952800000009</v>
      </c>
      <c r="AI485" s="52">
        <v>2.7468274666666663</v>
      </c>
      <c r="AJ485" s="49">
        <v>0</v>
      </c>
      <c r="AK485" s="50">
        <v>8.8954012345679008</v>
      </c>
      <c r="AL485" s="50">
        <v>13.773456790123459</v>
      </c>
      <c r="AM485" s="50">
        <v>3.5291666666666668</v>
      </c>
      <c r="AN485" s="50">
        <v>0</v>
      </c>
      <c r="AO485" s="50">
        <v>0</v>
      </c>
      <c r="AP485" s="50">
        <v>0</v>
      </c>
      <c r="AQ485" s="51">
        <v>0</v>
      </c>
      <c r="AR485" s="49">
        <v>4.2023700000000002</v>
      </c>
      <c r="AS485" s="50">
        <v>3.9020270270270272</v>
      </c>
      <c r="AT485" s="50">
        <v>2.4003700000000001</v>
      </c>
      <c r="AU485" s="50">
        <v>2.0304666666666669</v>
      </c>
      <c r="AV485" s="50">
        <v>28.836232333333339</v>
      </c>
      <c r="AW485" s="50">
        <v>0</v>
      </c>
      <c r="AX485" s="50">
        <v>0.71676190476190471</v>
      </c>
      <c r="AY485" s="50">
        <v>15.789230000000002</v>
      </c>
      <c r="AZ485" s="51">
        <v>0</v>
      </c>
      <c r="BA485" s="49">
        <v>0</v>
      </c>
      <c r="BB485" s="49">
        <v>0</v>
      </c>
      <c r="BC485" s="50">
        <v>0</v>
      </c>
      <c r="BD485" s="50">
        <v>0</v>
      </c>
      <c r="BE485" s="51">
        <v>0</v>
      </c>
      <c r="BF485" s="38"/>
      <c r="BG485" s="38"/>
      <c r="BK485" s="38"/>
      <c r="BL485" s="38"/>
      <c r="BM485" s="38"/>
      <c r="BN485" s="38"/>
      <c r="BO485" s="38"/>
      <c r="BP485" s="38"/>
      <c r="BQ485" s="38"/>
      <c r="BR485" s="38"/>
      <c r="BS485" s="38"/>
      <c r="BT485" s="38"/>
      <c r="BU485" s="38"/>
      <c r="BY485" s="38"/>
      <c r="BZ485" s="38"/>
      <c r="CJ485" s="38"/>
    </row>
    <row r="486" spans="2:88" x14ac:dyDescent="0.25">
      <c r="B486" s="8">
        <v>484</v>
      </c>
      <c r="C486" s="9" t="s">
        <v>12142</v>
      </c>
      <c r="D486" s="9" t="s">
        <v>12146</v>
      </c>
      <c r="E486" s="49">
        <v>6.7255887000000003</v>
      </c>
      <c r="F486" s="50">
        <v>2.572991</v>
      </c>
      <c r="G486" s="50">
        <v>4.1422699999999999</v>
      </c>
      <c r="H486" s="51">
        <v>7.7846400000000013</v>
      </c>
      <c r="I486" s="50">
        <v>0</v>
      </c>
      <c r="J486" s="50">
        <v>0</v>
      </c>
      <c r="K486" s="50">
        <v>0</v>
      </c>
      <c r="L486" s="50">
        <v>0</v>
      </c>
      <c r="M486" s="49">
        <v>3.0809421166666673</v>
      </c>
      <c r="N486" s="49">
        <v>0.83968036245333333</v>
      </c>
      <c r="O486" s="49">
        <v>0.86856399999999989</v>
      </c>
      <c r="P486" s="50">
        <v>0</v>
      </c>
      <c r="Q486" s="50">
        <v>0</v>
      </c>
      <c r="R486" s="50">
        <v>17.259979999999999</v>
      </c>
      <c r="S486" s="51">
        <v>0</v>
      </c>
      <c r="T486" s="50">
        <v>0</v>
      </c>
      <c r="U486" s="51">
        <v>3.2444833333333336</v>
      </c>
      <c r="V486" s="51">
        <v>0</v>
      </c>
      <c r="W486" s="50">
        <v>0</v>
      </c>
      <c r="X486" s="49">
        <v>0</v>
      </c>
      <c r="Y486" s="51">
        <v>10.614133333333333</v>
      </c>
      <c r="Z486" s="52">
        <v>0</v>
      </c>
      <c r="AA486" s="52">
        <v>0</v>
      </c>
      <c r="AB486" s="52">
        <v>0</v>
      </c>
      <c r="AC486" s="52">
        <v>0</v>
      </c>
      <c r="AD486" s="52">
        <v>0</v>
      </c>
      <c r="AE486" s="50">
        <v>0</v>
      </c>
      <c r="AF486" s="50">
        <v>0</v>
      </c>
      <c r="AG486" s="50">
        <v>0</v>
      </c>
      <c r="AH486" s="50">
        <v>4.4379952800000009</v>
      </c>
      <c r="AI486" s="52">
        <v>2.7468274666666663</v>
      </c>
      <c r="AJ486" s="49">
        <v>0</v>
      </c>
      <c r="AK486" s="50">
        <v>10.674481481481482</v>
      </c>
      <c r="AL486" s="50">
        <v>16.528148148148151</v>
      </c>
      <c r="AM486" s="50">
        <v>4.2349999999999994</v>
      </c>
      <c r="AN486" s="50">
        <v>0</v>
      </c>
      <c r="AO486" s="50">
        <v>0</v>
      </c>
      <c r="AP486" s="50">
        <v>0</v>
      </c>
      <c r="AQ486" s="51">
        <v>0</v>
      </c>
      <c r="AR486" s="49">
        <v>4.2023700000000002</v>
      </c>
      <c r="AS486" s="50">
        <v>3.9020270270270272</v>
      </c>
      <c r="AT486" s="50">
        <v>2.4003700000000001</v>
      </c>
      <c r="AU486" s="50">
        <v>2.5380833333333337</v>
      </c>
      <c r="AV486" s="50">
        <v>33.98700525000001</v>
      </c>
      <c r="AW486" s="50">
        <v>0</v>
      </c>
      <c r="AX486" s="50">
        <v>0.71676190476190471</v>
      </c>
      <c r="AY486" s="50">
        <v>15.789230000000002</v>
      </c>
      <c r="AZ486" s="51">
        <v>0</v>
      </c>
      <c r="BA486" s="49">
        <v>0</v>
      </c>
      <c r="BB486" s="49">
        <v>0</v>
      </c>
      <c r="BC486" s="50">
        <v>0</v>
      </c>
      <c r="BD486" s="50">
        <v>0</v>
      </c>
      <c r="BE486" s="51">
        <v>0</v>
      </c>
      <c r="BF486" s="38"/>
      <c r="BG486" s="38"/>
      <c r="BK486" s="38"/>
      <c r="BL486" s="38"/>
      <c r="BM486" s="38"/>
      <c r="BN486" s="38"/>
      <c r="BO486" s="38"/>
      <c r="BP486" s="38"/>
      <c r="BQ486" s="38"/>
      <c r="BR486" s="38"/>
      <c r="BS486" s="38"/>
      <c r="BT486" s="38"/>
      <c r="BU486" s="38"/>
      <c r="BY486" s="38"/>
      <c r="BZ486" s="38"/>
      <c r="CJ486" s="38"/>
    </row>
    <row r="487" spans="2:88" x14ac:dyDescent="0.25">
      <c r="B487" s="8">
        <v>485</v>
      </c>
      <c r="C487" s="9" t="s">
        <v>12142</v>
      </c>
      <c r="D487" s="9" t="s">
        <v>12147</v>
      </c>
      <c r="E487" s="49">
        <v>6.7255887000000003</v>
      </c>
      <c r="F487" s="50">
        <v>2.572991</v>
      </c>
      <c r="G487" s="50">
        <v>4.1422699999999999</v>
      </c>
      <c r="H487" s="51">
        <v>7.7846400000000013</v>
      </c>
      <c r="I487" s="50">
        <v>0</v>
      </c>
      <c r="J487" s="50">
        <v>0</v>
      </c>
      <c r="K487" s="50">
        <v>0</v>
      </c>
      <c r="L487" s="50">
        <v>0</v>
      </c>
      <c r="M487" s="49">
        <v>6.1618842333333346</v>
      </c>
      <c r="N487" s="49">
        <v>1.0706149940533334</v>
      </c>
      <c r="O487" s="49">
        <v>1.7371279999999998</v>
      </c>
      <c r="P487" s="50">
        <v>0</v>
      </c>
      <c r="Q487" s="50">
        <v>0</v>
      </c>
      <c r="R487" s="50">
        <v>51.091293333333333</v>
      </c>
      <c r="S487" s="51">
        <v>0</v>
      </c>
      <c r="T487" s="50">
        <v>0</v>
      </c>
      <c r="U487" s="51">
        <v>8.1743666666666677</v>
      </c>
      <c r="V487" s="51">
        <v>0</v>
      </c>
      <c r="W487" s="50">
        <v>0</v>
      </c>
      <c r="X487" s="49">
        <v>0</v>
      </c>
      <c r="Y487" s="51">
        <v>17.341600000000003</v>
      </c>
      <c r="Z487" s="52">
        <v>0</v>
      </c>
      <c r="AA487" s="52">
        <v>0</v>
      </c>
      <c r="AB487" s="52">
        <v>0</v>
      </c>
      <c r="AC487" s="52">
        <v>0</v>
      </c>
      <c r="AD487" s="52">
        <v>0</v>
      </c>
      <c r="AE487" s="50">
        <v>0</v>
      </c>
      <c r="AF487" s="50">
        <v>0</v>
      </c>
      <c r="AG487" s="50">
        <v>0</v>
      </c>
      <c r="AH487" s="50">
        <v>8.8759905600000018</v>
      </c>
      <c r="AI487" s="52">
        <v>5.4636506518518519</v>
      </c>
      <c r="AJ487" s="49">
        <v>0</v>
      </c>
      <c r="AK487" s="50">
        <v>10.674481481481482</v>
      </c>
      <c r="AL487" s="50">
        <v>16.528148148148151</v>
      </c>
      <c r="AM487" s="50">
        <v>4.2349999999999994</v>
      </c>
      <c r="AN487" s="50">
        <v>0</v>
      </c>
      <c r="AO487" s="50">
        <v>0</v>
      </c>
      <c r="AP487" s="50">
        <v>0</v>
      </c>
      <c r="AQ487" s="51">
        <v>0</v>
      </c>
      <c r="AR487" s="49">
        <v>8.4047400000000003</v>
      </c>
      <c r="AS487" s="50">
        <v>3.9020270270270272</v>
      </c>
      <c r="AT487" s="50">
        <v>4.8007400000000002</v>
      </c>
      <c r="AU487" s="50">
        <v>3.0457000000000001</v>
      </c>
      <c r="AV487" s="50">
        <v>47.370918833333342</v>
      </c>
      <c r="AW487" s="50">
        <v>0</v>
      </c>
      <c r="AX487" s="50">
        <v>1.4335238095238094</v>
      </c>
      <c r="AY487" s="50">
        <v>34.600519999999996</v>
      </c>
      <c r="AZ487" s="51">
        <v>0</v>
      </c>
      <c r="BA487" s="49">
        <v>0</v>
      </c>
      <c r="BB487" s="49">
        <v>0</v>
      </c>
      <c r="BC487" s="50">
        <v>0</v>
      </c>
      <c r="BD487" s="50">
        <v>0</v>
      </c>
      <c r="BE487" s="51">
        <v>0</v>
      </c>
      <c r="BF487" s="38"/>
      <c r="BG487" s="38"/>
      <c r="BK487" s="38"/>
      <c r="BL487" s="38"/>
      <c r="BM487" s="38"/>
      <c r="BN487" s="38"/>
      <c r="BO487" s="38"/>
      <c r="BP487" s="38"/>
      <c r="BQ487" s="38"/>
      <c r="BR487" s="38"/>
      <c r="BS487" s="38"/>
      <c r="BT487" s="38"/>
      <c r="BU487" s="38"/>
      <c r="BY487" s="38"/>
      <c r="BZ487" s="38"/>
      <c r="CJ487" s="38"/>
    </row>
    <row r="488" spans="2:88" x14ac:dyDescent="0.25">
      <c r="B488" s="8">
        <v>486</v>
      </c>
      <c r="C488" s="9" t="s">
        <v>12142</v>
      </c>
      <c r="D488" s="9" t="s">
        <v>12148</v>
      </c>
      <c r="E488" s="49">
        <v>8.9674516000000004</v>
      </c>
      <c r="F488" s="50">
        <v>3.4306546666666669</v>
      </c>
      <c r="G488" s="50">
        <v>5.5230266666666665</v>
      </c>
      <c r="H488" s="51">
        <v>10.379520000000001</v>
      </c>
      <c r="I488" s="50">
        <v>0</v>
      </c>
      <c r="J488" s="50">
        <v>0</v>
      </c>
      <c r="K488" s="50">
        <v>0</v>
      </c>
      <c r="L488" s="50">
        <v>0</v>
      </c>
      <c r="M488" s="49">
        <v>6.1618842333333346</v>
      </c>
      <c r="N488" s="49">
        <v>1.0706149940533334</v>
      </c>
      <c r="O488" s="49">
        <v>1.7371279999999998</v>
      </c>
      <c r="P488" s="50">
        <v>0</v>
      </c>
      <c r="Q488" s="50">
        <v>0</v>
      </c>
      <c r="R488" s="50">
        <v>51.091293333333333</v>
      </c>
      <c r="S488" s="51">
        <v>0</v>
      </c>
      <c r="T488" s="50">
        <v>0</v>
      </c>
      <c r="U488" s="51">
        <v>8.1743666666666677</v>
      </c>
      <c r="V488" s="51">
        <v>0</v>
      </c>
      <c r="W488" s="50">
        <v>0</v>
      </c>
      <c r="X488" s="49">
        <v>0</v>
      </c>
      <c r="Y488" s="51">
        <v>17.341600000000003</v>
      </c>
      <c r="Z488" s="52">
        <v>0</v>
      </c>
      <c r="AA488" s="52">
        <v>0</v>
      </c>
      <c r="AB488" s="52">
        <v>0</v>
      </c>
      <c r="AC488" s="52">
        <v>0</v>
      </c>
      <c r="AD488" s="52">
        <v>0</v>
      </c>
      <c r="AE488" s="50">
        <v>0</v>
      </c>
      <c r="AF488" s="50">
        <v>0</v>
      </c>
      <c r="AG488" s="50">
        <v>0</v>
      </c>
      <c r="AH488" s="50">
        <v>8.8759905600000018</v>
      </c>
      <c r="AI488" s="52">
        <v>5.4636506518518519</v>
      </c>
      <c r="AJ488" s="49">
        <v>0</v>
      </c>
      <c r="AK488" s="50">
        <v>14.232641975308642</v>
      </c>
      <c r="AL488" s="50">
        <v>22.037530864197535</v>
      </c>
      <c r="AM488" s="50">
        <v>5.6466666666666665</v>
      </c>
      <c r="AN488" s="50">
        <v>0</v>
      </c>
      <c r="AO488" s="50">
        <v>0</v>
      </c>
      <c r="AP488" s="50">
        <v>0</v>
      </c>
      <c r="AQ488" s="51">
        <v>0</v>
      </c>
      <c r="AR488" s="49">
        <v>8.4047400000000003</v>
      </c>
      <c r="AS488" s="50">
        <v>3.9020270270270272</v>
      </c>
      <c r="AT488" s="50">
        <v>4.8007400000000002</v>
      </c>
      <c r="AU488" s="50">
        <v>4.0609333333333337</v>
      </c>
      <c r="AV488" s="50">
        <v>57.672464666666677</v>
      </c>
      <c r="AW488" s="50">
        <v>0</v>
      </c>
      <c r="AX488" s="50">
        <v>1.4335238095238094</v>
      </c>
      <c r="AY488" s="50">
        <v>34.600519999999996</v>
      </c>
      <c r="AZ488" s="51">
        <v>0</v>
      </c>
      <c r="BA488" s="49">
        <v>0</v>
      </c>
      <c r="BB488" s="49">
        <v>0</v>
      </c>
      <c r="BC488" s="50">
        <v>0</v>
      </c>
      <c r="BD488" s="50">
        <v>0</v>
      </c>
      <c r="BE488" s="51">
        <v>0</v>
      </c>
      <c r="BF488" s="38"/>
      <c r="BG488" s="38"/>
      <c r="BK488" s="38"/>
      <c r="BL488" s="38"/>
      <c r="BM488" s="38"/>
      <c r="BN488" s="38"/>
      <c r="BO488" s="38"/>
      <c r="BP488" s="38"/>
      <c r="BQ488" s="38"/>
      <c r="BR488" s="38"/>
      <c r="BS488" s="38"/>
      <c r="BT488" s="38"/>
      <c r="BU488" s="38"/>
      <c r="BY488" s="38"/>
      <c r="BZ488" s="38"/>
      <c r="CJ488" s="38"/>
    </row>
    <row r="489" spans="2:88" x14ac:dyDescent="0.25">
      <c r="B489" s="8">
        <v>487</v>
      </c>
      <c r="C489" s="9" t="s">
        <v>12142</v>
      </c>
      <c r="D489" s="9" t="s">
        <v>12149</v>
      </c>
      <c r="E489" s="49">
        <v>11.209314500000001</v>
      </c>
      <c r="F489" s="50">
        <v>4.2883183333333337</v>
      </c>
      <c r="G489" s="50">
        <v>6.9037833333333332</v>
      </c>
      <c r="H489" s="51">
        <v>12.974400000000001</v>
      </c>
      <c r="I489" s="50">
        <v>0</v>
      </c>
      <c r="J489" s="50">
        <v>0</v>
      </c>
      <c r="K489" s="50">
        <v>0</v>
      </c>
      <c r="L489" s="50">
        <v>0</v>
      </c>
      <c r="M489" s="49">
        <v>6.1618842333333346</v>
      </c>
      <c r="N489" s="49">
        <v>1.0706149940533334</v>
      </c>
      <c r="O489" s="49">
        <v>1.7371279999999998</v>
      </c>
      <c r="P489" s="50">
        <v>0</v>
      </c>
      <c r="Q489" s="50">
        <v>0</v>
      </c>
      <c r="R489" s="50">
        <v>51.091293333333333</v>
      </c>
      <c r="S489" s="51">
        <v>0</v>
      </c>
      <c r="T489" s="50">
        <v>0</v>
      </c>
      <c r="U489" s="51">
        <v>8.1743666666666677</v>
      </c>
      <c r="V489" s="51">
        <v>0</v>
      </c>
      <c r="W489" s="50">
        <v>0</v>
      </c>
      <c r="X489" s="49">
        <v>0</v>
      </c>
      <c r="Y489" s="51">
        <v>17.341600000000003</v>
      </c>
      <c r="Z489" s="52">
        <v>0</v>
      </c>
      <c r="AA489" s="52">
        <v>0</v>
      </c>
      <c r="AB489" s="52">
        <v>0</v>
      </c>
      <c r="AC489" s="52">
        <v>0</v>
      </c>
      <c r="AD489" s="52">
        <v>0</v>
      </c>
      <c r="AE489" s="50">
        <v>0</v>
      </c>
      <c r="AF489" s="50">
        <v>0</v>
      </c>
      <c r="AG489" s="50">
        <v>0</v>
      </c>
      <c r="AH489" s="50">
        <v>8.8759905600000018</v>
      </c>
      <c r="AI489" s="52">
        <v>5.4636506518518519</v>
      </c>
      <c r="AJ489" s="49">
        <v>0</v>
      </c>
      <c r="AK489" s="50">
        <v>17.790802469135802</v>
      </c>
      <c r="AL489" s="50">
        <v>27.546913580246919</v>
      </c>
      <c r="AM489" s="50">
        <v>7.0583333333333336</v>
      </c>
      <c r="AN489" s="50">
        <v>0</v>
      </c>
      <c r="AO489" s="50">
        <v>0</v>
      </c>
      <c r="AP489" s="50">
        <v>0</v>
      </c>
      <c r="AQ489" s="51">
        <v>0</v>
      </c>
      <c r="AR489" s="49">
        <v>8.4047400000000003</v>
      </c>
      <c r="AS489" s="50">
        <v>3.9020270270270272</v>
      </c>
      <c r="AT489" s="50">
        <v>4.8007400000000002</v>
      </c>
      <c r="AU489" s="50">
        <v>4.0609333333333337</v>
      </c>
      <c r="AV489" s="50">
        <v>57.672464666666677</v>
      </c>
      <c r="AW489" s="50">
        <v>0</v>
      </c>
      <c r="AX489" s="50">
        <v>1.4335238095238094</v>
      </c>
      <c r="AY489" s="50">
        <v>34.600519999999996</v>
      </c>
      <c r="AZ489" s="51">
        <v>0</v>
      </c>
      <c r="BA489" s="49">
        <v>0</v>
      </c>
      <c r="BB489" s="49">
        <v>0</v>
      </c>
      <c r="BC489" s="50">
        <v>0</v>
      </c>
      <c r="BD489" s="50">
        <v>0</v>
      </c>
      <c r="BE489" s="51">
        <v>0</v>
      </c>
      <c r="BF489" s="38"/>
      <c r="BG489" s="38"/>
      <c r="BK489" s="38"/>
      <c r="BL489" s="38"/>
      <c r="BM489" s="38"/>
      <c r="BN489" s="38"/>
      <c r="BO489" s="38"/>
      <c r="BP489" s="38"/>
      <c r="BQ489" s="38"/>
      <c r="BR489" s="38"/>
      <c r="BS489" s="38"/>
      <c r="BT489" s="38"/>
      <c r="BU489" s="38"/>
      <c r="BY489" s="38"/>
      <c r="BZ489" s="38"/>
      <c r="CJ489" s="38"/>
    </row>
    <row r="490" spans="2:88" x14ac:dyDescent="0.25">
      <c r="B490" s="8">
        <v>488</v>
      </c>
      <c r="C490" s="9" t="s">
        <v>12142</v>
      </c>
      <c r="D490" s="9" t="s">
        <v>12150</v>
      </c>
      <c r="E490" s="49">
        <v>13.451177400000001</v>
      </c>
      <c r="F490" s="50">
        <v>5.1459820000000001</v>
      </c>
      <c r="G490" s="50">
        <v>8.2845399999999998</v>
      </c>
      <c r="H490" s="51">
        <v>15.569280000000003</v>
      </c>
      <c r="I490" s="50">
        <v>0</v>
      </c>
      <c r="J490" s="50">
        <v>0</v>
      </c>
      <c r="K490" s="50">
        <v>0</v>
      </c>
      <c r="L490" s="50">
        <v>0</v>
      </c>
      <c r="M490" s="49">
        <v>6.1618842333333346</v>
      </c>
      <c r="N490" s="49">
        <v>1.0706149940533334</v>
      </c>
      <c r="O490" s="49">
        <v>1.7371279999999998</v>
      </c>
      <c r="P490" s="50">
        <v>0</v>
      </c>
      <c r="Q490" s="50">
        <v>0</v>
      </c>
      <c r="R490" s="50">
        <v>51.091293333333333</v>
      </c>
      <c r="S490" s="51">
        <v>0</v>
      </c>
      <c r="T490" s="50">
        <v>0</v>
      </c>
      <c r="U490" s="51">
        <v>8.1743666666666677</v>
      </c>
      <c r="V490" s="51">
        <v>0</v>
      </c>
      <c r="W490" s="50">
        <v>0</v>
      </c>
      <c r="X490" s="49">
        <v>0</v>
      </c>
      <c r="Y490" s="51">
        <v>17.341600000000003</v>
      </c>
      <c r="Z490" s="52">
        <v>0</v>
      </c>
      <c r="AA490" s="52">
        <v>0</v>
      </c>
      <c r="AB490" s="52">
        <v>0</v>
      </c>
      <c r="AC490" s="52">
        <v>0</v>
      </c>
      <c r="AD490" s="52">
        <v>0</v>
      </c>
      <c r="AE490" s="50">
        <v>0</v>
      </c>
      <c r="AF490" s="50">
        <v>0</v>
      </c>
      <c r="AG490" s="50">
        <v>0</v>
      </c>
      <c r="AH490" s="50">
        <v>8.8759905600000018</v>
      </c>
      <c r="AI490" s="52">
        <v>5.4636506518518519</v>
      </c>
      <c r="AJ490" s="49">
        <v>0</v>
      </c>
      <c r="AK490" s="50">
        <v>21.348962962962965</v>
      </c>
      <c r="AL490" s="50">
        <v>33.056296296296303</v>
      </c>
      <c r="AM490" s="50">
        <v>8.4699999999999989</v>
      </c>
      <c r="AN490" s="50">
        <v>0</v>
      </c>
      <c r="AO490" s="50">
        <v>0</v>
      </c>
      <c r="AP490" s="50">
        <v>0</v>
      </c>
      <c r="AQ490" s="51">
        <v>0</v>
      </c>
      <c r="AR490" s="49">
        <v>8.4047400000000003</v>
      </c>
      <c r="AS490" s="50">
        <v>3.9020270270270272</v>
      </c>
      <c r="AT490" s="50">
        <v>4.8007400000000002</v>
      </c>
      <c r="AU490" s="50">
        <v>5.0761666666666674</v>
      </c>
      <c r="AV490" s="50">
        <v>67.97401050000002</v>
      </c>
      <c r="AW490" s="50">
        <v>0</v>
      </c>
      <c r="AX490" s="50">
        <v>1.4335238095238094</v>
      </c>
      <c r="AY490" s="50">
        <v>34.600519999999996</v>
      </c>
      <c r="AZ490" s="51">
        <v>0</v>
      </c>
      <c r="BA490" s="49">
        <v>0</v>
      </c>
      <c r="BB490" s="49">
        <v>0</v>
      </c>
      <c r="BC490" s="50">
        <v>0</v>
      </c>
      <c r="BD490" s="50">
        <v>0</v>
      </c>
      <c r="BE490" s="51">
        <v>0</v>
      </c>
      <c r="BF490" s="38"/>
      <c r="BG490" s="38"/>
      <c r="BK490" s="38"/>
      <c r="BL490" s="38"/>
      <c r="BM490" s="38"/>
      <c r="BN490" s="38"/>
      <c r="BO490" s="38"/>
      <c r="BP490" s="38"/>
      <c r="BQ490" s="38"/>
      <c r="BR490" s="38"/>
      <c r="BS490" s="38"/>
      <c r="BT490" s="38"/>
      <c r="BU490" s="38"/>
      <c r="BY490" s="38"/>
      <c r="BZ490" s="38"/>
      <c r="CJ490" s="38"/>
    </row>
    <row r="491" spans="2:88" x14ac:dyDescent="0.25">
      <c r="B491" s="8">
        <v>489</v>
      </c>
      <c r="C491" s="9" t="s">
        <v>12142</v>
      </c>
      <c r="D491" s="9" t="s">
        <v>12151</v>
      </c>
      <c r="E491" s="49">
        <v>10.088383050000001</v>
      </c>
      <c r="F491" s="50">
        <v>3.8594865</v>
      </c>
      <c r="G491" s="50">
        <v>6.2134049999999998</v>
      </c>
      <c r="H491" s="51">
        <v>11.676960000000001</v>
      </c>
      <c r="I491" s="50">
        <v>0</v>
      </c>
      <c r="J491" s="50">
        <v>0</v>
      </c>
      <c r="K491" s="50">
        <v>0</v>
      </c>
      <c r="L491" s="50">
        <v>0</v>
      </c>
      <c r="M491" s="49">
        <v>9.2428263500000014</v>
      </c>
      <c r="N491" s="49">
        <v>1.3535408698222222</v>
      </c>
      <c r="O491" s="49">
        <v>2.6056919999999995</v>
      </c>
      <c r="P491" s="50">
        <v>0</v>
      </c>
      <c r="Q491" s="50">
        <v>0</v>
      </c>
      <c r="R491" s="50">
        <v>84.639939999999996</v>
      </c>
      <c r="S491" s="51">
        <v>0</v>
      </c>
      <c r="T491" s="50">
        <v>0</v>
      </c>
      <c r="U491" s="51">
        <v>8.7411133333333364</v>
      </c>
      <c r="V491" s="51">
        <v>0</v>
      </c>
      <c r="W491" s="50">
        <v>0</v>
      </c>
      <c r="X491" s="49">
        <v>0</v>
      </c>
      <c r="Y491" s="51">
        <v>30.796533333333336</v>
      </c>
      <c r="Z491" s="52">
        <v>0</v>
      </c>
      <c r="AA491" s="52">
        <v>0</v>
      </c>
      <c r="AB491" s="52">
        <v>0</v>
      </c>
      <c r="AC491" s="52">
        <v>0</v>
      </c>
      <c r="AD491" s="52">
        <v>0</v>
      </c>
      <c r="AE491" s="50">
        <v>0</v>
      </c>
      <c r="AF491" s="50">
        <v>0</v>
      </c>
      <c r="AG491" s="50">
        <v>0</v>
      </c>
      <c r="AH491" s="50">
        <v>13.313985840000004</v>
      </c>
      <c r="AI491" s="52">
        <v>8.180473837037038</v>
      </c>
      <c r="AJ491" s="49">
        <v>0</v>
      </c>
      <c r="AK491" s="50">
        <v>16.011722222222225</v>
      </c>
      <c r="AL491" s="50">
        <v>24.792222222222229</v>
      </c>
      <c r="AM491" s="50">
        <v>6.3524999999999991</v>
      </c>
      <c r="AN491" s="50">
        <v>0</v>
      </c>
      <c r="AO491" s="50">
        <v>0</v>
      </c>
      <c r="AP491" s="50">
        <v>0</v>
      </c>
      <c r="AQ491" s="51">
        <v>0</v>
      </c>
      <c r="AR491" s="49">
        <v>12.60711</v>
      </c>
      <c r="AS491" s="50">
        <v>3.9020270270270272</v>
      </c>
      <c r="AT491" s="50">
        <v>7.2011099999999999</v>
      </c>
      <c r="AU491" s="50">
        <v>4.5685500000000001</v>
      </c>
      <c r="AV491" s="50">
        <v>71.056378250000009</v>
      </c>
      <c r="AW491" s="50">
        <v>0</v>
      </c>
      <c r="AX491" s="50">
        <v>2.1502857142857144</v>
      </c>
      <c r="AY491" s="50">
        <v>48.525563333333338</v>
      </c>
      <c r="AZ491" s="51">
        <v>0</v>
      </c>
      <c r="BA491" s="49">
        <v>0</v>
      </c>
      <c r="BB491" s="49">
        <v>0</v>
      </c>
      <c r="BC491" s="50">
        <v>0</v>
      </c>
      <c r="BD491" s="50">
        <v>0</v>
      </c>
      <c r="BE491" s="51">
        <v>0</v>
      </c>
      <c r="BF491" s="38"/>
      <c r="BG491" s="38"/>
      <c r="BK491" s="38"/>
      <c r="BL491" s="38"/>
      <c r="BM491" s="38"/>
      <c r="BN491" s="38"/>
      <c r="BO491" s="38"/>
      <c r="BP491" s="38"/>
      <c r="BQ491" s="38"/>
      <c r="BR491" s="38"/>
      <c r="BS491" s="38"/>
      <c r="BT491" s="38"/>
      <c r="BU491" s="38"/>
      <c r="BY491" s="38"/>
      <c r="BZ491" s="38"/>
      <c r="CJ491" s="38"/>
    </row>
    <row r="492" spans="2:88" x14ac:dyDescent="0.25">
      <c r="B492" s="8">
        <v>490</v>
      </c>
      <c r="C492" s="9" t="s">
        <v>12142</v>
      </c>
      <c r="D492" s="9" t="s">
        <v>12152</v>
      </c>
      <c r="E492" s="49">
        <v>13.451177400000001</v>
      </c>
      <c r="F492" s="50">
        <v>5.1459820000000001</v>
      </c>
      <c r="G492" s="50">
        <v>8.2845399999999998</v>
      </c>
      <c r="H492" s="51">
        <v>15.569280000000003</v>
      </c>
      <c r="I492" s="50">
        <v>0</v>
      </c>
      <c r="J492" s="50">
        <v>0</v>
      </c>
      <c r="K492" s="50">
        <v>0</v>
      </c>
      <c r="L492" s="50">
        <v>0</v>
      </c>
      <c r="M492" s="49">
        <v>9.2428263500000014</v>
      </c>
      <c r="N492" s="49">
        <v>1.3535408698222222</v>
      </c>
      <c r="O492" s="49">
        <v>2.6056919999999995</v>
      </c>
      <c r="P492" s="50">
        <v>0</v>
      </c>
      <c r="Q492" s="50">
        <v>0</v>
      </c>
      <c r="R492" s="50">
        <v>84.639939999999996</v>
      </c>
      <c r="S492" s="51">
        <v>0</v>
      </c>
      <c r="T492" s="50">
        <v>0</v>
      </c>
      <c r="U492" s="51">
        <v>8.7411133333333364</v>
      </c>
      <c r="V492" s="51">
        <v>0</v>
      </c>
      <c r="W492" s="50">
        <v>0</v>
      </c>
      <c r="X492" s="49">
        <v>0</v>
      </c>
      <c r="Y492" s="51">
        <v>30.796533333333336</v>
      </c>
      <c r="Z492" s="52">
        <v>0</v>
      </c>
      <c r="AA492" s="52">
        <v>0</v>
      </c>
      <c r="AB492" s="52">
        <v>0</v>
      </c>
      <c r="AC492" s="52">
        <v>0</v>
      </c>
      <c r="AD492" s="52">
        <v>0</v>
      </c>
      <c r="AE492" s="50">
        <v>0</v>
      </c>
      <c r="AF492" s="50">
        <v>0</v>
      </c>
      <c r="AG492" s="50">
        <v>0</v>
      </c>
      <c r="AH492" s="50">
        <v>13.313985840000004</v>
      </c>
      <c r="AI492" s="52">
        <v>8.180473837037038</v>
      </c>
      <c r="AJ492" s="49">
        <v>0</v>
      </c>
      <c r="AK492" s="50">
        <v>21.348962962962965</v>
      </c>
      <c r="AL492" s="50">
        <v>33.056296296296303</v>
      </c>
      <c r="AM492" s="50">
        <v>8.4699999999999989</v>
      </c>
      <c r="AN492" s="50">
        <v>0</v>
      </c>
      <c r="AO492" s="50">
        <v>0</v>
      </c>
      <c r="AP492" s="50">
        <v>0</v>
      </c>
      <c r="AQ492" s="51">
        <v>0</v>
      </c>
      <c r="AR492" s="49">
        <v>12.60711</v>
      </c>
      <c r="AS492" s="50">
        <v>3.9020270270270272</v>
      </c>
      <c r="AT492" s="50">
        <v>7.2011099999999999</v>
      </c>
      <c r="AU492" s="50">
        <v>6.0914000000000001</v>
      </c>
      <c r="AV492" s="50">
        <v>86.508697000000012</v>
      </c>
      <c r="AW492" s="50">
        <v>0</v>
      </c>
      <c r="AX492" s="50">
        <v>2.1502857142857144</v>
      </c>
      <c r="AY492" s="50">
        <v>48.525563333333338</v>
      </c>
      <c r="AZ492" s="51">
        <v>0</v>
      </c>
      <c r="BA492" s="49">
        <v>0</v>
      </c>
      <c r="BB492" s="49">
        <v>0</v>
      </c>
      <c r="BC492" s="50">
        <v>0</v>
      </c>
      <c r="BD492" s="50">
        <v>0</v>
      </c>
      <c r="BE492" s="51">
        <v>0</v>
      </c>
      <c r="BF492" s="38"/>
      <c r="BG492" s="38"/>
      <c r="BK492" s="38"/>
      <c r="BL492" s="38"/>
      <c r="BM492" s="38"/>
      <c r="BN492" s="38"/>
      <c r="BO492" s="38"/>
      <c r="BP492" s="38"/>
      <c r="BQ492" s="38"/>
      <c r="BR492" s="38"/>
      <c r="BS492" s="38"/>
      <c r="BT492" s="38"/>
      <c r="BU492" s="38"/>
      <c r="BY492" s="38"/>
      <c r="BZ492" s="38"/>
      <c r="CJ492" s="38"/>
    </row>
    <row r="493" spans="2:88" x14ac:dyDescent="0.25">
      <c r="B493" s="8">
        <v>491</v>
      </c>
      <c r="C493" s="9" t="s">
        <v>12142</v>
      </c>
      <c r="D493" s="9" t="s">
        <v>12153</v>
      </c>
      <c r="E493" s="49">
        <v>16.81397175</v>
      </c>
      <c r="F493" s="50">
        <v>6.4324775000000001</v>
      </c>
      <c r="G493" s="50">
        <v>10.355675</v>
      </c>
      <c r="H493" s="51">
        <v>19.461600000000004</v>
      </c>
      <c r="I493" s="50">
        <v>0</v>
      </c>
      <c r="J493" s="50">
        <v>0</v>
      </c>
      <c r="K493" s="50">
        <v>0</v>
      </c>
      <c r="L493" s="50">
        <v>0</v>
      </c>
      <c r="M493" s="49">
        <v>9.2428263500000014</v>
      </c>
      <c r="N493" s="49">
        <v>1.3535408698222222</v>
      </c>
      <c r="O493" s="49">
        <v>2.6056919999999995</v>
      </c>
      <c r="P493" s="50">
        <v>0</v>
      </c>
      <c r="Q493" s="50">
        <v>0</v>
      </c>
      <c r="R493" s="50">
        <v>84.639939999999996</v>
      </c>
      <c r="S493" s="51">
        <v>0</v>
      </c>
      <c r="T493" s="50">
        <v>0</v>
      </c>
      <c r="U493" s="51">
        <v>8.7411133333333364</v>
      </c>
      <c r="V493" s="51">
        <v>0</v>
      </c>
      <c r="W493" s="50">
        <v>0</v>
      </c>
      <c r="X493" s="49">
        <v>0</v>
      </c>
      <c r="Y493" s="51">
        <v>30.796533333333336</v>
      </c>
      <c r="Z493" s="52">
        <v>0</v>
      </c>
      <c r="AA493" s="52">
        <v>0</v>
      </c>
      <c r="AB493" s="52">
        <v>0</v>
      </c>
      <c r="AC493" s="52">
        <v>0</v>
      </c>
      <c r="AD493" s="52">
        <v>0</v>
      </c>
      <c r="AE493" s="50">
        <v>0</v>
      </c>
      <c r="AF493" s="50">
        <v>0</v>
      </c>
      <c r="AG493" s="50">
        <v>0</v>
      </c>
      <c r="AH493" s="50">
        <v>13.313985840000004</v>
      </c>
      <c r="AI493" s="52">
        <v>8.180473837037038</v>
      </c>
      <c r="AJ493" s="49">
        <v>0</v>
      </c>
      <c r="AK493" s="50">
        <v>26.686203703703704</v>
      </c>
      <c r="AL493" s="50">
        <v>41.320370370370377</v>
      </c>
      <c r="AM493" s="50">
        <v>10.587499999999999</v>
      </c>
      <c r="AN493" s="50">
        <v>0</v>
      </c>
      <c r="AO493" s="50">
        <v>0</v>
      </c>
      <c r="AP493" s="50">
        <v>0</v>
      </c>
      <c r="AQ493" s="51">
        <v>0</v>
      </c>
      <c r="AR493" s="49">
        <v>12.60711</v>
      </c>
      <c r="AS493" s="50">
        <v>3.9020270270270272</v>
      </c>
      <c r="AT493" s="50">
        <v>7.2011099999999999</v>
      </c>
      <c r="AU493" s="50">
        <v>6.0914000000000001</v>
      </c>
      <c r="AV493" s="50">
        <v>86.508697000000012</v>
      </c>
      <c r="AW493" s="50">
        <v>0</v>
      </c>
      <c r="AX493" s="50">
        <v>2.1502857142857144</v>
      </c>
      <c r="AY493" s="50">
        <v>48.525563333333338</v>
      </c>
      <c r="AZ493" s="51">
        <v>0</v>
      </c>
      <c r="BA493" s="49">
        <v>0</v>
      </c>
      <c r="BB493" s="49">
        <v>0</v>
      </c>
      <c r="BC493" s="50">
        <v>0</v>
      </c>
      <c r="BD493" s="50">
        <v>0</v>
      </c>
      <c r="BE493" s="51">
        <v>0</v>
      </c>
      <c r="BF493" s="38"/>
      <c r="BG493" s="38"/>
      <c r="BK493" s="38"/>
      <c r="BL493" s="38"/>
      <c r="BM493" s="38"/>
      <c r="BN493" s="38"/>
      <c r="BO493" s="38"/>
      <c r="BP493" s="38"/>
      <c r="BQ493" s="38"/>
      <c r="BR493" s="38"/>
      <c r="BS493" s="38"/>
      <c r="BT493" s="38"/>
      <c r="BU493" s="38"/>
      <c r="BY493" s="38"/>
      <c r="BZ493" s="38"/>
      <c r="CJ493" s="38"/>
    </row>
    <row r="494" spans="2:88" x14ac:dyDescent="0.25">
      <c r="B494" s="8">
        <v>492</v>
      </c>
      <c r="C494" s="9" t="s">
        <v>12142</v>
      </c>
      <c r="D494" s="9" t="s">
        <v>12154</v>
      </c>
      <c r="E494" s="49">
        <v>20.176766100000002</v>
      </c>
      <c r="F494" s="50">
        <v>7.7189730000000001</v>
      </c>
      <c r="G494" s="50">
        <v>12.42681</v>
      </c>
      <c r="H494" s="51">
        <v>23.353920000000002</v>
      </c>
      <c r="I494" s="50">
        <v>0</v>
      </c>
      <c r="J494" s="50">
        <v>0</v>
      </c>
      <c r="K494" s="50">
        <v>0</v>
      </c>
      <c r="L494" s="50">
        <v>0</v>
      </c>
      <c r="M494" s="49">
        <v>9.2428263500000014</v>
      </c>
      <c r="N494" s="49">
        <v>1.3535408698222222</v>
      </c>
      <c r="O494" s="49">
        <v>2.6056919999999995</v>
      </c>
      <c r="P494" s="50">
        <v>0</v>
      </c>
      <c r="Q494" s="50">
        <v>0</v>
      </c>
      <c r="R494" s="50">
        <v>84.639939999999996</v>
      </c>
      <c r="S494" s="51">
        <v>0</v>
      </c>
      <c r="T494" s="50">
        <v>0</v>
      </c>
      <c r="U494" s="51">
        <v>8.7411133333333364</v>
      </c>
      <c r="V494" s="51">
        <v>0</v>
      </c>
      <c r="W494" s="50">
        <v>0</v>
      </c>
      <c r="X494" s="49">
        <v>0</v>
      </c>
      <c r="Y494" s="51">
        <v>30.796533333333336</v>
      </c>
      <c r="Z494" s="52">
        <v>0</v>
      </c>
      <c r="AA494" s="52">
        <v>0</v>
      </c>
      <c r="AB494" s="52">
        <v>0</v>
      </c>
      <c r="AC494" s="52">
        <v>0</v>
      </c>
      <c r="AD494" s="52">
        <v>0</v>
      </c>
      <c r="AE494" s="50">
        <v>0</v>
      </c>
      <c r="AF494" s="50">
        <v>0</v>
      </c>
      <c r="AG494" s="50">
        <v>0</v>
      </c>
      <c r="AH494" s="50">
        <v>13.313985840000004</v>
      </c>
      <c r="AI494" s="52">
        <v>8.180473837037038</v>
      </c>
      <c r="AJ494" s="49">
        <v>0</v>
      </c>
      <c r="AK494" s="50">
        <v>32.023444444444451</v>
      </c>
      <c r="AL494" s="50">
        <v>49.584444444444458</v>
      </c>
      <c r="AM494" s="50">
        <v>12.704999999999998</v>
      </c>
      <c r="AN494" s="50">
        <v>0</v>
      </c>
      <c r="AO494" s="50">
        <v>0</v>
      </c>
      <c r="AP494" s="50">
        <v>0</v>
      </c>
      <c r="AQ494" s="51">
        <v>0</v>
      </c>
      <c r="AR494" s="49">
        <v>12.60711</v>
      </c>
      <c r="AS494" s="50">
        <v>3.9020270270270272</v>
      </c>
      <c r="AT494" s="50">
        <v>7.2011099999999999</v>
      </c>
      <c r="AU494" s="50">
        <v>7.6142500000000011</v>
      </c>
      <c r="AV494" s="50">
        <v>101.96101575000002</v>
      </c>
      <c r="AW494" s="50">
        <v>0</v>
      </c>
      <c r="AX494" s="50">
        <v>2.1502857142857144</v>
      </c>
      <c r="AY494" s="50">
        <v>48.525563333333338</v>
      </c>
      <c r="AZ494" s="51">
        <v>0</v>
      </c>
      <c r="BA494" s="49">
        <v>0</v>
      </c>
      <c r="BB494" s="49">
        <v>0</v>
      </c>
      <c r="BC494" s="50">
        <v>0</v>
      </c>
      <c r="BD494" s="50">
        <v>0</v>
      </c>
      <c r="BE494" s="51">
        <v>0</v>
      </c>
      <c r="BF494" s="38"/>
      <c r="BG494" s="38"/>
      <c r="BK494" s="38"/>
      <c r="BL494" s="38"/>
      <c r="BM494" s="38"/>
      <c r="BN494" s="38"/>
      <c r="BO494" s="38"/>
      <c r="BP494" s="38"/>
      <c r="BQ494" s="38"/>
      <c r="BR494" s="38"/>
      <c r="BS494" s="38"/>
      <c r="BT494" s="38"/>
      <c r="BU494" s="38"/>
      <c r="BY494" s="38"/>
      <c r="BZ494" s="38"/>
      <c r="CJ494" s="38"/>
    </row>
    <row r="495" spans="2:88" x14ac:dyDescent="0.25">
      <c r="B495" s="8">
        <v>493</v>
      </c>
      <c r="C495" s="9" t="s">
        <v>12142</v>
      </c>
      <c r="D495" s="9" t="s">
        <v>12155</v>
      </c>
      <c r="E495" s="49">
        <v>3.3627943500000002</v>
      </c>
      <c r="F495" s="50">
        <v>1.2864955</v>
      </c>
      <c r="G495" s="50">
        <v>2.0711349999999999</v>
      </c>
      <c r="H495" s="51">
        <v>3.8923200000000007</v>
      </c>
      <c r="I495" s="50">
        <v>0</v>
      </c>
      <c r="J495" s="50">
        <v>0</v>
      </c>
      <c r="K495" s="50">
        <v>0</v>
      </c>
      <c r="L495" s="50">
        <v>0</v>
      </c>
      <c r="M495" s="49">
        <v>3.0809421166666673</v>
      </c>
      <c r="N495" s="49">
        <v>0.83968036245333333</v>
      </c>
      <c r="O495" s="49">
        <v>0.86856399999999989</v>
      </c>
      <c r="P495" s="50">
        <v>0</v>
      </c>
      <c r="Q495" s="50">
        <v>0</v>
      </c>
      <c r="R495" s="50">
        <v>17.259979999999999</v>
      </c>
      <c r="S495" s="51">
        <v>0</v>
      </c>
      <c r="T495" s="50">
        <v>0</v>
      </c>
      <c r="U495" s="51">
        <v>3.2444833333333336</v>
      </c>
      <c r="V495" s="51">
        <v>0</v>
      </c>
      <c r="W495" s="50">
        <v>0</v>
      </c>
      <c r="X495" s="49">
        <v>0</v>
      </c>
      <c r="Y495" s="51">
        <v>10.614133333333333</v>
      </c>
      <c r="Z495" s="52">
        <v>0</v>
      </c>
      <c r="AA495" s="52">
        <v>0</v>
      </c>
      <c r="AB495" s="52">
        <v>0</v>
      </c>
      <c r="AC495" s="52">
        <v>0</v>
      </c>
      <c r="AD495" s="52">
        <v>0</v>
      </c>
      <c r="AE495" s="50">
        <v>0</v>
      </c>
      <c r="AF495" s="50">
        <v>0</v>
      </c>
      <c r="AG495" s="50">
        <v>0</v>
      </c>
      <c r="AH495" s="50">
        <v>4.4379952800000009</v>
      </c>
      <c r="AI495" s="52">
        <v>2.7468274666666663</v>
      </c>
      <c r="AJ495" s="49">
        <v>0</v>
      </c>
      <c r="AK495" s="50">
        <v>5.3372407407407412</v>
      </c>
      <c r="AL495" s="50">
        <v>8.2640740740740757</v>
      </c>
      <c r="AM495" s="50">
        <v>0</v>
      </c>
      <c r="AN495" s="50">
        <v>11.539160000000001</v>
      </c>
      <c r="AO495" s="50">
        <v>1.3156146179401995</v>
      </c>
      <c r="AP495" s="50">
        <v>7.2424499999999998</v>
      </c>
      <c r="AQ495" s="51">
        <v>3.268333333333334</v>
      </c>
      <c r="AR495" s="49">
        <v>4.2023700000000002</v>
      </c>
      <c r="AS495" s="50">
        <v>3.9020270270270272</v>
      </c>
      <c r="AT495" s="50">
        <v>2.4003700000000001</v>
      </c>
      <c r="AU495" s="50">
        <v>1.52285</v>
      </c>
      <c r="AV495" s="50">
        <v>23.685459416666671</v>
      </c>
      <c r="AW495" s="50">
        <v>0</v>
      </c>
      <c r="AX495" s="50">
        <v>0.71676190476190471</v>
      </c>
      <c r="AY495" s="50">
        <v>15.789230000000002</v>
      </c>
      <c r="AZ495" s="51">
        <v>0</v>
      </c>
      <c r="BA495" s="49">
        <v>0</v>
      </c>
      <c r="BB495" s="49">
        <v>0</v>
      </c>
      <c r="BC495" s="50">
        <v>0</v>
      </c>
      <c r="BD495" s="50">
        <v>0</v>
      </c>
      <c r="BE495" s="51">
        <v>0</v>
      </c>
      <c r="BF495" s="38"/>
      <c r="BG495" s="38"/>
      <c r="BK495" s="38"/>
      <c r="BL495" s="38"/>
      <c r="BM495" s="38"/>
      <c r="BN495" s="38"/>
      <c r="BO495" s="38"/>
      <c r="BP495" s="38"/>
      <c r="BQ495" s="38"/>
      <c r="BR495" s="38"/>
      <c r="BS495" s="38"/>
      <c r="BT495" s="38"/>
      <c r="BU495" s="38"/>
      <c r="BY495" s="38"/>
      <c r="BZ495" s="38"/>
      <c r="CJ495" s="38"/>
    </row>
    <row r="496" spans="2:88" x14ac:dyDescent="0.25">
      <c r="B496" s="8">
        <v>494</v>
      </c>
      <c r="C496" s="9" t="s">
        <v>12142</v>
      </c>
      <c r="D496" s="9" t="s">
        <v>12156</v>
      </c>
      <c r="E496" s="49">
        <v>4.4837258000000002</v>
      </c>
      <c r="F496" s="50">
        <v>1.7153273333333334</v>
      </c>
      <c r="G496" s="50">
        <v>2.7615133333333333</v>
      </c>
      <c r="H496" s="51">
        <v>5.1897600000000006</v>
      </c>
      <c r="I496" s="50">
        <v>0</v>
      </c>
      <c r="J496" s="50">
        <v>0</v>
      </c>
      <c r="K496" s="50">
        <v>0</v>
      </c>
      <c r="L496" s="50">
        <v>0</v>
      </c>
      <c r="M496" s="49">
        <v>3.0809421166666673</v>
      </c>
      <c r="N496" s="49">
        <v>0.83968036245333333</v>
      </c>
      <c r="O496" s="49">
        <v>0.86856399999999989</v>
      </c>
      <c r="P496" s="50">
        <v>0</v>
      </c>
      <c r="Q496" s="50">
        <v>0</v>
      </c>
      <c r="R496" s="50">
        <v>17.259979999999999</v>
      </c>
      <c r="S496" s="51">
        <v>0</v>
      </c>
      <c r="T496" s="50">
        <v>0</v>
      </c>
      <c r="U496" s="51">
        <v>3.2444833333333336</v>
      </c>
      <c r="V496" s="51">
        <v>0</v>
      </c>
      <c r="W496" s="50">
        <v>0</v>
      </c>
      <c r="X496" s="49">
        <v>0</v>
      </c>
      <c r="Y496" s="51">
        <v>10.614133333333333</v>
      </c>
      <c r="Z496" s="52">
        <v>0</v>
      </c>
      <c r="AA496" s="52">
        <v>0</v>
      </c>
      <c r="AB496" s="52">
        <v>0</v>
      </c>
      <c r="AC496" s="52">
        <v>0</v>
      </c>
      <c r="AD496" s="52">
        <v>0</v>
      </c>
      <c r="AE496" s="50">
        <v>0</v>
      </c>
      <c r="AF496" s="50">
        <v>0</v>
      </c>
      <c r="AG496" s="50">
        <v>0</v>
      </c>
      <c r="AH496" s="50">
        <v>4.4379952800000009</v>
      </c>
      <c r="AI496" s="52">
        <v>2.7468274666666663</v>
      </c>
      <c r="AJ496" s="49">
        <v>0</v>
      </c>
      <c r="AK496" s="50">
        <v>7.116320987654321</v>
      </c>
      <c r="AL496" s="50">
        <v>11.018765432098768</v>
      </c>
      <c r="AM496" s="50">
        <v>0</v>
      </c>
      <c r="AN496" s="50">
        <v>15.385546666666668</v>
      </c>
      <c r="AO496" s="50">
        <v>1.7541528239202659</v>
      </c>
      <c r="AP496" s="50">
        <v>9.6565999999999992</v>
      </c>
      <c r="AQ496" s="51">
        <v>4.3577777777777786</v>
      </c>
      <c r="AR496" s="49">
        <v>4.2023700000000002</v>
      </c>
      <c r="AS496" s="50">
        <v>3.9020270270270272</v>
      </c>
      <c r="AT496" s="50">
        <v>2.4003700000000001</v>
      </c>
      <c r="AU496" s="50">
        <v>2.0304666666666669</v>
      </c>
      <c r="AV496" s="50">
        <v>28.836232333333339</v>
      </c>
      <c r="AW496" s="50">
        <v>0</v>
      </c>
      <c r="AX496" s="50">
        <v>0.71676190476190471</v>
      </c>
      <c r="AY496" s="50">
        <v>15.789230000000002</v>
      </c>
      <c r="AZ496" s="51">
        <v>0</v>
      </c>
      <c r="BA496" s="49">
        <v>0</v>
      </c>
      <c r="BB496" s="49">
        <v>0</v>
      </c>
      <c r="BC496" s="50">
        <v>0</v>
      </c>
      <c r="BD496" s="50">
        <v>0</v>
      </c>
      <c r="BE496" s="51">
        <v>0</v>
      </c>
      <c r="BF496" s="38"/>
      <c r="BG496" s="38"/>
      <c r="BK496" s="38"/>
      <c r="BL496" s="38"/>
      <c r="BM496" s="38"/>
      <c r="BN496" s="38"/>
      <c r="BO496" s="38"/>
      <c r="BP496" s="38"/>
      <c r="BQ496" s="38"/>
      <c r="BR496" s="38"/>
      <c r="BS496" s="38"/>
      <c r="BT496" s="38"/>
      <c r="BU496" s="38"/>
      <c r="BY496" s="38"/>
      <c r="BZ496" s="38"/>
      <c r="CJ496" s="38"/>
    </row>
    <row r="497" spans="2:88" x14ac:dyDescent="0.25">
      <c r="B497" s="8">
        <v>495</v>
      </c>
      <c r="C497" s="9" t="s">
        <v>12142</v>
      </c>
      <c r="D497" s="9" t="s">
        <v>12157</v>
      </c>
      <c r="E497" s="49">
        <v>5.6046572500000007</v>
      </c>
      <c r="F497" s="50">
        <v>2.1441591666666668</v>
      </c>
      <c r="G497" s="50">
        <v>3.4518916666666666</v>
      </c>
      <c r="H497" s="51">
        <v>6.4872000000000005</v>
      </c>
      <c r="I497" s="50">
        <v>0</v>
      </c>
      <c r="J497" s="50">
        <v>0</v>
      </c>
      <c r="K497" s="50">
        <v>0</v>
      </c>
      <c r="L497" s="50">
        <v>0</v>
      </c>
      <c r="M497" s="49">
        <v>3.0809421166666673</v>
      </c>
      <c r="N497" s="49">
        <v>0.83968036245333333</v>
      </c>
      <c r="O497" s="49">
        <v>0.86856399999999989</v>
      </c>
      <c r="P497" s="50">
        <v>0</v>
      </c>
      <c r="Q497" s="50">
        <v>0</v>
      </c>
      <c r="R497" s="50">
        <v>17.259979999999999</v>
      </c>
      <c r="S497" s="51">
        <v>0</v>
      </c>
      <c r="T497" s="50">
        <v>0</v>
      </c>
      <c r="U497" s="51">
        <v>3.2444833333333336</v>
      </c>
      <c r="V497" s="51">
        <v>0</v>
      </c>
      <c r="W497" s="50">
        <v>0</v>
      </c>
      <c r="X497" s="49">
        <v>0</v>
      </c>
      <c r="Y497" s="51">
        <v>10.614133333333333</v>
      </c>
      <c r="Z497" s="52">
        <v>0</v>
      </c>
      <c r="AA497" s="52">
        <v>0</v>
      </c>
      <c r="AB497" s="52">
        <v>0</v>
      </c>
      <c r="AC497" s="52">
        <v>0</v>
      </c>
      <c r="AD497" s="52">
        <v>0</v>
      </c>
      <c r="AE497" s="50">
        <v>0</v>
      </c>
      <c r="AF497" s="50">
        <v>0</v>
      </c>
      <c r="AG497" s="50">
        <v>0</v>
      </c>
      <c r="AH497" s="50">
        <v>4.4379952800000009</v>
      </c>
      <c r="AI497" s="52">
        <v>2.7468274666666663</v>
      </c>
      <c r="AJ497" s="49">
        <v>0</v>
      </c>
      <c r="AK497" s="50">
        <v>8.8954012345679008</v>
      </c>
      <c r="AL497" s="50">
        <v>13.773456790123459</v>
      </c>
      <c r="AM497" s="50">
        <v>0</v>
      </c>
      <c r="AN497" s="50">
        <v>19.231933333333334</v>
      </c>
      <c r="AO497" s="50">
        <v>2.1926910299003324</v>
      </c>
      <c r="AP497" s="50">
        <v>12.070749999999999</v>
      </c>
      <c r="AQ497" s="51">
        <v>5.4472222222222229</v>
      </c>
      <c r="AR497" s="49">
        <v>4.2023700000000002</v>
      </c>
      <c r="AS497" s="50">
        <v>3.9020270270270272</v>
      </c>
      <c r="AT497" s="50">
        <v>2.4003700000000001</v>
      </c>
      <c r="AU497" s="50">
        <v>2.0304666666666669</v>
      </c>
      <c r="AV497" s="50">
        <v>28.836232333333339</v>
      </c>
      <c r="AW497" s="50">
        <v>0</v>
      </c>
      <c r="AX497" s="50">
        <v>0.71676190476190471</v>
      </c>
      <c r="AY497" s="50">
        <v>15.789230000000002</v>
      </c>
      <c r="AZ497" s="51">
        <v>0</v>
      </c>
      <c r="BA497" s="49">
        <v>0</v>
      </c>
      <c r="BB497" s="49">
        <v>0</v>
      </c>
      <c r="BC497" s="50">
        <v>0</v>
      </c>
      <c r="BD497" s="50">
        <v>0</v>
      </c>
      <c r="BE497" s="51">
        <v>0</v>
      </c>
      <c r="BF497" s="38"/>
      <c r="BG497" s="38"/>
      <c r="BK497" s="38"/>
      <c r="BL497" s="38"/>
      <c r="BM497" s="38"/>
      <c r="BN497" s="38"/>
      <c r="BO497" s="38"/>
      <c r="BP497" s="38"/>
      <c r="BQ497" s="38"/>
      <c r="BR497" s="38"/>
      <c r="BS497" s="38"/>
      <c r="BT497" s="38"/>
      <c r="BU497" s="38"/>
      <c r="BY497" s="38"/>
      <c r="BZ497" s="38"/>
      <c r="CJ497" s="38"/>
    </row>
    <row r="498" spans="2:88" x14ac:dyDescent="0.25">
      <c r="B498" s="8">
        <v>496</v>
      </c>
      <c r="C498" s="9" t="s">
        <v>12142</v>
      </c>
      <c r="D498" s="9" t="s">
        <v>12158</v>
      </c>
      <c r="E498" s="49">
        <v>6.7255887000000003</v>
      </c>
      <c r="F498" s="50">
        <v>2.572991</v>
      </c>
      <c r="G498" s="50">
        <v>4.1422699999999999</v>
      </c>
      <c r="H498" s="51">
        <v>7.7846400000000013</v>
      </c>
      <c r="I498" s="50">
        <v>0</v>
      </c>
      <c r="J498" s="50">
        <v>0</v>
      </c>
      <c r="K498" s="50">
        <v>0</v>
      </c>
      <c r="L498" s="50">
        <v>0</v>
      </c>
      <c r="M498" s="49">
        <v>3.0809421166666673</v>
      </c>
      <c r="N498" s="49">
        <v>0.83968036245333333</v>
      </c>
      <c r="O498" s="49">
        <v>0.86856399999999989</v>
      </c>
      <c r="P498" s="50">
        <v>0</v>
      </c>
      <c r="Q498" s="50">
        <v>0</v>
      </c>
      <c r="R498" s="50">
        <v>17.259979999999999</v>
      </c>
      <c r="S498" s="51">
        <v>0</v>
      </c>
      <c r="T498" s="50">
        <v>0</v>
      </c>
      <c r="U498" s="51">
        <v>3.2444833333333336</v>
      </c>
      <c r="V498" s="51">
        <v>0</v>
      </c>
      <c r="W498" s="50">
        <v>0</v>
      </c>
      <c r="X498" s="49">
        <v>0</v>
      </c>
      <c r="Y498" s="51">
        <v>10.614133333333333</v>
      </c>
      <c r="Z498" s="52">
        <v>0</v>
      </c>
      <c r="AA498" s="52">
        <v>0</v>
      </c>
      <c r="AB498" s="52">
        <v>0</v>
      </c>
      <c r="AC498" s="52">
        <v>0</v>
      </c>
      <c r="AD498" s="52">
        <v>0</v>
      </c>
      <c r="AE498" s="50">
        <v>0</v>
      </c>
      <c r="AF498" s="50">
        <v>0</v>
      </c>
      <c r="AG498" s="50">
        <v>0</v>
      </c>
      <c r="AH498" s="50">
        <v>4.4379952800000009</v>
      </c>
      <c r="AI498" s="52">
        <v>2.7468274666666663</v>
      </c>
      <c r="AJ498" s="49">
        <v>0</v>
      </c>
      <c r="AK498" s="50">
        <v>10.674481481481482</v>
      </c>
      <c r="AL498" s="50">
        <v>16.528148148148151</v>
      </c>
      <c r="AM498" s="50">
        <v>0</v>
      </c>
      <c r="AN498" s="50">
        <v>23.078320000000001</v>
      </c>
      <c r="AO498" s="50">
        <v>2.631229235880399</v>
      </c>
      <c r="AP498" s="50">
        <v>14.4849</v>
      </c>
      <c r="AQ498" s="51">
        <v>6.536666666666668</v>
      </c>
      <c r="AR498" s="49">
        <v>4.2023700000000002</v>
      </c>
      <c r="AS498" s="50">
        <v>3.9020270270270272</v>
      </c>
      <c r="AT498" s="50">
        <v>2.4003700000000001</v>
      </c>
      <c r="AU498" s="50">
        <v>2.5380833333333337</v>
      </c>
      <c r="AV498" s="50">
        <v>33.98700525000001</v>
      </c>
      <c r="AW498" s="50">
        <v>0</v>
      </c>
      <c r="AX498" s="50">
        <v>0.71676190476190471</v>
      </c>
      <c r="AY498" s="50">
        <v>15.789230000000002</v>
      </c>
      <c r="AZ498" s="51">
        <v>0</v>
      </c>
      <c r="BA498" s="49">
        <v>0</v>
      </c>
      <c r="BB498" s="49">
        <v>0</v>
      </c>
      <c r="BC498" s="50">
        <v>0</v>
      </c>
      <c r="BD498" s="50">
        <v>0</v>
      </c>
      <c r="BE498" s="51">
        <v>0</v>
      </c>
      <c r="BF498" s="38"/>
      <c r="BG498" s="38"/>
      <c r="BK498" s="38"/>
      <c r="BL498" s="38"/>
      <c r="BM498" s="38"/>
      <c r="BN498" s="38"/>
      <c r="BO498" s="38"/>
      <c r="BP498" s="38"/>
      <c r="BQ498" s="38"/>
      <c r="BR498" s="38"/>
      <c r="BS498" s="38"/>
      <c r="BT498" s="38"/>
      <c r="BU498" s="38"/>
      <c r="BY498" s="38"/>
      <c r="BZ498" s="38"/>
      <c r="CJ498" s="38"/>
    </row>
    <row r="499" spans="2:88" x14ac:dyDescent="0.25">
      <c r="B499" s="8">
        <v>497</v>
      </c>
      <c r="C499" s="9" t="s">
        <v>12142</v>
      </c>
      <c r="D499" s="9" t="s">
        <v>12159</v>
      </c>
      <c r="E499" s="49">
        <v>6.7255887000000003</v>
      </c>
      <c r="F499" s="50">
        <v>2.572991</v>
      </c>
      <c r="G499" s="50">
        <v>4.1422699999999999</v>
      </c>
      <c r="H499" s="51">
        <v>7.7846400000000013</v>
      </c>
      <c r="I499" s="50">
        <v>0</v>
      </c>
      <c r="J499" s="50">
        <v>0</v>
      </c>
      <c r="K499" s="50">
        <v>0</v>
      </c>
      <c r="L499" s="50">
        <v>0</v>
      </c>
      <c r="M499" s="49">
        <v>6.1618842333333346</v>
      </c>
      <c r="N499" s="49">
        <v>1.0706149940533334</v>
      </c>
      <c r="O499" s="49">
        <v>1.7371279999999998</v>
      </c>
      <c r="P499" s="50">
        <v>0</v>
      </c>
      <c r="Q499" s="50">
        <v>0</v>
      </c>
      <c r="R499" s="50">
        <v>51.091293333333333</v>
      </c>
      <c r="S499" s="51">
        <v>0</v>
      </c>
      <c r="T499" s="50">
        <v>0</v>
      </c>
      <c r="U499" s="51">
        <v>8.1743666666666677</v>
      </c>
      <c r="V499" s="51">
        <v>0</v>
      </c>
      <c r="W499" s="50">
        <v>0</v>
      </c>
      <c r="X499" s="49">
        <v>0</v>
      </c>
      <c r="Y499" s="51">
        <v>17.341600000000003</v>
      </c>
      <c r="Z499" s="52">
        <v>0</v>
      </c>
      <c r="AA499" s="52">
        <v>0</v>
      </c>
      <c r="AB499" s="52">
        <v>0</v>
      </c>
      <c r="AC499" s="52">
        <v>0</v>
      </c>
      <c r="AD499" s="52">
        <v>0</v>
      </c>
      <c r="AE499" s="50">
        <v>0</v>
      </c>
      <c r="AF499" s="50">
        <v>0</v>
      </c>
      <c r="AG499" s="50">
        <v>0</v>
      </c>
      <c r="AH499" s="50">
        <v>8.8759905600000018</v>
      </c>
      <c r="AI499" s="52">
        <v>5.4636506518518519</v>
      </c>
      <c r="AJ499" s="49">
        <v>0</v>
      </c>
      <c r="AK499" s="50">
        <v>10.674481481481482</v>
      </c>
      <c r="AL499" s="50">
        <v>16.528148148148151</v>
      </c>
      <c r="AM499" s="50">
        <v>0</v>
      </c>
      <c r="AN499" s="50">
        <v>23.078320000000001</v>
      </c>
      <c r="AO499" s="50">
        <v>2.631229235880399</v>
      </c>
      <c r="AP499" s="50">
        <v>14.4849</v>
      </c>
      <c r="AQ499" s="51">
        <v>6.536666666666668</v>
      </c>
      <c r="AR499" s="49">
        <v>8.4047400000000003</v>
      </c>
      <c r="AS499" s="50">
        <v>3.9020270270270272</v>
      </c>
      <c r="AT499" s="50">
        <v>4.8007400000000002</v>
      </c>
      <c r="AU499" s="50">
        <v>3.0457000000000001</v>
      </c>
      <c r="AV499" s="50">
        <v>47.370918833333342</v>
      </c>
      <c r="AW499" s="50">
        <v>0</v>
      </c>
      <c r="AX499" s="50">
        <v>1.4335238095238094</v>
      </c>
      <c r="AY499" s="50">
        <v>34.600519999999996</v>
      </c>
      <c r="AZ499" s="51">
        <v>0</v>
      </c>
      <c r="BA499" s="49">
        <v>0</v>
      </c>
      <c r="BB499" s="49">
        <v>0</v>
      </c>
      <c r="BC499" s="50">
        <v>0</v>
      </c>
      <c r="BD499" s="50">
        <v>0</v>
      </c>
      <c r="BE499" s="51">
        <v>0</v>
      </c>
      <c r="BF499" s="38"/>
      <c r="BG499" s="38"/>
      <c r="BK499" s="38"/>
      <c r="BL499" s="38"/>
      <c r="BM499" s="38"/>
      <c r="BN499" s="38"/>
      <c r="BO499" s="38"/>
      <c r="BP499" s="38"/>
      <c r="BQ499" s="38"/>
      <c r="BR499" s="38"/>
      <c r="BS499" s="38"/>
      <c r="BT499" s="38"/>
      <c r="BU499" s="38"/>
      <c r="BY499" s="38"/>
      <c r="BZ499" s="38"/>
      <c r="CJ499" s="38"/>
    </row>
    <row r="500" spans="2:88" x14ac:dyDescent="0.25">
      <c r="B500" s="8">
        <v>498</v>
      </c>
      <c r="C500" s="9" t="s">
        <v>12142</v>
      </c>
      <c r="D500" s="9" t="s">
        <v>12160</v>
      </c>
      <c r="E500" s="49">
        <v>8.9674516000000004</v>
      </c>
      <c r="F500" s="50">
        <v>3.4306546666666669</v>
      </c>
      <c r="G500" s="50">
        <v>5.5230266666666665</v>
      </c>
      <c r="H500" s="51">
        <v>10.379520000000001</v>
      </c>
      <c r="I500" s="50">
        <v>0</v>
      </c>
      <c r="J500" s="50">
        <v>0</v>
      </c>
      <c r="K500" s="50">
        <v>0</v>
      </c>
      <c r="L500" s="50">
        <v>0</v>
      </c>
      <c r="M500" s="49">
        <v>6.1618842333333346</v>
      </c>
      <c r="N500" s="49">
        <v>1.0706149940533334</v>
      </c>
      <c r="O500" s="49">
        <v>1.7371279999999998</v>
      </c>
      <c r="P500" s="50">
        <v>0</v>
      </c>
      <c r="Q500" s="50">
        <v>0</v>
      </c>
      <c r="R500" s="50">
        <v>51.091293333333333</v>
      </c>
      <c r="S500" s="51">
        <v>0</v>
      </c>
      <c r="T500" s="50">
        <v>0</v>
      </c>
      <c r="U500" s="51">
        <v>8.1743666666666677</v>
      </c>
      <c r="V500" s="51">
        <v>0</v>
      </c>
      <c r="W500" s="50">
        <v>0</v>
      </c>
      <c r="X500" s="49">
        <v>0</v>
      </c>
      <c r="Y500" s="51">
        <v>17.341600000000003</v>
      </c>
      <c r="Z500" s="52">
        <v>0</v>
      </c>
      <c r="AA500" s="52">
        <v>0</v>
      </c>
      <c r="AB500" s="52">
        <v>0</v>
      </c>
      <c r="AC500" s="52">
        <v>0</v>
      </c>
      <c r="AD500" s="52">
        <v>0</v>
      </c>
      <c r="AE500" s="50">
        <v>0</v>
      </c>
      <c r="AF500" s="50">
        <v>0</v>
      </c>
      <c r="AG500" s="50">
        <v>0</v>
      </c>
      <c r="AH500" s="50">
        <v>8.8759905600000018</v>
      </c>
      <c r="AI500" s="52">
        <v>5.4636506518518519</v>
      </c>
      <c r="AJ500" s="49">
        <v>0</v>
      </c>
      <c r="AK500" s="50">
        <v>14.232641975308642</v>
      </c>
      <c r="AL500" s="50">
        <v>22.037530864197535</v>
      </c>
      <c r="AM500" s="50">
        <v>0</v>
      </c>
      <c r="AN500" s="50">
        <v>30.771093333333337</v>
      </c>
      <c r="AO500" s="50">
        <v>3.5083056478405319</v>
      </c>
      <c r="AP500" s="50">
        <v>19.313199999999998</v>
      </c>
      <c r="AQ500" s="51">
        <v>8.7155555555555573</v>
      </c>
      <c r="AR500" s="49">
        <v>8.4047400000000003</v>
      </c>
      <c r="AS500" s="50">
        <v>3.9020270270270272</v>
      </c>
      <c r="AT500" s="50">
        <v>4.8007400000000002</v>
      </c>
      <c r="AU500" s="50">
        <v>4.0609333333333337</v>
      </c>
      <c r="AV500" s="50">
        <v>57.672464666666677</v>
      </c>
      <c r="AW500" s="50">
        <v>0</v>
      </c>
      <c r="AX500" s="50">
        <v>1.4335238095238094</v>
      </c>
      <c r="AY500" s="50">
        <v>34.600519999999996</v>
      </c>
      <c r="AZ500" s="51">
        <v>0</v>
      </c>
      <c r="BA500" s="49">
        <v>0</v>
      </c>
      <c r="BB500" s="49">
        <v>0</v>
      </c>
      <c r="BC500" s="50">
        <v>0</v>
      </c>
      <c r="BD500" s="50">
        <v>0</v>
      </c>
      <c r="BE500" s="51">
        <v>0</v>
      </c>
      <c r="BF500" s="38"/>
      <c r="BG500" s="38"/>
      <c r="BK500" s="38"/>
      <c r="BL500" s="38"/>
      <c r="BM500" s="38"/>
      <c r="BN500" s="38"/>
      <c r="BO500" s="38"/>
      <c r="BP500" s="38"/>
      <c r="BQ500" s="38"/>
      <c r="BR500" s="38"/>
      <c r="BS500" s="38"/>
      <c r="BT500" s="38"/>
      <c r="BU500" s="38"/>
      <c r="BY500" s="38"/>
      <c r="BZ500" s="38"/>
      <c r="CJ500" s="38"/>
    </row>
    <row r="501" spans="2:88" x14ac:dyDescent="0.25">
      <c r="B501" s="8">
        <v>499</v>
      </c>
      <c r="C501" s="9" t="s">
        <v>12142</v>
      </c>
      <c r="D501" s="9" t="s">
        <v>12161</v>
      </c>
      <c r="E501" s="49">
        <v>11.209314500000001</v>
      </c>
      <c r="F501" s="50">
        <v>4.2883183333333337</v>
      </c>
      <c r="G501" s="50">
        <v>6.9037833333333332</v>
      </c>
      <c r="H501" s="51">
        <v>12.974400000000001</v>
      </c>
      <c r="I501" s="50">
        <v>0</v>
      </c>
      <c r="J501" s="50">
        <v>0</v>
      </c>
      <c r="K501" s="50">
        <v>0</v>
      </c>
      <c r="L501" s="50">
        <v>0</v>
      </c>
      <c r="M501" s="49">
        <v>6.1618842333333346</v>
      </c>
      <c r="N501" s="49">
        <v>1.0706149940533334</v>
      </c>
      <c r="O501" s="49">
        <v>1.7371279999999998</v>
      </c>
      <c r="P501" s="50">
        <v>0</v>
      </c>
      <c r="Q501" s="50">
        <v>0</v>
      </c>
      <c r="R501" s="50">
        <v>51.091293333333333</v>
      </c>
      <c r="S501" s="51">
        <v>0</v>
      </c>
      <c r="T501" s="50">
        <v>0</v>
      </c>
      <c r="U501" s="51">
        <v>8.1743666666666677</v>
      </c>
      <c r="V501" s="51">
        <v>0</v>
      </c>
      <c r="W501" s="50">
        <v>0</v>
      </c>
      <c r="X501" s="49">
        <v>0</v>
      </c>
      <c r="Y501" s="51">
        <v>17.341600000000003</v>
      </c>
      <c r="Z501" s="52">
        <v>0</v>
      </c>
      <c r="AA501" s="52">
        <v>0</v>
      </c>
      <c r="AB501" s="52">
        <v>0</v>
      </c>
      <c r="AC501" s="52">
        <v>0</v>
      </c>
      <c r="AD501" s="52">
        <v>0</v>
      </c>
      <c r="AE501" s="50">
        <v>0</v>
      </c>
      <c r="AF501" s="50">
        <v>0</v>
      </c>
      <c r="AG501" s="50">
        <v>0</v>
      </c>
      <c r="AH501" s="50">
        <v>8.8759905600000018</v>
      </c>
      <c r="AI501" s="52">
        <v>5.4636506518518519</v>
      </c>
      <c r="AJ501" s="49">
        <v>0</v>
      </c>
      <c r="AK501" s="50">
        <v>17.790802469135802</v>
      </c>
      <c r="AL501" s="50">
        <v>27.546913580246919</v>
      </c>
      <c r="AM501" s="50">
        <v>0</v>
      </c>
      <c r="AN501" s="50">
        <v>38.463866666666668</v>
      </c>
      <c r="AO501" s="50">
        <v>4.3853820598006648</v>
      </c>
      <c r="AP501" s="50">
        <v>24.141499999999997</v>
      </c>
      <c r="AQ501" s="51">
        <v>10.894444444444446</v>
      </c>
      <c r="AR501" s="49">
        <v>8.4047400000000003</v>
      </c>
      <c r="AS501" s="50">
        <v>3.9020270270270272</v>
      </c>
      <c r="AT501" s="50">
        <v>4.8007400000000002</v>
      </c>
      <c r="AU501" s="50">
        <v>4.0609333333333337</v>
      </c>
      <c r="AV501" s="50">
        <v>57.672464666666677</v>
      </c>
      <c r="AW501" s="50">
        <v>0</v>
      </c>
      <c r="AX501" s="50">
        <v>1.4335238095238094</v>
      </c>
      <c r="AY501" s="50">
        <v>34.600519999999996</v>
      </c>
      <c r="AZ501" s="51">
        <v>0</v>
      </c>
      <c r="BA501" s="49">
        <v>0</v>
      </c>
      <c r="BB501" s="49">
        <v>0</v>
      </c>
      <c r="BC501" s="50">
        <v>0</v>
      </c>
      <c r="BD501" s="50">
        <v>0</v>
      </c>
      <c r="BE501" s="51">
        <v>0</v>
      </c>
      <c r="BF501" s="38"/>
      <c r="BG501" s="38"/>
      <c r="BK501" s="38"/>
      <c r="BL501" s="38"/>
      <c r="BM501" s="38"/>
      <c r="BN501" s="38"/>
      <c r="BO501" s="38"/>
      <c r="BP501" s="38"/>
      <c r="BQ501" s="38"/>
      <c r="BR501" s="38"/>
      <c r="BS501" s="38"/>
      <c r="BT501" s="38"/>
      <c r="BU501" s="38"/>
      <c r="BY501" s="38"/>
      <c r="BZ501" s="38"/>
      <c r="CJ501" s="38"/>
    </row>
    <row r="502" spans="2:88" x14ac:dyDescent="0.25">
      <c r="B502" s="8">
        <v>500</v>
      </c>
      <c r="C502" s="9" t="s">
        <v>12142</v>
      </c>
      <c r="D502" s="9" t="s">
        <v>12162</v>
      </c>
      <c r="E502" s="49">
        <v>13.451177400000001</v>
      </c>
      <c r="F502" s="50">
        <v>5.1459820000000001</v>
      </c>
      <c r="G502" s="50">
        <v>8.2845399999999998</v>
      </c>
      <c r="H502" s="51">
        <v>15.569280000000003</v>
      </c>
      <c r="I502" s="50">
        <v>0</v>
      </c>
      <c r="J502" s="50">
        <v>0</v>
      </c>
      <c r="K502" s="50">
        <v>0</v>
      </c>
      <c r="L502" s="50">
        <v>0</v>
      </c>
      <c r="M502" s="49">
        <v>6.1618842333333346</v>
      </c>
      <c r="N502" s="49">
        <v>1.0706149940533334</v>
      </c>
      <c r="O502" s="49">
        <v>1.7371279999999998</v>
      </c>
      <c r="P502" s="50">
        <v>0</v>
      </c>
      <c r="Q502" s="50">
        <v>0</v>
      </c>
      <c r="R502" s="50">
        <v>51.091293333333333</v>
      </c>
      <c r="S502" s="51">
        <v>0</v>
      </c>
      <c r="T502" s="50">
        <v>0</v>
      </c>
      <c r="U502" s="51">
        <v>8.1743666666666677</v>
      </c>
      <c r="V502" s="51">
        <v>0</v>
      </c>
      <c r="W502" s="50">
        <v>0</v>
      </c>
      <c r="X502" s="49">
        <v>0</v>
      </c>
      <c r="Y502" s="51">
        <v>17.341600000000003</v>
      </c>
      <c r="Z502" s="52">
        <v>0</v>
      </c>
      <c r="AA502" s="52">
        <v>0</v>
      </c>
      <c r="AB502" s="52">
        <v>0</v>
      </c>
      <c r="AC502" s="52">
        <v>0</v>
      </c>
      <c r="AD502" s="52">
        <v>0</v>
      </c>
      <c r="AE502" s="50">
        <v>0</v>
      </c>
      <c r="AF502" s="50">
        <v>0</v>
      </c>
      <c r="AG502" s="50">
        <v>0</v>
      </c>
      <c r="AH502" s="50">
        <v>8.8759905600000018</v>
      </c>
      <c r="AI502" s="52">
        <v>5.4636506518518519</v>
      </c>
      <c r="AJ502" s="49">
        <v>0</v>
      </c>
      <c r="AK502" s="50">
        <v>21.348962962962965</v>
      </c>
      <c r="AL502" s="50">
        <v>33.056296296296303</v>
      </c>
      <c r="AM502" s="50">
        <v>0</v>
      </c>
      <c r="AN502" s="50">
        <v>46.156640000000003</v>
      </c>
      <c r="AO502" s="50">
        <v>5.2624584717607981</v>
      </c>
      <c r="AP502" s="50">
        <v>28.969799999999999</v>
      </c>
      <c r="AQ502" s="51">
        <v>13.073333333333336</v>
      </c>
      <c r="AR502" s="49">
        <v>8.4047400000000003</v>
      </c>
      <c r="AS502" s="50">
        <v>3.9020270270270272</v>
      </c>
      <c r="AT502" s="50">
        <v>4.8007400000000002</v>
      </c>
      <c r="AU502" s="50">
        <v>5.0761666666666674</v>
      </c>
      <c r="AV502" s="50">
        <v>67.97401050000002</v>
      </c>
      <c r="AW502" s="50">
        <v>0</v>
      </c>
      <c r="AX502" s="50">
        <v>1.4335238095238094</v>
      </c>
      <c r="AY502" s="50">
        <v>34.600519999999996</v>
      </c>
      <c r="AZ502" s="51">
        <v>0</v>
      </c>
      <c r="BA502" s="49">
        <v>0</v>
      </c>
      <c r="BB502" s="49">
        <v>0</v>
      </c>
      <c r="BC502" s="50">
        <v>0</v>
      </c>
      <c r="BD502" s="50">
        <v>0</v>
      </c>
      <c r="BE502" s="51">
        <v>0</v>
      </c>
      <c r="BF502" s="38"/>
      <c r="BG502" s="38"/>
      <c r="BK502" s="38"/>
      <c r="BL502" s="38"/>
      <c r="BM502" s="38"/>
      <c r="BN502" s="38"/>
      <c r="BO502" s="38"/>
      <c r="BP502" s="38"/>
      <c r="BQ502" s="38"/>
      <c r="BR502" s="38"/>
      <c r="BS502" s="38"/>
      <c r="BT502" s="38"/>
      <c r="BU502" s="38"/>
      <c r="BY502" s="38"/>
      <c r="BZ502" s="38"/>
      <c r="CJ502" s="38"/>
    </row>
    <row r="503" spans="2:88" x14ac:dyDescent="0.25">
      <c r="B503" s="8">
        <v>501</v>
      </c>
      <c r="C503" s="9" t="s">
        <v>12142</v>
      </c>
      <c r="D503" s="9" t="s">
        <v>12163</v>
      </c>
      <c r="E503" s="49">
        <v>10.088383050000001</v>
      </c>
      <c r="F503" s="50">
        <v>3.8594865</v>
      </c>
      <c r="G503" s="50">
        <v>6.2134049999999998</v>
      </c>
      <c r="H503" s="51">
        <v>11.676960000000001</v>
      </c>
      <c r="I503" s="50">
        <v>0</v>
      </c>
      <c r="J503" s="50">
        <v>0</v>
      </c>
      <c r="K503" s="50">
        <v>0</v>
      </c>
      <c r="L503" s="50">
        <v>0</v>
      </c>
      <c r="M503" s="49">
        <v>9.2428263500000014</v>
      </c>
      <c r="N503" s="49">
        <v>1.3535408698222222</v>
      </c>
      <c r="O503" s="49">
        <v>2.6056919999999995</v>
      </c>
      <c r="P503" s="50">
        <v>0</v>
      </c>
      <c r="Q503" s="50">
        <v>0</v>
      </c>
      <c r="R503" s="50">
        <v>84.639939999999996</v>
      </c>
      <c r="S503" s="51">
        <v>0</v>
      </c>
      <c r="T503" s="50">
        <v>0</v>
      </c>
      <c r="U503" s="51">
        <v>8.7411133333333364</v>
      </c>
      <c r="V503" s="51">
        <v>0</v>
      </c>
      <c r="W503" s="50">
        <v>0</v>
      </c>
      <c r="X503" s="49">
        <v>0</v>
      </c>
      <c r="Y503" s="51">
        <v>30.796533333333336</v>
      </c>
      <c r="Z503" s="52">
        <v>0</v>
      </c>
      <c r="AA503" s="52">
        <v>0</v>
      </c>
      <c r="AB503" s="52">
        <v>0</v>
      </c>
      <c r="AC503" s="52">
        <v>0</v>
      </c>
      <c r="AD503" s="52">
        <v>0</v>
      </c>
      <c r="AE503" s="50">
        <v>0</v>
      </c>
      <c r="AF503" s="50">
        <v>0</v>
      </c>
      <c r="AG503" s="50">
        <v>0</v>
      </c>
      <c r="AH503" s="50">
        <v>13.313985840000004</v>
      </c>
      <c r="AI503" s="52">
        <v>8.180473837037038</v>
      </c>
      <c r="AJ503" s="49">
        <v>0</v>
      </c>
      <c r="AK503" s="50">
        <v>16.011722222222225</v>
      </c>
      <c r="AL503" s="50">
        <v>24.792222222222229</v>
      </c>
      <c r="AM503" s="50">
        <v>0</v>
      </c>
      <c r="AN503" s="50">
        <v>34.61748</v>
      </c>
      <c r="AO503" s="50">
        <v>3.9468438538205985</v>
      </c>
      <c r="AP503" s="50">
        <v>21.727350000000001</v>
      </c>
      <c r="AQ503" s="51">
        <v>9.8050000000000015</v>
      </c>
      <c r="AR503" s="49">
        <v>12.60711</v>
      </c>
      <c r="AS503" s="50">
        <v>3.9020270270270272</v>
      </c>
      <c r="AT503" s="50">
        <v>7.2011099999999999</v>
      </c>
      <c r="AU503" s="50">
        <v>4.5685500000000001</v>
      </c>
      <c r="AV503" s="50">
        <v>71.056378250000009</v>
      </c>
      <c r="AW503" s="50">
        <v>0</v>
      </c>
      <c r="AX503" s="50">
        <v>2.1502857142857144</v>
      </c>
      <c r="AY503" s="50">
        <v>48.525563333333338</v>
      </c>
      <c r="AZ503" s="51">
        <v>0</v>
      </c>
      <c r="BA503" s="49">
        <v>0</v>
      </c>
      <c r="BB503" s="49">
        <v>0</v>
      </c>
      <c r="BC503" s="50">
        <v>0</v>
      </c>
      <c r="BD503" s="50">
        <v>0</v>
      </c>
      <c r="BE503" s="51">
        <v>0</v>
      </c>
      <c r="BF503" s="38"/>
      <c r="BG503" s="38"/>
      <c r="BK503" s="38"/>
      <c r="BL503" s="38"/>
      <c r="BM503" s="38"/>
      <c r="BN503" s="38"/>
      <c r="BO503" s="38"/>
      <c r="BP503" s="38"/>
      <c r="BQ503" s="38"/>
      <c r="BR503" s="38"/>
      <c r="BS503" s="38"/>
      <c r="BT503" s="38"/>
      <c r="BU503" s="38"/>
      <c r="BY503" s="38"/>
      <c r="BZ503" s="38"/>
      <c r="CJ503" s="38"/>
    </row>
    <row r="504" spans="2:88" x14ac:dyDescent="0.25">
      <c r="B504" s="8">
        <v>502</v>
      </c>
      <c r="C504" s="9" t="s">
        <v>12142</v>
      </c>
      <c r="D504" s="9" t="s">
        <v>12164</v>
      </c>
      <c r="E504" s="49">
        <v>13.451177400000001</v>
      </c>
      <c r="F504" s="50">
        <v>5.1459820000000001</v>
      </c>
      <c r="G504" s="50">
        <v>8.2845399999999998</v>
      </c>
      <c r="H504" s="51">
        <v>15.569280000000003</v>
      </c>
      <c r="I504" s="50">
        <v>0</v>
      </c>
      <c r="J504" s="50">
        <v>0</v>
      </c>
      <c r="K504" s="50">
        <v>0</v>
      </c>
      <c r="L504" s="50">
        <v>0</v>
      </c>
      <c r="M504" s="49">
        <v>9.2428263500000014</v>
      </c>
      <c r="N504" s="49">
        <v>1.3535408698222222</v>
      </c>
      <c r="O504" s="49">
        <v>2.6056919999999995</v>
      </c>
      <c r="P504" s="50">
        <v>0</v>
      </c>
      <c r="Q504" s="50">
        <v>0</v>
      </c>
      <c r="R504" s="50">
        <v>84.639939999999996</v>
      </c>
      <c r="S504" s="51">
        <v>0</v>
      </c>
      <c r="T504" s="50">
        <v>0</v>
      </c>
      <c r="U504" s="51">
        <v>8.7411133333333364</v>
      </c>
      <c r="V504" s="51">
        <v>0</v>
      </c>
      <c r="W504" s="50">
        <v>0</v>
      </c>
      <c r="X504" s="49">
        <v>0</v>
      </c>
      <c r="Y504" s="51">
        <v>30.796533333333336</v>
      </c>
      <c r="Z504" s="52">
        <v>0</v>
      </c>
      <c r="AA504" s="52">
        <v>0</v>
      </c>
      <c r="AB504" s="52">
        <v>0</v>
      </c>
      <c r="AC504" s="52">
        <v>0</v>
      </c>
      <c r="AD504" s="52">
        <v>0</v>
      </c>
      <c r="AE504" s="50">
        <v>0</v>
      </c>
      <c r="AF504" s="50">
        <v>0</v>
      </c>
      <c r="AG504" s="50">
        <v>0</v>
      </c>
      <c r="AH504" s="50">
        <v>13.313985840000004</v>
      </c>
      <c r="AI504" s="52">
        <v>8.180473837037038</v>
      </c>
      <c r="AJ504" s="49">
        <v>0</v>
      </c>
      <c r="AK504" s="50">
        <v>21.348962962962965</v>
      </c>
      <c r="AL504" s="50">
        <v>33.056296296296303</v>
      </c>
      <c r="AM504" s="50">
        <v>0</v>
      </c>
      <c r="AN504" s="50">
        <v>46.156640000000003</v>
      </c>
      <c r="AO504" s="50">
        <v>5.2624584717607981</v>
      </c>
      <c r="AP504" s="50">
        <v>28.969799999999999</v>
      </c>
      <c r="AQ504" s="51">
        <v>13.073333333333336</v>
      </c>
      <c r="AR504" s="49">
        <v>12.60711</v>
      </c>
      <c r="AS504" s="50">
        <v>3.9020270270270272</v>
      </c>
      <c r="AT504" s="50">
        <v>7.2011099999999999</v>
      </c>
      <c r="AU504" s="50">
        <v>6.0914000000000001</v>
      </c>
      <c r="AV504" s="50">
        <v>86.508697000000012</v>
      </c>
      <c r="AW504" s="50">
        <v>0</v>
      </c>
      <c r="AX504" s="50">
        <v>2.1502857142857144</v>
      </c>
      <c r="AY504" s="50">
        <v>48.525563333333338</v>
      </c>
      <c r="AZ504" s="51">
        <v>0</v>
      </c>
      <c r="BA504" s="49">
        <v>0</v>
      </c>
      <c r="BB504" s="49">
        <v>0</v>
      </c>
      <c r="BC504" s="50">
        <v>0</v>
      </c>
      <c r="BD504" s="50">
        <v>0</v>
      </c>
      <c r="BE504" s="51">
        <v>0</v>
      </c>
      <c r="BF504" s="38"/>
      <c r="BG504" s="38"/>
      <c r="BK504" s="38"/>
      <c r="BL504" s="38"/>
      <c r="BM504" s="38"/>
      <c r="BN504" s="38"/>
      <c r="BO504" s="38"/>
      <c r="BP504" s="38"/>
      <c r="BQ504" s="38"/>
      <c r="BR504" s="38"/>
      <c r="BS504" s="38"/>
      <c r="BT504" s="38"/>
      <c r="BU504" s="38"/>
      <c r="BY504" s="38"/>
      <c r="BZ504" s="38"/>
      <c r="CJ504" s="38"/>
    </row>
    <row r="505" spans="2:88" x14ac:dyDescent="0.25">
      <c r="B505" s="8">
        <v>503</v>
      </c>
      <c r="C505" s="9" t="s">
        <v>12142</v>
      </c>
      <c r="D505" s="9" t="s">
        <v>12165</v>
      </c>
      <c r="E505" s="49">
        <v>16.81397175</v>
      </c>
      <c r="F505" s="50">
        <v>6.4324775000000001</v>
      </c>
      <c r="G505" s="50">
        <v>10.355675</v>
      </c>
      <c r="H505" s="51">
        <v>19.461600000000004</v>
      </c>
      <c r="I505" s="50">
        <v>0</v>
      </c>
      <c r="J505" s="50">
        <v>0</v>
      </c>
      <c r="K505" s="50">
        <v>0</v>
      </c>
      <c r="L505" s="50">
        <v>0</v>
      </c>
      <c r="M505" s="49">
        <v>9.2428263500000014</v>
      </c>
      <c r="N505" s="49">
        <v>1.3535408698222222</v>
      </c>
      <c r="O505" s="49">
        <v>2.6056919999999995</v>
      </c>
      <c r="P505" s="50">
        <v>0</v>
      </c>
      <c r="Q505" s="50">
        <v>0</v>
      </c>
      <c r="R505" s="50">
        <v>84.639939999999996</v>
      </c>
      <c r="S505" s="51">
        <v>0</v>
      </c>
      <c r="T505" s="50">
        <v>0</v>
      </c>
      <c r="U505" s="51">
        <v>8.7411133333333364</v>
      </c>
      <c r="V505" s="51">
        <v>0</v>
      </c>
      <c r="W505" s="50">
        <v>0</v>
      </c>
      <c r="X505" s="49">
        <v>0</v>
      </c>
      <c r="Y505" s="51">
        <v>30.796533333333336</v>
      </c>
      <c r="Z505" s="52">
        <v>0</v>
      </c>
      <c r="AA505" s="52">
        <v>0</v>
      </c>
      <c r="AB505" s="52">
        <v>0</v>
      </c>
      <c r="AC505" s="52">
        <v>0</v>
      </c>
      <c r="AD505" s="52">
        <v>0</v>
      </c>
      <c r="AE505" s="50">
        <v>0</v>
      </c>
      <c r="AF505" s="50">
        <v>0</v>
      </c>
      <c r="AG505" s="50">
        <v>0</v>
      </c>
      <c r="AH505" s="50">
        <v>13.313985840000004</v>
      </c>
      <c r="AI505" s="52">
        <v>8.180473837037038</v>
      </c>
      <c r="AJ505" s="49">
        <v>0</v>
      </c>
      <c r="AK505" s="50">
        <v>26.686203703703704</v>
      </c>
      <c r="AL505" s="50">
        <v>41.320370370370377</v>
      </c>
      <c r="AM505" s="50">
        <v>0</v>
      </c>
      <c r="AN505" s="50">
        <v>57.695800000000006</v>
      </c>
      <c r="AO505" s="50">
        <v>6.5780730897009976</v>
      </c>
      <c r="AP505" s="50">
        <v>36.212249999999997</v>
      </c>
      <c r="AQ505" s="51">
        <v>16.341666666666669</v>
      </c>
      <c r="AR505" s="49">
        <v>12.60711</v>
      </c>
      <c r="AS505" s="50">
        <v>3.9020270270270272</v>
      </c>
      <c r="AT505" s="50">
        <v>7.2011099999999999</v>
      </c>
      <c r="AU505" s="50">
        <v>6.0914000000000001</v>
      </c>
      <c r="AV505" s="50">
        <v>86.508697000000012</v>
      </c>
      <c r="AW505" s="50">
        <v>0</v>
      </c>
      <c r="AX505" s="50">
        <v>2.1502857142857144</v>
      </c>
      <c r="AY505" s="50">
        <v>48.525563333333338</v>
      </c>
      <c r="AZ505" s="51">
        <v>0</v>
      </c>
      <c r="BA505" s="49">
        <v>0</v>
      </c>
      <c r="BB505" s="49">
        <v>0</v>
      </c>
      <c r="BC505" s="50">
        <v>0</v>
      </c>
      <c r="BD505" s="50">
        <v>0</v>
      </c>
      <c r="BE505" s="51">
        <v>0</v>
      </c>
      <c r="BF505" s="38"/>
      <c r="BG505" s="38"/>
      <c r="BK505" s="38"/>
      <c r="BL505" s="38"/>
      <c r="BM505" s="38"/>
      <c r="BN505" s="38"/>
      <c r="BO505" s="38"/>
      <c r="BP505" s="38"/>
      <c r="BQ505" s="38"/>
      <c r="BR505" s="38"/>
      <c r="BS505" s="38"/>
      <c r="BT505" s="38"/>
      <c r="BU505" s="38"/>
      <c r="BY505" s="38"/>
      <c r="BZ505" s="38"/>
      <c r="CJ505" s="38"/>
    </row>
    <row r="506" spans="2:88" x14ac:dyDescent="0.25">
      <c r="B506" s="8">
        <v>504</v>
      </c>
      <c r="C506" s="9" t="s">
        <v>12142</v>
      </c>
      <c r="D506" s="9" t="s">
        <v>12166</v>
      </c>
      <c r="E506" s="49">
        <v>20.176766100000002</v>
      </c>
      <c r="F506" s="50">
        <v>7.7189730000000001</v>
      </c>
      <c r="G506" s="50">
        <v>12.42681</v>
      </c>
      <c r="H506" s="51">
        <v>23.353920000000002</v>
      </c>
      <c r="I506" s="50">
        <v>0</v>
      </c>
      <c r="J506" s="50">
        <v>0</v>
      </c>
      <c r="K506" s="50">
        <v>0</v>
      </c>
      <c r="L506" s="50">
        <v>0</v>
      </c>
      <c r="M506" s="49">
        <v>9.2428263500000014</v>
      </c>
      <c r="N506" s="49">
        <v>1.3535408698222222</v>
      </c>
      <c r="O506" s="49">
        <v>2.6056919999999995</v>
      </c>
      <c r="P506" s="50">
        <v>0</v>
      </c>
      <c r="Q506" s="50">
        <v>0</v>
      </c>
      <c r="R506" s="50">
        <v>84.639939999999996</v>
      </c>
      <c r="S506" s="51">
        <v>0</v>
      </c>
      <c r="T506" s="50">
        <v>0</v>
      </c>
      <c r="U506" s="51">
        <v>8.7411133333333364</v>
      </c>
      <c r="V506" s="51">
        <v>0</v>
      </c>
      <c r="W506" s="50">
        <v>0</v>
      </c>
      <c r="X506" s="49">
        <v>0</v>
      </c>
      <c r="Y506" s="51">
        <v>30.796533333333336</v>
      </c>
      <c r="Z506" s="52">
        <v>0</v>
      </c>
      <c r="AA506" s="52">
        <v>0</v>
      </c>
      <c r="AB506" s="52">
        <v>0</v>
      </c>
      <c r="AC506" s="52">
        <v>0</v>
      </c>
      <c r="AD506" s="52">
        <v>0</v>
      </c>
      <c r="AE506" s="50">
        <v>0</v>
      </c>
      <c r="AF506" s="50">
        <v>0</v>
      </c>
      <c r="AG506" s="50">
        <v>0</v>
      </c>
      <c r="AH506" s="50">
        <v>13.313985840000004</v>
      </c>
      <c r="AI506" s="52">
        <v>8.180473837037038</v>
      </c>
      <c r="AJ506" s="49">
        <v>0</v>
      </c>
      <c r="AK506" s="50">
        <v>32.023444444444451</v>
      </c>
      <c r="AL506" s="50">
        <v>49.584444444444458</v>
      </c>
      <c r="AM506" s="50">
        <v>0</v>
      </c>
      <c r="AN506" s="50">
        <v>69.234960000000001</v>
      </c>
      <c r="AO506" s="50">
        <v>7.8936877076411971</v>
      </c>
      <c r="AP506" s="50">
        <v>43.454700000000003</v>
      </c>
      <c r="AQ506" s="51">
        <v>19.610000000000003</v>
      </c>
      <c r="AR506" s="49">
        <v>12.60711</v>
      </c>
      <c r="AS506" s="50">
        <v>3.9020270270270272</v>
      </c>
      <c r="AT506" s="50">
        <v>7.2011099999999999</v>
      </c>
      <c r="AU506" s="50">
        <v>7.6142500000000011</v>
      </c>
      <c r="AV506" s="50">
        <v>101.96101575000002</v>
      </c>
      <c r="AW506" s="50">
        <v>0</v>
      </c>
      <c r="AX506" s="50">
        <v>2.1502857142857144</v>
      </c>
      <c r="AY506" s="50">
        <v>48.525563333333338</v>
      </c>
      <c r="AZ506" s="51">
        <v>0</v>
      </c>
      <c r="BA506" s="49">
        <v>0</v>
      </c>
      <c r="BB506" s="49">
        <v>0</v>
      </c>
      <c r="BC506" s="50">
        <v>0</v>
      </c>
      <c r="BD506" s="50">
        <v>0</v>
      </c>
      <c r="BE506" s="51">
        <v>0</v>
      </c>
      <c r="BF506" s="38"/>
      <c r="BG506" s="38"/>
      <c r="BK506" s="38"/>
      <c r="BL506" s="38"/>
      <c r="BM506" s="38"/>
      <c r="BN506" s="38"/>
      <c r="BO506" s="38"/>
      <c r="BP506" s="38"/>
      <c r="BQ506" s="38"/>
      <c r="BR506" s="38"/>
      <c r="BS506" s="38"/>
      <c r="BT506" s="38"/>
      <c r="BU506" s="38"/>
      <c r="BY506" s="38"/>
      <c r="BZ506" s="38"/>
      <c r="CJ506" s="38"/>
    </row>
    <row r="507" spans="2:88" x14ac:dyDescent="0.25">
      <c r="B507" s="8">
        <v>505</v>
      </c>
      <c r="C507" s="9" t="s">
        <v>12142</v>
      </c>
      <c r="D507" s="9" t="s">
        <v>12167</v>
      </c>
      <c r="E507" s="49">
        <v>3.3627943500000002</v>
      </c>
      <c r="F507" s="50">
        <v>1.2864955</v>
      </c>
      <c r="G507" s="50">
        <v>2.0711349999999999</v>
      </c>
      <c r="H507" s="51">
        <v>3.8923200000000007</v>
      </c>
      <c r="I507" s="50">
        <v>0</v>
      </c>
      <c r="J507" s="50">
        <v>0</v>
      </c>
      <c r="K507" s="50">
        <v>0</v>
      </c>
      <c r="L507" s="50">
        <v>0</v>
      </c>
      <c r="M507" s="49">
        <v>3.0809421166666673</v>
      </c>
      <c r="N507" s="49">
        <v>0.83968036245333333</v>
      </c>
      <c r="O507" s="49">
        <v>0.86856399999999989</v>
      </c>
      <c r="P507" s="50">
        <v>0</v>
      </c>
      <c r="Q507" s="50">
        <v>0</v>
      </c>
      <c r="R507" s="50">
        <v>17.259979999999999</v>
      </c>
      <c r="S507" s="51">
        <v>0</v>
      </c>
      <c r="T507" s="50">
        <v>0</v>
      </c>
      <c r="U507" s="51">
        <v>3.2444833333333336</v>
      </c>
      <c r="V507" s="51">
        <v>0</v>
      </c>
      <c r="W507" s="50">
        <v>0</v>
      </c>
      <c r="X507" s="49">
        <v>0</v>
      </c>
      <c r="Y507" s="51">
        <v>10.614133333333333</v>
      </c>
      <c r="Z507" s="52">
        <v>0</v>
      </c>
      <c r="AA507" s="52">
        <v>0</v>
      </c>
      <c r="AB507" s="52">
        <v>0</v>
      </c>
      <c r="AC507" s="52">
        <v>0</v>
      </c>
      <c r="AD507" s="52">
        <v>0</v>
      </c>
      <c r="AE507" s="50">
        <v>0</v>
      </c>
      <c r="AF507" s="50">
        <v>0</v>
      </c>
      <c r="AG507" s="50">
        <v>0</v>
      </c>
      <c r="AH507" s="50">
        <v>4.4379952800000009</v>
      </c>
      <c r="AI507" s="52">
        <v>2.7468274666666663</v>
      </c>
      <c r="AJ507" s="49">
        <v>0</v>
      </c>
      <c r="AK507" s="50">
        <v>5.3372407407407412</v>
      </c>
      <c r="AL507" s="50">
        <v>8.4211111111111112</v>
      </c>
      <c r="AM507" s="50">
        <v>2.1174999999999997</v>
      </c>
      <c r="AN507" s="50">
        <v>0</v>
      </c>
      <c r="AO507" s="50">
        <v>0</v>
      </c>
      <c r="AP507" s="50">
        <v>0</v>
      </c>
      <c r="AQ507" s="51">
        <v>0</v>
      </c>
      <c r="AR507" s="49">
        <v>4.2023700000000002</v>
      </c>
      <c r="AS507" s="50">
        <v>3.9020270270270272</v>
      </c>
      <c r="AT507" s="50">
        <v>2.4003700000000001</v>
      </c>
      <c r="AU507" s="50">
        <v>1.52285</v>
      </c>
      <c r="AV507" s="50">
        <v>23.685459416666671</v>
      </c>
      <c r="AW507" s="50">
        <v>0</v>
      </c>
      <c r="AX507" s="50">
        <v>0.71676190476190471</v>
      </c>
      <c r="AY507" s="50">
        <v>15.789230000000002</v>
      </c>
      <c r="AZ507" s="51">
        <v>0</v>
      </c>
      <c r="BA507" s="49">
        <v>0</v>
      </c>
      <c r="BB507" s="49">
        <v>0</v>
      </c>
      <c r="BC507" s="50">
        <v>0</v>
      </c>
      <c r="BD507" s="50">
        <v>0</v>
      </c>
      <c r="BE507" s="51">
        <v>0</v>
      </c>
      <c r="BF507" s="38"/>
      <c r="BG507" s="38"/>
      <c r="BK507" s="38"/>
      <c r="BL507" s="38"/>
      <c r="BM507" s="38"/>
      <c r="BN507" s="38"/>
      <c r="BO507" s="38"/>
      <c r="BP507" s="38"/>
      <c r="BQ507" s="38"/>
      <c r="BR507" s="38"/>
      <c r="BS507" s="38"/>
      <c r="BT507" s="38"/>
      <c r="BU507" s="38"/>
      <c r="BY507" s="38"/>
      <c r="BZ507" s="38"/>
      <c r="CJ507" s="38"/>
    </row>
    <row r="508" spans="2:88" x14ac:dyDescent="0.25">
      <c r="B508" s="8">
        <v>506</v>
      </c>
      <c r="C508" s="9" t="s">
        <v>12142</v>
      </c>
      <c r="D508" s="9" t="s">
        <v>12168</v>
      </c>
      <c r="E508" s="49">
        <v>4.4837258000000002</v>
      </c>
      <c r="F508" s="50">
        <v>1.7153273333333334</v>
      </c>
      <c r="G508" s="50">
        <v>2.7615133333333333</v>
      </c>
      <c r="H508" s="51">
        <v>5.1897600000000006</v>
      </c>
      <c r="I508" s="50">
        <v>0</v>
      </c>
      <c r="J508" s="50">
        <v>0</v>
      </c>
      <c r="K508" s="50">
        <v>0</v>
      </c>
      <c r="L508" s="50">
        <v>0</v>
      </c>
      <c r="M508" s="49">
        <v>3.0809421166666673</v>
      </c>
      <c r="N508" s="49">
        <v>0.83968036245333333</v>
      </c>
      <c r="O508" s="49">
        <v>0.86856399999999989</v>
      </c>
      <c r="P508" s="50">
        <v>0</v>
      </c>
      <c r="Q508" s="50">
        <v>0</v>
      </c>
      <c r="R508" s="50">
        <v>17.259979999999999</v>
      </c>
      <c r="S508" s="51">
        <v>0</v>
      </c>
      <c r="T508" s="50">
        <v>0</v>
      </c>
      <c r="U508" s="51">
        <v>3.2444833333333336</v>
      </c>
      <c r="V508" s="51">
        <v>0</v>
      </c>
      <c r="W508" s="50">
        <v>0</v>
      </c>
      <c r="X508" s="49">
        <v>0</v>
      </c>
      <c r="Y508" s="51">
        <v>10.614133333333333</v>
      </c>
      <c r="Z508" s="52">
        <v>0</v>
      </c>
      <c r="AA508" s="52">
        <v>0</v>
      </c>
      <c r="AB508" s="52">
        <v>0</v>
      </c>
      <c r="AC508" s="52">
        <v>0</v>
      </c>
      <c r="AD508" s="52">
        <v>0</v>
      </c>
      <c r="AE508" s="50">
        <v>0</v>
      </c>
      <c r="AF508" s="50">
        <v>0</v>
      </c>
      <c r="AG508" s="50">
        <v>0</v>
      </c>
      <c r="AH508" s="50">
        <v>4.4379952800000009</v>
      </c>
      <c r="AI508" s="52">
        <v>2.7468274666666663</v>
      </c>
      <c r="AJ508" s="49">
        <v>0</v>
      </c>
      <c r="AK508" s="50">
        <v>7.116320987654321</v>
      </c>
      <c r="AL508" s="50">
        <v>11.228148148148149</v>
      </c>
      <c r="AM508" s="50">
        <v>2.8233333333333333</v>
      </c>
      <c r="AN508" s="50">
        <v>0</v>
      </c>
      <c r="AO508" s="50">
        <v>0</v>
      </c>
      <c r="AP508" s="50">
        <v>0</v>
      </c>
      <c r="AQ508" s="51">
        <v>0</v>
      </c>
      <c r="AR508" s="49">
        <v>4.2023700000000002</v>
      </c>
      <c r="AS508" s="50">
        <v>3.9020270270270272</v>
      </c>
      <c r="AT508" s="50">
        <v>2.4003700000000001</v>
      </c>
      <c r="AU508" s="50">
        <v>2.0304666666666669</v>
      </c>
      <c r="AV508" s="50">
        <v>28.836232333333339</v>
      </c>
      <c r="AW508" s="50">
        <v>0</v>
      </c>
      <c r="AX508" s="50">
        <v>0.71676190476190471</v>
      </c>
      <c r="AY508" s="50">
        <v>15.789230000000002</v>
      </c>
      <c r="AZ508" s="51">
        <v>0</v>
      </c>
      <c r="BA508" s="49">
        <v>0</v>
      </c>
      <c r="BB508" s="49">
        <v>0</v>
      </c>
      <c r="BC508" s="50">
        <v>0</v>
      </c>
      <c r="BD508" s="50">
        <v>0</v>
      </c>
      <c r="BE508" s="51">
        <v>0</v>
      </c>
      <c r="BF508" s="38"/>
      <c r="BG508" s="38"/>
      <c r="BK508" s="38"/>
      <c r="BL508" s="38"/>
      <c r="BM508" s="38"/>
      <c r="BN508" s="38"/>
      <c r="BO508" s="38"/>
      <c r="BP508" s="38"/>
      <c r="BQ508" s="38"/>
      <c r="BR508" s="38"/>
      <c r="BS508" s="38"/>
      <c r="BT508" s="38"/>
      <c r="BU508" s="38"/>
      <c r="BY508" s="38"/>
      <c r="BZ508" s="38"/>
      <c r="CJ508" s="38"/>
    </row>
    <row r="509" spans="2:88" x14ac:dyDescent="0.25">
      <c r="B509" s="8">
        <v>507</v>
      </c>
      <c r="C509" s="9" t="s">
        <v>12142</v>
      </c>
      <c r="D509" s="9" t="s">
        <v>12169</v>
      </c>
      <c r="E509" s="49">
        <v>5.6046572500000007</v>
      </c>
      <c r="F509" s="50">
        <v>2.1441591666666668</v>
      </c>
      <c r="G509" s="50">
        <v>3.4518916666666666</v>
      </c>
      <c r="H509" s="51">
        <v>6.4872000000000005</v>
      </c>
      <c r="I509" s="50">
        <v>0</v>
      </c>
      <c r="J509" s="50">
        <v>0</v>
      </c>
      <c r="K509" s="50">
        <v>0</v>
      </c>
      <c r="L509" s="50">
        <v>0</v>
      </c>
      <c r="M509" s="49">
        <v>3.0809421166666673</v>
      </c>
      <c r="N509" s="49">
        <v>0.83968036245333333</v>
      </c>
      <c r="O509" s="49">
        <v>0.86856399999999989</v>
      </c>
      <c r="P509" s="50">
        <v>0</v>
      </c>
      <c r="Q509" s="50">
        <v>0</v>
      </c>
      <c r="R509" s="50">
        <v>17.259979999999999</v>
      </c>
      <c r="S509" s="51">
        <v>0</v>
      </c>
      <c r="T509" s="50">
        <v>0</v>
      </c>
      <c r="U509" s="51">
        <v>3.2444833333333336</v>
      </c>
      <c r="V509" s="51">
        <v>0</v>
      </c>
      <c r="W509" s="50">
        <v>0</v>
      </c>
      <c r="X509" s="49">
        <v>0</v>
      </c>
      <c r="Y509" s="51">
        <v>10.614133333333333</v>
      </c>
      <c r="Z509" s="52">
        <v>0</v>
      </c>
      <c r="AA509" s="52">
        <v>0</v>
      </c>
      <c r="AB509" s="52">
        <v>0</v>
      </c>
      <c r="AC509" s="52">
        <v>0</v>
      </c>
      <c r="AD509" s="52">
        <v>0</v>
      </c>
      <c r="AE509" s="50">
        <v>0</v>
      </c>
      <c r="AF509" s="50">
        <v>0</v>
      </c>
      <c r="AG509" s="50">
        <v>0</v>
      </c>
      <c r="AH509" s="50">
        <v>4.4379952800000009</v>
      </c>
      <c r="AI509" s="52">
        <v>2.7468274666666663</v>
      </c>
      <c r="AJ509" s="49">
        <v>0</v>
      </c>
      <c r="AK509" s="50">
        <v>8.8954012345679008</v>
      </c>
      <c r="AL509" s="50">
        <v>14.035185185185187</v>
      </c>
      <c r="AM509" s="50">
        <v>3.5291666666666668</v>
      </c>
      <c r="AN509" s="50">
        <v>0</v>
      </c>
      <c r="AO509" s="50">
        <v>0</v>
      </c>
      <c r="AP509" s="50">
        <v>0</v>
      </c>
      <c r="AQ509" s="51">
        <v>0</v>
      </c>
      <c r="AR509" s="49">
        <v>4.2023700000000002</v>
      </c>
      <c r="AS509" s="50">
        <v>3.9020270270270272</v>
      </c>
      <c r="AT509" s="50">
        <v>2.4003700000000001</v>
      </c>
      <c r="AU509" s="50">
        <v>2.0304666666666669</v>
      </c>
      <c r="AV509" s="50">
        <v>28.836232333333339</v>
      </c>
      <c r="AW509" s="50">
        <v>0</v>
      </c>
      <c r="AX509" s="50">
        <v>0.71676190476190471</v>
      </c>
      <c r="AY509" s="50">
        <v>15.789230000000002</v>
      </c>
      <c r="AZ509" s="51">
        <v>0</v>
      </c>
      <c r="BA509" s="49">
        <v>0</v>
      </c>
      <c r="BB509" s="49">
        <v>0</v>
      </c>
      <c r="BC509" s="50">
        <v>0</v>
      </c>
      <c r="BD509" s="50">
        <v>0</v>
      </c>
      <c r="BE509" s="51">
        <v>0</v>
      </c>
      <c r="BF509" s="38"/>
      <c r="BG509" s="38"/>
      <c r="BK509" s="38"/>
      <c r="BL509" s="38"/>
      <c r="BM509" s="38"/>
      <c r="BN509" s="38"/>
      <c r="BO509" s="38"/>
      <c r="BP509" s="38"/>
      <c r="BQ509" s="38"/>
      <c r="BR509" s="38"/>
      <c r="BS509" s="38"/>
      <c r="BT509" s="38"/>
      <c r="BU509" s="38"/>
      <c r="BY509" s="38"/>
      <c r="BZ509" s="38"/>
      <c r="CJ509" s="38"/>
    </row>
    <row r="510" spans="2:88" x14ac:dyDescent="0.25">
      <c r="B510" s="8">
        <v>508</v>
      </c>
      <c r="C510" s="9" t="s">
        <v>12142</v>
      </c>
      <c r="D510" s="9" t="s">
        <v>12170</v>
      </c>
      <c r="E510" s="49">
        <v>6.7255887000000003</v>
      </c>
      <c r="F510" s="50">
        <v>2.572991</v>
      </c>
      <c r="G510" s="50">
        <v>4.1422699999999999</v>
      </c>
      <c r="H510" s="51">
        <v>7.7846400000000013</v>
      </c>
      <c r="I510" s="50">
        <v>0</v>
      </c>
      <c r="J510" s="50">
        <v>0</v>
      </c>
      <c r="K510" s="50">
        <v>0</v>
      </c>
      <c r="L510" s="50">
        <v>0</v>
      </c>
      <c r="M510" s="49">
        <v>3.0809421166666673</v>
      </c>
      <c r="N510" s="49">
        <v>0.83968036245333333</v>
      </c>
      <c r="O510" s="49">
        <v>0.86856399999999989</v>
      </c>
      <c r="P510" s="50">
        <v>0</v>
      </c>
      <c r="Q510" s="50">
        <v>0</v>
      </c>
      <c r="R510" s="50">
        <v>17.259979999999999</v>
      </c>
      <c r="S510" s="51">
        <v>0</v>
      </c>
      <c r="T510" s="50">
        <v>0</v>
      </c>
      <c r="U510" s="51">
        <v>3.2444833333333336</v>
      </c>
      <c r="V510" s="51">
        <v>0</v>
      </c>
      <c r="W510" s="50">
        <v>0</v>
      </c>
      <c r="X510" s="49">
        <v>0</v>
      </c>
      <c r="Y510" s="51">
        <v>10.614133333333333</v>
      </c>
      <c r="Z510" s="52">
        <v>0</v>
      </c>
      <c r="AA510" s="52">
        <v>0</v>
      </c>
      <c r="AB510" s="52">
        <v>0</v>
      </c>
      <c r="AC510" s="52">
        <v>0</v>
      </c>
      <c r="AD510" s="52">
        <v>0</v>
      </c>
      <c r="AE510" s="50">
        <v>0</v>
      </c>
      <c r="AF510" s="50">
        <v>0</v>
      </c>
      <c r="AG510" s="50">
        <v>0</v>
      </c>
      <c r="AH510" s="50">
        <v>4.4379952800000009</v>
      </c>
      <c r="AI510" s="52">
        <v>2.7468274666666663</v>
      </c>
      <c r="AJ510" s="49">
        <v>0</v>
      </c>
      <c r="AK510" s="50">
        <v>10.674481481481482</v>
      </c>
      <c r="AL510" s="50">
        <v>16.842222222222222</v>
      </c>
      <c r="AM510" s="50">
        <v>4.2349999999999994</v>
      </c>
      <c r="AN510" s="50">
        <v>0</v>
      </c>
      <c r="AO510" s="50">
        <v>0</v>
      </c>
      <c r="AP510" s="50">
        <v>0</v>
      </c>
      <c r="AQ510" s="51">
        <v>0</v>
      </c>
      <c r="AR510" s="49">
        <v>4.2023700000000002</v>
      </c>
      <c r="AS510" s="50">
        <v>3.9020270270270272</v>
      </c>
      <c r="AT510" s="50">
        <v>2.4003700000000001</v>
      </c>
      <c r="AU510" s="50">
        <v>2.5380833333333337</v>
      </c>
      <c r="AV510" s="50">
        <v>33.98700525000001</v>
      </c>
      <c r="AW510" s="50">
        <v>0</v>
      </c>
      <c r="AX510" s="50">
        <v>0.71676190476190471</v>
      </c>
      <c r="AY510" s="50">
        <v>15.789230000000002</v>
      </c>
      <c r="AZ510" s="51">
        <v>0</v>
      </c>
      <c r="BA510" s="49">
        <v>0</v>
      </c>
      <c r="BB510" s="49">
        <v>0</v>
      </c>
      <c r="BC510" s="50">
        <v>0</v>
      </c>
      <c r="BD510" s="50">
        <v>0</v>
      </c>
      <c r="BE510" s="51">
        <v>0</v>
      </c>
      <c r="BF510" s="38"/>
      <c r="BG510" s="38"/>
      <c r="BK510" s="38"/>
      <c r="BL510" s="38"/>
      <c r="BM510" s="38"/>
      <c r="BN510" s="38"/>
      <c r="BO510" s="38"/>
      <c r="BP510" s="38"/>
      <c r="BQ510" s="38"/>
      <c r="BR510" s="38"/>
      <c r="BS510" s="38"/>
      <c r="BT510" s="38"/>
      <c r="BU510" s="38"/>
      <c r="BY510" s="38"/>
      <c r="BZ510" s="38"/>
      <c r="CJ510" s="38"/>
    </row>
    <row r="511" spans="2:88" x14ac:dyDescent="0.25">
      <c r="B511" s="8">
        <v>509</v>
      </c>
      <c r="C511" s="9" t="s">
        <v>12142</v>
      </c>
      <c r="D511" s="9" t="s">
        <v>12171</v>
      </c>
      <c r="E511" s="49">
        <v>6.7255887000000003</v>
      </c>
      <c r="F511" s="50">
        <v>2.572991</v>
      </c>
      <c r="G511" s="50">
        <v>4.1422699999999999</v>
      </c>
      <c r="H511" s="51">
        <v>7.7846400000000013</v>
      </c>
      <c r="I511" s="50">
        <v>0</v>
      </c>
      <c r="J511" s="50">
        <v>0</v>
      </c>
      <c r="K511" s="50">
        <v>0</v>
      </c>
      <c r="L511" s="50">
        <v>0</v>
      </c>
      <c r="M511" s="49">
        <v>6.1618842333333346</v>
      </c>
      <c r="N511" s="49">
        <v>1.0706149940533334</v>
      </c>
      <c r="O511" s="49">
        <v>1.7371279999999998</v>
      </c>
      <c r="P511" s="50">
        <v>0</v>
      </c>
      <c r="Q511" s="50">
        <v>0</v>
      </c>
      <c r="R511" s="50">
        <v>51.091293333333333</v>
      </c>
      <c r="S511" s="51">
        <v>0</v>
      </c>
      <c r="T511" s="50">
        <v>0</v>
      </c>
      <c r="U511" s="51">
        <v>8.1743666666666677</v>
      </c>
      <c r="V511" s="51">
        <v>0</v>
      </c>
      <c r="W511" s="50">
        <v>0</v>
      </c>
      <c r="X511" s="49">
        <v>0</v>
      </c>
      <c r="Y511" s="51">
        <v>17.341600000000003</v>
      </c>
      <c r="Z511" s="52">
        <v>0</v>
      </c>
      <c r="AA511" s="52">
        <v>0</v>
      </c>
      <c r="AB511" s="52">
        <v>0</v>
      </c>
      <c r="AC511" s="52">
        <v>0</v>
      </c>
      <c r="AD511" s="52">
        <v>0</v>
      </c>
      <c r="AE511" s="50">
        <v>0</v>
      </c>
      <c r="AF511" s="50">
        <v>0</v>
      </c>
      <c r="AG511" s="50">
        <v>0</v>
      </c>
      <c r="AH511" s="50">
        <v>8.8759905600000018</v>
      </c>
      <c r="AI511" s="52">
        <v>5.4636506518518519</v>
      </c>
      <c r="AJ511" s="49">
        <v>0</v>
      </c>
      <c r="AK511" s="50">
        <v>10.674481481481482</v>
      </c>
      <c r="AL511" s="50">
        <v>16.842222222222222</v>
      </c>
      <c r="AM511" s="50">
        <v>4.2349999999999994</v>
      </c>
      <c r="AN511" s="50">
        <v>0</v>
      </c>
      <c r="AO511" s="50">
        <v>0</v>
      </c>
      <c r="AP511" s="50">
        <v>0</v>
      </c>
      <c r="AQ511" s="51">
        <v>0</v>
      </c>
      <c r="AR511" s="49">
        <v>8.4047400000000003</v>
      </c>
      <c r="AS511" s="50">
        <v>3.9020270270270272</v>
      </c>
      <c r="AT511" s="50">
        <v>4.8007400000000002</v>
      </c>
      <c r="AU511" s="50">
        <v>3.0457000000000001</v>
      </c>
      <c r="AV511" s="50">
        <v>47.370918833333342</v>
      </c>
      <c r="AW511" s="50">
        <v>0</v>
      </c>
      <c r="AX511" s="50">
        <v>1.4335238095238094</v>
      </c>
      <c r="AY511" s="50">
        <v>34.600519999999996</v>
      </c>
      <c r="AZ511" s="51">
        <v>0</v>
      </c>
      <c r="BA511" s="49">
        <v>0</v>
      </c>
      <c r="BB511" s="49">
        <v>0</v>
      </c>
      <c r="BC511" s="50">
        <v>0</v>
      </c>
      <c r="BD511" s="50">
        <v>0</v>
      </c>
      <c r="BE511" s="51">
        <v>0</v>
      </c>
      <c r="BF511" s="38"/>
      <c r="BG511" s="38"/>
      <c r="BK511" s="38"/>
      <c r="BL511" s="38"/>
      <c r="BM511" s="38"/>
      <c r="BN511" s="38"/>
      <c r="BO511" s="38"/>
      <c r="BP511" s="38"/>
      <c r="BQ511" s="38"/>
      <c r="BR511" s="38"/>
      <c r="BS511" s="38"/>
      <c r="BT511" s="38"/>
      <c r="BU511" s="38"/>
      <c r="BY511" s="38"/>
      <c r="BZ511" s="38"/>
      <c r="CJ511" s="38"/>
    </row>
    <row r="512" spans="2:88" x14ac:dyDescent="0.25">
      <c r="B512" s="8">
        <v>510</v>
      </c>
      <c r="C512" s="9" t="s">
        <v>12142</v>
      </c>
      <c r="D512" s="9" t="s">
        <v>12172</v>
      </c>
      <c r="E512" s="49">
        <v>8.9674516000000004</v>
      </c>
      <c r="F512" s="50">
        <v>3.4306546666666669</v>
      </c>
      <c r="G512" s="50">
        <v>5.5230266666666665</v>
      </c>
      <c r="H512" s="51">
        <v>10.379520000000001</v>
      </c>
      <c r="I512" s="50">
        <v>0</v>
      </c>
      <c r="J512" s="50">
        <v>0</v>
      </c>
      <c r="K512" s="50">
        <v>0</v>
      </c>
      <c r="L512" s="50">
        <v>0</v>
      </c>
      <c r="M512" s="49">
        <v>6.1618842333333346</v>
      </c>
      <c r="N512" s="49">
        <v>1.0706149940533334</v>
      </c>
      <c r="O512" s="49">
        <v>1.7371279999999998</v>
      </c>
      <c r="P512" s="50">
        <v>0</v>
      </c>
      <c r="Q512" s="50">
        <v>0</v>
      </c>
      <c r="R512" s="50">
        <v>51.091293333333333</v>
      </c>
      <c r="S512" s="51">
        <v>0</v>
      </c>
      <c r="T512" s="50">
        <v>0</v>
      </c>
      <c r="U512" s="51">
        <v>8.1743666666666677</v>
      </c>
      <c r="V512" s="51">
        <v>0</v>
      </c>
      <c r="W512" s="50">
        <v>0</v>
      </c>
      <c r="X512" s="49">
        <v>0</v>
      </c>
      <c r="Y512" s="51">
        <v>17.341600000000003</v>
      </c>
      <c r="Z512" s="52">
        <v>0</v>
      </c>
      <c r="AA512" s="52">
        <v>0</v>
      </c>
      <c r="AB512" s="52">
        <v>0</v>
      </c>
      <c r="AC512" s="52">
        <v>0</v>
      </c>
      <c r="AD512" s="52">
        <v>0</v>
      </c>
      <c r="AE512" s="50">
        <v>0</v>
      </c>
      <c r="AF512" s="50">
        <v>0</v>
      </c>
      <c r="AG512" s="50">
        <v>0</v>
      </c>
      <c r="AH512" s="50">
        <v>8.8759905600000018</v>
      </c>
      <c r="AI512" s="52">
        <v>5.4636506518518519</v>
      </c>
      <c r="AJ512" s="49">
        <v>0</v>
      </c>
      <c r="AK512" s="50">
        <v>14.232641975308642</v>
      </c>
      <c r="AL512" s="50">
        <v>22.456296296296298</v>
      </c>
      <c r="AM512" s="50">
        <v>5.6466666666666665</v>
      </c>
      <c r="AN512" s="50">
        <v>0</v>
      </c>
      <c r="AO512" s="50">
        <v>0</v>
      </c>
      <c r="AP512" s="50">
        <v>0</v>
      </c>
      <c r="AQ512" s="51">
        <v>0</v>
      </c>
      <c r="AR512" s="49">
        <v>8.4047400000000003</v>
      </c>
      <c r="AS512" s="50">
        <v>3.9020270270270272</v>
      </c>
      <c r="AT512" s="50">
        <v>4.8007400000000002</v>
      </c>
      <c r="AU512" s="50">
        <v>4.0609333333333337</v>
      </c>
      <c r="AV512" s="50">
        <v>57.672464666666677</v>
      </c>
      <c r="AW512" s="50">
        <v>0</v>
      </c>
      <c r="AX512" s="50">
        <v>1.4335238095238094</v>
      </c>
      <c r="AY512" s="50">
        <v>34.600519999999996</v>
      </c>
      <c r="AZ512" s="51">
        <v>0</v>
      </c>
      <c r="BA512" s="49">
        <v>0</v>
      </c>
      <c r="BB512" s="49">
        <v>0</v>
      </c>
      <c r="BC512" s="50">
        <v>0</v>
      </c>
      <c r="BD512" s="50">
        <v>0</v>
      </c>
      <c r="BE512" s="51">
        <v>0</v>
      </c>
      <c r="BF512" s="38"/>
      <c r="BG512" s="38"/>
      <c r="BK512" s="38"/>
      <c r="BL512" s="38"/>
      <c r="BM512" s="38"/>
      <c r="BN512" s="38"/>
      <c r="BO512" s="38"/>
      <c r="BP512" s="38"/>
      <c r="BQ512" s="38"/>
      <c r="BR512" s="38"/>
      <c r="BS512" s="38"/>
      <c r="BT512" s="38"/>
      <c r="BU512" s="38"/>
      <c r="BY512" s="38"/>
      <c r="BZ512" s="38"/>
      <c r="CJ512" s="38"/>
    </row>
    <row r="513" spans="2:88" x14ac:dyDescent="0.25">
      <c r="B513" s="8">
        <v>511</v>
      </c>
      <c r="C513" s="9" t="s">
        <v>12142</v>
      </c>
      <c r="D513" s="9" t="s">
        <v>12173</v>
      </c>
      <c r="E513" s="49">
        <v>11.209314500000001</v>
      </c>
      <c r="F513" s="50">
        <v>4.2883183333333337</v>
      </c>
      <c r="G513" s="50">
        <v>6.9037833333333332</v>
      </c>
      <c r="H513" s="51">
        <v>12.974400000000001</v>
      </c>
      <c r="I513" s="50">
        <v>0</v>
      </c>
      <c r="J513" s="50">
        <v>0</v>
      </c>
      <c r="K513" s="50">
        <v>0</v>
      </c>
      <c r="L513" s="50">
        <v>0</v>
      </c>
      <c r="M513" s="49">
        <v>6.1618842333333346</v>
      </c>
      <c r="N513" s="49">
        <v>1.0706149940533334</v>
      </c>
      <c r="O513" s="49">
        <v>1.7371279999999998</v>
      </c>
      <c r="P513" s="50">
        <v>0</v>
      </c>
      <c r="Q513" s="50">
        <v>0</v>
      </c>
      <c r="R513" s="50">
        <v>51.091293333333333</v>
      </c>
      <c r="S513" s="51">
        <v>0</v>
      </c>
      <c r="T513" s="50">
        <v>0</v>
      </c>
      <c r="U513" s="51">
        <v>8.1743666666666677</v>
      </c>
      <c r="V513" s="51">
        <v>0</v>
      </c>
      <c r="W513" s="50">
        <v>0</v>
      </c>
      <c r="X513" s="49">
        <v>0</v>
      </c>
      <c r="Y513" s="51">
        <v>17.341600000000003</v>
      </c>
      <c r="Z513" s="52">
        <v>0</v>
      </c>
      <c r="AA513" s="52">
        <v>0</v>
      </c>
      <c r="AB513" s="52">
        <v>0</v>
      </c>
      <c r="AC513" s="52">
        <v>0</v>
      </c>
      <c r="AD513" s="52">
        <v>0</v>
      </c>
      <c r="AE513" s="50">
        <v>0</v>
      </c>
      <c r="AF513" s="50">
        <v>0</v>
      </c>
      <c r="AG513" s="50">
        <v>0</v>
      </c>
      <c r="AH513" s="50">
        <v>8.8759905600000018</v>
      </c>
      <c r="AI513" s="52">
        <v>5.4636506518518519</v>
      </c>
      <c r="AJ513" s="49">
        <v>0</v>
      </c>
      <c r="AK513" s="50">
        <v>17.790802469135802</v>
      </c>
      <c r="AL513" s="50">
        <v>28.070370370370373</v>
      </c>
      <c r="AM513" s="50">
        <v>7.0583333333333336</v>
      </c>
      <c r="AN513" s="50">
        <v>0</v>
      </c>
      <c r="AO513" s="50">
        <v>0</v>
      </c>
      <c r="AP513" s="50">
        <v>0</v>
      </c>
      <c r="AQ513" s="51">
        <v>0</v>
      </c>
      <c r="AR513" s="49">
        <v>8.4047400000000003</v>
      </c>
      <c r="AS513" s="50">
        <v>3.9020270270270272</v>
      </c>
      <c r="AT513" s="50">
        <v>4.8007400000000002</v>
      </c>
      <c r="AU513" s="50">
        <v>4.0609333333333337</v>
      </c>
      <c r="AV513" s="50">
        <v>57.672464666666677</v>
      </c>
      <c r="AW513" s="50">
        <v>0</v>
      </c>
      <c r="AX513" s="50">
        <v>1.4335238095238094</v>
      </c>
      <c r="AY513" s="50">
        <v>34.600519999999996</v>
      </c>
      <c r="AZ513" s="51">
        <v>0</v>
      </c>
      <c r="BA513" s="49">
        <v>0</v>
      </c>
      <c r="BB513" s="49">
        <v>0</v>
      </c>
      <c r="BC513" s="50">
        <v>0</v>
      </c>
      <c r="BD513" s="50">
        <v>0</v>
      </c>
      <c r="BE513" s="51">
        <v>0</v>
      </c>
      <c r="BF513" s="38"/>
      <c r="BG513" s="38"/>
      <c r="BK513" s="38"/>
      <c r="BL513" s="38"/>
      <c r="BM513" s="38"/>
      <c r="BN513" s="38"/>
      <c r="BO513" s="38"/>
      <c r="BP513" s="38"/>
      <c r="BQ513" s="38"/>
      <c r="BR513" s="38"/>
      <c r="BS513" s="38"/>
      <c r="BT513" s="38"/>
      <c r="BU513" s="38"/>
      <c r="BY513" s="38"/>
      <c r="BZ513" s="38"/>
      <c r="CJ513" s="38"/>
    </row>
    <row r="514" spans="2:88" x14ac:dyDescent="0.25">
      <c r="B514" s="8">
        <v>512</v>
      </c>
      <c r="C514" s="9" t="s">
        <v>12142</v>
      </c>
      <c r="D514" s="9" t="s">
        <v>12174</v>
      </c>
      <c r="E514" s="49">
        <v>13.451177400000001</v>
      </c>
      <c r="F514" s="50">
        <v>5.1459820000000001</v>
      </c>
      <c r="G514" s="50">
        <v>8.2845399999999998</v>
      </c>
      <c r="H514" s="51">
        <v>15.569280000000003</v>
      </c>
      <c r="I514" s="50">
        <v>0</v>
      </c>
      <c r="J514" s="50">
        <v>0</v>
      </c>
      <c r="K514" s="50">
        <v>0</v>
      </c>
      <c r="L514" s="50">
        <v>0</v>
      </c>
      <c r="M514" s="49">
        <v>6.1618842333333346</v>
      </c>
      <c r="N514" s="49">
        <v>1.0706149940533334</v>
      </c>
      <c r="O514" s="49">
        <v>1.7371279999999998</v>
      </c>
      <c r="P514" s="50">
        <v>0</v>
      </c>
      <c r="Q514" s="50">
        <v>0</v>
      </c>
      <c r="R514" s="50">
        <v>51.091293333333333</v>
      </c>
      <c r="S514" s="51">
        <v>0</v>
      </c>
      <c r="T514" s="50">
        <v>0</v>
      </c>
      <c r="U514" s="51">
        <v>8.1743666666666677</v>
      </c>
      <c r="V514" s="51">
        <v>0</v>
      </c>
      <c r="W514" s="50">
        <v>0</v>
      </c>
      <c r="X514" s="49">
        <v>0</v>
      </c>
      <c r="Y514" s="51">
        <v>17.341600000000003</v>
      </c>
      <c r="Z514" s="52">
        <v>0</v>
      </c>
      <c r="AA514" s="52">
        <v>0</v>
      </c>
      <c r="AB514" s="52">
        <v>0</v>
      </c>
      <c r="AC514" s="52">
        <v>0</v>
      </c>
      <c r="AD514" s="52">
        <v>0</v>
      </c>
      <c r="AE514" s="50">
        <v>0</v>
      </c>
      <c r="AF514" s="50">
        <v>0</v>
      </c>
      <c r="AG514" s="50">
        <v>0</v>
      </c>
      <c r="AH514" s="50">
        <v>8.8759905600000018</v>
      </c>
      <c r="AI514" s="52">
        <v>5.4636506518518519</v>
      </c>
      <c r="AJ514" s="49">
        <v>0</v>
      </c>
      <c r="AK514" s="50">
        <v>21.348962962962965</v>
      </c>
      <c r="AL514" s="50">
        <v>33.684444444444445</v>
      </c>
      <c r="AM514" s="50">
        <v>8.4699999999999989</v>
      </c>
      <c r="AN514" s="50">
        <v>0</v>
      </c>
      <c r="AO514" s="50">
        <v>0</v>
      </c>
      <c r="AP514" s="50">
        <v>0</v>
      </c>
      <c r="AQ514" s="51">
        <v>0</v>
      </c>
      <c r="AR514" s="49">
        <v>8.4047400000000003</v>
      </c>
      <c r="AS514" s="50">
        <v>3.9020270270270272</v>
      </c>
      <c r="AT514" s="50">
        <v>4.8007400000000002</v>
      </c>
      <c r="AU514" s="50">
        <v>5.0761666666666674</v>
      </c>
      <c r="AV514" s="50">
        <v>67.97401050000002</v>
      </c>
      <c r="AW514" s="50">
        <v>0</v>
      </c>
      <c r="AX514" s="50">
        <v>1.4335238095238094</v>
      </c>
      <c r="AY514" s="50">
        <v>34.600519999999996</v>
      </c>
      <c r="AZ514" s="51">
        <v>0</v>
      </c>
      <c r="BA514" s="49">
        <v>0</v>
      </c>
      <c r="BB514" s="49">
        <v>0</v>
      </c>
      <c r="BC514" s="50">
        <v>0</v>
      </c>
      <c r="BD514" s="50">
        <v>0</v>
      </c>
      <c r="BE514" s="51">
        <v>0</v>
      </c>
      <c r="BF514" s="38"/>
      <c r="BG514" s="38"/>
      <c r="BK514" s="38"/>
      <c r="BL514" s="38"/>
      <c r="BM514" s="38"/>
      <c r="BN514" s="38"/>
      <c r="BO514" s="38"/>
      <c r="BP514" s="38"/>
      <c r="BQ514" s="38"/>
      <c r="BR514" s="38"/>
      <c r="BS514" s="38"/>
      <c r="BT514" s="38"/>
      <c r="BU514" s="38"/>
      <c r="BY514" s="38"/>
      <c r="BZ514" s="38"/>
      <c r="CJ514" s="38"/>
    </row>
    <row r="515" spans="2:88" x14ac:dyDescent="0.25">
      <c r="B515" s="8">
        <v>513</v>
      </c>
      <c r="C515" s="9" t="s">
        <v>12142</v>
      </c>
      <c r="D515" s="9" t="s">
        <v>12175</v>
      </c>
      <c r="E515" s="49">
        <v>10.088383050000001</v>
      </c>
      <c r="F515" s="50">
        <v>3.8594865</v>
      </c>
      <c r="G515" s="50">
        <v>6.2134049999999998</v>
      </c>
      <c r="H515" s="51">
        <v>11.676960000000001</v>
      </c>
      <c r="I515" s="50">
        <v>0</v>
      </c>
      <c r="J515" s="50">
        <v>0</v>
      </c>
      <c r="K515" s="50">
        <v>0</v>
      </c>
      <c r="L515" s="50">
        <v>0</v>
      </c>
      <c r="M515" s="49">
        <v>9.2428263500000014</v>
      </c>
      <c r="N515" s="49">
        <v>1.3535408698222222</v>
      </c>
      <c r="O515" s="49">
        <v>2.6056919999999995</v>
      </c>
      <c r="P515" s="50">
        <v>0</v>
      </c>
      <c r="Q515" s="50">
        <v>0</v>
      </c>
      <c r="R515" s="50">
        <v>84.639939999999996</v>
      </c>
      <c r="S515" s="51">
        <v>0</v>
      </c>
      <c r="T515" s="50">
        <v>0</v>
      </c>
      <c r="U515" s="51">
        <v>8.7411133333333364</v>
      </c>
      <c r="V515" s="51">
        <v>0</v>
      </c>
      <c r="W515" s="50">
        <v>0</v>
      </c>
      <c r="X515" s="49">
        <v>0</v>
      </c>
      <c r="Y515" s="51">
        <v>30.796533333333336</v>
      </c>
      <c r="Z515" s="52">
        <v>0</v>
      </c>
      <c r="AA515" s="52">
        <v>0</v>
      </c>
      <c r="AB515" s="52">
        <v>0</v>
      </c>
      <c r="AC515" s="52">
        <v>0</v>
      </c>
      <c r="AD515" s="52">
        <v>0</v>
      </c>
      <c r="AE515" s="50">
        <v>0</v>
      </c>
      <c r="AF515" s="50">
        <v>0</v>
      </c>
      <c r="AG515" s="50">
        <v>0</v>
      </c>
      <c r="AH515" s="50">
        <v>13.313985840000004</v>
      </c>
      <c r="AI515" s="52">
        <v>8.180473837037038</v>
      </c>
      <c r="AJ515" s="49">
        <v>0</v>
      </c>
      <c r="AK515" s="50">
        <v>16.011722222222225</v>
      </c>
      <c r="AL515" s="50">
        <v>25.263333333333335</v>
      </c>
      <c r="AM515" s="50">
        <v>6.3524999999999991</v>
      </c>
      <c r="AN515" s="50">
        <v>0</v>
      </c>
      <c r="AO515" s="50">
        <v>0</v>
      </c>
      <c r="AP515" s="50">
        <v>0</v>
      </c>
      <c r="AQ515" s="51">
        <v>0</v>
      </c>
      <c r="AR515" s="49">
        <v>12.60711</v>
      </c>
      <c r="AS515" s="50">
        <v>3.9020270270270272</v>
      </c>
      <c r="AT515" s="50">
        <v>7.2011099999999999</v>
      </c>
      <c r="AU515" s="50">
        <v>4.5685500000000001</v>
      </c>
      <c r="AV515" s="50">
        <v>71.056378250000009</v>
      </c>
      <c r="AW515" s="50">
        <v>0</v>
      </c>
      <c r="AX515" s="50">
        <v>2.1502857142857144</v>
      </c>
      <c r="AY515" s="50">
        <v>48.525563333333338</v>
      </c>
      <c r="AZ515" s="51">
        <v>0</v>
      </c>
      <c r="BA515" s="49">
        <v>0</v>
      </c>
      <c r="BB515" s="49">
        <v>0</v>
      </c>
      <c r="BC515" s="50">
        <v>0</v>
      </c>
      <c r="BD515" s="50">
        <v>0</v>
      </c>
      <c r="BE515" s="51">
        <v>0</v>
      </c>
      <c r="BF515" s="38"/>
      <c r="BG515" s="38"/>
      <c r="BK515" s="38"/>
      <c r="BL515" s="38"/>
      <c r="BM515" s="38"/>
      <c r="BN515" s="38"/>
      <c r="BO515" s="38"/>
      <c r="BP515" s="38"/>
      <c r="BQ515" s="38"/>
      <c r="BR515" s="38"/>
      <c r="BS515" s="38"/>
      <c r="BT515" s="38"/>
      <c r="BU515" s="38"/>
      <c r="BY515" s="38"/>
      <c r="BZ515" s="38"/>
      <c r="CJ515" s="38"/>
    </row>
    <row r="516" spans="2:88" x14ac:dyDescent="0.25">
      <c r="B516" s="8">
        <v>514</v>
      </c>
      <c r="C516" s="9" t="s">
        <v>12142</v>
      </c>
      <c r="D516" s="9" t="s">
        <v>12176</v>
      </c>
      <c r="E516" s="49">
        <v>13.451177400000001</v>
      </c>
      <c r="F516" s="50">
        <v>5.1459820000000001</v>
      </c>
      <c r="G516" s="50">
        <v>8.2845399999999998</v>
      </c>
      <c r="H516" s="51">
        <v>15.569280000000003</v>
      </c>
      <c r="I516" s="50">
        <v>0</v>
      </c>
      <c r="J516" s="50">
        <v>0</v>
      </c>
      <c r="K516" s="50">
        <v>0</v>
      </c>
      <c r="L516" s="50">
        <v>0</v>
      </c>
      <c r="M516" s="49">
        <v>9.2428263500000014</v>
      </c>
      <c r="N516" s="49">
        <v>1.3535408698222222</v>
      </c>
      <c r="O516" s="49">
        <v>2.6056919999999995</v>
      </c>
      <c r="P516" s="50">
        <v>0</v>
      </c>
      <c r="Q516" s="50">
        <v>0</v>
      </c>
      <c r="R516" s="50">
        <v>84.639939999999996</v>
      </c>
      <c r="S516" s="51">
        <v>0</v>
      </c>
      <c r="T516" s="50">
        <v>0</v>
      </c>
      <c r="U516" s="51">
        <v>8.7411133333333364</v>
      </c>
      <c r="V516" s="51">
        <v>0</v>
      </c>
      <c r="W516" s="50">
        <v>0</v>
      </c>
      <c r="X516" s="49">
        <v>0</v>
      </c>
      <c r="Y516" s="51">
        <v>30.796533333333336</v>
      </c>
      <c r="Z516" s="52">
        <v>0</v>
      </c>
      <c r="AA516" s="52">
        <v>0</v>
      </c>
      <c r="AB516" s="52">
        <v>0</v>
      </c>
      <c r="AC516" s="52">
        <v>0</v>
      </c>
      <c r="AD516" s="52">
        <v>0</v>
      </c>
      <c r="AE516" s="50">
        <v>0</v>
      </c>
      <c r="AF516" s="50">
        <v>0</v>
      </c>
      <c r="AG516" s="50">
        <v>0</v>
      </c>
      <c r="AH516" s="50">
        <v>13.313985840000004</v>
      </c>
      <c r="AI516" s="52">
        <v>8.180473837037038</v>
      </c>
      <c r="AJ516" s="49">
        <v>0</v>
      </c>
      <c r="AK516" s="50">
        <v>21.348962962962965</v>
      </c>
      <c r="AL516" s="50">
        <v>33.684444444444445</v>
      </c>
      <c r="AM516" s="50">
        <v>8.4699999999999989</v>
      </c>
      <c r="AN516" s="50">
        <v>0</v>
      </c>
      <c r="AO516" s="50">
        <v>0</v>
      </c>
      <c r="AP516" s="50">
        <v>0</v>
      </c>
      <c r="AQ516" s="51">
        <v>0</v>
      </c>
      <c r="AR516" s="49">
        <v>12.60711</v>
      </c>
      <c r="AS516" s="50">
        <v>3.9020270270270272</v>
      </c>
      <c r="AT516" s="50">
        <v>7.2011099999999999</v>
      </c>
      <c r="AU516" s="50">
        <v>6.0914000000000001</v>
      </c>
      <c r="AV516" s="50">
        <v>86.508697000000012</v>
      </c>
      <c r="AW516" s="50">
        <v>0</v>
      </c>
      <c r="AX516" s="50">
        <v>2.1502857142857144</v>
      </c>
      <c r="AY516" s="50">
        <v>48.525563333333338</v>
      </c>
      <c r="AZ516" s="51">
        <v>0</v>
      </c>
      <c r="BA516" s="49">
        <v>0</v>
      </c>
      <c r="BB516" s="49">
        <v>0</v>
      </c>
      <c r="BC516" s="50">
        <v>0</v>
      </c>
      <c r="BD516" s="50">
        <v>0</v>
      </c>
      <c r="BE516" s="51">
        <v>0</v>
      </c>
      <c r="BF516" s="38"/>
      <c r="BG516" s="38"/>
      <c r="BK516" s="38"/>
      <c r="BL516" s="38"/>
      <c r="BM516" s="38"/>
      <c r="BN516" s="38"/>
      <c r="BO516" s="38"/>
      <c r="BP516" s="38"/>
      <c r="BQ516" s="38"/>
      <c r="BR516" s="38"/>
      <c r="BS516" s="38"/>
      <c r="BT516" s="38"/>
      <c r="BU516" s="38"/>
      <c r="BY516" s="38"/>
      <c r="BZ516" s="38"/>
      <c r="CJ516" s="38"/>
    </row>
    <row r="517" spans="2:88" x14ac:dyDescent="0.25">
      <c r="B517" s="8">
        <v>515</v>
      </c>
      <c r="C517" s="9" t="s">
        <v>12142</v>
      </c>
      <c r="D517" s="9" t="s">
        <v>12177</v>
      </c>
      <c r="E517" s="49">
        <v>16.81397175</v>
      </c>
      <c r="F517" s="50">
        <v>6.4324775000000001</v>
      </c>
      <c r="G517" s="50">
        <v>10.355675</v>
      </c>
      <c r="H517" s="51">
        <v>19.461600000000004</v>
      </c>
      <c r="I517" s="50">
        <v>0</v>
      </c>
      <c r="J517" s="50">
        <v>0</v>
      </c>
      <c r="K517" s="50">
        <v>0</v>
      </c>
      <c r="L517" s="50">
        <v>0</v>
      </c>
      <c r="M517" s="49">
        <v>9.2428263500000014</v>
      </c>
      <c r="N517" s="49">
        <v>1.3535408698222222</v>
      </c>
      <c r="O517" s="49">
        <v>2.6056919999999995</v>
      </c>
      <c r="P517" s="50">
        <v>0</v>
      </c>
      <c r="Q517" s="50">
        <v>0</v>
      </c>
      <c r="R517" s="50">
        <v>84.639939999999996</v>
      </c>
      <c r="S517" s="51">
        <v>0</v>
      </c>
      <c r="T517" s="50">
        <v>0</v>
      </c>
      <c r="U517" s="51">
        <v>8.7411133333333364</v>
      </c>
      <c r="V517" s="51">
        <v>0</v>
      </c>
      <c r="W517" s="50">
        <v>0</v>
      </c>
      <c r="X517" s="49">
        <v>0</v>
      </c>
      <c r="Y517" s="51">
        <v>30.796533333333336</v>
      </c>
      <c r="Z517" s="52">
        <v>0</v>
      </c>
      <c r="AA517" s="52">
        <v>0</v>
      </c>
      <c r="AB517" s="52">
        <v>0</v>
      </c>
      <c r="AC517" s="52">
        <v>0</v>
      </c>
      <c r="AD517" s="52">
        <v>0</v>
      </c>
      <c r="AE517" s="50">
        <v>0</v>
      </c>
      <c r="AF517" s="50">
        <v>0</v>
      </c>
      <c r="AG517" s="50">
        <v>0</v>
      </c>
      <c r="AH517" s="50">
        <v>13.313985840000004</v>
      </c>
      <c r="AI517" s="52">
        <v>8.180473837037038</v>
      </c>
      <c r="AJ517" s="49">
        <v>0</v>
      </c>
      <c r="AK517" s="50">
        <v>26.686203703703704</v>
      </c>
      <c r="AL517" s="50">
        <v>42.105555555555554</v>
      </c>
      <c r="AM517" s="50">
        <v>10.587499999999999</v>
      </c>
      <c r="AN517" s="50">
        <v>0</v>
      </c>
      <c r="AO517" s="50">
        <v>0</v>
      </c>
      <c r="AP517" s="50">
        <v>0</v>
      </c>
      <c r="AQ517" s="51">
        <v>0</v>
      </c>
      <c r="AR517" s="49">
        <v>12.60711</v>
      </c>
      <c r="AS517" s="50">
        <v>3.9020270270270272</v>
      </c>
      <c r="AT517" s="50">
        <v>7.2011099999999999</v>
      </c>
      <c r="AU517" s="50">
        <v>6.0914000000000001</v>
      </c>
      <c r="AV517" s="50">
        <v>86.508697000000012</v>
      </c>
      <c r="AW517" s="50">
        <v>0</v>
      </c>
      <c r="AX517" s="50">
        <v>2.1502857142857144</v>
      </c>
      <c r="AY517" s="50">
        <v>48.525563333333338</v>
      </c>
      <c r="AZ517" s="51">
        <v>0</v>
      </c>
      <c r="BA517" s="49">
        <v>0</v>
      </c>
      <c r="BB517" s="49">
        <v>0</v>
      </c>
      <c r="BC517" s="50">
        <v>0</v>
      </c>
      <c r="BD517" s="50">
        <v>0</v>
      </c>
      <c r="BE517" s="51">
        <v>0</v>
      </c>
      <c r="BF517" s="38"/>
      <c r="BG517" s="38"/>
      <c r="BK517" s="38"/>
      <c r="BL517" s="38"/>
      <c r="BM517" s="38"/>
      <c r="BN517" s="38"/>
      <c r="BO517" s="38"/>
      <c r="BP517" s="38"/>
      <c r="BQ517" s="38"/>
      <c r="BR517" s="38"/>
      <c r="BS517" s="38"/>
      <c r="BT517" s="38"/>
      <c r="BU517" s="38"/>
      <c r="BY517" s="38"/>
      <c r="BZ517" s="38"/>
      <c r="CJ517" s="38"/>
    </row>
    <row r="518" spans="2:88" x14ac:dyDescent="0.25">
      <c r="B518" s="8">
        <v>516</v>
      </c>
      <c r="C518" s="9" t="s">
        <v>12142</v>
      </c>
      <c r="D518" s="9" t="s">
        <v>12178</v>
      </c>
      <c r="E518" s="49">
        <v>20.176766100000002</v>
      </c>
      <c r="F518" s="50">
        <v>7.7189730000000001</v>
      </c>
      <c r="G518" s="50">
        <v>12.42681</v>
      </c>
      <c r="H518" s="51">
        <v>23.353920000000002</v>
      </c>
      <c r="I518" s="50">
        <v>0</v>
      </c>
      <c r="J518" s="50">
        <v>0</v>
      </c>
      <c r="K518" s="50">
        <v>0</v>
      </c>
      <c r="L518" s="50">
        <v>0</v>
      </c>
      <c r="M518" s="49">
        <v>9.2428263500000014</v>
      </c>
      <c r="N518" s="49">
        <v>1.3535408698222222</v>
      </c>
      <c r="O518" s="49">
        <v>2.6056919999999995</v>
      </c>
      <c r="P518" s="50">
        <v>0</v>
      </c>
      <c r="Q518" s="50">
        <v>0</v>
      </c>
      <c r="R518" s="50">
        <v>84.639939999999996</v>
      </c>
      <c r="S518" s="51">
        <v>0</v>
      </c>
      <c r="T518" s="50">
        <v>0</v>
      </c>
      <c r="U518" s="51">
        <v>8.7411133333333364</v>
      </c>
      <c r="V518" s="51">
        <v>0</v>
      </c>
      <c r="W518" s="50">
        <v>0</v>
      </c>
      <c r="X518" s="49">
        <v>0</v>
      </c>
      <c r="Y518" s="51">
        <v>30.796533333333336</v>
      </c>
      <c r="Z518" s="52">
        <v>0</v>
      </c>
      <c r="AA518" s="52">
        <v>0</v>
      </c>
      <c r="AB518" s="52">
        <v>0</v>
      </c>
      <c r="AC518" s="52">
        <v>0</v>
      </c>
      <c r="AD518" s="52">
        <v>0</v>
      </c>
      <c r="AE518" s="50">
        <v>0</v>
      </c>
      <c r="AF518" s="50">
        <v>0</v>
      </c>
      <c r="AG518" s="50">
        <v>0</v>
      </c>
      <c r="AH518" s="50">
        <v>13.313985840000004</v>
      </c>
      <c r="AI518" s="52">
        <v>8.180473837037038</v>
      </c>
      <c r="AJ518" s="49">
        <v>0</v>
      </c>
      <c r="AK518" s="50">
        <v>32.023444444444451</v>
      </c>
      <c r="AL518" s="50">
        <v>50.526666666666671</v>
      </c>
      <c r="AM518" s="50">
        <v>12.704999999999998</v>
      </c>
      <c r="AN518" s="50">
        <v>0</v>
      </c>
      <c r="AO518" s="50">
        <v>0</v>
      </c>
      <c r="AP518" s="50">
        <v>0</v>
      </c>
      <c r="AQ518" s="51">
        <v>0</v>
      </c>
      <c r="AR518" s="49">
        <v>12.60711</v>
      </c>
      <c r="AS518" s="50">
        <v>3.9020270270270272</v>
      </c>
      <c r="AT518" s="50">
        <v>7.2011099999999999</v>
      </c>
      <c r="AU518" s="50">
        <v>7.6142500000000011</v>
      </c>
      <c r="AV518" s="50">
        <v>101.96101575000002</v>
      </c>
      <c r="AW518" s="50">
        <v>0</v>
      </c>
      <c r="AX518" s="50">
        <v>2.1502857142857144</v>
      </c>
      <c r="AY518" s="50">
        <v>48.525563333333338</v>
      </c>
      <c r="AZ518" s="51">
        <v>0</v>
      </c>
      <c r="BA518" s="49">
        <v>0</v>
      </c>
      <c r="BB518" s="49">
        <v>0</v>
      </c>
      <c r="BC518" s="50">
        <v>0</v>
      </c>
      <c r="BD518" s="50">
        <v>0</v>
      </c>
      <c r="BE518" s="51">
        <v>0</v>
      </c>
      <c r="BF518" s="38"/>
      <c r="BG518" s="38"/>
      <c r="BK518" s="38"/>
      <c r="BL518" s="38"/>
      <c r="BM518" s="38"/>
      <c r="BN518" s="38"/>
      <c r="BO518" s="38"/>
      <c r="BP518" s="38"/>
      <c r="BQ518" s="38"/>
      <c r="BR518" s="38"/>
      <c r="BS518" s="38"/>
      <c r="BT518" s="38"/>
      <c r="BU518" s="38"/>
      <c r="BY518" s="38"/>
      <c r="BZ518" s="38"/>
      <c r="CJ518" s="38"/>
    </row>
    <row r="519" spans="2:88" x14ac:dyDescent="0.25">
      <c r="B519" s="8">
        <v>517</v>
      </c>
      <c r="C519" s="9" t="s">
        <v>12142</v>
      </c>
      <c r="D519" s="9" t="s">
        <v>12179</v>
      </c>
      <c r="E519" s="49">
        <v>3.3627943500000002</v>
      </c>
      <c r="F519" s="50">
        <v>1.2864955</v>
      </c>
      <c r="G519" s="50">
        <v>2.0711349999999999</v>
      </c>
      <c r="H519" s="51">
        <v>3.8923200000000007</v>
      </c>
      <c r="I519" s="50">
        <v>0</v>
      </c>
      <c r="J519" s="50">
        <v>0</v>
      </c>
      <c r="K519" s="50">
        <v>0</v>
      </c>
      <c r="L519" s="50">
        <v>0</v>
      </c>
      <c r="M519" s="49">
        <v>3.0809421166666673</v>
      </c>
      <c r="N519" s="49">
        <v>0.83968036245333333</v>
      </c>
      <c r="O519" s="49">
        <v>0.86856399999999989</v>
      </c>
      <c r="P519" s="50">
        <v>0</v>
      </c>
      <c r="Q519" s="50">
        <v>0</v>
      </c>
      <c r="R519" s="50">
        <v>17.259979999999999</v>
      </c>
      <c r="S519" s="51">
        <v>0</v>
      </c>
      <c r="T519" s="50">
        <v>0</v>
      </c>
      <c r="U519" s="51">
        <v>3.2444833333333336</v>
      </c>
      <c r="V519" s="51">
        <v>0</v>
      </c>
      <c r="W519" s="50">
        <v>0</v>
      </c>
      <c r="X519" s="49">
        <v>0</v>
      </c>
      <c r="Y519" s="51">
        <v>10.614133333333333</v>
      </c>
      <c r="Z519" s="52">
        <v>0</v>
      </c>
      <c r="AA519" s="52">
        <v>0</v>
      </c>
      <c r="AB519" s="52">
        <v>0</v>
      </c>
      <c r="AC519" s="52">
        <v>0</v>
      </c>
      <c r="AD519" s="52">
        <v>0</v>
      </c>
      <c r="AE519" s="50">
        <v>0</v>
      </c>
      <c r="AF519" s="50">
        <v>0</v>
      </c>
      <c r="AG519" s="50">
        <v>0</v>
      </c>
      <c r="AH519" s="50">
        <v>4.4379952800000009</v>
      </c>
      <c r="AI519" s="52">
        <v>2.7468274666666663</v>
      </c>
      <c r="AJ519" s="49">
        <v>0</v>
      </c>
      <c r="AK519" s="50">
        <v>5.3372407407407412</v>
      </c>
      <c r="AL519" s="50">
        <v>8.4211111111111112</v>
      </c>
      <c r="AM519" s="50">
        <v>0</v>
      </c>
      <c r="AN519" s="50">
        <v>11.539160000000001</v>
      </c>
      <c r="AO519" s="50">
        <v>1.3156146179401995</v>
      </c>
      <c r="AP519" s="50">
        <v>7.2424499999999998</v>
      </c>
      <c r="AQ519" s="51">
        <v>3.268333333333334</v>
      </c>
      <c r="AR519" s="49">
        <v>4.2023700000000002</v>
      </c>
      <c r="AS519" s="50">
        <v>3.9020270270270272</v>
      </c>
      <c r="AT519" s="50">
        <v>2.4003700000000001</v>
      </c>
      <c r="AU519" s="50">
        <v>1.52285</v>
      </c>
      <c r="AV519" s="50">
        <v>23.685459416666671</v>
      </c>
      <c r="AW519" s="50">
        <v>0</v>
      </c>
      <c r="AX519" s="50">
        <v>0.71676190476190471</v>
      </c>
      <c r="AY519" s="50">
        <v>15.789230000000002</v>
      </c>
      <c r="AZ519" s="51">
        <v>0</v>
      </c>
      <c r="BA519" s="49">
        <v>0</v>
      </c>
      <c r="BB519" s="49">
        <v>0</v>
      </c>
      <c r="BC519" s="50">
        <v>0</v>
      </c>
      <c r="BD519" s="50">
        <v>0</v>
      </c>
      <c r="BE519" s="51">
        <v>0</v>
      </c>
      <c r="BF519" s="38"/>
      <c r="BG519" s="38"/>
      <c r="BK519" s="38"/>
      <c r="BL519" s="38"/>
      <c r="BM519" s="38"/>
      <c r="BN519" s="38"/>
      <c r="BO519" s="38"/>
      <c r="BP519" s="38"/>
      <c r="BQ519" s="38"/>
      <c r="BR519" s="38"/>
      <c r="BS519" s="38"/>
      <c r="BT519" s="38"/>
      <c r="BU519" s="38"/>
      <c r="BY519" s="38"/>
      <c r="BZ519" s="38"/>
      <c r="CJ519" s="38"/>
    </row>
    <row r="520" spans="2:88" x14ac:dyDescent="0.25">
      <c r="B520" s="8">
        <v>518</v>
      </c>
      <c r="C520" s="9" t="s">
        <v>12142</v>
      </c>
      <c r="D520" s="9" t="s">
        <v>12180</v>
      </c>
      <c r="E520" s="49">
        <v>4.4837258000000002</v>
      </c>
      <c r="F520" s="50">
        <v>1.7153273333333334</v>
      </c>
      <c r="G520" s="50">
        <v>2.7615133333333333</v>
      </c>
      <c r="H520" s="51">
        <v>5.1897600000000006</v>
      </c>
      <c r="I520" s="50">
        <v>0</v>
      </c>
      <c r="J520" s="50">
        <v>0</v>
      </c>
      <c r="K520" s="50">
        <v>0</v>
      </c>
      <c r="L520" s="50">
        <v>0</v>
      </c>
      <c r="M520" s="49">
        <v>3.0809421166666673</v>
      </c>
      <c r="N520" s="49">
        <v>0.83968036245333333</v>
      </c>
      <c r="O520" s="49">
        <v>0.86856399999999989</v>
      </c>
      <c r="P520" s="50">
        <v>0</v>
      </c>
      <c r="Q520" s="50">
        <v>0</v>
      </c>
      <c r="R520" s="50">
        <v>17.259979999999999</v>
      </c>
      <c r="S520" s="51">
        <v>0</v>
      </c>
      <c r="T520" s="50">
        <v>0</v>
      </c>
      <c r="U520" s="51">
        <v>3.2444833333333336</v>
      </c>
      <c r="V520" s="51">
        <v>0</v>
      </c>
      <c r="W520" s="50">
        <v>0</v>
      </c>
      <c r="X520" s="49">
        <v>0</v>
      </c>
      <c r="Y520" s="51">
        <v>10.614133333333333</v>
      </c>
      <c r="Z520" s="52">
        <v>0</v>
      </c>
      <c r="AA520" s="52">
        <v>0</v>
      </c>
      <c r="AB520" s="52">
        <v>0</v>
      </c>
      <c r="AC520" s="52">
        <v>0</v>
      </c>
      <c r="AD520" s="52">
        <v>0</v>
      </c>
      <c r="AE520" s="50">
        <v>0</v>
      </c>
      <c r="AF520" s="50">
        <v>0</v>
      </c>
      <c r="AG520" s="50">
        <v>0</v>
      </c>
      <c r="AH520" s="50">
        <v>4.4379952800000009</v>
      </c>
      <c r="AI520" s="52">
        <v>2.7468274666666663</v>
      </c>
      <c r="AJ520" s="49">
        <v>0</v>
      </c>
      <c r="AK520" s="50">
        <v>7.116320987654321</v>
      </c>
      <c r="AL520" s="50">
        <v>11.228148148148149</v>
      </c>
      <c r="AM520" s="50">
        <v>0</v>
      </c>
      <c r="AN520" s="50">
        <v>15.385546666666668</v>
      </c>
      <c r="AO520" s="50">
        <v>1.7541528239202659</v>
      </c>
      <c r="AP520" s="50">
        <v>9.6565999999999992</v>
      </c>
      <c r="AQ520" s="51">
        <v>4.3577777777777786</v>
      </c>
      <c r="AR520" s="49">
        <v>4.2023700000000002</v>
      </c>
      <c r="AS520" s="50">
        <v>3.9020270270270272</v>
      </c>
      <c r="AT520" s="50">
        <v>2.4003700000000001</v>
      </c>
      <c r="AU520" s="50">
        <v>2.0304666666666669</v>
      </c>
      <c r="AV520" s="50">
        <v>28.836232333333339</v>
      </c>
      <c r="AW520" s="50">
        <v>0</v>
      </c>
      <c r="AX520" s="50">
        <v>0.71676190476190471</v>
      </c>
      <c r="AY520" s="50">
        <v>15.789230000000002</v>
      </c>
      <c r="AZ520" s="51">
        <v>0</v>
      </c>
      <c r="BA520" s="49">
        <v>0</v>
      </c>
      <c r="BB520" s="49">
        <v>0</v>
      </c>
      <c r="BC520" s="50">
        <v>0</v>
      </c>
      <c r="BD520" s="50">
        <v>0</v>
      </c>
      <c r="BE520" s="51">
        <v>0</v>
      </c>
      <c r="BF520" s="38"/>
      <c r="BG520" s="38"/>
      <c r="BK520" s="38"/>
      <c r="BL520" s="38"/>
      <c r="BM520" s="38"/>
      <c r="BN520" s="38"/>
      <c r="BO520" s="38"/>
      <c r="BP520" s="38"/>
      <c r="BQ520" s="38"/>
      <c r="BR520" s="38"/>
      <c r="BS520" s="38"/>
      <c r="BT520" s="38"/>
      <c r="BU520" s="38"/>
      <c r="BY520" s="38"/>
      <c r="BZ520" s="38"/>
      <c r="CJ520" s="38"/>
    </row>
    <row r="521" spans="2:88" x14ac:dyDescent="0.25">
      <c r="B521" s="8">
        <v>519</v>
      </c>
      <c r="C521" s="9" t="s">
        <v>12142</v>
      </c>
      <c r="D521" s="9" t="s">
        <v>12181</v>
      </c>
      <c r="E521" s="49">
        <v>5.6046572500000007</v>
      </c>
      <c r="F521" s="50">
        <v>2.1441591666666668</v>
      </c>
      <c r="G521" s="50">
        <v>3.4518916666666666</v>
      </c>
      <c r="H521" s="51">
        <v>6.4872000000000005</v>
      </c>
      <c r="I521" s="50">
        <v>0</v>
      </c>
      <c r="J521" s="50">
        <v>0</v>
      </c>
      <c r="K521" s="50">
        <v>0</v>
      </c>
      <c r="L521" s="50">
        <v>0</v>
      </c>
      <c r="M521" s="49">
        <v>3.0809421166666673</v>
      </c>
      <c r="N521" s="49">
        <v>0.83968036245333333</v>
      </c>
      <c r="O521" s="49">
        <v>0.86856399999999989</v>
      </c>
      <c r="P521" s="50">
        <v>0</v>
      </c>
      <c r="Q521" s="50">
        <v>0</v>
      </c>
      <c r="R521" s="50">
        <v>17.259979999999999</v>
      </c>
      <c r="S521" s="51">
        <v>0</v>
      </c>
      <c r="T521" s="50">
        <v>0</v>
      </c>
      <c r="U521" s="51">
        <v>3.2444833333333336</v>
      </c>
      <c r="V521" s="51">
        <v>0</v>
      </c>
      <c r="W521" s="50">
        <v>0</v>
      </c>
      <c r="X521" s="49">
        <v>0</v>
      </c>
      <c r="Y521" s="51">
        <v>10.614133333333333</v>
      </c>
      <c r="Z521" s="52">
        <v>0</v>
      </c>
      <c r="AA521" s="52">
        <v>0</v>
      </c>
      <c r="AB521" s="52">
        <v>0</v>
      </c>
      <c r="AC521" s="52">
        <v>0</v>
      </c>
      <c r="AD521" s="52">
        <v>0</v>
      </c>
      <c r="AE521" s="50">
        <v>0</v>
      </c>
      <c r="AF521" s="50">
        <v>0</v>
      </c>
      <c r="AG521" s="50">
        <v>0</v>
      </c>
      <c r="AH521" s="50">
        <v>4.4379952800000009</v>
      </c>
      <c r="AI521" s="52">
        <v>2.7468274666666663</v>
      </c>
      <c r="AJ521" s="49">
        <v>0</v>
      </c>
      <c r="AK521" s="50">
        <v>8.8954012345679008</v>
      </c>
      <c r="AL521" s="50">
        <v>14.035185185185187</v>
      </c>
      <c r="AM521" s="50">
        <v>0</v>
      </c>
      <c r="AN521" s="50">
        <v>19.231933333333334</v>
      </c>
      <c r="AO521" s="50">
        <v>2.1926910299003324</v>
      </c>
      <c r="AP521" s="50">
        <v>12.070749999999999</v>
      </c>
      <c r="AQ521" s="51">
        <v>5.4472222222222229</v>
      </c>
      <c r="AR521" s="49">
        <v>4.2023700000000002</v>
      </c>
      <c r="AS521" s="50">
        <v>3.9020270270270272</v>
      </c>
      <c r="AT521" s="50">
        <v>2.4003700000000001</v>
      </c>
      <c r="AU521" s="50">
        <v>2.0304666666666669</v>
      </c>
      <c r="AV521" s="50">
        <v>28.836232333333339</v>
      </c>
      <c r="AW521" s="50">
        <v>0</v>
      </c>
      <c r="AX521" s="50">
        <v>0.71676190476190471</v>
      </c>
      <c r="AY521" s="50">
        <v>15.789230000000002</v>
      </c>
      <c r="AZ521" s="51">
        <v>0</v>
      </c>
      <c r="BA521" s="49">
        <v>0</v>
      </c>
      <c r="BB521" s="49">
        <v>0</v>
      </c>
      <c r="BC521" s="50">
        <v>0</v>
      </c>
      <c r="BD521" s="50">
        <v>0</v>
      </c>
      <c r="BE521" s="51">
        <v>0</v>
      </c>
      <c r="BF521" s="38"/>
      <c r="BG521" s="38"/>
      <c r="BK521" s="38"/>
      <c r="BL521" s="38"/>
      <c r="BM521" s="38"/>
      <c r="BN521" s="38"/>
      <c r="BO521" s="38"/>
      <c r="BP521" s="38"/>
      <c r="BQ521" s="38"/>
      <c r="BR521" s="38"/>
      <c r="BS521" s="38"/>
      <c r="BT521" s="38"/>
      <c r="BU521" s="38"/>
      <c r="BY521" s="38"/>
      <c r="BZ521" s="38"/>
      <c r="CJ521" s="38"/>
    </row>
    <row r="522" spans="2:88" x14ac:dyDescent="0.25">
      <c r="B522" s="8">
        <v>520</v>
      </c>
      <c r="C522" s="9" t="s">
        <v>12142</v>
      </c>
      <c r="D522" s="9" t="s">
        <v>12182</v>
      </c>
      <c r="E522" s="49">
        <v>6.7255887000000003</v>
      </c>
      <c r="F522" s="50">
        <v>2.572991</v>
      </c>
      <c r="G522" s="50">
        <v>4.1422699999999999</v>
      </c>
      <c r="H522" s="51">
        <v>7.7846400000000013</v>
      </c>
      <c r="I522" s="50">
        <v>0</v>
      </c>
      <c r="J522" s="50">
        <v>0</v>
      </c>
      <c r="K522" s="50">
        <v>0</v>
      </c>
      <c r="L522" s="50">
        <v>0</v>
      </c>
      <c r="M522" s="49">
        <v>3.0809421166666673</v>
      </c>
      <c r="N522" s="49">
        <v>0.83968036245333333</v>
      </c>
      <c r="O522" s="49">
        <v>0.86856399999999989</v>
      </c>
      <c r="P522" s="50">
        <v>0</v>
      </c>
      <c r="Q522" s="50">
        <v>0</v>
      </c>
      <c r="R522" s="50">
        <v>17.259979999999999</v>
      </c>
      <c r="S522" s="51">
        <v>0</v>
      </c>
      <c r="T522" s="50">
        <v>0</v>
      </c>
      <c r="U522" s="51">
        <v>3.2444833333333336</v>
      </c>
      <c r="V522" s="51">
        <v>0</v>
      </c>
      <c r="W522" s="50">
        <v>0</v>
      </c>
      <c r="X522" s="49">
        <v>0</v>
      </c>
      <c r="Y522" s="51">
        <v>10.614133333333333</v>
      </c>
      <c r="Z522" s="52">
        <v>0</v>
      </c>
      <c r="AA522" s="52">
        <v>0</v>
      </c>
      <c r="AB522" s="52">
        <v>0</v>
      </c>
      <c r="AC522" s="52">
        <v>0</v>
      </c>
      <c r="AD522" s="52">
        <v>0</v>
      </c>
      <c r="AE522" s="50">
        <v>0</v>
      </c>
      <c r="AF522" s="50">
        <v>0</v>
      </c>
      <c r="AG522" s="50">
        <v>0</v>
      </c>
      <c r="AH522" s="50">
        <v>4.4379952800000009</v>
      </c>
      <c r="AI522" s="52">
        <v>2.7468274666666663</v>
      </c>
      <c r="AJ522" s="49">
        <v>0</v>
      </c>
      <c r="AK522" s="50">
        <v>10.674481481481482</v>
      </c>
      <c r="AL522" s="50">
        <v>16.842222222222222</v>
      </c>
      <c r="AM522" s="50">
        <v>0</v>
      </c>
      <c r="AN522" s="50">
        <v>23.078320000000001</v>
      </c>
      <c r="AO522" s="50">
        <v>2.631229235880399</v>
      </c>
      <c r="AP522" s="50">
        <v>14.4849</v>
      </c>
      <c r="AQ522" s="51">
        <v>6.536666666666668</v>
      </c>
      <c r="AR522" s="49">
        <v>4.2023700000000002</v>
      </c>
      <c r="AS522" s="50">
        <v>3.9020270270270272</v>
      </c>
      <c r="AT522" s="50">
        <v>2.4003700000000001</v>
      </c>
      <c r="AU522" s="50">
        <v>2.5380833333333337</v>
      </c>
      <c r="AV522" s="50">
        <v>33.98700525000001</v>
      </c>
      <c r="AW522" s="50">
        <v>0</v>
      </c>
      <c r="AX522" s="50">
        <v>0.71676190476190471</v>
      </c>
      <c r="AY522" s="50">
        <v>15.789230000000002</v>
      </c>
      <c r="AZ522" s="51">
        <v>0</v>
      </c>
      <c r="BA522" s="49">
        <v>0</v>
      </c>
      <c r="BB522" s="49">
        <v>0</v>
      </c>
      <c r="BC522" s="50">
        <v>0</v>
      </c>
      <c r="BD522" s="50">
        <v>0</v>
      </c>
      <c r="BE522" s="51">
        <v>0</v>
      </c>
      <c r="BF522" s="38"/>
      <c r="BG522" s="38"/>
      <c r="BK522" s="38"/>
      <c r="BL522" s="38"/>
      <c r="BM522" s="38"/>
      <c r="BN522" s="38"/>
      <c r="BO522" s="38"/>
      <c r="BP522" s="38"/>
      <c r="BQ522" s="38"/>
      <c r="BR522" s="38"/>
      <c r="BS522" s="38"/>
      <c r="BT522" s="38"/>
      <c r="BU522" s="38"/>
      <c r="BY522" s="38"/>
      <c r="BZ522" s="38"/>
      <c r="CJ522" s="38"/>
    </row>
    <row r="523" spans="2:88" x14ac:dyDescent="0.25">
      <c r="B523" s="8">
        <v>521</v>
      </c>
      <c r="C523" s="9" t="s">
        <v>12142</v>
      </c>
      <c r="D523" s="9" t="s">
        <v>12183</v>
      </c>
      <c r="E523" s="49">
        <v>6.7255887000000003</v>
      </c>
      <c r="F523" s="50">
        <v>2.572991</v>
      </c>
      <c r="G523" s="50">
        <v>4.1422699999999999</v>
      </c>
      <c r="H523" s="51">
        <v>7.7846400000000013</v>
      </c>
      <c r="I523" s="50">
        <v>0</v>
      </c>
      <c r="J523" s="50">
        <v>0</v>
      </c>
      <c r="K523" s="50">
        <v>0</v>
      </c>
      <c r="L523" s="50">
        <v>0</v>
      </c>
      <c r="M523" s="49">
        <v>6.1618842333333346</v>
      </c>
      <c r="N523" s="49">
        <v>1.0706149940533334</v>
      </c>
      <c r="O523" s="49">
        <v>1.7371279999999998</v>
      </c>
      <c r="P523" s="50">
        <v>0</v>
      </c>
      <c r="Q523" s="50">
        <v>0</v>
      </c>
      <c r="R523" s="50">
        <v>51.091293333333333</v>
      </c>
      <c r="S523" s="51">
        <v>0</v>
      </c>
      <c r="T523" s="50">
        <v>0</v>
      </c>
      <c r="U523" s="51">
        <v>8.1743666666666677</v>
      </c>
      <c r="V523" s="51">
        <v>0</v>
      </c>
      <c r="W523" s="50">
        <v>0</v>
      </c>
      <c r="X523" s="49">
        <v>0</v>
      </c>
      <c r="Y523" s="51">
        <v>17.341600000000003</v>
      </c>
      <c r="Z523" s="52">
        <v>0</v>
      </c>
      <c r="AA523" s="52">
        <v>0</v>
      </c>
      <c r="AB523" s="52">
        <v>0</v>
      </c>
      <c r="AC523" s="52">
        <v>0</v>
      </c>
      <c r="AD523" s="52">
        <v>0</v>
      </c>
      <c r="AE523" s="50">
        <v>0</v>
      </c>
      <c r="AF523" s="50">
        <v>0</v>
      </c>
      <c r="AG523" s="50">
        <v>0</v>
      </c>
      <c r="AH523" s="50">
        <v>8.8759905600000018</v>
      </c>
      <c r="AI523" s="52">
        <v>5.4636506518518519</v>
      </c>
      <c r="AJ523" s="49">
        <v>0</v>
      </c>
      <c r="AK523" s="50">
        <v>10.674481481481482</v>
      </c>
      <c r="AL523" s="50">
        <v>16.842222222222222</v>
      </c>
      <c r="AM523" s="50">
        <v>0</v>
      </c>
      <c r="AN523" s="50">
        <v>23.078320000000001</v>
      </c>
      <c r="AO523" s="50">
        <v>2.631229235880399</v>
      </c>
      <c r="AP523" s="50">
        <v>14.4849</v>
      </c>
      <c r="AQ523" s="51">
        <v>6.536666666666668</v>
      </c>
      <c r="AR523" s="49">
        <v>8.4047400000000003</v>
      </c>
      <c r="AS523" s="50">
        <v>3.9020270270270272</v>
      </c>
      <c r="AT523" s="50">
        <v>4.8007400000000002</v>
      </c>
      <c r="AU523" s="50">
        <v>3.0457000000000001</v>
      </c>
      <c r="AV523" s="50">
        <v>47.370918833333342</v>
      </c>
      <c r="AW523" s="50">
        <v>0</v>
      </c>
      <c r="AX523" s="50">
        <v>1.4335238095238094</v>
      </c>
      <c r="AY523" s="50">
        <v>34.600519999999996</v>
      </c>
      <c r="AZ523" s="51">
        <v>0</v>
      </c>
      <c r="BA523" s="49">
        <v>0</v>
      </c>
      <c r="BB523" s="49">
        <v>0</v>
      </c>
      <c r="BC523" s="50">
        <v>0</v>
      </c>
      <c r="BD523" s="50">
        <v>0</v>
      </c>
      <c r="BE523" s="51">
        <v>0</v>
      </c>
      <c r="BF523" s="38"/>
      <c r="BG523" s="38"/>
      <c r="BK523" s="38"/>
      <c r="BL523" s="38"/>
      <c r="BM523" s="38"/>
      <c r="BN523" s="38"/>
      <c r="BO523" s="38"/>
      <c r="BP523" s="38"/>
      <c r="BQ523" s="38"/>
      <c r="BR523" s="38"/>
      <c r="BS523" s="38"/>
      <c r="BT523" s="38"/>
      <c r="BU523" s="38"/>
      <c r="BY523" s="38"/>
      <c r="BZ523" s="38"/>
      <c r="CJ523" s="38"/>
    </row>
    <row r="524" spans="2:88" x14ac:dyDescent="0.25">
      <c r="B524" s="8">
        <v>522</v>
      </c>
      <c r="C524" s="9" t="s">
        <v>12142</v>
      </c>
      <c r="D524" s="9" t="s">
        <v>12184</v>
      </c>
      <c r="E524" s="49">
        <v>8.9674516000000004</v>
      </c>
      <c r="F524" s="50">
        <v>3.4306546666666669</v>
      </c>
      <c r="G524" s="50">
        <v>5.5230266666666665</v>
      </c>
      <c r="H524" s="51">
        <v>10.379520000000001</v>
      </c>
      <c r="I524" s="50">
        <v>0</v>
      </c>
      <c r="J524" s="50">
        <v>0</v>
      </c>
      <c r="K524" s="50">
        <v>0</v>
      </c>
      <c r="L524" s="50">
        <v>0</v>
      </c>
      <c r="M524" s="49">
        <v>6.1618842333333346</v>
      </c>
      <c r="N524" s="49">
        <v>1.0706149940533334</v>
      </c>
      <c r="O524" s="49">
        <v>1.7371279999999998</v>
      </c>
      <c r="P524" s="50">
        <v>0</v>
      </c>
      <c r="Q524" s="50">
        <v>0</v>
      </c>
      <c r="R524" s="50">
        <v>51.091293333333333</v>
      </c>
      <c r="S524" s="51">
        <v>0</v>
      </c>
      <c r="T524" s="50">
        <v>0</v>
      </c>
      <c r="U524" s="51">
        <v>8.1743666666666677</v>
      </c>
      <c r="V524" s="51">
        <v>0</v>
      </c>
      <c r="W524" s="50">
        <v>0</v>
      </c>
      <c r="X524" s="49">
        <v>0</v>
      </c>
      <c r="Y524" s="51">
        <v>17.341600000000003</v>
      </c>
      <c r="Z524" s="52">
        <v>0</v>
      </c>
      <c r="AA524" s="52">
        <v>0</v>
      </c>
      <c r="AB524" s="52">
        <v>0</v>
      </c>
      <c r="AC524" s="52">
        <v>0</v>
      </c>
      <c r="AD524" s="52">
        <v>0</v>
      </c>
      <c r="AE524" s="50">
        <v>0</v>
      </c>
      <c r="AF524" s="50">
        <v>0</v>
      </c>
      <c r="AG524" s="50">
        <v>0</v>
      </c>
      <c r="AH524" s="50">
        <v>8.8759905600000018</v>
      </c>
      <c r="AI524" s="52">
        <v>5.4636506518518519</v>
      </c>
      <c r="AJ524" s="49">
        <v>0</v>
      </c>
      <c r="AK524" s="50">
        <v>14.232641975308642</v>
      </c>
      <c r="AL524" s="50">
        <v>22.456296296296298</v>
      </c>
      <c r="AM524" s="50">
        <v>0</v>
      </c>
      <c r="AN524" s="50">
        <v>30.771093333333337</v>
      </c>
      <c r="AO524" s="50">
        <v>3.5083056478405319</v>
      </c>
      <c r="AP524" s="50">
        <v>19.313199999999998</v>
      </c>
      <c r="AQ524" s="51">
        <v>8.7155555555555573</v>
      </c>
      <c r="AR524" s="49">
        <v>8.4047400000000003</v>
      </c>
      <c r="AS524" s="50">
        <v>3.9020270270270272</v>
      </c>
      <c r="AT524" s="50">
        <v>4.8007400000000002</v>
      </c>
      <c r="AU524" s="50">
        <v>4.0609333333333337</v>
      </c>
      <c r="AV524" s="50">
        <v>57.672464666666677</v>
      </c>
      <c r="AW524" s="50">
        <v>0</v>
      </c>
      <c r="AX524" s="50">
        <v>1.4335238095238094</v>
      </c>
      <c r="AY524" s="50">
        <v>34.600519999999996</v>
      </c>
      <c r="AZ524" s="51">
        <v>0</v>
      </c>
      <c r="BA524" s="49">
        <v>0</v>
      </c>
      <c r="BB524" s="49">
        <v>0</v>
      </c>
      <c r="BC524" s="50">
        <v>0</v>
      </c>
      <c r="BD524" s="50">
        <v>0</v>
      </c>
      <c r="BE524" s="51">
        <v>0</v>
      </c>
      <c r="BF524" s="38"/>
      <c r="BG524" s="38"/>
      <c r="BK524" s="38"/>
      <c r="BL524" s="38"/>
      <c r="BM524" s="38"/>
      <c r="BN524" s="38"/>
      <c r="BO524" s="38"/>
      <c r="BP524" s="38"/>
      <c r="BQ524" s="38"/>
      <c r="BR524" s="38"/>
      <c r="BS524" s="38"/>
      <c r="BT524" s="38"/>
      <c r="BU524" s="38"/>
      <c r="BY524" s="38"/>
      <c r="BZ524" s="38"/>
      <c r="CJ524" s="38"/>
    </row>
    <row r="525" spans="2:88" x14ac:dyDescent="0.25">
      <c r="B525" s="8">
        <v>523</v>
      </c>
      <c r="C525" s="9" t="s">
        <v>12142</v>
      </c>
      <c r="D525" s="9" t="s">
        <v>12185</v>
      </c>
      <c r="E525" s="49">
        <v>11.209314500000001</v>
      </c>
      <c r="F525" s="50">
        <v>4.2883183333333337</v>
      </c>
      <c r="G525" s="50">
        <v>6.9037833333333332</v>
      </c>
      <c r="H525" s="51">
        <v>12.974400000000001</v>
      </c>
      <c r="I525" s="50">
        <v>0</v>
      </c>
      <c r="J525" s="50">
        <v>0</v>
      </c>
      <c r="K525" s="50">
        <v>0</v>
      </c>
      <c r="L525" s="50">
        <v>0</v>
      </c>
      <c r="M525" s="49">
        <v>6.1618842333333346</v>
      </c>
      <c r="N525" s="49">
        <v>1.0706149940533334</v>
      </c>
      <c r="O525" s="49">
        <v>1.7371279999999998</v>
      </c>
      <c r="P525" s="50">
        <v>0</v>
      </c>
      <c r="Q525" s="50">
        <v>0</v>
      </c>
      <c r="R525" s="50">
        <v>51.091293333333333</v>
      </c>
      <c r="S525" s="51">
        <v>0</v>
      </c>
      <c r="T525" s="50">
        <v>0</v>
      </c>
      <c r="U525" s="51">
        <v>8.1743666666666677</v>
      </c>
      <c r="V525" s="51">
        <v>0</v>
      </c>
      <c r="W525" s="50">
        <v>0</v>
      </c>
      <c r="X525" s="49">
        <v>0</v>
      </c>
      <c r="Y525" s="51">
        <v>17.341600000000003</v>
      </c>
      <c r="Z525" s="52">
        <v>0</v>
      </c>
      <c r="AA525" s="52">
        <v>0</v>
      </c>
      <c r="AB525" s="52">
        <v>0</v>
      </c>
      <c r="AC525" s="52">
        <v>0</v>
      </c>
      <c r="AD525" s="52">
        <v>0</v>
      </c>
      <c r="AE525" s="50">
        <v>0</v>
      </c>
      <c r="AF525" s="50">
        <v>0</v>
      </c>
      <c r="AG525" s="50">
        <v>0</v>
      </c>
      <c r="AH525" s="50">
        <v>8.8759905600000018</v>
      </c>
      <c r="AI525" s="52">
        <v>5.4636506518518519</v>
      </c>
      <c r="AJ525" s="49">
        <v>0</v>
      </c>
      <c r="AK525" s="50">
        <v>17.790802469135802</v>
      </c>
      <c r="AL525" s="50">
        <v>28.070370370370373</v>
      </c>
      <c r="AM525" s="50">
        <v>0</v>
      </c>
      <c r="AN525" s="50">
        <v>38.463866666666668</v>
      </c>
      <c r="AO525" s="50">
        <v>4.3853820598006648</v>
      </c>
      <c r="AP525" s="50">
        <v>24.141499999999997</v>
      </c>
      <c r="AQ525" s="51">
        <v>10.894444444444446</v>
      </c>
      <c r="AR525" s="49">
        <v>8.4047400000000003</v>
      </c>
      <c r="AS525" s="50">
        <v>3.9020270270270272</v>
      </c>
      <c r="AT525" s="50">
        <v>4.8007400000000002</v>
      </c>
      <c r="AU525" s="50">
        <v>4.0609333333333337</v>
      </c>
      <c r="AV525" s="50">
        <v>57.672464666666677</v>
      </c>
      <c r="AW525" s="50">
        <v>0</v>
      </c>
      <c r="AX525" s="50">
        <v>1.4335238095238094</v>
      </c>
      <c r="AY525" s="50">
        <v>34.600519999999996</v>
      </c>
      <c r="AZ525" s="51">
        <v>0</v>
      </c>
      <c r="BA525" s="49">
        <v>0</v>
      </c>
      <c r="BB525" s="49">
        <v>0</v>
      </c>
      <c r="BC525" s="50">
        <v>0</v>
      </c>
      <c r="BD525" s="50">
        <v>0</v>
      </c>
      <c r="BE525" s="51">
        <v>0</v>
      </c>
      <c r="BF525" s="38"/>
      <c r="BG525" s="38"/>
      <c r="BK525" s="38"/>
      <c r="BL525" s="38"/>
      <c r="BM525" s="38"/>
      <c r="BN525" s="38"/>
      <c r="BO525" s="38"/>
      <c r="BP525" s="38"/>
      <c r="BQ525" s="38"/>
      <c r="BR525" s="38"/>
      <c r="BS525" s="38"/>
      <c r="BT525" s="38"/>
      <c r="BU525" s="38"/>
      <c r="BY525" s="38"/>
      <c r="BZ525" s="38"/>
      <c r="CJ525" s="38"/>
    </row>
    <row r="526" spans="2:88" x14ac:dyDescent="0.25">
      <c r="B526" s="8">
        <v>524</v>
      </c>
      <c r="C526" s="9" t="s">
        <v>12142</v>
      </c>
      <c r="D526" s="9" t="s">
        <v>12186</v>
      </c>
      <c r="E526" s="49">
        <v>13.451177400000001</v>
      </c>
      <c r="F526" s="50">
        <v>5.1459820000000001</v>
      </c>
      <c r="G526" s="50">
        <v>8.2845399999999998</v>
      </c>
      <c r="H526" s="51">
        <v>15.569280000000003</v>
      </c>
      <c r="I526" s="50">
        <v>0</v>
      </c>
      <c r="J526" s="50">
        <v>0</v>
      </c>
      <c r="K526" s="50">
        <v>0</v>
      </c>
      <c r="L526" s="50">
        <v>0</v>
      </c>
      <c r="M526" s="49">
        <v>6.1618842333333346</v>
      </c>
      <c r="N526" s="49">
        <v>1.0706149940533334</v>
      </c>
      <c r="O526" s="49">
        <v>1.7371279999999998</v>
      </c>
      <c r="P526" s="50">
        <v>0</v>
      </c>
      <c r="Q526" s="50">
        <v>0</v>
      </c>
      <c r="R526" s="50">
        <v>51.091293333333333</v>
      </c>
      <c r="S526" s="51">
        <v>0</v>
      </c>
      <c r="T526" s="50">
        <v>0</v>
      </c>
      <c r="U526" s="51">
        <v>8.1743666666666677</v>
      </c>
      <c r="V526" s="51">
        <v>0</v>
      </c>
      <c r="W526" s="50">
        <v>0</v>
      </c>
      <c r="X526" s="49">
        <v>0</v>
      </c>
      <c r="Y526" s="51">
        <v>17.341600000000003</v>
      </c>
      <c r="Z526" s="52">
        <v>0</v>
      </c>
      <c r="AA526" s="52">
        <v>0</v>
      </c>
      <c r="AB526" s="52">
        <v>0</v>
      </c>
      <c r="AC526" s="52">
        <v>0</v>
      </c>
      <c r="AD526" s="52">
        <v>0</v>
      </c>
      <c r="AE526" s="50">
        <v>0</v>
      </c>
      <c r="AF526" s="50">
        <v>0</v>
      </c>
      <c r="AG526" s="50">
        <v>0</v>
      </c>
      <c r="AH526" s="50">
        <v>8.8759905600000018</v>
      </c>
      <c r="AI526" s="52">
        <v>5.4636506518518519</v>
      </c>
      <c r="AJ526" s="49">
        <v>0</v>
      </c>
      <c r="AK526" s="50">
        <v>21.348962962962965</v>
      </c>
      <c r="AL526" s="50">
        <v>33.684444444444445</v>
      </c>
      <c r="AM526" s="50">
        <v>0</v>
      </c>
      <c r="AN526" s="50">
        <v>46.156640000000003</v>
      </c>
      <c r="AO526" s="50">
        <v>5.2624584717607981</v>
      </c>
      <c r="AP526" s="50">
        <v>28.969799999999999</v>
      </c>
      <c r="AQ526" s="51">
        <v>13.073333333333336</v>
      </c>
      <c r="AR526" s="49">
        <v>8.4047400000000003</v>
      </c>
      <c r="AS526" s="50">
        <v>3.9020270270270272</v>
      </c>
      <c r="AT526" s="50">
        <v>4.8007400000000002</v>
      </c>
      <c r="AU526" s="50">
        <v>5.0761666666666674</v>
      </c>
      <c r="AV526" s="50">
        <v>67.97401050000002</v>
      </c>
      <c r="AW526" s="50">
        <v>0</v>
      </c>
      <c r="AX526" s="50">
        <v>1.4335238095238094</v>
      </c>
      <c r="AY526" s="50">
        <v>34.600519999999996</v>
      </c>
      <c r="AZ526" s="51">
        <v>0</v>
      </c>
      <c r="BA526" s="49">
        <v>0</v>
      </c>
      <c r="BB526" s="49">
        <v>0</v>
      </c>
      <c r="BC526" s="50">
        <v>0</v>
      </c>
      <c r="BD526" s="50">
        <v>0</v>
      </c>
      <c r="BE526" s="51">
        <v>0</v>
      </c>
      <c r="BF526" s="38"/>
      <c r="BG526" s="38"/>
      <c r="BK526" s="38"/>
      <c r="BL526" s="38"/>
      <c r="BM526" s="38"/>
      <c r="BN526" s="38"/>
      <c r="BO526" s="38"/>
      <c r="BP526" s="38"/>
      <c r="BQ526" s="38"/>
      <c r="BR526" s="38"/>
      <c r="BS526" s="38"/>
      <c r="BT526" s="38"/>
      <c r="BU526" s="38"/>
      <c r="BY526" s="38"/>
      <c r="BZ526" s="38"/>
      <c r="CJ526" s="38"/>
    </row>
    <row r="527" spans="2:88" x14ac:dyDescent="0.25">
      <c r="B527" s="8">
        <v>525</v>
      </c>
      <c r="C527" s="9" t="s">
        <v>12142</v>
      </c>
      <c r="D527" s="9" t="s">
        <v>12187</v>
      </c>
      <c r="E527" s="49">
        <v>10.088383050000001</v>
      </c>
      <c r="F527" s="50">
        <v>3.8594865</v>
      </c>
      <c r="G527" s="50">
        <v>6.2134049999999998</v>
      </c>
      <c r="H527" s="51">
        <v>11.676960000000001</v>
      </c>
      <c r="I527" s="50">
        <v>0</v>
      </c>
      <c r="J527" s="50">
        <v>0</v>
      </c>
      <c r="K527" s="50">
        <v>0</v>
      </c>
      <c r="L527" s="50">
        <v>0</v>
      </c>
      <c r="M527" s="49">
        <v>9.2428263500000014</v>
      </c>
      <c r="N527" s="49">
        <v>1.3535408698222222</v>
      </c>
      <c r="O527" s="49">
        <v>2.6056919999999995</v>
      </c>
      <c r="P527" s="50">
        <v>0</v>
      </c>
      <c r="Q527" s="50">
        <v>0</v>
      </c>
      <c r="R527" s="50">
        <v>84.639939999999996</v>
      </c>
      <c r="S527" s="51">
        <v>0</v>
      </c>
      <c r="T527" s="50">
        <v>0</v>
      </c>
      <c r="U527" s="51">
        <v>8.7411133333333364</v>
      </c>
      <c r="V527" s="51">
        <v>0</v>
      </c>
      <c r="W527" s="50">
        <v>0</v>
      </c>
      <c r="X527" s="49">
        <v>0</v>
      </c>
      <c r="Y527" s="51">
        <v>30.796533333333336</v>
      </c>
      <c r="Z527" s="52">
        <v>0</v>
      </c>
      <c r="AA527" s="52">
        <v>0</v>
      </c>
      <c r="AB527" s="52">
        <v>0</v>
      </c>
      <c r="AC527" s="52">
        <v>0</v>
      </c>
      <c r="AD527" s="52">
        <v>0</v>
      </c>
      <c r="AE527" s="50">
        <v>0</v>
      </c>
      <c r="AF527" s="50">
        <v>0</v>
      </c>
      <c r="AG527" s="50">
        <v>0</v>
      </c>
      <c r="AH527" s="50">
        <v>13.313985840000004</v>
      </c>
      <c r="AI527" s="52">
        <v>8.180473837037038</v>
      </c>
      <c r="AJ527" s="49">
        <v>0</v>
      </c>
      <c r="AK527" s="50">
        <v>16.011722222222225</v>
      </c>
      <c r="AL527" s="50">
        <v>25.263333333333335</v>
      </c>
      <c r="AM527" s="50">
        <v>0</v>
      </c>
      <c r="AN527" s="50">
        <v>34.61748</v>
      </c>
      <c r="AO527" s="50">
        <v>3.9468438538205985</v>
      </c>
      <c r="AP527" s="50">
        <v>21.727350000000001</v>
      </c>
      <c r="AQ527" s="51">
        <v>9.8050000000000015</v>
      </c>
      <c r="AR527" s="49">
        <v>12.60711</v>
      </c>
      <c r="AS527" s="50">
        <v>3.9020270270270272</v>
      </c>
      <c r="AT527" s="50">
        <v>7.2011099999999999</v>
      </c>
      <c r="AU527" s="50">
        <v>4.5685500000000001</v>
      </c>
      <c r="AV527" s="50">
        <v>71.056378250000009</v>
      </c>
      <c r="AW527" s="50">
        <v>0</v>
      </c>
      <c r="AX527" s="50">
        <v>2.1502857142857144</v>
      </c>
      <c r="AY527" s="50">
        <v>48.525563333333338</v>
      </c>
      <c r="AZ527" s="51">
        <v>0</v>
      </c>
      <c r="BA527" s="49">
        <v>0</v>
      </c>
      <c r="BB527" s="49">
        <v>0</v>
      </c>
      <c r="BC527" s="50">
        <v>0</v>
      </c>
      <c r="BD527" s="50">
        <v>0</v>
      </c>
      <c r="BE527" s="51">
        <v>0</v>
      </c>
      <c r="BF527" s="38"/>
      <c r="BG527" s="38"/>
      <c r="BK527" s="38"/>
      <c r="BL527" s="38"/>
      <c r="BM527" s="38"/>
      <c r="BN527" s="38"/>
      <c r="BO527" s="38"/>
      <c r="BP527" s="38"/>
      <c r="BQ527" s="38"/>
      <c r="BR527" s="38"/>
      <c r="BS527" s="38"/>
      <c r="BT527" s="38"/>
      <c r="BU527" s="38"/>
      <c r="BY527" s="38"/>
      <c r="BZ527" s="38"/>
      <c r="CJ527" s="38"/>
    </row>
    <row r="528" spans="2:88" x14ac:dyDescent="0.25">
      <c r="B528" s="8">
        <v>526</v>
      </c>
      <c r="C528" s="9" t="s">
        <v>12142</v>
      </c>
      <c r="D528" s="9" t="s">
        <v>12188</v>
      </c>
      <c r="E528" s="49">
        <v>13.451177400000001</v>
      </c>
      <c r="F528" s="50">
        <v>5.1459820000000001</v>
      </c>
      <c r="G528" s="50">
        <v>8.2845399999999998</v>
      </c>
      <c r="H528" s="51">
        <v>15.569280000000003</v>
      </c>
      <c r="I528" s="50">
        <v>0</v>
      </c>
      <c r="J528" s="50">
        <v>0</v>
      </c>
      <c r="K528" s="50">
        <v>0</v>
      </c>
      <c r="L528" s="50">
        <v>0</v>
      </c>
      <c r="M528" s="49">
        <v>9.2428263500000014</v>
      </c>
      <c r="N528" s="49">
        <v>1.3535408698222222</v>
      </c>
      <c r="O528" s="49">
        <v>2.6056919999999995</v>
      </c>
      <c r="P528" s="50">
        <v>0</v>
      </c>
      <c r="Q528" s="50">
        <v>0</v>
      </c>
      <c r="R528" s="50">
        <v>84.639939999999996</v>
      </c>
      <c r="S528" s="51">
        <v>0</v>
      </c>
      <c r="T528" s="50">
        <v>0</v>
      </c>
      <c r="U528" s="51">
        <v>8.7411133333333364</v>
      </c>
      <c r="V528" s="51">
        <v>0</v>
      </c>
      <c r="W528" s="50">
        <v>0</v>
      </c>
      <c r="X528" s="49">
        <v>0</v>
      </c>
      <c r="Y528" s="51">
        <v>30.796533333333336</v>
      </c>
      <c r="Z528" s="52">
        <v>0</v>
      </c>
      <c r="AA528" s="52">
        <v>0</v>
      </c>
      <c r="AB528" s="52">
        <v>0</v>
      </c>
      <c r="AC528" s="52">
        <v>0</v>
      </c>
      <c r="AD528" s="52">
        <v>0</v>
      </c>
      <c r="AE528" s="50">
        <v>0</v>
      </c>
      <c r="AF528" s="50">
        <v>0</v>
      </c>
      <c r="AG528" s="50">
        <v>0</v>
      </c>
      <c r="AH528" s="50">
        <v>13.313985840000004</v>
      </c>
      <c r="AI528" s="52">
        <v>8.180473837037038</v>
      </c>
      <c r="AJ528" s="49">
        <v>0</v>
      </c>
      <c r="AK528" s="50">
        <v>21.348962962962965</v>
      </c>
      <c r="AL528" s="50">
        <v>33.684444444444445</v>
      </c>
      <c r="AM528" s="50">
        <v>0</v>
      </c>
      <c r="AN528" s="50">
        <v>46.156640000000003</v>
      </c>
      <c r="AO528" s="50">
        <v>5.2624584717607981</v>
      </c>
      <c r="AP528" s="50">
        <v>28.969799999999999</v>
      </c>
      <c r="AQ528" s="51">
        <v>13.073333333333336</v>
      </c>
      <c r="AR528" s="49">
        <v>12.60711</v>
      </c>
      <c r="AS528" s="50">
        <v>3.9020270270270272</v>
      </c>
      <c r="AT528" s="50">
        <v>7.2011099999999999</v>
      </c>
      <c r="AU528" s="50">
        <v>6.0914000000000001</v>
      </c>
      <c r="AV528" s="50">
        <v>86.508697000000012</v>
      </c>
      <c r="AW528" s="50">
        <v>0</v>
      </c>
      <c r="AX528" s="50">
        <v>2.1502857142857144</v>
      </c>
      <c r="AY528" s="50">
        <v>48.525563333333338</v>
      </c>
      <c r="AZ528" s="51">
        <v>0</v>
      </c>
      <c r="BA528" s="49">
        <v>0</v>
      </c>
      <c r="BB528" s="49">
        <v>0</v>
      </c>
      <c r="BC528" s="50">
        <v>0</v>
      </c>
      <c r="BD528" s="50">
        <v>0</v>
      </c>
      <c r="BE528" s="51">
        <v>0</v>
      </c>
      <c r="BF528" s="38"/>
      <c r="BG528" s="38"/>
      <c r="BK528" s="38"/>
      <c r="BL528" s="38"/>
      <c r="BM528" s="38"/>
      <c r="BN528" s="38"/>
      <c r="BO528" s="38"/>
      <c r="BP528" s="38"/>
      <c r="BQ528" s="38"/>
      <c r="BR528" s="38"/>
      <c r="BS528" s="38"/>
      <c r="BT528" s="38"/>
      <c r="BU528" s="38"/>
      <c r="BY528" s="38"/>
      <c r="BZ528" s="38"/>
      <c r="CJ528" s="38"/>
    </row>
    <row r="529" spans="2:88" x14ac:dyDescent="0.25">
      <c r="B529" s="8">
        <v>527</v>
      </c>
      <c r="C529" s="9" t="s">
        <v>12142</v>
      </c>
      <c r="D529" s="9" t="s">
        <v>12189</v>
      </c>
      <c r="E529" s="49">
        <v>16.81397175</v>
      </c>
      <c r="F529" s="50">
        <v>6.4324775000000001</v>
      </c>
      <c r="G529" s="50">
        <v>10.355675</v>
      </c>
      <c r="H529" s="51">
        <v>19.461600000000004</v>
      </c>
      <c r="I529" s="50">
        <v>0</v>
      </c>
      <c r="J529" s="50">
        <v>0</v>
      </c>
      <c r="K529" s="50">
        <v>0</v>
      </c>
      <c r="L529" s="50">
        <v>0</v>
      </c>
      <c r="M529" s="49">
        <v>9.2428263500000014</v>
      </c>
      <c r="N529" s="49">
        <v>1.3535408698222222</v>
      </c>
      <c r="O529" s="49">
        <v>2.6056919999999995</v>
      </c>
      <c r="P529" s="50">
        <v>0</v>
      </c>
      <c r="Q529" s="50">
        <v>0</v>
      </c>
      <c r="R529" s="50">
        <v>84.639939999999996</v>
      </c>
      <c r="S529" s="51">
        <v>0</v>
      </c>
      <c r="T529" s="50">
        <v>0</v>
      </c>
      <c r="U529" s="51">
        <v>8.7411133333333364</v>
      </c>
      <c r="V529" s="51">
        <v>0</v>
      </c>
      <c r="W529" s="50">
        <v>0</v>
      </c>
      <c r="X529" s="49">
        <v>0</v>
      </c>
      <c r="Y529" s="51">
        <v>30.796533333333336</v>
      </c>
      <c r="Z529" s="52">
        <v>0</v>
      </c>
      <c r="AA529" s="52">
        <v>0</v>
      </c>
      <c r="AB529" s="52">
        <v>0</v>
      </c>
      <c r="AC529" s="52">
        <v>0</v>
      </c>
      <c r="AD529" s="52">
        <v>0</v>
      </c>
      <c r="AE529" s="50">
        <v>0</v>
      </c>
      <c r="AF529" s="50">
        <v>0</v>
      </c>
      <c r="AG529" s="50">
        <v>0</v>
      </c>
      <c r="AH529" s="50">
        <v>13.313985840000004</v>
      </c>
      <c r="AI529" s="52">
        <v>8.180473837037038</v>
      </c>
      <c r="AJ529" s="49">
        <v>0</v>
      </c>
      <c r="AK529" s="50">
        <v>26.686203703703704</v>
      </c>
      <c r="AL529" s="50">
        <v>42.105555555555554</v>
      </c>
      <c r="AM529" s="50">
        <v>0</v>
      </c>
      <c r="AN529" s="50">
        <v>57.695800000000006</v>
      </c>
      <c r="AO529" s="50">
        <v>6.5780730897009976</v>
      </c>
      <c r="AP529" s="50">
        <v>36.212249999999997</v>
      </c>
      <c r="AQ529" s="51">
        <v>16.341666666666669</v>
      </c>
      <c r="AR529" s="49">
        <v>12.60711</v>
      </c>
      <c r="AS529" s="50">
        <v>3.9020270270270272</v>
      </c>
      <c r="AT529" s="50">
        <v>7.2011099999999999</v>
      </c>
      <c r="AU529" s="50">
        <v>6.0914000000000001</v>
      </c>
      <c r="AV529" s="50">
        <v>86.508697000000012</v>
      </c>
      <c r="AW529" s="50">
        <v>0</v>
      </c>
      <c r="AX529" s="50">
        <v>2.1502857142857144</v>
      </c>
      <c r="AY529" s="50">
        <v>48.525563333333338</v>
      </c>
      <c r="AZ529" s="51">
        <v>0</v>
      </c>
      <c r="BA529" s="49">
        <v>0</v>
      </c>
      <c r="BB529" s="49">
        <v>0</v>
      </c>
      <c r="BC529" s="50">
        <v>0</v>
      </c>
      <c r="BD529" s="50">
        <v>0</v>
      </c>
      <c r="BE529" s="51">
        <v>0</v>
      </c>
      <c r="BF529" s="38"/>
      <c r="BG529" s="38"/>
      <c r="BK529" s="38"/>
      <c r="BL529" s="38"/>
      <c r="BM529" s="38"/>
      <c r="BN529" s="38"/>
      <c r="BO529" s="38"/>
      <c r="BP529" s="38"/>
      <c r="BQ529" s="38"/>
      <c r="BR529" s="38"/>
      <c r="BS529" s="38"/>
      <c r="BT529" s="38"/>
      <c r="BU529" s="38"/>
      <c r="BY529" s="38"/>
      <c r="BZ529" s="38"/>
      <c r="CJ529" s="38"/>
    </row>
    <row r="530" spans="2:88" x14ac:dyDescent="0.25">
      <c r="B530" s="8">
        <v>528</v>
      </c>
      <c r="C530" s="9" t="s">
        <v>12142</v>
      </c>
      <c r="D530" s="9" t="s">
        <v>12190</v>
      </c>
      <c r="E530" s="49">
        <v>20.176766100000002</v>
      </c>
      <c r="F530" s="50">
        <v>7.7189730000000001</v>
      </c>
      <c r="G530" s="50">
        <v>12.42681</v>
      </c>
      <c r="H530" s="51">
        <v>23.353920000000002</v>
      </c>
      <c r="I530" s="50">
        <v>0</v>
      </c>
      <c r="J530" s="50">
        <v>0</v>
      </c>
      <c r="K530" s="50">
        <v>0</v>
      </c>
      <c r="L530" s="50">
        <v>0</v>
      </c>
      <c r="M530" s="49">
        <v>9.2428263500000014</v>
      </c>
      <c r="N530" s="49">
        <v>1.3535408698222222</v>
      </c>
      <c r="O530" s="49">
        <v>2.6056919999999995</v>
      </c>
      <c r="P530" s="50">
        <v>0</v>
      </c>
      <c r="Q530" s="50">
        <v>0</v>
      </c>
      <c r="R530" s="50">
        <v>84.639939999999996</v>
      </c>
      <c r="S530" s="51">
        <v>0</v>
      </c>
      <c r="T530" s="50">
        <v>0</v>
      </c>
      <c r="U530" s="51">
        <v>8.7411133333333364</v>
      </c>
      <c r="V530" s="51">
        <v>0</v>
      </c>
      <c r="W530" s="50">
        <v>0</v>
      </c>
      <c r="X530" s="49">
        <v>0</v>
      </c>
      <c r="Y530" s="51">
        <v>30.796533333333336</v>
      </c>
      <c r="Z530" s="52">
        <v>0</v>
      </c>
      <c r="AA530" s="52">
        <v>0</v>
      </c>
      <c r="AB530" s="52">
        <v>0</v>
      </c>
      <c r="AC530" s="52">
        <v>0</v>
      </c>
      <c r="AD530" s="52">
        <v>0</v>
      </c>
      <c r="AE530" s="50">
        <v>0</v>
      </c>
      <c r="AF530" s="50">
        <v>0</v>
      </c>
      <c r="AG530" s="50">
        <v>0</v>
      </c>
      <c r="AH530" s="50">
        <v>13.313985840000004</v>
      </c>
      <c r="AI530" s="52">
        <v>8.180473837037038</v>
      </c>
      <c r="AJ530" s="49">
        <v>0</v>
      </c>
      <c r="AK530" s="50">
        <v>32.023444444444451</v>
      </c>
      <c r="AL530" s="50">
        <v>50.526666666666671</v>
      </c>
      <c r="AM530" s="50">
        <v>0</v>
      </c>
      <c r="AN530" s="50">
        <v>69.234960000000001</v>
      </c>
      <c r="AO530" s="50">
        <v>7.8936877076411971</v>
      </c>
      <c r="AP530" s="50">
        <v>43.454700000000003</v>
      </c>
      <c r="AQ530" s="51">
        <v>19.610000000000003</v>
      </c>
      <c r="AR530" s="49">
        <v>12.60711</v>
      </c>
      <c r="AS530" s="50">
        <v>3.9020270270270272</v>
      </c>
      <c r="AT530" s="50">
        <v>7.2011099999999999</v>
      </c>
      <c r="AU530" s="50">
        <v>7.6142500000000011</v>
      </c>
      <c r="AV530" s="50">
        <v>101.96101575000002</v>
      </c>
      <c r="AW530" s="50">
        <v>0</v>
      </c>
      <c r="AX530" s="50">
        <v>2.1502857142857144</v>
      </c>
      <c r="AY530" s="50">
        <v>48.525563333333338</v>
      </c>
      <c r="AZ530" s="51">
        <v>0</v>
      </c>
      <c r="BA530" s="49">
        <v>0</v>
      </c>
      <c r="BB530" s="49">
        <v>0</v>
      </c>
      <c r="BC530" s="50">
        <v>0</v>
      </c>
      <c r="BD530" s="50">
        <v>0</v>
      </c>
      <c r="BE530" s="51">
        <v>0</v>
      </c>
      <c r="BF530" s="38"/>
      <c r="BG530" s="38"/>
      <c r="BK530" s="38"/>
      <c r="BL530" s="38"/>
      <c r="BM530" s="38"/>
      <c r="BN530" s="38"/>
      <c r="BO530" s="38"/>
      <c r="BP530" s="38"/>
      <c r="BQ530" s="38"/>
      <c r="BR530" s="38"/>
      <c r="BS530" s="38"/>
      <c r="BT530" s="38"/>
      <c r="BU530" s="38"/>
      <c r="BY530" s="38"/>
      <c r="BZ530" s="38"/>
      <c r="CJ530" s="38"/>
    </row>
    <row r="531" spans="2:88" x14ac:dyDescent="0.25">
      <c r="B531" s="8">
        <v>529</v>
      </c>
      <c r="C531" s="9" t="s">
        <v>12142</v>
      </c>
      <c r="D531" s="9" t="s">
        <v>12191</v>
      </c>
      <c r="E531" s="49">
        <v>3.3627943500000002</v>
      </c>
      <c r="F531" s="50">
        <v>1.2864955</v>
      </c>
      <c r="G531" s="50">
        <v>2.0711349999999999</v>
      </c>
      <c r="H531" s="51">
        <v>3.8923200000000007</v>
      </c>
      <c r="I531" s="50">
        <v>0</v>
      </c>
      <c r="J531" s="50">
        <v>0</v>
      </c>
      <c r="K531" s="50">
        <v>0</v>
      </c>
      <c r="L531" s="50">
        <v>0</v>
      </c>
      <c r="M531" s="49">
        <v>3.0809421166666673</v>
      </c>
      <c r="N531" s="49">
        <v>0.83968036245333333</v>
      </c>
      <c r="O531" s="49">
        <v>0.86856399999999989</v>
      </c>
      <c r="P531" s="50">
        <v>0</v>
      </c>
      <c r="Q531" s="50">
        <v>0</v>
      </c>
      <c r="R531" s="50">
        <v>17.259979999999999</v>
      </c>
      <c r="S531" s="51">
        <v>0</v>
      </c>
      <c r="T531" s="50">
        <v>0</v>
      </c>
      <c r="U531" s="51">
        <v>3.2444833333333336</v>
      </c>
      <c r="V531" s="51">
        <v>0</v>
      </c>
      <c r="W531" s="50">
        <v>0</v>
      </c>
      <c r="X531" s="49">
        <v>0</v>
      </c>
      <c r="Y531" s="51">
        <v>10.614133333333333</v>
      </c>
      <c r="Z531" s="52">
        <v>0</v>
      </c>
      <c r="AA531" s="52">
        <v>0</v>
      </c>
      <c r="AB531" s="52">
        <v>0</v>
      </c>
      <c r="AC531" s="52">
        <v>0</v>
      </c>
      <c r="AD531" s="52">
        <v>0</v>
      </c>
      <c r="AE531" s="50">
        <v>0</v>
      </c>
      <c r="AF531" s="50">
        <v>0</v>
      </c>
      <c r="AG531" s="50">
        <v>0</v>
      </c>
      <c r="AH531" s="50">
        <v>4.4379952800000009</v>
      </c>
      <c r="AI531" s="52">
        <v>2.7468274666666663</v>
      </c>
      <c r="AJ531" s="49">
        <v>0</v>
      </c>
      <c r="AK531" s="50">
        <v>5.1431592592592592</v>
      </c>
      <c r="AL531" s="50">
        <v>10.252555555555555</v>
      </c>
      <c r="AM531" s="50">
        <v>8.4699999999999989</v>
      </c>
      <c r="AN531" s="50">
        <v>0</v>
      </c>
      <c r="AO531" s="50">
        <v>0</v>
      </c>
      <c r="AP531" s="50">
        <v>0</v>
      </c>
      <c r="AQ531" s="51">
        <v>0</v>
      </c>
      <c r="AR531" s="49">
        <v>4.2023700000000002</v>
      </c>
      <c r="AS531" s="50">
        <v>3.9020270270270272</v>
      </c>
      <c r="AT531" s="50">
        <v>2.4003700000000001</v>
      </c>
      <c r="AU531" s="50">
        <v>1.52285</v>
      </c>
      <c r="AV531" s="50">
        <v>23.52200331666667</v>
      </c>
      <c r="AW531" s="50">
        <v>0</v>
      </c>
      <c r="AX531" s="50">
        <v>0.71676190476190471</v>
      </c>
      <c r="AY531" s="50">
        <v>15.789230000000002</v>
      </c>
      <c r="AZ531" s="51">
        <v>0</v>
      </c>
      <c r="BA531" s="49">
        <v>0</v>
      </c>
      <c r="BB531" s="49">
        <v>0</v>
      </c>
      <c r="BC531" s="50">
        <v>0</v>
      </c>
      <c r="BD531" s="50">
        <v>0</v>
      </c>
      <c r="BE531" s="51">
        <v>0</v>
      </c>
      <c r="BF531" s="38"/>
      <c r="BG531" s="38"/>
      <c r="BK531" s="38"/>
      <c r="BL531" s="38"/>
      <c r="BM531" s="38"/>
      <c r="BN531" s="38"/>
      <c r="BO531" s="38"/>
      <c r="BP531" s="38"/>
      <c r="BQ531" s="38"/>
      <c r="BR531" s="38"/>
      <c r="BS531" s="38"/>
      <c r="BT531" s="38"/>
      <c r="BU531" s="38"/>
      <c r="BY531" s="38"/>
      <c r="BZ531" s="38"/>
      <c r="CJ531" s="38"/>
    </row>
    <row r="532" spans="2:88" x14ac:dyDescent="0.25">
      <c r="B532" s="8">
        <v>530</v>
      </c>
      <c r="C532" s="9" t="s">
        <v>12142</v>
      </c>
      <c r="D532" s="9" t="s">
        <v>12192</v>
      </c>
      <c r="E532" s="49">
        <v>4.4837258000000002</v>
      </c>
      <c r="F532" s="50">
        <v>1.7153273333333334</v>
      </c>
      <c r="G532" s="50">
        <v>2.7615133333333333</v>
      </c>
      <c r="H532" s="51">
        <v>5.1897600000000006</v>
      </c>
      <c r="I532" s="50">
        <v>0</v>
      </c>
      <c r="J532" s="50">
        <v>0</v>
      </c>
      <c r="K532" s="50">
        <v>0</v>
      </c>
      <c r="L532" s="50">
        <v>0</v>
      </c>
      <c r="M532" s="49">
        <v>3.0809421166666673</v>
      </c>
      <c r="N532" s="49">
        <v>0.83968036245333333</v>
      </c>
      <c r="O532" s="49">
        <v>0.86856399999999989</v>
      </c>
      <c r="P532" s="50">
        <v>0</v>
      </c>
      <c r="Q532" s="50">
        <v>0</v>
      </c>
      <c r="R532" s="50">
        <v>17.259979999999999</v>
      </c>
      <c r="S532" s="51">
        <v>0</v>
      </c>
      <c r="T532" s="50">
        <v>0</v>
      </c>
      <c r="U532" s="51">
        <v>3.2444833333333336</v>
      </c>
      <c r="V532" s="51">
        <v>0</v>
      </c>
      <c r="W532" s="50">
        <v>0</v>
      </c>
      <c r="X532" s="49">
        <v>0</v>
      </c>
      <c r="Y532" s="51">
        <v>10.614133333333333</v>
      </c>
      <c r="Z532" s="52">
        <v>0</v>
      </c>
      <c r="AA532" s="52">
        <v>0</v>
      </c>
      <c r="AB532" s="52">
        <v>0</v>
      </c>
      <c r="AC532" s="52">
        <v>0</v>
      </c>
      <c r="AD532" s="52">
        <v>0</v>
      </c>
      <c r="AE532" s="50">
        <v>0</v>
      </c>
      <c r="AF532" s="50">
        <v>0</v>
      </c>
      <c r="AG532" s="50">
        <v>0</v>
      </c>
      <c r="AH532" s="50">
        <v>4.4379952800000009</v>
      </c>
      <c r="AI532" s="52">
        <v>2.7468274666666663</v>
      </c>
      <c r="AJ532" s="49">
        <v>0</v>
      </c>
      <c r="AK532" s="50">
        <v>6.8575456790123459</v>
      </c>
      <c r="AL532" s="50">
        <v>13.670074074074073</v>
      </c>
      <c r="AM532" s="50">
        <v>11.293333333333333</v>
      </c>
      <c r="AN532" s="50">
        <v>0</v>
      </c>
      <c r="AO532" s="50">
        <v>0</v>
      </c>
      <c r="AP532" s="50">
        <v>0</v>
      </c>
      <c r="AQ532" s="51">
        <v>0</v>
      </c>
      <c r="AR532" s="49">
        <v>4.2023700000000002</v>
      </c>
      <c r="AS532" s="50">
        <v>3.9020270270270272</v>
      </c>
      <c r="AT532" s="50">
        <v>2.4003700000000001</v>
      </c>
      <c r="AU532" s="50">
        <v>2.0304666666666669</v>
      </c>
      <c r="AV532" s="50">
        <v>28.718086511111114</v>
      </c>
      <c r="AW532" s="50">
        <v>0</v>
      </c>
      <c r="AX532" s="50">
        <v>0.71676190476190471</v>
      </c>
      <c r="AY532" s="50">
        <v>15.789230000000002</v>
      </c>
      <c r="AZ532" s="51">
        <v>0</v>
      </c>
      <c r="BA532" s="49">
        <v>0</v>
      </c>
      <c r="BB532" s="49">
        <v>0</v>
      </c>
      <c r="BC532" s="50">
        <v>0</v>
      </c>
      <c r="BD532" s="50">
        <v>0</v>
      </c>
      <c r="BE532" s="51">
        <v>0</v>
      </c>
      <c r="BF532" s="38"/>
      <c r="BG532" s="38"/>
      <c r="BK532" s="38"/>
      <c r="BL532" s="38"/>
      <c r="BM532" s="38"/>
      <c r="BN532" s="38"/>
      <c r="BO532" s="38"/>
      <c r="BP532" s="38"/>
      <c r="BQ532" s="38"/>
      <c r="BR532" s="38"/>
      <c r="BS532" s="38"/>
      <c r="BT532" s="38"/>
      <c r="BU532" s="38"/>
      <c r="BY532" s="38"/>
      <c r="BZ532" s="38"/>
      <c r="CJ532" s="38"/>
    </row>
    <row r="533" spans="2:88" x14ac:dyDescent="0.25">
      <c r="B533" s="8">
        <v>531</v>
      </c>
      <c r="C533" s="9" t="s">
        <v>12142</v>
      </c>
      <c r="D533" s="9" t="s">
        <v>12193</v>
      </c>
      <c r="E533" s="49">
        <v>5.6046572500000007</v>
      </c>
      <c r="F533" s="50">
        <v>2.1441591666666668</v>
      </c>
      <c r="G533" s="50">
        <v>3.4518916666666666</v>
      </c>
      <c r="H533" s="51">
        <v>6.4872000000000005</v>
      </c>
      <c r="I533" s="50">
        <v>0</v>
      </c>
      <c r="J533" s="50">
        <v>0</v>
      </c>
      <c r="K533" s="50">
        <v>0</v>
      </c>
      <c r="L533" s="50">
        <v>0</v>
      </c>
      <c r="M533" s="49">
        <v>3.0809421166666673</v>
      </c>
      <c r="N533" s="49">
        <v>0.83968036245333333</v>
      </c>
      <c r="O533" s="49">
        <v>0.86856399999999989</v>
      </c>
      <c r="P533" s="50">
        <v>0</v>
      </c>
      <c r="Q533" s="50">
        <v>0</v>
      </c>
      <c r="R533" s="50">
        <v>17.259979999999999</v>
      </c>
      <c r="S533" s="51">
        <v>0</v>
      </c>
      <c r="T533" s="50">
        <v>0</v>
      </c>
      <c r="U533" s="51">
        <v>3.2444833333333336</v>
      </c>
      <c r="V533" s="51">
        <v>0</v>
      </c>
      <c r="W533" s="50">
        <v>0</v>
      </c>
      <c r="X533" s="49">
        <v>0</v>
      </c>
      <c r="Y533" s="51">
        <v>10.614133333333333</v>
      </c>
      <c r="Z533" s="52">
        <v>0</v>
      </c>
      <c r="AA533" s="52">
        <v>0</v>
      </c>
      <c r="AB533" s="52">
        <v>0</v>
      </c>
      <c r="AC533" s="52">
        <v>0</v>
      </c>
      <c r="AD533" s="52">
        <v>0</v>
      </c>
      <c r="AE533" s="50">
        <v>0</v>
      </c>
      <c r="AF533" s="50">
        <v>0</v>
      </c>
      <c r="AG533" s="50">
        <v>0</v>
      </c>
      <c r="AH533" s="50">
        <v>4.4379952800000009</v>
      </c>
      <c r="AI533" s="52">
        <v>2.7468274666666663</v>
      </c>
      <c r="AJ533" s="49">
        <v>0</v>
      </c>
      <c r="AK533" s="50">
        <v>8.5719320987654317</v>
      </c>
      <c r="AL533" s="50">
        <v>17.087592592592593</v>
      </c>
      <c r="AM533" s="50">
        <v>14.116666666666667</v>
      </c>
      <c r="AN533" s="50">
        <v>0</v>
      </c>
      <c r="AO533" s="50">
        <v>0</v>
      </c>
      <c r="AP533" s="50">
        <v>0</v>
      </c>
      <c r="AQ533" s="51">
        <v>0</v>
      </c>
      <c r="AR533" s="49">
        <v>4.2023700000000002</v>
      </c>
      <c r="AS533" s="50">
        <v>3.9020270270270272</v>
      </c>
      <c r="AT533" s="50">
        <v>2.4003700000000001</v>
      </c>
      <c r="AU533" s="50">
        <v>2.0304666666666669</v>
      </c>
      <c r="AV533" s="50">
        <v>28.718086511111114</v>
      </c>
      <c r="AW533" s="50">
        <v>0</v>
      </c>
      <c r="AX533" s="50">
        <v>0.71676190476190471</v>
      </c>
      <c r="AY533" s="50">
        <v>15.789230000000002</v>
      </c>
      <c r="AZ533" s="51">
        <v>0</v>
      </c>
      <c r="BA533" s="49">
        <v>0</v>
      </c>
      <c r="BB533" s="49">
        <v>0</v>
      </c>
      <c r="BC533" s="50">
        <v>0</v>
      </c>
      <c r="BD533" s="50">
        <v>0</v>
      </c>
      <c r="BE533" s="51">
        <v>0</v>
      </c>
      <c r="BF533" s="38"/>
      <c r="BG533" s="38"/>
      <c r="BK533" s="38"/>
      <c r="BL533" s="38"/>
      <c r="BM533" s="38"/>
      <c r="BN533" s="38"/>
      <c r="BO533" s="38"/>
      <c r="BP533" s="38"/>
      <c r="BQ533" s="38"/>
      <c r="BR533" s="38"/>
      <c r="BS533" s="38"/>
      <c r="BT533" s="38"/>
      <c r="BU533" s="38"/>
      <c r="BY533" s="38"/>
      <c r="BZ533" s="38"/>
      <c r="CJ533" s="38"/>
    </row>
    <row r="534" spans="2:88" x14ac:dyDescent="0.25">
      <c r="B534" s="8">
        <v>532</v>
      </c>
      <c r="C534" s="9" t="s">
        <v>12142</v>
      </c>
      <c r="D534" s="9" t="s">
        <v>12194</v>
      </c>
      <c r="E534" s="49">
        <v>6.7255887000000003</v>
      </c>
      <c r="F534" s="50">
        <v>2.572991</v>
      </c>
      <c r="G534" s="50">
        <v>4.1422699999999999</v>
      </c>
      <c r="H534" s="51">
        <v>7.7846400000000013</v>
      </c>
      <c r="I534" s="50">
        <v>0</v>
      </c>
      <c r="J534" s="50">
        <v>0</v>
      </c>
      <c r="K534" s="50">
        <v>0</v>
      </c>
      <c r="L534" s="50">
        <v>0</v>
      </c>
      <c r="M534" s="49">
        <v>3.0809421166666673</v>
      </c>
      <c r="N534" s="49">
        <v>0.83968036245333333</v>
      </c>
      <c r="O534" s="49">
        <v>0.86856399999999989</v>
      </c>
      <c r="P534" s="50">
        <v>0</v>
      </c>
      <c r="Q534" s="50">
        <v>0</v>
      </c>
      <c r="R534" s="50">
        <v>17.259979999999999</v>
      </c>
      <c r="S534" s="51">
        <v>0</v>
      </c>
      <c r="T534" s="50">
        <v>0</v>
      </c>
      <c r="U534" s="51">
        <v>3.2444833333333336</v>
      </c>
      <c r="V534" s="51">
        <v>0</v>
      </c>
      <c r="W534" s="50">
        <v>0</v>
      </c>
      <c r="X534" s="49">
        <v>0</v>
      </c>
      <c r="Y534" s="51">
        <v>10.614133333333333</v>
      </c>
      <c r="Z534" s="52">
        <v>0</v>
      </c>
      <c r="AA534" s="52">
        <v>0</v>
      </c>
      <c r="AB534" s="52">
        <v>0</v>
      </c>
      <c r="AC534" s="52">
        <v>0</v>
      </c>
      <c r="AD534" s="52">
        <v>0</v>
      </c>
      <c r="AE534" s="50">
        <v>0</v>
      </c>
      <c r="AF534" s="50">
        <v>0</v>
      </c>
      <c r="AG534" s="50">
        <v>0</v>
      </c>
      <c r="AH534" s="50">
        <v>4.4379952800000009</v>
      </c>
      <c r="AI534" s="52">
        <v>2.7468274666666663</v>
      </c>
      <c r="AJ534" s="49">
        <v>0</v>
      </c>
      <c r="AK534" s="50">
        <v>10.286318518518518</v>
      </c>
      <c r="AL534" s="50">
        <v>20.505111111111109</v>
      </c>
      <c r="AM534" s="50">
        <v>16.939999999999998</v>
      </c>
      <c r="AN534" s="50">
        <v>0</v>
      </c>
      <c r="AO534" s="50">
        <v>0</v>
      </c>
      <c r="AP534" s="50">
        <v>0</v>
      </c>
      <c r="AQ534" s="51">
        <v>0</v>
      </c>
      <c r="AR534" s="49">
        <v>4.2023700000000002</v>
      </c>
      <c r="AS534" s="50">
        <v>3.9020270270270272</v>
      </c>
      <c r="AT534" s="50">
        <v>2.4003700000000001</v>
      </c>
      <c r="AU534" s="50">
        <v>2.5380833333333337</v>
      </c>
      <c r="AV534" s="50">
        <v>33.914169705555558</v>
      </c>
      <c r="AW534" s="50">
        <v>0</v>
      </c>
      <c r="AX534" s="50">
        <v>0.71676190476190471</v>
      </c>
      <c r="AY534" s="50">
        <v>15.789230000000002</v>
      </c>
      <c r="AZ534" s="51">
        <v>0</v>
      </c>
      <c r="BA534" s="49">
        <v>0</v>
      </c>
      <c r="BB534" s="49">
        <v>0</v>
      </c>
      <c r="BC534" s="50">
        <v>0</v>
      </c>
      <c r="BD534" s="50">
        <v>0</v>
      </c>
      <c r="BE534" s="51">
        <v>0</v>
      </c>
      <c r="BF534" s="38"/>
      <c r="BG534" s="38"/>
      <c r="BK534" s="38"/>
      <c r="BL534" s="38"/>
      <c r="BM534" s="38"/>
      <c r="BN534" s="38"/>
      <c r="BO534" s="38"/>
      <c r="BP534" s="38"/>
      <c r="BQ534" s="38"/>
      <c r="BR534" s="38"/>
      <c r="BS534" s="38"/>
      <c r="BT534" s="38"/>
      <c r="BU534" s="38"/>
      <c r="BY534" s="38"/>
      <c r="BZ534" s="38"/>
      <c r="CJ534" s="38"/>
    </row>
    <row r="535" spans="2:88" x14ac:dyDescent="0.25">
      <c r="B535" s="8">
        <v>533</v>
      </c>
      <c r="C535" s="9" t="s">
        <v>12142</v>
      </c>
      <c r="D535" s="9" t="s">
        <v>12195</v>
      </c>
      <c r="E535" s="49">
        <v>6.7255887000000003</v>
      </c>
      <c r="F535" s="50">
        <v>2.572991</v>
      </c>
      <c r="G535" s="50">
        <v>4.1422699999999999</v>
      </c>
      <c r="H535" s="51">
        <v>7.7846400000000013</v>
      </c>
      <c r="I535" s="50">
        <v>0</v>
      </c>
      <c r="J535" s="50">
        <v>0</v>
      </c>
      <c r="K535" s="50">
        <v>0</v>
      </c>
      <c r="L535" s="50">
        <v>0</v>
      </c>
      <c r="M535" s="49">
        <v>6.1618842333333346</v>
      </c>
      <c r="N535" s="49">
        <v>1.0706149940533334</v>
      </c>
      <c r="O535" s="49">
        <v>1.7371279999999998</v>
      </c>
      <c r="P535" s="50">
        <v>0</v>
      </c>
      <c r="Q535" s="50">
        <v>0</v>
      </c>
      <c r="R535" s="50">
        <v>51.091293333333333</v>
      </c>
      <c r="S535" s="51">
        <v>0</v>
      </c>
      <c r="T535" s="50">
        <v>0</v>
      </c>
      <c r="U535" s="51">
        <v>8.1743666666666677</v>
      </c>
      <c r="V535" s="51">
        <v>0</v>
      </c>
      <c r="W535" s="50">
        <v>0</v>
      </c>
      <c r="X535" s="49">
        <v>0</v>
      </c>
      <c r="Y535" s="51">
        <v>17.341600000000003</v>
      </c>
      <c r="Z535" s="52">
        <v>0</v>
      </c>
      <c r="AA535" s="52">
        <v>0</v>
      </c>
      <c r="AB535" s="52">
        <v>0</v>
      </c>
      <c r="AC535" s="52">
        <v>0</v>
      </c>
      <c r="AD535" s="52">
        <v>0</v>
      </c>
      <c r="AE535" s="50">
        <v>0</v>
      </c>
      <c r="AF535" s="50">
        <v>0</v>
      </c>
      <c r="AG535" s="50">
        <v>0</v>
      </c>
      <c r="AH535" s="50">
        <v>8.8759905600000018</v>
      </c>
      <c r="AI535" s="52">
        <v>5.4636506518518519</v>
      </c>
      <c r="AJ535" s="49">
        <v>0</v>
      </c>
      <c r="AK535" s="50">
        <v>10.286318518518518</v>
      </c>
      <c r="AL535" s="50">
        <v>20.505111111111109</v>
      </c>
      <c r="AM535" s="50">
        <v>16.939999999999998</v>
      </c>
      <c r="AN535" s="50">
        <v>0</v>
      </c>
      <c r="AO535" s="50">
        <v>0</v>
      </c>
      <c r="AP535" s="50">
        <v>0</v>
      </c>
      <c r="AQ535" s="51">
        <v>0</v>
      </c>
      <c r="AR535" s="49">
        <v>8.4047400000000003</v>
      </c>
      <c r="AS535" s="50">
        <v>3.9020270270270272</v>
      </c>
      <c r="AT535" s="50">
        <v>4.8007400000000002</v>
      </c>
      <c r="AU535" s="50">
        <v>3.0457000000000001</v>
      </c>
      <c r="AV535" s="50">
        <v>47.044006633333339</v>
      </c>
      <c r="AW535" s="50">
        <v>0</v>
      </c>
      <c r="AX535" s="50">
        <v>1.4335238095238094</v>
      </c>
      <c r="AY535" s="50">
        <v>34.600519999999996</v>
      </c>
      <c r="AZ535" s="51">
        <v>0</v>
      </c>
      <c r="BA535" s="49">
        <v>0</v>
      </c>
      <c r="BB535" s="49">
        <v>0</v>
      </c>
      <c r="BC535" s="50">
        <v>0</v>
      </c>
      <c r="BD535" s="50">
        <v>0</v>
      </c>
      <c r="BE535" s="51">
        <v>0</v>
      </c>
      <c r="BF535" s="38"/>
      <c r="BG535" s="38"/>
      <c r="BK535" s="38"/>
      <c r="BL535" s="38"/>
      <c r="BM535" s="38"/>
      <c r="BN535" s="38"/>
      <c r="BO535" s="38"/>
      <c r="BP535" s="38"/>
      <c r="BQ535" s="38"/>
      <c r="BR535" s="38"/>
      <c r="BS535" s="38"/>
      <c r="BT535" s="38"/>
      <c r="BU535" s="38"/>
      <c r="BY535" s="38"/>
      <c r="BZ535" s="38"/>
      <c r="CJ535" s="38"/>
    </row>
    <row r="536" spans="2:88" x14ac:dyDescent="0.25">
      <c r="B536" s="8">
        <v>534</v>
      </c>
      <c r="C536" s="9" t="s">
        <v>12142</v>
      </c>
      <c r="D536" s="9" t="s">
        <v>12196</v>
      </c>
      <c r="E536" s="49">
        <v>8.9674516000000004</v>
      </c>
      <c r="F536" s="50">
        <v>3.4306546666666669</v>
      </c>
      <c r="G536" s="50">
        <v>5.5230266666666665</v>
      </c>
      <c r="H536" s="51">
        <v>10.379520000000001</v>
      </c>
      <c r="I536" s="50">
        <v>0</v>
      </c>
      <c r="J536" s="50">
        <v>0</v>
      </c>
      <c r="K536" s="50">
        <v>0</v>
      </c>
      <c r="L536" s="50">
        <v>0</v>
      </c>
      <c r="M536" s="49">
        <v>6.1618842333333346</v>
      </c>
      <c r="N536" s="49">
        <v>1.0706149940533334</v>
      </c>
      <c r="O536" s="49">
        <v>1.7371279999999998</v>
      </c>
      <c r="P536" s="50">
        <v>0</v>
      </c>
      <c r="Q536" s="50">
        <v>0</v>
      </c>
      <c r="R536" s="50">
        <v>51.091293333333333</v>
      </c>
      <c r="S536" s="51">
        <v>0</v>
      </c>
      <c r="T536" s="50">
        <v>0</v>
      </c>
      <c r="U536" s="51">
        <v>8.1743666666666677</v>
      </c>
      <c r="V536" s="51">
        <v>0</v>
      </c>
      <c r="W536" s="50">
        <v>0</v>
      </c>
      <c r="X536" s="49">
        <v>0</v>
      </c>
      <c r="Y536" s="51">
        <v>17.341600000000003</v>
      </c>
      <c r="Z536" s="52">
        <v>0</v>
      </c>
      <c r="AA536" s="52">
        <v>0</v>
      </c>
      <c r="AB536" s="52">
        <v>0</v>
      </c>
      <c r="AC536" s="52">
        <v>0</v>
      </c>
      <c r="AD536" s="52">
        <v>0</v>
      </c>
      <c r="AE536" s="50">
        <v>0</v>
      </c>
      <c r="AF536" s="50">
        <v>0</v>
      </c>
      <c r="AG536" s="50">
        <v>0</v>
      </c>
      <c r="AH536" s="50">
        <v>8.8759905600000018</v>
      </c>
      <c r="AI536" s="52">
        <v>5.4636506518518519</v>
      </c>
      <c r="AJ536" s="49">
        <v>0</v>
      </c>
      <c r="AK536" s="50">
        <v>13.715091358024692</v>
      </c>
      <c r="AL536" s="50">
        <v>27.340148148148145</v>
      </c>
      <c r="AM536" s="50">
        <v>22.586666666666666</v>
      </c>
      <c r="AN536" s="50">
        <v>0</v>
      </c>
      <c r="AO536" s="50">
        <v>0</v>
      </c>
      <c r="AP536" s="50">
        <v>0</v>
      </c>
      <c r="AQ536" s="51">
        <v>0</v>
      </c>
      <c r="AR536" s="49">
        <v>8.4047400000000003</v>
      </c>
      <c r="AS536" s="50">
        <v>3.9020270270270272</v>
      </c>
      <c r="AT536" s="50">
        <v>4.8007400000000002</v>
      </c>
      <c r="AU536" s="50">
        <v>4.0609333333333337</v>
      </c>
      <c r="AV536" s="50">
        <v>57.436173022222228</v>
      </c>
      <c r="AW536" s="50">
        <v>0</v>
      </c>
      <c r="AX536" s="50">
        <v>1.4335238095238094</v>
      </c>
      <c r="AY536" s="50">
        <v>34.600519999999996</v>
      </c>
      <c r="AZ536" s="51">
        <v>0</v>
      </c>
      <c r="BA536" s="49">
        <v>0</v>
      </c>
      <c r="BB536" s="49">
        <v>0</v>
      </c>
      <c r="BC536" s="50">
        <v>0</v>
      </c>
      <c r="BD536" s="50">
        <v>0</v>
      </c>
      <c r="BE536" s="51">
        <v>0</v>
      </c>
      <c r="BF536" s="38"/>
      <c r="BG536" s="38"/>
      <c r="BK536" s="38"/>
      <c r="BL536" s="38"/>
      <c r="BM536" s="38"/>
      <c r="BN536" s="38"/>
      <c r="BO536" s="38"/>
      <c r="BP536" s="38"/>
      <c r="BQ536" s="38"/>
      <c r="BR536" s="38"/>
      <c r="BS536" s="38"/>
      <c r="BT536" s="38"/>
      <c r="BU536" s="38"/>
      <c r="BY536" s="38"/>
      <c r="BZ536" s="38"/>
      <c r="CJ536" s="38"/>
    </row>
    <row r="537" spans="2:88" x14ac:dyDescent="0.25">
      <c r="B537" s="8">
        <v>535</v>
      </c>
      <c r="C537" s="9" t="s">
        <v>12142</v>
      </c>
      <c r="D537" s="9" t="s">
        <v>12197</v>
      </c>
      <c r="E537" s="49">
        <v>11.209314500000001</v>
      </c>
      <c r="F537" s="50">
        <v>4.2883183333333337</v>
      </c>
      <c r="G537" s="50">
        <v>6.9037833333333332</v>
      </c>
      <c r="H537" s="51">
        <v>12.974400000000001</v>
      </c>
      <c r="I537" s="50">
        <v>0</v>
      </c>
      <c r="J537" s="50">
        <v>0</v>
      </c>
      <c r="K537" s="50">
        <v>0</v>
      </c>
      <c r="L537" s="50">
        <v>0</v>
      </c>
      <c r="M537" s="49">
        <v>6.1618842333333346</v>
      </c>
      <c r="N537" s="49">
        <v>1.0706149940533334</v>
      </c>
      <c r="O537" s="49">
        <v>1.7371279999999998</v>
      </c>
      <c r="P537" s="50">
        <v>0</v>
      </c>
      <c r="Q537" s="50">
        <v>0</v>
      </c>
      <c r="R537" s="50">
        <v>51.091293333333333</v>
      </c>
      <c r="S537" s="51">
        <v>0</v>
      </c>
      <c r="T537" s="50">
        <v>0</v>
      </c>
      <c r="U537" s="51">
        <v>8.1743666666666677</v>
      </c>
      <c r="V537" s="51">
        <v>0</v>
      </c>
      <c r="W537" s="50">
        <v>0</v>
      </c>
      <c r="X537" s="49">
        <v>0</v>
      </c>
      <c r="Y537" s="51">
        <v>17.341600000000003</v>
      </c>
      <c r="Z537" s="52">
        <v>0</v>
      </c>
      <c r="AA537" s="52">
        <v>0</v>
      </c>
      <c r="AB537" s="52">
        <v>0</v>
      </c>
      <c r="AC537" s="52">
        <v>0</v>
      </c>
      <c r="AD537" s="52">
        <v>0</v>
      </c>
      <c r="AE537" s="50">
        <v>0</v>
      </c>
      <c r="AF537" s="50">
        <v>0</v>
      </c>
      <c r="AG537" s="50">
        <v>0</v>
      </c>
      <c r="AH537" s="50">
        <v>8.8759905600000018</v>
      </c>
      <c r="AI537" s="52">
        <v>5.4636506518518519</v>
      </c>
      <c r="AJ537" s="49">
        <v>0</v>
      </c>
      <c r="AK537" s="50">
        <v>17.143864197530863</v>
      </c>
      <c r="AL537" s="50">
        <v>34.175185185185185</v>
      </c>
      <c r="AM537" s="50">
        <v>28.233333333333334</v>
      </c>
      <c r="AN537" s="50">
        <v>0</v>
      </c>
      <c r="AO537" s="50">
        <v>0</v>
      </c>
      <c r="AP537" s="50">
        <v>0</v>
      </c>
      <c r="AQ537" s="51">
        <v>0</v>
      </c>
      <c r="AR537" s="49">
        <v>8.4047400000000003</v>
      </c>
      <c r="AS537" s="50">
        <v>3.9020270270270272</v>
      </c>
      <c r="AT537" s="50">
        <v>4.8007400000000002</v>
      </c>
      <c r="AU537" s="50">
        <v>4.0609333333333337</v>
      </c>
      <c r="AV537" s="50">
        <v>57.436173022222228</v>
      </c>
      <c r="AW537" s="50">
        <v>0</v>
      </c>
      <c r="AX537" s="50">
        <v>1.4335238095238094</v>
      </c>
      <c r="AY537" s="50">
        <v>34.600519999999996</v>
      </c>
      <c r="AZ537" s="51">
        <v>0</v>
      </c>
      <c r="BA537" s="49">
        <v>0</v>
      </c>
      <c r="BB537" s="49">
        <v>0</v>
      </c>
      <c r="BC537" s="50">
        <v>0</v>
      </c>
      <c r="BD537" s="50">
        <v>0</v>
      </c>
      <c r="BE537" s="51">
        <v>0</v>
      </c>
      <c r="BF537" s="38"/>
      <c r="BG537" s="38"/>
      <c r="BK537" s="38"/>
      <c r="BL537" s="38"/>
      <c r="BM537" s="38"/>
      <c r="BN537" s="38"/>
      <c r="BO537" s="38"/>
      <c r="BP537" s="38"/>
      <c r="BQ537" s="38"/>
      <c r="BR537" s="38"/>
      <c r="BS537" s="38"/>
      <c r="BT537" s="38"/>
      <c r="BU537" s="38"/>
      <c r="BY537" s="38"/>
      <c r="BZ537" s="38"/>
      <c r="CJ537" s="38"/>
    </row>
    <row r="538" spans="2:88" x14ac:dyDescent="0.25">
      <c r="B538" s="8">
        <v>536</v>
      </c>
      <c r="C538" s="9" t="s">
        <v>12142</v>
      </c>
      <c r="D538" s="9" t="s">
        <v>12198</v>
      </c>
      <c r="E538" s="49">
        <v>13.451177400000001</v>
      </c>
      <c r="F538" s="50">
        <v>5.1459820000000001</v>
      </c>
      <c r="G538" s="50">
        <v>8.2845399999999998</v>
      </c>
      <c r="H538" s="51">
        <v>15.569280000000003</v>
      </c>
      <c r="I538" s="50">
        <v>0</v>
      </c>
      <c r="J538" s="50">
        <v>0</v>
      </c>
      <c r="K538" s="50">
        <v>0</v>
      </c>
      <c r="L538" s="50">
        <v>0</v>
      </c>
      <c r="M538" s="49">
        <v>6.1618842333333346</v>
      </c>
      <c r="N538" s="49">
        <v>1.0706149940533334</v>
      </c>
      <c r="O538" s="49">
        <v>1.7371279999999998</v>
      </c>
      <c r="P538" s="50">
        <v>0</v>
      </c>
      <c r="Q538" s="50">
        <v>0</v>
      </c>
      <c r="R538" s="50">
        <v>51.091293333333333</v>
      </c>
      <c r="S538" s="51">
        <v>0</v>
      </c>
      <c r="T538" s="50">
        <v>0</v>
      </c>
      <c r="U538" s="51">
        <v>8.1743666666666677</v>
      </c>
      <c r="V538" s="51">
        <v>0</v>
      </c>
      <c r="W538" s="50">
        <v>0</v>
      </c>
      <c r="X538" s="49">
        <v>0</v>
      </c>
      <c r="Y538" s="51">
        <v>17.341600000000003</v>
      </c>
      <c r="Z538" s="52">
        <v>0</v>
      </c>
      <c r="AA538" s="52">
        <v>0</v>
      </c>
      <c r="AB538" s="52">
        <v>0</v>
      </c>
      <c r="AC538" s="52">
        <v>0</v>
      </c>
      <c r="AD538" s="52">
        <v>0</v>
      </c>
      <c r="AE538" s="50">
        <v>0</v>
      </c>
      <c r="AF538" s="50">
        <v>0</v>
      </c>
      <c r="AG538" s="50">
        <v>0</v>
      </c>
      <c r="AH538" s="50">
        <v>8.8759905600000018</v>
      </c>
      <c r="AI538" s="52">
        <v>5.4636506518518519</v>
      </c>
      <c r="AJ538" s="49">
        <v>0</v>
      </c>
      <c r="AK538" s="50">
        <v>20.572637037037037</v>
      </c>
      <c r="AL538" s="50">
        <v>41.010222222222218</v>
      </c>
      <c r="AM538" s="50">
        <v>33.879999999999995</v>
      </c>
      <c r="AN538" s="50">
        <v>0</v>
      </c>
      <c r="AO538" s="50">
        <v>0</v>
      </c>
      <c r="AP538" s="50">
        <v>0</v>
      </c>
      <c r="AQ538" s="51">
        <v>0</v>
      </c>
      <c r="AR538" s="49">
        <v>8.4047400000000003</v>
      </c>
      <c r="AS538" s="50">
        <v>3.9020270270270272</v>
      </c>
      <c r="AT538" s="50">
        <v>4.8007400000000002</v>
      </c>
      <c r="AU538" s="50">
        <v>5.0761666666666674</v>
      </c>
      <c r="AV538" s="50">
        <v>67.828339411111116</v>
      </c>
      <c r="AW538" s="50">
        <v>0</v>
      </c>
      <c r="AX538" s="50">
        <v>1.4335238095238094</v>
      </c>
      <c r="AY538" s="50">
        <v>34.600519999999996</v>
      </c>
      <c r="AZ538" s="51">
        <v>0</v>
      </c>
      <c r="BA538" s="49">
        <v>0</v>
      </c>
      <c r="BB538" s="49">
        <v>0</v>
      </c>
      <c r="BC538" s="50">
        <v>0</v>
      </c>
      <c r="BD538" s="50">
        <v>0</v>
      </c>
      <c r="BE538" s="51">
        <v>0</v>
      </c>
      <c r="BF538" s="38"/>
      <c r="BG538" s="38"/>
      <c r="BK538" s="38"/>
      <c r="BL538" s="38"/>
      <c r="BM538" s="38"/>
      <c r="BN538" s="38"/>
      <c r="BO538" s="38"/>
      <c r="BP538" s="38"/>
      <c r="BQ538" s="38"/>
      <c r="BR538" s="38"/>
      <c r="BS538" s="38"/>
      <c r="BT538" s="38"/>
      <c r="BU538" s="38"/>
      <c r="BY538" s="38"/>
      <c r="BZ538" s="38"/>
      <c r="CJ538" s="38"/>
    </row>
    <row r="539" spans="2:88" x14ac:dyDescent="0.25">
      <c r="B539" s="8">
        <v>537</v>
      </c>
      <c r="C539" s="9" t="s">
        <v>12142</v>
      </c>
      <c r="D539" s="9" t="s">
        <v>12199</v>
      </c>
      <c r="E539" s="49">
        <v>10.088383050000001</v>
      </c>
      <c r="F539" s="50">
        <v>3.8594865</v>
      </c>
      <c r="G539" s="50">
        <v>6.2134049999999998</v>
      </c>
      <c r="H539" s="51">
        <v>11.676960000000001</v>
      </c>
      <c r="I539" s="50">
        <v>0</v>
      </c>
      <c r="J539" s="50">
        <v>0</v>
      </c>
      <c r="K539" s="50">
        <v>0</v>
      </c>
      <c r="L539" s="50">
        <v>0</v>
      </c>
      <c r="M539" s="49">
        <v>9.2428263500000014</v>
      </c>
      <c r="N539" s="49">
        <v>1.3535408698222222</v>
      </c>
      <c r="O539" s="49">
        <v>2.6056919999999995</v>
      </c>
      <c r="P539" s="50">
        <v>0</v>
      </c>
      <c r="Q539" s="50">
        <v>0</v>
      </c>
      <c r="R539" s="50">
        <v>84.639939999999996</v>
      </c>
      <c r="S539" s="51">
        <v>0</v>
      </c>
      <c r="T539" s="50">
        <v>0</v>
      </c>
      <c r="U539" s="51">
        <v>8.7411133333333364</v>
      </c>
      <c r="V539" s="51">
        <v>0</v>
      </c>
      <c r="W539" s="50">
        <v>0</v>
      </c>
      <c r="X539" s="49">
        <v>0</v>
      </c>
      <c r="Y539" s="51">
        <v>30.796533333333336</v>
      </c>
      <c r="Z539" s="52">
        <v>0</v>
      </c>
      <c r="AA539" s="52">
        <v>0</v>
      </c>
      <c r="AB539" s="52">
        <v>0</v>
      </c>
      <c r="AC539" s="52">
        <v>0</v>
      </c>
      <c r="AD539" s="52">
        <v>0</v>
      </c>
      <c r="AE539" s="50">
        <v>0</v>
      </c>
      <c r="AF539" s="50">
        <v>0</v>
      </c>
      <c r="AG539" s="50">
        <v>0</v>
      </c>
      <c r="AH539" s="50">
        <v>13.313985840000004</v>
      </c>
      <c r="AI539" s="52">
        <v>8.180473837037038</v>
      </c>
      <c r="AJ539" s="49">
        <v>0</v>
      </c>
      <c r="AK539" s="50">
        <v>15.429477777777777</v>
      </c>
      <c r="AL539" s="50">
        <v>30.757666666666665</v>
      </c>
      <c r="AM539" s="50">
        <v>25.409999999999997</v>
      </c>
      <c r="AN539" s="50">
        <v>0</v>
      </c>
      <c r="AO539" s="50">
        <v>0</v>
      </c>
      <c r="AP539" s="50">
        <v>0</v>
      </c>
      <c r="AQ539" s="51">
        <v>0</v>
      </c>
      <c r="AR539" s="49">
        <v>12.60711</v>
      </c>
      <c r="AS539" s="50">
        <v>3.9020270270270272</v>
      </c>
      <c r="AT539" s="50">
        <v>7.2011099999999999</v>
      </c>
      <c r="AU539" s="50">
        <v>4.5685500000000001</v>
      </c>
      <c r="AV539" s="50">
        <v>70.566009950000009</v>
      </c>
      <c r="AW539" s="50">
        <v>0</v>
      </c>
      <c r="AX539" s="50">
        <v>2.1502857142857144</v>
      </c>
      <c r="AY539" s="50">
        <v>48.525563333333338</v>
      </c>
      <c r="AZ539" s="51">
        <v>0</v>
      </c>
      <c r="BA539" s="49">
        <v>0</v>
      </c>
      <c r="BB539" s="49">
        <v>0</v>
      </c>
      <c r="BC539" s="50">
        <v>0</v>
      </c>
      <c r="BD539" s="50">
        <v>0</v>
      </c>
      <c r="BE539" s="51">
        <v>0</v>
      </c>
      <c r="BF539" s="38"/>
      <c r="BG539" s="38"/>
      <c r="BK539" s="38"/>
      <c r="BL539" s="38"/>
      <c r="BM539" s="38"/>
      <c r="BN539" s="38"/>
      <c r="BO539" s="38"/>
      <c r="BP539" s="38"/>
      <c r="BQ539" s="38"/>
      <c r="BR539" s="38"/>
      <c r="BS539" s="38"/>
      <c r="BT539" s="38"/>
      <c r="BU539" s="38"/>
      <c r="BY539" s="38"/>
      <c r="BZ539" s="38"/>
      <c r="CJ539" s="38"/>
    </row>
    <row r="540" spans="2:88" x14ac:dyDescent="0.25">
      <c r="B540" s="8">
        <v>538</v>
      </c>
      <c r="C540" s="9" t="s">
        <v>12142</v>
      </c>
      <c r="D540" s="9" t="s">
        <v>12200</v>
      </c>
      <c r="E540" s="49">
        <v>13.451177400000001</v>
      </c>
      <c r="F540" s="50">
        <v>5.1459820000000001</v>
      </c>
      <c r="G540" s="50">
        <v>8.2845399999999998</v>
      </c>
      <c r="H540" s="51">
        <v>15.569280000000003</v>
      </c>
      <c r="I540" s="50">
        <v>0</v>
      </c>
      <c r="J540" s="50">
        <v>0</v>
      </c>
      <c r="K540" s="50">
        <v>0</v>
      </c>
      <c r="L540" s="50">
        <v>0</v>
      </c>
      <c r="M540" s="49">
        <v>9.2428263500000014</v>
      </c>
      <c r="N540" s="49">
        <v>1.3535408698222222</v>
      </c>
      <c r="O540" s="49">
        <v>2.6056919999999995</v>
      </c>
      <c r="P540" s="50">
        <v>0</v>
      </c>
      <c r="Q540" s="50">
        <v>0</v>
      </c>
      <c r="R540" s="50">
        <v>84.639939999999996</v>
      </c>
      <c r="S540" s="51">
        <v>0</v>
      </c>
      <c r="T540" s="50">
        <v>0</v>
      </c>
      <c r="U540" s="51">
        <v>8.7411133333333364</v>
      </c>
      <c r="V540" s="51">
        <v>0</v>
      </c>
      <c r="W540" s="50">
        <v>0</v>
      </c>
      <c r="X540" s="49">
        <v>0</v>
      </c>
      <c r="Y540" s="51">
        <v>30.796533333333336</v>
      </c>
      <c r="Z540" s="52">
        <v>0</v>
      </c>
      <c r="AA540" s="52">
        <v>0</v>
      </c>
      <c r="AB540" s="52">
        <v>0</v>
      </c>
      <c r="AC540" s="52">
        <v>0</v>
      </c>
      <c r="AD540" s="52">
        <v>0</v>
      </c>
      <c r="AE540" s="50">
        <v>0</v>
      </c>
      <c r="AF540" s="50">
        <v>0</v>
      </c>
      <c r="AG540" s="50">
        <v>0</v>
      </c>
      <c r="AH540" s="50">
        <v>13.313985840000004</v>
      </c>
      <c r="AI540" s="52">
        <v>8.180473837037038</v>
      </c>
      <c r="AJ540" s="49">
        <v>0</v>
      </c>
      <c r="AK540" s="50">
        <v>20.572637037037037</v>
      </c>
      <c r="AL540" s="50">
        <v>41.010222222222218</v>
      </c>
      <c r="AM540" s="50">
        <v>33.879999999999995</v>
      </c>
      <c r="AN540" s="50">
        <v>0</v>
      </c>
      <c r="AO540" s="50">
        <v>0</v>
      </c>
      <c r="AP540" s="50">
        <v>0</v>
      </c>
      <c r="AQ540" s="51">
        <v>0</v>
      </c>
      <c r="AR540" s="49">
        <v>12.60711</v>
      </c>
      <c r="AS540" s="50">
        <v>3.9020270270270272</v>
      </c>
      <c r="AT540" s="50">
        <v>7.2011099999999999</v>
      </c>
      <c r="AU540" s="50">
        <v>6.0914000000000001</v>
      </c>
      <c r="AV540" s="50">
        <v>86.154259533333345</v>
      </c>
      <c r="AW540" s="50">
        <v>0</v>
      </c>
      <c r="AX540" s="50">
        <v>2.1502857142857144</v>
      </c>
      <c r="AY540" s="50">
        <v>48.525563333333338</v>
      </c>
      <c r="AZ540" s="51">
        <v>0</v>
      </c>
      <c r="BA540" s="49">
        <v>0</v>
      </c>
      <c r="BB540" s="49">
        <v>0</v>
      </c>
      <c r="BC540" s="50">
        <v>0</v>
      </c>
      <c r="BD540" s="50">
        <v>0</v>
      </c>
      <c r="BE540" s="51">
        <v>0</v>
      </c>
      <c r="BF540" s="38"/>
      <c r="BG540" s="38"/>
      <c r="BK540" s="38"/>
      <c r="BL540" s="38"/>
      <c r="BM540" s="38"/>
      <c r="BN540" s="38"/>
      <c r="BO540" s="38"/>
      <c r="BP540" s="38"/>
      <c r="BQ540" s="38"/>
      <c r="BR540" s="38"/>
      <c r="BS540" s="38"/>
      <c r="BT540" s="38"/>
      <c r="BU540" s="38"/>
      <c r="BY540" s="38"/>
      <c r="BZ540" s="38"/>
      <c r="CJ540" s="38"/>
    </row>
    <row r="541" spans="2:88" x14ac:dyDescent="0.25">
      <c r="B541" s="8">
        <v>539</v>
      </c>
      <c r="C541" s="9" t="s">
        <v>12142</v>
      </c>
      <c r="D541" s="9" t="s">
        <v>12201</v>
      </c>
      <c r="E541" s="49">
        <v>16.81397175</v>
      </c>
      <c r="F541" s="50">
        <v>6.4324775000000001</v>
      </c>
      <c r="G541" s="50">
        <v>10.355675</v>
      </c>
      <c r="H541" s="51">
        <v>19.461600000000004</v>
      </c>
      <c r="I541" s="50">
        <v>0</v>
      </c>
      <c r="J541" s="50">
        <v>0</v>
      </c>
      <c r="K541" s="50">
        <v>0</v>
      </c>
      <c r="L541" s="50">
        <v>0</v>
      </c>
      <c r="M541" s="49">
        <v>9.2428263500000014</v>
      </c>
      <c r="N541" s="49">
        <v>1.3535408698222222</v>
      </c>
      <c r="O541" s="49">
        <v>2.6056919999999995</v>
      </c>
      <c r="P541" s="50">
        <v>0</v>
      </c>
      <c r="Q541" s="50">
        <v>0</v>
      </c>
      <c r="R541" s="50">
        <v>84.639939999999996</v>
      </c>
      <c r="S541" s="51">
        <v>0</v>
      </c>
      <c r="T541" s="50">
        <v>0</v>
      </c>
      <c r="U541" s="51">
        <v>8.7411133333333364</v>
      </c>
      <c r="V541" s="51">
        <v>0</v>
      </c>
      <c r="W541" s="50">
        <v>0</v>
      </c>
      <c r="X541" s="49">
        <v>0</v>
      </c>
      <c r="Y541" s="51">
        <v>30.796533333333336</v>
      </c>
      <c r="Z541" s="52">
        <v>0</v>
      </c>
      <c r="AA541" s="52">
        <v>0</v>
      </c>
      <c r="AB541" s="52">
        <v>0</v>
      </c>
      <c r="AC541" s="52">
        <v>0</v>
      </c>
      <c r="AD541" s="52">
        <v>0</v>
      </c>
      <c r="AE541" s="50">
        <v>0</v>
      </c>
      <c r="AF541" s="50">
        <v>0</v>
      </c>
      <c r="AG541" s="50">
        <v>0</v>
      </c>
      <c r="AH541" s="50">
        <v>13.313985840000004</v>
      </c>
      <c r="AI541" s="52">
        <v>8.180473837037038</v>
      </c>
      <c r="AJ541" s="49">
        <v>0</v>
      </c>
      <c r="AK541" s="50">
        <v>25.715796296296297</v>
      </c>
      <c r="AL541" s="50">
        <v>51.262777777777771</v>
      </c>
      <c r="AM541" s="50">
        <v>42.349999999999994</v>
      </c>
      <c r="AN541" s="50">
        <v>0</v>
      </c>
      <c r="AO541" s="50">
        <v>0</v>
      </c>
      <c r="AP541" s="50">
        <v>0</v>
      </c>
      <c r="AQ541" s="51">
        <v>0</v>
      </c>
      <c r="AR541" s="49">
        <v>12.60711</v>
      </c>
      <c r="AS541" s="50">
        <v>3.9020270270270272</v>
      </c>
      <c r="AT541" s="50">
        <v>7.2011099999999999</v>
      </c>
      <c r="AU541" s="50">
        <v>6.0914000000000001</v>
      </c>
      <c r="AV541" s="50">
        <v>86.154259533333345</v>
      </c>
      <c r="AW541" s="50">
        <v>0</v>
      </c>
      <c r="AX541" s="50">
        <v>2.1502857142857144</v>
      </c>
      <c r="AY541" s="50">
        <v>48.525563333333338</v>
      </c>
      <c r="AZ541" s="51">
        <v>0</v>
      </c>
      <c r="BA541" s="49">
        <v>0</v>
      </c>
      <c r="BB541" s="49">
        <v>0</v>
      </c>
      <c r="BC541" s="50">
        <v>0</v>
      </c>
      <c r="BD541" s="50">
        <v>0</v>
      </c>
      <c r="BE541" s="51">
        <v>0</v>
      </c>
      <c r="BF541" s="38"/>
      <c r="BG541" s="38"/>
      <c r="BK541" s="38"/>
      <c r="BL541" s="38"/>
      <c r="BM541" s="38"/>
      <c r="BN541" s="38"/>
      <c r="BO541" s="38"/>
      <c r="BP541" s="38"/>
      <c r="BQ541" s="38"/>
      <c r="BR541" s="38"/>
      <c r="BS541" s="38"/>
      <c r="BT541" s="38"/>
      <c r="BU541" s="38"/>
      <c r="BY541" s="38"/>
      <c r="BZ541" s="38"/>
      <c r="CJ541" s="38"/>
    </row>
    <row r="542" spans="2:88" x14ac:dyDescent="0.25">
      <c r="B542" s="8">
        <v>540</v>
      </c>
      <c r="C542" s="9" t="s">
        <v>12142</v>
      </c>
      <c r="D542" s="9" t="s">
        <v>12202</v>
      </c>
      <c r="E542" s="49">
        <v>20.176766100000002</v>
      </c>
      <c r="F542" s="50">
        <v>7.7189730000000001</v>
      </c>
      <c r="G542" s="50">
        <v>12.42681</v>
      </c>
      <c r="H542" s="51">
        <v>23.353920000000002</v>
      </c>
      <c r="I542" s="50">
        <v>0</v>
      </c>
      <c r="J542" s="50">
        <v>0</v>
      </c>
      <c r="K542" s="50">
        <v>0</v>
      </c>
      <c r="L542" s="50">
        <v>0</v>
      </c>
      <c r="M542" s="49">
        <v>9.2428263500000014</v>
      </c>
      <c r="N542" s="49">
        <v>1.3535408698222222</v>
      </c>
      <c r="O542" s="49">
        <v>2.6056919999999995</v>
      </c>
      <c r="P542" s="50">
        <v>0</v>
      </c>
      <c r="Q542" s="50">
        <v>0</v>
      </c>
      <c r="R542" s="50">
        <v>84.639939999999996</v>
      </c>
      <c r="S542" s="51">
        <v>0</v>
      </c>
      <c r="T542" s="50">
        <v>0</v>
      </c>
      <c r="U542" s="51">
        <v>8.7411133333333364</v>
      </c>
      <c r="V542" s="51">
        <v>0</v>
      </c>
      <c r="W542" s="50">
        <v>0</v>
      </c>
      <c r="X542" s="49">
        <v>0</v>
      </c>
      <c r="Y542" s="51">
        <v>30.796533333333336</v>
      </c>
      <c r="Z542" s="52">
        <v>0</v>
      </c>
      <c r="AA542" s="52">
        <v>0</v>
      </c>
      <c r="AB542" s="52">
        <v>0</v>
      </c>
      <c r="AC542" s="52">
        <v>0</v>
      </c>
      <c r="AD542" s="52">
        <v>0</v>
      </c>
      <c r="AE542" s="50">
        <v>0</v>
      </c>
      <c r="AF542" s="50">
        <v>0</v>
      </c>
      <c r="AG542" s="50">
        <v>0</v>
      </c>
      <c r="AH542" s="50">
        <v>13.313985840000004</v>
      </c>
      <c r="AI542" s="52">
        <v>8.180473837037038</v>
      </c>
      <c r="AJ542" s="49">
        <v>0</v>
      </c>
      <c r="AK542" s="50">
        <v>30.858955555555553</v>
      </c>
      <c r="AL542" s="50">
        <v>61.515333333333331</v>
      </c>
      <c r="AM542" s="50">
        <v>50.819999999999993</v>
      </c>
      <c r="AN542" s="50">
        <v>0</v>
      </c>
      <c r="AO542" s="50">
        <v>0</v>
      </c>
      <c r="AP542" s="50">
        <v>0</v>
      </c>
      <c r="AQ542" s="51">
        <v>0</v>
      </c>
      <c r="AR542" s="49">
        <v>12.60711</v>
      </c>
      <c r="AS542" s="50">
        <v>3.9020270270270272</v>
      </c>
      <c r="AT542" s="50">
        <v>7.2011099999999999</v>
      </c>
      <c r="AU542" s="50">
        <v>7.6142500000000011</v>
      </c>
      <c r="AV542" s="50">
        <v>101.74250911666668</v>
      </c>
      <c r="AW542" s="50">
        <v>0</v>
      </c>
      <c r="AX542" s="50">
        <v>2.1502857142857144</v>
      </c>
      <c r="AY542" s="50">
        <v>48.525563333333338</v>
      </c>
      <c r="AZ542" s="51">
        <v>0</v>
      </c>
      <c r="BA542" s="49">
        <v>0</v>
      </c>
      <c r="BB542" s="49">
        <v>0</v>
      </c>
      <c r="BC542" s="50">
        <v>0</v>
      </c>
      <c r="BD542" s="50">
        <v>0</v>
      </c>
      <c r="BE542" s="51">
        <v>0</v>
      </c>
      <c r="BF542" s="38"/>
      <c r="BG542" s="38"/>
      <c r="BK542" s="38"/>
      <c r="BL542" s="38"/>
      <c r="BM542" s="38"/>
      <c r="BN542" s="38"/>
      <c r="BO542" s="38"/>
      <c r="BP542" s="38"/>
      <c r="BQ542" s="38"/>
      <c r="BR542" s="38"/>
      <c r="BS542" s="38"/>
      <c r="BT542" s="38"/>
      <c r="BU542" s="38"/>
      <c r="BY542" s="38"/>
      <c r="BZ542" s="38"/>
      <c r="CJ542" s="38"/>
    </row>
    <row r="543" spans="2:88" x14ac:dyDescent="0.25">
      <c r="B543" s="8">
        <v>541</v>
      </c>
      <c r="C543" s="9" t="s">
        <v>12142</v>
      </c>
      <c r="D543" s="9" t="s">
        <v>12203</v>
      </c>
      <c r="E543" s="49">
        <v>3.3627943500000002</v>
      </c>
      <c r="F543" s="50">
        <v>1.2864955</v>
      </c>
      <c r="G543" s="50">
        <v>4.1422699999999999</v>
      </c>
      <c r="H543" s="51">
        <v>3.8923200000000007</v>
      </c>
      <c r="I543" s="50">
        <v>0</v>
      </c>
      <c r="J543" s="50">
        <v>0</v>
      </c>
      <c r="K543" s="50">
        <v>0</v>
      </c>
      <c r="L543" s="50">
        <v>0</v>
      </c>
      <c r="M543" s="49">
        <v>3.0809421166666673</v>
      </c>
      <c r="N543" s="49">
        <v>0.83968036245333333</v>
      </c>
      <c r="O543" s="49">
        <v>0.86856399999999989</v>
      </c>
      <c r="P543" s="50">
        <v>0</v>
      </c>
      <c r="Q543" s="50">
        <v>0</v>
      </c>
      <c r="R543" s="50">
        <v>17.259979999999999</v>
      </c>
      <c r="S543" s="51">
        <v>0</v>
      </c>
      <c r="T543" s="50">
        <v>0</v>
      </c>
      <c r="U543" s="51">
        <v>3.2444833333333336</v>
      </c>
      <c r="V543" s="51">
        <v>0</v>
      </c>
      <c r="W543" s="50">
        <v>0</v>
      </c>
      <c r="X543" s="49">
        <v>0</v>
      </c>
      <c r="Y543" s="51">
        <v>10.614133333333333</v>
      </c>
      <c r="Z543" s="52">
        <v>0</v>
      </c>
      <c r="AA543" s="52">
        <v>0</v>
      </c>
      <c r="AB543" s="52">
        <v>0</v>
      </c>
      <c r="AC543" s="52">
        <v>0</v>
      </c>
      <c r="AD543" s="52">
        <v>0</v>
      </c>
      <c r="AE543" s="50">
        <v>0</v>
      </c>
      <c r="AF543" s="50">
        <v>0</v>
      </c>
      <c r="AG543" s="50">
        <v>0</v>
      </c>
      <c r="AH543" s="50">
        <v>4.4379952800000009</v>
      </c>
      <c r="AI543" s="52">
        <v>2.7468274666666663</v>
      </c>
      <c r="AJ543" s="49">
        <v>0</v>
      </c>
      <c r="AK543" s="50">
        <v>5.1431592592592592</v>
      </c>
      <c r="AL543" s="50">
        <v>10.252555555555555</v>
      </c>
      <c r="AM543" s="50">
        <v>0</v>
      </c>
      <c r="AN543" s="50">
        <v>11.539160000000001</v>
      </c>
      <c r="AO543" s="50">
        <v>1.3156146179401995</v>
      </c>
      <c r="AP543" s="50">
        <v>7.2424499999999998</v>
      </c>
      <c r="AQ543" s="51">
        <v>3.268333333333334</v>
      </c>
      <c r="AR543" s="49">
        <v>4.2023700000000002</v>
      </c>
      <c r="AS543" s="50">
        <v>3.9020270270270272</v>
      </c>
      <c r="AT543" s="50">
        <v>2.4003700000000001</v>
      </c>
      <c r="AU543" s="50">
        <v>1.52285</v>
      </c>
      <c r="AV543" s="50">
        <v>23.52200331666667</v>
      </c>
      <c r="AW543" s="50">
        <v>0</v>
      </c>
      <c r="AX543" s="50">
        <v>0.71676190476190471</v>
      </c>
      <c r="AY543" s="50">
        <v>15.789230000000002</v>
      </c>
      <c r="AZ543" s="51">
        <v>0</v>
      </c>
      <c r="BA543" s="49">
        <v>0</v>
      </c>
      <c r="BB543" s="49">
        <v>0</v>
      </c>
      <c r="BC543" s="50">
        <v>0</v>
      </c>
      <c r="BD543" s="50">
        <v>0</v>
      </c>
      <c r="BE543" s="51">
        <v>0</v>
      </c>
      <c r="BF543" s="38"/>
      <c r="BG543" s="38"/>
      <c r="BK543" s="38"/>
      <c r="BL543" s="38"/>
      <c r="BM543" s="38"/>
      <c r="BN543" s="38"/>
      <c r="BO543" s="38"/>
      <c r="BP543" s="38"/>
      <c r="BQ543" s="38"/>
      <c r="BR543" s="38"/>
      <c r="BS543" s="38"/>
      <c r="BT543" s="38"/>
      <c r="BU543" s="38"/>
      <c r="BY543" s="38"/>
      <c r="BZ543" s="38"/>
      <c r="CJ543" s="38"/>
    </row>
    <row r="544" spans="2:88" x14ac:dyDescent="0.25">
      <c r="B544" s="8">
        <v>542</v>
      </c>
      <c r="C544" s="9" t="s">
        <v>12142</v>
      </c>
      <c r="D544" s="9" t="s">
        <v>12204</v>
      </c>
      <c r="E544" s="49">
        <v>4.4837258000000002</v>
      </c>
      <c r="F544" s="50">
        <v>1.7153273333333334</v>
      </c>
      <c r="G544" s="50">
        <v>5.5230266666666665</v>
      </c>
      <c r="H544" s="51">
        <v>5.1897600000000006</v>
      </c>
      <c r="I544" s="50">
        <v>0</v>
      </c>
      <c r="J544" s="50">
        <v>0</v>
      </c>
      <c r="K544" s="50">
        <v>0</v>
      </c>
      <c r="L544" s="50">
        <v>0</v>
      </c>
      <c r="M544" s="49">
        <v>3.0809421166666673</v>
      </c>
      <c r="N544" s="49">
        <v>0.83968036245333333</v>
      </c>
      <c r="O544" s="49">
        <v>0.86856399999999989</v>
      </c>
      <c r="P544" s="50">
        <v>0</v>
      </c>
      <c r="Q544" s="50">
        <v>0</v>
      </c>
      <c r="R544" s="50">
        <v>17.259979999999999</v>
      </c>
      <c r="S544" s="51">
        <v>0</v>
      </c>
      <c r="T544" s="50">
        <v>0</v>
      </c>
      <c r="U544" s="51">
        <v>3.2444833333333336</v>
      </c>
      <c r="V544" s="51">
        <v>0</v>
      </c>
      <c r="W544" s="50">
        <v>0</v>
      </c>
      <c r="X544" s="49">
        <v>0</v>
      </c>
      <c r="Y544" s="51">
        <v>10.614133333333333</v>
      </c>
      <c r="Z544" s="52">
        <v>0</v>
      </c>
      <c r="AA544" s="52">
        <v>0</v>
      </c>
      <c r="AB544" s="52">
        <v>0</v>
      </c>
      <c r="AC544" s="52">
        <v>0</v>
      </c>
      <c r="AD544" s="52">
        <v>0</v>
      </c>
      <c r="AE544" s="50">
        <v>0</v>
      </c>
      <c r="AF544" s="50">
        <v>0</v>
      </c>
      <c r="AG544" s="50">
        <v>0</v>
      </c>
      <c r="AH544" s="50">
        <v>4.4379952800000009</v>
      </c>
      <c r="AI544" s="52">
        <v>2.7468274666666663</v>
      </c>
      <c r="AJ544" s="49">
        <v>0</v>
      </c>
      <c r="AK544" s="50">
        <v>6.8575456790123459</v>
      </c>
      <c r="AL544" s="50">
        <v>13.670074074074073</v>
      </c>
      <c r="AM544" s="50">
        <v>0</v>
      </c>
      <c r="AN544" s="50">
        <v>15.385546666666668</v>
      </c>
      <c r="AO544" s="50">
        <v>1.7541528239202659</v>
      </c>
      <c r="AP544" s="50">
        <v>9.6565999999999992</v>
      </c>
      <c r="AQ544" s="51">
        <v>4.3577777777777786</v>
      </c>
      <c r="AR544" s="49">
        <v>4.2023700000000002</v>
      </c>
      <c r="AS544" s="50">
        <v>3.9020270270270272</v>
      </c>
      <c r="AT544" s="50">
        <v>2.4003700000000001</v>
      </c>
      <c r="AU544" s="50">
        <v>2.0304666666666669</v>
      </c>
      <c r="AV544" s="50">
        <v>28.718086511111114</v>
      </c>
      <c r="AW544" s="50">
        <v>0</v>
      </c>
      <c r="AX544" s="50">
        <v>0.71676190476190471</v>
      </c>
      <c r="AY544" s="50">
        <v>15.789230000000002</v>
      </c>
      <c r="AZ544" s="51">
        <v>0</v>
      </c>
      <c r="BA544" s="49">
        <v>0</v>
      </c>
      <c r="BB544" s="49">
        <v>0</v>
      </c>
      <c r="BC544" s="50">
        <v>0</v>
      </c>
      <c r="BD544" s="50">
        <v>0</v>
      </c>
      <c r="BE544" s="51">
        <v>0</v>
      </c>
      <c r="BF544" s="38"/>
      <c r="BG544" s="38"/>
      <c r="BK544" s="38"/>
      <c r="BL544" s="38"/>
      <c r="BM544" s="38"/>
      <c r="BN544" s="38"/>
      <c r="BO544" s="38"/>
      <c r="BP544" s="38"/>
      <c r="BQ544" s="38"/>
      <c r="BR544" s="38"/>
      <c r="BS544" s="38"/>
      <c r="BT544" s="38"/>
      <c r="BU544" s="38"/>
      <c r="BY544" s="38"/>
      <c r="BZ544" s="38"/>
      <c r="CJ544" s="38"/>
    </row>
    <row r="545" spans="2:88" x14ac:dyDescent="0.25">
      <c r="B545" s="8">
        <v>543</v>
      </c>
      <c r="C545" s="9" t="s">
        <v>12142</v>
      </c>
      <c r="D545" s="9" t="s">
        <v>12205</v>
      </c>
      <c r="E545" s="49">
        <v>5.6046572500000007</v>
      </c>
      <c r="F545" s="50">
        <v>2.1441591666666668</v>
      </c>
      <c r="G545" s="50">
        <v>6.9037833333333332</v>
      </c>
      <c r="H545" s="51">
        <v>6.4872000000000005</v>
      </c>
      <c r="I545" s="50">
        <v>0</v>
      </c>
      <c r="J545" s="50">
        <v>0</v>
      </c>
      <c r="K545" s="50">
        <v>0</v>
      </c>
      <c r="L545" s="50">
        <v>0</v>
      </c>
      <c r="M545" s="49">
        <v>3.0809421166666673</v>
      </c>
      <c r="N545" s="49">
        <v>0.83968036245333333</v>
      </c>
      <c r="O545" s="49">
        <v>0.86856399999999989</v>
      </c>
      <c r="P545" s="50">
        <v>0</v>
      </c>
      <c r="Q545" s="50">
        <v>0</v>
      </c>
      <c r="R545" s="50">
        <v>17.259979999999999</v>
      </c>
      <c r="S545" s="51">
        <v>0</v>
      </c>
      <c r="T545" s="50">
        <v>0</v>
      </c>
      <c r="U545" s="51">
        <v>3.2444833333333336</v>
      </c>
      <c r="V545" s="51">
        <v>0</v>
      </c>
      <c r="W545" s="50">
        <v>0</v>
      </c>
      <c r="X545" s="49">
        <v>0</v>
      </c>
      <c r="Y545" s="51">
        <v>10.614133333333333</v>
      </c>
      <c r="Z545" s="52">
        <v>0</v>
      </c>
      <c r="AA545" s="52">
        <v>0</v>
      </c>
      <c r="AB545" s="52">
        <v>0</v>
      </c>
      <c r="AC545" s="52">
        <v>0</v>
      </c>
      <c r="AD545" s="52">
        <v>0</v>
      </c>
      <c r="AE545" s="50">
        <v>0</v>
      </c>
      <c r="AF545" s="50">
        <v>0</v>
      </c>
      <c r="AG545" s="50">
        <v>0</v>
      </c>
      <c r="AH545" s="50">
        <v>4.4379952800000009</v>
      </c>
      <c r="AI545" s="52">
        <v>2.7468274666666663</v>
      </c>
      <c r="AJ545" s="49">
        <v>0</v>
      </c>
      <c r="AK545" s="50">
        <v>8.5719320987654317</v>
      </c>
      <c r="AL545" s="50">
        <v>17.087592592592593</v>
      </c>
      <c r="AM545" s="50">
        <v>0</v>
      </c>
      <c r="AN545" s="50">
        <v>19.231933333333334</v>
      </c>
      <c r="AO545" s="50">
        <v>2.1926910299003324</v>
      </c>
      <c r="AP545" s="50">
        <v>12.070749999999999</v>
      </c>
      <c r="AQ545" s="51">
        <v>5.4472222222222229</v>
      </c>
      <c r="AR545" s="49">
        <v>4.2023700000000002</v>
      </c>
      <c r="AS545" s="50">
        <v>3.9020270270270272</v>
      </c>
      <c r="AT545" s="50">
        <v>2.4003700000000001</v>
      </c>
      <c r="AU545" s="50">
        <v>2.0304666666666669</v>
      </c>
      <c r="AV545" s="50">
        <v>28.718086511111114</v>
      </c>
      <c r="AW545" s="50">
        <v>0</v>
      </c>
      <c r="AX545" s="50">
        <v>0.71676190476190471</v>
      </c>
      <c r="AY545" s="50">
        <v>15.789230000000002</v>
      </c>
      <c r="AZ545" s="51">
        <v>0</v>
      </c>
      <c r="BA545" s="49">
        <v>0</v>
      </c>
      <c r="BB545" s="49">
        <v>0</v>
      </c>
      <c r="BC545" s="50">
        <v>0</v>
      </c>
      <c r="BD545" s="50">
        <v>0</v>
      </c>
      <c r="BE545" s="51">
        <v>0</v>
      </c>
      <c r="BF545" s="38"/>
      <c r="BG545" s="38"/>
      <c r="BK545" s="38"/>
      <c r="BL545" s="38"/>
      <c r="BM545" s="38"/>
      <c r="BN545" s="38"/>
      <c r="BO545" s="38"/>
      <c r="BP545" s="38"/>
      <c r="BQ545" s="38"/>
      <c r="BR545" s="38"/>
      <c r="BS545" s="38"/>
      <c r="BT545" s="38"/>
      <c r="BU545" s="38"/>
      <c r="BY545" s="38"/>
      <c r="BZ545" s="38"/>
      <c r="CJ545" s="38"/>
    </row>
    <row r="546" spans="2:88" x14ac:dyDescent="0.25">
      <c r="B546" s="8">
        <v>544</v>
      </c>
      <c r="C546" s="9" t="s">
        <v>12142</v>
      </c>
      <c r="D546" s="9" t="s">
        <v>12206</v>
      </c>
      <c r="E546" s="49">
        <v>6.7255887000000003</v>
      </c>
      <c r="F546" s="50">
        <v>2.572991</v>
      </c>
      <c r="G546" s="50">
        <v>8.2845399999999998</v>
      </c>
      <c r="H546" s="51">
        <v>7.7846400000000013</v>
      </c>
      <c r="I546" s="50">
        <v>0</v>
      </c>
      <c r="J546" s="50">
        <v>0</v>
      </c>
      <c r="K546" s="50">
        <v>0</v>
      </c>
      <c r="L546" s="50">
        <v>0</v>
      </c>
      <c r="M546" s="49">
        <v>3.0809421166666673</v>
      </c>
      <c r="N546" s="49">
        <v>0.83968036245333333</v>
      </c>
      <c r="O546" s="49">
        <v>0.86856399999999989</v>
      </c>
      <c r="P546" s="50">
        <v>0</v>
      </c>
      <c r="Q546" s="50">
        <v>0</v>
      </c>
      <c r="R546" s="50">
        <v>17.259979999999999</v>
      </c>
      <c r="S546" s="51">
        <v>0</v>
      </c>
      <c r="T546" s="50">
        <v>0</v>
      </c>
      <c r="U546" s="51">
        <v>3.2444833333333336</v>
      </c>
      <c r="V546" s="51">
        <v>0</v>
      </c>
      <c r="W546" s="50">
        <v>0</v>
      </c>
      <c r="X546" s="49">
        <v>0</v>
      </c>
      <c r="Y546" s="51">
        <v>10.614133333333333</v>
      </c>
      <c r="Z546" s="52">
        <v>0</v>
      </c>
      <c r="AA546" s="52">
        <v>0</v>
      </c>
      <c r="AB546" s="52">
        <v>0</v>
      </c>
      <c r="AC546" s="52">
        <v>0</v>
      </c>
      <c r="AD546" s="52">
        <v>0</v>
      </c>
      <c r="AE546" s="50">
        <v>0</v>
      </c>
      <c r="AF546" s="50">
        <v>0</v>
      </c>
      <c r="AG546" s="50">
        <v>0</v>
      </c>
      <c r="AH546" s="50">
        <v>4.4379952800000009</v>
      </c>
      <c r="AI546" s="52">
        <v>2.7468274666666663</v>
      </c>
      <c r="AJ546" s="49">
        <v>0</v>
      </c>
      <c r="AK546" s="50">
        <v>10.286318518518518</v>
      </c>
      <c r="AL546" s="50">
        <v>20.505111111111109</v>
      </c>
      <c r="AM546" s="50">
        <v>0</v>
      </c>
      <c r="AN546" s="50">
        <v>23.078320000000001</v>
      </c>
      <c r="AO546" s="50">
        <v>2.631229235880399</v>
      </c>
      <c r="AP546" s="50">
        <v>14.4849</v>
      </c>
      <c r="AQ546" s="51">
        <v>6.536666666666668</v>
      </c>
      <c r="AR546" s="49">
        <v>4.2023700000000002</v>
      </c>
      <c r="AS546" s="50">
        <v>3.9020270270270272</v>
      </c>
      <c r="AT546" s="50">
        <v>2.4003700000000001</v>
      </c>
      <c r="AU546" s="50">
        <v>2.5380833333333337</v>
      </c>
      <c r="AV546" s="50">
        <v>33.914169705555558</v>
      </c>
      <c r="AW546" s="50">
        <v>0</v>
      </c>
      <c r="AX546" s="50">
        <v>0.71676190476190471</v>
      </c>
      <c r="AY546" s="50">
        <v>15.789230000000002</v>
      </c>
      <c r="AZ546" s="51">
        <v>0</v>
      </c>
      <c r="BA546" s="49">
        <v>0</v>
      </c>
      <c r="BB546" s="49">
        <v>0</v>
      </c>
      <c r="BC546" s="50">
        <v>0</v>
      </c>
      <c r="BD546" s="50">
        <v>0</v>
      </c>
      <c r="BE546" s="51">
        <v>0</v>
      </c>
      <c r="BF546" s="38"/>
      <c r="BG546" s="38"/>
      <c r="BK546" s="38"/>
      <c r="BL546" s="38"/>
      <c r="BM546" s="38"/>
      <c r="BN546" s="38"/>
      <c r="BO546" s="38"/>
      <c r="BP546" s="38"/>
      <c r="BQ546" s="38"/>
      <c r="BR546" s="38"/>
      <c r="BS546" s="38"/>
      <c r="BT546" s="38"/>
      <c r="BU546" s="38"/>
      <c r="BY546" s="38"/>
      <c r="BZ546" s="38"/>
      <c r="CJ546" s="38"/>
    </row>
    <row r="547" spans="2:88" x14ac:dyDescent="0.25">
      <c r="B547" s="8">
        <v>545</v>
      </c>
      <c r="C547" s="9" t="s">
        <v>12142</v>
      </c>
      <c r="D547" s="9" t="s">
        <v>12207</v>
      </c>
      <c r="E547" s="49">
        <v>6.7255887000000003</v>
      </c>
      <c r="F547" s="50">
        <v>2.572991</v>
      </c>
      <c r="G547" s="50">
        <v>8.2845399999999998</v>
      </c>
      <c r="H547" s="51">
        <v>7.7846400000000013</v>
      </c>
      <c r="I547" s="50">
        <v>0</v>
      </c>
      <c r="J547" s="50">
        <v>0</v>
      </c>
      <c r="K547" s="50">
        <v>0</v>
      </c>
      <c r="L547" s="50">
        <v>0</v>
      </c>
      <c r="M547" s="49">
        <v>6.1618842333333346</v>
      </c>
      <c r="N547" s="49">
        <v>1.0706149940533334</v>
      </c>
      <c r="O547" s="49">
        <v>1.7371279999999998</v>
      </c>
      <c r="P547" s="50">
        <v>0</v>
      </c>
      <c r="Q547" s="50">
        <v>0</v>
      </c>
      <c r="R547" s="50">
        <v>51.091293333333333</v>
      </c>
      <c r="S547" s="51">
        <v>0</v>
      </c>
      <c r="T547" s="50">
        <v>0</v>
      </c>
      <c r="U547" s="51">
        <v>8.1743666666666677</v>
      </c>
      <c r="V547" s="51">
        <v>0</v>
      </c>
      <c r="W547" s="50">
        <v>0</v>
      </c>
      <c r="X547" s="49">
        <v>0</v>
      </c>
      <c r="Y547" s="51">
        <v>17.341600000000003</v>
      </c>
      <c r="Z547" s="52">
        <v>0</v>
      </c>
      <c r="AA547" s="52">
        <v>0</v>
      </c>
      <c r="AB547" s="52">
        <v>0</v>
      </c>
      <c r="AC547" s="52">
        <v>0</v>
      </c>
      <c r="AD547" s="52">
        <v>0</v>
      </c>
      <c r="AE547" s="50">
        <v>0</v>
      </c>
      <c r="AF547" s="50">
        <v>0</v>
      </c>
      <c r="AG547" s="50">
        <v>0</v>
      </c>
      <c r="AH547" s="50">
        <v>8.8759905600000018</v>
      </c>
      <c r="AI547" s="52">
        <v>5.4636506518518519</v>
      </c>
      <c r="AJ547" s="49">
        <v>0</v>
      </c>
      <c r="AK547" s="50">
        <v>10.286318518518518</v>
      </c>
      <c r="AL547" s="50">
        <v>20.505111111111109</v>
      </c>
      <c r="AM547" s="50">
        <v>0</v>
      </c>
      <c r="AN547" s="50">
        <v>23.078320000000001</v>
      </c>
      <c r="AO547" s="50">
        <v>2.631229235880399</v>
      </c>
      <c r="AP547" s="50">
        <v>14.4849</v>
      </c>
      <c r="AQ547" s="51">
        <v>6.536666666666668</v>
      </c>
      <c r="AR547" s="49">
        <v>8.4047400000000003</v>
      </c>
      <c r="AS547" s="50">
        <v>3.9020270270270272</v>
      </c>
      <c r="AT547" s="50">
        <v>4.8007400000000002</v>
      </c>
      <c r="AU547" s="50">
        <v>3.0457000000000001</v>
      </c>
      <c r="AV547" s="50">
        <v>47.044006633333339</v>
      </c>
      <c r="AW547" s="50">
        <v>0</v>
      </c>
      <c r="AX547" s="50">
        <v>1.4335238095238094</v>
      </c>
      <c r="AY547" s="50">
        <v>34.600519999999996</v>
      </c>
      <c r="AZ547" s="51">
        <v>0</v>
      </c>
      <c r="BA547" s="49">
        <v>0</v>
      </c>
      <c r="BB547" s="49">
        <v>0</v>
      </c>
      <c r="BC547" s="50">
        <v>0</v>
      </c>
      <c r="BD547" s="50">
        <v>0</v>
      </c>
      <c r="BE547" s="51">
        <v>0</v>
      </c>
      <c r="BF547" s="38"/>
      <c r="BG547" s="38"/>
      <c r="BK547" s="38"/>
      <c r="BL547" s="38"/>
      <c r="BM547" s="38"/>
      <c r="BN547" s="38"/>
      <c r="BO547" s="38"/>
      <c r="BP547" s="38"/>
      <c r="BQ547" s="38"/>
      <c r="BR547" s="38"/>
      <c r="BS547" s="38"/>
      <c r="BT547" s="38"/>
      <c r="BU547" s="38"/>
      <c r="BY547" s="38"/>
      <c r="BZ547" s="38"/>
      <c r="CJ547" s="38"/>
    </row>
    <row r="548" spans="2:88" x14ac:dyDescent="0.25">
      <c r="B548" s="8">
        <v>546</v>
      </c>
      <c r="C548" s="9" t="s">
        <v>12142</v>
      </c>
      <c r="D548" s="9" t="s">
        <v>12208</v>
      </c>
      <c r="E548" s="49">
        <v>8.9674516000000004</v>
      </c>
      <c r="F548" s="50">
        <v>3.4306546666666669</v>
      </c>
      <c r="G548" s="50">
        <v>11.046053333333333</v>
      </c>
      <c r="H548" s="51">
        <v>10.379520000000001</v>
      </c>
      <c r="I548" s="50">
        <v>0</v>
      </c>
      <c r="J548" s="50">
        <v>0</v>
      </c>
      <c r="K548" s="50">
        <v>0</v>
      </c>
      <c r="L548" s="50">
        <v>0</v>
      </c>
      <c r="M548" s="49">
        <v>6.1618842333333346</v>
      </c>
      <c r="N548" s="49">
        <v>1.0706149940533334</v>
      </c>
      <c r="O548" s="49">
        <v>1.7371279999999998</v>
      </c>
      <c r="P548" s="50">
        <v>0</v>
      </c>
      <c r="Q548" s="50">
        <v>0</v>
      </c>
      <c r="R548" s="50">
        <v>51.091293333333333</v>
      </c>
      <c r="S548" s="51">
        <v>0</v>
      </c>
      <c r="T548" s="50">
        <v>0</v>
      </c>
      <c r="U548" s="51">
        <v>8.1743666666666677</v>
      </c>
      <c r="V548" s="51">
        <v>0</v>
      </c>
      <c r="W548" s="50">
        <v>0</v>
      </c>
      <c r="X548" s="49">
        <v>0</v>
      </c>
      <c r="Y548" s="51">
        <v>17.341600000000003</v>
      </c>
      <c r="Z548" s="52">
        <v>0</v>
      </c>
      <c r="AA548" s="52">
        <v>0</v>
      </c>
      <c r="AB548" s="52">
        <v>0</v>
      </c>
      <c r="AC548" s="52">
        <v>0</v>
      </c>
      <c r="AD548" s="52">
        <v>0</v>
      </c>
      <c r="AE548" s="50">
        <v>0</v>
      </c>
      <c r="AF548" s="50">
        <v>0</v>
      </c>
      <c r="AG548" s="50">
        <v>0</v>
      </c>
      <c r="AH548" s="50">
        <v>8.8759905600000018</v>
      </c>
      <c r="AI548" s="52">
        <v>5.4636506518518519</v>
      </c>
      <c r="AJ548" s="49">
        <v>0</v>
      </c>
      <c r="AK548" s="50">
        <v>13.715091358024692</v>
      </c>
      <c r="AL548" s="50">
        <v>27.340148148148145</v>
      </c>
      <c r="AM548" s="50">
        <v>0</v>
      </c>
      <c r="AN548" s="50">
        <v>30.771093333333337</v>
      </c>
      <c r="AO548" s="50">
        <v>3.5083056478405319</v>
      </c>
      <c r="AP548" s="50">
        <v>19.313199999999998</v>
      </c>
      <c r="AQ548" s="51">
        <v>8.7155555555555573</v>
      </c>
      <c r="AR548" s="49">
        <v>8.4047400000000003</v>
      </c>
      <c r="AS548" s="50">
        <v>3.9020270270270272</v>
      </c>
      <c r="AT548" s="50">
        <v>4.8007400000000002</v>
      </c>
      <c r="AU548" s="50">
        <v>4.0609333333333337</v>
      </c>
      <c r="AV548" s="50">
        <v>57.436173022222228</v>
      </c>
      <c r="AW548" s="50">
        <v>0</v>
      </c>
      <c r="AX548" s="50">
        <v>1.4335238095238094</v>
      </c>
      <c r="AY548" s="50">
        <v>34.600519999999996</v>
      </c>
      <c r="AZ548" s="51">
        <v>0</v>
      </c>
      <c r="BA548" s="49">
        <v>0</v>
      </c>
      <c r="BB548" s="49">
        <v>0</v>
      </c>
      <c r="BC548" s="50">
        <v>0</v>
      </c>
      <c r="BD548" s="50">
        <v>0</v>
      </c>
      <c r="BE548" s="51">
        <v>0</v>
      </c>
      <c r="BF548" s="38"/>
      <c r="BG548" s="38"/>
      <c r="BK548" s="38"/>
      <c r="BL548" s="38"/>
      <c r="BM548" s="38"/>
      <c r="BN548" s="38"/>
      <c r="BO548" s="38"/>
      <c r="BP548" s="38"/>
      <c r="BQ548" s="38"/>
      <c r="BR548" s="38"/>
      <c r="BS548" s="38"/>
      <c r="BT548" s="38"/>
      <c r="BU548" s="38"/>
      <c r="BY548" s="38"/>
      <c r="BZ548" s="38"/>
      <c r="CJ548" s="38"/>
    </row>
    <row r="549" spans="2:88" x14ac:dyDescent="0.25">
      <c r="B549" s="8">
        <v>547</v>
      </c>
      <c r="C549" s="9" t="s">
        <v>12142</v>
      </c>
      <c r="D549" s="9" t="s">
        <v>12209</v>
      </c>
      <c r="E549" s="49">
        <v>11.209314500000001</v>
      </c>
      <c r="F549" s="50">
        <v>4.2883183333333337</v>
      </c>
      <c r="G549" s="50">
        <v>13.807566666666666</v>
      </c>
      <c r="H549" s="51">
        <v>12.974400000000001</v>
      </c>
      <c r="I549" s="50">
        <v>0</v>
      </c>
      <c r="J549" s="50">
        <v>0</v>
      </c>
      <c r="K549" s="50">
        <v>0</v>
      </c>
      <c r="L549" s="50">
        <v>0</v>
      </c>
      <c r="M549" s="49">
        <v>6.1618842333333346</v>
      </c>
      <c r="N549" s="49">
        <v>1.0706149940533334</v>
      </c>
      <c r="O549" s="49">
        <v>1.7371279999999998</v>
      </c>
      <c r="P549" s="50">
        <v>0</v>
      </c>
      <c r="Q549" s="50">
        <v>0</v>
      </c>
      <c r="R549" s="50">
        <v>51.091293333333333</v>
      </c>
      <c r="S549" s="51">
        <v>0</v>
      </c>
      <c r="T549" s="50">
        <v>0</v>
      </c>
      <c r="U549" s="51">
        <v>8.1743666666666677</v>
      </c>
      <c r="V549" s="51">
        <v>0</v>
      </c>
      <c r="W549" s="50">
        <v>0</v>
      </c>
      <c r="X549" s="49">
        <v>0</v>
      </c>
      <c r="Y549" s="51">
        <v>17.341600000000003</v>
      </c>
      <c r="Z549" s="52">
        <v>0</v>
      </c>
      <c r="AA549" s="52">
        <v>0</v>
      </c>
      <c r="AB549" s="52">
        <v>0</v>
      </c>
      <c r="AC549" s="52">
        <v>0</v>
      </c>
      <c r="AD549" s="52">
        <v>0</v>
      </c>
      <c r="AE549" s="50">
        <v>0</v>
      </c>
      <c r="AF549" s="50">
        <v>0</v>
      </c>
      <c r="AG549" s="50">
        <v>0</v>
      </c>
      <c r="AH549" s="50">
        <v>8.8759905600000018</v>
      </c>
      <c r="AI549" s="52">
        <v>5.4636506518518519</v>
      </c>
      <c r="AJ549" s="49">
        <v>0</v>
      </c>
      <c r="AK549" s="50">
        <v>17.143864197530863</v>
      </c>
      <c r="AL549" s="50">
        <v>34.175185185185185</v>
      </c>
      <c r="AM549" s="50">
        <v>0</v>
      </c>
      <c r="AN549" s="50">
        <v>38.463866666666668</v>
      </c>
      <c r="AO549" s="50">
        <v>4.3853820598006648</v>
      </c>
      <c r="AP549" s="50">
        <v>24.141499999999997</v>
      </c>
      <c r="AQ549" s="51">
        <v>10.894444444444446</v>
      </c>
      <c r="AR549" s="49">
        <v>8.4047400000000003</v>
      </c>
      <c r="AS549" s="50">
        <v>3.9020270270270272</v>
      </c>
      <c r="AT549" s="50">
        <v>4.8007400000000002</v>
      </c>
      <c r="AU549" s="50">
        <v>4.0609333333333337</v>
      </c>
      <c r="AV549" s="50">
        <v>57.436173022222228</v>
      </c>
      <c r="AW549" s="50">
        <v>0</v>
      </c>
      <c r="AX549" s="50">
        <v>1.4335238095238094</v>
      </c>
      <c r="AY549" s="50">
        <v>34.600519999999996</v>
      </c>
      <c r="AZ549" s="51">
        <v>0</v>
      </c>
      <c r="BA549" s="49">
        <v>0</v>
      </c>
      <c r="BB549" s="49">
        <v>0</v>
      </c>
      <c r="BC549" s="50">
        <v>0</v>
      </c>
      <c r="BD549" s="50">
        <v>0</v>
      </c>
      <c r="BE549" s="51">
        <v>0</v>
      </c>
      <c r="BF549" s="38"/>
      <c r="BG549" s="38"/>
      <c r="BK549" s="38"/>
      <c r="BL549" s="38"/>
      <c r="BM549" s="38"/>
      <c r="BN549" s="38"/>
      <c r="BO549" s="38"/>
      <c r="BP549" s="38"/>
      <c r="BQ549" s="38"/>
      <c r="BR549" s="38"/>
      <c r="BS549" s="38"/>
      <c r="BT549" s="38"/>
      <c r="BU549" s="38"/>
      <c r="BY549" s="38"/>
      <c r="BZ549" s="38"/>
      <c r="CJ549" s="38"/>
    </row>
    <row r="550" spans="2:88" x14ac:dyDescent="0.25">
      <c r="B550" s="8">
        <v>548</v>
      </c>
      <c r="C550" s="9" t="s">
        <v>12142</v>
      </c>
      <c r="D550" s="9" t="s">
        <v>12210</v>
      </c>
      <c r="E550" s="49">
        <v>13.451177400000001</v>
      </c>
      <c r="F550" s="50">
        <v>5.1459820000000001</v>
      </c>
      <c r="G550" s="50">
        <v>16.56908</v>
      </c>
      <c r="H550" s="51">
        <v>15.569280000000003</v>
      </c>
      <c r="I550" s="50">
        <v>0</v>
      </c>
      <c r="J550" s="50">
        <v>0</v>
      </c>
      <c r="K550" s="50">
        <v>0</v>
      </c>
      <c r="L550" s="50">
        <v>0</v>
      </c>
      <c r="M550" s="49">
        <v>6.1618842333333346</v>
      </c>
      <c r="N550" s="49">
        <v>1.0706149940533334</v>
      </c>
      <c r="O550" s="49">
        <v>1.7371279999999998</v>
      </c>
      <c r="P550" s="50">
        <v>0</v>
      </c>
      <c r="Q550" s="50">
        <v>0</v>
      </c>
      <c r="R550" s="50">
        <v>51.091293333333333</v>
      </c>
      <c r="S550" s="51">
        <v>0</v>
      </c>
      <c r="T550" s="50">
        <v>0</v>
      </c>
      <c r="U550" s="51">
        <v>8.1743666666666677</v>
      </c>
      <c r="V550" s="51">
        <v>0</v>
      </c>
      <c r="W550" s="50">
        <v>0</v>
      </c>
      <c r="X550" s="49">
        <v>0</v>
      </c>
      <c r="Y550" s="51">
        <v>17.341600000000003</v>
      </c>
      <c r="Z550" s="52">
        <v>0</v>
      </c>
      <c r="AA550" s="52">
        <v>0</v>
      </c>
      <c r="AB550" s="52">
        <v>0</v>
      </c>
      <c r="AC550" s="52">
        <v>0</v>
      </c>
      <c r="AD550" s="52">
        <v>0</v>
      </c>
      <c r="AE550" s="50">
        <v>0</v>
      </c>
      <c r="AF550" s="50">
        <v>0</v>
      </c>
      <c r="AG550" s="50">
        <v>0</v>
      </c>
      <c r="AH550" s="50">
        <v>8.8759905600000018</v>
      </c>
      <c r="AI550" s="52">
        <v>5.4636506518518519</v>
      </c>
      <c r="AJ550" s="49">
        <v>0</v>
      </c>
      <c r="AK550" s="50">
        <v>20.572637037037037</v>
      </c>
      <c r="AL550" s="50">
        <v>41.010222222222218</v>
      </c>
      <c r="AM550" s="50">
        <v>0</v>
      </c>
      <c r="AN550" s="50">
        <v>46.156640000000003</v>
      </c>
      <c r="AO550" s="50">
        <v>5.2624584717607981</v>
      </c>
      <c r="AP550" s="50">
        <v>28.969799999999999</v>
      </c>
      <c r="AQ550" s="51">
        <v>13.073333333333336</v>
      </c>
      <c r="AR550" s="49">
        <v>8.4047400000000003</v>
      </c>
      <c r="AS550" s="50">
        <v>3.9020270270270272</v>
      </c>
      <c r="AT550" s="50">
        <v>4.8007400000000002</v>
      </c>
      <c r="AU550" s="50">
        <v>5.0761666666666674</v>
      </c>
      <c r="AV550" s="50">
        <v>67.828339411111116</v>
      </c>
      <c r="AW550" s="50">
        <v>0</v>
      </c>
      <c r="AX550" s="50">
        <v>1.4335238095238094</v>
      </c>
      <c r="AY550" s="50">
        <v>34.600519999999996</v>
      </c>
      <c r="AZ550" s="51">
        <v>0</v>
      </c>
      <c r="BA550" s="49">
        <v>0</v>
      </c>
      <c r="BB550" s="49">
        <v>0</v>
      </c>
      <c r="BC550" s="50">
        <v>0</v>
      </c>
      <c r="BD550" s="50">
        <v>0</v>
      </c>
      <c r="BE550" s="51">
        <v>0</v>
      </c>
      <c r="BF550" s="38"/>
      <c r="BG550" s="38"/>
      <c r="BK550" s="38"/>
      <c r="BL550" s="38"/>
      <c r="BM550" s="38"/>
      <c r="BN550" s="38"/>
      <c r="BO550" s="38"/>
      <c r="BP550" s="38"/>
      <c r="BQ550" s="38"/>
      <c r="BR550" s="38"/>
      <c r="BS550" s="38"/>
      <c r="BT550" s="38"/>
      <c r="BU550" s="38"/>
      <c r="BY550" s="38"/>
      <c r="BZ550" s="38"/>
      <c r="CJ550" s="38"/>
    </row>
    <row r="551" spans="2:88" x14ac:dyDescent="0.25">
      <c r="B551" s="8">
        <v>549</v>
      </c>
      <c r="C551" s="9" t="s">
        <v>12142</v>
      </c>
      <c r="D551" s="9" t="s">
        <v>12211</v>
      </c>
      <c r="E551" s="49">
        <v>10.088383050000001</v>
      </c>
      <c r="F551" s="50">
        <v>3.8594865</v>
      </c>
      <c r="G551" s="50">
        <v>12.42681</v>
      </c>
      <c r="H551" s="51">
        <v>11.676960000000001</v>
      </c>
      <c r="I551" s="50">
        <v>0</v>
      </c>
      <c r="J551" s="50">
        <v>0</v>
      </c>
      <c r="K551" s="50">
        <v>0</v>
      </c>
      <c r="L551" s="50">
        <v>0</v>
      </c>
      <c r="M551" s="49">
        <v>9.2428263500000014</v>
      </c>
      <c r="N551" s="49">
        <v>1.3535408698222222</v>
      </c>
      <c r="O551" s="49">
        <v>2.6056919999999995</v>
      </c>
      <c r="P551" s="50">
        <v>0</v>
      </c>
      <c r="Q551" s="50">
        <v>0</v>
      </c>
      <c r="R551" s="50">
        <v>84.639939999999996</v>
      </c>
      <c r="S551" s="51">
        <v>0</v>
      </c>
      <c r="T551" s="50">
        <v>0</v>
      </c>
      <c r="U551" s="51">
        <v>8.7411133333333364</v>
      </c>
      <c r="V551" s="51">
        <v>0</v>
      </c>
      <c r="W551" s="50">
        <v>0</v>
      </c>
      <c r="X551" s="49">
        <v>0</v>
      </c>
      <c r="Y551" s="51">
        <v>30.796533333333336</v>
      </c>
      <c r="Z551" s="52">
        <v>0</v>
      </c>
      <c r="AA551" s="52">
        <v>0</v>
      </c>
      <c r="AB551" s="52">
        <v>0</v>
      </c>
      <c r="AC551" s="52">
        <v>0</v>
      </c>
      <c r="AD551" s="52">
        <v>0</v>
      </c>
      <c r="AE551" s="50">
        <v>0</v>
      </c>
      <c r="AF551" s="50">
        <v>0</v>
      </c>
      <c r="AG551" s="50">
        <v>0</v>
      </c>
      <c r="AH551" s="50">
        <v>13.313985840000004</v>
      </c>
      <c r="AI551" s="52">
        <v>8.180473837037038</v>
      </c>
      <c r="AJ551" s="49">
        <v>0</v>
      </c>
      <c r="AK551" s="50">
        <v>15.429477777777777</v>
      </c>
      <c r="AL551" s="50">
        <v>30.757666666666665</v>
      </c>
      <c r="AM551" s="50">
        <v>0</v>
      </c>
      <c r="AN551" s="50">
        <v>34.61748</v>
      </c>
      <c r="AO551" s="50">
        <v>3.9468438538205985</v>
      </c>
      <c r="AP551" s="50">
        <v>21.727350000000001</v>
      </c>
      <c r="AQ551" s="51">
        <v>9.8050000000000015</v>
      </c>
      <c r="AR551" s="49">
        <v>12.60711</v>
      </c>
      <c r="AS551" s="50">
        <v>3.9020270270270272</v>
      </c>
      <c r="AT551" s="50">
        <v>7.2011099999999999</v>
      </c>
      <c r="AU551" s="50">
        <v>4.5685500000000001</v>
      </c>
      <c r="AV551" s="50">
        <v>70.566009950000009</v>
      </c>
      <c r="AW551" s="50">
        <v>0</v>
      </c>
      <c r="AX551" s="50">
        <v>2.1502857142857144</v>
      </c>
      <c r="AY551" s="50">
        <v>48.525563333333338</v>
      </c>
      <c r="AZ551" s="51">
        <v>0</v>
      </c>
      <c r="BA551" s="49">
        <v>0</v>
      </c>
      <c r="BB551" s="49">
        <v>0</v>
      </c>
      <c r="BC551" s="50">
        <v>0</v>
      </c>
      <c r="BD551" s="50">
        <v>0</v>
      </c>
      <c r="BE551" s="51">
        <v>0</v>
      </c>
      <c r="BF551" s="38"/>
      <c r="BG551" s="38"/>
      <c r="BK551" s="38"/>
      <c r="BL551" s="38"/>
      <c r="BM551" s="38"/>
      <c r="BN551" s="38"/>
      <c r="BO551" s="38"/>
      <c r="BP551" s="38"/>
      <c r="BQ551" s="38"/>
      <c r="BR551" s="38"/>
      <c r="BS551" s="38"/>
      <c r="BT551" s="38"/>
      <c r="BU551" s="38"/>
      <c r="BY551" s="38"/>
      <c r="BZ551" s="38"/>
      <c r="CJ551" s="38"/>
    </row>
    <row r="552" spans="2:88" x14ac:dyDescent="0.25">
      <c r="B552" s="8">
        <v>550</v>
      </c>
      <c r="C552" s="9" t="s">
        <v>12142</v>
      </c>
      <c r="D552" s="9" t="s">
        <v>12212</v>
      </c>
      <c r="E552" s="49">
        <v>13.451177400000001</v>
      </c>
      <c r="F552" s="50">
        <v>5.1459820000000001</v>
      </c>
      <c r="G552" s="50">
        <v>16.56908</v>
      </c>
      <c r="H552" s="51">
        <v>15.569280000000003</v>
      </c>
      <c r="I552" s="50">
        <v>0</v>
      </c>
      <c r="J552" s="50">
        <v>0</v>
      </c>
      <c r="K552" s="50">
        <v>0</v>
      </c>
      <c r="L552" s="50">
        <v>0</v>
      </c>
      <c r="M552" s="49">
        <v>9.2428263500000014</v>
      </c>
      <c r="N552" s="49">
        <v>1.3535408698222222</v>
      </c>
      <c r="O552" s="49">
        <v>2.6056919999999995</v>
      </c>
      <c r="P552" s="50">
        <v>0</v>
      </c>
      <c r="Q552" s="50">
        <v>0</v>
      </c>
      <c r="R552" s="50">
        <v>84.639939999999996</v>
      </c>
      <c r="S552" s="51">
        <v>0</v>
      </c>
      <c r="T552" s="50">
        <v>0</v>
      </c>
      <c r="U552" s="51">
        <v>8.7411133333333364</v>
      </c>
      <c r="V552" s="51">
        <v>0</v>
      </c>
      <c r="W552" s="50">
        <v>0</v>
      </c>
      <c r="X552" s="49">
        <v>0</v>
      </c>
      <c r="Y552" s="51">
        <v>30.796533333333336</v>
      </c>
      <c r="Z552" s="52">
        <v>0</v>
      </c>
      <c r="AA552" s="52">
        <v>0</v>
      </c>
      <c r="AB552" s="52">
        <v>0</v>
      </c>
      <c r="AC552" s="52">
        <v>0</v>
      </c>
      <c r="AD552" s="52">
        <v>0</v>
      </c>
      <c r="AE552" s="50">
        <v>0</v>
      </c>
      <c r="AF552" s="50">
        <v>0</v>
      </c>
      <c r="AG552" s="50">
        <v>0</v>
      </c>
      <c r="AH552" s="50">
        <v>13.313985840000004</v>
      </c>
      <c r="AI552" s="52">
        <v>8.180473837037038</v>
      </c>
      <c r="AJ552" s="49">
        <v>0</v>
      </c>
      <c r="AK552" s="50">
        <v>20.572637037037037</v>
      </c>
      <c r="AL552" s="50">
        <v>41.010222222222218</v>
      </c>
      <c r="AM552" s="50">
        <v>0</v>
      </c>
      <c r="AN552" s="50">
        <v>46.156640000000003</v>
      </c>
      <c r="AO552" s="50">
        <v>5.2624584717607981</v>
      </c>
      <c r="AP552" s="50">
        <v>28.969799999999999</v>
      </c>
      <c r="AQ552" s="51">
        <v>13.073333333333336</v>
      </c>
      <c r="AR552" s="49">
        <v>12.60711</v>
      </c>
      <c r="AS552" s="50">
        <v>3.9020270270270272</v>
      </c>
      <c r="AT552" s="50">
        <v>7.2011099999999999</v>
      </c>
      <c r="AU552" s="50">
        <v>6.0914000000000001</v>
      </c>
      <c r="AV552" s="50">
        <v>86.154259533333345</v>
      </c>
      <c r="AW552" s="50">
        <v>0</v>
      </c>
      <c r="AX552" s="50">
        <v>2.1502857142857144</v>
      </c>
      <c r="AY552" s="50">
        <v>48.525563333333338</v>
      </c>
      <c r="AZ552" s="51">
        <v>0</v>
      </c>
      <c r="BA552" s="49">
        <v>0</v>
      </c>
      <c r="BB552" s="49">
        <v>0</v>
      </c>
      <c r="BC552" s="50">
        <v>0</v>
      </c>
      <c r="BD552" s="50">
        <v>0</v>
      </c>
      <c r="BE552" s="51">
        <v>0</v>
      </c>
      <c r="BF552" s="38"/>
      <c r="BG552" s="38"/>
      <c r="BK552" s="38"/>
      <c r="BL552" s="38"/>
      <c r="BM552" s="38"/>
      <c r="BN552" s="38"/>
      <c r="BO552" s="38"/>
      <c r="BP552" s="38"/>
      <c r="BQ552" s="38"/>
      <c r="BR552" s="38"/>
      <c r="BS552" s="38"/>
      <c r="BT552" s="38"/>
      <c r="BU552" s="38"/>
      <c r="BY552" s="38"/>
      <c r="BZ552" s="38"/>
      <c r="CJ552" s="38"/>
    </row>
    <row r="553" spans="2:88" x14ac:dyDescent="0.25">
      <c r="B553" s="8">
        <v>551</v>
      </c>
      <c r="C553" s="9" t="s">
        <v>12142</v>
      </c>
      <c r="D553" s="9" t="s">
        <v>12213</v>
      </c>
      <c r="E553" s="49">
        <v>16.81397175</v>
      </c>
      <c r="F553" s="50">
        <v>6.4324775000000001</v>
      </c>
      <c r="G553" s="50">
        <v>20.711349999999999</v>
      </c>
      <c r="H553" s="51">
        <v>19.461600000000004</v>
      </c>
      <c r="I553" s="50">
        <v>0</v>
      </c>
      <c r="J553" s="50">
        <v>0</v>
      </c>
      <c r="K553" s="50">
        <v>0</v>
      </c>
      <c r="L553" s="50">
        <v>0</v>
      </c>
      <c r="M553" s="49">
        <v>9.2428263500000014</v>
      </c>
      <c r="N553" s="49">
        <v>1.3535408698222222</v>
      </c>
      <c r="O553" s="49">
        <v>2.6056919999999995</v>
      </c>
      <c r="P553" s="50">
        <v>0</v>
      </c>
      <c r="Q553" s="50">
        <v>0</v>
      </c>
      <c r="R553" s="50">
        <v>84.639939999999996</v>
      </c>
      <c r="S553" s="51">
        <v>0</v>
      </c>
      <c r="T553" s="50">
        <v>0</v>
      </c>
      <c r="U553" s="51">
        <v>8.7411133333333364</v>
      </c>
      <c r="V553" s="51">
        <v>0</v>
      </c>
      <c r="W553" s="50">
        <v>0</v>
      </c>
      <c r="X553" s="49">
        <v>0</v>
      </c>
      <c r="Y553" s="51">
        <v>30.796533333333336</v>
      </c>
      <c r="Z553" s="52">
        <v>0</v>
      </c>
      <c r="AA553" s="52">
        <v>0</v>
      </c>
      <c r="AB553" s="52">
        <v>0</v>
      </c>
      <c r="AC553" s="52">
        <v>0</v>
      </c>
      <c r="AD553" s="52">
        <v>0</v>
      </c>
      <c r="AE553" s="50">
        <v>0</v>
      </c>
      <c r="AF553" s="50">
        <v>0</v>
      </c>
      <c r="AG553" s="50">
        <v>0</v>
      </c>
      <c r="AH553" s="50">
        <v>13.313985840000004</v>
      </c>
      <c r="AI553" s="52">
        <v>8.180473837037038</v>
      </c>
      <c r="AJ553" s="49">
        <v>0</v>
      </c>
      <c r="AK553" s="50">
        <v>25.715796296296297</v>
      </c>
      <c r="AL553" s="50">
        <v>51.262777777777771</v>
      </c>
      <c r="AM553" s="50">
        <v>0</v>
      </c>
      <c r="AN553" s="50">
        <v>57.695800000000006</v>
      </c>
      <c r="AO553" s="50">
        <v>6.5780730897009976</v>
      </c>
      <c r="AP553" s="50">
        <v>36.212249999999997</v>
      </c>
      <c r="AQ553" s="51">
        <v>16.341666666666669</v>
      </c>
      <c r="AR553" s="49">
        <v>12.60711</v>
      </c>
      <c r="AS553" s="50">
        <v>3.9020270270270272</v>
      </c>
      <c r="AT553" s="50">
        <v>7.2011099999999999</v>
      </c>
      <c r="AU553" s="50">
        <v>6.0914000000000001</v>
      </c>
      <c r="AV553" s="50">
        <v>86.154259533333345</v>
      </c>
      <c r="AW553" s="50">
        <v>0</v>
      </c>
      <c r="AX553" s="50">
        <v>2.1502857142857144</v>
      </c>
      <c r="AY553" s="50">
        <v>48.525563333333338</v>
      </c>
      <c r="AZ553" s="51">
        <v>0</v>
      </c>
      <c r="BA553" s="49">
        <v>0</v>
      </c>
      <c r="BB553" s="49">
        <v>0</v>
      </c>
      <c r="BC553" s="50">
        <v>0</v>
      </c>
      <c r="BD553" s="50">
        <v>0</v>
      </c>
      <c r="BE553" s="51">
        <v>0</v>
      </c>
      <c r="BF553" s="38"/>
      <c r="BG553" s="38"/>
      <c r="BK553" s="38"/>
      <c r="BL553" s="38"/>
      <c r="BM553" s="38"/>
      <c r="BN553" s="38"/>
      <c r="BO553" s="38"/>
      <c r="BP553" s="38"/>
      <c r="BQ553" s="38"/>
      <c r="BR553" s="38"/>
      <c r="BS553" s="38"/>
      <c r="BT553" s="38"/>
      <c r="BU553" s="38"/>
      <c r="BY553" s="38"/>
      <c r="BZ553" s="38"/>
      <c r="CJ553" s="38"/>
    </row>
    <row r="554" spans="2:88" x14ac:dyDescent="0.25">
      <c r="B554" s="8">
        <v>552</v>
      </c>
      <c r="C554" s="9" t="s">
        <v>12142</v>
      </c>
      <c r="D554" s="9" t="s">
        <v>12214</v>
      </c>
      <c r="E554" s="49">
        <v>20.176766100000002</v>
      </c>
      <c r="F554" s="50">
        <v>7.7189730000000001</v>
      </c>
      <c r="G554" s="50">
        <v>24.853619999999999</v>
      </c>
      <c r="H554" s="51">
        <v>23.353920000000002</v>
      </c>
      <c r="I554" s="50">
        <v>0</v>
      </c>
      <c r="J554" s="50">
        <v>0</v>
      </c>
      <c r="K554" s="50">
        <v>0</v>
      </c>
      <c r="L554" s="50">
        <v>0</v>
      </c>
      <c r="M554" s="49">
        <v>9.2428263500000014</v>
      </c>
      <c r="N554" s="49">
        <v>1.3535408698222222</v>
      </c>
      <c r="O554" s="49">
        <v>2.6056919999999995</v>
      </c>
      <c r="P554" s="50">
        <v>0</v>
      </c>
      <c r="Q554" s="50">
        <v>0</v>
      </c>
      <c r="R554" s="50">
        <v>84.639939999999996</v>
      </c>
      <c r="S554" s="51">
        <v>0</v>
      </c>
      <c r="T554" s="50">
        <v>0</v>
      </c>
      <c r="U554" s="51">
        <v>8.7411133333333364</v>
      </c>
      <c r="V554" s="51">
        <v>0</v>
      </c>
      <c r="W554" s="50">
        <v>0</v>
      </c>
      <c r="X554" s="49">
        <v>0</v>
      </c>
      <c r="Y554" s="51">
        <v>30.796533333333336</v>
      </c>
      <c r="Z554" s="52">
        <v>0</v>
      </c>
      <c r="AA554" s="52">
        <v>0</v>
      </c>
      <c r="AB554" s="52">
        <v>0</v>
      </c>
      <c r="AC554" s="52">
        <v>0</v>
      </c>
      <c r="AD554" s="52">
        <v>0</v>
      </c>
      <c r="AE554" s="50">
        <v>0</v>
      </c>
      <c r="AF554" s="50">
        <v>0</v>
      </c>
      <c r="AG554" s="50">
        <v>0</v>
      </c>
      <c r="AH554" s="50">
        <v>13.313985840000004</v>
      </c>
      <c r="AI554" s="52">
        <v>8.180473837037038</v>
      </c>
      <c r="AJ554" s="49">
        <v>0</v>
      </c>
      <c r="AK554" s="50">
        <v>30.858955555555553</v>
      </c>
      <c r="AL554" s="50">
        <v>61.515333333333331</v>
      </c>
      <c r="AM554" s="50">
        <v>0</v>
      </c>
      <c r="AN554" s="50">
        <v>69.234960000000001</v>
      </c>
      <c r="AO554" s="50">
        <v>7.8936877076411971</v>
      </c>
      <c r="AP554" s="50">
        <v>43.454700000000003</v>
      </c>
      <c r="AQ554" s="51">
        <v>19.610000000000003</v>
      </c>
      <c r="AR554" s="49">
        <v>12.60711</v>
      </c>
      <c r="AS554" s="50">
        <v>3.9020270270270272</v>
      </c>
      <c r="AT554" s="50">
        <v>7.2011099999999999</v>
      </c>
      <c r="AU554" s="50">
        <v>7.6142500000000011</v>
      </c>
      <c r="AV554" s="50">
        <v>101.74250911666668</v>
      </c>
      <c r="AW554" s="50">
        <v>0</v>
      </c>
      <c r="AX554" s="50">
        <v>2.1502857142857144</v>
      </c>
      <c r="AY554" s="50">
        <v>48.525563333333338</v>
      </c>
      <c r="AZ554" s="51">
        <v>0</v>
      </c>
      <c r="BA554" s="49">
        <v>0</v>
      </c>
      <c r="BB554" s="49">
        <v>0</v>
      </c>
      <c r="BC554" s="50">
        <v>0</v>
      </c>
      <c r="BD554" s="50">
        <v>0</v>
      </c>
      <c r="BE554" s="51">
        <v>0</v>
      </c>
      <c r="BF554" s="38"/>
      <c r="BG554" s="38"/>
      <c r="BK554" s="38"/>
      <c r="BL554" s="38"/>
      <c r="BM554" s="38"/>
      <c r="BN554" s="38"/>
      <c r="BO554" s="38"/>
      <c r="BP554" s="38"/>
      <c r="BQ554" s="38"/>
      <c r="BR554" s="38"/>
      <c r="BS554" s="38"/>
      <c r="BT554" s="38"/>
      <c r="BU554" s="38"/>
      <c r="BY554" s="38"/>
      <c r="BZ554" s="38"/>
      <c r="CJ554" s="38"/>
    </row>
    <row r="555" spans="2:88" x14ac:dyDescent="0.25">
      <c r="B555" s="8">
        <v>553</v>
      </c>
      <c r="C555" s="9" t="s">
        <v>12142</v>
      </c>
      <c r="D555" s="9" t="s">
        <v>12215</v>
      </c>
      <c r="E555" s="49">
        <v>3.3627943500000002</v>
      </c>
      <c r="F555" s="50">
        <v>1.2864955</v>
      </c>
      <c r="G555" s="50">
        <v>2.0711349999999999</v>
      </c>
      <c r="H555" s="51">
        <v>3.8923200000000007</v>
      </c>
      <c r="I555" s="50">
        <v>0</v>
      </c>
      <c r="J555" s="50">
        <v>0</v>
      </c>
      <c r="K555" s="50">
        <v>0</v>
      </c>
      <c r="L555" s="50">
        <v>0</v>
      </c>
      <c r="M555" s="49">
        <v>3.0809421166666673</v>
      </c>
      <c r="N555" s="49">
        <v>0.83968036245333333</v>
      </c>
      <c r="O555" s="49">
        <v>0.86856399999999989</v>
      </c>
      <c r="P555" s="50">
        <v>0</v>
      </c>
      <c r="Q555" s="50">
        <v>0</v>
      </c>
      <c r="R555" s="50">
        <v>17.259979999999999</v>
      </c>
      <c r="S555" s="51">
        <v>0</v>
      </c>
      <c r="T555" s="50">
        <v>0</v>
      </c>
      <c r="U555" s="51">
        <v>3.2444833333333336</v>
      </c>
      <c r="V555" s="51">
        <v>0</v>
      </c>
      <c r="W555" s="50">
        <v>0</v>
      </c>
      <c r="X555" s="49">
        <v>0</v>
      </c>
      <c r="Y555" s="51">
        <v>10.614133333333333</v>
      </c>
      <c r="Z555" s="52">
        <v>0</v>
      </c>
      <c r="AA555" s="52">
        <v>0</v>
      </c>
      <c r="AB555" s="52">
        <v>0</v>
      </c>
      <c r="AC555" s="52">
        <v>0</v>
      </c>
      <c r="AD555" s="52">
        <v>0</v>
      </c>
      <c r="AE555" s="50">
        <v>0</v>
      </c>
      <c r="AF555" s="50">
        <v>0</v>
      </c>
      <c r="AG555" s="50">
        <v>0</v>
      </c>
      <c r="AH555" s="50">
        <v>4.4379952800000009</v>
      </c>
      <c r="AI555" s="52">
        <v>2.7468274666666663</v>
      </c>
      <c r="AJ555" s="49">
        <v>0</v>
      </c>
      <c r="AK555" s="50">
        <v>5.1431592592592592</v>
      </c>
      <c r="AL555" s="50">
        <v>10.409592592592594</v>
      </c>
      <c r="AM555" s="50">
        <v>8.4699999999999989</v>
      </c>
      <c r="AN555" s="50">
        <v>0</v>
      </c>
      <c r="AO555" s="50">
        <v>0</v>
      </c>
      <c r="AP555" s="50">
        <v>0</v>
      </c>
      <c r="AQ555" s="51">
        <v>0</v>
      </c>
      <c r="AR555" s="49">
        <v>4.2023700000000002</v>
      </c>
      <c r="AS555" s="50">
        <v>3.9020270270270272</v>
      </c>
      <c r="AT555" s="50">
        <v>2.4003700000000001</v>
      </c>
      <c r="AU555" s="50">
        <v>1.52285</v>
      </c>
      <c r="AV555" s="50">
        <v>23.52200331666667</v>
      </c>
      <c r="AW555" s="50">
        <v>0</v>
      </c>
      <c r="AX555" s="50">
        <v>0.71676190476190471</v>
      </c>
      <c r="AY555" s="50">
        <v>15.789230000000002</v>
      </c>
      <c r="AZ555" s="51">
        <v>0</v>
      </c>
      <c r="BA555" s="49">
        <v>0</v>
      </c>
      <c r="BB555" s="49">
        <v>0</v>
      </c>
      <c r="BC555" s="50">
        <v>0</v>
      </c>
      <c r="BD555" s="50">
        <v>0</v>
      </c>
      <c r="BE555" s="51">
        <v>0</v>
      </c>
      <c r="BF555" s="38"/>
      <c r="BG555" s="38"/>
      <c r="BK555" s="38"/>
      <c r="BL555" s="38"/>
      <c r="BM555" s="38"/>
      <c r="BN555" s="38"/>
      <c r="BO555" s="38"/>
      <c r="BP555" s="38"/>
      <c r="BQ555" s="38"/>
      <c r="BR555" s="38"/>
      <c r="BS555" s="38"/>
      <c r="BT555" s="38"/>
      <c r="BU555" s="38"/>
      <c r="BY555" s="38"/>
      <c r="BZ555" s="38"/>
      <c r="CJ555" s="38"/>
    </row>
    <row r="556" spans="2:88" x14ac:dyDescent="0.25">
      <c r="B556" s="8">
        <v>554</v>
      </c>
      <c r="C556" s="9" t="s">
        <v>12142</v>
      </c>
      <c r="D556" s="9" t="s">
        <v>12216</v>
      </c>
      <c r="E556" s="49">
        <v>4.4837258000000002</v>
      </c>
      <c r="F556" s="50">
        <v>1.7153273333333334</v>
      </c>
      <c r="G556" s="50">
        <v>2.7615133333333333</v>
      </c>
      <c r="H556" s="51">
        <v>5.1897600000000006</v>
      </c>
      <c r="I556" s="50">
        <v>0</v>
      </c>
      <c r="J556" s="50">
        <v>0</v>
      </c>
      <c r="K556" s="50">
        <v>0</v>
      </c>
      <c r="L556" s="50">
        <v>0</v>
      </c>
      <c r="M556" s="49">
        <v>3.0809421166666673</v>
      </c>
      <c r="N556" s="49">
        <v>0.83968036245333333</v>
      </c>
      <c r="O556" s="49">
        <v>0.86856399999999989</v>
      </c>
      <c r="P556" s="50">
        <v>0</v>
      </c>
      <c r="Q556" s="50">
        <v>0</v>
      </c>
      <c r="R556" s="50">
        <v>17.259979999999999</v>
      </c>
      <c r="S556" s="51">
        <v>0</v>
      </c>
      <c r="T556" s="50">
        <v>0</v>
      </c>
      <c r="U556" s="51">
        <v>3.2444833333333336</v>
      </c>
      <c r="V556" s="51">
        <v>0</v>
      </c>
      <c r="W556" s="50">
        <v>0</v>
      </c>
      <c r="X556" s="49">
        <v>0</v>
      </c>
      <c r="Y556" s="51">
        <v>10.614133333333333</v>
      </c>
      <c r="Z556" s="52">
        <v>0</v>
      </c>
      <c r="AA556" s="52">
        <v>0</v>
      </c>
      <c r="AB556" s="52">
        <v>0</v>
      </c>
      <c r="AC556" s="52">
        <v>0</v>
      </c>
      <c r="AD556" s="52">
        <v>0</v>
      </c>
      <c r="AE556" s="50">
        <v>0</v>
      </c>
      <c r="AF556" s="50">
        <v>0</v>
      </c>
      <c r="AG556" s="50">
        <v>0</v>
      </c>
      <c r="AH556" s="50">
        <v>4.4379952800000009</v>
      </c>
      <c r="AI556" s="52">
        <v>2.7468274666666663</v>
      </c>
      <c r="AJ556" s="49">
        <v>0</v>
      </c>
      <c r="AK556" s="50">
        <v>6.8575456790123459</v>
      </c>
      <c r="AL556" s="50">
        <v>13.879456790123458</v>
      </c>
      <c r="AM556" s="50">
        <v>11.293333333333333</v>
      </c>
      <c r="AN556" s="50">
        <v>0</v>
      </c>
      <c r="AO556" s="50">
        <v>0</v>
      </c>
      <c r="AP556" s="50">
        <v>0</v>
      </c>
      <c r="AQ556" s="51">
        <v>0</v>
      </c>
      <c r="AR556" s="49">
        <v>4.2023700000000002</v>
      </c>
      <c r="AS556" s="50">
        <v>3.9020270270270272</v>
      </c>
      <c r="AT556" s="50">
        <v>2.4003700000000001</v>
      </c>
      <c r="AU556" s="50">
        <v>2.0304666666666669</v>
      </c>
      <c r="AV556" s="50">
        <v>28.718086511111114</v>
      </c>
      <c r="AW556" s="50">
        <v>0</v>
      </c>
      <c r="AX556" s="50">
        <v>0.71676190476190471</v>
      </c>
      <c r="AY556" s="50">
        <v>15.789230000000002</v>
      </c>
      <c r="AZ556" s="51">
        <v>0</v>
      </c>
      <c r="BA556" s="49">
        <v>0</v>
      </c>
      <c r="BB556" s="49">
        <v>0</v>
      </c>
      <c r="BC556" s="50">
        <v>0</v>
      </c>
      <c r="BD556" s="50">
        <v>0</v>
      </c>
      <c r="BE556" s="51">
        <v>0</v>
      </c>
      <c r="BF556" s="38"/>
      <c r="BG556" s="38"/>
      <c r="BK556" s="38"/>
      <c r="BL556" s="38"/>
      <c r="BM556" s="38"/>
      <c r="BN556" s="38"/>
      <c r="BO556" s="38"/>
      <c r="BP556" s="38"/>
      <c r="BQ556" s="38"/>
      <c r="BR556" s="38"/>
      <c r="BS556" s="38"/>
      <c r="BT556" s="38"/>
      <c r="BU556" s="38"/>
      <c r="BY556" s="38"/>
      <c r="BZ556" s="38"/>
      <c r="CJ556" s="38"/>
    </row>
    <row r="557" spans="2:88" x14ac:dyDescent="0.25">
      <c r="B557" s="8">
        <v>555</v>
      </c>
      <c r="C557" s="9" t="s">
        <v>12142</v>
      </c>
      <c r="D557" s="9" t="s">
        <v>12217</v>
      </c>
      <c r="E557" s="49">
        <v>5.6046572500000007</v>
      </c>
      <c r="F557" s="50">
        <v>2.1441591666666668</v>
      </c>
      <c r="G557" s="50">
        <v>3.4518916666666666</v>
      </c>
      <c r="H557" s="51">
        <v>6.4872000000000005</v>
      </c>
      <c r="I557" s="50">
        <v>0</v>
      </c>
      <c r="J557" s="50">
        <v>0</v>
      </c>
      <c r="K557" s="50">
        <v>0</v>
      </c>
      <c r="L557" s="50">
        <v>0</v>
      </c>
      <c r="M557" s="49">
        <v>3.0809421166666673</v>
      </c>
      <c r="N557" s="49">
        <v>0.83968036245333333</v>
      </c>
      <c r="O557" s="49">
        <v>0.86856399999999989</v>
      </c>
      <c r="P557" s="50">
        <v>0</v>
      </c>
      <c r="Q557" s="50">
        <v>0</v>
      </c>
      <c r="R557" s="50">
        <v>17.259979999999999</v>
      </c>
      <c r="S557" s="51">
        <v>0</v>
      </c>
      <c r="T557" s="50">
        <v>0</v>
      </c>
      <c r="U557" s="51">
        <v>3.2444833333333336</v>
      </c>
      <c r="V557" s="51">
        <v>0</v>
      </c>
      <c r="W557" s="50">
        <v>0</v>
      </c>
      <c r="X557" s="49">
        <v>0</v>
      </c>
      <c r="Y557" s="51">
        <v>10.614133333333333</v>
      </c>
      <c r="Z557" s="52">
        <v>0</v>
      </c>
      <c r="AA557" s="52">
        <v>0</v>
      </c>
      <c r="AB557" s="52">
        <v>0</v>
      </c>
      <c r="AC557" s="52">
        <v>0</v>
      </c>
      <c r="AD557" s="52">
        <v>0</v>
      </c>
      <c r="AE557" s="50">
        <v>0</v>
      </c>
      <c r="AF557" s="50">
        <v>0</v>
      </c>
      <c r="AG557" s="50">
        <v>0</v>
      </c>
      <c r="AH557" s="50">
        <v>4.4379952800000009</v>
      </c>
      <c r="AI557" s="52">
        <v>2.7468274666666663</v>
      </c>
      <c r="AJ557" s="49">
        <v>0</v>
      </c>
      <c r="AK557" s="50">
        <v>8.5719320987654317</v>
      </c>
      <c r="AL557" s="50">
        <v>17.349320987654323</v>
      </c>
      <c r="AM557" s="50">
        <v>14.116666666666667</v>
      </c>
      <c r="AN557" s="50">
        <v>0</v>
      </c>
      <c r="AO557" s="50">
        <v>0</v>
      </c>
      <c r="AP557" s="50">
        <v>0</v>
      </c>
      <c r="AQ557" s="51">
        <v>0</v>
      </c>
      <c r="AR557" s="49">
        <v>4.2023700000000002</v>
      </c>
      <c r="AS557" s="50">
        <v>3.9020270270270272</v>
      </c>
      <c r="AT557" s="50">
        <v>2.4003700000000001</v>
      </c>
      <c r="AU557" s="50">
        <v>2.0304666666666669</v>
      </c>
      <c r="AV557" s="50">
        <v>28.718086511111114</v>
      </c>
      <c r="AW557" s="50">
        <v>0</v>
      </c>
      <c r="AX557" s="50">
        <v>0.71676190476190471</v>
      </c>
      <c r="AY557" s="50">
        <v>15.789230000000002</v>
      </c>
      <c r="AZ557" s="51">
        <v>0</v>
      </c>
      <c r="BA557" s="49">
        <v>0</v>
      </c>
      <c r="BB557" s="49">
        <v>0</v>
      </c>
      <c r="BC557" s="50">
        <v>0</v>
      </c>
      <c r="BD557" s="50">
        <v>0</v>
      </c>
      <c r="BE557" s="51">
        <v>0</v>
      </c>
      <c r="BF557" s="38"/>
      <c r="BG557" s="38"/>
      <c r="BK557" s="38"/>
      <c r="BL557" s="38"/>
      <c r="BM557" s="38"/>
      <c r="BN557" s="38"/>
      <c r="BO557" s="38"/>
      <c r="BP557" s="38"/>
      <c r="BQ557" s="38"/>
      <c r="BR557" s="38"/>
      <c r="BS557" s="38"/>
      <c r="BT557" s="38"/>
      <c r="BU557" s="38"/>
      <c r="BY557" s="38"/>
      <c r="BZ557" s="38"/>
      <c r="CJ557" s="38"/>
    </row>
    <row r="558" spans="2:88" x14ac:dyDescent="0.25">
      <c r="B558" s="8">
        <v>556</v>
      </c>
      <c r="C558" s="9" t="s">
        <v>12142</v>
      </c>
      <c r="D558" s="9" t="s">
        <v>12218</v>
      </c>
      <c r="E558" s="49">
        <v>6.7255887000000003</v>
      </c>
      <c r="F558" s="50">
        <v>2.572991</v>
      </c>
      <c r="G558" s="50">
        <v>4.1422699999999999</v>
      </c>
      <c r="H558" s="51">
        <v>7.7846400000000013</v>
      </c>
      <c r="I558" s="50">
        <v>0</v>
      </c>
      <c r="J558" s="50">
        <v>0</v>
      </c>
      <c r="K558" s="50">
        <v>0</v>
      </c>
      <c r="L558" s="50">
        <v>0</v>
      </c>
      <c r="M558" s="49">
        <v>3.0809421166666673</v>
      </c>
      <c r="N558" s="49">
        <v>0.83968036245333333</v>
      </c>
      <c r="O558" s="49">
        <v>0.86856399999999989</v>
      </c>
      <c r="P558" s="50">
        <v>0</v>
      </c>
      <c r="Q558" s="50">
        <v>0</v>
      </c>
      <c r="R558" s="50">
        <v>17.259979999999999</v>
      </c>
      <c r="S558" s="51">
        <v>0</v>
      </c>
      <c r="T558" s="50">
        <v>0</v>
      </c>
      <c r="U558" s="51">
        <v>3.2444833333333336</v>
      </c>
      <c r="V558" s="51">
        <v>0</v>
      </c>
      <c r="W558" s="50">
        <v>0</v>
      </c>
      <c r="X558" s="49">
        <v>0</v>
      </c>
      <c r="Y558" s="51">
        <v>10.614133333333333</v>
      </c>
      <c r="Z558" s="52">
        <v>0</v>
      </c>
      <c r="AA558" s="52">
        <v>0</v>
      </c>
      <c r="AB558" s="52">
        <v>0</v>
      </c>
      <c r="AC558" s="52">
        <v>0</v>
      </c>
      <c r="AD558" s="52">
        <v>0</v>
      </c>
      <c r="AE558" s="50">
        <v>0</v>
      </c>
      <c r="AF558" s="50">
        <v>0</v>
      </c>
      <c r="AG558" s="50">
        <v>0</v>
      </c>
      <c r="AH558" s="50">
        <v>4.4379952800000009</v>
      </c>
      <c r="AI558" s="52">
        <v>2.7468274666666663</v>
      </c>
      <c r="AJ558" s="49">
        <v>0</v>
      </c>
      <c r="AK558" s="50">
        <v>10.286318518518518</v>
      </c>
      <c r="AL558" s="50">
        <v>20.819185185185187</v>
      </c>
      <c r="AM558" s="50">
        <v>16.939999999999998</v>
      </c>
      <c r="AN558" s="50">
        <v>0</v>
      </c>
      <c r="AO558" s="50">
        <v>0</v>
      </c>
      <c r="AP558" s="50">
        <v>0</v>
      </c>
      <c r="AQ558" s="51">
        <v>0</v>
      </c>
      <c r="AR558" s="49">
        <v>4.2023700000000002</v>
      </c>
      <c r="AS558" s="50">
        <v>3.9020270270270272</v>
      </c>
      <c r="AT558" s="50">
        <v>2.4003700000000001</v>
      </c>
      <c r="AU558" s="50">
        <v>2.5380833333333337</v>
      </c>
      <c r="AV558" s="50">
        <v>33.914169705555558</v>
      </c>
      <c r="AW558" s="50">
        <v>0</v>
      </c>
      <c r="AX558" s="50">
        <v>0.71676190476190471</v>
      </c>
      <c r="AY558" s="50">
        <v>15.789230000000002</v>
      </c>
      <c r="AZ558" s="51">
        <v>0</v>
      </c>
      <c r="BA558" s="49">
        <v>0</v>
      </c>
      <c r="BB558" s="49">
        <v>0</v>
      </c>
      <c r="BC558" s="50">
        <v>0</v>
      </c>
      <c r="BD558" s="50">
        <v>0</v>
      </c>
      <c r="BE558" s="51">
        <v>0</v>
      </c>
      <c r="BF558" s="38"/>
      <c r="BG558" s="38"/>
      <c r="BK558" s="38"/>
      <c r="BL558" s="38"/>
      <c r="BM558" s="38"/>
      <c r="BN558" s="38"/>
      <c r="BO558" s="38"/>
      <c r="BP558" s="38"/>
      <c r="BQ558" s="38"/>
      <c r="BR558" s="38"/>
      <c r="BS558" s="38"/>
      <c r="BT558" s="38"/>
      <c r="BU558" s="38"/>
      <c r="BY558" s="38"/>
      <c r="BZ558" s="38"/>
      <c r="CJ558" s="38"/>
    </row>
    <row r="559" spans="2:88" x14ac:dyDescent="0.25">
      <c r="B559" s="8">
        <v>557</v>
      </c>
      <c r="C559" s="9" t="s">
        <v>12142</v>
      </c>
      <c r="D559" s="9" t="s">
        <v>12219</v>
      </c>
      <c r="E559" s="49">
        <v>6.7255887000000003</v>
      </c>
      <c r="F559" s="50">
        <v>2.572991</v>
      </c>
      <c r="G559" s="50">
        <v>4.1422699999999999</v>
      </c>
      <c r="H559" s="51">
        <v>7.7846400000000013</v>
      </c>
      <c r="I559" s="50">
        <v>0</v>
      </c>
      <c r="J559" s="50">
        <v>0</v>
      </c>
      <c r="K559" s="50">
        <v>0</v>
      </c>
      <c r="L559" s="50">
        <v>0</v>
      </c>
      <c r="M559" s="49">
        <v>6.1618842333333346</v>
      </c>
      <c r="N559" s="49">
        <v>1.0706149940533334</v>
      </c>
      <c r="O559" s="49">
        <v>1.7371279999999998</v>
      </c>
      <c r="P559" s="50">
        <v>0</v>
      </c>
      <c r="Q559" s="50">
        <v>0</v>
      </c>
      <c r="R559" s="50">
        <v>51.091293333333333</v>
      </c>
      <c r="S559" s="51">
        <v>0</v>
      </c>
      <c r="T559" s="50">
        <v>0</v>
      </c>
      <c r="U559" s="51">
        <v>8.1743666666666677</v>
      </c>
      <c r="V559" s="51">
        <v>0</v>
      </c>
      <c r="W559" s="50">
        <v>0</v>
      </c>
      <c r="X559" s="49">
        <v>0</v>
      </c>
      <c r="Y559" s="51">
        <v>17.341600000000003</v>
      </c>
      <c r="Z559" s="52">
        <v>0</v>
      </c>
      <c r="AA559" s="52">
        <v>0</v>
      </c>
      <c r="AB559" s="52">
        <v>0</v>
      </c>
      <c r="AC559" s="52">
        <v>0</v>
      </c>
      <c r="AD559" s="52">
        <v>0</v>
      </c>
      <c r="AE559" s="50">
        <v>0</v>
      </c>
      <c r="AF559" s="50">
        <v>0</v>
      </c>
      <c r="AG559" s="50">
        <v>0</v>
      </c>
      <c r="AH559" s="50">
        <v>8.8759905600000018</v>
      </c>
      <c r="AI559" s="52">
        <v>5.4636506518518519</v>
      </c>
      <c r="AJ559" s="49">
        <v>0</v>
      </c>
      <c r="AK559" s="50">
        <v>10.286318518518518</v>
      </c>
      <c r="AL559" s="50">
        <v>20.819185185185187</v>
      </c>
      <c r="AM559" s="50">
        <v>16.939999999999998</v>
      </c>
      <c r="AN559" s="50">
        <v>0</v>
      </c>
      <c r="AO559" s="50">
        <v>0</v>
      </c>
      <c r="AP559" s="50">
        <v>0</v>
      </c>
      <c r="AQ559" s="51">
        <v>0</v>
      </c>
      <c r="AR559" s="49">
        <v>8.4047400000000003</v>
      </c>
      <c r="AS559" s="50">
        <v>3.9020270270270272</v>
      </c>
      <c r="AT559" s="50">
        <v>4.8007400000000002</v>
      </c>
      <c r="AU559" s="50">
        <v>3.0457000000000001</v>
      </c>
      <c r="AV559" s="50">
        <v>47.044006633333339</v>
      </c>
      <c r="AW559" s="50">
        <v>0</v>
      </c>
      <c r="AX559" s="50">
        <v>1.4335238095238094</v>
      </c>
      <c r="AY559" s="50">
        <v>34.600519999999996</v>
      </c>
      <c r="AZ559" s="51">
        <v>0</v>
      </c>
      <c r="BA559" s="49">
        <v>0</v>
      </c>
      <c r="BB559" s="49">
        <v>0</v>
      </c>
      <c r="BC559" s="50">
        <v>0</v>
      </c>
      <c r="BD559" s="50">
        <v>0</v>
      </c>
      <c r="BE559" s="51">
        <v>0</v>
      </c>
      <c r="BF559" s="38"/>
      <c r="BG559" s="38"/>
      <c r="BK559" s="38"/>
      <c r="BL559" s="38"/>
      <c r="BM559" s="38"/>
      <c r="BN559" s="38"/>
      <c r="BO559" s="38"/>
      <c r="BP559" s="38"/>
      <c r="BQ559" s="38"/>
      <c r="BR559" s="38"/>
      <c r="BS559" s="38"/>
      <c r="BT559" s="38"/>
      <c r="BU559" s="38"/>
      <c r="BY559" s="38"/>
      <c r="BZ559" s="38"/>
      <c r="CJ559" s="38"/>
    </row>
    <row r="560" spans="2:88" x14ac:dyDescent="0.25">
      <c r="B560" s="8">
        <v>558</v>
      </c>
      <c r="C560" s="9" t="s">
        <v>12142</v>
      </c>
      <c r="D560" s="9" t="s">
        <v>12220</v>
      </c>
      <c r="E560" s="49">
        <v>8.9674516000000004</v>
      </c>
      <c r="F560" s="50">
        <v>3.4306546666666669</v>
      </c>
      <c r="G560" s="50">
        <v>5.5230266666666665</v>
      </c>
      <c r="H560" s="51">
        <v>10.379520000000001</v>
      </c>
      <c r="I560" s="50">
        <v>0</v>
      </c>
      <c r="J560" s="50">
        <v>0</v>
      </c>
      <c r="K560" s="50">
        <v>0</v>
      </c>
      <c r="L560" s="50">
        <v>0</v>
      </c>
      <c r="M560" s="49">
        <v>6.1618842333333346</v>
      </c>
      <c r="N560" s="49">
        <v>1.0706149940533334</v>
      </c>
      <c r="O560" s="49">
        <v>1.7371279999999998</v>
      </c>
      <c r="P560" s="50">
        <v>0</v>
      </c>
      <c r="Q560" s="50">
        <v>0</v>
      </c>
      <c r="R560" s="50">
        <v>51.091293333333333</v>
      </c>
      <c r="S560" s="51">
        <v>0</v>
      </c>
      <c r="T560" s="50">
        <v>0</v>
      </c>
      <c r="U560" s="51">
        <v>8.1743666666666677</v>
      </c>
      <c r="V560" s="51">
        <v>0</v>
      </c>
      <c r="W560" s="50">
        <v>0</v>
      </c>
      <c r="X560" s="49">
        <v>0</v>
      </c>
      <c r="Y560" s="51">
        <v>17.341600000000003</v>
      </c>
      <c r="Z560" s="52">
        <v>0</v>
      </c>
      <c r="AA560" s="52">
        <v>0</v>
      </c>
      <c r="AB560" s="52">
        <v>0</v>
      </c>
      <c r="AC560" s="52">
        <v>0</v>
      </c>
      <c r="AD560" s="52">
        <v>0</v>
      </c>
      <c r="AE560" s="50">
        <v>0</v>
      </c>
      <c r="AF560" s="50">
        <v>0</v>
      </c>
      <c r="AG560" s="50">
        <v>0</v>
      </c>
      <c r="AH560" s="50">
        <v>8.8759905600000018</v>
      </c>
      <c r="AI560" s="52">
        <v>5.4636506518518519</v>
      </c>
      <c r="AJ560" s="49">
        <v>0</v>
      </c>
      <c r="AK560" s="50">
        <v>13.715091358024692</v>
      </c>
      <c r="AL560" s="50">
        <v>27.758913580246915</v>
      </c>
      <c r="AM560" s="50">
        <v>22.586666666666666</v>
      </c>
      <c r="AN560" s="50">
        <v>0</v>
      </c>
      <c r="AO560" s="50">
        <v>0</v>
      </c>
      <c r="AP560" s="50">
        <v>0</v>
      </c>
      <c r="AQ560" s="51">
        <v>0</v>
      </c>
      <c r="AR560" s="49">
        <v>8.4047400000000003</v>
      </c>
      <c r="AS560" s="50">
        <v>3.9020270270270272</v>
      </c>
      <c r="AT560" s="50">
        <v>4.8007400000000002</v>
      </c>
      <c r="AU560" s="50">
        <v>4.0609333333333337</v>
      </c>
      <c r="AV560" s="50">
        <v>57.436173022222228</v>
      </c>
      <c r="AW560" s="50">
        <v>0</v>
      </c>
      <c r="AX560" s="50">
        <v>1.4335238095238094</v>
      </c>
      <c r="AY560" s="50">
        <v>34.600519999999996</v>
      </c>
      <c r="AZ560" s="51">
        <v>0</v>
      </c>
      <c r="BA560" s="49">
        <v>0</v>
      </c>
      <c r="BB560" s="49">
        <v>0</v>
      </c>
      <c r="BC560" s="50">
        <v>0</v>
      </c>
      <c r="BD560" s="50">
        <v>0</v>
      </c>
      <c r="BE560" s="51">
        <v>0</v>
      </c>
      <c r="BF560" s="38"/>
      <c r="BG560" s="38"/>
      <c r="BK560" s="38"/>
      <c r="BL560" s="38"/>
      <c r="BM560" s="38"/>
      <c r="BN560" s="38"/>
      <c r="BO560" s="38"/>
      <c r="BP560" s="38"/>
      <c r="BQ560" s="38"/>
      <c r="BR560" s="38"/>
      <c r="BS560" s="38"/>
      <c r="BT560" s="38"/>
      <c r="BU560" s="38"/>
      <c r="BY560" s="38"/>
      <c r="BZ560" s="38"/>
      <c r="CJ560" s="38"/>
    </row>
    <row r="561" spans="2:88" x14ac:dyDescent="0.25">
      <c r="B561" s="8">
        <v>559</v>
      </c>
      <c r="C561" s="9" t="s">
        <v>12142</v>
      </c>
      <c r="D561" s="9" t="s">
        <v>12221</v>
      </c>
      <c r="E561" s="49">
        <v>11.209314500000001</v>
      </c>
      <c r="F561" s="50">
        <v>4.2883183333333337</v>
      </c>
      <c r="G561" s="50">
        <v>6.9037833333333332</v>
      </c>
      <c r="H561" s="51">
        <v>12.974400000000001</v>
      </c>
      <c r="I561" s="50">
        <v>0</v>
      </c>
      <c r="J561" s="50">
        <v>0</v>
      </c>
      <c r="K561" s="50">
        <v>0</v>
      </c>
      <c r="L561" s="50">
        <v>0</v>
      </c>
      <c r="M561" s="49">
        <v>6.1618842333333346</v>
      </c>
      <c r="N561" s="49">
        <v>1.0706149940533334</v>
      </c>
      <c r="O561" s="49">
        <v>1.7371279999999998</v>
      </c>
      <c r="P561" s="50">
        <v>0</v>
      </c>
      <c r="Q561" s="50">
        <v>0</v>
      </c>
      <c r="R561" s="50">
        <v>51.091293333333333</v>
      </c>
      <c r="S561" s="51">
        <v>0</v>
      </c>
      <c r="T561" s="50">
        <v>0</v>
      </c>
      <c r="U561" s="51">
        <v>8.1743666666666677</v>
      </c>
      <c r="V561" s="51">
        <v>0</v>
      </c>
      <c r="W561" s="50">
        <v>0</v>
      </c>
      <c r="X561" s="49">
        <v>0</v>
      </c>
      <c r="Y561" s="51">
        <v>17.341600000000003</v>
      </c>
      <c r="Z561" s="52">
        <v>0</v>
      </c>
      <c r="AA561" s="52">
        <v>0</v>
      </c>
      <c r="AB561" s="52">
        <v>0</v>
      </c>
      <c r="AC561" s="52">
        <v>0</v>
      </c>
      <c r="AD561" s="52">
        <v>0</v>
      </c>
      <c r="AE561" s="50">
        <v>0</v>
      </c>
      <c r="AF561" s="50">
        <v>0</v>
      </c>
      <c r="AG561" s="50">
        <v>0</v>
      </c>
      <c r="AH561" s="50">
        <v>8.8759905600000018</v>
      </c>
      <c r="AI561" s="52">
        <v>5.4636506518518519</v>
      </c>
      <c r="AJ561" s="49">
        <v>0</v>
      </c>
      <c r="AK561" s="50">
        <v>17.143864197530863</v>
      </c>
      <c r="AL561" s="50">
        <v>34.698641975308647</v>
      </c>
      <c r="AM561" s="50">
        <v>28.233333333333334</v>
      </c>
      <c r="AN561" s="50">
        <v>0</v>
      </c>
      <c r="AO561" s="50">
        <v>0</v>
      </c>
      <c r="AP561" s="50">
        <v>0</v>
      </c>
      <c r="AQ561" s="51">
        <v>0</v>
      </c>
      <c r="AR561" s="49">
        <v>8.4047400000000003</v>
      </c>
      <c r="AS561" s="50">
        <v>3.9020270270270272</v>
      </c>
      <c r="AT561" s="50">
        <v>4.8007400000000002</v>
      </c>
      <c r="AU561" s="50">
        <v>4.0609333333333337</v>
      </c>
      <c r="AV561" s="50">
        <v>57.436173022222228</v>
      </c>
      <c r="AW561" s="50">
        <v>0</v>
      </c>
      <c r="AX561" s="50">
        <v>1.4335238095238094</v>
      </c>
      <c r="AY561" s="50">
        <v>34.600519999999996</v>
      </c>
      <c r="AZ561" s="51">
        <v>0</v>
      </c>
      <c r="BA561" s="49">
        <v>0</v>
      </c>
      <c r="BB561" s="49">
        <v>0</v>
      </c>
      <c r="BC561" s="50">
        <v>0</v>
      </c>
      <c r="BD561" s="50">
        <v>0</v>
      </c>
      <c r="BE561" s="51">
        <v>0</v>
      </c>
      <c r="BF561" s="38"/>
      <c r="BG561" s="38"/>
      <c r="BK561" s="38"/>
      <c r="BL561" s="38"/>
      <c r="BM561" s="38"/>
      <c r="BN561" s="38"/>
      <c r="BO561" s="38"/>
      <c r="BP561" s="38"/>
      <c r="BQ561" s="38"/>
      <c r="BR561" s="38"/>
      <c r="BS561" s="38"/>
      <c r="BT561" s="38"/>
      <c r="BU561" s="38"/>
      <c r="BY561" s="38"/>
      <c r="BZ561" s="38"/>
      <c r="CJ561" s="38"/>
    </row>
    <row r="562" spans="2:88" x14ac:dyDescent="0.25">
      <c r="B562" s="8">
        <v>560</v>
      </c>
      <c r="C562" s="9" t="s">
        <v>12142</v>
      </c>
      <c r="D562" s="9" t="s">
        <v>12222</v>
      </c>
      <c r="E562" s="49">
        <v>13.451177400000001</v>
      </c>
      <c r="F562" s="50">
        <v>5.1459820000000001</v>
      </c>
      <c r="G562" s="50">
        <v>8.2845399999999998</v>
      </c>
      <c r="H562" s="51">
        <v>15.569280000000003</v>
      </c>
      <c r="I562" s="50">
        <v>0</v>
      </c>
      <c r="J562" s="50">
        <v>0</v>
      </c>
      <c r="K562" s="50">
        <v>0</v>
      </c>
      <c r="L562" s="50">
        <v>0</v>
      </c>
      <c r="M562" s="49">
        <v>6.1618842333333346</v>
      </c>
      <c r="N562" s="49">
        <v>1.0706149940533334</v>
      </c>
      <c r="O562" s="49">
        <v>1.7371279999999998</v>
      </c>
      <c r="P562" s="50">
        <v>0</v>
      </c>
      <c r="Q562" s="50">
        <v>0</v>
      </c>
      <c r="R562" s="50">
        <v>51.091293333333333</v>
      </c>
      <c r="S562" s="51">
        <v>0</v>
      </c>
      <c r="T562" s="50">
        <v>0</v>
      </c>
      <c r="U562" s="51">
        <v>8.1743666666666677</v>
      </c>
      <c r="V562" s="51">
        <v>0</v>
      </c>
      <c r="W562" s="50">
        <v>0</v>
      </c>
      <c r="X562" s="49">
        <v>0</v>
      </c>
      <c r="Y562" s="51">
        <v>17.341600000000003</v>
      </c>
      <c r="Z562" s="52">
        <v>0</v>
      </c>
      <c r="AA562" s="52">
        <v>0</v>
      </c>
      <c r="AB562" s="52">
        <v>0</v>
      </c>
      <c r="AC562" s="52">
        <v>0</v>
      </c>
      <c r="AD562" s="52">
        <v>0</v>
      </c>
      <c r="AE562" s="50">
        <v>0</v>
      </c>
      <c r="AF562" s="50">
        <v>0</v>
      </c>
      <c r="AG562" s="50">
        <v>0</v>
      </c>
      <c r="AH562" s="50">
        <v>8.8759905600000018</v>
      </c>
      <c r="AI562" s="52">
        <v>5.4636506518518519</v>
      </c>
      <c r="AJ562" s="49">
        <v>0</v>
      </c>
      <c r="AK562" s="50">
        <v>20.572637037037037</v>
      </c>
      <c r="AL562" s="50">
        <v>41.638370370370374</v>
      </c>
      <c r="AM562" s="50">
        <v>33.879999999999995</v>
      </c>
      <c r="AN562" s="50">
        <v>0</v>
      </c>
      <c r="AO562" s="50">
        <v>0</v>
      </c>
      <c r="AP562" s="50">
        <v>0</v>
      </c>
      <c r="AQ562" s="51">
        <v>0</v>
      </c>
      <c r="AR562" s="49">
        <v>8.4047400000000003</v>
      </c>
      <c r="AS562" s="50">
        <v>3.9020270270270272</v>
      </c>
      <c r="AT562" s="50">
        <v>4.8007400000000002</v>
      </c>
      <c r="AU562" s="50">
        <v>5.0761666666666674</v>
      </c>
      <c r="AV562" s="50">
        <v>67.828339411111116</v>
      </c>
      <c r="AW562" s="50">
        <v>0</v>
      </c>
      <c r="AX562" s="50">
        <v>1.4335238095238094</v>
      </c>
      <c r="AY562" s="50">
        <v>34.600519999999996</v>
      </c>
      <c r="AZ562" s="51">
        <v>0</v>
      </c>
      <c r="BA562" s="49">
        <v>0</v>
      </c>
      <c r="BB562" s="49">
        <v>0</v>
      </c>
      <c r="BC562" s="50">
        <v>0</v>
      </c>
      <c r="BD562" s="50">
        <v>0</v>
      </c>
      <c r="BE562" s="51">
        <v>0</v>
      </c>
      <c r="BF562" s="38"/>
      <c r="BG562" s="38"/>
      <c r="BK562" s="38"/>
      <c r="BL562" s="38"/>
      <c r="BM562" s="38"/>
      <c r="BN562" s="38"/>
      <c r="BO562" s="38"/>
      <c r="BP562" s="38"/>
      <c r="BQ562" s="38"/>
      <c r="BR562" s="38"/>
      <c r="BS562" s="38"/>
      <c r="BT562" s="38"/>
      <c r="BU562" s="38"/>
      <c r="BY562" s="38"/>
      <c r="BZ562" s="38"/>
      <c r="CJ562" s="38"/>
    </row>
    <row r="563" spans="2:88" x14ac:dyDescent="0.25">
      <c r="B563" s="8">
        <v>561</v>
      </c>
      <c r="C563" s="9" t="s">
        <v>12142</v>
      </c>
      <c r="D563" s="9" t="s">
        <v>12223</v>
      </c>
      <c r="E563" s="49">
        <v>10.088383050000001</v>
      </c>
      <c r="F563" s="50">
        <v>3.8594865</v>
      </c>
      <c r="G563" s="50">
        <v>6.2134049999999998</v>
      </c>
      <c r="H563" s="51">
        <v>11.676960000000001</v>
      </c>
      <c r="I563" s="50">
        <v>0</v>
      </c>
      <c r="J563" s="50">
        <v>0</v>
      </c>
      <c r="K563" s="50">
        <v>0</v>
      </c>
      <c r="L563" s="50">
        <v>0</v>
      </c>
      <c r="M563" s="49">
        <v>9.2428263500000014</v>
      </c>
      <c r="N563" s="49">
        <v>1.3535408698222222</v>
      </c>
      <c r="O563" s="49">
        <v>2.6056919999999995</v>
      </c>
      <c r="P563" s="50">
        <v>0</v>
      </c>
      <c r="Q563" s="50">
        <v>0</v>
      </c>
      <c r="R563" s="50">
        <v>84.639939999999996</v>
      </c>
      <c r="S563" s="51">
        <v>0</v>
      </c>
      <c r="T563" s="50">
        <v>0</v>
      </c>
      <c r="U563" s="51">
        <v>8.7411133333333364</v>
      </c>
      <c r="V563" s="51">
        <v>0</v>
      </c>
      <c r="W563" s="50">
        <v>0</v>
      </c>
      <c r="X563" s="49">
        <v>0</v>
      </c>
      <c r="Y563" s="51">
        <v>30.796533333333336</v>
      </c>
      <c r="Z563" s="52">
        <v>0</v>
      </c>
      <c r="AA563" s="52">
        <v>0</v>
      </c>
      <c r="AB563" s="52">
        <v>0</v>
      </c>
      <c r="AC563" s="52">
        <v>0</v>
      </c>
      <c r="AD563" s="52">
        <v>0</v>
      </c>
      <c r="AE563" s="50">
        <v>0</v>
      </c>
      <c r="AF563" s="50">
        <v>0</v>
      </c>
      <c r="AG563" s="50">
        <v>0</v>
      </c>
      <c r="AH563" s="50">
        <v>13.313985840000004</v>
      </c>
      <c r="AI563" s="52">
        <v>8.180473837037038</v>
      </c>
      <c r="AJ563" s="49">
        <v>0</v>
      </c>
      <c r="AK563" s="50">
        <v>15.429477777777777</v>
      </c>
      <c r="AL563" s="50">
        <v>31.228777777777779</v>
      </c>
      <c r="AM563" s="50">
        <v>25.409999999999997</v>
      </c>
      <c r="AN563" s="50">
        <v>0</v>
      </c>
      <c r="AO563" s="50">
        <v>0</v>
      </c>
      <c r="AP563" s="50">
        <v>0</v>
      </c>
      <c r="AQ563" s="51">
        <v>0</v>
      </c>
      <c r="AR563" s="49">
        <v>12.60711</v>
      </c>
      <c r="AS563" s="50">
        <v>3.9020270270270272</v>
      </c>
      <c r="AT563" s="50">
        <v>7.2011099999999999</v>
      </c>
      <c r="AU563" s="50">
        <v>4.5685500000000001</v>
      </c>
      <c r="AV563" s="50">
        <v>70.566009950000009</v>
      </c>
      <c r="AW563" s="50">
        <v>0</v>
      </c>
      <c r="AX563" s="50">
        <v>2.1502857142857144</v>
      </c>
      <c r="AY563" s="50">
        <v>48.525563333333338</v>
      </c>
      <c r="AZ563" s="51">
        <v>0</v>
      </c>
      <c r="BA563" s="49">
        <v>0</v>
      </c>
      <c r="BB563" s="49">
        <v>0</v>
      </c>
      <c r="BC563" s="50">
        <v>0</v>
      </c>
      <c r="BD563" s="50">
        <v>0</v>
      </c>
      <c r="BE563" s="51">
        <v>0</v>
      </c>
      <c r="BF563" s="38"/>
      <c r="BG563" s="38"/>
      <c r="BK563" s="38"/>
      <c r="BL563" s="38"/>
      <c r="BM563" s="38"/>
      <c r="BN563" s="38"/>
      <c r="BO563" s="38"/>
      <c r="BP563" s="38"/>
      <c r="BQ563" s="38"/>
      <c r="BR563" s="38"/>
      <c r="BS563" s="38"/>
      <c r="BT563" s="38"/>
      <c r="BU563" s="38"/>
      <c r="BY563" s="38"/>
      <c r="BZ563" s="38"/>
      <c r="CJ563" s="38"/>
    </row>
    <row r="564" spans="2:88" x14ac:dyDescent="0.25">
      <c r="B564" s="8">
        <v>562</v>
      </c>
      <c r="C564" s="9" t="s">
        <v>12142</v>
      </c>
      <c r="D564" s="9" t="s">
        <v>12224</v>
      </c>
      <c r="E564" s="49">
        <v>13.451177400000001</v>
      </c>
      <c r="F564" s="50">
        <v>5.1459820000000001</v>
      </c>
      <c r="G564" s="50">
        <v>8.2845399999999998</v>
      </c>
      <c r="H564" s="51">
        <v>15.569280000000003</v>
      </c>
      <c r="I564" s="50">
        <v>0</v>
      </c>
      <c r="J564" s="50">
        <v>0</v>
      </c>
      <c r="K564" s="50">
        <v>0</v>
      </c>
      <c r="L564" s="50">
        <v>0</v>
      </c>
      <c r="M564" s="49">
        <v>9.2428263500000014</v>
      </c>
      <c r="N564" s="49">
        <v>1.3535408698222222</v>
      </c>
      <c r="O564" s="49">
        <v>2.6056919999999995</v>
      </c>
      <c r="P564" s="50">
        <v>0</v>
      </c>
      <c r="Q564" s="50">
        <v>0</v>
      </c>
      <c r="R564" s="50">
        <v>84.639939999999996</v>
      </c>
      <c r="S564" s="51">
        <v>0</v>
      </c>
      <c r="T564" s="50">
        <v>0</v>
      </c>
      <c r="U564" s="51">
        <v>8.7411133333333364</v>
      </c>
      <c r="V564" s="51">
        <v>0</v>
      </c>
      <c r="W564" s="50">
        <v>0</v>
      </c>
      <c r="X564" s="49">
        <v>0</v>
      </c>
      <c r="Y564" s="51">
        <v>30.796533333333336</v>
      </c>
      <c r="Z564" s="52">
        <v>0</v>
      </c>
      <c r="AA564" s="52">
        <v>0</v>
      </c>
      <c r="AB564" s="52">
        <v>0</v>
      </c>
      <c r="AC564" s="52">
        <v>0</v>
      </c>
      <c r="AD564" s="52">
        <v>0</v>
      </c>
      <c r="AE564" s="50">
        <v>0</v>
      </c>
      <c r="AF564" s="50">
        <v>0</v>
      </c>
      <c r="AG564" s="50">
        <v>0</v>
      </c>
      <c r="AH564" s="50">
        <v>13.313985840000004</v>
      </c>
      <c r="AI564" s="52">
        <v>8.180473837037038</v>
      </c>
      <c r="AJ564" s="49">
        <v>0</v>
      </c>
      <c r="AK564" s="50">
        <v>20.572637037037037</v>
      </c>
      <c r="AL564" s="50">
        <v>41.638370370370374</v>
      </c>
      <c r="AM564" s="50">
        <v>33.879999999999995</v>
      </c>
      <c r="AN564" s="50">
        <v>0</v>
      </c>
      <c r="AO564" s="50">
        <v>0</v>
      </c>
      <c r="AP564" s="50">
        <v>0</v>
      </c>
      <c r="AQ564" s="51">
        <v>0</v>
      </c>
      <c r="AR564" s="49">
        <v>12.60711</v>
      </c>
      <c r="AS564" s="50">
        <v>3.9020270270270272</v>
      </c>
      <c r="AT564" s="50">
        <v>7.2011099999999999</v>
      </c>
      <c r="AU564" s="50">
        <v>6.0914000000000001</v>
      </c>
      <c r="AV564" s="50">
        <v>86.154259533333345</v>
      </c>
      <c r="AW564" s="50">
        <v>0</v>
      </c>
      <c r="AX564" s="50">
        <v>2.1502857142857144</v>
      </c>
      <c r="AY564" s="50">
        <v>48.525563333333338</v>
      </c>
      <c r="AZ564" s="51">
        <v>0</v>
      </c>
      <c r="BA564" s="49">
        <v>0</v>
      </c>
      <c r="BB564" s="49">
        <v>0</v>
      </c>
      <c r="BC564" s="50">
        <v>0</v>
      </c>
      <c r="BD564" s="50">
        <v>0</v>
      </c>
      <c r="BE564" s="51">
        <v>0</v>
      </c>
      <c r="BF564" s="38"/>
      <c r="BG564" s="38"/>
      <c r="BK564" s="38"/>
      <c r="BL564" s="38"/>
      <c r="BM564" s="38"/>
      <c r="BN564" s="38"/>
      <c r="BO564" s="38"/>
      <c r="BP564" s="38"/>
      <c r="BQ564" s="38"/>
      <c r="BR564" s="38"/>
      <c r="BS564" s="38"/>
      <c r="BT564" s="38"/>
      <c r="BU564" s="38"/>
      <c r="BY564" s="38"/>
      <c r="BZ564" s="38"/>
      <c r="CJ564" s="38"/>
    </row>
    <row r="565" spans="2:88" x14ac:dyDescent="0.25">
      <c r="B565" s="8">
        <v>563</v>
      </c>
      <c r="C565" s="9" t="s">
        <v>12142</v>
      </c>
      <c r="D565" s="9" t="s">
        <v>12225</v>
      </c>
      <c r="E565" s="49">
        <v>16.81397175</v>
      </c>
      <c r="F565" s="50">
        <v>6.4324775000000001</v>
      </c>
      <c r="G565" s="50">
        <v>10.355675</v>
      </c>
      <c r="H565" s="51">
        <v>19.461600000000004</v>
      </c>
      <c r="I565" s="50">
        <v>0</v>
      </c>
      <c r="J565" s="50">
        <v>0</v>
      </c>
      <c r="K565" s="50">
        <v>0</v>
      </c>
      <c r="L565" s="50">
        <v>0</v>
      </c>
      <c r="M565" s="49">
        <v>9.2428263500000014</v>
      </c>
      <c r="N565" s="49">
        <v>1.3535408698222222</v>
      </c>
      <c r="O565" s="49">
        <v>2.6056919999999995</v>
      </c>
      <c r="P565" s="50">
        <v>0</v>
      </c>
      <c r="Q565" s="50">
        <v>0</v>
      </c>
      <c r="R565" s="50">
        <v>84.639939999999996</v>
      </c>
      <c r="S565" s="51">
        <v>0</v>
      </c>
      <c r="T565" s="50">
        <v>0</v>
      </c>
      <c r="U565" s="51">
        <v>8.7411133333333364</v>
      </c>
      <c r="V565" s="51">
        <v>0</v>
      </c>
      <c r="W565" s="50">
        <v>0</v>
      </c>
      <c r="X565" s="49">
        <v>0</v>
      </c>
      <c r="Y565" s="51">
        <v>30.796533333333336</v>
      </c>
      <c r="Z565" s="52">
        <v>0</v>
      </c>
      <c r="AA565" s="52">
        <v>0</v>
      </c>
      <c r="AB565" s="52">
        <v>0</v>
      </c>
      <c r="AC565" s="52">
        <v>0</v>
      </c>
      <c r="AD565" s="52">
        <v>0</v>
      </c>
      <c r="AE565" s="50">
        <v>0</v>
      </c>
      <c r="AF565" s="50">
        <v>0</v>
      </c>
      <c r="AG565" s="50">
        <v>0</v>
      </c>
      <c r="AH565" s="50">
        <v>13.313985840000004</v>
      </c>
      <c r="AI565" s="52">
        <v>8.180473837037038</v>
      </c>
      <c r="AJ565" s="49">
        <v>0</v>
      </c>
      <c r="AK565" s="50">
        <v>25.715796296296297</v>
      </c>
      <c r="AL565" s="50">
        <v>52.04796296296297</v>
      </c>
      <c r="AM565" s="50">
        <v>42.349999999999994</v>
      </c>
      <c r="AN565" s="50">
        <v>0</v>
      </c>
      <c r="AO565" s="50">
        <v>0</v>
      </c>
      <c r="AP565" s="50">
        <v>0</v>
      </c>
      <c r="AQ565" s="51">
        <v>0</v>
      </c>
      <c r="AR565" s="49">
        <v>12.60711</v>
      </c>
      <c r="AS565" s="50">
        <v>3.9020270270270272</v>
      </c>
      <c r="AT565" s="50">
        <v>7.2011099999999999</v>
      </c>
      <c r="AU565" s="50">
        <v>6.0914000000000001</v>
      </c>
      <c r="AV565" s="50">
        <v>86.154259533333345</v>
      </c>
      <c r="AW565" s="50">
        <v>0</v>
      </c>
      <c r="AX565" s="50">
        <v>2.1502857142857144</v>
      </c>
      <c r="AY565" s="50">
        <v>48.525563333333338</v>
      </c>
      <c r="AZ565" s="51">
        <v>0</v>
      </c>
      <c r="BA565" s="49">
        <v>0</v>
      </c>
      <c r="BB565" s="49">
        <v>0</v>
      </c>
      <c r="BC565" s="50">
        <v>0</v>
      </c>
      <c r="BD565" s="50">
        <v>0</v>
      </c>
      <c r="BE565" s="51">
        <v>0</v>
      </c>
      <c r="BF565" s="38"/>
      <c r="BG565" s="38"/>
      <c r="BK565" s="38"/>
      <c r="BL565" s="38"/>
      <c r="BM565" s="38"/>
      <c r="BN565" s="38"/>
      <c r="BO565" s="38"/>
      <c r="BP565" s="38"/>
      <c r="BQ565" s="38"/>
      <c r="BR565" s="38"/>
      <c r="BS565" s="38"/>
      <c r="BT565" s="38"/>
      <c r="BU565" s="38"/>
      <c r="BY565" s="38"/>
      <c r="BZ565" s="38"/>
      <c r="CJ565" s="38"/>
    </row>
    <row r="566" spans="2:88" x14ac:dyDescent="0.25">
      <c r="B566" s="8">
        <v>564</v>
      </c>
      <c r="C566" s="9" t="s">
        <v>12142</v>
      </c>
      <c r="D566" s="9" t="s">
        <v>12226</v>
      </c>
      <c r="E566" s="49">
        <v>20.176766100000002</v>
      </c>
      <c r="F566" s="50">
        <v>7.7189730000000001</v>
      </c>
      <c r="G566" s="50">
        <v>12.42681</v>
      </c>
      <c r="H566" s="51">
        <v>23.353920000000002</v>
      </c>
      <c r="I566" s="50">
        <v>0</v>
      </c>
      <c r="J566" s="50">
        <v>0</v>
      </c>
      <c r="K566" s="50">
        <v>0</v>
      </c>
      <c r="L566" s="50">
        <v>0</v>
      </c>
      <c r="M566" s="49">
        <v>9.2428263500000014</v>
      </c>
      <c r="N566" s="49">
        <v>1.3535408698222222</v>
      </c>
      <c r="O566" s="49">
        <v>2.6056919999999995</v>
      </c>
      <c r="P566" s="50">
        <v>0</v>
      </c>
      <c r="Q566" s="50">
        <v>0</v>
      </c>
      <c r="R566" s="50">
        <v>84.639939999999996</v>
      </c>
      <c r="S566" s="51">
        <v>0</v>
      </c>
      <c r="T566" s="50">
        <v>0</v>
      </c>
      <c r="U566" s="51">
        <v>8.7411133333333364</v>
      </c>
      <c r="V566" s="51">
        <v>0</v>
      </c>
      <c r="W566" s="50">
        <v>0</v>
      </c>
      <c r="X566" s="49">
        <v>0</v>
      </c>
      <c r="Y566" s="51">
        <v>30.796533333333336</v>
      </c>
      <c r="Z566" s="52">
        <v>0</v>
      </c>
      <c r="AA566" s="52">
        <v>0</v>
      </c>
      <c r="AB566" s="52">
        <v>0</v>
      </c>
      <c r="AC566" s="52">
        <v>0</v>
      </c>
      <c r="AD566" s="52">
        <v>0</v>
      </c>
      <c r="AE566" s="50">
        <v>0</v>
      </c>
      <c r="AF566" s="50">
        <v>0</v>
      </c>
      <c r="AG566" s="50">
        <v>0</v>
      </c>
      <c r="AH566" s="50">
        <v>13.313985840000004</v>
      </c>
      <c r="AI566" s="52">
        <v>8.180473837037038</v>
      </c>
      <c r="AJ566" s="49">
        <v>0</v>
      </c>
      <c r="AK566" s="50">
        <v>30.858955555555553</v>
      </c>
      <c r="AL566" s="50">
        <v>62.457555555555558</v>
      </c>
      <c r="AM566" s="50">
        <v>50.819999999999993</v>
      </c>
      <c r="AN566" s="50">
        <v>0</v>
      </c>
      <c r="AO566" s="50">
        <v>0</v>
      </c>
      <c r="AP566" s="50">
        <v>0</v>
      </c>
      <c r="AQ566" s="51">
        <v>0</v>
      </c>
      <c r="AR566" s="49">
        <v>12.60711</v>
      </c>
      <c r="AS566" s="50">
        <v>3.9020270270270272</v>
      </c>
      <c r="AT566" s="50">
        <v>7.2011099999999999</v>
      </c>
      <c r="AU566" s="50">
        <v>7.6142500000000011</v>
      </c>
      <c r="AV566" s="50">
        <v>101.74250911666668</v>
      </c>
      <c r="AW566" s="50">
        <v>0</v>
      </c>
      <c r="AX566" s="50">
        <v>2.1502857142857144</v>
      </c>
      <c r="AY566" s="50">
        <v>48.525563333333338</v>
      </c>
      <c r="AZ566" s="51">
        <v>0</v>
      </c>
      <c r="BA566" s="49">
        <v>0</v>
      </c>
      <c r="BB566" s="49">
        <v>0</v>
      </c>
      <c r="BC566" s="50">
        <v>0</v>
      </c>
      <c r="BD566" s="50">
        <v>0</v>
      </c>
      <c r="BE566" s="51">
        <v>0</v>
      </c>
      <c r="BF566" s="38"/>
      <c r="BG566" s="38"/>
      <c r="BK566" s="38"/>
      <c r="BL566" s="38"/>
      <c r="BM566" s="38"/>
      <c r="BN566" s="38"/>
      <c r="BO566" s="38"/>
      <c r="BP566" s="38"/>
      <c r="BQ566" s="38"/>
      <c r="BR566" s="38"/>
      <c r="BS566" s="38"/>
      <c r="BT566" s="38"/>
      <c r="BU566" s="38"/>
      <c r="BY566" s="38"/>
      <c r="BZ566" s="38"/>
      <c r="CJ566" s="38"/>
    </row>
    <row r="567" spans="2:88" x14ac:dyDescent="0.25">
      <c r="B567" s="8">
        <v>565</v>
      </c>
      <c r="C567" s="9" t="s">
        <v>12142</v>
      </c>
      <c r="D567" s="9" t="s">
        <v>12227</v>
      </c>
      <c r="E567" s="49">
        <v>3.3627943500000002</v>
      </c>
      <c r="F567" s="50">
        <v>1.2864955</v>
      </c>
      <c r="G567" s="50">
        <v>4.1422699999999999</v>
      </c>
      <c r="H567" s="51">
        <v>3.8923200000000007</v>
      </c>
      <c r="I567" s="50">
        <v>0</v>
      </c>
      <c r="J567" s="50">
        <v>0</v>
      </c>
      <c r="K567" s="50">
        <v>0</v>
      </c>
      <c r="L567" s="50">
        <v>0</v>
      </c>
      <c r="M567" s="49">
        <v>3.0809421166666673</v>
      </c>
      <c r="N567" s="49">
        <v>0.83968036245333333</v>
      </c>
      <c r="O567" s="49">
        <v>0.86856399999999989</v>
      </c>
      <c r="P567" s="50">
        <v>0</v>
      </c>
      <c r="Q567" s="50">
        <v>0</v>
      </c>
      <c r="R567" s="50">
        <v>17.259979999999999</v>
      </c>
      <c r="S567" s="51">
        <v>0</v>
      </c>
      <c r="T567" s="50">
        <v>0</v>
      </c>
      <c r="U567" s="51">
        <v>3.2444833333333336</v>
      </c>
      <c r="V567" s="51">
        <v>0</v>
      </c>
      <c r="W567" s="50">
        <v>0</v>
      </c>
      <c r="X567" s="49">
        <v>0</v>
      </c>
      <c r="Y567" s="51">
        <v>10.614133333333333</v>
      </c>
      <c r="Z567" s="52">
        <v>0</v>
      </c>
      <c r="AA567" s="52">
        <v>0</v>
      </c>
      <c r="AB567" s="52">
        <v>0</v>
      </c>
      <c r="AC567" s="52">
        <v>0</v>
      </c>
      <c r="AD567" s="52">
        <v>0</v>
      </c>
      <c r="AE567" s="50">
        <v>0</v>
      </c>
      <c r="AF567" s="50">
        <v>0</v>
      </c>
      <c r="AG567" s="50">
        <v>0</v>
      </c>
      <c r="AH567" s="50">
        <v>4.4379952800000009</v>
      </c>
      <c r="AI567" s="52">
        <v>2.7468274666666663</v>
      </c>
      <c r="AJ567" s="49">
        <v>0</v>
      </c>
      <c r="AK567" s="50">
        <v>5.1431592592592592</v>
      </c>
      <c r="AL567" s="50">
        <v>10.409592592592594</v>
      </c>
      <c r="AM567" s="50">
        <v>0</v>
      </c>
      <c r="AN567" s="50">
        <v>11.539160000000001</v>
      </c>
      <c r="AO567" s="50">
        <v>1.3156146179401995</v>
      </c>
      <c r="AP567" s="50">
        <v>7.2424499999999998</v>
      </c>
      <c r="AQ567" s="51">
        <v>3.268333333333334</v>
      </c>
      <c r="AR567" s="49">
        <v>4.2023700000000002</v>
      </c>
      <c r="AS567" s="50">
        <v>3.9020270270270272</v>
      </c>
      <c r="AT567" s="50">
        <v>2.4003700000000001</v>
      </c>
      <c r="AU567" s="50">
        <v>1.52285</v>
      </c>
      <c r="AV567" s="50">
        <v>23.52200331666667</v>
      </c>
      <c r="AW567" s="50">
        <v>0</v>
      </c>
      <c r="AX567" s="50">
        <v>0.71676190476190471</v>
      </c>
      <c r="AY567" s="50">
        <v>15.789230000000002</v>
      </c>
      <c r="AZ567" s="51">
        <v>0</v>
      </c>
      <c r="BA567" s="49">
        <v>0</v>
      </c>
      <c r="BB567" s="49">
        <v>0</v>
      </c>
      <c r="BC567" s="50">
        <v>0</v>
      </c>
      <c r="BD567" s="50">
        <v>0</v>
      </c>
      <c r="BE567" s="51">
        <v>0</v>
      </c>
      <c r="BF567" s="38"/>
      <c r="BG567" s="38"/>
      <c r="BK567" s="38"/>
      <c r="BL567" s="38"/>
      <c r="BM567" s="38"/>
      <c r="BN567" s="38"/>
      <c r="BO567" s="38"/>
      <c r="BP567" s="38"/>
      <c r="BQ567" s="38"/>
      <c r="BR567" s="38"/>
      <c r="BS567" s="38"/>
      <c r="BT567" s="38"/>
      <c r="BU567" s="38"/>
      <c r="BY567" s="38"/>
      <c r="BZ567" s="38"/>
      <c r="CJ567" s="38"/>
    </row>
    <row r="568" spans="2:88" x14ac:dyDescent="0.25">
      <c r="B568" s="8">
        <v>566</v>
      </c>
      <c r="C568" s="9" t="s">
        <v>12142</v>
      </c>
      <c r="D568" s="9" t="s">
        <v>12228</v>
      </c>
      <c r="E568" s="49">
        <v>4.4837258000000002</v>
      </c>
      <c r="F568" s="50">
        <v>1.7153273333333334</v>
      </c>
      <c r="G568" s="50">
        <v>5.5230266666666665</v>
      </c>
      <c r="H568" s="51">
        <v>5.1897600000000006</v>
      </c>
      <c r="I568" s="50">
        <v>0</v>
      </c>
      <c r="J568" s="50">
        <v>0</v>
      </c>
      <c r="K568" s="50">
        <v>0</v>
      </c>
      <c r="L568" s="50">
        <v>0</v>
      </c>
      <c r="M568" s="49">
        <v>3.0809421166666673</v>
      </c>
      <c r="N568" s="49">
        <v>0.83968036245333333</v>
      </c>
      <c r="O568" s="49">
        <v>0.86856399999999989</v>
      </c>
      <c r="P568" s="50">
        <v>0</v>
      </c>
      <c r="Q568" s="50">
        <v>0</v>
      </c>
      <c r="R568" s="50">
        <v>17.259979999999999</v>
      </c>
      <c r="S568" s="51">
        <v>0</v>
      </c>
      <c r="T568" s="50">
        <v>0</v>
      </c>
      <c r="U568" s="51">
        <v>3.2444833333333336</v>
      </c>
      <c r="V568" s="51">
        <v>0</v>
      </c>
      <c r="W568" s="50">
        <v>0</v>
      </c>
      <c r="X568" s="49">
        <v>0</v>
      </c>
      <c r="Y568" s="51">
        <v>10.614133333333333</v>
      </c>
      <c r="Z568" s="52">
        <v>0</v>
      </c>
      <c r="AA568" s="52">
        <v>0</v>
      </c>
      <c r="AB568" s="52">
        <v>0</v>
      </c>
      <c r="AC568" s="52">
        <v>0</v>
      </c>
      <c r="AD568" s="52">
        <v>0</v>
      </c>
      <c r="AE568" s="50">
        <v>0</v>
      </c>
      <c r="AF568" s="50">
        <v>0</v>
      </c>
      <c r="AG568" s="50">
        <v>0</v>
      </c>
      <c r="AH568" s="50">
        <v>4.4379952800000009</v>
      </c>
      <c r="AI568" s="52">
        <v>2.7468274666666663</v>
      </c>
      <c r="AJ568" s="49">
        <v>0</v>
      </c>
      <c r="AK568" s="50">
        <v>6.8575456790123459</v>
      </c>
      <c r="AL568" s="50">
        <v>13.879456790123458</v>
      </c>
      <c r="AM568" s="50">
        <v>0</v>
      </c>
      <c r="AN568" s="50">
        <v>15.385546666666668</v>
      </c>
      <c r="AO568" s="50">
        <v>1.7541528239202659</v>
      </c>
      <c r="AP568" s="50">
        <v>9.6565999999999992</v>
      </c>
      <c r="AQ568" s="51">
        <v>4.3577777777777786</v>
      </c>
      <c r="AR568" s="49">
        <v>4.2023700000000002</v>
      </c>
      <c r="AS568" s="50">
        <v>3.9020270270270272</v>
      </c>
      <c r="AT568" s="50">
        <v>2.4003700000000001</v>
      </c>
      <c r="AU568" s="50">
        <v>2.0304666666666669</v>
      </c>
      <c r="AV568" s="50">
        <v>28.718086511111114</v>
      </c>
      <c r="AW568" s="50">
        <v>0</v>
      </c>
      <c r="AX568" s="50">
        <v>0.71676190476190471</v>
      </c>
      <c r="AY568" s="50">
        <v>15.789230000000002</v>
      </c>
      <c r="AZ568" s="51">
        <v>0</v>
      </c>
      <c r="BA568" s="49">
        <v>0</v>
      </c>
      <c r="BB568" s="49">
        <v>0</v>
      </c>
      <c r="BC568" s="50">
        <v>0</v>
      </c>
      <c r="BD568" s="50">
        <v>0</v>
      </c>
      <c r="BE568" s="51">
        <v>0</v>
      </c>
      <c r="BF568" s="38"/>
      <c r="BG568" s="38"/>
      <c r="BK568" s="38"/>
      <c r="BL568" s="38"/>
      <c r="BM568" s="38"/>
      <c r="BN568" s="38"/>
      <c r="BO568" s="38"/>
      <c r="BP568" s="38"/>
      <c r="BQ568" s="38"/>
      <c r="BR568" s="38"/>
      <c r="BS568" s="38"/>
      <c r="BT568" s="38"/>
      <c r="BU568" s="38"/>
      <c r="BY568" s="38"/>
      <c r="BZ568" s="38"/>
      <c r="CJ568" s="38"/>
    </row>
    <row r="569" spans="2:88" x14ac:dyDescent="0.25">
      <c r="B569" s="8">
        <v>567</v>
      </c>
      <c r="C569" s="9" t="s">
        <v>12142</v>
      </c>
      <c r="D569" s="9" t="s">
        <v>12229</v>
      </c>
      <c r="E569" s="49">
        <v>5.6046572500000007</v>
      </c>
      <c r="F569" s="50">
        <v>2.1441591666666668</v>
      </c>
      <c r="G569" s="50">
        <v>6.9037833333333332</v>
      </c>
      <c r="H569" s="51">
        <v>6.4872000000000005</v>
      </c>
      <c r="I569" s="50">
        <v>0</v>
      </c>
      <c r="J569" s="50">
        <v>0</v>
      </c>
      <c r="K569" s="50">
        <v>0</v>
      </c>
      <c r="L569" s="50">
        <v>0</v>
      </c>
      <c r="M569" s="49">
        <v>3.0809421166666673</v>
      </c>
      <c r="N569" s="49">
        <v>0.83968036245333333</v>
      </c>
      <c r="O569" s="49">
        <v>0.86856399999999989</v>
      </c>
      <c r="P569" s="50">
        <v>0</v>
      </c>
      <c r="Q569" s="50">
        <v>0</v>
      </c>
      <c r="R569" s="50">
        <v>17.259979999999999</v>
      </c>
      <c r="S569" s="51">
        <v>0</v>
      </c>
      <c r="T569" s="50">
        <v>0</v>
      </c>
      <c r="U569" s="51">
        <v>3.2444833333333336</v>
      </c>
      <c r="V569" s="51">
        <v>0</v>
      </c>
      <c r="W569" s="50">
        <v>0</v>
      </c>
      <c r="X569" s="49">
        <v>0</v>
      </c>
      <c r="Y569" s="51">
        <v>10.614133333333333</v>
      </c>
      <c r="Z569" s="52">
        <v>0</v>
      </c>
      <c r="AA569" s="52">
        <v>0</v>
      </c>
      <c r="AB569" s="52">
        <v>0</v>
      </c>
      <c r="AC569" s="52">
        <v>0</v>
      </c>
      <c r="AD569" s="52">
        <v>0</v>
      </c>
      <c r="AE569" s="50">
        <v>0</v>
      </c>
      <c r="AF569" s="50">
        <v>0</v>
      </c>
      <c r="AG569" s="50">
        <v>0</v>
      </c>
      <c r="AH569" s="50">
        <v>4.4379952800000009</v>
      </c>
      <c r="AI569" s="52">
        <v>2.7468274666666663</v>
      </c>
      <c r="AJ569" s="49">
        <v>0</v>
      </c>
      <c r="AK569" s="50">
        <v>8.5719320987654317</v>
      </c>
      <c r="AL569" s="50">
        <v>17.349320987654323</v>
      </c>
      <c r="AM569" s="50">
        <v>0</v>
      </c>
      <c r="AN569" s="50">
        <v>19.231933333333334</v>
      </c>
      <c r="AO569" s="50">
        <v>2.1926910299003324</v>
      </c>
      <c r="AP569" s="50">
        <v>12.070749999999999</v>
      </c>
      <c r="AQ569" s="51">
        <v>5.4472222222222229</v>
      </c>
      <c r="AR569" s="49">
        <v>4.2023700000000002</v>
      </c>
      <c r="AS569" s="50">
        <v>3.9020270270270272</v>
      </c>
      <c r="AT569" s="50">
        <v>2.4003700000000001</v>
      </c>
      <c r="AU569" s="50">
        <v>2.0304666666666669</v>
      </c>
      <c r="AV569" s="50">
        <v>28.718086511111114</v>
      </c>
      <c r="AW569" s="50">
        <v>0</v>
      </c>
      <c r="AX569" s="50">
        <v>0.71676190476190471</v>
      </c>
      <c r="AY569" s="50">
        <v>15.789230000000002</v>
      </c>
      <c r="AZ569" s="51">
        <v>0</v>
      </c>
      <c r="BA569" s="49">
        <v>0</v>
      </c>
      <c r="BB569" s="49">
        <v>0</v>
      </c>
      <c r="BC569" s="50">
        <v>0</v>
      </c>
      <c r="BD569" s="50">
        <v>0</v>
      </c>
      <c r="BE569" s="51">
        <v>0</v>
      </c>
      <c r="BF569" s="38"/>
      <c r="BG569" s="38"/>
      <c r="BK569" s="38"/>
      <c r="BL569" s="38"/>
      <c r="BM569" s="38"/>
      <c r="BN569" s="38"/>
      <c r="BO569" s="38"/>
      <c r="BP569" s="38"/>
      <c r="BQ569" s="38"/>
      <c r="BR569" s="38"/>
      <c r="BS569" s="38"/>
      <c r="BT569" s="38"/>
      <c r="BU569" s="38"/>
      <c r="BY569" s="38"/>
      <c r="BZ569" s="38"/>
      <c r="CJ569" s="38"/>
    </row>
    <row r="570" spans="2:88" x14ac:dyDescent="0.25">
      <c r="B570" s="8">
        <v>568</v>
      </c>
      <c r="C570" s="9" t="s">
        <v>12142</v>
      </c>
      <c r="D570" s="9" t="s">
        <v>12230</v>
      </c>
      <c r="E570" s="49">
        <v>6.7255887000000003</v>
      </c>
      <c r="F570" s="50">
        <v>2.572991</v>
      </c>
      <c r="G570" s="50">
        <v>8.2845399999999998</v>
      </c>
      <c r="H570" s="51">
        <v>7.7846400000000013</v>
      </c>
      <c r="I570" s="50">
        <v>0</v>
      </c>
      <c r="J570" s="50">
        <v>0</v>
      </c>
      <c r="K570" s="50">
        <v>0</v>
      </c>
      <c r="L570" s="50">
        <v>0</v>
      </c>
      <c r="M570" s="49">
        <v>3.0809421166666673</v>
      </c>
      <c r="N570" s="49">
        <v>0.83968036245333333</v>
      </c>
      <c r="O570" s="49">
        <v>0.86856399999999989</v>
      </c>
      <c r="P570" s="50">
        <v>0</v>
      </c>
      <c r="Q570" s="50">
        <v>0</v>
      </c>
      <c r="R570" s="50">
        <v>17.259979999999999</v>
      </c>
      <c r="S570" s="51">
        <v>0</v>
      </c>
      <c r="T570" s="50">
        <v>0</v>
      </c>
      <c r="U570" s="51">
        <v>3.2444833333333336</v>
      </c>
      <c r="V570" s="51">
        <v>0</v>
      </c>
      <c r="W570" s="50">
        <v>0</v>
      </c>
      <c r="X570" s="49">
        <v>0</v>
      </c>
      <c r="Y570" s="51">
        <v>10.614133333333333</v>
      </c>
      <c r="Z570" s="52">
        <v>0</v>
      </c>
      <c r="AA570" s="52">
        <v>0</v>
      </c>
      <c r="AB570" s="52">
        <v>0</v>
      </c>
      <c r="AC570" s="52">
        <v>0</v>
      </c>
      <c r="AD570" s="52">
        <v>0</v>
      </c>
      <c r="AE570" s="50">
        <v>0</v>
      </c>
      <c r="AF570" s="50">
        <v>0</v>
      </c>
      <c r="AG570" s="50">
        <v>0</v>
      </c>
      <c r="AH570" s="50">
        <v>4.4379952800000009</v>
      </c>
      <c r="AI570" s="52">
        <v>2.7468274666666663</v>
      </c>
      <c r="AJ570" s="49">
        <v>0</v>
      </c>
      <c r="AK570" s="50">
        <v>10.286318518518518</v>
      </c>
      <c r="AL570" s="50">
        <v>20.819185185185187</v>
      </c>
      <c r="AM570" s="50">
        <v>0</v>
      </c>
      <c r="AN570" s="50">
        <v>23.078320000000001</v>
      </c>
      <c r="AO570" s="50">
        <v>2.631229235880399</v>
      </c>
      <c r="AP570" s="50">
        <v>14.4849</v>
      </c>
      <c r="AQ570" s="51">
        <v>6.536666666666668</v>
      </c>
      <c r="AR570" s="49">
        <v>4.2023700000000002</v>
      </c>
      <c r="AS570" s="50">
        <v>3.9020270270270272</v>
      </c>
      <c r="AT570" s="50">
        <v>2.4003700000000001</v>
      </c>
      <c r="AU570" s="50">
        <v>2.5380833333333337</v>
      </c>
      <c r="AV570" s="50">
        <v>33.914169705555558</v>
      </c>
      <c r="AW570" s="50">
        <v>0</v>
      </c>
      <c r="AX570" s="50">
        <v>0.71676190476190471</v>
      </c>
      <c r="AY570" s="50">
        <v>15.789230000000002</v>
      </c>
      <c r="AZ570" s="51">
        <v>0</v>
      </c>
      <c r="BA570" s="49">
        <v>0</v>
      </c>
      <c r="BB570" s="49">
        <v>0</v>
      </c>
      <c r="BC570" s="50">
        <v>0</v>
      </c>
      <c r="BD570" s="50">
        <v>0</v>
      </c>
      <c r="BE570" s="51">
        <v>0</v>
      </c>
      <c r="BF570" s="38"/>
      <c r="BG570" s="38"/>
      <c r="BK570" s="38"/>
      <c r="BL570" s="38"/>
      <c r="BM570" s="38"/>
      <c r="BN570" s="38"/>
      <c r="BO570" s="38"/>
      <c r="BP570" s="38"/>
      <c r="BQ570" s="38"/>
      <c r="BR570" s="38"/>
      <c r="BS570" s="38"/>
      <c r="BT570" s="38"/>
      <c r="BU570" s="38"/>
      <c r="BY570" s="38"/>
      <c r="BZ570" s="38"/>
      <c r="CJ570" s="38"/>
    </row>
    <row r="571" spans="2:88" x14ac:dyDescent="0.25">
      <c r="B571" s="8">
        <v>569</v>
      </c>
      <c r="C571" s="9" t="s">
        <v>12142</v>
      </c>
      <c r="D571" s="9" t="s">
        <v>12231</v>
      </c>
      <c r="E571" s="49">
        <v>6.7255887000000003</v>
      </c>
      <c r="F571" s="50">
        <v>2.572991</v>
      </c>
      <c r="G571" s="50">
        <v>8.2845399999999998</v>
      </c>
      <c r="H571" s="51">
        <v>7.7846400000000013</v>
      </c>
      <c r="I571" s="50">
        <v>0</v>
      </c>
      <c r="J571" s="50">
        <v>0</v>
      </c>
      <c r="K571" s="50">
        <v>0</v>
      </c>
      <c r="L571" s="50">
        <v>0</v>
      </c>
      <c r="M571" s="49">
        <v>6.1618842333333346</v>
      </c>
      <c r="N571" s="49">
        <v>1.0706149940533334</v>
      </c>
      <c r="O571" s="49">
        <v>1.7371279999999998</v>
      </c>
      <c r="P571" s="50">
        <v>0</v>
      </c>
      <c r="Q571" s="50">
        <v>0</v>
      </c>
      <c r="R571" s="50">
        <v>51.091293333333333</v>
      </c>
      <c r="S571" s="51">
        <v>0</v>
      </c>
      <c r="T571" s="50">
        <v>0</v>
      </c>
      <c r="U571" s="51">
        <v>8.1743666666666677</v>
      </c>
      <c r="V571" s="51">
        <v>0</v>
      </c>
      <c r="W571" s="50">
        <v>0</v>
      </c>
      <c r="X571" s="49">
        <v>0</v>
      </c>
      <c r="Y571" s="51">
        <v>17.341600000000003</v>
      </c>
      <c r="Z571" s="52">
        <v>0</v>
      </c>
      <c r="AA571" s="52">
        <v>0</v>
      </c>
      <c r="AB571" s="52">
        <v>0</v>
      </c>
      <c r="AC571" s="52">
        <v>0</v>
      </c>
      <c r="AD571" s="52">
        <v>0</v>
      </c>
      <c r="AE571" s="50">
        <v>0</v>
      </c>
      <c r="AF571" s="50">
        <v>0</v>
      </c>
      <c r="AG571" s="50">
        <v>0</v>
      </c>
      <c r="AH571" s="50">
        <v>8.8759905600000018</v>
      </c>
      <c r="AI571" s="52">
        <v>5.4636506518518519</v>
      </c>
      <c r="AJ571" s="49">
        <v>0</v>
      </c>
      <c r="AK571" s="50">
        <v>10.286318518518518</v>
      </c>
      <c r="AL571" s="50">
        <v>20.819185185185187</v>
      </c>
      <c r="AM571" s="50">
        <v>0</v>
      </c>
      <c r="AN571" s="50">
        <v>23.078320000000001</v>
      </c>
      <c r="AO571" s="50">
        <v>2.631229235880399</v>
      </c>
      <c r="AP571" s="50">
        <v>14.4849</v>
      </c>
      <c r="AQ571" s="51">
        <v>6.536666666666668</v>
      </c>
      <c r="AR571" s="49">
        <v>8.4047400000000003</v>
      </c>
      <c r="AS571" s="50">
        <v>3.9020270270270272</v>
      </c>
      <c r="AT571" s="50">
        <v>4.8007400000000002</v>
      </c>
      <c r="AU571" s="50">
        <v>3.0457000000000001</v>
      </c>
      <c r="AV571" s="50">
        <v>47.044006633333339</v>
      </c>
      <c r="AW571" s="50">
        <v>0</v>
      </c>
      <c r="AX571" s="50">
        <v>1.4335238095238094</v>
      </c>
      <c r="AY571" s="50">
        <v>34.600519999999996</v>
      </c>
      <c r="AZ571" s="51">
        <v>0</v>
      </c>
      <c r="BA571" s="49">
        <v>0</v>
      </c>
      <c r="BB571" s="49">
        <v>0</v>
      </c>
      <c r="BC571" s="50">
        <v>0</v>
      </c>
      <c r="BD571" s="50">
        <v>0</v>
      </c>
      <c r="BE571" s="51">
        <v>0</v>
      </c>
      <c r="BF571" s="38"/>
      <c r="BG571" s="38"/>
      <c r="BK571" s="38"/>
      <c r="BL571" s="38"/>
      <c r="BM571" s="38"/>
      <c r="BN571" s="38"/>
      <c r="BO571" s="38"/>
      <c r="BP571" s="38"/>
      <c r="BQ571" s="38"/>
      <c r="BR571" s="38"/>
      <c r="BS571" s="38"/>
      <c r="BT571" s="38"/>
      <c r="BU571" s="38"/>
      <c r="BY571" s="38"/>
      <c r="BZ571" s="38"/>
      <c r="CJ571" s="38"/>
    </row>
    <row r="572" spans="2:88" x14ac:dyDescent="0.25">
      <c r="B572" s="8">
        <v>570</v>
      </c>
      <c r="C572" s="9" t="s">
        <v>12142</v>
      </c>
      <c r="D572" s="9" t="s">
        <v>12232</v>
      </c>
      <c r="E572" s="49">
        <v>8.9674516000000004</v>
      </c>
      <c r="F572" s="50">
        <v>3.4306546666666669</v>
      </c>
      <c r="G572" s="50">
        <v>11.046053333333333</v>
      </c>
      <c r="H572" s="51">
        <v>10.379520000000001</v>
      </c>
      <c r="I572" s="50">
        <v>0</v>
      </c>
      <c r="J572" s="50">
        <v>0</v>
      </c>
      <c r="K572" s="50">
        <v>0</v>
      </c>
      <c r="L572" s="50">
        <v>0</v>
      </c>
      <c r="M572" s="49">
        <v>6.1618842333333346</v>
      </c>
      <c r="N572" s="49">
        <v>1.0706149940533334</v>
      </c>
      <c r="O572" s="49">
        <v>1.7371279999999998</v>
      </c>
      <c r="P572" s="50">
        <v>0</v>
      </c>
      <c r="Q572" s="50">
        <v>0</v>
      </c>
      <c r="R572" s="50">
        <v>51.091293333333333</v>
      </c>
      <c r="S572" s="51">
        <v>0</v>
      </c>
      <c r="T572" s="50">
        <v>0</v>
      </c>
      <c r="U572" s="51">
        <v>8.1743666666666677</v>
      </c>
      <c r="V572" s="51">
        <v>0</v>
      </c>
      <c r="W572" s="50">
        <v>0</v>
      </c>
      <c r="X572" s="49">
        <v>0</v>
      </c>
      <c r="Y572" s="51">
        <v>17.341600000000003</v>
      </c>
      <c r="Z572" s="52">
        <v>0</v>
      </c>
      <c r="AA572" s="52">
        <v>0</v>
      </c>
      <c r="AB572" s="52">
        <v>0</v>
      </c>
      <c r="AC572" s="52">
        <v>0</v>
      </c>
      <c r="AD572" s="52">
        <v>0</v>
      </c>
      <c r="AE572" s="50">
        <v>0</v>
      </c>
      <c r="AF572" s="50">
        <v>0</v>
      </c>
      <c r="AG572" s="50">
        <v>0</v>
      </c>
      <c r="AH572" s="50">
        <v>8.8759905600000018</v>
      </c>
      <c r="AI572" s="52">
        <v>5.4636506518518519</v>
      </c>
      <c r="AJ572" s="49">
        <v>0</v>
      </c>
      <c r="AK572" s="50">
        <v>13.715091358024692</v>
      </c>
      <c r="AL572" s="50">
        <v>27.758913580246915</v>
      </c>
      <c r="AM572" s="50">
        <v>0</v>
      </c>
      <c r="AN572" s="50">
        <v>30.771093333333337</v>
      </c>
      <c r="AO572" s="50">
        <v>3.5083056478405319</v>
      </c>
      <c r="AP572" s="50">
        <v>19.313199999999998</v>
      </c>
      <c r="AQ572" s="51">
        <v>8.7155555555555573</v>
      </c>
      <c r="AR572" s="49">
        <v>8.4047400000000003</v>
      </c>
      <c r="AS572" s="50">
        <v>3.9020270270270272</v>
      </c>
      <c r="AT572" s="50">
        <v>4.8007400000000002</v>
      </c>
      <c r="AU572" s="50">
        <v>4.0609333333333337</v>
      </c>
      <c r="AV572" s="50">
        <v>57.436173022222228</v>
      </c>
      <c r="AW572" s="50">
        <v>0</v>
      </c>
      <c r="AX572" s="50">
        <v>1.4335238095238094</v>
      </c>
      <c r="AY572" s="50">
        <v>34.600519999999996</v>
      </c>
      <c r="AZ572" s="51">
        <v>0</v>
      </c>
      <c r="BA572" s="49">
        <v>0</v>
      </c>
      <c r="BB572" s="49">
        <v>0</v>
      </c>
      <c r="BC572" s="50">
        <v>0</v>
      </c>
      <c r="BD572" s="50">
        <v>0</v>
      </c>
      <c r="BE572" s="51">
        <v>0</v>
      </c>
      <c r="BF572" s="38"/>
      <c r="BG572" s="38"/>
      <c r="BK572" s="38"/>
      <c r="BL572" s="38"/>
      <c r="BM572" s="38"/>
      <c r="BN572" s="38"/>
      <c r="BO572" s="38"/>
      <c r="BP572" s="38"/>
      <c r="BQ572" s="38"/>
      <c r="BR572" s="38"/>
      <c r="BS572" s="38"/>
      <c r="BT572" s="38"/>
      <c r="BU572" s="38"/>
      <c r="BY572" s="38"/>
      <c r="BZ572" s="38"/>
      <c r="CJ572" s="38"/>
    </row>
    <row r="573" spans="2:88" x14ac:dyDescent="0.25">
      <c r="B573" s="8">
        <v>571</v>
      </c>
      <c r="C573" s="9" t="s">
        <v>12142</v>
      </c>
      <c r="D573" s="9" t="s">
        <v>12233</v>
      </c>
      <c r="E573" s="49">
        <v>11.209314500000001</v>
      </c>
      <c r="F573" s="50">
        <v>4.2883183333333337</v>
      </c>
      <c r="G573" s="50">
        <v>13.807566666666666</v>
      </c>
      <c r="H573" s="51">
        <v>12.974400000000001</v>
      </c>
      <c r="I573" s="50">
        <v>0</v>
      </c>
      <c r="J573" s="50">
        <v>0</v>
      </c>
      <c r="K573" s="50">
        <v>0</v>
      </c>
      <c r="L573" s="50">
        <v>0</v>
      </c>
      <c r="M573" s="49">
        <v>6.1618842333333346</v>
      </c>
      <c r="N573" s="49">
        <v>1.0706149940533334</v>
      </c>
      <c r="O573" s="49">
        <v>1.7371279999999998</v>
      </c>
      <c r="P573" s="50">
        <v>0</v>
      </c>
      <c r="Q573" s="50">
        <v>0</v>
      </c>
      <c r="R573" s="50">
        <v>51.091293333333333</v>
      </c>
      <c r="S573" s="51">
        <v>0</v>
      </c>
      <c r="T573" s="50">
        <v>0</v>
      </c>
      <c r="U573" s="51">
        <v>8.1743666666666677</v>
      </c>
      <c r="V573" s="51">
        <v>0</v>
      </c>
      <c r="W573" s="50">
        <v>0</v>
      </c>
      <c r="X573" s="49">
        <v>0</v>
      </c>
      <c r="Y573" s="51">
        <v>17.341600000000003</v>
      </c>
      <c r="Z573" s="52">
        <v>0</v>
      </c>
      <c r="AA573" s="52">
        <v>0</v>
      </c>
      <c r="AB573" s="52">
        <v>0</v>
      </c>
      <c r="AC573" s="52">
        <v>0</v>
      </c>
      <c r="AD573" s="52">
        <v>0</v>
      </c>
      <c r="AE573" s="50">
        <v>0</v>
      </c>
      <c r="AF573" s="50">
        <v>0</v>
      </c>
      <c r="AG573" s="50">
        <v>0</v>
      </c>
      <c r="AH573" s="50">
        <v>8.8759905600000018</v>
      </c>
      <c r="AI573" s="52">
        <v>5.4636506518518519</v>
      </c>
      <c r="AJ573" s="49">
        <v>0</v>
      </c>
      <c r="AK573" s="50">
        <v>17.143864197530863</v>
      </c>
      <c r="AL573" s="50">
        <v>34.698641975308647</v>
      </c>
      <c r="AM573" s="50">
        <v>0</v>
      </c>
      <c r="AN573" s="50">
        <v>38.463866666666668</v>
      </c>
      <c r="AO573" s="50">
        <v>4.3853820598006648</v>
      </c>
      <c r="AP573" s="50">
        <v>24.141499999999997</v>
      </c>
      <c r="AQ573" s="51">
        <v>10.894444444444446</v>
      </c>
      <c r="AR573" s="49">
        <v>8.4047400000000003</v>
      </c>
      <c r="AS573" s="50">
        <v>3.9020270270270272</v>
      </c>
      <c r="AT573" s="50">
        <v>4.8007400000000002</v>
      </c>
      <c r="AU573" s="50">
        <v>4.0609333333333337</v>
      </c>
      <c r="AV573" s="50">
        <v>57.436173022222228</v>
      </c>
      <c r="AW573" s="50">
        <v>0</v>
      </c>
      <c r="AX573" s="50">
        <v>1.4335238095238094</v>
      </c>
      <c r="AY573" s="50">
        <v>34.600519999999996</v>
      </c>
      <c r="AZ573" s="51">
        <v>0</v>
      </c>
      <c r="BA573" s="49">
        <v>0</v>
      </c>
      <c r="BB573" s="49">
        <v>0</v>
      </c>
      <c r="BC573" s="50">
        <v>0</v>
      </c>
      <c r="BD573" s="50">
        <v>0</v>
      </c>
      <c r="BE573" s="51">
        <v>0</v>
      </c>
      <c r="BF573" s="38"/>
      <c r="BG573" s="38"/>
      <c r="BK573" s="38"/>
      <c r="BL573" s="38"/>
      <c r="BM573" s="38"/>
      <c r="BN573" s="38"/>
      <c r="BO573" s="38"/>
      <c r="BP573" s="38"/>
      <c r="BQ573" s="38"/>
      <c r="BR573" s="38"/>
      <c r="BS573" s="38"/>
      <c r="BT573" s="38"/>
      <c r="BU573" s="38"/>
      <c r="BY573" s="38"/>
      <c r="BZ573" s="38"/>
      <c r="CJ573" s="38"/>
    </row>
    <row r="574" spans="2:88" x14ac:dyDescent="0.25">
      <c r="B574" s="8">
        <v>572</v>
      </c>
      <c r="C574" s="9" t="s">
        <v>12142</v>
      </c>
      <c r="D574" s="9" t="s">
        <v>12234</v>
      </c>
      <c r="E574" s="49">
        <v>13.451177400000001</v>
      </c>
      <c r="F574" s="50">
        <v>5.1459820000000001</v>
      </c>
      <c r="G574" s="50">
        <v>16.56908</v>
      </c>
      <c r="H574" s="51">
        <v>15.569280000000003</v>
      </c>
      <c r="I574" s="50">
        <v>0</v>
      </c>
      <c r="J574" s="50">
        <v>0</v>
      </c>
      <c r="K574" s="50">
        <v>0</v>
      </c>
      <c r="L574" s="50">
        <v>0</v>
      </c>
      <c r="M574" s="49">
        <v>6.1618842333333346</v>
      </c>
      <c r="N574" s="49">
        <v>1.0706149940533334</v>
      </c>
      <c r="O574" s="49">
        <v>1.7371279999999998</v>
      </c>
      <c r="P574" s="50">
        <v>0</v>
      </c>
      <c r="Q574" s="50">
        <v>0</v>
      </c>
      <c r="R574" s="50">
        <v>51.091293333333333</v>
      </c>
      <c r="S574" s="51">
        <v>0</v>
      </c>
      <c r="T574" s="50">
        <v>0</v>
      </c>
      <c r="U574" s="51">
        <v>8.1743666666666677</v>
      </c>
      <c r="V574" s="51">
        <v>0</v>
      </c>
      <c r="W574" s="50">
        <v>0</v>
      </c>
      <c r="X574" s="49">
        <v>0</v>
      </c>
      <c r="Y574" s="51">
        <v>17.341600000000003</v>
      </c>
      <c r="Z574" s="52">
        <v>0</v>
      </c>
      <c r="AA574" s="52">
        <v>0</v>
      </c>
      <c r="AB574" s="52">
        <v>0</v>
      </c>
      <c r="AC574" s="52">
        <v>0</v>
      </c>
      <c r="AD574" s="52">
        <v>0</v>
      </c>
      <c r="AE574" s="50">
        <v>0</v>
      </c>
      <c r="AF574" s="50">
        <v>0</v>
      </c>
      <c r="AG574" s="50">
        <v>0</v>
      </c>
      <c r="AH574" s="50">
        <v>8.8759905600000018</v>
      </c>
      <c r="AI574" s="52">
        <v>5.4636506518518519</v>
      </c>
      <c r="AJ574" s="49">
        <v>0</v>
      </c>
      <c r="AK574" s="50">
        <v>20.572637037037037</v>
      </c>
      <c r="AL574" s="50">
        <v>41.638370370370374</v>
      </c>
      <c r="AM574" s="50">
        <v>0</v>
      </c>
      <c r="AN574" s="50">
        <v>46.156640000000003</v>
      </c>
      <c r="AO574" s="50">
        <v>5.2624584717607981</v>
      </c>
      <c r="AP574" s="50">
        <v>28.969799999999999</v>
      </c>
      <c r="AQ574" s="51">
        <v>13.073333333333336</v>
      </c>
      <c r="AR574" s="49">
        <v>8.4047400000000003</v>
      </c>
      <c r="AS574" s="50">
        <v>3.9020270270270272</v>
      </c>
      <c r="AT574" s="50">
        <v>4.8007400000000002</v>
      </c>
      <c r="AU574" s="50">
        <v>5.0761666666666674</v>
      </c>
      <c r="AV574" s="50">
        <v>67.828339411111116</v>
      </c>
      <c r="AW574" s="50">
        <v>0</v>
      </c>
      <c r="AX574" s="50">
        <v>1.4335238095238094</v>
      </c>
      <c r="AY574" s="50">
        <v>34.600519999999996</v>
      </c>
      <c r="AZ574" s="51">
        <v>0</v>
      </c>
      <c r="BA574" s="49">
        <v>0</v>
      </c>
      <c r="BB574" s="49">
        <v>0</v>
      </c>
      <c r="BC574" s="50">
        <v>0</v>
      </c>
      <c r="BD574" s="50">
        <v>0</v>
      </c>
      <c r="BE574" s="51">
        <v>0</v>
      </c>
      <c r="BF574" s="38"/>
      <c r="BG574" s="38"/>
      <c r="BK574" s="38"/>
      <c r="BL574" s="38"/>
      <c r="BM574" s="38"/>
      <c r="BN574" s="38"/>
      <c r="BO574" s="38"/>
      <c r="BP574" s="38"/>
      <c r="BQ574" s="38"/>
      <c r="BR574" s="38"/>
      <c r="BS574" s="38"/>
      <c r="BT574" s="38"/>
      <c r="BU574" s="38"/>
      <c r="BY574" s="38"/>
      <c r="BZ574" s="38"/>
      <c r="CJ574" s="38"/>
    </row>
    <row r="575" spans="2:88" x14ac:dyDescent="0.25">
      <c r="B575" s="8">
        <v>573</v>
      </c>
      <c r="C575" s="9" t="s">
        <v>12142</v>
      </c>
      <c r="D575" s="9" t="s">
        <v>12235</v>
      </c>
      <c r="E575" s="49">
        <v>10.088383050000001</v>
      </c>
      <c r="F575" s="50">
        <v>3.8594865</v>
      </c>
      <c r="G575" s="50">
        <v>12.42681</v>
      </c>
      <c r="H575" s="51">
        <v>11.676960000000001</v>
      </c>
      <c r="I575" s="50">
        <v>0</v>
      </c>
      <c r="J575" s="50">
        <v>0</v>
      </c>
      <c r="K575" s="50">
        <v>0</v>
      </c>
      <c r="L575" s="50">
        <v>0</v>
      </c>
      <c r="M575" s="49">
        <v>9.2428263500000014</v>
      </c>
      <c r="N575" s="49">
        <v>1.3535408698222222</v>
      </c>
      <c r="O575" s="49">
        <v>2.6056919999999995</v>
      </c>
      <c r="P575" s="50">
        <v>0</v>
      </c>
      <c r="Q575" s="50">
        <v>0</v>
      </c>
      <c r="R575" s="50">
        <v>84.639939999999996</v>
      </c>
      <c r="S575" s="51">
        <v>0</v>
      </c>
      <c r="T575" s="50">
        <v>0</v>
      </c>
      <c r="U575" s="51">
        <v>8.7411133333333364</v>
      </c>
      <c r="V575" s="51">
        <v>0</v>
      </c>
      <c r="W575" s="50">
        <v>0</v>
      </c>
      <c r="X575" s="49">
        <v>0</v>
      </c>
      <c r="Y575" s="51">
        <v>30.796533333333336</v>
      </c>
      <c r="Z575" s="52">
        <v>0</v>
      </c>
      <c r="AA575" s="52">
        <v>0</v>
      </c>
      <c r="AB575" s="52">
        <v>0</v>
      </c>
      <c r="AC575" s="52">
        <v>0</v>
      </c>
      <c r="AD575" s="52">
        <v>0</v>
      </c>
      <c r="AE575" s="50">
        <v>0</v>
      </c>
      <c r="AF575" s="50">
        <v>0</v>
      </c>
      <c r="AG575" s="50">
        <v>0</v>
      </c>
      <c r="AH575" s="50">
        <v>13.313985840000004</v>
      </c>
      <c r="AI575" s="52">
        <v>8.180473837037038</v>
      </c>
      <c r="AJ575" s="49">
        <v>0</v>
      </c>
      <c r="AK575" s="50">
        <v>15.429477777777777</v>
      </c>
      <c r="AL575" s="50">
        <v>31.228777777777779</v>
      </c>
      <c r="AM575" s="50">
        <v>0</v>
      </c>
      <c r="AN575" s="50">
        <v>34.61748</v>
      </c>
      <c r="AO575" s="50">
        <v>3.9468438538205985</v>
      </c>
      <c r="AP575" s="50">
        <v>21.727350000000001</v>
      </c>
      <c r="AQ575" s="51">
        <v>9.8050000000000015</v>
      </c>
      <c r="AR575" s="49">
        <v>12.60711</v>
      </c>
      <c r="AS575" s="50">
        <v>3.9020270270270272</v>
      </c>
      <c r="AT575" s="50">
        <v>7.2011099999999999</v>
      </c>
      <c r="AU575" s="50">
        <v>4.5685500000000001</v>
      </c>
      <c r="AV575" s="50">
        <v>70.566009950000009</v>
      </c>
      <c r="AW575" s="50">
        <v>0</v>
      </c>
      <c r="AX575" s="50">
        <v>2.1502857142857144</v>
      </c>
      <c r="AY575" s="50">
        <v>48.525563333333338</v>
      </c>
      <c r="AZ575" s="51">
        <v>0</v>
      </c>
      <c r="BA575" s="49">
        <v>0</v>
      </c>
      <c r="BB575" s="49">
        <v>0</v>
      </c>
      <c r="BC575" s="50">
        <v>0</v>
      </c>
      <c r="BD575" s="50">
        <v>0</v>
      </c>
      <c r="BE575" s="51">
        <v>0</v>
      </c>
      <c r="BF575" s="38"/>
      <c r="BG575" s="38"/>
      <c r="BK575" s="38"/>
      <c r="BL575" s="38"/>
      <c r="BM575" s="38"/>
      <c r="BN575" s="38"/>
      <c r="BO575" s="38"/>
      <c r="BP575" s="38"/>
      <c r="BQ575" s="38"/>
      <c r="BR575" s="38"/>
      <c r="BS575" s="38"/>
      <c r="BT575" s="38"/>
      <c r="BU575" s="38"/>
      <c r="BY575" s="38"/>
      <c r="BZ575" s="38"/>
      <c r="CJ575" s="38"/>
    </row>
    <row r="576" spans="2:88" x14ac:dyDescent="0.25">
      <c r="B576" s="8">
        <v>574</v>
      </c>
      <c r="C576" s="9" t="s">
        <v>12142</v>
      </c>
      <c r="D576" s="9" t="s">
        <v>12236</v>
      </c>
      <c r="E576" s="49">
        <v>13.451177400000001</v>
      </c>
      <c r="F576" s="50">
        <v>5.1459820000000001</v>
      </c>
      <c r="G576" s="50">
        <v>16.56908</v>
      </c>
      <c r="H576" s="51">
        <v>15.569280000000003</v>
      </c>
      <c r="I576" s="50">
        <v>0</v>
      </c>
      <c r="J576" s="50">
        <v>0</v>
      </c>
      <c r="K576" s="50">
        <v>0</v>
      </c>
      <c r="L576" s="50">
        <v>0</v>
      </c>
      <c r="M576" s="49">
        <v>9.2428263500000014</v>
      </c>
      <c r="N576" s="49">
        <v>1.3535408698222222</v>
      </c>
      <c r="O576" s="49">
        <v>2.6056919999999995</v>
      </c>
      <c r="P576" s="50">
        <v>0</v>
      </c>
      <c r="Q576" s="50">
        <v>0</v>
      </c>
      <c r="R576" s="50">
        <v>84.639939999999996</v>
      </c>
      <c r="S576" s="51">
        <v>0</v>
      </c>
      <c r="T576" s="50">
        <v>0</v>
      </c>
      <c r="U576" s="51">
        <v>8.7411133333333364</v>
      </c>
      <c r="V576" s="51">
        <v>0</v>
      </c>
      <c r="W576" s="50">
        <v>0</v>
      </c>
      <c r="X576" s="49">
        <v>0</v>
      </c>
      <c r="Y576" s="51">
        <v>30.796533333333336</v>
      </c>
      <c r="Z576" s="52">
        <v>0</v>
      </c>
      <c r="AA576" s="52">
        <v>0</v>
      </c>
      <c r="AB576" s="52">
        <v>0</v>
      </c>
      <c r="AC576" s="52">
        <v>0</v>
      </c>
      <c r="AD576" s="52">
        <v>0</v>
      </c>
      <c r="AE576" s="50">
        <v>0</v>
      </c>
      <c r="AF576" s="50">
        <v>0</v>
      </c>
      <c r="AG576" s="50">
        <v>0</v>
      </c>
      <c r="AH576" s="50">
        <v>13.313985840000004</v>
      </c>
      <c r="AI576" s="52">
        <v>8.180473837037038</v>
      </c>
      <c r="AJ576" s="49">
        <v>0</v>
      </c>
      <c r="AK576" s="50">
        <v>20.572637037037037</v>
      </c>
      <c r="AL576" s="50">
        <v>41.638370370370374</v>
      </c>
      <c r="AM576" s="50">
        <v>0</v>
      </c>
      <c r="AN576" s="50">
        <v>46.156640000000003</v>
      </c>
      <c r="AO576" s="50">
        <v>5.2624584717607981</v>
      </c>
      <c r="AP576" s="50">
        <v>28.969799999999999</v>
      </c>
      <c r="AQ576" s="51">
        <v>13.073333333333336</v>
      </c>
      <c r="AR576" s="49">
        <v>12.60711</v>
      </c>
      <c r="AS576" s="50">
        <v>3.9020270270270272</v>
      </c>
      <c r="AT576" s="50">
        <v>7.2011099999999999</v>
      </c>
      <c r="AU576" s="50">
        <v>6.0914000000000001</v>
      </c>
      <c r="AV576" s="50">
        <v>86.154259533333345</v>
      </c>
      <c r="AW576" s="50">
        <v>0</v>
      </c>
      <c r="AX576" s="50">
        <v>2.1502857142857144</v>
      </c>
      <c r="AY576" s="50">
        <v>48.525563333333338</v>
      </c>
      <c r="AZ576" s="51">
        <v>0</v>
      </c>
      <c r="BA576" s="49">
        <v>0</v>
      </c>
      <c r="BB576" s="49">
        <v>0</v>
      </c>
      <c r="BC576" s="50">
        <v>0</v>
      </c>
      <c r="BD576" s="50">
        <v>0</v>
      </c>
      <c r="BE576" s="51">
        <v>0</v>
      </c>
      <c r="BF576" s="38"/>
      <c r="BG576" s="38"/>
      <c r="BK576" s="38"/>
      <c r="BL576" s="38"/>
      <c r="BM576" s="38"/>
      <c r="BN576" s="38"/>
      <c r="BO576" s="38"/>
      <c r="BP576" s="38"/>
      <c r="BQ576" s="38"/>
      <c r="BR576" s="38"/>
      <c r="BS576" s="38"/>
      <c r="BT576" s="38"/>
      <c r="BU576" s="38"/>
      <c r="BY576" s="38"/>
      <c r="BZ576" s="38"/>
      <c r="CJ576" s="38"/>
    </row>
    <row r="577" spans="2:88" x14ac:dyDescent="0.25">
      <c r="B577" s="8">
        <v>575</v>
      </c>
      <c r="C577" s="9" t="s">
        <v>12142</v>
      </c>
      <c r="D577" s="9" t="s">
        <v>12237</v>
      </c>
      <c r="E577" s="49">
        <v>16.81397175</v>
      </c>
      <c r="F577" s="50">
        <v>6.4324775000000001</v>
      </c>
      <c r="G577" s="50">
        <v>20.711349999999999</v>
      </c>
      <c r="H577" s="51">
        <v>19.461600000000004</v>
      </c>
      <c r="I577" s="50">
        <v>0</v>
      </c>
      <c r="J577" s="50">
        <v>0</v>
      </c>
      <c r="K577" s="50">
        <v>0</v>
      </c>
      <c r="L577" s="50">
        <v>0</v>
      </c>
      <c r="M577" s="49">
        <v>9.2428263500000014</v>
      </c>
      <c r="N577" s="49">
        <v>1.3535408698222222</v>
      </c>
      <c r="O577" s="49">
        <v>2.6056919999999995</v>
      </c>
      <c r="P577" s="50">
        <v>0</v>
      </c>
      <c r="Q577" s="50">
        <v>0</v>
      </c>
      <c r="R577" s="50">
        <v>84.639939999999996</v>
      </c>
      <c r="S577" s="51">
        <v>0</v>
      </c>
      <c r="T577" s="50">
        <v>0</v>
      </c>
      <c r="U577" s="51">
        <v>8.7411133333333364</v>
      </c>
      <c r="V577" s="51">
        <v>0</v>
      </c>
      <c r="W577" s="50">
        <v>0</v>
      </c>
      <c r="X577" s="49">
        <v>0</v>
      </c>
      <c r="Y577" s="51">
        <v>30.796533333333336</v>
      </c>
      <c r="Z577" s="52">
        <v>0</v>
      </c>
      <c r="AA577" s="52">
        <v>0</v>
      </c>
      <c r="AB577" s="52">
        <v>0</v>
      </c>
      <c r="AC577" s="52">
        <v>0</v>
      </c>
      <c r="AD577" s="52">
        <v>0</v>
      </c>
      <c r="AE577" s="50">
        <v>0</v>
      </c>
      <c r="AF577" s="50">
        <v>0</v>
      </c>
      <c r="AG577" s="50">
        <v>0</v>
      </c>
      <c r="AH577" s="50">
        <v>13.313985840000004</v>
      </c>
      <c r="AI577" s="52">
        <v>8.180473837037038</v>
      </c>
      <c r="AJ577" s="49">
        <v>0</v>
      </c>
      <c r="AK577" s="50">
        <v>25.715796296296297</v>
      </c>
      <c r="AL577" s="50">
        <v>52.04796296296297</v>
      </c>
      <c r="AM577" s="50">
        <v>0</v>
      </c>
      <c r="AN577" s="50">
        <v>57.695800000000006</v>
      </c>
      <c r="AO577" s="50">
        <v>6.5780730897009976</v>
      </c>
      <c r="AP577" s="50">
        <v>36.212249999999997</v>
      </c>
      <c r="AQ577" s="51">
        <v>16.341666666666669</v>
      </c>
      <c r="AR577" s="49">
        <v>12.60711</v>
      </c>
      <c r="AS577" s="50">
        <v>3.9020270270270272</v>
      </c>
      <c r="AT577" s="50">
        <v>7.2011099999999999</v>
      </c>
      <c r="AU577" s="50">
        <v>6.0914000000000001</v>
      </c>
      <c r="AV577" s="50">
        <v>86.154259533333345</v>
      </c>
      <c r="AW577" s="50">
        <v>0</v>
      </c>
      <c r="AX577" s="50">
        <v>2.1502857142857144</v>
      </c>
      <c r="AY577" s="50">
        <v>48.525563333333338</v>
      </c>
      <c r="AZ577" s="51">
        <v>0</v>
      </c>
      <c r="BA577" s="49">
        <v>0</v>
      </c>
      <c r="BB577" s="49">
        <v>0</v>
      </c>
      <c r="BC577" s="50">
        <v>0</v>
      </c>
      <c r="BD577" s="50">
        <v>0</v>
      </c>
      <c r="BE577" s="51">
        <v>0</v>
      </c>
      <c r="BF577" s="38"/>
      <c r="BG577" s="38"/>
      <c r="BK577" s="38"/>
      <c r="BL577" s="38"/>
      <c r="BM577" s="38"/>
      <c r="BN577" s="38"/>
      <c r="BO577" s="38"/>
      <c r="BP577" s="38"/>
      <c r="BQ577" s="38"/>
      <c r="BR577" s="38"/>
      <c r="BS577" s="38"/>
      <c r="BT577" s="38"/>
      <c r="BU577" s="38"/>
      <c r="BY577" s="38"/>
      <c r="BZ577" s="38"/>
      <c r="CJ577" s="38"/>
    </row>
    <row r="578" spans="2:88" x14ac:dyDescent="0.25">
      <c r="B578" s="8">
        <v>576</v>
      </c>
      <c r="C578" s="9" t="s">
        <v>12142</v>
      </c>
      <c r="D578" s="9" t="s">
        <v>12238</v>
      </c>
      <c r="E578" s="49">
        <v>20.176766100000002</v>
      </c>
      <c r="F578" s="50">
        <v>7.7189730000000001</v>
      </c>
      <c r="G578" s="50">
        <v>24.853619999999999</v>
      </c>
      <c r="H578" s="51">
        <v>23.353920000000002</v>
      </c>
      <c r="I578" s="50">
        <v>0</v>
      </c>
      <c r="J578" s="50">
        <v>0</v>
      </c>
      <c r="K578" s="50">
        <v>0</v>
      </c>
      <c r="L578" s="50">
        <v>0</v>
      </c>
      <c r="M578" s="49">
        <v>9.2428263500000014</v>
      </c>
      <c r="N578" s="49">
        <v>1.3535408698222222</v>
      </c>
      <c r="O578" s="49">
        <v>2.6056919999999995</v>
      </c>
      <c r="P578" s="50">
        <v>0</v>
      </c>
      <c r="Q578" s="50">
        <v>0</v>
      </c>
      <c r="R578" s="50">
        <v>84.639939999999996</v>
      </c>
      <c r="S578" s="51">
        <v>0</v>
      </c>
      <c r="T578" s="50">
        <v>0</v>
      </c>
      <c r="U578" s="51">
        <v>8.7411133333333364</v>
      </c>
      <c r="V578" s="51">
        <v>0</v>
      </c>
      <c r="W578" s="50">
        <v>0</v>
      </c>
      <c r="X578" s="49">
        <v>0</v>
      </c>
      <c r="Y578" s="51">
        <v>30.796533333333336</v>
      </c>
      <c r="Z578" s="52">
        <v>0</v>
      </c>
      <c r="AA578" s="52">
        <v>0</v>
      </c>
      <c r="AB578" s="52">
        <v>0</v>
      </c>
      <c r="AC578" s="52">
        <v>0</v>
      </c>
      <c r="AD578" s="52">
        <v>0</v>
      </c>
      <c r="AE578" s="50">
        <v>0</v>
      </c>
      <c r="AF578" s="50">
        <v>0</v>
      </c>
      <c r="AG578" s="50">
        <v>0</v>
      </c>
      <c r="AH578" s="50">
        <v>13.313985840000004</v>
      </c>
      <c r="AI578" s="52">
        <v>8.180473837037038</v>
      </c>
      <c r="AJ578" s="49">
        <v>0</v>
      </c>
      <c r="AK578" s="50">
        <v>30.858955555555553</v>
      </c>
      <c r="AL578" s="50">
        <v>62.457555555555558</v>
      </c>
      <c r="AM578" s="50">
        <v>0</v>
      </c>
      <c r="AN578" s="50">
        <v>69.234960000000001</v>
      </c>
      <c r="AO578" s="50">
        <v>7.8936877076411971</v>
      </c>
      <c r="AP578" s="50">
        <v>43.454700000000003</v>
      </c>
      <c r="AQ578" s="51">
        <v>19.610000000000003</v>
      </c>
      <c r="AR578" s="49">
        <v>12.60711</v>
      </c>
      <c r="AS578" s="50">
        <v>3.9020270270270272</v>
      </c>
      <c r="AT578" s="50">
        <v>7.2011099999999999</v>
      </c>
      <c r="AU578" s="50">
        <v>7.6142500000000011</v>
      </c>
      <c r="AV578" s="50">
        <v>101.74250911666668</v>
      </c>
      <c r="AW578" s="50">
        <v>0</v>
      </c>
      <c r="AX578" s="50">
        <v>2.1502857142857144</v>
      </c>
      <c r="AY578" s="50">
        <v>48.525563333333338</v>
      </c>
      <c r="AZ578" s="51">
        <v>0</v>
      </c>
      <c r="BA578" s="49">
        <v>0</v>
      </c>
      <c r="BB578" s="49">
        <v>0</v>
      </c>
      <c r="BC578" s="50">
        <v>0</v>
      </c>
      <c r="BD578" s="50">
        <v>0</v>
      </c>
      <c r="BE578" s="51">
        <v>0</v>
      </c>
      <c r="BF578" s="38"/>
      <c r="BG578" s="38"/>
      <c r="BK578" s="38"/>
      <c r="BL578" s="38"/>
      <c r="BM578" s="38"/>
      <c r="BN578" s="38"/>
      <c r="BO578" s="38"/>
      <c r="BP578" s="38"/>
      <c r="BQ578" s="38"/>
      <c r="BR578" s="38"/>
      <c r="BS578" s="38"/>
      <c r="BT578" s="38"/>
      <c r="BU578" s="38"/>
      <c r="BY578" s="38"/>
      <c r="BZ578" s="38"/>
      <c r="CJ578" s="38"/>
    </row>
    <row r="579" spans="2:88" x14ac:dyDescent="0.25">
      <c r="B579" s="8">
        <v>577</v>
      </c>
      <c r="C579" s="9" t="s">
        <v>12239</v>
      </c>
      <c r="D579" s="9" t="s">
        <v>12240</v>
      </c>
      <c r="E579" s="49">
        <v>3.7761943499999999</v>
      </c>
      <c r="F579" s="50">
        <v>1.2864955</v>
      </c>
      <c r="G579" s="50">
        <v>2.0711349999999999</v>
      </c>
      <c r="H579" s="51">
        <v>6.55504</v>
      </c>
      <c r="I579" s="50">
        <v>0</v>
      </c>
      <c r="J579" s="50">
        <v>0</v>
      </c>
      <c r="K579" s="50">
        <v>0</v>
      </c>
      <c r="L579" s="50">
        <v>0</v>
      </c>
      <c r="M579" s="49">
        <v>3.0809421166666673</v>
      </c>
      <c r="N579" s="49">
        <v>0.83968036245333333</v>
      </c>
      <c r="O579" s="49">
        <v>0.86856399999999989</v>
      </c>
      <c r="P579" s="50">
        <v>0</v>
      </c>
      <c r="Q579" s="50">
        <v>0</v>
      </c>
      <c r="R579" s="50">
        <v>17.259979999999999</v>
      </c>
      <c r="S579" s="51">
        <v>0</v>
      </c>
      <c r="T579" s="50">
        <v>0</v>
      </c>
      <c r="U579" s="51">
        <v>3.2444833333333336</v>
      </c>
      <c r="V579" s="51">
        <v>0</v>
      </c>
      <c r="W579" s="50">
        <v>0</v>
      </c>
      <c r="X579" s="49">
        <v>0</v>
      </c>
      <c r="Y579" s="51">
        <v>10.614133333333333</v>
      </c>
      <c r="Z579" s="52">
        <v>0</v>
      </c>
      <c r="AA579" s="52">
        <v>0</v>
      </c>
      <c r="AB579" s="52">
        <v>0</v>
      </c>
      <c r="AC579" s="52">
        <v>0</v>
      </c>
      <c r="AD579" s="52">
        <v>0</v>
      </c>
      <c r="AE579" s="50">
        <v>0</v>
      </c>
      <c r="AF579" s="50">
        <v>0</v>
      </c>
      <c r="AG579" s="50">
        <v>0</v>
      </c>
      <c r="AH579" s="50">
        <v>4.4379952800000009</v>
      </c>
      <c r="AI579" s="52">
        <v>2.7468274666666663</v>
      </c>
      <c r="AJ579" s="49">
        <v>0</v>
      </c>
      <c r="AK579" s="50">
        <v>5.3372407407407412</v>
      </c>
      <c r="AL579" s="50">
        <v>8.2640740740740757</v>
      </c>
      <c r="AM579" s="50">
        <v>2.1174999999999997</v>
      </c>
      <c r="AN579" s="50">
        <v>0</v>
      </c>
      <c r="AO579" s="50">
        <v>0</v>
      </c>
      <c r="AP579" s="50">
        <v>0</v>
      </c>
      <c r="AQ579" s="51">
        <v>0</v>
      </c>
      <c r="AR579" s="49">
        <v>4.2023700000000002</v>
      </c>
      <c r="AS579" s="50">
        <v>3.9020270270270272</v>
      </c>
      <c r="AT579" s="50">
        <v>2.4003700000000001</v>
      </c>
      <c r="AU579" s="50">
        <v>1.52285</v>
      </c>
      <c r="AV579" s="50">
        <v>29.747918750000004</v>
      </c>
      <c r="AW579" s="50">
        <v>0</v>
      </c>
      <c r="AX579" s="50">
        <v>2.508666666666667</v>
      </c>
      <c r="AY579" s="50">
        <v>15.789230000000002</v>
      </c>
      <c r="AZ579" s="51">
        <v>0</v>
      </c>
      <c r="BA579" s="49">
        <v>0</v>
      </c>
      <c r="BB579" s="49">
        <v>0</v>
      </c>
      <c r="BC579" s="50">
        <v>0</v>
      </c>
      <c r="BD579" s="50">
        <v>0</v>
      </c>
      <c r="BE579" s="51">
        <v>0</v>
      </c>
      <c r="BF579" s="38"/>
      <c r="BG579" s="38"/>
      <c r="BK579" s="38"/>
      <c r="BL579" s="38"/>
      <c r="BM579" s="38"/>
      <c r="BN579" s="38"/>
      <c r="BO579" s="38"/>
      <c r="BP579" s="38"/>
      <c r="BQ579" s="38"/>
      <c r="BR579" s="38"/>
      <c r="BS579" s="38"/>
      <c r="BT579" s="38"/>
      <c r="BU579" s="38"/>
      <c r="BY579" s="38"/>
      <c r="BZ579" s="38"/>
      <c r="CJ579" s="38"/>
    </row>
    <row r="580" spans="2:88" x14ac:dyDescent="0.25">
      <c r="B580" s="8">
        <v>578</v>
      </c>
      <c r="C580" s="9" t="s">
        <v>12239</v>
      </c>
      <c r="D580" s="9" t="s">
        <v>12241</v>
      </c>
      <c r="E580" s="49">
        <v>5.0349257999999999</v>
      </c>
      <c r="F580" s="50">
        <v>1.7153273333333334</v>
      </c>
      <c r="G580" s="50">
        <v>2.7615133333333333</v>
      </c>
      <c r="H580" s="51">
        <v>8.7400533333333339</v>
      </c>
      <c r="I580" s="50">
        <v>0</v>
      </c>
      <c r="J580" s="50">
        <v>0</v>
      </c>
      <c r="K580" s="50">
        <v>0</v>
      </c>
      <c r="L580" s="50">
        <v>0</v>
      </c>
      <c r="M580" s="49">
        <v>3.0809421166666673</v>
      </c>
      <c r="N580" s="49">
        <v>0.83968036245333333</v>
      </c>
      <c r="O580" s="49">
        <v>0.86856399999999989</v>
      </c>
      <c r="P580" s="50">
        <v>0</v>
      </c>
      <c r="Q580" s="50">
        <v>0</v>
      </c>
      <c r="R580" s="50">
        <v>17.259979999999999</v>
      </c>
      <c r="S580" s="51">
        <v>0</v>
      </c>
      <c r="T580" s="50">
        <v>0</v>
      </c>
      <c r="U580" s="51">
        <v>3.2444833333333336</v>
      </c>
      <c r="V580" s="51">
        <v>0</v>
      </c>
      <c r="W580" s="50">
        <v>0</v>
      </c>
      <c r="X580" s="49">
        <v>0</v>
      </c>
      <c r="Y580" s="51">
        <v>10.614133333333333</v>
      </c>
      <c r="Z580" s="52">
        <v>0</v>
      </c>
      <c r="AA580" s="52">
        <v>0</v>
      </c>
      <c r="AB580" s="52">
        <v>0</v>
      </c>
      <c r="AC580" s="52">
        <v>0</v>
      </c>
      <c r="AD580" s="52">
        <v>0</v>
      </c>
      <c r="AE580" s="50">
        <v>0</v>
      </c>
      <c r="AF580" s="50">
        <v>0</v>
      </c>
      <c r="AG580" s="50">
        <v>0</v>
      </c>
      <c r="AH580" s="50">
        <v>4.4379952800000009</v>
      </c>
      <c r="AI580" s="52">
        <v>2.7468274666666663</v>
      </c>
      <c r="AJ580" s="49">
        <v>0</v>
      </c>
      <c r="AK580" s="50">
        <v>7.116320987654321</v>
      </c>
      <c r="AL580" s="50">
        <v>11.018765432098768</v>
      </c>
      <c r="AM580" s="50">
        <v>2.8233333333333333</v>
      </c>
      <c r="AN580" s="50">
        <v>0</v>
      </c>
      <c r="AO580" s="50">
        <v>0</v>
      </c>
      <c r="AP580" s="50">
        <v>0</v>
      </c>
      <c r="AQ580" s="51">
        <v>0</v>
      </c>
      <c r="AR580" s="49">
        <v>4.2023700000000002</v>
      </c>
      <c r="AS580" s="50">
        <v>3.9020270270270272</v>
      </c>
      <c r="AT580" s="50">
        <v>2.4003700000000001</v>
      </c>
      <c r="AU580" s="50">
        <v>2.0304666666666669</v>
      </c>
      <c r="AV580" s="50">
        <v>36.325208333333336</v>
      </c>
      <c r="AW580" s="50">
        <v>0</v>
      </c>
      <c r="AX580" s="50">
        <v>2.508666666666667</v>
      </c>
      <c r="AY580" s="50">
        <v>15.789230000000002</v>
      </c>
      <c r="AZ580" s="51">
        <v>0</v>
      </c>
      <c r="BA580" s="49">
        <v>0</v>
      </c>
      <c r="BB580" s="49">
        <v>0</v>
      </c>
      <c r="BC580" s="50">
        <v>0</v>
      </c>
      <c r="BD580" s="50">
        <v>0</v>
      </c>
      <c r="BE580" s="51">
        <v>0</v>
      </c>
      <c r="BF580" s="38"/>
      <c r="BG580" s="38"/>
      <c r="BK580" s="38"/>
      <c r="BL580" s="38"/>
      <c r="BM580" s="38"/>
      <c r="BN580" s="38"/>
      <c r="BO580" s="38"/>
      <c r="BP580" s="38"/>
      <c r="BQ580" s="38"/>
      <c r="BR580" s="38"/>
      <c r="BS580" s="38"/>
      <c r="BT580" s="38"/>
      <c r="BU580" s="38"/>
      <c r="BY580" s="38"/>
      <c r="BZ580" s="38"/>
      <c r="CJ580" s="38"/>
    </row>
    <row r="581" spans="2:88" x14ac:dyDescent="0.25">
      <c r="B581" s="8">
        <v>579</v>
      </c>
      <c r="C581" s="9" t="s">
        <v>12239</v>
      </c>
      <c r="D581" s="9" t="s">
        <v>12242</v>
      </c>
      <c r="E581" s="49">
        <v>6.2936572499999999</v>
      </c>
      <c r="F581" s="50">
        <v>2.1441591666666668</v>
      </c>
      <c r="G581" s="50">
        <v>3.4518916666666666</v>
      </c>
      <c r="H581" s="51">
        <v>10.925066666666668</v>
      </c>
      <c r="I581" s="50">
        <v>0</v>
      </c>
      <c r="J581" s="50">
        <v>0</v>
      </c>
      <c r="K581" s="50">
        <v>0</v>
      </c>
      <c r="L581" s="50">
        <v>0</v>
      </c>
      <c r="M581" s="49">
        <v>3.0809421166666673</v>
      </c>
      <c r="N581" s="49">
        <v>0.83968036245333333</v>
      </c>
      <c r="O581" s="49">
        <v>0.86856399999999989</v>
      </c>
      <c r="P581" s="50">
        <v>0</v>
      </c>
      <c r="Q581" s="50">
        <v>0</v>
      </c>
      <c r="R581" s="50">
        <v>17.259979999999999</v>
      </c>
      <c r="S581" s="51">
        <v>0</v>
      </c>
      <c r="T581" s="50">
        <v>0</v>
      </c>
      <c r="U581" s="51">
        <v>3.2444833333333336</v>
      </c>
      <c r="V581" s="51">
        <v>0</v>
      </c>
      <c r="W581" s="50">
        <v>0</v>
      </c>
      <c r="X581" s="49">
        <v>0</v>
      </c>
      <c r="Y581" s="51">
        <v>10.614133333333333</v>
      </c>
      <c r="Z581" s="52">
        <v>0</v>
      </c>
      <c r="AA581" s="52">
        <v>0</v>
      </c>
      <c r="AB581" s="52">
        <v>0</v>
      </c>
      <c r="AC581" s="52">
        <v>0</v>
      </c>
      <c r="AD581" s="52">
        <v>0</v>
      </c>
      <c r="AE581" s="50">
        <v>0</v>
      </c>
      <c r="AF581" s="50">
        <v>0</v>
      </c>
      <c r="AG581" s="50">
        <v>0</v>
      </c>
      <c r="AH581" s="50">
        <v>4.4379952800000009</v>
      </c>
      <c r="AI581" s="52">
        <v>2.7468274666666663</v>
      </c>
      <c r="AJ581" s="49">
        <v>0</v>
      </c>
      <c r="AK581" s="50">
        <v>8.8954012345679008</v>
      </c>
      <c r="AL581" s="50">
        <v>13.773456790123459</v>
      </c>
      <c r="AM581" s="50">
        <v>3.5291666666666668</v>
      </c>
      <c r="AN581" s="50">
        <v>0</v>
      </c>
      <c r="AO581" s="50">
        <v>0</v>
      </c>
      <c r="AP581" s="50">
        <v>0</v>
      </c>
      <c r="AQ581" s="51">
        <v>0</v>
      </c>
      <c r="AR581" s="49">
        <v>4.2023700000000002</v>
      </c>
      <c r="AS581" s="50">
        <v>3.9020270270270272</v>
      </c>
      <c r="AT581" s="50">
        <v>2.4003700000000001</v>
      </c>
      <c r="AU581" s="50">
        <v>2.0304666666666669</v>
      </c>
      <c r="AV581" s="50">
        <v>36.325208333333336</v>
      </c>
      <c r="AW581" s="50">
        <v>0</v>
      </c>
      <c r="AX581" s="50">
        <v>2.508666666666667</v>
      </c>
      <c r="AY581" s="50">
        <v>15.789230000000002</v>
      </c>
      <c r="AZ581" s="51">
        <v>0</v>
      </c>
      <c r="BA581" s="49">
        <v>0</v>
      </c>
      <c r="BB581" s="49">
        <v>0</v>
      </c>
      <c r="BC581" s="50">
        <v>0</v>
      </c>
      <c r="BD581" s="50">
        <v>0</v>
      </c>
      <c r="BE581" s="51">
        <v>0</v>
      </c>
      <c r="BF581" s="38"/>
      <c r="BG581" s="38"/>
      <c r="BK581" s="38"/>
      <c r="BL581" s="38"/>
      <c r="BM581" s="38"/>
      <c r="BN581" s="38"/>
      <c r="BO581" s="38"/>
      <c r="BP581" s="38"/>
      <c r="BQ581" s="38"/>
      <c r="BR581" s="38"/>
      <c r="BS581" s="38"/>
      <c r="BT581" s="38"/>
      <c r="BU581" s="38"/>
      <c r="BY581" s="38"/>
      <c r="BZ581" s="38"/>
      <c r="CJ581" s="38"/>
    </row>
    <row r="582" spans="2:88" x14ac:dyDescent="0.25">
      <c r="B582" s="8">
        <v>580</v>
      </c>
      <c r="C582" s="9" t="s">
        <v>12239</v>
      </c>
      <c r="D582" s="9" t="s">
        <v>12243</v>
      </c>
      <c r="E582" s="49">
        <v>7.5523886999999998</v>
      </c>
      <c r="F582" s="50">
        <v>2.572991</v>
      </c>
      <c r="G582" s="50">
        <v>4.1422699999999999</v>
      </c>
      <c r="H582" s="51">
        <v>13.11008</v>
      </c>
      <c r="I582" s="50">
        <v>0</v>
      </c>
      <c r="J582" s="50">
        <v>0</v>
      </c>
      <c r="K582" s="50">
        <v>0</v>
      </c>
      <c r="L582" s="50">
        <v>0</v>
      </c>
      <c r="M582" s="49">
        <v>3.0809421166666673</v>
      </c>
      <c r="N582" s="49">
        <v>0.83968036245333333</v>
      </c>
      <c r="O582" s="49">
        <v>0.86856399999999989</v>
      </c>
      <c r="P582" s="50">
        <v>0</v>
      </c>
      <c r="Q582" s="50">
        <v>0</v>
      </c>
      <c r="R582" s="50">
        <v>17.259979999999999</v>
      </c>
      <c r="S582" s="51">
        <v>0</v>
      </c>
      <c r="T582" s="50">
        <v>0</v>
      </c>
      <c r="U582" s="51">
        <v>3.2444833333333336</v>
      </c>
      <c r="V582" s="51">
        <v>0</v>
      </c>
      <c r="W582" s="50">
        <v>0</v>
      </c>
      <c r="X582" s="49">
        <v>0</v>
      </c>
      <c r="Y582" s="51">
        <v>10.614133333333333</v>
      </c>
      <c r="Z582" s="52">
        <v>0</v>
      </c>
      <c r="AA582" s="52">
        <v>0</v>
      </c>
      <c r="AB582" s="52">
        <v>0</v>
      </c>
      <c r="AC582" s="52">
        <v>0</v>
      </c>
      <c r="AD582" s="52">
        <v>0</v>
      </c>
      <c r="AE582" s="50">
        <v>0</v>
      </c>
      <c r="AF582" s="50">
        <v>0</v>
      </c>
      <c r="AG582" s="50">
        <v>0</v>
      </c>
      <c r="AH582" s="50">
        <v>4.4379952800000009</v>
      </c>
      <c r="AI582" s="52">
        <v>2.7468274666666663</v>
      </c>
      <c r="AJ582" s="49">
        <v>0</v>
      </c>
      <c r="AK582" s="50">
        <v>10.674481481481482</v>
      </c>
      <c r="AL582" s="50">
        <v>16.528148148148151</v>
      </c>
      <c r="AM582" s="50">
        <v>4.2349999999999994</v>
      </c>
      <c r="AN582" s="50">
        <v>0</v>
      </c>
      <c r="AO582" s="50">
        <v>0</v>
      </c>
      <c r="AP582" s="50">
        <v>0</v>
      </c>
      <c r="AQ582" s="51">
        <v>0</v>
      </c>
      <c r="AR582" s="49">
        <v>4.2023700000000002</v>
      </c>
      <c r="AS582" s="50">
        <v>3.9020270270270272</v>
      </c>
      <c r="AT582" s="50">
        <v>2.4003700000000001</v>
      </c>
      <c r="AU582" s="50">
        <v>2.5380833333333337</v>
      </c>
      <c r="AV582" s="50">
        <v>42.902497916666675</v>
      </c>
      <c r="AW582" s="50">
        <v>0</v>
      </c>
      <c r="AX582" s="50">
        <v>2.508666666666667</v>
      </c>
      <c r="AY582" s="50">
        <v>15.789230000000002</v>
      </c>
      <c r="AZ582" s="51">
        <v>0</v>
      </c>
      <c r="BA582" s="49">
        <v>0</v>
      </c>
      <c r="BB582" s="49">
        <v>0</v>
      </c>
      <c r="BC582" s="50">
        <v>0</v>
      </c>
      <c r="BD582" s="50">
        <v>0</v>
      </c>
      <c r="BE582" s="51">
        <v>0</v>
      </c>
      <c r="BF582" s="38"/>
      <c r="BG582" s="38"/>
      <c r="BK582" s="38"/>
      <c r="BL582" s="38"/>
      <c r="BM582" s="38"/>
      <c r="BN582" s="38"/>
      <c r="BO582" s="38"/>
      <c r="BP582" s="38"/>
      <c r="BQ582" s="38"/>
      <c r="BR582" s="38"/>
      <c r="BS582" s="38"/>
      <c r="BT582" s="38"/>
      <c r="BU582" s="38"/>
      <c r="BY582" s="38"/>
      <c r="BZ582" s="38"/>
      <c r="CJ582" s="38"/>
    </row>
    <row r="583" spans="2:88" x14ac:dyDescent="0.25">
      <c r="B583" s="8">
        <v>581</v>
      </c>
      <c r="C583" s="9" t="s">
        <v>12239</v>
      </c>
      <c r="D583" s="9" t="s">
        <v>12244</v>
      </c>
      <c r="E583" s="49">
        <v>7.5523886999999998</v>
      </c>
      <c r="F583" s="50">
        <v>2.572991</v>
      </c>
      <c r="G583" s="50">
        <v>4.1422699999999999</v>
      </c>
      <c r="H583" s="51">
        <v>13.11008</v>
      </c>
      <c r="I583" s="50">
        <v>0</v>
      </c>
      <c r="J583" s="50">
        <v>0</v>
      </c>
      <c r="K583" s="50">
        <v>0</v>
      </c>
      <c r="L583" s="50">
        <v>0</v>
      </c>
      <c r="M583" s="49">
        <v>6.1618842333333346</v>
      </c>
      <c r="N583" s="49">
        <v>1.0706149940533334</v>
      </c>
      <c r="O583" s="49">
        <v>1.7371279999999998</v>
      </c>
      <c r="P583" s="50">
        <v>0</v>
      </c>
      <c r="Q583" s="50">
        <v>0</v>
      </c>
      <c r="R583" s="50">
        <v>51.091293333333333</v>
      </c>
      <c r="S583" s="51">
        <v>0</v>
      </c>
      <c r="T583" s="50">
        <v>0</v>
      </c>
      <c r="U583" s="51">
        <v>8.1743666666666677</v>
      </c>
      <c r="V583" s="51">
        <v>0</v>
      </c>
      <c r="W583" s="50">
        <v>0</v>
      </c>
      <c r="X583" s="49">
        <v>0</v>
      </c>
      <c r="Y583" s="51">
        <v>17.341600000000003</v>
      </c>
      <c r="Z583" s="52">
        <v>0</v>
      </c>
      <c r="AA583" s="52">
        <v>0</v>
      </c>
      <c r="AB583" s="52">
        <v>0</v>
      </c>
      <c r="AC583" s="52">
        <v>0</v>
      </c>
      <c r="AD583" s="52">
        <v>0</v>
      </c>
      <c r="AE583" s="50">
        <v>0</v>
      </c>
      <c r="AF583" s="50">
        <v>0</v>
      </c>
      <c r="AG583" s="50">
        <v>0</v>
      </c>
      <c r="AH583" s="50">
        <v>8.8759905600000018</v>
      </c>
      <c r="AI583" s="52">
        <v>5.4636506518518519</v>
      </c>
      <c r="AJ583" s="49">
        <v>0</v>
      </c>
      <c r="AK583" s="50">
        <v>10.674481481481482</v>
      </c>
      <c r="AL583" s="50">
        <v>16.528148148148151</v>
      </c>
      <c r="AM583" s="50">
        <v>4.2349999999999994</v>
      </c>
      <c r="AN583" s="50">
        <v>0</v>
      </c>
      <c r="AO583" s="50">
        <v>0</v>
      </c>
      <c r="AP583" s="50">
        <v>0</v>
      </c>
      <c r="AQ583" s="51">
        <v>0</v>
      </c>
      <c r="AR583" s="49">
        <v>8.4047400000000003</v>
      </c>
      <c r="AS583" s="50">
        <v>3.9020270270270272</v>
      </c>
      <c r="AT583" s="50">
        <v>4.8007400000000002</v>
      </c>
      <c r="AU583" s="50">
        <v>3.0457000000000001</v>
      </c>
      <c r="AV583" s="50">
        <v>59.495837500000007</v>
      </c>
      <c r="AW583" s="50">
        <v>0</v>
      </c>
      <c r="AX583" s="50">
        <v>5.0173333333333341</v>
      </c>
      <c r="AY583" s="50">
        <v>34.600519999999996</v>
      </c>
      <c r="AZ583" s="51">
        <v>0</v>
      </c>
      <c r="BA583" s="49">
        <v>0</v>
      </c>
      <c r="BB583" s="49">
        <v>0</v>
      </c>
      <c r="BC583" s="50">
        <v>0</v>
      </c>
      <c r="BD583" s="50">
        <v>0</v>
      </c>
      <c r="BE583" s="51">
        <v>0</v>
      </c>
      <c r="BF583" s="38"/>
      <c r="BG583" s="38"/>
      <c r="BK583" s="38"/>
      <c r="BL583" s="38"/>
      <c r="BM583" s="38"/>
      <c r="BN583" s="38"/>
      <c r="BO583" s="38"/>
      <c r="BP583" s="38"/>
      <c r="BQ583" s="38"/>
      <c r="BR583" s="38"/>
      <c r="BS583" s="38"/>
      <c r="BT583" s="38"/>
      <c r="BU583" s="38"/>
      <c r="BY583" s="38"/>
      <c r="BZ583" s="38"/>
      <c r="CJ583" s="38"/>
    </row>
    <row r="584" spans="2:88" x14ac:dyDescent="0.25">
      <c r="B584" s="8">
        <v>582</v>
      </c>
      <c r="C584" s="9" t="s">
        <v>12239</v>
      </c>
      <c r="D584" s="9" t="s">
        <v>12245</v>
      </c>
      <c r="E584" s="49">
        <v>10.0698516</v>
      </c>
      <c r="F584" s="50">
        <v>3.4306546666666669</v>
      </c>
      <c r="G584" s="50">
        <v>5.5230266666666665</v>
      </c>
      <c r="H584" s="51">
        <v>17.480106666666668</v>
      </c>
      <c r="I584" s="50">
        <v>0</v>
      </c>
      <c r="J584" s="50">
        <v>0</v>
      </c>
      <c r="K584" s="50">
        <v>0</v>
      </c>
      <c r="L584" s="50">
        <v>0</v>
      </c>
      <c r="M584" s="49">
        <v>6.1618842333333346</v>
      </c>
      <c r="N584" s="49">
        <v>1.0706149940533334</v>
      </c>
      <c r="O584" s="49">
        <v>1.7371279999999998</v>
      </c>
      <c r="P584" s="50">
        <v>0</v>
      </c>
      <c r="Q584" s="50">
        <v>0</v>
      </c>
      <c r="R584" s="50">
        <v>51.091293333333333</v>
      </c>
      <c r="S584" s="51">
        <v>0</v>
      </c>
      <c r="T584" s="50">
        <v>0</v>
      </c>
      <c r="U584" s="51">
        <v>8.1743666666666677</v>
      </c>
      <c r="V584" s="51">
        <v>0</v>
      </c>
      <c r="W584" s="50">
        <v>0</v>
      </c>
      <c r="X584" s="49">
        <v>0</v>
      </c>
      <c r="Y584" s="51">
        <v>17.341600000000003</v>
      </c>
      <c r="Z584" s="52">
        <v>0</v>
      </c>
      <c r="AA584" s="52">
        <v>0</v>
      </c>
      <c r="AB584" s="52">
        <v>0</v>
      </c>
      <c r="AC584" s="52">
        <v>0</v>
      </c>
      <c r="AD584" s="52">
        <v>0</v>
      </c>
      <c r="AE584" s="50">
        <v>0</v>
      </c>
      <c r="AF584" s="50">
        <v>0</v>
      </c>
      <c r="AG584" s="50">
        <v>0</v>
      </c>
      <c r="AH584" s="50">
        <v>8.8759905600000018</v>
      </c>
      <c r="AI584" s="52">
        <v>5.4636506518518519</v>
      </c>
      <c r="AJ584" s="49">
        <v>0</v>
      </c>
      <c r="AK584" s="50">
        <v>14.232641975308642</v>
      </c>
      <c r="AL584" s="50">
        <v>22.037530864197535</v>
      </c>
      <c r="AM584" s="50">
        <v>5.6466666666666665</v>
      </c>
      <c r="AN584" s="50">
        <v>0</v>
      </c>
      <c r="AO584" s="50">
        <v>0</v>
      </c>
      <c r="AP584" s="50">
        <v>0</v>
      </c>
      <c r="AQ584" s="51">
        <v>0</v>
      </c>
      <c r="AR584" s="49">
        <v>8.4047400000000003</v>
      </c>
      <c r="AS584" s="50">
        <v>3.9020270270270272</v>
      </c>
      <c r="AT584" s="50">
        <v>4.8007400000000002</v>
      </c>
      <c r="AU584" s="50">
        <v>4.0609333333333337</v>
      </c>
      <c r="AV584" s="50">
        <v>72.650416666666672</v>
      </c>
      <c r="AW584" s="50">
        <v>0</v>
      </c>
      <c r="AX584" s="50">
        <v>5.0173333333333341</v>
      </c>
      <c r="AY584" s="50">
        <v>34.600519999999996</v>
      </c>
      <c r="AZ584" s="51">
        <v>0</v>
      </c>
      <c r="BA584" s="49">
        <v>0</v>
      </c>
      <c r="BB584" s="49">
        <v>0</v>
      </c>
      <c r="BC584" s="50">
        <v>0</v>
      </c>
      <c r="BD584" s="50">
        <v>0</v>
      </c>
      <c r="BE584" s="51">
        <v>0</v>
      </c>
      <c r="BF584" s="38"/>
      <c r="BG584" s="38"/>
      <c r="BK584" s="38"/>
      <c r="BL584" s="38"/>
      <c r="BM584" s="38"/>
      <c r="BN584" s="38"/>
      <c r="BO584" s="38"/>
      <c r="BP584" s="38"/>
      <c r="BQ584" s="38"/>
      <c r="BR584" s="38"/>
      <c r="BS584" s="38"/>
      <c r="BT584" s="38"/>
      <c r="BU584" s="38"/>
      <c r="BY584" s="38"/>
      <c r="BZ584" s="38"/>
      <c r="CJ584" s="38"/>
    </row>
    <row r="585" spans="2:88" x14ac:dyDescent="0.25">
      <c r="B585" s="8">
        <v>583</v>
      </c>
      <c r="C585" s="9" t="s">
        <v>12239</v>
      </c>
      <c r="D585" s="9" t="s">
        <v>12246</v>
      </c>
      <c r="E585" s="49">
        <v>12.5873145</v>
      </c>
      <c r="F585" s="50">
        <v>4.2883183333333337</v>
      </c>
      <c r="G585" s="50">
        <v>6.9037833333333332</v>
      </c>
      <c r="H585" s="51">
        <v>21.850133333333336</v>
      </c>
      <c r="I585" s="50">
        <v>0</v>
      </c>
      <c r="J585" s="50">
        <v>0</v>
      </c>
      <c r="K585" s="50">
        <v>0</v>
      </c>
      <c r="L585" s="50">
        <v>0</v>
      </c>
      <c r="M585" s="49">
        <v>6.1618842333333346</v>
      </c>
      <c r="N585" s="49">
        <v>1.0706149940533334</v>
      </c>
      <c r="O585" s="49">
        <v>1.7371279999999998</v>
      </c>
      <c r="P585" s="50">
        <v>0</v>
      </c>
      <c r="Q585" s="50">
        <v>0</v>
      </c>
      <c r="R585" s="50">
        <v>51.091293333333333</v>
      </c>
      <c r="S585" s="51">
        <v>0</v>
      </c>
      <c r="T585" s="50">
        <v>0</v>
      </c>
      <c r="U585" s="51">
        <v>8.1743666666666677</v>
      </c>
      <c r="V585" s="51">
        <v>0</v>
      </c>
      <c r="W585" s="50">
        <v>0</v>
      </c>
      <c r="X585" s="49">
        <v>0</v>
      </c>
      <c r="Y585" s="51">
        <v>17.341600000000003</v>
      </c>
      <c r="Z585" s="52">
        <v>0</v>
      </c>
      <c r="AA585" s="52">
        <v>0</v>
      </c>
      <c r="AB585" s="52">
        <v>0</v>
      </c>
      <c r="AC585" s="52">
        <v>0</v>
      </c>
      <c r="AD585" s="52">
        <v>0</v>
      </c>
      <c r="AE585" s="50">
        <v>0</v>
      </c>
      <c r="AF585" s="50">
        <v>0</v>
      </c>
      <c r="AG585" s="50">
        <v>0</v>
      </c>
      <c r="AH585" s="50">
        <v>8.8759905600000018</v>
      </c>
      <c r="AI585" s="52">
        <v>5.4636506518518519</v>
      </c>
      <c r="AJ585" s="49">
        <v>0</v>
      </c>
      <c r="AK585" s="50">
        <v>17.790802469135802</v>
      </c>
      <c r="AL585" s="50">
        <v>27.546913580246919</v>
      </c>
      <c r="AM585" s="50">
        <v>7.0583333333333336</v>
      </c>
      <c r="AN585" s="50">
        <v>0</v>
      </c>
      <c r="AO585" s="50">
        <v>0</v>
      </c>
      <c r="AP585" s="50">
        <v>0</v>
      </c>
      <c r="AQ585" s="51">
        <v>0</v>
      </c>
      <c r="AR585" s="49">
        <v>8.4047400000000003</v>
      </c>
      <c r="AS585" s="50">
        <v>3.9020270270270272</v>
      </c>
      <c r="AT585" s="50">
        <v>4.8007400000000002</v>
      </c>
      <c r="AU585" s="50">
        <v>4.0609333333333337</v>
      </c>
      <c r="AV585" s="50">
        <v>72.650416666666672</v>
      </c>
      <c r="AW585" s="50">
        <v>0</v>
      </c>
      <c r="AX585" s="50">
        <v>5.0173333333333341</v>
      </c>
      <c r="AY585" s="50">
        <v>34.600519999999996</v>
      </c>
      <c r="AZ585" s="51">
        <v>0</v>
      </c>
      <c r="BA585" s="49">
        <v>0</v>
      </c>
      <c r="BB585" s="49">
        <v>0</v>
      </c>
      <c r="BC585" s="50">
        <v>0</v>
      </c>
      <c r="BD585" s="50">
        <v>0</v>
      </c>
      <c r="BE585" s="51">
        <v>0</v>
      </c>
      <c r="BF585" s="38"/>
      <c r="BG585" s="38"/>
      <c r="BK585" s="38"/>
      <c r="BL585" s="38"/>
      <c r="BM585" s="38"/>
      <c r="BN585" s="38"/>
      <c r="BO585" s="38"/>
      <c r="BP585" s="38"/>
      <c r="BQ585" s="38"/>
      <c r="BR585" s="38"/>
      <c r="BS585" s="38"/>
      <c r="BT585" s="38"/>
      <c r="BU585" s="38"/>
      <c r="BY585" s="38"/>
      <c r="BZ585" s="38"/>
      <c r="CJ585" s="38"/>
    </row>
    <row r="586" spans="2:88" x14ac:dyDescent="0.25">
      <c r="B586" s="8">
        <v>584</v>
      </c>
      <c r="C586" s="9" t="s">
        <v>12239</v>
      </c>
      <c r="D586" s="9" t="s">
        <v>12247</v>
      </c>
      <c r="E586" s="49">
        <v>15.1047774</v>
      </c>
      <c r="F586" s="50">
        <v>5.1459820000000001</v>
      </c>
      <c r="G586" s="50">
        <v>8.2845399999999998</v>
      </c>
      <c r="H586" s="51">
        <v>26.22016</v>
      </c>
      <c r="I586" s="50">
        <v>0</v>
      </c>
      <c r="J586" s="50">
        <v>0</v>
      </c>
      <c r="K586" s="50">
        <v>0</v>
      </c>
      <c r="L586" s="50">
        <v>0</v>
      </c>
      <c r="M586" s="49">
        <v>6.1618842333333346</v>
      </c>
      <c r="N586" s="49">
        <v>1.0706149940533334</v>
      </c>
      <c r="O586" s="49">
        <v>1.7371279999999998</v>
      </c>
      <c r="P586" s="50">
        <v>0</v>
      </c>
      <c r="Q586" s="50">
        <v>0</v>
      </c>
      <c r="R586" s="50">
        <v>51.091293333333333</v>
      </c>
      <c r="S586" s="51">
        <v>0</v>
      </c>
      <c r="T586" s="50">
        <v>0</v>
      </c>
      <c r="U586" s="51">
        <v>8.1743666666666677</v>
      </c>
      <c r="V586" s="51">
        <v>0</v>
      </c>
      <c r="W586" s="50">
        <v>0</v>
      </c>
      <c r="X586" s="49">
        <v>0</v>
      </c>
      <c r="Y586" s="51">
        <v>17.341600000000003</v>
      </c>
      <c r="Z586" s="52">
        <v>0</v>
      </c>
      <c r="AA586" s="52">
        <v>0</v>
      </c>
      <c r="AB586" s="52">
        <v>0</v>
      </c>
      <c r="AC586" s="52">
        <v>0</v>
      </c>
      <c r="AD586" s="52">
        <v>0</v>
      </c>
      <c r="AE586" s="50">
        <v>0</v>
      </c>
      <c r="AF586" s="50">
        <v>0</v>
      </c>
      <c r="AG586" s="50">
        <v>0</v>
      </c>
      <c r="AH586" s="50">
        <v>8.8759905600000018</v>
      </c>
      <c r="AI586" s="52">
        <v>5.4636506518518519</v>
      </c>
      <c r="AJ586" s="49">
        <v>0</v>
      </c>
      <c r="AK586" s="50">
        <v>21.348962962962965</v>
      </c>
      <c r="AL586" s="50">
        <v>33.056296296296303</v>
      </c>
      <c r="AM586" s="50">
        <v>8.4699999999999989</v>
      </c>
      <c r="AN586" s="50">
        <v>0</v>
      </c>
      <c r="AO586" s="50">
        <v>0</v>
      </c>
      <c r="AP586" s="50">
        <v>0</v>
      </c>
      <c r="AQ586" s="51">
        <v>0</v>
      </c>
      <c r="AR586" s="49">
        <v>8.4047400000000003</v>
      </c>
      <c r="AS586" s="50">
        <v>3.9020270270270272</v>
      </c>
      <c r="AT586" s="50">
        <v>4.8007400000000002</v>
      </c>
      <c r="AU586" s="50">
        <v>5.0761666666666674</v>
      </c>
      <c r="AV586" s="50">
        <v>85.804995833333351</v>
      </c>
      <c r="AW586" s="50">
        <v>0</v>
      </c>
      <c r="AX586" s="50">
        <v>5.0173333333333341</v>
      </c>
      <c r="AY586" s="50">
        <v>34.600519999999996</v>
      </c>
      <c r="AZ586" s="51">
        <v>0</v>
      </c>
      <c r="BA586" s="49">
        <v>0</v>
      </c>
      <c r="BB586" s="49">
        <v>0</v>
      </c>
      <c r="BC586" s="50">
        <v>0</v>
      </c>
      <c r="BD586" s="50">
        <v>0</v>
      </c>
      <c r="BE586" s="51">
        <v>0</v>
      </c>
      <c r="BF586" s="38"/>
      <c r="BG586" s="38"/>
      <c r="BK586" s="38"/>
      <c r="BL586" s="38"/>
      <c r="BM586" s="38"/>
      <c r="BN586" s="38"/>
      <c r="BO586" s="38"/>
      <c r="BP586" s="38"/>
      <c r="BQ586" s="38"/>
      <c r="BR586" s="38"/>
      <c r="BS586" s="38"/>
      <c r="BT586" s="38"/>
      <c r="BU586" s="38"/>
      <c r="BY586" s="38"/>
      <c r="BZ586" s="38"/>
      <c r="CJ586" s="38"/>
    </row>
    <row r="587" spans="2:88" x14ac:dyDescent="0.25">
      <c r="B587" s="8">
        <v>585</v>
      </c>
      <c r="C587" s="9" t="s">
        <v>12239</v>
      </c>
      <c r="D587" s="9" t="s">
        <v>12248</v>
      </c>
      <c r="E587" s="49">
        <v>11.328583049999999</v>
      </c>
      <c r="F587" s="50">
        <v>3.8594865</v>
      </c>
      <c r="G587" s="50">
        <v>6.2134049999999998</v>
      </c>
      <c r="H587" s="51">
        <v>19.665120000000002</v>
      </c>
      <c r="I587" s="50">
        <v>0</v>
      </c>
      <c r="J587" s="50">
        <v>0</v>
      </c>
      <c r="K587" s="50">
        <v>0</v>
      </c>
      <c r="L587" s="50">
        <v>0</v>
      </c>
      <c r="M587" s="49">
        <v>9.2428263500000014</v>
      </c>
      <c r="N587" s="49">
        <v>1.3535408698222222</v>
      </c>
      <c r="O587" s="49">
        <v>2.6056919999999995</v>
      </c>
      <c r="P587" s="50">
        <v>0</v>
      </c>
      <c r="Q587" s="50">
        <v>0</v>
      </c>
      <c r="R587" s="50">
        <v>84.639939999999996</v>
      </c>
      <c r="S587" s="51">
        <v>0</v>
      </c>
      <c r="T587" s="50">
        <v>0</v>
      </c>
      <c r="U587" s="51">
        <v>8.7411133333333364</v>
      </c>
      <c r="V587" s="51">
        <v>0</v>
      </c>
      <c r="W587" s="50">
        <v>0</v>
      </c>
      <c r="X587" s="49">
        <v>0</v>
      </c>
      <c r="Y587" s="51">
        <v>30.796533333333336</v>
      </c>
      <c r="Z587" s="52">
        <v>0</v>
      </c>
      <c r="AA587" s="52">
        <v>0</v>
      </c>
      <c r="AB587" s="52">
        <v>0</v>
      </c>
      <c r="AC587" s="52">
        <v>0</v>
      </c>
      <c r="AD587" s="52">
        <v>0</v>
      </c>
      <c r="AE587" s="50">
        <v>0</v>
      </c>
      <c r="AF587" s="50">
        <v>0</v>
      </c>
      <c r="AG587" s="50">
        <v>0</v>
      </c>
      <c r="AH587" s="50">
        <v>13.313985840000004</v>
      </c>
      <c r="AI587" s="52">
        <v>8.180473837037038</v>
      </c>
      <c r="AJ587" s="49">
        <v>0</v>
      </c>
      <c r="AK587" s="50">
        <v>16.011722222222225</v>
      </c>
      <c r="AL587" s="50">
        <v>24.792222222222229</v>
      </c>
      <c r="AM587" s="50">
        <v>6.3524999999999991</v>
      </c>
      <c r="AN587" s="50">
        <v>0</v>
      </c>
      <c r="AO587" s="50">
        <v>0</v>
      </c>
      <c r="AP587" s="50">
        <v>0</v>
      </c>
      <c r="AQ587" s="51">
        <v>0</v>
      </c>
      <c r="AR587" s="49">
        <v>12.60711</v>
      </c>
      <c r="AS587" s="50">
        <v>3.9020270270270272</v>
      </c>
      <c r="AT587" s="50">
        <v>7.2011099999999999</v>
      </c>
      <c r="AU587" s="50">
        <v>4.5685500000000001</v>
      </c>
      <c r="AV587" s="50">
        <v>89.243756250000018</v>
      </c>
      <c r="AW587" s="50">
        <v>0</v>
      </c>
      <c r="AX587" s="50">
        <v>7.5260000000000016</v>
      </c>
      <c r="AY587" s="50">
        <v>48.525563333333338</v>
      </c>
      <c r="AZ587" s="51">
        <v>0</v>
      </c>
      <c r="BA587" s="49">
        <v>0</v>
      </c>
      <c r="BB587" s="49">
        <v>0</v>
      </c>
      <c r="BC587" s="50">
        <v>0</v>
      </c>
      <c r="BD587" s="50">
        <v>0</v>
      </c>
      <c r="BE587" s="51">
        <v>0</v>
      </c>
      <c r="BF587" s="38"/>
      <c r="BG587" s="38"/>
      <c r="BK587" s="38"/>
      <c r="BL587" s="38"/>
      <c r="BM587" s="38"/>
      <c r="BN587" s="38"/>
      <c r="BO587" s="38"/>
      <c r="BP587" s="38"/>
      <c r="BQ587" s="38"/>
      <c r="BR587" s="38"/>
      <c r="BS587" s="38"/>
      <c r="BT587" s="38"/>
      <c r="BU587" s="38"/>
      <c r="BY587" s="38"/>
      <c r="BZ587" s="38"/>
      <c r="CJ587" s="38"/>
    </row>
    <row r="588" spans="2:88" x14ac:dyDescent="0.25">
      <c r="B588" s="8">
        <v>586</v>
      </c>
      <c r="C588" s="9" t="s">
        <v>12239</v>
      </c>
      <c r="D588" s="9" t="s">
        <v>12249</v>
      </c>
      <c r="E588" s="49">
        <v>15.1047774</v>
      </c>
      <c r="F588" s="50">
        <v>5.1459820000000001</v>
      </c>
      <c r="G588" s="50">
        <v>8.2845399999999998</v>
      </c>
      <c r="H588" s="51">
        <v>26.22016</v>
      </c>
      <c r="I588" s="50">
        <v>0</v>
      </c>
      <c r="J588" s="50">
        <v>0</v>
      </c>
      <c r="K588" s="50">
        <v>0</v>
      </c>
      <c r="L588" s="50">
        <v>0</v>
      </c>
      <c r="M588" s="49">
        <v>9.2428263500000014</v>
      </c>
      <c r="N588" s="49">
        <v>1.3535408698222222</v>
      </c>
      <c r="O588" s="49">
        <v>2.6056919999999995</v>
      </c>
      <c r="P588" s="50">
        <v>0</v>
      </c>
      <c r="Q588" s="50">
        <v>0</v>
      </c>
      <c r="R588" s="50">
        <v>84.639939999999996</v>
      </c>
      <c r="S588" s="51">
        <v>0</v>
      </c>
      <c r="T588" s="50">
        <v>0</v>
      </c>
      <c r="U588" s="51">
        <v>8.7411133333333364</v>
      </c>
      <c r="V588" s="51">
        <v>0</v>
      </c>
      <c r="W588" s="50">
        <v>0</v>
      </c>
      <c r="X588" s="49">
        <v>0</v>
      </c>
      <c r="Y588" s="51">
        <v>30.796533333333336</v>
      </c>
      <c r="Z588" s="52">
        <v>0</v>
      </c>
      <c r="AA588" s="52">
        <v>0</v>
      </c>
      <c r="AB588" s="52">
        <v>0</v>
      </c>
      <c r="AC588" s="52">
        <v>0</v>
      </c>
      <c r="AD588" s="52">
        <v>0</v>
      </c>
      <c r="AE588" s="50">
        <v>0</v>
      </c>
      <c r="AF588" s="50">
        <v>0</v>
      </c>
      <c r="AG588" s="50">
        <v>0</v>
      </c>
      <c r="AH588" s="50">
        <v>13.313985840000004</v>
      </c>
      <c r="AI588" s="52">
        <v>8.180473837037038</v>
      </c>
      <c r="AJ588" s="49">
        <v>0</v>
      </c>
      <c r="AK588" s="50">
        <v>21.348962962962965</v>
      </c>
      <c r="AL588" s="50">
        <v>33.056296296296303</v>
      </c>
      <c r="AM588" s="50">
        <v>8.4699999999999989</v>
      </c>
      <c r="AN588" s="50">
        <v>0</v>
      </c>
      <c r="AO588" s="50">
        <v>0</v>
      </c>
      <c r="AP588" s="50">
        <v>0</v>
      </c>
      <c r="AQ588" s="51">
        <v>0</v>
      </c>
      <c r="AR588" s="49">
        <v>12.60711</v>
      </c>
      <c r="AS588" s="50">
        <v>3.9020270270270272</v>
      </c>
      <c r="AT588" s="50">
        <v>7.2011099999999999</v>
      </c>
      <c r="AU588" s="50">
        <v>6.0914000000000001</v>
      </c>
      <c r="AV588" s="50">
        <v>108.97562500000001</v>
      </c>
      <c r="AW588" s="50">
        <v>0</v>
      </c>
      <c r="AX588" s="50">
        <v>7.5260000000000016</v>
      </c>
      <c r="AY588" s="50">
        <v>48.525563333333338</v>
      </c>
      <c r="AZ588" s="51">
        <v>0</v>
      </c>
      <c r="BA588" s="49">
        <v>0</v>
      </c>
      <c r="BB588" s="49">
        <v>0</v>
      </c>
      <c r="BC588" s="50">
        <v>0</v>
      </c>
      <c r="BD588" s="50">
        <v>0</v>
      </c>
      <c r="BE588" s="51">
        <v>0</v>
      </c>
      <c r="BF588" s="38"/>
      <c r="BG588" s="38"/>
      <c r="BK588" s="38"/>
      <c r="BL588" s="38"/>
      <c r="BM588" s="38"/>
      <c r="BN588" s="38"/>
      <c r="BO588" s="38"/>
      <c r="BP588" s="38"/>
      <c r="BQ588" s="38"/>
      <c r="BR588" s="38"/>
      <c r="BS588" s="38"/>
      <c r="BT588" s="38"/>
      <c r="BU588" s="38"/>
      <c r="BY588" s="38"/>
      <c r="BZ588" s="38"/>
      <c r="CJ588" s="38"/>
    </row>
    <row r="589" spans="2:88" x14ac:dyDescent="0.25">
      <c r="B589" s="8">
        <v>587</v>
      </c>
      <c r="C589" s="9" t="s">
        <v>12239</v>
      </c>
      <c r="D589" s="9" t="s">
        <v>12250</v>
      </c>
      <c r="E589" s="49">
        <v>18.88097175</v>
      </c>
      <c r="F589" s="50">
        <v>6.4324775000000001</v>
      </c>
      <c r="G589" s="50">
        <v>10.355675</v>
      </c>
      <c r="H589" s="51">
        <v>32.775199999999998</v>
      </c>
      <c r="I589" s="50">
        <v>0</v>
      </c>
      <c r="J589" s="50">
        <v>0</v>
      </c>
      <c r="K589" s="50">
        <v>0</v>
      </c>
      <c r="L589" s="50">
        <v>0</v>
      </c>
      <c r="M589" s="49">
        <v>9.2428263500000014</v>
      </c>
      <c r="N589" s="49">
        <v>1.3535408698222222</v>
      </c>
      <c r="O589" s="49">
        <v>2.6056919999999995</v>
      </c>
      <c r="P589" s="50">
        <v>0</v>
      </c>
      <c r="Q589" s="50">
        <v>0</v>
      </c>
      <c r="R589" s="50">
        <v>84.639939999999996</v>
      </c>
      <c r="S589" s="51">
        <v>0</v>
      </c>
      <c r="T589" s="50">
        <v>0</v>
      </c>
      <c r="U589" s="51">
        <v>8.7411133333333364</v>
      </c>
      <c r="V589" s="51">
        <v>0</v>
      </c>
      <c r="W589" s="50">
        <v>0</v>
      </c>
      <c r="X589" s="49">
        <v>0</v>
      </c>
      <c r="Y589" s="51">
        <v>30.796533333333336</v>
      </c>
      <c r="Z589" s="52">
        <v>0</v>
      </c>
      <c r="AA589" s="52">
        <v>0</v>
      </c>
      <c r="AB589" s="52">
        <v>0</v>
      </c>
      <c r="AC589" s="52">
        <v>0</v>
      </c>
      <c r="AD589" s="52">
        <v>0</v>
      </c>
      <c r="AE589" s="50">
        <v>0</v>
      </c>
      <c r="AF589" s="50">
        <v>0</v>
      </c>
      <c r="AG589" s="50">
        <v>0</v>
      </c>
      <c r="AH589" s="50">
        <v>13.313985840000004</v>
      </c>
      <c r="AI589" s="52">
        <v>8.180473837037038</v>
      </c>
      <c r="AJ589" s="49">
        <v>0</v>
      </c>
      <c r="AK589" s="50">
        <v>26.686203703703704</v>
      </c>
      <c r="AL589" s="50">
        <v>41.320370370370377</v>
      </c>
      <c r="AM589" s="50">
        <v>10.587499999999999</v>
      </c>
      <c r="AN589" s="50">
        <v>0</v>
      </c>
      <c r="AO589" s="50">
        <v>0</v>
      </c>
      <c r="AP589" s="50">
        <v>0</v>
      </c>
      <c r="AQ589" s="51">
        <v>0</v>
      </c>
      <c r="AR589" s="49">
        <v>12.60711</v>
      </c>
      <c r="AS589" s="50">
        <v>3.9020270270270272</v>
      </c>
      <c r="AT589" s="50">
        <v>7.2011099999999999</v>
      </c>
      <c r="AU589" s="50">
        <v>6.0914000000000001</v>
      </c>
      <c r="AV589" s="50">
        <v>108.97562500000001</v>
      </c>
      <c r="AW589" s="50">
        <v>0</v>
      </c>
      <c r="AX589" s="50">
        <v>7.5260000000000016</v>
      </c>
      <c r="AY589" s="50">
        <v>48.525563333333338</v>
      </c>
      <c r="AZ589" s="51">
        <v>0</v>
      </c>
      <c r="BA589" s="49">
        <v>0</v>
      </c>
      <c r="BB589" s="49">
        <v>0</v>
      </c>
      <c r="BC589" s="50">
        <v>0</v>
      </c>
      <c r="BD589" s="50">
        <v>0</v>
      </c>
      <c r="BE589" s="51">
        <v>0</v>
      </c>
      <c r="BF589" s="38"/>
      <c r="BG589" s="38"/>
      <c r="BK589" s="38"/>
      <c r="BL589" s="38"/>
      <c r="BM589" s="38"/>
      <c r="BN589" s="38"/>
      <c r="BO589" s="38"/>
      <c r="BP589" s="38"/>
      <c r="BQ589" s="38"/>
      <c r="BR589" s="38"/>
      <c r="BS589" s="38"/>
      <c r="BT589" s="38"/>
      <c r="BU589" s="38"/>
      <c r="BY589" s="38"/>
      <c r="BZ589" s="38"/>
      <c r="CJ589" s="38"/>
    </row>
    <row r="590" spans="2:88" x14ac:dyDescent="0.25">
      <c r="B590" s="8">
        <v>588</v>
      </c>
      <c r="C590" s="9" t="s">
        <v>12239</v>
      </c>
      <c r="D590" s="9" t="s">
        <v>12251</v>
      </c>
      <c r="E590" s="49">
        <v>22.657166099999998</v>
      </c>
      <c r="F590" s="50">
        <v>7.7189730000000001</v>
      </c>
      <c r="G590" s="50">
        <v>12.42681</v>
      </c>
      <c r="H590" s="51">
        <v>39.330240000000003</v>
      </c>
      <c r="I590" s="50">
        <v>0</v>
      </c>
      <c r="J590" s="50">
        <v>0</v>
      </c>
      <c r="K590" s="50">
        <v>0</v>
      </c>
      <c r="L590" s="50">
        <v>0</v>
      </c>
      <c r="M590" s="49">
        <v>9.2428263500000014</v>
      </c>
      <c r="N590" s="49">
        <v>1.3535408698222222</v>
      </c>
      <c r="O590" s="49">
        <v>2.6056919999999995</v>
      </c>
      <c r="P590" s="50">
        <v>0</v>
      </c>
      <c r="Q590" s="50">
        <v>0</v>
      </c>
      <c r="R590" s="50">
        <v>84.639939999999996</v>
      </c>
      <c r="S590" s="51">
        <v>0</v>
      </c>
      <c r="T590" s="50">
        <v>0</v>
      </c>
      <c r="U590" s="51">
        <v>8.7411133333333364</v>
      </c>
      <c r="V590" s="51">
        <v>0</v>
      </c>
      <c r="W590" s="50">
        <v>0</v>
      </c>
      <c r="X590" s="49">
        <v>0</v>
      </c>
      <c r="Y590" s="51">
        <v>30.796533333333336</v>
      </c>
      <c r="Z590" s="52">
        <v>0</v>
      </c>
      <c r="AA590" s="52">
        <v>0</v>
      </c>
      <c r="AB590" s="52">
        <v>0</v>
      </c>
      <c r="AC590" s="52">
        <v>0</v>
      </c>
      <c r="AD590" s="52">
        <v>0</v>
      </c>
      <c r="AE590" s="50">
        <v>0</v>
      </c>
      <c r="AF590" s="50">
        <v>0</v>
      </c>
      <c r="AG590" s="50">
        <v>0</v>
      </c>
      <c r="AH590" s="50">
        <v>13.313985840000004</v>
      </c>
      <c r="AI590" s="52">
        <v>8.180473837037038</v>
      </c>
      <c r="AJ590" s="49">
        <v>0</v>
      </c>
      <c r="AK590" s="50">
        <v>32.023444444444451</v>
      </c>
      <c r="AL590" s="50">
        <v>49.584444444444458</v>
      </c>
      <c r="AM590" s="50">
        <v>12.704999999999998</v>
      </c>
      <c r="AN590" s="50">
        <v>0</v>
      </c>
      <c r="AO590" s="50">
        <v>0</v>
      </c>
      <c r="AP590" s="50">
        <v>0</v>
      </c>
      <c r="AQ590" s="51">
        <v>0</v>
      </c>
      <c r="AR590" s="49">
        <v>12.60711</v>
      </c>
      <c r="AS590" s="50">
        <v>3.9020270270270272</v>
      </c>
      <c r="AT590" s="50">
        <v>7.2011099999999999</v>
      </c>
      <c r="AU590" s="50">
        <v>7.6142500000000011</v>
      </c>
      <c r="AV590" s="50">
        <v>128.70749375000003</v>
      </c>
      <c r="AW590" s="50">
        <v>0</v>
      </c>
      <c r="AX590" s="50">
        <v>7.5260000000000016</v>
      </c>
      <c r="AY590" s="50">
        <v>48.525563333333338</v>
      </c>
      <c r="AZ590" s="51">
        <v>0</v>
      </c>
      <c r="BA590" s="49">
        <v>0</v>
      </c>
      <c r="BB590" s="49">
        <v>0</v>
      </c>
      <c r="BC590" s="50">
        <v>0</v>
      </c>
      <c r="BD590" s="50">
        <v>0</v>
      </c>
      <c r="BE590" s="51">
        <v>0</v>
      </c>
      <c r="BF590" s="38"/>
      <c r="BG590" s="38"/>
      <c r="BK590" s="38"/>
      <c r="BL590" s="38"/>
      <c r="BM590" s="38"/>
      <c r="BN590" s="38"/>
      <c r="BO590" s="38"/>
      <c r="BP590" s="38"/>
      <c r="BQ590" s="38"/>
      <c r="BR590" s="38"/>
      <c r="BS590" s="38"/>
      <c r="BT590" s="38"/>
      <c r="BU590" s="38"/>
      <c r="BY590" s="38"/>
      <c r="BZ590" s="38"/>
      <c r="CJ590" s="38"/>
    </row>
    <row r="591" spans="2:88" x14ac:dyDescent="0.25">
      <c r="B591" s="8">
        <v>589</v>
      </c>
      <c r="C591" s="9" t="s">
        <v>12239</v>
      </c>
      <c r="D591" s="9" t="s">
        <v>12252</v>
      </c>
      <c r="E591" s="49">
        <v>3.7761943499999999</v>
      </c>
      <c r="F591" s="50">
        <v>1.2864955</v>
      </c>
      <c r="G591" s="50">
        <v>2.0711349999999999</v>
      </c>
      <c r="H591" s="51">
        <v>6.55504</v>
      </c>
      <c r="I591" s="50">
        <v>0</v>
      </c>
      <c r="J591" s="50">
        <v>0</v>
      </c>
      <c r="K591" s="50">
        <v>0</v>
      </c>
      <c r="L591" s="50">
        <v>0</v>
      </c>
      <c r="M591" s="49">
        <v>3.0809421166666673</v>
      </c>
      <c r="N591" s="49">
        <v>0.83968036245333333</v>
      </c>
      <c r="O591" s="49">
        <v>0.86856399999999989</v>
      </c>
      <c r="P591" s="50">
        <v>0</v>
      </c>
      <c r="Q591" s="50">
        <v>0</v>
      </c>
      <c r="R591" s="50">
        <v>17.259979999999999</v>
      </c>
      <c r="S591" s="51">
        <v>0</v>
      </c>
      <c r="T591" s="50">
        <v>0</v>
      </c>
      <c r="U591" s="51">
        <v>3.2444833333333336</v>
      </c>
      <c r="V591" s="51">
        <v>0</v>
      </c>
      <c r="W591" s="50">
        <v>0</v>
      </c>
      <c r="X591" s="49">
        <v>0</v>
      </c>
      <c r="Y591" s="51">
        <v>10.614133333333333</v>
      </c>
      <c r="Z591" s="52">
        <v>0</v>
      </c>
      <c r="AA591" s="52">
        <v>0</v>
      </c>
      <c r="AB591" s="52">
        <v>0</v>
      </c>
      <c r="AC591" s="52">
        <v>0</v>
      </c>
      <c r="AD591" s="52">
        <v>0</v>
      </c>
      <c r="AE591" s="50">
        <v>0</v>
      </c>
      <c r="AF591" s="50">
        <v>0</v>
      </c>
      <c r="AG591" s="50">
        <v>0</v>
      </c>
      <c r="AH591" s="50">
        <v>4.4379952800000009</v>
      </c>
      <c r="AI591" s="52">
        <v>2.7468274666666663</v>
      </c>
      <c r="AJ591" s="49">
        <v>0</v>
      </c>
      <c r="AK591" s="50">
        <v>5.3372407407407412</v>
      </c>
      <c r="AL591" s="50">
        <v>8.2640740740740757</v>
      </c>
      <c r="AM591" s="50">
        <v>0</v>
      </c>
      <c r="AN591" s="50">
        <v>11.539160000000001</v>
      </c>
      <c r="AO591" s="50">
        <v>2.3023255813953494</v>
      </c>
      <c r="AP591" s="50">
        <v>7.2424499999999998</v>
      </c>
      <c r="AQ591" s="51">
        <v>3.268333333333334</v>
      </c>
      <c r="AR591" s="49">
        <v>4.2023700000000002</v>
      </c>
      <c r="AS591" s="50">
        <v>3.9020270270270272</v>
      </c>
      <c r="AT591" s="50">
        <v>2.4003700000000001</v>
      </c>
      <c r="AU591" s="50">
        <v>1.52285</v>
      </c>
      <c r="AV591" s="50">
        <v>29.747918750000004</v>
      </c>
      <c r="AW591" s="50">
        <v>0</v>
      </c>
      <c r="AX591" s="50">
        <v>2.508666666666667</v>
      </c>
      <c r="AY591" s="50">
        <v>15.789230000000002</v>
      </c>
      <c r="AZ591" s="51">
        <v>0</v>
      </c>
      <c r="BA591" s="49">
        <v>0</v>
      </c>
      <c r="BB591" s="49">
        <v>0</v>
      </c>
      <c r="BC591" s="50">
        <v>0</v>
      </c>
      <c r="BD591" s="50">
        <v>0</v>
      </c>
      <c r="BE591" s="51">
        <v>0</v>
      </c>
      <c r="BF591" s="38"/>
      <c r="BG591" s="38"/>
      <c r="BK591" s="38"/>
      <c r="BL591" s="38"/>
      <c r="BM591" s="38"/>
      <c r="BN591" s="38"/>
      <c r="BO591" s="38"/>
      <c r="BP591" s="38"/>
      <c r="BQ591" s="38"/>
      <c r="BR591" s="38"/>
      <c r="BS591" s="38"/>
      <c r="BT591" s="38"/>
      <c r="BU591" s="38"/>
      <c r="BY591" s="38"/>
      <c r="BZ591" s="38"/>
      <c r="CJ591" s="38"/>
    </row>
    <row r="592" spans="2:88" x14ac:dyDescent="0.25">
      <c r="B592" s="8">
        <v>590</v>
      </c>
      <c r="C592" s="9" t="s">
        <v>12239</v>
      </c>
      <c r="D592" s="9" t="s">
        <v>12253</v>
      </c>
      <c r="E592" s="49">
        <v>5.0349257999999999</v>
      </c>
      <c r="F592" s="50">
        <v>1.7153273333333334</v>
      </c>
      <c r="G592" s="50">
        <v>2.7615133333333333</v>
      </c>
      <c r="H592" s="51">
        <v>8.7400533333333339</v>
      </c>
      <c r="I592" s="50">
        <v>0</v>
      </c>
      <c r="J592" s="50">
        <v>0</v>
      </c>
      <c r="K592" s="50">
        <v>0</v>
      </c>
      <c r="L592" s="50">
        <v>0</v>
      </c>
      <c r="M592" s="49">
        <v>3.0809421166666673</v>
      </c>
      <c r="N592" s="49">
        <v>0.83968036245333333</v>
      </c>
      <c r="O592" s="49">
        <v>0.86856399999999989</v>
      </c>
      <c r="P592" s="50">
        <v>0</v>
      </c>
      <c r="Q592" s="50">
        <v>0</v>
      </c>
      <c r="R592" s="50">
        <v>17.259979999999999</v>
      </c>
      <c r="S592" s="51">
        <v>0</v>
      </c>
      <c r="T592" s="50">
        <v>0</v>
      </c>
      <c r="U592" s="51">
        <v>3.2444833333333336</v>
      </c>
      <c r="V592" s="51">
        <v>0</v>
      </c>
      <c r="W592" s="50">
        <v>0</v>
      </c>
      <c r="X592" s="49">
        <v>0</v>
      </c>
      <c r="Y592" s="51">
        <v>10.614133333333333</v>
      </c>
      <c r="Z592" s="52">
        <v>0</v>
      </c>
      <c r="AA592" s="52">
        <v>0</v>
      </c>
      <c r="AB592" s="52">
        <v>0</v>
      </c>
      <c r="AC592" s="52">
        <v>0</v>
      </c>
      <c r="AD592" s="52">
        <v>0</v>
      </c>
      <c r="AE592" s="50">
        <v>0</v>
      </c>
      <c r="AF592" s="50">
        <v>0</v>
      </c>
      <c r="AG592" s="50">
        <v>0</v>
      </c>
      <c r="AH592" s="50">
        <v>4.4379952800000009</v>
      </c>
      <c r="AI592" s="52">
        <v>2.7468274666666663</v>
      </c>
      <c r="AJ592" s="49">
        <v>0</v>
      </c>
      <c r="AK592" s="50">
        <v>7.116320987654321</v>
      </c>
      <c r="AL592" s="50">
        <v>11.018765432098768</v>
      </c>
      <c r="AM592" s="50">
        <v>0</v>
      </c>
      <c r="AN592" s="50">
        <v>15.385546666666668</v>
      </c>
      <c r="AO592" s="50">
        <v>3.0697674418604657</v>
      </c>
      <c r="AP592" s="50">
        <v>9.6565999999999992</v>
      </c>
      <c r="AQ592" s="51">
        <v>4.3577777777777786</v>
      </c>
      <c r="AR592" s="49">
        <v>4.2023700000000002</v>
      </c>
      <c r="AS592" s="50">
        <v>3.9020270270270272</v>
      </c>
      <c r="AT592" s="50">
        <v>2.4003700000000001</v>
      </c>
      <c r="AU592" s="50">
        <v>2.0304666666666669</v>
      </c>
      <c r="AV592" s="50">
        <v>36.325208333333336</v>
      </c>
      <c r="AW592" s="50">
        <v>0</v>
      </c>
      <c r="AX592" s="50">
        <v>2.508666666666667</v>
      </c>
      <c r="AY592" s="50">
        <v>15.789230000000002</v>
      </c>
      <c r="AZ592" s="51">
        <v>0</v>
      </c>
      <c r="BA592" s="49">
        <v>0</v>
      </c>
      <c r="BB592" s="49">
        <v>0</v>
      </c>
      <c r="BC592" s="50">
        <v>0</v>
      </c>
      <c r="BD592" s="50">
        <v>0</v>
      </c>
      <c r="BE592" s="51">
        <v>0</v>
      </c>
      <c r="BF592" s="38"/>
      <c r="BG592" s="38"/>
      <c r="BK592" s="38"/>
      <c r="BL592" s="38"/>
      <c r="BM592" s="38"/>
      <c r="BN592" s="38"/>
      <c r="BO592" s="38"/>
      <c r="BP592" s="38"/>
      <c r="BQ592" s="38"/>
      <c r="BR592" s="38"/>
      <c r="BS592" s="38"/>
      <c r="BT592" s="38"/>
      <c r="BU592" s="38"/>
      <c r="BY592" s="38"/>
      <c r="BZ592" s="38"/>
      <c r="CJ592" s="38"/>
    </row>
    <row r="593" spans="2:88" x14ac:dyDescent="0.25">
      <c r="B593" s="8">
        <v>591</v>
      </c>
      <c r="C593" s="9" t="s">
        <v>12239</v>
      </c>
      <c r="D593" s="9" t="s">
        <v>12254</v>
      </c>
      <c r="E593" s="49">
        <v>6.2936572499999999</v>
      </c>
      <c r="F593" s="50">
        <v>2.1441591666666668</v>
      </c>
      <c r="G593" s="50">
        <v>3.4518916666666666</v>
      </c>
      <c r="H593" s="51">
        <v>10.925066666666668</v>
      </c>
      <c r="I593" s="50">
        <v>0</v>
      </c>
      <c r="J593" s="50">
        <v>0</v>
      </c>
      <c r="K593" s="50">
        <v>0</v>
      </c>
      <c r="L593" s="50">
        <v>0</v>
      </c>
      <c r="M593" s="49">
        <v>3.0809421166666673</v>
      </c>
      <c r="N593" s="49">
        <v>0.83968036245333333</v>
      </c>
      <c r="O593" s="49">
        <v>0.86856399999999989</v>
      </c>
      <c r="P593" s="50">
        <v>0</v>
      </c>
      <c r="Q593" s="50">
        <v>0</v>
      </c>
      <c r="R593" s="50">
        <v>17.259979999999999</v>
      </c>
      <c r="S593" s="51">
        <v>0</v>
      </c>
      <c r="T593" s="50">
        <v>0</v>
      </c>
      <c r="U593" s="51">
        <v>3.2444833333333336</v>
      </c>
      <c r="V593" s="51">
        <v>0</v>
      </c>
      <c r="W593" s="50">
        <v>0</v>
      </c>
      <c r="X593" s="49">
        <v>0</v>
      </c>
      <c r="Y593" s="51">
        <v>10.614133333333333</v>
      </c>
      <c r="Z593" s="52">
        <v>0</v>
      </c>
      <c r="AA593" s="52">
        <v>0</v>
      </c>
      <c r="AB593" s="52">
        <v>0</v>
      </c>
      <c r="AC593" s="52">
        <v>0</v>
      </c>
      <c r="AD593" s="52">
        <v>0</v>
      </c>
      <c r="AE593" s="50">
        <v>0</v>
      </c>
      <c r="AF593" s="50">
        <v>0</v>
      </c>
      <c r="AG593" s="50">
        <v>0</v>
      </c>
      <c r="AH593" s="50">
        <v>4.4379952800000009</v>
      </c>
      <c r="AI593" s="52">
        <v>2.7468274666666663</v>
      </c>
      <c r="AJ593" s="49">
        <v>0</v>
      </c>
      <c r="AK593" s="50">
        <v>8.8954012345679008</v>
      </c>
      <c r="AL593" s="50">
        <v>13.773456790123459</v>
      </c>
      <c r="AM593" s="50">
        <v>0</v>
      </c>
      <c r="AN593" s="50">
        <v>19.231933333333334</v>
      </c>
      <c r="AO593" s="50">
        <v>3.837209302325582</v>
      </c>
      <c r="AP593" s="50">
        <v>12.070749999999999</v>
      </c>
      <c r="AQ593" s="51">
        <v>5.4472222222222229</v>
      </c>
      <c r="AR593" s="49">
        <v>4.2023700000000002</v>
      </c>
      <c r="AS593" s="50">
        <v>3.9020270270270272</v>
      </c>
      <c r="AT593" s="50">
        <v>2.4003700000000001</v>
      </c>
      <c r="AU593" s="50">
        <v>2.0304666666666669</v>
      </c>
      <c r="AV593" s="50">
        <v>36.325208333333336</v>
      </c>
      <c r="AW593" s="50">
        <v>0</v>
      </c>
      <c r="AX593" s="50">
        <v>2.508666666666667</v>
      </c>
      <c r="AY593" s="50">
        <v>15.789230000000002</v>
      </c>
      <c r="AZ593" s="51">
        <v>0</v>
      </c>
      <c r="BA593" s="49">
        <v>0</v>
      </c>
      <c r="BB593" s="49">
        <v>0</v>
      </c>
      <c r="BC593" s="50">
        <v>0</v>
      </c>
      <c r="BD593" s="50">
        <v>0</v>
      </c>
      <c r="BE593" s="51">
        <v>0</v>
      </c>
      <c r="BF593" s="38"/>
      <c r="BG593" s="38"/>
      <c r="BK593" s="38"/>
      <c r="BL593" s="38"/>
      <c r="BM593" s="38"/>
      <c r="BN593" s="38"/>
      <c r="BO593" s="38"/>
      <c r="BP593" s="38"/>
      <c r="BQ593" s="38"/>
      <c r="BR593" s="38"/>
      <c r="BS593" s="38"/>
      <c r="BT593" s="38"/>
      <c r="BU593" s="38"/>
      <c r="BY593" s="38"/>
      <c r="BZ593" s="38"/>
      <c r="CJ593" s="38"/>
    </row>
    <row r="594" spans="2:88" x14ac:dyDescent="0.25">
      <c r="B594" s="8">
        <v>592</v>
      </c>
      <c r="C594" s="9" t="s">
        <v>12239</v>
      </c>
      <c r="D594" s="9" t="s">
        <v>12255</v>
      </c>
      <c r="E594" s="49">
        <v>7.5523886999999998</v>
      </c>
      <c r="F594" s="50">
        <v>2.572991</v>
      </c>
      <c r="G594" s="50">
        <v>4.1422699999999999</v>
      </c>
      <c r="H594" s="51">
        <v>13.11008</v>
      </c>
      <c r="I594" s="50">
        <v>0</v>
      </c>
      <c r="J594" s="50">
        <v>0</v>
      </c>
      <c r="K594" s="50">
        <v>0</v>
      </c>
      <c r="L594" s="50">
        <v>0</v>
      </c>
      <c r="M594" s="49">
        <v>3.0809421166666673</v>
      </c>
      <c r="N594" s="49">
        <v>0.83968036245333333</v>
      </c>
      <c r="O594" s="49">
        <v>0.86856399999999989</v>
      </c>
      <c r="P594" s="50">
        <v>0</v>
      </c>
      <c r="Q594" s="50">
        <v>0</v>
      </c>
      <c r="R594" s="50">
        <v>17.259979999999999</v>
      </c>
      <c r="S594" s="51">
        <v>0</v>
      </c>
      <c r="T594" s="50">
        <v>0</v>
      </c>
      <c r="U594" s="51">
        <v>3.2444833333333336</v>
      </c>
      <c r="V594" s="51">
        <v>0</v>
      </c>
      <c r="W594" s="50">
        <v>0</v>
      </c>
      <c r="X594" s="49">
        <v>0</v>
      </c>
      <c r="Y594" s="51">
        <v>10.614133333333333</v>
      </c>
      <c r="Z594" s="52">
        <v>0</v>
      </c>
      <c r="AA594" s="52">
        <v>0</v>
      </c>
      <c r="AB594" s="52">
        <v>0</v>
      </c>
      <c r="AC594" s="52">
        <v>0</v>
      </c>
      <c r="AD594" s="52">
        <v>0</v>
      </c>
      <c r="AE594" s="50">
        <v>0</v>
      </c>
      <c r="AF594" s="50">
        <v>0</v>
      </c>
      <c r="AG594" s="50">
        <v>0</v>
      </c>
      <c r="AH594" s="50">
        <v>4.4379952800000009</v>
      </c>
      <c r="AI594" s="52">
        <v>2.7468274666666663</v>
      </c>
      <c r="AJ594" s="49">
        <v>0</v>
      </c>
      <c r="AK594" s="50">
        <v>10.674481481481482</v>
      </c>
      <c r="AL594" s="50">
        <v>16.528148148148151</v>
      </c>
      <c r="AM594" s="50">
        <v>0</v>
      </c>
      <c r="AN594" s="50">
        <v>23.078320000000001</v>
      </c>
      <c r="AO594" s="50">
        <v>4.6046511627906987</v>
      </c>
      <c r="AP594" s="50">
        <v>14.4849</v>
      </c>
      <c r="AQ594" s="51">
        <v>6.536666666666668</v>
      </c>
      <c r="AR594" s="49">
        <v>4.2023700000000002</v>
      </c>
      <c r="AS594" s="50">
        <v>3.9020270270270272</v>
      </c>
      <c r="AT594" s="50">
        <v>2.4003700000000001</v>
      </c>
      <c r="AU594" s="50">
        <v>2.5380833333333337</v>
      </c>
      <c r="AV594" s="50">
        <v>42.902497916666675</v>
      </c>
      <c r="AW594" s="50">
        <v>0</v>
      </c>
      <c r="AX594" s="50">
        <v>2.508666666666667</v>
      </c>
      <c r="AY594" s="50">
        <v>15.789230000000002</v>
      </c>
      <c r="AZ594" s="51">
        <v>0</v>
      </c>
      <c r="BA594" s="49">
        <v>0</v>
      </c>
      <c r="BB594" s="49">
        <v>0</v>
      </c>
      <c r="BC594" s="50">
        <v>0</v>
      </c>
      <c r="BD594" s="50">
        <v>0</v>
      </c>
      <c r="BE594" s="51">
        <v>0</v>
      </c>
      <c r="BF594" s="38"/>
      <c r="BG594" s="38"/>
      <c r="BK594" s="38"/>
      <c r="BL594" s="38"/>
      <c r="BM594" s="38"/>
      <c r="BN594" s="38"/>
      <c r="BO594" s="38"/>
      <c r="BP594" s="38"/>
      <c r="BQ594" s="38"/>
      <c r="BR594" s="38"/>
      <c r="BS594" s="38"/>
      <c r="BT594" s="38"/>
      <c r="BU594" s="38"/>
      <c r="BY594" s="38"/>
      <c r="BZ594" s="38"/>
      <c r="CJ594" s="38"/>
    </row>
    <row r="595" spans="2:88" x14ac:dyDescent="0.25">
      <c r="B595" s="8">
        <v>593</v>
      </c>
      <c r="C595" s="9" t="s">
        <v>12239</v>
      </c>
      <c r="D595" s="9" t="s">
        <v>12256</v>
      </c>
      <c r="E595" s="49">
        <v>7.5523886999999998</v>
      </c>
      <c r="F595" s="50">
        <v>2.572991</v>
      </c>
      <c r="G595" s="50">
        <v>4.1422699999999999</v>
      </c>
      <c r="H595" s="51">
        <v>13.11008</v>
      </c>
      <c r="I595" s="50">
        <v>0</v>
      </c>
      <c r="J595" s="50">
        <v>0</v>
      </c>
      <c r="K595" s="50">
        <v>0</v>
      </c>
      <c r="L595" s="50">
        <v>0</v>
      </c>
      <c r="M595" s="49">
        <v>6.1618842333333346</v>
      </c>
      <c r="N595" s="49">
        <v>1.0706149940533334</v>
      </c>
      <c r="O595" s="49">
        <v>1.7371279999999998</v>
      </c>
      <c r="P595" s="50">
        <v>0</v>
      </c>
      <c r="Q595" s="50">
        <v>0</v>
      </c>
      <c r="R595" s="50">
        <v>51.091293333333333</v>
      </c>
      <c r="S595" s="51">
        <v>0</v>
      </c>
      <c r="T595" s="50">
        <v>0</v>
      </c>
      <c r="U595" s="51">
        <v>8.1743666666666677</v>
      </c>
      <c r="V595" s="51">
        <v>0</v>
      </c>
      <c r="W595" s="50">
        <v>0</v>
      </c>
      <c r="X595" s="49">
        <v>0</v>
      </c>
      <c r="Y595" s="51">
        <v>17.341600000000003</v>
      </c>
      <c r="Z595" s="52">
        <v>0</v>
      </c>
      <c r="AA595" s="52">
        <v>0</v>
      </c>
      <c r="AB595" s="52">
        <v>0</v>
      </c>
      <c r="AC595" s="52">
        <v>0</v>
      </c>
      <c r="AD595" s="52">
        <v>0</v>
      </c>
      <c r="AE595" s="50">
        <v>0</v>
      </c>
      <c r="AF595" s="50">
        <v>0</v>
      </c>
      <c r="AG595" s="50">
        <v>0</v>
      </c>
      <c r="AH595" s="50">
        <v>8.8759905600000018</v>
      </c>
      <c r="AI595" s="52">
        <v>5.4636506518518519</v>
      </c>
      <c r="AJ595" s="49">
        <v>0</v>
      </c>
      <c r="AK595" s="50">
        <v>10.674481481481482</v>
      </c>
      <c r="AL595" s="50">
        <v>16.528148148148151</v>
      </c>
      <c r="AM595" s="50">
        <v>0</v>
      </c>
      <c r="AN595" s="50">
        <v>23.078320000000001</v>
      </c>
      <c r="AO595" s="50">
        <v>4.6046511627906987</v>
      </c>
      <c r="AP595" s="50">
        <v>14.4849</v>
      </c>
      <c r="AQ595" s="51">
        <v>6.536666666666668</v>
      </c>
      <c r="AR595" s="49">
        <v>8.4047400000000003</v>
      </c>
      <c r="AS595" s="50">
        <v>3.9020270270270272</v>
      </c>
      <c r="AT595" s="50">
        <v>4.8007400000000002</v>
      </c>
      <c r="AU595" s="50">
        <v>3.0457000000000001</v>
      </c>
      <c r="AV595" s="50">
        <v>59.495837500000007</v>
      </c>
      <c r="AW595" s="50">
        <v>0</v>
      </c>
      <c r="AX595" s="50">
        <v>5.0173333333333341</v>
      </c>
      <c r="AY595" s="50">
        <v>34.600519999999996</v>
      </c>
      <c r="AZ595" s="51">
        <v>0</v>
      </c>
      <c r="BA595" s="49">
        <v>0</v>
      </c>
      <c r="BB595" s="49">
        <v>0</v>
      </c>
      <c r="BC595" s="50">
        <v>0</v>
      </c>
      <c r="BD595" s="50">
        <v>0</v>
      </c>
      <c r="BE595" s="51">
        <v>0</v>
      </c>
      <c r="BF595" s="38"/>
      <c r="BG595" s="38"/>
      <c r="BK595" s="38"/>
      <c r="BL595" s="38"/>
      <c r="BM595" s="38"/>
      <c r="BN595" s="38"/>
      <c r="BO595" s="38"/>
      <c r="BP595" s="38"/>
      <c r="BQ595" s="38"/>
      <c r="BR595" s="38"/>
      <c r="BS595" s="38"/>
      <c r="BT595" s="38"/>
      <c r="BU595" s="38"/>
      <c r="BY595" s="38"/>
      <c r="BZ595" s="38"/>
      <c r="CJ595" s="38"/>
    </row>
    <row r="596" spans="2:88" x14ac:dyDescent="0.25">
      <c r="B596" s="8">
        <v>594</v>
      </c>
      <c r="C596" s="9" t="s">
        <v>12239</v>
      </c>
      <c r="D596" s="9" t="s">
        <v>12257</v>
      </c>
      <c r="E596" s="49">
        <v>10.0698516</v>
      </c>
      <c r="F596" s="50">
        <v>3.4306546666666669</v>
      </c>
      <c r="G596" s="50">
        <v>5.5230266666666665</v>
      </c>
      <c r="H596" s="51">
        <v>17.480106666666668</v>
      </c>
      <c r="I596" s="50">
        <v>0</v>
      </c>
      <c r="J596" s="50">
        <v>0</v>
      </c>
      <c r="K596" s="50">
        <v>0</v>
      </c>
      <c r="L596" s="50">
        <v>0</v>
      </c>
      <c r="M596" s="49">
        <v>6.1618842333333346</v>
      </c>
      <c r="N596" s="49">
        <v>1.0706149940533334</v>
      </c>
      <c r="O596" s="49">
        <v>1.7371279999999998</v>
      </c>
      <c r="P596" s="50">
        <v>0</v>
      </c>
      <c r="Q596" s="50">
        <v>0</v>
      </c>
      <c r="R596" s="50">
        <v>51.091293333333333</v>
      </c>
      <c r="S596" s="51">
        <v>0</v>
      </c>
      <c r="T596" s="50">
        <v>0</v>
      </c>
      <c r="U596" s="51">
        <v>8.1743666666666677</v>
      </c>
      <c r="V596" s="51">
        <v>0</v>
      </c>
      <c r="W596" s="50">
        <v>0</v>
      </c>
      <c r="X596" s="49">
        <v>0</v>
      </c>
      <c r="Y596" s="51">
        <v>17.341600000000003</v>
      </c>
      <c r="Z596" s="52">
        <v>0</v>
      </c>
      <c r="AA596" s="52">
        <v>0</v>
      </c>
      <c r="AB596" s="52">
        <v>0</v>
      </c>
      <c r="AC596" s="52">
        <v>0</v>
      </c>
      <c r="AD596" s="52">
        <v>0</v>
      </c>
      <c r="AE596" s="50">
        <v>0</v>
      </c>
      <c r="AF596" s="50">
        <v>0</v>
      </c>
      <c r="AG596" s="50">
        <v>0</v>
      </c>
      <c r="AH596" s="50">
        <v>8.8759905600000018</v>
      </c>
      <c r="AI596" s="52">
        <v>5.4636506518518519</v>
      </c>
      <c r="AJ596" s="49">
        <v>0</v>
      </c>
      <c r="AK596" s="50">
        <v>14.232641975308642</v>
      </c>
      <c r="AL596" s="50">
        <v>22.037530864197535</v>
      </c>
      <c r="AM596" s="50">
        <v>0</v>
      </c>
      <c r="AN596" s="50">
        <v>30.771093333333337</v>
      </c>
      <c r="AO596" s="50">
        <v>6.1395348837209314</v>
      </c>
      <c r="AP596" s="50">
        <v>19.313199999999998</v>
      </c>
      <c r="AQ596" s="51">
        <v>8.7155555555555573</v>
      </c>
      <c r="AR596" s="49">
        <v>8.4047400000000003</v>
      </c>
      <c r="AS596" s="50">
        <v>3.9020270270270272</v>
      </c>
      <c r="AT596" s="50">
        <v>4.8007400000000002</v>
      </c>
      <c r="AU596" s="50">
        <v>4.0609333333333337</v>
      </c>
      <c r="AV596" s="50">
        <v>72.650416666666672</v>
      </c>
      <c r="AW596" s="50">
        <v>0</v>
      </c>
      <c r="AX596" s="50">
        <v>5.0173333333333341</v>
      </c>
      <c r="AY596" s="50">
        <v>34.600519999999996</v>
      </c>
      <c r="AZ596" s="51">
        <v>0</v>
      </c>
      <c r="BA596" s="49">
        <v>0</v>
      </c>
      <c r="BB596" s="49">
        <v>0</v>
      </c>
      <c r="BC596" s="50">
        <v>0</v>
      </c>
      <c r="BD596" s="50">
        <v>0</v>
      </c>
      <c r="BE596" s="51">
        <v>0</v>
      </c>
      <c r="BF596" s="38"/>
      <c r="BG596" s="38"/>
      <c r="BK596" s="38"/>
      <c r="BL596" s="38"/>
      <c r="BM596" s="38"/>
      <c r="BN596" s="38"/>
      <c r="BO596" s="38"/>
      <c r="BP596" s="38"/>
      <c r="BQ596" s="38"/>
      <c r="BR596" s="38"/>
      <c r="BS596" s="38"/>
      <c r="BT596" s="38"/>
      <c r="BU596" s="38"/>
      <c r="BY596" s="38"/>
      <c r="BZ596" s="38"/>
      <c r="CJ596" s="38"/>
    </row>
    <row r="597" spans="2:88" x14ac:dyDescent="0.25">
      <c r="B597" s="8">
        <v>595</v>
      </c>
      <c r="C597" s="9" t="s">
        <v>12239</v>
      </c>
      <c r="D597" s="9" t="s">
        <v>12258</v>
      </c>
      <c r="E597" s="49">
        <v>12.5873145</v>
      </c>
      <c r="F597" s="50">
        <v>4.2883183333333337</v>
      </c>
      <c r="G597" s="50">
        <v>6.9037833333333332</v>
      </c>
      <c r="H597" s="51">
        <v>21.850133333333336</v>
      </c>
      <c r="I597" s="50">
        <v>0</v>
      </c>
      <c r="J597" s="50">
        <v>0</v>
      </c>
      <c r="K597" s="50">
        <v>0</v>
      </c>
      <c r="L597" s="50">
        <v>0</v>
      </c>
      <c r="M597" s="49">
        <v>6.1618842333333346</v>
      </c>
      <c r="N597" s="49">
        <v>1.0706149940533334</v>
      </c>
      <c r="O597" s="49">
        <v>1.7371279999999998</v>
      </c>
      <c r="P597" s="50">
        <v>0</v>
      </c>
      <c r="Q597" s="50">
        <v>0</v>
      </c>
      <c r="R597" s="50">
        <v>51.091293333333333</v>
      </c>
      <c r="S597" s="51">
        <v>0</v>
      </c>
      <c r="T597" s="50">
        <v>0</v>
      </c>
      <c r="U597" s="51">
        <v>8.1743666666666677</v>
      </c>
      <c r="V597" s="51">
        <v>0</v>
      </c>
      <c r="W597" s="50">
        <v>0</v>
      </c>
      <c r="X597" s="49">
        <v>0</v>
      </c>
      <c r="Y597" s="51">
        <v>17.341600000000003</v>
      </c>
      <c r="Z597" s="52">
        <v>0</v>
      </c>
      <c r="AA597" s="52">
        <v>0</v>
      </c>
      <c r="AB597" s="52">
        <v>0</v>
      </c>
      <c r="AC597" s="52">
        <v>0</v>
      </c>
      <c r="AD597" s="52">
        <v>0</v>
      </c>
      <c r="AE597" s="50">
        <v>0</v>
      </c>
      <c r="AF597" s="50">
        <v>0</v>
      </c>
      <c r="AG597" s="50">
        <v>0</v>
      </c>
      <c r="AH597" s="50">
        <v>8.8759905600000018</v>
      </c>
      <c r="AI597" s="52">
        <v>5.4636506518518519</v>
      </c>
      <c r="AJ597" s="49">
        <v>0</v>
      </c>
      <c r="AK597" s="50">
        <v>17.790802469135802</v>
      </c>
      <c r="AL597" s="50">
        <v>27.546913580246919</v>
      </c>
      <c r="AM597" s="50">
        <v>0</v>
      </c>
      <c r="AN597" s="50">
        <v>38.463866666666668</v>
      </c>
      <c r="AO597" s="50">
        <v>7.674418604651164</v>
      </c>
      <c r="AP597" s="50">
        <v>24.141499999999997</v>
      </c>
      <c r="AQ597" s="51">
        <v>10.894444444444446</v>
      </c>
      <c r="AR597" s="49">
        <v>8.4047400000000003</v>
      </c>
      <c r="AS597" s="50">
        <v>3.9020270270270272</v>
      </c>
      <c r="AT597" s="50">
        <v>4.8007400000000002</v>
      </c>
      <c r="AU597" s="50">
        <v>4.0609333333333337</v>
      </c>
      <c r="AV597" s="50">
        <v>72.650416666666672</v>
      </c>
      <c r="AW597" s="50">
        <v>0</v>
      </c>
      <c r="AX597" s="50">
        <v>5.0173333333333341</v>
      </c>
      <c r="AY597" s="50">
        <v>34.600519999999996</v>
      </c>
      <c r="AZ597" s="51">
        <v>0</v>
      </c>
      <c r="BA597" s="49">
        <v>0</v>
      </c>
      <c r="BB597" s="49">
        <v>0</v>
      </c>
      <c r="BC597" s="50">
        <v>0</v>
      </c>
      <c r="BD597" s="50">
        <v>0</v>
      </c>
      <c r="BE597" s="51">
        <v>0</v>
      </c>
      <c r="BF597" s="38"/>
      <c r="BG597" s="38"/>
      <c r="BK597" s="38"/>
      <c r="BL597" s="38"/>
      <c r="BM597" s="38"/>
      <c r="BN597" s="38"/>
      <c r="BO597" s="38"/>
      <c r="BP597" s="38"/>
      <c r="BQ597" s="38"/>
      <c r="BR597" s="38"/>
      <c r="BS597" s="38"/>
      <c r="BT597" s="38"/>
      <c r="BU597" s="38"/>
      <c r="BY597" s="38"/>
      <c r="BZ597" s="38"/>
      <c r="CJ597" s="38"/>
    </row>
    <row r="598" spans="2:88" x14ac:dyDescent="0.25">
      <c r="B598" s="8">
        <v>596</v>
      </c>
      <c r="C598" s="9" t="s">
        <v>12239</v>
      </c>
      <c r="D598" s="9" t="s">
        <v>12259</v>
      </c>
      <c r="E598" s="49">
        <v>15.1047774</v>
      </c>
      <c r="F598" s="50">
        <v>5.1459820000000001</v>
      </c>
      <c r="G598" s="50">
        <v>8.2845399999999998</v>
      </c>
      <c r="H598" s="51">
        <v>26.22016</v>
      </c>
      <c r="I598" s="50">
        <v>0</v>
      </c>
      <c r="J598" s="50">
        <v>0</v>
      </c>
      <c r="K598" s="50">
        <v>0</v>
      </c>
      <c r="L598" s="50">
        <v>0</v>
      </c>
      <c r="M598" s="49">
        <v>6.1618842333333346</v>
      </c>
      <c r="N598" s="49">
        <v>1.0706149940533334</v>
      </c>
      <c r="O598" s="49">
        <v>1.7371279999999998</v>
      </c>
      <c r="P598" s="50">
        <v>0</v>
      </c>
      <c r="Q598" s="50">
        <v>0</v>
      </c>
      <c r="R598" s="50">
        <v>51.091293333333333</v>
      </c>
      <c r="S598" s="51">
        <v>0</v>
      </c>
      <c r="T598" s="50">
        <v>0</v>
      </c>
      <c r="U598" s="51">
        <v>8.1743666666666677</v>
      </c>
      <c r="V598" s="51">
        <v>0</v>
      </c>
      <c r="W598" s="50">
        <v>0</v>
      </c>
      <c r="X598" s="49">
        <v>0</v>
      </c>
      <c r="Y598" s="51">
        <v>17.341600000000003</v>
      </c>
      <c r="Z598" s="52">
        <v>0</v>
      </c>
      <c r="AA598" s="52">
        <v>0</v>
      </c>
      <c r="AB598" s="52">
        <v>0</v>
      </c>
      <c r="AC598" s="52">
        <v>0</v>
      </c>
      <c r="AD598" s="52">
        <v>0</v>
      </c>
      <c r="AE598" s="50">
        <v>0</v>
      </c>
      <c r="AF598" s="50">
        <v>0</v>
      </c>
      <c r="AG598" s="50">
        <v>0</v>
      </c>
      <c r="AH598" s="50">
        <v>8.8759905600000018</v>
      </c>
      <c r="AI598" s="52">
        <v>5.4636506518518519</v>
      </c>
      <c r="AJ598" s="49">
        <v>0</v>
      </c>
      <c r="AK598" s="50">
        <v>21.348962962962965</v>
      </c>
      <c r="AL598" s="50">
        <v>33.056296296296303</v>
      </c>
      <c r="AM598" s="50">
        <v>0</v>
      </c>
      <c r="AN598" s="50">
        <v>46.156640000000003</v>
      </c>
      <c r="AO598" s="50">
        <v>9.2093023255813975</v>
      </c>
      <c r="AP598" s="50">
        <v>28.969799999999999</v>
      </c>
      <c r="AQ598" s="51">
        <v>13.073333333333336</v>
      </c>
      <c r="AR598" s="49">
        <v>8.4047400000000003</v>
      </c>
      <c r="AS598" s="50">
        <v>3.9020270270270272</v>
      </c>
      <c r="AT598" s="50">
        <v>4.8007400000000002</v>
      </c>
      <c r="AU598" s="50">
        <v>5.0761666666666674</v>
      </c>
      <c r="AV598" s="50">
        <v>85.804995833333351</v>
      </c>
      <c r="AW598" s="50">
        <v>0</v>
      </c>
      <c r="AX598" s="50">
        <v>5.0173333333333341</v>
      </c>
      <c r="AY598" s="50">
        <v>34.600519999999996</v>
      </c>
      <c r="AZ598" s="51">
        <v>0</v>
      </c>
      <c r="BA598" s="49">
        <v>0</v>
      </c>
      <c r="BB598" s="49">
        <v>0</v>
      </c>
      <c r="BC598" s="50">
        <v>0</v>
      </c>
      <c r="BD598" s="50">
        <v>0</v>
      </c>
      <c r="BE598" s="51">
        <v>0</v>
      </c>
      <c r="BF598" s="38"/>
      <c r="BG598" s="38"/>
      <c r="BK598" s="38"/>
      <c r="BL598" s="38"/>
      <c r="BM598" s="38"/>
      <c r="BN598" s="38"/>
      <c r="BO598" s="38"/>
      <c r="BP598" s="38"/>
      <c r="BQ598" s="38"/>
      <c r="BR598" s="38"/>
      <c r="BS598" s="38"/>
      <c r="BT598" s="38"/>
      <c r="BU598" s="38"/>
      <c r="BY598" s="38"/>
      <c r="BZ598" s="38"/>
      <c r="CJ598" s="38"/>
    </row>
    <row r="599" spans="2:88" x14ac:dyDescent="0.25">
      <c r="B599" s="8">
        <v>597</v>
      </c>
      <c r="C599" s="9" t="s">
        <v>12239</v>
      </c>
      <c r="D599" s="9" t="s">
        <v>12260</v>
      </c>
      <c r="E599" s="49">
        <v>11.328583049999999</v>
      </c>
      <c r="F599" s="50">
        <v>3.8594865</v>
      </c>
      <c r="G599" s="50">
        <v>6.2134049999999998</v>
      </c>
      <c r="H599" s="51">
        <v>19.665120000000002</v>
      </c>
      <c r="I599" s="50">
        <v>0</v>
      </c>
      <c r="J599" s="50">
        <v>0</v>
      </c>
      <c r="K599" s="50">
        <v>0</v>
      </c>
      <c r="L599" s="50">
        <v>0</v>
      </c>
      <c r="M599" s="49">
        <v>9.2428263500000014</v>
      </c>
      <c r="N599" s="49">
        <v>1.3535408698222222</v>
      </c>
      <c r="O599" s="49">
        <v>2.6056919999999995</v>
      </c>
      <c r="P599" s="50">
        <v>0</v>
      </c>
      <c r="Q599" s="50">
        <v>0</v>
      </c>
      <c r="R599" s="50">
        <v>84.639939999999996</v>
      </c>
      <c r="S599" s="51">
        <v>0</v>
      </c>
      <c r="T599" s="50">
        <v>0</v>
      </c>
      <c r="U599" s="51">
        <v>8.7411133333333364</v>
      </c>
      <c r="V599" s="51">
        <v>0</v>
      </c>
      <c r="W599" s="50">
        <v>0</v>
      </c>
      <c r="X599" s="49">
        <v>0</v>
      </c>
      <c r="Y599" s="51">
        <v>30.796533333333336</v>
      </c>
      <c r="Z599" s="52">
        <v>0</v>
      </c>
      <c r="AA599" s="52">
        <v>0</v>
      </c>
      <c r="AB599" s="52">
        <v>0</v>
      </c>
      <c r="AC599" s="52">
        <v>0</v>
      </c>
      <c r="AD599" s="52">
        <v>0</v>
      </c>
      <c r="AE599" s="50">
        <v>0</v>
      </c>
      <c r="AF599" s="50">
        <v>0</v>
      </c>
      <c r="AG599" s="50">
        <v>0</v>
      </c>
      <c r="AH599" s="50">
        <v>13.313985840000004</v>
      </c>
      <c r="AI599" s="52">
        <v>8.180473837037038</v>
      </c>
      <c r="AJ599" s="49">
        <v>0</v>
      </c>
      <c r="AK599" s="50">
        <v>16.011722222222225</v>
      </c>
      <c r="AL599" s="50">
        <v>24.792222222222229</v>
      </c>
      <c r="AM599" s="50">
        <v>0</v>
      </c>
      <c r="AN599" s="50">
        <v>34.61748</v>
      </c>
      <c r="AO599" s="50">
        <v>6.9069767441860481</v>
      </c>
      <c r="AP599" s="50">
        <v>21.727350000000001</v>
      </c>
      <c r="AQ599" s="51">
        <v>9.8050000000000015</v>
      </c>
      <c r="AR599" s="49">
        <v>12.60711</v>
      </c>
      <c r="AS599" s="50">
        <v>3.9020270270270272</v>
      </c>
      <c r="AT599" s="50">
        <v>7.2011099999999999</v>
      </c>
      <c r="AU599" s="50">
        <v>4.5685500000000001</v>
      </c>
      <c r="AV599" s="50">
        <v>89.243756250000018</v>
      </c>
      <c r="AW599" s="50">
        <v>0</v>
      </c>
      <c r="AX599" s="50">
        <v>7.5260000000000016</v>
      </c>
      <c r="AY599" s="50">
        <v>48.525563333333338</v>
      </c>
      <c r="AZ599" s="51">
        <v>0</v>
      </c>
      <c r="BA599" s="49">
        <v>0</v>
      </c>
      <c r="BB599" s="49">
        <v>0</v>
      </c>
      <c r="BC599" s="50">
        <v>0</v>
      </c>
      <c r="BD599" s="50">
        <v>0</v>
      </c>
      <c r="BE599" s="51">
        <v>0</v>
      </c>
      <c r="BF599" s="38"/>
      <c r="BG599" s="38"/>
      <c r="BK599" s="38"/>
      <c r="BL599" s="38"/>
      <c r="BM599" s="38"/>
      <c r="BN599" s="38"/>
      <c r="BO599" s="38"/>
      <c r="BP599" s="38"/>
      <c r="BQ599" s="38"/>
      <c r="BR599" s="38"/>
      <c r="BS599" s="38"/>
      <c r="BT599" s="38"/>
      <c r="BU599" s="38"/>
      <c r="BY599" s="38"/>
      <c r="BZ599" s="38"/>
      <c r="CJ599" s="38"/>
    </row>
    <row r="600" spans="2:88" x14ac:dyDescent="0.25">
      <c r="B600" s="8">
        <v>598</v>
      </c>
      <c r="C600" s="9" t="s">
        <v>12239</v>
      </c>
      <c r="D600" s="9" t="s">
        <v>12261</v>
      </c>
      <c r="E600" s="49">
        <v>15.1047774</v>
      </c>
      <c r="F600" s="50">
        <v>5.1459820000000001</v>
      </c>
      <c r="G600" s="50">
        <v>8.2845399999999998</v>
      </c>
      <c r="H600" s="51">
        <v>26.22016</v>
      </c>
      <c r="I600" s="50">
        <v>0</v>
      </c>
      <c r="J600" s="50">
        <v>0</v>
      </c>
      <c r="K600" s="50">
        <v>0</v>
      </c>
      <c r="L600" s="50">
        <v>0</v>
      </c>
      <c r="M600" s="49">
        <v>9.2428263500000014</v>
      </c>
      <c r="N600" s="49">
        <v>1.3535408698222222</v>
      </c>
      <c r="O600" s="49">
        <v>2.6056919999999995</v>
      </c>
      <c r="P600" s="50">
        <v>0</v>
      </c>
      <c r="Q600" s="50">
        <v>0</v>
      </c>
      <c r="R600" s="50">
        <v>84.639939999999996</v>
      </c>
      <c r="S600" s="51">
        <v>0</v>
      </c>
      <c r="T600" s="50">
        <v>0</v>
      </c>
      <c r="U600" s="51">
        <v>8.7411133333333364</v>
      </c>
      <c r="V600" s="51">
        <v>0</v>
      </c>
      <c r="W600" s="50">
        <v>0</v>
      </c>
      <c r="X600" s="49">
        <v>0</v>
      </c>
      <c r="Y600" s="51">
        <v>30.796533333333336</v>
      </c>
      <c r="Z600" s="52">
        <v>0</v>
      </c>
      <c r="AA600" s="52">
        <v>0</v>
      </c>
      <c r="AB600" s="52">
        <v>0</v>
      </c>
      <c r="AC600" s="52">
        <v>0</v>
      </c>
      <c r="AD600" s="52">
        <v>0</v>
      </c>
      <c r="AE600" s="50">
        <v>0</v>
      </c>
      <c r="AF600" s="50">
        <v>0</v>
      </c>
      <c r="AG600" s="50">
        <v>0</v>
      </c>
      <c r="AH600" s="50">
        <v>13.313985840000004</v>
      </c>
      <c r="AI600" s="52">
        <v>8.180473837037038</v>
      </c>
      <c r="AJ600" s="49">
        <v>0</v>
      </c>
      <c r="AK600" s="50">
        <v>21.348962962962965</v>
      </c>
      <c r="AL600" s="50">
        <v>33.056296296296303</v>
      </c>
      <c r="AM600" s="50">
        <v>0</v>
      </c>
      <c r="AN600" s="50">
        <v>46.156640000000003</v>
      </c>
      <c r="AO600" s="50">
        <v>9.2093023255813975</v>
      </c>
      <c r="AP600" s="50">
        <v>28.969799999999999</v>
      </c>
      <c r="AQ600" s="51">
        <v>13.073333333333336</v>
      </c>
      <c r="AR600" s="49">
        <v>12.60711</v>
      </c>
      <c r="AS600" s="50">
        <v>3.9020270270270272</v>
      </c>
      <c r="AT600" s="50">
        <v>7.2011099999999999</v>
      </c>
      <c r="AU600" s="50">
        <v>6.0914000000000001</v>
      </c>
      <c r="AV600" s="50">
        <v>108.97562500000001</v>
      </c>
      <c r="AW600" s="50">
        <v>0</v>
      </c>
      <c r="AX600" s="50">
        <v>7.5260000000000016</v>
      </c>
      <c r="AY600" s="50">
        <v>48.525563333333338</v>
      </c>
      <c r="AZ600" s="51">
        <v>0</v>
      </c>
      <c r="BA600" s="49">
        <v>0</v>
      </c>
      <c r="BB600" s="49">
        <v>0</v>
      </c>
      <c r="BC600" s="50">
        <v>0</v>
      </c>
      <c r="BD600" s="50">
        <v>0</v>
      </c>
      <c r="BE600" s="51">
        <v>0</v>
      </c>
      <c r="BF600" s="38"/>
      <c r="BG600" s="38"/>
      <c r="BK600" s="38"/>
      <c r="BL600" s="38"/>
      <c r="BM600" s="38"/>
      <c r="BN600" s="38"/>
      <c r="BO600" s="38"/>
      <c r="BP600" s="38"/>
      <c r="BQ600" s="38"/>
      <c r="BR600" s="38"/>
      <c r="BS600" s="38"/>
      <c r="BT600" s="38"/>
      <c r="BU600" s="38"/>
      <c r="BY600" s="38"/>
      <c r="BZ600" s="38"/>
      <c r="CJ600" s="38"/>
    </row>
    <row r="601" spans="2:88" x14ac:dyDescent="0.25">
      <c r="B601" s="8">
        <v>599</v>
      </c>
      <c r="C601" s="9" t="s">
        <v>12239</v>
      </c>
      <c r="D601" s="9" t="s">
        <v>12262</v>
      </c>
      <c r="E601" s="49">
        <v>18.88097175</v>
      </c>
      <c r="F601" s="50">
        <v>6.4324775000000001</v>
      </c>
      <c r="G601" s="50">
        <v>10.355675</v>
      </c>
      <c r="H601" s="51">
        <v>32.775199999999998</v>
      </c>
      <c r="I601" s="50">
        <v>0</v>
      </c>
      <c r="J601" s="50">
        <v>0</v>
      </c>
      <c r="K601" s="50">
        <v>0</v>
      </c>
      <c r="L601" s="50">
        <v>0</v>
      </c>
      <c r="M601" s="49">
        <v>9.2428263500000014</v>
      </c>
      <c r="N601" s="49">
        <v>1.3535408698222222</v>
      </c>
      <c r="O601" s="49">
        <v>2.6056919999999995</v>
      </c>
      <c r="P601" s="50">
        <v>0</v>
      </c>
      <c r="Q601" s="50">
        <v>0</v>
      </c>
      <c r="R601" s="50">
        <v>84.639939999999996</v>
      </c>
      <c r="S601" s="51">
        <v>0</v>
      </c>
      <c r="T601" s="50">
        <v>0</v>
      </c>
      <c r="U601" s="51">
        <v>8.7411133333333364</v>
      </c>
      <c r="V601" s="51">
        <v>0</v>
      </c>
      <c r="W601" s="50">
        <v>0</v>
      </c>
      <c r="X601" s="49">
        <v>0</v>
      </c>
      <c r="Y601" s="51">
        <v>30.796533333333336</v>
      </c>
      <c r="Z601" s="52">
        <v>0</v>
      </c>
      <c r="AA601" s="52">
        <v>0</v>
      </c>
      <c r="AB601" s="52">
        <v>0</v>
      </c>
      <c r="AC601" s="52">
        <v>0</v>
      </c>
      <c r="AD601" s="52">
        <v>0</v>
      </c>
      <c r="AE601" s="50">
        <v>0</v>
      </c>
      <c r="AF601" s="50">
        <v>0</v>
      </c>
      <c r="AG601" s="50">
        <v>0</v>
      </c>
      <c r="AH601" s="50">
        <v>13.313985840000004</v>
      </c>
      <c r="AI601" s="52">
        <v>8.180473837037038</v>
      </c>
      <c r="AJ601" s="49">
        <v>0</v>
      </c>
      <c r="AK601" s="50">
        <v>26.686203703703704</v>
      </c>
      <c r="AL601" s="50">
        <v>41.320370370370377</v>
      </c>
      <c r="AM601" s="50">
        <v>0</v>
      </c>
      <c r="AN601" s="50">
        <v>57.695800000000006</v>
      </c>
      <c r="AO601" s="50">
        <v>11.511627906976747</v>
      </c>
      <c r="AP601" s="50">
        <v>36.212249999999997</v>
      </c>
      <c r="AQ601" s="51">
        <v>16.341666666666669</v>
      </c>
      <c r="AR601" s="49">
        <v>12.60711</v>
      </c>
      <c r="AS601" s="50">
        <v>3.9020270270270272</v>
      </c>
      <c r="AT601" s="50">
        <v>7.2011099999999999</v>
      </c>
      <c r="AU601" s="50">
        <v>6.0914000000000001</v>
      </c>
      <c r="AV601" s="50">
        <v>108.97562500000001</v>
      </c>
      <c r="AW601" s="50">
        <v>0</v>
      </c>
      <c r="AX601" s="50">
        <v>7.5260000000000016</v>
      </c>
      <c r="AY601" s="50">
        <v>48.525563333333338</v>
      </c>
      <c r="AZ601" s="51">
        <v>0</v>
      </c>
      <c r="BA601" s="49">
        <v>0</v>
      </c>
      <c r="BB601" s="49">
        <v>0</v>
      </c>
      <c r="BC601" s="50">
        <v>0</v>
      </c>
      <c r="BD601" s="50">
        <v>0</v>
      </c>
      <c r="BE601" s="51">
        <v>0</v>
      </c>
      <c r="BF601" s="38"/>
      <c r="BG601" s="38"/>
      <c r="BK601" s="38"/>
      <c r="BL601" s="38"/>
      <c r="BM601" s="38"/>
      <c r="BN601" s="38"/>
      <c r="BO601" s="38"/>
      <c r="BP601" s="38"/>
      <c r="BQ601" s="38"/>
      <c r="BR601" s="38"/>
      <c r="BS601" s="38"/>
      <c r="BT601" s="38"/>
      <c r="BU601" s="38"/>
      <c r="BY601" s="38"/>
      <c r="BZ601" s="38"/>
      <c r="CJ601" s="38"/>
    </row>
    <row r="602" spans="2:88" x14ac:dyDescent="0.25">
      <c r="B602" s="8">
        <v>600</v>
      </c>
      <c r="C602" s="9" t="s">
        <v>12239</v>
      </c>
      <c r="D602" s="9" t="s">
        <v>12263</v>
      </c>
      <c r="E602" s="49">
        <v>22.657166099999998</v>
      </c>
      <c r="F602" s="50">
        <v>7.7189730000000001</v>
      </c>
      <c r="G602" s="50">
        <v>12.42681</v>
      </c>
      <c r="H602" s="51">
        <v>39.330240000000003</v>
      </c>
      <c r="I602" s="50">
        <v>0</v>
      </c>
      <c r="J602" s="50">
        <v>0</v>
      </c>
      <c r="K602" s="50">
        <v>0</v>
      </c>
      <c r="L602" s="50">
        <v>0</v>
      </c>
      <c r="M602" s="49">
        <v>9.2428263500000014</v>
      </c>
      <c r="N602" s="49">
        <v>1.3535408698222222</v>
      </c>
      <c r="O602" s="49">
        <v>2.6056919999999995</v>
      </c>
      <c r="P602" s="50">
        <v>0</v>
      </c>
      <c r="Q602" s="50">
        <v>0</v>
      </c>
      <c r="R602" s="50">
        <v>84.639939999999996</v>
      </c>
      <c r="S602" s="51">
        <v>0</v>
      </c>
      <c r="T602" s="50">
        <v>0</v>
      </c>
      <c r="U602" s="51">
        <v>8.7411133333333364</v>
      </c>
      <c r="V602" s="51">
        <v>0</v>
      </c>
      <c r="W602" s="50">
        <v>0</v>
      </c>
      <c r="X602" s="49">
        <v>0</v>
      </c>
      <c r="Y602" s="51">
        <v>30.796533333333336</v>
      </c>
      <c r="Z602" s="52">
        <v>0</v>
      </c>
      <c r="AA602" s="52">
        <v>0</v>
      </c>
      <c r="AB602" s="52">
        <v>0</v>
      </c>
      <c r="AC602" s="52">
        <v>0</v>
      </c>
      <c r="AD602" s="52">
        <v>0</v>
      </c>
      <c r="AE602" s="50">
        <v>0</v>
      </c>
      <c r="AF602" s="50">
        <v>0</v>
      </c>
      <c r="AG602" s="50">
        <v>0</v>
      </c>
      <c r="AH602" s="50">
        <v>13.313985840000004</v>
      </c>
      <c r="AI602" s="52">
        <v>8.180473837037038</v>
      </c>
      <c r="AJ602" s="49">
        <v>0</v>
      </c>
      <c r="AK602" s="50">
        <v>32.023444444444451</v>
      </c>
      <c r="AL602" s="50">
        <v>49.584444444444458</v>
      </c>
      <c r="AM602" s="50">
        <v>0</v>
      </c>
      <c r="AN602" s="50">
        <v>69.234960000000001</v>
      </c>
      <c r="AO602" s="50">
        <v>13.813953488372096</v>
      </c>
      <c r="AP602" s="50">
        <v>43.454700000000003</v>
      </c>
      <c r="AQ602" s="51">
        <v>19.610000000000003</v>
      </c>
      <c r="AR602" s="49">
        <v>12.60711</v>
      </c>
      <c r="AS602" s="50">
        <v>3.9020270270270272</v>
      </c>
      <c r="AT602" s="50">
        <v>7.2011099999999999</v>
      </c>
      <c r="AU602" s="50">
        <v>7.6142500000000011</v>
      </c>
      <c r="AV602" s="50">
        <v>128.70749375000003</v>
      </c>
      <c r="AW602" s="50">
        <v>0</v>
      </c>
      <c r="AX602" s="50">
        <v>7.5260000000000016</v>
      </c>
      <c r="AY602" s="50">
        <v>48.525563333333338</v>
      </c>
      <c r="AZ602" s="51">
        <v>0</v>
      </c>
      <c r="BA602" s="49">
        <v>0</v>
      </c>
      <c r="BB602" s="49">
        <v>0</v>
      </c>
      <c r="BC602" s="50">
        <v>0</v>
      </c>
      <c r="BD602" s="50">
        <v>0</v>
      </c>
      <c r="BE602" s="51">
        <v>0</v>
      </c>
      <c r="BF602" s="38"/>
      <c r="BG602" s="38"/>
      <c r="BK602" s="38"/>
      <c r="BL602" s="38"/>
      <c r="BM602" s="38"/>
      <c r="BN602" s="38"/>
      <c r="BO602" s="38"/>
      <c r="BP602" s="38"/>
      <c r="BQ602" s="38"/>
      <c r="BR602" s="38"/>
      <c r="BS602" s="38"/>
      <c r="BT602" s="38"/>
      <c r="BU602" s="38"/>
      <c r="BY602" s="38"/>
      <c r="BZ602" s="38"/>
      <c r="CJ602" s="38"/>
    </row>
    <row r="603" spans="2:88" x14ac:dyDescent="0.25">
      <c r="B603" s="8">
        <v>601</v>
      </c>
      <c r="C603" s="9" t="s">
        <v>12239</v>
      </c>
      <c r="D603" s="9" t="s">
        <v>12264</v>
      </c>
      <c r="E603" s="49">
        <v>3.7761943499999999</v>
      </c>
      <c r="F603" s="50">
        <v>1.2864955</v>
      </c>
      <c r="G603" s="50">
        <v>2.0711349999999999</v>
      </c>
      <c r="H603" s="51">
        <v>6.55504</v>
      </c>
      <c r="I603" s="50">
        <v>0</v>
      </c>
      <c r="J603" s="50">
        <v>0</v>
      </c>
      <c r="K603" s="50">
        <v>0</v>
      </c>
      <c r="L603" s="50">
        <v>0</v>
      </c>
      <c r="M603" s="49">
        <v>3.0809421166666673</v>
      </c>
      <c r="N603" s="49">
        <v>0.83968036245333333</v>
      </c>
      <c r="O603" s="49">
        <v>0.86856399999999989</v>
      </c>
      <c r="P603" s="50">
        <v>0</v>
      </c>
      <c r="Q603" s="50">
        <v>0</v>
      </c>
      <c r="R603" s="50">
        <v>17.259979999999999</v>
      </c>
      <c r="S603" s="51">
        <v>0</v>
      </c>
      <c r="T603" s="50">
        <v>0</v>
      </c>
      <c r="U603" s="51">
        <v>3.2444833333333336</v>
      </c>
      <c r="V603" s="51">
        <v>0</v>
      </c>
      <c r="W603" s="50">
        <v>0</v>
      </c>
      <c r="X603" s="49">
        <v>0</v>
      </c>
      <c r="Y603" s="51">
        <v>10.614133333333333</v>
      </c>
      <c r="Z603" s="52">
        <v>0</v>
      </c>
      <c r="AA603" s="52">
        <v>0</v>
      </c>
      <c r="AB603" s="52">
        <v>0</v>
      </c>
      <c r="AC603" s="52">
        <v>0</v>
      </c>
      <c r="AD603" s="52">
        <v>0</v>
      </c>
      <c r="AE603" s="50">
        <v>0</v>
      </c>
      <c r="AF603" s="50">
        <v>0</v>
      </c>
      <c r="AG603" s="50">
        <v>0</v>
      </c>
      <c r="AH603" s="50">
        <v>4.4379952800000009</v>
      </c>
      <c r="AI603" s="52">
        <v>2.7468274666666663</v>
      </c>
      <c r="AJ603" s="49">
        <v>0</v>
      </c>
      <c r="AK603" s="50">
        <v>5.3372407407407412</v>
      </c>
      <c r="AL603" s="50">
        <v>8.4211111111111112</v>
      </c>
      <c r="AM603" s="50">
        <v>2.1174999999999997</v>
      </c>
      <c r="AN603" s="50">
        <v>0</v>
      </c>
      <c r="AO603" s="50">
        <v>0</v>
      </c>
      <c r="AP603" s="50">
        <v>0</v>
      </c>
      <c r="AQ603" s="51">
        <v>0</v>
      </c>
      <c r="AR603" s="49">
        <v>4.2023700000000002</v>
      </c>
      <c r="AS603" s="50">
        <v>3.9020270270270272</v>
      </c>
      <c r="AT603" s="50">
        <v>2.4003700000000001</v>
      </c>
      <c r="AU603" s="50">
        <v>1.52285</v>
      </c>
      <c r="AV603" s="50">
        <v>29.747918750000004</v>
      </c>
      <c r="AW603" s="50">
        <v>0</v>
      </c>
      <c r="AX603" s="50">
        <v>2.508666666666667</v>
      </c>
      <c r="AY603" s="50">
        <v>15.789230000000002</v>
      </c>
      <c r="AZ603" s="51">
        <v>0</v>
      </c>
      <c r="BA603" s="49">
        <v>0</v>
      </c>
      <c r="BB603" s="49">
        <v>0</v>
      </c>
      <c r="BC603" s="50">
        <v>0</v>
      </c>
      <c r="BD603" s="50">
        <v>0</v>
      </c>
      <c r="BE603" s="51">
        <v>0</v>
      </c>
      <c r="BF603" s="38"/>
      <c r="BG603" s="38"/>
      <c r="BK603" s="38"/>
      <c r="BL603" s="38"/>
      <c r="BM603" s="38"/>
      <c r="BN603" s="38"/>
      <c r="BO603" s="38"/>
      <c r="BP603" s="38"/>
      <c r="BQ603" s="38"/>
      <c r="BR603" s="38"/>
      <c r="BS603" s="38"/>
      <c r="BT603" s="38"/>
      <c r="BU603" s="38"/>
      <c r="BY603" s="38"/>
      <c r="BZ603" s="38"/>
      <c r="CJ603" s="38"/>
    </row>
    <row r="604" spans="2:88" x14ac:dyDescent="0.25">
      <c r="B604" s="8">
        <v>602</v>
      </c>
      <c r="C604" s="9" t="s">
        <v>12239</v>
      </c>
      <c r="D604" s="9" t="s">
        <v>12265</v>
      </c>
      <c r="E604" s="49">
        <v>5.0349257999999999</v>
      </c>
      <c r="F604" s="50">
        <v>1.7153273333333334</v>
      </c>
      <c r="G604" s="50">
        <v>2.7615133333333333</v>
      </c>
      <c r="H604" s="51">
        <v>8.7400533333333339</v>
      </c>
      <c r="I604" s="50">
        <v>0</v>
      </c>
      <c r="J604" s="50">
        <v>0</v>
      </c>
      <c r="K604" s="50">
        <v>0</v>
      </c>
      <c r="L604" s="50">
        <v>0</v>
      </c>
      <c r="M604" s="49">
        <v>3.0809421166666673</v>
      </c>
      <c r="N604" s="49">
        <v>0.83968036245333333</v>
      </c>
      <c r="O604" s="49">
        <v>0.86856399999999989</v>
      </c>
      <c r="P604" s="50">
        <v>0</v>
      </c>
      <c r="Q604" s="50">
        <v>0</v>
      </c>
      <c r="R604" s="50">
        <v>17.259979999999999</v>
      </c>
      <c r="S604" s="51">
        <v>0</v>
      </c>
      <c r="T604" s="50">
        <v>0</v>
      </c>
      <c r="U604" s="51">
        <v>3.2444833333333336</v>
      </c>
      <c r="V604" s="51">
        <v>0</v>
      </c>
      <c r="W604" s="50">
        <v>0</v>
      </c>
      <c r="X604" s="49">
        <v>0</v>
      </c>
      <c r="Y604" s="51">
        <v>10.614133333333333</v>
      </c>
      <c r="Z604" s="52">
        <v>0</v>
      </c>
      <c r="AA604" s="52">
        <v>0</v>
      </c>
      <c r="AB604" s="52">
        <v>0</v>
      </c>
      <c r="AC604" s="52">
        <v>0</v>
      </c>
      <c r="AD604" s="52">
        <v>0</v>
      </c>
      <c r="AE604" s="50">
        <v>0</v>
      </c>
      <c r="AF604" s="50">
        <v>0</v>
      </c>
      <c r="AG604" s="50">
        <v>0</v>
      </c>
      <c r="AH604" s="50">
        <v>4.4379952800000009</v>
      </c>
      <c r="AI604" s="52">
        <v>2.7468274666666663</v>
      </c>
      <c r="AJ604" s="49">
        <v>0</v>
      </c>
      <c r="AK604" s="50">
        <v>7.116320987654321</v>
      </c>
      <c r="AL604" s="50">
        <v>11.228148148148149</v>
      </c>
      <c r="AM604" s="50">
        <v>2.8233333333333333</v>
      </c>
      <c r="AN604" s="50">
        <v>0</v>
      </c>
      <c r="AO604" s="50">
        <v>0</v>
      </c>
      <c r="AP604" s="50">
        <v>0</v>
      </c>
      <c r="AQ604" s="51">
        <v>0</v>
      </c>
      <c r="AR604" s="49">
        <v>4.2023700000000002</v>
      </c>
      <c r="AS604" s="50">
        <v>3.9020270270270272</v>
      </c>
      <c r="AT604" s="50">
        <v>2.4003700000000001</v>
      </c>
      <c r="AU604" s="50">
        <v>2.0304666666666669</v>
      </c>
      <c r="AV604" s="50">
        <v>36.325208333333336</v>
      </c>
      <c r="AW604" s="50">
        <v>0</v>
      </c>
      <c r="AX604" s="50">
        <v>2.508666666666667</v>
      </c>
      <c r="AY604" s="50">
        <v>15.789230000000002</v>
      </c>
      <c r="AZ604" s="51">
        <v>0</v>
      </c>
      <c r="BA604" s="49">
        <v>0</v>
      </c>
      <c r="BB604" s="49">
        <v>0</v>
      </c>
      <c r="BC604" s="50">
        <v>0</v>
      </c>
      <c r="BD604" s="50">
        <v>0</v>
      </c>
      <c r="BE604" s="51">
        <v>0</v>
      </c>
      <c r="BF604" s="38"/>
      <c r="BG604" s="38"/>
      <c r="BK604" s="38"/>
      <c r="BL604" s="38"/>
      <c r="BM604" s="38"/>
      <c r="BN604" s="38"/>
      <c r="BO604" s="38"/>
      <c r="BP604" s="38"/>
      <c r="BQ604" s="38"/>
      <c r="BR604" s="38"/>
      <c r="BS604" s="38"/>
      <c r="BT604" s="38"/>
      <c r="BU604" s="38"/>
      <c r="BY604" s="38"/>
      <c r="BZ604" s="38"/>
      <c r="CJ604" s="38"/>
    </row>
    <row r="605" spans="2:88" x14ac:dyDescent="0.25">
      <c r="B605" s="8">
        <v>603</v>
      </c>
      <c r="C605" s="9" t="s">
        <v>12239</v>
      </c>
      <c r="D605" s="9" t="s">
        <v>12266</v>
      </c>
      <c r="E605" s="49">
        <v>6.2936572499999999</v>
      </c>
      <c r="F605" s="50">
        <v>2.1441591666666668</v>
      </c>
      <c r="G605" s="50">
        <v>3.4518916666666666</v>
      </c>
      <c r="H605" s="51">
        <v>10.925066666666668</v>
      </c>
      <c r="I605" s="50">
        <v>0</v>
      </c>
      <c r="J605" s="50">
        <v>0</v>
      </c>
      <c r="K605" s="50">
        <v>0</v>
      </c>
      <c r="L605" s="50">
        <v>0</v>
      </c>
      <c r="M605" s="49">
        <v>3.0809421166666673</v>
      </c>
      <c r="N605" s="49">
        <v>0.83968036245333333</v>
      </c>
      <c r="O605" s="49">
        <v>0.86856399999999989</v>
      </c>
      <c r="P605" s="50">
        <v>0</v>
      </c>
      <c r="Q605" s="50">
        <v>0</v>
      </c>
      <c r="R605" s="50">
        <v>17.259979999999999</v>
      </c>
      <c r="S605" s="51">
        <v>0</v>
      </c>
      <c r="T605" s="50">
        <v>0</v>
      </c>
      <c r="U605" s="51">
        <v>3.2444833333333336</v>
      </c>
      <c r="V605" s="51">
        <v>0</v>
      </c>
      <c r="W605" s="50">
        <v>0</v>
      </c>
      <c r="X605" s="49">
        <v>0</v>
      </c>
      <c r="Y605" s="51">
        <v>10.614133333333333</v>
      </c>
      <c r="Z605" s="52">
        <v>0</v>
      </c>
      <c r="AA605" s="52">
        <v>0</v>
      </c>
      <c r="AB605" s="52">
        <v>0</v>
      </c>
      <c r="AC605" s="52">
        <v>0</v>
      </c>
      <c r="AD605" s="52">
        <v>0</v>
      </c>
      <c r="AE605" s="50">
        <v>0</v>
      </c>
      <c r="AF605" s="50">
        <v>0</v>
      </c>
      <c r="AG605" s="50">
        <v>0</v>
      </c>
      <c r="AH605" s="50">
        <v>4.4379952800000009</v>
      </c>
      <c r="AI605" s="52">
        <v>2.7468274666666663</v>
      </c>
      <c r="AJ605" s="49">
        <v>0</v>
      </c>
      <c r="AK605" s="50">
        <v>8.8954012345679008</v>
      </c>
      <c r="AL605" s="50">
        <v>14.035185185185187</v>
      </c>
      <c r="AM605" s="50">
        <v>3.5291666666666668</v>
      </c>
      <c r="AN605" s="50">
        <v>0</v>
      </c>
      <c r="AO605" s="50">
        <v>0</v>
      </c>
      <c r="AP605" s="50">
        <v>0</v>
      </c>
      <c r="AQ605" s="51">
        <v>0</v>
      </c>
      <c r="AR605" s="49">
        <v>4.2023700000000002</v>
      </c>
      <c r="AS605" s="50">
        <v>3.9020270270270272</v>
      </c>
      <c r="AT605" s="50">
        <v>2.4003700000000001</v>
      </c>
      <c r="AU605" s="50">
        <v>2.0304666666666669</v>
      </c>
      <c r="AV605" s="50">
        <v>36.325208333333336</v>
      </c>
      <c r="AW605" s="50">
        <v>0</v>
      </c>
      <c r="AX605" s="50">
        <v>2.508666666666667</v>
      </c>
      <c r="AY605" s="50">
        <v>15.789230000000002</v>
      </c>
      <c r="AZ605" s="51">
        <v>0</v>
      </c>
      <c r="BA605" s="49">
        <v>0</v>
      </c>
      <c r="BB605" s="49">
        <v>0</v>
      </c>
      <c r="BC605" s="50">
        <v>0</v>
      </c>
      <c r="BD605" s="50">
        <v>0</v>
      </c>
      <c r="BE605" s="51">
        <v>0</v>
      </c>
      <c r="BF605" s="38"/>
      <c r="BG605" s="38"/>
      <c r="BK605" s="38"/>
      <c r="BL605" s="38"/>
      <c r="BM605" s="38"/>
      <c r="BN605" s="38"/>
      <c r="BO605" s="38"/>
      <c r="BP605" s="38"/>
      <c r="BQ605" s="38"/>
      <c r="BR605" s="38"/>
      <c r="BS605" s="38"/>
      <c r="BT605" s="38"/>
      <c r="BU605" s="38"/>
      <c r="BY605" s="38"/>
      <c r="BZ605" s="38"/>
      <c r="CJ605" s="38"/>
    </row>
    <row r="606" spans="2:88" x14ac:dyDescent="0.25">
      <c r="B606" s="8">
        <v>604</v>
      </c>
      <c r="C606" s="9" t="s">
        <v>12239</v>
      </c>
      <c r="D606" s="9" t="s">
        <v>12267</v>
      </c>
      <c r="E606" s="49">
        <v>7.5523886999999998</v>
      </c>
      <c r="F606" s="50">
        <v>2.572991</v>
      </c>
      <c r="G606" s="50">
        <v>4.1422699999999999</v>
      </c>
      <c r="H606" s="51">
        <v>13.11008</v>
      </c>
      <c r="I606" s="50">
        <v>0</v>
      </c>
      <c r="J606" s="50">
        <v>0</v>
      </c>
      <c r="K606" s="50">
        <v>0</v>
      </c>
      <c r="L606" s="50">
        <v>0</v>
      </c>
      <c r="M606" s="49">
        <v>3.0809421166666673</v>
      </c>
      <c r="N606" s="49">
        <v>0.83968036245333333</v>
      </c>
      <c r="O606" s="49">
        <v>0.86856399999999989</v>
      </c>
      <c r="P606" s="50">
        <v>0</v>
      </c>
      <c r="Q606" s="50">
        <v>0</v>
      </c>
      <c r="R606" s="50">
        <v>17.259979999999999</v>
      </c>
      <c r="S606" s="51">
        <v>0</v>
      </c>
      <c r="T606" s="50">
        <v>0</v>
      </c>
      <c r="U606" s="51">
        <v>3.2444833333333336</v>
      </c>
      <c r="V606" s="51">
        <v>0</v>
      </c>
      <c r="W606" s="50">
        <v>0</v>
      </c>
      <c r="X606" s="49">
        <v>0</v>
      </c>
      <c r="Y606" s="51">
        <v>10.614133333333333</v>
      </c>
      <c r="Z606" s="52">
        <v>0</v>
      </c>
      <c r="AA606" s="52">
        <v>0</v>
      </c>
      <c r="AB606" s="52">
        <v>0</v>
      </c>
      <c r="AC606" s="52">
        <v>0</v>
      </c>
      <c r="AD606" s="52">
        <v>0</v>
      </c>
      <c r="AE606" s="50">
        <v>0</v>
      </c>
      <c r="AF606" s="50">
        <v>0</v>
      </c>
      <c r="AG606" s="50">
        <v>0</v>
      </c>
      <c r="AH606" s="50">
        <v>4.4379952800000009</v>
      </c>
      <c r="AI606" s="52">
        <v>2.7468274666666663</v>
      </c>
      <c r="AJ606" s="49">
        <v>0</v>
      </c>
      <c r="AK606" s="50">
        <v>10.674481481481482</v>
      </c>
      <c r="AL606" s="50">
        <v>16.842222222222222</v>
      </c>
      <c r="AM606" s="50">
        <v>4.2349999999999994</v>
      </c>
      <c r="AN606" s="50">
        <v>0</v>
      </c>
      <c r="AO606" s="50">
        <v>0</v>
      </c>
      <c r="AP606" s="50">
        <v>0</v>
      </c>
      <c r="AQ606" s="51">
        <v>0</v>
      </c>
      <c r="AR606" s="49">
        <v>4.2023700000000002</v>
      </c>
      <c r="AS606" s="50">
        <v>3.9020270270270272</v>
      </c>
      <c r="AT606" s="50">
        <v>2.4003700000000001</v>
      </c>
      <c r="AU606" s="50">
        <v>2.5380833333333337</v>
      </c>
      <c r="AV606" s="50">
        <v>42.902497916666675</v>
      </c>
      <c r="AW606" s="50">
        <v>0</v>
      </c>
      <c r="AX606" s="50">
        <v>2.508666666666667</v>
      </c>
      <c r="AY606" s="50">
        <v>15.789230000000002</v>
      </c>
      <c r="AZ606" s="51">
        <v>0</v>
      </c>
      <c r="BA606" s="49">
        <v>0</v>
      </c>
      <c r="BB606" s="49">
        <v>0</v>
      </c>
      <c r="BC606" s="50">
        <v>0</v>
      </c>
      <c r="BD606" s="50">
        <v>0</v>
      </c>
      <c r="BE606" s="51">
        <v>0</v>
      </c>
      <c r="BF606" s="38"/>
      <c r="BG606" s="38"/>
      <c r="BK606" s="38"/>
      <c r="BL606" s="38"/>
      <c r="BM606" s="38"/>
      <c r="BN606" s="38"/>
      <c r="BO606" s="38"/>
      <c r="BP606" s="38"/>
      <c r="BQ606" s="38"/>
      <c r="BR606" s="38"/>
      <c r="BS606" s="38"/>
      <c r="BT606" s="38"/>
      <c r="BU606" s="38"/>
      <c r="BY606" s="38"/>
      <c r="BZ606" s="38"/>
      <c r="CJ606" s="38"/>
    </row>
    <row r="607" spans="2:88" x14ac:dyDescent="0.25">
      <c r="B607" s="8">
        <v>605</v>
      </c>
      <c r="C607" s="9" t="s">
        <v>12239</v>
      </c>
      <c r="D607" s="9" t="s">
        <v>12268</v>
      </c>
      <c r="E607" s="49">
        <v>7.5523886999999998</v>
      </c>
      <c r="F607" s="50">
        <v>2.572991</v>
      </c>
      <c r="G607" s="50">
        <v>4.1422699999999999</v>
      </c>
      <c r="H607" s="51">
        <v>13.11008</v>
      </c>
      <c r="I607" s="50">
        <v>0</v>
      </c>
      <c r="J607" s="50">
        <v>0</v>
      </c>
      <c r="K607" s="50">
        <v>0</v>
      </c>
      <c r="L607" s="50">
        <v>0</v>
      </c>
      <c r="M607" s="49">
        <v>6.1618842333333346</v>
      </c>
      <c r="N607" s="49">
        <v>1.0706149940533334</v>
      </c>
      <c r="O607" s="49">
        <v>1.7371279999999998</v>
      </c>
      <c r="P607" s="50">
        <v>0</v>
      </c>
      <c r="Q607" s="50">
        <v>0</v>
      </c>
      <c r="R607" s="50">
        <v>51.091293333333333</v>
      </c>
      <c r="S607" s="51">
        <v>0</v>
      </c>
      <c r="T607" s="50">
        <v>0</v>
      </c>
      <c r="U607" s="51">
        <v>8.1743666666666677</v>
      </c>
      <c r="V607" s="51">
        <v>0</v>
      </c>
      <c r="W607" s="50">
        <v>0</v>
      </c>
      <c r="X607" s="49">
        <v>0</v>
      </c>
      <c r="Y607" s="51">
        <v>17.341600000000003</v>
      </c>
      <c r="Z607" s="52">
        <v>0</v>
      </c>
      <c r="AA607" s="52">
        <v>0</v>
      </c>
      <c r="AB607" s="52">
        <v>0</v>
      </c>
      <c r="AC607" s="52">
        <v>0</v>
      </c>
      <c r="AD607" s="52">
        <v>0</v>
      </c>
      <c r="AE607" s="50">
        <v>0</v>
      </c>
      <c r="AF607" s="50">
        <v>0</v>
      </c>
      <c r="AG607" s="50">
        <v>0</v>
      </c>
      <c r="AH607" s="50">
        <v>8.8759905600000018</v>
      </c>
      <c r="AI607" s="52">
        <v>5.4636506518518519</v>
      </c>
      <c r="AJ607" s="49">
        <v>0</v>
      </c>
      <c r="AK607" s="50">
        <v>10.674481481481482</v>
      </c>
      <c r="AL607" s="50">
        <v>16.842222222222222</v>
      </c>
      <c r="AM607" s="50">
        <v>4.2349999999999994</v>
      </c>
      <c r="AN607" s="50">
        <v>0</v>
      </c>
      <c r="AO607" s="50">
        <v>0</v>
      </c>
      <c r="AP607" s="50">
        <v>0</v>
      </c>
      <c r="AQ607" s="51">
        <v>0</v>
      </c>
      <c r="AR607" s="49">
        <v>8.4047400000000003</v>
      </c>
      <c r="AS607" s="50">
        <v>3.9020270270270272</v>
      </c>
      <c r="AT607" s="50">
        <v>4.8007400000000002</v>
      </c>
      <c r="AU607" s="50">
        <v>3.0457000000000001</v>
      </c>
      <c r="AV607" s="50">
        <v>59.495837500000007</v>
      </c>
      <c r="AW607" s="50">
        <v>0</v>
      </c>
      <c r="AX607" s="50">
        <v>5.0173333333333341</v>
      </c>
      <c r="AY607" s="50">
        <v>34.600519999999996</v>
      </c>
      <c r="AZ607" s="51">
        <v>0</v>
      </c>
      <c r="BA607" s="49">
        <v>0</v>
      </c>
      <c r="BB607" s="49">
        <v>0</v>
      </c>
      <c r="BC607" s="50">
        <v>0</v>
      </c>
      <c r="BD607" s="50">
        <v>0</v>
      </c>
      <c r="BE607" s="51">
        <v>0</v>
      </c>
      <c r="BF607" s="38"/>
      <c r="BG607" s="38"/>
      <c r="BK607" s="38"/>
      <c r="BL607" s="38"/>
      <c r="BM607" s="38"/>
      <c r="BN607" s="38"/>
      <c r="BO607" s="38"/>
      <c r="BP607" s="38"/>
      <c r="BQ607" s="38"/>
      <c r="BR607" s="38"/>
      <c r="BS607" s="38"/>
      <c r="BT607" s="38"/>
      <c r="BU607" s="38"/>
      <c r="BY607" s="38"/>
      <c r="BZ607" s="38"/>
      <c r="CJ607" s="38"/>
    </row>
    <row r="608" spans="2:88" x14ac:dyDescent="0.25">
      <c r="B608" s="8">
        <v>606</v>
      </c>
      <c r="C608" s="9" t="s">
        <v>12239</v>
      </c>
      <c r="D608" s="9" t="s">
        <v>12269</v>
      </c>
      <c r="E608" s="49">
        <v>10.0698516</v>
      </c>
      <c r="F608" s="50">
        <v>3.4306546666666669</v>
      </c>
      <c r="G608" s="50">
        <v>5.5230266666666665</v>
      </c>
      <c r="H608" s="51">
        <v>17.480106666666668</v>
      </c>
      <c r="I608" s="50">
        <v>0</v>
      </c>
      <c r="J608" s="50">
        <v>0</v>
      </c>
      <c r="K608" s="50">
        <v>0</v>
      </c>
      <c r="L608" s="50">
        <v>0</v>
      </c>
      <c r="M608" s="49">
        <v>6.1618842333333346</v>
      </c>
      <c r="N608" s="49">
        <v>1.0706149940533334</v>
      </c>
      <c r="O608" s="49">
        <v>1.7371279999999998</v>
      </c>
      <c r="P608" s="50">
        <v>0</v>
      </c>
      <c r="Q608" s="50">
        <v>0</v>
      </c>
      <c r="R608" s="50">
        <v>51.091293333333333</v>
      </c>
      <c r="S608" s="51">
        <v>0</v>
      </c>
      <c r="T608" s="50">
        <v>0</v>
      </c>
      <c r="U608" s="51">
        <v>8.1743666666666677</v>
      </c>
      <c r="V608" s="51">
        <v>0</v>
      </c>
      <c r="W608" s="50">
        <v>0</v>
      </c>
      <c r="X608" s="49">
        <v>0</v>
      </c>
      <c r="Y608" s="51">
        <v>17.341600000000003</v>
      </c>
      <c r="Z608" s="52">
        <v>0</v>
      </c>
      <c r="AA608" s="52">
        <v>0</v>
      </c>
      <c r="AB608" s="52">
        <v>0</v>
      </c>
      <c r="AC608" s="52">
        <v>0</v>
      </c>
      <c r="AD608" s="52">
        <v>0</v>
      </c>
      <c r="AE608" s="50">
        <v>0</v>
      </c>
      <c r="AF608" s="50">
        <v>0</v>
      </c>
      <c r="AG608" s="50">
        <v>0</v>
      </c>
      <c r="AH608" s="50">
        <v>8.8759905600000018</v>
      </c>
      <c r="AI608" s="52">
        <v>5.4636506518518519</v>
      </c>
      <c r="AJ608" s="49">
        <v>0</v>
      </c>
      <c r="AK608" s="50">
        <v>14.232641975308642</v>
      </c>
      <c r="AL608" s="50">
        <v>22.456296296296298</v>
      </c>
      <c r="AM608" s="50">
        <v>5.6466666666666665</v>
      </c>
      <c r="AN608" s="50">
        <v>0</v>
      </c>
      <c r="AO608" s="50">
        <v>0</v>
      </c>
      <c r="AP608" s="50">
        <v>0</v>
      </c>
      <c r="AQ608" s="51">
        <v>0</v>
      </c>
      <c r="AR608" s="49">
        <v>8.4047400000000003</v>
      </c>
      <c r="AS608" s="50">
        <v>3.9020270270270272</v>
      </c>
      <c r="AT608" s="50">
        <v>4.8007400000000002</v>
      </c>
      <c r="AU608" s="50">
        <v>4.0609333333333337</v>
      </c>
      <c r="AV608" s="50">
        <v>72.650416666666672</v>
      </c>
      <c r="AW608" s="50">
        <v>0</v>
      </c>
      <c r="AX608" s="50">
        <v>5.0173333333333341</v>
      </c>
      <c r="AY608" s="50">
        <v>34.600519999999996</v>
      </c>
      <c r="AZ608" s="51">
        <v>0</v>
      </c>
      <c r="BA608" s="49">
        <v>0</v>
      </c>
      <c r="BB608" s="49">
        <v>0</v>
      </c>
      <c r="BC608" s="50">
        <v>0</v>
      </c>
      <c r="BD608" s="50">
        <v>0</v>
      </c>
      <c r="BE608" s="51">
        <v>0</v>
      </c>
      <c r="BF608" s="38"/>
      <c r="BG608" s="38"/>
      <c r="BK608" s="38"/>
      <c r="BL608" s="38"/>
      <c r="BM608" s="38"/>
      <c r="BN608" s="38"/>
      <c r="BO608" s="38"/>
      <c r="BP608" s="38"/>
      <c r="BQ608" s="38"/>
      <c r="BR608" s="38"/>
      <c r="BS608" s="38"/>
      <c r="BT608" s="38"/>
      <c r="BU608" s="38"/>
      <c r="BY608" s="38"/>
      <c r="BZ608" s="38"/>
      <c r="CJ608" s="38"/>
    </row>
    <row r="609" spans="2:88" x14ac:dyDescent="0.25">
      <c r="B609" s="8">
        <v>607</v>
      </c>
      <c r="C609" s="9" t="s">
        <v>12239</v>
      </c>
      <c r="D609" s="9" t="s">
        <v>12270</v>
      </c>
      <c r="E609" s="49">
        <v>12.5873145</v>
      </c>
      <c r="F609" s="50">
        <v>4.2883183333333337</v>
      </c>
      <c r="G609" s="50">
        <v>6.9037833333333332</v>
      </c>
      <c r="H609" s="51">
        <v>21.850133333333336</v>
      </c>
      <c r="I609" s="50">
        <v>0</v>
      </c>
      <c r="J609" s="50">
        <v>0</v>
      </c>
      <c r="K609" s="50">
        <v>0</v>
      </c>
      <c r="L609" s="50">
        <v>0</v>
      </c>
      <c r="M609" s="49">
        <v>6.1618842333333346</v>
      </c>
      <c r="N609" s="49">
        <v>1.0706149940533334</v>
      </c>
      <c r="O609" s="49">
        <v>1.7371279999999998</v>
      </c>
      <c r="P609" s="50">
        <v>0</v>
      </c>
      <c r="Q609" s="50">
        <v>0</v>
      </c>
      <c r="R609" s="50">
        <v>51.091293333333333</v>
      </c>
      <c r="S609" s="51">
        <v>0</v>
      </c>
      <c r="T609" s="50">
        <v>0</v>
      </c>
      <c r="U609" s="51">
        <v>8.1743666666666677</v>
      </c>
      <c r="V609" s="51">
        <v>0</v>
      </c>
      <c r="W609" s="50">
        <v>0</v>
      </c>
      <c r="X609" s="49">
        <v>0</v>
      </c>
      <c r="Y609" s="51">
        <v>17.341600000000003</v>
      </c>
      <c r="Z609" s="52">
        <v>0</v>
      </c>
      <c r="AA609" s="52">
        <v>0</v>
      </c>
      <c r="AB609" s="52">
        <v>0</v>
      </c>
      <c r="AC609" s="52">
        <v>0</v>
      </c>
      <c r="AD609" s="52">
        <v>0</v>
      </c>
      <c r="AE609" s="50">
        <v>0</v>
      </c>
      <c r="AF609" s="50">
        <v>0</v>
      </c>
      <c r="AG609" s="50">
        <v>0</v>
      </c>
      <c r="AH609" s="50">
        <v>8.8759905600000018</v>
      </c>
      <c r="AI609" s="52">
        <v>5.4636506518518519</v>
      </c>
      <c r="AJ609" s="49">
        <v>0</v>
      </c>
      <c r="AK609" s="50">
        <v>17.790802469135802</v>
      </c>
      <c r="AL609" s="50">
        <v>28.070370370370373</v>
      </c>
      <c r="AM609" s="50">
        <v>7.0583333333333336</v>
      </c>
      <c r="AN609" s="50">
        <v>0</v>
      </c>
      <c r="AO609" s="50">
        <v>0</v>
      </c>
      <c r="AP609" s="50">
        <v>0</v>
      </c>
      <c r="AQ609" s="51">
        <v>0</v>
      </c>
      <c r="AR609" s="49">
        <v>8.4047400000000003</v>
      </c>
      <c r="AS609" s="50">
        <v>3.9020270270270272</v>
      </c>
      <c r="AT609" s="50">
        <v>4.8007400000000002</v>
      </c>
      <c r="AU609" s="50">
        <v>4.0609333333333337</v>
      </c>
      <c r="AV609" s="50">
        <v>72.650416666666672</v>
      </c>
      <c r="AW609" s="50">
        <v>0</v>
      </c>
      <c r="AX609" s="50">
        <v>5.0173333333333341</v>
      </c>
      <c r="AY609" s="50">
        <v>34.600519999999996</v>
      </c>
      <c r="AZ609" s="51">
        <v>0</v>
      </c>
      <c r="BA609" s="49">
        <v>0</v>
      </c>
      <c r="BB609" s="49">
        <v>0</v>
      </c>
      <c r="BC609" s="50">
        <v>0</v>
      </c>
      <c r="BD609" s="50">
        <v>0</v>
      </c>
      <c r="BE609" s="51">
        <v>0</v>
      </c>
      <c r="BF609" s="38"/>
      <c r="BG609" s="38"/>
      <c r="BK609" s="38"/>
      <c r="BL609" s="38"/>
      <c r="BM609" s="38"/>
      <c r="BN609" s="38"/>
      <c r="BO609" s="38"/>
      <c r="BP609" s="38"/>
      <c r="BQ609" s="38"/>
      <c r="BR609" s="38"/>
      <c r="BS609" s="38"/>
      <c r="BT609" s="38"/>
      <c r="BU609" s="38"/>
      <c r="BY609" s="38"/>
      <c r="BZ609" s="38"/>
      <c r="CJ609" s="38"/>
    </row>
    <row r="610" spans="2:88" x14ac:dyDescent="0.25">
      <c r="B610" s="8">
        <v>608</v>
      </c>
      <c r="C610" s="9" t="s">
        <v>12239</v>
      </c>
      <c r="D610" s="9" t="s">
        <v>12271</v>
      </c>
      <c r="E610" s="49">
        <v>15.1047774</v>
      </c>
      <c r="F610" s="50">
        <v>5.1459820000000001</v>
      </c>
      <c r="G610" s="50">
        <v>8.2845399999999998</v>
      </c>
      <c r="H610" s="51">
        <v>26.22016</v>
      </c>
      <c r="I610" s="50">
        <v>0</v>
      </c>
      <c r="J610" s="50">
        <v>0</v>
      </c>
      <c r="K610" s="50">
        <v>0</v>
      </c>
      <c r="L610" s="50">
        <v>0</v>
      </c>
      <c r="M610" s="49">
        <v>6.1618842333333346</v>
      </c>
      <c r="N610" s="49">
        <v>1.0706149940533334</v>
      </c>
      <c r="O610" s="49">
        <v>1.7371279999999998</v>
      </c>
      <c r="P610" s="50">
        <v>0</v>
      </c>
      <c r="Q610" s="50">
        <v>0</v>
      </c>
      <c r="R610" s="50">
        <v>51.091293333333333</v>
      </c>
      <c r="S610" s="51">
        <v>0</v>
      </c>
      <c r="T610" s="50">
        <v>0</v>
      </c>
      <c r="U610" s="51">
        <v>8.1743666666666677</v>
      </c>
      <c r="V610" s="51">
        <v>0</v>
      </c>
      <c r="W610" s="50">
        <v>0</v>
      </c>
      <c r="X610" s="49">
        <v>0</v>
      </c>
      <c r="Y610" s="51">
        <v>17.341600000000003</v>
      </c>
      <c r="Z610" s="52">
        <v>0</v>
      </c>
      <c r="AA610" s="52">
        <v>0</v>
      </c>
      <c r="AB610" s="52">
        <v>0</v>
      </c>
      <c r="AC610" s="52">
        <v>0</v>
      </c>
      <c r="AD610" s="52">
        <v>0</v>
      </c>
      <c r="AE610" s="50">
        <v>0</v>
      </c>
      <c r="AF610" s="50">
        <v>0</v>
      </c>
      <c r="AG610" s="50">
        <v>0</v>
      </c>
      <c r="AH610" s="50">
        <v>8.8759905600000018</v>
      </c>
      <c r="AI610" s="52">
        <v>5.4636506518518519</v>
      </c>
      <c r="AJ610" s="49">
        <v>0</v>
      </c>
      <c r="AK610" s="50">
        <v>21.348962962962965</v>
      </c>
      <c r="AL610" s="50">
        <v>33.684444444444445</v>
      </c>
      <c r="AM610" s="50">
        <v>8.4699999999999989</v>
      </c>
      <c r="AN610" s="50">
        <v>0</v>
      </c>
      <c r="AO610" s="50">
        <v>0</v>
      </c>
      <c r="AP610" s="50">
        <v>0</v>
      </c>
      <c r="AQ610" s="51">
        <v>0</v>
      </c>
      <c r="AR610" s="49">
        <v>8.4047400000000003</v>
      </c>
      <c r="AS610" s="50">
        <v>3.9020270270270272</v>
      </c>
      <c r="AT610" s="50">
        <v>4.8007400000000002</v>
      </c>
      <c r="AU610" s="50">
        <v>5.0761666666666674</v>
      </c>
      <c r="AV610" s="50">
        <v>85.804995833333351</v>
      </c>
      <c r="AW610" s="50">
        <v>0</v>
      </c>
      <c r="AX610" s="50">
        <v>5.0173333333333341</v>
      </c>
      <c r="AY610" s="50">
        <v>34.600519999999996</v>
      </c>
      <c r="AZ610" s="51">
        <v>0</v>
      </c>
      <c r="BA610" s="49">
        <v>0</v>
      </c>
      <c r="BB610" s="49">
        <v>0</v>
      </c>
      <c r="BC610" s="50">
        <v>0</v>
      </c>
      <c r="BD610" s="50">
        <v>0</v>
      </c>
      <c r="BE610" s="51">
        <v>0</v>
      </c>
      <c r="BF610" s="38"/>
      <c r="BG610" s="38"/>
      <c r="BK610" s="38"/>
      <c r="BL610" s="38"/>
      <c r="BM610" s="38"/>
      <c r="BN610" s="38"/>
      <c r="BO610" s="38"/>
      <c r="BP610" s="38"/>
      <c r="BQ610" s="38"/>
      <c r="BR610" s="38"/>
      <c r="BS610" s="38"/>
      <c r="BT610" s="38"/>
      <c r="BU610" s="38"/>
      <c r="BY610" s="38"/>
      <c r="BZ610" s="38"/>
      <c r="CJ610" s="38"/>
    </row>
    <row r="611" spans="2:88" x14ac:dyDescent="0.25">
      <c r="B611" s="8">
        <v>609</v>
      </c>
      <c r="C611" s="9" t="s">
        <v>12239</v>
      </c>
      <c r="D611" s="9" t="s">
        <v>12272</v>
      </c>
      <c r="E611" s="49">
        <v>11.328583049999999</v>
      </c>
      <c r="F611" s="50">
        <v>3.8594865</v>
      </c>
      <c r="G611" s="50">
        <v>6.2134049999999998</v>
      </c>
      <c r="H611" s="51">
        <v>19.665120000000002</v>
      </c>
      <c r="I611" s="50">
        <v>0</v>
      </c>
      <c r="J611" s="50">
        <v>0</v>
      </c>
      <c r="K611" s="50">
        <v>0</v>
      </c>
      <c r="L611" s="50">
        <v>0</v>
      </c>
      <c r="M611" s="49">
        <v>9.2428263500000014</v>
      </c>
      <c r="N611" s="49">
        <v>1.3535408698222222</v>
      </c>
      <c r="O611" s="49">
        <v>2.6056919999999995</v>
      </c>
      <c r="P611" s="50">
        <v>0</v>
      </c>
      <c r="Q611" s="50">
        <v>0</v>
      </c>
      <c r="R611" s="50">
        <v>84.639939999999996</v>
      </c>
      <c r="S611" s="51">
        <v>0</v>
      </c>
      <c r="T611" s="50">
        <v>0</v>
      </c>
      <c r="U611" s="51">
        <v>8.7411133333333364</v>
      </c>
      <c r="V611" s="51">
        <v>0</v>
      </c>
      <c r="W611" s="50">
        <v>0</v>
      </c>
      <c r="X611" s="49">
        <v>0</v>
      </c>
      <c r="Y611" s="51">
        <v>30.796533333333336</v>
      </c>
      <c r="Z611" s="52">
        <v>0</v>
      </c>
      <c r="AA611" s="52">
        <v>0</v>
      </c>
      <c r="AB611" s="52">
        <v>0</v>
      </c>
      <c r="AC611" s="52">
        <v>0</v>
      </c>
      <c r="AD611" s="52">
        <v>0</v>
      </c>
      <c r="AE611" s="50">
        <v>0</v>
      </c>
      <c r="AF611" s="50">
        <v>0</v>
      </c>
      <c r="AG611" s="50">
        <v>0</v>
      </c>
      <c r="AH611" s="50">
        <v>13.313985840000004</v>
      </c>
      <c r="AI611" s="52">
        <v>8.180473837037038</v>
      </c>
      <c r="AJ611" s="49">
        <v>0</v>
      </c>
      <c r="AK611" s="50">
        <v>16.011722222222225</v>
      </c>
      <c r="AL611" s="50">
        <v>25.263333333333335</v>
      </c>
      <c r="AM611" s="50">
        <v>6.3524999999999991</v>
      </c>
      <c r="AN611" s="50">
        <v>0</v>
      </c>
      <c r="AO611" s="50">
        <v>0</v>
      </c>
      <c r="AP611" s="50">
        <v>0</v>
      </c>
      <c r="AQ611" s="51">
        <v>0</v>
      </c>
      <c r="AR611" s="49">
        <v>12.60711</v>
      </c>
      <c r="AS611" s="50">
        <v>3.9020270270270272</v>
      </c>
      <c r="AT611" s="50">
        <v>7.2011099999999999</v>
      </c>
      <c r="AU611" s="50">
        <v>4.5685500000000001</v>
      </c>
      <c r="AV611" s="50">
        <v>89.243756250000018</v>
      </c>
      <c r="AW611" s="50">
        <v>0</v>
      </c>
      <c r="AX611" s="50">
        <v>7.5260000000000016</v>
      </c>
      <c r="AY611" s="50">
        <v>48.525563333333338</v>
      </c>
      <c r="AZ611" s="51">
        <v>0</v>
      </c>
      <c r="BA611" s="49">
        <v>0</v>
      </c>
      <c r="BB611" s="49">
        <v>0</v>
      </c>
      <c r="BC611" s="50">
        <v>0</v>
      </c>
      <c r="BD611" s="50">
        <v>0</v>
      </c>
      <c r="BE611" s="51">
        <v>0</v>
      </c>
      <c r="BF611" s="38"/>
      <c r="BG611" s="38"/>
      <c r="BK611" s="38"/>
      <c r="BL611" s="38"/>
      <c r="BM611" s="38"/>
      <c r="BN611" s="38"/>
      <c r="BO611" s="38"/>
      <c r="BP611" s="38"/>
      <c r="BQ611" s="38"/>
      <c r="BR611" s="38"/>
      <c r="BS611" s="38"/>
      <c r="BT611" s="38"/>
      <c r="BU611" s="38"/>
      <c r="BY611" s="38"/>
      <c r="BZ611" s="38"/>
      <c r="CJ611" s="38"/>
    </row>
    <row r="612" spans="2:88" x14ac:dyDescent="0.25">
      <c r="B612" s="8">
        <v>610</v>
      </c>
      <c r="C612" s="9" t="s">
        <v>12239</v>
      </c>
      <c r="D612" s="9" t="s">
        <v>12273</v>
      </c>
      <c r="E612" s="49">
        <v>15.1047774</v>
      </c>
      <c r="F612" s="50">
        <v>5.1459820000000001</v>
      </c>
      <c r="G612" s="50">
        <v>8.2845399999999998</v>
      </c>
      <c r="H612" s="51">
        <v>26.22016</v>
      </c>
      <c r="I612" s="50">
        <v>0</v>
      </c>
      <c r="J612" s="50">
        <v>0</v>
      </c>
      <c r="K612" s="50">
        <v>0</v>
      </c>
      <c r="L612" s="50">
        <v>0</v>
      </c>
      <c r="M612" s="49">
        <v>9.2428263500000014</v>
      </c>
      <c r="N612" s="49">
        <v>1.3535408698222222</v>
      </c>
      <c r="O612" s="49">
        <v>2.6056919999999995</v>
      </c>
      <c r="P612" s="50">
        <v>0</v>
      </c>
      <c r="Q612" s="50">
        <v>0</v>
      </c>
      <c r="R612" s="50">
        <v>84.639939999999996</v>
      </c>
      <c r="S612" s="51">
        <v>0</v>
      </c>
      <c r="T612" s="50">
        <v>0</v>
      </c>
      <c r="U612" s="51">
        <v>8.7411133333333364</v>
      </c>
      <c r="V612" s="51">
        <v>0</v>
      </c>
      <c r="W612" s="50">
        <v>0</v>
      </c>
      <c r="X612" s="49">
        <v>0</v>
      </c>
      <c r="Y612" s="51">
        <v>30.796533333333336</v>
      </c>
      <c r="Z612" s="52">
        <v>0</v>
      </c>
      <c r="AA612" s="52">
        <v>0</v>
      </c>
      <c r="AB612" s="52">
        <v>0</v>
      </c>
      <c r="AC612" s="52">
        <v>0</v>
      </c>
      <c r="AD612" s="52">
        <v>0</v>
      </c>
      <c r="AE612" s="50">
        <v>0</v>
      </c>
      <c r="AF612" s="50">
        <v>0</v>
      </c>
      <c r="AG612" s="50">
        <v>0</v>
      </c>
      <c r="AH612" s="50">
        <v>13.313985840000004</v>
      </c>
      <c r="AI612" s="52">
        <v>8.180473837037038</v>
      </c>
      <c r="AJ612" s="49">
        <v>0</v>
      </c>
      <c r="AK612" s="50">
        <v>21.348962962962965</v>
      </c>
      <c r="AL612" s="50">
        <v>33.684444444444445</v>
      </c>
      <c r="AM612" s="50">
        <v>8.4699999999999989</v>
      </c>
      <c r="AN612" s="50">
        <v>0</v>
      </c>
      <c r="AO612" s="50">
        <v>0</v>
      </c>
      <c r="AP612" s="50">
        <v>0</v>
      </c>
      <c r="AQ612" s="51">
        <v>0</v>
      </c>
      <c r="AR612" s="49">
        <v>12.60711</v>
      </c>
      <c r="AS612" s="50">
        <v>3.9020270270270272</v>
      </c>
      <c r="AT612" s="50">
        <v>7.2011099999999999</v>
      </c>
      <c r="AU612" s="50">
        <v>6.0914000000000001</v>
      </c>
      <c r="AV612" s="50">
        <v>108.97562500000001</v>
      </c>
      <c r="AW612" s="50">
        <v>0</v>
      </c>
      <c r="AX612" s="50">
        <v>7.5260000000000016</v>
      </c>
      <c r="AY612" s="50">
        <v>48.525563333333338</v>
      </c>
      <c r="AZ612" s="51">
        <v>0</v>
      </c>
      <c r="BA612" s="49">
        <v>0</v>
      </c>
      <c r="BB612" s="49">
        <v>0</v>
      </c>
      <c r="BC612" s="50">
        <v>0</v>
      </c>
      <c r="BD612" s="50">
        <v>0</v>
      </c>
      <c r="BE612" s="51">
        <v>0</v>
      </c>
      <c r="BF612" s="38"/>
      <c r="BG612" s="38"/>
      <c r="BK612" s="38"/>
      <c r="BL612" s="38"/>
      <c r="BM612" s="38"/>
      <c r="BN612" s="38"/>
      <c r="BO612" s="38"/>
      <c r="BP612" s="38"/>
      <c r="BQ612" s="38"/>
      <c r="BR612" s="38"/>
      <c r="BS612" s="38"/>
      <c r="BT612" s="38"/>
      <c r="BU612" s="38"/>
      <c r="BY612" s="38"/>
      <c r="BZ612" s="38"/>
      <c r="CJ612" s="38"/>
    </row>
    <row r="613" spans="2:88" x14ac:dyDescent="0.25">
      <c r="B613" s="8">
        <v>611</v>
      </c>
      <c r="C613" s="9" t="s">
        <v>12239</v>
      </c>
      <c r="D613" s="9" t="s">
        <v>12274</v>
      </c>
      <c r="E613" s="49">
        <v>18.88097175</v>
      </c>
      <c r="F613" s="50">
        <v>6.4324775000000001</v>
      </c>
      <c r="G613" s="50">
        <v>10.355675</v>
      </c>
      <c r="H613" s="51">
        <v>32.775199999999998</v>
      </c>
      <c r="I613" s="50">
        <v>0</v>
      </c>
      <c r="J613" s="50">
        <v>0</v>
      </c>
      <c r="K613" s="50">
        <v>0</v>
      </c>
      <c r="L613" s="50">
        <v>0</v>
      </c>
      <c r="M613" s="49">
        <v>9.2428263500000014</v>
      </c>
      <c r="N613" s="49">
        <v>1.3535408698222222</v>
      </c>
      <c r="O613" s="49">
        <v>2.6056919999999995</v>
      </c>
      <c r="P613" s="50">
        <v>0</v>
      </c>
      <c r="Q613" s="50">
        <v>0</v>
      </c>
      <c r="R613" s="50">
        <v>84.639939999999996</v>
      </c>
      <c r="S613" s="51">
        <v>0</v>
      </c>
      <c r="T613" s="50">
        <v>0</v>
      </c>
      <c r="U613" s="51">
        <v>8.7411133333333364</v>
      </c>
      <c r="V613" s="51">
        <v>0</v>
      </c>
      <c r="W613" s="50">
        <v>0</v>
      </c>
      <c r="X613" s="49">
        <v>0</v>
      </c>
      <c r="Y613" s="51">
        <v>30.796533333333336</v>
      </c>
      <c r="Z613" s="52">
        <v>0</v>
      </c>
      <c r="AA613" s="52">
        <v>0</v>
      </c>
      <c r="AB613" s="52">
        <v>0</v>
      </c>
      <c r="AC613" s="52">
        <v>0</v>
      </c>
      <c r="AD613" s="52">
        <v>0</v>
      </c>
      <c r="AE613" s="50">
        <v>0</v>
      </c>
      <c r="AF613" s="50">
        <v>0</v>
      </c>
      <c r="AG613" s="50">
        <v>0</v>
      </c>
      <c r="AH613" s="50">
        <v>13.313985840000004</v>
      </c>
      <c r="AI613" s="52">
        <v>8.180473837037038</v>
      </c>
      <c r="AJ613" s="49">
        <v>0</v>
      </c>
      <c r="AK613" s="50">
        <v>26.686203703703704</v>
      </c>
      <c r="AL613" s="50">
        <v>42.105555555555554</v>
      </c>
      <c r="AM613" s="50">
        <v>10.587499999999999</v>
      </c>
      <c r="AN613" s="50">
        <v>0</v>
      </c>
      <c r="AO613" s="50">
        <v>0</v>
      </c>
      <c r="AP613" s="50">
        <v>0</v>
      </c>
      <c r="AQ613" s="51">
        <v>0</v>
      </c>
      <c r="AR613" s="49">
        <v>12.60711</v>
      </c>
      <c r="AS613" s="50">
        <v>3.9020270270270272</v>
      </c>
      <c r="AT613" s="50">
        <v>7.2011099999999999</v>
      </c>
      <c r="AU613" s="50">
        <v>6.0914000000000001</v>
      </c>
      <c r="AV613" s="50">
        <v>108.97562500000001</v>
      </c>
      <c r="AW613" s="50">
        <v>0</v>
      </c>
      <c r="AX613" s="50">
        <v>7.5260000000000016</v>
      </c>
      <c r="AY613" s="50">
        <v>48.525563333333338</v>
      </c>
      <c r="AZ613" s="51">
        <v>0</v>
      </c>
      <c r="BA613" s="49">
        <v>0</v>
      </c>
      <c r="BB613" s="49">
        <v>0</v>
      </c>
      <c r="BC613" s="50">
        <v>0</v>
      </c>
      <c r="BD613" s="50">
        <v>0</v>
      </c>
      <c r="BE613" s="51">
        <v>0</v>
      </c>
      <c r="BF613" s="38"/>
      <c r="BG613" s="38"/>
      <c r="BK613" s="38"/>
      <c r="BL613" s="38"/>
      <c r="BM613" s="38"/>
      <c r="BN613" s="38"/>
      <c r="BO613" s="38"/>
      <c r="BP613" s="38"/>
      <c r="BQ613" s="38"/>
      <c r="BR613" s="38"/>
      <c r="BS613" s="38"/>
      <c r="BT613" s="38"/>
      <c r="BU613" s="38"/>
      <c r="BY613" s="38"/>
      <c r="BZ613" s="38"/>
      <c r="CJ613" s="38"/>
    </row>
    <row r="614" spans="2:88" x14ac:dyDescent="0.25">
      <c r="B614" s="8">
        <v>612</v>
      </c>
      <c r="C614" s="9" t="s">
        <v>12239</v>
      </c>
      <c r="D614" s="9" t="s">
        <v>12275</v>
      </c>
      <c r="E614" s="49">
        <v>22.657166099999998</v>
      </c>
      <c r="F614" s="50">
        <v>7.7189730000000001</v>
      </c>
      <c r="G614" s="50">
        <v>12.42681</v>
      </c>
      <c r="H614" s="51">
        <v>39.330240000000003</v>
      </c>
      <c r="I614" s="50">
        <v>0</v>
      </c>
      <c r="J614" s="50">
        <v>0</v>
      </c>
      <c r="K614" s="50">
        <v>0</v>
      </c>
      <c r="L614" s="50">
        <v>0</v>
      </c>
      <c r="M614" s="49">
        <v>9.2428263500000014</v>
      </c>
      <c r="N614" s="49">
        <v>1.3535408698222222</v>
      </c>
      <c r="O614" s="49">
        <v>2.6056919999999995</v>
      </c>
      <c r="P614" s="50">
        <v>0</v>
      </c>
      <c r="Q614" s="50">
        <v>0</v>
      </c>
      <c r="R614" s="50">
        <v>84.639939999999996</v>
      </c>
      <c r="S614" s="51">
        <v>0</v>
      </c>
      <c r="T614" s="50">
        <v>0</v>
      </c>
      <c r="U614" s="51">
        <v>8.7411133333333364</v>
      </c>
      <c r="V614" s="51">
        <v>0</v>
      </c>
      <c r="W614" s="50">
        <v>0</v>
      </c>
      <c r="X614" s="49">
        <v>0</v>
      </c>
      <c r="Y614" s="51">
        <v>30.796533333333336</v>
      </c>
      <c r="Z614" s="52">
        <v>0</v>
      </c>
      <c r="AA614" s="52">
        <v>0</v>
      </c>
      <c r="AB614" s="52">
        <v>0</v>
      </c>
      <c r="AC614" s="52">
        <v>0</v>
      </c>
      <c r="AD614" s="52">
        <v>0</v>
      </c>
      <c r="AE614" s="50">
        <v>0</v>
      </c>
      <c r="AF614" s="50">
        <v>0</v>
      </c>
      <c r="AG614" s="50">
        <v>0</v>
      </c>
      <c r="AH614" s="50">
        <v>13.313985840000004</v>
      </c>
      <c r="AI614" s="52">
        <v>8.180473837037038</v>
      </c>
      <c r="AJ614" s="49">
        <v>0</v>
      </c>
      <c r="AK614" s="50">
        <v>32.023444444444451</v>
      </c>
      <c r="AL614" s="50">
        <v>50.526666666666671</v>
      </c>
      <c r="AM614" s="50">
        <v>12.704999999999998</v>
      </c>
      <c r="AN614" s="50">
        <v>0</v>
      </c>
      <c r="AO614" s="50">
        <v>0</v>
      </c>
      <c r="AP614" s="50">
        <v>0</v>
      </c>
      <c r="AQ614" s="51">
        <v>0</v>
      </c>
      <c r="AR614" s="49">
        <v>12.60711</v>
      </c>
      <c r="AS614" s="50">
        <v>3.9020270270270272</v>
      </c>
      <c r="AT614" s="50">
        <v>7.2011099999999999</v>
      </c>
      <c r="AU614" s="50">
        <v>7.6142500000000011</v>
      </c>
      <c r="AV614" s="50">
        <v>128.70749375000003</v>
      </c>
      <c r="AW614" s="50">
        <v>0</v>
      </c>
      <c r="AX614" s="50">
        <v>7.5260000000000016</v>
      </c>
      <c r="AY614" s="50">
        <v>48.525563333333338</v>
      </c>
      <c r="AZ614" s="51">
        <v>0</v>
      </c>
      <c r="BA614" s="49">
        <v>0</v>
      </c>
      <c r="BB614" s="49">
        <v>0</v>
      </c>
      <c r="BC614" s="50">
        <v>0</v>
      </c>
      <c r="BD614" s="50">
        <v>0</v>
      </c>
      <c r="BE614" s="51">
        <v>0</v>
      </c>
      <c r="BF614" s="38"/>
      <c r="BG614" s="38"/>
      <c r="BK614" s="38"/>
      <c r="BL614" s="38"/>
      <c r="BM614" s="38"/>
      <c r="BN614" s="38"/>
      <c r="BO614" s="38"/>
      <c r="BP614" s="38"/>
      <c r="BQ614" s="38"/>
      <c r="BR614" s="38"/>
      <c r="BS614" s="38"/>
      <c r="BT614" s="38"/>
      <c r="BU614" s="38"/>
      <c r="BY614" s="38"/>
      <c r="BZ614" s="38"/>
      <c r="CJ614" s="38"/>
    </row>
    <row r="615" spans="2:88" x14ac:dyDescent="0.25">
      <c r="B615" s="8">
        <v>613</v>
      </c>
      <c r="C615" s="9" t="s">
        <v>12239</v>
      </c>
      <c r="D615" s="9" t="s">
        <v>12276</v>
      </c>
      <c r="E615" s="49">
        <v>3.7761943499999999</v>
      </c>
      <c r="F615" s="50">
        <v>1.2864955</v>
      </c>
      <c r="G615" s="50">
        <v>2.0711349999999999</v>
      </c>
      <c r="H615" s="51">
        <v>6.55504</v>
      </c>
      <c r="I615" s="50">
        <v>0</v>
      </c>
      <c r="J615" s="50">
        <v>0</v>
      </c>
      <c r="K615" s="50">
        <v>0</v>
      </c>
      <c r="L615" s="50">
        <v>0</v>
      </c>
      <c r="M615" s="49">
        <v>3.0809421166666673</v>
      </c>
      <c r="N615" s="49">
        <v>0.83968036245333333</v>
      </c>
      <c r="O615" s="49">
        <v>0.86856399999999989</v>
      </c>
      <c r="P615" s="50">
        <v>0</v>
      </c>
      <c r="Q615" s="50">
        <v>0</v>
      </c>
      <c r="R615" s="50">
        <v>17.259979999999999</v>
      </c>
      <c r="S615" s="51">
        <v>0</v>
      </c>
      <c r="T615" s="50">
        <v>0</v>
      </c>
      <c r="U615" s="51">
        <v>3.2444833333333336</v>
      </c>
      <c r="V615" s="51">
        <v>0</v>
      </c>
      <c r="W615" s="50">
        <v>0</v>
      </c>
      <c r="X615" s="49">
        <v>0</v>
      </c>
      <c r="Y615" s="51">
        <v>10.614133333333333</v>
      </c>
      <c r="Z615" s="52">
        <v>0</v>
      </c>
      <c r="AA615" s="52">
        <v>0</v>
      </c>
      <c r="AB615" s="52">
        <v>0</v>
      </c>
      <c r="AC615" s="52">
        <v>0</v>
      </c>
      <c r="AD615" s="52">
        <v>0</v>
      </c>
      <c r="AE615" s="50">
        <v>0</v>
      </c>
      <c r="AF615" s="50">
        <v>0</v>
      </c>
      <c r="AG615" s="50">
        <v>0</v>
      </c>
      <c r="AH615" s="50">
        <v>4.4379952800000009</v>
      </c>
      <c r="AI615" s="52">
        <v>2.7468274666666663</v>
      </c>
      <c r="AJ615" s="49">
        <v>0</v>
      </c>
      <c r="AK615" s="50">
        <v>5.3372407407407412</v>
      </c>
      <c r="AL615" s="50">
        <v>8.4211111111111112</v>
      </c>
      <c r="AM615" s="50">
        <v>0</v>
      </c>
      <c r="AN615" s="50">
        <v>11.539160000000001</v>
      </c>
      <c r="AO615" s="50">
        <v>2.3023255813953494</v>
      </c>
      <c r="AP615" s="50">
        <v>7.2424499999999998</v>
      </c>
      <c r="AQ615" s="51">
        <v>3.268333333333334</v>
      </c>
      <c r="AR615" s="49">
        <v>4.2023700000000002</v>
      </c>
      <c r="AS615" s="50">
        <v>3.9020270270270272</v>
      </c>
      <c r="AT615" s="50">
        <v>2.4003700000000001</v>
      </c>
      <c r="AU615" s="50">
        <v>1.52285</v>
      </c>
      <c r="AV615" s="50">
        <v>29.747918750000004</v>
      </c>
      <c r="AW615" s="50">
        <v>0</v>
      </c>
      <c r="AX615" s="50">
        <v>2.508666666666667</v>
      </c>
      <c r="AY615" s="50">
        <v>15.789230000000002</v>
      </c>
      <c r="AZ615" s="51">
        <v>0</v>
      </c>
      <c r="BA615" s="49">
        <v>0</v>
      </c>
      <c r="BB615" s="49">
        <v>0</v>
      </c>
      <c r="BC615" s="50">
        <v>0</v>
      </c>
      <c r="BD615" s="50">
        <v>0</v>
      </c>
      <c r="BE615" s="51">
        <v>0</v>
      </c>
      <c r="BF615" s="38"/>
      <c r="BG615" s="38"/>
      <c r="BK615" s="38"/>
      <c r="BL615" s="38"/>
      <c r="BM615" s="38"/>
      <c r="BN615" s="38"/>
      <c r="BO615" s="38"/>
      <c r="BP615" s="38"/>
      <c r="BQ615" s="38"/>
      <c r="BR615" s="38"/>
      <c r="BS615" s="38"/>
      <c r="BT615" s="38"/>
      <c r="BU615" s="38"/>
      <c r="BY615" s="38"/>
      <c r="BZ615" s="38"/>
      <c r="CJ615" s="38"/>
    </row>
    <row r="616" spans="2:88" x14ac:dyDescent="0.25">
      <c r="B616" s="8">
        <v>614</v>
      </c>
      <c r="C616" s="9" t="s">
        <v>12239</v>
      </c>
      <c r="D616" s="9" t="s">
        <v>12277</v>
      </c>
      <c r="E616" s="49">
        <v>5.0349257999999999</v>
      </c>
      <c r="F616" s="50">
        <v>1.7153273333333334</v>
      </c>
      <c r="G616" s="50">
        <v>2.7615133333333333</v>
      </c>
      <c r="H616" s="51">
        <v>8.7400533333333339</v>
      </c>
      <c r="I616" s="50">
        <v>0</v>
      </c>
      <c r="J616" s="50">
        <v>0</v>
      </c>
      <c r="K616" s="50">
        <v>0</v>
      </c>
      <c r="L616" s="50">
        <v>0</v>
      </c>
      <c r="M616" s="49">
        <v>3.0809421166666673</v>
      </c>
      <c r="N616" s="49">
        <v>0.83968036245333333</v>
      </c>
      <c r="O616" s="49">
        <v>0.86856399999999989</v>
      </c>
      <c r="P616" s="50">
        <v>0</v>
      </c>
      <c r="Q616" s="50">
        <v>0</v>
      </c>
      <c r="R616" s="50">
        <v>17.259979999999999</v>
      </c>
      <c r="S616" s="51">
        <v>0</v>
      </c>
      <c r="T616" s="50">
        <v>0</v>
      </c>
      <c r="U616" s="51">
        <v>3.2444833333333336</v>
      </c>
      <c r="V616" s="51">
        <v>0</v>
      </c>
      <c r="W616" s="50">
        <v>0</v>
      </c>
      <c r="X616" s="49">
        <v>0</v>
      </c>
      <c r="Y616" s="51">
        <v>10.614133333333333</v>
      </c>
      <c r="Z616" s="52">
        <v>0</v>
      </c>
      <c r="AA616" s="52">
        <v>0</v>
      </c>
      <c r="AB616" s="52">
        <v>0</v>
      </c>
      <c r="AC616" s="52">
        <v>0</v>
      </c>
      <c r="AD616" s="52">
        <v>0</v>
      </c>
      <c r="AE616" s="50">
        <v>0</v>
      </c>
      <c r="AF616" s="50">
        <v>0</v>
      </c>
      <c r="AG616" s="50">
        <v>0</v>
      </c>
      <c r="AH616" s="50">
        <v>4.4379952800000009</v>
      </c>
      <c r="AI616" s="52">
        <v>2.7468274666666663</v>
      </c>
      <c r="AJ616" s="49">
        <v>0</v>
      </c>
      <c r="AK616" s="50">
        <v>7.116320987654321</v>
      </c>
      <c r="AL616" s="50">
        <v>11.228148148148149</v>
      </c>
      <c r="AM616" s="50">
        <v>0</v>
      </c>
      <c r="AN616" s="50">
        <v>15.385546666666668</v>
      </c>
      <c r="AO616" s="50">
        <v>3.0697674418604657</v>
      </c>
      <c r="AP616" s="50">
        <v>9.6565999999999992</v>
      </c>
      <c r="AQ616" s="51">
        <v>4.3577777777777786</v>
      </c>
      <c r="AR616" s="49">
        <v>4.2023700000000002</v>
      </c>
      <c r="AS616" s="50">
        <v>3.9020270270270272</v>
      </c>
      <c r="AT616" s="50">
        <v>2.4003700000000001</v>
      </c>
      <c r="AU616" s="50">
        <v>2.0304666666666669</v>
      </c>
      <c r="AV616" s="50">
        <v>36.325208333333336</v>
      </c>
      <c r="AW616" s="50">
        <v>0</v>
      </c>
      <c r="AX616" s="50">
        <v>2.508666666666667</v>
      </c>
      <c r="AY616" s="50">
        <v>15.789230000000002</v>
      </c>
      <c r="AZ616" s="51">
        <v>0</v>
      </c>
      <c r="BA616" s="49">
        <v>0</v>
      </c>
      <c r="BB616" s="49">
        <v>0</v>
      </c>
      <c r="BC616" s="50">
        <v>0</v>
      </c>
      <c r="BD616" s="50">
        <v>0</v>
      </c>
      <c r="BE616" s="51">
        <v>0</v>
      </c>
      <c r="BF616" s="38"/>
      <c r="BG616" s="38"/>
      <c r="BK616" s="38"/>
      <c r="BL616" s="38"/>
      <c r="BM616" s="38"/>
      <c r="BN616" s="38"/>
      <c r="BO616" s="38"/>
      <c r="BP616" s="38"/>
      <c r="BQ616" s="38"/>
      <c r="BR616" s="38"/>
      <c r="BS616" s="38"/>
      <c r="BT616" s="38"/>
      <c r="BU616" s="38"/>
      <c r="BY616" s="38"/>
      <c r="BZ616" s="38"/>
      <c r="CJ616" s="38"/>
    </row>
    <row r="617" spans="2:88" x14ac:dyDescent="0.25">
      <c r="B617" s="8">
        <v>615</v>
      </c>
      <c r="C617" s="9" t="s">
        <v>12239</v>
      </c>
      <c r="D617" s="9" t="s">
        <v>12278</v>
      </c>
      <c r="E617" s="49">
        <v>6.2936572499999999</v>
      </c>
      <c r="F617" s="50">
        <v>2.1441591666666668</v>
      </c>
      <c r="G617" s="50">
        <v>3.4518916666666666</v>
      </c>
      <c r="H617" s="51">
        <v>10.925066666666668</v>
      </c>
      <c r="I617" s="50">
        <v>0</v>
      </c>
      <c r="J617" s="50">
        <v>0</v>
      </c>
      <c r="K617" s="50">
        <v>0</v>
      </c>
      <c r="L617" s="50">
        <v>0</v>
      </c>
      <c r="M617" s="49">
        <v>3.0809421166666673</v>
      </c>
      <c r="N617" s="49">
        <v>0.83968036245333333</v>
      </c>
      <c r="O617" s="49">
        <v>0.86856399999999989</v>
      </c>
      <c r="P617" s="50">
        <v>0</v>
      </c>
      <c r="Q617" s="50">
        <v>0</v>
      </c>
      <c r="R617" s="50">
        <v>17.259979999999999</v>
      </c>
      <c r="S617" s="51">
        <v>0</v>
      </c>
      <c r="T617" s="50">
        <v>0</v>
      </c>
      <c r="U617" s="51">
        <v>3.2444833333333336</v>
      </c>
      <c r="V617" s="51">
        <v>0</v>
      </c>
      <c r="W617" s="50">
        <v>0</v>
      </c>
      <c r="X617" s="49">
        <v>0</v>
      </c>
      <c r="Y617" s="51">
        <v>10.614133333333333</v>
      </c>
      <c r="Z617" s="52">
        <v>0</v>
      </c>
      <c r="AA617" s="52">
        <v>0</v>
      </c>
      <c r="AB617" s="52">
        <v>0</v>
      </c>
      <c r="AC617" s="52">
        <v>0</v>
      </c>
      <c r="AD617" s="52">
        <v>0</v>
      </c>
      <c r="AE617" s="50">
        <v>0</v>
      </c>
      <c r="AF617" s="50">
        <v>0</v>
      </c>
      <c r="AG617" s="50">
        <v>0</v>
      </c>
      <c r="AH617" s="50">
        <v>4.4379952800000009</v>
      </c>
      <c r="AI617" s="52">
        <v>2.7468274666666663</v>
      </c>
      <c r="AJ617" s="49">
        <v>0</v>
      </c>
      <c r="AK617" s="50">
        <v>8.8954012345679008</v>
      </c>
      <c r="AL617" s="50">
        <v>14.035185185185187</v>
      </c>
      <c r="AM617" s="50">
        <v>0</v>
      </c>
      <c r="AN617" s="50">
        <v>19.231933333333334</v>
      </c>
      <c r="AO617" s="50">
        <v>3.837209302325582</v>
      </c>
      <c r="AP617" s="50">
        <v>12.070749999999999</v>
      </c>
      <c r="AQ617" s="51">
        <v>5.4472222222222229</v>
      </c>
      <c r="AR617" s="49">
        <v>4.2023700000000002</v>
      </c>
      <c r="AS617" s="50">
        <v>3.9020270270270272</v>
      </c>
      <c r="AT617" s="50">
        <v>2.4003700000000001</v>
      </c>
      <c r="AU617" s="50">
        <v>2.0304666666666669</v>
      </c>
      <c r="AV617" s="50">
        <v>36.325208333333336</v>
      </c>
      <c r="AW617" s="50">
        <v>0</v>
      </c>
      <c r="AX617" s="50">
        <v>2.508666666666667</v>
      </c>
      <c r="AY617" s="50">
        <v>15.789230000000002</v>
      </c>
      <c r="AZ617" s="51">
        <v>0</v>
      </c>
      <c r="BA617" s="49">
        <v>0</v>
      </c>
      <c r="BB617" s="49">
        <v>0</v>
      </c>
      <c r="BC617" s="50">
        <v>0</v>
      </c>
      <c r="BD617" s="50">
        <v>0</v>
      </c>
      <c r="BE617" s="51">
        <v>0</v>
      </c>
      <c r="BF617" s="38"/>
      <c r="BG617" s="38"/>
      <c r="BK617" s="38"/>
      <c r="BL617" s="38"/>
      <c r="BM617" s="38"/>
      <c r="BN617" s="38"/>
      <c r="BO617" s="38"/>
      <c r="BP617" s="38"/>
      <c r="BQ617" s="38"/>
      <c r="BR617" s="38"/>
      <c r="BS617" s="38"/>
      <c r="BT617" s="38"/>
      <c r="BU617" s="38"/>
      <c r="BY617" s="38"/>
      <c r="BZ617" s="38"/>
      <c r="CJ617" s="38"/>
    </row>
    <row r="618" spans="2:88" x14ac:dyDescent="0.25">
      <c r="B618" s="8">
        <v>616</v>
      </c>
      <c r="C618" s="9" t="s">
        <v>12239</v>
      </c>
      <c r="D618" s="9" t="s">
        <v>12279</v>
      </c>
      <c r="E618" s="49">
        <v>7.5523886999999998</v>
      </c>
      <c r="F618" s="50">
        <v>2.572991</v>
      </c>
      <c r="G618" s="50">
        <v>4.1422699999999999</v>
      </c>
      <c r="H618" s="51">
        <v>13.11008</v>
      </c>
      <c r="I618" s="50">
        <v>0</v>
      </c>
      <c r="J618" s="50">
        <v>0</v>
      </c>
      <c r="K618" s="50">
        <v>0</v>
      </c>
      <c r="L618" s="50">
        <v>0</v>
      </c>
      <c r="M618" s="49">
        <v>3.0809421166666673</v>
      </c>
      <c r="N618" s="49">
        <v>0.83968036245333333</v>
      </c>
      <c r="O618" s="49">
        <v>0.86856399999999989</v>
      </c>
      <c r="P618" s="50">
        <v>0</v>
      </c>
      <c r="Q618" s="50">
        <v>0</v>
      </c>
      <c r="R618" s="50">
        <v>17.259979999999999</v>
      </c>
      <c r="S618" s="51">
        <v>0</v>
      </c>
      <c r="T618" s="50">
        <v>0</v>
      </c>
      <c r="U618" s="51">
        <v>3.2444833333333336</v>
      </c>
      <c r="V618" s="51">
        <v>0</v>
      </c>
      <c r="W618" s="50">
        <v>0</v>
      </c>
      <c r="X618" s="49">
        <v>0</v>
      </c>
      <c r="Y618" s="51">
        <v>10.614133333333333</v>
      </c>
      <c r="Z618" s="52">
        <v>0</v>
      </c>
      <c r="AA618" s="52">
        <v>0</v>
      </c>
      <c r="AB618" s="52">
        <v>0</v>
      </c>
      <c r="AC618" s="52">
        <v>0</v>
      </c>
      <c r="AD618" s="52">
        <v>0</v>
      </c>
      <c r="AE618" s="50">
        <v>0</v>
      </c>
      <c r="AF618" s="50">
        <v>0</v>
      </c>
      <c r="AG618" s="50">
        <v>0</v>
      </c>
      <c r="AH618" s="50">
        <v>4.4379952800000009</v>
      </c>
      <c r="AI618" s="52">
        <v>2.7468274666666663</v>
      </c>
      <c r="AJ618" s="49">
        <v>0</v>
      </c>
      <c r="AK618" s="50">
        <v>10.674481481481482</v>
      </c>
      <c r="AL618" s="50">
        <v>16.842222222222222</v>
      </c>
      <c r="AM618" s="50">
        <v>0</v>
      </c>
      <c r="AN618" s="50">
        <v>23.078320000000001</v>
      </c>
      <c r="AO618" s="50">
        <v>4.6046511627906987</v>
      </c>
      <c r="AP618" s="50">
        <v>14.4849</v>
      </c>
      <c r="AQ618" s="51">
        <v>6.536666666666668</v>
      </c>
      <c r="AR618" s="49">
        <v>4.2023700000000002</v>
      </c>
      <c r="AS618" s="50">
        <v>3.9020270270270272</v>
      </c>
      <c r="AT618" s="50">
        <v>2.4003700000000001</v>
      </c>
      <c r="AU618" s="50">
        <v>2.5380833333333337</v>
      </c>
      <c r="AV618" s="50">
        <v>42.902497916666675</v>
      </c>
      <c r="AW618" s="50">
        <v>0</v>
      </c>
      <c r="AX618" s="50">
        <v>2.508666666666667</v>
      </c>
      <c r="AY618" s="50">
        <v>15.789230000000002</v>
      </c>
      <c r="AZ618" s="51">
        <v>0</v>
      </c>
      <c r="BA618" s="49">
        <v>0</v>
      </c>
      <c r="BB618" s="49">
        <v>0</v>
      </c>
      <c r="BC618" s="50">
        <v>0</v>
      </c>
      <c r="BD618" s="50">
        <v>0</v>
      </c>
      <c r="BE618" s="51">
        <v>0</v>
      </c>
      <c r="BF618" s="38"/>
      <c r="BG618" s="38"/>
      <c r="BK618" s="38"/>
      <c r="BL618" s="38"/>
      <c r="BM618" s="38"/>
      <c r="BN618" s="38"/>
      <c r="BO618" s="38"/>
      <c r="BP618" s="38"/>
      <c r="BQ618" s="38"/>
      <c r="BR618" s="38"/>
      <c r="BS618" s="38"/>
      <c r="BT618" s="38"/>
      <c r="BU618" s="38"/>
      <c r="BY618" s="38"/>
      <c r="BZ618" s="38"/>
      <c r="CJ618" s="38"/>
    </row>
    <row r="619" spans="2:88" x14ac:dyDescent="0.25">
      <c r="B619" s="8">
        <v>617</v>
      </c>
      <c r="C619" s="9" t="s">
        <v>12239</v>
      </c>
      <c r="D619" s="9" t="s">
        <v>12280</v>
      </c>
      <c r="E619" s="49">
        <v>7.5523886999999998</v>
      </c>
      <c r="F619" s="50">
        <v>2.572991</v>
      </c>
      <c r="G619" s="50">
        <v>4.1422699999999999</v>
      </c>
      <c r="H619" s="51">
        <v>13.11008</v>
      </c>
      <c r="I619" s="50">
        <v>0</v>
      </c>
      <c r="J619" s="50">
        <v>0</v>
      </c>
      <c r="K619" s="50">
        <v>0</v>
      </c>
      <c r="L619" s="50">
        <v>0</v>
      </c>
      <c r="M619" s="49">
        <v>6.1618842333333346</v>
      </c>
      <c r="N619" s="49">
        <v>1.0706149940533334</v>
      </c>
      <c r="O619" s="49">
        <v>1.7371279999999998</v>
      </c>
      <c r="P619" s="50">
        <v>0</v>
      </c>
      <c r="Q619" s="50">
        <v>0</v>
      </c>
      <c r="R619" s="50">
        <v>51.091293333333333</v>
      </c>
      <c r="S619" s="51">
        <v>0</v>
      </c>
      <c r="T619" s="50">
        <v>0</v>
      </c>
      <c r="U619" s="51">
        <v>8.1743666666666677</v>
      </c>
      <c r="V619" s="51">
        <v>0</v>
      </c>
      <c r="W619" s="50">
        <v>0</v>
      </c>
      <c r="X619" s="49">
        <v>0</v>
      </c>
      <c r="Y619" s="51">
        <v>17.341600000000003</v>
      </c>
      <c r="Z619" s="52">
        <v>0</v>
      </c>
      <c r="AA619" s="52">
        <v>0</v>
      </c>
      <c r="AB619" s="52">
        <v>0</v>
      </c>
      <c r="AC619" s="52">
        <v>0</v>
      </c>
      <c r="AD619" s="52">
        <v>0</v>
      </c>
      <c r="AE619" s="50">
        <v>0</v>
      </c>
      <c r="AF619" s="50">
        <v>0</v>
      </c>
      <c r="AG619" s="50">
        <v>0</v>
      </c>
      <c r="AH619" s="50">
        <v>8.8759905600000018</v>
      </c>
      <c r="AI619" s="52">
        <v>5.4636506518518519</v>
      </c>
      <c r="AJ619" s="49">
        <v>0</v>
      </c>
      <c r="AK619" s="50">
        <v>10.674481481481482</v>
      </c>
      <c r="AL619" s="50">
        <v>16.842222222222222</v>
      </c>
      <c r="AM619" s="50">
        <v>0</v>
      </c>
      <c r="AN619" s="50">
        <v>23.078320000000001</v>
      </c>
      <c r="AO619" s="50">
        <v>4.6046511627906987</v>
      </c>
      <c r="AP619" s="50">
        <v>14.4849</v>
      </c>
      <c r="AQ619" s="51">
        <v>6.536666666666668</v>
      </c>
      <c r="AR619" s="49">
        <v>8.4047400000000003</v>
      </c>
      <c r="AS619" s="50">
        <v>3.9020270270270272</v>
      </c>
      <c r="AT619" s="50">
        <v>4.8007400000000002</v>
      </c>
      <c r="AU619" s="50">
        <v>3.0457000000000001</v>
      </c>
      <c r="AV619" s="50">
        <v>59.495837500000007</v>
      </c>
      <c r="AW619" s="50">
        <v>0</v>
      </c>
      <c r="AX619" s="50">
        <v>5.0173333333333341</v>
      </c>
      <c r="AY619" s="50">
        <v>34.600519999999996</v>
      </c>
      <c r="AZ619" s="51">
        <v>0</v>
      </c>
      <c r="BA619" s="49">
        <v>0</v>
      </c>
      <c r="BB619" s="49">
        <v>0</v>
      </c>
      <c r="BC619" s="50">
        <v>0</v>
      </c>
      <c r="BD619" s="50">
        <v>0</v>
      </c>
      <c r="BE619" s="51">
        <v>0</v>
      </c>
      <c r="BF619" s="38"/>
      <c r="BG619" s="38"/>
      <c r="BK619" s="38"/>
      <c r="BL619" s="38"/>
      <c r="BM619" s="38"/>
      <c r="BN619" s="38"/>
      <c r="BO619" s="38"/>
      <c r="BP619" s="38"/>
      <c r="BQ619" s="38"/>
      <c r="BR619" s="38"/>
      <c r="BS619" s="38"/>
      <c r="BT619" s="38"/>
      <c r="BU619" s="38"/>
      <c r="BY619" s="38"/>
      <c r="BZ619" s="38"/>
      <c r="CJ619" s="38"/>
    </row>
    <row r="620" spans="2:88" x14ac:dyDescent="0.25">
      <c r="B620" s="8">
        <v>618</v>
      </c>
      <c r="C620" s="9" t="s">
        <v>12239</v>
      </c>
      <c r="D620" s="9" t="s">
        <v>12281</v>
      </c>
      <c r="E620" s="49">
        <v>10.0698516</v>
      </c>
      <c r="F620" s="50">
        <v>3.4306546666666669</v>
      </c>
      <c r="G620" s="50">
        <v>5.5230266666666665</v>
      </c>
      <c r="H620" s="51">
        <v>17.480106666666668</v>
      </c>
      <c r="I620" s="50">
        <v>0</v>
      </c>
      <c r="J620" s="50">
        <v>0</v>
      </c>
      <c r="K620" s="50">
        <v>0</v>
      </c>
      <c r="L620" s="50">
        <v>0</v>
      </c>
      <c r="M620" s="49">
        <v>6.1618842333333346</v>
      </c>
      <c r="N620" s="49">
        <v>1.0706149940533334</v>
      </c>
      <c r="O620" s="49">
        <v>1.7371279999999998</v>
      </c>
      <c r="P620" s="50">
        <v>0</v>
      </c>
      <c r="Q620" s="50">
        <v>0</v>
      </c>
      <c r="R620" s="50">
        <v>51.091293333333333</v>
      </c>
      <c r="S620" s="51">
        <v>0</v>
      </c>
      <c r="T620" s="50">
        <v>0</v>
      </c>
      <c r="U620" s="51">
        <v>8.1743666666666677</v>
      </c>
      <c r="V620" s="51">
        <v>0</v>
      </c>
      <c r="W620" s="50">
        <v>0</v>
      </c>
      <c r="X620" s="49">
        <v>0</v>
      </c>
      <c r="Y620" s="51">
        <v>17.341600000000003</v>
      </c>
      <c r="Z620" s="52">
        <v>0</v>
      </c>
      <c r="AA620" s="52">
        <v>0</v>
      </c>
      <c r="AB620" s="52">
        <v>0</v>
      </c>
      <c r="AC620" s="52">
        <v>0</v>
      </c>
      <c r="AD620" s="52">
        <v>0</v>
      </c>
      <c r="AE620" s="50">
        <v>0</v>
      </c>
      <c r="AF620" s="50">
        <v>0</v>
      </c>
      <c r="AG620" s="50">
        <v>0</v>
      </c>
      <c r="AH620" s="50">
        <v>8.8759905600000018</v>
      </c>
      <c r="AI620" s="52">
        <v>5.4636506518518519</v>
      </c>
      <c r="AJ620" s="49">
        <v>0</v>
      </c>
      <c r="AK620" s="50">
        <v>14.232641975308642</v>
      </c>
      <c r="AL620" s="50">
        <v>22.456296296296298</v>
      </c>
      <c r="AM620" s="50">
        <v>0</v>
      </c>
      <c r="AN620" s="50">
        <v>30.771093333333337</v>
      </c>
      <c r="AO620" s="50">
        <v>6.1395348837209314</v>
      </c>
      <c r="AP620" s="50">
        <v>19.313199999999998</v>
      </c>
      <c r="AQ620" s="51">
        <v>8.7155555555555573</v>
      </c>
      <c r="AR620" s="49">
        <v>8.4047400000000003</v>
      </c>
      <c r="AS620" s="50">
        <v>3.9020270270270272</v>
      </c>
      <c r="AT620" s="50">
        <v>4.8007400000000002</v>
      </c>
      <c r="AU620" s="50">
        <v>4.0609333333333337</v>
      </c>
      <c r="AV620" s="50">
        <v>72.650416666666672</v>
      </c>
      <c r="AW620" s="50">
        <v>0</v>
      </c>
      <c r="AX620" s="50">
        <v>5.0173333333333341</v>
      </c>
      <c r="AY620" s="50">
        <v>34.600519999999996</v>
      </c>
      <c r="AZ620" s="51">
        <v>0</v>
      </c>
      <c r="BA620" s="49">
        <v>0</v>
      </c>
      <c r="BB620" s="49">
        <v>0</v>
      </c>
      <c r="BC620" s="50">
        <v>0</v>
      </c>
      <c r="BD620" s="50">
        <v>0</v>
      </c>
      <c r="BE620" s="51">
        <v>0</v>
      </c>
      <c r="BF620" s="38"/>
      <c r="BG620" s="38"/>
      <c r="BK620" s="38"/>
      <c r="BL620" s="38"/>
      <c r="BM620" s="38"/>
      <c r="BN620" s="38"/>
      <c r="BO620" s="38"/>
      <c r="BP620" s="38"/>
      <c r="BQ620" s="38"/>
      <c r="BR620" s="38"/>
      <c r="BS620" s="38"/>
      <c r="BT620" s="38"/>
      <c r="BU620" s="38"/>
      <c r="BY620" s="38"/>
      <c r="BZ620" s="38"/>
      <c r="CJ620" s="38"/>
    </row>
    <row r="621" spans="2:88" x14ac:dyDescent="0.25">
      <c r="B621" s="8">
        <v>619</v>
      </c>
      <c r="C621" s="9" t="s">
        <v>12239</v>
      </c>
      <c r="D621" s="9" t="s">
        <v>12282</v>
      </c>
      <c r="E621" s="49">
        <v>12.5873145</v>
      </c>
      <c r="F621" s="50">
        <v>4.2883183333333337</v>
      </c>
      <c r="G621" s="50">
        <v>6.9037833333333332</v>
      </c>
      <c r="H621" s="51">
        <v>21.850133333333336</v>
      </c>
      <c r="I621" s="50">
        <v>0</v>
      </c>
      <c r="J621" s="50">
        <v>0</v>
      </c>
      <c r="K621" s="50">
        <v>0</v>
      </c>
      <c r="L621" s="50">
        <v>0</v>
      </c>
      <c r="M621" s="49">
        <v>6.1618842333333346</v>
      </c>
      <c r="N621" s="49">
        <v>1.0706149940533334</v>
      </c>
      <c r="O621" s="49">
        <v>1.7371279999999998</v>
      </c>
      <c r="P621" s="50">
        <v>0</v>
      </c>
      <c r="Q621" s="50">
        <v>0</v>
      </c>
      <c r="R621" s="50">
        <v>51.091293333333333</v>
      </c>
      <c r="S621" s="51">
        <v>0</v>
      </c>
      <c r="T621" s="50">
        <v>0</v>
      </c>
      <c r="U621" s="51">
        <v>8.1743666666666677</v>
      </c>
      <c r="V621" s="51">
        <v>0</v>
      </c>
      <c r="W621" s="50">
        <v>0</v>
      </c>
      <c r="X621" s="49">
        <v>0</v>
      </c>
      <c r="Y621" s="51">
        <v>17.341600000000003</v>
      </c>
      <c r="Z621" s="52">
        <v>0</v>
      </c>
      <c r="AA621" s="52">
        <v>0</v>
      </c>
      <c r="AB621" s="52">
        <v>0</v>
      </c>
      <c r="AC621" s="52">
        <v>0</v>
      </c>
      <c r="AD621" s="52">
        <v>0</v>
      </c>
      <c r="AE621" s="50">
        <v>0</v>
      </c>
      <c r="AF621" s="50">
        <v>0</v>
      </c>
      <c r="AG621" s="50">
        <v>0</v>
      </c>
      <c r="AH621" s="50">
        <v>8.8759905600000018</v>
      </c>
      <c r="AI621" s="52">
        <v>5.4636506518518519</v>
      </c>
      <c r="AJ621" s="49">
        <v>0</v>
      </c>
      <c r="AK621" s="50">
        <v>17.790802469135802</v>
      </c>
      <c r="AL621" s="50">
        <v>28.070370370370373</v>
      </c>
      <c r="AM621" s="50">
        <v>0</v>
      </c>
      <c r="AN621" s="50">
        <v>38.463866666666668</v>
      </c>
      <c r="AO621" s="50">
        <v>7.674418604651164</v>
      </c>
      <c r="AP621" s="50">
        <v>24.141499999999997</v>
      </c>
      <c r="AQ621" s="51">
        <v>10.894444444444446</v>
      </c>
      <c r="AR621" s="49">
        <v>8.4047400000000003</v>
      </c>
      <c r="AS621" s="50">
        <v>3.9020270270270272</v>
      </c>
      <c r="AT621" s="50">
        <v>4.8007400000000002</v>
      </c>
      <c r="AU621" s="50">
        <v>4.0609333333333337</v>
      </c>
      <c r="AV621" s="50">
        <v>72.650416666666672</v>
      </c>
      <c r="AW621" s="50">
        <v>0</v>
      </c>
      <c r="AX621" s="50">
        <v>5.0173333333333341</v>
      </c>
      <c r="AY621" s="50">
        <v>34.600519999999996</v>
      </c>
      <c r="AZ621" s="51">
        <v>0</v>
      </c>
      <c r="BA621" s="49">
        <v>0</v>
      </c>
      <c r="BB621" s="49">
        <v>0</v>
      </c>
      <c r="BC621" s="50">
        <v>0</v>
      </c>
      <c r="BD621" s="50">
        <v>0</v>
      </c>
      <c r="BE621" s="51">
        <v>0</v>
      </c>
      <c r="BF621" s="38"/>
      <c r="BG621" s="38"/>
      <c r="BK621" s="38"/>
      <c r="BL621" s="38"/>
      <c r="BM621" s="38"/>
      <c r="BN621" s="38"/>
      <c r="BO621" s="38"/>
      <c r="BP621" s="38"/>
      <c r="BQ621" s="38"/>
      <c r="BR621" s="38"/>
      <c r="BS621" s="38"/>
      <c r="BT621" s="38"/>
      <c r="BU621" s="38"/>
      <c r="BY621" s="38"/>
      <c r="BZ621" s="38"/>
      <c r="CJ621" s="38"/>
    </row>
    <row r="622" spans="2:88" x14ac:dyDescent="0.25">
      <c r="B622" s="8">
        <v>620</v>
      </c>
      <c r="C622" s="9" t="s">
        <v>12239</v>
      </c>
      <c r="D622" s="9" t="s">
        <v>12283</v>
      </c>
      <c r="E622" s="49">
        <v>15.1047774</v>
      </c>
      <c r="F622" s="50">
        <v>5.1459820000000001</v>
      </c>
      <c r="G622" s="50">
        <v>8.2845399999999998</v>
      </c>
      <c r="H622" s="51">
        <v>26.22016</v>
      </c>
      <c r="I622" s="50">
        <v>0</v>
      </c>
      <c r="J622" s="50">
        <v>0</v>
      </c>
      <c r="K622" s="50">
        <v>0</v>
      </c>
      <c r="L622" s="50">
        <v>0</v>
      </c>
      <c r="M622" s="49">
        <v>6.1618842333333346</v>
      </c>
      <c r="N622" s="49">
        <v>1.0706149940533334</v>
      </c>
      <c r="O622" s="49">
        <v>1.7371279999999998</v>
      </c>
      <c r="P622" s="50">
        <v>0</v>
      </c>
      <c r="Q622" s="50">
        <v>0</v>
      </c>
      <c r="R622" s="50">
        <v>51.091293333333333</v>
      </c>
      <c r="S622" s="51">
        <v>0</v>
      </c>
      <c r="T622" s="50">
        <v>0</v>
      </c>
      <c r="U622" s="51">
        <v>8.1743666666666677</v>
      </c>
      <c r="V622" s="51">
        <v>0</v>
      </c>
      <c r="W622" s="50">
        <v>0</v>
      </c>
      <c r="X622" s="49">
        <v>0</v>
      </c>
      <c r="Y622" s="51">
        <v>17.341600000000003</v>
      </c>
      <c r="Z622" s="52">
        <v>0</v>
      </c>
      <c r="AA622" s="52">
        <v>0</v>
      </c>
      <c r="AB622" s="52">
        <v>0</v>
      </c>
      <c r="AC622" s="52">
        <v>0</v>
      </c>
      <c r="AD622" s="52">
        <v>0</v>
      </c>
      <c r="AE622" s="50">
        <v>0</v>
      </c>
      <c r="AF622" s="50">
        <v>0</v>
      </c>
      <c r="AG622" s="50">
        <v>0</v>
      </c>
      <c r="AH622" s="50">
        <v>8.8759905600000018</v>
      </c>
      <c r="AI622" s="52">
        <v>5.4636506518518519</v>
      </c>
      <c r="AJ622" s="49">
        <v>0</v>
      </c>
      <c r="AK622" s="50">
        <v>21.348962962962965</v>
      </c>
      <c r="AL622" s="50">
        <v>33.684444444444445</v>
      </c>
      <c r="AM622" s="50">
        <v>0</v>
      </c>
      <c r="AN622" s="50">
        <v>46.156640000000003</v>
      </c>
      <c r="AO622" s="50">
        <v>9.2093023255813975</v>
      </c>
      <c r="AP622" s="50">
        <v>28.969799999999999</v>
      </c>
      <c r="AQ622" s="51">
        <v>13.073333333333336</v>
      </c>
      <c r="AR622" s="49">
        <v>8.4047400000000003</v>
      </c>
      <c r="AS622" s="50">
        <v>3.9020270270270272</v>
      </c>
      <c r="AT622" s="50">
        <v>4.8007400000000002</v>
      </c>
      <c r="AU622" s="50">
        <v>5.0761666666666674</v>
      </c>
      <c r="AV622" s="50">
        <v>85.804995833333351</v>
      </c>
      <c r="AW622" s="50">
        <v>0</v>
      </c>
      <c r="AX622" s="50">
        <v>5.0173333333333341</v>
      </c>
      <c r="AY622" s="50">
        <v>34.600519999999996</v>
      </c>
      <c r="AZ622" s="51">
        <v>0</v>
      </c>
      <c r="BA622" s="49">
        <v>0</v>
      </c>
      <c r="BB622" s="49">
        <v>0</v>
      </c>
      <c r="BC622" s="50">
        <v>0</v>
      </c>
      <c r="BD622" s="50">
        <v>0</v>
      </c>
      <c r="BE622" s="51">
        <v>0</v>
      </c>
      <c r="BF622" s="38"/>
      <c r="BG622" s="38"/>
      <c r="BK622" s="38"/>
      <c r="BL622" s="38"/>
      <c r="BM622" s="38"/>
      <c r="BN622" s="38"/>
      <c r="BO622" s="38"/>
      <c r="BP622" s="38"/>
      <c r="BQ622" s="38"/>
      <c r="BR622" s="38"/>
      <c r="BS622" s="38"/>
      <c r="BT622" s="38"/>
      <c r="BU622" s="38"/>
      <c r="BY622" s="38"/>
      <c r="BZ622" s="38"/>
      <c r="CJ622" s="38"/>
    </row>
    <row r="623" spans="2:88" x14ac:dyDescent="0.25">
      <c r="B623" s="8">
        <v>621</v>
      </c>
      <c r="C623" s="9" t="s">
        <v>12239</v>
      </c>
      <c r="D623" s="9" t="s">
        <v>12284</v>
      </c>
      <c r="E623" s="49">
        <v>11.328583049999999</v>
      </c>
      <c r="F623" s="50">
        <v>3.8594865</v>
      </c>
      <c r="G623" s="50">
        <v>6.2134049999999998</v>
      </c>
      <c r="H623" s="51">
        <v>19.665120000000002</v>
      </c>
      <c r="I623" s="50">
        <v>0</v>
      </c>
      <c r="J623" s="50">
        <v>0</v>
      </c>
      <c r="K623" s="50">
        <v>0</v>
      </c>
      <c r="L623" s="50">
        <v>0</v>
      </c>
      <c r="M623" s="49">
        <v>9.2428263500000014</v>
      </c>
      <c r="N623" s="49">
        <v>1.3535408698222222</v>
      </c>
      <c r="O623" s="49">
        <v>2.6056919999999995</v>
      </c>
      <c r="P623" s="50">
        <v>0</v>
      </c>
      <c r="Q623" s="50">
        <v>0</v>
      </c>
      <c r="R623" s="50">
        <v>84.639939999999996</v>
      </c>
      <c r="S623" s="51">
        <v>0</v>
      </c>
      <c r="T623" s="50">
        <v>0</v>
      </c>
      <c r="U623" s="51">
        <v>8.7411133333333364</v>
      </c>
      <c r="V623" s="51">
        <v>0</v>
      </c>
      <c r="W623" s="50">
        <v>0</v>
      </c>
      <c r="X623" s="49">
        <v>0</v>
      </c>
      <c r="Y623" s="51">
        <v>30.796533333333336</v>
      </c>
      <c r="Z623" s="52">
        <v>0</v>
      </c>
      <c r="AA623" s="52">
        <v>0</v>
      </c>
      <c r="AB623" s="52">
        <v>0</v>
      </c>
      <c r="AC623" s="52">
        <v>0</v>
      </c>
      <c r="AD623" s="52">
        <v>0</v>
      </c>
      <c r="AE623" s="50">
        <v>0</v>
      </c>
      <c r="AF623" s="50">
        <v>0</v>
      </c>
      <c r="AG623" s="50">
        <v>0</v>
      </c>
      <c r="AH623" s="50">
        <v>13.313985840000004</v>
      </c>
      <c r="AI623" s="52">
        <v>8.180473837037038</v>
      </c>
      <c r="AJ623" s="49">
        <v>0</v>
      </c>
      <c r="AK623" s="50">
        <v>16.011722222222225</v>
      </c>
      <c r="AL623" s="50">
        <v>25.263333333333335</v>
      </c>
      <c r="AM623" s="50">
        <v>0</v>
      </c>
      <c r="AN623" s="50">
        <v>34.61748</v>
      </c>
      <c r="AO623" s="50">
        <v>6.9069767441860481</v>
      </c>
      <c r="AP623" s="50">
        <v>21.727350000000001</v>
      </c>
      <c r="AQ623" s="51">
        <v>9.8050000000000015</v>
      </c>
      <c r="AR623" s="49">
        <v>12.60711</v>
      </c>
      <c r="AS623" s="50">
        <v>3.9020270270270272</v>
      </c>
      <c r="AT623" s="50">
        <v>7.2011099999999999</v>
      </c>
      <c r="AU623" s="50">
        <v>4.5685500000000001</v>
      </c>
      <c r="AV623" s="50">
        <v>89.243756250000018</v>
      </c>
      <c r="AW623" s="50">
        <v>0</v>
      </c>
      <c r="AX623" s="50">
        <v>7.5260000000000016</v>
      </c>
      <c r="AY623" s="50">
        <v>48.525563333333338</v>
      </c>
      <c r="AZ623" s="51">
        <v>0</v>
      </c>
      <c r="BA623" s="49">
        <v>0</v>
      </c>
      <c r="BB623" s="49">
        <v>0</v>
      </c>
      <c r="BC623" s="50">
        <v>0</v>
      </c>
      <c r="BD623" s="50">
        <v>0</v>
      </c>
      <c r="BE623" s="51">
        <v>0</v>
      </c>
      <c r="BF623" s="38"/>
      <c r="BG623" s="38"/>
      <c r="BK623" s="38"/>
      <c r="BL623" s="38"/>
      <c r="BM623" s="38"/>
      <c r="BN623" s="38"/>
      <c r="BO623" s="38"/>
      <c r="BP623" s="38"/>
      <c r="BQ623" s="38"/>
      <c r="BR623" s="38"/>
      <c r="BS623" s="38"/>
      <c r="BT623" s="38"/>
      <c r="BU623" s="38"/>
      <c r="BY623" s="38"/>
      <c r="BZ623" s="38"/>
      <c r="CJ623" s="38"/>
    </row>
    <row r="624" spans="2:88" x14ac:dyDescent="0.25">
      <c r="B624" s="8">
        <v>622</v>
      </c>
      <c r="C624" s="9" t="s">
        <v>12239</v>
      </c>
      <c r="D624" s="9" t="s">
        <v>12285</v>
      </c>
      <c r="E624" s="49">
        <v>15.1047774</v>
      </c>
      <c r="F624" s="50">
        <v>5.1459820000000001</v>
      </c>
      <c r="G624" s="50">
        <v>8.2845399999999998</v>
      </c>
      <c r="H624" s="51">
        <v>26.22016</v>
      </c>
      <c r="I624" s="50">
        <v>0</v>
      </c>
      <c r="J624" s="50">
        <v>0</v>
      </c>
      <c r="K624" s="50">
        <v>0</v>
      </c>
      <c r="L624" s="50">
        <v>0</v>
      </c>
      <c r="M624" s="49">
        <v>9.2428263500000014</v>
      </c>
      <c r="N624" s="49">
        <v>1.3535408698222222</v>
      </c>
      <c r="O624" s="49">
        <v>2.6056919999999995</v>
      </c>
      <c r="P624" s="50">
        <v>0</v>
      </c>
      <c r="Q624" s="50">
        <v>0</v>
      </c>
      <c r="R624" s="50">
        <v>84.639939999999996</v>
      </c>
      <c r="S624" s="51">
        <v>0</v>
      </c>
      <c r="T624" s="50">
        <v>0</v>
      </c>
      <c r="U624" s="51">
        <v>8.7411133333333364</v>
      </c>
      <c r="V624" s="51">
        <v>0</v>
      </c>
      <c r="W624" s="50">
        <v>0</v>
      </c>
      <c r="X624" s="49">
        <v>0</v>
      </c>
      <c r="Y624" s="51">
        <v>30.796533333333336</v>
      </c>
      <c r="Z624" s="52">
        <v>0</v>
      </c>
      <c r="AA624" s="52">
        <v>0</v>
      </c>
      <c r="AB624" s="52">
        <v>0</v>
      </c>
      <c r="AC624" s="52">
        <v>0</v>
      </c>
      <c r="AD624" s="52">
        <v>0</v>
      </c>
      <c r="AE624" s="50">
        <v>0</v>
      </c>
      <c r="AF624" s="50">
        <v>0</v>
      </c>
      <c r="AG624" s="50">
        <v>0</v>
      </c>
      <c r="AH624" s="50">
        <v>13.313985840000004</v>
      </c>
      <c r="AI624" s="52">
        <v>8.180473837037038</v>
      </c>
      <c r="AJ624" s="49">
        <v>0</v>
      </c>
      <c r="AK624" s="50">
        <v>21.348962962962965</v>
      </c>
      <c r="AL624" s="50">
        <v>33.684444444444445</v>
      </c>
      <c r="AM624" s="50">
        <v>0</v>
      </c>
      <c r="AN624" s="50">
        <v>46.156640000000003</v>
      </c>
      <c r="AO624" s="50">
        <v>9.2093023255813975</v>
      </c>
      <c r="AP624" s="50">
        <v>28.969799999999999</v>
      </c>
      <c r="AQ624" s="51">
        <v>13.073333333333336</v>
      </c>
      <c r="AR624" s="49">
        <v>12.60711</v>
      </c>
      <c r="AS624" s="50">
        <v>3.9020270270270272</v>
      </c>
      <c r="AT624" s="50">
        <v>7.2011099999999999</v>
      </c>
      <c r="AU624" s="50">
        <v>6.0914000000000001</v>
      </c>
      <c r="AV624" s="50">
        <v>108.97562500000001</v>
      </c>
      <c r="AW624" s="50">
        <v>0</v>
      </c>
      <c r="AX624" s="50">
        <v>7.5260000000000016</v>
      </c>
      <c r="AY624" s="50">
        <v>48.525563333333338</v>
      </c>
      <c r="AZ624" s="51">
        <v>0</v>
      </c>
      <c r="BA624" s="49">
        <v>0</v>
      </c>
      <c r="BB624" s="49">
        <v>0</v>
      </c>
      <c r="BC624" s="50">
        <v>0</v>
      </c>
      <c r="BD624" s="50">
        <v>0</v>
      </c>
      <c r="BE624" s="51">
        <v>0</v>
      </c>
      <c r="BF624" s="38"/>
      <c r="BG624" s="38"/>
      <c r="BK624" s="38"/>
      <c r="BL624" s="38"/>
      <c r="BM624" s="38"/>
      <c r="BN624" s="38"/>
      <c r="BO624" s="38"/>
      <c r="BP624" s="38"/>
      <c r="BQ624" s="38"/>
      <c r="BR624" s="38"/>
      <c r="BS624" s="38"/>
      <c r="BT624" s="38"/>
      <c r="BU624" s="38"/>
      <c r="BY624" s="38"/>
      <c r="BZ624" s="38"/>
      <c r="CJ624" s="38"/>
    </row>
    <row r="625" spans="2:88" x14ac:dyDescent="0.25">
      <c r="B625" s="8">
        <v>623</v>
      </c>
      <c r="C625" s="9" t="s">
        <v>12239</v>
      </c>
      <c r="D625" s="9" t="s">
        <v>12286</v>
      </c>
      <c r="E625" s="49">
        <v>18.88097175</v>
      </c>
      <c r="F625" s="50">
        <v>6.4324775000000001</v>
      </c>
      <c r="G625" s="50">
        <v>10.355675</v>
      </c>
      <c r="H625" s="51">
        <v>32.775199999999998</v>
      </c>
      <c r="I625" s="50">
        <v>0</v>
      </c>
      <c r="J625" s="50">
        <v>0</v>
      </c>
      <c r="K625" s="50">
        <v>0</v>
      </c>
      <c r="L625" s="50">
        <v>0</v>
      </c>
      <c r="M625" s="49">
        <v>9.2428263500000014</v>
      </c>
      <c r="N625" s="49">
        <v>1.3535408698222222</v>
      </c>
      <c r="O625" s="49">
        <v>2.6056919999999995</v>
      </c>
      <c r="P625" s="50">
        <v>0</v>
      </c>
      <c r="Q625" s="50">
        <v>0</v>
      </c>
      <c r="R625" s="50">
        <v>84.639939999999996</v>
      </c>
      <c r="S625" s="51">
        <v>0</v>
      </c>
      <c r="T625" s="50">
        <v>0</v>
      </c>
      <c r="U625" s="51">
        <v>8.7411133333333364</v>
      </c>
      <c r="V625" s="51">
        <v>0</v>
      </c>
      <c r="W625" s="50">
        <v>0</v>
      </c>
      <c r="X625" s="49">
        <v>0</v>
      </c>
      <c r="Y625" s="51">
        <v>30.796533333333336</v>
      </c>
      <c r="Z625" s="52">
        <v>0</v>
      </c>
      <c r="AA625" s="52">
        <v>0</v>
      </c>
      <c r="AB625" s="52">
        <v>0</v>
      </c>
      <c r="AC625" s="52">
        <v>0</v>
      </c>
      <c r="AD625" s="52">
        <v>0</v>
      </c>
      <c r="AE625" s="50">
        <v>0</v>
      </c>
      <c r="AF625" s="50">
        <v>0</v>
      </c>
      <c r="AG625" s="50">
        <v>0</v>
      </c>
      <c r="AH625" s="50">
        <v>13.313985840000004</v>
      </c>
      <c r="AI625" s="52">
        <v>8.180473837037038</v>
      </c>
      <c r="AJ625" s="49">
        <v>0</v>
      </c>
      <c r="AK625" s="50">
        <v>26.686203703703704</v>
      </c>
      <c r="AL625" s="50">
        <v>42.105555555555554</v>
      </c>
      <c r="AM625" s="50">
        <v>0</v>
      </c>
      <c r="AN625" s="50">
        <v>57.695800000000006</v>
      </c>
      <c r="AO625" s="50">
        <v>11.511627906976747</v>
      </c>
      <c r="AP625" s="50">
        <v>36.212249999999997</v>
      </c>
      <c r="AQ625" s="51">
        <v>16.341666666666669</v>
      </c>
      <c r="AR625" s="49">
        <v>12.60711</v>
      </c>
      <c r="AS625" s="50">
        <v>3.9020270270270272</v>
      </c>
      <c r="AT625" s="50">
        <v>7.2011099999999999</v>
      </c>
      <c r="AU625" s="50">
        <v>6.0914000000000001</v>
      </c>
      <c r="AV625" s="50">
        <v>108.97562500000001</v>
      </c>
      <c r="AW625" s="50">
        <v>0</v>
      </c>
      <c r="AX625" s="50">
        <v>7.5260000000000016</v>
      </c>
      <c r="AY625" s="50">
        <v>48.525563333333338</v>
      </c>
      <c r="AZ625" s="51">
        <v>0</v>
      </c>
      <c r="BA625" s="49">
        <v>0</v>
      </c>
      <c r="BB625" s="49">
        <v>0</v>
      </c>
      <c r="BC625" s="50">
        <v>0</v>
      </c>
      <c r="BD625" s="50">
        <v>0</v>
      </c>
      <c r="BE625" s="51">
        <v>0</v>
      </c>
      <c r="BF625" s="38"/>
      <c r="BG625" s="38"/>
      <c r="BK625" s="38"/>
      <c r="BL625" s="38"/>
      <c r="BM625" s="38"/>
      <c r="BN625" s="38"/>
      <c r="BO625" s="38"/>
      <c r="BP625" s="38"/>
      <c r="BQ625" s="38"/>
      <c r="BR625" s="38"/>
      <c r="BS625" s="38"/>
      <c r="BT625" s="38"/>
      <c r="BU625" s="38"/>
      <c r="BY625" s="38"/>
      <c r="BZ625" s="38"/>
      <c r="CJ625" s="38"/>
    </row>
    <row r="626" spans="2:88" x14ac:dyDescent="0.25">
      <c r="B626" s="8">
        <v>624</v>
      </c>
      <c r="C626" s="9" t="s">
        <v>12239</v>
      </c>
      <c r="D626" s="9" t="s">
        <v>12287</v>
      </c>
      <c r="E626" s="49">
        <v>22.657166099999998</v>
      </c>
      <c r="F626" s="50">
        <v>7.7189730000000001</v>
      </c>
      <c r="G626" s="50">
        <v>12.42681</v>
      </c>
      <c r="H626" s="51">
        <v>39.330240000000003</v>
      </c>
      <c r="I626" s="50">
        <v>0</v>
      </c>
      <c r="J626" s="50">
        <v>0</v>
      </c>
      <c r="K626" s="50">
        <v>0</v>
      </c>
      <c r="L626" s="50">
        <v>0</v>
      </c>
      <c r="M626" s="49">
        <v>9.2428263500000014</v>
      </c>
      <c r="N626" s="49">
        <v>1.3535408698222222</v>
      </c>
      <c r="O626" s="49">
        <v>2.6056919999999995</v>
      </c>
      <c r="P626" s="50">
        <v>0</v>
      </c>
      <c r="Q626" s="50">
        <v>0</v>
      </c>
      <c r="R626" s="50">
        <v>84.639939999999996</v>
      </c>
      <c r="S626" s="51">
        <v>0</v>
      </c>
      <c r="T626" s="50">
        <v>0</v>
      </c>
      <c r="U626" s="51">
        <v>8.7411133333333364</v>
      </c>
      <c r="V626" s="51">
        <v>0</v>
      </c>
      <c r="W626" s="50">
        <v>0</v>
      </c>
      <c r="X626" s="49">
        <v>0</v>
      </c>
      <c r="Y626" s="51">
        <v>30.796533333333336</v>
      </c>
      <c r="Z626" s="52">
        <v>0</v>
      </c>
      <c r="AA626" s="52">
        <v>0</v>
      </c>
      <c r="AB626" s="52">
        <v>0</v>
      </c>
      <c r="AC626" s="52">
        <v>0</v>
      </c>
      <c r="AD626" s="52">
        <v>0</v>
      </c>
      <c r="AE626" s="50">
        <v>0</v>
      </c>
      <c r="AF626" s="50">
        <v>0</v>
      </c>
      <c r="AG626" s="50">
        <v>0</v>
      </c>
      <c r="AH626" s="50">
        <v>13.313985840000004</v>
      </c>
      <c r="AI626" s="52">
        <v>8.180473837037038</v>
      </c>
      <c r="AJ626" s="49">
        <v>0</v>
      </c>
      <c r="AK626" s="50">
        <v>32.023444444444451</v>
      </c>
      <c r="AL626" s="50">
        <v>50.526666666666671</v>
      </c>
      <c r="AM626" s="50">
        <v>0</v>
      </c>
      <c r="AN626" s="50">
        <v>69.234960000000001</v>
      </c>
      <c r="AO626" s="50">
        <v>13.813953488372096</v>
      </c>
      <c r="AP626" s="50">
        <v>43.454700000000003</v>
      </c>
      <c r="AQ626" s="51">
        <v>19.610000000000003</v>
      </c>
      <c r="AR626" s="49">
        <v>12.60711</v>
      </c>
      <c r="AS626" s="50">
        <v>3.9020270270270272</v>
      </c>
      <c r="AT626" s="50">
        <v>7.2011099999999999</v>
      </c>
      <c r="AU626" s="50">
        <v>7.6142500000000011</v>
      </c>
      <c r="AV626" s="50">
        <v>128.70749375000003</v>
      </c>
      <c r="AW626" s="50">
        <v>0</v>
      </c>
      <c r="AX626" s="50">
        <v>7.5260000000000016</v>
      </c>
      <c r="AY626" s="50">
        <v>48.525563333333338</v>
      </c>
      <c r="AZ626" s="51">
        <v>0</v>
      </c>
      <c r="BA626" s="49">
        <v>0</v>
      </c>
      <c r="BB626" s="49">
        <v>0</v>
      </c>
      <c r="BC626" s="50">
        <v>0</v>
      </c>
      <c r="BD626" s="50">
        <v>0</v>
      </c>
      <c r="BE626" s="51">
        <v>0</v>
      </c>
      <c r="BF626" s="38"/>
      <c r="BG626" s="38"/>
      <c r="BK626" s="38"/>
      <c r="BL626" s="38"/>
      <c r="BM626" s="38"/>
      <c r="BN626" s="38"/>
      <c r="BO626" s="38"/>
      <c r="BP626" s="38"/>
      <c r="BQ626" s="38"/>
      <c r="BR626" s="38"/>
      <c r="BS626" s="38"/>
      <c r="BT626" s="38"/>
      <c r="BU626" s="38"/>
      <c r="BY626" s="38"/>
      <c r="BZ626" s="38"/>
      <c r="CJ626" s="38"/>
    </row>
    <row r="627" spans="2:88" x14ac:dyDescent="0.25">
      <c r="B627" s="8">
        <v>625</v>
      </c>
      <c r="C627" s="9" t="s">
        <v>12239</v>
      </c>
      <c r="D627" s="9" t="s">
        <v>12288</v>
      </c>
      <c r="E627" s="49">
        <v>3.7761943499999999</v>
      </c>
      <c r="F627" s="50">
        <v>1.2864955</v>
      </c>
      <c r="G627" s="50">
        <v>2.0711349999999999</v>
      </c>
      <c r="H627" s="51">
        <v>6.55504</v>
      </c>
      <c r="I627" s="50">
        <v>0</v>
      </c>
      <c r="J627" s="50">
        <v>0</v>
      </c>
      <c r="K627" s="50">
        <v>0</v>
      </c>
      <c r="L627" s="50">
        <v>0</v>
      </c>
      <c r="M627" s="49">
        <v>3.0809421166666673</v>
      </c>
      <c r="N627" s="49">
        <v>0.83968036245333333</v>
      </c>
      <c r="O627" s="49">
        <v>0.86856399999999989</v>
      </c>
      <c r="P627" s="50">
        <v>0</v>
      </c>
      <c r="Q627" s="50">
        <v>0</v>
      </c>
      <c r="R627" s="50">
        <v>17.259979999999999</v>
      </c>
      <c r="S627" s="51">
        <v>0</v>
      </c>
      <c r="T627" s="50">
        <v>0</v>
      </c>
      <c r="U627" s="51">
        <v>3.2444833333333336</v>
      </c>
      <c r="V627" s="51">
        <v>0</v>
      </c>
      <c r="W627" s="50">
        <v>0</v>
      </c>
      <c r="X627" s="49">
        <v>0</v>
      </c>
      <c r="Y627" s="51">
        <v>10.614133333333333</v>
      </c>
      <c r="Z627" s="52">
        <v>0</v>
      </c>
      <c r="AA627" s="52">
        <v>0</v>
      </c>
      <c r="AB627" s="52">
        <v>0</v>
      </c>
      <c r="AC627" s="52">
        <v>0</v>
      </c>
      <c r="AD627" s="52">
        <v>0</v>
      </c>
      <c r="AE627" s="50">
        <v>0</v>
      </c>
      <c r="AF627" s="50">
        <v>0</v>
      </c>
      <c r="AG627" s="50">
        <v>0</v>
      </c>
      <c r="AH627" s="50">
        <v>4.4379952800000009</v>
      </c>
      <c r="AI627" s="52">
        <v>2.7468274666666663</v>
      </c>
      <c r="AJ627" s="49">
        <v>0</v>
      </c>
      <c r="AK627" s="50">
        <v>5.1431592592592592</v>
      </c>
      <c r="AL627" s="50">
        <v>10.252555555555555</v>
      </c>
      <c r="AM627" s="50">
        <v>8.4699999999999989</v>
      </c>
      <c r="AN627" s="50">
        <v>0</v>
      </c>
      <c r="AO627" s="50">
        <v>0</v>
      </c>
      <c r="AP627" s="50">
        <v>0</v>
      </c>
      <c r="AQ627" s="51">
        <v>0</v>
      </c>
      <c r="AR627" s="49">
        <v>4.2023700000000002</v>
      </c>
      <c r="AS627" s="50">
        <v>3.9020270270270272</v>
      </c>
      <c r="AT627" s="50">
        <v>2.4003700000000001</v>
      </c>
      <c r="AU627" s="50">
        <v>1.52285</v>
      </c>
      <c r="AV627" s="50">
        <v>30.374719583333338</v>
      </c>
      <c r="AW627" s="50">
        <v>0</v>
      </c>
      <c r="AX627" s="50">
        <v>2.508666666666667</v>
      </c>
      <c r="AY627" s="50">
        <v>15.789230000000002</v>
      </c>
      <c r="AZ627" s="51">
        <v>0</v>
      </c>
      <c r="BA627" s="49">
        <v>0</v>
      </c>
      <c r="BB627" s="49">
        <v>0</v>
      </c>
      <c r="BC627" s="50">
        <v>0</v>
      </c>
      <c r="BD627" s="50">
        <v>0</v>
      </c>
      <c r="BE627" s="51">
        <v>0</v>
      </c>
      <c r="BF627" s="38"/>
      <c r="BG627" s="38"/>
      <c r="BK627" s="38"/>
      <c r="BL627" s="38"/>
      <c r="BM627" s="38"/>
      <c r="BN627" s="38"/>
      <c r="BO627" s="38"/>
      <c r="BP627" s="38"/>
      <c r="BQ627" s="38"/>
      <c r="BR627" s="38"/>
      <c r="BS627" s="38"/>
      <c r="BT627" s="38"/>
      <c r="BU627" s="38"/>
      <c r="BY627" s="38"/>
      <c r="BZ627" s="38"/>
      <c r="CJ627" s="38"/>
    </row>
    <row r="628" spans="2:88" x14ac:dyDescent="0.25">
      <c r="B628" s="8">
        <v>626</v>
      </c>
      <c r="C628" s="9" t="s">
        <v>12239</v>
      </c>
      <c r="D628" s="9" t="s">
        <v>12289</v>
      </c>
      <c r="E628" s="49">
        <v>5.0349257999999999</v>
      </c>
      <c r="F628" s="50">
        <v>1.7153273333333334</v>
      </c>
      <c r="G628" s="50">
        <v>2.7615133333333333</v>
      </c>
      <c r="H628" s="51">
        <v>8.7400533333333339</v>
      </c>
      <c r="I628" s="50">
        <v>0</v>
      </c>
      <c r="J628" s="50">
        <v>0</v>
      </c>
      <c r="K628" s="50">
        <v>0</v>
      </c>
      <c r="L628" s="50">
        <v>0</v>
      </c>
      <c r="M628" s="49">
        <v>3.0809421166666673</v>
      </c>
      <c r="N628" s="49">
        <v>0.83968036245333333</v>
      </c>
      <c r="O628" s="49">
        <v>0.86856399999999989</v>
      </c>
      <c r="P628" s="50">
        <v>0</v>
      </c>
      <c r="Q628" s="50">
        <v>0</v>
      </c>
      <c r="R628" s="50">
        <v>17.259979999999999</v>
      </c>
      <c r="S628" s="51">
        <v>0</v>
      </c>
      <c r="T628" s="50">
        <v>0</v>
      </c>
      <c r="U628" s="51">
        <v>3.2444833333333336</v>
      </c>
      <c r="V628" s="51">
        <v>0</v>
      </c>
      <c r="W628" s="50">
        <v>0</v>
      </c>
      <c r="X628" s="49">
        <v>0</v>
      </c>
      <c r="Y628" s="51">
        <v>10.614133333333333</v>
      </c>
      <c r="Z628" s="52">
        <v>0</v>
      </c>
      <c r="AA628" s="52">
        <v>0</v>
      </c>
      <c r="AB628" s="52">
        <v>0</v>
      </c>
      <c r="AC628" s="52">
        <v>0</v>
      </c>
      <c r="AD628" s="52">
        <v>0</v>
      </c>
      <c r="AE628" s="50">
        <v>0</v>
      </c>
      <c r="AF628" s="50">
        <v>0</v>
      </c>
      <c r="AG628" s="50">
        <v>0</v>
      </c>
      <c r="AH628" s="50">
        <v>4.4379952800000009</v>
      </c>
      <c r="AI628" s="52">
        <v>2.7468274666666663</v>
      </c>
      <c r="AJ628" s="49">
        <v>0</v>
      </c>
      <c r="AK628" s="50">
        <v>6.8575456790123459</v>
      </c>
      <c r="AL628" s="50">
        <v>13.670074074074073</v>
      </c>
      <c r="AM628" s="50">
        <v>11.293333333333333</v>
      </c>
      <c r="AN628" s="50">
        <v>0</v>
      </c>
      <c r="AO628" s="50">
        <v>0</v>
      </c>
      <c r="AP628" s="50">
        <v>0</v>
      </c>
      <c r="AQ628" s="51">
        <v>0</v>
      </c>
      <c r="AR628" s="49">
        <v>4.2023700000000002</v>
      </c>
      <c r="AS628" s="50">
        <v>3.9020270270270272</v>
      </c>
      <c r="AT628" s="50">
        <v>2.4003700000000001</v>
      </c>
      <c r="AU628" s="50">
        <v>2.0304666666666669</v>
      </c>
      <c r="AV628" s="50">
        <v>37.282349444444449</v>
      </c>
      <c r="AW628" s="50">
        <v>0</v>
      </c>
      <c r="AX628" s="50">
        <v>2.508666666666667</v>
      </c>
      <c r="AY628" s="50">
        <v>15.789230000000002</v>
      </c>
      <c r="AZ628" s="51">
        <v>0</v>
      </c>
      <c r="BA628" s="49">
        <v>0</v>
      </c>
      <c r="BB628" s="49">
        <v>0</v>
      </c>
      <c r="BC628" s="50">
        <v>0</v>
      </c>
      <c r="BD628" s="50">
        <v>0</v>
      </c>
      <c r="BE628" s="51">
        <v>0</v>
      </c>
      <c r="BF628" s="38"/>
      <c r="BG628" s="38"/>
      <c r="BK628" s="38"/>
      <c r="BL628" s="38"/>
      <c r="BM628" s="38"/>
      <c r="BN628" s="38"/>
      <c r="BO628" s="38"/>
      <c r="BP628" s="38"/>
      <c r="BQ628" s="38"/>
      <c r="BR628" s="38"/>
      <c r="BS628" s="38"/>
      <c r="BT628" s="38"/>
      <c r="BU628" s="38"/>
      <c r="BY628" s="38"/>
      <c r="BZ628" s="38"/>
      <c r="CJ628" s="38"/>
    </row>
    <row r="629" spans="2:88" x14ac:dyDescent="0.25">
      <c r="B629" s="8">
        <v>627</v>
      </c>
      <c r="C629" s="9" t="s">
        <v>12239</v>
      </c>
      <c r="D629" s="9" t="s">
        <v>12290</v>
      </c>
      <c r="E629" s="49">
        <v>6.2936572499999999</v>
      </c>
      <c r="F629" s="50">
        <v>2.1441591666666668</v>
      </c>
      <c r="G629" s="50">
        <v>3.4518916666666666</v>
      </c>
      <c r="H629" s="51">
        <v>10.925066666666668</v>
      </c>
      <c r="I629" s="50">
        <v>0</v>
      </c>
      <c r="J629" s="50">
        <v>0</v>
      </c>
      <c r="K629" s="50">
        <v>0</v>
      </c>
      <c r="L629" s="50">
        <v>0</v>
      </c>
      <c r="M629" s="49">
        <v>3.0809421166666673</v>
      </c>
      <c r="N629" s="49">
        <v>0.83968036245333333</v>
      </c>
      <c r="O629" s="49">
        <v>0.86856399999999989</v>
      </c>
      <c r="P629" s="50">
        <v>0</v>
      </c>
      <c r="Q629" s="50">
        <v>0</v>
      </c>
      <c r="R629" s="50">
        <v>17.259979999999999</v>
      </c>
      <c r="S629" s="51">
        <v>0</v>
      </c>
      <c r="T629" s="50">
        <v>0</v>
      </c>
      <c r="U629" s="51">
        <v>3.2444833333333336</v>
      </c>
      <c r="V629" s="51">
        <v>0</v>
      </c>
      <c r="W629" s="50">
        <v>0</v>
      </c>
      <c r="X629" s="49">
        <v>0</v>
      </c>
      <c r="Y629" s="51">
        <v>10.614133333333333</v>
      </c>
      <c r="Z629" s="52">
        <v>0</v>
      </c>
      <c r="AA629" s="52">
        <v>0</v>
      </c>
      <c r="AB629" s="52">
        <v>0</v>
      </c>
      <c r="AC629" s="52">
        <v>0</v>
      </c>
      <c r="AD629" s="52">
        <v>0</v>
      </c>
      <c r="AE629" s="50">
        <v>0</v>
      </c>
      <c r="AF629" s="50">
        <v>0</v>
      </c>
      <c r="AG629" s="50">
        <v>0</v>
      </c>
      <c r="AH629" s="50">
        <v>4.4379952800000009</v>
      </c>
      <c r="AI629" s="52">
        <v>2.7468274666666663</v>
      </c>
      <c r="AJ629" s="49">
        <v>0</v>
      </c>
      <c r="AK629" s="50">
        <v>8.5719320987654317</v>
      </c>
      <c r="AL629" s="50">
        <v>17.087592592592593</v>
      </c>
      <c r="AM629" s="50">
        <v>14.116666666666667</v>
      </c>
      <c r="AN629" s="50">
        <v>0</v>
      </c>
      <c r="AO629" s="50">
        <v>0</v>
      </c>
      <c r="AP629" s="50">
        <v>0</v>
      </c>
      <c r="AQ629" s="51">
        <v>0</v>
      </c>
      <c r="AR629" s="49">
        <v>4.2023700000000002</v>
      </c>
      <c r="AS629" s="50">
        <v>3.9020270270270272</v>
      </c>
      <c r="AT629" s="50">
        <v>2.4003700000000001</v>
      </c>
      <c r="AU629" s="50">
        <v>2.0304666666666669</v>
      </c>
      <c r="AV629" s="50">
        <v>37.282349444444449</v>
      </c>
      <c r="AW629" s="50">
        <v>0</v>
      </c>
      <c r="AX629" s="50">
        <v>2.508666666666667</v>
      </c>
      <c r="AY629" s="50">
        <v>15.789230000000002</v>
      </c>
      <c r="AZ629" s="51">
        <v>0</v>
      </c>
      <c r="BA629" s="49">
        <v>0</v>
      </c>
      <c r="BB629" s="49">
        <v>0</v>
      </c>
      <c r="BC629" s="50">
        <v>0</v>
      </c>
      <c r="BD629" s="50">
        <v>0</v>
      </c>
      <c r="BE629" s="51">
        <v>0</v>
      </c>
      <c r="BF629" s="38"/>
      <c r="BG629" s="38"/>
      <c r="BK629" s="38"/>
      <c r="BL629" s="38"/>
      <c r="BM629" s="38"/>
      <c r="BN629" s="38"/>
      <c r="BO629" s="38"/>
      <c r="BP629" s="38"/>
      <c r="BQ629" s="38"/>
      <c r="BR629" s="38"/>
      <c r="BS629" s="38"/>
      <c r="BT629" s="38"/>
      <c r="BU629" s="38"/>
      <c r="BY629" s="38"/>
      <c r="BZ629" s="38"/>
      <c r="CJ629" s="38"/>
    </row>
    <row r="630" spans="2:88" x14ac:dyDescent="0.25">
      <c r="B630" s="8">
        <v>628</v>
      </c>
      <c r="C630" s="9" t="s">
        <v>12239</v>
      </c>
      <c r="D630" s="9" t="s">
        <v>12291</v>
      </c>
      <c r="E630" s="49">
        <v>7.5523886999999998</v>
      </c>
      <c r="F630" s="50">
        <v>2.572991</v>
      </c>
      <c r="G630" s="50">
        <v>4.1422699999999999</v>
      </c>
      <c r="H630" s="51">
        <v>13.11008</v>
      </c>
      <c r="I630" s="50">
        <v>0</v>
      </c>
      <c r="J630" s="50">
        <v>0</v>
      </c>
      <c r="K630" s="50">
        <v>0</v>
      </c>
      <c r="L630" s="50">
        <v>0</v>
      </c>
      <c r="M630" s="49">
        <v>3.0809421166666673</v>
      </c>
      <c r="N630" s="49">
        <v>0.83968036245333333</v>
      </c>
      <c r="O630" s="49">
        <v>0.86856399999999989</v>
      </c>
      <c r="P630" s="50">
        <v>0</v>
      </c>
      <c r="Q630" s="50">
        <v>0</v>
      </c>
      <c r="R630" s="50">
        <v>17.259979999999999</v>
      </c>
      <c r="S630" s="51">
        <v>0</v>
      </c>
      <c r="T630" s="50">
        <v>0</v>
      </c>
      <c r="U630" s="51">
        <v>3.2444833333333336</v>
      </c>
      <c r="V630" s="51">
        <v>0</v>
      </c>
      <c r="W630" s="50">
        <v>0</v>
      </c>
      <c r="X630" s="49">
        <v>0</v>
      </c>
      <c r="Y630" s="51">
        <v>10.614133333333333</v>
      </c>
      <c r="Z630" s="52">
        <v>0</v>
      </c>
      <c r="AA630" s="52">
        <v>0</v>
      </c>
      <c r="AB630" s="52">
        <v>0</v>
      </c>
      <c r="AC630" s="52">
        <v>0</v>
      </c>
      <c r="AD630" s="52">
        <v>0</v>
      </c>
      <c r="AE630" s="50">
        <v>0</v>
      </c>
      <c r="AF630" s="50">
        <v>0</v>
      </c>
      <c r="AG630" s="50">
        <v>0</v>
      </c>
      <c r="AH630" s="50">
        <v>4.4379952800000009</v>
      </c>
      <c r="AI630" s="52">
        <v>2.7468274666666663</v>
      </c>
      <c r="AJ630" s="49">
        <v>0</v>
      </c>
      <c r="AK630" s="50">
        <v>10.286318518518518</v>
      </c>
      <c r="AL630" s="50">
        <v>20.505111111111109</v>
      </c>
      <c r="AM630" s="50">
        <v>16.939999999999998</v>
      </c>
      <c r="AN630" s="50">
        <v>0</v>
      </c>
      <c r="AO630" s="50">
        <v>0</v>
      </c>
      <c r="AP630" s="50">
        <v>0</v>
      </c>
      <c r="AQ630" s="51">
        <v>0</v>
      </c>
      <c r="AR630" s="49">
        <v>4.2023700000000002</v>
      </c>
      <c r="AS630" s="50">
        <v>3.9020270270270272</v>
      </c>
      <c r="AT630" s="50">
        <v>2.4003700000000001</v>
      </c>
      <c r="AU630" s="50">
        <v>2.5380833333333337</v>
      </c>
      <c r="AV630" s="50">
        <v>44.189979305555561</v>
      </c>
      <c r="AW630" s="50">
        <v>0</v>
      </c>
      <c r="AX630" s="50">
        <v>2.508666666666667</v>
      </c>
      <c r="AY630" s="50">
        <v>15.789230000000002</v>
      </c>
      <c r="AZ630" s="51">
        <v>0</v>
      </c>
      <c r="BA630" s="49">
        <v>0</v>
      </c>
      <c r="BB630" s="49">
        <v>0</v>
      </c>
      <c r="BC630" s="50">
        <v>0</v>
      </c>
      <c r="BD630" s="50">
        <v>0</v>
      </c>
      <c r="BE630" s="51">
        <v>0</v>
      </c>
      <c r="BF630" s="38"/>
      <c r="BG630" s="38"/>
      <c r="BK630" s="38"/>
      <c r="BL630" s="38"/>
      <c r="BM630" s="38"/>
      <c r="BN630" s="38"/>
      <c r="BO630" s="38"/>
      <c r="BP630" s="38"/>
      <c r="BQ630" s="38"/>
      <c r="BR630" s="38"/>
      <c r="BS630" s="38"/>
      <c r="BT630" s="38"/>
      <c r="BU630" s="38"/>
      <c r="BY630" s="38"/>
      <c r="BZ630" s="38"/>
      <c r="CJ630" s="38"/>
    </row>
    <row r="631" spans="2:88" x14ac:dyDescent="0.25">
      <c r="B631" s="8">
        <v>629</v>
      </c>
      <c r="C631" s="9" t="s">
        <v>12239</v>
      </c>
      <c r="D631" s="9" t="s">
        <v>12292</v>
      </c>
      <c r="E631" s="49">
        <v>7.5523886999999998</v>
      </c>
      <c r="F631" s="50">
        <v>2.572991</v>
      </c>
      <c r="G631" s="50">
        <v>4.1422699999999999</v>
      </c>
      <c r="H631" s="51">
        <v>13.11008</v>
      </c>
      <c r="I631" s="50">
        <v>0</v>
      </c>
      <c r="J631" s="50">
        <v>0</v>
      </c>
      <c r="K631" s="50">
        <v>0</v>
      </c>
      <c r="L631" s="50">
        <v>0</v>
      </c>
      <c r="M631" s="49">
        <v>6.1618842333333346</v>
      </c>
      <c r="N631" s="49">
        <v>1.0706149940533334</v>
      </c>
      <c r="O631" s="49">
        <v>1.7371279999999998</v>
      </c>
      <c r="P631" s="50">
        <v>0</v>
      </c>
      <c r="Q631" s="50">
        <v>0</v>
      </c>
      <c r="R631" s="50">
        <v>51.091293333333333</v>
      </c>
      <c r="S631" s="51">
        <v>0</v>
      </c>
      <c r="T631" s="50">
        <v>0</v>
      </c>
      <c r="U631" s="51">
        <v>8.1743666666666677</v>
      </c>
      <c r="V631" s="51">
        <v>0</v>
      </c>
      <c r="W631" s="50">
        <v>0</v>
      </c>
      <c r="X631" s="49">
        <v>0</v>
      </c>
      <c r="Y631" s="51">
        <v>17.341600000000003</v>
      </c>
      <c r="Z631" s="52">
        <v>0</v>
      </c>
      <c r="AA631" s="52">
        <v>0</v>
      </c>
      <c r="AB631" s="52">
        <v>0</v>
      </c>
      <c r="AC631" s="52">
        <v>0</v>
      </c>
      <c r="AD631" s="52">
        <v>0</v>
      </c>
      <c r="AE631" s="50">
        <v>0</v>
      </c>
      <c r="AF631" s="50">
        <v>0</v>
      </c>
      <c r="AG631" s="50">
        <v>0</v>
      </c>
      <c r="AH631" s="50">
        <v>8.8759905600000018</v>
      </c>
      <c r="AI631" s="52">
        <v>5.4636506518518519</v>
      </c>
      <c r="AJ631" s="49">
        <v>0</v>
      </c>
      <c r="AK631" s="50">
        <v>10.286318518518518</v>
      </c>
      <c r="AL631" s="50">
        <v>20.505111111111109</v>
      </c>
      <c r="AM631" s="50">
        <v>16.939999999999998</v>
      </c>
      <c r="AN631" s="50">
        <v>0</v>
      </c>
      <c r="AO631" s="50">
        <v>0</v>
      </c>
      <c r="AP631" s="50">
        <v>0</v>
      </c>
      <c r="AQ631" s="51">
        <v>0</v>
      </c>
      <c r="AR631" s="49">
        <v>8.4047400000000003</v>
      </c>
      <c r="AS631" s="50">
        <v>3.9020270270270272</v>
      </c>
      <c r="AT631" s="50">
        <v>4.8007400000000002</v>
      </c>
      <c r="AU631" s="50">
        <v>3.0457000000000001</v>
      </c>
      <c r="AV631" s="50">
        <v>60.749439166666676</v>
      </c>
      <c r="AW631" s="50">
        <v>0</v>
      </c>
      <c r="AX631" s="50">
        <v>5.0173333333333341</v>
      </c>
      <c r="AY631" s="50">
        <v>34.600519999999996</v>
      </c>
      <c r="AZ631" s="51">
        <v>0</v>
      </c>
      <c r="BA631" s="49">
        <v>0</v>
      </c>
      <c r="BB631" s="49">
        <v>0</v>
      </c>
      <c r="BC631" s="50">
        <v>0</v>
      </c>
      <c r="BD631" s="50">
        <v>0</v>
      </c>
      <c r="BE631" s="51">
        <v>0</v>
      </c>
      <c r="BF631" s="38"/>
      <c r="BG631" s="38"/>
      <c r="BK631" s="38"/>
      <c r="BL631" s="38"/>
      <c r="BM631" s="38"/>
      <c r="BN631" s="38"/>
      <c r="BO631" s="38"/>
      <c r="BP631" s="38"/>
      <c r="BQ631" s="38"/>
      <c r="BR631" s="38"/>
      <c r="BS631" s="38"/>
      <c r="BT631" s="38"/>
      <c r="BU631" s="38"/>
      <c r="BY631" s="38"/>
      <c r="BZ631" s="38"/>
      <c r="CJ631" s="38"/>
    </row>
    <row r="632" spans="2:88" x14ac:dyDescent="0.25">
      <c r="B632" s="8">
        <v>630</v>
      </c>
      <c r="C632" s="9" t="s">
        <v>12239</v>
      </c>
      <c r="D632" s="9" t="s">
        <v>12293</v>
      </c>
      <c r="E632" s="49">
        <v>10.0698516</v>
      </c>
      <c r="F632" s="50">
        <v>3.4306546666666669</v>
      </c>
      <c r="G632" s="50">
        <v>5.5230266666666665</v>
      </c>
      <c r="H632" s="51">
        <v>17.480106666666668</v>
      </c>
      <c r="I632" s="50">
        <v>0</v>
      </c>
      <c r="J632" s="50">
        <v>0</v>
      </c>
      <c r="K632" s="50">
        <v>0</v>
      </c>
      <c r="L632" s="50">
        <v>0</v>
      </c>
      <c r="M632" s="49">
        <v>6.1618842333333346</v>
      </c>
      <c r="N632" s="49">
        <v>1.0706149940533334</v>
      </c>
      <c r="O632" s="49">
        <v>1.7371279999999998</v>
      </c>
      <c r="P632" s="50">
        <v>0</v>
      </c>
      <c r="Q632" s="50">
        <v>0</v>
      </c>
      <c r="R632" s="50">
        <v>51.091293333333333</v>
      </c>
      <c r="S632" s="51">
        <v>0</v>
      </c>
      <c r="T632" s="50">
        <v>0</v>
      </c>
      <c r="U632" s="51">
        <v>8.1743666666666677</v>
      </c>
      <c r="V632" s="51">
        <v>0</v>
      </c>
      <c r="W632" s="50">
        <v>0</v>
      </c>
      <c r="X632" s="49">
        <v>0</v>
      </c>
      <c r="Y632" s="51">
        <v>17.341600000000003</v>
      </c>
      <c r="Z632" s="52">
        <v>0</v>
      </c>
      <c r="AA632" s="52">
        <v>0</v>
      </c>
      <c r="AB632" s="52">
        <v>0</v>
      </c>
      <c r="AC632" s="52">
        <v>0</v>
      </c>
      <c r="AD632" s="52">
        <v>0</v>
      </c>
      <c r="AE632" s="50">
        <v>0</v>
      </c>
      <c r="AF632" s="50">
        <v>0</v>
      </c>
      <c r="AG632" s="50">
        <v>0</v>
      </c>
      <c r="AH632" s="50">
        <v>8.8759905600000018</v>
      </c>
      <c r="AI632" s="52">
        <v>5.4636506518518519</v>
      </c>
      <c r="AJ632" s="49">
        <v>0</v>
      </c>
      <c r="AK632" s="50">
        <v>13.715091358024692</v>
      </c>
      <c r="AL632" s="50">
        <v>27.340148148148145</v>
      </c>
      <c r="AM632" s="50">
        <v>22.586666666666666</v>
      </c>
      <c r="AN632" s="50">
        <v>0</v>
      </c>
      <c r="AO632" s="50">
        <v>0</v>
      </c>
      <c r="AP632" s="50">
        <v>0</v>
      </c>
      <c r="AQ632" s="51">
        <v>0</v>
      </c>
      <c r="AR632" s="49">
        <v>8.4047400000000003</v>
      </c>
      <c r="AS632" s="50">
        <v>3.9020270270270272</v>
      </c>
      <c r="AT632" s="50">
        <v>4.8007400000000002</v>
      </c>
      <c r="AU632" s="50">
        <v>4.0609333333333337</v>
      </c>
      <c r="AV632" s="50">
        <v>74.564698888888898</v>
      </c>
      <c r="AW632" s="50">
        <v>0</v>
      </c>
      <c r="AX632" s="50">
        <v>5.0173333333333341</v>
      </c>
      <c r="AY632" s="50">
        <v>34.600519999999996</v>
      </c>
      <c r="AZ632" s="51">
        <v>0</v>
      </c>
      <c r="BA632" s="49">
        <v>0</v>
      </c>
      <c r="BB632" s="49">
        <v>0</v>
      </c>
      <c r="BC632" s="50">
        <v>0</v>
      </c>
      <c r="BD632" s="50">
        <v>0</v>
      </c>
      <c r="BE632" s="51">
        <v>0</v>
      </c>
      <c r="BF632" s="38"/>
      <c r="BG632" s="38"/>
      <c r="BK632" s="38"/>
      <c r="BL632" s="38"/>
      <c r="BM632" s="38"/>
      <c r="BN632" s="38"/>
      <c r="BO632" s="38"/>
      <c r="BP632" s="38"/>
      <c r="BQ632" s="38"/>
      <c r="BR632" s="38"/>
      <c r="BS632" s="38"/>
      <c r="BT632" s="38"/>
      <c r="BU632" s="38"/>
      <c r="BY632" s="38"/>
      <c r="BZ632" s="38"/>
      <c r="CJ632" s="38"/>
    </row>
    <row r="633" spans="2:88" x14ac:dyDescent="0.25">
      <c r="B633" s="8">
        <v>631</v>
      </c>
      <c r="C633" s="9" t="s">
        <v>12239</v>
      </c>
      <c r="D633" s="9" t="s">
        <v>12294</v>
      </c>
      <c r="E633" s="49">
        <v>12.5873145</v>
      </c>
      <c r="F633" s="50">
        <v>4.2883183333333337</v>
      </c>
      <c r="G633" s="50">
        <v>6.9037833333333332</v>
      </c>
      <c r="H633" s="51">
        <v>21.850133333333336</v>
      </c>
      <c r="I633" s="50">
        <v>0</v>
      </c>
      <c r="J633" s="50">
        <v>0</v>
      </c>
      <c r="K633" s="50">
        <v>0</v>
      </c>
      <c r="L633" s="50">
        <v>0</v>
      </c>
      <c r="M633" s="49">
        <v>6.1618842333333346</v>
      </c>
      <c r="N633" s="49">
        <v>1.0706149940533334</v>
      </c>
      <c r="O633" s="49">
        <v>1.7371279999999998</v>
      </c>
      <c r="P633" s="50">
        <v>0</v>
      </c>
      <c r="Q633" s="50">
        <v>0</v>
      </c>
      <c r="R633" s="50">
        <v>51.091293333333333</v>
      </c>
      <c r="S633" s="51">
        <v>0</v>
      </c>
      <c r="T633" s="50">
        <v>0</v>
      </c>
      <c r="U633" s="51">
        <v>8.1743666666666677</v>
      </c>
      <c r="V633" s="51">
        <v>0</v>
      </c>
      <c r="W633" s="50">
        <v>0</v>
      </c>
      <c r="X633" s="49">
        <v>0</v>
      </c>
      <c r="Y633" s="51">
        <v>17.341600000000003</v>
      </c>
      <c r="Z633" s="52">
        <v>0</v>
      </c>
      <c r="AA633" s="52">
        <v>0</v>
      </c>
      <c r="AB633" s="52">
        <v>0</v>
      </c>
      <c r="AC633" s="52">
        <v>0</v>
      </c>
      <c r="AD633" s="52">
        <v>0</v>
      </c>
      <c r="AE633" s="50">
        <v>0</v>
      </c>
      <c r="AF633" s="50">
        <v>0</v>
      </c>
      <c r="AG633" s="50">
        <v>0</v>
      </c>
      <c r="AH633" s="50">
        <v>8.8759905600000018</v>
      </c>
      <c r="AI633" s="52">
        <v>5.4636506518518519</v>
      </c>
      <c r="AJ633" s="49">
        <v>0</v>
      </c>
      <c r="AK633" s="50">
        <v>17.143864197530863</v>
      </c>
      <c r="AL633" s="50">
        <v>34.175185185185185</v>
      </c>
      <c r="AM633" s="50">
        <v>28.233333333333334</v>
      </c>
      <c r="AN633" s="50">
        <v>0</v>
      </c>
      <c r="AO633" s="50">
        <v>0</v>
      </c>
      <c r="AP633" s="50">
        <v>0</v>
      </c>
      <c r="AQ633" s="51">
        <v>0</v>
      </c>
      <c r="AR633" s="49">
        <v>8.4047400000000003</v>
      </c>
      <c r="AS633" s="50">
        <v>3.9020270270270272</v>
      </c>
      <c r="AT633" s="50">
        <v>4.8007400000000002</v>
      </c>
      <c r="AU633" s="50">
        <v>4.0609333333333337</v>
      </c>
      <c r="AV633" s="50">
        <v>74.564698888888898</v>
      </c>
      <c r="AW633" s="50">
        <v>0</v>
      </c>
      <c r="AX633" s="50">
        <v>5.0173333333333341</v>
      </c>
      <c r="AY633" s="50">
        <v>34.600519999999996</v>
      </c>
      <c r="AZ633" s="51">
        <v>0</v>
      </c>
      <c r="BA633" s="49">
        <v>0</v>
      </c>
      <c r="BB633" s="49">
        <v>0</v>
      </c>
      <c r="BC633" s="50">
        <v>0</v>
      </c>
      <c r="BD633" s="50">
        <v>0</v>
      </c>
      <c r="BE633" s="51">
        <v>0</v>
      </c>
      <c r="BF633" s="38"/>
      <c r="BG633" s="38"/>
      <c r="BK633" s="38"/>
      <c r="BL633" s="38"/>
      <c r="BM633" s="38"/>
      <c r="BN633" s="38"/>
      <c r="BO633" s="38"/>
      <c r="BP633" s="38"/>
      <c r="BQ633" s="38"/>
      <c r="BR633" s="38"/>
      <c r="BS633" s="38"/>
      <c r="BT633" s="38"/>
      <c r="BU633" s="38"/>
      <c r="BY633" s="38"/>
      <c r="BZ633" s="38"/>
      <c r="CJ633" s="38"/>
    </row>
    <row r="634" spans="2:88" x14ac:dyDescent="0.25">
      <c r="B634" s="8">
        <v>632</v>
      </c>
      <c r="C634" s="9" t="s">
        <v>12239</v>
      </c>
      <c r="D634" s="9" t="s">
        <v>12295</v>
      </c>
      <c r="E634" s="49">
        <v>15.1047774</v>
      </c>
      <c r="F634" s="50">
        <v>5.1459820000000001</v>
      </c>
      <c r="G634" s="50">
        <v>8.2845399999999998</v>
      </c>
      <c r="H634" s="51">
        <v>26.22016</v>
      </c>
      <c r="I634" s="50">
        <v>0</v>
      </c>
      <c r="J634" s="50">
        <v>0</v>
      </c>
      <c r="K634" s="50">
        <v>0</v>
      </c>
      <c r="L634" s="50">
        <v>0</v>
      </c>
      <c r="M634" s="49">
        <v>6.1618842333333346</v>
      </c>
      <c r="N634" s="49">
        <v>1.0706149940533334</v>
      </c>
      <c r="O634" s="49">
        <v>1.7371279999999998</v>
      </c>
      <c r="P634" s="50">
        <v>0</v>
      </c>
      <c r="Q634" s="50">
        <v>0</v>
      </c>
      <c r="R634" s="50">
        <v>51.091293333333333</v>
      </c>
      <c r="S634" s="51">
        <v>0</v>
      </c>
      <c r="T634" s="50">
        <v>0</v>
      </c>
      <c r="U634" s="51">
        <v>8.1743666666666677</v>
      </c>
      <c r="V634" s="51">
        <v>0</v>
      </c>
      <c r="W634" s="50">
        <v>0</v>
      </c>
      <c r="X634" s="49">
        <v>0</v>
      </c>
      <c r="Y634" s="51">
        <v>17.341600000000003</v>
      </c>
      <c r="Z634" s="52">
        <v>0</v>
      </c>
      <c r="AA634" s="52">
        <v>0</v>
      </c>
      <c r="AB634" s="52">
        <v>0</v>
      </c>
      <c r="AC634" s="52">
        <v>0</v>
      </c>
      <c r="AD634" s="52">
        <v>0</v>
      </c>
      <c r="AE634" s="50">
        <v>0</v>
      </c>
      <c r="AF634" s="50">
        <v>0</v>
      </c>
      <c r="AG634" s="50">
        <v>0</v>
      </c>
      <c r="AH634" s="50">
        <v>8.8759905600000018</v>
      </c>
      <c r="AI634" s="52">
        <v>5.4636506518518519</v>
      </c>
      <c r="AJ634" s="49">
        <v>0</v>
      </c>
      <c r="AK634" s="50">
        <v>20.572637037037037</v>
      </c>
      <c r="AL634" s="50">
        <v>41.010222222222218</v>
      </c>
      <c r="AM634" s="50">
        <v>33.879999999999995</v>
      </c>
      <c r="AN634" s="50">
        <v>0</v>
      </c>
      <c r="AO634" s="50">
        <v>0</v>
      </c>
      <c r="AP634" s="50">
        <v>0</v>
      </c>
      <c r="AQ634" s="51">
        <v>0</v>
      </c>
      <c r="AR634" s="49">
        <v>8.4047400000000003</v>
      </c>
      <c r="AS634" s="50">
        <v>3.9020270270270272</v>
      </c>
      <c r="AT634" s="50">
        <v>4.8007400000000002</v>
      </c>
      <c r="AU634" s="50">
        <v>5.0761666666666674</v>
      </c>
      <c r="AV634" s="50">
        <v>88.379958611111121</v>
      </c>
      <c r="AW634" s="50">
        <v>0</v>
      </c>
      <c r="AX634" s="50">
        <v>5.0173333333333341</v>
      </c>
      <c r="AY634" s="50">
        <v>34.600519999999996</v>
      </c>
      <c r="AZ634" s="51">
        <v>0</v>
      </c>
      <c r="BA634" s="49">
        <v>0</v>
      </c>
      <c r="BB634" s="49">
        <v>0</v>
      </c>
      <c r="BC634" s="50">
        <v>0</v>
      </c>
      <c r="BD634" s="50">
        <v>0</v>
      </c>
      <c r="BE634" s="51">
        <v>0</v>
      </c>
      <c r="BF634" s="38"/>
      <c r="BG634" s="38"/>
      <c r="BK634" s="38"/>
      <c r="BL634" s="38"/>
      <c r="BM634" s="38"/>
      <c r="BN634" s="38"/>
      <c r="BO634" s="38"/>
      <c r="BP634" s="38"/>
      <c r="BQ634" s="38"/>
      <c r="BR634" s="38"/>
      <c r="BS634" s="38"/>
      <c r="BT634" s="38"/>
      <c r="BU634" s="38"/>
      <c r="BY634" s="38"/>
      <c r="BZ634" s="38"/>
      <c r="CJ634" s="38"/>
    </row>
    <row r="635" spans="2:88" x14ac:dyDescent="0.25">
      <c r="B635" s="8">
        <v>633</v>
      </c>
      <c r="C635" s="9" t="s">
        <v>12239</v>
      </c>
      <c r="D635" s="9" t="s">
        <v>12296</v>
      </c>
      <c r="E635" s="49">
        <v>11.328583049999999</v>
      </c>
      <c r="F635" s="50">
        <v>3.8594865</v>
      </c>
      <c r="G635" s="50">
        <v>6.2134049999999998</v>
      </c>
      <c r="H635" s="51">
        <v>19.665120000000002</v>
      </c>
      <c r="I635" s="50">
        <v>0</v>
      </c>
      <c r="J635" s="50">
        <v>0</v>
      </c>
      <c r="K635" s="50">
        <v>0</v>
      </c>
      <c r="L635" s="50">
        <v>0</v>
      </c>
      <c r="M635" s="49">
        <v>9.2428263500000014</v>
      </c>
      <c r="N635" s="49">
        <v>1.3535408698222222</v>
      </c>
      <c r="O635" s="49">
        <v>2.6056919999999995</v>
      </c>
      <c r="P635" s="50">
        <v>0</v>
      </c>
      <c r="Q635" s="50">
        <v>0</v>
      </c>
      <c r="R635" s="50">
        <v>84.639939999999996</v>
      </c>
      <c r="S635" s="51">
        <v>0</v>
      </c>
      <c r="T635" s="50">
        <v>0</v>
      </c>
      <c r="U635" s="51">
        <v>8.7411133333333364</v>
      </c>
      <c r="V635" s="51">
        <v>0</v>
      </c>
      <c r="W635" s="50">
        <v>0</v>
      </c>
      <c r="X635" s="49">
        <v>0</v>
      </c>
      <c r="Y635" s="51">
        <v>30.796533333333336</v>
      </c>
      <c r="Z635" s="52">
        <v>0</v>
      </c>
      <c r="AA635" s="52">
        <v>0</v>
      </c>
      <c r="AB635" s="52">
        <v>0</v>
      </c>
      <c r="AC635" s="52">
        <v>0</v>
      </c>
      <c r="AD635" s="52">
        <v>0</v>
      </c>
      <c r="AE635" s="50">
        <v>0</v>
      </c>
      <c r="AF635" s="50">
        <v>0</v>
      </c>
      <c r="AG635" s="50">
        <v>0</v>
      </c>
      <c r="AH635" s="50">
        <v>13.313985840000004</v>
      </c>
      <c r="AI635" s="52">
        <v>8.180473837037038</v>
      </c>
      <c r="AJ635" s="49">
        <v>0</v>
      </c>
      <c r="AK635" s="50">
        <v>15.429477777777777</v>
      </c>
      <c r="AL635" s="50">
        <v>30.757666666666665</v>
      </c>
      <c r="AM635" s="50">
        <v>25.409999999999997</v>
      </c>
      <c r="AN635" s="50">
        <v>0</v>
      </c>
      <c r="AO635" s="50">
        <v>0</v>
      </c>
      <c r="AP635" s="50">
        <v>0</v>
      </c>
      <c r="AQ635" s="51">
        <v>0</v>
      </c>
      <c r="AR635" s="49">
        <v>12.60711</v>
      </c>
      <c r="AS635" s="50">
        <v>3.9020270270270272</v>
      </c>
      <c r="AT635" s="50">
        <v>7.2011099999999999</v>
      </c>
      <c r="AU635" s="50">
        <v>4.5685500000000001</v>
      </c>
      <c r="AV635" s="50">
        <v>91.124158750000007</v>
      </c>
      <c r="AW635" s="50">
        <v>0</v>
      </c>
      <c r="AX635" s="50">
        <v>7.5260000000000016</v>
      </c>
      <c r="AY635" s="50">
        <v>48.525563333333338</v>
      </c>
      <c r="AZ635" s="51">
        <v>0</v>
      </c>
      <c r="BA635" s="49">
        <v>0</v>
      </c>
      <c r="BB635" s="49">
        <v>0</v>
      </c>
      <c r="BC635" s="50">
        <v>0</v>
      </c>
      <c r="BD635" s="50">
        <v>0</v>
      </c>
      <c r="BE635" s="51">
        <v>0</v>
      </c>
      <c r="BF635" s="38"/>
      <c r="BG635" s="38"/>
      <c r="BK635" s="38"/>
      <c r="BL635" s="38"/>
      <c r="BM635" s="38"/>
      <c r="BN635" s="38"/>
      <c r="BO635" s="38"/>
      <c r="BP635" s="38"/>
      <c r="BQ635" s="38"/>
      <c r="BR635" s="38"/>
      <c r="BS635" s="38"/>
      <c r="BT635" s="38"/>
      <c r="BU635" s="38"/>
      <c r="BY635" s="38"/>
      <c r="BZ635" s="38"/>
      <c r="CJ635" s="38"/>
    </row>
    <row r="636" spans="2:88" x14ac:dyDescent="0.25">
      <c r="B636" s="8">
        <v>634</v>
      </c>
      <c r="C636" s="9" t="s">
        <v>12239</v>
      </c>
      <c r="D636" s="9" t="s">
        <v>12297</v>
      </c>
      <c r="E636" s="49">
        <v>15.1047774</v>
      </c>
      <c r="F636" s="50">
        <v>5.1459820000000001</v>
      </c>
      <c r="G636" s="50">
        <v>8.2845399999999998</v>
      </c>
      <c r="H636" s="51">
        <v>26.22016</v>
      </c>
      <c r="I636" s="50">
        <v>0</v>
      </c>
      <c r="J636" s="50">
        <v>0</v>
      </c>
      <c r="K636" s="50">
        <v>0</v>
      </c>
      <c r="L636" s="50">
        <v>0</v>
      </c>
      <c r="M636" s="49">
        <v>9.2428263500000014</v>
      </c>
      <c r="N636" s="49">
        <v>1.3535408698222222</v>
      </c>
      <c r="O636" s="49">
        <v>2.6056919999999995</v>
      </c>
      <c r="P636" s="50">
        <v>0</v>
      </c>
      <c r="Q636" s="50">
        <v>0</v>
      </c>
      <c r="R636" s="50">
        <v>84.639939999999996</v>
      </c>
      <c r="S636" s="51">
        <v>0</v>
      </c>
      <c r="T636" s="50">
        <v>0</v>
      </c>
      <c r="U636" s="51">
        <v>8.7411133333333364</v>
      </c>
      <c r="V636" s="51">
        <v>0</v>
      </c>
      <c r="W636" s="50">
        <v>0</v>
      </c>
      <c r="X636" s="49">
        <v>0</v>
      </c>
      <c r="Y636" s="51">
        <v>30.796533333333336</v>
      </c>
      <c r="Z636" s="52">
        <v>0</v>
      </c>
      <c r="AA636" s="52">
        <v>0</v>
      </c>
      <c r="AB636" s="52">
        <v>0</v>
      </c>
      <c r="AC636" s="52">
        <v>0</v>
      </c>
      <c r="AD636" s="52">
        <v>0</v>
      </c>
      <c r="AE636" s="50">
        <v>0</v>
      </c>
      <c r="AF636" s="50">
        <v>0</v>
      </c>
      <c r="AG636" s="50">
        <v>0</v>
      </c>
      <c r="AH636" s="50">
        <v>13.313985840000004</v>
      </c>
      <c r="AI636" s="52">
        <v>8.180473837037038</v>
      </c>
      <c r="AJ636" s="49">
        <v>0</v>
      </c>
      <c r="AK636" s="50">
        <v>20.572637037037037</v>
      </c>
      <c r="AL636" s="50">
        <v>41.010222222222218</v>
      </c>
      <c r="AM636" s="50">
        <v>33.879999999999995</v>
      </c>
      <c r="AN636" s="50">
        <v>0</v>
      </c>
      <c r="AO636" s="50">
        <v>0</v>
      </c>
      <c r="AP636" s="50">
        <v>0</v>
      </c>
      <c r="AQ636" s="51">
        <v>0</v>
      </c>
      <c r="AR636" s="49">
        <v>12.60711</v>
      </c>
      <c r="AS636" s="50">
        <v>3.9020270270270272</v>
      </c>
      <c r="AT636" s="50">
        <v>7.2011099999999999</v>
      </c>
      <c r="AU636" s="50">
        <v>6.0914000000000001</v>
      </c>
      <c r="AV636" s="50">
        <v>111.84704833333335</v>
      </c>
      <c r="AW636" s="50">
        <v>0</v>
      </c>
      <c r="AX636" s="50">
        <v>7.5260000000000016</v>
      </c>
      <c r="AY636" s="50">
        <v>48.525563333333338</v>
      </c>
      <c r="AZ636" s="51">
        <v>0</v>
      </c>
      <c r="BA636" s="49">
        <v>0</v>
      </c>
      <c r="BB636" s="49">
        <v>0</v>
      </c>
      <c r="BC636" s="50">
        <v>0</v>
      </c>
      <c r="BD636" s="50">
        <v>0</v>
      </c>
      <c r="BE636" s="51">
        <v>0</v>
      </c>
      <c r="BF636" s="38"/>
      <c r="BG636" s="38"/>
      <c r="BK636" s="38"/>
      <c r="BL636" s="38"/>
      <c r="BM636" s="38"/>
      <c r="BN636" s="38"/>
      <c r="BO636" s="38"/>
      <c r="BP636" s="38"/>
      <c r="BQ636" s="38"/>
      <c r="BR636" s="38"/>
      <c r="BS636" s="38"/>
      <c r="BT636" s="38"/>
      <c r="BU636" s="38"/>
      <c r="BY636" s="38"/>
      <c r="BZ636" s="38"/>
      <c r="CJ636" s="38"/>
    </row>
    <row r="637" spans="2:88" x14ac:dyDescent="0.25">
      <c r="B637" s="8">
        <v>635</v>
      </c>
      <c r="C637" s="9" t="s">
        <v>12239</v>
      </c>
      <c r="D637" s="9" t="s">
        <v>12298</v>
      </c>
      <c r="E637" s="49">
        <v>18.88097175</v>
      </c>
      <c r="F637" s="50">
        <v>6.4324775000000001</v>
      </c>
      <c r="G637" s="50">
        <v>10.355675</v>
      </c>
      <c r="H637" s="51">
        <v>32.775199999999998</v>
      </c>
      <c r="I637" s="50">
        <v>0</v>
      </c>
      <c r="J637" s="50">
        <v>0</v>
      </c>
      <c r="K637" s="50">
        <v>0</v>
      </c>
      <c r="L637" s="50">
        <v>0</v>
      </c>
      <c r="M637" s="49">
        <v>9.2428263500000014</v>
      </c>
      <c r="N637" s="49">
        <v>1.3535408698222222</v>
      </c>
      <c r="O637" s="49">
        <v>2.6056919999999995</v>
      </c>
      <c r="P637" s="50">
        <v>0</v>
      </c>
      <c r="Q637" s="50">
        <v>0</v>
      </c>
      <c r="R637" s="50">
        <v>84.639939999999996</v>
      </c>
      <c r="S637" s="51">
        <v>0</v>
      </c>
      <c r="T637" s="50">
        <v>0</v>
      </c>
      <c r="U637" s="51">
        <v>8.7411133333333364</v>
      </c>
      <c r="V637" s="51">
        <v>0</v>
      </c>
      <c r="W637" s="50">
        <v>0</v>
      </c>
      <c r="X637" s="49">
        <v>0</v>
      </c>
      <c r="Y637" s="51">
        <v>30.796533333333336</v>
      </c>
      <c r="Z637" s="52">
        <v>0</v>
      </c>
      <c r="AA637" s="52">
        <v>0</v>
      </c>
      <c r="AB637" s="52">
        <v>0</v>
      </c>
      <c r="AC637" s="52">
        <v>0</v>
      </c>
      <c r="AD637" s="52">
        <v>0</v>
      </c>
      <c r="AE637" s="50">
        <v>0</v>
      </c>
      <c r="AF637" s="50">
        <v>0</v>
      </c>
      <c r="AG637" s="50">
        <v>0</v>
      </c>
      <c r="AH637" s="50">
        <v>13.313985840000004</v>
      </c>
      <c r="AI637" s="52">
        <v>8.180473837037038</v>
      </c>
      <c r="AJ637" s="49">
        <v>0</v>
      </c>
      <c r="AK637" s="50">
        <v>25.715796296296297</v>
      </c>
      <c r="AL637" s="50">
        <v>51.262777777777771</v>
      </c>
      <c r="AM637" s="50">
        <v>42.349999999999994</v>
      </c>
      <c r="AN637" s="50">
        <v>0</v>
      </c>
      <c r="AO637" s="50">
        <v>0</v>
      </c>
      <c r="AP637" s="50">
        <v>0</v>
      </c>
      <c r="AQ637" s="51">
        <v>0</v>
      </c>
      <c r="AR637" s="49">
        <v>12.60711</v>
      </c>
      <c r="AS637" s="50">
        <v>3.9020270270270272</v>
      </c>
      <c r="AT637" s="50">
        <v>7.2011099999999999</v>
      </c>
      <c r="AU637" s="50">
        <v>6.0914000000000001</v>
      </c>
      <c r="AV637" s="50">
        <v>111.84704833333335</v>
      </c>
      <c r="AW637" s="50">
        <v>0</v>
      </c>
      <c r="AX637" s="50">
        <v>7.5260000000000016</v>
      </c>
      <c r="AY637" s="50">
        <v>48.525563333333338</v>
      </c>
      <c r="AZ637" s="51">
        <v>0</v>
      </c>
      <c r="BA637" s="49">
        <v>0</v>
      </c>
      <c r="BB637" s="49">
        <v>0</v>
      </c>
      <c r="BC637" s="50">
        <v>0</v>
      </c>
      <c r="BD637" s="50">
        <v>0</v>
      </c>
      <c r="BE637" s="51">
        <v>0</v>
      </c>
      <c r="BF637" s="38"/>
      <c r="BG637" s="38"/>
      <c r="BK637" s="38"/>
      <c r="BL637" s="38"/>
      <c r="BM637" s="38"/>
      <c r="BN637" s="38"/>
      <c r="BO637" s="38"/>
      <c r="BP637" s="38"/>
      <c r="BQ637" s="38"/>
      <c r="BR637" s="38"/>
      <c r="BS637" s="38"/>
      <c r="BT637" s="38"/>
      <c r="BU637" s="38"/>
      <c r="BY637" s="38"/>
      <c r="BZ637" s="38"/>
      <c r="CJ637" s="38"/>
    </row>
    <row r="638" spans="2:88" x14ac:dyDescent="0.25">
      <c r="B638" s="8">
        <v>636</v>
      </c>
      <c r="C638" s="9" t="s">
        <v>12239</v>
      </c>
      <c r="D638" s="9" t="s">
        <v>12299</v>
      </c>
      <c r="E638" s="49">
        <v>22.657166099999998</v>
      </c>
      <c r="F638" s="50">
        <v>7.7189730000000001</v>
      </c>
      <c r="G638" s="50">
        <v>12.42681</v>
      </c>
      <c r="H638" s="51">
        <v>39.330240000000003</v>
      </c>
      <c r="I638" s="50">
        <v>0</v>
      </c>
      <c r="J638" s="50">
        <v>0</v>
      </c>
      <c r="K638" s="50">
        <v>0</v>
      </c>
      <c r="L638" s="50">
        <v>0</v>
      </c>
      <c r="M638" s="49">
        <v>9.2428263500000014</v>
      </c>
      <c r="N638" s="49">
        <v>1.3535408698222222</v>
      </c>
      <c r="O638" s="49">
        <v>2.6056919999999995</v>
      </c>
      <c r="P638" s="50">
        <v>0</v>
      </c>
      <c r="Q638" s="50">
        <v>0</v>
      </c>
      <c r="R638" s="50">
        <v>84.639939999999996</v>
      </c>
      <c r="S638" s="51">
        <v>0</v>
      </c>
      <c r="T638" s="50">
        <v>0</v>
      </c>
      <c r="U638" s="51">
        <v>8.7411133333333364</v>
      </c>
      <c r="V638" s="51">
        <v>0</v>
      </c>
      <c r="W638" s="50">
        <v>0</v>
      </c>
      <c r="X638" s="49">
        <v>0</v>
      </c>
      <c r="Y638" s="51">
        <v>30.796533333333336</v>
      </c>
      <c r="Z638" s="52">
        <v>0</v>
      </c>
      <c r="AA638" s="52">
        <v>0</v>
      </c>
      <c r="AB638" s="52">
        <v>0</v>
      </c>
      <c r="AC638" s="52">
        <v>0</v>
      </c>
      <c r="AD638" s="52">
        <v>0</v>
      </c>
      <c r="AE638" s="50">
        <v>0</v>
      </c>
      <c r="AF638" s="50">
        <v>0</v>
      </c>
      <c r="AG638" s="50">
        <v>0</v>
      </c>
      <c r="AH638" s="50">
        <v>13.313985840000004</v>
      </c>
      <c r="AI638" s="52">
        <v>8.180473837037038</v>
      </c>
      <c r="AJ638" s="49">
        <v>0</v>
      </c>
      <c r="AK638" s="50">
        <v>30.858955555555553</v>
      </c>
      <c r="AL638" s="50">
        <v>61.515333333333331</v>
      </c>
      <c r="AM638" s="50">
        <v>50.819999999999993</v>
      </c>
      <c r="AN638" s="50">
        <v>0</v>
      </c>
      <c r="AO638" s="50">
        <v>0</v>
      </c>
      <c r="AP638" s="50">
        <v>0</v>
      </c>
      <c r="AQ638" s="51">
        <v>0</v>
      </c>
      <c r="AR638" s="49">
        <v>12.60711</v>
      </c>
      <c r="AS638" s="50">
        <v>3.9020270270270272</v>
      </c>
      <c r="AT638" s="50">
        <v>7.2011099999999999</v>
      </c>
      <c r="AU638" s="50">
        <v>7.6142500000000011</v>
      </c>
      <c r="AV638" s="50">
        <v>132.56993791666667</v>
      </c>
      <c r="AW638" s="50">
        <v>0</v>
      </c>
      <c r="AX638" s="50">
        <v>7.5260000000000016</v>
      </c>
      <c r="AY638" s="50">
        <v>48.525563333333338</v>
      </c>
      <c r="AZ638" s="51">
        <v>0</v>
      </c>
      <c r="BA638" s="49">
        <v>0</v>
      </c>
      <c r="BB638" s="49">
        <v>0</v>
      </c>
      <c r="BC638" s="50">
        <v>0</v>
      </c>
      <c r="BD638" s="50">
        <v>0</v>
      </c>
      <c r="BE638" s="51">
        <v>0</v>
      </c>
      <c r="BF638" s="38"/>
      <c r="BG638" s="38"/>
      <c r="BK638" s="38"/>
      <c r="BL638" s="38"/>
      <c r="BM638" s="38"/>
      <c r="BN638" s="38"/>
      <c r="BO638" s="38"/>
      <c r="BP638" s="38"/>
      <c r="BQ638" s="38"/>
      <c r="BR638" s="38"/>
      <c r="BS638" s="38"/>
      <c r="BT638" s="38"/>
      <c r="BU638" s="38"/>
      <c r="BY638" s="38"/>
      <c r="BZ638" s="38"/>
      <c r="CJ638" s="38"/>
    </row>
    <row r="639" spans="2:88" x14ac:dyDescent="0.25">
      <c r="B639" s="8">
        <v>637</v>
      </c>
      <c r="C639" s="9" t="s">
        <v>12239</v>
      </c>
      <c r="D639" s="9" t="s">
        <v>12300</v>
      </c>
      <c r="E639" s="49">
        <v>3.7761943499999999</v>
      </c>
      <c r="F639" s="50">
        <v>1.2864955</v>
      </c>
      <c r="G639" s="50">
        <v>4.1422699999999999</v>
      </c>
      <c r="H639" s="51">
        <v>6.55504</v>
      </c>
      <c r="I639" s="50">
        <v>0</v>
      </c>
      <c r="J639" s="50">
        <v>0</v>
      </c>
      <c r="K639" s="50">
        <v>0</v>
      </c>
      <c r="L639" s="50">
        <v>0</v>
      </c>
      <c r="M639" s="49">
        <v>3.0809421166666673</v>
      </c>
      <c r="N639" s="49">
        <v>0.83968036245333333</v>
      </c>
      <c r="O639" s="49">
        <v>0.86856399999999989</v>
      </c>
      <c r="P639" s="50">
        <v>0</v>
      </c>
      <c r="Q639" s="50">
        <v>0</v>
      </c>
      <c r="R639" s="50">
        <v>17.259979999999999</v>
      </c>
      <c r="S639" s="51">
        <v>0</v>
      </c>
      <c r="T639" s="50">
        <v>0</v>
      </c>
      <c r="U639" s="51">
        <v>3.2444833333333336</v>
      </c>
      <c r="V639" s="51">
        <v>0</v>
      </c>
      <c r="W639" s="50">
        <v>0</v>
      </c>
      <c r="X639" s="49">
        <v>0</v>
      </c>
      <c r="Y639" s="51">
        <v>10.614133333333333</v>
      </c>
      <c r="Z639" s="52">
        <v>0</v>
      </c>
      <c r="AA639" s="52">
        <v>0</v>
      </c>
      <c r="AB639" s="52">
        <v>0</v>
      </c>
      <c r="AC639" s="52">
        <v>0</v>
      </c>
      <c r="AD639" s="52">
        <v>0</v>
      </c>
      <c r="AE639" s="50">
        <v>0</v>
      </c>
      <c r="AF639" s="50">
        <v>0</v>
      </c>
      <c r="AG639" s="50">
        <v>0</v>
      </c>
      <c r="AH639" s="50">
        <v>4.4379952800000009</v>
      </c>
      <c r="AI639" s="52">
        <v>2.7468274666666663</v>
      </c>
      <c r="AJ639" s="49">
        <v>0</v>
      </c>
      <c r="AK639" s="50">
        <v>5.1431592592592592</v>
      </c>
      <c r="AL639" s="50">
        <v>10.252555555555555</v>
      </c>
      <c r="AM639" s="50">
        <v>0</v>
      </c>
      <c r="AN639" s="50">
        <v>11.539160000000001</v>
      </c>
      <c r="AO639" s="50">
        <v>2.3023255813953494</v>
      </c>
      <c r="AP639" s="50">
        <v>7.2424499999999998</v>
      </c>
      <c r="AQ639" s="51">
        <v>3.268333333333334</v>
      </c>
      <c r="AR639" s="49">
        <v>4.2023700000000002</v>
      </c>
      <c r="AS639" s="50">
        <v>3.9020270270270272</v>
      </c>
      <c r="AT639" s="50">
        <v>2.4003700000000001</v>
      </c>
      <c r="AU639" s="50">
        <v>1.52285</v>
      </c>
      <c r="AV639" s="50">
        <v>30.374719583333338</v>
      </c>
      <c r="AW639" s="50">
        <v>0</v>
      </c>
      <c r="AX639" s="50">
        <v>2.508666666666667</v>
      </c>
      <c r="AY639" s="50">
        <v>15.789230000000002</v>
      </c>
      <c r="AZ639" s="51">
        <v>0</v>
      </c>
      <c r="BA639" s="49">
        <v>0</v>
      </c>
      <c r="BB639" s="49">
        <v>0</v>
      </c>
      <c r="BC639" s="50">
        <v>0</v>
      </c>
      <c r="BD639" s="50">
        <v>0</v>
      </c>
      <c r="BE639" s="51">
        <v>0</v>
      </c>
      <c r="BF639" s="38"/>
      <c r="BG639" s="38"/>
      <c r="BK639" s="38"/>
      <c r="BL639" s="38"/>
      <c r="BM639" s="38"/>
      <c r="BN639" s="38"/>
      <c r="BO639" s="38"/>
      <c r="BP639" s="38"/>
      <c r="BQ639" s="38"/>
      <c r="BR639" s="38"/>
      <c r="BS639" s="38"/>
      <c r="BT639" s="38"/>
      <c r="BU639" s="38"/>
      <c r="BY639" s="38"/>
      <c r="BZ639" s="38"/>
      <c r="CJ639" s="38"/>
    </row>
    <row r="640" spans="2:88" x14ac:dyDescent="0.25">
      <c r="B640" s="8">
        <v>638</v>
      </c>
      <c r="C640" s="9" t="s">
        <v>12239</v>
      </c>
      <c r="D640" s="9" t="s">
        <v>12301</v>
      </c>
      <c r="E640" s="49">
        <v>5.0349257999999999</v>
      </c>
      <c r="F640" s="50">
        <v>1.7153273333333334</v>
      </c>
      <c r="G640" s="50">
        <v>5.5230266666666665</v>
      </c>
      <c r="H640" s="51">
        <v>8.7400533333333339</v>
      </c>
      <c r="I640" s="50">
        <v>0</v>
      </c>
      <c r="J640" s="50">
        <v>0</v>
      </c>
      <c r="K640" s="50">
        <v>0</v>
      </c>
      <c r="L640" s="50">
        <v>0</v>
      </c>
      <c r="M640" s="49">
        <v>3.0809421166666673</v>
      </c>
      <c r="N640" s="49">
        <v>0.83968036245333333</v>
      </c>
      <c r="O640" s="49">
        <v>0.86856399999999989</v>
      </c>
      <c r="P640" s="50">
        <v>0</v>
      </c>
      <c r="Q640" s="50">
        <v>0</v>
      </c>
      <c r="R640" s="50">
        <v>17.259979999999999</v>
      </c>
      <c r="S640" s="51">
        <v>0</v>
      </c>
      <c r="T640" s="50">
        <v>0</v>
      </c>
      <c r="U640" s="51">
        <v>3.2444833333333336</v>
      </c>
      <c r="V640" s="51">
        <v>0</v>
      </c>
      <c r="W640" s="50">
        <v>0</v>
      </c>
      <c r="X640" s="49">
        <v>0</v>
      </c>
      <c r="Y640" s="51">
        <v>10.614133333333333</v>
      </c>
      <c r="Z640" s="52">
        <v>0</v>
      </c>
      <c r="AA640" s="52">
        <v>0</v>
      </c>
      <c r="AB640" s="52">
        <v>0</v>
      </c>
      <c r="AC640" s="52">
        <v>0</v>
      </c>
      <c r="AD640" s="52">
        <v>0</v>
      </c>
      <c r="AE640" s="50">
        <v>0</v>
      </c>
      <c r="AF640" s="50">
        <v>0</v>
      </c>
      <c r="AG640" s="50">
        <v>0</v>
      </c>
      <c r="AH640" s="50">
        <v>4.4379952800000009</v>
      </c>
      <c r="AI640" s="52">
        <v>2.7468274666666663</v>
      </c>
      <c r="AJ640" s="49">
        <v>0</v>
      </c>
      <c r="AK640" s="50">
        <v>6.8575456790123459</v>
      </c>
      <c r="AL640" s="50">
        <v>13.670074074074073</v>
      </c>
      <c r="AM640" s="50">
        <v>0</v>
      </c>
      <c r="AN640" s="50">
        <v>15.385546666666668</v>
      </c>
      <c r="AO640" s="50">
        <v>3.0697674418604657</v>
      </c>
      <c r="AP640" s="50">
        <v>9.6565999999999992</v>
      </c>
      <c r="AQ640" s="51">
        <v>4.3577777777777786</v>
      </c>
      <c r="AR640" s="49">
        <v>4.2023700000000002</v>
      </c>
      <c r="AS640" s="50">
        <v>3.9020270270270272</v>
      </c>
      <c r="AT640" s="50">
        <v>2.4003700000000001</v>
      </c>
      <c r="AU640" s="50">
        <v>2.0304666666666669</v>
      </c>
      <c r="AV640" s="50">
        <v>37.282349444444449</v>
      </c>
      <c r="AW640" s="50">
        <v>0</v>
      </c>
      <c r="AX640" s="50">
        <v>2.508666666666667</v>
      </c>
      <c r="AY640" s="50">
        <v>15.789230000000002</v>
      </c>
      <c r="AZ640" s="51">
        <v>0</v>
      </c>
      <c r="BA640" s="49">
        <v>0</v>
      </c>
      <c r="BB640" s="49">
        <v>0</v>
      </c>
      <c r="BC640" s="50">
        <v>0</v>
      </c>
      <c r="BD640" s="50">
        <v>0</v>
      </c>
      <c r="BE640" s="51">
        <v>0</v>
      </c>
      <c r="BF640" s="38"/>
      <c r="BG640" s="38"/>
      <c r="BK640" s="38"/>
      <c r="BL640" s="38"/>
      <c r="BM640" s="38"/>
      <c r="BN640" s="38"/>
      <c r="BO640" s="38"/>
      <c r="BP640" s="38"/>
      <c r="BQ640" s="38"/>
      <c r="BR640" s="38"/>
      <c r="BS640" s="38"/>
      <c r="BT640" s="38"/>
      <c r="BU640" s="38"/>
      <c r="BY640" s="38"/>
      <c r="BZ640" s="38"/>
      <c r="CJ640" s="38"/>
    </row>
    <row r="641" spans="2:88" x14ac:dyDescent="0.25">
      <c r="B641" s="8">
        <v>639</v>
      </c>
      <c r="C641" s="9" t="s">
        <v>12239</v>
      </c>
      <c r="D641" s="9" t="s">
        <v>12302</v>
      </c>
      <c r="E641" s="49">
        <v>6.2936572499999999</v>
      </c>
      <c r="F641" s="50">
        <v>2.1441591666666668</v>
      </c>
      <c r="G641" s="50">
        <v>6.9037833333333332</v>
      </c>
      <c r="H641" s="51">
        <v>10.925066666666668</v>
      </c>
      <c r="I641" s="50">
        <v>0</v>
      </c>
      <c r="J641" s="50">
        <v>0</v>
      </c>
      <c r="K641" s="50">
        <v>0</v>
      </c>
      <c r="L641" s="50">
        <v>0</v>
      </c>
      <c r="M641" s="49">
        <v>3.0809421166666673</v>
      </c>
      <c r="N641" s="49">
        <v>0.83968036245333333</v>
      </c>
      <c r="O641" s="49">
        <v>0.86856399999999989</v>
      </c>
      <c r="P641" s="50">
        <v>0</v>
      </c>
      <c r="Q641" s="50">
        <v>0</v>
      </c>
      <c r="R641" s="50">
        <v>17.259979999999999</v>
      </c>
      <c r="S641" s="51">
        <v>0</v>
      </c>
      <c r="T641" s="50">
        <v>0</v>
      </c>
      <c r="U641" s="51">
        <v>3.2444833333333336</v>
      </c>
      <c r="V641" s="51">
        <v>0</v>
      </c>
      <c r="W641" s="50">
        <v>0</v>
      </c>
      <c r="X641" s="49">
        <v>0</v>
      </c>
      <c r="Y641" s="51">
        <v>10.614133333333333</v>
      </c>
      <c r="Z641" s="52">
        <v>0</v>
      </c>
      <c r="AA641" s="52">
        <v>0</v>
      </c>
      <c r="AB641" s="52">
        <v>0</v>
      </c>
      <c r="AC641" s="52">
        <v>0</v>
      </c>
      <c r="AD641" s="52">
        <v>0</v>
      </c>
      <c r="AE641" s="50">
        <v>0</v>
      </c>
      <c r="AF641" s="50">
        <v>0</v>
      </c>
      <c r="AG641" s="50">
        <v>0</v>
      </c>
      <c r="AH641" s="50">
        <v>4.4379952800000009</v>
      </c>
      <c r="AI641" s="52">
        <v>2.7468274666666663</v>
      </c>
      <c r="AJ641" s="49">
        <v>0</v>
      </c>
      <c r="AK641" s="50">
        <v>8.5719320987654317</v>
      </c>
      <c r="AL641" s="50">
        <v>17.087592592592593</v>
      </c>
      <c r="AM641" s="50">
        <v>0</v>
      </c>
      <c r="AN641" s="50">
        <v>19.231933333333334</v>
      </c>
      <c r="AO641" s="50">
        <v>3.837209302325582</v>
      </c>
      <c r="AP641" s="50">
        <v>12.070749999999999</v>
      </c>
      <c r="AQ641" s="51">
        <v>5.4472222222222229</v>
      </c>
      <c r="AR641" s="49">
        <v>4.2023700000000002</v>
      </c>
      <c r="AS641" s="50">
        <v>3.9020270270270272</v>
      </c>
      <c r="AT641" s="50">
        <v>2.4003700000000001</v>
      </c>
      <c r="AU641" s="50">
        <v>2.0304666666666669</v>
      </c>
      <c r="AV641" s="50">
        <v>37.282349444444449</v>
      </c>
      <c r="AW641" s="50">
        <v>0</v>
      </c>
      <c r="AX641" s="50">
        <v>2.508666666666667</v>
      </c>
      <c r="AY641" s="50">
        <v>15.789230000000002</v>
      </c>
      <c r="AZ641" s="51">
        <v>0</v>
      </c>
      <c r="BA641" s="49">
        <v>0</v>
      </c>
      <c r="BB641" s="49">
        <v>0</v>
      </c>
      <c r="BC641" s="50">
        <v>0</v>
      </c>
      <c r="BD641" s="50">
        <v>0</v>
      </c>
      <c r="BE641" s="51">
        <v>0</v>
      </c>
      <c r="BF641" s="38"/>
      <c r="BG641" s="38"/>
      <c r="BK641" s="38"/>
      <c r="BL641" s="38"/>
      <c r="BM641" s="38"/>
      <c r="BN641" s="38"/>
      <c r="BO641" s="38"/>
      <c r="BP641" s="38"/>
      <c r="BQ641" s="38"/>
      <c r="BR641" s="38"/>
      <c r="BS641" s="38"/>
      <c r="BT641" s="38"/>
      <c r="BU641" s="38"/>
      <c r="BY641" s="38"/>
      <c r="BZ641" s="38"/>
      <c r="CJ641" s="38"/>
    </row>
    <row r="642" spans="2:88" x14ac:dyDescent="0.25">
      <c r="B642" s="8">
        <v>640</v>
      </c>
      <c r="C642" s="9" t="s">
        <v>12239</v>
      </c>
      <c r="D642" s="9" t="s">
        <v>12303</v>
      </c>
      <c r="E642" s="49">
        <v>7.5523886999999998</v>
      </c>
      <c r="F642" s="50">
        <v>2.572991</v>
      </c>
      <c r="G642" s="50">
        <v>8.2845399999999998</v>
      </c>
      <c r="H642" s="51">
        <v>13.11008</v>
      </c>
      <c r="I642" s="50">
        <v>0</v>
      </c>
      <c r="J642" s="50">
        <v>0</v>
      </c>
      <c r="K642" s="50">
        <v>0</v>
      </c>
      <c r="L642" s="50">
        <v>0</v>
      </c>
      <c r="M642" s="49">
        <v>3.0809421166666673</v>
      </c>
      <c r="N642" s="49">
        <v>0.83968036245333333</v>
      </c>
      <c r="O642" s="49">
        <v>0.86856399999999989</v>
      </c>
      <c r="P642" s="50">
        <v>0</v>
      </c>
      <c r="Q642" s="50">
        <v>0</v>
      </c>
      <c r="R642" s="50">
        <v>17.259979999999999</v>
      </c>
      <c r="S642" s="51">
        <v>0</v>
      </c>
      <c r="T642" s="50">
        <v>0</v>
      </c>
      <c r="U642" s="51">
        <v>3.2444833333333336</v>
      </c>
      <c r="V642" s="51">
        <v>0</v>
      </c>
      <c r="W642" s="50">
        <v>0</v>
      </c>
      <c r="X642" s="49">
        <v>0</v>
      </c>
      <c r="Y642" s="51">
        <v>10.614133333333333</v>
      </c>
      <c r="Z642" s="52">
        <v>0</v>
      </c>
      <c r="AA642" s="52">
        <v>0</v>
      </c>
      <c r="AB642" s="52">
        <v>0</v>
      </c>
      <c r="AC642" s="52">
        <v>0</v>
      </c>
      <c r="AD642" s="52">
        <v>0</v>
      </c>
      <c r="AE642" s="50">
        <v>0</v>
      </c>
      <c r="AF642" s="50">
        <v>0</v>
      </c>
      <c r="AG642" s="50">
        <v>0</v>
      </c>
      <c r="AH642" s="50">
        <v>4.4379952800000009</v>
      </c>
      <c r="AI642" s="52">
        <v>2.7468274666666663</v>
      </c>
      <c r="AJ642" s="49">
        <v>0</v>
      </c>
      <c r="AK642" s="50">
        <v>10.286318518518518</v>
      </c>
      <c r="AL642" s="50">
        <v>20.505111111111109</v>
      </c>
      <c r="AM642" s="50">
        <v>0</v>
      </c>
      <c r="AN642" s="50">
        <v>23.078320000000001</v>
      </c>
      <c r="AO642" s="50">
        <v>4.6046511627906987</v>
      </c>
      <c r="AP642" s="50">
        <v>14.4849</v>
      </c>
      <c r="AQ642" s="51">
        <v>6.536666666666668</v>
      </c>
      <c r="AR642" s="49">
        <v>4.2023700000000002</v>
      </c>
      <c r="AS642" s="50">
        <v>3.9020270270270272</v>
      </c>
      <c r="AT642" s="50">
        <v>2.4003700000000001</v>
      </c>
      <c r="AU642" s="50">
        <v>2.5380833333333337</v>
      </c>
      <c r="AV642" s="50">
        <v>44.189979305555561</v>
      </c>
      <c r="AW642" s="50">
        <v>0</v>
      </c>
      <c r="AX642" s="50">
        <v>2.508666666666667</v>
      </c>
      <c r="AY642" s="50">
        <v>15.789230000000002</v>
      </c>
      <c r="AZ642" s="51">
        <v>0</v>
      </c>
      <c r="BA642" s="49">
        <v>0</v>
      </c>
      <c r="BB642" s="49">
        <v>0</v>
      </c>
      <c r="BC642" s="50">
        <v>0</v>
      </c>
      <c r="BD642" s="50">
        <v>0</v>
      </c>
      <c r="BE642" s="51">
        <v>0</v>
      </c>
      <c r="BF642" s="38"/>
      <c r="BG642" s="38"/>
      <c r="BK642" s="38"/>
      <c r="BL642" s="38"/>
      <c r="BM642" s="38"/>
      <c r="BN642" s="38"/>
      <c r="BO642" s="38"/>
      <c r="BP642" s="38"/>
      <c r="BQ642" s="38"/>
      <c r="BR642" s="38"/>
      <c r="BS642" s="38"/>
      <c r="BT642" s="38"/>
      <c r="BU642" s="38"/>
      <c r="BY642" s="38"/>
      <c r="BZ642" s="38"/>
      <c r="CJ642" s="38"/>
    </row>
    <row r="643" spans="2:88" x14ac:dyDescent="0.25">
      <c r="B643" s="8">
        <v>641</v>
      </c>
      <c r="C643" s="9" t="s">
        <v>12239</v>
      </c>
      <c r="D643" s="9" t="s">
        <v>12304</v>
      </c>
      <c r="E643" s="49">
        <v>7.5523886999999998</v>
      </c>
      <c r="F643" s="50">
        <v>2.572991</v>
      </c>
      <c r="G643" s="50">
        <v>8.2845399999999998</v>
      </c>
      <c r="H643" s="51">
        <v>13.11008</v>
      </c>
      <c r="I643" s="50">
        <v>0</v>
      </c>
      <c r="J643" s="50">
        <v>0</v>
      </c>
      <c r="K643" s="50">
        <v>0</v>
      </c>
      <c r="L643" s="50">
        <v>0</v>
      </c>
      <c r="M643" s="49">
        <v>6.1618842333333346</v>
      </c>
      <c r="N643" s="49">
        <v>1.0706149940533334</v>
      </c>
      <c r="O643" s="49">
        <v>1.7371279999999998</v>
      </c>
      <c r="P643" s="50">
        <v>0</v>
      </c>
      <c r="Q643" s="50">
        <v>0</v>
      </c>
      <c r="R643" s="50">
        <v>51.091293333333333</v>
      </c>
      <c r="S643" s="51">
        <v>0</v>
      </c>
      <c r="T643" s="50">
        <v>0</v>
      </c>
      <c r="U643" s="51">
        <v>8.1743666666666677</v>
      </c>
      <c r="V643" s="51">
        <v>0</v>
      </c>
      <c r="W643" s="50">
        <v>0</v>
      </c>
      <c r="X643" s="49">
        <v>0</v>
      </c>
      <c r="Y643" s="51">
        <v>17.341600000000003</v>
      </c>
      <c r="Z643" s="52">
        <v>0</v>
      </c>
      <c r="AA643" s="52">
        <v>0</v>
      </c>
      <c r="AB643" s="52">
        <v>0</v>
      </c>
      <c r="AC643" s="52">
        <v>0</v>
      </c>
      <c r="AD643" s="52">
        <v>0</v>
      </c>
      <c r="AE643" s="50">
        <v>0</v>
      </c>
      <c r="AF643" s="50">
        <v>0</v>
      </c>
      <c r="AG643" s="50">
        <v>0</v>
      </c>
      <c r="AH643" s="50">
        <v>8.8759905600000018</v>
      </c>
      <c r="AI643" s="52">
        <v>5.4636506518518519</v>
      </c>
      <c r="AJ643" s="49">
        <v>0</v>
      </c>
      <c r="AK643" s="50">
        <v>10.286318518518518</v>
      </c>
      <c r="AL643" s="50">
        <v>20.505111111111109</v>
      </c>
      <c r="AM643" s="50">
        <v>0</v>
      </c>
      <c r="AN643" s="50">
        <v>23.078320000000001</v>
      </c>
      <c r="AO643" s="50">
        <v>4.6046511627906987</v>
      </c>
      <c r="AP643" s="50">
        <v>14.4849</v>
      </c>
      <c r="AQ643" s="51">
        <v>6.536666666666668</v>
      </c>
      <c r="AR643" s="49">
        <v>8.4047400000000003</v>
      </c>
      <c r="AS643" s="50">
        <v>3.9020270270270272</v>
      </c>
      <c r="AT643" s="50">
        <v>4.8007400000000002</v>
      </c>
      <c r="AU643" s="50">
        <v>3.0457000000000001</v>
      </c>
      <c r="AV643" s="50">
        <v>60.749439166666676</v>
      </c>
      <c r="AW643" s="50">
        <v>0</v>
      </c>
      <c r="AX643" s="50">
        <v>5.0173333333333341</v>
      </c>
      <c r="AY643" s="50">
        <v>34.600519999999996</v>
      </c>
      <c r="AZ643" s="51">
        <v>0</v>
      </c>
      <c r="BA643" s="49">
        <v>0</v>
      </c>
      <c r="BB643" s="49">
        <v>0</v>
      </c>
      <c r="BC643" s="50">
        <v>0</v>
      </c>
      <c r="BD643" s="50">
        <v>0</v>
      </c>
      <c r="BE643" s="51">
        <v>0</v>
      </c>
      <c r="BF643" s="38"/>
      <c r="BG643" s="38"/>
      <c r="BK643" s="38"/>
      <c r="BL643" s="38"/>
      <c r="BM643" s="38"/>
      <c r="BN643" s="38"/>
      <c r="BO643" s="38"/>
      <c r="BP643" s="38"/>
      <c r="BQ643" s="38"/>
      <c r="BR643" s="38"/>
      <c r="BS643" s="38"/>
      <c r="BT643" s="38"/>
      <c r="BU643" s="38"/>
      <c r="BY643" s="38"/>
      <c r="BZ643" s="38"/>
      <c r="CJ643" s="38"/>
    </row>
    <row r="644" spans="2:88" x14ac:dyDescent="0.25">
      <c r="B644" s="8">
        <v>642</v>
      </c>
      <c r="C644" s="9" t="s">
        <v>12239</v>
      </c>
      <c r="D644" s="9" t="s">
        <v>12305</v>
      </c>
      <c r="E644" s="49">
        <v>10.0698516</v>
      </c>
      <c r="F644" s="50">
        <v>3.4306546666666669</v>
      </c>
      <c r="G644" s="50">
        <v>11.046053333333333</v>
      </c>
      <c r="H644" s="51">
        <v>17.480106666666668</v>
      </c>
      <c r="I644" s="50">
        <v>0</v>
      </c>
      <c r="J644" s="50">
        <v>0</v>
      </c>
      <c r="K644" s="50">
        <v>0</v>
      </c>
      <c r="L644" s="50">
        <v>0</v>
      </c>
      <c r="M644" s="49">
        <v>6.1618842333333346</v>
      </c>
      <c r="N644" s="49">
        <v>1.0706149940533334</v>
      </c>
      <c r="O644" s="49">
        <v>1.7371279999999998</v>
      </c>
      <c r="P644" s="50">
        <v>0</v>
      </c>
      <c r="Q644" s="50">
        <v>0</v>
      </c>
      <c r="R644" s="50">
        <v>51.091293333333333</v>
      </c>
      <c r="S644" s="51">
        <v>0</v>
      </c>
      <c r="T644" s="50">
        <v>0</v>
      </c>
      <c r="U644" s="51">
        <v>8.1743666666666677</v>
      </c>
      <c r="V644" s="51">
        <v>0</v>
      </c>
      <c r="W644" s="50">
        <v>0</v>
      </c>
      <c r="X644" s="49">
        <v>0</v>
      </c>
      <c r="Y644" s="51">
        <v>17.341600000000003</v>
      </c>
      <c r="Z644" s="52">
        <v>0</v>
      </c>
      <c r="AA644" s="52">
        <v>0</v>
      </c>
      <c r="AB644" s="52">
        <v>0</v>
      </c>
      <c r="AC644" s="52">
        <v>0</v>
      </c>
      <c r="AD644" s="52">
        <v>0</v>
      </c>
      <c r="AE644" s="50">
        <v>0</v>
      </c>
      <c r="AF644" s="50">
        <v>0</v>
      </c>
      <c r="AG644" s="50">
        <v>0</v>
      </c>
      <c r="AH644" s="50">
        <v>8.8759905600000018</v>
      </c>
      <c r="AI644" s="52">
        <v>5.4636506518518519</v>
      </c>
      <c r="AJ644" s="49">
        <v>0</v>
      </c>
      <c r="AK644" s="50">
        <v>13.715091358024692</v>
      </c>
      <c r="AL644" s="50">
        <v>27.340148148148145</v>
      </c>
      <c r="AM644" s="50">
        <v>0</v>
      </c>
      <c r="AN644" s="50">
        <v>30.771093333333337</v>
      </c>
      <c r="AO644" s="50">
        <v>6.1395348837209314</v>
      </c>
      <c r="AP644" s="50">
        <v>19.313199999999998</v>
      </c>
      <c r="AQ644" s="51">
        <v>8.7155555555555573</v>
      </c>
      <c r="AR644" s="49">
        <v>8.4047400000000003</v>
      </c>
      <c r="AS644" s="50">
        <v>3.9020270270270272</v>
      </c>
      <c r="AT644" s="50">
        <v>4.8007400000000002</v>
      </c>
      <c r="AU644" s="50">
        <v>4.0609333333333337</v>
      </c>
      <c r="AV644" s="50">
        <v>74.564698888888898</v>
      </c>
      <c r="AW644" s="50">
        <v>0</v>
      </c>
      <c r="AX644" s="50">
        <v>5.0173333333333341</v>
      </c>
      <c r="AY644" s="50">
        <v>34.600519999999996</v>
      </c>
      <c r="AZ644" s="51">
        <v>0</v>
      </c>
      <c r="BA644" s="49">
        <v>0</v>
      </c>
      <c r="BB644" s="49">
        <v>0</v>
      </c>
      <c r="BC644" s="50">
        <v>0</v>
      </c>
      <c r="BD644" s="50">
        <v>0</v>
      </c>
      <c r="BE644" s="51">
        <v>0</v>
      </c>
      <c r="BF644" s="38"/>
      <c r="BG644" s="38"/>
      <c r="BK644" s="38"/>
      <c r="BL644" s="38"/>
      <c r="BM644" s="38"/>
      <c r="BN644" s="38"/>
      <c r="BO644" s="38"/>
      <c r="BP644" s="38"/>
      <c r="BQ644" s="38"/>
      <c r="BR644" s="38"/>
      <c r="BS644" s="38"/>
      <c r="BT644" s="38"/>
      <c r="BU644" s="38"/>
      <c r="BY644" s="38"/>
      <c r="BZ644" s="38"/>
      <c r="CJ644" s="38"/>
    </row>
    <row r="645" spans="2:88" x14ac:dyDescent="0.25">
      <c r="B645" s="8">
        <v>643</v>
      </c>
      <c r="C645" s="9" t="s">
        <v>12239</v>
      </c>
      <c r="D645" s="9" t="s">
        <v>12306</v>
      </c>
      <c r="E645" s="49">
        <v>12.5873145</v>
      </c>
      <c r="F645" s="50">
        <v>4.2883183333333337</v>
      </c>
      <c r="G645" s="50">
        <v>13.807566666666666</v>
      </c>
      <c r="H645" s="51">
        <v>21.850133333333336</v>
      </c>
      <c r="I645" s="50">
        <v>0</v>
      </c>
      <c r="J645" s="50">
        <v>0</v>
      </c>
      <c r="K645" s="50">
        <v>0</v>
      </c>
      <c r="L645" s="50">
        <v>0</v>
      </c>
      <c r="M645" s="49">
        <v>6.1618842333333346</v>
      </c>
      <c r="N645" s="49">
        <v>1.0706149940533334</v>
      </c>
      <c r="O645" s="49">
        <v>1.7371279999999998</v>
      </c>
      <c r="P645" s="50">
        <v>0</v>
      </c>
      <c r="Q645" s="50">
        <v>0</v>
      </c>
      <c r="R645" s="50">
        <v>51.091293333333333</v>
      </c>
      <c r="S645" s="51">
        <v>0</v>
      </c>
      <c r="T645" s="50">
        <v>0</v>
      </c>
      <c r="U645" s="51">
        <v>8.1743666666666677</v>
      </c>
      <c r="V645" s="51">
        <v>0</v>
      </c>
      <c r="W645" s="50">
        <v>0</v>
      </c>
      <c r="X645" s="49">
        <v>0</v>
      </c>
      <c r="Y645" s="51">
        <v>17.341600000000003</v>
      </c>
      <c r="Z645" s="52">
        <v>0</v>
      </c>
      <c r="AA645" s="52">
        <v>0</v>
      </c>
      <c r="AB645" s="52">
        <v>0</v>
      </c>
      <c r="AC645" s="52">
        <v>0</v>
      </c>
      <c r="AD645" s="52">
        <v>0</v>
      </c>
      <c r="AE645" s="50">
        <v>0</v>
      </c>
      <c r="AF645" s="50">
        <v>0</v>
      </c>
      <c r="AG645" s="50">
        <v>0</v>
      </c>
      <c r="AH645" s="50">
        <v>8.8759905600000018</v>
      </c>
      <c r="AI645" s="52">
        <v>5.4636506518518519</v>
      </c>
      <c r="AJ645" s="49">
        <v>0</v>
      </c>
      <c r="AK645" s="50">
        <v>17.143864197530863</v>
      </c>
      <c r="AL645" s="50">
        <v>34.175185185185185</v>
      </c>
      <c r="AM645" s="50">
        <v>0</v>
      </c>
      <c r="AN645" s="50">
        <v>38.463866666666668</v>
      </c>
      <c r="AO645" s="50">
        <v>7.674418604651164</v>
      </c>
      <c r="AP645" s="50">
        <v>24.141499999999997</v>
      </c>
      <c r="AQ645" s="51">
        <v>10.894444444444446</v>
      </c>
      <c r="AR645" s="49">
        <v>8.4047400000000003</v>
      </c>
      <c r="AS645" s="50">
        <v>3.9020270270270272</v>
      </c>
      <c r="AT645" s="50">
        <v>4.8007400000000002</v>
      </c>
      <c r="AU645" s="50">
        <v>4.0609333333333337</v>
      </c>
      <c r="AV645" s="50">
        <v>74.564698888888898</v>
      </c>
      <c r="AW645" s="50">
        <v>0</v>
      </c>
      <c r="AX645" s="50">
        <v>5.0173333333333341</v>
      </c>
      <c r="AY645" s="50">
        <v>34.600519999999996</v>
      </c>
      <c r="AZ645" s="51">
        <v>0</v>
      </c>
      <c r="BA645" s="49">
        <v>0</v>
      </c>
      <c r="BB645" s="49">
        <v>0</v>
      </c>
      <c r="BC645" s="50">
        <v>0</v>
      </c>
      <c r="BD645" s="50">
        <v>0</v>
      </c>
      <c r="BE645" s="51">
        <v>0</v>
      </c>
      <c r="BF645" s="38"/>
      <c r="BG645" s="38"/>
      <c r="BK645" s="38"/>
      <c r="BL645" s="38"/>
      <c r="BM645" s="38"/>
      <c r="BN645" s="38"/>
      <c r="BO645" s="38"/>
      <c r="BP645" s="38"/>
      <c r="BQ645" s="38"/>
      <c r="BR645" s="38"/>
      <c r="BS645" s="38"/>
      <c r="BT645" s="38"/>
      <c r="BU645" s="38"/>
      <c r="BY645" s="38"/>
      <c r="BZ645" s="38"/>
      <c r="CJ645" s="38"/>
    </row>
    <row r="646" spans="2:88" x14ac:dyDescent="0.25">
      <c r="B646" s="8">
        <v>644</v>
      </c>
      <c r="C646" s="9" t="s">
        <v>12239</v>
      </c>
      <c r="D646" s="9" t="s">
        <v>12307</v>
      </c>
      <c r="E646" s="49">
        <v>15.1047774</v>
      </c>
      <c r="F646" s="50">
        <v>5.1459820000000001</v>
      </c>
      <c r="G646" s="50">
        <v>16.56908</v>
      </c>
      <c r="H646" s="51">
        <v>26.22016</v>
      </c>
      <c r="I646" s="50">
        <v>0</v>
      </c>
      <c r="J646" s="50">
        <v>0</v>
      </c>
      <c r="K646" s="50">
        <v>0</v>
      </c>
      <c r="L646" s="50">
        <v>0</v>
      </c>
      <c r="M646" s="49">
        <v>6.1618842333333346</v>
      </c>
      <c r="N646" s="49">
        <v>1.0706149940533334</v>
      </c>
      <c r="O646" s="49">
        <v>1.7371279999999998</v>
      </c>
      <c r="P646" s="50">
        <v>0</v>
      </c>
      <c r="Q646" s="50">
        <v>0</v>
      </c>
      <c r="R646" s="50">
        <v>51.091293333333333</v>
      </c>
      <c r="S646" s="51">
        <v>0</v>
      </c>
      <c r="T646" s="50">
        <v>0</v>
      </c>
      <c r="U646" s="51">
        <v>8.1743666666666677</v>
      </c>
      <c r="V646" s="51">
        <v>0</v>
      </c>
      <c r="W646" s="50">
        <v>0</v>
      </c>
      <c r="X646" s="49">
        <v>0</v>
      </c>
      <c r="Y646" s="51">
        <v>17.341600000000003</v>
      </c>
      <c r="Z646" s="52">
        <v>0</v>
      </c>
      <c r="AA646" s="52">
        <v>0</v>
      </c>
      <c r="AB646" s="52">
        <v>0</v>
      </c>
      <c r="AC646" s="52">
        <v>0</v>
      </c>
      <c r="AD646" s="52">
        <v>0</v>
      </c>
      <c r="AE646" s="50">
        <v>0</v>
      </c>
      <c r="AF646" s="50">
        <v>0</v>
      </c>
      <c r="AG646" s="50">
        <v>0</v>
      </c>
      <c r="AH646" s="50">
        <v>8.8759905600000018</v>
      </c>
      <c r="AI646" s="52">
        <v>5.4636506518518519</v>
      </c>
      <c r="AJ646" s="49">
        <v>0</v>
      </c>
      <c r="AK646" s="50">
        <v>20.572637037037037</v>
      </c>
      <c r="AL646" s="50">
        <v>41.010222222222218</v>
      </c>
      <c r="AM646" s="50">
        <v>0</v>
      </c>
      <c r="AN646" s="50">
        <v>46.156640000000003</v>
      </c>
      <c r="AO646" s="50">
        <v>9.2093023255813975</v>
      </c>
      <c r="AP646" s="50">
        <v>28.969799999999999</v>
      </c>
      <c r="AQ646" s="51">
        <v>13.073333333333336</v>
      </c>
      <c r="AR646" s="49">
        <v>8.4047400000000003</v>
      </c>
      <c r="AS646" s="50">
        <v>3.9020270270270272</v>
      </c>
      <c r="AT646" s="50">
        <v>4.8007400000000002</v>
      </c>
      <c r="AU646" s="50">
        <v>5.0761666666666674</v>
      </c>
      <c r="AV646" s="50">
        <v>88.379958611111121</v>
      </c>
      <c r="AW646" s="50">
        <v>0</v>
      </c>
      <c r="AX646" s="50">
        <v>5.0173333333333341</v>
      </c>
      <c r="AY646" s="50">
        <v>34.600519999999996</v>
      </c>
      <c r="AZ646" s="51">
        <v>0</v>
      </c>
      <c r="BA646" s="49">
        <v>0</v>
      </c>
      <c r="BB646" s="49">
        <v>0</v>
      </c>
      <c r="BC646" s="50">
        <v>0</v>
      </c>
      <c r="BD646" s="50">
        <v>0</v>
      </c>
      <c r="BE646" s="51">
        <v>0</v>
      </c>
      <c r="BF646" s="38"/>
      <c r="BG646" s="38"/>
      <c r="BK646" s="38"/>
      <c r="BL646" s="38"/>
      <c r="BM646" s="38"/>
      <c r="BN646" s="38"/>
      <c r="BO646" s="38"/>
      <c r="BP646" s="38"/>
      <c r="BQ646" s="38"/>
      <c r="BR646" s="38"/>
      <c r="BS646" s="38"/>
      <c r="BT646" s="38"/>
      <c r="BU646" s="38"/>
      <c r="BY646" s="38"/>
      <c r="BZ646" s="38"/>
      <c r="CJ646" s="38"/>
    </row>
    <row r="647" spans="2:88" x14ac:dyDescent="0.25">
      <c r="B647" s="8">
        <v>645</v>
      </c>
      <c r="C647" s="9" t="s">
        <v>12239</v>
      </c>
      <c r="D647" s="9" t="s">
        <v>12308</v>
      </c>
      <c r="E647" s="49">
        <v>11.328583049999999</v>
      </c>
      <c r="F647" s="50">
        <v>3.8594865</v>
      </c>
      <c r="G647" s="50">
        <v>12.42681</v>
      </c>
      <c r="H647" s="51">
        <v>19.665120000000002</v>
      </c>
      <c r="I647" s="50">
        <v>0</v>
      </c>
      <c r="J647" s="50">
        <v>0</v>
      </c>
      <c r="K647" s="50">
        <v>0</v>
      </c>
      <c r="L647" s="50">
        <v>0</v>
      </c>
      <c r="M647" s="49">
        <v>9.2428263500000014</v>
      </c>
      <c r="N647" s="49">
        <v>1.3535408698222222</v>
      </c>
      <c r="O647" s="49">
        <v>2.6056919999999995</v>
      </c>
      <c r="P647" s="50">
        <v>0</v>
      </c>
      <c r="Q647" s="50">
        <v>0</v>
      </c>
      <c r="R647" s="50">
        <v>84.639939999999996</v>
      </c>
      <c r="S647" s="51">
        <v>0</v>
      </c>
      <c r="T647" s="50">
        <v>0</v>
      </c>
      <c r="U647" s="51">
        <v>8.7411133333333364</v>
      </c>
      <c r="V647" s="51">
        <v>0</v>
      </c>
      <c r="W647" s="50">
        <v>0</v>
      </c>
      <c r="X647" s="49">
        <v>0</v>
      </c>
      <c r="Y647" s="51">
        <v>30.796533333333336</v>
      </c>
      <c r="Z647" s="52">
        <v>0</v>
      </c>
      <c r="AA647" s="52">
        <v>0</v>
      </c>
      <c r="AB647" s="52">
        <v>0</v>
      </c>
      <c r="AC647" s="52">
        <v>0</v>
      </c>
      <c r="AD647" s="52">
        <v>0</v>
      </c>
      <c r="AE647" s="50">
        <v>0</v>
      </c>
      <c r="AF647" s="50">
        <v>0</v>
      </c>
      <c r="AG647" s="50">
        <v>0</v>
      </c>
      <c r="AH647" s="50">
        <v>13.313985840000004</v>
      </c>
      <c r="AI647" s="52">
        <v>8.180473837037038</v>
      </c>
      <c r="AJ647" s="49">
        <v>0</v>
      </c>
      <c r="AK647" s="50">
        <v>15.429477777777777</v>
      </c>
      <c r="AL647" s="50">
        <v>30.757666666666665</v>
      </c>
      <c r="AM647" s="50">
        <v>0</v>
      </c>
      <c r="AN647" s="50">
        <v>34.61748</v>
      </c>
      <c r="AO647" s="50">
        <v>6.9069767441860481</v>
      </c>
      <c r="AP647" s="50">
        <v>21.727350000000001</v>
      </c>
      <c r="AQ647" s="51">
        <v>9.8050000000000015</v>
      </c>
      <c r="AR647" s="49">
        <v>12.60711</v>
      </c>
      <c r="AS647" s="50">
        <v>3.9020270270270272</v>
      </c>
      <c r="AT647" s="50">
        <v>7.2011099999999999</v>
      </c>
      <c r="AU647" s="50">
        <v>4.5685500000000001</v>
      </c>
      <c r="AV647" s="50">
        <v>91.124158750000007</v>
      </c>
      <c r="AW647" s="50">
        <v>0</v>
      </c>
      <c r="AX647" s="50">
        <v>7.5260000000000016</v>
      </c>
      <c r="AY647" s="50">
        <v>48.525563333333338</v>
      </c>
      <c r="AZ647" s="51">
        <v>0</v>
      </c>
      <c r="BA647" s="49">
        <v>0</v>
      </c>
      <c r="BB647" s="49">
        <v>0</v>
      </c>
      <c r="BC647" s="50">
        <v>0</v>
      </c>
      <c r="BD647" s="50">
        <v>0</v>
      </c>
      <c r="BE647" s="51">
        <v>0</v>
      </c>
      <c r="BF647" s="38"/>
      <c r="BG647" s="38"/>
      <c r="BK647" s="38"/>
      <c r="BL647" s="38"/>
      <c r="BM647" s="38"/>
      <c r="BN647" s="38"/>
      <c r="BO647" s="38"/>
      <c r="BP647" s="38"/>
      <c r="BQ647" s="38"/>
      <c r="BR647" s="38"/>
      <c r="BS647" s="38"/>
      <c r="BT647" s="38"/>
      <c r="BU647" s="38"/>
      <c r="BY647" s="38"/>
      <c r="BZ647" s="38"/>
      <c r="CJ647" s="38"/>
    </row>
    <row r="648" spans="2:88" x14ac:dyDescent="0.25">
      <c r="B648" s="8">
        <v>646</v>
      </c>
      <c r="C648" s="9" t="s">
        <v>12239</v>
      </c>
      <c r="D648" s="9" t="s">
        <v>12309</v>
      </c>
      <c r="E648" s="49">
        <v>15.1047774</v>
      </c>
      <c r="F648" s="50">
        <v>5.1459820000000001</v>
      </c>
      <c r="G648" s="50">
        <v>16.56908</v>
      </c>
      <c r="H648" s="51">
        <v>26.22016</v>
      </c>
      <c r="I648" s="50">
        <v>0</v>
      </c>
      <c r="J648" s="50">
        <v>0</v>
      </c>
      <c r="K648" s="50">
        <v>0</v>
      </c>
      <c r="L648" s="50">
        <v>0</v>
      </c>
      <c r="M648" s="49">
        <v>9.2428263500000014</v>
      </c>
      <c r="N648" s="49">
        <v>1.3535408698222222</v>
      </c>
      <c r="O648" s="49">
        <v>2.6056919999999995</v>
      </c>
      <c r="P648" s="50">
        <v>0</v>
      </c>
      <c r="Q648" s="50">
        <v>0</v>
      </c>
      <c r="R648" s="50">
        <v>84.639939999999996</v>
      </c>
      <c r="S648" s="51">
        <v>0</v>
      </c>
      <c r="T648" s="50">
        <v>0</v>
      </c>
      <c r="U648" s="51">
        <v>8.7411133333333364</v>
      </c>
      <c r="V648" s="51">
        <v>0</v>
      </c>
      <c r="W648" s="50">
        <v>0</v>
      </c>
      <c r="X648" s="49">
        <v>0</v>
      </c>
      <c r="Y648" s="51">
        <v>30.796533333333336</v>
      </c>
      <c r="Z648" s="52">
        <v>0</v>
      </c>
      <c r="AA648" s="52">
        <v>0</v>
      </c>
      <c r="AB648" s="52">
        <v>0</v>
      </c>
      <c r="AC648" s="52">
        <v>0</v>
      </c>
      <c r="AD648" s="52">
        <v>0</v>
      </c>
      <c r="AE648" s="50">
        <v>0</v>
      </c>
      <c r="AF648" s="50">
        <v>0</v>
      </c>
      <c r="AG648" s="50">
        <v>0</v>
      </c>
      <c r="AH648" s="50">
        <v>13.313985840000004</v>
      </c>
      <c r="AI648" s="52">
        <v>8.180473837037038</v>
      </c>
      <c r="AJ648" s="49">
        <v>0</v>
      </c>
      <c r="AK648" s="50">
        <v>20.572637037037037</v>
      </c>
      <c r="AL648" s="50">
        <v>41.010222222222218</v>
      </c>
      <c r="AM648" s="50">
        <v>0</v>
      </c>
      <c r="AN648" s="50">
        <v>46.156640000000003</v>
      </c>
      <c r="AO648" s="50">
        <v>9.2093023255813975</v>
      </c>
      <c r="AP648" s="50">
        <v>28.969799999999999</v>
      </c>
      <c r="AQ648" s="51">
        <v>13.073333333333336</v>
      </c>
      <c r="AR648" s="49">
        <v>12.60711</v>
      </c>
      <c r="AS648" s="50">
        <v>3.9020270270270272</v>
      </c>
      <c r="AT648" s="50">
        <v>7.2011099999999999</v>
      </c>
      <c r="AU648" s="50">
        <v>6.0914000000000001</v>
      </c>
      <c r="AV648" s="50">
        <v>111.84704833333335</v>
      </c>
      <c r="AW648" s="50">
        <v>0</v>
      </c>
      <c r="AX648" s="50">
        <v>7.5260000000000016</v>
      </c>
      <c r="AY648" s="50">
        <v>48.525563333333338</v>
      </c>
      <c r="AZ648" s="51">
        <v>0</v>
      </c>
      <c r="BA648" s="49">
        <v>0</v>
      </c>
      <c r="BB648" s="49">
        <v>0</v>
      </c>
      <c r="BC648" s="50">
        <v>0</v>
      </c>
      <c r="BD648" s="50">
        <v>0</v>
      </c>
      <c r="BE648" s="51">
        <v>0</v>
      </c>
      <c r="BF648" s="38"/>
      <c r="BG648" s="38"/>
      <c r="BK648" s="38"/>
      <c r="BL648" s="38"/>
      <c r="BM648" s="38"/>
      <c r="BN648" s="38"/>
      <c r="BO648" s="38"/>
      <c r="BP648" s="38"/>
      <c r="BQ648" s="38"/>
      <c r="BR648" s="38"/>
      <c r="BS648" s="38"/>
      <c r="BT648" s="38"/>
      <c r="BU648" s="38"/>
      <c r="BY648" s="38"/>
      <c r="BZ648" s="38"/>
      <c r="CJ648" s="38"/>
    </row>
    <row r="649" spans="2:88" x14ac:dyDescent="0.25">
      <c r="B649" s="8">
        <v>647</v>
      </c>
      <c r="C649" s="9" t="s">
        <v>12239</v>
      </c>
      <c r="D649" s="9" t="s">
        <v>12310</v>
      </c>
      <c r="E649" s="49">
        <v>18.88097175</v>
      </c>
      <c r="F649" s="50">
        <v>6.4324775000000001</v>
      </c>
      <c r="G649" s="50">
        <v>20.711349999999999</v>
      </c>
      <c r="H649" s="51">
        <v>32.775199999999998</v>
      </c>
      <c r="I649" s="50">
        <v>0</v>
      </c>
      <c r="J649" s="50">
        <v>0</v>
      </c>
      <c r="K649" s="50">
        <v>0</v>
      </c>
      <c r="L649" s="50">
        <v>0</v>
      </c>
      <c r="M649" s="49">
        <v>9.2428263500000014</v>
      </c>
      <c r="N649" s="49">
        <v>1.3535408698222222</v>
      </c>
      <c r="O649" s="49">
        <v>2.6056919999999995</v>
      </c>
      <c r="P649" s="50">
        <v>0</v>
      </c>
      <c r="Q649" s="50">
        <v>0</v>
      </c>
      <c r="R649" s="50">
        <v>84.639939999999996</v>
      </c>
      <c r="S649" s="51">
        <v>0</v>
      </c>
      <c r="T649" s="50">
        <v>0</v>
      </c>
      <c r="U649" s="51">
        <v>8.7411133333333364</v>
      </c>
      <c r="V649" s="51">
        <v>0</v>
      </c>
      <c r="W649" s="50">
        <v>0</v>
      </c>
      <c r="X649" s="49">
        <v>0</v>
      </c>
      <c r="Y649" s="51">
        <v>30.796533333333336</v>
      </c>
      <c r="Z649" s="52">
        <v>0</v>
      </c>
      <c r="AA649" s="52">
        <v>0</v>
      </c>
      <c r="AB649" s="52">
        <v>0</v>
      </c>
      <c r="AC649" s="52">
        <v>0</v>
      </c>
      <c r="AD649" s="52">
        <v>0</v>
      </c>
      <c r="AE649" s="50">
        <v>0</v>
      </c>
      <c r="AF649" s="50">
        <v>0</v>
      </c>
      <c r="AG649" s="50">
        <v>0</v>
      </c>
      <c r="AH649" s="50">
        <v>13.313985840000004</v>
      </c>
      <c r="AI649" s="52">
        <v>8.180473837037038</v>
      </c>
      <c r="AJ649" s="49">
        <v>0</v>
      </c>
      <c r="AK649" s="50">
        <v>25.715796296296297</v>
      </c>
      <c r="AL649" s="50">
        <v>51.262777777777771</v>
      </c>
      <c r="AM649" s="50">
        <v>0</v>
      </c>
      <c r="AN649" s="50">
        <v>57.695800000000006</v>
      </c>
      <c r="AO649" s="50">
        <v>11.511627906976747</v>
      </c>
      <c r="AP649" s="50">
        <v>36.212249999999997</v>
      </c>
      <c r="AQ649" s="51">
        <v>16.341666666666669</v>
      </c>
      <c r="AR649" s="49">
        <v>12.60711</v>
      </c>
      <c r="AS649" s="50">
        <v>3.9020270270270272</v>
      </c>
      <c r="AT649" s="50">
        <v>7.2011099999999999</v>
      </c>
      <c r="AU649" s="50">
        <v>6.0914000000000001</v>
      </c>
      <c r="AV649" s="50">
        <v>111.84704833333335</v>
      </c>
      <c r="AW649" s="50">
        <v>0</v>
      </c>
      <c r="AX649" s="50">
        <v>7.5260000000000016</v>
      </c>
      <c r="AY649" s="50">
        <v>48.525563333333338</v>
      </c>
      <c r="AZ649" s="51">
        <v>0</v>
      </c>
      <c r="BA649" s="49">
        <v>0</v>
      </c>
      <c r="BB649" s="49">
        <v>0</v>
      </c>
      <c r="BC649" s="50">
        <v>0</v>
      </c>
      <c r="BD649" s="50">
        <v>0</v>
      </c>
      <c r="BE649" s="51">
        <v>0</v>
      </c>
      <c r="BF649" s="38"/>
      <c r="BG649" s="38"/>
      <c r="BK649" s="38"/>
      <c r="BL649" s="38"/>
      <c r="BM649" s="38"/>
      <c r="BN649" s="38"/>
      <c r="BO649" s="38"/>
      <c r="BP649" s="38"/>
      <c r="BQ649" s="38"/>
      <c r="BR649" s="38"/>
      <c r="BS649" s="38"/>
      <c r="BT649" s="38"/>
      <c r="BU649" s="38"/>
      <c r="BY649" s="38"/>
      <c r="BZ649" s="38"/>
      <c r="CJ649" s="38"/>
    </row>
    <row r="650" spans="2:88" x14ac:dyDescent="0.25">
      <c r="B650" s="8">
        <v>648</v>
      </c>
      <c r="C650" s="9" t="s">
        <v>12239</v>
      </c>
      <c r="D650" s="9" t="s">
        <v>12311</v>
      </c>
      <c r="E650" s="49">
        <v>22.657166099999998</v>
      </c>
      <c r="F650" s="50">
        <v>7.7189730000000001</v>
      </c>
      <c r="G650" s="50">
        <v>24.853619999999999</v>
      </c>
      <c r="H650" s="51">
        <v>39.330240000000003</v>
      </c>
      <c r="I650" s="50">
        <v>0</v>
      </c>
      <c r="J650" s="50">
        <v>0</v>
      </c>
      <c r="K650" s="50">
        <v>0</v>
      </c>
      <c r="L650" s="50">
        <v>0</v>
      </c>
      <c r="M650" s="49">
        <v>9.2428263500000014</v>
      </c>
      <c r="N650" s="49">
        <v>1.3535408698222222</v>
      </c>
      <c r="O650" s="49">
        <v>2.6056919999999995</v>
      </c>
      <c r="P650" s="50">
        <v>0</v>
      </c>
      <c r="Q650" s="50">
        <v>0</v>
      </c>
      <c r="R650" s="50">
        <v>84.639939999999996</v>
      </c>
      <c r="S650" s="51">
        <v>0</v>
      </c>
      <c r="T650" s="50">
        <v>0</v>
      </c>
      <c r="U650" s="51">
        <v>8.7411133333333364</v>
      </c>
      <c r="V650" s="51">
        <v>0</v>
      </c>
      <c r="W650" s="50">
        <v>0</v>
      </c>
      <c r="X650" s="49">
        <v>0</v>
      </c>
      <c r="Y650" s="51">
        <v>30.796533333333336</v>
      </c>
      <c r="Z650" s="52">
        <v>0</v>
      </c>
      <c r="AA650" s="52">
        <v>0</v>
      </c>
      <c r="AB650" s="52">
        <v>0</v>
      </c>
      <c r="AC650" s="52">
        <v>0</v>
      </c>
      <c r="AD650" s="52">
        <v>0</v>
      </c>
      <c r="AE650" s="50">
        <v>0</v>
      </c>
      <c r="AF650" s="50">
        <v>0</v>
      </c>
      <c r="AG650" s="50">
        <v>0</v>
      </c>
      <c r="AH650" s="50">
        <v>13.313985840000004</v>
      </c>
      <c r="AI650" s="52">
        <v>8.180473837037038</v>
      </c>
      <c r="AJ650" s="49">
        <v>0</v>
      </c>
      <c r="AK650" s="50">
        <v>30.858955555555553</v>
      </c>
      <c r="AL650" s="50">
        <v>61.515333333333331</v>
      </c>
      <c r="AM650" s="50">
        <v>0</v>
      </c>
      <c r="AN650" s="50">
        <v>69.234960000000001</v>
      </c>
      <c r="AO650" s="50">
        <v>13.813953488372096</v>
      </c>
      <c r="AP650" s="50">
        <v>43.454700000000003</v>
      </c>
      <c r="AQ650" s="51">
        <v>19.610000000000003</v>
      </c>
      <c r="AR650" s="49">
        <v>12.60711</v>
      </c>
      <c r="AS650" s="50">
        <v>3.9020270270270272</v>
      </c>
      <c r="AT650" s="50">
        <v>7.2011099999999999</v>
      </c>
      <c r="AU650" s="50">
        <v>7.6142500000000011</v>
      </c>
      <c r="AV650" s="50">
        <v>132.56993791666667</v>
      </c>
      <c r="AW650" s="50">
        <v>0</v>
      </c>
      <c r="AX650" s="50">
        <v>7.5260000000000016</v>
      </c>
      <c r="AY650" s="50">
        <v>48.525563333333338</v>
      </c>
      <c r="AZ650" s="51">
        <v>0</v>
      </c>
      <c r="BA650" s="49">
        <v>0</v>
      </c>
      <c r="BB650" s="49">
        <v>0</v>
      </c>
      <c r="BC650" s="50">
        <v>0</v>
      </c>
      <c r="BD650" s="50">
        <v>0</v>
      </c>
      <c r="BE650" s="51">
        <v>0</v>
      </c>
      <c r="BF650" s="38"/>
      <c r="BG650" s="38"/>
      <c r="BK650" s="38"/>
      <c r="BL650" s="38"/>
      <c r="BM650" s="38"/>
      <c r="BN650" s="38"/>
      <c r="BO650" s="38"/>
      <c r="BP650" s="38"/>
      <c r="BQ650" s="38"/>
      <c r="BR650" s="38"/>
      <c r="BS650" s="38"/>
      <c r="BT650" s="38"/>
      <c r="BU650" s="38"/>
      <c r="BY650" s="38"/>
      <c r="BZ650" s="38"/>
      <c r="CJ650" s="38"/>
    </row>
    <row r="651" spans="2:88" x14ac:dyDescent="0.25">
      <c r="B651" s="8">
        <v>649</v>
      </c>
      <c r="C651" s="9" t="s">
        <v>12239</v>
      </c>
      <c r="D651" s="9" t="s">
        <v>12312</v>
      </c>
      <c r="E651" s="49">
        <v>3.7761943499999999</v>
      </c>
      <c r="F651" s="50">
        <v>1.2864955</v>
      </c>
      <c r="G651" s="50">
        <v>2.0711349999999999</v>
      </c>
      <c r="H651" s="51">
        <v>6.55504</v>
      </c>
      <c r="I651" s="50">
        <v>0</v>
      </c>
      <c r="J651" s="50">
        <v>0</v>
      </c>
      <c r="K651" s="50">
        <v>0</v>
      </c>
      <c r="L651" s="50">
        <v>0</v>
      </c>
      <c r="M651" s="49">
        <v>3.0809421166666673</v>
      </c>
      <c r="N651" s="49">
        <v>0.83968036245333333</v>
      </c>
      <c r="O651" s="49">
        <v>0.86856399999999989</v>
      </c>
      <c r="P651" s="50">
        <v>0</v>
      </c>
      <c r="Q651" s="50">
        <v>0</v>
      </c>
      <c r="R651" s="50">
        <v>17.259979999999999</v>
      </c>
      <c r="S651" s="51">
        <v>0</v>
      </c>
      <c r="T651" s="50">
        <v>0</v>
      </c>
      <c r="U651" s="51">
        <v>3.2444833333333336</v>
      </c>
      <c r="V651" s="51">
        <v>0</v>
      </c>
      <c r="W651" s="50">
        <v>0</v>
      </c>
      <c r="X651" s="49">
        <v>0</v>
      </c>
      <c r="Y651" s="51">
        <v>10.614133333333333</v>
      </c>
      <c r="Z651" s="52">
        <v>0</v>
      </c>
      <c r="AA651" s="52">
        <v>0</v>
      </c>
      <c r="AB651" s="52">
        <v>0</v>
      </c>
      <c r="AC651" s="52">
        <v>0</v>
      </c>
      <c r="AD651" s="52">
        <v>0</v>
      </c>
      <c r="AE651" s="50">
        <v>0</v>
      </c>
      <c r="AF651" s="50">
        <v>0</v>
      </c>
      <c r="AG651" s="50">
        <v>0</v>
      </c>
      <c r="AH651" s="50">
        <v>4.4379952800000009</v>
      </c>
      <c r="AI651" s="52">
        <v>2.7468274666666663</v>
      </c>
      <c r="AJ651" s="49">
        <v>0</v>
      </c>
      <c r="AK651" s="50">
        <v>5.1431592592592592</v>
      </c>
      <c r="AL651" s="50">
        <v>10.409592592592594</v>
      </c>
      <c r="AM651" s="50">
        <v>8.4699999999999989</v>
      </c>
      <c r="AN651" s="50">
        <v>0</v>
      </c>
      <c r="AO651" s="50">
        <v>0</v>
      </c>
      <c r="AP651" s="50">
        <v>0</v>
      </c>
      <c r="AQ651" s="51">
        <v>0</v>
      </c>
      <c r="AR651" s="49">
        <v>4.2023700000000002</v>
      </c>
      <c r="AS651" s="50">
        <v>3.9020270270270272</v>
      </c>
      <c r="AT651" s="50">
        <v>2.4003700000000001</v>
      </c>
      <c r="AU651" s="50">
        <v>1.52285</v>
      </c>
      <c r="AV651" s="50">
        <v>30.374719583333338</v>
      </c>
      <c r="AW651" s="50">
        <v>0</v>
      </c>
      <c r="AX651" s="50">
        <v>2.508666666666667</v>
      </c>
      <c r="AY651" s="50">
        <v>15.789230000000002</v>
      </c>
      <c r="AZ651" s="51">
        <v>0</v>
      </c>
      <c r="BA651" s="49">
        <v>0</v>
      </c>
      <c r="BB651" s="49">
        <v>0</v>
      </c>
      <c r="BC651" s="50">
        <v>0</v>
      </c>
      <c r="BD651" s="50">
        <v>0</v>
      </c>
      <c r="BE651" s="51">
        <v>0</v>
      </c>
      <c r="BF651" s="38"/>
      <c r="BG651" s="38"/>
      <c r="BK651" s="38"/>
      <c r="BL651" s="38"/>
      <c r="BM651" s="38"/>
      <c r="BN651" s="38"/>
      <c r="BO651" s="38"/>
      <c r="BP651" s="38"/>
      <c r="BQ651" s="38"/>
      <c r="BR651" s="38"/>
      <c r="BS651" s="38"/>
      <c r="BT651" s="38"/>
      <c r="BU651" s="38"/>
      <c r="BY651" s="38"/>
      <c r="BZ651" s="38"/>
      <c r="CJ651" s="38"/>
    </row>
    <row r="652" spans="2:88" x14ac:dyDescent="0.25">
      <c r="B652" s="8">
        <v>650</v>
      </c>
      <c r="C652" s="9" t="s">
        <v>12239</v>
      </c>
      <c r="D652" s="9" t="s">
        <v>12313</v>
      </c>
      <c r="E652" s="49">
        <v>5.0349257999999999</v>
      </c>
      <c r="F652" s="50">
        <v>1.7153273333333334</v>
      </c>
      <c r="G652" s="50">
        <v>2.7615133333333333</v>
      </c>
      <c r="H652" s="51">
        <v>8.7400533333333339</v>
      </c>
      <c r="I652" s="50">
        <v>0</v>
      </c>
      <c r="J652" s="50">
        <v>0</v>
      </c>
      <c r="K652" s="50">
        <v>0</v>
      </c>
      <c r="L652" s="50">
        <v>0</v>
      </c>
      <c r="M652" s="49">
        <v>3.0809421166666673</v>
      </c>
      <c r="N652" s="49">
        <v>0.83968036245333333</v>
      </c>
      <c r="O652" s="49">
        <v>0.86856399999999989</v>
      </c>
      <c r="P652" s="50">
        <v>0</v>
      </c>
      <c r="Q652" s="50">
        <v>0</v>
      </c>
      <c r="R652" s="50">
        <v>17.259979999999999</v>
      </c>
      <c r="S652" s="51">
        <v>0</v>
      </c>
      <c r="T652" s="50">
        <v>0</v>
      </c>
      <c r="U652" s="51">
        <v>3.2444833333333336</v>
      </c>
      <c r="V652" s="51">
        <v>0</v>
      </c>
      <c r="W652" s="50">
        <v>0</v>
      </c>
      <c r="X652" s="49">
        <v>0</v>
      </c>
      <c r="Y652" s="51">
        <v>10.614133333333333</v>
      </c>
      <c r="Z652" s="52">
        <v>0</v>
      </c>
      <c r="AA652" s="52">
        <v>0</v>
      </c>
      <c r="AB652" s="52">
        <v>0</v>
      </c>
      <c r="AC652" s="52">
        <v>0</v>
      </c>
      <c r="AD652" s="52">
        <v>0</v>
      </c>
      <c r="AE652" s="50">
        <v>0</v>
      </c>
      <c r="AF652" s="50">
        <v>0</v>
      </c>
      <c r="AG652" s="50">
        <v>0</v>
      </c>
      <c r="AH652" s="50">
        <v>4.4379952800000009</v>
      </c>
      <c r="AI652" s="52">
        <v>2.7468274666666663</v>
      </c>
      <c r="AJ652" s="49">
        <v>0</v>
      </c>
      <c r="AK652" s="50">
        <v>6.8575456790123459</v>
      </c>
      <c r="AL652" s="50">
        <v>13.879456790123458</v>
      </c>
      <c r="AM652" s="50">
        <v>11.293333333333333</v>
      </c>
      <c r="AN652" s="50">
        <v>0</v>
      </c>
      <c r="AO652" s="50">
        <v>0</v>
      </c>
      <c r="AP652" s="50">
        <v>0</v>
      </c>
      <c r="AQ652" s="51">
        <v>0</v>
      </c>
      <c r="AR652" s="49">
        <v>4.2023700000000002</v>
      </c>
      <c r="AS652" s="50">
        <v>3.9020270270270272</v>
      </c>
      <c r="AT652" s="50">
        <v>2.4003700000000001</v>
      </c>
      <c r="AU652" s="50">
        <v>2.0304666666666669</v>
      </c>
      <c r="AV652" s="50">
        <v>37.282349444444449</v>
      </c>
      <c r="AW652" s="50">
        <v>0</v>
      </c>
      <c r="AX652" s="50">
        <v>2.508666666666667</v>
      </c>
      <c r="AY652" s="50">
        <v>15.789230000000002</v>
      </c>
      <c r="AZ652" s="51">
        <v>0</v>
      </c>
      <c r="BA652" s="49">
        <v>0</v>
      </c>
      <c r="BB652" s="49">
        <v>0</v>
      </c>
      <c r="BC652" s="50">
        <v>0</v>
      </c>
      <c r="BD652" s="50">
        <v>0</v>
      </c>
      <c r="BE652" s="51">
        <v>0</v>
      </c>
      <c r="BF652" s="38"/>
      <c r="BG652" s="38"/>
      <c r="BK652" s="38"/>
      <c r="BL652" s="38"/>
      <c r="BM652" s="38"/>
      <c r="BN652" s="38"/>
      <c r="BO652" s="38"/>
      <c r="BP652" s="38"/>
      <c r="BQ652" s="38"/>
      <c r="BR652" s="38"/>
      <c r="BS652" s="38"/>
      <c r="BT652" s="38"/>
      <c r="BU652" s="38"/>
      <c r="BY652" s="38"/>
      <c r="BZ652" s="38"/>
      <c r="CJ652" s="38"/>
    </row>
    <row r="653" spans="2:88" x14ac:dyDescent="0.25">
      <c r="B653" s="8">
        <v>651</v>
      </c>
      <c r="C653" s="9" t="s">
        <v>12239</v>
      </c>
      <c r="D653" s="9" t="s">
        <v>12314</v>
      </c>
      <c r="E653" s="49">
        <v>6.2936572499999999</v>
      </c>
      <c r="F653" s="50">
        <v>2.1441591666666668</v>
      </c>
      <c r="G653" s="50">
        <v>3.4518916666666666</v>
      </c>
      <c r="H653" s="51">
        <v>10.925066666666668</v>
      </c>
      <c r="I653" s="50">
        <v>0</v>
      </c>
      <c r="J653" s="50">
        <v>0</v>
      </c>
      <c r="K653" s="50">
        <v>0</v>
      </c>
      <c r="L653" s="50">
        <v>0</v>
      </c>
      <c r="M653" s="49">
        <v>3.0809421166666673</v>
      </c>
      <c r="N653" s="49">
        <v>0.83968036245333333</v>
      </c>
      <c r="O653" s="49">
        <v>0.86856399999999989</v>
      </c>
      <c r="P653" s="50">
        <v>0</v>
      </c>
      <c r="Q653" s="50">
        <v>0</v>
      </c>
      <c r="R653" s="50">
        <v>17.259979999999999</v>
      </c>
      <c r="S653" s="51">
        <v>0</v>
      </c>
      <c r="T653" s="50">
        <v>0</v>
      </c>
      <c r="U653" s="51">
        <v>3.2444833333333336</v>
      </c>
      <c r="V653" s="51">
        <v>0</v>
      </c>
      <c r="W653" s="50">
        <v>0</v>
      </c>
      <c r="X653" s="49">
        <v>0</v>
      </c>
      <c r="Y653" s="51">
        <v>10.614133333333333</v>
      </c>
      <c r="Z653" s="52">
        <v>0</v>
      </c>
      <c r="AA653" s="52">
        <v>0</v>
      </c>
      <c r="AB653" s="52">
        <v>0</v>
      </c>
      <c r="AC653" s="52">
        <v>0</v>
      </c>
      <c r="AD653" s="52">
        <v>0</v>
      </c>
      <c r="AE653" s="50">
        <v>0</v>
      </c>
      <c r="AF653" s="50">
        <v>0</v>
      </c>
      <c r="AG653" s="50">
        <v>0</v>
      </c>
      <c r="AH653" s="50">
        <v>4.4379952800000009</v>
      </c>
      <c r="AI653" s="52">
        <v>2.7468274666666663</v>
      </c>
      <c r="AJ653" s="49">
        <v>0</v>
      </c>
      <c r="AK653" s="50">
        <v>8.5719320987654317</v>
      </c>
      <c r="AL653" s="50">
        <v>17.349320987654323</v>
      </c>
      <c r="AM653" s="50">
        <v>14.116666666666667</v>
      </c>
      <c r="AN653" s="50">
        <v>0</v>
      </c>
      <c r="AO653" s="50">
        <v>0</v>
      </c>
      <c r="AP653" s="50">
        <v>0</v>
      </c>
      <c r="AQ653" s="51">
        <v>0</v>
      </c>
      <c r="AR653" s="49">
        <v>4.2023700000000002</v>
      </c>
      <c r="AS653" s="50">
        <v>3.9020270270270272</v>
      </c>
      <c r="AT653" s="50">
        <v>2.4003700000000001</v>
      </c>
      <c r="AU653" s="50">
        <v>2.0304666666666669</v>
      </c>
      <c r="AV653" s="50">
        <v>37.282349444444449</v>
      </c>
      <c r="AW653" s="50">
        <v>0</v>
      </c>
      <c r="AX653" s="50">
        <v>2.508666666666667</v>
      </c>
      <c r="AY653" s="50">
        <v>15.789230000000002</v>
      </c>
      <c r="AZ653" s="51">
        <v>0</v>
      </c>
      <c r="BA653" s="49">
        <v>0</v>
      </c>
      <c r="BB653" s="49">
        <v>0</v>
      </c>
      <c r="BC653" s="50">
        <v>0</v>
      </c>
      <c r="BD653" s="50">
        <v>0</v>
      </c>
      <c r="BE653" s="51">
        <v>0</v>
      </c>
      <c r="BF653" s="38"/>
      <c r="BG653" s="38"/>
      <c r="BK653" s="38"/>
      <c r="BL653" s="38"/>
      <c r="BM653" s="38"/>
      <c r="BN653" s="38"/>
      <c r="BO653" s="38"/>
      <c r="BP653" s="38"/>
      <c r="BQ653" s="38"/>
      <c r="BR653" s="38"/>
      <c r="BS653" s="38"/>
      <c r="BT653" s="38"/>
      <c r="BU653" s="38"/>
      <c r="BY653" s="38"/>
      <c r="BZ653" s="38"/>
      <c r="CJ653" s="38"/>
    </row>
    <row r="654" spans="2:88" x14ac:dyDescent="0.25">
      <c r="B654" s="8">
        <v>652</v>
      </c>
      <c r="C654" s="9" t="s">
        <v>12239</v>
      </c>
      <c r="D654" s="9" t="s">
        <v>12315</v>
      </c>
      <c r="E654" s="49">
        <v>7.5523886999999998</v>
      </c>
      <c r="F654" s="50">
        <v>2.572991</v>
      </c>
      <c r="G654" s="50">
        <v>4.1422699999999999</v>
      </c>
      <c r="H654" s="51">
        <v>13.11008</v>
      </c>
      <c r="I654" s="50">
        <v>0</v>
      </c>
      <c r="J654" s="50">
        <v>0</v>
      </c>
      <c r="K654" s="50">
        <v>0</v>
      </c>
      <c r="L654" s="50">
        <v>0</v>
      </c>
      <c r="M654" s="49">
        <v>3.0809421166666673</v>
      </c>
      <c r="N654" s="49">
        <v>0.83968036245333333</v>
      </c>
      <c r="O654" s="49">
        <v>0.86856399999999989</v>
      </c>
      <c r="P654" s="50">
        <v>0</v>
      </c>
      <c r="Q654" s="50">
        <v>0</v>
      </c>
      <c r="R654" s="50">
        <v>17.259979999999999</v>
      </c>
      <c r="S654" s="51">
        <v>0</v>
      </c>
      <c r="T654" s="50">
        <v>0</v>
      </c>
      <c r="U654" s="51">
        <v>3.2444833333333336</v>
      </c>
      <c r="V654" s="51">
        <v>0</v>
      </c>
      <c r="W654" s="50">
        <v>0</v>
      </c>
      <c r="X654" s="49">
        <v>0</v>
      </c>
      <c r="Y654" s="51">
        <v>10.614133333333333</v>
      </c>
      <c r="Z654" s="52">
        <v>0</v>
      </c>
      <c r="AA654" s="52">
        <v>0</v>
      </c>
      <c r="AB654" s="52">
        <v>0</v>
      </c>
      <c r="AC654" s="52">
        <v>0</v>
      </c>
      <c r="AD654" s="52">
        <v>0</v>
      </c>
      <c r="AE654" s="50">
        <v>0</v>
      </c>
      <c r="AF654" s="50">
        <v>0</v>
      </c>
      <c r="AG654" s="50">
        <v>0</v>
      </c>
      <c r="AH654" s="50">
        <v>4.4379952800000009</v>
      </c>
      <c r="AI654" s="52">
        <v>2.7468274666666663</v>
      </c>
      <c r="AJ654" s="49">
        <v>0</v>
      </c>
      <c r="AK654" s="50">
        <v>10.286318518518518</v>
      </c>
      <c r="AL654" s="50">
        <v>20.819185185185187</v>
      </c>
      <c r="AM654" s="50">
        <v>16.939999999999998</v>
      </c>
      <c r="AN654" s="50">
        <v>0</v>
      </c>
      <c r="AO654" s="50">
        <v>0</v>
      </c>
      <c r="AP654" s="50">
        <v>0</v>
      </c>
      <c r="AQ654" s="51">
        <v>0</v>
      </c>
      <c r="AR654" s="49">
        <v>4.2023700000000002</v>
      </c>
      <c r="AS654" s="50">
        <v>3.9020270270270272</v>
      </c>
      <c r="AT654" s="50">
        <v>2.4003700000000001</v>
      </c>
      <c r="AU654" s="50">
        <v>2.5380833333333337</v>
      </c>
      <c r="AV654" s="50">
        <v>44.189979305555561</v>
      </c>
      <c r="AW654" s="50">
        <v>0</v>
      </c>
      <c r="AX654" s="50">
        <v>2.508666666666667</v>
      </c>
      <c r="AY654" s="50">
        <v>15.789230000000002</v>
      </c>
      <c r="AZ654" s="51">
        <v>0</v>
      </c>
      <c r="BA654" s="49">
        <v>0</v>
      </c>
      <c r="BB654" s="49">
        <v>0</v>
      </c>
      <c r="BC654" s="50">
        <v>0</v>
      </c>
      <c r="BD654" s="50">
        <v>0</v>
      </c>
      <c r="BE654" s="51">
        <v>0</v>
      </c>
      <c r="BF654" s="38"/>
      <c r="BG654" s="38"/>
      <c r="BK654" s="38"/>
      <c r="BL654" s="38"/>
      <c r="BM654" s="38"/>
      <c r="BN654" s="38"/>
      <c r="BO654" s="38"/>
      <c r="BP654" s="38"/>
      <c r="BQ654" s="38"/>
      <c r="BR654" s="38"/>
      <c r="BS654" s="38"/>
      <c r="BT654" s="38"/>
      <c r="BU654" s="38"/>
      <c r="BY654" s="38"/>
      <c r="BZ654" s="38"/>
      <c r="CJ654" s="38"/>
    </row>
    <row r="655" spans="2:88" x14ac:dyDescent="0.25">
      <c r="B655" s="8">
        <v>653</v>
      </c>
      <c r="C655" s="9" t="s">
        <v>12239</v>
      </c>
      <c r="D655" s="9" t="s">
        <v>12316</v>
      </c>
      <c r="E655" s="49">
        <v>7.5523886999999998</v>
      </c>
      <c r="F655" s="50">
        <v>2.572991</v>
      </c>
      <c r="G655" s="50">
        <v>4.1422699999999999</v>
      </c>
      <c r="H655" s="51">
        <v>13.11008</v>
      </c>
      <c r="I655" s="50">
        <v>0</v>
      </c>
      <c r="J655" s="50">
        <v>0</v>
      </c>
      <c r="K655" s="50">
        <v>0</v>
      </c>
      <c r="L655" s="50">
        <v>0</v>
      </c>
      <c r="M655" s="49">
        <v>6.1618842333333346</v>
      </c>
      <c r="N655" s="49">
        <v>1.0706149940533334</v>
      </c>
      <c r="O655" s="49">
        <v>1.7371279999999998</v>
      </c>
      <c r="P655" s="50">
        <v>0</v>
      </c>
      <c r="Q655" s="50">
        <v>0</v>
      </c>
      <c r="R655" s="50">
        <v>51.091293333333333</v>
      </c>
      <c r="S655" s="51">
        <v>0</v>
      </c>
      <c r="T655" s="50">
        <v>0</v>
      </c>
      <c r="U655" s="51">
        <v>8.1743666666666677</v>
      </c>
      <c r="V655" s="51">
        <v>0</v>
      </c>
      <c r="W655" s="50">
        <v>0</v>
      </c>
      <c r="X655" s="49">
        <v>0</v>
      </c>
      <c r="Y655" s="51">
        <v>17.341600000000003</v>
      </c>
      <c r="Z655" s="52">
        <v>0</v>
      </c>
      <c r="AA655" s="52">
        <v>0</v>
      </c>
      <c r="AB655" s="52">
        <v>0</v>
      </c>
      <c r="AC655" s="52">
        <v>0</v>
      </c>
      <c r="AD655" s="52">
        <v>0</v>
      </c>
      <c r="AE655" s="50">
        <v>0</v>
      </c>
      <c r="AF655" s="50">
        <v>0</v>
      </c>
      <c r="AG655" s="50">
        <v>0</v>
      </c>
      <c r="AH655" s="50">
        <v>8.8759905600000018</v>
      </c>
      <c r="AI655" s="52">
        <v>5.4636506518518519</v>
      </c>
      <c r="AJ655" s="49">
        <v>0</v>
      </c>
      <c r="AK655" s="50">
        <v>10.286318518518518</v>
      </c>
      <c r="AL655" s="50">
        <v>20.819185185185187</v>
      </c>
      <c r="AM655" s="50">
        <v>16.939999999999998</v>
      </c>
      <c r="AN655" s="50">
        <v>0</v>
      </c>
      <c r="AO655" s="50">
        <v>0</v>
      </c>
      <c r="AP655" s="50">
        <v>0</v>
      </c>
      <c r="AQ655" s="51">
        <v>0</v>
      </c>
      <c r="AR655" s="49">
        <v>8.4047400000000003</v>
      </c>
      <c r="AS655" s="50">
        <v>3.9020270270270272</v>
      </c>
      <c r="AT655" s="50">
        <v>4.8007400000000002</v>
      </c>
      <c r="AU655" s="50">
        <v>3.0457000000000001</v>
      </c>
      <c r="AV655" s="50">
        <v>60.749439166666676</v>
      </c>
      <c r="AW655" s="50">
        <v>0</v>
      </c>
      <c r="AX655" s="50">
        <v>5.0173333333333341</v>
      </c>
      <c r="AY655" s="50">
        <v>34.600519999999996</v>
      </c>
      <c r="AZ655" s="51">
        <v>0</v>
      </c>
      <c r="BA655" s="49">
        <v>0</v>
      </c>
      <c r="BB655" s="49">
        <v>0</v>
      </c>
      <c r="BC655" s="50">
        <v>0</v>
      </c>
      <c r="BD655" s="50">
        <v>0</v>
      </c>
      <c r="BE655" s="51">
        <v>0</v>
      </c>
      <c r="BF655" s="38"/>
      <c r="BG655" s="38"/>
      <c r="BK655" s="38"/>
      <c r="BL655" s="38"/>
      <c r="BM655" s="38"/>
      <c r="BN655" s="38"/>
      <c r="BO655" s="38"/>
      <c r="BP655" s="38"/>
      <c r="BQ655" s="38"/>
      <c r="BR655" s="38"/>
      <c r="BS655" s="38"/>
      <c r="BT655" s="38"/>
      <c r="BU655" s="38"/>
      <c r="BY655" s="38"/>
      <c r="BZ655" s="38"/>
      <c r="CJ655" s="38"/>
    </row>
    <row r="656" spans="2:88" x14ac:dyDescent="0.25">
      <c r="B656" s="8">
        <v>654</v>
      </c>
      <c r="C656" s="9" t="s">
        <v>12239</v>
      </c>
      <c r="D656" s="9" t="s">
        <v>12317</v>
      </c>
      <c r="E656" s="49">
        <v>10.0698516</v>
      </c>
      <c r="F656" s="50">
        <v>3.4306546666666669</v>
      </c>
      <c r="G656" s="50">
        <v>5.5230266666666665</v>
      </c>
      <c r="H656" s="51">
        <v>17.480106666666668</v>
      </c>
      <c r="I656" s="50">
        <v>0</v>
      </c>
      <c r="J656" s="50">
        <v>0</v>
      </c>
      <c r="K656" s="50">
        <v>0</v>
      </c>
      <c r="L656" s="50">
        <v>0</v>
      </c>
      <c r="M656" s="49">
        <v>6.1618842333333346</v>
      </c>
      <c r="N656" s="49">
        <v>1.0706149940533334</v>
      </c>
      <c r="O656" s="49">
        <v>1.7371279999999998</v>
      </c>
      <c r="P656" s="50">
        <v>0</v>
      </c>
      <c r="Q656" s="50">
        <v>0</v>
      </c>
      <c r="R656" s="50">
        <v>51.091293333333333</v>
      </c>
      <c r="S656" s="51">
        <v>0</v>
      </c>
      <c r="T656" s="50">
        <v>0</v>
      </c>
      <c r="U656" s="51">
        <v>8.1743666666666677</v>
      </c>
      <c r="V656" s="51">
        <v>0</v>
      </c>
      <c r="W656" s="50">
        <v>0</v>
      </c>
      <c r="X656" s="49">
        <v>0</v>
      </c>
      <c r="Y656" s="51">
        <v>17.341600000000003</v>
      </c>
      <c r="Z656" s="52">
        <v>0</v>
      </c>
      <c r="AA656" s="52">
        <v>0</v>
      </c>
      <c r="AB656" s="52">
        <v>0</v>
      </c>
      <c r="AC656" s="52">
        <v>0</v>
      </c>
      <c r="AD656" s="52">
        <v>0</v>
      </c>
      <c r="AE656" s="50">
        <v>0</v>
      </c>
      <c r="AF656" s="50">
        <v>0</v>
      </c>
      <c r="AG656" s="50">
        <v>0</v>
      </c>
      <c r="AH656" s="50">
        <v>8.8759905600000018</v>
      </c>
      <c r="AI656" s="52">
        <v>5.4636506518518519</v>
      </c>
      <c r="AJ656" s="49">
        <v>0</v>
      </c>
      <c r="AK656" s="50">
        <v>13.715091358024692</v>
      </c>
      <c r="AL656" s="50">
        <v>27.758913580246915</v>
      </c>
      <c r="AM656" s="50">
        <v>22.586666666666666</v>
      </c>
      <c r="AN656" s="50">
        <v>0</v>
      </c>
      <c r="AO656" s="50">
        <v>0</v>
      </c>
      <c r="AP656" s="50">
        <v>0</v>
      </c>
      <c r="AQ656" s="51">
        <v>0</v>
      </c>
      <c r="AR656" s="49">
        <v>8.4047400000000003</v>
      </c>
      <c r="AS656" s="50">
        <v>3.9020270270270272</v>
      </c>
      <c r="AT656" s="50">
        <v>4.8007400000000002</v>
      </c>
      <c r="AU656" s="50">
        <v>4.0609333333333337</v>
      </c>
      <c r="AV656" s="50">
        <v>74.564698888888898</v>
      </c>
      <c r="AW656" s="50">
        <v>0</v>
      </c>
      <c r="AX656" s="50">
        <v>5.0173333333333341</v>
      </c>
      <c r="AY656" s="50">
        <v>34.600519999999996</v>
      </c>
      <c r="AZ656" s="51">
        <v>0</v>
      </c>
      <c r="BA656" s="49">
        <v>0</v>
      </c>
      <c r="BB656" s="49">
        <v>0</v>
      </c>
      <c r="BC656" s="50">
        <v>0</v>
      </c>
      <c r="BD656" s="50">
        <v>0</v>
      </c>
      <c r="BE656" s="51">
        <v>0</v>
      </c>
      <c r="BF656" s="38"/>
      <c r="BG656" s="38"/>
      <c r="BK656" s="38"/>
      <c r="BL656" s="38"/>
      <c r="BM656" s="38"/>
      <c r="BN656" s="38"/>
      <c r="BO656" s="38"/>
      <c r="BP656" s="38"/>
      <c r="BQ656" s="38"/>
      <c r="BR656" s="38"/>
      <c r="BS656" s="38"/>
      <c r="BT656" s="38"/>
      <c r="BU656" s="38"/>
      <c r="BY656" s="38"/>
      <c r="BZ656" s="38"/>
      <c r="CJ656" s="38"/>
    </row>
    <row r="657" spans="2:88" x14ac:dyDescent="0.25">
      <c r="B657" s="8">
        <v>655</v>
      </c>
      <c r="C657" s="9" t="s">
        <v>12239</v>
      </c>
      <c r="D657" s="9" t="s">
        <v>12318</v>
      </c>
      <c r="E657" s="49">
        <v>12.5873145</v>
      </c>
      <c r="F657" s="50">
        <v>4.2883183333333337</v>
      </c>
      <c r="G657" s="50">
        <v>6.9037833333333332</v>
      </c>
      <c r="H657" s="51">
        <v>21.850133333333336</v>
      </c>
      <c r="I657" s="50">
        <v>0</v>
      </c>
      <c r="J657" s="50">
        <v>0</v>
      </c>
      <c r="K657" s="50">
        <v>0</v>
      </c>
      <c r="L657" s="50">
        <v>0</v>
      </c>
      <c r="M657" s="49">
        <v>6.1618842333333346</v>
      </c>
      <c r="N657" s="49">
        <v>1.0706149940533334</v>
      </c>
      <c r="O657" s="49">
        <v>1.7371279999999998</v>
      </c>
      <c r="P657" s="50">
        <v>0</v>
      </c>
      <c r="Q657" s="50">
        <v>0</v>
      </c>
      <c r="R657" s="50">
        <v>51.091293333333333</v>
      </c>
      <c r="S657" s="51">
        <v>0</v>
      </c>
      <c r="T657" s="50">
        <v>0</v>
      </c>
      <c r="U657" s="51">
        <v>8.1743666666666677</v>
      </c>
      <c r="V657" s="51">
        <v>0</v>
      </c>
      <c r="W657" s="50">
        <v>0</v>
      </c>
      <c r="X657" s="49">
        <v>0</v>
      </c>
      <c r="Y657" s="51">
        <v>17.341600000000003</v>
      </c>
      <c r="Z657" s="52">
        <v>0</v>
      </c>
      <c r="AA657" s="52">
        <v>0</v>
      </c>
      <c r="AB657" s="52">
        <v>0</v>
      </c>
      <c r="AC657" s="52">
        <v>0</v>
      </c>
      <c r="AD657" s="52">
        <v>0</v>
      </c>
      <c r="AE657" s="50">
        <v>0</v>
      </c>
      <c r="AF657" s="50">
        <v>0</v>
      </c>
      <c r="AG657" s="50">
        <v>0</v>
      </c>
      <c r="AH657" s="50">
        <v>8.8759905600000018</v>
      </c>
      <c r="AI657" s="52">
        <v>5.4636506518518519</v>
      </c>
      <c r="AJ657" s="49">
        <v>0</v>
      </c>
      <c r="AK657" s="50">
        <v>17.143864197530863</v>
      </c>
      <c r="AL657" s="50">
        <v>34.698641975308647</v>
      </c>
      <c r="AM657" s="50">
        <v>28.233333333333334</v>
      </c>
      <c r="AN657" s="50">
        <v>0</v>
      </c>
      <c r="AO657" s="50">
        <v>0</v>
      </c>
      <c r="AP657" s="50">
        <v>0</v>
      </c>
      <c r="AQ657" s="51">
        <v>0</v>
      </c>
      <c r="AR657" s="49">
        <v>8.4047400000000003</v>
      </c>
      <c r="AS657" s="50">
        <v>3.9020270270270272</v>
      </c>
      <c r="AT657" s="50">
        <v>4.8007400000000002</v>
      </c>
      <c r="AU657" s="50">
        <v>4.0609333333333337</v>
      </c>
      <c r="AV657" s="50">
        <v>74.564698888888898</v>
      </c>
      <c r="AW657" s="50">
        <v>0</v>
      </c>
      <c r="AX657" s="50">
        <v>5.0173333333333341</v>
      </c>
      <c r="AY657" s="50">
        <v>34.600519999999996</v>
      </c>
      <c r="AZ657" s="51">
        <v>0</v>
      </c>
      <c r="BA657" s="49">
        <v>0</v>
      </c>
      <c r="BB657" s="49">
        <v>0</v>
      </c>
      <c r="BC657" s="50">
        <v>0</v>
      </c>
      <c r="BD657" s="50">
        <v>0</v>
      </c>
      <c r="BE657" s="51">
        <v>0</v>
      </c>
      <c r="BF657" s="38"/>
      <c r="BG657" s="38"/>
      <c r="BK657" s="38"/>
      <c r="BL657" s="38"/>
      <c r="BM657" s="38"/>
      <c r="BN657" s="38"/>
      <c r="BO657" s="38"/>
      <c r="BP657" s="38"/>
      <c r="BQ657" s="38"/>
      <c r="BR657" s="38"/>
      <c r="BS657" s="38"/>
      <c r="BT657" s="38"/>
      <c r="BU657" s="38"/>
      <c r="BY657" s="38"/>
      <c r="BZ657" s="38"/>
      <c r="CJ657" s="38"/>
    </row>
    <row r="658" spans="2:88" x14ac:dyDescent="0.25">
      <c r="B658" s="8">
        <v>656</v>
      </c>
      <c r="C658" s="9" t="s">
        <v>12239</v>
      </c>
      <c r="D658" s="9" t="s">
        <v>12319</v>
      </c>
      <c r="E658" s="49">
        <v>15.1047774</v>
      </c>
      <c r="F658" s="50">
        <v>5.1459820000000001</v>
      </c>
      <c r="G658" s="50">
        <v>8.2845399999999998</v>
      </c>
      <c r="H658" s="51">
        <v>26.22016</v>
      </c>
      <c r="I658" s="50">
        <v>0</v>
      </c>
      <c r="J658" s="50">
        <v>0</v>
      </c>
      <c r="K658" s="50">
        <v>0</v>
      </c>
      <c r="L658" s="50">
        <v>0</v>
      </c>
      <c r="M658" s="49">
        <v>6.1618842333333346</v>
      </c>
      <c r="N658" s="49">
        <v>1.0706149940533334</v>
      </c>
      <c r="O658" s="49">
        <v>1.7371279999999998</v>
      </c>
      <c r="P658" s="50">
        <v>0</v>
      </c>
      <c r="Q658" s="50">
        <v>0</v>
      </c>
      <c r="R658" s="50">
        <v>51.091293333333333</v>
      </c>
      <c r="S658" s="51">
        <v>0</v>
      </c>
      <c r="T658" s="50">
        <v>0</v>
      </c>
      <c r="U658" s="51">
        <v>8.1743666666666677</v>
      </c>
      <c r="V658" s="51">
        <v>0</v>
      </c>
      <c r="W658" s="50">
        <v>0</v>
      </c>
      <c r="X658" s="49">
        <v>0</v>
      </c>
      <c r="Y658" s="51">
        <v>17.341600000000003</v>
      </c>
      <c r="Z658" s="52">
        <v>0</v>
      </c>
      <c r="AA658" s="52">
        <v>0</v>
      </c>
      <c r="AB658" s="52">
        <v>0</v>
      </c>
      <c r="AC658" s="52">
        <v>0</v>
      </c>
      <c r="AD658" s="52">
        <v>0</v>
      </c>
      <c r="AE658" s="50">
        <v>0</v>
      </c>
      <c r="AF658" s="50">
        <v>0</v>
      </c>
      <c r="AG658" s="50">
        <v>0</v>
      </c>
      <c r="AH658" s="50">
        <v>8.8759905600000018</v>
      </c>
      <c r="AI658" s="52">
        <v>5.4636506518518519</v>
      </c>
      <c r="AJ658" s="49">
        <v>0</v>
      </c>
      <c r="AK658" s="50">
        <v>20.572637037037037</v>
      </c>
      <c r="AL658" s="50">
        <v>41.638370370370374</v>
      </c>
      <c r="AM658" s="50">
        <v>33.879999999999995</v>
      </c>
      <c r="AN658" s="50">
        <v>0</v>
      </c>
      <c r="AO658" s="50">
        <v>0</v>
      </c>
      <c r="AP658" s="50">
        <v>0</v>
      </c>
      <c r="AQ658" s="51">
        <v>0</v>
      </c>
      <c r="AR658" s="49">
        <v>8.4047400000000003</v>
      </c>
      <c r="AS658" s="50">
        <v>3.9020270270270272</v>
      </c>
      <c r="AT658" s="50">
        <v>4.8007400000000002</v>
      </c>
      <c r="AU658" s="50">
        <v>5.0761666666666674</v>
      </c>
      <c r="AV658" s="50">
        <v>88.379958611111121</v>
      </c>
      <c r="AW658" s="50">
        <v>0</v>
      </c>
      <c r="AX658" s="50">
        <v>5.0173333333333341</v>
      </c>
      <c r="AY658" s="50">
        <v>34.600519999999996</v>
      </c>
      <c r="AZ658" s="51">
        <v>0</v>
      </c>
      <c r="BA658" s="49">
        <v>0</v>
      </c>
      <c r="BB658" s="49">
        <v>0</v>
      </c>
      <c r="BC658" s="50">
        <v>0</v>
      </c>
      <c r="BD658" s="50">
        <v>0</v>
      </c>
      <c r="BE658" s="51">
        <v>0</v>
      </c>
      <c r="BF658" s="38"/>
      <c r="BG658" s="38"/>
      <c r="BK658" s="38"/>
      <c r="BL658" s="38"/>
      <c r="BM658" s="38"/>
      <c r="BN658" s="38"/>
      <c r="BO658" s="38"/>
      <c r="BP658" s="38"/>
      <c r="BQ658" s="38"/>
      <c r="BR658" s="38"/>
      <c r="BS658" s="38"/>
      <c r="BT658" s="38"/>
      <c r="BU658" s="38"/>
      <c r="BY658" s="38"/>
      <c r="BZ658" s="38"/>
      <c r="CJ658" s="38"/>
    </row>
    <row r="659" spans="2:88" x14ac:dyDescent="0.25">
      <c r="B659" s="8">
        <v>657</v>
      </c>
      <c r="C659" s="9" t="s">
        <v>12239</v>
      </c>
      <c r="D659" s="9" t="s">
        <v>12320</v>
      </c>
      <c r="E659" s="49">
        <v>11.328583049999999</v>
      </c>
      <c r="F659" s="50">
        <v>3.8594865</v>
      </c>
      <c r="G659" s="50">
        <v>6.2134049999999998</v>
      </c>
      <c r="H659" s="51">
        <v>19.665120000000002</v>
      </c>
      <c r="I659" s="50">
        <v>0</v>
      </c>
      <c r="J659" s="50">
        <v>0</v>
      </c>
      <c r="K659" s="50">
        <v>0</v>
      </c>
      <c r="L659" s="50">
        <v>0</v>
      </c>
      <c r="M659" s="49">
        <v>9.2428263500000014</v>
      </c>
      <c r="N659" s="49">
        <v>1.3535408698222222</v>
      </c>
      <c r="O659" s="49">
        <v>2.6056919999999995</v>
      </c>
      <c r="P659" s="50">
        <v>0</v>
      </c>
      <c r="Q659" s="50">
        <v>0</v>
      </c>
      <c r="R659" s="50">
        <v>84.639939999999996</v>
      </c>
      <c r="S659" s="51">
        <v>0</v>
      </c>
      <c r="T659" s="50">
        <v>0</v>
      </c>
      <c r="U659" s="51">
        <v>8.7411133333333364</v>
      </c>
      <c r="V659" s="51">
        <v>0</v>
      </c>
      <c r="W659" s="50">
        <v>0</v>
      </c>
      <c r="X659" s="49">
        <v>0</v>
      </c>
      <c r="Y659" s="51">
        <v>30.796533333333336</v>
      </c>
      <c r="Z659" s="52">
        <v>0</v>
      </c>
      <c r="AA659" s="52">
        <v>0</v>
      </c>
      <c r="AB659" s="52">
        <v>0</v>
      </c>
      <c r="AC659" s="52">
        <v>0</v>
      </c>
      <c r="AD659" s="52">
        <v>0</v>
      </c>
      <c r="AE659" s="50">
        <v>0</v>
      </c>
      <c r="AF659" s="50">
        <v>0</v>
      </c>
      <c r="AG659" s="50">
        <v>0</v>
      </c>
      <c r="AH659" s="50">
        <v>13.313985840000004</v>
      </c>
      <c r="AI659" s="52">
        <v>8.180473837037038</v>
      </c>
      <c r="AJ659" s="49">
        <v>0</v>
      </c>
      <c r="AK659" s="50">
        <v>15.429477777777777</v>
      </c>
      <c r="AL659" s="50">
        <v>31.228777777777779</v>
      </c>
      <c r="AM659" s="50">
        <v>25.409999999999997</v>
      </c>
      <c r="AN659" s="50">
        <v>0</v>
      </c>
      <c r="AO659" s="50">
        <v>0</v>
      </c>
      <c r="AP659" s="50">
        <v>0</v>
      </c>
      <c r="AQ659" s="51">
        <v>0</v>
      </c>
      <c r="AR659" s="49">
        <v>12.60711</v>
      </c>
      <c r="AS659" s="50">
        <v>3.9020270270270272</v>
      </c>
      <c r="AT659" s="50">
        <v>7.2011099999999999</v>
      </c>
      <c r="AU659" s="50">
        <v>4.5685500000000001</v>
      </c>
      <c r="AV659" s="50">
        <v>91.124158750000007</v>
      </c>
      <c r="AW659" s="50">
        <v>0</v>
      </c>
      <c r="AX659" s="50">
        <v>7.5260000000000016</v>
      </c>
      <c r="AY659" s="50">
        <v>48.525563333333338</v>
      </c>
      <c r="AZ659" s="51">
        <v>0</v>
      </c>
      <c r="BA659" s="49">
        <v>0</v>
      </c>
      <c r="BB659" s="49">
        <v>0</v>
      </c>
      <c r="BC659" s="50">
        <v>0</v>
      </c>
      <c r="BD659" s="50">
        <v>0</v>
      </c>
      <c r="BE659" s="51">
        <v>0</v>
      </c>
      <c r="BF659" s="38"/>
      <c r="BG659" s="38"/>
      <c r="BK659" s="38"/>
      <c r="BL659" s="38"/>
      <c r="BM659" s="38"/>
      <c r="BN659" s="38"/>
      <c r="BO659" s="38"/>
      <c r="BP659" s="38"/>
      <c r="BQ659" s="38"/>
      <c r="BR659" s="38"/>
      <c r="BS659" s="38"/>
      <c r="BT659" s="38"/>
      <c r="BU659" s="38"/>
      <c r="BY659" s="38"/>
      <c r="BZ659" s="38"/>
      <c r="CJ659" s="38"/>
    </row>
    <row r="660" spans="2:88" x14ac:dyDescent="0.25">
      <c r="B660" s="8">
        <v>658</v>
      </c>
      <c r="C660" s="9" t="s">
        <v>12239</v>
      </c>
      <c r="D660" s="9" t="s">
        <v>12321</v>
      </c>
      <c r="E660" s="49">
        <v>15.1047774</v>
      </c>
      <c r="F660" s="50">
        <v>5.1459820000000001</v>
      </c>
      <c r="G660" s="50">
        <v>8.2845399999999998</v>
      </c>
      <c r="H660" s="51">
        <v>26.22016</v>
      </c>
      <c r="I660" s="50">
        <v>0</v>
      </c>
      <c r="J660" s="50">
        <v>0</v>
      </c>
      <c r="K660" s="50">
        <v>0</v>
      </c>
      <c r="L660" s="50">
        <v>0</v>
      </c>
      <c r="M660" s="49">
        <v>9.2428263500000014</v>
      </c>
      <c r="N660" s="49">
        <v>1.3535408698222222</v>
      </c>
      <c r="O660" s="49">
        <v>2.6056919999999995</v>
      </c>
      <c r="P660" s="50">
        <v>0</v>
      </c>
      <c r="Q660" s="50">
        <v>0</v>
      </c>
      <c r="R660" s="50">
        <v>84.639939999999996</v>
      </c>
      <c r="S660" s="51">
        <v>0</v>
      </c>
      <c r="T660" s="50">
        <v>0</v>
      </c>
      <c r="U660" s="51">
        <v>8.7411133333333364</v>
      </c>
      <c r="V660" s="51">
        <v>0</v>
      </c>
      <c r="W660" s="50">
        <v>0</v>
      </c>
      <c r="X660" s="49">
        <v>0</v>
      </c>
      <c r="Y660" s="51">
        <v>30.796533333333336</v>
      </c>
      <c r="Z660" s="52">
        <v>0</v>
      </c>
      <c r="AA660" s="52">
        <v>0</v>
      </c>
      <c r="AB660" s="52">
        <v>0</v>
      </c>
      <c r="AC660" s="52">
        <v>0</v>
      </c>
      <c r="AD660" s="52">
        <v>0</v>
      </c>
      <c r="AE660" s="50">
        <v>0</v>
      </c>
      <c r="AF660" s="50">
        <v>0</v>
      </c>
      <c r="AG660" s="50">
        <v>0</v>
      </c>
      <c r="AH660" s="50">
        <v>13.313985840000004</v>
      </c>
      <c r="AI660" s="52">
        <v>8.180473837037038</v>
      </c>
      <c r="AJ660" s="49">
        <v>0</v>
      </c>
      <c r="AK660" s="50">
        <v>20.572637037037037</v>
      </c>
      <c r="AL660" s="50">
        <v>41.638370370370374</v>
      </c>
      <c r="AM660" s="50">
        <v>33.879999999999995</v>
      </c>
      <c r="AN660" s="50">
        <v>0</v>
      </c>
      <c r="AO660" s="50">
        <v>0</v>
      </c>
      <c r="AP660" s="50">
        <v>0</v>
      </c>
      <c r="AQ660" s="51">
        <v>0</v>
      </c>
      <c r="AR660" s="49">
        <v>12.60711</v>
      </c>
      <c r="AS660" s="50">
        <v>3.9020270270270272</v>
      </c>
      <c r="AT660" s="50">
        <v>7.2011099999999999</v>
      </c>
      <c r="AU660" s="50">
        <v>6.0914000000000001</v>
      </c>
      <c r="AV660" s="50">
        <v>111.84704833333335</v>
      </c>
      <c r="AW660" s="50">
        <v>0</v>
      </c>
      <c r="AX660" s="50">
        <v>7.5260000000000016</v>
      </c>
      <c r="AY660" s="50">
        <v>48.525563333333338</v>
      </c>
      <c r="AZ660" s="51">
        <v>0</v>
      </c>
      <c r="BA660" s="49">
        <v>0</v>
      </c>
      <c r="BB660" s="49">
        <v>0</v>
      </c>
      <c r="BC660" s="50">
        <v>0</v>
      </c>
      <c r="BD660" s="50">
        <v>0</v>
      </c>
      <c r="BE660" s="51">
        <v>0</v>
      </c>
      <c r="BF660" s="38"/>
      <c r="BG660" s="38"/>
      <c r="BK660" s="38"/>
      <c r="BL660" s="38"/>
      <c r="BM660" s="38"/>
      <c r="BN660" s="38"/>
      <c r="BO660" s="38"/>
      <c r="BP660" s="38"/>
      <c r="BQ660" s="38"/>
      <c r="BR660" s="38"/>
      <c r="BS660" s="38"/>
      <c r="BT660" s="38"/>
      <c r="BU660" s="38"/>
      <c r="BY660" s="38"/>
      <c r="BZ660" s="38"/>
      <c r="CJ660" s="38"/>
    </row>
    <row r="661" spans="2:88" x14ac:dyDescent="0.25">
      <c r="B661" s="8">
        <v>659</v>
      </c>
      <c r="C661" s="9" t="s">
        <v>12239</v>
      </c>
      <c r="D661" s="9" t="s">
        <v>12322</v>
      </c>
      <c r="E661" s="49">
        <v>18.88097175</v>
      </c>
      <c r="F661" s="50">
        <v>6.4324775000000001</v>
      </c>
      <c r="G661" s="50">
        <v>10.355675</v>
      </c>
      <c r="H661" s="51">
        <v>32.775199999999998</v>
      </c>
      <c r="I661" s="50">
        <v>0</v>
      </c>
      <c r="J661" s="50">
        <v>0</v>
      </c>
      <c r="K661" s="50">
        <v>0</v>
      </c>
      <c r="L661" s="50">
        <v>0</v>
      </c>
      <c r="M661" s="49">
        <v>9.2428263500000014</v>
      </c>
      <c r="N661" s="49">
        <v>1.3535408698222222</v>
      </c>
      <c r="O661" s="49">
        <v>2.6056919999999995</v>
      </c>
      <c r="P661" s="50">
        <v>0</v>
      </c>
      <c r="Q661" s="50">
        <v>0</v>
      </c>
      <c r="R661" s="50">
        <v>84.639939999999996</v>
      </c>
      <c r="S661" s="51">
        <v>0</v>
      </c>
      <c r="T661" s="50">
        <v>0</v>
      </c>
      <c r="U661" s="51">
        <v>8.7411133333333364</v>
      </c>
      <c r="V661" s="51">
        <v>0</v>
      </c>
      <c r="W661" s="50">
        <v>0</v>
      </c>
      <c r="X661" s="49">
        <v>0</v>
      </c>
      <c r="Y661" s="51">
        <v>30.796533333333336</v>
      </c>
      <c r="Z661" s="52">
        <v>0</v>
      </c>
      <c r="AA661" s="52">
        <v>0</v>
      </c>
      <c r="AB661" s="52">
        <v>0</v>
      </c>
      <c r="AC661" s="52">
        <v>0</v>
      </c>
      <c r="AD661" s="52">
        <v>0</v>
      </c>
      <c r="AE661" s="50">
        <v>0</v>
      </c>
      <c r="AF661" s="50">
        <v>0</v>
      </c>
      <c r="AG661" s="50">
        <v>0</v>
      </c>
      <c r="AH661" s="50">
        <v>13.313985840000004</v>
      </c>
      <c r="AI661" s="52">
        <v>8.180473837037038</v>
      </c>
      <c r="AJ661" s="49">
        <v>0</v>
      </c>
      <c r="AK661" s="50">
        <v>25.715796296296297</v>
      </c>
      <c r="AL661" s="50">
        <v>52.04796296296297</v>
      </c>
      <c r="AM661" s="50">
        <v>42.349999999999994</v>
      </c>
      <c r="AN661" s="50">
        <v>0</v>
      </c>
      <c r="AO661" s="50">
        <v>0</v>
      </c>
      <c r="AP661" s="50">
        <v>0</v>
      </c>
      <c r="AQ661" s="51">
        <v>0</v>
      </c>
      <c r="AR661" s="49">
        <v>12.60711</v>
      </c>
      <c r="AS661" s="50">
        <v>3.9020270270270272</v>
      </c>
      <c r="AT661" s="50">
        <v>7.2011099999999999</v>
      </c>
      <c r="AU661" s="50">
        <v>6.0914000000000001</v>
      </c>
      <c r="AV661" s="50">
        <v>111.84704833333335</v>
      </c>
      <c r="AW661" s="50">
        <v>0</v>
      </c>
      <c r="AX661" s="50">
        <v>7.5260000000000016</v>
      </c>
      <c r="AY661" s="50">
        <v>48.525563333333338</v>
      </c>
      <c r="AZ661" s="51">
        <v>0</v>
      </c>
      <c r="BA661" s="49">
        <v>0</v>
      </c>
      <c r="BB661" s="49">
        <v>0</v>
      </c>
      <c r="BC661" s="50">
        <v>0</v>
      </c>
      <c r="BD661" s="50">
        <v>0</v>
      </c>
      <c r="BE661" s="51">
        <v>0</v>
      </c>
      <c r="BF661" s="38"/>
      <c r="BG661" s="38"/>
      <c r="BK661" s="38"/>
      <c r="BL661" s="38"/>
      <c r="BM661" s="38"/>
      <c r="BN661" s="38"/>
      <c r="BO661" s="38"/>
      <c r="BP661" s="38"/>
      <c r="BQ661" s="38"/>
      <c r="BR661" s="38"/>
      <c r="BS661" s="38"/>
      <c r="BT661" s="38"/>
      <c r="BU661" s="38"/>
      <c r="BY661" s="38"/>
      <c r="BZ661" s="38"/>
      <c r="CJ661" s="38"/>
    </row>
    <row r="662" spans="2:88" x14ac:dyDescent="0.25">
      <c r="B662" s="8">
        <v>660</v>
      </c>
      <c r="C662" s="9" t="s">
        <v>12239</v>
      </c>
      <c r="D662" s="9" t="s">
        <v>12323</v>
      </c>
      <c r="E662" s="49">
        <v>22.657166099999998</v>
      </c>
      <c r="F662" s="50">
        <v>7.7189730000000001</v>
      </c>
      <c r="G662" s="50">
        <v>12.42681</v>
      </c>
      <c r="H662" s="51">
        <v>39.330240000000003</v>
      </c>
      <c r="I662" s="50">
        <v>0</v>
      </c>
      <c r="J662" s="50">
        <v>0</v>
      </c>
      <c r="K662" s="50">
        <v>0</v>
      </c>
      <c r="L662" s="50">
        <v>0</v>
      </c>
      <c r="M662" s="49">
        <v>9.2428263500000014</v>
      </c>
      <c r="N662" s="49">
        <v>1.3535408698222222</v>
      </c>
      <c r="O662" s="49">
        <v>2.6056919999999995</v>
      </c>
      <c r="P662" s="50">
        <v>0</v>
      </c>
      <c r="Q662" s="50">
        <v>0</v>
      </c>
      <c r="R662" s="50">
        <v>84.639939999999996</v>
      </c>
      <c r="S662" s="51">
        <v>0</v>
      </c>
      <c r="T662" s="50">
        <v>0</v>
      </c>
      <c r="U662" s="51">
        <v>8.7411133333333364</v>
      </c>
      <c r="V662" s="51">
        <v>0</v>
      </c>
      <c r="W662" s="50">
        <v>0</v>
      </c>
      <c r="X662" s="49">
        <v>0</v>
      </c>
      <c r="Y662" s="51">
        <v>30.796533333333336</v>
      </c>
      <c r="Z662" s="52">
        <v>0</v>
      </c>
      <c r="AA662" s="52">
        <v>0</v>
      </c>
      <c r="AB662" s="52">
        <v>0</v>
      </c>
      <c r="AC662" s="52">
        <v>0</v>
      </c>
      <c r="AD662" s="52">
        <v>0</v>
      </c>
      <c r="AE662" s="50">
        <v>0</v>
      </c>
      <c r="AF662" s="50">
        <v>0</v>
      </c>
      <c r="AG662" s="50">
        <v>0</v>
      </c>
      <c r="AH662" s="50">
        <v>13.313985840000004</v>
      </c>
      <c r="AI662" s="52">
        <v>8.180473837037038</v>
      </c>
      <c r="AJ662" s="49">
        <v>0</v>
      </c>
      <c r="AK662" s="50">
        <v>30.858955555555553</v>
      </c>
      <c r="AL662" s="50">
        <v>62.457555555555558</v>
      </c>
      <c r="AM662" s="50">
        <v>50.819999999999993</v>
      </c>
      <c r="AN662" s="50">
        <v>0</v>
      </c>
      <c r="AO662" s="50">
        <v>0</v>
      </c>
      <c r="AP662" s="50">
        <v>0</v>
      </c>
      <c r="AQ662" s="51">
        <v>0</v>
      </c>
      <c r="AR662" s="49">
        <v>12.60711</v>
      </c>
      <c r="AS662" s="50">
        <v>3.9020270270270272</v>
      </c>
      <c r="AT662" s="50">
        <v>7.2011099999999999</v>
      </c>
      <c r="AU662" s="50">
        <v>7.6142500000000011</v>
      </c>
      <c r="AV662" s="50">
        <v>132.56993791666667</v>
      </c>
      <c r="AW662" s="50">
        <v>0</v>
      </c>
      <c r="AX662" s="50">
        <v>7.5260000000000016</v>
      </c>
      <c r="AY662" s="50">
        <v>48.525563333333338</v>
      </c>
      <c r="AZ662" s="51">
        <v>0</v>
      </c>
      <c r="BA662" s="49">
        <v>0</v>
      </c>
      <c r="BB662" s="49">
        <v>0</v>
      </c>
      <c r="BC662" s="50">
        <v>0</v>
      </c>
      <c r="BD662" s="50">
        <v>0</v>
      </c>
      <c r="BE662" s="51">
        <v>0</v>
      </c>
      <c r="BF662" s="38"/>
      <c r="BG662" s="38"/>
      <c r="BK662" s="38"/>
      <c r="BL662" s="38"/>
      <c r="BM662" s="38"/>
      <c r="BN662" s="38"/>
      <c r="BO662" s="38"/>
      <c r="BP662" s="38"/>
      <c r="BQ662" s="38"/>
      <c r="BR662" s="38"/>
      <c r="BS662" s="38"/>
      <c r="BT662" s="38"/>
      <c r="BU662" s="38"/>
      <c r="BY662" s="38"/>
      <c r="BZ662" s="38"/>
      <c r="CJ662" s="38"/>
    </row>
    <row r="663" spans="2:88" x14ac:dyDescent="0.25">
      <c r="B663" s="8">
        <v>661</v>
      </c>
      <c r="C663" s="9" t="s">
        <v>12239</v>
      </c>
      <c r="D663" s="9" t="s">
        <v>12324</v>
      </c>
      <c r="E663" s="49">
        <v>3.7761943499999999</v>
      </c>
      <c r="F663" s="50">
        <v>1.2864955</v>
      </c>
      <c r="G663" s="50">
        <v>4.1422699999999999</v>
      </c>
      <c r="H663" s="51">
        <v>6.55504</v>
      </c>
      <c r="I663" s="50">
        <v>0</v>
      </c>
      <c r="J663" s="50">
        <v>0</v>
      </c>
      <c r="K663" s="50">
        <v>0</v>
      </c>
      <c r="L663" s="50">
        <v>0</v>
      </c>
      <c r="M663" s="49">
        <v>3.0809421166666673</v>
      </c>
      <c r="N663" s="49">
        <v>0.83968036245333333</v>
      </c>
      <c r="O663" s="49">
        <v>0.86856399999999989</v>
      </c>
      <c r="P663" s="50">
        <v>0</v>
      </c>
      <c r="Q663" s="50">
        <v>0</v>
      </c>
      <c r="R663" s="50">
        <v>17.259979999999999</v>
      </c>
      <c r="S663" s="51">
        <v>0</v>
      </c>
      <c r="T663" s="50">
        <v>0</v>
      </c>
      <c r="U663" s="51">
        <v>3.2444833333333336</v>
      </c>
      <c r="V663" s="51">
        <v>0</v>
      </c>
      <c r="W663" s="50">
        <v>0</v>
      </c>
      <c r="X663" s="49">
        <v>0</v>
      </c>
      <c r="Y663" s="51">
        <v>10.614133333333333</v>
      </c>
      <c r="Z663" s="52">
        <v>0</v>
      </c>
      <c r="AA663" s="52">
        <v>0</v>
      </c>
      <c r="AB663" s="52">
        <v>0</v>
      </c>
      <c r="AC663" s="52">
        <v>0</v>
      </c>
      <c r="AD663" s="52">
        <v>0</v>
      </c>
      <c r="AE663" s="50">
        <v>0</v>
      </c>
      <c r="AF663" s="50">
        <v>0</v>
      </c>
      <c r="AG663" s="50">
        <v>0</v>
      </c>
      <c r="AH663" s="50">
        <v>4.4379952800000009</v>
      </c>
      <c r="AI663" s="52">
        <v>2.7468274666666663</v>
      </c>
      <c r="AJ663" s="49">
        <v>0</v>
      </c>
      <c r="AK663" s="50">
        <v>5.1431592592592592</v>
      </c>
      <c r="AL663" s="50">
        <v>10.409592592592594</v>
      </c>
      <c r="AM663" s="50">
        <v>0</v>
      </c>
      <c r="AN663" s="50">
        <v>11.539160000000001</v>
      </c>
      <c r="AO663" s="50">
        <v>2.3023255813953494</v>
      </c>
      <c r="AP663" s="50">
        <v>7.2424499999999998</v>
      </c>
      <c r="AQ663" s="51">
        <v>3.268333333333334</v>
      </c>
      <c r="AR663" s="49">
        <v>4.2023700000000002</v>
      </c>
      <c r="AS663" s="50">
        <v>3.9020270270270272</v>
      </c>
      <c r="AT663" s="50">
        <v>2.4003700000000001</v>
      </c>
      <c r="AU663" s="50">
        <v>1.52285</v>
      </c>
      <c r="AV663" s="50">
        <v>30.374719583333338</v>
      </c>
      <c r="AW663" s="50">
        <v>0</v>
      </c>
      <c r="AX663" s="50">
        <v>2.508666666666667</v>
      </c>
      <c r="AY663" s="50">
        <v>15.789230000000002</v>
      </c>
      <c r="AZ663" s="51">
        <v>0</v>
      </c>
      <c r="BA663" s="49">
        <v>0</v>
      </c>
      <c r="BB663" s="49">
        <v>0</v>
      </c>
      <c r="BC663" s="50">
        <v>0</v>
      </c>
      <c r="BD663" s="50">
        <v>0</v>
      </c>
      <c r="BE663" s="51">
        <v>0</v>
      </c>
      <c r="BF663" s="38"/>
      <c r="BG663" s="38"/>
      <c r="BK663" s="38"/>
      <c r="BL663" s="38"/>
      <c r="BM663" s="38"/>
      <c r="BN663" s="38"/>
      <c r="BO663" s="38"/>
      <c r="BP663" s="38"/>
      <c r="BQ663" s="38"/>
      <c r="BR663" s="38"/>
      <c r="BS663" s="38"/>
      <c r="BT663" s="38"/>
      <c r="BU663" s="38"/>
      <c r="BY663" s="38"/>
      <c r="BZ663" s="38"/>
      <c r="CJ663" s="38"/>
    </row>
    <row r="664" spans="2:88" x14ac:dyDescent="0.25">
      <c r="B664" s="8">
        <v>662</v>
      </c>
      <c r="C664" s="9" t="s">
        <v>12239</v>
      </c>
      <c r="D664" s="9" t="s">
        <v>12325</v>
      </c>
      <c r="E664" s="49">
        <v>5.0349257999999999</v>
      </c>
      <c r="F664" s="50">
        <v>1.7153273333333334</v>
      </c>
      <c r="G664" s="50">
        <v>5.5230266666666665</v>
      </c>
      <c r="H664" s="51">
        <v>8.7400533333333339</v>
      </c>
      <c r="I664" s="50">
        <v>0</v>
      </c>
      <c r="J664" s="50">
        <v>0</v>
      </c>
      <c r="K664" s="50">
        <v>0</v>
      </c>
      <c r="L664" s="50">
        <v>0</v>
      </c>
      <c r="M664" s="49">
        <v>3.0809421166666673</v>
      </c>
      <c r="N664" s="49">
        <v>0.83968036245333333</v>
      </c>
      <c r="O664" s="49">
        <v>0.86856399999999989</v>
      </c>
      <c r="P664" s="50">
        <v>0</v>
      </c>
      <c r="Q664" s="50">
        <v>0</v>
      </c>
      <c r="R664" s="50">
        <v>17.259979999999999</v>
      </c>
      <c r="S664" s="51">
        <v>0</v>
      </c>
      <c r="T664" s="50">
        <v>0</v>
      </c>
      <c r="U664" s="51">
        <v>3.2444833333333336</v>
      </c>
      <c r="V664" s="51">
        <v>0</v>
      </c>
      <c r="W664" s="50">
        <v>0</v>
      </c>
      <c r="X664" s="49">
        <v>0</v>
      </c>
      <c r="Y664" s="51">
        <v>10.614133333333333</v>
      </c>
      <c r="Z664" s="52">
        <v>0</v>
      </c>
      <c r="AA664" s="52">
        <v>0</v>
      </c>
      <c r="AB664" s="52">
        <v>0</v>
      </c>
      <c r="AC664" s="52">
        <v>0</v>
      </c>
      <c r="AD664" s="52">
        <v>0</v>
      </c>
      <c r="AE664" s="50">
        <v>0</v>
      </c>
      <c r="AF664" s="50">
        <v>0</v>
      </c>
      <c r="AG664" s="50">
        <v>0</v>
      </c>
      <c r="AH664" s="50">
        <v>4.4379952800000009</v>
      </c>
      <c r="AI664" s="52">
        <v>2.7468274666666663</v>
      </c>
      <c r="AJ664" s="49">
        <v>0</v>
      </c>
      <c r="AK664" s="50">
        <v>6.8575456790123459</v>
      </c>
      <c r="AL664" s="50">
        <v>13.879456790123458</v>
      </c>
      <c r="AM664" s="50">
        <v>0</v>
      </c>
      <c r="AN664" s="50">
        <v>15.385546666666668</v>
      </c>
      <c r="AO664" s="50">
        <v>3.0697674418604657</v>
      </c>
      <c r="AP664" s="50">
        <v>9.6565999999999992</v>
      </c>
      <c r="AQ664" s="51">
        <v>4.3577777777777786</v>
      </c>
      <c r="AR664" s="49">
        <v>4.2023700000000002</v>
      </c>
      <c r="AS664" s="50">
        <v>3.9020270270270272</v>
      </c>
      <c r="AT664" s="50">
        <v>2.4003700000000001</v>
      </c>
      <c r="AU664" s="50">
        <v>2.0304666666666669</v>
      </c>
      <c r="AV664" s="50">
        <v>37.282349444444449</v>
      </c>
      <c r="AW664" s="50">
        <v>0</v>
      </c>
      <c r="AX664" s="50">
        <v>2.508666666666667</v>
      </c>
      <c r="AY664" s="50">
        <v>15.789230000000002</v>
      </c>
      <c r="AZ664" s="51">
        <v>0</v>
      </c>
      <c r="BA664" s="49">
        <v>0</v>
      </c>
      <c r="BB664" s="49">
        <v>0</v>
      </c>
      <c r="BC664" s="50">
        <v>0</v>
      </c>
      <c r="BD664" s="50">
        <v>0</v>
      </c>
      <c r="BE664" s="51">
        <v>0</v>
      </c>
      <c r="BF664" s="38"/>
      <c r="BG664" s="38"/>
      <c r="BK664" s="38"/>
      <c r="BL664" s="38"/>
      <c r="BM664" s="38"/>
      <c r="BN664" s="38"/>
      <c r="BO664" s="38"/>
      <c r="BP664" s="38"/>
      <c r="BQ664" s="38"/>
      <c r="BR664" s="38"/>
      <c r="BS664" s="38"/>
      <c r="BT664" s="38"/>
      <c r="BU664" s="38"/>
      <c r="BY664" s="38"/>
      <c r="BZ664" s="38"/>
      <c r="CJ664" s="38"/>
    </row>
    <row r="665" spans="2:88" x14ac:dyDescent="0.25">
      <c r="B665" s="8">
        <v>663</v>
      </c>
      <c r="C665" s="9" t="s">
        <v>12239</v>
      </c>
      <c r="D665" s="9" t="s">
        <v>12326</v>
      </c>
      <c r="E665" s="49">
        <v>6.2936572499999999</v>
      </c>
      <c r="F665" s="50">
        <v>2.1441591666666668</v>
      </c>
      <c r="G665" s="50">
        <v>6.9037833333333332</v>
      </c>
      <c r="H665" s="51">
        <v>10.925066666666668</v>
      </c>
      <c r="I665" s="50">
        <v>0</v>
      </c>
      <c r="J665" s="50">
        <v>0</v>
      </c>
      <c r="K665" s="50">
        <v>0</v>
      </c>
      <c r="L665" s="50">
        <v>0</v>
      </c>
      <c r="M665" s="49">
        <v>3.0809421166666673</v>
      </c>
      <c r="N665" s="49">
        <v>0.83968036245333333</v>
      </c>
      <c r="O665" s="49">
        <v>0.86856399999999989</v>
      </c>
      <c r="P665" s="50">
        <v>0</v>
      </c>
      <c r="Q665" s="50">
        <v>0</v>
      </c>
      <c r="R665" s="50">
        <v>17.259979999999999</v>
      </c>
      <c r="S665" s="51">
        <v>0</v>
      </c>
      <c r="T665" s="50">
        <v>0</v>
      </c>
      <c r="U665" s="51">
        <v>3.2444833333333336</v>
      </c>
      <c r="V665" s="51">
        <v>0</v>
      </c>
      <c r="W665" s="50">
        <v>0</v>
      </c>
      <c r="X665" s="49">
        <v>0</v>
      </c>
      <c r="Y665" s="51">
        <v>10.614133333333333</v>
      </c>
      <c r="Z665" s="52">
        <v>0</v>
      </c>
      <c r="AA665" s="52">
        <v>0</v>
      </c>
      <c r="AB665" s="52">
        <v>0</v>
      </c>
      <c r="AC665" s="52">
        <v>0</v>
      </c>
      <c r="AD665" s="52">
        <v>0</v>
      </c>
      <c r="AE665" s="50">
        <v>0</v>
      </c>
      <c r="AF665" s="50">
        <v>0</v>
      </c>
      <c r="AG665" s="50">
        <v>0</v>
      </c>
      <c r="AH665" s="50">
        <v>4.4379952800000009</v>
      </c>
      <c r="AI665" s="52">
        <v>2.7468274666666663</v>
      </c>
      <c r="AJ665" s="49">
        <v>0</v>
      </c>
      <c r="AK665" s="50">
        <v>8.5719320987654317</v>
      </c>
      <c r="AL665" s="50">
        <v>17.349320987654323</v>
      </c>
      <c r="AM665" s="50">
        <v>0</v>
      </c>
      <c r="AN665" s="50">
        <v>19.231933333333334</v>
      </c>
      <c r="AO665" s="50">
        <v>3.837209302325582</v>
      </c>
      <c r="AP665" s="50">
        <v>12.070749999999999</v>
      </c>
      <c r="AQ665" s="51">
        <v>5.4472222222222229</v>
      </c>
      <c r="AR665" s="49">
        <v>4.2023700000000002</v>
      </c>
      <c r="AS665" s="50">
        <v>3.9020270270270272</v>
      </c>
      <c r="AT665" s="50">
        <v>2.4003700000000001</v>
      </c>
      <c r="AU665" s="50">
        <v>2.0304666666666669</v>
      </c>
      <c r="AV665" s="50">
        <v>37.282349444444449</v>
      </c>
      <c r="AW665" s="50">
        <v>0</v>
      </c>
      <c r="AX665" s="50">
        <v>2.508666666666667</v>
      </c>
      <c r="AY665" s="50">
        <v>15.789230000000002</v>
      </c>
      <c r="AZ665" s="51">
        <v>0</v>
      </c>
      <c r="BA665" s="49">
        <v>0</v>
      </c>
      <c r="BB665" s="49">
        <v>0</v>
      </c>
      <c r="BC665" s="50">
        <v>0</v>
      </c>
      <c r="BD665" s="50">
        <v>0</v>
      </c>
      <c r="BE665" s="51">
        <v>0</v>
      </c>
      <c r="BF665" s="38"/>
      <c r="BG665" s="38"/>
      <c r="BK665" s="38"/>
      <c r="BL665" s="38"/>
      <c r="BM665" s="38"/>
      <c r="BN665" s="38"/>
      <c r="BO665" s="38"/>
      <c r="BP665" s="38"/>
      <c r="BQ665" s="38"/>
      <c r="BR665" s="38"/>
      <c r="BS665" s="38"/>
      <c r="BT665" s="38"/>
      <c r="BU665" s="38"/>
      <c r="BY665" s="38"/>
      <c r="BZ665" s="38"/>
      <c r="CJ665" s="38"/>
    </row>
    <row r="666" spans="2:88" x14ac:dyDescent="0.25">
      <c r="B666" s="8">
        <v>664</v>
      </c>
      <c r="C666" s="9" t="s">
        <v>12239</v>
      </c>
      <c r="D666" s="9" t="s">
        <v>12327</v>
      </c>
      <c r="E666" s="49">
        <v>7.5523886999999998</v>
      </c>
      <c r="F666" s="50">
        <v>2.572991</v>
      </c>
      <c r="G666" s="50">
        <v>8.2845399999999998</v>
      </c>
      <c r="H666" s="51">
        <v>13.11008</v>
      </c>
      <c r="I666" s="50">
        <v>0</v>
      </c>
      <c r="J666" s="50">
        <v>0</v>
      </c>
      <c r="K666" s="50">
        <v>0</v>
      </c>
      <c r="L666" s="50">
        <v>0</v>
      </c>
      <c r="M666" s="49">
        <v>3.0809421166666673</v>
      </c>
      <c r="N666" s="49">
        <v>0.83968036245333333</v>
      </c>
      <c r="O666" s="49">
        <v>0.86856399999999989</v>
      </c>
      <c r="P666" s="50">
        <v>0</v>
      </c>
      <c r="Q666" s="50">
        <v>0</v>
      </c>
      <c r="R666" s="50">
        <v>17.259979999999999</v>
      </c>
      <c r="S666" s="51">
        <v>0</v>
      </c>
      <c r="T666" s="50">
        <v>0</v>
      </c>
      <c r="U666" s="51">
        <v>3.2444833333333336</v>
      </c>
      <c r="V666" s="51">
        <v>0</v>
      </c>
      <c r="W666" s="50">
        <v>0</v>
      </c>
      <c r="X666" s="49">
        <v>0</v>
      </c>
      <c r="Y666" s="51">
        <v>10.614133333333333</v>
      </c>
      <c r="Z666" s="52">
        <v>0</v>
      </c>
      <c r="AA666" s="52">
        <v>0</v>
      </c>
      <c r="AB666" s="52">
        <v>0</v>
      </c>
      <c r="AC666" s="52">
        <v>0</v>
      </c>
      <c r="AD666" s="52">
        <v>0</v>
      </c>
      <c r="AE666" s="50">
        <v>0</v>
      </c>
      <c r="AF666" s="50">
        <v>0</v>
      </c>
      <c r="AG666" s="50">
        <v>0</v>
      </c>
      <c r="AH666" s="50">
        <v>4.4379952800000009</v>
      </c>
      <c r="AI666" s="52">
        <v>2.7468274666666663</v>
      </c>
      <c r="AJ666" s="49">
        <v>0</v>
      </c>
      <c r="AK666" s="50">
        <v>10.286318518518518</v>
      </c>
      <c r="AL666" s="50">
        <v>20.819185185185187</v>
      </c>
      <c r="AM666" s="50">
        <v>0</v>
      </c>
      <c r="AN666" s="50">
        <v>23.078320000000001</v>
      </c>
      <c r="AO666" s="50">
        <v>4.6046511627906987</v>
      </c>
      <c r="AP666" s="50">
        <v>14.4849</v>
      </c>
      <c r="AQ666" s="51">
        <v>6.536666666666668</v>
      </c>
      <c r="AR666" s="49">
        <v>4.2023700000000002</v>
      </c>
      <c r="AS666" s="50">
        <v>3.9020270270270272</v>
      </c>
      <c r="AT666" s="50">
        <v>2.4003700000000001</v>
      </c>
      <c r="AU666" s="50">
        <v>2.5380833333333337</v>
      </c>
      <c r="AV666" s="50">
        <v>44.189979305555561</v>
      </c>
      <c r="AW666" s="50">
        <v>0</v>
      </c>
      <c r="AX666" s="50">
        <v>2.508666666666667</v>
      </c>
      <c r="AY666" s="50">
        <v>15.789230000000002</v>
      </c>
      <c r="AZ666" s="51">
        <v>0</v>
      </c>
      <c r="BA666" s="49">
        <v>0</v>
      </c>
      <c r="BB666" s="49">
        <v>0</v>
      </c>
      <c r="BC666" s="50">
        <v>0</v>
      </c>
      <c r="BD666" s="50">
        <v>0</v>
      </c>
      <c r="BE666" s="51">
        <v>0</v>
      </c>
      <c r="BF666" s="38"/>
      <c r="BG666" s="38"/>
      <c r="BK666" s="38"/>
      <c r="BL666" s="38"/>
      <c r="BM666" s="38"/>
      <c r="BN666" s="38"/>
      <c r="BO666" s="38"/>
      <c r="BP666" s="38"/>
      <c r="BQ666" s="38"/>
      <c r="BR666" s="38"/>
      <c r="BS666" s="38"/>
      <c r="BT666" s="38"/>
      <c r="BU666" s="38"/>
      <c r="BY666" s="38"/>
      <c r="BZ666" s="38"/>
      <c r="CJ666" s="38"/>
    </row>
    <row r="667" spans="2:88" x14ac:dyDescent="0.25">
      <c r="B667" s="8">
        <v>665</v>
      </c>
      <c r="C667" s="9" t="s">
        <v>12239</v>
      </c>
      <c r="D667" s="9" t="s">
        <v>12328</v>
      </c>
      <c r="E667" s="49">
        <v>7.5523886999999998</v>
      </c>
      <c r="F667" s="50">
        <v>2.572991</v>
      </c>
      <c r="G667" s="50">
        <v>8.2845399999999998</v>
      </c>
      <c r="H667" s="51">
        <v>13.11008</v>
      </c>
      <c r="I667" s="50">
        <v>0</v>
      </c>
      <c r="J667" s="50">
        <v>0</v>
      </c>
      <c r="K667" s="50">
        <v>0</v>
      </c>
      <c r="L667" s="50">
        <v>0</v>
      </c>
      <c r="M667" s="49">
        <v>6.1618842333333346</v>
      </c>
      <c r="N667" s="49">
        <v>1.0706149940533334</v>
      </c>
      <c r="O667" s="49">
        <v>1.7371279999999998</v>
      </c>
      <c r="P667" s="50">
        <v>0</v>
      </c>
      <c r="Q667" s="50">
        <v>0</v>
      </c>
      <c r="R667" s="50">
        <v>51.091293333333333</v>
      </c>
      <c r="S667" s="51">
        <v>0</v>
      </c>
      <c r="T667" s="50">
        <v>0</v>
      </c>
      <c r="U667" s="51">
        <v>8.1743666666666677</v>
      </c>
      <c r="V667" s="51">
        <v>0</v>
      </c>
      <c r="W667" s="50">
        <v>0</v>
      </c>
      <c r="X667" s="49">
        <v>0</v>
      </c>
      <c r="Y667" s="51">
        <v>17.341600000000003</v>
      </c>
      <c r="Z667" s="52">
        <v>0</v>
      </c>
      <c r="AA667" s="52">
        <v>0</v>
      </c>
      <c r="AB667" s="52">
        <v>0</v>
      </c>
      <c r="AC667" s="52">
        <v>0</v>
      </c>
      <c r="AD667" s="52">
        <v>0</v>
      </c>
      <c r="AE667" s="50">
        <v>0</v>
      </c>
      <c r="AF667" s="50">
        <v>0</v>
      </c>
      <c r="AG667" s="50">
        <v>0</v>
      </c>
      <c r="AH667" s="50">
        <v>8.8759905600000018</v>
      </c>
      <c r="AI667" s="52">
        <v>5.4636506518518519</v>
      </c>
      <c r="AJ667" s="49">
        <v>0</v>
      </c>
      <c r="AK667" s="50">
        <v>10.286318518518518</v>
      </c>
      <c r="AL667" s="50">
        <v>20.819185185185187</v>
      </c>
      <c r="AM667" s="50">
        <v>0</v>
      </c>
      <c r="AN667" s="50">
        <v>23.078320000000001</v>
      </c>
      <c r="AO667" s="50">
        <v>4.6046511627906987</v>
      </c>
      <c r="AP667" s="50">
        <v>14.4849</v>
      </c>
      <c r="AQ667" s="51">
        <v>6.536666666666668</v>
      </c>
      <c r="AR667" s="49">
        <v>8.4047400000000003</v>
      </c>
      <c r="AS667" s="50">
        <v>3.9020270270270272</v>
      </c>
      <c r="AT667" s="50">
        <v>4.8007400000000002</v>
      </c>
      <c r="AU667" s="50">
        <v>3.0457000000000001</v>
      </c>
      <c r="AV667" s="50">
        <v>60.749439166666676</v>
      </c>
      <c r="AW667" s="50">
        <v>0</v>
      </c>
      <c r="AX667" s="50">
        <v>5.0173333333333341</v>
      </c>
      <c r="AY667" s="50">
        <v>34.600519999999996</v>
      </c>
      <c r="AZ667" s="51">
        <v>0</v>
      </c>
      <c r="BA667" s="49">
        <v>0</v>
      </c>
      <c r="BB667" s="49">
        <v>0</v>
      </c>
      <c r="BC667" s="50">
        <v>0</v>
      </c>
      <c r="BD667" s="50">
        <v>0</v>
      </c>
      <c r="BE667" s="51">
        <v>0</v>
      </c>
      <c r="BF667" s="38"/>
      <c r="BG667" s="38"/>
      <c r="BK667" s="38"/>
      <c r="BL667" s="38"/>
      <c r="BM667" s="38"/>
      <c r="BN667" s="38"/>
      <c r="BO667" s="38"/>
      <c r="BP667" s="38"/>
      <c r="BQ667" s="38"/>
      <c r="BR667" s="38"/>
      <c r="BS667" s="38"/>
      <c r="BT667" s="38"/>
      <c r="BU667" s="38"/>
      <c r="BY667" s="38"/>
      <c r="BZ667" s="38"/>
      <c r="CJ667" s="38"/>
    </row>
    <row r="668" spans="2:88" x14ac:dyDescent="0.25">
      <c r="B668" s="8">
        <v>666</v>
      </c>
      <c r="C668" s="9" t="s">
        <v>12239</v>
      </c>
      <c r="D668" s="9" t="s">
        <v>12329</v>
      </c>
      <c r="E668" s="49">
        <v>10.0698516</v>
      </c>
      <c r="F668" s="50">
        <v>3.4306546666666669</v>
      </c>
      <c r="G668" s="50">
        <v>11.046053333333333</v>
      </c>
      <c r="H668" s="51">
        <v>17.480106666666668</v>
      </c>
      <c r="I668" s="50">
        <v>0</v>
      </c>
      <c r="J668" s="50">
        <v>0</v>
      </c>
      <c r="K668" s="50">
        <v>0</v>
      </c>
      <c r="L668" s="50">
        <v>0</v>
      </c>
      <c r="M668" s="49">
        <v>6.1618842333333346</v>
      </c>
      <c r="N668" s="49">
        <v>1.0706149940533334</v>
      </c>
      <c r="O668" s="49">
        <v>1.7371279999999998</v>
      </c>
      <c r="P668" s="50">
        <v>0</v>
      </c>
      <c r="Q668" s="50">
        <v>0</v>
      </c>
      <c r="R668" s="50">
        <v>51.091293333333333</v>
      </c>
      <c r="S668" s="51">
        <v>0</v>
      </c>
      <c r="T668" s="50">
        <v>0</v>
      </c>
      <c r="U668" s="51">
        <v>8.1743666666666677</v>
      </c>
      <c r="V668" s="51">
        <v>0</v>
      </c>
      <c r="W668" s="50">
        <v>0</v>
      </c>
      <c r="X668" s="49">
        <v>0</v>
      </c>
      <c r="Y668" s="51">
        <v>17.341600000000003</v>
      </c>
      <c r="Z668" s="52">
        <v>0</v>
      </c>
      <c r="AA668" s="52">
        <v>0</v>
      </c>
      <c r="AB668" s="52">
        <v>0</v>
      </c>
      <c r="AC668" s="52">
        <v>0</v>
      </c>
      <c r="AD668" s="52">
        <v>0</v>
      </c>
      <c r="AE668" s="50">
        <v>0</v>
      </c>
      <c r="AF668" s="50">
        <v>0</v>
      </c>
      <c r="AG668" s="50">
        <v>0</v>
      </c>
      <c r="AH668" s="50">
        <v>8.8759905600000018</v>
      </c>
      <c r="AI668" s="52">
        <v>5.4636506518518519</v>
      </c>
      <c r="AJ668" s="49">
        <v>0</v>
      </c>
      <c r="AK668" s="50">
        <v>13.715091358024692</v>
      </c>
      <c r="AL668" s="50">
        <v>27.758913580246915</v>
      </c>
      <c r="AM668" s="50">
        <v>0</v>
      </c>
      <c r="AN668" s="50">
        <v>30.771093333333337</v>
      </c>
      <c r="AO668" s="50">
        <v>6.1395348837209314</v>
      </c>
      <c r="AP668" s="50">
        <v>19.313199999999998</v>
      </c>
      <c r="AQ668" s="51">
        <v>8.7155555555555573</v>
      </c>
      <c r="AR668" s="49">
        <v>8.4047400000000003</v>
      </c>
      <c r="AS668" s="50">
        <v>3.9020270270270272</v>
      </c>
      <c r="AT668" s="50">
        <v>4.8007400000000002</v>
      </c>
      <c r="AU668" s="50">
        <v>4.0609333333333337</v>
      </c>
      <c r="AV668" s="50">
        <v>74.564698888888898</v>
      </c>
      <c r="AW668" s="50">
        <v>0</v>
      </c>
      <c r="AX668" s="50">
        <v>5.0173333333333341</v>
      </c>
      <c r="AY668" s="50">
        <v>34.600519999999996</v>
      </c>
      <c r="AZ668" s="51">
        <v>0</v>
      </c>
      <c r="BA668" s="49">
        <v>0</v>
      </c>
      <c r="BB668" s="49">
        <v>0</v>
      </c>
      <c r="BC668" s="50">
        <v>0</v>
      </c>
      <c r="BD668" s="50">
        <v>0</v>
      </c>
      <c r="BE668" s="51">
        <v>0</v>
      </c>
      <c r="BF668" s="38"/>
      <c r="BG668" s="38"/>
      <c r="BK668" s="38"/>
      <c r="BL668" s="38"/>
      <c r="BM668" s="38"/>
      <c r="BN668" s="38"/>
      <c r="BO668" s="38"/>
      <c r="BP668" s="38"/>
      <c r="BQ668" s="38"/>
      <c r="BR668" s="38"/>
      <c r="BS668" s="38"/>
      <c r="BT668" s="38"/>
      <c r="BU668" s="38"/>
      <c r="BY668" s="38"/>
      <c r="BZ668" s="38"/>
      <c r="CJ668" s="38"/>
    </row>
    <row r="669" spans="2:88" x14ac:dyDescent="0.25">
      <c r="B669" s="8">
        <v>667</v>
      </c>
      <c r="C669" s="9" t="s">
        <v>12239</v>
      </c>
      <c r="D669" s="9" t="s">
        <v>12330</v>
      </c>
      <c r="E669" s="49">
        <v>12.5873145</v>
      </c>
      <c r="F669" s="50">
        <v>4.2883183333333337</v>
      </c>
      <c r="G669" s="50">
        <v>13.807566666666666</v>
      </c>
      <c r="H669" s="51">
        <v>21.850133333333336</v>
      </c>
      <c r="I669" s="50">
        <v>0</v>
      </c>
      <c r="J669" s="50">
        <v>0</v>
      </c>
      <c r="K669" s="50">
        <v>0</v>
      </c>
      <c r="L669" s="50">
        <v>0</v>
      </c>
      <c r="M669" s="49">
        <v>6.1618842333333346</v>
      </c>
      <c r="N669" s="49">
        <v>1.0706149940533334</v>
      </c>
      <c r="O669" s="49">
        <v>1.7371279999999998</v>
      </c>
      <c r="P669" s="50">
        <v>0</v>
      </c>
      <c r="Q669" s="50">
        <v>0</v>
      </c>
      <c r="R669" s="50">
        <v>51.091293333333333</v>
      </c>
      <c r="S669" s="51">
        <v>0</v>
      </c>
      <c r="T669" s="50">
        <v>0</v>
      </c>
      <c r="U669" s="51">
        <v>8.1743666666666677</v>
      </c>
      <c r="V669" s="51">
        <v>0</v>
      </c>
      <c r="W669" s="50">
        <v>0</v>
      </c>
      <c r="X669" s="49">
        <v>0</v>
      </c>
      <c r="Y669" s="51">
        <v>17.341600000000003</v>
      </c>
      <c r="Z669" s="52">
        <v>0</v>
      </c>
      <c r="AA669" s="52">
        <v>0</v>
      </c>
      <c r="AB669" s="52">
        <v>0</v>
      </c>
      <c r="AC669" s="52">
        <v>0</v>
      </c>
      <c r="AD669" s="52">
        <v>0</v>
      </c>
      <c r="AE669" s="50">
        <v>0</v>
      </c>
      <c r="AF669" s="50">
        <v>0</v>
      </c>
      <c r="AG669" s="50">
        <v>0</v>
      </c>
      <c r="AH669" s="50">
        <v>8.8759905600000018</v>
      </c>
      <c r="AI669" s="52">
        <v>5.4636506518518519</v>
      </c>
      <c r="AJ669" s="49">
        <v>0</v>
      </c>
      <c r="AK669" s="50">
        <v>17.143864197530863</v>
      </c>
      <c r="AL669" s="50">
        <v>34.698641975308647</v>
      </c>
      <c r="AM669" s="50">
        <v>0</v>
      </c>
      <c r="AN669" s="50">
        <v>38.463866666666668</v>
      </c>
      <c r="AO669" s="50">
        <v>7.674418604651164</v>
      </c>
      <c r="AP669" s="50">
        <v>24.141499999999997</v>
      </c>
      <c r="AQ669" s="51">
        <v>10.894444444444446</v>
      </c>
      <c r="AR669" s="49">
        <v>8.4047400000000003</v>
      </c>
      <c r="AS669" s="50">
        <v>3.9020270270270272</v>
      </c>
      <c r="AT669" s="50">
        <v>4.8007400000000002</v>
      </c>
      <c r="AU669" s="50">
        <v>4.0609333333333337</v>
      </c>
      <c r="AV669" s="50">
        <v>74.564698888888898</v>
      </c>
      <c r="AW669" s="50">
        <v>0</v>
      </c>
      <c r="AX669" s="50">
        <v>5.0173333333333341</v>
      </c>
      <c r="AY669" s="50">
        <v>34.600519999999996</v>
      </c>
      <c r="AZ669" s="51">
        <v>0</v>
      </c>
      <c r="BA669" s="49">
        <v>0</v>
      </c>
      <c r="BB669" s="49">
        <v>0</v>
      </c>
      <c r="BC669" s="50">
        <v>0</v>
      </c>
      <c r="BD669" s="50">
        <v>0</v>
      </c>
      <c r="BE669" s="51">
        <v>0</v>
      </c>
      <c r="BF669" s="38"/>
      <c r="BG669" s="38"/>
      <c r="BK669" s="38"/>
      <c r="BL669" s="38"/>
      <c r="BM669" s="38"/>
      <c r="BN669" s="38"/>
      <c r="BO669" s="38"/>
      <c r="BP669" s="38"/>
      <c r="BQ669" s="38"/>
      <c r="BR669" s="38"/>
      <c r="BS669" s="38"/>
      <c r="BT669" s="38"/>
      <c r="BU669" s="38"/>
      <c r="BY669" s="38"/>
      <c r="BZ669" s="38"/>
      <c r="CJ669" s="38"/>
    </row>
    <row r="670" spans="2:88" x14ac:dyDescent="0.25">
      <c r="B670" s="8">
        <v>668</v>
      </c>
      <c r="C670" s="9" t="s">
        <v>12239</v>
      </c>
      <c r="D670" s="9" t="s">
        <v>12331</v>
      </c>
      <c r="E670" s="49">
        <v>15.1047774</v>
      </c>
      <c r="F670" s="50">
        <v>5.1459820000000001</v>
      </c>
      <c r="G670" s="50">
        <v>16.56908</v>
      </c>
      <c r="H670" s="51">
        <v>26.22016</v>
      </c>
      <c r="I670" s="50">
        <v>0</v>
      </c>
      <c r="J670" s="50">
        <v>0</v>
      </c>
      <c r="K670" s="50">
        <v>0</v>
      </c>
      <c r="L670" s="50">
        <v>0</v>
      </c>
      <c r="M670" s="49">
        <v>6.1618842333333346</v>
      </c>
      <c r="N670" s="49">
        <v>1.0706149940533334</v>
      </c>
      <c r="O670" s="49">
        <v>1.7371279999999998</v>
      </c>
      <c r="P670" s="50">
        <v>0</v>
      </c>
      <c r="Q670" s="50">
        <v>0</v>
      </c>
      <c r="R670" s="50">
        <v>51.091293333333333</v>
      </c>
      <c r="S670" s="51">
        <v>0</v>
      </c>
      <c r="T670" s="50">
        <v>0</v>
      </c>
      <c r="U670" s="51">
        <v>8.1743666666666677</v>
      </c>
      <c r="V670" s="51">
        <v>0</v>
      </c>
      <c r="W670" s="50">
        <v>0</v>
      </c>
      <c r="X670" s="49">
        <v>0</v>
      </c>
      <c r="Y670" s="51">
        <v>17.341600000000003</v>
      </c>
      <c r="Z670" s="52">
        <v>0</v>
      </c>
      <c r="AA670" s="52">
        <v>0</v>
      </c>
      <c r="AB670" s="52">
        <v>0</v>
      </c>
      <c r="AC670" s="52">
        <v>0</v>
      </c>
      <c r="AD670" s="52">
        <v>0</v>
      </c>
      <c r="AE670" s="50">
        <v>0</v>
      </c>
      <c r="AF670" s="50">
        <v>0</v>
      </c>
      <c r="AG670" s="50">
        <v>0</v>
      </c>
      <c r="AH670" s="50">
        <v>8.8759905600000018</v>
      </c>
      <c r="AI670" s="52">
        <v>5.4636506518518519</v>
      </c>
      <c r="AJ670" s="49">
        <v>0</v>
      </c>
      <c r="AK670" s="50">
        <v>20.572637037037037</v>
      </c>
      <c r="AL670" s="50">
        <v>41.638370370370374</v>
      </c>
      <c r="AM670" s="50">
        <v>0</v>
      </c>
      <c r="AN670" s="50">
        <v>46.156640000000003</v>
      </c>
      <c r="AO670" s="50">
        <v>9.2093023255813975</v>
      </c>
      <c r="AP670" s="50">
        <v>28.969799999999999</v>
      </c>
      <c r="AQ670" s="51">
        <v>13.073333333333336</v>
      </c>
      <c r="AR670" s="49">
        <v>8.4047400000000003</v>
      </c>
      <c r="AS670" s="50">
        <v>3.9020270270270272</v>
      </c>
      <c r="AT670" s="50">
        <v>4.8007400000000002</v>
      </c>
      <c r="AU670" s="50">
        <v>5.0761666666666674</v>
      </c>
      <c r="AV670" s="50">
        <v>88.379958611111121</v>
      </c>
      <c r="AW670" s="50">
        <v>0</v>
      </c>
      <c r="AX670" s="50">
        <v>5.0173333333333341</v>
      </c>
      <c r="AY670" s="50">
        <v>34.600519999999996</v>
      </c>
      <c r="AZ670" s="51">
        <v>0</v>
      </c>
      <c r="BA670" s="49">
        <v>0</v>
      </c>
      <c r="BB670" s="49">
        <v>0</v>
      </c>
      <c r="BC670" s="50">
        <v>0</v>
      </c>
      <c r="BD670" s="50">
        <v>0</v>
      </c>
      <c r="BE670" s="51">
        <v>0</v>
      </c>
      <c r="BF670" s="38"/>
      <c r="BG670" s="38"/>
      <c r="BK670" s="38"/>
      <c r="BL670" s="38"/>
      <c r="BM670" s="38"/>
      <c r="BN670" s="38"/>
      <c r="BO670" s="38"/>
      <c r="BP670" s="38"/>
      <c r="BQ670" s="38"/>
      <c r="BR670" s="38"/>
      <c r="BS670" s="38"/>
      <c r="BT670" s="38"/>
      <c r="BU670" s="38"/>
      <c r="BY670" s="38"/>
      <c r="BZ670" s="38"/>
      <c r="CJ670" s="38"/>
    </row>
    <row r="671" spans="2:88" x14ac:dyDescent="0.25">
      <c r="B671" s="8">
        <v>669</v>
      </c>
      <c r="C671" s="9" t="s">
        <v>12239</v>
      </c>
      <c r="D671" s="9" t="s">
        <v>12332</v>
      </c>
      <c r="E671" s="49">
        <v>11.328583049999999</v>
      </c>
      <c r="F671" s="50">
        <v>3.8594865</v>
      </c>
      <c r="G671" s="50">
        <v>12.42681</v>
      </c>
      <c r="H671" s="51">
        <v>19.665120000000002</v>
      </c>
      <c r="I671" s="50">
        <v>0</v>
      </c>
      <c r="J671" s="50">
        <v>0</v>
      </c>
      <c r="K671" s="50">
        <v>0</v>
      </c>
      <c r="L671" s="50">
        <v>0</v>
      </c>
      <c r="M671" s="49">
        <v>9.2428263500000014</v>
      </c>
      <c r="N671" s="49">
        <v>1.3535408698222222</v>
      </c>
      <c r="O671" s="49">
        <v>2.6056919999999995</v>
      </c>
      <c r="P671" s="50">
        <v>0</v>
      </c>
      <c r="Q671" s="50">
        <v>0</v>
      </c>
      <c r="R671" s="50">
        <v>84.639939999999996</v>
      </c>
      <c r="S671" s="51">
        <v>0</v>
      </c>
      <c r="T671" s="50">
        <v>0</v>
      </c>
      <c r="U671" s="51">
        <v>8.7411133333333364</v>
      </c>
      <c r="V671" s="51">
        <v>0</v>
      </c>
      <c r="W671" s="50">
        <v>0</v>
      </c>
      <c r="X671" s="49">
        <v>0</v>
      </c>
      <c r="Y671" s="51">
        <v>30.796533333333336</v>
      </c>
      <c r="Z671" s="52">
        <v>0</v>
      </c>
      <c r="AA671" s="52">
        <v>0</v>
      </c>
      <c r="AB671" s="52">
        <v>0</v>
      </c>
      <c r="AC671" s="52">
        <v>0</v>
      </c>
      <c r="AD671" s="52">
        <v>0</v>
      </c>
      <c r="AE671" s="50">
        <v>0</v>
      </c>
      <c r="AF671" s="50">
        <v>0</v>
      </c>
      <c r="AG671" s="50">
        <v>0</v>
      </c>
      <c r="AH671" s="50">
        <v>13.313985840000004</v>
      </c>
      <c r="AI671" s="52">
        <v>8.180473837037038</v>
      </c>
      <c r="AJ671" s="49">
        <v>0</v>
      </c>
      <c r="AK671" s="50">
        <v>15.429477777777777</v>
      </c>
      <c r="AL671" s="50">
        <v>31.228777777777779</v>
      </c>
      <c r="AM671" s="50">
        <v>0</v>
      </c>
      <c r="AN671" s="50">
        <v>34.61748</v>
      </c>
      <c r="AO671" s="50">
        <v>6.9069767441860481</v>
      </c>
      <c r="AP671" s="50">
        <v>21.727350000000001</v>
      </c>
      <c r="AQ671" s="51">
        <v>9.8050000000000015</v>
      </c>
      <c r="AR671" s="49">
        <v>12.60711</v>
      </c>
      <c r="AS671" s="50">
        <v>3.9020270270270272</v>
      </c>
      <c r="AT671" s="50">
        <v>7.2011099999999999</v>
      </c>
      <c r="AU671" s="50">
        <v>4.5685500000000001</v>
      </c>
      <c r="AV671" s="50">
        <v>91.124158750000007</v>
      </c>
      <c r="AW671" s="50">
        <v>0</v>
      </c>
      <c r="AX671" s="50">
        <v>7.5260000000000016</v>
      </c>
      <c r="AY671" s="50">
        <v>48.525563333333338</v>
      </c>
      <c r="AZ671" s="51">
        <v>0</v>
      </c>
      <c r="BA671" s="49">
        <v>0</v>
      </c>
      <c r="BB671" s="49">
        <v>0</v>
      </c>
      <c r="BC671" s="50">
        <v>0</v>
      </c>
      <c r="BD671" s="50">
        <v>0</v>
      </c>
      <c r="BE671" s="51">
        <v>0</v>
      </c>
      <c r="BF671" s="38"/>
      <c r="BG671" s="38"/>
      <c r="BK671" s="38"/>
      <c r="BL671" s="38"/>
      <c r="BM671" s="38"/>
      <c r="BN671" s="38"/>
      <c r="BO671" s="38"/>
      <c r="BP671" s="38"/>
      <c r="BQ671" s="38"/>
      <c r="BR671" s="38"/>
      <c r="BS671" s="38"/>
      <c r="BT671" s="38"/>
      <c r="BU671" s="38"/>
      <c r="BY671" s="38"/>
      <c r="BZ671" s="38"/>
      <c r="CJ671" s="38"/>
    </row>
    <row r="672" spans="2:88" x14ac:dyDescent="0.25">
      <c r="B672" s="8">
        <v>670</v>
      </c>
      <c r="C672" s="9" t="s">
        <v>12239</v>
      </c>
      <c r="D672" s="9" t="s">
        <v>12333</v>
      </c>
      <c r="E672" s="49">
        <v>15.1047774</v>
      </c>
      <c r="F672" s="50">
        <v>5.1459820000000001</v>
      </c>
      <c r="G672" s="50">
        <v>16.56908</v>
      </c>
      <c r="H672" s="51">
        <v>26.22016</v>
      </c>
      <c r="I672" s="50">
        <v>0</v>
      </c>
      <c r="J672" s="50">
        <v>0</v>
      </c>
      <c r="K672" s="50">
        <v>0</v>
      </c>
      <c r="L672" s="50">
        <v>0</v>
      </c>
      <c r="M672" s="49">
        <v>9.2428263500000014</v>
      </c>
      <c r="N672" s="49">
        <v>1.3535408698222222</v>
      </c>
      <c r="O672" s="49">
        <v>2.6056919999999995</v>
      </c>
      <c r="P672" s="50">
        <v>0</v>
      </c>
      <c r="Q672" s="50">
        <v>0</v>
      </c>
      <c r="R672" s="50">
        <v>84.639939999999996</v>
      </c>
      <c r="S672" s="51">
        <v>0</v>
      </c>
      <c r="T672" s="50">
        <v>0</v>
      </c>
      <c r="U672" s="51">
        <v>8.7411133333333364</v>
      </c>
      <c r="V672" s="51">
        <v>0</v>
      </c>
      <c r="W672" s="50">
        <v>0</v>
      </c>
      <c r="X672" s="49">
        <v>0</v>
      </c>
      <c r="Y672" s="51">
        <v>30.796533333333336</v>
      </c>
      <c r="Z672" s="52">
        <v>0</v>
      </c>
      <c r="AA672" s="52">
        <v>0</v>
      </c>
      <c r="AB672" s="52">
        <v>0</v>
      </c>
      <c r="AC672" s="52">
        <v>0</v>
      </c>
      <c r="AD672" s="52">
        <v>0</v>
      </c>
      <c r="AE672" s="50">
        <v>0</v>
      </c>
      <c r="AF672" s="50">
        <v>0</v>
      </c>
      <c r="AG672" s="50">
        <v>0</v>
      </c>
      <c r="AH672" s="50">
        <v>13.313985840000004</v>
      </c>
      <c r="AI672" s="52">
        <v>8.180473837037038</v>
      </c>
      <c r="AJ672" s="49">
        <v>0</v>
      </c>
      <c r="AK672" s="50">
        <v>20.572637037037037</v>
      </c>
      <c r="AL672" s="50">
        <v>41.638370370370374</v>
      </c>
      <c r="AM672" s="50">
        <v>0</v>
      </c>
      <c r="AN672" s="50">
        <v>46.156640000000003</v>
      </c>
      <c r="AO672" s="50">
        <v>9.2093023255813975</v>
      </c>
      <c r="AP672" s="50">
        <v>28.969799999999999</v>
      </c>
      <c r="AQ672" s="51">
        <v>13.073333333333336</v>
      </c>
      <c r="AR672" s="49">
        <v>12.60711</v>
      </c>
      <c r="AS672" s="50">
        <v>3.9020270270270272</v>
      </c>
      <c r="AT672" s="50">
        <v>7.2011099999999999</v>
      </c>
      <c r="AU672" s="50">
        <v>6.0914000000000001</v>
      </c>
      <c r="AV672" s="50">
        <v>111.84704833333335</v>
      </c>
      <c r="AW672" s="50">
        <v>0</v>
      </c>
      <c r="AX672" s="50">
        <v>7.5260000000000016</v>
      </c>
      <c r="AY672" s="50">
        <v>48.525563333333338</v>
      </c>
      <c r="AZ672" s="51">
        <v>0</v>
      </c>
      <c r="BA672" s="49">
        <v>0</v>
      </c>
      <c r="BB672" s="49">
        <v>0</v>
      </c>
      <c r="BC672" s="50">
        <v>0</v>
      </c>
      <c r="BD672" s="50">
        <v>0</v>
      </c>
      <c r="BE672" s="51">
        <v>0</v>
      </c>
      <c r="BF672" s="38"/>
      <c r="BG672" s="38"/>
      <c r="BK672" s="38"/>
      <c r="BL672" s="38"/>
      <c r="BM672" s="38"/>
      <c r="BN672" s="38"/>
      <c r="BO672" s="38"/>
      <c r="BP672" s="38"/>
      <c r="BQ672" s="38"/>
      <c r="BR672" s="38"/>
      <c r="BS672" s="38"/>
      <c r="BT672" s="38"/>
      <c r="BU672" s="38"/>
      <c r="BY672" s="38"/>
      <c r="BZ672" s="38"/>
      <c r="CJ672" s="38"/>
    </row>
    <row r="673" spans="2:88" x14ac:dyDescent="0.25">
      <c r="B673" s="8">
        <v>671</v>
      </c>
      <c r="C673" s="9" t="s">
        <v>12239</v>
      </c>
      <c r="D673" s="9" t="s">
        <v>12334</v>
      </c>
      <c r="E673" s="49">
        <v>18.88097175</v>
      </c>
      <c r="F673" s="50">
        <v>6.4324775000000001</v>
      </c>
      <c r="G673" s="50">
        <v>20.711349999999999</v>
      </c>
      <c r="H673" s="51">
        <v>32.775199999999998</v>
      </c>
      <c r="I673" s="50">
        <v>0</v>
      </c>
      <c r="J673" s="50">
        <v>0</v>
      </c>
      <c r="K673" s="50">
        <v>0</v>
      </c>
      <c r="L673" s="50">
        <v>0</v>
      </c>
      <c r="M673" s="49">
        <v>9.2428263500000014</v>
      </c>
      <c r="N673" s="49">
        <v>1.3535408698222222</v>
      </c>
      <c r="O673" s="49">
        <v>2.6056919999999995</v>
      </c>
      <c r="P673" s="50">
        <v>0</v>
      </c>
      <c r="Q673" s="50">
        <v>0</v>
      </c>
      <c r="R673" s="50">
        <v>84.639939999999996</v>
      </c>
      <c r="S673" s="51">
        <v>0</v>
      </c>
      <c r="T673" s="50">
        <v>0</v>
      </c>
      <c r="U673" s="51">
        <v>8.7411133333333364</v>
      </c>
      <c r="V673" s="51">
        <v>0</v>
      </c>
      <c r="W673" s="50">
        <v>0</v>
      </c>
      <c r="X673" s="49">
        <v>0</v>
      </c>
      <c r="Y673" s="51">
        <v>30.796533333333336</v>
      </c>
      <c r="Z673" s="52">
        <v>0</v>
      </c>
      <c r="AA673" s="52">
        <v>0</v>
      </c>
      <c r="AB673" s="52">
        <v>0</v>
      </c>
      <c r="AC673" s="52">
        <v>0</v>
      </c>
      <c r="AD673" s="52">
        <v>0</v>
      </c>
      <c r="AE673" s="50">
        <v>0</v>
      </c>
      <c r="AF673" s="50">
        <v>0</v>
      </c>
      <c r="AG673" s="50">
        <v>0</v>
      </c>
      <c r="AH673" s="50">
        <v>13.313985840000004</v>
      </c>
      <c r="AI673" s="52">
        <v>8.180473837037038</v>
      </c>
      <c r="AJ673" s="49">
        <v>0</v>
      </c>
      <c r="AK673" s="50">
        <v>25.715796296296297</v>
      </c>
      <c r="AL673" s="50">
        <v>52.04796296296297</v>
      </c>
      <c r="AM673" s="50">
        <v>0</v>
      </c>
      <c r="AN673" s="50">
        <v>57.695800000000006</v>
      </c>
      <c r="AO673" s="50">
        <v>11.511627906976747</v>
      </c>
      <c r="AP673" s="50">
        <v>36.212249999999997</v>
      </c>
      <c r="AQ673" s="51">
        <v>16.341666666666669</v>
      </c>
      <c r="AR673" s="49">
        <v>12.60711</v>
      </c>
      <c r="AS673" s="50">
        <v>3.9020270270270272</v>
      </c>
      <c r="AT673" s="50">
        <v>7.2011099999999999</v>
      </c>
      <c r="AU673" s="50">
        <v>6.0914000000000001</v>
      </c>
      <c r="AV673" s="50">
        <v>111.84704833333335</v>
      </c>
      <c r="AW673" s="50">
        <v>0</v>
      </c>
      <c r="AX673" s="50">
        <v>7.5260000000000016</v>
      </c>
      <c r="AY673" s="50">
        <v>48.525563333333338</v>
      </c>
      <c r="AZ673" s="51">
        <v>0</v>
      </c>
      <c r="BA673" s="49">
        <v>0</v>
      </c>
      <c r="BB673" s="49">
        <v>0</v>
      </c>
      <c r="BC673" s="50">
        <v>0</v>
      </c>
      <c r="BD673" s="50">
        <v>0</v>
      </c>
      <c r="BE673" s="51">
        <v>0</v>
      </c>
      <c r="BF673" s="38"/>
      <c r="BG673" s="38"/>
      <c r="BK673" s="38"/>
      <c r="BL673" s="38"/>
      <c r="BM673" s="38"/>
      <c r="BN673" s="38"/>
      <c r="BO673" s="38"/>
      <c r="BP673" s="38"/>
      <c r="BQ673" s="38"/>
      <c r="BR673" s="38"/>
      <c r="BS673" s="38"/>
      <c r="BT673" s="38"/>
      <c r="BU673" s="38"/>
      <c r="BY673" s="38"/>
      <c r="BZ673" s="38"/>
      <c r="CJ673" s="38"/>
    </row>
    <row r="674" spans="2:88" x14ac:dyDescent="0.25">
      <c r="B674" s="8">
        <v>672</v>
      </c>
      <c r="C674" s="9" t="s">
        <v>12239</v>
      </c>
      <c r="D674" s="9" t="s">
        <v>12335</v>
      </c>
      <c r="E674" s="49">
        <v>22.657166099999998</v>
      </c>
      <c r="F674" s="50">
        <v>7.7189730000000001</v>
      </c>
      <c r="G674" s="50">
        <v>24.853619999999999</v>
      </c>
      <c r="H674" s="51">
        <v>39.330240000000003</v>
      </c>
      <c r="I674" s="50">
        <v>0</v>
      </c>
      <c r="J674" s="50">
        <v>0</v>
      </c>
      <c r="K674" s="50">
        <v>0</v>
      </c>
      <c r="L674" s="50">
        <v>0</v>
      </c>
      <c r="M674" s="49">
        <v>9.2428263500000014</v>
      </c>
      <c r="N674" s="49">
        <v>1.3535408698222222</v>
      </c>
      <c r="O674" s="49">
        <v>2.6056919999999995</v>
      </c>
      <c r="P674" s="50">
        <v>0</v>
      </c>
      <c r="Q674" s="50">
        <v>0</v>
      </c>
      <c r="R674" s="50">
        <v>84.639939999999996</v>
      </c>
      <c r="S674" s="51">
        <v>0</v>
      </c>
      <c r="T674" s="50">
        <v>0</v>
      </c>
      <c r="U674" s="51">
        <v>8.7411133333333364</v>
      </c>
      <c r="V674" s="51">
        <v>0</v>
      </c>
      <c r="W674" s="50">
        <v>0</v>
      </c>
      <c r="X674" s="49">
        <v>0</v>
      </c>
      <c r="Y674" s="51">
        <v>30.796533333333336</v>
      </c>
      <c r="Z674" s="52">
        <v>0</v>
      </c>
      <c r="AA674" s="52">
        <v>0</v>
      </c>
      <c r="AB674" s="52">
        <v>0</v>
      </c>
      <c r="AC674" s="52">
        <v>0</v>
      </c>
      <c r="AD674" s="52">
        <v>0</v>
      </c>
      <c r="AE674" s="50">
        <v>0</v>
      </c>
      <c r="AF674" s="50">
        <v>0</v>
      </c>
      <c r="AG674" s="50">
        <v>0</v>
      </c>
      <c r="AH674" s="50">
        <v>13.313985840000004</v>
      </c>
      <c r="AI674" s="52">
        <v>8.180473837037038</v>
      </c>
      <c r="AJ674" s="49">
        <v>0</v>
      </c>
      <c r="AK674" s="50">
        <v>30.858955555555553</v>
      </c>
      <c r="AL674" s="50">
        <v>62.457555555555558</v>
      </c>
      <c r="AM674" s="50">
        <v>0</v>
      </c>
      <c r="AN674" s="50">
        <v>69.234960000000001</v>
      </c>
      <c r="AO674" s="50">
        <v>13.813953488372096</v>
      </c>
      <c r="AP674" s="50">
        <v>43.454700000000003</v>
      </c>
      <c r="AQ674" s="51">
        <v>19.610000000000003</v>
      </c>
      <c r="AR674" s="49">
        <v>12.60711</v>
      </c>
      <c r="AS674" s="50">
        <v>3.9020270270270272</v>
      </c>
      <c r="AT674" s="50">
        <v>7.2011099999999999</v>
      </c>
      <c r="AU674" s="50">
        <v>7.6142500000000011</v>
      </c>
      <c r="AV674" s="50">
        <v>132.56993791666667</v>
      </c>
      <c r="AW674" s="50">
        <v>0</v>
      </c>
      <c r="AX674" s="50">
        <v>7.5260000000000016</v>
      </c>
      <c r="AY674" s="50">
        <v>48.525563333333338</v>
      </c>
      <c r="AZ674" s="51">
        <v>0</v>
      </c>
      <c r="BA674" s="49">
        <v>0</v>
      </c>
      <c r="BB674" s="49">
        <v>0</v>
      </c>
      <c r="BC674" s="50">
        <v>0</v>
      </c>
      <c r="BD674" s="50">
        <v>0</v>
      </c>
      <c r="BE674" s="51">
        <v>0</v>
      </c>
      <c r="BF674" s="38"/>
      <c r="BG674" s="38"/>
      <c r="BK674" s="38"/>
      <c r="BL674" s="38"/>
      <c r="BM674" s="38"/>
      <c r="BN674" s="38"/>
      <c r="BO674" s="38"/>
      <c r="BP674" s="38"/>
      <c r="BQ674" s="38"/>
      <c r="BR674" s="38"/>
      <c r="BS674" s="38"/>
      <c r="BT674" s="38"/>
      <c r="BU674" s="38"/>
      <c r="BY674" s="38"/>
      <c r="BZ674" s="38"/>
      <c r="CJ674" s="38"/>
    </row>
    <row r="675" spans="2:88" x14ac:dyDescent="0.25">
      <c r="B675" s="8">
        <v>673</v>
      </c>
      <c r="C675" s="9" t="s">
        <v>12336</v>
      </c>
      <c r="D675" s="9" t="s">
        <v>12337</v>
      </c>
      <c r="E675" s="49">
        <v>5.1599077500000012</v>
      </c>
      <c r="F675" s="50">
        <v>1.2864955</v>
      </c>
      <c r="G675" s="50">
        <v>2.0711349999999999</v>
      </c>
      <c r="H675" s="51">
        <v>3.8923200000000007</v>
      </c>
      <c r="I675" s="50">
        <v>0</v>
      </c>
      <c r="J675" s="50">
        <v>0</v>
      </c>
      <c r="K675" s="50">
        <v>2.629764600000001</v>
      </c>
      <c r="L675" s="53">
        <v>3.0809421166666673</v>
      </c>
      <c r="M675" s="49">
        <v>3.0809421166666673</v>
      </c>
      <c r="N675" s="49">
        <v>0.83968036245333333</v>
      </c>
      <c r="O675" s="49">
        <v>0.86856399999999989</v>
      </c>
      <c r="P675" s="50">
        <v>0</v>
      </c>
      <c r="Q675" s="50">
        <v>0</v>
      </c>
      <c r="R675" s="50">
        <v>17.259979999999999</v>
      </c>
      <c r="S675" s="51">
        <v>0</v>
      </c>
      <c r="T675" s="50">
        <v>0</v>
      </c>
      <c r="U675" s="51">
        <v>3.2444833333333336</v>
      </c>
      <c r="V675" s="51">
        <v>0</v>
      </c>
      <c r="W675" s="50">
        <v>0</v>
      </c>
      <c r="X675" s="49">
        <v>0</v>
      </c>
      <c r="Y675" s="51">
        <v>10.614133333333333</v>
      </c>
      <c r="Z675" s="52">
        <v>0</v>
      </c>
      <c r="AA675" s="52">
        <v>0</v>
      </c>
      <c r="AB675" s="52">
        <v>0</v>
      </c>
      <c r="AC675" s="54">
        <v>3</v>
      </c>
      <c r="AD675" s="54">
        <v>40.582944074074078</v>
      </c>
      <c r="AE675" s="50">
        <v>40.582944074074078</v>
      </c>
      <c r="AF675" s="50">
        <v>12.600000000000001</v>
      </c>
      <c r="AG675" s="55">
        <v>12.600000000000001</v>
      </c>
      <c r="AH675" s="50">
        <v>4.4379952800000009</v>
      </c>
      <c r="AI675" s="52">
        <v>2.7468274666666663</v>
      </c>
      <c r="AJ675" s="49">
        <v>0</v>
      </c>
      <c r="AK675" s="50">
        <v>8.0058611111111126</v>
      </c>
      <c r="AL675" s="50">
        <v>6.0655555555555551</v>
      </c>
      <c r="AM675" s="50">
        <v>2.1174999999999997</v>
      </c>
      <c r="AN675" s="50">
        <v>0</v>
      </c>
      <c r="AO675" s="50">
        <v>0</v>
      </c>
      <c r="AP675" s="50">
        <v>0</v>
      </c>
      <c r="AQ675" s="51">
        <v>0</v>
      </c>
      <c r="AR675" s="49">
        <v>4.2023700000000002</v>
      </c>
      <c r="AS675" s="50">
        <v>3.9020270270270272</v>
      </c>
      <c r="AT675" s="50">
        <v>2.4003700000000001</v>
      </c>
      <c r="AU675" s="50">
        <v>1.52285</v>
      </c>
      <c r="AV675" s="50">
        <v>34.027468750000004</v>
      </c>
      <c r="AW675" s="50">
        <v>0</v>
      </c>
      <c r="AX675" s="50">
        <v>2.508666666666667</v>
      </c>
      <c r="AY675" s="50">
        <v>15.789230000000002</v>
      </c>
      <c r="AZ675" s="51">
        <v>0</v>
      </c>
      <c r="BA675" s="49">
        <v>0</v>
      </c>
      <c r="BB675" s="49">
        <v>0</v>
      </c>
      <c r="BC675" s="50">
        <v>0</v>
      </c>
      <c r="BD675" s="50">
        <v>0</v>
      </c>
      <c r="BE675" s="51">
        <v>0</v>
      </c>
      <c r="BF675" s="38"/>
      <c r="BG675" s="38"/>
      <c r="BK675" s="38"/>
      <c r="BL675" s="38"/>
      <c r="BM675" s="38"/>
      <c r="BN675" s="38"/>
      <c r="BO675" s="38"/>
      <c r="BP675" s="38"/>
      <c r="BQ675" s="38"/>
      <c r="BR675" s="38"/>
      <c r="BS675" s="38"/>
      <c r="BT675" s="38"/>
      <c r="BU675" s="38"/>
      <c r="BY675" s="38"/>
      <c r="BZ675" s="38"/>
      <c r="CJ675" s="38"/>
    </row>
    <row r="676" spans="2:88" x14ac:dyDescent="0.25">
      <c r="B676" s="8">
        <v>674</v>
      </c>
      <c r="C676" s="9" t="s">
        <v>12336</v>
      </c>
      <c r="D676" s="9" t="s">
        <v>12338</v>
      </c>
      <c r="E676" s="49">
        <v>6.8798770000000014</v>
      </c>
      <c r="F676" s="50">
        <v>1.7153273333333334</v>
      </c>
      <c r="G676" s="50">
        <v>2.7615133333333333</v>
      </c>
      <c r="H676" s="51">
        <v>5.1897600000000006</v>
      </c>
      <c r="I676" s="50">
        <v>0</v>
      </c>
      <c r="J676" s="50">
        <v>0</v>
      </c>
      <c r="K676" s="50">
        <v>3.5063528000000015</v>
      </c>
      <c r="L676" s="53">
        <v>3.0809421166666673</v>
      </c>
      <c r="M676" s="49">
        <v>3.0809421166666673</v>
      </c>
      <c r="N676" s="49">
        <v>0.83968036245333333</v>
      </c>
      <c r="O676" s="49">
        <v>0.86856399999999989</v>
      </c>
      <c r="P676" s="50">
        <v>0</v>
      </c>
      <c r="Q676" s="50">
        <v>0</v>
      </c>
      <c r="R676" s="50">
        <v>17.259979999999999</v>
      </c>
      <c r="S676" s="51">
        <v>0</v>
      </c>
      <c r="T676" s="50">
        <v>0</v>
      </c>
      <c r="U676" s="51">
        <v>3.2444833333333336</v>
      </c>
      <c r="V676" s="51">
        <v>0</v>
      </c>
      <c r="W676" s="50">
        <v>0</v>
      </c>
      <c r="X676" s="49">
        <v>0</v>
      </c>
      <c r="Y676" s="51">
        <v>10.614133333333333</v>
      </c>
      <c r="Z676" s="52">
        <v>0</v>
      </c>
      <c r="AA676" s="52">
        <v>0</v>
      </c>
      <c r="AB676" s="52">
        <v>0</v>
      </c>
      <c r="AC676" s="54">
        <v>3</v>
      </c>
      <c r="AD676" s="54">
        <v>54.110592098765437</v>
      </c>
      <c r="AE676" s="50">
        <v>54.110592098765437</v>
      </c>
      <c r="AF676" s="50">
        <v>16.8</v>
      </c>
      <c r="AG676" s="55">
        <v>16.8</v>
      </c>
      <c r="AH676" s="50">
        <v>4.4379952800000009</v>
      </c>
      <c r="AI676" s="52">
        <v>2.7468274666666663</v>
      </c>
      <c r="AJ676" s="49">
        <v>0</v>
      </c>
      <c r="AK676" s="50">
        <v>10.674481481481482</v>
      </c>
      <c r="AL676" s="50">
        <v>8.0874074074074063</v>
      </c>
      <c r="AM676" s="50">
        <v>2.8233333333333333</v>
      </c>
      <c r="AN676" s="50">
        <v>0</v>
      </c>
      <c r="AO676" s="50">
        <v>0</v>
      </c>
      <c r="AP676" s="50">
        <v>0</v>
      </c>
      <c r="AQ676" s="51">
        <v>0</v>
      </c>
      <c r="AR676" s="49">
        <v>4.2023700000000002</v>
      </c>
      <c r="AS676" s="50">
        <v>3.9020270270270272</v>
      </c>
      <c r="AT676" s="50">
        <v>2.4003700000000001</v>
      </c>
      <c r="AU676" s="50">
        <v>2.0304666666666669</v>
      </c>
      <c r="AV676" s="50">
        <v>42.031275000000008</v>
      </c>
      <c r="AW676" s="50">
        <v>0</v>
      </c>
      <c r="AX676" s="50">
        <v>2.508666666666667</v>
      </c>
      <c r="AY676" s="50">
        <v>15.789230000000002</v>
      </c>
      <c r="AZ676" s="51">
        <v>0</v>
      </c>
      <c r="BA676" s="49">
        <v>0</v>
      </c>
      <c r="BB676" s="49">
        <v>0</v>
      </c>
      <c r="BC676" s="50">
        <v>0</v>
      </c>
      <c r="BD676" s="50">
        <v>0</v>
      </c>
      <c r="BE676" s="51">
        <v>0</v>
      </c>
      <c r="BF676" s="38"/>
      <c r="BG676" s="38"/>
      <c r="BK676" s="38"/>
      <c r="BL676" s="38"/>
      <c r="BM676" s="38"/>
      <c r="BN676" s="38"/>
      <c r="BO676" s="38"/>
      <c r="BP676" s="38"/>
      <c r="BQ676" s="38"/>
      <c r="BR676" s="38"/>
      <c r="BS676" s="38"/>
      <c r="BT676" s="38"/>
      <c r="BU676" s="38"/>
      <c r="BY676" s="38"/>
      <c r="BZ676" s="38"/>
      <c r="CJ676" s="38"/>
    </row>
    <row r="677" spans="2:88" x14ac:dyDescent="0.25">
      <c r="B677" s="8">
        <v>675</v>
      </c>
      <c r="C677" s="9" t="s">
        <v>12336</v>
      </c>
      <c r="D677" s="9" t="s">
        <v>12339</v>
      </c>
      <c r="E677" s="49">
        <v>8.5998462500000024</v>
      </c>
      <c r="F677" s="50">
        <v>2.1441591666666668</v>
      </c>
      <c r="G677" s="50">
        <v>3.4518916666666666</v>
      </c>
      <c r="H677" s="51">
        <v>6.4872000000000005</v>
      </c>
      <c r="I677" s="50">
        <v>0</v>
      </c>
      <c r="J677" s="50">
        <v>0</v>
      </c>
      <c r="K677" s="50">
        <v>4.3829410000000015</v>
      </c>
      <c r="L677" s="53">
        <v>3.0809421166666673</v>
      </c>
      <c r="M677" s="49">
        <v>3.0809421166666673</v>
      </c>
      <c r="N677" s="49">
        <v>0.83968036245333333</v>
      </c>
      <c r="O677" s="49">
        <v>0.86856399999999989</v>
      </c>
      <c r="P677" s="50">
        <v>0</v>
      </c>
      <c r="Q677" s="50">
        <v>0</v>
      </c>
      <c r="R677" s="50">
        <v>17.259979999999999</v>
      </c>
      <c r="S677" s="51">
        <v>0</v>
      </c>
      <c r="T677" s="50">
        <v>0</v>
      </c>
      <c r="U677" s="51">
        <v>3.2444833333333336</v>
      </c>
      <c r="V677" s="51">
        <v>0</v>
      </c>
      <c r="W677" s="50">
        <v>0</v>
      </c>
      <c r="X677" s="49">
        <v>0</v>
      </c>
      <c r="Y677" s="51">
        <v>10.614133333333333</v>
      </c>
      <c r="Z677" s="52">
        <v>0</v>
      </c>
      <c r="AA677" s="52">
        <v>0</v>
      </c>
      <c r="AB677" s="52">
        <v>0</v>
      </c>
      <c r="AC677" s="54">
        <v>3</v>
      </c>
      <c r="AD677" s="54">
        <v>67.638240123456796</v>
      </c>
      <c r="AE677" s="50">
        <v>67.638240123456796</v>
      </c>
      <c r="AF677" s="50">
        <v>21</v>
      </c>
      <c r="AG677" s="55">
        <v>21</v>
      </c>
      <c r="AH677" s="50">
        <v>4.4379952800000009</v>
      </c>
      <c r="AI677" s="52">
        <v>2.7468274666666663</v>
      </c>
      <c r="AJ677" s="49">
        <v>0</v>
      </c>
      <c r="AK677" s="50">
        <v>13.343101851851852</v>
      </c>
      <c r="AL677" s="50">
        <v>10.109259259259257</v>
      </c>
      <c r="AM677" s="50">
        <v>3.5291666666666668</v>
      </c>
      <c r="AN677" s="50">
        <v>0</v>
      </c>
      <c r="AO677" s="50">
        <v>0</v>
      </c>
      <c r="AP677" s="50">
        <v>0</v>
      </c>
      <c r="AQ677" s="51">
        <v>0</v>
      </c>
      <c r="AR677" s="49">
        <v>4.2023700000000002</v>
      </c>
      <c r="AS677" s="50">
        <v>3.9020270270270272</v>
      </c>
      <c r="AT677" s="50">
        <v>2.4003700000000001</v>
      </c>
      <c r="AU677" s="50">
        <v>2.0304666666666669</v>
      </c>
      <c r="AV677" s="50">
        <v>42.031275000000008</v>
      </c>
      <c r="AW677" s="50">
        <v>0</v>
      </c>
      <c r="AX677" s="50">
        <v>2.508666666666667</v>
      </c>
      <c r="AY677" s="50">
        <v>15.789230000000002</v>
      </c>
      <c r="AZ677" s="51">
        <v>0</v>
      </c>
      <c r="BA677" s="49">
        <v>0</v>
      </c>
      <c r="BB677" s="49">
        <v>0</v>
      </c>
      <c r="BC677" s="50">
        <v>0</v>
      </c>
      <c r="BD677" s="50">
        <v>0</v>
      </c>
      <c r="BE677" s="51">
        <v>0</v>
      </c>
      <c r="BF677" s="38"/>
      <c r="BG677" s="38"/>
      <c r="BK677" s="38"/>
      <c r="BL677" s="38"/>
      <c r="BM677" s="38"/>
      <c r="BN677" s="38"/>
      <c r="BO677" s="38"/>
      <c r="BP677" s="38"/>
      <c r="BQ677" s="38"/>
      <c r="BR677" s="38"/>
      <c r="BS677" s="38"/>
      <c r="BT677" s="38"/>
      <c r="BU677" s="38"/>
      <c r="BY677" s="38"/>
      <c r="BZ677" s="38"/>
      <c r="CJ677" s="38"/>
    </row>
    <row r="678" spans="2:88" x14ac:dyDescent="0.25">
      <c r="B678" s="8">
        <v>676</v>
      </c>
      <c r="C678" s="9" t="s">
        <v>12336</v>
      </c>
      <c r="D678" s="9" t="s">
        <v>12340</v>
      </c>
      <c r="E678" s="49">
        <v>10.319815500000002</v>
      </c>
      <c r="F678" s="50">
        <v>2.572991</v>
      </c>
      <c r="G678" s="50">
        <v>4.1422699999999999</v>
      </c>
      <c r="H678" s="51">
        <v>7.7846400000000013</v>
      </c>
      <c r="I678" s="50">
        <v>0</v>
      </c>
      <c r="J678" s="50">
        <v>0</v>
      </c>
      <c r="K678" s="50">
        <v>5.259529200000002</v>
      </c>
      <c r="L678" s="53">
        <v>3.0809421166666673</v>
      </c>
      <c r="M678" s="49">
        <v>3.0809421166666673</v>
      </c>
      <c r="N678" s="49">
        <v>0.83968036245333333</v>
      </c>
      <c r="O678" s="49">
        <v>0.86856399999999989</v>
      </c>
      <c r="P678" s="50">
        <v>0</v>
      </c>
      <c r="Q678" s="50">
        <v>0</v>
      </c>
      <c r="R678" s="50">
        <v>17.259979999999999</v>
      </c>
      <c r="S678" s="51">
        <v>0</v>
      </c>
      <c r="T678" s="50">
        <v>0</v>
      </c>
      <c r="U678" s="51">
        <v>3.2444833333333336</v>
      </c>
      <c r="V678" s="51">
        <v>0</v>
      </c>
      <c r="W678" s="50">
        <v>0</v>
      </c>
      <c r="X678" s="49">
        <v>0</v>
      </c>
      <c r="Y678" s="51">
        <v>10.614133333333333</v>
      </c>
      <c r="Z678" s="52">
        <v>0</v>
      </c>
      <c r="AA678" s="52">
        <v>0</v>
      </c>
      <c r="AB678" s="52">
        <v>0</v>
      </c>
      <c r="AC678" s="54">
        <v>3</v>
      </c>
      <c r="AD678" s="54">
        <v>81.165888148148156</v>
      </c>
      <c r="AE678" s="50">
        <v>81.165888148148156</v>
      </c>
      <c r="AF678" s="50">
        <v>25.200000000000003</v>
      </c>
      <c r="AG678" s="55">
        <v>25.200000000000003</v>
      </c>
      <c r="AH678" s="50">
        <v>4.4379952800000009</v>
      </c>
      <c r="AI678" s="52">
        <v>2.7468274666666663</v>
      </c>
      <c r="AJ678" s="49">
        <v>0</v>
      </c>
      <c r="AK678" s="50">
        <v>16.011722222222225</v>
      </c>
      <c r="AL678" s="50">
        <v>12.13111111111111</v>
      </c>
      <c r="AM678" s="50">
        <v>4.2349999999999994</v>
      </c>
      <c r="AN678" s="50">
        <v>0</v>
      </c>
      <c r="AO678" s="50">
        <v>0</v>
      </c>
      <c r="AP678" s="50">
        <v>0</v>
      </c>
      <c r="AQ678" s="51">
        <v>0</v>
      </c>
      <c r="AR678" s="49">
        <v>4.2023700000000002</v>
      </c>
      <c r="AS678" s="50">
        <v>3.9020270270270272</v>
      </c>
      <c r="AT678" s="50">
        <v>2.4003700000000001</v>
      </c>
      <c r="AU678" s="50">
        <v>2.5380833333333337</v>
      </c>
      <c r="AV678" s="50">
        <v>50.035081250000012</v>
      </c>
      <c r="AW678" s="50">
        <v>0</v>
      </c>
      <c r="AX678" s="50">
        <v>2.508666666666667</v>
      </c>
      <c r="AY678" s="50">
        <v>15.789230000000002</v>
      </c>
      <c r="AZ678" s="51">
        <v>0</v>
      </c>
      <c r="BA678" s="49">
        <v>0</v>
      </c>
      <c r="BB678" s="49">
        <v>0</v>
      </c>
      <c r="BC678" s="50">
        <v>0</v>
      </c>
      <c r="BD678" s="50">
        <v>0</v>
      </c>
      <c r="BE678" s="51">
        <v>0</v>
      </c>
      <c r="BF678" s="38"/>
      <c r="BG678" s="38"/>
      <c r="BK678" s="38"/>
      <c r="BL678" s="38"/>
      <c r="BM678" s="38"/>
      <c r="BN678" s="38"/>
      <c r="BO678" s="38"/>
      <c r="BP678" s="38"/>
      <c r="BQ678" s="38"/>
      <c r="BR678" s="38"/>
      <c r="BS678" s="38"/>
      <c r="BT678" s="38"/>
      <c r="BU678" s="38"/>
      <c r="BY678" s="38"/>
      <c r="BZ678" s="38"/>
      <c r="CJ678" s="38"/>
    </row>
    <row r="679" spans="2:88" x14ac:dyDescent="0.25">
      <c r="B679" s="8">
        <v>677</v>
      </c>
      <c r="C679" s="9" t="s">
        <v>12336</v>
      </c>
      <c r="D679" s="9" t="s">
        <v>12341</v>
      </c>
      <c r="E679" s="49">
        <v>10.319815500000002</v>
      </c>
      <c r="F679" s="50">
        <v>2.572991</v>
      </c>
      <c r="G679" s="50">
        <v>4.1422699999999999</v>
      </c>
      <c r="H679" s="51">
        <v>7.7846400000000013</v>
      </c>
      <c r="I679" s="50">
        <v>0</v>
      </c>
      <c r="J679" s="50">
        <v>0</v>
      </c>
      <c r="K679" s="50">
        <v>5.259529200000002</v>
      </c>
      <c r="L679" s="53">
        <v>6.1618842333333346</v>
      </c>
      <c r="M679" s="49">
        <v>6.1618842333333346</v>
      </c>
      <c r="N679" s="49">
        <v>1.0706149940533334</v>
      </c>
      <c r="O679" s="49">
        <v>1.7371279999999998</v>
      </c>
      <c r="P679" s="50">
        <v>0</v>
      </c>
      <c r="Q679" s="50">
        <v>0</v>
      </c>
      <c r="R679" s="50">
        <v>51.091293333333333</v>
      </c>
      <c r="S679" s="51">
        <v>0</v>
      </c>
      <c r="T679" s="50">
        <v>0</v>
      </c>
      <c r="U679" s="51">
        <v>8.1743666666666677</v>
      </c>
      <c r="V679" s="51">
        <v>0</v>
      </c>
      <c r="W679" s="50">
        <v>0</v>
      </c>
      <c r="X679" s="49">
        <v>0</v>
      </c>
      <c r="Y679" s="51">
        <v>17.341600000000003</v>
      </c>
      <c r="Z679" s="52">
        <v>0</v>
      </c>
      <c r="AA679" s="52">
        <v>0</v>
      </c>
      <c r="AB679" s="52">
        <v>0</v>
      </c>
      <c r="AC679" s="54">
        <v>3</v>
      </c>
      <c r="AD679" s="54">
        <v>81.165888148148156</v>
      </c>
      <c r="AE679" s="50">
        <v>81.165888148148156</v>
      </c>
      <c r="AF679" s="50">
        <v>25.200000000000003</v>
      </c>
      <c r="AG679" s="55">
        <v>25.200000000000003</v>
      </c>
      <c r="AH679" s="50">
        <v>8.8759905600000018</v>
      </c>
      <c r="AI679" s="52">
        <v>5.4636506518518519</v>
      </c>
      <c r="AJ679" s="49">
        <v>0</v>
      </c>
      <c r="AK679" s="50">
        <v>16.011722222222225</v>
      </c>
      <c r="AL679" s="50">
        <v>12.13111111111111</v>
      </c>
      <c r="AM679" s="50">
        <v>4.2349999999999994</v>
      </c>
      <c r="AN679" s="50">
        <v>0</v>
      </c>
      <c r="AO679" s="50">
        <v>0</v>
      </c>
      <c r="AP679" s="50">
        <v>0</v>
      </c>
      <c r="AQ679" s="51">
        <v>0</v>
      </c>
      <c r="AR679" s="49">
        <v>8.4047400000000003</v>
      </c>
      <c r="AS679" s="50">
        <v>3.9020270270270272</v>
      </c>
      <c r="AT679" s="50">
        <v>4.8007400000000002</v>
      </c>
      <c r="AU679" s="50">
        <v>3.0457000000000001</v>
      </c>
      <c r="AV679" s="50">
        <v>68.054937500000008</v>
      </c>
      <c r="AW679" s="50">
        <v>0</v>
      </c>
      <c r="AX679" s="50">
        <v>5.0173333333333341</v>
      </c>
      <c r="AY679" s="50">
        <v>34.600519999999996</v>
      </c>
      <c r="AZ679" s="51">
        <v>0</v>
      </c>
      <c r="BA679" s="49">
        <v>0</v>
      </c>
      <c r="BB679" s="49">
        <v>0</v>
      </c>
      <c r="BC679" s="50">
        <v>0</v>
      </c>
      <c r="BD679" s="50">
        <v>0</v>
      </c>
      <c r="BE679" s="51">
        <v>0</v>
      </c>
      <c r="BF679" s="38"/>
      <c r="BG679" s="38"/>
      <c r="BK679" s="38"/>
      <c r="BL679" s="38"/>
      <c r="BM679" s="38"/>
      <c r="BN679" s="38"/>
      <c r="BO679" s="38"/>
      <c r="BP679" s="38"/>
      <c r="BQ679" s="38"/>
      <c r="BR679" s="38"/>
      <c r="BS679" s="38"/>
      <c r="BT679" s="38"/>
      <c r="BU679" s="38"/>
      <c r="BY679" s="38"/>
      <c r="BZ679" s="38"/>
      <c r="CJ679" s="38"/>
    </row>
    <row r="680" spans="2:88" x14ac:dyDescent="0.25">
      <c r="B680" s="8">
        <v>678</v>
      </c>
      <c r="C680" s="9" t="s">
        <v>12336</v>
      </c>
      <c r="D680" s="9" t="s">
        <v>12342</v>
      </c>
      <c r="E680" s="49">
        <v>13.759754000000003</v>
      </c>
      <c r="F680" s="50">
        <v>3.4306546666666669</v>
      </c>
      <c r="G680" s="50">
        <v>5.5230266666666665</v>
      </c>
      <c r="H680" s="51">
        <v>10.379520000000001</v>
      </c>
      <c r="I680" s="50">
        <v>0</v>
      </c>
      <c r="J680" s="50">
        <v>0</v>
      </c>
      <c r="K680" s="50">
        <v>7.012705600000003</v>
      </c>
      <c r="L680" s="53">
        <v>6.1618842333333346</v>
      </c>
      <c r="M680" s="49">
        <v>6.1618842333333346</v>
      </c>
      <c r="N680" s="49">
        <v>1.0706149940533334</v>
      </c>
      <c r="O680" s="49">
        <v>1.7371279999999998</v>
      </c>
      <c r="P680" s="50">
        <v>0</v>
      </c>
      <c r="Q680" s="50">
        <v>0</v>
      </c>
      <c r="R680" s="50">
        <v>51.091293333333333</v>
      </c>
      <c r="S680" s="51">
        <v>0</v>
      </c>
      <c r="T680" s="50">
        <v>0</v>
      </c>
      <c r="U680" s="51">
        <v>8.1743666666666677</v>
      </c>
      <c r="V680" s="51">
        <v>0</v>
      </c>
      <c r="W680" s="50">
        <v>0</v>
      </c>
      <c r="X680" s="49">
        <v>0</v>
      </c>
      <c r="Y680" s="51">
        <v>17.341600000000003</v>
      </c>
      <c r="Z680" s="52">
        <v>0</v>
      </c>
      <c r="AA680" s="52">
        <v>0</v>
      </c>
      <c r="AB680" s="52">
        <v>0</v>
      </c>
      <c r="AC680" s="54">
        <v>3</v>
      </c>
      <c r="AD680" s="54">
        <v>108.22118419753087</v>
      </c>
      <c r="AE680" s="50">
        <v>108.22118419753087</v>
      </c>
      <c r="AF680" s="50">
        <v>33.6</v>
      </c>
      <c r="AG680" s="55">
        <v>33.6</v>
      </c>
      <c r="AH680" s="50">
        <v>8.8759905600000018</v>
      </c>
      <c r="AI680" s="52">
        <v>5.4636506518518519</v>
      </c>
      <c r="AJ680" s="49">
        <v>0</v>
      </c>
      <c r="AK680" s="50">
        <v>21.348962962962965</v>
      </c>
      <c r="AL680" s="50">
        <v>16.174814814814813</v>
      </c>
      <c r="AM680" s="50">
        <v>5.6466666666666665</v>
      </c>
      <c r="AN680" s="50">
        <v>0</v>
      </c>
      <c r="AO680" s="50">
        <v>0</v>
      </c>
      <c r="AP680" s="50">
        <v>0</v>
      </c>
      <c r="AQ680" s="51">
        <v>0</v>
      </c>
      <c r="AR680" s="49">
        <v>8.4047400000000003</v>
      </c>
      <c r="AS680" s="50">
        <v>3.9020270270270272</v>
      </c>
      <c r="AT680" s="50">
        <v>4.8007400000000002</v>
      </c>
      <c r="AU680" s="50">
        <v>4.0609333333333337</v>
      </c>
      <c r="AV680" s="50">
        <v>84.062550000000016</v>
      </c>
      <c r="AW680" s="50">
        <v>0</v>
      </c>
      <c r="AX680" s="50">
        <v>5.0173333333333341</v>
      </c>
      <c r="AY680" s="50">
        <v>34.600519999999996</v>
      </c>
      <c r="AZ680" s="51">
        <v>0</v>
      </c>
      <c r="BA680" s="49">
        <v>0</v>
      </c>
      <c r="BB680" s="49">
        <v>0</v>
      </c>
      <c r="BC680" s="50">
        <v>0</v>
      </c>
      <c r="BD680" s="50">
        <v>0</v>
      </c>
      <c r="BE680" s="51">
        <v>0</v>
      </c>
      <c r="BF680" s="38"/>
      <c r="BG680" s="38"/>
      <c r="BK680" s="38"/>
      <c r="BL680" s="38"/>
      <c r="BM680" s="38"/>
      <c r="BN680" s="38"/>
      <c r="BO680" s="38"/>
      <c r="BP680" s="38"/>
      <c r="BQ680" s="38"/>
      <c r="BR680" s="38"/>
      <c r="BS680" s="38"/>
      <c r="BT680" s="38"/>
      <c r="BU680" s="38"/>
      <c r="BY680" s="38"/>
      <c r="BZ680" s="38"/>
      <c r="CJ680" s="38"/>
    </row>
    <row r="681" spans="2:88" x14ac:dyDescent="0.25">
      <c r="B681" s="8">
        <v>679</v>
      </c>
      <c r="C681" s="9" t="s">
        <v>12336</v>
      </c>
      <c r="D681" s="9" t="s">
        <v>12343</v>
      </c>
      <c r="E681" s="49">
        <v>17.199692500000005</v>
      </c>
      <c r="F681" s="50">
        <v>4.2883183333333337</v>
      </c>
      <c r="G681" s="50">
        <v>6.9037833333333332</v>
      </c>
      <c r="H681" s="51">
        <v>12.974400000000001</v>
      </c>
      <c r="I681" s="50">
        <v>0</v>
      </c>
      <c r="J681" s="50">
        <v>0</v>
      </c>
      <c r="K681" s="50">
        <v>8.7658820000000031</v>
      </c>
      <c r="L681" s="53">
        <v>6.1618842333333346</v>
      </c>
      <c r="M681" s="49">
        <v>6.1618842333333346</v>
      </c>
      <c r="N681" s="49">
        <v>1.0706149940533334</v>
      </c>
      <c r="O681" s="49">
        <v>1.7371279999999998</v>
      </c>
      <c r="P681" s="50">
        <v>0</v>
      </c>
      <c r="Q681" s="50">
        <v>0</v>
      </c>
      <c r="R681" s="50">
        <v>51.091293333333333</v>
      </c>
      <c r="S681" s="51">
        <v>0</v>
      </c>
      <c r="T681" s="50">
        <v>0</v>
      </c>
      <c r="U681" s="51">
        <v>8.1743666666666677</v>
      </c>
      <c r="V681" s="51">
        <v>0</v>
      </c>
      <c r="W681" s="50">
        <v>0</v>
      </c>
      <c r="X681" s="49">
        <v>0</v>
      </c>
      <c r="Y681" s="51">
        <v>17.341600000000003</v>
      </c>
      <c r="Z681" s="52">
        <v>0</v>
      </c>
      <c r="AA681" s="52">
        <v>0</v>
      </c>
      <c r="AB681" s="52">
        <v>0</v>
      </c>
      <c r="AC681" s="54">
        <v>3</v>
      </c>
      <c r="AD681" s="54">
        <v>135.27648024691359</v>
      </c>
      <c r="AE681" s="50">
        <v>135.27648024691359</v>
      </c>
      <c r="AF681" s="50">
        <v>42</v>
      </c>
      <c r="AG681" s="55">
        <v>42</v>
      </c>
      <c r="AH681" s="50">
        <v>8.8759905600000018</v>
      </c>
      <c r="AI681" s="52">
        <v>5.4636506518518519</v>
      </c>
      <c r="AJ681" s="49">
        <v>0</v>
      </c>
      <c r="AK681" s="50">
        <v>26.686203703703704</v>
      </c>
      <c r="AL681" s="50">
        <v>20.218518518518515</v>
      </c>
      <c r="AM681" s="50">
        <v>7.0583333333333336</v>
      </c>
      <c r="AN681" s="50">
        <v>0</v>
      </c>
      <c r="AO681" s="50">
        <v>0</v>
      </c>
      <c r="AP681" s="50">
        <v>0</v>
      </c>
      <c r="AQ681" s="51">
        <v>0</v>
      </c>
      <c r="AR681" s="49">
        <v>8.4047400000000003</v>
      </c>
      <c r="AS681" s="50">
        <v>3.9020270270270272</v>
      </c>
      <c r="AT681" s="50">
        <v>4.8007400000000002</v>
      </c>
      <c r="AU681" s="50">
        <v>4.0609333333333337</v>
      </c>
      <c r="AV681" s="50">
        <v>84.062550000000016</v>
      </c>
      <c r="AW681" s="50">
        <v>0</v>
      </c>
      <c r="AX681" s="50">
        <v>5.0173333333333341</v>
      </c>
      <c r="AY681" s="50">
        <v>34.600519999999996</v>
      </c>
      <c r="AZ681" s="51">
        <v>0</v>
      </c>
      <c r="BA681" s="49">
        <v>0</v>
      </c>
      <c r="BB681" s="49">
        <v>0</v>
      </c>
      <c r="BC681" s="50">
        <v>0</v>
      </c>
      <c r="BD681" s="50">
        <v>0</v>
      </c>
      <c r="BE681" s="51">
        <v>0</v>
      </c>
      <c r="BF681" s="38"/>
      <c r="BG681" s="38"/>
      <c r="BK681" s="38"/>
      <c r="BL681" s="38"/>
      <c r="BM681" s="38"/>
      <c r="BN681" s="38"/>
      <c r="BO681" s="38"/>
      <c r="BP681" s="38"/>
      <c r="BQ681" s="38"/>
      <c r="BR681" s="38"/>
      <c r="BS681" s="38"/>
      <c r="BT681" s="38"/>
      <c r="BU681" s="38"/>
      <c r="BY681" s="38"/>
      <c r="BZ681" s="38"/>
      <c r="CJ681" s="38"/>
    </row>
    <row r="682" spans="2:88" x14ac:dyDescent="0.25">
      <c r="B682" s="8">
        <v>680</v>
      </c>
      <c r="C682" s="9" t="s">
        <v>12336</v>
      </c>
      <c r="D682" s="9" t="s">
        <v>12344</v>
      </c>
      <c r="E682" s="49">
        <v>20.639631000000005</v>
      </c>
      <c r="F682" s="50">
        <v>5.1459820000000001</v>
      </c>
      <c r="G682" s="50">
        <v>8.2845399999999998</v>
      </c>
      <c r="H682" s="51">
        <v>15.569280000000003</v>
      </c>
      <c r="I682" s="50">
        <v>0</v>
      </c>
      <c r="J682" s="50">
        <v>0</v>
      </c>
      <c r="K682" s="50">
        <v>10.519058400000004</v>
      </c>
      <c r="L682" s="53">
        <v>6.1618842333333346</v>
      </c>
      <c r="M682" s="49">
        <v>6.1618842333333346</v>
      </c>
      <c r="N682" s="49">
        <v>1.0706149940533334</v>
      </c>
      <c r="O682" s="49">
        <v>1.7371279999999998</v>
      </c>
      <c r="P682" s="50">
        <v>0</v>
      </c>
      <c r="Q682" s="50">
        <v>0</v>
      </c>
      <c r="R682" s="50">
        <v>51.091293333333333</v>
      </c>
      <c r="S682" s="51">
        <v>0</v>
      </c>
      <c r="T682" s="50">
        <v>0</v>
      </c>
      <c r="U682" s="51">
        <v>8.1743666666666677</v>
      </c>
      <c r="V682" s="51">
        <v>0</v>
      </c>
      <c r="W682" s="50">
        <v>0</v>
      </c>
      <c r="X682" s="49">
        <v>0</v>
      </c>
      <c r="Y682" s="51">
        <v>17.341600000000003</v>
      </c>
      <c r="Z682" s="52">
        <v>0</v>
      </c>
      <c r="AA682" s="52">
        <v>0</v>
      </c>
      <c r="AB682" s="52">
        <v>0</v>
      </c>
      <c r="AC682" s="54">
        <v>3</v>
      </c>
      <c r="AD682" s="54">
        <v>162.33177629629631</v>
      </c>
      <c r="AE682" s="50">
        <v>162.33177629629631</v>
      </c>
      <c r="AF682" s="50">
        <v>50.400000000000006</v>
      </c>
      <c r="AG682" s="55">
        <v>50.400000000000006</v>
      </c>
      <c r="AH682" s="50">
        <v>8.8759905600000018</v>
      </c>
      <c r="AI682" s="52">
        <v>5.4636506518518519</v>
      </c>
      <c r="AJ682" s="49">
        <v>0</v>
      </c>
      <c r="AK682" s="50">
        <v>32.023444444444451</v>
      </c>
      <c r="AL682" s="50">
        <v>24.262222222222221</v>
      </c>
      <c r="AM682" s="50">
        <v>8.4699999999999989</v>
      </c>
      <c r="AN682" s="50">
        <v>0</v>
      </c>
      <c r="AO682" s="50">
        <v>0</v>
      </c>
      <c r="AP682" s="50">
        <v>0</v>
      </c>
      <c r="AQ682" s="51">
        <v>0</v>
      </c>
      <c r="AR682" s="49">
        <v>8.4047400000000003</v>
      </c>
      <c r="AS682" s="50">
        <v>3.9020270270270272</v>
      </c>
      <c r="AT682" s="50">
        <v>4.8007400000000002</v>
      </c>
      <c r="AU682" s="50">
        <v>5.0761666666666674</v>
      </c>
      <c r="AV682" s="50">
        <v>100.07016250000002</v>
      </c>
      <c r="AW682" s="50">
        <v>0</v>
      </c>
      <c r="AX682" s="50">
        <v>5.0173333333333341</v>
      </c>
      <c r="AY682" s="50">
        <v>34.600519999999996</v>
      </c>
      <c r="AZ682" s="51">
        <v>0</v>
      </c>
      <c r="BA682" s="49">
        <v>0</v>
      </c>
      <c r="BB682" s="49">
        <v>0</v>
      </c>
      <c r="BC682" s="50">
        <v>0</v>
      </c>
      <c r="BD682" s="50">
        <v>0</v>
      </c>
      <c r="BE682" s="51">
        <v>0</v>
      </c>
      <c r="BF682" s="38"/>
      <c r="BG682" s="38"/>
      <c r="BK682" s="38"/>
      <c r="BL682" s="38"/>
      <c r="BM682" s="38"/>
      <c r="BN682" s="38"/>
      <c r="BO682" s="38"/>
      <c r="BP682" s="38"/>
      <c r="BQ682" s="38"/>
      <c r="BR682" s="38"/>
      <c r="BS682" s="38"/>
      <c r="BT682" s="38"/>
      <c r="BU682" s="38"/>
      <c r="BY682" s="38"/>
      <c r="BZ682" s="38"/>
      <c r="CJ682" s="38"/>
    </row>
    <row r="683" spans="2:88" x14ac:dyDescent="0.25">
      <c r="B683" s="8">
        <v>681</v>
      </c>
      <c r="C683" s="9" t="s">
        <v>12336</v>
      </c>
      <c r="D683" s="9" t="s">
        <v>12345</v>
      </c>
      <c r="E683" s="49">
        <v>15.479723250000003</v>
      </c>
      <c r="F683" s="50">
        <v>3.8594865</v>
      </c>
      <c r="G683" s="50">
        <v>6.2134049999999998</v>
      </c>
      <c r="H683" s="51">
        <v>11.676960000000001</v>
      </c>
      <c r="I683" s="50">
        <v>0</v>
      </c>
      <c r="J683" s="50">
        <v>0</v>
      </c>
      <c r="K683" s="50">
        <v>7.8892938000000026</v>
      </c>
      <c r="L683" s="53">
        <v>9.2428263500000014</v>
      </c>
      <c r="M683" s="49">
        <v>9.2428263500000014</v>
      </c>
      <c r="N683" s="49">
        <v>1.3535408698222222</v>
      </c>
      <c r="O683" s="49">
        <v>2.6056919999999995</v>
      </c>
      <c r="P683" s="50">
        <v>0</v>
      </c>
      <c r="Q683" s="50">
        <v>0</v>
      </c>
      <c r="R683" s="50">
        <v>84.639939999999996</v>
      </c>
      <c r="S683" s="51">
        <v>0</v>
      </c>
      <c r="T683" s="50">
        <v>0</v>
      </c>
      <c r="U683" s="51">
        <v>8.7411133333333364</v>
      </c>
      <c r="V683" s="51">
        <v>0</v>
      </c>
      <c r="W683" s="50">
        <v>0</v>
      </c>
      <c r="X683" s="49">
        <v>0</v>
      </c>
      <c r="Y683" s="51">
        <v>30.796533333333336</v>
      </c>
      <c r="Z683" s="52">
        <v>0</v>
      </c>
      <c r="AA683" s="52">
        <v>0</v>
      </c>
      <c r="AB683" s="52">
        <v>0</v>
      </c>
      <c r="AC683" s="54">
        <v>3</v>
      </c>
      <c r="AD683" s="54">
        <v>121.74883222222223</v>
      </c>
      <c r="AE683" s="50">
        <v>121.74883222222223</v>
      </c>
      <c r="AF683" s="50">
        <v>37.800000000000004</v>
      </c>
      <c r="AG683" s="55">
        <v>37.800000000000004</v>
      </c>
      <c r="AH683" s="50">
        <v>13.313985840000004</v>
      </c>
      <c r="AI683" s="52">
        <v>8.180473837037038</v>
      </c>
      <c r="AJ683" s="49">
        <v>0</v>
      </c>
      <c r="AK683" s="50">
        <v>24.017583333333338</v>
      </c>
      <c r="AL683" s="50">
        <v>18.196666666666665</v>
      </c>
      <c r="AM683" s="50">
        <v>6.3524999999999991</v>
      </c>
      <c r="AN683" s="50">
        <v>0</v>
      </c>
      <c r="AO683" s="50">
        <v>0</v>
      </c>
      <c r="AP683" s="50">
        <v>0</v>
      </c>
      <c r="AQ683" s="51">
        <v>0</v>
      </c>
      <c r="AR683" s="49">
        <v>12.60711</v>
      </c>
      <c r="AS683" s="50">
        <v>3.9020270270270272</v>
      </c>
      <c r="AT683" s="50">
        <v>7.2011099999999999</v>
      </c>
      <c r="AU683" s="50">
        <v>4.5685500000000001</v>
      </c>
      <c r="AV683" s="50">
        <v>102.08240625000002</v>
      </c>
      <c r="AW683" s="50">
        <v>0</v>
      </c>
      <c r="AX683" s="50">
        <v>7.5260000000000016</v>
      </c>
      <c r="AY683" s="50">
        <v>48.525563333333338</v>
      </c>
      <c r="AZ683" s="51">
        <v>0</v>
      </c>
      <c r="BA683" s="49">
        <v>0</v>
      </c>
      <c r="BB683" s="49">
        <v>0</v>
      </c>
      <c r="BC683" s="50">
        <v>0</v>
      </c>
      <c r="BD683" s="50">
        <v>0</v>
      </c>
      <c r="BE683" s="51">
        <v>0</v>
      </c>
      <c r="BF683" s="38"/>
      <c r="BG683" s="38"/>
      <c r="BK683" s="38"/>
      <c r="BL683" s="38"/>
      <c r="BM683" s="38"/>
      <c r="BN683" s="38"/>
      <c r="BO683" s="38"/>
      <c r="BP683" s="38"/>
      <c r="BQ683" s="38"/>
      <c r="BR683" s="38"/>
      <c r="BS683" s="38"/>
      <c r="BT683" s="38"/>
      <c r="BU683" s="38"/>
      <c r="BY683" s="38"/>
      <c r="BZ683" s="38"/>
      <c r="CJ683" s="38"/>
    </row>
    <row r="684" spans="2:88" x14ac:dyDescent="0.25">
      <c r="B684" s="8">
        <v>682</v>
      </c>
      <c r="C684" s="9" t="s">
        <v>12336</v>
      </c>
      <c r="D684" s="9" t="s">
        <v>12346</v>
      </c>
      <c r="E684" s="49">
        <v>20.639631000000005</v>
      </c>
      <c r="F684" s="50">
        <v>5.1459820000000001</v>
      </c>
      <c r="G684" s="50">
        <v>8.2845399999999998</v>
      </c>
      <c r="H684" s="51">
        <v>15.569280000000003</v>
      </c>
      <c r="I684" s="50">
        <v>0</v>
      </c>
      <c r="J684" s="50">
        <v>0</v>
      </c>
      <c r="K684" s="50">
        <v>10.519058400000004</v>
      </c>
      <c r="L684" s="53">
        <v>9.2428263500000014</v>
      </c>
      <c r="M684" s="49">
        <v>9.2428263500000014</v>
      </c>
      <c r="N684" s="49">
        <v>1.3535408698222222</v>
      </c>
      <c r="O684" s="49">
        <v>2.6056919999999995</v>
      </c>
      <c r="P684" s="50">
        <v>0</v>
      </c>
      <c r="Q684" s="50">
        <v>0</v>
      </c>
      <c r="R684" s="50">
        <v>84.639939999999996</v>
      </c>
      <c r="S684" s="51">
        <v>0</v>
      </c>
      <c r="T684" s="50">
        <v>0</v>
      </c>
      <c r="U684" s="51">
        <v>8.7411133333333364</v>
      </c>
      <c r="V684" s="51">
        <v>0</v>
      </c>
      <c r="W684" s="50">
        <v>0</v>
      </c>
      <c r="X684" s="49">
        <v>0</v>
      </c>
      <c r="Y684" s="51">
        <v>30.796533333333336</v>
      </c>
      <c r="Z684" s="52">
        <v>0</v>
      </c>
      <c r="AA684" s="52">
        <v>0</v>
      </c>
      <c r="AB684" s="52">
        <v>0</v>
      </c>
      <c r="AC684" s="54">
        <v>3</v>
      </c>
      <c r="AD684" s="54">
        <v>162.33177629629631</v>
      </c>
      <c r="AE684" s="50">
        <v>162.33177629629631</v>
      </c>
      <c r="AF684" s="50">
        <v>50.400000000000006</v>
      </c>
      <c r="AG684" s="55">
        <v>50.400000000000006</v>
      </c>
      <c r="AH684" s="50">
        <v>13.313985840000004</v>
      </c>
      <c r="AI684" s="52">
        <v>8.180473837037038</v>
      </c>
      <c r="AJ684" s="49">
        <v>0</v>
      </c>
      <c r="AK684" s="50">
        <v>32.023444444444451</v>
      </c>
      <c r="AL684" s="50">
        <v>24.262222222222221</v>
      </c>
      <c r="AM684" s="50">
        <v>8.4699999999999989</v>
      </c>
      <c r="AN684" s="50">
        <v>0</v>
      </c>
      <c r="AO684" s="50">
        <v>0</v>
      </c>
      <c r="AP684" s="50">
        <v>0</v>
      </c>
      <c r="AQ684" s="51">
        <v>0</v>
      </c>
      <c r="AR684" s="49">
        <v>12.60711</v>
      </c>
      <c r="AS684" s="50">
        <v>3.9020270270270272</v>
      </c>
      <c r="AT684" s="50">
        <v>7.2011099999999999</v>
      </c>
      <c r="AU684" s="50">
        <v>6.0914000000000001</v>
      </c>
      <c r="AV684" s="50">
        <v>126.09382500000001</v>
      </c>
      <c r="AW684" s="50">
        <v>0</v>
      </c>
      <c r="AX684" s="50">
        <v>7.5260000000000016</v>
      </c>
      <c r="AY684" s="50">
        <v>48.525563333333338</v>
      </c>
      <c r="AZ684" s="51">
        <v>0</v>
      </c>
      <c r="BA684" s="49">
        <v>0</v>
      </c>
      <c r="BB684" s="49">
        <v>0</v>
      </c>
      <c r="BC684" s="50">
        <v>0</v>
      </c>
      <c r="BD684" s="50">
        <v>0</v>
      </c>
      <c r="BE684" s="51">
        <v>0</v>
      </c>
      <c r="BF684" s="38"/>
      <c r="BG684" s="38"/>
      <c r="BK684" s="38"/>
      <c r="BL684" s="38"/>
      <c r="BM684" s="38"/>
      <c r="BN684" s="38"/>
      <c r="BO684" s="38"/>
      <c r="BP684" s="38"/>
      <c r="BQ684" s="38"/>
      <c r="BR684" s="38"/>
      <c r="BS684" s="38"/>
      <c r="BT684" s="38"/>
      <c r="BU684" s="38"/>
      <c r="BY684" s="38"/>
      <c r="BZ684" s="38"/>
      <c r="CJ684" s="38"/>
    </row>
    <row r="685" spans="2:88" x14ac:dyDescent="0.25">
      <c r="B685" s="8">
        <v>683</v>
      </c>
      <c r="C685" s="9" t="s">
        <v>12336</v>
      </c>
      <c r="D685" s="9" t="s">
        <v>12347</v>
      </c>
      <c r="E685" s="49">
        <v>25.799538750000004</v>
      </c>
      <c r="F685" s="50">
        <v>6.4324775000000001</v>
      </c>
      <c r="G685" s="50">
        <v>10.355675</v>
      </c>
      <c r="H685" s="51">
        <v>19.461600000000004</v>
      </c>
      <c r="I685" s="50">
        <v>0</v>
      </c>
      <c r="J685" s="50">
        <v>0</v>
      </c>
      <c r="K685" s="50">
        <v>13.148823000000004</v>
      </c>
      <c r="L685" s="53">
        <v>9.2428263500000014</v>
      </c>
      <c r="M685" s="49">
        <v>9.2428263500000014</v>
      </c>
      <c r="N685" s="49">
        <v>1.3535408698222222</v>
      </c>
      <c r="O685" s="49">
        <v>2.6056919999999995</v>
      </c>
      <c r="P685" s="50">
        <v>0</v>
      </c>
      <c r="Q685" s="50">
        <v>0</v>
      </c>
      <c r="R685" s="50">
        <v>84.639939999999996</v>
      </c>
      <c r="S685" s="51">
        <v>0</v>
      </c>
      <c r="T685" s="50">
        <v>0</v>
      </c>
      <c r="U685" s="51">
        <v>8.7411133333333364</v>
      </c>
      <c r="V685" s="51">
        <v>0</v>
      </c>
      <c r="W685" s="50">
        <v>0</v>
      </c>
      <c r="X685" s="49">
        <v>0</v>
      </c>
      <c r="Y685" s="51">
        <v>30.796533333333336</v>
      </c>
      <c r="Z685" s="52">
        <v>0</v>
      </c>
      <c r="AA685" s="52">
        <v>0</v>
      </c>
      <c r="AB685" s="52">
        <v>0</v>
      </c>
      <c r="AC685" s="54">
        <v>3</v>
      </c>
      <c r="AD685" s="54">
        <v>202.91472037037039</v>
      </c>
      <c r="AE685" s="50">
        <v>202.91472037037039</v>
      </c>
      <c r="AF685" s="50">
        <v>63.000000000000007</v>
      </c>
      <c r="AG685" s="55">
        <v>63.000000000000007</v>
      </c>
      <c r="AH685" s="50">
        <v>13.313985840000004</v>
      </c>
      <c r="AI685" s="52">
        <v>8.180473837037038</v>
      </c>
      <c r="AJ685" s="49">
        <v>0</v>
      </c>
      <c r="AK685" s="50">
        <v>40.029305555555567</v>
      </c>
      <c r="AL685" s="50">
        <v>30.327777777777776</v>
      </c>
      <c r="AM685" s="50">
        <v>10.587499999999999</v>
      </c>
      <c r="AN685" s="50">
        <v>0</v>
      </c>
      <c r="AO685" s="50">
        <v>0</v>
      </c>
      <c r="AP685" s="50">
        <v>0</v>
      </c>
      <c r="AQ685" s="51">
        <v>0</v>
      </c>
      <c r="AR685" s="49">
        <v>12.60711</v>
      </c>
      <c r="AS685" s="50">
        <v>3.9020270270270272</v>
      </c>
      <c r="AT685" s="50">
        <v>7.2011099999999999</v>
      </c>
      <c r="AU685" s="50">
        <v>6.0914000000000001</v>
      </c>
      <c r="AV685" s="50">
        <v>126.09382500000001</v>
      </c>
      <c r="AW685" s="50">
        <v>0</v>
      </c>
      <c r="AX685" s="50">
        <v>7.5260000000000016</v>
      </c>
      <c r="AY685" s="50">
        <v>48.525563333333338</v>
      </c>
      <c r="AZ685" s="51">
        <v>0</v>
      </c>
      <c r="BA685" s="49">
        <v>0</v>
      </c>
      <c r="BB685" s="49">
        <v>0</v>
      </c>
      <c r="BC685" s="50">
        <v>0</v>
      </c>
      <c r="BD685" s="50">
        <v>0</v>
      </c>
      <c r="BE685" s="51">
        <v>0</v>
      </c>
      <c r="BF685" s="38"/>
      <c r="BG685" s="38"/>
      <c r="BK685" s="38"/>
      <c r="BL685" s="38"/>
      <c r="BM685" s="38"/>
      <c r="BN685" s="38"/>
      <c r="BO685" s="38"/>
      <c r="BP685" s="38"/>
      <c r="BQ685" s="38"/>
      <c r="BR685" s="38"/>
      <c r="BS685" s="38"/>
      <c r="BT685" s="38"/>
      <c r="BU685" s="38"/>
      <c r="BY685" s="38"/>
      <c r="BZ685" s="38"/>
      <c r="CJ685" s="38"/>
    </row>
    <row r="686" spans="2:88" x14ac:dyDescent="0.25">
      <c r="B686" s="8">
        <v>684</v>
      </c>
      <c r="C686" s="9" t="s">
        <v>12336</v>
      </c>
      <c r="D686" s="9" t="s">
        <v>12348</v>
      </c>
      <c r="E686" s="49">
        <v>30.959446500000006</v>
      </c>
      <c r="F686" s="50">
        <v>7.7189730000000001</v>
      </c>
      <c r="G686" s="50">
        <v>12.42681</v>
      </c>
      <c r="H686" s="51">
        <v>23.353920000000002</v>
      </c>
      <c r="I686" s="50">
        <v>0</v>
      </c>
      <c r="J686" s="50">
        <v>0</v>
      </c>
      <c r="K686" s="50">
        <v>15.778587600000005</v>
      </c>
      <c r="L686" s="53">
        <v>9.2428263500000014</v>
      </c>
      <c r="M686" s="49">
        <v>9.2428263500000014</v>
      </c>
      <c r="N686" s="49">
        <v>1.3535408698222222</v>
      </c>
      <c r="O686" s="49">
        <v>2.6056919999999995</v>
      </c>
      <c r="P686" s="50">
        <v>0</v>
      </c>
      <c r="Q686" s="50">
        <v>0</v>
      </c>
      <c r="R686" s="50">
        <v>84.639939999999996</v>
      </c>
      <c r="S686" s="51">
        <v>0</v>
      </c>
      <c r="T686" s="50">
        <v>0</v>
      </c>
      <c r="U686" s="51">
        <v>8.7411133333333364</v>
      </c>
      <c r="V686" s="51">
        <v>0</v>
      </c>
      <c r="W686" s="50">
        <v>0</v>
      </c>
      <c r="X686" s="49">
        <v>0</v>
      </c>
      <c r="Y686" s="51">
        <v>30.796533333333336</v>
      </c>
      <c r="Z686" s="52">
        <v>0</v>
      </c>
      <c r="AA686" s="52">
        <v>0</v>
      </c>
      <c r="AB686" s="52">
        <v>0</v>
      </c>
      <c r="AC686" s="54">
        <v>3</v>
      </c>
      <c r="AD686" s="54">
        <v>243.49766444444447</v>
      </c>
      <c r="AE686" s="50">
        <v>243.49766444444447</v>
      </c>
      <c r="AF686" s="50">
        <v>75.600000000000009</v>
      </c>
      <c r="AG686" s="55">
        <v>75.600000000000009</v>
      </c>
      <c r="AH686" s="50">
        <v>13.313985840000004</v>
      </c>
      <c r="AI686" s="52">
        <v>8.180473837037038</v>
      </c>
      <c r="AJ686" s="49">
        <v>0</v>
      </c>
      <c r="AK686" s="50">
        <v>48.035166666666676</v>
      </c>
      <c r="AL686" s="50">
        <v>36.393333333333331</v>
      </c>
      <c r="AM686" s="50">
        <v>12.704999999999998</v>
      </c>
      <c r="AN686" s="50">
        <v>0</v>
      </c>
      <c r="AO686" s="50">
        <v>0</v>
      </c>
      <c r="AP686" s="50">
        <v>0</v>
      </c>
      <c r="AQ686" s="51">
        <v>0</v>
      </c>
      <c r="AR686" s="49">
        <v>12.60711</v>
      </c>
      <c r="AS686" s="50">
        <v>3.9020270270270272</v>
      </c>
      <c r="AT686" s="50">
        <v>7.2011099999999999</v>
      </c>
      <c r="AU686" s="50">
        <v>7.6142500000000011</v>
      </c>
      <c r="AV686" s="50">
        <v>150.10524375000003</v>
      </c>
      <c r="AW686" s="50">
        <v>0</v>
      </c>
      <c r="AX686" s="50">
        <v>7.5260000000000016</v>
      </c>
      <c r="AY686" s="50">
        <v>48.525563333333338</v>
      </c>
      <c r="AZ686" s="51">
        <v>0</v>
      </c>
      <c r="BA686" s="49">
        <v>0</v>
      </c>
      <c r="BB686" s="49">
        <v>0</v>
      </c>
      <c r="BC686" s="50">
        <v>0</v>
      </c>
      <c r="BD686" s="50">
        <v>0</v>
      </c>
      <c r="BE686" s="51">
        <v>0</v>
      </c>
      <c r="BF686" s="38"/>
      <c r="BG686" s="38"/>
      <c r="BK686" s="38"/>
      <c r="BL686" s="38"/>
      <c r="BM686" s="38"/>
      <c r="BN686" s="38"/>
      <c r="BO686" s="38"/>
      <c r="BP686" s="38"/>
      <c r="BQ686" s="38"/>
      <c r="BR686" s="38"/>
      <c r="BS686" s="38"/>
      <c r="BT686" s="38"/>
      <c r="BU686" s="38"/>
      <c r="BY686" s="38"/>
      <c r="BZ686" s="38"/>
      <c r="CJ686" s="38"/>
    </row>
    <row r="687" spans="2:88" x14ac:dyDescent="0.25">
      <c r="B687" s="8">
        <v>685</v>
      </c>
      <c r="C687" s="9" t="s">
        <v>12336</v>
      </c>
      <c r="D687" s="9" t="s">
        <v>12349</v>
      </c>
      <c r="E687" s="49">
        <v>5.1599077500000012</v>
      </c>
      <c r="F687" s="50">
        <v>1.2864955</v>
      </c>
      <c r="G687" s="50">
        <v>2.0711349999999999</v>
      </c>
      <c r="H687" s="51">
        <v>3.8923200000000007</v>
      </c>
      <c r="I687" s="50">
        <v>0</v>
      </c>
      <c r="J687" s="50">
        <v>0</v>
      </c>
      <c r="K687" s="50">
        <v>2.629764600000001</v>
      </c>
      <c r="L687" s="53">
        <v>3.0809421166666673</v>
      </c>
      <c r="M687" s="49">
        <v>3.0809421166666673</v>
      </c>
      <c r="N687" s="49">
        <v>0.83968036245333333</v>
      </c>
      <c r="O687" s="49">
        <v>0.86856399999999989</v>
      </c>
      <c r="P687" s="50">
        <v>0</v>
      </c>
      <c r="Q687" s="50">
        <v>0</v>
      </c>
      <c r="R687" s="50">
        <v>17.259979999999999</v>
      </c>
      <c r="S687" s="51">
        <v>0</v>
      </c>
      <c r="T687" s="50">
        <v>0</v>
      </c>
      <c r="U687" s="51">
        <v>3.2444833333333336</v>
      </c>
      <c r="V687" s="51">
        <v>0</v>
      </c>
      <c r="W687" s="50">
        <v>0</v>
      </c>
      <c r="X687" s="49">
        <v>0</v>
      </c>
      <c r="Y687" s="51">
        <v>10.614133333333333</v>
      </c>
      <c r="Z687" s="52">
        <v>0</v>
      </c>
      <c r="AA687" s="52">
        <v>0</v>
      </c>
      <c r="AB687" s="52">
        <v>0</v>
      </c>
      <c r="AC687" s="54">
        <v>3</v>
      </c>
      <c r="AD687" s="54">
        <v>40.582944074074078</v>
      </c>
      <c r="AE687" s="50">
        <v>40.582944074074078</v>
      </c>
      <c r="AF687" s="50">
        <v>12.600000000000001</v>
      </c>
      <c r="AG687" s="55">
        <v>12.600000000000001</v>
      </c>
      <c r="AH687" s="50">
        <v>4.4379952800000009</v>
      </c>
      <c r="AI687" s="52">
        <v>2.7468274666666663</v>
      </c>
      <c r="AJ687" s="49">
        <v>0</v>
      </c>
      <c r="AK687" s="50">
        <v>8.0058611111111126</v>
      </c>
      <c r="AL687" s="50">
        <v>6.0655555555555551</v>
      </c>
      <c r="AM687" s="50">
        <v>0</v>
      </c>
      <c r="AN687" s="50">
        <v>11.539160000000001</v>
      </c>
      <c r="AO687" s="50">
        <v>2.3023255813953494</v>
      </c>
      <c r="AP687" s="50">
        <v>7.2424499999999998</v>
      </c>
      <c r="AQ687" s="51">
        <v>3.268333333333334</v>
      </c>
      <c r="AR687" s="49">
        <v>4.2023700000000002</v>
      </c>
      <c r="AS687" s="50">
        <v>3.9020270270270272</v>
      </c>
      <c r="AT687" s="50">
        <v>2.4003700000000001</v>
      </c>
      <c r="AU687" s="50">
        <v>1.52285</v>
      </c>
      <c r="AV687" s="50">
        <v>34.027468750000004</v>
      </c>
      <c r="AW687" s="50">
        <v>0</v>
      </c>
      <c r="AX687" s="50">
        <v>2.508666666666667</v>
      </c>
      <c r="AY687" s="50">
        <v>15.789230000000002</v>
      </c>
      <c r="AZ687" s="51">
        <v>0</v>
      </c>
      <c r="BA687" s="49">
        <v>0</v>
      </c>
      <c r="BB687" s="49">
        <v>0</v>
      </c>
      <c r="BC687" s="50">
        <v>0</v>
      </c>
      <c r="BD687" s="50">
        <v>0</v>
      </c>
      <c r="BE687" s="51">
        <v>0</v>
      </c>
      <c r="BF687" s="38"/>
      <c r="BG687" s="38"/>
      <c r="BK687" s="38"/>
      <c r="BL687" s="38"/>
      <c r="BM687" s="38"/>
      <c r="BN687" s="38"/>
      <c r="BO687" s="38"/>
      <c r="BP687" s="38"/>
      <c r="BQ687" s="38"/>
      <c r="BR687" s="38"/>
      <c r="BS687" s="38"/>
      <c r="BT687" s="38"/>
      <c r="BU687" s="38"/>
      <c r="BY687" s="38"/>
      <c r="BZ687" s="38"/>
      <c r="CJ687" s="38"/>
    </row>
    <row r="688" spans="2:88" x14ac:dyDescent="0.25">
      <c r="B688" s="8">
        <v>686</v>
      </c>
      <c r="C688" s="9" t="s">
        <v>12336</v>
      </c>
      <c r="D688" s="9" t="s">
        <v>12350</v>
      </c>
      <c r="E688" s="49">
        <v>6.8798770000000014</v>
      </c>
      <c r="F688" s="50">
        <v>1.7153273333333334</v>
      </c>
      <c r="G688" s="50">
        <v>2.7615133333333333</v>
      </c>
      <c r="H688" s="51">
        <v>5.1897600000000006</v>
      </c>
      <c r="I688" s="50">
        <v>0</v>
      </c>
      <c r="J688" s="50">
        <v>0</v>
      </c>
      <c r="K688" s="50">
        <v>3.5063528000000015</v>
      </c>
      <c r="L688" s="53">
        <v>3.0809421166666673</v>
      </c>
      <c r="M688" s="49">
        <v>3.0809421166666673</v>
      </c>
      <c r="N688" s="49">
        <v>0.83968036245333333</v>
      </c>
      <c r="O688" s="49">
        <v>0.86856399999999989</v>
      </c>
      <c r="P688" s="50">
        <v>0</v>
      </c>
      <c r="Q688" s="50">
        <v>0</v>
      </c>
      <c r="R688" s="50">
        <v>17.259979999999999</v>
      </c>
      <c r="S688" s="51">
        <v>0</v>
      </c>
      <c r="T688" s="50">
        <v>0</v>
      </c>
      <c r="U688" s="51">
        <v>3.2444833333333336</v>
      </c>
      <c r="V688" s="51">
        <v>0</v>
      </c>
      <c r="W688" s="50">
        <v>0</v>
      </c>
      <c r="X688" s="49">
        <v>0</v>
      </c>
      <c r="Y688" s="51">
        <v>10.614133333333333</v>
      </c>
      <c r="Z688" s="52">
        <v>0</v>
      </c>
      <c r="AA688" s="52">
        <v>0</v>
      </c>
      <c r="AB688" s="52">
        <v>0</v>
      </c>
      <c r="AC688" s="54">
        <v>3</v>
      </c>
      <c r="AD688" s="54">
        <v>54.110592098765437</v>
      </c>
      <c r="AE688" s="50">
        <v>54.110592098765437</v>
      </c>
      <c r="AF688" s="50">
        <v>16.8</v>
      </c>
      <c r="AG688" s="55">
        <v>16.8</v>
      </c>
      <c r="AH688" s="50">
        <v>4.4379952800000009</v>
      </c>
      <c r="AI688" s="52">
        <v>2.7468274666666663</v>
      </c>
      <c r="AJ688" s="49">
        <v>0</v>
      </c>
      <c r="AK688" s="50">
        <v>10.674481481481482</v>
      </c>
      <c r="AL688" s="50">
        <v>8.0874074074074063</v>
      </c>
      <c r="AM688" s="50">
        <v>0</v>
      </c>
      <c r="AN688" s="50">
        <v>15.385546666666668</v>
      </c>
      <c r="AO688" s="50">
        <v>3.0697674418604657</v>
      </c>
      <c r="AP688" s="50">
        <v>9.6565999999999992</v>
      </c>
      <c r="AQ688" s="51">
        <v>4.3577777777777786</v>
      </c>
      <c r="AR688" s="49">
        <v>4.2023700000000002</v>
      </c>
      <c r="AS688" s="50">
        <v>3.9020270270270272</v>
      </c>
      <c r="AT688" s="50">
        <v>2.4003700000000001</v>
      </c>
      <c r="AU688" s="50">
        <v>2.0304666666666669</v>
      </c>
      <c r="AV688" s="50">
        <v>42.031275000000008</v>
      </c>
      <c r="AW688" s="50">
        <v>0</v>
      </c>
      <c r="AX688" s="50">
        <v>2.508666666666667</v>
      </c>
      <c r="AY688" s="50">
        <v>15.789230000000002</v>
      </c>
      <c r="AZ688" s="51">
        <v>0</v>
      </c>
      <c r="BA688" s="49">
        <v>0</v>
      </c>
      <c r="BB688" s="49">
        <v>0</v>
      </c>
      <c r="BC688" s="50">
        <v>0</v>
      </c>
      <c r="BD688" s="50">
        <v>0</v>
      </c>
      <c r="BE688" s="51">
        <v>0</v>
      </c>
      <c r="BF688" s="38"/>
      <c r="BG688" s="38"/>
      <c r="BK688" s="38"/>
      <c r="BL688" s="38"/>
      <c r="BM688" s="38"/>
      <c r="BN688" s="38"/>
      <c r="BO688" s="38"/>
      <c r="BP688" s="38"/>
      <c r="BQ688" s="38"/>
      <c r="BR688" s="38"/>
      <c r="BS688" s="38"/>
      <c r="BT688" s="38"/>
      <c r="BU688" s="38"/>
      <c r="BY688" s="38"/>
      <c r="BZ688" s="38"/>
      <c r="CJ688" s="38"/>
    </row>
    <row r="689" spans="2:88" x14ac:dyDescent="0.25">
      <c r="B689" s="8">
        <v>687</v>
      </c>
      <c r="C689" s="9" t="s">
        <v>12336</v>
      </c>
      <c r="D689" s="9" t="s">
        <v>12351</v>
      </c>
      <c r="E689" s="49">
        <v>8.5998462500000024</v>
      </c>
      <c r="F689" s="50">
        <v>2.1441591666666668</v>
      </c>
      <c r="G689" s="50">
        <v>3.4518916666666666</v>
      </c>
      <c r="H689" s="51">
        <v>6.4872000000000005</v>
      </c>
      <c r="I689" s="50">
        <v>0</v>
      </c>
      <c r="J689" s="50">
        <v>0</v>
      </c>
      <c r="K689" s="50">
        <v>4.3829410000000015</v>
      </c>
      <c r="L689" s="53">
        <v>3.0809421166666673</v>
      </c>
      <c r="M689" s="49">
        <v>3.0809421166666673</v>
      </c>
      <c r="N689" s="49">
        <v>0.83968036245333333</v>
      </c>
      <c r="O689" s="49">
        <v>0.86856399999999989</v>
      </c>
      <c r="P689" s="50">
        <v>0</v>
      </c>
      <c r="Q689" s="50">
        <v>0</v>
      </c>
      <c r="R689" s="50">
        <v>17.259979999999999</v>
      </c>
      <c r="S689" s="51">
        <v>0</v>
      </c>
      <c r="T689" s="50">
        <v>0</v>
      </c>
      <c r="U689" s="51">
        <v>3.2444833333333336</v>
      </c>
      <c r="V689" s="51">
        <v>0</v>
      </c>
      <c r="W689" s="50">
        <v>0</v>
      </c>
      <c r="X689" s="49">
        <v>0</v>
      </c>
      <c r="Y689" s="51">
        <v>10.614133333333333</v>
      </c>
      <c r="Z689" s="52">
        <v>0</v>
      </c>
      <c r="AA689" s="52">
        <v>0</v>
      </c>
      <c r="AB689" s="52">
        <v>0</v>
      </c>
      <c r="AC689" s="54">
        <v>3</v>
      </c>
      <c r="AD689" s="54">
        <v>67.638240123456796</v>
      </c>
      <c r="AE689" s="50">
        <v>67.638240123456796</v>
      </c>
      <c r="AF689" s="50">
        <v>21</v>
      </c>
      <c r="AG689" s="55">
        <v>21</v>
      </c>
      <c r="AH689" s="50">
        <v>4.4379952800000009</v>
      </c>
      <c r="AI689" s="52">
        <v>2.7468274666666663</v>
      </c>
      <c r="AJ689" s="49">
        <v>0</v>
      </c>
      <c r="AK689" s="50">
        <v>13.343101851851852</v>
      </c>
      <c r="AL689" s="50">
        <v>10.109259259259257</v>
      </c>
      <c r="AM689" s="50">
        <v>0</v>
      </c>
      <c r="AN689" s="50">
        <v>19.231933333333334</v>
      </c>
      <c r="AO689" s="50">
        <v>3.837209302325582</v>
      </c>
      <c r="AP689" s="50">
        <v>12.070749999999999</v>
      </c>
      <c r="AQ689" s="51">
        <v>5.4472222222222229</v>
      </c>
      <c r="AR689" s="49">
        <v>4.2023700000000002</v>
      </c>
      <c r="AS689" s="50">
        <v>3.9020270270270272</v>
      </c>
      <c r="AT689" s="50">
        <v>2.4003700000000001</v>
      </c>
      <c r="AU689" s="50">
        <v>2.0304666666666669</v>
      </c>
      <c r="AV689" s="50">
        <v>42.031275000000008</v>
      </c>
      <c r="AW689" s="50">
        <v>0</v>
      </c>
      <c r="AX689" s="50">
        <v>2.508666666666667</v>
      </c>
      <c r="AY689" s="50">
        <v>15.789230000000002</v>
      </c>
      <c r="AZ689" s="51">
        <v>0</v>
      </c>
      <c r="BA689" s="49">
        <v>0</v>
      </c>
      <c r="BB689" s="49">
        <v>0</v>
      </c>
      <c r="BC689" s="50">
        <v>0</v>
      </c>
      <c r="BD689" s="50">
        <v>0</v>
      </c>
      <c r="BE689" s="51">
        <v>0</v>
      </c>
      <c r="BF689" s="38"/>
      <c r="BG689" s="38"/>
      <c r="BK689" s="38"/>
      <c r="BL689" s="38"/>
      <c r="BM689" s="38"/>
      <c r="BN689" s="38"/>
      <c r="BO689" s="38"/>
      <c r="BP689" s="38"/>
      <c r="BQ689" s="38"/>
      <c r="BR689" s="38"/>
      <c r="BS689" s="38"/>
      <c r="BT689" s="38"/>
      <c r="BU689" s="38"/>
      <c r="BY689" s="38"/>
      <c r="BZ689" s="38"/>
      <c r="CJ689" s="38"/>
    </row>
    <row r="690" spans="2:88" x14ac:dyDescent="0.25">
      <c r="B690" s="8">
        <v>688</v>
      </c>
      <c r="C690" s="9" t="s">
        <v>12336</v>
      </c>
      <c r="D690" s="9" t="s">
        <v>12352</v>
      </c>
      <c r="E690" s="49">
        <v>10.319815500000002</v>
      </c>
      <c r="F690" s="50">
        <v>2.572991</v>
      </c>
      <c r="G690" s="50">
        <v>4.1422699999999999</v>
      </c>
      <c r="H690" s="51">
        <v>7.7846400000000013</v>
      </c>
      <c r="I690" s="50">
        <v>0</v>
      </c>
      <c r="J690" s="50">
        <v>0</v>
      </c>
      <c r="K690" s="50">
        <v>5.259529200000002</v>
      </c>
      <c r="L690" s="53">
        <v>3.0809421166666673</v>
      </c>
      <c r="M690" s="49">
        <v>3.0809421166666673</v>
      </c>
      <c r="N690" s="49">
        <v>0.83968036245333333</v>
      </c>
      <c r="O690" s="49">
        <v>0.86856399999999989</v>
      </c>
      <c r="P690" s="50">
        <v>0</v>
      </c>
      <c r="Q690" s="50">
        <v>0</v>
      </c>
      <c r="R690" s="50">
        <v>17.259979999999999</v>
      </c>
      <c r="S690" s="51">
        <v>0</v>
      </c>
      <c r="T690" s="50">
        <v>0</v>
      </c>
      <c r="U690" s="51">
        <v>3.2444833333333336</v>
      </c>
      <c r="V690" s="51">
        <v>0</v>
      </c>
      <c r="W690" s="50">
        <v>0</v>
      </c>
      <c r="X690" s="49">
        <v>0</v>
      </c>
      <c r="Y690" s="51">
        <v>10.614133333333333</v>
      </c>
      <c r="Z690" s="52">
        <v>0</v>
      </c>
      <c r="AA690" s="52">
        <v>0</v>
      </c>
      <c r="AB690" s="52">
        <v>0</v>
      </c>
      <c r="AC690" s="54">
        <v>3</v>
      </c>
      <c r="AD690" s="54">
        <v>81.165888148148156</v>
      </c>
      <c r="AE690" s="50">
        <v>81.165888148148156</v>
      </c>
      <c r="AF690" s="50">
        <v>25.200000000000003</v>
      </c>
      <c r="AG690" s="55">
        <v>25.200000000000003</v>
      </c>
      <c r="AH690" s="50">
        <v>4.4379952800000009</v>
      </c>
      <c r="AI690" s="52">
        <v>2.7468274666666663</v>
      </c>
      <c r="AJ690" s="49">
        <v>0</v>
      </c>
      <c r="AK690" s="50">
        <v>16.011722222222225</v>
      </c>
      <c r="AL690" s="50">
        <v>12.13111111111111</v>
      </c>
      <c r="AM690" s="50">
        <v>0</v>
      </c>
      <c r="AN690" s="50">
        <v>23.078320000000001</v>
      </c>
      <c r="AO690" s="50">
        <v>4.6046511627906987</v>
      </c>
      <c r="AP690" s="50">
        <v>14.4849</v>
      </c>
      <c r="AQ690" s="51">
        <v>6.536666666666668</v>
      </c>
      <c r="AR690" s="49">
        <v>4.2023700000000002</v>
      </c>
      <c r="AS690" s="50">
        <v>3.9020270270270272</v>
      </c>
      <c r="AT690" s="50">
        <v>2.4003700000000001</v>
      </c>
      <c r="AU690" s="50">
        <v>2.5380833333333337</v>
      </c>
      <c r="AV690" s="50">
        <v>50.035081250000012</v>
      </c>
      <c r="AW690" s="50">
        <v>0</v>
      </c>
      <c r="AX690" s="50">
        <v>2.508666666666667</v>
      </c>
      <c r="AY690" s="50">
        <v>15.789230000000002</v>
      </c>
      <c r="AZ690" s="51">
        <v>0</v>
      </c>
      <c r="BA690" s="49">
        <v>0</v>
      </c>
      <c r="BB690" s="49">
        <v>0</v>
      </c>
      <c r="BC690" s="50">
        <v>0</v>
      </c>
      <c r="BD690" s="50">
        <v>0</v>
      </c>
      <c r="BE690" s="51">
        <v>0</v>
      </c>
      <c r="BF690" s="38"/>
      <c r="BG690" s="38"/>
      <c r="BK690" s="38"/>
      <c r="BL690" s="38"/>
      <c r="BM690" s="38"/>
      <c r="BN690" s="38"/>
      <c r="BO690" s="38"/>
      <c r="BP690" s="38"/>
      <c r="BQ690" s="38"/>
      <c r="BR690" s="38"/>
      <c r="BS690" s="38"/>
      <c r="BT690" s="38"/>
      <c r="BU690" s="38"/>
      <c r="BY690" s="38"/>
      <c r="BZ690" s="38"/>
      <c r="CJ690" s="38"/>
    </row>
    <row r="691" spans="2:88" x14ac:dyDescent="0.25">
      <c r="B691" s="8">
        <v>689</v>
      </c>
      <c r="C691" s="9" t="s">
        <v>12336</v>
      </c>
      <c r="D691" s="9" t="s">
        <v>12353</v>
      </c>
      <c r="E691" s="49">
        <v>10.319815500000002</v>
      </c>
      <c r="F691" s="50">
        <v>2.572991</v>
      </c>
      <c r="G691" s="50">
        <v>4.1422699999999999</v>
      </c>
      <c r="H691" s="51">
        <v>7.7846400000000013</v>
      </c>
      <c r="I691" s="50">
        <v>0</v>
      </c>
      <c r="J691" s="50">
        <v>0</v>
      </c>
      <c r="K691" s="50">
        <v>5.259529200000002</v>
      </c>
      <c r="L691" s="53">
        <v>6.1618842333333346</v>
      </c>
      <c r="M691" s="49">
        <v>6.1618842333333346</v>
      </c>
      <c r="N691" s="49">
        <v>1.0706149940533334</v>
      </c>
      <c r="O691" s="49">
        <v>1.7371279999999998</v>
      </c>
      <c r="P691" s="50">
        <v>0</v>
      </c>
      <c r="Q691" s="50">
        <v>0</v>
      </c>
      <c r="R691" s="50">
        <v>51.091293333333333</v>
      </c>
      <c r="S691" s="51">
        <v>0</v>
      </c>
      <c r="T691" s="50">
        <v>0</v>
      </c>
      <c r="U691" s="51">
        <v>8.1743666666666677</v>
      </c>
      <c r="V691" s="51">
        <v>0</v>
      </c>
      <c r="W691" s="50">
        <v>0</v>
      </c>
      <c r="X691" s="49">
        <v>0</v>
      </c>
      <c r="Y691" s="51">
        <v>17.341600000000003</v>
      </c>
      <c r="Z691" s="52">
        <v>0</v>
      </c>
      <c r="AA691" s="52">
        <v>0</v>
      </c>
      <c r="AB691" s="52">
        <v>0</v>
      </c>
      <c r="AC691" s="54">
        <v>3</v>
      </c>
      <c r="AD691" s="54">
        <v>81.165888148148156</v>
      </c>
      <c r="AE691" s="50">
        <v>81.165888148148156</v>
      </c>
      <c r="AF691" s="50">
        <v>25.200000000000003</v>
      </c>
      <c r="AG691" s="55">
        <v>25.200000000000003</v>
      </c>
      <c r="AH691" s="50">
        <v>8.8759905600000018</v>
      </c>
      <c r="AI691" s="52">
        <v>5.4636506518518519</v>
      </c>
      <c r="AJ691" s="49">
        <v>0</v>
      </c>
      <c r="AK691" s="50">
        <v>16.011722222222225</v>
      </c>
      <c r="AL691" s="50">
        <v>12.13111111111111</v>
      </c>
      <c r="AM691" s="50">
        <v>0</v>
      </c>
      <c r="AN691" s="50">
        <v>23.078320000000001</v>
      </c>
      <c r="AO691" s="50">
        <v>4.6046511627906987</v>
      </c>
      <c r="AP691" s="50">
        <v>14.4849</v>
      </c>
      <c r="AQ691" s="51">
        <v>6.536666666666668</v>
      </c>
      <c r="AR691" s="49">
        <v>8.4047400000000003</v>
      </c>
      <c r="AS691" s="50">
        <v>3.9020270270270272</v>
      </c>
      <c r="AT691" s="50">
        <v>4.8007400000000002</v>
      </c>
      <c r="AU691" s="50">
        <v>3.0457000000000001</v>
      </c>
      <c r="AV691" s="50">
        <v>68.054937500000008</v>
      </c>
      <c r="AW691" s="50">
        <v>0</v>
      </c>
      <c r="AX691" s="50">
        <v>5.0173333333333341</v>
      </c>
      <c r="AY691" s="50">
        <v>34.600519999999996</v>
      </c>
      <c r="AZ691" s="51">
        <v>0</v>
      </c>
      <c r="BA691" s="49">
        <v>0</v>
      </c>
      <c r="BB691" s="49">
        <v>0</v>
      </c>
      <c r="BC691" s="50">
        <v>0</v>
      </c>
      <c r="BD691" s="50">
        <v>0</v>
      </c>
      <c r="BE691" s="51">
        <v>0</v>
      </c>
      <c r="BF691" s="38"/>
      <c r="BG691" s="38"/>
      <c r="BK691" s="38"/>
      <c r="BL691" s="38"/>
      <c r="BM691" s="38"/>
      <c r="BN691" s="38"/>
      <c r="BO691" s="38"/>
      <c r="BP691" s="38"/>
      <c r="BQ691" s="38"/>
      <c r="BR691" s="38"/>
      <c r="BS691" s="38"/>
      <c r="BT691" s="38"/>
      <c r="BU691" s="38"/>
      <c r="BY691" s="38"/>
      <c r="BZ691" s="38"/>
      <c r="CJ691" s="38"/>
    </row>
    <row r="692" spans="2:88" x14ac:dyDescent="0.25">
      <c r="B692" s="8">
        <v>690</v>
      </c>
      <c r="C692" s="9" t="s">
        <v>12336</v>
      </c>
      <c r="D692" s="9" t="s">
        <v>12354</v>
      </c>
      <c r="E692" s="49">
        <v>13.759754000000003</v>
      </c>
      <c r="F692" s="50">
        <v>3.4306546666666669</v>
      </c>
      <c r="G692" s="50">
        <v>5.5230266666666665</v>
      </c>
      <c r="H692" s="51">
        <v>10.379520000000001</v>
      </c>
      <c r="I692" s="50">
        <v>0</v>
      </c>
      <c r="J692" s="50">
        <v>0</v>
      </c>
      <c r="K692" s="50">
        <v>7.012705600000003</v>
      </c>
      <c r="L692" s="53">
        <v>6.1618842333333346</v>
      </c>
      <c r="M692" s="49">
        <v>6.1618842333333346</v>
      </c>
      <c r="N692" s="49">
        <v>1.0706149940533334</v>
      </c>
      <c r="O692" s="49">
        <v>1.7371279999999998</v>
      </c>
      <c r="P692" s="50">
        <v>0</v>
      </c>
      <c r="Q692" s="50">
        <v>0</v>
      </c>
      <c r="R692" s="50">
        <v>51.091293333333333</v>
      </c>
      <c r="S692" s="51">
        <v>0</v>
      </c>
      <c r="T692" s="50">
        <v>0</v>
      </c>
      <c r="U692" s="51">
        <v>8.1743666666666677</v>
      </c>
      <c r="V692" s="51">
        <v>0</v>
      </c>
      <c r="W692" s="50">
        <v>0</v>
      </c>
      <c r="X692" s="49">
        <v>0</v>
      </c>
      <c r="Y692" s="51">
        <v>17.341600000000003</v>
      </c>
      <c r="Z692" s="52">
        <v>0</v>
      </c>
      <c r="AA692" s="52">
        <v>0</v>
      </c>
      <c r="AB692" s="52">
        <v>0</v>
      </c>
      <c r="AC692" s="54">
        <v>3</v>
      </c>
      <c r="AD692" s="54">
        <v>108.22118419753087</v>
      </c>
      <c r="AE692" s="50">
        <v>108.22118419753087</v>
      </c>
      <c r="AF692" s="50">
        <v>33.6</v>
      </c>
      <c r="AG692" s="55">
        <v>33.6</v>
      </c>
      <c r="AH692" s="50">
        <v>8.8759905600000018</v>
      </c>
      <c r="AI692" s="52">
        <v>5.4636506518518519</v>
      </c>
      <c r="AJ692" s="49">
        <v>0</v>
      </c>
      <c r="AK692" s="50">
        <v>21.348962962962965</v>
      </c>
      <c r="AL692" s="50">
        <v>16.174814814814813</v>
      </c>
      <c r="AM692" s="50">
        <v>0</v>
      </c>
      <c r="AN692" s="50">
        <v>30.771093333333337</v>
      </c>
      <c r="AO692" s="50">
        <v>6.1395348837209314</v>
      </c>
      <c r="AP692" s="50">
        <v>19.313199999999998</v>
      </c>
      <c r="AQ692" s="51">
        <v>8.7155555555555573</v>
      </c>
      <c r="AR692" s="49">
        <v>8.4047400000000003</v>
      </c>
      <c r="AS692" s="50">
        <v>3.9020270270270272</v>
      </c>
      <c r="AT692" s="50">
        <v>4.8007400000000002</v>
      </c>
      <c r="AU692" s="50">
        <v>4.0609333333333337</v>
      </c>
      <c r="AV692" s="50">
        <v>84.062550000000016</v>
      </c>
      <c r="AW692" s="50">
        <v>0</v>
      </c>
      <c r="AX692" s="50">
        <v>5.0173333333333341</v>
      </c>
      <c r="AY692" s="50">
        <v>34.600519999999996</v>
      </c>
      <c r="AZ692" s="51">
        <v>0</v>
      </c>
      <c r="BA692" s="49">
        <v>0</v>
      </c>
      <c r="BB692" s="49">
        <v>0</v>
      </c>
      <c r="BC692" s="50">
        <v>0</v>
      </c>
      <c r="BD692" s="50">
        <v>0</v>
      </c>
      <c r="BE692" s="51">
        <v>0</v>
      </c>
      <c r="BF692" s="38"/>
      <c r="BG692" s="38"/>
      <c r="BK692" s="38"/>
      <c r="BL692" s="38"/>
      <c r="BM692" s="38"/>
      <c r="BN692" s="38"/>
      <c r="BO692" s="38"/>
      <c r="BP692" s="38"/>
      <c r="BQ692" s="38"/>
      <c r="BR692" s="38"/>
      <c r="BS692" s="38"/>
      <c r="BT692" s="38"/>
      <c r="BU692" s="38"/>
      <c r="BY692" s="38"/>
      <c r="BZ692" s="38"/>
      <c r="CJ692" s="38"/>
    </row>
    <row r="693" spans="2:88" x14ac:dyDescent="0.25">
      <c r="B693" s="8">
        <v>691</v>
      </c>
      <c r="C693" s="9" t="s">
        <v>12336</v>
      </c>
      <c r="D693" s="9" t="s">
        <v>12355</v>
      </c>
      <c r="E693" s="49">
        <v>17.199692500000005</v>
      </c>
      <c r="F693" s="50">
        <v>4.2883183333333337</v>
      </c>
      <c r="G693" s="50">
        <v>6.9037833333333332</v>
      </c>
      <c r="H693" s="51">
        <v>12.974400000000001</v>
      </c>
      <c r="I693" s="50">
        <v>0</v>
      </c>
      <c r="J693" s="50">
        <v>0</v>
      </c>
      <c r="K693" s="50">
        <v>8.7658820000000031</v>
      </c>
      <c r="L693" s="53">
        <v>6.1618842333333346</v>
      </c>
      <c r="M693" s="49">
        <v>6.1618842333333346</v>
      </c>
      <c r="N693" s="49">
        <v>1.0706149940533334</v>
      </c>
      <c r="O693" s="49">
        <v>1.7371279999999998</v>
      </c>
      <c r="P693" s="50">
        <v>0</v>
      </c>
      <c r="Q693" s="50">
        <v>0</v>
      </c>
      <c r="R693" s="50">
        <v>51.091293333333333</v>
      </c>
      <c r="S693" s="51">
        <v>0</v>
      </c>
      <c r="T693" s="50">
        <v>0</v>
      </c>
      <c r="U693" s="51">
        <v>8.1743666666666677</v>
      </c>
      <c r="V693" s="51">
        <v>0</v>
      </c>
      <c r="W693" s="50">
        <v>0</v>
      </c>
      <c r="X693" s="49">
        <v>0</v>
      </c>
      <c r="Y693" s="51">
        <v>17.341600000000003</v>
      </c>
      <c r="Z693" s="52">
        <v>0</v>
      </c>
      <c r="AA693" s="52">
        <v>0</v>
      </c>
      <c r="AB693" s="52">
        <v>0</v>
      </c>
      <c r="AC693" s="54">
        <v>3</v>
      </c>
      <c r="AD693" s="54">
        <v>135.27648024691359</v>
      </c>
      <c r="AE693" s="50">
        <v>135.27648024691359</v>
      </c>
      <c r="AF693" s="50">
        <v>42</v>
      </c>
      <c r="AG693" s="55">
        <v>42</v>
      </c>
      <c r="AH693" s="50">
        <v>8.8759905600000018</v>
      </c>
      <c r="AI693" s="52">
        <v>5.4636506518518519</v>
      </c>
      <c r="AJ693" s="49">
        <v>0</v>
      </c>
      <c r="AK693" s="50">
        <v>26.686203703703704</v>
      </c>
      <c r="AL693" s="50">
        <v>20.218518518518515</v>
      </c>
      <c r="AM693" s="50">
        <v>0</v>
      </c>
      <c r="AN693" s="50">
        <v>38.463866666666668</v>
      </c>
      <c r="AO693" s="50">
        <v>7.674418604651164</v>
      </c>
      <c r="AP693" s="50">
        <v>24.141499999999997</v>
      </c>
      <c r="AQ693" s="51">
        <v>10.894444444444446</v>
      </c>
      <c r="AR693" s="49">
        <v>8.4047400000000003</v>
      </c>
      <c r="AS693" s="50">
        <v>3.9020270270270272</v>
      </c>
      <c r="AT693" s="50">
        <v>4.8007400000000002</v>
      </c>
      <c r="AU693" s="50">
        <v>4.0609333333333337</v>
      </c>
      <c r="AV693" s="50">
        <v>84.062550000000016</v>
      </c>
      <c r="AW693" s="50">
        <v>0</v>
      </c>
      <c r="AX693" s="50">
        <v>5.0173333333333341</v>
      </c>
      <c r="AY693" s="50">
        <v>34.600519999999996</v>
      </c>
      <c r="AZ693" s="51">
        <v>0</v>
      </c>
      <c r="BA693" s="49">
        <v>0</v>
      </c>
      <c r="BB693" s="49">
        <v>0</v>
      </c>
      <c r="BC693" s="50">
        <v>0</v>
      </c>
      <c r="BD693" s="50">
        <v>0</v>
      </c>
      <c r="BE693" s="51">
        <v>0</v>
      </c>
      <c r="BF693" s="38"/>
      <c r="BG693" s="38"/>
      <c r="BK693" s="38"/>
      <c r="BL693" s="38"/>
      <c r="BM693" s="38"/>
      <c r="BN693" s="38"/>
      <c r="BO693" s="38"/>
      <c r="BP693" s="38"/>
      <c r="BQ693" s="38"/>
      <c r="BR693" s="38"/>
      <c r="BS693" s="38"/>
      <c r="BT693" s="38"/>
      <c r="BU693" s="38"/>
      <c r="BY693" s="38"/>
      <c r="BZ693" s="38"/>
      <c r="CJ693" s="38"/>
    </row>
    <row r="694" spans="2:88" x14ac:dyDescent="0.25">
      <c r="B694" s="8">
        <v>692</v>
      </c>
      <c r="C694" s="9" t="s">
        <v>12336</v>
      </c>
      <c r="D694" s="9" t="s">
        <v>12356</v>
      </c>
      <c r="E694" s="49">
        <v>20.639631000000005</v>
      </c>
      <c r="F694" s="50">
        <v>5.1459820000000001</v>
      </c>
      <c r="G694" s="50">
        <v>8.2845399999999998</v>
      </c>
      <c r="H694" s="51">
        <v>15.569280000000003</v>
      </c>
      <c r="I694" s="50">
        <v>0</v>
      </c>
      <c r="J694" s="50">
        <v>0</v>
      </c>
      <c r="K694" s="50">
        <v>10.519058400000004</v>
      </c>
      <c r="L694" s="53">
        <v>6.1618842333333346</v>
      </c>
      <c r="M694" s="49">
        <v>6.1618842333333346</v>
      </c>
      <c r="N694" s="49">
        <v>1.0706149940533334</v>
      </c>
      <c r="O694" s="49">
        <v>1.7371279999999998</v>
      </c>
      <c r="P694" s="50">
        <v>0</v>
      </c>
      <c r="Q694" s="50">
        <v>0</v>
      </c>
      <c r="R694" s="50">
        <v>51.091293333333333</v>
      </c>
      <c r="S694" s="51">
        <v>0</v>
      </c>
      <c r="T694" s="50">
        <v>0</v>
      </c>
      <c r="U694" s="51">
        <v>8.1743666666666677</v>
      </c>
      <c r="V694" s="51">
        <v>0</v>
      </c>
      <c r="W694" s="50">
        <v>0</v>
      </c>
      <c r="X694" s="49">
        <v>0</v>
      </c>
      <c r="Y694" s="51">
        <v>17.341600000000003</v>
      </c>
      <c r="Z694" s="52">
        <v>0</v>
      </c>
      <c r="AA694" s="52">
        <v>0</v>
      </c>
      <c r="AB694" s="52">
        <v>0</v>
      </c>
      <c r="AC694" s="54">
        <v>3</v>
      </c>
      <c r="AD694" s="54">
        <v>162.33177629629631</v>
      </c>
      <c r="AE694" s="50">
        <v>162.33177629629631</v>
      </c>
      <c r="AF694" s="50">
        <v>50.400000000000006</v>
      </c>
      <c r="AG694" s="55">
        <v>50.400000000000006</v>
      </c>
      <c r="AH694" s="50">
        <v>8.8759905600000018</v>
      </c>
      <c r="AI694" s="52">
        <v>5.4636506518518519</v>
      </c>
      <c r="AJ694" s="49">
        <v>0</v>
      </c>
      <c r="AK694" s="50">
        <v>32.023444444444451</v>
      </c>
      <c r="AL694" s="50">
        <v>24.262222222222221</v>
      </c>
      <c r="AM694" s="50">
        <v>0</v>
      </c>
      <c r="AN694" s="50">
        <v>46.156640000000003</v>
      </c>
      <c r="AO694" s="50">
        <v>9.2093023255813975</v>
      </c>
      <c r="AP694" s="50">
        <v>28.969799999999999</v>
      </c>
      <c r="AQ694" s="51">
        <v>13.073333333333336</v>
      </c>
      <c r="AR694" s="49">
        <v>8.4047400000000003</v>
      </c>
      <c r="AS694" s="50">
        <v>3.9020270270270272</v>
      </c>
      <c r="AT694" s="50">
        <v>4.8007400000000002</v>
      </c>
      <c r="AU694" s="50">
        <v>5.0761666666666674</v>
      </c>
      <c r="AV694" s="50">
        <v>100.07016250000002</v>
      </c>
      <c r="AW694" s="50">
        <v>0</v>
      </c>
      <c r="AX694" s="50">
        <v>5.0173333333333341</v>
      </c>
      <c r="AY694" s="50">
        <v>34.600519999999996</v>
      </c>
      <c r="AZ694" s="51">
        <v>0</v>
      </c>
      <c r="BA694" s="49">
        <v>0</v>
      </c>
      <c r="BB694" s="49">
        <v>0</v>
      </c>
      <c r="BC694" s="50">
        <v>0</v>
      </c>
      <c r="BD694" s="50">
        <v>0</v>
      </c>
      <c r="BE694" s="51">
        <v>0</v>
      </c>
      <c r="BF694" s="38"/>
      <c r="BG694" s="38"/>
      <c r="BK694" s="38"/>
      <c r="BL694" s="38"/>
      <c r="BM694" s="38"/>
      <c r="BN694" s="38"/>
      <c r="BO694" s="38"/>
      <c r="BP694" s="38"/>
      <c r="BQ694" s="38"/>
      <c r="BR694" s="38"/>
      <c r="BS694" s="38"/>
      <c r="BT694" s="38"/>
      <c r="BU694" s="38"/>
      <c r="BY694" s="38"/>
      <c r="BZ694" s="38"/>
      <c r="CJ694" s="38"/>
    </row>
    <row r="695" spans="2:88" x14ac:dyDescent="0.25">
      <c r="B695" s="8">
        <v>693</v>
      </c>
      <c r="C695" s="9" t="s">
        <v>12336</v>
      </c>
      <c r="D695" s="9" t="s">
        <v>12357</v>
      </c>
      <c r="E695" s="49">
        <v>15.479723250000003</v>
      </c>
      <c r="F695" s="50">
        <v>3.8594865</v>
      </c>
      <c r="G695" s="50">
        <v>6.2134049999999998</v>
      </c>
      <c r="H695" s="51">
        <v>11.676960000000001</v>
      </c>
      <c r="I695" s="50">
        <v>0</v>
      </c>
      <c r="J695" s="50">
        <v>0</v>
      </c>
      <c r="K695" s="50">
        <v>7.8892938000000026</v>
      </c>
      <c r="L695" s="53">
        <v>9.2428263500000014</v>
      </c>
      <c r="M695" s="49">
        <v>9.2428263500000014</v>
      </c>
      <c r="N695" s="49">
        <v>1.3535408698222222</v>
      </c>
      <c r="O695" s="49">
        <v>2.6056919999999995</v>
      </c>
      <c r="P695" s="50">
        <v>0</v>
      </c>
      <c r="Q695" s="50">
        <v>0</v>
      </c>
      <c r="R695" s="50">
        <v>84.639939999999996</v>
      </c>
      <c r="S695" s="51">
        <v>0</v>
      </c>
      <c r="T695" s="50">
        <v>0</v>
      </c>
      <c r="U695" s="51">
        <v>8.7411133333333364</v>
      </c>
      <c r="V695" s="51">
        <v>0</v>
      </c>
      <c r="W695" s="50">
        <v>0</v>
      </c>
      <c r="X695" s="49">
        <v>0</v>
      </c>
      <c r="Y695" s="51">
        <v>30.796533333333336</v>
      </c>
      <c r="Z695" s="52">
        <v>0</v>
      </c>
      <c r="AA695" s="52">
        <v>0</v>
      </c>
      <c r="AB695" s="52">
        <v>0</v>
      </c>
      <c r="AC695" s="54">
        <v>3</v>
      </c>
      <c r="AD695" s="54">
        <v>121.74883222222223</v>
      </c>
      <c r="AE695" s="50">
        <v>121.74883222222223</v>
      </c>
      <c r="AF695" s="50">
        <v>37.800000000000004</v>
      </c>
      <c r="AG695" s="55">
        <v>37.800000000000004</v>
      </c>
      <c r="AH695" s="50">
        <v>13.313985840000004</v>
      </c>
      <c r="AI695" s="52">
        <v>8.180473837037038</v>
      </c>
      <c r="AJ695" s="49">
        <v>0</v>
      </c>
      <c r="AK695" s="50">
        <v>24.017583333333338</v>
      </c>
      <c r="AL695" s="50">
        <v>18.196666666666665</v>
      </c>
      <c r="AM695" s="50">
        <v>0</v>
      </c>
      <c r="AN695" s="50">
        <v>34.61748</v>
      </c>
      <c r="AO695" s="50">
        <v>6.9069767441860481</v>
      </c>
      <c r="AP695" s="50">
        <v>21.727350000000001</v>
      </c>
      <c r="AQ695" s="51">
        <v>9.8050000000000015</v>
      </c>
      <c r="AR695" s="49">
        <v>12.60711</v>
      </c>
      <c r="AS695" s="50">
        <v>3.9020270270270272</v>
      </c>
      <c r="AT695" s="50">
        <v>7.2011099999999999</v>
      </c>
      <c r="AU695" s="50">
        <v>4.5685500000000001</v>
      </c>
      <c r="AV695" s="50">
        <v>102.08240625000002</v>
      </c>
      <c r="AW695" s="50">
        <v>0</v>
      </c>
      <c r="AX695" s="50">
        <v>7.5260000000000016</v>
      </c>
      <c r="AY695" s="50">
        <v>48.525563333333338</v>
      </c>
      <c r="AZ695" s="51">
        <v>0</v>
      </c>
      <c r="BA695" s="49">
        <v>0</v>
      </c>
      <c r="BB695" s="49">
        <v>0</v>
      </c>
      <c r="BC695" s="50">
        <v>0</v>
      </c>
      <c r="BD695" s="50">
        <v>0</v>
      </c>
      <c r="BE695" s="51">
        <v>0</v>
      </c>
      <c r="BF695" s="38"/>
      <c r="BG695" s="38"/>
      <c r="BK695" s="38"/>
      <c r="BL695" s="38"/>
      <c r="BM695" s="38"/>
      <c r="BN695" s="38"/>
      <c r="BO695" s="38"/>
      <c r="BP695" s="38"/>
      <c r="BQ695" s="38"/>
      <c r="BR695" s="38"/>
      <c r="BS695" s="38"/>
      <c r="BT695" s="38"/>
      <c r="BU695" s="38"/>
      <c r="BY695" s="38"/>
      <c r="BZ695" s="38"/>
      <c r="CJ695" s="38"/>
    </row>
    <row r="696" spans="2:88" x14ac:dyDescent="0.25">
      <c r="B696" s="8">
        <v>694</v>
      </c>
      <c r="C696" s="9" t="s">
        <v>12336</v>
      </c>
      <c r="D696" s="9" t="s">
        <v>12358</v>
      </c>
      <c r="E696" s="49">
        <v>20.639631000000005</v>
      </c>
      <c r="F696" s="50">
        <v>5.1459820000000001</v>
      </c>
      <c r="G696" s="50">
        <v>8.2845399999999998</v>
      </c>
      <c r="H696" s="51">
        <v>15.569280000000003</v>
      </c>
      <c r="I696" s="50">
        <v>0</v>
      </c>
      <c r="J696" s="50">
        <v>0</v>
      </c>
      <c r="K696" s="50">
        <v>10.519058400000004</v>
      </c>
      <c r="L696" s="53">
        <v>9.2428263500000014</v>
      </c>
      <c r="M696" s="49">
        <v>9.2428263500000014</v>
      </c>
      <c r="N696" s="49">
        <v>1.3535408698222222</v>
      </c>
      <c r="O696" s="49">
        <v>2.6056919999999995</v>
      </c>
      <c r="P696" s="50">
        <v>0</v>
      </c>
      <c r="Q696" s="50">
        <v>0</v>
      </c>
      <c r="R696" s="50">
        <v>84.639939999999996</v>
      </c>
      <c r="S696" s="51">
        <v>0</v>
      </c>
      <c r="T696" s="50">
        <v>0</v>
      </c>
      <c r="U696" s="51">
        <v>8.7411133333333364</v>
      </c>
      <c r="V696" s="51">
        <v>0</v>
      </c>
      <c r="W696" s="50">
        <v>0</v>
      </c>
      <c r="X696" s="49">
        <v>0</v>
      </c>
      <c r="Y696" s="51">
        <v>30.796533333333336</v>
      </c>
      <c r="Z696" s="52">
        <v>0</v>
      </c>
      <c r="AA696" s="52">
        <v>0</v>
      </c>
      <c r="AB696" s="52">
        <v>0</v>
      </c>
      <c r="AC696" s="54">
        <v>3</v>
      </c>
      <c r="AD696" s="54">
        <v>162.33177629629631</v>
      </c>
      <c r="AE696" s="50">
        <v>162.33177629629631</v>
      </c>
      <c r="AF696" s="50">
        <v>50.400000000000006</v>
      </c>
      <c r="AG696" s="55">
        <v>50.400000000000006</v>
      </c>
      <c r="AH696" s="50">
        <v>13.313985840000004</v>
      </c>
      <c r="AI696" s="52">
        <v>8.180473837037038</v>
      </c>
      <c r="AJ696" s="49">
        <v>0</v>
      </c>
      <c r="AK696" s="50">
        <v>32.023444444444451</v>
      </c>
      <c r="AL696" s="50">
        <v>24.262222222222221</v>
      </c>
      <c r="AM696" s="50">
        <v>0</v>
      </c>
      <c r="AN696" s="50">
        <v>46.156640000000003</v>
      </c>
      <c r="AO696" s="50">
        <v>9.2093023255813975</v>
      </c>
      <c r="AP696" s="50">
        <v>28.969799999999999</v>
      </c>
      <c r="AQ696" s="51">
        <v>13.073333333333336</v>
      </c>
      <c r="AR696" s="49">
        <v>12.60711</v>
      </c>
      <c r="AS696" s="50">
        <v>3.9020270270270272</v>
      </c>
      <c r="AT696" s="50">
        <v>7.2011099999999999</v>
      </c>
      <c r="AU696" s="50">
        <v>6.0914000000000001</v>
      </c>
      <c r="AV696" s="50">
        <v>126.09382500000001</v>
      </c>
      <c r="AW696" s="50">
        <v>0</v>
      </c>
      <c r="AX696" s="50">
        <v>7.5260000000000016</v>
      </c>
      <c r="AY696" s="50">
        <v>48.525563333333338</v>
      </c>
      <c r="AZ696" s="51">
        <v>0</v>
      </c>
      <c r="BA696" s="49">
        <v>0</v>
      </c>
      <c r="BB696" s="49">
        <v>0</v>
      </c>
      <c r="BC696" s="50">
        <v>0</v>
      </c>
      <c r="BD696" s="50">
        <v>0</v>
      </c>
      <c r="BE696" s="51">
        <v>0</v>
      </c>
      <c r="BF696" s="38"/>
      <c r="BG696" s="38"/>
      <c r="BK696" s="38"/>
      <c r="BL696" s="38"/>
      <c r="BM696" s="38"/>
      <c r="BN696" s="38"/>
      <c r="BO696" s="38"/>
      <c r="BP696" s="38"/>
      <c r="BQ696" s="38"/>
      <c r="BR696" s="38"/>
      <c r="BS696" s="38"/>
      <c r="BT696" s="38"/>
      <c r="BU696" s="38"/>
      <c r="BY696" s="38"/>
      <c r="BZ696" s="38"/>
      <c r="CJ696" s="38"/>
    </row>
    <row r="697" spans="2:88" x14ac:dyDescent="0.25">
      <c r="B697" s="8">
        <v>695</v>
      </c>
      <c r="C697" s="9" t="s">
        <v>12336</v>
      </c>
      <c r="D697" s="9" t="s">
        <v>12359</v>
      </c>
      <c r="E697" s="49">
        <v>25.799538750000004</v>
      </c>
      <c r="F697" s="50">
        <v>6.4324775000000001</v>
      </c>
      <c r="G697" s="50">
        <v>10.355675</v>
      </c>
      <c r="H697" s="51">
        <v>19.461600000000004</v>
      </c>
      <c r="I697" s="50">
        <v>0</v>
      </c>
      <c r="J697" s="50">
        <v>0</v>
      </c>
      <c r="K697" s="50">
        <v>13.148823000000004</v>
      </c>
      <c r="L697" s="53">
        <v>9.2428263500000014</v>
      </c>
      <c r="M697" s="49">
        <v>9.2428263500000014</v>
      </c>
      <c r="N697" s="49">
        <v>1.3535408698222222</v>
      </c>
      <c r="O697" s="49">
        <v>2.6056919999999995</v>
      </c>
      <c r="P697" s="50">
        <v>0</v>
      </c>
      <c r="Q697" s="50">
        <v>0</v>
      </c>
      <c r="R697" s="50">
        <v>84.639939999999996</v>
      </c>
      <c r="S697" s="51">
        <v>0</v>
      </c>
      <c r="T697" s="50">
        <v>0</v>
      </c>
      <c r="U697" s="51">
        <v>8.7411133333333364</v>
      </c>
      <c r="V697" s="51">
        <v>0</v>
      </c>
      <c r="W697" s="50">
        <v>0</v>
      </c>
      <c r="X697" s="49">
        <v>0</v>
      </c>
      <c r="Y697" s="51">
        <v>30.796533333333336</v>
      </c>
      <c r="Z697" s="52">
        <v>0</v>
      </c>
      <c r="AA697" s="52">
        <v>0</v>
      </c>
      <c r="AB697" s="52">
        <v>0</v>
      </c>
      <c r="AC697" s="54">
        <v>3</v>
      </c>
      <c r="AD697" s="54">
        <v>202.91472037037039</v>
      </c>
      <c r="AE697" s="50">
        <v>202.91472037037039</v>
      </c>
      <c r="AF697" s="50">
        <v>63.000000000000007</v>
      </c>
      <c r="AG697" s="55">
        <v>63.000000000000007</v>
      </c>
      <c r="AH697" s="50">
        <v>13.313985840000004</v>
      </c>
      <c r="AI697" s="52">
        <v>8.180473837037038</v>
      </c>
      <c r="AJ697" s="49">
        <v>0</v>
      </c>
      <c r="AK697" s="50">
        <v>40.029305555555567</v>
      </c>
      <c r="AL697" s="50">
        <v>30.327777777777776</v>
      </c>
      <c r="AM697" s="50">
        <v>0</v>
      </c>
      <c r="AN697" s="50">
        <v>57.695800000000006</v>
      </c>
      <c r="AO697" s="50">
        <v>11.511627906976747</v>
      </c>
      <c r="AP697" s="50">
        <v>36.212249999999997</v>
      </c>
      <c r="AQ697" s="51">
        <v>16.341666666666669</v>
      </c>
      <c r="AR697" s="49">
        <v>12.60711</v>
      </c>
      <c r="AS697" s="50">
        <v>3.9020270270270272</v>
      </c>
      <c r="AT697" s="50">
        <v>7.2011099999999999</v>
      </c>
      <c r="AU697" s="50">
        <v>6.0914000000000001</v>
      </c>
      <c r="AV697" s="50">
        <v>126.09382500000001</v>
      </c>
      <c r="AW697" s="50">
        <v>0</v>
      </c>
      <c r="AX697" s="50">
        <v>7.5260000000000016</v>
      </c>
      <c r="AY697" s="50">
        <v>48.525563333333338</v>
      </c>
      <c r="AZ697" s="51">
        <v>0</v>
      </c>
      <c r="BA697" s="49">
        <v>0</v>
      </c>
      <c r="BB697" s="49">
        <v>0</v>
      </c>
      <c r="BC697" s="50">
        <v>0</v>
      </c>
      <c r="BD697" s="50">
        <v>0</v>
      </c>
      <c r="BE697" s="51">
        <v>0</v>
      </c>
      <c r="BF697" s="38"/>
      <c r="BG697" s="38"/>
      <c r="BK697" s="38"/>
      <c r="BL697" s="38"/>
      <c r="BM697" s="38"/>
      <c r="BN697" s="38"/>
      <c r="BO697" s="38"/>
      <c r="BP697" s="38"/>
      <c r="BQ697" s="38"/>
      <c r="BR697" s="38"/>
      <c r="BS697" s="38"/>
      <c r="BT697" s="38"/>
      <c r="BU697" s="38"/>
      <c r="BY697" s="38"/>
      <c r="BZ697" s="38"/>
      <c r="CJ697" s="38"/>
    </row>
    <row r="698" spans="2:88" x14ac:dyDescent="0.25">
      <c r="B698" s="8">
        <v>696</v>
      </c>
      <c r="C698" s="9" t="s">
        <v>12336</v>
      </c>
      <c r="D698" s="9" t="s">
        <v>12360</v>
      </c>
      <c r="E698" s="49">
        <v>30.959446500000006</v>
      </c>
      <c r="F698" s="50">
        <v>7.7189730000000001</v>
      </c>
      <c r="G698" s="50">
        <v>12.42681</v>
      </c>
      <c r="H698" s="51">
        <v>23.353920000000002</v>
      </c>
      <c r="I698" s="50">
        <v>0</v>
      </c>
      <c r="J698" s="50">
        <v>0</v>
      </c>
      <c r="K698" s="50">
        <v>15.778587600000005</v>
      </c>
      <c r="L698" s="53">
        <v>9.2428263500000014</v>
      </c>
      <c r="M698" s="49">
        <v>9.2428263500000014</v>
      </c>
      <c r="N698" s="49">
        <v>1.3535408698222222</v>
      </c>
      <c r="O698" s="49">
        <v>2.6056919999999995</v>
      </c>
      <c r="P698" s="50">
        <v>0</v>
      </c>
      <c r="Q698" s="50">
        <v>0</v>
      </c>
      <c r="R698" s="50">
        <v>84.639939999999996</v>
      </c>
      <c r="S698" s="51">
        <v>0</v>
      </c>
      <c r="T698" s="50">
        <v>0</v>
      </c>
      <c r="U698" s="51">
        <v>8.7411133333333364</v>
      </c>
      <c r="V698" s="51">
        <v>0</v>
      </c>
      <c r="W698" s="50">
        <v>0</v>
      </c>
      <c r="X698" s="49">
        <v>0</v>
      </c>
      <c r="Y698" s="51">
        <v>30.796533333333336</v>
      </c>
      <c r="Z698" s="52">
        <v>0</v>
      </c>
      <c r="AA698" s="52">
        <v>0</v>
      </c>
      <c r="AB698" s="52">
        <v>0</v>
      </c>
      <c r="AC698" s="54">
        <v>3</v>
      </c>
      <c r="AD698" s="54">
        <v>243.49766444444447</v>
      </c>
      <c r="AE698" s="50">
        <v>243.49766444444447</v>
      </c>
      <c r="AF698" s="50">
        <v>75.600000000000009</v>
      </c>
      <c r="AG698" s="55">
        <v>75.600000000000009</v>
      </c>
      <c r="AH698" s="50">
        <v>13.313985840000004</v>
      </c>
      <c r="AI698" s="52">
        <v>8.180473837037038</v>
      </c>
      <c r="AJ698" s="49">
        <v>0</v>
      </c>
      <c r="AK698" s="50">
        <v>48.035166666666676</v>
      </c>
      <c r="AL698" s="50">
        <v>36.393333333333331</v>
      </c>
      <c r="AM698" s="50">
        <v>0</v>
      </c>
      <c r="AN698" s="50">
        <v>69.234960000000001</v>
      </c>
      <c r="AO698" s="50">
        <v>13.813953488372096</v>
      </c>
      <c r="AP698" s="50">
        <v>43.454700000000003</v>
      </c>
      <c r="AQ698" s="51">
        <v>19.610000000000003</v>
      </c>
      <c r="AR698" s="49">
        <v>12.60711</v>
      </c>
      <c r="AS698" s="50">
        <v>3.9020270270270272</v>
      </c>
      <c r="AT698" s="50">
        <v>7.2011099999999999</v>
      </c>
      <c r="AU698" s="50">
        <v>7.6142500000000011</v>
      </c>
      <c r="AV698" s="50">
        <v>150.10524375000003</v>
      </c>
      <c r="AW698" s="50">
        <v>0</v>
      </c>
      <c r="AX698" s="50">
        <v>7.5260000000000016</v>
      </c>
      <c r="AY698" s="50">
        <v>48.525563333333338</v>
      </c>
      <c r="AZ698" s="51">
        <v>0</v>
      </c>
      <c r="BA698" s="49">
        <v>0</v>
      </c>
      <c r="BB698" s="49">
        <v>0</v>
      </c>
      <c r="BC698" s="50">
        <v>0</v>
      </c>
      <c r="BD698" s="50">
        <v>0</v>
      </c>
      <c r="BE698" s="51">
        <v>0</v>
      </c>
      <c r="BF698" s="38"/>
      <c r="BG698" s="38"/>
      <c r="BK698" s="38"/>
      <c r="BL698" s="38"/>
      <c r="BM698" s="38"/>
      <c r="BN698" s="38"/>
      <c r="BO698" s="38"/>
      <c r="BP698" s="38"/>
      <c r="BQ698" s="38"/>
      <c r="BR698" s="38"/>
      <c r="BS698" s="38"/>
      <c r="BT698" s="38"/>
      <c r="BU698" s="38"/>
      <c r="BY698" s="38"/>
      <c r="BZ698" s="38"/>
      <c r="CJ698" s="38"/>
    </row>
    <row r="699" spans="2:88" x14ac:dyDescent="0.25">
      <c r="B699" s="8">
        <v>697</v>
      </c>
      <c r="C699" s="9" t="s">
        <v>12336</v>
      </c>
      <c r="D699" s="9" t="s">
        <v>12361</v>
      </c>
      <c r="E699" s="49">
        <v>5.1599077500000012</v>
      </c>
      <c r="F699" s="50">
        <v>1.2864955</v>
      </c>
      <c r="G699" s="50">
        <v>2.0711349999999999</v>
      </c>
      <c r="H699" s="51">
        <v>3.8923200000000007</v>
      </c>
      <c r="I699" s="50">
        <v>0</v>
      </c>
      <c r="J699" s="50">
        <v>0</v>
      </c>
      <c r="K699" s="50">
        <v>2.629764600000001</v>
      </c>
      <c r="L699" s="53">
        <v>3.0809421166666673</v>
      </c>
      <c r="M699" s="49">
        <v>3.0809421166666673</v>
      </c>
      <c r="N699" s="49">
        <v>0.83968036245333333</v>
      </c>
      <c r="O699" s="49">
        <v>0.86856399999999989</v>
      </c>
      <c r="P699" s="50">
        <v>0</v>
      </c>
      <c r="Q699" s="50">
        <v>0</v>
      </c>
      <c r="R699" s="50">
        <v>17.259979999999999</v>
      </c>
      <c r="S699" s="51">
        <v>0</v>
      </c>
      <c r="T699" s="50">
        <v>0</v>
      </c>
      <c r="U699" s="51">
        <v>3.2444833333333336</v>
      </c>
      <c r="V699" s="51">
        <v>0</v>
      </c>
      <c r="W699" s="50">
        <v>0</v>
      </c>
      <c r="X699" s="49">
        <v>0</v>
      </c>
      <c r="Y699" s="51">
        <v>10.614133333333333</v>
      </c>
      <c r="Z699" s="52">
        <v>0</v>
      </c>
      <c r="AA699" s="52">
        <v>0</v>
      </c>
      <c r="AB699" s="52">
        <v>0</v>
      </c>
      <c r="AC699" s="54">
        <v>3</v>
      </c>
      <c r="AD699" s="54">
        <v>40.582944074074078</v>
      </c>
      <c r="AE699" s="50">
        <v>40.582944074074078</v>
      </c>
      <c r="AF699" s="50">
        <v>12.600000000000001</v>
      </c>
      <c r="AG699" s="55">
        <v>12.600000000000001</v>
      </c>
      <c r="AH699" s="50">
        <v>4.4379952800000009</v>
      </c>
      <c r="AI699" s="52">
        <v>2.7468274666666663</v>
      </c>
      <c r="AJ699" s="49">
        <v>0</v>
      </c>
      <c r="AK699" s="50">
        <v>8.0058611111111126</v>
      </c>
      <c r="AL699" s="50">
        <v>6.1833333333333336</v>
      </c>
      <c r="AM699" s="50">
        <v>2.1174999999999997</v>
      </c>
      <c r="AN699" s="50">
        <v>0</v>
      </c>
      <c r="AO699" s="50">
        <v>0</v>
      </c>
      <c r="AP699" s="50">
        <v>0</v>
      </c>
      <c r="AQ699" s="51">
        <v>0</v>
      </c>
      <c r="AR699" s="49">
        <v>4.2023700000000002</v>
      </c>
      <c r="AS699" s="50">
        <v>3.9020270270270272</v>
      </c>
      <c r="AT699" s="50">
        <v>2.4003700000000001</v>
      </c>
      <c r="AU699" s="50">
        <v>1.52285</v>
      </c>
      <c r="AV699" s="50">
        <v>34.027468750000004</v>
      </c>
      <c r="AW699" s="50">
        <v>0</v>
      </c>
      <c r="AX699" s="50">
        <v>2.508666666666667</v>
      </c>
      <c r="AY699" s="50">
        <v>15.789230000000002</v>
      </c>
      <c r="AZ699" s="51">
        <v>0</v>
      </c>
      <c r="BA699" s="49">
        <v>0</v>
      </c>
      <c r="BB699" s="49">
        <v>0</v>
      </c>
      <c r="BC699" s="50">
        <v>0</v>
      </c>
      <c r="BD699" s="50">
        <v>0</v>
      </c>
      <c r="BE699" s="51">
        <v>0</v>
      </c>
      <c r="BF699" s="38"/>
      <c r="BG699" s="38"/>
      <c r="BK699" s="38"/>
      <c r="BL699" s="38"/>
      <c r="BM699" s="38"/>
      <c r="BN699" s="38"/>
      <c r="BO699" s="38"/>
      <c r="BP699" s="38"/>
      <c r="BQ699" s="38"/>
      <c r="BR699" s="38"/>
      <c r="BS699" s="38"/>
      <c r="BT699" s="38"/>
      <c r="BU699" s="38"/>
      <c r="BY699" s="38"/>
      <c r="BZ699" s="38"/>
      <c r="CJ699" s="38"/>
    </row>
    <row r="700" spans="2:88" x14ac:dyDescent="0.25">
      <c r="B700" s="8">
        <v>698</v>
      </c>
      <c r="C700" s="9" t="s">
        <v>12336</v>
      </c>
      <c r="D700" s="9" t="s">
        <v>12362</v>
      </c>
      <c r="E700" s="49">
        <v>6.8798770000000014</v>
      </c>
      <c r="F700" s="50">
        <v>1.7153273333333334</v>
      </c>
      <c r="G700" s="50">
        <v>2.7615133333333333</v>
      </c>
      <c r="H700" s="51">
        <v>5.1897600000000006</v>
      </c>
      <c r="I700" s="50">
        <v>0</v>
      </c>
      <c r="J700" s="50">
        <v>0</v>
      </c>
      <c r="K700" s="50">
        <v>3.5063528000000015</v>
      </c>
      <c r="L700" s="53">
        <v>3.0809421166666673</v>
      </c>
      <c r="M700" s="49">
        <v>3.0809421166666673</v>
      </c>
      <c r="N700" s="49">
        <v>0.83968036245333333</v>
      </c>
      <c r="O700" s="49">
        <v>0.86856399999999989</v>
      </c>
      <c r="P700" s="50">
        <v>0</v>
      </c>
      <c r="Q700" s="50">
        <v>0</v>
      </c>
      <c r="R700" s="50">
        <v>17.259979999999999</v>
      </c>
      <c r="S700" s="51">
        <v>0</v>
      </c>
      <c r="T700" s="50">
        <v>0</v>
      </c>
      <c r="U700" s="51">
        <v>3.2444833333333336</v>
      </c>
      <c r="V700" s="51">
        <v>0</v>
      </c>
      <c r="W700" s="50">
        <v>0</v>
      </c>
      <c r="X700" s="49">
        <v>0</v>
      </c>
      <c r="Y700" s="51">
        <v>10.614133333333333</v>
      </c>
      <c r="Z700" s="52">
        <v>0</v>
      </c>
      <c r="AA700" s="52">
        <v>0</v>
      </c>
      <c r="AB700" s="52">
        <v>0</v>
      </c>
      <c r="AC700" s="54">
        <v>3</v>
      </c>
      <c r="AD700" s="54">
        <v>54.110592098765437</v>
      </c>
      <c r="AE700" s="50">
        <v>54.110592098765437</v>
      </c>
      <c r="AF700" s="50">
        <v>16.8</v>
      </c>
      <c r="AG700" s="55">
        <v>16.8</v>
      </c>
      <c r="AH700" s="50">
        <v>4.4379952800000009</v>
      </c>
      <c r="AI700" s="52">
        <v>2.7468274666666663</v>
      </c>
      <c r="AJ700" s="49">
        <v>0</v>
      </c>
      <c r="AK700" s="50">
        <v>10.674481481481482</v>
      </c>
      <c r="AL700" s="50">
        <v>8.2444444444444454</v>
      </c>
      <c r="AM700" s="50">
        <v>2.8233333333333333</v>
      </c>
      <c r="AN700" s="50">
        <v>0</v>
      </c>
      <c r="AO700" s="50">
        <v>0</v>
      </c>
      <c r="AP700" s="50">
        <v>0</v>
      </c>
      <c r="AQ700" s="51">
        <v>0</v>
      </c>
      <c r="AR700" s="49">
        <v>4.2023700000000002</v>
      </c>
      <c r="AS700" s="50">
        <v>3.9020270270270272</v>
      </c>
      <c r="AT700" s="50">
        <v>2.4003700000000001</v>
      </c>
      <c r="AU700" s="50">
        <v>2.0304666666666669</v>
      </c>
      <c r="AV700" s="50">
        <v>42.031275000000008</v>
      </c>
      <c r="AW700" s="50">
        <v>0</v>
      </c>
      <c r="AX700" s="50">
        <v>2.508666666666667</v>
      </c>
      <c r="AY700" s="50">
        <v>15.789230000000002</v>
      </c>
      <c r="AZ700" s="51">
        <v>0</v>
      </c>
      <c r="BA700" s="49">
        <v>0</v>
      </c>
      <c r="BB700" s="49">
        <v>0</v>
      </c>
      <c r="BC700" s="50">
        <v>0</v>
      </c>
      <c r="BD700" s="50">
        <v>0</v>
      </c>
      <c r="BE700" s="51">
        <v>0</v>
      </c>
      <c r="BF700" s="38"/>
      <c r="BG700" s="38"/>
      <c r="BK700" s="38"/>
      <c r="BL700" s="38"/>
      <c r="BM700" s="38"/>
      <c r="BN700" s="38"/>
      <c r="BO700" s="38"/>
      <c r="BP700" s="38"/>
      <c r="BQ700" s="38"/>
      <c r="BR700" s="38"/>
      <c r="BS700" s="38"/>
      <c r="BT700" s="38"/>
      <c r="BU700" s="38"/>
      <c r="BY700" s="38"/>
      <c r="BZ700" s="38"/>
      <c r="CJ700" s="38"/>
    </row>
    <row r="701" spans="2:88" x14ac:dyDescent="0.25">
      <c r="B701" s="8">
        <v>699</v>
      </c>
      <c r="C701" s="9" t="s">
        <v>12336</v>
      </c>
      <c r="D701" s="9" t="s">
        <v>12363</v>
      </c>
      <c r="E701" s="49">
        <v>8.5998462500000024</v>
      </c>
      <c r="F701" s="50">
        <v>2.1441591666666668</v>
      </c>
      <c r="G701" s="50">
        <v>3.4518916666666666</v>
      </c>
      <c r="H701" s="51">
        <v>6.4872000000000005</v>
      </c>
      <c r="I701" s="50">
        <v>0</v>
      </c>
      <c r="J701" s="50">
        <v>0</v>
      </c>
      <c r="K701" s="50">
        <v>4.3829410000000015</v>
      </c>
      <c r="L701" s="53">
        <v>3.0809421166666673</v>
      </c>
      <c r="M701" s="49">
        <v>3.0809421166666673</v>
      </c>
      <c r="N701" s="49">
        <v>0.83968036245333333</v>
      </c>
      <c r="O701" s="49">
        <v>0.86856399999999989</v>
      </c>
      <c r="P701" s="50">
        <v>0</v>
      </c>
      <c r="Q701" s="50">
        <v>0</v>
      </c>
      <c r="R701" s="50">
        <v>17.259979999999999</v>
      </c>
      <c r="S701" s="51">
        <v>0</v>
      </c>
      <c r="T701" s="50">
        <v>0</v>
      </c>
      <c r="U701" s="51">
        <v>3.2444833333333336</v>
      </c>
      <c r="V701" s="51">
        <v>0</v>
      </c>
      <c r="W701" s="50">
        <v>0</v>
      </c>
      <c r="X701" s="49">
        <v>0</v>
      </c>
      <c r="Y701" s="51">
        <v>10.614133333333333</v>
      </c>
      <c r="Z701" s="52">
        <v>0</v>
      </c>
      <c r="AA701" s="52">
        <v>0</v>
      </c>
      <c r="AB701" s="52">
        <v>0</v>
      </c>
      <c r="AC701" s="54">
        <v>3</v>
      </c>
      <c r="AD701" s="54">
        <v>67.638240123456796</v>
      </c>
      <c r="AE701" s="50">
        <v>67.638240123456796</v>
      </c>
      <c r="AF701" s="50">
        <v>21</v>
      </c>
      <c r="AG701" s="55">
        <v>21</v>
      </c>
      <c r="AH701" s="50">
        <v>4.4379952800000009</v>
      </c>
      <c r="AI701" s="52">
        <v>2.7468274666666663</v>
      </c>
      <c r="AJ701" s="49">
        <v>0</v>
      </c>
      <c r="AK701" s="50">
        <v>13.343101851851852</v>
      </c>
      <c r="AL701" s="50">
        <v>10.305555555555557</v>
      </c>
      <c r="AM701" s="50">
        <v>3.5291666666666668</v>
      </c>
      <c r="AN701" s="50">
        <v>0</v>
      </c>
      <c r="AO701" s="50">
        <v>0</v>
      </c>
      <c r="AP701" s="50">
        <v>0</v>
      </c>
      <c r="AQ701" s="51">
        <v>0</v>
      </c>
      <c r="AR701" s="49">
        <v>4.2023700000000002</v>
      </c>
      <c r="AS701" s="50">
        <v>3.9020270270270272</v>
      </c>
      <c r="AT701" s="50">
        <v>2.4003700000000001</v>
      </c>
      <c r="AU701" s="50">
        <v>2.0304666666666669</v>
      </c>
      <c r="AV701" s="50">
        <v>42.031275000000008</v>
      </c>
      <c r="AW701" s="50">
        <v>0</v>
      </c>
      <c r="AX701" s="50">
        <v>2.508666666666667</v>
      </c>
      <c r="AY701" s="50">
        <v>15.789230000000002</v>
      </c>
      <c r="AZ701" s="51">
        <v>0</v>
      </c>
      <c r="BA701" s="49">
        <v>0</v>
      </c>
      <c r="BB701" s="49">
        <v>0</v>
      </c>
      <c r="BC701" s="50">
        <v>0</v>
      </c>
      <c r="BD701" s="50">
        <v>0</v>
      </c>
      <c r="BE701" s="51">
        <v>0</v>
      </c>
      <c r="BF701" s="38"/>
      <c r="BG701" s="38"/>
      <c r="BK701" s="38"/>
      <c r="BL701" s="38"/>
      <c r="BM701" s="38"/>
      <c r="BN701" s="38"/>
      <c r="BO701" s="38"/>
      <c r="BP701" s="38"/>
      <c r="BQ701" s="38"/>
      <c r="BR701" s="38"/>
      <c r="BS701" s="38"/>
      <c r="BT701" s="38"/>
      <c r="BU701" s="38"/>
      <c r="BY701" s="38"/>
      <c r="BZ701" s="38"/>
      <c r="CJ701" s="38"/>
    </row>
    <row r="702" spans="2:88" x14ac:dyDescent="0.25">
      <c r="B702" s="8">
        <v>700</v>
      </c>
      <c r="C702" s="9" t="s">
        <v>12336</v>
      </c>
      <c r="D702" s="9" t="s">
        <v>12364</v>
      </c>
      <c r="E702" s="49">
        <v>10.319815500000002</v>
      </c>
      <c r="F702" s="50">
        <v>2.572991</v>
      </c>
      <c r="G702" s="50">
        <v>4.1422699999999999</v>
      </c>
      <c r="H702" s="51">
        <v>7.7846400000000013</v>
      </c>
      <c r="I702" s="50">
        <v>0</v>
      </c>
      <c r="J702" s="50">
        <v>0</v>
      </c>
      <c r="K702" s="50">
        <v>5.259529200000002</v>
      </c>
      <c r="L702" s="53">
        <v>3.0809421166666673</v>
      </c>
      <c r="M702" s="49">
        <v>3.0809421166666673</v>
      </c>
      <c r="N702" s="49">
        <v>0.83968036245333333</v>
      </c>
      <c r="O702" s="49">
        <v>0.86856399999999989</v>
      </c>
      <c r="P702" s="50">
        <v>0</v>
      </c>
      <c r="Q702" s="50">
        <v>0</v>
      </c>
      <c r="R702" s="50">
        <v>17.259979999999999</v>
      </c>
      <c r="S702" s="51">
        <v>0</v>
      </c>
      <c r="T702" s="50">
        <v>0</v>
      </c>
      <c r="U702" s="51">
        <v>3.2444833333333336</v>
      </c>
      <c r="V702" s="51">
        <v>0</v>
      </c>
      <c r="W702" s="50">
        <v>0</v>
      </c>
      <c r="X702" s="49">
        <v>0</v>
      </c>
      <c r="Y702" s="51">
        <v>10.614133333333333</v>
      </c>
      <c r="Z702" s="52">
        <v>0</v>
      </c>
      <c r="AA702" s="52">
        <v>0</v>
      </c>
      <c r="AB702" s="52">
        <v>0</v>
      </c>
      <c r="AC702" s="54">
        <v>3</v>
      </c>
      <c r="AD702" s="54">
        <v>81.165888148148156</v>
      </c>
      <c r="AE702" s="50">
        <v>81.165888148148156</v>
      </c>
      <c r="AF702" s="50">
        <v>25.200000000000003</v>
      </c>
      <c r="AG702" s="55">
        <v>25.200000000000003</v>
      </c>
      <c r="AH702" s="50">
        <v>4.4379952800000009</v>
      </c>
      <c r="AI702" s="52">
        <v>2.7468274666666663</v>
      </c>
      <c r="AJ702" s="49">
        <v>0</v>
      </c>
      <c r="AK702" s="50">
        <v>16.011722222222225</v>
      </c>
      <c r="AL702" s="50">
        <v>12.366666666666667</v>
      </c>
      <c r="AM702" s="50">
        <v>4.2349999999999994</v>
      </c>
      <c r="AN702" s="50">
        <v>0</v>
      </c>
      <c r="AO702" s="50">
        <v>0</v>
      </c>
      <c r="AP702" s="50">
        <v>0</v>
      </c>
      <c r="AQ702" s="51">
        <v>0</v>
      </c>
      <c r="AR702" s="49">
        <v>4.2023700000000002</v>
      </c>
      <c r="AS702" s="50">
        <v>3.9020270270270272</v>
      </c>
      <c r="AT702" s="50">
        <v>2.4003700000000001</v>
      </c>
      <c r="AU702" s="50">
        <v>2.5380833333333337</v>
      </c>
      <c r="AV702" s="50">
        <v>50.035081250000012</v>
      </c>
      <c r="AW702" s="50">
        <v>0</v>
      </c>
      <c r="AX702" s="50">
        <v>2.508666666666667</v>
      </c>
      <c r="AY702" s="50">
        <v>15.789230000000002</v>
      </c>
      <c r="AZ702" s="51">
        <v>0</v>
      </c>
      <c r="BA702" s="49">
        <v>0</v>
      </c>
      <c r="BB702" s="49">
        <v>0</v>
      </c>
      <c r="BC702" s="50">
        <v>0</v>
      </c>
      <c r="BD702" s="50">
        <v>0</v>
      </c>
      <c r="BE702" s="51">
        <v>0</v>
      </c>
      <c r="BF702" s="38"/>
      <c r="BG702" s="38"/>
      <c r="BK702" s="38"/>
      <c r="BL702" s="38"/>
      <c r="BM702" s="38"/>
      <c r="BN702" s="38"/>
      <c r="BO702" s="38"/>
      <c r="BP702" s="38"/>
      <c r="BQ702" s="38"/>
      <c r="BR702" s="38"/>
      <c r="BS702" s="38"/>
      <c r="BT702" s="38"/>
      <c r="BU702" s="38"/>
      <c r="BY702" s="38"/>
      <c r="BZ702" s="38"/>
      <c r="CJ702" s="38"/>
    </row>
    <row r="703" spans="2:88" x14ac:dyDescent="0.25">
      <c r="B703" s="8">
        <v>701</v>
      </c>
      <c r="C703" s="9" t="s">
        <v>12336</v>
      </c>
      <c r="D703" s="9" t="s">
        <v>12365</v>
      </c>
      <c r="E703" s="49">
        <v>10.319815500000002</v>
      </c>
      <c r="F703" s="50">
        <v>2.572991</v>
      </c>
      <c r="G703" s="50">
        <v>4.1422699999999999</v>
      </c>
      <c r="H703" s="51">
        <v>7.7846400000000013</v>
      </c>
      <c r="I703" s="50">
        <v>0</v>
      </c>
      <c r="J703" s="50">
        <v>0</v>
      </c>
      <c r="K703" s="50">
        <v>5.259529200000002</v>
      </c>
      <c r="L703" s="53">
        <v>6.1618842333333346</v>
      </c>
      <c r="M703" s="49">
        <v>6.1618842333333346</v>
      </c>
      <c r="N703" s="49">
        <v>1.0706149940533334</v>
      </c>
      <c r="O703" s="49">
        <v>1.7371279999999998</v>
      </c>
      <c r="P703" s="50">
        <v>0</v>
      </c>
      <c r="Q703" s="50">
        <v>0</v>
      </c>
      <c r="R703" s="50">
        <v>51.091293333333333</v>
      </c>
      <c r="S703" s="51">
        <v>0</v>
      </c>
      <c r="T703" s="50">
        <v>0</v>
      </c>
      <c r="U703" s="51">
        <v>8.1743666666666677</v>
      </c>
      <c r="V703" s="51">
        <v>0</v>
      </c>
      <c r="W703" s="50">
        <v>0</v>
      </c>
      <c r="X703" s="49">
        <v>0</v>
      </c>
      <c r="Y703" s="51">
        <v>17.341600000000003</v>
      </c>
      <c r="Z703" s="52">
        <v>0</v>
      </c>
      <c r="AA703" s="52">
        <v>0</v>
      </c>
      <c r="AB703" s="52">
        <v>0</v>
      </c>
      <c r="AC703" s="54">
        <v>3</v>
      </c>
      <c r="AD703" s="54">
        <v>81.165888148148156</v>
      </c>
      <c r="AE703" s="50">
        <v>81.165888148148156</v>
      </c>
      <c r="AF703" s="50">
        <v>25.200000000000003</v>
      </c>
      <c r="AG703" s="55">
        <v>25.200000000000003</v>
      </c>
      <c r="AH703" s="50">
        <v>8.8759905600000018</v>
      </c>
      <c r="AI703" s="52">
        <v>5.4636506518518519</v>
      </c>
      <c r="AJ703" s="49">
        <v>0</v>
      </c>
      <c r="AK703" s="50">
        <v>16.011722222222225</v>
      </c>
      <c r="AL703" s="50">
        <v>12.366666666666667</v>
      </c>
      <c r="AM703" s="50">
        <v>4.2349999999999994</v>
      </c>
      <c r="AN703" s="50">
        <v>0</v>
      </c>
      <c r="AO703" s="50">
        <v>0</v>
      </c>
      <c r="AP703" s="50">
        <v>0</v>
      </c>
      <c r="AQ703" s="51">
        <v>0</v>
      </c>
      <c r="AR703" s="49">
        <v>8.4047400000000003</v>
      </c>
      <c r="AS703" s="50">
        <v>3.9020270270270272</v>
      </c>
      <c r="AT703" s="50">
        <v>4.8007400000000002</v>
      </c>
      <c r="AU703" s="50">
        <v>3.0457000000000001</v>
      </c>
      <c r="AV703" s="50">
        <v>68.054937500000008</v>
      </c>
      <c r="AW703" s="50">
        <v>0</v>
      </c>
      <c r="AX703" s="50">
        <v>5.0173333333333341</v>
      </c>
      <c r="AY703" s="50">
        <v>34.600519999999996</v>
      </c>
      <c r="AZ703" s="51">
        <v>0</v>
      </c>
      <c r="BA703" s="49">
        <v>0</v>
      </c>
      <c r="BB703" s="49">
        <v>0</v>
      </c>
      <c r="BC703" s="50">
        <v>0</v>
      </c>
      <c r="BD703" s="50">
        <v>0</v>
      </c>
      <c r="BE703" s="51">
        <v>0</v>
      </c>
      <c r="BF703" s="38"/>
      <c r="BG703" s="38"/>
      <c r="BK703" s="38"/>
      <c r="BL703" s="38"/>
      <c r="BM703" s="38"/>
      <c r="BN703" s="38"/>
      <c r="BO703" s="38"/>
      <c r="BP703" s="38"/>
      <c r="BQ703" s="38"/>
      <c r="BR703" s="38"/>
      <c r="BS703" s="38"/>
      <c r="BT703" s="38"/>
      <c r="BU703" s="38"/>
      <c r="BY703" s="38"/>
      <c r="BZ703" s="38"/>
      <c r="CJ703" s="38"/>
    </row>
    <row r="704" spans="2:88" x14ac:dyDescent="0.25">
      <c r="B704" s="8">
        <v>702</v>
      </c>
      <c r="C704" s="9" t="s">
        <v>12336</v>
      </c>
      <c r="D704" s="9" t="s">
        <v>12366</v>
      </c>
      <c r="E704" s="49">
        <v>13.759754000000003</v>
      </c>
      <c r="F704" s="50">
        <v>3.4306546666666669</v>
      </c>
      <c r="G704" s="50">
        <v>5.5230266666666665</v>
      </c>
      <c r="H704" s="51">
        <v>10.379520000000001</v>
      </c>
      <c r="I704" s="50">
        <v>0</v>
      </c>
      <c r="J704" s="50">
        <v>0</v>
      </c>
      <c r="K704" s="50">
        <v>7.012705600000003</v>
      </c>
      <c r="L704" s="53">
        <v>6.1618842333333346</v>
      </c>
      <c r="M704" s="49">
        <v>6.1618842333333346</v>
      </c>
      <c r="N704" s="49">
        <v>1.0706149940533334</v>
      </c>
      <c r="O704" s="49">
        <v>1.7371279999999998</v>
      </c>
      <c r="P704" s="50">
        <v>0</v>
      </c>
      <c r="Q704" s="50">
        <v>0</v>
      </c>
      <c r="R704" s="50">
        <v>51.091293333333333</v>
      </c>
      <c r="S704" s="51">
        <v>0</v>
      </c>
      <c r="T704" s="50">
        <v>0</v>
      </c>
      <c r="U704" s="51">
        <v>8.1743666666666677</v>
      </c>
      <c r="V704" s="51">
        <v>0</v>
      </c>
      <c r="W704" s="50">
        <v>0</v>
      </c>
      <c r="X704" s="49">
        <v>0</v>
      </c>
      <c r="Y704" s="51">
        <v>17.341600000000003</v>
      </c>
      <c r="Z704" s="52">
        <v>0</v>
      </c>
      <c r="AA704" s="52">
        <v>0</v>
      </c>
      <c r="AB704" s="52">
        <v>0</v>
      </c>
      <c r="AC704" s="54">
        <v>3</v>
      </c>
      <c r="AD704" s="54">
        <v>108.22118419753087</v>
      </c>
      <c r="AE704" s="50">
        <v>108.22118419753087</v>
      </c>
      <c r="AF704" s="50">
        <v>33.6</v>
      </c>
      <c r="AG704" s="55">
        <v>33.6</v>
      </c>
      <c r="AH704" s="50">
        <v>8.8759905600000018</v>
      </c>
      <c r="AI704" s="52">
        <v>5.4636506518518519</v>
      </c>
      <c r="AJ704" s="49">
        <v>0</v>
      </c>
      <c r="AK704" s="50">
        <v>21.348962962962965</v>
      </c>
      <c r="AL704" s="50">
        <v>16.488888888888891</v>
      </c>
      <c r="AM704" s="50">
        <v>5.6466666666666665</v>
      </c>
      <c r="AN704" s="50">
        <v>0</v>
      </c>
      <c r="AO704" s="50">
        <v>0</v>
      </c>
      <c r="AP704" s="50">
        <v>0</v>
      </c>
      <c r="AQ704" s="51">
        <v>0</v>
      </c>
      <c r="AR704" s="49">
        <v>8.4047400000000003</v>
      </c>
      <c r="AS704" s="50">
        <v>3.9020270270270272</v>
      </c>
      <c r="AT704" s="50">
        <v>4.8007400000000002</v>
      </c>
      <c r="AU704" s="50">
        <v>4.0609333333333337</v>
      </c>
      <c r="AV704" s="50">
        <v>84.062550000000016</v>
      </c>
      <c r="AW704" s="50">
        <v>0</v>
      </c>
      <c r="AX704" s="50">
        <v>5.0173333333333341</v>
      </c>
      <c r="AY704" s="50">
        <v>34.600519999999996</v>
      </c>
      <c r="AZ704" s="51">
        <v>0</v>
      </c>
      <c r="BA704" s="49">
        <v>0</v>
      </c>
      <c r="BB704" s="49">
        <v>0</v>
      </c>
      <c r="BC704" s="50">
        <v>0</v>
      </c>
      <c r="BD704" s="50">
        <v>0</v>
      </c>
      <c r="BE704" s="51">
        <v>0</v>
      </c>
      <c r="BF704" s="38"/>
      <c r="BG704" s="38"/>
      <c r="BK704" s="38"/>
      <c r="BL704" s="38"/>
      <c r="BM704" s="38"/>
      <c r="BN704" s="38"/>
      <c r="BO704" s="38"/>
      <c r="BP704" s="38"/>
      <c r="BQ704" s="38"/>
      <c r="BR704" s="38"/>
      <c r="BS704" s="38"/>
      <c r="BT704" s="38"/>
      <c r="BU704" s="38"/>
      <c r="BY704" s="38"/>
      <c r="BZ704" s="38"/>
      <c r="CJ704" s="38"/>
    </row>
    <row r="705" spans="2:88" x14ac:dyDescent="0.25">
      <c r="B705" s="8">
        <v>703</v>
      </c>
      <c r="C705" s="9" t="s">
        <v>12336</v>
      </c>
      <c r="D705" s="9" t="s">
        <v>12367</v>
      </c>
      <c r="E705" s="49">
        <v>17.199692500000005</v>
      </c>
      <c r="F705" s="50">
        <v>4.2883183333333337</v>
      </c>
      <c r="G705" s="50">
        <v>6.9037833333333332</v>
      </c>
      <c r="H705" s="51">
        <v>12.974400000000001</v>
      </c>
      <c r="I705" s="50">
        <v>0</v>
      </c>
      <c r="J705" s="50">
        <v>0</v>
      </c>
      <c r="K705" s="50">
        <v>8.7658820000000031</v>
      </c>
      <c r="L705" s="53">
        <v>6.1618842333333346</v>
      </c>
      <c r="M705" s="49">
        <v>6.1618842333333346</v>
      </c>
      <c r="N705" s="49">
        <v>1.0706149940533334</v>
      </c>
      <c r="O705" s="49">
        <v>1.7371279999999998</v>
      </c>
      <c r="P705" s="50">
        <v>0</v>
      </c>
      <c r="Q705" s="50">
        <v>0</v>
      </c>
      <c r="R705" s="50">
        <v>51.091293333333333</v>
      </c>
      <c r="S705" s="51">
        <v>0</v>
      </c>
      <c r="T705" s="50">
        <v>0</v>
      </c>
      <c r="U705" s="51">
        <v>8.1743666666666677</v>
      </c>
      <c r="V705" s="51">
        <v>0</v>
      </c>
      <c r="W705" s="50">
        <v>0</v>
      </c>
      <c r="X705" s="49">
        <v>0</v>
      </c>
      <c r="Y705" s="51">
        <v>17.341600000000003</v>
      </c>
      <c r="Z705" s="52">
        <v>0</v>
      </c>
      <c r="AA705" s="52">
        <v>0</v>
      </c>
      <c r="AB705" s="52">
        <v>0</v>
      </c>
      <c r="AC705" s="54">
        <v>3</v>
      </c>
      <c r="AD705" s="54">
        <v>135.27648024691359</v>
      </c>
      <c r="AE705" s="50">
        <v>135.27648024691359</v>
      </c>
      <c r="AF705" s="50">
        <v>42</v>
      </c>
      <c r="AG705" s="55">
        <v>42</v>
      </c>
      <c r="AH705" s="50">
        <v>8.8759905600000018</v>
      </c>
      <c r="AI705" s="52">
        <v>5.4636506518518519</v>
      </c>
      <c r="AJ705" s="49">
        <v>0</v>
      </c>
      <c r="AK705" s="50">
        <v>26.686203703703704</v>
      </c>
      <c r="AL705" s="50">
        <v>20.611111111111114</v>
      </c>
      <c r="AM705" s="50">
        <v>7.0583333333333336</v>
      </c>
      <c r="AN705" s="50">
        <v>0</v>
      </c>
      <c r="AO705" s="50">
        <v>0</v>
      </c>
      <c r="AP705" s="50">
        <v>0</v>
      </c>
      <c r="AQ705" s="51">
        <v>0</v>
      </c>
      <c r="AR705" s="49">
        <v>8.4047400000000003</v>
      </c>
      <c r="AS705" s="50">
        <v>3.9020270270270272</v>
      </c>
      <c r="AT705" s="50">
        <v>4.8007400000000002</v>
      </c>
      <c r="AU705" s="50">
        <v>4.0609333333333337</v>
      </c>
      <c r="AV705" s="50">
        <v>84.062550000000016</v>
      </c>
      <c r="AW705" s="50">
        <v>0</v>
      </c>
      <c r="AX705" s="50">
        <v>5.0173333333333341</v>
      </c>
      <c r="AY705" s="50">
        <v>34.600519999999996</v>
      </c>
      <c r="AZ705" s="51">
        <v>0</v>
      </c>
      <c r="BA705" s="49">
        <v>0</v>
      </c>
      <c r="BB705" s="49">
        <v>0</v>
      </c>
      <c r="BC705" s="50">
        <v>0</v>
      </c>
      <c r="BD705" s="50">
        <v>0</v>
      </c>
      <c r="BE705" s="51">
        <v>0</v>
      </c>
      <c r="BF705" s="38"/>
      <c r="BG705" s="38"/>
      <c r="BK705" s="38"/>
      <c r="BL705" s="38"/>
      <c r="BM705" s="38"/>
      <c r="BN705" s="38"/>
      <c r="BO705" s="38"/>
      <c r="BP705" s="38"/>
      <c r="BQ705" s="38"/>
      <c r="BR705" s="38"/>
      <c r="BS705" s="38"/>
      <c r="BT705" s="38"/>
      <c r="BU705" s="38"/>
      <c r="BY705" s="38"/>
      <c r="BZ705" s="38"/>
      <c r="CJ705" s="38"/>
    </row>
    <row r="706" spans="2:88" x14ac:dyDescent="0.25">
      <c r="B706" s="8">
        <v>704</v>
      </c>
      <c r="C706" s="9" t="s">
        <v>12336</v>
      </c>
      <c r="D706" s="9" t="s">
        <v>12368</v>
      </c>
      <c r="E706" s="49">
        <v>20.639631000000005</v>
      </c>
      <c r="F706" s="50">
        <v>5.1459820000000001</v>
      </c>
      <c r="G706" s="50">
        <v>8.2845399999999998</v>
      </c>
      <c r="H706" s="51">
        <v>15.569280000000003</v>
      </c>
      <c r="I706" s="50">
        <v>0</v>
      </c>
      <c r="J706" s="50">
        <v>0</v>
      </c>
      <c r="K706" s="50">
        <v>10.519058400000004</v>
      </c>
      <c r="L706" s="53">
        <v>6.1618842333333346</v>
      </c>
      <c r="M706" s="49">
        <v>6.1618842333333346</v>
      </c>
      <c r="N706" s="49">
        <v>1.0706149940533334</v>
      </c>
      <c r="O706" s="49">
        <v>1.7371279999999998</v>
      </c>
      <c r="P706" s="50">
        <v>0</v>
      </c>
      <c r="Q706" s="50">
        <v>0</v>
      </c>
      <c r="R706" s="50">
        <v>51.091293333333333</v>
      </c>
      <c r="S706" s="51">
        <v>0</v>
      </c>
      <c r="T706" s="50">
        <v>0</v>
      </c>
      <c r="U706" s="51">
        <v>8.1743666666666677</v>
      </c>
      <c r="V706" s="51">
        <v>0</v>
      </c>
      <c r="W706" s="50">
        <v>0</v>
      </c>
      <c r="X706" s="49">
        <v>0</v>
      </c>
      <c r="Y706" s="51">
        <v>17.341600000000003</v>
      </c>
      <c r="Z706" s="52">
        <v>0</v>
      </c>
      <c r="AA706" s="52">
        <v>0</v>
      </c>
      <c r="AB706" s="52">
        <v>0</v>
      </c>
      <c r="AC706" s="54">
        <v>3</v>
      </c>
      <c r="AD706" s="54">
        <v>162.33177629629631</v>
      </c>
      <c r="AE706" s="50">
        <v>162.33177629629631</v>
      </c>
      <c r="AF706" s="50">
        <v>50.400000000000006</v>
      </c>
      <c r="AG706" s="55">
        <v>50.400000000000006</v>
      </c>
      <c r="AH706" s="50">
        <v>8.8759905600000018</v>
      </c>
      <c r="AI706" s="52">
        <v>5.4636506518518519</v>
      </c>
      <c r="AJ706" s="49">
        <v>0</v>
      </c>
      <c r="AK706" s="50">
        <v>32.023444444444451</v>
      </c>
      <c r="AL706" s="50">
        <v>24.733333333333334</v>
      </c>
      <c r="AM706" s="50">
        <v>8.4699999999999989</v>
      </c>
      <c r="AN706" s="50">
        <v>0</v>
      </c>
      <c r="AO706" s="50">
        <v>0</v>
      </c>
      <c r="AP706" s="50">
        <v>0</v>
      </c>
      <c r="AQ706" s="51">
        <v>0</v>
      </c>
      <c r="AR706" s="49">
        <v>8.4047400000000003</v>
      </c>
      <c r="AS706" s="50">
        <v>3.9020270270270272</v>
      </c>
      <c r="AT706" s="50">
        <v>4.8007400000000002</v>
      </c>
      <c r="AU706" s="50">
        <v>5.0761666666666674</v>
      </c>
      <c r="AV706" s="50">
        <v>100.07016250000002</v>
      </c>
      <c r="AW706" s="50">
        <v>0</v>
      </c>
      <c r="AX706" s="50">
        <v>5.0173333333333341</v>
      </c>
      <c r="AY706" s="50">
        <v>34.600519999999996</v>
      </c>
      <c r="AZ706" s="51">
        <v>0</v>
      </c>
      <c r="BA706" s="49">
        <v>0</v>
      </c>
      <c r="BB706" s="49">
        <v>0</v>
      </c>
      <c r="BC706" s="50">
        <v>0</v>
      </c>
      <c r="BD706" s="50">
        <v>0</v>
      </c>
      <c r="BE706" s="51">
        <v>0</v>
      </c>
      <c r="BF706" s="38"/>
      <c r="BG706" s="38"/>
      <c r="BK706" s="38"/>
      <c r="BL706" s="38"/>
      <c r="BM706" s="38"/>
      <c r="BN706" s="38"/>
      <c r="BO706" s="38"/>
      <c r="BP706" s="38"/>
      <c r="BQ706" s="38"/>
      <c r="BR706" s="38"/>
      <c r="BS706" s="38"/>
      <c r="BT706" s="38"/>
      <c r="BU706" s="38"/>
      <c r="BY706" s="38"/>
      <c r="BZ706" s="38"/>
      <c r="CJ706" s="38"/>
    </row>
    <row r="707" spans="2:88" x14ac:dyDescent="0.25">
      <c r="B707" s="8">
        <v>705</v>
      </c>
      <c r="C707" s="9" t="s">
        <v>12336</v>
      </c>
      <c r="D707" s="9" t="s">
        <v>12369</v>
      </c>
      <c r="E707" s="49">
        <v>15.479723250000003</v>
      </c>
      <c r="F707" s="50">
        <v>3.8594865</v>
      </c>
      <c r="G707" s="50">
        <v>6.2134049999999998</v>
      </c>
      <c r="H707" s="51">
        <v>11.676960000000001</v>
      </c>
      <c r="I707" s="50">
        <v>0</v>
      </c>
      <c r="J707" s="50">
        <v>0</v>
      </c>
      <c r="K707" s="50">
        <v>7.8892938000000026</v>
      </c>
      <c r="L707" s="53">
        <v>9.2428263500000014</v>
      </c>
      <c r="M707" s="49">
        <v>9.2428263500000014</v>
      </c>
      <c r="N707" s="49">
        <v>1.3535408698222222</v>
      </c>
      <c r="O707" s="49">
        <v>2.6056919999999995</v>
      </c>
      <c r="P707" s="50">
        <v>0</v>
      </c>
      <c r="Q707" s="50">
        <v>0</v>
      </c>
      <c r="R707" s="50">
        <v>84.639939999999996</v>
      </c>
      <c r="S707" s="51">
        <v>0</v>
      </c>
      <c r="T707" s="50">
        <v>0</v>
      </c>
      <c r="U707" s="51">
        <v>8.7411133333333364</v>
      </c>
      <c r="V707" s="51">
        <v>0</v>
      </c>
      <c r="W707" s="50">
        <v>0</v>
      </c>
      <c r="X707" s="49">
        <v>0</v>
      </c>
      <c r="Y707" s="51">
        <v>30.796533333333336</v>
      </c>
      <c r="Z707" s="52">
        <v>0</v>
      </c>
      <c r="AA707" s="52">
        <v>0</v>
      </c>
      <c r="AB707" s="52">
        <v>0</v>
      </c>
      <c r="AC707" s="54">
        <v>3</v>
      </c>
      <c r="AD707" s="54">
        <v>121.74883222222223</v>
      </c>
      <c r="AE707" s="50">
        <v>121.74883222222223</v>
      </c>
      <c r="AF707" s="50">
        <v>37.800000000000004</v>
      </c>
      <c r="AG707" s="55">
        <v>37.800000000000004</v>
      </c>
      <c r="AH707" s="50">
        <v>13.313985840000004</v>
      </c>
      <c r="AI707" s="52">
        <v>8.180473837037038</v>
      </c>
      <c r="AJ707" s="49">
        <v>0</v>
      </c>
      <c r="AK707" s="50">
        <v>24.017583333333338</v>
      </c>
      <c r="AL707" s="50">
        <v>18.55</v>
      </c>
      <c r="AM707" s="50">
        <v>6.3524999999999991</v>
      </c>
      <c r="AN707" s="50">
        <v>0</v>
      </c>
      <c r="AO707" s="50">
        <v>0</v>
      </c>
      <c r="AP707" s="50">
        <v>0</v>
      </c>
      <c r="AQ707" s="51">
        <v>0</v>
      </c>
      <c r="AR707" s="49">
        <v>12.60711</v>
      </c>
      <c r="AS707" s="50">
        <v>3.9020270270270272</v>
      </c>
      <c r="AT707" s="50">
        <v>7.2011099999999999</v>
      </c>
      <c r="AU707" s="50">
        <v>4.5685500000000001</v>
      </c>
      <c r="AV707" s="50">
        <v>102.08240625000002</v>
      </c>
      <c r="AW707" s="50">
        <v>0</v>
      </c>
      <c r="AX707" s="50">
        <v>7.5260000000000016</v>
      </c>
      <c r="AY707" s="50">
        <v>48.525563333333338</v>
      </c>
      <c r="AZ707" s="51">
        <v>0</v>
      </c>
      <c r="BA707" s="49">
        <v>0</v>
      </c>
      <c r="BB707" s="49">
        <v>0</v>
      </c>
      <c r="BC707" s="50">
        <v>0</v>
      </c>
      <c r="BD707" s="50">
        <v>0</v>
      </c>
      <c r="BE707" s="51">
        <v>0</v>
      </c>
      <c r="BF707" s="38"/>
      <c r="BG707" s="38"/>
      <c r="BK707" s="38"/>
      <c r="BL707" s="38"/>
      <c r="BM707" s="38"/>
      <c r="BN707" s="38"/>
      <c r="BO707" s="38"/>
      <c r="BP707" s="38"/>
      <c r="BQ707" s="38"/>
      <c r="BR707" s="38"/>
      <c r="BS707" s="38"/>
      <c r="BT707" s="38"/>
      <c r="BU707" s="38"/>
      <c r="BY707" s="38"/>
      <c r="BZ707" s="38"/>
      <c r="CJ707" s="38"/>
    </row>
    <row r="708" spans="2:88" x14ac:dyDescent="0.25">
      <c r="B708" s="8">
        <v>706</v>
      </c>
      <c r="C708" s="9" t="s">
        <v>12336</v>
      </c>
      <c r="D708" s="9" t="s">
        <v>12370</v>
      </c>
      <c r="E708" s="49">
        <v>20.639631000000005</v>
      </c>
      <c r="F708" s="50">
        <v>5.1459820000000001</v>
      </c>
      <c r="G708" s="50">
        <v>8.2845399999999998</v>
      </c>
      <c r="H708" s="51">
        <v>15.569280000000003</v>
      </c>
      <c r="I708" s="50">
        <v>0</v>
      </c>
      <c r="J708" s="50">
        <v>0</v>
      </c>
      <c r="K708" s="50">
        <v>10.519058400000004</v>
      </c>
      <c r="L708" s="53">
        <v>9.2428263500000014</v>
      </c>
      <c r="M708" s="49">
        <v>9.2428263500000014</v>
      </c>
      <c r="N708" s="49">
        <v>1.3535408698222222</v>
      </c>
      <c r="O708" s="49">
        <v>2.6056919999999995</v>
      </c>
      <c r="P708" s="50">
        <v>0</v>
      </c>
      <c r="Q708" s="50">
        <v>0</v>
      </c>
      <c r="R708" s="50">
        <v>84.639939999999996</v>
      </c>
      <c r="S708" s="51">
        <v>0</v>
      </c>
      <c r="T708" s="50">
        <v>0</v>
      </c>
      <c r="U708" s="51">
        <v>8.7411133333333364</v>
      </c>
      <c r="V708" s="51">
        <v>0</v>
      </c>
      <c r="W708" s="50">
        <v>0</v>
      </c>
      <c r="X708" s="49">
        <v>0</v>
      </c>
      <c r="Y708" s="51">
        <v>30.796533333333336</v>
      </c>
      <c r="Z708" s="52">
        <v>0</v>
      </c>
      <c r="AA708" s="52">
        <v>0</v>
      </c>
      <c r="AB708" s="52">
        <v>0</v>
      </c>
      <c r="AC708" s="54">
        <v>3</v>
      </c>
      <c r="AD708" s="54">
        <v>162.33177629629631</v>
      </c>
      <c r="AE708" s="50">
        <v>162.33177629629631</v>
      </c>
      <c r="AF708" s="50">
        <v>50.400000000000006</v>
      </c>
      <c r="AG708" s="55">
        <v>50.400000000000006</v>
      </c>
      <c r="AH708" s="50">
        <v>13.313985840000004</v>
      </c>
      <c r="AI708" s="52">
        <v>8.180473837037038</v>
      </c>
      <c r="AJ708" s="49">
        <v>0</v>
      </c>
      <c r="AK708" s="50">
        <v>32.023444444444451</v>
      </c>
      <c r="AL708" s="50">
        <v>24.733333333333334</v>
      </c>
      <c r="AM708" s="50">
        <v>8.4699999999999989</v>
      </c>
      <c r="AN708" s="50">
        <v>0</v>
      </c>
      <c r="AO708" s="50">
        <v>0</v>
      </c>
      <c r="AP708" s="50">
        <v>0</v>
      </c>
      <c r="AQ708" s="51">
        <v>0</v>
      </c>
      <c r="AR708" s="49">
        <v>12.60711</v>
      </c>
      <c r="AS708" s="50">
        <v>3.9020270270270272</v>
      </c>
      <c r="AT708" s="50">
        <v>7.2011099999999999</v>
      </c>
      <c r="AU708" s="50">
        <v>6.0914000000000001</v>
      </c>
      <c r="AV708" s="50">
        <v>126.09382500000001</v>
      </c>
      <c r="AW708" s="50">
        <v>0</v>
      </c>
      <c r="AX708" s="50">
        <v>7.5260000000000016</v>
      </c>
      <c r="AY708" s="50">
        <v>48.525563333333338</v>
      </c>
      <c r="AZ708" s="51">
        <v>0</v>
      </c>
      <c r="BA708" s="49">
        <v>0</v>
      </c>
      <c r="BB708" s="49">
        <v>0</v>
      </c>
      <c r="BC708" s="50">
        <v>0</v>
      </c>
      <c r="BD708" s="50">
        <v>0</v>
      </c>
      <c r="BE708" s="51">
        <v>0</v>
      </c>
      <c r="BF708" s="38"/>
      <c r="BG708" s="38"/>
      <c r="BK708" s="38"/>
      <c r="BL708" s="38"/>
      <c r="BM708" s="38"/>
      <c r="BN708" s="38"/>
      <c r="BO708" s="38"/>
      <c r="BP708" s="38"/>
      <c r="BQ708" s="38"/>
      <c r="BR708" s="38"/>
      <c r="BS708" s="38"/>
      <c r="BT708" s="38"/>
      <c r="BU708" s="38"/>
      <c r="BY708" s="38"/>
      <c r="BZ708" s="38"/>
      <c r="CJ708" s="38"/>
    </row>
    <row r="709" spans="2:88" x14ac:dyDescent="0.25">
      <c r="B709" s="8">
        <v>707</v>
      </c>
      <c r="C709" s="9" t="s">
        <v>12336</v>
      </c>
      <c r="D709" s="9" t="s">
        <v>12371</v>
      </c>
      <c r="E709" s="49">
        <v>25.799538750000004</v>
      </c>
      <c r="F709" s="50">
        <v>6.4324775000000001</v>
      </c>
      <c r="G709" s="50">
        <v>10.355675</v>
      </c>
      <c r="H709" s="51">
        <v>19.461600000000004</v>
      </c>
      <c r="I709" s="50">
        <v>0</v>
      </c>
      <c r="J709" s="50">
        <v>0</v>
      </c>
      <c r="K709" s="50">
        <v>13.148823000000004</v>
      </c>
      <c r="L709" s="53">
        <v>9.2428263500000014</v>
      </c>
      <c r="M709" s="49">
        <v>9.2428263500000014</v>
      </c>
      <c r="N709" s="49">
        <v>1.3535408698222222</v>
      </c>
      <c r="O709" s="49">
        <v>2.6056919999999995</v>
      </c>
      <c r="P709" s="50">
        <v>0</v>
      </c>
      <c r="Q709" s="50">
        <v>0</v>
      </c>
      <c r="R709" s="50">
        <v>84.639939999999996</v>
      </c>
      <c r="S709" s="51">
        <v>0</v>
      </c>
      <c r="T709" s="50">
        <v>0</v>
      </c>
      <c r="U709" s="51">
        <v>8.7411133333333364</v>
      </c>
      <c r="V709" s="51">
        <v>0</v>
      </c>
      <c r="W709" s="50">
        <v>0</v>
      </c>
      <c r="X709" s="49">
        <v>0</v>
      </c>
      <c r="Y709" s="51">
        <v>30.796533333333336</v>
      </c>
      <c r="Z709" s="52">
        <v>0</v>
      </c>
      <c r="AA709" s="52">
        <v>0</v>
      </c>
      <c r="AB709" s="52">
        <v>0</v>
      </c>
      <c r="AC709" s="54">
        <v>3</v>
      </c>
      <c r="AD709" s="54">
        <v>202.91472037037039</v>
      </c>
      <c r="AE709" s="50">
        <v>202.91472037037039</v>
      </c>
      <c r="AF709" s="50">
        <v>63.000000000000007</v>
      </c>
      <c r="AG709" s="55">
        <v>63.000000000000007</v>
      </c>
      <c r="AH709" s="50">
        <v>13.313985840000004</v>
      </c>
      <c r="AI709" s="52">
        <v>8.180473837037038</v>
      </c>
      <c r="AJ709" s="49">
        <v>0</v>
      </c>
      <c r="AK709" s="50">
        <v>40.029305555555567</v>
      </c>
      <c r="AL709" s="50">
        <v>30.916666666666668</v>
      </c>
      <c r="AM709" s="50">
        <v>10.587499999999999</v>
      </c>
      <c r="AN709" s="50">
        <v>0</v>
      </c>
      <c r="AO709" s="50">
        <v>0</v>
      </c>
      <c r="AP709" s="50">
        <v>0</v>
      </c>
      <c r="AQ709" s="51">
        <v>0</v>
      </c>
      <c r="AR709" s="49">
        <v>12.60711</v>
      </c>
      <c r="AS709" s="50">
        <v>3.9020270270270272</v>
      </c>
      <c r="AT709" s="50">
        <v>7.2011099999999999</v>
      </c>
      <c r="AU709" s="50">
        <v>6.0914000000000001</v>
      </c>
      <c r="AV709" s="50">
        <v>126.09382500000001</v>
      </c>
      <c r="AW709" s="50">
        <v>0</v>
      </c>
      <c r="AX709" s="50">
        <v>7.5260000000000016</v>
      </c>
      <c r="AY709" s="50">
        <v>48.525563333333338</v>
      </c>
      <c r="AZ709" s="51">
        <v>0</v>
      </c>
      <c r="BA709" s="49">
        <v>0</v>
      </c>
      <c r="BB709" s="49">
        <v>0</v>
      </c>
      <c r="BC709" s="50">
        <v>0</v>
      </c>
      <c r="BD709" s="50">
        <v>0</v>
      </c>
      <c r="BE709" s="51">
        <v>0</v>
      </c>
      <c r="BF709" s="38"/>
      <c r="BG709" s="38"/>
      <c r="BK709" s="38"/>
      <c r="BL709" s="38"/>
      <c r="BM709" s="38"/>
      <c r="BN709" s="38"/>
      <c r="BO709" s="38"/>
      <c r="BP709" s="38"/>
      <c r="BQ709" s="38"/>
      <c r="BR709" s="38"/>
      <c r="BS709" s="38"/>
      <c r="BT709" s="38"/>
      <c r="BU709" s="38"/>
      <c r="BY709" s="38"/>
      <c r="BZ709" s="38"/>
      <c r="CJ709" s="38"/>
    </row>
    <row r="710" spans="2:88" x14ac:dyDescent="0.25">
      <c r="B710" s="8">
        <v>708</v>
      </c>
      <c r="C710" s="9" t="s">
        <v>12336</v>
      </c>
      <c r="D710" s="9" t="s">
        <v>12372</v>
      </c>
      <c r="E710" s="49">
        <v>30.959446500000006</v>
      </c>
      <c r="F710" s="50">
        <v>7.7189730000000001</v>
      </c>
      <c r="G710" s="50">
        <v>12.42681</v>
      </c>
      <c r="H710" s="51">
        <v>23.353920000000002</v>
      </c>
      <c r="I710" s="50">
        <v>0</v>
      </c>
      <c r="J710" s="50">
        <v>0</v>
      </c>
      <c r="K710" s="50">
        <v>15.778587600000005</v>
      </c>
      <c r="L710" s="53">
        <v>9.2428263500000014</v>
      </c>
      <c r="M710" s="49">
        <v>9.2428263500000014</v>
      </c>
      <c r="N710" s="49">
        <v>1.3535408698222222</v>
      </c>
      <c r="O710" s="49">
        <v>2.6056919999999995</v>
      </c>
      <c r="P710" s="50">
        <v>0</v>
      </c>
      <c r="Q710" s="50">
        <v>0</v>
      </c>
      <c r="R710" s="50">
        <v>84.639939999999996</v>
      </c>
      <c r="S710" s="51">
        <v>0</v>
      </c>
      <c r="T710" s="50">
        <v>0</v>
      </c>
      <c r="U710" s="51">
        <v>8.7411133333333364</v>
      </c>
      <c r="V710" s="51">
        <v>0</v>
      </c>
      <c r="W710" s="50">
        <v>0</v>
      </c>
      <c r="X710" s="49">
        <v>0</v>
      </c>
      <c r="Y710" s="51">
        <v>30.796533333333336</v>
      </c>
      <c r="Z710" s="52">
        <v>0</v>
      </c>
      <c r="AA710" s="52">
        <v>0</v>
      </c>
      <c r="AB710" s="52">
        <v>0</v>
      </c>
      <c r="AC710" s="54">
        <v>3</v>
      </c>
      <c r="AD710" s="54">
        <v>243.49766444444447</v>
      </c>
      <c r="AE710" s="50">
        <v>243.49766444444447</v>
      </c>
      <c r="AF710" s="50">
        <v>75.600000000000009</v>
      </c>
      <c r="AG710" s="55">
        <v>75.600000000000009</v>
      </c>
      <c r="AH710" s="50">
        <v>13.313985840000004</v>
      </c>
      <c r="AI710" s="52">
        <v>8.180473837037038</v>
      </c>
      <c r="AJ710" s="49">
        <v>0</v>
      </c>
      <c r="AK710" s="50">
        <v>48.035166666666676</v>
      </c>
      <c r="AL710" s="50">
        <v>37.1</v>
      </c>
      <c r="AM710" s="50">
        <v>12.704999999999998</v>
      </c>
      <c r="AN710" s="50">
        <v>0</v>
      </c>
      <c r="AO710" s="50">
        <v>0</v>
      </c>
      <c r="AP710" s="50">
        <v>0</v>
      </c>
      <c r="AQ710" s="51">
        <v>0</v>
      </c>
      <c r="AR710" s="49">
        <v>12.60711</v>
      </c>
      <c r="AS710" s="50">
        <v>3.9020270270270272</v>
      </c>
      <c r="AT710" s="50">
        <v>7.2011099999999999</v>
      </c>
      <c r="AU710" s="50">
        <v>7.6142500000000011</v>
      </c>
      <c r="AV710" s="50">
        <v>150.10524375000003</v>
      </c>
      <c r="AW710" s="50">
        <v>0</v>
      </c>
      <c r="AX710" s="50">
        <v>7.5260000000000016</v>
      </c>
      <c r="AY710" s="50">
        <v>48.525563333333338</v>
      </c>
      <c r="AZ710" s="51">
        <v>0</v>
      </c>
      <c r="BA710" s="49">
        <v>0</v>
      </c>
      <c r="BB710" s="49">
        <v>0</v>
      </c>
      <c r="BC710" s="50">
        <v>0</v>
      </c>
      <c r="BD710" s="50">
        <v>0</v>
      </c>
      <c r="BE710" s="51">
        <v>0</v>
      </c>
      <c r="BF710" s="38"/>
      <c r="BG710" s="38"/>
      <c r="BK710" s="38"/>
      <c r="BL710" s="38"/>
      <c r="BM710" s="38"/>
      <c r="BN710" s="38"/>
      <c r="BO710" s="38"/>
      <c r="BP710" s="38"/>
      <c r="BQ710" s="38"/>
      <c r="BR710" s="38"/>
      <c r="BS710" s="38"/>
      <c r="BT710" s="38"/>
      <c r="BU710" s="38"/>
      <c r="BY710" s="38"/>
      <c r="BZ710" s="38"/>
      <c r="CJ710" s="38"/>
    </row>
    <row r="711" spans="2:88" x14ac:dyDescent="0.25">
      <c r="B711" s="8">
        <v>709</v>
      </c>
      <c r="C711" s="9" t="s">
        <v>12336</v>
      </c>
      <c r="D711" s="9" t="s">
        <v>12373</v>
      </c>
      <c r="E711" s="49">
        <v>5.1599077500000012</v>
      </c>
      <c r="F711" s="50">
        <v>1.2864955</v>
      </c>
      <c r="G711" s="50">
        <v>2.0711349999999999</v>
      </c>
      <c r="H711" s="51">
        <v>3.8923200000000007</v>
      </c>
      <c r="I711" s="50">
        <v>0</v>
      </c>
      <c r="J711" s="50">
        <v>0</v>
      </c>
      <c r="K711" s="50">
        <v>2.629764600000001</v>
      </c>
      <c r="L711" s="53">
        <v>3.0809421166666673</v>
      </c>
      <c r="M711" s="49">
        <v>3.0809421166666673</v>
      </c>
      <c r="N711" s="49">
        <v>0.83968036245333333</v>
      </c>
      <c r="O711" s="49">
        <v>0.86856399999999989</v>
      </c>
      <c r="P711" s="50">
        <v>0</v>
      </c>
      <c r="Q711" s="50">
        <v>0</v>
      </c>
      <c r="R711" s="50">
        <v>17.259979999999999</v>
      </c>
      <c r="S711" s="51">
        <v>0</v>
      </c>
      <c r="T711" s="50">
        <v>0</v>
      </c>
      <c r="U711" s="51">
        <v>3.2444833333333336</v>
      </c>
      <c r="V711" s="51">
        <v>0</v>
      </c>
      <c r="W711" s="50">
        <v>0</v>
      </c>
      <c r="X711" s="49">
        <v>0</v>
      </c>
      <c r="Y711" s="51">
        <v>10.614133333333333</v>
      </c>
      <c r="Z711" s="52">
        <v>0</v>
      </c>
      <c r="AA711" s="52">
        <v>0</v>
      </c>
      <c r="AB711" s="52">
        <v>0</v>
      </c>
      <c r="AC711" s="54">
        <v>3</v>
      </c>
      <c r="AD711" s="54">
        <v>40.582944074074078</v>
      </c>
      <c r="AE711" s="50">
        <v>40.582944074074078</v>
      </c>
      <c r="AF711" s="50">
        <v>12.600000000000001</v>
      </c>
      <c r="AG711" s="55">
        <v>12.600000000000001</v>
      </c>
      <c r="AH711" s="50">
        <v>4.4379952800000009</v>
      </c>
      <c r="AI711" s="52">
        <v>2.7468274666666663</v>
      </c>
      <c r="AJ711" s="49">
        <v>0</v>
      </c>
      <c r="AK711" s="50">
        <v>8.0058611111111126</v>
      </c>
      <c r="AL711" s="50">
        <v>6.1833333333333336</v>
      </c>
      <c r="AM711" s="50">
        <v>0</v>
      </c>
      <c r="AN711" s="50">
        <v>11.539160000000001</v>
      </c>
      <c r="AO711" s="50">
        <v>2.3023255813953494</v>
      </c>
      <c r="AP711" s="50">
        <v>7.2424499999999998</v>
      </c>
      <c r="AQ711" s="51">
        <v>3.268333333333334</v>
      </c>
      <c r="AR711" s="49">
        <v>4.2023700000000002</v>
      </c>
      <c r="AS711" s="50">
        <v>3.9020270270270272</v>
      </c>
      <c r="AT711" s="50">
        <v>2.4003700000000001</v>
      </c>
      <c r="AU711" s="50">
        <v>1.52285</v>
      </c>
      <c r="AV711" s="50">
        <v>34.027468750000004</v>
      </c>
      <c r="AW711" s="50">
        <v>0</v>
      </c>
      <c r="AX711" s="50">
        <v>2.508666666666667</v>
      </c>
      <c r="AY711" s="50">
        <v>15.789230000000002</v>
      </c>
      <c r="AZ711" s="51">
        <v>0</v>
      </c>
      <c r="BA711" s="49">
        <v>0</v>
      </c>
      <c r="BB711" s="49">
        <v>0</v>
      </c>
      <c r="BC711" s="50">
        <v>0</v>
      </c>
      <c r="BD711" s="50">
        <v>0</v>
      </c>
      <c r="BE711" s="51">
        <v>0</v>
      </c>
      <c r="BF711" s="38"/>
      <c r="BG711" s="38"/>
      <c r="BK711" s="38"/>
      <c r="BL711" s="38"/>
      <c r="BM711" s="38"/>
      <c r="BN711" s="38"/>
      <c r="BO711" s="38"/>
      <c r="BP711" s="38"/>
      <c r="BQ711" s="38"/>
      <c r="BR711" s="38"/>
      <c r="BS711" s="38"/>
      <c r="BT711" s="38"/>
      <c r="BU711" s="38"/>
      <c r="BY711" s="38"/>
      <c r="BZ711" s="38"/>
      <c r="CJ711" s="38"/>
    </row>
    <row r="712" spans="2:88" x14ac:dyDescent="0.25">
      <c r="B712" s="8">
        <v>710</v>
      </c>
      <c r="C712" s="9" t="s">
        <v>12336</v>
      </c>
      <c r="D712" s="9" t="s">
        <v>12374</v>
      </c>
      <c r="E712" s="49">
        <v>6.8798770000000014</v>
      </c>
      <c r="F712" s="50">
        <v>1.7153273333333334</v>
      </c>
      <c r="G712" s="50">
        <v>2.7615133333333333</v>
      </c>
      <c r="H712" s="51">
        <v>5.1897600000000006</v>
      </c>
      <c r="I712" s="50">
        <v>0</v>
      </c>
      <c r="J712" s="50">
        <v>0</v>
      </c>
      <c r="K712" s="50">
        <v>3.5063528000000015</v>
      </c>
      <c r="L712" s="53">
        <v>3.0809421166666673</v>
      </c>
      <c r="M712" s="49">
        <v>3.0809421166666673</v>
      </c>
      <c r="N712" s="49">
        <v>0.83968036245333333</v>
      </c>
      <c r="O712" s="49">
        <v>0.86856399999999989</v>
      </c>
      <c r="P712" s="50">
        <v>0</v>
      </c>
      <c r="Q712" s="50">
        <v>0</v>
      </c>
      <c r="R712" s="50">
        <v>17.259979999999999</v>
      </c>
      <c r="S712" s="51">
        <v>0</v>
      </c>
      <c r="T712" s="50">
        <v>0</v>
      </c>
      <c r="U712" s="51">
        <v>3.2444833333333336</v>
      </c>
      <c r="V712" s="51">
        <v>0</v>
      </c>
      <c r="W712" s="50">
        <v>0</v>
      </c>
      <c r="X712" s="49">
        <v>0</v>
      </c>
      <c r="Y712" s="51">
        <v>10.614133333333333</v>
      </c>
      <c r="Z712" s="52">
        <v>0</v>
      </c>
      <c r="AA712" s="52">
        <v>0</v>
      </c>
      <c r="AB712" s="52">
        <v>0</v>
      </c>
      <c r="AC712" s="54">
        <v>3</v>
      </c>
      <c r="AD712" s="54">
        <v>54.110592098765437</v>
      </c>
      <c r="AE712" s="50">
        <v>54.110592098765437</v>
      </c>
      <c r="AF712" s="50">
        <v>16.8</v>
      </c>
      <c r="AG712" s="55">
        <v>16.8</v>
      </c>
      <c r="AH712" s="50">
        <v>4.4379952800000009</v>
      </c>
      <c r="AI712" s="52">
        <v>2.7468274666666663</v>
      </c>
      <c r="AJ712" s="49">
        <v>0</v>
      </c>
      <c r="AK712" s="50">
        <v>10.674481481481482</v>
      </c>
      <c r="AL712" s="50">
        <v>8.2444444444444454</v>
      </c>
      <c r="AM712" s="50">
        <v>0</v>
      </c>
      <c r="AN712" s="50">
        <v>15.385546666666668</v>
      </c>
      <c r="AO712" s="50">
        <v>3.0697674418604657</v>
      </c>
      <c r="AP712" s="50">
        <v>9.6565999999999992</v>
      </c>
      <c r="AQ712" s="51">
        <v>4.3577777777777786</v>
      </c>
      <c r="AR712" s="49">
        <v>4.2023700000000002</v>
      </c>
      <c r="AS712" s="50">
        <v>3.9020270270270272</v>
      </c>
      <c r="AT712" s="50">
        <v>2.4003700000000001</v>
      </c>
      <c r="AU712" s="50">
        <v>2.0304666666666669</v>
      </c>
      <c r="AV712" s="50">
        <v>42.031275000000008</v>
      </c>
      <c r="AW712" s="50">
        <v>0</v>
      </c>
      <c r="AX712" s="50">
        <v>2.508666666666667</v>
      </c>
      <c r="AY712" s="50">
        <v>15.789230000000002</v>
      </c>
      <c r="AZ712" s="51">
        <v>0</v>
      </c>
      <c r="BA712" s="49">
        <v>0</v>
      </c>
      <c r="BB712" s="49">
        <v>0</v>
      </c>
      <c r="BC712" s="50">
        <v>0</v>
      </c>
      <c r="BD712" s="50">
        <v>0</v>
      </c>
      <c r="BE712" s="51">
        <v>0</v>
      </c>
      <c r="BF712" s="38"/>
      <c r="BG712" s="38"/>
      <c r="BK712" s="38"/>
      <c r="BL712" s="38"/>
      <c r="BM712" s="38"/>
      <c r="BN712" s="38"/>
      <c r="BO712" s="38"/>
      <c r="BP712" s="38"/>
      <c r="BQ712" s="38"/>
      <c r="BR712" s="38"/>
      <c r="BS712" s="38"/>
      <c r="BT712" s="38"/>
      <c r="BU712" s="38"/>
      <c r="BY712" s="38"/>
      <c r="BZ712" s="38"/>
      <c r="CJ712" s="38"/>
    </row>
    <row r="713" spans="2:88" x14ac:dyDescent="0.25">
      <c r="B713" s="8">
        <v>711</v>
      </c>
      <c r="C713" s="9" t="s">
        <v>12336</v>
      </c>
      <c r="D713" s="9" t="s">
        <v>12375</v>
      </c>
      <c r="E713" s="49">
        <v>8.5998462500000024</v>
      </c>
      <c r="F713" s="50">
        <v>2.1441591666666668</v>
      </c>
      <c r="G713" s="50">
        <v>3.4518916666666666</v>
      </c>
      <c r="H713" s="51">
        <v>6.4872000000000005</v>
      </c>
      <c r="I713" s="50">
        <v>0</v>
      </c>
      <c r="J713" s="50">
        <v>0</v>
      </c>
      <c r="K713" s="50">
        <v>4.3829410000000015</v>
      </c>
      <c r="L713" s="53">
        <v>3.0809421166666673</v>
      </c>
      <c r="M713" s="49">
        <v>3.0809421166666673</v>
      </c>
      <c r="N713" s="49">
        <v>0.83968036245333333</v>
      </c>
      <c r="O713" s="49">
        <v>0.86856399999999989</v>
      </c>
      <c r="P713" s="50">
        <v>0</v>
      </c>
      <c r="Q713" s="50">
        <v>0</v>
      </c>
      <c r="R713" s="50">
        <v>17.259979999999999</v>
      </c>
      <c r="S713" s="51">
        <v>0</v>
      </c>
      <c r="T713" s="50">
        <v>0</v>
      </c>
      <c r="U713" s="51">
        <v>3.2444833333333336</v>
      </c>
      <c r="V713" s="51">
        <v>0</v>
      </c>
      <c r="W713" s="50">
        <v>0</v>
      </c>
      <c r="X713" s="49">
        <v>0</v>
      </c>
      <c r="Y713" s="51">
        <v>10.614133333333333</v>
      </c>
      <c r="Z713" s="52">
        <v>0</v>
      </c>
      <c r="AA713" s="52">
        <v>0</v>
      </c>
      <c r="AB713" s="52">
        <v>0</v>
      </c>
      <c r="AC713" s="54">
        <v>3</v>
      </c>
      <c r="AD713" s="54">
        <v>67.638240123456796</v>
      </c>
      <c r="AE713" s="50">
        <v>67.638240123456796</v>
      </c>
      <c r="AF713" s="50">
        <v>21</v>
      </c>
      <c r="AG713" s="55">
        <v>21</v>
      </c>
      <c r="AH713" s="50">
        <v>4.4379952800000009</v>
      </c>
      <c r="AI713" s="52">
        <v>2.7468274666666663</v>
      </c>
      <c r="AJ713" s="49">
        <v>0</v>
      </c>
      <c r="AK713" s="50">
        <v>13.343101851851852</v>
      </c>
      <c r="AL713" s="50">
        <v>10.305555555555557</v>
      </c>
      <c r="AM713" s="50">
        <v>0</v>
      </c>
      <c r="AN713" s="50">
        <v>19.231933333333334</v>
      </c>
      <c r="AO713" s="50">
        <v>3.837209302325582</v>
      </c>
      <c r="AP713" s="50">
        <v>12.070749999999999</v>
      </c>
      <c r="AQ713" s="51">
        <v>5.4472222222222229</v>
      </c>
      <c r="AR713" s="49">
        <v>4.2023700000000002</v>
      </c>
      <c r="AS713" s="50">
        <v>3.9020270270270272</v>
      </c>
      <c r="AT713" s="50">
        <v>2.4003700000000001</v>
      </c>
      <c r="AU713" s="50">
        <v>2.0304666666666669</v>
      </c>
      <c r="AV713" s="50">
        <v>42.031275000000008</v>
      </c>
      <c r="AW713" s="50">
        <v>0</v>
      </c>
      <c r="AX713" s="50">
        <v>2.508666666666667</v>
      </c>
      <c r="AY713" s="50">
        <v>15.789230000000002</v>
      </c>
      <c r="AZ713" s="51">
        <v>0</v>
      </c>
      <c r="BA713" s="49">
        <v>0</v>
      </c>
      <c r="BB713" s="49">
        <v>0</v>
      </c>
      <c r="BC713" s="50">
        <v>0</v>
      </c>
      <c r="BD713" s="50">
        <v>0</v>
      </c>
      <c r="BE713" s="51">
        <v>0</v>
      </c>
      <c r="BF713" s="38"/>
      <c r="BG713" s="38"/>
      <c r="BK713" s="38"/>
      <c r="BL713" s="38"/>
      <c r="BM713" s="38"/>
      <c r="BN713" s="38"/>
      <c r="BO713" s="38"/>
      <c r="BP713" s="38"/>
      <c r="BQ713" s="38"/>
      <c r="BR713" s="38"/>
      <c r="BS713" s="38"/>
      <c r="BT713" s="38"/>
      <c r="BU713" s="38"/>
      <c r="BY713" s="38"/>
      <c r="BZ713" s="38"/>
      <c r="CJ713" s="38"/>
    </row>
    <row r="714" spans="2:88" x14ac:dyDescent="0.25">
      <c r="B714" s="8">
        <v>712</v>
      </c>
      <c r="C714" s="9" t="s">
        <v>12336</v>
      </c>
      <c r="D714" s="9" t="s">
        <v>12376</v>
      </c>
      <c r="E714" s="49">
        <v>10.319815500000002</v>
      </c>
      <c r="F714" s="50">
        <v>2.572991</v>
      </c>
      <c r="G714" s="50">
        <v>4.1422699999999999</v>
      </c>
      <c r="H714" s="51">
        <v>7.7846400000000013</v>
      </c>
      <c r="I714" s="50">
        <v>0</v>
      </c>
      <c r="J714" s="50">
        <v>0</v>
      </c>
      <c r="K714" s="50">
        <v>5.259529200000002</v>
      </c>
      <c r="L714" s="53">
        <v>3.0809421166666673</v>
      </c>
      <c r="M714" s="49">
        <v>3.0809421166666673</v>
      </c>
      <c r="N714" s="49">
        <v>0.83968036245333333</v>
      </c>
      <c r="O714" s="49">
        <v>0.86856399999999989</v>
      </c>
      <c r="P714" s="50">
        <v>0</v>
      </c>
      <c r="Q714" s="50">
        <v>0</v>
      </c>
      <c r="R714" s="50">
        <v>17.259979999999999</v>
      </c>
      <c r="S714" s="51">
        <v>0</v>
      </c>
      <c r="T714" s="50">
        <v>0</v>
      </c>
      <c r="U714" s="51">
        <v>3.2444833333333336</v>
      </c>
      <c r="V714" s="51">
        <v>0</v>
      </c>
      <c r="W714" s="50">
        <v>0</v>
      </c>
      <c r="X714" s="49">
        <v>0</v>
      </c>
      <c r="Y714" s="51">
        <v>10.614133333333333</v>
      </c>
      <c r="Z714" s="52">
        <v>0</v>
      </c>
      <c r="AA714" s="52">
        <v>0</v>
      </c>
      <c r="AB714" s="52">
        <v>0</v>
      </c>
      <c r="AC714" s="54">
        <v>3</v>
      </c>
      <c r="AD714" s="54">
        <v>81.165888148148156</v>
      </c>
      <c r="AE714" s="50">
        <v>81.165888148148156</v>
      </c>
      <c r="AF714" s="50">
        <v>25.200000000000003</v>
      </c>
      <c r="AG714" s="55">
        <v>25.200000000000003</v>
      </c>
      <c r="AH714" s="50">
        <v>4.4379952800000009</v>
      </c>
      <c r="AI714" s="52">
        <v>2.7468274666666663</v>
      </c>
      <c r="AJ714" s="49">
        <v>0</v>
      </c>
      <c r="AK714" s="50">
        <v>16.011722222222225</v>
      </c>
      <c r="AL714" s="50">
        <v>12.366666666666667</v>
      </c>
      <c r="AM714" s="50">
        <v>0</v>
      </c>
      <c r="AN714" s="50">
        <v>23.078320000000001</v>
      </c>
      <c r="AO714" s="50">
        <v>4.6046511627906987</v>
      </c>
      <c r="AP714" s="50">
        <v>14.4849</v>
      </c>
      <c r="AQ714" s="51">
        <v>6.536666666666668</v>
      </c>
      <c r="AR714" s="49">
        <v>4.2023700000000002</v>
      </c>
      <c r="AS714" s="50">
        <v>3.9020270270270272</v>
      </c>
      <c r="AT714" s="50">
        <v>2.4003700000000001</v>
      </c>
      <c r="AU714" s="50">
        <v>2.5380833333333337</v>
      </c>
      <c r="AV714" s="50">
        <v>50.035081250000012</v>
      </c>
      <c r="AW714" s="50">
        <v>0</v>
      </c>
      <c r="AX714" s="50">
        <v>2.508666666666667</v>
      </c>
      <c r="AY714" s="50">
        <v>15.789230000000002</v>
      </c>
      <c r="AZ714" s="51">
        <v>0</v>
      </c>
      <c r="BA714" s="49">
        <v>0</v>
      </c>
      <c r="BB714" s="49">
        <v>0</v>
      </c>
      <c r="BC714" s="50">
        <v>0</v>
      </c>
      <c r="BD714" s="50">
        <v>0</v>
      </c>
      <c r="BE714" s="51">
        <v>0</v>
      </c>
      <c r="BF714" s="38"/>
      <c r="BG714" s="38"/>
      <c r="BK714" s="38"/>
      <c r="BL714" s="38"/>
      <c r="BM714" s="38"/>
      <c r="BN714" s="38"/>
      <c r="BO714" s="38"/>
      <c r="BP714" s="38"/>
      <c r="BQ714" s="38"/>
      <c r="BR714" s="38"/>
      <c r="BS714" s="38"/>
      <c r="BT714" s="38"/>
      <c r="BU714" s="38"/>
      <c r="BY714" s="38"/>
      <c r="BZ714" s="38"/>
      <c r="CJ714" s="38"/>
    </row>
    <row r="715" spans="2:88" x14ac:dyDescent="0.25">
      <c r="B715" s="8">
        <v>713</v>
      </c>
      <c r="C715" s="9" t="s">
        <v>12336</v>
      </c>
      <c r="D715" s="9" t="s">
        <v>12377</v>
      </c>
      <c r="E715" s="49">
        <v>10.319815500000002</v>
      </c>
      <c r="F715" s="50">
        <v>2.572991</v>
      </c>
      <c r="G715" s="50">
        <v>4.1422699999999999</v>
      </c>
      <c r="H715" s="51">
        <v>7.7846400000000013</v>
      </c>
      <c r="I715" s="50">
        <v>0</v>
      </c>
      <c r="J715" s="50">
        <v>0</v>
      </c>
      <c r="K715" s="50">
        <v>5.259529200000002</v>
      </c>
      <c r="L715" s="53">
        <v>6.1618842333333346</v>
      </c>
      <c r="M715" s="49">
        <v>6.1618842333333346</v>
      </c>
      <c r="N715" s="49">
        <v>1.0706149940533334</v>
      </c>
      <c r="O715" s="49">
        <v>1.7371279999999998</v>
      </c>
      <c r="P715" s="50">
        <v>0</v>
      </c>
      <c r="Q715" s="50">
        <v>0</v>
      </c>
      <c r="R715" s="50">
        <v>51.091293333333333</v>
      </c>
      <c r="S715" s="51">
        <v>0</v>
      </c>
      <c r="T715" s="50">
        <v>0</v>
      </c>
      <c r="U715" s="51">
        <v>8.1743666666666677</v>
      </c>
      <c r="V715" s="51">
        <v>0</v>
      </c>
      <c r="W715" s="50">
        <v>0</v>
      </c>
      <c r="X715" s="49">
        <v>0</v>
      </c>
      <c r="Y715" s="51">
        <v>17.341600000000003</v>
      </c>
      <c r="Z715" s="52">
        <v>0</v>
      </c>
      <c r="AA715" s="52">
        <v>0</v>
      </c>
      <c r="AB715" s="52">
        <v>0</v>
      </c>
      <c r="AC715" s="54">
        <v>3</v>
      </c>
      <c r="AD715" s="54">
        <v>81.165888148148156</v>
      </c>
      <c r="AE715" s="50">
        <v>81.165888148148156</v>
      </c>
      <c r="AF715" s="50">
        <v>25.200000000000003</v>
      </c>
      <c r="AG715" s="55">
        <v>25.200000000000003</v>
      </c>
      <c r="AH715" s="50">
        <v>8.8759905600000018</v>
      </c>
      <c r="AI715" s="52">
        <v>5.4636506518518519</v>
      </c>
      <c r="AJ715" s="49">
        <v>0</v>
      </c>
      <c r="AK715" s="50">
        <v>16.011722222222225</v>
      </c>
      <c r="AL715" s="50">
        <v>12.366666666666667</v>
      </c>
      <c r="AM715" s="50">
        <v>0</v>
      </c>
      <c r="AN715" s="50">
        <v>23.078320000000001</v>
      </c>
      <c r="AO715" s="50">
        <v>4.6046511627906987</v>
      </c>
      <c r="AP715" s="50">
        <v>14.4849</v>
      </c>
      <c r="AQ715" s="51">
        <v>6.536666666666668</v>
      </c>
      <c r="AR715" s="49">
        <v>8.4047400000000003</v>
      </c>
      <c r="AS715" s="50">
        <v>3.9020270270270272</v>
      </c>
      <c r="AT715" s="50">
        <v>4.8007400000000002</v>
      </c>
      <c r="AU715" s="50">
        <v>3.0457000000000001</v>
      </c>
      <c r="AV715" s="50">
        <v>68.054937500000008</v>
      </c>
      <c r="AW715" s="50">
        <v>0</v>
      </c>
      <c r="AX715" s="50">
        <v>5.0173333333333341</v>
      </c>
      <c r="AY715" s="50">
        <v>34.600519999999996</v>
      </c>
      <c r="AZ715" s="51">
        <v>0</v>
      </c>
      <c r="BA715" s="49">
        <v>0</v>
      </c>
      <c r="BB715" s="49">
        <v>0</v>
      </c>
      <c r="BC715" s="50">
        <v>0</v>
      </c>
      <c r="BD715" s="50">
        <v>0</v>
      </c>
      <c r="BE715" s="51">
        <v>0</v>
      </c>
      <c r="BF715" s="38"/>
      <c r="BG715" s="38"/>
      <c r="BK715" s="38"/>
      <c r="BL715" s="38"/>
      <c r="BM715" s="38"/>
      <c r="BN715" s="38"/>
      <c r="BO715" s="38"/>
      <c r="BP715" s="38"/>
      <c r="BQ715" s="38"/>
      <c r="BR715" s="38"/>
      <c r="BS715" s="38"/>
      <c r="BT715" s="38"/>
      <c r="BU715" s="38"/>
      <c r="BY715" s="38"/>
      <c r="BZ715" s="38"/>
      <c r="CJ715" s="38"/>
    </row>
    <row r="716" spans="2:88" x14ac:dyDescent="0.25">
      <c r="B716" s="8">
        <v>714</v>
      </c>
      <c r="C716" s="9" t="s">
        <v>12336</v>
      </c>
      <c r="D716" s="9" t="s">
        <v>12378</v>
      </c>
      <c r="E716" s="49">
        <v>13.759754000000003</v>
      </c>
      <c r="F716" s="50">
        <v>3.4306546666666669</v>
      </c>
      <c r="G716" s="50">
        <v>5.5230266666666665</v>
      </c>
      <c r="H716" s="51">
        <v>10.379520000000001</v>
      </c>
      <c r="I716" s="50">
        <v>0</v>
      </c>
      <c r="J716" s="50">
        <v>0</v>
      </c>
      <c r="K716" s="50">
        <v>7.012705600000003</v>
      </c>
      <c r="L716" s="53">
        <v>6.1618842333333346</v>
      </c>
      <c r="M716" s="49">
        <v>6.1618842333333346</v>
      </c>
      <c r="N716" s="49">
        <v>1.0706149940533334</v>
      </c>
      <c r="O716" s="49">
        <v>1.7371279999999998</v>
      </c>
      <c r="P716" s="50">
        <v>0</v>
      </c>
      <c r="Q716" s="50">
        <v>0</v>
      </c>
      <c r="R716" s="50">
        <v>51.091293333333333</v>
      </c>
      <c r="S716" s="51">
        <v>0</v>
      </c>
      <c r="T716" s="50">
        <v>0</v>
      </c>
      <c r="U716" s="51">
        <v>8.1743666666666677</v>
      </c>
      <c r="V716" s="51">
        <v>0</v>
      </c>
      <c r="W716" s="50">
        <v>0</v>
      </c>
      <c r="X716" s="49">
        <v>0</v>
      </c>
      <c r="Y716" s="51">
        <v>17.341600000000003</v>
      </c>
      <c r="Z716" s="52">
        <v>0</v>
      </c>
      <c r="AA716" s="52">
        <v>0</v>
      </c>
      <c r="AB716" s="52">
        <v>0</v>
      </c>
      <c r="AC716" s="54">
        <v>3</v>
      </c>
      <c r="AD716" s="54">
        <v>108.22118419753087</v>
      </c>
      <c r="AE716" s="50">
        <v>108.22118419753087</v>
      </c>
      <c r="AF716" s="50">
        <v>33.6</v>
      </c>
      <c r="AG716" s="55">
        <v>33.6</v>
      </c>
      <c r="AH716" s="50">
        <v>8.8759905600000018</v>
      </c>
      <c r="AI716" s="52">
        <v>5.4636506518518519</v>
      </c>
      <c r="AJ716" s="49">
        <v>0</v>
      </c>
      <c r="AK716" s="50">
        <v>21.348962962962965</v>
      </c>
      <c r="AL716" s="50">
        <v>16.488888888888891</v>
      </c>
      <c r="AM716" s="50">
        <v>0</v>
      </c>
      <c r="AN716" s="50">
        <v>30.771093333333337</v>
      </c>
      <c r="AO716" s="50">
        <v>6.1395348837209314</v>
      </c>
      <c r="AP716" s="50">
        <v>19.313199999999998</v>
      </c>
      <c r="AQ716" s="51">
        <v>8.7155555555555573</v>
      </c>
      <c r="AR716" s="49">
        <v>8.4047400000000003</v>
      </c>
      <c r="AS716" s="50">
        <v>3.9020270270270272</v>
      </c>
      <c r="AT716" s="50">
        <v>4.8007400000000002</v>
      </c>
      <c r="AU716" s="50">
        <v>4.0609333333333337</v>
      </c>
      <c r="AV716" s="50">
        <v>84.062550000000016</v>
      </c>
      <c r="AW716" s="50">
        <v>0</v>
      </c>
      <c r="AX716" s="50">
        <v>5.0173333333333341</v>
      </c>
      <c r="AY716" s="50">
        <v>34.600519999999996</v>
      </c>
      <c r="AZ716" s="51">
        <v>0</v>
      </c>
      <c r="BA716" s="49">
        <v>0</v>
      </c>
      <c r="BB716" s="49">
        <v>0</v>
      </c>
      <c r="BC716" s="50">
        <v>0</v>
      </c>
      <c r="BD716" s="50">
        <v>0</v>
      </c>
      <c r="BE716" s="51">
        <v>0</v>
      </c>
      <c r="BF716" s="38"/>
      <c r="BG716" s="38"/>
      <c r="BK716" s="38"/>
      <c r="BL716" s="38"/>
      <c r="BM716" s="38"/>
      <c r="BN716" s="38"/>
      <c r="BO716" s="38"/>
      <c r="BP716" s="38"/>
      <c r="BQ716" s="38"/>
      <c r="BR716" s="38"/>
      <c r="BS716" s="38"/>
      <c r="BT716" s="38"/>
      <c r="BU716" s="38"/>
      <c r="BY716" s="38"/>
      <c r="BZ716" s="38"/>
      <c r="CJ716" s="38"/>
    </row>
    <row r="717" spans="2:88" x14ac:dyDescent="0.25">
      <c r="B717" s="8">
        <v>715</v>
      </c>
      <c r="C717" s="9" t="s">
        <v>12336</v>
      </c>
      <c r="D717" s="9" t="s">
        <v>12379</v>
      </c>
      <c r="E717" s="49">
        <v>17.199692500000005</v>
      </c>
      <c r="F717" s="50">
        <v>4.2883183333333337</v>
      </c>
      <c r="G717" s="50">
        <v>6.9037833333333332</v>
      </c>
      <c r="H717" s="51">
        <v>12.974400000000001</v>
      </c>
      <c r="I717" s="50">
        <v>0</v>
      </c>
      <c r="J717" s="50">
        <v>0</v>
      </c>
      <c r="K717" s="50">
        <v>8.7658820000000031</v>
      </c>
      <c r="L717" s="53">
        <v>6.1618842333333346</v>
      </c>
      <c r="M717" s="49">
        <v>6.1618842333333346</v>
      </c>
      <c r="N717" s="49">
        <v>1.0706149940533334</v>
      </c>
      <c r="O717" s="49">
        <v>1.7371279999999998</v>
      </c>
      <c r="P717" s="50">
        <v>0</v>
      </c>
      <c r="Q717" s="50">
        <v>0</v>
      </c>
      <c r="R717" s="50">
        <v>51.091293333333333</v>
      </c>
      <c r="S717" s="51">
        <v>0</v>
      </c>
      <c r="T717" s="50">
        <v>0</v>
      </c>
      <c r="U717" s="51">
        <v>8.1743666666666677</v>
      </c>
      <c r="V717" s="51">
        <v>0</v>
      </c>
      <c r="W717" s="50">
        <v>0</v>
      </c>
      <c r="X717" s="49">
        <v>0</v>
      </c>
      <c r="Y717" s="51">
        <v>17.341600000000003</v>
      </c>
      <c r="Z717" s="52">
        <v>0</v>
      </c>
      <c r="AA717" s="52">
        <v>0</v>
      </c>
      <c r="AB717" s="52">
        <v>0</v>
      </c>
      <c r="AC717" s="54">
        <v>3</v>
      </c>
      <c r="AD717" s="54">
        <v>135.27648024691359</v>
      </c>
      <c r="AE717" s="50">
        <v>135.27648024691359</v>
      </c>
      <c r="AF717" s="50">
        <v>42</v>
      </c>
      <c r="AG717" s="55">
        <v>42</v>
      </c>
      <c r="AH717" s="50">
        <v>8.8759905600000018</v>
      </c>
      <c r="AI717" s="52">
        <v>5.4636506518518519</v>
      </c>
      <c r="AJ717" s="49">
        <v>0</v>
      </c>
      <c r="AK717" s="50">
        <v>26.686203703703704</v>
      </c>
      <c r="AL717" s="50">
        <v>20.611111111111114</v>
      </c>
      <c r="AM717" s="50">
        <v>0</v>
      </c>
      <c r="AN717" s="50">
        <v>38.463866666666668</v>
      </c>
      <c r="AO717" s="50">
        <v>7.674418604651164</v>
      </c>
      <c r="AP717" s="50">
        <v>24.141499999999997</v>
      </c>
      <c r="AQ717" s="51">
        <v>10.894444444444446</v>
      </c>
      <c r="AR717" s="49">
        <v>8.4047400000000003</v>
      </c>
      <c r="AS717" s="50">
        <v>3.9020270270270272</v>
      </c>
      <c r="AT717" s="50">
        <v>4.8007400000000002</v>
      </c>
      <c r="AU717" s="50">
        <v>4.0609333333333337</v>
      </c>
      <c r="AV717" s="50">
        <v>84.062550000000016</v>
      </c>
      <c r="AW717" s="50">
        <v>0</v>
      </c>
      <c r="AX717" s="50">
        <v>5.0173333333333341</v>
      </c>
      <c r="AY717" s="50">
        <v>34.600519999999996</v>
      </c>
      <c r="AZ717" s="51">
        <v>0</v>
      </c>
      <c r="BA717" s="49">
        <v>0</v>
      </c>
      <c r="BB717" s="49">
        <v>0</v>
      </c>
      <c r="BC717" s="50">
        <v>0</v>
      </c>
      <c r="BD717" s="50">
        <v>0</v>
      </c>
      <c r="BE717" s="51">
        <v>0</v>
      </c>
      <c r="BF717" s="38"/>
      <c r="BG717" s="38"/>
      <c r="BK717" s="38"/>
      <c r="BL717" s="38"/>
      <c r="BM717" s="38"/>
      <c r="BN717" s="38"/>
      <c r="BO717" s="38"/>
      <c r="BP717" s="38"/>
      <c r="BQ717" s="38"/>
      <c r="BR717" s="38"/>
      <c r="BS717" s="38"/>
      <c r="BT717" s="38"/>
      <c r="BU717" s="38"/>
      <c r="BY717" s="38"/>
      <c r="BZ717" s="38"/>
      <c r="CJ717" s="38"/>
    </row>
    <row r="718" spans="2:88" x14ac:dyDescent="0.25">
      <c r="B718" s="8">
        <v>716</v>
      </c>
      <c r="C718" s="9" t="s">
        <v>12336</v>
      </c>
      <c r="D718" s="9" t="s">
        <v>12380</v>
      </c>
      <c r="E718" s="49">
        <v>20.639631000000005</v>
      </c>
      <c r="F718" s="50">
        <v>5.1459820000000001</v>
      </c>
      <c r="G718" s="50">
        <v>8.2845399999999998</v>
      </c>
      <c r="H718" s="51">
        <v>15.569280000000003</v>
      </c>
      <c r="I718" s="50">
        <v>0</v>
      </c>
      <c r="J718" s="50">
        <v>0</v>
      </c>
      <c r="K718" s="50">
        <v>10.519058400000004</v>
      </c>
      <c r="L718" s="53">
        <v>6.1618842333333346</v>
      </c>
      <c r="M718" s="49">
        <v>6.1618842333333346</v>
      </c>
      <c r="N718" s="49">
        <v>1.0706149940533334</v>
      </c>
      <c r="O718" s="49">
        <v>1.7371279999999998</v>
      </c>
      <c r="P718" s="50">
        <v>0</v>
      </c>
      <c r="Q718" s="50">
        <v>0</v>
      </c>
      <c r="R718" s="50">
        <v>51.091293333333333</v>
      </c>
      <c r="S718" s="51">
        <v>0</v>
      </c>
      <c r="T718" s="50">
        <v>0</v>
      </c>
      <c r="U718" s="51">
        <v>8.1743666666666677</v>
      </c>
      <c r="V718" s="51">
        <v>0</v>
      </c>
      <c r="W718" s="50">
        <v>0</v>
      </c>
      <c r="X718" s="49">
        <v>0</v>
      </c>
      <c r="Y718" s="51">
        <v>17.341600000000003</v>
      </c>
      <c r="Z718" s="52">
        <v>0</v>
      </c>
      <c r="AA718" s="52">
        <v>0</v>
      </c>
      <c r="AB718" s="52">
        <v>0</v>
      </c>
      <c r="AC718" s="54">
        <v>3</v>
      </c>
      <c r="AD718" s="54">
        <v>162.33177629629631</v>
      </c>
      <c r="AE718" s="50">
        <v>162.33177629629631</v>
      </c>
      <c r="AF718" s="50">
        <v>50.400000000000006</v>
      </c>
      <c r="AG718" s="55">
        <v>50.400000000000006</v>
      </c>
      <c r="AH718" s="50">
        <v>8.8759905600000018</v>
      </c>
      <c r="AI718" s="52">
        <v>5.4636506518518519</v>
      </c>
      <c r="AJ718" s="49">
        <v>0</v>
      </c>
      <c r="AK718" s="50">
        <v>32.023444444444451</v>
      </c>
      <c r="AL718" s="50">
        <v>24.733333333333334</v>
      </c>
      <c r="AM718" s="50">
        <v>0</v>
      </c>
      <c r="AN718" s="50">
        <v>46.156640000000003</v>
      </c>
      <c r="AO718" s="50">
        <v>9.2093023255813975</v>
      </c>
      <c r="AP718" s="50">
        <v>28.969799999999999</v>
      </c>
      <c r="AQ718" s="51">
        <v>13.073333333333336</v>
      </c>
      <c r="AR718" s="49">
        <v>8.4047400000000003</v>
      </c>
      <c r="AS718" s="50">
        <v>3.9020270270270272</v>
      </c>
      <c r="AT718" s="50">
        <v>4.8007400000000002</v>
      </c>
      <c r="AU718" s="50">
        <v>5.0761666666666674</v>
      </c>
      <c r="AV718" s="50">
        <v>100.07016250000002</v>
      </c>
      <c r="AW718" s="50">
        <v>0</v>
      </c>
      <c r="AX718" s="50">
        <v>5.0173333333333341</v>
      </c>
      <c r="AY718" s="50">
        <v>34.600519999999996</v>
      </c>
      <c r="AZ718" s="51">
        <v>0</v>
      </c>
      <c r="BA718" s="49">
        <v>0</v>
      </c>
      <c r="BB718" s="49">
        <v>0</v>
      </c>
      <c r="BC718" s="50">
        <v>0</v>
      </c>
      <c r="BD718" s="50">
        <v>0</v>
      </c>
      <c r="BE718" s="51">
        <v>0</v>
      </c>
      <c r="BF718" s="38"/>
      <c r="BG718" s="38"/>
      <c r="BK718" s="38"/>
      <c r="BL718" s="38"/>
      <c r="BM718" s="38"/>
      <c r="BN718" s="38"/>
      <c r="BO718" s="38"/>
      <c r="BP718" s="38"/>
      <c r="BQ718" s="38"/>
      <c r="BR718" s="38"/>
      <c r="BS718" s="38"/>
      <c r="BT718" s="38"/>
      <c r="BU718" s="38"/>
      <c r="BY718" s="38"/>
      <c r="BZ718" s="38"/>
      <c r="CJ718" s="38"/>
    </row>
    <row r="719" spans="2:88" x14ac:dyDescent="0.25">
      <c r="B719" s="8">
        <v>717</v>
      </c>
      <c r="C719" s="9" t="s">
        <v>12336</v>
      </c>
      <c r="D719" s="9" t="s">
        <v>12381</v>
      </c>
      <c r="E719" s="49">
        <v>15.479723250000003</v>
      </c>
      <c r="F719" s="50">
        <v>3.8594865</v>
      </c>
      <c r="G719" s="50">
        <v>6.2134049999999998</v>
      </c>
      <c r="H719" s="51">
        <v>11.676960000000001</v>
      </c>
      <c r="I719" s="50">
        <v>0</v>
      </c>
      <c r="J719" s="50">
        <v>0</v>
      </c>
      <c r="K719" s="50">
        <v>7.8892938000000026</v>
      </c>
      <c r="L719" s="53">
        <v>9.2428263500000014</v>
      </c>
      <c r="M719" s="49">
        <v>9.2428263500000014</v>
      </c>
      <c r="N719" s="49">
        <v>1.3535408698222222</v>
      </c>
      <c r="O719" s="49">
        <v>2.6056919999999995</v>
      </c>
      <c r="P719" s="50">
        <v>0</v>
      </c>
      <c r="Q719" s="50">
        <v>0</v>
      </c>
      <c r="R719" s="50">
        <v>84.639939999999996</v>
      </c>
      <c r="S719" s="51">
        <v>0</v>
      </c>
      <c r="T719" s="50">
        <v>0</v>
      </c>
      <c r="U719" s="51">
        <v>8.7411133333333364</v>
      </c>
      <c r="V719" s="51">
        <v>0</v>
      </c>
      <c r="W719" s="50">
        <v>0</v>
      </c>
      <c r="X719" s="49">
        <v>0</v>
      </c>
      <c r="Y719" s="51">
        <v>30.796533333333336</v>
      </c>
      <c r="Z719" s="52">
        <v>0</v>
      </c>
      <c r="AA719" s="52">
        <v>0</v>
      </c>
      <c r="AB719" s="52">
        <v>0</v>
      </c>
      <c r="AC719" s="54">
        <v>3</v>
      </c>
      <c r="AD719" s="54">
        <v>121.74883222222223</v>
      </c>
      <c r="AE719" s="50">
        <v>121.74883222222223</v>
      </c>
      <c r="AF719" s="50">
        <v>37.800000000000004</v>
      </c>
      <c r="AG719" s="55">
        <v>37.800000000000004</v>
      </c>
      <c r="AH719" s="50">
        <v>13.313985840000004</v>
      </c>
      <c r="AI719" s="52">
        <v>8.180473837037038</v>
      </c>
      <c r="AJ719" s="49">
        <v>0</v>
      </c>
      <c r="AK719" s="50">
        <v>24.017583333333338</v>
      </c>
      <c r="AL719" s="50">
        <v>18.55</v>
      </c>
      <c r="AM719" s="50">
        <v>0</v>
      </c>
      <c r="AN719" s="50">
        <v>34.61748</v>
      </c>
      <c r="AO719" s="50">
        <v>6.9069767441860481</v>
      </c>
      <c r="AP719" s="50">
        <v>21.727350000000001</v>
      </c>
      <c r="AQ719" s="51">
        <v>9.8050000000000015</v>
      </c>
      <c r="AR719" s="49">
        <v>12.60711</v>
      </c>
      <c r="AS719" s="50">
        <v>3.9020270270270272</v>
      </c>
      <c r="AT719" s="50">
        <v>7.2011099999999999</v>
      </c>
      <c r="AU719" s="50">
        <v>4.5685500000000001</v>
      </c>
      <c r="AV719" s="50">
        <v>102.08240625000002</v>
      </c>
      <c r="AW719" s="50">
        <v>0</v>
      </c>
      <c r="AX719" s="50">
        <v>7.5260000000000016</v>
      </c>
      <c r="AY719" s="50">
        <v>48.525563333333338</v>
      </c>
      <c r="AZ719" s="51">
        <v>0</v>
      </c>
      <c r="BA719" s="49">
        <v>0</v>
      </c>
      <c r="BB719" s="49">
        <v>0</v>
      </c>
      <c r="BC719" s="50">
        <v>0</v>
      </c>
      <c r="BD719" s="50">
        <v>0</v>
      </c>
      <c r="BE719" s="51">
        <v>0</v>
      </c>
      <c r="BF719" s="38"/>
      <c r="BG719" s="38"/>
      <c r="BK719" s="38"/>
      <c r="BL719" s="38"/>
      <c r="BM719" s="38"/>
      <c r="BN719" s="38"/>
      <c r="BO719" s="38"/>
      <c r="BP719" s="38"/>
      <c r="BQ719" s="38"/>
      <c r="BR719" s="38"/>
      <c r="BS719" s="38"/>
      <c r="BT719" s="38"/>
      <c r="BU719" s="38"/>
      <c r="BY719" s="38"/>
      <c r="BZ719" s="38"/>
      <c r="CJ719" s="38"/>
    </row>
    <row r="720" spans="2:88" x14ac:dyDescent="0.25">
      <c r="B720" s="8">
        <v>718</v>
      </c>
      <c r="C720" s="9" t="s">
        <v>12336</v>
      </c>
      <c r="D720" s="9" t="s">
        <v>12382</v>
      </c>
      <c r="E720" s="49">
        <v>20.639631000000005</v>
      </c>
      <c r="F720" s="50">
        <v>5.1459820000000001</v>
      </c>
      <c r="G720" s="50">
        <v>8.2845399999999998</v>
      </c>
      <c r="H720" s="51">
        <v>15.569280000000003</v>
      </c>
      <c r="I720" s="50">
        <v>0</v>
      </c>
      <c r="J720" s="50">
        <v>0</v>
      </c>
      <c r="K720" s="50">
        <v>10.519058400000004</v>
      </c>
      <c r="L720" s="53">
        <v>9.2428263500000014</v>
      </c>
      <c r="M720" s="49">
        <v>9.2428263500000014</v>
      </c>
      <c r="N720" s="49">
        <v>1.3535408698222222</v>
      </c>
      <c r="O720" s="49">
        <v>2.6056919999999995</v>
      </c>
      <c r="P720" s="50">
        <v>0</v>
      </c>
      <c r="Q720" s="50">
        <v>0</v>
      </c>
      <c r="R720" s="50">
        <v>84.639939999999996</v>
      </c>
      <c r="S720" s="51">
        <v>0</v>
      </c>
      <c r="T720" s="50">
        <v>0</v>
      </c>
      <c r="U720" s="51">
        <v>8.7411133333333364</v>
      </c>
      <c r="V720" s="51">
        <v>0</v>
      </c>
      <c r="W720" s="50">
        <v>0</v>
      </c>
      <c r="X720" s="49">
        <v>0</v>
      </c>
      <c r="Y720" s="51">
        <v>30.796533333333336</v>
      </c>
      <c r="Z720" s="52">
        <v>0</v>
      </c>
      <c r="AA720" s="52">
        <v>0</v>
      </c>
      <c r="AB720" s="52">
        <v>0</v>
      </c>
      <c r="AC720" s="54">
        <v>3</v>
      </c>
      <c r="AD720" s="54">
        <v>162.33177629629631</v>
      </c>
      <c r="AE720" s="50">
        <v>162.33177629629631</v>
      </c>
      <c r="AF720" s="50">
        <v>50.400000000000006</v>
      </c>
      <c r="AG720" s="55">
        <v>50.400000000000006</v>
      </c>
      <c r="AH720" s="50">
        <v>13.313985840000004</v>
      </c>
      <c r="AI720" s="52">
        <v>8.180473837037038</v>
      </c>
      <c r="AJ720" s="49">
        <v>0</v>
      </c>
      <c r="AK720" s="50">
        <v>32.023444444444451</v>
      </c>
      <c r="AL720" s="50">
        <v>24.733333333333334</v>
      </c>
      <c r="AM720" s="50">
        <v>0</v>
      </c>
      <c r="AN720" s="50">
        <v>46.156640000000003</v>
      </c>
      <c r="AO720" s="50">
        <v>9.2093023255813975</v>
      </c>
      <c r="AP720" s="50">
        <v>28.969799999999999</v>
      </c>
      <c r="AQ720" s="51">
        <v>13.073333333333336</v>
      </c>
      <c r="AR720" s="49">
        <v>12.60711</v>
      </c>
      <c r="AS720" s="50">
        <v>3.9020270270270272</v>
      </c>
      <c r="AT720" s="50">
        <v>7.2011099999999999</v>
      </c>
      <c r="AU720" s="50">
        <v>6.0914000000000001</v>
      </c>
      <c r="AV720" s="50">
        <v>126.09382500000001</v>
      </c>
      <c r="AW720" s="50">
        <v>0</v>
      </c>
      <c r="AX720" s="50">
        <v>7.5260000000000016</v>
      </c>
      <c r="AY720" s="50">
        <v>48.525563333333338</v>
      </c>
      <c r="AZ720" s="51">
        <v>0</v>
      </c>
      <c r="BA720" s="49">
        <v>0</v>
      </c>
      <c r="BB720" s="49">
        <v>0</v>
      </c>
      <c r="BC720" s="50">
        <v>0</v>
      </c>
      <c r="BD720" s="50">
        <v>0</v>
      </c>
      <c r="BE720" s="51">
        <v>0</v>
      </c>
      <c r="BF720" s="38"/>
      <c r="BG720" s="38"/>
      <c r="BK720" s="38"/>
      <c r="BL720" s="38"/>
      <c r="BM720" s="38"/>
      <c r="BN720" s="38"/>
      <c r="BO720" s="38"/>
      <c r="BP720" s="38"/>
      <c r="BQ720" s="38"/>
      <c r="BR720" s="38"/>
      <c r="BS720" s="38"/>
      <c r="BT720" s="38"/>
      <c r="BU720" s="38"/>
      <c r="BY720" s="38"/>
      <c r="BZ720" s="38"/>
      <c r="CJ720" s="38"/>
    </row>
    <row r="721" spans="2:88" x14ac:dyDescent="0.25">
      <c r="B721" s="8">
        <v>719</v>
      </c>
      <c r="C721" s="9" t="s">
        <v>12336</v>
      </c>
      <c r="D721" s="9" t="s">
        <v>12383</v>
      </c>
      <c r="E721" s="49">
        <v>25.799538750000004</v>
      </c>
      <c r="F721" s="50">
        <v>6.4324775000000001</v>
      </c>
      <c r="G721" s="50">
        <v>10.355675</v>
      </c>
      <c r="H721" s="51">
        <v>19.461600000000004</v>
      </c>
      <c r="I721" s="50">
        <v>0</v>
      </c>
      <c r="J721" s="50">
        <v>0</v>
      </c>
      <c r="K721" s="50">
        <v>13.148823000000004</v>
      </c>
      <c r="L721" s="53">
        <v>9.2428263500000014</v>
      </c>
      <c r="M721" s="49">
        <v>9.2428263500000014</v>
      </c>
      <c r="N721" s="49">
        <v>1.3535408698222222</v>
      </c>
      <c r="O721" s="49">
        <v>2.6056919999999995</v>
      </c>
      <c r="P721" s="50">
        <v>0</v>
      </c>
      <c r="Q721" s="50">
        <v>0</v>
      </c>
      <c r="R721" s="50">
        <v>84.639939999999996</v>
      </c>
      <c r="S721" s="51">
        <v>0</v>
      </c>
      <c r="T721" s="50">
        <v>0</v>
      </c>
      <c r="U721" s="51">
        <v>8.7411133333333364</v>
      </c>
      <c r="V721" s="51">
        <v>0</v>
      </c>
      <c r="W721" s="50">
        <v>0</v>
      </c>
      <c r="X721" s="49">
        <v>0</v>
      </c>
      <c r="Y721" s="51">
        <v>30.796533333333336</v>
      </c>
      <c r="Z721" s="52">
        <v>0</v>
      </c>
      <c r="AA721" s="52">
        <v>0</v>
      </c>
      <c r="AB721" s="52">
        <v>0</v>
      </c>
      <c r="AC721" s="54">
        <v>3</v>
      </c>
      <c r="AD721" s="54">
        <v>202.91472037037039</v>
      </c>
      <c r="AE721" s="50">
        <v>202.91472037037039</v>
      </c>
      <c r="AF721" s="50">
        <v>63.000000000000007</v>
      </c>
      <c r="AG721" s="55">
        <v>63.000000000000007</v>
      </c>
      <c r="AH721" s="50">
        <v>13.313985840000004</v>
      </c>
      <c r="AI721" s="52">
        <v>8.180473837037038</v>
      </c>
      <c r="AJ721" s="49">
        <v>0</v>
      </c>
      <c r="AK721" s="50">
        <v>40.029305555555567</v>
      </c>
      <c r="AL721" s="50">
        <v>30.916666666666668</v>
      </c>
      <c r="AM721" s="50">
        <v>0</v>
      </c>
      <c r="AN721" s="50">
        <v>57.695800000000006</v>
      </c>
      <c r="AO721" s="50">
        <v>11.511627906976747</v>
      </c>
      <c r="AP721" s="50">
        <v>36.212249999999997</v>
      </c>
      <c r="AQ721" s="51">
        <v>16.341666666666669</v>
      </c>
      <c r="AR721" s="49">
        <v>12.60711</v>
      </c>
      <c r="AS721" s="50">
        <v>3.9020270270270272</v>
      </c>
      <c r="AT721" s="50">
        <v>7.2011099999999999</v>
      </c>
      <c r="AU721" s="50">
        <v>6.0914000000000001</v>
      </c>
      <c r="AV721" s="50">
        <v>126.09382500000001</v>
      </c>
      <c r="AW721" s="50">
        <v>0</v>
      </c>
      <c r="AX721" s="50">
        <v>7.5260000000000016</v>
      </c>
      <c r="AY721" s="50">
        <v>48.525563333333338</v>
      </c>
      <c r="AZ721" s="51">
        <v>0</v>
      </c>
      <c r="BA721" s="49">
        <v>0</v>
      </c>
      <c r="BB721" s="49">
        <v>0</v>
      </c>
      <c r="BC721" s="50">
        <v>0</v>
      </c>
      <c r="BD721" s="50">
        <v>0</v>
      </c>
      <c r="BE721" s="51">
        <v>0</v>
      </c>
      <c r="BF721" s="38"/>
      <c r="BG721" s="38"/>
      <c r="BK721" s="38"/>
      <c r="BL721" s="38"/>
      <c r="BM721" s="38"/>
      <c r="BN721" s="38"/>
      <c r="BO721" s="38"/>
      <c r="BP721" s="38"/>
      <c r="BQ721" s="38"/>
      <c r="BR721" s="38"/>
      <c r="BS721" s="38"/>
      <c r="BT721" s="38"/>
      <c r="BU721" s="38"/>
      <c r="BY721" s="38"/>
      <c r="BZ721" s="38"/>
      <c r="CJ721" s="38"/>
    </row>
    <row r="722" spans="2:88" x14ac:dyDescent="0.25">
      <c r="B722" s="8">
        <v>720</v>
      </c>
      <c r="C722" s="9" t="s">
        <v>12336</v>
      </c>
      <c r="D722" s="9" t="s">
        <v>12384</v>
      </c>
      <c r="E722" s="49">
        <v>30.959446500000006</v>
      </c>
      <c r="F722" s="50">
        <v>7.7189730000000001</v>
      </c>
      <c r="G722" s="50">
        <v>12.42681</v>
      </c>
      <c r="H722" s="51">
        <v>23.353920000000002</v>
      </c>
      <c r="I722" s="50">
        <v>0</v>
      </c>
      <c r="J722" s="50">
        <v>0</v>
      </c>
      <c r="K722" s="50">
        <v>15.778587600000005</v>
      </c>
      <c r="L722" s="53">
        <v>9.2428263500000014</v>
      </c>
      <c r="M722" s="49">
        <v>9.2428263500000014</v>
      </c>
      <c r="N722" s="49">
        <v>1.3535408698222222</v>
      </c>
      <c r="O722" s="49">
        <v>2.6056919999999995</v>
      </c>
      <c r="P722" s="50">
        <v>0</v>
      </c>
      <c r="Q722" s="50">
        <v>0</v>
      </c>
      <c r="R722" s="50">
        <v>84.639939999999996</v>
      </c>
      <c r="S722" s="51">
        <v>0</v>
      </c>
      <c r="T722" s="50">
        <v>0</v>
      </c>
      <c r="U722" s="51">
        <v>8.7411133333333364</v>
      </c>
      <c r="V722" s="51">
        <v>0</v>
      </c>
      <c r="W722" s="50">
        <v>0</v>
      </c>
      <c r="X722" s="49">
        <v>0</v>
      </c>
      <c r="Y722" s="51">
        <v>30.796533333333336</v>
      </c>
      <c r="Z722" s="52">
        <v>0</v>
      </c>
      <c r="AA722" s="52">
        <v>0</v>
      </c>
      <c r="AB722" s="52">
        <v>0</v>
      </c>
      <c r="AC722" s="54">
        <v>3</v>
      </c>
      <c r="AD722" s="54">
        <v>243.49766444444447</v>
      </c>
      <c r="AE722" s="50">
        <v>243.49766444444447</v>
      </c>
      <c r="AF722" s="50">
        <v>75.600000000000009</v>
      </c>
      <c r="AG722" s="55">
        <v>75.600000000000009</v>
      </c>
      <c r="AH722" s="50">
        <v>13.313985840000004</v>
      </c>
      <c r="AI722" s="52">
        <v>8.180473837037038</v>
      </c>
      <c r="AJ722" s="49">
        <v>0</v>
      </c>
      <c r="AK722" s="50">
        <v>48.035166666666676</v>
      </c>
      <c r="AL722" s="50">
        <v>37.1</v>
      </c>
      <c r="AM722" s="50">
        <v>0</v>
      </c>
      <c r="AN722" s="50">
        <v>69.234960000000001</v>
      </c>
      <c r="AO722" s="50">
        <v>13.813953488372096</v>
      </c>
      <c r="AP722" s="50">
        <v>43.454700000000003</v>
      </c>
      <c r="AQ722" s="51">
        <v>19.610000000000003</v>
      </c>
      <c r="AR722" s="49">
        <v>12.60711</v>
      </c>
      <c r="AS722" s="50">
        <v>3.9020270270270272</v>
      </c>
      <c r="AT722" s="50">
        <v>7.2011099999999999</v>
      </c>
      <c r="AU722" s="50">
        <v>7.6142500000000011</v>
      </c>
      <c r="AV722" s="50">
        <v>150.10524375000003</v>
      </c>
      <c r="AW722" s="50">
        <v>0</v>
      </c>
      <c r="AX722" s="50">
        <v>7.5260000000000016</v>
      </c>
      <c r="AY722" s="50">
        <v>48.525563333333338</v>
      </c>
      <c r="AZ722" s="51">
        <v>0</v>
      </c>
      <c r="BA722" s="49">
        <v>0</v>
      </c>
      <c r="BB722" s="49">
        <v>0</v>
      </c>
      <c r="BC722" s="50">
        <v>0</v>
      </c>
      <c r="BD722" s="50">
        <v>0</v>
      </c>
      <c r="BE722" s="51">
        <v>0</v>
      </c>
      <c r="BF722" s="38"/>
      <c r="BG722" s="38"/>
      <c r="BK722" s="38"/>
      <c r="BL722" s="38"/>
      <c r="BM722" s="38"/>
      <c r="BN722" s="38"/>
      <c r="BO722" s="38"/>
      <c r="BP722" s="38"/>
      <c r="BQ722" s="38"/>
      <c r="BR722" s="38"/>
      <c r="BS722" s="38"/>
      <c r="BT722" s="38"/>
      <c r="BU722" s="38"/>
      <c r="BY722" s="38"/>
      <c r="BZ722" s="38"/>
      <c r="CJ722" s="38"/>
    </row>
    <row r="723" spans="2:88" x14ac:dyDescent="0.25">
      <c r="B723" s="8">
        <v>721</v>
      </c>
      <c r="C723" s="9" t="s">
        <v>12336</v>
      </c>
      <c r="D723" s="9" t="s">
        <v>12385</v>
      </c>
      <c r="E723" s="49">
        <v>5.1599077500000012</v>
      </c>
      <c r="F723" s="50">
        <v>1.2864955</v>
      </c>
      <c r="G723" s="50">
        <v>2.0711349999999999</v>
      </c>
      <c r="H723" s="51">
        <v>3.8923200000000007</v>
      </c>
      <c r="I723" s="50">
        <v>0</v>
      </c>
      <c r="J723" s="50">
        <v>0</v>
      </c>
      <c r="K723" s="50">
        <v>2.629764600000001</v>
      </c>
      <c r="L723" s="53">
        <v>3.0809421166666673</v>
      </c>
      <c r="M723" s="49">
        <v>3.0809421166666673</v>
      </c>
      <c r="N723" s="49">
        <v>0.83968036245333333</v>
      </c>
      <c r="O723" s="49">
        <v>0.86856399999999989</v>
      </c>
      <c r="P723" s="50">
        <v>0</v>
      </c>
      <c r="Q723" s="50">
        <v>0</v>
      </c>
      <c r="R723" s="50">
        <v>17.259979999999999</v>
      </c>
      <c r="S723" s="51">
        <v>0</v>
      </c>
      <c r="T723" s="50">
        <v>0</v>
      </c>
      <c r="U723" s="51">
        <v>3.2444833333333336</v>
      </c>
      <c r="V723" s="51">
        <v>0</v>
      </c>
      <c r="W723" s="50">
        <v>0</v>
      </c>
      <c r="X723" s="49">
        <v>0</v>
      </c>
      <c r="Y723" s="51">
        <v>10.614133333333333</v>
      </c>
      <c r="Z723" s="52">
        <v>0</v>
      </c>
      <c r="AA723" s="52">
        <v>0</v>
      </c>
      <c r="AB723" s="52">
        <v>0</v>
      </c>
      <c r="AC723" s="54">
        <v>3</v>
      </c>
      <c r="AD723" s="54">
        <v>15.413244074074075</v>
      </c>
      <c r="AE723" s="50">
        <v>15.413244074074075</v>
      </c>
      <c r="AF723" s="50">
        <v>14.100000000000001</v>
      </c>
      <c r="AG723" s="55">
        <v>14.100000000000001</v>
      </c>
      <c r="AH723" s="50">
        <v>4.4379952800000009</v>
      </c>
      <c r="AI723" s="52">
        <v>2.7468274666666663</v>
      </c>
      <c r="AJ723" s="49">
        <v>0</v>
      </c>
      <c r="AK723" s="50">
        <v>7.7147388888888901</v>
      </c>
      <c r="AL723" s="50">
        <v>6.695666666666666</v>
      </c>
      <c r="AM723" s="50">
        <v>8.4699999999999989</v>
      </c>
      <c r="AN723" s="50">
        <v>0</v>
      </c>
      <c r="AO723" s="50">
        <v>0</v>
      </c>
      <c r="AP723" s="50">
        <v>0</v>
      </c>
      <c r="AQ723" s="51">
        <v>0</v>
      </c>
      <c r="AR723" s="49">
        <v>4.2023700000000002</v>
      </c>
      <c r="AS723" s="50">
        <v>3.9020270270270272</v>
      </c>
      <c r="AT723" s="50">
        <v>2.4003700000000001</v>
      </c>
      <c r="AU723" s="50">
        <v>1.52285</v>
      </c>
      <c r="AV723" s="50">
        <v>33.487939583333336</v>
      </c>
      <c r="AW723" s="50">
        <v>0</v>
      </c>
      <c r="AX723" s="50">
        <v>2.508666666666667</v>
      </c>
      <c r="AY723" s="50">
        <v>15.789230000000002</v>
      </c>
      <c r="AZ723" s="51">
        <v>0</v>
      </c>
      <c r="BA723" s="49">
        <v>0</v>
      </c>
      <c r="BB723" s="49">
        <v>0</v>
      </c>
      <c r="BC723" s="50">
        <v>0</v>
      </c>
      <c r="BD723" s="50">
        <v>0</v>
      </c>
      <c r="BE723" s="51">
        <v>0</v>
      </c>
      <c r="BF723" s="38"/>
      <c r="BG723" s="38"/>
      <c r="BK723" s="38"/>
      <c r="BL723" s="38"/>
      <c r="BM723" s="38"/>
      <c r="BN723" s="38"/>
      <c r="BO723" s="38"/>
      <c r="BP723" s="38"/>
      <c r="BQ723" s="38"/>
      <c r="BR723" s="38"/>
      <c r="BS723" s="38"/>
      <c r="BT723" s="38"/>
      <c r="BU723" s="38"/>
      <c r="BY723" s="38"/>
      <c r="BZ723" s="38"/>
      <c r="CJ723" s="38"/>
    </row>
    <row r="724" spans="2:88" x14ac:dyDescent="0.25">
      <c r="B724" s="8">
        <v>722</v>
      </c>
      <c r="C724" s="9" t="s">
        <v>12336</v>
      </c>
      <c r="D724" s="9" t="s">
        <v>12386</v>
      </c>
      <c r="E724" s="49">
        <v>6.8798770000000014</v>
      </c>
      <c r="F724" s="50">
        <v>1.7153273333333334</v>
      </c>
      <c r="G724" s="50">
        <v>2.7615133333333333</v>
      </c>
      <c r="H724" s="51">
        <v>5.1897600000000006</v>
      </c>
      <c r="I724" s="50">
        <v>0</v>
      </c>
      <c r="J724" s="50">
        <v>0</v>
      </c>
      <c r="K724" s="50">
        <v>3.5063528000000015</v>
      </c>
      <c r="L724" s="53">
        <v>3.0809421166666673</v>
      </c>
      <c r="M724" s="49">
        <v>3.0809421166666673</v>
      </c>
      <c r="N724" s="49">
        <v>0.83968036245333333</v>
      </c>
      <c r="O724" s="49">
        <v>0.86856399999999989</v>
      </c>
      <c r="P724" s="50">
        <v>0</v>
      </c>
      <c r="Q724" s="50">
        <v>0</v>
      </c>
      <c r="R724" s="50">
        <v>17.259979999999999</v>
      </c>
      <c r="S724" s="51">
        <v>0</v>
      </c>
      <c r="T724" s="50">
        <v>0</v>
      </c>
      <c r="U724" s="51">
        <v>3.2444833333333336</v>
      </c>
      <c r="V724" s="51">
        <v>0</v>
      </c>
      <c r="W724" s="50">
        <v>0</v>
      </c>
      <c r="X724" s="49">
        <v>0</v>
      </c>
      <c r="Y724" s="51">
        <v>10.614133333333333</v>
      </c>
      <c r="Z724" s="52">
        <v>0</v>
      </c>
      <c r="AA724" s="52">
        <v>0</v>
      </c>
      <c r="AB724" s="52">
        <v>0</v>
      </c>
      <c r="AC724" s="54">
        <v>3</v>
      </c>
      <c r="AD724" s="54">
        <v>20.550992098765434</v>
      </c>
      <c r="AE724" s="50">
        <v>20.550992098765434</v>
      </c>
      <c r="AF724" s="50">
        <v>18.8</v>
      </c>
      <c r="AG724" s="55">
        <v>18.8</v>
      </c>
      <c r="AH724" s="50">
        <v>4.4379952800000009</v>
      </c>
      <c r="AI724" s="52">
        <v>2.7468274666666663</v>
      </c>
      <c r="AJ724" s="49">
        <v>0</v>
      </c>
      <c r="AK724" s="50">
        <v>10.28631851851852</v>
      </c>
      <c r="AL724" s="50">
        <v>8.9275555555555552</v>
      </c>
      <c r="AM724" s="50">
        <v>11.293333333333333</v>
      </c>
      <c r="AN724" s="50">
        <v>0</v>
      </c>
      <c r="AO724" s="50">
        <v>0</v>
      </c>
      <c r="AP724" s="50">
        <v>0</v>
      </c>
      <c r="AQ724" s="51">
        <v>0</v>
      </c>
      <c r="AR724" s="49">
        <v>4.2023700000000002</v>
      </c>
      <c r="AS724" s="50">
        <v>3.9020270270270272</v>
      </c>
      <c r="AT724" s="50">
        <v>2.4003700000000001</v>
      </c>
      <c r="AU724" s="50">
        <v>2.0304666666666669</v>
      </c>
      <c r="AV724" s="50">
        <v>41.433309444444447</v>
      </c>
      <c r="AW724" s="50">
        <v>0</v>
      </c>
      <c r="AX724" s="50">
        <v>2.508666666666667</v>
      </c>
      <c r="AY724" s="50">
        <v>15.789230000000002</v>
      </c>
      <c r="AZ724" s="51">
        <v>0</v>
      </c>
      <c r="BA724" s="49">
        <v>0</v>
      </c>
      <c r="BB724" s="49">
        <v>0</v>
      </c>
      <c r="BC724" s="50">
        <v>0</v>
      </c>
      <c r="BD724" s="50">
        <v>0</v>
      </c>
      <c r="BE724" s="51">
        <v>0</v>
      </c>
      <c r="BF724" s="38"/>
      <c r="BG724" s="38"/>
      <c r="BK724" s="38"/>
      <c r="BL724" s="38"/>
      <c r="BM724" s="38"/>
      <c r="BN724" s="38"/>
      <c r="BO724" s="38"/>
      <c r="BP724" s="38"/>
      <c r="BQ724" s="38"/>
      <c r="BR724" s="38"/>
      <c r="BS724" s="38"/>
      <c r="BT724" s="38"/>
      <c r="BU724" s="38"/>
      <c r="BY724" s="38"/>
      <c r="BZ724" s="38"/>
      <c r="CJ724" s="38"/>
    </row>
    <row r="725" spans="2:88" x14ac:dyDescent="0.25">
      <c r="B725" s="8">
        <v>723</v>
      </c>
      <c r="C725" s="9" t="s">
        <v>12336</v>
      </c>
      <c r="D725" s="9" t="s">
        <v>12387</v>
      </c>
      <c r="E725" s="49">
        <v>8.5998462500000024</v>
      </c>
      <c r="F725" s="50">
        <v>2.1441591666666668</v>
      </c>
      <c r="G725" s="50">
        <v>3.4518916666666666</v>
      </c>
      <c r="H725" s="51">
        <v>6.4872000000000005</v>
      </c>
      <c r="I725" s="50">
        <v>0</v>
      </c>
      <c r="J725" s="50">
        <v>0</v>
      </c>
      <c r="K725" s="50">
        <v>4.3829410000000015</v>
      </c>
      <c r="L725" s="53">
        <v>3.0809421166666673</v>
      </c>
      <c r="M725" s="49">
        <v>3.0809421166666673</v>
      </c>
      <c r="N725" s="49">
        <v>0.83968036245333333</v>
      </c>
      <c r="O725" s="49">
        <v>0.86856399999999989</v>
      </c>
      <c r="P725" s="50">
        <v>0</v>
      </c>
      <c r="Q725" s="50">
        <v>0</v>
      </c>
      <c r="R725" s="50">
        <v>17.259979999999999</v>
      </c>
      <c r="S725" s="51">
        <v>0</v>
      </c>
      <c r="T725" s="50">
        <v>0</v>
      </c>
      <c r="U725" s="51">
        <v>3.2444833333333336</v>
      </c>
      <c r="V725" s="51">
        <v>0</v>
      </c>
      <c r="W725" s="50">
        <v>0</v>
      </c>
      <c r="X725" s="49">
        <v>0</v>
      </c>
      <c r="Y725" s="51">
        <v>10.614133333333333</v>
      </c>
      <c r="Z725" s="52">
        <v>0</v>
      </c>
      <c r="AA725" s="52">
        <v>0</v>
      </c>
      <c r="AB725" s="52">
        <v>0</v>
      </c>
      <c r="AC725" s="54">
        <v>3</v>
      </c>
      <c r="AD725" s="54">
        <v>25.688740123456792</v>
      </c>
      <c r="AE725" s="50">
        <v>25.688740123456792</v>
      </c>
      <c r="AF725" s="50">
        <v>23.5</v>
      </c>
      <c r="AG725" s="55">
        <v>23.5</v>
      </c>
      <c r="AH725" s="50">
        <v>4.4379952800000009</v>
      </c>
      <c r="AI725" s="52">
        <v>2.7468274666666663</v>
      </c>
      <c r="AJ725" s="49">
        <v>0</v>
      </c>
      <c r="AK725" s="50">
        <v>12.85789814814815</v>
      </c>
      <c r="AL725" s="50">
        <v>11.159444444444444</v>
      </c>
      <c r="AM725" s="50">
        <v>14.116666666666667</v>
      </c>
      <c r="AN725" s="50">
        <v>0</v>
      </c>
      <c r="AO725" s="50">
        <v>0</v>
      </c>
      <c r="AP725" s="50">
        <v>0</v>
      </c>
      <c r="AQ725" s="51">
        <v>0</v>
      </c>
      <c r="AR725" s="49">
        <v>4.2023700000000002</v>
      </c>
      <c r="AS725" s="50">
        <v>3.9020270270270272</v>
      </c>
      <c r="AT725" s="50">
        <v>2.4003700000000001</v>
      </c>
      <c r="AU725" s="50">
        <v>2.0304666666666669</v>
      </c>
      <c r="AV725" s="50">
        <v>41.433309444444447</v>
      </c>
      <c r="AW725" s="50">
        <v>0</v>
      </c>
      <c r="AX725" s="50">
        <v>2.508666666666667</v>
      </c>
      <c r="AY725" s="50">
        <v>15.789230000000002</v>
      </c>
      <c r="AZ725" s="51">
        <v>0</v>
      </c>
      <c r="BA725" s="49">
        <v>0</v>
      </c>
      <c r="BB725" s="49">
        <v>0</v>
      </c>
      <c r="BC725" s="50">
        <v>0</v>
      </c>
      <c r="BD725" s="50">
        <v>0</v>
      </c>
      <c r="BE725" s="51">
        <v>0</v>
      </c>
      <c r="BF725" s="38"/>
      <c r="BG725" s="38"/>
      <c r="BK725" s="38"/>
      <c r="BL725" s="38"/>
      <c r="BM725" s="38"/>
      <c r="BN725" s="38"/>
      <c r="BO725" s="38"/>
      <c r="BP725" s="38"/>
      <c r="BQ725" s="38"/>
      <c r="BR725" s="38"/>
      <c r="BS725" s="38"/>
      <c r="BT725" s="38"/>
      <c r="BU725" s="38"/>
      <c r="BY725" s="38"/>
      <c r="BZ725" s="38"/>
      <c r="CJ725" s="38"/>
    </row>
    <row r="726" spans="2:88" x14ac:dyDescent="0.25">
      <c r="B726" s="8">
        <v>724</v>
      </c>
      <c r="C726" s="9" t="s">
        <v>12336</v>
      </c>
      <c r="D726" s="9" t="s">
        <v>12388</v>
      </c>
      <c r="E726" s="49">
        <v>10.319815500000002</v>
      </c>
      <c r="F726" s="50">
        <v>2.572991</v>
      </c>
      <c r="G726" s="50">
        <v>4.1422699999999999</v>
      </c>
      <c r="H726" s="51">
        <v>7.7846400000000013</v>
      </c>
      <c r="I726" s="50">
        <v>0</v>
      </c>
      <c r="J726" s="50">
        <v>0</v>
      </c>
      <c r="K726" s="50">
        <v>5.259529200000002</v>
      </c>
      <c r="L726" s="53">
        <v>3.0809421166666673</v>
      </c>
      <c r="M726" s="49">
        <v>3.0809421166666673</v>
      </c>
      <c r="N726" s="49">
        <v>0.83968036245333333</v>
      </c>
      <c r="O726" s="49">
        <v>0.86856399999999989</v>
      </c>
      <c r="P726" s="50">
        <v>0</v>
      </c>
      <c r="Q726" s="50">
        <v>0</v>
      </c>
      <c r="R726" s="50">
        <v>17.259979999999999</v>
      </c>
      <c r="S726" s="51">
        <v>0</v>
      </c>
      <c r="T726" s="50">
        <v>0</v>
      </c>
      <c r="U726" s="51">
        <v>3.2444833333333336</v>
      </c>
      <c r="V726" s="51">
        <v>0</v>
      </c>
      <c r="W726" s="50">
        <v>0</v>
      </c>
      <c r="X726" s="49">
        <v>0</v>
      </c>
      <c r="Y726" s="51">
        <v>10.614133333333333</v>
      </c>
      <c r="Z726" s="52">
        <v>0</v>
      </c>
      <c r="AA726" s="52">
        <v>0</v>
      </c>
      <c r="AB726" s="52">
        <v>0</v>
      </c>
      <c r="AC726" s="54">
        <v>3</v>
      </c>
      <c r="AD726" s="54">
        <v>30.826488148148151</v>
      </c>
      <c r="AE726" s="50">
        <v>30.826488148148151</v>
      </c>
      <c r="AF726" s="50">
        <v>28.200000000000003</v>
      </c>
      <c r="AG726" s="55">
        <v>28.200000000000003</v>
      </c>
      <c r="AH726" s="50">
        <v>4.4379952800000009</v>
      </c>
      <c r="AI726" s="52">
        <v>2.7468274666666663</v>
      </c>
      <c r="AJ726" s="49">
        <v>0</v>
      </c>
      <c r="AK726" s="50">
        <v>15.42947777777778</v>
      </c>
      <c r="AL726" s="50">
        <v>13.391333333333332</v>
      </c>
      <c r="AM726" s="50">
        <v>16.939999999999998</v>
      </c>
      <c r="AN726" s="50">
        <v>0</v>
      </c>
      <c r="AO726" s="50">
        <v>0</v>
      </c>
      <c r="AP726" s="50">
        <v>0</v>
      </c>
      <c r="AQ726" s="51">
        <v>0</v>
      </c>
      <c r="AR726" s="49">
        <v>4.2023700000000002</v>
      </c>
      <c r="AS726" s="50">
        <v>3.9020270270270272</v>
      </c>
      <c r="AT726" s="50">
        <v>2.4003700000000001</v>
      </c>
      <c r="AU726" s="50">
        <v>2.5380833333333337</v>
      </c>
      <c r="AV726" s="50">
        <v>49.378679305555558</v>
      </c>
      <c r="AW726" s="50">
        <v>0</v>
      </c>
      <c r="AX726" s="50">
        <v>2.508666666666667</v>
      </c>
      <c r="AY726" s="50">
        <v>15.789230000000002</v>
      </c>
      <c r="AZ726" s="51">
        <v>0</v>
      </c>
      <c r="BA726" s="49">
        <v>0</v>
      </c>
      <c r="BB726" s="49">
        <v>0</v>
      </c>
      <c r="BC726" s="50">
        <v>0</v>
      </c>
      <c r="BD726" s="50">
        <v>0</v>
      </c>
      <c r="BE726" s="51">
        <v>0</v>
      </c>
      <c r="BF726" s="38"/>
      <c r="BG726" s="38"/>
      <c r="BK726" s="38"/>
      <c r="BL726" s="38"/>
      <c r="BM726" s="38"/>
      <c r="BN726" s="38"/>
      <c r="BO726" s="38"/>
      <c r="BP726" s="38"/>
      <c r="BQ726" s="38"/>
      <c r="BR726" s="38"/>
      <c r="BS726" s="38"/>
      <c r="BT726" s="38"/>
      <c r="BU726" s="38"/>
      <c r="BY726" s="38"/>
      <c r="BZ726" s="38"/>
      <c r="CJ726" s="38"/>
    </row>
    <row r="727" spans="2:88" x14ac:dyDescent="0.25">
      <c r="B727" s="8">
        <v>725</v>
      </c>
      <c r="C727" s="9" t="s">
        <v>12336</v>
      </c>
      <c r="D727" s="9" t="s">
        <v>12389</v>
      </c>
      <c r="E727" s="49">
        <v>10.319815500000002</v>
      </c>
      <c r="F727" s="50">
        <v>2.572991</v>
      </c>
      <c r="G727" s="50">
        <v>4.1422699999999999</v>
      </c>
      <c r="H727" s="51">
        <v>7.7846400000000013</v>
      </c>
      <c r="I727" s="50">
        <v>0</v>
      </c>
      <c r="J727" s="50">
        <v>0</v>
      </c>
      <c r="K727" s="50">
        <v>5.259529200000002</v>
      </c>
      <c r="L727" s="53">
        <v>6.1618842333333346</v>
      </c>
      <c r="M727" s="49">
        <v>6.1618842333333346</v>
      </c>
      <c r="N727" s="49">
        <v>1.0706149940533334</v>
      </c>
      <c r="O727" s="49">
        <v>1.7371279999999998</v>
      </c>
      <c r="P727" s="50">
        <v>0</v>
      </c>
      <c r="Q727" s="50">
        <v>0</v>
      </c>
      <c r="R727" s="50">
        <v>51.091293333333333</v>
      </c>
      <c r="S727" s="51">
        <v>0</v>
      </c>
      <c r="T727" s="50">
        <v>0</v>
      </c>
      <c r="U727" s="51">
        <v>8.1743666666666677</v>
      </c>
      <c r="V727" s="51">
        <v>0</v>
      </c>
      <c r="W727" s="50">
        <v>0</v>
      </c>
      <c r="X727" s="49">
        <v>0</v>
      </c>
      <c r="Y727" s="51">
        <v>17.341600000000003</v>
      </c>
      <c r="Z727" s="52">
        <v>0</v>
      </c>
      <c r="AA727" s="52">
        <v>0</v>
      </c>
      <c r="AB727" s="52">
        <v>0</v>
      </c>
      <c r="AC727" s="54">
        <v>3</v>
      </c>
      <c r="AD727" s="54">
        <v>30.826488148148151</v>
      </c>
      <c r="AE727" s="50">
        <v>30.826488148148151</v>
      </c>
      <c r="AF727" s="50">
        <v>28.200000000000003</v>
      </c>
      <c r="AG727" s="55">
        <v>28.200000000000003</v>
      </c>
      <c r="AH727" s="50">
        <v>8.8759905600000018</v>
      </c>
      <c r="AI727" s="52">
        <v>5.4636506518518519</v>
      </c>
      <c r="AJ727" s="49">
        <v>0</v>
      </c>
      <c r="AK727" s="50">
        <v>15.42947777777778</v>
      </c>
      <c r="AL727" s="50">
        <v>13.391333333333332</v>
      </c>
      <c r="AM727" s="50">
        <v>16.939999999999998</v>
      </c>
      <c r="AN727" s="50">
        <v>0</v>
      </c>
      <c r="AO727" s="50">
        <v>0</v>
      </c>
      <c r="AP727" s="50">
        <v>0</v>
      </c>
      <c r="AQ727" s="51">
        <v>0</v>
      </c>
      <c r="AR727" s="49">
        <v>8.4047400000000003</v>
      </c>
      <c r="AS727" s="50">
        <v>3.9020270270270272</v>
      </c>
      <c r="AT727" s="50">
        <v>4.8007400000000002</v>
      </c>
      <c r="AU727" s="50">
        <v>3.0457000000000001</v>
      </c>
      <c r="AV727" s="50">
        <v>66.975879166666672</v>
      </c>
      <c r="AW727" s="50">
        <v>0</v>
      </c>
      <c r="AX727" s="50">
        <v>5.0173333333333341</v>
      </c>
      <c r="AY727" s="50">
        <v>34.600519999999996</v>
      </c>
      <c r="AZ727" s="51">
        <v>0</v>
      </c>
      <c r="BA727" s="49">
        <v>0</v>
      </c>
      <c r="BB727" s="49">
        <v>0</v>
      </c>
      <c r="BC727" s="50">
        <v>0</v>
      </c>
      <c r="BD727" s="50">
        <v>0</v>
      </c>
      <c r="BE727" s="51">
        <v>0</v>
      </c>
      <c r="BF727" s="38"/>
      <c r="BG727" s="38"/>
      <c r="BK727" s="38"/>
      <c r="BL727" s="38"/>
      <c r="BM727" s="38"/>
      <c r="BN727" s="38"/>
      <c r="BO727" s="38"/>
      <c r="BP727" s="38"/>
      <c r="BQ727" s="38"/>
      <c r="BR727" s="38"/>
      <c r="BS727" s="38"/>
      <c r="BT727" s="38"/>
      <c r="BU727" s="38"/>
      <c r="BY727" s="38"/>
      <c r="BZ727" s="38"/>
      <c r="CJ727" s="38"/>
    </row>
    <row r="728" spans="2:88" x14ac:dyDescent="0.25">
      <c r="B728" s="8">
        <v>726</v>
      </c>
      <c r="C728" s="9" t="s">
        <v>12336</v>
      </c>
      <c r="D728" s="9" t="s">
        <v>12390</v>
      </c>
      <c r="E728" s="49">
        <v>13.759754000000003</v>
      </c>
      <c r="F728" s="50">
        <v>3.4306546666666669</v>
      </c>
      <c r="G728" s="50">
        <v>5.5230266666666665</v>
      </c>
      <c r="H728" s="51">
        <v>10.379520000000001</v>
      </c>
      <c r="I728" s="50">
        <v>0</v>
      </c>
      <c r="J728" s="50">
        <v>0</v>
      </c>
      <c r="K728" s="50">
        <v>7.012705600000003</v>
      </c>
      <c r="L728" s="53">
        <v>6.1618842333333346</v>
      </c>
      <c r="M728" s="49">
        <v>6.1618842333333346</v>
      </c>
      <c r="N728" s="49">
        <v>1.0706149940533334</v>
      </c>
      <c r="O728" s="49">
        <v>1.7371279999999998</v>
      </c>
      <c r="P728" s="50">
        <v>0</v>
      </c>
      <c r="Q728" s="50">
        <v>0</v>
      </c>
      <c r="R728" s="50">
        <v>51.091293333333333</v>
      </c>
      <c r="S728" s="51">
        <v>0</v>
      </c>
      <c r="T728" s="50">
        <v>0</v>
      </c>
      <c r="U728" s="51">
        <v>8.1743666666666677</v>
      </c>
      <c r="V728" s="51">
        <v>0</v>
      </c>
      <c r="W728" s="50">
        <v>0</v>
      </c>
      <c r="X728" s="49">
        <v>0</v>
      </c>
      <c r="Y728" s="51">
        <v>17.341600000000003</v>
      </c>
      <c r="Z728" s="52">
        <v>0</v>
      </c>
      <c r="AA728" s="52">
        <v>0</v>
      </c>
      <c r="AB728" s="52">
        <v>0</v>
      </c>
      <c r="AC728" s="54">
        <v>3</v>
      </c>
      <c r="AD728" s="54">
        <v>41.101984197530868</v>
      </c>
      <c r="AE728" s="50">
        <v>41.101984197530868</v>
      </c>
      <c r="AF728" s="50">
        <v>37.6</v>
      </c>
      <c r="AG728" s="55">
        <v>37.6</v>
      </c>
      <c r="AH728" s="50">
        <v>8.8759905600000018</v>
      </c>
      <c r="AI728" s="52">
        <v>5.4636506518518519</v>
      </c>
      <c r="AJ728" s="49">
        <v>0</v>
      </c>
      <c r="AK728" s="50">
        <v>20.57263703703704</v>
      </c>
      <c r="AL728" s="50">
        <v>17.85511111111111</v>
      </c>
      <c r="AM728" s="50">
        <v>22.586666666666666</v>
      </c>
      <c r="AN728" s="50">
        <v>0</v>
      </c>
      <c r="AO728" s="50">
        <v>0</v>
      </c>
      <c r="AP728" s="50">
        <v>0</v>
      </c>
      <c r="AQ728" s="51">
        <v>0</v>
      </c>
      <c r="AR728" s="49">
        <v>8.4047400000000003</v>
      </c>
      <c r="AS728" s="50">
        <v>3.9020270270270272</v>
      </c>
      <c r="AT728" s="50">
        <v>4.8007400000000002</v>
      </c>
      <c r="AU728" s="50">
        <v>4.0609333333333337</v>
      </c>
      <c r="AV728" s="50">
        <v>82.866618888888894</v>
      </c>
      <c r="AW728" s="50">
        <v>0</v>
      </c>
      <c r="AX728" s="50">
        <v>5.0173333333333341</v>
      </c>
      <c r="AY728" s="50">
        <v>34.600519999999996</v>
      </c>
      <c r="AZ728" s="51">
        <v>0</v>
      </c>
      <c r="BA728" s="49">
        <v>0</v>
      </c>
      <c r="BB728" s="49">
        <v>0</v>
      </c>
      <c r="BC728" s="50">
        <v>0</v>
      </c>
      <c r="BD728" s="50">
        <v>0</v>
      </c>
      <c r="BE728" s="51">
        <v>0</v>
      </c>
      <c r="BF728" s="38"/>
      <c r="BG728" s="38"/>
      <c r="BK728" s="38"/>
      <c r="BL728" s="38"/>
      <c r="BM728" s="38"/>
      <c r="BN728" s="38"/>
      <c r="BO728" s="38"/>
      <c r="BP728" s="38"/>
      <c r="BQ728" s="38"/>
      <c r="BR728" s="38"/>
      <c r="BS728" s="38"/>
      <c r="BT728" s="38"/>
      <c r="BU728" s="38"/>
      <c r="BY728" s="38"/>
      <c r="BZ728" s="38"/>
      <c r="CJ728" s="38"/>
    </row>
    <row r="729" spans="2:88" x14ac:dyDescent="0.25">
      <c r="B729" s="8">
        <v>727</v>
      </c>
      <c r="C729" s="9" t="s">
        <v>12336</v>
      </c>
      <c r="D729" s="9" t="s">
        <v>12391</v>
      </c>
      <c r="E729" s="49">
        <v>17.199692500000005</v>
      </c>
      <c r="F729" s="50">
        <v>4.2883183333333337</v>
      </c>
      <c r="G729" s="50">
        <v>6.9037833333333332</v>
      </c>
      <c r="H729" s="51">
        <v>12.974400000000001</v>
      </c>
      <c r="I729" s="50">
        <v>0</v>
      </c>
      <c r="J729" s="50">
        <v>0</v>
      </c>
      <c r="K729" s="50">
        <v>8.7658820000000031</v>
      </c>
      <c r="L729" s="53">
        <v>6.1618842333333346</v>
      </c>
      <c r="M729" s="49">
        <v>6.1618842333333346</v>
      </c>
      <c r="N729" s="49">
        <v>1.0706149940533334</v>
      </c>
      <c r="O729" s="49">
        <v>1.7371279999999998</v>
      </c>
      <c r="P729" s="50">
        <v>0</v>
      </c>
      <c r="Q729" s="50">
        <v>0</v>
      </c>
      <c r="R729" s="50">
        <v>51.091293333333333</v>
      </c>
      <c r="S729" s="51">
        <v>0</v>
      </c>
      <c r="T729" s="50">
        <v>0</v>
      </c>
      <c r="U729" s="51">
        <v>8.1743666666666677</v>
      </c>
      <c r="V729" s="51">
        <v>0</v>
      </c>
      <c r="W729" s="50">
        <v>0</v>
      </c>
      <c r="X729" s="49">
        <v>0</v>
      </c>
      <c r="Y729" s="51">
        <v>17.341600000000003</v>
      </c>
      <c r="Z729" s="52">
        <v>0</v>
      </c>
      <c r="AA729" s="52">
        <v>0</v>
      </c>
      <c r="AB729" s="52">
        <v>0</v>
      </c>
      <c r="AC729" s="54">
        <v>3</v>
      </c>
      <c r="AD729" s="54">
        <v>51.377480246913585</v>
      </c>
      <c r="AE729" s="50">
        <v>51.377480246913585</v>
      </c>
      <c r="AF729" s="50">
        <v>47</v>
      </c>
      <c r="AG729" s="55">
        <v>47</v>
      </c>
      <c r="AH729" s="50">
        <v>8.8759905600000018</v>
      </c>
      <c r="AI729" s="52">
        <v>5.4636506518518519</v>
      </c>
      <c r="AJ729" s="49">
        <v>0</v>
      </c>
      <c r="AK729" s="50">
        <v>25.7157962962963</v>
      </c>
      <c r="AL729" s="50">
        <v>22.318888888888889</v>
      </c>
      <c r="AM729" s="50">
        <v>28.233333333333334</v>
      </c>
      <c r="AN729" s="50">
        <v>0</v>
      </c>
      <c r="AO729" s="50">
        <v>0</v>
      </c>
      <c r="AP729" s="50">
        <v>0</v>
      </c>
      <c r="AQ729" s="51">
        <v>0</v>
      </c>
      <c r="AR729" s="49">
        <v>8.4047400000000003</v>
      </c>
      <c r="AS729" s="50">
        <v>3.9020270270270272</v>
      </c>
      <c r="AT729" s="50">
        <v>4.8007400000000002</v>
      </c>
      <c r="AU729" s="50">
        <v>4.0609333333333337</v>
      </c>
      <c r="AV729" s="50">
        <v>82.866618888888894</v>
      </c>
      <c r="AW729" s="50">
        <v>0</v>
      </c>
      <c r="AX729" s="50">
        <v>5.0173333333333341</v>
      </c>
      <c r="AY729" s="50">
        <v>34.600519999999996</v>
      </c>
      <c r="AZ729" s="51">
        <v>0</v>
      </c>
      <c r="BA729" s="49">
        <v>0</v>
      </c>
      <c r="BB729" s="49">
        <v>0</v>
      </c>
      <c r="BC729" s="50">
        <v>0</v>
      </c>
      <c r="BD729" s="50">
        <v>0</v>
      </c>
      <c r="BE729" s="51">
        <v>0</v>
      </c>
      <c r="BF729" s="38"/>
      <c r="BG729" s="38"/>
      <c r="BK729" s="38"/>
      <c r="BL729" s="38"/>
      <c r="BM729" s="38"/>
      <c r="BN729" s="38"/>
      <c r="BO729" s="38"/>
      <c r="BP729" s="38"/>
      <c r="BQ729" s="38"/>
      <c r="BR729" s="38"/>
      <c r="BS729" s="38"/>
      <c r="BT729" s="38"/>
      <c r="BU729" s="38"/>
      <c r="BY729" s="38"/>
      <c r="BZ729" s="38"/>
      <c r="CJ729" s="38"/>
    </row>
    <row r="730" spans="2:88" x14ac:dyDescent="0.25">
      <c r="B730" s="8">
        <v>728</v>
      </c>
      <c r="C730" s="9" t="s">
        <v>12336</v>
      </c>
      <c r="D730" s="9" t="s">
        <v>12392</v>
      </c>
      <c r="E730" s="49">
        <v>20.639631000000005</v>
      </c>
      <c r="F730" s="50">
        <v>5.1459820000000001</v>
      </c>
      <c r="G730" s="50">
        <v>8.2845399999999998</v>
      </c>
      <c r="H730" s="51">
        <v>15.569280000000003</v>
      </c>
      <c r="I730" s="50">
        <v>0</v>
      </c>
      <c r="J730" s="50">
        <v>0</v>
      </c>
      <c r="K730" s="50">
        <v>10.519058400000004</v>
      </c>
      <c r="L730" s="53">
        <v>6.1618842333333346</v>
      </c>
      <c r="M730" s="49">
        <v>6.1618842333333346</v>
      </c>
      <c r="N730" s="49">
        <v>1.0706149940533334</v>
      </c>
      <c r="O730" s="49">
        <v>1.7371279999999998</v>
      </c>
      <c r="P730" s="50">
        <v>0</v>
      </c>
      <c r="Q730" s="50">
        <v>0</v>
      </c>
      <c r="R730" s="50">
        <v>51.091293333333333</v>
      </c>
      <c r="S730" s="51">
        <v>0</v>
      </c>
      <c r="T730" s="50">
        <v>0</v>
      </c>
      <c r="U730" s="51">
        <v>8.1743666666666677</v>
      </c>
      <c r="V730" s="51">
        <v>0</v>
      </c>
      <c r="W730" s="50">
        <v>0</v>
      </c>
      <c r="X730" s="49">
        <v>0</v>
      </c>
      <c r="Y730" s="51">
        <v>17.341600000000003</v>
      </c>
      <c r="Z730" s="52">
        <v>0</v>
      </c>
      <c r="AA730" s="52">
        <v>0</v>
      </c>
      <c r="AB730" s="52">
        <v>0</v>
      </c>
      <c r="AC730" s="54">
        <v>3</v>
      </c>
      <c r="AD730" s="54">
        <v>61.652976296296302</v>
      </c>
      <c r="AE730" s="50">
        <v>61.652976296296302</v>
      </c>
      <c r="AF730" s="50">
        <v>56.400000000000006</v>
      </c>
      <c r="AG730" s="55">
        <v>56.400000000000006</v>
      </c>
      <c r="AH730" s="50">
        <v>8.8759905600000018</v>
      </c>
      <c r="AI730" s="52">
        <v>5.4636506518518519</v>
      </c>
      <c r="AJ730" s="49">
        <v>0</v>
      </c>
      <c r="AK730" s="50">
        <v>30.858955555555561</v>
      </c>
      <c r="AL730" s="50">
        <v>26.782666666666664</v>
      </c>
      <c r="AM730" s="50">
        <v>33.879999999999995</v>
      </c>
      <c r="AN730" s="50">
        <v>0</v>
      </c>
      <c r="AO730" s="50">
        <v>0</v>
      </c>
      <c r="AP730" s="50">
        <v>0</v>
      </c>
      <c r="AQ730" s="51">
        <v>0</v>
      </c>
      <c r="AR730" s="49">
        <v>8.4047400000000003</v>
      </c>
      <c r="AS730" s="50">
        <v>3.9020270270270272</v>
      </c>
      <c r="AT730" s="50">
        <v>4.8007400000000002</v>
      </c>
      <c r="AU730" s="50">
        <v>5.0761666666666674</v>
      </c>
      <c r="AV730" s="50">
        <v>98.757358611111115</v>
      </c>
      <c r="AW730" s="50">
        <v>0</v>
      </c>
      <c r="AX730" s="50">
        <v>5.0173333333333341</v>
      </c>
      <c r="AY730" s="50">
        <v>34.600519999999996</v>
      </c>
      <c r="AZ730" s="51">
        <v>0</v>
      </c>
      <c r="BA730" s="49">
        <v>0</v>
      </c>
      <c r="BB730" s="49">
        <v>0</v>
      </c>
      <c r="BC730" s="50">
        <v>0</v>
      </c>
      <c r="BD730" s="50">
        <v>0</v>
      </c>
      <c r="BE730" s="51">
        <v>0</v>
      </c>
      <c r="BF730" s="38"/>
      <c r="BG730" s="38"/>
      <c r="BK730" s="38"/>
      <c r="BL730" s="38"/>
      <c r="BM730" s="38"/>
      <c r="BN730" s="38"/>
      <c r="BO730" s="38"/>
      <c r="BP730" s="38"/>
      <c r="BQ730" s="38"/>
      <c r="BR730" s="38"/>
      <c r="BS730" s="38"/>
      <c r="BT730" s="38"/>
      <c r="BU730" s="38"/>
      <c r="BY730" s="38"/>
      <c r="BZ730" s="38"/>
      <c r="CJ730" s="38"/>
    </row>
    <row r="731" spans="2:88" x14ac:dyDescent="0.25">
      <c r="B731" s="8">
        <v>729</v>
      </c>
      <c r="C731" s="9" t="s">
        <v>12336</v>
      </c>
      <c r="D731" s="9" t="s">
        <v>12393</v>
      </c>
      <c r="E731" s="49">
        <v>15.479723250000003</v>
      </c>
      <c r="F731" s="50">
        <v>3.8594865</v>
      </c>
      <c r="G731" s="50">
        <v>6.2134049999999998</v>
      </c>
      <c r="H731" s="51">
        <v>11.676960000000001</v>
      </c>
      <c r="I731" s="50">
        <v>0</v>
      </c>
      <c r="J731" s="50">
        <v>0</v>
      </c>
      <c r="K731" s="50">
        <v>7.8892938000000026</v>
      </c>
      <c r="L731" s="53">
        <v>9.2428263500000014</v>
      </c>
      <c r="M731" s="49">
        <v>9.2428263500000014</v>
      </c>
      <c r="N731" s="49">
        <v>1.3535408698222222</v>
      </c>
      <c r="O731" s="49">
        <v>2.6056919999999995</v>
      </c>
      <c r="P731" s="50">
        <v>0</v>
      </c>
      <c r="Q731" s="50">
        <v>0</v>
      </c>
      <c r="R731" s="50">
        <v>84.639939999999996</v>
      </c>
      <c r="S731" s="51">
        <v>0</v>
      </c>
      <c r="T731" s="50">
        <v>0</v>
      </c>
      <c r="U731" s="51">
        <v>8.7411133333333364</v>
      </c>
      <c r="V731" s="51">
        <v>0</v>
      </c>
      <c r="W731" s="50">
        <v>0</v>
      </c>
      <c r="X731" s="49">
        <v>0</v>
      </c>
      <c r="Y731" s="51">
        <v>30.796533333333336</v>
      </c>
      <c r="Z731" s="52">
        <v>0</v>
      </c>
      <c r="AA731" s="52">
        <v>0</v>
      </c>
      <c r="AB731" s="52">
        <v>0</v>
      </c>
      <c r="AC731" s="54">
        <v>3</v>
      </c>
      <c r="AD731" s="54">
        <v>46.23973222222223</v>
      </c>
      <c r="AE731" s="50">
        <v>46.23973222222223</v>
      </c>
      <c r="AF731" s="50">
        <v>42.300000000000004</v>
      </c>
      <c r="AG731" s="55">
        <v>42.300000000000004</v>
      </c>
      <c r="AH731" s="50">
        <v>13.313985840000004</v>
      </c>
      <c r="AI731" s="52">
        <v>8.180473837037038</v>
      </c>
      <c r="AJ731" s="49">
        <v>0</v>
      </c>
      <c r="AK731" s="50">
        <v>23.144216666666672</v>
      </c>
      <c r="AL731" s="50">
        <v>20.086999999999996</v>
      </c>
      <c r="AM731" s="50">
        <v>25.409999999999997</v>
      </c>
      <c r="AN731" s="50">
        <v>0</v>
      </c>
      <c r="AO731" s="50">
        <v>0</v>
      </c>
      <c r="AP731" s="50">
        <v>0</v>
      </c>
      <c r="AQ731" s="51">
        <v>0</v>
      </c>
      <c r="AR731" s="49">
        <v>12.60711</v>
      </c>
      <c r="AS731" s="50">
        <v>3.9020270270270272</v>
      </c>
      <c r="AT731" s="50">
        <v>7.2011099999999999</v>
      </c>
      <c r="AU731" s="50">
        <v>4.5685500000000001</v>
      </c>
      <c r="AV731" s="50">
        <v>100.46381875000002</v>
      </c>
      <c r="AW731" s="50">
        <v>0</v>
      </c>
      <c r="AX731" s="50">
        <v>7.5260000000000016</v>
      </c>
      <c r="AY731" s="50">
        <v>48.525563333333338</v>
      </c>
      <c r="AZ731" s="51">
        <v>0</v>
      </c>
      <c r="BA731" s="49">
        <v>0</v>
      </c>
      <c r="BB731" s="49">
        <v>0</v>
      </c>
      <c r="BC731" s="50">
        <v>0</v>
      </c>
      <c r="BD731" s="50">
        <v>0</v>
      </c>
      <c r="BE731" s="51">
        <v>0</v>
      </c>
      <c r="BF731" s="38"/>
      <c r="BG731" s="38"/>
      <c r="BK731" s="38"/>
      <c r="BL731" s="38"/>
      <c r="BM731" s="38"/>
      <c r="BN731" s="38"/>
      <c r="BO731" s="38"/>
      <c r="BP731" s="38"/>
      <c r="BQ731" s="38"/>
      <c r="BR731" s="38"/>
      <c r="BS731" s="38"/>
      <c r="BT731" s="38"/>
      <c r="BU731" s="38"/>
      <c r="BY731" s="38"/>
      <c r="BZ731" s="38"/>
      <c r="CJ731" s="38"/>
    </row>
    <row r="732" spans="2:88" x14ac:dyDescent="0.25">
      <c r="B732" s="8">
        <v>730</v>
      </c>
      <c r="C732" s="9" t="s">
        <v>12336</v>
      </c>
      <c r="D732" s="9" t="s">
        <v>12394</v>
      </c>
      <c r="E732" s="49">
        <v>20.639631000000005</v>
      </c>
      <c r="F732" s="50">
        <v>5.1459820000000001</v>
      </c>
      <c r="G732" s="50">
        <v>8.2845399999999998</v>
      </c>
      <c r="H732" s="51">
        <v>15.569280000000003</v>
      </c>
      <c r="I732" s="50">
        <v>0</v>
      </c>
      <c r="J732" s="50">
        <v>0</v>
      </c>
      <c r="K732" s="50">
        <v>10.519058400000004</v>
      </c>
      <c r="L732" s="53">
        <v>9.2428263500000014</v>
      </c>
      <c r="M732" s="49">
        <v>9.2428263500000014</v>
      </c>
      <c r="N732" s="49">
        <v>1.3535408698222222</v>
      </c>
      <c r="O732" s="49">
        <v>2.6056919999999995</v>
      </c>
      <c r="P732" s="50">
        <v>0</v>
      </c>
      <c r="Q732" s="50">
        <v>0</v>
      </c>
      <c r="R732" s="50">
        <v>84.639939999999996</v>
      </c>
      <c r="S732" s="51">
        <v>0</v>
      </c>
      <c r="T732" s="50">
        <v>0</v>
      </c>
      <c r="U732" s="51">
        <v>8.7411133333333364</v>
      </c>
      <c r="V732" s="51">
        <v>0</v>
      </c>
      <c r="W732" s="50">
        <v>0</v>
      </c>
      <c r="X732" s="49">
        <v>0</v>
      </c>
      <c r="Y732" s="51">
        <v>30.796533333333336</v>
      </c>
      <c r="Z732" s="52">
        <v>0</v>
      </c>
      <c r="AA732" s="52">
        <v>0</v>
      </c>
      <c r="AB732" s="52">
        <v>0</v>
      </c>
      <c r="AC732" s="54">
        <v>3</v>
      </c>
      <c r="AD732" s="54">
        <v>61.652976296296302</v>
      </c>
      <c r="AE732" s="50">
        <v>61.652976296296302</v>
      </c>
      <c r="AF732" s="50">
        <v>56.400000000000006</v>
      </c>
      <c r="AG732" s="55">
        <v>56.400000000000006</v>
      </c>
      <c r="AH732" s="50">
        <v>13.313985840000004</v>
      </c>
      <c r="AI732" s="52">
        <v>8.180473837037038</v>
      </c>
      <c r="AJ732" s="49">
        <v>0</v>
      </c>
      <c r="AK732" s="50">
        <v>30.858955555555561</v>
      </c>
      <c r="AL732" s="50">
        <v>26.782666666666664</v>
      </c>
      <c r="AM732" s="50">
        <v>33.879999999999995</v>
      </c>
      <c r="AN732" s="50">
        <v>0</v>
      </c>
      <c r="AO732" s="50">
        <v>0</v>
      </c>
      <c r="AP732" s="50">
        <v>0</v>
      </c>
      <c r="AQ732" s="51">
        <v>0</v>
      </c>
      <c r="AR732" s="49">
        <v>12.60711</v>
      </c>
      <c r="AS732" s="50">
        <v>3.9020270270270272</v>
      </c>
      <c r="AT732" s="50">
        <v>7.2011099999999999</v>
      </c>
      <c r="AU732" s="50">
        <v>6.0914000000000001</v>
      </c>
      <c r="AV732" s="50">
        <v>124.29992833333336</v>
      </c>
      <c r="AW732" s="50">
        <v>0</v>
      </c>
      <c r="AX732" s="50">
        <v>7.5260000000000016</v>
      </c>
      <c r="AY732" s="50">
        <v>48.525563333333338</v>
      </c>
      <c r="AZ732" s="51">
        <v>0</v>
      </c>
      <c r="BA732" s="49">
        <v>0</v>
      </c>
      <c r="BB732" s="49">
        <v>0</v>
      </c>
      <c r="BC732" s="50">
        <v>0</v>
      </c>
      <c r="BD732" s="50">
        <v>0</v>
      </c>
      <c r="BE732" s="51">
        <v>0</v>
      </c>
      <c r="BF732" s="38"/>
      <c r="BG732" s="38"/>
      <c r="BK732" s="38"/>
      <c r="BL732" s="38"/>
      <c r="BM732" s="38"/>
      <c r="BN732" s="38"/>
      <c r="BO732" s="38"/>
      <c r="BP732" s="38"/>
      <c r="BQ732" s="38"/>
      <c r="BR732" s="38"/>
      <c r="BS732" s="38"/>
      <c r="BT732" s="38"/>
      <c r="BU732" s="38"/>
      <c r="BY732" s="38"/>
      <c r="BZ732" s="38"/>
      <c r="CJ732" s="38"/>
    </row>
    <row r="733" spans="2:88" x14ac:dyDescent="0.25">
      <c r="B733" s="8">
        <v>731</v>
      </c>
      <c r="C733" s="9" t="s">
        <v>12336</v>
      </c>
      <c r="D733" s="9" t="s">
        <v>12395</v>
      </c>
      <c r="E733" s="49">
        <v>25.799538750000004</v>
      </c>
      <c r="F733" s="50">
        <v>6.4324775000000001</v>
      </c>
      <c r="G733" s="50">
        <v>10.355675</v>
      </c>
      <c r="H733" s="51">
        <v>19.461600000000004</v>
      </c>
      <c r="I733" s="50">
        <v>0</v>
      </c>
      <c r="J733" s="50">
        <v>0</v>
      </c>
      <c r="K733" s="50">
        <v>13.148823000000004</v>
      </c>
      <c r="L733" s="53">
        <v>9.2428263500000014</v>
      </c>
      <c r="M733" s="49">
        <v>9.2428263500000014</v>
      </c>
      <c r="N733" s="49">
        <v>1.3535408698222222</v>
      </c>
      <c r="O733" s="49">
        <v>2.6056919999999995</v>
      </c>
      <c r="P733" s="50">
        <v>0</v>
      </c>
      <c r="Q733" s="50">
        <v>0</v>
      </c>
      <c r="R733" s="50">
        <v>84.639939999999996</v>
      </c>
      <c r="S733" s="51">
        <v>0</v>
      </c>
      <c r="T733" s="50">
        <v>0</v>
      </c>
      <c r="U733" s="51">
        <v>8.7411133333333364</v>
      </c>
      <c r="V733" s="51">
        <v>0</v>
      </c>
      <c r="W733" s="50">
        <v>0</v>
      </c>
      <c r="X733" s="49">
        <v>0</v>
      </c>
      <c r="Y733" s="51">
        <v>30.796533333333336</v>
      </c>
      <c r="Z733" s="52">
        <v>0</v>
      </c>
      <c r="AA733" s="52">
        <v>0</v>
      </c>
      <c r="AB733" s="52">
        <v>0</v>
      </c>
      <c r="AC733" s="54">
        <v>3</v>
      </c>
      <c r="AD733" s="54">
        <v>77.066220370370374</v>
      </c>
      <c r="AE733" s="50">
        <v>77.066220370370374</v>
      </c>
      <c r="AF733" s="50">
        <v>70.5</v>
      </c>
      <c r="AG733" s="55">
        <v>70.5</v>
      </c>
      <c r="AH733" s="50">
        <v>13.313985840000004</v>
      </c>
      <c r="AI733" s="52">
        <v>8.180473837037038</v>
      </c>
      <c r="AJ733" s="49">
        <v>0</v>
      </c>
      <c r="AK733" s="50">
        <v>38.573694444444449</v>
      </c>
      <c r="AL733" s="50">
        <v>33.478333333333332</v>
      </c>
      <c r="AM733" s="50">
        <v>42.349999999999994</v>
      </c>
      <c r="AN733" s="50">
        <v>0</v>
      </c>
      <c r="AO733" s="50">
        <v>0</v>
      </c>
      <c r="AP733" s="50">
        <v>0</v>
      </c>
      <c r="AQ733" s="51">
        <v>0</v>
      </c>
      <c r="AR733" s="49">
        <v>12.60711</v>
      </c>
      <c r="AS733" s="50">
        <v>3.9020270270270272</v>
      </c>
      <c r="AT733" s="50">
        <v>7.2011099999999999</v>
      </c>
      <c r="AU733" s="50">
        <v>6.0914000000000001</v>
      </c>
      <c r="AV733" s="50">
        <v>124.29992833333336</v>
      </c>
      <c r="AW733" s="50">
        <v>0</v>
      </c>
      <c r="AX733" s="50">
        <v>7.5260000000000016</v>
      </c>
      <c r="AY733" s="50">
        <v>48.525563333333338</v>
      </c>
      <c r="AZ733" s="51">
        <v>0</v>
      </c>
      <c r="BA733" s="49">
        <v>0</v>
      </c>
      <c r="BB733" s="49">
        <v>0</v>
      </c>
      <c r="BC733" s="50">
        <v>0</v>
      </c>
      <c r="BD733" s="50">
        <v>0</v>
      </c>
      <c r="BE733" s="51">
        <v>0</v>
      </c>
      <c r="BF733" s="38"/>
      <c r="BG733" s="38"/>
      <c r="BK733" s="38"/>
      <c r="BL733" s="38"/>
      <c r="BM733" s="38"/>
      <c r="BN733" s="38"/>
      <c r="BO733" s="38"/>
      <c r="BP733" s="38"/>
      <c r="BQ733" s="38"/>
      <c r="BR733" s="38"/>
      <c r="BS733" s="38"/>
      <c r="BT733" s="38"/>
      <c r="BU733" s="38"/>
      <c r="BY733" s="38"/>
      <c r="BZ733" s="38"/>
      <c r="CJ733" s="38"/>
    </row>
    <row r="734" spans="2:88" x14ac:dyDescent="0.25">
      <c r="B734" s="8">
        <v>732</v>
      </c>
      <c r="C734" s="9" t="s">
        <v>12336</v>
      </c>
      <c r="D734" s="9" t="s">
        <v>12396</v>
      </c>
      <c r="E734" s="49">
        <v>30.959446500000006</v>
      </c>
      <c r="F734" s="50">
        <v>7.7189730000000001</v>
      </c>
      <c r="G734" s="50">
        <v>12.42681</v>
      </c>
      <c r="H734" s="51">
        <v>23.353920000000002</v>
      </c>
      <c r="I734" s="50">
        <v>0</v>
      </c>
      <c r="J734" s="50">
        <v>0</v>
      </c>
      <c r="K734" s="50">
        <v>15.778587600000005</v>
      </c>
      <c r="L734" s="53">
        <v>9.2428263500000014</v>
      </c>
      <c r="M734" s="49">
        <v>9.2428263500000014</v>
      </c>
      <c r="N734" s="49">
        <v>1.3535408698222222</v>
      </c>
      <c r="O734" s="49">
        <v>2.6056919999999995</v>
      </c>
      <c r="P734" s="50">
        <v>0</v>
      </c>
      <c r="Q734" s="50">
        <v>0</v>
      </c>
      <c r="R734" s="50">
        <v>84.639939999999996</v>
      </c>
      <c r="S734" s="51">
        <v>0</v>
      </c>
      <c r="T734" s="50">
        <v>0</v>
      </c>
      <c r="U734" s="51">
        <v>8.7411133333333364</v>
      </c>
      <c r="V734" s="51">
        <v>0</v>
      </c>
      <c r="W734" s="50">
        <v>0</v>
      </c>
      <c r="X734" s="49">
        <v>0</v>
      </c>
      <c r="Y734" s="51">
        <v>30.796533333333336</v>
      </c>
      <c r="Z734" s="52">
        <v>0</v>
      </c>
      <c r="AA734" s="52">
        <v>0</v>
      </c>
      <c r="AB734" s="52">
        <v>0</v>
      </c>
      <c r="AC734" s="54">
        <v>3</v>
      </c>
      <c r="AD734" s="54">
        <v>92.47946444444446</v>
      </c>
      <c r="AE734" s="50">
        <v>92.47946444444446</v>
      </c>
      <c r="AF734" s="50">
        <v>84.600000000000009</v>
      </c>
      <c r="AG734" s="55">
        <v>84.600000000000009</v>
      </c>
      <c r="AH734" s="50">
        <v>13.313985840000004</v>
      </c>
      <c r="AI734" s="52">
        <v>8.180473837037038</v>
      </c>
      <c r="AJ734" s="49">
        <v>0</v>
      </c>
      <c r="AK734" s="50">
        <v>46.288433333333344</v>
      </c>
      <c r="AL734" s="50">
        <v>40.173999999999992</v>
      </c>
      <c r="AM734" s="50">
        <v>50.819999999999993</v>
      </c>
      <c r="AN734" s="50">
        <v>0</v>
      </c>
      <c r="AO734" s="50">
        <v>0</v>
      </c>
      <c r="AP734" s="50">
        <v>0</v>
      </c>
      <c r="AQ734" s="51">
        <v>0</v>
      </c>
      <c r="AR734" s="49">
        <v>12.60711</v>
      </c>
      <c r="AS734" s="50">
        <v>3.9020270270270272</v>
      </c>
      <c r="AT734" s="50">
        <v>7.2011099999999999</v>
      </c>
      <c r="AU734" s="50">
        <v>7.6142500000000011</v>
      </c>
      <c r="AV734" s="50">
        <v>148.13603791666668</v>
      </c>
      <c r="AW734" s="50">
        <v>0</v>
      </c>
      <c r="AX734" s="50">
        <v>7.5260000000000016</v>
      </c>
      <c r="AY734" s="50">
        <v>48.525563333333338</v>
      </c>
      <c r="AZ734" s="51">
        <v>0</v>
      </c>
      <c r="BA734" s="49">
        <v>0</v>
      </c>
      <c r="BB734" s="49">
        <v>0</v>
      </c>
      <c r="BC734" s="50">
        <v>0</v>
      </c>
      <c r="BD734" s="50">
        <v>0</v>
      </c>
      <c r="BE734" s="51">
        <v>0</v>
      </c>
      <c r="BF734" s="38"/>
      <c r="BG734" s="38"/>
      <c r="BK734" s="38"/>
      <c r="BL734" s="38"/>
      <c r="BM734" s="38"/>
      <c r="BN734" s="38"/>
      <c r="BO734" s="38"/>
      <c r="BP734" s="38"/>
      <c r="BQ734" s="38"/>
      <c r="BR734" s="38"/>
      <c r="BS734" s="38"/>
      <c r="BT734" s="38"/>
      <c r="BU734" s="38"/>
      <c r="BY734" s="38"/>
      <c r="BZ734" s="38"/>
      <c r="CJ734" s="38"/>
    </row>
    <row r="735" spans="2:88" x14ac:dyDescent="0.25">
      <c r="B735" s="8">
        <v>733</v>
      </c>
      <c r="C735" s="9" t="s">
        <v>12336</v>
      </c>
      <c r="D735" s="9" t="s">
        <v>12397</v>
      </c>
      <c r="E735" s="49">
        <v>5.1599077500000012</v>
      </c>
      <c r="F735" s="50">
        <v>1.2864955</v>
      </c>
      <c r="G735" s="50">
        <v>4.1422699999999999</v>
      </c>
      <c r="H735" s="51">
        <v>3.8923200000000007</v>
      </c>
      <c r="I735" s="50">
        <v>0</v>
      </c>
      <c r="J735" s="50">
        <v>0</v>
      </c>
      <c r="K735" s="50">
        <v>2.629764600000001</v>
      </c>
      <c r="L735" s="53">
        <v>3.0809421166666673</v>
      </c>
      <c r="M735" s="49">
        <v>3.0809421166666673</v>
      </c>
      <c r="N735" s="49">
        <v>0.83968036245333333</v>
      </c>
      <c r="O735" s="49">
        <v>0.86856399999999989</v>
      </c>
      <c r="P735" s="50">
        <v>0</v>
      </c>
      <c r="Q735" s="50">
        <v>0</v>
      </c>
      <c r="R735" s="50">
        <v>17.259979999999999</v>
      </c>
      <c r="S735" s="51">
        <v>0</v>
      </c>
      <c r="T735" s="50">
        <v>0</v>
      </c>
      <c r="U735" s="51">
        <v>3.2444833333333336</v>
      </c>
      <c r="V735" s="51">
        <v>0</v>
      </c>
      <c r="W735" s="50">
        <v>0</v>
      </c>
      <c r="X735" s="49">
        <v>0</v>
      </c>
      <c r="Y735" s="51">
        <v>10.614133333333333</v>
      </c>
      <c r="Z735" s="52">
        <v>0</v>
      </c>
      <c r="AA735" s="52">
        <v>0</v>
      </c>
      <c r="AB735" s="52">
        <v>0</v>
      </c>
      <c r="AC735" s="54">
        <v>3</v>
      </c>
      <c r="AD735" s="54">
        <v>15.413244074074075</v>
      </c>
      <c r="AE735" s="50">
        <v>15.413244074074075</v>
      </c>
      <c r="AF735" s="50">
        <v>14.100000000000001</v>
      </c>
      <c r="AG735" s="55">
        <v>14.100000000000001</v>
      </c>
      <c r="AH735" s="50">
        <v>4.4379952800000009</v>
      </c>
      <c r="AI735" s="52">
        <v>2.7468274666666663</v>
      </c>
      <c r="AJ735" s="49">
        <v>0</v>
      </c>
      <c r="AK735" s="50">
        <v>7.7147388888888901</v>
      </c>
      <c r="AL735" s="50">
        <v>6.695666666666666</v>
      </c>
      <c r="AM735" s="50">
        <v>0</v>
      </c>
      <c r="AN735" s="50">
        <v>11.539160000000001</v>
      </c>
      <c r="AO735" s="50">
        <v>2.3023255813953494</v>
      </c>
      <c r="AP735" s="50">
        <v>7.2424499999999998</v>
      </c>
      <c r="AQ735" s="51">
        <v>3.268333333333334</v>
      </c>
      <c r="AR735" s="49">
        <v>4.2023700000000002</v>
      </c>
      <c r="AS735" s="50">
        <v>3.9020270270270272</v>
      </c>
      <c r="AT735" s="50">
        <v>2.4003700000000001</v>
      </c>
      <c r="AU735" s="50">
        <v>1.52285</v>
      </c>
      <c r="AV735" s="50">
        <v>33.487939583333336</v>
      </c>
      <c r="AW735" s="50">
        <v>0</v>
      </c>
      <c r="AX735" s="50">
        <v>2.508666666666667</v>
      </c>
      <c r="AY735" s="50">
        <v>15.789230000000002</v>
      </c>
      <c r="AZ735" s="51">
        <v>0</v>
      </c>
      <c r="BA735" s="49">
        <v>0</v>
      </c>
      <c r="BB735" s="49">
        <v>0</v>
      </c>
      <c r="BC735" s="50">
        <v>0</v>
      </c>
      <c r="BD735" s="50">
        <v>0</v>
      </c>
      <c r="BE735" s="51">
        <v>0</v>
      </c>
      <c r="BF735" s="38"/>
      <c r="BG735" s="38"/>
      <c r="BK735" s="38"/>
      <c r="BL735" s="38"/>
      <c r="BM735" s="38"/>
      <c r="BN735" s="38"/>
      <c r="BO735" s="38"/>
      <c r="BP735" s="38"/>
      <c r="BQ735" s="38"/>
      <c r="BR735" s="38"/>
      <c r="BS735" s="38"/>
      <c r="BT735" s="38"/>
      <c r="BU735" s="38"/>
      <c r="BY735" s="38"/>
      <c r="BZ735" s="38"/>
      <c r="CJ735" s="38"/>
    </row>
    <row r="736" spans="2:88" x14ac:dyDescent="0.25">
      <c r="B736" s="8">
        <v>734</v>
      </c>
      <c r="C736" s="9" t="s">
        <v>12336</v>
      </c>
      <c r="D736" s="9" t="s">
        <v>12398</v>
      </c>
      <c r="E736" s="49">
        <v>6.8798770000000014</v>
      </c>
      <c r="F736" s="50">
        <v>1.7153273333333334</v>
      </c>
      <c r="G736" s="50">
        <v>5.5230266666666665</v>
      </c>
      <c r="H736" s="51">
        <v>5.1897600000000006</v>
      </c>
      <c r="I736" s="50">
        <v>0</v>
      </c>
      <c r="J736" s="50">
        <v>0</v>
      </c>
      <c r="K736" s="50">
        <v>3.5063528000000015</v>
      </c>
      <c r="L736" s="53">
        <v>3.0809421166666673</v>
      </c>
      <c r="M736" s="49">
        <v>3.0809421166666673</v>
      </c>
      <c r="N736" s="49">
        <v>0.83968036245333333</v>
      </c>
      <c r="O736" s="49">
        <v>0.86856399999999989</v>
      </c>
      <c r="P736" s="50">
        <v>0</v>
      </c>
      <c r="Q736" s="50">
        <v>0</v>
      </c>
      <c r="R736" s="50">
        <v>17.259979999999999</v>
      </c>
      <c r="S736" s="51">
        <v>0</v>
      </c>
      <c r="T736" s="50">
        <v>0</v>
      </c>
      <c r="U736" s="51">
        <v>3.2444833333333336</v>
      </c>
      <c r="V736" s="51">
        <v>0</v>
      </c>
      <c r="W736" s="50">
        <v>0</v>
      </c>
      <c r="X736" s="49">
        <v>0</v>
      </c>
      <c r="Y736" s="51">
        <v>10.614133333333333</v>
      </c>
      <c r="Z736" s="52">
        <v>0</v>
      </c>
      <c r="AA736" s="52">
        <v>0</v>
      </c>
      <c r="AB736" s="52">
        <v>0</v>
      </c>
      <c r="AC736" s="54">
        <v>3</v>
      </c>
      <c r="AD736" s="54">
        <v>20.550992098765434</v>
      </c>
      <c r="AE736" s="50">
        <v>20.550992098765434</v>
      </c>
      <c r="AF736" s="50">
        <v>18.8</v>
      </c>
      <c r="AG736" s="55">
        <v>18.8</v>
      </c>
      <c r="AH736" s="50">
        <v>4.4379952800000009</v>
      </c>
      <c r="AI736" s="52">
        <v>2.7468274666666663</v>
      </c>
      <c r="AJ736" s="49">
        <v>0</v>
      </c>
      <c r="AK736" s="50">
        <v>10.28631851851852</v>
      </c>
      <c r="AL736" s="50">
        <v>8.9275555555555552</v>
      </c>
      <c r="AM736" s="50">
        <v>0</v>
      </c>
      <c r="AN736" s="50">
        <v>15.385546666666668</v>
      </c>
      <c r="AO736" s="50">
        <v>3.0697674418604657</v>
      </c>
      <c r="AP736" s="50">
        <v>9.6565999999999992</v>
      </c>
      <c r="AQ736" s="51">
        <v>4.3577777777777786</v>
      </c>
      <c r="AR736" s="49">
        <v>4.2023700000000002</v>
      </c>
      <c r="AS736" s="50">
        <v>3.9020270270270272</v>
      </c>
      <c r="AT736" s="50">
        <v>2.4003700000000001</v>
      </c>
      <c r="AU736" s="50">
        <v>2.0304666666666669</v>
      </c>
      <c r="AV736" s="50">
        <v>41.433309444444447</v>
      </c>
      <c r="AW736" s="50">
        <v>0</v>
      </c>
      <c r="AX736" s="50">
        <v>2.508666666666667</v>
      </c>
      <c r="AY736" s="50">
        <v>15.789230000000002</v>
      </c>
      <c r="AZ736" s="51">
        <v>0</v>
      </c>
      <c r="BA736" s="49">
        <v>0</v>
      </c>
      <c r="BB736" s="49">
        <v>0</v>
      </c>
      <c r="BC736" s="50">
        <v>0</v>
      </c>
      <c r="BD736" s="50">
        <v>0</v>
      </c>
      <c r="BE736" s="51">
        <v>0</v>
      </c>
      <c r="BF736" s="38"/>
      <c r="BG736" s="38"/>
      <c r="BK736" s="38"/>
      <c r="BL736" s="38"/>
      <c r="BM736" s="38"/>
      <c r="BN736" s="38"/>
      <c r="BO736" s="38"/>
      <c r="BP736" s="38"/>
      <c r="BQ736" s="38"/>
      <c r="BR736" s="38"/>
      <c r="BS736" s="38"/>
      <c r="BT736" s="38"/>
      <c r="BU736" s="38"/>
      <c r="BY736" s="38"/>
      <c r="BZ736" s="38"/>
      <c r="CJ736" s="38"/>
    </row>
    <row r="737" spans="2:88" x14ac:dyDescent="0.25">
      <c r="B737" s="8">
        <v>735</v>
      </c>
      <c r="C737" s="9" t="s">
        <v>12336</v>
      </c>
      <c r="D737" s="9" t="s">
        <v>12399</v>
      </c>
      <c r="E737" s="49">
        <v>8.5998462500000024</v>
      </c>
      <c r="F737" s="50">
        <v>2.1441591666666668</v>
      </c>
      <c r="G737" s="50">
        <v>6.9037833333333332</v>
      </c>
      <c r="H737" s="51">
        <v>6.4872000000000005</v>
      </c>
      <c r="I737" s="50">
        <v>0</v>
      </c>
      <c r="J737" s="50">
        <v>0</v>
      </c>
      <c r="K737" s="50">
        <v>4.3829410000000015</v>
      </c>
      <c r="L737" s="53">
        <v>3.0809421166666673</v>
      </c>
      <c r="M737" s="49">
        <v>3.0809421166666673</v>
      </c>
      <c r="N737" s="49">
        <v>0.83968036245333333</v>
      </c>
      <c r="O737" s="49">
        <v>0.86856399999999989</v>
      </c>
      <c r="P737" s="50">
        <v>0</v>
      </c>
      <c r="Q737" s="50">
        <v>0</v>
      </c>
      <c r="R737" s="50">
        <v>17.259979999999999</v>
      </c>
      <c r="S737" s="51">
        <v>0</v>
      </c>
      <c r="T737" s="50">
        <v>0</v>
      </c>
      <c r="U737" s="51">
        <v>3.2444833333333336</v>
      </c>
      <c r="V737" s="51">
        <v>0</v>
      </c>
      <c r="W737" s="50">
        <v>0</v>
      </c>
      <c r="X737" s="49">
        <v>0</v>
      </c>
      <c r="Y737" s="51">
        <v>10.614133333333333</v>
      </c>
      <c r="Z737" s="52">
        <v>0</v>
      </c>
      <c r="AA737" s="52">
        <v>0</v>
      </c>
      <c r="AB737" s="52">
        <v>0</v>
      </c>
      <c r="AC737" s="54">
        <v>3</v>
      </c>
      <c r="AD737" s="54">
        <v>25.688740123456792</v>
      </c>
      <c r="AE737" s="50">
        <v>25.688740123456792</v>
      </c>
      <c r="AF737" s="50">
        <v>23.5</v>
      </c>
      <c r="AG737" s="55">
        <v>23.5</v>
      </c>
      <c r="AH737" s="50">
        <v>4.4379952800000009</v>
      </c>
      <c r="AI737" s="52">
        <v>2.7468274666666663</v>
      </c>
      <c r="AJ737" s="49">
        <v>0</v>
      </c>
      <c r="AK737" s="50">
        <v>12.85789814814815</v>
      </c>
      <c r="AL737" s="50">
        <v>11.159444444444444</v>
      </c>
      <c r="AM737" s="50">
        <v>0</v>
      </c>
      <c r="AN737" s="50">
        <v>19.231933333333334</v>
      </c>
      <c r="AO737" s="50">
        <v>3.837209302325582</v>
      </c>
      <c r="AP737" s="50">
        <v>12.070749999999999</v>
      </c>
      <c r="AQ737" s="51">
        <v>5.4472222222222229</v>
      </c>
      <c r="AR737" s="49">
        <v>4.2023700000000002</v>
      </c>
      <c r="AS737" s="50">
        <v>3.9020270270270272</v>
      </c>
      <c r="AT737" s="50">
        <v>2.4003700000000001</v>
      </c>
      <c r="AU737" s="50">
        <v>2.0304666666666669</v>
      </c>
      <c r="AV737" s="50">
        <v>41.433309444444447</v>
      </c>
      <c r="AW737" s="50">
        <v>0</v>
      </c>
      <c r="AX737" s="50">
        <v>2.508666666666667</v>
      </c>
      <c r="AY737" s="50">
        <v>15.789230000000002</v>
      </c>
      <c r="AZ737" s="51">
        <v>0</v>
      </c>
      <c r="BA737" s="49">
        <v>0</v>
      </c>
      <c r="BB737" s="49">
        <v>0</v>
      </c>
      <c r="BC737" s="50">
        <v>0</v>
      </c>
      <c r="BD737" s="50">
        <v>0</v>
      </c>
      <c r="BE737" s="51">
        <v>0</v>
      </c>
      <c r="BF737" s="38"/>
      <c r="BG737" s="38"/>
      <c r="BK737" s="38"/>
      <c r="BL737" s="38"/>
      <c r="BM737" s="38"/>
      <c r="BN737" s="38"/>
      <c r="BO737" s="38"/>
      <c r="BP737" s="38"/>
      <c r="BQ737" s="38"/>
      <c r="BR737" s="38"/>
      <c r="BS737" s="38"/>
      <c r="BT737" s="38"/>
      <c r="BU737" s="38"/>
      <c r="BY737" s="38"/>
      <c r="BZ737" s="38"/>
      <c r="CJ737" s="38"/>
    </row>
    <row r="738" spans="2:88" x14ac:dyDescent="0.25">
      <c r="B738" s="8">
        <v>736</v>
      </c>
      <c r="C738" s="9" t="s">
        <v>12336</v>
      </c>
      <c r="D738" s="9" t="s">
        <v>12400</v>
      </c>
      <c r="E738" s="49">
        <v>10.319815500000002</v>
      </c>
      <c r="F738" s="50">
        <v>2.572991</v>
      </c>
      <c r="G738" s="50">
        <v>8.2845399999999998</v>
      </c>
      <c r="H738" s="51">
        <v>7.7846400000000013</v>
      </c>
      <c r="I738" s="50">
        <v>0</v>
      </c>
      <c r="J738" s="50">
        <v>0</v>
      </c>
      <c r="K738" s="50">
        <v>5.259529200000002</v>
      </c>
      <c r="L738" s="53">
        <v>3.0809421166666673</v>
      </c>
      <c r="M738" s="49">
        <v>3.0809421166666673</v>
      </c>
      <c r="N738" s="49">
        <v>0.83968036245333333</v>
      </c>
      <c r="O738" s="49">
        <v>0.86856399999999989</v>
      </c>
      <c r="P738" s="50">
        <v>0</v>
      </c>
      <c r="Q738" s="50">
        <v>0</v>
      </c>
      <c r="R738" s="50">
        <v>17.259979999999999</v>
      </c>
      <c r="S738" s="51">
        <v>0</v>
      </c>
      <c r="T738" s="50">
        <v>0</v>
      </c>
      <c r="U738" s="51">
        <v>3.2444833333333336</v>
      </c>
      <c r="V738" s="51">
        <v>0</v>
      </c>
      <c r="W738" s="50">
        <v>0</v>
      </c>
      <c r="X738" s="49">
        <v>0</v>
      </c>
      <c r="Y738" s="51">
        <v>10.614133333333333</v>
      </c>
      <c r="Z738" s="52">
        <v>0</v>
      </c>
      <c r="AA738" s="52">
        <v>0</v>
      </c>
      <c r="AB738" s="52">
        <v>0</v>
      </c>
      <c r="AC738" s="54">
        <v>3</v>
      </c>
      <c r="AD738" s="54">
        <v>30.826488148148151</v>
      </c>
      <c r="AE738" s="50">
        <v>30.826488148148151</v>
      </c>
      <c r="AF738" s="50">
        <v>28.200000000000003</v>
      </c>
      <c r="AG738" s="55">
        <v>28.200000000000003</v>
      </c>
      <c r="AH738" s="50">
        <v>4.4379952800000009</v>
      </c>
      <c r="AI738" s="52">
        <v>2.7468274666666663</v>
      </c>
      <c r="AJ738" s="49">
        <v>0</v>
      </c>
      <c r="AK738" s="50">
        <v>15.42947777777778</v>
      </c>
      <c r="AL738" s="50">
        <v>13.391333333333332</v>
      </c>
      <c r="AM738" s="50">
        <v>0</v>
      </c>
      <c r="AN738" s="50">
        <v>23.078320000000001</v>
      </c>
      <c r="AO738" s="50">
        <v>4.6046511627906987</v>
      </c>
      <c r="AP738" s="50">
        <v>14.4849</v>
      </c>
      <c r="AQ738" s="51">
        <v>6.536666666666668</v>
      </c>
      <c r="AR738" s="49">
        <v>4.2023700000000002</v>
      </c>
      <c r="AS738" s="50">
        <v>3.9020270270270272</v>
      </c>
      <c r="AT738" s="50">
        <v>2.4003700000000001</v>
      </c>
      <c r="AU738" s="50">
        <v>2.5380833333333337</v>
      </c>
      <c r="AV738" s="50">
        <v>49.378679305555558</v>
      </c>
      <c r="AW738" s="50">
        <v>0</v>
      </c>
      <c r="AX738" s="50">
        <v>2.508666666666667</v>
      </c>
      <c r="AY738" s="50">
        <v>15.789230000000002</v>
      </c>
      <c r="AZ738" s="51">
        <v>0</v>
      </c>
      <c r="BA738" s="49">
        <v>0</v>
      </c>
      <c r="BB738" s="49">
        <v>0</v>
      </c>
      <c r="BC738" s="50">
        <v>0</v>
      </c>
      <c r="BD738" s="50">
        <v>0</v>
      </c>
      <c r="BE738" s="51">
        <v>0</v>
      </c>
      <c r="BF738" s="38"/>
      <c r="BG738" s="38"/>
      <c r="BK738" s="38"/>
      <c r="BL738" s="38"/>
      <c r="BM738" s="38"/>
      <c r="BN738" s="38"/>
      <c r="BO738" s="38"/>
      <c r="BP738" s="38"/>
      <c r="BQ738" s="38"/>
      <c r="BR738" s="38"/>
      <c r="BS738" s="38"/>
      <c r="BT738" s="38"/>
      <c r="BU738" s="38"/>
      <c r="BY738" s="38"/>
      <c r="BZ738" s="38"/>
      <c r="CJ738" s="38"/>
    </row>
    <row r="739" spans="2:88" x14ac:dyDescent="0.25">
      <c r="B739" s="8">
        <v>737</v>
      </c>
      <c r="C739" s="9" t="s">
        <v>12336</v>
      </c>
      <c r="D739" s="9" t="s">
        <v>12401</v>
      </c>
      <c r="E739" s="49">
        <v>10.319815500000002</v>
      </c>
      <c r="F739" s="50">
        <v>2.572991</v>
      </c>
      <c r="G739" s="50">
        <v>8.2845399999999998</v>
      </c>
      <c r="H739" s="51">
        <v>7.7846400000000013</v>
      </c>
      <c r="I739" s="50">
        <v>0</v>
      </c>
      <c r="J739" s="50">
        <v>0</v>
      </c>
      <c r="K739" s="50">
        <v>5.259529200000002</v>
      </c>
      <c r="L739" s="53">
        <v>6.1618842333333346</v>
      </c>
      <c r="M739" s="49">
        <v>6.1618842333333346</v>
      </c>
      <c r="N739" s="49">
        <v>1.0706149940533334</v>
      </c>
      <c r="O739" s="49">
        <v>1.7371279999999998</v>
      </c>
      <c r="P739" s="50">
        <v>0</v>
      </c>
      <c r="Q739" s="50">
        <v>0</v>
      </c>
      <c r="R739" s="50">
        <v>51.091293333333333</v>
      </c>
      <c r="S739" s="51">
        <v>0</v>
      </c>
      <c r="T739" s="50">
        <v>0</v>
      </c>
      <c r="U739" s="51">
        <v>8.1743666666666677</v>
      </c>
      <c r="V739" s="51">
        <v>0</v>
      </c>
      <c r="W739" s="50">
        <v>0</v>
      </c>
      <c r="X739" s="49">
        <v>0</v>
      </c>
      <c r="Y739" s="51">
        <v>17.341600000000003</v>
      </c>
      <c r="Z739" s="52">
        <v>0</v>
      </c>
      <c r="AA739" s="52">
        <v>0</v>
      </c>
      <c r="AB739" s="52">
        <v>0</v>
      </c>
      <c r="AC739" s="54">
        <v>3</v>
      </c>
      <c r="AD739" s="54">
        <v>30.826488148148151</v>
      </c>
      <c r="AE739" s="50">
        <v>30.826488148148151</v>
      </c>
      <c r="AF739" s="50">
        <v>28.200000000000003</v>
      </c>
      <c r="AG739" s="55">
        <v>28.200000000000003</v>
      </c>
      <c r="AH739" s="50">
        <v>8.8759905600000018</v>
      </c>
      <c r="AI739" s="52">
        <v>5.4636506518518519</v>
      </c>
      <c r="AJ739" s="49">
        <v>0</v>
      </c>
      <c r="AK739" s="50">
        <v>15.42947777777778</v>
      </c>
      <c r="AL739" s="50">
        <v>13.391333333333332</v>
      </c>
      <c r="AM739" s="50">
        <v>0</v>
      </c>
      <c r="AN739" s="50">
        <v>23.078320000000001</v>
      </c>
      <c r="AO739" s="50">
        <v>4.6046511627906987</v>
      </c>
      <c r="AP739" s="50">
        <v>14.4849</v>
      </c>
      <c r="AQ739" s="51">
        <v>6.536666666666668</v>
      </c>
      <c r="AR739" s="49">
        <v>8.4047400000000003</v>
      </c>
      <c r="AS739" s="50">
        <v>3.9020270270270272</v>
      </c>
      <c r="AT739" s="50">
        <v>4.8007400000000002</v>
      </c>
      <c r="AU739" s="50">
        <v>3.0457000000000001</v>
      </c>
      <c r="AV739" s="50">
        <v>66.975879166666672</v>
      </c>
      <c r="AW739" s="50">
        <v>0</v>
      </c>
      <c r="AX739" s="50">
        <v>5.0173333333333341</v>
      </c>
      <c r="AY739" s="50">
        <v>34.600519999999996</v>
      </c>
      <c r="AZ739" s="51">
        <v>0</v>
      </c>
      <c r="BA739" s="49">
        <v>0</v>
      </c>
      <c r="BB739" s="49">
        <v>0</v>
      </c>
      <c r="BC739" s="50">
        <v>0</v>
      </c>
      <c r="BD739" s="50">
        <v>0</v>
      </c>
      <c r="BE739" s="51">
        <v>0</v>
      </c>
      <c r="BF739" s="38"/>
      <c r="BG739" s="38"/>
      <c r="BK739" s="38"/>
      <c r="BL739" s="38"/>
      <c r="BM739" s="38"/>
      <c r="BN739" s="38"/>
      <c r="BO739" s="38"/>
      <c r="BP739" s="38"/>
      <c r="BQ739" s="38"/>
      <c r="BR739" s="38"/>
      <c r="BS739" s="38"/>
      <c r="BT739" s="38"/>
      <c r="BU739" s="38"/>
      <c r="BY739" s="38"/>
      <c r="BZ739" s="38"/>
      <c r="CJ739" s="38"/>
    </row>
    <row r="740" spans="2:88" x14ac:dyDescent="0.25">
      <c r="B740" s="8">
        <v>738</v>
      </c>
      <c r="C740" s="9" t="s">
        <v>12336</v>
      </c>
      <c r="D740" s="9" t="s">
        <v>12402</v>
      </c>
      <c r="E740" s="49">
        <v>13.759754000000003</v>
      </c>
      <c r="F740" s="50">
        <v>3.4306546666666669</v>
      </c>
      <c r="G740" s="50">
        <v>11.046053333333333</v>
      </c>
      <c r="H740" s="51">
        <v>10.379520000000001</v>
      </c>
      <c r="I740" s="50">
        <v>0</v>
      </c>
      <c r="J740" s="50">
        <v>0</v>
      </c>
      <c r="K740" s="50">
        <v>7.012705600000003</v>
      </c>
      <c r="L740" s="53">
        <v>6.1618842333333346</v>
      </c>
      <c r="M740" s="49">
        <v>6.1618842333333346</v>
      </c>
      <c r="N740" s="49">
        <v>1.0706149940533334</v>
      </c>
      <c r="O740" s="49">
        <v>1.7371279999999998</v>
      </c>
      <c r="P740" s="50">
        <v>0</v>
      </c>
      <c r="Q740" s="50">
        <v>0</v>
      </c>
      <c r="R740" s="50">
        <v>51.091293333333333</v>
      </c>
      <c r="S740" s="51">
        <v>0</v>
      </c>
      <c r="T740" s="50">
        <v>0</v>
      </c>
      <c r="U740" s="51">
        <v>8.1743666666666677</v>
      </c>
      <c r="V740" s="51">
        <v>0</v>
      </c>
      <c r="W740" s="50">
        <v>0</v>
      </c>
      <c r="X740" s="49">
        <v>0</v>
      </c>
      <c r="Y740" s="51">
        <v>17.341600000000003</v>
      </c>
      <c r="Z740" s="52">
        <v>0</v>
      </c>
      <c r="AA740" s="52">
        <v>0</v>
      </c>
      <c r="AB740" s="52">
        <v>0</v>
      </c>
      <c r="AC740" s="54">
        <v>3</v>
      </c>
      <c r="AD740" s="54">
        <v>41.101984197530868</v>
      </c>
      <c r="AE740" s="50">
        <v>41.101984197530868</v>
      </c>
      <c r="AF740" s="50">
        <v>37.6</v>
      </c>
      <c r="AG740" s="55">
        <v>37.6</v>
      </c>
      <c r="AH740" s="50">
        <v>8.8759905600000018</v>
      </c>
      <c r="AI740" s="52">
        <v>5.4636506518518519</v>
      </c>
      <c r="AJ740" s="49">
        <v>0</v>
      </c>
      <c r="AK740" s="50">
        <v>20.57263703703704</v>
      </c>
      <c r="AL740" s="50">
        <v>17.85511111111111</v>
      </c>
      <c r="AM740" s="50">
        <v>0</v>
      </c>
      <c r="AN740" s="50">
        <v>30.771093333333337</v>
      </c>
      <c r="AO740" s="50">
        <v>6.1395348837209314</v>
      </c>
      <c r="AP740" s="50">
        <v>19.313199999999998</v>
      </c>
      <c r="AQ740" s="51">
        <v>8.7155555555555573</v>
      </c>
      <c r="AR740" s="49">
        <v>8.4047400000000003</v>
      </c>
      <c r="AS740" s="50">
        <v>3.9020270270270272</v>
      </c>
      <c r="AT740" s="50">
        <v>4.8007400000000002</v>
      </c>
      <c r="AU740" s="50">
        <v>4.0609333333333337</v>
      </c>
      <c r="AV740" s="50">
        <v>82.866618888888894</v>
      </c>
      <c r="AW740" s="50">
        <v>0</v>
      </c>
      <c r="AX740" s="50">
        <v>5.0173333333333341</v>
      </c>
      <c r="AY740" s="50">
        <v>34.600519999999996</v>
      </c>
      <c r="AZ740" s="51">
        <v>0</v>
      </c>
      <c r="BA740" s="49">
        <v>0</v>
      </c>
      <c r="BB740" s="49">
        <v>0</v>
      </c>
      <c r="BC740" s="50">
        <v>0</v>
      </c>
      <c r="BD740" s="50">
        <v>0</v>
      </c>
      <c r="BE740" s="51">
        <v>0</v>
      </c>
      <c r="BF740" s="38"/>
      <c r="BG740" s="38"/>
      <c r="BK740" s="38"/>
      <c r="BL740" s="38"/>
      <c r="BM740" s="38"/>
      <c r="BN740" s="38"/>
      <c r="BO740" s="38"/>
      <c r="BP740" s="38"/>
      <c r="BQ740" s="38"/>
      <c r="BR740" s="38"/>
      <c r="BS740" s="38"/>
      <c r="BT740" s="38"/>
      <c r="BU740" s="38"/>
      <c r="BY740" s="38"/>
      <c r="BZ740" s="38"/>
      <c r="CJ740" s="38"/>
    </row>
    <row r="741" spans="2:88" x14ac:dyDescent="0.25">
      <c r="B741" s="8">
        <v>739</v>
      </c>
      <c r="C741" s="9" t="s">
        <v>12336</v>
      </c>
      <c r="D741" s="9" t="s">
        <v>12403</v>
      </c>
      <c r="E741" s="49">
        <v>17.199692500000005</v>
      </c>
      <c r="F741" s="50">
        <v>4.2883183333333337</v>
      </c>
      <c r="G741" s="50">
        <v>13.807566666666666</v>
      </c>
      <c r="H741" s="51">
        <v>12.974400000000001</v>
      </c>
      <c r="I741" s="50">
        <v>0</v>
      </c>
      <c r="J741" s="50">
        <v>0</v>
      </c>
      <c r="K741" s="50">
        <v>8.7658820000000031</v>
      </c>
      <c r="L741" s="53">
        <v>6.1618842333333346</v>
      </c>
      <c r="M741" s="49">
        <v>6.1618842333333346</v>
      </c>
      <c r="N741" s="49">
        <v>1.0706149940533334</v>
      </c>
      <c r="O741" s="49">
        <v>1.7371279999999998</v>
      </c>
      <c r="P741" s="50">
        <v>0</v>
      </c>
      <c r="Q741" s="50">
        <v>0</v>
      </c>
      <c r="R741" s="50">
        <v>51.091293333333333</v>
      </c>
      <c r="S741" s="51">
        <v>0</v>
      </c>
      <c r="T741" s="50">
        <v>0</v>
      </c>
      <c r="U741" s="51">
        <v>8.1743666666666677</v>
      </c>
      <c r="V741" s="51">
        <v>0</v>
      </c>
      <c r="W741" s="50">
        <v>0</v>
      </c>
      <c r="X741" s="49">
        <v>0</v>
      </c>
      <c r="Y741" s="51">
        <v>17.341600000000003</v>
      </c>
      <c r="Z741" s="52">
        <v>0</v>
      </c>
      <c r="AA741" s="52">
        <v>0</v>
      </c>
      <c r="AB741" s="52">
        <v>0</v>
      </c>
      <c r="AC741" s="54">
        <v>3</v>
      </c>
      <c r="AD741" s="54">
        <v>51.377480246913585</v>
      </c>
      <c r="AE741" s="50">
        <v>51.377480246913585</v>
      </c>
      <c r="AF741" s="50">
        <v>47</v>
      </c>
      <c r="AG741" s="55">
        <v>47</v>
      </c>
      <c r="AH741" s="50">
        <v>8.8759905600000018</v>
      </c>
      <c r="AI741" s="52">
        <v>5.4636506518518519</v>
      </c>
      <c r="AJ741" s="49">
        <v>0</v>
      </c>
      <c r="AK741" s="50">
        <v>25.7157962962963</v>
      </c>
      <c r="AL741" s="50">
        <v>22.318888888888889</v>
      </c>
      <c r="AM741" s="50">
        <v>0</v>
      </c>
      <c r="AN741" s="50">
        <v>38.463866666666668</v>
      </c>
      <c r="AO741" s="50">
        <v>7.674418604651164</v>
      </c>
      <c r="AP741" s="50">
        <v>24.141499999999997</v>
      </c>
      <c r="AQ741" s="51">
        <v>10.894444444444446</v>
      </c>
      <c r="AR741" s="49">
        <v>8.4047400000000003</v>
      </c>
      <c r="AS741" s="50">
        <v>3.9020270270270272</v>
      </c>
      <c r="AT741" s="50">
        <v>4.8007400000000002</v>
      </c>
      <c r="AU741" s="50">
        <v>4.0609333333333337</v>
      </c>
      <c r="AV741" s="50">
        <v>82.866618888888894</v>
      </c>
      <c r="AW741" s="50">
        <v>0</v>
      </c>
      <c r="AX741" s="50">
        <v>5.0173333333333341</v>
      </c>
      <c r="AY741" s="50">
        <v>34.600519999999996</v>
      </c>
      <c r="AZ741" s="51">
        <v>0</v>
      </c>
      <c r="BA741" s="49">
        <v>0</v>
      </c>
      <c r="BB741" s="49">
        <v>0</v>
      </c>
      <c r="BC741" s="50">
        <v>0</v>
      </c>
      <c r="BD741" s="50">
        <v>0</v>
      </c>
      <c r="BE741" s="51">
        <v>0</v>
      </c>
      <c r="BF741" s="38"/>
      <c r="BG741" s="38"/>
      <c r="BK741" s="38"/>
      <c r="BL741" s="38"/>
      <c r="BM741" s="38"/>
      <c r="BN741" s="38"/>
      <c r="BO741" s="38"/>
      <c r="BP741" s="38"/>
      <c r="BQ741" s="38"/>
      <c r="BR741" s="38"/>
      <c r="BS741" s="38"/>
      <c r="BT741" s="38"/>
      <c r="BU741" s="38"/>
      <c r="BY741" s="38"/>
      <c r="BZ741" s="38"/>
      <c r="CJ741" s="38"/>
    </row>
    <row r="742" spans="2:88" x14ac:dyDescent="0.25">
      <c r="B742" s="8">
        <v>740</v>
      </c>
      <c r="C742" s="9" t="s">
        <v>12336</v>
      </c>
      <c r="D742" s="9" t="s">
        <v>12404</v>
      </c>
      <c r="E742" s="49">
        <v>20.639631000000005</v>
      </c>
      <c r="F742" s="50">
        <v>5.1459820000000001</v>
      </c>
      <c r="G742" s="50">
        <v>16.56908</v>
      </c>
      <c r="H742" s="51">
        <v>15.569280000000003</v>
      </c>
      <c r="I742" s="50">
        <v>0</v>
      </c>
      <c r="J742" s="50">
        <v>0</v>
      </c>
      <c r="K742" s="50">
        <v>10.519058400000004</v>
      </c>
      <c r="L742" s="53">
        <v>6.1618842333333346</v>
      </c>
      <c r="M742" s="49">
        <v>6.1618842333333346</v>
      </c>
      <c r="N742" s="49">
        <v>1.0706149940533334</v>
      </c>
      <c r="O742" s="49">
        <v>1.7371279999999998</v>
      </c>
      <c r="P742" s="50">
        <v>0</v>
      </c>
      <c r="Q742" s="50">
        <v>0</v>
      </c>
      <c r="R742" s="50">
        <v>51.091293333333333</v>
      </c>
      <c r="S742" s="51">
        <v>0</v>
      </c>
      <c r="T742" s="50">
        <v>0</v>
      </c>
      <c r="U742" s="51">
        <v>8.1743666666666677</v>
      </c>
      <c r="V742" s="51">
        <v>0</v>
      </c>
      <c r="W742" s="50">
        <v>0</v>
      </c>
      <c r="X742" s="49">
        <v>0</v>
      </c>
      <c r="Y742" s="51">
        <v>17.341600000000003</v>
      </c>
      <c r="Z742" s="52">
        <v>0</v>
      </c>
      <c r="AA742" s="52">
        <v>0</v>
      </c>
      <c r="AB742" s="52">
        <v>0</v>
      </c>
      <c r="AC742" s="54">
        <v>3</v>
      </c>
      <c r="AD742" s="54">
        <v>61.652976296296302</v>
      </c>
      <c r="AE742" s="50">
        <v>61.652976296296302</v>
      </c>
      <c r="AF742" s="50">
        <v>56.400000000000006</v>
      </c>
      <c r="AG742" s="55">
        <v>56.400000000000006</v>
      </c>
      <c r="AH742" s="50">
        <v>8.8759905600000018</v>
      </c>
      <c r="AI742" s="52">
        <v>5.4636506518518519</v>
      </c>
      <c r="AJ742" s="49">
        <v>0</v>
      </c>
      <c r="AK742" s="50">
        <v>30.858955555555561</v>
      </c>
      <c r="AL742" s="50">
        <v>26.782666666666664</v>
      </c>
      <c r="AM742" s="50">
        <v>0</v>
      </c>
      <c r="AN742" s="50">
        <v>46.156640000000003</v>
      </c>
      <c r="AO742" s="50">
        <v>9.2093023255813975</v>
      </c>
      <c r="AP742" s="50">
        <v>28.969799999999999</v>
      </c>
      <c r="AQ742" s="51">
        <v>13.073333333333336</v>
      </c>
      <c r="AR742" s="49">
        <v>8.4047400000000003</v>
      </c>
      <c r="AS742" s="50">
        <v>3.9020270270270272</v>
      </c>
      <c r="AT742" s="50">
        <v>4.8007400000000002</v>
      </c>
      <c r="AU742" s="50">
        <v>5.0761666666666674</v>
      </c>
      <c r="AV742" s="50">
        <v>98.757358611111115</v>
      </c>
      <c r="AW742" s="50">
        <v>0</v>
      </c>
      <c r="AX742" s="50">
        <v>5.0173333333333341</v>
      </c>
      <c r="AY742" s="50">
        <v>34.600519999999996</v>
      </c>
      <c r="AZ742" s="51">
        <v>0</v>
      </c>
      <c r="BA742" s="49">
        <v>0</v>
      </c>
      <c r="BB742" s="49">
        <v>0</v>
      </c>
      <c r="BC742" s="50">
        <v>0</v>
      </c>
      <c r="BD742" s="50">
        <v>0</v>
      </c>
      <c r="BE742" s="51">
        <v>0</v>
      </c>
      <c r="BF742" s="38"/>
      <c r="BG742" s="38"/>
      <c r="BK742" s="38"/>
      <c r="BL742" s="38"/>
      <c r="BM742" s="38"/>
      <c r="BN742" s="38"/>
      <c r="BO742" s="38"/>
      <c r="BP742" s="38"/>
      <c r="BQ742" s="38"/>
      <c r="BR742" s="38"/>
      <c r="BS742" s="38"/>
      <c r="BT742" s="38"/>
      <c r="BU742" s="38"/>
      <c r="BY742" s="38"/>
      <c r="BZ742" s="38"/>
      <c r="CJ742" s="38"/>
    </row>
    <row r="743" spans="2:88" x14ac:dyDescent="0.25">
      <c r="B743" s="8">
        <v>741</v>
      </c>
      <c r="C743" s="9" t="s">
        <v>12336</v>
      </c>
      <c r="D743" s="9" t="s">
        <v>12405</v>
      </c>
      <c r="E743" s="49">
        <v>15.479723250000003</v>
      </c>
      <c r="F743" s="50">
        <v>3.8594865</v>
      </c>
      <c r="G743" s="50">
        <v>12.42681</v>
      </c>
      <c r="H743" s="51">
        <v>11.676960000000001</v>
      </c>
      <c r="I743" s="50">
        <v>0</v>
      </c>
      <c r="J743" s="50">
        <v>0</v>
      </c>
      <c r="K743" s="50">
        <v>7.8892938000000026</v>
      </c>
      <c r="L743" s="53">
        <v>9.2428263500000014</v>
      </c>
      <c r="M743" s="49">
        <v>9.2428263500000014</v>
      </c>
      <c r="N743" s="49">
        <v>1.3535408698222222</v>
      </c>
      <c r="O743" s="49">
        <v>2.6056919999999995</v>
      </c>
      <c r="P743" s="50">
        <v>0</v>
      </c>
      <c r="Q743" s="50">
        <v>0</v>
      </c>
      <c r="R743" s="50">
        <v>84.639939999999996</v>
      </c>
      <c r="S743" s="51">
        <v>0</v>
      </c>
      <c r="T743" s="50">
        <v>0</v>
      </c>
      <c r="U743" s="51">
        <v>8.7411133333333364</v>
      </c>
      <c r="V743" s="51">
        <v>0</v>
      </c>
      <c r="W743" s="50">
        <v>0</v>
      </c>
      <c r="X743" s="49">
        <v>0</v>
      </c>
      <c r="Y743" s="51">
        <v>30.796533333333336</v>
      </c>
      <c r="Z743" s="52">
        <v>0</v>
      </c>
      <c r="AA743" s="52">
        <v>0</v>
      </c>
      <c r="AB743" s="52">
        <v>0</v>
      </c>
      <c r="AC743" s="54">
        <v>3</v>
      </c>
      <c r="AD743" s="54">
        <v>46.23973222222223</v>
      </c>
      <c r="AE743" s="50">
        <v>46.23973222222223</v>
      </c>
      <c r="AF743" s="50">
        <v>42.300000000000004</v>
      </c>
      <c r="AG743" s="55">
        <v>42.300000000000004</v>
      </c>
      <c r="AH743" s="50">
        <v>13.313985840000004</v>
      </c>
      <c r="AI743" s="52">
        <v>8.180473837037038</v>
      </c>
      <c r="AJ743" s="49">
        <v>0</v>
      </c>
      <c r="AK743" s="50">
        <v>23.144216666666672</v>
      </c>
      <c r="AL743" s="50">
        <v>20.086999999999996</v>
      </c>
      <c r="AM743" s="50">
        <v>0</v>
      </c>
      <c r="AN743" s="50">
        <v>34.61748</v>
      </c>
      <c r="AO743" s="50">
        <v>6.9069767441860481</v>
      </c>
      <c r="AP743" s="50">
        <v>21.727350000000001</v>
      </c>
      <c r="AQ743" s="51">
        <v>9.8050000000000015</v>
      </c>
      <c r="AR743" s="49">
        <v>12.60711</v>
      </c>
      <c r="AS743" s="50">
        <v>3.9020270270270272</v>
      </c>
      <c r="AT743" s="50">
        <v>7.2011099999999999</v>
      </c>
      <c r="AU743" s="50">
        <v>4.5685500000000001</v>
      </c>
      <c r="AV743" s="50">
        <v>100.46381875000002</v>
      </c>
      <c r="AW743" s="50">
        <v>0</v>
      </c>
      <c r="AX743" s="50">
        <v>7.5260000000000016</v>
      </c>
      <c r="AY743" s="50">
        <v>48.525563333333338</v>
      </c>
      <c r="AZ743" s="51">
        <v>0</v>
      </c>
      <c r="BA743" s="49">
        <v>0</v>
      </c>
      <c r="BB743" s="49">
        <v>0</v>
      </c>
      <c r="BC743" s="50">
        <v>0</v>
      </c>
      <c r="BD743" s="50">
        <v>0</v>
      </c>
      <c r="BE743" s="51">
        <v>0</v>
      </c>
      <c r="BF743" s="38"/>
      <c r="BG743" s="38"/>
      <c r="BK743" s="38"/>
      <c r="BL743" s="38"/>
      <c r="BM743" s="38"/>
      <c r="BN743" s="38"/>
      <c r="BO743" s="38"/>
      <c r="BP743" s="38"/>
      <c r="BQ743" s="38"/>
      <c r="BR743" s="38"/>
      <c r="BS743" s="38"/>
      <c r="BT743" s="38"/>
      <c r="BU743" s="38"/>
      <c r="BY743" s="38"/>
      <c r="BZ743" s="38"/>
      <c r="CJ743" s="38"/>
    </row>
    <row r="744" spans="2:88" x14ac:dyDescent="0.25">
      <c r="B744" s="8">
        <v>742</v>
      </c>
      <c r="C744" s="9" t="s">
        <v>12336</v>
      </c>
      <c r="D744" s="9" t="s">
        <v>12406</v>
      </c>
      <c r="E744" s="49">
        <v>20.639631000000005</v>
      </c>
      <c r="F744" s="50">
        <v>5.1459820000000001</v>
      </c>
      <c r="G744" s="50">
        <v>16.56908</v>
      </c>
      <c r="H744" s="51">
        <v>15.569280000000003</v>
      </c>
      <c r="I744" s="50">
        <v>0</v>
      </c>
      <c r="J744" s="50">
        <v>0</v>
      </c>
      <c r="K744" s="50">
        <v>10.519058400000004</v>
      </c>
      <c r="L744" s="53">
        <v>9.2428263500000014</v>
      </c>
      <c r="M744" s="49">
        <v>9.2428263500000014</v>
      </c>
      <c r="N744" s="49">
        <v>1.3535408698222222</v>
      </c>
      <c r="O744" s="49">
        <v>2.6056919999999995</v>
      </c>
      <c r="P744" s="50">
        <v>0</v>
      </c>
      <c r="Q744" s="50">
        <v>0</v>
      </c>
      <c r="R744" s="50">
        <v>84.639939999999996</v>
      </c>
      <c r="S744" s="51">
        <v>0</v>
      </c>
      <c r="T744" s="50">
        <v>0</v>
      </c>
      <c r="U744" s="51">
        <v>8.7411133333333364</v>
      </c>
      <c r="V744" s="51">
        <v>0</v>
      </c>
      <c r="W744" s="50">
        <v>0</v>
      </c>
      <c r="X744" s="49">
        <v>0</v>
      </c>
      <c r="Y744" s="51">
        <v>30.796533333333336</v>
      </c>
      <c r="Z744" s="52">
        <v>0</v>
      </c>
      <c r="AA744" s="52">
        <v>0</v>
      </c>
      <c r="AB744" s="52">
        <v>0</v>
      </c>
      <c r="AC744" s="54">
        <v>3</v>
      </c>
      <c r="AD744" s="54">
        <v>61.652976296296302</v>
      </c>
      <c r="AE744" s="50">
        <v>61.652976296296302</v>
      </c>
      <c r="AF744" s="50">
        <v>56.400000000000006</v>
      </c>
      <c r="AG744" s="55">
        <v>56.400000000000006</v>
      </c>
      <c r="AH744" s="50">
        <v>13.313985840000004</v>
      </c>
      <c r="AI744" s="52">
        <v>8.180473837037038</v>
      </c>
      <c r="AJ744" s="49">
        <v>0</v>
      </c>
      <c r="AK744" s="50">
        <v>30.858955555555561</v>
      </c>
      <c r="AL744" s="50">
        <v>26.782666666666664</v>
      </c>
      <c r="AM744" s="50">
        <v>0</v>
      </c>
      <c r="AN744" s="50">
        <v>46.156640000000003</v>
      </c>
      <c r="AO744" s="50">
        <v>9.2093023255813975</v>
      </c>
      <c r="AP744" s="50">
        <v>28.969799999999999</v>
      </c>
      <c r="AQ744" s="51">
        <v>13.073333333333336</v>
      </c>
      <c r="AR744" s="49">
        <v>12.60711</v>
      </c>
      <c r="AS744" s="50">
        <v>3.9020270270270272</v>
      </c>
      <c r="AT744" s="50">
        <v>7.2011099999999999</v>
      </c>
      <c r="AU744" s="50">
        <v>6.0914000000000001</v>
      </c>
      <c r="AV744" s="50">
        <v>124.29992833333336</v>
      </c>
      <c r="AW744" s="50">
        <v>0</v>
      </c>
      <c r="AX744" s="50">
        <v>7.5260000000000016</v>
      </c>
      <c r="AY744" s="50">
        <v>48.525563333333338</v>
      </c>
      <c r="AZ744" s="51">
        <v>0</v>
      </c>
      <c r="BA744" s="49">
        <v>0</v>
      </c>
      <c r="BB744" s="49">
        <v>0</v>
      </c>
      <c r="BC744" s="50">
        <v>0</v>
      </c>
      <c r="BD744" s="50">
        <v>0</v>
      </c>
      <c r="BE744" s="51">
        <v>0</v>
      </c>
      <c r="BF744" s="38"/>
      <c r="BG744" s="38"/>
      <c r="BK744" s="38"/>
      <c r="BL744" s="38"/>
      <c r="BM744" s="38"/>
      <c r="BN744" s="38"/>
      <c r="BO744" s="38"/>
      <c r="BP744" s="38"/>
      <c r="BQ744" s="38"/>
      <c r="BR744" s="38"/>
      <c r="BS744" s="38"/>
      <c r="BT744" s="38"/>
      <c r="BU744" s="38"/>
      <c r="BY744" s="38"/>
      <c r="BZ744" s="38"/>
      <c r="CJ744" s="38"/>
    </row>
    <row r="745" spans="2:88" x14ac:dyDescent="0.25">
      <c r="B745" s="8">
        <v>743</v>
      </c>
      <c r="C745" s="9" t="s">
        <v>12336</v>
      </c>
      <c r="D745" s="9" t="s">
        <v>12407</v>
      </c>
      <c r="E745" s="49">
        <v>25.799538750000004</v>
      </c>
      <c r="F745" s="50">
        <v>6.4324775000000001</v>
      </c>
      <c r="G745" s="50">
        <v>20.711349999999999</v>
      </c>
      <c r="H745" s="51">
        <v>19.461600000000004</v>
      </c>
      <c r="I745" s="50">
        <v>0</v>
      </c>
      <c r="J745" s="50">
        <v>0</v>
      </c>
      <c r="K745" s="50">
        <v>13.148823000000004</v>
      </c>
      <c r="L745" s="53">
        <v>9.2428263500000014</v>
      </c>
      <c r="M745" s="49">
        <v>9.2428263500000014</v>
      </c>
      <c r="N745" s="49">
        <v>1.3535408698222222</v>
      </c>
      <c r="O745" s="49">
        <v>2.6056919999999995</v>
      </c>
      <c r="P745" s="50">
        <v>0</v>
      </c>
      <c r="Q745" s="50">
        <v>0</v>
      </c>
      <c r="R745" s="50">
        <v>84.639939999999996</v>
      </c>
      <c r="S745" s="51">
        <v>0</v>
      </c>
      <c r="T745" s="50">
        <v>0</v>
      </c>
      <c r="U745" s="51">
        <v>8.7411133333333364</v>
      </c>
      <c r="V745" s="51">
        <v>0</v>
      </c>
      <c r="W745" s="50">
        <v>0</v>
      </c>
      <c r="X745" s="49">
        <v>0</v>
      </c>
      <c r="Y745" s="51">
        <v>30.796533333333336</v>
      </c>
      <c r="Z745" s="52">
        <v>0</v>
      </c>
      <c r="AA745" s="52">
        <v>0</v>
      </c>
      <c r="AB745" s="52">
        <v>0</v>
      </c>
      <c r="AC745" s="54">
        <v>3</v>
      </c>
      <c r="AD745" s="54">
        <v>77.066220370370374</v>
      </c>
      <c r="AE745" s="50">
        <v>77.066220370370374</v>
      </c>
      <c r="AF745" s="50">
        <v>70.5</v>
      </c>
      <c r="AG745" s="55">
        <v>70.5</v>
      </c>
      <c r="AH745" s="50">
        <v>13.313985840000004</v>
      </c>
      <c r="AI745" s="52">
        <v>8.180473837037038</v>
      </c>
      <c r="AJ745" s="49">
        <v>0</v>
      </c>
      <c r="AK745" s="50">
        <v>38.573694444444449</v>
      </c>
      <c r="AL745" s="50">
        <v>33.478333333333332</v>
      </c>
      <c r="AM745" s="50">
        <v>0</v>
      </c>
      <c r="AN745" s="50">
        <v>57.695800000000006</v>
      </c>
      <c r="AO745" s="50">
        <v>11.511627906976747</v>
      </c>
      <c r="AP745" s="50">
        <v>36.212249999999997</v>
      </c>
      <c r="AQ745" s="51">
        <v>16.341666666666669</v>
      </c>
      <c r="AR745" s="49">
        <v>12.60711</v>
      </c>
      <c r="AS745" s="50">
        <v>3.9020270270270272</v>
      </c>
      <c r="AT745" s="50">
        <v>7.2011099999999999</v>
      </c>
      <c r="AU745" s="50">
        <v>6.0914000000000001</v>
      </c>
      <c r="AV745" s="50">
        <v>124.29992833333336</v>
      </c>
      <c r="AW745" s="50">
        <v>0</v>
      </c>
      <c r="AX745" s="50">
        <v>7.5260000000000016</v>
      </c>
      <c r="AY745" s="50">
        <v>48.525563333333338</v>
      </c>
      <c r="AZ745" s="51">
        <v>0</v>
      </c>
      <c r="BA745" s="49">
        <v>0</v>
      </c>
      <c r="BB745" s="49">
        <v>0</v>
      </c>
      <c r="BC745" s="50">
        <v>0</v>
      </c>
      <c r="BD745" s="50">
        <v>0</v>
      </c>
      <c r="BE745" s="51">
        <v>0</v>
      </c>
      <c r="BF745" s="38"/>
      <c r="BG745" s="38"/>
      <c r="BK745" s="38"/>
      <c r="BL745" s="38"/>
      <c r="BM745" s="38"/>
      <c r="BN745" s="38"/>
      <c r="BO745" s="38"/>
      <c r="BP745" s="38"/>
      <c r="BQ745" s="38"/>
      <c r="BR745" s="38"/>
      <c r="BS745" s="38"/>
      <c r="BT745" s="38"/>
      <c r="BU745" s="38"/>
      <c r="BY745" s="38"/>
      <c r="BZ745" s="38"/>
      <c r="CJ745" s="38"/>
    </row>
    <row r="746" spans="2:88" x14ac:dyDescent="0.25">
      <c r="B746" s="8">
        <v>744</v>
      </c>
      <c r="C746" s="9" t="s">
        <v>12336</v>
      </c>
      <c r="D746" s="9" t="s">
        <v>12408</v>
      </c>
      <c r="E746" s="49">
        <v>30.959446500000006</v>
      </c>
      <c r="F746" s="50">
        <v>7.7189730000000001</v>
      </c>
      <c r="G746" s="50">
        <v>24.853619999999999</v>
      </c>
      <c r="H746" s="51">
        <v>23.353920000000002</v>
      </c>
      <c r="I746" s="50">
        <v>0</v>
      </c>
      <c r="J746" s="50">
        <v>0</v>
      </c>
      <c r="K746" s="50">
        <v>15.778587600000005</v>
      </c>
      <c r="L746" s="53">
        <v>9.2428263500000014</v>
      </c>
      <c r="M746" s="49">
        <v>9.2428263500000014</v>
      </c>
      <c r="N746" s="49">
        <v>1.3535408698222222</v>
      </c>
      <c r="O746" s="49">
        <v>2.6056919999999995</v>
      </c>
      <c r="P746" s="50">
        <v>0</v>
      </c>
      <c r="Q746" s="50">
        <v>0</v>
      </c>
      <c r="R746" s="50">
        <v>84.639939999999996</v>
      </c>
      <c r="S746" s="51">
        <v>0</v>
      </c>
      <c r="T746" s="50">
        <v>0</v>
      </c>
      <c r="U746" s="51">
        <v>8.7411133333333364</v>
      </c>
      <c r="V746" s="51">
        <v>0</v>
      </c>
      <c r="W746" s="50">
        <v>0</v>
      </c>
      <c r="X746" s="49">
        <v>0</v>
      </c>
      <c r="Y746" s="51">
        <v>30.796533333333336</v>
      </c>
      <c r="Z746" s="52">
        <v>0</v>
      </c>
      <c r="AA746" s="52">
        <v>0</v>
      </c>
      <c r="AB746" s="52">
        <v>0</v>
      </c>
      <c r="AC746" s="54">
        <v>3</v>
      </c>
      <c r="AD746" s="54">
        <v>92.47946444444446</v>
      </c>
      <c r="AE746" s="50">
        <v>92.47946444444446</v>
      </c>
      <c r="AF746" s="50">
        <v>84.600000000000009</v>
      </c>
      <c r="AG746" s="55">
        <v>84.600000000000009</v>
      </c>
      <c r="AH746" s="50">
        <v>13.313985840000004</v>
      </c>
      <c r="AI746" s="52">
        <v>8.180473837037038</v>
      </c>
      <c r="AJ746" s="49">
        <v>0</v>
      </c>
      <c r="AK746" s="50">
        <v>46.288433333333344</v>
      </c>
      <c r="AL746" s="50">
        <v>40.173999999999992</v>
      </c>
      <c r="AM746" s="50">
        <v>0</v>
      </c>
      <c r="AN746" s="50">
        <v>69.234960000000001</v>
      </c>
      <c r="AO746" s="50">
        <v>13.813953488372096</v>
      </c>
      <c r="AP746" s="50">
        <v>43.454700000000003</v>
      </c>
      <c r="AQ746" s="51">
        <v>19.610000000000003</v>
      </c>
      <c r="AR746" s="49">
        <v>12.60711</v>
      </c>
      <c r="AS746" s="50">
        <v>3.9020270270270272</v>
      </c>
      <c r="AT746" s="50">
        <v>7.2011099999999999</v>
      </c>
      <c r="AU746" s="50">
        <v>7.6142500000000011</v>
      </c>
      <c r="AV746" s="50">
        <v>148.13603791666668</v>
      </c>
      <c r="AW746" s="50">
        <v>0</v>
      </c>
      <c r="AX746" s="50">
        <v>7.5260000000000016</v>
      </c>
      <c r="AY746" s="50">
        <v>48.525563333333338</v>
      </c>
      <c r="AZ746" s="51">
        <v>0</v>
      </c>
      <c r="BA746" s="49">
        <v>0</v>
      </c>
      <c r="BB746" s="49">
        <v>0</v>
      </c>
      <c r="BC746" s="50">
        <v>0</v>
      </c>
      <c r="BD746" s="50">
        <v>0</v>
      </c>
      <c r="BE746" s="51">
        <v>0</v>
      </c>
      <c r="BF746" s="38"/>
      <c r="BG746" s="38"/>
      <c r="BK746" s="38"/>
      <c r="BL746" s="38"/>
      <c r="BM746" s="38"/>
      <c r="BN746" s="38"/>
      <c r="BO746" s="38"/>
      <c r="BP746" s="38"/>
      <c r="BQ746" s="38"/>
      <c r="BR746" s="38"/>
      <c r="BS746" s="38"/>
      <c r="BT746" s="38"/>
      <c r="BU746" s="38"/>
      <c r="BY746" s="38"/>
      <c r="BZ746" s="38"/>
      <c r="CJ746" s="38"/>
    </row>
    <row r="747" spans="2:88" x14ac:dyDescent="0.25">
      <c r="B747" s="8">
        <v>745</v>
      </c>
      <c r="C747" s="9" t="s">
        <v>12336</v>
      </c>
      <c r="D747" s="9" t="s">
        <v>12409</v>
      </c>
      <c r="E747" s="49">
        <v>5.1599077500000012</v>
      </c>
      <c r="F747" s="50">
        <v>1.2864955</v>
      </c>
      <c r="G747" s="50">
        <v>2.0711349999999999</v>
      </c>
      <c r="H747" s="51">
        <v>3.8923200000000007</v>
      </c>
      <c r="I747" s="50">
        <v>0</v>
      </c>
      <c r="J747" s="50">
        <v>0</v>
      </c>
      <c r="K747" s="50">
        <v>2.629764600000001</v>
      </c>
      <c r="L747" s="53">
        <v>3.0809421166666673</v>
      </c>
      <c r="M747" s="49">
        <v>3.0809421166666673</v>
      </c>
      <c r="N747" s="49">
        <v>0.83968036245333333</v>
      </c>
      <c r="O747" s="49">
        <v>0.86856399999999989</v>
      </c>
      <c r="P747" s="50">
        <v>0</v>
      </c>
      <c r="Q747" s="50">
        <v>0</v>
      </c>
      <c r="R747" s="50">
        <v>17.259979999999999</v>
      </c>
      <c r="S747" s="51">
        <v>0</v>
      </c>
      <c r="T747" s="50">
        <v>0</v>
      </c>
      <c r="U747" s="51">
        <v>3.2444833333333336</v>
      </c>
      <c r="V747" s="51">
        <v>0</v>
      </c>
      <c r="W747" s="50">
        <v>0</v>
      </c>
      <c r="X747" s="49">
        <v>0</v>
      </c>
      <c r="Y747" s="51">
        <v>10.614133333333333</v>
      </c>
      <c r="Z747" s="52">
        <v>0</v>
      </c>
      <c r="AA747" s="52">
        <v>0</v>
      </c>
      <c r="AB747" s="52">
        <v>0</v>
      </c>
      <c r="AC747" s="54">
        <v>3</v>
      </c>
      <c r="AD747" s="54">
        <v>15.413244074074075</v>
      </c>
      <c r="AE747" s="50">
        <v>15.413244074074075</v>
      </c>
      <c r="AF747" s="50">
        <v>14.100000000000001</v>
      </c>
      <c r="AG747" s="55">
        <v>14.100000000000001</v>
      </c>
      <c r="AH747" s="50">
        <v>4.4379952800000009</v>
      </c>
      <c r="AI747" s="52">
        <v>2.7468274666666663</v>
      </c>
      <c r="AJ747" s="49">
        <v>0</v>
      </c>
      <c r="AK747" s="50">
        <v>7.7147388888888901</v>
      </c>
      <c r="AL747" s="50">
        <v>6.8134444444444444</v>
      </c>
      <c r="AM747" s="50">
        <v>8.4699999999999989</v>
      </c>
      <c r="AN747" s="50">
        <v>0</v>
      </c>
      <c r="AO747" s="50">
        <v>0</v>
      </c>
      <c r="AP747" s="50">
        <v>0</v>
      </c>
      <c r="AQ747" s="51">
        <v>0</v>
      </c>
      <c r="AR747" s="49">
        <v>4.2023700000000002</v>
      </c>
      <c r="AS747" s="50">
        <v>3.9020270270270272</v>
      </c>
      <c r="AT747" s="50">
        <v>2.4003700000000001</v>
      </c>
      <c r="AU747" s="50">
        <v>1.52285</v>
      </c>
      <c r="AV747" s="50">
        <v>33.487939583333336</v>
      </c>
      <c r="AW747" s="50">
        <v>0</v>
      </c>
      <c r="AX747" s="50">
        <v>2.508666666666667</v>
      </c>
      <c r="AY747" s="50">
        <v>15.789230000000002</v>
      </c>
      <c r="AZ747" s="51">
        <v>0</v>
      </c>
      <c r="BA747" s="49">
        <v>0</v>
      </c>
      <c r="BB747" s="49">
        <v>0</v>
      </c>
      <c r="BC747" s="50">
        <v>0</v>
      </c>
      <c r="BD747" s="50">
        <v>0</v>
      </c>
      <c r="BE747" s="51">
        <v>0</v>
      </c>
      <c r="BF747" s="38"/>
      <c r="BG747" s="38"/>
      <c r="BK747" s="38"/>
      <c r="BL747" s="38"/>
      <c r="BM747" s="38"/>
      <c r="BN747" s="38"/>
      <c r="BO747" s="38"/>
      <c r="BP747" s="38"/>
      <c r="BQ747" s="38"/>
      <c r="BR747" s="38"/>
      <c r="BS747" s="38"/>
      <c r="BT747" s="38"/>
      <c r="BU747" s="38"/>
      <c r="BY747" s="38"/>
      <c r="BZ747" s="38"/>
      <c r="CJ747" s="38"/>
    </row>
    <row r="748" spans="2:88" x14ac:dyDescent="0.25">
      <c r="B748" s="8">
        <v>746</v>
      </c>
      <c r="C748" s="9" t="s">
        <v>12336</v>
      </c>
      <c r="D748" s="9" t="s">
        <v>12410</v>
      </c>
      <c r="E748" s="49">
        <v>6.8798770000000014</v>
      </c>
      <c r="F748" s="50">
        <v>1.7153273333333334</v>
      </c>
      <c r="G748" s="50">
        <v>2.7615133333333333</v>
      </c>
      <c r="H748" s="51">
        <v>5.1897600000000006</v>
      </c>
      <c r="I748" s="50">
        <v>0</v>
      </c>
      <c r="J748" s="50">
        <v>0</v>
      </c>
      <c r="K748" s="50">
        <v>3.5063528000000015</v>
      </c>
      <c r="L748" s="53">
        <v>3.0809421166666673</v>
      </c>
      <c r="M748" s="49">
        <v>3.0809421166666673</v>
      </c>
      <c r="N748" s="49">
        <v>0.83968036245333333</v>
      </c>
      <c r="O748" s="49">
        <v>0.86856399999999989</v>
      </c>
      <c r="P748" s="50">
        <v>0</v>
      </c>
      <c r="Q748" s="50">
        <v>0</v>
      </c>
      <c r="R748" s="50">
        <v>17.259979999999999</v>
      </c>
      <c r="S748" s="51">
        <v>0</v>
      </c>
      <c r="T748" s="50">
        <v>0</v>
      </c>
      <c r="U748" s="51">
        <v>3.2444833333333336</v>
      </c>
      <c r="V748" s="51">
        <v>0</v>
      </c>
      <c r="W748" s="50">
        <v>0</v>
      </c>
      <c r="X748" s="49">
        <v>0</v>
      </c>
      <c r="Y748" s="51">
        <v>10.614133333333333</v>
      </c>
      <c r="Z748" s="52">
        <v>0</v>
      </c>
      <c r="AA748" s="52">
        <v>0</v>
      </c>
      <c r="AB748" s="52">
        <v>0</v>
      </c>
      <c r="AC748" s="54">
        <v>3</v>
      </c>
      <c r="AD748" s="54">
        <v>20.550992098765434</v>
      </c>
      <c r="AE748" s="50">
        <v>20.550992098765434</v>
      </c>
      <c r="AF748" s="50">
        <v>18.8</v>
      </c>
      <c r="AG748" s="55">
        <v>18.8</v>
      </c>
      <c r="AH748" s="50">
        <v>4.4379952800000009</v>
      </c>
      <c r="AI748" s="52">
        <v>2.7468274666666663</v>
      </c>
      <c r="AJ748" s="49">
        <v>0</v>
      </c>
      <c r="AK748" s="50">
        <v>10.28631851851852</v>
      </c>
      <c r="AL748" s="50">
        <v>9.0845925925925926</v>
      </c>
      <c r="AM748" s="50">
        <v>11.293333333333333</v>
      </c>
      <c r="AN748" s="50">
        <v>0</v>
      </c>
      <c r="AO748" s="50">
        <v>0</v>
      </c>
      <c r="AP748" s="50">
        <v>0</v>
      </c>
      <c r="AQ748" s="51">
        <v>0</v>
      </c>
      <c r="AR748" s="49">
        <v>4.2023700000000002</v>
      </c>
      <c r="AS748" s="50">
        <v>3.9020270270270272</v>
      </c>
      <c r="AT748" s="50">
        <v>2.4003700000000001</v>
      </c>
      <c r="AU748" s="50">
        <v>2.0304666666666669</v>
      </c>
      <c r="AV748" s="50">
        <v>41.433309444444447</v>
      </c>
      <c r="AW748" s="50">
        <v>0</v>
      </c>
      <c r="AX748" s="50">
        <v>2.508666666666667</v>
      </c>
      <c r="AY748" s="50">
        <v>15.789230000000002</v>
      </c>
      <c r="AZ748" s="51">
        <v>0</v>
      </c>
      <c r="BA748" s="49">
        <v>0</v>
      </c>
      <c r="BB748" s="49">
        <v>0</v>
      </c>
      <c r="BC748" s="50">
        <v>0</v>
      </c>
      <c r="BD748" s="50">
        <v>0</v>
      </c>
      <c r="BE748" s="51">
        <v>0</v>
      </c>
      <c r="BF748" s="38"/>
      <c r="BG748" s="38"/>
      <c r="BK748" s="38"/>
      <c r="BL748" s="38"/>
      <c r="BM748" s="38"/>
      <c r="BN748" s="38"/>
      <c r="BO748" s="38"/>
      <c r="BP748" s="38"/>
      <c r="BQ748" s="38"/>
      <c r="BR748" s="38"/>
      <c r="BS748" s="38"/>
      <c r="BT748" s="38"/>
      <c r="BU748" s="38"/>
      <c r="BY748" s="38"/>
      <c r="BZ748" s="38"/>
      <c r="CJ748" s="38"/>
    </row>
    <row r="749" spans="2:88" x14ac:dyDescent="0.25">
      <c r="B749" s="8">
        <v>747</v>
      </c>
      <c r="C749" s="9" t="s">
        <v>12336</v>
      </c>
      <c r="D749" s="9" t="s">
        <v>12411</v>
      </c>
      <c r="E749" s="49">
        <v>8.5998462500000024</v>
      </c>
      <c r="F749" s="50">
        <v>2.1441591666666668</v>
      </c>
      <c r="G749" s="50">
        <v>3.4518916666666666</v>
      </c>
      <c r="H749" s="51">
        <v>6.4872000000000005</v>
      </c>
      <c r="I749" s="50">
        <v>0</v>
      </c>
      <c r="J749" s="50">
        <v>0</v>
      </c>
      <c r="K749" s="50">
        <v>4.3829410000000015</v>
      </c>
      <c r="L749" s="53">
        <v>3.0809421166666673</v>
      </c>
      <c r="M749" s="49">
        <v>3.0809421166666673</v>
      </c>
      <c r="N749" s="49">
        <v>0.83968036245333333</v>
      </c>
      <c r="O749" s="49">
        <v>0.86856399999999989</v>
      </c>
      <c r="P749" s="50">
        <v>0</v>
      </c>
      <c r="Q749" s="50">
        <v>0</v>
      </c>
      <c r="R749" s="50">
        <v>17.259979999999999</v>
      </c>
      <c r="S749" s="51">
        <v>0</v>
      </c>
      <c r="T749" s="50">
        <v>0</v>
      </c>
      <c r="U749" s="51">
        <v>3.2444833333333336</v>
      </c>
      <c r="V749" s="51">
        <v>0</v>
      </c>
      <c r="W749" s="50">
        <v>0</v>
      </c>
      <c r="X749" s="49">
        <v>0</v>
      </c>
      <c r="Y749" s="51">
        <v>10.614133333333333</v>
      </c>
      <c r="Z749" s="52">
        <v>0</v>
      </c>
      <c r="AA749" s="52">
        <v>0</v>
      </c>
      <c r="AB749" s="52">
        <v>0</v>
      </c>
      <c r="AC749" s="54">
        <v>3</v>
      </c>
      <c r="AD749" s="54">
        <v>25.688740123456792</v>
      </c>
      <c r="AE749" s="50">
        <v>25.688740123456792</v>
      </c>
      <c r="AF749" s="50">
        <v>23.5</v>
      </c>
      <c r="AG749" s="55">
        <v>23.5</v>
      </c>
      <c r="AH749" s="50">
        <v>4.4379952800000009</v>
      </c>
      <c r="AI749" s="52">
        <v>2.7468274666666663</v>
      </c>
      <c r="AJ749" s="49">
        <v>0</v>
      </c>
      <c r="AK749" s="50">
        <v>12.85789814814815</v>
      </c>
      <c r="AL749" s="50">
        <v>11.355740740740741</v>
      </c>
      <c r="AM749" s="50">
        <v>14.116666666666667</v>
      </c>
      <c r="AN749" s="50">
        <v>0</v>
      </c>
      <c r="AO749" s="50">
        <v>0</v>
      </c>
      <c r="AP749" s="50">
        <v>0</v>
      </c>
      <c r="AQ749" s="51">
        <v>0</v>
      </c>
      <c r="AR749" s="49">
        <v>4.2023700000000002</v>
      </c>
      <c r="AS749" s="50">
        <v>3.9020270270270272</v>
      </c>
      <c r="AT749" s="50">
        <v>2.4003700000000001</v>
      </c>
      <c r="AU749" s="50">
        <v>2.0304666666666669</v>
      </c>
      <c r="AV749" s="50">
        <v>41.433309444444447</v>
      </c>
      <c r="AW749" s="50">
        <v>0</v>
      </c>
      <c r="AX749" s="50">
        <v>2.508666666666667</v>
      </c>
      <c r="AY749" s="50">
        <v>15.789230000000002</v>
      </c>
      <c r="AZ749" s="51">
        <v>0</v>
      </c>
      <c r="BA749" s="49">
        <v>0</v>
      </c>
      <c r="BB749" s="49">
        <v>0</v>
      </c>
      <c r="BC749" s="50">
        <v>0</v>
      </c>
      <c r="BD749" s="50">
        <v>0</v>
      </c>
      <c r="BE749" s="51">
        <v>0</v>
      </c>
      <c r="BF749" s="38"/>
      <c r="BG749" s="38"/>
      <c r="BK749" s="38"/>
      <c r="BL749" s="38"/>
      <c r="BM749" s="38"/>
      <c r="BN749" s="38"/>
      <c r="BO749" s="38"/>
      <c r="BP749" s="38"/>
      <c r="BQ749" s="38"/>
      <c r="BR749" s="38"/>
      <c r="BS749" s="38"/>
      <c r="BT749" s="38"/>
      <c r="BU749" s="38"/>
      <c r="BY749" s="38"/>
      <c r="BZ749" s="38"/>
      <c r="CJ749" s="38"/>
    </row>
    <row r="750" spans="2:88" x14ac:dyDescent="0.25">
      <c r="B750" s="8">
        <v>748</v>
      </c>
      <c r="C750" s="9" t="s">
        <v>12336</v>
      </c>
      <c r="D750" s="9" t="s">
        <v>12412</v>
      </c>
      <c r="E750" s="49">
        <v>10.319815500000002</v>
      </c>
      <c r="F750" s="50">
        <v>2.572991</v>
      </c>
      <c r="G750" s="50">
        <v>4.1422699999999999</v>
      </c>
      <c r="H750" s="51">
        <v>7.7846400000000013</v>
      </c>
      <c r="I750" s="50">
        <v>0</v>
      </c>
      <c r="J750" s="50">
        <v>0</v>
      </c>
      <c r="K750" s="50">
        <v>5.259529200000002</v>
      </c>
      <c r="L750" s="53">
        <v>3.0809421166666673</v>
      </c>
      <c r="M750" s="49">
        <v>3.0809421166666673</v>
      </c>
      <c r="N750" s="49">
        <v>0.83968036245333333</v>
      </c>
      <c r="O750" s="49">
        <v>0.86856399999999989</v>
      </c>
      <c r="P750" s="50">
        <v>0</v>
      </c>
      <c r="Q750" s="50">
        <v>0</v>
      </c>
      <c r="R750" s="50">
        <v>17.259979999999999</v>
      </c>
      <c r="S750" s="51">
        <v>0</v>
      </c>
      <c r="T750" s="50">
        <v>0</v>
      </c>
      <c r="U750" s="51">
        <v>3.2444833333333336</v>
      </c>
      <c r="V750" s="51">
        <v>0</v>
      </c>
      <c r="W750" s="50">
        <v>0</v>
      </c>
      <c r="X750" s="49">
        <v>0</v>
      </c>
      <c r="Y750" s="51">
        <v>10.614133333333333</v>
      </c>
      <c r="Z750" s="52">
        <v>0</v>
      </c>
      <c r="AA750" s="52">
        <v>0</v>
      </c>
      <c r="AB750" s="52">
        <v>0</v>
      </c>
      <c r="AC750" s="54">
        <v>3</v>
      </c>
      <c r="AD750" s="54">
        <v>30.826488148148151</v>
      </c>
      <c r="AE750" s="50">
        <v>30.826488148148151</v>
      </c>
      <c r="AF750" s="50">
        <v>28.200000000000003</v>
      </c>
      <c r="AG750" s="55">
        <v>28.200000000000003</v>
      </c>
      <c r="AH750" s="50">
        <v>4.4379952800000009</v>
      </c>
      <c r="AI750" s="52">
        <v>2.7468274666666663</v>
      </c>
      <c r="AJ750" s="49">
        <v>0</v>
      </c>
      <c r="AK750" s="50">
        <v>15.42947777777778</v>
      </c>
      <c r="AL750" s="50">
        <v>13.626888888888889</v>
      </c>
      <c r="AM750" s="50">
        <v>16.939999999999998</v>
      </c>
      <c r="AN750" s="50">
        <v>0</v>
      </c>
      <c r="AO750" s="50">
        <v>0</v>
      </c>
      <c r="AP750" s="50">
        <v>0</v>
      </c>
      <c r="AQ750" s="51">
        <v>0</v>
      </c>
      <c r="AR750" s="49">
        <v>4.2023700000000002</v>
      </c>
      <c r="AS750" s="50">
        <v>3.9020270270270272</v>
      </c>
      <c r="AT750" s="50">
        <v>2.4003700000000001</v>
      </c>
      <c r="AU750" s="50">
        <v>2.5380833333333337</v>
      </c>
      <c r="AV750" s="50">
        <v>49.378679305555558</v>
      </c>
      <c r="AW750" s="50">
        <v>0</v>
      </c>
      <c r="AX750" s="50">
        <v>2.508666666666667</v>
      </c>
      <c r="AY750" s="50">
        <v>15.789230000000002</v>
      </c>
      <c r="AZ750" s="51">
        <v>0</v>
      </c>
      <c r="BA750" s="49">
        <v>0</v>
      </c>
      <c r="BB750" s="49">
        <v>0</v>
      </c>
      <c r="BC750" s="50">
        <v>0</v>
      </c>
      <c r="BD750" s="50">
        <v>0</v>
      </c>
      <c r="BE750" s="51">
        <v>0</v>
      </c>
      <c r="BF750" s="38"/>
      <c r="BG750" s="38"/>
      <c r="BK750" s="38"/>
      <c r="BL750" s="38"/>
      <c r="BM750" s="38"/>
      <c r="BN750" s="38"/>
      <c r="BO750" s="38"/>
      <c r="BP750" s="38"/>
      <c r="BQ750" s="38"/>
      <c r="BR750" s="38"/>
      <c r="BS750" s="38"/>
      <c r="BT750" s="38"/>
      <c r="BU750" s="38"/>
      <c r="BY750" s="38"/>
      <c r="BZ750" s="38"/>
      <c r="CJ750" s="38"/>
    </row>
    <row r="751" spans="2:88" x14ac:dyDescent="0.25">
      <c r="B751" s="8">
        <v>749</v>
      </c>
      <c r="C751" s="9" t="s">
        <v>12336</v>
      </c>
      <c r="D751" s="9" t="s">
        <v>12413</v>
      </c>
      <c r="E751" s="49">
        <v>10.319815500000002</v>
      </c>
      <c r="F751" s="50">
        <v>2.572991</v>
      </c>
      <c r="G751" s="50">
        <v>4.1422699999999999</v>
      </c>
      <c r="H751" s="51">
        <v>7.7846400000000013</v>
      </c>
      <c r="I751" s="50">
        <v>0</v>
      </c>
      <c r="J751" s="50">
        <v>0</v>
      </c>
      <c r="K751" s="50">
        <v>5.259529200000002</v>
      </c>
      <c r="L751" s="53">
        <v>6.1618842333333346</v>
      </c>
      <c r="M751" s="49">
        <v>6.1618842333333346</v>
      </c>
      <c r="N751" s="49">
        <v>1.0706149940533334</v>
      </c>
      <c r="O751" s="49">
        <v>1.7371279999999998</v>
      </c>
      <c r="P751" s="50">
        <v>0</v>
      </c>
      <c r="Q751" s="50">
        <v>0</v>
      </c>
      <c r="R751" s="50">
        <v>51.091293333333333</v>
      </c>
      <c r="S751" s="51">
        <v>0</v>
      </c>
      <c r="T751" s="50">
        <v>0</v>
      </c>
      <c r="U751" s="51">
        <v>8.1743666666666677</v>
      </c>
      <c r="V751" s="51">
        <v>0</v>
      </c>
      <c r="W751" s="50">
        <v>0</v>
      </c>
      <c r="X751" s="49">
        <v>0</v>
      </c>
      <c r="Y751" s="51">
        <v>17.341600000000003</v>
      </c>
      <c r="Z751" s="52">
        <v>0</v>
      </c>
      <c r="AA751" s="52">
        <v>0</v>
      </c>
      <c r="AB751" s="52">
        <v>0</v>
      </c>
      <c r="AC751" s="54">
        <v>3</v>
      </c>
      <c r="AD751" s="54">
        <v>30.826488148148151</v>
      </c>
      <c r="AE751" s="50">
        <v>30.826488148148151</v>
      </c>
      <c r="AF751" s="50">
        <v>28.200000000000003</v>
      </c>
      <c r="AG751" s="55">
        <v>28.200000000000003</v>
      </c>
      <c r="AH751" s="50">
        <v>8.8759905600000018</v>
      </c>
      <c r="AI751" s="52">
        <v>5.4636506518518519</v>
      </c>
      <c r="AJ751" s="49">
        <v>0</v>
      </c>
      <c r="AK751" s="50">
        <v>15.42947777777778</v>
      </c>
      <c r="AL751" s="50">
        <v>13.626888888888889</v>
      </c>
      <c r="AM751" s="50">
        <v>16.939999999999998</v>
      </c>
      <c r="AN751" s="50">
        <v>0</v>
      </c>
      <c r="AO751" s="50">
        <v>0</v>
      </c>
      <c r="AP751" s="50">
        <v>0</v>
      </c>
      <c r="AQ751" s="51">
        <v>0</v>
      </c>
      <c r="AR751" s="49">
        <v>8.4047400000000003</v>
      </c>
      <c r="AS751" s="50">
        <v>3.9020270270270272</v>
      </c>
      <c r="AT751" s="50">
        <v>4.8007400000000002</v>
      </c>
      <c r="AU751" s="50">
        <v>3.0457000000000001</v>
      </c>
      <c r="AV751" s="50">
        <v>66.975879166666672</v>
      </c>
      <c r="AW751" s="50">
        <v>0</v>
      </c>
      <c r="AX751" s="50">
        <v>5.0173333333333341</v>
      </c>
      <c r="AY751" s="50">
        <v>34.600519999999996</v>
      </c>
      <c r="AZ751" s="51">
        <v>0</v>
      </c>
      <c r="BA751" s="49">
        <v>0</v>
      </c>
      <c r="BB751" s="49">
        <v>0</v>
      </c>
      <c r="BC751" s="50">
        <v>0</v>
      </c>
      <c r="BD751" s="50">
        <v>0</v>
      </c>
      <c r="BE751" s="51">
        <v>0</v>
      </c>
      <c r="BF751" s="38"/>
      <c r="BG751" s="38"/>
      <c r="BK751" s="38"/>
      <c r="BL751" s="38"/>
      <c r="BM751" s="38"/>
      <c r="BN751" s="38"/>
      <c r="BO751" s="38"/>
      <c r="BP751" s="38"/>
      <c r="BQ751" s="38"/>
      <c r="BR751" s="38"/>
      <c r="BS751" s="38"/>
      <c r="BT751" s="38"/>
      <c r="BU751" s="38"/>
      <c r="BY751" s="38"/>
      <c r="BZ751" s="38"/>
      <c r="CJ751" s="38"/>
    </row>
    <row r="752" spans="2:88" x14ac:dyDescent="0.25">
      <c r="B752" s="8">
        <v>750</v>
      </c>
      <c r="C752" s="9" t="s">
        <v>12336</v>
      </c>
      <c r="D752" s="9" t="s">
        <v>12414</v>
      </c>
      <c r="E752" s="49">
        <v>13.759754000000003</v>
      </c>
      <c r="F752" s="50">
        <v>3.4306546666666669</v>
      </c>
      <c r="G752" s="50">
        <v>5.5230266666666665</v>
      </c>
      <c r="H752" s="51">
        <v>10.379520000000001</v>
      </c>
      <c r="I752" s="50">
        <v>0</v>
      </c>
      <c r="J752" s="50">
        <v>0</v>
      </c>
      <c r="K752" s="50">
        <v>7.012705600000003</v>
      </c>
      <c r="L752" s="53">
        <v>6.1618842333333346</v>
      </c>
      <c r="M752" s="49">
        <v>6.1618842333333346</v>
      </c>
      <c r="N752" s="49">
        <v>1.0706149940533334</v>
      </c>
      <c r="O752" s="49">
        <v>1.7371279999999998</v>
      </c>
      <c r="P752" s="50">
        <v>0</v>
      </c>
      <c r="Q752" s="50">
        <v>0</v>
      </c>
      <c r="R752" s="50">
        <v>51.091293333333333</v>
      </c>
      <c r="S752" s="51">
        <v>0</v>
      </c>
      <c r="T752" s="50">
        <v>0</v>
      </c>
      <c r="U752" s="51">
        <v>8.1743666666666677</v>
      </c>
      <c r="V752" s="51">
        <v>0</v>
      </c>
      <c r="W752" s="50">
        <v>0</v>
      </c>
      <c r="X752" s="49">
        <v>0</v>
      </c>
      <c r="Y752" s="51">
        <v>17.341600000000003</v>
      </c>
      <c r="Z752" s="52">
        <v>0</v>
      </c>
      <c r="AA752" s="52">
        <v>0</v>
      </c>
      <c r="AB752" s="52">
        <v>0</v>
      </c>
      <c r="AC752" s="54">
        <v>3</v>
      </c>
      <c r="AD752" s="54">
        <v>41.101984197530868</v>
      </c>
      <c r="AE752" s="50">
        <v>41.101984197530868</v>
      </c>
      <c r="AF752" s="50">
        <v>37.6</v>
      </c>
      <c r="AG752" s="55">
        <v>37.6</v>
      </c>
      <c r="AH752" s="50">
        <v>8.8759905600000018</v>
      </c>
      <c r="AI752" s="52">
        <v>5.4636506518518519</v>
      </c>
      <c r="AJ752" s="49">
        <v>0</v>
      </c>
      <c r="AK752" s="50">
        <v>20.57263703703704</v>
      </c>
      <c r="AL752" s="50">
        <v>18.169185185185185</v>
      </c>
      <c r="AM752" s="50">
        <v>22.586666666666666</v>
      </c>
      <c r="AN752" s="50">
        <v>0</v>
      </c>
      <c r="AO752" s="50">
        <v>0</v>
      </c>
      <c r="AP752" s="50">
        <v>0</v>
      </c>
      <c r="AQ752" s="51">
        <v>0</v>
      </c>
      <c r="AR752" s="49">
        <v>8.4047400000000003</v>
      </c>
      <c r="AS752" s="50">
        <v>3.9020270270270272</v>
      </c>
      <c r="AT752" s="50">
        <v>4.8007400000000002</v>
      </c>
      <c r="AU752" s="50">
        <v>4.0609333333333337</v>
      </c>
      <c r="AV752" s="50">
        <v>82.866618888888894</v>
      </c>
      <c r="AW752" s="50">
        <v>0</v>
      </c>
      <c r="AX752" s="50">
        <v>5.0173333333333341</v>
      </c>
      <c r="AY752" s="50">
        <v>34.600519999999996</v>
      </c>
      <c r="AZ752" s="51">
        <v>0</v>
      </c>
      <c r="BA752" s="49">
        <v>0</v>
      </c>
      <c r="BB752" s="49">
        <v>0</v>
      </c>
      <c r="BC752" s="50">
        <v>0</v>
      </c>
      <c r="BD752" s="50">
        <v>0</v>
      </c>
      <c r="BE752" s="51">
        <v>0</v>
      </c>
      <c r="BF752" s="38"/>
      <c r="BG752" s="38"/>
      <c r="BK752" s="38"/>
      <c r="BL752" s="38"/>
      <c r="BM752" s="38"/>
      <c r="BN752" s="38"/>
      <c r="BO752" s="38"/>
      <c r="BP752" s="38"/>
      <c r="BQ752" s="38"/>
      <c r="BR752" s="38"/>
      <c r="BS752" s="38"/>
      <c r="BT752" s="38"/>
      <c r="BU752" s="38"/>
      <c r="BY752" s="38"/>
      <c r="BZ752" s="38"/>
      <c r="CJ752" s="38"/>
    </row>
    <row r="753" spans="2:88" x14ac:dyDescent="0.25">
      <c r="B753" s="8">
        <v>751</v>
      </c>
      <c r="C753" s="9" t="s">
        <v>12336</v>
      </c>
      <c r="D753" s="9" t="s">
        <v>12415</v>
      </c>
      <c r="E753" s="49">
        <v>17.199692500000005</v>
      </c>
      <c r="F753" s="50">
        <v>4.2883183333333337</v>
      </c>
      <c r="G753" s="50">
        <v>6.9037833333333332</v>
      </c>
      <c r="H753" s="51">
        <v>12.974400000000001</v>
      </c>
      <c r="I753" s="50">
        <v>0</v>
      </c>
      <c r="J753" s="50">
        <v>0</v>
      </c>
      <c r="K753" s="50">
        <v>8.7658820000000031</v>
      </c>
      <c r="L753" s="53">
        <v>6.1618842333333346</v>
      </c>
      <c r="M753" s="49">
        <v>6.1618842333333346</v>
      </c>
      <c r="N753" s="49">
        <v>1.0706149940533334</v>
      </c>
      <c r="O753" s="49">
        <v>1.7371279999999998</v>
      </c>
      <c r="P753" s="50">
        <v>0</v>
      </c>
      <c r="Q753" s="50">
        <v>0</v>
      </c>
      <c r="R753" s="50">
        <v>51.091293333333333</v>
      </c>
      <c r="S753" s="51">
        <v>0</v>
      </c>
      <c r="T753" s="50">
        <v>0</v>
      </c>
      <c r="U753" s="51">
        <v>8.1743666666666677</v>
      </c>
      <c r="V753" s="51">
        <v>0</v>
      </c>
      <c r="W753" s="50">
        <v>0</v>
      </c>
      <c r="X753" s="49">
        <v>0</v>
      </c>
      <c r="Y753" s="51">
        <v>17.341600000000003</v>
      </c>
      <c r="Z753" s="52">
        <v>0</v>
      </c>
      <c r="AA753" s="52">
        <v>0</v>
      </c>
      <c r="AB753" s="52">
        <v>0</v>
      </c>
      <c r="AC753" s="54">
        <v>3</v>
      </c>
      <c r="AD753" s="54">
        <v>51.377480246913585</v>
      </c>
      <c r="AE753" s="50">
        <v>51.377480246913585</v>
      </c>
      <c r="AF753" s="50">
        <v>47</v>
      </c>
      <c r="AG753" s="55">
        <v>47</v>
      </c>
      <c r="AH753" s="50">
        <v>8.8759905600000018</v>
      </c>
      <c r="AI753" s="52">
        <v>5.4636506518518519</v>
      </c>
      <c r="AJ753" s="49">
        <v>0</v>
      </c>
      <c r="AK753" s="50">
        <v>25.7157962962963</v>
      </c>
      <c r="AL753" s="50">
        <v>22.711481481481481</v>
      </c>
      <c r="AM753" s="50">
        <v>28.233333333333334</v>
      </c>
      <c r="AN753" s="50">
        <v>0</v>
      </c>
      <c r="AO753" s="50">
        <v>0</v>
      </c>
      <c r="AP753" s="50">
        <v>0</v>
      </c>
      <c r="AQ753" s="51">
        <v>0</v>
      </c>
      <c r="AR753" s="49">
        <v>8.4047400000000003</v>
      </c>
      <c r="AS753" s="50">
        <v>3.9020270270270272</v>
      </c>
      <c r="AT753" s="50">
        <v>4.8007400000000002</v>
      </c>
      <c r="AU753" s="50">
        <v>4.0609333333333337</v>
      </c>
      <c r="AV753" s="50">
        <v>82.866618888888894</v>
      </c>
      <c r="AW753" s="50">
        <v>0</v>
      </c>
      <c r="AX753" s="50">
        <v>5.0173333333333341</v>
      </c>
      <c r="AY753" s="50">
        <v>34.600519999999996</v>
      </c>
      <c r="AZ753" s="51">
        <v>0</v>
      </c>
      <c r="BA753" s="49">
        <v>0</v>
      </c>
      <c r="BB753" s="49">
        <v>0</v>
      </c>
      <c r="BC753" s="50">
        <v>0</v>
      </c>
      <c r="BD753" s="50">
        <v>0</v>
      </c>
      <c r="BE753" s="51">
        <v>0</v>
      </c>
      <c r="BF753" s="38"/>
      <c r="BG753" s="38"/>
      <c r="BK753" s="38"/>
      <c r="BL753" s="38"/>
      <c r="BM753" s="38"/>
      <c r="BN753" s="38"/>
      <c r="BO753" s="38"/>
      <c r="BP753" s="38"/>
      <c r="BQ753" s="38"/>
      <c r="BR753" s="38"/>
      <c r="BS753" s="38"/>
      <c r="BT753" s="38"/>
      <c r="BU753" s="38"/>
      <c r="BY753" s="38"/>
      <c r="BZ753" s="38"/>
      <c r="CJ753" s="38"/>
    </row>
    <row r="754" spans="2:88" x14ac:dyDescent="0.25">
      <c r="B754" s="8">
        <v>752</v>
      </c>
      <c r="C754" s="9" t="s">
        <v>12336</v>
      </c>
      <c r="D754" s="9" t="s">
        <v>12416</v>
      </c>
      <c r="E754" s="49">
        <v>20.639631000000005</v>
      </c>
      <c r="F754" s="50">
        <v>5.1459820000000001</v>
      </c>
      <c r="G754" s="50">
        <v>8.2845399999999998</v>
      </c>
      <c r="H754" s="51">
        <v>15.569280000000003</v>
      </c>
      <c r="I754" s="50">
        <v>0</v>
      </c>
      <c r="J754" s="50">
        <v>0</v>
      </c>
      <c r="K754" s="50">
        <v>10.519058400000004</v>
      </c>
      <c r="L754" s="53">
        <v>6.1618842333333346</v>
      </c>
      <c r="M754" s="49">
        <v>6.1618842333333346</v>
      </c>
      <c r="N754" s="49">
        <v>1.0706149940533334</v>
      </c>
      <c r="O754" s="49">
        <v>1.7371279999999998</v>
      </c>
      <c r="P754" s="50">
        <v>0</v>
      </c>
      <c r="Q754" s="50">
        <v>0</v>
      </c>
      <c r="R754" s="50">
        <v>51.091293333333333</v>
      </c>
      <c r="S754" s="51">
        <v>0</v>
      </c>
      <c r="T754" s="50">
        <v>0</v>
      </c>
      <c r="U754" s="51">
        <v>8.1743666666666677</v>
      </c>
      <c r="V754" s="51">
        <v>0</v>
      </c>
      <c r="W754" s="50">
        <v>0</v>
      </c>
      <c r="X754" s="49">
        <v>0</v>
      </c>
      <c r="Y754" s="51">
        <v>17.341600000000003</v>
      </c>
      <c r="Z754" s="52">
        <v>0</v>
      </c>
      <c r="AA754" s="52">
        <v>0</v>
      </c>
      <c r="AB754" s="52">
        <v>0</v>
      </c>
      <c r="AC754" s="54">
        <v>3</v>
      </c>
      <c r="AD754" s="54">
        <v>61.652976296296302</v>
      </c>
      <c r="AE754" s="50">
        <v>61.652976296296302</v>
      </c>
      <c r="AF754" s="50">
        <v>56.400000000000006</v>
      </c>
      <c r="AG754" s="55">
        <v>56.400000000000006</v>
      </c>
      <c r="AH754" s="50">
        <v>8.8759905600000018</v>
      </c>
      <c r="AI754" s="52">
        <v>5.4636506518518519</v>
      </c>
      <c r="AJ754" s="49">
        <v>0</v>
      </c>
      <c r="AK754" s="50">
        <v>30.858955555555561</v>
      </c>
      <c r="AL754" s="50">
        <v>27.253777777777778</v>
      </c>
      <c r="AM754" s="50">
        <v>33.879999999999995</v>
      </c>
      <c r="AN754" s="50">
        <v>0</v>
      </c>
      <c r="AO754" s="50">
        <v>0</v>
      </c>
      <c r="AP754" s="50">
        <v>0</v>
      </c>
      <c r="AQ754" s="51">
        <v>0</v>
      </c>
      <c r="AR754" s="49">
        <v>8.4047400000000003</v>
      </c>
      <c r="AS754" s="50">
        <v>3.9020270270270272</v>
      </c>
      <c r="AT754" s="50">
        <v>4.8007400000000002</v>
      </c>
      <c r="AU754" s="50">
        <v>5.0761666666666674</v>
      </c>
      <c r="AV754" s="50">
        <v>98.757358611111115</v>
      </c>
      <c r="AW754" s="50">
        <v>0</v>
      </c>
      <c r="AX754" s="50">
        <v>5.0173333333333341</v>
      </c>
      <c r="AY754" s="50">
        <v>34.600519999999996</v>
      </c>
      <c r="AZ754" s="51">
        <v>0</v>
      </c>
      <c r="BA754" s="49">
        <v>0</v>
      </c>
      <c r="BB754" s="49">
        <v>0</v>
      </c>
      <c r="BC754" s="50">
        <v>0</v>
      </c>
      <c r="BD754" s="50">
        <v>0</v>
      </c>
      <c r="BE754" s="51">
        <v>0</v>
      </c>
      <c r="BF754" s="38"/>
      <c r="BG754" s="38"/>
      <c r="BK754" s="38"/>
      <c r="BL754" s="38"/>
      <c r="BM754" s="38"/>
      <c r="BN754" s="38"/>
      <c r="BO754" s="38"/>
      <c r="BP754" s="38"/>
      <c r="BQ754" s="38"/>
      <c r="BR754" s="38"/>
      <c r="BS754" s="38"/>
      <c r="BT754" s="38"/>
      <c r="BU754" s="38"/>
      <c r="BY754" s="38"/>
      <c r="BZ754" s="38"/>
      <c r="CJ754" s="38"/>
    </row>
    <row r="755" spans="2:88" x14ac:dyDescent="0.25">
      <c r="B755" s="8">
        <v>753</v>
      </c>
      <c r="C755" s="9" t="s">
        <v>12336</v>
      </c>
      <c r="D755" s="9" t="s">
        <v>12417</v>
      </c>
      <c r="E755" s="49">
        <v>15.479723250000003</v>
      </c>
      <c r="F755" s="50">
        <v>3.8594865</v>
      </c>
      <c r="G755" s="50">
        <v>6.2134049999999998</v>
      </c>
      <c r="H755" s="51">
        <v>11.676960000000001</v>
      </c>
      <c r="I755" s="50">
        <v>0</v>
      </c>
      <c r="J755" s="50">
        <v>0</v>
      </c>
      <c r="K755" s="50">
        <v>7.8892938000000026</v>
      </c>
      <c r="L755" s="53">
        <v>9.2428263500000014</v>
      </c>
      <c r="M755" s="49">
        <v>9.2428263500000014</v>
      </c>
      <c r="N755" s="49">
        <v>1.3535408698222222</v>
      </c>
      <c r="O755" s="49">
        <v>2.6056919999999995</v>
      </c>
      <c r="P755" s="50">
        <v>0</v>
      </c>
      <c r="Q755" s="50">
        <v>0</v>
      </c>
      <c r="R755" s="50">
        <v>84.639939999999996</v>
      </c>
      <c r="S755" s="51">
        <v>0</v>
      </c>
      <c r="T755" s="50">
        <v>0</v>
      </c>
      <c r="U755" s="51">
        <v>8.7411133333333364</v>
      </c>
      <c r="V755" s="51">
        <v>0</v>
      </c>
      <c r="W755" s="50">
        <v>0</v>
      </c>
      <c r="X755" s="49">
        <v>0</v>
      </c>
      <c r="Y755" s="51">
        <v>30.796533333333336</v>
      </c>
      <c r="Z755" s="52">
        <v>0</v>
      </c>
      <c r="AA755" s="52">
        <v>0</v>
      </c>
      <c r="AB755" s="52">
        <v>0</v>
      </c>
      <c r="AC755" s="54">
        <v>3</v>
      </c>
      <c r="AD755" s="54">
        <v>46.23973222222223</v>
      </c>
      <c r="AE755" s="50">
        <v>46.23973222222223</v>
      </c>
      <c r="AF755" s="50">
        <v>42.300000000000004</v>
      </c>
      <c r="AG755" s="55">
        <v>42.300000000000004</v>
      </c>
      <c r="AH755" s="50">
        <v>13.313985840000004</v>
      </c>
      <c r="AI755" s="52">
        <v>8.180473837037038</v>
      </c>
      <c r="AJ755" s="49">
        <v>0</v>
      </c>
      <c r="AK755" s="50">
        <v>23.144216666666672</v>
      </c>
      <c r="AL755" s="50">
        <v>20.440333333333335</v>
      </c>
      <c r="AM755" s="50">
        <v>25.409999999999997</v>
      </c>
      <c r="AN755" s="50">
        <v>0</v>
      </c>
      <c r="AO755" s="50">
        <v>0</v>
      </c>
      <c r="AP755" s="50">
        <v>0</v>
      </c>
      <c r="AQ755" s="51">
        <v>0</v>
      </c>
      <c r="AR755" s="49">
        <v>12.60711</v>
      </c>
      <c r="AS755" s="50">
        <v>3.9020270270270272</v>
      </c>
      <c r="AT755" s="50">
        <v>7.2011099999999999</v>
      </c>
      <c r="AU755" s="50">
        <v>4.5685500000000001</v>
      </c>
      <c r="AV755" s="50">
        <v>100.46381875000002</v>
      </c>
      <c r="AW755" s="50">
        <v>0</v>
      </c>
      <c r="AX755" s="50">
        <v>7.5260000000000016</v>
      </c>
      <c r="AY755" s="50">
        <v>48.525563333333338</v>
      </c>
      <c r="AZ755" s="51">
        <v>0</v>
      </c>
      <c r="BA755" s="49">
        <v>0</v>
      </c>
      <c r="BB755" s="49">
        <v>0</v>
      </c>
      <c r="BC755" s="50">
        <v>0</v>
      </c>
      <c r="BD755" s="50">
        <v>0</v>
      </c>
      <c r="BE755" s="51">
        <v>0</v>
      </c>
      <c r="BF755" s="38"/>
      <c r="BG755" s="38"/>
      <c r="BK755" s="38"/>
      <c r="BL755" s="38"/>
      <c r="BM755" s="38"/>
      <c r="BN755" s="38"/>
      <c r="BO755" s="38"/>
      <c r="BP755" s="38"/>
      <c r="BQ755" s="38"/>
      <c r="BR755" s="38"/>
      <c r="BS755" s="38"/>
      <c r="BT755" s="38"/>
      <c r="BU755" s="38"/>
      <c r="BY755" s="38"/>
      <c r="BZ755" s="38"/>
      <c r="CJ755" s="38"/>
    </row>
    <row r="756" spans="2:88" x14ac:dyDescent="0.25">
      <c r="B756" s="8">
        <v>754</v>
      </c>
      <c r="C756" s="9" t="s">
        <v>12336</v>
      </c>
      <c r="D756" s="9" t="s">
        <v>12418</v>
      </c>
      <c r="E756" s="49">
        <v>20.639631000000005</v>
      </c>
      <c r="F756" s="50">
        <v>5.1459820000000001</v>
      </c>
      <c r="G756" s="50">
        <v>8.2845399999999998</v>
      </c>
      <c r="H756" s="51">
        <v>15.569280000000003</v>
      </c>
      <c r="I756" s="50">
        <v>0</v>
      </c>
      <c r="J756" s="50">
        <v>0</v>
      </c>
      <c r="K756" s="50">
        <v>10.519058400000004</v>
      </c>
      <c r="L756" s="53">
        <v>9.2428263500000014</v>
      </c>
      <c r="M756" s="49">
        <v>9.2428263500000014</v>
      </c>
      <c r="N756" s="49">
        <v>1.3535408698222222</v>
      </c>
      <c r="O756" s="49">
        <v>2.6056919999999995</v>
      </c>
      <c r="P756" s="50">
        <v>0</v>
      </c>
      <c r="Q756" s="50">
        <v>0</v>
      </c>
      <c r="R756" s="50">
        <v>84.639939999999996</v>
      </c>
      <c r="S756" s="51">
        <v>0</v>
      </c>
      <c r="T756" s="50">
        <v>0</v>
      </c>
      <c r="U756" s="51">
        <v>8.7411133333333364</v>
      </c>
      <c r="V756" s="51">
        <v>0</v>
      </c>
      <c r="W756" s="50">
        <v>0</v>
      </c>
      <c r="X756" s="49">
        <v>0</v>
      </c>
      <c r="Y756" s="51">
        <v>30.796533333333336</v>
      </c>
      <c r="Z756" s="52">
        <v>0</v>
      </c>
      <c r="AA756" s="52">
        <v>0</v>
      </c>
      <c r="AB756" s="52">
        <v>0</v>
      </c>
      <c r="AC756" s="54">
        <v>3</v>
      </c>
      <c r="AD756" s="54">
        <v>61.652976296296302</v>
      </c>
      <c r="AE756" s="50">
        <v>61.652976296296302</v>
      </c>
      <c r="AF756" s="50">
        <v>56.400000000000006</v>
      </c>
      <c r="AG756" s="55">
        <v>56.400000000000006</v>
      </c>
      <c r="AH756" s="50">
        <v>13.313985840000004</v>
      </c>
      <c r="AI756" s="52">
        <v>8.180473837037038</v>
      </c>
      <c r="AJ756" s="49">
        <v>0</v>
      </c>
      <c r="AK756" s="50">
        <v>30.858955555555561</v>
      </c>
      <c r="AL756" s="50">
        <v>27.253777777777778</v>
      </c>
      <c r="AM756" s="50">
        <v>33.879999999999995</v>
      </c>
      <c r="AN756" s="50">
        <v>0</v>
      </c>
      <c r="AO756" s="50">
        <v>0</v>
      </c>
      <c r="AP756" s="50">
        <v>0</v>
      </c>
      <c r="AQ756" s="51">
        <v>0</v>
      </c>
      <c r="AR756" s="49">
        <v>12.60711</v>
      </c>
      <c r="AS756" s="50">
        <v>3.9020270270270272</v>
      </c>
      <c r="AT756" s="50">
        <v>7.2011099999999999</v>
      </c>
      <c r="AU756" s="50">
        <v>6.0914000000000001</v>
      </c>
      <c r="AV756" s="50">
        <v>124.29992833333336</v>
      </c>
      <c r="AW756" s="50">
        <v>0</v>
      </c>
      <c r="AX756" s="50">
        <v>7.5260000000000016</v>
      </c>
      <c r="AY756" s="50">
        <v>48.525563333333338</v>
      </c>
      <c r="AZ756" s="51">
        <v>0</v>
      </c>
      <c r="BA756" s="49">
        <v>0</v>
      </c>
      <c r="BB756" s="49">
        <v>0</v>
      </c>
      <c r="BC756" s="50">
        <v>0</v>
      </c>
      <c r="BD756" s="50">
        <v>0</v>
      </c>
      <c r="BE756" s="51">
        <v>0</v>
      </c>
      <c r="BF756" s="38"/>
      <c r="BG756" s="38"/>
      <c r="BK756" s="38"/>
      <c r="BL756" s="38"/>
      <c r="BM756" s="38"/>
      <c r="BN756" s="38"/>
      <c r="BO756" s="38"/>
      <c r="BP756" s="38"/>
      <c r="BQ756" s="38"/>
      <c r="BR756" s="38"/>
      <c r="BS756" s="38"/>
      <c r="BT756" s="38"/>
      <c r="BU756" s="38"/>
      <c r="BY756" s="38"/>
      <c r="BZ756" s="38"/>
      <c r="CJ756" s="38"/>
    </row>
    <row r="757" spans="2:88" x14ac:dyDescent="0.25">
      <c r="B757" s="8">
        <v>755</v>
      </c>
      <c r="C757" s="9" t="s">
        <v>12336</v>
      </c>
      <c r="D757" s="9" t="s">
        <v>12419</v>
      </c>
      <c r="E757" s="49">
        <v>25.799538750000004</v>
      </c>
      <c r="F757" s="50">
        <v>6.4324775000000001</v>
      </c>
      <c r="G757" s="50">
        <v>10.355675</v>
      </c>
      <c r="H757" s="51">
        <v>19.461600000000004</v>
      </c>
      <c r="I757" s="50">
        <v>0</v>
      </c>
      <c r="J757" s="50">
        <v>0</v>
      </c>
      <c r="K757" s="50">
        <v>13.148823000000004</v>
      </c>
      <c r="L757" s="53">
        <v>9.2428263500000014</v>
      </c>
      <c r="M757" s="49">
        <v>9.2428263500000014</v>
      </c>
      <c r="N757" s="49">
        <v>1.3535408698222222</v>
      </c>
      <c r="O757" s="49">
        <v>2.6056919999999995</v>
      </c>
      <c r="P757" s="50">
        <v>0</v>
      </c>
      <c r="Q757" s="50">
        <v>0</v>
      </c>
      <c r="R757" s="50">
        <v>84.639939999999996</v>
      </c>
      <c r="S757" s="51">
        <v>0</v>
      </c>
      <c r="T757" s="50">
        <v>0</v>
      </c>
      <c r="U757" s="51">
        <v>8.7411133333333364</v>
      </c>
      <c r="V757" s="51">
        <v>0</v>
      </c>
      <c r="W757" s="50">
        <v>0</v>
      </c>
      <c r="X757" s="49">
        <v>0</v>
      </c>
      <c r="Y757" s="51">
        <v>30.796533333333336</v>
      </c>
      <c r="Z757" s="52">
        <v>0</v>
      </c>
      <c r="AA757" s="52">
        <v>0</v>
      </c>
      <c r="AB757" s="52">
        <v>0</v>
      </c>
      <c r="AC757" s="54">
        <v>3</v>
      </c>
      <c r="AD757" s="54">
        <v>77.066220370370374</v>
      </c>
      <c r="AE757" s="50">
        <v>77.066220370370374</v>
      </c>
      <c r="AF757" s="50">
        <v>70.5</v>
      </c>
      <c r="AG757" s="55">
        <v>70.5</v>
      </c>
      <c r="AH757" s="50">
        <v>13.313985840000004</v>
      </c>
      <c r="AI757" s="52">
        <v>8.180473837037038</v>
      </c>
      <c r="AJ757" s="49">
        <v>0</v>
      </c>
      <c r="AK757" s="50">
        <v>38.573694444444449</v>
      </c>
      <c r="AL757" s="50">
        <v>34.06722222222222</v>
      </c>
      <c r="AM757" s="50">
        <v>42.349999999999994</v>
      </c>
      <c r="AN757" s="50">
        <v>0</v>
      </c>
      <c r="AO757" s="50">
        <v>0</v>
      </c>
      <c r="AP757" s="50">
        <v>0</v>
      </c>
      <c r="AQ757" s="51">
        <v>0</v>
      </c>
      <c r="AR757" s="49">
        <v>12.60711</v>
      </c>
      <c r="AS757" s="50">
        <v>3.9020270270270272</v>
      </c>
      <c r="AT757" s="50">
        <v>7.2011099999999999</v>
      </c>
      <c r="AU757" s="50">
        <v>6.0914000000000001</v>
      </c>
      <c r="AV757" s="50">
        <v>124.29992833333336</v>
      </c>
      <c r="AW757" s="50">
        <v>0</v>
      </c>
      <c r="AX757" s="50">
        <v>7.5260000000000016</v>
      </c>
      <c r="AY757" s="50">
        <v>48.525563333333338</v>
      </c>
      <c r="AZ757" s="51">
        <v>0</v>
      </c>
      <c r="BA757" s="49">
        <v>0</v>
      </c>
      <c r="BB757" s="49">
        <v>0</v>
      </c>
      <c r="BC757" s="50">
        <v>0</v>
      </c>
      <c r="BD757" s="50">
        <v>0</v>
      </c>
      <c r="BE757" s="51">
        <v>0</v>
      </c>
      <c r="BF757" s="38"/>
      <c r="BG757" s="38"/>
      <c r="BK757" s="38"/>
      <c r="BL757" s="38"/>
      <c r="BM757" s="38"/>
      <c r="BN757" s="38"/>
      <c r="BO757" s="38"/>
      <c r="BP757" s="38"/>
      <c r="BQ757" s="38"/>
      <c r="BR757" s="38"/>
      <c r="BS757" s="38"/>
      <c r="BT757" s="38"/>
      <c r="BU757" s="38"/>
      <c r="BY757" s="38"/>
      <c r="BZ757" s="38"/>
      <c r="CJ757" s="38"/>
    </row>
    <row r="758" spans="2:88" x14ac:dyDescent="0.25">
      <c r="B758" s="8">
        <v>756</v>
      </c>
      <c r="C758" s="9" t="s">
        <v>12336</v>
      </c>
      <c r="D758" s="9" t="s">
        <v>12420</v>
      </c>
      <c r="E758" s="49">
        <v>30.959446500000006</v>
      </c>
      <c r="F758" s="50">
        <v>7.7189730000000001</v>
      </c>
      <c r="G758" s="50">
        <v>12.42681</v>
      </c>
      <c r="H758" s="51">
        <v>23.353920000000002</v>
      </c>
      <c r="I758" s="50">
        <v>0</v>
      </c>
      <c r="J758" s="50">
        <v>0</v>
      </c>
      <c r="K758" s="50">
        <v>15.778587600000005</v>
      </c>
      <c r="L758" s="53">
        <v>9.2428263500000014</v>
      </c>
      <c r="M758" s="49">
        <v>9.2428263500000014</v>
      </c>
      <c r="N758" s="49">
        <v>1.3535408698222222</v>
      </c>
      <c r="O758" s="49">
        <v>2.6056919999999995</v>
      </c>
      <c r="P758" s="50">
        <v>0</v>
      </c>
      <c r="Q758" s="50">
        <v>0</v>
      </c>
      <c r="R758" s="50">
        <v>84.639939999999996</v>
      </c>
      <c r="S758" s="51">
        <v>0</v>
      </c>
      <c r="T758" s="50">
        <v>0</v>
      </c>
      <c r="U758" s="51">
        <v>8.7411133333333364</v>
      </c>
      <c r="V758" s="51">
        <v>0</v>
      </c>
      <c r="W758" s="50">
        <v>0</v>
      </c>
      <c r="X758" s="49">
        <v>0</v>
      </c>
      <c r="Y758" s="51">
        <v>30.796533333333336</v>
      </c>
      <c r="Z758" s="52">
        <v>0</v>
      </c>
      <c r="AA758" s="52">
        <v>0</v>
      </c>
      <c r="AB758" s="52">
        <v>0</v>
      </c>
      <c r="AC758" s="54">
        <v>3</v>
      </c>
      <c r="AD758" s="54">
        <v>92.47946444444446</v>
      </c>
      <c r="AE758" s="50">
        <v>92.47946444444446</v>
      </c>
      <c r="AF758" s="50">
        <v>84.600000000000009</v>
      </c>
      <c r="AG758" s="55">
        <v>84.600000000000009</v>
      </c>
      <c r="AH758" s="50">
        <v>13.313985840000004</v>
      </c>
      <c r="AI758" s="52">
        <v>8.180473837037038</v>
      </c>
      <c r="AJ758" s="49">
        <v>0</v>
      </c>
      <c r="AK758" s="50">
        <v>46.288433333333344</v>
      </c>
      <c r="AL758" s="50">
        <v>40.88066666666667</v>
      </c>
      <c r="AM758" s="50">
        <v>50.819999999999993</v>
      </c>
      <c r="AN758" s="50">
        <v>0</v>
      </c>
      <c r="AO758" s="50">
        <v>0</v>
      </c>
      <c r="AP758" s="50">
        <v>0</v>
      </c>
      <c r="AQ758" s="51">
        <v>0</v>
      </c>
      <c r="AR758" s="49">
        <v>12.60711</v>
      </c>
      <c r="AS758" s="50">
        <v>3.9020270270270272</v>
      </c>
      <c r="AT758" s="50">
        <v>7.2011099999999999</v>
      </c>
      <c r="AU758" s="50">
        <v>7.6142500000000011</v>
      </c>
      <c r="AV758" s="50">
        <v>148.13603791666668</v>
      </c>
      <c r="AW758" s="50">
        <v>0</v>
      </c>
      <c r="AX758" s="50">
        <v>7.5260000000000016</v>
      </c>
      <c r="AY758" s="50">
        <v>48.525563333333338</v>
      </c>
      <c r="AZ758" s="51">
        <v>0</v>
      </c>
      <c r="BA758" s="49">
        <v>0</v>
      </c>
      <c r="BB758" s="49">
        <v>0</v>
      </c>
      <c r="BC758" s="50">
        <v>0</v>
      </c>
      <c r="BD758" s="50">
        <v>0</v>
      </c>
      <c r="BE758" s="51">
        <v>0</v>
      </c>
      <c r="BF758" s="38"/>
      <c r="BG758" s="38"/>
      <c r="BK758" s="38"/>
      <c r="BL758" s="38"/>
      <c r="BM758" s="38"/>
      <c r="BN758" s="38"/>
      <c r="BO758" s="38"/>
      <c r="BP758" s="38"/>
      <c r="BQ758" s="38"/>
      <c r="BR758" s="38"/>
      <c r="BS758" s="38"/>
      <c r="BT758" s="38"/>
      <c r="BU758" s="38"/>
      <c r="BY758" s="38"/>
      <c r="BZ758" s="38"/>
      <c r="CJ758" s="38"/>
    </row>
    <row r="759" spans="2:88" x14ac:dyDescent="0.25">
      <c r="B759" s="8">
        <v>757</v>
      </c>
      <c r="C759" s="9" t="s">
        <v>12336</v>
      </c>
      <c r="D759" s="9" t="s">
        <v>12421</v>
      </c>
      <c r="E759" s="49">
        <v>5.1599077500000012</v>
      </c>
      <c r="F759" s="50">
        <v>1.2864955</v>
      </c>
      <c r="G759" s="50">
        <v>4.1422699999999999</v>
      </c>
      <c r="H759" s="51">
        <v>3.8923200000000007</v>
      </c>
      <c r="I759" s="50">
        <v>0</v>
      </c>
      <c r="J759" s="50">
        <v>0</v>
      </c>
      <c r="K759" s="50">
        <v>2.629764600000001</v>
      </c>
      <c r="L759" s="53">
        <v>3.0809421166666673</v>
      </c>
      <c r="M759" s="49">
        <v>3.0809421166666673</v>
      </c>
      <c r="N759" s="49">
        <v>0.83968036245333333</v>
      </c>
      <c r="O759" s="49">
        <v>0.86856399999999989</v>
      </c>
      <c r="P759" s="50">
        <v>0</v>
      </c>
      <c r="Q759" s="50">
        <v>0</v>
      </c>
      <c r="R759" s="50">
        <v>17.259979999999999</v>
      </c>
      <c r="S759" s="51">
        <v>0</v>
      </c>
      <c r="T759" s="50">
        <v>0</v>
      </c>
      <c r="U759" s="51">
        <v>3.2444833333333336</v>
      </c>
      <c r="V759" s="51">
        <v>0</v>
      </c>
      <c r="W759" s="50">
        <v>0</v>
      </c>
      <c r="X759" s="49">
        <v>0</v>
      </c>
      <c r="Y759" s="51">
        <v>10.614133333333333</v>
      </c>
      <c r="Z759" s="52">
        <v>0</v>
      </c>
      <c r="AA759" s="52">
        <v>0</v>
      </c>
      <c r="AB759" s="52">
        <v>0</v>
      </c>
      <c r="AC759" s="54">
        <v>3</v>
      </c>
      <c r="AD759" s="54">
        <v>15.413244074074075</v>
      </c>
      <c r="AE759" s="50">
        <v>15.413244074074075</v>
      </c>
      <c r="AF759" s="50">
        <v>14.100000000000001</v>
      </c>
      <c r="AG759" s="55">
        <v>14.100000000000001</v>
      </c>
      <c r="AH759" s="50">
        <v>4.4379952800000009</v>
      </c>
      <c r="AI759" s="52">
        <v>2.7468274666666663</v>
      </c>
      <c r="AJ759" s="49">
        <v>0</v>
      </c>
      <c r="AK759" s="50">
        <v>7.7147388888888901</v>
      </c>
      <c r="AL759" s="50">
        <v>6.8134444444444444</v>
      </c>
      <c r="AM759" s="50">
        <v>0</v>
      </c>
      <c r="AN759" s="50">
        <v>11.539160000000001</v>
      </c>
      <c r="AO759" s="50">
        <v>2.3023255813953494</v>
      </c>
      <c r="AP759" s="50">
        <v>7.2424499999999998</v>
      </c>
      <c r="AQ759" s="51">
        <v>3.268333333333334</v>
      </c>
      <c r="AR759" s="49">
        <v>4.2023700000000002</v>
      </c>
      <c r="AS759" s="50">
        <v>3.9020270270270272</v>
      </c>
      <c r="AT759" s="50">
        <v>2.4003700000000001</v>
      </c>
      <c r="AU759" s="50">
        <v>1.52285</v>
      </c>
      <c r="AV759" s="50">
        <v>33.487939583333336</v>
      </c>
      <c r="AW759" s="50">
        <v>0</v>
      </c>
      <c r="AX759" s="50">
        <v>2.508666666666667</v>
      </c>
      <c r="AY759" s="50">
        <v>15.789230000000002</v>
      </c>
      <c r="AZ759" s="51">
        <v>0</v>
      </c>
      <c r="BA759" s="49">
        <v>0</v>
      </c>
      <c r="BB759" s="49">
        <v>0</v>
      </c>
      <c r="BC759" s="50">
        <v>0</v>
      </c>
      <c r="BD759" s="50">
        <v>0</v>
      </c>
      <c r="BE759" s="51">
        <v>0</v>
      </c>
      <c r="BF759" s="38"/>
      <c r="BG759" s="38"/>
      <c r="BK759" s="38"/>
      <c r="BL759" s="38"/>
      <c r="BM759" s="38"/>
      <c r="BN759" s="38"/>
      <c r="BO759" s="38"/>
      <c r="BP759" s="38"/>
      <c r="BQ759" s="38"/>
      <c r="BR759" s="38"/>
      <c r="BS759" s="38"/>
      <c r="BT759" s="38"/>
      <c r="BU759" s="38"/>
      <c r="BY759" s="38"/>
      <c r="BZ759" s="38"/>
      <c r="CJ759" s="38"/>
    </row>
    <row r="760" spans="2:88" x14ac:dyDescent="0.25">
      <c r="B760" s="8">
        <v>758</v>
      </c>
      <c r="C760" s="9" t="s">
        <v>12336</v>
      </c>
      <c r="D760" s="9" t="s">
        <v>12422</v>
      </c>
      <c r="E760" s="49">
        <v>6.8798770000000014</v>
      </c>
      <c r="F760" s="50">
        <v>1.7153273333333334</v>
      </c>
      <c r="G760" s="50">
        <v>5.5230266666666665</v>
      </c>
      <c r="H760" s="51">
        <v>5.1897600000000006</v>
      </c>
      <c r="I760" s="50">
        <v>0</v>
      </c>
      <c r="J760" s="50">
        <v>0</v>
      </c>
      <c r="K760" s="50">
        <v>3.5063528000000015</v>
      </c>
      <c r="L760" s="53">
        <v>3.0809421166666673</v>
      </c>
      <c r="M760" s="49">
        <v>3.0809421166666673</v>
      </c>
      <c r="N760" s="49">
        <v>0.83968036245333333</v>
      </c>
      <c r="O760" s="49">
        <v>0.86856399999999989</v>
      </c>
      <c r="P760" s="50">
        <v>0</v>
      </c>
      <c r="Q760" s="50">
        <v>0</v>
      </c>
      <c r="R760" s="50">
        <v>17.259979999999999</v>
      </c>
      <c r="S760" s="51">
        <v>0</v>
      </c>
      <c r="T760" s="50">
        <v>0</v>
      </c>
      <c r="U760" s="51">
        <v>3.2444833333333336</v>
      </c>
      <c r="V760" s="51">
        <v>0</v>
      </c>
      <c r="W760" s="50">
        <v>0</v>
      </c>
      <c r="X760" s="49">
        <v>0</v>
      </c>
      <c r="Y760" s="51">
        <v>10.614133333333333</v>
      </c>
      <c r="Z760" s="52">
        <v>0</v>
      </c>
      <c r="AA760" s="52">
        <v>0</v>
      </c>
      <c r="AB760" s="52">
        <v>0</v>
      </c>
      <c r="AC760" s="54">
        <v>3</v>
      </c>
      <c r="AD760" s="54">
        <v>20.550992098765434</v>
      </c>
      <c r="AE760" s="50">
        <v>20.550992098765434</v>
      </c>
      <c r="AF760" s="50">
        <v>18.8</v>
      </c>
      <c r="AG760" s="55">
        <v>18.8</v>
      </c>
      <c r="AH760" s="50">
        <v>4.4379952800000009</v>
      </c>
      <c r="AI760" s="52">
        <v>2.7468274666666663</v>
      </c>
      <c r="AJ760" s="49">
        <v>0</v>
      </c>
      <c r="AK760" s="50">
        <v>10.28631851851852</v>
      </c>
      <c r="AL760" s="50">
        <v>9.0845925925925926</v>
      </c>
      <c r="AM760" s="50">
        <v>0</v>
      </c>
      <c r="AN760" s="50">
        <v>15.385546666666668</v>
      </c>
      <c r="AO760" s="50">
        <v>3.0697674418604657</v>
      </c>
      <c r="AP760" s="50">
        <v>9.6565999999999992</v>
      </c>
      <c r="AQ760" s="51">
        <v>4.3577777777777786</v>
      </c>
      <c r="AR760" s="49">
        <v>4.2023700000000002</v>
      </c>
      <c r="AS760" s="50">
        <v>3.9020270270270272</v>
      </c>
      <c r="AT760" s="50">
        <v>2.4003700000000001</v>
      </c>
      <c r="AU760" s="50">
        <v>2.0304666666666669</v>
      </c>
      <c r="AV760" s="50">
        <v>41.433309444444447</v>
      </c>
      <c r="AW760" s="50">
        <v>0</v>
      </c>
      <c r="AX760" s="50">
        <v>2.508666666666667</v>
      </c>
      <c r="AY760" s="50">
        <v>15.789230000000002</v>
      </c>
      <c r="AZ760" s="51">
        <v>0</v>
      </c>
      <c r="BA760" s="49">
        <v>0</v>
      </c>
      <c r="BB760" s="49">
        <v>0</v>
      </c>
      <c r="BC760" s="50">
        <v>0</v>
      </c>
      <c r="BD760" s="50">
        <v>0</v>
      </c>
      <c r="BE760" s="51">
        <v>0</v>
      </c>
      <c r="BF760" s="38"/>
      <c r="BG760" s="38"/>
      <c r="BK760" s="38"/>
      <c r="BL760" s="38"/>
      <c r="BM760" s="38"/>
      <c r="BN760" s="38"/>
      <c r="BO760" s="38"/>
      <c r="BP760" s="38"/>
      <c r="BQ760" s="38"/>
      <c r="BR760" s="38"/>
      <c r="BS760" s="38"/>
      <c r="BT760" s="38"/>
      <c r="BU760" s="38"/>
      <c r="BY760" s="38"/>
      <c r="BZ760" s="38"/>
      <c r="CJ760" s="38"/>
    </row>
    <row r="761" spans="2:88" x14ac:dyDescent="0.25">
      <c r="B761" s="8">
        <v>759</v>
      </c>
      <c r="C761" s="9" t="s">
        <v>12336</v>
      </c>
      <c r="D761" s="9" t="s">
        <v>12423</v>
      </c>
      <c r="E761" s="49">
        <v>8.5998462500000024</v>
      </c>
      <c r="F761" s="50">
        <v>2.1441591666666668</v>
      </c>
      <c r="G761" s="50">
        <v>6.9037833333333332</v>
      </c>
      <c r="H761" s="51">
        <v>6.4872000000000005</v>
      </c>
      <c r="I761" s="50">
        <v>0</v>
      </c>
      <c r="J761" s="50">
        <v>0</v>
      </c>
      <c r="K761" s="50">
        <v>4.3829410000000015</v>
      </c>
      <c r="L761" s="53">
        <v>3.0809421166666673</v>
      </c>
      <c r="M761" s="49">
        <v>3.0809421166666673</v>
      </c>
      <c r="N761" s="49">
        <v>0.83968036245333333</v>
      </c>
      <c r="O761" s="49">
        <v>0.86856399999999989</v>
      </c>
      <c r="P761" s="50">
        <v>0</v>
      </c>
      <c r="Q761" s="50">
        <v>0</v>
      </c>
      <c r="R761" s="50">
        <v>17.259979999999999</v>
      </c>
      <c r="S761" s="51">
        <v>0</v>
      </c>
      <c r="T761" s="50">
        <v>0</v>
      </c>
      <c r="U761" s="51">
        <v>3.2444833333333336</v>
      </c>
      <c r="V761" s="51">
        <v>0</v>
      </c>
      <c r="W761" s="50">
        <v>0</v>
      </c>
      <c r="X761" s="49">
        <v>0</v>
      </c>
      <c r="Y761" s="51">
        <v>10.614133333333333</v>
      </c>
      <c r="Z761" s="52">
        <v>0</v>
      </c>
      <c r="AA761" s="52">
        <v>0</v>
      </c>
      <c r="AB761" s="52">
        <v>0</v>
      </c>
      <c r="AC761" s="54">
        <v>3</v>
      </c>
      <c r="AD761" s="54">
        <v>25.688740123456792</v>
      </c>
      <c r="AE761" s="50">
        <v>25.688740123456792</v>
      </c>
      <c r="AF761" s="50">
        <v>23.5</v>
      </c>
      <c r="AG761" s="55">
        <v>23.5</v>
      </c>
      <c r="AH761" s="50">
        <v>4.4379952800000009</v>
      </c>
      <c r="AI761" s="52">
        <v>2.7468274666666663</v>
      </c>
      <c r="AJ761" s="49">
        <v>0</v>
      </c>
      <c r="AK761" s="50">
        <v>12.85789814814815</v>
      </c>
      <c r="AL761" s="50">
        <v>11.355740740740741</v>
      </c>
      <c r="AM761" s="50">
        <v>0</v>
      </c>
      <c r="AN761" s="50">
        <v>19.231933333333334</v>
      </c>
      <c r="AO761" s="50">
        <v>3.837209302325582</v>
      </c>
      <c r="AP761" s="50">
        <v>12.070749999999999</v>
      </c>
      <c r="AQ761" s="51">
        <v>5.4472222222222229</v>
      </c>
      <c r="AR761" s="49">
        <v>4.2023700000000002</v>
      </c>
      <c r="AS761" s="50">
        <v>3.9020270270270272</v>
      </c>
      <c r="AT761" s="50">
        <v>2.4003700000000001</v>
      </c>
      <c r="AU761" s="50">
        <v>2.0304666666666669</v>
      </c>
      <c r="AV761" s="50">
        <v>41.433309444444447</v>
      </c>
      <c r="AW761" s="50">
        <v>0</v>
      </c>
      <c r="AX761" s="50">
        <v>2.508666666666667</v>
      </c>
      <c r="AY761" s="50">
        <v>15.789230000000002</v>
      </c>
      <c r="AZ761" s="51">
        <v>0</v>
      </c>
      <c r="BA761" s="49">
        <v>0</v>
      </c>
      <c r="BB761" s="49">
        <v>0</v>
      </c>
      <c r="BC761" s="50">
        <v>0</v>
      </c>
      <c r="BD761" s="50">
        <v>0</v>
      </c>
      <c r="BE761" s="51">
        <v>0</v>
      </c>
      <c r="BF761" s="38"/>
      <c r="BG761" s="38"/>
      <c r="BK761" s="38"/>
      <c r="BL761" s="38"/>
      <c r="BM761" s="38"/>
      <c r="BN761" s="38"/>
      <c r="BO761" s="38"/>
      <c r="BP761" s="38"/>
      <c r="BQ761" s="38"/>
      <c r="BR761" s="38"/>
      <c r="BS761" s="38"/>
      <c r="BT761" s="38"/>
      <c r="BU761" s="38"/>
      <c r="BY761" s="38"/>
      <c r="BZ761" s="38"/>
      <c r="CJ761" s="38"/>
    </row>
    <row r="762" spans="2:88" x14ac:dyDescent="0.25">
      <c r="B762" s="8">
        <v>760</v>
      </c>
      <c r="C762" s="9" t="s">
        <v>12336</v>
      </c>
      <c r="D762" s="9" t="s">
        <v>12424</v>
      </c>
      <c r="E762" s="49">
        <v>10.319815500000002</v>
      </c>
      <c r="F762" s="50">
        <v>2.572991</v>
      </c>
      <c r="G762" s="50">
        <v>8.2845399999999998</v>
      </c>
      <c r="H762" s="51">
        <v>7.7846400000000013</v>
      </c>
      <c r="I762" s="50">
        <v>0</v>
      </c>
      <c r="J762" s="50">
        <v>0</v>
      </c>
      <c r="K762" s="50">
        <v>5.259529200000002</v>
      </c>
      <c r="L762" s="53">
        <v>3.0809421166666673</v>
      </c>
      <c r="M762" s="49">
        <v>3.0809421166666673</v>
      </c>
      <c r="N762" s="49">
        <v>0.83968036245333333</v>
      </c>
      <c r="O762" s="49">
        <v>0.86856399999999989</v>
      </c>
      <c r="P762" s="50">
        <v>0</v>
      </c>
      <c r="Q762" s="50">
        <v>0</v>
      </c>
      <c r="R762" s="50">
        <v>17.259979999999999</v>
      </c>
      <c r="S762" s="51">
        <v>0</v>
      </c>
      <c r="T762" s="50">
        <v>0</v>
      </c>
      <c r="U762" s="51">
        <v>3.2444833333333336</v>
      </c>
      <c r="V762" s="51">
        <v>0</v>
      </c>
      <c r="W762" s="50">
        <v>0</v>
      </c>
      <c r="X762" s="49">
        <v>0</v>
      </c>
      <c r="Y762" s="51">
        <v>10.614133333333333</v>
      </c>
      <c r="Z762" s="52">
        <v>0</v>
      </c>
      <c r="AA762" s="52">
        <v>0</v>
      </c>
      <c r="AB762" s="52">
        <v>0</v>
      </c>
      <c r="AC762" s="54">
        <v>3</v>
      </c>
      <c r="AD762" s="54">
        <v>30.826488148148151</v>
      </c>
      <c r="AE762" s="50">
        <v>30.826488148148151</v>
      </c>
      <c r="AF762" s="50">
        <v>28.200000000000003</v>
      </c>
      <c r="AG762" s="55">
        <v>28.200000000000003</v>
      </c>
      <c r="AH762" s="50">
        <v>4.4379952800000009</v>
      </c>
      <c r="AI762" s="52">
        <v>2.7468274666666663</v>
      </c>
      <c r="AJ762" s="49">
        <v>0</v>
      </c>
      <c r="AK762" s="50">
        <v>15.42947777777778</v>
      </c>
      <c r="AL762" s="50">
        <v>13.626888888888889</v>
      </c>
      <c r="AM762" s="50">
        <v>0</v>
      </c>
      <c r="AN762" s="50">
        <v>23.078320000000001</v>
      </c>
      <c r="AO762" s="50">
        <v>4.6046511627906987</v>
      </c>
      <c r="AP762" s="50">
        <v>14.4849</v>
      </c>
      <c r="AQ762" s="51">
        <v>6.536666666666668</v>
      </c>
      <c r="AR762" s="49">
        <v>4.2023700000000002</v>
      </c>
      <c r="AS762" s="50">
        <v>3.9020270270270272</v>
      </c>
      <c r="AT762" s="50">
        <v>2.4003700000000001</v>
      </c>
      <c r="AU762" s="50">
        <v>2.5380833333333337</v>
      </c>
      <c r="AV762" s="50">
        <v>49.378679305555558</v>
      </c>
      <c r="AW762" s="50">
        <v>0</v>
      </c>
      <c r="AX762" s="50">
        <v>2.508666666666667</v>
      </c>
      <c r="AY762" s="50">
        <v>15.789230000000002</v>
      </c>
      <c r="AZ762" s="51">
        <v>0</v>
      </c>
      <c r="BA762" s="49">
        <v>0</v>
      </c>
      <c r="BB762" s="49">
        <v>0</v>
      </c>
      <c r="BC762" s="50">
        <v>0</v>
      </c>
      <c r="BD762" s="50">
        <v>0</v>
      </c>
      <c r="BE762" s="51">
        <v>0</v>
      </c>
      <c r="BF762" s="38"/>
      <c r="BG762" s="38"/>
      <c r="BK762" s="38"/>
      <c r="BL762" s="38"/>
      <c r="BM762" s="38"/>
      <c r="BN762" s="38"/>
      <c r="BO762" s="38"/>
      <c r="BP762" s="38"/>
      <c r="BQ762" s="38"/>
      <c r="BR762" s="38"/>
      <c r="BS762" s="38"/>
      <c r="BT762" s="38"/>
      <c r="BU762" s="38"/>
      <c r="BY762" s="38"/>
      <c r="BZ762" s="38"/>
      <c r="CJ762" s="38"/>
    </row>
    <row r="763" spans="2:88" x14ac:dyDescent="0.25">
      <c r="B763" s="8">
        <v>761</v>
      </c>
      <c r="C763" s="9" t="s">
        <v>12336</v>
      </c>
      <c r="D763" s="9" t="s">
        <v>12425</v>
      </c>
      <c r="E763" s="49">
        <v>10.319815500000002</v>
      </c>
      <c r="F763" s="50">
        <v>2.572991</v>
      </c>
      <c r="G763" s="50">
        <v>8.2845399999999998</v>
      </c>
      <c r="H763" s="51">
        <v>7.7846400000000013</v>
      </c>
      <c r="I763" s="50">
        <v>0</v>
      </c>
      <c r="J763" s="50">
        <v>0</v>
      </c>
      <c r="K763" s="50">
        <v>5.259529200000002</v>
      </c>
      <c r="L763" s="53">
        <v>6.1618842333333346</v>
      </c>
      <c r="M763" s="49">
        <v>6.1618842333333346</v>
      </c>
      <c r="N763" s="49">
        <v>1.0706149940533334</v>
      </c>
      <c r="O763" s="49">
        <v>1.7371279999999998</v>
      </c>
      <c r="P763" s="50">
        <v>0</v>
      </c>
      <c r="Q763" s="50">
        <v>0</v>
      </c>
      <c r="R763" s="50">
        <v>51.091293333333333</v>
      </c>
      <c r="S763" s="51">
        <v>0</v>
      </c>
      <c r="T763" s="50">
        <v>0</v>
      </c>
      <c r="U763" s="51">
        <v>8.1743666666666677</v>
      </c>
      <c r="V763" s="51">
        <v>0</v>
      </c>
      <c r="W763" s="50">
        <v>0</v>
      </c>
      <c r="X763" s="49">
        <v>0</v>
      </c>
      <c r="Y763" s="51">
        <v>17.341600000000003</v>
      </c>
      <c r="Z763" s="52">
        <v>0</v>
      </c>
      <c r="AA763" s="52">
        <v>0</v>
      </c>
      <c r="AB763" s="52">
        <v>0</v>
      </c>
      <c r="AC763" s="54">
        <v>3</v>
      </c>
      <c r="AD763" s="54">
        <v>30.826488148148151</v>
      </c>
      <c r="AE763" s="50">
        <v>30.826488148148151</v>
      </c>
      <c r="AF763" s="50">
        <v>28.200000000000003</v>
      </c>
      <c r="AG763" s="55">
        <v>28.200000000000003</v>
      </c>
      <c r="AH763" s="50">
        <v>8.8759905600000018</v>
      </c>
      <c r="AI763" s="52">
        <v>5.4636506518518519</v>
      </c>
      <c r="AJ763" s="49">
        <v>0</v>
      </c>
      <c r="AK763" s="50">
        <v>15.42947777777778</v>
      </c>
      <c r="AL763" s="50">
        <v>13.626888888888889</v>
      </c>
      <c r="AM763" s="50">
        <v>0</v>
      </c>
      <c r="AN763" s="50">
        <v>23.078320000000001</v>
      </c>
      <c r="AO763" s="50">
        <v>4.6046511627906987</v>
      </c>
      <c r="AP763" s="50">
        <v>14.4849</v>
      </c>
      <c r="AQ763" s="51">
        <v>6.536666666666668</v>
      </c>
      <c r="AR763" s="49">
        <v>8.4047400000000003</v>
      </c>
      <c r="AS763" s="50">
        <v>3.9020270270270272</v>
      </c>
      <c r="AT763" s="50">
        <v>4.8007400000000002</v>
      </c>
      <c r="AU763" s="50">
        <v>3.0457000000000001</v>
      </c>
      <c r="AV763" s="50">
        <v>66.975879166666672</v>
      </c>
      <c r="AW763" s="50">
        <v>0</v>
      </c>
      <c r="AX763" s="50">
        <v>5.0173333333333341</v>
      </c>
      <c r="AY763" s="50">
        <v>34.600519999999996</v>
      </c>
      <c r="AZ763" s="51">
        <v>0</v>
      </c>
      <c r="BA763" s="49">
        <v>0</v>
      </c>
      <c r="BB763" s="49">
        <v>0</v>
      </c>
      <c r="BC763" s="50">
        <v>0</v>
      </c>
      <c r="BD763" s="50">
        <v>0</v>
      </c>
      <c r="BE763" s="51">
        <v>0</v>
      </c>
      <c r="BF763" s="38"/>
      <c r="BG763" s="38"/>
      <c r="BK763" s="38"/>
      <c r="BL763" s="38"/>
      <c r="BM763" s="38"/>
      <c r="BN763" s="38"/>
      <c r="BO763" s="38"/>
      <c r="BP763" s="38"/>
      <c r="BQ763" s="38"/>
      <c r="BR763" s="38"/>
      <c r="BS763" s="38"/>
      <c r="BT763" s="38"/>
      <c r="BU763" s="38"/>
      <c r="BY763" s="38"/>
      <c r="BZ763" s="38"/>
      <c r="CJ763" s="38"/>
    </row>
    <row r="764" spans="2:88" x14ac:dyDescent="0.25">
      <c r="B764" s="8">
        <v>762</v>
      </c>
      <c r="C764" s="9" t="s">
        <v>12336</v>
      </c>
      <c r="D764" s="9" t="s">
        <v>12426</v>
      </c>
      <c r="E764" s="49">
        <v>13.759754000000003</v>
      </c>
      <c r="F764" s="50">
        <v>3.4306546666666669</v>
      </c>
      <c r="G764" s="50">
        <v>11.046053333333333</v>
      </c>
      <c r="H764" s="51">
        <v>10.379520000000001</v>
      </c>
      <c r="I764" s="50">
        <v>0</v>
      </c>
      <c r="J764" s="50">
        <v>0</v>
      </c>
      <c r="K764" s="50">
        <v>7.012705600000003</v>
      </c>
      <c r="L764" s="53">
        <v>6.1618842333333346</v>
      </c>
      <c r="M764" s="49">
        <v>6.1618842333333346</v>
      </c>
      <c r="N764" s="49">
        <v>1.0706149940533334</v>
      </c>
      <c r="O764" s="49">
        <v>1.7371279999999998</v>
      </c>
      <c r="P764" s="50">
        <v>0</v>
      </c>
      <c r="Q764" s="50">
        <v>0</v>
      </c>
      <c r="R764" s="50">
        <v>51.091293333333333</v>
      </c>
      <c r="S764" s="51">
        <v>0</v>
      </c>
      <c r="T764" s="50">
        <v>0</v>
      </c>
      <c r="U764" s="51">
        <v>8.1743666666666677</v>
      </c>
      <c r="V764" s="51">
        <v>0</v>
      </c>
      <c r="W764" s="50">
        <v>0</v>
      </c>
      <c r="X764" s="49">
        <v>0</v>
      </c>
      <c r="Y764" s="51">
        <v>17.341600000000003</v>
      </c>
      <c r="Z764" s="52">
        <v>0</v>
      </c>
      <c r="AA764" s="52">
        <v>0</v>
      </c>
      <c r="AB764" s="52">
        <v>0</v>
      </c>
      <c r="AC764" s="54">
        <v>3</v>
      </c>
      <c r="AD764" s="54">
        <v>41.101984197530868</v>
      </c>
      <c r="AE764" s="50">
        <v>41.101984197530868</v>
      </c>
      <c r="AF764" s="50">
        <v>37.6</v>
      </c>
      <c r="AG764" s="55">
        <v>37.6</v>
      </c>
      <c r="AH764" s="50">
        <v>8.8759905600000018</v>
      </c>
      <c r="AI764" s="52">
        <v>5.4636506518518519</v>
      </c>
      <c r="AJ764" s="49">
        <v>0</v>
      </c>
      <c r="AK764" s="50">
        <v>20.57263703703704</v>
      </c>
      <c r="AL764" s="50">
        <v>18.169185185185185</v>
      </c>
      <c r="AM764" s="50">
        <v>0</v>
      </c>
      <c r="AN764" s="50">
        <v>30.771093333333337</v>
      </c>
      <c r="AO764" s="50">
        <v>6.1395348837209314</v>
      </c>
      <c r="AP764" s="50">
        <v>19.313199999999998</v>
      </c>
      <c r="AQ764" s="51">
        <v>8.7155555555555573</v>
      </c>
      <c r="AR764" s="49">
        <v>8.4047400000000003</v>
      </c>
      <c r="AS764" s="50">
        <v>3.9020270270270272</v>
      </c>
      <c r="AT764" s="50">
        <v>4.8007400000000002</v>
      </c>
      <c r="AU764" s="50">
        <v>4.0609333333333337</v>
      </c>
      <c r="AV764" s="50">
        <v>82.866618888888894</v>
      </c>
      <c r="AW764" s="50">
        <v>0</v>
      </c>
      <c r="AX764" s="50">
        <v>5.0173333333333341</v>
      </c>
      <c r="AY764" s="50">
        <v>34.600519999999996</v>
      </c>
      <c r="AZ764" s="51">
        <v>0</v>
      </c>
      <c r="BA764" s="49">
        <v>0</v>
      </c>
      <c r="BB764" s="49">
        <v>0</v>
      </c>
      <c r="BC764" s="50">
        <v>0</v>
      </c>
      <c r="BD764" s="50">
        <v>0</v>
      </c>
      <c r="BE764" s="51">
        <v>0</v>
      </c>
      <c r="BF764" s="38"/>
      <c r="BG764" s="38"/>
      <c r="BK764" s="38"/>
      <c r="BL764" s="38"/>
      <c r="BM764" s="38"/>
      <c r="BN764" s="38"/>
      <c r="BO764" s="38"/>
      <c r="BP764" s="38"/>
      <c r="BQ764" s="38"/>
      <c r="BR764" s="38"/>
      <c r="BS764" s="38"/>
      <c r="BT764" s="38"/>
      <c r="BU764" s="38"/>
      <c r="BY764" s="38"/>
      <c r="BZ764" s="38"/>
      <c r="CJ764" s="38"/>
    </row>
    <row r="765" spans="2:88" x14ac:dyDescent="0.25">
      <c r="B765" s="8">
        <v>763</v>
      </c>
      <c r="C765" s="9" t="s">
        <v>12336</v>
      </c>
      <c r="D765" s="9" t="s">
        <v>12427</v>
      </c>
      <c r="E765" s="49">
        <v>17.199692500000005</v>
      </c>
      <c r="F765" s="50">
        <v>4.2883183333333337</v>
      </c>
      <c r="G765" s="50">
        <v>13.807566666666666</v>
      </c>
      <c r="H765" s="51">
        <v>12.974400000000001</v>
      </c>
      <c r="I765" s="50">
        <v>0</v>
      </c>
      <c r="J765" s="50">
        <v>0</v>
      </c>
      <c r="K765" s="50">
        <v>8.7658820000000031</v>
      </c>
      <c r="L765" s="53">
        <v>6.1618842333333346</v>
      </c>
      <c r="M765" s="49">
        <v>6.1618842333333346</v>
      </c>
      <c r="N765" s="49">
        <v>1.0706149940533334</v>
      </c>
      <c r="O765" s="49">
        <v>1.7371279999999998</v>
      </c>
      <c r="P765" s="50">
        <v>0</v>
      </c>
      <c r="Q765" s="50">
        <v>0</v>
      </c>
      <c r="R765" s="50">
        <v>51.091293333333333</v>
      </c>
      <c r="S765" s="51">
        <v>0</v>
      </c>
      <c r="T765" s="50">
        <v>0</v>
      </c>
      <c r="U765" s="51">
        <v>8.1743666666666677</v>
      </c>
      <c r="V765" s="51">
        <v>0</v>
      </c>
      <c r="W765" s="50">
        <v>0</v>
      </c>
      <c r="X765" s="49">
        <v>0</v>
      </c>
      <c r="Y765" s="51">
        <v>17.341600000000003</v>
      </c>
      <c r="Z765" s="52">
        <v>0</v>
      </c>
      <c r="AA765" s="52">
        <v>0</v>
      </c>
      <c r="AB765" s="52">
        <v>0</v>
      </c>
      <c r="AC765" s="54">
        <v>3</v>
      </c>
      <c r="AD765" s="54">
        <v>51.377480246913585</v>
      </c>
      <c r="AE765" s="50">
        <v>51.377480246913585</v>
      </c>
      <c r="AF765" s="50">
        <v>47</v>
      </c>
      <c r="AG765" s="55">
        <v>47</v>
      </c>
      <c r="AH765" s="50">
        <v>8.8759905600000018</v>
      </c>
      <c r="AI765" s="52">
        <v>5.4636506518518519</v>
      </c>
      <c r="AJ765" s="49">
        <v>0</v>
      </c>
      <c r="AK765" s="50">
        <v>25.7157962962963</v>
      </c>
      <c r="AL765" s="50">
        <v>22.711481481481481</v>
      </c>
      <c r="AM765" s="50">
        <v>0</v>
      </c>
      <c r="AN765" s="50">
        <v>38.463866666666668</v>
      </c>
      <c r="AO765" s="50">
        <v>7.674418604651164</v>
      </c>
      <c r="AP765" s="50">
        <v>24.141499999999997</v>
      </c>
      <c r="AQ765" s="51">
        <v>10.894444444444446</v>
      </c>
      <c r="AR765" s="49">
        <v>8.4047400000000003</v>
      </c>
      <c r="AS765" s="50">
        <v>3.9020270270270272</v>
      </c>
      <c r="AT765" s="50">
        <v>4.8007400000000002</v>
      </c>
      <c r="AU765" s="50">
        <v>4.0609333333333337</v>
      </c>
      <c r="AV765" s="50">
        <v>82.866618888888894</v>
      </c>
      <c r="AW765" s="50">
        <v>0</v>
      </c>
      <c r="AX765" s="50">
        <v>5.0173333333333341</v>
      </c>
      <c r="AY765" s="50">
        <v>34.600519999999996</v>
      </c>
      <c r="AZ765" s="51">
        <v>0</v>
      </c>
      <c r="BA765" s="49">
        <v>0</v>
      </c>
      <c r="BB765" s="49">
        <v>0</v>
      </c>
      <c r="BC765" s="50">
        <v>0</v>
      </c>
      <c r="BD765" s="50">
        <v>0</v>
      </c>
      <c r="BE765" s="51">
        <v>0</v>
      </c>
      <c r="BF765" s="38"/>
      <c r="BG765" s="38"/>
      <c r="BK765" s="38"/>
      <c r="BL765" s="38"/>
      <c r="BM765" s="38"/>
      <c r="BN765" s="38"/>
      <c r="BO765" s="38"/>
      <c r="BP765" s="38"/>
      <c r="BQ765" s="38"/>
      <c r="BR765" s="38"/>
      <c r="BS765" s="38"/>
      <c r="BT765" s="38"/>
      <c r="BU765" s="38"/>
      <c r="BY765" s="38"/>
      <c r="BZ765" s="38"/>
      <c r="CJ765" s="38"/>
    </row>
    <row r="766" spans="2:88" x14ac:dyDescent="0.25">
      <c r="B766" s="8">
        <v>764</v>
      </c>
      <c r="C766" s="9" t="s">
        <v>12336</v>
      </c>
      <c r="D766" s="9" t="s">
        <v>12428</v>
      </c>
      <c r="E766" s="49">
        <v>20.639631000000005</v>
      </c>
      <c r="F766" s="50">
        <v>5.1459820000000001</v>
      </c>
      <c r="G766" s="50">
        <v>16.56908</v>
      </c>
      <c r="H766" s="51">
        <v>15.569280000000003</v>
      </c>
      <c r="I766" s="50">
        <v>0</v>
      </c>
      <c r="J766" s="50">
        <v>0</v>
      </c>
      <c r="K766" s="50">
        <v>10.519058400000004</v>
      </c>
      <c r="L766" s="53">
        <v>6.1618842333333346</v>
      </c>
      <c r="M766" s="49">
        <v>6.1618842333333346</v>
      </c>
      <c r="N766" s="49">
        <v>1.0706149940533334</v>
      </c>
      <c r="O766" s="49">
        <v>1.7371279999999998</v>
      </c>
      <c r="P766" s="50">
        <v>0</v>
      </c>
      <c r="Q766" s="50">
        <v>0</v>
      </c>
      <c r="R766" s="50">
        <v>51.091293333333333</v>
      </c>
      <c r="S766" s="51">
        <v>0</v>
      </c>
      <c r="T766" s="50">
        <v>0</v>
      </c>
      <c r="U766" s="51">
        <v>8.1743666666666677</v>
      </c>
      <c r="V766" s="51">
        <v>0</v>
      </c>
      <c r="W766" s="50">
        <v>0</v>
      </c>
      <c r="X766" s="49">
        <v>0</v>
      </c>
      <c r="Y766" s="51">
        <v>17.341600000000003</v>
      </c>
      <c r="Z766" s="52">
        <v>0</v>
      </c>
      <c r="AA766" s="52">
        <v>0</v>
      </c>
      <c r="AB766" s="52">
        <v>0</v>
      </c>
      <c r="AC766" s="54">
        <v>3</v>
      </c>
      <c r="AD766" s="54">
        <v>61.652976296296302</v>
      </c>
      <c r="AE766" s="50">
        <v>61.652976296296302</v>
      </c>
      <c r="AF766" s="50">
        <v>56.400000000000006</v>
      </c>
      <c r="AG766" s="55">
        <v>56.400000000000006</v>
      </c>
      <c r="AH766" s="50">
        <v>8.8759905600000018</v>
      </c>
      <c r="AI766" s="52">
        <v>5.4636506518518519</v>
      </c>
      <c r="AJ766" s="49">
        <v>0</v>
      </c>
      <c r="AK766" s="50">
        <v>30.858955555555561</v>
      </c>
      <c r="AL766" s="50">
        <v>27.253777777777778</v>
      </c>
      <c r="AM766" s="50">
        <v>0</v>
      </c>
      <c r="AN766" s="50">
        <v>46.156640000000003</v>
      </c>
      <c r="AO766" s="50">
        <v>9.2093023255813975</v>
      </c>
      <c r="AP766" s="50">
        <v>28.969799999999999</v>
      </c>
      <c r="AQ766" s="51">
        <v>13.073333333333336</v>
      </c>
      <c r="AR766" s="49">
        <v>8.4047400000000003</v>
      </c>
      <c r="AS766" s="50">
        <v>3.9020270270270272</v>
      </c>
      <c r="AT766" s="50">
        <v>4.8007400000000002</v>
      </c>
      <c r="AU766" s="50">
        <v>5.0761666666666674</v>
      </c>
      <c r="AV766" s="50">
        <v>98.757358611111115</v>
      </c>
      <c r="AW766" s="50">
        <v>0</v>
      </c>
      <c r="AX766" s="50">
        <v>5.0173333333333341</v>
      </c>
      <c r="AY766" s="50">
        <v>34.600519999999996</v>
      </c>
      <c r="AZ766" s="51">
        <v>0</v>
      </c>
      <c r="BA766" s="49">
        <v>0</v>
      </c>
      <c r="BB766" s="49">
        <v>0</v>
      </c>
      <c r="BC766" s="50">
        <v>0</v>
      </c>
      <c r="BD766" s="50">
        <v>0</v>
      </c>
      <c r="BE766" s="51">
        <v>0</v>
      </c>
      <c r="BF766" s="38"/>
      <c r="BG766" s="38"/>
      <c r="BK766" s="38"/>
      <c r="BL766" s="38"/>
      <c r="BM766" s="38"/>
      <c r="BN766" s="38"/>
      <c r="BO766" s="38"/>
      <c r="BP766" s="38"/>
      <c r="BQ766" s="38"/>
      <c r="BR766" s="38"/>
      <c r="BS766" s="38"/>
      <c r="BT766" s="38"/>
      <c r="BU766" s="38"/>
      <c r="BY766" s="38"/>
      <c r="BZ766" s="38"/>
      <c r="CJ766" s="38"/>
    </row>
    <row r="767" spans="2:88" x14ac:dyDescent="0.25">
      <c r="B767" s="8">
        <v>765</v>
      </c>
      <c r="C767" s="9" t="s">
        <v>12336</v>
      </c>
      <c r="D767" s="9" t="s">
        <v>12429</v>
      </c>
      <c r="E767" s="49">
        <v>15.479723250000003</v>
      </c>
      <c r="F767" s="50">
        <v>3.8594865</v>
      </c>
      <c r="G767" s="50">
        <v>12.42681</v>
      </c>
      <c r="H767" s="51">
        <v>11.676960000000001</v>
      </c>
      <c r="I767" s="50">
        <v>0</v>
      </c>
      <c r="J767" s="50">
        <v>0</v>
      </c>
      <c r="K767" s="50">
        <v>7.8892938000000026</v>
      </c>
      <c r="L767" s="53">
        <v>9.2428263500000014</v>
      </c>
      <c r="M767" s="49">
        <v>9.2428263500000014</v>
      </c>
      <c r="N767" s="49">
        <v>1.3535408698222222</v>
      </c>
      <c r="O767" s="49">
        <v>2.6056919999999995</v>
      </c>
      <c r="P767" s="50">
        <v>0</v>
      </c>
      <c r="Q767" s="50">
        <v>0</v>
      </c>
      <c r="R767" s="50">
        <v>84.639939999999996</v>
      </c>
      <c r="S767" s="51">
        <v>0</v>
      </c>
      <c r="T767" s="50">
        <v>0</v>
      </c>
      <c r="U767" s="51">
        <v>8.7411133333333364</v>
      </c>
      <c r="V767" s="51">
        <v>0</v>
      </c>
      <c r="W767" s="50">
        <v>0</v>
      </c>
      <c r="X767" s="49">
        <v>0</v>
      </c>
      <c r="Y767" s="51">
        <v>30.796533333333336</v>
      </c>
      <c r="Z767" s="52">
        <v>0</v>
      </c>
      <c r="AA767" s="52">
        <v>0</v>
      </c>
      <c r="AB767" s="52">
        <v>0</v>
      </c>
      <c r="AC767" s="54">
        <v>3</v>
      </c>
      <c r="AD767" s="54">
        <v>46.23973222222223</v>
      </c>
      <c r="AE767" s="50">
        <v>46.23973222222223</v>
      </c>
      <c r="AF767" s="50">
        <v>42.300000000000004</v>
      </c>
      <c r="AG767" s="55">
        <v>42.300000000000004</v>
      </c>
      <c r="AH767" s="50">
        <v>13.313985840000004</v>
      </c>
      <c r="AI767" s="52">
        <v>8.180473837037038</v>
      </c>
      <c r="AJ767" s="49">
        <v>0</v>
      </c>
      <c r="AK767" s="50">
        <v>23.144216666666672</v>
      </c>
      <c r="AL767" s="50">
        <v>20.440333333333335</v>
      </c>
      <c r="AM767" s="50">
        <v>0</v>
      </c>
      <c r="AN767" s="50">
        <v>34.61748</v>
      </c>
      <c r="AO767" s="50">
        <v>6.9069767441860481</v>
      </c>
      <c r="AP767" s="50">
        <v>21.727350000000001</v>
      </c>
      <c r="AQ767" s="51">
        <v>9.8050000000000015</v>
      </c>
      <c r="AR767" s="49">
        <v>12.60711</v>
      </c>
      <c r="AS767" s="50">
        <v>3.9020270270270272</v>
      </c>
      <c r="AT767" s="50">
        <v>7.2011099999999999</v>
      </c>
      <c r="AU767" s="50">
        <v>4.5685500000000001</v>
      </c>
      <c r="AV767" s="50">
        <v>100.46381875000002</v>
      </c>
      <c r="AW767" s="50">
        <v>0</v>
      </c>
      <c r="AX767" s="50">
        <v>7.5260000000000016</v>
      </c>
      <c r="AY767" s="50">
        <v>48.525563333333338</v>
      </c>
      <c r="AZ767" s="51">
        <v>0</v>
      </c>
      <c r="BA767" s="49">
        <v>0</v>
      </c>
      <c r="BB767" s="49">
        <v>0</v>
      </c>
      <c r="BC767" s="50">
        <v>0</v>
      </c>
      <c r="BD767" s="50">
        <v>0</v>
      </c>
      <c r="BE767" s="51">
        <v>0</v>
      </c>
      <c r="BF767" s="38"/>
      <c r="BG767" s="38"/>
      <c r="BK767" s="38"/>
      <c r="BL767" s="38"/>
      <c r="BM767" s="38"/>
      <c r="BN767" s="38"/>
      <c r="BO767" s="38"/>
      <c r="BP767" s="38"/>
      <c r="BQ767" s="38"/>
      <c r="BR767" s="38"/>
      <c r="BS767" s="38"/>
      <c r="BT767" s="38"/>
      <c r="BU767" s="38"/>
      <c r="BY767" s="38"/>
      <c r="BZ767" s="38"/>
      <c r="CJ767" s="38"/>
    </row>
    <row r="768" spans="2:88" x14ac:dyDescent="0.25">
      <c r="B768" s="8">
        <v>766</v>
      </c>
      <c r="C768" s="9" t="s">
        <v>12336</v>
      </c>
      <c r="D768" s="9" t="s">
        <v>12430</v>
      </c>
      <c r="E768" s="49">
        <v>20.639631000000005</v>
      </c>
      <c r="F768" s="50">
        <v>5.1459820000000001</v>
      </c>
      <c r="G768" s="50">
        <v>16.56908</v>
      </c>
      <c r="H768" s="51">
        <v>15.569280000000003</v>
      </c>
      <c r="I768" s="50">
        <v>0</v>
      </c>
      <c r="J768" s="50">
        <v>0</v>
      </c>
      <c r="K768" s="50">
        <v>10.519058400000004</v>
      </c>
      <c r="L768" s="53">
        <v>9.2428263500000014</v>
      </c>
      <c r="M768" s="49">
        <v>9.2428263500000014</v>
      </c>
      <c r="N768" s="49">
        <v>1.3535408698222222</v>
      </c>
      <c r="O768" s="49">
        <v>2.6056919999999995</v>
      </c>
      <c r="P768" s="50">
        <v>0</v>
      </c>
      <c r="Q768" s="50">
        <v>0</v>
      </c>
      <c r="R768" s="50">
        <v>84.639939999999996</v>
      </c>
      <c r="S768" s="51">
        <v>0</v>
      </c>
      <c r="T768" s="50">
        <v>0</v>
      </c>
      <c r="U768" s="51">
        <v>8.7411133333333364</v>
      </c>
      <c r="V768" s="51">
        <v>0</v>
      </c>
      <c r="W768" s="50">
        <v>0</v>
      </c>
      <c r="X768" s="49">
        <v>0</v>
      </c>
      <c r="Y768" s="51">
        <v>30.796533333333336</v>
      </c>
      <c r="Z768" s="52">
        <v>0</v>
      </c>
      <c r="AA768" s="52">
        <v>0</v>
      </c>
      <c r="AB768" s="52">
        <v>0</v>
      </c>
      <c r="AC768" s="54">
        <v>3</v>
      </c>
      <c r="AD768" s="54">
        <v>61.652976296296302</v>
      </c>
      <c r="AE768" s="50">
        <v>61.652976296296302</v>
      </c>
      <c r="AF768" s="50">
        <v>56.400000000000006</v>
      </c>
      <c r="AG768" s="55">
        <v>56.400000000000006</v>
      </c>
      <c r="AH768" s="50">
        <v>13.313985840000004</v>
      </c>
      <c r="AI768" s="52">
        <v>8.180473837037038</v>
      </c>
      <c r="AJ768" s="49">
        <v>0</v>
      </c>
      <c r="AK768" s="50">
        <v>30.858955555555561</v>
      </c>
      <c r="AL768" s="50">
        <v>27.253777777777778</v>
      </c>
      <c r="AM768" s="50">
        <v>0</v>
      </c>
      <c r="AN768" s="50">
        <v>46.156640000000003</v>
      </c>
      <c r="AO768" s="50">
        <v>9.2093023255813975</v>
      </c>
      <c r="AP768" s="50">
        <v>28.969799999999999</v>
      </c>
      <c r="AQ768" s="51">
        <v>13.073333333333336</v>
      </c>
      <c r="AR768" s="49">
        <v>12.60711</v>
      </c>
      <c r="AS768" s="50">
        <v>3.9020270270270272</v>
      </c>
      <c r="AT768" s="50">
        <v>7.2011099999999999</v>
      </c>
      <c r="AU768" s="50">
        <v>6.0914000000000001</v>
      </c>
      <c r="AV768" s="50">
        <v>124.29992833333336</v>
      </c>
      <c r="AW768" s="50">
        <v>0</v>
      </c>
      <c r="AX768" s="50">
        <v>7.5260000000000016</v>
      </c>
      <c r="AY768" s="50">
        <v>48.525563333333338</v>
      </c>
      <c r="AZ768" s="51">
        <v>0</v>
      </c>
      <c r="BA768" s="49">
        <v>0</v>
      </c>
      <c r="BB768" s="49">
        <v>0</v>
      </c>
      <c r="BC768" s="50">
        <v>0</v>
      </c>
      <c r="BD768" s="50">
        <v>0</v>
      </c>
      <c r="BE768" s="51">
        <v>0</v>
      </c>
      <c r="BF768" s="38"/>
      <c r="BG768" s="38"/>
      <c r="BK768" s="38"/>
      <c r="BL768" s="38"/>
      <c r="BM768" s="38"/>
      <c r="BN768" s="38"/>
      <c r="BO768" s="38"/>
      <c r="BP768" s="38"/>
      <c r="BQ768" s="38"/>
      <c r="BR768" s="38"/>
      <c r="BS768" s="38"/>
      <c r="BT768" s="38"/>
      <c r="BU768" s="38"/>
      <c r="BY768" s="38"/>
      <c r="BZ768" s="38"/>
      <c r="CJ768" s="38"/>
    </row>
    <row r="769" spans="2:88" x14ac:dyDescent="0.25">
      <c r="B769" s="8">
        <v>767</v>
      </c>
      <c r="C769" s="9" t="s">
        <v>12336</v>
      </c>
      <c r="D769" s="9" t="s">
        <v>12431</v>
      </c>
      <c r="E769" s="49">
        <v>25.799538750000004</v>
      </c>
      <c r="F769" s="50">
        <v>6.4324775000000001</v>
      </c>
      <c r="G769" s="50">
        <v>20.711349999999999</v>
      </c>
      <c r="H769" s="51">
        <v>19.461600000000004</v>
      </c>
      <c r="I769" s="50">
        <v>0</v>
      </c>
      <c r="J769" s="50">
        <v>0</v>
      </c>
      <c r="K769" s="50">
        <v>13.148823000000004</v>
      </c>
      <c r="L769" s="53">
        <v>9.2428263500000014</v>
      </c>
      <c r="M769" s="49">
        <v>9.2428263500000014</v>
      </c>
      <c r="N769" s="49">
        <v>1.3535408698222222</v>
      </c>
      <c r="O769" s="49">
        <v>2.6056919999999995</v>
      </c>
      <c r="P769" s="50">
        <v>0</v>
      </c>
      <c r="Q769" s="50">
        <v>0</v>
      </c>
      <c r="R769" s="50">
        <v>84.639939999999996</v>
      </c>
      <c r="S769" s="51">
        <v>0</v>
      </c>
      <c r="T769" s="50">
        <v>0</v>
      </c>
      <c r="U769" s="51">
        <v>8.7411133333333364</v>
      </c>
      <c r="V769" s="51">
        <v>0</v>
      </c>
      <c r="W769" s="50">
        <v>0</v>
      </c>
      <c r="X769" s="49">
        <v>0</v>
      </c>
      <c r="Y769" s="51">
        <v>30.796533333333336</v>
      </c>
      <c r="Z769" s="52">
        <v>0</v>
      </c>
      <c r="AA769" s="52">
        <v>0</v>
      </c>
      <c r="AB769" s="52">
        <v>0</v>
      </c>
      <c r="AC769" s="54">
        <v>3</v>
      </c>
      <c r="AD769" s="54">
        <v>77.066220370370374</v>
      </c>
      <c r="AE769" s="50">
        <v>77.066220370370374</v>
      </c>
      <c r="AF769" s="50">
        <v>70.5</v>
      </c>
      <c r="AG769" s="55">
        <v>70.5</v>
      </c>
      <c r="AH769" s="50">
        <v>13.313985840000004</v>
      </c>
      <c r="AI769" s="52">
        <v>8.180473837037038</v>
      </c>
      <c r="AJ769" s="49">
        <v>0</v>
      </c>
      <c r="AK769" s="50">
        <v>38.573694444444449</v>
      </c>
      <c r="AL769" s="50">
        <v>34.06722222222222</v>
      </c>
      <c r="AM769" s="50">
        <v>0</v>
      </c>
      <c r="AN769" s="50">
        <v>57.695800000000006</v>
      </c>
      <c r="AO769" s="50">
        <v>11.511627906976747</v>
      </c>
      <c r="AP769" s="50">
        <v>36.212249999999997</v>
      </c>
      <c r="AQ769" s="51">
        <v>16.341666666666669</v>
      </c>
      <c r="AR769" s="49">
        <v>12.60711</v>
      </c>
      <c r="AS769" s="50">
        <v>3.9020270270270272</v>
      </c>
      <c r="AT769" s="50">
        <v>7.2011099999999999</v>
      </c>
      <c r="AU769" s="50">
        <v>6.0914000000000001</v>
      </c>
      <c r="AV769" s="50">
        <v>124.29992833333336</v>
      </c>
      <c r="AW769" s="50">
        <v>0</v>
      </c>
      <c r="AX769" s="50">
        <v>7.5260000000000016</v>
      </c>
      <c r="AY769" s="50">
        <v>48.525563333333338</v>
      </c>
      <c r="AZ769" s="51">
        <v>0</v>
      </c>
      <c r="BA769" s="49">
        <v>0</v>
      </c>
      <c r="BB769" s="49">
        <v>0</v>
      </c>
      <c r="BC769" s="50">
        <v>0</v>
      </c>
      <c r="BD769" s="50">
        <v>0</v>
      </c>
      <c r="BE769" s="51">
        <v>0</v>
      </c>
      <c r="BF769" s="38"/>
      <c r="BG769" s="38"/>
      <c r="BK769" s="38"/>
      <c r="BL769" s="38"/>
      <c r="BM769" s="38"/>
      <c r="BN769" s="38"/>
      <c r="BO769" s="38"/>
      <c r="BP769" s="38"/>
      <c r="BQ769" s="38"/>
      <c r="BR769" s="38"/>
      <c r="BS769" s="38"/>
      <c r="BT769" s="38"/>
      <c r="BU769" s="38"/>
      <c r="BY769" s="38"/>
      <c r="BZ769" s="38"/>
      <c r="CJ769" s="38"/>
    </row>
    <row r="770" spans="2:88" x14ac:dyDescent="0.25">
      <c r="B770" s="8">
        <v>768</v>
      </c>
      <c r="C770" s="9" t="s">
        <v>12336</v>
      </c>
      <c r="D770" s="9" t="s">
        <v>12432</v>
      </c>
      <c r="E770" s="49">
        <v>30.959446500000006</v>
      </c>
      <c r="F770" s="50">
        <v>7.7189730000000001</v>
      </c>
      <c r="G770" s="50">
        <v>24.853619999999999</v>
      </c>
      <c r="H770" s="51">
        <v>23.353920000000002</v>
      </c>
      <c r="I770" s="50">
        <v>0</v>
      </c>
      <c r="J770" s="50">
        <v>0</v>
      </c>
      <c r="K770" s="50">
        <v>15.778587600000005</v>
      </c>
      <c r="L770" s="53">
        <v>9.2428263500000014</v>
      </c>
      <c r="M770" s="49">
        <v>9.2428263500000014</v>
      </c>
      <c r="N770" s="49">
        <v>1.3535408698222222</v>
      </c>
      <c r="O770" s="49">
        <v>2.6056919999999995</v>
      </c>
      <c r="P770" s="50">
        <v>0</v>
      </c>
      <c r="Q770" s="50">
        <v>0</v>
      </c>
      <c r="R770" s="50">
        <v>84.639939999999996</v>
      </c>
      <c r="S770" s="51">
        <v>0</v>
      </c>
      <c r="T770" s="50">
        <v>0</v>
      </c>
      <c r="U770" s="51">
        <v>8.7411133333333364</v>
      </c>
      <c r="V770" s="51">
        <v>0</v>
      </c>
      <c r="W770" s="50">
        <v>0</v>
      </c>
      <c r="X770" s="49">
        <v>0</v>
      </c>
      <c r="Y770" s="51">
        <v>30.796533333333336</v>
      </c>
      <c r="Z770" s="52">
        <v>0</v>
      </c>
      <c r="AA770" s="52">
        <v>0</v>
      </c>
      <c r="AB770" s="52">
        <v>0</v>
      </c>
      <c r="AC770" s="54">
        <v>3</v>
      </c>
      <c r="AD770" s="54">
        <v>92.47946444444446</v>
      </c>
      <c r="AE770" s="50">
        <v>92.47946444444446</v>
      </c>
      <c r="AF770" s="50">
        <v>84.600000000000009</v>
      </c>
      <c r="AG770" s="55">
        <v>84.600000000000009</v>
      </c>
      <c r="AH770" s="50">
        <v>13.313985840000004</v>
      </c>
      <c r="AI770" s="52">
        <v>8.180473837037038</v>
      </c>
      <c r="AJ770" s="49">
        <v>0</v>
      </c>
      <c r="AK770" s="50">
        <v>46.288433333333344</v>
      </c>
      <c r="AL770" s="50">
        <v>40.88066666666667</v>
      </c>
      <c r="AM770" s="50">
        <v>0</v>
      </c>
      <c r="AN770" s="50">
        <v>69.234960000000001</v>
      </c>
      <c r="AO770" s="50">
        <v>13.813953488372096</v>
      </c>
      <c r="AP770" s="50">
        <v>43.454700000000003</v>
      </c>
      <c r="AQ770" s="51">
        <v>19.610000000000003</v>
      </c>
      <c r="AR770" s="49">
        <v>12.60711</v>
      </c>
      <c r="AS770" s="50">
        <v>3.9020270270270272</v>
      </c>
      <c r="AT770" s="50">
        <v>7.2011099999999999</v>
      </c>
      <c r="AU770" s="50">
        <v>7.6142500000000011</v>
      </c>
      <c r="AV770" s="50">
        <v>148.13603791666668</v>
      </c>
      <c r="AW770" s="50">
        <v>0</v>
      </c>
      <c r="AX770" s="50">
        <v>7.5260000000000016</v>
      </c>
      <c r="AY770" s="50">
        <v>48.525563333333338</v>
      </c>
      <c r="AZ770" s="51">
        <v>0</v>
      </c>
      <c r="BA770" s="49">
        <v>0</v>
      </c>
      <c r="BB770" s="49">
        <v>0</v>
      </c>
      <c r="BC770" s="50">
        <v>0</v>
      </c>
      <c r="BD770" s="50">
        <v>0</v>
      </c>
      <c r="BE770" s="51">
        <v>0</v>
      </c>
      <c r="BF770" s="38"/>
      <c r="BG770" s="38"/>
      <c r="BK770" s="38"/>
      <c r="BL770" s="38"/>
      <c r="BM770" s="38"/>
      <c r="BN770" s="38"/>
      <c r="BO770" s="38"/>
      <c r="BP770" s="38"/>
      <c r="BQ770" s="38"/>
      <c r="BR770" s="38"/>
      <c r="BS770" s="38"/>
      <c r="BT770" s="38"/>
      <c r="BU770" s="38"/>
      <c r="BY770" s="38"/>
      <c r="BZ770" s="38"/>
      <c r="CJ770" s="38"/>
    </row>
    <row r="771" spans="2:88" x14ac:dyDescent="0.25">
      <c r="B771" s="8">
        <v>769</v>
      </c>
      <c r="C771" s="9" t="s">
        <v>12433</v>
      </c>
      <c r="D771" s="9" t="s">
        <v>12434</v>
      </c>
      <c r="E771" s="49">
        <v>2.5572599991279077</v>
      </c>
      <c r="F771" s="50">
        <v>2.4757572000000003</v>
      </c>
      <c r="G771" s="50">
        <v>4.1422699999999999</v>
      </c>
      <c r="H771" s="51">
        <v>3.8923200000000007</v>
      </c>
      <c r="I771" s="50">
        <v>0</v>
      </c>
      <c r="J771" s="50">
        <v>0</v>
      </c>
      <c r="K771" s="50">
        <v>0</v>
      </c>
      <c r="L771" s="50">
        <v>0</v>
      </c>
      <c r="M771" s="49">
        <v>0</v>
      </c>
      <c r="N771" s="49">
        <v>1.6793607249066667</v>
      </c>
      <c r="O771" s="49">
        <v>0.86856399999999989</v>
      </c>
      <c r="P771" s="50">
        <v>0</v>
      </c>
      <c r="Q771" s="50">
        <v>0</v>
      </c>
      <c r="R771" s="50">
        <v>0</v>
      </c>
      <c r="S771" s="51">
        <v>0</v>
      </c>
      <c r="T771" s="50">
        <v>0</v>
      </c>
      <c r="U771" s="51">
        <v>6.4889666666666672</v>
      </c>
      <c r="V771" s="51">
        <v>0</v>
      </c>
      <c r="W771" s="50">
        <v>0</v>
      </c>
      <c r="X771" s="49">
        <v>4.8292200000000003</v>
      </c>
      <c r="Y771" s="51">
        <v>8.7034480000000016</v>
      </c>
      <c r="Z771" s="52">
        <v>0</v>
      </c>
      <c r="AA771" s="52">
        <v>0</v>
      </c>
      <c r="AB771" s="52">
        <v>0</v>
      </c>
      <c r="AC771" s="52">
        <v>0</v>
      </c>
      <c r="AD771" s="52">
        <v>0</v>
      </c>
      <c r="AE771" s="50">
        <v>0</v>
      </c>
      <c r="AF771" s="50">
        <v>0</v>
      </c>
      <c r="AG771" s="50">
        <v>0</v>
      </c>
      <c r="AH771" s="50">
        <v>4.4379952800000009</v>
      </c>
      <c r="AI771" s="52">
        <v>2.7468274666666663</v>
      </c>
      <c r="AJ771" s="49">
        <v>0</v>
      </c>
      <c r="AK771" s="50">
        <v>5.3372407407407412</v>
      </c>
      <c r="AL771" s="50">
        <v>8.2640740740740757</v>
      </c>
      <c r="AM771" s="50">
        <v>2.1174999999999997</v>
      </c>
      <c r="AN771" s="50">
        <v>0</v>
      </c>
      <c r="AO771" s="50">
        <v>0</v>
      </c>
      <c r="AP771" s="50">
        <v>0</v>
      </c>
      <c r="AQ771" s="51">
        <v>0</v>
      </c>
      <c r="AR771" s="49">
        <v>6.963846666666667</v>
      </c>
      <c r="AS771" s="50">
        <v>2.7871621621621623</v>
      </c>
      <c r="AT771" s="50">
        <v>0.92537999999999998</v>
      </c>
      <c r="AU771" s="50">
        <v>1.52285</v>
      </c>
      <c r="AV771" s="50">
        <v>39.011619166666669</v>
      </c>
      <c r="AW771" s="50">
        <v>0</v>
      </c>
      <c r="AX771" s="50">
        <v>2.508666666666667</v>
      </c>
      <c r="AY771" s="50">
        <v>18.113280000000007</v>
      </c>
      <c r="AZ771" s="51">
        <v>0</v>
      </c>
      <c r="BA771" s="49">
        <v>0</v>
      </c>
      <c r="BB771" s="49">
        <v>0</v>
      </c>
      <c r="BC771" s="50">
        <v>0</v>
      </c>
      <c r="BD771" s="50">
        <v>0</v>
      </c>
      <c r="BE771" s="51">
        <v>0</v>
      </c>
      <c r="BF771" s="38"/>
      <c r="BG771" s="38"/>
      <c r="BK771" s="38"/>
      <c r="BL771" s="38"/>
      <c r="BM771" s="38"/>
      <c r="BN771" s="38"/>
      <c r="BO771" s="38"/>
      <c r="BP771" s="38"/>
      <c r="BQ771" s="38"/>
      <c r="BR771" s="38"/>
      <c r="BS771" s="38"/>
      <c r="BT771" s="38"/>
      <c r="BU771" s="38"/>
      <c r="BY771" s="38"/>
      <c r="BZ771" s="38"/>
      <c r="CJ771" s="38"/>
    </row>
    <row r="772" spans="2:88" x14ac:dyDescent="0.25">
      <c r="B772" s="8">
        <v>770</v>
      </c>
      <c r="C772" s="9" t="s">
        <v>12433</v>
      </c>
      <c r="D772" s="9" t="s">
        <v>12435</v>
      </c>
      <c r="E772" s="49">
        <v>3.4096799988372104</v>
      </c>
      <c r="F772" s="50">
        <v>3.3010096000000004</v>
      </c>
      <c r="G772" s="50">
        <v>5.5230266666666665</v>
      </c>
      <c r="H772" s="51">
        <v>5.1897600000000006</v>
      </c>
      <c r="I772" s="50">
        <v>0</v>
      </c>
      <c r="J772" s="50">
        <v>0</v>
      </c>
      <c r="K772" s="50">
        <v>0</v>
      </c>
      <c r="L772" s="50">
        <v>0</v>
      </c>
      <c r="M772" s="49">
        <v>0</v>
      </c>
      <c r="N772" s="49">
        <v>1.6793607249066667</v>
      </c>
      <c r="O772" s="49">
        <v>0.86856399999999989</v>
      </c>
      <c r="P772" s="50">
        <v>0</v>
      </c>
      <c r="Q772" s="50">
        <v>0</v>
      </c>
      <c r="R772" s="50">
        <v>0</v>
      </c>
      <c r="S772" s="51">
        <v>0</v>
      </c>
      <c r="T772" s="50">
        <v>0</v>
      </c>
      <c r="U772" s="51">
        <v>6.4889666666666672</v>
      </c>
      <c r="V772" s="51">
        <v>0</v>
      </c>
      <c r="W772" s="50">
        <v>0</v>
      </c>
      <c r="X772" s="49">
        <v>4.8292200000000003</v>
      </c>
      <c r="Y772" s="51">
        <v>8.7034480000000016</v>
      </c>
      <c r="Z772" s="52">
        <v>0</v>
      </c>
      <c r="AA772" s="52">
        <v>0</v>
      </c>
      <c r="AB772" s="52">
        <v>0</v>
      </c>
      <c r="AC772" s="52">
        <v>0</v>
      </c>
      <c r="AD772" s="52">
        <v>0</v>
      </c>
      <c r="AE772" s="50">
        <v>0</v>
      </c>
      <c r="AF772" s="50">
        <v>0</v>
      </c>
      <c r="AG772" s="50">
        <v>0</v>
      </c>
      <c r="AH772" s="50">
        <v>4.4379952800000009</v>
      </c>
      <c r="AI772" s="52">
        <v>2.7468274666666663</v>
      </c>
      <c r="AJ772" s="49">
        <v>0</v>
      </c>
      <c r="AK772" s="50">
        <v>7.116320987654321</v>
      </c>
      <c r="AL772" s="50">
        <v>11.018765432098768</v>
      </c>
      <c r="AM772" s="50">
        <v>2.8233333333333333</v>
      </c>
      <c r="AN772" s="50">
        <v>0</v>
      </c>
      <c r="AO772" s="50">
        <v>0</v>
      </c>
      <c r="AP772" s="50">
        <v>0</v>
      </c>
      <c r="AQ772" s="51">
        <v>0</v>
      </c>
      <c r="AR772" s="49">
        <v>6.963846666666667</v>
      </c>
      <c r="AS772" s="50">
        <v>2.7871621621621623</v>
      </c>
      <c r="AT772" s="50">
        <v>0.92537999999999998</v>
      </c>
      <c r="AU772" s="50">
        <v>2.0304666666666669</v>
      </c>
      <c r="AV772" s="50">
        <v>47.007931666666671</v>
      </c>
      <c r="AW772" s="50">
        <v>0</v>
      </c>
      <c r="AX772" s="50">
        <v>2.508666666666667</v>
      </c>
      <c r="AY772" s="50">
        <v>18.113280000000007</v>
      </c>
      <c r="AZ772" s="51">
        <v>0</v>
      </c>
      <c r="BA772" s="49">
        <v>0</v>
      </c>
      <c r="BB772" s="49">
        <v>0</v>
      </c>
      <c r="BC772" s="50">
        <v>0</v>
      </c>
      <c r="BD772" s="50">
        <v>0</v>
      </c>
      <c r="BE772" s="51">
        <v>0</v>
      </c>
      <c r="BF772" s="38"/>
      <c r="BG772" s="38"/>
      <c r="BK772" s="38"/>
      <c r="BL772" s="38"/>
      <c r="BM772" s="38"/>
      <c r="BN772" s="38"/>
      <c r="BO772" s="38"/>
      <c r="BP772" s="38"/>
      <c r="BQ772" s="38"/>
      <c r="BR772" s="38"/>
      <c r="BS772" s="38"/>
      <c r="BT772" s="38"/>
      <c r="BU772" s="38"/>
      <c r="BY772" s="38"/>
      <c r="BZ772" s="38"/>
      <c r="CJ772" s="38"/>
    </row>
    <row r="773" spans="2:88" x14ac:dyDescent="0.25">
      <c r="B773" s="8">
        <v>771</v>
      </c>
      <c r="C773" s="9" t="s">
        <v>12433</v>
      </c>
      <c r="D773" s="9" t="s">
        <v>12436</v>
      </c>
      <c r="E773" s="49">
        <v>4.2620999985465131</v>
      </c>
      <c r="F773" s="50">
        <v>4.1262620000000005</v>
      </c>
      <c r="G773" s="50">
        <v>6.9037833333333332</v>
      </c>
      <c r="H773" s="51">
        <v>6.4872000000000005</v>
      </c>
      <c r="I773" s="50">
        <v>0</v>
      </c>
      <c r="J773" s="50">
        <v>0</v>
      </c>
      <c r="K773" s="50">
        <v>0</v>
      </c>
      <c r="L773" s="50">
        <v>0</v>
      </c>
      <c r="M773" s="49">
        <v>0</v>
      </c>
      <c r="N773" s="49">
        <v>1.6793607249066667</v>
      </c>
      <c r="O773" s="49">
        <v>0.86856399999999989</v>
      </c>
      <c r="P773" s="50">
        <v>0</v>
      </c>
      <c r="Q773" s="50">
        <v>0</v>
      </c>
      <c r="R773" s="50">
        <v>0</v>
      </c>
      <c r="S773" s="51">
        <v>0</v>
      </c>
      <c r="T773" s="50">
        <v>0</v>
      </c>
      <c r="U773" s="51">
        <v>6.4889666666666672</v>
      </c>
      <c r="V773" s="51">
        <v>0</v>
      </c>
      <c r="W773" s="50">
        <v>0</v>
      </c>
      <c r="X773" s="49">
        <v>4.8292200000000003</v>
      </c>
      <c r="Y773" s="51">
        <v>8.7034480000000016</v>
      </c>
      <c r="Z773" s="52">
        <v>0</v>
      </c>
      <c r="AA773" s="52">
        <v>0</v>
      </c>
      <c r="AB773" s="52">
        <v>0</v>
      </c>
      <c r="AC773" s="52">
        <v>0</v>
      </c>
      <c r="AD773" s="52">
        <v>0</v>
      </c>
      <c r="AE773" s="50">
        <v>0</v>
      </c>
      <c r="AF773" s="50">
        <v>0</v>
      </c>
      <c r="AG773" s="50">
        <v>0</v>
      </c>
      <c r="AH773" s="50">
        <v>4.4379952800000009</v>
      </c>
      <c r="AI773" s="52">
        <v>2.7468274666666663</v>
      </c>
      <c r="AJ773" s="49">
        <v>0</v>
      </c>
      <c r="AK773" s="50">
        <v>8.8954012345679008</v>
      </c>
      <c r="AL773" s="50">
        <v>13.773456790123459</v>
      </c>
      <c r="AM773" s="50">
        <v>3.5291666666666668</v>
      </c>
      <c r="AN773" s="50">
        <v>0</v>
      </c>
      <c r="AO773" s="50">
        <v>0</v>
      </c>
      <c r="AP773" s="50">
        <v>0</v>
      </c>
      <c r="AQ773" s="51">
        <v>0</v>
      </c>
      <c r="AR773" s="49">
        <v>6.963846666666667</v>
      </c>
      <c r="AS773" s="50">
        <v>2.7871621621621623</v>
      </c>
      <c r="AT773" s="50">
        <v>0.92537999999999998</v>
      </c>
      <c r="AU773" s="50">
        <v>2.0304666666666669</v>
      </c>
      <c r="AV773" s="50">
        <v>47.007931666666671</v>
      </c>
      <c r="AW773" s="50">
        <v>0</v>
      </c>
      <c r="AX773" s="50">
        <v>2.508666666666667</v>
      </c>
      <c r="AY773" s="50">
        <v>18.113280000000007</v>
      </c>
      <c r="AZ773" s="51">
        <v>0</v>
      </c>
      <c r="BA773" s="49">
        <v>0</v>
      </c>
      <c r="BB773" s="49">
        <v>0</v>
      </c>
      <c r="BC773" s="50">
        <v>0</v>
      </c>
      <c r="BD773" s="50">
        <v>0</v>
      </c>
      <c r="BE773" s="51">
        <v>0</v>
      </c>
      <c r="BF773" s="38"/>
      <c r="BG773" s="38"/>
      <c r="BK773" s="38"/>
      <c r="BL773" s="38"/>
      <c r="BM773" s="38"/>
      <c r="BN773" s="38"/>
      <c r="BO773" s="38"/>
      <c r="BP773" s="38"/>
      <c r="BQ773" s="38"/>
      <c r="BR773" s="38"/>
      <c r="BS773" s="38"/>
      <c r="BT773" s="38"/>
      <c r="BU773" s="38"/>
      <c r="BY773" s="38"/>
      <c r="BZ773" s="38"/>
      <c r="CJ773" s="38"/>
    </row>
    <row r="774" spans="2:88" x14ac:dyDescent="0.25">
      <c r="B774" s="8">
        <v>772</v>
      </c>
      <c r="C774" s="9" t="s">
        <v>12433</v>
      </c>
      <c r="D774" s="9" t="s">
        <v>12437</v>
      </c>
      <c r="E774" s="49">
        <v>5.1145199982558154</v>
      </c>
      <c r="F774" s="50">
        <v>4.9515144000000006</v>
      </c>
      <c r="G774" s="50">
        <v>8.2845399999999998</v>
      </c>
      <c r="H774" s="51">
        <v>7.7846400000000013</v>
      </c>
      <c r="I774" s="50">
        <v>0</v>
      </c>
      <c r="J774" s="50">
        <v>0</v>
      </c>
      <c r="K774" s="50">
        <v>0</v>
      </c>
      <c r="L774" s="50">
        <v>0</v>
      </c>
      <c r="M774" s="49">
        <v>0</v>
      </c>
      <c r="N774" s="49">
        <v>1.6793607249066667</v>
      </c>
      <c r="O774" s="49">
        <v>0.86856399999999989</v>
      </c>
      <c r="P774" s="50">
        <v>0</v>
      </c>
      <c r="Q774" s="50">
        <v>0</v>
      </c>
      <c r="R774" s="50">
        <v>0</v>
      </c>
      <c r="S774" s="51">
        <v>0</v>
      </c>
      <c r="T774" s="50">
        <v>0</v>
      </c>
      <c r="U774" s="51">
        <v>6.4889666666666672</v>
      </c>
      <c r="V774" s="51">
        <v>0</v>
      </c>
      <c r="W774" s="50">
        <v>0</v>
      </c>
      <c r="X774" s="49">
        <v>4.8292200000000003</v>
      </c>
      <c r="Y774" s="51">
        <v>8.7034480000000016</v>
      </c>
      <c r="Z774" s="52">
        <v>0</v>
      </c>
      <c r="AA774" s="52">
        <v>0</v>
      </c>
      <c r="AB774" s="52">
        <v>0</v>
      </c>
      <c r="AC774" s="52">
        <v>0</v>
      </c>
      <c r="AD774" s="52">
        <v>0</v>
      </c>
      <c r="AE774" s="50">
        <v>0</v>
      </c>
      <c r="AF774" s="50">
        <v>0</v>
      </c>
      <c r="AG774" s="50">
        <v>0</v>
      </c>
      <c r="AH774" s="50">
        <v>4.4379952800000009</v>
      </c>
      <c r="AI774" s="52">
        <v>2.7468274666666663</v>
      </c>
      <c r="AJ774" s="49">
        <v>0</v>
      </c>
      <c r="AK774" s="50">
        <v>10.674481481481482</v>
      </c>
      <c r="AL774" s="50">
        <v>16.528148148148151</v>
      </c>
      <c r="AM774" s="50">
        <v>4.2349999999999994</v>
      </c>
      <c r="AN774" s="50">
        <v>0</v>
      </c>
      <c r="AO774" s="50">
        <v>0</v>
      </c>
      <c r="AP774" s="50">
        <v>0</v>
      </c>
      <c r="AQ774" s="51">
        <v>0</v>
      </c>
      <c r="AR774" s="49">
        <v>6.963846666666667</v>
      </c>
      <c r="AS774" s="50">
        <v>2.7871621621621623</v>
      </c>
      <c r="AT774" s="50">
        <v>0.92537999999999998</v>
      </c>
      <c r="AU774" s="50">
        <v>2.5380833333333337</v>
      </c>
      <c r="AV774" s="50">
        <v>55.004244166666666</v>
      </c>
      <c r="AW774" s="50">
        <v>0</v>
      </c>
      <c r="AX774" s="50">
        <v>2.508666666666667</v>
      </c>
      <c r="AY774" s="50">
        <v>18.113280000000007</v>
      </c>
      <c r="AZ774" s="51">
        <v>0</v>
      </c>
      <c r="BA774" s="49">
        <v>0</v>
      </c>
      <c r="BB774" s="49">
        <v>0</v>
      </c>
      <c r="BC774" s="50">
        <v>0</v>
      </c>
      <c r="BD774" s="50">
        <v>0</v>
      </c>
      <c r="BE774" s="51">
        <v>0</v>
      </c>
      <c r="BF774" s="38"/>
      <c r="BG774" s="38"/>
      <c r="BK774" s="38"/>
      <c r="BL774" s="38"/>
      <c r="BM774" s="38"/>
      <c r="BN774" s="38"/>
      <c r="BO774" s="38"/>
      <c r="BP774" s="38"/>
      <c r="BQ774" s="38"/>
      <c r="BR774" s="38"/>
      <c r="BS774" s="38"/>
      <c r="BT774" s="38"/>
      <c r="BU774" s="38"/>
      <c r="BY774" s="38"/>
      <c r="BZ774" s="38"/>
      <c r="CJ774" s="38"/>
    </row>
    <row r="775" spans="2:88" x14ac:dyDescent="0.25">
      <c r="B775" s="8">
        <v>773</v>
      </c>
      <c r="C775" s="9" t="s">
        <v>12433</v>
      </c>
      <c r="D775" s="9" t="s">
        <v>12438</v>
      </c>
      <c r="E775" s="49">
        <v>5.1145199982558154</v>
      </c>
      <c r="F775" s="50">
        <v>4.9515144000000006</v>
      </c>
      <c r="G775" s="50">
        <v>8.2845399999999998</v>
      </c>
      <c r="H775" s="51">
        <v>7.7846400000000013</v>
      </c>
      <c r="I775" s="50">
        <v>0</v>
      </c>
      <c r="J775" s="50">
        <v>0</v>
      </c>
      <c r="K775" s="50">
        <v>0</v>
      </c>
      <c r="L775" s="50">
        <v>0</v>
      </c>
      <c r="M775" s="49">
        <v>0</v>
      </c>
      <c r="N775" s="49">
        <v>2.1412299881066668</v>
      </c>
      <c r="O775" s="49">
        <v>1.7371279999999998</v>
      </c>
      <c r="P775" s="50">
        <v>0</v>
      </c>
      <c r="Q775" s="50">
        <v>0</v>
      </c>
      <c r="R775" s="50">
        <v>0</v>
      </c>
      <c r="S775" s="51">
        <v>0</v>
      </c>
      <c r="T775" s="50">
        <v>0</v>
      </c>
      <c r="U775" s="51">
        <v>16.348733333333335</v>
      </c>
      <c r="V775" s="51">
        <v>0</v>
      </c>
      <c r="W775" s="50">
        <v>0</v>
      </c>
      <c r="X775" s="49">
        <v>9.6584400000000006</v>
      </c>
      <c r="Y775" s="51">
        <v>17.406896000000003</v>
      </c>
      <c r="Z775" s="52">
        <v>0</v>
      </c>
      <c r="AA775" s="52">
        <v>0</v>
      </c>
      <c r="AB775" s="52">
        <v>0</v>
      </c>
      <c r="AC775" s="52">
        <v>0</v>
      </c>
      <c r="AD775" s="52">
        <v>0</v>
      </c>
      <c r="AE775" s="50">
        <v>0</v>
      </c>
      <c r="AF775" s="50">
        <v>0</v>
      </c>
      <c r="AG775" s="50">
        <v>0</v>
      </c>
      <c r="AH775" s="50">
        <v>8.8759905600000018</v>
      </c>
      <c r="AI775" s="52">
        <v>5.4636506518518519</v>
      </c>
      <c r="AJ775" s="49">
        <v>0</v>
      </c>
      <c r="AK775" s="50">
        <v>10.674481481481482</v>
      </c>
      <c r="AL775" s="50">
        <v>16.528148148148151</v>
      </c>
      <c r="AM775" s="50">
        <v>4.2349999999999994</v>
      </c>
      <c r="AN775" s="50">
        <v>0</v>
      </c>
      <c r="AO775" s="50">
        <v>0</v>
      </c>
      <c r="AP775" s="50">
        <v>0</v>
      </c>
      <c r="AQ775" s="51">
        <v>0</v>
      </c>
      <c r="AR775" s="49">
        <v>13.927693333333334</v>
      </c>
      <c r="AS775" s="50">
        <v>2.7871621621621623</v>
      </c>
      <c r="AT775" s="50">
        <v>1.85076</v>
      </c>
      <c r="AU775" s="50">
        <v>3.0457000000000001</v>
      </c>
      <c r="AV775" s="50">
        <v>78.023238333333339</v>
      </c>
      <c r="AW775" s="50">
        <v>0</v>
      </c>
      <c r="AX775" s="50">
        <v>5.0173333333333341</v>
      </c>
      <c r="AY775" s="50">
        <v>46.567216666666674</v>
      </c>
      <c r="AZ775" s="51">
        <v>0</v>
      </c>
      <c r="BA775" s="49">
        <v>0</v>
      </c>
      <c r="BB775" s="49">
        <v>0</v>
      </c>
      <c r="BC775" s="50">
        <v>0</v>
      </c>
      <c r="BD775" s="50">
        <v>0</v>
      </c>
      <c r="BE775" s="51">
        <v>0</v>
      </c>
      <c r="BF775" s="38"/>
      <c r="BG775" s="38"/>
      <c r="BK775" s="38"/>
      <c r="BL775" s="38"/>
      <c r="BM775" s="38"/>
      <c r="BN775" s="38"/>
      <c r="BO775" s="38"/>
      <c r="BP775" s="38"/>
      <c r="BQ775" s="38"/>
      <c r="BR775" s="38"/>
      <c r="BS775" s="38"/>
      <c r="BT775" s="38"/>
      <c r="BU775" s="38"/>
      <c r="BY775" s="38"/>
      <c r="BZ775" s="38"/>
      <c r="CJ775" s="38"/>
    </row>
    <row r="776" spans="2:88" x14ac:dyDescent="0.25">
      <c r="B776" s="8">
        <v>774</v>
      </c>
      <c r="C776" s="9" t="s">
        <v>12433</v>
      </c>
      <c r="D776" s="9" t="s">
        <v>12439</v>
      </c>
      <c r="E776" s="49">
        <v>6.8193599976744208</v>
      </c>
      <c r="F776" s="50">
        <v>6.6020192000000009</v>
      </c>
      <c r="G776" s="50">
        <v>11.046053333333333</v>
      </c>
      <c r="H776" s="51">
        <v>10.379520000000001</v>
      </c>
      <c r="I776" s="50">
        <v>0</v>
      </c>
      <c r="J776" s="50">
        <v>0</v>
      </c>
      <c r="K776" s="50">
        <v>0</v>
      </c>
      <c r="L776" s="50">
        <v>0</v>
      </c>
      <c r="M776" s="49">
        <v>0</v>
      </c>
      <c r="N776" s="49">
        <v>2.1412299881066668</v>
      </c>
      <c r="O776" s="49">
        <v>1.7371279999999998</v>
      </c>
      <c r="P776" s="50">
        <v>0</v>
      </c>
      <c r="Q776" s="50">
        <v>0</v>
      </c>
      <c r="R776" s="50">
        <v>0</v>
      </c>
      <c r="S776" s="51">
        <v>0</v>
      </c>
      <c r="T776" s="50">
        <v>0</v>
      </c>
      <c r="U776" s="51">
        <v>16.348733333333335</v>
      </c>
      <c r="V776" s="51">
        <v>0</v>
      </c>
      <c r="W776" s="50">
        <v>0</v>
      </c>
      <c r="X776" s="49">
        <v>9.6584400000000006</v>
      </c>
      <c r="Y776" s="51">
        <v>17.406896000000003</v>
      </c>
      <c r="Z776" s="52">
        <v>0</v>
      </c>
      <c r="AA776" s="52">
        <v>0</v>
      </c>
      <c r="AB776" s="52">
        <v>0</v>
      </c>
      <c r="AC776" s="52">
        <v>0</v>
      </c>
      <c r="AD776" s="52">
        <v>0</v>
      </c>
      <c r="AE776" s="50">
        <v>0</v>
      </c>
      <c r="AF776" s="50">
        <v>0</v>
      </c>
      <c r="AG776" s="50">
        <v>0</v>
      </c>
      <c r="AH776" s="50">
        <v>8.8759905600000018</v>
      </c>
      <c r="AI776" s="52">
        <v>5.4636506518518519</v>
      </c>
      <c r="AJ776" s="49">
        <v>0</v>
      </c>
      <c r="AK776" s="50">
        <v>14.232641975308642</v>
      </c>
      <c r="AL776" s="50">
        <v>22.037530864197535</v>
      </c>
      <c r="AM776" s="50">
        <v>5.6466666666666665</v>
      </c>
      <c r="AN776" s="50">
        <v>0</v>
      </c>
      <c r="AO776" s="50">
        <v>0</v>
      </c>
      <c r="AP776" s="50">
        <v>0</v>
      </c>
      <c r="AQ776" s="51">
        <v>0</v>
      </c>
      <c r="AR776" s="49">
        <v>13.927693333333334</v>
      </c>
      <c r="AS776" s="50">
        <v>2.7871621621621623</v>
      </c>
      <c r="AT776" s="50">
        <v>1.85076</v>
      </c>
      <c r="AU776" s="50">
        <v>4.0609333333333337</v>
      </c>
      <c r="AV776" s="50">
        <v>94.015863333333343</v>
      </c>
      <c r="AW776" s="50">
        <v>0</v>
      </c>
      <c r="AX776" s="50">
        <v>5.0173333333333341</v>
      </c>
      <c r="AY776" s="50">
        <v>46.567216666666674</v>
      </c>
      <c r="AZ776" s="51">
        <v>0</v>
      </c>
      <c r="BA776" s="49">
        <v>0</v>
      </c>
      <c r="BB776" s="49">
        <v>0</v>
      </c>
      <c r="BC776" s="50">
        <v>0</v>
      </c>
      <c r="BD776" s="50">
        <v>0</v>
      </c>
      <c r="BE776" s="51">
        <v>0</v>
      </c>
      <c r="BF776" s="38"/>
      <c r="BG776" s="38"/>
      <c r="BK776" s="38"/>
      <c r="BL776" s="38"/>
      <c r="BM776" s="38"/>
      <c r="BN776" s="38"/>
      <c r="BO776" s="38"/>
      <c r="BP776" s="38"/>
      <c r="BQ776" s="38"/>
      <c r="BR776" s="38"/>
      <c r="BS776" s="38"/>
      <c r="BT776" s="38"/>
      <c r="BU776" s="38"/>
      <c r="BY776" s="38"/>
      <c r="BZ776" s="38"/>
      <c r="CJ776" s="38"/>
    </row>
    <row r="777" spans="2:88" x14ac:dyDescent="0.25">
      <c r="B777" s="8">
        <v>775</v>
      </c>
      <c r="C777" s="9" t="s">
        <v>12433</v>
      </c>
      <c r="D777" s="9" t="s">
        <v>12440</v>
      </c>
      <c r="E777" s="49">
        <v>8.5241999970930262</v>
      </c>
      <c r="F777" s="50">
        <v>8.2525240000000011</v>
      </c>
      <c r="G777" s="50">
        <v>13.807566666666666</v>
      </c>
      <c r="H777" s="51">
        <v>12.974400000000001</v>
      </c>
      <c r="I777" s="50">
        <v>0</v>
      </c>
      <c r="J777" s="50">
        <v>0</v>
      </c>
      <c r="K777" s="50">
        <v>0</v>
      </c>
      <c r="L777" s="50">
        <v>0</v>
      </c>
      <c r="M777" s="49">
        <v>0</v>
      </c>
      <c r="N777" s="49">
        <v>2.1412299881066668</v>
      </c>
      <c r="O777" s="49">
        <v>1.7371279999999998</v>
      </c>
      <c r="P777" s="50">
        <v>0</v>
      </c>
      <c r="Q777" s="50">
        <v>0</v>
      </c>
      <c r="R777" s="50">
        <v>0</v>
      </c>
      <c r="S777" s="51">
        <v>0</v>
      </c>
      <c r="T777" s="50">
        <v>0</v>
      </c>
      <c r="U777" s="51">
        <v>16.348733333333335</v>
      </c>
      <c r="V777" s="51">
        <v>0</v>
      </c>
      <c r="W777" s="50">
        <v>0</v>
      </c>
      <c r="X777" s="49">
        <v>9.6584400000000006</v>
      </c>
      <c r="Y777" s="51">
        <v>17.406896000000003</v>
      </c>
      <c r="Z777" s="52">
        <v>0</v>
      </c>
      <c r="AA777" s="52">
        <v>0</v>
      </c>
      <c r="AB777" s="52">
        <v>0</v>
      </c>
      <c r="AC777" s="52">
        <v>0</v>
      </c>
      <c r="AD777" s="52">
        <v>0</v>
      </c>
      <c r="AE777" s="50">
        <v>0</v>
      </c>
      <c r="AF777" s="50">
        <v>0</v>
      </c>
      <c r="AG777" s="50">
        <v>0</v>
      </c>
      <c r="AH777" s="50">
        <v>8.8759905600000018</v>
      </c>
      <c r="AI777" s="52">
        <v>5.4636506518518519</v>
      </c>
      <c r="AJ777" s="49">
        <v>0</v>
      </c>
      <c r="AK777" s="50">
        <v>17.790802469135802</v>
      </c>
      <c r="AL777" s="50">
        <v>27.546913580246919</v>
      </c>
      <c r="AM777" s="50">
        <v>7.0583333333333336</v>
      </c>
      <c r="AN777" s="50">
        <v>0</v>
      </c>
      <c r="AO777" s="50">
        <v>0</v>
      </c>
      <c r="AP777" s="50">
        <v>0</v>
      </c>
      <c r="AQ777" s="51">
        <v>0</v>
      </c>
      <c r="AR777" s="49">
        <v>13.927693333333334</v>
      </c>
      <c r="AS777" s="50">
        <v>2.7871621621621623</v>
      </c>
      <c r="AT777" s="50">
        <v>1.85076</v>
      </c>
      <c r="AU777" s="50">
        <v>4.0609333333333337</v>
      </c>
      <c r="AV777" s="50">
        <v>94.015863333333343</v>
      </c>
      <c r="AW777" s="50">
        <v>0</v>
      </c>
      <c r="AX777" s="50">
        <v>5.0173333333333341</v>
      </c>
      <c r="AY777" s="50">
        <v>46.567216666666674</v>
      </c>
      <c r="AZ777" s="51">
        <v>0</v>
      </c>
      <c r="BA777" s="49">
        <v>0</v>
      </c>
      <c r="BB777" s="49">
        <v>0</v>
      </c>
      <c r="BC777" s="50">
        <v>0</v>
      </c>
      <c r="BD777" s="50">
        <v>0</v>
      </c>
      <c r="BE777" s="51">
        <v>0</v>
      </c>
      <c r="BF777" s="38"/>
      <c r="BG777" s="38"/>
      <c r="BK777" s="38"/>
      <c r="BL777" s="38"/>
      <c r="BM777" s="38"/>
      <c r="BN777" s="38"/>
      <c r="BO777" s="38"/>
      <c r="BP777" s="38"/>
      <c r="BQ777" s="38"/>
      <c r="BR777" s="38"/>
      <c r="BS777" s="38"/>
      <c r="BT777" s="38"/>
      <c r="BU777" s="38"/>
      <c r="BY777" s="38"/>
      <c r="BZ777" s="38"/>
      <c r="CJ777" s="38"/>
    </row>
    <row r="778" spans="2:88" x14ac:dyDescent="0.25">
      <c r="B778" s="8">
        <v>776</v>
      </c>
      <c r="C778" s="9" t="s">
        <v>12433</v>
      </c>
      <c r="D778" s="9" t="s">
        <v>12441</v>
      </c>
      <c r="E778" s="49">
        <v>10.229039996511631</v>
      </c>
      <c r="F778" s="50">
        <v>9.9030288000000013</v>
      </c>
      <c r="G778" s="50">
        <v>16.56908</v>
      </c>
      <c r="H778" s="51">
        <v>15.569280000000003</v>
      </c>
      <c r="I778" s="50">
        <v>0</v>
      </c>
      <c r="J778" s="50">
        <v>0</v>
      </c>
      <c r="K778" s="50">
        <v>0</v>
      </c>
      <c r="L778" s="50">
        <v>0</v>
      </c>
      <c r="M778" s="49">
        <v>0</v>
      </c>
      <c r="N778" s="49">
        <v>2.1412299881066668</v>
      </c>
      <c r="O778" s="49">
        <v>1.7371279999999998</v>
      </c>
      <c r="P778" s="50">
        <v>0</v>
      </c>
      <c r="Q778" s="50">
        <v>0</v>
      </c>
      <c r="R778" s="50">
        <v>0</v>
      </c>
      <c r="S778" s="51">
        <v>0</v>
      </c>
      <c r="T778" s="50">
        <v>0</v>
      </c>
      <c r="U778" s="51">
        <v>16.348733333333335</v>
      </c>
      <c r="V778" s="51">
        <v>0</v>
      </c>
      <c r="W778" s="50">
        <v>0</v>
      </c>
      <c r="X778" s="49">
        <v>9.6584400000000006</v>
      </c>
      <c r="Y778" s="51">
        <v>17.406896000000003</v>
      </c>
      <c r="Z778" s="52">
        <v>0</v>
      </c>
      <c r="AA778" s="52">
        <v>0</v>
      </c>
      <c r="AB778" s="52">
        <v>0</v>
      </c>
      <c r="AC778" s="52">
        <v>0</v>
      </c>
      <c r="AD778" s="52">
        <v>0</v>
      </c>
      <c r="AE778" s="50">
        <v>0</v>
      </c>
      <c r="AF778" s="50">
        <v>0</v>
      </c>
      <c r="AG778" s="50">
        <v>0</v>
      </c>
      <c r="AH778" s="50">
        <v>8.8759905600000018</v>
      </c>
      <c r="AI778" s="52">
        <v>5.4636506518518519</v>
      </c>
      <c r="AJ778" s="49">
        <v>0</v>
      </c>
      <c r="AK778" s="50">
        <v>21.348962962962965</v>
      </c>
      <c r="AL778" s="50">
        <v>33.056296296296303</v>
      </c>
      <c r="AM778" s="50">
        <v>8.4699999999999989</v>
      </c>
      <c r="AN778" s="50">
        <v>0</v>
      </c>
      <c r="AO778" s="50">
        <v>0</v>
      </c>
      <c r="AP778" s="50">
        <v>0</v>
      </c>
      <c r="AQ778" s="51">
        <v>0</v>
      </c>
      <c r="AR778" s="49">
        <v>13.927693333333334</v>
      </c>
      <c r="AS778" s="50">
        <v>2.7871621621621623</v>
      </c>
      <c r="AT778" s="50">
        <v>1.85076</v>
      </c>
      <c r="AU778" s="50">
        <v>5.0761666666666674</v>
      </c>
      <c r="AV778" s="50">
        <v>110.00848833333333</v>
      </c>
      <c r="AW778" s="50">
        <v>0</v>
      </c>
      <c r="AX778" s="50">
        <v>5.0173333333333341</v>
      </c>
      <c r="AY778" s="50">
        <v>46.567216666666674</v>
      </c>
      <c r="AZ778" s="51">
        <v>0</v>
      </c>
      <c r="BA778" s="49">
        <v>0</v>
      </c>
      <c r="BB778" s="49">
        <v>0</v>
      </c>
      <c r="BC778" s="50">
        <v>0</v>
      </c>
      <c r="BD778" s="50">
        <v>0</v>
      </c>
      <c r="BE778" s="51">
        <v>0</v>
      </c>
      <c r="BF778" s="38"/>
      <c r="BG778" s="38"/>
      <c r="BK778" s="38"/>
      <c r="BL778" s="38"/>
      <c r="BM778" s="38"/>
      <c r="BN778" s="38"/>
      <c r="BO778" s="38"/>
      <c r="BP778" s="38"/>
      <c r="BQ778" s="38"/>
      <c r="BR778" s="38"/>
      <c r="BS778" s="38"/>
      <c r="BT778" s="38"/>
      <c r="BU778" s="38"/>
      <c r="BY778" s="38"/>
      <c r="BZ778" s="38"/>
      <c r="CJ778" s="38"/>
    </row>
    <row r="779" spans="2:88" x14ac:dyDescent="0.25">
      <c r="B779" s="8">
        <v>777</v>
      </c>
      <c r="C779" s="9" t="s">
        <v>12433</v>
      </c>
      <c r="D779" s="9" t="s">
        <v>12442</v>
      </c>
      <c r="E779" s="49">
        <v>7.6717799973837231</v>
      </c>
      <c r="F779" s="50">
        <v>7.427271600000001</v>
      </c>
      <c r="G779" s="50">
        <v>12.42681</v>
      </c>
      <c r="H779" s="51">
        <v>11.676960000000001</v>
      </c>
      <c r="I779" s="50">
        <v>0</v>
      </c>
      <c r="J779" s="50">
        <v>0</v>
      </c>
      <c r="K779" s="50">
        <v>0</v>
      </c>
      <c r="L779" s="50">
        <v>0</v>
      </c>
      <c r="M779" s="49">
        <v>0</v>
      </c>
      <c r="N779" s="49">
        <v>2.7070817396444444</v>
      </c>
      <c r="O779" s="49">
        <v>2.6056919999999995</v>
      </c>
      <c r="P779" s="50">
        <v>0</v>
      </c>
      <c r="Q779" s="50">
        <v>0</v>
      </c>
      <c r="R779" s="50">
        <v>0</v>
      </c>
      <c r="S779" s="51">
        <v>0</v>
      </c>
      <c r="T779" s="50">
        <v>0</v>
      </c>
      <c r="U779" s="51">
        <v>17.482226666666673</v>
      </c>
      <c r="V779" s="51">
        <v>0</v>
      </c>
      <c r="W779" s="50">
        <v>0</v>
      </c>
      <c r="X779" s="49">
        <v>14.487660000000002</v>
      </c>
      <c r="Y779" s="51">
        <v>26.110344000000005</v>
      </c>
      <c r="Z779" s="52">
        <v>0</v>
      </c>
      <c r="AA779" s="52">
        <v>0</v>
      </c>
      <c r="AB779" s="52">
        <v>0</v>
      </c>
      <c r="AC779" s="52">
        <v>0</v>
      </c>
      <c r="AD779" s="52">
        <v>0</v>
      </c>
      <c r="AE779" s="50">
        <v>0</v>
      </c>
      <c r="AF779" s="50">
        <v>0</v>
      </c>
      <c r="AG779" s="50">
        <v>0</v>
      </c>
      <c r="AH779" s="50">
        <v>13.313985840000004</v>
      </c>
      <c r="AI779" s="52">
        <v>8.180473837037038</v>
      </c>
      <c r="AJ779" s="49">
        <v>0</v>
      </c>
      <c r="AK779" s="50">
        <v>16.011722222222225</v>
      </c>
      <c r="AL779" s="50">
        <v>24.792222222222229</v>
      </c>
      <c r="AM779" s="50">
        <v>6.3524999999999991</v>
      </c>
      <c r="AN779" s="50">
        <v>0</v>
      </c>
      <c r="AO779" s="50">
        <v>0</v>
      </c>
      <c r="AP779" s="50">
        <v>0</v>
      </c>
      <c r="AQ779" s="51">
        <v>0</v>
      </c>
      <c r="AR779" s="49">
        <v>20.891539999999999</v>
      </c>
      <c r="AS779" s="50">
        <v>2.7871621621621623</v>
      </c>
      <c r="AT779" s="50">
        <v>2.7761399999999998</v>
      </c>
      <c r="AU779" s="50">
        <v>4.5685500000000001</v>
      </c>
      <c r="AV779" s="50">
        <v>117.0348575</v>
      </c>
      <c r="AW779" s="50">
        <v>0</v>
      </c>
      <c r="AX779" s="50">
        <v>7.5260000000000016</v>
      </c>
      <c r="AY779" s="50">
        <v>72.137633333333326</v>
      </c>
      <c r="AZ779" s="51">
        <v>0</v>
      </c>
      <c r="BA779" s="49">
        <v>0</v>
      </c>
      <c r="BB779" s="49">
        <v>0</v>
      </c>
      <c r="BC779" s="50">
        <v>0</v>
      </c>
      <c r="BD779" s="50">
        <v>0</v>
      </c>
      <c r="BE779" s="51">
        <v>0</v>
      </c>
      <c r="BF779" s="38"/>
      <c r="BG779" s="38"/>
      <c r="BK779" s="38"/>
      <c r="BL779" s="38"/>
      <c r="BM779" s="38"/>
      <c r="BN779" s="38"/>
      <c r="BO779" s="38"/>
      <c r="BP779" s="38"/>
      <c r="BQ779" s="38"/>
      <c r="BR779" s="38"/>
      <c r="BS779" s="38"/>
      <c r="BT779" s="38"/>
      <c r="BU779" s="38"/>
      <c r="BY779" s="38"/>
      <c r="BZ779" s="38"/>
      <c r="CJ779" s="38"/>
    </row>
    <row r="780" spans="2:88" x14ac:dyDescent="0.25">
      <c r="B780" s="8">
        <v>778</v>
      </c>
      <c r="C780" s="9" t="s">
        <v>12433</v>
      </c>
      <c r="D780" s="9" t="s">
        <v>12443</v>
      </c>
      <c r="E780" s="49">
        <v>10.229039996511631</v>
      </c>
      <c r="F780" s="50">
        <v>9.9030288000000013</v>
      </c>
      <c r="G780" s="50">
        <v>16.56908</v>
      </c>
      <c r="H780" s="51">
        <v>15.569280000000003</v>
      </c>
      <c r="I780" s="50">
        <v>0</v>
      </c>
      <c r="J780" s="50">
        <v>0</v>
      </c>
      <c r="K780" s="50">
        <v>0</v>
      </c>
      <c r="L780" s="50">
        <v>0</v>
      </c>
      <c r="M780" s="49">
        <v>0</v>
      </c>
      <c r="N780" s="49">
        <v>2.7070817396444444</v>
      </c>
      <c r="O780" s="49">
        <v>2.6056919999999995</v>
      </c>
      <c r="P780" s="50">
        <v>0</v>
      </c>
      <c r="Q780" s="50">
        <v>0</v>
      </c>
      <c r="R780" s="50">
        <v>0</v>
      </c>
      <c r="S780" s="51">
        <v>0</v>
      </c>
      <c r="T780" s="50">
        <v>0</v>
      </c>
      <c r="U780" s="51">
        <v>17.482226666666673</v>
      </c>
      <c r="V780" s="51">
        <v>0</v>
      </c>
      <c r="W780" s="50">
        <v>0</v>
      </c>
      <c r="X780" s="49">
        <v>14.487660000000002</v>
      </c>
      <c r="Y780" s="51">
        <v>26.110344000000005</v>
      </c>
      <c r="Z780" s="52">
        <v>0</v>
      </c>
      <c r="AA780" s="52">
        <v>0</v>
      </c>
      <c r="AB780" s="52">
        <v>0</v>
      </c>
      <c r="AC780" s="52">
        <v>0</v>
      </c>
      <c r="AD780" s="52">
        <v>0</v>
      </c>
      <c r="AE780" s="50">
        <v>0</v>
      </c>
      <c r="AF780" s="50">
        <v>0</v>
      </c>
      <c r="AG780" s="50">
        <v>0</v>
      </c>
      <c r="AH780" s="50">
        <v>13.313985840000004</v>
      </c>
      <c r="AI780" s="52">
        <v>8.180473837037038</v>
      </c>
      <c r="AJ780" s="49">
        <v>0</v>
      </c>
      <c r="AK780" s="50">
        <v>21.348962962962965</v>
      </c>
      <c r="AL780" s="50">
        <v>33.056296296296303</v>
      </c>
      <c r="AM780" s="50">
        <v>8.4699999999999989</v>
      </c>
      <c r="AN780" s="50">
        <v>0</v>
      </c>
      <c r="AO780" s="50">
        <v>0</v>
      </c>
      <c r="AP780" s="50">
        <v>0</v>
      </c>
      <c r="AQ780" s="51">
        <v>0</v>
      </c>
      <c r="AR780" s="49">
        <v>20.891539999999999</v>
      </c>
      <c r="AS780" s="50">
        <v>2.7871621621621623</v>
      </c>
      <c r="AT780" s="50">
        <v>2.7761399999999998</v>
      </c>
      <c r="AU780" s="50">
        <v>6.0914000000000001</v>
      </c>
      <c r="AV780" s="50">
        <v>141.02379500000001</v>
      </c>
      <c r="AW780" s="50">
        <v>0</v>
      </c>
      <c r="AX780" s="50">
        <v>7.5260000000000016</v>
      </c>
      <c r="AY780" s="50">
        <v>72.137633333333326</v>
      </c>
      <c r="AZ780" s="51">
        <v>0</v>
      </c>
      <c r="BA780" s="49">
        <v>0</v>
      </c>
      <c r="BB780" s="49">
        <v>0</v>
      </c>
      <c r="BC780" s="50">
        <v>0</v>
      </c>
      <c r="BD780" s="50">
        <v>0</v>
      </c>
      <c r="BE780" s="51">
        <v>0</v>
      </c>
      <c r="BF780" s="38"/>
      <c r="BG780" s="38"/>
      <c r="BK780" s="38"/>
      <c r="BL780" s="38"/>
      <c r="BM780" s="38"/>
      <c r="BN780" s="38"/>
      <c r="BO780" s="38"/>
      <c r="BP780" s="38"/>
      <c r="BQ780" s="38"/>
      <c r="BR780" s="38"/>
      <c r="BS780" s="38"/>
      <c r="BT780" s="38"/>
      <c r="BU780" s="38"/>
      <c r="BY780" s="38"/>
      <c r="BZ780" s="38"/>
      <c r="CJ780" s="38"/>
    </row>
    <row r="781" spans="2:88" x14ac:dyDescent="0.25">
      <c r="B781" s="8">
        <v>779</v>
      </c>
      <c r="C781" s="9" t="s">
        <v>12433</v>
      </c>
      <c r="D781" s="9" t="s">
        <v>12444</v>
      </c>
      <c r="E781" s="49">
        <v>12.786299995639538</v>
      </c>
      <c r="F781" s="50">
        <v>12.378786000000002</v>
      </c>
      <c r="G781" s="50">
        <v>20.711349999999999</v>
      </c>
      <c r="H781" s="51">
        <v>19.461600000000004</v>
      </c>
      <c r="I781" s="50">
        <v>0</v>
      </c>
      <c r="J781" s="50">
        <v>0</v>
      </c>
      <c r="K781" s="50">
        <v>0</v>
      </c>
      <c r="L781" s="50">
        <v>0</v>
      </c>
      <c r="M781" s="49">
        <v>0</v>
      </c>
      <c r="N781" s="49">
        <v>2.7070817396444444</v>
      </c>
      <c r="O781" s="49">
        <v>2.6056919999999995</v>
      </c>
      <c r="P781" s="50">
        <v>0</v>
      </c>
      <c r="Q781" s="50">
        <v>0</v>
      </c>
      <c r="R781" s="50">
        <v>0</v>
      </c>
      <c r="S781" s="51">
        <v>0</v>
      </c>
      <c r="T781" s="50">
        <v>0</v>
      </c>
      <c r="U781" s="51">
        <v>17.482226666666673</v>
      </c>
      <c r="V781" s="51">
        <v>0</v>
      </c>
      <c r="W781" s="50">
        <v>0</v>
      </c>
      <c r="X781" s="49">
        <v>14.487660000000002</v>
      </c>
      <c r="Y781" s="51">
        <v>26.110344000000005</v>
      </c>
      <c r="Z781" s="52">
        <v>0</v>
      </c>
      <c r="AA781" s="52">
        <v>0</v>
      </c>
      <c r="AB781" s="52">
        <v>0</v>
      </c>
      <c r="AC781" s="52">
        <v>0</v>
      </c>
      <c r="AD781" s="52">
        <v>0</v>
      </c>
      <c r="AE781" s="50">
        <v>0</v>
      </c>
      <c r="AF781" s="50">
        <v>0</v>
      </c>
      <c r="AG781" s="50">
        <v>0</v>
      </c>
      <c r="AH781" s="50">
        <v>13.313985840000004</v>
      </c>
      <c r="AI781" s="52">
        <v>8.180473837037038</v>
      </c>
      <c r="AJ781" s="49">
        <v>0</v>
      </c>
      <c r="AK781" s="50">
        <v>26.686203703703704</v>
      </c>
      <c r="AL781" s="50">
        <v>41.320370370370377</v>
      </c>
      <c r="AM781" s="50">
        <v>10.587499999999999</v>
      </c>
      <c r="AN781" s="50">
        <v>0</v>
      </c>
      <c r="AO781" s="50">
        <v>0</v>
      </c>
      <c r="AP781" s="50">
        <v>0</v>
      </c>
      <c r="AQ781" s="51">
        <v>0</v>
      </c>
      <c r="AR781" s="49">
        <v>20.891539999999999</v>
      </c>
      <c r="AS781" s="50">
        <v>2.7871621621621623</v>
      </c>
      <c r="AT781" s="50">
        <v>2.7761399999999998</v>
      </c>
      <c r="AU781" s="50">
        <v>6.0914000000000001</v>
      </c>
      <c r="AV781" s="50">
        <v>141.02379500000001</v>
      </c>
      <c r="AW781" s="50">
        <v>0</v>
      </c>
      <c r="AX781" s="50">
        <v>7.5260000000000016</v>
      </c>
      <c r="AY781" s="50">
        <v>72.137633333333326</v>
      </c>
      <c r="AZ781" s="51">
        <v>0</v>
      </c>
      <c r="BA781" s="49">
        <v>0</v>
      </c>
      <c r="BB781" s="49">
        <v>0</v>
      </c>
      <c r="BC781" s="50">
        <v>0</v>
      </c>
      <c r="BD781" s="50">
        <v>0</v>
      </c>
      <c r="BE781" s="51">
        <v>0</v>
      </c>
      <c r="BF781" s="38"/>
      <c r="BG781" s="38"/>
      <c r="BK781" s="38"/>
      <c r="BL781" s="38"/>
      <c r="BM781" s="38"/>
      <c r="BN781" s="38"/>
      <c r="BO781" s="38"/>
      <c r="BP781" s="38"/>
      <c r="BQ781" s="38"/>
      <c r="BR781" s="38"/>
      <c r="BS781" s="38"/>
      <c r="BT781" s="38"/>
      <c r="BU781" s="38"/>
      <c r="BY781" s="38"/>
      <c r="BZ781" s="38"/>
      <c r="CJ781" s="38"/>
    </row>
    <row r="782" spans="2:88" x14ac:dyDescent="0.25">
      <c r="B782" s="8">
        <v>780</v>
      </c>
      <c r="C782" s="9" t="s">
        <v>12433</v>
      </c>
      <c r="D782" s="9" t="s">
        <v>12445</v>
      </c>
      <c r="E782" s="49">
        <v>15.343559994767446</v>
      </c>
      <c r="F782" s="50">
        <v>14.854543200000002</v>
      </c>
      <c r="G782" s="50">
        <v>24.853619999999999</v>
      </c>
      <c r="H782" s="51">
        <v>23.353920000000002</v>
      </c>
      <c r="I782" s="50">
        <v>0</v>
      </c>
      <c r="J782" s="50">
        <v>0</v>
      </c>
      <c r="K782" s="50">
        <v>0</v>
      </c>
      <c r="L782" s="50">
        <v>0</v>
      </c>
      <c r="M782" s="49">
        <v>0</v>
      </c>
      <c r="N782" s="49">
        <v>2.7070817396444444</v>
      </c>
      <c r="O782" s="49">
        <v>2.6056919999999995</v>
      </c>
      <c r="P782" s="50">
        <v>0</v>
      </c>
      <c r="Q782" s="50">
        <v>0</v>
      </c>
      <c r="R782" s="50">
        <v>0</v>
      </c>
      <c r="S782" s="51">
        <v>0</v>
      </c>
      <c r="T782" s="50">
        <v>0</v>
      </c>
      <c r="U782" s="51">
        <v>17.482226666666673</v>
      </c>
      <c r="V782" s="51">
        <v>0</v>
      </c>
      <c r="W782" s="50">
        <v>0</v>
      </c>
      <c r="X782" s="49">
        <v>14.487660000000002</v>
      </c>
      <c r="Y782" s="51">
        <v>26.110344000000005</v>
      </c>
      <c r="Z782" s="52">
        <v>0</v>
      </c>
      <c r="AA782" s="52">
        <v>0</v>
      </c>
      <c r="AB782" s="52">
        <v>0</v>
      </c>
      <c r="AC782" s="52">
        <v>0</v>
      </c>
      <c r="AD782" s="52">
        <v>0</v>
      </c>
      <c r="AE782" s="50">
        <v>0</v>
      </c>
      <c r="AF782" s="50">
        <v>0</v>
      </c>
      <c r="AG782" s="50">
        <v>0</v>
      </c>
      <c r="AH782" s="50">
        <v>13.313985840000004</v>
      </c>
      <c r="AI782" s="52">
        <v>8.180473837037038</v>
      </c>
      <c r="AJ782" s="49">
        <v>0</v>
      </c>
      <c r="AK782" s="50">
        <v>32.023444444444451</v>
      </c>
      <c r="AL782" s="50">
        <v>49.584444444444458</v>
      </c>
      <c r="AM782" s="50">
        <v>12.704999999999998</v>
      </c>
      <c r="AN782" s="50">
        <v>0</v>
      </c>
      <c r="AO782" s="50">
        <v>0</v>
      </c>
      <c r="AP782" s="50">
        <v>0</v>
      </c>
      <c r="AQ782" s="51">
        <v>0</v>
      </c>
      <c r="AR782" s="49">
        <v>20.891539999999999</v>
      </c>
      <c r="AS782" s="50">
        <v>2.7871621621621623</v>
      </c>
      <c r="AT782" s="50">
        <v>2.7761399999999998</v>
      </c>
      <c r="AU782" s="50">
        <v>7.6142500000000011</v>
      </c>
      <c r="AV782" s="50">
        <v>165.01273250000003</v>
      </c>
      <c r="AW782" s="50">
        <v>0</v>
      </c>
      <c r="AX782" s="50">
        <v>7.5260000000000016</v>
      </c>
      <c r="AY782" s="50">
        <v>72.137633333333326</v>
      </c>
      <c r="AZ782" s="51">
        <v>0</v>
      </c>
      <c r="BA782" s="49">
        <v>0</v>
      </c>
      <c r="BB782" s="49">
        <v>0</v>
      </c>
      <c r="BC782" s="50">
        <v>0</v>
      </c>
      <c r="BD782" s="50">
        <v>0</v>
      </c>
      <c r="BE782" s="51">
        <v>0</v>
      </c>
      <c r="BF782" s="38"/>
      <c r="BG782" s="38"/>
      <c r="BK782" s="38"/>
      <c r="BL782" s="38"/>
      <c r="BM782" s="38"/>
      <c r="BN782" s="38"/>
      <c r="BO782" s="38"/>
      <c r="BP782" s="38"/>
      <c r="BQ782" s="38"/>
      <c r="BR782" s="38"/>
      <c r="BS782" s="38"/>
      <c r="BT782" s="38"/>
      <c r="BU782" s="38"/>
      <c r="BY782" s="38"/>
      <c r="BZ782" s="38"/>
      <c r="CJ782" s="38"/>
    </row>
    <row r="783" spans="2:88" x14ac:dyDescent="0.25">
      <c r="B783" s="8">
        <v>781</v>
      </c>
      <c r="C783" s="9" t="s">
        <v>12433</v>
      </c>
      <c r="D783" s="9" t="s">
        <v>12446</v>
      </c>
      <c r="E783" s="49">
        <v>2.5572599991279077</v>
      </c>
      <c r="F783" s="50">
        <v>2.4757572000000003</v>
      </c>
      <c r="G783" s="50">
        <v>4.1422699999999999</v>
      </c>
      <c r="H783" s="51">
        <v>3.8923200000000007</v>
      </c>
      <c r="I783" s="50">
        <v>0</v>
      </c>
      <c r="J783" s="50">
        <v>0</v>
      </c>
      <c r="K783" s="50">
        <v>0</v>
      </c>
      <c r="L783" s="50">
        <v>0</v>
      </c>
      <c r="M783" s="49">
        <v>0</v>
      </c>
      <c r="N783" s="49">
        <v>1.6793607249066667</v>
      </c>
      <c r="O783" s="49">
        <v>0.86856399999999989</v>
      </c>
      <c r="P783" s="50">
        <v>0</v>
      </c>
      <c r="Q783" s="50">
        <v>0</v>
      </c>
      <c r="R783" s="50">
        <v>0</v>
      </c>
      <c r="S783" s="51">
        <v>0</v>
      </c>
      <c r="T783" s="50">
        <v>0</v>
      </c>
      <c r="U783" s="51">
        <v>6.4889666666666672</v>
      </c>
      <c r="V783" s="51">
        <v>0</v>
      </c>
      <c r="W783" s="50">
        <v>0</v>
      </c>
      <c r="X783" s="49">
        <v>4.8292200000000003</v>
      </c>
      <c r="Y783" s="51">
        <v>8.7034480000000016</v>
      </c>
      <c r="Z783" s="52">
        <v>0</v>
      </c>
      <c r="AA783" s="52">
        <v>0</v>
      </c>
      <c r="AB783" s="52">
        <v>0</v>
      </c>
      <c r="AC783" s="52">
        <v>0</v>
      </c>
      <c r="AD783" s="52">
        <v>0</v>
      </c>
      <c r="AE783" s="50">
        <v>0</v>
      </c>
      <c r="AF783" s="50">
        <v>0</v>
      </c>
      <c r="AG783" s="50">
        <v>0</v>
      </c>
      <c r="AH783" s="50">
        <v>4.4379952800000009</v>
      </c>
      <c r="AI783" s="52">
        <v>2.7468274666666663</v>
      </c>
      <c r="AJ783" s="49">
        <v>0</v>
      </c>
      <c r="AK783" s="50">
        <v>5.3372407407407412</v>
      </c>
      <c r="AL783" s="50">
        <v>8.2640740740740757</v>
      </c>
      <c r="AM783" s="50">
        <v>0</v>
      </c>
      <c r="AN783" s="50">
        <v>13.00461</v>
      </c>
      <c r="AO783" s="50">
        <v>2.3023255813953494</v>
      </c>
      <c r="AP783" s="50">
        <v>8.7079000000000004</v>
      </c>
      <c r="AQ783" s="51">
        <v>3.268333333333334</v>
      </c>
      <c r="AR783" s="49">
        <v>6.963846666666667</v>
      </c>
      <c r="AS783" s="50">
        <v>2.7871621621621623</v>
      </c>
      <c r="AT783" s="50">
        <v>0.92537999999999998</v>
      </c>
      <c r="AU783" s="50">
        <v>1.52285</v>
      </c>
      <c r="AV783" s="50">
        <v>39.011619166666669</v>
      </c>
      <c r="AW783" s="50">
        <v>0</v>
      </c>
      <c r="AX783" s="50">
        <v>2.508666666666667</v>
      </c>
      <c r="AY783" s="50">
        <v>18.113280000000007</v>
      </c>
      <c r="AZ783" s="51">
        <v>0</v>
      </c>
      <c r="BA783" s="49">
        <v>0</v>
      </c>
      <c r="BB783" s="49">
        <v>0</v>
      </c>
      <c r="BC783" s="50">
        <v>0</v>
      </c>
      <c r="BD783" s="50">
        <v>0</v>
      </c>
      <c r="BE783" s="51">
        <v>0</v>
      </c>
      <c r="BF783" s="38"/>
      <c r="BG783" s="38"/>
      <c r="BK783" s="38"/>
      <c r="BL783" s="38"/>
      <c r="BM783" s="38"/>
      <c r="BN783" s="38"/>
      <c r="BO783" s="38"/>
      <c r="BP783" s="38"/>
      <c r="BQ783" s="38"/>
      <c r="BR783" s="38"/>
      <c r="BS783" s="38"/>
      <c r="BT783" s="38"/>
      <c r="BU783" s="38"/>
      <c r="BY783" s="38"/>
      <c r="BZ783" s="38"/>
      <c r="CJ783" s="38"/>
    </row>
    <row r="784" spans="2:88" x14ac:dyDescent="0.25">
      <c r="B784" s="8">
        <v>782</v>
      </c>
      <c r="C784" s="9" t="s">
        <v>12433</v>
      </c>
      <c r="D784" s="9" t="s">
        <v>12447</v>
      </c>
      <c r="E784" s="49">
        <v>3.4096799988372104</v>
      </c>
      <c r="F784" s="50">
        <v>3.3010096000000004</v>
      </c>
      <c r="G784" s="50">
        <v>5.5230266666666665</v>
      </c>
      <c r="H784" s="51">
        <v>5.1897600000000006</v>
      </c>
      <c r="I784" s="50">
        <v>0</v>
      </c>
      <c r="J784" s="50">
        <v>0</v>
      </c>
      <c r="K784" s="50">
        <v>0</v>
      </c>
      <c r="L784" s="50">
        <v>0</v>
      </c>
      <c r="M784" s="49">
        <v>0</v>
      </c>
      <c r="N784" s="49">
        <v>1.6793607249066667</v>
      </c>
      <c r="O784" s="49">
        <v>0.86856399999999989</v>
      </c>
      <c r="P784" s="50">
        <v>0</v>
      </c>
      <c r="Q784" s="50">
        <v>0</v>
      </c>
      <c r="R784" s="50">
        <v>0</v>
      </c>
      <c r="S784" s="51">
        <v>0</v>
      </c>
      <c r="T784" s="50">
        <v>0</v>
      </c>
      <c r="U784" s="51">
        <v>6.4889666666666672</v>
      </c>
      <c r="V784" s="51">
        <v>0</v>
      </c>
      <c r="W784" s="50">
        <v>0</v>
      </c>
      <c r="X784" s="49">
        <v>4.8292200000000003</v>
      </c>
      <c r="Y784" s="51">
        <v>8.7034480000000016</v>
      </c>
      <c r="Z784" s="52">
        <v>0</v>
      </c>
      <c r="AA784" s="52">
        <v>0</v>
      </c>
      <c r="AB784" s="52">
        <v>0</v>
      </c>
      <c r="AC784" s="52">
        <v>0</v>
      </c>
      <c r="AD784" s="52">
        <v>0</v>
      </c>
      <c r="AE784" s="50">
        <v>0</v>
      </c>
      <c r="AF784" s="50">
        <v>0</v>
      </c>
      <c r="AG784" s="50">
        <v>0</v>
      </c>
      <c r="AH784" s="50">
        <v>4.4379952800000009</v>
      </c>
      <c r="AI784" s="52">
        <v>2.7468274666666663</v>
      </c>
      <c r="AJ784" s="49">
        <v>0</v>
      </c>
      <c r="AK784" s="50">
        <v>7.116320987654321</v>
      </c>
      <c r="AL784" s="50">
        <v>11.018765432098768</v>
      </c>
      <c r="AM784" s="50">
        <v>0</v>
      </c>
      <c r="AN784" s="50">
        <v>17.339479999999998</v>
      </c>
      <c r="AO784" s="50">
        <v>3.0697674418604657</v>
      </c>
      <c r="AP784" s="50">
        <v>11.610533333333334</v>
      </c>
      <c r="AQ784" s="51">
        <v>4.3577777777777786</v>
      </c>
      <c r="AR784" s="49">
        <v>6.963846666666667</v>
      </c>
      <c r="AS784" s="50">
        <v>2.7871621621621623</v>
      </c>
      <c r="AT784" s="50">
        <v>0.92537999999999998</v>
      </c>
      <c r="AU784" s="50">
        <v>2.0304666666666669</v>
      </c>
      <c r="AV784" s="50">
        <v>47.007931666666671</v>
      </c>
      <c r="AW784" s="50">
        <v>0</v>
      </c>
      <c r="AX784" s="50">
        <v>2.508666666666667</v>
      </c>
      <c r="AY784" s="50">
        <v>18.113280000000007</v>
      </c>
      <c r="AZ784" s="51">
        <v>0</v>
      </c>
      <c r="BA784" s="49">
        <v>0</v>
      </c>
      <c r="BB784" s="49">
        <v>0</v>
      </c>
      <c r="BC784" s="50">
        <v>0</v>
      </c>
      <c r="BD784" s="50">
        <v>0</v>
      </c>
      <c r="BE784" s="51">
        <v>0</v>
      </c>
      <c r="BF784" s="38"/>
      <c r="BG784" s="38"/>
      <c r="BK784" s="38"/>
      <c r="BL784" s="38"/>
      <c r="BM784" s="38"/>
      <c r="BN784" s="38"/>
      <c r="BO784" s="38"/>
      <c r="BP784" s="38"/>
      <c r="BQ784" s="38"/>
      <c r="BR784" s="38"/>
      <c r="BS784" s="38"/>
      <c r="BT784" s="38"/>
      <c r="BU784" s="38"/>
      <c r="BY784" s="38"/>
      <c r="BZ784" s="38"/>
      <c r="CJ784" s="38"/>
    </row>
    <row r="785" spans="2:88" x14ac:dyDescent="0.25">
      <c r="B785" s="8">
        <v>783</v>
      </c>
      <c r="C785" s="9" t="s">
        <v>12433</v>
      </c>
      <c r="D785" s="9" t="s">
        <v>12448</v>
      </c>
      <c r="E785" s="49">
        <v>4.2620999985465131</v>
      </c>
      <c r="F785" s="50">
        <v>4.1262620000000005</v>
      </c>
      <c r="G785" s="50">
        <v>6.9037833333333332</v>
      </c>
      <c r="H785" s="51">
        <v>6.4872000000000005</v>
      </c>
      <c r="I785" s="50">
        <v>0</v>
      </c>
      <c r="J785" s="50">
        <v>0</v>
      </c>
      <c r="K785" s="50">
        <v>0</v>
      </c>
      <c r="L785" s="50">
        <v>0</v>
      </c>
      <c r="M785" s="49">
        <v>0</v>
      </c>
      <c r="N785" s="49">
        <v>1.6793607249066667</v>
      </c>
      <c r="O785" s="49">
        <v>0.86856399999999989</v>
      </c>
      <c r="P785" s="50">
        <v>0</v>
      </c>
      <c r="Q785" s="50">
        <v>0</v>
      </c>
      <c r="R785" s="50">
        <v>0</v>
      </c>
      <c r="S785" s="51">
        <v>0</v>
      </c>
      <c r="T785" s="50">
        <v>0</v>
      </c>
      <c r="U785" s="51">
        <v>6.4889666666666672</v>
      </c>
      <c r="V785" s="51">
        <v>0</v>
      </c>
      <c r="W785" s="50">
        <v>0</v>
      </c>
      <c r="X785" s="49">
        <v>4.8292200000000003</v>
      </c>
      <c r="Y785" s="51">
        <v>8.7034480000000016</v>
      </c>
      <c r="Z785" s="52">
        <v>0</v>
      </c>
      <c r="AA785" s="52">
        <v>0</v>
      </c>
      <c r="AB785" s="52">
        <v>0</v>
      </c>
      <c r="AC785" s="52">
        <v>0</v>
      </c>
      <c r="AD785" s="52">
        <v>0</v>
      </c>
      <c r="AE785" s="50">
        <v>0</v>
      </c>
      <c r="AF785" s="50">
        <v>0</v>
      </c>
      <c r="AG785" s="50">
        <v>0</v>
      </c>
      <c r="AH785" s="50">
        <v>4.4379952800000009</v>
      </c>
      <c r="AI785" s="52">
        <v>2.7468274666666663</v>
      </c>
      <c r="AJ785" s="49">
        <v>0</v>
      </c>
      <c r="AK785" s="50">
        <v>8.8954012345679008</v>
      </c>
      <c r="AL785" s="50">
        <v>13.773456790123459</v>
      </c>
      <c r="AM785" s="50">
        <v>0</v>
      </c>
      <c r="AN785" s="50">
        <v>21.674349999999997</v>
      </c>
      <c r="AO785" s="50">
        <v>3.837209302325582</v>
      </c>
      <c r="AP785" s="50">
        <v>14.513166666666669</v>
      </c>
      <c r="AQ785" s="51">
        <v>5.4472222222222229</v>
      </c>
      <c r="AR785" s="49">
        <v>6.963846666666667</v>
      </c>
      <c r="AS785" s="50">
        <v>2.7871621621621623</v>
      </c>
      <c r="AT785" s="50">
        <v>0.92537999999999998</v>
      </c>
      <c r="AU785" s="50">
        <v>2.0304666666666669</v>
      </c>
      <c r="AV785" s="50">
        <v>47.007931666666671</v>
      </c>
      <c r="AW785" s="50">
        <v>0</v>
      </c>
      <c r="AX785" s="50">
        <v>2.508666666666667</v>
      </c>
      <c r="AY785" s="50">
        <v>18.113280000000007</v>
      </c>
      <c r="AZ785" s="51">
        <v>0</v>
      </c>
      <c r="BA785" s="49">
        <v>0</v>
      </c>
      <c r="BB785" s="49">
        <v>0</v>
      </c>
      <c r="BC785" s="50">
        <v>0</v>
      </c>
      <c r="BD785" s="50">
        <v>0</v>
      </c>
      <c r="BE785" s="51">
        <v>0</v>
      </c>
      <c r="BF785" s="38"/>
      <c r="BG785" s="38"/>
      <c r="BK785" s="38"/>
      <c r="BL785" s="38"/>
      <c r="BM785" s="38"/>
      <c r="BN785" s="38"/>
      <c r="BO785" s="38"/>
      <c r="BP785" s="38"/>
      <c r="BQ785" s="38"/>
      <c r="BR785" s="38"/>
      <c r="BS785" s="38"/>
      <c r="BT785" s="38"/>
      <c r="BU785" s="38"/>
      <c r="BY785" s="38"/>
      <c r="BZ785" s="38"/>
      <c r="CJ785" s="38"/>
    </row>
    <row r="786" spans="2:88" x14ac:dyDescent="0.25">
      <c r="B786" s="8">
        <v>784</v>
      </c>
      <c r="C786" s="9" t="s">
        <v>12433</v>
      </c>
      <c r="D786" s="9" t="s">
        <v>12449</v>
      </c>
      <c r="E786" s="49">
        <v>5.1145199982558154</v>
      </c>
      <c r="F786" s="50">
        <v>4.9515144000000006</v>
      </c>
      <c r="G786" s="50">
        <v>8.2845399999999998</v>
      </c>
      <c r="H786" s="51">
        <v>7.7846400000000013</v>
      </c>
      <c r="I786" s="50">
        <v>0</v>
      </c>
      <c r="J786" s="50">
        <v>0</v>
      </c>
      <c r="K786" s="50">
        <v>0</v>
      </c>
      <c r="L786" s="50">
        <v>0</v>
      </c>
      <c r="M786" s="49">
        <v>0</v>
      </c>
      <c r="N786" s="49">
        <v>1.6793607249066667</v>
      </c>
      <c r="O786" s="49">
        <v>0.86856399999999989</v>
      </c>
      <c r="P786" s="50">
        <v>0</v>
      </c>
      <c r="Q786" s="50">
        <v>0</v>
      </c>
      <c r="R786" s="50">
        <v>0</v>
      </c>
      <c r="S786" s="51">
        <v>0</v>
      </c>
      <c r="T786" s="50">
        <v>0</v>
      </c>
      <c r="U786" s="51">
        <v>6.4889666666666672</v>
      </c>
      <c r="V786" s="51">
        <v>0</v>
      </c>
      <c r="W786" s="50">
        <v>0</v>
      </c>
      <c r="X786" s="49">
        <v>4.8292200000000003</v>
      </c>
      <c r="Y786" s="51">
        <v>8.7034480000000016</v>
      </c>
      <c r="Z786" s="52">
        <v>0</v>
      </c>
      <c r="AA786" s="52">
        <v>0</v>
      </c>
      <c r="AB786" s="52">
        <v>0</v>
      </c>
      <c r="AC786" s="52">
        <v>0</v>
      </c>
      <c r="AD786" s="52">
        <v>0</v>
      </c>
      <c r="AE786" s="50">
        <v>0</v>
      </c>
      <c r="AF786" s="50">
        <v>0</v>
      </c>
      <c r="AG786" s="50">
        <v>0</v>
      </c>
      <c r="AH786" s="50">
        <v>4.4379952800000009</v>
      </c>
      <c r="AI786" s="52">
        <v>2.7468274666666663</v>
      </c>
      <c r="AJ786" s="49">
        <v>0</v>
      </c>
      <c r="AK786" s="50">
        <v>10.674481481481482</v>
      </c>
      <c r="AL786" s="50">
        <v>16.528148148148151</v>
      </c>
      <c r="AM786" s="50">
        <v>0</v>
      </c>
      <c r="AN786" s="50">
        <v>26.009219999999999</v>
      </c>
      <c r="AO786" s="50">
        <v>4.6046511627906987</v>
      </c>
      <c r="AP786" s="50">
        <v>17.415800000000001</v>
      </c>
      <c r="AQ786" s="51">
        <v>6.536666666666668</v>
      </c>
      <c r="AR786" s="49">
        <v>6.963846666666667</v>
      </c>
      <c r="AS786" s="50">
        <v>2.7871621621621623</v>
      </c>
      <c r="AT786" s="50">
        <v>0.92537999999999998</v>
      </c>
      <c r="AU786" s="50">
        <v>2.5380833333333337</v>
      </c>
      <c r="AV786" s="50">
        <v>55.004244166666666</v>
      </c>
      <c r="AW786" s="50">
        <v>0</v>
      </c>
      <c r="AX786" s="50">
        <v>2.508666666666667</v>
      </c>
      <c r="AY786" s="50">
        <v>18.113280000000007</v>
      </c>
      <c r="AZ786" s="51">
        <v>0</v>
      </c>
      <c r="BA786" s="49">
        <v>0</v>
      </c>
      <c r="BB786" s="49">
        <v>0</v>
      </c>
      <c r="BC786" s="50">
        <v>0</v>
      </c>
      <c r="BD786" s="50">
        <v>0</v>
      </c>
      <c r="BE786" s="51">
        <v>0</v>
      </c>
      <c r="BF786" s="38"/>
      <c r="BG786" s="38"/>
      <c r="BK786" s="38"/>
      <c r="BL786" s="38"/>
      <c r="BM786" s="38"/>
      <c r="BN786" s="38"/>
      <c r="BO786" s="38"/>
      <c r="BP786" s="38"/>
      <c r="BQ786" s="38"/>
      <c r="BR786" s="38"/>
      <c r="BS786" s="38"/>
      <c r="BT786" s="38"/>
      <c r="BU786" s="38"/>
      <c r="BY786" s="38"/>
      <c r="BZ786" s="38"/>
      <c r="CJ786" s="38"/>
    </row>
    <row r="787" spans="2:88" x14ac:dyDescent="0.25">
      <c r="B787" s="8">
        <v>785</v>
      </c>
      <c r="C787" s="9" t="s">
        <v>12433</v>
      </c>
      <c r="D787" s="9" t="s">
        <v>12450</v>
      </c>
      <c r="E787" s="49">
        <v>5.1145199982558154</v>
      </c>
      <c r="F787" s="50">
        <v>4.9515144000000006</v>
      </c>
      <c r="G787" s="50">
        <v>8.2845399999999998</v>
      </c>
      <c r="H787" s="51">
        <v>7.7846400000000013</v>
      </c>
      <c r="I787" s="50">
        <v>0</v>
      </c>
      <c r="J787" s="50">
        <v>0</v>
      </c>
      <c r="K787" s="50">
        <v>0</v>
      </c>
      <c r="L787" s="50">
        <v>0</v>
      </c>
      <c r="M787" s="49">
        <v>0</v>
      </c>
      <c r="N787" s="49">
        <v>2.1412299881066668</v>
      </c>
      <c r="O787" s="49">
        <v>1.7371279999999998</v>
      </c>
      <c r="P787" s="50">
        <v>0</v>
      </c>
      <c r="Q787" s="50">
        <v>0</v>
      </c>
      <c r="R787" s="50">
        <v>0</v>
      </c>
      <c r="S787" s="51">
        <v>0</v>
      </c>
      <c r="T787" s="50">
        <v>0</v>
      </c>
      <c r="U787" s="51">
        <v>16.348733333333335</v>
      </c>
      <c r="V787" s="51">
        <v>0</v>
      </c>
      <c r="W787" s="50">
        <v>0</v>
      </c>
      <c r="X787" s="49">
        <v>9.6584400000000006</v>
      </c>
      <c r="Y787" s="51">
        <v>17.406896000000003</v>
      </c>
      <c r="Z787" s="52">
        <v>0</v>
      </c>
      <c r="AA787" s="52">
        <v>0</v>
      </c>
      <c r="AB787" s="52">
        <v>0</v>
      </c>
      <c r="AC787" s="52">
        <v>0</v>
      </c>
      <c r="AD787" s="52">
        <v>0</v>
      </c>
      <c r="AE787" s="50">
        <v>0</v>
      </c>
      <c r="AF787" s="50">
        <v>0</v>
      </c>
      <c r="AG787" s="50">
        <v>0</v>
      </c>
      <c r="AH787" s="50">
        <v>8.8759905600000018</v>
      </c>
      <c r="AI787" s="52">
        <v>5.4636506518518519</v>
      </c>
      <c r="AJ787" s="49">
        <v>0</v>
      </c>
      <c r="AK787" s="50">
        <v>10.674481481481482</v>
      </c>
      <c r="AL787" s="50">
        <v>16.528148148148151</v>
      </c>
      <c r="AM787" s="50">
        <v>0</v>
      </c>
      <c r="AN787" s="50">
        <v>26.009219999999999</v>
      </c>
      <c r="AO787" s="50">
        <v>4.6046511627906987</v>
      </c>
      <c r="AP787" s="50">
        <v>17.415800000000001</v>
      </c>
      <c r="AQ787" s="51">
        <v>6.536666666666668</v>
      </c>
      <c r="AR787" s="49">
        <v>13.927693333333334</v>
      </c>
      <c r="AS787" s="50">
        <v>2.7871621621621623</v>
      </c>
      <c r="AT787" s="50">
        <v>1.85076</v>
      </c>
      <c r="AU787" s="50">
        <v>3.0457000000000001</v>
      </c>
      <c r="AV787" s="50">
        <v>78.023238333333339</v>
      </c>
      <c r="AW787" s="50">
        <v>0</v>
      </c>
      <c r="AX787" s="50">
        <v>5.0173333333333341</v>
      </c>
      <c r="AY787" s="50">
        <v>46.567216666666674</v>
      </c>
      <c r="AZ787" s="51">
        <v>0</v>
      </c>
      <c r="BA787" s="49">
        <v>0</v>
      </c>
      <c r="BB787" s="49">
        <v>0</v>
      </c>
      <c r="BC787" s="50">
        <v>0</v>
      </c>
      <c r="BD787" s="50">
        <v>0</v>
      </c>
      <c r="BE787" s="51">
        <v>0</v>
      </c>
      <c r="BF787" s="38"/>
      <c r="BG787" s="38"/>
      <c r="BK787" s="38"/>
      <c r="BL787" s="38"/>
      <c r="BM787" s="38"/>
      <c r="BN787" s="38"/>
      <c r="BO787" s="38"/>
      <c r="BP787" s="38"/>
      <c r="BQ787" s="38"/>
      <c r="BR787" s="38"/>
      <c r="BS787" s="38"/>
      <c r="BT787" s="38"/>
      <c r="BU787" s="38"/>
      <c r="BY787" s="38"/>
      <c r="BZ787" s="38"/>
      <c r="CJ787" s="38"/>
    </row>
    <row r="788" spans="2:88" x14ac:dyDescent="0.25">
      <c r="B788" s="8">
        <v>786</v>
      </c>
      <c r="C788" s="9" t="s">
        <v>12433</v>
      </c>
      <c r="D788" s="9" t="s">
        <v>12451</v>
      </c>
      <c r="E788" s="49">
        <v>6.8193599976744208</v>
      </c>
      <c r="F788" s="50">
        <v>6.6020192000000009</v>
      </c>
      <c r="G788" s="50">
        <v>11.046053333333333</v>
      </c>
      <c r="H788" s="51">
        <v>10.379520000000001</v>
      </c>
      <c r="I788" s="50">
        <v>0</v>
      </c>
      <c r="J788" s="50">
        <v>0</v>
      </c>
      <c r="K788" s="50">
        <v>0</v>
      </c>
      <c r="L788" s="50">
        <v>0</v>
      </c>
      <c r="M788" s="49">
        <v>0</v>
      </c>
      <c r="N788" s="49">
        <v>2.1412299881066668</v>
      </c>
      <c r="O788" s="49">
        <v>1.7371279999999998</v>
      </c>
      <c r="P788" s="50">
        <v>0</v>
      </c>
      <c r="Q788" s="50">
        <v>0</v>
      </c>
      <c r="R788" s="50">
        <v>0</v>
      </c>
      <c r="S788" s="51">
        <v>0</v>
      </c>
      <c r="T788" s="50">
        <v>0</v>
      </c>
      <c r="U788" s="51">
        <v>16.348733333333335</v>
      </c>
      <c r="V788" s="51">
        <v>0</v>
      </c>
      <c r="W788" s="50">
        <v>0</v>
      </c>
      <c r="X788" s="49">
        <v>9.6584400000000006</v>
      </c>
      <c r="Y788" s="51">
        <v>17.406896000000003</v>
      </c>
      <c r="Z788" s="52">
        <v>0</v>
      </c>
      <c r="AA788" s="52">
        <v>0</v>
      </c>
      <c r="AB788" s="52">
        <v>0</v>
      </c>
      <c r="AC788" s="52">
        <v>0</v>
      </c>
      <c r="AD788" s="52">
        <v>0</v>
      </c>
      <c r="AE788" s="50">
        <v>0</v>
      </c>
      <c r="AF788" s="50">
        <v>0</v>
      </c>
      <c r="AG788" s="50">
        <v>0</v>
      </c>
      <c r="AH788" s="50">
        <v>8.8759905600000018</v>
      </c>
      <c r="AI788" s="52">
        <v>5.4636506518518519</v>
      </c>
      <c r="AJ788" s="49">
        <v>0</v>
      </c>
      <c r="AK788" s="50">
        <v>14.232641975308642</v>
      </c>
      <c r="AL788" s="50">
        <v>22.037530864197535</v>
      </c>
      <c r="AM788" s="50">
        <v>0</v>
      </c>
      <c r="AN788" s="50">
        <v>34.678959999999996</v>
      </c>
      <c r="AO788" s="50">
        <v>6.1395348837209314</v>
      </c>
      <c r="AP788" s="50">
        <v>23.221066666666669</v>
      </c>
      <c r="AQ788" s="51">
        <v>8.7155555555555573</v>
      </c>
      <c r="AR788" s="49">
        <v>13.927693333333334</v>
      </c>
      <c r="AS788" s="50">
        <v>2.7871621621621623</v>
      </c>
      <c r="AT788" s="50">
        <v>1.85076</v>
      </c>
      <c r="AU788" s="50">
        <v>4.0609333333333337</v>
      </c>
      <c r="AV788" s="50">
        <v>94.015863333333343</v>
      </c>
      <c r="AW788" s="50">
        <v>0</v>
      </c>
      <c r="AX788" s="50">
        <v>5.0173333333333341</v>
      </c>
      <c r="AY788" s="50">
        <v>46.567216666666674</v>
      </c>
      <c r="AZ788" s="51">
        <v>0</v>
      </c>
      <c r="BA788" s="49">
        <v>0</v>
      </c>
      <c r="BB788" s="49">
        <v>0</v>
      </c>
      <c r="BC788" s="50">
        <v>0</v>
      </c>
      <c r="BD788" s="50">
        <v>0</v>
      </c>
      <c r="BE788" s="51">
        <v>0</v>
      </c>
      <c r="BF788" s="38"/>
      <c r="BG788" s="38"/>
      <c r="BK788" s="38"/>
      <c r="BL788" s="38"/>
      <c r="BM788" s="38"/>
      <c r="BN788" s="38"/>
      <c r="BO788" s="38"/>
      <c r="BP788" s="38"/>
      <c r="BQ788" s="38"/>
      <c r="BR788" s="38"/>
      <c r="BS788" s="38"/>
      <c r="BT788" s="38"/>
      <c r="BU788" s="38"/>
      <c r="BY788" s="38"/>
      <c r="BZ788" s="38"/>
      <c r="CJ788" s="38"/>
    </row>
    <row r="789" spans="2:88" x14ac:dyDescent="0.25">
      <c r="B789" s="8">
        <v>787</v>
      </c>
      <c r="C789" s="9" t="s">
        <v>12433</v>
      </c>
      <c r="D789" s="9" t="s">
        <v>12452</v>
      </c>
      <c r="E789" s="49">
        <v>8.5241999970930262</v>
      </c>
      <c r="F789" s="50">
        <v>8.2525240000000011</v>
      </c>
      <c r="G789" s="50">
        <v>13.807566666666666</v>
      </c>
      <c r="H789" s="51">
        <v>12.974400000000001</v>
      </c>
      <c r="I789" s="50">
        <v>0</v>
      </c>
      <c r="J789" s="50">
        <v>0</v>
      </c>
      <c r="K789" s="50">
        <v>0</v>
      </c>
      <c r="L789" s="50">
        <v>0</v>
      </c>
      <c r="M789" s="49">
        <v>0</v>
      </c>
      <c r="N789" s="49">
        <v>2.1412299881066668</v>
      </c>
      <c r="O789" s="49">
        <v>1.7371279999999998</v>
      </c>
      <c r="P789" s="50">
        <v>0</v>
      </c>
      <c r="Q789" s="50">
        <v>0</v>
      </c>
      <c r="R789" s="50">
        <v>0</v>
      </c>
      <c r="S789" s="51">
        <v>0</v>
      </c>
      <c r="T789" s="50">
        <v>0</v>
      </c>
      <c r="U789" s="51">
        <v>16.348733333333335</v>
      </c>
      <c r="V789" s="51">
        <v>0</v>
      </c>
      <c r="W789" s="50">
        <v>0</v>
      </c>
      <c r="X789" s="49">
        <v>9.6584400000000006</v>
      </c>
      <c r="Y789" s="51">
        <v>17.406896000000003</v>
      </c>
      <c r="Z789" s="52">
        <v>0</v>
      </c>
      <c r="AA789" s="52">
        <v>0</v>
      </c>
      <c r="AB789" s="52">
        <v>0</v>
      </c>
      <c r="AC789" s="52">
        <v>0</v>
      </c>
      <c r="AD789" s="52">
        <v>0</v>
      </c>
      <c r="AE789" s="50">
        <v>0</v>
      </c>
      <c r="AF789" s="50">
        <v>0</v>
      </c>
      <c r="AG789" s="50">
        <v>0</v>
      </c>
      <c r="AH789" s="50">
        <v>8.8759905600000018</v>
      </c>
      <c r="AI789" s="52">
        <v>5.4636506518518519</v>
      </c>
      <c r="AJ789" s="49">
        <v>0</v>
      </c>
      <c r="AK789" s="50">
        <v>17.790802469135802</v>
      </c>
      <c r="AL789" s="50">
        <v>27.546913580246919</v>
      </c>
      <c r="AM789" s="50">
        <v>0</v>
      </c>
      <c r="AN789" s="50">
        <v>43.348699999999994</v>
      </c>
      <c r="AO789" s="50">
        <v>7.674418604651164</v>
      </c>
      <c r="AP789" s="50">
        <v>29.026333333333337</v>
      </c>
      <c r="AQ789" s="51">
        <v>10.894444444444446</v>
      </c>
      <c r="AR789" s="49">
        <v>13.927693333333334</v>
      </c>
      <c r="AS789" s="50">
        <v>2.7871621621621623</v>
      </c>
      <c r="AT789" s="50">
        <v>1.85076</v>
      </c>
      <c r="AU789" s="50">
        <v>4.0609333333333337</v>
      </c>
      <c r="AV789" s="50">
        <v>94.015863333333343</v>
      </c>
      <c r="AW789" s="50">
        <v>0</v>
      </c>
      <c r="AX789" s="50">
        <v>5.0173333333333341</v>
      </c>
      <c r="AY789" s="50">
        <v>46.567216666666674</v>
      </c>
      <c r="AZ789" s="51">
        <v>0</v>
      </c>
      <c r="BA789" s="49">
        <v>0</v>
      </c>
      <c r="BB789" s="49">
        <v>0</v>
      </c>
      <c r="BC789" s="50">
        <v>0</v>
      </c>
      <c r="BD789" s="50">
        <v>0</v>
      </c>
      <c r="BE789" s="51">
        <v>0</v>
      </c>
      <c r="BF789" s="38"/>
      <c r="BG789" s="38"/>
      <c r="BK789" s="38"/>
      <c r="BL789" s="38"/>
      <c r="BM789" s="38"/>
      <c r="BN789" s="38"/>
      <c r="BO789" s="38"/>
      <c r="BP789" s="38"/>
      <c r="BQ789" s="38"/>
      <c r="BR789" s="38"/>
      <c r="BS789" s="38"/>
      <c r="BT789" s="38"/>
      <c r="BU789" s="38"/>
      <c r="BY789" s="38"/>
      <c r="BZ789" s="38"/>
      <c r="CJ789" s="38"/>
    </row>
    <row r="790" spans="2:88" x14ac:dyDescent="0.25">
      <c r="B790" s="8">
        <v>788</v>
      </c>
      <c r="C790" s="9" t="s">
        <v>12433</v>
      </c>
      <c r="D790" s="9" t="s">
        <v>12453</v>
      </c>
      <c r="E790" s="49">
        <v>10.229039996511631</v>
      </c>
      <c r="F790" s="50">
        <v>9.9030288000000013</v>
      </c>
      <c r="G790" s="50">
        <v>16.56908</v>
      </c>
      <c r="H790" s="51">
        <v>15.569280000000003</v>
      </c>
      <c r="I790" s="50">
        <v>0</v>
      </c>
      <c r="J790" s="50">
        <v>0</v>
      </c>
      <c r="K790" s="50">
        <v>0</v>
      </c>
      <c r="L790" s="50">
        <v>0</v>
      </c>
      <c r="M790" s="49">
        <v>0</v>
      </c>
      <c r="N790" s="49">
        <v>2.1412299881066668</v>
      </c>
      <c r="O790" s="49">
        <v>1.7371279999999998</v>
      </c>
      <c r="P790" s="50">
        <v>0</v>
      </c>
      <c r="Q790" s="50">
        <v>0</v>
      </c>
      <c r="R790" s="50">
        <v>0</v>
      </c>
      <c r="S790" s="51">
        <v>0</v>
      </c>
      <c r="T790" s="50">
        <v>0</v>
      </c>
      <c r="U790" s="51">
        <v>16.348733333333335</v>
      </c>
      <c r="V790" s="51">
        <v>0</v>
      </c>
      <c r="W790" s="50">
        <v>0</v>
      </c>
      <c r="X790" s="49">
        <v>9.6584400000000006</v>
      </c>
      <c r="Y790" s="51">
        <v>17.406896000000003</v>
      </c>
      <c r="Z790" s="52">
        <v>0</v>
      </c>
      <c r="AA790" s="52">
        <v>0</v>
      </c>
      <c r="AB790" s="52">
        <v>0</v>
      </c>
      <c r="AC790" s="52">
        <v>0</v>
      </c>
      <c r="AD790" s="52">
        <v>0</v>
      </c>
      <c r="AE790" s="50">
        <v>0</v>
      </c>
      <c r="AF790" s="50">
        <v>0</v>
      </c>
      <c r="AG790" s="50">
        <v>0</v>
      </c>
      <c r="AH790" s="50">
        <v>8.8759905600000018</v>
      </c>
      <c r="AI790" s="52">
        <v>5.4636506518518519</v>
      </c>
      <c r="AJ790" s="49">
        <v>0</v>
      </c>
      <c r="AK790" s="50">
        <v>21.348962962962965</v>
      </c>
      <c r="AL790" s="50">
        <v>33.056296296296303</v>
      </c>
      <c r="AM790" s="50">
        <v>0</v>
      </c>
      <c r="AN790" s="50">
        <v>52.018439999999998</v>
      </c>
      <c r="AO790" s="50">
        <v>9.2093023255813975</v>
      </c>
      <c r="AP790" s="50">
        <v>34.831600000000002</v>
      </c>
      <c r="AQ790" s="51">
        <v>13.073333333333336</v>
      </c>
      <c r="AR790" s="49">
        <v>13.927693333333334</v>
      </c>
      <c r="AS790" s="50">
        <v>2.7871621621621623</v>
      </c>
      <c r="AT790" s="50">
        <v>1.85076</v>
      </c>
      <c r="AU790" s="50">
        <v>5.0761666666666674</v>
      </c>
      <c r="AV790" s="50">
        <v>110.00848833333333</v>
      </c>
      <c r="AW790" s="50">
        <v>0</v>
      </c>
      <c r="AX790" s="50">
        <v>5.0173333333333341</v>
      </c>
      <c r="AY790" s="50">
        <v>46.567216666666674</v>
      </c>
      <c r="AZ790" s="51">
        <v>0</v>
      </c>
      <c r="BA790" s="49">
        <v>0</v>
      </c>
      <c r="BB790" s="49">
        <v>0</v>
      </c>
      <c r="BC790" s="50">
        <v>0</v>
      </c>
      <c r="BD790" s="50">
        <v>0</v>
      </c>
      <c r="BE790" s="51">
        <v>0</v>
      </c>
      <c r="BF790" s="38"/>
      <c r="BG790" s="38"/>
      <c r="BK790" s="38"/>
      <c r="BL790" s="38"/>
      <c r="BM790" s="38"/>
      <c r="BN790" s="38"/>
      <c r="BO790" s="38"/>
      <c r="BP790" s="38"/>
      <c r="BQ790" s="38"/>
      <c r="BR790" s="38"/>
      <c r="BS790" s="38"/>
      <c r="BT790" s="38"/>
      <c r="BU790" s="38"/>
      <c r="BY790" s="38"/>
      <c r="BZ790" s="38"/>
      <c r="CJ790" s="38"/>
    </row>
    <row r="791" spans="2:88" x14ac:dyDescent="0.25">
      <c r="B791" s="8">
        <v>789</v>
      </c>
      <c r="C791" s="9" t="s">
        <v>12433</v>
      </c>
      <c r="D791" s="9" t="s">
        <v>12454</v>
      </c>
      <c r="E791" s="49">
        <v>7.6717799973837231</v>
      </c>
      <c r="F791" s="50">
        <v>7.427271600000001</v>
      </c>
      <c r="G791" s="50">
        <v>12.42681</v>
      </c>
      <c r="H791" s="51">
        <v>11.676960000000001</v>
      </c>
      <c r="I791" s="50">
        <v>0</v>
      </c>
      <c r="J791" s="50">
        <v>0</v>
      </c>
      <c r="K791" s="50">
        <v>0</v>
      </c>
      <c r="L791" s="50">
        <v>0</v>
      </c>
      <c r="M791" s="49">
        <v>0</v>
      </c>
      <c r="N791" s="49">
        <v>2.7070817396444444</v>
      </c>
      <c r="O791" s="49">
        <v>2.6056919999999995</v>
      </c>
      <c r="P791" s="50">
        <v>0</v>
      </c>
      <c r="Q791" s="50">
        <v>0</v>
      </c>
      <c r="R791" s="50">
        <v>0</v>
      </c>
      <c r="S791" s="51">
        <v>0</v>
      </c>
      <c r="T791" s="50">
        <v>0</v>
      </c>
      <c r="U791" s="51">
        <v>17.482226666666673</v>
      </c>
      <c r="V791" s="51">
        <v>0</v>
      </c>
      <c r="W791" s="50">
        <v>0</v>
      </c>
      <c r="X791" s="49">
        <v>14.487660000000002</v>
      </c>
      <c r="Y791" s="51">
        <v>26.110344000000005</v>
      </c>
      <c r="Z791" s="52">
        <v>0</v>
      </c>
      <c r="AA791" s="52">
        <v>0</v>
      </c>
      <c r="AB791" s="52">
        <v>0</v>
      </c>
      <c r="AC791" s="52">
        <v>0</v>
      </c>
      <c r="AD791" s="52">
        <v>0</v>
      </c>
      <c r="AE791" s="50">
        <v>0</v>
      </c>
      <c r="AF791" s="50">
        <v>0</v>
      </c>
      <c r="AG791" s="50">
        <v>0</v>
      </c>
      <c r="AH791" s="50">
        <v>13.313985840000004</v>
      </c>
      <c r="AI791" s="52">
        <v>8.180473837037038</v>
      </c>
      <c r="AJ791" s="49">
        <v>0</v>
      </c>
      <c r="AK791" s="50">
        <v>16.011722222222225</v>
      </c>
      <c r="AL791" s="50">
        <v>24.792222222222229</v>
      </c>
      <c r="AM791" s="50">
        <v>0</v>
      </c>
      <c r="AN791" s="50">
        <v>39.013829999999999</v>
      </c>
      <c r="AO791" s="50">
        <v>6.9069767441860481</v>
      </c>
      <c r="AP791" s="50">
        <v>26.123699999999999</v>
      </c>
      <c r="AQ791" s="51">
        <v>9.8050000000000015</v>
      </c>
      <c r="AR791" s="49">
        <v>20.891539999999999</v>
      </c>
      <c r="AS791" s="50">
        <v>2.7871621621621623</v>
      </c>
      <c r="AT791" s="50">
        <v>2.7761399999999998</v>
      </c>
      <c r="AU791" s="50">
        <v>4.5685500000000001</v>
      </c>
      <c r="AV791" s="50">
        <v>117.0348575</v>
      </c>
      <c r="AW791" s="50">
        <v>0</v>
      </c>
      <c r="AX791" s="50">
        <v>7.5260000000000016</v>
      </c>
      <c r="AY791" s="50">
        <v>72.137633333333326</v>
      </c>
      <c r="AZ791" s="51">
        <v>0</v>
      </c>
      <c r="BA791" s="49">
        <v>0</v>
      </c>
      <c r="BB791" s="49">
        <v>0</v>
      </c>
      <c r="BC791" s="50">
        <v>0</v>
      </c>
      <c r="BD791" s="50">
        <v>0</v>
      </c>
      <c r="BE791" s="51">
        <v>0</v>
      </c>
      <c r="BF791" s="38"/>
      <c r="BG791" s="38"/>
      <c r="BK791" s="38"/>
      <c r="BL791" s="38"/>
      <c r="BM791" s="38"/>
      <c r="BN791" s="38"/>
      <c r="BO791" s="38"/>
      <c r="BP791" s="38"/>
      <c r="BQ791" s="38"/>
      <c r="BR791" s="38"/>
      <c r="BS791" s="38"/>
      <c r="BT791" s="38"/>
      <c r="BU791" s="38"/>
      <c r="BY791" s="38"/>
      <c r="BZ791" s="38"/>
      <c r="CJ791" s="38"/>
    </row>
    <row r="792" spans="2:88" x14ac:dyDescent="0.25">
      <c r="B792" s="8">
        <v>790</v>
      </c>
      <c r="C792" s="9" t="s">
        <v>12433</v>
      </c>
      <c r="D792" s="9" t="s">
        <v>12455</v>
      </c>
      <c r="E792" s="49">
        <v>10.229039996511631</v>
      </c>
      <c r="F792" s="50">
        <v>9.9030288000000013</v>
      </c>
      <c r="G792" s="50">
        <v>16.56908</v>
      </c>
      <c r="H792" s="51">
        <v>15.569280000000003</v>
      </c>
      <c r="I792" s="50">
        <v>0</v>
      </c>
      <c r="J792" s="50">
        <v>0</v>
      </c>
      <c r="K792" s="50">
        <v>0</v>
      </c>
      <c r="L792" s="50">
        <v>0</v>
      </c>
      <c r="M792" s="49">
        <v>0</v>
      </c>
      <c r="N792" s="49">
        <v>2.7070817396444444</v>
      </c>
      <c r="O792" s="49">
        <v>2.6056919999999995</v>
      </c>
      <c r="P792" s="50">
        <v>0</v>
      </c>
      <c r="Q792" s="50">
        <v>0</v>
      </c>
      <c r="R792" s="50">
        <v>0</v>
      </c>
      <c r="S792" s="51">
        <v>0</v>
      </c>
      <c r="T792" s="50">
        <v>0</v>
      </c>
      <c r="U792" s="51">
        <v>17.482226666666673</v>
      </c>
      <c r="V792" s="51">
        <v>0</v>
      </c>
      <c r="W792" s="50">
        <v>0</v>
      </c>
      <c r="X792" s="49">
        <v>14.487660000000002</v>
      </c>
      <c r="Y792" s="51">
        <v>26.110344000000005</v>
      </c>
      <c r="Z792" s="52">
        <v>0</v>
      </c>
      <c r="AA792" s="52">
        <v>0</v>
      </c>
      <c r="AB792" s="52">
        <v>0</v>
      </c>
      <c r="AC792" s="52">
        <v>0</v>
      </c>
      <c r="AD792" s="52">
        <v>0</v>
      </c>
      <c r="AE792" s="50">
        <v>0</v>
      </c>
      <c r="AF792" s="50">
        <v>0</v>
      </c>
      <c r="AG792" s="50">
        <v>0</v>
      </c>
      <c r="AH792" s="50">
        <v>13.313985840000004</v>
      </c>
      <c r="AI792" s="52">
        <v>8.180473837037038</v>
      </c>
      <c r="AJ792" s="49">
        <v>0</v>
      </c>
      <c r="AK792" s="50">
        <v>21.348962962962965</v>
      </c>
      <c r="AL792" s="50">
        <v>33.056296296296303</v>
      </c>
      <c r="AM792" s="50">
        <v>0</v>
      </c>
      <c r="AN792" s="50">
        <v>52.018439999999998</v>
      </c>
      <c r="AO792" s="50">
        <v>9.2093023255813975</v>
      </c>
      <c r="AP792" s="50">
        <v>34.831600000000002</v>
      </c>
      <c r="AQ792" s="51">
        <v>13.073333333333336</v>
      </c>
      <c r="AR792" s="49">
        <v>20.891539999999999</v>
      </c>
      <c r="AS792" s="50">
        <v>2.7871621621621623</v>
      </c>
      <c r="AT792" s="50">
        <v>2.7761399999999998</v>
      </c>
      <c r="AU792" s="50">
        <v>6.0914000000000001</v>
      </c>
      <c r="AV792" s="50">
        <v>141.02379500000001</v>
      </c>
      <c r="AW792" s="50">
        <v>0</v>
      </c>
      <c r="AX792" s="50">
        <v>7.5260000000000016</v>
      </c>
      <c r="AY792" s="50">
        <v>72.137633333333326</v>
      </c>
      <c r="AZ792" s="51">
        <v>0</v>
      </c>
      <c r="BA792" s="49">
        <v>0</v>
      </c>
      <c r="BB792" s="49">
        <v>0</v>
      </c>
      <c r="BC792" s="50">
        <v>0</v>
      </c>
      <c r="BD792" s="50">
        <v>0</v>
      </c>
      <c r="BE792" s="51">
        <v>0</v>
      </c>
      <c r="BF792" s="38"/>
      <c r="BG792" s="38"/>
      <c r="BK792" s="38"/>
      <c r="BL792" s="38"/>
      <c r="BM792" s="38"/>
      <c r="BN792" s="38"/>
      <c r="BO792" s="38"/>
      <c r="BP792" s="38"/>
      <c r="BQ792" s="38"/>
      <c r="BR792" s="38"/>
      <c r="BS792" s="38"/>
      <c r="BT792" s="38"/>
      <c r="BU792" s="38"/>
      <c r="BY792" s="38"/>
      <c r="BZ792" s="38"/>
      <c r="CJ792" s="38"/>
    </row>
    <row r="793" spans="2:88" x14ac:dyDescent="0.25">
      <c r="B793" s="8">
        <v>791</v>
      </c>
      <c r="C793" s="9" t="s">
        <v>12433</v>
      </c>
      <c r="D793" s="9" t="s">
        <v>12456</v>
      </c>
      <c r="E793" s="49">
        <v>12.786299995639538</v>
      </c>
      <c r="F793" s="50">
        <v>12.378786000000002</v>
      </c>
      <c r="G793" s="50">
        <v>20.711349999999999</v>
      </c>
      <c r="H793" s="51">
        <v>19.461600000000004</v>
      </c>
      <c r="I793" s="50">
        <v>0</v>
      </c>
      <c r="J793" s="50">
        <v>0</v>
      </c>
      <c r="K793" s="50">
        <v>0</v>
      </c>
      <c r="L793" s="50">
        <v>0</v>
      </c>
      <c r="M793" s="49">
        <v>0</v>
      </c>
      <c r="N793" s="49">
        <v>2.7070817396444444</v>
      </c>
      <c r="O793" s="49">
        <v>2.6056919999999995</v>
      </c>
      <c r="P793" s="50">
        <v>0</v>
      </c>
      <c r="Q793" s="50">
        <v>0</v>
      </c>
      <c r="R793" s="50">
        <v>0</v>
      </c>
      <c r="S793" s="51">
        <v>0</v>
      </c>
      <c r="T793" s="50">
        <v>0</v>
      </c>
      <c r="U793" s="51">
        <v>17.482226666666673</v>
      </c>
      <c r="V793" s="51">
        <v>0</v>
      </c>
      <c r="W793" s="50">
        <v>0</v>
      </c>
      <c r="X793" s="49">
        <v>14.487660000000002</v>
      </c>
      <c r="Y793" s="51">
        <v>26.110344000000005</v>
      </c>
      <c r="Z793" s="52">
        <v>0</v>
      </c>
      <c r="AA793" s="52">
        <v>0</v>
      </c>
      <c r="AB793" s="52">
        <v>0</v>
      </c>
      <c r="AC793" s="52">
        <v>0</v>
      </c>
      <c r="AD793" s="52">
        <v>0</v>
      </c>
      <c r="AE793" s="50">
        <v>0</v>
      </c>
      <c r="AF793" s="50">
        <v>0</v>
      </c>
      <c r="AG793" s="50">
        <v>0</v>
      </c>
      <c r="AH793" s="50">
        <v>13.313985840000004</v>
      </c>
      <c r="AI793" s="52">
        <v>8.180473837037038</v>
      </c>
      <c r="AJ793" s="49">
        <v>0</v>
      </c>
      <c r="AK793" s="50">
        <v>26.686203703703704</v>
      </c>
      <c r="AL793" s="50">
        <v>41.320370370370377</v>
      </c>
      <c r="AM793" s="50">
        <v>0</v>
      </c>
      <c r="AN793" s="50">
        <v>65.023049999999998</v>
      </c>
      <c r="AO793" s="50">
        <v>11.511627906976747</v>
      </c>
      <c r="AP793" s="50">
        <v>43.539500000000004</v>
      </c>
      <c r="AQ793" s="51">
        <v>16.341666666666669</v>
      </c>
      <c r="AR793" s="49">
        <v>20.891539999999999</v>
      </c>
      <c r="AS793" s="50">
        <v>2.7871621621621623</v>
      </c>
      <c r="AT793" s="50">
        <v>2.7761399999999998</v>
      </c>
      <c r="AU793" s="50">
        <v>6.0914000000000001</v>
      </c>
      <c r="AV793" s="50">
        <v>141.02379500000001</v>
      </c>
      <c r="AW793" s="50">
        <v>0</v>
      </c>
      <c r="AX793" s="50">
        <v>7.5260000000000016</v>
      </c>
      <c r="AY793" s="50">
        <v>72.137633333333326</v>
      </c>
      <c r="AZ793" s="51">
        <v>0</v>
      </c>
      <c r="BA793" s="49">
        <v>0</v>
      </c>
      <c r="BB793" s="49">
        <v>0</v>
      </c>
      <c r="BC793" s="50">
        <v>0</v>
      </c>
      <c r="BD793" s="50">
        <v>0</v>
      </c>
      <c r="BE793" s="51">
        <v>0</v>
      </c>
      <c r="BF793" s="38"/>
      <c r="BG793" s="38"/>
      <c r="BK793" s="38"/>
      <c r="BL793" s="38"/>
      <c r="BM793" s="38"/>
      <c r="BN793" s="38"/>
      <c r="BO793" s="38"/>
      <c r="BP793" s="38"/>
      <c r="BQ793" s="38"/>
      <c r="BR793" s="38"/>
      <c r="BS793" s="38"/>
      <c r="BT793" s="38"/>
      <c r="BU793" s="38"/>
      <c r="BY793" s="38"/>
      <c r="BZ793" s="38"/>
      <c r="CJ793" s="38"/>
    </row>
    <row r="794" spans="2:88" x14ac:dyDescent="0.25">
      <c r="B794" s="8">
        <v>792</v>
      </c>
      <c r="C794" s="9" t="s">
        <v>12433</v>
      </c>
      <c r="D794" s="9" t="s">
        <v>12457</v>
      </c>
      <c r="E794" s="49">
        <v>15.343559994767446</v>
      </c>
      <c r="F794" s="50">
        <v>14.854543200000002</v>
      </c>
      <c r="G794" s="50">
        <v>24.853619999999999</v>
      </c>
      <c r="H794" s="51">
        <v>23.353920000000002</v>
      </c>
      <c r="I794" s="50">
        <v>0</v>
      </c>
      <c r="J794" s="50">
        <v>0</v>
      </c>
      <c r="K794" s="50">
        <v>0</v>
      </c>
      <c r="L794" s="50">
        <v>0</v>
      </c>
      <c r="M794" s="49">
        <v>0</v>
      </c>
      <c r="N794" s="49">
        <v>2.7070817396444444</v>
      </c>
      <c r="O794" s="49">
        <v>2.6056919999999995</v>
      </c>
      <c r="P794" s="50">
        <v>0</v>
      </c>
      <c r="Q794" s="50">
        <v>0</v>
      </c>
      <c r="R794" s="50">
        <v>0</v>
      </c>
      <c r="S794" s="51">
        <v>0</v>
      </c>
      <c r="T794" s="50">
        <v>0</v>
      </c>
      <c r="U794" s="51">
        <v>17.482226666666673</v>
      </c>
      <c r="V794" s="51">
        <v>0</v>
      </c>
      <c r="W794" s="50">
        <v>0</v>
      </c>
      <c r="X794" s="49">
        <v>14.487660000000002</v>
      </c>
      <c r="Y794" s="51">
        <v>26.110344000000005</v>
      </c>
      <c r="Z794" s="52">
        <v>0</v>
      </c>
      <c r="AA794" s="52">
        <v>0</v>
      </c>
      <c r="AB794" s="52">
        <v>0</v>
      </c>
      <c r="AC794" s="52">
        <v>0</v>
      </c>
      <c r="AD794" s="52">
        <v>0</v>
      </c>
      <c r="AE794" s="50">
        <v>0</v>
      </c>
      <c r="AF794" s="50">
        <v>0</v>
      </c>
      <c r="AG794" s="50">
        <v>0</v>
      </c>
      <c r="AH794" s="50">
        <v>13.313985840000004</v>
      </c>
      <c r="AI794" s="52">
        <v>8.180473837037038</v>
      </c>
      <c r="AJ794" s="49">
        <v>0</v>
      </c>
      <c r="AK794" s="50">
        <v>32.023444444444451</v>
      </c>
      <c r="AL794" s="50">
        <v>49.584444444444458</v>
      </c>
      <c r="AM794" s="50">
        <v>0</v>
      </c>
      <c r="AN794" s="50">
        <v>78.027659999999997</v>
      </c>
      <c r="AO794" s="50">
        <v>13.813953488372096</v>
      </c>
      <c r="AP794" s="50">
        <v>52.247399999999999</v>
      </c>
      <c r="AQ794" s="51">
        <v>19.610000000000003</v>
      </c>
      <c r="AR794" s="49">
        <v>20.891539999999999</v>
      </c>
      <c r="AS794" s="50">
        <v>2.7871621621621623</v>
      </c>
      <c r="AT794" s="50">
        <v>2.7761399999999998</v>
      </c>
      <c r="AU794" s="50">
        <v>7.6142500000000011</v>
      </c>
      <c r="AV794" s="50">
        <v>165.01273250000003</v>
      </c>
      <c r="AW794" s="50">
        <v>0</v>
      </c>
      <c r="AX794" s="50">
        <v>7.5260000000000016</v>
      </c>
      <c r="AY794" s="50">
        <v>72.137633333333326</v>
      </c>
      <c r="AZ794" s="51">
        <v>0</v>
      </c>
      <c r="BA794" s="49">
        <v>0</v>
      </c>
      <c r="BB794" s="49">
        <v>0</v>
      </c>
      <c r="BC794" s="50">
        <v>0</v>
      </c>
      <c r="BD794" s="50">
        <v>0</v>
      </c>
      <c r="BE794" s="51">
        <v>0</v>
      </c>
      <c r="BF794" s="38"/>
      <c r="BG794" s="38"/>
      <c r="BK794" s="38"/>
      <c r="BL794" s="38"/>
      <c r="BM794" s="38"/>
      <c r="BN794" s="38"/>
      <c r="BO794" s="38"/>
      <c r="BP794" s="38"/>
      <c r="BQ794" s="38"/>
      <c r="BR794" s="38"/>
      <c r="BS794" s="38"/>
      <c r="BT794" s="38"/>
      <c r="BU794" s="38"/>
      <c r="BY794" s="38"/>
      <c r="BZ794" s="38"/>
      <c r="CJ794" s="38"/>
    </row>
    <row r="795" spans="2:88" x14ac:dyDescent="0.25">
      <c r="B795" s="8">
        <v>793</v>
      </c>
      <c r="C795" s="9" t="s">
        <v>12433</v>
      </c>
      <c r="D795" s="9" t="s">
        <v>12458</v>
      </c>
      <c r="E795" s="49">
        <v>2.5572599991279077</v>
      </c>
      <c r="F795" s="50">
        <v>2.4757572000000003</v>
      </c>
      <c r="G795" s="50">
        <v>4.1422699999999999</v>
      </c>
      <c r="H795" s="51">
        <v>3.8923200000000007</v>
      </c>
      <c r="I795" s="50">
        <v>0</v>
      </c>
      <c r="J795" s="50">
        <v>0</v>
      </c>
      <c r="K795" s="50">
        <v>0</v>
      </c>
      <c r="L795" s="50">
        <v>0</v>
      </c>
      <c r="M795" s="49">
        <v>0</v>
      </c>
      <c r="N795" s="49">
        <v>1.6793607249066667</v>
      </c>
      <c r="O795" s="49">
        <v>0.86856399999999989</v>
      </c>
      <c r="P795" s="50">
        <v>0</v>
      </c>
      <c r="Q795" s="50">
        <v>0</v>
      </c>
      <c r="R795" s="50">
        <v>0</v>
      </c>
      <c r="S795" s="51">
        <v>0</v>
      </c>
      <c r="T795" s="50">
        <v>0</v>
      </c>
      <c r="U795" s="51">
        <v>6.4889666666666672</v>
      </c>
      <c r="V795" s="51">
        <v>0</v>
      </c>
      <c r="W795" s="50">
        <v>0</v>
      </c>
      <c r="X795" s="49">
        <v>4.8292200000000003</v>
      </c>
      <c r="Y795" s="51">
        <v>8.7034480000000016</v>
      </c>
      <c r="Z795" s="52">
        <v>0</v>
      </c>
      <c r="AA795" s="52">
        <v>0</v>
      </c>
      <c r="AB795" s="52">
        <v>0</v>
      </c>
      <c r="AC795" s="52">
        <v>0</v>
      </c>
      <c r="AD795" s="52">
        <v>0</v>
      </c>
      <c r="AE795" s="50">
        <v>0</v>
      </c>
      <c r="AF795" s="50">
        <v>0</v>
      </c>
      <c r="AG795" s="50">
        <v>0</v>
      </c>
      <c r="AH795" s="50">
        <v>4.4379952800000009</v>
      </c>
      <c r="AI795" s="52">
        <v>2.7468274666666663</v>
      </c>
      <c r="AJ795" s="49">
        <v>0</v>
      </c>
      <c r="AK795" s="50">
        <v>5.3372407407407412</v>
      </c>
      <c r="AL795" s="50">
        <v>8.4211111111111112</v>
      </c>
      <c r="AM795" s="50">
        <v>2.1174999999999997</v>
      </c>
      <c r="AN795" s="50">
        <v>0</v>
      </c>
      <c r="AO795" s="50">
        <v>0</v>
      </c>
      <c r="AP795" s="50">
        <v>0</v>
      </c>
      <c r="AQ795" s="51">
        <v>0</v>
      </c>
      <c r="AR795" s="49">
        <v>6.963846666666667</v>
      </c>
      <c r="AS795" s="50">
        <v>2.7871621621621623</v>
      </c>
      <c r="AT795" s="50">
        <v>0.92537999999999998</v>
      </c>
      <c r="AU795" s="50">
        <v>1.52285</v>
      </c>
      <c r="AV795" s="50">
        <v>39.011619166666669</v>
      </c>
      <c r="AW795" s="50">
        <v>0</v>
      </c>
      <c r="AX795" s="50">
        <v>2.508666666666667</v>
      </c>
      <c r="AY795" s="50">
        <v>18.113280000000007</v>
      </c>
      <c r="AZ795" s="51">
        <v>0</v>
      </c>
      <c r="BA795" s="49">
        <v>0</v>
      </c>
      <c r="BB795" s="49">
        <v>0</v>
      </c>
      <c r="BC795" s="50">
        <v>0</v>
      </c>
      <c r="BD795" s="50">
        <v>0</v>
      </c>
      <c r="BE795" s="51">
        <v>0</v>
      </c>
      <c r="BF795" s="38"/>
      <c r="BG795" s="38"/>
      <c r="BK795" s="38"/>
      <c r="BL795" s="38"/>
      <c r="BM795" s="38"/>
      <c r="BN795" s="38"/>
      <c r="BO795" s="38"/>
      <c r="BP795" s="38"/>
      <c r="BQ795" s="38"/>
      <c r="BR795" s="38"/>
      <c r="BS795" s="38"/>
      <c r="BT795" s="38"/>
      <c r="BU795" s="38"/>
      <c r="BY795" s="38"/>
      <c r="BZ795" s="38"/>
      <c r="CJ795" s="38"/>
    </row>
    <row r="796" spans="2:88" x14ac:dyDescent="0.25">
      <c r="B796" s="8">
        <v>794</v>
      </c>
      <c r="C796" s="9" t="s">
        <v>12433</v>
      </c>
      <c r="D796" s="9" t="s">
        <v>12459</v>
      </c>
      <c r="E796" s="49">
        <v>3.4096799988372104</v>
      </c>
      <c r="F796" s="50">
        <v>3.3010096000000004</v>
      </c>
      <c r="G796" s="50">
        <v>5.5230266666666665</v>
      </c>
      <c r="H796" s="51">
        <v>5.1897600000000006</v>
      </c>
      <c r="I796" s="50">
        <v>0</v>
      </c>
      <c r="J796" s="50">
        <v>0</v>
      </c>
      <c r="K796" s="50">
        <v>0</v>
      </c>
      <c r="L796" s="50">
        <v>0</v>
      </c>
      <c r="M796" s="49">
        <v>0</v>
      </c>
      <c r="N796" s="49">
        <v>1.6793607249066667</v>
      </c>
      <c r="O796" s="49">
        <v>0.86856399999999989</v>
      </c>
      <c r="P796" s="50">
        <v>0</v>
      </c>
      <c r="Q796" s="50">
        <v>0</v>
      </c>
      <c r="R796" s="50">
        <v>0</v>
      </c>
      <c r="S796" s="51">
        <v>0</v>
      </c>
      <c r="T796" s="50">
        <v>0</v>
      </c>
      <c r="U796" s="51">
        <v>6.4889666666666672</v>
      </c>
      <c r="V796" s="51">
        <v>0</v>
      </c>
      <c r="W796" s="50">
        <v>0</v>
      </c>
      <c r="X796" s="49">
        <v>4.8292200000000003</v>
      </c>
      <c r="Y796" s="51">
        <v>8.7034480000000016</v>
      </c>
      <c r="Z796" s="52">
        <v>0</v>
      </c>
      <c r="AA796" s="52">
        <v>0</v>
      </c>
      <c r="AB796" s="52">
        <v>0</v>
      </c>
      <c r="AC796" s="52">
        <v>0</v>
      </c>
      <c r="AD796" s="52">
        <v>0</v>
      </c>
      <c r="AE796" s="50">
        <v>0</v>
      </c>
      <c r="AF796" s="50">
        <v>0</v>
      </c>
      <c r="AG796" s="50">
        <v>0</v>
      </c>
      <c r="AH796" s="50">
        <v>4.4379952800000009</v>
      </c>
      <c r="AI796" s="52">
        <v>2.7468274666666663</v>
      </c>
      <c r="AJ796" s="49">
        <v>0</v>
      </c>
      <c r="AK796" s="50">
        <v>7.116320987654321</v>
      </c>
      <c r="AL796" s="50">
        <v>11.228148148148149</v>
      </c>
      <c r="AM796" s="50">
        <v>2.8233333333333333</v>
      </c>
      <c r="AN796" s="50">
        <v>0</v>
      </c>
      <c r="AO796" s="50">
        <v>0</v>
      </c>
      <c r="AP796" s="50">
        <v>0</v>
      </c>
      <c r="AQ796" s="51">
        <v>0</v>
      </c>
      <c r="AR796" s="49">
        <v>6.963846666666667</v>
      </c>
      <c r="AS796" s="50">
        <v>2.7871621621621623</v>
      </c>
      <c r="AT796" s="50">
        <v>0.92537999999999998</v>
      </c>
      <c r="AU796" s="50">
        <v>2.0304666666666669</v>
      </c>
      <c r="AV796" s="50">
        <v>47.007931666666671</v>
      </c>
      <c r="AW796" s="50">
        <v>0</v>
      </c>
      <c r="AX796" s="50">
        <v>2.508666666666667</v>
      </c>
      <c r="AY796" s="50">
        <v>18.113280000000007</v>
      </c>
      <c r="AZ796" s="51">
        <v>0</v>
      </c>
      <c r="BA796" s="49">
        <v>0</v>
      </c>
      <c r="BB796" s="49">
        <v>0</v>
      </c>
      <c r="BC796" s="50">
        <v>0</v>
      </c>
      <c r="BD796" s="50">
        <v>0</v>
      </c>
      <c r="BE796" s="51">
        <v>0</v>
      </c>
      <c r="BF796" s="38"/>
      <c r="BG796" s="38"/>
      <c r="BK796" s="38"/>
      <c r="BL796" s="38"/>
      <c r="BM796" s="38"/>
      <c r="BN796" s="38"/>
      <c r="BO796" s="38"/>
      <c r="BP796" s="38"/>
      <c r="BQ796" s="38"/>
      <c r="BR796" s="38"/>
      <c r="BS796" s="38"/>
      <c r="BT796" s="38"/>
      <c r="BU796" s="38"/>
      <c r="BY796" s="38"/>
      <c r="BZ796" s="38"/>
      <c r="CJ796" s="38"/>
    </row>
    <row r="797" spans="2:88" x14ac:dyDescent="0.25">
      <c r="B797" s="8">
        <v>795</v>
      </c>
      <c r="C797" s="9" t="s">
        <v>12433</v>
      </c>
      <c r="D797" s="9" t="s">
        <v>12460</v>
      </c>
      <c r="E797" s="49">
        <v>4.2620999985465131</v>
      </c>
      <c r="F797" s="50">
        <v>4.1262620000000005</v>
      </c>
      <c r="G797" s="50">
        <v>6.9037833333333332</v>
      </c>
      <c r="H797" s="51">
        <v>6.4872000000000005</v>
      </c>
      <c r="I797" s="50">
        <v>0</v>
      </c>
      <c r="J797" s="50">
        <v>0</v>
      </c>
      <c r="K797" s="50">
        <v>0</v>
      </c>
      <c r="L797" s="50">
        <v>0</v>
      </c>
      <c r="M797" s="49">
        <v>0</v>
      </c>
      <c r="N797" s="49">
        <v>1.6793607249066667</v>
      </c>
      <c r="O797" s="49">
        <v>0.86856399999999989</v>
      </c>
      <c r="P797" s="50">
        <v>0</v>
      </c>
      <c r="Q797" s="50">
        <v>0</v>
      </c>
      <c r="R797" s="50">
        <v>0</v>
      </c>
      <c r="S797" s="51">
        <v>0</v>
      </c>
      <c r="T797" s="50">
        <v>0</v>
      </c>
      <c r="U797" s="51">
        <v>6.4889666666666672</v>
      </c>
      <c r="V797" s="51">
        <v>0</v>
      </c>
      <c r="W797" s="50">
        <v>0</v>
      </c>
      <c r="X797" s="49">
        <v>4.8292200000000003</v>
      </c>
      <c r="Y797" s="51">
        <v>8.7034480000000016</v>
      </c>
      <c r="Z797" s="52">
        <v>0</v>
      </c>
      <c r="AA797" s="52">
        <v>0</v>
      </c>
      <c r="AB797" s="52">
        <v>0</v>
      </c>
      <c r="AC797" s="52">
        <v>0</v>
      </c>
      <c r="AD797" s="52">
        <v>0</v>
      </c>
      <c r="AE797" s="50">
        <v>0</v>
      </c>
      <c r="AF797" s="50">
        <v>0</v>
      </c>
      <c r="AG797" s="50">
        <v>0</v>
      </c>
      <c r="AH797" s="50">
        <v>4.4379952800000009</v>
      </c>
      <c r="AI797" s="52">
        <v>2.7468274666666663</v>
      </c>
      <c r="AJ797" s="49">
        <v>0</v>
      </c>
      <c r="AK797" s="50">
        <v>8.8954012345679008</v>
      </c>
      <c r="AL797" s="50">
        <v>14.035185185185187</v>
      </c>
      <c r="AM797" s="50">
        <v>3.5291666666666668</v>
      </c>
      <c r="AN797" s="50">
        <v>0</v>
      </c>
      <c r="AO797" s="50">
        <v>0</v>
      </c>
      <c r="AP797" s="50">
        <v>0</v>
      </c>
      <c r="AQ797" s="51">
        <v>0</v>
      </c>
      <c r="AR797" s="49">
        <v>6.963846666666667</v>
      </c>
      <c r="AS797" s="50">
        <v>2.7871621621621623</v>
      </c>
      <c r="AT797" s="50">
        <v>0.92537999999999998</v>
      </c>
      <c r="AU797" s="50">
        <v>2.0304666666666669</v>
      </c>
      <c r="AV797" s="50">
        <v>47.007931666666671</v>
      </c>
      <c r="AW797" s="50">
        <v>0</v>
      </c>
      <c r="AX797" s="50">
        <v>2.508666666666667</v>
      </c>
      <c r="AY797" s="50">
        <v>18.113280000000007</v>
      </c>
      <c r="AZ797" s="51">
        <v>0</v>
      </c>
      <c r="BA797" s="49">
        <v>0</v>
      </c>
      <c r="BB797" s="49">
        <v>0</v>
      </c>
      <c r="BC797" s="50">
        <v>0</v>
      </c>
      <c r="BD797" s="50">
        <v>0</v>
      </c>
      <c r="BE797" s="51">
        <v>0</v>
      </c>
      <c r="BF797" s="38"/>
      <c r="BG797" s="38"/>
      <c r="BK797" s="38"/>
      <c r="BL797" s="38"/>
      <c r="BM797" s="38"/>
      <c r="BN797" s="38"/>
      <c r="BO797" s="38"/>
      <c r="BP797" s="38"/>
      <c r="BQ797" s="38"/>
      <c r="BR797" s="38"/>
      <c r="BS797" s="38"/>
      <c r="BT797" s="38"/>
      <c r="BU797" s="38"/>
      <c r="BY797" s="38"/>
      <c r="BZ797" s="38"/>
      <c r="CJ797" s="38"/>
    </row>
    <row r="798" spans="2:88" x14ac:dyDescent="0.25">
      <c r="B798" s="8">
        <v>796</v>
      </c>
      <c r="C798" s="9" t="s">
        <v>12433</v>
      </c>
      <c r="D798" s="9" t="s">
        <v>12461</v>
      </c>
      <c r="E798" s="49">
        <v>5.1145199982558154</v>
      </c>
      <c r="F798" s="50">
        <v>4.9515144000000006</v>
      </c>
      <c r="G798" s="50">
        <v>8.2845399999999998</v>
      </c>
      <c r="H798" s="51">
        <v>7.7846400000000013</v>
      </c>
      <c r="I798" s="50">
        <v>0</v>
      </c>
      <c r="J798" s="50">
        <v>0</v>
      </c>
      <c r="K798" s="50">
        <v>0</v>
      </c>
      <c r="L798" s="50">
        <v>0</v>
      </c>
      <c r="M798" s="49">
        <v>0</v>
      </c>
      <c r="N798" s="49">
        <v>1.6793607249066667</v>
      </c>
      <c r="O798" s="49">
        <v>0.86856399999999989</v>
      </c>
      <c r="P798" s="50">
        <v>0</v>
      </c>
      <c r="Q798" s="50">
        <v>0</v>
      </c>
      <c r="R798" s="50">
        <v>0</v>
      </c>
      <c r="S798" s="51">
        <v>0</v>
      </c>
      <c r="T798" s="50">
        <v>0</v>
      </c>
      <c r="U798" s="51">
        <v>6.4889666666666672</v>
      </c>
      <c r="V798" s="51">
        <v>0</v>
      </c>
      <c r="W798" s="50">
        <v>0</v>
      </c>
      <c r="X798" s="49">
        <v>4.8292200000000003</v>
      </c>
      <c r="Y798" s="51">
        <v>8.7034480000000016</v>
      </c>
      <c r="Z798" s="52">
        <v>0</v>
      </c>
      <c r="AA798" s="52">
        <v>0</v>
      </c>
      <c r="AB798" s="52">
        <v>0</v>
      </c>
      <c r="AC798" s="52">
        <v>0</v>
      </c>
      <c r="AD798" s="52">
        <v>0</v>
      </c>
      <c r="AE798" s="50">
        <v>0</v>
      </c>
      <c r="AF798" s="50">
        <v>0</v>
      </c>
      <c r="AG798" s="50">
        <v>0</v>
      </c>
      <c r="AH798" s="50">
        <v>4.4379952800000009</v>
      </c>
      <c r="AI798" s="52">
        <v>2.7468274666666663</v>
      </c>
      <c r="AJ798" s="49">
        <v>0</v>
      </c>
      <c r="AK798" s="50">
        <v>10.674481481481482</v>
      </c>
      <c r="AL798" s="50">
        <v>16.842222222222222</v>
      </c>
      <c r="AM798" s="50">
        <v>4.2349999999999994</v>
      </c>
      <c r="AN798" s="50">
        <v>0</v>
      </c>
      <c r="AO798" s="50">
        <v>0</v>
      </c>
      <c r="AP798" s="50">
        <v>0</v>
      </c>
      <c r="AQ798" s="51">
        <v>0</v>
      </c>
      <c r="AR798" s="49">
        <v>6.963846666666667</v>
      </c>
      <c r="AS798" s="50">
        <v>2.7871621621621623</v>
      </c>
      <c r="AT798" s="50">
        <v>0.92537999999999998</v>
      </c>
      <c r="AU798" s="50">
        <v>2.5380833333333337</v>
      </c>
      <c r="AV798" s="50">
        <v>55.004244166666666</v>
      </c>
      <c r="AW798" s="50">
        <v>0</v>
      </c>
      <c r="AX798" s="50">
        <v>2.508666666666667</v>
      </c>
      <c r="AY798" s="50">
        <v>18.113280000000007</v>
      </c>
      <c r="AZ798" s="51">
        <v>0</v>
      </c>
      <c r="BA798" s="49">
        <v>0</v>
      </c>
      <c r="BB798" s="49">
        <v>0</v>
      </c>
      <c r="BC798" s="50">
        <v>0</v>
      </c>
      <c r="BD798" s="50">
        <v>0</v>
      </c>
      <c r="BE798" s="51">
        <v>0</v>
      </c>
      <c r="BF798" s="38"/>
      <c r="BG798" s="38"/>
      <c r="BK798" s="38"/>
      <c r="BL798" s="38"/>
      <c r="BM798" s="38"/>
      <c r="BN798" s="38"/>
      <c r="BO798" s="38"/>
      <c r="BP798" s="38"/>
      <c r="BQ798" s="38"/>
      <c r="BR798" s="38"/>
      <c r="BS798" s="38"/>
      <c r="BT798" s="38"/>
      <c r="BU798" s="38"/>
      <c r="BY798" s="38"/>
      <c r="BZ798" s="38"/>
      <c r="CJ798" s="38"/>
    </row>
    <row r="799" spans="2:88" x14ac:dyDescent="0.25">
      <c r="B799" s="8">
        <v>797</v>
      </c>
      <c r="C799" s="9" t="s">
        <v>12433</v>
      </c>
      <c r="D799" s="9" t="s">
        <v>12462</v>
      </c>
      <c r="E799" s="49">
        <v>5.1145199982558154</v>
      </c>
      <c r="F799" s="50">
        <v>4.9515144000000006</v>
      </c>
      <c r="G799" s="50">
        <v>8.2845399999999998</v>
      </c>
      <c r="H799" s="51">
        <v>7.7846400000000013</v>
      </c>
      <c r="I799" s="50">
        <v>0</v>
      </c>
      <c r="J799" s="50">
        <v>0</v>
      </c>
      <c r="K799" s="50">
        <v>0</v>
      </c>
      <c r="L799" s="50">
        <v>0</v>
      </c>
      <c r="M799" s="49">
        <v>0</v>
      </c>
      <c r="N799" s="49">
        <v>2.1412299881066668</v>
      </c>
      <c r="O799" s="49">
        <v>1.7371279999999998</v>
      </c>
      <c r="P799" s="50">
        <v>0</v>
      </c>
      <c r="Q799" s="50">
        <v>0</v>
      </c>
      <c r="R799" s="50">
        <v>0</v>
      </c>
      <c r="S799" s="51">
        <v>0</v>
      </c>
      <c r="T799" s="50">
        <v>0</v>
      </c>
      <c r="U799" s="51">
        <v>16.348733333333335</v>
      </c>
      <c r="V799" s="51">
        <v>0</v>
      </c>
      <c r="W799" s="50">
        <v>0</v>
      </c>
      <c r="X799" s="49">
        <v>9.6584400000000006</v>
      </c>
      <c r="Y799" s="51">
        <v>17.406896000000003</v>
      </c>
      <c r="Z799" s="52">
        <v>0</v>
      </c>
      <c r="AA799" s="52">
        <v>0</v>
      </c>
      <c r="AB799" s="52">
        <v>0</v>
      </c>
      <c r="AC799" s="52">
        <v>0</v>
      </c>
      <c r="AD799" s="52">
        <v>0</v>
      </c>
      <c r="AE799" s="50">
        <v>0</v>
      </c>
      <c r="AF799" s="50">
        <v>0</v>
      </c>
      <c r="AG799" s="50">
        <v>0</v>
      </c>
      <c r="AH799" s="50">
        <v>8.8759905600000018</v>
      </c>
      <c r="AI799" s="52">
        <v>5.4636506518518519</v>
      </c>
      <c r="AJ799" s="49">
        <v>0</v>
      </c>
      <c r="AK799" s="50">
        <v>10.674481481481482</v>
      </c>
      <c r="AL799" s="50">
        <v>16.842222222222222</v>
      </c>
      <c r="AM799" s="50">
        <v>4.2349999999999994</v>
      </c>
      <c r="AN799" s="50">
        <v>0</v>
      </c>
      <c r="AO799" s="50">
        <v>0</v>
      </c>
      <c r="AP799" s="50">
        <v>0</v>
      </c>
      <c r="AQ799" s="51">
        <v>0</v>
      </c>
      <c r="AR799" s="49">
        <v>13.927693333333334</v>
      </c>
      <c r="AS799" s="50">
        <v>2.7871621621621623</v>
      </c>
      <c r="AT799" s="50">
        <v>1.85076</v>
      </c>
      <c r="AU799" s="50">
        <v>3.0457000000000001</v>
      </c>
      <c r="AV799" s="50">
        <v>78.023238333333339</v>
      </c>
      <c r="AW799" s="50">
        <v>0</v>
      </c>
      <c r="AX799" s="50">
        <v>5.0173333333333341</v>
      </c>
      <c r="AY799" s="50">
        <v>46.567216666666674</v>
      </c>
      <c r="AZ799" s="51">
        <v>0</v>
      </c>
      <c r="BA799" s="49">
        <v>0</v>
      </c>
      <c r="BB799" s="49">
        <v>0</v>
      </c>
      <c r="BC799" s="50">
        <v>0</v>
      </c>
      <c r="BD799" s="50">
        <v>0</v>
      </c>
      <c r="BE799" s="51">
        <v>0</v>
      </c>
      <c r="BF799" s="38"/>
      <c r="BG799" s="38"/>
      <c r="BK799" s="38"/>
      <c r="BL799" s="38"/>
      <c r="BM799" s="38"/>
      <c r="BN799" s="38"/>
      <c r="BO799" s="38"/>
      <c r="BP799" s="38"/>
      <c r="BQ799" s="38"/>
      <c r="BR799" s="38"/>
      <c r="BS799" s="38"/>
      <c r="BT799" s="38"/>
      <c r="BU799" s="38"/>
      <c r="BY799" s="38"/>
      <c r="BZ799" s="38"/>
      <c r="CJ799" s="38"/>
    </row>
    <row r="800" spans="2:88" x14ac:dyDescent="0.25">
      <c r="B800" s="8">
        <v>798</v>
      </c>
      <c r="C800" s="9" t="s">
        <v>12433</v>
      </c>
      <c r="D800" s="9" t="s">
        <v>12463</v>
      </c>
      <c r="E800" s="49">
        <v>6.8193599976744208</v>
      </c>
      <c r="F800" s="50">
        <v>6.6020192000000009</v>
      </c>
      <c r="G800" s="50">
        <v>11.046053333333333</v>
      </c>
      <c r="H800" s="51">
        <v>10.379520000000001</v>
      </c>
      <c r="I800" s="50">
        <v>0</v>
      </c>
      <c r="J800" s="50">
        <v>0</v>
      </c>
      <c r="K800" s="50">
        <v>0</v>
      </c>
      <c r="L800" s="50">
        <v>0</v>
      </c>
      <c r="M800" s="49">
        <v>0</v>
      </c>
      <c r="N800" s="49">
        <v>2.1412299881066668</v>
      </c>
      <c r="O800" s="49">
        <v>1.7371279999999998</v>
      </c>
      <c r="P800" s="50">
        <v>0</v>
      </c>
      <c r="Q800" s="50">
        <v>0</v>
      </c>
      <c r="R800" s="50">
        <v>0</v>
      </c>
      <c r="S800" s="51">
        <v>0</v>
      </c>
      <c r="T800" s="50">
        <v>0</v>
      </c>
      <c r="U800" s="51">
        <v>16.348733333333335</v>
      </c>
      <c r="V800" s="51">
        <v>0</v>
      </c>
      <c r="W800" s="50">
        <v>0</v>
      </c>
      <c r="X800" s="49">
        <v>9.6584400000000006</v>
      </c>
      <c r="Y800" s="51">
        <v>17.406896000000003</v>
      </c>
      <c r="Z800" s="52">
        <v>0</v>
      </c>
      <c r="AA800" s="52">
        <v>0</v>
      </c>
      <c r="AB800" s="52">
        <v>0</v>
      </c>
      <c r="AC800" s="52">
        <v>0</v>
      </c>
      <c r="AD800" s="52">
        <v>0</v>
      </c>
      <c r="AE800" s="50">
        <v>0</v>
      </c>
      <c r="AF800" s="50">
        <v>0</v>
      </c>
      <c r="AG800" s="50">
        <v>0</v>
      </c>
      <c r="AH800" s="50">
        <v>8.8759905600000018</v>
      </c>
      <c r="AI800" s="52">
        <v>5.4636506518518519</v>
      </c>
      <c r="AJ800" s="49">
        <v>0</v>
      </c>
      <c r="AK800" s="50">
        <v>14.232641975308642</v>
      </c>
      <c r="AL800" s="50">
        <v>22.456296296296298</v>
      </c>
      <c r="AM800" s="50">
        <v>5.6466666666666665</v>
      </c>
      <c r="AN800" s="50">
        <v>0</v>
      </c>
      <c r="AO800" s="50">
        <v>0</v>
      </c>
      <c r="AP800" s="50">
        <v>0</v>
      </c>
      <c r="AQ800" s="51">
        <v>0</v>
      </c>
      <c r="AR800" s="49">
        <v>13.927693333333334</v>
      </c>
      <c r="AS800" s="50">
        <v>2.7871621621621623</v>
      </c>
      <c r="AT800" s="50">
        <v>1.85076</v>
      </c>
      <c r="AU800" s="50">
        <v>4.0609333333333337</v>
      </c>
      <c r="AV800" s="50">
        <v>94.015863333333343</v>
      </c>
      <c r="AW800" s="50">
        <v>0</v>
      </c>
      <c r="AX800" s="50">
        <v>5.0173333333333341</v>
      </c>
      <c r="AY800" s="50">
        <v>46.567216666666674</v>
      </c>
      <c r="AZ800" s="51">
        <v>0</v>
      </c>
      <c r="BA800" s="49">
        <v>0</v>
      </c>
      <c r="BB800" s="49">
        <v>0</v>
      </c>
      <c r="BC800" s="50">
        <v>0</v>
      </c>
      <c r="BD800" s="50">
        <v>0</v>
      </c>
      <c r="BE800" s="51">
        <v>0</v>
      </c>
      <c r="BF800" s="38"/>
      <c r="BG800" s="38"/>
      <c r="BK800" s="38"/>
      <c r="BL800" s="38"/>
      <c r="BM800" s="38"/>
      <c r="BN800" s="38"/>
      <c r="BO800" s="38"/>
      <c r="BP800" s="38"/>
      <c r="BQ800" s="38"/>
      <c r="BR800" s="38"/>
      <c r="BS800" s="38"/>
      <c r="BT800" s="38"/>
      <c r="BU800" s="38"/>
      <c r="BY800" s="38"/>
      <c r="BZ800" s="38"/>
      <c r="CJ800" s="38"/>
    </row>
    <row r="801" spans="2:88" x14ac:dyDescent="0.25">
      <c r="B801" s="8">
        <v>799</v>
      </c>
      <c r="C801" s="9" t="s">
        <v>12433</v>
      </c>
      <c r="D801" s="9" t="s">
        <v>12464</v>
      </c>
      <c r="E801" s="49">
        <v>8.5241999970930262</v>
      </c>
      <c r="F801" s="50">
        <v>8.2525240000000011</v>
      </c>
      <c r="G801" s="50">
        <v>13.807566666666666</v>
      </c>
      <c r="H801" s="51">
        <v>12.974400000000001</v>
      </c>
      <c r="I801" s="50">
        <v>0</v>
      </c>
      <c r="J801" s="50">
        <v>0</v>
      </c>
      <c r="K801" s="50">
        <v>0</v>
      </c>
      <c r="L801" s="50">
        <v>0</v>
      </c>
      <c r="M801" s="49">
        <v>0</v>
      </c>
      <c r="N801" s="49">
        <v>2.1412299881066668</v>
      </c>
      <c r="O801" s="49">
        <v>1.7371279999999998</v>
      </c>
      <c r="P801" s="50">
        <v>0</v>
      </c>
      <c r="Q801" s="50">
        <v>0</v>
      </c>
      <c r="R801" s="50">
        <v>0</v>
      </c>
      <c r="S801" s="51">
        <v>0</v>
      </c>
      <c r="T801" s="50">
        <v>0</v>
      </c>
      <c r="U801" s="51">
        <v>16.348733333333335</v>
      </c>
      <c r="V801" s="51">
        <v>0</v>
      </c>
      <c r="W801" s="50">
        <v>0</v>
      </c>
      <c r="X801" s="49">
        <v>9.6584400000000006</v>
      </c>
      <c r="Y801" s="51">
        <v>17.406896000000003</v>
      </c>
      <c r="Z801" s="52">
        <v>0</v>
      </c>
      <c r="AA801" s="52">
        <v>0</v>
      </c>
      <c r="AB801" s="52">
        <v>0</v>
      </c>
      <c r="AC801" s="52">
        <v>0</v>
      </c>
      <c r="AD801" s="52">
        <v>0</v>
      </c>
      <c r="AE801" s="50">
        <v>0</v>
      </c>
      <c r="AF801" s="50">
        <v>0</v>
      </c>
      <c r="AG801" s="50">
        <v>0</v>
      </c>
      <c r="AH801" s="50">
        <v>8.8759905600000018</v>
      </c>
      <c r="AI801" s="52">
        <v>5.4636506518518519</v>
      </c>
      <c r="AJ801" s="49">
        <v>0</v>
      </c>
      <c r="AK801" s="50">
        <v>17.790802469135802</v>
      </c>
      <c r="AL801" s="50">
        <v>28.070370370370373</v>
      </c>
      <c r="AM801" s="50">
        <v>7.0583333333333336</v>
      </c>
      <c r="AN801" s="50">
        <v>0</v>
      </c>
      <c r="AO801" s="50">
        <v>0</v>
      </c>
      <c r="AP801" s="50">
        <v>0</v>
      </c>
      <c r="AQ801" s="51">
        <v>0</v>
      </c>
      <c r="AR801" s="49">
        <v>13.927693333333334</v>
      </c>
      <c r="AS801" s="50">
        <v>2.7871621621621623</v>
      </c>
      <c r="AT801" s="50">
        <v>1.85076</v>
      </c>
      <c r="AU801" s="50">
        <v>4.0609333333333337</v>
      </c>
      <c r="AV801" s="50">
        <v>94.015863333333343</v>
      </c>
      <c r="AW801" s="50">
        <v>0</v>
      </c>
      <c r="AX801" s="50">
        <v>5.0173333333333341</v>
      </c>
      <c r="AY801" s="50">
        <v>46.567216666666674</v>
      </c>
      <c r="AZ801" s="51">
        <v>0</v>
      </c>
      <c r="BA801" s="49">
        <v>0</v>
      </c>
      <c r="BB801" s="49">
        <v>0</v>
      </c>
      <c r="BC801" s="50">
        <v>0</v>
      </c>
      <c r="BD801" s="50">
        <v>0</v>
      </c>
      <c r="BE801" s="51">
        <v>0</v>
      </c>
      <c r="BF801" s="38"/>
      <c r="BG801" s="38"/>
      <c r="BK801" s="38"/>
      <c r="BL801" s="38"/>
      <c r="BM801" s="38"/>
      <c r="BN801" s="38"/>
      <c r="BO801" s="38"/>
      <c r="BP801" s="38"/>
      <c r="BQ801" s="38"/>
      <c r="BR801" s="38"/>
      <c r="BS801" s="38"/>
      <c r="BT801" s="38"/>
      <c r="BU801" s="38"/>
      <c r="BY801" s="38"/>
      <c r="BZ801" s="38"/>
      <c r="CJ801" s="38"/>
    </row>
    <row r="802" spans="2:88" x14ac:dyDescent="0.25">
      <c r="B802" s="8">
        <v>800</v>
      </c>
      <c r="C802" s="9" t="s">
        <v>12433</v>
      </c>
      <c r="D802" s="9" t="s">
        <v>12465</v>
      </c>
      <c r="E802" s="49">
        <v>10.229039996511631</v>
      </c>
      <c r="F802" s="50">
        <v>9.9030288000000013</v>
      </c>
      <c r="G802" s="50">
        <v>16.56908</v>
      </c>
      <c r="H802" s="51">
        <v>15.569280000000003</v>
      </c>
      <c r="I802" s="50">
        <v>0</v>
      </c>
      <c r="J802" s="50">
        <v>0</v>
      </c>
      <c r="K802" s="50">
        <v>0</v>
      </c>
      <c r="L802" s="50">
        <v>0</v>
      </c>
      <c r="M802" s="49">
        <v>0</v>
      </c>
      <c r="N802" s="49">
        <v>2.1412299881066668</v>
      </c>
      <c r="O802" s="49">
        <v>1.7371279999999998</v>
      </c>
      <c r="P802" s="50">
        <v>0</v>
      </c>
      <c r="Q802" s="50">
        <v>0</v>
      </c>
      <c r="R802" s="50">
        <v>0</v>
      </c>
      <c r="S802" s="51">
        <v>0</v>
      </c>
      <c r="T802" s="50">
        <v>0</v>
      </c>
      <c r="U802" s="51">
        <v>16.348733333333335</v>
      </c>
      <c r="V802" s="51">
        <v>0</v>
      </c>
      <c r="W802" s="50">
        <v>0</v>
      </c>
      <c r="X802" s="49">
        <v>9.6584400000000006</v>
      </c>
      <c r="Y802" s="51">
        <v>17.406896000000003</v>
      </c>
      <c r="Z802" s="52">
        <v>0</v>
      </c>
      <c r="AA802" s="52">
        <v>0</v>
      </c>
      <c r="AB802" s="52">
        <v>0</v>
      </c>
      <c r="AC802" s="52">
        <v>0</v>
      </c>
      <c r="AD802" s="52">
        <v>0</v>
      </c>
      <c r="AE802" s="50">
        <v>0</v>
      </c>
      <c r="AF802" s="50">
        <v>0</v>
      </c>
      <c r="AG802" s="50">
        <v>0</v>
      </c>
      <c r="AH802" s="50">
        <v>8.8759905600000018</v>
      </c>
      <c r="AI802" s="52">
        <v>5.4636506518518519</v>
      </c>
      <c r="AJ802" s="49">
        <v>0</v>
      </c>
      <c r="AK802" s="50">
        <v>21.348962962962965</v>
      </c>
      <c r="AL802" s="50">
        <v>33.684444444444445</v>
      </c>
      <c r="AM802" s="50">
        <v>8.4699999999999989</v>
      </c>
      <c r="AN802" s="50">
        <v>0</v>
      </c>
      <c r="AO802" s="50">
        <v>0</v>
      </c>
      <c r="AP802" s="50">
        <v>0</v>
      </c>
      <c r="AQ802" s="51">
        <v>0</v>
      </c>
      <c r="AR802" s="49">
        <v>13.927693333333334</v>
      </c>
      <c r="AS802" s="50">
        <v>2.7871621621621623</v>
      </c>
      <c r="AT802" s="50">
        <v>1.85076</v>
      </c>
      <c r="AU802" s="50">
        <v>5.0761666666666674</v>
      </c>
      <c r="AV802" s="50">
        <v>110.00848833333333</v>
      </c>
      <c r="AW802" s="50">
        <v>0</v>
      </c>
      <c r="AX802" s="50">
        <v>5.0173333333333341</v>
      </c>
      <c r="AY802" s="50">
        <v>46.567216666666674</v>
      </c>
      <c r="AZ802" s="51">
        <v>0</v>
      </c>
      <c r="BA802" s="49">
        <v>0</v>
      </c>
      <c r="BB802" s="49">
        <v>0</v>
      </c>
      <c r="BC802" s="50">
        <v>0</v>
      </c>
      <c r="BD802" s="50">
        <v>0</v>
      </c>
      <c r="BE802" s="51">
        <v>0</v>
      </c>
      <c r="BF802" s="38"/>
      <c r="BG802" s="38"/>
      <c r="BK802" s="38"/>
      <c r="BL802" s="38"/>
      <c r="BM802" s="38"/>
      <c r="BN802" s="38"/>
      <c r="BO802" s="38"/>
      <c r="BP802" s="38"/>
      <c r="BQ802" s="38"/>
      <c r="BR802" s="38"/>
      <c r="BS802" s="38"/>
      <c r="BT802" s="38"/>
      <c r="BU802" s="38"/>
      <c r="BY802" s="38"/>
      <c r="BZ802" s="38"/>
      <c r="CJ802" s="38"/>
    </row>
    <row r="803" spans="2:88" x14ac:dyDescent="0.25">
      <c r="B803" s="8">
        <v>801</v>
      </c>
      <c r="C803" s="9" t="s">
        <v>12433</v>
      </c>
      <c r="D803" s="9" t="s">
        <v>12466</v>
      </c>
      <c r="E803" s="49">
        <v>7.6717799973837231</v>
      </c>
      <c r="F803" s="50">
        <v>7.427271600000001</v>
      </c>
      <c r="G803" s="50">
        <v>12.42681</v>
      </c>
      <c r="H803" s="51">
        <v>11.676960000000001</v>
      </c>
      <c r="I803" s="50">
        <v>0</v>
      </c>
      <c r="J803" s="50">
        <v>0</v>
      </c>
      <c r="K803" s="50">
        <v>0</v>
      </c>
      <c r="L803" s="50">
        <v>0</v>
      </c>
      <c r="M803" s="49">
        <v>0</v>
      </c>
      <c r="N803" s="49">
        <v>2.7070817396444444</v>
      </c>
      <c r="O803" s="49">
        <v>2.6056919999999995</v>
      </c>
      <c r="P803" s="50">
        <v>0</v>
      </c>
      <c r="Q803" s="50">
        <v>0</v>
      </c>
      <c r="R803" s="50">
        <v>0</v>
      </c>
      <c r="S803" s="51">
        <v>0</v>
      </c>
      <c r="T803" s="50">
        <v>0</v>
      </c>
      <c r="U803" s="51">
        <v>17.482226666666673</v>
      </c>
      <c r="V803" s="51">
        <v>0</v>
      </c>
      <c r="W803" s="50">
        <v>0</v>
      </c>
      <c r="X803" s="49">
        <v>14.487660000000002</v>
      </c>
      <c r="Y803" s="51">
        <v>26.110344000000005</v>
      </c>
      <c r="Z803" s="52">
        <v>0</v>
      </c>
      <c r="AA803" s="52">
        <v>0</v>
      </c>
      <c r="AB803" s="52">
        <v>0</v>
      </c>
      <c r="AC803" s="52">
        <v>0</v>
      </c>
      <c r="AD803" s="52">
        <v>0</v>
      </c>
      <c r="AE803" s="50">
        <v>0</v>
      </c>
      <c r="AF803" s="50">
        <v>0</v>
      </c>
      <c r="AG803" s="50">
        <v>0</v>
      </c>
      <c r="AH803" s="50">
        <v>13.313985840000004</v>
      </c>
      <c r="AI803" s="52">
        <v>8.180473837037038</v>
      </c>
      <c r="AJ803" s="49">
        <v>0</v>
      </c>
      <c r="AK803" s="50">
        <v>16.011722222222225</v>
      </c>
      <c r="AL803" s="50">
        <v>25.263333333333335</v>
      </c>
      <c r="AM803" s="50">
        <v>6.3524999999999991</v>
      </c>
      <c r="AN803" s="50">
        <v>0</v>
      </c>
      <c r="AO803" s="50">
        <v>0</v>
      </c>
      <c r="AP803" s="50">
        <v>0</v>
      </c>
      <c r="AQ803" s="51">
        <v>0</v>
      </c>
      <c r="AR803" s="49">
        <v>20.891539999999999</v>
      </c>
      <c r="AS803" s="50">
        <v>2.7871621621621623</v>
      </c>
      <c r="AT803" s="50">
        <v>2.7761399999999998</v>
      </c>
      <c r="AU803" s="50">
        <v>4.5685500000000001</v>
      </c>
      <c r="AV803" s="50">
        <v>117.0348575</v>
      </c>
      <c r="AW803" s="50">
        <v>0</v>
      </c>
      <c r="AX803" s="50">
        <v>7.5260000000000016</v>
      </c>
      <c r="AY803" s="50">
        <v>72.137633333333326</v>
      </c>
      <c r="AZ803" s="51">
        <v>0</v>
      </c>
      <c r="BA803" s="49">
        <v>0</v>
      </c>
      <c r="BB803" s="49">
        <v>0</v>
      </c>
      <c r="BC803" s="50">
        <v>0</v>
      </c>
      <c r="BD803" s="50">
        <v>0</v>
      </c>
      <c r="BE803" s="51">
        <v>0</v>
      </c>
      <c r="BF803" s="38"/>
      <c r="BG803" s="38"/>
      <c r="BK803" s="38"/>
      <c r="BL803" s="38"/>
      <c r="BM803" s="38"/>
      <c r="BN803" s="38"/>
      <c r="BO803" s="38"/>
      <c r="BP803" s="38"/>
      <c r="BQ803" s="38"/>
      <c r="BR803" s="38"/>
      <c r="BS803" s="38"/>
      <c r="BT803" s="38"/>
      <c r="BU803" s="38"/>
      <c r="BY803" s="38"/>
      <c r="BZ803" s="38"/>
      <c r="CJ803" s="38"/>
    </row>
    <row r="804" spans="2:88" x14ac:dyDescent="0.25">
      <c r="B804" s="8">
        <v>802</v>
      </c>
      <c r="C804" s="9" t="s">
        <v>12433</v>
      </c>
      <c r="D804" s="9" t="s">
        <v>12467</v>
      </c>
      <c r="E804" s="49">
        <v>10.229039996511631</v>
      </c>
      <c r="F804" s="50">
        <v>9.9030288000000013</v>
      </c>
      <c r="G804" s="50">
        <v>16.56908</v>
      </c>
      <c r="H804" s="51">
        <v>15.569280000000003</v>
      </c>
      <c r="I804" s="50">
        <v>0</v>
      </c>
      <c r="J804" s="50">
        <v>0</v>
      </c>
      <c r="K804" s="50">
        <v>0</v>
      </c>
      <c r="L804" s="50">
        <v>0</v>
      </c>
      <c r="M804" s="49">
        <v>0</v>
      </c>
      <c r="N804" s="49">
        <v>2.7070817396444444</v>
      </c>
      <c r="O804" s="49">
        <v>2.6056919999999995</v>
      </c>
      <c r="P804" s="50">
        <v>0</v>
      </c>
      <c r="Q804" s="50">
        <v>0</v>
      </c>
      <c r="R804" s="50">
        <v>0</v>
      </c>
      <c r="S804" s="51">
        <v>0</v>
      </c>
      <c r="T804" s="50">
        <v>0</v>
      </c>
      <c r="U804" s="51">
        <v>17.482226666666673</v>
      </c>
      <c r="V804" s="51">
        <v>0</v>
      </c>
      <c r="W804" s="50">
        <v>0</v>
      </c>
      <c r="X804" s="49">
        <v>14.487660000000002</v>
      </c>
      <c r="Y804" s="51">
        <v>26.110344000000005</v>
      </c>
      <c r="Z804" s="52">
        <v>0</v>
      </c>
      <c r="AA804" s="52">
        <v>0</v>
      </c>
      <c r="AB804" s="52">
        <v>0</v>
      </c>
      <c r="AC804" s="52">
        <v>0</v>
      </c>
      <c r="AD804" s="52">
        <v>0</v>
      </c>
      <c r="AE804" s="50">
        <v>0</v>
      </c>
      <c r="AF804" s="50">
        <v>0</v>
      </c>
      <c r="AG804" s="50">
        <v>0</v>
      </c>
      <c r="AH804" s="50">
        <v>13.313985840000004</v>
      </c>
      <c r="AI804" s="52">
        <v>8.180473837037038</v>
      </c>
      <c r="AJ804" s="49">
        <v>0</v>
      </c>
      <c r="AK804" s="50">
        <v>21.348962962962965</v>
      </c>
      <c r="AL804" s="50">
        <v>33.684444444444445</v>
      </c>
      <c r="AM804" s="50">
        <v>8.4699999999999989</v>
      </c>
      <c r="AN804" s="50">
        <v>0</v>
      </c>
      <c r="AO804" s="50">
        <v>0</v>
      </c>
      <c r="AP804" s="50">
        <v>0</v>
      </c>
      <c r="AQ804" s="51">
        <v>0</v>
      </c>
      <c r="AR804" s="49">
        <v>20.891539999999999</v>
      </c>
      <c r="AS804" s="50">
        <v>2.7871621621621623</v>
      </c>
      <c r="AT804" s="50">
        <v>2.7761399999999998</v>
      </c>
      <c r="AU804" s="50">
        <v>6.0914000000000001</v>
      </c>
      <c r="AV804" s="50">
        <v>141.02379500000001</v>
      </c>
      <c r="AW804" s="50">
        <v>0</v>
      </c>
      <c r="AX804" s="50">
        <v>7.5260000000000016</v>
      </c>
      <c r="AY804" s="50">
        <v>72.137633333333326</v>
      </c>
      <c r="AZ804" s="51">
        <v>0</v>
      </c>
      <c r="BA804" s="49">
        <v>0</v>
      </c>
      <c r="BB804" s="49">
        <v>0</v>
      </c>
      <c r="BC804" s="50">
        <v>0</v>
      </c>
      <c r="BD804" s="50">
        <v>0</v>
      </c>
      <c r="BE804" s="51">
        <v>0</v>
      </c>
      <c r="BF804" s="38"/>
      <c r="BG804" s="38"/>
      <c r="BK804" s="38"/>
      <c r="BL804" s="38"/>
      <c r="BM804" s="38"/>
      <c r="BN804" s="38"/>
      <c r="BO804" s="38"/>
      <c r="BP804" s="38"/>
      <c r="BQ804" s="38"/>
      <c r="BR804" s="38"/>
      <c r="BS804" s="38"/>
      <c r="BT804" s="38"/>
      <c r="BU804" s="38"/>
      <c r="BY804" s="38"/>
      <c r="BZ804" s="38"/>
      <c r="CJ804" s="38"/>
    </row>
    <row r="805" spans="2:88" x14ac:dyDescent="0.25">
      <c r="B805" s="8">
        <v>803</v>
      </c>
      <c r="C805" s="9" t="s">
        <v>12433</v>
      </c>
      <c r="D805" s="9" t="s">
        <v>12468</v>
      </c>
      <c r="E805" s="49">
        <v>12.786299995639538</v>
      </c>
      <c r="F805" s="50">
        <v>12.378786000000002</v>
      </c>
      <c r="G805" s="50">
        <v>20.711349999999999</v>
      </c>
      <c r="H805" s="51">
        <v>19.461600000000004</v>
      </c>
      <c r="I805" s="50">
        <v>0</v>
      </c>
      <c r="J805" s="50">
        <v>0</v>
      </c>
      <c r="K805" s="50">
        <v>0</v>
      </c>
      <c r="L805" s="50">
        <v>0</v>
      </c>
      <c r="M805" s="49">
        <v>0</v>
      </c>
      <c r="N805" s="49">
        <v>2.7070817396444444</v>
      </c>
      <c r="O805" s="49">
        <v>2.6056919999999995</v>
      </c>
      <c r="P805" s="50">
        <v>0</v>
      </c>
      <c r="Q805" s="50">
        <v>0</v>
      </c>
      <c r="R805" s="50">
        <v>0</v>
      </c>
      <c r="S805" s="51">
        <v>0</v>
      </c>
      <c r="T805" s="50">
        <v>0</v>
      </c>
      <c r="U805" s="51">
        <v>17.482226666666673</v>
      </c>
      <c r="V805" s="51">
        <v>0</v>
      </c>
      <c r="W805" s="50">
        <v>0</v>
      </c>
      <c r="X805" s="49">
        <v>14.487660000000002</v>
      </c>
      <c r="Y805" s="51">
        <v>26.110344000000005</v>
      </c>
      <c r="Z805" s="52">
        <v>0</v>
      </c>
      <c r="AA805" s="52">
        <v>0</v>
      </c>
      <c r="AB805" s="52">
        <v>0</v>
      </c>
      <c r="AC805" s="52">
        <v>0</v>
      </c>
      <c r="AD805" s="52">
        <v>0</v>
      </c>
      <c r="AE805" s="50">
        <v>0</v>
      </c>
      <c r="AF805" s="50">
        <v>0</v>
      </c>
      <c r="AG805" s="50">
        <v>0</v>
      </c>
      <c r="AH805" s="50">
        <v>13.313985840000004</v>
      </c>
      <c r="AI805" s="52">
        <v>8.180473837037038</v>
      </c>
      <c r="AJ805" s="49">
        <v>0</v>
      </c>
      <c r="AK805" s="50">
        <v>26.686203703703704</v>
      </c>
      <c r="AL805" s="50">
        <v>42.105555555555554</v>
      </c>
      <c r="AM805" s="50">
        <v>10.587499999999999</v>
      </c>
      <c r="AN805" s="50">
        <v>0</v>
      </c>
      <c r="AO805" s="50">
        <v>0</v>
      </c>
      <c r="AP805" s="50">
        <v>0</v>
      </c>
      <c r="AQ805" s="51">
        <v>0</v>
      </c>
      <c r="AR805" s="49">
        <v>20.891539999999999</v>
      </c>
      <c r="AS805" s="50">
        <v>2.7871621621621623</v>
      </c>
      <c r="AT805" s="50">
        <v>2.7761399999999998</v>
      </c>
      <c r="AU805" s="50">
        <v>6.0914000000000001</v>
      </c>
      <c r="AV805" s="50">
        <v>141.02379500000001</v>
      </c>
      <c r="AW805" s="50">
        <v>0</v>
      </c>
      <c r="AX805" s="50">
        <v>7.5260000000000016</v>
      </c>
      <c r="AY805" s="50">
        <v>72.137633333333326</v>
      </c>
      <c r="AZ805" s="51">
        <v>0</v>
      </c>
      <c r="BA805" s="49">
        <v>0</v>
      </c>
      <c r="BB805" s="49">
        <v>0</v>
      </c>
      <c r="BC805" s="50">
        <v>0</v>
      </c>
      <c r="BD805" s="50">
        <v>0</v>
      </c>
      <c r="BE805" s="51">
        <v>0</v>
      </c>
      <c r="BF805" s="38"/>
      <c r="BG805" s="38"/>
      <c r="BK805" s="38"/>
      <c r="BL805" s="38"/>
      <c r="BM805" s="38"/>
      <c r="BN805" s="38"/>
      <c r="BO805" s="38"/>
      <c r="BP805" s="38"/>
      <c r="BQ805" s="38"/>
      <c r="BR805" s="38"/>
      <c r="BS805" s="38"/>
      <c r="BT805" s="38"/>
      <c r="BU805" s="38"/>
      <c r="BY805" s="38"/>
      <c r="BZ805" s="38"/>
      <c r="CJ805" s="38"/>
    </row>
    <row r="806" spans="2:88" x14ac:dyDescent="0.25">
      <c r="B806" s="8">
        <v>804</v>
      </c>
      <c r="C806" s="9" t="s">
        <v>12433</v>
      </c>
      <c r="D806" s="9" t="s">
        <v>12469</v>
      </c>
      <c r="E806" s="49">
        <v>15.343559994767446</v>
      </c>
      <c r="F806" s="50">
        <v>14.854543200000002</v>
      </c>
      <c r="G806" s="50">
        <v>24.853619999999999</v>
      </c>
      <c r="H806" s="51">
        <v>23.353920000000002</v>
      </c>
      <c r="I806" s="50">
        <v>0</v>
      </c>
      <c r="J806" s="50">
        <v>0</v>
      </c>
      <c r="K806" s="50">
        <v>0</v>
      </c>
      <c r="L806" s="50">
        <v>0</v>
      </c>
      <c r="M806" s="49">
        <v>0</v>
      </c>
      <c r="N806" s="49">
        <v>2.7070817396444444</v>
      </c>
      <c r="O806" s="49">
        <v>2.6056919999999995</v>
      </c>
      <c r="P806" s="50">
        <v>0</v>
      </c>
      <c r="Q806" s="50">
        <v>0</v>
      </c>
      <c r="R806" s="50">
        <v>0</v>
      </c>
      <c r="S806" s="51">
        <v>0</v>
      </c>
      <c r="T806" s="50">
        <v>0</v>
      </c>
      <c r="U806" s="51">
        <v>17.482226666666673</v>
      </c>
      <c r="V806" s="51">
        <v>0</v>
      </c>
      <c r="W806" s="50">
        <v>0</v>
      </c>
      <c r="X806" s="49">
        <v>14.487660000000002</v>
      </c>
      <c r="Y806" s="51">
        <v>26.110344000000005</v>
      </c>
      <c r="Z806" s="52">
        <v>0</v>
      </c>
      <c r="AA806" s="52">
        <v>0</v>
      </c>
      <c r="AB806" s="52">
        <v>0</v>
      </c>
      <c r="AC806" s="52">
        <v>0</v>
      </c>
      <c r="AD806" s="52">
        <v>0</v>
      </c>
      <c r="AE806" s="50">
        <v>0</v>
      </c>
      <c r="AF806" s="50">
        <v>0</v>
      </c>
      <c r="AG806" s="50">
        <v>0</v>
      </c>
      <c r="AH806" s="50">
        <v>13.313985840000004</v>
      </c>
      <c r="AI806" s="52">
        <v>8.180473837037038</v>
      </c>
      <c r="AJ806" s="49">
        <v>0</v>
      </c>
      <c r="AK806" s="50">
        <v>32.023444444444451</v>
      </c>
      <c r="AL806" s="50">
        <v>50.526666666666671</v>
      </c>
      <c r="AM806" s="50">
        <v>12.704999999999998</v>
      </c>
      <c r="AN806" s="50">
        <v>0</v>
      </c>
      <c r="AO806" s="50">
        <v>0</v>
      </c>
      <c r="AP806" s="50">
        <v>0</v>
      </c>
      <c r="AQ806" s="51">
        <v>0</v>
      </c>
      <c r="AR806" s="49">
        <v>20.891539999999999</v>
      </c>
      <c r="AS806" s="50">
        <v>2.7871621621621623</v>
      </c>
      <c r="AT806" s="50">
        <v>2.7761399999999998</v>
      </c>
      <c r="AU806" s="50">
        <v>7.6142500000000011</v>
      </c>
      <c r="AV806" s="50">
        <v>165.01273250000003</v>
      </c>
      <c r="AW806" s="50">
        <v>0</v>
      </c>
      <c r="AX806" s="50">
        <v>7.5260000000000016</v>
      </c>
      <c r="AY806" s="50">
        <v>72.137633333333326</v>
      </c>
      <c r="AZ806" s="51">
        <v>0</v>
      </c>
      <c r="BA806" s="49">
        <v>0</v>
      </c>
      <c r="BB806" s="49">
        <v>0</v>
      </c>
      <c r="BC806" s="50">
        <v>0</v>
      </c>
      <c r="BD806" s="50">
        <v>0</v>
      </c>
      <c r="BE806" s="51">
        <v>0</v>
      </c>
      <c r="BF806" s="38"/>
      <c r="BG806" s="38"/>
      <c r="BK806" s="38"/>
      <c r="BL806" s="38"/>
      <c r="BM806" s="38"/>
      <c r="BN806" s="38"/>
      <c r="BO806" s="38"/>
      <c r="BP806" s="38"/>
      <c r="BQ806" s="38"/>
      <c r="BR806" s="38"/>
      <c r="BS806" s="38"/>
      <c r="BT806" s="38"/>
      <c r="BU806" s="38"/>
      <c r="BY806" s="38"/>
      <c r="BZ806" s="38"/>
      <c r="CJ806" s="38"/>
    </row>
    <row r="807" spans="2:88" x14ac:dyDescent="0.25">
      <c r="B807" s="8">
        <v>805</v>
      </c>
      <c r="C807" s="9" t="s">
        <v>12433</v>
      </c>
      <c r="D807" s="9" t="s">
        <v>12470</v>
      </c>
      <c r="E807" s="49">
        <v>2.5572599991279077</v>
      </c>
      <c r="F807" s="50">
        <v>2.4757572000000003</v>
      </c>
      <c r="G807" s="50">
        <v>4.1422699999999999</v>
      </c>
      <c r="H807" s="51">
        <v>3.8923200000000007</v>
      </c>
      <c r="I807" s="50">
        <v>0</v>
      </c>
      <c r="J807" s="50">
        <v>0</v>
      </c>
      <c r="K807" s="50">
        <v>0</v>
      </c>
      <c r="L807" s="50">
        <v>0</v>
      </c>
      <c r="M807" s="49">
        <v>0</v>
      </c>
      <c r="N807" s="49">
        <v>1.6793607249066667</v>
      </c>
      <c r="O807" s="49">
        <v>0.86856399999999989</v>
      </c>
      <c r="P807" s="50">
        <v>0</v>
      </c>
      <c r="Q807" s="50">
        <v>0</v>
      </c>
      <c r="R807" s="50">
        <v>0</v>
      </c>
      <c r="S807" s="51">
        <v>0</v>
      </c>
      <c r="T807" s="50">
        <v>0</v>
      </c>
      <c r="U807" s="51">
        <v>6.4889666666666672</v>
      </c>
      <c r="V807" s="51">
        <v>0</v>
      </c>
      <c r="W807" s="50">
        <v>0</v>
      </c>
      <c r="X807" s="49">
        <v>4.8292200000000003</v>
      </c>
      <c r="Y807" s="51">
        <v>8.7034480000000016</v>
      </c>
      <c r="Z807" s="52">
        <v>0</v>
      </c>
      <c r="AA807" s="52">
        <v>0</v>
      </c>
      <c r="AB807" s="52">
        <v>0</v>
      </c>
      <c r="AC807" s="52">
        <v>0</v>
      </c>
      <c r="AD807" s="52">
        <v>0</v>
      </c>
      <c r="AE807" s="50">
        <v>0</v>
      </c>
      <c r="AF807" s="50">
        <v>0</v>
      </c>
      <c r="AG807" s="50">
        <v>0</v>
      </c>
      <c r="AH807" s="50">
        <v>4.4379952800000009</v>
      </c>
      <c r="AI807" s="52">
        <v>2.7468274666666663</v>
      </c>
      <c r="AJ807" s="49">
        <v>0</v>
      </c>
      <c r="AK807" s="50">
        <v>5.3372407407407412</v>
      </c>
      <c r="AL807" s="50">
        <v>8.4211111111111112</v>
      </c>
      <c r="AM807" s="50">
        <v>0</v>
      </c>
      <c r="AN807" s="50">
        <v>13.00461</v>
      </c>
      <c r="AO807" s="50">
        <v>2.3023255813953494</v>
      </c>
      <c r="AP807" s="50">
        <v>8.7079000000000004</v>
      </c>
      <c r="AQ807" s="51">
        <v>3.268333333333334</v>
      </c>
      <c r="AR807" s="49">
        <v>6.963846666666667</v>
      </c>
      <c r="AS807" s="50">
        <v>2.7871621621621623</v>
      </c>
      <c r="AT807" s="50">
        <v>0.92537999999999998</v>
      </c>
      <c r="AU807" s="50">
        <v>1.52285</v>
      </c>
      <c r="AV807" s="50">
        <v>39.011619166666669</v>
      </c>
      <c r="AW807" s="50">
        <v>0</v>
      </c>
      <c r="AX807" s="50">
        <v>2.508666666666667</v>
      </c>
      <c r="AY807" s="50">
        <v>18.113280000000007</v>
      </c>
      <c r="AZ807" s="51">
        <v>0</v>
      </c>
      <c r="BA807" s="49">
        <v>0</v>
      </c>
      <c r="BB807" s="49">
        <v>0</v>
      </c>
      <c r="BC807" s="50">
        <v>0</v>
      </c>
      <c r="BD807" s="50">
        <v>0</v>
      </c>
      <c r="BE807" s="51">
        <v>0</v>
      </c>
      <c r="BF807" s="38"/>
      <c r="BG807" s="38"/>
      <c r="BK807" s="38"/>
      <c r="BL807" s="38"/>
      <c r="BM807" s="38"/>
      <c r="BN807" s="38"/>
      <c r="BO807" s="38"/>
      <c r="BP807" s="38"/>
      <c r="BQ807" s="38"/>
      <c r="BR807" s="38"/>
      <c r="BS807" s="38"/>
      <c r="BT807" s="38"/>
      <c r="BU807" s="38"/>
      <c r="BY807" s="38"/>
      <c r="BZ807" s="38"/>
      <c r="CJ807" s="38"/>
    </row>
    <row r="808" spans="2:88" x14ac:dyDescent="0.25">
      <c r="B808" s="8">
        <v>806</v>
      </c>
      <c r="C808" s="9" t="s">
        <v>12433</v>
      </c>
      <c r="D808" s="9" t="s">
        <v>12471</v>
      </c>
      <c r="E808" s="49">
        <v>3.4096799988372104</v>
      </c>
      <c r="F808" s="50">
        <v>3.3010096000000004</v>
      </c>
      <c r="G808" s="50">
        <v>5.5230266666666665</v>
      </c>
      <c r="H808" s="51">
        <v>5.1897600000000006</v>
      </c>
      <c r="I808" s="50">
        <v>0</v>
      </c>
      <c r="J808" s="50">
        <v>0</v>
      </c>
      <c r="K808" s="50">
        <v>0</v>
      </c>
      <c r="L808" s="50">
        <v>0</v>
      </c>
      <c r="M808" s="49">
        <v>0</v>
      </c>
      <c r="N808" s="49">
        <v>1.6793607249066667</v>
      </c>
      <c r="O808" s="49">
        <v>0.86856399999999989</v>
      </c>
      <c r="P808" s="50">
        <v>0</v>
      </c>
      <c r="Q808" s="50">
        <v>0</v>
      </c>
      <c r="R808" s="50">
        <v>0</v>
      </c>
      <c r="S808" s="51">
        <v>0</v>
      </c>
      <c r="T808" s="50">
        <v>0</v>
      </c>
      <c r="U808" s="51">
        <v>6.4889666666666672</v>
      </c>
      <c r="V808" s="51">
        <v>0</v>
      </c>
      <c r="W808" s="50">
        <v>0</v>
      </c>
      <c r="X808" s="49">
        <v>4.8292200000000003</v>
      </c>
      <c r="Y808" s="51">
        <v>8.7034480000000016</v>
      </c>
      <c r="Z808" s="52">
        <v>0</v>
      </c>
      <c r="AA808" s="52">
        <v>0</v>
      </c>
      <c r="AB808" s="52">
        <v>0</v>
      </c>
      <c r="AC808" s="52">
        <v>0</v>
      </c>
      <c r="AD808" s="52">
        <v>0</v>
      </c>
      <c r="AE808" s="50">
        <v>0</v>
      </c>
      <c r="AF808" s="50">
        <v>0</v>
      </c>
      <c r="AG808" s="50">
        <v>0</v>
      </c>
      <c r="AH808" s="50">
        <v>4.4379952800000009</v>
      </c>
      <c r="AI808" s="52">
        <v>2.7468274666666663</v>
      </c>
      <c r="AJ808" s="49">
        <v>0</v>
      </c>
      <c r="AK808" s="50">
        <v>7.116320987654321</v>
      </c>
      <c r="AL808" s="50">
        <v>11.228148148148149</v>
      </c>
      <c r="AM808" s="50">
        <v>0</v>
      </c>
      <c r="AN808" s="50">
        <v>17.339479999999998</v>
      </c>
      <c r="AO808" s="50">
        <v>3.0697674418604657</v>
      </c>
      <c r="AP808" s="50">
        <v>11.610533333333334</v>
      </c>
      <c r="AQ808" s="51">
        <v>4.3577777777777786</v>
      </c>
      <c r="AR808" s="49">
        <v>6.963846666666667</v>
      </c>
      <c r="AS808" s="50">
        <v>2.7871621621621623</v>
      </c>
      <c r="AT808" s="50">
        <v>0.92537999999999998</v>
      </c>
      <c r="AU808" s="50">
        <v>2.0304666666666669</v>
      </c>
      <c r="AV808" s="50">
        <v>47.007931666666671</v>
      </c>
      <c r="AW808" s="50">
        <v>0</v>
      </c>
      <c r="AX808" s="50">
        <v>2.508666666666667</v>
      </c>
      <c r="AY808" s="50">
        <v>18.113280000000007</v>
      </c>
      <c r="AZ808" s="51">
        <v>0</v>
      </c>
      <c r="BA808" s="49">
        <v>0</v>
      </c>
      <c r="BB808" s="49">
        <v>0</v>
      </c>
      <c r="BC808" s="50">
        <v>0</v>
      </c>
      <c r="BD808" s="50">
        <v>0</v>
      </c>
      <c r="BE808" s="51">
        <v>0</v>
      </c>
      <c r="BF808" s="38"/>
      <c r="BG808" s="38"/>
      <c r="BK808" s="38"/>
      <c r="BL808" s="38"/>
      <c r="BM808" s="38"/>
      <c r="BN808" s="38"/>
      <c r="BO808" s="38"/>
      <c r="BP808" s="38"/>
      <c r="BQ808" s="38"/>
      <c r="BR808" s="38"/>
      <c r="BS808" s="38"/>
      <c r="BT808" s="38"/>
      <c r="BU808" s="38"/>
      <c r="BY808" s="38"/>
      <c r="BZ808" s="38"/>
      <c r="CJ808" s="38"/>
    </row>
    <row r="809" spans="2:88" x14ac:dyDescent="0.25">
      <c r="B809" s="8">
        <v>807</v>
      </c>
      <c r="C809" s="9" t="s">
        <v>12433</v>
      </c>
      <c r="D809" s="9" t="s">
        <v>12472</v>
      </c>
      <c r="E809" s="49">
        <v>4.2620999985465131</v>
      </c>
      <c r="F809" s="50">
        <v>4.1262620000000005</v>
      </c>
      <c r="G809" s="50">
        <v>6.9037833333333332</v>
      </c>
      <c r="H809" s="51">
        <v>6.4872000000000005</v>
      </c>
      <c r="I809" s="50">
        <v>0</v>
      </c>
      <c r="J809" s="50">
        <v>0</v>
      </c>
      <c r="K809" s="50">
        <v>0</v>
      </c>
      <c r="L809" s="50">
        <v>0</v>
      </c>
      <c r="M809" s="49">
        <v>0</v>
      </c>
      <c r="N809" s="49">
        <v>1.6793607249066667</v>
      </c>
      <c r="O809" s="49">
        <v>0.86856399999999989</v>
      </c>
      <c r="P809" s="50">
        <v>0</v>
      </c>
      <c r="Q809" s="50">
        <v>0</v>
      </c>
      <c r="R809" s="50">
        <v>0</v>
      </c>
      <c r="S809" s="51">
        <v>0</v>
      </c>
      <c r="T809" s="50">
        <v>0</v>
      </c>
      <c r="U809" s="51">
        <v>6.4889666666666672</v>
      </c>
      <c r="V809" s="51">
        <v>0</v>
      </c>
      <c r="W809" s="50">
        <v>0</v>
      </c>
      <c r="X809" s="49">
        <v>4.8292200000000003</v>
      </c>
      <c r="Y809" s="51">
        <v>8.7034480000000016</v>
      </c>
      <c r="Z809" s="52">
        <v>0</v>
      </c>
      <c r="AA809" s="52">
        <v>0</v>
      </c>
      <c r="AB809" s="52">
        <v>0</v>
      </c>
      <c r="AC809" s="52">
        <v>0</v>
      </c>
      <c r="AD809" s="52">
        <v>0</v>
      </c>
      <c r="AE809" s="50">
        <v>0</v>
      </c>
      <c r="AF809" s="50">
        <v>0</v>
      </c>
      <c r="AG809" s="50">
        <v>0</v>
      </c>
      <c r="AH809" s="50">
        <v>4.4379952800000009</v>
      </c>
      <c r="AI809" s="52">
        <v>2.7468274666666663</v>
      </c>
      <c r="AJ809" s="49">
        <v>0</v>
      </c>
      <c r="AK809" s="50">
        <v>8.8954012345679008</v>
      </c>
      <c r="AL809" s="50">
        <v>14.035185185185187</v>
      </c>
      <c r="AM809" s="50">
        <v>0</v>
      </c>
      <c r="AN809" s="50">
        <v>21.674349999999997</v>
      </c>
      <c r="AO809" s="50">
        <v>3.837209302325582</v>
      </c>
      <c r="AP809" s="50">
        <v>14.513166666666669</v>
      </c>
      <c r="AQ809" s="51">
        <v>5.4472222222222229</v>
      </c>
      <c r="AR809" s="49">
        <v>6.963846666666667</v>
      </c>
      <c r="AS809" s="50">
        <v>2.7871621621621623</v>
      </c>
      <c r="AT809" s="50">
        <v>0.92537999999999998</v>
      </c>
      <c r="AU809" s="50">
        <v>2.0304666666666669</v>
      </c>
      <c r="AV809" s="50">
        <v>47.007931666666671</v>
      </c>
      <c r="AW809" s="50">
        <v>0</v>
      </c>
      <c r="AX809" s="50">
        <v>2.508666666666667</v>
      </c>
      <c r="AY809" s="50">
        <v>18.113280000000007</v>
      </c>
      <c r="AZ809" s="51">
        <v>0</v>
      </c>
      <c r="BA809" s="49">
        <v>0</v>
      </c>
      <c r="BB809" s="49">
        <v>0</v>
      </c>
      <c r="BC809" s="50">
        <v>0</v>
      </c>
      <c r="BD809" s="50">
        <v>0</v>
      </c>
      <c r="BE809" s="51">
        <v>0</v>
      </c>
      <c r="BF809" s="38"/>
      <c r="BG809" s="38"/>
      <c r="BK809" s="38"/>
      <c r="BL809" s="38"/>
      <c r="BM809" s="38"/>
      <c r="BN809" s="38"/>
      <c r="BO809" s="38"/>
      <c r="BP809" s="38"/>
      <c r="BQ809" s="38"/>
      <c r="BR809" s="38"/>
      <c r="BS809" s="38"/>
      <c r="BT809" s="38"/>
      <c r="BU809" s="38"/>
      <c r="BY809" s="38"/>
      <c r="BZ809" s="38"/>
      <c r="CJ809" s="38"/>
    </row>
    <row r="810" spans="2:88" x14ac:dyDescent="0.25">
      <c r="B810" s="8">
        <v>808</v>
      </c>
      <c r="C810" s="9" t="s">
        <v>12433</v>
      </c>
      <c r="D810" s="9" t="s">
        <v>12473</v>
      </c>
      <c r="E810" s="49">
        <v>5.1145199982558154</v>
      </c>
      <c r="F810" s="50">
        <v>4.9515144000000006</v>
      </c>
      <c r="G810" s="50">
        <v>8.2845399999999998</v>
      </c>
      <c r="H810" s="51">
        <v>7.7846400000000013</v>
      </c>
      <c r="I810" s="50">
        <v>0</v>
      </c>
      <c r="J810" s="50">
        <v>0</v>
      </c>
      <c r="K810" s="50">
        <v>0</v>
      </c>
      <c r="L810" s="50">
        <v>0</v>
      </c>
      <c r="M810" s="49">
        <v>0</v>
      </c>
      <c r="N810" s="49">
        <v>1.6793607249066667</v>
      </c>
      <c r="O810" s="49">
        <v>0.86856399999999989</v>
      </c>
      <c r="P810" s="50">
        <v>0</v>
      </c>
      <c r="Q810" s="50">
        <v>0</v>
      </c>
      <c r="R810" s="50">
        <v>0</v>
      </c>
      <c r="S810" s="51">
        <v>0</v>
      </c>
      <c r="T810" s="50">
        <v>0</v>
      </c>
      <c r="U810" s="51">
        <v>6.4889666666666672</v>
      </c>
      <c r="V810" s="51">
        <v>0</v>
      </c>
      <c r="W810" s="50">
        <v>0</v>
      </c>
      <c r="X810" s="49">
        <v>4.8292200000000003</v>
      </c>
      <c r="Y810" s="51">
        <v>8.7034480000000016</v>
      </c>
      <c r="Z810" s="52">
        <v>0</v>
      </c>
      <c r="AA810" s="52">
        <v>0</v>
      </c>
      <c r="AB810" s="52">
        <v>0</v>
      </c>
      <c r="AC810" s="52">
        <v>0</v>
      </c>
      <c r="AD810" s="52">
        <v>0</v>
      </c>
      <c r="AE810" s="50">
        <v>0</v>
      </c>
      <c r="AF810" s="50">
        <v>0</v>
      </c>
      <c r="AG810" s="50">
        <v>0</v>
      </c>
      <c r="AH810" s="50">
        <v>4.4379952800000009</v>
      </c>
      <c r="AI810" s="52">
        <v>2.7468274666666663</v>
      </c>
      <c r="AJ810" s="49">
        <v>0</v>
      </c>
      <c r="AK810" s="50">
        <v>10.674481481481482</v>
      </c>
      <c r="AL810" s="50">
        <v>16.842222222222222</v>
      </c>
      <c r="AM810" s="50">
        <v>0</v>
      </c>
      <c r="AN810" s="50">
        <v>26.009219999999999</v>
      </c>
      <c r="AO810" s="50">
        <v>4.6046511627906987</v>
      </c>
      <c r="AP810" s="50">
        <v>17.415800000000001</v>
      </c>
      <c r="AQ810" s="51">
        <v>6.536666666666668</v>
      </c>
      <c r="AR810" s="49">
        <v>6.963846666666667</v>
      </c>
      <c r="AS810" s="50">
        <v>2.7871621621621623</v>
      </c>
      <c r="AT810" s="50">
        <v>0.92537999999999998</v>
      </c>
      <c r="AU810" s="50">
        <v>2.5380833333333337</v>
      </c>
      <c r="AV810" s="50">
        <v>55.004244166666666</v>
      </c>
      <c r="AW810" s="50">
        <v>0</v>
      </c>
      <c r="AX810" s="50">
        <v>2.508666666666667</v>
      </c>
      <c r="AY810" s="50">
        <v>18.113280000000007</v>
      </c>
      <c r="AZ810" s="51">
        <v>0</v>
      </c>
      <c r="BA810" s="49">
        <v>0</v>
      </c>
      <c r="BB810" s="49">
        <v>0</v>
      </c>
      <c r="BC810" s="50">
        <v>0</v>
      </c>
      <c r="BD810" s="50">
        <v>0</v>
      </c>
      <c r="BE810" s="51">
        <v>0</v>
      </c>
      <c r="BF810" s="38"/>
      <c r="BG810" s="38"/>
      <c r="BK810" s="38"/>
      <c r="BL810" s="38"/>
      <c r="BM810" s="38"/>
      <c r="BN810" s="38"/>
      <c r="BO810" s="38"/>
      <c r="BP810" s="38"/>
      <c r="BQ810" s="38"/>
      <c r="BR810" s="38"/>
      <c r="BS810" s="38"/>
      <c r="BT810" s="38"/>
      <c r="BU810" s="38"/>
      <c r="BY810" s="38"/>
      <c r="BZ810" s="38"/>
      <c r="CJ810" s="38"/>
    </row>
    <row r="811" spans="2:88" x14ac:dyDescent="0.25">
      <c r="B811" s="8">
        <v>809</v>
      </c>
      <c r="C811" s="9" t="s">
        <v>12433</v>
      </c>
      <c r="D811" s="9" t="s">
        <v>12474</v>
      </c>
      <c r="E811" s="49">
        <v>5.1145199982558154</v>
      </c>
      <c r="F811" s="50">
        <v>4.9515144000000006</v>
      </c>
      <c r="G811" s="50">
        <v>8.2845399999999998</v>
      </c>
      <c r="H811" s="51">
        <v>7.7846400000000013</v>
      </c>
      <c r="I811" s="50">
        <v>0</v>
      </c>
      <c r="J811" s="50">
        <v>0</v>
      </c>
      <c r="K811" s="50">
        <v>0</v>
      </c>
      <c r="L811" s="50">
        <v>0</v>
      </c>
      <c r="M811" s="49">
        <v>0</v>
      </c>
      <c r="N811" s="49">
        <v>2.1412299881066668</v>
      </c>
      <c r="O811" s="49">
        <v>1.7371279999999998</v>
      </c>
      <c r="P811" s="50">
        <v>0</v>
      </c>
      <c r="Q811" s="50">
        <v>0</v>
      </c>
      <c r="R811" s="50">
        <v>0</v>
      </c>
      <c r="S811" s="51">
        <v>0</v>
      </c>
      <c r="T811" s="50">
        <v>0</v>
      </c>
      <c r="U811" s="51">
        <v>16.348733333333335</v>
      </c>
      <c r="V811" s="51">
        <v>0</v>
      </c>
      <c r="W811" s="50">
        <v>0</v>
      </c>
      <c r="X811" s="49">
        <v>9.6584400000000006</v>
      </c>
      <c r="Y811" s="51">
        <v>17.406896000000003</v>
      </c>
      <c r="Z811" s="52">
        <v>0</v>
      </c>
      <c r="AA811" s="52">
        <v>0</v>
      </c>
      <c r="AB811" s="52">
        <v>0</v>
      </c>
      <c r="AC811" s="52">
        <v>0</v>
      </c>
      <c r="AD811" s="52">
        <v>0</v>
      </c>
      <c r="AE811" s="50">
        <v>0</v>
      </c>
      <c r="AF811" s="50">
        <v>0</v>
      </c>
      <c r="AG811" s="50">
        <v>0</v>
      </c>
      <c r="AH811" s="50">
        <v>8.8759905600000018</v>
      </c>
      <c r="AI811" s="52">
        <v>5.4636506518518519</v>
      </c>
      <c r="AJ811" s="49">
        <v>0</v>
      </c>
      <c r="AK811" s="50">
        <v>10.674481481481482</v>
      </c>
      <c r="AL811" s="50">
        <v>16.842222222222222</v>
      </c>
      <c r="AM811" s="50">
        <v>0</v>
      </c>
      <c r="AN811" s="50">
        <v>26.009219999999999</v>
      </c>
      <c r="AO811" s="50">
        <v>4.6046511627906987</v>
      </c>
      <c r="AP811" s="50">
        <v>17.415800000000001</v>
      </c>
      <c r="AQ811" s="51">
        <v>6.536666666666668</v>
      </c>
      <c r="AR811" s="49">
        <v>13.927693333333334</v>
      </c>
      <c r="AS811" s="50">
        <v>2.7871621621621623</v>
      </c>
      <c r="AT811" s="50">
        <v>1.85076</v>
      </c>
      <c r="AU811" s="50">
        <v>3.0457000000000001</v>
      </c>
      <c r="AV811" s="50">
        <v>78.023238333333339</v>
      </c>
      <c r="AW811" s="50">
        <v>0</v>
      </c>
      <c r="AX811" s="50">
        <v>5.0173333333333341</v>
      </c>
      <c r="AY811" s="50">
        <v>46.567216666666674</v>
      </c>
      <c r="AZ811" s="51">
        <v>0</v>
      </c>
      <c r="BA811" s="49">
        <v>0</v>
      </c>
      <c r="BB811" s="49">
        <v>0</v>
      </c>
      <c r="BC811" s="50">
        <v>0</v>
      </c>
      <c r="BD811" s="50">
        <v>0</v>
      </c>
      <c r="BE811" s="51">
        <v>0</v>
      </c>
      <c r="BF811" s="38"/>
      <c r="BG811" s="38"/>
      <c r="BK811" s="38"/>
      <c r="BL811" s="38"/>
      <c r="BM811" s="38"/>
      <c r="BN811" s="38"/>
      <c r="BO811" s="38"/>
      <c r="BP811" s="38"/>
      <c r="BQ811" s="38"/>
      <c r="BR811" s="38"/>
      <c r="BS811" s="38"/>
      <c r="BT811" s="38"/>
      <c r="BU811" s="38"/>
      <c r="BY811" s="38"/>
      <c r="BZ811" s="38"/>
      <c r="CJ811" s="38"/>
    </row>
    <row r="812" spans="2:88" x14ac:dyDescent="0.25">
      <c r="B812" s="8">
        <v>810</v>
      </c>
      <c r="C812" s="9" t="s">
        <v>12433</v>
      </c>
      <c r="D812" s="9" t="s">
        <v>12475</v>
      </c>
      <c r="E812" s="49">
        <v>6.8193599976744208</v>
      </c>
      <c r="F812" s="50">
        <v>6.6020192000000009</v>
      </c>
      <c r="G812" s="50">
        <v>11.046053333333333</v>
      </c>
      <c r="H812" s="51">
        <v>10.379520000000001</v>
      </c>
      <c r="I812" s="50">
        <v>0</v>
      </c>
      <c r="J812" s="50">
        <v>0</v>
      </c>
      <c r="K812" s="50">
        <v>0</v>
      </c>
      <c r="L812" s="50">
        <v>0</v>
      </c>
      <c r="M812" s="49">
        <v>0</v>
      </c>
      <c r="N812" s="49">
        <v>2.1412299881066668</v>
      </c>
      <c r="O812" s="49">
        <v>1.7371279999999998</v>
      </c>
      <c r="P812" s="50">
        <v>0</v>
      </c>
      <c r="Q812" s="50">
        <v>0</v>
      </c>
      <c r="R812" s="50">
        <v>0</v>
      </c>
      <c r="S812" s="51">
        <v>0</v>
      </c>
      <c r="T812" s="50">
        <v>0</v>
      </c>
      <c r="U812" s="51">
        <v>16.348733333333335</v>
      </c>
      <c r="V812" s="51">
        <v>0</v>
      </c>
      <c r="W812" s="50">
        <v>0</v>
      </c>
      <c r="X812" s="49">
        <v>9.6584400000000006</v>
      </c>
      <c r="Y812" s="51">
        <v>17.406896000000003</v>
      </c>
      <c r="Z812" s="52">
        <v>0</v>
      </c>
      <c r="AA812" s="52">
        <v>0</v>
      </c>
      <c r="AB812" s="52">
        <v>0</v>
      </c>
      <c r="AC812" s="52">
        <v>0</v>
      </c>
      <c r="AD812" s="52">
        <v>0</v>
      </c>
      <c r="AE812" s="50">
        <v>0</v>
      </c>
      <c r="AF812" s="50">
        <v>0</v>
      </c>
      <c r="AG812" s="50">
        <v>0</v>
      </c>
      <c r="AH812" s="50">
        <v>8.8759905600000018</v>
      </c>
      <c r="AI812" s="52">
        <v>5.4636506518518519</v>
      </c>
      <c r="AJ812" s="49">
        <v>0</v>
      </c>
      <c r="AK812" s="50">
        <v>14.232641975308642</v>
      </c>
      <c r="AL812" s="50">
        <v>22.456296296296298</v>
      </c>
      <c r="AM812" s="50">
        <v>0</v>
      </c>
      <c r="AN812" s="50">
        <v>34.678959999999996</v>
      </c>
      <c r="AO812" s="50">
        <v>6.1395348837209314</v>
      </c>
      <c r="AP812" s="50">
        <v>23.221066666666669</v>
      </c>
      <c r="AQ812" s="51">
        <v>8.7155555555555573</v>
      </c>
      <c r="AR812" s="49">
        <v>13.927693333333334</v>
      </c>
      <c r="AS812" s="50">
        <v>2.7871621621621623</v>
      </c>
      <c r="AT812" s="50">
        <v>1.85076</v>
      </c>
      <c r="AU812" s="50">
        <v>4.0609333333333337</v>
      </c>
      <c r="AV812" s="50">
        <v>94.015863333333343</v>
      </c>
      <c r="AW812" s="50">
        <v>0</v>
      </c>
      <c r="AX812" s="50">
        <v>5.0173333333333341</v>
      </c>
      <c r="AY812" s="50">
        <v>46.567216666666674</v>
      </c>
      <c r="AZ812" s="51">
        <v>0</v>
      </c>
      <c r="BA812" s="49">
        <v>0</v>
      </c>
      <c r="BB812" s="49">
        <v>0</v>
      </c>
      <c r="BC812" s="50">
        <v>0</v>
      </c>
      <c r="BD812" s="50">
        <v>0</v>
      </c>
      <c r="BE812" s="51">
        <v>0</v>
      </c>
      <c r="BF812" s="38"/>
      <c r="BG812" s="38"/>
      <c r="BK812" s="38"/>
      <c r="BL812" s="38"/>
      <c r="BM812" s="38"/>
      <c r="BN812" s="38"/>
      <c r="BO812" s="38"/>
      <c r="BP812" s="38"/>
      <c r="BQ812" s="38"/>
      <c r="BR812" s="38"/>
      <c r="BS812" s="38"/>
      <c r="BT812" s="38"/>
      <c r="BU812" s="38"/>
      <c r="BY812" s="38"/>
      <c r="BZ812" s="38"/>
      <c r="CJ812" s="38"/>
    </row>
    <row r="813" spans="2:88" x14ac:dyDescent="0.25">
      <c r="B813" s="8">
        <v>811</v>
      </c>
      <c r="C813" s="9" t="s">
        <v>12433</v>
      </c>
      <c r="D813" s="9" t="s">
        <v>12476</v>
      </c>
      <c r="E813" s="49">
        <v>8.5241999970930262</v>
      </c>
      <c r="F813" s="50">
        <v>8.2525240000000011</v>
      </c>
      <c r="G813" s="50">
        <v>13.807566666666666</v>
      </c>
      <c r="H813" s="51">
        <v>12.974400000000001</v>
      </c>
      <c r="I813" s="50">
        <v>0</v>
      </c>
      <c r="J813" s="50">
        <v>0</v>
      </c>
      <c r="K813" s="50">
        <v>0</v>
      </c>
      <c r="L813" s="50">
        <v>0</v>
      </c>
      <c r="M813" s="49">
        <v>0</v>
      </c>
      <c r="N813" s="49">
        <v>2.1412299881066668</v>
      </c>
      <c r="O813" s="49">
        <v>1.7371279999999998</v>
      </c>
      <c r="P813" s="50">
        <v>0</v>
      </c>
      <c r="Q813" s="50">
        <v>0</v>
      </c>
      <c r="R813" s="50">
        <v>0</v>
      </c>
      <c r="S813" s="51">
        <v>0</v>
      </c>
      <c r="T813" s="50">
        <v>0</v>
      </c>
      <c r="U813" s="51">
        <v>16.348733333333335</v>
      </c>
      <c r="V813" s="51">
        <v>0</v>
      </c>
      <c r="W813" s="50">
        <v>0</v>
      </c>
      <c r="X813" s="49">
        <v>9.6584400000000006</v>
      </c>
      <c r="Y813" s="51">
        <v>17.406896000000003</v>
      </c>
      <c r="Z813" s="52">
        <v>0</v>
      </c>
      <c r="AA813" s="52">
        <v>0</v>
      </c>
      <c r="AB813" s="52">
        <v>0</v>
      </c>
      <c r="AC813" s="52">
        <v>0</v>
      </c>
      <c r="AD813" s="52">
        <v>0</v>
      </c>
      <c r="AE813" s="50">
        <v>0</v>
      </c>
      <c r="AF813" s="50">
        <v>0</v>
      </c>
      <c r="AG813" s="50">
        <v>0</v>
      </c>
      <c r="AH813" s="50">
        <v>8.8759905600000018</v>
      </c>
      <c r="AI813" s="52">
        <v>5.4636506518518519</v>
      </c>
      <c r="AJ813" s="49">
        <v>0</v>
      </c>
      <c r="AK813" s="50">
        <v>17.790802469135802</v>
      </c>
      <c r="AL813" s="50">
        <v>28.070370370370373</v>
      </c>
      <c r="AM813" s="50">
        <v>0</v>
      </c>
      <c r="AN813" s="50">
        <v>43.348699999999994</v>
      </c>
      <c r="AO813" s="50">
        <v>7.674418604651164</v>
      </c>
      <c r="AP813" s="50">
        <v>29.026333333333337</v>
      </c>
      <c r="AQ813" s="51">
        <v>10.894444444444446</v>
      </c>
      <c r="AR813" s="49">
        <v>13.927693333333334</v>
      </c>
      <c r="AS813" s="50">
        <v>2.7871621621621623</v>
      </c>
      <c r="AT813" s="50">
        <v>1.85076</v>
      </c>
      <c r="AU813" s="50">
        <v>4.0609333333333337</v>
      </c>
      <c r="AV813" s="50">
        <v>94.015863333333343</v>
      </c>
      <c r="AW813" s="50">
        <v>0</v>
      </c>
      <c r="AX813" s="50">
        <v>5.0173333333333341</v>
      </c>
      <c r="AY813" s="50">
        <v>46.567216666666674</v>
      </c>
      <c r="AZ813" s="51">
        <v>0</v>
      </c>
      <c r="BA813" s="49">
        <v>0</v>
      </c>
      <c r="BB813" s="49">
        <v>0</v>
      </c>
      <c r="BC813" s="50">
        <v>0</v>
      </c>
      <c r="BD813" s="50">
        <v>0</v>
      </c>
      <c r="BE813" s="51">
        <v>0</v>
      </c>
      <c r="BF813" s="38"/>
      <c r="BG813" s="38"/>
      <c r="BK813" s="38"/>
      <c r="BL813" s="38"/>
      <c r="BM813" s="38"/>
      <c r="BN813" s="38"/>
      <c r="BO813" s="38"/>
      <c r="BP813" s="38"/>
      <c r="BQ813" s="38"/>
      <c r="BR813" s="38"/>
      <c r="BS813" s="38"/>
      <c r="BT813" s="38"/>
      <c r="BU813" s="38"/>
      <c r="BY813" s="38"/>
      <c r="BZ813" s="38"/>
      <c r="CJ813" s="38"/>
    </row>
    <row r="814" spans="2:88" x14ac:dyDescent="0.25">
      <c r="B814" s="8">
        <v>812</v>
      </c>
      <c r="C814" s="9" t="s">
        <v>12433</v>
      </c>
      <c r="D814" s="9" t="s">
        <v>12477</v>
      </c>
      <c r="E814" s="49">
        <v>10.229039996511631</v>
      </c>
      <c r="F814" s="50">
        <v>9.9030288000000013</v>
      </c>
      <c r="G814" s="50">
        <v>16.56908</v>
      </c>
      <c r="H814" s="51">
        <v>15.569280000000003</v>
      </c>
      <c r="I814" s="50">
        <v>0</v>
      </c>
      <c r="J814" s="50">
        <v>0</v>
      </c>
      <c r="K814" s="50">
        <v>0</v>
      </c>
      <c r="L814" s="50">
        <v>0</v>
      </c>
      <c r="M814" s="49">
        <v>0</v>
      </c>
      <c r="N814" s="49">
        <v>2.1412299881066668</v>
      </c>
      <c r="O814" s="49">
        <v>1.7371279999999998</v>
      </c>
      <c r="P814" s="50">
        <v>0</v>
      </c>
      <c r="Q814" s="50">
        <v>0</v>
      </c>
      <c r="R814" s="50">
        <v>0</v>
      </c>
      <c r="S814" s="51">
        <v>0</v>
      </c>
      <c r="T814" s="50">
        <v>0</v>
      </c>
      <c r="U814" s="51">
        <v>16.348733333333335</v>
      </c>
      <c r="V814" s="51">
        <v>0</v>
      </c>
      <c r="W814" s="50">
        <v>0</v>
      </c>
      <c r="X814" s="49">
        <v>9.6584400000000006</v>
      </c>
      <c r="Y814" s="51">
        <v>17.406896000000003</v>
      </c>
      <c r="Z814" s="52">
        <v>0</v>
      </c>
      <c r="AA814" s="52">
        <v>0</v>
      </c>
      <c r="AB814" s="52">
        <v>0</v>
      </c>
      <c r="AC814" s="52">
        <v>0</v>
      </c>
      <c r="AD814" s="52">
        <v>0</v>
      </c>
      <c r="AE814" s="50">
        <v>0</v>
      </c>
      <c r="AF814" s="50">
        <v>0</v>
      </c>
      <c r="AG814" s="50">
        <v>0</v>
      </c>
      <c r="AH814" s="50">
        <v>8.8759905600000018</v>
      </c>
      <c r="AI814" s="52">
        <v>5.4636506518518519</v>
      </c>
      <c r="AJ814" s="49">
        <v>0</v>
      </c>
      <c r="AK814" s="50">
        <v>21.348962962962965</v>
      </c>
      <c r="AL814" s="50">
        <v>33.684444444444445</v>
      </c>
      <c r="AM814" s="50">
        <v>0</v>
      </c>
      <c r="AN814" s="50">
        <v>52.018439999999998</v>
      </c>
      <c r="AO814" s="50">
        <v>9.2093023255813975</v>
      </c>
      <c r="AP814" s="50">
        <v>34.831600000000002</v>
      </c>
      <c r="AQ814" s="51">
        <v>13.073333333333336</v>
      </c>
      <c r="AR814" s="49">
        <v>13.927693333333334</v>
      </c>
      <c r="AS814" s="50">
        <v>2.7871621621621623</v>
      </c>
      <c r="AT814" s="50">
        <v>1.85076</v>
      </c>
      <c r="AU814" s="50">
        <v>5.0761666666666674</v>
      </c>
      <c r="AV814" s="50">
        <v>110.00848833333333</v>
      </c>
      <c r="AW814" s="50">
        <v>0</v>
      </c>
      <c r="AX814" s="50">
        <v>5.0173333333333341</v>
      </c>
      <c r="AY814" s="50">
        <v>46.567216666666674</v>
      </c>
      <c r="AZ814" s="51">
        <v>0</v>
      </c>
      <c r="BA814" s="49">
        <v>0</v>
      </c>
      <c r="BB814" s="49">
        <v>0</v>
      </c>
      <c r="BC814" s="50">
        <v>0</v>
      </c>
      <c r="BD814" s="50">
        <v>0</v>
      </c>
      <c r="BE814" s="51">
        <v>0</v>
      </c>
      <c r="BF814" s="38"/>
      <c r="BG814" s="38"/>
      <c r="BK814" s="38"/>
      <c r="BL814" s="38"/>
      <c r="BM814" s="38"/>
      <c r="BN814" s="38"/>
      <c r="BO814" s="38"/>
      <c r="BP814" s="38"/>
      <c r="BQ814" s="38"/>
      <c r="BR814" s="38"/>
      <c r="BS814" s="38"/>
      <c r="BT814" s="38"/>
      <c r="BU814" s="38"/>
      <c r="BY814" s="38"/>
      <c r="BZ814" s="38"/>
      <c r="CJ814" s="38"/>
    </row>
    <row r="815" spans="2:88" x14ac:dyDescent="0.25">
      <c r="B815" s="8">
        <v>813</v>
      </c>
      <c r="C815" s="9" t="s">
        <v>12433</v>
      </c>
      <c r="D815" s="9" t="s">
        <v>12478</v>
      </c>
      <c r="E815" s="49">
        <v>7.6717799973837231</v>
      </c>
      <c r="F815" s="50">
        <v>7.427271600000001</v>
      </c>
      <c r="G815" s="50">
        <v>12.42681</v>
      </c>
      <c r="H815" s="51">
        <v>11.676960000000001</v>
      </c>
      <c r="I815" s="50">
        <v>0</v>
      </c>
      <c r="J815" s="50">
        <v>0</v>
      </c>
      <c r="K815" s="50">
        <v>0</v>
      </c>
      <c r="L815" s="50">
        <v>0</v>
      </c>
      <c r="M815" s="49">
        <v>0</v>
      </c>
      <c r="N815" s="49">
        <v>2.7070817396444444</v>
      </c>
      <c r="O815" s="49">
        <v>2.6056919999999995</v>
      </c>
      <c r="P815" s="50">
        <v>0</v>
      </c>
      <c r="Q815" s="50">
        <v>0</v>
      </c>
      <c r="R815" s="50">
        <v>0</v>
      </c>
      <c r="S815" s="51">
        <v>0</v>
      </c>
      <c r="T815" s="50">
        <v>0</v>
      </c>
      <c r="U815" s="51">
        <v>17.482226666666673</v>
      </c>
      <c r="V815" s="51">
        <v>0</v>
      </c>
      <c r="W815" s="50">
        <v>0</v>
      </c>
      <c r="X815" s="49">
        <v>14.487660000000002</v>
      </c>
      <c r="Y815" s="51">
        <v>26.110344000000005</v>
      </c>
      <c r="Z815" s="52">
        <v>0</v>
      </c>
      <c r="AA815" s="52">
        <v>0</v>
      </c>
      <c r="AB815" s="52">
        <v>0</v>
      </c>
      <c r="AC815" s="52">
        <v>0</v>
      </c>
      <c r="AD815" s="52">
        <v>0</v>
      </c>
      <c r="AE815" s="50">
        <v>0</v>
      </c>
      <c r="AF815" s="50">
        <v>0</v>
      </c>
      <c r="AG815" s="50">
        <v>0</v>
      </c>
      <c r="AH815" s="50">
        <v>13.313985840000004</v>
      </c>
      <c r="AI815" s="52">
        <v>8.180473837037038</v>
      </c>
      <c r="AJ815" s="49">
        <v>0</v>
      </c>
      <c r="AK815" s="50">
        <v>16.011722222222225</v>
      </c>
      <c r="AL815" s="50">
        <v>25.263333333333335</v>
      </c>
      <c r="AM815" s="50">
        <v>0</v>
      </c>
      <c r="AN815" s="50">
        <v>39.013829999999999</v>
      </c>
      <c r="AO815" s="50">
        <v>6.9069767441860481</v>
      </c>
      <c r="AP815" s="50">
        <v>26.123699999999999</v>
      </c>
      <c r="AQ815" s="51">
        <v>9.8050000000000015</v>
      </c>
      <c r="AR815" s="49">
        <v>20.891539999999999</v>
      </c>
      <c r="AS815" s="50">
        <v>2.7871621621621623</v>
      </c>
      <c r="AT815" s="50">
        <v>2.7761399999999998</v>
      </c>
      <c r="AU815" s="50">
        <v>4.5685500000000001</v>
      </c>
      <c r="AV815" s="50">
        <v>117.0348575</v>
      </c>
      <c r="AW815" s="50">
        <v>0</v>
      </c>
      <c r="AX815" s="50">
        <v>7.5260000000000016</v>
      </c>
      <c r="AY815" s="50">
        <v>72.137633333333326</v>
      </c>
      <c r="AZ815" s="51">
        <v>0</v>
      </c>
      <c r="BA815" s="49">
        <v>0</v>
      </c>
      <c r="BB815" s="49">
        <v>0</v>
      </c>
      <c r="BC815" s="50">
        <v>0</v>
      </c>
      <c r="BD815" s="50">
        <v>0</v>
      </c>
      <c r="BE815" s="51">
        <v>0</v>
      </c>
      <c r="BF815" s="38"/>
      <c r="BG815" s="38"/>
      <c r="BK815" s="38"/>
      <c r="BL815" s="38"/>
      <c r="BM815" s="38"/>
      <c r="BN815" s="38"/>
      <c r="BO815" s="38"/>
      <c r="BP815" s="38"/>
      <c r="BQ815" s="38"/>
      <c r="BR815" s="38"/>
      <c r="BS815" s="38"/>
      <c r="BT815" s="38"/>
      <c r="BU815" s="38"/>
      <c r="BY815" s="38"/>
      <c r="BZ815" s="38"/>
      <c r="CJ815" s="38"/>
    </row>
    <row r="816" spans="2:88" x14ac:dyDescent="0.25">
      <c r="B816" s="8">
        <v>814</v>
      </c>
      <c r="C816" s="9" t="s">
        <v>12433</v>
      </c>
      <c r="D816" s="9" t="s">
        <v>12479</v>
      </c>
      <c r="E816" s="49">
        <v>10.229039996511631</v>
      </c>
      <c r="F816" s="50">
        <v>9.9030288000000013</v>
      </c>
      <c r="G816" s="50">
        <v>16.56908</v>
      </c>
      <c r="H816" s="51">
        <v>15.569280000000003</v>
      </c>
      <c r="I816" s="50">
        <v>0</v>
      </c>
      <c r="J816" s="50">
        <v>0</v>
      </c>
      <c r="K816" s="50">
        <v>0</v>
      </c>
      <c r="L816" s="50">
        <v>0</v>
      </c>
      <c r="M816" s="49">
        <v>0</v>
      </c>
      <c r="N816" s="49">
        <v>2.7070817396444444</v>
      </c>
      <c r="O816" s="49">
        <v>2.6056919999999995</v>
      </c>
      <c r="P816" s="50">
        <v>0</v>
      </c>
      <c r="Q816" s="50">
        <v>0</v>
      </c>
      <c r="R816" s="50">
        <v>0</v>
      </c>
      <c r="S816" s="51">
        <v>0</v>
      </c>
      <c r="T816" s="50">
        <v>0</v>
      </c>
      <c r="U816" s="51">
        <v>17.482226666666673</v>
      </c>
      <c r="V816" s="51">
        <v>0</v>
      </c>
      <c r="W816" s="50">
        <v>0</v>
      </c>
      <c r="X816" s="49">
        <v>14.487660000000002</v>
      </c>
      <c r="Y816" s="51">
        <v>26.110344000000005</v>
      </c>
      <c r="Z816" s="52">
        <v>0</v>
      </c>
      <c r="AA816" s="52">
        <v>0</v>
      </c>
      <c r="AB816" s="52">
        <v>0</v>
      </c>
      <c r="AC816" s="52">
        <v>0</v>
      </c>
      <c r="AD816" s="52">
        <v>0</v>
      </c>
      <c r="AE816" s="50">
        <v>0</v>
      </c>
      <c r="AF816" s="50">
        <v>0</v>
      </c>
      <c r="AG816" s="50">
        <v>0</v>
      </c>
      <c r="AH816" s="50">
        <v>13.313985840000004</v>
      </c>
      <c r="AI816" s="52">
        <v>8.180473837037038</v>
      </c>
      <c r="AJ816" s="49">
        <v>0</v>
      </c>
      <c r="AK816" s="50">
        <v>21.348962962962965</v>
      </c>
      <c r="AL816" s="50">
        <v>33.684444444444445</v>
      </c>
      <c r="AM816" s="50">
        <v>0</v>
      </c>
      <c r="AN816" s="50">
        <v>52.018439999999998</v>
      </c>
      <c r="AO816" s="50">
        <v>9.2093023255813975</v>
      </c>
      <c r="AP816" s="50">
        <v>34.831600000000002</v>
      </c>
      <c r="AQ816" s="51">
        <v>13.073333333333336</v>
      </c>
      <c r="AR816" s="49">
        <v>20.891539999999999</v>
      </c>
      <c r="AS816" s="50">
        <v>2.7871621621621623</v>
      </c>
      <c r="AT816" s="50">
        <v>2.7761399999999998</v>
      </c>
      <c r="AU816" s="50">
        <v>6.0914000000000001</v>
      </c>
      <c r="AV816" s="50">
        <v>141.02379500000001</v>
      </c>
      <c r="AW816" s="50">
        <v>0</v>
      </c>
      <c r="AX816" s="50">
        <v>7.5260000000000016</v>
      </c>
      <c r="AY816" s="50">
        <v>72.137633333333326</v>
      </c>
      <c r="AZ816" s="51">
        <v>0</v>
      </c>
      <c r="BA816" s="49">
        <v>0</v>
      </c>
      <c r="BB816" s="49">
        <v>0</v>
      </c>
      <c r="BC816" s="50">
        <v>0</v>
      </c>
      <c r="BD816" s="50">
        <v>0</v>
      </c>
      <c r="BE816" s="51">
        <v>0</v>
      </c>
      <c r="BF816" s="38"/>
      <c r="BG816" s="38"/>
      <c r="BK816" s="38"/>
      <c r="BL816" s="38"/>
      <c r="BM816" s="38"/>
      <c r="BN816" s="38"/>
      <c r="BO816" s="38"/>
      <c r="BP816" s="38"/>
      <c r="BQ816" s="38"/>
      <c r="BR816" s="38"/>
      <c r="BS816" s="38"/>
      <c r="BT816" s="38"/>
      <c r="BU816" s="38"/>
      <c r="BY816" s="38"/>
      <c r="BZ816" s="38"/>
      <c r="CJ816" s="38"/>
    </row>
    <row r="817" spans="2:88" x14ac:dyDescent="0.25">
      <c r="B817" s="8">
        <v>815</v>
      </c>
      <c r="C817" s="9" t="s">
        <v>12433</v>
      </c>
      <c r="D817" s="9" t="s">
        <v>12480</v>
      </c>
      <c r="E817" s="49">
        <v>12.786299995639538</v>
      </c>
      <c r="F817" s="50">
        <v>12.378786000000002</v>
      </c>
      <c r="G817" s="50">
        <v>20.711349999999999</v>
      </c>
      <c r="H817" s="51">
        <v>19.461600000000004</v>
      </c>
      <c r="I817" s="50">
        <v>0</v>
      </c>
      <c r="J817" s="50">
        <v>0</v>
      </c>
      <c r="K817" s="50">
        <v>0</v>
      </c>
      <c r="L817" s="50">
        <v>0</v>
      </c>
      <c r="M817" s="49">
        <v>0</v>
      </c>
      <c r="N817" s="49">
        <v>2.7070817396444444</v>
      </c>
      <c r="O817" s="49">
        <v>2.6056919999999995</v>
      </c>
      <c r="P817" s="50">
        <v>0</v>
      </c>
      <c r="Q817" s="50">
        <v>0</v>
      </c>
      <c r="R817" s="50">
        <v>0</v>
      </c>
      <c r="S817" s="51">
        <v>0</v>
      </c>
      <c r="T817" s="50">
        <v>0</v>
      </c>
      <c r="U817" s="51">
        <v>17.482226666666673</v>
      </c>
      <c r="V817" s="51">
        <v>0</v>
      </c>
      <c r="W817" s="50">
        <v>0</v>
      </c>
      <c r="X817" s="49">
        <v>14.487660000000002</v>
      </c>
      <c r="Y817" s="51">
        <v>26.110344000000005</v>
      </c>
      <c r="Z817" s="52">
        <v>0</v>
      </c>
      <c r="AA817" s="52">
        <v>0</v>
      </c>
      <c r="AB817" s="52">
        <v>0</v>
      </c>
      <c r="AC817" s="52">
        <v>0</v>
      </c>
      <c r="AD817" s="52">
        <v>0</v>
      </c>
      <c r="AE817" s="50">
        <v>0</v>
      </c>
      <c r="AF817" s="50">
        <v>0</v>
      </c>
      <c r="AG817" s="50">
        <v>0</v>
      </c>
      <c r="AH817" s="50">
        <v>13.313985840000004</v>
      </c>
      <c r="AI817" s="52">
        <v>8.180473837037038</v>
      </c>
      <c r="AJ817" s="49">
        <v>0</v>
      </c>
      <c r="AK817" s="50">
        <v>26.686203703703704</v>
      </c>
      <c r="AL817" s="50">
        <v>42.105555555555554</v>
      </c>
      <c r="AM817" s="50">
        <v>0</v>
      </c>
      <c r="AN817" s="50">
        <v>65.023049999999998</v>
      </c>
      <c r="AO817" s="50">
        <v>11.511627906976747</v>
      </c>
      <c r="AP817" s="50">
        <v>43.539500000000004</v>
      </c>
      <c r="AQ817" s="51">
        <v>16.341666666666669</v>
      </c>
      <c r="AR817" s="49">
        <v>20.891539999999999</v>
      </c>
      <c r="AS817" s="50">
        <v>2.7871621621621623</v>
      </c>
      <c r="AT817" s="50">
        <v>2.7761399999999998</v>
      </c>
      <c r="AU817" s="50">
        <v>6.0914000000000001</v>
      </c>
      <c r="AV817" s="50">
        <v>141.02379500000001</v>
      </c>
      <c r="AW817" s="50">
        <v>0</v>
      </c>
      <c r="AX817" s="50">
        <v>7.5260000000000016</v>
      </c>
      <c r="AY817" s="50">
        <v>72.137633333333326</v>
      </c>
      <c r="AZ817" s="51">
        <v>0</v>
      </c>
      <c r="BA817" s="49">
        <v>0</v>
      </c>
      <c r="BB817" s="49">
        <v>0</v>
      </c>
      <c r="BC817" s="50">
        <v>0</v>
      </c>
      <c r="BD817" s="50">
        <v>0</v>
      </c>
      <c r="BE817" s="51">
        <v>0</v>
      </c>
      <c r="BF817" s="38"/>
      <c r="BG817" s="38"/>
      <c r="BK817" s="38"/>
      <c r="BL817" s="38"/>
      <c r="BM817" s="38"/>
      <c r="BN817" s="38"/>
      <c r="BO817" s="38"/>
      <c r="BP817" s="38"/>
      <c r="BQ817" s="38"/>
      <c r="BR817" s="38"/>
      <c r="BS817" s="38"/>
      <c r="BT817" s="38"/>
      <c r="BU817" s="38"/>
      <c r="BY817" s="38"/>
      <c r="BZ817" s="38"/>
      <c r="CJ817" s="38"/>
    </row>
    <row r="818" spans="2:88" x14ac:dyDescent="0.25">
      <c r="B818" s="8">
        <v>816</v>
      </c>
      <c r="C818" s="9" t="s">
        <v>12433</v>
      </c>
      <c r="D818" s="9" t="s">
        <v>12481</v>
      </c>
      <c r="E818" s="49">
        <v>15.343559994767446</v>
      </c>
      <c r="F818" s="50">
        <v>14.854543200000002</v>
      </c>
      <c r="G818" s="50">
        <v>24.853619999999999</v>
      </c>
      <c r="H818" s="51">
        <v>23.353920000000002</v>
      </c>
      <c r="I818" s="50">
        <v>0</v>
      </c>
      <c r="J818" s="50">
        <v>0</v>
      </c>
      <c r="K818" s="50">
        <v>0</v>
      </c>
      <c r="L818" s="50">
        <v>0</v>
      </c>
      <c r="M818" s="49">
        <v>0</v>
      </c>
      <c r="N818" s="49">
        <v>2.7070817396444444</v>
      </c>
      <c r="O818" s="49">
        <v>2.6056919999999995</v>
      </c>
      <c r="P818" s="50">
        <v>0</v>
      </c>
      <c r="Q818" s="50">
        <v>0</v>
      </c>
      <c r="R818" s="50">
        <v>0</v>
      </c>
      <c r="S818" s="51">
        <v>0</v>
      </c>
      <c r="T818" s="50">
        <v>0</v>
      </c>
      <c r="U818" s="51">
        <v>17.482226666666673</v>
      </c>
      <c r="V818" s="51">
        <v>0</v>
      </c>
      <c r="W818" s="50">
        <v>0</v>
      </c>
      <c r="X818" s="49">
        <v>14.487660000000002</v>
      </c>
      <c r="Y818" s="51">
        <v>26.110344000000005</v>
      </c>
      <c r="Z818" s="52">
        <v>0</v>
      </c>
      <c r="AA818" s="52">
        <v>0</v>
      </c>
      <c r="AB818" s="52">
        <v>0</v>
      </c>
      <c r="AC818" s="52">
        <v>0</v>
      </c>
      <c r="AD818" s="52">
        <v>0</v>
      </c>
      <c r="AE818" s="50">
        <v>0</v>
      </c>
      <c r="AF818" s="50">
        <v>0</v>
      </c>
      <c r="AG818" s="50">
        <v>0</v>
      </c>
      <c r="AH818" s="50">
        <v>13.313985840000004</v>
      </c>
      <c r="AI818" s="52">
        <v>8.180473837037038</v>
      </c>
      <c r="AJ818" s="49">
        <v>0</v>
      </c>
      <c r="AK818" s="50">
        <v>32.023444444444451</v>
      </c>
      <c r="AL818" s="50">
        <v>50.526666666666671</v>
      </c>
      <c r="AM818" s="50">
        <v>0</v>
      </c>
      <c r="AN818" s="50">
        <v>78.027659999999997</v>
      </c>
      <c r="AO818" s="50">
        <v>13.813953488372096</v>
      </c>
      <c r="AP818" s="50">
        <v>52.247399999999999</v>
      </c>
      <c r="AQ818" s="51">
        <v>19.610000000000003</v>
      </c>
      <c r="AR818" s="49">
        <v>20.891539999999999</v>
      </c>
      <c r="AS818" s="50">
        <v>2.7871621621621623</v>
      </c>
      <c r="AT818" s="50">
        <v>2.7761399999999998</v>
      </c>
      <c r="AU818" s="50">
        <v>7.6142500000000011</v>
      </c>
      <c r="AV818" s="50">
        <v>165.01273250000003</v>
      </c>
      <c r="AW818" s="50">
        <v>0</v>
      </c>
      <c r="AX818" s="50">
        <v>7.5260000000000016</v>
      </c>
      <c r="AY818" s="50">
        <v>72.137633333333326</v>
      </c>
      <c r="AZ818" s="51">
        <v>0</v>
      </c>
      <c r="BA818" s="49">
        <v>0</v>
      </c>
      <c r="BB818" s="49">
        <v>0</v>
      </c>
      <c r="BC818" s="50">
        <v>0</v>
      </c>
      <c r="BD818" s="50">
        <v>0</v>
      </c>
      <c r="BE818" s="51">
        <v>0</v>
      </c>
      <c r="BF818" s="38"/>
      <c r="BG818" s="38"/>
      <c r="BK818" s="38"/>
      <c r="BL818" s="38"/>
      <c r="BM818" s="38"/>
      <c r="BN818" s="38"/>
      <c r="BO818" s="38"/>
      <c r="BP818" s="38"/>
      <c r="BQ818" s="38"/>
      <c r="BR818" s="38"/>
      <c r="BS818" s="38"/>
      <c r="BT818" s="38"/>
      <c r="BU818" s="38"/>
      <c r="BY818" s="38"/>
      <c r="BZ818" s="38"/>
      <c r="CJ818" s="38"/>
    </row>
    <row r="819" spans="2:88" x14ac:dyDescent="0.25">
      <c r="B819" s="8">
        <v>817</v>
      </c>
      <c r="C819" s="9" t="s">
        <v>12433</v>
      </c>
      <c r="D819" s="9" t="s">
        <v>12482</v>
      </c>
      <c r="E819" s="49">
        <v>2.5572599991279077</v>
      </c>
      <c r="F819" s="50">
        <v>2.4757572000000003</v>
      </c>
      <c r="G819" s="50">
        <v>4.1422699999999999</v>
      </c>
      <c r="H819" s="51">
        <v>3.8923200000000007</v>
      </c>
      <c r="I819" s="50">
        <v>0</v>
      </c>
      <c r="J819" s="50">
        <v>0</v>
      </c>
      <c r="K819" s="50">
        <v>0</v>
      </c>
      <c r="L819" s="50">
        <v>0</v>
      </c>
      <c r="M819" s="49">
        <v>0</v>
      </c>
      <c r="N819" s="49">
        <v>1.6793607249066667</v>
      </c>
      <c r="O819" s="49">
        <v>0.86856399999999989</v>
      </c>
      <c r="P819" s="50">
        <v>0</v>
      </c>
      <c r="Q819" s="50">
        <v>0</v>
      </c>
      <c r="R819" s="50">
        <v>0</v>
      </c>
      <c r="S819" s="51">
        <v>0</v>
      </c>
      <c r="T819" s="50">
        <v>0</v>
      </c>
      <c r="U819" s="51">
        <v>6.4889666666666672</v>
      </c>
      <c r="V819" s="51">
        <v>0</v>
      </c>
      <c r="W819" s="50">
        <v>0</v>
      </c>
      <c r="X819" s="49">
        <v>4.8292200000000003</v>
      </c>
      <c r="Y819" s="51">
        <v>8.7034480000000016</v>
      </c>
      <c r="Z819" s="52">
        <v>0</v>
      </c>
      <c r="AA819" s="52">
        <v>0</v>
      </c>
      <c r="AB819" s="52">
        <v>0</v>
      </c>
      <c r="AC819" s="52">
        <v>0</v>
      </c>
      <c r="AD819" s="52">
        <v>0</v>
      </c>
      <c r="AE819" s="50">
        <v>0</v>
      </c>
      <c r="AF819" s="50">
        <v>0</v>
      </c>
      <c r="AG819" s="50">
        <v>0</v>
      </c>
      <c r="AH819" s="50">
        <v>4.4379952800000009</v>
      </c>
      <c r="AI819" s="52">
        <v>2.7468274666666663</v>
      </c>
      <c r="AJ819" s="49">
        <v>0</v>
      </c>
      <c r="AK819" s="50">
        <v>5.1431592592592592</v>
      </c>
      <c r="AL819" s="50">
        <v>10.252555555555555</v>
      </c>
      <c r="AM819" s="50">
        <v>8.4699999999999989</v>
      </c>
      <c r="AN819" s="50">
        <v>0</v>
      </c>
      <c r="AO819" s="50">
        <v>0</v>
      </c>
      <c r="AP819" s="50">
        <v>0</v>
      </c>
      <c r="AQ819" s="51">
        <v>0</v>
      </c>
      <c r="AR819" s="49">
        <v>6.963846666666667</v>
      </c>
      <c r="AS819" s="50">
        <v>2.7871621621621623</v>
      </c>
      <c r="AT819" s="50">
        <v>0.92537999999999998</v>
      </c>
      <c r="AU819" s="50">
        <v>1.52285</v>
      </c>
      <c r="AV819" s="50">
        <v>38.29084816666667</v>
      </c>
      <c r="AW819" s="50">
        <v>0</v>
      </c>
      <c r="AX819" s="50">
        <v>2.508666666666667</v>
      </c>
      <c r="AY819" s="50">
        <v>18.113280000000007</v>
      </c>
      <c r="AZ819" s="51">
        <v>0</v>
      </c>
      <c r="BA819" s="49">
        <v>0</v>
      </c>
      <c r="BB819" s="49">
        <v>0</v>
      </c>
      <c r="BC819" s="50">
        <v>0</v>
      </c>
      <c r="BD819" s="50">
        <v>0</v>
      </c>
      <c r="BE819" s="51">
        <v>0</v>
      </c>
      <c r="BF819" s="38"/>
      <c r="BG819" s="38"/>
      <c r="BK819" s="38"/>
      <c r="BL819" s="38"/>
      <c r="BM819" s="38"/>
      <c r="BN819" s="38"/>
      <c r="BO819" s="38"/>
      <c r="BP819" s="38"/>
      <c r="BQ819" s="38"/>
      <c r="BR819" s="38"/>
      <c r="BS819" s="38"/>
      <c r="BT819" s="38"/>
      <c r="BU819" s="38"/>
      <c r="BY819" s="38"/>
      <c r="BZ819" s="38"/>
      <c r="CJ819" s="38"/>
    </row>
    <row r="820" spans="2:88" x14ac:dyDescent="0.25">
      <c r="B820" s="8">
        <v>818</v>
      </c>
      <c r="C820" s="9" t="s">
        <v>12433</v>
      </c>
      <c r="D820" s="9" t="s">
        <v>12483</v>
      </c>
      <c r="E820" s="49">
        <v>3.4096799988372104</v>
      </c>
      <c r="F820" s="50">
        <v>3.3010096000000004</v>
      </c>
      <c r="G820" s="50">
        <v>5.5230266666666665</v>
      </c>
      <c r="H820" s="51">
        <v>5.1897600000000006</v>
      </c>
      <c r="I820" s="50">
        <v>0</v>
      </c>
      <c r="J820" s="50">
        <v>0</v>
      </c>
      <c r="K820" s="50">
        <v>0</v>
      </c>
      <c r="L820" s="50">
        <v>0</v>
      </c>
      <c r="M820" s="49">
        <v>0</v>
      </c>
      <c r="N820" s="49">
        <v>1.6793607249066667</v>
      </c>
      <c r="O820" s="49">
        <v>0.86856399999999989</v>
      </c>
      <c r="P820" s="50">
        <v>0</v>
      </c>
      <c r="Q820" s="50">
        <v>0</v>
      </c>
      <c r="R820" s="50">
        <v>0</v>
      </c>
      <c r="S820" s="51">
        <v>0</v>
      </c>
      <c r="T820" s="50">
        <v>0</v>
      </c>
      <c r="U820" s="51">
        <v>6.4889666666666672</v>
      </c>
      <c r="V820" s="51">
        <v>0</v>
      </c>
      <c r="W820" s="50">
        <v>0</v>
      </c>
      <c r="X820" s="49">
        <v>4.8292200000000003</v>
      </c>
      <c r="Y820" s="51">
        <v>8.7034480000000016</v>
      </c>
      <c r="Z820" s="52">
        <v>0</v>
      </c>
      <c r="AA820" s="52">
        <v>0</v>
      </c>
      <c r="AB820" s="52">
        <v>0</v>
      </c>
      <c r="AC820" s="52">
        <v>0</v>
      </c>
      <c r="AD820" s="52">
        <v>0</v>
      </c>
      <c r="AE820" s="50">
        <v>0</v>
      </c>
      <c r="AF820" s="50">
        <v>0</v>
      </c>
      <c r="AG820" s="50">
        <v>0</v>
      </c>
      <c r="AH820" s="50">
        <v>4.4379952800000009</v>
      </c>
      <c r="AI820" s="52">
        <v>2.7468274666666663</v>
      </c>
      <c r="AJ820" s="49">
        <v>0</v>
      </c>
      <c r="AK820" s="50">
        <v>6.8575456790123459</v>
      </c>
      <c r="AL820" s="50">
        <v>13.670074074074073</v>
      </c>
      <c r="AM820" s="50">
        <v>11.293333333333333</v>
      </c>
      <c r="AN820" s="50">
        <v>0</v>
      </c>
      <c r="AO820" s="50">
        <v>0</v>
      </c>
      <c r="AP820" s="50">
        <v>0</v>
      </c>
      <c r="AQ820" s="51">
        <v>0</v>
      </c>
      <c r="AR820" s="49">
        <v>6.963846666666667</v>
      </c>
      <c r="AS820" s="50">
        <v>2.7871621621621623</v>
      </c>
      <c r="AT820" s="50">
        <v>0.92537999999999998</v>
      </c>
      <c r="AU820" s="50">
        <v>2.0304666666666669</v>
      </c>
      <c r="AV820" s="50">
        <v>46.22899677777778</v>
      </c>
      <c r="AW820" s="50">
        <v>0</v>
      </c>
      <c r="AX820" s="50">
        <v>2.508666666666667</v>
      </c>
      <c r="AY820" s="50">
        <v>18.113280000000007</v>
      </c>
      <c r="AZ820" s="51">
        <v>0</v>
      </c>
      <c r="BA820" s="49">
        <v>0</v>
      </c>
      <c r="BB820" s="49">
        <v>0</v>
      </c>
      <c r="BC820" s="50">
        <v>0</v>
      </c>
      <c r="BD820" s="50">
        <v>0</v>
      </c>
      <c r="BE820" s="51">
        <v>0</v>
      </c>
      <c r="BF820" s="38"/>
      <c r="BG820" s="38"/>
      <c r="BK820" s="38"/>
      <c r="BL820" s="38"/>
      <c r="BM820" s="38"/>
      <c r="BN820" s="38"/>
      <c r="BO820" s="38"/>
      <c r="BP820" s="38"/>
      <c r="BQ820" s="38"/>
      <c r="BR820" s="38"/>
      <c r="BS820" s="38"/>
      <c r="BT820" s="38"/>
      <c r="BU820" s="38"/>
      <c r="BY820" s="38"/>
      <c r="BZ820" s="38"/>
      <c r="CJ820" s="38"/>
    </row>
    <row r="821" spans="2:88" x14ac:dyDescent="0.25">
      <c r="B821" s="8">
        <v>819</v>
      </c>
      <c r="C821" s="9" t="s">
        <v>12433</v>
      </c>
      <c r="D821" s="9" t="s">
        <v>12484</v>
      </c>
      <c r="E821" s="49">
        <v>4.2620999985465131</v>
      </c>
      <c r="F821" s="50">
        <v>4.1262620000000005</v>
      </c>
      <c r="G821" s="50">
        <v>6.9037833333333332</v>
      </c>
      <c r="H821" s="51">
        <v>6.4872000000000005</v>
      </c>
      <c r="I821" s="50">
        <v>0</v>
      </c>
      <c r="J821" s="50">
        <v>0</v>
      </c>
      <c r="K821" s="50">
        <v>0</v>
      </c>
      <c r="L821" s="50">
        <v>0</v>
      </c>
      <c r="M821" s="49">
        <v>0</v>
      </c>
      <c r="N821" s="49">
        <v>1.6793607249066667</v>
      </c>
      <c r="O821" s="49">
        <v>0.86856399999999989</v>
      </c>
      <c r="P821" s="50">
        <v>0</v>
      </c>
      <c r="Q821" s="50">
        <v>0</v>
      </c>
      <c r="R821" s="50">
        <v>0</v>
      </c>
      <c r="S821" s="51">
        <v>0</v>
      </c>
      <c r="T821" s="50">
        <v>0</v>
      </c>
      <c r="U821" s="51">
        <v>6.4889666666666672</v>
      </c>
      <c r="V821" s="51">
        <v>0</v>
      </c>
      <c r="W821" s="50">
        <v>0</v>
      </c>
      <c r="X821" s="49">
        <v>4.8292200000000003</v>
      </c>
      <c r="Y821" s="51">
        <v>8.7034480000000016</v>
      </c>
      <c r="Z821" s="52">
        <v>0</v>
      </c>
      <c r="AA821" s="52">
        <v>0</v>
      </c>
      <c r="AB821" s="52">
        <v>0</v>
      </c>
      <c r="AC821" s="52">
        <v>0</v>
      </c>
      <c r="AD821" s="52">
        <v>0</v>
      </c>
      <c r="AE821" s="50">
        <v>0</v>
      </c>
      <c r="AF821" s="50">
        <v>0</v>
      </c>
      <c r="AG821" s="50">
        <v>0</v>
      </c>
      <c r="AH821" s="50">
        <v>4.4379952800000009</v>
      </c>
      <c r="AI821" s="52">
        <v>2.7468274666666663</v>
      </c>
      <c r="AJ821" s="49">
        <v>0</v>
      </c>
      <c r="AK821" s="50">
        <v>8.5719320987654317</v>
      </c>
      <c r="AL821" s="50">
        <v>17.087592592592593</v>
      </c>
      <c r="AM821" s="50">
        <v>14.116666666666667</v>
      </c>
      <c r="AN821" s="50">
        <v>0</v>
      </c>
      <c r="AO821" s="50">
        <v>0</v>
      </c>
      <c r="AP821" s="50">
        <v>0</v>
      </c>
      <c r="AQ821" s="51">
        <v>0</v>
      </c>
      <c r="AR821" s="49">
        <v>6.963846666666667</v>
      </c>
      <c r="AS821" s="50">
        <v>2.7871621621621623</v>
      </c>
      <c r="AT821" s="50">
        <v>0.92537999999999998</v>
      </c>
      <c r="AU821" s="50">
        <v>2.0304666666666669</v>
      </c>
      <c r="AV821" s="50">
        <v>46.22899677777778</v>
      </c>
      <c r="AW821" s="50">
        <v>0</v>
      </c>
      <c r="AX821" s="50">
        <v>2.508666666666667</v>
      </c>
      <c r="AY821" s="50">
        <v>18.113280000000007</v>
      </c>
      <c r="AZ821" s="51">
        <v>0</v>
      </c>
      <c r="BA821" s="49">
        <v>0</v>
      </c>
      <c r="BB821" s="49">
        <v>0</v>
      </c>
      <c r="BC821" s="50">
        <v>0</v>
      </c>
      <c r="BD821" s="50">
        <v>0</v>
      </c>
      <c r="BE821" s="51">
        <v>0</v>
      </c>
      <c r="BF821" s="38"/>
      <c r="BG821" s="38"/>
      <c r="BK821" s="38"/>
      <c r="BL821" s="38"/>
      <c r="BM821" s="38"/>
      <c r="BN821" s="38"/>
      <c r="BO821" s="38"/>
      <c r="BP821" s="38"/>
      <c r="BQ821" s="38"/>
      <c r="BR821" s="38"/>
      <c r="BS821" s="38"/>
      <c r="BT821" s="38"/>
      <c r="BU821" s="38"/>
      <c r="BY821" s="38"/>
      <c r="BZ821" s="38"/>
      <c r="CJ821" s="38"/>
    </row>
    <row r="822" spans="2:88" x14ac:dyDescent="0.25">
      <c r="B822" s="8">
        <v>820</v>
      </c>
      <c r="C822" s="9" t="s">
        <v>12433</v>
      </c>
      <c r="D822" s="9" t="s">
        <v>12485</v>
      </c>
      <c r="E822" s="49">
        <v>5.1145199982558154</v>
      </c>
      <c r="F822" s="50">
        <v>4.9515144000000006</v>
      </c>
      <c r="G822" s="50">
        <v>8.2845399999999998</v>
      </c>
      <c r="H822" s="51">
        <v>7.7846400000000013</v>
      </c>
      <c r="I822" s="50">
        <v>0</v>
      </c>
      <c r="J822" s="50">
        <v>0</v>
      </c>
      <c r="K822" s="50">
        <v>0</v>
      </c>
      <c r="L822" s="50">
        <v>0</v>
      </c>
      <c r="M822" s="49">
        <v>0</v>
      </c>
      <c r="N822" s="49">
        <v>1.6793607249066667</v>
      </c>
      <c r="O822" s="49">
        <v>0.86856399999999989</v>
      </c>
      <c r="P822" s="50">
        <v>0</v>
      </c>
      <c r="Q822" s="50">
        <v>0</v>
      </c>
      <c r="R822" s="50">
        <v>0</v>
      </c>
      <c r="S822" s="51">
        <v>0</v>
      </c>
      <c r="T822" s="50">
        <v>0</v>
      </c>
      <c r="U822" s="51">
        <v>6.4889666666666672</v>
      </c>
      <c r="V822" s="51">
        <v>0</v>
      </c>
      <c r="W822" s="50">
        <v>0</v>
      </c>
      <c r="X822" s="49">
        <v>4.8292200000000003</v>
      </c>
      <c r="Y822" s="51">
        <v>8.7034480000000016</v>
      </c>
      <c r="Z822" s="52">
        <v>0</v>
      </c>
      <c r="AA822" s="52">
        <v>0</v>
      </c>
      <c r="AB822" s="52">
        <v>0</v>
      </c>
      <c r="AC822" s="52">
        <v>0</v>
      </c>
      <c r="AD822" s="52">
        <v>0</v>
      </c>
      <c r="AE822" s="50">
        <v>0</v>
      </c>
      <c r="AF822" s="50">
        <v>0</v>
      </c>
      <c r="AG822" s="50">
        <v>0</v>
      </c>
      <c r="AH822" s="50">
        <v>4.4379952800000009</v>
      </c>
      <c r="AI822" s="52">
        <v>2.7468274666666663</v>
      </c>
      <c r="AJ822" s="49">
        <v>0</v>
      </c>
      <c r="AK822" s="50">
        <v>10.286318518518518</v>
      </c>
      <c r="AL822" s="50">
        <v>20.505111111111109</v>
      </c>
      <c r="AM822" s="50">
        <v>16.939999999999998</v>
      </c>
      <c r="AN822" s="50">
        <v>0</v>
      </c>
      <c r="AO822" s="50">
        <v>0</v>
      </c>
      <c r="AP822" s="50">
        <v>0</v>
      </c>
      <c r="AQ822" s="51">
        <v>0</v>
      </c>
      <c r="AR822" s="49">
        <v>6.963846666666667</v>
      </c>
      <c r="AS822" s="50">
        <v>2.7871621621621623</v>
      </c>
      <c r="AT822" s="50">
        <v>0.92537999999999998</v>
      </c>
      <c r="AU822" s="50">
        <v>2.5380833333333337</v>
      </c>
      <c r="AV822" s="50">
        <v>54.167145388888891</v>
      </c>
      <c r="AW822" s="50">
        <v>0</v>
      </c>
      <c r="AX822" s="50">
        <v>2.508666666666667</v>
      </c>
      <c r="AY822" s="50">
        <v>18.113280000000007</v>
      </c>
      <c r="AZ822" s="51">
        <v>0</v>
      </c>
      <c r="BA822" s="49">
        <v>0</v>
      </c>
      <c r="BB822" s="49">
        <v>0</v>
      </c>
      <c r="BC822" s="50">
        <v>0</v>
      </c>
      <c r="BD822" s="50">
        <v>0</v>
      </c>
      <c r="BE822" s="51">
        <v>0</v>
      </c>
      <c r="BF822" s="38"/>
      <c r="BG822" s="38"/>
      <c r="BK822" s="38"/>
      <c r="BL822" s="38"/>
      <c r="BM822" s="38"/>
      <c r="BN822" s="38"/>
      <c r="BO822" s="38"/>
      <c r="BP822" s="38"/>
      <c r="BQ822" s="38"/>
      <c r="BR822" s="38"/>
      <c r="BS822" s="38"/>
      <c r="BT822" s="38"/>
      <c r="BU822" s="38"/>
      <c r="BY822" s="38"/>
      <c r="BZ822" s="38"/>
      <c r="CJ822" s="38"/>
    </row>
    <row r="823" spans="2:88" x14ac:dyDescent="0.25">
      <c r="B823" s="8">
        <v>821</v>
      </c>
      <c r="C823" s="9" t="s">
        <v>12433</v>
      </c>
      <c r="D823" s="9" t="s">
        <v>12486</v>
      </c>
      <c r="E823" s="49">
        <v>5.1145199982558154</v>
      </c>
      <c r="F823" s="50">
        <v>4.9515144000000006</v>
      </c>
      <c r="G823" s="50">
        <v>8.2845399999999998</v>
      </c>
      <c r="H823" s="51">
        <v>7.7846400000000013</v>
      </c>
      <c r="I823" s="50">
        <v>0</v>
      </c>
      <c r="J823" s="50">
        <v>0</v>
      </c>
      <c r="K823" s="50">
        <v>0</v>
      </c>
      <c r="L823" s="50">
        <v>0</v>
      </c>
      <c r="M823" s="49">
        <v>0</v>
      </c>
      <c r="N823" s="49">
        <v>2.1412299881066668</v>
      </c>
      <c r="O823" s="49">
        <v>1.7371279999999998</v>
      </c>
      <c r="P823" s="50">
        <v>0</v>
      </c>
      <c r="Q823" s="50">
        <v>0</v>
      </c>
      <c r="R823" s="50">
        <v>0</v>
      </c>
      <c r="S823" s="51">
        <v>0</v>
      </c>
      <c r="T823" s="50">
        <v>0</v>
      </c>
      <c r="U823" s="51">
        <v>16.348733333333335</v>
      </c>
      <c r="V823" s="51">
        <v>0</v>
      </c>
      <c r="W823" s="50">
        <v>0</v>
      </c>
      <c r="X823" s="49">
        <v>9.6584400000000006</v>
      </c>
      <c r="Y823" s="51">
        <v>17.406896000000003</v>
      </c>
      <c r="Z823" s="52">
        <v>0</v>
      </c>
      <c r="AA823" s="52">
        <v>0</v>
      </c>
      <c r="AB823" s="52">
        <v>0</v>
      </c>
      <c r="AC823" s="52">
        <v>0</v>
      </c>
      <c r="AD823" s="52">
        <v>0</v>
      </c>
      <c r="AE823" s="50">
        <v>0</v>
      </c>
      <c r="AF823" s="50">
        <v>0</v>
      </c>
      <c r="AG823" s="50">
        <v>0</v>
      </c>
      <c r="AH823" s="50">
        <v>8.8759905600000018</v>
      </c>
      <c r="AI823" s="52">
        <v>5.4636506518518519</v>
      </c>
      <c r="AJ823" s="49">
        <v>0</v>
      </c>
      <c r="AK823" s="50">
        <v>10.286318518518518</v>
      </c>
      <c r="AL823" s="50">
        <v>20.505111111111109</v>
      </c>
      <c r="AM823" s="50">
        <v>16.939999999999998</v>
      </c>
      <c r="AN823" s="50">
        <v>0</v>
      </c>
      <c r="AO823" s="50">
        <v>0</v>
      </c>
      <c r="AP823" s="50">
        <v>0</v>
      </c>
      <c r="AQ823" s="51">
        <v>0</v>
      </c>
      <c r="AR823" s="49">
        <v>13.927693333333334</v>
      </c>
      <c r="AS823" s="50">
        <v>2.7871621621621623</v>
      </c>
      <c r="AT823" s="50">
        <v>1.85076</v>
      </c>
      <c r="AU823" s="50">
        <v>3.0457000000000001</v>
      </c>
      <c r="AV823" s="50">
        <v>76.58169633333334</v>
      </c>
      <c r="AW823" s="50">
        <v>0</v>
      </c>
      <c r="AX823" s="50">
        <v>5.0173333333333341</v>
      </c>
      <c r="AY823" s="50">
        <v>46.567216666666674</v>
      </c>
      <c r="AZ823" s="51">
        <v>0</v>
      </c>
      <c r="BA823" s="49">
        <v>0</v>
      </c>
      <c r="BB823" s="49">
        <v>0</v>
      </c>
      <c r="BC823" s="50">
        <v>0</v>
      </c>
      <c r="BD823" s="50">
        <v>0</v>
      </c>
      <c r="BE823" s="51">
        <v>0</v>
      </c>
      <c r="BF823" s="38"/>
      <c r="BG823" s="38"/>
      <c r="BK823" s="38"/>
      <c r="BL823" s="38"/>
      <c r="BM823" s="38"/>
      <c r="BN823" s="38"/>
      <c r="BO823" s="38"/>
      <c r="BP823" s="38"/>
      <c r="BQ823" s="38"/>
      <c r="BR823" s="38"/>
      <c r="BS823" s="38"/>
      <c r="BT823" s="38"/>
      <c r="BU823" s="38"/>
      <c r="BY823" s="38"/>
      <c r="BZ823" s="38"/>
      <c r="CJ823" s="38"/>
    </row>
    <row r="824" spans="2:88" x14ac:dyDescent="0.25">
      <c r="B824" s="8">
        <v>822</v>
      </c>
      <c r="C824" s="9" t="s">
        <v>12433</v>
      </c>
      <c r="D824" s="9" t="s">
        <v>12487</v>
      </c>
      <c r="E824" s="49">
        <v>6.8193599976744208</v>
      </c>
      <c r="F824" s="50">
        <v>6.6020192000000009</v>
      </c>
      <c r="G824" s="50">
        <v>11.046053333333333</v>
      </c>
      <c r="H824" s="51">
        <v>10.379520000000001</v>
      </c>
      <c r="I824" s="50">
        <v>0</v>
      </c>
      <c r="J824" s="50">
        <v>0</v>
      </c>
      <c r="K824" s="50">
        <v>0</v>
      </c>
      <c r="L824" s="50">
        <v>0</v>
      </c>
      <c r="M824" s="49">
        <v>0</v>
      </c>
      <c r="N824" s="49">
        <v>2.1412299881066668</v>
      </c>
      <c r="O824" s="49">
        <v>1.7371279999999998</v>
      </c>
      <c r="P824" s="50">
        <v>0</v>
      </c>
      <c r="Q824" s="50">
        <v>0</v>
      </c>
      <c r="R824" s="50">
        <v>0</v>
      </c>
      <c r="S824" s="51">
        <v>0</v>
      </c>
      <c r="T824" s="50">
        <v>0</v>
      </c>
      <c r="U824" s="51">
        <v>16.348733333333335</v>
      </c>
      <c r="V824" s="51">
        <v>0</v>
      </c>
      <c r="W824" s="50">
        <v>0</v>
      </c>
      <c r="X824" s="49">
        <v>9.6584400000000006</v>
      </c>
      <c r="Y824" s="51">
        <v>17.406896000000003</v>
      </c>
      <c r="Z824" s="52">
        <v>0</v>
      </c>
      <c r="AA824" s="52">
        <v>0</v>
      </c>
      <c r="AB824" s="52">
        <v>0</v>
      </c>
      <c r="AC824" s="52">
        <v>0</v>
      </c>
      <c r="AD824" s="52">
        <v>0</v>
      </c>
      <c r="AE824" s="50">
        <v>0</v>
      </c>
      <c r="AF824" s="50">
        <v>0</v>
      </c>
      <c r="AG824" s="50">
        <v>0</v>
      </c>
      <c r="AH824" s="50">
        <v>8.8759905600000018</v>
      </c>
      <c r="AI824" s="52">
        <v>5.4636506518518519</v>
      </c>
      <c r="AJ824" s="49">
        <v>0</v>
      </c>
      <c r="AK824" s="50">
        <v>13.715091358024692</v>
      </c>
      <c r="AL824" s="50">
        <v>27.340148148148145</v>
      </c>
      <c r="AM824" s="50">
        <v>22.586666666666666</v>
      </c>
      <c r="AN824" s="50">
        <v>0</v>
      </c>
      <c r="AO824" s="50">
        <v>0</v>
      </c>
      <c r="AP824" s="50">
        <v>0</v>
      </c>
      <c r="AQ824" s="51">
        <v>0</v>
      </c>
      <c r="AR824" s="49">
        <v>13.927693333333334</v>
      </c>
      <c r="AS824" s="50">
        <v>2.7871621621621623</v>
      </c>
      <c r="AT824" s="50">
        <v>1.85076</v>
      </c>
      <c r="AU824" s="50">
        <v>4.0609333333333337</v>
      </c>
      <c r="AV824" s="50">
        <v>92.457993555555561</v>
      </c>
      <c r="AW824" s="50">
        <v>0</v>
      </c>
      <c r="AX824" s="50">
        <v>5.0173333333333341</v>
      </c>
      <c r="AY824" s="50">
        <v>46.567216666666674</v>
      </c>
      <c r="AZ824" s="51">
        <v>0</v>
      </c>
      <c r="BA824" s="49">
        <v>0</v>
      </c>
      <c r="BB824" s="49">
        <v>0</v>
      </c>
      <c r="BC824" s="50">
        <v>0</v>
      </c>
      <c r="BD824" s="50">
        <v>0</v>
      </c>
      <c r="BE824" s="51">
        <v>0</v>
      </c>
      <c r="BF824" s="38"/>
      <c r="BG824" s="38"/>
      <c r="BK824" s="38"/>
      <c r="BL824" s="38"/>
      <c r="BM824" s="38"/>
      <c r="BN824" s="38"/>
      <c r="BO824" s="38"/>
      <c r="BP824" s="38"/>
      <c r="BQ824" s="38"/>
      <c r="BR824" s="38"/>
      <c r="BS824" s="38"/>
      <c r="BT824" s="38"/>
      <c r="BU824" s="38"/>
      <c r="BY824" s="38"/>
      <c r="BZ824" s="38"/>
      <c r="CJ824" s="38"/>
    </row>
    <row r="825" spans="2:88" x14ac:dyDescent="0.25">
      <c r="B825" s="8">
        <v>823</v>
      </c>
      <c r="C825" s="9" t="s">
        <v>12433</v>
      </c>
      <c r="D825" s="9" t="s">
        <v>12488</v>
      </c>
      <c r="E825" s="49">
        <v>8.5241999970930262</v>
      </c>
      <c r="F825" s="50">
        <v>8.2525240000000011</v>
      </c>
      <c r="G825" s="50">
        <v>13.807566666666666</v>
      </c>
      <c r="H825" s="51">
        <v>12.974400000000001</v>
      </c>
      <c r="I825" s="50">
        <v>0</v>
      </c>
      <c r="J825" s="50">
        <v>0</v>
      </c>
      <c r="K825" s="50">
        <v>0</v>
      </c>
      <c r="L825" s="50">
        <v>0</v>
      </c>
      <c r="M825" s="49">
        <v>0</v>
      </c>
      <c r="N825" s="49">
        <v>2.1412299881066668</v>
      </c>
      <c r="O825" s="49">
        <v>1.7371279999999998</v>
      </c>
      <c r="P825" s="50">
        <v>0</v>
      </c>
      <c r="Q825" s="50">
        <v>0</v>
      </c>
      <c r="R825" s="50">
        <v>0</v>
      </c>
      <c r="S825" s="51">
        <v>0</v>
      </c>
      <c r="T825" s="50">
        <v>0</v>
      </c>
      <c r="U825" s="51">
        <v>16.348733333333335</v>
      </c>
      <c r="V825" s="51">
        <v>0</v>
      </c>
      <c r="W825" s="50">
        <v>0</v>
      </c>
      <c r="X825" s="49">
        <v>9.6584400000000006</v>
      </c>
      <c r="Y825" s="51">
        <v>17.406896000000003</v>
      </c>
      <c r="Z825" s="52">
        <v>0</v>
      </c>
      <c r="AA825" s="52">
        <v>0</v>
      </c>
      <c r="AB825" s="52">
        <v>0</v>
      </c>
      <c r="AC825" s="52">
        <v>0</v>
      </c>
      <c r="AD825" s="52">
        <v>0</v>
      </c>
      <c r="AE825" s="50">
        <v>0</v>
      </c>
      <c r="AF825" s="50">
        <v>0</v>
      </c>
      <c r="AG825" s="50">
        <v>0</v>
      </c>
      <c r="AH825" s="50">
        <v>8.8759905600000018</v>
      </c>
      <c r="AI825" s="52">
        <v>5.4636506518518519</v>
      </c>
      <c r="AJ825" s="49">
        <v>0</v>
      </c>
      <c r="AK825" s="50">
        <v>17.143864197530863</v>
      </c>
      <c r="AL825" s="50">
        <v>34.175185185185185</v>
      </c>
      <c r="AM825" s="50">
        <v>28.233333333333334</v>
      </c>
      <c r="AN825" s="50">
        <v>0</v>
      </c>
      <c r="AO825" s="50">
        <v>0</v>
      </c>
      <c r="AP825" s="50">
        <v>0</v>
      </c>
      <c r="AQ825" s="51">
        <v>0</v>
      </c>
      <c r="AR825" s="49">
        <v>13.927693333333334</v>
      </c>
      <c r="AS825" s="50">
        <v>2.7871621621621623</v>
      </c>
      <c r="AT825" s="50">
        <v>1.85076</v>
      </c>
      <c r="AU825" s="50">
        <v>4.0609333333333337</v>
      </c>
      <c r="AV825" s="50">
        <v>92.457993555555561</v>
      </c>
      <c r="AW825" s="50">
        <v>0</v>
      </c>
      <c r="AX825" s="50">
        <v>5.0173333333333341</v>
      </c>
      <c r="AY825" s="50">
        <v>46.567216666666674</v>
      </c>
      <c r="AZ825" s="51">
        <v>0</v>
      </c>
      <c r="BA825" s="49">
        <v>0</v>
      </c>
      <c r="BB825" s="49">
        <v>0</v>
      </c>
      <c r="BC825" s="50">
        <v>0</v>
      </c>
      <c r="BD825" s="50">
        <v>0</v>
      </c>
      <c r="BE825" s="51">
        <v>0</v>
      </c>
      <c r="BF825" s="38"/>
      <c r="BG825" s="38"/>
      <c r="BK825" s="38"/>
      <c r="BL825" s="38"/>
      <c r="BM825" s="38"/>
      <c r="BN825" s="38"/>
      <c r="BO825" s="38"/>
      <c r="BP825" s="38"/>
      <c r="BQ825" s="38"/>
      <c r="BR825" s="38"/>
      <c r="BS825" s="38"/>
      <c r="BT825" s="38"/>
      <c r="BU825" s="38"/>
      <c r="BY825" s="38"/>
      <c r="BZ825" s="38"/>
      <c r="CJ825" s="38"/>
    </row>
    <row r="826" spans="2:88" x14ac:dyDescent="0.25">
      <c r="B826" s="8">
        <v>824</v>
      </c>
      <c r="C826" s="9" t="s">
        <v>12433</v>
      </c>
      <c r="D826" s="9" t="s">
        <v>12489</v>
      </c>
      <c r="E826" s="49">
        <v>10.229039996511631</v>
      </c>
      <c r="F826" s="50">
        <v>9.9030288000000013</v>
      </c>
      <c r="G826" s="50">
        <v>16.56908</v>
      </c>
      <c r="H826" s="51">
        <v>15.569280000000003</v>
      </c>
      <c r="I826" s="50">
        <v>0</v>
      </c>
      <c r="J826" s="50">
        <v>0</v>
      </c>
      <c r="K826" s="50">
        <v>0</v>
      </c>
      <c r="L826" s="50">
        <v>0</v>
      </c>
      <c r="M826" s="49">
        <v>0</v>
      </c>
      <c r="N826" s="49">
        <v>2.1412299881066668</v>
      </c>
      <c r="O826" s="49">
        <v>1.7371279999999998</v>
      </c>
      <c r="P826" s="50">
        <v>0</v>
      </c>
      <c r="Q826" s="50">
        <v>0</v>
      </c>
      <c r="R826" s="50">
        <v>0</v>
      </c>
      <c r="S826" s="51">
        <v>0</v>
      </c>
      <c r="T826" s="50">
        <v>0</v>
      </c>
      <c r="U826" s="51">
        <v>16.348733333333335</v>
      </c>
      <c r="V826" s="51">
        <v>0</v>
      </c>
      <c r="W826" s="50">
        <v>0</v>
      </c>
      <c r="X826" s="49">
        <v>9.6584400000000006</v>
      </c>
      <c r="Y826" s="51">
        <v>17.406896000000003</v>
      </c>
      <c r="Z826" s="52">
        <v>0</v>
      </c>
      <c r="AA826" s="52">
        <v>0</v>
      </c>
      <c r="AB826" s="52">
        <v>0</v>
      </c>
      <c r="AC826" s="52">
        <v>0</v>
      </c>
      <c r="AD826" s="52">
        <v>0</v>
      </c>
      <c r="AE826" s="50">
        <v>0</v>
      </c>
      <c r="AF826" s="50">
        <v>0</v>
      </c>
      <c r="AG826" s="50">
        <v>0</v>
      </c>
      <c r="AH826" s="50">
        <v>8.8759905600000018</v>
      </c>
      <c r="AI826" s="52">
        <v>5.4636506518518519</v>
      </c>
      <c r="AJ826" s="49">
        <v>0</v>
      </c>
      <c r="AK826" s="50">
        <v>20.572637037037037</v>
      </c>
      <c r="AL826" s="50">
        <v>41.010222222222218</v>
      </c>
      <c r="AM826" s="50">
        <v>33.879999999999995</v>
      </c>
      <c r="AN826" s="50">
        <v>0</v>
      </c>
      <c r="AO826" s="50">
        <v>0</v>
      </c>
      <c r="AP826" s="50">
        <v>0</v>
      </c>
      <c r="AQ826" s="51">
        <v>0</v>
      </c>
      <c r="AR826" s="49">
        <v>13.927693333333334</v>
      </c>
      <c r="AS826" s="50">
        <v>2.7871621621621623</v>
      </c>
      <c r="AT826" s="50">
        <v>1.85076</v>
      </c>
      <c r="AU826" s="50">
        <v>5.0761666666666674</v>
      </c>
      <c r="AV826" s="50">
        <v>108.33429077777778</v>
      </c>
      <c r="AW826" s="50">
        <v>0</v>
      </c>
      <c r="AX826" s="50">
        <v>5.0173333333333341</v>
      </c>
      <c r="AY826" s="50">
        <v>46.567216666666674</v>
      </c>
      <c r="AZ826" s="51">
        <v>0</v>
      </c>
      <c r="BA826" s="49">
        <v>0</v>
      </c>
      <c r="BB826" s="49">
        <v>0</v>
      </c>
      <c r="BC826" s="50">
        <v>0</v>
      </c>
      <c r="BD826" s="50">
        <v>0</v>
      </c>
      <c r="BE826" s="51">
        <v>0</v>
      </c>
      <c r="BF826" s="38"/>
      <c r="BG826" s="38"/>
      <c r="BK826" s="38"/>
      <c r="BL826" s="38"/>
      <c r="BM826" s="38"/>
      <c r="BN826" s="38"/>
      <c r="BO826" s="38"/>
      <c r="BP826" s="38"/>
      <c r="BQ826" s="38"/>
      <c r="BR826" s="38"/>
      <c r="BS826" s="38"/>
      <c r="BT826" s="38"/>
      <c r="BU826" s="38"/>
      <c r="BY826" s="38"/>
      <c r="BZ826" s="38"/>
      <c r="CJ826" s="38"/>
    </row>
    <row r="827" spans="2:88" x14ac:dyDescent="0.25">
      <c r="B827" s="8">
        <v>825</v>
      </c>
      <c r="C827" s="9" t="s">
        <v>12433</v>
      </c>
      <c r="D827" s="9" t="s">
        <v>12490</v>
      </c>
      <c r="E827" s="49">
        <v>7.6717799973837231</v>
      </c>
      <c r="F827" s="50">
        <v>7.427271600000001</v>
      </c>
      <c r="G827" s="50">
        <v>12.42681</v>
      </c>
      <c r="H827" s="51">
        <v>11.676960000000001</v>
      </c>
      <c r="I827" s="50">
        <v>0</v>
      </c>
      <c r="J827" s="50">
        <v>0</v>
      </c>
      <c r="K827" s="50">
        <v>0</v>
      </c>
      <c r="L827" s="50">
        <v>0</v>
      </c>
      <c r="M827" s="49">
        <v>0</v>
      </c>
      <c r="N827" s="49">
        <v>2.7070817396444444</v>
      </c>
      <c r="O827" s="49">
        <v>2.6056919999999995</v>
      </c>
      <c r="P827" s="50">
        <v>0</v>
      </c>
      <c r="Q827" s="50">
        <v>0</v>
      </c>
      <c r="R827" s="50">
        <v>0</v>
      </c>
      <c r="S827" s="51">
        <v>0</v>
      </c>
      <c r="T827" s="50">
        <v>0</v>
      </c>
      <c r="U827" s="51">
        <v>17.482226666666673</v>
      </c>
      <c r="V827" s="51">
        <v>0</v>
      </c>
      <c r="W827" s="50">
        <v>0</v>
      </c>
      <c r="X827" s="49">
        <v>14.487660000000002</v>
      </c>
      <c r="Y827" s="51">
        <v>26.110344000000005</v>
      </c>
      <c r="Z827" s="52">
        <v>0</v>
      </c>
      <c r="AA827" s="52">
        <v>0</v>
      </c>
      <c r="AB827" s="52">
        <v>0</v>
      </c>
      <c r="AC827" s="52">
        <v>0</v>
      </c>
      <c r="AD827" s="52">
        <v>0</v>
      </c>
      <c r="AE827" s="50">
        <v>0</v>
      </c>
      <c r="AF827" s="50">
        <v>0</v>
      </c>
      <c r="AG827" s="50">
        <v>0</v>
      </c>
      <c r="AH827" s="50">
        <v>13.313985840000004</v>
      </c>
      <c r="AI827" s="52">
        <v>8.180473837037038</v>
      </c>
      <c r="AJ827" s="49">
        <v>0</v>
      </c>
      <c r="AK827" s="50">
        <v>15.429477777777777</v>
      </c>
      <c r="AL827" s="50">
        <v>30.757666666666665</v>
      </c>
      <c r="AM827" s="50">
        <v>25.409999999999997</v>
      </c>
      <c r="AN827" s="50">
        <v>0</v>
      </c>
      <c r="AO827" s="50">
        <v>0</v>
      </c>
      <c r="AP827" s="50">
        <v>0</v>
      </c>
      <c r="AQ827" s="51">
        <v>0</v>
      </c>
      <c r="AR827" s="49">
        <v>20.891539999999999</v>
      </c>
      <c r="AS827" s="50">
        <v>2.7871621621621623</v>
      </c>
      <c r="AT827" s="50">
        <v>2.7761399999999998</v>
      </c>
      <c r="AU827" s="50">
        <v>4.5685500000000001</v>
      </c>
      <c r="AV827" s="50">
        <v>114.8725445</v>
      </c>
      <c r="AW827" s="50">
        <v>0</v>
      </c>
      <c r="AX827" s="50">
        <v>7.5260000000000016</v>
      </c>
      <c r="AY827" s="50">
        <v>72.137633333333326</v>
      </c>
      <c r="AZ827" s="51">
        <v>0</v>
      </c>
      <c r="BA827" s="49">
        <v>0</v>
      </c>
      <c r="BB827" s="49">
        <v>0</v>
      </c>
      <c r="BC827" s="50">
        <v>0</v>
      </c>
      <c r="BD827" s="50">
        <v>0</v>
      </c>
      <c r="BE827" s="51">
        <v>0</v>
      </c>
      <c r="BF827" s="38"/>
      <c r="BG827" s="38"/>
      <c r="BK827" s="38"/>
      <c r="BL827" s="38"/>
      <c r="BM827" s="38"/>
      <c r="BN827" s="38"/>
      <c r="BO827" s="38"/>
      <c r="BP827" s="38"/>
      <c r="BQ827" s="38"/>
      <c r="BR827" s="38"/>
      <c r="BS827" s="38"/>
      <c r="BT827" s="38"/>
      <c r="BU827" s="38"/>
      <c r="BY827" s="38"/>
      <c r="BZ827" s="38"/>
      <c r="CJ827" s="38"/>
    </row>
    <row r="828" spans="2:88" x14ac:dyDescent="0.25">
      <c r="B828" s="8">
        <v>826</v>
      </c>
      <c r="C828" s="9" t="s">
        <v>12433</v>
      </c>
      <c r="D828" s="9" t="s">
        <v>12491</v>
      </c>
      <c r="E828" s="49">
        <v>10.229039996511631</v>
      </c>
      <c r="F828" s="50">
        <v>9.9030288000000013</v>
      </c>
      <c r="G828" s="50">
        <v>16.56908</v>
      </c>
      <c r="H828" s="51">
        <v>15.569280000000003</v>
      </c>
      <c r="I828" s="50">
        <v>0</v>
      </c>
      <c r="J828" s="50">
        <v>0</v>
      </c>
      <c r="K828" s="50">
        <v>0</v>
      </c>
      <c r="L828" s="50">
        <v>0</v>
      </c>
      <c r="M828" s="49">
        <v>0</v>
      </c>
      <c r="N828" s="49">
        <v>2.7070817396444444</v>
      </c>
      <c r="O828" s="49">
        <v>2.6056919999999995</v>
      </c>
      <c r="P828" s="50">
        <v>0</v>
      </c>
      <c r="Q828" s="50">
        <v>0</v>
      </c>
      <c r="R828" s="50">
        <v>0</v>
      </c>
      <c r="S828" s="51">
        <v>0</v>
      </c>
      <c r="T828" s="50">
        <v>0</v>
      </c>
      <c r="U828" s="51">
        <v>17.482226666666673</v>
      </c>
      <c r="V828" s="51">
        <v>0</v>
      </c>
      <c r="W828" s="50">
        <v>0</v>
      </c>
      <c r="X828" s="49">
        <v>14.487660000000002</v>
      </c>
      <c r="Y828" s="51">
        <v>26.110344000000005</v>
      </c>
      <c r="Z828" s="52">
        <v>0</v>
      </c>
      <c r="AA828" s="52">
        <v>0</v>
      </c>
      <c r="AB828" s="52">
        <v>0</v>
      </c>
      <c r="AC828" s="52">
        <v>0</v>
      </c>
      <c r="AD828" s="52">
        <v>0</v>
      </c>
      <c r="AE828" s="50">
        <v>0</v>
      </c>
      <c r="AF828" s="50">
        <v>0</v>
      </c>
      <c r="AG828" s="50">
        <v>0</v>
      </c>
      <c r="AH828" s="50">
        <v>13.313985840000004</v>
      </c>
      <c r="AI828" s="52">
        <v>8.180473837037038</v>
      </c>
      <c r="AJ828" s="49">
        <v>0</v>
      </c>
      <c r="AK828" s="50">
        <v>20.572637037037037</v>
      </c>
      <c r="AL828" s="50">
        <v>41.010222222222218</v>
      </c>
      <c r="AM828" s="50">
        <v>33.879999999999995</v>
      </c>
      <c r="AN828" s="50">
        <v>0</v>
      </c>
      <c r="AO828" s="50">
        <v>0</v>
      </c>
      <c r="AP828" s="50">
        <v>0</v>
      </c>
      <c r="AQ828" s="51">
        <v>0</v>
      </c>
      <c r="AR828" s="49">
        <v>20.891539999999999</v>
      </c>
      <c r="AS828" s="50">
        <v>2.7871621621621623</v>
      </c>
      <c r="AT828" s="50">
        <v>2.7761399999999998</v>
      </c>
      <c r="AU828" s="50">
        <v>6.0914000000000001</v>
      </c>
      <c r="AV828" s="50">
        <v>138.68699033333334</v>
      </c>
      <c r="AW828" s="50">
        <v>0</v>
      </c>
      <c r="AX828" s="50">
        <v>7.5260000000000016</v>
      </c>
      <c r="AY828" s="50">
        <v>72.137633333333326</v>
      </c>
      <c r="AZ828" s="51">
        <v>0</v>
      </c>
      <c r="BA828" s="49">
        <v>0</v>
      </c>
      <c r="BB828" s="49">
        <v>0</v>
      </c>
      <c r="BC828" s="50">
        <v>0</v>
      </c>
      <c r="BD828" s="50">
        <v>0</v>
      </c>
      <c r="BE828" s="51">
        <v>0</v>
      </c>
      <c r="BF828" s="38"/>
      <c r="BG828" s="38"/>
      <c r="BK828" s="38"/>
      <c r="BL828" s="38"/>
      <c r="BM828" s="38"/>
      <c r="BN828" s="38"/>
      <c r="BO828" s="38"/>
      <c r="BP828" s="38"/>
      <c r="BQ828" s="38"/>
      <c r="BR828" s="38"/>
      <c r="BS828" s="38"/>
      <c r="BT828" s="38"/>
      <c r="BU828" s="38"/>
      <c r="BY828" s="38"/>
      <c r="BZ828" s="38"/>
      <c r="CJ828" s="38"/>
    </row>
    <row r="829" spans="2:88" x14ac:dyDescent="0.25">
      <c r="B829" s="8">
        <v>827</v>
      </c>
      <c r="C829" s="9" t="s">
        <v>12433</v>
      </c>
      <c r="D829" s="9" t="s">
        <v>12492</v>
      </c>
      <c r="E829" s="49">
        <v>12.786299995639538</v>
      </c>
      <c r="F829" s="50">
        <v>12.378786000000002</v>
      </c>
      <c r="G829" s="50">
        <v>20.711349999999999</v>
      </c>
      <c r="H829" s="51">
        <v>19.461600000000004</v>
      </c>
      <c r="I829" s="50">
        <v>0</v>
      </c>
      <c r="J829" s="50">
        <v>0</v>
      </c>
      <c r="K829" s="50">
        <v>0</v>
      </c>
      <c r="L829" s="50">
        <v>0</v>
      </c>
      <c r="M829" s="49">
        <v>0</v>
      </c>
      <c r="N829" s="49">
        <v>2.7070817396444444</v>
      </c>
      <c r="O829" s="49">
        <v>2.6056919999999995</v>
      </c>
      <c r="P829" s="50">
        <v>0</v>
      </c>
      <c r="Q829" s="50">
        <v>0</v>
      </c>
      <c r="R829" s="50">
        <v>0</v>
      </c>
      <c r="S829" s="51">
        <v>0</v>
      </c>
      <c r="T829" s="50">
        <v>0</v>
      </c>
      <c r="U829" s="51">
        <v>17.482226666666673</v>
      </c>
      <c r="V829" s="51">
        <v>0</v>
      </c>
      <c r="W829" s="50">
        <v>0</v>
      </c>
      <c r="X829" s="49">
        <v>14.487660000000002</v>
      </c>
      <c r="Y829" s="51">
        <v>26.110344000000005</v>
      </c>
      <c r="Z829" s="52">
        <v>0</v>
      </c>
      <c r="AA829" s="52">
        <v>0</v>
      </c>
      <c r="AB829" s="52">
        <v>0</v>
      </c>
      <c r="AC829" s="52">
        <v>0</v>
      </c>
      <c r="AD829" s="52">
        <v>0</v>
      </c>
      <c r="AE829" s="50">
        <v>0</v>
      </c>
      <c r="AF829" s="50">
        <v>0</v>
      </c>
      <c r="AG829" s="50">
        <v>0</v>
      </c>
      <c r="AH829" s="50">
        <v>13.313985840000004</v>
      </c>
      <c r="AI829" s="52">
        <v>8.180473837037038</v>
      </c>
      <c r="AJ829" s="49">
        <v>0</v>
      </c>
      <c r="AK829" s="50">
        <v>25.715796296296297</v>
      </c>
      <c r="AL829" s="50">
        <v>51.262777777777771</v>
      </c>
      <c r="AM829" s="50">
        <v>42.349999999999994</v>
      </c>
      <c r="AN829" s="50">
        <v>0</v>
      </c>
      <c r="AO829" s="50">
        <v>0</v>
      </c>
      <c r="AP829" s="50">
        <v>0</v>
      </c>
      <c r="AQ829" s="51">
        <v>0</v>
      </c>
      <c r="AR829" s="49">
        <v>20.891539999999999</v>
      </c>
      <c r="AS829" s="50">
        <v>2.7871621621621623</v>
      </c>
      <c r="AT829" s="50">
        <v>2.7761399999999998</v>
      </c>
      <c r="AU829" s="50">
        <v>6.0914000000000001</v>
      </c>
      <c r="AV829" s="50">
        <v>138.68699033333334</v>
      </c>
      <c r="AW829" s="50">
        <v>0</v>
      </c>
      <c r="AX829" s="50">
        <v>7.5260000000000016</v>
      </c>
      <c r="AY829" s="50">
        <v>72.137633333333326</v>
      </c>
      <c r="AZ829" s="51">
        <v>0</v>
      </c>
      <c r="BA829" s="49">
        <v>0</v>
      </c>
      <c r="BB829" s="49">
        <v>0</v>
      </c>
      <c r="BC829" s="50">
        <v>0</v>
      </c>
      <c r="BD829" s="50">
        <v>0</v>
      </c>
      <c r="BE829" s="51">
        <v>0</v>
      </c>
      <c r="BF829" s="38"/>
      <c r="BG829" s="38"/>
      <c r="BK829" s="38"/>
      <c r="BL829" s="38"/>
      <c r="BM829" s="38"/>
      <c r="BN829" s="38"/>
      <c r="BO829" s="38"/>
      <c r="BP829" s="38"/>
      <c r="BQ829" s="38"/>
      <c r="BR829" s="38"/>
      <c r="BS829" s="38"/>
      <c r="BT829" s="38"/>
      <c r="BU829" s="38"/>
      <c r="BY829" s="38"/>
      <c r="BZ829" s="38"/>
      <c r="CJ829" s="38"/>
    </row>
    <row r="830" spans="2:88" x14ac:dyDescent="0.25">
      <c r="B830" s="8">
        <v>828</v>
      </c>
      <c r="C830" s="9" t="s">
        <v>12433</v>
      </c>
      <c r="D830" s="9" t="s">
        <v>12493</v>
      </c>
      <c r="E830" s="49">
        <v>15.343559994767446</v>
      </c>
      <c r="F830" s="50">
        <v>14.854543200000002</v>
      </c>
      <c r="G830" s="50">
        <v>24.853619999999999</v>
      </c>
      <c r="H830" s="51">
        <v>23.353920000000002</v>
      </c>
      <c r="I830" s="50">
        <v>0</v>
      </c>
      <c r="J830" s="50">
        <v>0</v>
      </c>
      <c r="K830" s="50">
        <v>0</v>
      </c>
      <c r="L830" s="50">
        <v>0</v>
      </c>
      <c r="M830" s="49">
        <v>0</v>
      </c>
      <c r="N830" s="49">
        <v>2.7070817396444444</v>
      </c>
      <c r="O830" s="49">
        <v>2.6056919999999995</v>
      </c>
      <c r="P830" s="50">
        <v>0</v>
      </c>
      <c r="Q830" s="50">
        <v>0</v>
      </c>
      <c r="R830" s="50">
        <v>0</v>
      </c>
      <c r="S830" s="51">
        <v>0</v>
      </c>
      <c r="T830" s="50">
        <v>0</v>
      </c>
      <c r="U830" s="51">
        <v>17.482226666666673</v>
      </c>
      <c r="V830" s="51">
        <v>0</v>
      </c>
      <c r="W830" s="50">
        <v>0</v>
      </c>
      <c r="X830" s="49">
        <v>14.487660000000002</v>
      </c>
      <c r="Y830" s="51">
        <v>26.110344000000005</v>
      </c>
      <c r="Z830" s="52">
        <v>0</v>
      </c>
      <c r="AA830" s="52">
        <v>0</v>
      </c>
      <c r="AB830" s="52">
        <v>0</v>
      </c>
      <c r="AC830" s="52">
        <v>0</v>
      </c>
      <c r="AD830" s="52">
        <v>0</v>
      </c>
      <c r="AE830" s="50">
        <v>0</v>
      </c>
      <c r="AF830" s="50">
        <v>0</v>
      </c>
      <c r="AG830" s="50">
        <v>0</v>
      </c>
      <c r="AH830" s="50">
        <v>13.313985840000004</v>
      </c>
      <c r="AI830" s="52">
        <v>8.180473837037038</v>
      </c>
      <c r="AJ830" s="49">
        <v>0</v>
      </c>
      <c r="AK830" s="50">
        <v>30.858955555555553</v>
      </c>
      <c r="AL830" s="50">
        <v>61.515333333333331</v>
      </c>
      <c r="AM830" s="50">
        <v>50.819999999999993</v>
      </c>
      <c r="AN830" s="50">
        <v>0</v>
      </c>
      <c r="AO830" s="50">
        <v>0</v>
      </c>
      <c r="AP830" s="50">
        <v>0</v>
      </c>
      <c r="AQ830" s="51">
        <v>0</v>
      </c>
      <c r="AR830" s="49">
        <v>20.891539999999999</v>
      </c>
      <c r="AS830" s="50">
        <v>2.7871621621621623</v>
      </c>
      <c r="AT830" s="50">
        <v>2.7761399999999998</v>
      </c>
      <c r="AU830" s="50">
        <v>7.6142500000000011</v>
      </c>
      <c r="AV830" s="50">
        <v>162.50143616666668</v>
      </c>
      <c r="AW830" s="50">
        <v>0</v>
      </c>
      <c r="AX830" s="50">
        <v>7.5260000000000016</v>
      </c>
      <c r="AY830" s="50">
        <v>72.137633333333326</v>
      </c>
      <c r="AZ830" s="51">
        <v>0</v>
      </c>
      <c r="BA830" s="49">
        <v>0</v>
      </c>
      <c r="BB830" s="49">
        <v>0</v>
      </c>
      <c r="BC830" s="50">
        <v>0</v>
      </c>
      <c r="BD830" s="50">
        <v>0</v>
      </c>
      <c r="BE830" s="51">
        <v>0</v>
      </c>
      <c r="BF830" s="38"/>
      <c r="BG830" s="38"/>
      <c r="BK830" s="38"/>
      <c r="BL830" s="38"/>
      <c r="BM830" s="38"/>
      <c r="BN830" s="38"/>
      <c r="BO830" s="38"/>
      <c r="BP830" s="38"/>
      <c r="BQ830" s="38"/>
      <c r="BR830" s="38"/>
      <c r="BS830" s="38"/>
      <c r="BT830" s="38"/>
      <c r="BU830" s="38"/>
      <c r="BY830" s="38"/>
      <c r="BZ830" s="38"/>
      <c r="CJ830" s="38"/>
    </row>
    <row r="831" spans="2:88" x14ac:dyDescent="0.25">
      <c r="B831" s="8">
        <v>829</v>
      </c>
      <c r="C831" s="9" t="s">
        <v>12433</v>
      </c>
      <c r="D831" s="9" t="s">
        <v>12494</v>
      </c>
      <c r="E831" s="49">
        <v>2.5572599991279077</v>
      </c>
      <c r="F831" s="50">
        <v>2.4757572000000003</v>
      </c>
      <c r="G831" s="50">
        <v>8.2845399999999998</v>
      </c>
      <c r="H831" s="51">
        <v>3.8923200000000007</v>
      </c>
      <c r="I831" s="50">
        <v>0</v>
      </c>
      <c r="J831" s="50">
        <v>0</v>
      </c>
      <c r="K831" s="50">
        <v>0</v>
      </c>
      <c r="L831" s="50">
        <v>0</v>
      </c>
      <c r="M831" s="49">
        <v>0</v>
      </c>
      <c r="N831" s="49">
        <v>1.6793607249066667</v>
      </c>
      <c r="O831" s="49">
        <v>0.86856399999999989</v>
      </c>
      <c r="P831" s="50">
        <v>0</v>
      </c>
      <c r="Q831" s="50">
        <v>0</v>
      </c>
      <c r="R831" s="50">
        <v>0</v>
      </c>
      <c r="S831" s="51">
        <v>0</v>
      </c>
      <c r="T831" s="50">
        <v>0</v>
      </c>
      <c r="U831" s="51">
        <v>6.4889666666666672</v>
      </c>
      <c r="V831" s="51">
        <v>0</v>
      </c>
      <c r="W831" s="50">
        <v>0</v>
      </c>
      <c r="X831" s="49">
        <v>4.8292200000000003</v>
      </c>
      <c r="Y831" s="51">
        <v>8.7034480000000016</v>
      </c>
      <c r="Z831" s="52">
        <v>0</v>
      </c>
      <c r="AA831" s="52">
        <v>0</v>
      </c>
      <c r="AB831" s="52">
        <v>0</v>
      </c>
      <c r="AC831" s="52">
        <v>0</v>
      </c>
      <c r="AD831" s="52">
        <v>0</v>
      </c>
      <c r="AE831" s="50">
        <v>0</v>
      </c>
      <c r="AF831" s="50">
        <v>0</v>
      </c>
      <c r="AG831" s="50">
        <v>0</v>
      </c>
      <c r="AH831" s="50">
        <v>4.4379952800000009</v>
      </c>
      <c r="AI831" s="52">
        <v>2.7468274666666663</v>
      </c>
      <c r="AJ831" s="49">
        <v>0</v>
      </c>
      <c r="AK831" s="50">
        <v>5.1431592592592592</v>
      </c>
      <c r="AL831" s="50">
        <v>10.252555555555555</v>
      </c>
      <c r="AM831" s="50">
        <v>0</v>
      </c>
      <c r="AN831" s="50">
        <v>13.00461</v>
      </c>
      <c r="AO831" s="50">
        <v>2.3023255813953494</v>
      </c>
      <c r="AP831" s="50">
        <v>8.7079000000000004</v>
      </c>
      <c r="AQ831" s="51">
        <v>3.268333333333334</v>
      </c>
      <c r="AR831" s="49">
        <v>6.963846666666667</v>
      </c>
      <c r="AS831" s="50">
        <v>2.7871621621621623</v>
      </c>
      <c r="AT831" s="50">
        <v>0.92537999999999998</v>
      </c>
      <c r="AU831" s="50">
        <v>1.52285</v>
      </c>
      <c r="AV831" s="50">
        <v>38.29084816666667</v>
      </c>
      <c r="AW831" s="50">
        <v>0</v>
      </c>
      <c r="AX831" s="50">
        <v>2.508666666666667</v>
      </c>
      <c r="AY831" s="50">
        <v>18.113280000000007</v>
      </c>
      <c r="AZ831" s="51">
        <v>0</v>
      </c>
      <c r="BA831" s="49">
        <v>0</v>
      </c>
      <c r="BB831" s="49">
        <v>0</v>
      </c>
      <c r="BC831" s="50">
        <v>0</v>
      </c>
      <c r="BD831" s="50">
        <v>0</v>
      </c>
      <c r="BE831" s="51">
        <v>0</v>
      </c>
      <c r="BF831" s="38"/>
      <c r="BG831" s="38"/>
      <c r="BK831" s="38"/>
      <c r="BL831" s="38"/>
      <c r="BM831" s="38"/>
      <c r="BN831" s="38"/>
      <c r="BO831" s="38"/>
      <c r="BP831" s="38"/>
      <c r="BQ831" s="38"/>
      <c r="BR831" s="38"/>
      <c r="BS831" s="38"/>
      <c r="BT831" s="38"/>
      <c r="BU831" s="38"/>
      <c r="BY831" s="38"/>
      <c r="BZ831" s="38"/>
      <c r="CJ831" s="38"/>
    </row>
    <row r="832" spans="2:88" x14ac:dyDescent="0.25">
      <c r="B832" s="8">
        <v>830</v>
      </c>
      <c r="C832" s="9" t="s">
        <v>12433</v>
      </c>
      <c r="D832" s="9" t="s">
        <v>12495</v>
      </c>
      <c r="E832" s="49">
        <v>3.4096799988372104</v>
      </c>
      <c r="F832" s="50">
        <v>3.3010096000000004</v>
      </c>
      <c r="G832" s="50">
        <v>11.046053333333333</v>
      </c>
      <c r="H832" s="51">
        <v>5.1897600000000006</v>
      </c>
      <c r="I832" s="50">
        <v>0</v>
      </c>
      <c r="J832" s="50">
        <v>0</v>
      </c>
      <c r="K832" s="50">
        <v>0</v>
      </c>
      <c r="L832" s="50">
        <v>0</v>
      </c>
      <c r="M832" s="49">
        <v>0</v>
      </c>
      <c r="N832" s="49">
        <v>1.6793607249066667</v>
      </c>
      <c r="O832" s="49">
        <v>0.86856399999999989</v>
      </c>
      <c r="P832" s="50">
        <v>0</v>
      </c>
      <c r="Q832" s="50">
        <v>0</v>
      </c>
      <c r="R832" s="50">
        <v>0</v>
      </c>
      <c r="S832" s="51">
        <v>0</v>
      </c>
      <c r="T832" s="50">
        <v>0</v>
      </c>
      <c r="U832" s="51">
        <v>6.4889666666666672</v>
      </c>
      <c r="V832" s="51">
        <v>0</v>
      </c>
      <c r="W832" s="50">
        <v>0</v>
      </c>
      <c r="X832" s="49">
        <v>4.8292200000000003</v>
      </c>
      <c r="Y832" s="51">
        <v>8.7034480000000016</v>
      </c>
      <c r="Z832" s="52">
        <v>0</v>
      </c>
      <c r="AA832" s="52">
        <v>0</v>
      </c>
      <c r="AB832" s="52">
        <v>0</v>
      </c>
      <c r="AC832" s="52">
        <v>0</v>
      </c>
      <c r="AD832" s="52">
        <v>0</v>
      </c>
      <c r="AE832" s="50">
        <v>0</v>
      </c>
      <c r="AF832" s="50">
        <v>0</v>
      </c>
      <c r="AG832" s="50">
        <v>0</v>
      </c>
      <c r="AH832" s="50">
        <v>4.4379952800000009</v>
      </c>
      <c r="AI832" s="52">
        <v>2.7468274666666663</v>
      </c>
      <c r="AJ832" s="49">
        <v>0</v>
      </c>
      <c r="AK832" s="50">
        <v>6.8575456790123459</v>
      </c>
      <c r="AL832" s="50">
        <v>13.670074074074073</v>
      </c>
      <c r="AM832" s="50">
        <v>0</v>
      </c>
      <c r="AN832" s="50">
        <v>17.339479999999998</v>
      </c>
      <c r="AO832" s="50">
        <v>3.0697674418604657</v>
      </c>
      <c r="AP832" s="50">
        <v>11.610533333333334</v>
      </c>
      <c r="AQ832" s="51">
        <v>4.3577777777777786</v>
      </c>
      <c r="AR832" s="49">
        <v>6.963846666666667</v>
      </c>
      <c r="AS832" s="50">
        <v>2.7871621621621623</v>
      </c>
      <c r="AT832" s="50">
        <v>0.92537999999999998</v>
      </c>
      <c r="AU832" s="50">
        <v>2.0304666666666669</v>
      </c>
      <c r="AV832" s="50">
        <v>46.22899677777778</v>
      </c>
      <c r="AW832" s="50">
        <v>0</v>
      </c>
      <c r="AX832" s="50">
        <v>2.508666666666667</v>
      </c>
      <c r="AY832" s="50">
        <v>18.113280000000007</v>
      </c>
      <c r="AZ832" s="51">
        <v>0</v>
      </c>
      <c r="BA832" s="49">
        <v>0</v>
      </c>
      <c r="BB832" s="49">
        <v>0</v>
      </c>
      <c r="BC832" s="50">
        <v>0</v>
      </c>
      <c r="BD832" s="50">
        <v>0</v>
      </c>
      <c r="BE832" s="51">
        <v>0</v>
      </c>
      <c r="BF832" s="38"/>
      <c r="BG832" s="38"/>
      <c r="BK832" s="38"/>
      <c r="BL832" s="38"/>
      <c r="BM832" s="38"/>
      <c r="BN832" s="38"/>
      <c r="BO832" s="38"/>
      <c r="BP832" s="38"/>
      <c r="BQ832" s="38"/>
      <c r="BR832" s="38"/>
      <c r="BS832" s="38"/>
      <c r="BT832" s="38"/>
      <c r="BU832" s="38"/>
      <c r="BY832" s="38"/>
      <c r="BZ832" s="38"/>
      <c r="CJ832" s="38"/>
    </row>
    <row r="833" spans="2:88" x14ac:dyDescent="0.25">
      <c r="B833" s="8">
        <v>831</v>
      </c>
      <c r="C833" s="9" t="s">
        <v>12433</v>
      </c>
      <c r="D833" s="9" t="s">
        <v>12496</v>
      </c>
      <c r="E833" s="49">
        <v>4.2620999985465131</v>
      </c>
      <c r="F833" s="50">
        <v>4.1262620000000005</v>
      </c>
      <c r="G833" s="50">
        <v>13.807566666666666</v>
      </c>
      <c r="H833" s="51">
        <v>6.4872000000000005</v>
      </c>
      <c r="I833" s="50">
        <v>0</v>
      </c>
      <c r="J833" s="50">
        <v>0</v>
      </c>
      <c r="K833" s="50">
        <v>0</v>
      </c>
      <c r="L833" s="50">
        <v>0</v>
      </c>
      <c r="M833" s="49">
        <v>0</v>
      </c>
      <c r="N833" s="49">
        <v>1.6793607249066667</v>
      </c>
      <c r="O833" s="49">
        <v>0.86856399999999989</v>
      </c>
      <c r="P833" s="50">
        <v>0</v>
      </c>
      <c r="Q833" s="50">
        <v>0</v>
      </c>
      <c r="R833" s="50">
        <v>0</v>
      </c>
      <c r="S833" s="51">
        <v>0</v>
      </c>
      <c r="T833" s="50">
        <v>0</v>
      </c>
      <c r="U833" s="51">
        <v>6.4889666666666672</v>
      </c>
      <c r="V833" s="51">
        <v>0</v>
      </c>
      <c r="W833" s="50">
        <v>0</v>
      </c>
      <c r="X833" s="49">
        <v>4.8292200000000003</v>
      </c>
      <c r="Y833" s="51">
        <v>8.7034480000000016</v>
      </c>
      <c r="Z833" s="52">
        <v>0</v>
      </c>
      <c r="AA833" s="52">
        <v>0</v>
      </c>
      <c r="AB833" s="52">
        <v>0</v>
      </c>
      <c r="AC833" s="52">
        <v>0</v>
      </c>
      <c r="AD833" s="52">
        <v>0</v>
      </c>
      <c r="AE833" s="50">
        <v>0</v>
      </c>
      <c r="AF833" s="50">
        <v>0</v>
      </c>
      <c r="AG833" s="50">
        <v>0</v>
      </c>
      <c r="AH833" s="50">
        <v>4.4379952800000009</v>
      </c>
      <c r="AI833" s="52">
        <v>2.7468274666666663</v>
      </c>
      <c r="AJ833" s="49">
        <v>0</v>
      </c>
      <c r="AK833" s="50">
        <v>8.5719320987654317</v>
      </c>
      <c r="AL833" s="50">
        <v>17.087592592592593</v>
      </c>
      <c r="AM833" s="50">
        <v>0</v>
      </c>
      <c r="AN833" s="50">
        <v>21.674349999999997</v>
      </c>
      <c r="AO833" s="50">
        <v>3.837209302325582</v>
      </c>
      <c r="AP833" s="50">
        <v>14.513166666666669</v>
      </c>
      <c r="AQ833" s="51">
        <v>5.4472222222222229</v>
      </c>
      <c r="AR833" s="49">
        <v>6.963846666666667</v>
      </c>
      <c r="AS833" s="50">
        <v>2.7871621621621623</v>
      </c>
      <c r="AT833" s="50">
        <v>0.92537999999999998</v>
      </c>
      <c r="AU833" s="50">
        <v>2.0304666666666669</v>
      </c>
      <c r="AV833" s="50">
        <v>46.22899677777778</v>
      </c>
      <c r="AW833" s="50">
        <v>0</v>
      </c>
      <c r="AX833" s="50">
        <v>2.508666666666667</v>
      </c>
      <c r="AY833" s="50">
        <v>18.113280000000007</v>
      </c>
      <c r="AZ833" s="51">
        <v>0</v>
      </c>
      <c r="BA833" s="49">
        <v>0</v>
      </c>
      <c r="BB833" s="49">
        <v>0</v>
      </c>
      <c r="BC833" s="50">
        <v>0</v>
      </c>
      <c r="BD833" s="50">
        <v>0</v>
      </c>
      <c r="BE833" s="51">
        <v>0</v>
      </c>
      <c r="BF833" s="38"/>
      <c r="BG833" s="38"/>
      <c r="BK833" s="38"/>
      <c r="BL833" s="38"/>
      <c r="BM833" s="38"/>
      <c r="BN833" s="38"/>
      <c r="BO833" s="38"/>
      <c r="BP833" s="38"/>
      <c r="BQ833" s="38"/>
      <c r="BR833" s="38"/>
      <c r="BS833" s="38"/>
      <c r="BT833" s="38"/>
      <c r="BU833" s="38"/>
      <c r="BY833" s="38"/>
      <c r="BZ833" s="38"/>
      <c r="CJ833" s="38"/>
    </row>
    <row r="834" spans="2:88" x14ac:dyDescent="0.25">
      <c r="B834" s="8">
        <v>832</v>
      </c>
      <c r="C834" s="9" t="s">
        <v>12433</v>
      </c>
      <c r="D834" s="9" t="s">
        <v>12497</v>
      </c>
      <c r="E834" s="49">
        <v>5.1145199982558154</v>
      </c>
      <c r="F834" s="50">
        <v>4.9515144000000006</v>
      </c>
      <c r="G834" s="50">
        <v>16.56908</v>
      </c>
      <c r="H834" s="51">
        <v>7.7846400000000013</v>
      </c>
      <c r="I834" s="50">
        <v>0</v>
      </c>
      <c r="J834" s="50">
        <v>0</v>
      </c>
      <c r="K834" s="50">
        <v>0</v>
      </c>
      <c r="L834" s="50">
        <v>0</v>
      </c>
      <c r="M834" s="49">
        <v>0</v>
      </c>
      <c r="N834" s="49">
        <v>1.6793607249066667</v>
      </c>
      <c r="O834" s="49">
        <v>0.86856399999999989</v>
      </c>
      <c r="P834" s="50">
        <v>0</v>
      </c>
      <c r="Q834" s="50">
        <v>0</v>
      </c>
      <c r="R834" s="50">
        <v>0</v>
      </c>
      <c r="S834" s="51">
        <v>0</v>
      </c>
      <c r="T834" s="50">
        <v>0</v>
      </c>
      <c r="U834" s="51">
        <v>6.4889666666666672</v>
      </c>
      <c r="V834" s="51">
        <v>0</v>
      </c>
      <c r="W834" s="50">
        <v>0</v>
      </c>
      <c r="X834" s="49">
        <v>4.8292200000000003</v>
      </c>
      <c r="Y834" s="51">
        <v>8.7034480000000016</v>
      </c>
      <c r="Z834" s="52">
        <v>0</v>
      </c>
      <c r="AA834" s="52">
        <v>0</v>
      </c>
      <c r="AB834" s="52">
        <v>0</v>
      </c>
      <c r="AC834" s="52">
        <v>0</v>
      </c>
      <c r="AD834" s="52">
        <v>0</v>
      </c>
      <c r="AE834" s="50">
        <v>0</v>
      </c>
      <c r="AF834" s="50">
        <v>0</v>
      </c>
      <c r="AG834" s="50">
        <v>0</v>
      </c>
      <c r="AH834" s="50">
        <v>4.4379952800000009</v>
      </c>
      <c r="AI834" s="52">
        <v>2.7468274666666663</v>
      </c>
      <c r="AJ834" s="49">
        <v>0</v>
      </c>
      <c r="AK834" s="50">
        <v>10.286318518518518</v>
      </c>
      <c r="AL834" s="50">
        <v>20.505111111111109</v>
      </c>
      <c r="AM834" s="50">
        <v>0</v>
      </c>
      <c r="AN834" s="50">
        <v>26.009219999999999</v>
      </c>
      <c r="AO834" s="50">
        <v>4.6046511627906987</v>
      </c>
      <c r="AP834" s="50">
        <v>17.415800000000001</v>
      </c>
      <c r="AQ834" s="51">
        <v>6.536666666666668</v>
      </c>
      <c r="AR834" s="49">
        <v>6.963846666666667</v>
      </c>
      <c r="AS834" s="50">
        <v>2.7871621621621623</v>
      </c>
      <c r="AT834" s="50">
        <v>0.92537999999999998</v>
      </c>
      <c r="AU834" s="50">
        <v>2.5380833333333337</v>
      </c>
      <c r="AV834" s="50">
        <v>54.167145388888891</v>
      </c>
      <c r="AW834" s="50">
        <v>0</v>
      </c>
      <c r="AX834" s="50">
        <v>2.508666666666667</v>
      </c>
      <c r="AY834" s="50">
        <v>18.113280000000007</v>
      </c>
      <c r="AZ834" s="51">
        <v>0</v>
      </c>
      <c r="BA834" s="49">
        <v>0</v>
      </c>
      <c r="BB834" s="49">
        <v>0</v>
      </c>
      <c r="BC834" s="50">
        <v>0</v>
      </c>
      <c r="BD834" s="50">
        <v>0</v>
      </c>
      <c r="BE834" s="51">
        <v>0</v>
      </c>
      <c r="BF834" s="38"/>
      <c r="BG834" s="38"/>
      <c r="BK834" s="38"/>
      <c r="BL834" s="38"/>
      <c r="BM834" s="38"/>
      <c r="BN834" s="38"/>
      <c r="BO834" s="38"/>
      <c r="BP834" s="38"/>
      <c r="BQ834" s="38"/>
      <c r="BR834" s="38"/>
      <c r="BS834" s="38"/>
      <c r="BT834" s="38"/>
      <c r="BU834" s="38"/>
      <c r="BY834" s="38"/>
      <c r="BZ834" s="38"/>
      <c r="CJ834" s="38"/>
    </row>
    <row r="835" spans="2:88" x14ac:dyDescent="0.25">
      <c r="B835" s="8">
        <v>833</v>
      </c>
      <c r="C835" s="9" t="s">
        <v>12433</v>
      </c>
      <c r="D835" s="9" t="s">
        <v>12498</v>
      </c>
      <c r="E835" s="49">
        <v>5.1145199982558154</v>
      </c>
      <c r="F835" s="50">
        <v>4.9515144000000006</v>
      </c>
      <c r="G835" s="50">
        <v>16.56908</v>
      </c>
      <c r="H835" s="51">
        <v>7.7846400000000013</v>
      </c>
      <c r="I835" s="50">
        <v>0</v>
      </c>
      <c r="J835" s="50">
        <v>0</v>
      </c>
      <c r="K835" s="50">
        <v>0</v>
      </c>
      <c r="L835" s="50">
        <v>0</v>
      </c>
      <c r="M835" s="49">
        <v>0</v>
      </c>
      <c r="N835" s="49">
        <v>2.1412299881066668</v>
      </c>
      <c r="O835" s="49">
        <v>1.7371279999999998</v>
      </c>
      <c r="P835" s="50">
        <v>0</v>
      </c>
      <c r="Q835" s="50">
        <v>0</v>
      </c>
      <c r="R835" s="50">
        <v>0</v>
      </c>
      <c r="S835" s="51">
        <v>0</v>
      </c>
      <c r="T835" s="50">
        <v>0</v>
      </c>
      <c r="U835" s="51">
        <v>16.348733333333335</v>
      </c>
      <c r="V835" s="51">
        <v>0</v>
      </c>
      <c r="W835" s="50">
        <v>0</v>
      </c>
      <c r="X835" s="49">
        <v>9.6584400000000006</v>
      </c>
      <c r="Y835" s="51">
        <v>17.406896000000003</v>
      </c>
      <c r="Z835" s="52">
        <v>0</v>
      </c>
      <c r="AA835" s="52">
        <v>0</v>
      </c>
      <c r="AB835" s="52">
        <v>0</v>
      </c>
      <c r="AC835" s="52">
        <v>0</v>
      </c>
      <c r="AD835" s="52">
        <v>0</v>
      </c>
      <c r="AE835" s="50">
        <v>0</v>
      </c>
      <c r="AF835" s="50">
        <v>0</v>
      </c>
      <c r="AG835" s="50">
        <v>0</v>
      </c>
      <c r="AH835" s="50">
        <v>8.8759905600000018</v>
      </c>
      <c r="AI835" s="52">
        <v>5.4636506518518519</v>
      </c>
      <c r="AJ835" s="49">
        <v>0</v>
      </c>
      <c r="AK835" s="50">
        <v>10.286318518518518</v>
      </c>
      <c r="AL835" s="50">
        <v>20.505111111111109</v>
      </c>
      <c r="AM835" s="50">
        <v>0</v>
      </c>
      <c r="AN835" s="50">
        <v>26.009219999999999</v>
      </c>
      <c r="AO835" s="50">
        <v>4.6046511627906987</v>
      </c>
      <c r="AP835" s="50">
        <v>17.415800000000001</v>
      </c>
      <c r="AQ835" s="51">
        <v>6.536666666666668</v>
      </c>
      <c r="AR835" s="49">
        <v>13.927693333333334</v>
      </c>
      <c r="AS835" s="50">
        <v>2.7871621621621623</v>
      </c>
      <c r="AT835" s="50">
        <v>1.85076</v>
      </c>
      <c r="AU835" s="50">
        <v>3.0457000000000001</v>
      </c>
      <c r="AV835" s="50">
        <v>76.58169633333334</v>
      </c>
      <c r="AW835" s="50">
        <v>0</v>
      </c>
      <c r="AX835" s="50">
        <v>5.0173333333333341</v>
      </c>
      <c r="AY835" s="50">
        <v>46.567216666666674</v>
      </c>
      <c r="AZ835" s="51">
        <v>0</v>
      </c>
      <c r="BA835" s="49">
        <v>0</v>
      </c>
      <c r="BB835" s="49">
        <v>0</v>
      </c>
      <c r="BC835" s="50">
        <v>0</v>
      </c>
      <c r="BD835" s="50">
        <v>0</v>
      </c>
      <c r="BE835" s="51">
        <v>0</v>
      </c>
      <c r="BF835" s="38"/>
      <c r="BG835" s="38"/>
      <c r="BK835" s="38"/>
      <c r="BL835" s="38"/>
      <c r="BM835" s="38"/>
      <c r="BN835" s="38"/>
      <c r="BO835" s="38"/>
      <c r="BP835" s="38"/>
      <c r="BQ835" s="38"/>
      <c r="BR835" s="38"/>
      <c r="BS835" s="38"/>
      <c r="BT835" s="38"/>
      <c r="BU835" s="38"/>
      <c r="BY835" s="38"/>
      <c r="BZ835" s="38"/>
      <c r="CJ835" s="38"/>
    </row>
    <row r="836" spans="2:88" x14ac:dyDescent="0.25">
      <c r="B836" s="8">
        <v>834</v>
      </c>
      <c r="C836" s="9" t="s">
        <v>12433</v>
      </c>
      <c r="D836" s="9" t="s">
        <v>12499</v>
      </c>
      <c r="E836" s="49">
        <v>6.8193599976744208</v>
      </c>
      <c r="F836" s="50">
        <v>6.6020192000000009</v>
      </c>
      <c r="G836" s="50">
        <v>22.092106666666666</v>
      </c>
      <c r="H836" s="51">
        <v>10.379520000000001</v>
      </c>
      <c r="I836" s="50">
        <v>0</v>
      </c>
      <c r="J836" s="50">
        <v>0</v>
      </c>
      <c r="K836" s="50">
        <v>0</v>
      </c>
      <c r="L836" s="50">
        <v>0</v>
      </c>
      <c r="M836" s="49">
        <v>0</v>
      </c>
      <c r="N836" s="49">
        <v>2.1412299881066668</v>
      </c>
      <c r="O836" s="49">
        <v>1.7371279999999998</v>
      </c>
      <c r="P836" s="50">
        <v>0</v>
      </c>
      <c r="Q836" s="50">
        <v>0</v>
      </c>
      <c r="R836" s="50">
        <v>0</v>
      </c>
      <c r="S836" s="51">
        <v>0</v>
      </c>
      <c r="T836" s="50">
        <v>0</v>
      </c>
      <c r="U836" s="51">
        <v>16.348733333333335</v>
      </c>
      <c r="V836" s="51">
        <v>0</v>
      </c>
      <c r="W836" s="50">
        <v>0</v>
      </c>
      <c r="X836" s="49">
        <v>9.6584400000000006</v>
      </c>
      <c r="Y836" s="51">
        <v>17.406896000000003</v>
      </c>
      <c r="Z836" s="52">
        <v>0</v>
      </c>
      <c r="AA836" s="52">
        <v>0</v>
      </c>
      <c r="AB836" s="52">
        <v>0</v>
      </c>
      <c r="AC836" s="52">
        <v>0</v>
      </c>
      <c r="AD836" s="52">
        <v>0</v>
      </c>
      <c r="AE836" s="50">
        <v>0</v>
      </c>
      <c r="AF836" s="50">
        <v>0</v>
      </c>
      <c r="AG836" s="50">
        <v>0</v>
      </c>
      <c r="AH836" s="50">
        <v>8.8759905600000018</v>
      </c>
      <c r="AI836" s="52">
        <v>5.4636506518518519</v>
      </c>
      <c r="AJ836" s="49">
        <v>0</v>
      </c>
      <c r="AK836" s="50">
        <v>13.715091358024692</v>
      </c>
      <c r="AL836" s="50">
        <v>27.340148148148145</v>
      </c>
      <c r="AM836" s="50">
        <v>0</v>
      </c>
      <c r="AN836" s="50">
        <v>34.678959999999996</v>
      </c>
      <c r="AO836" s="50">
        <v>6.1395348837209314</v>
      </c>
      <c r="AP836" s="50">
        <v>23.221066666666669</v>
      </c>
      <c r="AQ836" s="51">
        <v>8.7155555555555573</v>
      </c>
      <c r="AR836" s="49">
        <v>13.927693333333334</v>
      </c>
      <c r="AS836" s="50">
        <v>2.7871621621621623</v>
      </c>
      <c r="AT836" s="50">
        <v>1.85076</v>
      </c>
      <c r="AU836" s="50">
        <v>4.0609333333333337</v>
      </c>
      <c r="AV836" s="50">
        <v>92.457993555555561</v>
      </c>
      <c r="AW836" s="50">
        <v>0</v>
      </c>
      <c r="AX836" s="50">
        <v>5.0173333333333341</v>
      </c>
      <c r="AY836" s="50">
        <v>46.567216666666674</v>
      </c>
      <c r="AZ836" s="51">
        <v>0</v>
      </c>
      <c r="BA836" s="49">
        <v>0</v>
      </c>
      <c r="BB836" s="49">
        <v>0</v>
      </c>
      <c r="BC836" s="50">
        <v>0</v>
      </c>
      <c r="BD836" s="50">
        <v>0</v>
      </c>
      <c r="BE836" s="51">
        <v>0</v>
      </c>
      <c r="BF836" s="38"/>
      <c r="BG836" s="38"/>
      <c r="BK836" s="38"/>
      <c r="BL836" s="38"/>
      <c r="BM836" s="38"/>
      <c r="BN836" s="38"/>
      <c r="BO836" s="38"/>
      <c r="BP836" s="38"/>
      <c r="BQ836" s="38"/>
      <c r="BR836" s="38"/>
      <c r="BS836" s="38"/>
      <c r="BT836" s="38"/>
      <c r="BU836" s="38"/>
      <c r="BY836" s="38"/>
      <c r="BZ836" s="38"/>
      <c r="CJ836" s="38"/>
    </row>
    <row r="837" spans="2:88" x14ac:dyDescent="0.25">
      <c r="B837" s="8">
        <v>835</v>
      </c>
      <c r="C837" s="9" t="s">
        <v>12433</v>
      </c>
      <c r="D837" s="9" t="s">
        <v>12500</v>
      </c>
      <c r="E837" s="49">
        <v>8.5241999970930262</v>
      </c>
      <c r="F837" s="50">
        <v>8.2525240000000011</v>
      </c>
      <c r="G837" s="50">
        <v>27.615133333333333</v>
      </c>
      <c r="H837" s="51">
        <v>12.974400000000001</v>
      </c>
      <c r="I837" s="50">
        <v>0</v>
      </c>
      <c r="J837" s="50">
        <v>0</v>
      </c>
      <c r="K837" s="50">
        <v>0</v>
      </c>
      <c r="L837" s="50">
        <v>0</v>
      </c>
      <c r="M837" s="49">
        <v>0</v>
      </c>
      <c r="N837" s="49">
        <v>2.1412299881066668</v>
      </c>
      <c r="O837" s="49">
        <v>1.7371279999999998</v>
      </c>
      <c r="P837" s="50">
        <v>0</v>
      </c>
      <c r="Q837" s="50">
        <v>0</v>
      </c>
      <c r="R837" s="50">
        <v>0</v>
      </c>
      <c r="S837" s="51">
        <v>0</v>
      </c>
      <c r="T837" s="50">
        <v>0</v>
      </c>
      <c r="U837" s="51">
        <v>16.348733333333335</v>
      </c>
      <c r="V837" s="51">
        <v>0</v>
      </c>
      <c r="W837" s="50">
        <v>0</v>
      </c>
      <c r="X837" s="49">
        <v>9.6584400000000006</v>
      </c>
      <c r="Y837" s="51">
        <v>17.406896000000003</v>
      </c>
      <c r="Z837" s="52">
        <v>0</v>
      </c>
      <c r="AA837" s="52">
        <v>0</v>
      </c>
      <c r="AB837" s="52">
        <v>0</v>
      </c>
      <c r="AC837" s="52">
        <v>0</v>
      </c>
      <c r="AD837" s="52">
        <v>0</v>
      </c>
      <c r="AE837" s="50">
        <v>0</v>
      </c>
      <c r="AF837" s="50">
        <v>0</v>
      </c>
      <c r="AG837" s="50">
        <v>0</v>
      </c>
      <c r="AH837" s="50">
        <v>8.8759905600000018</v>
      </c>
      <c r="AI837" s="52">
        <v>5.4636506518518519</v>
      </c>
      <c r="AJ837" s="49">
        <v>0</v>
      </c>
      <c r="AK837" s="50">
        <v>17.143864197530863</v>
      </c>
      <c r="AL837" s="50">
        <v>34.175185185185185</v>
      </c>
      <c r="AM837" s="50">
        <v>0</v>
      </c>
      <c r="AN837" s="50">
        <v>43.348699999999994</v>
      </c>
      <c r="AO837" s="50">
        <v>7.674418604651164</v>
      </c>
      <c r="AP837" s="50">
        <v>29.026333333333337</v>
      </c>
      <c r="AQ837" s="51">
        <v>10.894444444444446</v>
      </c>
      <c r="AR837" s="49">
        <v>13.927693333333334</v>
      </c>
      <c r="AS837" s="50">
        <v>2.7871621621621623</v>
      </c>
      <c r="AT837" s="50">
        <v>1.85076</v>
      </c>
      <c r="AU837" s="50">
        <v>4.0609333333333337</v>
      </c>
      <c r="AV837" s="50">
        <v>92.457993555555561</v>
      </c>
      <c r="AW837" s="50">
        <v>0</v>
      </c>
      <c r="AX837" s="50">
        <v>5.0173333333333341</v>
      </c>
      <c r="AY837" s="50">
        <v>46.567216666666674</v>
      </c>
      <c r="AZ837" s="51">
        <v>0</v>
      </c>
      <c r="BA837" s="49">
        <v>0</v>
      </c>
      <c r="BB837" s="49">
        <v>0</v>
      </c>
      <c r="BC837" s="50">
        <v>0</v>
      </c>
      <c r="BD837" s="50">
        <v>0</v>
      </c>
      <c r="BE837" s="51">
        <v>0</v>
      </c>
      <c r="BF837" s="38"/>
      <c r="BG837" s="38"/>
      <c r="BK837" s="38"/>
      <c r="BL837" s="38"/>
      <c r="BM837" s="38"/>
      <c r="BN837" s="38"/>
      <c r="BO837" s="38"/>
      <c r="BP837" s="38"/>
      <c r="BQ837" s="38"/>
      <c r="BR837" s="38"/>
      <c r="BS837" s="38"/>
      <c r="BT837" s="38"/>
      <c r="BU837" s="38"/>
      <c r="BY837" s="38"/>
      <c r="BZ837" s="38"/>
      <c r="CJ837" s="38"/>
    </row>
    <row r="838" spans="2:88" x14ac:dyDescent="0.25">
      <c r="B838" s="8">
        <v>836</v>
      </c>
      <c r="C838" s="9" t="s">
        <v>12433</v>
      </c>
      <c r="D838" s="9" t="s">
        <v>12501</v>
      </c>
      <c r="E838" s="49">
        <v>10.229039996511631</v>
      </c>
      <c r="F838" s="50">
        <v>9.9030288000000013</v>
      </c>
      <c r="G838" s="50">
        <v>33.138159999999999</v>
      </c>
      <c r="H838" s="51">
        <v>15.569280000000003</v>
      </c>
      <c r="I838" s="50">
        <v>0</v>
      </c>
      <c r="J838" s="50">
        <v>0</v>
      </c>
      <c r="K838" s="50">
        <v>0</v>
      </c>
      <c r="L838" s="50">
        <v>0</v>
      </c>
      <c r="M838" s="49">
        <v>0</v>
      </c>
      <c r="N838" s="49">
        <v>2.1412299881066668</v>
      </c>
      <c r="O838" s="49">
        <v>1.7371279999999998</v>
      </c>
      <c r="P838" s="50">
        <v>0</v>
      </c>
      <c r="Q838" s="50">
        <v>0</v>
      </c>
      <c r="R838" s="50">
        <v>0</v>
      </c>
      <c r="S838" s="51">
        <v>0</v>
      </c>
      <c r="T838" s="50">
        <v>0</v>
      </c>
      <c r="U838" s="51">
        <v>16.348733333333335</v>
      </c>
      <c r="V838" s="51">
        <v>0</v>
      </c>
      <c r="W838" s="50">
        <v>0</v>
      </c>
      <c r="X838" s="49">
        <v>9.6584400000000006</v>
      </c>
      <c r="Y838" s="51">
        <v>17.406896000000003</v>
      </c>
      <c r="Z838" s="52">
        <v>0</v>
      </c>
      <c r="AA838" s="52">
        <v>0</v>
      </c>
      <c r="AB838" s="52">
        <v>0</v>
      </c>
      <c r="AC838" s="52">
        <v>0</v>
      </c>
      <c r="AD838" s="52">
        <v>0</v>
      </c>
      <c r="AE838" s="50">
        <v>0</v>
      </c>
      <c r="AF838" s="50">
        <v>0</v>
      </c>
      <c r="AG838" s="50">
        <v>0</v>
      </c>
      <c r="AH838" s="50">
        <v>8.8759905600000018</v>
      </c>
      <c r="AI838" s="52">
        <v>5.4636506518518519</v>
      </c>
      <c r="AJ838" s="49">
        <v>0</v>
      </c>
      <c r="AK838" s="50">
        <v>20.572637037037037</v>
      </c>
      <c r="AL838" s="50">
        <v>41.010222222222218</v>
      </c>
      <c r="AM838" s="50">
        <v>0</v>
      </c>
      <c r="AN838" s="50">
        <v>52.018439999999998</v>
      </c>
      <c r="AO838" s="50">
        <v>9.2093023255813975</v>
      </c>
      <c r="AP838" s="50">
        <v>34.831600000000002</v>
      </c>
      <c r="AQ838" s="51">
        <v>13.073333333333336</v>
      </c>
      <c r="AR838" s="49">
        <v>13.927693333333334</v>
      </c>
      <c r="AS838" s="50">
        <v>2.7871621621621623</v>
      </c>
      <c r="AT838" s="50">
        <v>1.85076</v>
      </c>
      <c r="AU838" s="50">
        <v>5.0761666666666674</v>
      </c>
      <c r="AV838" s="50">
        <v>108.33429077777778</v>
      </c>
      <c r="AW838" s="50">
        <v>0</v>
      </c>
      <c r="AX838" s="50">
        <v>5.0173333333333341</v>
      </c>
      <c r="AY838" s="50">
        <v>46.567216666666674</v>
      </c>
      <c r="AZ838" s="51">
        <v>0</v>
      </c>
      <c r="BA838" s="49">
        <v>0</v>
      </c>
      <c r="BB838" s="49">
        <v>0</v>
      </c>
      <c r="BC838" s="50">
        <v>0</v>
      </c>
      <c r="BD838" s="50">
        <v>0</v>
      </c>
      <c r="BE838" s="51">
        <v>0</v>
      </c>
      <c r="BF838" s="38"/>
      <c r="BG838" s="38"/>
      <c r="BK838" s="38"/>
      <c r="BL838" s="38"/>
      <c r="BM838" s="38"/>
      <c r="BN838" s="38"/>
      <c r="BO838" s="38"/>
      <c r="BP838" s="38"/>
      <c r="BQ838" s="38"/>
      <c r="BR838" s="38"/>
      <c r="BS838" s="38"/>
      <c r="BT838" s="38"/>
      <c r="BU838" s="38"/>
      <c r="BY838" s="38"/>
      <c r="BZ838" s="38"/>
      <c r="CJ838" s="38"/>
    </row>
    <row r="839" spans="2:88" x14ac:dyDescent="0.25">
      <c r="B839" s="8">
        <v>837</v>
      </c>
      <c r="C839" s="9" t="s">
        <v>12433</v>
      </c>
      <c r="D839" s="9" t="s">
        <v>12502</v>
      </c>
      <c r="E839" s="49">
        <v>7.6717799973837231</v>
      </c>
      <c r="F839" s="50">
        <v>7.427271600000001</v>
      </c>
      <c r="G839" s="50">
        <v>24.853619999999999</v>
      </c>
      <c r="H839" s="51">
        <v>11.676960000000001</v>
      </c>
      <c r="I839" s="50">
        <v>0</v>
      </c>
      <c r="J839" s="50">
        <v>0</v>
      </c>
      <c r="K839" s="50">
        <v>0</v>
      </c>
      <c r="L839" s="50">
        <v>0</v>
      </c>
      <c r="M839" s="49">
        <v>0</v>
      </c>
      <c r="N839" s="49">
        <v>2.7070817396444444</v>
      </c>
      <c r="O839" s="49">
        <v>2.6056919999999995</v>
      </c>
      <c r="P839" s="50">
        <v>0</v>
      </c>
      <c r="Q839" s="50">
        <v>0</v>
      </c>
      <c r="R839" s="50">
        <v>0</v>
      </c>
      <c r="S839" s="51">
        <v>0</v>
      </c>
      <c r="T839" s="50">
        <v>0</v>
      </c>
      <c r="U839" s="51">
        <v>17.482226666666673</v>
      </c>
      <c r="V839" s="51">
        <v>0</v>
      </c>
      <c r="W839" s="50">
        <v>0</v>
      </c>
      <c r="X839" s="49">
        <v>14.487660000000002</v>
      </c>
      <c r="Y839" s="51">
        <v>26.110344000000005</v>
      </c>
      <c r="Z839" s="52">
        <v>0</v>
      </c>
      <c r="AA839" s="52">
        <v>0</v>
      </c>
      <c r="AB839" s="52">
        <v>0</v>
      </c>
      <c r="AC839" s="52">
        <v>0</v>
      </c>
      <c r="AD839" s="52">
        <v>0</v>
      </c>
      <c r="AE839" s="50">
        <v>0</v>
      </c>
      <c r="AF839" s="50">
        <v>0</v>
      </c>
      <c r="AG839" s="50">
        <v>0</v>
      </c>
      <c r="AH839" s="50">
        <v>13.313985840000004</v>
      </c>
      <c r="AI839" s="52">
        <v>8.180473837037038</v>
      </c>
      <c r="AJ839" s="49">
        <v>0</v>
      </c>
      <c r="AK839" s="50">
        <v>15.429477777777777</v>
      </c>
      <c r="AL839" s="50">
        <v>30.757666666666665</v>
      </c>
      <c r="AM839" s="50">
        <v>0</v>
      </c>
      <c r="AN839" s="50">
        <v>39.013829999999999</v>
      </c>
      <c r="AO839" s="50">
        <v>6.9069767441860481</v>
      </c>
      <c r="AP839" s="50">
        <v>26.123699999999999</v>
      </c>
      <c r="AQ839" s="51">
        <v>9.8050000000000015</v>
      </c>
      <c r="AR839" s="49">
        <v>20.891539999999999</v>
      </c>
      <c r="AS839" s="50">
        <v>2.7871621621621623</v>
      </c>
      <c r="AT839" s="50">
        <v>2.7761399999999998</v>
      </c>
      <c r="AU839" s="50">
        <v>4.5685500000000001</v>
      </c>
      <c r="AV839" s="50">
        <v>114.8725445</v>
      </c>
      <c r="AW839" s="50">
        <v>0</v>
      </c>
      <c r="AX839" s="50">
        <v>7.5260000000000016</v>
      </c>
      <c r="AY839" s="50">
        <v>72.137633333333326</v>
      </c>
      <c r="AZ839" s="51">
        <v>0</v>
      </c>
      <c r="BA839" s="49">
        <v>0</v>
      </c>
      <c r="BB839" s="49">
        <v>0</v>
      </c>
      <c r="BC839" s="50">
        <v>0</v>
      </c>
      <c r="BD839" s="50">
        <v>0</v>
      </c>
      <c r="BE839" s="51">
        <v>0</v>
      </c>
      <c r="BF839" s="38"/>
      <c r="BG839" s="38"/>
      <c r="BK839" s="38"/>
      <c r="BL839" s="38"/>
      <c r="BM839" s="38"/>
      <c r="BN839" s="38"/>
      <c r="BO839" s="38"/>
      <c r="BP839" s="38"/>
      <c r="BQ839" s="38"/>
      <c r="BR839" s="38"/>
      <c r="BS839" s="38"/>
      <c r="BT839" s="38"/>
      <c r="BU839" s="38"/>
      <c r="BY839" s="38"/>
      <c r="BZ839" s="38"/>
      <c r="CJ839" s="38"/>
    </row>
    <row r="840" spans="2:88" x14ac:dyDescent="0.25">
      <c r="B840" s="8">
        <v>838</v>
      </c>
      <c r="C840" s="9" t="s">
        <v>12433</v>
      </c>
      <c r="D840" s="9" t="s">
        <v>12503</v>
      </c>
      <c r="E840" s="49">
        <v>10.229039996511631</v>
      </c>
      <c r="F840" s="50">
        <v>9.9030288000000013</v>
      </c>
      <c r="G840" s="50">
        <v>33.138159999999999</v>
      </c>
      <c r="H840" s="51">
        <v>15.569280000000003</v>
      </c>
      <c r="I840" s="50">
        <v>0</v>
      </c>
      <c r="J840" s="50">
        <v>0</v>
      </c>
      <c r="K840" s="50">
        <v>0</v>
      </c>
      <c r="L840" s="50">
        <v>0</v>
      </c>
      <c r="M840" s="49">
        <v>0</v>
      </c>
      <c r="N840" s="49">
        <v>2.7070817396444444</v>
      </c>
      <c r="O840" s="49">
        <v>2.6056919999999995</v>
      </c>
      <c r="P840" s="50">
        <v>0</v>
      </c>
      <c r="Q840" s="50">
        <v>0</v>
      </c>
      <c r="R840" s="50">
        <v>0</v>
      </c>
      <c r="S840" s="51">
        <v>0</v>
      </c>
      <c r="T840" s="50">
        <v>0</v>
      </c>
      <c r="U840" s="51">
        <v>17.482226666666673</v>
      </c>
      <c r="V840" s="51">
        <v>0</v>
      </c>
      <c r="W840" s="50">
        <v>0</v>
      </c>
      <c r="X840" s="49">
        <v>14.487660000000002</v>
      </c>
      <c r="Y840" s="51">
        <v>26.110344000000005</v>
      </c>
      <c r="Z840" s="52">
        <v>0</v>
      </c>
      <c r="AA840" s="52">
        <v>0</v>
      </c>
      <c r="AB840" s="52">
        <v>0</v>
      </c>
      <c r="AC840" s="52">
        <v>0</v>
      </c>
      <c r="AD840" s="52">
        <v>0</v>
      </c>
      <c r="AE840" s="50">
        <v>0</v>
      </c>
      <c r="AF840" s="50">
        <v>0</v>
      </c>
      <c r="AG840" s="50">
        <v>0</v>
      </c>
      <c r="AH840" s="50">
        <v>13.313985840000004</v>
      </c>
      <c r="AI840" s="52">
        <v>8.180473837037038</v>
      </c>
      <c r="AJ840" s="49">
        <v>0</v>
      </c>
      <c r="AK840" s="50">
        <v>20.572637037037037</v>
      </c>
      <c r="AL840" s="50">
        <v>41.010222222222218</v>
      </c>
      <c r="AM840" s="50">
        <v>0</v>
      </c>
      <c r="AN840" s="50">
        <v>52.018439999999998</v>
      </c>
      <c r="AO840" s="50">
        <v>9.2093023255813975</v>
      </c>
      <c r="AP840" s="50">
        <v>34.831600000000002</v>
      </c>
      <c r="AQ840" s="51">
        <v>13.073333333333336</v>
      </c>
      <c r="AR840" s="49">
        <v>20.891539999999999</v>
      </c>
      <c r="AS840" s="50">
        <v>2.7871621621621623</v>
      </c>
      <c r="AT840" s="50">
        <v>2.7761399999999998</v>
      </c>
      <c r="AU840" s="50">
        <v>6.0914000000000001</v>
      </c>
      <c r="AV840" s="50">
        <v>138.68699033333334</v>
      </c>
      <c r="AW840" s="50">
        <v>0</v>
      </c>
      <c r="AX840" s="50">
        <v>7.5260000000000016</v>
      </c>
      <c r="AY840" s="50">
        <v>72.137633333333326</v>
      </c>
      <c r="AZ840" s="51">
        <v>0</v>
      </c>
      <c r="BA840" s="49">
        <v>0</v>
      </c>
      <c r="BB840" s="49">
        <v>0</v>
      </c>
      <c r="BC840" s="50">
        <v>0</v>
      </c>
      <c r="BD840" s="50">
        <v>0</v>
      </c>
      <c r="BE840" s="51">
        <v>0</v>
      </c>
      <c r="BF840" s="38"/>
      <c r="BG840" s="38"/>
      <c r="BK840" s="38"/>
      <c r="BL840" s="38"/>
      <c r="BM840" s="38"/>
      <c r="BN840" s="38"/>
      <c r="BO840" s="38"/>
      <c r="BP840" s="38"/>
      <c r="BQ840" s="38"/>
      <c r="BR840" s="38"/>
      <c r="BS840" s="38"/>
      <c r="BT840" s="38"/>
      <c r="BU840" s="38"/>
      <c r="BY840" s="38"/>
      <c r="BZ840" s="38"/>
      <c r="CJ840" s="38"/>
    </row>
    <row r="841" spans="2:88" x14ac:dyDescent="0.25">
      <c r="B841" s="8">
        <v>839</v>
      </c>
      <c r="C841" s="9" t="s">
        <v>12433</v>
      </c>
      <c r="D841" s="9" t="s">
        <v>12504</v>
      </c>
      <c r="E841" s="49">
        <v>12.786299995639538</v>
      </c>
      <c r="F841" s="50">
        <v>12.378786000000002</v>
      </c>
      <c r="G841" s="50">
        <v>41.422699999999999</v>
      </c>
      <c r="H841" s="51">
        <v>19.461600000000004</v>
      </c>
      <c r="I841" s="50">
        <v>0</v>
      </c>
      <c r="J841" s="50">
        <v>0</v>
      </c>
      <c r="K841" s="50">
        <v>0</v>
      </c>
      <c r="L841" s="50">
        <v>0</v>
      </c>
      <c r="M841" s="49">
        <v>0</v>
      </c>
      <c r="N841" s="49">
        <v>2.7070817396444444</v>
      </c>
      <c r="O841" s="49">
        <v>2.6056919999999995</v>
      </c>
      <c r="P841" s="50">
        <v>0</v>
      </c>
      <c r="Q841" s="50">
        <v>0</v>
      </c>
      <c r="R841" s="50">
        <v>0</v>
      </c>
      <c r="S841" s="51">
        <v>0</v>
      </c>
      <c r="T841" s="50">
        <v>0</v>
      </c>
      <c r="U841" s="51">
        <v>17.482226666666673</v>
      </c>
      <c r="V841" s="51">
        <v>0</v>
      </c>
      <c r="W841" s="50">
        <v>0</v>
      </c>
      <c r="X841" s="49">
        <v>14.487660000000002</v>
      </c>
      <c r="Y841" s="51">
        <v>26.110344000000005</v>
      </c>
      <c r="Z841" s="52">
        <v>0</v>
      </c>
      <c r="AA841" s="52">
        <v>0</v>
      </c>
      <c r="AB841" s="52">
        <v>0</v>
      </c>
      <c r="AC841" s="52">
        <v>0</v>
      </c>
      <c r="AD841" s="52">
        <v>0</v>
      </c>
      <c r="AE841" s="50">
        <v>0</v>
      </c>
      <c r="AF841" s="50">
        <v>0</v>
      </c>
      <c r="AG841" s="50">
        <v>0</v>
      </c>
      <c r="AH841" s="50">
        <v>13.313985840000004</v>
      </c>
      <c r="AI841" s="52">
        <v>8.180473837037038</v>
      </c>
      <c r="AJ841" s="49">
        <v>0</v>
      </c>
      <c r="AK841" s="50">
        <v>25.715796296296297</v>
      </c>
      <c r="AL841" s="50">
        <v>51.262777777777771</v>
      </c>
      <c r="AM841" s="50">
        <v>0</v>
      </c>
      <c r="AN841" s="50">
        <v>65.023049999999998</v>
      </c>
      <c r="AO841" s="50">
        <v>11.511627906976747</v>
      </c>
      <c r="AP841" s="50">
        <v>43.539500000000004</v>
      </c>
      <c r="AQ841" s="51">
        <v>16.341666666666669</v>
      </c>
      <c r="AR841" s="49">
        <v>20.891539999999999</v>
      </c>
      <c r="AS841" s="50">
        <v>2.7871621621621623</v>
      </c>
      <c r="AT841" s="50">
        <v>2.7761399999999998</v>
      </c>
      <c r="AU841" s="50">
        <v>6.0914000000000001</v>
      </c>
      <c r="AV841" s="50">
        <v>138.68699033333334</v>
      </c>
      <c r="AW841" s="50">
        <v>0</v>
      </c>
      <c r="AX841" s="50">
        <v>7.5260000000000016</v>
      </c>
      <c r="AY841" s="50">
        <v>72.137633333333326</v>
      </c>
      <c r="AZ841" s="51">
        <v>0</v>
      </c>
      <c r="BA841" s="49">
        <v>0</v>
      </c>
      <c r="BB841" s="49">
        <v>0</v>
      </c>
      <c r="BC841" s="50">
        <v>0</v>
      </c>
      <c r="BD841" s="50">
        <v>0</v>
      </c>
      <c r="BE841" s="51">
        <v>0</v>
      </c>
      <c r="BF841" s="38"/>
      <c r="BG841" s="38"/>
      <c r="BK841" s="38"/>
      <c r="BL841" s="38"/>
      <c r="BM841" s="38"/>
      <c r="BN841" s="38"/>
      <c r="BO841" s="38"/>
      <c r="BP841" s="38"/>
      <c r="BQ841" s="38"/>
      <c r="BR841" s="38"/>
      <c r="BS841" s="38"/>
      <c r="BT841" s="38"/>
      <c r="BU841" s="38"/>
      <c r="BY841" s="38"/>
      <c r="BZ841" s="38"/>
      <c r="CJ841" s="38"/>
    </row>
    <row r="842" spans="2:88" x14ac:dyDescent="0.25">
      <c r="B842" s="8">
        <v>840</v>
      </c>
      <c r="C842" s="9" t="s">
        <v>12433</v>
      </c>
      <c r="D842" s="9" t="s">
        <v>12505</v>
      </c>
      <c r="E842" s="49">
        <v>15.343559994767446</v>
      </c>
      <c r="F842" s="50">
        <v>14.854543200000002</v>
      </c>
      <c r="G842" s="50">
        <v>49.707239999999999</v>
      </c>
      <c r="H842" s="51">
        <v>23.353920000000002</v>
      </c>
      <c r="I842" s="50">
        <v>0</v>
      </c>
      <c r="J842" s="50">
        <v>0</v>
      </c>
      <c r="K842" s="50">
        <v>0</v>
      </c>
      <c r="L842" s="50">
        <v>0</v>
      </c>
      <c r="M842" s="49">
        <v>0</v>
      </c>
      <c r="N842" s="49">
        <v>2.7070817396444444</v>
      </c>
      <c r="O842" s="49">
        <v>2.6056919999999995</v>
      </c>
      <c r="P842" s="50">
        <v>0</v>
      </c>
      <c r="Q842" s="50">
        <v>0</v>
      </c>
      <c r="R842" s="50">
        <v>0</v>
      </c>
      <c r="S842" s="51">
        <v>0</v>
      </c>
      <c r="T842" s="50">
        <v>0</v>
      </c>
      <c r="U842" s="51">
        <v>17.482226666666673</v>
      </c>
      <c r="V842" s="51">
        <v>0</v>
      </c>
      <c r="W842" s="50">
        <v>0</v>
      </c>
      <c r="X842" s="49">
        <v>14.487660000000002</v>
      </c>
      <c r="Y842" s="51">
        <v>26.110344000000005</v>
      </c>
      <c r="Z842" s="52">
        <v>0</v>
      </c>
      <c r="AA842" s="52">
        <v>0</v>
      </c>
      <c r="AB842" s="52">
        <v>0</v>
      </c>
      <c r="AC842" s="52">
        <v>0</v>
      </c>
      <c r="AD842" s="52">
        <v>0</v>
      </c>
      <c r="AE842" s="50">
        <v>0</v>
      </c>
      <c r="AF842" s="50">
        <v>0</v>
      </c>
      <c r="AG842" s="50">
        <v>0</v>
      </c>
      <c r="AH842" s="50">
        <v>13.313985840000004</v>
      </c>
      <c r="AI842" s="52">
        <v>8.180473837037038</v>
      </c>
      <c r="AJ842" s="49">
        <v>0</v>
      </c>
      <c r="AK842" s="50">
        <v>30.858955555555553</v>
      </c>
      <c r="AL842" s="50">
        <v>61.515333333333331</v>
      </c>
      <c r="AM842" s="50">
        <v>0</v>
      </c>
      <c r="AN842" s="50">
        <v>78.027659999999997</v>
      </c>
      <c r="AO842" s="50">
        <v>13.813953488372096</v>
      </c>
      <c r="AP842" s="50">
        <v>52.247399999999999</v>
      </c>
      <c r="AQ842" s="51">
        <v>19.610000000000003</v>
      </c>
      <c r="AR842" s="49">
        <v>20.891539999999999</v>
      </c>
      <c r="AS842" s="50">
        <v>2.7871621621621623</v>
      </c>
      <c r="AT842" s="50">
        <v>2.7761399999999998</v>
      </c>
      <c r="AU842" s="50">
        <v>7.6142500000000011</v>
      </c>
      <c r="AV842" s="50">
        <v>162.50143616666668</v>
      </c>
      <c r="AW842" s="50">
        <v>0</v>
      </c>
      <c r="AX842" s="50">
        <v>7.5260000000000016</v>
      </c>
      <c r="AY842" s="50">
        <v>72.137633333333326</v>
      </c>
      <c r="AZ842" s="51">
        <v>0</v>
      </c>
      <c r="BA842" s="49">
        <v>0</v>
      </c>
      <c r="BB842" s="49">
        <v>0</v>
      </c>
      <c r="BC842" s="50">
        <v>0</v>
      </c>
      <c r="BD842" s="50">
        <v>0</v>
      </c>
      <c r="BE842" s="51">
        <v>0</v>
      </c>
      <c r="BF842" s="38"/>
      <c r="BG842" s="38"/>
      <c r="BK842" s="38"/>
      <c r="BL842" s="38"/>
      <c r="BM842" s="38"/>
      <c r="BN842" s="38"/>
      <c r="BO842" s="38"/>
      <c r="BP842" s="38"/>
      <c r="BQ842" s="38"/>
      <c r="BR842" s="38"/>
      <c r="BS842" s="38"/>
      <c r="BT842" s="38"/>
      <c r="BU842" s="38"/>
      <c r="BY842" s="38"/>
      <c r="BZ842" s="38"/>
      <c r="CJ842" s="38"/>
    </row>
    <row r="843" spans="2:88" x14ac:dyDescent="0.25">
      <c r="B843" s="8">
        <v>841</v>
      </c>
      <c r="C843" s="9" t="s">
        <v>12433</v>
      </c>
      <c r="D843" s="9" t="s">
        <v>12506</v>
      </c>
      <c r="E843" s="49">
        <v>2.5572599991279077</v>
      </c>
      <c r="F843" s="50">
        <v>2.4757572000000003</v>
      </c>
      <c r="G843" s="50">
        <v>4.1422699999999999</v>
      </c>
      <c r="H843" s="51">
        <v>3.8923200000000007</v>
      </c>
      <c r="I843" s="50">
        <v>0</v>
      </c>
      <c r="J843" s="50">
        <v>0</v>
      </c>
      <c r="K843" s="50">
        <v>0</v>
      </c>
      <c r="L843" s="50">
        <v>0</v>
      </c>
      <c r="M843" s="49">
        <v>0</v>
      </c>
      <c r="N843" s="49">
        <v>1.6793607249066667</v>
      </c>
      <c r="O843" s="49">
        <v>0.86856399999999989</v>
      </c>
      <c r="P843" s="50">
        <v>0</v>
      </c>
      <c r="Q843" s="50">
        <v>0</v>
      </c>
      <c r="R843" s="50">
        <v>0</v>
      </c>
      <c r="S843" s="51">
        <v>0</v>
      </c>
      <c r="T843" s="50">
        <v>0</v>
      </c>
      <c r="U843" s="51">
        <v>6.4889666666666672</v>
      </c>
      <c r="V843" s="51">
        <v>0</v>
      </c>
      <c r="W843" s="50">
        <v>0</v>
      </c>
      <c r="X843" s="49">
        <v>4.8292200000000003</v>
      </c>
      <c r="Y843" s="51">
        <v>8.7034480000000016</v>
      </c>
      <c r="Z843" s="52">
        <v>0</v>
      </c>
      <c r="AA843" s="52">
        <v>0</v>
      </c>
      <c r="AB843" s="52">
        <v>0</v>
      </c>
      <c r="AC843" s="52">
        <v>0</v>
      </c>
      <c r="AD843" s="52">
        <v>0</v>
      </c>
      <c r="AE843" s="50">
        <v>0</v>
      </c>
      <c r="AF843" s="50">
        <v>0</v>
      </c>
      <c r="AG843" s="50">
        <v>0</v>
      </c>
      <c r="AH843" s="50">
        <v>4.4379952800000009</v>
      </c>
      <c r="AI843" s="52">
        <v>2.7468274666666663</v>
      </c>
      <c r="AJ843" s="49">
        <v>0</v>
      </c>
      <c r="AK843" s="50">
        <v>5.1431592592592592</v>
      </c>
      <c r="AL843" s="50">
        <v>10.409592592592594</v>
      </c>
      <c r="AM843" s="50">
        <v>8.4699999999999989</v>
      </c>
      <c r="AN843" s="50">
        <v>0</v>
      </c>
      <c r="AO843" s="50">
        <v>0</v>
      </c>
      <c r="AP843" s="50">
        <v>0</v>
      </c>
      <c r="AQ843" s="51">
        <v>0</v>
      </c>
      <c r="AR843" s="49">
        <v>6.963846666666667</v>
      </c>
      <c r="AS843" s="50">
        <v>2.7871621621621623</v>
      </c>
      <c r="AT843" s="50">
        <v>0.92537999999999998</v>
      </c>
      <c r="AU843" s="50">
        <v>1.52285</v>
      </c>
      <c r="AV843" s="50">
        <v>38.29084816666667</v>
      </c>
      <c r="AW843" s="50">
        <v>0</v>
      </c>
      <c r="AX843" s="50">
        <v>2.508666666666667</v>
      </c>
      <c r="AY843" s="50">
        <v>18.113280000000007</v>
      </c>
      <c r="AZ843" s="51">
        <v>0</v>
      </c>
      <c r="BA843" s="49">
        <v>0</v>
      </c>
      <c r="BB843" s="49">
        <v>0</v>
      </c>
      <c r="BC843" s="50">
        <v>0</v>
      </c>
      <c r="BD843" s="50">
        <v>0</v>
      </c>
      <c r="BE843" s="51">
        <v>0</v>
      </c>
      <c r="BF843" s="38"/>
      <c r="BG843" s="38"/>
      <c r="BK843" s="38"/>
      <c r="BL843" s="38"/>
      <c r="BM843" s="38"/>
      <c r="BN843" s="38"/>
      <c r="BO843" s="38"/>
      <c r="BP843" s="38"/>
      <c r="BQ843" s="38"/>
      <c r="BR843" s="38"/>
      <c r="BS843" s="38"/>
      <c r="BT843" s="38"/>
      <c r="BU843" s="38"/>
      <c r="BY843" s="38"/>
      <c r="BZ843" s="38"/>
      <c r="CJ843" s="38"/>
    </row>
    <row r="844" spans="2:88" x14ac:dyDescent="0.25">
      <c r="B844" s="8">
        <v>842</v>
      </c>
      <c r="C844" s="9" t="s">
        <v>12433</v>
      </c>
      <c r="D844" s="9" t="s">
        <v>12507</v>
      </c>
      <c r="E844" s="49">
        <v>3.4096799988372104</v>
      </c>
      <c r="F844" s="50">
        <v>3.3010096000000004</v>
      </c>
      <c r="G844" s="50">
        <v>5.5230266666666665</v>
      </c>
      <c r="H844" s="51">
        <v>5.1897600000000006</v>
      </c>
      <c r="I844" s="50">
        <v>0</v>
      </c>
      <c r="J844" s="50">
        <v>0</v>
      </c>
      <c r="K844" s="50">
        <v>0</v>
      </c>
      <c r="L844" s="50">
        <v>0</v>
      </c>
      <c r="M844" s="49">
        <v>0</v>
      </c>
      <c r="N844" s="49">
        <v>1.6793607249066667</v>
      </c>
      <c r="O844" s="49">
        <v>0.86856399999999989</v>
      </c>
      <c r="P844" s="50">
        <v>0</v>
      </c>
      <c r="Q844" s="50">
        <v>0</v>
      </c>
      <c r="R844" s="50">
        <v>0</v>
      </c>
      <c r="S844" s="51">
        <v>0</v>
      </c>
      <c r="T844" s="50">
        <v>0</v>
      </c>
      <c r="U844" s="51">
        <v>6.4889666666666672</v>
      </c>
      <c r="V844" s="51">
        <v>0</v>
      </c>
      <c r="W844" s="50">
        <v>0</v>
      </c>
      <c r="X844" s="49">
        <v>4.8292200000000003</v>
      </c>
      <c r="Y844" s="51">
        <v>8.7034480000000016</v>
      </c>
      <c r="Z844" s="52">
        <v>0</v>
      </c>
      <c r="AA844" s="52">
        <v>0</v>
      </c>
      <c r="AB844" s="52">
        <v>0</v>
      </c>
      <c r="AC844" s="52">
        <v>0</v>
      </c>
      <c r="AD844" s="52">
        <v>0</v>
      </c>
      <c r="AE844" s="50">
        <v>0</v>
      </c>
      <c r="AF844" s="50">
        <v>0</v>
      </c>
      <c r="AG844" s="50">
        <v>0</v>
      </c>
      <c r="AH844" s="50">
        <v>4.4379952800000009</v>
      </c>
      <c r="AI844" s="52">
        <v>2.7468274666666663</v>
      </c>
      <c r="AJ844" s="49">
        <v>0</v>
      </c>
      <c r="AK844" s="50">
        <v>6.8575456790123459</v>
      </c>
      <c r="AL844" s="50">
        <v>13.879456790123458</v>
      </c>
      <c r="AM844" s="50">
        <v>11.293333333333333</v>
      </c>
      <c r="AN844" s="50">
        <v>0</v>
      </c>
      <c r="AO844" s="50">
        <v>0</v>
      </c>
      <c r="AP844" s="50">
        <v>0</v>
      </c>
      <c r="AQ844" s="51">
        <v>0</v>
      </c>
      <c r="AR844" s="49">
        <v>6.963846666666667</v>
      </c>
      <c r="AS844" s="50">
        <v>2.7871621621621623</v>
      </c>
      <c r="AT844" s="50">
        <v>0.92537999999999998</v>
      </c>
      <c r="AU844" s="50">
        <v>2.0304666666666669</v>
      </c>
      <c r="AV844" s="50">
        <v>46.22899677777778</v>
      </c>
      <c r="AW844" s="50">
        <v>0</v>
      </c>
      <c r="AX844" s="50">
        <v>2.508666666666667</v>
      </c>
      <c r="AY844" s="50">
        <v>18.113280000000007</v>
      </c>
      <c r="AZ844" s="51">
        <v>0</v>
      </c>
      <c r="BA844" s="49">
        <v>0</v>
      </c>
      <c r="BB844" s="49">
        <v>0</v>
      </c>
      <c r="BC844" s="50">
        <v>0</v>
      </c>
      <c r="BD844" s="50">
        <v>0</v>
      </c>
      <c r="BE844" s="51">
        <v>0</v>
      </c>
      <c r="BF844" s="38"/>
      <c r="BG844" s="38"/>
      <c r="BK844" s="38"/>
      <c r="BL844" s="38"/>
      <c r="BM844" s="38"/>
      <c r="BN844" s="38"/>
      <c r="BO844" s="38"/>
      <c r="BP844" s="38"/>
      <c r="BQ844" s="38"/>
      <c r="BR844" s="38"/>
      <c r="BS844" s="38"/>
      <c r="BT844" s="38"/>
      <c r="BU844" s="38"/>
      <c r="BY844" s="38"/>
      <c r="BZ844" s="38"/>
      <c r="CJ844" s="38"/>
    </row>
    <row r="845" spans="2:88" x14ac:dyDescent="0.25">
      <c r="B845" s="8">
        <v>843</v>
      </c>
      <c r="C845" s="9" t="s">
        <v>12433</v>
      </c>
      <c r="D845" s="9" t="s">
        <v>12508</v>
      </c>
      <c r="E845" s="49">
        <v>4.2620999985465131</v>
      </c>
      <c r="F845" s="50">
        <v>4.1262620000000005</v>
      </c>
      <c r="G845" s="50">
        <v>6.9037833333333332</v>
      </c>
      <c r="H845" s="51">
        <v>6.4872000000000005</v>
      </c>
      <c r="I845" s="50">
        <v>0</v>
      </c>
      <c r="J845" s="50">
        <v>0</v>
      </c>
      <c r="K845" s="50">
        <v>0</v>
      </c>
      <c r="L845" s="50">
        <v>0</v>
      </c>
      <c r="M845" s="49">
        <v>0</v>
      </c>
      <c r="N845" s="49">
        <v>1.6793607249066667</v>
      </c>
      <c r="O845" s="49">
        <v>0.86856399999999989</v>
      </c>
      <c r="P845" s="50">
        <v>0</v>
      </c>
      <c r="Q845" s="50">
        <v>0</v>
      </c>
      <c r="R845" s="50">
        <v>0</v>
      </c>
      <c r="S845" s="51">
        <v>0</v>
      </c>
      <c r="T845" s="50">
        <v>0</v>
      </c>
      <c r="U845" s="51">
        <v>6.4889666666666672</v>
      </c>
      <c r="V845" s="51">
        <v>0</v>
      </c>
      <c r="W845" s="50">
        <v>0</v>
      </c>
      <c r="X845" s="49">
        <v>4.8292200000000003</v>
      </c>
      <c r="Y845" s="51">
        <v>8.7034480000000016</v>
      </c>
      <c r="Z845" s="52">
        <v>0</v>
      </c>
      <c r="AA845" s="52">
        <v>0</v>
      </c>
      <c r="AB845" s="52">
        <v>0</v>
      </c>
      <c r="AC845" s="52">
        <v>0</v>
      </c>
      <c r="AD845" s="52">
        <v>0</v>
      </c>
      <c r="AE845" s="50">
        <v>0</v>
      </c>
      <c r="AF845" s="50">
        <v>0</v>
      </c>
      <c r="AG845" s="50">
        <v>0</v>
      </c>
      <c r="AH845" s="50">
        <v>4.4379952800000009</v>
      </c>
      <c r="AI845" s="52">
        <v>2.7468274666666663</v>
      </c>
      <c r="AJ845" s="49">
        <v>0</v>
      </c>
      <c r="AK845" s="50">
        <v>8.5719320987654317</v>
      </c>
      <c r="AL845" s="50">
        <v>17.349320987654323</v>
      </c>
      <c r="AM845" s="50">
        <v>14.116666666666667</v>
      </c>
      <c r="AN845" s="50">
        <v>0</v>
      </c>
      <c r="AO845" s="50">
        <v>0</v>
      </c>
      <c r="AP845" s="50">
        <v>0</v>
      </c>
      <c r="AQ845" s="51">
        <v>0</v>
      </c>
      <c r="AR845" s="49">
        <v>6.963846666666667</v>
      </c>
      <c r="AS845" s="50">
        <v>2.7871621621621623</v>
      </c>
      <c r="AT845" s="50">
        <v>0.92537999999999998</v>
      </c>
      <c r="AU845" s="50">
        <v>2.0304666666666669</v>
      </c>
      <c r="AV845" s="50">
        <v>46.22899677777778</v>
      </c>
      <c r="AW845" s="50">
        <v>0</v>
      </c>
      <c r="AX845" s="50">
        <v>2.508666666666667</v>
      </c>
      <c r="AY845" s="50">
        <v>18.113280000000007</v>
      </c>
      <c r="AZ845" s="51">
        <v>0</v>
      </c>
      <c r="BA845" s="49">
        <v>0</v>
      </c>
      <c r="BB845" s="49">
        <v>0</v>
      </c>
      <c r="BC845" s="50">
        <v>0</v>
      </c>
      <c r="BD845" s="50">
        <v>0</v>
      </c>
      <c r="BE845" s="51">
        <v>0</v>
      </c>
      <c r="BF845" s="38"/>
      <c r="BG845" s="38"/>
      <c r="BK845" s="38"/>
      <c r="BL845" s="38"/>
      <c r="BM845" s="38"/>
      <c r="BN845" s="38"/>
      <c r="BO845" s="38"/>
      <c r="BP845" s="38"/>
      <c r="BQ845" s="38"/>
      <c r="BR845" s="38"/>
      <c r="BS845" s="38"/>
      <c r="BT845" s="38"/>
      <c r="BU845" s="38"/>
      <c r="BY845" s="38"/>
      <c r="BZ845" s="38"/>
      <c r="CJ845" s="38"/>
    </row>
    <row r="846" spans="2:88" x14ac:dyDescent="0.25">
      <c r="B846" s="8">
        <v>844</v>
      </c>
      <c r="C846" s="9" t="s">
        <v>12433</v>
      </c>
      <c r="D846" s="9" t="s">
        <v>12509</v>
      </c>
      <c r="E846" s="49">
        <v>5.1145199982558154</v>
      </c>
      <c r="F846" s="50">
        <v>4.9515144000000006</v>
      </c>
      <c r="G846" s="50">
        <v>8.2845399999999998</v>
      </c>
      <c r="H846" s="51">
        <v>7.7846400000000013</v>
      </c>
      <c r="I846" s="50">
        <v>0</v>
      </c>
      <c r="J846" s="50">
        <v>0</v>
      </c>
      <c r="K846" s="50">
        <v>0</v>
      </c>
      <c r="L846" s="50">
        <v>0</v>
      </c>
      <c r="M846" s="49">
        <v>0</v>
      </c>
      <c r="N846" s="49">
        <v>1.6793607249066667</v>
      </c>
      <c r="O846" s="49">
        <v>0.86856399999999989</v>
      </c>
      <c r="P846" s="50">
        <v>0</v>
      </c>
      <c r="Q846" s="50">
        <v>0</v>
      </c>
      <c r="R846" s="50">
        <v>0</v>
      </c>
      <c r="S846" s="51">
        <v>0</v>
      </c>
      <c r="T846" s="50">
        <v>0</v>
      </c>
      <c r="U846" s="51">
        <v>6.4889666666666672</v>
      </c>
      <c r="V846" s="51">
        <v>0</v>
      </c>
      <c r="W846" s="50">
        <v>0</v>
      </c>
      <c r="X846" s="49">
        <v>4.8292200000000003</v>
      </c>
      <c r="Y846" s="51">
        <v>8.7034480000000016</v>
      </c>
      <c r="Z846" s="52">
        <v>0</v>
      </c>
      <c r="AA846" s="52">
        <v>0</v>
      </c>
      <c r="AB846" s="52">
        <v>0</v>
      </c>
      <c r="AC846" s="52">
        <v>0</v>
      </c>
      <c r="AD846" s="52">
        <v>0</v>
      </c>
      <c r="AE846" s="50">
        <v>0</v>
      </c>
      <c r="AF846" s="50">
        <v>0</v>
      </c>
      <c r="AG846" s="50">
        <v>0</v>
      </c>
      <c r="AH846" s="50">
        <v>4.4379952800000009</v>
      </c>
      <c r="AI846" s="52">
        <v>2.7468274666666663</v>
      </c>
      <c r="AJ846" s="49">
        <v>0</v>
      </c>
      <c r="AK846" s="50">
        <v>10.286318518518518</v>
      </c>
      <c r="AL846" s="50">
        <v>20.819185185185187</v>
      </c>
      <c r="AM846" s="50">
        <v>16.939999999999998</v>
      </c>
      <c r="AN846" s="50">
        <v>0</v>
      </c>
      <c r="AO846" s="50">
        <v>0</v>
      </c>
      <c r="AP846" s="50">
        <v>0</v>
      </c>
      <c r="AQ846" s="51">
        <v>0</v>
      </c>
      <c r="AR846" s="49">
        <v>6.963846666666667</v>
      </c>
      <c r="AS846" s="50">
        <v>2.7871621621621623</v>
      </c>
      <c r="AT846" s="50">
        <v>0.92537999999999998</v>
      </c>
      <c r="AU846" s="50">
        <v>2.5380833333333337</v>
      </c>
      <c r="AV846" s="50">
        <v>54.167145388888891</v>
      </c>
      <c r="AW846" s="50">
        <v>0</v>
      </c>
      <c r="AX846" s="50">
        <v>2.508666666666667</v>
      </c>
      <c r="AY846" s="50">
        <v>18.113280000000007</v>
      </c>
      <c r="AZ846" s="51">
        <v>0</v>
      </c>
      <c r="BA846" s="49">
        <v>0</v>
      </c>
      <c r="BB846" s="49">
        <v>0</v>
      </c>
      <c r="BC846" s="50">
        <v>0</v>
      </c>
      <c r="BD846" s="50">
        <v>0</v>
      </c>
      <c r="BE846" s="51">
        <v>0</v>
      </c>
      <c r="BF846" s="38"/>
      <c r="BG846" s="38"/>
      <c r="BK846" s="38"/>
      <c r="BL846" s="38"/>
      <c r="BM846" s="38"/>
      <c r="BN846" s="38"/>
      <c r="BO846" s="38"/>
      <c r="BP846" s="38"/>
      <c r="BQ846" s="38"/>
      <c r="BR846" s="38"/>
      <c r="BS846" s="38"/>
      <c r="BT846" s="38"/>
      <c r="BU846" s="38"/>
      <c r="BY846" s="38"/>
      <c r="BZ846" s="38"/>
      <c r="CJ846" s="38"/>
    </row>
    <row r="847" spans="2:88" x14ac:dyDescent="0.25">
      <c r="B847" s="8">
        <v>845</v>
      </c>
      <c r="C847" s="9" t="s">
        <v>12433</v>
      </c>
      <c r="D847" s="9" t="s">
        <v>12510</v>
      </c>
      <c r="E847" s="49">
        <v>5.1145199982558154</v>
      </c>
      <c r="F847" s="50">
        <v>4.9515144000000006</v>
      </c>
      <c r="G847" s="50">
        <v>8.2845399999999998</v>
      </c>
      <c r="H847" s="51">
        <v>7.7846400000000013</v>
      </c>
      <c r="I847" s="50">
        <v>0</v>
      </c>
      <c r="J847" s="50">
        <v>0</v>
      </c>
      <c r="K847" s="50">
        <v>0</v>
      </c>
      <c r="L847" s="50">
        <v>0</v>
      </c>
      <c r="M847" s="49">
        <v>0</v>
      </c>
      <c r="N847" s="49">
        <v>2.1412299881066668</v>
      </c>
      <c r="O847" s="49">
        <v>1.7371279999999998</v>
      </c>
      <c r="P847" s="50">
        <v>0</v>
      </c>
      <c r="Q847" s="50">
        <v>0</v>
      </c>
      <c r="R847" s="50">
        <v>0</v>
      </c>
      <c r="S847" s="51">
        <v>0</v>
      </c>
      <c r="T847" s="50">
        <v>0</v>
      </c>
      <c r="U847" s="51">
        <v>16.348733333333335</v>
      </c>
      <c r="V847" s="51">
        <v>0</v>
      </c>
      <c r="W847" s="50">
        <v>0</v>
      </c>
      <c r="X847" s="49">
        <v>9.6584400000000006</v>
      </c>
      <c r="Y847" s="51">
        <v>17.406896000000003</v>
      </c>
      <c r="Z847" s="52">
        <v>0</v>
      </c>
      <c r="AA847" s="52">
        <v>0</v>
      </c>
      <c r="AB847" s="52">
        <v>0</v>
      </c>
      <c r="AC847" s="52">
        <v>0</v>
      </c>
      <c r="AD847" s="52">
        <v>0</v>
      </c>
      <c r="AE847" s="50">
        <v>0</v>
      </c>
      <c r="AF847" s="50">
        <v>0</v>
      </c>
      <c r="AG847" s="50">
        <v>0</v>
      </c>
      <c r="AH847" s="50">
        <v>8.8759905600000018</v>
      </c>
      <c r="AI847" s="52">
        <v>5.4636506518518519</v>
      </c>
      <c r="AJ847" s="49">
        <v>0</v>
      </c>
      <c r="AK847" s="50">
        <v>10.286318518518518</v>
      </c>
      <c r="AL847" s="50">
        <v>20.819185185185187</v>
      </c>
      <c r="AM847" s="50">
        <v>16.939999999999998</v>
      </c>
      <c r="AN847" s="50">
        <v>0</v>
      </c>
      <c r="AO847" s="50">
        <v>0</v>
      </c>
      <c r="AP847" s="50">
        <v>0</v>
      </c>
      <c r="AQ847" s="51">
        <v>0</v>
      </c>
      <c r="AR847" s="49">
        <v>13.927693333333334</v>
      </c>
      <c r="AS847" s="50">
        <v>2.7871621621621623</v>
      </c>
      <c r="AT847" s="50">
        <v>1.85076</v>
      </c>
      <c r="AU847" s="50">
        <v>3.0457000000000001</v>
      </c>
      <c r="AV847" s="50">
        <v>76.58169633333334</v>
      </c>
      <c r="AW847" s="50">
        <v>0</v>
      </c>
      <c r="AX847" s="50">
        <v>5.0173333333333341</v>
      </c>
      <c r="AY847" s="50">
        <v>46.567216666666674</v>
      </c>
      <c r="AZ847" s="51">
        <v>0</v>
      </c>
      <c r="BA847" s="49">
        <v>0</v>
      </c>
      <c r="BB847" s="49">
        <v>0</v>
      </c>
      <c r="BC847" s="50">
        <v>0</v>
      </c>
      <c r="BD847" s="50">
        <v>0</v>
      </c>
      <c r="BE847" s="51">
        <v>0</v>
      </c>
      <c r="BF847" s="38"/>
      <c r="BG847" s="38"/>
      <c r="BK847" s="38"/>
      <c r="BL847" s="38"/>
      <c r="BM847" s="38"/>
      <c r="BN847" s="38"/>
      <c r="BO847" s="38"/>
      <c r="BP847" s="38"/>
      <c r="BQ847" s="38"/>
      <c r="BR847" s="38"/>
      <c r="BS847" s="38"/>
      <c r="BT847" s="38"/>
      <c r="BU847" s="38"/>
      <c r="BY847" s="38"/>
      <c r="BZ847" s="38"/>
      <c r="CJ847" s="38"/>
    </row>
    <row r="848" spans="2:88" x14ac:dyDescent="0.25">
      <c r="B848" s="8">
        <v>846</v>
      </c>
      <c r="C848" s="9" t="s">
        <v>12433</v>
      </c>
      <c r="D848" s="9" t="s">
        <v>12511</v>
      </c>
      <c r="E848" s="49">
        <v>6.8193599976744208</v>
      </c>
      <c r="F848" s="50">
        <v>6.6020192000000009</v>
      </c>
      <c r="G848" s="50">
        <v>11.046053333333333</v>
      </c>
      <c r="H848" s="51">
        <v>10.379520000000001</v>
      </c>
      <c r="I848" s="50">
        <v>0</v>
      </c>
      <c r="J848" s="50">
        <v>0</v>
      </c>
      <c r="K848" s="50">
        <v>0</v>
      </c>
      <c r="L848" s="50">
        <v>0</v>
      </c>
      <c r="M848" s="49">
        <v>0</v>
      </c>
      <c r="N848" s="49">
        <v>2.1412299881066668</v>
      </c>
      <c r="O848" s="49">
        <v>1.7371279999999998</v>
      </c>
      <c r="P848" s="50">
        <v>0</v>
      </c>
      <c r="Q848" s="50">
        <v>0</v>
      </c>
      <c r="R848" s="50">
        <v>0</v>
      </c>
      <c r="S848" s="51">
        <v>0</v>
      </c>
      <c r="T848" s="50">
        <v>0</v>
      </c>
      <c r="U848" s="51">
        <v>16.348733333333335</v>
      </c>
      <c r="V848" s="51">
        <v>0</v>
      </c>
      <c r="W848" s="50">
        <v>0</v>
      </c>
      <c r="X848" s="49">
        <v>9.6584400000000006</v>
      </c>
      <c r="Y848" s="51">
        <v>17.406896000000003</v>
      </c>
      <c r="Z848" s="52">
        <v>0</v>
      </c>
      <c r="AA848" s="52">
        <v>0</v>
      </c>
      <c r="AB848" s="52">
        <v>0</v>
      </c>
      <c r="AC848" s="52">
        <v>0</v>
      </c>
      <c r="AD848" s="52">
        <v>0</v>
      </c>
      <c r="AE848" s="50">
        <v>0</v>
      </c>
      <c r="AF848" s="50">
        <v>0</v>
      </c>
      <c r="AG848" s="50">
        <v>0</v>
      </c>
      <c r="AH848" s="50">
        <v>8.8759905600000018</v>
      </c>
      <c r="AI848" s="52">
        <v>5.4636506518518519</v>
      </c>
      <c r="AJ848" s="49">
        <v>0</v>
      </c>
      <c r="AK848" s="50">
        <v>13.715091358024692</v>
      </c>
      <c r="AL848" s="50">
        <v>27.758913580246915</v>
      </c>
      <c r="AM848" s="50">
        <v>22.586666666666666</v>
      </c>
      <c r="AN848" s="50">
        <v>0</v>
      </c>
      <c r="AO848" s="50">
        <v>0</v>
      </c>
      <c r="AP848" s="50">
        <v>0</v>
      </c>
      <c r="AQ848" s="51">
        <v>0</v>
      </c>
      <c r="AR848" s="49">
        <v>13.927693333333334</v>
      </c>
      <c r="AS848" s="50">
        <v>2.7871621621621623</v>
      </c>
      <c r="AT848" s="50">
        <v>1.85076</v>
      </c>
      <c r="AU848" s="50">
        <v>4.0609333333333337</v>
      </c>
      <c r="AV848" s="50">
        <v>92.457993555555561</v>
      </c>
      <c r="AW848" s="50">
        <v>0</v>
      </c>
      <c r="AX848" s="50">
        <v>5.0173333333333341</v>
      </c>
      <c r="AY848" s="50">
        <v>46.567216666666674</v>
      </c>
      <c r="AZ848" s="51">
        <v>0</v>
      </c>
      <c r="BA848" s="49">
        <v>0</v>
      </c>
      <c r="BB848" s="49">
        <v>0</v>
      </c>
      <c r="BC848" s="50">
        <v>0</v>
      </c>
      <c r="BD848" s="50">
        <v>0</v>
      </c>
      <c r="BE848" s="51">
        <v>0</v>
      </c>
      <c r="BF848" s="38"/>
      <c r="BG848" s="38"/>
      <c r="BK848" s="38"/>
      <c r="BL848" s="38"/>
      <c r="BM848" s="38"/>
      <c r="BN848" s="38"/>
      <c r="BO848" s="38"/>
      <c r="BP848" s="38"/>
      <c r="BQ848" s="38"/>
      <c r="BR848" s="38"/>
      <c r="BS848" s="38"/>
      <c r="BT848" s="38"/>
      <c r="BU848" s="38"/>
      <c r="BY848" s="38"/>
      <c r="BZ848" s="38"/>
      <c r="CJ848" s="38"/>
    </row>
    <row r="849" spans="2:88" x14ac:dyDescent="0.25">
      <c r="B849" s="8">
        <v>847</v>
      </c>
      <c r="C849" s="9" t="s">
        <v>12433</v>
      </c>
      <c r="D849" s="9" t="s">
        <v>12512</v>
      </c>
      <c r="E849" s="49">
        <v>8.5241999970930262</v>
      </c>
      <c r="F849" s="50">
        <v>8.2525240000000011</v>
      </c>
      <c r="G849" s="50">
        <v>13.807566666666666</v>
      </c>
      <c r="H849" s="51">
        <v>12.974400000000001</v>
      </c>
      <c r="I849" s="50">
        <v>0</v>
      </c>
      <c r="J849" s="50">
        <v>0</v>
      </c>
      <c r="K849" s="50">
        <v>0</v>
      </c>
      <c r="L849" s="50">
        <v>0</v>
      </c>
      <c r="M849" s="49">
        <v>0</v>
      </c>
      <c r="N849" s="49">
        <v>2.1412299881066668</v>
      </c>
      <c r="O849" s="49">
        <v>1.7371279999999998</v>
      </c>
      <c r="P849" s="50">
        <v>0</v>
      </c>
      <c r="Q849" s="50">
        <v>0</v>
      </c>
      <c r="R849" s="50">
        <v>0</v>
      </c>
      <c r="S849" s="51">
        <v>0</v>
      </c>
      <c r="T849" s="50">
        <v>0</v>
      </c>
      <c r="U849" s="51">
        <v>16.348733333333335</v>
      </c>
      <c r="V849" s="51">
        <v>0</v>
      </c>
      <c r="W849" s="50">
        <v>0</v>
      </c>
      <c r="X849" s="49">
        <v>9.6584400000000006</v>
      </c>
      <c r="Y849" s="51">
        <v>17.406896000000003</v>
      </c>
      <c r="Z849" s="52">
        <v>0</v>
      </c>
      <c r="AA849" s="52">
        <v>0</v>
      </c>
      <c r="AB849" s="52">
        <v>0</v>
      </c>
      <c r="AC849" s="52">
        <v>0</v>
      </c>
      <c r="AD849" s="52">
        <v>0</v>
      </c>
      <c r="AE849" s="50">
        <v>0</v>
      </c>
      <c r="AF849" s="50">
        <v>0</v>
      </c>
      <c r="AG849" s="50">
        <v>0</v>
      </c>
      <c r="AH849" s="50">
        <v>8.8759905600000018</v>
      </c>
      <c r="AI849" s="52">
        <v>5.4636506518518519</v>
      </c>
      <c r="AJ849" s="49">
        <v>0</v>
      </c>
      <c r="AK849" s="50">
        <v>17.143864197530863</v>
      </c>
      <c r="AL849" s="50">
        <v>34.698641975308647</v>
      </c>
      <c r="AM849" s="50">
        <v>28.233333333333334</v>
      </c>
      <c r="AN849" s="50">
        <v>0</v>
      </c>
      <c r="AO849" s="50">
        <v>0</v>
      </c>
      <c r="AP849" s="50">
        <v>0</v>
      </c>
      <c r="AQ849" s="51">
        <v>0</v>
      </c>
      <c r="AR849" s="49">
        <v>13.927693333333334</v>
      </c>
      <c r="AS849" s="50">
        <v>2.7871621621621623</v>
      </c>
      <c r="AT849" s="50">
        <v>1.85076</v>
      </c>
      <c r="AU849" s="50">
        <v>4.0609333333333337</v>
      </c>
      <c r="AV849" s="50">
        <v>92.457993555555561</v>
      </c>
      <c r="AW849" s="50">
        <v>0</v>
      </c>
      <c r="AX849" s="50">
        <v>5.0173333333333341</v>
      </c>
      <c r="AY849" s="50">
        <v>46.567216666666674</v>
      </c>
      <c r="AZ849" s="51">
        <v>0</v>
      </c>
      <c r="BA849" s="49">
        <v>0</v>
      </c>
      <c r="BB849" s="49">
        <v>0</v>
      </c>
      <c r="BC849" s="50">
        <v>0</v>
      </c>
      <c r="BD849" s="50">
        <v>0</v>
      </c>
      <c r="BE849" s="51">
        <v>0</v>
      </c>
      <c r="BF849" s="38"/>
      <c r="BG849" s="38"/>
      <c r="BK849" s="38"/>
      <c r="BL849" s="38"/>
      <c r="BM849" s="38"/>
      <c r="BN849" s="38"/>
      <c r="BO849" s="38"/>
      <c r="BP849" s="38"/>
      <c r="BQ849" s="38"/>
      <c r="BR849" s="38"/>
      <c r="BS849" s="38"/>
      <c r="BT849" s="38"/>
      <c r="BU849" s="38"/>
      <c r="BY849" s="38"/>
      <c r="BZ849" s="38"/>
      <c r="CJ849" s="38"/>
    </row>
    <row r="850" spans="2:88" x14ac:dyDescent="0.25">
      <c r="B850" s="8">
        <v>848</v>
      </c>
      <c r="C850" s="9" t="s">
        <v>12433</v>
      </c>
      <c r="D850" s="9" t="s">
        <v>12513</v>
      </c>
      <c r="E850" s="49">
        <v>10.229039996511631</v>
      </c>
      <c r="F850" s="50">
        <v>9.9030288000000013</v>
      </c>
      <c r="G850" s="50">
        <v>16.56908</v>
      </c>
      <c r="H850" s="51">
        <v>15.569280000000003</v>
      </c>
      <c r="I850" s="50">
        <v>0</v>
      </c>
      <c r="J850" s="50">
        <v>0</v>
      </c>
      <c r="K850" s="50">
        <v>0</v>
      </c>
      <c r="L850" s="50">
        <v>0</v>
      </c>
      <c r="M850" s="49">
        <v>0</v>
      </c>
      <c r="N850" s="49">
        <v>2.1412299881066668</v>
      </c>
      <c r="O850" s="49">
        <v>1.7371279999999998</v>
      </c>
      <c r="P850" s="50">
        <v>0</v>
      </c>
      <c r="Q850" s="50">
        <v>0</v>
      </c>
      <c r="R850" s="50">
        <v>0</v>
      </c>
      <c r="S850" s="51">
        <v>0</v>
      </c>
      <c r="T850" s="50">
        <v>0</v>
      </c>
      <c r="U850" s="51">
        <v>16.348733333333335</v>
      </c>
      <c r="V850" s="51">
        <v>0</v>
      </c>
      <c r="W850" s="50">
        <v>0</v>
      </c>
      <c r="X850" s="49">
        <v>9.6584400000000006</v>
      </c>
      <c r="Y850" s="51">
        <v>17.406896000000003</v>
      </c>
      <c r="Z850" s="52">
        <v>0</v>
      </c>
      <c r="AA850" s="52">
        <v>0</v>
      </c>
      <c r="AB850" s="52">
        <v>0</v>
      </c>
      <c r="AC850" s="52">
        <v>0</v>
      </c>
      <c r="AD850" s="52">
        <v>0</v>
      </c>
      <c r="AE850" s="50">
        <v>0</v>
      </c>
      <c r="AF850" s="50">
        <v>0</v>
      </c>
      <c r="AG850" s="50">
        <v>0</v>
      </c>
      <c r="AH850" s="50">
        <v>8.8759905600000018</v>
      </c>
      <c r="AI850" s="52">
        <v>5.4636506518518519</v>
      </c>
      <c r="AJ850" s="49">
        <v>0</v>
      </c>
      <c r="AK850" s="50">
        <v>20.572637037037037</v>
      </c>
      <c r="AL850" s="50">
        <v>41.638370370370374</v>
      </c>
      <c r="AM850" s="50">
        <v>33.879999999999995</v>
      </c>
      <c r="AN850" s="50">
        <v>0</v>
      </c>
      <c r="AO850" s="50">
        <v>0</v>
      </c>
      <c r="AP850" s="50">
        <v>0</v>
      </c>
      <c r="AQ850" s="51">
        <v>0</v>
      </c>
      <c r="AR850" s="49">
        <v>13.927693333333334</v>
      </c>
      <c r="AS850" s="50">
        <v>2.7871621621621623</v>
      </c>
      <c r="AT850" s="50">
        <v>1.85076</v>
      </c>
      <c r="AU850" s="50">
        <v>5.0761666666666674</v>
      </c>
      <c r="AV850" s="50">
        <v>108.33429077777778</v>
      </c>
      <c r="AW850" s="50">
        <v>0</v>
      </c>
      <c r="AX850" s="50">
        <v>5.0173333333333341</v>
      </c>
      <c r="AY850" s="50">
        <v>46.567216666666674</v>
      </c>
      <c r="AZ850" s="51">
        <v>0</v>
      </c>
      <c r="BA850" s="49">
        <v>0</v>
      </c>
      <c r="BB850" s="49">
        <v>0</v>
      </c>
      <c r="BC850" s="50">
        <v>0</v>
      </c>
      <c r="BD850" s="50">
        <v>0</v>
      </c>
      <c r="BE850" s="51">
        <v>0</v>
      </c>
      <c r="BF850" s="38"/>
      <c r="BG850" s="38"/>
      <c r="BK850" s="38"/>
      <c r="BL850" s="38"/>
      <c r="BM850" s="38"/>
      <c r="BN850" s="38"/>
      <c r="BO850" s="38"/>
      <c r="BP850" s="38"/>
      <c r="BQ850" s="38"/>
      <c r="BR850" s="38"/>
      <c r="BS850" s="38"/>
      <c r="BT850" s="38"/>
      <c r="BU850" s="38"/>
      <c r="BY850" s="38"/>
      <c r="BZ850" s="38"/>
      <c r="CJ850" s="38"/>
    </row>
    <row r="851" spans="2:88" x14ac:dyDescent="0.25">
      <c r="B851" s="8">
        <v>849</v>
      </c>
      <c r="C851" s="9" t="s">
        <v>12433</v>
      </c>
      <c r="D851" s="9" t="s">
        <v>12514</v>
      </c>
      <c r="E851" s="49">
        <v>7.6717799973837231</v>
      </c>
      <c r="F851" s="50">
        <v>7.427271600000001</v>
      </c>
      <c r="G851" s="50">
        <v>12.42681</v>
      </c>
      <c r="H851" s="51">
        <v>11.676960000000001</v>
      </c>
      <c r="I851" s="50">
        <v>0</v>
      </c>
      <c r="J851" s="50">
        <v>0</v>
      </c>
      <c r="K851" s="50">
        <v>0</v>
      </c>
      <c r="L851" s="50">
        <v>0</v>
      </c>
      <c r="M851" s="49">
        <v>0</v>
      </c>
      <c r="N851" s="49">
        <v>2.7070817396444444</v>
      </c>
      <c r="O851" s="49">
        <v>2.6056919999999995</v>
      </c>
      <c r="P851" s="50">
        <v>0</v>
      </c>
      <c r="Q851" s="50">
        <v>0</v>
      </c>
      <c r="R851" s="50">
        <v>0</v>
      </c>
      <c r="S851" s="51">
        <v>0</v>
      </c>
      <c r="T851" s="50">
        <v>0</v>
      </c>
      <c r="U851" s="51">
        <v>17.482226666666673</v>
      </c>
      <c r="V851" s="51">
        <v>0</v>
      </c>
      <c r="W851" s="50">
        <v>0</v>
      </c>
      <c r="X851" s="49">
        <v>14.487660000000002</v>
      </c>
      <c r="Y851" s="51">
        <v>26.110344000000005</v>
      </c>
      <c r="Z851" s="52">
        <v>0</v>
      </c>
      <c r="AA851" s="52">
        <v>0</v>
      </c>
      <c r="AB851" s="52">
        <v>0</v>
      </c>
      <c r="AC851" s="52">
        <v>0</v>
      </c>
      <c r="AD851" s="52">
        <v>0</v>
      </c>
      <c r="AE851" s="50">
        <v>0</v>
      </c>
      <c r="AF851" s="50">
        <v>0</v>
      </c>
      <c r="AG851" s="50">
        <v>0</v>
      </c>
      <c r="AH851" s="50">
        <v>13.313985840000004</v>
      </c>
      <c r="AI851" s="52">
        <v>8.180473837037038</v>
      </c>
      <c r="AJ851" s="49">
        <v>0</v>
      </c>
      <c r="AK851" s="50">
        <v>15.429477777777777</v>
      </c>
      <c r="AL851" s="50">
        <v>31.228777777777779</v>
      </c>
      <c r="AM851" s="50">
        <v>25.409999999999997</v>
      </c>
      <c r="AN851" s="50">
        <v>0</v>
      </c>
      <c r="AO851" s="50">
        <v>0</v>
      </c>
      <c r="AP851" s="50">
        <v>0</v>
      </c>
      <c r="AQ851" s="51">
        <v>0</v>
      </c>
      <c r="AR851" s="49">
        <v>20.891539999999999</v>
      </c>
      <c r="AS851" s="50">
        <v>2.7871621621621623</v>
      </c>
      <c r="AT851" s="50">
        <v>2.7761399999999998</v>
      </c>
      <c r="AU851" s="50">
        <v>4.5685500000000001</v>
      </c>
      <c r="AV851" s="50">
        <v>114.8725445</v>
      </c>
      <c r="AW851" s="50">
        <v>0</v>
      </c>
      <c r="AX851" s="50">
        <v>7.5260000000000016</v>
      </c>
      <c r="AY851" s="50">
        <v>72.137633333333326</v>
      </c>
      <c r="AZ851" s="51">
        <v>0</v>
      </c>
      <c r="BA851" s="49">
        <v>0</v>
      </c>
      <c r="BB851" s="49">
        <v>0</v>
      </c>
      <c r="BC851" s="50">
        <v>0</v>
      </c>
      <c r="BD851" s="50">
        <v>0</v>
      </c>
      <c r="BE851" s="51">
        <v>0</v>
      </c>
      <c r="BF851" s="38"/>
      <c r="BG851" s="38"/>
      <c r="BK851" s="38"/>
      <c r="BL851" s="38"/>
      <c r="BM851" s="38"/>
      <c r="BN851" s="38"/>
      <c r="BO851" s="38"/>
      <c r="BP851" s="38"/>
      <c r="BQ851" s="38"/>
      <c r="BR851" s="38"/>
      <c r="BS851" s="38"/>
      <c r="BT851" s="38"/>
      <c r="BU851" s="38"/>
      <c r="BY851" s="38"/>
      <c r="BZ851" s="38"/>
      <c r="CJ851" s="38"/>
    </row>
    <row r="852" spans="2:88" x14ac:dyDescent="0.25">
      <c r="B852" s="8">
        <v>850</v>
      </c>
      <c r="C852" s="9" t="s">
        <v>12433</v>
      </c>
      <c r="D852" s="9" t="s">
        <v>12515</v>
      </c>
      <c r="E852" s="49">
        <v>10.229039996511631</v>
      </c>
      <c r="F852" s="50">
        <v>9.9030288000000013</v>
      </c>
      <c r="G852" s="50">
        <v>16.56908</v>
      </c>
      <c r="H852" s="51">
        <v>15.569280000000003</v>
      </c>
      <c r="I852" s="50">
        <v>0</v>
      </c>
      <c r="J852" s="50">
        <v>0</v>
      </c>
      <c r="K852" s="50">
        <v>0</v>
      </c>
      <c r="L852" s="50">
        <v>0</v>
      </c>
      <c r="M852" s="49">
        <v>0</v>
      </c>
      <c r="N852" s="49">
        <v>2.7070817396444444</v>
      </c>
      <c r="O852" s="49">
        <v>2.6056919999999995</v>
      </c>
      <c r="P852" s="50">
        <v>0</v>
      </c>
      <c r="Q852" s="50">
        <v>0</v>
      </c>
      <c r="R852" s="50">
        <v>0</v>
      </c>
      <c r="S852" s="51">
        <v>0</v>
      </c>
      <c r="T852" s="50">
        <v>0</v>
      </c>
      <c r="U852" s="51">
        <v>17.482226666666673</v>
      </c>
      <c r="V852" s="51">
        <v>0</v>
      </c>
      <c r="W852" s="50">
        <v>0</v>
      </c>
      <c r="X852" s="49">
        <v>14.487660000000002</v>
      </c>
      <c r="Y852" s="51">
        <v>26.110344000000005</v>
      </c>
      <c r="Z852" s="52">
        <v>0</v>
      </c>
      <c r="AA852" s="52">
        <v>0</v>
      </c>
      <c r="AB852" s="52">
        <v>0</v>
      </c>
      <c r="AC852" s="52">
        <v>0</v>
      </c>
      <c r="AD852" s="52">
        <v>0</v>
      </c>
      <c r="AE852" s="50">
        <v>0</v>
      </c>
      <c r="AF852" s="50">
        <v>0</v>
      </c>
      <c r="AG852" s="50">
        <v>0</v>
      </c>
      <c r="AH852" s="50">
        <v>13.313985840000004</v>
      </c>
      <c r="AI852" s="52">
        <v>8.180473837037038</v>
      </c>
      <c r="AJ852" s="49">
        <v>0</v>
      </c>
      <c r="AK852" s="50">
        <v>20.572637037037037</v>
      </c>
      <c r="AL852" s="50">
        <v>41.638370370370374</v>
      </c>
      <c r="AM852" s="50">
        <v>33.879999999999995</v>
      </c>
      <c r="AN852" s="50">
        <v>0</v>
      </c>
      <c r="AO852" s="50">
        <v>0</v>
      </c>
      <c r="AP852" s="50">
        <v>0</v>
      </c>
      <c r="AQ852" s="51">
        <v>0</v>
      </c>
      <c r="AR852" s="49">
        <v>20.891539999999999</v>
      </c>
      <c r="AS852" s="50">
        <v>2.7871621621621623</v>
      </c>
      <c r="AT852" s="50">
        <v>2.7761399999999998</v>
      </c>
      <c r="AU852" s="50">
        <v>6.0914000000000001</v>
      </c>
      <c r="AV852" s="50">
        <v>138.68699033333334</v>
      </c>
      <c r="AW852" s="50">
        <v>0</v>
      </c>
      <c r="AX852" s="50">
        <v>7.5260000000000016</v>
      </c>
      <c r="AY852" s="50">
        <v>72.137633333333326</v>
      </c>
      <c r="AZ852" s="51">
        <v>0</v>
      </c>
      <c r="BA852" s="49">
        <v>0</v>
      </c>
      <c r="BB852" s="49">
        <v>0</v>
      </c>
      <c r="BC852" s="50">
        <v>0</v>
      </c>
      <c r="BD852" s="50">
        <v>0</v>
      </c>
      <c r="BE852" s="51">
        <v>0</v>
      </c>
      <c r="BF852" s="38"/>
      <c r="BG852" s="38"/>
      <c r="BK852" s="38"/>
      <c r="BL852" s="38"/>
      <c r="BM852" s="38"/>
      <c r="BN852" s="38"/>
      <c r="BO852" s="38"/>
      <c r="BP852" s="38"/>
      <c r="BQ852" s="38"/>
      <c r="BR852" s="38"/>
      <c r="BS852" s="38"/>
      <c r="BT852" s="38"/>
      <c r="BU852" s="38"/>
      <c r="BY852" s="38"/>
      <c r="BZ852" s="38"/>
      <c r="CJ852" s="38"/>
    </row>
    <row r="853" spans="2:88" x14ac:dyDescent="0.25">
      <c r="B853" s="8">
        <v>851</v>
      </c>
      <c r="C853" s="9" t="s">
        <v>12433</v>
      </c>
      <c r="D853" s="9" t="s">
        <v>12516</v>
      </c>
      <c r="E853" s="49">
        <v>12.786299995639538</v>
      </c>
      <c r="F853" s="50">
        <v>12.378786000000002</v>
      </c>
      <c r="G853" s="50">
        <v>20.711349999999999</v>
      </c>
      <c r="H853" s="51">
        <v>19.461600000000004</v>
      </c>
      <c r="I853" s="50">
        <v>0</v>
      </c>
      <c r="J853" s="50">
        <v>0</v>
      </c>
      <c r="K853" s="50">
        <v>0</v>
      </c>
      <c r="L853" s="50">
        <v>0</v>
      </c>
      <c r="M853" s="49">
        <v>0</v>
      </c>
      <c r="N853" s="49">
        <v>2.7070817396444444</v>
      </c>
      <c r="O853" s="49">
        <v>2.6056919999999995</v>
      </c>
      <c r="P853" s="50">
        <v>0</v>
      </c>
      <c r="Q853" s="50">
        <v>0</v>
      </c>
      <c r="R853" s="50">
        <v>0</v>
      </c>
      <c r="S853" s="51">
        <v>0</v>
      </c>
      <c r="T853" s="50">
        <v>0</v>
      </c>
      <c r="U853" s="51">
        <v>17.482226666666673</v>
      </c>
      <c r="V853" s="51">
        <v>0</v>
      </c>
      <c r="W853" s="50">
        <v>0</v>
      </c>
      <c r="X853" s="49">
        <v>14.487660000000002</v>
      </c>
      <c r="Y853" s="51">
        <v>26.110344000000005</v>
      </c>
      <c r="Z853" s="52">
        <v>0</v>
      </c>
      <c r="AA853" s="52">
        <v>0</v>
      </c>
      <c r="AB853" s="52">
        <v>0</v>
      </c>
      <c r="AC853" s="52">
        <v>0</v>
      </c>
      <c r="AD853" s="52">
        <v>0</v>
      </c>
      <c r="AE853" s="50">
        <v>0</v>
      </c>
      <c r="AF853" s="50">
        <v>0</v>
      </c>
      <c r="AG853" s="50">
        <v>0</v>
      </c>
      <c r="AH853" s="50">
        <v>13.313985840000004</v>
      </c>
      <c r="AI853" s="52">
        <v>8.180473837037038</v>
      </c>
      <c r="AJ853" s="49">
        <v>0</v>
      </c>
      <c r="AK853" s="50">
        <v>25.715796296296297</v>
      </c>
      <c r="AL853" s="50">
        <v>52.04796296296297</v>
      </c>
      <c r="AM853" s="50">
        <v>42.349999999999994</v>
      </c>
      <c r="AN853" s="50">
        <v>0</v>
      </c>
      <c r="AO853" s="50">
        <v>0</v>
      </c>
      <c r="AP853" s="50">
        <v>0</v>
      </c>
      <c r="AQ853" s="51">
        <v>0</v>
      </c>
      <c r="AR853" s="49">
        <v>20.891539999999999</v>
      </c>
      <c r="AS853" s="50">
        <v>2.7871621621621623</v>
      </c>
      <c r="AT853" s="50">
        <v>2.7761399999999998</v>
      </c>
      <c r="AU853" s="50">
        <v>6.0914000000000001</v>
      </c>
      <c r="AV853" s="50">
        <v>138.68699033333334</v>
      </c>
      <c r="AW853" s="50">
        <v>0</v>
      </c>
      <c r="AX853" s="50">
        <v>7.5260000000000016</v>
      </c>
      <c r="AY853" s="50">
        <v>72.137633333333326</v>
      </c>
      <c r="AZ853" s="51">
        <v>0</v>
      </c>
      <c r="BA853" s="49">
        <v>0</v>
      </c>
      <c r="BB853" s="49">
        <v>0</v>
      </c>
      <c r="BC853" s="50">
        <v>0</v>
      </c>
      <c r="BD853" s="50">
        <v>0</v>
      </c>
      <c r="BE853" s="51">
        <v>0</v>
      </c>
      <c r="BF853" s="38"/>
      <c r="BG853" s="38"/>
      <c r="BK853" s="38"/>
      <c r="BL853" s="38"/>
      <c r="BM853" s="38"/>
      <c r="BN853" s="38"/>
      <c r="BO853" s="38"/>
      <c r="BP853" s="38"/>
      <c r="BQ853" s="38"/>
      <c r="BR853" s="38"/>
      <c r="BS853" s="38"/>
      <c r="BT853" s="38"/>
      <c r="BU853" s="38"/>
      <c r="BY853" s="38"/>
      <c r="BZ853" s="38"/>
      <c r="CJ853" s="38"/>
    </row>
    <row r="854" spans="2:88" x14ac:dyDescent="0.25">
      <c r="B854" s="8">
        <v>852</v>
      </c>
      <c r="C854" s="9" t="s">
        <v>12433</v>
      </c>
      <c r="D854" s="9" t="s">
        <v>12517</v>
      </c>
      <c r="E854" s="49">
        <v>15.343559994767446</v>
      </c>
      <c r="F854" s="50">
        <v>14.854543200000002</v>
      </c>
      <c r="G854" s="50">
        <v>24.853619999999999</v>
      </c>
      <c r="H854" s="51">
        <v>23.353920000000002</v>
      </c>
      <c r="I854" s="50">
        <v>0</v>
      </c>
      <c r="J854" s="50">
        <v>0</v>
      </c>
      <c r="K854" s="50">
        <v>0</v>
      </c>
      <c r="L854" s="50">
        <v>0</v>
      </c>
      <c r="M854" s="49">
        <v>0</v>
      </c>
      <c r="N854" s="49">
        <v>2.7070817396444444</v>
      </c>
      <c r="O854" s="49">
        <v>2.6056919999999995</v>
      </c>
      <c r="P854" s="50">
        <v>0</v>
      </c>
      <c r="Q854" s="50">
        <v>0</v>
      </c>
      <c r="R854" s="50">
        <v>0</v>
      </c>
      <c r="S854" s="51">
        <v>0</v>
      </c>
      <c r="T854" s="50">
        <v>0</v>
      </c>
      <c r="U854" s="51">
        <v>17.482226666666673</v>
      </c>
      <c r="V854" s="51">
        <v>0</v>
      </c>
      <c r="W854" s="50">
        <v>0</v>
      </c>
      <c r="X854" s="49">
        <v>14.487660000000002</v>
      </c>
      <c r="Y854" s="51">
        <v>26.110344000000005</v>
      </c>
      <c r="Z854" s="52">
        <v>0</v>
      </c>
      <c r="AA854" s="52">
        <v>0</v>
      </c>
      <c r="AB854" s="52">
        <v>0</v>
      </c>
      <c r="AC854" s="52">
        <v>0</v>
      </c>
      <c r="AD854" s="52">
        <v>0</v>
      </c>
      <c r="AE854" s="50">
        <v>0</v>
      </c>
      <c r="AF854" s="50">
        <v>0</v>
      </c>
      <c r="AG854" s="50">
        <v>0</v>
      </c>
      <c r="AH854" s="50">
        <v>13.313985840000004</v>
      </c>
      <c r="AI854" s="52">
        <v>8.180473837037038</v>
      </c>
      <c r="AJ854" s="49">
        <v>0</v>
      </c>
      <c r="AK854" s="50">
        <v>30.858955555555553</v>
      </c>
      <c r="AL854" s="50">
        <v>62.457555555555558</v>
      </c>
      <c r="AM854" s="50">
        <v>50.819999999999993</v>
      </c>
      <c r="AN854" s="50">
        <v>0</v>
      </c>
      <c r="AO854" s="50">
        <v>0</v>
      </c>
      <c r="AP854" s="50">
        <v>0</v>
      </c>
      <c r="AQ854" s="51">
        <v>0</v>
      </c>
      <c r="AR854" s="49">
        <v>20.891539999999999</v>
      </c>
      <c r="AS854" s="50">
        <v>2.7871621621621623</v>
      </c>
      <c r="AT854" s="50">
        <v>2.7761399999999998</v>
      </c>
      <c r="AU854" s="50">
        <v>7.6142500000000011</v>
      </c>
      <c r="AV854" s="50">
        <v>162.50143616666668</v>
      </c>
      <c r="AW854" s="50">
        <v>0</v>
      </c>
      <c r="AX854" s="50">
        <v>7.5260000000000016</v>
      </c>
      <c r="AY854" s="50">
        <v>72.137633333333326</v>
      </c>
      <c r="AZ854" s="51">
        <v>0</v>
      </c>
      <c r="BA854" s="49">
        <v>0</v>
      </c>
      <c r="BB854" s="49">
        <v>0</v>
      </c>
      <c r="BC854" s="50">
        <v>0</v>
      </c>
      <c r="BD854" s="50">
        <v>0</v>
      </c>
      <c r="BE854" s="51">
        <v>0</v>
      </c>
      <c r="BF854" s="38"/>
      <c r="BG854" s="38"/>
      <c r="BK854" s="38"/>
      <c r="BL854" s="38"/>
      <c r="BM854" s="38"/>
      <c r="BN854" s="38"/>
      <c r="BO854" s="38"/>
      <c r="BP854" s="38"/>
      <c r="BQ854" s="38"/>
      <c r="BR854" s="38"/>
      <c r="BS854" s="38"/>
      <c r="BT854" s="38"/>
      <c r="BU854" s="38"/>
      <c r="BY854" s="38"/>
      <c r="BZ854" s="38"/>
      <c r="CJ854" s="38"/>
    </row>
    <row r="855" spans="2:88" x14ac:dyDescent="0.25">
      <c r="B855" s="8">
        <v>853</v>
      </c>
      <c r="C855" s="9" t="s">
        <v>12433</v>
      </c>
      <c r="D855" s="9" t="s">
        <v>12518</v>
      </c>
      <c r="E855" s="49">
        <v>2.5572599991279077</v>
      </c>
      <c r="F855" s="50">
        <v>2.4757572000000003</v>
      </c>
      <c r="G855" s="50">
        <v>8.2845399999999998</v>
      </c>
      <c r="H855" s="51">
        <v>3.8923200000000007</v>
      </c>
      <c r="I855" s="50">
        <v>0</v>
      </c>
      <c r="J855" s="50">
        <v>0</v>
      </c>
      <c r="K855" s="50">
        <v>0</v>
      </c>
      <c r="L855" s="50">
        <v>0</v>
      </c>
      <c r="M855" s="49">
        <v>0</v>
      </c>
      <c r="N855" s="49">
        <v>1.6793607249066667</v>
      </c>
      <c r="O855" s="49">
        <v>0.86856399999999989</v>
      </c>
      <c r="P855" s="50">
        <v>0</v>
      </c>
      <c r="Q855" s="50">
        <v>0</v>
      </c>
      <c r="R855" s="50">
        <v>0</v>
      </c>
      <c r="S855" s="51">
        <v>0</v>
      </c>
      <c r="T855" s="50">
        <v>0</v>
      </c>
      <c r="U855" s="51">
        <v>6.4889666666666672</v>
      </c>
      <c r="V855" s="51">
        <v>0</v>
      </c>
      <c r="W855" s="50">
        <v>0</v>
      </c>
      <c r="X855" s="49">
        <v>4.8292200000000003</v>
      </c>
      <c r="Y855" s="51">
        <v>8.7034480000000016</v>
      </c>
      <c r="Z855" s="52">
        <v>0</v>
      </c>
      <c r="AA855" s="52">
        <v>0</v>
      </c>
      <c r="AB855" s="52">
        <v>0</v>
      </c>
      <c r="AC855" s="52">
        <v>0</v>
      </c>
      <c r="AD855" s="52">
        <v>0</v>
      </c>
      <c r="AE855" s="50">
        <v>0</v>
      </c>
      <c r="AF855" s="50">
        <v>0</v>
      </c>
      <c r="AG855" s="50">
        <v>0</v>
      </c>
      <c r="AH855" s="50">
        <v>4.4379952800000009</v>
      </c>
      <c r="AI855" s="52">
        <v>2.7468274666666663</v>
      </c>
      <c r="AJ855" s="49">
        <v>0</v>
      </c>
      <c r="AK855" s="50">
        <v>5.1431592592592592</v>
      </c>
      <c r="AL855" s="50">
        <v>10.409592592592594</v>
      </c>
      <c r="AM855" s="50">
        <v>0</v>
      </c>
      <c r="AN855" s="50">
        <v>13.00461</v>
      </c>
      <c r="AO855" s="50">
        <v>2.3023255813953494</v>
      </c>
      <c r="AP855" s="50">
        <v>8.7079000000000004</v>
      </c>
      <c r="AQ855" s="51">
        <v>3.268333333333334</v>
      </c>
      <c r="AR855" s="49">
        <v>6.963846666666667</v>
      </c>
      <c r="AS855" s="50">
        <v>2.7871621621621623</v>
      </c>
      <c r="AT855" s="50">
        <v>0.92537999999999998</v>
      </c>
      <c r="AU855" s="50">
        <v>1.52285</v>
      </c>
      <c r="AV855" s="50">
        <v>38.29084816666667</v>
      </c>
      <c r="AW855" s="50">
        <v>0</v>
      </c>
      <c r="AX855" s="50">
        <v>2.508666666666667</v>
      </c>
      <c r="AY855" s="50">
        <v>18.113280000000007</v>
      </c>
      <c r="AZ855" s="51">
        <v>0</v>
      </c>
      <c r="BA855" s="49">
        <v>0</v>
      </c>
      <c r="BB855" s="49">
        <v>0</v>
      </c>
      <c r="BC855" s="50">
        <v>0</v>
      </c>
      <c r="BD855" s="50">
        <v>0</v>
      </c>
      <c r="BE855" s="51">
        <v>0</v>
      </c>
      <c r="BF855" s="38"/>
      <c r="BG855" s="38"/>
      <c r="BK855" s="38"/>
      <c r="BL855" s="38"/>
      <c r="BM855" s="38"/>
      <c r="BN855" s="38"/>
      <c r="BO855" s="38"/>
      <c r="BP855" s="38"/>
      <c r="BQ855" s="38"/>
      <c r="BR855" s="38"/>
      <c r="BS855" s="38"/>
      <c r="BT855" s="38"/>
      <c r="BU855" s="38"/>
      <c r="BY855" s="38"/>
      <c r="BZ855" s="38"/>
      <c r="CJ855" s="38"/>
    </row>
    <row r="856" spans="2:88" x14ac:dyDescent="0.25">
      <c r="B856" s="8">
        <v>854</v>
      </c>
      <c r="C856" s="9" t="s">
        <v>12433</v>
      </c>
      <c r="D856" s="9" t="s">
        <v>12519</v>
      </c>
      <c r="E856" s="49">
        <v>3.4096799988372104</v>
      </c>
      <c r="F856" s="50">
        <v>3.3010096000000004</v>
      </c>
      <c r="G856" s="50">
        <v>11.046053333333333</v>
      </c>
      <c r="H856" s="51">
        <v>5.1897600000000006</v>
      </c>
      <c r="I856" s="50">
        <v>0</v>
      </c>
      <c r="J856" s="50">
        <v>0</v>
      </c>
      <c r="K856" s="50">
        <v>0</v>
      </c>
      <c r="L856" s="50">
        <v>0</v>
      </c>
      <c r="M856" s="49">
        <v>0</v>
      </c>
      <c r="N856" s="49">
        <v>1.6793607249066667</v>
      </c>
      <c r="O856" s="49">
        <v>0.86856399999999989</v>
      </c>
      <c r="P856" s="50">
        <v>0</v>
      </c>
      <c r="Q856" s="50">
        <v>0</v>
      </c>
      <c r="R856" s="50">
        <v>0</v>
      </c>
      <c r="S856" s="51">
        <v>0</v>
      </c>
      <c r="T856" s="50">
        <v>0</v>
      </c>
      <c r="U856" s="51">
        <v>6.4889666666666672</v>
      </c>
      <c r="V856" s="51">
        <v>0</v>
      </c>
      <c r="W856" s="50">
        <v>0</v>
      </c>
      <c r="X856" s="49">
        <v>4.8292200000000003</v>
      </c>
      <c r="Y856" s="51">
        <v>8.7034480000000016</v>
      </c>
      <c r="Z856" s="52">
        <v>0</v>
      </c>
      <c r="AA856" s="52">
        <v>0</v>
      </c>
      <c r="AB856" s="52">
        <v>0</v>
      </c>
      <c r="AC856" s="52">
        <v>0</v>
      </c>
      <c r="AD856" s="52">
        <v>0</v>
      </c>
      <c r="AE856" s="50">
        <v>0</v>
      </c>
      <c r="AF856" s="50">
        <v>0</v>
      </c>
      <c r="AG856" s="50">
        <v>0</v>
      </c>
      <c r="AH856" s="50">
        <v>4.4379952800000009</v>
      </c>
      <c r="AI856" s="52">
        <v>2.7468274666666663</v>
      </c>
      <c r="AJ856" s="49">
        <v>0</v>
      </c>
      <c r="AK856" s="50">
        <v>6.8575456790123459</v>
      </c>
      <c r="AL856" s="50">
        <v>13.879456790123458</v>
      </c>
      <c r="AM856" s="50">
        <v>0</v>
      </c>
      <c r="AN856" s="50">
        <v>17.339479999999998</v>
      </c>
      <c r="AO856" s="50">
        <v>3.0697674418604657</v>
      </c>
      <c r="AP856" s="50">
        <v>11.610533333333334</v>
      </c>
      <c r="AQ856" s="51">
        <v>4.3577777777777786</v>
      </c>
      <c r="AR856" s="49">
        <v>6.963846666666667</v>
      </c>
      <c r="AS856" s="50">
        <v>2.7871621621621623</v>
      </c>
      <c r="AT856" s="50">
        <v>0.92537999999999998</v>
      </c>
      <c r="AU856" s="50">
        <v>2.0304666666666669</v>
      </c>
      <c r="AV856" s="50">
        <v>46.22899677777778</v>
      </c>
      <c r="AW856" s="50">
        <v>0</v>
      </c>
      <c r="AX856" s="50">
        <v>2.508666666666667</v>
      </c>
      <c r="AY856" s="50">
        <v>18.113280000000007</v>
      </c>
      <c r="AZ856" s="51">
        <v>0</v>
      </c>
      <c r="BA856" s="49">
        <v>0</v>
      </c>
      <c r="BB856" s="49">
        <v>0</v>
      </c>
      <c r="BC856" s="50">
        <v>0</v>
      </c>
      <c r="BD856" s="50">
        <v>0</v>
      </c>
      <c r="BE856" s="51">
        <v>0</v>
      </c>
      <c r="BF856" s="38"/>
      <c r="BG856" s="38"/>
      <c r="BK856" s="38"/>
      <c r="BL856" s="38"/>
      <c r="BM856" s="38"/>
      <c r="BN856" s="38"/>
      <c r="BO856" s="38"/>
      <c r="BP856" s="38"/>
      <c r="BQ856" s="38"/>
      <c r="BR856" s="38"/>
      <c r="BS856" s="38"/>
      <c r="BT856" s="38"/>
      <c r="BU856" s="38"/>
      <c r="BY856" s="38"/>
      <c r="BZ856" s="38"/>
      <c r="CJ856" s="38"/>
    </row>
    <row r="857" spans="2:88" x14ac:dyDescent="0.25">
      <c r="B857" s="8">
        <v>855</v>
      </c>
      <c r="C857" s="9" t="s">
        <v>12433</v>
      </c>
      <c r="D857" s="9" t="s">
        <v>12520</v>
      </c>
      <c r="E857" s="49">
        <v>4.2620999985465131</v>
      </c>
      <c r="F857" s="50">
        <v>4.1262620000000005</v>
      </c>
      <c r="G857" s="50">
        <v>13.807566666666666</v>
      </c>
      <c r="H857" s="51">
        <v>6.4872000000000005</v>
      </c>
      <c r="I857" s="50">
        <v>0</v>
      </c>
      <c r="J857" s="50">
        <v>0</v>
      </c>
      <c r="K857" s="50">
        <v>0</v>
      </c>
      <c r="L857" s="50">
        <v>0</v>
      </c>
      <c r="M857" s="49">
        <v>0</v>
      </c>
      <c r="N857" s="49">
        <v>1.6793607249066667</v>
      </c>
      <c r="O857" s="49">
        <v>0.86856399999999989</v>
      </c>
      <c r="P857" s="50">
        <v>0</v>
      </c>
      <c r="Q857" s="50">
        <v>0</v>
      </c>
      <c r="R857" s="50">
        <v>0</v>
      </c>
      <c r="S857" s="51">
        <v>0</v>
      </c>
      <c r="T857" s="50">
        <v>0</v>
      </c>
      <c r="U857" s="51">
        <v>6.4889666666666672</v>
      </c>
      <c r="V857" s="51">
        <v>0</v>
      </c>
      <c r="W857" s="50">
        <v>0</v>
      </c>
      <c r="X857" s="49">
        <v>4.8292200000000003</v>
      </c>
      <c r="Y857" s="51">
        <v>8.7034480000000016</v>
      </c>
      <c r="Z857" s="52">
        <v>0</v>
      </c>
      <c r="AA857" s="52">
        <v>0</v>
      </c>
      <c r="AB857" s="52">
        <v>0</v>
      </c>
      <c r="AC857" s="52">
        <v>0</v>
      </c>
      <c r="AD857" s="52">
        <v>0</v>
      </c>
      <c r="AE857" s="50">
        <v>0</v>
      </c>
      <c r="AF857" s="50">
        <v>0</v>
      </c>
      <c r="AG857" s="50">
        <v>0</v>
      </c>
      <c r="AH857" s="50">
        <v>4.4379952800000009</v>
      </c>
      <c r="AI857" s="52">
        <v>2.7468274666666663</v>
      </c>
      <c r="AJ857" s="49">
        <v>0</v>
      </c>
      <c r="AK857" s="50">
        <v>8.5719320987654317</v>
      </c>
      <c r="AL857" s="50">
        <v>17.349320987654323</v>
      </c>
      <c r="AM857" s="50">
        <v>0</v>
      </c>
      <c r="AN857" s="50">
        <v>21.674349999999997</v>
      </c>
      <c r="AO857" s="50">
        <v>3.837209302325582</v>
      </c>
      <c r="AP857" s="50">
        <v>14.513166666666669</v>
      </c>
      <c r="AQ857" s="51">
        <v>5.4472222222222229</v>
      </c>
      <c r="AR857" s="49">
        <v>6.963846666666667</v>
      </c>
      <c r="AS857" s="50">
        <v>2.7871621621621623</v>
      </c>
      <c r="AT857" s="50">
        <v>0.92537999999999998</v>
      </c>
      <c r="AU857" s="50">
        <v>2.0304666666666669</v>
      </c>
      <c r="AV857" s="50">
        <v>46.22899677777778</v>
      </c>
      <c r="AW857" s="50">
        <v>0</v>
      </c>
      <c r="AX857" s="50">
        <v>2.508666666666667</v>
      </c>
      <c r="AY857" s="50">
        <v>18.113280000000007</v>
      </c>
      <c r="AZ857" s="51">
        <v>0</v>
      </c>
      <c r="BA857" s="49">
        <v>0</v>
      </c>
      <c r="BB857" s="49">
        <v>0</v>
      </c>
      <c r="BC857" s="50">
        <v>0</v>
      </c>
      <c r="BD857" s="50">
        <v>0</v>
      </c>
      <c r="BE857" s="51">
        <v>0</v>
      </c>
      <c r="BF857" s="38"/>
      <c r="BG857" s="38"/>
      <c r="BK857" s="38"/>
      <c r="BL857" s="38"/>
      <c r="BM857" s="38"/>
      <c r="BN857" s="38"/>
      <c r="BO857" s="38"/>
      <c r="BP857" s="38"/>
      <c r="BQ857" s="38"/>
      <c r="BR857" s="38"/>
      <c r="BS857" s="38"/>
      <c r="BT857" s="38"/>
      <c r="BU857" s="38"/>
      <c r="BY857" s="38"/>
      <c r="BZ857" s="38"/>
      <c r="CJ857" s="38"/>
    </row>
    <row r="858" spans="2:88" x14ac:dyDescent="0.25">
      <c r="B858" s="8">
        <v>856</v>
      </c>
      <c r="C858" s="9" t="s">
        <v>12433</v>
      </c>
      <c r="D858" s="9" t="s">
        <v>12521</v>
      </c>
      <c r="E858" s="49">
        <v>5.1145199982558154</v>
      </c>
      <c r="F858" s="50">
        <v>4.9515144000000006</v>
      </c>
      <c r="G858" s="50">
        <v>16.56908</v>
      </c>
      <c r="H858" s="51">
        <v>7.7846400000000013</v>
      </c>
      <c r="I858" s="50">
        <v>0</v>
      </c>
      <c r="J858" s="50">
        <v>0</v>
      </c>
      <c r="K858" s="50">
        <v>0</v>
      </c>
      <c r="L858" s="50">
        <v>0</v>
      </c>
      <c r="M858" s="49">
        <v>0</v>
      </c>
      <c r="N858" s="49">
        <v>1.6793607249066667</v>
      </c>
      <c r="O858" s="49">
        <v>0.86856399999999989</v>
      </c>
      <c r="P858" s="50">
        <v>0</v>
      </c>
      <c r="Q858" s="50">
        <v>0</v>
      </c>
      <c r="R858" s="50">
        <v>0</v>
      </c>
      <c r="S858" s="51">
        <v>0</v>
      </c>
      <c r="T858" s="50">
        <v>0</v>
      </c>
      <c r="U858" s="51">
        <v>6.4889666666666672</v>
      </c>
      <c r="V858" s="51">
        <v>0</v>
      </c>
      <c r="W858" s="50">
        <v>0</v>
      </c>
      <c r="X858" s="49">
        <v>4.8292200000000003</v>
      </c>
      <c r="Y858" s="51">
        <v>8.7034480000000016</v>
      </c>
      <c r="Z858" s="52">
        <v>0</v>
      </c>
      <c r="AA858" s="52">
        <v>0</v>
      </c>
      <c r="AB858" s="52">
        <v>0</v>
      </c>
      <c r="AC858" s="52">
        <v>0</v>
      </c>
      <c r="AD858" s="52">
        <v>0</v>
      </c>
      <c r="AE858" s="50">
        <v>0</v>
      </c>
      <c r="AF858" s="50">
        <v>0</v>
      </c>
      <c r="AG858" s="50">
        <v>0</v>
      </c>
      <c r="AH858" s="50">
        <v>4.4379952800000009</v>
      </c>
      <c r="AI858" s="52">
        <v>2.7468274666666663</v>
      </c>
      <c r="AJ858" s="49">
        <v>0</v>
      </c>
      <c r="AK858" s="50">
        <v>10.286318518518518</v>
      </c>
      <c r="AL858" s="50">
        <v>20.819185185185187</v>
      </c>
      <c r="AM858" s="50">
        <v>0</v>
      </c>
      <c r="AN858" s="50">
        <v>26.009219999999999</v>
      </c>
      <c r="AO858" s="50">
        <v>4.6046511627906987</v>
      </c>
      <c r="AP858" s="50">
        <v>17.415800000000001</v>
      </c>
      <c r="AQ858" s="51">
        <v>6.536666666666668</v>
      </c>
      <c r="AR858" s="49">
        <v>6.963846666666667</v>
      </c>
      <c r="AS858" s="50">
        <v>2.7871621621621623</v>
      </c>
      <c r="AT858" s="50">
        <v>0.92537999999999998</v>
      </c>
      <c r="AU858" s="50">
        <v>2.5380833333333337</v>
      </c>
      <c r="AV858" s="50">
        <v>54.167145388888891</v>
      </c>
      <c r="AW858" s="50">
        <v>0</v>
      </c>
      <c r="AX858" s="50">
        <v>2.508666666666667</v>
      </c>
      <c r="AY858" s="50">
        <v>18.113280000000007</v>
      </c>
      <c r="AZ858" s="51">
        <v>0</v>
      </c>
      <c r="BA858" s="49">
        <v>0</v>
      </c>
      <c r="BB858" s="49">
        <v>0</v>
      </c>
      <c r="BC858" s="50">
        <v>0</v>
      </c>
      <c r="BD858" s="50">
        <v>0</v>
      </c>
      <c r="BE858" s="51">
        <v>0</v>
      </c>
      <c r="BF858" s="38"/>
      <c r="BG858" s="38"/>
      <c r="BK858" s="38"/>
      <c r="BL858" s="38"/>
      <c r="BM858" s="38"/>
      <c r="BN858" s="38"/>
      <c r="BO858" s="38"/>
      <c r="BP858" s="38"/>
      <c r="BQ858" s="38"/>
      <c r="BR858" s="38"/>
      <c r="BS858" s="38"/>
      <c r="BT858" s="38"/>
      <c r="BU858" s="38"/>
      <c r="BY858" s="38"/>
      <c r="BZ858" s="38"/>
      <c r="CJ858" s="38"/>
    </row>
    <row r="859" spans="2:88" x14ac:dyDescent="0.25">
      <c r="B859" s="8">
        <v>857</v>
      </c>
      <c r="C859" s="9" t="s">
        <v>12433</v>
      </c>
      <c r="D859" s="9" t="s">
        <v>12522</v>
      </c>
      <c r="E859" s="49">
        <v>5.1145199982558154</v>
      </c>
      <c r="F859" s="50">
        <v>4.9515144000000006</v>
      </c>
      <c r="G859" s="50">
        <v>16.56908</v>
      </c>
      <c r="H859" s="51">
        <v>7.7846400000000013</v>
      </c>
      <c r="I859" s="50">
        <v>0</v>
      </c>
      <c r="J859" s="50">
        <v>0</v>
      </c>
      <c r="K859" s="50">
        <v>0</v>
      </c>
      <c r="L859" s="50">
        <v>0</v>
      </c>
      <c r="M859" s="49">
        <v>0</v>
      </c>
      <c r="N859" s="49">
        <v>2.1412299881066668</v>
      </c>
      <c r="O859" s="49">
        <v>1.7371279999999998</v>
      </c>
      <c r="P859" s="50">
        <v>0</v>
      </c>
      <c r="Q859" s="50">
        <v>0</v>
      </c>
      <c r="R859" s="50">
        <v>0</v>
      </c>
      <c r="S859" s="51">
        <v>0</v>
      </c>
      <c r="T859" s="50">
        <v>0</v>
      </c>
      <c r="U859" s="51">
        <v>16.348733333333335</v>
      </c>
      <c r="V859" s="51">
        <v>0</v>
      </c>
      <c r="W859" s="50">
        <v>0</v>
      </c>
      <c r="X859" s="49">
        <v>9.6584400000000006</v>
      </c>
      <c r="Y859" s="51">
        <v>17.406896000000003</v>
      </c>
      <c r="Z859" s="52">
        <v>0</v>
      </c>
      <c r="AA859" s="52">
        <v>0</v>
      </c>
      <c r="AB859" s="52">
        <v>0</v>
      </c>
      <c r="AC859" s="52">
        <v>0</v>
      </c>
      <c r="AD859" s="52">
        <v>0</v>
      </c>
      <c r="AE859" s="50">
        <v>0</v>
      </c>
      <c r="AF859" s="50">
        <v>0</v>
      </c>
      <c r="AG859" s="50">
        <v>0</v>
      </c>
      <c r="AH859" s="50">
        <v>8.8759905600000018</v>
      </c>
      <c r="AI859" s="52">
        <v>5.4636506518518519</v>
      </c>
      <c r="AJ859" s="49">
        <v>0</v>
      </c>
      <c r="AK859" s="50">
        <v>10.286318518518518</v>
      </c>
      <c r="AL859" s="50">
        <v>20.819185185185187</v>
      </c>
      <c r="AM859" s="50">
        <v>0</v>
      </c>
      <c r="AN859" s="50">
        <v>26.009219999999999</v>
      </c>
      <c r="AO859" s="50">
        <v>4.6046511627906987</v>
      </c>
      <c r="AP859" s="50">
        <v>17.415800000000001</v>
      </c>
      <c r="AQ859" s="51">
        <v>6.536666666666668</v>
      </c>
      <c r="AR859" s="49">
        <v>13.927693333333334</v>
      </c>
      <c r="AS859" s="50">
        <v>2.7871621621621623</v>
      </c>
      <c r="AT859" s="50">
        <v>1.85076</v>
      </c>
      <c r="AU859" s="50">
        <v>3.0457000000000001</v>
      </c>
      <c r="AV859" s="50">
        <v>76.58169633333334</v>
      </c>
      <c r="AW859" s="50">
        <v>0</v>
      </c>
      <c r="AX859" s="50">
        <v>5.0173333333333341</v>
      </c>
      <c r="AY859" s="50">
        <v>46.567216666666674</v>
      </c>
      <c r="AZ859" s="51">
        <v>0</v>
      </c>
      <c r="BA859" s="49">
        <v>0</v>
      </c>
      <c r="BB859" s="49">
        <v>0</v>
      </c>
      <c r="BC859" s="50">
        <v>0</v>
      </c>
      <c r="BD859" s="50">
        <v>0</v>
      </c>
      <c r="BE859" s="51">
        <v>0</v>
      </c>
      <c r="BF859" s="38"/>
      <c r="BG859" s="38"/>
      <c r="BK859" s="38"/>
      <c r="BL859" s="38"/>
      <c r="BM859" s="38"/>
      <c r="BN859" s="38"/>
      <c r="BO859" s="38"/>
      <c r="BP859" s="38"/>
      <c r="BQ859" s="38"/>
      <c r="BR859" s="38"/>
      <c r="BS859" s="38"/>
      <c r="BT859" s="38"/>
      <c r="BU859" s="38"/>
      <c r="BY859" s="38"/>
      <c r="BZ859" s="38"/>
      <c r="CJ859" s="38"/>
    </row>
    <row r="860" spans="2:88" x14ac:dyDescent="0.25">
      <c r="B860" s="8">
        <v>858</v>
      </c>
      <c r="C860" s="9" t="s">
        <v>12433</v>
      </c>
      <c r="D860" s="9" t="s">
        <v>12523</v>
      </c>
      <c r="E860" s="49">
        <v>6.8193599976744208</v>
      </c>
      <c r="F860" s="50">
        <v>6.6020192000000009</v>
      </c>
      <c r="G860" s="50">
        <v>22.092106666666666</v>
      </c>
      <c r="H860" s="51">
        <v>10.379520000000001</v>
      </c>
      <c r="I860" s="50">
        <v>0</v>
      </c>
      <c r="J860" s="50">
        <v>0</v>
      </c>
      <c r="K860" s="50">
        <v>0</v>
      </c>
      <c r="L860" s="50">
        <v>0</v>
      </c>
      <c r="M860" s="49">
        <v>0</v>
      </c>
      <c r="N860" s="49">
        <v>2.1412299881066668</v>
      </c>
      <c r="O860" s="49">
        <v>1.7371279999999998</v>
      </c>
      <c r="P860" s="50">
        <v>0</v>
      </c>
      <c r="Q860" s="50">
        <v>0</v>
      </c>
      <c r="R860" s="50">
        <v>0</v>
      </c>
      <c r="S860" s="51">
        <v>0</v>
      </c>
      <c r="T860" s="50">
        <v>0</v>
      </c>
      <c r="U860" s="51">
        <v>16.348733333333335</v>
      </c>
      <c r="V860" s="51">
        <v>0</v>
      </c>
      <c r="W860" s="50">
        <v>0</v>
      </c>
      <c r="X860" s="49">
        <v>9.6584400000000006</v>
      </c>
      <c r="Y860" s="51">
        <v>17.406896000000003</v>
      </c>
      <c r="Z860" s="52">
        <v>0</v>
      </c>
      <c r="AA860" s="52">
        <v>0</v>
      </c>
      <c r="AB860" s="52">
        <v>0</v>
      </c>
      <c r="AC860" s="52">
        <v>0</v>
      </c>
      <c r="AD860" s="52">
        <v>0</v>
      </c>
      <c r="AE860" s="50">
        <v>0</v>
      </c>
      <c r="AF860" s="50">
        <v>0</v>
      </c>
      <c r="AG860" s="50">
        <v>0</v>
      </c>
      <c r="AH860" s="50">
        <v>8.8759905600000018</v>
      </c>
      <c r="AI860" s="52">
        <v>5.4636506518518519</v>
      </c>
      <c r="AJ860" s="49">
        <v>0</v>
      </c>
      <c r="AK860" s="50">
        <v>13.715091358024692</v>
      </c>
      <c r="AL860" s="50">
        <v>27.758913580246915</v>
      </c>
      <c r="AM860" s="50">
        <v>0</v>
      </c>
      <c r="AN860" s="50">
        <v>34.678959999999996</v>
      </c>
      <c r="AO860" s="50">
        <v>6.1395348837209314</v>
      </c>
      <c r="AP860" s="50">
        <v>23.221066666666669</v>
      </c>
      <c r="AQ860" s="51">
        <v>8.7155555555555573</v>
      </c>
      <c r="AR860" s="49">
        <v>13.927693333333334</v>
      </c>
      <c r="AS860" s="50">
        <v>2.7871621621621623</v>
      </c>
      <c r="AT860" s="50">
        <v>1.85076</v>
      </c>
      <c r="AU860" s="50">
        <v>4.0609333333333337</v>
      </c>
      <c r="AV860" s="50">
        <v>92.457993555555561</v>
      </c>
      <c r="AW860" s="50">
        <v>0</v>
      </c>
      <c r="AX860" s="50">
        <v>5.0173333333333341</v>
      </c>
      <c r="AY860" s="50">
        <v>46.567216666666674</v>
      </c>
      <c r="AZ860" s="51">
        <v>0</v>
      </c>
      <c r="BA860" s="49">
        <v>0</v>
      </c>
      <c r="BB860" s="49">
        <v>0</v>
      </c>
      <c r="BC860" s="50">
        <v>0</v>
      </c>
      <c r="BD860" s="50">
        <v>0</v>
      </c>
      <c r="BE860" s="51">
        <v>0</v>
      </c>
      <c r="BF860" s="38"/>
      <c r="BG860" s="38"/>
      <c r="BK860" s="38"/>
      <c r="BL860" s="38"/>
      <c r="BM860" s="38"/>
      <c r="BN860" s="38"/>
      <c r="BO860" s="38"/>
      <c r="BP860" s="38"/>
      <c r="BQ860" s="38"/>
      <c r="BR860" s="38"/>
      <c r="BS860" s="38"/>
      <c r="BT860" s="38"/>
      <c r="BU860" s="38"/>
      <c r="BY860" s="38"/>
      <c r="BZ860" s="38"/>
      <c r="CJ860" s="38"/>
    </row>
    <row r="861" spans="2:88" x14ac:dyDescent="0.25">
      <c r="B861" s="8">
        <v>859</v>
      </c>
      <c r="C861" s="9" t="s">
        <v>12433</v>
      </c>
      <c r="D861" s="9" t="s">
        <v>12524</v>
      </c>
      <c r="E861" s="49">
        <v>8.5241999970930262</v>
      </c>
      <c r="F861" s="50">
        <v>8.2525240000000011</v>
      </c>
      <c r="G861" s="50">
        <v>27.615133333333333</v>
      </c>
      <c r="H861" s="51">
        <v>12.974400000000001</v>
      </c>
      <c r="I861" s="50">
        <v>0</v>
      </c>
      <c r="J861" s="50">
        <v>0</v>
      </c>
      <c r="K861" s="50">
        <v>0</v>
      </c>
      <c r="L861" s="50">
        <v>0</v>
      </c>
      <c r="M861" s="49">
        <v>0</v>
      </c>
      <c r="N861" s="49">
        <v>2.1412299881066668</v>
      </c>
      <c r="O861" s="49">
        <v>1.7371279999999998</v>
      </c>
      <c r="P861" s="50">
        <v>0</v>
      </c>
      <c r="Q861" s="50">
        <v>0</v>
      </c>
      <c r="R861" s="50">
        <v>0</v>
      </c>
      <c r="S861" s="51">
        <v>0</v>
      </c>
      <c r="T861" s="50">
        <v>0</v>
      </c>
      <c r="U861" s="51">
        <v>16.348733333333335</v>
      </c>
      <c r="V861" s="51">
        <v>0</v>
      </c>
      <c r="W861" s="50">
        <v>0</v>
      </c>
      <c r="X861" s="49">
        <v>9.6584400000000006</v>
      </c>
      <c r="Y861" s="51">
        <v>17.406896000000003</v>
      </c>
      <c r="Z861" s="52">
        <v>0</v>
      </c>
      <c r="AA861" s="52">
        <v>0</v>
      </c>
      <c r="AB861" s="52">
        <v>0</v>
      </c>
      <c r="AC861" s="52">
        <v>0</v>
      </c>
      <c r="AD861" s="52">
        <v>0</v>
      </c>
      <c r="AE861" s="50">
        <v>0</v>
      </c>
      <c r="AF861" s="50">
        <v>0</v>
      </c>
      <c r="AG861" s="50">
        <v>0</v>
      </c>
      <c r="AH861" s="50">
        <v>8.8759905600000018</v>
      </c>
      <c r="AI861" s="52">
        <v>5.4636506518518519</v>
      </c>
      <c r="AJ861" s="49">
        <v>0</v>
      </c>
      <c r="AK861" s="50">
        <v>17.143864197530863</v>
      </c>
      <c r="AL861" s="50">
        <v>34.698641975308647</v>
      </c>
      <c r="AM861" s="50">
        <v>0</v>
      </c>
      <c r="AN861" s="50">
        <v>43.348699999999994</v>
      </c>
      <c r="AO861" s="50">
        <v>7.674418604651164</v>
      </c>
      <c r="AP861" s="50">
        <v>29.026333333333337</v>
      </c>
      <c r="AQ861" s="51">
        <v>10.894444444444446</v>
      </c>
      <c r="AR861" s="49">
        <v>13.927693333333334</v>
      </c>
      <c r="AS861" s="50">
        <v>2.7871621621621623</v>
      </c>
      <c r="AT861" s="50">
        <v>1.85076</v>
      </c>
      <c r="AU861" s="50">
        <v>4.0609333333333337</v>
      </c>
      <c r="AV861" s="50">
        <v>92.457993555555561</v>
      </c>
      <c r="AW861" s="50">
        <v>0</v>
      </c>
      <c r="AX861" s="50">
        <v>5.0173333333333341</v>
      </c>
      <c r="AY861" s="50">
        <v>46.567216666666674</v>
      </c>
      <c r="AZ861" s="51">
        <v>0</v>
      </c>
      <c r="BA861" s="49">
        <v>0</v>
      </c>
      <c r="BB861" s="49">
        <v>0</v>
      </c>
      <c r="BC861" s="50">
        <v>0</v>
      </c>
      <c r="BD861" s="50">
        <v>0</v>
      </c>
      <c r="BE861" s="51">
        <v>0</v>
      </c>
      <c r="BF861" s="38"/>
      <c r="BG861" s="38"/>
      <c r="BK861" s="38"/>
      <c r="BL861" s="38"/>
      <c r="BM861" s="38"/>
      <c r="BN861" s="38"/>
      <c r="BO861" s="38"/>
      <c r="BP861" s="38"/>
      <c r="BQ861" s="38"/>
      <c r="BR861" s="38"/>
      <c r="BS861" s="38"/>
      <c r="BT861" s="38"/>
      <c r="BU861" s="38"/>
      <c r="BY861" s="38"/>
      <c r="BZ861" s="38"/>
      <c r="CJ861" s="38"/>
    </row>
    <row r="862" spans="2:88" x14ac:dyDescent="0.25">
      <c r="B862" s="8">
        <v>860</v>
      </c>
      <c r="C862" s="9" t="s">
        <v>12433</v>
      </c>
      <c r="D862" s="9" t="s">
        <v>12525</v>
      </c>
      <c r="E862" s="49">
        <v>10.229039996511631</v>
      </c>
      <c r="F862" s="50">
        <v>9.9030288000000013</v>
      </c>
      <c r="G862" s="50">
        <v>33.138159999999999</v>
      </c>
      <c r="H862" s="51">
        <v>15.569280000000003</v>
      </c>
      <c r="I862" s="50">
        <v>0</v>
      </c>
      <c r="J862" s="50">
        <v>0</v>
      </c>
      <c r="K862" s="50">
        <v>0</v>
      </c>
      <c r="L862" s="50">
        <v>0</v>
      </c>
      <c r="M862" s="49">
        <v>0</v>
      </c>
      <c r="N862" s="49">
        <v>2.1412299881066668</v>
      </c>
      <c r="O862" s="49">
        <v>1.7371279999999998</v>
      </c>
      <c r="P862" s="50">
        <v>0</v>
      </c>
      <c r="Q862" s="50">
        <v>0</v>
      </c>
      <c r="R862" s="50">
        <v>0</v>
      </c>
      <c r="S862" s="51">
        <v>0</v>
      </c>
      <c r="T862" s="50">
        <v>0</v>
      </c>
      <c r="U862" s="51">
        <v>16.348733333333335</v>
      </c>
      <c r="V862" s="51">
        <v>0</v>
      </c>
      <c r="W862" s="50">
        <v>0</v>
      </c>
      <c r="X862" s="49">
        <v>9.6584400000000006</v>
      </c>
      <c r="Y862" s="51">
        <v>17.406896000000003</v>
      </c>
      <c r="Z862" s="52">
        <v>0</v>
      </c>
      <c r="AA862" s="52">
        <v>0</v>
      </c>
      <c r="AB862" s="52">
        <v>0</v>
      </c>
      <c r="AC862" s="52">
        <v>0</v>
      </c>
      <c r="AD862" s="52">
        <v>0</v>
      </c>
      <c r="AE862" s="50">
        <v>0</v>
      </c>
      <c r="AF862" s="50">
        <v>0</v>
      </c>
      <c r="AG862" s="50">
        <v>0</v>
      </c>
      <c r="AH862" s="50">
        <v>8.8759905600000018</v>
      </c>
      <c r="AI862" s="52">
        <v>5.4636506518518519</v>
      </c>
      <c r="AJ862" s="49">
        <v>0</v>
      </c>
      <c r="AK862" s="50">
        <v>20.572637037037037</v>
      </c>
      <c r="AL862" s="50">
        <v>41.638370370370374</v>
      </c>
      <c r="AM862" s="50">
        <v>0</v>
      </c>
      <c r="AN862" s="50">
        <v>52.018439999999998</v>
      </c>
      <c r="AO862" s="50">
        <v>9.2093023255813975</v>
      </c>
      <c r="AP862" s="50">
        <v>34.831600000000002</v>
      </c>
      <c r="AQ862" s="51">
        <v>13.073333333333336</v>
      </c>
      <c r="AR862" s="49">
        <v>13.927693333333334</v>
      </c>
      <c r="AS862" s="50">
        <v>2.7871621621621623</v>
      </c>
      <c r="AT862" s="50">
        <v>1.85076</v>
      </c>
      <c r="AU862" s="50">
        <v>5.0761666666666674</v>
      </c>
      <c r="AV862" s="50">
        <v>108.33429077777778</v>
      </c>
      <c r="AW862" s="50">
        <v>0</v>
      </c>
      <c r="AX862" s="50">
        <v>5.0173333333333341</v>
      </c>
      <c r="AY862" s="50">
        <v>46.567216666666674</v>
      </c>
      <c r="AZ862" s="51">
        <v>0</v>
      </c>
      <c r="BA862" s="49">
        <v>0</v>
      </c>
      <c r="BB862" s="49">
        <v>0</v>
      </c>
      <c r="BC862" s="50">
        <v>0</v>
      </c>
      <c r="BD862" s="50">
        <v>0</v>
      </c>
      <c r="BE862" s="51">
        <v>0</v>
      </c>
      <c r="BF862" s="38"/>
      <c r="BG862" s="38"/>
      <c r="BK862" s="38"/>
      <c r="BL862" s="38"/>
      <c r="BM862" s="38"/>
      <c r="BN862" s="38"/>
      <c r="BO862" s="38"/>
      <c r="BP862" s="38"/>
      <c r="BQ862" s="38"/>
      <c r="BR862" s="38"/>
      <c r="BS862" s="38"/>
      <c r="BT862" s="38"/>
      <c r="BU862" s="38"/>
      <c r="BY862" s="38"/>
      <c r="BZ862" s="38"/>
      <c r="CJ862" s="38"/>
    </row>
    <row r="863" spans="2:88" x14ac:dyDescent="0.25">
      <c r="B863" s="8">
        <v>861</v>
      </c>
      <c r="C863" s="9" t="s">
        <v>12433</v>
      </c>
      <c r="D863" s="9" t="s">
        <v>12526</v>
      </c>
      <c r="E863" s="49">
        <v>7.6717799973837231</v>
      </c>
      <c r="F863" s="50">
        <v>7.427271600000001</v>
      </c>
      <c r="G863" s="50">
        <v>24.853619999999999</v>
      </c>
      <c r="H863" s="51">
        <v>11.676960000000001</v>
      </c>
      <c r="I863" s="50">
        <v>0</v>
      </c>
      <c r="J863" s="50">
        <v>0</v>
      </c>
      <c r="K863" s="50">
        <v>0</v>
      </c>
      <c r="L863" s="50">
        <v>0</v>
      </c>
      <c r="M863" s="49">
        <v>0</v>
      </c>
      <c r="N863" s="49">
        <v>2.7070817396444444</v>
      </c>
      <c r="O863" s="49">
        <v>2.6056919999999995</v>
      </c>
      <c r="P863" s="50">
        <v>0</v>
      </c>
      <c r="Q863" s="50">
        <v>0</v>
      </c>
      <c r="R863" s="50">
        <v>0</v>
      </c>
      <c r="S863" s="51">
        <v>0</v>
      </c>
      <c r="T863" s="50">
        <v>0</v>
      </c>
      <c r="U863" s="51">
        <v>17.482226666666673</v>
      </c>
      <c r="V863" s="51">
        <v>0</v>
      </c>
      <c r="W863" s="50">
        <v>0</v>
      </c>
      <c r="X863" s="49">
        <v>14.487660000000002</v>
      </c>
      <c r="Y863" s="51">
        <v>26.110344000000005</v>
      </c>
      <c r="Z863" s="52">
        <v>0</v>
      </c>
      <c r="AA863" s="52">
        <v>0</v>
      </c>
      <c r="AB863" s="52">
        <v>0</v>
      </c>
      <c r="AC863" s="52">
        <v>0</v>
      </c>
      <c r="AD863" s="52">
        <v>0</v>
      </c>
      <c r="AE863" s="50">
        <v>0</v>
      </c>
      <c r="AF863" s="50">
        <v>0</v>
      </c>
      <c r="AG863" s="50">
        <v>0</v>
      </c>
      <c r="AH863" s="50">
        <v>13.313985840000004</v>
      </c>
      <c r="AI863" s="52">
        <v>8.180473837037038</v>
      </c>
      <c r="AJ863" s="49">
        <v>0</v>
      </c>
      <c r="AK863" s="50">
        <v>15.429477777777777</v>
      </c>
      <c r="AL863" s="50">
        <v>31.228777777777779</v>
      </c>
      <c r="AM863" s="50">
        <v>0</v>
      </c>
      <c r="AN863" s="50">
        <v>39.013829999999999</v>
      </c>
      <c r="AO863" s="50">
        <v>6.9069767441860481</v>
      </c>
      <c r="AP863" s="50">
        <v>26.123699999999999</v>
      </c>
      <c r="AQ863" s="51">
        <v>9.8050000000000015</v>
      </c>
      <c r="AR863" s="49">
        <v>20.891539999999999</v>
      </c>
      <c r="AS863" s="50">
        <v>2.7871621621621623</v>
      </c>
      <c r="AT863" s="50">
        <v>2.7761399999999998</v>
      </c>
      <c r="AU863" s="50">
        <v>4.5685500000000001</v>
      </c>
      <c r="AV863" s="50">
        <v>114.8725445</v>
      </c>
      <c r="AW863" s="50">
        <v>0</v>
      </c>
      <c r="AX863" s="50">
        <v>7.5260000000000016</v>
      </c>
      <c r="AY863" s="50">
        <v>72.137633333333326</v>
      </c>
      <c r="AZ863" s="51">
        <v>0</v>
      </c>
      <c r="BA863" s="49">
        <v>0</v>
      </c>
      <c r="BB863" s="49">
        <v>0</v>
      </c>
      <c r="BC863" s="50">
        <v>0</v>
      </c>
      <c r="BD863" s="50">
        <v>0</v>
      </c>
      <c r="BE863" s="51">
        <v>0</v>
      </c>
      <c r="BF863" s="38"/>
      <c r="BG863" s="38"/>
      <c r="BK863" s="38"/>
      <c r="BL863" s="38"/>
      <c r="BM863" s="38"/>
      <c r="BN863" s="38"/>
      <c r="BO863" s="38"/>
      <c r="BP863" s="38"/>
      <c r="BQ863" s="38"/>
      <c r="BR863" s="38"/>
      <c r="BS863" s="38"/>
      <c r="BT863" s="38"/>
      <c r="BU863" s="38"/>
      <c r="BY863" s="38"/>
      <c r="BZ863" s="38"/>
      <c r="CJ863" s="38"/>
    </row>
    <row r="864" spans="2:88" x14ac:dyDescent="0.25">
      <c r="B864" s="8">
        <v>862</v>
      </c>
      <c r="C864" s="9" t="s">
        <v>12433</v>
      </c>
      <c r="D864" s="9" t="s">
        <v>12527</v>
      </c>
      <c r="E864" s="49">
        <v>10.229039996511631</v>
      </c>
      <c r="F864" s="50">
        <v>9.9030288000000013</v>
      </c>
      <c r="G864" s="50">
        <v>33.138159999999999</v>
      </c>
      <c r="H864" s="51">
        <v>15.569280000000003</v>
      </c>
      <c r="I864" s="50">
        <v>0</v>
      </c>
      <c r="J864" s="50">
        <v>0</v>
      </c>
      <c r="K864" s="50">
        <v>0</v>
      </c>
      <c r="L864" s="50">
        <v>0</v>
      </c>
      <c r="M864" s="49">
        <v>0</v>
      </c>
      <c r="N864" s="49">
        <v>2.7070817396444444</v>
      </c>
      <c r="O864" s="49">
        <v>2.6056919999999995</v>
      </c>
      <c r="P864" s="50">
        <v>0</v>
      </c>
      <c r="Q864" s="50">
        <v>0</v>
      </c>
      <c r="R864" s="50">
        <v>0</v>
      </c>
      <c r="S864" s="51">
        <v>0</v>
      </c>
      <c r="T864" s="50">
        <v>0</v>
      </c>
      <c r="U864" s="51">
        <v>17.482226666666673</v>
      </c>
      <c r="V864" s="51">
        <v>0</v>
      </c>
      <c r="W864" s="50">
        <v>0</v>
      </c>
      <c r="X864" s="49">
        <v>14.487660000000002</v>
      </c>
      <c r="Y864" s="51">
        <v>26.110344000000005</v>
      </c>
      <c r="Z864" s="52">
        <v>0</v>
      </c>
      <c r="AA864" s="52">
        <v>0</v>
      </c>
      <c r="AB864" s="52">
        <v>0</v>
      </c>
      <c r="AC864" s="52">
        <v>0</v>
      </c>
      <c r="AD864" s="52">
        <v>0</v>
      </c>
      <c r="AE864" s="50">
        <v>0</v>
      </c>
      <c r="AF864" s="50">
        <v>0</v>
      </c>
      <c r="AG864" s="50">
        <v>0</v>
      </c>
      <c r="AH864" s="50">
        <v>13.313985840000004</v>
      </c>
      <c r="AI864" s="52">
        <v>8.180473837037038</v>
      </c>
      <c r="AJ864" s="49">
        <v>0</v>
      </c>
      <c r="AK864" s="50">
        <v>20.572637037037037</v>
      </c>
      <c r="AL864" s="50">
        <v>41.638370370370374</v>
      </c>
      <c r="AM864" s="50">
        <v>0</v>
      </c>
      <c r="AN864" s="50">
        <v>52.018439999999998</v>
      </c>
      <c r="AO864" s="50">
        <v>9.2093023255813975</v>
      </c>
      <c r="AP864" s="50">
        <v>34.831600000000002</v>
      </c>
      <c r="AQ864" s="51">
        <v>13.073333333333336</v>
      </c>
      <c r="AR864" s="49">
        <v>20.891539999999999</v>
      </c>
      <c r="AS864" s="50">
        <v>2.7871621621621623</v>
      </c>
      <c r="AT864" s="50">
        <v>2.7761399999999998</v>
      </c>
      <c r="AU864" s="50">
        <v>6.0914000000000001</v>
      </c>
      <c r="AV864" s="50">
        <v>138.68699033333334</v>
      </c>
      <c r="AW864" s="50">
        <v>0</v>
      </c>
      <c r="AX864" s="50">
        <v>7.5260000000000016</v>
      </c>
      <c r="AY864" s="50">
        <v>72.137633333333326</v>
      </c>
      <c r="AZ864" s="51">
        <v>0</v>
      </c>
      <c r="BA864" s="49">
        <v>0</v>
      </c>
      <c r="BB864" s="49">
        <v>0</v>
      </c>
      <c r="BC864" s="50">
        <v>0</v>
      </c>
      <c r="BD864" s="50">
        <v>0</v>
      </c>
      <c r="BE864" s="51">
        <v>0</v>
      </c>
      <c r="BF864" s="38"/>
      <c r="BG864" s="38"/>
      <c r="BK864" s="38"/>
      <c r="BL864" s="38"/>
      <c r="BM864" s="38"/>
      <c r="BN864" s="38"/>
      <c r="BO864" s="38"/>
      <c r="BP864" s="38"/>
      <c r="BQ864" s="38"/>
      <c r="BR864" s="38"/>
      <c r="BS864" s="38"/>
      <c r="BT864" s="38"/>
      <c r="BU864" s="38"/>
      <c r="BY864" s="38"/>
      <c r="BZ864" s="38"/>
      <c r="CJ864" s="38"/>
    </row>
    <row r="865" spans="2:88" x14ac:dyDescent="0.25">
      <c r="B865" s="8">
        <v>863</v>
      </c>
      <c r="C865" s="9" t="s">
        <v>12433</v>
      </c>
      <c r="D865" s="9" t="s">
        <v>12528</v>
      </c>
      <c r="E865" s="49">
        <v>12.786299995639538</v>
      </c>
      <c r="F865" s="50">
        <v>12.378786000000002</v>
      </c>
      <c r="G865" s="50">
        <v>41.422699999999999</v>
      </c>
      <c r="H865" s="51">
        <v>19.461600000000004</v>
      </c>
      <c r="I865" s="50">
        <v>0</v>
      </c>
      <c r="J865" s="50">
        <v>0</v>
      </c>
      <c r="K865" s="50">
        <v>0</v>
      </c>
      <c r="L865" s="50">
        <v>0</v>
      </c>
      <c r="M865" s="49">
        <v>0</v>
      </c>
      <c r="N865" s="49">
        <v>2.7070817396444444</v>
      </c>
      <c r="O865" s="49">
        <v>2.6056919999999995</v>
      </c>
      <c r="P865" s="50">
        <v>0</v>
      </c>
      <c r="Q865" s="50">
        <v>0</v>
      </c>
      <c r="R865" s="50">
        <v>0</v>
      </c>
      <c r="S865" s="51">
        <v>0</v>
      </c>
      <c r="T865" s="50">
        <v>0</v>
      </c>
      <c r="U865" s="51">
        <v>17.482226666666673</v>
      </c>
      <c r="V865" s="51">
        <v>0</v>
      </c>
      <c r="W865" s="50">
        <v>0</v>
      </c>
      <c r="X865" s="49">
        <v>14.487660000000002</v>
      </c>
      <c r="Y865" s="51">
        <v>26.110344000000005</v>
      </c>
      <c r="Z865" s="52">
        <v>0</v>
      </c>
      <c r="AA865" s="52">
        <v>0</v>
      </c>
      <c r="AB865" s="52">
        <v>0</v>
      </c>
      <c r="AC865" s="52">
        <v>0</v>
      </c>
      <c r="AD865" s="52">
        <v>0</v>
      </c>
      <c r="AE865" s="50">
        <v>0</v>
      </c>
      <c r="AF865" s="50">
        <v>0</v>
      </c>
      <c r="AG865" s="50">
        <v>0</v>
      </c>
      <c r="AH865" s="50">
        <v>13.313985840000004</v>
      </c>
      <c r="AI865" s="52">
        <v>8.180473837037038</v>
      </c>
      <c r="AJ865" s="49">
        <v>0</v>
      </c>
      <c r="AK865" s="50">
        <v>25.715796296296297</v>
      </c>
      <c r="AL865" s="50">
        <v>52.04796296296297</v>
      </c>
      <c r="AM865" s="50">
        <v>0</v>
      </c>
      <c r="AN865" s="50">
        <v>65.023049999999998</v>
      </c>
      <c r="AO865" s="50">
        <v>11.511627906976747</v>
      </c>
      <c r="AP865" s="50">
        <v>43.539500000000004</v>
      </c>
      <c r="AQ865" s="51">
        <v>16.341666666666669</v>
      </c>
      <c r="AR865" s="49">
        <v>20.891539999999999</v>
      </c>
      <c r="AS865" s="50">
        <v>2.7871621621621623</v>
      </c>
      <c r="AT865" s="50">
        <v>2.7761399999999998</v>
      </c>
      <c r="AU865" s="50">
        <v>6.0914000000000001</v>
      </c>
      <c r="AV865" s="50">
        <v>138.68699033333334</v>
      </c>
      <c r="AW865" s="50">
        <v>0</v>
      </c>
      <c r="AX865" s="50">
        <v>7.5260000000000016</v>
      </c>
      <c r="AY865" s="50">
        <v>72.137633333333326</v>
      </c>
      <c r="AZ865" s="51">
        <v>0</v>
      </c>
      <c r="BA865" s="49">
        <v>0</v>
      </c>
      <c r="BB865" s="49">
        <v>0</v>
      </c>
      <c r="BC865" s="50">
        <v>0</v>
      </c>
      <c r="BD865" s="50">
        <v>0</v>
      </c>
      <c r="BE865" s="51">
        <v>0</v>
      </c>
      <c r="BF865" s="38"/>
      <c r="BG865" s="38"/>
      <c r="BK865" s="38"/>
      <c r="BL865" s="38"/>
      <c r="BM865" s="38"/>
      <c r="BN865" s="38"/>
      <c r="BO865" s="38"/>
      <c r="BP865" s="38"/>
      <c r="BQ865" s="38"/>
      <c r="BR865" s="38"/>
      <c r="BS865" s="38"/>
      <c r="BT865" s="38"/>
      <c r="BU865" s="38"/>
      <c r="BY865" s="38"/>
      <c r="BZ865" s="38"/>
      <c r="CJ865" s="38"/>
    </row>
    <row r="866" spans="2:88" x14ac:dyDescent="0.25">
      <c r="B866" s="8">
        <v>864</v>
      </c>
      <c r="C866" s="9" t="s">
        <v>12433</v>
      </c>
      <c r="D866" s="9" t="s">
        <v>12529</v>
      </c>
      <c r="E866" s="49">
        <v>15.343559994767446</v>
      </c>
      <c r="F866" s="50">
        <v>14.854543200000002</v>
      </c>
      <c r="G866" s="50">
        <v>49.707239999999999</v>
      </c>
      <c r="H866" s="51">
        <v>23.353920000000002</v>
      </c>
      <c r="I866" s="50">
        <v>0</v>
      </c>
      <c r="J866" s="50">
        <v>0</v>
      </c>
      <c r="K866" s="50">
        <v>0</v>
      </c>
      <c r="L866" s="50">
        <v>0</v>
      </c>
      <c r="M866" s="49">
        <v>0</v>
      </c>
      <c r="N866" s="49">
        <v>2.7070817396444444</v>
      </c>
      <c r="O866" s="49">
        <v>2.6056919999999995</v>
      </c>
      <c r="P866" s="50">
        <v>0</v>
      </c>
      <c r="Q866" s="50">
        <v>0</v>
      </c>
      <c r="R866" s="50">
        <v>0</v>
      </c>
      <c r="S866" s="51">
        <v>0</v>
      </c>
      <c r="T866" s="50">
        <v>0</v>
      </c>
      <c r="U866" s="51">
        <v>17.482226666666673</v>
      </c>
      <c r="V866" s="51">
        <v>0</v>
      </c>
      <c r="W866" s="50">
        <v>0</v>
      </c>
      <c r="X866" s="49">
        <v>14.487660000000002</v>
      </c>
      <c r="Y866" s="51">
        <v>26.110344000000005</v>
      </c>
      <c r="Z866" s="52">
        <v>0</v>
      </c>
      <c r="AA866" s="52">
        <v>0</v>
      </c>
      <c r="AB866" s="52">
        <v>0</v>
      </c>
      <c r="AC866" s="52">
        <v>0</v>
      </c>
      <c r="AD866" s="52">
        <v>0</v>
      </c>
      <c r="AE866" s="50">
        <v>0</v>
      </c>
      <c r="AF866" s="50">
        <v>0</v>
      </c>
      <c r="AG866" s="50">
        <v>0</v>
      </c>
      <c r="AH866" s="50">
        <v>13.313985840000004</v>
      </c>
      <c r="AI866" s="52">
        <v>8.180473837037038</v>
      </c>
      <c r="AJ866" s="49">
        <v>0</v>
      </c>
      <c r="AK866" s="50">
        <v>30.858955555555553</v>
      </c>
      <c r="AL866" s="50">
        <v>62.457555555555558</v>
      </c>
      <c r="AM866" s="50">
        <v>0</v>
      </c>
      <c r="AN866" s="50">
        <v>78.027659999999997</v>
      </c>
      <c r="AO866" s="50">
        <v>13.813953488372096</v>
      </c>
      <c r="AP866" s="50">
        <v>52.247399999999999</v>
      </c>
      <c r="AQ866" s="51">
        <v>19.610000000000003</v>
      </c>
      <c r="AR866" s="49">
        <v>20.891539999999999</v>
      </c>
      <c r="AS866" s="50">
        <v>2.7871621621621623</v>
      </c>
      <c r="AT866" s="50">
        <v>2.7761399999999998</v>
      </c>
      <c r="AU866" s="50">
        <v>7.6142500000000011</v>
      </c>
      <c r="AV866" s="50">
        <v>162.50143616666668</v>
      </c>
      <c r="AW866" s="50">
        <v>0</v>
      </c>
      <c r="AX866" s="50">
        <v>7.5260000000000016</v>
      </c>
      <c r="AY866" s="50">
        <v>72.137633333333326</v>
      </c>
      <c r="AZ866" s="51">
        <v>0</v>
      </c>
      <c r="BA866" s="49">
        <v>0</v>
      </c>
      <c r="BB866" s="49">
        <v>0</v>
      </c>
      <c r="BC866" s="50">
        <v>0</v>
      </c>
      <c r="BD866" s="50">
        <v>0</v>
      </c>
      <c r="BE866" s="51">
        <v>0</v>
      </c>
      <c r="BF866" s="38"/>
      <c r="BG866" s="38"/>
      <c r="BK866" s="38"/>
      <c r="BL866" s="38"/>
      <c r="BM866" s="38"/>
      <c r="BN866" s="38"/>
      <c r="BO866" s="38"/>
      <c r="BP866" s="38"/>
      <c r="BQ866" s="38"/>
      <c r="BR866" s="38"/>
      <c r="BS866" s="38"/>
      <c r="BT866" s="38"/>
      <c r="BU866" s="38"/>
      <c r="BY866" s="38"/>
      <c r="BZ866" s="38"/>
      <c r="CJ866" s="38"/>
    </row>
    <row r="867" spans="2:88" x14ac:dyDescent="0.25">
      <c r="B867" s="8">
        <v>865</v>
      </c>
      <c r="C867" s="9" t="s">
        <v>12530</v>
      </c>
      <c r="D867" s="9" t="s">
        <v>12531</v>
      </c>
      <c r="E867" s="49">
        <v>4.2068511500000003</v>
      </c>
      <c r="F867" s="50">
        <v>2.4757572000000003</v>
      </c>
      <c r="G867" s="50">
        <v>4.1422699999999999</v>
      </c>
      <c r="H867" s="51">
        <v>0</v>
      </c>
      <c r="I867" s="50">
        <v>0</v>
      </c>
      <c r="J867" s="50">
        <v>0</v>
      </c>
      <c r="K867" s="50">
        <v>2.629764600000001</v>
      </c>
      <c r="L867" s="55">
        <v>4.8292200000000003</v>
      </c>
      <c r="M867" s="49">
        <v>0</v>
      </c>
      <c r="N867" s="49">
        <v>1.6793607249066667</v>
      </c>
      <c r="O867" s="49">
        <v>0.86856399999999989</v>
      </c>
      <c r="P867" s="50">
        <v>0</v>
      </c>
      <c r="Q867" s="50">
        <v>0</v>
      </c>
      <c r="R867" s="50">
        <v>0</v>
      </c>
      <c r="S867" s="51">
        <v>0</v>
      </c>
      <c r="T867" s="50">
        <v>0</v>
      </c>
      <c r="U867" s="51">
        <v>6.4889666666666672</v>
      </c>
      <c r="V867" s="51">
        <v>0</v>
      </c>
      <c r="W867" s="50">
        <v>0</v>
      </c>
      <c r="X867" s="49">
        <v>4.8292200000000003</v>
      </c>
      <c r="Y867" s="51">
        <v>8.7034480000000016</v>
      </c>
      <c r="Z867" s="52">
        <v>0</v>
      </c>
      <c r="AA867" s="52">
        <v>0</v>
      </c>
      <c r="AB867" s="52">
        <v>0</v>
      </c>
      <c r="AC867" s="54">
        <v>3</v>
      </c>
      <c r="AD867" s="54">
        <v>40.582944074074078</v>
      </c>
      <c r="AE867" s="50">
        <v>40.582944074074078</v>
      </c>
      <c r="AF867" s="50">
        <v>12.600000000000001</v>
      </c>
      <c r="AG867" s="55">
        <v>12.600000000000001</v>
      </c>
      <c r="AH867" s="50">
        <v>4.4379952800000009</v>
      </c>
      <c r="AI867" s="52">
        <v>2.7468274666666663</v>
      </c>
      <c r="AJ867" s="49">
        <v>0</v>
      </c>
      <c r="AK867" s="50">
        <v>8.0058611111111126</v>
      </c>
      <c r="AL867" s="50">
        <v>6.0655555555555551</v>
      </c>
      <c r="AM867" s="50">
        <v>2.1174999999999997</v>
      </c>
      <c r="AN867" s="50">
        <v>0</v>
      </c>
      <c r="AO867" s="50">
        <v>0</v>
      </c>
      <c r="AP867" s="50">
        <v>0</v>
      </c>
      <c r="AQ867" s="51">
        <v>0</v>
      </c>
      <c r="AR867" s="49">
        <v>6.963846666666667</v>
      </c>
      <c r="AS867" s="50">
        <v>2.7871621621621623</v>
      </c>
      <c r="AT867" s="50">
        <v>0.92537999999999998</v>
      </c>
      <c r="AU867" s="50">
        <v>1.52285</v>
      </c>
      <c r="AV867" s="50">
        <v>39.011619166666669</v>
      </c>
      <c r="AW867" s="50">
        <v>0</v>
      </c>
      <c r="AX867" s="50">
        <v>2.508666666666667</v>
      </c>
      <c r="AY867" s="50">
        <v>18.113280000000007</v>
      </c>
      <c r="AZ867" s="51">
        <v>0</v>
      </c>
      <c r="BA867" s="49">
        <v>0</v>
      </c>
      <c r="BB867" s="49">
        <v>0</v>
      </c>
      <c r="BC867" s="50">
        <v>0</v>
      </c>
      <c r="BD867" s="50">
        <v>0</v>
      </c>
      <c r="BE867" s="51">
        <v>0</v>
      </c>
      <c r="BF867" s="38"/>
      <c r="BG867" s="38"/>
      <c r="BK867" s="38"/>
      <c r="BL867" s="38"/>
      <c r="BM867" s="38"/>
      <c r="BN867" s="38"/>
      <c r="BO867" s="38"/>
      <c r="BP867" s="38"/>
      <c r="BQ867" s="38"/>
      <c r="BR867" s="38"/>
      <c r="BS867" s="38"/>
      <c r="BT867" s="38"/>
      <c r="BU867" s="38"/>
      <c r="BY867" s="38"/>
      <c r="BZ867" s="38"/>
      <c r="CJ867" s="38"/>
    </row>
    <row r="868" spans="2:88" x14ac:dyDescent="0.25">
      <c r="B868" s="8">
        <v>866</v>
      </c>
      <c r="C868" s="9" t="s">
        <v>12530</v>
      </c>
      <c r="D868" s="9" t="s">
        <v>12532</v>
      </c>
      <c r="E868" s="49">
        <v>5.6091348666666665</v>
      </c>
      <c r="F868" s="50">
        <v>3.3010096000000004</v>
      </c>
      <c r="G868" s="50">
        <v>5.5230266666666665</v>
      </c>
      <c r="H868" s="51">
        <v>0</v>
      </c>
      <c r="I868" s="50">
        <v>0</v>
      </c>
      <c r="J868" s="50">
        <v>0</v>
      </c>
      <c r="K868" s="50">
        <v>3.5063528000000015</v>
      </c>
      <c r="L868" s="55">
        <v>4.8292200000000003</v>
      </c>
      <c r="M868" s="49">
        <v>0</v>
      </c>
      <c r="N868" s="49">
        <v>1.6793607249066667</v>
      </c>
      <c r="O868" s="49">
        <v>0.86856399999999989</v>
      </c>
      <c r="P868" s="50">
        <v>0</v>
      </c>
      <c r="Q868" s="50">
        <v>0</v>
      </c>
      <c r="R868" s="50">
        <v>0</v>
      </c>
      <c r="S868" s="51">
        <v>0</v>
      </c>
      <c r="T868" s="50">
        <v>0</v>
      </c>
      <c r="U868" s="51">
        <v>6.4889666666666672</v>
      </c>
      <c r="V868" s="51">
        <v>0</v>
      </c>
      <c r="W868" s="50">
        <v>0</v>
      </c>
      <c r="X868" s="49">
        <v>4.8292200000000003</v>
      </c>
      <c r="Y868" s="51">
        <v>8.7034480000000016</v>
      </c>
      <c r="Z868" s="52">
        <v>0</v>
      </c>
      <c r="AA868" s="52">
        <v>0</v>
      </c>
      <c r="AB868" s="52">
        <v>0</v>
      </c>
      <c r="AC868" s="54">
        <v>3</v>
      </c>
      <c r="AD868" s="54">
        <v>54.110592098765437</v>
      </c>
      <c r="AE868" s="50">
        <v>54.110592098765437</v>
      </c>
      <c r="AF868" s="50">
        <v>16.8</v>
      </c>
      <c r="AG868" s="55">
        <v>16.8</v>
      </c>
      <c r="AH868" s="50">
        <v>4.4379952800000009</v>
      </c>
      <c r="AI868" s="52">
        <v>2.7468274666666663</v>
      </c>
      <c r="AJ868" s="49">
        <v>0</v>
      </c>
      <c r="AK868" s="50">
        <v>10.674481481481482</v>
      </c>
      <c r="AL868" s="50">
        <v>8.0874074074074063</v>
      </c>
      <c r="AM868" s="50">
        <v>2.8233333333333333</v>
      </c>
      <c r="AN868" s="50">
        <v>0</v>
      </c>
      <c r="AO868" s="50">
        <v>0</v>
      </c>
      <c r="AP868" s="50">
        <v>0</v>
      </c>
      <c r="AQ868" s="51">
        <v>0</v>
      </c>
      <c r="AR868" s="49">
        <v>6.963846666666667</v>
      </c>
      <c r="AS868" s="50">
        <v>2.7871621621621623</v>
      </c>
      <c r="AT868" s="50">
        <v>0.92537999999999998</v>
      </c>
      <c r="AU868" s="50">
        <v>2.0304666666666669</v>
      </c>
      <c r="AV868" s="50">
        <v>47.007931666666671</v>
      </c>
      <c r="AW868" s="50">
        <v>0</v>
      </c>
      <c r="AX868" s="50">
        <v>2.508666666666667</v>
      </c>
      <c r="AY868" s="50">
        <v>18.113280000000007</v>
      </c>
      <c r="AZ868" s="51">
        <v>0</v>
      </c>
      <c r="BA868" s="49">
        <v>0</v>
      </c>
      <c r="BB868" s="49">
        <v>0</v>
      </c>
      <c r="BC868" s="50">
        <v>0</v>
      </c>
      <c r="BD868" s="50">
        <v>0</v>
      </c>
      <c r="BE868" s="51">
        <v>0</v>
      </c>
      <c r="BF868" s="38"/>
      <c r="BG868" s="38"/>
      <c r="BK868" s="38"/>
      <c r="BL868" s="38"/>
      <c r="BM868" s="38"/>
      <c r="BN868" s="38"/>
      <c r="BO868" s="38"/>
      <c r="BP868" s="38"/>
      <c r="BQ868" s="38"/>
      <c r="BR868" s="38"/>
      <c r="BS868" s="38"/>
      <c r="BT868" s="38"/>
      <c r="BU868" s="38"/>
      <c r="BY868" s="38"/>
      <c r="BZ868" s="38"/>
      <c r="CJ868" s="38"/>
    </row>
    <row r="869" spans="2:88" x14ac:dyDescent="0.25">
      <c r="B869" s="8">
        <v>867</v>
      </c>
      <c r="C869" s="9" t="s">
        <v>12530</v>
      </c>
      <c r="D869" s="9" t="s">
        <v>12533</v>
      </c>
      <c r="E869" s="49">
        <v>7.0114185833333327</v>
      </c>
      <c r="F869" s="50">
        <v>4.1262620000000005</v>
      </c>
      <c r="G869" s="50">
        <v>6.9037833333333332</v>
      </c>
      <c r="H869" s="51">
        <v>0</v>
      </c>
      <c r="I869" s="50">
        <v>0</v>
      </c>
      <c r="J869" s="50">
        <v>0</v>
      </c>
      <c r="K869" s="50">
        <v>4.3829410000000015</v>
      </c>
      <c r="L869" s="55">
        <v>4.8292200000000003</v>
      </c>
      <c r="M869" s="49">
        <v>0</v>
      </c>
      <c r="N869" s="49">
        <v>1.6793607249066667</v>
      </c>
      <c r="O869" s="49">
        <v>0.86856399999999989</v>
      </c>
      <c r="P869" s="50">
        <v>0</v>
      </c>
      <c r="Q869" s="50">
        <v>0</v>
      </c>
      <c r="R869" s="50">
        <v>0</v>
      </c>
      <c r="S869" s="51">
        <v>0</v>
      </c>
      <c r="T869" s="50">
        <v>0</v>
      </c>
      <c r="U869" s="51">
        <v>6.4889666666666672</v>
      </c>
      <c r="V869" s="51">
        <v>0</v>
      </c>
      <c r="W869" s="50">
        <v>0</v>
      </c>
      <c r="X869" s="49">
        <v>4.8292200000000003</v>
      </c>
      <c r="Y869" s="51">
        <v>8.7034480000000016</v>
      </c>
      <c r="Z869" s="52">
        <v>0</v>
      </c>
      <c r="AA869" s="52">
        <v>0</v>
      </c>
      <c r="AB869" s="52">
        <v>0</v>
      </c>
      <c r="AC869" s="54">
        <v>3</v>
      </c>
      <c r="AD869" s="54">
        <v>67.638240123456796</v>
      </c>
      <c r="AE869" s="50">
        <v>67.638240123456796</v>
      </c>
      <c r="AF869" s="50">
        <v>21</v>
      </c>
      <c r="AG869" s="55">
        <v>21</v>
      </c>
      <c r="AH869" s="50">
        <v>4.4379952800000009</v>
      </c>
      <c r="AI869" s="52">
        <v>2.7468274666666663</v>
      </c>
      <c r="AJ869" s="49">
        <v>0</v>
      </c>
      <c r="AK869" s="50">
        <v>13.343101851851852</v>
      </c>
      <c r="AL869" s="50">
        <v>10.109259259259257</v>
      </c>
      <c r="AM869" s="50">
        <v>3.5291666666666668</v>
      </c>
      <c r="AN869" s="50">
        <v>0</v>
      </c>
      <c r="AO869" s="50">
        <v>0</v>
      </c>
      <c r="AP869" s="50">
        <v>0</v>
      </c>
      <c r="AQ869" s="51">
        <v>0</v>
      </c>
      <c r="AR869" s="49">
        <v>6.963846666666667</v>
      </c>
      <c r="AS869" s="50">
        <v>2.7871621621621623</v>
      </c>
      <c r="AT869" s="50">
        <v>0.92537999999999998</v>
      </c>
      <c r="AU869" s="50">
        <v>2.0304666666666669</v>
      </c>
      <c r="AV869" s="50">
        <v>47.007931666666671</v>
      </c>
      <c r="AW869" s="50">
        <v>0</v>
      </c>
      <c r="AX869" s="50">
        <v>2.508666666666667</v>
      </c>
      <c r="AY869" s="50">
        <v>18.113280000000007</v>
      </c>
      <c r="AZ869" s="51">
        <v>0</v>
      </c>
      <c r="BA869" s="49">
        <v>0</v>
      </c>
      <c r="BB869" s="49">
        <v>0</v>
      </c>
      <c r="BC869" s="50">
        <v>0</v>
      </c>
      <c r="BD869" s="50">
        <v>0</v>
      </c>
      <c r="BE869" s="51">
        <v>0</v>
      </c>
      <c r="BF869" s="38"/>
      <c r="BG869" s="38"/>
      <c r="BK869" s="38"/>
      <c r="BL869" s="38"/>
      <c r="BM869" s="38"/>
      <c r="BN869" s="38"/>
      <c r="BO869" s="38"/>
      <c r="BP869" s="38"/>
      <c r="BQ869" s="38"/>
      <c r="BR869" s="38"/>
      <c r="BS869" s="38"/>
      <c r="BT869" s="38"/>
      <c r="BU869" s="38"/>
      <c r="BY869" s="38"/>
      <c r="BZ869" s="38"/>
      <c r="CJ869" s="38"/>
    </row>
    <row r="870" spans="2:88" x14ac:dyDescent="0.25">
      <c r="B870" s="8">
        <v>868</v>
      </c>
      <c r="C870" s="9" t="s">
        <v>12530</v>
      </c>
      <c r="D870" s="9" t="s">
        <v>12534</v>
      </c>
      <c r="E870" s="49">
        <v>8.4137023000000006</v>
      </c>
      <c r="F870" s="50">
        <v>4.9515144000000006</v>
      </c>
      <c r="G870" s="50">
        <v>8.2845399999999998</v>
      </c>
      <c r="H870" s="51">
        <v>0</v>
      </c>
      <c r="I870" s="50">
        <v>0</v>
      </c>
      <c r="J870" s="50">
        <v>0</v>
      </c>
      <c r="K870" s="50">
        <v>5.259529200000002</v>
      </c>
      <c r="L870" s="55">
        <v>4.8292200000000003</v>
      </c>
      <c r="M870" s="49">
        <v>0</v>
      </c>
      <c r="N870" s="49">
        <v>1.6793607249066667</v>
      </c>
      <c r="O870" s="49">
        <v>0.86856399999999989</v>
      </c>
      <c r="P870" s="50">
        <v>0</v>
      </c>
      <c r="Q870" s="50">
        <v>0</v>
      </c>
      <c r="R870" s="50">
        <v>0</v>
      </c>
      <c r="S870" s="51">
        <v>0</v>
      </c>
      <c r="T870" s="50">
        <v>0</v>
      </c>
      <c r="U870" s="51">
        <v>6.4889666666666672</v>
      </c>
      <c r="V870" s="51">
        <v>0</v>
      </c>
      <c r="W870" s="50">
        <v>0</v>
      </c>
      <c r="X870" s="49">
        <v>4.8292200000000003</v>
      </c>
      <c r="Y870" s="51">
        <v>8.7034480000000016</v>
      </c>
      <c r="Z870" s="52">
        <v>0</v>
      </c>
      <c r="AA870" s="52">
        <v>0</v>
      </c>
      <c r="AB870" s="52">
        <v>0</v>
      </c>
      <c r="AC870" s="54">
        <v>3</v>
      </c>
      <c r="AD870" s="54">
        <v>81.165888148148156</v>
      </c>
      <c r="AE870" s="50">
        <v>81.165888148148156</v>
      </c>
      <c r="AF870" s="50">
        <v>25.200000000000003</v>
      </c>
      <c r="AG870" s="55">
        <v>25.200000000000003</v>
      </c>
      <c r="AH870" s="50">
        <v>4.4379952800000009</v>
      </c>
      <c r="AI870" s="52">
        <v>2.7468274666666663</v>
      </c>
      <c r="AJ870" s="49">
        <v>0</v>
      </c>
      <c r="AK870" s="50">
        <v>16.011722222222225</v>
      </c>
      <c r="AL870" s="50">
        <v>12.13111111111111</v>
      </c>
      <c r="AM870" s="50">
        <v>4.2349999999999994</v>
      </c>
      <c r="AN870" s="50">
        <v>0</v>
      </c>
      <c r="AO870" s="50">
        <v>0</v>
      </c>
      <c r="AP870" s="50">
        <v>0</v>
      </c>
      <c r="AQ870" s="51">
        <v>0</v>
      </c>
      <c r="AR870" s="49">
        <v>6.963846666666667</v>
      </c>
      <c r="AS870" s="50">
        <v>2.7871621621621623</v>
      </c>
      <c r="AT870" s="50">
        <v>0.92537999999999998</v>
      </c>
      <c r="AU870" s="50">
        <v>2.5380833333333337</v>
      </c>
      <c r="AV870" s="50">
        <v>55.004244166666666</v>
      </c>
      <c r="AW870" s="50">
        <v>0</v>
      </c>
      <c r="AX870" s="50">
        <v>2.508666666666667</v>
      </c>
      <c r="AY870" s="50">
        <v>18.113280000000007</v>
      </c>
      <c r="AZ870" s="51">
        <v>0</v>
      </c>
      <c r="BA870" s="49">
        <v>0</v>
      </c>
      <c r="BB870" s="49">
        <v>0</v>
      </c>
      <c r="BC870" s="50">
        <v>0</v>
      </c>
      <c r="BD870" s="50">
        <v>0</v>
      </c>
      <c r="BE870" s="51">
        <v>0</v>
      </c>
      <c r="BF870" s="38"/>
      <c r="BG870" s="38"/>
      <c r="BK870" s="38"/>
      <c r="BL870" s="38"/>
      <c r="BM870" s="38"/>
      <c r="BN870" s="38"/>
      <c r="BO870" s="38"/>
      <c r="BP870" s="38"/>
      <c r="BQ870" s="38"/>
      <c r="BR870" s="38"/>
      <c r="BS870" s="38"/>
      <c r="BT870" s="38"/>
      <c r="BU870" s="38"/>
      <c r="BY870" s="38"/>
      <c r="BZ870" s="38"/>
      <c r="CJ870" s="38"/>
    </row>
    <row r="871" spans="2:88" x14ac:dyDescent="0.25">
      <c r="B871" s="8">
        <v>869</v>
      </c>
      <c r="C871" s="9" t="s">
        <v>12530</v>
      </c>
      <c r="D871" s="9" t="s">
        <v>12535</v>
      </c>
      <c r="E871" s="49">
        <v>8.4137023000000006</v>
      </c>
      <c r="F871" s="50">
        <v>4.9515144000000006</v>
      </c>
      <c r="G871" s="50">
        <v>8.2845399999999998</v>
      </c>
      <c r="H871" s="51">
        <v>0</v>
      </c>
      <c r="I871" s="50">
        <v>0</v>
      </c>
      <c r="J871" s="50">
        <v>0</v>
      </c>
      <c r="K871" s="50">
        <v>5.259529200000002</v>
      </c>
      <c r="L871" s="55">
        <v>9.6584400000000006</v>
      </c>
      <c r="M871" s="49">
        <v>0</v>
      </c>
      <c r="N871" s="49">
        <v>2.1412299881066668</v>
      </c>
      <c r="O871" s="49">
        <v>1.7371279999999998</v>
      </c>
      <c r="P871" s="50">
        <v>0</v>
      </c>
      <c r="Q871" s="50">
        <v>0</v>
      </c>
      <c r="R871" s="50">
        <v>0</v>
      </c>
      <c r="S871" s="51">
        <v>0</v>
      </c>
      <c r="T871" s="50">
        <v>0</v>
      </c>
      <c r="U871" s="51">
        <v>16.348733333333335</v>
      </c>
      <c r="V871" s="51">
        <v>0</v>
      </c>
      <c r="W871" s="50">
        <v>0</v>
      </c>
      <c r="X871" s="49">
        <v>9.6584400000000006</v>
      </c>
      <c r="Y871" s="51">
        <v>17.406896000000003</v>
      </c>
      <c r="Z871" s="52">
        <v>0</v>
      </c>
      <c r="AA871" s="52">
        <v>0</v>
      </c>
      <c r="AB871" s="52">
        <v>0</v>
      </c>
      <c r="AC871" s="54">
        <v>3</v>
      </c>
      <c r="AD871" s="54">
        <v>81.165888148148156</v>
      </c>
      <c r="AE871" s="50">
        <v>81.165888148148156</v>
      </c>
      <c r="AF871" s="50">
        <v>25.200000000000003</v>
      </c>
      <c r="AG871" s="55">
        <v>25.200000000000003</v>
      </c>
      <c r="AH871" s="50">
        <v>8.8759905600000018</v>
      </c>
      <c r="AI871" s="52">
        <v>5.4636506518518519</v>
      </c>
      <c r="AJ871" s="49">
        <v>0</v>
      </c>
      <c r="AK871" s="50">
        <v>16.011722222222225</v>
      </c>
      <c r="AL871" s="50">
        <v>12.13111111111111</v>
      </c>
      <c r="AM871" s="50">
        <v>4.2349999999999994</v>
      </c>
      <c r="AN871" s="50">
        <v>0</v>
      </c>
      <c r="AO871" s="50">
        <v>0</v>
      </c>
      <c r="AP871" s="50">
        <v>0</v>
      </c>
      <c r="AQ871" s="51">
        <v>0</v>
      </c>
      <c r="AR871" s="49">
        <v>13.927693333333334</v>
      </c>
      <c r="AS871" s="50">
        <v>2.7871621621621623</v>
      </c>
      <c r="AT871" s="50">
        <v>1.85076</v>
      </c>
      <c r="AU871" s="50">
        <v>3.0457000000000001</v>
      </c>
      <c r="AV871" s="50">
        <v>78.023238333333339</v>
      </c>
      <c r="AW871" s="50">
        <v>0</v>
      </c>
      <c r="AX871" s="50">
        <v>5.0173333333333341</v>
      </c>
      <c r="AY871" s="50">
        <v>46.567216666666674</v>
      </c>
      <c r="AZ871" s="51">
        <v>0</v>
      </c>
      <c r="BA871" s="49">
        <v>0</v>
      </c>
      <c r="BB871" s="49">
        <v>0</v>
      </c>
      <c r="BC871" s="50">
        <v>0</v>
      </c>
      <c r="BD871" s="50">
        <v>0</v>
      </c>
      <c r="BE871" s="51">
        <v>0</v>
      </c>
      <c r="BF871" s="38"/>
      <c r="BG871" s="38"/>
      <c r="BK871" s="38"/>
      <c r="BL871" s="38"/>
      <c r="BM871" s="38"/>
      <c r="BN871" s="38"/>
      <c r="BO871" s="38"/>
      <c r="BP871" s="38"/>
      <c r="BQ871" s="38"/>
      <c r="BR871" s="38"/>
      <c r="BS871" s="38"/>
      <c r="BT871" s="38"/>
      <c r="BU871" s="38"/>
      <c r="BY871" s="38"/>
      <c r="BZ871" s="38"/>
      <c r="CJ871" s="38"/>
    </row>
    <row r="872" spans="2:88" x14ac:dyDescent="0.25">
      <c r="B872" s="8">
        <v>870</v>
      </c>
      <c r="C872" s="9" t="s">
        <v>12530</v>
      </c>
      <c r="D872" s="9" t="s">
        <v>12536</v>
      </c>
      <c r="E872" s="49">
        <v>11.218269733333333</v>
      </c>
      <c r="F872" s="50">
        <v>6.6020192000000009</v>
      </c>
      <c r="G872" s="50">
        <v>11.046053333333333</v>
      </c>
      <c r="H872" s="51">
        <v>0</v>
      </c>
      <c r="I872" s="50">
        <v>0</v>
      </c>
      <c r="J872" s="50">
        <v>0</v>
      </c>
      <c r="K872" s="50">
        <v>7.012705600000003</v>
      </c>
      <c r="L872" s="55">
        <v>9.6584400000000006</v>
      </c>
      <c r="M872" s="49">
        <v>0</v>
      </c>
      <c r="N872" s="49">
        <v>2.1412299881066668</v>
      </c>
      <c r="O872" s="49">
        <v>1.7371279999999998</v>
      </c>
      <c r="P872" s="50">
        <v>0</v>
      </c>
      <c r="Q872" s="50">
        <v>0</v>
      </c>
      <c r="R872" s="50">
        <v>0</v>
      </c>
      <c r="S872" s="51">
        <v>0</v>
      </c>
      <c r="T872" s="50">
        <v>0</v>
      </c>
      <c r="U872" s="51">
        <v>16.348733333333335</v>
      </c>
      <c r="V872" s="51">
        <v>0</v>
      </c>
      <c r="W872" s="50">
        <v>0</v>
      </c>
      <c r="X872" s="49">
        <v>9.6584400000000006</v>
      </c>
      <c r="Y872" s="51">
        <v>17.406896000000003</v>
      </c>
      <c r="Z872" s="52">
        <v>0</v>
      </c>
      <c r="AA872" s="52">
        <v>0</v>
      </c>
      <c r="AB872" s="52">
        <v>0</v>
      </c>
      <c r="AC872" s="54">
        <v>3</v>
      </c>
      <c r="AD872" s="54">
        <v>108.22118419753087</v>
      </c>
      <c r="AE872" s="50">
        <v>108.22118419753087</v>
      </c>
      <c r="AF872" s="50">
        <v>33.6</v>
      </c>
      <c r="AG872" s="55">
        <v>33.6</v>
      </c>
      <c r="AH872" s="50">
        <v>8.8759905600000018</v>
      </c>
      <c r="AI872" s="52">
        <v>5.4636506518518519</v>
      </c>
      <c r="AJ872" s="49">
        <v>0</v>
      </c>
      <c r="AK872" s="50">
        <v>21.348962962962965</v>
      </c>
      <c r="AL872" s="50">
        <v>16.174814814814813</v>
      </c>
      <c r="AM872" s="50">
        <v>5.6466666666666665</v>
      </c>
      <c r="AN872" s="50">
        <v>0</v>
      </c>
      <c r="AO872" s="50">
        <v>0</v>
      </c>
      <c r="AP872" s="50">
        <v>0</v>
      </c>
      <c r="AQ872" s="51">
        <v>0</v>
      </c>
      <c r="AR872" s="49">
        <v>13.927693333333334</v>
      </c>
      <c r="AS872" s="50">
        <v>2.7871621621621623</v>
      </c>
      <c r="AT872" s="50">
        <v>1.85076</v>
      </c>
      <c r="AU872" s="50">
        <v>4.0609333333333337</v>
      </c>
      <c r="AV872" s="50">
        <v>94.015863333333343</v>
      </c>
      <c r="AW872" s="50">
        <v>0</v>
      </c>
      <c r="AX872" s="50">
        <v>5.0173333333333341</v>
      </c>
      <c r="AY872" s="50">
        <v>46.567216666666674</v>
      </c>
      <c r="AZ872" s="51">
        <v>0</v>
      </c>
      <c r="BA872" s="49">
        <v>0</v>
      </c>
      <c r="BB872" s="49">
        <v>0</v>
      </c>
      <c r="BC872" s="50">
        <v>0</v>
      </c>
      <c r="BD872" s="50">
        <v>0</v>
      </c>
      <c r="BE872" s="51">
        <v>0</v>
      </c>
      <c r="BF872" s="38"/>
      <c r="BG872" s="38"/>
      <c r="BK872" s="38"/>
      <c r="BL872" s="38"/>
      <c r="BM872" s="38"/>
      <c r="BN872" s="38"/>
      <c r="BO872" s="38"/>
      <c r="BP872" s="38"/>
      <c r="BQ872" s="38"/>
      <c r="BR872" s="38"/>
      <c r="BS872" s="38"/>
      <c r="BT872" s="38"/>
      <c r="BU872" s="38"/>
      <c r="BY872" s="38"/>
      <c r="BZ872" s="38"/>
      <c r="CJ872" s="38"/>
    </row>
    <row r="873" spans="2:88" x14ac:dyDescent="0.25">
      <c r="B873" s="8">
        <v>871</v>
      </c>
      <c r="C873" s="9" t="s">
        <v>12530</v>
      </c>
      <c r="D873" s="9" t="s">
        <v>12537</v>
      </c>
      <c r="E873" s="49">
        <v>14.022837166666665</v>
      </c>
      <c r="F873" s="50">
        <v>8.2525240000000011</v>
      </c>
      <c r="G873" s="50">
        <v>13.807566666666666</v>
      </c>
      <c r="H873" s="51">
        <v>0</v>
      </c>
      <c r="I873" s="50">
        <v>0</v>
      </c>
      <c r="J873" s="50">
        <v>0</v>
      </c>
      <c r="K873" s="50">
        <v>8.7658820000000031</v>
      </c>
      <c r="L873" s="55">
        <v>9.6584400000000006</v>
      </c>
      <c r="M873" s="49">
        <v>0</v>
      </c>
      <c r="N873" s="49">
        <v>2.1412299881066668</v>
      </c>
      <c r="O873" s="49">
        <v>1.7371279999999998</v>
      </c>
      <c r="P873" s="50">
        <v>0</v>
      </c>
      <c r="Q873" s="50">
        <v>0</v>
      </c>
      <c r="R873" s="50">
        <v>0</v>
      </c>
      <c r="S873" s="51">
        <v>0</v>
      </c>
      <c r="T873" s="50">
        <v>0</v>
      </c>
      <c r="U873" s="51">
        <v>16.348733333333335</v>
      </c>
      <c r="V873" s="51">
        <v>0</v>
      </c>
      <c r="W873" s="50">
        <v>0</v>
      </c>
      <c r="X873" s="49">
        <v>9.6584400000000006</v>
      </c>
      <c r="Y873" s="51">
        <v>17.406896000000003</v>
      </c>
      <c r="Z873" s="52">
        <v>0</v>
      </c>
      <c r="AA873" s="52">
        <v>0</v>
      </c>
      <c r="AB873" s="52">
        <v>0</v>
      </c>
      <c r="AC873" s="54">
        <v>3</v>
      </c>
      <c r="AD873" s="54">
        <v>135.27648024691359</v>
      </c>
      <c r="AE873" s="50">
        <v>135.27648024691359</v>
      </c>
      <c r="AF873" s="50">
        <v>42</v>
      </c>
      <c r="AG873" s="55">
        <v>42</v>
      </c>
      <c r="AH873" s="50">
        <v>8.8759905600000018</v>
      </c>
      <c r="AI873" s="52">
        <v>5.4636506518518519</v>
      </c>
      <c r="AJ873" s="49">
        <v>0</v>
      </c>
      <c r="AK873" s="50">
        <v>26.686203703703704</v>
      </c>
      <c r="AL873" s="50">
        <v>20.218518518518515</v>
      </c>
      <c r="AM873" s="50">
        <v>7.0583333333333336</v>
      </c>
      <c r="AN873" s="50">
        <v>0</v>
      </c>
      <c r="AO873" s="50">
        <v>0</v>
      </c>
      <c r="AP873" s="50">
        <v>0</v>
      </c>
      <c r="AQ873" s="51">
        <v>0</v>
      </c>
      <c r="AR873" s="49">
        <v>13.927693333333334</v>
      </c>
      <c r="AS873" s="50">
        <v>2.7871621621621623</v>
      </c>
      <c r="AT873" s="50">
        <v>1.85076</v>
      </c>
      <c r="AU873" s="50">
        <v>4.0609333333333337</v>
      </c>
      <c r="AV873" s="50">
        <v>94.015863333333343</v>
      </c>
      <c r="AW873" s="50">
        <v>0</v>
      </c>
      <c r="AX873" s="50">
        <v>5.0173333333333341</v>
      </c>
      <c r="AY873" s="50">
        <v>46.567216666666674</v>
      </c>
      <c r="AZ873" s="51">
        <v>0</v>
      </c>
      <c r="BA873" s="49">
        <v>0</v>
      </c>
      <c r="BB873" s="49">
        <v>0</v>
      </c>
      <c r="BC873" s="50">
        <v>0</v>
      </c>
      <c r="BD873" s="50">
        <v>0</v>
      </c>
      <c r="BE873" s="51">
        <v>0</v>
      </c>
      <c r="BF873" s="38"/>
      <c r="BG873" s="38"/>
      <c r="BK873" s="38"/>
      <c r="BL873" s="38"/>
      <c r="BM873" s="38"/>
      <c r="BN873" s="38"/>
      <c r="BO873" s="38"/>
      <c r="BP873" s="38"/>
      <c r="BQ873" s="38"/>
      <c r="BR873" s="38"/>
      <c r="BS873" s="38"/>
      <c r="BT873" s="38"/>
      <c r="BU873" s="38"/>
      <c r="BY873" s="38"/>
      <c r="BZ873" s="38"/>
      <c r="CJ873" s="38"/>
    </row>
    <row r="874" spans="2:88" x14ac:dyDescent="0.25">
      <c r="B874" s="8">
        <v>872</v>
      </c>
      <c r="C874" s="9" t="s">
        <v>12530</v>
      </c>
      <c r="D874" s="9" t="s">
        <v>12538</v>
      </c>
      <c r="E874" s="49">
        <v>16.827404600000001</v>
      </c>
      <c r="F874" s="50">
        <v>9.9030288000000013</v>
      </c>
      <c r="G874" s="50">
        <v>16.56908</v>
      </c>
      <c r="H874" s="51">
        <v>0</v>
      </c>
      <c r="I874" s="50">
        <v>0</v>
      </c>
      <c r="J874" s="50">
        <v>0</v>
      </c>
      <c r="K874" s="50">
        <v>10.519058400000004</v>
      </c>
      <c r="L874" s="55">
        <v>9.6584400000000006</v>
      </c>
      <c r="M874" s="49">
        <v>0</v>
      </c>
      <c r="N874" s="49">
        <v>2.1412299881066668</v>
      </c>
      <c r="O874" s="49">
        <v>1.7371279999999998</v>
      </c>
      <c r="P874" s="50">
        <v>0</v>
      </c>
      <c r="Q874" s="50">
        <v>0</v>
      </c>
      <c r="R874" s="50">
        <v>0</v>
      </c>
      <c r="S874" s="51">
        <v>0</v>
      </c>
      <c r="T874" s="50">
        <v>0</v>
      </c>
      <c r="U874" s="51">
        <v>16.348733333333335</v>
      </c>
      <c r="V874" s="51">
        <v>0</v>
      </c>
      <c r="W874" s="50">
        <v>0</v>
      </c>
      <c r="X874" s="49">
        <v>9.6584400000000006</v>
      </c>
      <c r="Y874" s="51">
        <v>17.406896000000003</v>
      </c>
      <c r="Z874" s="52">
        <v>0</v>
      </c>
      <c r="AA874" s="52">
        <v>0</v>
      </c>
      <c r="AB874" s="52">
        <v>0</v>
      </c>
      <c r="AC874" s="54">
        <v>3</v>
      </c>
      <c r="AD874" s="54">
        <v>162.33177629629631</v>
      </c>
      <c r="AE874" s="50">
        <v>162.33177629629631</v>
      </c>
      <c r="AF874" s="50">
        <v>50.400000000000006</v>
      </c>
      <c r="AG874" s="55">
        <v>50.400000000000006</v>
      </c>
      <c r="AH874" s="50">
        <v>8.8759905600000018</v>
      </c>
      <c r="AI874" s="52">
        <v>5.4636506518518519</v>
      </c>
      <c r="AJ874" s="49">
        <v>0</v>
      </c>
      <c r="AK874" s="50">
        <v>32.023444444444451</v>
      </c>
      <c r="AL874" s="50">
        <v>24.262222222222221</v>
      </c>
      <c r="AM874" s="50">
        <v>8.4699999999999989</v>
      </c>
      <c r="AN874" s="50">
        <v>0</v>
      </c>
      <c r="AO874" s="50">
        <v>0</v>
      </c>
      <c r="AP874" s="50">
        <v>0</v>
      </c>
      <c r="AQ874" s="51">
        <v>0</v>
      </c>
      <c r="AR874" s="49">
        <v>13.927693333333334</v>
      </c>
      <c r="AS874" s="50">
        <v>2.7871621621621623</v>
      </c>
      <c r="AT874" s="50">
        <v>1.85076</v>
      </c>
      <c r="AU874" s="50">
        <v>5.0761666666666674</v>
      </c>
      <c r="AV874" s="50">
        <v>110.00848833333333</v>
      </c>
      <c r="AW874" s="50">
        <v>0</v>
      </c>
      <c r="AX874" s="50">
        <v>5.0173333333333341</v>
      </c>
      <c r="AY874" s="50">
        <v>46.567216666666674</v>
      </c>
      <c r="AZ874" s="51">
        <v>0</v>
      </c>
      <c r="BA874" s="49">
        <v>0</v>
      </c>
      <c r="BB874" s="49">
        <v>0</v>
      </c>
      <c r="BC874" s="50">
        <v>0</v>
      </c>
      <c r="BD874" s="50">
        <v>0</v>
      </c>
      <c r="BE874" s="51">
        <v>0</v>
      </c>
      <c r="BF874" s="38"/>
      <c r="BG874" s="38"/>
      <c r="BK874" s="38"/>
      <c r="BL874" s="38"/>
      <c r="BM874" s="38"/>
      <c r="BN874" s="38"/>
      <c r="BO874" s="38"/>
      <c r="BP874" s="38"/>
      <c r="BQ874" s="38"/>
      <c r="BR874" s="38"/>
      <c r="BS874" s="38"/>
      <c r="BT874" s="38"/>
      <c r="BU874" s="38"/>
      <c r="BY874" s="38"/>
      <c r="BZ874" s="38"/>
      <c r="CJ874" s="38"/>
    </row>
    <row r="875" spans="2:88" x14ac:dyDescent="0.25">
      <c r="B875" s="8">
        <v>873</v>
      </c>
      <c r="C875" s="9" t="s">
        <v>12530</v>
      </c>
      <c r="D875" s="9" t="s">
        <v>12539</v>
      </c>
      <c r="E875" s="49">
        <v>12.620553449999999</v>
      </c>
      <c r="F875" s="50">
        <v>7.427271600000001</v>
      </c>
      <c r="G875" s="50">
        <v>12.42681</v>
      </c>
      <c r="H875" s="51">
        <v>0</v>
      </c>
      <c r="I875" s="50">
        <v>0</v>
      </c>
      <c r="J875" s="50">
        <v>0</v>
      </c>
      <c r="K875" s="50">
        <v>7.8892938000000026</v>
      </c>
      <c r="L875" s="55">
        <v>14.487660000000002</v>
      </c>
      <c r="M875" s="49">
        <v>0</v>
      </c>
      <c r="N875" s="49">
        <v>2.7070817396444444</v>
      </c>
      <c r="O875" s="49">
        <v>2.6056919999999995</v>
      </c>
      <c r="P875" s="50">
        <v>0</v>
      </c>
      <c r="Q875" s="50">
        <v>0</v>
      </c>
      <c r="R875" s="50">
        <v>0</v>
      </c>
      <c r="S875" s="51">
        <v>0</v>
      </c>
      <c r="T875" s="50">
        <v>0</v>
      </c>
      <c r="U875" s="51">
        <v>17.482226666666673</v>
      </c>
      <c r="V875" s="51">
        <v>0</v>
      </c>
      <c r="W875" s="50">
        <v>0</v>
      </c>
      <c r="X875" s="49">
        <v>14.487660000000002</v>
      </c>
      <c r="Y875" s="51">
        <v>26.110344000000005</v>
      </c>
      <c r="Z875" s="52">
        <v>0</v>
      </c>
      <c r="AA875" s="52">
        <v>0</v>
      </c>
      <c r="AB875" s="52">
        <v>0</v>
      </c>
      <c r="AC875" s="54">
        <v>3</v>
      </c>
      <c r="AD875" s="54">
        <v>121.74883222222223</v>
      </c>
      <c r="AE875" s="50">
        <v>121.74883222222223</v>
      </c>
      <c r="AF875" s="50">
        <v>37.800000000000004</v>
      </c>
      <c r="AG875" s="55">
        <v>37.800000000000004</v>
      </c>
      <c r="AH875" s="50">
        <v>13.313985840000004</v>
      </c>
      <c r="AI875" s="52">
        <v>8.180473837037038</v>
      </c>
      <c r="AJ875" s="49">
        <v>0</v>
      </c>
      <c r="AK875" s="50">
        <v>24.017583333333338</v>
      </c>
      <c r="AL875" s="50">
        <v>18.196666666666665</v>
      </c>
      <c r="AM875" s="50">
        <v>6.3524999999999991</v>
      </c>
      <c r="AN875" s="50">
        <v>0</v>
      </c>
      <c r="AO875" s="50">
        <v>0</v>
      </c>
      <c r="AP875" s="50">
        <v>0</v>
      </c>
      <c r="AQ875" s="51">
        <v>0</v>
      </c>
      <c r="AR875" s="49">
        <v>20.891539999999999</v>
      </c>
      <c r="AS875" s="50">
        <v>2.7871621621621623</v>
      </c>
      <c r="AT875" s="50">
        <v>2.7761399999999998</v>
      </c>
      <c r="AU875" s="50">
        <v>4.5685500000000001</v>
      </c>
      <c r="AV875" s="50">
        <v>117.0348575</v>
      </c>
      <c r="AW875" s="50">
        <v>0</v>
      </c>
      <c r="AX875" s="50">
        <v>7.5260000000000016</v>
      </c>
      <c r="AY875" s="50">
        <v>72.137633333333326</v>
      </c>
      <c r="AZ875" s="51">
        <v>0</v>
      </c>
      <c r="BA875" s="49">
        <v>0</v>
      </c>
      <c r="BB875" s="49">
        <v>0</v>
      </c>
      <c r="BC875" s="50">
        <v>0</v>
      </c>
      <c r="BD875" s="50">
        <v>0</v>
      </c>
      <c r="BE875" s="51">
        <v>0</v>
      </c>
      <c r="BF875" s="38"/>
      <c r="BG875" s="38"/>
      <c r="BK875" s="38"/>
      <c r="BL875" s="38"/>
      <c r="BM875" s="38"/>
      <c r="BN875" s="38"/>
      <c r="BO875" s="38"/>
      <c r="BP875" s="38"/>
      <c r="BQ875" s="38"/>
      <c r="BR875" s="38"/>
      <c r="BS875" s="38"/>
      <c r="BT875" s="38"/>
      <c r="BU875" s="38"/>
      <c r="BY875" s="38"/>
      <c r="BZ875" s="38"/>
      <c r="CJ875" s="38"/>
    </row>
    <row r="876" spans="2:88" x14ac:dyDescent="0.25">
      <c r="B876" s="8">
        <v>874</v>
      </c>
      <c r="C876" s="9" t="s">
        <v>12530</v>
      </c>
      <c r="D876" s="9" t="s">
        <v>12540</v>
      </c>
      <c r="E876" s="49">
        <v>16.827404600000001</v>
      </c>
      <c r="F876" s="50">
        <v>9.9030288000000013</v>
      </c>
      <c r="G876" s="50">
        <v>16.56908</v>
      </c>
      <c r="H876" s="51">
        <v>0</v>
      </c>
      <c r="I876" s="50">
        <v>0</v>
      </c>
      <c r="J876" s="50">
        <v>0</v>
      </c>
      <c r="K876" s="50">
        <v>10.519058400000004</v>
      </c>
      <c r="L876" s="55">
        <v>14.487660000000002</v>
      </c>
      <c r="M876" s="49">
        <v>0</v>
      </c>
      <c r="N876" s="49">
        <v>2.7070817396444444</v>
      </c>
      <c r="O876" s="49">
        <v>2.6056919999999995</v>
      </c>
      <c r="P876" s="50">
        <v>0</v>
      </c>
      <c r="Q876" s="50">
        <v>0</v>
      </c>
      <c r="R876" s="50">
        <v>0</v>
      </c>
      <c r="S876" s="51">
        <v>0</v>
      </c>
      <c r="T876" s="50">
        <v>0</v>
      </c>
      <c r="U876" s="51">
        <v>17.482226666666673</v>
      </c>
      <c r="V876" s="51">
        <v>0</v>
      </c>
      <c r="W876" s="50">
        <v>0</v>
      </c>
      <c r="X876" s="49">
        <v>14.487660000000002</v>
      </c>
      <c r="Y876" s="51">
        <v>26.110344000000005</v>
      </c>
      <c r="Z876" s="52">
        <v>0</v>
      </c>
      <c r="AA876" s="52">
        <v>0</v>
      </c>
      <c r="AB876" s="52">
        <v>0</v>
      </c>
      <c r="AC876" s="54">
        <v>3</v>
      </c>
      <c r="AD876" s="54">
        <v>162.33177629629631</v>
      </c>
      <c r="AE876" s="50">
        <v>162.33177629629631</v>
      </c>
      <c r="AF876" s="50">
        <v>50.400000000000006</v>
      </c>
      <c r="AG876" s="55">
        <v>50.400000000000006</v>
      </c>
      <c r="AH876" s="50">
        <v>13.313985840000004</v>
      </c>
      <c r="AI876" s="52">
        <v>8.180473837037038</v>
      </c>
      <c r="AJ876" s="49">
        <v>0</v>
      </c>
      <c r="AK876" s="50">
        <v>32.023444444444451</v>
      </c>
      <c r="AL876" s="50">
        <v>24.262222222222221</v>
      </c>
      <c r="AM876" s="50">
        <v>8.4699999999999989</v>
      </c>
      <c r="AN876" s="50">
        <v>0</v>
      </c>
      <c r="AO876" s="50">
        <v>0</v>
      </c>
      <c r="AP876" s="50">
        <v>0</v>
      </c>
      <c r="AQ876" s="51">
        <v>0</v>
      </c>
      <c r="AR876" s="49">
        <v>20.891539999999999</v>
      </c>
      <c r="AS876" s="50">
        <v>2.7871621621621623</v>
      </c>
      <c r="AT876" s="50">
        <v>2.7761399999999998</v>
      </c>
      <c r="AU876" s="50">
        <v>6.0914000000000001</v>
      </c>
      <c r="AV876" s="50">
        <v>141.02379500000001</v>
      </c>
      <c r="AW876" s="50">
        <v>0</v>
      </c>
      <c r="AX876" s="50">
        <v>7.5260000000000016</v>
      </c>
      <c r="AY876" s="50">
        <v>72.137633333333326</v>
      </c>
      <c r="AZ876" s="51">
        <v>0</v>
      </c>
      <c r="BA876" s="49">
        <v>0</v>
      </c>
      <c r="BB876" s="49">
        <v>0</v>
      </c>
      <c r="BC876" s="50">
        <v>0</v>
      </c>
      <c r="BD876" s="50">
        <v>0</v>
      </c>
      <c r="BE876" s="51">
        <v>0</v>
      </c>
      <c r="BF876" s="38"/>
      <c r="BG876" s="38"/>
      <c r="BK876" s="38"/>
      <c r="BL876" s="38"/>
      <c r="BM876" s="38"/>
      <c r="BN876" s="38"/>
      <c r="BO876" s="38"/>
      <c r="BP876" s="38"/>
      <c r="BQ876" s="38"/>
      <c r="BR876" s="38"/>
      <c r="BS876" s="38"/>
      <c r="BT876" s="38"/>
      <c r="BU876" s="38"/>
      <c r="BY876" s="38"/>
      <c r="BZ876" s="38"/>
      <c r="CJ876" s="38"/>
    </row>
    <row r="877" spans="2:88" x14ac:dyDescent="0.25">
      <c r="B877" s="8">
        <v>875</v>
      </c>
      <c r="C877" s="9" t="s">
        <v>12530</v>
      </c>
      <c r="D877" s="9" t="s">
        <v>12541</v>
      </c>
      <c r="E877" s="49">
        <v>21.03425575</v>
      </c>
      <c r="F877" s="50">
        <v>12.378786000000002</v>
      </c>
      <c r="G877" s="50">
        <v>20.711349999999999</v>
      </c>
      <c r="H877" s="51">
        <v>0</v>
      </c>
      <c r="I877" s="50">
        <v>0</v>
      </c>
      <c r="J877" s="50">
        <v>0</v>
      </c>
      <c r="K877" s="50">
        <v>13.148823000000004</v>
      </c>
      <c r="L877" s="55">
        <v>14.487660000000002</v>
      </c>
      <c r="M877" s="49">
        <v>0</v>
      </c>
      <c r="N877" s="49">
        <v>2.7070817396444444</v>
      </c>
      <c r="O877" s="49">
        <v>2.6056919999999995</v>
      </c>
      <c r="P877" s="50">
        <v>0</v>
      </c>
      <c r="Q877" s="50">
        <v>0</v>
      </c>
      <c r="R877" s="50">
        <v>0</v>
      </c>
      <c r="S877" s="51">
        <v>0</v>
      </c>
      <c r="T877" s="50">
        <v>0</v>
      </c>
      <c r="U877" s="51">
        <v>17.482226666666673</v>
      </c>
      <c r="V877" s="51">
        <v>0</v>
      </c>
      <c r="W877" s="50">
        <v>0</v>
      </c>
      <c r="X877" s="49">
        <v>14.487660000000002</v>
      </c>
      <c r="Y877" s="51">
        <v>26.110344000000005</v>
      </c>
      <c r="Z877" s="52">
        <v>0</v>
      </c>
      <c r="AA877" s="52">
        <v>0</v>
      </c>
      <c r="AB877" s="52">
        <v>0</v>
      </c>
      <c r="AC877" s="54">
        <v>3</v>
      </c>
      <c r="AD877" s="54">
        <v>202.91472037037039</v>
      </c>
      <c r="AE877" s="50">
        <v>202.91472037037039</v>
      </c>
      <c r="AF877" s="50">
        <v>63.000000000000007</v>
      </c>
      <c r="AG877" s="55">
        <v>63.000000000000007</v>
      </c>
      <c r="AH877" s="50">
        <v>13.313985840000004</v>
      </c>
      <c r="AI877" s="52">
        <v>8.180473837037038</v>
      </c>
      <c r="AJ877" s="49">
        <v>0</v>
      </c>
      <c r="AK877" s="50">
        <v>40.029305555555567</v>
      </c>
      <c r="AL877" s="50">
        <v>30.327777777777776</v>
      </c>
      <c r="AM877" s="50">
        <v>10.587499999999999</v>
      </c>
      <c r="AN877" s="50">
        <v>0</v>
      </c>
      <c r="AO877" s="50">
        <v>0</v>
      </c>
      <c r="AP877" s="50">
        <v>0</v>
      </c>
      <c r="AQ877" s="51">
        <v>0</v>
      </c>
      <c r="AR877" s="49">
        <v>20.891539999999999</v>
      </c>
      <c r="AS877" s="50">
        <v>2.7871621621621623</v>
      </c>
      <c r="AT877" s="50">
        <v>2.7761399999999998</v>
      </c>
      <c r="AU877" s="50">
        <v>6.0914000000000001</v>
      </c>
      <c r="AV877" s="50">
        <v>141.02379500000001</v>
      </c>
      <c r="AW877" s="50">
        <v>0</v>
      </c>
      <c r="AX877" s="50">
        <v>7.5260000000000016</v>
      </c>
      <c r="AY877" s="50">
        <v>72.137633333333326</v>
      </c>
      <c r="AZ877" s="51">
        <v>0</v>
      </c>
      <c r="BA877" s="49">
        <v>0</v>
      </c>
      <c r="BB877" s="49">
        <v>0</v>
      </c>
      <c r="BC877" s="50">
        <v>0</v>
      </c>
      <c r="BD877" s="50">
        <v>0</v>
      </c>
      <c r="BE877" s="51">
        <v>0</v>
      </c>
      <c r="BF877" s="38"/>
      <c r="BG877" s="38"/>
      <c r="BK877" s="38"/>
      <c r="BL877" s="38"/>
      <c r="BM877" s="38"/>
      <c r="BN877" s="38"/>
      <c r="BO877" s="38"/>
      <c r="BP877" s="38"/>
      <c r="BQ877" s="38"/>
      <c r="BR877" s="38"/>
      <c r="BS877" s="38"/>
      <c r="BT877" s="38"/>
      <c r="BU877" s="38"/>
      <c r="BY877" s="38"/>
      <c r="BZ877" s="38"/>
      <c r="CJ877" s="38"/>
    </row>
    <row r="878" spans="2:88" x14ac:dyDescent="0.25">
      <c r="B878" s="8">
        <v>876</v>
      </c>
      <c r="C878" s="9" t="s">
        <v>12530</v>
      </c>
      <c r="D878" s="9" t="s">
        <v>12542</v>
      </c>
      <c r="E878" s="49">
        <v>25.241106899999998</v>
      </c>
      <c r="F878" s="50">
        <v>14.854543200000002</v>
      </c>
      <c r="G878" s="50">
        <v>24.853619999999999</v>
      </c>
      <c r="H878" s="51">
        <v>0</v>
      </c>
      <c r="I878" s="50">
        <v>0</v>
      </c>
      <c r="J878" s="50">
        <v>0</v>
      </c>
      <c r="K878" s="50">
        <v>15.778587600000005</v>
      </c>
      <c r="L878" s="55">
        <v>14.487660000000002</v>
      </c>
      <c r="M878" s="49">
        <v>0</v>
      </c>
      <c r="N878" s="49">
        <v>2.7070817396444444</v>
      </c>
      <c r="O878" s="49">
        <v>2.6056919999999995</v>
      </c>
      <c r="P878" s="50">
        <v>0</v>
      </c>
      <c r="Q878" s="50">
        <v>0</v>
      </c>
      <c r="R878" s="50">
        <v>0</v>
      </c>
      <c r="S878" s="51">
        <v>0</v>
      </c>
      <c r="T878" s="50">
        <v>0</v>
      </c>
      <c r="U878" s="51">
        <v>17.482226666666673</v>
      </c>
      <c r="V878" s="51">
        <v>0</v>
      </c>
      <c r="W878" s="50">
        <v>0</v>
      </c>
      <c r="X878" s="49">
        <v>14.487660000000002</v>
      </c>
      <c r="Y878" s="51">
        <v>26.110344000000005</v>
      </c>
      <c r="Z878" s="52">
        <v>0</v>
      </c>
      <c r="AA878" s="52">
        <v>0</v>
      </c>
      <c r="AB878" s="52">
        <v>0</v>
      </c>
      <c r="AC878" s="54">
        <v>3</v>
      </c>
      <c r="AD878" s="54">
        <v>243.49766444444447</v>
      </c>
      <c r="AE878" s="50">
        <v>243.49766444444447</v>
      </c>
      <c r="AF878" s="50">
        <v>75.600000000000009</v>
      </c>
      <c r="AG878" s="55">
        <v>75.600000000000009</v>
      </c>
      <c r="AH878" s="50">
        <v>13.313985840000004</v>
      </c>
      <c r="AI878" s="52">
        <v>8.180473837037038</v>
      </c>
      <c r="AJ878" s="49">
        <v>0</v>
      </c>
      <c r="AK878" s="50">
        <v>48.035166666666676</v>
      </c>
      <c r="AL878" s="50">
        <v>36.393333333333331</v>
      </c>
      <c r="AM878" s="50">
        <v>12.704999999999998</v>
      </c>
      <c r="AN878" s="50">
        <v>0</v>
      </c>
      <c r="AO878" s="50">
        <v>0</v>
      </c>
      <c r="AP878" s="50">
        <v>0</v>
      </c>
      <c r="AQ878" s="51">
        <v>0</v>
      </c>
      <c r="AR878" s="49">
        <v>20.891539999999999</v>
      </c>
      <c r="AS878" s="50">
        <v>2.7871621621621623</v>
      </c>
      <c r="AT878" s="50">
        <v>2.7761399999999998</v>
      </c>
      <c r="AU878" s="50">
        <v>7.6142500000000011</v>
      </c>
      <c r="AV878" s="50">
        <v>165.01273250000003</v>
      </c>
      <c r="AW878" s="50">
        <v>0</v>
      </c>
      <c r="AX878" s="50">
        <v>7.5260000000000016</v>
      </c>
      <c r="AY878" s="50">
        <v>72.137633333333326</v>
      </c>
      <c r="AZ878" s="51">
        <v>0</v>
      </c>
      <c r="BA878" s="49">
        <v>0</v>
      </c>
      <c r="BB878" s="49">
        <v>0</v>
      </c>
      <c r="BC878" s="50">
        <v>0</v>
      </c>
      <c r="BD878" s="50">
        <v>0</v>
      </c>
      <c r="BE878" s="51">
        <v>0</v>
      </c>
      <c r="BF878" s="38"/>
      <c r="BG878" s="38"/>
      <c r="BK878" s="38"/>
      <c r="BL878" s="38"/>
      <c r="BM878" s="38"/>
      <c r="BN878" s="38"/>
      <c r="BO878" s="38"/>
      <c r="BP878" s="38"/>
      <c r="BQ878" s="38"/>
      <c r="BR878" s="38"/>
      <c r="BS878" s="38"/>
      <c r="BT878" s="38"/>
      <c r="BU878" s="38"/>
      <c r="BY878" s="38"/>
      <c r="BZ878" s="38"/>
      <c r="CJ878" s="38"/>
    </row>
    <row r="879" spans="2:88" x14ac:dyDescent="0.25">
      <c r="B879" s="8">
        <v>877</v>
      </c>
      <c r="C879" s="9" t="s">
        <v>12530</v>
      </c>
      <c r="D879" s="9" t="s">
        <v>12543</v>
      </c>
      <c r="E879" s="49">
        <v>4.2068511500000003</v>
      </c>
      <c r="F879" s="50">
        <v>2.4757572000000003</v>
      </c>
      <c r="G879" s="50">
        <v>4.1422699999999999</v>
      </c>
      <c r="H879" s="51">
        <v>0</v>
      </c>
      <c r="I879" s="50">
        <v>0</v>
      </c>
      <c r="J879" s="50">
        <v>0</v>
      </c>
      <c r="K879" s="50">
        <v>2.629764600000001</v>
      </c>
      <c r="L879" s="55">
        <v>4.8292200000000003</v>
      </c>
      <c r="M879" s="49">
        <v>0</v>
      </c>
      <c r="N879" s="49">
        <v>1.6793607249066667</v>
      </c>
      <c r="O879" s="49">
        <v>0.86856399999999989</v>
      </c>
      <c r="P879" s="50">
        <v>0</v>
      </c>
      <c r="Q879" s="50">
        <v>0</v>
      </c>
      <c r="R879" s="50">
        <v>0</v>
      </c>
      <c r="S879" s="51">
        <v>0</v>
      </c>
      <c r="T879" s="50">
        <v>0</v>
      </c>
      <c r="U879" s="51">
        <v>6.4889666666666672</v>
      </c>
      <c r="V879" s="51">
        <v>0</v>
      </c>
      <c r="W879" s="50">
        <v>0</v>
      </c>
      <c r="X879" s="49">
        <v>4.8292200000000003</v>
      </c>
      <c r="Y879" s="51">
        <v>8.7034480000000016</v>
      </c>
      <c r="Z879" s="52">
        <v>0</v>
      </c>
      <c r="AA879" s="52">
        <v>0</v>
      </c>
      <c r="AB879" s="52">
        <v>0</v>
      </c>
      <c r="AC879" s="54">
        <v>3</v>
      </c>
      <c r="AD879" s="54">
        <v>40.582944074074078</v>
      </c>
      <c r="AE879" s="50">
        <v>40.582944074074078</v>
      </c>
      <c r="AF879" s="50">
        <v>12.600000000000001</v>
      </c>
      <c r="AG879" s="55">
        <v>12.600000000000001</v>
      </c>
      <c r="AH879" s="50">
        <v>4.4379952800000009</v>
      </c>
      <c r="AI879" s="52">
        <v>2.7468274666666663</v>
      </c>
      <c r="AJ879" s="49">
        <v>0</v>
      </c>
      <c r="AK879" s="50">
        <v>8.0058611111111126</v>
      </c>
      <c r="AL879" s="50">
        <v>6.0655555555555551</v>
      </c>
      <c r="AM879" s="50">
        <v>0</v>
      </c>
      <c r="AN879" s="50">
        <v>13.00461</v>
      </c>
      <c r="AO879" s="50">
        <v>2.3023255813953494</v>
      </c>
      <c r="AP879" s="50">
        <v>8.7079000000000004</v>
      </c>
      <c r="AQ879" s="51">
        <v>3.268333333333334</v>
      </c>
      <c r="AR879" s="49">
        <v>6.963846666666667</v>
      </c>
      <c r="AS879" s="50">
        <v>2.7871621621621623</v>
      </c>
      <c r="AT879" s="50">
        <v>0.92537999999999998</v>
      </c>
      <c r="AU879" s="50">
        <v>1.52285</v>
      </c>
      <c r="AV879" s="50">
        <v>39.011619166666669</v>
      </c>
      <c r="AW879" s="50">
        <v>0</v>
      </c>
      <c r="AX879" s="50">
        <v>2.508666666666667</v>
      </c>
      <c r="AY879" s="50">
        <v>18.113280000000007</v>
      </c>
      <c r="AZ879" s="51">
        <v>0</v>
      </c>
      <c r="BA879" s="49">
        <v>0</v>
      </c>
      <c r="BB879" s="49">
        <v>0</v>
      </c>
      <c r="BC879" s="50">
        <v>0</v>
      </c>
      <c r="BD879" s="50">
        <v>0</v>
      </c>
      <c r="BE879" s="51">
        <v>0</v>
      </c>
      <c r="BF879" s="38"/>
      <c r="BG879" s="38"/>
      <c r="BK879" s="38"/>
      <c r="BL879" s="38"/>
      <c r="BM879" s="38"/>
      <c r="BN879" s="38"/>
      <c r="BO879" s="38"/>
      <c r="BP879" s="38"/>
      <c r="BQ879" s="38"/>
      <c r="BR879" s="38"/>
      <c r="BS879" s="38"/>
      <c r="BT879" s="38"/>
      <c r="BU879" s="38"/>
      <c r="BY879" s="38"/>
      <c r="BZ879" s="38"/>
      <c r="CJ879" s="38"/>
    </row>
    <row r="880" spans="2:88" x14ac:dyDescent="0.25">
      <c r="B880" s="8">
        <v>878</v>
      </c>
      <c r="C880" s="9" t="s">
        <v>12530</v>
      </c>
      <c r="D880" s="9" t="s">
        <v>12544</v>
      </c>
      <c r="E880" s="49">
        <v>5.6091348666666665</v>
      </c>
      <c r="F880" s="50">
        <v>3.3010096000000004</v>
      </c>
      <c r="G880" s="50">
        <v>5.5230266666666665</v>
      </c>
      <c r="H880" s="51">
        <v>0</v>
      </c>
      <c r="I880" s="50">
        <v>0</v>
      </c>
      <c r="J880" s="50">
        <v>0</v>
      </c>
      <c r="K880" s="50">
        <v>3.5063528000000015</v>
      </c>
      <c r="L880" s="55">
        <v>4.8292200000000003</v>
      </c>
      <c r="M880" s="49">
        <v>0</v>
      </c>
      <c r="N880" s="49">
        <v>1.6793607249066667</v>
      </c>
      <c r="O880" s="49">
        <v>0.86856399999999989</v>
      </c>
      <c r="P880" s="50">
        <v>0</v>
      </c>
      <c r="Q880" s="50">
        <v>0</v>
      </c>
      <c r="R880" s="50">
        <v>0</v>
      </c>
      <c r="S880" s="51">
        <v>0</v>
      </c>
      <c r="T880" s="50">
        <v>0</v>
      </c>
      <c r="U880" s="51">
        <v>6.4889666666666672</v>
      </c>
      <c r="V880" s="51">
        <v>0</v>
      </c>
      <c r="W880" s="50">
        <v>0</v>
      </c>
      <c r="X880" s="49">
        <v>4.8292200000000003</v>
      </c>
      <c r="Y880" s="51">
        <v>8.7034480000000016</v>
      </c>
      <c r="Z880" s="52">
        <v>0</v>
      </c>
      <c r="AA880" s="52">
        <v>0</v>
      </c>
      <c r="AB880" s="52">
        <v>0</v>
      </c>
      <c r="AC880" s="54">
        <v>3</v>
      </c>
      <c r="AD880" s="54">
        <v>54.110592098765437</v>
      </c>
      <c r="AE880" s="50">
        <v>54.110592098765437</v>
      </c>
      <c r="AF880" s="50">
        <v>16.8</v>
      </c>
      <c r="AG880" s="55">
        <v>16.8</v>
      </c>
      <c r="AH880" s="50">
        <v>4.4379952800000009</v>
      </c>
      <c r="AI880" s="52">
        <v>2.7468274666666663</v>
      </c>
      <c r="AJ880" s="49">
        <v>0</v>
      </c>
      <c r="AK880" s="50">
        <v>10.674481481481482</v>
      </c>
      <c r="AL880" s="50">
        <v>8.0874074074074063</v>
      </c>
      <c r="AM880" s="50">
        <v>0</v>
      </c>
      <c r="AN880" s="50">
        <v>17.339479999999998</v>
      </c>
      <c r="AO880" s="50">
        <v>3.0697674418604657</v>
      </c>
      <c r="AP880" s="50">
        <v>11.610533333333334</v>
      </c>
      <c r="AQ880" s="51">
        <v>4.3577777777777786</v>
      </c>
      <c r="AR880" s="49">
        <v>6.963846666666667</v>
      </c>
      <c r="AS880" s="50">
        <v>2.7871621621621623</v>
      </c>
      <c r="AT880" s="50">
        <v>0.92537999999999998</v>
      </c>
      <c r="AU880" s="50">
        <v>2.0304666666666669</v>
      </c>
      <c r="AV880" s="50">
        <v>47.007931666666671</v>
      </c>
      <c r="AW880" s="50">
        <v>0</v>
      </c>
      <c r="AX880" s="50">
        <v>2.508666666666667</v>
      </c>
      <c r="AY880" s="50">
        <v>18.113280000000007</v>
      </c>
      <c r="AZ880" s="51">
        <v>0</v>
      </c>
      <c r="BA880" s="49">
        <v>0</v>
      </c>
      <c r="BB880" s="49">
        <v>0</v>
      </c>
      <c r="BC880" s="50">
        <v>0</v>
      </c>
      <c r="BD880" s="50">
        <v>0</v>
      </c>
      <c r="BE880" s="51">
        <v>0</v>
      </c>
      <c r="BF880" s="38"/>
      <c r="BG880" s="38"/>
      <c r="BK880" s="38"/>
      <c r="BL880" s="38"/>
      <c r="BM880" s="38"/>
      <c r="BN880" s="38"/>
      <c r="BO880" s="38"/>
      <c r="BP880" s="38"/>
      <c r="BQ880" s="38"/>
      <c r="BR880" s="38"/>
      <c r="BS880" s="38"/>
      <c r="BT880" s="38"/>
      <c r="BU880" s="38"/>
      <c r="BY880" s="38"/>
      <c r="BZ880" s="38"/>
      <c r="CJ880" s="38"/>
    </row>
    <row r="881" spans="2:88" x14ac:dyDescent="0.25">
      <c r="B881" s="8">
        <v>879</v>
      </c>
      <c r="C881" s="9" t="s">
        <v>12530</v>
      </c>
      <c r="D881" s="9" t="s">
        <v>12545</v>
      </c>
      <c r="E881" s="49">
        <v>7.0114185833333327</v>
      </c>
      <c r="F881" s="50">
        <v>4.1262620000000005</v>
      </c>
      <c r="G881" s="50">
        <v>6.9037833333333332</v>
      </c>
      <c r="H881" s="51">
        <v>0</v>
      </c>
      <c r="I881" s="50">
        <v>0</v>
      </c>
      <c r="J881" s="50">
        <v>0</v>
      </c>
      <c r="K881" s="50">
        <v>4.3829410000000015</v>
      </c>
      <c r="L881" s="55">
        <v>4.8292200000000003</v>
      </c>
      <c r="M881" s="49">
        <v>0</v>
      </c>
      <c r="N881" s="49">
        <v>1.6793607249066667</v>
      </c>
      <c r="O881" s="49">
        <v>0.86856399999999989</v>
      </c>
      <c r="P881" s="50">
        <v>0</v>
      </c>
      <c r="Q881" s="50">
        <v>0</v>
      </c>
      <c r="R881" s="50">
        <v>0</v>
      </c>
      <c r="S881" s="51">
        <v>0</v>
      </c>
      <c r="T881" s="50">
        <v>0</v>
      </c>
      <c r="U881" s="51">
        <v>6.4889666666666672</v>
      </c>
      <c r="V881" s="51">
        <v>0</v>
      </c>
      <c r="W881" s="50">
        <v>0</v>
      </c>
      <c r="X881" s="49">
        <v>4.8292200000000003</v>
      </c>
      <c r="Y881" s="51">
        <v>8.7034480000000016</v>
      </c>
      <c r="Z881" s="52">
        <v>0</v>
      </c>
      <c r="AA881" s="52">
        <v>0</v>
      </c>
      <c r="AB881" s="52">
        <v>0</v>
      </c>
      <c r="AC881" s="54">
        <v>3</v>
      </c>
      <c r="AD881" s="54">
        <v>67.638240123456796</v>
      </c>
      <c r="AE881" s="50">
        <v>67.638240123456796</v>
      </c>
      <c r="AF881" s="50">
        <v>21</v>
      </c>
      <c r="AG881" s="55">
        <v>21</v>
      </c>
      <c r="AH881" s="50">
        <v>4.4379952800000009</v>
      </c>
      <c r="AI881" s="52">
        <v>2.7468274666666663</v>
      </c>
      <c r="AJ881" s="49">
        <v>0</v>
      </c>
      <c r="AK881" s="50">
        <v>13.343101851851852</v>
      </c>
      <c r="AL881" s="50">
        <v>10.109259259259257</v>
      </c>
      <c r="AM881" s="50">
        <v>0</v>
      </c>
      <c r="AN881" s="50">
        <v>21.674349999999997</v>
      </c>
      <c r="AO881" s="50">
        <v>3.837209302325582</v>
      </c>
      <c r="AP881" s="50">
        <v>14.513166666666669</v>
      </c>
      <c r="AQ881" s="51">
        <v>5.4472222222222229</v>
      </c>
      <c r="AR881" s="49">
        <v>6.963846666666667</v>
      </c>
      <c r="AS881" s="50">
        <v>2.7871621621621623</v>
      </c>
      <c r="AT881" s="50">
        <v>0.92537999999999998</v>
      </c>
      <c r="AU881" s="50">
        <v>2.0304666666666669</v>
      </c>
      <c r="AV881" s="50">
        <v>47.007931666666671</v>
      </c>
      <c r="AW881" s="50">
        <v>0</v>
      </c>
      <c r="AX881" s="50">
        <v>2.508666666666667</v>
      </c>
      <c r="AY881" s="50">
        <v>18.113280000000007</v>
      </c>
      <c r="AZ881" s="51">
        <v>0</v>
      </c>
      <c r="BA881" s="49">
        <v>0</v>
      </c>
      <c r="BB881" s="49">
        <v>0</v>
      </c>
      <c r="BC881" s="50">
        <v>0</v>
      </c>
      <c r="BD881" s="50">
        <v>0</v>
      </c>
      <c r="BE881" s="51">
        <v>0</v>
      </c>
      <c r="BF881" s="38"/>
      <c r="BG881" s="38"/>
      <c r="BK881" s="38"/>
      <c r="BL881" s="38"/>
      <c r="BM881" s="38"/>
      <c r="BN881" s="38"/>
      <c r="BO881" s="38"/>
      <c r="BP881" s="38"/>
      <c r="BQ881" s="38"/>
      <c r="BR881" s="38"/>
      <c r="BS881" s="38"/>
      <c r="BT881" s="38"/>
      <c r="BU881" s="38"/>
      <c r="BY881" s="38"/>
      <c r="BZ881" s="38"/>
      <c r="CJ881" s="38"/>
    </row>
    <row r="882" spans="2:88" x14ac:dyDescent="0.25">
      <c r="B882" s="8">
        <v>880</v>
      </c>
      <c r="C882" s="9" t="s">
        <v>12530</v>
      </c>
      <c r="D882" s="9" t="s">
        <v>12546</v>
      </c>
      <c r="E882" s="49">
        <v>8.4137023000000006</v>
      </c>
      <c r="F882" s="50">
        <v>4.9515144000000006</v>
      </c>
      <c r="G882" s="50">
        <v>8.2845399999999998</v>
      </c>
      <c r="H882" s="51">
        <v>0</v>
      </c>
      <c r="I882" s="50">
        <v>0</v>
      </c>
      <c r="J882" s="50">
        <v>0</v>
      </c>
      <c r="K882" s="50">
        <v>5.259529200000002</v>
      </c>
      <c r="L882" s="55">
        <v>4.8292200000000003</v>
      </c>
      <c r="M882" s="49">
        <v>0</v>
      </c>
      <c r="N882" s="49">
        <v>1.6793607249066667</v>
      </c>
      <c r="O882" s="49">
        <v>0.86856399999999989</v>
      </c>
      <c r="P882" s="50">
        <v>0</v>
      </c>
      <c r="Q882" s="50">
        <v>0</v>
      </c>
      <c r="R882" s="50">
        <v>0</v>
      </c>
      <c r="S882" s="51">
        <v>0</v>
      </c>
      <c r="T882" s="50">
        <v>0</v>
      </c>
      <c r="U882" s="51">
        <v>6.4889666666666672</v>
      </c>
      <c r="V882" s="51">
        <v>0</v>
      </c>
      <c r="W882" s="50">
        <v>0</v>
      </c>
      <c r="X882" s="49">
        <v>4.8292200000000003</v>
      </c>
      <c r="Y882" s="51">
        <v>8.7034480000000016</v>
      </c>
      <c r="Z882" s="52">
        <v>0</v>
      </c>
      <c r="AA882" s="52">
        <v>0</v>
      </c>
      <c r="AB882" s="52">
        <v>0</v>
      </c>
      <c r="AC882" s="54">
        <v>3</v>
      </c>
      <c r="AD882" s="54">
        <v>81.165888148148156</v>
      </c>
      <c r="AE882" s="50">
        <v>81.165888148148156</v>
      </c>
      <c r="AF882" s="50">
        <v>25.200000000000003</v>
      </c>
      <c r="AG882" s="55">
        <v>25.200000000000003</v>
      </c>
      <c r="AH882" s="50">
        <v>4.4379952800000009</v>
      </c>
      <c r="AI882" s="52">
        <v>2.7468274666666663</v>
      </c>
      <c r="AJ882" s="49">
        <v>0</v>
      </c>
      <c r="AK882" s="50">
        <v>16.011722222222225</v>
      </c>
      <c r="AL882" s="50">
        <v>12.13111111111111</v>
      </c>
      <c r="AM882" s="50">
        <v>0</v>
      </c>
      <c r="AN882" s="50">
        <v>26.009219999999999</v>
      </c>
      <c r="AO882" s="50">
        <v>4.6046511627906987</v>
      </c>
      <c r="AP882" s="50">
        <v>17.415800000000001</v>
      </c>
      <c r="AQ882" s="51">
        <v>6.536666666666668</v>
      </c>
      <c r="AR882" s="49">
        <v>6.963846666666667</v>
      </c>
      <c r="AS882" s="50">
        <v>2.7871621621621623</v>
      </c>
      <c r="AT882" s="50">
        <v>0.92537999999999998</v>
      </c>
      <c r="AU882" s="50">
        <v>2.5380833333333337</v>
      </c>
      <c r="AV882" s="50">
        <v>55.004244166666666</v>
      </c>
      <c r="AW882" s="50">
        <v>0</v>
      </c>
      <c r="AX882" s="50">
        <v>2.508666666666667</v>
      </c>
      <c r="AY882" s="50">
        <v>18.113280000000007</v>
      </c>
      <c r="AZ882" s="51">
        <v>0</v>
      </c>
      <c r="BA882" s="49">
        <v>0</v>
      </c>
      <c r="BB882" s="49">
        <v>0</v>
      </c>
      <c r="BC882" s="50">
        <v>0</v>
      </c>
      <c r="BD882" s="50">
        <v>0</v>
      </c>
      <c r="BE882" s="51">
        <v>0</v>
      </c>
      <c r="BF882" s="38"/>
      <c r="BG882" s="38"/>
      <c r="BK882" s="38"/>
      <c r="BL882" s="38"/>
      <c r="BM882" s="38"/>
      <c r="BN882" s="38"/>
      <c r="BO882" s="38"/>
      <c r="BP882" s="38"/>
      <c r="BQ882" s="38"/>
      <c r="BR882" s="38"/>
      <c r="BS882" s="38"/>
      <c r="BT882" s="38"/>
      <c r="BU882" s="38"/>
      <c r="BY882" s="38"/>
      <c r="BZ882" s="38"/>
      <c r="CJ882" s="38"/>
    </row>
    <row r="883" spans="2:88" x14ac:dyDescent="0.25">
      <c r="B883" s="8">
        <v>881</v>
      </c>
      <c r="C883" s="9" t="s">
        <v>12530</v>
      </c>
      <c r="D883" s="9" t="s">
        <v>12547</v>
      </c>
      <c r="E883" s="49">
        <v>8.4137023000000006</v>
      </c>
      <c r="F883" s="50">
        <v>4.9515144000000006</v>
      </c>
      <c r="G883" s="50">
        <v>8.2845399999999998</v>
      </c>
      <c r="H883" s="51">
        <v>0</v>
      </c>
      <c r="I883" s="50">
        <v>0</v>
      </c>
      <c r="J883" s="50">
        <v>0</v>
      </c>
      <c r="K883" s="50">
        <v>5.259529200000002</v>
      </c>
      <c r="L883" s="55">
        <v>9.6584400000000006</v>
      </c>
      <c r="M883" s="49">
        <v>0</v>
      </c>
      <c r="N883" s="49">
        <v>2.1412299881066668</v>
      </c>
      <c r="O883" s="49">
        <v>1.7371279999999998</v>
      </c>
      <c r="P883" s="50">
        <v>0</v>
      </c>
      <c r="Q883" s="50">
        <v>0</v>
      </c>
      <c r="R883" s="50">
        <v>0</v>
      </c>
      <c r="S883" s="51">
        <v>0</v>
      </c>
      <c r="T883" s="50">
        <v>0</v>
      </c>
      <c r="U883" s="51">
        <v>16.348733333333335</v>
      </c>
      <c r="V883" s="51">
        <v>0</v>
      </c>
      <c r="W883" s="50">
        <v>0</v>
      </c>
      <c r="X883" s="49">
        <v>9.6584400000000006</v>
      </c>
      <c r="Y883" s="51">
        <v>17.406896000000003</v>
      </c>
      <c r="Z883" s="52">
        <v>0</v>
      </c>
      <c r="AA883" s="52">
        <v>0</v>
      </c>
      <c r="AB883" s="52">
        <v>0</v>
      </c>
      <c r="AC883" s="54">
        <v>3</v>
      </c>
      <c r="AD883" s="54">
        <v>81.165888148148156</v>
      </c>
      <c r="AE883" s="50">
        <v>81.165888148148156</v>
      </c>
      <c r="AF883" s="50">
        <v>25.200000000000003</v>
      </c>
      <c r="AG883" s="55">
        <v>25.200000000000003</v>
      </c>
      <c r="AH883" s="50">
        <v>8.8759905600000018</v>
      </c>
      <c r="AI883" s="52">
        <v>5.4636506518518519</v>
      </c>
      <c r="AJ883" s="49">
        <v>0</v>
      </c>
      <c r="AK883" s="50">
        <v>16.011722222222225</v>
      </c>
      <c r="AL883" s="50">
        <v>12.13111111111111</v>
      </c>
      <c r="AM883" s="50">
        <v>0</v>
      </c>
      <c r="AN883" s="50">
        <v>26.009219999999999</v>
      </c>
      <c r="AO883" s="50">
        <v>4.6046511627906987</v>
      </c>
      <c r="AP883" s="50">
        <v>17.415800000000001</v>
      </c>
      <c r="AQ883" s="51">
        <v>6.536666666666668</v>
      </c>
      <c r="AR883" s="49">
        <v>13.927693333333334</v>
      </c>
      <c r="AS883" s="50">
        <v>2.7871621621621623</v>
      </c>
      <c r="AT883" s="50">
        <v>1.85076</v>
      </c>
      <c r="AU883" s="50">
        <v>3.0457000000000001</v>
      </c>
      <c r="AV883" s="50">
        <v>78.023238333333339</v>
      </c>
      <c r="AW883" s="50">
        <v>0</v>
      </c>
      <c r="AX883" s="50">
        <v>5.0173333333333341</v>
      </c>
      <c r="AY883" s="50">
        <v>46.567216666666674</v>
      </c>
      <c r="AZ883" s="51">
        <v>0</v>
      </c>
      <c r="BA883" s="49">
        <v>0</v>
      </c>
      <c r="BB883" s="49">
        <v>0</v>
      </c>
      <c r="BC883" s="50">
        <v>0</v>
      </c>
      <c r="BD883" s="50">
        <v>0</v>
      </c>
      <c r="BE883" s="51">
        <v>0</v>
      </c>
      <c r="BF883" s="38"/>
      <c r="BG883" s="38"/>
      <c r="BK883" s="38"/>
      <c r="BL883" s="38"/>
      <c r="BM883" s="38"/>
      <c r="BN883" s="38"/>
      <c r="BO883" s="38"/>
      <c r="BP883" s="38"/>
      <c r="BQ883" s="38"/>
      <c r="BR883" s="38"/>
      <c r="BS883" s="38"/>
      <c r="BT883" s="38"/>
      <c r="BU883" s="38"/>
      <c r="BY883" s="38"/>
      <c r="BZ883" s="38"/>
      <c r="CJ883" s="38"/>
    </row>
    <row r="884" spans="2:88" x14ac:dyDescent="0.25">
      <c r="B884" s="8">
        <v>882</v>
      </c>
      <c r="C884" s="9" t="s">
        <v>12530</v>
      </c>
      <c r="D884" s="9" t="s">
        <v>12548</v>
      </c>
      <c r="E884" s="49">
        <v>11.218269733333333</v>
      </c>
      <c r="F884" s="50">
        <v>6.6020192000000009</v>
      </c>
      <c r="G884" s="50">
        <v>11.046053333333333</v>
      </c>
      <c r="H884" s="51">
        <v>0</v>
      </c>
      <c r="I884" s="50">
        <v>0</v>
      </c>
      <c r="J884" s="50">
        <v>0</v>
      </c>
      <c r="K884" s="50">
        <v>7.012705600000003</v>
      </c>
      <c r="L884" s="55">
        <v>9.6584400000000006</v>
      </c>
      <c r="M884" s="49">
        <v>0</v>
      </c>
      <c r="N884" s="49">
        <v>2.1412299881066668</v>
      </c>
      <c r="O884" s="49">
        <v>1.7371279999999998</v>
      </c>
      <c r="P884" s="50">
        <v>0</v>
      </c>
      <c r="Q884" s="50">
        <v>0</v>
      </c>
      <c r="R884" s="50">
        <v>0</v>
      </c>
      <c r="S884" s="51">
        <v>0</v>
      </c>
      <c r="T884" s="50">
        <v>0</v>
      </c>
      <c r="U884" s="51">
        <v>16.348733333333335</v>
      </c>
      <c r="V884" s="51">
        <v>0</v>
      </c>
      <c r="W884" s="50">
        <v>0</v>
      </c>
      <c r="X884" s="49">
        <v>9.6584400000000006</v>
      </c>
      <c r="Y884" s="51">
        <v>17.406896000000003</v>
      </c>
      <c r="Z884" s="52">
        <v>0</v>
      </c>
      <c r="AA884" s="52">
        <v>0</v>
      </c>
      <c r="AB884" s="52">
        <v>0</v>
      </c>
      <c r="AC884" s="54">
        <v>3</v>
      </c>
      <c r="AD884" s="54">
        <v>108.22118419753087</v>
      </c>
      <c r="AE884" s="50">
        <v>108.22118419753087</v>
      </c>
      <c r="AF884" s="50">
        <v>33.6</v>
      </c>
      <c r="AG884" s="55">
        <v>33.6</v>
      </c>
      <c r="AH884" s="50">
        <v>8.8759905600000018</v>
      </c>
      <c r="AI884" s="52">
        <v>5.4636506518518519</v>
      </c>
      <c r="AJ884" s="49">
        <v>0</v>
      </c>
      <c r="AK884" s="50">
        <v>21.348962962962965</v>
      </c>
      <c r="AL884" s="50">
        <v>16.174814814814813</v>
      </c>
      <c r="AM884" s="50">
        <v>0</v>
      </c>
      <c r="AN884" s="50">
        <v>34.678959999999996</v>
      </c>
      <c r="AO884" s="50">
        <v>6.1395348837209314</v>
      </c>
      <c r="AP884" s="50">
        <v>23.221066666666669</v>
      </c>
      <c r="AQ884" s="51">
        <v>8.7155555555555573</v>
      </c>
      <c r="AR884" s="49">
        <v>13.927693333333334</v>
      </c>
      <c r="AS884" s="50">
        <v>2.7871621621621623</v>
      </c>
      <c r="AT884" s="50">
        <v>1.85076</v>
      </c>
      <c r="AU884" s="50">
        <v>4.0609333333333337</v>
      </c>
      <c r="AV884" s="50">
        <v>94.015863333333343</v>
      </c>
      <c r="AW884" s="50">
        <v>0</v>
      </c>
      <c r="AX884" s="50">
        <v>5.0173333333333341</v>
      </c>
      <c r="AY884" s="50">
        <v>46.567216666666674</v>
      </c>
      <c r="AZ884" s="51">
        <v>0</v>
      </c>
      <c r="BA884" s="49">
        <v>0</v>
      </c>
      <c r="BB884" s="49">
        <v>0</v>
      </c>
      <c r="BC884" s="50">
        <v>0</v>
      </c>
      <c r="BD884" s="50">
        <v>0</v>
      </c>
      <c r="BE884" s="51">
        <v>0</v>
      </c>
      <c r="BF884" s="38"/>
      <c r="BG884" s="38"/>
      <c r="BK884" s="38"/>
      <c r="BL884" s="38"/>
      <c r="BM884" s="38"/>
      <c r="BN884" s="38"/>
      <c r="BO884" s="38"/>
      <c r="BP884" s="38"/>
      <c r="BQ884" s="38"/>
      <c r="BR884" s="38"/>
      <c r="BS884" s="38"/>
      <c r="BT884" s="38"/>
      <c r="BU884" s="38"/>
      <c r="BY884" s="38"/>
      <c r="BZ884" s="38"/>
      <c r="CJ884" s="38"/>
    </row>
    <row r="885" spans="2:88" x14ac:dyDescent="0.25">
      <c r="B885" s="8">
        <v>883</v>
      </c>
      <c r="C885" s="9" t="s">
        <v>12530</v>
      </c>
      <c r="D885" s="9" t="s">
        <v>12549</v>
      </c>
      <c r="E885" s="49">
        <v>14.022837166666665</v>
      </c>
      <c r="F885" s="50">
        <v>8.2525240000000011</v>
      </c>
      <c r="G885" s="50">
        <v>13.807566666666666</v>
      </c>
      <c r="H885" s="51">
        <v>0</v>
      </c>
      <c r="I885" s="50">
        <v>0</v>
      </c>
      <c r="J885" s="50">
        <v>0</v>
      </c>
      <c r="K885" s="50">
        <v>8.7658820000000031</v>
      </c>
      <c r="L885" s="55">
        <v>9.6584400000000006</v>
      </c>
      <c r="M885" s="49">
        <v>0</v>
      </c>
      <c r="N885" s="49">
        <v>2.1412299881066668</v>
      </c>
      <c r="O885" s="49">
        <v>1.7371279999999998</v>
      </c>
      <c r="P885" s="50">
        <v>0</v>
      </c>
      <c r="Q885" s="50">
        <v>0</v>
      </c>
      <c r="R885" s="50">
        <v>0</v>
      </c>
      <c r="S885" s="51">
        <v>0</v>
      </c>
      <c r="T885" s="50">
        <v>0</v>
      </c>
      <c r="U885" s="51">
        <v>16.348733333333335</v>
      </c>
      <c r="V885" s="51">
        <v>0</v>
      </c>
      <c r="W885" s="50">
        <v>0</v>
      </c>
      <c r="X885" s="49">
        <v>9.6584400000000006</v>
      </c>
      <c r="Y885" s="51">
        <v>17.406896000000003</v>
      </c>
      <c r="Z885" s="52">
        <v>0</v>
      </c>
      <c r="AA885" s="52">
        <v>0</v>
      </c>
      <c r="AB885" s="52">
        <v>0</v>
      </c>
      <c r="AC885" s="54">
        <v>3</v>
      </c>
      <c r="AD885" s="54">
        <v>135.27648024691359</v>
      </c>
      <c r="AE885" s="50">
        <v>135.27648024691359</v>
      </c>
      <c r="AF885" s="50">
        <v>42</v>
      </c>
      <c r="AG885" s="55">
        <v>42</v>
      </c>
      <c r="AH885" s="50">
        <v>8.8759905600000018</v>
      </c>
      <c r="AI885" s="52">
        <v>5.4636506518518519</v>
      </c>
      <c r="AJ885" s="49">
        <v>0</v>
      </c>
      <c r="AK885" s="50">
        <v>26.686203703703704</v>
      </c>
      <c r="AL885" s="50">
        <v>20.218518518518515</v>
      </c>
      <c r="AM885" s="50">
        <v>0</v>
      </c>
      <c r="AN885" s="50">
        <v>43.348699999999994</v>
      </c>
      <c r="AO885" s="50">
        <v>7.674418604651164</v>
      </c>
      <c r="AP885" s="50">
        <v>29.026333333333337</v>
      </c>
      <c r="AQ885" s="51">
        <v>10.894444444444446</v>
      </c>
      <c r="AR885" s="49">
        <v>13.927693333333334</v>
      </c>
      <c r="AS885" s="50">
        <v>2.7871621621621623</v>
      </c>
      <c r="AT885" s="50">
        <v>1.85076</v>
      </c>
      <c r="AU885" s="50">
        <v>4.0609333333333337</v>
      </c>
      <c r="AV885" s="50">
        <v>94.015863333333343</v>
      </c>
      <c r="AW885" s="50">
        <v>0</v>
      </c>
      <c r="AX885" s="50">
        <v>5.0173333333333341</v>
      </c>
      <c r="AY885" s="50">
        <v>46.567216666666674</v>
      </c>
      <c r="AZ885" s="51">
        <v>0</v>
      </c>
      <c r="BA885" s="49">
        <v>0</v>
      </c>
      <c r="BB885" s="49">
        <v>0</v>
      </c>
      <c r="BC885" s="50">
        <v>0</v>
      </c>
      <c r="BD885" s="50">
        <v>0</v>
      </c>
      <c r="BE885" s="51">
        <v>0</v>
      </c>
      <c r="BF885" s="38"/>
      <c r="BG885" s="38"/>
      <c r="BK885" s="38"/>
      <c r="BL885" s="38"/>
      <c r="BM885" s="38"/>
      <c r="BN885" s="38"/>
      <c r="BO885" s="38"/>
      <c r="BP885" s="38"/>
      <c r="BQ885" s="38"/>
      <c r="BR885" s="38"/>
      <c r="BS885" s="38"/>
      <c r="BT885" s="38"/>
      <c r="BU885" s="38"/>
      <c r="BY885" s="38"/>
      <c r="BZ885" s="38"/>
      <c r="CJ885" s="38"/>
    </row>
    <row r="886" spans="2:88" x14ac:dyDescent="0.25">
      <c r="B886" s="8">
        <v>884</v>
      </c>
      <c r="C886" s="9" t="s">
        <v>12530</v>
      </c>
      <c r="D886" s="9" t="s">
        <v>12550</v>
      </c>
      <c r="E886" s="49">
        <v>16.827404600000001</v>
      </c>
      <c r="F886" s="50">
        <v>9.9030288000000013</v>
      </c>
      <c r="G886" s="50">
        <v>16.56908</v>
      </c>
      <c r="H886" s="51">
        <v>0</v>
      </c>
      <c r="I886" s="50">
        <v>0</v>
      </c>
      <c r="J886" s="50">
        <v>0</v>
      </c>
      <c r="K886" s="50">
        <v>10.519058400000004</v>
      </c>
      <c r="L886" s="55">
        <v>9.6584400000000006</v>
      </c>
      <c r="M886" s="49">
        <v>0</v>
      </c>
      <c r="N886" s="49">
        <v>2.1412299881066668</v>
      </c>
      <c r="O886" s="49">
        <v>1.7371279999999998</v>
      </c>
      <c r="P886" s="50">
        <v>0</v>
      </c>
      <c r="Q886" s="50">
        <v>0</v>
      </c>
      <c r="R886" s="50">
        <v>0</v>
      </c>
      <c r="S886" s="51">
        <v>0</v>
      </c>
      <c r="T886" s="50">
        <v>0</v>
      </c>
      <c r="U886" s="51">
        <v>16.348733333333335</v>
      </c>
      <c r="V886" s="51">
        <v>0</v>
      </c>
      <c r="W886" s="50">
        <v>0</v>
      </c>
      <c r="X886" s="49">
        <v>9.6584400000000006</v>
      </c>
      <c r="Y886" s="51">
        <v>17.406896000000003</v>
      </c>
      <c r="Z886" s="52">
        <v>0</v>
      </c>
      <c r="AA886" s="52">
        <v>0</v>
      </c>
      <c r="AB886" s="52">
        <v>0</v>
      </c>
      <c r="AC886" s="54">
        <v>3</v>
      </c>
      <c r="AD886" s="54">
        <v>162.33177629629631</v>
      </c>
      <c r="AE886" s="50">
        <v>162.33177629629631</v>
      </c>
      <c r="AF886" s="50">
        <v>50.400000000000006</v>
      </c>
      <c r="AG886" s="55">
        <v>50.400000000000006</v>
      </c>
      <c r="AH886" s="50">
        <v>8.8759905600000018</v>
      </c>
      <c r="AI886" s="52">
        <v>5.4636506518518519</v>
      </c>
      <c r="AJ886" s="49">
        <v>0</v>
      </c>
      <c r="AK886" s="50">
        <v>32.023444444444451</v>
      </c>
      <c r="AL886" s="50">
        <v>24.262222222222221</v>
      </c>
      <c r="AM886" s="50">
        <v>0</v>
      </c>
      <c r="AN886" s="50">
        <v>52.018439999999998</v>
      </c>
      <c r="AO886" s="50">
        <v>9.2093023255813975</v>
      </c>
      <c r="AP886" s="50">
        <v>34.831600000000002</v>
      </c>
      <c r="AQ886" s="51">
        <v>13.073333333333336</v>
      </c>
      <c r="AR886" s="49">
        <v>13.927693333333334</v>
      </c>
      <c r="AS886" s="50">
        <v>2.7871621621621623</v>
      </c>
      <c r="AT886" s="50">
        <v>1.85076</v>
      </c>
      <c r="AU886" s="50">
        <v>5.0761666666666674</v>
      </c>
      <c r="AV886" s="50">
        <v>110.00848833333333</v>
      </c>
      <c r="AW886" s="50">
        <v>0</v>
      </c>
      <c r="AX886" s="50">
        <v>5.0173333333333341</v>
      </c>
      <c r="AY886" s="50">
        <v>46.567216666666674</v>
      </c>
      <c r="AZ886" s="51">
        <v>0</v>
      </c>
      <c r="BA886" s="49">
        <v>0</v>
      </c>
      <c r="BB886" s="49">
        <v>0</v>
      </c>
      <c r="BC886" s="50">
        <v>0</v>
      </c>
      <c r="BD886" s="50">
        <v>0</v>
      </c>
      <c r="BE886" s="51">
        <v>0</v>
      </c>
      <c r="BF886" s="38"/>
      <c r="BG886" s="38"/>
      <c r="BK886" s="38"/>
      <c r="BL886" s="38"/>
      <c r="BM886" s="38"/>
      <c r="BN886" s="38"/>
      <c r="BO886" s="38"/>
      <c r="BP886" s="38"/>
      <c r="BQ886" s="38"/>
      <c r="BR886" s="38"/>
      <c r="BS886" s="38"/>
      <c r="BT886" s="38"/>
      <c r="BU886" s="38"/>
      <c r="BY886" s="38"/>
      <c r="BZ886" s="38"/>
      <c r="CJ886" s="38"/>
    </row>
    <row r="887" spans="2:88" x14ac:dyDescent="0.25">
      <c r="B887" s="8">
        <v>885</v>
      </c>
      <c r="C887" s="9" t="s">
        <v>12530</v>
      </c>
      <c r="D887" s="9" t="s">
        <v>12551</v>
      </c>
      <c r="E887" s="49">
        <v>12.620553449999999</v>
      </c>
      <c r="F887" s="50">
        <v>7.427271600000001</v>
      </c>
      <c r="G887" s="50">
        <v>12.42681</v>
      </c>
      <c r="H887" s="51">
        <v>0</v>
      </c>
      <c r="I887" s="50">
        <v>0</v>
      </c>
      <c r="J887" s="50">
        <v>0</v>
      </c>
      <c r="K887" s="50">
        <v>7.8892938000000026</v>
      </c>
      <c r="L887" s="55">
        <v>14.487660000000002</v>
      </c>
      <c r="M887" s="49">
        <v>0</v>
      </c>
      <c r="N887" s="49">
        <v>2.7070817396444444</v>
      </c>
      <c r="O887" s="49">
        <v>2.6056919999999995</v>
      </c>
      <c r="P887" s="50">
        <v>0</v>
      </c>
      <c r="Q887" s="50">
        <v>0</v>
      </c>
      <c r="R887" s="50">
        <v>0</v>
      </c>
      <c r="S887" s="51">
        <v>0</v>
      </c>
      <c r="T887" s="50">
        <v>0</v>
      </c>
      <c r="U887" s="51">
        <v>17.482226666666673</v>
      </c>
      <c r="V887" s="51">
        <v>0</v>
      </c>
      <c r="W887" s="50">
        <v>0</v>
      </c>
      <c r="X887" s="49">
        <v>14.487660000000002</v>
      </c>
      <c r="Y887" s="51">
        <v>26.110344000000005</v>
      </c>
      <c r="Z887" s="52">
        <v>0</v>
      </c>
      <c r="AA887" s="52">
        <v>0</v>
      </c>
      <c r="AB887" s="52">
        <v>0</v>
      </c>
      <c r="AC887" s="54">
        <v>3</v>
      </c>
      <c r="AD887" s="54">
        <v>121.74883222222223</v>
      </c>
      <c r="AE887" s="50">
        <v>121.74883222222223</v>
      </c>
      <c r="AF887" s="50">
        <v>37.800000000000004</v>
      </c>
      <c r="AG887" s="55">
        <v>37.800000000000004</v>
      </c>
      <c r="AH887" s="50">
        <v>13.313985840000004</v>
      </c>
      <c r="AI887" s="52">
        <v>8.180473837037038</v>
      </c>
      <c r="AJ887" s="49">
        <v>0</v>
      </c>
      <c r="AK887" s="50">
        <v>24.017583333333338</v>
      </c>
      <c r="AL887" s="50">
        <v>18.196666666666665</v>
      </c>
      <c r="AM887" s="50">
        <v>0</v>
      </c>
      <c r="AN887" s="50">
        <v>39.013829999999999</v>
      </c>
      <c r="AO887" s="50">
        <v>6.9069767441860481</v>
      </c>
      <c r="AP887" s="50">
        <v>26.123699999999999</v>
      </c>
      <c r="AQ887" s="51">
        <v>9.8050000000000015</v>
      </c>
      <c r="AR887" s="49">
        <v>20.891539999999999</v>
      </c>
      <c r="AS887" s="50">
        <v>2.7871621621621623</v>
      </c>
      <c r="AT887" s="50">
        <v>2.7761399999999998</v>
      </c>
      <c r="AU887" s="50">
        <v>4.5685500000000001</v>
      </c>
      <c r="AV887" s="50">
        <v>117.0348575</v>
      </c>
      <c r="AW887" s="50">
        <v>0</v>
      </c>
      <c r="AX887" s="50">
        <v>7.5260000000000016</v>
      </c>
      <c r="AY887" s="50">
        <v>72.137633333333326</v>
      </c>
      <c r="AZ887" s="51">
        <v>0</v>
      </c>
      <c r="BA887" s="49">
        <v>0</v>
      </c>
      <c r="BB887" s="49">
        <v>0</v>
      </c>
      <c r="BC887" s="50">
        <v>0</v>
      </c>
      <c r="BD887" s="50">
        <v>0</v>
      </c>
      <c r="BE887" s="51">
        <v>0</v>
      </c>
      <c r="BF887" s="38"/>
      <c r="BG887" s="38"/>
      <c r="BK887" s="38"/>
      <c r="BL887" s="38"/>
      <c r="BM887" s="38"/>
      <c r="BN887" s="38"/>
      <c r="BO887" s="38"/>
      <c r="BP887" s="38"/>
      <c r="BQ887" s="38"/>
      <c r="BR887" s="38"/>
      <c r="BS887" s="38"/>
      <c r="BT887" s="38"/>
      <c r="BU887" s="38"/>
      <c r="BY887" s="38"/>
      <c r="BZ887" s="38"/>
      <c r="CJ887" s="38"/>
    </row>
    <row r="888" spans="2:88" x14ac:dyDescent="0.25">
      <c r="B888" s="8">
        <v>886</v>
      </c>
      <c r="C888" s="9" t="s">
        <v>12530</v>
      </c>
      <c r="D888" s="9" t="s">
        <v>12552</v>
      </c>
      <c r="E888" s="49">
        <v>16.827404600000001</v>
      </c>
      <c r="F888" s="50">
        <v>9.9030288000000013</v>
      </c>
      <c r="G888" s="50">
        <v>16.56908</v>
      </c>
      <c r="H888" s="51">
        <v>0</v>
      </c>
      <c r="I888" s="50">
        <v>0</v>
      </c>
      <c r="J888" s="50">
        <v>0</v>
      </c>
      <c r="K888" s="50">
        <v>10.519058400000004</v>
      </c>
      <c r="L888" s="55">
        <v>14.487660000000002</v>
      </c>
      <c r="M888" s="49">
        <v>0</v>
      </c>
      <c r="N888" s="49">
        <v>2.7070817396444444</v>
      </c>
      <c r="O888" s="49">
        <v>2.6056919999999995</v>
      </c>
      <c r="P888" s="50">
        <v>0</v>
      </c>
      <c r="Q888" s="50">
        <v>0</v>
      </c>
      <c r="R888" s="50">
        <v>0</v>
      </c>
      <c r="S888" s="51">
        <v>0</v>
      </c>
      <c r="T888" s="50">
        <v>0</v>
      </c>
      <c r="U888" s="51">
        <v>17.482226666666673</v>
      </c>
      <c r="V888" s="51">
        <v>0</v>
      </c>
      <c r="W888" s="50">
        <v>0</v>
      </c>
      <c r="X888" s="49">
        <v>14.487660000000002</v>
      </c>
      <c r="Y888" s="51">
        <v>26.110344000000005</v>
      </c>
      <c r="Z888" s="52">
        <v>0</v>
      </c>
      <c r="AA888" s="52">
        <v>0</v>
      </c>
      <c r="AB888" s="52">
        <v>0</v>
      </c>
      <c r="AC888" s="54">
        <v>3</v>
      </c>
      <c r="AD888" s="54">
        <v>162.33177629629631</v>
      </c>
      <c r="AE888" s="50">
        <v>162.33177629629631</v>
      </c>
      <c r="AF888" s="50">
        <v>50.400000000000006</v>
      </c>
      <c r="AG888" s="55">
        <v>50.400000000000006</v>
      </c>
      <c r="AH888" s="50">
        <v>13.313985840000004</v>
      </c>
      <c r="AI888" s="52">
        <v>8.180473837037038</v>
      </c>
      <c r="AJ888" s="49">
        <v>0</v>
      </c>
      <c r="AK888" s="50">
        <v>32.023444444444451</v>
      </c>
      <c r="AL888" s="50">
        <v>24.262222222222221</v>
      </c>
      <c r="AM888" s="50">
        <v>0</v>
      </c>
      <c r="AN888" s="50">
        <v>52.018439999999998</v>
      </c>
      <c r="AO888" s="50">
        <v>9.2093023255813975</v>
      </c>
      <c r="AP888" s="50">
        <v>34.831600000000002</v>
      </c>
      <c r="AQ888" s="51">
        <v>13.073333333333336</v>
      </c>
      <c r="AR888" s="49">
        <v>20.891539999999999</v>
      </c>
      <c r="AS888" s="50">
        <v>2.7871621621621623</v>
      </c>
      <c r="AT888" s="50">
        <v>2.7761399999999998</v>
      </c>
      <c r="AU888" s="50">
        <v>6.0914000000000001</v>
      </c>
      <c r="AV888" s="50">
        <v>141.02379500000001</v>
      </c>
      <c r="AW888" s="50">
        <v>0</v>
      </c>
      <c r="AX888" s="50">
        <v>7.5260000000000016</v>
      </c>
      <c r="AY888" s="50">
        <v>72.137633333333326</v>
      </c>
      <c r="AZ888" s="51">
        <v>0</v>
      </c>
      <c r="BA888" s="49">
        <v>0</v>
      </c>
      <c r="BB888" s="49">
        <v>0</v>
      </c>
      <c r="BC888" s="50">
        <v>0</v>
      </c>
      <c r="BD888" s="50">
        <v>0</v>
      </c>
      <c r="BE888" s="51">
        <v>0</v>
      </c>
      <c r="BF888" s="38"/>
      <c r="BG888" s="38"/>
      <c r="BK888" s="38"/>
      <c r="BL888" s="38"/>
      <c r="BM888" s="38"/>
      <c r="BN888" s="38"/>
      <c r="BO888" s="38"/>
      <c r="BP888" s="38"/>
      <c r="BQ888" s="38"/>
      <c r="BR888" s="38"/>
      <c r="BS888" s="38"/>
      <c r="BT888" s="38"/>
      <c r="BU888" s="38"/>
      <c r="BY888" s="38"/>
      <c r="BZ888" s="38"/>
      <c r="CJ888" s="38"/>
    </row>
    <row r="889" spans="2:88" x14ac:dyDescent="0.25">
      <c r="B889" s="8">
        <v>887</v>
      </c>
      <c r="C889" s="9" t="s">
        <v>12530</v>
      </c>
      <c r="D889" s="9" t="s">
        <v>12553</v>
      </c>
      <c r="E889" s="49">
        <v>21.03425575</v>
      </c>
      <c r="F889" s="50">
        <v>12.378786000000002</v>
      </c>
      <c r="G889" s="50">
        <v>20.711349999999999</v>
      </c>
      <c r="H889" s="51">
        <v>0</v>
      </c>
      <c r="I889" s="50">
        <v>0</v>
      </c>
      <c r="J889" s="50">
        <v>0</v>
      </c>
      <c r="K889" s="50">
        <v>13.148823000000004</v>
      </c>
      <c r="L889" s="55">
        <v>14.487660000000002</v>
      </c>
      <c r="M889" s="49">
        <v>0</v>
      </c>
      <c r="N889" s="49">
        <v>2.7070817396444444</v>
      </c>
      <c r="O889" s="49">
        <v>2.6056919999999995</v>
      </c>
      <c r="P889" s="50">
        <v>0</v>
      </c>
      <c r="Q889" s="50">
        <v>0</v>
      </c>
      <c r="R889" s="50">
        <v>0</v>
      </c>
      <c r="S889" s="51">
        <v>0</v>
      </c>
      <c r="T889" s="50">
        <v>0</v>
      </c>
      <c r="U889" s="51">
        <v>17.482226666666673</v>
      </c>
      <c r="V889" s="51">
        <v>0</v>
      </c>
      <c r="W889" s="50">
        <v>0</v>
      </c>
      <c r="X889" s="49">
        <v>14.487660000000002</v>
      </c>
      <c r="Y889" s="51">
        <v>26.110344000000005</v>
      </c>
      <c r="Z889" s="52">
        <v>0</v>
      </c>
      <c r="AA889" s="52">
        <v>0</v>
      </c>
      <c r="AB889" s="52">
        <v>0</v>
      </c>
      <c r="AC889" s="54">
        <v>3</v>
      </c>
      <c r="AD889" s="54">
        <v>202.91472037037039</v>
      </c>
      <c r="AE889" s="50">
        <v>202.91472037037039</v>
      </c>
      <c r="AF889" s="50">
        <v>63.000000000000007</v>
      </c>
      <c r="AG889" s="55">
        <v>63.000000000000007</v>
      </c>
      <c r="AH889" s="50">
        <v>13.313985840000004</v>
      </c>
      <c r="AI889" s="52">
        <v>8.180473837037038</v>
      </c>
      <c r="AJ889" s="49">
        <v>0</v>
      </c>
      <c r="AK889" s="50">
        <v>40.029305555555567</v>
      </c>
      <c r="AL889" s="50">
        <v>30.327777777777776</v>
      </c>
      <c r="AM889" s="50">
        <v>0</v>
      </c>
      <c r="AN889" s="50">
        <v>65.023049999999998</v>
      </c>
      <c r="AO889" s="50">
        <v>11.511627906976747</v>
      </c>
      <c r="AP889" s="50">
        <v>43.539500000000004</v>
      </c>
      <c r="AQ889" s="51">
        <v>16.341666666666669</v>
      </c>
      <c r="AR889" s="49">
        <v>20.891539999999999</v>
      </c>
      <c r="AS889" s="50">
        <v>2.7871621621621623</v>
      </c>
      <c r="AT889" s="50">
        <v>2.7761399999999998</v>
      </c>
      <c r="AU889" s="50">
        <v>6.0914000000000001</v>
      </c>
      <c r="AV889" s="50">
        <v>141.02379500000001</v>
      </c>
      <c r="AW889" s="50">
        <v>0</v>
      </c>
      <c r="AX889" s="50">
        <v>7.5260000000000016</v>
      </c>
      <c r="AY889" s="50">
        <v>72.137633333333326</v>
      </c>
      <c r="AZ889" s="51">
        <v>0</v>
      </c>
      <c r="BA889" s="49">
        <v>0</v>
      </c>
      <c r="BB889" s="49">
        <v>0</v>
      </c>
      <c r="BC889" s="50">
        <v>0</v>
      </c>
      <c r="BD889" s="50">
        <v>0</v>
      </c>
      <c r="BE889" s="51">
        <v>0</v>
      </c>
      <c r="BF889" s="38"/>
      <c r="BG889" s="38"/>
      <c r="BK889" s="38"/>
      <c r="BL889" s="38"/>
      <c r="BM889" s="38"/>
      <c r="BN889" s="38"/>
      <c r="BO889" s="38"/>
      <c r="BP889" s="38"/>
      <c r="BQ889" s="38"/>
      <c r="BR889" s="38"/>
      <c r="BS889" s="38"/>
      <c r="BT889" s="38"/>
      <c r="BU889" s="38"/>
      <c r="BY889" s="38"/>
      <c r="BZ889" s="38"/>
      <c r="CJ889" s="38"/>
    </row>
    <row r="890" spans="2:88" x14ac:dyDescent="0.25">
      <c r="B890" s="8">
        <v>888</v>
      </c>
      <c r="C890" s="9" t="s">
        <v>12530</v>
      </c>
      <c r="D890" s="9" t="s">
        <v>12554</v>
      </c>
      <c r="E890" s="49">
        <v>25.241106899999998</v>
      </c>
      <c r="F890" s="50">
        <v>14.854543200000002</v>
      </c>
      <c r="G890" s="50">
        <v>24.853619999999999</v>
      </c>
      <c r="H890" s="51">
        <v>0</v>
      </c>
      <c r="I890" s="50">
        <v>0</v>
      </c>
      <c r="J890" s="50">
        <v>0</v>
      </c>
      <c r="K890" s="50">
        <v>15.778587600000005</v>
      </c>
      <c r="L890" s="55">
        <v>14.487660000000002</v>
      </c>
      <c r="M890" s="49">
        <v>0</v>
      </c>
      <c r="N890" s="49">
        <v>2.7070817396444444</v>
      </c>
      <c r="O890" s="49">
        <v>2.6056919999999995</v>
      </c>
      <c r="P890" s="50">
        <v>0</v>
      </c>
      <c r="Q890" s="50">
        <v>0</v>
      </c>
      <c r="R890" s="50">
        <v>0</v>
      </c>
      <c r="S890" s="51">
        <v>0</v>
      </c>
      <c r="T890" s="50">
        <v>0</v>
      </c>
      <c r="U890" s="51">
        <v>17.482226666666673</v>
      </c>
      <c r="V890" s="51">
        <v>0</v>
      </c>
      <c r="W890" s="50">
        <v>0</v>
      </c>
      <c r="X890" s="49">
        <v>14.487660000000002</v>
      </c>
      <c r="Y890" s="51">
        <v>26.110344000000005</v>
      </c>
      <c r="Z890" s="52">
        <v>0</v>
      </c>
      <c r="AA890" s="52">
        <v>0</v>
      </c>
      <c r="AB890" s="52">
        <v>0</v>
      </c>
      <c r="AC890" s="54">
        <v>3</v>
      </c>
      <c r="AD890" s="54">
        <v>243.49766444444447</v>
      </c>
      <c r="AE890" s="50">
        <v>243.49766444444447</v>
      </c>
      <c r="AF890" s="50">
        <v>75.600000000000009</v>
      </c>
      <c r="AG890" s="55">
        <v>75.600000000000009</v>
      </c>
      <c r="AH890" s="50">
        <v>13.313985840000004</v>
      </c>
      <c r="AI890" s="52">
        <v>8.180473837037038</v>
      </c>
      <c r="AJ890" s="49">
        <v>0</v>
      </c>
      <c r="AK890" s="50">
        <v>48.035166666666676</v>
      </c>
      <c r="AL890" s="50">
        <v>36.393333333333331</v>
      </c>
      <c r="AM890" s="50">
        <v>0</v>
      </c>
      <c r="AN890" s="50">
        <v>78.027659999999997</v>
      </c>
      <c r="AO890" s="50">
        <v>13.813953488372096</v>
      </c>
      <c r="AP890" s="50">
        <v>52.247399999999999</v>
      </c>
      <c r="AQ890" s="51">
        <v>19.610000000000003</v>
      </c>
      <c r="AR890" s="49">
        <v>20.891539999999999</v>
      </c>
      <c r="AS890" s="50">
        <v>2.7871621621621623</v>
      </c>
      <c r="AT890" s="50">
        <v>2.7761399999999998</v>
      </c>
      <c r="AU890" s="50">
        <v>7.6142500000000011</v>
      </c>
      <c r="AV890" s="50">
        <v>165.01273250000003</v>
      </c>
      <c r="AW890" s="50">
        <v>0</v>
      </c>
      <c r="AX890" s="50">
        <v>7.5260000000000016</v>
      </c>
      <c r="AY890" s="50">
        <v>72.137633333333326</v>
      </c>
      <c r="AZ890" s="51">
        <v>0</v>
      </c>
      <c r="BA890" s="49">
        <v>0</v>
      </c>
      <c r="BB890" s="49">
        <v>0</v>
      </c>
      <c r="BC890" s="50">
        <v>0</v>
      </c>
      <c r="BD890" s="50">
        <v>0</v>
      </c>
      <c r="BE890" s="51">
        <v>0</v>
      </c>
      <c r="BF890" s="38"/>
      <c r="BG890" s="38"/>
      <c r="BK890" s="38"/>
      <c r="BL890" s="38"/>
      <c r="BM890" s="38"/>
      <c r="BN890" s="38"/>
      <c r="BO890" s="38"/>
      <c r="BP890" s="38"/>
      <c r="BQ890" s="38"/>
      <c r="BR890" s="38"/>
      <c r="BS890" s="38"/>
      <c r="BT890" s="38"/>
      <c r="BU890" s="38"/>
      <c r="BY890" s="38"/>
      <c r="BZ890" s="38"/>
      <c r="CJ890" s="38"/>
    </row>
    <row r="891" spans="2:88" x14ac:dyDescent="0.25">
      <c r="B891" s="8">
        <v>889</v>
      </c>
      <c r="C891" s="9" t="s">
        <v>12530</v>
      </c>
      <c r="D891" s="9" t="s">
        <v>12555</v>
      </c>
      <c r="E891" s="49">
        <v>4.2068511500000003</v>
      </c>
      <c r="F891" s="50">
        <v>2.4757572000000003</v>
      </c>
      <c r="G891" s="50">
        <v>4.1422699999999999</v>
      </c>
      <c r="H891" s="51">
        <v>0</v>
      </c>
      <c r="I891" s="50">
        <v>0</v>
      </c>
      <c r="J891" s="50">
        <v>0</v>
      </c>
      <c r="K891" s="50">
        <v>2.629764600000001</v>
      </c>
      <c r="L891" s="55">
        <v>4.8292200000000003</v>
      </c>
      <c r="M891" s="49">
        <v>0</v>
      </c>
      <c r="N891" s="49">
        <v>1.6793607249066667</v>
      </c>
      <c r="O891" s="49">
        <v>0.86856399999999989</v>
      </c>
      <c r="P891" s="50">
        <v>0</v>
      </c>
      <c r="Q891" s="50">
        <v>0</v>
      </c>
      <c r="R891" s="50">
        <v>0</v>
      </c>
      <c r="S891" s="51">
        <v>0</v>
      </c>
      <c r="T891" s="50">
        <v>0</v>
      </c>
      <c r="U891" s="51">
        <v>6.4889666666666672</v>
      </c>
      <c r="V891" s="51">
        <v>0</v>
      </c>
      <c r="W891" s="50">
        <v>0</v>
      </c>
      <c r="X891" s="49">
        <v>4.8292200000000003</v>
      </c>
      <c r="Y891" s="51">
        <v>8.7034480000000016</v>
      </c>
      <c r="Z891" s="52">
        <v>0</v>
      </c>
      <c r="AA891" s="52">
        <v>0</v>
      </c>
      <c r="AB891" s="52">
        <v>0</v>
      </c>
      <c r="AC891" s="54">
        <v>3</v>
      </c>
      <c r="AD891" s="54">
        <v>40.582944074074078</v>
      </c>
      <c r="AE891" s="50">
        <v>40.582944074074078</v>
      </c>
      <c r="AF891" s="50">
        <v>12.600000000000001</v>
      </c>
      <c r="AG891" s="55">
        <v>12.600000000000001</v>
      </c>
      <c r="AH891" s="50">
        <v>4.4379952800000009</v>
      </c>
      <c r="AI891" s="52">
        <v>2.7468274666666663</v>
      </c>
      <c r="AJ891" s="49">
        <v>0</v>
      </c>
      <c r="AK891" s="50">
        <v>8.0058611111111126</v>
      </c>
      <c r="AL891" s="50">
        <v>6.1833333333333336</v>
      </c>
      <c r="AM891" s="50">
        <v>2.1174999999999997</v>
      </c>
      <c r="AN891" s="50">
        <v>0</v>
      </c>
      <c r="AO891" s="50">
        <v>0</v>
      </c>
      <c r="AP891" s="50">
        <v>0</v>
      </c>
      <c r="AQ891" s="51">
        <v>0</v>
      </c>
      <c r="AR891" s="49">
        <v>6.963846666666667</v>
      </c>
      <c r="AS891" s="50">
        <v>2.7871621621621623</v>
      </c>
      <c r="AT891" s="50">
        <v>0.92537999999999998</v>
      </c>
      <c r="AU891" s="50">
        <v>1.52285</v>
      </c>
      <c r="AV891" s="50">
        <v>39.011619166666669</v>
      </c>
      <c r="AW891" s="50">
        <v>0</v>
      </c>
      <c r="AX891" s="50">
        <v>2.508666666666667</v>
      </c>
      <c r="AY891" s="50">
        <v>18.113280000000007</v>
      </c>
      <c r="AZ891" s="51">
        <v>0</v>
      </c>
      <c r="BA891" s="49">
        <v>0</v>
      </c>
      <c r="BB891" s="49">
        <v>0</v>
      </c>
      <c r="BC891" s="50">
        <v>0</v>
      </c>
      <c r="BD891" s="50">
        <v>0</v>
      </c>
      <c r="BE891" s="51">
        <v>0</v>
      </c>
      <c r="BF891" s="38"/>
      <c r="BG891" s="38"/>
      <c r="BK891" s="38"/>
      <c r="BL891" s="38"/>
      <c r="BM891" s="38"/>
      <c r="BN891" s="38"/>
      <c r="BO891" s="38"/>
      <c r="BP891" s="38"/>
      <c r="BQ891" s="38"/>
      <c r="BR891" s="38"/>
      <c r="BS891" s="38"/>
      <c r="BT891" s="38"/>
      <c r="BU891" s="38"/>
      <c r="BY891" s="38"/>
      <c r="BZ891" s="38"/>
      <c r="CJ891" s="38"/>
    </row>
    <row r="892" spans="2:88" x14ac:dyDescent="0.25">
      <c r="B892" s="8">
        <v>890</v>
      </c>
      <c r="C892" s="9" t="s">
        <v>12530</v>
      </c>
      <c r="D892" s="9" t="s">
        <v>12556</v>
      </c>
      <c r="E892" s="49">
        <v>5.6091348666666665</v>
      </c>
      <c r="F892" s="50">
        <v>3.3010096000000004</v>
      </c>
      <c r="G892" s="50">
        <v>5.5230266666666665</v>
      </c>
      <c r="H892" s="51">
        <v>0</v>
      </c>
      <c r="I892" s="50">
        <v>0</v>
      </c>
      <c r="J892" s="50">
        <v>0</v>
      </c>
      <c r="K892" s="50">
        <v>3.5063528000000015</v>
      </c>
      <c r="L892" s="55">
        <v>4.8292200000000003</v>
      </c>
      <c r="M892" s="49">
        <v>0</v>
      </c>
      <c r="N892" s="49">
        <v>1.6793607249066667</v>
      </c>
      <c r="O892" s="49">
        <v>0.86856399999999989</v>
      </c>
      <c r="P892" s="50">
        <v>0</v>
      </c>
      <c r="Q892" s="50">
        <v>0</v>
      </c>
      <c r="R892" s="50">
        <v>0</v>
      </c>
      <c r="S892" s="51">
        <v>0</v>
      </c>
      <c r="T892" s="50">
        <v>0</v>
      </c>
      <c r="U892" s="51">
        <v>6.4889666666666672</v>
      </c>
      <c r="V892" s="51">
        <v>0</v>
      </c>
      <c r="W892" s="50">
        <v>0</v>
      </c>
      <c r="X892" s="49">
        <v>4.8292200000000003</v>
      </c>
      <c r="Y892" s="51">
        <v>8.7034480000000016</v>
      </c>
      <c r="Z892" s="52">
        <v>0</v>
      </c>
      <c r="AA892" s="52">
        <v>0</v>
      </c>
      <c r="AB892" s="52">
        <v>0</v>
      </c>
      <c r="AC892" s="54">
        <v>3</v>
      </c>
      <c r="AD892" s="54">
        <v>54.110592098765437</v>
      </c>
      <c r="AE892" s="50">
        <v>54.110592098765437</v>
      </c>
      <c r="AF892" s="50">
        <v>16.8</v>
      </c>
      <c r="AG892" s="55">
        <v>16.8</v>
      </c>
      <c r="AH892" s="50">
        <v>4.4379952800000009</v>
      </c>
      <c r="AI892" s="52">
        <v>2.7468274666666663</v>
      </c>
      <c r="AJ892" s="49">
        <v>0</v>
      </c>
      <c r="AK892" s="50">
        <v>10.674481481481482</v>
      </c>
      <c r="AL892" s="50">
        <v>8.2444444444444454</v>
      </c>
      <c r="AM892" s="50">
        <v>2.8233333333333333</v>
      </c>
      <c r="AN892" s="50">
        <v>0</v>
      </c>
      <c r="AO892" s="50">
        <v>0</v>
      </c>
      <c r="AP892" s="50">
        <v>0</v>
      </c>
      <c r="AQ892" s="51">
        <v>0</v>
      </c>
      <c r="AR892" s="49">
        <v>6.963846666666667</v>
      </c>
      <c r="AS892" s="50">
        <v>2.7871621621621623</v>
      </c>
      <c r="AT892" s="50">
        <v>0.92537999999999998</v>
      </c>
      <c r="AU892" s="50">
        <v>2.0304666666666669</v>
      </c>
      <c r="AV892" s="50">
        <v>47.007931666666671</v>
      </c>
      <c r="AW892" s="50">
        <v>0</v>
      </c>
      <c r="AX892" s="50">
        <v>2.508666666666667</v>
      </c>
      <c r="AY892" s="50">
        <v>18.113280000000007</v>
      </c>
      <c r="AZ892" s="51">
        <v>0</v>
      </c>
      <c r="BA892" s="49">
        <v>0</v>
      </c>
      <c r="BB892" s="49">
        <v>0</v>
      </c>
      <c r="BC892" s="50">
        <v>0</v>
      </c>
      <c r="BD892" s="50">
        <v>0</v>
      </c>
      <c r="BE892" s="51">
        <v>0</v>
      </c>
      <c r="BF892" s="38"/>
      <c r="BG892" s="38"/>
      <c r="BK892" s="38"/>
      <c r="BL892" s="38"/>
      <c r="BM892" s="38"/>
      <c r="BN892" s="38"/>
      <c r="BO892" s="38"/>
      <c r="BP892" s="38"/>
      <c r="BQ892" s="38"/>
      <c r="BR892" s="38"/>
      <c r="BS892" s="38"/>
      <c r="BT892" s="38"/>
      <c r="BU892" s="38"/>
      <c r="BY892" s="38"/>
      <c r="BZ892" s="38"/>
      <c r="CJ892" s="38"/>
    </row>
    <row r="893" spans="2:88" x14ac:dyDescent="0.25">
      <c r="B893" s="8">
        <v>891</v>
      </c>
      <c r="C893" s="9" t="s">
        <v>12530</v>
      </c>
      <c r="D893" s="9" t="s">
        <v>12557</v>
      </c>
      <c r="E893" s="49">
        <v>7.0114185833333327</v>
      </c>
      <c r="F893" s="50">
        <v>4.1262620000000005</v>
      </c>
      <c r="G893" s="50">
        <v>6.9037833333333332</v>
      </c>
      <c r="H893" s="51">
        <v>0</v>
      </c>
      <c r="I893" s="50">
        <v>0</v>
      </c>
      <c r="J893" s="50">
        <v>0</v>
      </c>
      <c r="K893" s="50">
        <v>4.3829410000000015</v>
      </c>
      <c r="L893" s="55">
        <v>4.8292200000000003</v>
      </c>
      <c r="M893" s="49">
        <v>0</v>
      </c>
      <c r="N893" s="49">
        <v>1.6793607249066667</v>
      </c>
      <c r="O893" s="49">
        <v>0.86856399999999989</v>
      </c>
      <c r="P893" s="50">
        <v>0</v>
      </c>
      <c r="Q893" s="50">
        <v>0</v>
      </c>
      <c r="R893" s="50">
        <v>0</v>
      </c>
      <c r="S893" s="51">
        <v>0</v>
      </c>
      <c r="T893" s="50">
        <v>0</v>
      </c>
      <c r="U893" s="51">
        <v>6.4889666666666672</v>
      </c>
      <c r="V893" s="51">
        <v>0</v>
      </c>
      <c r="W893" s="50">
        <v>0</v>
      </c>
      <c r="X893" s="49">
        <v>4.8292200000000003</v>
      </c>
      <c r="Y893" s="51">
        <v>8.7034480000000016</v>
      </c>
      <c r="Z893" s="52">
        <v>0</v>
      </c>
      <c r="AA893" s="52">
        <v>0</v>
      </c>
      <c r="AB893" s="52">
        <v>0</v>
      </c>
      <c r="AC893" s="54">
        <v>3</v>
      </c>
      <c r="AD893" s="54">
        <v>67.638240123456796</v>
      </c>
      <c r="AE893" s="50">
        <v>67.638240123456796</v>
      </c>
      <c r="AF893" s="50">
        <v>21</v>
      </c>
      <c r="AG893" s="55">
        <v>21</v>
      </c>
      <c r="AH893" s="50">
        <v>4.4379952800000009</v>
      </c>
      <c r="AI893" s="52">
        <v>2.7468274666666663</v>
      </c>
      <c r="AJ893" s="49">
        <v>0</v>
      </c>
      <c r="AK893" s="50">
        <v>13.343101851851852</v>
      </c>
      <c r="AL893" s="50">
        <v>10.305555555555557</v>
      </c>
      <c r="AM893" s="50">
        <v>3.5291666666666668</v>
      </c>
      <c r="AN893" s="50">
        <v>0</v>
      </c>
      <c r="AO893" s="50">
        <v>0</v>
      </c>
      <c r="AP893" s="50">
        <v>0</v>
      </c>
      <c r="AQ893" s="51">
        <v>0</v>
      </c>
      <c r="AR893" s="49">
        <v>6.963846666666667</v>
      </c>
      <c r="AS893" s="50">
        <v>2.7871621621621623</v>
      </c>
      <c r="AT893" s="50">
        <v>0.92537999999999998</v>
      </c>
      <c r="AU893" s="50">
        <v>2.0304666666666669</v>
      </c>
      <c r="AV893" s="50">
        <v>47.007931666666671</v>
      </c>
      <c r="AW893" s="50">
        <v>0</v>
      </c>
      <c r="AX893" s="50">
        <v>2.508666666666667</v>
      </c>
      <c r="AY893" s="50">
        <v>18.113280000000007</v>
      </c>
      <c r="AZ893" s="51">
        <v>0</v>
      </c>
      <c r="BA893" s="49">
        <v>0</v>
      </c>
      <c r="BB893" s="49">
        <v>0</v>
      </c>
      <c r="BC893" s="50">
        <v>0</v>
      </c>
      <c r="BD893" s="50">
        <v>0</v>
      </c>
      <c r="BE893" s="51">
        <v>0</v>
      </c>
      <c r="BF893" s="38"/>
      <c r="BG893" s="38"/>
      <c r="BK893" s="38"/>
      <c r="BL893" s="38"/>
      <c r="BM893" s="38"/>
      <c r="BN893" s="38"/>
      <c r="BO893" s="38"/>
      <c r="BP893" s="38"/>
      <c r="BQ893" s="38"/>
      <c r="BR893" s="38"/>
      <c r="BS893" s="38"/>
      <c r="BT893" s="38"/>
      <c r="BU893" s="38"/>
      <c r="BY893" s="38"/>
      <c r="BZ893" s="38"/>
      <c r="CJ893" s="38"/>
    </row>
    <row r="894" spans="2:88" x14ac:dyDescent="0.25">
      <c r="B894" s="8">
        <v>892</v>
      </c>
      <c r="C894" s="9" t="s">
        <v>12530</v>
      </c>
      <c r="D894" s="9" t="s">
        <v>12558</v>
      </c>
      <c r="E894" s="49">
        <v>8.4137023000000006</v>
      </c>
      <c r="F894" s="50">
        <v>4.9515144000000006</v>
      </c>
      <c r="G894" s="50">
        <v>8.2845399999999998</v>
      </c>
      <c r="H894" s="51">
        <v>0</v>
      </c>
      <c r="I894" s="50">
        <v>0</v>
      </c>
      <c r="J894" s="50">
        <v>0</v>
      </c>
      <c r="K894" s="50">
        <v>5.259529200000002</v>
      </c>
      <c r="L894" s="55">
        <v>4.8292200000000003</v>
      </c>
      <c r="M894" s="49">
        <v>0</v>
      </c>
      <c r="N894" s="49">
        <v>1.6793607249066667</v>
      </c>
      <c r="O894" s="49">
        <v>0.86856399999999989</v>
      </c>
      <c r="P894" s="50">
        <v>0</v>
      </c>
      <c r="Q894" s="50">
        <v>0</v>
      </c>
      <c r="R894" s="50">
        <v>0</v>
      </c>
      <c r="S894" s="51">
        <v>0</v>
      </c>
      <c r="T894" s="50">
        <v>0</v>
      </c>
      <c r="U894" s="51">
        <v>6.4889666666666672</v>
      </c>
      <c r="V894" s="51">
        <v>0</v>
      </c>
      <c r="W894" s="50">
        <v>0</v>
      </c>
      <c r="X894" s="49">
        <v>4.8292200000000003</v>
      </c>
      <c r="Y894" s="51">
        <v>8.7034480000000016</v>
      </c>
      <c r="Z894" s="52">
        <v>0</v>
      </c>
      <c r="AA894" s="52">
        <v>0</v>
      </c>
      <c r="AB894" s="52">
        <v>0</v>
      </c>
      <c r="AC894" s="54">
        <v>3</v>
      </c>
      <c r="AD894" s="54">
        <v>81.165888148148156</v>
      </c>
      <c r="AE894" s="50">
        <v>81.165888148148156</v>
      </c>
      <c r="AF894" s="50">
        <v>25.200000000000003</v>
      </c>
      <c r="AG894" s="55">
        <v>25.200000000000003</v>
      </c>
      <c r="AH894" s="50">
        <v>4.4379952800000009</v>
      </c>
      <c r="AI894" s="52">
        <v>2.7468274666666663</v>
      </c>
      <c r="AJ894" s="49">
        <v>0</v>
      </c>
      <c r="AK894" s="50">
        <v>16.011722222222225</v>
      </c>
      <c r="AL894" s="50">
        <v>12.366666666666667</v>
      </c>
      <c r="AM894" s="50">
        <v>4.2349999999999994</v>
      </c>
      <c r="AN894" s="50">
        <v>0</v>
      </c>
      <c r="AO894" s="50">
        <v>0</v>
      </c>
      <c r="AP894" s="50">
        <v>0</v>
      </c>
      <c r="AQ894" s="51">
        <v>0</v>
      </c>
      <c r="AR894" s="49">
        <v>6.963846666666667</v>
      </c>
      <c r="AS894" s="50">
        <v>2.7871621621621623</v>
      </c>
      <c r="AT894" s="50">
        <v>0.92537999999999998</v>
      </c>
      <c r="AU894" s="50">
        <v>2.5380833333333337</v>
      </c>
      <c r="AV894" s="50">
        <v>55.004244166666666</v>
      </c>
      <c r="AW894" s="50">
        <v>0</v>
      </c>
      <c r="AX894" s="50">
        <v>2.508666666666667</v>
      </c>
      <c r="AY894" s="50">
        <v>18.113280000000007</v>
      </c>
      <c r="AZ894" s="51">
        <v>0</v>
      </c>
      <c r="BA894" s="49">
        <v>0</v>
      </c>
      <c r="BB894" s="49">
        <v>0</v>
      </c>
      <c r="BC894" s="50">
        <v>0</v>
      </c>
      <c r="BD894" s="50">
        <v>0</v>
      </c>
      <c r="BE894" s="51">
        <v>0</v>
      </c>
      <c r="BF894" s="38"/>
      <c r="BG894" s="38"/>
      <c r="BK894" s="38"/>
      <c r="BL894" s="38"/>
      <c r="BM894" s="38"/>
      <c r="BN894" s="38"/>
      <c r="BO894" s="38"/>
      <c r="BP894" s="38"/>
      <c r="BQ894" s="38"/>
      <c r="BR894" s="38"/>
      <c r="BS894" s="38"/>
      <c r="BT894" s="38"/>
      <c r="BU894" s="38"/>
      <c r="BY894" s="38"/>
      <c r="BZ894" s="38"/>
      <c r="CJ894" s="38"/>
    </row>
    <row r="895" spans="2:88" x14ac:dyDescent="0.25">
      <c r="B895" s="8">
        <v>893</v>
      </c>
      <c r="C895" s="9" t="s">
        <v>12530</v>
      </c>
      <c r="D895" s="9" t="s">
        <v>12559</v>
      </c>
      <c r="E895" s="49">
        <v>8.4137023000000006</v>
      </c>
      <c r="F895" s="50">
        <v>4.9515144000000006</v>
      </c>
      <c r="G895" s="50">
        <v>8.2845399999999998</v>
      </c>
      <c r="H895" s="51">
        <v>0</v>
      </c>
      <c r="I895" s="50">
        <v>0</v>
      </c>
      <c r="J895" s="50">
        <v>0</v>
      </c>
      <c r="K895" s="50">
        <v>5.259529200000002</v>
      </c>
      <c r="L895" s="55">
        <v>9.6584400000000006</v>
      </c>
      <c r="M895" s="49">
        <v>0</v>
      </c>
      <c r="N895" s="49">
        <v>2.1412299881066668</v>
      </c>
      <c r="O895" s="49">
        <v>1.7371279999999998</v>
      </c>
      <c r="P895" s="50">
        <v>0</v>
      </c>
      <c r="Q895" s="50">
        <v>0</v>
      </c>
      <c r="R895" s="50">
        <v>0</v>
      </c>
      <c r="S895" s="51">
        <v>0</v>
      </c>
      <c r="T895" s="50">
        <v>0</v>
      </c>
      <c r="U895" s="51">
        <v>16.348733333333335</v>
      </c>
      <c r="V895" s="51">
        <v>0</v>
      </c>
      <c r="W895" s="50">
        <v>0</v>
      </c>
      <c r="X895" s="49">
        <v>9.6584400000000006</v>
      </c>
      <c r="Y895" s="51">
        <v>17.406896000000003</v>
      </c>
      <c r="Z895" s="52">
        <v>0</v>
      </c>
      <c r="AA895" s="52">
        <v>0</v>
      </c>
      <c r="AB895" s="52">
        <v>0</v>
      </c>
      <c r="AC895" s="54">
        <v>3</v>
      </c>
      <c r="AD895" s="54">
        <v>81.165888148148156</v>
      </c>
      <c r="AE895" s="50">
        <v>81.165888148148156</v>
      </c>
      <c r="AF895" s="50">
        <v>25.200000000000003</v>
      </c>
      <c r="AG895" s="55">
        <v>25.200000000000003</v>
      </c>
      <c r="AH895" s="50">
        <v>8.8759905600000018</v>
      </c>
      <c r="AI895" s="52">
        <v>5.4636506518518519</v>
      </c>
      <c r="AJ895" s="49">
        <v>0</v>
      </c>
      <c r="AK895" s="50">
        <v>16.011722222222225</v>
      </c>
      <c r="AL895" s="50">
        <v>12.366666666666667</v>
      </c>
      <c r="AM895" s="50">
        <v>4.2349999999999994</v>
      </c>
      <c r="AN895" s="50">
        <v>0</v>
      </c>
      <c r="AO895" s="50">
        <v>0</v>
      </c>
      <c r="AP895" s="50">
        <v>0</v>
      </c>
      <c r="AQ895" s="51">
        <v>0</v>
      </c>
      <c r="AR895" s="49">
        <v>13.927693333333334</v>
      </c>
      <c r="AS895" s="50">
        <v>2.7871621621621623</v>
      </c>
      <c r="AT895" s="50">
        <v>1.85076</v>
      </c>
      <c r="AU895" s="50">
        <v>3.0457000000000001</v>
      </c>
      <c r="AV895" s="50">
        <v>78.023238333333339</v>
      </c>
      <c r="AW895" s="50">
        <v>0</v>
      </c>
      <c r="AX895" s="50">
        <v>5.0173333333333341</v>
      </c>
      <c r="AY895" s="50">
        <v>46.567216666666674</v>
      </c>
      <c r="AZ895" s="51">
        <v>0</v>
      </c>
      <c r="BA895" s="49">
        <v>0</v>
      </c>
      <c r="BB895" s="49">
        <v>0</v>
      </c>
      <c r="BC895" s="50">
        <v>0</v>
      </c>
      <c r="BD895" s="50">
        <v>0</v>
      </c>
      <c r="BE895" s="51">
        <v>0</v>
      </c>
      <c r="BF895" s="38"/>
      <c r="BG895" s="38"/>
      <c r="BK895" s="38"/>
      <c r="BL895" s="38"/>
      <c r="BM895" s="38"/>
      <c r="BN895" s="38"/>
      <c r="BO895" s="38"/>
      <c r="BP895" s="38"/>
      <c r="BQ895" s="38"/>
      <c r="BR895" s="38"/>
      <c r="BS895" s="38"/>
      <c r="BT895" s="38"/>
      <c r="BU895" s="38"/>
      <c r="BY895" s="38"/>
      <c r="BZ895" s="38"/>
      <c r="CJ895" s="38"/>
    </row>
    <row r="896" spans="2:88" x14ac:dyDescent="0.25">
      <c r="B896" s="8">
        <v>894</v>
      </c>
      <c r="C896" s="9" t="s">
        <v>12530</v>
      </c>
      <c r="D896" s="9" t="s">
        <v>12560</v>
      </c>
      <c r="E896" s="49">
        <v>11.218269733333333</v>
      </c>
      <c r="F896" s="50">
        <v>6.6020192000000009</v>
      </c>
      <c r="G896" s="50">
        <v>11.046053333333333</v>
      </c>
      <c r="H896" s="51">
        <v>0</v>
      </c>
      <c r="I896" s="50">
        <v>0</v>
      </c>
      <c r="J896" s="50">
        <v>0</v>
      </c>
      <c r="K896" s="50">
        <v>7.012705600000003</v>
      </c>
      <c r="L896" s="55">
        <v>9.6584400000000006</v>
      </c>
      <c r="M896" s="49">
        <v>0</v>
      </c>
      <c r="N896" s="49">
        <v>2.1412299881066668</v>
      </c>
      <c r="O896" s="49">
        <v>1.7371279999999998</v>
      </c>
      <c r="P896" s="50">
        <v>0</v>
      </c>
      <c r="Q896" s="50">
        <v>0</v>
      </c>
      <c r="R896" s="50">
        <v>0</v>
      </c>
      <c r="S896" s="51">
        <v>0</v>
      </c>
      <c r="T896" s="50">
        <v>0</v>
      </c>
      <c r="U896" s="51">
        <v>16.348733333333335</v>
      </c>
      <c r="V896" s="51">
        <v>0</v>
      </c>
      <c r="W896" s="50">
        <v>0</v>
      </c>
      <c r="X896" s="49">
        <v>9.6584400000000006</v>
      </c>
      <c r="Y896" s="51">
        <v>17.406896000000003</v>
      </c>
      <c r="Z896" s="52">
        <v>0</v>
      </c>
      <c r="AA896" s="52">
        <v>0</v>
      </c>
      <c r="AB896" s="52">
        <v>0</v>
      </c>
      <c r="AC896" s="54">
        <v>3</v>
      </c>
      <c r="AD896" s="54">
        <v>108.22118419753087</v>
      </c>
      <c r="AE896" s="50">
        <v>108.22118419753087</v>
      </c>
      <c r="AF896" s="50">
        <v>33.6</v>
      </c>
      <c r="AG896" s="55">
        <v>33.6</v>
      </c>
      <c r="AH896" s="50">
        <v>8.8759905600000018</v>
      </c>
      <c r="AI896" s="52">
        <v>5.4636506518518519</v>
      </c>
      <c r="AJ896" s="49">
        <v>0</v>
      </c>
      <c r="AK896" s="50">
        <v>21.348962962962965</v>
      </c>
      <c r="AL896" s="50">
        <v>16.488888888888891</v>
      </c>
      <c r="AM896" s="50">
        <v>5.6466666666666665</v>
      </c>
      <c r="AN896" s="50">
        <v>0</v>
      </c>
      <c r="AO896" s="50">
        <v>0</v>
      </c>
      <c r="AP896" s="50">
        <v>0</v>
      </c>
      <c r="AQ896" s="51">
        <v>0</v>
      </c>
      <c r="AR896" s="49">
        <v>13.927693333333334</v>
      </c>
      <c r="AS896" s="50">
        <v>2.7871621621621623</v>
      </c>
      <c r="AT896" s="50">
        <v>1.85076</v>
      </c>
      <c r="AU896" s="50">
        <v>4.0609333333333337</v>
      </c>
      <c r="AV896" s="50">
        <v>94.015863333333343</v>
      </c>
      <c r="AW896" s="50">
        <v>0</v>
      </c>
      <c r="AX896" s="50">
        <v>5.0173333333333341</v>
      </c>
      <c r="AY896" s="50">
        <v>46.567216666666674</v>
      </c>
      <c r="AZ896" s="51">
        <v>0</v>
      </c>
      <c r="BA896" s="49">
        <v>0</v>
      </c>
      <c r="BB896" s="49">
        <v>0</v>
      </c>
      <c r="BC896" s="50">
        <v>0</v>
      </c>
      <c r="BD896" s="50">
        <v>0</v>
      </c>
      <c r="BE896" s="51">
        <v>0</v>
      </c>
      <c r="BF896" s="38"/>
      <c r="BG896" s="38"/>
      <c r="BK896" s="38"/>
      <c r="BL896" s="38"/>
      <c r="BM896" s="38"/>
      <c r="BN896" s="38"/>
      <c r="BO896" s="38"/>
      <c r="BP896" s="38"/>
      <c r="BQ896" s="38"/>
      <c r="BR896" s="38"/>
      <c r="BS896" s="38"/>
      <c r="BT896" s="38"/>
      <c r="BU896" s="38"/>
      <c r="BY896" s="38"/>
      <c r="BZ896" s="38"/>
      <c r="CJ896" s="38"/>
    </row>
    <row r="897" spans="2:88" x14ac:dyDescent="0.25">
      <c r="B897" s="8">
        <v>895</v>
      </c>
      <c r="C897" s="9" t="s">
        <v>12530</v>
      </c>
      <c r="D897" s="9" t="s">
        <v>12561</v>
      </c>
      <c r="E897" s="49">
        <v>14.022837166666665</v>
      </c>
      <c r="F897" s="50">
        <v>8.2525240000000011</v>
      </c>
      <c r="G897" s="50">
        <v>13.807566666666666</v>
      </c>
      <c r="H897" s="51">
        <v>0</v>
      </c>
      <c r="I897" s="50">
        <v>0</v>
      </c>
      <c r="J897" s="50">
        <v>0</v>
      </c>
      <c r="K897" s="50">
        <v>8.7658820000000031</v>
      </c>
      <c r="L897" s="55">
        <v>9.6584400000000006</v>
      </c>
      <c r="M897" s="49">
        <v>0</v>
      </c>
      <c r="N897" s="49">
        <v>2.1412299881066668</v>
      </c>
      <c r="O897" s="49">
        <v>1.7371279999999998</v>
      </c>
      <c r="P897" s="50">
        <v>0</v>
      </c>
      <c r="Q897" s="50">
        <v>0</v>
      </c>
      <c r="R897" s="50">
        <v>0</v>
      </c>
      <c r="S897" s="51">
        <v>0</v>
      </c>
      <c r="T897" s="50">
        <v>0</v>
      </c>
      <c r="U897" s="51">
        <v>16.348733333333335</v>
      </c>
      <c r="V897" s="51">
        <v>0</v>
      </c>
      <c r="W897" s="50">
        <v>0</v>
      </c>
      <c r="X897" s="49">
        <v>9.6584400000000006</v>
      </c>
      <c r="Y897" s="51">
        <v>17.406896000000003</v>
      </c>
      <c r="Z897" s="52">
        <v>0</v>
      </c>
      <c r="AA897" s="52">
        <v>0</v>
      </c>
      <c r="AB897" s="52">
        <v>0</v>
      </c>
      <c r="AC897" s="54">
        <v>3</v>
      </c>
      <c r="AD897" s="54">
        <v>135.27648024691359</v>
      </c>
      <c r="AE897" s="50">
        <v>135.27648024691359</v>
      </c>
      <c r="AF897" s="50">
        <v>42</v>
      </c>
      <c r="AG897" s="55">
        <v>42</v>
      </c>
      <c r="AH897" s="50">
        <v>8.8759905600000018</v>
      </c>
      <c r="AI897" s="52">
        <v>5.4636506518518519</v>
      </c>
      <c r="AJ897" s="49">
        <v>0</v>
      </c>
      <c r="AK897" s="50">
        <v>26.686203703703704</v>
      </c>
      <c r="AL897" s="50">
        <v>20.611111111111114</v>
      </c>
      <c r="AM897" s="50">
        <v>7.0583333333333336</v>
      </c>
      <c r="AN897" s="50">
        <v>0</v>
      </c>
      <c r="AO897" s="50">
        <v>0</v>
      </c>
      <c r="AP897" s="50">
        <v>0</v>
      </c>
      <c r="AQ897" s="51">
        <v>0</v>
      </c>
      <c r="AR897" s="49">
        <v>13.927693333333334</v>
      </c>
      <c r="AS897" s="50">
        <v>2.7871621621621623</v>
      </c>
      <c r="AT897" s="50">
        <v>1.85076</v>
      </c>
      <c r="AU897" s="50">
        <v>4.0609333333333337</v>
      </c>
      <c r="AV897" s="50">
        <v>94.015863333333343</v>
      </c>
      <c r="AW897" s="50">
        <v>0</v>
      </c>
      <c r="AX897" s="50">
        <v>5.0173333333333341</v>
      </c>
      <c r="AY897" s="50">
        <v>46.567216666666674</v>
      </c>
      <c r="AZ897" s="51">
        <v>0</v>
      </c>
      <c r="BA897" s="49">
        <v>0</v>
      </c>
      <c r="BB897" s="49">
        <v>0</v>
      </c>
      <c r="BC897" s="50">
        <v>0</v>
      </c>
      <c r="BD897" s="50">
        <v>0</v>
      </c>
      <c r="BE897" s="51">
        <v>0</v>
      </c>
      <c r="BF897" s="38"/>
      <c r="BG897" s="38"/>
      <c r="BK897" s="38"/>
      <c r="BL897" s="38"/>
      <c r="BM897" s="38"/>
      <c r="BN897" s="38"/>
      <c r="BO897" s="38"/>
      <c r="BP897" s="38"/>
      <c r="BQ897" s="38"/>
      <c r="BR897" s="38"/>
      <c r="BS897" s="38"/>
      <c r="BT897" s="38"/>
      <c r="BU897" s="38"/>
      <c r="BY897" s="38"/>
      <c r="BZ897" s="38"/>
      <c r="CJ897" s="38"/>
    </row>
    <row r="898" spans="2:88" x14ac:dyDescent="0.25">
      <c r="B898" s="8">
        <v>896</v>
      </c>
      <c r="C898" s="9" t="s">
        <v>12530</v>
      </c>
      <c r="D898" s="9" t="s">
        <v>12562</v>
      </c>
      <c r="E898" s="49">
        <v>16.827404600000001</v>
      </c>
      <c r="F898" s="50">
        <v>9.9030288000000013</v>
      </c>
      <c r="G898" s="50">
        <v>16.56908</v>
      </c>
      <c r="H898" s="51">
        <v>0</v>
      </c>
      <c r="I898" s="50">
        <v>0</v>
      </c>
      <c r="J898" s="50">
        <v>0</v>
      </c>
      <c r="K898" s="50">
        <v>10.519058400000004</v>
      </c>
      <c r="L898" s="55">
        <v>9.6584400000000006</v>
      </c>
      <c r="M898" s="49">
        <v>0</v>
      </c>
      <c r="N898" s="49">
        <v>2.1412299881066668</v>
      </c>
      <c r="O898" s="49">
        <v>1.7371279999999998</v>
      </c>
      <c r="P898" s="50">
        <v>0</v>
      </c>
      <c r="Q898" s="50">
        <v>0</v>
      </c>
      <c r="R898" s="50">
        <v>0</v>
      </c>
      <c r="S898" s="51">
        <v>0</v>
      </c>
      <c r="T898" s="50">
        <v>0</v>
      </c>
      <c r="U898" s="51">
        <v>16.348733333333335</v>
      </c>
      <c r="V898" s="51">
        <v>0</v>
      </c>
      <c r="W898" s="50">
        <v>0</v>
      </c>
      <c r="X898" s="49">
        <v>9.6584400000000006</v>
      </c>
      <c r="Y898" s="51">
        <v>17.406896000000003</v>
      </c>
      <c r="Z898" s="52">
        <v>0</v>
      </c>
      <c r="AA898" s="52">
        <v>0</v>
      </c>
      <c r="AB898" s="52">
        <v>0</v>
      </c>
      <c r="AC898" s="54">
        <v>3</v>
      </c>
      <c r="AD898" s="54">
        <v>162.33177629629631</v>
      </c>
      <c r="AE898" s="50">
        <v>162.33177629629631</v>
      </c>
      <c r="AF898" s="50">
        <v>50.400000000000006</v>
      </c>
      <c r="AG898" s="55">
        <v>50.400000000000006</v>
      </c>
      <c r="AH898" s="50">
        <v>8.8759905600000018</v>
      </c>
      <c r="AI898" s="52">
        <v>5.4636506518518519</v>
      </c>
      <c r="AJ898" s="49">
        <v>0</v>
      </c>
      <c r="AK898" s="50">
        <v>32.023444444444451</v>
      </c>
      <c r="AL898" s="50">
        <v>24.733333333333334</v>
      </c>
      <c r="AM898" s="50">
        <v>8.4699999999999989</v>
      </c>
      <c r="AN898" s="50">
        <v>0</v>
      </c>
      <c r="AO898" s="50">
        <v>0</v>
      </c>
      <c r="AP898" s="50">
        <v>0</v>
      </c>
      <c r="AQ898" s="51">
        <v>0</v>
      </c>
      <c r="AR898" s="49">
        <v>13.927693333333334</v>
      </c>
      <c r="AS898" s="50">
        <v>2.7871621621621623</v>
      </c>
      <c r="AT898" s="50">
        <v>1.85076</v>
      </c>
      <c r="AU898" s="50">
        <v>5.0761666666666674</v>
      </c>
      <c r="AV898" s="50">
        <v>110.00848833333333</v>
      </c>
      <c r="AW898" s="50">
        <v>0</v>
      </c>
      <c r="AX898" s="50">
        <v>5.0173333333333341</v>
      </c>
      <c r="AY898" s="50">
        <v>46.567216666666674</v>
      </c>
      <c r="AZ898" s="51">
        <v>0</v>
      </c>
      <c r="BA898" s="49">
        <v>0</v>
      </c>
      <c r="BB898" s="49">
        <v>0</v>
      </c>
      <c r="BC898" s="50">
        <v>0</v>
      </c>
      <c r="BD898" s="50">
        <v>0</v>
      </c>
      <c r="BE898" s="51">
        <v>0</v>
      </c>
      <c r="BF898" s="38"/>
      <c r="BG898" s="38"/>
      <c r="BK898" s="38"/>
      <c r="BL898" s="38"/>
      <c r="BM898" s="38"/>
      <c r="BN898" s="38"/>
      <c r="BO898" s="38"/>
      <c r="BP898" s="38"/>
      <c r="BQ898" s="38"/>
      <c r="BR898" s="38"/>
      <c r="BS898" s="38"/>
      <c r="BT898" s="38"/>
      <c r="BU898" s="38"/>
      <c r="BY898" s="38"/>
      <c r="BZ898" s="38"/>
      <c r="CJ898" s="38"/>
    </row>
    <row r="899" spans="2:88" x14ac:dyDescent="0.25">
      <c r="B899" s="8">
        <v>897</v>
      </c>
      <c r="C899" s="9" t="s">
        <v>12530</v>
      </c>
      <c r="D899" s="9" t="s">
        <v>12563</v>
      </c>
      <c r="E899" s="49">
        <v>12.620553449999999</v>
      </c>
      <c r="F899" s="50">
        <v>7.427271600000001</v>
      </c>
      <c r="G899" s="50">
        <v>12.42681</v>
      </c>
      <c r="H899" s="51">
        <v>0</v>
      </c>
      <c r="I899" s="50">
        <v>0</v>
      </c>
      <c r="J899" s="50">
        <v>0</v>
      </c>
      <c r="K899" s="50">
        <v>7.8892938000000026</v>
      </c>
      <c r="L899" s="55">
        <v>14.487660000000002</v>
      </c>
      <c r="M899" s="49">
        <v>0</v>
      </c>
      <c r="N899" s="49">
        <v>2.7070817396444444</v>
      </c>
      <c r="O899" s="49">
        <v>2.6056919999999995</v>
      </c>
      <c r="P899" s="50">
        <v>0</v>
      </c>
      <c r="Q899" s="50">
        <v>0</v>
      </c>
      <c r="R899" s="50">
        <v>0</v>
      </c>
      <c r="S899" s="51">
        <v>0</v>
      </c>
      <c r="T899" s="50">
        <v>0</v>
      </c>
      <c r="U899" s="51">
        <v>17.482226666666673</v>
      </c>
      <c r="V899" s="51">
        <v>0</v>
      </c>
      <c r="W899" s="50">
        <v>0</v>
      </c>
      <c r="X899" s="49">
        <v>14.487660000000002</v>
      </c>
      <c r="Y899" s="51">
        <v>26.110344000000005</v>
      </c>
      <c r="Z899" s="52">
        <v>0</v>
      </c>
      <c r="AA899" s="52">
        <v>0</v>
      </c>
      <c r="AB899" s="52">
        <v>0</v>
      </c>
      <c r="AC899" s="54">
        <v>3</v>
      </c>
      <c r="AD899" s="54">
        <v>121.74883222222223</v>
      </c>
      <c r="AE899" s="50">
        <v>121.74883222222223</v>
      </c>
      <c r="AF899" s="50">
        <v>37.800000000000004</v>
      </c>
      <c r="AG899" s="55">
        <v>37.800000000000004</v>
      </c>
      <c r="AH899" s="50">
        <v>13.313985840000004</v>
      </c>
      <c r="AI899" s="52">
        <v>8.180473837037038</v>
      </c>
      <c r="AJ899" s="49">
        <v>0</v>
      </c>
      <c r="AK899" s="50">
        <v>24.017583333333338</v>
      </c>
      <c r="AL899" s="50">
        <v>18.55</v>
      </c>
      <c r="AM899" s="50">
        <v>6.3524999999999991</v>
      </c>
      <c r="AN899" s="50">
        <v>0</v>
      </c>
      <c r="AO899" s="50">
        <v>0</v>
      </c>
      <c r="AP899" s="50">
        <v>0</v>
      </c>
      <c r="AQ899" s="51">
        <v>0</v>
      </c>
      <c r="AR899" s="49">
        <v>20.891539999999999</v>
      </c>
      <c r="AS899" s="50">
        <v>2.7871621621621623</v>
      </c>
      <c r="AT899" s="50">
        <v>2.7761399999999998</v>
      </c>
      <c r="AU899" s="50">
        <v>4.5685500000000001</v>
      </c>
      <c r="AV899" s="50">
        <v>117.0348575</v>
      </c>
      <c r="AW899" s="50">
        <v>0</v>
      </c>
      <c r="AX899" s="50">
        <v>7.5260000000000016</v>
      </c>
      <c r="AY899" s="50">
        <v>72.137633333333326</v>
      </c>
      <c r="AZ899" s="51">
        <v>0</v>
      </c>
      <c r="BA899" s="49">
        <v>0</v>
      </c>
      <c r="BB899" s="49">
        <v>0</v>
      </c>
      <c r="BC899" s="50">
        <v>0</v>
      </c>
      <c r="BD899" s="50">
        <v>0</v>
      </c>
      <c r="BE899" s="51">
        <v>0</v>
      </c>
      <c r="BF899" s="38"/>
      <c r="BG899" s="38"/>
      <c r="BK899" s="38"/>
      <c r="BL899" s="38"/>
      <c r="BM899" s="38"/>
      <c r="BN899" s="38"/>
      <c r="BO899" s="38"/>
      <c r="BP899" s="38"/>
      <c r="BQ899" s="38"/>
      <c r="BR899" s="38"/>
      <c r="BS899" s="38"/>
      <c r="BT899" s="38"/>
      <c r="BU899" s="38"/>
      <c r="BY899" s="38"/>
      <c r="BZ899" s="38"/>
      <c r="CJ899" s="38"/>
    </row>
    <row r="900" spans="2:88" x14ac:dyDescent="0.25">
      <c r="B900" s="8">
        <v>898</v>
      </c>
      <c r="C900" s="9" t="s">
        <v>12530</v>
      </c>
      <c r="D900" s="9" t="s">
        <v>12564</v>
      </c>
      <c r="E900" s="49">
        <v>16.827404600000001</v>
      </c>
      <c r="F900" s="50">
        <v>9.9030288000000013</v>
      </c>
      <c r="G900" s="50">
        <v>16.56908</v>
      </c>
      <c r="H900" s="51">
        <v>0</v>
      </c>
      <c r="I900" s="50">
        <v>0</v>
      </c>
      <c r="J900" s="50">
        <v>0</v>
      </c>
      <c r="K900" s="50">
        <v>10.519058400000004</v>
      </c>
      <c r="L900" s="55">
        <v>14.487660000000002</v>
      </c>
      <c r="M900" s="49">
        <v>0</v>
      </c>
      <c r="N900" s="49">
        <v>2.7070817396444444</v>
      </c>
      <c r="O900" s="49">
        <v>2.6056919999999995</v>
      </c>
      <c r="P900" s="50">
        <v>0</v>
      </c>
      <c r="Q900" s="50">
        <v>0</v>
      </c>
      <c r="R900" s="50">
        <v>0</v>
      </c>
      <c r="S900" s="51">
        <v>0</v>
      </c>
      <c r="T900" s="50">
        <v>0</v>
      </c>
      <c r="U900" s="51">
        <v>17.482226666666673</v>
      </c>
      <c r="V900" s="51">
        <v>0</v>
      </c>
      <c r="W900" s="50">
        <v>0</v>
      </c>
      <c r="X900" s="49">
        <v>14.487660000000002</v>
      </c>
      <c r="Y900" s="51">
        <v>26.110344000000005</v>
      </c>
      <c r="Z900" s="52">
        <v>0</v>
      </c>
      <c r="AA900" s="52">
        <v>0</v>
      </c>
      <c r="AB900" s="52">
        <v>0</v>
      </c>
      <c r="AC900" s="54">
        <v>3</v>
      </c>
      <c r="AD900" s="54">
        <v>162.33177629629631</v>
      </c>
      <c r="AE900" s="50">
        <v>162.33177629629631</v>
      </c>
      <c r="AF900" s="50">
        <v>50.400000000000006</v>
      </c>
      <c r="AG900" s="55">
        <v>50.400000000000006</v>
      </c>
      <c r="AH900" s="50">
        <v>13.313985840000004</v>
      </c>
      <c r="AI900" s="52">
        <v>8.180473837037038</v>
      </c>
      <c r="AJ900" s="49">
        <v>0</v>
      </c>
      <c r="AK900" s="50">
        <v>32.023444444444451</v>
      </c>
      <c r="AL900" s="50">
        <v>24.733333333333334</v>
      </c>
      <c r="AM900" s="50">
        <v>8.4699999999999989</v>
      </c>
      <c r="AN900" s="50">
        <v>0</v>
      </c>
      <c r="AO900" s="50">
        <v>0</v>
      </c>
      <c r="AP900" s="50">
        <v>0</v>
      </c>
      <c r="AQ900" s="51">
        <v>0</v>
      </c>
      <c r="AR900" s="49">
        <v>20.891539999999999</v>
      </c>
      <c r="AS900" s="50">
        <v>2.7871621621621623</v>
      </c>
      <c r="AT900" s="50">
        <v>2.7761399999999998</v>
      </c>
      <c r="AU900" s="50">
        <v>6.0914000000000001</v>
      </c>
      <c r="AV900" s="50">
        <v>141.02379500000001</v>
      </c>
      <c r="AW900" s="50">
        <v>0</v>
      </c>
      <c r="AX900" s="50">
        <v>7.5260000000000016</v>
      </c>
      <c r="AY900" s="50">
        <v>72.137633333333326</v>
      </c>
      <c r="AZ900" s="51">
        <v>0</v>
      </c>
      <c r="BA900" s="49">
        <v>0</v>
      </c>
      <c r="BB900" s="49">
        <v>0</v>
      </c>
      <c r="BC900" s="50">
        <v>0</v>
      </c>
      <c r="BD900" s="50">
        <v>0</v>
      </c>
      <c r="BE900" s="51">
        <v>0</v>
      </c>
      <c r="BF900" s="38"/>
      <c r="BG900" s="38"/>
      <c r="BK900" s="38"/>
      <c r="BL900" s="38"/>
      <c r="BM900" s="38"/>
      <c r="BN900" s="38"/>
      <c r="BO900" s="38"/>
      <c r="BP900" s="38"/>
      <c r="BQ900" s="38"/>
      <c r="BR900" s="38"/>
      <c r="BS900" s="38"/>
      <c r="BT900" s="38"/>
      <c r="BU900" s="38"/>
      <c r="BY900" s="38"/>
      <c r="BZ900" s="38"/>
      <c r="CJ900" s="38"/>
    </row>
    <row r="901" spans="2:88" x14ac:dyDescent="0.25">
      <c r="B901" s="8">
        <v>899</v>
      </c>
      <c r="C901" s="9" t="s">
        <v>12530</v>
      </c>
      <c r="D901" s="9" t="s">
        <v>12565</v>
      </c>
      <c r="E901" s="49">
        <v>21.03425575</v>
      </c>
      <c r="F901" s="50">
        <v>12.378786000000002</v>
      </c>
      <c r="G901" s="50">
        <v>20.711349999999999</v>
      </c>
      <c r="H901" s="51">
        <v>0</v>
      </c>
      <c r="I901" s="50">
        <v>0</v>
      </c>
      <c r="J901" s="50">
        <v>0</v>
      </c>
      <c r="K901" s="50">
        <v>13.148823000000004</v>
      </c>
      <c r="L901" s="55">
        <v>14.487660000000002</v>
      </c>
      <c r="M901" s="49">
        <v>0</v>
      </c>
      <c r="N901" s="49">
        <v>2.7070817396444444</v>
      </c>
      <c r="O901" s="49">
        <v>2.6056919999999995</v>
      </c>
      <c r="P901" s="50">
        <v>0</v>
      </c>
      <c r="Q901" s="50">
        <v>0</v>
      </c>
      <c r="R901" s="50">
        <v>0</v>
      </c>
      <c r="S901" s="51">
        <v>0</v>
      </c>
      <c r="T901" s="50">
        <v>0</v>
      </c>
      <c r="U901" s="51">
        <v>17.482226666666673</v>
      </c>
      <c r="V901" s="51">
        <v>0</v>
      </c>
      <c r="W901" s="50">
        <v>0</v>
      </c>
      <c r="X901" s="49">
        <v>14.487660000000002</v>
      </c>
      <c r="Y901" s="51">
        <v>26.110344000000005</v>
      </c>
      <c r="Z901" s="52">
        <v>0</v>
      </c>
      <c r="AA901" s="52">
        <v>0</v>
      </c>
      <c r="AB901" s="52">
        <v>0</v>
      </c>
      <c r="AC901" s="54">
        <v>3</v>
      </c>
      <c r="AD901" s="54">
        <v>202.91472037037039</v>
      </c>
      <c r="AE901" s="50">
        <v>202.91472037037039</v>
      </c>
      <c r="AF901" s="50">
        <v>63.000000000000007</v>
      </c>
      <c r="AG901" s="55">
        <v>63.000000000000007</v>
      </c>
      <c r="AH901" s="50">
        <v>13.313985840000004</v>
      </c>
      <c r="AI901" s="52">
        <v>8.180473837037038</v>
      </c>
      <c r="AJ901" s="49">
        <v>0</v>
      </c>
      <c r="AK901" s="50">
        <v>40.029305555555567</v>
      </c>
      <c r="AL901" s="50">
        <v>30.916666666666668</v>
      </c>
      <c r="AM901" s="50">
        <v>10.587499999999999</v>
      </c>
      <c r="AN901" s="50">
        <v>0</v>
      </c>
      <c r="AO901" s="50">
        <v>0</v>
      </c>
      <c r="AP901" s="50">
        <v>0</v>
      </c>
      <c r="AQ901" s="51">
        <v>0</v>
      </c>
      <c r="AR901" s="49">
        <v>20.891539999999999</v>
      </c>
      <c r="AS901" s="50">
        <v>2.7871621621621623</v>
      </c>
      <c r="AT901" s="50">
        <v>2.7761399999999998</v>
      </c>
      <c r="AU901" s="50">
        <v>6.0914000000000001</v>
      </c>
      <c r="AV901" s="50">
        <v>141.02379500000001</v>
      </c>
      <c r="AW901" s="50">
        <v>0</v>
      </c>
      <c r="AX901" s="50">
        <v>7.5260000000000016</v>
      </c>
      <c r="AY901" s="50">
        <v>72.137633333333326</v>
      </c>
      <c r="AZ901" s="51">
        <v>0</v>
      </c>
      <c r="BA901" s="49">
        <v>0</v>
      </c>
      <c r="BB901" s="49">
        <v>0</v>
      </c>
      <c r="BC901" s="50">
        <v>0</v>
      </c>
      <c r="BD901" s="50">
        <v>0</v>
      </c>
      <c r="BE901" s="51">
        <v>0</v>
      </c>
      <c r="BF901" s="38"/>
      <c r="BG901" s="38"/>
      <c r="BK901" s="38"/>
      <c r="BL901" s="38"/>
      <c r="BM901" s="38"/>
      <c r="BN901" s="38"/>
      <c r="BO901" s="38"/>
      <c r="BP901" s="38"/>
      <c r="BQ901" s="38"/>
      <c r="BR901" s="38"/>
      <c r="BS901" s="38"/>
      <c r="BT901" s="38"/>
      <c r="BU901" s="38"/>
      <c r="BY901" s="38"/>
      <c r="BZ901" s="38"/>
      <c r="CJ901" s="38"/>
    </row>
    <row r="902" spans="2:88" x14ac:dyDescent="0.25">
      <c r="B902" s="8">
        <v>900</v>
      </c>
      <c r="C902" s="9" t="s">
        <v>12530</v>
      </c>
      <c r="D902" s="9" t="s">
        <v>12566</v>
      </c>
      <c r="E902" s="49">
        <v>25.241106899999998</v>
      </c>
      <c r="F902" s="50">
        <v>14.854543200000002</v>
      </c>
      <c r="G902" s="50">
        <v>24.853619999999999</v>
      </c>
      <c r="H902" s="51">
        <v>0</v>
      </c>
      <c r="I902" s="50">
        <v>0</v>
      </c>
      <c r="J902" s="50">
        <v>0</v>
      </c>
      <c r="K902" s="50">
        <v>15.778587600000005</v>
      </c>
      <c r="L902" s="55">
        <v>14.487660000000002</v>
      </c>
      <c r="M902" s="49">
        <v>0</v>
      </c>
      <c r="N902" s="49">
        <v>2.7070817396444444</v>
      </c>
      <c r="O902" s="49">
        <v>2.6056919999999995</v>
      </c>
      <c r="P902" s="50">
        <v>0</v>
      </c>
      <c r="Q902" s="50">
        <v>0</v>
      </c>
      <c r="R902" s="50">
        <v>0</v>
      </c>
      <c r="S902" s="51">
        <v>0</v>
      </c>
      <c r="T902" s="50">
        <v>0</v>
      </c>
      <c r="U902" s="51">
        <v>17.482226666666673</v>
      </c>
      <c r="V902" s="51">
        <v>0</v>
      </c>
      <c r="W902" s="50">
        <v>0</v>
      </c>
      <c r="X902" s="49">
        <v>14.487660000000002</v>
      </c>
      <c r="Y902" s="51">
        <v>26.110344000000005</v>
      </c>
      <c r="Z902" s="52">
        <v>0</v>
      </c>
      <c r="AA902" s="52">
        <v>0</v>
      </c>
      <c r="AB902" s="52">
        <v>0</v>
      </c>
      <c r="AC902" s="54">
        <v>3</v>
      </c>
      <c r="AD902" s="54">
        <v>243.49766444444447</v>
      </c>
      <c r="AE902" s="50">
        <v>243.49766444444447</v>
      </c>
      <c r="AF902" s="50">
        <v>75.600000000000009</v>
      </c>
      <c r="AG902" s="55">
        <v>75.600000000000009</v>
      </c>
      <c r="AH902" s="50">
        <v>13.313985840000004</v>
      </c>
      <c r="AI902" s="52">
        <v>8.180473837037038</v>
      </c>
      <c r="AJ902" s="49">
        <v>0</v>
      </c>
      <c r="AK902" s="50">
        <v>48.035166666666676</v>
      </c>
      <c r="AL902" s="50">
        <v>37.1</v>
      </c>
      <c r="AM902" s="50">
        <v>12.704999999999998</v>
      </c>
      <c r="AN902" s="50">
        <v>0</v>
      </c>
      <c r="AO902" s="50">
        <v>0</v>
      </c>
      <c r="AP902" s="50">
        <v>0</v>
      </c>
      <c r="AQ902" s="51">
        <v>0</v>
      </c>
      <c r="AR902" s="49">
        <v>20.891539999999999</v>
      </c>
      <c r="AS902" s="50">
        <v>2.7871621621621623</v>
      </c>
      <c r="AT902" s="50">
        <v>2.7761399999999998</v>
      </c>
      <c r="AU902" s="50">
        <v>7.6142500000000011</v>
      </c>
      <c r="AV902" s="50">
        <v>165.01273250000003</v>
      </c>
      <c r="AW902" s="50">
        <v>0</v>
      </c>
      <c r="AX902" s="50">
        <v>7.5260000000000016</v>
      </c>
      <c r="AY902" s="50">
        <v>72.137633333333326</v>
      </c>
      <c r="AZ902" s="51">
        <v>0</v>
      </c>
      <c r="BA902" s="49">
        <v>0</v>
      </c>
      <c r="BB902" s="49">
        <v>0</v>
      </c>
      <c r="BC902" s="50">
        <v>0</v>
      </c>
      <c r="BD902" s="50">
        <v>0</v>
      </c>
      <c r="BE902" s="51">
        <v>0</v>
      </c>
      <c r="BF902" s="38"/>
      <c r="BG902" s="38"/>
      <c r="BK902" s="38"/>
      <c r="BL902" s="38"/>
      <c r="BM902" s="38"/>
      <c r="BN902" s="38"/>
      <c r="BO902" s="38"/>
      <c r="BP902" s="38"/>
      <c r="BQ902" s="38"/>
      <c r="BR902" s="38"/>
      <c r="BS902" s="38"/>
      <c r="BT902" s="38"/>
      <c r="BU902" s="38"/>
      <c r="BY902" s="38"/>
      <c r="BZ902" s="38"/>
      <c r="CJ902" s="38"/>
    </row>
    <row r="903" spans="2:88" x14ac:dyDescent="0.25">
      <c r="B903" s="8">
        <v>901</v>
      </c>
      <c r="C903" s="9" t="s">
        <v>12530</v>
      </c>
      <c r="D903" s="9" t="s">
        <v>12567</v>
      </c>
      <c r="E903" s="49">
        <v>4.2068511500000003</v>
      </c>
      <c r="F903" s="50">
        <v>2.4757572000000003</v>
      </c>
      <c r="G903" s="50">
        <v>4.1422699999999999</v>
      </c>
      <c r="H903" s="51">
        <v>0</v>
      </c>
      <c r="I903" s="50">
        <v>0</v>
      </c>
      <c r="J903" s="50">
        <v>0</v>
      </c>
      <c r="K903" s="50">
        <v>2.629764600000001</v>
      </c>
      <c r="L903" s="55">
        <v>4.8292200000000003</v>
      </c>
      <c r="M903" s="49">
        <v>0</v>
      </c>
      <c r="N903" s="49">
        <v>1.6793607249066667</v>
      </c>
      <c r="O903" s="49">
        <v>0.86856399999999989</v>
      </c>
      <c r="P903" s="50">
        <v>0</v>
      </c>
      <c r="Q903" s="50">
        <v>0</v>
      </c>
      <c r="R903" s="50">
        <v>0</v>
      </c>
      <c r="S903" s="51">
        <v>0</v>
      </c>
      <c r="T903" s="50">
        <v>0</v>
      </c>
      <c r="U903" s="51">
        <v>6.4889666666666672</v>
      </c>
      <c r="V903" s="51">
        <v>0</v>
      </c>
      <c r="W903" s="50">
        <v>0</v>
      </c>
      <c r="X903" s="49">
        <v>4.8292200000000003</v>
      </c>
      <c r="Y903" s="51">
        <v>8.7034480000000016</v>
      </c>
      <c r="Z903" s="52">
        <v>0</v>
      </c>
      <c r="AA903" s="52">
        <v>0</v>
      </c>
      <c r="AB903" s="52">
        <v>0</v>
      </c>
      <c r="AC903" s="54">
        <v>3</v>
      </c>
      <c r="AD903" s="54">
        <v>40.582944074074078</v>
      </c>
      <c r="AE903" s="50">
        <v>40.582944074074078</v>
      </c>
      <c r="AF903" s="50">
        <v>12.600000000000001</v>
      </c>
      <c r="AG903" s="55">
        <v>12.600000000000001</v>
      </c>
      <c r="AH903" s="50">
        <v>4.4379952800000009</v>
      </c>
      <c r="AI903" s="52">
        <v>2.7468274666666663</v>
      </c>
      <c r="AJ903" s="49">
        <v>0</v>
      </c>
      <c r="AK903" s="50">
        <v>8.0058611111111126</v>
      </c>
      <c r="AL903" s="50">
        <v>6.1833333333333336</v>
      </c>
      <c r="AM903" s="50">
        <v>0</v>
      </c>
      <c r="AN903" s="50">
        <v>13.00461</v>
      </c>
      <c r="AO903" s="50">
        <v>2.3023255813953494</v>
      </c>
      <c r="AP903" s="50">
        <v>8.7079000000000004</v>
      </c>
      <c r="AQ903" s="51">
        <v>3.268333333333334</v>
      </c>
      <c r="AR903" s="49">
        <v>6.963846666666667</v>
      </c>
      <c r="AS903" s="50">
        <v>2.7871621621621623</v>
      </c>
      <c r="AT903" s="50">
        <v>0.92537999999999998</v>
      </c>
      <c r="AU903" s="50">
        <v>1.52285</v>
      </c>
      <c r="AV903" s="50">
        <v>39.011619166666669</v>
      </c>
      <c r="AW903" s="50">
        <v>0</v>
      </c>
      <c r="AX903" s="50">
        <v>2.508666666666667</v>
      </c>
      <c r="AY903" s="50">
        <v>18.113280000000007</v>
      </c>
      <c r="AZ903" s="51">
        <v>0</v>
      </c>
      <c r="BA903" s="49">
        <v>0</v>
      </c>
      <c r="BB903" s="49">
        <v>0</v>
      </c>
      <c r="BC903" s="50">
        <v>0</v>
      </c>
      <c r="BD903" s="50">
        <v>0</v>
      </c>
      <c r="BE903" s="51">
        <v>0</v>
      </c>
      <c r="BF903" s="38"/>
      <c r="BG903" s="38"/>
      <c r="BK903" s="38"/>
      <c r="BL903" s="38"/>
      <c r="BM903" s="38"/>
      <c r="BN903" s="38"/>
      <c r="BO903" s="38"/>
      <c r="BP903" s="38"/>
      <c r="BQ903" s="38"/>
      <c r="BR903" s="38"/>
      <c r="BS903" s="38"/>
      <c r="BT903" s="38"/>
      <c r="BU903" s="38"/>
      <c r="BY903" s="38"/>
      <c r="BZ903" s="38"/>
      <c r="CJ903" s="38"/>
    </row>
    <row r="904" spans="2:88" x14ac:dyDescent="0.25">
      <c r="B904" s="8">
        <v>902</v>
      </c>
      <c r="C904" s="9" t="s">
        <v>12530</v>
      </c>
      <c r="D904" s="9" t="s">
        <v>12568</v>
      </c>
      <c r="E904" s="49">
        <v>5.6091348666666665</v>
      </c>
      <c r="F904" s="50">
        <v>3.3010096000000004</v>
      </c>
      <c r="G904" s="50">
        <v>5.5230266666666665</v>
      </c>
      <c r="H904" s="51">
        <v>0</v>
      </c>
      <c r="I904" s="50">
        <v>0</v>
      </c>
      <c r="J904" s="50">
        <v>0</v>
      </c>
      <c r="K904" s="50">
        <v>3.5063528000000015</v>
      </c>
      <c r="L904" s="55">
        <v>4.8292200000000003</v>
      </c>
      <c r="M904" s="49">
        <v>0</v>
      </c>
      <c r="N904" s="49">
        <v>1.6793607249066667</v>
      </c>
      <c r="O904" s="49">
        <v>0.86856399999999989</v>
      </c>
      <c r="P904" s="50">
        <v>0</v>
      </c>
      <c r="Q904" s="50">
        <v>0</v>
      </c>
      <c r="R904" s="50">
        <v>0</v>
      </c>
      <c r="S904" s="51">
        <v>0</v>
      </c>
      <c r="T904" s="50">
        <v>0</v>
      </c>
      <c r="U904" s="51">
        <v>6.4889666666666672</v>
      </c>
      <c r="V904" s="51">
        <v>0</v>
      </c>
      <c r="W904" s="50">
        <v>0</v>
      </c>
      <c r="X904" s="49">
        <v>4.8292200000000003</v>
      </c>
      <c r="Y904" s="51">
        <v>8.7034480000000016</v>
      </c>
      <c r="Z904" s="52">
        <v>0</v>
      </c>
      <c r="AA904" s="52">
        <v>0</v>
      </c>
      <c r="AB904" s="52">
        <v>0</v>
      </c>
      <c r="AC904" s="54">
        <v>3</v>
      </c>
      <c r="AD904" s="54">
        <v>54.110592098765437</v>
      </c>
      <c r="AE904" s="50">
        <v>54.110592098765437</v>
      </c>
      <c r="AF904" s="50">
        <v>16.8</v>
      </c>
      <c r="AG904" s="55">
        <v>16.8</v>
      </c>
      <c r="AH904" s="50">
        <v>4.4379952800000009</v>
      </c>
      <c r="AI904" s="52">
        <v>2.7468274666666663</v>
      </c>
      <c r="AJ904" s="49">
        <v>0</v>
      </c>
      <c r="AK904" s="50">
        <v>10.674481481481482</v>
      </c>
      <c r="AL904" s="50">
        <v>8.2444444444444454</v>
      </c>
      <c r="AM904" s="50">
        <v>0</v>
      </c>
      <c r="AN904" s="50">
        <v>17.339479999999998</v>
      </c>
      <c r="AO904" s="50">
        <v>3.0697674418604657</v>
      </c>
      <c r="AP904" s="50">
        <v>11.610533333333334</v>
      </c>
      <c r="AQ904" s="51">
        <v>4.3577777777777786</v>
      </c>
      <c r="AR904" s="49">
        <v>6.963846666666667</v>
      </c>
      <c r="AS904" s="50">
        <v>2.7871621621621623</v>
      </c>
      <c r="AT904" s="50">
        <v>0.92537999999999998</v>
      </c>
      <c r="AU904" s="50">
        <v>2.0304666666666669</v>
      </c>
      <c r="AV904" s="50">
        <v>47.007931666666671</v>
      </c>
      <c r="AW904" s="50">
        <v>0</v>
      </c>
      <c r="AX904" s="50">
        <v>2.508666666666667</v>
      </c>
      <c r="AY904" s="50">
        <v>18.113280000000007</v>
      </c>
      <c r="AZ904" s="51">
        <v>0</v>
      </c>
      <c r="BA904" s="49">
        <v>0</v>
      </c>
      <c r="BB904" s="49">
        <v>0</v>
      </c>
      <c r="BC904" s="50">
        <v>0</v>
      </c>
      <c r="BD904" s="50">
        <v>0</v>
      </c>
      <c r="BE904" s="51">
        <v>0</v>
      </c>
      <c r="BF904" s="38"/>
      <c r="BG904" s="38"/>
      <c r="BK904" s="38"/>
      <c r="BL904" s="38"/>
      <c r="BM904" s="38"/>
      <c r="BN904" s="38"/>
      <c r="BO904" s="38"/>
      <c r="BP904" s="38"/>
      <c r="BQ904" s="38"/>
      <c r="BR904" s="38"/>
      <c r="BS904" s="38"/>
      <c r="BT904" s="38"/>
      <c r="BU904" s="38"/>
      <c r="BY904" s="38"/>
      <c r="BZ904" s="38"/>
      <c r="CJ904" s="38"/>
    </row>
    <row r="905" spans="2:88" x14ac:dyDescent="0.25">
      <c r="B905" s="8">
        <v>903</v>
      </c>
      <c r="C905" s="9" t="s">
        <v>12530</v>
      </c>
      <c r="D905" s="9" t="s">
        <v>12569</v>
      </c>
      <c r="E905" s="49">
        <v>7.0114185833333327</v>
      </c>
      <c r="F905" s="50">
        <v>4.1262620000000005</v>
      </c>
      <c r="G905" s="50">
        <v>6.9037833333333332</v>
      </c>
      <c r="H905" s="51">
        <v>0</v>
      </c>
      <c r="I905" s="50">
        <v>0</v>
      </c>
      <c r="J905" s="50">
        <v>0</v>
      </c>
      <c r="K905" s="50">
        <v>4.3829410000000015</v>
      </c>
      <c r="L905" s="55">
        <v>4.8292200000000003</v>
      </c>
      <c r="M905" s="49">
        <v>0</v>
      </c>
      <c r="N905" s="49">
        <v>1.6793607249066667</v>
      </c>
      <c r="O905" s="49">
        <v>0.86856399999999989</v>
      </c>
      <c r="P905" s="50">
        <v>0</v>
      </c>
      <c r="Q905" s="50">
        <v>0</v>
      </c>
      <c r="R905" s="50">
        <v>0</v>
      </c>
      <c r="S905" s="51">
        <v>0</v>
      </c>
      <c r="T905" s="50">
        <v>0</v>
      </c>
      <c r="U905" s="51">
        <v>6.4889666666666672</v>
      </c>
      <c r="V905" s="51">
        <v>0</v>
      </c>
      <c r="W905" s="50">
        <v>0</v>
      </c>
      <c r="X905" s="49">
        <v>4.8292200000000003</v>
      </c>
      <c r="Y905" s="51">
        <v>8.7034480000000016</v>
      </c>
      <c r="Z905" s="52">
        <v>0</v>
      </c>
      <c r="AA905" s="52">
        <v>0</v>
      </c>
      <c r="AB905" s="52">
        <v>0</v>
      </c>
      <c r="AC905" s="54">
        <v>3</v>
      </c>
      <c r="AD905" s="54">
        <v>67.638240123456796</v>
      </c>
      <c r="AE905" s="50">
        <v>67.638240123456796</v>
      </c>
      <c r="AF905" s="50">
        <v>21</v>
      </c>
      <c r="AG905" s="55">
        <v>21</v>
      </c>
      <c r="AH905" s="50">
        <v>4.4379952800000009</v>
      </c>
      <c r="AI905" s="52">
        <v>2.7468274666666663</v>
      </c>
      <c r="AJ905" s="49">
        <v>0</v>
      </c>
      <c r="AK905" s="50">
        <v>13.343101851851852</v>
      </c>
      <c r="AL905" s="50">
        <v>10.305555555555557</v>
      </c>
      <c r="AM905" s="50">
        <v>0</v>
      </c>
      <c r="AN905" s="50">
        <v>21.674349999999997</v>
      </c>
      <c r="AO905" s="50">
        <v>3.837209302325582</v>
      </c>
      <c r="AP905" s="50">
        <v>14.513166666666669</v>
      </c>
      <c r="AQ905" s="51">
        <v>5.4472222222222229</v>
      </c>
      <c r="AR905" s="49">
        <v>6.963846666666667</v>
      </c>
      <c r="AS905" s="50">
        <v>2.7871621621621623</v>
      </c>
      <c r="AT905" s="50">
        <v>0.92537999999999998</v>
      </c>
      <c r="AU905" s="50">
        <v>2.0304666666666669</v>
      </c>
      <c r="AV905" s="50">
        <v>47.007931666666671</v>
      </c>
      <c r="AW905" s="50">
        <v>0</v>
      </c>
      <c r="AX905" s="50">
        <v>2.508666666666667</v>
      </c>
      <c r="AY905" s="50">
        <v>18.113280000000007</v>
      </c>
      <c r="AZ905" s="51">
        <v>0</v>
      </c>
      <c r="BA905" s="49">
        <v>0</v>
      </c>
      <c r="BB905" s="49">
        <v>0</v>
      </c>
      <c r="BC905" s="50">
        <v>0</v>
      </c>
      <c r="BD905" s="50">
        <v>0</v>
      </c>
      <c r="BE905" s="51">
        <v>0</v>
      </c>
      <c r="BF905" s="38"/>
      <c r="BG905" s="38"/>
      <c r="BK905" s="38"/>
      <c r="BL905" s="38"/>
      <c r="BM905" s="38"/>
      <c r="BN905" s="38"/>
      <c r="BO905" s="38"/>
      <c r="BP905" s="38"/>
      <c r="BQ905" s="38"/>
      <c r="BR905" s="38"/>
      <c r="BS905" s="38"/>
      <c r="BT905" s="38"/>
      <c r="BU905" s="38"/>
      <c r="BY905" s="38"/>
      <c r="BZ905" s="38"/>
      <c r="CJ905" s="38"/>
    </row>
    <row r="906" spans="2:88" x14ac:dyDescent="0.25">
      <c r="B906" s="8">
        <v>904</v>
      </c>
      <c r="C906" s="9" t="s">
        <v>12530</v>
      </c>
      <c r="D906" s="9" t="s">
        <v>12570</v>
      </c>
      <c r="E906" s="49">
        <v>8.4137023000000006</v>
      </c>
      <c r="F906" s="50">
        <v>4.9515144000000006</v>
      </c>
      <c r="G906" s="50">
        <v>8.2845399999999998</v>
      </c>
      <c r="H906" s="51">
        <v>0</v>
      </c>
      <c r="I906" s="50">
        <v>0</v>
      </c>
      <c r="J906" s="50">
        <v>0</v>
      </c>
      <c r="K906" s="50">
        <v>5.259529200000002</v>
      </c>
      <c r="L906" s="55">
        <v>4.8292200000000003</v>
      </c>
      <c r="M906" s="49">
        <v>0</v>
      </c>
      <c r="N906" s="49">
        <v>1.6793607249066667</v>
      </c>
      <c r="O906" s="49">
        <v>0.86856399999999989</v>
      </c>
      <c r="P906" s="50">
        <v>0</v>
      </c>
      <c r="Q906" s="50">
        <v>0</v>
      </c>
      <c r="R906" s="50">
        <v>0</v>
      </c>
      <c r="S906" s="51">
        <v>0</v>
      </c>
      <c r="T906" s="50">
        <v>0</v>
      </c>
      <c r="U906" s="51">
        <v>6.4889666666666672</v>
      </c>
      <c r="V906" s="51">
        <v>0</v>
      </c>
      <c r="W906" s="50">
        <v>0</v>
      </c>
      <c r="X906" s="49">
        <v>4.8292200000000003</v>
      </c>
      <c r="Y906" s="51">
        <v>8.7034480000000016</v>
      </c>
      <c r="Z906" s="52">
        <v>0</v>
      </c>
      <c r="AA906" s="52">
        <v>0</v>
      </c>
      <c r="AB906" s="52">
        <v>0</v>
      </c>
      <c r="AC906" s="54">
        <v>3</v>
      </c>
      <c r="AD906" s="54">
        <v>81.165888148148156</v>
      </c>
      <c r="AE906" s="50">
        <v>81.165888148148156</v>
      </c>
      <c r="AF906" s="50">
        <v>25.200000000000003</v>
      </c>
      <c r="AG906" s="55">
        <v>25.200000000000003</v>
      </c>
      <c r="AH906" s="50">
        <v>4.4379952800000009</v>
      </c>
      <c r="AI906" s="52">
        <v>2.7468274666666663</v>
      </c>
      <c r="AJ906" s="49">
        <v>0</v>
      </c>
      <c r="AK906" s="50">
        <v>16.011722222222225</v>
      </c>
      <c r="AL906" s="50">
        <v>12.366666666666667</v>
      </c>
      <c r="AM906" s="50">
        <v>0</v>
      </c>
      <c r="AN906" s="50">
        <v>26.009219999999999</v>
      </c>
      <c r="AO906" s="50">
        <v>4.6046511627906987</v>
      </c>
      <c r="AP906" s="50">
        <v>17.415800000000001</v>
      </c>
      <c r="AQ906" s="51">
        <v>6.536666666666668</v>
      </c>
      <c r="AR906" s="49">
        <v>6.963846666666667</v>
      </c>
      <c r="AS906" s="50">
        <v>2.7871621621621623</v>
      </c>
      <c r="AT906" s="50">
        <v>0.92537999999999998</v>
      </c>
      <c r="AU906" s="50">
        <v>2.5380833333333337</v>
      </c>
      <c r="AV906" s="50">
        <v>55.004244166666666</v>
      </c>
      <c r="AW906" s="50">
        <v>0</v>
      </c>
      <c r="AX906" s="50">
        <v>2.508666666666667</v>
      </c>
      <c r="AY906" s="50">
        <v>18.113280000000007</v>
      </c>
      <c r="AZ906" s="51">
        <v>0</v>
      </c>
      <c r="BA906" s="49">
        <v>0</v>
      </c>
      <c r="BB906" s="49">
        <v>0</v>
      </c>
      <c r="BC906" s="50">
        <v>0</v>
      </c>
      <c r="BD906" s="50">
        <v>0</v>
      </c>
      <c r="BE906" s="51">
        <v>0</v>
      </c>
      <c r="BF906" s="38"/>
      <c r="BG906" s="38"/>
      <c r="BK906" s="38"/>
      <c r="BL906" s="38"/>
      <c r="BM906" s="38"/>
      <c r="BN906" s="38"/>
      <c r="BO906" s="38"/>
      <c r="BP906" s="38"/>
      <c r="BQ906" s="38"/>
      <c r="BR906" s="38"/>
      <c r="BS906" s="38"/>
      <c r="BT906" s="38"/>
      <c r="BU906" s="38"/>
      <c r="BY906" s="38"/>
      <c r="BZ906" s="38"/>
      <c r="CJ906" s="38"/>
    </row>
    <row r="907" spans="2:88" x14ac:dyDescent="0.25">
      <c r="B907" s="8">
        <v>905</v>
      </c>
      <c r="C907" s="9" t="s">
        <v>12530</v>
      </c>
      <c r="D907" s="9" t="s">
        <v>12571</v>
      </c>
      <c r="E907" s="49">
        <v>8.4137023000000006</v>
      </c>
      <c r="F907" s="50">
        <v>4.9515144000000006</v>
      </c>
      <c r="G907" s="50">
        <v>8.2845399999999998</v>
      </c>
      <c r="H907" s="51">
        <v>0</v>
      </c>
      <c r="I907" s="50">
        <v>0</v>
      </c>
      <c r="J907" s="50">
        <v>0</v>
      </c>
      <c r="K907" s="50">
        <v>5.259529200000002</v>
      </c>
      <c r="L907" s="55">
        <v>9.6584400000000006</v>
      </c>
      <c r="M907" s="49">
        <v>0</v>
      </c>
      <c r="N907" s="49">
        <v>2.1412299881066668</v>
      </c>
      <c r="O907" s="49">
        <v>1.7371279999999998</v>
      </c>
      <c r="P907" s="50">
        <v>0</v>
      </c>
      <c r="Q907" s="50">
        <v>0</v>
      </c>
      <c r="R907" s="50">
        <v>0</v>
      </c>
      <c r="S907" s="51">
        <v>0</v>
      </c>
      <c r="T907" s="50">
        <v>0</v>
      </c>
      <c r="U907" s="51">
        <v>16.348733333333335</v>
      </c>
      <c r="V907" s="51">
        <v>0</v>
      </c>
      <c r="W907" s="50">
        <v>0</v>
      </c>
      <c r="X907" s="49">
        <v>9.6584400000000006</v>
      </c>
      <c r="Y907" s="51">
        <v>17.406896000000003</v>
      </c>
      <c r="Z907" s="52">
        <v>0</v>
      </c>
      <c r="AA907" s="52">
        <v>0</v>
      </c>
      <c r="AB907" s="52">
        <v>0</v>
      </c>
      <c r="AC907" s="54">
        <v>3</v>
      </c>
      <c r="AD907" s="54">
        <v>81.165888148148156</v>
      </c>
      <c r="AE907" s="50">
        <v>81.165888148148156</v>
      </c>
      <c r="AF907" s="50">
        <v>25.200000000000003</v>
      </c>
      <c r="AG907" s="55">
        <v>25.200000000000003</v>
      </c>
      <c r="AH907" s="50">
        <v>8.8759905600000018</v>
      </c>
      <c r="AI907" s="52">
        <v>5.4636506518518519</v>
      </c>
      <c r="AJ907" s="49">
        <v>0</v>
      </c>
      <c r="AK907" s="50">
        <v>16.011722222222225</v>
      </c>
      <c r="AL907" s="50">
        <v>12.366666666666667</v>
      </c>
      <c r="AM907" s="50">
        <v>0</v>
      </c>
      <c r="AN907" s="50">
        <v>26.009219999999999</v>
      </c>
      <c r="AO907" s="50">
        <v>4.6046511627906987</v>
      </c>
      <c r="AP907" s="50">
        <v>17.415800000000001</v>
      </c>
      <c r="AQ907" s="51">
        <v>6.536666666666668</v>
      </c>
      <c r="AR907" s="49">
        <v>13.927693333333334</v>
      </c>
      <c r="AS907" s="50">
        <v>2.7871621621621623</v>
      </c>
      <c r="AT907" s="50">
        <v>1.85076</v>
      </c>
      <c r="AU907" s="50">
        <v>3.0457000000000001</v>
      </c>
      <c r="AV907" s="50">
        <v>78.023238333333339</v>
      </c>
      <c r="AW907" s="50">
        <v>0</v>
      </c>
      <c r="AX907" s="50">
        <v>5.0173333333333341</v>
      </c>
      <c r="AY907" s="50">
        <v>46.567216666666674</v>
      </c>
      <c r="AZ907" s="51">
        <v>0</v>
      </c>
      <c r="BA907" s="49">
        <v>0</v>
      </c>
      <c r="BB907" s="49">
        <v>0</v>
      </c>
      <c r="BC907" s="50">
        <v>0</v>
      </c>
      <c r="BD907" s="50">
        <v>0</v>
      </c>
      <c r="BE907" s="51">
        <v>0</v>
      </c>
      <c r="BF907" s="38"/>
      <c r="BG907" s="38"/>
      <c r="BK907" s="38"/>
      <c r="BL907" s="38"/>
      <c r="BM907" s="38"/>
      <c r="BN907" s="38"/>
      <c r="BO907" s="38"/>
      <c r="BP907" s="38"/>
      <c r="BQ907" s="38"/>
      <c r="BR907" s="38"/>
      <c r="BS907" s="38"/>
      <c r="BT907" s="38"/>
      <c r="BU907" s="38"/>
      <c r="BY907" s="38"/>
      <c r="BZ907" s="38"/>
      <c r="CJ907" s="38"/>
    </row>
    <row r="908" spans="2:88" x14ac:dyDescent="0.25">
      <c r="B908" s="8">
        <v>906</v>
      </c>
      <c r="C908" s="9" t="s">
        <v>12530</v>
      </c>
      <c r="D908" s="9" t="s">
        <v>12572</v>
      </c>
      <c r="E908" s="49">
        <v>11.218269733333333</v>
      </c>
      <c r="F908" s="50">
        <v>6.6020192000000009</v>
      </c>
      <c r="G908" s="50">
        <v>11.046053333333333</v>
      </c>
      <c r="H908" s="51">
        <v>0</v>
      </c>
      <c r="I908" s="50">
        <v>0</v>
      </c>
      <c r="J908" s="50">
        <v>0</v>
      </c>
      <c r="K908" s="50">
        <v>7.012705600000003</v>
      </c>
      <c r="L908" s="55">
        <v>9.6584400000000006</v>
      </c>
      <c r="M908" s="49">
        <v>0</v>
      </c>
      <c r="N908" s="49">
        <v>2.1412299881066668</v>
      </c>
      <c r="O908" s="49">
        <v>1.7371279999999998</v>
      </c>
      <c r="P908" s="50">
        <v>0</v>
      </c>
      <c r="Q908" s="50">
        <v>0</v>
      </c>
      <c r="R908" s="50">
        <v>0</v>
      </c>
      <c r="S908" s="51">
        <v>0</v>
      </c>
      <c r="T908" s="50">
        <v>0</v>
      </c>
      <c r="U908" s="51">
        <v>16.348733333333335</v>
      </c>
      <c r="V908" s="51">
        <v>0</v>
      </c>
      <c r="W908" s="50">
        <v>0</v>
      </c>
      <c r="X908" s="49">
        <v>9.6584400000000006</v>
      </c>
      <c r="Y908" s="51">
        <v>17.406896000000003</v>
      </c>
      <c r="Z908" s="52">
        <v>0</v>
      </c>
      <c r="AA908" s="52">
        <v>0</v>
      </c>
      <c r="AB908" s="52">
        <v>0</v>
      </c>
      <c r="AC908" s="54">
        <v>3</v>
      </c>
      <c r="AD908" s="54">
        <v>108.22118419753087</v>
      </c>
      <c r="AE908" s="50">
        <v>108.22118419753087</v>
      </c>
      <c r="AF908" s="50">
        <v>33.6</v>
      </c>
      <c r="AG908" s="55">
        <v>33.6</v>
      </c>
      <c r="AH908" s="50">
        <v>8.8759905600000018</v>
      </c>
      <c r="AI908" s="52">
        <v>5.4636506518518519</v>
      </c>
      <c r="AJ908" s="49">
        <v>0</v>
      </c>
      <c r="AK908" s="50">
        <v>21.348962962962965</v>
      </c>
      <c r="AL908" s="50">
        <v>16.488888888888891</v>
      </c>
      <c r="AM908" s="50">
        <v>0</v>
      </c>
      <c r="AN908" s="50">
        <v>34.678959999999996</v>
      </c>
      <c r="AO908" s="50">
        <v>6.1395348837209314</v>
      </c>
      <c r="AP908" s="50">
        <v>23.221066666666669</v>
      </c>
      <c r="AQ908" s="51">
        <v>8.7155555555555573</v>
      </c>
      <c r="AR908" s="49">
        <v>13.927693333333334</v>
      </c>
      <c r="AS908" s="50">
        <v>2.7871621621621623</v>
      </c>
      <c r="AT908" s="50">
        <v>1.85076</v>
      </c>
      <c r="AU908" s="50">
        <v>4.0609333333333337</v>
      </c>
      <c r="AV908" s="50">
        <v>94.015863333333343</v>
      </c>
      <c r="AW908" s="50">
        <v>0</v>
      </c>
      <c r="AX908" s="50">
        <v>5.0173333333333341</v>
      </c>
      <c r="AY908" s="50">
        <v>46.567216666666674</v>
      </c>
      <c r="AZ908" s="51">
        <v>0</v>
      </c>
      <c r="BA908" s="49">
        <v>0</v>
      </c>
      <c r="BB908" s="49">
        <v>0</v>
      </c>
      <c r="BC908" s="50">
        <v>0</v>
      </c>
      <c r="BD908" s="50">
        <v>0</v>
      </c>
      <c r="BE908" s="51">
        <v>0</v>
      </c>
      <c r="BF908" s="38"/>
      <c r="BG908" s="38"/>
      <c r="BK908" s="38"/>
      <c r="BL908" s="38"/>
      <c r="BM908" s="38"/>
      <c r="BN908" s="38"/>
      <c r="BO908" s="38"/>
      <c r="BP908" s="38"/>
      <c r="BQ908" s="38"/>
      <c r="BR908" s="38"/>
      <c r="BS908" s="38"/>
      <c r="BT908" s="38"/>
      <c r="BU908" s="38"/>
      <c r="BY908" s="38"/>
      <c r="BZ908" s="38"/>
      <c r="CJ908" s="38"/>
    </row>
    <row r="909" spans="2:88" x14ac:dyDescent="0.25">
      <c r="B909" s="8">
        <v>907</v>
      </c>
      <c r="C909" s="9" t="s">
        <v>12530</v>
      </c>
      <c r="D909" s="9" t="s">
        <v>12573</v>
      </c>
      <c r="E909" s="49">
        <v>14.022837166666665</v>
      </c>
      <c r="F909" s="50">
        <v>8.2525240000000011</v>
      </c>
      <c r="G909" s="50">
        <v>13.807566666666666</v>
      </c>
      <c r="H909" s="51">
        <v>0</v>
      </c>
      <c r="I909" s="50">
        <v>0</v>
      </c>
      <c r="J909" s="50">
        <v>0</v>
      </c>
      <c r="K909" s="50">
        <v>8.7658820000000031</v>
      </c>
      <c r="L909" s="55">
        <v>9.6584400000000006</v>
      </c>
      <c r="M909" s="49">
        <v>0</v>
      </c>
      <c r="N909" s="49">
        <v>2.1412299881066668</v>
      </c>
      <c r="O909" s="49">
        <v>1.7371279999999998</v>
      </c>
      <c r="P909" s="50">
        <v>0</v>
      </c>
      <c r="Q909" s="50">
        <v>0</v>
      </c>
      <c r="R909" s="50">
        <v>0</v>
      </c>
      <c r="S909" s="51">
        <v>0</v>
      </c>
      <c r="T909" s="50">
        <v>0</v>
      </c>
      <c r="U909" s="51">
        <v>16.348733333333335</v>
      </c>
      <c r="V909" s="51">
        <v>0</v>
      </c>
      <c r="W909" s="50">
        <v>0</v>
      </c>
      <c r="X909" s="49">
        <v>9.6584400000000006</v>
      </c>
      <c r="Y909" s="51">
        <v>17.406896000000003</v>
      </c>
      <c r="Z909" s="52">
        <v>0</v>
      </c>
      <c r="AA909" s="52">
        <v>0</v>
      </c>
      <c r="AB909" s="52">
        <v>0</v>
      </c>
      <c r="AC909" s="54">
        <v>3</v>
      </c>
      <c r="AD909" s="54">
        <v>135.27648024691359</v>
      </c>
      <c r="AE909" s="50">
        <v>135.27648024691359</v>
      </c>
      <c r="AF909" s="50">
        <v>42</v>
      </c>
      <c r="AG909" s="55">
        <v>42</v>
      </c>
      <c r="AH909" s="50">
        <v>8.8759905600000018</v>
      </c>
      <c r="AI909" s="52">
        <v>5.4636506518518519</v>
      </c>
      <c r="AJ909" s="49">
        <v>0</v>
      </c>
      <c r="AK909" s="50">
        <v>26.686203703703704</v>
      </c>
      <c r="AL909" s="50">
        <v>20.611111111111114</v>
      </c>
      <c r="AM909" s="50">
        <v>0</v>
      </c>
      <c r="AN909" s="50">
        <v>43.348699999999994</v>
      </c>
      <c r="AO909" s="50">
        <v>7.674418604651164</v>
      </c>
      <c r="AP909" s="50">
        <v>29.026333333333337</v>
      </c>
      <c r="AQ909" s="51">
        <v>10.894444444444446</v>
      </c>
      <c r="AR909" s="49">
        <v>13.927693333333334</v>
      </c>
      <c r="AS909" s="50">
        <v>2.7871621621621623</v>
      </c>
      <c r="AT909" s="50">
        <v>1.85076</v>
      </c>
      <c r="AU909" s="50">
        <v>4.0609333333333337</v>
      </c>
      <c r="AV909" s="50">
        <v>94.015863333333343</v>
      </c>
      <c r="AW909" s="50">
        <v>0</v>
      </c>
      <c r="AX909" s="50">
        <v>5.0173333333333341</v>
      </c>
      <c r="AY909" s="50">
        <v>46.567216666666674</v>
      </c>
      <c r="AZ909" s="51">
        <v>0</v>
      </c>
      <c r="BA909" s="49">
        <v>0</v>
      </c>
      <c r="BB909" s="49">
        <v>0</v>
      </c>
      <c r="BC909" s="50">
        <v>0</v>
      </c>
      <c r="BD909" s="50">
        <v>0</v>
      </c>
      <c r="BE909" s="51">
        <v>0</v>
      </c>
      <c r="BF909" s="38"/>
      <c r="BG909" s="38"/>
      <c r="BK909" s="38"/>
      <c r="BL909" s="38"/>
      <c r="BM909" s="38"/>
      <c r="BN909" s="38"/>
      <c r="BO909" s="38"/>
      <c r="BP909" s="38"/>
      <c r="BQ909" s="38"/>
      <c r="BR909" s="38"/>
      <c r="BS909" s="38"/>
      <c r="BT909" s="38"/>
      <c r="BU909" s="38"/>
      <c r="BY909" s="38"/>
      <c r="BZ909" s="38"/>
      <c r="CJ909" s="38"/>
    </row>
    <row r="910" spans="2:88" x14ac:dyDescent="0.25">
      <c r="B910" s="8">
        <v>908</v>
      </c>
      <c r="C910" s="9" t="s">
        <v>12530</v>
      </c>
      <c r="D910" s="9" t="s">
        <v>12574</v>
      </c>
      <c r="E910" s="49">
        <v>16.827404600000001</v>
      </c>
      <c r="F910" s="50">
        <v>9.9030288000000013</v>
      </c>
      <c r="G910" s="50">
        <v>16.56908</v>
      </c>
      <c r="H910" s="51">
        <v>0</v>
      </c>
      <c r="I910" s="50">
        <v>0</v>
      </c>
      <c r="J910" s="50">
        <v>0</v>
      </c>
      <c r="K910" s="50">
        <v>10.519058400000004</v>
      </c>
      <c r="L910" s="55">
        <v>9.6584400000000006</v>
      </c>
      <c r="M910" s="49">
        <v>0</v>
      </c>
      <c r="N910" s="49">
        <v>2.1412299881066668</v>
      </c>
      <c r="O910" s="49">
        <v>1.7371279999999998</v>
      </c>
      <c r="P910" s="50">
        <v>0</v>
      </c>
      <c r="Q910" s="50">
        <v>0</v>
      </c>
      <c r="R910" s="50">
        <v>0</v>
      </c>
      <c r="S910" s="51">
        <v>0</v>
      </c>
      <c r="T910" s="50">
        <v>0</v>
      </c>
      <c r="U910" s="51">
        <v>16.348733333333335</v>
      </c>
      <c r="V910" s="51">
        <v>0</v>
      </c>
      <c r="W910" s="50">
        <v>0</v>
      </c>
      <c r="X910" s="49">
        <v>9.6584400000000006</v>
      </c>
      <c r="Y910" s="51">
        <v>17.406896000000003</v>
      </c>
      <c r="Z910" s="52">
        <v>0</v>
      </c>
      <c r="AA910" s="52">
        <v>0</v>
      </c>
      <c r="AB910" s="52">
        <v>0</v>
      </c>
      <c r="AC910" s="54">
        <v>3</v>
      </c>
      <c r="AD910" s="54">
        <v>162.33177629629631</v>
      </c>
      <c r="AE910" s="50">
        <v>162.33177629629631</v>
      </c>
      <c r="AF910" s="50">
        <v>50.400000000000006</v>
      </c>
      <c r="AG910" s="55">
        <v>50.400000000000006</v>
      </c>
      <c r="AH910" s="50">
        <v>8.8759905600000018</v>
      </c>
      <c r="AI910" s="52">
        <v>5.4636506518518519</v>
      </c>
      <c r="AJ910" s="49">
        <v>0</v>
      </c>
      <c r="AK910" s="50">
        <v>32.023444444444451</v>
      </c>
      <c r="AL910" s="50">
        <v>24.733333333333334</v>
      </c>
      <c r="AM910" s="50">
        <v>0</v>
      </c>
      <c r="AN910" s="50">
        <v>52.018439999999998</v>
      </c>
      <c r="AO910" s="50">
        <v>9.2093023255813975</v>
      </c>
      <c r="AP910" s="50">
        <v>34.831600000000002</v>
      </c>
      <c r="AQ910" s="51">
        <v>13.073333333333336</v>
      </c>
      <c r="AR910" s="49">
        <v>13.927693333333334</v>
      </c>
      <c r="AS910" s="50">
        <v>2.7871621621621623</v>
      </c>
      <c r="AT910" s="50">
        <v>1.85076</v>
      </c>
      <c r="AU910" s="50">
        <v>5.0761666666666674</v>
      </c>
      <c r="AV910" s="50">
        <v>110.00848833333333</v>
      </c>
      <c r="AW910" s="50">
        <v>0</v>
      </c>
      <c r="AX910" s="50">
        <v>5.0173333333333341</v>
      </c>
      <c r="AY910" s="50">
        <v>46.567216666666674</v>
      </c>
      <c r="AZ910" s="51">
        <v>0</v>
      </c>
      <c r="BA910" s="49">
        <v>0</v>
      </c>
      <c r="BB910" s="49">
        <v>0</v>
      </c>
      <c r="BC910" s="50">
        <v>0</v>
      </c>
      <c r="BD910" s="50">
        <v>0</v>
      </c>
      <c r="BE910" s="51">
        <v>0</v>
      </c>
      <c r="BF910" s="38"/>
      <c r="BG910" s="38"/>
      <c r="BK910" s="38"/>
      <c r="BL910" s="38"/>
      <c r="BM910" s="38"/>
      <c r="BN910" s="38"/>
      <c r="BO910" s="38"/>
      <c r="BP910" s="38"/>
      <c r="BQ910" s="38"/>
      <c r="BR910" s="38"/>
      <c r="BS910" s="38"/>
      <c r="BT910" s="38"/>
      <c r="BU910" s="38"/>
      <c r="BY910" s="38"/>
      <c r="BZ910" s="38"/>
      <c r="CJ910" s="38"/>
    </row>
    <row r="911" spans="2:88" x14ac:dyDescent="0.25">
      <c r="B911" s="8">
        <v>909</v>
      </c>
      <c r="C911" s="9" t="s">
        <v>12530</v>
      </c>
      <c r="D911" s="9" t="s">
        <v>12575</v>
      </c>
      <c r="E911" s="49">
        <v>12.620553449999999</v>
      </c>
      <c r="F911" s="50">
        <v>7.427271600000001</v>
      </c>
      <c r="G911" s="50">
        <v>12.42681</v>
      </c>
      <c r="H911" s="51">
        <v>0</v>
      </c>
      <c r="I911" s="50">
        <v>0</v>
      </c>
      <c r="J911" s="50">
        <v>0</v>
      </c>
      <c r="K911" s="50">
        <v>7.8892938000000026</v>
      </c>
      <c r="L911" s="55">
        <v>14.487660000000002</v>
      </c>
      <c r="M911" s="49">
        <v>0</v>
      </c>
      <c r="N911" s="49">
        <v>2.7070817396444444</v>
      </c>
      <c r="O911" s="49">
        <v>2.6056919999999995</v>
      </c>
      <c r="P911" s="50">
        <v>0</v>
      </c>
      <c r="Q911" s="50">
        <v>0</v>
      </c>
      <c r="R911" s="50">
        <v>0</v>
      </c>
      <c r="S911" s="51">
        <v>0</v>
      </c>
      <c r="T911" s="50">
        <v>0</v>
      </c>
      <c r="U911" s="51">
        <v>17.482226666666673</v>
      </c>
      <c r="V911" s="51">
        <v>0</v>
      </c>
      <c r="W911" s="50">
        <v>0</v>
      </c>
      <c r="X911" s="49">
        <v>14.487660000000002</v>
      </c>
      <c r="Y911" s="51">
        <v>26.110344000000005</v>
      </c>
      <c r="Z911" s="52">
        <v>0</v>
      </c>
      <c r="AA911" s="52">
        <v>0</v>
      </c>
      <c r="AB911" s="52">
        <v>0</v>
      </c>
      <c r="AC911" s="54">
        <v>3</v>
      </c>
      <c r="AD911" s="54">
        <v>121.74883222222223</v>
      </c>
      <c r="AE911" s="50">
        <v>121.74883222222223</v>
      </c>
      <c r="AF911" s="50">
        <v>37.800000000000004</v>
      </c>
      <c r="AG911" s="55">
        <v>37.800000000000004</v>
      </c>
      <c r="AH911" s="50">
        <v>13.313985840000004</v>
      </c>
      <c r="AI911" s="52">
        <v>8.180473837037038</v>
      </c>
      <c r="AJ911" s="49">
        <v>0</v>
      </c>
      <c r="AK911" s="50">
        <v>24.017583333333338</v>
      </c>
      <c r="AL911" s="50">
        <v>18.55</v>
      </c>
      <c r="AM911" s="50">
        <v>0</v>
      </c>
      <c r="AN911" s="50">
        <v>39.013829999999999</v>
      </c>
      <c r="AO911" s="50">
        <v>6.9069767441860481</v>
      </c>
      <c r="AP911" s="50">
        <v>26.123699999999999</v>
      </c>
      <c r="AQ911" s="51">
        <v>9.8050000000000015</v>
      </c>
      <c r="AR911" s="49">
        <v>20.891539999999999</v>
      </c>
      <c r="AS911" s="50">
        <v>2.7871621621621623</v>
      </c>
      <c r="AT911" s="50">
        <v>2.7761399999999998</v>
      </c>
      <c r="AU911" s="50">
        <v>4.5685500000000001</v>
      </c>
      <c r="AV911" s="50">
        <v>117.0348575</v>
      </c>
      <c r="AW911" s="50">
        <v>0</v>
      </c>
      <c r="AX911" s="50">
        <v>7.5260000000000016</v>
      </c>
      <c r="AY911" s="50">
        <v>72.137633333333326</v>
      </c>
      <c r="AZ911" s="51">
        <v>0</v>
      </c>
      <c r="BA911" s="49">
        <v>0</v>
      </c>
      <c r="BB911" s="49">
        <v>0</v>
      </c>
      <c r="BC911" s="50">
        <v>0</v>
      </c>
      <c r="BD911" s="50">
        <v>0</v>
      </c>
      <c r="BE911" s="51">
        <v>0</v>
      </c>
      <c r="BF911" s="38"/>
      <c r="BG911" s="38"/>
      <c r="BK911" s="38"/>
      <c r="BL911" s="38"/>
      <c r="BM911" s="38"/>
      <c r="BN911" s="38"/>
      <c r="BO911" s="38"/>
      <c r="BP911" s="38"/>
      <c r="BQ911" s="38"/>
      <c r="BR911" s="38"/>
      <c r="BS911" s="38"/>
      <c r="BT911" s="38"/>
      <c r="BU911" s="38"/>
      <c r="BY911" s="38"/>
      <c r="BZ911" s="38"/>
      <c r="CJ911" s="38"/>
    </row>
    <row r="912" spans="2:88" x14ac:dyDescent="0.25">
      <c r="B912" s="8">
        <v>910</v>
      </c>
      <c r="C912" s="9" t="s">
        <v>12530</v>
      </c>
      <c r="D912" s="9" t="s">
        <v>12576</v>
      </c>
      <c r="E912" s="49">
        <v>16.827404600000001</v>
      </c>
      <c r="F912" s="50">
        <v>9.9030288000000013</v>
      </c>
      <c r="G912" s="50">
        <v>16.56908</v>
      </c>
      <c r="H912" s="51">
        <v>0</v>
      </c>
      <c r="I912" s="50">
        <v>0</v>
      </c>
      <c r="J912" s="50">
        <v>0</v>
      </c>
      <c r="K912" s="50">
        <v>10.519058400000004</v>
      </c>
      <c r="L912" s="55">
        <v>14.487660000000002</v>
      </c>
      <c r="M912" s="49">
        <v>0</v>
      </c>
      <c r="N912" s="49">
        <v>2.7070817396444444</v>
      </c>
      <c r="O912" s="49">
        <v>2.6056919999999995</v>
      </c>
      <c r="P912" s="50">
        <v>0</v>
      </c>
      <c r="Q912" s="50">
        <v>0</v>
      </c>
      <c r="R912" s="50">
        <v>0</v>
      </c>
      <c r="S912" s="51">
        <v>0</v>
      </c>
      <c r="T912" s="50">
        <v>0</v>
      </c>
      <c r="U912" s="51">
        <v>17.482226666666673</v>
      </c>
      <c r="V912" s="51">
        <v>0</v>
      </c>
      <c r="W912" s="50">
        <v>0</v>
      </c>
      <c r="X912" s="49">
        <v>14.487660000000002</v>
      </c>
      <c r="Y912" s="51">
        <v>26.110344000000005</v>
      </c>
      <c r="Z912" s="52">
        <v>0</v>
      </c>
      <c r="AA912" s="52">
        <v>0</v>
      </c>
      <c r="AB912" s="52">
        <v>0</v>
      </c>
      <c r="AC912" s="54">
        <v>3</v>
      </c>
      <c r="AD912" s="54">
        <v>162.33177629629631</v>
      </c>
      <c r="AE912" s="50">
        <v>162.33177629629631</v>
      </c>
      <c r="AF912" s="50">
        <v>50.400000000000006</v>
      </c>
      <c r="AG912" s="55">
        <v>50.400000000000006</v>
      </c>
      <c r="AH912" s="50">
        <v>13.313985840000004</v>
      </c>
      <c r="AI912" s="52">
        <v>8.180473837037038</v>
      </c>
      <c r="AJ912" s="49">
        <v>0</v>
      </c>
      <c r="AK912" s="50">
        <v>32.023444444444451</v>
      </c>
      <c r="AL912" s="50">
        <v>24.733333333333334</v>
      </c>
      <c r="AM912" s="50">
        <v>0</v>
      </c>
      <c r="AN912" s="50">
        <v>52.018439999999998</v>
      </c>
      <c r="AO912" s="50">
        <v>9.2093023255813975</v>
      </c>
      <c r="AP912" s="50">
        <v>34.831600000000002</v>
      </c>
      <c r="AQ912" s="51">
        <v>13.073333333333336</v>
      </c>
      <c r="AR912" s="49">
        <v>20.891539999999999</v>
      </c>
      <c r="AS912" s="50">
        <v>2.7871621621621623</v>
      </c>
      <c r="AT912" s="50">
        <v>2.7761399999999998</v>
      </c>
      <c r="AU912" s="50">
        <v>6.0914000000000001</v>
      </c>
      <c r="AV912" s="50">
        <v>141.02379500000001</v>
      </c>
      <c r="AW912" s="50">
        <v>0</v>
      </c>
      <c r="AX912" s="50">
        <v>7.5260000000000016</v>
      </c>
      <c r="AY912" s="50">
        <v>72.137633333333326</v>
      </c>
      <c r="AZ912" s="51">
        <v>0</v>
      </c>
      <c r="BA912" s="49">
        <v>0</v>
      </c>
      <c r="BB912" s="49">
        <v>0</v>
      </c>
      <c r="BC912" s="50">
        <v>0</v>
      </c>
      <c r="BD912" s="50">
        <v>0</v>
      </c>
      <c r="BE912" s="51">
        <v>0</v>
      </c>
      <c r="BF912" s="38"/>
      <c r="BG912" s="38"/>
      <c r="BK912" s="38"/>
      <c r="BL912" s="38"/>
      <c r="BM912" s="38"/>
      <c r="BN912" s="38"/>
      <c r="BO912" s="38"/>
      <c r="BP912" s="38"/>
      <c r="BQ912" s="38"/>
      <c r="BR912" s="38"/>
      <c r="BS912" s="38"/>
      <c r="BT912" s="38"/>
      <c r="BU912" s="38"/>
      <c r="BY912" s="38"/>
      <c r="BZ912" s="38"/>
      <c r="CJ912" s="38"/>
    </row>
    <row r="913" spans="2:88" x14ac:dyDescent="0.25">
      <c r="B913" s="8">
        <v>911</v>
      </c>
      <c r="C913" s="9" t="s">
        <v>12530</v>
      </c>
      <c r="D913" s="9" t="s">
        <v>12577</v>
      </c>
      <c r="E913" s="49">
        <v>21.03425575</v>
      </c>
      <c r="F913" s="50">
        <v>12.378786000000002</v>
      </c>
      <c r="G913" s="50">
        <v>20.711349999999999</v>
      </c>
      <c r="H913" s="51">
        <v>0</v>
      </c>
      <c r="I913" s="50">
        <v>0</v>
      </c>
      <c r="J913" s="50">
        <v>0</v>
      </c>
      <c r="K913" s="50">
        <v>13.148823000000004</v>
      </c>
      <c r="L913" s="55">
        <v>14.487660000000002</v>
      </c>
      <c r="M913" s="49">
        <v>0</v>
      </c>
      <c r="N913" s="49">
        <v>2.7070817396444444</v>
      </c>
      <c r="O913" s="49">
        <v>2.6056919999999995</v>
      </c>
      <c r="P913" s="50">
        <v>0</v>
      </c>
      <c r="Q913" s="50">
        <v>0</v>
      </c>
      <c r="R913" s="50">
        <v>0</v>
      </c>
      <c r="S913" s="51">
        <v>0</v>
      </c>
      <c r="T913" s="50">
        <v>0</v>
      </c>
      <c r="U913" s="51">
        <v>17.482226666666673</v>
      </c>
      <c r="V913" s="51">
        <v>0</v>
      </c>
      <c r="W913" s="50">
        <v>0</v>
      </c>
      <c r="X913" s="49">
        <v>14.487660000000002</v>
      </c>
      <c r="Y913" s="51">
        <v>26.110344000000005</v>
      </c>
      <c r="Z913" s="52">
        <v>0</v>
      </c>
      <c r="AA913" s="52">
        <v>0</v>
      </c>
      <c r="AB913" s="52">
        <v>0</v>
      </c>
      <c r="AC913" s="54">
        <v>3</v>
      </c>
      <c r="AD913" s="54">
        <v>202.91472037037039</v>
      </c>
      <c r="AE913" s="50">
        <v>202.91472037037039</v>
      </c>
      <c r="AF913" s="50">
        <v>63.000000000000007</v>
      </c>
      <c r="AG913" s="55">
        <v>63.000000000000007</v>
      </c>
      <c r="AH913" s="50">
        <v>13.313985840000004</v>
      </c>
      <c r="AI913" s="52">
        <v>8.180473837037038</v>
      </c>
      <c r="AJ913" s="49">
        <v>0</v>
      </c>
      <c r="AK913" s="50">
        <v>40.029305555555567</v>
      </c>
      <c r="AL913" s="50">
        <v>30.916666666666668</v>
      </c>
      <c r="AM913" s="50">
        <v>0</v>
      </c>
      <c r="AN913" s="50">
        <v>65.023049999999998</v>
      </c>
      <c r="AO913" s="50">
        <v>11.511627906976747</v>
      </c>
      <c r="AP913" s="50">
        <v>43.539500000000004</v>
      </c>
      <c r="AQ913" s="51">
        <v>16.341666666666669</v>
      </c>
      <c r="AR913" s="49">
        <v>20.891539999999999</v>
      </c>
      <c r="AS913" s="50">
        <v>2.7871621621621623</v>
      </c>
      <c r="AT913" s="50">
        <v>2.7761399999999998</v>
      </c>
      <c r="AU913" s="50">
        <v>6.0914000000000001</v>
      </c>
      <c r="AV913" s="50">
        <v>141.02379500000001</v>
      </c>
      <c r="AW913" s="50">
        <v>0</v>
      </c>
      <c r="AX913" s="50">
        <v>7.5260000000000016</v>
      </c>
      <c r="AY913" s="50">
        <v>72.137633333333326</v>
      </c>
      <c r="AZ913" s="51">
        <v>0</v>
      </c>
      <c r="BA913" s="49">
        <v>0</v>
      </c>
      <c r="BB913" s="49">
        <v>0</v>
      </c>
      <c r="BC913" s="50">
        <v>0</v>
      </c>
      <c r="BD913" s="50">
        <v>0</v>
      </c>
      <c r="BE913" s="51">
        <v>0</v>
      </c>
      <c r="BF913" s="38"/>
      <c r="BG913" s="38"/>
      <c r="BK913" s="38"/>
      <c r="BL913" s="38"/>
      <c r="BM913" s="38"/>
      <c r="BN913" s="38"/>
      <c r="BO913" s="38"/>
      <c r="BP913" s="38"/>
      <c r="BQ913" s="38"/>
      <c r="BR913" s="38"/>
      <c r="BS913" s="38"/>
      <c r="BT913" s="38"/>
      <c r="BU913" s="38"/>
      <c r="BY913" s="38"/>
      <c r="BZ913" s="38"/>
      <c r="CJ913" s="38"/>
    </row>
    <row r="914" spans="2:88" x14ac:dyDescent="0.25">
      <c r="B914" s="8">
        <v>912</v>
      </c>
      <c r="C914" s="9" t="s">
        <v>12530</v>
      </c>
      <c r="D914" s="9" t="s">
        <v>12578</v>
      </c>
      <c r="E914" s="49">
        <v>25.241106899999998</v>
      </c>
      <c r="F914" s="50">
        <v>14.854543200000002</v>
      </c>
      <c r="G914" s="50">
        <v>24.853619999999999</v>
      </c>
      <c r="H914" s="51">
        <v>0</v>
      </c>
      <c r="I914" s="50">
        <v>0</v>
      </c>
      <c r="J914" s="50">
        <v>0</v>
      </c>
      <c r="K914" s="50">
        <v>15.778587600000005</v>
      </c>
      <c r="L914" s="55">
        <v>14.487660000000002</v>
      </c>
      <c r="M914" s="49">
        <v>0</v>
      </c>
      <c r="N914" s="49">
        <v>2.7070817396444444</v>
      </c>
      <c r="O914" s="49">
        <v>2.6056919999999995</v>
      </c>
      <c r="P914" s="50">
        <v>0</v>
      </c>
      <c r="Q914" s="50">
        <v>0</v>
      </c>
      <c r="R914" s="50">
        <v>0</v>
      </c>
      <c r="S914" s="51">
        <v>0</v>
      </c>
      <c r="T914" s="50">
        <v>0</v>
      </c>
      <c r="U914" s="51">
        <v>17.482226666666673</v>
      </c>
      <c r="V914" s="51">
        <v>0</v>
      </c>
      <c r="W914" s="50">
        <v>0</v>
      </c>
      <c r="X914" s="49">
        <v>14.487660000000002</v>
      </c>
      <c r="Y914" s="51">
        <v>26.110344000000005</v>
      </c>
      <c r="Z914" s="52">
        <v>0</v>
      </c>
      <c r="AA914" s="52">
        <v>0</v>
      </c>
      <c r="AB914" s="52">
        <v>0</v>
      </c>
      <c r="AC914" s="54">
        <v>3</v>
      </c>
      <c r="AD914" s="54">
        <v>243.49766444444447</v>
      </c>
      <c r="AE914" s="50">
        <v>243.49766444444447</v>
      </c>
      <c r="AF914" s="50">
        <v>75.600000000000009</v>
      </c>
      <c r="AG914" s="55">
        <v>75.600000000000009</v>
      </c>
      <c r="AH914" s="50">
        <v>13.313985840000004</v>
      </c>
      <c r="AI914" s="52">
        <v>8.180473837037038</v>
      </c>
      <c r="AJ914" s="49">
        <v>0</v>
      </c>
      <c r="AK914" s="50">
        <v>48.035166666666676</v>
      </c>
      <c r="AL914" s="50">
        <v>37.1</v>
      </c>
      <c r="AM914" s="50">
        <v>0</v>
      </c>
      <c r="AN914" s="50">
        <v>78.027659999999997</v>
      </c>
      <c r="AO914" s="50">
        <v>13.813953488372096</v>
      </c>
      <c r="AP914" s="50">
        <v>52.247399999999999</v>
      </c>
      <c r="AQ914" s="51">
        <v>19.610000000000003</v>
      </c>
      <c r="AR914" s="49">
        <v>20.891539999999999</v>
      </c>
      <c r="AS914" s="50">
        <v>2.7871621621621623</v>
      </c>
      <c r="AT914" s="50">
        <v>2.7761399999999998</v>
      </c>
      <c r="AU914" s="50">
        <v>7.6142500000000011</v>
      </c>
      <c r="AV914" s="50">
        <v>165.01273250000003</v>
      </c>
      <c r="AW914" s="50">
        <v>0</v>
      </c>
      <c r="AX914" s="50">
        <v>7.5260000000000016</v>
      </c>
      <c r="AY914" s="50">
        <v>72.137633333333326</v>
      </c>
      <c r="AZ914" s="51">
        <v>0</v>
      </c>
      <c r="BA914" s="49">
        <v>0</v>
      </c>
      <c r="BB914" s="49">
        <v>0</v>
      </c>
      <c r="BC914" s="50">
        <v>0</v>
      </c>
      <c r="BD914" s="50">
        <v>0</v>
      </c>
      <c r="BE914" s="51">
        <v>0</v>
      </c>
      <c r="BF914" s="38"/>
      <c r="BG914" s="38"/>
      <c r="BK914" s="38"/>
      <c r="BL914" s="38"/>
      <c r="BM914" s="38"/>
      <c r="BN914" s="38"/>
      <c r="BO914" s="38"/>
      <c r="BP914" s="38"/>
      <c r="BQ914" s="38"/>
      <c r="BR914" s="38"/>
      <c r="BS914" s="38"/>
      <c r="BT914" s="38"/>
      <c r="BU914" s="38"/>
      <c r="BY914" s="38"/>
      <c r="BZ914" s="38"/>
      <c r="CJ914" s="38"/>
    </row>
    <row r="915" spans="2:88" x14ac:dyDescent="0.25">
      <c r="B915" s="8">
        <v>913</v>
      </c>
      <c r="C915" s="9" t="s">
        <v>12530</v>
      </c>
      <c r="D915" s="9" t="s">
        <v>12579</v>
      </c>
      <c r="E915" s="49">
        <v>4.2068511500000003</v>
      </c>
      <c r="F915" s="50">
        <v>2.4757572000000003</v>
      </c>
      <c r="G915" s="50">
        <v>4.1422699999999999</v>
      </c>
      <c r="H915" s="51">
        <v>0</v>
      </c>
      <c r="I915" s="50">
        <v>0</v>
      </c>
      <c r="J915" s="50">
        <v>0</v>
      </c>
      <c r="K915" s="50">
        <v>2.629764600000001</v>
      </c>
      <c r="L915" s="55">
        <v>4.8292200000000003</v>
      </c>
      <c r="M915" s="49">
        <v>0</v>
      </c>
      <c r="N915" s="49">
        <v>1.6793607249066667</v>
      </c>
      <c r="O915" s="49">
        <v>0.86856399999999989</v>
      </c>
      <c r="P915" s="50">
        <v>0</v>
      </c>
      <c r="Q915" s="50">
        <v>0</v>
      </c>
      <c r="R915" s="50">
        <v>0</v>
      </c>
      <c r="S915" s="51">
        <v>0</v>
      </c>
      <c r="T915" s="50">
        <v>0</v>
      </c>
      <c r="U915" s="51">
        <v>6.4889666666666672</v>
      </c>
      <c r="V915" s="51">
        <v>0</v>
      </c>
      <c r="W915" s="50">
        <v>0</v>
      </c>
      <c r="X915" s="49">
        <v>4.8292200000000003</v>
      </c>
      <c r="Y915" s="51">
        <v>8.7034480000000016</v>
      </c>
      <c r="Z915" s="52">
        <v>0</v>
      </c>
      <c r="AA915" s="52">
        <v>0</v>
      </c>
      <c r="AB915" s="52">
        <v>0</v>
      </c>
      <c r="AC915" s="54">
        <v>3</v>
      </c>
      <c r="AD915" s="54">
        <v>15.413244074074075</v>
      </c>
      <c r="AE915" s="50">
        <v>15.413244074074075</v>
      </c>
      <c r="AF915" s="50">
        <v>14.100000000000001</v>
      </c>
      <c r="AG915" s="55">
        <v>14.100000000000001</v>
      </c>
      <c r="AH915" s="50">
        <v>4.4379952800000009</v>
      </c>
      <c r="AI915" s="52">
        <v>2.7468274666666663</v>
      </c>
      <c r="AJ915" s="49">
        <v>0</v>
      </c>
      <c r="AK915" s="50">
        <v>7.7147388888888901</v>
      </c>
      <c r="AL915" s="50">
        <v>6.695666666666666</v>
      </c>
      <c r="AM915" s="50">
        <v>8.4699999999999989</v>
      </c>
      <c r="AN915" s="50">
        <v>0</v>
      </c>
      <c r="AO915" s="50">
        <v>0</v>
      </c>
      <c r="AP915" s="50">
        <v>0</v>
      </c>
      <c r="AQ915" s="51">
        <v>0</v>
      </c>
      <c r="AR915" s="49">
        <v>6.963846666666667</v>
      </c>
      <c r="AS915" s="50">
        <v>2.7871621621621623</v>
      </c>
      <c r="AT915" s="50">
        <v>0.92537999999999998</v>
      </c>
      <c r="AU915" s="50">
        <v>1.52285</v>
      </c>
      <c r="AV915" s="50">
        <v>38.29084816666667</v>
      </c>
      <c r="AW915" s="50">
        <v>0</v>
      </c>
      <c r="AX915" s="50">
        <v>2.508666666666667</v>
      </c>
      <c r="AY915" s="50">
        <v>18.113280000000007</v>
      </c>
      <c r="AZ915" s="51">
        <v>0</v>
      </c>
      <c r="BA915" s="49">
        <v>0</v>
      </c>
      <c r="BB915" s="49">
        <v>0</v>
      </c>
      <c r="BC915" s="50">
        <v>0</v>
      </c>
      <c r="BD915" s="50">
        <v>0</v>
      </c>
      <c r="BE915" s="51">
        <v>0</v>
      </c>
      <c r="BF915" s="38"/>
      <c r="BG915" s="38"/>
      <c r="BK915" s="38"/>
      <c r="BL915" s="38"/>
      <c r="BM915" s="38"/>
      <c r="BN915" s="38"/>
      <c r="BO915" s="38"/>
      <c r="BP915" s="38"/>
      <c r="BQ915" s="38"/>
      <c r="BR915" s="38"/>
      <c r="BS915" s="38"/>
      <c r="BT915" s="38"/>
      <c r="BU915" s="38"/>
      <c r="BY915" s="38"/>
      <c r="BZ915" s="38"/>
      <c r="CJ915" s="38"/>
    </row>
    <row r="916" spans="2:88" x14ac:dyDescent="0.25">
      <c r="B916" s="8">
        <v>914</v>
      </c>
      <c r="C916" s="9" t="s">
        <v>12530</v>
      </c>
      <c r="D916" s="9" t="s">
        <v>12580</v>
      </c>
      <c r="E916" s="49">
        <v>5.6091348666666665</v>
      </c>
      <c r="F916" s="50">
        <v>3.3010096000000004</v>
      </c>
      <c r="G916" s="50">
        <v>5.5230266666666665</v>
      </c>
      <c r="H916" s="51">
        <v>0</v>
      </c>
      <c r="I916" s="50">
        <v>0</v>
      </c>
      <c r="J916" s="50">
        <v>0</v>
      </c>
      <c r="K916" s="50">
        <v>3.5063528000000015</v>
      </c>
      <c r="L916" s="55">
        <v>4.8292200000000003</v>
      </c>
      <c r="M916" s="49">
        <v>0</v>
      </c>
      <c r="N916" s="49">
        <v>1.6793607249066667</v>
      </c>
      <c r="O916" s="49">
        <v>0.86856399999999989</v>
      </c>
      <c r="P916" s="50">
        <v>0</v>
      </c>
      <c r="Q916" s="50">
        <v>0</v>
      </c>
      <c r="R916" s="50">
        <v>0</v>
      </c>
      <c r="S916" s="51">
        <v>0</v>
      </c>
      <c r="T916" s="50">
        <v>0</v>
      </c>
      <c r="U916" s="51">
        <v>6.4889666666666672</v>
      </c>
      <c r="V916" s="51">
        <v>0</v>
      </c>
      <c r="W916" s="50">
        <v>0</v>
      </c>
      <c r="X916" s="49">
        <v>4.8292200000000003</v>
      </c>
      <c r="Y916" s="51">
        <v>8.7034480000000016</v>
      </c>
      <c r="Z916" s="52">
        <v>0</v>
      </c>
      <c r="AA916" s="52">
        <v>0</v>
      </c>
      <c r="AB916" s="52">
        <v>0</v>
      </c>
      <c r="AC916" s="54">
        <v>3</v>
      </c>
      <c r="AD916" s="54">
        <v>20.550992098765434</v>
      </c>
      <c r="AE916" s="50">
        <v>20.550992098765434</v>
      </c>
      <c r="AF916" s="50">
        <v>18.8</v>
      </c>
      <c r="AG916" s="55">
        <v>18.8</v>
      </c>
      <c r="AH916" s="50">
        <v>4.4379952800000009</v>
      </c>
      <c r="AI916" s="52">
        <v>2.7468274666666663</v>
      </c>
      <c r="AJ916" s="49">
        <v>0</v>
      </c>
      <c r="AK916" s="50">
        <v>10.28631851851852</v>
      </c>
      <c r="AL916" s="50">
        <v>8.9275555555555552</v>
      </c>
      <c r="AM916" s="50">
        <v>11.293333333333333</v>
      </c>
      <c r="AN916" s="50">
        <v>0</v>
      </c>
      <c r="AO916" s="50">
        <v>0</v>
      </c>
      <c r="AP916" s="50">
        <v>0</v>
      </c>
      <c r="AQ916" s="51">
        <v>0</v>
      </c>
      <c r="AR916" s="49">
        <v>6.963846666666667</v>
      </c>
      <c r="AS916" s="50">
        <v>2.7871621621621623</v>
      </c>
      <c r="AT916" s="50">
        <v>0.92537999999999998</v>
      </c>
      <c r="AU916" s="50">
        <v>2.0304666666666669</v>
      </c>
      <c r="AV916" s="50">
        <v>46.22899677777778</v>
      </c>
      <c r="AW916" s="50">
        <v>0</v>
      </c>
      <c r="AX916" s="50">
        <v>2.508666666666667</v>
      </c>
      <c r="AY916" s="50">
        <v>18.113280000000007</v>
      </c>
      <c r="AZ916" s="51">
        <v>0</v>
      </c>
      <c r="BA916" s="49">
        <v>0</v>
      </c>
      <c r="BB916" s="49">
        <v>0</v>
      </c>
      <c r="BC916" s="50">
        <v>0</v>
      </c>
      <c r="BD916" s="50">
        <v>0</v>
      </c>
      <c r="BE916" s="51">
        <v>0</v>
      </c>
      <c r="BF916" s="38"/>
      <c r="BG916" s="38"/>
      <c r="BK916" s="38"/>
      <c r="BL916" s="38"/>
      <c r="BM916" s="38"/>
      <c r="BN916" s="38"/>
      <c r="BO916" s="38"/>
      <c r="BP916" s="38"/>
      <c r="BQ916" s="38"/>
      <c r="BR916" s="38"/>
      <c r="BS916" s="38"/>
      <c r="BT916" s="38"/>
      <c r="BU916" s="38"/>
      <c r="BY916" s="38"/>
      <c r="BZ916" s="38"/>
      <c r="CJ916" s="38"/>
    </row>
    <row r="917" spans="2:88" x14ac:dyDescent="0.25">
      <c r="B917" s="8">
        <v>915</v>
      </c>
      <c r="C917" s="9" t="s">
        <v>12530</v>
      </c>
      <c r="D917" s="9" t="s">
        <v>12581</v>
      </c>
      <c r="E917" s="49">
        <v>7.0114185833333327</v>
      </c>
      <c r="F917" s="50">
        <v>4.1262620000000005</v>
      </c>
      <c r="G917" s="50">
        <v>6.9037833333333332</v>
      </c>
      <c r="H917" s="51">
        <v>0</v>
      </c>
      <c r="I917" s="50">
        <v>0</v>
      </c>
      <c r="J917" s="50">
        <v>0</v>
      </c>
      <c r="K917" s="50">
        <v>4.3829410000000015</v>
      </c>
      <c r="L917" s="55">
        <v>4.8292200000000003</v>
      </c>
      <c r="M917" s="49">
        <v>0</v>
      </c>
      <c r="N917" s="49">
        <v>1.6793607249066667</v>
      </c>
      <c r="O917" s="49">
        <v>0.86856399999999989</v>
      </c>
      <c r="P917" s="50">
        <v>0</v>
      </c>
      <c r="Q917" s="50">
        <v>0</v>
      </c>
      <c r="R917" s="50">
        <v>0</v>
      </c>
      <c r="S917" s="51">
        <v>0</v>
      </c>
      <c r="T917" s="50">
        <v>0</v>
      </c>
      <c r="U917" s="51">
        <v>6.4889666666666672</v>
      </c>
      <c r="V917" s="51">
        <v>0</v>
      </c>
      <c r="W917" s="50">
        <v>0</v>
      </c>
      <c r="X917" s="49">
        <v>4.8292200000000003</v>
      </c>
      <c r="Y917" s="51">
        <v>8.7034480000000016</v>
      </c>
      <c r="Z917" s="52">
        <v>0</v>
      </c>
      <c r="AA917" s="52">
        <v>0</v>
      </c>
      <c r="AB917" s="52">
        <v>0</v>
      </c>
      <c r="AC917" s="54">
        <v>3</v>
      </c>
      <c r="AD917" s="54">
        <v>25.688740123456792</v>
      </c>
      <c r="AE917" s="50">
        <v>25.688740123456792</v>
      </c>
      <c r="AF917" s="50">
        <v>23.5</v>
      </c>
      <c r="AG917" s="55">
        <v>23.5</v>
      </c>
      <c r="AH917" s="50">
        <v>4.4379952800000009</v>
      </c>
      <c r="AI917" s="52">
        <v>2.7468274666666663</v>
      </c>
      <c r="AJ917" s="49">
        <v>0</v>
      </c>
      <c r="AK917" s="50">
        <v>12.85789814814815</v>
      </c>
      <c r="AL917" s="50">
        <v>11.159444444444444</v>
      </c>
      <c r="AM917" s="50">
        <v>14.116666666666667</v>
      </c>
      <c r="AN917" s="50">
        <v>0</v>
      </c>
      <c r="AO917" s="50">
        <v>0</v>
      </c>
      <c r="AP917" s="50">
        <v>0</v>
      </c>
      <c r="AQ917" s="51">
        <v>0</v>
      </c>
      <c r="AR917" s="49">
        <v>6.963846666666667</v>
      </c>
      <c r="AS917" s="50">
        <v>2.7871621621621623</v>
      </c>
      <c r="AT917" s="50">
        <v>0.92537999999999998</v>
      </c>
      <c r="AU917" s="50">
        <v>2.0304666666666669</v>
      </c>
      <c r="AV917" s="50">
        <v>46.22899677777778</v>
      </c>
      <c r="AW917" s="50">
        <v>0</v>
      </c>
      <c r="AX917" s="50">
        <v>2.508666666666667</v>
      </c>
      <c r="AY917" s="50">
        <v>18.113280000000007</v>
      </c>
      <c r="AZ917" s="51">
        <v>0</v>
      </c>
      <c r="BA917" s="49">
        <v>0</v>
      </c>
      <c r="BB917" s="49">
        <v>0</v>
      </c>
      <c r="BC917" s="50">
        <v>0</v>
      </c>
      <c r="BD917" s="50">
        <v>0</v>
      </c>
      <c r="BE917" s="51">
        <v>0</v>
      </c>
      <c r="BF917" s="38"/>
      <c r="BG917" s="38"/>
      <c r="BK917" s="38"/>
      <c r="BL917" s="38"/>
      <c r="BM917" s="38"/>
      <c r="BN917" s="38"/>
      <c r="BO917" s="38"/>
      <c r="BP917" s="38"/>
      <c r="BQ917" s="38"/>
      <c r="BR917" s="38"/>
      <c r="BS917" s="38"/>
      <c r="BT917" s="38"/>
      <c r="BU917" s="38"/>
      <c r="BY917" s="38"/>
      <c r="BZ917" s="38"/>
      <c r="CJ917" s="38"/>
    </row>
    <row r="918" spans="2:88" x14ac:dyDescent="0.25">
      <c r="B918" s="8">
        <v>916</v>
      </c>
      <c r="C918" s="9" t="s">
        <v>12530</v>
      </c>
      <c r="D918" s="9" t="s">
        <v>12582</v>
      </c>
      <c r="E918" s="49">
        <v>8.4137023000000006</v>
      </c>
      <c r="F918" s="50">
        <v>4.9515144000000006</v>
      </c>
      <c r="G918" s="50">
        <v>8.2845399999999998</v>
      </c>
      <c r="H918" s="51">
        <v>0</v>
      </c>
      <c r="I918" s="50">
        <v>0</v>
      </c>
      <c r="J918" s="50">
        <v>0</v>
      </c>
      <c r="K918" s="50">
        <v>5.259529200000002</v>
      </c>
      <c r="L918" s="55">
        <v>4.8292200000000003</v>
      </c>
      <c r="M918" s="49">
        <v>0</v>
      </c>
      <c r="N918" s="49">
        <v>1.6793607249066667</v>
      </c>
      <c r="O918" s="49">
        <v>0.86856399999999989</v>
      </c>
      <c r="P918" s="50">
        <v>0</v>
      </c>
      <c r="Q918" s="50">
        <v>0</v>
      </c>
      <c r="R918" s="50">
        <v>0</v>
      </c>
      <c r="S918" s="51">
        <v>0</v>
      </c>
      <c r="T918" s="50">
        <v>0</v>
      </c>
      <c r="U918" s="51">
        <v>6.4889666666666672</v>
      </c>
      <c r="V918" s="51">
        <v>0</v>
      </c>
      <c r="W918" s="50">
        <v>0</v>
      </c>
      <c r="X918" s="49">
        <v>4.8292200000000003</v>
      </c>
      <c r="Y918" s="51">
        <v>8.7034480000000016</v>
      </c>
      <c r="Z918" s="52">
        <v>0</v>
      </c>
      <c r="AA918" s="52">
        <v>0</v>
      </c>
      <c r="AB918" s="52">
        <v>0</v>
      </c>
      <c r="AC918" s="54">
        <v>3</v>
      </c>
      <c r="AD918" s="54">
        <v>30.826488148148151</v>
      </c>
      <c r="AE918" s="50">
        <v>30.826488148148151</v>
      </c>
      <c r="AF918" s="50">
        <v>28.200000000000003</v>
      </c>
      <c r="AG918" s="55">
        <v>28.200000000000003</v>
      </c>
      <c r="AH918" s="50">
        <v>4.4379952800000009</v>
      </c>
      <c r="AI918" s="52">
        <v>2.7468274666666663</v>
      </c>
      <c r="AJ918" s="49">
        <v>0</v>
      </c>
      <c r="AK918" s="50">
        <v>15.42947777777778</v>
      </c>
      <c r="AL918" s="50">
        <v>13.391333333333332</v>
      </c>
      <c r="AM918" s="50">
        <v>16.939999999999998</v>
      </c>
      <c r="AN918" s="50">
        <v>0</v>
      </c>
      <c r="AO918" s="50">
        <v>0</v>
      </c>
      <c r="AP918" s="50">
        <v>0</v>
      </c>
      <c r="AQ918" s="51">
        <v>0</v>
      </c>
      <c r="AR918" s="49">
        <v>6.963846666666667</v>
      </c>
      <c r="AS918" s="50">
        <v>2.7871621621621623</v>
      </c>
      <c r="AT918" s="50">
        <v>0.92537999999999998</v>
      </c>
      <c r="AU918" s="50">
        <v>2.5380833333333337</v>
      </c>
      <c r="AV918" s="50">
        <v>54.167145388888891</v>
      </c>
      <c r="AW918" s="50">
        <v>0</v>
      </c>
      <c r="AX918" s="50">
        <v>2.508666666666667</v>
      </c>
      <c r="AY918" s="50">
        <v>18.113280000000007</v>
      </c>
      <c r="AZ918" s="51">
        <v>0</v>
      </c>
      <c r="BA918" s="49">
        <v>0</v>
      </c>
      <c r="BB918" s="49">
        <v>0</v>
      </c>
      <c r="BC918" s="50">
        <v>0</v>
      </c>
      <c r="BD918" s="50">
        <v>0</v>
      </c>
      <c r="BE918" s="51">
        <v>0</v>
      </c>
      <c r="BF918" s="38"/>
      <c r="BG918" s="38"/>
      <c r="BK918" s="38"/>
      <c r="BL918" s="38"/>
      <c r="BM918" s="38"/>
      <c r="BN918" s="38"/>
      <c r="BO918" s="38"/>
      <c r="BP918" s="38"/>
      <c r="BQ918" s="38"/>
      <c r="BR918" s="38"/>
      <c r="BS918" s="38"/>
      <c r="BT918" s="38"/>
      <c r="BU918" s="38"/>
      <c r="BY918" s="38"/>
      <c r="BZ918" s="38"/>
      <c r="CJ918" s="38"/>
    </row>
    <row r="919" spans="2:88" x14ac:dyDescent="0.25">
      <c r="B919" s="8">
        <v>917</v>
      </c>
      <c r="C919" s="9" t="s">
        <v>12530</v>
      </c>
      <c r="D919" s="9" t="s">
        <v>12583</v>
      </c>
      <c r="E919" s="49">
        <v>8.4137023000000006</v>
      </c>
      <c r="F919" s="50">
        <v>4.9515144000000006</v>
      </c>
      <c r="G919" s="50">
        <v>8.2845399999999998</v>
      </c>
      <c r="H919" s="51">
        <v>0</v>
      </c>
      <c r="I919" s="50">
        <v>0</v>
      </c>
      <c r="J919" s="50">
        <v>0</v>
      </c>
      <c r="K919" s="50">
        <v>5.259529200000002</v>
      </c>
      <c r="L919" s="55">
        <v>9.6584400000000006</v>
      </c>
      <c r="M919" s="49">
        <v>0</v>
      </c>
      <c r="N919" s="49">
        <v>2.1412299881066668</v>
      </c>
      <c r="O919" s="49">
        <v>1.7371279999999998</v>
      </c>
      <c r="P919" s="50">
        <v>0</v>
      </c>
      <c r="Q919" s="50">
        <v>0</v>
      </c>
      <c r="R919" s="50">
        <v>0</v>
      </c>
      <c r="S919" s="51">
        <v>0</v>
      </c>
      <c r="T919" s="50">
        <v>0</v>
      </c>
      <c r="U919" s="51">
        <v>16.348733333333335</v>
      </c>
      <c r="V919" s="51">
        <v>0</v>
      </c>
      <c r="W919" s="50">
        <v>0</v>
      </c>
      <c r="X919" s="49">
        <v>9.6584400000000006</v>
      </c>
      <c r="Y919" s="51">
        <v>17.406896000000003</v>
      </c>
      <c r="Z919" s="52">
        <v>0</v>
      </c>
      <c r="AA919" s="52">
        <v>0</v>
      </c>
      <c r="AB919" s="52">
        <v>0</v>
      </c>
      <c r="AC919" s="54">
        <v>3</v>
      </c>
      <c r="AD919" s="54">
        <v>30.826488148148151</v>
      </c>
      <c r="AE919" s="50">
        <v>30.826488148148151</v>
      </c>
      <c r="AF919" s="50">
        <v>28.200000000000003</v>
      </c>
      <c r="AG919" s="55">
        <v>28.200000000000003</v>
      </c>
      <c r="AH919" s="50">
        <v>8.8759905600000018</v>
      </c>
      <c r="AI919" s="52">
        <v>5.4636506518518519</v>
      </c>
      <c r="AJ919" s="49">
        <v>0</v>
      </c>
      <c r="AK919" s="50">
        <v>15.42947777777778</v>
      </c>
      <c r="AL919" s="50">
        <v>13.391333333333332</v>
      </c>
      <c r="AM919" s="50">
        <v>16.939999999999998</v>
      </c>
      <c r="AN919" s="50">
        <v>0</v>
      </c>
      <c r="AO919" s="50">
        <v>0</v>
      </c>
      <c r="AP919" s="50">
        <v>0</v>
      </c>
      <c r="AQ919" s="51">
        <v>0</v>
      </c>
      <c r="AR919" s="49">
        <v>13.927693333333334</v>
      </c>
      <c r="AS919" s="50">
        <v>2.7871621621621623</v>
      </c>
      <c r="AT919" s="50">
        <v>1.85076</v>
      </c>
      <c r="AU919" s="50">
        <v>3.0457000000000001</v>
      </c>
      <c r="AV919" s="50">
        <v>76.58169633333334</v>
      </c>
      <c r="AW919" s="50">
        <v>0</v>
      </c>
      <c r="AX919" s="50">
        <v>5.0173333333333341</v>
      </c>
      <c r="AY919" s="50">
        <v>46.567216666666674</v>
      </c>
      <c r="AZ919" s="51">
        <v>0</v>
      </c>
      <c r="BA919" s="49">
        <v>0</v>
      </c>
      <c r="BB919" s="49">
        <v>0</v>
      </c>
      <c r="BC919" s="50">
        <v>0</v>
      </c>
      <c r="BD919" s="50">
        <v>0</v>
      </c>
      <c r="BE919" s="51">
        <v>0</v>
      </c>
      <c r="BF919" s="38"/>
      <c r="BG919" s="38"/>
      <c r="BK919" s="38"/>
      <c r="BL919" s="38"/>
      <c r="BM919" s="38"/>
      <c r="BN919" s="38"/>
      <c r="BO919" s="38"/>
      <c r="BP919" s="38"/>
      <c r="BQ919" s="38"/>
      <c r="BR919" s="38"/>
      <c r="BS919" s="38"/>
      <c r="BT919" s="38"/>
      <c r="BU919" s="38"/>
      <c r="BY919" s="38"/>
      <c r="BZ919" s="38"/>
      <c r="CJ919" s="38"/>
    </row>
    <row r="920" spans="2:88" x14ac:dyDescent="0.25">
      <c r="B920" s="8">
        <v>918</v>
      </c>
      <c r="C920" s="9" t="s">
        <v>12530</v>
      </c>
      <c r="D920" s="9" t="s">
        <v>12584</v>
      </c>
      <c r="E920" s="49">
        <v>11.218269733333333</v>
      </c>
      <c r="F920" s="50">
        <v>6.6020192000000009</v>
      </c>
      <c r="G920" s="50">
        <v>11.046053333333333</v>
      </c>
      <c r="H920" s="51">
        <v>0</v>
      </c>
      <c r="I920" s="50">
        <v>0</v>
      </c>
      <c r="J920" s="50">
        <v>0</v>
      </c>
      <c r="K920" s="50">
        <v>7.012705600000003</v>
      </c>
      <c r="L920" s="55">
        <v>9.6584400000000006</v>
      </c>
      <c r="M920" s="49">
        <v>0</v>
      </c>
      <c r="N920" s="49">
        <v>2.1412299881066668</v>
      </c>
      <c r="O920" s="49">
        <v>1.7371279999999998</v>
      </c>
      <c r="P920" s="50">
        <v>0</v>
      </c>
      <c r="Q920" s="50">
        <v>0</v>
      </c>
      <c r="R920" s="50">
        <v>0</v>
      </c>
      <c r="S920" s="51">
        <v>0</v>
      </c>
      <c r="T920" s="50">
        <v>0</v>
      </c>
      <c r="U920" s="51">
        <v>16.348733333333335</v>
      </c>
      <c r="V920" s="51">
        <v>0</v>
      </c>
      <c r="W920" s="50">
        <v>0</v>
      </c>
      <c r="X920" s="49">
        <v>9.6584400000000006</v>
      </c>
      <c r="Y920" s="51">
        <v>17.406896000000003</v>
      </c>
      <c r="Z920" s="52">
        <v>0</v>
      </c>
      <c r="AA920" s="52">
        <v>0</v>
      </c>
      <c r="AB920" s="52">
        <v>0</v>
      </c>
      <c r="AC920" s="54">
        <v>3</v>
      </c>
      <c r="AD920" s="54">
        <v>41.101984197530868</v>
      </c>
      <c r="AE920" s="50">
        <v>41.101984197530868</v>
      </c>
      <c r="AF920" s="50">
        <v>37.6</v>
      </c>
      <c r="AG920" s="55">
        <v>37.6</v>
      </c>
      <c r="AH920" s="50">
        <v>8.8759905600000018</v>
      </c>
      <c r="AI920" s="52">
        <v>5.4636506518518519</v>
      </c>
      <c r="AJ920" s="49">
        <v>0</v>
      </c>
      <c r="AK920" s="50">
        <v>20.57263703703704</v>
      </c>
      <c r="AL920" s="50">
        <v>17.85511111111111</v>
      </c>
      <c r="AM920" s="50">
        <v>22.586666666666666</v>
      </c>
      <c r="AN920" s="50">
        <v>0</v>
      </c>
      <c r="AO920" s="50">
        <v>0</v>
      </c>
      <c r="AP920" s="50">
        <v>0</v>
      </c>
      <c r="AQ920" s="51">
        <v>0</v>
      </c>
      <c r="AR920" s="49">
        <v>13.927693333333334</v>
      </c>
      <c r="AS920" s="50">
        <v>2.7871621621621623</v>
      </c>
      <c r="AT920" s="50">
        <v>1.85076</v>
      </c>
      <c r="AU920" s="50">
        <v>4.0609333333333337</v>
      </c>
      <c r="AV920" s="50">
        <v>92.457993555555561</v>
      </c>
      <c r="AW920" s="50">
        <v>0</v>
      </c>
      <c r="AX920" s="50">
        <v>5.0173333333333341</v>
      </c>
      <c r="AY920" s="50">
        <v>46.567216666666674</v>
      </c>
      <c r="AZ920" s="51">
        <v>0</v>
      </c>
      <c r="BA920" s="49">
        <v>0</v>
      </c>
      <c r="BB920" s="49">
        <v>0</v>
      </c>
      <c r="BC920" s="50">
        <v>0</v>
      </c>
      <c r="BD920" s="50">
        <v>0</v>
      </c>
      <c r="BE920" s="51">
        <v>0</v>
      </c>
      <c r="BF920" s="38"/>
      <c r="BG920" s="38"/>
      <c r="BK920" s="38"/>
      <c r="BL920" s="38"/>
      <c r="BM920" s="38"/>
      <c r="BN920" s="38"/>
      <c r="BO920" s="38"/>
      <c r="BP920" s="38"/>
      <c r="BQ920" s="38"/>
      <c r="BR920" s="38"/>
      <c r="BS920" s="38"/>
      <c r="BT920" s="38"/>
      <c r="BU920" s="38"/>
      <c r="BY920" s="38"/>
      <c r="BZ920" s="38"/>
      <c r="CJ920" s="38"/>
    </row>
    <row r="921" spans="2:88" x14ac:dyDescent="0.25">
      <c r="B921" s="8">
        <v>919</v>
      </c>
      <c r="C921" s="9" t="s">
        <v>12530</v>
      </c>
      <c r="D921" s="9" t="s">
        <v>12585</v>
      </c>
      <c r="E921" s="49">
        <v>14.022837166666665</v>
      </c>
      <c r="F921" s="50">
        <v>8.2525240000000011</v>
      </c>
      <c r="G921" s="50">
        <v>13.807566666666666</v>
      </c>
      <c r="H921" s="51">
        <v>0</v>
      </c>
      <c r="I921" s="50">
        <v>0</v>
      </c>
      <c r="J921" s="50">
        <v>0</v>
      </c>
      <c r="K921" s="50">
        <v>8.7658820000000031</v>
      </c>
      <c r="L921" s="55">
        <v>9.6584400000000006</v>
      </c>
      <c r="M921" s="49">
        <v>0</v>
      </c>
      <c r="N921" s="49">
        <v>2.1412299881066668</v>
      </c>
      <c r="O921" s="49">
        <v>1.7371279999999998</v>
      </c>
      <c r="P921" s="50">
        <v>0</v>
      </c>
      <c r="Q921" s="50">
        <v>0</v>
      </c>
      <c r="R921" s="50">
        <v>0</v>
      </c>
      <c r="S921" s="51">
        <v>0</v>
      </c>
      <c r="T921" s="50">
        <v>0</v>
      </c>
      <c r="U921" s="51">
        <v>16.348733333333335</v>
      </c>
      <c r="V921" s="51">
        <v>0</v>
      </c>
      <c r="W921" s="50">
        <v>0</v>
      </c>
      <c r="X921" s="49">
        <v>9.6584400000000006</v>
      </c>
      <c r="Y921" s="51">
        <v>17.406896000000003</v>
      </c>
      <c r="Z921" s="52">
        <v>0</v>
      </c>
      <c r="AA921" s="52">
        <v>0</v>
      </c>
      <c r="AB921" s="52">
        <v>0</v>
      </c>
      <c r="AC921" s="54">
        <v>3</v>
      </c>
      <c r="AD921" s="54">
        <v>51.377480246913585</v>
      </c>
      <c r="AE921" s="50">
        <v>51.377480246913585</v>
      </c>
      <c r="AF921" s="50">
        <v>47</v>
      </c>
      <c r="AG921" s="55">
        <v>47</v>
      </c>
      <c r="AH921" s="50">
        <v>8.8759905600000018</v>
      </c>
      <c r="AI921" s="52">
        <v>5.4636506518518519</v>
      </c>
      <c r="AJ921" s="49">
        <v>0</v>
      </c>
      <c r="AK921" s="50">
        <v>25.7157962962963</v>
      </c>
      <c r="AL921" s="50">
        <v>22.318888888888889</v>
      </c>
      <c r="AM921" s="50">
        <v>28.233333333333334</v>
      </c>
      <c r="AN921" s="50">
        <v>0</v>
      </c>
      <c r="AO921" s="50">
        <v>0</v>
      </c>
      <c r="AP921" s="50">
        <v>0</v>
      </c>
      <c r="AQ921" s="51">
        <v>0</v>
      </c>
      <c r="AR921" s="49">
        <v>13.927693333333334</v>
      </c>
      <c r="AS921" s="50">
        <v>2.7871621621621623</v>
      </c>
      <c r="AT921" s="50">
        <v>1.85076</v>
      </c>
      <c r="AU921" s="50">
        <v>4.0609333333333337</v>
      </c>
      <c r="AV921" s="50">
        <v>92.457993555555561</v>
      </c>
      <c r="AW921" s="50">
        <v>0</v>
      </c>
      <c r="AX921" s="50">
        <v>5.0173333333333341</v>
      </c>
      <c r="AY921" s="50">
        <v>46.567216666666674</v>
      </c>
      <c r="AZ921" s="51">
        <v>0</v>
      </c>
      <c r="BA921" s="49">
        <v>0</v>
      </c>
      <c r="BB921" s="49">
        <v>0</v>
      </c>
      <c r="BC921" s="50">
        <v>0</v>
      </c>
      <c r="BD921" s="50">
        <v>0</v>
      </c>
      <c r="BE921" s="51">
        <v>0</v>
      </c>
      <c r="BF921" s="38"/>
      <c r="BG921" s="38"/>
      <c r="BK921" s="38"/>
      <c r="BL921" s="38"/>
      <c r="BM921" s="38"/>
      <c r="BN921" s="38"/>
      <c r="BO921" s="38"/>
      <c r="BP921" s="38"/>
      <c r="BQ921" s="38"/>
      <c r="BR921" s="38"/>
      <c r="BS921" s="38"/>
      <c r="BT921" s="38"/>
      <c r="BU921" s="38"/>
      <c r="BY921" s="38"/>
      <c r="BZ921" s="38"/>
      <c r="CJ921" s="38"/>
    </row>
    <row r="922" spans="2:88" x14ac:dyDescent="0.25">
      <c r="B922" s="8">
        <v>920</v>
      </c>
      <c r="C922" s="9" t="s">
        <v>12530</v>
      </c>
      <c r="D922" s="9" t="s">
        <v>12586</v>
      </c>
      <c r="E922" s="49">
        <v>16.827404600000001</v>
      </c>
      <c r="F922" s="50">
        <v>9.9030288000000013</v>
      </c>
      <c r="G922" s="50">
        <v>16.56908</v>
      </c>
      <c r="H922" s="51">
        <v>0</v>
      </c>
      <c r="I922" s="50">
        <v>0</v>
      </c>
      <c r="J922" s="50">
        <v>0</v>
      </c>
      <c r="K922" s="50">
        <v>10.519058400000004</v>
      </c>
      <c r="L922" s="55">
        <v>9.6584400000000006</v>
      </c>
      <c r="M922" s="49">
        <v>0</v>
      </c>
      <c r="N922" s="49">
        <v>2.1412299881066668</v>
      </c>
      <c r="O922" s="49">
        <v>1.7371279999999998</v>
      </c>
      <c r="P922" s="50">
        <v>0</v>
      </c>
      <c r="Q922" s="50">
        <v>0</v>
      </c>
      <c r="R922" s="50">
        <v>0</v>
      </c>
      <c r="S922" s="51">
        <v>0</v>
      </c>
      <c r="T922" s="50">
        <v>0</v>
      </c>
      <c r="U922" s="51">
        <v>16.348733333333335</v>
      </c>
      <c r="V922" s="51">
        <v>0</v>
      </c>
      <c r="W922" s="50">
        <v>0</v>
      </c>
      <c r="X922" s="49">
        <v>9.6584400000000006</v>
      </c>
      <c r="Y922" s="51">
        <v>17.406896000000003</v>
      </c>
      <c r="Z922" s="52">
        <v>0</v>
      </c>
      <c r="AA922" s="52">
        <v>0</v>
      </c>
      <c r="AB922" s="52">
        <v>0</v>
      </c>
      <c r="AC922" s="54">
        <v>3</v>
      </c>
      <c r="AD922" s="54">
        <v>61.652976296296302</v>
      </c>
      <c r="AE922" s="50">
        <v>61.652976296296302</v>
      </c>
      <c r="AF922" s="50">
        <v>56.400000000000006</v>
      </c>
      <c r="AG922" s="55">
        <v>56.400000000000006</v>
      </c>
      <c r="AH922" s="50">
        <v>8.8759905600000018</v>
      </c>
      <c r="AI922" s="52">
        <v>5.4636506518518519</v>
      </c>
      <c r="AJ922" s="49">
        <v>0</v>
      </c>
      <c r="AK922" s="50">
        <v>30.858955555555561</v>
      </c>
      <c r="AL922" s="50">
        <v>26.782666666666664</v>
      </c>
      <c r="AM922" s="50">
        <v>33.879999999999995</v>
      </c>
      <c r="AN922" s="50">
        <v>0</v>
      </c>
      <c r="AO922" s="50">
        <v>0</v>
      </c>
      <c r="AP922" s="50">
        <v>0</v>
      </c>
      <c r="AQ922" s="51">
        <v>0</v>
      </c>
      <c r="AR922" s="49">
        <v>13.927693333333334</v>
      </c>
      <c r="AS922" s="50">
        <v>2.7871621621621623</v>
      </c>
      <c r="AT922" s="50">
        <v>1.85076</v>
      </c>
      <c r="AU922" s="50">
        <v>5.0761666666666674</v>
      </c>
      <c r="AV922" s="50">
        <v>108.33429077777778</v>
      </c>
      <c r="AW922" s="50">
        <v>0</v>
      </c>
      <c r="AX922" s="50">
        <v>5.0173333333333341</v>
      </c>
      <c r="AY922" s="50">
        <v>46.567216666666674</v>
      </c>
      <c r="AZ922" s="51">
        <v>0</v>
      </c>
      <c r="BA922" s="49">
        <v>0</v>
      </c>
      <c r="BB922" s="49">
        <v>0</v>
      </c>
      <c r="BC922" s="50">
        <v>0</v>
      </c>
      <c r="BD922" s="50">
        <v>0</v>
      </c>
      <c r="BE922" s="51">
        <v>0</v>
      </c>
      <c r="BF922" s="38"/>
      <c r="BG922" s="38"/>
      <c r="BK922" s="38"/>
      <c r="BL922" s="38"/>
      <c r="BM922" s="38"/>
      <c r="BN922" s="38"/>
      <c r="BO922" s="38"/>
      <c r="BP922" s="38"/>
      <c r="BQ922" s="38"/>
      <c r="BR922" s="38"/>
      <c r="BS922" s="38"/>
      <c r="BT922" s="38"/>
      <c r="BU922" s="38"/>
      <c r="BY922" s="38"/>
      <c r="BZ922" s="38"/>
      <c r="CJ922" s="38"/>
    </row>
    <row r="923" spans="2:88" x14ac:dyDescent="0.25">
      <c r="B923" s="8">
        <v>921</v>
      </c>
      <c r="C923" s="9" t="s">
        <v>12530</v>
      </c>
      <c r="D923" s="9" t="s">
        <v>12587</v>
      </c>
      <c r="E923" s="49">
        <v>12.620553449999999</v>
      </c>
      <c r="F923" s="50">
        <v>7.427271600000001</v>
      </c>
      <c r="G923" s="50">
        <v>12.42681</v>
      </c>
      <c r="H923" s="51">
        <v>0</v>
      </c>
      <c r="I923" s="50">
        <v>0</v>
      </c>
      <c r="J923" s="50">
        <v>0</v>
      </c>
      <c r="K923" s="50">
        <v>7.8892938000000026</v>
      </c>
      <c r="L923" s="55">
        <v>14.487660000000002</v>
      </c>
      <c r="M923" s="49">
        <v>0</v>
      </c>
      <c r="N923" s="49">
        <v>2.7070817396444444</v>
      </c>
      <c r="O923" s="49">
        <v>2.6056919999999995</v>
      </c>
      <c r="P923" s="50">
        <v>0</v>
      </c>
      <c r="Q923" s="50">
        <v>0</v>
      </c>
      <c r="R923" s="50">
        <v>0</v>
      </c>
      <c r="S923" s="51">
        <v>0</v>
      </c>
      <c r="T923" s="50">
        <v>0</v>
      </c>
      <c r="U923" s="51">
        <v>17.482226666666673</v>
      </c>
      <c r="V923" s="51">
        <v>0</v>
      </c>
      <c r="W923" s="50">
        <v>0</v>
      </c>
      <c r="X923" s="49">
        <v>14.487660000000002</v>
      </c>
      <c r="Y923" s="51">
        <v>26.110344000000005</v>
      </c>
      <c r="Z923" s="52">
        <v>0</v>
      </c>
      <c r="AA923" s="52">
        <v>0</v>
      </c>
      <c r="AB923" s="52">
        <v>0</v>
      </c>
      <c r="AC923" s="54">
        <v>3</v>
      </c>
      <c r="AD923" s="54">
        <v>46.23973222222223</v>
      </c>
      <c r="AE923" s="50">
        <v>46.23973222222223</v>
      </c>
      <c r="AF923" s="50">
        <v>42.300000000000004</v>
      </c>
      <c r="AG923" s="55">
        <v>42.300000000000004</v>
      </c>
      <c r="AH923" s="50">
        <v>13.313985840000004</v>
      </c>
      <c r="AI923" s="52">
        <v>8.180473837037038</v>
      </c>
      <c r="AJ923" s="49">
        <v>0</v>
      </c>
      <c r="AK923" s="50">
        <v>23.144216666666672</v>
      </c>
      <c r="AL923" s="50">
        <v>20.086999999999996</v>
      </c>
      <c r="AM923" s="50">
        <v>25.409999999999997</v>
      </c>
      <c r="AN923" s="50">
        <v>0</v>
      </c>
      <c r="AO923" s="50">
        <v>0</v>
      </c>
      <c r="AP923" s="50">
        <v>0</v>
      </c>
      <c r="AQ923" s="51">
        <v>0</v>
      </c>
      <c r="AR923" s="49">
        <v>20.891539999999999</v>
      </c>
      <c r="AS923" s="50">
        <v>2.7871621621621623</v>
      </c>
      <c r="AT923" s="50">
        <v>2.7761399999999998</v>
      </c>
      <c r="AU923" s="50">
        <v>4.5685500000000001</v>
      </c>
      <c r="AV923" s="50">
        <v>114.8725445</v>
      </c>
      <c r="AW923" s="50">
        <v>0</v>
      </c>
      <c r="AX923" s="50">
        <v>7.5260000000000016</v>
      </c>
      <c r="AY923" s="50">
        <v>72.137633333333326</v>
      </c>
      <c r="AZ923" s="51">
        <v>0</v>
      </c>
      <c r="BA923" s="49">
        <v>0</v>
      </c>
      <c r="BB923" s="49">
        <v>0</v>
      </c>
      <c r="BC923" s="50">
        <v>0</v>
      </c>
      <c r="BD923" s="50">
        <v>0</v>
      </c>
      <c r="BE923" s="51">
        <v>0</v>
      </c>
      <c r="BF923" s="38"/>
      <c r="BG923" s="38"/>
      <c r="BK923" s="38"/>
      <c r="BL923" s="38"/>
      <c r="BM923" s="38"/>
      <c r="BN923" s="38"/>
      <c r="BO923" s="38"/>
      <c r="BP923" s="38"/>
      <c r="BQ923" s="38"/>
      <c r="BR923" s="38"/>
      <c r="BS923" s="38"/>
      <c r="BT923" s="38"/>
      <c r="BU923" s="38"/>
      <c r="BY923" s="38"/>
      <c r="BZ923" s="38"/>
      <c r="CJ923" s="38"/>
    </row>
    <row r="924" spans="2:88" x14ac:dyDescent="0.25">
      <c r="B924" s="8">
        <v>922</v>
      </c>
      <c r="C924" s="9" t="s">
        <v>12530</v>
      </c>
      <c r="D924" s="9" t="s">
        <v>12588</v>
      </c>
      <c r="E924" s="49">
        <v>16.827404600000001</v>
      </c>
      <c r="F924" s="50">
        <v>9.9030288000000013</v>
      </c>
      <c r="G924" s="50">
        <v>16.56908</v>
      </c>
      <c r="H924" s="51">
        <v>0</v>
      </c>
      <c r="I924" s="50">
        <v>0</v>
      </c>
      <c r="J924" s="50">
        <v>0</v>
      </c>
      <c r="K924" s="50">
        <v>10.519058400000004</v>
      </c>
      <c r="L924" s="55">
        <v>14.487660000000002</v>
      </c>
      <c r="M924" s="49">
        <v>0</v>
      </c>
      <c r="N924" s="49">
        <v>2.7070817396444444</v>
      </c>
      <c r="O924" s="49">
        <v>2.6056919999999995</v>
      </c>
      <c r="P924" s="50">
        <v>0</v>
      </c>
      <c r="Q924" s="50">
        <v>0</v>
      </c>
      <c r="R924" s="50">
        <v>0</v>
      </c>
      <c r="S924" s="51">
        <v>0</v>
      </c>
      <c r="T924" s="50">
        <v>0</v>
      </c>
      <c r="U924" s="51">
        <v>17.482226666666673</v>
      </c>
      <c r="V924" s="51">
        <v>0</v>
      </c>
      <c r="W924" s="50">
        <v>0</v>
      </c>
      <c r="X924" s="49">
        <v>14.487660000000002</v>
      </c>
      <c r="Y924" s="51">
        <v>26.110344000000005</v>
      </c>
      <c r="Z924" s="52">
        <v>0</v>
      </c>
      <c r="AA924" s="52">
        <v>0</v>
      </c>
      <c r="AB924" s="52">
        <v>0</v>
      </c>
      <c r="AC924" s="54">
        <v>3</v>
      </c>
      <c r="AD924" s="54">
        <v>61.652976296296302</v>
      </c>
      <c r="AE924" s="50">
        <v>61.652976296296302</v>
      </c>
      <c r="AF924" s="50">
        <v>56.400000000000006</v>
      </c>
      <c r="AG924" s="55">
        <v>56.400000000000006</v>
      </c>
      <c r="AH924" s="50">
        <v>13.313985840000004</v>
      </c>
      <c r="AI924" s="52">
        <v>8.180473837037038</v>
      </c>
      <c r="AJ924" s="49">
        <v>0</v>
      </c>
      <c r="AK924" s="50">
        <v>30.858955555555561</v>
      </c>
      <c r="AL924" s="50">
        <v>26.782666666666664</v>
      </c>
      <c r="AM924" s="50">
        <v>33.879999999999995</v>
      </c>
      <c r="AN924" s="50">
        <v>0</v>
      </c>
      <c r="AO924" s="50">
        <v>0</v>
      </c>
      <c r="AP924" s="50">
        <v>0</v>
      </c>
      <c r="AQ924" s="51">
        <v>0</v>
      </c>
      <c r="AR924" s="49">
        <v>20.891539999999999</v>
      </c>
      <c r="AS924" s="50">
        <v>2.7871621621621623</v>
      </c>
      <c r="AT924" s="50">
        <v>2.7761399999999998</v>
      </c>
      <c r="AU924" s="50">
        <v>6.0914000000000001</v>
      </c>
      <c r="AV924" s="50">
        <v>138.68699033333334</v>
      </c>
      <c r="AW924" s="50">
        <v>0</v>
      </c>
      <c r="AX924" s="50">
        <v>7.5260000000000016</v>
      </c>
      <c r="AY924" s="50">
        <v>72.137633333333326</v>
      </c>
      <c r="AZ924" s="51">
        <v>0</v>
      </c>
      <c r="BA924" s="49">
        <v>0</v>
      </c>
      <c r="BB924" s="49">
        <v>0</v>
      </c>
      <c r="BC924" s="50">
        <v>0</v>
      </c>
      <c r="BD924" s="50">
        <v>0</v>
      </c>
      <c r="BE924" s="51">
        <v>0</v>
      </c>
      <c r="BF924" s="38"/>
      <c r="BG924" s="38"/>
      <c r="BK924" s="38"/>
      <c r="BL924" s="38"/>
      <c r="BM924" s="38"/>
      <c r="BN924" s="38"/>
      <c r="BO924" s="38"/>
      <c r="BP924" s="38"/>
      <c r="BQ924" s="38"/>
      <c r="BR924" s="38"/>
      <c r="BS924" s="38"/>
      <c r="BT924" s="38"/>
      <c r="BU924" s="38"/>
      <c r="BY924" s="38"/>
      <c r="BZ924" s="38"/>
      <c r="CJ924" s="38"/>
    </row>
    <row r="925" spans="2:88" x14ac:dyDescent="0.25">
      <c r="B925" s="8">
        <v>923</v>
      </c>
      <c r="C925" s="9" t="s">
        <v>12530</v>
      </c>
      <c r="D925" s="9" t="s">
        <v>12589</v>
      </c>
      <c r="E925" s="49">
        <v>21.03425575</v>
      </c>
      <c r="F925" s="50">
        <v>12.378786000000002</v>
      </c>
      <c r="G925" s="50">
        <v>20.711349999999999</v>
      </c>
      <c r="H925" s="51">
        <v>0</v>
      </c>
      <c r="I925" s="50">
        <v>0</v>
      </c>
      <c r="J925" s="50">
        <v>0</v>
      </c>
      <c r="K925" s="50">
        <v>13.148823000000004</v>
      </c>
      <c r="L925" s="55">
        <v>14.487660000000002</v>
      </c>
      <c r="M925" s="49">
        <v>0</v>
      </c>
      <c r="N925" s="49">
        <v>2.7070817396444444</v>
      </c>
      <c r="O925" s="49">
        <v>2.6056919999999995</v>
      </c>
      <c r="P925" s="50">
        <v>0</v>
      </c>
      <c r="Q925" s="50">
        <v>0</v>
      </c>
      <c r="R925" s="50">
        <v>0</v>
      </c>
      <c r="S925" s="51">
        <v>0</v>
      </c>
      <c r="T925" s="50">
        <v>0</v>
      </c>
      <c r="U925" s="51">
        <v>17.482226666666673</v>
      </c>
      <c r="V925" s="51">
        <v>0</v>
      </c>
      <c r="W925" s="50">
        <v>0</v>
      </c>
      <c r="X925" s="49">
        <v>14.487660000000002</v>
      </c>
      <c r="Y925" s="51">
        <v>26.110344000000005</v>
      </c>
      <c r="Z925" s="52">
        <v>0</v>
      </c>
      <c r="AA925" s="52">
        <v>0</v>
      </c>
      <c r="AB925" s="52">
        <v>0</v>
      </c>
      <c r="AC925" s="54">
        <v>3</v>
      </c>
      <c r="AD925" s="54">
        <v>77.066220370370374</v>
      </c>
      <c r="AE925" s="50">
        <v>77.066220370370374</v>
      </c>
      <c r="AF925" s="50">
        <v>70.5</v>
      </c>
      <c r="AG925" s="55">
        <v>70.5</v>
      </c>
      <c r="AH925" s="50">
        <v>13.313985840000004</v>
      </c>
      <c r="AI925" s="52">
        <v>8.180473837037038</v>
      </c>
      <c r="AJ925" s="49">
        <v>0</v>
      </c>
      <c r="AK925" s="50">
        <v>38.573694444444449</v>
      </c>
      <c r="AL925" s="50">
        <v>33.478333333333332</v>
      </c>
      <c r="AM925" s="50">
        <v>42.349999999999994</v>
      </c>
      <c r="AN925" s="50">
        <v>0</v>
      </c>
      <c r="AO925" s="50">
        <v>0</v>
      </c>
      <c r="AP925" s="50">
        <v>0</v>
      </c>
      <c r="AQ925" s="51">
        <v>0</v>
      </c>
      <c r="AR925" s="49">
        <v>20.891539999999999</v>
      </c>
      <c r="AS925" s="50">
        <v>2.7871621621621623</v>
      </c>
      <c r="AT925" s="50">
        <v>2.7761399999999998</v>
      </c>
      <c r="AU925" s="50">
        <v>6.0914000000000001</v>
      </c>
      <c r="AV925" s="50">
        <v>138.68699033333334</v>
      </c>
      <c r="AW925" s="50">
        <v>0</v>
      </c>
      <c r="AX925" s="50">
        <v>7.5260000000000016</v>
      </c>
      <c r="AY925" s="50">
        <v>72.137633333333326</v>
      </c>
      <c r="AZ925" s="51">
        <v>0</v>
      </c>
      <c r="BA925" s="49">
        <v>0</v>
      </c>
      <c r="BB925" s="49">
        <v>0</v>
      </c>
      <c r="BC925" s="50">
        <v>0</v>
      </c>
      <c r="BD925" s="50">
        <v>0</v>
      </c>
      <c r="BE925" s="51">
        <v>0</v>
      </c>
      <c r="BF925" s="38"/>
      <c r="BG925" s="38"/>
      <c r="BK925" s="38"/>
      <c r="BL925" s="38"/>
      <c r="BM925" s="38"/>
      <c r="BN925" s="38"/>
      <c r="BO925" s="38"/>
      <c r="BP925" s="38"/>
      <c r="BQ925" s="38"/>
      <c r="BR925" s="38"/>
      <c r="BS925" s="38"/>
      <c r="BT925" s="38"/>
      <c r="BU925" s="38"/>
      <c r="BY925" s="38"/>
      <c r="BZ925" s="38"/>
      <c r="CJ925" s="38"/>
    </row>
    <row r="926" spans="2:88" x14ac:dyDescent="0.25">
      <c r="B926" s="8">
        <v>924</v>
      </c>
      <c r="C926" s="9" t="s">
        <v>12530</v>
      </c>
      <c r="D926" s="9" t="s">
        <v>12590</v>
      </c>
      <c r="E926" s="49">
        <v>25.241106899999998</v>
      </c>
      <c r="F926" s="50">
        <v>14.854543200000002</v>
      </c>
      <c r="G926" s="50">
        <v>24.853619999999999</v>
      </c>
      <c r="H926" s="51">
        <v>0</v>
      </c>
      <c r="I926" s="50">
        <v>0</v>
      </c>
      <c r="J926" s="50">
        <v>0</v>
      </c>
      <c r="K926" s="50">
        <v>15.778587600000005</v>
      </c>
      <c r="L926" s="55">
        <v>14.487660000000002</v>
      </c>
      <c r="M926" s="49">
        <v>0</v>
      </c>
      <c r="N926" s="49">
        <v>2.7070817396444444</v>
      </c>
      <c r="O926" s="49">
        <v>2.6056919999999995</v>
      </c>
      <c r="P926" s="50">
        <v>0</v>
      </c>
      <c r="Q926" s="50">
        <v>0</v>
      </c>
      <c r="R926" s="50">
        <v>0</v>
      </c>
      <c r="S926" s="51">
        <v>0</v>
      </c>
      <c r="T926" s="50">
        <v>0</v>
      </c>
      <c r="U926" s="51">
        <v>17.482226666666673</v>
      </c>
      <c r="V926" s="51">
        <v>0</v>
      </c>
      <c r="W926" s="50">
        <v>0</v>
      </c>
      <c r="X926" s="49">
        <v>14.487660000000002</v>
      </c>
      <c r="Y926" s="51">
        <v>26.110344000000005</v>
      </c>
      <c r="Z926" s="52">
        <v>0</v>
      </c>
      <c r="AA926" s="52">
        <v>0</v>
      </c>
      <c r="AB926" s="52">
        <v>0</v>
      </c>
      <c r="AC926" s="54">
        <v>3</v>
      </c>
      <c r="AD926" s="54">
        <v>92.47946444444446</v>
      </c>
      <c r="AE926" s="50">
        <v>92.47946444444446</v>
      </c>
      <c r="AF926" s="50">
        <v>84.600000000000009</v>
      </c>
      <c r="AG926" s="55">
        <v>84.600000000000009</v>
      </c>
      <c r="AH926" s="50">
        <v>13.313985840000004</v>
      </c>
      <c r="AI926" s="52">
        <v>8.180473837037038</v>
      </c>
      <c r="AJ926" s="49">
        <v>0</v>
      </c>
      <c r="AK926" s="50">
        <v>46.288433333333344</v>
      </c>
      <c r="AL926" s="50">
        <v>40.173999999999992</v>
      </c>
      <c r="AM926" s="50">
        <v>50.819999999999993</v>
      </c>
      <c r="AN926" s="50">
        <v>0</v>
      </c>
      <c r="AO926" s="50">
        <v>0</v>
      </c>
      <c r="AP926" s="50">
        <v>0</v>
      </c>
      <c r="AQ926" s="51">
        <v>0</v>
      </c>
      <c r="AR926" s="49">
        <v>20.891539999999999</v>
      </c>
      <c r="AS926" s="50">
        <v>2.7871621621621623</v>
      </c>
      <c r="AT926" s="50">
        <v>2.7761399999999998</v>
      </c>
      <c r="AU926" s="50">
        <v>7.6142500000000011</v>
      </c>
      <c r="AV926" s="50">
        <v>162.50143616666668</v>
      </c>
      <c r="AW926" s="50">
        <v>0</v>
      </c>
      <c r="AX926" s="50">
        <v>7.5260000000000016</v>
      </c>
      <c r="AY926" s="50">
        <v>72.137633333333326</v>
      </c>
      <c r="AZ926" s="51">
        <v>0</v>
      </c>
      <c r="BA926" s="49">
        <v>0</v>
      </c>
      <c r="BB926" s="49">
        <v>0</v>
      </c>
      <c r="BC926" s="50">
        <v>0</v>
      </c>
      <c r="BD926" s="50">
        <v>0</v>
      </c>
      <c r="BE926" s="51">
        <v>0</v>
      </c>
      <c r="BF926" s="38"/>
      <c r="BG926" s="38"/>
      <c r="BK926" s="38"/>
      <c r="BL926" s="38"/>
      <c r="BM926" s="38"/>
      <c r="BN926" s="38"/>
      <c r="BO926" s="38"/>
      <c r="BP926" s="38"/>
      <c r="BQ926" s="38"/>
      <c r="BR926" s="38"/>
      <c r="BS926" s="38"/>
      <c r="BT926" s="38"/>
      <c r="BU926" s="38"/>
      <c r="BY926" s="38"/>
      <c r="BZ926" s="38"/>
      <c r="CJ926" s="38"/>
    </row>
    <row r="927" spans="2:88" x14ac:dyDescent="0.25">
      <c r="B927" s="8">
        <v>925</v>
      </c>
      <c r="C927" s="9" t="s">
        <v>12530</v>
      </c>
      <c r="D927" s="9" t="s">
        <v>12591</v>
      </c>
      <c r="E927" s="49">
        <v>4.2068511500000003</v>
      </c>
      <c r="F927" s="50">
        <v>2.4757572000000003</v>
      </c>
      <c r="G927" s="50">
        <v>8.2845399999999998</v>
      </c>
      <c r="H927" s="51">
        <v>0</v>
      </c>
      <c r="I927" s="50">
        <v>0</v>
      </c>
      <c r="J927" s="50">
        <v>0</v>
      </c>
      <c r="K927" s="50">
        <v>2.629764600000001</v>
      </c>
      <c r="L927" s="55">
        <v>4.8292200000000003</v>
      </c>
      <c r="M927" s="49">
        <v>0</v>
      </c>
      <c r="N927" s="49">
        <v>1.6793607249066667</v>
      </c>
      <c r="O927" s="49">
        <v>0.86856399999999989</v>
      </c>
      <c r="P927" s="50">
        <v>0</v>
      </c>
      <c r="Q927" s="50">
        <v>0</v>
      </c>
      <c r="R927" s="50">
        <v>0</v>
      </c>
      <c r="S927" s="51">
        <v>0</v>
      </c>
      <c r="T927" s="50">
        <v>0</v>
      </c>
      <c r="U927" s="51">
        <v>6.4889666666666672</v>
      </c>
      <c r="V927" s="51">
        <v>0</v>
      </c>
      <c r="W927" s="50">
        <v>0</v>
      </c>
      <c r="X927" s="49">
        <v>4.8292200000000003</v>
      </c>
      <c r="Y927" s="51">
        <v>8.7034480000000016</v>
      </c>
      <c r="Z927" s="52">
        <v>0</v>
      </c>
      <c r="AA927" s="52">
        <v>0</v>
      </c>
      <c r="AB927" s="52">
        <v>0</v>
      </c>
      <c r="AC927" s="54">
        <v>3</v>
      </c>
      <c r="AD927" s="54">
        <v>15.413244074074075</v>
      </c>
      <c r="AE927" s="50">
        <v>15.413244074074075</v>
      </c>
      <c r="AF927" s="50">
        <v>14.100000000000001</v>
      </c>
      <c r="AG927" s="55">
        <v>14.100000000000001</v>
      </c>
      <c r="AH927" s="50">
        <v>4.4379952800000009</v>
      </c>
      <c r="AI927" s="52">
        <v>2.7468274666666663</v>
      </c>
      <c r="AJ927" s="49">
        <v>0</v>
      </c>
      <c r="AK927" s="50">
        <v>7.7147388888888901</v>
      </c>
      <c r="AL927" s="50">
        <v>6.695666666666666</v>
      </c>
      <c r="AM927" s="50">
        <v>0</v>
      </c>
      <c r="AN927" s="50">
        <v>13.00461</v>
      </c>
      <c r="AO927" s="50">
        <v>2.3023255813953494</v>
      </c>
      <c r="AP927" s="50">
        <v>8.7079000000000004</v>
      </c>
      <c r="AQ927" s="51">
        <v>3.268333333333334</v>
      </c>
      <c r="AR927" s="49">
        <v>6.963846666666667</v>
      </c>
      <c r="AS927" s="50">
        <v>2.7871621621621623</v>
      </c>
      <c r="AT927" s="50">
        <v>0.92537999999999998</v>
      </c>
      <c r="AU927" s="50">
        <v>1.52285</v>
      </c>
      <c r="AV927" s="50">
        <v>38.29084816666667</v>
      </c>
      <c r="AW927" s="50">
        <v>0</v>
      </c>
      <c r="AX927" s="50">
        <v>2.508666666666667</v>
      </c>
      <c r="AY927" s="50">
        <v>18.113280000000007</v>
      </c>
      <c r="AZ927" s="51">
        <v>0</v>
      </c>
      <c r="BA927" s="49">
        <v>0</v>
      </c>
      <c r="BB927" s="49">
        <v>0</v>
      </c>
      <c r="BC927" s="50">
        <v>0</v>
      </c>
      <c r="BD927" s="50">
        <v>0</v>
      </c>
      <c r="BE927" s="51">
        <v>0</v>
      </c>
      <c r="BF927" s="38"/>
      <c r="BG927" s="38"/>
      <c r="BK927" s="38"/>
      <c r="BL927" s="38"/>
      <c r="BM927" s="38"/>
      <c r="BN927" s="38"/>
      <c r="BO927" s="38"/>
      <c r="BP927" s="38"/>
      <c r="BQ927" s="38"/>
      <c r="BR927" s="38"/>
      <c r="BS927" s="38"/>
      <c r="BT927" s="38"/>
      <c r="BU927" s="38"/>
      <c r="BY927" s="38"/>
      <c r="BZ927" s="38"/>
      <c r="CJ927" s="38"/>
    </row>
    <row r="928" spans="2:88" x14ac:dyDescent="0.25">
      <c r="B928" s="8">
        <v>926</v>
      </c>
      <c r="C928" s="9" t="s">
        <v>12530</v>
      </c>
      <c r="D928" s="9" t="s">
        <v>12592</v>
      </c>
      <c r="E928" s="49">
        <v>5.6091348666666665</v>
      </c>
      <c r="F928" s="50">
        <v>3.3010096000000004</v>
      </c>
      <c r="G928" s="50">
        <v>11.046053333333333</v>
      </c>
      <c r="H928" s="51">
        <v>0</v>
      </c>
      <c r="I928" s="50">
        <v>0</v>
      </c>
      <c r="J928" s="50">
        <v>0</v>
      </c>
      <c r="K928" s="50">
        <v>3.5063528000000015</v>
      </c>
      <c r="L928" s="55">
        <v>4.8292200000000003</v>
      </c>
      <c r="M928" s="49">
        <v>0</v>
      </c>
      <c r="N928" s="49">
        <v>1.6793607249066667</v>
      </c>
      <c r="O928" s="49">
        <v>0.86856399999999989</v>
      </c>
      <c r="P928" s="50">
        <v>0</v>
      </c>
      <c r="Q928" s="50">
        <v>0</v>
      </c>
      <c r="R928" s="50">
        <v>0</v>
      </c>
      <c r="S928" s="51">
        <v>0</v>
      </c>
      <c r="T928" s="50">
        <v>0</v>
      </c>
      <c r="U928" s="51">
        <v>6.4889666666666672</v>
      </c>
      <c r="V928" s="51">
        <v>0</v>
      </c>
      <c r="W928" s="50">
        <v>0</v>
      </c>
      <c r="X928" s="49">
        <v>4.8292200000000003</v>
      </c>
      <c r="Y928" s="51">
        <v>8.7034480000000016</v>
      </c>
      <c r="Z928" s="52">
        <v>0</v>
      </c>
      <c r="AA928" s="52">
        <v>0</v>
      </c>
      <c r="AB928" s="52">
        <v>0</v>
      </c>
      <c r="AC928" s="54">
        <v>3</v>
      </c>
      <c r="AD928" s="54">
        <v>20.550992098765434</v>
      </c>
      <c r="AE928" s="50">
        <v>20.550992098765434</v>
      </c>
      <c r="AF928" s="50">
        <v>18.8</v>
      </c>
      <c r="AG928" s="55">
        <v>18.8</v>
      </c>
      <c r="AH928" s="50">
        <v>4.4379952800000009</v>
      </c>
      <c r="AI928" s="52">
        <v>2.7468274666666663</v>
      </c>
      <c r="AJ928" s="49">
        <v>0</v>
      </c>
      <c r="AK928" s="50">
        <v>10.28631851851852</v>
      </c>
      <c r="AL928" s="50">
        <v>8.9275555555555552</v>
      </c>
      <c r="AM928" s="50">
        <v>0</v>
      </c>
      <c r="AN928" s="50">
        <v>17.339479999999998</v>
      </c>
      <c r="AO928" s="50">
        <v>3.0697674418604657</v>
      </c>
      <c r="AP928" s="50">
        <v>11.610533333333334</v>
      </c>
      <c r="AQ928" s="51">
        <v>4.3577777777777786</v>
      </c>
      <c r="AR928" s="49">
        <v>6.963846666666667</v>
      </c>
      <c r="AS928" s="50">
        <v>2.7871621621621623</v>
      </c>
      <c r="AT928" s="50">
        <v>0.92537999999999998</v>
      </c>
      <c r="AU928" s="50">
        <v>2.0304666666666669</v>
      </c>
      <c r="AV928" s="50">
        <v>46.22899677777778</v>
      </c>
      <c r="AW928" s="50">
        <v>0</v>
      </c>
      <c r="AX928" s="50">
        <v>2.508666666666667</v>
      </c>
      <c r="AY928" s="50">
        <v>18.113280000000007</v>
      </c>
      <c r="AZ928" s="51">
        <v>0</v>
      </c>
      <c r="BA928" s="49">
        <v>0</v>
      </c>
      <c r="BB928" s="49">
        <v>0</v>
      </c>
      <c r="BC928" s="50">
        <v>0</v>
      </c>
      <c r="BD928" s="50">
        <v>0</v>
      </c>
      <c r="BE928" s="51">
        <v>0</v>
      </c>
      <c r="BF928" s="38"/>
      <c r="BG928" s="38"/>
      <c r="BK928" s="38"/>
      <c r="BL928" s="38"/>
      <c r="BM928" s="38"/>
      <c r="BN928" s="38"/>
      <c r="BO928" s="38"/>
      <c r="BP928" s="38"/>
      <c r="BQ928" s="38"/>
      <c r="BR928" s="38"/>
      <c r="BS928" s="38"/>
      <c r="BT928" s="38"/>
      <c r="BU928" s="38"/>
      <c r="BY928" s="38"/>
      <c r="BZ928" s="38"/>
      <c r="CJ928" s="38"/>
    </row>
    <row r="929" spans="2:88" x14ac:dyDescent="0.25">
      <c r="B929" s="8">
        <v>927</v>
      </c>
      <c r="C929" s="9" t="s">
        <v>12530</v>
      </c>
      <c r="D929" s="9" t="s">
        <v>12593</v>
      </c>
      <c r="E929" s="49">
        <v>7.0114185833333327</v>
      </c>
      <c r="F929" s="50">
        <v>4.1262620000000005</v>
      </c>
      <c r="G929" s="50">
        <v>13.807566666666666</v>
      </c>
      <c r="H929" s="51">
        <v>0</v>
      </c>
      <c r="I929" s="50">
        <v>0</v>
      </c>
      <c r="J929" s="50">
        <v>0</v>
      </c>
      <c r="K929" s="50">
        <v>4.3829410000000015</v>
      </c>
      <c r="L929" s="55">
        <v>4.8292200000000003</v>
      </c>
      <c r="M929" s="49">
        <v>0</v>
      </c>
      <c r="N929" s="49">
        <v>1.6793607249066667</v>
      </c>
      <c r="O929" s="49">
        <v>0.86856399999999989</v>
      </c>
      <c r="P929" s="50">
        <v>0</v>
      </c>
      <c r="Q929" s="50">
        <v>0</v>
      </c>
      <c r="R929" s="50">
        <v>0</v>
      </c>
      <c r="S929" s="51">
        <v>0</v>
      </c>
      <c r="T929" s="50">
        <v>0</v>
      </c>
      <c r="U929" s="51">
        <v>6.4889666666666672</v>
      </c>
      <c r="V929" s="51">
        <v>0</v>
      </c>
      <c r="W929" s="50">
        <v>0</v>
      </c>
      <c r="X929" s="49">
        <v>4.8292200000000003</v>
      </c>
      <c r="Y929" s="51">
        <v>8.7034480000000016</v>
      </c>
      <c r="Z929" s="52">
        <v>0</v>
      </c>
      <c r="AA929" s="52">
        <v>0</v>
      </c>
      <c r="AB929" s="52">
        <v>0</v>
      </c>
      <c r="AC929" s="54">
        <v>3</v>
      </c>
      <c r="AD929" s="54">
        <v>25.688740123456792</v>
      </c>
      <c r="AE929" s="50">
        <v>25.688740123456792</v>
      </c>
      <c r="AF929" s="50">
        <v>23.5</v>
      </c>
      <c r="AG929" s="55">
        <v>23.5</v>
      </c>
      <c r="AH929" s="50">
        <v>4.4379952800000009</v>
      </c>
      <c r="AI929" s="52">
        <v>2.7468274666666663</v>
      </c>
      <c r="AJ929" s="49">
        <v>0</v>
      </c>
      <c r="AK929" s="50">
        <v>12.85789814814815</v>
      </c>
      <c r="AL929" s="50">
        <v>11.159444444444444</v>
      </c>
      <c r="AM929" s="50">
        <v>0</v>
      </c>
      <c r="AN929" s="50">
        <v>21.674349999999997</v>
      </c>
      <c r="AO929" s="50">
        <v>3.837209302325582</v>
      </c>
      <c r="AP929" s="50">
        <v>14.513166666666669</v>
      </c>
      <c r="AQ929" s="51">
        <v>5.4472222222222229</v>
      </c>
      <c r="AR929" s="49">
        <v>6.963846666666667</v>
      </c>
      <c r="AS929" s="50">
        <v>2.7871621621621623</v>
      </c>
      <c r="AT929" s="50">
        <v>0.92537999999999998</v>
      </c>
      <c r="AU929" s="50">
        <v>2.0304666666666669</v>
      </c>
      <c r="AV929" s="50">
        <v>46.22899677777778</v>
      </c>
      <c r="AW929" s="50">
        <v>0</v>
      </c>
      <c r="AX929" s="50">
        <v>2.508666666666667</v>
      </c>
      <c r="AY929" s="50">
        <v>18.113280000000007</v>
      </c>
      <c r="AZ929" s="51">
        <v>0</v>
      </c>
      <c r="BA929" s="49">
        <v>0</v>
      </c>
      <c r="BB929" s="49">
        <v>0</v>
      </c>
      <c r="BC929" s="50">
        <v>0</v>
      </c>
      <c r="BD929" s="50">
        <v>0</v>
      </c>
      <c r="BE929" s="51">
        <v>0</v>
      </c>
      <c r="BF929" s="38"/>
      <c r="BG929" s="38"/>
      <c r="BK929" s="38"/>
      <c r="BL929" s="38"/>
      <c r="BM929" s="38"/>
      <c r="BN929" s="38"/>
      <c r="BO929" s="38"/>
      <c r="BP929" s="38"/>
      <c r="BQ929" s="38"/>
      <c r="BR929" s="38"/>
      <c r="BS929" s="38"/>
      <c r="BT929" s="38"/>
      <c r="BU929" s="38"/>
      <c r="BY929" s="38"/>
      <c r="BZ929" s="38"/>
      <c r="CJ929" s="38"/>
    </row>
    <row r="930" spans="2:88" x14ac:dyDescent="0.25">
      <c r="B930" s="8">
        <v>928</v>
      </c>
      <c r="C930" s="9" t="s">
        <v>12530</v>
      </c>
      <c r="D930" s="9" t="s">
        <v>12594</v>
      </c>
      <c r="E930" s="49">
        <v>8.4137023000000006</v>
      </c>
      <c r="F930" s="50">
        <v>4.9515144000000006</v>
      </c>
      <c r="G930" s="50">
        <v>16.56908</v>
      </c>
      <c r="H930" s="51">
        <v>0</v>
      </c>
      <c r="I930" s="50">
        <v>0</v>
      </c>
      <c r="J930" s="50">
        <v>0</v>
      </c>
      <c r="K930" s="50">
        <v>5.259529200000002</v>
      </c>
      <c r="L930" s="55">
        <v>4.8292200000000003</v>
      </c>
      <c r="M930" s="49">
        <v>0</v>
      </c>
      <c r="N930" s="49">
        <v>1.6793607249066667</v>
      </c>
      <c r="O930" s="49">
        <v>0.86856399999999989</v>
      </c>
      <c r="P930" s="50">
        <v>0</v>
      </c>
      <c r="Q930" s="50">
        <v>0</v>
      </c>
      <c r="R930" s="50">
        <v>0</v>
      </c>
      <c r="S930" s="51">
        <v>0</v>
      </c>
      <c r="T930" s="50">
        <v>0</v>
      </c>
      <c r="U930" s="51">
        <v>6.4889666666666672</v>
      </c>
      <c r="V930" s="51">
        <v>0</v>
      </c>
      <c r="W930" s="50">
        <v>0</v>
      </c>
      <c r="X930" s="49">
        <v>4.8292200000000003</v>
      </c>
      <c r="Y930" s="51">
        <v>8.7034480000000016</v>
      </c>
      <c r="Z930" s="52">
        <v>0</v>
      </c>
      <c r="AA930" s="52">
        <v>0</v>
      </c>
      <c r="AB930" s="52">
        <v>0</v>
      </c>
      <c r="AC930" s="54">
        <v>3</v>
      </c>
      <c r="AD930" s="54">
        <v>30.826488148148151</v>
      </c>
      <c r="AE930" s="50">
        <v>30.826488148148151</v>
      </c>
      <c r="AF930" s="50">
        <v>28.200000000000003</v>
      </c>
      <c r="AG930" s="55">
        <v>28.200000000000003</v>
      </c>
      <c r="AH930" s="50">
        <v>4.4379952800000009</v>
      </c>
      <c r="AI930" s="52">
        <v>2.7468274666666663</v>
      </c>
      <c r="AJ930" s="49">
        <v>0</v>
      </c>
      <c r="AK930" s="50">
        <v>15.42947777777778</v>
      </c>
      <c r="AL930" s="50">
        <v>13.391333333333332</v>
      </c>
      <c r="AM930" s="50">
        <v>0</v>
      </c>
      <c r="AN930" s="50">
        <v>26.009219999999999</v>
      </c>
      <c r="AO930" s="50">
        <v>4.6046511627906987</v>
      </c>
      <c r="AP930" s="50">
        <v>17.415800000000001</v>
      </c>
      <c r="AQ930" s="51">
        <v>6.536666666666668</v>
      </c>
      <c r="AR930" s="49">
        <v>6.963846666666667</v>
      </c>
      <c r="AS930" s="50">
        <v>2.7871621621621623</v>
      </c>
      <c r="AT930" s="50">
        <v>0.92537999999999998</v>
      </c>
      <c r="AU930" s="50">
        <v>2.5380833333333337</v>
      </c>
      <c r="AV930" s="50">
        <v>54.167145388888891</v>
      </c>
      <c r="AW930" s="50">
        <v>0</v>
      </c>
      <c r="AX930" s="50">
        <v>2.508666666666667</v>
      </c>
      <c r="AY930" s="50">
        <v>18.113280000000007</v>
      </c>
      <c r="AZ930" s="51">
        <v>0</v>
      </c>
      <c r="BA930" s="49">
        <v>0</v>
      </c>
      <c r="BB930" s="49">
        <v>0</v>
      </c>
      <c r="BC930" s="50">
        <v>0</v>
      </c>
      <c r="BD930" s="50">
        <v>0</v>
      </c>
      <c r="BE930" s="51">
        <v>0</v>
      </c>
      <c r="BF930" s="38"/>
      <c r="BG930" s="38"/>
      <c r="BK930" s="38"/>
      <c r="BL930" s="38"/>
      <c r="BM930" s="38"/>
      <c r="BN930" s="38"/>
      <c r="BO930" s="38"/>
      <c r="BP930" s="38"/>
      <c r="BQ930" s="38"/>
      <c r="BR930" s="38"/>
      <c r="BS930" s="38"/>
      <c r="BT930" s="38"/>
      <c r="BU930" s="38"/>
      <c r="BY930" s="38"/>
      <c r="BZ930" s="38"/>
      <c r="CJ930" s="38"/>
    </row>
    <row r="931" spans="2:88" x14ac:dyDescent="0.25">
      <c r="B931" s="8">
        <v>929</v>
      </c>
      <c r="C931" s="9" t="s">
        <v>12530</v>
      </c>
      <c r="D931" s="9" t="s">
        <v>12595</v>
      </c>
      <c r="E931" s="49">
        <v>8.4137023000000006</v>
      </c>
      <c r="F931" s="50">
        <v>4.9515144000000006</v>
      </c>
      <c r="G931" s="50">
        <v>16.56908</v>
      </c>
      <c r="H931" s="51">
        <v>0</v>
      </c>
      <c r="I931" s="50">
        <v>0</v>
      </c>
      <c r="J931" s="50">
        <v>0</v>
      </c>
      <c r="K931" s="50">
        <v>5.259529200000002</v>
      </c>
      <c r="L931" s="55">
        <v>9.6584400000000006</v>
      </c>
      <c r="M931" s="49">
        <v>0</v>
      </c>
      <c r="N931" s="49">
        <v>2.1412299881066668</v>
      </c>
      <c r="O931" s="49">
        <v>1.7371279999999998</v>
      </c>
      <c r="P931" s="50">
        <v>0</v>
      </c>
      <c r="Q931" s="50">
        <v>0</v>
      </c>
      <c r="R931" s="50">
        <v>0</v>
      </c>
      <c r="S931" s="51">
        <v>0</v>
      </c>
      <c r="T931" s="50">
        <v>0</v>
      </c>
      <c r="U931" s="51">
        <v>16.348733333333335</v>
      </c>
      <c r="V931" s="51">
        <v>0</v>
      </c>
      <c r="W931" s="50">
        <v>0</v>
      </c>
      <c r="X931" s="49">
        <v>9.6584400000000006</v>
      </c>
      <c r="Y931" s="51">
        <v>17.406896000000003</v>
      </c>
      <c r="Z931" s="52">
        <v>0</v>
      </c>
      <c r="AA931" s="52">
        <v>0</v>
      </c>
      <c r="AB931" s="52">
        <v>0</v>
      </c>
      <c r="AC931" s="54">
        <v>3</v>
      </c>
      <c r="AD931" s="54">
        <v>30.826488148148151</v>
      </c>
      <c r="AE931" s="50">
        <v>30.826488148148151</v>
      </c>
      <c r="AF931" s="50">
        <v>28.200000000000003</v>
      </c>
      <c r="AG931" s="55">
        <v>28.200000000000003</v>
      </c>
      <c r="AH931" s="50">
        <v>8.8759905600000018</v>
      </c>
      <c r="AI931" s="52">
        <v>5.4636506518518519</v>
      </c>
      <c r="AJ931" s="49">
        <v>0</v>
      </c>
      <c r="AK931" s="50">
        <v>15.42947777777778</v>
      </c>
      <c r="AL931" s="50">
        <v>13.391333333333332</v>
      </c>
      <c r="AM931" s="50">
        <v>0</v>
      </c>
      <c r="AN931" s="50">
        <v>26.009219999999999</v>
      </c>
      <c r="AO931" s="50">
        <v>4.6046511627906987</v>
      </c>
      <c r="AP931" s="50">
        <v>17.415800000000001</v>
      </c>
      <c r="AQ931" s="51">
        <v>6.536666666666668</v>
      </c>
      <c r="AR931" s="49">
        <v>13.927693333333334</v>
      </c>
      <c r="AS931" s="50">
        <v>2.7871621621621623</v>
      </c>
      <c r="AT931" s="50">
        <v>1.85076</v>
      </c>
      <c r="AU931" s="50">
        <v>3.0457000000000001</v>
      </c>
      <c r="AV931" s="50">
        <v>76.58169633333334</v>
      </c>
      <c r="AW931" s="50">
        <v>0</v>
      </c>
      <c r="AX931" s="50">
        <v>5.0173333333333341</v>
      </c>
      <c r="AY931" s="50">
        <v>46.567216666666674</v>
      </c>
      <c r="AZ931" s="51">
        <v>0</v>
      </c>
      <c r="BA931" s="49">
        <v>0</v>
      </c>
      <c r="BB931" s="49">
        <v>0</v>
      </c>
      <c r="BC931" s="50">
        <v>0</v>
      </c>
      <c r="BD931" s="50">
        <v>0</v>
      </c>
      <c r="BE931" s="51">
        <v>0</v>
      </c>
      <c r="BF931" s="38"/>
      <c r="BG931" s="38"/>
      <c r="BK931" s="38"/>
      <c r="BL931" s="38"/>
      <c r="BM931" s="38"/>
      <c r="BN931" s="38"/>
      <c r="BO931" s="38"/>
      <c r="BP931" s="38"/>
      <c r="BQ931" s="38"/>
      <c r="BR931" s="38"/>
      <c r="BS931" s="38"/>
      <c r="BT931" s="38"/>
      <c r="BU931" s="38"/>
      <c r="BY931" s="38"/>
      <c r="BZ931" s="38"/>
      <c r="CJ931" s="38"/>
    </row>
    <row r="932" spans="2:88" x14ac:dyDescent="0.25">
      <c r="B932" s="8">
        <v>930</v>
      </c>
      <c r="C932" s="9" t="s">
        <v>12530</v>
      </c>
      <c r="D932" s="9" t="s">
        <v>12596</v>
      </c>
      <c r="E932" s="49">
        <v>11.218269733333333</v>
      </c>
      <c r="F932" s="50">
        <v>6.6020192000000009</v>
      </c>
      <c r="G932" s="50">
        <v>22.092106666666666</v>
      </c>
      <c r="H932" s="51">
        <v>0</v>
      </c>
      <c r="I932" s="50">
        <v>0</v>
      </c>
      <c r="J932" s="50">
        <v>0</v>
      </c>
      <c r="K932" s="50">
        <v>7.012705600000003</v>
      </c>
      <c r="L932" s="55">
        <v>9.6584400000000006</v>
      </c>
      <c r="M932" s="49">
        <v>0</v>
      </c>
      <c r="N932" s="49">
        <v>2.1412299881066668</v>
      </c>
      <c r="O932" s="49">
        <v>1.7371279999999998</v>
      </c>
      <c r="P932" s="50">
        <v>0</v>
      </c>
      <c r="Q932" s="50">
        <v>0</v>
      </c>
      <c r="R932" s="50">
        <v>0</v>
      </c>
      <c r="S932" s="51">
        <v>0</v>
      </c>
      <c r="T932" s="50">
        <v>0</v>
      </c>
      <c r="U932" s="51">
        <v>16.348733333333335</v>
      </c>
      <c r="V932" s="51">
        <v>0</v>
      </c>
      <c r="W932" s="50">
        <v>0</v>
      </c>
      <c r="X932" s="49">
        <v>9.6584400000000006</v>
      </c>
      <c r="Y932" s="51">
        <v>17.406896000000003</v>
      </c>
      <c r="Z932" s="52">
        <v>0</v>
      </c>
      <c r="AA932" s="52">
        <v>0</v>
      </c>
      <c r="AB932" s="52">
        <v>0</v>
      </c>
      <c r="AC932" s="54">
        <v>3</v>
      </c>
      <c r="AD932" s="54">
        <v>41.101984197530868</v>
      </c>
      <c r="AE932" s="50">
        <v>41.101984197530868</v>
      </c>
      <c r="AF932" s="50">
        <v>37.6</v>
      </c>
      <c r="AG932" s="55">
        <v>37.6</v>
      </c>
      <c r="AH932" s="50">
        <v>8.8759905600000018</v>
      </c>
      <c r="AI932" s="52">
        <v>5.4636506518518519</v>
      </c>
      <c r="AJ932" s="49">
        <v>0</v>
      </c>
      <c r="AK932" s="50">
        <v>20.57263703703704</v>
      </c>
      <c r="AL932" s="50">
        <v>17.85511111111111</v>
      </c>
      <c r="AM932" s="50">
        <v>0</v>
      </c>
      <c r="AN932" s="50">
        <v>34.678959999999996</v>
      </c>
      <c r="AO932" s="50">
        <v>6.1395348837209314</v>
      </c>
      <c r="AP932" s="50">
        <v>23.221066666666669</v>
      </c>
      <c r="AQ932" s="51">
        <v>8.7155555555555573</v>
      </c>
      <c r="AR932" s="49">
        <v>13.927693333333334</v>
      </c>
      <c r="AS932" s="50">
        <v>2.7871621621621623</v>
      </c>
      <c r="AT932" s="50">
        <v>1.85076</v>
      </c>
      <c r="AU932" s="50">
        <v>4.0609333333333337</v>
      </c>
      <c r="AV932" s="50">
        <v>92.457993555555561</v>
      </c>
      <c r="AW932" s="50">
        <v>0</v>
      </c>
      <c r="AX932" s="50">
        <v>5.0173333333333341</v>
      </c>
      <c r="AY932" s="50">
        <v>46.567216666666674</v>
      </c>
      <c r="AZ932" s="51">
        <v>0</v>
      </c>
      <c r="BA932" s="49">
        <v>0</v>
      </c>
      <c r="BB932" s="49">
        <v>0</v>
      </c>
      <c r="BC932" s="50">
        <v>0</v>
      </c>
      <c r="BD932" s="50">
        <v>0</v>
      </c>
      <c r="BE932" s="51">
        <v>0</v>
      </c>
      <c r="BF932" s="38"/>
      <c r="BG932" s="38"/>
      <c r="BK932" s="38"/>
      <c r="BL932" s="38"/>
      <c r="BM932" s="38"/>
      <c r="BN932" s="38"/>
      <c r="BO932" s="38"/>
      <c r="BP932" s="38"/>
      <c r="BQ932" s="38"/>
      <c r="BR932" s="38"/>
      <c r="BS932" s="38"/>
      <c r="BT932" s="38"/>
      <c r="BU932" s="38"/>
      <c r="BY932" s="38"/>
      <c r="BZ932" s="38"/>
      <c r="CJ932" s="38"/>
    </row>
    <row r="933" spans="2:88" x14ac:dyDescent="0.25">
      <c r="B933" s="8">
        <v>931</v>
      </c>
      <c r="C933" s="9" t="s">
        <v>12530</v>
      </c>
      <c r="D933" s="9" t="s">
        <v>12597</v>
      </c>
      <c r="E933" s="49">
        <v>14.022837166666665</v>
      </c>
      <c r="F933" s="50">
        <v>8.2525240000000011</v>
      </c>
      <c r="G933" s="50">
        <v>27.615133333333333</v>
      </c>
      <c r="H933" s="51">
        <v>0</v>
      </c>
      <c r="I933" s="50">
        <v>0</v>
      </c>
      <c r="J933" s="50">
        <v>0</v>
      </c>
      <c r="K933" s="50">
        <v>8.7658820000000031</v>
      </c>
      <c r="L933" s="55">
        <v>9.6584400000000006</v>
      </c>
      <c r="M933" s="49">
        <v>0</v>
      </c>
      <c r="N933" s="49">
        <v>2.1412299881066668</v>
      </c>
      <c r="O933" s="49">
        <v>1.7371279999999998</v>
      </c>
      <c r="P933" s="50">
        <v>0</v>
      </c>
      <c r="Q933" s="50">
        <v>0</v>
      </c>
      <c r="R933" s="50">
        <v>0</v>
      </c>
      <c r="S933" s="51">
        <v>0</v>
      </c>
      <c r="T933" s="50">
        <v>0</v>
      </c>
      <c r="U933" s="51">
        <v>16.348733333333335</v>
      </c>
      <c r="V933" s="51">
        <v>0</v>
      </c>
      <c r="W933" s="50">
        <v>0</v>
      </c>
      <c r="X933" s="49">
        <v>9.6584400000000006</v>
      </c>
      <c r="Y933" s="51">
        <v>17.406896000000003</v>
      </c>
      <c r="Z933" s="52">
        <v>0</v>
      </c>
      <c r="AA933" s="52">
        <v>0</v>
      </c>
      <c r="AB933" s="52">
        <v>0</v>
      </c>
      <c r="AC933" s="54">
        <v>3</v>
      </c>
      <c r="AD933" s="54">
        <v>51.377480246913585</v>
      </c>
      <c r="AE933" s="50">
        <v>51.377480246913585</v>
      </c>
      <c r="AF933" s="50">
        <v>47</v>
      </c>
      <c r="AG933" s="55">
        <v>47</v>
      </c>
      <c r="AH933" s="50">
        <v>8.8759905600000018</v>
      </c>
      <c r="AI933" s="52">
        <v>5.4636506518518519</v>
      </c>
      <c r="AJ933" s="49">
        <v>0</v>
      </c>
      <c r="AK933" s="50">
        <v>25.7157962962963</v>
      </c>
      <c r="AL933" s="50">
        <v>22.318888888888889</v>
      </c>
      <c r="AM933" s="50">
        <v>0</v>
      </c>
      <c r="AN933" s="50">
        <v>43.348699999999994</v>
      </c>
      <c r="AO933" s="50">
        <v>7.674418604651164</v>
      </c>
      <c r="AP933" s="50">
        <v>29.026333333333337</v>
      </c>
      <c r="AQ933" s="51">
        <v>10.894444444444446</v>
      </c>
      <c r="AR933" s="49">
        <v>13.927693333333334</v>
      </c>
      <c r="AS933" s="50">
        <v>2.7871621621621623</v>
      </c>
      <c r="AT933" s="50">
        <v>1.85076</v>
      </c>
      <c r="AU933" s="50">
        <v>4.0609333333333337</v>
      </c>
      <c r="AV933" s="50">
        <v>92.457993555555561</v>
      </c>
      <c r="AW933" s="50">
        <v>0</v>
      </c>
      <c r="AX933" s="50">
        <v>5.0173333333333341</v>
      </c>
      <c r="AY933" s="50">
        <v>46.567216666666674</v>
      </c>
      <c r="AZ933" s="51">
        <v>0</v>
      </c>
      <c r="BA933" s="49">
        <v>0</v>
      </c>
      <c r="BB933" s="49">
        <v>0</v>
      </c>
      <c r="BC933" s="50">
        <v>0</v>
      </c>
      <c r="BD933" s="50">
        <v>0</v>
      </c>
      <c r="BE933" s="51">
        <v>0</v>
      </c>
      <c r="BF933" s="38"/>
      <c r="BG933" s="38"/>
      <c r="BK933" s="38"/>
      <c r="BL933" s="38"/>
      <c r="BM933" s="38"/>
      <c r="BN933" s="38"/>
      <c r="BO933" s="38"/>
      <c r="BP933" s="38"/>
      <c r="BQ933" s="38"/>
      <c r="BR933" s="38"/>
      <c r="BS933" s="38"/>
      <c r="BT933" s="38"/>
      <c r="BU933" s="38"/>
      <c r="BY933" s="38"/>
      <c r="BZ933" s="38"/>
      <c r="CJ933" s="38"/>
    </row>
    <row r="934" spans="2:88" x14ac:dyDescent="0.25">
      <c r="B934" s="8">
        <v>932</v>
      </c>
      <c r="C934" s="9" t="s">
        <v>12530</v>
      </c>
      <c r="D934" s="9" t="s">
        <v>12598</v>
      </c>
      <c r="E934" s="49">
        <v>16.827404600000001</v>
      </c>
      <c r="F934" s="50">
        <v>9.9030288000000013</v>
      </c>
      <c r="G934" s="50">
        <v>33.138159999999999</v>
      </c>
      <c r="H934" s="51">
        <v>0</v>
      </c>
      <c r="I934" s="50">
        <v>0</v>
      </c>
      <c r="J934" s="50">
        <v>0</v>
      </c>
      <c r="K934" s="50">
        <v>10.519058400000004</v>
      </c>
      <c r="L934" s="55">
        <v>9.6584400000000006</v>
      </c>
      <c r="M934" s="49">
        <v>0</v>
      </c>
      <c r="N934" s="49">
        <v>2.1412299881066668</v>
      </c>
      <c r="O934" s="49">
        <v>1.7371279999999998</v>
      </c>
      <c r="P934" s="50">
        <v>0</v>
      </c>
      <c r="Q934" s="50">
        <v>0</v>
      </c>
      <c r="R934" s="50">
        <v>0</v>
      </c>
      <c r="S934" s="51">
        <v>0</v>
      </c>
      <c r="T934" s="50">
        <v>0</v>
      </c>
      <c r="U934" s="51">
        <v>16.348733333333335</v>
      </c>
      <c r="V934" s="51">
        <v>0</v>
      </c>
      <c r="W934" s="50">
        <v>0</v>
      </c>
      <c r="X934" s="49">
        <v>9.6584400000000006</v>
      </c>
      <c r="Y934" s="51">
        <v>17.406896000000003</v>
      </c>
      <c r="Z934" s="52">
        <v>0</v>
      </c>
      <c r="AA934" s="52">
        <v>0</v>
      </c>
      <c r="AB934" s="52">
        <v>0</v>
      </c>
      <c r="AC934" s="54">
        <v>3</v>
      </c>
      <c r="AD934" s="54">
        <v>61.652976296296302</v>
      </c>
      <c r="AE934" s="50">
        <v>61.652976296296302</v>
      </c>
      <c r="AF934" s="50">
        <v>56.400000000000006</v>
      </c>
      <c r="AG934" s="55">
        <v>56.400000000000006</v>
      </c>
      <c r="AH934" s="50">
        <v>8.8759905600000018</v>
      </c>
      <c r="AI934" s="52">
        <v>5.4636506518518519</v>
      </c>
      <c r="AJ934" s="49">
        <v>0</v>
      </c>
      <c r="AK934" s="50">
        <v>30.858955555555561</v>
      </c>
      <c r="AL934" s="50">
        <v>26.782666666666664</v>
      </c>
      <c r="AM934" s="50">
        <v>0</v>
      </c>
      <c r="AN934" s="50">
        <v>52.018439999999998</v>
      </c>
      <c r="AO934" s="50">
        <v>9.2093023255813975</v>
      </c>
      <c r="AP934" s="50">
        <v>34.831600000000002</v>
      </c>
      <c r="AQ934" s="51">
        <v>13.073333333333336</v>
      </c>
      <c r="AR934" s="49">
        <v>13.927693333333334</v>
      </c>
      <c r="AS934" s="50">
        <v>2.7871621621621623</v>
      </c>
      <c r="AT934" s="50">
        <v>1.85076</v>
      </c>
      <c r="AU934" s="50">
        <v>5.0761666666666674</v>
      </c>
      <c r="AV934" s="50">
        <v>108.33429077777778</v>
      </c>
      <c r="AW934" s="50">
        <v>0</v>
      </c>
      <c r="AX934" s="50">
        <v>5.0173333333333341</v>
      </c>
      <c r="AY934" s="50">
        <v>46.567216666666674</v>
      </c>
      <c r="AZ934" s="51">
        <v>0</v>
      </c>
      <c r="BA934" s="49">
        <v>0</v>
      </c>
      <c r="BB934" s="49">
        <v>0</v>
      </c>
      <c r="BC934" s="50">
        <v>0</v>
      </c>
      <c r="BD934" s="50">
        <v>0</v>
      </c>
      <c r="BE934" s="51">
        <v>0</v>
      </c>
      <c r="BF934" s="38"/>
      <c r="BG934" s="38"/>
      <c r="BK934" s="38"/>
      <c r="BL934" s="38"/>
      <c r="BM934" s="38"/>
      <c r="BN934" s="38"/>
      <c r="BO934" s="38"/>
      <c r="BP934" s="38"/>
      <c r="BQ934" s="38"/>
      <c r="BR934" s="38"/>
      <c r="BS934" s="38"/>
      <c r="BT934" s="38"/>
      <c r="BU934" s="38"/>
      <c r="BY934" s="38"/>
      <c r="BZ934" s="38"/>
      <c r="CJ934" s="38"/>
    </row>
    <row r="935" spans="2:88" x14ac:dyDescent="0.25">
      <c r="B935" s="8">
        <v>933</v>
      </c>
      <c r="C935" s="9" t="s">
        <v>12530</v>
      </c>
      <c r="D935" s="9" t="s">
        <v>12599</v>
      </c>
      <c r="E935" s="49">
        <v>12.620553449999999</v>
      </c>
      <c r="F935" s="50">
        <v>7.427271600000001</v>
      </c>
      <c r="G935" s="50">
        <v>24.853619999999999</v>
      </c>
      <c r="H935" s="51">
        <v>0</v>
      </c>
      <c r="I935" s="50">
        <v>0</v>
      </c>
      <c r="J935" s="50">
        <v>0</v>
      </c>
      <c r="K935" s="50">
        <v>7.8892938000000026</v>
      </c>
      <c r="L935" s="55">
        <v>14.487660000000002</v>
      </c>
      <c r="M935" s="49">
        <v>0</v>
      </c>
      <c r="N935" s="49">
        <v>2.7070817396444444</v>
      </c>
      <c r="O935" s="49">
        <v>2.6056919999999995</v>
      </c>
      <c r="P935" s="50">
        <v>0</v>
      </c>
      <c r="Q935" s="50">
        <v>0</v>
      </c>
      <c r="R935" s="50">
        <v>0</v>
      </c>
      <c r="S935" s="51">
        <v>0</v>
      </c>
      <c r="T935" s="50">
        <v>0</v>
      </c>
      <c r="U935" s="51">
        <v>17.482226666666673</v>
      </c>
      <c r="V935" s="51">
        <v>0</v>
      </c>
      <c r="W935" s="50">
        <v>0</v>
      </c>
      <c r="X935" s="49">
        <v>14.487660000000002</v>
      </c>
      <c r="Y935" s="51">
        <v>26.110344000000005</v>
      </c>
      <c r="Z935" s="52">
        <v>0</v>
      </c>
      <c r="AA935" s="52">
        <v>0</v>
      </c>
      <c r="AB935" s="52">
        <v>0</v>
      </c>
      <c r="AC935" s="54">
        <v>3</v>
      </c>
      <c r="AD935" s="54">
        <v>46.23973222222223</v>
      </c>
      <c r="AE935" s="50">
        <v>46.23973222222223</v>
      </c>
      <c r="AF935" s="50">
        <v>42.300000000000004</v>
      </c>
      <c r="AG935" s="55">
        <v>42.300000000000004</v>
      </c>
      <c r="AH935" s="50">
        <v>13.313985840000004</v>
      </c>
      <c r="AI935" s="52">
        <v>8.180473837037038</v>
      </c>
      <c r="AJ935" s="49">
        <v>0</v>
      </c>
      <c r="AK935" s="50">
        <v>23.144216666666672</v>
      </c>
      <c r="AL935" s="50">
        <v>20.086999999999996</v>
      </c>
      <c r="AM935" s="50">
        <v>0</v>
      </c>
      <c r="AN935" s="50">
        <v>39.013829999999999</v>
      </c>
      <c r="AO935" s="50">
        <v>6.9069767441860481</v>
      </c>
      <c r="AP935" s="50">
        <v>26.123699999999999</v>
      </c>
      <c r="AQ935" s="51">
        <v>9.8050000000000015</v>
      </c>
      <c r="AR935" s="49">
        <v>20.891539999999999</v>
      </c>
      <c r="AS935" s="50">
        <v>2.7871621621621623</v>
      </c>
      <c r="AT935" s="50">
        <v>2.7761399999999998</v>
      </c>
      <c r="AU935" s="50">
        <v>4.5685500000000001</v>
      </c>
      <c r="AV935" s="50">
        <v>114.8725445</v>
      </c>
      <c r="AW935" s="50">
        <v>0</v>
      </c>
      <c r="AX935" s="50">
        <v>7.5260000000000016</v>
      </c>
      <c r="AY935" s="50">
        <v>72.137633333333326</v>
      </c>
      <c r="AZ935" s="51">
        <v>0</v>
      </c>
      <c r="BA935" s="49">
        <v>0</v>
      </c>
      <c r="BB935" s="49">
        <v>0</v>
      </c>
      <c r="BC935" s="50">
        <v>0</v>
      </c>
      <c r="BD935" s="50">
        <v>0</v>
      </c>
      <c r="BE935" s="51">
        <v>0</v>
      </c>
      <c r="BF935" s="38"/>
      <c r="BG935" s="38"/>
      <c r="BK935" s="38"/>
      <c r="BL935" s="38"/>
      <c r="BM935" s="38"/>
      <c r="BN935" s="38"/>
      <c r="BO935" s="38"/>
      <c r="BP935" s="38"/>
      <c r="BQ935" s="38"/>
      <c r="BR935" s="38"/>
      <c r="BS935" s="38"/>
      <c r="BT935" s="38"/>
      <c r="BU935" s="38"/>
      <c r="BY935" s="38"/>
      <c r="BZ935" s="38"/>
      <c r="CJ935" s="38"/>
    </row>
    <row r="936" spans="2:88" x14ac:dyDescent="0.25">
      <c r="B936" s="8">
        <v>934</v>
      </c>
      <c r="C936" s="9" t="s">
        <v>12530</v>
      </c>
      <c r="D936" s="9" t="s">
        <v>12600</v>
      </c>
      <c r="E936" s="49">
        <v>16.827404600000001</v>
      </c>
      <c r="F936" s="50">
        <v>9.9030288000000013</v>
      </c>
      <c r="G936" s="50">
        <v>33.138159999999999</v>
      </c>
      <c r="H936" s="51">
        <v>0</v>
      </c>
      <c r="I936" s="50">
        <v>0</v>
      </c>
      <c r="J936" s="50">
        <v>0</v>
      </c>
      <c r="K936" s="50">
        <v>10.519058400000004</v>
      </c>
      <c r="L936" s="55">
        <v>14.487660000000002</v>
      </c>
      <c r="M936" s="49">
        <v>0</v>
      </c>
      <c r="N936" s="49">
        <v>2.7070817396444444</v>
      </c>
      <c r="O936" s="49">
        <v>2.6056919999999995</v>
      </c>
      <c r="P936" s="50">
        <v>0</v>
      </c>
      <c r="Q936" s="50">
        <v>0</v>
      </c>
      <c r="R936" s="50">
        <v>0</v>
      </c>
      <c r="S936" s="51">
        <v>0</v>
      </c>
      <c r="T936" s="50">
        <v>0</v>
      </c>
      <c r="U936" s="51">
        <v>17.482226666666673</v>
      </c>
      <c r="V936" s="51">
        <v>0</v>
      </c>
      <c r="W936" s="50">
        <v>0</v>
      </c>
      <c r="X936" s="49">
        <v>14.487660000000002</v>
      </c>
      <c r="Y936" s="51">
        <v>26.110344000000005</v>
      </c>
      <c r="Z936" s="52">
        <v>0</v>
      </c>
      <c r="AA936" s="52">
        <v>0</v>
      </c>
      <c r="AB936" s="52">
        <v>0</v>
      </c>
      <c r="AC936" s="54">
        <v>3</v>
      </c>
      <c r="AD936" s="54">
        <v>61.652976296296302</v>
      </c>
      <c r="AE936" s="50">
        <v>61.652976296296302</v>
      </c>
      <c r="AF936" s="50">
        <v>56.400000000000006</v>
      </c>
      <c r="AG936" s="55">
        <v>56.400000000000006</v>
      </c>
      <c r="AH936" s="50">
        <v>13.313985840000004</v>
      </c>
      <c r="AI936" s="52">
        <v>8.180473837037038</v>
      </c>
      <c r="AJ936" s="49">
        <v>0</v>
      </c>
      <c r="AK936" s="50">
        <v>30.858955555555561</v>
      </c>
      <c r="AL936" s="50">
        <v>26.782666666666664</v>
      </c>
      <c r="AM936" s="50">
        <v>0</v>
      </c>
      <c r="AN936" s="50">
        <v>52.018439999999998</v>
      </c>
      <c r="AO936" s="50">
        <v>9.2093023255813975</v>
      </c>
      <c r="AP936" s="50">
        <v>34.831600000000002</v>
      </c>
      <c r="AQ936" s="51">
        <v>13.073333333333336</v>
      </c>
      <c r="AR936" s="49">
        <v>20.891539999999999</v>
      </c>
      <c r="AS936" s="50">
        <v>2.7871621621621623</v>
      </c>
      <c r="AT936" s="50">
        <v>2.7761399999999998</v>
      </c>
      <c r="AU936" s="50">
        <v>6.0914000000000001</v>
      </c>
      <c r="AV936" s="50">
        <v>138.68699033333334</v>
      </c>
      <c r="AW936" s="50">
        <v>0</v>
      </c>
      <c r="AX936" s="50">
        <v>7.5260000000000016</v>
      </c>
      <c r="AY936" s="50">
        <v>72.137633333333326</v>
      </c>
      <c r="AZ936" s="51">
        <v>0</v>
      </c>
      <c r="BA936" s="49">
        <v>0</v>
      </c>
      <c r="BB936" s="49">
        <v>0</v>
      </c>
      <c r="BC936" s="50">
        <v>0</v>
      </c>
      <c r="BD936" s="50">
        <v>0</v>
      </c>
      <c r="BE936" s="51">
        <v>0</v>
      </c>
      <c r="BF936" s="38"/>
      <c r="BG936" s="38"/>
      <c r="BK936" s="38"/>
      <c r="BL936" s="38"/>
      <c r="BM936" s="38"/>
      <c r="BN936" s="38"/>
      <c r="BO936" s="38"/>
      <c r="BP936" s="38"/>
      <c r="BQ936" s="38"/>
      <c r="BR936" s="38"/>
      <c r="BS936" s="38"/>
      <c r="BT936" s="38"/>
      <c r="BU936" s="38"/>
      <c r="BY936" s="38"/>
      <c r="BZ936" s="38"/>
      <c r="CJ936" s="38"/>
    </row>
    <row r="937" spans="2:88" x14ac:dyDescent="0.25">
      <c r="B937" s="8">
        <v>935</v>
      </c>
      <c r="C937" s="9" t="s">
        <v>12530</v>
      </c>
      <c r="D937" s="9" t="s">
        <v>12601</v>
      </c>
      <c r="E937" s="49">
        <v>21.03425575</v>
      </c>
      <c r="F937" s="50">
        <v>12.378786000000002</v>
      </c>
      <c r="G937" s="50">
        <v>41.422699999999999</v>
      </c>
      <c r="H937" s="51">
        <v>0</v>
      </c>
      <c r="I937" s="50">
        <v>0</v>
      </c>
      <c r="J937" s="50">
        <v>0</v>
      </c>
      <c r="K937" s="50">
        <v>13.148823000000004</v>
      </c>
      <c r="L937" s="55">
        <v>14.487660000000002</v>
      </c>
      <c r="M937" s="49">
        <v>0</v>
      </c>
      <c r="N937" s="49">
        <v>2.7070817396444444</v>
      </c>
      <c r="O937" s="49">
        <v>2.6056919999999995</v>
      </c>
      <c r="P937" s="50">
        <v>0</v>
      </c>
      <c r="Q937" s="50">
        <v>0</v>
      </c>
      <c r="R937" s="50">
        <v>0</v>
      </c>
      <c r="S937" s="51">
        <v>0</v>
      </c>
      <c r="T937" s="50">
        <v>0</v>
      </c>
      <c r="U937" s="51">
        <v>17.482226666666673</v>
      </c>
      <c r="V937" s="51">
        <v>0</v>
      </c>
      <c r="W937" s="50">
        <v>0</v>
      </c>
      <c r="X937" s="49">
        <v>14.487660000000002</v>
      </c>
      <c r="Y937" s="51">
        <v>26.110344000000005</v>
      </c>
      <c r="Z937" s="52">
        <v>0</v>
      </c>
      <c r="AA937" s="52">
        <v>0</v>
      </c>
      <c r="AB937" s="52">
        <v>0</v>
      </c>
      <c r="AC937" s="54">
        <v>3</v>
      </c>
      <c r="AD937" s="54">
        <v>77.066220370370374</v>
      </c>
      <c r="AE937" s="50">
        <v>77.066220370370374</v>
      </c>
      <c r="AF937" s="50">
        <v>70.5</v>
      </c>
      <c r="AG937" s="55">
        <v>70.5</v>
      </c>
      <c r="AH937" s="50">
        <v>13.313985840000004</v>
      </c>
      <c r="AI937" s="52">
        <v>8.180473837037038</v>
      </c>
      <c r="AJ937" s="49">
        <v>0</v>
      </c>
      <c r="AK937" s="50">
        <v>38.573694444444449</v>
      </c>
      <c r="AL937" s="50">
        <v>33.478333333333332</v>
      </c>
      <c r="AM937" s="50">
        <v>0</v>
      </c>
      <c r="AN937" s="50">
        <v>65.023049999999998</v>
      </c>
      <c r="AO937" s="50">
        <v>11.511627906976747</v>
      </c>
      <c r="AP937" s="50">
        <v>43.539500000000004</v>
      </c>
      <c r="AQ937" s="51">
        <v>16.341666666666669</v>
      </c>
      <c r="AR937" s="49">
        <v>20.891539999999999</v>
      </c>
      <c r="AS937" s="50">
        <v>2.7871621621621623</v>
      </c>
      <c r="AT937" s="50">
        <v>2.7761399999999998</v>
      </c>
      <c r="AU937" s="50">
        <v>6.0914000000000001</v>
      </c>
      <c r="AV937" s="50">
        <v>138.68699033333334</v>
      </c>
      <c r="AW937" s="50">
        <v>0</v>
      </c>
      <c r="AX937" s="50">
        <v>7.5260000000000016</v>
      </c>
      <c r="AY937" s="50">
        <v>72.137633333333326</v>
      </c>
      <c r="AZ937" s="51">
        <v>0</v>
      </c>
      <c r="BA937" s="49">
        <v>0</v>
      </c>
      <c r="BB937" s="49">
        <v>0</v>
      </c>
      <c r="BC937" s="50">
        <v>0</v>
      </c>
      <c r="BD937" s="50">
        <v>0</v>
      </c>
      <c r="BE937" s="51">
        <v>0</v>
      </c>
      <c r="BF937" s="38"/>
      <c r="BG937" s="38"/>
      <c r="BK937" s="38"/>
      <c r="BL937" s="38"/>
      <c r="BM937" s="38"/>
      <c r="BN937" s="38"/>
      <c r="BO937" s="38"/>
      <c r="BP937" s="38"/>
      <c r="BQ937" s="38"/>
      <c r="BR937" s="38"/>
      <c r="BS937" s="38"/>
      <c r="BT937" s="38"/>
      <c r="BU937" s="38"/>
      <c r="BY937" s="38"/>
      <c r="BZ937" s="38"/>
      <c r="CJ937" s="38"/>
    </row>
    <row r="938" spans="2:88" x14ac:dyDescent="0.25">
      <c r="B938" s="8">
        <v>936</v>
      </c>
      <c r="C938" s="9" t="s">
        <v>12530</v>
      </c>
      <c r="D938" s="9" t="s">
        <v>12602</v>
      </c>
      <c r="E938" s="49">
        <v>25.241106899999998</v>
      </c>
      <c r="F938" s="50">
        <v>14.854543200000002</v>
      </c>
      <c r="G938" s="50">
        <v>49.707239999999999</v>
      </c>
      <c r="H938" s="51">
        <v>0</v>
      </c>
      <c r="I938" s="50">
        <v>0</v>
      </c>
      <c r="J938" s="50">
        <v>0</v>
      </c>
      <c r="K938" s="50">
        <v>15.778587600000005</v>
      </c>
      <c r="L938" s="55">
        <v>14.487660000000002</v>
      </c>
      <c r="M938" s="49">
        <v>0</v>
      </c>
      <c r="N938" s="49">
        <v>2.7070817396444444</v>
      </c>
      <c r="O938" s="49">
        <v>2.6056919999999995</v>
      </c>
      <c r="P938" s="50">
        <v>0</v>
      </c>
      <c r="Q938" s="50">
        <v>0</v>
      </c>
      <c r="R938" s="50">
        <v>0</v>
      </c>
      <c r="S938" s="51">
        <v>0</v>
      </c>
      <c r="T938" s="50">
        <v>0</v>
      </c>
      <c r="U938" s="51">
        <v>17.482226666666673</v>
      </c>
      <c r="V938" s="51">
        <v>0</v>
      </c>
      <c r="W938" s="50">
        <v>0</v>
      </c>
      <c r="X938" s="49">
        <v>14.487660000000002</v>
      </c>
      <c r="Y938" s="51">
        <v>26.110344000000005</v>
      </c>
      <c r="Z938" s="52">
        <v>0</v>
      </c>
      <c r="AA938" s="52">
        <v>0</v>
      </c>
      <c r="AB938" s="52">
        <v>0</v>
      </c>
      <c r="AC938" s="54">
        <v>3</v>
      </c>
      <c r="AD938" s="54">
        <v>92.47946444444446</v>
      </c>
      <c r="AE938" s="50">
        <v>92.47946444444446</v>
      </c>
      <c r="AF938" s="50">
        <v>84.600000000000009</v>
      </c>
      <c r="AG938" s="55">
        <v>84.600000000000009</v>
      </c>
      <c r="AH938" s="50">
        <v>13.313985840000004</v>
      </c>
      <c r="AI938" s="52">
        <v>8.180473837037038</v>
      </c>
      <c r="AJ938" s="49">
        <v>0</v>
      </c>
      <c r="AK938" s="50">
        <v>46.288433333333344</v>
      </c>
      <c r="AL938" s="50">
        <v>40.173999999999992</v>
      </c>
      <c r="AM938" s="50">
        <v>0</v>
      </c>
      <c r="AN938" s="50">
        <v>78.027659999999997</v>
      </c>
      <c r="AO938" s="50">
        <v>13.813953488372096</v>
      </c>
      <c r="AP938" s="50">
        <v>52.247399999999999</v>
      </c>
      <c r="AQ938" s="51">
        <v>19.610000000000003</v>
      </c>
      <c r="AR938" s="49">
        <v>20.891539999999999</v>
      </c>
      <c r="AS938" s="50">
        <v>2.7871621621621623</v>
      </c>
      <c r="AT938" s="50">
        <v>2.7761399999999998</v>
      </c>
      <c r="AU938" s="50">
        <v>7.6142500000000011</v>
      </c>
      <c r="AV938" s="50">
        <v>162.50143616666668</v>
      </c>
      <c r="AW938" s="50">
        <v>0</v>
      </c>
      <c r="AX938" s="50">
        <v>7.5260000000000016</v>
      </c>
      <c r="AY938" s="50">
        <v>72.137633333333326</v>
      </c>
      <c r="AZ938" s="51">
        <v>0</v>
      </c>
      <c r="BA938" s="49">
        <v>0</v>
      </c>
      <c r="BB938" s="49">
        <v>0</v>
      </c>
      <c r="BC938" s="50">
        <v>0</v>
      </c>
      <c r="BD938" s="50">
        <v>0</v>
      </c>
      <c r="BE938" s="51">
        <v>0</v>
      </c>
      <c r="BF938" s="38"/>
      <c r="BG938" s="38"/>
      <c r="BK938" s="38"/>
      <c r="BL938" s="38"/>
      <c r="BM938" s="38"/>
      <c r="BN938" s="38"/>
      <c r="BO938" s="38"/>
      <c r="BP938" s="38"/>
      <c r="BQ938" s="38"/>
      <c r="BR938" s="38"/>
      <c r="BS938" s="38"/>
      <c r="BT938" s="38"/>
      <c r="BU938" s="38"/>
      <c r="BY938" s="38"/>
      <c r="BZ938" s="38"/>
      <c r="CJ938" s="38"/>
    </row>
    <row r="939" spans="2:88" x14ac:dyDescent="0.25">
      <c r="B939" s="8">
        <v>937</v>
      </c>
      <c r="C939" s="9" t="s">
        <v>12530</v>
      </c>
      <c r="D939" s="9" t="s">
        <v>12603</v>
      </c>
      <c r="E939" s="49">
        <v>4.2068511500000003</v>
      </c>
      <c r="F939" s="50">
        <v>2.4757572000000003</v>
      </c>
      <c r="G939" s="50">
        <v>4.1422699999999999</v>
      </c>
      <c r="H939" s="51">
        <v>0</v>
      </c>
      <c r="I939" s="50">
        <v>0</v>
      </c>
      <c r="J939" s="50">
        <v>0</v>
      </c>
      <c r="K939" s="50">
        <v>2.629764600000001</v>
      </c>
      <c r="L939" s="55">
        <v>4.8292200000000003</v>
      </c>
      <c r="M939" s="49">
        <v>0</v>
      </c>
      <c r="N939" s="49">
        <v>1.6793607249066667</v>
      </c>
      <c r="O939" s="49">
        <v>0.86856399999999989</v>
      </c>
      <c r="P939" s="50">
        <v>0</v>
      </c>
      <c r="Q939" s="50">
        <v>0</v>
      </c>
      <c r="R939" s="50">
        <v>0</v>
      </c>
      <c r="S939" s="51">
        <v>0</v>
      </c>
      <c r="T939" s="50">
        <v>0</v>
      </c>
      <c r="U939" s="51">
        <v>6.4889666666666672</v>
      </c>
      <c r="V939" s="51">
        <v>0</v>
      </c>
      <c r="W939" s="50">
        <v>0</v>
      </c>
      <c r="X939" s="49">
        <v>4.8292200000000003</v>
      </c>
      <c r="Y939" s="51">
        <v>8.7034480000000016</v>
      </c>
      <c r="Z939" s="52">
        <v>0</v>
      </c>
      <c r="AA939" s="52">
        <v>0</v>
      </c>
      <c r="AB939" s="52">
        <v>0</v>
      </c>
      <c r="AC939" s="54">
        <v>3</v>
      </c>
      <c r="AD939" s="54">
        <v>15.413244074074075</v>
      </c>
      <c r="AE939" s="50">
        <v>15.413244074074075</v>
      </c>
      <c r="AF939" s="50">
        <v>14.100000000000001</v>
      </c>
      <c r="AG939" s="55">
        <v>14.100000000000001</v>
      </c>
      <c r="AH939" s="50">
        <v>4.4379952800000009</v>
      </c>
      <c r="AI939" s="52">
        <v>2.7468274666666663</v>
      </c>
      <c r="AJ939" s="49">
        <v>0</v>
      </c>
      <c r="AK939" s="50">
        <v>7.7147388888888901</v>
      </c>
      <c r="AL939" s="50">
        <v>6.8134444444444444</v>
      </c>
      <c r="AM939" s="50">
        <v>8.4699999999999989</v>
      </c>
      <c r="AN939" s="50">
        <v>0</v>
      </c>
      <c r="AO939" s="50">
        <v>0</v>
      </c>
      <c r="AP939" s="50">
        <v>0</v>
      </c>
      <c r="AQ939" s="51">
        <v>0</v>
      </c>
      <c r="AR939" s="49">
        <v>6.963846666666667</v>
      </c>
      <c r="AS939" s="50">
        <v>2.7871621621621623</v>
      </c>
      <c r="AT939" s="50">
        <v>0.92537999999999998</v>
      </c>
      <c r="AU939" s="50">
        <v>1.52285</v>
      </c>
      <c r="AV939" s="50">
        <v>38.29084816666667</v>
      </c>
      <c r="AW939" s="50">
        <v>0</v>
      </c>
      <c r="AX939" s="50">
        <v>2.508666666666667</v>
      </c>
      <c r="AY939" s="50">
        <v>18.113280000000007</v>
      </c>
      <c r="AZ939" s="51">
        <v>0</v>
      </c>
      <c r="BA939" s="49">
        <v>0</v>
      </c>
      <c r="BB939" s="49">
        <v>0</v>
      </c>
      <c r="BC939" s="50">
        <v>0</v>
      </c>
      <c r="BD939" s="50">
        <v>0</v>
      </c>
      <c r="BE939" s="51">
        <v>0</v>
      </c>
      <c r="BF939" s="38"/>
      <c r="BG939" s="38"/>
      <c r="BK939" s="38"/>
      <c r="BL939" s="38"/>
      <c r="BM939" s="38"/>
      <c r="BN939" s="38"/>
      <c r="BO939" s="38"/>
      <c r="BP939" s="38"/>
      <c r="BQ939" s="38"/>
      <c r="BR939" s="38"/>
      <c r="BS939" s="38"/>
      <c r="BT939" s="38"/>
      <c r="BU939" s="38"/>
      <c r="BY939" s="38"/>
      <c r="BZ939" s="38"/>
      <c r="CJ939" s="38"/>
    </row>
    <row r="940" spans="2:88" x14ac:dyDescent="0.25">
      <c r="B940" s="8">
        <v>938</v>
      </c>
      <c r="C940" s="9" t="s">
        <v>12530</v>
      </c>
      <c r="D940" s="9" t="s">
        <v>12604</v>
      </c>
      <c r="E940" s="49">
        <v>5.6091348666666665</v>
      </c>
      <c r="F940" s="50">
        <v>3.3010096000000004</v>
      </c>
      <c r="G940" s="50">
        <v>5.5230266666666665</v>
      </c>
      <c r="H940" s="51">
        <v>0</v>
      </c>
      <c r="I940" s="50">
        <v>0</v>
      </c>
      <c r="J940" s="50">
        <v>0</v>
      </c>
      <c r="K940" s="50">
        <v>3.5063528000000015</v>
      </c>
      <c r="L940" s="55">
        <v>4.8292200000000003</v>
      </c>
      <c r="M940" s="49">
        <v>0</v>
      </c>
      <c r="N940" s="49">
        <v>1.6793607249066667</v>
      </c>
      <c r="O940" s="49">
        <v>0.86856399999999989</v>
      </c>
      <c r="P940" s="50">
        <v>0</v>
      </c>
      <c r="Q940" s="50">
        <v>0</v>
      </c>
      <c r="R940" s="50">
        <v>0</v>
      </c>
      <c r="S940" s="51">
        <v>0</v>
      </c>
      <c r="T940" s="50">
        <v>0</v>
      </c>
      <c r="U940" s="51">
        <v>6.4889666666666672</v>
      </c>
      <c r="V940" s="51">
        <v>0</v>
      </c>
      <c r="W940" s="50">
        <v>0</v>
      </c>
      <c r="X940" s="49">
        <v>4.8292200000000003</v>
      </c>
      <c r="Y940" s="51">
        <v>8.7034480000000016</v>
      </c>
      <c r="Z940" s="52">
        <v>0</v>
      </c>
      <c r="AA940" s="52">
        <v>0</v>
      </c>
      <c r="AB940" s="52">
        <v>0</v>
      </c>
      <c r="AC940" s="54">
        <v>3</v>
      </c>
      <c r="AD940" s="54">
        <v>20.550992098765434</v>
      </c>
      <c r="AE940" s="50">
        <v>20.550992098765434</v>
      </c>
      <c r="AF940" s="50">
        <v>18.8</v>
      </c>
      <c r="AG940" s="55">
        <v>18.8</v>
      </c>
      <c r="AH940" s="50">
        <v>4.4379952800000009</v>
      </c>
      <c r="AI940" s="52">
        <v>2.7468274666666663</v>
      </c>
      <c r="AJ940" s="49">
        <v>0</v>
      </c>
      <c r="AK940" s="50">
        <v>10.28631851851852</v>
      </c>
      <c r="AL940" s="50">
        <v>9.0845925925925926</v>
      </c>
      <c r="AM940" s="50">
        <v>11.293333333333333</v>
      </c>
      <c r="AN940" s="50">
        <v>0</v>
      </c>
      <c r="AO940" s="50">
        <v>0</v>
      </c>
      <c r="AP940" s="50">
        <v>0</v>
      </c>
      <c r="AQ940" s="51">
        <v>0</v>
      </c>
      <c r="AR940" s="49">
        <v>6.963846666666667</v>
      </c>
      <c r="AS940" s="50">
        <v>2.7871621621621623</v>
      </c>
      <c r="AT940" s="50">
        <v>0.92537999999999998</v>
      </c>
      <c r="AU940" s="50">
        <v>2.0304666666666669</v>
      </c>
      <c r="AV940" s="50">
        <v>46.22899677777778</v>
      </c>
      <c r="AW940" s="50">
        <v>0</v>
      </c>
      <c r="AX940" s="50">
        <v>2.508666666666667</v>
      </c>
      <c r="AY940" s="50">
        <v>18.113280000000007</v>
      </c>
      <c r="AZ940" s="51">
        <v>0</v>
      </c>
      <c r="BA940" s="49">
        <v>0</v>
      </c>
      <c r="BB940" s="49">
        <v>0</v>
      </c>
      <c r="BC940" s="50">
        <v>0</v>
      </c>
      <c r="BD940" s="50">
        <v>0</v>
      </c>
      <c r="BE940" s="51">
        <v>0</v>
      </c>
      <c r="BF940" s="38"/>
      <c r="BG940" s="38"/>
      <c r="BK940" s="38"/>
      <c r="BL940" s="38"/>
      <c r="BM940" s="38"/>
      <c r="BN940" s="38"/>
      <c r="BO940" s="38"/>
      <c r="BP940" s="38"/>
      <c r="BQ940" s="38"/>
      <c r="BR940" s="38"/>
      <c r="BS940" s="38"/>
      <c r="BT940" s="38"/>
      <c r="BU940" s="38"/>
      <c r="BY940" s="38"/>
      <c r="BZ940" s="38"/>
      <c r="CJ940" s="38"/>
    </row>
    <row r="941" spans="2:88" x14ac:dyDescent="0.25">
      <c r="B941" s="8">
        <v>939</v>
      </c>
      <c r="C941" s="9" t="s">
        <v>12530</v>
      </c>
      <c r="D941" s="9" t="s">
        <v>12605</v>
      </c>
      <c r="E941" s="49">
        <v>7.0114185833333327</v>
      </c>
      <c r="F941" s="50">
        <v>4.1262620000000005</v>
      </c>
      <c r="G941" s="50">
        <v>6.9037833333333332</v>
      </c>
      <c r="H941" s="51">
        <v>0</v>
      </c>
      <c r="I941" s="50">
        <v>0</v>
      </c>
      <c r="J941" s="50">
        <v>0</v>
      </c>
      <c r="K941" s="50">
        <v>4.3829410000000015</v>
      </c>
      <c r="L941" s="55">
        <v>4.8292200000000003</v>
      </c>
      <c r="M941" s="49">
        <v>0</v>
      </c>
      <c r="N941" s="49">
        <v>1.6793607249066667</v>
      </c>
      <c r="O941" s="49">
        <v>0.86856399999999989</v>
      </c>
      <c r="P941" s="50">
        <v>0</v>
      </c>
      <c r="Q941" s="50">
        <v>0</v>
      </c>
      <c r="R941" s="50">
        <v>0</v>
      </c>
      <c r="S941" s="51">
        <v>0</v>
      </c>
      <c r="T941" s="50">
        <v>0</v>
      </c>
      <c r="U941" s="51">
        <v>6.4889666666666672</v>
      </c>
      <c r="V941" s="51">
        <v>0</v>
      </c>
      <c r="W941" s="50">
        <v>0</v>
      </c>
      <c r="X941" s="49">
        <v>4.8292200000000003</v>
      </c>
      <c r="Y941" s="51">
        <v>8.7034480000000016</v>
      </c>
      <c r="Z941" s="52">
        <v>0</v>
      </c>
      <c r="AA941" s="52">
        <v>0</v>
      </c>
      <c r="AB941" s="52">
        <v>0</v>
      </c>
      <c r="AC941" s="54">
        <v>3</v>
      </c>
      <c r="AD941" s="54">
        <v>25.688740123456792</v>
      </c>
      <c r="AE941" s="50">
        <v>25.688740123456792</v>
      </c>
      <c r="AF941" s="50">
        <v>23.5</v>
      </c>
      <c r="AG941" s="55">
        <v>23.5</v>
      </c>
      <c r="AH941" s="50">
        <v>4.4379952800000009</v>
      </c>
      <c r="AI941" s="52">
        <v>2.7468274666666663</v>
      </c>
      <c r="AJ941" s="49">
        <v>0</v>
      </c>
      <c r="AK941" s="50">
        <v>12.85789814814815</v>
      </c>
      <c r="AL941" s="50">
        <v>11.355740740740741</v>
      </c>
      <c r="AM941" s="50">
        <v>14.116666666666667</v>
      </c>
      <c r="AN941" s="50">
        <v>0</v>
      </c>
      <c r="AO941" s="50">
        <v>0</v>
      </c>
      <c r="AP941" s="50">
        <v>0</v>
      </c>
      <c r="AQ941" s="51">
        <v>0</v>
      </c>
      <c r="AR941" s="49">
        <v>6.963846666666667</v>
      </c>
      <c r="AS941" s="50">
        <v>2.7871621621621623</v>
      </c>
      <c r="AT941" s="50">
        <v>0.92537999999999998</v>
      </c>
      <c r="AU941" s="50">
        <v>2.0304666666666669</v>
      </c>
      <c r="AV941" s="50">
        <v>46.22899677777778</v>
      </c>
      <c r="AW941" s="50">
        <v>0</v>
      </c>
      <c r="AX941" s="50">
        <v>2.508666666666667</v>
      </c>
      <c r="AY941" s="50">
        <v>18.113280000000007</v>
      </c>
      <c r="AZ941" s="51">
        <v>0</v>
      </c>
      <c r="BA941" s="49">
        <v>0</v>
      </c>
      <c r="BB941" s="49">
        <v>0</v>
      </c>
      <c r="BC941" s="50">
        <v>0</v>
      </c>
      <c r="BD941" s="50">
        <v>0</v>
      </c>
      <c r="BE941" s="51">
        <v>0</v>
      </c>
      <c r="BF941" s="38"/>
      <c r="BG941" s="38"/>
      <c r="BK941" s="38"/>
      <c r="BL941" s="38"/>
      <c r="BM941" s="38"/>
      <c r="BN941" s="38"/>
      <c r="BO941" s="38"/>
      <c r="BP941" s="38"/>
      <c r="BQ941" s="38"/>
      <c r="BR941" s="38"/>
      <c r="BS941" s="38"/>
      <c r="BT941" s="38"/>
      <c r="BU941" s="38"/>
      <c r="BY941" s="38"/>
      <c r="BZ941" s="38"/>
      <c r="CJ941" s="38"/>
    </row>
    <row r="942" spans="2:88" x14ac:dyDescent="0.25">
      <c r="B942" s="8">
        <v>940</v>
      </c>
      <c r="C942" s="9" t="s">
        <v>12530</v>
      </c>
      <c r="D942" s="9" t="s">
        <v>12606</v>
      </c>
      <c r="E942" s="49">
        <v>8.4137023000000006</v>
      </c>
      <c r="F942" s="50">
        <v>4.9515144000000006</v>
      </c>
      <c r="G942" s="50">
        <v>8.2845399999999998</v>
      </c>
      <c r="H942" s="51">
        <v>0</v>
      </c>
      <c r="I942" s="50">
        <v>0</v>
      </c>
      <c r="J942" s="50">
        <v>0</v>
      </c>
      <c r="K942" s="50">
        <v>5.259529200000002</v>
      </c>
      <c r="L942" s="55">
        <v>4.8292200000000003</v>
      </c>
      <c r="M942" s="49">
        <v>0</v>
      </c>
      <c r="N942" s="49">
        <v>1.6793607249066667</v>
      </c>
      <c r="O942" s="49">
        <v>0.86856399999999989</v>
      </c>
      <c r="P942" s="50">
        <v>0</v>
      </c>
      <c r="Q942" s="50">
        <v>0</v>
      </c>
      <c r="R942" s="50">
        <v>0</v>
      </c>
      <c r="S942" s="51">
        <v>0</v>
      </c>
      <c r="T942" s="50">
        <v>0</v>
      </c>
      <c r="U942" s="51">
        <v>6.4889666666666672</v>
      </c>
      <c r="V942" s="51">
        <v>0</v>
      </c>
      <c r="W942" s="50">
        <v>0</v>
      </c>
      <c r="X942" s="49">
        <v>4.8292200000000003</v>
      </c>
      <c r="Y942" s="51">
        <v>8.7034480000000016</v>
      </c>
      <c r="Z942" s="52">
        <v>0</v>
      </c>
      <c r="AA942" s="52">
        <v>0</v>
      </c>
      <c r="AB942" s="52">
        <v>0</v>
      </c>
      <c r="AC942" s="54">
        <v>3</v>
      </c>
      <c r="AD942" s="54">
        <v>30.826488148148151</v>
      </c>
      <c r="AE942" s="50">
        <v>30.826488148148151</v>
      </c>
      <c r="AF942" s="50">
        <v>28.200000000000003</v>
      </c>
      <c r="AG942" s="55">
        <v>28.200000000000003</v>
      </c>
      <c r="AH942" s="50">
        <v>4.4379952800000009</v>
      </c>
      <c r="AI942" s="52">
        <v>2.7468274666666663</v>
      </c>
      <c r="AJ942" s="49">
        <v>0</v>
      </c>
      <c r="AK942" s="50">
        <v>15.42947777777778</v>
      </c>
      <c r="AL942" s="50">
        <v>13.626888888888889</v>
      </c>
      <c r="AM942" s="50">
        <v>16.939999999999998</v>
      </c>
      <c r="AN942" s="50">
        <v>0</v>
      </c>
      <c r="AO942" s="50">
        <v>0</v>
      </c>
      <c r="AP942" s="50">
        <v>0</v>
      </c>
      <c r="AQ942" s="51">
        <v>0</v>
      </c>
      <c r="AR942" s="49">
        <v>6.963846666666667</v>
      </c>
      <c r="AS942" s="50">
        <v>2.7871621621621623</v>
      </c>
      <c r="AT942" s="50">
        <v>0.92537999999999998</v>
      </c>
      <c r="AU942" s="50">
        <v>2.5380833333333337</v>
      </c>
      <c r="AV942" s="50">
        <v>54.167145388888891</v>
      </c>
      <c r="AW942" s="50">
        <v>0</v>
      </c>
      <c r="AX942" s="50">
        <v>2.508666666666667</v>
      </c>
      <c r="AY942" s="50">
        <v>18.113280000000007</v>
      </c>
      <c r="AZ942" s="51">
        <v>0</v>
      </c>
      <c r="BA942" s="49">
        <v>0</v>
      </c>
      <c r="BB942" s="49">
        <v>0</v>
      </c>
      <c r="BC942" s="50">
        <v>0</v>
      </c>
      <c r="BD942" s="50">
        <v>0</v>
      </c>
      <c r="BE942" s="51">
        <v>0</v>
      </c>
      <c r="BF942" s="38"/>
      <c r="BG942" s="38"/>
      <c r="BK942" s="38"/>
      <c r="BL942" s="38"/>
      <c r="BM942" s="38"/>
      <c r="BN942" s="38"/>
      <c r="BO942" s="38"/>
      <c r="BP942" s="38"/>
      <c r="BQ942" s="38"/>
      <c r="BR942" s="38"/>
      <c r="BS942" s="38"/>
      <c r="BT942" s="38"/>
      <c r="BU942" s="38"/>
      <c r="BY942" s="38"/>
      <c r="BZ942" s="38"/>
      <c r="CJ942" s="38"/>
    </row>
    <row r="943" spans="2:88" x14ac:dyDescent="0.25">
      <c r="B943" s="8">
        <v>941</v>
      </c>
      <c r="C943" s="9" t="s">
        <v>12530</v>
      </c>
      <c r="D943" s="9" t="s">
        <v>12607</v>
      </c>
      <c r="E943" s="49">
        <v>8.4137023000000006</v>
      </c>
      <c r="F943" s="50">
        <v>4.9515144000000006</v>
      </c>
      <c r="G943" s="50">
        <v>8.2845399999999998</v>
      </c>
      <c r="H943" s="51">
        <v>0</v>
      </c>
      <c r="I943" s="50">
        <v>0</v>
      </c>
      <c r="J943" s="50">
        <v>0</v>
      </c>
      <c r="K943" s="50">
        <v>5.259529200000002</v>
      </c>
      <c r="L943" s="55">
        <v>9.6584400000000006</v>
      </c>
      <c r="M943" s="49">
        <v>0</v>
      </c>
      <c r="N943" s="49">
        <v>2.1412299881066668</v>
      </c>
      <c r="O943" s="49">
        <v>1.7371279999999998</v>
      </c>
      <c r="P943" s="50">
        <v>0</v>
      </c>
      <c r="Q943" s="50">
        <v>0</v>
      </c>
      <c r="R943" s="50">
        <v>0</v>
      </c>
      <c r="S943" s="51">
        <v>0</v>
      </c>
      <c r="T943" s="50">
        <v>0</v>
      </c>
      <c r="U943" s="51">
        <v>16.348733333333335</v>
      </c>
      <c r="V943" s="51">
        <v>0</v>
      </c>
      <c r="W943" s="50">
        <v>0</v>
      </c>
      <c r="X943" s="49">
        <v>9.6584400000000006</v>
      </c>
      <c r="Y943" s="51">
        <v>17.406896000000003</v>
      </c>
      <c r="Z943" s="52">
        <v>0</v>
      </c>
      <c r="AA943" s="52">
        <v>0</v>
      </c>
      <c r="AB943" s="52">
        <v>0</v>
      </c>
      <c r="AC943" s="54">
        <v>3</v>
      </c>
      <c r="AD943" s="54">
        <v>30.826488148148151</v>
      </c>
      <c r="AE943" s="50">
        <v>30.826488148148151</v>
      </c>
      <c r="AF943" s="50">
        <v>28.200000000000003</v>
      </c>
      <c r="AG943" s="55">
        <v>28.200000000000003</v>
      </c>
      <c r="AH943" s="50">
        <v>8.8759905600000018</v>
      </c>
      <c r="AI943" s="52">
        <v>5.4636506518518519</v>
      </c>
      <c r="AJ943" s="49">
        <v>0</v>
      </c>
      <c r="AK943" s="50">
        <v>15.42947777777778</v>
      </c>
      <c r="AL943" s="50">
        <v>13.626888888888889</v>
      </c>
      <c r="AM943" s="50">
        <v>16.939999999999998</v>
      </c>
      <c r="AN943" s="50">
        <v>0</v>
      </c>
      <c r="AO943" s="50">
        <v>0</v>
      </c>
      <c r="AP943" s="50">
        <v>0</v>
      </c>
      <c r="AQ943" s="51">
        <v>0</v>
      </c>
      <c r="AR943" s="49">
        <v>13.927693333333334</v>
      </c>
      <c r="AS943" s="50">
        <v>2.7871621621621623</v>
      </c>
      <c r="AT943" s="50">
        <v>1.85076</v>
      </c>
      <c r="AU943" s="50">
        <v>3.0457000000000001</v>
      </c>
      <c r="AV943" s="50">
        <v>76.58169633333334</v>
      </c>
      <c r="AW943" s="50">
        <v>0</v>
      </c>
      <c r="AX943" s="50">
        <v>5.0173333333333341</v>
      </c>
      <c r="AY943" s="50">
        <v>46.567216666666674</v>
      </c>
      <c r="AZ943" s="51">
        <v>0</v>
      </c>
      <c r="BA943" s="49">
        <v>0</v>
      </c>
      <c r="BB943" s="49">
        <v>0</v>
      </c>
      <c r="BC943" s="50">
        <v>0</v>
      </c>
      <c r="BD943" s="50">
        <v>0</v>
      </c>
      <c r="BE943" s="51">
        <v>0</v>
      </c>
      <c r="BF943" s="38"/>
      <c r="BG943" s="38"/>
      <c r="BK943" s="38"/>
      <c r="BL943" s="38"/>
      <c r="BM943" s="38"/>
      <c r="BN943" s="38"/>
      <c r="BO943" s="38"/>
      <c r="BP943" s="38"/>
      <c r="BQ943" s="38"/>
      <c r="BR943" s="38"/>
      <c r="BS943" s="38"/>
      <c r="BT943" s="38"/>
      <c r="BU943" s="38"/>
      <c r="BY943" s="38"/>
      <c r="BZ943" s="38"/>
      <c r="CJ943" s="38"/>
    </row>
    <row r="944" spans="2:88" x14ac:dyDescent="0.25">
      <c r="B944" s="8">
        <v>942</v>
      </c>
      <c r="C944" s="9" t="s">
        <v>12530</v>
      </c>
      <c r="D944" s="9" t="s">
        <v>12608</v>
      </c>
      <c r="E944" s="49">
        <v>11.218269733333333</v>
      </c>
      <c r="F944" s="50">
        <v>6.6020192000000009</v>
      </c>
      <c r="G944" s="50">
        <v>11.046053333333333</v>
      </c>
      <c r="H944" s="51">
        <v>0</v>
      </c>
      <c r="I944" s="50">
        <v>0</v>
      </c>
      <c r="J944" s="50">
        <v>0</v>
      </c>
      <c r="K944" s="50">
        <v>7.012705600000003</v>
      </c>
      <c r="L944" s="55">
        <v>9.6584400000000006</v>
      </c>
      <c r="M944" s="49">
        <v>0</v>
      </c>
      <c r="N944" s="49">
        <v>2.1412299881066668</v>
      </c>
      <c r="O944" s="49">
        <v>1.7371279999999998</v>
      </c>
      <c r="P944" s="50">
        <v>0</v>
      </c>
      <c r="Q944" s="50">
        <v>0</v>
      </c>
      <c r="R944" s="50">
        <v>0</v>
      </c>
      <c r="S944" s="51">
        <v>0</v>
      </c>
      <c r="T944" s="50">
        <v>0</v>
      </c>
      <c r="U944" s="51">
        <v>16.348733333333335</v>
      </c>
      <c r="V944" s="51">
        <v>0</v>
      </c>
      <c r="W944" s="50">
        <v>0</v>
      </c>
      <c r="X944" s="49">
        <v>9.6584400000000006</v>
      </c>
      <c r="Y944" s="51">
        <v>17.406896000000003</v>
      </c>
      <c r="Z944" s="52">
        <v>0</v>
      </c>
      <c r="AA944" s="52">
        <v>0</v>
      </c>
      <c r="AB944" s="52">
        <v>0</v>
      </c>
      <c r="AC944" s="54">
        <v>3</v>
      </c>
      <c r="AD944" s="54">
        <v>41.101984197530868</v>
      </c>
      <c r="AE944" s="50">
        <v>41.101984197530868</v>
      </c>
      <c r="AF944" s="50">
        <v>37.6</v>
      </c>
      <c r="AG944" s="55">
        <v>37.6</v>
      </c>
      <c r="AH944" s="50">
        <v>8.8759905600000018</v>
      </c>
      <c r="AI944" s="52">
        <v>5.4636506518518519</v>
      </c>
      <c r="AJ944" s="49">
        <v>0</v>
      </c>
      <c r="AK944" s="50">
        <v>20.57263703703704</v>
      </c>
      <c r="AL944" s="50">
        <v>18.169185185185185</v>
      </c>
      <c r="AM944" s="50">
        <v>22.586666666666666</v>
      </c>
      <c r="AN944" s="50">
        <v>0</v>
      </c>
      <c r="AO944" s="50">
        <v>0</v>
      </c>
      <c r="AP944" s="50">
        <v>0</v>
      </c>
      <c r="AQ944" s="51">
        <v>0</v>
      </c>
      <c r="AR944" s="49">
        <v>13.927693333333334</v>
      </c>
      <c r="AS944" s="50">
        <v>2.7871621621621623</v>
      </c>
      <c r="AT944" s="50">
        <v>1.85076</v>
      </c>
      <c r="AU944" s="50">
        <v>4.0609333333333337</v>
      </c>
      <c r="AV944" s="50">
        <v>92.457993555555561</v>
      </c>
      <c r="AW944" s="50">
        <v>0</v>
      </c>
      <c r="AX944" s="50">
        <v>5.0173333333333341</v>
      </c>
      <c r="AY944" s="50">
        <v>46.567216666666674</v>
      </c>
      <c r="AZ944" s="51">
        <v>0</v>
      </c>
      <c r="BA944" s="49">
        <v>0</v>
      </c>
      <c r="BB944" s="49">
        <v>0</v>
      </c>
      <c r="BC944" s="50">
        <v>0</v>
      </c>
      <c r="BD944" s="50">
        <v>0</v>
      </c>
      <c r="BE944" s="51">
        <v>0</v>
      </c>
      <c r="BF944" s="38"/>
      <c r="BG944" s="38"/>
      <c r="BK944" s="38"/>
      <c r="BL944" s="38"/>
      <c r="BM944" s="38"/>
      <c r="BN944" s="38"/>
      <c r="BO944" s="38"/>
      <c r="BP944" s="38"/>
      <c r="BQ944" s="38"/>
      <c r="BR944" s="38"/>
      <c r="BS944" s="38"/>
      <c r="BT944" s="38"/>
      <c r="BU944" s="38"/>
      <c r="BY944" s="38"/>
      <c r="BZ944" s="38"/>
      <c r="CJ944" s="38"/>
    </row>
    <row r="945" spans="2:88" x14ac:dyDescent="0.25">
      <c r="B945" s="8">
        <v>943</v>
      </c>
      <c r="C945" s="9" t="s">
        <v>12530</v>
      </c>
      <c r="D945" s="9" t="s">
        <v>12609</v>
      </c>
      <c r="E945" s="49">
        <v>14.022837166666665</v>
      </c>
      <c r="F945" s="50">
        <v>8.2525240000000011</v>
      </c>
      <c r="G945" s="50">
        <v>13.807566666666666</v>
      </c>
      <c r="H945" s="51">
        <v>0</v>
      </c>
      <c r="I945" s="50">
        <v>0</v>
      </c>
      <c r="J945" s="50">
        <v>0</v>
      </c>
      <c r="K945" s="50">
        <v>8.7658820000000031</v>
      </c>
      <c r="L945" s="55">
        <v>9.6584400000000006</v>
      </c>
      <c r="M945" s="49">
        <v>0</v>
      </c>
      <c r="N945" s="49">
        <v>2.1412299881066668</v>
      </c>
      <c r="O945" s="49">
        <v>1.7371279999999998</v>
      </c>
      <c r="P945" s="50">
        <v>0</v>
      </c>
      <c r="Q945" s="50">
        <v>0</v>
      </c>
      <c r="R945" s="50">
        <v>0</v>
      </c>
      <c r="S945" s="51">
        <v>0</v>
      </c>
      <c r="T945" s="50">
        <v>0</v>
      </c>
      <c r="U945" s="51">
        <v>16.348733333333335</v>
      </c>
      <c r="V945" s="51">
        <v>0</v>
      </c>
      <c r="W945" s="50">
        <v>0</v>
      </c>
      <c r="X945" s="49">
        <v>9.6584400000000006</v>
      </c>
      <c r="Y945" s="51">
        <v>17.406896000000003</v>
      </c>
      <c r="Z945" s="52">
        <v>0</v>
      </c>
      <c r="AA945" s="52">
        <v>0</v>
      </c>
      <c r="AB945" s="52">
        <v>0</v>
      </c>
      <c r="AC945" s="54">
        <v>3</v>
      </c>
      <c r="AD945" s="54">
        <v>51.377480246913585</v>
      </c>
      <c r="AE945" s="50">
        <v>51.377480246913585</v>
      </c>
      <c r="AF945" s="50">
        <v>47</v>
      </c>
      <c r="AG945" s="55">
        <v>47</v>
      </c>
      <c r="AH945" s="50">
        <v>8.8759905600000018</v>
      </c>
      <c r="AI945" s="52">
        <v>5.4636506518518519</v>
      </c>
      <c r="AJ945" s="49">
        <v>0</v>
      </c>
      <c r="AK945" s="50">
        <v>25.7157962962963</v>
      </c>
      <c r="AL945" s="50">
        <v>22.711481481481481</v>
      </c>
      <c r="AM945" s="50">
        <v>28.233333333333334</v>
      </c>
      <c r="AN945" s="50">
        <v>0</v>
      </c>
      <c r="AO945" s="50">
        <v>0</v>
      </c>
      <c r="AP945" s="50">
        <v>0</v>
      </c>
      <c r="AQ945" s="51">
        <v>0</v>
      </c>
      <c r="AR945" s="49">
        <v>13.927693333333334</v>
      </c>
      <c r="AS945" s="50">
        <v>2.7871621621621623</v>
      </c>
      <c r="AT945" s="50">
        <v>1.85076</v>
      </c>
      <c r="AU945" s="50">
        <v>4.0609333333333337</v>
      </c>
      <c r="AV945" s="50">
        <v>92.457993555555561</v>
      </c>
      <c r="AW945" s="50">
        <v>0</v>
      </c>
      <c r="AX945" s="50">
        <v>5.0173333333333341</v>
      </c>
      <c r="AY945" s="50">
        <v>46.567216666666674</v>
      </c>
      <c r="AZ945" s="51">
        <v>0</v>
      </c>
      <c r="BA945" s="49">
        <v>0</v>
      </c>
      <c r="BB945" s="49">
        <v>0</v>
      </c>
      <c r="BC945" s="50">
        <v>0</v>
      </c>
      <c r="BD945" s="50">
        <v>0</v>
      </c>
      <c r="BE945" s="51">
        <v>0</v>
      </c>
      <c r="BF945" s="38"/>
      <c r="BG945" s="38"/>
      <c r="BK945" s="38"/>
      <c r="BL945" s="38"/>
      <c r="BM945" s="38"/>
      <c r="BN945" s="38"/>
      <c r="BO945" s="38"/>
      <c r="BP945" s="38"/>
      <c r="BQ945" s="38"/>
      <c r="BR945" s="38"/>
      <c r="BS945" s="38"/>
      <c r="BT945" s="38"/>
      <c r="BU945" s="38"/>
      <c r="BY945" s="38"/>
      <c r="BZ945" s="38"/>
      <c r="CJ945" s="38"/>
    </row>
    <row r="946" spans="2:88" x14ac:dyDescent="0.25">
      <c r="B946" s="8">
        <v>944</v>
      </c>
      <c r="C946" s="9" t="s">
        <v>12530</v>
      </c>
      <c r="D946" s="9" t="s">
        <v>12610</v>
      </c>
      <c r="E946" s="49">
        <v>16.827404600000001</v>
      </c>
      <c r="F946" s="50">
        <v>9.9030288000000013</v>
      </c>
      <c r="G946" s="50">
        <v>16.56908</v>
      </c>
      <c r="H946" s="51">
        <v>0</v>
      </c>
      <c r="I946" s="50">
        <v>0</v>
      </c>
      <c r="J946" s="50">
        <v>0</v>
      </c>
      <c r="K946" s="50">
        <v>10.519058400000004</v>
      </c>
      <c r="L946" s="55">
        <v>9.6584400000000006</v>
      </c>
      <c r="M946" s="49">
        <v>0</v>
      </c>
      <c r="N946" s="49">
        <v>2.1412299881066668</v>
      </c>
      <c r="O946" s="49">
        <v>1.7371279999999998</v>
      </c>
      <c r="P946" s="50">
        <v>0</v>
      </c>
      <c r="Q946" s="50">
        <v>0</v>
      </c>
      <c r="R946" s="50">
        <v>0</v>
      </c>
      <c r="S946" s="51">
        <v>0</v>
      </c>
      <c r="T946" s="50">
        <v>0</v>
      </c>
      <c r="U946" s="51">
        <v>16.348733333333335</v>
      </c>
      <c r="V946" s="51">
        <v>0</v>
      </c>
      <c r="W946" s="50">
        <v>0</v>
      </c>
      <c r="X946" s="49">
        <v>9.6584400000000006</v>
      </c>
      <c r="Y946" s="51">
        <v>17.406896000000003</v>
      </c>
      <c r="Z946" s="52">
        <v>0</v>
      </c>
      <c r="AA946" s="52">
        <v>0</v>
      </c>
      <c r="AB946" s="52">
        <v>0</v>
      </c>
      <c r="AC946" s="54">
        <v>3</v>
      </c>
      <c r="AD946" s="54">
        <v>61.652976296296302</v>
      </c>
      <c r="AE946" s="50">
        <v>61.652976296296302</v>
      </c>
      <c r="AF946" s="50">
        <v>56.400000000000006</v>
      </c>
      <c r="AG946" s="55">
        <v>56.400000000000006</v>
      </c>
      <c r="AH946" s="50">
        <v>8.8759905600000018</v>
      </c>
      <c r="AI946" s="52">
        <v>5.4636506518518519</v>
      </c>
      <c r="AJ946" s="49">
        <v>0</v>
      </c>
      <c r="AK946" s="50">
        <v>30.858955555555561</v>
      </c>
      <c r="AL946" s="50">
        <v>27.253777777777778</v>
      </c>
      <c r="AM946" s="50">
        <v>33.879999999999995</v>
      </c>
      <c r="AN946" s="50">
        <v>0</v>
      </c>
      <c r="AO946" s="50">
        <v>0</v>
      </c>
      <c r="AP946" s="50">
        <v>0</v>
      </c>
      <c r="AQ946" s="51">
        <v>0</v>
      </c>
      <c r="AR946" s="49">
        <v>13.927693333333334</v>
      </c>
      <c r="AS946" s="50">
        <v>2.7871621621621623</v>
      </c>
      <c r="AT946" s="50">
        <v>1.85076</v>
      </c>
      <c r="AU946" s="50">
        <v>5.0761666666666674</v>
      </c>
      <c r="AV946" s="50">
        <v>108.33429077777778</v>
      </c>
      <c r="AW946" s="50">
        <v>0</v>
      </c>
      <c r="AX946" s="50">
        <v>5.0173333333333341</v>
      </c>
      <c r="AY946" s="50">
        <v>46.567216666666674</v>
      </c>
      <c r="AZ946" s="51">
        <v>0</v>
      </c>
      <c r="BA946" s="49">
        <v>0</v>
      </c>
      <c r="BB946" s="49">
        <v>0</v>
      </c>
      <c r="BC946" s="50">
        <v>0</v>
      </c>
      <c r="BD946" s="50">
        <v>0</v>
      </c>
      <c r="BE946" s="51">
        <v>0</v>
      </c>
      <c r="BF946" s="38"/>
      <c r="BG946" s="38"/>
      <c r="BK946" s="38"/>
      <c r="BL946" s="38"/>
      <c r="BM946" s="38"/>
      <c r="BN946" s="38"/>
      <c r="BO946" s="38"/>
      <c r="BP946" s="38"/>
      <c r="BQ946" s="38"/>
      <c r="BR946" s="38"/>
      <c r="BS946" s="38"/>
      <c r="BT946" s="38"/>
      <c r="BU946" s="38"/>
      <c r="BY946" s="38"/>
      <c r="BZ946" s="38"/>
      <c r="CJ946" s="38"/>
    </row>
    <row r="947" spans="2:88" x14ac:dyDescent="0.25">
      <c r="B947" s="8">
        <v>945</v>
      </c>
      <c r="C947" s="9" t="s">
        <v>12530</v>
      </c>
      <c r="D947" s="9" t="s">
        <v>12611</v>
      </c>
      <c r="E947" s="49">
        <v>12.620553449999999</v>
      </c>
      <c r="F947" s="50">
        <v>7.427271600000001</v>
      </c>
      <c r="G947" s="50">
        <v>12.42681</v>
      </c>
      <c r="H947" s="51">
        <v>0</v>
      </c>
      <c r="I947" s="50">
        <v>0</v>
      </c>
      <c r="J947" s="50">
        <v>0</v>
      </c>
      <c r="K947" s="50">
        <v>7.8892938000000026</v>
      </c>
      <c r="L947" s="55">
        <v>14.487660000000002</v>
      </c>
      <c r="M947" s="49">
        <v>0</v>
      </c>
      <c r="N947" s="49">
        <v>2.7070817396444444</v>
      </c>
      <c r="O947" s="49">
        <v>2.6056919999999995</v>
      </c>
      <c r="P947" s="50">
        <v>0</v>
      </c>
      <c r="Q947" s="50">
        <v>0</v>
      </c>
      <c r="R947" s="50">
        <v>0</v>
      </c>
      <c r="S947" s="51">
        <v>0</v>
      </c>
      <c r="T947" s="50">
        <v>0</v>
      </c>
      <c r="U947" s="51">
        <v>17.482226666666673</v>
      </c>
      <c r="V947" s="51">
        <v>0</v>
      </c>
      <c r="W947" s="50">
        <v>0</v>
      </c>
      <c r="X947" s="49">
        <v>14.487660000000002</v>
      </c>
      <c r="Y947" s="51">
        <v>26.110344000000005</v>
      </c>
      <c r="Z947" s="52">
        <v>0</v>
      </c>
      <c r="AA947" s="52">
        <v>0</v>
      </c>
      <c r="AB947" s="52">
        <v>0</v>
      </c>
      <c r="AC947" s="54">
        <v>3</v>
      </c>
      <c r="AD947" s="54">
        <v>46.23973222222223</v>
      </c>
      <c r="AE947" s="50">
        <v>46.23973222222223</v>
      </c>
      <c r="AF947" s="50">
        <v>42.300000000000004</v>
      </c>
      <c r="AG947" s="55">
        <v>42.300000000000004</v>
      </c>
      <c r="AH947" s="50">
        <v>13.313985840000004</v>
      </c>
      <c r="AI947" s="52">
        <v>8.180473837037038</v>
      </c>
      <c r="AJ947" s="49">
        <v>0</v>
      </c>
      <c r="AK947" s="50">
        <v>23.144216666666672</v>
      </c>
      <c r="AL947" s="50">
        <v>20.440333333333335</v>
      </c>
      <c r="AM947" s="50">
        <v>25.409999999999997</v>
      </c>
      <c r="AN947" s="50">
        <v>0</v>
      </c>
      <c r="AO947" s="50">
        <v>0</v>
      </c>
      <c r="AP947" s="50">
        <v>0</v>
      </c>
      <c r="AQ947" s="51">
        <v>0</v>
      </c>
      <c r="AR947" s="49">
        <v>20.891539999999999</v>
      </c>
      <c r="AS947" s="50">
        <v>2.7871621621621623</v>
      </c>
      <c r="AT947" s="50">
        <v>2.7761399999999998</v>
      </c>
      <c r="AU947" s="50">
        <v>4.5685500000000001</v>
      </c>
      <c r="AV947" s="50">
        <v>114.8725445</v>
      </c>
      <c r="AW947" s="50">
        <v>0</v>
      </c>
      <c r="AX947" s="50">
        <v>7.5260000000000016</v>
      </c>
      <c r="AY947" s="50">
        <v>72.137633333333326</v>
      </c>
      <c r="AZ947" s="51">
        <v>0</v>
      </c>
      <c r="BA947" s="49">
        <v>0</v>
      </c>
      <c r="BB947" s="49">
        <v>0</v>
      </c>
      <c r="BC947" s="50">
        <v>0</v>
      </c>
      <c r="BD947" s="50">
        <v>0</v>
      </c>
      <c r="BE947" s="51">
        <v>0</v>
      </c>
      <c r="BF947" s="38"/>
      <c r="BG947" s="38"/>
      <c r="BK947" s="38"/>
      <c r="BL947" s="38"/>
      <c r="BM947" s="38"/>
      <c r="BN947" s="38"/>
      <c r="BO947" s="38"/>
      <c r="BP947" s="38"/>
      <c r="BQ947" s="38"/>
      <c r="BR947" s="38"/>
      <c r="BS947" s="38"/>
      <c r="BT947" s="38"/>
      <c r="BU947" s="38"/>
      <c r="BY947" s="38"/>
      <c r="BZ947" s="38"/>
      <c r="CJ947" s="38"/>
    </row>
    <row r="948" spans="2:88" x14ac:dyDescent="0.25">
      <c r="B948" s="8">
        <v>946</v>
      </c>
      <c r="C948" s="9" t="s">
        <v>12530</v>
      </c>
      <c r="D948" s="9" t="s">
        <v>12612</v>
      </c>
      <c r="E948" s="49">
        <v>16.827404600000001</v>
      </c>
      <c r="F948" s="50">
        <v>9.9030288000000013</v>
      </c>
      <c r="G948" s="50">
        <v>16.56908</v>
      </c>
      <c r="H948" s="51">
        <v>0</v>
      </c>
      <c r="I948" s="50">
        <v>0</v>
      </c>
      <c r="J948" s="50">
        <v>0</v>
      </c>
      <c r="K948" s="50">
        <v>10.519058400000004</v>
      </c>
      <c r="L948" s="55">
        <v>14.487660000000002</v>
      </c>
      <c r="M948" s="49">
        <v>0</v>
      </c>
      <c r="N948" s="49">
        <v>2.7070817396444444</v>
      </c>
      <c r="O948" s="49">
        <v>2.6056919999999995</v>
      </c>
      <c r="P948" s="50">
        <v>0</v>
      </c>
      <c r="Q948" s="50">
        <v>0</v>
      </c>
      <c r="R948" s="50">
        <v>0</v>
      </c>
      <c r="S948" s="51">
        <v>0</v>
      </c>
      <c r="T948" s="50">
        <v>0</v>
      </c>
      <c r="U948" s="51">
        <v>17.482226666666673</v>
      </c>
      <c r="V948" s="51">
        <v>0</v>
      </c>
      <c r="W948" s="50">
        <v>0</v>
      </c>
      <c r="X948" s="49">
        <v>14.487660000000002</v>
      </c>
      <c r="Y948" s="51">
        <v>26.110344000000005</v>
      </c>
      <c r="Z948" s="52">
        <v>0</v>
      </c>
      <c r="AA948" s="52">
        <v>0</v>
      </c>
      <c r="AB948" s="52">
        <v>0</v>
      </c>
      <c r="AC948" s="54">
        <v>3</v>
      </c>
      <c r="AD948" s="54">
        <v>61.652976296296302</v>
      </c>
      <c r="AE948" s="50">
        <v>61.652976296296302</v>
      </c>
      <c r="AF948" s="50">
        <v>56.400000000000006</v>
      </c>
      <c r="AG948" s="55">
        <v>56.400000000000006</v>
      </c>
      <c r="AH948" s="50">
        <v>13.313985840000004</v>
      </c>
      <c r="AI948" s="52">
        <v>8.180473837037038</v>
      </c>
      <c r="AJ948" s="49">
        <v>0</v>
      </c>
      <c r="AK948" s="50">
        <v>30.858955555555561</v>
      </c>
      <c r="AL948" s="50">
        <v>27.253777777777778</v>
      </c>
      <c r="AM948" s="50">
        <v>33.879999999999995</v>
      </c>
      <c r="AN948" s="50">
        <v>0</v>
      </c>
      <c r="AO948" s="50">
        <v>0</v>
      </c>
      <c r="AP948" s="50">
        <v>0</v>
      </c>
      <c r="AQ948" s="51">
        <v>0</v>
      </c>
      <c r="AR948" s="49">
        <v>20.891539999999999</v>
      </c>
      <c r="AS948" s="50">
        <v>2.7871621621621623</v>
      </c>
      <c r="AT948" s="50">
        <v>2.7761399999999998</v>
      </c>
      <c r="AU948" s="50">
        <v>6.0914000000000001</v>
      </c>
      <c r="AV948" s="50">
        <v>138.68699033333334</v>
      </c>
      <c r="AW948" s="50">
        <v>0</v>
      </c>
      <c r="AX948" s="50">
        <v>7.5260000000000016</v>
      </c>
      <c r="AY948" s="50">
        <v>72.137633333333326</v>
      </c>
      <c r="AZ948" s="51">
        <v>0</v>
      </c>
      <c r="BA948" s="49">
        <v>0</v>
      </c>
      <c r="BB948" s="49">
        <v>0</v>
      </c>
      <c r="BC948" s="50">
        <v>0</v>
      </c>
      <c r="BD948" s="50">
        <v>0</v>
      </c>
      <c r="BE948" s="51">
        <v>0</v>
      </c>
      <c r="BF948" s="38"/>
      <c r="BG948" s="38"/>
      <c r="BK948" s="38"/>
      <c r="BL948" s="38"/>
      <c r="BM948" s="38"/>
      <c r="BN948" s="38"/>
      <c r="BO948" s="38"/>
      <c r="BP948" s="38"/>
      <c r="BQ948" s="38"/>
      <c r="BR948" s="38"/>
      <c r="BS948" s="38"/>
      <c r="BT948" s="38"/>
      <c r="BU948" s="38"/>
      <c r="BY948" s="38"/>
      <c r="BZ948" s="38"/>
      <c r="CJ948" s="38"/>
    </row>
    <row r="949" spans="2:88" x14ac:dyDescent="0.25">
      <c r="B949" s="8">
        <v>947</v>
      </c>
      <c r="C949" s="9" t="s">
        <v>12530</v>
      </c>
      <c r="D949" s="9" t="s">
        <v>12613</v>
      </c>
      <c r="E949" s="49">
        <v>21.03425575</v>
      </c>
      <c r="F949" s="50">
        <v>12.378786000000002</v>
      </c>
      <c r="G949" s="50">
        <v>20.711349999999999</v>
      </c>
      <c r="H949" s="51">
        <v>0</v>
      </c>
      <c r="I949" s="50">
        <v>0</v>
      </c>
      <c r="J949" s="50">
        <v>0</v>
      </c>
      <c r="K949" s="50">
        <v>13.148823000000004</v>
      </c>
      <c r="L949" s="55">
        <v>14.487660000000002</v>
      </c>
      <c r="M949" s="49">
        <v>0</v>
      </c>
      <c r="N949" s="49">
        <v>2.7070817396444444</v>
      </c>
      <c r="O949" s="49">
        <v>2.6056919999999995</v>
      </c>
      <c r="P949" s="50">
        <v>0</v>
      </c>
      <c r="Q949" s="50">
        <v>0</v>
      </c>
      <c r="R949" s="50">
        <v>0</v>
      </c>
      <c r="S949" s="51">
        <v>0</v>
      </c>
      <c r="T949" s="50">
        <v>0</v>
      </c>
      <c r="U949" s="51">
        <v>17.482226666666673</v>
      </c>
      <c r="V949" s="51">
        <v>0</v>
      </c>
      <c r="W949" s="50">
        <v>0</v>
      </c>
      <c r="X949" s="49">
        <v>14.487660000000002</v>
      </c>
      <c r="Y949" s="51">
        <v>26.110344000000005</v>
      </c>
      <c r="Z949" s="52">
        <v>0</v>
      </c>
      <c r="AA949" s="52">
        <v>0</v>
      </c>
      <c r="AB949" s="52">
        <v>0</v>
      </c>
      <c r="AC949" s="54">
        <v>3</v>
      </c>
      <c r="AD949" s="54">
        <v>77.066220370370374</v>
      </c>
      <c r="AE949" s="50">
        <v>77.066220370370374</v>
      </c>
      <c r="AF949" s="50">
        <v>70.5</v>
      </c>
      <c r="AG949" s="55">
        <v>70.5</v>
      </c>
      <c r="AH949" s="50">
        <v>13.313985840000004</v>
      </c>
      <c r="AI949" s="52">
        <v>8.180473837037038</v>
      </c>
      <c r="AJ949" s="49">
        <v>0</v>
      </c>
      <c r="AK949" s="50">
        <v>38.573694444444449</v>
      </c>
      <c r="AL949" s="50">
        <v>34.06722222222222</v>
      </c>
      <c r="AM949" s="50">
        <v>42.349999999999994</v>
      </c>
      <c r="AN949" s="50">
        <v>0</v>
      </c>
      <c r="AO949" s="50">
        <v>0</v>
      </c>
      <c r="AP949" s="50">
        <v>0</v>
      </c>
      <c r="AQ949" s="51">
        <v>0</v>
      </c>
      <c r="AR949" s="49">
        <v>20.891539999999999</v>
      </c>
      <c r="AS949" s="50">
        <v>2.7871621621621623</v>
      </c>
      <c r="AT949" s="50">
        <v>2.7761399999999998</v>
      </c>
      <c r="AU949" s="50">
        <v>6.0914000000000001</v>
      </c>
      <c r="AV949" s="50">
        <v>138.68699033333334</v>
      </c>
      <c r="AW949" s="50">
        <v>0</v>
      </c>
      <c r="AX949" s="50">
        <v>7.5260000000000016</v>
      </c>
      <c r="AY949" s="50">
        <v>72.137633333333326</v>
      </c>
      <c r="AZ949" s="51">
        <v>0</v>
      </c>
      <c r="BA949" s="49">
        <v>0</v>
      </c>
      <c r="BB949" s="49">
        <v>0</v>
      </c>
      <c r="BC949" s="50">
        <v>0</v>
      </c>
      <c r="BD949" s="50">
        <v>0</v>
      </c>
      <c r="BE949" s="51">
        <v>0</v>
      </c>
      <c r="BF949" s="38"/>
      <c r="BG949" s="38"/>
      <c r="BK949" s="38"/>
      <c r="BL949" s="38"/>
      <c r="BM949" s="38"/>
      <c r="BN949" s="38"/>
      <c r="BO949" s="38"/>
      <c r="BP949" s="38"/>
      <c r="BQ949" s="38"/>
      <c r="BR949" s="38"/>
      <c r="BS949" s="38"/>
      <c r="BT949" s="38"/>
      <c r="BU949" s="38"/>
      <c r="BY949" s="38"/>
      <c r="BZ949" s="38"/>
      <c r="CJ949" s="38"/>
    </row>
    <row r="950" spans="2:88" x14ac:dyDescent="0.25">
      <c r="B950" s="8">
        <v>948</v>
      </c>
      <c r="C950" s="9" t="s">
        <v>12530</v>
      </c>
      <c r="D950" s="9" t="s">
        <v>12614</v>
      </c>
      <c r="E950" s="49">
        <v>25.241106899999998</v>
      </c>
      <c r="F950" s="50">
        <v>14.854543200000002</v>
      </c>
      <c r="G950" s="50">
        <v>24.853619999999999</v>
      </c>
      <c r="H950" s="51">
        <v>0</v>
      </c>
      <c r="I950" s="50">
        <v>0</v>
      </c>
      <c r="J950" s="50">
        <v>0</v>
      </c>
      <c r="K950" s="50">
        <v>15.778587600000005</v>
      </c>
      <c r="L950" s="55">
        <v>14.487660000000002</v>
      </c>
      <c r="M950" s="49">
        <v>0</v>
      </c>
      <c r="N950" s="49">
        <v>2.7070817396444444</v>
      </c>
      <c r="O950" s="49">
        <v>2.6056919999999995</v>
      </c>
      <c r="P950" s="50">
        <v>0</v>
      </c>
      <c r="Q950" s="50">
        <v>0</v>
      </c>
      <c r="R950" s="50">
        <v>0</v>
      </c>
      <c r="S950" s="51">
        <v>0</v>
      </c>
      <c r="T950" s="50">
        <v>0</v>
      </c>
      <c r="U950" s="51">
        <v>17.482226666666673</v>
      </c>
      <c r="V950" s="51">
        <v>0</v>
      </c>
      <c r="W950" s="50">
        <v>0</v>
      </c>
      <c r="X950" s="49">
        <v>14.487660000000002</v>
      </c>
      <c r="Y950" s="51">
        <v>26.110344000000005</v>
      </c>
      <c r="Z950" s="52">
        <v>0</v>
      </c>
      <c r="AA950" s="52">
        <v>0</v>
      </c>
      <c r="AB950" s="52">
        <v>0</v>
      </c>
      <c r="AC950" s="54">
        <v>3</v>
      </c>
      <c r="AD950" s="54">
        <v>92.47946444444446</v>
      </c>
      <c r="AE950" s="50">
        <v>92.47946444444446</v>
      </c>
      <c r="AF950" s="50">
        <v>84.600000000000009</v>
      </c>
      <c r="AG950" s="55">
        <v>84.600000000000009</v>
      </c>
      <c r="AH950" s="50">
        <v>13.313985840000004</v>
      </c>
      <c r="AI950" s="52">
        <v>8.180473837037038</v>
      </c>
      <c r="AJ950" s="49">
        <v>0</v>
      </c>
      <c r="AK950" s="50">
        <v>46.288433333333344</v>
      </c>
      <c r="AL950" s="50">
        <v>40.88066666666667</v>
      </c>
      <c r="AM950" s="50">
        <v>50.819999999999993</v>
      </c>
      <c r="AN950" s="50">
        <v>0</v>
      </c>
      <c r="AO950" s="50">
        <v>0</v>
      </c>
      <c r="AP950" s="50">
        <v>0</v>
      </c>
      <c r="AQ950" s="51">
        <v>0</v>
      </c>
      <c r="AR950" s="49">
        <v>20.891539999999999</v>
      </c>
      <c r="AS950" s="50">
        <v>2.7871621621621623</v>
      </c>
      <c r="AT950" s="50">
        <v>2.7761399999999998</v>
      </c>
      <c r="AU950" s="50">
        <v>7.6142500000000011</v>
      </c>
      <c r="AV950" s="50">
        <v>162.50143616666668</v>
      </c>
      <c r="AW950" s="50">
        <v>0</v>
      </c>
      <c r="AX950" s="50">
        <v>7.5260000000000016</v>
      </c>
      <c r="AY950" s="50">
        <v>72.137633333333326</v>
      </c>
      <c r="AZ950" s="51">
        <v>0</v>
      </c>
      <c r="BA950" s="49">
        <v>0</v>
      </c>
      <c r="BB950" s="49">
        <v>0</v>
      </c>
      <c r="BC950" s="50">
        <v>0</v>
      </c>
      <c r="BD950" s="50">
        <v>0</v>
      </c>
      <c r="BE950" s="51">
        <v>0</v>
      </c>
      <c r="BF950" s="38"/>
      <c r="BG950" s="38"/>
      <c r="BK950" s="38"/>
      <c r="BL950" s="38"/>
      <c r="BM950" s="38"/>
      <c r="BN950" s="38"/>
      <c r="BO950" s="38"/>
      <c r="BP950" s="38"/>
      <c r="BQ950" s="38"/>
      <c r="BR950" s="38"/>
      <c r="BS950" s="38"/>
      <c r="BT950" s="38"/>
      <c r="BU950" s="38"/>
      <c r="BY950" s="38"/>
      <c r="BZ950" s="38"/>
      <c r="CJ950" s="38"/>
    </row>
    <row r="951" spans="2:88" x14ac:dyDescent="0.25">
      <c r="B951" s="8">
        <v>949</v>
      </c>
      <c r="C951" s="9" t="s">
        <v>12530</v>
      </c>
      <c r="D951" s="9" t="s">
        <v>12615</v>
      </c>
      <c r="E951" s="49">
        <v>4.2068511500000003</v>
      </c>
      <c r="F951" s="50">
        <v>2.4757572000000003</v>
      </c>
      <c r="G951" s="50">
        <v>8.2845399999999998</v>
      </c>
      <c r="H951" s="51">
        <v>0</v>
      </c>
      <c r="I951" s="50">
        <v>0</v>
      </c>
      <c r="J951" s="50">
        <v>0</v>
      </c>
      <c r="K951" s="50">
        <v>2.629764600000001</v>
      </c>
      <c r="L951" s="55">
        <v>4.8292200000000003</v>
      </c>
      <c r="M951" s="49">
        <v>0</v>
      </c>
      <c r="N951" s="49">
        <v>1.6793607249066667</v>
      </c>
      <c r="O951" s="49">
        <v>0.86856399999999989</v>
      </c>
      <c r="P951" s="50">
        <v>0</v>
      </c>
      <c r="Q951" s="50">
        <v>0</v>
      </c>
      <c r="R951" s="50">
        <v>0</v>
      </c>
      <c r="S951" s="51">
        <v>0</v>
      </c>
      <c r="T951" s="50">
        <v>0</v>
      </c>
      <c r="U951" s="51">
        <v>6.4889666666666672</v>
      </c>
      <c r="V951" s="51">
        <v>0</v>
      </c>
      <c r="W951" s="50">
        <v>0</v>
      </c>
      <c r="X951" s="49">
        <v>4.8292200000000003</v>
      </c>
      <c r="Y951" s="51">
        <v>8.7034480000000016</v>
      </c>
      <c r="Z951" s="52">
        <v>0</v>
      </c>
      <c r="AA951" s="52">
        <v>0</v>
      </c>
      <c r="AB951" s="52">
        <v>0</v>
      </c>
      <c r="AC951" s="54">
        <v>3</v>
      </c>
      <c r="AD951" s="54">
        <v>15.413244074074075</v>
      </c>
      <c r="AE951" s="50">
        <v>15.413244074074075</v>
      </c>
      <c r="AF951" s="50">
        <v>14.100000000000001</v>
      </c>
      <c r="AG951" s="55">
        <v>14.100000000000001</v>
      </c>
      <c r="AH951" s="50">
        <v>4.4379952800000009</v>
      </c>
      <c r="AI951" s="52">
        <v>2.7468274666666663</v>
      </c>
      <c r="AJ951" s="49">
        <v>0</v>
      </c>
      <c r="AK951" s="50">
        <v>7.7147388888888901</v>
      </c>
      <c r="AL951" s="50">
        <v>6.8134444444444444</v>
      </c>
      <c r="AM951" s="50">
        <v>0</v>
      </c>
      <c r="AN951" s="50">
        <v>13.00461</v>
      </c>
      <c r="AO951" s="50">
        <v>2.3023255813953494</v>
      </c>
      <c r="AP951" s="50">
        <v>8.7079000000000004</v>
      </c>
      <c r="AQ951" s="51">
        <v>3.268333333333334</v>
      </c>
      <c r="AR951" s="49">
        <v>6.963846666666667</v>
      </c>
      <c r="AS951" s="50">
        <v>2.7871621621621623</v>
      </c>
      <c r="AT951" s="50">
        <v>0.92537999999999998</v>
      </c>
      <c r="AU951" s="50">
        <v>1.52285</v>
      </c>
      <c r="AV951" s="50">
        <v>38.29084816666667</v>
      </c>
      <c r="AW951" s="50">
        <v>0</v>
      </c>
      <c r="AX951" s="50">
        <v>2.508666666666667</v>
      </c>
      <c r="AY951" s="50">
        <v>18.113280000000007</v>
      </c>
      <c r="AZ951" s="51">
        <v>0</v>
      </c>
      <c r="BA951" s="49">
        <v>0</v>
      </c>
      <c r="BB951" s="49">
        <v>0</v>
      </c>
      <c r="BC951" s="50">
        <v>0</v>
      </c>
      <c r="BD951" s="50">
        <v>0</v>
      </c>
      <c r="BE951" s="51">
        <v>0</v>
      </c>
      <c r="BF951" s="38"/>
      <c r="BG951" s="38"/>
      <c r="BK951" s="38"/>
      <c r="BL951" s="38"/>
      <c r="BM951" s="38"/>
      <c r="BN951" s="38"/>
      <c r="BO951" s="38"/>
      <c r="BP951" s="38"/>
      <c r="BQ951" s="38"/>
      <c r="BR951" s="38"/>
      <c r="BS951" s="38"/>
      <c r="BT951" s="38"/>
      <c r="BU951" s="38"/>
      <c r="BY951" s="38"/>
      <c r="BZ951" s="38"/>
      <c r="CJ951" s="38"/>
    </row>
    <row r="952" spans="2:88" x14ac:dyDescent="0.25">
      <c r="B952" s="8">
        <v>950</v>
      </c>
      <c r="C952" s="9" t="s">
        <v>12530</v>
      </c>
      <c r="D952" s="9" t="s">
        <v>12616</v>
      </c>
      <c r="E952" s="49">
        <v>5.6091348666666665</v>
      </c>
      <c r="F952" s="50">
        <v>3.3010096000000004</v>
      </c>
      <c r="G952" s="50">
        <v>11.046053333333333</v>
      </c>
      <c r="H952" s="51">
        <v>0</v>
      </c>
      <c r="I952" s="50">
        <v>0</v>
      </c>
      <c r="J952" s="50">
        <v>0</v>
      </c>
      <c r="K952" s="50">
        <v>3.5063528000000015</v>
      </c>
      <c r="L952" s="55">
        <v>4.8292200000000003</v>
      </c>
      <c r="M952" s="49">
        <v>0</v>
      </c>
      <c r="N952" s="49">
        <v>1.6793607249066667</v>
      </c>
      <c r="O952" s="49">
        <v>0.86856399999999989</v>
      </c>
      <c r="P952" s="50">
        <v>0</v>
      </c>
      <c r="Q952" s="50">
        <v>0</v>
      </c>
      <c r="R952" s="50">
        <v>0</v>
      </c>
      <c r="S952" s="51">
        <v>0</v>
      </c>
      <c r="T952" s="50">
        <v>0</v>
      </c>
      <c r="U952" s="51">
        <v>6.4889666666666672</v>
      </c>
      <c r="V952" s="51">
        <v>0</v>
      </c>
      <c r="W952" s="50">
        <v>0</v>
      </c>
      <c r="X952" s="49">
        <v>4.8292200000000003</v>
      </c>
      <c r="Y952" s="51">
        <v>8.7034480000000016</v>
      </c>
      <c r="Z952" s="52">
        <v>0</v>
      </c>
      <c r="AA952" s="52">
        <v>0</v>
      </c>
      <c r="AB952" s="52">
        <v>0</v>
      </c>
      <c r="AC952" s="54">
        <v>3</v>
      </c>
      <c r="AD952" s="54">
        <v>20.550992098765434</v>
      </c>
      <c r="AE952" s="50">
        <v>20.550992098765434</v>
      </c>
      <c r="AF952" s="50">
        <v>18.8</v>
      </c>
      <c r="AG952" s="55">
        <v>18.8</v>
      </c>
      <c r="AH952" s="50">
        <v>4.4379952800000009</v>
      </c>
      <c r="AI952" s="52">
        <v>2.7468274666666663</v>
      </c>
      <c r="AJ952" s="49">
        <v>0</v>
      </c>
      <c r="AK952" s="50">
        <v>10.28631851851852</v>
      </c>
      <c r="AL952" s="50">
        <v>9.0845925925925926</v>
      </c>
      <c r="AM952" s="50">
        <v>0</v>
      </c>
      <c r="AN952" s="50">
        <v>17.339479999999998</v>
      </c>
      <c r="AO952" s="50">
        <v>3.0697674418604657</v>
      </c>
      <c r="AP952" s="50">
        <v>11.610533333333334</v>
      </c>
      <c r="AQ952" s="51">
        <v>4.3577777777777786</v>
      </c>
      <c r="AR952" s="49">
        <v>6.963846666666667</v>
      </c>
      <c r="AS952" s="50">
        <v>2.7871621621621623</v>
      </c>
      <c r="AT952" s="50">
        <v>0.92537999999999998</v>
      </c>
      <c r="AU952" s="50">
        <v>2.0304666666666669</v>
      </c>
      <c r="AV952" s="50">
        <v>46.22899677777778</v>
      </c>
      <c r="AW952" s="50">
        <v>0</v>
      </c>
      <c r="AX952" s="50">
        <v>2.508666666666667</v>
      </c>
      <c r="AY952" s="50">
        <v>18.113280000000007</v>
      </c>
      <c r="AZ952" s="51">
        <v>0</v>
      </c>
      <c r="BA952" s="49">
        <v>0</v>
      </c>
      <c r="BB952" s="49">
        <v>0</v>
      </c>
      <c r="BC952" s="50">
        <v>0</v>
      </c>
      <c r="BD952" s="50">
        <v>0</v>
      </c>
      <c r="BE952" s="51">
        <v>0</v>
      </c>
      <c r="BF952" s="38"/>
      <c r="BG952" s="38"/>
      <c r="BK952" s="38"/>
      <c r="BL952" s="38"/>
      <c r="BM952" s="38"/>
      <c r="BN952" s="38"/>
      <c r="BO952" s="38"/>
      <c r="BP952" s="38"/>
      <c r="BQ952" s="38"/>
      <c r="BR952" s="38"/>
      <c r="BS952" s="38"/>
      <c r="BT952" s="38"/>
      <c r="BU952" s="38"/>
      <c r="BY952" s="38"/>
      <c r="BZ952" s="38"/>
      <c r="CJ952" s="38"/>
    </row>
    <row r="953" spans="2:88" x14ac:dyDescent="0.25">
      <c r="B953" s="8">
        <v>951</v>
      </c>
      <c r="C953" s="9" t="s">
        <v>12530</v>
      </c>
      <c r="D953" s="9" t="s">
        <v>12617</v>
      </c>
      <c r="E953" s="49">
        <v>7.0114185833333327</v>
      </c>
      <c r="F953" s="50">
        <v>4.1262620000000005</v>
      </c>
      <c r="G953" s="50">
        <v>13.807566666666666</v>
      </c>
      <c r="H953" s="51">
        <v>0</v>
      </c>
      <c r="I953" s="50">
        <v>0</v>
      </c>
      <c r="J953" s="50">
        <v>0</v>
      </c>
      <c r="K953" s="50">
        <v>4.3829410000000015</v>
      </c>
      <c r="L953" s="55">
        <v>4.8292200000000003</v>
      </c>
      <c r="M953" s="49">
        <v>0</v>
      </c>
      <c r="N953" s="49">
        <v>1.6793607249066667</v>
      </c>
      <c r="O953" s="49">
        <v>0.86856399999999989</v>
      </c>
      <c r="P953" s="50">
        <v>0</v>
      </c>
      <c r="Q953" s="50">
        <v>0</v>
      </c>
      <c r="R953" s="50">
        <v>0</v>
      </c>
      <c r="S953" s="51">
        <v>0</v>
      </c>
      <c r="T953" s="50">
        <v>0</v>
      </c>
      <c r="U953" s="51">
        <v>6.4889666666666672</v>
      </c>
      <c r="V953" s="51">
        <v>0</v>
      </c>
      <c r="W953" s="50">
        <v>0</v>
      </c>
      <c r="X953" s="49">
        <v>4.8292200000000003</v>
      </c>
      <c r="Y953" s="51">
        <v>8.7034480000000016</v>
      </c>
      <c r="Z953" s="52">
        <v>0</v>
      </c>
      <c r="AA953" s="52">
        <v>0</v>
      </c>
      <c r="AB953" s="52">
        <v>0</v>
      </c>
      <c r="AC953" s="54">
        <v>3</v>
      </c>
      <c r="AD953" s="54">
        <v>25.688740123456792</v>
      </c>
      <c r="AE953" s="50">
        <v>25.688740123456792</v>
      </c>
      <c r="AF953" s="50">
        <v>23.5</v>
      </c>
      <c r="AG953" s="55">
        <v>23.5</v>
      </c>
      <c r="AH953" s="50">
        <v>4.4379952800000009</v>
      </c>
      <c r="AI953" s="52">
        <v>2.7468274666666663</v>
      </c>
      <c r="AJ953" s="49">
        <v>0</v>
      </c>
      <c r="AK953" s="50">
        <v>12.85789814814815</v>
      </c>
      <c r="AL953" s="50">
        <v>11.355740740740741</v>
      </c>
      <c r="AM953" s="50">
        <v>0</v>
      </c>
      <c r="AN953" s="50">
        <v>21.674349999999997</v>
      </c>
      <c r="AO953" s="50">
        <v>3.837209302325582</v>
      </c>
      <c r="AP953" s="50">
        <v>14.513166666666669</v>
      </c>
      <c r="AQ953" s="51">
        <v>5.4472222222222229</v>
      </c>
      <c r="AR953" s="49">
        <v>6.963846666666667</v>
      </c>
      <c r="AS953" s="50">
        <v>2.7871621621621623</v>
      </c>
      <c r="AT953" s="50">
        <v>0.92537999999999998</v>
      </c>
      <c r="AU953" s="50">
        <v>2.0304666666666669</v>
      </c>
      <c r="AV953" s="50">
        <v>46.22899677777778</v>
      </c>
      <c r="AW953" s="50">
        <v>0</v>
      </c>
      <c r="AX953" s="50">
        <v>2.508666666666667</v>
      </c>
      <c r="AY953" s="50">
        <v>18.113280000000007</v>
      </c>
      <c r="AZ953" s="51">
        <v>0</v>
      </c>
      <c r="BA953" s="49">
        <v>0</v>
      </c>
      <c r="BB953" s="49">
        <v>0</v>
      </c>
      <c r="BC953" s="50">
        <v>0</v>
      </c>
      <c r="BD953" s="50">
        <v>0</v>
      </c>
      <c r="BE953" s="51">
        <v>0</v>
      </c>
      <c r="BF953" s="38"/>
      <c r="BG953" s="38"/>
      <c r="BK953" s="38"/>
      <c r="BL953" s="38"/>
      <c r="BM953" s="38"/>
      <c r="BN953" s="38"/>
      <c r="BO953" s="38"/>
      <c r="BP953" s="38"/>
      <c r="BQ953" s="38"/>
      <c r="BR953" s="38"/>
      <c r="BS953" s="38"/>
      <c r="BT953" s="38"/>
      <c r="BU953" s="38"/>
      <c r="BY953" s="38"/>
      <c r="BZ953" s="38"/>
      <c r="CJ953" s="38"/>
    </row>
    <row r="954" spans="2:88" x14ac:dyDescent="0.25">
      <c r="B954" s="8">
        <v>952</v>
      </c>
      <c r="C954" s="9" t="s">
        <v>12530</v>
      </c>
      <c r="D954" s="9" t="s">
        <v>12618</v>
      </c>
      <c r="E954" s="49">
        <v>8.4137023000000006</v>
      </c>
      <c r="F954" s="50">
        <v>4.9515144000000006</v>
      </c>
      <c r="G954" s="50">
        <v>16.56908</v>
      </c>
      <c r="H954" s="51">
        <v>0</v>
      </c>
      <c r="I954" s="50">
        <v>0</v>
      </c>
      <c r="J954" s="50">
        <v>0</v>
      </c>
      <c r="K954" s="50">
        <v>5.259529200000002</v>
      </c>
      <c r="L954" s="55">
        <v>4.8292200000000003</v>
      </c>
      <c r="M954" s="49">
        <v>0</v>
      </c>
      <c r="N954" s="49">
        <v>1.6793607249066667</v>
      </c>
      <c r="O954" s="49">
        <v>0.86856399999999989</v>
      </c>
      <c r="P954" s="50">
        <v>0</v>
      </c>
      <c r="Q954" s="50">
        <v>0</v>
      </c>
      <c r="R954" s="50">
        <v>0</v>
      </c>
      <c r="S954" s="51">
        <v>0</v>
      </c>
      <c r="T954" s="50">
        <v>0</v>
      </c>
      <c r="U954" s="51">
        <v>6.4889666666666672</v>
      </c>
      <c r="V954" s="51">
        <v>0</v>
      </c>
      <c r="W954" s="50">
        <v>0</v>
      </c>
      <c r="X954" s="49">
        <v>4.8292200000000003</v>
      </c>
      <c r="Y954" s="51">
        <v>8.7034480000000016</v>
      </c>
      <c r="Z954" s="52">
        <v>0</v>
      </c>
      <c r="AA954" s="52">
        <v>0</v>
      </c>
      <c r="AB954" s="52">
        <v>0</v>
      </c>
      <c r="AC954" s="54">
        <v>3</v>
      </c>
      <c r="AD954" s="54">
        <v>30.826488148148151</v>
      </c>
      <c r="AE954" s="50">
        <v>30.826488148148151</v>
      </c>
      <c r="AF954" s="50">
        <v>28.200000000000003</v>
      </c>
      <c r="AG954" s="55">
        <v>28.200000000000003</v>
      </c>
      <c r="AH954" s="50">
        <v>4.4379952800000009</v>
      </c>
      <c r="AI954" s="52">
        <v>2.7468274666666663</v>
      </c>
      <c r="AJ954" s="49">
        <v>0</v>
      </c>
      <c r="AK954" s="50">
        <v>15.42947777777778</v>
      </c>
      <c r="AL954" s="50">
        <v>13.626888888888889</v>
      </c>
      <c r="AM954" s="50">
        <v>0</v>
      </c>
      <c r="AN954" s="50">
        <v>26.009219999999999</v>
      </c>
      <c r="AO954" s="50">
        <v>4.6046511627906987</v>
      </c>
      <c r="AP954" s="50">
        <v>17.415800000000001</v>
      </c>
      <c r="AQ954" s="51">
        <v>6.536666666666668</v>
      </c>
      <c r="AR954" s="49">
        <v>6.963846666666667</v>
      </c>
      <c r="AS954" s="50">
        <v>2.7871621621621623</v>
      </c>
      <c r="AT954" s="50">
        <v>0.92537999999999998</v>
      </c>
      <c r="AU954" s="50">
        <v>2.5380833333333337</v>
      </c>
      <c r="AV954" s="50">
        <v>54.167145388888891</v>
      </c>
      <c r="AW954" s="50">
        <v>0</v>
      </c>
      <c r="AX954" s="50">
        <v>2.508666666666667</v>
      </c>
      <c r="AY954" s="50">
        <v>18.113280000000007</v>
      </c>
      <c r="AZ954" s="51">
        <v>0</v>
      </c>
      <c r="BA954" s="49">
        <v>0</v>
      </c>
      <c r="BB954" s="49">
        <v>0</v>
      </c>
      <c r="BC954" s="50">
        <v>0</v>
      </c>
      <c r="BD954" s="50">
        <v>0</v>
      </c>
      <c r="BE954" s="51">
        <v>0</v>
      </c>
      <c r="BF954" s="38"/>
      <c r="BG954" s="38"/>
      <c r="BK954" s="38"/>
      <c r="BL954" s="38"/>
      <c r="BM954" s="38"/>
      <c r="BN954" s="38"/>
      <c r="BO954" s="38"/>
      <c r="BP954" s="38"/>
      <c r="BQ954" s="38"/>
      <c r="BR954" s="38"/>
      <c r="BS954" s="38"/>
      <c r="BT954" s="38"/>
      <c r="BU954" s="38"/>
      <c r="BY954" s="38"/>
      <c r="BZ954" s="38"/>
      <c r="CJ954" s="38"/>
    </row>
    <row r="955" spans="2:88" x14ac:dyDescent="0.25">
      <c r="B955" s="8">
        <v>953</v>
      </c>
      <c r="C955" s="9" t="s">
        <v>12530</v>
      </c>
      <c r="D955" s="9" t="s">
        <v>12619</v>
      </c>
      <c r="E955" s="49">
        <v>8.4137023000000006</v>
      </c>
      <c r="F955" s="50">
        <v>4.9515144000000006</v>
      </c>
      <c r="G955" s="50">
        <v>16.56908</v>
      </c>
      <c r="H955" s="51">
        <v>0</v>
      </c>
      <c r="I955" s="50">
        <v>0</v>
      </c>
      <c r="J955" s="50">
        <v>0</v>
      </c>
      <c r="K955" s="50">
        <v>5.259529200000002</v>
      </c>
      <c r="L955" s="55">
        <v>9.6584400000000006</v>
      </c>
      <c r="M955" s="49">
        <v>0</v>
      </c>
      <c r="N955" s="49">
        <v>2.1412299881066668</v>
      </c>
      <c r="O955" s="49">
        <v>1.7371279999999998</v>
      </c>
      <c r="P955" s="50">
        <v>0</v>
      </c>
      <c r="Q955" s="50">
        <v>0</v>
      </c>
      <c r="R955" s="50">
        <v>0</v>
      </c>
      <c r="S955" s="51">
        <v>0</v>
      </c>
      <c r="T955" s="50">
        <v>0</v>
      </c>
      <c r="U955" s="51">
        <v>16.348733333333335</v>
      </c>
      <c r="V955" s="51">
        <v>0</v>
      </c>
      <c r="W955" s="50">
        <v>0</v>
      </c>
      <c r="X955" s="49">
        <v>9.6584400000000006</v>
      </c>
      <c r="Y955" s="51">
        <v>17.406896000000003</v>
      </c>
      <c r="Z955" s="52">
        <v>0</v>
      </c>
      <c r="AA955" s="52">
        <v>0</v>
      </c>
      <c r="AB955" s="52">
        <v>0</v>
      </c>
      <c r="AC955" s="54">
        <v>3</v>
      </c>
      <c r="AD955" s="54">
        <v>30.826488148148151</v>
      </c>
      <c r="AE955" s="50">
        <v>30.826488148148151</v>
      </c>
      <c r="AF955" s="50">
        <v>28.200000000000003</v>
      </c>
      <c r="AG955" s="55">
        <v>28.200000000000003</v>
      </c>
      <c r="AH955" s="50">
        <v>8.8759905600000018</v>
      </c>
      <c r="AI955" s="52">
        <v>5.4636506518518519</v>
      </c>
      <c r="AJ955" s="49">
        <v>0</v>
      </c>
      <c r="AK955" s="50">
        <v>15.42947777777778</v>
      </c>
      <c r="AL955" s="50">
        <v>13.626888888888889</v>
      </c>
      <c r="AM955" s="50">
        <v>0</v>
      </c>
      <c r="AN955" s="50">
        <v>26.009219999999999</v>
      </c>
      <c r="AO955" s="50">
        <v>4.6046511627906987</v>
      </c>
      <c r="AP955" s="50">
        <v>17.415800000000001</v>
      </c>
      <c r="AQ955" s="51">
        <v>6.536666666666668</v>
      </c>
      <c r="AR955" s="49">
        <v>13.927693333333334</v>
      </c>
      <c r="AS955" s="50">
        <v>2.7871621621621623</v>
      </c>
      <c r="AT955" s="50">
        <v>1.85076</v>
      </c>
      <c r="AU955" s="50">
        <v>3.0457000000000001</v>
      </c>
      <c r="AV955" s="50">
        <v>76.58169633333334</v>
      </c>
      <c r="AW955" s="50">
        <v>0</v>
      </c>
      <c r="AX955" s="50">
        <v>5.0173333333333341</v>
      </c>
      <c r="AY955" s="50">
        <v>46.567216666666674</v>
      </c>
      <c r="AZ955" s="51">
        <v>0</v>
      </c>
      <c r="BA955" s="49">
        <v>0</v>
      </c>
      <c r="BB955" s="49">
        <v>0</v>
      </c>
      <c r="BC955" s="50">
        <v>0</v>
      </c>
      <c r="BD955" s="50">
        <v>0</v>
      </c>
      <c r="BE955" s="51">
        <v>0</v>
      </c>
      <c r="BF955" s="38"/>
      <c r="BG955" s="38"/>
      <c r="BK955" s="38"/>
      <c r="BL955" s="38"/>
      <c r="BM955" s="38"/>
      <c r="BN955" s="38"/>
      <c r="BO955" s="38"/>
      <c r="BP955" s="38"/>
      <c r="BQ955" s="38"/>
      <c r="BR955" s="38"/>
      <c r="BS955" s="38"/>
      <c r="BT955" s="38"/>
      <c r="BU955" s="38"/>
      <c r="BY955" s="38"/>
      <c r="BZ955" s="38"/>
      <c r="CJ955" s="38"/>
    </row>
    <row r="956" spans="2:88" x14ac:dyDescent="0.25">
      <c r="B956" s="8">
        <v>954</v>
      </c>
      <c r="C956" s="9" t="s">
        <v>12530</v>
      </c>
      <c r="D956" s="9" t="s">
        <v>12620</v>
      </c>
      <c r="E956" s="49">
        <v>11.218269733333333</v>
      </c>
      <c r="F956" s="50">
        <v>6.6020192000000009</v>
      </c>
      <c r="G956" s="50">
        <v>22.092106666666666</v>
      </c>
      <c r="H956" s="51">
        <v>0</v>
      </c>
      <c r="I956" s="50">
        <v>0</v>
      </c>
      <c r="J956" s="50">
        <v>0</v>
      </c>
      <c r="K956" s="50">
        <v>7.012705600000003</v>
      </c>
      <c r="L956" s="55">
        <v>9.6584400000000006</v>
      </c>
      <c r="M956" s="49">
        <v>0</v>
      </c>
      <c r="N956" s="49">
        <v>2.1412299881066668</v>
      </c>
      <c r="O956" s="49">
        <v>1.7371279999999998</v>
      </c>
      <c r="P956" s="50">
        <v>0</v>
      </c>
      <c r="Q956" s="50">
        <v>0</v>
      </c>
      <c r="R956" s="50">
        <v>0</v>
      </c>
      <c r="S956" s="51">
        <v>0</v>
      </c>
      <c r="T956" s="50">
        <v>0</v>
      </c>
      <c r="U956" s="51">
        <v>16.348733333333335</v>
      </c>
      <c r="V956" s="51">
        <v>0</v>
      </c>
      <c r="W956" s="50">
        <v>0</v>
      </c>
      <c r="X956" s="49">
        <v>9.6584400000000006</v>
      </c>
      <c r="Y956" s="51">
        <v>17.406896000000003</v>
      </c>
      <c r="Z956" s="52">
        <v>0</v>
      </c>
      <c r="AA956" s="52">
        <v>0</v>
      </c>
      <c r="AB956" s="52">
        <v>0</v>
      </c>
      <c r="AC956" s="54">
        <v>3</v>
      </c>
      <c r="AD956" s="54">
        <v>41.101984197530868</v>
      </c>
      <c r="AE956" s="50">
        <v>41.101984197530868</v>
      </c>
      <c r="AF956" s="50">
        <v>37.6</v>
      </c>
      <c r="AG956" s="55">
        <v>37.6</v>
      </c>
      <c r="AH956" s="50">
        <v>8.8759905600000018</v>
      </c>
      <c r="AI956" s="52">
        <v>5.4636506518518519</v>
      </c>
      <c r="AJ956" s="49">
        <v>0</v>
      </c>
      <c r="AK956" s="50">
        <v>20.57263703703704</v>
      </c>
      <c r="AL956" s="50">
        <v>18.169185185185185</v>
      </c>
      <c r="AM956" s="50">
        <v>0</v>
      </c>
      <c r="AN956" s="50">
        <v>34.678959999999996</v>
      </c>
      <c r="AO956" s="50">
        <v>6.1395348837209314</v>
      </c>
      <c r="AP956" s="50">
        <v>23.221066666666669</v>
      </c>
      <c r="AQ956" s="51">
        <v>8.7155555555555573</v>
      </c>
      <c r="AR956" s="49">
        <v>13.927693333333334</v>
      </c>
      <c r="AS956" s="50">
        <v>2.7871621621621623</v>
      </c>
      <c r="AT956" s="50">
        <v>1.85076</v>
      </c>
      <c r="AU956" s="50">
        <v>4.0609333333333337</v>
      </c>
      <c r="AV956" s="50">
        <v>92.457993555555561</v>
      </c>
      <c r="AW956" s="50">
        <v>0</v>
      </c>
      <c r="AX956" s="50">
        <v>5.0173333333333341</v>
      </c>
      <c r="AY956" s="50">
        <v>46.567216666666674</v>
      </c>
      <c r="AZ956" s="51">
        <v>0</v>
      </c>
      <c r="BA956" s="49">
        <v>0</v>
      </c>
      <c r="BB956" s="49">
        <v>0</v>
      </c>
      <c r="BC956" s="50">
        <v>0</v>
      </c>
      <c r="BD956" s="50">
        <v>0</v>
      </c>
      <c r="BE956" s="51">
        <v>0</v>
      </c>
      <c r="BF956" s="38"/>
      <c r="BG956" s="38"/>
      <c r="BK956" s="38"/>
      <c r="BL956" s="38"/>
      <c r="BM956" s="38"/>
      <c r="BN956" s="38"/>
      <c r="BO956" s="38"/>
      <c r="BP956" s="38"/>
      <c r="BQ956" s="38"/>
      <c r="BR956" s="38"/>
      <c r="BS956" s="38"/>
      <c r="BT956" s="38"/>
      <c r="BU956" s="38"/>
      <c r="BY956" s="38"/>
      <c r="BZ956" s="38"/>
      <c r="CJ956" s="38"/>
    </row>
    <row r="957" spans="2:88" x14ac:dyDescent="0.25">
      <c r="B957" s="8">
        <v>955</v>
      </c>
      <c r="C957" s="9" t="s">
        <v>12530</v>
      </c>
      <c r="D957" s="9" t="s">
        <v>12621</v>
      </c>
      <c r="E957" s="49">
        <v>14.022837166666665</v>
      </c>
      <c r="F957" s="50">
        <v>8.2525240000000011</v>
      </c>
      <c r="G957" s="50">
        <v>27.615133333333333</v>
      </c>
      <c r="H957" s="51">
        <v>0</v>
      </c>
      <c r="I957" s="50">
        <v>0</v>
      </c>
      <c r="J957" s="50">
        <v>0</v>
      </c>
      <c r="K957" s="50">
        <v>8.7658820000000031</v>
      </c>
      <c r="L957" s="55">
        <v>9.6584400000000006</v>
      </c>
      <c r="M957" s="49">
        <v>0</v>
      </c>
      <c r="N957" s="49">
        <v>2.1412299881066668</v>
      </c>
      <c r="O957" s="49">
        <v>1.7371279999999998</v>
      </c>
      <c r="P957" s="50">
        <v>0</v>
      </c>
      <c r="Q957" s="50">
        <v>0</v>
      </c>
      <c r="R957" s="50">
        <v>0</v>
      </c>
      <c r="S957" s="51">
        <v>0</v>
      </c>
      <c r="T957" s="50">
        <v>0</v>
      </c>
      <c r="U957" s="51">
        <v>16.348733333333335</v>
      </c>
      <c r="V957" s="51">
        <v>0</v>
      </c>
      <c r="W957" s="50">
        <v>0</v>
      </c>
      <c r="X957" s="49">
        <v>9.6584400000000006</v>
      </c>
      <c r="Y957" s="51">
        <v>17.406896000000003</v>
      </c>
      <c r="Z957" s="52">
        <v>0</v>
      </c>
      <c r="AA957" s="52">
        <v>0</v>
      </c>
      <c r="AB957" s="52">
        <v>0</v>
      </c>
      <c r="AC957" s="54">
        <v>3</v>
      </c>
      <c r="AD957" s="54">
        <v>51.377480246913585</v>
      </c>
      <c r="AE957" s="50">
        <v>51.377480246913585</v>
      </c>
      <c r="AF957" s="50">
        <v>47</v>
      </c>
      <c r="AG957" s="55">
        <v>47</v>
      </c>
      <c r="AH957" s="50">
        <v>8.8759905600000018</v>
      </c>
      <c r="AI957" s="52">
        <v>5.4636506518518519</v>
      </c>
      <c r="AJ957" s="49">
        <v>0</v>
      </c>
      <c r="AK957" s="50">
        <v>25.7157962962963</v>
      </c>
      <c r="AL957" s="50">
        <v>22.711481481481481</v>
      </c>
      <c r="AM957" s="50">
        <v>0</v>
      </c>
      <c r="AN957" s="50">
        <v>43.348699999999994</v>
      </c>
      <c r="AO957" s="50">
        <v>7.674418604651164</v>
      </c>
      <c r="AP957" s="50">
        <v>29.026333333333337</v>
      </c>
      <c r="AQ957" s="51">
        <v>10.894444444444446</v>
      </c>
      <c r="AR957" s="49">
        <v>13.927693333333334</v>
      </c>
      <c r="AS957" s="50">
        <v>2.7871621621621623</v>
      </c>
      <c r="AT957" s="50">
        <v>1.85076</v>
      </c>
      <c r="AU957" s="50">
        <v>4.0609333333333337</v>
      </c>
      <c r="AV957" s="50">
        <v>92.457993555555561</v>
      </c>
      <c r="AW957" s="50">
        <v>0</v>
      </c>
      <c r="AX957" s="50">
        <v>5.0173333333333341</v>
      </c>
      <c r="AY957" s="50">
        <v>46.567216666666674</v>
      </c>
      <c r="AZ957" s="51">
        <v>0</v>
      </c>
      <c r="BA957" s="49">
        <v>0</v>
      </c>
      <c r="BB957" s="49">
        <v>0</v>
      </c>
      <c r="BC957" s="50">
        <v>0</v>
      </c>
      <c r="BD957" s="50">
        <v>0</v>
      </c>
      <c r="BE957" s="51">
        <v>0</v>
      </c>
      <c r="BF957" s="38"/>
      <c r="BG957" s="38"/>
      <c r="BK957" s="38"/>
      <c r="BL957" s="38"/>
      <c r="BM957" s="38"/>
      <c r="BN957" s="38"/>
      <c r="BO957" s="38"/>
      <c r="BP957" s="38"/>
      <c r="BQ957" s="38"/>
      <c r="BR957" s="38"/>
      <c r="BS957" s="38"/>
      <c r="BT957" s="38"/>
      <c r="BU957" s="38"/>
      <c r="BY957" s="38"/>
      <c r="BZ957" s="38"/>
      <c r="CJ957" s="38"/>
    </row>
    <row r="958" spans="2:88" x14ac:dyDescent="0.25">
      <c r="B958" s="8">
        <v>956</v>
      </c>
      <c r="C958" s="9" t="s">
        <v>12530</v>
      </c>
      <c r="D958" s="9" t="s">
        <v>12622</v>
      </c>
      <c r="E958" s="49">
        <v>16.827404600000001</v>
      </c>
      <c r="F958" s="50">
        <v>9.9030288000000013</v>
      </c>
      <c r="G958" s="50">
        <v>33.138159999999999</v>
      </c>
      <c r="H958" s="51">
        <v>0</v>
      </c>
      <c r="I958" s="50">
        <v>0</v>
      </c>
      <c r="J958" s="50">
        <v>0</v>
      </c>
      <c r="K958" s="50">
        <v>10.519058400000004</v>
      </c>
      <c r="L958" s="55">
        <v>9.6584400000000006</v>
      </c>
      <c r="M958" s="49">
        <v>0</v>
      </c>
      <c r="N958" s="49">
        <v>2.1412299881066668</v>
      </c>
      <c r="O958" s="49">
        <v>1.7371279999999998</v>
      </c>
      <c r="P958" s="50">
        <v>0</v>
      </c>
      <c r="Q958" s="50">
        <v>0</v>
      </c>
      <c r="R958" s="50">
        <v>0</v>
      </c>
      <c r="S958" s="51">
        <v>0</v>
      </c>
      <c r="T958" s="50">
        <v>0</v>
      </c>
      <c r="U958" s="51">
        <v>16.348733333333335</v>
      </c>
      <c r="V958" s="51">
        <v>0</v>
      </c>
      <c r="W958" s="50">
        <v>0</v>
      </c>
      <c r="X958" s="49">
        <v>9.6584400000000006</v>
      </c>
      <c r="Y958" s="51">
        <v>17.406896000000003</v>
      </c>
      <c r="Z958" s="52">
        <v>0</v>
      </c>
      <c r="AA958" s="52">
        <v>0</v>
      </c>
      <c r="AB958" s="52">
        <v>0</v>
      </c>
      <c r="AC958" s="54">
        <v>3</v>
      </c>
      <c r="AD958" s="54">
        <v>61.652976296296302</v>
      </c>
      <c r="AE958" s="50">
        <v>61.652976296296302</v>
      </c>
      <c r="AF958" s="50">
        <v>56.400000000000006</v>
      </c>
      <c r="AG958" s="55">
        <v>56.400000000000006</v>
      </c>
      <c r="AH958" s="50">
        <v>8.8759905600000018</v>
      </c>
      <c r="AI958" s="52">
        <v>5.4636506518518519</v>
      </c>
      <c r="AJ958" s="49">
        <v>0</v>
      </c>
      <c r="AK958" s="50">
        <v>30.858955555555561</v>
      </c>
      <c r="AL958" s="50">
        <v>27.253777777777778</v>
      </c>
      <c r="AM958" s="50">
        <v>0</v>
      </c>
      <c r="AN958" s="50">
        <v>52.018439999999998</v>
      </c>
      <c r="AO958" s="50">
        <v>9.2093023255813975</v>
      </c>
      <c r="AP958" s="50">
        <v>34.831600000000002</v>
      </c>
      <c r="AQ958" s="51">
        <v>13.073333333333336</v>
      </c>
      <c r="AR958" s="49">
        <v>13.927693333333334</v>
      </c>
      <c r="AS958" s="50">
        <v>2.7871621621621623</v>
      </c>
      <c r="AT958" s="50">
        <v>1.85076</v>
      </c>
      <c r="AU958" s="50">
        <v>5.0761666666666674</v>
      </c>
      <c r="AV958" s="50">
        <v>108.33429077777778</v>
      </c>
      <c r="AW958" s="50">
        <v>0</v>
      </c>
      <c r="AX958" s="50">
        <v>5.0173333333333341</v>
      </c>
      <c r="AY958" s="50">
        <v>46.567216666666674</v>
      </c>
      <c r="AZ958" s="51">
        <v>0</v>
      </c>
      <c r="BA958" s="49">
        <v>0</v>
      </c>
      <c r="BB958" s="49">
        <v>0</v>
      </c>
      <c r="BC958" s="50">
        <v>0</v>
      </c>
      <c r="BD958" s="50">
        <v>0</v>
      </c>
      <c r="BE958" s="51">
        <v>0</v>
      </c>
      <c r="BF958" s="38"/>
      <c r="BG958" s="38"/>
      <c r="BK958" s="38"/>
      <c r="BL958" s="38"/>
      <c r="BM958" s="38"/>
      <c r="BN958" s="38"/>
      <c r="BO958" s="38"/>
      <c r="BP958" s="38"/>
      <c r="BQ958" s="38"/>
      <c r="BR958" s="38"/>
      <c r="BS958" s="38"/>
      <c r="BT958" s="38"/>
      <c r="BU958" s="38"/>
      <c r="BY958" s="38"/>
      <c r="BZ958" s="38"/>
      <c r="CJ958" s="38"/>
    </row>
    <row r="959" spans="2:88" x14ac:dyDescent="0.25">
      <c r="B959" s="8">
        <v>957</v>
      </c>
      <c r="C959" s="9" t="s">
        <v>12530</v>
      </c>
      <c r="D959" s="9" t="s">
        <v>12623</v>
      </c>
      <c r="E959" s="49">
        <v>12.620553449999999</v>
      </c>
      <c r="F959" s="50">
        <v>7.427271600000001</v>
      </c>
      <c r="G959" s="50">
        <v>24.853619999999999</v>
      </c>
      <c r="H959" s="51">
        <v>0</v>
      </c>
      <c r="I959" s="50">
        <v>0</v>
      </c>
      <c r="J959" s="50">
        <v>0</v>
      </c>
      <c r="K959" s="50">
        <v>7.8892938000000026</v>
      </c>
      <c r="L959" s="55">
        <v>14.487660000000002</v>
      </c>
      <c r="M959" s="49">
        <v>0</v>
      </c>
      <c r="N959" s="49">
        <v>2.7070817396444444</v>
      </c>
      <c r="O959" s="49">
        <v>2.6056919999999995</v>
      </c>
      <c r="P959" s="50">
        <v>0</v>
      </c>
      <c r="Q959" s="50">
        <v>0</v>
      </c>
      <c r="R959" s="50">
        <v>0</v>
      </c>
      <c r="S959" s="51">
        <v>0</v>
      </c>
      <c r="T959" s="50">
        <v>0</v>
      </c>
      <c r="U959" s="51">
        <v>17.482226666666673</v>
      </c>
      <c r="V959" s="51">
        <v>0</v>
      </c>
      <c r="W959" s="50">
        <v>0</v>
      </c>
      <c r="X959" s="49">
        <v>14.487660000000002</v>
      </c>
      <c r="Y959" s="51">
        <v>26.110344000000005</v>
      </c>
      <c r="Z959" s="52">
        <v>0</v>
      </c>
      <c r="AA959" s="52">
        <v>0</v>
      </c>
      <c r="AB959" s="52">
        <v>0</v>
      </c>
      <c r="AC959" s="54">
        <v>3</v>
      </c>
      <c r="AD959" s="54">
        <v>46.23973222222223</v>
      </c>
      <c r="AE959" s="50">
        <v>46.23973222222223</v>
      </c>
      <c r="AF959" s="50">
        <v>42.300000000000004</v>
      </c>
      <c r="AG959" s="55">
        <v>42.300000000000004</v>
      </c>
      <c r="AH959" s="50">
        <v>13.313985840000004</v>
      </c>
      <c r="AI959" s="52">
        <v>8.180473837037038</v>
      </c>
      <c r="AJ959" s="49">
        <v>0</v>
      </c>
      <c r="AK959" s="50">
        <v>23.144216666666672</v>
      </c>
      <c r="AL959" s="50">
        <v>20.440333333333335</v>
      </c>
      <c r="AM959" s="50">
        <v>0</v>
      </c>
      <c r="AN959" s="50">
        <v>39.013829999999999</v>
      </c>
      <c r="AO959" s="50">
        <v>6.9069767441860481</v>
      </c>
      <c r="AP959" s="50">
        <v>26.123699999999999</v>
      </c>
      <c r="AQ959" s="51">
        <v>9.8050000000000015</v>
      </c>
      <c r="AR959" s="49">
        <v>20.891539999999999</v>
      </c>
      <c r="AS959" s="50">
        <v>2.7871621621621623</v>
      </c>
      <c r="AT959" s="50">
        <v>2.7761399999999998</v>
      </c>
      <c r="AU959" s="50">
        <v>4.5685500000000001</v>
      </c>
      <c r="AV959" s="50">
        <v>114.8725445</v>
      </c>
      <c r="AW959" s="50">
        <v>0</v>
      </c>
      <c r="AX959" s="50">
        <v>7.5260000000000016</v>
      </c>
      <c r="AY959" s="50">
        <v>72.137633333333326</v>
      </c>
      <c r="AZ959" s="51">
        <v>0</v>
      </c>
      <c r="BA959" s="49">
        <v>0</v>
      </c>
      <c r="BB959" s="49">
        <v>0</v>
      </c>
      <c r="BC959" s="50">
        <v>0</v>
      </c>
      <c r="BD959" s="50">
        <v>0</v>
      </c>
      <c r="BE959" s="51">
        <v>0</v>
      </c>
      <c r="BF959" s="38"/>
      <c r="BG959" s="38"/>
      <c r="BK959" s="38"/>
      <c r="BL959" s="38"/>
      <c r="BM959" s="38"/>
      <c r="BN959" s="38"/>
      <c r="BO959" s="38"/>
      <c r="BP959" s="38"/>
      <c r="BQ959" s="38"/>
      <c r="BR959" s="38"/>
      <c r="BS959" s="38"/>
      <c r="BT959" s="38"/>
      <c r="BU959" s="38"/>
      <c r="BY959" s="38"/>
      <c r="BZ959" s="38"/>
      <c r="CJ959" s="38"/>
    </row>
    <row r="960" spans="2:88" x14ac:dyDescent="0.25">
      <c r="B960" s="8">
        <v>958</v>
      </c>
      <c r="C960" s="9" t="s">
        <v>12530</v>
      </c>
      <c r="D960" s="9" t="s">
        <v>12624</v>
      </c>
      <c r="E960" s="49">
        <v>16.827404600000001</v>
      </c>
      <c r="F960" s="50">
        <v>9.9030288000000013</v>
      </c>
      <c r="G960" s="50">
        <v>33.138159999999999</v>
      </c>
      <c r="H960" s="51">
        <v>0</v>
      </c>
      <c r="I960" s="50">
        <v>0</v>
      </c>
      <c r="J960" s="50">
        <v>0</v>
      </c>
      <c r="K960" s="50">
        <v>10.519058400000004</v>
      </c>
      <c r="L960" s="55">
        <v>14.487660000000002</v>
      </c>
      <c r="M960" s="49">
        <v>0</v>
      </c>
      <c r="N960" s="49">
        <v>2.7070817396444444</v>
      </c>
      <c r="O960" s="49">
        <v>2.6056919999999995</v>
      </c>
      <c r="P960" s="50">
        <v>0</v>
      </c>
      <c r="Q960" s="50">
        <v>0</v>
      </c>
      <c r="R960" s="50">
        <v>0</v>
      </c>
      <c r="S960" s="51">
        <v>0</v>
      </c>
      <c r="T960" s="50">
        <v>0</v>
      </c>
      <c r="U960" s="51">
        <v>17.482226666666673</v>
      </c>
      <c r="V960" s="51">
        <v>0</v>
      </c>
      <c r="W960" s="50">
        <v>0</v>
      </c>
      <c r="X960" s="49">
        <v>14.487660000000002</v>
      </c>
      <c r="Y960" s="51">
        <v>26.110344000000005</v>
      </c>
      <c r="Z960" s="52">
        <v>0</v>
      </c>
      <c r="AA960" s="52">
        <v>0</v>
      </c>
      <c r="AB960" s="52">
        <v>0</v>
      </c>
      <c r="AC960" s="54">
        <v>3</v>
      </c>
      <c r="AD960" s="54">
        <v>61.652976296296302</v>
      </c>
      <c r="AE960" s="50">
        <v>61.652976296296302</v>
      </c>
      <c r="AF960" s="50">
        <v>56.400000000000006</v>
      </c>
      <c r="AG960" s="55">
        <v>56.400000000000006</v>
      </c>
      <c r="AH960" s="50">
        <v>13.313985840000004</v>
      </c>
      <c r="AI960" s="52">
        <v>8.180473837037038</v>
      </c>
      <c r="AJ960" s="49">
        <v>0</v>
      </c>
      <c r="AK960" s="50">
        <v>30.858955555555561</v>
      </c>
      <c r="AL960" s="50">
        <v>27.253777777777778</v>
      </c>
      <c r="AM960" s="50">
        <v>0</v>
      </c>
      <c r="AN960" s="50">
        <v>52.018439999999998</v>
      </c>
      <c r="AO960" s="50">
        <v>9.2093023255813975</v>
      </c>
      <c r="AP960" s="50">
        <v>34.831600000000002</v>
      </c>
      <c r="AQ960" s="51">
        <v>13.073333333333336</v>
      </c>
      <c r="AR960" s="49">
        <v>20.891539999999999</v>
      </c>
      <c r="AS960" s="50">
        <v>2.7871621621621623</v>
      </c>
      <c r="AT960" s="50">
        <v>2.7761399999999998</v>
      </c>
      <c r="AU960" s="50">
        <v>6.0914000000000001</v>
      </c>
      <c r="AV960" s="50">
        <v>138.68699033333334</v>
      </c>
      <c r="AW960" s="50">
        <v>0</v>
      </c>
      <c r="AX960" s="50">
        <v>7.5260000000000016</v>
      </c>
      <c r="AY960" s="50">
        <v>72.137633333333326</v>
      </c>
      <c r="AZ960" s="51">
        <v>0</v>
      </c>
      <c r="BA960" s="49">
        <v>0</v>
      </c>
      <c r="BB960" s="49">
        <v>0</v>
      </c>
      <c r="BC960" s="50">
        <v>0</v>
      </c>
      <c r="BD960" s="50">
        <v>0</v>
      </c>
      <c r="BE960" s="51">
        <v>0</v>
      </c>
      <c r="BF960" s="38"/>
      <c r="BG960" s="38"/>
      <c r="BK960" s="38"/>
      <c r="BL960" s="38"/>
      <c r="BM960" s="38"/>
      <c r="BN960" s="38"/>
      <c r="BO960" s="38"/>
      <c r="BP960" s="38"/>
      <c r="BQ960" s="38"/>
      <c r="BR960" s="38"/>
      <c r="BS960" s="38"/>
      <c r="BT960" s="38"/>
      <c r="BU960" s="38"/>
      <c r="BY960" s="38"/>
      <c r="BZ960" s="38"/>
      <c r="CJ960" s="38"/>
    </row>
    <row r="961" spans="2:88" x14ac:dyDescent="0.25">
      <c r="B961" s="8">
        <v>959</v>
      </c>
      <c r="C961" s="9" t="s">
        <v>12530</v>
      </c>
      <c r="D961" s="9" t="s">
        <v>12625</v>
      </c>
      <c r="E961" s="49">
        <v>21.03425575</v>
      </c>
      <c r="F961" s="50">
        <v>12.378786000000002</v>
      </c>
      <c r="G961" s="50">
        <v>41.422699999999999</v>
      </c>
      <c r="H961" s="51">
        <v>0</v>
      </c>
      <c r="I961" s="50">
        <v>0</v>
      </c>
      <c r="J961" s="50">
        <v>0</v>
      </c>
      <c r="K961" s="50">
        <v>13.148823000000004</v>
      </c>
      <c r="L961" s="55">
        <v>14.487660000000002</v>
      </c>
      <c r="M961" s="49">
        <v>0</v>
      </c>
      <c r="N961" s="49">
        <v>2.7070817396444444</v>
      </c>
      <c r="O961" s="49">
        <v>2.6056919999999995</v>
      </c>
      <c r="P961" s="50">
        <v>0</v>
      </c>
      <c r="Q961" s="50">
        <v>0</v>
      </c>
      <c r="R961" s="50">
        <v>0</v>
      </c>
      <c r="S961" s="51">
        <v>0</v>
      </c>
      <c r="T961" s="50">
        <v>0</v>
      </c>
      <c r="U961" s="51">
        <v>17.482226666666673</v>
      </c>
      <c r="V961" s="51">
        <v>0</v>
      </c>
      <c r="W961" s="50">
        <v>0</v>
      </c>
      <c r="X961" s="49">
        <v>14.487660000000002</v>
      </c>
      <c r="Y961" s="51">
        <v>26.110344000000005</v>
      </c>
      <c r="Z961" s="52">
        <v>0</v>
      </c>
      <c r="AA961" s="52">
        <v>0</v>
      </c>
      <c r="AB961" s="52">
        <v>0</v>
      </c>
      <c r="AC961" s="54">
        <v>3</v>
      </c>
      <c r="AD961" s="54">
        <v>77.066220370370374</v>
      </c>
      <c r="AE961" s="50">
        <v>77.066220370370374</v>
      </c>
      <c r="AF961" s="50">
        <v>70.5</v>
      </c>
      <c r="AG961" s="55">
        <v>70.5</v>
      </c>
      <c r="AH961" s="50">
        <v>13.313985840000004</v>
      </c>
      <c r="AI961" s="52">
        <v>8.180473837037038</v>
      </c>
      <c r="AJ961" s="49">
        <v>0</v>
      </c>
      <c r="AK961" s="50">
        <v>38.573694444444449</v>
      </c>
      <c r="AL961" s="50">
        <v>34.06722222222222</v>
      </c>
      <c r="AM961" s="50">
        <v>0</v>
      </c>
      <c r="AN961" s="50">
        <v>65.023049999999998</v>
      </c>
      <c r="AO961" s="50">
        <v>11.511627906976747</v>
      </c>
      <c r="AP961" s="50">
        <v>43.539500000000004</v>
      </c>
      <c r="AQ961" s="51">
        <v>16.341666666666669</v>
      </c>
      <c r="AR961" s="49">
        <v>20.891539999999999</v>
      </c>
      <c r="AS961" s="50">
        <v>2.7871621621621623</v>
      </c>
      <c r="AT961" s="50">
        <v>2.7761399999999998</v>
      </c>
      <c r="AU961" s="50">
        <v>6.0914000000000001</v>
      </c>
      <c r="AV961" s="50">
        <v>138.68699033333334</v>
      </c>
      <c r="AW961" s="50">
        <v>0</v>
      </c>
      <c r="AX961" s="50">
        <v>7.5260000000000016</v>
      </c>
      <c r="AY961" s="50">
        <v>72.137633333333326</v>
      </c>
      <c r="AZ961" s="51">
        <v>0</v>
      </c>
      <c r="BA961" s="49">
        <v>0</v>
      </c>
      <c r="BB961" s="49">
        <v>0</v>
      </c>
      <c r="BC961" s="50">
        <v>0</v>
      </c>
      <c r="BD961" s="50">
        <v>0</v>
      </c>
      <c r="BE961" s="51">
        <v>0</v>
      </c>
      <c r="BF961" s="38"/>
      <c r="BG961" s="38"/>
      <c r="BK961" s="38"/>
      <c r="BL961" s="38"/>
      <c r="BM961" s="38"/>
      <c r="BN961" s="38"/>
      <c r="BO961" s="38"/>
      <c r="BP961" s="38"/>
      <c r="BQ961" s="38"/>
      <c r="BR961" s="38"/>
      <c r="BS961" s="38"/>
      <c r="BT961" s="38"/>
      <c r="BU961" s="38"/>
      <c r="BY961" s="38"/>
      <c r="BZ961" s="38"/>
      <c r="CJ961" s="38"/>
    </row>
    <row r="962" spans="2:88" x14ac:dyDescent="0.25">
      <c r="B962" s="8">
        <v>960</v>
      </c>
      <c r="C962" s="9" t="s">
        <v>12530</v>
      </c>
      <c r="D962" s="9" t="s">
        <v>12626</v>
      </c>
      <c r="E962" s="49">
        <v>25.241106899999998</v>
      </c>
      <c r="F962" s="50">
        <v>14.854543200000002</v>
      </c>
      <c r="G962" s="50">
        <v>49.707239999999999</v>
      </c>
      <c r="H962" s="51">
        <v>0</v>
      </c>
      <c r="I962" s="50">
        <v>0</v>
      </c>
      <c r="J962" s="50">
        <v>0</v>
      </c>
      <c r="K962" s="50">
        <v>15.778587600000005</v>
      </c>
      <c r="L962" s="55">
        <v>14.487660000000002</v>
      </c>
      <c r="M962" s="49">
        <v>0</v>
      </c>
      <c r="N962" s="49">
        <v>2.7070817396444444</v>
      </c>
      <c r="O962" s="49">
        <v>2.6056919999999995</v>
      </c>
      <c r="P962" s="50">
        <v>0</v>
      </c>
      <c r="Q962" s="50">
        <v>0</v>
      </c>
      <c r="R962" s="50">
        <v>0</v>
      </c>
      <c r="S962" s="51">
        <v>0</v>
      </c>
      <c r="T962" s="50">
        <v>0</v>
      </c>
      <c r="U962" s="51">
        <v>17.482226666666673</v>
      </c>
      <c r="V962" s="51">
        <v>0</v>
      </c>
      <c r="W962" s="50">
        <v>0</v>
      </c>
      <c r="X962" s="49">
        <v>14.487660000000002</v>
      </c>
      <c r="Y962" s="51">
        <v>26.110344000000005</v>
      </c>
      <c r="Z962" s="52">
        <v>0</v>
      </c>
      <c r="AA962" s="52">
        <v>0</v>
      </c>
      <c r="AB962" s="52">
        <v>0</v>
      </c>
      <c r="AC962" s="54">
        <v>3</v>
      </c>
      <c r="AD962" s="54">
        <v>92.47946444444446</v>
      </c>
      <c r="AE962" s="50">
        <v>92.47946444444446</v>
      </c>
      <c r="AF962" s="50">
        <v>84.600000000000009</v>
      </c>
      <c r="AG962" s="55">
        <v>84.600000000000009</v>
      </c>
      <c r="AH962" s="50">
        <v>13.313985840000004</v>
      </c>
      <c r="AI962" s="52">
        <v>8.180473837037038</v>
      </c>
      <c r="AJ962" s="49">
        <v>0</v>
      </c>
      <c r="AK962" s="50">
        <v>46.288433333333344</v>
      </c>
      <c r="AL962" s="50">
        <v>40.88066666666667</v>
      </c>
      <c r="AM962" s="50">
        <v>0</v>
      </c>
      <c r="AN962" s="50">
        <v>78.027659999999997</v>
      </c>
      <c r="AO962" s="50">
        <v>13.813953488372096</v>
      </c>
      <c r="AP962" s="50">
        <v>52.247399999999999</v>
      </c>
      <c r="AQ962" s="51">
        <v>19.610000000000003</v>
      </c>
      <c r="AR962" s="49">
        <v>20.891539999999999</v>
      </c>
      <c r="AS962" s="50">
        <v>2.7871621621621623</v>
      </c>
      <c r="AT962" s="50">
        <v>2.7761399999999998</v>
      </c>
      <c r="AU962" s="50">
        <v>7.6142500000000011</v>
      </c>
      <c r="AV962" s="50">
        <v>162.50143616666668</v>
      </c>
      <c r="AW962" s="50">
        <v>0</v>
      </c>
      <c r="AX962" s="50">
        <v>7.5260000000000016</v>
      </c>
      <c r="AY962" s="50">
        <v>72.137633333333326</v>
      </c>
      <c r="AZ962" s="51">
        <v>0</v>
      </c>
      <c r="BA962" s="49">
        <v>0</v>
      </c>
      <c r="BB962" s="49">
        <v>0</v>
      </c>
      <c r="BC962" s="50">
        <v>0</v>
      </c>
      <c r="BD962" s="50">
        <v>0</v>
      </c>
      <c r="BE962" s="51">
        <v>0</v>
      </c>
      <c r="BF962" s="38"/>
      <c r="BG962" s="38"/>
      <c r="BK962" s="38"/>
      <c r="BL962" s="38"/>
      <c r="BM962" s="38"/>
      <c r="BN962" s="38"/>
      <c r="BO962" s="38"/>
      <c r="BP962" s="38"/>
      <c r="BQ962" s="38"/>
      <c r="BR962" s="38"/>
      <c r="BS962" s="38"/>
      <c r="BT962" s="38"/>
      <c r="BU962" s="38"/>
      <c r="BY962" s="38"/>
      <c r="BZ962" s="38"/>
      <c r="CJ962" s="38"/>
    </row>
    <row r="963" spans="2:88" x14ac:dyDescent="0.25">
      <c r="B963" s="8">
        <v>961</v>
      </c>
      <c r="C963" s="9" t="s">
        <v>12627</v>
      </c>
      <c r="D963" s="9" t="s">
        <v>12628</v>
      </c>
      <c r="E963" s="49">
        <v>2.9705943499999998</v>
      </c>
      <c r="F963" s="50">
        <v>2.4757572000000003</v>
      </c>
      <c r="G963" s="50">
        <v>4.1422699999999999</v>
      </c>
      <c r="H963" s="51">
        <v>6.55504</v>
      </c>
      <c r="I963" s="50">
        <v>0</v>
      </c>
      <c r="J963" s="50">
        <v>0</v>
      </c>
      <c r="K963" s="50">
        <v>0</v>
      </c>
      <c r="L963" s="50">
        <v>0</v>
      </c>
      <c r="M963" s="49">
        <v>0</v>
      </c>
      <c r="N963" s="49">
        <v>1.6793607249066667</v>
      </c>
      <c r="O963" s="49">
        <v>0.86856399999999989</v>
      </c>
      <c r="P963" s="50">
        <v>0</v>
      </c>
      <c r="Q963" s="50">
        <v>0</v>
      </c>
      <c r="R963" s="50">
        <v>0</v>
      </c>
      <c r="S963" s="51">
        <v>0</v>
      </c>
      <c r="T963" s="50">
        <v>0</v>
      </c>
      <c r="U963" s="51">
        <v>6.4889666666666672</v>
      </c>
      <c r="V963" s="51">
        <v>0</v>
      </c>
      <c r="W963" s="50">
        <v>0</v>
      </c>
      <c r="X963" s="49">
        <v>4.9078700000000008</v>
      </c>
      <c r="Y963" s="51">
        <v>13.538696888888889</v>
      </c>
      <c r="Z963" s="52">
        <v>0</v>
      </c>
      <c r="AA963" s="52">
        <v>0</v>
      </c>
      <c r="AB963" s="52">
        <v>0</v>
      </c>
      <c r="AC963" s="52">
        <v>0</v>
      </c>
      <c r="AD963" s="52">
        <v>0</v>
      </c>
      <c r="AE963" s="50">
        <v>0</v>
      </c>
      <c r="AF963" s="50">
        <v>0</v>
      </c>
      <c r="AG963" s="50">
        <v>0</v>
      </c>
      <c r="AH963" s="50">
        <v>4.4379952800000009</v>
      </c>
      <c r="AI963" s="52">
        <v>2.7468274666666663</v>
      </c>
      <c r="AJ963" s="49">
        <v>0</v>
      </c>
      <c r="AK963" s="50">
        <v>5.3372407407407412</v>
      </c>
      <c r="AL963" s="50">
        <v>8.2640740740740757</v>
      </c>
      <c r="AM963" s="50">
        <v>3.1762500000000005</v>
      </c>
      <c r="AN963" s="50">
        <v>0</v>
      </c>
      <c r="AO963" s="50">
        <v>0</v>
      </c>
      <c r="AP963" s="50">
        <v>0</v>
      </c>
      <c r="AQ963" s="51">
        <v>0</v>
      </c>
      <c r="AR963" s="49">
        <v>7.383483</v>
      </c>
      <c r="AS963" s="50">
        <v>2.7871621621621623</v>
      </c>
      <c r="AT963" s="50">
        <v>0.92537999999999998</v>
      </c>
      <c r="AU963" s="50">
        <v>1.6899928571428569</v>
      </c>
      <c r="AV963" s="50">
        <v>53.174950976190487</v>
      </c>
      <c r="AW963" s="50">
        <v>0</v>
      </c>
      <c r="AX963" s="50">
        <v>3.674666666666667</v>
      </c>
      <c r="AY963" s="50">
        <v>18.113280000000007</v>
      </c>
      <c r="AZ963" s="51">
        <v>0</v>
      </c>
      <c r="BA963" s="49">
        <v>0</v>
      </c>
      <c r="BB963" s="49">
        <v>0</v>
      </c>
      <c r="BC963" s="50">
        <v>0</v>
      </c>
      <c r="BD963" s="50">
        <v>0</v>
      </c>
      <c r="BE963" s="51">
        <v>0</v>
      </c>
      <c r="BF963" s="38"/>
      <c r="BG963" s="38"/>
      <c r="BK963" s="38"/>
      <c r="BL963" s="38"/>
      <c r="BM963" s="38"/>
      <c r="BN963" s="38"/>
      <c r="BO963" s="38"/>
      <c r="BP963" s="38"/>
      <c r="BQ963" s="38"/>
      <c r="BR963" s="38"/>
      <c r="BS963" s="38"/>
      <c r="BT963" s="38"/>
      <c r="BU963" s="38"/>
      <c r="BY963" s="38"/>
      <c r="BZ963" s="38"/>
      <c r="CJ963" s="38"/>
    </row>
    <row r="964" spans="2:88" x14ac:dyDescent="0.25">
      <c r="B964" s="8">
        <v>962</v>
      </c>
      <c r="C964" s="9" t="s">
        <v>12627</v>
      </c>
      <c r="D964" s="9" t="s">
        <v>12629</v>
      </c>
      <c r="E964" s="49">
        <v>3.9607924666666667</v>
      </c>
      <c r="F964" s="50">
        <v>3.3010096000000004</v>
      </c>
      <c r="G964" s="50">
        <v>5.5230266666666665</v>
      </c>
      <c r="H964" s="51">
        <v>8.7400533333333339</v>
      </c>
      <c r="I964" s="50">
        <v>0</v>
      </c>
      <c r="J964" s="50">
        <v>0</v>
      </c>
      <c r="K964" s="50">
        <v>0</v>
      </c>
      <c r="L964" s="50">
        <v>0</v>
      </c>
      <c r="M964" s="49">
        <v>0</v>
      </c>
      <c r="N964" s="49">
        <v>1.6793607249066667</v>
      </c>
      <c r="O964" s="49">
        <v>0.86856399999999989</v>
      </c>
      <c r="P964" s="50">
        <v>0</v>
      </c>
      <c r="Q964" s="50">
        <v>0</v>
      </c>
      <c r="R964" s="50">
        <v>0</v>
      </c>
      <c r="S964" s="51">
        <v>0</v>
      </c>
      <c r="T964" s="50">
        <v>0</v>
      </c>
      <c r="U964" s="51">
        <v>6.4889666666666672</v>
      </c>
      <c r="V964" s="51">
        <v>0</v>
      </c>
      <c r="W964" s="50">
        <v>0</v>
      </c>
      <c r="X964" s="49">
        <v>4.9078700000000008</v>
      </c>
      <c r="Y964" s="51">
        <v>13.538696888888889</v>
      </c>
      <c r="Z964" s="52">
        <v>0</v>
      </c>
      <c r="AA964" s="52">
        <v>0</v>
      </c>
      <c r="AB964" s="52">
        <v>0</v>
      </c>
      <c r="AC964" s="52">
        <v>0</v>
      </c>
      <c r="AD964" s="52">
        <v>0</v>
      </c>
      <c r="AE964" s="50">
        <v>0</v>
      </c>
      <c r="AF964" s="50">
        <v>0</v>
      </c>
      <c r="AG964" s="50">
        <v>0</v>
      </c>
      <c r="AH964" s="50">
        <v>4.4379952800000009</v>
      </c>
      <c r="AI964" s="52">
        <v>2.7468274666666663</v>
      </c>
      <c r="AJ964" s="49">
        <v>0</v>
      </c>
      <c r="AK964" s="50">
        <v>7.116320987654321</v>
      </c>
      <c r="AL964" s="50">
        <v>11.018765432098768</v>
      </c>
      <c r="AM964" s="50">
        <v>4.2350000000000003</v>
      </c>
      <c r="AN964" s="50">
        <v>0</v>
      </c>
      <c r="AO964" s="50">
        <v>0</v>
      </c>
      <c r="AP964" s="50">
        <v>0</v>
      </c>
      <c r="AQ964" s="51">
        <v>0</v>
      </c>
      <c r="AR964" s="49">
        <v>7.383483</v>
      </c>
      <c r="AS964" s="50">
        <v>2.7871621621621623</v>
      </c>
      <c r="AT964" s="50">
        <v>0.92537999999999998</v>
      </c>
      <c r="AU964" s="50">
        <v>2.2533238095238093</v>
      </c>
      <c r="AV964" s="50">
        <v>64.643221412698423</v>
      </c>
      <c r="AW964" s="50">
        <v>0</v>
      </c>
      <c r="AX964" s="50">
        <v>3.674666666666667</v>
      </c>
      <c r="AY964" s="50">
        <v>18.113280000000007</v>
      </c>
      <c r="AZ964" s="51">
        <v>0</v>
      </c>
      <c r="BA964" s="49">
        <v>0</v>
      </c>
      <c r="BB964" s="49">
        <v>0</v>
      </c>
      <c r="BC964" s="50">
        <v>0</v>
      </c>
      <c r="BD964" s="50">
        <v>0</v>
      </c>
      <c r="BE964" s="51">
        <v>0</v>
      </c>
      <c r="BF964" s="38"/>
      <c r="BG964" s="38"/>
      <c r="BK964" s="38"/>
      <c r="BL964" s="38"/>
      <c r="BM964" s="38"/>
      <c r="BN964" s="38"/>
      <c r="BO964" s="38"/>
      <c r="BP964" s="38"/>
      <c r="BQ964" s="38"/>
      <c r="BR964" s="38"/>
      <c r="BS964" s="38"/>
      <c r="BT964" s="38"/>
      <c r="BU964" s="38"/>
      <c r="BY964" s="38"/>
      <c r="BZ964" s="38"/>
      <c r="CJ964" s="38"/>
    </row>
    <row r="965" spans="2:88" x14ac:dyDescent="0.25">
      <c r="B965" s="8">
        <v>963</v>
      </c>
      <c r="C965" s="9" t="s">
        <v>12627</v>
      </c>
      <c r="D965" s="9" t="s">
        <v>12630</v>
      </c>
      <c r="E965" s="49">
        <v>4.9509905833333336</v>
      </c>
      <c r="F965" s="50">
        <v>4.1262620000000005</v>
      </c>
      <c r="G965" s="50">
        <v>6.9037833333333332</v>
      </c>
      <c r="H965" s="51">
        <v>10.925066666666668</v>
      </c>
      <c r="I965" s="50">
        <v>0</v>
      </c>
      <c r="J965" s="50">
        <v>0</v>
      </c>
      <c r="K965" s="50">
        <v>0</v>
      </c>
      <c r="L965" s="50">
        <v>0</v>
      </c>
      <c r="M965" s="49">
        <v>0</v>
      </c>
      <c r="N965" s="49">
        <v>1.6793607249066667</v>
      </c>
      <c r="O965" s="49">
        <v>0.86856399999999989</v>
      </c>
      <c r="P965" s="50">
        <v>0</v>
      </c>
      <c r="Q965" s="50">
        <v>0</v>
      </c>
      <c r="R965" s="50">
        <v>0</v>
      </c>
      <c r="S965" s="51">
        <v>0</v>
      </c>
      <c r="T965" s="50">
        <v>0</v>
      </c>
      <c r="U965" s="51">
        <v>6.4889666666666672</v>
      </c>
      <c r="V965" s="51">
        <v>0</v>
      </c>
      <c r="W965" s="50">
        <v>0</v>
      </c>
      <c r="X965" s="49">
        <v>4.9078700000000008</v>
      </c>
      <c r="Y965" s="51">
        <v>13.538696888888889</v>
      </c>
      <c r="Z965" s="52">
        <v>0</v>
      </c>
      <c r="AA965" s="52">
        <v>0</v>
      </c>
      <c r="AB965" s="52">
        <v>0</v>
      </c>
      <c r="AC965" s="52">
        <v>0</v>
      </c>
      <c r="AD965" s="52">
        <v>0</v>
      </c>
      <c r="AE965" s="50">
        <v>0</v>
      </c>
      <c r="AF965" s="50">
        <v>0</v>
      </c>
      <c r="AG965" s="50">
        <v>0</v>
      </c>
      <c r="AH965" s="50">
        <v>4.4379952800000009</v>
      </c>
      <c r="AI965" s="52">
        <v>2.7468274666666663</v>
      </c>
      <c r="AJ965" s="49">
        <v>0</v>
      </c>
      <c r="AK965" s="50">
        <v>8.8954012345679008</v>
      </c>
      <c r="AL965" s="50">
        <v>13.773456790123459</v>
      </c>
      <c r="AM965" s="50">
        <v>5.2937500000000002</v>
      </c>
      <c r="AN965" s="50">
        <v>0</v>
      </c>
      <c r="AO965" s="50">
        <v>0</v>
      </c>
      <c r="AP965" s="50">
        <v>0</v>
      </c>
      <c r="AQ965" s="51">
        <v>0</v>
      </c>
      <c r="AR965" s="49">
        <v>7.383483</v>
      </c>
      <c r="AS965" s="50">
        <v>2.7871621621621623</v>
      </c>
      <c r="AT965" s="50">
        <v>0.92537999999999998</v>
      </c>
      <c r="AU965" s="50">
        <v>2.2533238095238093</v>
      </c>
      <c r="AV965" s="50">
        <v>64.643221412698423</v>
      </c>
      <c r="AW965" s="50">
        <v>0</v>
      </c>
      <c r="AX965" s="50">
        <v>3.674666666666667</v>
      </c>
      <c r="AY965" s="50">
        <v>18.113280000000007</v>
      </c>
      <c r="AZ965" s="51">
        <v>0</v>
      </c>
      <c r="BA965" s="49">
        <v>0</v>
      </c>
      <c r="BB965" s="49">
        <v>0</v>
      </c>
      <c r="BC965" s="50">
        <v>0</v>
      </c>
      <c r="BD965" s="50">
        <v>0</v>
      </c>
      <c r="BE965" s="51">
        <v>0</v>
      </c>
      <c r="BF965" s="38"/>
      <c r="BG965" s="38"/>
      <c r="BK965" s="38"/>
      <c r="BL965" s="38"/>
      <c r="BM965" s="38"/>
      <c r="BN965" s="38"/>
      <c r="BO965" s="38"/>
      <c r="BP965" s="38"/>
      <c r="BQ965" s="38"/>
      <c r="BR965" s="38"/>
      <c r="BS965" s="38"/>
      <c r="BT965" s="38"/>
      <c r="BU965" s="38"/>
      <c r="BY965" s="38"/>
      <c r="BZ965" s="38"/>
      <c r="CJ965" s="38"/>
    </row>
    <row r="966" spans="2:88" x14ac:dyDescent="0.25">
      <c r="B966" s="8">
        <v>964</v>
      </c>
      <c r="C966" s="9" t="s">
        <v>12627</v>
      </c>
      <c r="D966" s="9" t="s">
        <v>12631</v>
      </c>
      <c r="E966" s="49">
        <v>5.9411886999999997</v>
      </c>
      <c r="F966" s="50">
        <v>4.9515144000000006</v>
      </c>
      <c r="G966" s="50">
        <v>8.2845399999999998</v>
      </c>
      <c r="H966" s="51">
        <v>13.11008</v>
      </c>
      <c r="I966" s="50">
        <v>0</v>
      </c>
      <c r="J966" s="50">
        <v>0</v>
      </c>
      <c r="K966" s="50">
        <v>0</v>
      </c>
      <c r="L966" s="50">
        <v>0</v>
      </c>
      <c r="M966" s="49">
        <v>0</v>
      </c>
      <c r="N966" s="49">
        <v>1.6793607249066667</v>
      </c>
      <c r="O966" s="49">
        <v>0.86856399999999989</v>
      </c>
      <c r="P966" s="50">
        <v>0</v>
      </c>
      <c r="Q966" s="50">
        <v>0</v>
      </c>
      <c r="R966" s="50">
        <v>0</v>
      </c>
      <c r="S966" s="51">
        <v>0</v>
      </c>
      <c r="T966" s="50">
        <v>0</v>
      </c>
      <c r="U966" s="51">
        <v>6.4889666666666672</v>
      </c>
      <c r="V966" s="51">
        <v>0</v>
      </c>
      <c r="W966" s="50">
        <v>0</v>
      </c>
      <c r="X966" s="49">
        <v>4.9078700000000008</v>
      </c>
      <c r="Y966" s="51">
        <v>13.538696888888889</v>
      </c>
      <c r="Z966" s="52">
        <v>0</v>
      </c>
      <c r="AA966" s="52">
        <v>0</v>
      </c>
      <c r="AB966" s="52">
        <v>0</v>
      </c>
      <c r="AC966" s="52">
        <v>0</v>
      </c>
      <c r="AD966" s="52">
        <v>0</v>
      </c>
      <c r="AE966" s="50">
        <v>0</v>
      </c>
      <c r="AF966" s="50">
        <v>0</v>
      </c>
      <c r="AG966" s="50">
        <v>0</v>
      </c>
      <c r="AH966" s="50">
        <v>4.4379952800000009</v>
      </c>
      <c r="AI966" s="52">
        <v>2.7468274666666663</v>
      </c>
      <c r="AJ966" s="49">
        <v>0</v>
      </c>
      <c r="AK966" s="50">
        <v>10.674481481481482</v>
      </c>
      <c r="AL966" s="50">
        <v>16.528148148148151</v>
      </c>
      <c r="AM966" s="50">
        <v>6.3525000000000009</v>
      </c>
      <c r="AN966" s="50">
        <v>0</v>
      </c>
      <c r="AO966" s="50">
        <v>0</v>
      </c>
      <c r="AP966" s="50">
        <v>0</v>
      </c>
      <c r="AQ966" s="51">
        <v>0</v>
      </c>
      <c r="AR966" s="49">
        <v>7.383483</v>
      </c>
      <c r="AS966" s="50">
        <v>2.7871621621621623</v>
      </c>
      <c r="AT966" s="50">
        <v>0.92537999999999998</v>
      </c>
      <c r="AU966" s="50">
        <v>2.8166547619047617</v>
      </c>
      <c r="AV966" s="50">
        <v>76.111491849206359</v>
      </c>
      <c r="AW966" s="50">
        <v>0</v>
      </c>
      <c r="AX966" s="50">
        <v>3.674666666666667</v>
      </c>
      <c r="AY966" s="50">
        <v>18.113280000000007</v>
      </c>
      <c r="AZ966" s="51">
        <v>0</v>
      </c>
      <c r="BA966" s="49">
        <v>0</v>
      </c>
      <c r="BB966" s="49">
        <v>0</v>
      </c>
      <c r="BC966" s="50">
        <v>0</v>
      </c>
      <c r="BD966" s="50">
        <v>0</v>
      </c>
      <c r="BE966" s="51">
        <v>0</v>
      </c>
      <c r="BF966" s="38"/>
      <c r="BG966" s="38"/>
      <c r="BK966" s="38"/>
      <c r="BL966" s="38"/>
      <c r="BM966" s="38"/>
      <c r="BN966" s="38"/>
      <c r="BO966" s="38"/>
      <c r="BP966" s="38"/>
      <c r="BQ966" s="38"/>
      <c r="BR966" s="38"/>
      <c r="BS966" s="38"/>
      <c r="BT966" s="38"/>
      <c r="BU966" s="38"/>
      <c r="BY966" s="38"/>
      <c r="BZ966" s="38"/>
      <c r="CJ966" s="38"/>
    </row>
    <row r="967" spans="2:88" x14ac:dyDescent="0.25">
      <c r="B967" s="8">
        <v>965</v>
      </c>
      <c r="C967" s="9" t="s">
        <v>12627</v>
      </c>
      <c r="D967" s="9" t="s">
        <v>12632</v>
      </c>
      <c r="E967" s="49">
        <v>5.9411886999999997</v>
      </c>
      <c r="F967" s="50">
        <v>4.9515144000000006</v>
      </c>
      <c r="G967" s="50">
        <v>8.2845399999999998</v>
      </c>
      <c r="H967" s="51">
        <v>13.11008</v>
      </c>
      <c r="I967" s="50">
        <v>0</v>
      </c>
      <c r="J967" s="50">
        <v>0</v>
      </c>
      <c r="K967" s="50">
        <v>0</v>
      </c>
      <c r="L967" s="50">
        <v>0</v>
      </c>
      <c r="M967" s="49">
        <v>0</v>
      </c>
      <c r="N967" s="49">
        <v>2.1412299881066668</v>
      </c>
      <c r="O967" s="49">
        <v>1.7371279999999998</v>
      </c>
      <c r="P967" s="50">
        <v>0</v>
      </c>
      <c r="Q967" s="50">
        <v>0</v>
      </c>
      <c r="R967" s="50">
        <v>0</v>
      </c>
      <c r="S967" s="51">
        <v>0</v>
      </c>
      <c r="T967" s="50">
        <v>0</v>
      </c>
      <c r="U967" s="51">
        <v>16.348733333333335</v>
      </c>
      <c r="V967" s="51">
        <v>0</v>
      </c>
      <c r="W967" s="50">
        <v>0</v>
      </c>
      <c r="X967" s="49">
        <v>9.8157400000000017</v>
      </c>
      <c r="Y967" s="51">
        <v>27.077393777777779</v>
      </c>
      <c r="Z967" s="52">
        <v>0</v>
      </c>
      <c r="AA967" s="52">
        <v>0</v>
      </c>
      <c r="AB967" s="52">
        <v>0</v>
      </c>
      <c r="AC967" s="52">
        <v>0</v>
      </c>
      <c r="AD967" s="52">
        <v>0</v>
      </c>
      <c r="AE967" s="50">
        <v>0</v>
      </c>
      <c r="AF967" s="50">
        <v>0</v>
      </c>
      <c r="AG967" s="50">
        <v>0</v>
      </c>
      <c r="AH967" s="50">
        <v>8.8759905600000018</v>
      </c>
      <c r="AI967" s="52">
        <v>5.4636506518518519</v>
      </c>
      <c r="AJ967" s="49">
        <v>0</v>
      </c>
      <c r="AK967" s="50">
        <v>10.674481481481482</v>
      </c>
      <c r="AL967" s="50">
        <v>16.528148148148151</v>
      </c>
      <c r="AM967" s="50">
        <v>6.3525000000000009</v>
      </c>
      <c r="AN967" s="50">
        <v>0</v>
      </c>
      <c r="AO967" s="50">
        <v>0</v>
      </c>
      <c r="AP967" s="50">
        <v>0</v>
      </c>
      <c r="AQ967" s="51">
        <v>0</v>
      </c>
      <c r="AR967" s="49">
        <v>14.766966</v>
      </c>
      <c r="AS967" s="50">
        <v>2.7871621621621623</v>
      </c>
      <c r="AT967" s="50">
        <v>1.85076</v>
      </c>
      <c r="AU967" s="50">
        <v>3.3799857142857137</v>
      </c>
      <c r="AV967" s="50">
        <v>106.34990195238097</v>
      </c>
      <c r="AW967" s="50">
        <v>0</v>
      </c>
      <c r="AX967" s="50">
        <v>7.3493333333333339</v>
      </c>
      <c r="AY967" s="50">
        <v>46.567216666666674</v>
      </c>
      <c r="AZ967" s="51">
        <v>0</v>
      </c>
      <c r="BA967" s="49">
        <v>0</v>
      </c>
      <c r="BB967" s="49">
        <v>0</v>
      </c>
      <c r="BC967" s="50">
        <v>0</v>
      </c>
      <c r="BD967" s="50">
        <v>0</v>
      </c>
      <c r="BE967" s="51">
        <v>0</v>
      </c>
      <c r="BF967" s="38"/>
      <c r="BG967" s="38"/>
      <c r="BK967" s="38"/>
      <c r="BL967" s="38"/>
      <c r="BM967" s="38"/>
      <c r="BN967" s="38"/>
      <c r="BO967" s="38"/>
      <c r="BP967" s="38"/>
      <c r="BQ967" s="38"/>
      <c r="BR967" s="38"/>
      <c r="BS967" s="38"/>
      <c r="BT967" s="38"/>
      <c r="BU967" s="38"/>
      <c r="BY967" s="38"/>
      <c r="BZ967" s="38"/>
      <c r="CJ967" s="38"/>
    </row>
    <row r="968" spans="2:88" x14ac:dyDescent="0.25">
      <c r="B968" s="8">
        <v>966</v>
      </c>
      <c r="C968" s="9" t="s">
        <v>12627</v>
      </c>
      <c r="D968" s="9" t="s">
        <v>12633</v>
      </c>
      <c r="E968" s="49">
        <v>7.9215849333333335</v>
      </c>
      <c r="F968" s="50">
        <v>6.6020192000000009</v>
      </c>
      <c r="G968" s="50">
        <v>11.046053333333333</v>
      </c>
      <c r="H968" s="51">
        <v>17.480106666666668</v>
      </c>
      <c r="I968" s="50">
        <v>0</v>
      </c>
      <c r="J968" s="50">
        <v>0</v>
      </c>
      <c r="K968" s="50">
        <v>0</v>
      </c>
      <c r="L968" s="50">
        <v>0</v>
      </c>
      <c r="M968" s="49">
        <v>0</v>
      </c>
      <c r="N968" s="49">
        <v>2.1412299881066668</v>
      </c>
      <c r="O968" s="49">
        <v>1.7371279999999998</v>
      </c>
      <c r="P968" s="50">
        <v>0</v>
      </c>
      <c r="Q968" s="50">
        <v>0</v>
      </c>
      <c r="R968" s="50">
        <v>0</v>
      </c>
      <c r="S968" s="51">
        <v>0</v>
      </c>
      <c r="T968" s="50">
        <v>0</v>
      </c>
      <c r="U968" s="51">
        <v>16.348733333333335</v>
      </c>
      <c r="V968" s="51">
        <v>0</v>
      </c>
      <c r="W968" s="50">
        <v>0</v>
      </c>
      <c r="X968" s="49">
        <v>9.8157400000000017</v>
      </c>
      <c r="Y968" s="51">
        <v>27.077393777777779</v>
      </c>
      <c r="Z968" s="52">
        <v>0</v>
      </c>
      <c r="AA968" s="52">
        <v>0</v>
      </c>
      <c r="AB968" s="52">
        <v>0</v>
      </c>
      <c r="AC968" s="52">
        <v>0</v>
      </c>
      <c r="AD968" s="52">
        <v>0</v>
      </c>
      <c r="AE968" s="50">
        <v>0</v>
      </c>
      <c r="AF968" s="50">
        <v>0</v>
      </c>
      <c r="AG968" s="50">
        <v>0</v>
      </c>
      <c r="AH968" s="50">
        <v>8.8759905600000018</v>
      </c>
      <c r="AI968" s="52">
        <v>5.4636506518518519</v>
      </c>
      <c r="AJ968" s="49">
        <v>0</v>
      </c>
      <c r="AK968" s="50">
        <v>14.232641975308642</v>
      </c>
      <c r="AL968" s="50">
        <v>22.037530864197535</v>
      </c>
      <c r="AM968" s="50">
        <v>8.4700000000000006</v>
      </c>
      <c r="AN968" s="50">
        <v>0</v>
      </c>
      <c r="AO968" s="50">
        <v>0</v>
      </c>
      <c r="AP968" s="50">
        <v>0</v>
      </c>
      <c r="AQ968" s="51">
        <v>0</v>
      </c>
      <c r="AR968" s="49">
        <v>14.766966</v>
      </c>
      <c r="AS968" s="50">
        <v>2.7871621621621623</v>
      </c>
      <c r="AT968" s="50">
        <v>1.85076</v>
      </c>
      <c r="AU968" s="50">
        <v>4.5066476190476186</v>
      </c>
      <c r="AV968" s="50">
        <v>129.28644282539685</v>
      </c>
      <c r="AW968" s="50">
        <v>0</v>
      </c>
      <c r="AX968" s="50">
        <v>7.3493333333333339</v>
      </c>
      <c r="AY968" s="50">
        <v>46.567216666666674</v>
      </c>
      <c r="AZ968" s="51">
        <v>0</v>
      </c>
      <c r="BA968" s="49">
        <v>0</v>
      </c>
      <c r="BB968" s="49">
        <v>0</v>
      </c>
      <c r="BC968" s="50">
        <v>0</v>
      </c>
      <c r="BD968" s="50">
        <v>0</v>
      </c>
      <c r="BE968" s="51">
        <v>0</v>
      </c>
      <c r="BF968" s="38"/>
      <c r="BG968" s="38"/>
      <c r="BK968" s="38"/>
      <c r="BL968" s="38"/>
      <c r="BM968" s="38"/>
      <c r="BN968" s="38"/>
      <c r="BO968" s="38"/>
      <c r="BP968" s="38"/>
      <c r="BQ968" s="38"/>
      <c r="BR968" s="38"/>
      <c r="BS968" s="38"/>
      <c r="BT968" s="38"/>
      <c r="BU968" s="38"/>
      <c r="BY968" s="38"/>
      <c r="BZ968" s="38"/>
      <c r="CJ968" s="38"/>
    </row>
    <row r="969" spans="2:88" x14ac:dyDescent="0.25">
      <c r="B969" s="8">
        <v>967</v>
      </c>
      <c r="C969" s="9" t="s">
        <v>12627</v>
      </c>
      <c r="D969" s="9" t="s">
        <v>12634</v>
      </c>
      <c r="E969" s="49">
        <v>9.9019811666666673</v>
      </c>
      <c r="F969" s="50">
        <v>8.2525240000000011</v>
      </c>
      <c r="G969" s="50">
        <v>13.807566666666666</v>
      </c>
      <c r="H969" s="51">
        <v>21.850133333333336</v>
      </c>
      <c r="I969" s="50">
        <v>0</v>
      </c>
      <c r="J969" s="50">
        <v>0</v>
      </c>
      <c r="K969" s="50">
        <v>0</v>
      </c>
      <c r="L969" s="50">
        <v>0</v>
      </c>
      <c r="M969" s="49">
        <v>0</v>
      </c>
      <c r="N969" s="49">
        <v>2.1412299881066668</v>
      </c>
      <c r="O969" s="49">
        <v>1.7371279999999998</v>
      </c>
      <c r="P969" s="50">
        <v>0</v>
      </c>
      <c r="Q969" s="50">
        <v>0</v>
      </c>
      <c r="R969" s="50">
        <v>0</v>
      </c>
      <c r="S969" s="51">
        <v>0</v>
      </c>
      <c r="T969" s="50">
        <v>0</v>
      </c>
      <c r="U969" s="51">
        <v>16.348733333333335</v>
      </c>
      <c r="V969" s="51">
        <v>0</v>
      </c>
      <c r="W969" s="50">
        <v>0</v>
      </c>
      <c r="X969" s="49">
        <v>9.8157400000000017</v>
      </c>
      <c r="Y969" s="51">
        <v>27.077393777777779</v>
      </c>
      <c r="Z969" s="52">
        <v>0</v>
      </c>
      <c r="AA969" s="52">
        <v>0</v>
      </c>
      <c r="AB969" s="52">
        <v>0</v>
      </c>
      <c r="AC969" s="52">
        <v>0</v>
      </c>
      <c r="AD969" s="52">
        <v>0</v>
      </c>
      <c r="AE969" s="50">
        <v>0</v>
      </c>
      <c r="AF969" s="50">
        <v>0</v>
      </c>
      <c r="AG969" s="50">
        <v>0</v>
      </c>
      <c r="AH969" s="50">
        <v>8.8759905600000018</v>
      </c>
      <c r="AI969" s="52">
        <v>5.4636506518518519</v>
      </c>
      <c r="AJ969" s="49">
        <v>0</v>
      </c>
      <c r="AK969" s="50">
        <v>17.790802469135802</v>
      </c>
      <c r="AL969" s="50">
        <v>27.546913580246919</v>
      </c>
      <c r="AM969" s="50">
        <v>10.5875</v>
      </c>
      <c r="AN969" s="50">
        <v>0</v>
      </c>
      <c r="AO969" s="50">
        <v>0</v>
      </c>
      <c r="AP969" s="50">
        <v>0</v>
      </c>
      <c r="AQ969" s="51">
        <v>0</v>
      </c>
      <c r="AR969" s="49">
        <v>14.766966</v>
      </c>
      <c r="AS969" s="50">
        <v>2.7871621621621623</v>
      </c>
      <c r="AT969" s="50">
        <v>1.85076</v>
      </c>
      <c r="AU969" s="50">
        <v>4.5066476190476186</v>
      </c>
      <c r="AV969" s="50">
        <v>129.28644282539685</v>
      </c>
      <c r="AW969" s="50">
        <v>0</v>
      </c>
      <c r="AX969" s="50">
        <v>7.3493333333333339</v>
      </c>
      <c r="AY969" s="50">
        <v>46.567216666666674</v>
      </c>
      <c r="AZ969" s="51">
        <v>0</v>
      </c>
      <c r="BA969" s="49">
        <v>0</v>
      </c>
      <c r="BB969" s="49">
        <v>0</v>
      </c>
      <c r="BC969" s="50">
        <v>0</v>
      </c>
      <c r="BD969" s="50">
        <v>0</v>
      </c>
      <c r="BE969" s="51">
        <v>0</v>
      </c>
      <c r="BF969" s="38"/>
      <c r="BG969" s="38"/>
      <c r="BK969" s="38"/>
      <c r="BL969" s="38"/>
      <c r="BM969" s="38"/>
      <c r="BN969" s="38"/>
      <c r="BO969" s="38"/>
      <c r="BP969" s="38"/>
      <c r="BQ969" s="38"/>
      <c r="BR969" s="38"/>
      <c r="BS969" s="38"/>
      <c r="BT969" s="38"/>
      <c r="BU969" s="38"/>
      <c r="BY969" s="38"/>
      <c r="BZ969" s="38"/>
      <c r="CJ969" s="38"/>
    </row>
    <row r="970" spans="2:88" x14ac:dyDescent="0.25">
      <c r="B970" s="8">
        <v>968</v>
      </c>
      <c r="C970" s="9" t="s">
        <v>12627</v>
      </c>
      <c r="D970" s="9" t="s">
        <v>12635</v>
      </c>
      <c r="E970" s="49">
        <v>11.882377399999999</v>
      </c>
      <c r="F970" s="50">
        <v>9.9030288000000013</v>
      </c>
      <c r="G970" s="50">
        <v>16.56908</v>
      </c>
      <c r="H970" s="51">
        <v>26.22016</v>
      </c>
      <c r="I970" s="50">
        <v>0</v>
      </c>
      <c r="J970" s="50">
        <v>0</v>
      </c>
      <c r="K970" s="50">
        <v>0</v>
      </c>
      <c r="L970" s="50">
        <v>0</v>
      </c>
      <c r="M970" s="49">
        <v>0</v>
      </c>
      <c r="N970" s="49">
        <v>2.1412299881066668</v>
      </c>
      <c r="O970" s="49">
        <v>1.7371279999999998</v>
      </c>
      <c r="P970" s="50">
        <v>0</v>
      </c>
      <c r="Q970" s="50">
        <v>0</v>
      </c>
      <c r="R970" s="50">
        <v>0</v>
      </c>
      <c r="S970" s="51">
        <v>0</v>
      </c>
      <c r="T970" s="50">
        <v>0</v>
      </c>
      <c r="U970" s="51">
        <v>16.348733333333335</v>
      </c>
      <c r="V970" s="51">
        <v>0</v>
      </c>
      <c r="W970" s="50">
        <v>0</v>
      </c>
      <c r="X970" s="49">
        <v>9.8157400000000017</v>
      </c>
      <c r="Y970" s="51">
        <v>27.077393777777779</v>
      </c>
      <c r="Z970" s="52">
        <v>0</v>
      </c>
      <c r="AA970" s="52">
        <v>0</v>
      </c>
      <c r="AB970" s="52">
        <v>0</v>
      </c>
      <c r="AC970" s="52">
        <v>0</v>
      </c>
      <c r="AD970" s="52">
        <v>0</v>
      </c>
      <c r="AE970" s="50">
        <v>0</v>
      </c>
      <c r="AF970" s="50">
        <v>0</v>
      </c>
      <c r="AG970" s="50">
        <v>0</v>
      </c>
      <c r="AH970" s="50">
        <v>8.8759905600000018</v>
      </c>
      <c r="AI970" s="52">
        <v>5.4636506518518519</v>
      </c>
      <c r="AJ970" s="49">
        <v>0</v>
      </c>
      <c r="AK970" s="50">
        <v>21.348962962962965</v>
      </c>
      <c r="AL970" s="50">
        <v>33.056296296296303</v>
      </c>
      <c r="AM970" s="50">
        <v>12.705000000000002</v>
      </c>
      <c r="AN970" s="50">
        <v>0</v>
      </c>
      <c r="AO970" s="50">
        <v>0</v>
      </c>
      <c r="AP970" s="50">
        <v>0</v>
      </c>
      <c r="AQ970" s="51">
        <v>0</v>
      </c>
      <c r="AR970" s="49">
        <v>14.766966</v>
      </c>
      <c r="AS970" s="50">
        <v>2.7871621621621623</v>
      </c>
      <c r="AT970" s="50">
        <v>1.85076</v>
      </c>
      <c r="AU970" s="50">
        <v>5.6333095238095234</v>
      </c>
      <c r="AV970" s="50">
        <v>152.22298369841272</v>
      </c>
      <c r="AW970" s="50">
        <v>0</v>
      </c>
      <c r="AX970" s="50">
        <v>7.3493333333333339</v>
      </c>
      <c r="AY970" s="50">
        <v>46.567216666666674</v>
      </c>
      <c r="AZ970" s="51">
        <v>0</v>
      </c>
      <c r="BA970" s="49">
        <v>0</v>
      </c>
      <c r="BB970" s="49">
        <v>0</v>
      </c>
      <c r="BC970" s="50">
        <v>0</v>
      </c>
      <c r="BD970" s="50">
        <v>0</v>
      </c>
      <c r="BE970" s="51">
        <v>0</v>
      </c>
      <c r="BF970" s="38"/>
      <c r="BG970" s="38"/>
      <c r="BK970" s="38"/>
      <c r="BL970" s="38"/>
      <c r="BM970" s="38"/>
      <c r="BN970" s="38"/>
      <c r="BO970" s="38"/>
      <c r="BP970" s="38"/>
      <c r="BQ970" s="38"/>
      <c r="BR970" s="38"/>
      <c r="BS970" s="38"/>
      <c r="BT970" s="38"/>
      <c r="BU970" s="38"/>
      <c r="BY970" s="38"/>
      <c r="BZ970" s="38"/>
      <c r="CJ970" s="38"/>
    </row>
    <row r="971" spans="2:88" x14ac:dyDescent="0.25">
      <c r="B971" s="8">
        <v>969</v>
      </c>
      <c r="C971" s="9" t="s">
        <v>12627</v>
      </c>
      <c r="D971" s="9" t="s">
        <v>12636</v>
      </c>
      <c r="E971" s="49">
        <v>8.9117830500000004</v>
      </c>
      <c r="F971" s="50">
        <v>7.427271600000001</v>
      </c>
      <c r="G971" s="50">
        <v>12.42681</v>
      </c>
      <c r="H971" s="51">
        <v>19.665120000000002</v>
      </c>
      <c r="I971" s="50">
        <v>0</v>
      </c>
      <c r="J971" s="50">
        <v>0</v>
      </c>
      <c r="K971" s="50">
        <v>0</v>
      </c>
      <c r="L971" s="50">
        <v>0</v>
      </c>
      <c r="M971" s="49">
        <v>0</v>
      </c>
      <c r="N971" s="49">
        <v>2.7070817396444444</v>
      </c>
      <c r="O971" s="49">
        <v>2.6056919999999995</v>
      </c>
      <c r="P971" s="50">
        <v>0</v>
      </c>
      <c r="Q971" s="50">
        <v>0</v>
      </c>
      <c r="R971" s="50">
        <v>0</v>
      </c>
      <c r="S971" s="51">
        <v>0</v>
      </c>
      <c r="T971" s="50">
        <v>0</v>
      </c>
      <c r="U971" s="51">
        <v>17.482226666666673</v>
      </c>
      <c r="V971" s="51">
        <v>0</v>
      </c>
      <c r="W971" s="50">
        <v>0</v>
      </c>
      <c r="X971" s="49">
        <v>14.723610000000003</v>
      </c>
      <c r="Y971" s="51">
        <v>40.616090666666665</v>
      </c>
      <c r="Z971" s="52">
        <v>0</v>
      </c>
      <c r="AA971" s="52">
        <v>0</v>
      </c>
      <c r="AB971" s="52">
        <v>0</v>
      </c>
      <c r="AC971" s="52">
        <v>0</v>
      </c>
      <c r="AD971" s="52">
        <v>0</v>
      </c>
      <c r="AE971" s="50">
        <v>0</v>
      </c>
      <c r="AF971" s="50">
        <v>0</v>
      </c>
      <c r="AG971" s="50">
        <v>0</v>
      </c>
      <c r="AH971" s="50">
        <v>13.313985840000004</v>
      </c>
      <c r="AI971" s="52">
        <v>8.180473837037038</v>
      </c>
      <c r="AJ971" s="49">
        <v>0</v>
      </c>
      <c r="AK971" s="50">
        <v>16.011722222222225</v>
      </c>
      <c r="AL971" s="50">
        <v>24.792222222222229</v>
      </c>
      <c r="AM971" s="50">
        <v>9.5287500000000023</v>
      </c>
      <c r="AN971" s="50">
        <v>0</v>
      </c>
      <c r="AO971" s="50">
        <v>0</v>
      </c>
      <c r="AP971" s="50">
        <v>0</v>
      </c>
      <c r="AQ971" s="51">
        <v>0</v>
      </c>
      <c r="AR971" s="49">
        <v>22.150449000000002</v>
      </c>
      <c r="AS971" s="50">
        <v>2.7871621621621623</v>
      </c>
      <c r="AT971" s="50">
        <v>2.7761399999999998</v>
      </c>
      <c r="AU971" s="50">
        <v>5.069978571428571</v>
      </c>
      <c r="AV971" s="50">
        <v>159.52485292857148</v>
      </c>
      <c r="AW971" s="50">
        <v>0</v>
      </c>
      <c r="AX971" s="50">
        <v>11.024000000000001</v>
      </c>
      <c r="AY971" s="50">
        <v>72.137633333333326</v>
      </c>
      <c r="AZ971" s="51">
        <v>0</v>
      </c>
      <c r="BA971" s="49">
        <v>0</v>
      </c>
      <c r="BB971" s="49">
        <v>0</v>
      </c>
      <c r="BC971" s="50">
        <v>0</v>
      </c>
      <c r="BD971" s="50">
        <v>0</v>
      </c>
      <c r="BE971" s="51">
        <v>0</v>
      </c>
      <c r="BF971" s="38"/>
      <c r="BG971" s="38"/>
      <c r="BK971" s="38"/>
      <c r="BL971" s="38"/>
      <c r="BM971" s="38"/>
      <c r="BN971" s="38"/>
      <c r="BO971" s="38"/>
      <c r="BP971" s="38"/>
      <c r="BQ971" s="38"/>
      <c r="BR971" s="38"/>
      <c r="BS971" s="38"/>
      <c r="BT971" s="38"/>
      <c r="BU971" s="38"/>
      <c r="BY971" s="38"/>
      <c r="BZ971" s="38"/>
      <c r="CJ971" s="38"/>
    </row>
    <row r="972" spans="2:88" x14ac:dyDescent="0.25">
      <c r="B972" s="8">
        <v>970</v>
      </c>
      <c r="C972" s="9" t="s">
        <v>12627</v>
      </c>
      <c r="D972" s="9" t="s">
        <v>12637</v>
      </c>
      <c r="E972" s="49">
        <v>11.882377399999999</v>
      </c>
      <c r="F972" s="50">
        <v>9.9030288000000013</v>
      </c>
      <c r="G972" s="50">
        <v>16.56908</v>
      </c>
      <c r="H972" s="51">
        <v>26.22016</v>
      </c>
      <c r="I972" s="50">
        <v>0</v>
      </c>
      <c r="J972" s="50">
        <v>0</v>
      </c>
      <c r="K972" s="50">
        <v>0</v>
      </c>
      <c r="L972" s="50">
        <v>0</v>
      </c>
      <c r="M972" s="49">
        <v>0</v>
      </c>
      <c r="N972" s="49">
        <v>2.7070817396444444</v>
      </c>
      <c r="O972" s="49">
        <v>2.6056919999999995</v>
      </c>
      <c r="P972" s="50">
        <v>0</v>
      </c>
      <c r="Q972" s="50">
        <v>0</v>
      </c>
      <c r="R972" s="50">
        <v>0</v>
      </c>
      <c r="S972" s="51">
        <v>0</v>
      </c>
      <c r="T972" s="50">
        <v>0</v>
      </c>
      <c r="U972" s="51">
        <v>17.482226666666673</v>
      </c>
      <c r="V972" s="51">
        <v>0</v>
      </c>
      <c r="W972" s="50">
        <v>0</v>
      </c>
      <c r="X972" s="49">
        <v>14.723610000000003</v>
      </c>
      <c r="Y972" s="51">
        <v>40.616090666666665</v>
      </c>
      <c r="Z972" s="52">
        <v>0</v>
      </c>
      <c r="AA972" s="52">
        <v>0</v>
      </c>
      <c r="AB972" s="52">
        <v>0</v>
      </c>
      <c r="AC972" s="52">
        <v>0</v>
      </c>
      <c r="AD972" s="52">
        <v>0</v>
      </c>
      <c r="AE972" s="50">
        <v>0</v>
      </c>
      <c r="AF972" s="50">
        <v>0</v>
      </c>
      <c r="AG972" s="50">
        <v>0</v>
      </c>
      <c r="AH972" s="50">
        <v>13.313985840000004</v>
      </c>
      <c r="AI972" s="52">
        <v>8.180473837037038</v>
      </c>
      <c r="AJ972" s="49">
        <v>0</v>
      </c>
      <c r="AK972" s="50">
        <v>21.348962962962965</v>
      </c>
      <c r="AL972" s="50">
        <v>33.056296296296303</v>
      </c>
      <c r="AM972" s="50">
        <v>12.705000000000002</v>
      </c>
      <c r="AN972" s="50">
        <v>0</v>
      </c>
      <c r="AO972" s="50">
        <v>0</v>
      </c>
      <c r="AP972" s="50">
        <v>0</v>
      </c>
      <c r="AQ972" s="51">
        <v>0</v>
      </c>
      <c r="AR972" s="49">
        <v>22.150449000000002</v>
      </c>
      <c r="AS972" s="50">
        <v>2.7871621621621623</v>
      </c>
      <c r="AT972" s="50">
        <v>2.7761399999999998</v>
      </c>
      <c r="AU972" s="50">
        <v>6.7599714285714274</v>
      </c>
      <c r="AV972" s="50">
        <v>193.92966423809526</v>
      </c>
      <c r="AW972" s="50">
        <v>0</v>
      </c>
      <c r="AX972" s="50">
        <v>11.024000000000001</v>
      </c>
      <c r="AY972" s="50">
        <v>72.137633333333326</v>
      </c>
      <c r="AZ972" s="51">
        <v>0</v>
      </c>
      <c r="BA972" s="49">
        <v>0</v>
      </c>
      <c r="BB972" s="49">
        <v>0</v>
      </c>
      <c r="BC972" s="50">
        <v>0</v>
      </c>
      <c r="BD972" s="50">
        <v>0</v>
      </c>
      <c r="BE972" s="51">
        <v>0</v>
      </c>
      <c r="BF972" s="38"/>
      <c r="BG972" s="38"/>
      <c r="BK972" s="38"/>
      <c r="BL972" s="38"/>
      <c r="BM972" s="38"/>
      <c r="BN972" s="38"/>
      <c r="BO972" s="38"/>
      <c r="BP972" s="38"/>
      <c r="BQ972" s="38"/>
      <c r="BR972" s="38"/>
      <c r="BS972" s="38"/>
      <c r="BT972" s="38"/>
      <c r="BU972" s="38"/>
      <c r="BY972" s="38"/>
      <c r="BZ972" s="38"/>
      <c r="CJ972" s="38"/>
    </row>
    <row r="973" spans="2:88" x14ac:dyDescent="0.25">
      <c r="B973" s="8">
        <v>971</v>
      </c>
      <c r="C973" s="9" t="s">
        <v>12627</v>
      </c>
      <c r="D973" s="9" t="s">
        <v>12638</v>
      </c>
      <c r="E973" s="49">
        <v>14.85297175</v>
      </c>
      <c r="F973" s="50">
        <v>12.378786000000002</v>
      </c>
      <c r="G973" s="50">
        <v>20.711349999999999</v>
      </c>
      <c r="H973" s="51">
        <v>32.775199999999998</v>
      </c>
      <c r="I973" s="50">
        <v>0</v>
      </c>
      <c r="J973" s="50">
        <v>0</v>
      </c>
      <c r="K973" s="50">
        <v>0</v>
      </c>
      <c r="L973" s="50">
        <v>0</v>
      </c>
      <c r="M973" s="49">
        <v>0</v>
      </c>
      <c r="N973" s="49">
        <v>2.7070817396444444</v>
      </c>
      <c r="O973" s="49">
        <v>2.6056919999999995</v>
      </c>
      <c r="P973" s="50">
        <v>0</v>
      </c>
      <c r="Q973" s="50">
        <v>0</v>
      </c>
      <c r="R973" s="50">
        <v>0</v>
      </c>
      <c r="S973" s="51">
        <v>0</v>
      </c>
      <c r="T973" s="50">
        <v>0</v>
      </c>
      <c r="U973" s="51">
        <v>17.482226666666673</v>
      </c>
      <c r="V973" s="51">
        <v>0</v>
      </c>
      <c r="W973" s="50">
        <v>0</v>
      </c>
      <c r="X973" s="49">
        <v>14.723610000000003</v>
      </c>
      <c r="Y973" s="51">
        <v>40.616090666666665</v>
      </c>
      <c r="Z973" s="52">
        <v>0</v>
      </c>
      <c r="AA973" s="52">
        <v>0</v>
      </c>
      <c r="AB973" s="52">
        <v>0</v>
      </c>
      <c r="AC973" s="52">
        <v>0</v>
      </c>
      <c r="AD973" s="52">
        <v>0</v>
      </c>
      <c r="AE973" s="50">
        <v>0</v>
      </c>
      <c r="AF973" s="50">
        <v>0</v>
      </c>
      <c r="AG973" s="50">
        <v>0</v>
      </c>
      <c r="AH973" s="50">
        <v>13.313985840000004</v>
      </c>
      <c r="AI973" s="52">
        <v>8.180473837037038</v>
      </c>
      <c r="AJ973" s="49">
        <v>0</v>
      </c>
      <c r="AK973" s="50">
        <v>26.686203703703704</v>
      </c>
      <c r="AL973" s="50">
        <v>41.320370370370377</v>
      </c>
      <c r="AM973" s="50">
        <v>15.881250000000001</v>
      </c>
      <c r="AN973" s="50">
        <v>0</v>
      </c>
      <c r="AO973" s="50">
        <v>0</v>
      </c>
      <c r="AP973" s="50">
        <v>0</v>
      </c>
      <c r="AQ973" s="51">
        <v>0</v>
      </c>
      <c r="AR973" s="49">
        <v>22.150449000000002</v>
      </c>
      <c r="AS973" s="50">
        <v>2.7871621621621623</v>
      </c>
      <c r="AT973" s="50">
        <v>2.7761399999999998</v>
      </c>
      <c r="AU973" s="50">
        <v>6.7599714285714274</v>
      </c>
      <c r="AV973" s="50">
        <v>193.92966423809526</v>
      </c>
      <c r="AW973" s="50">
        <v>0</v>
      </c>
      <c r="AX973" s="50">
        <v>11.024000000000001</v>
      </c>
      <c r="AY973" s="50">
        <v>72.137633333333326</v>
      </c>
      <c r="AZ973" s="51">
        <v>0</v>
      </c>
      <c r="BA973" s="49">
        <v>0</v>
      </c>
      <c r="BB973" s="49">
        <v>0</v>
      </c>
      <c r="BC973" s="50">
        <v>0</v>
      </c>
      <c r="BD973" s="50">
        <v>0</v>
      </c>
      <c r="BE973" s="51">
        <v>0</v>
      </c>
      <c r="BF973" s="38"/>
      <c r="BG973" s="38"/>
      <c r="BK973" s="38"/>
      <c r="BL973" s="38"/>
      <c r="BM973" s="38"/>
      <c r="BN973" s="38"/>
      <c r="BO973" s="38"/>
      <c r="BP973" s="38"/>
      <c r="BQ973" s="38"/>
      <c r="BR973" s="38"/>
      <c r="BS973" s="38"/>
      <c r="BT973" s="38"/>
      <c r="BU973" s="38"/>
      <c r="BY973" s="38"/>
      <c r="BZ973" s="38"/>
      <c r="CJ973" s="38"/>
    </row>
    <row r="974" spans="2:88" x14ac:dyDescent="0.25">
      <c r="B974" s="8">
        <v>972</v>
      </c>
      <c r="C974" s="9" t="s">
        <v>12627</v>
      </c>
      <c r="D974" s="9" t="s">
        <v>12639</v>
      </c>
      <c r="E974" s="49">
        <v>17.823566100000001</v>
      </c>
      <c r="F974" s="50">
        <v>14.854543200000002</v>
      </c>
      <c r="G974" s="50">
        <v>24.853619999999999</v>
      </c>
      <c r="H974" s="51">
        <v>39.330240000000003</v>
      </c>
      <c r="I974" s="50">
        <v>0</v>
      </c>
      <c r="J974" s="50">
        <v>0</v>
      </c>
      <c r="K974" s="50">
        <v>0</v>
      </c>
      <c r="L974" s="50">
        <v>0</v>
      </c>
      <c r="M974" s="49">
        <v>0</v>
      </c>
      <c r="N974" s="49">
        <v>2.7070817396444444</v>
      </c>
      <c r="O974" s="49">
        <v>2.6056919999999995</v>
      </c>
      <c r="P974" s="50">
        <v>0</v>
      </c>
      <c r="Q974" s="50">
        <v>0</v>
      </c>
      <c r="R974" s="50">
        <v>0</v>
      </c>
      <c r="S974" s="51">
        <v>0</v>
      </c>
      <c r="T974" s="50">
        <v>0</v>
      </c>
      <c r="U974" s="51">
        <v>17.482226666666673</v>
      </c>
      <c r="V974" s="51">
        <v>0</v>
      </c>
      <c r="W974" s="50">
        <v>0</v>
      </c>
      <c r="X974" s="49">
        <v>14.723610000000003</v>
      </c>
      <c r="Y974" s="51">
        <v>40.616090666666665</v>
      </c>
      <c r="Z974" s="52">
        <v>0</v>
      </c>
      <c r="AA974" s="52">
        <v>0</v>
      </c>
      <c r="AB974" s="52">
        <v>0</v>
      </c>
      <c r="AC974" s="52">
        <v>0</v>
      </c>
      <c r="AD974" s="52">
        <v>0</v>
      </c>
      <c r="AE974" s="50">
        <v>0</v>
      </c>
      <c r="AF974" s="50">
        <v>0</v>
      </c>
      <c r="AG974" s="50">
        <v>0</v>
      </c>
      <c r="AH974" s="50">
        <v>13.313985840000004</v>
      </c>
      <c r="AI974" s="52">
        <v>8.180473837037038</v>
      </c>
      <c r="AJ974" s="49">
        <v>0</v>
      </c>
      <c r="AK974" s="50">
        <v>32.023444444444451</v>
      </c>
      <c r="AL974" s="50">
        <v>49.584444444444458</v>
      </c>
      <c r="AM974" s="50">
        <v>19.057500000000005</v>
      </c>
      <c r="AN974" s="50">
        <v>0</v>
      </c>
      <c r="AO974" s="50">
        <v>0</v>
      </c>
      <c r="AP974" s="50">
        <v>0</v>
      </c>
      <c r="AQ974" s="51">
        <v>0</v>
      </c>
      <c r="AR974" s="49">
        <v>22.150449000000002</v>
      </c>
      <c r="AS974" s="50">
        <v>2.7871621621621623</v>
      </c>
      <c r="AT974" s="50">
        <v>2.7761399999999998</v>
      </c>
      <c r="AU974" s="50">
        <v>8.4499642857142856</v>
      </c>
      <c r="AV974" s="50">
        <v>228.33447554761909</v>
      </c>
      <c r="AW974" s="50">
        <v>0</v>
      </c>
      <c r="AX974" s="50">
        <v>11.024000000000001</v>
      </c>
      <c r="AY974" s="50">
        <v>72.137633333333326</v>
      </c>
      <c r="AZ974" s="51">
        <v>0</v>
      </c>
      <c r="BA974" s="49">
        <v>0</v>
      </c>
      <c r="BB974" s="49">
        <v>0</v>
      </c>
      <c r="BC974" s="50">
        <v>0</v>
      </c>
      <c r="BD974" s="50">
        <v>0</v>
      </c>
      <c r="BE974" s="51">
        <v>0</v>
      </c>
      <c r="BF974" s="38"/>
      <c r="BG974" s="38"/>
      <c r="BK974" s="38"/>
      <c r="BL974" s="38"/>
      <c r="BM974" s="38"/>
      <c r="BN974" s="38"/>
      <c r="BO974" s="38"/>
      <c r="BP974" s="38"/>
      <c r="BQ974" s="38"/>
      <c r="BR974" s="38"/>
      <c r="BS974" s="38"/>
      <c r="BT974" s="38"/>
      <c r="BU974" s="38"/>
      <c r="BY974" s="38"/>
      <c r="BZ974" s="38"/>
      <c r="CJ974" s="38"/>
    </row>
    <row r="975" spans="2:88" x14ac:dyDescent="0.25">
      <c r="B975" s="8">
        <v>973</v>
      </c>
      <c r="C975" s="9" t="s">
        <v>12627</v>
      </c>
      <c r="D975" s="9" t="s">
        <v>12640</v>
      </c>
      <c r="E975" s="49">
        <v>2.9705943499999998</v>
      </c>
      <c r="F975" s="50">
        <v>2.4757572000000003</v>
      </c>
      <c r="G975" s="50">
        <v>4.1422699999999999</v>
      </c>
      <c r="H975" s="51">
        <v>6.55504</v>
      </c>
      <c r="I975" s="50">
        <v>0</v>
      </c>
      <c r="J975" s="50">
        <v>0</v>
      </c>
      <c r="K975" s="50">
        <v>0</v>
      </c>
      <c r="L975" s="50">
        <v>0</v>
      </c>
      <c r="M975" s="49">
        <v>0</v>
      </c>
      <c r="N975" s="49">
        <v>1.6793607249066667</v>
      </c>
      <c r="O975" s="49">
        <v>0.86856399999999989</v>
      </c>
      <c r="P975" s="50">
        <v>0</v>
      </c>
      <c r="Q975" s="50">
        <v>0</v>
      </c>
      <c r="R975" s="50">
        <v>0</v>
      </c>
      <c r="S975" s="51">
        <v>0</v>
      </c>
      <c r="T975" s="50">
        <v>0</v>
      </c>
      <c r="U975" s="51">
        <v>6.4889666666666672</v>
      </c>
      <c r="V975" s="51">
        <v>0</v>
      </c>
      <c r="W975" s="50">
        <v>0</v>
      </c>
      <c r="X975" s="49">
        <v>4.9078700000000008</v>
      </c>
      <c r="Y975" s="51">
        <v>13.538696888888889</v>
      </c>
      <c r="Z975" s="52">
        <v>0</v>
      </c>
      <c r="AA975" s="52">
        <v>0</v>
      </c>
      <c r="AB975" s="52">
        <v>0</v>
      </c>
      <c r="AC975" s="52">
        <v>0</v>
      </c>
      <c r="AD975" s="52">
        <v>0</v>
      </c>
      <c r="AE975" s="50">
        <v>0</v>
      </c>
      <c r="AF975" s="50">
        <v>0</v>
      </c>
      <c r="AG975" s="50">
        <v>0</v>
      </c>
      <c r="AH975" s="50">
        <v>4.4379952800000009</v>
      </c>
      <c r="AI975" s="52">
        <v>2.7468274666666663</v>
      </c>
      <c r="AJ975" s="49">
        <v>0</v>
      </c>
      <c r="AK975" s="50">
        <v>5.3372407407407412</v>
      </c>
      <c r="AL975" s="50">
        <v>8.2640740740740757</v>
      </c>
      <c r="AM975" s="50">
        <v>0</v>
      </c>
      <c r="AN975" s="50">
        <v>13.00461</v>
      </c>
      <c r="AO975" s="50">
        <v>6.9069767441860463</v>
      </c>
      <c r="AP975" s="50">
        <v>8.7079000000000004</v>
      </c>
      <c r="AQ975" s="51">
        <v>8.3050999999999995</v>
      </c>
      <c r="AR975" s="49">
        <v>7.383483</v>
      </c>
      <c r="AS975" s="50">
        <v>2.7871621621621623</v>
      </c>
      <c r="AT975" s="50">
        <v>0.92537999999999998</v>
      </c>
      <c r="AU975" s="50">
        <v>1.6899928571428569</v>
      </c>
      <c r="AV975" s="50">
        <v>53.174950976190487</v>
      </c>
      <c r="AW975" s="50">
        <v>0</v>
      </c>
      <c r="AX975" s="50">
        <v>3.674666666666667</v>
      </c>
      <c r="AY975" s="50">
        <v>18.113280000000007</v>
      </c>
      <c r="AZ975" s="51">
        <v>0</v>
      </c>
      <c r="BA975" s="49">
        <v>0</v>
      </c>
      <c r="BB975" s="49">
        <v>0</v>
      </c>
      <c r="BC975" s="50">
        <v>0</v>
      </c>
      <c r="BD975" s="50">
        <v>0</v>
      </c>
      <c r="BE975" s="51">
        <v>0</v>
      </c>
      <c r="BF975" s="38"/>
      <c r="BG975" s="38"/>
      <c r="BK975" s="38"/>
      <c r="BL975" s="38"/>
      <c r="BM975" s="38"/>
      <c r="BN975" s="38"/>
      <c r="BO975" s="38"/>
      <c r="BP975" s="38"/>
      <c r="BQ975" s="38"/>
      <c r="BR975" s="38"/>
      <c r="BS975" s="38"/>
      <c r="BT975" s="38"/>
      <c r="BU975" s="38"/>
      <c r="BY975" s="38"/>
      <c r="BZ975" s="38"/>
      <c r="CJ975" s="38"/>
    </row>
    <row r="976" spans="2:88" x14ac:dyDescent="0.25">
      <c r="B976" s="8">
        <v>974</v>
      </c>
      <c r="C976" s="9" t="s">
        <v>12627</v>
      </c>
      <c r="D976" s="9" t="s">
        <v>12641</v>
      </c>
      <c r="E976" s="49">
        <v>3.9607924666666667</v>
      </c>
      <c r="F976" s="50">
        <v>3.3010096000000004</v>
      </c>
      <c r="G976" s="50">
        <v>5.5230266666666665</v>
      </c>
      <c r="H976" s="51">
        <v>8.7400533333333339</v>
      </c>
      <c r="I976" s="50">
        <v>0</v>
      </c>
      <c r="J976" s="50">
        <v>0</v>
      </c>
      <c r="K976" s="50">
        <v>0</v>
      </c>
      <c r="L976" s="50">
        <v>0</v>
      </c>
      <c r="M976" s="49">
        <v>0</v>
      </c>
      <c r="N976" s="49">
        <v>1.6793607249066667</v>
      </c>
      <c r="O976" s="49">
        <v>0.86856399999999989</v>
      </c>
      <c r="P976" s="50">
        <v>0</v>
      </c>
      <c r="Q976" s="50">
        <v>0</v>
      </c>
      <c r="R976" s="50">
        <v>0</v>
      </c>
      <c r="S976" s="51">
        <v>0</v>
      </c>
      <c r="T976" s="50">
        <v>0</v>
      </c>
      <c r="U976" s="51">
        <v>6.4889666666666672</v>
      </c>
      <c r="V976" s="51">
        <v>0</v>
      </c>
      <c r="W976" s="50">
        <v>0</v>
      </c>
      <c r="X976" s="49">
        <v>4.9078700000000008</v>
      </c>
      <c r="Y976" s="51">
        <v>13.538696888888889</v>
      </c>
      <c r="Z976" s="52">
        <v>0</v>
      </c>
      <c r="AA976" s="52">
        <v>0</v>
      </c>
      <c r="AB976" s="52">
        <v>0</v>
      </c>
      <c r="AC976" s="52">
        <v>0</v>
      </c>
      <c r="AD976" s="52">
        <v>0</v>
      </c>
      <c r="AE976" s="50">
        <v>0</v>
      </c>
      <c r="AF976" s="50">
        <v>0</v>
      </c>
      <c r="AG976" s="50">
        <v>0</v>
      </c>
      <c r="AH976" s="50">
        <v>4.4379952800000009</v>
      </c>
      <c r="AI976" s="52">
        <v>2.7468274666666663</v>
      </c>
      <c r="AJ976" s="49">
        <v>0</v>
      </c>
      <c r="AK976" s="50">
        <v>7.116320987654321</v>
      </c>
      <c r="AL976" s="50">
        <v>11.018765432098768</v>
      </c>
      <c r="AM976" s="50">
        <v>0</v>
      </c>
      <c r="AN976" s="50">
        <v>17.339479999999998</v>
      </c>
      <c r="AO976" s="50">
        <v>9.2093023255813957</v>
      </c>
      <c r="AP976" s="50">
        <v>11.610533333333334</v>
      </c>
      <c r="AQ976" s="51">
        <v>11.073466666666667</v>
      </c>
      <c r="AR976" s="49">
        <v>7.383483</v>
      </c>
      <c r="AS976" s="50">
        <v>2.7871621621621623</v>
      </c>
      <c r="AT976" s="50">
        <v>0.92537999999999998</v>
      </c>
      <c r="AU976" s="50">
        <v>2.2533238095238093</v>
      </c>
      <c r="AV976" s="50">
        <v>64.643221412698423</v>
      </c>
      <c r="AW976" s="50">
        <v>0</v>
      </c>
      <c r="AX976" s="50">
        <v>3.674666666666667</v>
      </c>
      <c r="AY976" s="50">
        <v>18.113280000000007</v>
      </c>
      <c r="AZ976" s="51">
        <v>0</v>
      </c>
      <c r="BA976" s="49">
        <v>0</v>
      </c>
      <c r="BB976" s="49">
        <v>0</v>
      </c>
      <c r="BC976" s="50">
        <v>0</v>
      </c>
      <c r="BD976" s="50">
        <v>0</v>
      </c>
      <c r="BE976" s="51">
        <v>0</v>
      </c>
      <c r="BF976" s="38"/>
      <c r="BG976" s="38"/>
      <c r="BK976" s="38"/>
      <c r="BL976" s="38"/>
      <c r="BM976" s="38"/>
      <c r="BN976" s="38"/>
      <c r="BO976" s="38"/>
      <c r="BP976" s="38"/>
      <c r="BQ976" s="38"/>
      <c r="BR976" s="38"/>
      <c r="BS976" s="38"/>
      <c r="BT976" s="38"/>
      <c r="BU976" s="38"/>
      <c r="BY976" s="38"/>
      <c r="BZ976" s="38"/>
      <c r="CJ976" s="38"/>
    </row>
    <row r="977" spans="2:88" x14ac:dyDescent="0.25">
      <c r="B977" s="8">
        <v>975</v>
      </c>
      <c r="C977" s="9" t="s">
        <v>12627</v>
      </c>
      <c r="D977" s="9" t="s">
        <v>12642</v>
      </c>
      <c r="E977" s="49">
        <v>4.9509905833333336</v>
      </c>
      <c r="F977" s="50">
        <v>4.1262620000000005</v>
      </c>
      <c r="G977" s="50">
        <v>6.9037833333333332</v>
      </c>
      <c r="H977" s="51">
        <v>10.925066666666668</v>
      </c>
      <c r="I977" s="50">
        <v>0</v>
      </c>
      <c r="J977" s="50">
        <v>0</v>
      </c>
      <c r="K977" s="50">
        <v>0</v>
      </c>
      <c r="L977" s="50">
        <v>0</v>
      </c>
      <c r="M977" s="49">
        <v>0</v>
      </c>
      <c r="N977" s="49">
        <v>1.6793607249066667</v>
      </c>
      <c r="O977" s="49">
        <v>0.86856399999999989</v>
      </c>
      <c r="P977" s="50">
        <v>0</v>
      </c>
      <c r="Q977" s="50">
        <v>0</v>
      </c>
      <c r="R977" s="50">
        <v>0</v>
      </c>
      <c r="S977" s="51">
        <v>0</v>
      </c>
      <c r="T977" s="50">
        <v>0</v>
      </c>
      <c r="U977" s="51">
        <v>6.4889666666666672</v>
      </c>
      <c r="V977" s="51">
        <v>0</v>
      </c>
      <c r="W977" s="50">
        <v>0</v>
      </c>
      <c r="X977" s="49">
        <v>4.9078700000000008</v>
      </c>
      <c r="Y977" s="51">
        <v>13.538696888888889</v>
      </c>
      <c r="Z977" s="52">
        <v>0</v>
      </c>
      <c r="AA977" s="52">
        <v>0</v>
      </c>
      <c r="AB977" s="52">
        <v>0</v>
      </c>
      <c r="AC977" s="52">
        <v>0</v>
      </c>
      <c r="AD977" s="52">
        <v>0</v>
      </c>
      <c r="AE977" s="50">
        <v>0</v>
      </c>
      <c r="AF977" s="50">
        <v>0</v>
      </c>
      <c r="AG977" s="50">
        <v>0</v>
      </c>
      <c r="AH977" s="50">
        <v>4.4379952800000009</v>
      </c>
      <c r="AI977" s="52">
        <v>2.7468274666666663</v>
      </c>
      <c r="AJ977" s="49">
        <v>0</v>
      </c>
      <c r="AK977" s="50">
        <v>8.8954012345679008</v>
      </c>
      <c r="AL977" s="50">
        <v>13.773456790123459</v>
      </c>
      <c r="AM977" s="50">
        <v>0</v>
      </c>
      <c r="AN977" s="50">
        <v>21.674349999999997</v>
      </c>
      <c r="AO977" s="50">
        <v>11.511627906976745</v>
      </c>
      <c r="AP977" s="50">
        <v>14.513166666666669</v>
      </c>
      <c r="AQ977" s="51">
        <v>13.841833333333334</v>
      </c>
      <c r="AR977" s="49">
        <v>7.383483</v>
      </c>
      <c r="AS977" s="50">
        <v>2.7871621621621623</v>
      </c>
      <c r="AT977" s="50">
        <v>0.92537999999999998</v>
      </c>
      <c r="AU977" s="50">
        <v>2.2533238095238093</v>
      </c>
      <c r="AV977" s="50">
        <v>64.643221412698423</v>
      </c>
      <c r="AW977" s="50">
        <v>0</v>
      </c>
      <c r="AX977" s="50">
        <v>3.674666666666667</v>
      </c>
      <c r="AY977" s="50">
        <v>18.113280000000007</v>
      </c>
      <c r="AZ977" s="51">
        <v>0</v>
      </c>
      <c r="BA977" s="49">
        <v>0</v>
      </c>
      <c r="BB977" s="49">
        <v>0</v>
      </c>
      <c r="BC977" s="50">
        <v>0</v>
      </c>
      <c r="BD977" s="50">
        <v>0</v>
      </c>
      <c r="BE977" s="51">
        <v>0</v>
      </c>
      <c r="BF977" s="38"/>
      <c r="BG977" s="38"/>
      <c r="BK977" s="38"/>
      <c r="BL977" s="38"/>
      <c r="BM977" s="38"/>
      <c r="BN977" s="38"/>
      <c r="BO977" s="38"/>
      <c r="BP977" s="38"/>
      <c r="BQ977" s="38"/>
      <c r="BR977" s="38"/>
      <c r="BS977" s="38"/>
      <c r="BT977" s="38"/>
      <c r="BU977" s="38"/>
      <c r="BY977" s="38"/>
      <c r="BZ977" s="38"/>
      <c r="CJ977" s="38"/>
    </row>
    <row r="978" spans="2:88" x14ac:dyDescent="0.25">
      <c r="B978" s="8">
        <v>976</v>
      </c>
      <c r="C978" s="9" t="s">
        <v>12627</v>
      </c>
      <c r="D978" s="9" t="s">
        <v>12643</v>
      </c>
      <c r="E978" s="49">
        <v>5.9411886999999997</v>
      </c>
      <c r="F978" s="50">
        <v>4.9515144000000006</v>
      </c>
      <c r="G978" s="50">
        <v>8.2845399999999998</v>
      </c>
      <c r="H978" s="51">
        <v>13.11008</v>
      </c>
      <c r="I978" s="50">
        <v>0</v>
      </c>
      <c r="J978" s="50">
        <v>0</v>
      </c>
      <c r="K978" s="50">
        <v>0</v>
      </c>
      <c r="L978" s="50">
        <v>0</v>
      </c>
      <c r="M978" s="49">
        <v>0</v>
      </c>
      <c r="N978" s="49">
        <v>1.6793607249066667</v>
      </c>
      <c r="O978" s="49">
        <v>0.86856399999999989</v>
      </c>
      <c r="P978" s="50">
        <v>0</v>
      </c>
      <c r="Q978" s="50">
        <v>0</v>
      </c>
      <c r="R978" s="50">
        <v>0</v>
      </c>
      <c r="S978" s="51">
        <v>0</v>
      </c>
      <c r="T978" s="50">
        <v>0</v>
      </c>
      <c r="U978" s="51">
        <v>6.4889666666666672</v>
      </c>
      <c r="V978" s="51">
        <v>0</v>
      </c>
      <c r="W978" s="50">
        <v>0</v>
      </c>
      <c r="X978" s="49">
        <v>4.9078700000000008</v>
      </c>
      <c r="Y978" s="51">
        <v>13.538696888888889</v>
      </c>
      <c r="Z978" s="52">
        <v>0</v>
      </c>
      <c r="AA978" s="52">
        <v>0</v>
      </c>
      <c r="AB978" s="52">
        <v>0</v>
      </c>
      <c r="AC978" s="52">
        <v>0</v>
      </c>
      <c r="AD978" s="52">
        <v>0</v>
      </c>
      <c r="AE978" s="50">
        <v>0</v>
      </c>
      <c r="AF978" s="50">
        <v>0</v>
      </c>
      <c r="AG978" s="50">
        <v>0</v>
      </c>
      <c r="AH978" s="50">
        <v>4.4379952800000009</v>
      </c>
      <c r="AI978" s="52">
        <v>2.7468274666666663</v>
      </c>
      <c r="AJ978" s="49">
        <v>0</v>
      </c>
      <c r="AK978" s="50">
        <v>10.674481481481482</v>
      </c>
      <c r="AL978" s="50">
        <v>16.528148148148151</v>
      </c>
      <c r="AM978" s="50">
        <v>0</v>
      </c>
      <c r="AN978" s="50">
        <v>26.009219999999999</v>
      </c>
      <c r="AO978" s="50">
        <v>13.813953488372093</v>
      </c>
      <c r="AP978" s="50">
        <v>17.415800000000001</v>
      </c>
      <c r="AQ978" s="51">
        <v>16.610199999999999</v>
      </c>
      <c r="AR978" s="49">
        <v>7.383483</v>
      </c>
      <c r="AS978" s="50">
        <v>2.7871621621621623</v>
      </c>
      <c r="AT978" s="50">
        <v>0.92537999999999998</v>
      </c>
      <c r="AU978" s="50">
        <v>2.8166547619047617</v>
      </c>
      <c r="AV978" s="50">
        <v>76.111491849206359</v>
      </c>
      <c r="AW978" s="50">
        <v>0</v>
      </c>
      <c r="AX978" s="50">
        <v>3.674666666666667</v>
      </c>
      <c r="AY978" s="50">
        <v>18.113280000000007</v>
      </c>
      <c r="AZ978" s="51">
        <v>0</v>
      </c>
      <c r="BA978" s="49">
        <v>0</v>
      </c>
      <c r="BB978" s="49">
        <v>0</v>
      </c>
      <c r="BC978" s="50">
        <v>0</v>
      </c>
      <c r="BD978" s="50">
        <v>0</v>
      </c>
      <c r="BE978" s="51">
        <v>0</v>
      </c>
      <c r="BF978" s="38"/>
      <c r="BG978" s="38"/>
      <c r="BK978" s="38"/>
      <c r="BL978" s="38"/>
      <c r="BM978" s="38"/>
      <c r="BN978" s="38"/>
      <c r="BO978" s="38"/>
      <c r="BP978" s="38"/>
      <c r="BQ978" s="38"/>
      <c r="BR978" s="38"/>
      <c r="BS978" s="38"/>
      <c r="BT978" s="38"/>
      <c r="BU978" s="38"/>
      <c r="BY978" s="38"/>
      <c r="BZ978" s="38"/>
      <c r="CJ978" s="38"/>
    </row>
    <row r="979" spans="2:88" x14ac:dyDescent="0.25">
      <c r="B979" s="8">
        <v>977</v>
      </c>
      <c r="C979" s="9" t="s">
        <v>12627</v>
      </c>
      <c r="D979" s="9" t="s">
        <v>12644</v>
      </c>
      <c r="E979" s="49">
        <v>5.9411886999999997</v>
      </c>
      <c r="F979" s="50">
        <v>4.9515144000000006</v>
      </c>
      <c r="G979" s="50">
        <v>8.2845399999999998</v>
      </c>
      <c r="H979" s="51">
        <v>13.11008</v>
      </c>
      <c r="I979" s="50">
        <v>0</v>
      </c>
      <c r="J979" s="50">
        <v>0</v>
      </c>
      <c r="K979" s="50">
        <v>0</v>
      </c>
      <c r="L979" s="50">
        <v>0</v>
      </c>
      <c r="M979" s="49">
        <v>0</v>
      </c>
      <c r="N979" s="49">
        <v>2.1412299881066668</v>
      </c>
      <c r="O979" s="49">
        <v>1.7371279999999998</v>
      </c>
      <c r="P979" s="50">
        <v>0</v>
      </c>
      <c r="Q979" s="50">
        <v>0</v>
      </c>
      <c r="R979" s="50">
        <v>0</v>
      </c>
      <c r="S979" s="51">
        <v>0</v>
      </c>
      <c r="T979" s="50">
        <v>0</v>
      </c>
      <c r="U979" s="51">
        <v>16.348733333333335</v>
      </c>
      <c r="V979" s="51">
        <v>0</v>
      </c>
      <c r="W979" s="50">
        <v>0</v>
      </c>
      <c r="X979" s="49">
        <v>9.8157400000000017</v>
      </c>
      <c r="Y979" s="51">
        <v>27.077393777777779</v>
      </c>
      <c r="Z979" s="52">
        <v>0</v>
      </c>
      <c r="AA979" s="52">
        <v>0</v>
      </c>
      <c r="AB979" s="52">
        <v>0</v>
      </c>
      <c r="AC979" s="52">
        <v>0</v>
      </c>
      <c r="AD979" s="52">
        <v>0</v>
      </c>
      <c r="AE979" s="50">
        <v>0</v>
      </c>
      <c r="AF979" s="50">
        <v>0</v>
      </c>
      <c r="AG979" s="50">
        <v>0</v>
      </c>
      <c r="AH979" s="50">
        <v>8.8759905600000018</v>
      </c>
      <c r="AI979" s="52">
        <v>5.4636506518518519</v>
      </c>
      <c r="AJ979" s="49">
        <v>0</v>
      </c>
      <c r="AK979" s="50">
        <v>10.674481481481482</v>
      </c>
      <c r="AL979" s="50">
        <v>16.528148148148151</v>
      </c>
      <c r="AM979" s="50">
        <v>0</v>
      </c>
      <c r="AN979" s="50">
        <v>26.009219999999999</v>
      </c>
      <c r="AO979" s="50">
        <v>13.813953488372093</v>
      </c>
      <c r="AP979" s="50">
        <v>17.415800000000001</v>
      </c>
      <c r="AQ979" s="51">
        <v>16.610199999999999</v>
      </c>
      <c r="AR979" s="49">
        <v>14.766966</v>
      </c>
      <c r="AS979" s="50">
        <v>2.7871621621621623</v>
      </c>
      <c r="AT979" s="50">
        <v>1.85076</v>
      </c>
      <c r="AU979" s="50">
        <v>3.3799857142857137</v>
      </c>
      <c r="AV979" s="50">
        <v>106.34990195238097</v>
      </c>
      <c r="AW979" s="50">
        <v>0</v>
      </c>
      <c r="AX979" s="50">
        <v>7.3493333333333339</v>
      </c>
      <c r="AY979" s="50">
        <v>46.567216666666674</v>
      </c>
      <c r="AZ979" s="51">
        <v>0</v>
      </c>
      <c r="BA979" s="49">
        <v>0</v>
      </c>
      <c r="BB979" s="49">
        <v>0</v>
      </c>
      <c r="BC979" s="50">
        <v>0</v>
      </c>
      <c r="BD979" s="50">
        <v>0</v>
      </c>
      <c r="BE979" s="51">
        <v>0</v>
      </c>
      <c r="BF979" s="38"/>
      <c r="BG979" s="38"/>
      <c r="BK979" s="38"/>
      <c r="BL979" s="38"/>
      <c r="BM979" s="38"/>
      <c r="BN979" s="38"/>
      <c r="BO979" s="38"/>
      <c r="BP979" s="38"/>
      <c r="BQ979" s="38"/>
      <c r="BR979" s="38"/>
      <c r="BS979" s="38"/>
      <c r="BT979" s="38"/>
      <c r="BU979" s="38"/>
      <c r="BY979" s="38"/>
      <c r="BZ979" s="38"/>
      <c r="CJ979" s="38"/>
    </row>
    <row r="980" spans="2:88" x14ac:dyDescent="0.25">
      <c r="B980" s="8">
        <v>978</v>
      </c>
      <c r="C980" s="9" t="s">
        <v>12627</v>
      </c>
      <c r="D980" s="9" t="s">
        <v>12645</v>
      </c>
      <c r="E980" s="49">
        <v>7.9215849333333335</v>
      </c>
      <c r="F980" s="50">
        <v>6.6020192000000009</v>
      </c>
      <c r="G980" s="50">
        <v>11.046053333333333</v>
      </c>
      <c r="H980" s="51">
        <v>17.480106666666668</v>
      </c>
      <c r="I980" s="50">
        <v>0</v>
      </c>
      <c r="J980" s="50">
        <v>0</v>
      </c>
      <c r="K980" s="50">
        <v>0</v>
      </c>
      <c r="L980" s="50">
        <v>0</v>
      </c>
      <c r="M980" s="49">
        <v>0</v>
      </c>
      <c r="N980" s="49">
        <v>2.1412299881066668</v>
      </c>
      <c r="O980" s="49">
        <v>1.7371279999999998</v>
      </c>
      <c r="P980" s="50">
        <v>0</v>
      </c>
      <c r="Q980" s="50">
        <v>0</v>
      </c>
      <c r="R980" s="50">
        <v>0</v>
      </c>
      <c r="S980" s="51">
        <v>0</v>
      </c>
      <c r="T980" s="50">
        <v>0</v>
      </c>
      <c r="U980" s="51">
        <v>16.348733333333335</v>
      </c>
      <c r="V980" s="51">
        <v>0</v>
      </c>
      <c r="W980" s="50">
        <v>0</v>
      </c>
      <c r="X980" s="49">
        <v>9.8157400000000017</v>
      </c>
      <c r="Y980" s="51">
        <v>27.077393777777779</v>
      </c>
      <c r="Z980" s="52">
        <v>0</v>
      </c>
      <c r="AA980" s="52">
        <v>0</v>
      </c>
      <c r="AB980" s="52">
        <v>0</v>
      </c>
      <c r="AC980" s="52">
        <v>0</v>
      </c>
      <c r="AD980" s="52">
        <v>0</v>
      </c>
      <c r="AE980" s="50">
        <v>0</v>
      </c>
      <c r="AF980" s="50">
        <v>0</v>
      </c>
      <c r="AG980" s="50">
        <v>0</v>
      </c>
      <c r="AH980" s="50">
        <v>8.8759905600000018</v>
      </c>
      <c r="AI980" s="52">
        <v>5.4636506518518519</v>
      </c>
      <c r="AJ980" s="49">
        <v>0</v>
      </c>
      <c r="AK980" s="50">
        <v>14.232641975308642</v>
      </c>
      <c r="AL980" s="50">
        <v>22.037530864197535</v>
      </c>
      <c r="AM980" s="50">
        <v>0</v>
      </c>
      <c r="AN980" s="50">
        <v>34.678959999999996</v>
      </c>
      <c r="AO980" s="50">
        <v>18.418604651162791</v>
      </c>
      <c r="AP980" s="50">
        <v>23.221066666666669</v>
      </c>
      <c r="AQ980" s="51">
        <v>22.146933333333333</v>
      </c>
      <c r="AR980" s="49">
        <v>14.766966</v>
      </c>
      <c r="AS980" s="50">
        <v>2.7871621621621623</v>
      </c>
      <c r="AT980" s="50">
        <v>1.85076</v>
      </c>
      <c r="AU980" s="50">
        <v>4.5066476190476186</v>
      </c>
      <c r="AV980" s="50">
        <v>129.28644282539685</v>
      </c>
      <c r="AW980" s="50">
        <v>0</v>
      </c>
      <c r="AX980" s="50">
        <v>7.3493333333333339</v>
      </c>
      <c r="AY980" s="50">
        <v>46.567216666666674</v>
      </c>
      <c r="AZ980" s="51">
        <v>0</v>
      </c>
      <c r="BA980" s="49">
        <v>0</v>
      </c>
      <c r="BB980" s="49">
        <v>0</v>
      </c>
      <c r="BC980" s="50">
        <v>0</v>
      </c>
      <c r="BD980" s="50">
        <v>0</v>
      </c>
      <c r="BE980" s="51">
        <v>0</v>
      </c>
      <c r="BF980" s="38"/>
      <c r="BG980" s="38"/>
      <c r="BK980" s="38"/>
      <c r="BL980" s="38"/>
      <c r="BM980" s="38"/>
      <c r="BN980" s="38"/>
      <c r="BO980" s="38"/>
      <c r="BP980" s="38"/>
      <c r="BQ980" s="38"/>
      <c r="BR980" s="38"/>
      <c r="BS980" s="38"/>
      <c r="BT980" s="38"/>
      <c r="BU980" s="38"/>
      <c r="BY980" s="38"/>
      <c r="BZ980" s="38"/>
      <c r="CJ980" s="38"/>
    </row>
    <row r="981" spans="2:88" x14ac:dyDescent="0.25">
      <c r="B981" s="8">
        <v>979</v>
      </c>
      <c r="C981" s="9" t="s">
        <v>12627</v>
      </c>
      <c r="D981" s="9" t="s">
        <v>12646</v>
      </c>
      <c r="E981" s="49">
        <v>9.9019811666666673</v>
      </c>
      <c r="F981" s="50">
        <v>8.2525240000000011</v>
      </c>
      <c r="G981" s="50">
        <v>13.807566666666666</v>
      </c>
      <c r="H981" s="51">
        <v>21.850133333333336</v>
      </c>
      <c r="I981" s="50">
        <v>0</v>
      </c>
      <c r="J981" s="50">
        <v>0</v>
      </c>
      <c r="K981" s="50">
        <v>0</v>
      </c>
      <c r="L981" s="50">
        <v>0</v>
      </c>
      <c r="M981" s="49">
        <v>0</v>
      </c>
      <c r="N981" s="49">
        <v>2.1412299881066668</v>
      </c>
      <c r="O981" s="49">
        <v>1.7371279999999998</v>
      </c>
      <c r="P981" s="50">
        <v>0</v>
      </c>
      <c r="Q981" s="50">
        <v>0</v>
      </c>
      <c r="R981" s="50">
        <v>0</v>
      </c>
      <c r="S981" s="51">
        <v>0</v>
      </c>
      <c r="T981" s="50">
        <v>0</v>
      </c>
      <c r="U981" s="51">
        <v>16.348733333333335</v>
      </c>
      <c r="V981" s="51">
        <v>0</v>
      </c>
      <c r="W981" s="50">
        <v>0</v>
      </c>
      <c r="X981" s="49">
        <v>9.8157400000000017</v>
      </c>
      <c r="Y981" s="51">
        <v>27.077393777777779</v>
      </c>
      <c r="Z981" s="52">
        <v>0</v>
      </c>
      <c r="AA981" s="52">
        <v>0</v>
      </c>
      <c r="AB981" s="52">
        <v>0</v>
      </c>
      <c r="AC981" s="52">
        <v>0</v>
      </c>
      <c r="AD981" s="52">
        <v>0</v>
      </c>
      <c r="AE981" s="50">
        <v>0</v>
      </c>
      <c r="AF981" s="50">
        <v>0</v>
      </c>
      <c r="AG981" s="50">
        <v>0</v>
      </c>
      <c r="AH981" s="50">
        <v>8.8759905600000018</v>
      </c>
      <c r="AI981" s="52">
        <v>5.4636506518518519</v>
      </c>
      <c r="AJ981" s="49">
        <v>0</v>
      </c>
      <c r="AK981" s="50">
        <v>17.790802469135802</v>
      </c>
      <c r="AL981" s="50">
        <v>27.546913580246919</v>
      </c>
      <c r="AM981" s="50">
        <v>0</v>
      </c>
      <c r="AN981" s="50">
        <v>43.348699999999994</v>
      </c>
      <c r="AO981" s="50">
        <v>23.02325581395349</v>
      </c>
      <c r="AP981" s="50">
        <v>29.026333333333337</v>
      </c>
      <c r="AQ981" s="51">
        <v>27.683666666666667</v>
      </c>
      <c r="AR981" s="49">
        <v>14.766966</v>
      </c>
      <c r="AS981" s="50">
        <v>2.7871621621621623</v>
      </c>
      <c r="AT981" s="50">
        <v>1.85076</v>
      </c>
      <c r="AU981" s="50">
        <v>4.5066476190476186</v>
      </c>
      <c r="AV981" s="50">
        <v>129.28644282539685</v>
      </c>
      <c r="AW981" s="50">
        <v>0</v>
      </c>
      <c r="AX981" s="50">
        <v>7.3493333333333339</v>
      </c>
      <c r="AY981" s="50">
        <v>46.567216666666674</v>
      </c>
      <c r="AZ981" s="51">
        <v>0</v>
      </c>
      <c r="BA981" s="49">
        <v>0</v>
      </c>
      <c r="BB981" s="49">
        <v>0</v>
      </c>
      <c r="BC981" s="50">
        <v>0</v>
      </c>
      <c r="BD981" s="50">
        <v>0</v>
      </c>
      <c r="BE981" s="51">
        <v>0</v>
      </c>
      <c r="BF981" s="38"/>
      <c r="BG981" s="38"/>
      <c r="BK981" s="38"/>
      <c r="BL981" s="38"/>
      <c r="BM981" s="38"/>
      <c r="BN981" s="38"/>
      <c r="BO981" s="38"/>
      <c r="BP981" s="38"/>
      <c r="BQ981" s="38"/>
      <c r="BR981" s="38"/>
      <c r="BS981" s="38"/>
      <c r="BT981" s="38"/>
      <c r="BU981" s="38"/>
      <c r="BY981" s="38"/>
      <c r="BZ981" s="38"/>
      <c r="CJ981" s="38"/>
    </row>
    <row r="982" spans="2:88" x14ac:dyDescent="0.25">
      <c r="B982" s="8">
        <v>980</v>
      </c>
      <c r="C982" s="9" t="s">
        <v>12627</v>
      </c>
      <c r="D982" s="9" t="s">
        <v>12647</v>
      </c>
      <c r="E982" s="49">
        <v>11.882377399999999</v>
      </c>
      <c r="F982" s="50">
        <v>9.9030288000000013</v>
      </c>
      <c r="G982" s="50">
        <v>16.56908</v>
      </c>
      <c r="H982" s="51">
        <v>26.22016</v>
      </c>
      <c r="I982" s="50">
        <v>0</v>
      </c>
      <c r="J982" s="50">
        <v>0</v>
      </c>
      <c r="K982" s="50">
        <v>0</v>
      </c>
      <c r="L982" s="50">
        <v>0</v>
      </c>
      <c r="M982" s="49">
        <v>0</v>
      </c>
      <c r="N982" s="49">
        <v>2.1412299881066668</v>
      </c>
      <c r="O982" s="49">
        <v>1.7371279999999998</v>
      </c>
      <c r="P982" s="50">
        <v>0</v>
      </c>
      <c r="Q982" s="50">
        <v>0</v>
      </c>
      <c r="R982" s="50">
        <v>0</v>
      </c>
      <c r="S982" s="51">
        <v>0</v>
      </c>
      <c r="T982" s="50">
        <v>0</v>
      </c>
      <c r="U982" s="51">
        <v>16.348733333333335</v>
      </c>
      <c r="V982" s="51">
        <v>0</v>
      </c>
      <c r="W982" s="50">
        <v>0</v>
      </c>
      <c r="X982" s="49">
        <v>9.8157400000000017</v>
      </c>
      <c r="Y982" s="51">
        <v>27.077393777777779</v>
      </c>
      <c r="Z982" s="52">
        <v>0</v>
      </c>
      <c r="AA982" s="52">
        <v>0</v>
      </c>
      <c r="AB982" s="52">
        <v>0</v>
      </c>
      <c r="AC982" s="52">
        <v>0</v>
      </c>
      <c r="AD982" s="52">
        <v>0</v>
      </c>
      <c r="AE982" s="50">
        <v>0</v>
      </c>
      <c r="AF982" s="50">
        <v>0</v>
      </c>
      <c r="AG982" s="50">
        <v>0</v>
      </c>
      <c r="AH982" s="50">
        <v>8.8759905600000018</v>
      </c>
      <c r="AI982" s="52">
        <v>5.4636506518518519</v>
      </c>
      <c r="AJ982" s="49">
        <v>0</v>
      </c>
      <c r="AK982" s="50">
        <v>21.348962962962965</v>
      </c>
      <c r="AL982" s="50">
        <v>33.056296296296303</v>
      </c>
      <c r="AM982" s="50">
        <v>0</v>
      </c>
      <c r="AN982" s="50">
        <v>52.018439999999998</v>
      </c>
      <c r="AO982" s="50">
        <v>27.627906976744185</v>
      </c>
      <c r="AP982" s="50">
        <v>34.831600000000002</v>
      </c>
      <c r="AQ982" s="51">
        <v>33.220399999999998</v>
      </c>
      <c r="AR982" s="49">
        <v>14.766966</v>
      </c>
      <c r="AS982" s="50">
        <v>2.7871621621621623</v>
      </c>
      <c r="AT982" s="50">
        <v>1.85076</v>
      </c>
      <c r="AU982" s="50">
        <v>5.6333095238095234</v>
      </c>
      <c r="AV982" s="50">
        <v>152.22298369841272</v>
      </c>
      <c r="AW982" s="50">
        <v>0</v>
      </c>
      <c r="AX982" s="50">
        <v>7.3493333333333339</v>
      </c>
      <c r="AY982" s="50">
        <v>46.567216666666674</v>
      </c>
      <c r="AZ982" s="51">
        <v>0</v>
      </c>
      <c r="BA982" s="49">
        <v>0</v>
      </c>
      <c r="BB982" s="49">
        <v>0</v>
      </c>
      <c r="BC982" s="50">
        <v>0</v>
      </c>
      <c r="BD982" s="50">
        <v>0</v>
      </c>
      <c r="BE982" s="51">
        <v>0</v>
      </c>
      <c r="BF982" s="38"/>
      <c r="BG982" s="38"/>
      <c r="BK982" s="38"/>
      <c r="BL982" s="38"/>
      <c r="BM982" s="38"/>
      <c r="BN982" s="38"/>
      <c r="BO982" s="38"/>
      <c r="BP982" s="38"/>
      <c r="BQ982" s="38"/>
      <c r="BR982" s="38"/>
      <c r="BS982" s="38"/>
      <c r="BT982" s="38"/>
      <c r="BU982" s="38"/>
      <c r="BY982" s="38"/>
      <c r="BZ982" s="38"/>
      <c r="CJ982" s="38"/>
    </row>
    <row r="983" spans="2:88" x14ac:dyDescent="0.25">
      <c r="B983" s="8">
        <v>981</v>
      </c>
      <c r="C983" s="9" t="s">
        <v>12627</v>
      </c>
      <c r="D983" s="9" t="s">
        <v>12648</v>
      </c>
      <c r="E983" s="49">
        <v>8.9117830500000004</v>
      </c>
      <c r="F983" s="50">
        <v>7.427271600000001</v>
      </c>
      <c r="G983" s="50">
        <v>12.42681</v>
      </c>
      <c r="H983" s="51">
        <v>19.665120000000002</v>
      </c>
      <c r="I983" s="50">
        <v>0</v>
      </c>
      <c r="J983" s="50">
        <v>0</v>
      </c>
      <c r="K983" s="50">
        <v>0</v>
      </c>
      <c r="L983" s="50">
        <v>0</v>
      </c>
      <c r="M983" s="49">
        <v>0</v>
      </c>
      <c r="N983" s="49">
        <v>2.7070817396444444</v>
      </c>
      <c r="O983" s="49">
        <v>2.6056919999999995</v>
      </c>
      <c r="P983" s="50">
        <v>0</v>
      </c>
      <c r="Q983" s="50">
        <v>0</v>
      </c>
      <c r="R983" s="50">
        <v>0</v>
      </c>
      <c r="S983" s="51">
        <v>0</v>
      </c>
      <c r="T983" s="50">
        <v>0</v>
      </c>
      <c r="U983" s="51">
        <v>17.482226666666673</v>
      </c>
      <c r="V983" s="51">
        <v>0</v>
      </c>
      <c r="W983" s="50">
        <v>0</v>
      </c>
      <c r="X983" s="49">
        <v>14.723610000000003</v>
      </c>
      <c r="Y983" s="51">
        <v>40.616090666666665</v>
      </c>
      <c r="Z983" s="52">
        <v>0</v>
      </c>
      <c r="AA983" s="52">
        <v>0</v>
      </c>
      <c r="AB983" s="52">
        <v>0</v>
      </c>
      <c r="AC983" s="52">
        <v>0</v>
      </c>
      <c r="AD983" s="52">
        <v>0</v>
      </c>
      <c r="AE983" s="50">
        <v>0</v>
      </c>
      <c r="AF983" s="50">
        <v>0</v>
      </c>
      <c r="AG983" s="50">
        <v>0</v>
      </c>
      <c r="AH983" s="50">
        <v>13.313985840000004</v>
      </c>
      <c r="AI983" s="52">
        <v>8.180473837037038</v>
      </c>
      <c r="AJ983" s="49">
        <v>0</v>
      </c>
      <c r="AK983" s="50">
        <v>16.011722222222225</v>
      </c>
      <c r="AL983" s="50">
        <v>24.792222222222229</v>
      </c>
      <c r="AM983" s="50">
        <v>0</v>
      </c>
      <c r="AN983" s="50">
        <v>39.013829999999999</v>
      </c>
      <c r="AO983" s="50">
        <v>20.720930232558139</v>
      </c>
      <c r="AP983" s="50">
        <v>26.123699999999999</v>
      </c>
      <c r="AQ983" s="51">
        <v>24.915299999999998</v>
      </c>
      <c r="AR983" s="49">
        <v>22.150449000000002</v>
      </c>
      <c r="AS983" s="50">
        <v>2.7871621621621623</v>
      </c>
      <c r="AT983" s="50">
        <v>2.7761399999999998</v>
      </c>
      <c r="AU983" s="50">
        <v>5.069978571428571</v>
      </c>
      <c r="AV983" s="50">
        <v>159.52485292857148</v>
      </c>
      <c r="AW983" s="50">
        <v>0</v>
      </c>
      <c r="AX983" s="50">
        <v>11.024000000000001</v>
      </c>
      <c r="AY983" s="50">
        <v>72.137633333333326</v>
      </c>
      <c r="AZ983" s="51">
        <v>0</v>
      </c>
      <c r="BA983" s="49">
        <v>0</v>
      </c>
      <c r="BB983" s="49">
        <v>0</v>
      </c>
      <c r="BC983" s="50">
        <v>0</v>
      </c>
      <c r="BD983" s="50">
        <v>0</v>
      </c>
      <c r="BE983" s="51">
        <v>0</v>
      </c>
      <c r="BF983" s="38"/>
      <c r="BG983" s="38"/>
      <c r="BK983" s="38"/>
      <c r="BL983" s="38"/>
      <c r="BM983" s="38"/>
      <c r="BN983" s="38"/>
      <c r="BO983" s="38"/>
      <c r="BP983" s="38"/>
      <c r="BQ983" s="38"/>
      <c r="BR983" s="38"/>
      <c r="BS983" s="38"/>
      <c r="BT983" s="38"/>
      <c r="BU983" s="38"/>
      <c r="BY983" s="38"/>
      <c r="BZ983" s="38"/>
      <c r="CJ983" s="38"/>
    </row>
    <row r="984" spans="2:88" x14ac:dyDescent="0.25">
      <c r="B984" s="8">
        <v>982</v>
      </c>
      <c r="C984" s="9" t="s">
        <v>12627</v>
      </c>
      <c r="D984" s="9" t="s">
        <v>12649</v>
      </c>
      <c r="E984" s="49">
        <v>11.882377399999999</v>
      </c>
      <c r="F984" s="50">
        <v>9.9030288000000013</v>
      </c>
      <c r="G984" s="50">
        <v>16.56908</v>
      </c>
      <c r="H984" s="51">
        <v>26.22016</v>
      </c>
      <c r="I984" s="50">
        <v>0</v>
      </c>
      <c r="J984" s="50">
        <v>0</v>
      </c>
      <c r="K984" s="50">
        <v>0</v>
      </c>
      <c r="L984" s="50">
        <v>0</v>
      </c>
      <c r="M984" s="49">
        <v>0</v>
      </c>
      <c r="N984" s="49">
        <v>2.7070817396444444</v>
      </c>
      <c r="O984" s="49">
        <v>2.6056919999999995</v>
      </c>
      <c r="P984" s="50">
        <v>0</v>
      </c>
      <c r="Q984" s="50">
        <v>0</v>
      </c>
      <c r="R984" s="50">
        <v>0</v>
      </c>
      <c r="S984" s="51">
        <v>0</v>
      </c>
      <c r="T984" s="50">
        <v>0</v>
      </c>
      <c r="U984" s="51">
        <v>17.482226666666673</v>
      </c>
      <c r="V984" s="51">
        <v>0</v>
      </c>
      <c r="W984" s="50">
        <v>0</v>
      </c>
      <c r="X984" s="49">
        <v>14.723610000000003</v>
      </c>
      <c r="Y984" s="51">
        <v>40.616090666666665</v>
      </c>
      <c r="Z984" s="52">
        <v>0</v>
      </c>
      <c r="AA984" s="52">
        <v>0</v>
      </c>
      <c r="AB984" s="52">
        <v>0</v>
      </c>
      <c r="AC984" s="52">
        <v>0</v>
      </c>
      <c r="AD984" s="52">
        <v>0</v>
      </c>
      <c r="AE984" s="50">
        <v>0</v>
      </c>
      <c r="AF984" s="50">
        <v>0</v>
      </c>
      <c r="AG984" s="50">
        <v>0</v>
      </c>
      <c r="AH984" s="50">
        <v>13.313985840000004</v>
      </c>
      <c r="AI984" s="52">
        <v>8.180473837037038</v>
      </c>
      <c r="AJ984" s="49">
        <v>0</v>
      </c>
      <c r="AK984" s="50">
        <v>21.348962962962965</v>
      </c>
      <c r="AL984" s="50">
        <v>33.056296296296303</v>
      </c>
      <c r="AM984" s="50">
        <v>0</v>
      </c>
      <c r="AN984" s="50">
        <v>52.018439999999998</v>
      </c>
      <c r="AO984" s="50">
        <v>27.627906976744185</v>
      </c>
      <c r="AP984" s="50">
        <v>34.831600000000002</v>
      </c>
      <c r="AQ984" s="51">
        <v>33.220399999999998</v>
      </c>
      <c r="AR984" s="49">
        <v>22.150449000000002</v>
      </c>
      <c r="AS984" s="50">
        <v>2.7871621621621623</v>
      </c>
      <c r="AT984" s="50">
        <v>2.7761399999999998</v>
      </c>
      <c r="AU984" s="50">
        <v>6.7599714285714274</v>
      </c>
      <c r="AV984" s="50">
        <v>193.92966423809526</v>
      </c>
      <c r="AW984" s="50">
        <v>0</v>
      </c>
      <c r="AX984" s="50">
        <v>11.024000000000001</v>
      </c>
      <c r="AY984" s="50">
        <v>72.137633333333326</v>
      </c>
      <c r="AZ984" s="51">
        <v>0</v>
      </c>
      <c r="BA984" s="49">
        <v>0</v>
      </c>
      <c r="BB984" s="49">
        <v>0</v>
      </c>
      <c r="BC984" s="50">
        <v>0</v>
      </c>
      <c r="BD984" s="50">
        <v>0</v>
      </c>
      <c r="BE984" s="51">
        <v>0</v>
      </c>
      <c r="BF984" s="38"/>
      <c r="BG984" s="38"/>
      <c r="BK984" s="38"/>
      <c r="BL984" s="38"/>
      <c r="BM984" s="38"/>
      <c r="BN984" s="38"/>
      <c r="BO984" s="38"/>
      <c r="BP984" s="38"/>
      <c r="BQ984" s="38"/>
      <c r="BR984" s="38"/>
      <c r="BS984" s="38"/>
      <c r="BT984" s="38"/>
      <c r="BU984" s="38"/>
      <c r="BY984" s="38"/>
      <c r="BZ984" s="38"/>
      <c r="CJ984" s="38"/>
    </row>
    <row r="985" spans="2:88" x14ac:dyDescent="0.25">
      <c r="B985" s="8">
        <v>983</v>
      </c>
      <c r="C985" s="9" t="s">
        <v>12627</v>
      </c>
      <c r="D985" s="9" t="s">
        <v>12650</v>
      </c>
      <c r="E985" s="49">
        <v>14.85297175</v>
      </c>
      <c r="F985" s="50">
        <v>12.378786000000002</v>
      </c>
      <c r="G985" s="50">
        <v>20.711349999999999</v>
      </c>
      <c r="H985" s="51">
        <v>32.775199999999998</v>
      </c>
      <c r="I985" s="50">
        <v>0</v>
      </c>
      <c r="J985" s="50">
        <v>0</v>
      </c>
      <c r="K985" s="50">
        <v>0</v>
      </c>
      <c r="L985" s="50">
        <v>0</v>
      </c>
      <c r="M985" s="49">
        <v>0</v>
      </c>
      <c r="N985" s="49">
        <v>2.7070817396444444</v>
      </c>
      <c r="O985" s="49">
        <v>2.6056919999999995</v>
      </c>
      <c r="P985" s="50">
        <v>0</v>
      </c>
      <c r="Q985" s="50">
        <v>0</v>
      </c>
      <c r="R985" s="50">
        <v>0</v>
      </c>
      <c r="S985" s="51">
        <v>0</v>
      </c>
      <c r="T985" s="50">
        <v>0</v>
      </c>
      <c r="U985" s="51">
        <v>17.482226666666673</v>
      </c>
      <c r="V985" s="51">
        <v>0</v>
      </c>
      <c r="W985" s="50">
        <v>0</v>
      </c>
      <c r="X985" s="49">
        <v>14.723610000000003</v>
      </c>
      <c r="Y985" s="51">
        <v>40.616090666666665</v>
      </c>
      <c r="Z985" s="52">
        <v>0</v>
      </c>
      <c r="AA985" s="52">
        <v>0</v>
      </c>
      <c r="AB985" s="52">
        <v>0</v>
      </c>
      <c r="AC985" s="52">
        <v>0</v>
      </c>
      <c r="AD985" s="52">
        <v>0</v>
      </c>
      <c r="AE985" s="50">
        <v>0</v>
      </c>
      <c r="AF985" s="50">
        <v>0</v>
      </c>
      <c r="AG985" s="50">
        <v>0</v>
      </c>
      <c r="AH985" s="50">
        <v>13.313985840000004</v>
      </c>
      <c r="AI985" s="52">
        <v>8.180473837037038</v>
      </c>
      <c r="AJ985" s="49">
        <v>0</v>
      </c>
      <c r="AK985" s="50">
        <v>26.686203703703704</v>
      </c>
      <c r="AL985" s="50">
        <v>41.320370370370377</v>
      </c>
      <c r="AM985" s="50">
        <v>0</v>
      </c>
      <c r="AN985" s="50">
        <v>65.023049999999998</v>
      </c>
      <c r="AO985" s="50">
        <v>34.534883720930232</v>
      </c>
      <c r="AP985" s="50">
        <v>43.539500000000004</v>
      </c>
      <c r="AQ985" s="51">
        <v>41.525499999999994</v>
      </c>
      <c r="AR985" s="49">
        <v>22.150449000000002</v>
      </c>
      <c r="AS985" s="50">
        <v>2.7871621621621623</v>
      </c>
      <c r="AT985" s="50">
        <v>2.7761399999999998</v>
      </c>
      <c r="AU985" s="50">
        <v>6.7599714285714274</v>
      </c>
      <c r="AV985" s="50">
        <v>193.92966423809526</v>
      </c>
      <c r="AW985" s="50">
        <v>0</v>
      </c>
      <c r="AX985" s="50">
        <v>11.024000000000001</v>
      </c>
      <c r="AY985" s="50">
        <v>72.137633333333326</v>
      </c>
      <c r="AZ985" s="51">
        <v>0</v>
      </c>
      <c r="BA985" s="49">
        <v>0</v>
      </c>
      <c r="BB985" s="49">
        <v>0</v>
      </c>
      <c r="BC985" s="50">
        <v>0</v>
      </c>
      <c r="BD985" s="50">
        <v>0</v>
      </c>
      <c r="BE985" s="51">
        <v>0</v>
      </c>
      <c r="BF985" s="38"/>
      <c r="BG985" s="38"/>
      <c r="BK985" s="38"/>
      <c r="BL985" s="38"/>
      <c r="BM985" s="38"/>
      <c r="BN985" s="38"/>
      <c r="BO985" s="38"/>
      <c r="BP985" s="38"/>
      <c r="BQ985" s="38"/>
      <c r="BR985" s="38"/>
      <c r="BS985" s="38"/>
      <c r="BT985" s="38"/>
      <c r="BU985" s="38"/>
      <c r="BY985" s="38"/>
      <c r="BZ985" s="38"/>
      <c r="CJ985" s="38"/>
    </row>
    <row r="986" spans="2:88" x14ac:dyDescent="0.25">
      <c r="B986" s="8">
        <v>984</v>
      </c>
      <c r="C986" s="9" t="s">
        <v>12627</v>
      </c>
      <c r="D986" s="9" t="s">
        <v>12651</v>
      </c>
      <c r="E986" s="49">
        <v>17.823566100000001</v>
      </c>
      <c r="F986" s="50">
        <v>14.854543200000002</v>
      </c>
      <c r="G986" s="50">
        <v>24.853619999999999</v>
      </c>
      <c r="H986" s="51">
        <v>39.330240000000003</v>
      </c>
      <c r="I986" s="50">
        <v>0</v>
      </c>
      <c r="J986" s="50">
        <v>0</v>
      </c>
      <c r="K986" s="50">
        <v>0</v>
      </c>
      <c r="L986" s="50">
        <v>0</v>
      </c>
      <c r="M986" s="49">
        <v>0</v>
      </c>
      <c r="N986" s="49">
        <v>2.7070817396444444</v>
      </c>
      <c r="O986" s="49">
        <v>2.6056919999999995</v>
      </c>
      <c r="P986" s="50">
        <v>0</v>
      </c>
      <c r="Q986" s="50">
        <v>0</v>
      </c>
      <c r="R986" s="50">
        <v>0</v>
      </c>
      <c r="S986" s="51">
        <v>0</v>
      </c>
      <c r="T986" s="50">
        <v>0</v>
      </c>
      <c r="U986" s="51">
        <v>17.482226666666673</v>
      </c>
      <c r="V986" s="51">
        <v>0</v>
      </c>
      <c r="W986" s="50">
        <v>0</v>
      </c>
      <c r="X986" s="49">
        <v>14.723610000000003</v>
      </c>
      <c r="Y986" s="51">
        <v>40.616090666666665</v>
      </c>
      <c r="Z986" s="52">
        <v>0</v>
      </c>
      <c r="AA986" s="52">
        <v>0</v>
      </c>
      <c r="AB986" s="52">
        <v>0</v>
      </c>
      <c r="AC986" s="52">
        <v>0</v>
      </c>
      <c r="AD986" s="52">
        <v>0</v>
      </c>
      <c r="AE986" s="50">
        <v>0</v>
      </c>
      <c r="AF986" s="50">
        <v>0</v>
      </c>
      <c r="AG986" s="50">
        <v>0</v>
      </c>
      <c r="AH986" s="50">
        <v>13.313985840000004</v>
      </c>
      <c r="AI986" s="52">
        <v>8.180473837037038</v>
      </c>
      <c r="AJ986" s="49">
        <v>0</v>
      </c>
      <c r="AK986" s="50">
        <v>32.023444444444451</v>
      </c>
      <c r="AL986" s="50">
        <v>49.584444444444458</v>
      </c>
      <c r="AM986" s="50">
        <v>0</v>
      </c>
      <c r="AN986" s="50">
        <v>78.027659999999997</v>
      </c>
      <c r="AO986" s="50">
        <v>41.441860465116278</v>
      </c>
      <c r="AP986" s="50">
        <v>52.247399999999999</v>
      </c>
      <c r="AQ986" s="51">
        <v>49.830599999999997</v>
      </c>
      <c r="AR986" s="49">
        <v>22.150449000000002</v>
      </c>
      <c r="AS986" s="50">
        <v>2.7871621621621623</v>
      </c>
      <c r="AT986" s="50">
        <v>2.7761399999999998</v>
      </c>
      <c r="AU986" s="50">
        <v>8.4499642857142856</v>
      </c>
      <c r="AV986" s="50">
        <v>228.33447554761909</v>
      </c>
      <c r="AW986" s="50">
        <v>0</v>
      </c>
      <c r="AX986" s="50">
        <v>11.024000000000001</v>
      </c>
      <c r="AY986" s="50">
        <v>72.137633333333326</v>
      </c>
      <c r="AZ986" s="51">
        <v>0</v>
      </c>
      <c r="BA986" s="49">
        <v>0</v>
      </c>
      <c r="BB986" s="49">
        <v>0</v>
      </c>
      <c r="BC986" s="50">
        <v>0</v>
      </c>
      <c r="BD986" s="50">
        <v>0</v>
      </c>
      <c r="BE986" s="51">
        <v>0</v>
      </c>
      <c r="BF986" s="38"/>
      <c r="BG986" s="38"/>
      <c r="BK986" s="38"/>
      <c r="BL986" s="38"/>
      <c r="BM986" s="38"/>
      <c r="BN986" s="38"/>
      <c r="BO986" s="38"/>
      <c r="BP986" s="38"/>
      <c r="BQ986" s="38"/>
      <c r="BR986" s="38"/>
      <c r="BS986" s="38"/>
      <c r="BT986" s="38"/>
      <c r="BU986" s="38"/>
      <c r="BY986" s="38"/>
      <c r="BZ986" s="38"/>
      <c r="CJ986" s="38"/>
    </row>
    <row r="987" spans="2:88" x14ac:dyDescent="0.25">
      <c r="B987" s="8">
        <v>985</v>
      </c>
      <c r="C987" s="9" t="s">
        <v>12627</v>
      </c>
      <c r="D987" s="9" t="s">
        <v>12652</v>
      </c>
      <c r="E987" s="49">
        <v>2.9705943499999998</v>
      </c>
      <c r="F987" s="50">
        <v>2.4757572000000003</v>
      </c>
      <c r="G987" s="50">
        <v>4.1422699999999999</v>
      </c>
      <c r="H987" s="51">
        <v>6.55504</v>
      </c>
      <c r="I987" s="50">
        <v>0</v>
      </c>
      <c r="J987" s="50">
        <v>0</v>
      </c>
      <c r="K987" s="50">
        <v>0</v>
      </c>
      <c r="L987" s="50">
        <v>0</v>
      </c>
      <c r="M987" s="49">
        <v>0</v>
      </c>
      <c r="N987" s="49">
        <v>1.6793607249066667</v>
      </c>
      <c r="O987" s="49">
        <v>0.86856399999999989</v>
      </c>
      <c r="P987" s="50">
        <v>0</v>
      </c>
      <c r="Q987" s="50">
        <v>0</v>
      </c>
      <c r="R987" s="50">
        <v>0</v>
      </c>
      <c r="S987" s="51">
        <v>0</v>
      </c>
      <c r="T987" s="50">
        <v>0</v>
      </c>
      <c r="U987" s="51">
        <v>6.4889666666666672</v>
      </c>
      <c r="V987" s="51">
        <v>0</v>
      </c>
      <c r="W987" s="50">
        <v>0</v>
      </c>
      <c r="X987" s="49">
        <v>4.9078700000000008</v>
      </c>
      <c r="Y987" s="51">
        <v>13.538696888888889</v>
      </c>
      <c r="Z987" s="52">
        <v>0</v>
      </c>
      <c r="AA987" s="52">
        <v>0</v>
      </c>
      <c r="AB987" s="52">
        <v>0</v>
      </c>
      <c r="AC987" s="52">
        <v>0</v>
      </c>
      <c r="AD987" s="52">
        <v>0</v>
      </c>
      <c r="AE987" s="50">
        <v>0</v>
      </c>
      <c r="AF987" s="50">
        <v>0</v>
      </c>
      <c r="AG987" s="50">
        <v>0</v>
      </c>
      <c r="AH987" s="50">
        <v>4.4379952800000009</v>
      </c>
      <c r="AI987" s="52">
        <v>2.7468274666666663</v>
      </c>
      <c r="AJ987" s="49">
        <v>0</v>
      </c>
      <c r="AK987" s="50">
        <v>5.3372407407407412</v>
      </c>
      <c r="AL987" s="50">
        <v>8.4211111111111112</v>
      </c>
      <c r="AM987" s="50">
        <v>3.1762500000000005</v>
      </c>
      <c r="AN987" s="50">
        <v>0</v>
      </c>
      <c r="AO987" s="50">
        <v>0</v>
      </c>
      <c r="AP987" s="50">
        <v>0</v>
      </c>
      <c r="AQ987" s="51">
        <v>0</v>
      </c>
      <c r="AR987" s="49">
        <v>7.383483</v>
      </c>
      <c r="AS987" s="50">
        <v>2.7871621621621623</v>
      </c>
      <c r="AT987" s="50">
        <v>0.92537999999999998</v>
      </c>
      <c r="AU987" s="50">
        <v>1.6899928571428569</v>
      </c>
      <c r="AV987" s="50">
        <v>53.174950976190487</v>
      </c>
      <c r="AW987" s="50">
        <v>0</v>
      </c>
      <c r="AX987" s="50">
        <v>3.674666666666667</v>
      </c>
      <c r="AY987" s="50">
        <v>18.113280000000007</v>
      </c>
      <c r="AZ987" s="51">
        <v>0</v>
      </c>
      <c r="BA987" s="49">
        <v>0</v>
      </c>
      <c r="BB987" s="49">
        <v>0</v>
      </c>
      <c r="BC987" s="50">
        <v>0</v>
      </c>
      <c r="BD987" s="50">
        <v>0</v>
      </c>
      <c r="BE987" s="51">
        <v>0</v>
      </c>
      <c r="BF987" s="38"/>
      <c r="BG987" s="38"/>
      <c r="BK987" s="38"/>
      <c r="BL987" s="38"/>
      <c r="BM987" s="38"/>
      <c r="BN987" s="38"/>
      <c r="BO987" s="38"/>
      <c r="BP987" s="38"/>
      <c r="BQ987" s="38"/>
      <c r="BR987" s="38"/>
      <c r="BS987" s="38"/>
      <c r="BT987" s="38"/>
      <c r="BU987" s="38"/>
      <c r="BY987" s="38"/>
      <c r="BZ987" s="38"/>
      <c r="CJ987" s="38"/>
    </row>
    <row r="988" spans="2:88" x14ac:dyDescent="0.25">
      <c r="B988" s="8">
        <v>986</v>
      </c>
      <c r="C988" s="9" t="s">
        <v>12627</v>
      </c>
      <c r="D988" s="9" t="s">
        <v>12653</v>
      </c>
      <c r="E988" s="49">
        <v>3.9607924666666667</v>
      </c>
      <c r="F988" s="50">
        <v>3.3010096000000004</v>
      </c>
      <c r="G988" s="50">
        <v>5.5230266666666665</v>
      </c>
      <c r="H988" s="51">
        <v>8.7400533333333339</v>
      </c>
      <c r="I988" s="50">
        <v>0</v>
      </c>
      <c r="J988" s="50">
        <v>0</v>
      </c>
      <c r="K988" s="50">
        <v>0</v>
      </c>
      <c r="L988" s="50">
        <v>0</v>
      </c>
      <c r="M988" s="49">
        <v>0</v>
      </c>
      <c r="N988" s="49">
        <v>1.6793607249066667</v>
      </c>
      <c r="O988" s="49">
        <v>0.86856399999999989</v>
      </c>
      <c r="P988" s="50">
        <v>0</v>
      </c>
      <c r="Q988" s="50">
        <v>0</v>
      </c>
      <c r="R988" s="50">
        <v>0</v>
      </c>
      <c r="S988" s="51">
        <v>0</v>
      </c>
      <c r="T988" s="50">
        <v>0</v>
      </c>
      <c r="U988" s="51">
        <v>6.4889666666666672</v>
      </c>
      <c r="V988" s="51">
        <v>0</v>
      </c>
      <c r="W988" s="50">
        <v>0</v>
      </c>
      <c r="X988" s="49">
        <v>4.9078700000000008</v>
      </c>
      <c r="Y988" s="51">
        <v>13.538696888888889</v>
      </c>
      <c r="Z988" s="52">
        <v>0</v>
      </c>
      <c r="AA988" s="52">
        <v>0</v>
      </c>
      <c r="AB988" s="52">
        <v>0</v>
      </c>
      <c r="AC988" s="52">
        <v>0</v>
      </c>
      <c r="AD988" s="52">
        <v>0</v>
      </c>
      <c r="AE988" s="50">
        <v>0</v>
      </c>
      <c r="AF988" s="50">
        <v>0</v>
      </c>
      <c r="AG988" s="50">
        <v>0</v>
      </c>
      <c r="AH988" s="50">
        <v>4.4379952800000009</v>
      </c>
      <c r="AI988" s="52">
        <v>2.7468274666666663</v>
      </c>
      <c r="AJ988" s="49">
        <v>0</v>
      </c>
      <c r="AK988" s="50">
        <v>7.116320987654321</v>
      </c>
      <c r="AL988" s="50">
        <v>11.228148148148149</v>
      </c>
      <c r="AM988" s="50">
        <v>4.2350000000000003</v>
      </c>
      <c r="AN988" s="50">
        <v>0</v>
      </c>
      <c r="AO988" s="50">
        <v>0</v>
      </c>
      <c r="AP988" s="50">
        <v>0</v>
      </c>
      <c r="AQ988" s="51">
        <v>0</v>
      </c>
      <c r="AR988" s="49">
        <v>7.383483</v>
      </c>
      <c r="AS988" s="50">
        <v>2.7871621621621623</v>
      </c>
      <c r="AT988" s="50">
        <v>0.92537999999999998</v>
      </c>
      <c r="AU988" s="50">
        <v>2.2533238095238093</v>
      </c>
      <c r="AV988" s="50">
        <v>64.643221412698423</v>
      </c>
      <c r="AW988" s="50">
        <v>0</v>
      </c>
      <c r="AX988" s="50">
        <v>3.674666666666667</v>
      </c>
      <c r="AY988" s="50">
        <v>18.113280000000007</v>
      </c>
      <c r="AZ988" s="51">
        <v>0</v>
      </c>
      <c r="BA988" s="49">
        <v>0</v>
      </c>
      <c r="BB988" s="49">
        <v>0</v>
      </c>
      <c r="BC988" s="50">
        <v>0</v>
      </c>
      <c r="BD988" s="50">
        <v>0</v>
      </c>
      <c r="BE988" s="51">
        <v>0</v>
      </c>
      <c r="BF988" s="38"/>
      <c r="BG988" s="38"/>
      <c r="BK988" s="38"/>
      <c r="BL988" s="38"/>
      <c r="BM988" s="38"/>
      <c r="BN988" s="38"/>
      <c r="BO988" s="38"/>
      <c r="BP988" s="38"/>
      <c r="BQ988" s="38"/>
      <c r="BR988" s="38"/>
      <c r="BS988" s="38"/>
      <c r="BT988" s="38"/>
      <c r="BU988" s="38"/>
      <c r="BY988" s="38"/>
      <c r="BZ988" s="38"/>
      <c r="CJ988" s="38"/>
    </row>
    <row r="989" spans="2:88" x14ac:dyDescent="0.25">
      <c r="B989" s="8">
        <v>987</v>
      </c>
      <c r="C989" s="9" t="s">
        <v>12627</v>
      </c>
      <c r="D989" s="9" t="s">
        <v>12654</v>
      </c>
      <c r="E989" s="49">
        <v>4.9509905833333336</v>
      </c>
      <c r="F989" s="50">
        <v>4.1262620000000005</v>
      </c>
      <c r="G989" s="50">
        <v>6.9037833333333332</v>
      </c>
      <c r="H989" s="51">
        <v>10.925066666666668</v>
      </c>
      <c r="I989" s="50">
        <v>0</v>
      </c>
      <c r="J989" s="50">
        <v>0</v>
      </c>
      <c r="K989" s="50">
        <v>0</v>
      </c>
      <c r="L989" s="50">
        <v>0</v>
      </c>
      <c r="M989" s="49">
        <v>0</v>
      </c>
      <c r="N989" s="49">
        <v>1.6793607249066667</v>
      </c>
      <c r="O989" s="49">
        <v>0.86856399999999989</v>
      </c>
      <c r="P989" s="50">
        <v>0</v>
      </c>
      <c r="Q989" s="50">
        <v>0</v>
      </c>
      <c r="R989" s="50">
        <v>0</v>
      </c>
      <c r="S989" s="51">
        <v>0</v>
      </c>
      <c r="T989" s="50">
        <v>0</v>
      </c>
      <c r="U989" s="51">
        <v>6.4889666666666672</v>
      </c>
      <c r="V989" s="51">
        <v>0</v>
      </c>
      <c r="W989" s="50">
        <v>0</v>
      </c>
      <c r="X989" s="49">
        <v>4.9078700000000008</v>
      </c>
      <c r="Y989" s="51">
        <v>13.538696888888889</v>
      </c>
      <c r="Z989" s="52">
        <v>0</v>
      </c>
      <c r="AA989" s="52">
        <v>0</v>
      </c>
      <c r="AB989" s="52">
        <v>0</v>
      </c>
      <c r="AC989" s="52">
        <v>0</v>
      </c>
      <c r="AD989" s="52">
        <v>0</v>
      </c>
      <c r="AE989" s="50">
        <v>0</v>
      </c>
      <c r="AF989" s="50">
        <v>0</v>
      </c>
      <c r="AG989" s="50">
        <v>0</v>
      </c>
      <c r="AH989" s="50">
        <v>4.4379952800000009</v>
      </c>
      <c r="AI989" s="52">
        <v>2.7468274666666663</v>
      </c>
      <c r="AJ989" s="49">
        <v>0</v>
      </c>
      <c r="AK989" s="50">
        <v>8.8954012345679008</v>
      </c>
      <c r="AL989" s="50">
        <v>14.035185185185187</v>
      </c>
      <c r="AM989" s="50">
        <v>5.2937500000000002</v>
      </c>
      <c r="AN989" s="50">
        <v>0</v>
      </c>
      <c r="AO989" s="50">
        <v>0</v>
      </c>
      <c r="AP989" s="50">
        <v>0</v>
      </c>
      <c r="AQ989" s="51">
        <v>0</v>
      </c>
      <c r="AR989" s="49">
        <v>7.383483</v>
      </c>
      <c r="AS989" s="50">
        <v>2.7871621621621623</v>
      </c>
      <c r="AT989" s="50">
        <v>0.92537999999999998</v>
      </c>
      <c r="AU989" s="50">
        <v>2.2533238095238093</v>
      </c>
      <c r="AV989" s="50">
        <v>64.643221412698423</v>
      </c>
      <c r="AW989" s="50">
        <v>0</v>
      </c>
      <c r="AX989" s="50">
        <v>3.674666666666667</v>
      </c>
      <c r="AY989" s="50">
        <v>18.113280000000007</v>
      </c>
      <c r="AZ989" s="51">
        <v>0</v>
      </c>
      <c r="BA989" s="49">
        <v>0</v>
      </c>
      <c r="BB989" s="49">
        <v>0</v>
      </c>
      <c r="BC989" s="50">
        <v>0</v>
      </c>
      <c r="BD989" s="50">
        <v>0</v>
      </c>
      <c r="BE989" s="51">
        <v>0</v>
      </c>
      <c r="BF989" s="38"/>
      <c r="BG989" s="38"/>
      <c r="BK989" s="38"/>
      <c r="BL989" s="38"/>
      <c r="BM989" s="38"/>
      <c r="BN989" s="38"/>
      <c r="BO989" s="38"/>
      <c r="BP989" s="38"/>
      <c r="BQ989" s="38"/>
      <c r="BR989" s="38"/>
      <c r="BS989" s="38"/>
      <c r="BT989" s="38"/>
      <c r="BU989" s="38"/>
      <c r="BY989" s="38"/>
      <c r="BZ989" s="38"/>
      <c r="CJ989" s="38"/>
    </row>
    <row r="990" spans="2:88" x14ac:dyDescent="0.25">
      <c r="B990" s="8">
        <v>988</v>
      </c>
      <c r="C990" s="9" t="s">
        <v>12627</v>
      </c>
      <c r="D990" s="9" t="s">
        <v>12655</v>
      </c>
      <c r="E990" s="49">
        <v>5.9411886999999997</v>
      </c>
      <c r="F990" s="50">
        <v>4.9515144000000006</v>
      </c>
      <c r="G990" s="50">
        <v>8.2845399999999998</v>
      </c>
      <c r="H990" s="51">
        <v>13.11008</v>
      </c>
      <c r="I990" s="50">
        <v>0</v>
      </c>
      <c r="J990" s="50">
        <v>0</v>
      </c>
      <c r="K990" s="50">
        <v>0</v>
      </c>
      <c r="L990" s="50">
        <v>0</v>
      </c>
      <c r="M990" s="49">
        <v>0</v>
      </c>
      <c r="N990" s="49">
        <v>1.6793607249066667</v>
      </c>
      <c r="O990" s="49">
        <v>0.86856399999999989</v>
      </c>
      <c r="P990" s="50">
        <v>0</v>
      </c>
      <c r="Q990" s="50">
        <v>0</v>
      </c>
      <c r="R990" s="50">
        <v>0</v>
      </c>
      <c r="S990" s="51">
        <v>0</v>
      </c>
      <c r="T990" s="50">
        <v>0</v>
      </c>
      <c r="U990" s="51">
        <v>6.4889666666666672</v>
      </c>
      <c r="V990" s="51">
        <v>0</v>
      </c>
      <c r="W990" s="50">
        <v>0</v>
      </c>
      <c r="X990" s="49">
        <v>4.9078700000000008</v>
      </c>
      <c r="Y990" s="51">
        <v>13.538696888888889</v>
      </c>
      <c r="Z990" s="52">
        <v>0</v>
      </c>
      <c r="AA990" s="52">
        <v>0</v>
      </c>
      <c r="AB990" s="52">
        <v>0</v>
      </c>
      <c r="AC990" s="52">
        <v>0</v>
      </c>
      <c r="AD990" s="52">
        <v>0</v>
      </c>
      <c r="AE990" s="50">
        <v>0</v>
      </c>
      <c r="AF990" s="50">
        <v>0</v>
      </c>
      <c r="AG990" s="50">
        <v>0</v>
      </c>
      <c r="AH990" s="50">
        <v>4.4379952800000009</v>
      </c>
      <c r="AI990" s="52">
        <v>2.7468274666666663</v>
      </c>
      <c r="AJ990" s="49">
        <v>0</v>
      </c>
      <c r="AK990" s="50">
        <v>10.674481481481482</v>
      </c>
      <c r="AL990" s="50">
        <v>16.842222222222222</v>
      </c>
      <c r="AM990" s="50">
        <v>6.3525000000000009</v>
      </c>
      <c r="AN990" s="50">
        <v>0</v>
      </c>
      <c r="AO990" s="50">
        <v>0</v>
      </c>
      <c r="AP990" s="50">
        <v>0</v>
      </c>
      <c r="AQ990" s="51">
        <v>0</v>
      </c>
      <c r="AR990" s="49">
        <v>7.383483</v>
      </c>
      <c r="AS990" s="50">
        <v>2.7871621621621623</v>
      </c>
      <c r="AT990" s="50">
        <v>0.92537999999999998</v>
      </c>
      <c r="AU990" s="50">
        <v>2.8166547619047617</v>
      </c>
      <c r="AV990" s="50">
        <v>76.111491849206359</v>
      </c>
      <c r="AW990" s="50">
        <v>0</v>
      </c>
      <c r="AX990" s="50">
        <v>3.674666666666667</v>
      </c>
      <c r="AY990" s="50">
        <v>18.113280000000007</v>
      </c>
      <c r="AZ990" s="51">
        <v>0</v>
      </c>
      <c r="BA990" s="49">
        <v>0</v>
      </c>
      <c r="BB990" s="49">
        <v>0</v>
      </c>
      <c r="BC990" s="50">
        <v>0</v>
      </c>
      <c r="BD990" s="50">
        <v>0</v>
      </c>
      <c r="BE990" s="51">
        <v>0</v>
      </c>
      <c r="BF990" s="38"/>
      <c r="BG990" s="38"/>
      <c r="BK990" s="38"/>
      <c r="BL990" s="38"/>
      <c r="BM990" s="38"/>
      <c r="BN990" s="38"/>
      <c r="BO990" s="38"/>
      <c r="BP990" s="38"/>
      <c r="BQ990" s="38"/>
      <c r="BR990" s="38"/>
      <c r="BS990" s="38"/>
      <c r="BT990" s="38"/>
      <c r="BU990" s="38"/>
      <c r="BY990" s="38"/>
      <c r="BZ990" s="38"/>
      <c r="CJ990" s="38"/>
    </row>
    <row r="991" spans="2:88" x14ac:dyDescent="0.25">
      <c r="B991" s="8">
        <v>989</v>
      </c>
      <c r="C991" s="9" t="s">
        <v>12627</v>
      </c>
      <c r="D991" s="9" t="s">
        <v>12656</v>
      </c>
      <c r="E991" s="49">
        <v>5.9411886999999997</v>
      </c>
      <c r="F991" s="50">
        <v>4.9515144000000006</v>
      </c>
      <c r="G991" s="50">
        <v>8.2845399999999998</v>
      </c>
      <c r="H991" s="51">
        <v>13.11008</v>
      </c>
      <c r="I991" s="50">
        <v>0</v>
      </c>
      <c r="J991" s="50">
        <v>0</v>
      </c>
      <c r="K991" s="50">
        <v>0</v>
      </c>
      <c r="L991" s="50">
        <v>0</v>
      </c>
      <c r="M991" s="49">
        <v>0</v>
      </c>
      <c r="N991" s="49">
        <v>2.1412299881066668</v>
      </c>
      <c r="O991" s="49">
        <v>1.7371279999999998</v>
      </c>
      <c r="P991" s="50">
        <v>0</v>
      </c>
      <c r="Q991" s="50">
        <v>0</v>
      </c>
      <c r="R991" s="50">
        <v>0</v>
      </c>
      <c r="S991" s="51">
        <v>0</v>
      </c>
      <c r="T991" s="50">
        <v>0</v>
      </c>
      <c r="U991" s="51">
        <v>16.348733333333335</v>
      </c>
      <c r="V991" s="51">
        <v>0</v>
      </c>
      <c r="W991" s="50">
        <v>0</v>
      </c>
      <c r="X991" s="49">
        <v>9.8157400000000017</v>
      </c>
      <c r="Y991" s="51">
        <v>27.077393777777779</v>
      </c>
      <c r="Z991" s="52">
        <v>0</v>
      </c>
      <c r="AA991" s="52">
        <v>0</v>
      </c>
      <c r="AB991" s="52">
        <v>0</v>
      </c>
      <c r="AC991" s="52">
        <v>0</v>
      </c>
      <c r="AD991" s="52">
        <v>0</v>
      </c>
      <c r="AE991" s="50">
        <v>0</v>
      </c>
      <c r="AF991" s="50">
        <v>0</v>
      </c>
      <c r="AG991" s="50">
        <v>0</v>
      </c>
      <c r="AH991" s="50">
        <v>8.8759905600000018</v>
      </c>
      <c r="AI991" s="52">
        <v>5.4636506518518519</v>
      </c>
      <c r="AJ991" s="49">
        <v>0</v>
      </c>
      <c r="AK991" s="50">
        <v>10.674481481481482</v>
      </c>
      <c r="AL991" s="50">
        <v>16.842222222222222</v>
      </c>
      <c r="AM991" s="50">
        <v>6.3525000000000009</v>
      </c>
      <c r="AN991" s="50">
        <v>0</v>
      </c>
      <c r="AO991" s="50">
        <v>0</v>
      </c>
      <c r="AP991" s="50">
        <v>0</v>
      </c>
      <c r="AQ991" s="51">
        <v>0</v>
      </c>
      <c r="AR991" s="49">
        <v>14.766966</v>
      </c>
      <c r="AS991" s="50">
        <v>2.7871621621621623</v>
      </c>
      <c r="AT991" s="50">
        <v>1.85076</v>
      </c>
      <c r="AU991" s="50">
        <v>3.3799857142857137</v>
      </c>
      <c r="AV991" s="50">
        <v>106.34990195238097</v>
      </c>
      <c r="AW991" s="50">
        <v>0</v>
      </c>
      <c r="AX991" s="50">
        <v>7.3493333333333339</v>
      </c>
      <c r="AY991" s="50">
        <v>46.567216666666674</v>
      </c>
      <c r="AZ991" s="51">
        <v>0</v>
      </c>
      <c r="BA991" s="49">
        <v>0</v>
      </c>
      <c r="BB991" s="49">
        <v>0</v>
      </c>
      <c r="BC991" s="50">
        <v>0</v>
      </c>
      <c r="BD991" s="50">
        <v>0</v>
      </c>
      <c r="BE991" s="51">
        <v>0</v>
      </c>
      <c r="BF991" s="38"/>
      <c r="BG991" s="38"/>
      <c r="BK991" s="38"/>
      <c r="BL991" s="38"/>
      <c r="BM991" s="38"/>
      <c r="BN991" s="38"/>
      <c r="BO991" s="38"/>
      <c r="BP991" s="38"/>
      <c r="BQ991" s="38"/>
      <c r="BR991" s="38"/>
      <c r="BS991" s="38"/>
      <c r="BT991" s="38"/>
      <c r="BU991" s="38"/>
      <c r="BY991" s="38"/>
      <c r="BZ991" s="38"/>
      <c r="CJ991" s="38"/>
    </row>
    <row r="992" spans="2:88" x14ac:dyDescent="0.25">
      <c r="B992" s="8">
        <v>990</v>
      </c>
      <c r="C992" s="9" t="s">
        <v>12627</v>
      </c>
      <c r="D992" s="9" t="s">
        <v>12657</v>
      </c>
      <c r="E992" s="49">
        <v>7.9215849333333335</v>
      </c>
      <c r="F992" s="50">
        <v>6.6020192000000009</v>
      </c>
      <c r="G992" s="50">
        <v>11.046053333333333</v>
      </c>
      <c r="H992" s="51">
        <v>17.480106666666668</v>
      </c>
      <c r="I992" s="50">
        <v>0</v>
      </c>
      <c r="J992" s="50">
        <v>0</v>
      </c>
      <c r="K992" s="50">
        <v>0</v>
      </c>
      <c r="L992" s="50">
        <v>0</v>
      </c>
      <c r="M992" s="49">
        <v>0</v>
      </c>
      <c r="N992" s="49">
        <v>2.1412299881066668</v>
      </c>
      <c r="O992" s="49">
        <v>1.7371279999999998</v>
      </c>
      <c r="P992" s="50">
        <v>0</v>
      </c>
      <c r="Q992" s="50">
        <v>0</v>
      </c>
      <c r="R992" s="50">
        <v>0</v>
      </c>
      <c r="S992" s="51">
        <v>0</v>
      </c>
      <c r="T992" s="50">
        <v>0</v>
      </c>
      <c r="U992" s="51">
        <v>16.348733333333335</v>
      </c>
      <c r="V992" s="51">
        <v>0</v>
      </c>
      <c r="W992" s="50">
        <v>0</v>
      </c>
      <c r="X992" s="49">
        <v>9.8157400000000017</v>
      </c>
      <c r="Y992" s="51">
        <v>27.077393777777779</v>
      </c>
      <c r="Z992" s="52">
        <v>0</v>
      </c>
      <c r="AA992" s="52">
        <v>0</v>
      </c>
      <c r="AB992" s="52">
        <v>0</v>
      </c>
      <c r="AC992" s="52">
        <v>0</v>
      </c>
      <c r="AD992" s="52">
        <v>0</v>
      </c>
      <c r="AE992" s="50">
        <v>0</v>
      </c>
      <c r="AF992" s="50">
        <v>0</v>
      </c>
      <c r="AG992" s="50">
        <v>0</v>
      </c>
      <c r="AH992" s="50">
        <v>8.8759905600000018</v>
      </c>
      <c r="AI992" s="52">
        <v>5.4636506518518519</v>
      </c>
      <c r="AJ992" s="49">
        <v>0</v>
      </c>
      <c r="AK992" s="50">
        <v>14.232641975308642</v>
      </c>
      <c r="AL992" s="50">
        <v>22.456296296296298</v>
      </c>
      <c r="AM992" s="50">
        <v>8.4700000000000006</v>
      </c>
      <c r="AN992" s="50">
        <v>0</v>
      </c>
      <c r="AO992" s="50">
        <v>0</v>
      </c>
      <c r="AP992" s="50">
        <v>0</v>
      </c>
      <c r="AQ992" s="51">
        <v>0</v>
      </c>
      <c r="AR992" s="49">
        <v>14.766966</v>
      </c>
      <c r="AS992" s="50">
        <v>2.7871621621621623</v>
      </c>
      <c r="AT992" s="50">
        <v>1.85076</v>
      </c>
      <c r="AU992" s="50">
        <v>4.5066476190476186</v>
      </c>
      <c r="AV992" s="50">
        <v>129.28644282539685</v>
      </c>
      <c r="AW992" s="50">
        <v>0</v>
      </c>
      <c r="AX992" s="50">
        <v>7.3493333333333339</v>
      </c>
      <c r="AY992" s="50">
        <v>46.567216666666674</v>
      </c>
      <c r="AZ992" s="51">
        <v>0</v>
      </c>
      <c r="BA992" s="49">
        <v>0</v>
      </c>
      <c r="BB992" s="49">
        <v>0</v>
      </c>
      <c r="BC992" s="50">
        <v>0</v>
      </c>
      <c r="BD992" s="50">
        <v>0</v>
      </c>
      <c r="BE992" s="51">
        <v>0</v>
      </c>
      <c r="BF992" s="38"/>
      <c r="BG992" s="38"/>
      <c r="BK992" s="38"/>
      <c r="BL992" s="38"/>
      <c r="BM992" s="38"/>
      <c r="BN992" s="38"/>
      <c r="BO992" s="38"/>
      <c r="BP992" s="38"/>
      <c r="BQ992" s="38"/>
      <c r="BR992" s="38"/>
      <c r="BS992" s="38"/>
      <c r="BT992" s="38"/>
      <c r="BU992" s="38"/>
      <c r="BY992" s="38"/>
      <c r="BZ992" s="38"/>
      <c r="CJ992" s="38"/>
    </row>
    <row r="993" spans="2:88" x14ac:dyDescent="0.25">
      <c r="B993" s="8">
        <v>991</v>
      </c>
      <c r="C993" s="9" t="s">
        <v>12627</v>
      </c>
      <c r="D993" s="9" t="s">
        <v>12658</v>
      </c>
      <c r="E993" s="49">
        <v>9.9019811666666673</v>
      </c>
      <c r="F993" s="50">
        <v>8.2525240000000011</v>
      </c>
      <c r="G993" s="50">
        <v>13.807566666666666</v>
      </c>
      <c r="H993" s="51">
        <v>21.850133333333336</v>
      </c>
      <c r="I993" s="50">
        <v>0</v>
      </c>
      <c r="J993" s="50">
        <v>0</v>
      </c>
      <c r="K993" s="50">
        <v>0</v>
      </c>
      <c r="L993" s="50">
        <v>0</v>
      </c>
      <c r="M993" s="49">
        <v>0</v>
      </c>
      <c r="N993" s="49">
        <v>2.1412299881066668</v>
      </c>
      <c r="O993" s="49">
        <v>1.7371279999999998</v>
      </c>
      <c r="P993" s="50">
        <v>0</v>
      </c>
      <c r="Q993" s="50">
        <v>0</v>
      </c>
      <c r="R993" s="50">
        <v>0</v>
      </c>
      <c r="S993" s="51">
        <v>0</v>
      </c>
      <c r="T993" s="50">
        <v>0</v>
      </c>
      <c r="U993" s="51">
        <v>16.348733333333335</v>
      </c>
      <c r="V993" s="51">
        <v>0</v>
      </c>
      <c r="W993" s="50">
        <v>0</v>
      </c>
      <c r="X993" s="49">
        <v>9.8157400000000017</v>
      </c>
      <c r="Y993" s="51">
        <v>27.077393777777779</v>
      </c>
      <c r="Z993" s="52">
        <v>0</v>
      </c>
      <c r="AA993" s="52">
        <v>0</v>
      </c>
      <c r="AB993" s="52">
        <v>0</v>
      </c>
      <c r="AC993" s="52">
        <v>0</v>
      </c>
      <c r="AD993" s="52">
        <v>0</v>
      </c>
      <c r="AE993" s="50">
        <v>0</v>
      </c>
      <c r="AF993" s="50">
        <v>0</v>
      </c>
      <c r="AG993" s="50">
        <v>0</v>
      </c>
      <c r="AH993" s="50">
        <v>8.8759905600000018</v>
      </c>
      <c r="AI993" s="52">
        <v>5.4636506518518519</v>
      </c>
      <c r="AJ993" s="49">
        <v>0</v>
      </c>
      <c r="AK993" s="50">
        <v>17.790802469135802</v>
      </c>
      <c r="AL993" s="50">
        <v>28.070370370370373</v>
      </c>
      <c r="AM993" s="50">
        <v>10.5875</v>
      </c>
      <c r="AN993" s="50">
        <v>0</v>
      </c>
      <c r="AO993" s="50">
        <v>0</v>
      </c>
      <c r="AP993" s="50">
        <v>0</v>
      </c>
      <c r="AQ993" s="51">
        <v>0</v>
      </c>
      <c r="AR993" s="49">
        <v>14.766966</v>
      </c>
      <c r="AS993" s="50">
        <v>2.7871621621621623</v>
      </c>
      <c r="AT993" s="50">
        <v>1.85076</v>
      </c>
      <c r="AU993" s="50">
        <v>4.5066476190476186</v>
      </c>
      <c r="AV993" s="50">
        <v>129.28644282539685</v>
      </c>
      <c r="AW993" s="50">
        <v>0</v>
      </c>
      <c r="AX993" s="50">
        <v>7.3493333333333339</v>
      </c>
      <c r="AY993" s="50">
        <v>46.567216666666674</v>
      </c>
      <c r="AZ993" s="51">
        <v>0</v>
      </c>
      <c r="BA993" s="49">
        <v>0</v>
      </c>
      <c r="BB993" s="49">
        <v>0</v>
      </c>
      <c r="BC993" s="50">
        <v>0</v>
      </c>
      <c r="BD993" s="50">
        <v>0</v>
      </c>
      <c r="BE993" s="51">
        <v>0</v>
      </c>
      <c r="BF993" s="38"/>
      <c r="BG993" s="38"/>
      <c r="BK993" s="38"/>
      <c r="BL993" s="38"/>
      <c r="BM993" s="38"/>
      <c r="BN993" s="38"/>
      <c r="BO993" s="38"/>
      <c r="BP993" s="38"/>
      <c r="BQ993" s="38"/>
      <c r="BR993" s="38"/>
      <c r="BS993" s="38"/>
      <c r="BT993" s="38"/>
      <c r="BU993" s="38"/>
      <c r="BY993" s="38"/>
      <c r="BZ993" s="38"/>
      <c r="CJ993" s="38"/>
    </row>
    <row r="994" spans="2:88" x14ac:dyDescent="0.25">
      <c r="B994" s="8">
        <v>992</v>
      </c>
      <c r="C994" s="9" t="s">
        <v>12627</v>
      </c>
      <c r="D994" s="9" t="s">
        <v>12659</v>
      </c>
      <c r="E994" s="49">
        <v>11.882377399999999</v>
      </c>
      <c r="F994" s="50">
        <v>9.9030288000000013</v>
      </c>
      <c r="G994" s="50">
        <v>16.56908</v>
      </c>
      <c r="H994" s="51">
        <v>26.22016</v>
      </c>
      <c r="I994" s="50">
        <v>0</v>
      </c>
      <c r="J994" s="50">
        <v>0</v>
      </c>
      <c r="K994" s="50">
        <v>0</v>
      </c>
      <c r="L994" s="50">
        <v>0</v>
      </c>
      <c r="M994" s="49">
        <v>0</v>
      </c>
      <c r="N994" s="49">
        <v>2.1412299881066668</v>
      </c>
      <c r="O994" s="49">
        <v>1.7371279999999998</v>
      </c>
      <c r="P994" s="50">
        <v>0</v>
      </c>
      <c r="Q994" s="50">
        <v>0</v>
      </c>
      <c r="R994" s="50">
        <v>0</v>
      </c>
      <c r="S994" s="51">
        <v>0</v>
      </c>
      <c r="T994" s="50">
        <v>0</v>
      </c>
      <c r="U994" s="51">
        <v>16.348733333333335</v>
      </c>
      <c r="V994" s="51">
        <v>0</v>
      </c>
      <c r="W994" s="50">
        <v>0</v>
      </c>
      <c r="X994" s="49">
        <v>9.8157400000000017</v>
      </c>
      <c r="Y994" s="51">
        <v>27.077393777777779</v>
      </c>
      <c r="Z994" s="52">
        <v>0</v>
      </c>
      <c r="AA994" s="52">
        <v>0</v>
      </c>
      <c r="AB994" s="52">
        <v>0</v>
      </c>
      <c r="AC994" s="52">
        <v>0</v>
      </c>
      <c r="AD994" s="52">
        <v>0</v>
      </c>
      <c r="AE994" s="50">
        <v>0</v>
      </c>
      <c r="AF994" s="50">
        <v>0</v>
      </c>
      <c r="AG994" s="50">
        <v>0</v>
      </c>
      <c r="AH994" s="50">
        <v>8.8759905600000018</v>
      </c>
      <c r="AI994" s="52">
        <v>5.4636506518518519</v>
      </c>
      <c r="AJ994" s="49">
        <v>0</v>
      </c>
      <c r="AK994" s="50">
        <v>21.348962962962965</v>
      </c>
      <c r="AL994" s="50">
        <v>33.684444444444445</v>
      </c>
      <c r="AM994" s="50">
        <v>12.705000000000002</v>
      </c>
      <c r="AN994" s="50">
        <v>0</v>
      </c>
      <c r="AO994" s="50">
        <v>0</v>
      </c>
      <c r="AP994" s="50">
        <v>0</v>
      </c>
      <c r="AQ994" s="51">
        <v>0</v>
      </c>
      <c r="AR994" s="49">
        <v>14.766966</v>
      </c>
      <c r="AS994" s="50">
        <v>2.7871621621621623</v>
      </c>
      <c r="AT994" s="50">
        <v>1.85076</v>
      </c>
      <c r="AU994" s="50">
        <v>5.6333095238095234</v>
      </c>
      <c r="AV994" s="50">
        <v>152.22298369841272</v>
      </c>
      <c r="AW994" s="50">
        <v>0</v>
      </c>
      <c r="AX994" s="50">
        <v>7.3493333333333339</v>
      </c>
      <c r="AY994" s="50">
        <v>46.567216666666674</v>
      </c>
      <c r="AZ994" s="51">
        <v>0</v>
      </c>
      <c r="BA994" s="49">
        <v>0</v>
      </c>
      <c r="BB994" s="49">
        <v>0</v>
      </c>
      <c r="BC994" s="50">
        <v>0</v>
      </c>
      <c r="BD994" s="50">
        <v>0</v>
      </c>
      <c r="BE994" s="51">
        <v>0</v>
      </c>
      <c r="BF994" s="38"/>
      <c r="BG994" s="38"/>
      <c r="BK994" s="38"/>
      <c r="BL994" s="38"/>
      <c r="BM994" s="38"/>
      <c r="BN994" s="38"/>
      <c r="BO994" s="38"/>
      <c r="BP994" s="38"/>
      <c r="BQ994" s="38"/>
      <c r="BR994" s="38"/>
      <c r="BS994" s="38"/>
      <c r="BT994" s="38"/>
      <c r="BU994" s="38"/>
      <c r="BY994" s="38"/>
      <c r="BZ994" s="38"/>
      <c r="CJ994" s="38"/>
    </row>
    <row r="995" spans="2:88" x14ac:dyDescent="0.25">
      <c r="B995" s="8">
        <v>993</v>
      </c>
      <c r="C995" s="9" t="s">
        <v>12627</v>
      </c>
      <c r="D995" s="9" t="s">
        <v>12660</v>
      </c>
      <c r="E995" s="49">
        <v>8.9117830500000004</v>
      </c>
      <c r="F995" s="50">
        <v>7.427271600000001</v>
      </c>
      <c r="G995" s="50">
        <v>12.42681</v>
      </c>
      <c r="H995" s="51">
        <v>19.665120000000002</v>
      </c>
      <c r="I995" s="50">
        <v>0</v>
      </c>
      <c r="J995" s="50">
        <v>0</v>
      </c>
      <c r="K995" s="50">
        <v>0</v>
      </c>
      <c r="L995" s="50">
        <v>0</v>
      </c>
      <c r="M995" s="49">
        <v>0</v>
      </c>
      <c r="N995" s="49">
        <v>2.7070817396444444</v>
      </c>
      <c r="O995" s="49">
        <v>2.6056919999999995</v>
      </c>
      <c r="P995" s="50">
        <v>0</v>
      </c>
      <c r="Q995" s="50">
        <v>0</v>
      </c>
      <c r="R995" s="50">
        <v>0</v>
      </c>
      <c r="S995" s="51">
        <v>0</v>
      </c>
      <c r="T995" s="50">
        <v>0</v>
      </c>
      <c r="U995" s="51">
        <v>17.482226666666673</v>
      </c>
      <c r="V995" s="51">
        <v>0</v>
      </c>
      <c r="W995" s="50">
        <v>0</v>
      </c>
      <c r="X995" s="49">
        <v>14.723610000000003</v>
      </c>
      <c r="Y995" s="51">
        <v>40.616090666666665</v>
      </c>
      <c r="Z995" s="52">
        <v>0</v>
      </c>
      <c r="AA995" s="52">
        <v>0</v>
      </c>
      <c r="AB995" s="52">
        <v>0</v>
      </c>
      <c r="AC995" s="52">
        <v>0</v>
      </c>
      <c r="AD995" s="52">
        <v>0</v>
      </c>
      <c r="AE995" s="50">
        <v>0</v>
      </c>
      <c r="AF995" s="50">
        <v>0</v>
      </c>
      <c r="AG995" s="50">
        <v>0</v>
      </c>
      <c r="AH995" s="50">
        <v>13.313985840000004</v>
      </c>
      <c r="AI995" s="52">
        <v>8.180473837037038</v>
      </c>
      <c r="AJ995" s="49">
        <v>0</v>
      </c>
      <c r="AK995" s="50">
        <v>16.011722222222225</v>
      </c>
      <c r="AL995" s="50">
        <v>25.263333333333335</v>
      </c>
      <c r="AM995" s="50">
        <v>9.5287500000000023</v>
      </c>
      <c r="AN995" s="50">
        <v>0</v>
      </c>
      <c r="AO995" s="50">
        <v>0</v>
      </c>
      <c r="AP995" s="50">
        <v>0</v>
      </c>
      <c r="AQ995" s="51">
        <v>0</v>
      </c>
      <c r="AR995" s="49">
        <v>22.150449000000002</v>
      </c>
      <c r="AS995" s="50">
        <v>2.7871621621621623</v>
      </c>
      <c r="AT995" s="50">
        <v>2.7761399999999998</v>
      </c>
      <c r="AU995" s="50">
        <v>5.069978571428571</v>
      </c>
      <c r="AV995" s="50">
        <v>159.52485292857148</v>
      </c>
      <c r="AW995" s="50">
        <v>0</v>
      </c>
      <c r="AX995" s="50">
        <v>11.024000000000001</v>
      </c>
      <c r="AY995" s="50">
        <v>72.137633333333326</v>
      </c>
      <c r="AZ995" s="51">
        <v>0</v>
      </c>
      <c r="BA995" s="49">
        <v>0</v>
      </c>
      <c r="BB995" s="49">
        <v>0</v>
      </c>
      <c r="BC995" s="50">
        <v>0</v>
      </c>
      <c r="BD995" s="50">
        <v>0</v>
      </c>
      <c r="BE995" s="51">
        <v>0</v>
      </c>
      <c r="BF995" s="38"/>
      <c r="BG995" s="38"/>
      <c r="BK995" s="38"/>
      <c r="BL995" s="38"/>
      <c r="BM995" s="38"/>
      <c r="BN995" s="38"/>
      <c r="BO995" s="38"/>
      <c r="BP995" s="38"/>
      <c r="BQ995" s="38"/>
      <c r="BR995" s="38"/>
      <c r="BS995" s="38"/>
      <c r="BT995" s="38"/>
      <c r="BU995" s="38"/>
      <c r="BY995" s="38"/>
      <c r="BZ995" s="38"/>
      <c r="CJ995" s="38"/>
    </row>
    <row r="996" spans="2:88" x14ac:dyDescent="0.25">
      <c r="B996" s="8">
        <v>994</v>
      </c>
      <c r="C996" s="9" t="s">
        <v>12627</v>
      </c>
      <c r="D996" s="9" t="s">
        <v>12661</v>
      </c>
      <c r="E996" s="49">
        <v>11.882377399999999</v>
      </c>
      <c r="F996" s="50">
        <v>9.9030288000000013</v>
      </c>
      <c r="G996" s="50">
        <v>16.56908</v>
      </c>
      <c r="H996" s="51">
        <v>26.22016</v>
      </c>
      <c r="I996" s="50">
        <v>0</v>
      </c>
      <c r="J996" s="50">
        <v>0</v>
      </c>
      <c r="K996" s="50">
        <v>0</v>
      </c>
      <c r="L996" s="50">
        <v>0</v>
      </c>
      <c r="M996" s="49">
        <v>0</v>
      </c>
      <c r="N996" s="49">
        <v>2.7070817396444444</v>
      </c>
      <c r="O996" s="49">
        <v>2.6056919999999995</v>
      </c>
      <c r="P996" s="50">
        <v>0</v>
      </c>
      <c r="Q996" s="50">
        <v>0</v>
      </c>
      <c r="R996" s="50">
        <v>0</v>
      </c>
      <c r="S996" s="51">
        <v>0</v>
      </c>
      <c r="T996" s="50">
        <v>0</v>
      </c>
      <c r="U996" s="51">
        <v>17.482226666666673</v>
      </c>
      <c r="V996" s="51">
        <v>0</v>
      </c>
      <c r="W996" s="50">
        <v>0</v>
      </c>
      <c r="X996" s="49">
        <v>14.723610000000003</v>
      </c>
      <c r="Y996" s="51">
        <v>40.616090666666665</v>
      </c>
      <c r="Z996" s="52">
        <v>0</v>
      </c>
      <c r="AA996" s="52">
        <v>0</v>
      </c>
      <c r="AB996" s="52">
        <v>0</v>
      </c>
      <c r="AC996" s="52">
        <v>0</v>
      </c>
      <c r="AD996" s="52">
        <v>0</v>
      </c>
      <c r="AE996" s="50">
        <v>0</v>
      </c>
      <c r="AF996" s="50">
        <v>0</v>
      </c>
      <c r="AG996" s="50">
        <v>0</v>
      </c>
      <c r="AH996" s="50">
        <v>13.313985840000004</v>
      </c>
      <c r="AI996" s="52">
        <v>8.180473837037038</v>
      </c>
      <c r="AJ996" s="49">
        <v>0</v>
      </c>
      <c r="AK996" s="50">
        <v>21.348962962962965</v>
      </c>
      <c r="AL996" s="50">
        <v>33.684444444444445</v>
      </c>
      <c r="AM996" s="50">
        <v>12.705000000000002</v>
      </c>
      <c r="AN996" s="50">
        <v>0</v>
      </c>
      <c r="AO996" s="50">
        <v>0</v>
      </c>
      <c r="AP996" s="50">
        <v>0</v>
      </c>
      <c r="AQ996" s="51">
        <v>0</v>
      </c>
      <c r="AR996" s="49">
        <v>22.150449000000002</v>
      </c>
      <c r="AS996" s="50">
        <v>2.7871621621621623</v>
      </c>
      <c r="AT996" s="50">
        <v>2.7761399999999998</v>
      </c>
      <c r="AU996" s="50">
        <v>6.7599714285714274</v>
      </c>
      <c r="AV996" s="50">
        <v>193.92966423809526</v>
      </c>
      <c r="AW996" s="50">
        <v>0</v>
      </c>
      <c r="AX996" s="50">
        <v>11.024000000000001</v>
      </c>
      <c r="AY996" s="50">
        <v>72.137633333333326</v>
      </c>
      <c r="AZ996" s="51">
        <v>0</v>
      </c>
      <c r="BA996" s="49">
        <v>0</v>
      </c>
      <c r="BB996" s="49">
        <v>0</v>
      </c>
      <c r="BC996" s="50">
        <v>0</v>
      </c>
      <c r="BD996" s="50">
        <v>0</v>
      </c>
      <c r="BE996" s="51">
        <v>0</v>
      </c>
      <c r="BF996" s="38"/>
      <c r="BG996" s="38"/>
      <c r="BK996" s="38"/>
      <c r="BL996" s="38"/>
      <c r="BM996" s="38"/>
      <c r="BN996" s="38"/>
      <c r="BO996" s="38"/>
      <c r="BP996" s="38"/>
      <c r="BQ996" s="38"/>
      <c r="BR996" s="38"/>
      <c r="BS996" s="38"/>
      <c r="BT996" s="38"/>
      <c r="BU996" s="38"/>
      <c r="BY996" s="38"/>
      <c r="BZ996" s="38"/>
      <c r="CJ996" s="38"/>
    </row>
    <row r="997" spans="2:88" x14ac:dyDescent="0.25">
      <c r="B997" s="8">
        <v>995</v>
      </c>
      <c r="C997" s="9" t="s">
        <v>12627</v>
      </c>
      <c r="D997" s="9" t="s">
        <v>12662</v>
      </c>
      <c r="E997" s="49">
        <v>14.85297175</v>
      </c>
      <c r="F997" s="50">
        <v>12.378786000000002</v>
      </c>
      <c r="G997" s="50">
        <v>20.711349999999999</v>
      </c>
      <c r="H997" s="51">
        <v>32.775199999999998</v>
      </c>
      <c r="I997" s="50">
        <v>0</v>
      </c>
      <c r="J997" s="50">
        <v>0</v>
      </c>
      <c r="K997" s="50">
        <v>0</v>
      </c>
      <c r="L997" s="50">
        <v>0</v>
      </c>
      <c r="M997" s="49">
        <v>0</v>
      </c>
      <c r="N997" s="49">
        <v>2.7070817396444444</v>
      </c>
      <c r="O997" s="49">
        <v>2.6056919999999995</v>
      </c>
      <c r="P997" s="50">
        <v>0</v>
      </c>
      <c r="Q997" s="50">
        <v>0</v>
      </c>
      <c r="R997" s="50">
        <v>0</v>
      </c>
      <c r="S997" s="51">
        <v>0</v>
      </c>
      <c r="T997" s="50">
        <v>0</v>
      </c>
      <c r="U997" s="51">
        <v>17.482226666666673</v>
      </c>
      <c r="V997" s="51">
        <v>0</v>
      </c>
      <c r="W997" s="50">
        <v>0</v>
      </c>
      <c r="X997" s="49">
        <v>14.723610000000003</v>
      </c>
      <c r="Y997" s="51">
        <v>40.616090666666665</v>
      </c>
      <c r="Z997" s="52">
        <v>0</v>
      </c>
      <c r="AA997" s="52">
        <v>0</v>
      </c>
      <c r="AB997" s="52">
        <v>0</v>
      </c>
      <c r="AC997" s="52">
        <v>0</v>
      </c>
      <c r="AD997" s="52">
        <v>0</v>
      </c>
      <c r="AE997" s="50">
        <v>0</v>
      </c>
      <c r="AF997" s="50">
        <v>0</v>
      </c>
      <c r="AG997" s="50">
        <v>0</v>
      </c>
      <c r="AH997" s="50">
        <v>13.313985840000004</v>
      </c>
      <c r="AI997" s="52">
        <v>8.180473837037038</v>
      </c>
      <c r="AJ997" s="49">
        <v>0</v>
      </c>
      <c r="AK997" s="50">
        <v>26.686203703703704</v>
      </c>
      <c r="AL997" s="50">
        <v>42.105555555555554</v>
      </c>
      <c r="AM997" s="50">
        <v>15.881250000000001</v>
      </c>
      <c r="AN997" s="50">
        <v>0</v>
      </c>
      <c r="AO997" s="50">
        <v>0</v>
      </c>
      <c r="AP997" s="50">
        <v>0</v>
      </c>
      <c r="AQ997" s="51">
        <v>0</v>
      </c>
      <c r="AR997" s="49">
        <v>22.150449000000002</v>
      </c>
      <c r="AS997" s="50">
        <v>2.7871621621621623</v>
      </c>
      <c r="AT997" s="50">
        <v>2.7761399999999998</v>
      </c>
      <c r="AU997" s="50">
        <v>6.7599714285714274</v>
      </c>
      <c r="AV997" s="50">
        <v>193.92966423809526</v>
      </c>
      <c r="AW997" s="50">
        <v>0</v>
      </c>
      <c r="AX997" s="50">
        <v>11.024000000000001</v>
      </c>
      <c r="AY997" s="50">
        <v>72.137633333333326</v>
      </c>
      <c r="AZ997" s="51">
        <v>0</v>
      </c>
      <c r="BA997" s="49">
        <v>0</v>
      </c>
      <c r="BB997" s="49">
        <v>0</v>
      </c>
      <c r="BC997" s="50">
        <v>0</v>
      </c>
      <c r="BD997" s="50">
        <v>0</v>
      </c>
      <c r="BE997" s="51">
        <v>0</v>
      </c>
      <c r="BF997" s="38"/>
      <c r="BG997" s="38"/>
      <c r="BK997" s="38"/>
      <c r="BL997" s="38"/>
      <c r="BM997" s="38"/>
      <c r="BN997" s="38"/>
      <c r="BO997" s="38"/>
      <c r="BP997" s="38"/>
      <c r="BQ997" s="38"/>
      <c r="BR997" s="38"/>
      <c r="BS997" s="38"/>
      <c r="BT997" s="38"/>
      <c r="BU997" s="38"/>
      <c r="BY997" s="38"/>
      <c r="BZ997" s="38"/>
      <c r="CJ997" s="38"/>
    </row>
    <row r="998" spans="2:88" x14ac:dyDescent="0.25">
      <c r="B998" s="8">
        <v>996</v>
      </c>
      <c r="C998" s="9" t="s">
        <v>12627</v>
      </c>
      <c r="D998" s="9" t="s">
        <v>12663</v>
      </c>
      <c r="E998" s="49">
        <v>17.823566100000001</v>
      </c>
      <c r="F998" s="50">
        <v>14.854543200000002</v>
      </c>
      <c r="G998" s="50">
        <v>24.853619999999999</v>
      </c>
      <c r="H998" s="51">
        <v>39.330240000000003</v>
      </c>
      <c r="I998" s="50">
        <v>0</v>
      </c>
      <c r="J998" s="50">
        <v>0</v>
      </c>
      <c r="K998" s="50">
        <v>0</v>
      </c>
      <c r="L998" s="50">
        <v>0</v>
      </c>
      <c r="M998" s="49">
        <v>0</v>
      </c>
      <c r="N998" s="49">
        <v>2.7070817396444444</v>
      </c>
      <c r="O998" s="49">
        <v>2.6056919999999995</v>
      </c>
      <c r="P998" s="50">
        <v>0</v>
      </c>
      <c r="Q998" s="50">
        <v>0</v>
      </c>
      <c r="R998" s="50">
        <v>0</v>
      </c>
      <c r="S998" s="51">
        <v>0</v>
      </c>
      <c r="T998" s="50">
        <v>0</v>
      </c>
      <c r="U998" s="51">
        <v>17.482226666666673</v>
      </c>
      <c r="V998" s="51">
        <v>0</v>
      </c>
      <c r="W998" s="50">
        <v>0</v>
      </c>
      <c r="X998" s="49">
        <v>14.723610000000003</v>
      </c>
      <c r="Y998" s="51">
        <v>40.616090666666665</v>
      </c>
      <c r="Z998" s="52">
        <v>0</v>
      </c>
      <c r="AA998" s="52">
        <v>0</v>
      </c>
      <c r="AB998" s="52">
        <v>0</v>
      </c>
      <c r="AC998" s="52">
        <v>0</v>
      </c>
      <c r="AD998" s="52">
        <v>0</v>
      </c>
      <c r="AE998" s="50">
        <v>0</v>
      </c>
      <c r="AF998" s="50">
        <v>0</v>
      </c>
      <c r="AG998" s="50">
        <v>0</v>
      </c>
      <c r="AH998" s="50">
        <v>13.313985840000004</v>
      </c>
      <c r="AI998" s="52">
        <v>8.180473837037038</v>
      </c>
      <c r="AJ998" s="49">
        <v>0</v>
      </c>
      <c r="AK998" s="50">
        <v>32.023444444444451</v>
      </c>
      <c r="AL998" s="50">
        <v>50.526666666666671</v>
      </c>
      <c r="AM998" s="50">
        <v>19.057500000000005</v>
      </c>
      <c r="AN998" s="50">
        <v>0</v>
      </c>
      <c r="AO998" s="50">
        <v>0</v>
      </c>
      <c r="AP998" s="50">
        <v>0</v>
      </c>
      <c r="AQ998" s="51">
        <v>0</v>
      </c>
      <c r="AR998" s="49">
        <v>22.150449000000002</v>
      </c>
      <c r="AS998" s="50">
        <v>2.7871621621621623</v>
      </c>
      <c r="AT998" s="50">
        <v>2.7761399999999998</v>
      </c>
      <c r="AU998" s="50">
        <v>8.4499642857142856</v>
      </c>
      <c r="AV998" s="50">
        <v>228.33447554761909</v>
      </c>
      <c r="AW998" s="50">
        <v>0</v>
      </c>
      <c r="AX998" s="50">
        <v>11.024000000000001</v>
      </c>
      <c r="AY998" s="50">
        <v>72.137633333333326</v>
      </c>
      <c r="AZ998" s="51">
        <v>0</v>
      </c>
      <c r="BA998" s="49">
        <v>0</v>
      </c>
      <c r="BB998" s="49">
        <v>0</v>
      </c>
      <c r="BC998" s="50">
        <v>0</v>
      </c>
      <c r="BD998" s="50">
        <v>0</v>
      </c>
      <c r="BE998" s="51">
        <v>0</v>
      </c>
      <c r="BF998" s="38"/>
      <c r="BG998" s="38"/>
      <c r="BK998" s="38"/>
      <c r="BL998" s="38"/>
      <c r="BM998" s="38"/>
      <c r="BN998" s="38"/>
      <c r="BO998" s="38"/>
      <c r="BP998" s="38"/>
      <c r="BQ998" s="38"/>
      <c r="BR998" s="38"/>
      <c r="BS998" s="38"/>
      <c r="BT998" s="38"/>
      <c r="BU998" s="38"/>
      <c r="BY998" s="38"/>
      <c r="BZ998" s="38"/>
      <c r="CJ998" s="38"/>
    </row>
    <row r="999" spans="2:88" x14ac:dyDescent="0.25">
      <c r="B999" s="8">
        <v>997</v>
      </c>
      <c r="C999" s="9" t="s">
        <v>12627</v>
      </c>
      <c r="D999" s="9" t="s">
        <v>12664</v>
      </c>
      <c r="E999" s="49">
        <v>2.9705943499999998</v>
      </c>
      <c r="F999" s="50">
        <v>2.4757572000000003</v>
      </c>
      <c r="G999" s="50">
        <v>4.1422699999999999</v>
      </c>
      <c r="H999" s="51">
        <v>6.55504</v>
      </c>
      <c r="I999" s="50">
        <v>0</v>
      </c>
      <c r="J999" s="50">
        <v>0</v>
      </c>
      <c r="K999" s="50">
        <v>0</v>
      </c>
      <c r="L999" s="50">
        <v>0</v>
      </c>
      <c r="M999" s="49">
        <v>0</v>
      </c>
      <c r="N999" s="49">
        <v>1.6793607249066667</v>
      </c>
      <c r="O999" s="49">
        <v>0.86856399999999989</v>
      </c>
      <c r="P999" s="50">
        <v>0</v>
      </c>
      <c r="Q999" s="50">
        <v>0</v>
      </c>
      <c r="R999" s="50">
        <v>0</v>
      </c>
      <c r="S999" s="51">
        <v>0</v>
      </c>
      <c r="T999" s="50">
        <v>0</v>
      </c>
      <c r="U999" s="51">
        <v>6.4889666666666672</v>
      </c>
      <c r="V999" s="51">
        <v>0</v>
      </c>
      <c r="W999" s="50">
        <v>0</v>
      </c>
      <c r="X999" s="49">
        <v>4.9078700000000008</v>
      </c>
      <c r="Y999" s="51">
        <v>13.538696888888889</v>
      </c>
      <c r="Z999" s="52">
        <v>0</v>
      </c>
      <c r="AA999" s="52">
        <v>0</v>
      </c>
      <c r="AB999" s="52">
        <v>0</v>
      </c>
      <c r="AC999" s="52">
        <v>0</v>
      </c>
      <c r="AD999" s="52">
        <v>0</v>
      </c>
      <c r="AE999" s="50">
        <v>0</v>
      </c>
      <c r="AF999" s="50">
        <v>0</v>
      </c>
      <c r="AG999" s="50">
        <v>0</v>
      </c>
      <c r="AH999" s="50">
        <v>4.4379952800000009</v>
      </c>
      <c r="AI999" s="52">
        <v>2.7468274666666663</v>
      </c>
      <c r="AJ999" s="49">
        <v>0</v>
      </c>
      <c r="AK999" s="50">
        <v>5.3372407407407412</v>
      </c>
      <c r="AL999" s="50">
        <v>8.4211111111111112</v>
      </c>
      <c r="AM999" s="50">
        <v>0</v>
      </c>
      <c r="AN999" s="50">
        <v>13.00461</v>
      </c>
      <c r="AO999" s="50">
        <v>6.9069767441860463</v>
      </c>
      <c r="AP999" s="50">
        <v>8.7079000000000004</v>
      </c>
      <c r="AQ999" s="51">
        <v>8.3050999999999995</v>
      </c>
      <c r="AR999" s="49">
        <v>7.383483</v>
      </c>
      <c r="AS999" s="50">
        <v>2.7871621621621623</v>
      </c>
      <c r="AT999" s="50">
        <v>0.92537999999999998</v>
      </c>
      <c r="AU999" s="50">
        <v>1.6899928571428569</v>
      </c>
      <c r="AV999" s="50">
        <v>53.174950976190487</v>
      </c>
      <c r="AW999" s="50">
        <v>0</v>
      </c>
      <c r="AX999" s="50">
        <v>3.674666666666667</v>
      </c>
      <c r="AY999" s="50">
        <v>18.113280000000007</v>
      </c>
      <c r="AZ999" s="51">
        <v>0</v>
      </c>
      <c r="BA999" s="49">
        <v>0</v>
      </c>
      <c r="BB999" s="49">
        <v>0</v>
      </c>
      <c r="BC999" s="50">
        <v>0</v>
      </c>
      <c r="BD999" s="50">
        <v>0</v>
      </c>
      <c r="BE999" s="51">
        <v>0</v>
      </c>
      <c r="BF999" s="38"/>
      <c r="BG999" s="38"/>
      <c r="BK999" s="38"/>
      <c r="BL999" s="38"/>
      <c r="BM999" s="38"/>
      <c r="BN999" s="38"/>
      <c r="BO999" s="38"/>
      <c r="BP999" s="38"/>
      <c r="BQ999" s="38"/>
      <c r="BR999" s="38"/>
      <c r="BS999" s="38"/>
      <c r="BT999" s="38"/>
      <c r="BU999" s="38"/>
      <c r="BY999" s="38"/>
      <c r="BZ999" s="38"/>
      <c r="CJ999" s="38"/>
    </row>
    <row r="1000" spans="2:88" x14ac:dyDescent="0.25">
      <c r="B1000" s="8">
        <v>998</v>
      </c>
      <c r="C1000" s="9" t="s">
        <v>12627</v>
      </c>
      <c r="D1000" s="9" t="s">
        <v>12665</v>
      </c>
      <c r="E1000" s="49">
        <v>3.9607924666666667</v>
      </c>
      <c r="F1000" s="50">
        <v>3.3010096000000004</v>
      </c>
      <c r="G1000" s="50">
        <v>5.5230266666666665</v>
      </c>
      <c r="H1000" s="51">
        <v>8.7400533333333339</v>
      </c>
      <c r="I1000" s="50">
        <v>0</v>
      </c>
      <c r="J1000" s="50">
        <v>0</v>
      </c>
      <c r="K1000" s="50">
        <v>0</v>
      </c>
      <c r="L1000" s="50">
        <v>0</v>
      </c>
      <c r="M1000" s="49">
        <v>0</v>
      </c>
      <c r="N1000" s="49">
        <v>1.6793607249066667</v>
      </c>
      <c r="O1000" s="49">
        <v>0.86856399999999989</v>
      </c>
      <c r="P1000" s="50">
        <v>0</v>
      </c>
      <c r="Q1000" s="50">
        <v>0</v>
      </c>
      <c r="R1000" s="50">
        <v>0</v>
      </c>
      <c r="S1000" s="51">
        <v>0</v>
      </c>
      <c r="T1000" s="50">
        <v>0</v>
      </c>
      <c r="U1000" s="51">
        <v>6.4889666666666672</v>
      </c>
      <c r="V1000" s="51">
        <v>0</v>
      </c>
      <c r="W1000" s="50">
        <v>0</v>
      </c>
      <c r="X1000" s="49">
        <v>4.9078700000000008</v>
      </c>
      <c r="Y1000" s="51">
        <v>13.538696888888889</v>
      </c>
      <c r="Z1000" s="52">
        <v>0</v>
      </c>
      <c r="AA1000" s="52">
        <v>0</v>
      </c>
      <c r="AB1000" s="52">
        <v>0</v>
      </c>
      <c r="AC1000" s="52">
        <v>0</v>
      </c>
      <c r="AD1000" s="52">
        <v>0</v>
      </c>
      <c r="AE1000" s="50">
        <v>0</v>
      </c>
      <c r="AF1000" s="50">
        <v>0</v>
      </c>
      <c r="AG1000" s="50">
        <v>0</v>
      </c>
      <c r="AH1000" s="50">
        <v>4.4379952800000009</v>
      </c>
      <c r="AI1000" s="52">
        <v>2.7468274666666663</v>
      </c>
      <c r="AJ1000" s="49">
        <v>0</v>
      </c>
      <c r="AK1000" s="50">
        <v>7.116320987654321</v>
      </c>
      <c r="AL1000" s="50">
        <v>11.228148148148149</v>
      </c>
      <c r="AM1000" s="50">
        <v>0</v>
      </c>
      <c r="AN1000" s="50">
        <v>17.339479999999998</v>
      </c>
      <c r="AO1000" s="50">
        <v>9.2093023255813957</v>
      </c>
      <c r="AP1000" s="50">
        <v>11.610533333333334</v>
      </c>
      <c r="AQ1000" s="51">
        <v>11.073466666666667</v>
      </c>
      <c r="AR1000" s="49">
        <v>7.383483</v>
      </c>
      <c r="AS1000" s="50">
        <v>2.7871621621621623</v>
      </c>
      <c r="AT1000" s="50">
        <v>0.92537999999999998</v>
      </c>
      <c r="AU1000" s="50">
        <v>2.2533238095238093</v>
      </c>
      <c r="AV1000" s="50">
        <v>64.643221412698423</v>
      </c>
      <c r="AW1000" s="50">
        <v>0</v>
      </c>
      <c r="AX1000" s="50">
        <v>3.674666666666667</v>
      </c>
      <c r="AY1000" s="50">
        <v>18.113280000000007</v>
      </c>
      <c r="AZ1000" s="51">
        <v>0</v>
      </c>
      <c r="BA1000" s="49">
        <v>0</v>
      </c>
      <c r="BB1000" s="49">
        <v>0</v>
      </c>
      <c r="BC1000" s="50">
        <v>0</v>
      </c>
      <c r="BD1000" s="50">
        <v>0</v>
      </c>
      <c r="BE1000" s="51">
        <v>0</v>
      </c>
      <c r="BF1000" s="38"/>
      <c r="BG1000" s="38"/>
      <c r="BK1000" s="38"/>
      <c r="BL1000" s="38"/>
      <c r="BM1000" s="38"/>
      <c r="BN1000" s="38"/>
      <c r="BO1000" s="38"/>
      <c r="BP1000" s="38"/>
      <c r="BQ1000" s="38"/>
      <c r="BR1000" s="38"/>
      <c r="BS1000" s="38"/>
      <c r="BT1000" s="38"/>
      <c r="BU1000" s="38"/>
      <c r="BY1000" s="38"/>
      <c r="BZ1000" s="38"/>
      <c r="CJ1000" s="38"/>
    </row>
    <row r="1001" spans="2:88" x14ac:dyDescent="0.25">
      <c r="B1001" s="8">
        <v>999</v>
      </c>
      <c r="C1001" s="9" t="s">
        <v>12627</v>
      </c>
      <c r="D1001" s="9" t="s">
        <v>12666</v>
      </c>
      <c r="E1001" s="49">
        <v>4.9509905833333336</v>
      </c>
      <c r="F1001" s="50">
        <v>4.1262620000000005</v>
      </c>
      <c r="G1001" s="50">
        <v>6.9037833333333332</v>
      </c>
      <c r="H1001" s="51">
        <v>10.925066666666668</v>
      </c>
      <c r="I1001" s="50">
        <v>0</v>
      </c>
      <c r="J1001" s="50">
        <v>0</v>
      </c>
      <c r="K1001" s="50">
        <v>0</v>
      </c>
      <c r="L1001" s="50">
        <v>0</v>
      </c>
      <c r="M1001" s="49">
        <v>0</v>
      </c>
      <c r="N1001" s="49">
        <v>1.6793607249066667</v>
      </c>
      <c r="O1001" s="49">
        <v>0.86856399999999989</v>
      </c>
      <c r="P1001" s="50">
        <v>0</v>
      </c>
      <c r="Q1001" s="50">
        <v>0</v>
      </c>
      <c r="R1001" s="50">
        <v>0</v>
      </c>
      <c r="S1001" s="51">
        <v>0</v>
      </c>
      <c r="T1001" s="50">
        <v>0</v>
      </c>
      <c r="U1001" s="51">
        <v>6.4889666666666672</v>
      </c>
      <c r="V1001" s="51">
        <v>0</v>
      </c>
      <c r="W1001" s="50">
        <v>0</v>
      </c>
      <c r="X1001" s="49">
        <v>4.9078700000000008</v>
      </c>
      <c r="Y1001" s="51">
        <v>13.538696888888889</v>
      </c>
      <c r="Z1001" s="52">
        <v>0</v>
      </c>
      <c r="AA1001" s="52">
        <v>0</v>
      </c>
      <c r="AB1001" s="52">
        <v>0</v>
      </c>
      <c r="AC1001" s="52">
        <v>0</v>
      </c>
      <c r="AD1001" s="52">
        <v>0</v>
      </c>
      <c r="AE1001" s="50">
        <v>0</v>
      </c>
      <c r="AF1001" s="50">
        <v>0</v>
      </c>
      <c r="AG1001" s="50">
        <v>0</v>
      </c>
      <c r="AH1001" s="50">
        <v>4.4379952800000009</v>
      </c>
      <c r="AI1001" s="52">
        <v>2.7468274666666663</v>
      </c>
      <c r="AJ1001" s="49">
        <v>0</v>
      </c>
      <c r="AK1001" s="50">
        <v>8.8954012345679008</v>
      </c>
      <c r="AL1001" s="50">
        <v>14.035185185185187</v>
      </c>
      <c r="AM1001" s="50">
        <v>0</v>
      </c>
      <c r="AN1001" s="50">
        <v>21.674349999999997</v>
      </c>
      <c r="AO1001" s="50">
        <v>11.511627906976745</v>
      </c>
      <c r="AP1001" s="50">
        <v>14.513166666666669</v>
      </c>
      <c r="AQ1001" s="51">
        <v>13.841833333333334</v>
      </c>
      <c r="AR1001" s="49">
        <v>7.383483</v>
      </c>
      <c r="AS1001" s="50">
        <v>2.7871621621621623</v>
      </c>
      <c r="AT1001" s="50">
        <v>0.92537999999999998</v>
      </c>
      <c r="AU1001" s="50">
        <v>2.2533238095238093</v>
      </c>
      <c r="AV1001" s="50">
        <v>64.643221412698423</v>
      </c>
      <c r="AW1001" s="50">
        <v>0</v>
      </c>
      <c r="AX1001" s="50">
        <v>3.674666666666667</v>
      </c>
      <c r="AY1001" s="50">
        <v>18.113280000000007</v>
      </c>
      <c r="AZ1001" s="51">
        <v>0</v>
      </c>
      <c r="BA1001" s="49">
        <v>0</v>
      </c>
      <c r="BB1001" s="49">
        <v>0</v>
      </c>
      <c r="BC1001" s="50">
        <v>0</v>
      </c>
      <c r="BD1001" s="50">
        <v>0</v>
      </c>
      <c r="BE1001" s="51">
        <v>0</v>
      </c>
      <c r="BF1001" s="38"/>
      <c r="BG1001" s="38"/>
      <c r="BK1001" s="38"/>
      <c r="BL1001" s="38"/>
      <c r="BM1001" s="38"/>
      <c r="BN1001" s="38"/>
      <c r="BO1001" s="38"/>
      <c r="BP1001" s="38"/>
      <c r="BQ1001" s="38"/>
      <c r="BR1001" s="38"/>
      <c r="BS1001" s="38"/>
      <c r="BT1001" s="38"/>
      <c r="BU1001" s="38"/>
      <c r="BY1001" s="38"/>
      <c r="BZ1001" s="38"/>
      <c r="CJ1001" s="38"/>
    </row>
    <row r="1002" spans="2:88" x14ac:dyDescent="0.25">
      <c r="B1002" s="8">
        <v>1000</v>
      </c>
      <c r="C1002" s="9" t="s">
        <v>12627</v>
      </c>
      <c r="D1002" s="9" t="s">
        <v>12667</v>
      </c>
      <c r="E1002" s="49">
        <v>5.9411886999999997</v>
      </c>
      <c r="F1002" s="50">
        <v>4.9515144000000006</v>
      </c>
      <c r="G1002" s="50">
        <v>8.2845399999999998</v>
      </c>
      <c r="H1002" s="51">
        <v>13.11008</v>
      </c>
      <c r="I1002" s="50">
        <v>0</v>
      </c>
      <c r="J1002" s="50">
        <v>0</v>
      </c>
      <c r="K1002" s="50">
        <v>0</v>
      </c>
      <c r="L1002" s="50">
        <v>0</v>
      </c>
      <c r="M1002" s="49">
        <v>0</v>
      </c>
      <c r="N1002" s="49">
        <v>1.6793607249066667</v>
      </c>
      <c r="O1002" s="49">
        <v>0.86856399999999989</v>
      </c>
      <c r="P1002" s="50">
        <v>0</v>
      </c>
      <c r="Q1002" s="50">
        <v>0</v>
      </c>
      <c r="R1002" s="50">
        <v>0</v>
      </c>
      <c r="S1002" s="51">
        <v>0</v>
      </c>
      <c r="T1002" s="50">
        <v>0</v>
      </c>
      <c r="U1002" s="51">
        <v>6.4889666666666672</v>
      </c>
      <c r="V1002" s="51">
        <v>0</v>
      </c>
      <c r="W1002" s="50">
        <v>0</v>
      </c>
      <c r="X1002" s="49">
        <v>4.9078700000000008</v>
      </c>
      <c r="Y1002" s="51">
        <v>13.538696888888889</v>
      </c>
      <c r="Z1002" s="52">
        <v>0</v>
      </c>
      <c r="AA1002" s="52">
        <v>0</v>
      </c>
      <c r="AB1002" s="52">
        <v>0</v>
      </c>
      <c r="AC1002" s="52">
        <v>0</v>
      </c>
      <c r="AD1002" s="52">
        <v>0</v>
      </c>
      <c r="AE1002" s="50">
        <v>0</v>
      </c>
      <c r="AF1002" s="50">
        <v>0</v>
      </c>
      <c r="AG1002" s="50">
        <v>0</v>
      </c>
      <c r="AH1002" s="50">
        <v>4.4379952800000009</v>
      </c>
      <c r="AI1002" s="52">
        <v>2.7468274666666663</v>
      </c>
      <c r="AJ1002" s="49">
        <v>0</v>
      </c>
      <c r="AK1002" s="50">
        <v>10.674481481481482</v>
      </c>
      <c r="AL1002" s="50">
        <v>16.842222222222222</v>
      </c>
      <c r="AM1002" s="50">
        <v>0</v>
      </c>
      <c r="AN1002" s="50">
        <v>26.009219999999999</v>
      </c>
      <c r="AO1002" s="50">
        <v>13.813953488372093</v>
      </c>
      <c r="AP1002" s="50">
        <v>17.415800000000001</v>
      </c>
      <c r="AQ1002" s="51">
        <v>16.610199999999999</v>
      </c>
      <c r="AR1002" s="49">
        <v>7.383483</v>
      </c>
      <c r="AS1002" s="50">
        <v>2.7871621621621623</v>
      </c>
      <c r="AT1002" s="50">
        <v>0.92537999999999998</v>
      </c>
      <c r="AU1002" s="50">
        <v>2.8166547619047617</v>
      </c>
      <c r="AV1002" s="50">
        <v>76.111491849206359</v>
      </c>
      <c r="AW1002" s="50">
        <v>0</v>
      </c>
      <c r="AX1002" s="50">
        <v>3.674666666666667</v>
      </c>
      <c r="AY1002" s="50">
        <v>18.113280000000007</v>
      </c>
      <c r="AZ1002" s="51">
        <v>0</v>
      </c>
      <c r="BA1002" s="49">
        <v>0</v>
      </c>
      <c r="BB1002" s="49">
        <v>0</v>
      </c>
      <c r="BC1002" s="50">
        <v>0</v>
      </c>
      <c r="BD1002" s="50">
        <v>0</v>
      </c>
      <c r="BE1002" s="51">
        <v>0</v>
      </c>
      <c r="BF1002" s="38"/>
      <c r="BG1002" s="38"/>
      <c r="BK1002" s="38"/>
      <c r="BL1002" s="38"/>
      <c r="BM1002" s="38"/>
      <c r="BN1002" s="38"/>
      <c r="BO1002" s="38"/>
      <c r="BP1002" s="38"/>
      <c r="BQ1002" s="38"/>
      <c r="BR1002" s="38"/>
      <c r="BS1002" s="38"/>
      <c r="BT1002" s="38"/>
      <c r="BU1002" s="38"/>
      <c r="BY1002" s="38"/>
      <c r="BZ1002" s="38"/>
      <c r="CJ1002" s="38"/>
    </row>
    <row r="1003" spans="2:88" x14ac:dyDescent="0.25">
      <c r="B1003" s="8">
        <v>1001</v>
      </c>
      <c r="C1003" s="9" t="s">
        <v>12627</v>
      </c>
      <c r="D1003" s="9" t="s">
        <v>12668</v>
      </c>
      <c r="E1003" s="49">
        <v>5.9411886999999997</v>
      </c>
      <c r="F1003" s="50">
        <v>4.9515144000000006</v>
      </c>
      <c r="G1003" s="50">
        <v>8.2845399999999998</v>
      </c>
      <c r="H1003" s="51">
        <v>13.11008</v>
      </c>
      <c r="I1003" s="50">
        <v>0</v>
      </c>
      <c r="J1003" s="50">
        <v>0</v>
      </c>
      <c r="K1003" s="50">
        <v>0</v>
      </c>
      <c r="L1003" s="50">
        <v>0</v>
      </c>
      <c r="M1003" s="49">
        <v>0</v>
      </c>
      <c r="N1003" s="49">
        <v>2.1412299881066668</v>
      </c>
      <c r="O1003" s="49">
        <v>1.7371279999999998</v>
      </c>
      <c r="P1003" s="50">
        <v>0</v>
      </c>
      <c r="Q1003" s="50">
        <v>0</v>
      </c>
      <c r="R1003" s="50">
        <v>0</v>
      </c>
      <c r="S1003" s="51">
        <v>0</v>
      </c>
      <c r="T1003" s="50">
        <v>0</v>
      </c>
      <c r="U1003" s="51">
        <v>16.348733333333335</v>
      </c>
      <c r="V1003" s="51">
        <v>0</v>
      </c>
      <c r="W1003" s="50">
        <v>0</v>
      </c>
      <c r="X1003" s="49">
        <v>9.8157400000000017</v>
      </c>
      <c r="Y1003" s="51">
        <v>27.077393777777779</v>
      </c>
      <c r="Z1003" s="52">
        <v>0</v>
      </c>
      <c r="AA1003" s="52">
        <v>0</v>
      </c>
      <c r="AB1003" s="52">
        <v>0</v>
      </c>
      <c r="AC1003" s="52">
        <v>0</v>
      </c>
      <c r="AD1003" s="52">
        <v>0</v>
      </c>
      <c r="AE1003" s="50">
        <v>0</v>
      </c>
      <c r="AF1003" s="50">
        <v>0</v>
      </c>
      <c r="AG1003" s="50">
        <v>0</v>
      </c>
      <c r="AH1003" s="50">
        <v>8.8759905600000018</v>
      </c>
      <c r="AI1003" s="52">
        <v>5.4636506518518519</v>
      </c>
      <c r="AJ1003" s="49">
        <v>0</v>
      </c>
      <c r="AK1003" s="50">
        <v>10.674481481481482</v>
      </c>
      <c r="AL1003" s="50">
        <v>16.842222222222222</v>
      </c>
      <c r="AM1003" s="50">
        <v>0</v>
      </c>
      <c r="AN1003" s="50">
        <v>26.009219999999999</v>
      </c>
      <c r="AO1003" s="50">
        <v>13.813953488372093</v>
      </c>
      <c r="AP1003" s="50">
        <v>17.415800000000001</v>
      </c>
      <c r="AQ1003" s="51">
        <v>16.610199999999999</v>
      </c>
      <c r="AR1003" s="49">
        <v>14.766966</v>
      </c>
      <c r="AS1003" s="50">
        <v>2.7871621621621623</v>
      </c>
      <c r="AT1003" s="50">
        <v>1.85076</v>
      </c>
      <c r="AU1003" s="50">
        <v>3.3799857142857137</v>
      </c>
      <c r="AV1003" s="50">
        <v>106.34990195238097</v>
      </c>
      <c r="AW1003" s="50">
        <v>0</v>
      </c>
      <c r="AX1003" s="50">
        <v>7.3493333333333339</v>
      </c>
      <c r="AY1003" s="50">
        <v>46.567216666666674</v>
      </c>
      <c r="AZ1003" s="51">
        <v>0</v>
      </c>
      <c r="BA1003" s="49">
        <v>0</v>
      </c>
      <c r="BB1003" s="49">
        <v>0</v>
      </c>
      <c r="BC1003" s="50">
        <v>0</v>
      </c>
      <c r="BD1003" s="50">
        <v>0</v>
      </c>
      <c r="BE1003" s="51">
        <v>0</v>
      </c>
      <c r="BF1003" s="38"/>
      <c r="BG1003" s="38"/>
      <c r="BK1003" s="38"/>
      <c r="BL1003" s="38"/>
      <c r="BM1003" s="38"/>
      <c r="BN1003" s="38"/>
      <c r="BO1003" s="38"/>
      <c r="BP1003" s="38"/>
      <c r="BQ1003" s="38"/>
      <c r="BR1003" s="38"/>
      <c r="BS1003" s="38"/>
      <c r="BT1003" s="38"/>
      <c r="BU1003" s="38"/>
      <c r="BY1003" s="38"/>
      <c r="BZ1003" s="38"/>
      <c r="CJ1003" s="38"/>
    </row>
    <row r="1004" spans="2:88" x14ac:dyDescent="0.25">
      <c r="B1004" s="8">
        <v>1002</v>
      </c>
      <c r="C1004" s="9" t="s">
        <v>12627</v>
      </c>
      <c r="D1004" s="9" t="s">
        <v>12669</v>
      </c>
      <c r="E1004" s="49">
        <v>7.9215849333333335</v>
      </c>
      <c r="F1004" s="50">
        <v>6.6020192000000009</v>
      </c>
      <c r="G1004" s="50">
        <v>11.046053333333333</v>
      </c>
      <c r="H1004" s="51">
        <v>17.480106666666668</v>
      </c>
      <c r="I1004" s="50">
        <v>0</v>
      </c>
      <c r="J1004" s="50">
        <v>0</v>
      </c>
      <c r="K1004" s="50">
        <v>0</v>
      </c>
      <c r="L1004" s="50">
        <v>0</v>
      </c>
      <c r="M1004" s="49">
        <v>0</v>
      </c>
      <c r="N1004" s="49">
        <v>2.1412299881066668</v>
      </c>
      <c r="O1004" s="49">
        <v>1.7371279999999998</v>
      </c>
      <c r="P1004" s="50">
        <v>0</v>
      </c>
      <c r="Q1004" s="50">
        <v>0</v>
      </c>
      <c r="R1004" s="50">
        <v>0</v>
      </c>
      <c r="S1004" s="51">
        <v>0</v>
      </c>
      <c r="T1004" s="50">
        <v>0</v>
      </c>
      <c r="U1004" s="51">
        <v>16.348733333333335</v>
      </c>
      <c r="V1004" s="51">
        <v>0</v>
      </c>
      <c r="W1004" s="50">
        <v>0</v>
      </c>
      <c r="X1004" s="49">
        <v>9.8157400000000017</v>
      </c>
      <c r="Y1004" s="51">
        <v>27.077393777777779</v>
      </c>
      <c r="Z1004" s="52">
        <v>0</v>
      </c>
      <c r="AA1004" s="52">
        <v>0</v>
      </c>
      <c r="AB1004" s="52">
        <v>0</v>
      </c>
      <c r="AC1004" s="52">
        <v>0</v>
      </c>
      <c r="AD1004" s="52">
        <v>0</v>
      </c>
      <c r="AE1004" s="50">
        <v>0</v>
      </c>
      <c r="AF1004" s="50">
        <v>0</v>
      </c>
      <c r="AG1004" s="50">
        <v>0</v>
      </c>
      <c r="AH1004" s="50">
        <v>8.8759905600000018</v>
      </c>
      <c r="AI1004" s="52">
        <v>5.4636506518518519</v>
      </c>
      <c r="AJ1004" s="49">
        <v>0</v>
      </c>
      <c r="AK1004" s="50">
        <v>14.232641975308642</v>
      </c>
      <c r="AL1004" s="50">
        <v>22.456296296296298</v>
      </c>
      <c r="AM1004" s="50">
        <v>0</v>
      </c>
      <c r="AN1004" s="50">
        <v>34.678959999999996</v>
      </c>
      <c r="AO1004" s="50">
        <v>18.418604651162791</v>
      </c>
      <c r="AP1004" s="50">
        <v>23.221066666666669</v>
      </c>
      <c r="AQ1004" s="51">
        <v>22.146933333333333</v>
      </c>
      <c r="AR1004" s="49">
        <v>14.766966</v>
      </c>
      <c r="AS1004" s="50">
        <v>2.7871621621621623</v>
      </c>
      <c r="AT1004" s="50">
        <v>1.85076</v>
      </c>
      <c r="AU1004" s="50">
        <v>4.5066476190476186</v>
      </c>
      <c r="AV1004" s="50">
        <v>129.28644282539685</v>
      </c>
      <c r="AW1004" s="50">
        <v>0</v>
      </c>
      <c r="AX1004" s="50">
        <v>7.3493333333333339</v>
      </c>
      <c r="AY1004" s="50">
        <v>46.567216666666674</v>
      </c>
      <c r="AZ1004" s="51">
        <v>0</v>
      </c>
      <c r="BA1004" s="49">
        <v>0</v>
      </c>
      <c r="BB1004" s="49">
        <v>0</v>
      </c>
      <c r="BC1004" s="50">
        <v>0</v>
      </c>
      <c r="BD1004" s="50">
        <v>0</v>
      </c>
      <c r="BE1004" s="51">
        <v>0</v>
      </c>
      <c r="BF1004" s="38"/>
      <c r="BG1004" s="38"/>
      <c r="BK1004" s="38"/>
      <c r="BL1004" s="38"/>
      <c r="BM1004" s="38"/>
      <c r="BN1004" s="38"/>
      <c r="BO1004" s="38"/>
      <c r="BP1004" s="38"/>
      <c r="BQ1004" s="38"/>
      <c r="BR1004" s="38"/>
      <c r="BS1004" s="38"/>
      <c r="BT1004" s="38"/>
      <c r="BU1004" s="38"/>
      <c r="BY1004" s="38"/>
      <c r="BZ1004" s="38"/>
      <c r="CJ1004" s="38"/>
    </row>
    <row r="1005" spans="2:88" x14ac:dyDescent="0.25">
      <c r="B1005" s="8">
        <v>1003</v>
      </c>
      <c r="C1005" s="9" t="s">
        <v>12627</v>
      </c>
      <c r="D1005" s="9" t="s">
        <v>12670</v>
      </c>
      <c r="E1005" s="49">
        <v>9.9019811666666673</v>
      </c>
      <c r="F1005" s="50">
        <v>8.2525240000000011</v>
      </c>
      <c r="G1005" s="50">
        <v>13.807566666666666</v>
      </c>
      <c r="H1005" s="51">
        <v>21.850133333333336</v>
      </c>
      <c r="I1005" s="50">
        <v>0</v>
      </c>
      <c r="J1005" s="50">
        <v>0</v>
      </c>
      <c r="K1005" s="50">
        <v>0</v>
      </c>
      <c r="L1005" s="50">
        <v>0</v>
      </c>
      <c r="M1005" s="49">
        <v>0</v>
      </c>
      <c r="N1005" s="49">
        <v>2.1412299881066668</v>
      </c>
      <c r="O1005" s="49">
        <v>1.7371279999999998</v>
      </c>
      <c r="P1005" s="50">
        <v>0</v>
      </c>
      <c r="Q1005" s="50">
        <v>0</v>
      </c>
      <c r="R1005" s="50">
        <v>0</v>
      </c>
      <c r="S1005" s="51">
        <v>0</v>
      </c>
      <c r="T1005" s="50">
        <v>0</v>
      </c>
      <c r="U1005" s="51">
        <v>16.348733333333335</v>
      </c>
      <c r="V1005" s="51">
        <v>0</v>
      </c>
      <c r="W1005" s="50">
        <v>0</v>
      </c>
      <c r="X1005" s="49">
        <v>9.8157400000000017</v>
      </c>
      <c r="Y1005" s="51">
        <v>27.077393777777779</v>
      </c>
      <c r="Z1005" s="52">
        <v>0</v>
      </c>
      <c r="AA1005" s="52">
        <v>0</v>
      </c>
      <c r="AB1005" s="52">
        <v>0</v>
      </c>
      <c r="AC1005" s="52">
        <v>0</v>
      </c>
      <c r="AD1005" s="52">
        <v>0</v>
      </c>
      <c r="AE1005" s="50">
        <v>0</v>
      </c>
      <c r="AF1005" s="50">
        <v>0</v>
      </c>
      <c r="AG1005" s="50">
        <v>0</v>
      </c>
      <c r="AH1005" s="50">
        <v>8.8759905600000018</v>
      </c>
      <c r="AI1005" s="52">
        <v>5.4636506518518519</v>
      </c>
      <c r="AJ1005" s="49">
        <v>0</v>
      </c>
      <c r="AK1005" s="50">
        <v>17.790802469135802</v>
      </c>
      <c r="AL1005" s="50">
        <v>28.070370370370373</v>
      </c>
      <c r="AM1005" s="50">
        <v>0</v>
      </c>
      <c r="AN1005" s="50">
        <v>43.348699999999994</v>
      </c>
      <c r="AO1005" s="50">
        <v>23.02325581395349</v>
      </c>
      <c r="AP1005" s="50">
        <v>29.026333333333337</v>
      </c>
      <c r="AQ1005" s="51">
        <v>27.683666666666667</v>
      </c>
      <c r="AR1005" s="49">
        <v>14.766966</v>
      </c>
      <c r="AS1005" s="50">
        <v>2.7871621621621623</v>
      </c>
      <c r="AT1005" s="50">
        <v>1.85076</v>
      </c>
      <c r="AU1005" s="50">
        <v>4.5066476190476186</v>
      </c>
      <c r="AV1005" s="50">
        <v>129.28644282539685</v>
      </c>
      <c r="AW1005" s="50">
        <v>0</v>
      </c>
      <c r="AX1005" s="50">
        <v>7.3493333333333339</v>
      </c>
      <c r="AY1005" s="50">
        <v>46.567216666666674</v>
      </c>
      <c r="AZ1005" s="51">
        <v>0</v>
      </c>
      <c r="BA1005" s="49">
        <v>0</v>
      </c>
      <c r="BB1005" s="49">
        <v>0</v>
      </c>
      <c r="BC1005" s="50">
        <v>0</v>
      </c>
      <c r="BD1005" s="50">
        <v>0</v>
      </c>
      <c r="BE1005" s="51">
        <v>0</v>
      </c>
      <c r="BF1005" s="38"/>
      <c r="BG1005" s="38"/>
      <c r="BK1005" s="38"/>
      <c r="BL1005" s="38"/>
      <c r="BM1005" s="38"/>
      <c r="BN1005" s="38"/>
      <c r="BO1005" s="38"/>
      <c r="BP1005" s="38"/>
      <c r="BQ1005" s="38"/>
      <c r="BR1005" s="38"/>
      <c r="BS1005" s="38"/>
      <c r="BT1005" s="38"/>
      <c r="BU1005" s="38"/>
      <c r="BY1005" s="38"/>
      <c r="BZ1005" s="38"/>
      <c r="CJ1005" s="38"/>
    </row>
    <row r="1006" spans="2:88" x14ac:dyDescent="0.25">
      <c r="B1006" s="8">
        <v>1004</v>
      </c>
      <c r="C1006" s="9" t="s">
        <v>12627</v>
      </c>
      <c r="D1006" s="9" t="s">
        <v>12671</v>
      </c>
      <c r="E1006" s="49">
        <v>11.882377399999999</v>
      </c>
      <c r="F1006" s="50">
        <v>9.9030288000000013</v>
      </c>
      <c r="G1006" s="50">
        <v>16.56908</v>
      </c>
      <c r="H1006" s="51">
        <v>26.22016</v>
      </c>
      <c r="I1006" s="50">
        <v>0</v>
      </c>
      <c r="J1006" s="50">
        <v>0</v>
      </c>
      <c r="K1006" s="50">
        <v>0</v>
      </c>
      <c r="L1006" s="50">
        <v>0</v>
      </c>
      <c r="M1006" s="49">
        <v>0</v>
      </c>
      <c r="N1006" s="49">
        <v>2.1412299881066668</v>
      </c>
      <c r="O1006" s="49">
        <v>1.7371279999999998</v>
      </c>
      <c r="P1006" s="50">
        <v>0</v>
      </c>
      <c r="Q1006" s="50">
        <v>0</v>
      </c>
      <c r="R1006" s="50">
        <v>0</v>
      </c>
      <c r="S1006" s="51">
        <v>0</v>
      </c>
      <c r="T1006" s="50">
        <v>0</v>
      </c>
      <c r="U1006" s="51">
        <v>16.348733333333335</v>
      </c>
      <c r="V1006" s="51">
        <v>0</v>
      </c>
      <c r="W1006" s="50">
        <v>0</v>
      </c>
      <c r="X1006" s="49">
        <v>9.8157400000000017</v>
      </c>
      <c r="Y1006" s="51">
        <v>27.077393777777779</v>
      </c>
      <c r="Z1006" s="52">
        <v>0</v>
      </c>
      <c r="AA1006" s="52">
        <v>0</v>
      </c>
      <c r="AB1006" s="52">
        <v>0</v>
      </c>
      <c r="AC1006" s="52">
        <v>0</v>
      </c>
      <c r="AD1006" s="52">
        <v>0</v>
      </c>
      <c r="AE1006" s="50">
        <v>0</v>
      </c>
      <c r="AF1006" s="50">
        <v>0</v>
      </c>
      <c r="AG1006" s="50">
        <v>0</v>
      </c>
      <c r="AH1006" s="50">
        <v>8.8759905600000018</v>
      </c>
      <c r="AI1006" s="52">
        <v>5.4636506518518519</v>
      </c>
      <c r="AJ1006" s="49">
        <v>0</v>
      </c>
      <c r="AK1006" s="50">
        <v>21.348962962962965</v>
      </c>
      <c r="AL1006" s="50">
        <v>33.684444444444445</v>
      </c>
      <c r="AM1006" s="50">
        <v>0</v>
      </c>
      <c r="AN1006" s="50">
        <v>52.018439999999998</v>
      </c>
      <c r="AO1006" s="50">
        <v>27.627906976744185</v>
      </c>
      <c r="AP1006" s="50">
        <v>34.831600000000002</v>
      </c>
      <c r="AQ1006" s="51">
        <v>33.220399999999998</v>
      </c>
      <c r="AR1006" s="49">
        <v>14.766966</v>
      </c>
      <c r="AS1006" s="50">
        <v>2.7871621621621623</v>
      </c>
      <c r="AT1006" s="50">
        <v>1.85076</v>
      </c>
      <c r="AU1006" s="50">
        <v>5.6333095238095234</v>
      </c>
      <c r="AV1006" s="50">
        <v>152.22298369841272</v>
      </c>
      <c r="AW1006" s="50">
        <v>0</v>
      </c>
      <c r="AX1006" s="50">
        <v>7.3493333333333339</v>
      </c>
      <c r="AY1006" s="50">
        <v>46.567216666666674</v>
      </c>
      <c r="AZ1006" s="51">
        <v>0</v>
      </c>
      <c r="BA1006" s="49">
        <v>0</v>
      </c>
      <c r="BB1006" s="49">
        <v>0</v>
      </c>
      <c r="BC1006" s="50">
        <v>0</v>
      </c>
      <c r="BD1006" s="50">
        <v>0</v>
      </c>
      <c r="BE1006" s="51">
        <v>0</v>
      </c>
      <c r="BF1006" s="38"/>
      <c r="BG1006" s="38"/>
      <c r="BK1006" s="38"/>
      <c r="BL1006" s="38"/>
      <c r="BM1006" s="38"/>
      <c r="BN1006" s="38"/>
      <c r="BO1006" s="38"/>
      <c r="BP1006" s="38"/>
      <c r="BQ1006" s="38"/>
      <c r="BR1006" s="38"/>
      <c r="BS1006" s="38"/>
      <c r="BT1006" s="38"/>
      <c r="BU1006" s="38"/>
      <c r="BY1006" s="38"/>
      <c r="BZ1006" s="38"/>
      <c r="CJ1006" s="38"/>
    </row>
    <row r="1007" spans="2:88" x14ac:dyDescent="0.25">
      <c r="B1007" s="8">
        <v>1005</v>
      </c>
      <c r="C1007" s="9" t="s">
        <v>12627</v>
      </c>
      <c r="D1007" s="9" t="s">
        <v>12672</v>
      </c>
      <c r="E1007" s="49">
        <v>8.9117830500000004</v>
      </c>
      <c r="F1007" s="50">
        <v>7.427271600000001</v>
      </c>
      <c r="G1007" s="50">
        <v>12.42681</v>
      </c>
      <c r="H1007" s="51">
        <v>19.665120000000002</v>
      </c>
      <c r="I1007" s="50">
        <v>0</v>
      </c>
      <c r="J1007" s="50">
        <v>0</v>
      </c>
      <c r="K1007" s="50">
        <v>0</v>
      </c>
      <c r="L1007" s="50">
        <v>0</v>
      </c>
      <c r="M1007" s="49">
        <v>0</v>
      </c>
      <c r="N1007" s="49">
        <v>2.7070817396444444</v>
      </c>
      <c r="O1007" s="49">
        <v>2.6056919999999995</v>
      </c>
      <c r="P1007" s="50">
        <v>0</v>
      </c>
      <c r="Q1007" s="50">
        <v>0</v>
      </c>
      <c r="R1007" s="50">
        <v>0</v>
      </c>
      <c r="S1007" s="51">
        <v>0</v>
      </c>
      <c r="T1007" s="50">
        <v>0</v>
      </c>
      <c r="U1007" s="51">
        <v>17.482226666666673</v>
      </c>
      <c r="V1007" s="51">
        <v>0</v>
      </c>
      <c r="W1007" s="50">
        <v>0</v>
      </c>
      <c r="X1007" s="49">
        <v>14.723610000000003</v>
      </c>
      <c r="Y1007" s="51">
        <v>40.616090666666665</v>
      </c>
      <c r="Z1007" s="52">
        <v>0</v>
      </c>
      <c r="AA1007" s="52">
        <v>0</v>
      </c>
      <c r="AB1007" s="52">
        <v>0</v>
      </c>
      <c r="AC1007" s="52">
        <v>0</v>
      </c>
      <c r="AD1007" s="52">
        <v>0</v>
      </c>
      <c r="AE1007" s="50">
        <v>0</v>
      </c>
      <c r="AF1007" s="50">
        <v>0</v>
      </c>
      <c r="AG1007" s="50">
        <v>0</v>
      </c>
      <c r="AH1007" s="50">
        <v>13.313985840000004</v>
      </c>
      <c r="AI1007" s="52">
        <v>8.180473837037038</v>
      </c>
      <c r="AJ1007" s="49">
        <v>0</v>
      </c>
      <c r="AK1007" s="50">
        <v>16.011722222222225</v>
      </c>
      <c r="AL1007" s="50">
        <v>25.263333333333335</v>
      </c>
      <c r="AM1007" s="50">
        <v>0</v>
      </c>
      <c r="AN1007" s="50">
        <v>39.013829999999999</v>
      </c>
      <c r="AO1007" s="50">
        <v>20.720930232558139</v>
      </c>
      <c r="AP1007" s="50">
        <v>26.123699999999999</v>
      </c>
      <c r="AQ1007" s="51">
        <v>24.915299999999998</v>
      </c>
      <c r="AR1007" s="49">
        <v>22.150449000000002</v>
      </c>
      <c r="AS1007" s="50">
        <v>2.7871621621621623</v>
      </c>
      <c r="AT1007" s="50">
        <v>2.7761399999999998</v>
      </c>
      <c r="AU1007" s="50">
        <v>5.069978571428571</v>
      </c>
      <c r="AV1007" s="50">
        <v>159.52485292857148</v>
      </c>
      <c r="AW1007" s="50">
        <v>0</v>
      </c>
      <c r="AX1007" s="50">
        <v>11.024000000000001</v>
      </c>
      <c r="AY1007" s="50">
        <v>72.137633333333326</v>
      </c>
      <c r="AZ1007" s="51">
        <v>0</v>
      </c>
      <c r="BA1007" s="49">
        <v>0</v>
      </c>
      <c r="BB1007" s="49">
        <v>0</v>
      </c>
      <c r="BC1007" s="50">
        <v>0</v>
      </c>
      <c r="BD1007" s="50">
        <v>0</v>
      </c>
      <c r="BE1007" s="51">
        <v>0</v>
      </c>
      <c r="BF1007" s="38"/>
      <c r="BG1007" s="38"/>
      <c r="BK1007" s="38"/>
      <c r="BL1007" s="38"/>
      <c r="BM1007" s="38"/>
      <c r="BN1007" s="38"/>
      <c r="BO1007" s="38"/>
      <c r="BP1007" s="38"/>
      <c r="BQ1007" s="38"/>
      <c r="BR1007" s="38"/>
      <c r="BS1007" s="38"/>
      <c r="BT1007" s="38"/>
      <c r="BU1007" s="38"/>
      <c r="BY1007" s="38"/>
      <c r="BZ1007" s="38"/>
      <c r="CJ1007" s="38"/>
    </row>
    <row r="1008" spans="2:88" x14ac:dyDescent="0.25">
      <c r="B1008" s="8">
        <v>1006</v>
      </c>
      <c r="C1008" s="9" t="s">
        <v>12627</v>
      </c>
      <c r="D1008" s="9" t="s">
        <v>12673</v>
      </c>
      <c r="E1008" s="49">
        <v>11.882377399999999</v>
      </c>
      <c r="F1008" s="50">
        <v>9.9030288000000013</v>
      </c>
      <c r="G1008" s="50">
        <v>16.56908</v>
      </c>
      <c r="H1008" s="51">
        <v>26.22016</v>
      </c>
      <c r="I1008" s="50">
        <v>0</v>
      </c>
      <c r="J1008" s="50">
        <v>0</v>
      </c>
      <c r="K1008" s="50">
        <v>0</v>
      </c>
      <c r="L1008" s="50">
        <v>0</v>
      </c>
      <c r="M1008" s="49">
        <v>0</v>
      </c>
      <c r="N1008" s="49">
        <v>2.7070817396444444</v>
      </c>
      <c r="O1008" s="49">
        <v>2.6056919999999995</v>
      </c>
      <c r="P1008" s="50">
        <v>0</v>
      </c>
      <c r="Q1008" s="50">
        <v>0</v>
      </c>
      <c r="R1008" s="50">
        <v>0</v>
      </c>
      <c r="S1008" s="51">
        <v>0</v>
      </c>
      <c r="T1008" s="50">
        <v>0</v>
      </c>
      <c r="U1008" s="51">
        <v>17.482226666666673</v>
      </c>
      <c r="V1008" s="51">
        <v>0</v>
      </c>
      <c r="W1008" s="50">
        <v>0</v>
      </c>
      <c r="X1008" s="49">
        <v>14.723610000000003</v>
      </c>
      <c r="Y1008" s="51">
        <v>40.616090666666665</v>
      </c>
      <c r="Z1008" s="52">
        <v>0</v>
      </c>
      <c r="AA1008" s="52">
        <v>0</v>
      </c>
      <c r="AB1008" s="52">
        <v>0</v>
      </c>
      <c r="AC1008" s="52">
        <v>0</v>
      </c>
      <c r="AD1008" s="52">
        <v>0</v>
      </c>
      <c r="AE1008" s="50">
        <v>0</v>
      </c>
      <c r="AF1008" s="50">
        <v>0</v>
      </c>
      <c r="AG1008" s="50">
        <v>0</v>
      </c>
      <c r="AH1008" s="50">
        <v>13.313985840000004</v>
      </c>
      <c r="AI1008" s="52">
        <v>8.180473837037038</v>
      </c>
      <c r="AJ1008" s="49">
        <v>0</v>
      </c>
      <c r="AK1008" s="50">
        <v>21.348962962962965</v>
      </c>
      <c r="AL1008" s="50">
        <v>33.684444444444445</v>
      </c>
      <c r="AM1008" s="50">
        <v>0</v>
      </c>
      <c r="AN1008" s="50">
        <v>52.018439999999998</v>
      </c>
      <c r="AO1008" s="50">
        <v>27.627906976744185</v>
      </c>
      <c r="AP1008" s="50">
        <v>34.831600000000002</v>
      </c>
      <c r="AQ1008" s="51">
        <v>33.220399999999998</v>
      </c>
      <c r="AR1008" s="49">
        <v>22.150449000000002</v>
      </c>
      <c r="AS1008" s="50">
        <v>2.7871621621621623</v>
      </c>
      <c r="AT1008" s="50">
        <v>2.7761399999999998</v>
      </c>
      <c r="AU1008" s="50">
        <v>6.7599714285714274</v>
      </c>
      <c r="AV1008" s="50">
        <v>193.92966423809526</v>
      </c>
      <c r="AW1008" s="50">
        <v>0</v>
      </c>
      <c r="AX1008" s="50">
        <v>11.024000000000001</v>
      </c>
      <c r="AY1008" s="50">
        <v>72.137633333333326</v>
      </c>
      <c r="AZ1008" s="51">
        <v>0</v>
      </c>
      <c r="BA1008" s="49">
        <v>0</v>
      </c>
      <c r="BB1008" s="49">
        <v>0</v>
      </c>
      <c r="BC1008" s="50">
        <v>0</v>
      </c>
      <c r="BD1008" s="50">
        <v>0</v>
      </c>
      <c r="BE1008" s="51">
        <v>0</v>
      </c>
      <c r="BF1008" s="38"/>
      <c r="BG1008" s="38"/>
      <c r="BK1008" s="38"/>
      <c r="BL1008" s="38"/>
      <c r="BM1008" s="38"/>
      <c r="BN1008" s="38"/>
      <c r="BO1008" s="38"/>
      <c r="BP1008" s="38"/>
      <c r="BQ1008" s="38"/>
      <c r="BR1008" s="38"/>
      <c r="BS1008" s="38"/>
      <c r="BT1008" s="38"/>
      <c r="BU1008" s="38"/>
      <c r="BY1008" s="38"/>
      <c r="BZ1008" s="38"/>
      <c r="CJ1008" s="38"/>
    </row>
    <row r="1009" spans="2:88" x14ac:dyDescent="0.25">
      <c r="B1009" s="8">
        <v>1007</v>
      </c>
      <c r="C1009" s="9" t="s">
        <v>12627</v>
      </c>
      <c r="D1009" s="9" t="s">
        <v>12674</v>
      </c>
      <c r="E1009" s="49">
        <v>14.85297175</v>
      </c>
      <c r="F1009" s="50">
        <v>12.378786000000002</v>
      </c>
      <c r="G1009" s="50">
        <v>20.711349999999999</v>
      </c>
      <c r="H1009" s="51">
        <v>32.775199999999998</v>
      </c>
      <c r="I1009" s="50">
        <v>0</v>
      </c>
      <c r="J1009" s="50">
        <v>0</v>
      </c>
      <c r="K1009" s="50">
        <v>0</v>
      </c>
      <c r="L1009" s="50">
        <v>0</v>
      </c>
      <c r="M1009" s="49">
        <v>0</v>
      </c>
      <c r="N1009" s="49">
        <v>2.7070817396444444</v>
      </c>
      <c r="O1009" s="49">
        <v>2.6056919999999995</v>
      </c>
      <c r="P1009" s="50">
        <v>0</v>
      </c>
      <c r="Q1009" s="50">
        <v>0</v>
      </c>
      <c r="R1009" s="50">
        <v>0</v>
      </c>
      <c r="S1009" s="51">
        <v>0</v>
      </c>
      <c r="T1009" s="50">
        <v>0</v>
      </c>
      <c r="U1009" s="51">
        <v>17.482226666666673</v>
      </c>
      <c r="V1009" s="51">
        <v>0</v>
      </c>
      <c r="W1009" s="50">
        <v>0</v>
      </c>
      <c r="X1009" s="49">
        <v>14.723610000000003</v>
      </c>
      <c r="Y1009" s="51">
        <v>40.616090666666665</v>
      </c>
      <c r="Z1009" s="52">
        <v>0</v>
      </c>
      <c r="AA1009" s="52">
        <v>0</v>
      </c>
      <c r="AB1009" s="52">
        <v>0</v>
      </c>
      <c r="AC1009" s="52">
        <v>0</v>
      </c>
      <c r="AD1009" s="52">
        <v>0</v>
      </c>
      <c r="AE1009" s="50">
        <v>0</v>
      </c>
      <c r="AF1009" s="50">
        <v>0</v>
      </c>
      <c r="AG1009" s="50">
        <v>0</v>
      </c>
      <c r="AH1009" s="50">
        <v>13.313985840000004</v>
      </c>
      <c r="AI1009" s="52">
        <v>8.180473837037038</v>
      </c>
      <c r="AJ1009" s="49">
        <v>0</v>
      </c>
      <c r="AK1009" s="50">
        <v>26.686203703703704</v>
      </c>
      <c r="AL1009" s="50">
        <v>42.105555555555554</v>
      </c>
      <c r="AM1009" s="50">
        <v>0</v>
      </c>
      <c r="AN1009" s="50">
        <v>65.023049999999998</v>
      </c>
      <c r="AO1009" s="50">
        <v>34.534883720930232</v>
      </c>
      <c r="AP1009" s="50">
        <v>43.539500000000004</v>
      </c>
      <c r="AQ1009" s="51">
        <v>41.525499999999994</v>
      </c>
      <c r="AR1009" s="49">
        <v>22.150449000000002</v>
      </c>
      <c r="AS1009" s="50">
        <v>2.7871621621621623</v>
      </c>
      <c r="AT1009" s="50">
        <v>2.7761399999999998</v>
      </c>
      <c r="AU1009" s="50">
        <v>6.7599714285714274</v>
      </c>
      <c r="AV1009" s="50">
        <v>193.92966423809526</v>
      </c>
      <c r="AW1009" s="50">
        <v>0</v>
      </c>
      <c r="AX1009" s="50">
        <v>11.024000000000001</v>
      </c>
      <c r="AY1009" s="50">
        <v>72.137633333333326</v>
      </c>
      <c r="AZ1009" s="51">
        <v>0</v>
      </c>
      <c r="BA1009" s="49">
        <v>0</v>
      </c>
      <c r="BB1009" s="49">
        <v>0</v>
      </c>
      <c r="BC1009" s="50">
        <v>0</v>
      </c>
      <c r="BD1009" s="50">
        <v>0</v>
      </c>
      <c r="BE1009" s="51">
        <v>0</v>
      </c>
      <c r="BF1009" s="38"/>
      <c r="BG1009" s="38"/>
      <c r="BK1009" s="38"/>
      <c r="BL1009" s="38"/>
      <c r="BM1009" s="38"/>
      <c r="BN1009" s="38"/>
      <c r="BO1009" s="38"/>
      <c r="BP1009" s="38"/>
      <c r="BQ1009" s="38"/>
      <c r="BR1009" s="38"/>
      <c r="BS1009" s="38"/>
      <c r="BT1009" s="38"/>
      <c r="BU1009" s="38"/>
      <c r="BY1009" s="38"/>
      <c r="BZ1009" s="38"/>
      <c r="CJ1009" s="38"/>
    </row>
    <row r="1010" spans="2:88" x14ac:dyDescent="0.25">
      <c r="B1010" s="8">
        <v>1008</v>
      </c>
      <c r="C1010" s="9" t="s">
        <v>12627</v>
      </c>
      <c r="D1010" s="9" t="s">
        <v>12675</v>
      </c>
      <c r="E1010" s="49">
        <v>17.823566100000001</v>
      </c>
      <c r="F1010" s="50">
        <v>14.854543200000002</v>
      </c>
      <c r="G1010" s="50">
        <v>24.853619999999999</v>
      </c>
      <c r="H1010" s="51">
        <v>39.330240000000003</v>
      </c>
      <c r="I1010" s="50">
        <v>0</v>
      </c>
      <c r="J1010" s="50">
        <v>0</v>
      </c>
      <c r="K1010" s="50">
        <v>0</v>
      </c>
      <c r="L1010" s="50">
        <v>0</v>
      </c>
      <c r="M1010" s="49">
        <v>0</v>
      </c>
      <c r="N1010" s="49">
        <v>2.7070817396444444</v>
      </c>
      <c r="O1010" s="49">
        <v>2.6056919999999995</v>
      </c>
      <c r="P1010" s="50">
        <v>0</v>
      </c>
      <c r="Q1010" s="50">
        <v>0</v>
      </c>
      <c r="R1010" s="50">
        <v>0</v>
      </c>
      <c r="S1010" s="51">
        <v>0</v>
      </c>
      <c r="T1010" s="50">
        <v>0</v>
      </c>
      <c r="U1010" s="51">
        <v>17.482226666666673</v>
      </c>
      <c r="V1010" s="51">
        <v>0</v>
      </c>
      <c r="W1010" s="50">
        <v>0</v>
      </c>
      <c r="X1010" s="49">
        <v>14.723610000000003</v>
      </c>
      <c r="Y1010" s="51">
        <v>40.616090666666665</v>
      </c>
      <c r="Z1010" s="52">
        <v>0</v>
      </c>
      <c r="AA1010" s="52">
        <v>0</v>
      </c>
      <c r="AB1010" s="52">
        <v>0</v>
      </c>
      <c r="AC1010" s="52">
        <v>0</v>
      </c>
      <c r="AD1010" s="52">
        <v>0</v>
      </c>
      <c r="AE1010" s="50">
        <v>0</v>
      </c>
      <c r="AF1010" s="50">
        <v>0</v>
      </c>
      <c r="AG1010" s="50">
        <v>0</v>
      </c>
      <c r="AH1010" s="50">
        <v>13.313985840000004</v>
      </c>
      <c r="AI1010" s="52">
        <v>8.180473837037038</v>
      </c>
      <c r="AJ1010" s="49">
        <v>0</v>
      </c>
      <c r="AK1010" s="50">
        <v>32.023444444444451</v>
      </c>
      <c r="AL1010" s="50">
        <v>50.526666666666671</v>
      </c>
      <c r="AM1010" s="50">
        <v>0</v>
      </c>
      <c r="AN1010" s="50">
        <v>78.027659999999997</v>
      </c>
      <c r="AO1010" s="50">
        <v>41.441860465116278</v>
      </c>
      <c r="AP1010" s="50">
        <v>52.247399999999999</v>
      </c>
      <c r="AQ1010" s="51">
        <v>49.830599999999997</v>
      </c>
      <c r="AR1010" s="49">
        <v>22.150449000000002</v>
      </c>
      <c r="AS1010" s="50">
        <v>2.7871621621621623</v>
      </c>
      <c r="AT1010" s="50">
        <v>2.7761399999999998</v>
      </c>
      <c r="AU1010" s="50">
        <v>8.4499642857142856</v>
      </c>
      <c r="AV1010" s="50">
        <v>228.33447554761909</v>
      </c>
      <c r="AW1010" s="50">
        <v>0</v>
      </c>
      <c r="AX1010" s="50">
        <v>11.024000000000001</v>
      </c>
      <c r="AY1010" s="50">
        <v>72.137633333333326</v>
      </c>
      <c r="AZ1010" s="51">
        <v>0</v>
      </c>
      <c r="BA1010" s="49">
        <v>0</v>
      </c>
      <c r="BB1010" s="49">
        <v>0</v>
      </c>
      <c r="BC1010" s="50">
        <v>0</v>
      </c>
      <c r="BD1010" s="50">
        <v>0</v>
      </c>
      <c r="BE1010" s="51">
        <v>0</v>
      </c>
      <c r="BF1010" s="38"/>
      <c r="BG1010" s="38"/>
      <c r="BK1010" s="38"/>
      <c r="BL1010" s="38"/>
      <c r="BM1010" s="38"/>
      <c r="BN1010" s="38"/>
      <c r="BO1010" s="38"/>
      <c r="BP1010" s="38"/>
      <c r="BQ1010" s="38"/>
      <c r="BR1010" s="38"/>
      <c r="BS1010" s="38"/>
      <c r="BT1010" s="38"/>
      <c r="BU1010" s="38"/>
      <c r="BY1010" s="38"/>
      <c r="BZ1010" s="38"/>
      <c r="CJ1010" s="38"/>
    </row>
    <row r="1011" spans="2:88" x14ac:dyDescent="0.25">
      <c r="B1011" s="8">
        <v>1009</v>
      </c>
      <c r="C1011" s="9" t="s">
        <v>12627</v>
      </c>
      <c r="D1011" s="9" t="s">
        <v>12676</v>
      </c>
      <c r="E1011" s="49">
        <v>2.9705943499999998</v>
      </c>
      <c r="F1011" s="50">
        <v>2.4757572000000003</v>
      </c>
      <c r="G1011" s="50">
        <v>4.1422699999999999</v>
      </c>
      <c r="H1011" s="51">
        <v>6.55504</v>
      </c>
      <c r="I1011" s="50">
        <v>0</v>
      </c>
      <c r="J1011" s="50">
        <v>0</v>
      </c>
      <c r="K1011" s="50">
        <v>0</v>
      </c>
      <c r="L1011" s="50">
        <v>0</v>
      </c>
      <c r="M1011" s="49">
        <v>0</v>
      </c>
      <c r="N1011" s="49">
        <v>1.6793607249066667</v>
      </c>
      <c r="O1011" s="49">
        <v>0.86856399999999989</v>
      </c>
      <c r="P1011" s="50">
        <v>0</v>
      </c>
      <c r="Q1011" s="50">
        <v>0</v>
      </c>
      <c r="R1011" s="50">
        <v>0</v>
      </c>
      <c r="S1011" s="51">
        <v>0</v>
      </c>
      <c r="T1011" s="50">
        <v>0</v>
      </c>
      <c r="U1011" s="51">
        <v>6.4889666666666672</v>
      </c>
      <c r="V1011" s="51">
        <v>0</v>
      </c>
      <c r="W1011" s="50">
        <v>0</v>
      </c>
      <c r="X1011" s="49">
        <v>4.9078700000000008</v>
      </c>
      <c r="Y1011" s="51">
        <v>13.538696888888889</v>
      </c>
      <c r="Z1011" s="52">
        <v>0</v>
      </c>
      <c r="AA1011" s="52">
        <v>0</v>
      </c>
      <c r="AB1011" s="52">
        <v>0</v>
      </c>
      <c r="AC1011" s="52">
        <v>0</v>
      </c>
      <c r="AD1011" s="52">
        <v>0</v>
      </c>
      <c r="AE1011" s="50">
        <v>0</v>
      </c>
      <c r="AF1011" s="50">
        <v>0</v>
      </c>
      <c r="AG1011" s="50">
        <v>0</v>
      </c>
      <c r="AH1011" s="50">
        <v>4.4379952800000009</v>
      </c>
      <c r="AI1011" s="52">
        <v>2.7468274666666663</v>
      </c>
      <c r="AJ1011" s="49">
        <v>0</v>
      </c>
      <c r="AK1011" s="50">
        <v>5.1431592592592592</v>
      </c>
      <c r="AL1011" s="50">
        <v>10.252555555555555</v>
      </c>
      <c r="AM1011" s="50">
        <v>12.705000000000002</v>
      </c>
      <c r="AN1011" s="50">
        <v>0</v>
      </c>
      <c r="AO1011" s="50">
        <v>0</v>
      </c>
      <c r="AP1011" s="50">
        <v>0</v>
      </c>
      <c r="AQ1011" s="51">
        <v>0</v>
      </c>
      <c r="AR1011" s="49">
        <v>7.383483</v>
      </c>
      <c r="AS1011" s="50">
        <v>2.7871621621621623</v>
      </c>
      <c r="AT1011" s="50">
        <v>0.92537999999999998</v>
      </c>
      <c r="AU1011" s="50">
        <v>1.6899928571428569</v>
      </c>
      <c r="AV1011" s="50">
        <v>51.629262261904756</v>
      </c>
      <c r="AW1011" s="50">
        <v>0</v>
      </c>
      <c r="AX1011" s="50">
        <v>3.674666666666667</v>
      </c>
      <c r="AY1011" s="50">
        <v>18.113280000000007</v>
      </c>
      <c r="AZ1011" s="51">
        <v>0</v>
      </c>
      <c r="BA1011" s="49">
        <v>0</v>
      </c>
      <c r="BB1011" s="49">
        <v>0</v>
      </c>
      <c r="BC1011" s="50">
        <v>0</v>
      </c>
      <c r="BD1011" s="50">
        <v>0</v>
      </c>
      <c r="BE1011" s="51">
        <v>0</v>
      </c>
      <c r="BF1011" s="38"/>
      <c r="BG1011" s="38"/>
      <c r="BK1011" s="38"/>
      <c r="BL1011" s="38"/>
      <c r="BM1011" s="38"/>
      <c r="BN1011" s="38"/>
      <c r="BO1011" s="38"/>
      <c r="BP1011" s="38"/>
      <c r="BQ1011" s="38"/>
      <c r="BR1011" s="38"/>
      <c r="BS1011" s="38"/>
      <c r="BT1011" s="38"/>
      <c r="BU1011" s="38"/>
      <c r="BY1011" s="38"/>
      <c r="BZ1011" s="38"/>
      <c r="CJ1011" s="38"/>
    </row>
    <row r="1012" spans="2:88" x14ac:dyDescent="0.25">
      <c r="B1012" s="8">
        <v>1010</v>
      </c>
      <c r="C1012" s="9" t="s">
        <v>12627</v>
      </c>
      <c r="D1012" s="9" t="s">
        <v>12677</v>
      </c>
      <c r="E1012" s="49">
        <v>3.9607924666666667</v>
      </c>
      <c r="F1012" s="50">
        <v>3.3010096000000004</v>
      </c>
      <c r="G1012" s="50">
        <v>5.5230266666666665</v>
      </c>
      <c r="H1012" s="51">
        <v>8.7400533333333339</v>
      </c>
      <c r="I1012" s="50">
        <v>0</v>
      </c>
      <c r="J1012" s="50">
        <v>0</v>
      </c>
      <c r="K1012" s="50">
        <v>0</v>
      </c>
      <c r="L1012" s="50">
        <v>0</v>
      </c>
      <c r="M1012" s="49">
        <v>0</v>
      </c>
      <c r="N1012" s="49">
        <v>1.6793607249066667</v>
      </c>
      <c r="O1012" s="49">
        <v>0.86856399999999989</v>
      </c>
      <c r="P1012" s="50">
        <v>0</v>
      </c>
      <c r="Q1012" s="50">
        <v>0</v>
      </c>
      <c r="R1012" s="50">
        <v>0</v>
      </c>
      <c r="S1012" s="51">
        <v>0</v>
      </c>
      <c r="T1012" s="50">
        <v>0</v>
      </c>
      <c r="U1012" s="51">
        <v>6.4889666666666672</v>
      </c>
      <c r="V1012" s="51">
        <v>0</v>
      </c>
      <c r="W1012" s="50">
        <v>0</v>
      </c>
      <c r="X1012" s="49">
        <v>4.9078700000000008</v>
      </c>
      <c r="Y1012" s="51">
        <v>13.538696888888889</v>
      </c>
      <c r="Z1012" s="52">
        <v>0</v>
      </c>
      <c r="AA1012" s="52">
        <v>0</v>
      </c>
      <c r="AB1012" s="52">
        <v>0</v>
      </c>
      <c r="AC1012" s="52">
        <v>0</v>
      </c>
      <c r="AD1012" s="52">
        <v>0</v>
      </c>
      <c r="AE1012" s="50">
        <v>0</v>
      </c>
      <c r="AF1012" s="50">
        <v>0</v>
      </c>
      <c r="AG1012" s="50">
        <v>0</v>
      </c>
      <c r="AH1012" s="50">
        <v>4.4379952800000009</v>
      </c>
      <c r="AI1012" s="52">
        <v>2.7468274666666663</v>
      </c>
      <c r="AJ1012" s="49">
        <v>0</v>
      </c>
      <c r="AK1012" s="50">
        <v>6.8575456790123459</v>
      </c>
      <c r="AL1012" s="50">
        <v>13.670074074074073</v>
      </c>
      <c r="AM1012" s="50">
        <v>16.940000000000001</v>
      </c>
      <c r="AN1012" s="50">
        <v>0</v>
      </c>
      <c r="AO1012" s="50">
        <v>0</v>
      </c>
      <c r="AP1012" s="50">
        <v>0</v>
      </c>
      <c r="AQ1012" s="51">
        <v>0</v>
      </c>
      <c r="AR1012" s="49">
        <v>7.383483</v>
      </c>
      <c r="AS1012" s="50">
        <v>2.7871621621621623</v>
      </c>
      <c r="AT1012" s="50">
        <v>0.92537999999999998</v>
      </c>
      <c r="AU1012" s="50">
        <v>2.2533238095238093</v>
      </c>
      <c r="AV1012" s="50">
        <v>63.145726904761901</v>
      </c>
      <c r="AW1012" s="50">
        <v>0</v>
      </c>
      <c r="AX1012" s="50">
        <v>3.674666666666667</v>
      </c>
      <c r="AY1012" s="50">
        <v>18.113280000000007</v>
      </c>
      <c r="AZ1012" s="51">
        <v>0</v>
      </c>
      <c r="BA1012" s="49">
        <v>0</v>
      </c>
      <c r="BB1012" s="49">
        <v>0</v>
      </c>
      <c r="BC1012" s="50">
        <v>0</v>
      </c>
      <c r="BD1012" s="50">
        <v>0</v>
      </c>
      <c r="BE1012" s="51">
        <v>0</v>
      </c>
      <c r="BF1012" s="38"/>
      <c r="BG1012" s="38"/>
      <c r="BK1012" s="38"/>
      <c r="BL1012" s="38"/>
      <c r="BM1012" s="38"/>
      <c r="BN1012" s="38"/>
      <c r="BO1012" s="38"/>
      <c r="BP1012" s="38"/>
      <c r="BQ1012" s="38"/>
      <c r="BR1012" s="38"/>
      <c r="BS1012" s="38"/>
      <c r="BT1012" s="38"/>
      <c r="BU1012" s="38"/>
      <c r="BY1012" s="38"/>
      <c r="BZ1012" s="38"/>
      <c r="CJ1012" s="38"/>
    </row>
    <row r="1013" spans="2:88" x14ac:dyDescent="0.25">
      <c r="B1013" s="8">
        <v>1011</v>
      </c>
      <c r="C1013" s="9" t="s">
        <v>12627</v>
      </c>
      <c r="D1013" s="9" t="s">
        <v>12678</v>
      </c>
      <c r="E1013" s="49">
        <v>4.9509905833333336</v>
      </c>
      <c r="F1013" s="50">
        <v>4.1262620000000005</v>
      </c>
      <c r="G1013" s="50">
        <v>6.9037833333333332</v>
      </c>
      <c r="H1013" s="51">
        <v>10.925066666666668</v>
      </c>
      <c r="I1013" s="50">
        <v>0</v>
      </c>
      <c r="J1013" s="50">
        <v>0</v>
      </c>
      <c r="K1013" s="50">
        <v>0</v>
      </c>
      <c r="L1013" s="50">
        <v>0</v>
      </c>
      <c r="M1013" s="49">
        <v>0</v>
      </c>
      <c r="N1013" s="49">
        <v>1.6793607249066667</v>
      </c>
      <c r="O1013" s="49">
        <v>0.86856399999999989</v>
      </c>
      <c r="P1013" s="50">
        <v>0</v>
      </c>
      <c r="Q1013" s="50">
        <v>0</v>
      </c>
      <c r="R1013" s="50">
        <v>0</v>
      </c>
      <c r="S1013" s="51">
        <v>0</v>
      </c>
      <c r="T1013" s="50">
        <v>0</v>
      </c>
      <c r="U1013" s="51">
        <v>6.4889666666666672</v>
      </c>
      <c r="V1013" s="51">
        <v>0</v>
      </c>
      <c r="W1013" s="50">
        <v>0</v>
      </c>
      <c r="X1013" s="49">
        <v>4.9078700000000008</v>
      </c>
      <c r="Y1013" s="51">
        <v>13.538696888888889</v>
      </c>
      <c r="Z1013" s="52">
        <v>0</v>
      </c>
      <c r="AA1013" s="52">
        <v>0</v>
      </c>
      <c r="AB1013" s="52">
        <v>0</v>
      </c>
      <c r="AC1013" s="52">
        <v>0</v>
      </c>
      <c r="AD1013" s="52">
        <v>0</v>
      </c>
      <c r="AE1013" s="50">
        <v>0</v>
      </c>
      <c r="AF1013" s="50">
        <v>0</v>
      </c>
      <c r="AG1013" s="50">
        <v>0</v>
      </c>
      <c r="AH1013" s="50">
        <v>4.4379952800000009</v>
      </c>
      <c r="AI1013" s="52">
        <v>2.7468274666666663</v>
      </c>
      <c r="AJ1013" s="49">
        <v>0</v>
      </c>
      <c r="AK1013" s="50">
        <v>8.5719320987654317</v>
      </c>
      <c r="AL1013" s="50">
        <v>17.087592592592593</v>
      </c>
      <c r="AM1013" s="50">
        <v>21.175000000000001</v>
      </c>
      <c r="AN1013" s="50">
        <v>0</v>
      </c>
      <c r="AO1013" s="50">
        <v>0</v>
      </c>
      <c r="AP1013" s="50">
        <v>0</v>
      </c>
      <c r="AQ1013" s="51">
        <v>0</v>
      </c>
      <c r="AR1013" s="49">
        <v>7.383483</v>
      </c>
      <c r="AS1013" s="50">
        <v>2.7871621621621623</v>
      </c>
      <c r="AT1013" s="50">
        <v>0.92537999999999998</v>
      </c>
      <c r="AU1013" s="50">
        <v>2.2533238095238093</v>
      </c>
      <c r="AV1013" s="50">
        <v>63.145726904761901</v>
      </c>
      <c r="AW1013" s="50">
        <v>0</v>
      </c>
      <c r="AX1013" s="50">
        <v>3.674666666666667</v>
      </c>
      <c r="AY1013" s="50">
        <v>18.113280000000007</v>
      </c>
      <c r="AZ1013" s="51">
        <v>0</v>
      </c>
      <c r="BA1013" s="49">
        <v>0</v>
      </c>
      <c r="BB1013" s="49">
        <v>0</v>
      </c>
      <c r="BC1013" s="50">
        <v>0</v>
      </c>
      <c r="BD1013" s="50">
        <v>0</v>
      </c>
      <c r="BE1013" s="51">
        <v>0</v>
      </c>
      <c r="BF1013" s="38"/>
      <c r="BG1013" s="38"/>
      <c r="BK1013" s="38"/>
      <c r="BL1013" s="38"/>
      <c r="BM1013" s="38"/>
      <c r="BN1013" s="38"/>
      <c r="BO1013" s="38"/>
      <c r="BP1013" s="38"/>
      <c r="BQ1013" s="38"/>
      <c r="BR1013" s="38"/>
      <c r="BS1013" s="38"/>
      <c r="BT1013" s="38"/>
      <c r="BU1013" s="38"/>
      <c r="BY1013" s="38"/>
      <c r="BZ1013" s="38"/>
      <c r="CJ1013" s="38"/>
    </row>
    <row r="1014" spans="2:88" x14ac:dyDescent="0.25">
      <c r="B1014" s="8">
        <v>1012</v>
      </c>
      <c r="C1014" s="9" t="s">
        <v>12627</v>
      </c>
      <c r="D1014" s="9" t="s">
        <v>12679</v>
      </c>
      <c r="E1014" s="49">
        <v>5.9411886999999997</v>
      </c>
      <c r="F1014" s="50">
        <v>4.9515144000000006</v>
      </c>
      <c r="G1014" s="50">
        <v>8.2845399999999998</v>
      </c>
      <c r="H1014" s="51">
        <v>13.11008</v>
      </c>
      <c r="I1014" s="50">
        <v>0</v>
      </c>
      <c r="J1014" s="50">
        <v>0</v>
      </c>
      <c r="K1014" s="50">
        <v>0</v>
      </c>
      <c r="L1014" s="50">
        <v>0</v>
      </c>
      <c r="M1014" s="49">
        <v>0</v>
      </c>
      <c r="N1014" s="49">
        <v>1.6793607249066667</v>
      </c>
      <c r="O1014" s="49">
        <v>0.86856399999999989</v>
      </c>
      <c r="P1014" s="50">
        <v>0</v>
      </c>
      <c r="Q1014" s="50">
        <v>0</v>
      </c>
      <c r="R1014" s="50">
        <v>0</v>
      </c>
      <c r="S1014" s="51">
        <v>0</v>
      </c>
      <c r="T1014" s="50">
        <v>0</v>
      </c>
      <c r="U1014" s="51">
        <v>6.4889666666666672</v>
      </c>
      <c r="V1014" s="51">
        <v>0</v>
      </c>
      <c r="W1014" s="50">
        <v>0</v>
      </c>
      <c r="X1014" s="49">
        <v>4.9078700000000008</v>
      </c>
      <c r="Y1014" s="51">
        <v>13.538696888888889</v>
      </c>
      <c r="Z1014" s="52">
        <v>0</v>
      </c>
      <c r="AA1014" s="52">
        <v>0</v>
      </c>
      <c r="AB1014" s="52">
        <v>0</v>
      </c>
      <c r="AC1014" s="52">
        <v>0</v>
      </c>
      <c r="AD1014" s="52">
        <v>0</v>
      </c>
      <c r="AE1014" s="50">
        <v>0</v>
      </c>
      <c r="AF1014" s="50">
        <v>0</v>
      </c>
      <c r="AG1014" s="50">
        <v>0</v>
      </c>
      <c r="AH1014" s="50">
        <v>4.4379952800000009</v>
      </c>
      <c r="AI1014" s="52">
        <v>2.7468274666666663</v>
      </c>
      <c r="AJ1014" s="49">
        <v>0</v>
      </c>
      <c r="AK1014" s="50">
        <v>10.286318518518518</v>
      </c>
      <c r="AL1014" s="50">
        <v>20.505111111111109</v>
      </c>
      <c r="AM1014" s="50">
        <v>25.410000000000004</v>
      </c>
      <c r="AN1014" s="50">
        <v>0</v>
      </c>
      <c r="AO1014" s="50">
        <v>0</v>
      </c>
      <c r="AP1014" s="50">
        <v>0</v>
      </c>
      <c r="AQ1014" s="51">
        <v>0</v>
      </c>
      <c r="AR1014" s="49">
        <v>7.383483</v>
      </c>
      <c r="AS1014" s="50">
        <v>2.7871621621621623</v>
      </c>
      <c r="AT1014" s="50">
        <v>0.92537999999999998</v>
      </c>
      <c r="AU1014" s="50">
        <v>2.8166547619047617</v>
      </c>
      <c r="AV1014" s="50">
        <v>74.662191547619045</v>
      </c>
      <c r="AW1014" s="50">
        <v>0</v>
      </c>
      <c r="AX1014" s="50">
        <v>3.674666666666667</v>
      </c>
      <c r="AY1014" s="50">
        <v>18.113280000000007</v>
      </c>
      <c r="AZ1014" s="51">
        <v>0</v>
      </c>
      <c r="BA1014" s="49">
        <v>0</v>
      </c>
      <c r="BB1014" s="49">
        <v>0</v>
      </c>
      <c r="BC1014" s="50">
        <v>0</v>
      </c>
      <c r="BD1014" s="50">
        <v>0</v>
      </c>
      <c r="BE1014" s="51">
        <v>0</v>
      </c>
      <c r="BF1014" s="38"/>
      <c r="BG1014" s="38"/>
      <c r="BK1014" s="38"/>
      <c r="BL1014" s="38"/>
      <c r="BM1014" s="38"/>
      <c r="BN1014" s="38"/>
      <c r="BO1014" s="38"/>
      <c r="BP1014" s="38"/>
      <c r="BQ1014" s="38"/>
      <c r="BR1014" s="38"/>
      <c r="BS1014" s="38"/>
      <c r="BT1014" s="38"/>
      <c r="BU1014" s="38"/>
      <c r="BY1014" s="38"/>
      <c r="BZ1014" s="38"/>
      <c r="CJ1014" s="38"/>
    </row>
    <row r="1015" spans="2:88" x14ac:dyDescent="0.25">
      <c r="B1015" s="8">
        <v>1013</v>
      </c>
      <c r="C1015" s="9" t="s">
        <v>12627</v>
      </c>
      <c r="D1015" s="9" t="s">
        <v>12680</v>
      </c>
      <c r="E1015" s="49">
        <v>5.9411886999999997</v>
      </c>
      <c r="F1015" s="50">
        <v>4.9515144000000006</v>
      </c>
      <c r="G1015" s="50">
        <v>8.2845399999999998</v>
      </c>
      <c r="H1015" s="51">
        <v>13.11008</v>
      </c>
      <c r="I1015" s="50">
        <v>0</v>
      </c>
      <c r="J1015" s="50">
        <v>0</v>
      </c>
      <c r="K1015" s="50">
        <v>0</v>
      </c>
      <c r="L1015" s="50">
        <v>0</v>
      </c>
      <c r="M1015" s="49">
        <v>0</v>
      </c>
      <c r="N1015" s="49">
        <v>2.1412299881066668</v>
      </c>
      <c r="O1015" s="49">
        <v>1.7371279999999998</v>
      </c>
      <c r="P1015" s="50">
        <v>0</v>
      </c>
      <c r="Q1015" s="50">
        <v>0</v>
      </c>
      <c r="R1015" s="50">
        <v>0</v>
      </c>
      <c r="S1015" s="51">
        <v>0</v>
      </c>
      <c r="T1015" s="50">
        <v>0</v>
      </c>
      <c r="U1015" s="51">
        <v>16.348733333333335</v>
      </c>
      <c r="V1015" s="51">
        <v>0</v>
      </c>
      <c r="W1015" s="50">
        <v>0</v>
      </c>
      <c r="X1015" s="49">
        <v>9.8157400000000017</v>
      </c>
      <c r="Y1015" s="51">
        <v>27.077393777777779</v>
      </c>
      <c r="Z1015" s="52">
        <v>0</v>
      </c>
      <c r="AA1015" s="52">
        <v>0</v>
      </c>
      <c r="AB1015" s="52">
        <v>0</v>
      </c>
      <c r="AC1015" s="52">
        <v>0</v>
      </c>
      <c r="AD1015" s="52">
        <v>0</v>
      </c>
      <c r="AE1015" s="50">
        <v>0</v>
      </c>
      <c r="AF1015" s="50">
        <v>0</v>
      </c>
      <c r="AG1015" s="50">
        <v>0</v>
      </c>
      <c r="AH1015" s="50">
        <v>8.8759905600000018</v>
      </c>
      <c r="AI1015" s="52">
        <v>5.4636506518518519</v>
      </c>
      <c r="AJ1015" s="49">
        <v>0</v>
      </c>
      <c r="AK1015" s="50">
        <v>10.286318518518518</v>
      </c>
      <c r="AL1015" s="50">
        <v>20.505111111111109</v>
      </c>
      <c r="AM1015" s="50">
        <v>25.410000000000004</v>
      </c>
      <c r="AN1015" s="50">
        <v>0</v>
      </c>
      <c r="AO1015" s="50">
        <v>0</v>
      </c>
      <c r="AP1015" s="50">
        <v>0</v>
      </c>
      <c r="AQ1015" s="51">
        <v>0</v>
      </c>
      <c r="AR1015" s="49">
        <v>14.766966</v>
      </c>
      <c r="AS1015" s="50">
        <v>2.7871621621621623</v>
      </c>
      <c r="AT1015" s="50">
        <v>1.85076</v>
      </c>
      <c r="AU1015" s="50">
        <v>3.3799857142857137</v>
      </c>
      <c r="AV1015" s="50">
        <v>103.25852452380951</v>
      </c>
      <c r="AW1015" s="50">
        <v>0</v>
      </c>
      <c r="AX1015" s="50">
        <v>7.3493333333333339</v>
      </c>
      <c r="AY1015" s="50">
        <v>46.567216666666674</v>
      </c>
      <c r="AZ1015" s="51">
        <v>0</v>
      </c>
      <c r="BA1015" s="49">
        <v>0</v>
      </c>
      <c r="BB1015" s="49">
        <v>0</v>
      </c>
      <c r="BC1015" s="50">
        <v>0</v>
      </c>
      <c r="BD1015" s="50">
        <v>0</v>
      </c>
      <c r="BE1015" s="51">
        <v>0</v>
      </c>
      <c r="BF1015" s="38"/>
      <c r="BG1015" s="38"/>
      <c r="BK1015" s="38"/>
      <c r="BL1015" s="38"/>
      <c r="BM1015" s="38"/>
      <c r="BN1015" s="38"/>
      <c r="BO1015" s="38"/>
      <c r="BP1015" s="38"/>
      <c r="BQ1015" s="38"/>
      <c r="BR1015" s="38"/>
      <c r="BS1015" s="38"/>
      <c r="BT1015" s="38"/>
      <c r="BU1015" s="38"/>
      <c r="BY1015" s="38"/>
      <c r="BZ1015" s="38"/>
      <c r="CJ1015" s="38"/>
    </row>
    <row r="1016" spans="2:88" x14ac:dyDescent="0.25">
      <c r="B1016" s="8">
        <v>1014</v>
      </c>
      <c r="C1016" s="9" t="s">
        <v>12627</v>
      </c>
      <c r="D1016" s="9" t="s">
        <v>12681</v>
      </c>
      <c r="E1016" s="49">
        <v>7.9215849333333335</v>
      </c>
      <c r="F1016" s="50">
        <v>6.6020192000000009</v>
      </c>
      <c r="G1016" s="50">
        <v>11.046053333333333</v>
      </c>
      <c r="H1016" s="51">
        <v>17.480106666666668</v>
      </c>
      <c r="I1016" s="50">
        <v>0</v>
      </c>
      <c r="J1016" s="50">
        <v>0</v>
      </c>
      <c r="K1016" s="50">
        <v>0</v>
      </c>
      <c r="L1016" s="50">
        <v>0</v>
      </c>
      <c r="M1016" s="49">
        <v>0</v>
      </c>
      <c r="N1016" s="49">
        <v>2.1412299881066668</v>
      </c>
      <c r="O1016" s="49">
        <v>1.7371279999999998</v>
      </c>
      <c r="P1016" s="50">
        <v>0</v>
      </c>
      <c r="Q1016" s="50">
        <v>0</v>
      </c>
      <c r="R1016" s="50">
        <v>0</v>
      </c>
      <c r="S1016" s="51">
        <v>0</v>
      </c>
      <c r="T1016" s="50">
        <v>0</v>
      </c>
      <c r="U1016" s="51">
        <v>16.348733333333335</v>
      </c>
      <c r="V1016" s="51">
        <v>0</v>
      </c>
      <c r="W1016" s="50">
        <v>0</v>
      </c>
      <c r="X1016" s="49">
        <v>9.8157400000000017</v>
      </c>
      <c r="Y1016" s="51">
        <v>27.077393777777779</v>
      </c>
      <c r="Z1016" s="52">
        <v>0</v>
      </c>
      <c r="AA1016" s="52">
        <v>0</v>
      </c>
      <c r="AB1016" s="52">
        <v>0</v>
      </c>
      <c r="AC1016" s="52">
        <v>0</v>
      </c>
      <c r="AD1016" s="52">
        <v>0</v>
      </c>
      <c r="AE1016" s="50">
        <v>0</v>
      </c>
      <c r="AF1016" s="50">
        <v>0</v>
      </c>
      <c r="AG1016" s="50">
        <v>0</v>
      </c>
      <c r="AH1016" s="50">
        <v>8.8759905600000018</v>
      </c>
      <c r="AI1016" s="52">
        <v>5.4636506518518519</v>
      </c>
      <c r="AJ1016" s="49">
        <v>0</v>
      </c>
      <c r="AK1016" s="50">
        <v>13.715091358024692</v>
      </c>
      <c r="AL1016" s="50">
        <v>27.340148148148145</v>
      </c>
      <c r="AM1016" s="50">
        <v>33.880000000000003</v>
      </c>
      <c r="AN1016" s="50">
        <v>0</v>
      </c>
      <c r="AO1016" s="50">
        <v>0</v>
      </c>
      <c r="AP1016" s="50">
        <v>0</v>
      </c>
      <c r="AQ1016" s="51">
        <v>0</v>
      </c>
      <c r="AR1016" s="49">
        <v>14.766966</v>
      </c>
      <c r="AS1016" s="50">
        <v>2.7871621621621623</v>
      </c>
      <c r="AT1016" s="50">
        <v>1.85076</v>
      </c>
      <c r="AU1016" s="50">
        <v>4.5066476190476186</v>
      </c>
      <c r="AV1016" s="50">
        <v>126.2914538095238</v>
      </c>
      <c r="AW1016" s="50">
        <v>0</v>
      </c>
      <c r="AX1016" s="50">
        <v>7.3493333333333339</v>
      </c>
      <c r="AY1016" s="50">
        <v>46.567216666666674</v>
      </c>
      <c r="AZ1016" s="51">
        <v>0</v>
      </c>
      <c r="BA1016" s="49">
        <v>0</v>
      </c>
      <c r="BB1016" s="49">
        <v>0</v>
      </c>
      <c r="BC1016" s="50">
        <v>0</v>
      </c>
      <c r="BD1016" s="50">
        <v>0</v>
      </c>
      <c r="BE1016" s="51">
        <v>0</v>
      </c>
      <c r="BF1016" s="38"/>
      <c r="BG1016" s="38"/>
      <c r="BK1016" s="38"/>
      <c r="BL1016" s="38"/>
      <c r="BM1016" s="38"/>
      <c r="BN1016" s="38"/>
      <c r="BO1016" s="38"/>
      <c r="BP1016" s="38"/>
      <c r="BQ1016" s="38"/>
      <c r="BR1016" s="38"/>
      <c r="BS1016" s="38"/>
      <c r="BT1016" s="38"/>
      <c r="BU1016" s="38"/>
      <c r="BY1016" s="38"/>
      <c r="BZ1016" s="38"/>
      <c r="CJ1016" s="38"/>
    </row>
    <row r="1017" spans="2:88" x14ac:dyDescent="0.25">
      <c r="B1017" s="8">
        <v>1015</v>
      </c>
      <c r="C1017" s="9" t="s">
        <v>12627</v>
      </c>
      <c r="D1017" s="9" t="s">
        <v>12682</v>
      </c>
      <c r="E1017" s="49">
        <v>9.9019811666666673</v>
      </c>
      <c r="F1017" s="50">
        <v>8.2525240000000011</v>
      </c>
      <c r="G1017" s="50">
        <v>13.807566666666666</v>
      </c>
      <c r="H1017" s="51">
        <v>21.850133333333336</v>
      </c>
      <c r="I1017" s="50">
        <v>0</v>
      </c>
      <c r="J1017" s="50">
        <v>0</v>
      </c>
      <c r="K1017" s="50">
        <v>0</v>
      </c>
      <c r="L1017" s="50">
        <v>0</v>
      </c>
      <c r="M1017" s="49">
        <v>0</v>
      </c>
      <c r="N1017" s="49">
        <v>2.1412299881066668</v>
      </c>
      <c r="O1017" s="49">
        <v>1.7371279999999998</v>
      </c>
      <c r="P1017" s="50">
        <v>0</v>
      </c>
      <c r="Q1017" s="50">
        <v>0</v>
      </c>
      <c r="R1017" s="50">
        <v>0</v>
      </c>
      <c r="S1017" s="51">
        <v>0</v>
      </c>
      <c r="T1017" s="50">
        <v>0</v>
      </c>
      <c r="U1017" s="51">
        <v>16.348733333333335</v>
      </c>
      <c r="V1017" s="51">
        <v>0</v>
      </c>
      <c r="W1017" s="50">
        <v>0</v>
      </c>
      <c r="X1017" s="49">
        <v>9.8157400000000017</v>
      </c>
      <c r="Y1017" s="51">
        <v>27.077393777777779</v>
      </c>
      <c r="Z1017" s="52">
        <v>0</v>
      </c>
      <c r="AA1017" s="52">
        <v>0</v>
      </c>
      <c r="AB1017" s="52">
        <v>0</v>
      </c>
      <c r="AC1017" s="52">
        <v>0</v>
      </c>
      <c r="AD1017" s="52">
        <v>0</v>
      </c>
      <c r="AE1017" s="50">
        <v>0</v>
      </c>
      <c r="AF1017" s="50">
        <v>0</v>
      </c>
      <c r="AG1017" s="50">
        <v>0</v>
      </c>
      <c r="AH1017" s="50">
        <v>8.8759905600000018</v>
      </c>
      <c r="AI1017" s="52">
        <v>5.4636506518518519</v>
      </c>
      <c r="AJ1017" s="49">
        <v>0</v>
      </c>
      <c r="AK1017" s="50">
        <v>17.143864197530863</v>
      </c>
      <c r="AL1017" s="50">
        <v>34.175185185185185</v>
      </c>
      <c r="AM1017" s="50">
        <v>42.35</v>
      </c>
      <c r="AN1017" s="50">
        <v>0</v>
      </c>
      <c r="AO1017" s="50">
        <v>0</v>
      </c>
      <c r="AP1017" s="50">
        <v>0</v>
      </c>
      <c r="AQ1017" s="51">
        <v>0</v>
      </c>
      <c r="AR1017" s="49">
        <v>14.766966</v>
      </c>
      <c r="AS1017" s="50">
        <v>2.7871621621621623</v>
      </c>
      <c r="AT1017" s="50">
        <v>1.85076</v>
      </c>
      <c r="AU1017" s="50">
        <v>4.5066476190476186</v>
      </c>
      <c r="AV1017" s="50">
        <v>126.2914538095238</v>
      </c>
      <c r="AW1017" s="50">
        <v>0</v>
      </c>
      <c r="AX1017" s="50">
        <v>7.3493333333333339</v>
      </c>
      <c r="AY1017" s="50">
        <v>46.567216666666674</v>
      </c>
      <c r="AZ1017" s="51">
        <v>0</v>
      </c>
      <c r="BA1017" s="49">
        <v>0</v>
      </c>
      <c r="BB1017" s="49">
        <v>0</v>
      </c>
      <c r="BC1017" s="50">
        <v>0</v>
      </c>
      <c r="BD1017" s="50">
        <v>0</v>
      </c>
      <c r="BE1017" s="51">
        <v>0</v>
      </c>
      <c r="BF1017" s="38"/>
      <c r="BG1017" s="38"/>
      <c r="BK1017" s="38"/>
      <c r="BL1017" s="38"/>
      <c r="BM1017" s="38"/>
      <c r="BN1017" s="38"/>
      <c r="BO1017" s="38"/>
      <c r="BP1017" s="38"/>
      <c r="BQ1017" s="38"/>
      <c r="BR1017" s="38"/>
      <c r="BS1017" s="38"/>
      <c r="BT1017" s="38"/>
      <c r="BU1017" s="38"/>
      <c r="BY1017" s="38"/>
      <c r="BZ1017" s="38"/>
      <c r="CJ1017" s="38"/>
    </row>
    <row r="1018" spans="2:88" x14ac:dyDescent="0.25">
      <c r="B1018" s="8">
        <v>1016</v>
      </c>
      <c r="C1018" s="9" t="s">
        <v>12627</v>
      </c>
      <c r="D1018" s="9" t="s">
        <v>12683</v>
      </c>
      <c r="E1018" s="49">
        <v>11.882377399999999</v>
      </c>
      <c r="F1018" s="50">
        <v>9.9030288000000013</v>
      </c>
      <c r="G1018" s="50">
        <v>16.56908</v>
      </c>
      <c r="H1018" s="51">
        <v>26.22016</v>
      </c>
      <c r="I1018" s="50">
        <v>0</v>
      </c>
      <c r="J1018" s="50">
        <v>0</v>
      </c>
      <c r="K1018" s="50">
        <v>0</v>
      </c>
      <c r="L1018" s="50">
        <v>0</v>
      </c>
      <c r="M1018" s="49">
        <v>0</v>
      </c>
      <c r="N1018" s="49">
        <v>2.1412299881066668</v>
      </c>
      <c r="O1018" s="49">
        <v>1.7371279999999998</v>
      </c>
      <c r="P1018" s="50">
        <v>0</v>
      </c>
      <c r="Q1018" s="50">
        <v>0</v>
      </c>
      <c r="R1018" s="50">
        <v>0</v>
      </c>
      <c r="S1018" s="51">
        <v>0</v>
      </c>
      <c r="T1018" s="50">
        <v>0</v>
      </c>
      <c r="U1018" s="51">
        <v>16.348733333333335</v>
      </c>
      <c r="V1018" s="51">
        <v>0</v>
      </c>
      <c r="W1018" s="50">
        <v>0</v>
      </c>
      <c r="X1018" s="49">
        <v>9.8157400000000017</v>
      </c>
      <c r="Y1018" s="51">
        <v>27.077393777777779</v>
      </c>
      <c r="Z1018" s="52">
        <v>0</v>
      </c>
      <c r="AA1018" s="52">
        <v>0</v>
      </c>
      <c r="AB1018" s="52">
        <v>0</v>
      </c>
      <c r="AC1018" s="52">
        <v>0</v>
      </c>
      <c r="AD1018" s="52">
        <v>0</v>
      </c>
      <c r="AE1018" s="50">
        <v>0</v>
      </c>
      <c r="AF1018" s="50">
        <v>0</v>
      </c>
      <c r="AG1018" s="50">
        <v>0</v>
      </c>
      <c r="AH1018" s="50">
        <v>8.8759905600000018</v>
      </c>
      <c r="AI1018" s="52">
        <v>5.4636506518518519</v>
      </c>
      <c r="AJ1018" s="49">
        <v>0</v>
      </c>
      <c r="AK1018" s="50">
        <v>20.572637037037037</v>
      </c>
      <c r="AL1018" s="50">
        <v>41.010222222222218</v>
      </c>
      <c r="AM1018" s="50">
        <v>50.820000000000007</v>
      </c>
      <c r="AN1018" s="50">
        <v>0</v>
      </c>
      <c r="AO1018" s="50">
        <v>0</v>
      </c>
      <c r="AP1018" s="50">
        <v>0</v>
      </c>
      <c r="AQ1018" s="51">
        <v>0</v>
      </c>
      <c r="AR1018" s="49">
        <v>14.766966</v>
      </c>
      <c r="AS1018" s="50">
        <v>2.7871621621621623</v>
      </c>
      <c r="AT1018" s="50">
        <v>1.85076</v>
      </c>
      <c r="AU1018" s="50">
        <v>5.6333095238095234</v>
      </c>
      <c r="AV1018" s="50">
        <v>149.32438309523809</v>
      </c>
      <c r="AW1018" s="50">
        <v>0</v>
      </c>
      <c r="AX1018" s="50">
        <v>7.3493333333333339</v>
      </c>
      <c r="AY1018" s="50">
        <v>46.567216666666674</v>
      </c>
      <c r="AZ1018" s="51">
        <v>0</v>
      </c>
      <c r="BA1018" s="49">
        <v>0</v>
      </c>
      <c r="BB1018" s="49">
        <v>0</v>
      </c>
      <c r="BC1018" s="50">
        <v>0</v>
      </c>
      <c r="BD1018" s="50">
        <v>0</v>
      </c>
      <c r="BE1018" s="51">
        <v>0</v>
      </c>
      <c r="BF1018" s="38"/>
      <c r="BG1018" s="38"/>
      <c r="BK1018" s="38"/>
      <c r="BL1018" s="38"/>
      <c r="BM1018" s="38"/>
      <c r="BN1018" s="38"/>
      <c r="BO1018" s="38"/>
      <c r="BP1018" s="38"/>
      <c r="BQ1018" s="38"/>
      <c r="BR1018" s="38"/>
      <c r="BS1018" s="38"/>
      <c r="BT1018" s="38"/>
      <c r="BU1018" s="38"/>
      <c r="BY1018" s="38"/>
      <c r="BZ1018" s="38"/>
      <c r="CJ1018" s="38"/>
    </row>
    <row r="1019" spans="2:88" x14ac:dyDescent="0.25">
      <c r="B1019" s="8">
        <v>1017</v>
      </c>
      <c r="C1019" s="9" t="s">
        <v>12627</v>
      </c>
      <c r="D1019" s="9" t="s">
        <v>12684</v>
      </c>
      <c r="E1019" s="49">
        <v>8.9117830500000004</v>
      </c>
      <c r="F1019" s="50">
        <v>7.427271600000001</v>
      </c>
      <c r="G1019" s="50">
        <v>12.42681</v>
      </c>
      <c r="H1019" s="51">
        <v>19.665120000000002</v>
      </c>
      <c r="I1019" s="50">
        <v>0</v>
      </c>
      <c r="J1019" s="50">
        <v>0</v>
      </c>
      <c r="K1019" s="50">
        <v>0</v>
      </c>
      <c r="L1019" s="50">
        <v>0</v>
      </c>
      <c r="M1019" s="49">
        <v>0</v>
      </c>
      <c r="N1019" s="49">
        <v>2.7070817396444444</v>
      </c>
      <c r="O1019" s="49">
        <v>2.6056919999999995</v>
      </c>
      <c r="P1019" s="50">
        <v>0</v>
      </c>
      <c r="Q1019" s="50">
        <v>0</v>
      </c>
      <c r="R1019" s="50">
        <v>0</v>
      </c>
      <c r="S1019" s="51">
        <v>0</v>
      </c>
      <c r="T1019" s="50">
        <v>0</v>
      </c>
      <c r="U1019" s="51">
        <v>17.482226666666673</v>
      </c>
      <c r="V1019" s="51">
        <v>0</v>
      </c>
      <c r="W1019" s="50">
        <v>0</v>
      </c>
      <c r="X1019" s="49">
        <v>14.723610000000003</v>
      </c>
      <c r="Y1019" s="51">
        <v>40.616090666666665</v>
      </c>
      <c r="Z1019" s="52">
        <v>0</v>
      </c>
      <c r="AA1019" s="52">
        <v>0</v>
      </c>
      <c r="AB1019" s="52">
        <v>0</v>
      </c>
      <c r="AC1019" s="52">
        <v>0</v>
      </c>
      <c r="AD1019" s="52">
        <v>0</v>
      </c>
      <c r="AE1019" s="50">
        <v>0</v>
      </c>
      <c r="AF1019" s="50">
        <v>0</v>
      </c>
      <c r="AG1019" s="50">
        <v>0</v>
      </c>
      <c r="AH1019" s="50">
        <v>13.313985840000004</v>
      </c>
      <c r="AI1019" s="52">
        <v>8.180473837037038</v>
      </c>
      <c r="AJ1019" s="49">
        <v>0</v>
      </c>
      <c r="AK1019" s="50">
        <v>15.429477777777777</v>
      </c>
      <c r="AL1019" s="50">
        <v>30.757666666666665</v>
      </c>
      <c r="AM1019" s="50">
        <v>38.115000000000009</v>
      </c>
      <c r="AN1019" s="50">
        <v>0</v>
      </c>
      <c r="AO1019" s="50">
        <v>0</v>
      </c>
      <c r="AP1019" s="50">
        <v>0</v>
      </c>
      <c r="AQ1019" s="51">
        <v>0</v>
      </c>
      <c r="AR1019" s="49">
        <v>22.150449000000002</v>
      </c>
      <c r="AS1019" s="50">
        <v>2.7871621621621623</v>
      </c>
      <c r="AT1019" s="50">
        <v>2.7761399999999998</v>
      </c>
      <c r="AU1019" s="50">
        <v>5.069978571428571</v>
      </c>
      <c r="AV1019" s="50">
        <v>154.8877867857143</v>
      </c>
      <c r="AW1019" s="50">
        <v>0</v>
      </c>
      <c r="AX1019" s="50">
        <v>11.024000000000001</v>
      </c>
      <c r="AY1019" s="50">
        <v>72.137633333333326</v>
      </c>
      <c r="AZ1019" s="51">
        <v>0</v>
      </c>
      <c r="BA1019" s="49">
        <v>0</v>
      </c>
      <c r="BB1019" s="49">
        <v>0</v>
      </c>
      <c r="BC1019" s="50">
        <v>0</v>
      </c>
      <c r="BD1019" s="50">
        <v>0</v>
      </c>
      <c r="BE1019" s="51">
        <v>0</v>
      </c>
      <c r="BF1019" s="38"/>
      <c r="BG1019" s="38"/>
      <c r="BK1019" s="38"/>
      <c r="BL1019" s="38"/>
      <c r="BM1019" s="38"/>
      <c r="BN1019" s="38"/>
      <c r="BO1019" s="38"/>
      <c r="BP1019" s="38"/>
      <c r="BQ1019" s="38"/>
      <c r="BR1019" s="38"/>
      <c r="BS1019" s="38"/>
      <c r="BT1019" s="38"/>
      <c r="BU1019" s="38"/>
      <c r="BY1019" s="38"/>
      <c r="BZ1019" s="38"/>
      <c r="CJ1019" s="38"/>
    </row>
    <row r="1020" spans="2:88" x14ac:dyDescent="0.25">
      <c r="B1020" s="8">
        <v>1018</v>
      </c>
      <c r="C1020" s="9" t="s">
        <v>12627</v>
      </c>
      <c r="D1020" s="9" t="s">
        <v>12685</v>
      </c>
      <c r="E1020" s="49">
        <v>11.882377399999999</v>
      </c>
      <c r="F1020" s="50">
        <v>9.9030288000000013</v>
      </c>
      <c r="G1020" s="50">
        <v>16.56908</v>
      </c>
      <c r="H1020" s="51">
        <v>26.22016</v>
      </c>
      <c r="I1020" s="50">
        <v>0</v>
      </c>
      <c r="J1020" s="50">
        <v>0</v>
      </c>
      <c r="K1020" s="50">
        <v>0</v>
      </c>
      <c r="L1020" s="50">
        <v>0</v>
      </c>
      <c r="M1020" s="49">
        <v>0</v>
      </c>
      <c r="N1020" s="49">
        <v>2.7070817396444444</v>
      </c>
      <c r="O1020" s="49">
        <v>2.6056919999999995</v>
      </c>
      <c r="P1020" s="50">
        <v>0</v>
      </c>
      <c r="Q1020" s="50">
        <v>0</v>
      </c>
      <c r="R1020" s="50">
        <v>0</v>
      </c>
      <c r="S1020" s="51">
        <v>0</v>
      </c>
      <c r="T1020" s="50">
        <v>0</v>
      </c>
      <c r="U1020" s="51">
        <v>17.482226666666673</v>
      </c>
      <c r="V1020" s="51">
        <v>0</v>
      </c>
      <c r="W1020" s="50">
        <v>0</v>
      </c>
      <c r="X1020" s="49">
        <v>14.723610000000003</v>
      </c>
      <c r="Y1020" s="51">
        <v>40.616090666666665</v>
      </c>
      <c r="Z1020" s="52">
        <v>0</v>
      </c>
      <c r="AA1020" s="52">
        <v>0</v>
      </c>
      <c r="AB1020" s="52">
        <v>0</v>
      </c>
      <c r="AC1020" s="52">
        <v>0</v>
      </c>
      <c r="AD1020" s="52">
        <v>0</v>
      </c>
      <c r="AE1020" s="50">
        <v>0</v>
      </c>
      <c r="AF1020" s="50">
        <v>0</v>
      </c>
      <c r="AG1020" s="50">
        <v>0</v>
      </c>
      <c r="AH1020" s="50">
        <v>13.313985840000004</v>
      </c>
      <c r="AI1020" s="52">
        <v>8.180473837037038</v>
      </c>
      <c r="AJ1020" s="49">
        <v>0</v>
      </c>
      <c r="AK1020" s="50">
        <v>20.572637037037037</v>
      </c>
      <c r="AL1020" s="50">
        <v>41.010222222222218</v>
      </c>
      <c r="AM1020" s="50">
        <v>50.820000000000007</v>
      </c>
      <c r="AN1020" s="50">
        <v>0</v>
      </c>
      <c r="AO1020" s="50">
        <v>0</v>
      </c>
      <c r="AP1020" s="50">
        <v>0</v>
      </c>
      <c r="AQ1020" s="51">
        <v>0</v>
      </c>
      <c r="AR1020" s="49">
        <v>22.150449000000002</v>
      </c>
      <c r="AS1020" s="50">
        <v>2.7871621621621623</v>
      </c>
      <c r="AT1020" s="50">
        <v>2.7761399999999998</v>
      </c>
      <c r="AU1020" s="50">
        <v>6.7599714285714274</v>
      </c>
      <c r="AV1020" s="50">
        <v>189.43718071428572</v>
      </c>
      <c r="AW1020" s="50">
        <v>0</v>
      </c>
      <c r="AX1020" s="50">
        <v>11.024000000000001</v>
      </c>
      <c r="AY1020" s="50">
        <v>72.137633333333326</v>
      </c>
      <c r="AZ1020" s="51">
        <v>0</v>
      </c>
      <c r="BA1020" s="49">
        <v>0</v>
      </c>
      <c r="BB1020" s="49">
        <v>0</v>
      </c>
      <c r="BC1020" s="50">
        <v>0</v>
      </c>
      <c r="BD1020" s="50">
        <v>0</v>
      </c>
      <c r="BE1020" s="51">
        <v>0</v>
      </c>
      <c r="BF1020" s="38"/>
      <c r="BG1020" s="38"/>
      <c r="BK1020" s="38"/>
      <c r="BL1020" s="38"/>
      <c r="BM1020" s="38"/>
      <c r="BN1020" s="38"/>
      <c r="BO1020" s="38"/>
      <c r="BP1020" s="38"/>
      <c r="BQ1020" s="38"/>
      <c r="BR1020" s="38"/>
      <c r="BS1020" s="38"/>
      <c r="BT1020" s="38"/>
      <c r="BU1020" s="38"/>
      <c r="BY1020" s="38"/>
      <c r="BZ1020" s="38"/>
      <c r="CJ1020" s="38"/>
    </row>
    <row r="1021" spans="2:88" x14ac:dyDescent="0.25">
      <c r="B1021" s="8">
        <v>1019</v>
      </c>
      <c r="C1021" s="9" t="s">
        <v>12627</v>
      </c>
      <c r="D1021" s="9" t="s">
        <v>12686</v>
      </c>
      <c r="E1021" s="49">
        <v>14.85297175</v>
      </c>
      <c r="F1021" s="50">
        <v>12.378786000000002</v>
      </c>
      <c r="G1021" s="50">
        <v>20.711349999999999</v>
      </c>
      <c r="H1021" s="51">
        <v>32.775199999999998</v>
      </c>
      <c r="I1021" s="50">
        <v>0</v>
      </c>
      <c r="J1021" s="50">
        <v>0</v>
      </c>
      <c r="K1021" s="50">
        <v>0</v>
      </c>
      <c r="L1021" s="50">
        <v>0</v>
      </c>
      <c r="M1021" s="49">
        <v>0</v>
      </c>
      <c r="N1021" s="49">
        <v>2.7070817396444444</v>
      </c>
      <c r="O1021" s="49">
        <v>2.6056919999999995</v>
      </c>
      <c r="P1021" s="50">
        <v>0</v>
      </c>
      <c r="Q1021" s="50">
        <v>0</v>
      </c>
      <c r="R1021" s="50">
        <v>0</v>
      </c>
      <c r="S1021" s="51">
        <v>0</v>
      </c>
      <c r="T1021" s="50">
        <v>0</v>
      </c>
      <c r="U1021" s="51">
        <v>17.482226666666673</v>
      </c>
      <c r="V1021" s="51">
        <v>0</v>
      </c>
      <c r="W1021" s="50">
        <v>0</v>
      </c>
      <c r="X1021" s="49">
        <v>14.723610000000003</v>
      </c>
      <c r="Y1021" s="51">
        <v>40.616090666666665</v>
      </c>
      <c r="Z1021" s="52">
        <v>0</v>
      </c>
      <c r="AA1021" s="52">
        <v>0</v>
      </c>
      <c r="AB1021" s="52">
        <v>0</v>
      </c>
      <c r="AC1021" s="52">
        <v>0</v>
      </c>
      <c r="AD1021" s="52">
        <v>0</v>
      </c>
      <c r="AE1021" s="50">
        <v>0</v>
      </c>
      <c r="AF1021" s="50">
        <v>0</v>
      </c>
      <c r="AG1021" s="50">
        <v>0</v>
      </c>
      <c r="AH1021" s="50">
        <v>13.313985840000004</v>
      </c>
      <c r="AI1021" s="52">
        <v>8.180473837037038</v>
      </c>
      <c r="AJ1021" s="49">
        <v>0</v>
      </c>
      <c r="AK1021" s="50">
        <v>25.715796296296297</v>
      </c>
      <c r="AL1021" s="50">
        <v>51.262777777777771</v>
      </c>
      <c r="AM1021" s="50">
        <v>63.525000000000006</v>
      </c>
      <c r="AN1021" s="50">
        <v>0</v>
      </c>
      <c r="AO1021" s="50">
        <v>0</v>
      </c>
      <c r="AP1021" s="50">
        <v>0</v>
      </c>
      <c r="AQ1021" s="51">
        <v>0</v>
      </c>
      <c r="AR1021" s="49">
        <v>22.150449000000002</v>
      </c>
      <c r="AS1021" s="50">
        <v>2.7871621621621623</v>
      </c>
      <c r="AT1021" s="50">
        <v>2.7761399999999998</v>
      </c>
      <c r="AU1021" s="50">
        <v>6.7599714285714274</v>
      </c>
      <c r="AV1021" s="50">
        <v>189.43718071428572</v>
      </c>
      <c r="AW1021" s="50">
        <v>0</v>
      </c>
      <c r="AX1021" s="50">
        <v>11.024000000000001</v>
      </c>
      <c r="AY1021" s="50">
        <v>72.137633333333326</v>
      </c>
      <c r="AZ1021" s="51">
        <v>0</v>
      </c>
      <c r="BA1021" s="49">
        <v>0</v>
      </c>
      <c r="BB1021" s="49">
        <v>0</v>
      </c>
      <c r="BC1021" s="50">
        <v>0</v>
      </c>
      <c r="BD1021" s="50">
        <v>0</v>
      </c>
      <c r="BE1021" s="51">
        <v>0</v>
      </c>
      <c r="BF1021" s="38"/>
      <c r="BG1021" s="38"/>
      <c r="BK1021" s="38"/>
      <c r="BL1021" s="38"/>
      <c r="BM1021" s="38"/>
      <c r="BN1021" s="38"/>
      <c r="BO1021" s="38"/>
      <c r="BP1021" s="38"/>
      <c r="BQ1021" s="38"/>
      <c r="BR1021" s="38"/>
      <c r="BS1021" s="38"/>
      <c r="BT1021" s="38"/>
      <c r="BU1021" s="38"/>
      <c r="BY1021" s="38"/>
      <c r="BZ1021" s="38"/>
      <c r="CJ1021" s="38"/>
    </row>
    <row r="1022" spans="2:88" x14ac:dyDescent="0.25">
      <c r="B1022" s="8">
        <v>1020</v>
      </c>
      <c r="C1022" s="9" t="s">
        <v>12627</v>
      </c>
      <c r="D1022" s="9" t="s">
        <v>12687</v>
      </c>
      <c r="E1022" s="49">
        <v>17.823566100000001</v>
      </c>
      <c r="F1022" s="50">
        <v>14.854543200000002</v>
      </c>
      <c r="G1022" s="50">
        <v>24.853619999999999</v>
      </c>
      <c r="H1022" s="51">
        <v>39.330240000000003</v>
      </c>
      <c r="I1022" s="50">
        <v>0</v>
      </c>
      <c r="J1022" s="50">
        <v>0</v>
      </c>
      <c r="K1022" s="50">
        <v>0</v>
      </c>
      <c r="L1022" s="50">
        <v>0</v>
      </c>
      <c r="M1022" s="49">
        <v>0</v>
      </c>
      <c r="N1022" s="49">
        <v>2.7070817396444444</v>
      </c>
      <c r="O1022" s="49">
        <v>2.6056919999999995</v>
      </c>
      <c r="P1022" s="50">
        <v>0</v>
      </c>
      <c r="Q1022" s="50">
        <v>0</v>
      </c>
      <c r="R1022" s="50">
        <v>0</v>
      </c>
      <c r="S1022" s="51">
        <v>0</v>
      </c>
      <c r="T1022" s="50">
        <v>0</v>
      </c>
      <c r="U1022" s="51">
        <v>17.482226666666673</v>
      </c>
      <c r="V1022" s="51">
        <v>0</v>
      </c>
      <c r="W1022" s="50">
        <v>0</v>
      </c>
      <c r="X1022" s="49">
        <v>14.723610000000003</v>
      </c>
      <c r="Y1022" s="51">
        <v>40.616090666666665</v>
      </c>
      <c r="Z1022" s="52">
        <v>0</v>
      </c>
      <c r="AA1022" s="52">
        <v>0</v>
      </c>
      <c r="AB1022" s="52">
        <v>0</v>
      </c>
      <c r="AC1022" s="52">
        <v>0</v>
      </c>
      <c r="AD1022" s="52">
        <v>0</v>
      </c>
      <c r="AE1022" s="50">
        <v>0</v>
      </c>
      <c r="AF1022" s="50">
        <v>0</v>
      </c>
      <c r="AG1022" s="50">
        <v>0</v>
      </c>
      <c r="AH1022" s="50">
        <v>13.313985840000004</v>
      </c>
      <c r="AI1022" s="52">
        <v>8.180473837037038</v>
      </c>
      <c r="AJ1022" s="49">
        <v>0</v>
      </c>
      <c r="AK1022" s="50">
        <v>30.858955555555553</v>
      </c>
      <c r="AL1022" s="50">
        <v>61.515333333333331</v>
      </c>
      <c r="AM1022" s="50">
        <v>76.230000000000018</v>
      </c>
      <c r="AN1022" s="50">
        <v>0</v>
      </c>
      <c r="AO1022" s="50">
        <v>0</v>
      </c>
      <c r="AP1022" s="50">
        <v>0</v>
      </c>
      <c r="AQ1022" s="51">
        <v>0</v>
      </c>
      <c r="AR1022" s="49">
        <v>22.150449000000002</v>
      </c>
      <c r="AS1022" s="50">
        <v>2.7871621621621623</v>
      </c>
      <c r="AT1022" s="50">
        <v>2.7761399999999998</v>
      </c>
      <c r="AU1022" s="50">
        <v>8.4499642857142856</v>
      </c>
      <c r="AV1022" s="50">
        <v>223.98657464285714</v>
      </c>
      <c r="AW1022" s="50">
        <v>0</v>
      </c>
      <c r="AX1022" s="50">
        <v>11.024000000000001</v>
      </c>
      <c r="AY1022" s="50">
        <v>72.137633333333326</v>
      </c>
      <c r="AZ1022" s="51">
        <v>0</v>
      </c>
      <c r="BA1022" s="49">
        <v>0</v>
      </c>
      <c r="BB1022" s="49">
        <v>0</v>
      </c>
      <c r="BC1022" s="50">
        <v>0</v>
      </c>
      <c r="BD1022" s="50">
        <v>0</v>
      </c>
      <c r="BE1022" s="51">
        <v>0</v>
      </c>
      <c r="BF1022" s="38"/>
      <c r="BG1022" s="38"/>
      <c r="BK1022" s="38"/>
      <c r="BL1022" s="38"/>
      <c r="BM1022" s="38"/>
      <c r="BN1022" s="38"/>
      <c r="BO1022" s="38"/>
      <c r="BP1022" s="38"/>
      <c r="BQ1022" s="38"/>
      <c r="BR1022" s="38"/>
      <c r="BS1022" s="38"/>
      <c r="BT1022" s="38"/>
      <c r="BU1022" s="38"/>
      <c r="BY1022" s="38"/>
      <c r="BZ1022" s="38"/>
      <c r="CJ1022" s="38"/>
    </row>
    <row r="1023" spans="2:88" x14ac:dyDescent="0.25">
      <c r="B1023" s="8">
        <v>1021</v>
      </c>
      <c r="C1023" s="9" t="s">
        <v>12627</v>
      </c>
      <c r="D1023" s="9" t="s">
        <v>12688</v>
      </c>
      <c r="E1023" s="49">
        <v>2.9705943499999998</v>
      </c>
      <c r="F1023" s="50">
        <v>2.4757572000000003</v>
      </c>
      <c r="G1023" s="50">
        <v>8.2845399999999998</v>
      </c>
      <c r="H1023" s="51">
        <v>6.55504</v>
      </c>
      <c r="I1023" s="50">
        <v>0</v>
      </c>
      <c r="J1023" s="50">
        <v>0</v>
      </c>
      <c r="K1023" s="50">
        <v>0</v>
      </c>
      <c r="L1023" s="50">
        <v>0</v>
      </c>
      <c r="M1023" s="49">
        <v>0</v>
      </c>
      <c r="N1023" s="49">
        <v>1.6793607249066667</v>
      </c>
      <c r="O1023" s="49">
        <v>0.86856399999999989</v>
      </c>
      <c r="P1023" s="50">
        <v>0</v>
      </c>
      <c r="Q1023" s="50">
        <v>0</v>
      </c>
      <c r="R1023" s="50">
        <v>0</v>
      </c>
      <c r="S1023" s="51">
        <v>0</v>
      </c>
      <c r="T1023" s="50">
        <v>0</v>
      </c>
      <c r="U1023" s="51">
        <v>6.4889666666666672</v>
      </c>
      <c r="V1023" s="51">
        <v>0</v>
      </c>
      <c r="W1023" s="50">
        <v>0</v>
      </c>
      <c r="X1023" s="49">
        <v>4.9078700000000008</v>
      </c>
      <c r="Y1023" s="51">
        <v>13.538696888888889</v>
      </c>
      <c r="Z1023" s="52">
        <v>0</v>
      </c>
      <c r="AA1023" s="52">
        <v>0</v>
      </c>
      <c r="AB1023" s="52">
        <v>0</v>
      </c>
      <c r="AC1023" s="52">
        <v>0</v>
      </c>
      <c r="AD1023" s="52">
        <v>0</v>
      </c>
      <c r="AE1023" s="50">
        <v>0</v>
      </c>
      <c r="AF1023" s="50">
        <v>0</v>
      </c>
      <c r="AG1023" s="50">
        <v>0</v>
      </c>
      <c r="AH1023" s="50">
        <v>4.4379952800000009</v>
      </c>
      <c r="AI1023" s="52">
        <v>2.7468274666666663</v>
      </c>
      <c r="AJ1023" s="49">
        <v>0</v>
      </c>
      <c r="AK1023" s="50">
        <v>5.1431592592592592</v>
      </c>
      <c r="AL1023" s="50">
        <v>10.252555555555555</v>
      </c>
      <c r="AM1023" s="50">
        <v>0</v>
      </c>
      <c r="AN1023" s="50">
        <v>13.00461</v>
      </c>
      <c r="AO1023" s="50">
        <v>6.9069767441860463</v>
      </c>
      <c r="AP1023" s="50">
        <v>8.7079000000000004</v>
      </c>
      <c r="AQ1023" s="51">
        <v>8.3050999999999995</v>
      </c>
      <c r="AR1023" s="49">
        <v>7.383483</v>
      </c>
      <c r="AS1023" s="50">
        <v>2.7871621621621623</v>
      </c>
      <c r="AT1023" s="50">
        <v>0.92537999999999998</v>
      </c>
      <c r="AU1023" s="50">
        <v>1.6899928571428569</v>
      </c>
      <c r="AV1023" s="50">
        <v>51.629262261904756</v>
      </c>
      <c r="AW1023" s="50">
        <v>0</v>
      </c>
      <c r="AX1023" s="50">
        <v>3.674666666666667</v>
      </c>
      <c r="AY1023" s="50">
        <v>18.113280000000007</v>
      </c>
      <c r="AZ1023" s="51">
        <v>0</v>
      </c>
      <c r="BA1023" s="49">
        <v>0</v>
      </c>
      <c r="BB1023" s="49">
        <v>0</v>
      </c>
      <c r="BC1023" s="50">
        <v>0</v>
      </c>
      <c r="BD1023" s="50">
        <v>0</v>
      </c>
      <c r="BE1023" s="51">
        <v>0</v>
      </c>
      <c r="BF1023" s="38"/>
      <c r="BG1023" s="38"/>
      <c r="BK1023" s="38"/>
      <c r="BL1023" s="38"/>
      <c r="BM1023" s="38"/>
      <c r="BN1023" s="38"/>
      <c r="BO1023" s="38"/>
      <c r="BP1023" s="38"/>
      <c r="BQ1023" s="38"/>
      <c r="BR1023" s="38"/>
      <c r="BS1023" s="38"/>
      <c r="BT1023" s="38"/>
      <c r="BU1023" s="38"/>
      <c r="BY1023" s="38"/>
      <c r="BZ1023" s="38"/>
      <c r="CJ1023" s="38"/>
    </row>
    <row r="1024" spans="2:88" x14ac:dyDescent="0.25">
      <c r="B1024" s="8">
        <v>1022</v>
      </c>
      <c r="C1024" s="9" t="s">
        <v>12627</v>
      </c>
      <c r="D1024" s="9" t="s">
        <v>12689</v>
      </c>
      <c r="E1024" s="49">
        <v>3.9607924666666667</v>
      </c>
      <c r="F1024" s="50">
        <v>3.3010096000000004</v>
      </c>
      <c r="G1024" s="50">
        <v>11.046053333333333</v>
      </c>
      <c r="H1024" s="51">
        <v>8.7400533333333339</v>
      </c>
      <c r="I1024" s="50">
        <v>0</v>
      </c>
      <c r="J1024" s="50">
        <v>0</v>
      </c>
      <c r="K1024" s="50">
        <v>0</v>
      </c>
      <c r="L1024" s="50">
        <v>0</v>
      </c>
      <c r="M1024" s="49">
        <v>0</v>
      </c>
      <c r="N1024" s="49">
        <v>1.6793607249066667</v>
      </c>
      <c r="O1024" s="49">
        <v>0.86856399999999989</v>
      </c>
      <c r="P1024" s="50">
        <v>0</v>
      </c>
      <c r="Q1024" s="50">
        <v>0</v>
      </c>
      <c r="R1024" s="50">
        <v>0</v>
      </c>
      <c r="S1024" s="51">
        <v>0</v>
      </c>
      <c r="T1024" s="50">
        <v>0</v>
      </c>
      <c r="U1024" s="51">
        <v>6.4889666666666672</v>
      </c>
      <c r="V1024" s="51">
        <v>0</v>
      </c>
      <c r="W1024" s="50">
        <v>0</v>
      </c>
      <c r="X1024" s="49">
        <v>4.9078700000000008</v>
      </c>
      <c r="Y1024" s="51">
        <v>13.538696888888889</v>
      </c>
      <c r="Z1024" s="52">
        <v>0</v>
      </c>
      <c r="AA1024" s="52">
        <v>0</v>
      </c>
      <c r="AB1024" s="52">
        <v>0</v>
      </c>
      <c r="AC1024" s="52">
        <v>0</v>
      </c>
      <c r="AD1024" s="52">
        <v>0</v>
      </c>
      <c r="AE1024" s="50">
        <v>0</v>
      </c>
      <c r="AF1024" s="50">
        <v>0</v>
      </c>
      <c r="AG1024" s="50">
        <v>0</v>
      </c>
      <c r="AH1024" s="50">
        <v>4.4379952800000009</v>
      </c>
      <c r="AI1024" s="52">
        <v>2.7468274666666663</v>
      </c>
      <c r="AJ1024" s="49">
        <v>0</v>
      </c>
      <c r="AK1024" s="50">
        <v>6.8575456790123459</v>
      </c>
      <c r="AL1024" s="50">
        <v>13.670074074074073</v>
      </c>
      <c r="AM1024" s="50">
        <v>0</v>
      </c>
      <c r="AN1024" s="50">
        <v>17.339479999999998</v>
      </c>
      <c r="AO1024" s="50">
        <v>9.2093023255813957</v>
      </c>
      <c r="AP1024" s="50">
        <v>11.610533333333334</v>
      </c>
      <c r="AQ1024" s="51">
        <v>11.073466666666667</v>
      </c>
      <c r="AR1024" s="49">
        <v>7.383483</v>
      </c>
      <c r="AS1024" s="50">
        <v>2.7871621621621623</v>
      </c>
      <c r="AT1024" s="50">
        <v>0.92537999999999998</v>
      </c>
      <c r="AU1024" s="50">
        <v>2.2533238095238093</v>
      </c>
      <c r="AV1024" s="50">
        <v>63.145726904761901</v>
      </c>
      <c r="AW1024" s="50">
        <v>0</v>
      </c>
      <c r="AX1024" s="50">
        <v>3.674666666666667</v>
      </c>
      <c r="AY1024" s="50">
        <v>18.113280000000007</v>
      </c>
      <c r="AZ1024" s="51">
        <v>0</v>
      </c>
      <c r="BA1024" s="49">
        <v>0</v>
      </c>
      <c r="BB1024" s="49">
        <v>0</v>
      </c>
      <c r="BC1024" s="50">
        <v>0</v>
      </c>
      <c r="BD1024" s="50">
        <v>0</v>
      </c>
      <c r="BE1024" s="51">
        <v>0</v>
      </c>
      <c r="BF1024" s="38"/>
      <c r="BG1024" s="38"/>
      <c r="BK1024" s="38"/>
      <c r="BL1024" s="38"/>
      <c r="BM1024" s="38"/>
      <c r="BN1024" s="38"/>
      <c r="BO1024" s="38"/>
      <c r="BP1024" s="38"/>
      <c r="BQ1024" s="38"/>
      <c r="BR1024" s="38"/>
      <c r="BS1024" s="38"/>
      <c r="BT1024" s="38"/>
      <c r="BU1024" s="38"/>
      <c r="BY1024" s="38"/>
      <c r="BZ1024" s="38"/>
      <c r="CJ1024" s="38"/>
    </row>
    <row r="1025" spans="2:88" x14ac:dyDescent="0.25">
      <c r="B1025" s="8">
        <v>1023</v>
      </c>
      <c r="C1025" s="9" t="s">
        <v>12627</v>
      </c>
      <c r="D1025" s="9" t="s">
        <v>12690</v>
      </c>
      <c r="E1025" s="49">
        <v>4.9509905833333336</v>
      </c>
      <c r="F1025" s="50">
        <v>4.1262620000000005</v>
      </c>
      <c r="G1025" s="50">
        <v>13.807566666666666</v>
      </c>
      <c r="H1025" s="51">
        <v>10.925066666666668</v>
      </c>
      <c r="I1025" s="50">
        <v>0</v>
      </c>
      <c r="J1025" s="50">
        <v>0</v>
      </c>
      <c r="K1025" s="50">
        <v>0</v>
      </c>
      <c r="L1025" s="50">
        <v>0</v>
      </c>
      <c r="M1025" s="49">
        <v>0</v>
      </c>
      <c r="N1025" s="49">
        <v>1.6793607249066667</v>
      </c>
      <c r="O1025" s="49">
        <v>0.86856399999999989</v>
      </c>
      <c r="P1025" s="50">
        <v>0</v>
      </c>
      <c r="Q1025" s="50">
        <v>0</v>
      </c>
      <c r="R1025" s="50">
        <v>0</v>
      </c>
      <c r="S1025" s="51">
        <v>0</v>
      </c>
      <c r="T1025" s="50">
        <v>0</v>
      </c>
      <c r="U1025" s="51">
        <v>6.4889666666666672</v>
      </c>
      <c r="V1025" s="51">
        <v>0</v>
      </c>
      <c r="W1025" s="50">
        <v>0</v>
      </c>
      <c r="X1025" s="49">
        <v>4.9078700000000008</v>
      </c>
      <c r="Y1025" s="51">
        <v>13.538696888888889</v>
      </c>
      <c r="Z1025" s="52">
        <v>0</v>
      </c>
      <c r="AA1025" s="52">
        <v>0</v>
      </c>
      <c r="AB1025" s="52">
        <v>0</v>
      </c>
      <c r="AC1025" s="52">
        <v>0</v>
      </c>
      <c r="AD1025" s="52">
        <v>0</v>
      </c>
      <c r="AE1025" s="50">
        <v>0</v>
      </c>
      <c r="AF1025" s="50">
        <v>0</v>
      </c>
      <c r="AG1025" s="50">
        <v>0</v>
      </c>
      <c r="AH1025" s="50">
        <v>4.4379952800000009</v>
      </c>
      <c r="AI1025" s="52">
        <v>2.7468274666666663</v>
      </c>
      <c r="AJ1025" s="49">
        <v>0</v>
      </c>
      <c r="AK1025" s="50">
        <v>8.5719320987654317</v>
      </c>
      <c r="AL1025" s="50">
        <v>17.087592592592593</v>
      </c>
      <c r="AM1025" s="50">
        <v>0</v>
      </c>
      <c r="AN1025" s="50">
        <v>21.674349999999997</v>
      </c>
      <c r="AO1025" s="50">
        <v>11.511627906976745</v>
      </c>
      <c r="AP1025" s="50">
        <v>14.513166666666669</v>
      </c>
      <c r="AQ1025" s="51">
        <v>13.841833333333334</v>
      </c>
      <c r="AR1025" s="49">
        <v>7.383483</v>
      </c>
      <c r="AS1025" s="50">
        <v>2.7871621621621623</v>
      </c>
      <c r="AT1025" s="50">
        <v>0.92537999999999998</v>
      </c>
      <c r="AU1025" s="50">
        <v>2.2533238095238093</v>
      </c>
      <c r="AV1025" s="50">
        <v>63.145726904761901</v>
      </c>
      <c r="AW1025" s="50">
        <v>0</v>
      </c>
      <c r="AX1025" s="50">
        <v>3.674666666666667</v>
      </c>
      <c r="AY1025" s="50">
        <v>18.113280000000007</v>
      </c>
      <c r="AZ1025" s="51">
        <v>0</v>
      </c>
      <c r="BA1025" s="49">
        <v>0</v>
      </c>
      <c r="BB1025" s="49">
        <v>0</v>
      </c>
      <c r="BC1025" s="50">
        <v>0</v>
      </c>
      <c r="BD1025" s="50">
        <v>0</v>
      </c>
      <c r="BE1025" s="51">
        <v>0</v>
      </c>
      <c r="BF1025" s="38"/>
      <c r="BG1025" s="38"/>
      <c r="BK1025" s="38"/>
      <c r="BL1025" s="38"/>
      <c r="BM1025" s="38"/>
      <c r="BN1025" s="38"/>
      <c r="BO1025" s="38"/>
      <c r="BP1025" s="38"/>
      <c r="BQ1025" s="38"/>
      <c r="BR1025" s="38"/>
      <c r="BS1025" s="38"/>
      <c r="BT1025" s="38"/>
      <c r="BU1025" s="38"/>
      <c r="BY1025" s="38"/>
      <c r="BZ1025" s="38"/>
      <c r="CJ1025" s="38"/>
    </row>
    <row r="1026" spans="2:88" x14ac:dyDescent="0.25">
      <c r="B1026" s="8">
        <v>1024</v>
      </c>
      <c r="C1026" s="9" t="s">
        <v>12627</v>
      </c>
      <c r="D1026" s="9" t="s">
        <v>12691</v>
      </c>
      <c r="E1026" s="49">
        <v>5.9411886999999997</v>
      </c>
      <c r="F1026" s="50">
        <v>4.9515144000000006</v>
      </c>
      <c r="G1026" s="50">
        <v>16.56908</v>
      </c>
      <c r="H1026" s="51">
        <v>13.11008</v>
      </c>
      <c r="I1026" s="50">
        <v>0</v>
      </c>
      <c r="J1026" s="50">
        <v>0</v>
      </c>
      <c r="K1026" s="50">
        <v>0</v>
      </c>
      <c r="L1026" s="50">
        <v>0</v>
      </c>
      <c r="M1026" s="49">
        <v>0</v>
      </c>
      <c r="N1026" s="49">
        <v>1.6793607249066667</v>
      </c>
      <c r="O1026" s="49">
        <v>0.86856399999999989</v>
      </c>
      <c r="P1026" s="50">
        <v>0</v>
      </c>
      <c r="Q1026" s="50">
        <v>0</v>
      </c>
      <c r="R1026" s="50">
        <v>0</v>
      </c>
      <c r="S1026" s="51">
        <v>0</v>
      </c>
      <c r="T1026" s="50">
        <v>0</v>
      </c>
      <c r="U1026" s="51">
        <v>6.4889666666666672</v>
      </c>
      <c r="V1026" s="51">
        <v>0</v>
      </c>
      <c r="W1026" s="50">
        <v>0</v>
      </c>
      <c r="X1026" s="49">
        <v>4.9078700000000008</v>
      </c>
      <c r="Y1026" s="51">
        <v>13.538696888888889</v>
      </c>
      <c r="Z1026" s="52">
        <v>0</v>
      </c>
      <c r="AA1026" s="52">
        <v>0</v>
      </c>
      <c r="AB1026" s="52">
        <v>0</v>
      </c>
      <c r="AC1026" s="52">
        <v>0</v>
      </c>
      <c r="AD1026" s="52">
        <v>0</v>
      </c>
      <c r="AE1026" s="50">
        <v>0</v>
      </c>
      <c r="AF1026" s="50">
        <v>0</v>
      </c>
      <c r="AG1026" s="50">
        <v>0</v>
      </c>
      <c r="AH1026" s="50">
        <v>4.4379952800000009</v>
      </c>
      <c r="AI1026" s="52">
        <v>2.7468274666666663</v>
      </c>
      <c r="AJ1026" s="49">
        <v>0</v>
      </c>
      <c r="AK1026" s="50">
        <v>10.286318518518518</v>
      </c>
      <c r="AL1026" s="50">
        <v>20.505111111111109</v>
      </c>
      <c r="AM1026" s="50">
        <v>0</v>
      </c>
      <c r="AN1026" s="50">
        <v>26.009219999999999</v>
      </c>
      <c r="AO1026" s="50">
        <v>13.813953488372093</v>
      </c>
      <c r="AP1026" s="50">
        <v>17.415800000000001</v>
      </c>
      <c r="AQ1026" s="51">
        <v>16.610199999999999</v>
      </c>
      <c r="AR1026" s="49">
        <v>7.383483</v>
      </c>
      <c r="AS1026" s="50">
        <v>2.7871621621621623</v>
      </c>
      <c r="AT1026" s="50">
        <v>0.92537999999999998</v>
      </c>
      <c r="AU1026" s="50">
        <v>2.8166547619047617</v>
      </c>
      <c r="AV1026" s="50">
        <v>74.662191547619045</v>
      </c>
      <c r="AW1026" s="50">
        <v>0</v>
      </c>
      <c r="AX1026" s="50">
        <v>3.674666666666667</v>
      </c>
      <c r="AY1026" s="50">
        <v>18.113280000000007</v>
      </c>
      <c r="AZ1026" s="51">
        <v>0</v>
      </c>
      <c r="BA1026" s="49">
        <v>0</v>
      </c>
      <c r="BB1026" s="49">
        <v>0</v>
      </c>
      <c r="BC1026" s="50">
        <v>0</v>
      </c>
      <c r="BD1026" s="50">
        <v>0</v>
      </c>
      <c r="BE1026" s="51">
        <v>0</v>
      </c>
      <c r="BF1026" s="38"/>
      <c r="BG1026" s="38"/>
      <c r="BK1026" s="38"/>
      <c r="BL1026" s="38"/>
      <c r="BM1026" s="38"/>
      <c r="BN1026" s="38"/>
      <c r="BO1026" s="38"/>
      <c r="BP1026" s="38"/>
      <c r="BQ1026" s="38"/>
      <c r="BR1026" s="38"/>
      <c r="BS1026" s="38"/>
      <c r="BT1026" s="38"/>
      <c r="BU1026" s="38"/>
      <c r="BY1026" s="38"/>
      <c r="BZ1026" s="38"/>
      <c r="CJ1026" s="38"/>
    </row>
    <row r="1027" spans="2:88" x14ac:dyDescent="0.25">
      <c r="B1027" s="8">
        <v>1025</v>
      </c>
      <c r="C1027" s="9" t="s">
        <v>12627</v>
      </c>
      <c r="D1027" s="9" t="s">
        <v>12692</v>
      </c>
      <c r="E1027" s="49">
        <v>5.9411886999999997</v>
      </c>
      <c r="F1027" s="50">
        <v>4.9515144000000006</v>
      </c>
      <c r="G1027" s="50">
        <v>16.56908</v>
      </c>
      <c r="H1027" s="51">
        <v>13.11008</v>
      </c>
      <c r="I1027" s="50">
        <v>0</v>
      </c>
      <c r="J1027" s="50">
        <v>0</v>
      </c>
      <c r="K1027" s="50">
        <v>0</v>
      </c>
      <c r="L1027" s="50">
        <v>0</v>
      </c>
      <c r="M1027" s="49">
        <v>0</v>
      </c>
      <c r="N1027" s="49">
        <v>2.1412299881066668</v>
      </c>
      <c r="O1027" s="49">
        <v>1.7371279999999998</v>
      </c>
      <c r="P1027" s="50">
        <v>0</v>
      </c>
      <c r="Q1027" s="50">
        <v>0</v>
      </c>
      <c r="R1027" s="50">
        <v>0</v>
      </c>
      <c r="S1027" s="51">
        <v>0</v>
      </c>
      <c r="T1027" s="50">
        <v>0</v>
      </c>
      <c r="U1027" s="51">
        <v>16.348733333333335</v>
      </c>
      <c r="V1027" s="51">
        <v>0</v>
      </c>
      <c r="W1027" s="50">
        <v>0</v>
      </c>
      <c r="X1027" s="49">
        <v>9.8157400000000017</v>
      </c>
      <c r="Y1027" s="51">
        <v>27.077393777777779</v>
      </c>
      <c r="Z1027" s="52">
        <v>0</v>
      </c>
      <c r="AA1027" s="52">
        <v>0</v>
      </c>
      <c r="AB1027" s="52">
        <v>0</v>
      </c>
      <c r="AC1027" s="52">
        <v>0</v>
      </c>
      <c r="AD1027" s="52">
        <v>0</v>
      </c>
      <c r="AE1027" s="50">
        <v>0</v>
      </c>
      <c r="AF1027" s="50">
        <v>0</v>
      </c>
      <c r="AG1027" s="50">
        <v>0</v>
      </c>
      <c r="AH1027" s="50">
        <v>8.8759905600000018</v>
      </c>
      <c r="AI1027" s="52">
        <v>5.4636506518518519</v>
      </c>
      <c r="AJ1027" s="49">
        <v>0</v>
      </c>
      <c r="AK1027" s="50">
        <v>10.286318518518518</v>
      </c>
      <c r="AL1027" s="50">
        <v>20.505111111111109</v>
      </c>
      <c r="AM1027" s="50">
        <v>0</v>
      </c>
      <c r="AN1027" s="50">
        <v>26.009219999999999</v>
      </c>
      <c r="AO1027" s="50">
        <v>13.813953488372093</v>
      </c>
      <c r="AP1027" s="50">
        <v>17.415800000000001</v>
      </c>
      <c r="AQ1027" s="51">
        <v>16.610199999999999</v>
      </c>
      <c r="AR1027" s="49">
        <v>14.766966</v>
      </c>
      <c r="AS1027" s="50">
        <v>2.7871621621621623</v>
      </c>
      <c r="AT1027" s="50">
        <v>1.85076</v>
      </c>
      <c r="AU1027" s="50">
        <v>3.3799857142857137</v>
      </c>
      <c r="AV1027" s="50">
        <v>103.25852452380951</v>
      </c>
      <c r="AW1027" s="50">
        <v>0</v>
      </c>
      <c r="AX1027" s="50">
        <v>7.3493333333333339</v>
      </c>
      <c r="AY1027" s="50">
        <v>46.567216666666674</v>
      </c>
      <c r="AZ1027" s="51">
        <v>0</v>
      </c>
      <c r="BA1027" s="49">
        <v>0</v>
      </c>
      <c r="BB1027" s="49">
        <v>0</v>
      </c>
      <c r="BC1027" s="50">
        <v>0</v>
      </c>
      <c r="BD1027" s="50">
        <v>0</v>
      </c>
      <c r="BE1027" s="51">
        <v>0</v>
      </c>
      <c r="BF1027" s="38"/>
      <c r="BG1027" s="38"/>
      <c r="BK1027" s="38"/>
      <c r="BL1027" s="38"/>
      <c r="BM1027" s="38"/>
      <c r="BN1027" s="38"/>
      <c r="BO1027" s="38"/>
      <c r="BP1027" s="38"/>
      <c r="BQ1027" s="38"/>
      <c r="BR1027" s="38"/>
      <c r="BS1027" s="38"/>
      <c r="BT1027" s="38"/>
      <c r="BU1027" s="38"/>
      <c r="BY1027" s="38"/>
      <c r="BZ1027" s="38"/>
      <c r="CJ1027" s="38"/>
    </row>
    <row r="1028" spans="2:88" x14ac:dyDescent="0.25">
      <c r="B1028" s="8">
        <v>1026</v>
      </c>
      <c r="C1028" s="9" t="s">
        <v>12627</v>
      </c>
      <c r="D1028" s="9" t="s">
        <v>12693</v>
      </c>
      <c r="E1028" s="49">
        <v>7.9215849333333335</v>
      </c>
      <c r="F1028" s="50">
        <v>6.6020192000000009</v>
      </c>
      <c r="G1028" s="50">
        <v>22.092106666666666</v>
      </c>
      <c r="H1028" s="51">
        <v>17.480106666666668</v>
      </c>
      <c r="I1028" s="50">
        <v>0</v>
      </c>
      <c r="J1028" s="50">
        <v>0</v>
      </c>
      <c r="K1028" s="50">
        <v>0</v>
      </c>
      <c r="L1028" s="50">
        <v>0</v>
      </c>
      <c r="M1028" s="49">
        <v>0</v>
      </c>
      <c r="N1028" s="49">
        <v>2.1412299881066668</v>
      </c>
      <c r="O1028" s="49">
        <v>1.7371279999999998</v>
      </c>
      <c r="P1028" s="50">
        <v>0</v>
      </c>
      <c r="Q1028" s="50">
        <v>0</v>
      </c>
      <c r="R1028" s="50">
        <v>0</v>
      </c>
      <c r="S1028" s="51">
        <v>0</v>
      </c>
      <c r="T1028" s="50">
        <v>0</v>
      </c>
      <c r="U1028" s="51">
        <v>16.348733333333335</v>
      </c>
      <c r="V1028" s="51">
        <v>0</v>
      </c>
      <c r="W1028" s="50">
        <v>0</v>
      </c>
      <c r="X1028" s="49">
        <v>9.8157400000000017</v>
      </c>
      <c r="Y1028" s="51">
        <v>27.077393777777779</v>
      </c>
      <c r="Z1028" s="52">
        <v>0</v>
      </c>
      <c r="AA1028" s="52">
        <v>0</v>
      </c>
      <c r="AB1028" s="52">
        <v>0</v>
      </c>
      <c r="AC1028" s="52">
        <v>0</v>
      </c>
      <c r="AD1028" s="52">
        <v>0</v>
      </c>
      <c r="AE1028" s="50">
        <v>0</v>
      </c>
      <c r="AF1028" s="50">
        <v>0</v>
      </c>
      <c r="AG1028" s="50">
        <v>0</v>
      </c>
      <c r="AH1028" s="50">
        <v>8.8759905600000018</v>
      </c>
      <c r="AI1028" s="52">
        <v>5.4636506518518519</v>
      </c>
      <c r="AJ1028" s="49">
        <v>0</v>
      </c>
      <c r="AK1028" s="50">
        <v>13.715091358024692</v>
      </c>
      <c r="AL1028" s="50">
        <v>27.340148148148145</v>
      </c>
      <c r="AM1028" s="50">
        <v>0</v>
      </c>
      <c r="AN1028" s="50">
        <v>34.678959999999996</v>
      </c>
      <c r="AO1028" s="50">
        <v>18.418604651162791</v>
      </c>
      <c r="AP1028" s="50">
        <v>23.221066666666669</v>
      </c>
      <c r="AQ1028" s="51">
        <v>22.146933333333333</v>
      </c>
      <c r="AR1028" s="49">
        <v>14.766966</v>
      </c>
      <c r="AS1028" s="50">
        <v>2.7871621621621623</v>
      </c>
      <c r="AT1028" s="50">
        <v>1.85076</v>
      </c>
      <c r="AU1028" s="50">
        <v>4.5066476190476186</v>
      </c>
      <c r="AV1028" s="50">
        <v>126.2914538095238</v>
      </c>
      <c r="AW1028" s="50">
        <v>0</v>
      </c>
      <c r="AX1028" s="50">
        <v>7.3493333333333339</v>
      </c>
      <c r="AY1028" s="50">
        <v>46.567216666666674</v>
      </c>
      <c r="AZ1028" s="51">
        <v>0</v>
      </c>
      <c r="BA1028" s="49">
        <v>0</v>
      </c>
      <c r="BB1028" s="49">
        <v>0</v>
      </c>
      <c r="BC1028" s="50">
        <v>0</v>
      </c>
      <c r="BD1028" s="50">
        <v>0</v>
      </c>
      <c r="BE1028" s="51">
        <v>0</v>
      </c>
      <c r="BF1028" s="38"/>
      <c r="BG1028" s="38"/>
      <c r="BK1028" s="38"/>
      <c r="BL1028" s="38"/>
      <c r="BM1028" s="38"/>
      <c r="BN1028" s="38"/>
      <c r="BO1028" s="38"/>
      <c r="BP1028" s="38"/>
      <c r="BQ1028" s="38"/>
      <c r="BR1028" s="38"/>
      <c r="BS1028" s="38"/>
      <c r="BT1028" s="38"/>
      <c r="BU1028" s="38"/>
      <c r="BY1028" s="38"/>
      <c r="BZ1028" s="38"/>
      <c r="CJ1028" s="38"/>
    </row>
    <row r="1029" spans="2:88" x14ac:dyDescent="0.25">
      <c r="B1029" s="8">
        <v>1027</v>
      </c>
      <c r="C1029" s="9" t="s">
        <v>12627</v>
      </c>
      <c r="D1029" s="9" t="s">
        <v>12694</v>
      </c>
      <c r="E1029" s="49">
        <v>9.9019811666666673</v>
      </c>
      <c r="F1029" s="50">
        <v>8.2525240000000011</v>
      </c>
      <c r="G1029" s="50">
        <v>27.615133333333333</v>
      </c>
      <c r="H1029" s="51">
        <v>21.850133333333336</v>
      </c>
      <c r="I1029" s="50">
        <v>0</v>
      </c>
      <c r="J1029" s="50">
        <v>0</v>
      </c>
      <c r="K1029" s="50">
        <v>0</v>
      </c>
      <c r="L1029" s="50">
        <v>0</v>
      </c>
      <c r="M1029" s="49">
        <v>0</v>
      </c>
      <c r="N1029" s="49">
        <v>2.1412299881066668</v>
      </c>
      <c r="O1029" s="49">
        <v>1.7371279999999998</v>
      </c>
      <c r="P1029" s="50">
        <v>0</v>
      </c>
      <c r="Q1029" s="50">
        <v>0</v>
      </c>
      <c r="R1029" s="50">
        <v>0</v>
      </c>
      <c r="S1029" s="51">
        <v>0</v>
      </c>
      <c r="T1029" s="50">
        <v>0</v>
      </c>
      <c r="U1029" s="51">
        <v>16.348733333333335</v>
      </c>
      <c r="V1029" s="51">
        <v>0</v>
      </c>
      <c r="W1029" s="50">
        <v>0</v>
      </c>
      <c r="X1029" s="49">
        <v>9.8157400000000017</v>
      </c>
      <c r="Y1029" s="51">
        <v>27.077393777777779</v>
      </c>
      <c r="Z1029" s="52">
        <v>0</v>
      </c>
      <c r="AA1029" s="52">
        <v>0</v>
      </c>
      <c r="AB1029" s="52">
        <v>0</v>
      </c>
      <c r="AC1029" s="52">
        <v>0</v>
      </c>
      <c r="AD1029" s="52">
        <v>0</v>
      </c>
      <c r="AE1029" s="50">
        <v>0</v>
      </c>
      <c r="AF1029" s="50">
        <v>0</v>
      </c>
      <c r="AG1029" s="50">
        <v>0</v>
      </c>
      <c r="AH1029" s="50">
        <v>8.8759905600000018</v>
      </c>
      <c r="AI1029" s="52">
        <v>5.4636506518518519</v>
      </c>
      <c r="AJ1029" s="49">
        <v>0</v>
      </c>
      <c r="AK1029" s="50">
        <v>17.143864197530863</v>
      </c>
      <c r="AL1029" s="50">
        <v>34.175185185185185</v>
      </c>
      <c r="AM1029" s="50">
        <v>0</v>
      </c>
      <c r="AN1029" s="50">
        <v>43.348699999999994</v>
      </c>
      <c r="AO1029" s="50">
        <v>23.02325581395349</v>
      </c>
      <c r="AP1029" s="50">
        <v>29.026333333333337</v>
      </c>
      <c r="AQ1029" s="51">
        <v>27.683666666666667</v>
      </c>
      <c r="AR1029" s="49">
        <v>14.766966</v>
      </c>
      <c r="AS1029" s="50">
        <v>2.7871621621621623</v>
      </c>
      <c r="AT1029" s="50">
        <v>1.85076</v>
      </c>
      <c r="AU1029" s="50">
        <v>4.5066476190476186</v>
      </c>
      <c r="AV1029" s="50">
        <v>126.2914538095238</v>
      </c>
      <c r="AW1029" s="50">
        <v>0</v>
      </c>
      <c r="AX1029" s="50">
        <v>7.3493333333333339</v>
      </c>
      <c r="AY1029" s="50">
        <v>46.567216666666674</v>
      </c>
      <c r="AZ1029" s="51">
        <v>0</v>
      </c>
      <c r="BA1029" s="49">
        <v>0</v>
      </c>
      <c r="BB1029" s="49">
        <v>0</v>
      </c>
      <c r="BC1029" s="50">
        <v>0</v>
      </c>
      <c r="BD1029" s="50">
        <v>0</v>
      </c>
      <c r="BE1029" s="51">
        <v>0</v>
      </c>
      <c r="BF1029" s="38"/>
      <c r="BG1029" s="38"/>
      <c r="BK1029" s="38"/>
      <c r="BL1029" s="38"/>
      <c r="BM1029" s="38"/>
      <c r="BN1029" s="38"/>
      <c r="BO1029" s="38"/>
      <c r="BP1029" s="38"/>
      <c r="BQ1029" s="38"/>
      <c r="BR1029" s="38"/>
      <c r="BS1029" s="38"/>
      <c r="BT1029" s="38"/>
      <c r="BU1029" s="38"/>
      <c r="BY1029" s="38"/>
      <c r="BZ1029" s="38"/>
      <c r="CJ1029" s="38"/>
    </row>
    <row r="1030" spans="2:88" x14ac:dyDescent="0.25">
      <c r="B1030" s="8">
        <v>1028</v>
      </c>
      <c r="C1030" s="9" t="s">
        <v>12627</v>
      </c>
      <c r="D1030" s="9" t="s">
        <v>12695</v>
      </c>
      <c r="E1030" s="49">
        <v>11.882377399999999</v>
      </c>
      <c r="F1030" s="50">
        <v>9.9030288000000013</v>
      </c>
      <c r="G1030" s="50">
        <v>33.138159999999999</v>
      </c>
      <c r="H1030" s="51">
        <v>26.22016</v>
      </c>
      <c r="I1030" s="50">
        <v>0</v>
      </c>
      <c r="J1030" s="50">
        <v>0</v>
      </c>
      <c r="K1030" s="50">
        <v>0</v>
      </c>
      <c r="L1030" s="50">
        <v>0</v>
      </c>
      <c r="M1030" s="49">
        <v>0</v>
      </c>
      <c r="N1030" s="49">
        <v>2.1412299881066668</v>
      </c>
      <c r="O1030" s="49">
        <v>1.7371279999999998</v>
      </c>
      <c r="P1030" s="50">
        <v>0</v>
      </c>
      <c r="Q1030" s="50">
        <v>0</v>
      </c>
      <c r="R1030" s="50">
        <v>0</v>
      </c>
      <c r="S1030" s="51">
        <v>0</v>
      </c>
      <c r="T1030" s="50">
        <v>0</v>
      </c>
      <c r="U1030" s="51">
        <v>16.348733333333335</v>
      </c>
      <c r="V1030" s="51">
        <v>0</v>
      </c>
      <c r="W1030" s="50">
        <v>0</v>
      </c>
      <c r="X1030" s="49">
        <v>9.8157400000000017</v>
      </c>
      <c r="Y1030" s="51">
        <v>27.077393777777779</v>
      </c>
      <c r="Z1030" s="52">
        <v>0</v>
      </c>
      <c r="AA1030" s="52">
        <v>0</v>
      </c>
      <c r="AB1030" s="52">
        <v>0</v>
      </c>
      <c r="AC1030" s="52">
        <v>0</v>
      </c>
      <c r="AD1030" s="52">
        <v>0</v>
      </c>
      <c r="AE1030" s="50">
        <v>0</v>
      </c>
      <c r="AF1030" s="50">
        <v>0</v>
      </c>
      <c r="AG1030" s="50">
        <v>0</v>
      </c>
      <c r="AH1030" s="50">
        <v>8.8759905600000018</v>
      </c>
      <c r="AI1030" s="52">
        <v>5.4636506518518519</v>
      </c>
      <c r="AJ1030" s="49">
        <v>0</v>
      </c>
      <c r="AK1030" s="50">
        <v>20.572637037037037</v>
      </c>
      <c r="AL1030" s="50">
        <v>41.010222222222218</v>
      </c>
      <c r="AM1030" s="50">
        <v>0</v>
      </c>
      <c r="AN1030" s="50">
        <v>52.018439999999998</v>
      </c>
      <c r="AO1030" s="50">
        <v>27.627906976744185</v>
      </c>
      <c r="AP1030" s="50">
        <v>34.831600000000002</v>
      </c>
      <c r="AQ1030" s="51">
        <v>33.220399999999998</v>
      </c>
      <c r="AR1030" s="49">
        <v>14.766966</v>
      </c>
      <c r="AS1030" s="50">
        <v>2.7871621621621623</v>
      </c>
      <c r="AT1030" s="50">
        <v>1.85076</v>
      </c>
      <c r="AU1030" s="50">
        <v>5.6333095238095234</v>
      </c>
      <c r="AV1030" s="50">
        <v>149.32438309523809</v>
      </c>
      <c r="AW1030" s="50">
        <v>0</v>
      </c>
      <c r="AX1030" s="50">
        <v>7.3493333333333339</v>
      </c>
      <c r="AY1030" s="50">
        <v>46.567216666666674</v>
      </c>
      <c r="AZ1030" s="51">
        <v>0</v>
      </c>
      <c r="BA1030" s="49">
        <v>0</v>
      </c>
      <c r="BB1030" s="49">
        <v>0</v>
      </c>
      <c r="BC1030" s="50">
        <v>0</v>
      </c>
      <c r="BD1030" s="50">
        <v>0</v>
      </c>
      <c r="BE1030" s="51">
        <v>0</v>
      </c>
      <c r="BF1030" s="38"/>
      <c r="BG1030" s="38"/>
      <c r="BK1030" s="38"/>
      <c r="BL1030" s="38"/>
      <c r="BM1030" s="38"/>
      <c r="BN1030" s="38"/>
      <c r="BO1030" s="38"/>
      <c r="BP1030" s="38"/>
      <c r="BQ1030" s="38"/>
      <c r="BR1030" s="38"/>
      <c r="BS1030" s="38"/>
      <c r="BT1030" s="38"/>
      <c r="BU1030" s="38"/>
      <c r="BY1030" s="38"/>
      <c r="BZ1030" s="38"/>
      <c r="CJ1030" s="38"/>
    </row>
    <row r="1031" spans="2:88" x14ac:dyDescent="0.25">
      <c r="B1031" s="8">
        <v>1029</v>
      </c>
      <c r="C1031" s="9" t="s">
        <v>12627</v>
      </c>
      <c r="D1031" s="9" t="s">
        <v>12696</v>
      </c>
      <c r="E1031" s="49">
        <v>8.9117830500000004</v>
      </c>
      <c r="F1031" s="50">
        <v>7.427271600000001</v>
      </c>
      <c r="G1031" s="50">
        <v>24.853619999999999</v>
      </c>
      <c r="H1031" s="51">
        <v>19.665120000000002</v>
      </c>
      <c r="I1031" s="50">
        <v>0</v>
      </c>
      <c r="J1031" s="50">
        <v>0</v>
      </c>
      <c r="K1031" s="50">
        <v>0</v>
      </c>
      <c r="L1031" s="50">
        <v>0</v>
      </c>
      <c r="M1031" s="49">
        <v>0</v>
      </c>
      <c r="N1031" s="49">
        <v>2.7070817396444444</v>
      </c>
      <c r="O1031" s="49">
        <v>2.6056919999999995</v>
      </c>
      <c r="P1031" s="50">
        <v>0</v>
      </c>
      <c r="Q1031" s="50">
        <v>0</v>
      </c>
      <c r="R1031" s="50">
        <v>0</v>
      </c>
      <c r="S1031" s="51">
        <v>0</v>
      </c>
      <c r="T1031" s="50">
        <v>0</v>
      </c>
      <c r="U1031" s="51">
        <v>17.482226666666673</v>
      </c>
      <c r="V1031" s="51">
        <v>0</v>
      </c>
      <c r="W1031" s="50">
        <v>0</v>
      </c>
      <c r="X1031" s="49">
        <v>14.723610000000003</v>
      </c>
      <c r="Y1031" s="51">
        <v>40.616090666666665</v>
      </c>
      <c r="Z1031" s="52">
        <v>0</v>
      </c>
      <c r="AA1031" s="52">
        <v>0</v>
      </c>
      <c r="AB1031" s="52">
        <v>0</v>
      </c>
      <c r="AC1031" s="52">
        <v>0</v>
      </c>
      <c r="AD1031" s="52">
        <v>0</v>
      </c>
      <c r="AE1031" s="50">
        <v>0</v>
      </c>
      <c r="AF1031" s="50">
        <v>0</v>
      </c>
      <c r="AG1031" s="50">
        <v>0</v>
      </c>
      <c r="AH1031" s="50">
        <v>13.313985840000004</v>
      </c>
      <c r="AI1031" s="52">
        <v>8.180473837037038</v>
      </c>
      <c r="AJ1031" s="49">
        <v>0</v>
      </c>
      <c r="AK1031" s="50">
        <v>15.429477777777777</v>
      </c>
      <c r="AL1031" s="50">
        <v>30.757666666666665</v>
      </c>
      <c r="AM1031" s="50">
        <v>0</v>
      </c>
      <c r="AN1031" s="50">
        <v>39.013829999999999</v>
      </c>
      <c r="AO1031" s="50">
        <v>20.720930232558139</v>
      </c>
      <c r="AP1031" s="50">
        <v>26.123699999999999</v>
      </c>
      <c r="AQ1031" s="51">
        <v>24.915299999999998</v>
      </c>
      <c r="AR1031" s="49">
        <v>22.150449000000002</v>
      </c>
      <c r="AS1031" s="50">
        <v>2.7871621621621623</v>
      </c>
      <c r="AT1031" s="50">
        <v>2.7761399999999998</v>
      </c>
      <c r="AU1031" s="50">
        <v>5.069978571428571</v>
      </c>
      <c r="AV1031" s="50">
        <v>154.8877867857143</v>
      </c>
      <c r="AW1031" s="50">
        <v>0</v>
      </c>
      <c r="AX1031" s="50">
        <v>11.024000000000001</v>
      </c>
      <c r="AY1031" s="50">
        <v>72.137633333333326</v>
      </c>
      <c r="AZ1031" s="51">
        <v>0</v>
      </c>
      <c r="BA1031" s="49">
        <v>0</v>
      </c>
      <c r="BB1031" s="49">
        <v>0</v>
      </c>
      <c r="BC1031" s="50">
        <v>0</v>
      </c>
      <c r="BD1031" s="50">
        <v>0</v>
      </c>
      <c r="BE1031" s="51">
        <v>0</v>
      </c>
      <c r="BF1031" s="38"/>
      <c r="BG1031" s="38"/>
      <c r="BK1031" s="38"/>
      <c r="BL1031" s="38"/>
      <c r="BM1031" s="38"/>
      <c r="BN1031" s="38"/>
      <c r="BO1031" s="38"/>
      <c r="BP1031" s="38"/>
      <c r="BQ1031" s="38"/>
      <c r="BR1031" s="38"/>
      <c r="BS1031" s="38"/>
      <c r="BT1031" s="38"/>
      <c r="BU1031" s="38"/>
      <c r="BY1031" s="38"/>
      <c r="BZ1031" s="38"/>
      <c r="CJ1031" s="38"/>
    </row>
    <row r="1032" spans="2:88" x14ac:dyDescent="0.25">
      <c r="B1032" s="8">
        <v>1030</v>
      </c>
      <c r="C1032" s="9" t="s">
        <v>12627</v>
      </c>
      <c r="D1032" s="9" t="s">
        <v>12697</v>
      </c>
      <c r="E1032" s="49">
        <v>11.882377399999999</v>
      </c>
      <c r="F1032" s="50">
        <v>9.9030288000000013</v>
      </c>
      <c r="G1032" s="50">
        <v>33.138159999999999</v>
      </c>
      <c r="H1032" s="51">
        <v>26.22016</v>
      </c>
      <c r="I1032" s="50">
        <v>0</v>
      </c>
      <c r="J1032" s="50">
        <v>0</v>
      </c>
      <c r="K1032" s="50">
        <v>0</v>
      </c>
      <c r="L1032" s="50">
        <v>0</v>
      </c>
      <c r="M1032" s="49">
        <v>0</v>
      </c>
      <c r="N1032" s="49">
        <v>2.7070817396444444</v>
      </c>
      <c r="O1032" s="49">
        <v>2.6056919999999995</v>
      </c>
      <c r="P1032" s="50">
        <v>0</v>
      </c>
      <c r="Q1032" s="50">
        <v>0</v>
      </c>
      <c r="R1032" s="50">
        <v>0</v>
      </c>
      <c r="S1032" s="51">
        <v>0</v>
      </c>
      <c r="T1032" s="50">
        <v>0</v>
      </c>
      <c r="U1032" s="51">
        <v>17.482226666666673</v>
      </c>
      <c r="V1032" s="51">
        <v>0</v>
      </c>
      <c r="W1032" s="50">
        <v>0</v>
      </c>
      <c r="X1032" s="49">
        <v>14.723610000000003</v>
      </c>
      <c r="Y1032" s="51">
        <v>40.616090666666665</v>
      </c>
      <c r="Z1032" s="52">
        <v>0</v>
      </c>
      <c r="AA1032" s="52">
        <v>0</v>
      </c>
      <c r="AB1032" s="52">
        <v>0</v>
      </c>
      <c r="AC1032" s="52">
        <v>0</v>
      </c>
      <c r="AD1032" s="52">
        <v>0</v>
      </c>
      <c r="AE1032" s="50">
        <v>0</v>
      </c>
      <c r="AF1032" s="50">
        <v>0</v>
      </c>
      <c r="AG1032" s="50">
        <v>0</v>
      </c>
      <c r="AH1032" s="50">
        <v>13.313985840000004</v>
      </c>
      <c r="AI1032" s="52">
        <v>8.180473837037038</v>
      </c>
      <c r="AJ1032" s="49">
        <v>0</v>
      </c>
      <c r="AK1032" s="50">
        <v>20.572637037037037</v>
      </c>
      <c r="AL1032" s="50">
        <v>41.010222222222218</v>
      </c>
      <c r="AM1032" s="50">
        <v>0</v>
      </c>
      <c r="AN1032" s="50">
        <v>52.018439999999998</v>
      </c>
      <c r="AO1032" s="50">
        <v>27.627906976744185</v>
      </c>
      <c r="AP1032" s="50">
        <v>34.831600000000002</v>
      </c>
      <c r="AQ1032" s="51">
        <v>33.220399999999998</v>
      </c>
      <c r="AR1032" s="49">
        <v>22.150449000000002</v>
      </c>
      <c r="AS1032" s="50">
        <v>2.7871621621621623</v>
      </c>
      <c r="AT1032" s="50">
        <v>2.7761399999999998</v>
      </c>
      <c r="AU1032" s="50">
        <v>6.7599714285714274</v>
      </c>
      <c r="AV1032" s="50">
        <v>189.43718071428572</v>
      </c>
      <c r="AW1032" s="50">
        <v>0</v>
      </c>
      <c r="AX1032" s="50">
        <v>11.024000000000001</v>
      </c>
      <c r="AY1032" s="50">
        <v>72.137633333333326</v>
      </c>
      <c r="AZ1032" s="51">
        <v>0</v>
      </c>
      <c r="BA1032" s="49">
        <v>0</v>
      </c>
      <c r="BB1032" s="49">
        <v>0</v>
      </c>
      <c r="BC1032" s="50">
        <v>0</v>
      </c>
      <c r="BD1032" s="50">
        <v>0</v>
      </c>
      <c r="BE1032" s="51">
        <v>0</v>
      </c>
      <c r="BF1032" s="38"/>
      <c r="BG1032" s="38"/>
      <c r="BK1032" s="38"/>
      <c r="BL1032" s="38"/>
      <c r="BM1032" s="38"/>
      <c r="BN1032" s="38"/>
      <c r="BO1032" s="38"/>
      <c r="BP1032" s="38"/>
      <c r="BQ1032" s="38"/>
      <c r="BR1032" s="38"/>
      <c r="BS1032" s="38"/>
      <c r="BT1032" s="38"/>
      <c r="BU1032" s="38"/>
      <c r="BY1032" s="38"/>
      <c r="BZ1032" s="38"/>
      <c r="CJ1032" s="38"/>
    </row>
    <row r="1033" spans="2:88" x14ac:dyDescent="0.25">
      <c r="B1033" s="8">
        <v>1031</v>
      </c>
      <c r="C1033" s="9" t="s">
        <v>12627</v>
      </c>
      <c r="D1033" s="9" t="s">
        <v>12698</v>
      </c>
      <c r="E1033" s="49">
        <v>14.85297175</v>
      </c>
      <c r="F1033" s="50">
        <v>12.378786000000002</v>
      </c>
      <c r="G1033" s="50">
        <v>41.422699999999999</v>
      </c>
      <c r="H1033" s="51">
        <v>32.775199999999998</v>
      </c>
      <c r="I1033" s="50">
        <v>0</v>
      </c>
      <c r="J1033" s="50">
        <v>0</v>
      </c>
      <c r="K1033" s="50">
        <v>0</v>
      </c>
      <c r="L1033" s="50">
        <v>0</v>
      </c>
      <c r="M1033" s="49">
        <v>0</v>
      </c>
      <c r="N1033" s="49">
        <v>2.7070817396444444</v>
      </c>
      <c r="O1033" s="49">
        <v>2.6056919999999995</v>
      </c>
      <c r="P1033" s="50">
        <v>0</v>
      </c>
      <c r="Q1033" s="50">
        <v>0</v>
      </c>
      <c r="R1033" s="50">
        <v>0</v>
      </c>
      <c r="S1033" s="51">
        <v>0</v>
      </c>
      <c r="T1033" s="50">
        <v>0</v>
      </c>
      <c r="U1033" s="51">
        <v>17.482226666666673</v>
      </c>
      <c r="V1033" s="51">
        <v>0</v>
      </c>
      <c r="W1033" s="50">
        <v>0</v>
      </c>
      <c r="X1033" s="49">
        <v>14.723610000000003</v>
      </c>
      <c r="Y1033" s="51">
        <v>40.616090666666665</v>
      </c>
      <c r="Z1033" s="52">
        <v>0</v>
      </c>
      <c r="AA1033" s="52">
        <v>0</v>
      </c>
      <c r="AB1033" s="52">
        <v>0</v>
      </c>
      <c r="AC1033" s="52">
        <v>0</v>
      </c>
      <c r="AD1033" s="52">
        <v>0</v>
      </c>
      <c r="AE1033" s="50">
        <v>0</v>
      </c>
      <c r="AF1033" s="50">
        <v>0</v>
      </c>
      <c r="AG1033" s="50">
        <v>0</v>
      </c>
      <c r="AH1033" s="50">
        <v>13.313985840000004</v>
      </c>
      <c r="AI1033" s="52">
        <v>8.180473837037038</v>
      </c>
      <c r="AJ1033" s="49">
        <v>0</v>
      </c>
      <c r="AK1033" s="50">
        <v>25.715796296296297</v>
      </c>
      <c r="AL1033" s="50">
        <v>51.262777777777771</v>
      </c>
      <c r="AM1033" s="50">
        <v>0</v>
      </c>
      <c r="AN1033" s="50">
        <v>65.023049999999998</v>
      </c>
      <c r="AO1033" s="50">
        <v>34.534883720930232</v>
      </c>
      <c r="AP1033" s="50">
        <v>43.539500000000004</v>
      </c>
      <c r="AQ1033" s="51">
        <v>41.525499999999994</v>
      </c>
      <c r="AR1033" s="49">
        <v>22.150449000000002</v>
      </c>
      <c r="AS1033" s="50">
        <v>2.7871621621621623</v>
      </c>
      <c r="AT1033" s="50">
        <v>2.7761399999999998</v>
      </c>
      <c r="AU1033" s="50">
        <v>6.7599714285714274</v>
      </c>
      <c r="AV1033" s="50">
        <v>189.43718071428572</v>
      </c>
      <c r="AW1033" s="50">
        <v>0</v>
      </c>
      <c r="AX1033" s="50">
        <v>11.024000000000001</v>
      </c>
      <c r="AY1033" s="50">
        <v>72.137633333333326</v>
      </c>
      <c r="AZ1033" s="51">
        <v>0</v>
      </c>
      <c r="BA1033" s="49">
        <v>0</v>
      </c>
      <c r="BB1033" s="49">
        <v>0</v>
      </c>
      <c r="BC1033" s="50">
        <v>0</v>
      </c>
      <c r="BD1033" s="50">
        <v>0</v>
      </c>
      <c r="BE1033" s="51">
        <v>0</v>
      </c>
      <c r="BF1033" s="38"/>
      <c r="BG1033" s="38"/>
      <c r="BK1033" s="38"/>
      <c r="BL1033" s="38"/>
      <c r="BM1033" s="38"/>
      <c r="BN1033" s="38"/>
      <c r="BO1033" s="38"/>
      <c r="BP1033" s="38"/>
      <c r="BQ1033" s="38"/>
      <c r="BR1033" s="38"/>
      <c r="BS1033" s="38"/>
      <c r="BT1033" s="38"/>
      <c r="BU1033" s="38"/>
      <c r="BY1033" s="38"/>
      <c r="BZ1033" s="38"/>
      <c r="CJ1033" s="38"/>
    </row>
    <row r="1034" spans="2:88" x14ac:dyDescent="0.25">
      <c r="B1034" s="8">
        <v>1032</v>
      </c>
      <c r="C1034" s="9" t="s">
        <v>12627</v>
      </c>
      <c r="D1034" s="9" t="s">
        <v>12699</v>
      </c>
      <c r="E1034" s="49">
        <v>17.823566100000001</v>
      </c>
      <c r="F1034" s="50">
        <v>14.854543200000002</v>
      </c>
      <c r="G1034" s="50">
        <v>49.707239999999999</v>
      </c>
      <c r="H1034" s="51">
        <v>39.330240000000003</v>
      </c>
      <c r="I1034" s="50">
        <v>0</v>
      </c>
      <c r="J1034" s="50">
        <v>0</v>
      </c>
      <c r="K1034" s="50">
        <v>0</v>
      </c>
      <c r="L1034" s="50">
        <v>0</v>
      </c>
      <c r="M1034" s="49">
        <v>0</v>
      </c>
      <c r="N1034" s="49">
        <v>2.7070817396444444</v>
      </c>
      <c r="O1034" s="49">
        <v>2.6056919999999995</v>
      </c>
      <c r="P1034" s="50">
        <v>0</v>
      </c>
      <c r="Q1034" s="50">
        <v>0</v>
      </c>
      <c r="R1034" s="50">
        <v>0</v>
      </c>
      <c r="S1034" s="51">
        <v>0</v>
      </c>
      <c r="T1034" s="50">
        <v>0</v>
      </c>
      <c r="U1034" s="51">
        <v>17.482226666666673</v>
      </c>
      <c r="V1034" s="51">
        <v>0</v>
      </c>
      <c r="W1034" s="50">
        <v>0</v>
      </c>
      <c r="X1034" s="49">
        <v>14.723610000000003</v>
      </c>
      <c r="Y1034" s="51">
        <v>40.616090666666665</v>
      </c>
      <c r="Z1034" s="52">
        <v>0</v>
      </c>
      <c r="AA1034" s="52">
        <v>0</v>
      </c>
      <c r="AB1034" s="52">
        <v>0</v>
      </c>
      <c r="AC1034" s="52">
        <v>0</v>
      </c>
      <c r="AD1034" s="52">
        <v>0</v>
      </c>
      <c r="AE1034" s="50">
        <v>0</v>
      </c>
      <c r="AF1034" s="50">
        <v>0</v>
      </c>
      <c r="AG1034" s="50">
        <v>0</v>
      </c>
      <c r="AH1034" s="50">
        <v>13.313985840000004</v>
      </c>
      <c r="AI1034" s="52">
        <v>8.180473837037038</v>
      </c>
      <c r="AJ1034" s="49">
        <v>0</v>
      </c>
      <c r="AK1034" s="50">
        <v>30.858955555555553</v>
      </c>
      <c r="AL1034" s="50">
        <v>61.515333333333331</v>
      </c>
      <c r="AM1034" s="50">
        <v>0</v>
      </c>
      <c r="AN1034" s="50">
        <v>78.027659999999997</v>
      </c>
      <c r="AO1034" s="50">
        <v>41.441860465116278</v>
      </c>
      <c r="AP1034" s="50">
        <v>52.247399999999999</v>
      </c>
      <c r="AQ1034" s="51">
        <v>49.830599999999997</v>
      </c>
      <c r="AR1034" s="49">
        <v>22.150449000000002</v>
      </c>
      <c r="AS1034" s="50">
        <v>2.7871621621621623</v>
      </c>
      <c r="AT1034" s="50">
        <v>2.7761399999999998</v>
      </c>
      <c r="AU1034" s="50">
        <v>8.4499642857142856</v>
      </c>
      <c r="AV1034" s="50">
        <v>223.98657464285714</v>
      </c>
      <c r="AW1034" s="50">
        <v>0</v>
      </c>
      <c r="AX1034" s="50">
        <v>11.024000000000001</v>
      </c>
      <c r="AY1034" s="50">
        <v>72.137633333333326</v>
      </c>
      <c r="AZ1034" s="51">
        <v>0</v>
      </c>
      <c r="BA1034" s="49">
        <v>0</v>
      </c>
      <c r="BB1034" s="49">
        <v>0</v>
      </c>
      <c r="BC1034" s="50">
        <v>0</v>
      </c>
      <c r="BD1034" s="50">
        <v>0</v>
      </c>
      <c r="BE1034" s="51">
        <v>0</v>
      </c>
      <c r="BF1034" s="38"/>
      <c r="BG1034" s="38"/>
      <c r="BK1034" s="38"/>
      <c r="BL1034" s="38"/>
      <c r="BM1034" s="38"/>
      <c r="BN1034" s="38"/>
      <c r="BO1034" s="38"/>
      <c r="BP1034" s="38"/>
      <c r="BQ1034" s="38"/>
      <c r="BR1034" s="38"/>
      <c r="BS1034" s="38"/>
      <c r="BT1034" s="38"/>
      <c r="BU1034" s="38"/>
      <c r="BY1034" s="38"/>
      <c r="BZ1034" s="38"/>
      <c r="CJ1034" s="38"/>
    </row>
    <row r="1035" spans="2:88" x14ac:dyDescent="0.25">
      <c r="B1035" s="8">
        <v>1033</v>
      </c>
      <c r="C1035" s="9" t="s">
        <v>12627</v>
      </c>
      <c r="D1035" s="9" t="s">
        <v>12700</v>
      </c>
      <c r="E1035" s="49">
        <v>2.9705943499999998</v>
      </c>
      <c r="F1035" s="50">
        <v>2.4757572000000003</v>
      </c>
      <c r="G1035" s="50">
        <v>4.1422699999999999</v>
      </c>
      <c r="H1035" s="51">
        <v>6.55504</v>
      </c>
      <c r="I1035" s="50">
        <v>0</v>
      </c>
      <c r="J1035" s="50">
        <v>0</v>
      </c>
      <c r="K1035" s="50">
        <v>0</v>
      </c>
      <c r="L1035" s="50">
        <v>0</v>
      </c>
      <c r="M1035" s="49">
        <v>0</v>
      </c>
      <c r="N1035" s="49">
        <v>1.6793607249066667</v>
      </c>
      <c r="O1035" s="49">
        <v>0.86856399999999989</v>
      </c>
      <c r="P1035" s="50">
        <v>0</v>
      </c>
      <c r="Q1035" s="50">
        <v>0</v>
      </c>
      <c r="R1035" s="50">
        <v>0</v>
      </c>
      <c r="S1035" s="51">
        <v>0</v>
      </c>
      <c r="T1035" s="50">
        <v>0</v>
      </c>
      <c r="U1035" s="51">
        <v>6.4889666666666672</v>
      </c>
      <c r="V1035" s="51">
        <v>0</v>
      </c>
      <c r="W1035" s="50">
        <v>0</v>
      </c>
      <c r="X1035" s="49">
        <v>4.9078700000000008</v>
      </c>
      <c r="Y1035" s="51">
        <v>13.538696888888889</v>
      </c>
      <c r="Z1035" s="52">
        <v>0</v>
      </c>
      <c r="AA1035" s="52">
        <v>0</v>
      </c>
      <c r="AB1035" s="52">
        <v>0</v>
      </c>
      <c r="AC1035" s="52">
        <v>0</v>
      </c>
      <c r="AD1035" s="52">
        <v>0</v>
      </c>
      <c r="AE1035" s="50">
        <v>0</v>
      </c>
      <c r="AF1035" s="50">
        <v>0</v>
      </c>
      <c r="AG1035" s="50">
        <v>0</v>
      </c>
      <c r="AH1035" s="50">
        <v>4.4379952800000009</v>
      </c>
      <c r="AI1035" s="52">
        <v>2.7468274666666663</v>
      </c>
      <c r="AJ1035" s="49">
        <v>0</v>
      </c>
      <c r="AK1035" s="50">
        <v>5.1431592592592592</v>
      </c>
      <c r="AL1035" s="50">
        <v>10.409592592592594</v>
      </c>
      <c r="AM1035" s="50">
        <v>12.705000000000002</v>
      </c>
      <c r="AN1035" s="50">
        <v>0</v>
      </c>
      <c r="AO1035" s="50">
        <v>0</v>
      </c>
      <c r="AP1035" s="50">
        <v>0</v>
      </c>
      <c r="AQ1035" s="51">
        <v>0</v>
      </c>
      <c r="AR1035" s="49">
        <v>7.383483</v>
      </c>
      <c r="AS1035" s="50">
        <v>2.7871621621621623</v>
      </c>
      <c r="AT1035" s="50">
        <v>0.92537999999999998</v>
      </c>
      <c r="AU1035" s="50">
        <v>1.6899928571428569</v>
      </c>
      <c r="AV1035" s="50">
        <v>51.629262261904756</v>
      </c>
      <c r="AW1035" s="50">
        <v>0</v>
      </c>
      <c r="AX1035" s="50">
        <v>3.674666666666667</v>
      </c>
      <c r="AY1035" s="50">
        <v>18.113280000000007</v>
      </c>
      <c r="AZ1035" s="51">
        <v>0</v>
      </c>
      <c r="BA1035" s="49">
        <v>0</v>
      </c>
      <c r="BB1035" s="49">
        <v>0</v>
      </c>
      <c r="BC1035" s="50">
        <v>0</v>
      </c>
      <c r="BD1035" s="50">
        <v>0</v>
      </c>
      <c r="BE1035" s="51">
        <v>0</v>
      </c>
      <c r="BF1035" s="38"/>
      <c r="BG1035" s="38"/>
      <c r="BK1035" s="38"/>
      <c r="BL1035" s="38"/>
      <c r="BM1035" s="38"/>
      <c r="BN1035" s="38"/>
      <c r="BO1035" s="38"/>
      <c r="BP1035" s="38"/>
      <c r="BQ1035" s="38"/>
      <c r="BR1035" s="38"/>
      <c r="BS1035" s="38"/>
      <c r="BT1035" s="38"/>
      <c r="BU1035" s="38"/>
      <c r="BY1035" s="38"/>
      <c r="BZ1035" s="38"/>
      <c r="CJ1035" s="38"/>
    </row>
    <row r="1036" spans="2:88" x14ac:dyDescent="0.25">
      <c r="B1036" s="8">
        <v>1034</v>
      </c>
      <c r="C1036" s="9" t="s">
        <v>12627</v>
      </c>
      <c r="D1036" s="9" t="s">
        <v>12701</v>
      </c>
      <c r="E1036" s="49">
        <v>3.9607924666666667</v>
      </c>
      <c r="F1036" s="50">
        <v>3.3010096000000004</v>
      </c>
      <c r="G1036" s="50">
        <v>5.5230266666666665</v>
      </c>
      <c r="H1036" s="51">
        <v>8.7400533333333339</v>
      </c>
      <c r="I1036" s="50">
        <v>0</v>
      </c>
      <c r="J1036" s="50">
        <v>0</v>
      </c>
      <c r="K1036" s="50">
        <v>0</v>
      </c>
      <c r="L1036" s="50">
        <v>0</v>
      </c>
      <c r="M1036" s="49">
        <v>0</v>
      </c>
      <c r="N1036" s="49">
        <v>1.6793607249066667</v>
      </c>
      <c r="O1036" s="49">
        <v>0.86856399999999989</v>
      </c>
      <c r="P1036" s="50">
        <v>0</v>
      </c>
      <c r="Q1036" s="50">
        <v>0</v>
      </c>
      <c r="R1036" s="50">
        <v>0</v>
      </c>
      <c r="S1036" s="51">
        <v>0</v>
      </c>
      <c r="T1036" s="50">
        <v>0</v>
      </c>
      <c r="U1036" s="51">
        <v>6.4889666666666672</v>
      </c>
      <c r="V1036" s="51">
        <v>0</v>
      </c>
      <c r="W1036" s="50">
        <v>0</v>
      </c>
      <c r="X1036" s="49">
        <v>4.9078700000000008</v>
      </c>
      <c r="Y1036" s="51">
        <v>13.538696888888889</v>
      </c>
      <c r="Z1036" s="52">
        <v>0</v>
      </c>
      <c r="AA1036" s="52">
        <v>0</v>
      </c>
      <c r="AB1036" s="52">
        <v>0</v>
      </c>
      <c r="AC1036" s="52">
        <v>0</v>
      </c>
      <c r="AD1036" s="52">
        <v>0</v>
      </c>
      <c r="AE1036" s="50">
        <v>0</v>
      </c>
      <c r="AF1036" s="50">
        <v>0</v>
      </c>
      <c r="AG1036" s="50">
        <v>0</v>
      </c>
      <c r="AH1036" s="50">
        <v>4.4379952800000009</v>
      </c>
      <c r="AI1036" s="52">
        <v>2.7468274666666663</v>
      </c>
      <c r="AJ1036" s="49">
        <v>0</v>
      </c>
      <c r="AK1036" s="50">
        <v>6.8575456790123459</v>
      </c>
      <c r="AL1036" s="50">
        <v>13.879456790123458</v>
      </c>
      <c r="AM1036" s="50">
        <v>16.940000000000001</v>
      </c>
      <c r="AN1036" s="50">
        <v>0</v>
      </c>
      <c r="AO1036" s="50">
        <v>0</v>
      </c>
      <c r="AP1036" s="50">
        <v>0</v>
      </c>
      <c r="AQ1036" s="51">
        <v>0</v>
      </c>
      <c r="AR1036" s="49">
        <v>7.383483</v>
      </c>
      <c r="AS1036" s="50">
        <v>2.7871621621621623</v>
      </c>
      <c r="AT1036" s="50">
        <v>0.92537999999999998</v>
      </c>
      <c r="AU1036" s="50">
        <v>2.2533238095238093</v>
      </c>
      <c r="AV1036" s="50">
        <v>63.145726904761901</v>
      </c>
      <c r="AW1036" s="50">
        <v>0</v>
      </c>
      <c r="AX1036" s="50">
        <v>3.674666666666667</v>
      </c>
      <c r="AY1036" s="50">
        <v>18.113280000000007</v>
      </c>
      <c r="AZ1036" s="51">
        <v>0</v>
      </c>
      <c r="BA1036" s="49">
        <v>0</v>
      </c>
      <c r="BB1036" s="49">
        <v>0</v>
      </c>
      <c r="BC1036" s="50">
        <v>0</v>
      </c>
      <c r="BD1036" s="50">
        <v>0</v>
      </c>
      <c r="BE1036" s="51">
        <v>0</v>
      </c>
      <c r="BF1036" s="38"/>
      <c r="BG1036" s="38"/>
      <c r="BK1036" s="38"/>
      <c r="BL1036" s="38"/>
      <c r="BM1036" s="38"/>
      <c r="BN1036" s="38"/>
      <c r="BO1036" s="38"/>
      <c r="BP1036" s="38"/>
      <c r="BQ1036" s="38"/>
      <c r="BR1036" s="38"/>
      <c r="BS1036" s="38"/>
      <c r="BT1036" s="38"/>
      <c r="BU1036" s="38"/>
      <c r="BY1036" s="38"/>
      <c r="BZ1036" s="38"/>
      <c r="CJ1036" s="38"/>
    </row>
    <row r="1037" spans="2:88" x14ac:dyDescent="0.25">
      <c r="B1037" s="8">
        <v>1035</v>
      </c>
      <c r="C1037" s="9" t="s">
        <v>12627</v>
      </c>
      <c r="D1037" s="9" t="s">
        <v>12702</v>
      </c>
      <c r="E1037" s="49">
        <v>4.9509905833333336</v>
      </c>
      <c r="F1037" s="50">
        <v>4.1262620000000005</v>
      </c>
      <c r="G1037" s="50">
        <v>6.9037833333333332</v>
      </c>
      <c r="H1037" s="51">
        <v>10.925066666666668</v>
      </c>
      <c r="I1037" s="50">
        <v>0</v>
      </c>
      <c r="J1037" s="50">
        <v>0</v>
      </c>
      <c r="K1037" s="50">
        <v>0</v>
      </c>
      <c r="L1037" s="50">
        <v>0</v>
      </c>
      <c r="M1037" s="49">
        <v>0</v>
      </c>
      <c r="N1037" s="49">
        <v>1.6793607249066667</v>
      </c>
      <c r="O1037" s="49">
        <v>0.86856399999999989</v>
      </c>
      <c r="P1037" s="50">
        <v>0</v>
      </c>
      <c r="Q1037" s="50">
        <v>0</v>
      </c>
      <c r="R1037" s="50">
        <v>0</v>
      </c>
      <c r="S1037" s="51">
        <v>0</v>
      </c>
      <c r="T1037" s="50">
        <v>0</v>
      </c>
      <c r="U1037" s="51">
        <v>6.4889666666666672</v>
      </c>
      <c r="V1037" s="51">
        <v>0</v>
      </c>
      <c r="W1037" s="50">
        <v>0</v>
      </c>
      <c r="X1037" s="49">
        <v>4.9078700000000008</v>
      </c>
      <c r="Y1037" s="51">
        <v>13.538696888888889</v>
      </c>
      <c r="Z1037" s="52">
        <v>0</v>
      </c>
      <c r="AA1037" s="52">
        <v>0</v>
      </c>
      <c r="AB1037" s="52">
        <v>0</v>
      </c>
      <c r="AC1037" s="52">
        <v>0</v>
      </c>
      <c r="AD1037" s="52">
        <v>0</v>
      </c>
      <c r="AE1037" s="50">
        <v>0</v>
      </c>
      <c r="AF1037" s="50">
        <v>0</v>
      </c>
      <c r="AG1037" s="50">
        <v>0</v>
      </c>
      <c r="AH1037" s="50">
        <v>4.4379952800000009</v>
      </c>
      <c r="AI1037" s="52">
        <v>2.7468274666666663</v>
      </c>
      <c r="AJ1037" s="49">
        <v>0</v>
      </c>
      <c r="AK1037" s="50">
        <v>8.5719320987654317</v>
      </c>
      <c r="AL1037" s="50">
        <v>17.349320987654323</v>
      </c>
      <c r="AM1037" s="50">
        <v>21.175000000000001</v>
      </c>
      <c r="AN1037" s="50">
        <v>0</v>
      </c>
      <c r="AO1037" s="50">
        <v>0</v>
      </c>
      <c r="AP1037" s="50">
        <v>0</v>
      </c>
      <c r="AQ1037" s="51">
        <v>0</v>
      </c>
      <c r="AR1037" s="49">
        <v>7.383483</v>
      </c>
      <c r="AS1037" s="50">
        <v>2.7871621621621623</v>
      </c>
      <c r="AT1037" s="50">
        <v>0.92537999999999998</v>
      </c>
      <c r="AU1037" s="50">
        <v>2.2533238095238093</v>
      </c>
      <c r="AV1037" s="50">
        <v>63.145726904761901</v>
      </c>
      <c r="AW1037" s="50">
        <v>0</v>
      </c>
      <c r="AX1037" s="50">
        <v>3.674666666666667</v>
      </c>
      <c r="AY1037" s="50">
        <v>18.113280000000007</v>
      </c>
      <c r="AZ1037" s="51">
        <v>0</v>
      </c>
      <c r="BA1037" s="49">
        <v>0</v>
      </c>
      <c r="BB1037" s="49">
        <v>0</v>
      </c>
      <c r="BC1037" s="50">
        <v>0</v>
      </c>
      <c r="BD1037" s="50">
        <v>0</v>
      </c>
      <c r="BE1037" s="51">
        <v>0</v>
      </c>
      <c r="BF1037" s="38"/>
      <c r="BG1037" s="38"/>
      <c r="BK1037" s="38"/>
      <c r="BL1037" s="38"/>
      <c r="BM1037" s="38"/>
      <c r="BN1037" s="38"/>
      <c r="BO1037" s="38"/>
      <c r="BP1037" s="38"/>
      <c r="BQ1037" s="38"/>
      <c r="BR1037" s="38"/>
      <c r="BS1037" s="38"/>
      <c r="BT1037" s="38"/>
      <c r="BU1037" s="38"/>
      <c r="BY1037" s="38"/>
      <c r="BZ1037" s="38"/>
      <c r="CJ1037" s="38"/>
    </row>
    <row r="1038" spans="2:88" x14ac:dyDescent="0.25">
      <c r="B1038" s="8">
        <v>1036</v>
      </c>
      <c r="C1038" s="9" t="s">
        <v>12627</v>
      </c>
      <c r="D1038" s="9" t="s">
        <v>12703</v>
      </c>
      <c r="E1038" s="49">
        <v>5.9411886999999997</v>
      </c>
      <c r="F1038" s="50">
        <v>4.9515144000000006</v>
      </c>
      <c r="G1038" s="50">
        <v>8.2845399999999998</v>
      </c>
      <c r="H1038" s="51">
        <v>13.11008</v>
      </c>
      <c r="I1038" s="50">
        <v>0</v>
      </c>
      <c r="J1038" s="50">
        <v>0</v>
      </c>
      <c r="K1038" s="50">
        <v>0</v>
      </c>
      <c r="L1038" s="50">
        <v>0</v>
      </c>
      <c r="M1038" s="49">
        <v>0</v>
      </c>
      <c r="N1038" s="49">
        <v>1.6793607249066667</v>
      </c>
      <c r="O1038" s="49">
        <v>0.86856399999999989</v>
      </c>
      <c r="P1038" s="50">
        <v>0</v>
      </c>
      <c r="Q1038" s="50">
        <v>0</v>
      </c>
      <c r="R1038" s="50">
        <v>0</v>
      </c>
      <c r="S1038" s="51">
        <v>0</v>
      </c>
      <c r="T1038" s="50">
        <v>0</v>
      </c>
      <c r="U1038" s="51">
        <v>6.4889666666666672</v>
      </c>
      <c r="V1038" s="51">
        <v>0</v>
      </c>
      <c r="W1038" s="50">
        <v>0</v>
      </c>
      <c r="X1038" s="49">
        <v>4.9078700000000008</v>
      </c>
      <c r="Y1038" s="51">
        <v>13.538696888888889</v>
      </c>
      <c r="Z1038" s="52">
        <v>0</v>
      </c>
      <c r="AA1038" s="52">
        <v>0</v>
      </c>
      <c r="AB1038" s="52">
        <v>0</v>
      </c>
      <c r="AC1038" s="52">
        <v>0</v>
      </c>
      <c r="AD1038" s="52">
        <v>0</v>
      </c>
      <c r="AE1038" s="50">
        <v>0</v>
      </c>
      <c r="AF1038" s="50">
        <v>0</v>
      </c>
      <c r="AG1038" s="50">
        <v>0</v>
      </c>
      <c r="AH1038" s="50">
        <v>4.4379952800000009</v>
      </c>
      <c r="AI1038" s="52">
        <v>2.7468274666666663</v>
      </c>
      <c r="AJ1038" s="49">
        <v>0</v>
      </c>
      <c r="AK1038" s="50">
        <v>10.286318518518518</v>
      </c>
      <c r="AL1038" s="50">
        <v>20.819185185185187</v>
      </c>
      <c r="AM1038" s="50">
        <v>25.410000000000004</v>
      </c>
      <c r="AN1038" s="50">
        <v>0</v>
      </c>
      <c r="AO1038" s="50">
        <v>0</v>
      </c>
      <c r="AP1038" s="50">
        <v>0</v>
      </c>
      <c r="AQ1038" s="51">
        <v>0</v>
      </c>
      <c r="AR1038" s="49">
        <v>7.383483</v>
      </c>
      <c r="AS1038" s="50">
        <v>2.7871621621621623</v>
      </c>
      <c r="AT1038" s="50">
        <v>0.92537999999999998</v>
      </c>
      <c r="AU1038" s="50">
        <v>2.8166547619047617</v>
      </c>
      <c r="AV1038" s="50">
        <v>74.662191547619045</v>
      </c>
      <c r="AW1038" s="50">
        <v>0</v>
      </c>
      <c r="AX1038" s="50">
        <v>3.674666666666667</v>
      </c>
      <c r="AY1038" s="50">
        <v>18.113280000000007</v>
      </c>
      <c r="AZ1038" s="51">
        <v>0</v>
      </c>
      <c r="BA1038" s="49">
        <v>0</v>
      </c>
      <c r="BB1038" s="49">
        <v>0</v>
      </c>
      <c r="BC1038" s="50">
        <v>0</v>
      </c>
      <c r="BD1038" s="50">
        <v>0</v>
      </c>
      <c r="BE1038" s="51">
        <v>0</v>
      </c>
      <c r="BF1038" s="38"/>
      <c r="BG1038" s="38"/>
      <c r="BK1038" s="38"/>
      <c r="BL1038" s="38"/>
      <c r="BM1038" s="38"/>
      <c r="BN1038" s="38"/>
      <c r="BO1038" s="38"/>
      <c r="BP1038" s="38"/>
      <c r="BQ1038" s="38"/>
      <c r="BR1038" s="38"/>
      <c r="BS1038" s="38"/>
      <c r="BT1038" s="38"/>
      <c r="BU1038" s="38"/>
      <c r="BY1038" s="38"/>
      <c r="BZ1038" s="38"/>
      <c r="CJ1038" s="38"/>
    </row>
    <row r="1039" spans="2:88" x14ac:dyDescent="0.25">
      <c r="B1039" s="8">
        <v>1037</v>
      </c>
      <c r="C1039" s="9" t="s">
        <v>12627</v>
      </c>
      <c r="D1039" s="9" t="s">
        <v>12704</v>
      </c>
      <c r="E1039" s="49">
        <v>5.9411886999999997</v>
      </c>
      <c r="F1039" s="50">
        <v>4.9515144000000006</v>
      </c>
      <c r="G1039" s="50">
        <v>8.2845399999999998</v>
      </c>
      <c r="H1039" s="51">
        <v>13.11008</v>
      </c>
      <c r="I1039" s="50">
        <v>0</v>
      </c>
      <c r="J1039" s="50">
        <v>0</v>
      </c>
      <c r="K1039" s="50">
        <v>0</v>
      </c>
      <c r="L1039" s="50">
        <v>0</v>
      </c>
      <c r="M1039" s="49">
        <v>0</v>
      </c>
      <c r="N1039" s="49">
        <v>2.1412299881066668</v>
      </c>
      <c r="O1039" s="49">
        <v>1.7371279999999998</v>
      </c>
      <c r="P1039" s="50">
        <v>0</v>
      </c>
      <c r="Q1039" s="50">
        <v>0</v>
      </c>
      <c r="R1039" s="50">
        <v>0</v>
      </c>
      <c r="S1039" s="51">
        <v>0</v>
      </c>
      <c r="T1039" s="50">
        <v>0</v>
      </c>
      <c r="U1039" s="51">
        <v>16.348733333333335</v>
      </c>
      <c r="V1039" s="51">
        <v>0</v>
      </c>
      <c r="W1039" s="50">
        <v>0</v>
      </c>
      <c r="X1039" s="49">
        <v>9.8157400000000017</v>
      </c>
      <c r="Y1039" s="51">
        <v>27.077393777777779</v>
      </c>
      <c r="Z1039" s="52">
        <v>0</v>
      </c>
      <c r="AA1039" s="52">
        <v>0</v>
      </c>
      <c r="AB1039" s="52">
        <v>0</v>
      </c>
      <c r="AC1039" s="52">
        <v>0</v>
      </c>
      <c r="AD1039" s="52">
        <v>0</v>
      </c>
      <c r="AE1039" s="50">
        <v>0</v>
      </c>
      <c r="AF1039" s="50">
        <v>0</v>
      </c>
      <c r="AG1039" s="50">
        <v>0</v>
      </c>
      <c r="AH1039" s="50">
        <v>8.8759905600000018</v>
      </c>
      <c r="AI1039" s="52">
        <v>5.4636506518518519</v>
      </c>
      <c r="AJ1039" s="49">
        <v>0</v>
      </c>
      <c r="AK1039" s="50">
        <v>10.286318518518518</v>
      </c>
      <c r="AL1039" s="50">
        <v>20.819185185185187</v>
      </c>
      <c r="AM1039" s="50">
        <v>25.410000000000004</v>
      </c>
      <c r="AN1039" s="50">
        <v>0</v>
      </c>
      <c r="AO1039" s="50">
        <v>0</v>
      </c>
      <c r="AP1039" s="50">
        <v>0</v>
      </c>
      <c r="AQ1039" s="51">
        <v>0</v>
      </c>
      <c r="AR1039" s="49">
        <v>14.766966</v>
      </c>
      <c r="AS1039" s="50">
        <v>2.7871621621621623</v>
      </c>
      <c r="AT1039" s="50">
        <v>1.85076</v>
      </c>
      <c r="AU1039" s="50">
        <v>3.3799857142857137</v>
      </c>
      <c r="AV1039" s="50">
        <v>103.25852452380951</v>
      </c>
      <c r="AW1039" s="50">
        <v>0</v>
      </c>
      <c r="AX1039" s="50">
        <v>7.3493333333333339</v>
      </c>
      <c r="AY1039" s="50">
        <v>46.567216666666674</v>
      </c>
      <c r="AZ1039" s="51">
        <v>0</v>
      </c>
      <c r="BA1039" s="49">
        <v>0</v>
      </c>
      <c r="BB1039" s="49">
        <v>0</v>
      </c>
      <c r="BC1039" s="50">
        <v>0</v>
      </c>
      <c r="BD1039" s="50">
        <v>0</v>
      </c>
      <c r="BE1039" s="51">
        <v>0</v>
      </c>
      <c r="BF1039" s="38"/>
      <c r="BG1039" s="38"/>
      <c r="BK1039" s="38"/>
      <c r="BL1039" s="38"/>
      <c r="BM1039" s="38"/>
      <c r="BN1039" s="38"/>
      <c r="BO1039" s="38"/>
      <c r="BP1039" s="38"/>
      <c r="BQ1039" s="38"/>
      <c r="BR1039" s="38"/>
      <c r="BS1039" s="38"/>
      <c r="BT1039" s="38"/>
      <c r="BU1039" s="38"/>
      <c r="BY1039" s="38"/>
      <c r="BZ1039" s="38"/>
      <c r="CJ1039" s="38"/>
    </row>
    <row r="1040" spans="2:88" x14ac:dyDescent="0.25">
      <c r="B1040" s="8">
        <v>1038</v>
      </c>
      <c r="C1040" s="9" t="s">
        <v>12627</v>
      </c>
      <c r="D1040" s="9" t="s">
        <v>12705</v>
      </c>
      <c r="E1040" s="49">
        <v>7.9215849333333335</v>
      </c>
      <c r="F1040" s="50">
        <v>6.6020192000000009</v>
      </c>
      <c r="G1040" s="50">
        <v>11.046053333333333</v>
      </c>
      <c r="H1040" s="51">
        <v>17.480106666666668</v>
      </c>
      <c r="I1040" s="50">
        <v>0</v>
      </c>
      <c r="J1040" s="50">
        <v>0</v>
      </c>
      <c r="K1040" s="50">
        <v>0</v>
      </c>
      <c r="L1040" s="50">
        <v>0</v>
      </c>
      <c r="M1040" s="49">
        <v>0</v>
      </c>
      <c r="N1040" s="49">
        <v>2.1412299881066668</v>
      </c>
      <c r="O1040" s="49">
        <v>1.7371279999999998</v>
      </c>
      <c r="P1040" s="50">
        <v>0</v>
      </c>
      <c r="Q1040" s="50">
        <v>0</v>
      </c>
      <c r="R1040" s="50">
        <v>0</v>
      </c>
      <c r="S1040" s="51">
        <v>0</v>
      </c>
      <c r="T1040" s="50">
        <v>0</v>
      </c>
      <c r="U1040" s="51">
        <v>16.348733333333335</v>
      </c>
      <c r="V1040" s="51">
        <v>0</v>
      </c>
      <c r="W1040" s="50">
        <v>0</v>
      </c>
      <c r="X1040" s="49">
        <v>9.8157400000000017</v>
      </c>
      <c r="Y1040" s="51">
        <v>27.077393777777779</v>
      </c>
      <c r="Z1040" s="52">
        <v>0</v>
      </c>
      <c r="AA1040" s="52">
        <v>0</v>
      </c>
      <c r="AB1040" s="52">
        <v>0</v>
      </c>
      <c r="AC1040" s="52">
        <v>0</v>
      </c>
      <c r="AD1040" s="52">
        <v>0</v>
      </c>
      <c r="AE1040" s="50">
        <v>0</v>
      </c>
      <c r="AF1040" s="50">
        <v>0</v>
      </c>
      <c r="AG1040" s="50">
        <v>0</v>
      </c>
      <c r="AH1040" s="50">
        <v>8.8759905600000018</v>
      </c>
      <c r="AI1040" s="52">
        <v>5.4636506518518519</v>
      </c>
      <c r="AJ1040" s="49">
        <v>0</v>
      </c>
      <c r="AK1040" s="50">
        <v>13.715091358024692</v>
      </c>
      <c r="AL1040" s="50">
        <v>27.758913580246915</v>
      </c>
      <c r="AM1040" s="50">
        <v>33.880000000000003</v>
      </c>
      <c r="AN1040" s="50">
        <v>0</v>
      </c>
      <c r="AO1040" s="50">
        <v>0</v>
      </c>
      <c r="AP1040" s="50">
        <v>0</v>
      </c>
      <c r="AQ1040" s="51">
        <v>0</v>
      </c>
      <c r="AR1040" s="49">
        <v>14.766966</v>
      </c>
      <c r="AS1040" s="50">
        <v>2.7871621621621623</v>
      </c>
      <c r="AT1040" s="50">
        <v>1.85076</v>
      </c>
      <c r="AU1040" s="50">
        <v>4.5066476190476186</v>
      </c>
      <c r="AV1040" s="50">
        <v>126.2914538095238</v>
      </c>
      <c r="AW1040" s="50">
        <v>0</v>
      </c>
      <c r="AX1040" s="50">
        <v>7.3493333333333339</v>
      </c>
      <c r="AY1040" s="50">
        <v>46.567216666666674</v>
      </c>
      <c r="AZ1040" s="51">
        <v>0</v>
      </c>
      <c r="BA1040" s="49">
        <v>0</v>
      </c>
      <c r="BB1040" s="49">
        <v>0</v>
      </c>
      <c r="BC1040" s="50">
        <v>0</v>
      </c>
      <c r="BD1040" s="50">
        <v>0</v>
      </c>
      <c r="BE1040" s="51">
        <v>0</v>
      </c>
      <c r="BF1040" s="38"/>
      <c r="BG1040" s="38"/>
      <c r="BK1040" s="38"/>
      <c r="BL1040" s="38"/>
      <c r="BM1040" s="38"/>
      <c r="BN1040" s="38"/>
      <c r="BO1040" s="38"/>
      <c r="BP1040" s="38"/>
      <c r="BQ1040" s="38"/>
      <c r="BR1040" s="38"/>
      <c r="BS1040" s="38"/>
      <c r="BT1040" s="38"/>
      <c r="BU1040" s="38"/>
      <c r="BY1040" s="38"/>
      <c r="BZ1040" s="38"/>
      <c r="CJ1040" s="38"/>
    </row>
    <row r="1041" spans="2:88" x14ac:dyDescent="0.25">
      <c r="B1041" s="8">
        <v>1039</v>
      </c>
      <c r="C1041" s="9" t="s">
        <v>12627</v>
      </c>
      <c r="D1041" s="9" t="s">
        <v>12706</v>
      </c>
      <c r="E1041" s="49">
        <v>9.9019811666666673</v>
      </c>
      <c r="F1041" s="50">
        <v>8.2525240000000011</v>
      </c>
      <c r="G1041" s="50">
        <v>13.807566666666666</v>
      </c>
      <c r="H1041" s="51">
        <v>21.850133333333336</v>
      </c>
      <c r="I1041" s="50">
        <v>0</v>
      </c>
      <c r="J1041" s="50">
        <v>0</v>
      </c>
      <c r="K1041" s="50">
        <v>0</v>
      </c>
      <c r="L1041" s="50">
        <v>0</v>
      </c>
      <c r="M1041" s="49">
        <v>0</v>
      </c>
      <c r="N1041" s="49">
        <v>2.1412299881066668</v>
      </c>
      <c r="O1041" s="49">
        <v>1.7371279999999998</v>
      </c>
      <c r="P1041" s="50">
        <v>0</v>
      </c>
      <c r="Q1041" s="50">
        <v>0</v>
      </c>
      <c r="R1041" s="50">
        <v>0</v>
      </c>
      <c r="S1041" s="51">
        <v>0</v>
      </c>
      <c r="T1041" s="50">
        <v>0</v>
      </c>
      <c r="U1041" s="51">
        <v>16.348733333333335</v>
      </c>
      <c r="V1041" s="51">
        <v>0</v>
      </c>
      <c r="W1041" s="50">
        <v>0</v>
      </c>
      <c r="X1041" s="49">
        <v>9.8157400000000017</v>
      </c>
      <c r="Y1041" s="51">
        <v>27.077393777777779</v>
      </c>
      <c r="Z1041" s="52">
        <v>0</v>
      </c>
      <c r="AA1041" s="52">
        <v>0</v>
      </c>
      <c r="AB1041" s="52">
        <v>0</v>
      </c>
      <c r="AC1041" s="52">
        <v>0</v>
      </c>
      <c r="AD1041" s="52">
        <v>0</v>
      </c>
      <c r="AE1041" s="50">
        <v>0</v>
      </c>
      <c r="AF1041" s="50">
        <v>0</v>
      </c>
      <c r="AG1041" s="50">
        <v>0</v>
      </c>
      <c r="AH1041" s="50">
        <v>8.8759905600000018</v>
      </c>
      <c r="AI1041" s="52">
        <v>5.4636506518518519</v>
      </c>
      <c r="AJ1041" s="49">
        <v>0</v>
      </c>
      <c r="AK1041" s="50">
        <v>17.143864197530863</v>
      </c>
      <c r="AL1041" s="50">
        <v>34.698641975308647</v>
      </c>
      <c r="AM1041" s="50">
        <v>42.35</v>
      </c>
      <c r="AN1041" s="50">
        <v>0</v>
      </c>
      <c r="AO1041" s="50">
        <v>0</v>
      </c>
      <c r="AP1041" s="50">
        <v>0</v>
      </c>
      <c r="AQ1041" s="51">
        <v>0</v>
      </c>
      <c r="AR1041" s="49">
        <v>14.766966</v>
      </c>
      <c r="AS1041" s="50">
        <v>2.7871621621621623</v>
      </c>
      <c r="AT1041" s="50">
        <v>1.85076</v>
      </c>
      <c r="AU1041" s="50">
        <v>4.5066476190476186</v>
      </c>
      <c r="AV1041" s="50">
        <v>126.2914538095238</v>
      </c>
      <c r="AW1041" s="50">
        <v>0</v>
      </c>
      <c r="AX1041" s="50">
        <v>7.3493333333333339</v>
      </c>
      <c r="AY1041" s="50">
        <v>46.567216666666674</v>
      </c>
      <c r="AZ1041" s="51">
        <v>0</v>
      </c>
      <c r="BA1041" s="49">
        <v>0</v>
      </c>
      <c r="BB1041" s="49">
        <v>0</v>
      </c>
      <c r="BC1041" s="50">
        <v>0</v>
      </c>
      <c r="BD1041" s="50">
        <v>0</v>
      </c>
      <c r="BE1041" s="51">
        <v>0</v>
      </c>
      <c r="BF1041" s="38"/>
      <c r="BG1041" s="38"/>
      <c r="BK1041" s="38"/>
      <c r="BL1041" s="38"/>
      <c r="BM1041" s="38"/>
      <c r="BN1041" s="38"/>
      <c r="BO1041" s="38"/>
      <c r="BP1041" s="38"/>
      <c r="BQ1041" s="38"/>
      <c r="BR1041" s="38"/>
      <c r="BS1041" s="38"/>
      <c r="BT1041" s="38"/>
      <c r="BU1041" s="38"/>
      <c r="BY1041" s="38"/>
      <c r="BZ1041" s="38"/>
      <c r="CJ1041" s="38"/>
    </row>
    <row r="1042" spans="2:88" x14ac:dyDescent="0.25">
      <c r="B1042" s="8">
        <v>1040</v>
      </c>
      <c r="C1042" s="9" t="s">
        <v>12627</v>
      </c>
      <c r="D1042" s="9" t="s">
        <v>12707</v>
      </c>
      <c r="E1042" s="49">
        <v>11.882377399999999</v>
      </c>
      <c r="F1042" s="50">
        <v>9.9030288000000013</v>
      </c>
      <c r="G1042" s="50">
        <v>16.56908</v>
      </c>
      <c r="H1042" s="51">
        <v>26.22016</v>
      </c>
      <c r="I1042" s="50">
        <v>0</v>
      </c>
      <c r="J1042" s="50">
        <v>0</v>
      </c>
      <c r="K1042" s="50">
        <v>0</v>
      </c>
      <c r="L1042" s="50">
        <v>0</v>
      </c>
      <c r="M1042" s="49">
        <v>0</v>
      </c>
      <c r="N1042" s="49">
        <v>2.1412299881066668</v>
      </c>
      <c r="O1042" s="49">
        <v>1.7371279999999998</v>
      </c>
      <c r="P1042" s="50">
        <v>0</v>
      </c>
      <c r="Q1042" s="50">
        <v>0</v>
      </c>
      <c r="R1042" s="50">
        <v>0</v>
      </c>
      <c r="S1042" s="51">
        <v>0</v>
      </c>
      <c r="T1042" s="50">
        <v>0</v>
      </c>
      <c r="U1042" s="51">
        <v>16.348733333333335</v>
      </c>
      <c r="V1042" s="51">
        <v>0</v>
      </c>
      <c r="W1042" s="50">
        <v>0</v>
      </c>
      <c r="X1042" s="49">
        <v>9.8157400000000017</v>
      </c>
      <c r="Y1042" s="51">
        <v>27.077393777777779</v>
      </c>
      <c r="Z1042" s="52">
        <v>0</v>
      </c>
      <c r="AA1042" s="52">
        <v>0</v>
      </c>
      <c r="AB1042" s="52">
        <v>0</v>
      </c>
      <c r="AC1042" s="52">
        <v>0</v>
      </c>
      <c r="AD1042" s="52">
        <v>0</v>
      </c>
      <c r="AE1042" s="50">
        <v>0</v>
      </c>
      <c r="AF1042" s="50">
        <v>0</v>
      </c>
      <c r="AG1042" s="50">
        <v>0</v>
      </c>
      <c r="AH1042" s="50">
        <v>8.8759905600000018</v>
      </c>
      <c r="AI1042" s="52">
        <v>5.4636506518518519</v>
      </c>
      <c r="AJ1042" s="49">
        <v>0</v>
      </c>
      <c r="AK1042" s="50">
        <v>20.572637037037037</v>
      </c>
      <c r="AL1042" s="50">
        <v>41.638370370370374</v>
      </c>
      <c r="AM1042" s="50">
        <v>50.820000000000007</v>
      </c>
      <c r="AN1042" s="50">
        <v>0</v>
      </c>
      <c r="AO1042" s="50">
        <v>0</v>
      </c>
      <c r="AP1042" s="50">
        <v>0</v>
      </c>
      <c r="AQ1042" s="51">
        <v>0</v>
      </c>
      <c r="AR1042" s="49">
        <v>14.766966</v>
      </c>
      <c r="AS1042" s="50">
        <v>2.7871621621621623</v>
      </c>
      <c r="AT1042" s="50">
        <v>1.85076</v>
      </c>
      <c r="AU1042" s="50">
        <v>5.6333095238095234</v>
      </c>
      <c r="AV1042" s="50">
        <v>149.32438309523809</v>
      </c>
      <c r="AW1042" s="50">
        <v>0</v>
      </c>
      <c r="AX1042" s="50">
        <v>7.3493333333333339</v>
      </c>
      <c r="AY1042" s="50">
        <v>46.567216666666674</v>
      </c>
      <c r="AZ1042" s="51">
        <v>0</v>
      </c>
      <c r="BA1042" s="49">
        <v>0</v>
      </c>
      <c r="BB1042" s="49">
        <v>0</v>
      </c>
      <c r="BC1042" s="50">
        <v>0</v>
      </c>
      <c r="BD1042" s="50">
        <v>0</v>
      </c>
      <c r="BE1042" s="51">
        <v>0</v>
      </c>
      <c r="BF1042" s="38"/>
      <c r="BG1042" s="38"/>
      <c r="BK1042" s="38"/>
      <c r="BL1042" s="38"/>
      <c r="BM1042" s="38"/>
      <c r="BN1042" s="38"/>
      <c r="BO1042" s="38"/>
      <c r="BP1042" s="38"/>
      <c r="BQ1042" s="38"/>
      <c r="BR1042" s="38"/>
      <c r="BS1042" s="38"/>
      <c r="BT1042" s="38"/>
      <c r="BU1042" s="38"/>
      <c r="BY1042" s="38"/>
      <c r="BZ1042" s="38"/>
      <c r="CJ1042" s="38"/>
    </row>
    <row r="1043" spans="2:88" x14ac:dyDescent="0.25">
      <c r="B1043" s="8">
        <v>1041</v>
      </c>
      <c r="C1043" s="9" t="s">
        <v>12627</v>
      </c>
      <c r="D1043" s="9" t="s">
        <v>12708</v>
      </c>
      <c r="E1043" s="49">
        <v>8.9117830500000004</v>
      </c>
      <c r="F1043" s="50">
        <v>7.427271600000001</v>
      </c>
      <c r="G1043" s="50">
        <v>12.42681</v>
      </c>
      <c r="H1043" s="51">
        <v>19.665120000000002</v>
      </c>
      <c r="I1043" s="50">
        <v>0</v>
      </c>
      <c r="J1043" s="50">
        <v>0</v>
      </c>
      <c r="K1043" s="50">
        <v>0</v>
      </c>
      <c r="L1043" s="50">
        <v>0</v>
      </c>
      <c r="M1043" s="49">
        <v>0</v>
      </c>
      <c r="N1043" s="49">
        <v>2.7070817396444444</v>
      </c>
      <c r="O1043" s="49">
        <v>2.6056919999999995</v>
      </c>
      <c r="P1043" s="50">
        <v>0</v>
      </c>
      <c r="Q1043" s="50">
        <v>0</v>
      </c>
      <c r="R1043" s="50">
        <v>0</v>
      </c>
      <c r="S1043" s="51">
        <v>0</v>
      </c>
      <c r="T1043" s="50">
        <v>0</v>
      </c>
      <c r="U1043" s="51">
        <v>17.482226666666673</v>
      </c>
      <c r="V1043" s="51">
        <v>0</v>
      </c>
      <c r="W1043" s="50">
        <v>0</v>
      </c>
      <c r="X1043" s="49">
        <v>14.723610000000003</v>
      </c>
      <c r="Y1043" s="51">
        <v>40.616090666666665</v>
      </c>
      <c r="Z1043" s="52">
        <v>0</v>
      </c>
      <c r="AA1043" s="52">
        <v>0</v>
      </c>
      <c r="AB1043" s="52">
        <v>0</v>
      </c>
      <c r="AC1043" s="52">
        <v>0</v>
      </c>
      <c r="AD1043" s="52">
        <v>0</v>
      </c>
      <c r="AE1043" s="50">
        <v>0</v>
      </c>
      <c r="AF1043" s="50">
        <v>0</v>
      </c>
      <c r="AG1043" s="50">
        <v>0</v>
      </c>
      <c r="AH1043" s="50">
        <v>13.313985840000004</v>
      </c>
      <c r="AI1043" s="52">
        <v>8.180473837037038</v>
      </c>
      <c r="AJ1043" s="49">
        <v>0</v>
      </c>
      <c r="AK1043" s="50">
        <v>15.429477777777777</v>
      </c>
      <c r="AL1043" s="50">
        <v>31.228777777777779</v>
      </c>
      <c r="AM1043" s="50">
        <v>38.115000000000009</v>
      </c>
      <c r="AN1043" s="50">
        <v>0</v>
      </c>
      <c r="AO1043" s="50">
        <v>0</v>
      </c>
      <c r="AP1043" s="50">
        <v>0</v>
      </c>
      <c r="AQ1043" s="51">
        <v>0</v>
      </c>
      <c r="AR1043" s="49">
        <v>22.150449000000002</v>
      </c>
      <c r="AS1043" s="50">
        <v>2.7871621621621623</v>
      </c>
      <c r="AT1043" s="50">
        <v>2.7761399999999998</v>
      </c>
      <c r="AU1043" s="50">
        <v>5.069978571428571</v>
      </c>
      <c r="AV1043" s="50">
        <v>154.8877867857143</v>
      </c>
      <c r="AW1043" s="50">
        <v>0</v>
      </c>
      <c r="AX1043" s="50">
        <v>11.024000000000001</v>
      </c>
      <c r="AY1043" s="50">
        <v>72.137633333333326</v>
      </c>
      <c r="AZ1043" s="51">
        <v>0</v>
      </c>
      <c r="BA1043" s="49">
        <v>0</v>
      </c>
      <c r="BB1043" s="49">
        <v>0</v>
      </c>
      <c r="BC1043" s="50">
        <v>0</v>
      </c>
      <c r="BD1043" s="50">
        <v>0</v>
      </c>
      <c r="BE1043" s="51">
        <v>0</v>
      </c>
      <c r="BF1043" s="38"/>
      <c r="BG1043" s="38"/>
      <c r="BK1043" s="38"/>
      <c r="BL1043" s="38"/>
      <c r="BM1043" s="38"/>
      <c r="BN1043" s="38"/>
      <c r="BO1043" s="38"/>
      <c r="BP1043" s="38"/>
      <c r="BQ1043" s="38"/>
      <c r="BR1043" s="38"/>
      <c r="BS1043" s="38"/>
      <c r="BT1043" s="38"/>
      <c r="BU1043" s="38"/>
      <c r="BY1043" s="38"/>
      <c r="BZ1043" s="38"/>
      <c r="CJ1043" s="38"/>
    </row>
    <row r="1044" spans="2:88" x14ac:dyDescent="0.25">
      <c r="B1044" s="8">
        <v>1042</v>
      </c>
      <c r="C1044" s="9" t="s">
        <v>12627</v>
      </c>
      <c r="D1044" s="9" t="s">
        <v>12709</v>
      </c>
      <c r="E1044" s="49">
        <v>11.882377399999999</v>
      </c>
      <c r="F1044" s="50">
        <v>9.9030288000000013</v>
      </c>
      <c r="G1044" s="50">
        <v>16.56908</v>
      </c>
      <c r="H1044" s="51">
        <v>26.22016</v>
      </c>
      <c r="I1044" s="50">
        <v>0</v>
      </c>
      <c r="J1044" s="50">
        <v>0</v>
      </c>
      <c r="K1044" s="50">
        <v>0</v>
      </c>
      <c r="L1044" s="50">
        <v>0</v>
      </c>
      <c r="M1044" s="49">
        <v>0</v>
      </c>
      <c r="N1044" s="49">
        <v>2.7070817396444444</v>
      </c>
      <c r="O1044" s="49">
        <v>2.6056919999999995</v>
      </c>
      <c r="P1044" s="50">
        <v>0</v>
      </c>
      <c r="Q1044" s="50">
        <v>0</v>
      </c>
      <c r="R1044" s="50">
        <v>0</v>
      </c>
      <c r="S1044" s="51">
        <v>0</v>
      </c>
      <c r="T1044" s="50">
        <v>0</v>
      </c>
      <c r="U1044" s="51">
        <v>17.482226666666673</v>
      </c>
      <c r="V1044" s="51">
        <v>0</v>
      </c>
      <c r="W1044" s="50">
        <v>0</v>
      </c>
      <c r="X1044" s="49">
        <v>14.723610000000003</v>
      </c>
      <c r="Y1044" s="51">
        <v>40.616090666666665</v>
      </c>
      <c r="Z1044" s="52">
        <v>0</v>
      </c>
      <c r="AA1044" s="52">
        <v>0</v>
      </c>
      <c r="AB1044" s="52">
        <v>0</v>
      </c>
      <c r="AC1044" s="52">
        <v>0</v>
      </c>
      <c r="AD1044" s="52">
        <v>0</v>
      </c>
      <c r="AE1044" s="50">
        <v>0</v>
      </c>
      <c r="AF1044" s="50">
        <v>0</v>
      </c>
      <c r="AG1044" s="50">
        <v>0</v>
      </c>
      <c r="AH1044" s="50">
        <v>13.313985840000004</v>
      </c>
      <c r="AI1044" s="52">
        <v>8.180473837037038</v>
      </c>
      <c r="AJ1044" s="49">
        <v>0</v>
      </c>
      <c r="AK1044" s="50">
        <v>20.572637037037037</v>
      </c>
      <c r="AL1044" s="50">
        <v>41.638370370370374</v>
      </c>
      <c r="AM1044" s="50">
        <v>50.820000000000007</v>
      </c>
      <c r="AN1044" s="50">
        <v>0</v>
      </c>
      <c r="AO1044" s="50">
        <v>0</v>
      </c>
      <c r="AP1044" s="50">
        <v>0</v>
      </c>
      <c r="AQ1044" s="51">
        <v>0</v>
      </c>
      <c r="AR1044" s="49">
        <v>22.150449000000002</v>
      </c>
      <c r="AS1044" s="50">
        <v>2.7871621621621623</v>
      </c>
      <c r="AT1044" s="50">
        <v>2.7761399999999998</v>
      </c>
      <c r="AU1044" s="50">
        <v>6.7599714285714274</v>
      </c>
      <c r="AV1044" s="50">
        <v>189.43718071428572</v>
      </c>
      <c r="AW1044" s="50">
        <v>0</v>
      </c>
      <c r="AX1044" s="50">
        <v>11.024000000000001</v>
      </c>
      <c r="AY1044" s="50">
        <v>72.137633333333326</v>
      </c>
      <c r="AZ1044" s="51">
        <v>0</v>
      </c>
      <c r="BA1044" s="49">
        <v>0</v>
      </c>
      <c r="BB1044" s="49">
        <v>0</v>
      </c>
      <c r="BC1044" s="50">
        <v>0</v>
      </c>
      <c r="BD1044" s="50">
        <v>0</v>
      </c>
      <c r="BE1044" s="51">
        <v>0</v>
      </c>
      <c r="BF1044" s="38"/>
      <c r="BG1044" s="38"/>
      <c r="BK1044" s="38"/>
      <c r="BL1044" s="38"/>
      <c r="BM1044" s="38"/>
      <c r="BN1044" s="38"/>
      <c r="BO1044" s="38"/>
      <c r="BP1044" s="38"/>
      <c r="BQ1044" s="38"/>
      <c r="BR1044" s="38"/>
      <c r="BS1044" s="38"/>
      <c r="BT1044" s="38"/>
      <c r="BU1044" s="38"/>
      <c r="BY1044" s="38"/>
      <c r="BZ1044" s="38"/>
      <c r="CJ1044" s="38"/>
    </row>
    <row r="1045" spans="2:88" x14ac:dyDescent="0.25">
      <c r="B1045" s="8">
        <v>1043</v>
      </c>
      <c r="C1045" s="9" t="s">
        <v>12627</v>
      </c>
      <c r="D1045" s="9" t="s">
        <v>12710</v>
      </c>
      <c r="E1045" s="49">
        <v>14.85297175</v>
      </c>
      <c r="F1045" s="50">
        <v>12.378786000000002</v>
      </c>
      <c r="G1045" s="50">
        <v>20.711349999999999</v>
      </c>
      <c r="H1045" s="51">
        <v>32.775199999999998</v>
      </c>
      <c r="I1045" s="50">
        <v>0</v>
      </c>
      <c r="J1045" s="50">
        <v>0</v>
      </c>
      <c r="K1045" s="50">
        <v>0</v>
      </c>
      <c r="L1045" s="50">
        <v>0</v>
      </c>
      <c r="M1045" s="49">
        <v>0</v>
      </c>
      <c r="N1045" s="49">
        <v>2.7070817396444444</v>
      </c>
      <c r="O1045" s="49">
        <v>2.6056919999999995</v>
      </c>
      <c r="P1045" s="50">
        <v>0</v>
      </c>
      <c r="Q1045" s="50">
        <v>0</v>
      </c>
      <c r="R1045" s="50">
        <v>0</v>
      </c>
      <c r="S1045" s="51">
        <v>0</v>
      </c>
      <c r="T1045" s="50">
        <v>0</v>
      </c>
      <c r="U1045" s="51">
        <v>17.482226666666673</v>
      </c>
      <c r="V1045" s="51">
        <v>0</v>
      </c>
      <c r="W1045" s="50">
        <v>0</v>
      </c>
      <c r="X1045" s="49">
        <v>14.723610000000003</v>
      </c>
      <c r="Y1045" s="51">
        <v>40.616090666666665</v>
      </c>
      <c r="Z1045" s="52">
        <v>0</v>
      </c>
      <c r="AA1045" s="52">
        <v>0</v>
      </c>
      <c r="AB1045" s="52">
        <v>0</v>
      </c>
      <c r="AC1045" s="52">
        <v>0</v>
      </c>
      <c r="AD1045" s="52">
        <v>0</v>
      </c>
      <c r="AE1045" s="50">
        <v>0</v>
      </c>
      <c r="AF1045" s="50">
        <v>0</v>
      </c>
      <c r="AG1045" s="50">
        <v>0</v>
      </c>
      <c r="AH1045" s="50">
        <v>13.313985840000004</v>
      </c>
      <c r="AI1045" s="52">
        <v>8.180473837037038</v>
      </c>
      <c r="AJ1045" s="49">
        <v>0</v>
      </c>
      <c r="AK1045" s="50">
        <v>25.715796296296297</v>
      </c>
      <c r="AL1045" s="50">
        <v>52.04796296296297</v>
      </c>
      <c r="AM1045" s="50">
        <v>63.525000000000006</v>
      </c>
      <c r="AN1045" s="50">
        <v>0</v>
      </c>
      <c r="AO1045" s="50">
        <v>0</v>
      </c>
      <c r="AP1045" s="50">
        <v>0</v>
      </c>
      <c r="AQ1045" s="51">
        <v>0</v>
      </c>
      <c r="AR1045" s="49">
        <v>22.150449000000002</v>
      </c>
      <c r="AS1045" s="50">
        <v>2.7871621621621623</v>
      </c>
      <c r="AT1045" s="50">
        <v>2.7761399999999998</v>
      </c>
      <c r="AU1045" s="50">
        <v>6.7599714285714274</v>
      </c>
      <c r="AV1045" s="50">
        <v>189.43718071428572</v>
      </c>
      <c r="AW1045" s="50">
        <v>0</v>
      </c>
      <c r="AX1045" s="50">
        <v>11.024000000000001</v>
      </c>
      <c r="AY1045" s="50">
        <v>72.137633333333326</v>
      </c>
      <c r="AZ1045" s="51">
        <v>0</v>
      </c>
      <c r="BA1045" s="49">
        <v>0</v>
      </c>
      <c r="BB1045" s="49">
        <v>0</v>
      </c>
      <c r="BC1045" s="50">
        <v>0</v>
      </c>
      <c r="BD1045" s="50">
        <v>0</v>
      </c>
      <c r="BE1045" s="51">
        <v>0</v>
      </c>
      <c r="BF1045" s="38"/>
      <c r="BG1045" s="38"/>
      <c r="BK1045" s="38"/>
      <c r="BL1045" s="38"/>
      <c r="BM1045" s="38"/>
      <c r="BN1045" s="38"/>
      <c r="BO1045" s="38"/>
      <c r="BP1045" s="38"/>
      <c r="BQ1045" s="38"/>
      <c r="BR1045" s="38"/>
      <c r="BS1045" s="38"/>
      <c r="BT1045" s="38"/>
      <c r="BU1045" s="38"/>
      <c r="BY1045" s="38"/>
      <c r="BZ1045" s="38"/>
      <c r="CJ1045" s="38"/>
    </row>
    <row r="1046" spans="2:88" x14ac:dyDescent="0.25">
      <c r="B1046" s="8">
        <v>1044</v>
      </c>
      <c r="C1046" s="9" t="s">
        <v>12627</v>
      </c>
      <c r="D1046" s="9" t="s">
        <v>12711</v>
      </c>
      <c r="E1046" s="49">
        <v>17.823566100000001</v>
      </c>
      <c r="F1046" s="50">
        <v>14.854543200000002</v>
      </c>
      <c r="G1046" s="50">
        <v>24.853619999999999</v>
      </c>
      <c r="H1046" s="51">
        <v>39.330240000000003</v>
      </c>
      <c r="I1046" s="50">
        <v>0</v>
      </c>
      <c r="J1046" s="50">
        <v>0</v>
      </c>
      <c r="K1046" s="50">
        <v>0</v>
      </c>
      <c r="L1046" s="50">
        <v>0</v>
      </c>
      <c r="M1046" s="49">
        <v>0</v>
      </c>
      <c r="N1046" s="49">
        <v>2.7070817396444444</v>
      </c>
      <c r="O1046" s="49">
        <v>2.6056919999999995</v>
      </c>
      <c r="P1046" s="50">
        <v>0</v>
      </c>
      <c r="Q1046" s="50">
        <v>0</v>
      </c>
      <c r="R1046" s="50">
        <v>0</v>
      </c>
      <c r="S1046" s="51">
        <v>0</v>
      </c>
      <c r="T1046" s="50">
        <v>0</v>
      </c>
      <c r="U1046" s="51">
        <v>17.482226666666673</v>
      </c>
      <c r="V1046" s="51">
        <v>0</v>
      </c>
      <c r="W1046" s="50">
        <v>0</v>
      </c>
      <c r="X1046" s="49">
        <v>14.723610000000003</v>
      </c>
      <c r="Y1046" s="51">
        <v>40.616090666666665</v>
      </c>
      <c r="Z1046" s="52">
        <v>0</v>
      </c>
      <c r="AA1046" s="52">
        <v>0</v>
      </c>
      <c r="AB1046" s="52">
        <v>0</v>
      </c>
      <c r="AC1046" s="52">
        <v>0</v>
      </c>
      <c r="AD1046" s="52">
        <v>0</v>
      </c>
      <c r="AE1046" s="50">
        <v>0</v>
      </c>
      <c r="AF1046" s="50">
        <v>0</v>
      </c>
      <c r="AG1046" s="50">
        <v>0</v>
      </c>
      <c r="AH1046" s="50">
        <v>13.313985840000004</v>
      </c>
      <c r="AI1046" s="52">
        <v>8.180473837037038</v>
      </c>
      <c r="AJ1046" s="49">
        <v>0</v>
      </c>
      <c r="AK1046" s="50">
        <v>30.858955555555553</v>
      </c>
      <c r="AL1046" s="50">
        <v>62.457555555555558</v>
      </c>
      <c r="AM1046" s="50">
        <v>76.230000000000018</v>
      </c>
      <c r="AN1046" s="50">
        <v>0</v>
      </c>
      <c r="AO1046" s="50">
        <v>0</v>
      </c>
      <c r="AP1046" s="50">
        <v>0</v>
      </c>
      <c r="AQ1046" s="51">
        <v>0</v>
      </c>
      <c r="AR1046" s="49">
        <v>22.150449000000002</v>
      </c>
      <c r="AS1046" s="50">
        <v>2.7871621621621623</v>
      </c>
      <c r="AT1046" s="50">
        <v>2.7761399999999998</v>
      </c>
      <c r="AU1046" s="50">
        <v>8.4499642857142856</v>
      </c>
      <c r="AV1046" s="50">
        <v>223.98657464285714</v>
      </c>
      <c r="AW1046" s="50">
        <v>0</v>
      </c>
      <c r="AX1046" s="50">
        <v>11.024000000000001</v>
      </c>
      <c r="AY1046" s="50">
        <v>72.137633333333326</v>
      </c>
      <c r="AZ1046" s="51">
        <v>0</v>
      </c>
      <c r="BA1046" s="49">
        <v>0</v>
      </c>
      <c r="BB1046" s="49">
        <v>0</v>
      </c>
      <c r="BC1046" s="50">
        <v>0</v>
      </c>
      <c r="BD1046" s="50">
        <v>0</v>
      </c>
      <c r="BE1046" s="51">
        <v>0</v>
      </c>
      <c r="BF1046" s="38"/>
      <c r="BG1046" s="38"/>
      <c r="BK1046" s="38"/>
      <c r="BL1046" s="38"/>
      <c r="BM1046" s="38"/>
      <c r="BN1046" s="38"/>
      <c r="BO1046" s="38"/>
      <c r="BP1046" s="38"/>
      <c r="BQ1046" s="38"/>
      <c r="BR1046" s="38"/>
      <c r="BS1046" s="38"/>
      <c r="BT1046" s="38"/>
      <c r="BU1046" s="38"/>
      <c r="BY1046" s="38"/>
      <c r="BZ1046" s="38"/>
      <c r="CJ1046" s="38"/>
    </row>
    <row r="1047" spans="2:88" x14ac:dyDescent="0.25">
      <c r="B1047" s="8">
        <v>1045</v>
      </c>
      <c r="C1047" s="9" t="s">
        <v>12627</v>
      </c>
      <c r="D1047" s="9" t="s">
        <v>12712</v>
      </c>
      <c r="E1047" s="49">
        <v>2.9705943499999998</v>
      </c>
      <c r="F1047" s="50">
        <v>2.4757572000000003</v>
      </c>
      <c r="G1047" s="50">
        <v>8.2845399999999998</v>
      </c>
      <c r="H1047" s="51">
        <v>6.55504</v>
      </c>
      <c r="I1047" s="50">
        <v>0</v>
      </c>
      <c r="J1047" s="50">
        <v>0</v>
      </c>
      <c r="K1047" s="50">
        <v>0</v>
      </c>
      <c r="L1047" s="50">
        <v>0</v>
      </c>
      <c r="M1047" s="49">
        <v>0</v>
      </c>
      <c r="N1047" s="49">
        <v>1.6793607249066667</v>
      </c>
      <c r="O1047" s="49">
        <v>0.86856399999999989</v>
      </c>
      <c r="P1047" s="50">
        <v>0</v>
      </c>
      <c r="Q1047" s="50">
        <v>0</v>
      </c>
      <c r="R1047" s="50">
        <v>0</v>
      </c>
      <c r="S1047" s="51">
        <v>0</v>
      </c>
      <c r="T1047" s="50">
        <v>0</v>
      </c>
      <c r="U1047" s="51">
        <v>6.4889666666666672</v>
      </c>
      <c r="V1047" s="51">
        <v>0</v>
      </c>
      <c r="W1047" s="50">
        <v>0</v>
      </c>
      <c r="X1047" s="49">
        <v>4.9078700000000008</v>
      </c>
      <c r="Y1047" s="51">
        <v>13.538696888888889</v>
      </c>
      <c r="Z1047" s="52">
        <v>0</v>
      </c>
      <c r="AA1047" s="52">
        <v>0</v>
      </c>
      <c r="AB1047" s="52">
        <v>0</v>
      </c>
      <c r="AC1047" s="52">
        <v>0</v>
      </c>
      <c r="AD1047" s="52">
        <v>0</v>
      </c>
      <c r="AE1047" s="50">
        <v>0</v>
      </c>
      <c r="AF1047" s="50">
        <v>0</v>
      </c>
      <c r="AG1047" s="50">
        <v>0</v>
      </c>
      <c r="AH1047" s="50">
        <v>4.4379952800000009</v>
      </c>
      <c r="AI1047" s="52">
        <v>2.7468274666666663</v>
      </c>
      <c r="AJ1047" s="49">
        <v>0</v>
      </c>
      <c r="AK1047" s="50">
        <v>5.1431592592592592</v>
      </c>
      <c r="AL1047" s="50">
        <v>10.409592592592594</v>
      </c>
      <c r="AM1047" s="50">
        <v>0</v>
      </c>
      <c r="AN1047" s="50">
        <v>13.00461</v>
      </c>
      <c r="AO1047" s="50">
        <v>6.9069767441860463</v>
      </c>
      <c r="AP1047" s="50">
        <v>8.7079000000000004</v>
      </c>
      <c r="AQ1047" s="51">
        <v>8.3050999999999995</v>
      </c>
      <c r="AR1047" s="49">
        <v>7.383483</v>
      </c>
      <c r="AS1047" s="50">
        <v>2.7871621621621623</v>
      </c>
      <c r="AT1047" s="50">
        <v>0.92537999999999998</v>
      </c>
      <c r="AU1047" s="50">
        <v>1.6899928571428569</v>
      </c>
      <c r="AV1047" s="50">
        <v>51.629262261904756</v>
      </c>
      <c r="AW1047" s="50">
        <v>0</v>
      </c>
      <c r="AX1047" s="50">
        <v>3.674666666666667</v>
      </c>
      <c r="AY1047" s="50">
        <v>18.113280000000007</v>
      </c>
      <c r="AZ1047" s="51">
        <v>0</v>
      </c>
      <c r="BA1047" s="49">
        <v>0</v>
      </c>
      <c r="BB1047" s="49">
        <v>0</v>
      </c>
      <c r="BC1047" s="50">
        <v>0</v>
      </c>
      <c r="BD1047" s="50">
        <v>0</v>
      </c>
      <c r="BE1047" s="51">
        <v>0</v>
      </c>
      <c r="BF1047" s="38"/>
      <c r="BG1047" s="38"/>
      <c r="BK1047" s="38"/>
      <c r="BL1047" s="38"/>
      <c r="BM1047" s="38"/>
      <c r="BN1047" s="38"/>
      <c r="BO1047" s="38"/>
      <c r="BP1047" s="38"/>
      <c r="BQ1047" s="38"/>
      <c r="BR1047" s="38"/>
      <c r="BS1047" s="38"/>
      <c r="BT1047" s="38"/>
      <c r="BU1047" s="38"/>
      <c r="BY1047" s="38"/>
      <c r="BZ1047" s="38"/>
      <c r="CJ1047" s="38"/>
    </row>
    <row r="1048" spans="2:88" x14ac:dyDescent="0.25">
      <c r="B1048" s="8">
        <v>1046</v>
      </c>
      <c r="C1048" s="9" t="s">
        <v>12627</v>
      </c>
      <c r="D1048" s="9" t="s">
        <v>12713</v>
      </c>
      <c r="E1048" s="49">
        <v>3.9607924666666667</v>
      </c>
      <c r="F1048" s="50">
        <v>3.3010096000000004</v>
      </c>
      <c r="G1048" s="50">
        <v>11.046053333333333</v>
      </c>
      <c r="H1048" s="51">
        <v>8.7400533333333339</v>
      </c>
      <c r="I1048" s="50">
        <v>0</v>
      </c>
      <c r="J1048" s="50">
        <v>0</v>
      </c>
      <c r="K1048" s="50">
        <v>0</v>
      </c>
      <c r="L1048" s="50">
        <v>0</v>
      </c>
      <c r="M1048" s="49">
        <v>0</v>
      </c>
      <c r="N1048" s="49">
        <v>1.6793607249066667</v>
      </c>
      <c r="O1048" s="49">
        <v>0.86856399999999989</v>
      </c>
      <c r="P1048" s="50">
        <v>0</v>
      </c>
      <c r="Q1048" s="50">
        <v>0</v>
      </c>
      <c r="R1048" s="50">
        <v>0</v>
      </c>
      <c r="S1048" s="51">
        <v>0</v>
      </c>
      <c r="T1048" s="50">
        <v>0</v>
      </c>
      <c r="U1048" s="51">
        <v>6.4889666666666672</v>
      </c>
      <c r="V1048" s="51">
        <v>0</v>
      </c>
      <c r="W1048" s="50">
        <v>0</v>
      </c>
      <c r="X1048" s="49">
        <v>4.9078700000000008</v>
      </c>
      <c r="Y1048" s="51">
        <v>13.538696888888889</v>
      </c>
      <c r="Z1048" s="52">
        <v>0</v>
      </c>
      <c r="AA1048" s="52">
        <v>0</v>
      </c>
      <c r="AB1048" s="52">
        <v>0</v>
      </c>
      <c r="AC1048" s="52">
        <v>0</v>
      </c>
      <c r="AD1048" s="52">
        <v>0</v>
      </c>
      <c r="AE1048" s="50">
        <v>0</v>
      </c>
      <c r="AF1048" s="50">
        <v>0</v>
      </c>
      <c r="AG1048" s="50">
        <v>0</v>
      </c>
      <c r="AH1048" s="50">
        <v>4.4379952800000009</v>
      </c>
      <c r="AI1048" s="52">
        <v>2.7468274666666663</v>
      </c>
      <c r="AJ1048" s="49">
        <v>0</v>
      </c>
      <c r="AK1048" s="50">
        <v>6.8575456790123459</v>
      </c>
      <c r="AL1048" s="50">
        <v>13.879456790123458</v>
      </c>
      <c r="AM1048" s="50">
        <v>0</v>
      </c>
      <c r="AN1048" s="50">
        <v>17.339479999999998</v>
      </c>
      <c r="AO1048" s="50">
        <v>9.2093023255813957</v>
      </c>
      <c r="AP1048" s="50">
        <v>11.610533333333334</v>
      </c>
      <c r="AQ1048" s="51">
        <v>11.073466666666667</v>
      </c>
      <c r="AR1048" s="49">
        <v>7.383483</v>
      </c>
      <c r="AS1048" s="50">
        <v>2.7871621621621623</v>
      </c>
      <c r="AT1048" s="50">
        <v>0.92537999999999998</v>
      </c>
      <c r="AU1048" s="50">
        <v>2.2533238095238093</v>
      </c>
      <c r="AV1048" s="50">
        <v>63.145726904761901</v>
      </c>
      <c r="AW1048" s="50">
        <v>0</v>
      </c>
      <c r="AX1048" s="50">
        <v>3.674666666666667</v>
      </c>
      <c r="AY1048" s="50">
        <v>18.113280000000007</v>
      </c>
      <c r="AZ1048" s="51">
        <v>0</v>
      </c>
      <c r="BA1048" s="49">
        <v>0</v>
      </c>
      <c r="BB1048" s="49">
        <v>0</v>
      </c>
      <c r="BC1048" s="50">
        <v>0</v>
      </c>
      <c r="BD1048" s="50">
        <v>0</v>
      </c>
      <c r="BE1048" s="51">
        <v>0</v>
      </c>
      <c r="BF1048" s="38"/>
      <c r="BG1048" s="38"/>
      <c r="BK1048" s="38"/>
      <c r="BL1048" s="38"/>
      <c r="BM1048" s="38"/>
      <c r="BN1048" s="38"/>
      <c r="BO1048" s="38"/>
      <c r="BP1048" s="38"/>
      <c r="BQ1048" s="38"/>
      <c r="BR1048" s="38"/>
      <c r="BS1048" s="38"/>
      <c r="BT1048" s="38"/>
      <c r="BU1048" s="38"/>
      <c r="BY1048" s="38"/>
      <c r="BZ1048" s="38"/>
      <c r="CJ1048" s="38"/>
    </row>
    <row r="1049" spans="2:88" x14ac:dyDescent="0.25">
      <c r="B1049" s="8">
        <v>1047</v>
      </c>
      <c r="C1049" s="9" t="s">
        <v>12627</v>
      </c>
      <c r="D1049" s="9" t="s">
        <v>12714</v>
      </c>
      <c r="E1049" s="49">
        <v>4.9509905833333336</v>
      </c>
      <c r="F1049" s="50">
        <v>4.1262620000000005</v>
      </c>
      <c r="G1049" s="50">
        <v>13.807566666666666</v>
      </c>
      <c r="H1049" s="51">
        <v>10.925066666666668</v>
      </c>
      <c r="I1049" s="50">
        <v>0</v>
      </c>
      <c r="J1049" s="50">
        <v>0</v>
      </c>
      <c r="K1049" s="50">
        <v>0</v>
      </c>
      <c r="L1049" s="50">
        <v>0</v>
      </c>
      <c r="M1049" s="49">
        <v>0</v>
      </c>
      <c r="N1049" s="49">
        <v>1.6793607249066667</v>
      </c>
      <c r="O1049" s="49">
        <v>0.86856399999999989</v>
      </c>
      <c r="P1049" s="50">
        <v>0</v>
      </c>
      <c r="Q1049" s="50">
        <v>0</v>
      </c>
      <c r="R1049" s="50">
        <v>0</v>
      </c>
      <c r="S1049" s="51">
        <v>0</v>
      </c>
      <c r="T1049" s="50">
        <v>0</v>
      </c>
      <c r="U1049" s="51">
        <v>6.4889666666666672</v>
      </c>
      <c r="V1049" s="51">
        <v>0</v>
      </c>
      <c r="W1049" s="50">
        <v>0</v>
      </c>
      <c r="X1049" s="49">
        <v>4.9078700000000008</v>
      </c>
      <c r="Y1049" s="51">
        <v>13.538696888888889</v>
      </c>
      <c r="Z1049" s="52">
        <v>0</v>
      </c>
      <c r="AA1049" s="52">
        <v>0</v>
      </c>
      <c r="AB1049" s="52">
        <v>0</v>
      </c>
      <c r="AC1049" s="52">
        <v>0</v>
      </c>
      <c r="AD1049" s="52">
        <v>0</v>
      </c>
      <c r="AE1049" s="50">
        <v>0</v>
      </c>
      <c r="AF1049" s="50">
        <v>0</v>
      </c>
      <c r="AG1049" s="50">
        <v>0</v>
      </c>
      <c r="AH1049" s="50">
        <v>4.4379952800000009</v>
      </c>
      <c r="AI1049" s="52">
        <v>2.7468274666666663</v>
      </c>
      <c r="AJ1049" s="49">
        <v>0</v>
      </c>
      <c r="AK1049" s="50">
        <v>8.5719320987654317</v>
      </c>
      <c r="AL1049" s="50">
        <v>17.349320987654323</v>
      </c>
      <c r="AM1049" s="50">
        <v>0</v>
      </c>
      <c r="AN1049" s="50">
        <v>21.674349999999997</v>
      </c>
      <c r="AO1049" s="50">
        <v>11.511627906976745</v>
      </c>
      <c r="AP1049" s="50">
        <v>14.513166666666669</v>
      </c>
      <c r="AQ1049" s="51">
        <v>13.841833333333334</v>
      </c>
      <c r="AR1049" s="49">
        <v>7.383483</v>
      </c>
      <c r="AS1049" s="50">
        <v>2.7871621621621623</v>
      </c>
      <c r="AT1049" s="50">
        <v>0.92537999999999998</v>
      </c>
      <c r="AU1049" s="50">
        <v>2.2533238095238093</v>
      </c>
      <c r="AV1049" s="50">
        <v>63.145726904761901</v>
      </c>
      <c r="AW1049" s="50">
        <v>0</v>
      </c>
      <c r="AX1049" s="50">
        <v>3.674666666666667</v>
      </c>
      <c r="AY1049" s="50">
        <v>18.113280000000007</v>
      </c>
      <c r="AZ1049" s="51">
        <v>0</v>
      </c>
      <c r="BA1049" s="49">
        <v>0</v>
      </c>
      <c r="BB1049" s="49">
        <v>0</v>
      </c>
      <c r="BC1049" s="50">
        <v>0</v>
      </c>
      <c r="BD1049" s="50">
        <v>0</v>
      </c>
      <c r="BE1049" s="51">
        <v>0</v>
      </c>
      <c r="BF1049" s="38"/>
      <c r="BG1049" s="38"/>
      <c r="BK1049" s="38"/>
      <c r="BL1049" s="38"/>
      <c r="BM1049" s="38"/>
      <c r="BN1049" s="38"/>
      <c r="BO1049" s="38"/>
      <c r="BP1049" s="38"/>
      <c r="BQ1049" s="38"/>
      <c r="BR1049" s="38"/>
      <c r="BS1049" s="38"/>
      <c r="BT1049" s="38"/>
      <c r="BU1049" s="38"/>
      <c r="BY1049" s="38"/>
      <c r="BZ1049" s="38"/>
      <c r="CJ1049" s="38"/>
    </row>
    <row r="1050" spans="2:88" x14ac:dyDescent="0.25">
      <c r="B1050" s="8">
        <v>1048</v>
      </c>
      <c r="C1050" s="9" t="s">
        <v>12627</v>
      </c>
      <c r="D1050" s="9" t="s">
        <v>12715</v>
      </c>
      <c r="E1050" s="49">
        <v>5.9411886999999997</v>
      </c>
      <c r="F1050" s="50">
        <v>4.9515144000000006</v>
      </c>
      <c r="G1050" s="50">
        <v>16.56908</v>
      </c>
      <c r="H1050" s="51">
        <v>13.11008</v>
      </c>
      <c r="I1050" s="50">
        <v>0</v>
      </c>
      <c r="J1050" s="50">
        <v>0</v>
      </c>
      <c r="K1050" s="50">
        <v>0</v>
      </c>
      <c r="L1050" s="50">
        <v>0</v>
      </c>
      <c r="M1050" s="49">
        <v>0</v>
      </c>
      <c r="N1050" s="49">
        <v>1.6793607249066667</v>
      </c>
      <c r="O1050" s="49">
        <v>0.86856399999999989</v>
      </c>
      <c r="P1050" s="50">
        <v>0</v>
      </c>
      <c r="Q1050" s="50">
        <v>0</v>
      </c>
      <c r="R1050" s="50">
        <v>0</v>
      </c>
      <c r="S1050" s="51">
        <v>0</v>
      </c>
      <c r="T1050" s="50">
        <v>0</v>
      </c>
      <c r="U1050" s="51">
        <v>6.4889666666666672</v>
      </c>
      <c r="V1050" s="51">
        <v>0</v>
      </c>
      <c r="W1050" s="50">
        <v>0</v>
      </c>
      <c r="X1050" s="49">
        <v>4.9078700000000008</v>
      </c>
      <c r="Y1050" s="51">
        <v>13.538696888888889</v>
      </c>
      <c r="Z1050" s="52">
        <v>0</v>
      </c>
      <c r="AA1050" s="52">
        <v>0</v>
      </c>
      <c r="AB1050" s="52">
        <v>0</v>
      </c>
      <c r="AC1050" s="52">
        <v>0</v>
      </c>
      <c r="AD1050" s="52">
        <v>0</v>
      </c>
      <c r="AE1050" s="50">
        <v>0</v>
      </c>
      <c r="AF1050" s="50">
        <v>0</v>
      </c>
      <c r="AG1050" s="50">
        <v>0</v>
      </c>
      <c r="AH1050" s="50">
        <v>4.4379952800000009</v>
      </c>
      <c r="AI1050" s="52">
        <v>2.7468274666666663</v>
      </c>
      <c r="AJ1050" s="49">
        <v>0</v>
      </c>
      <c r="AK1050" s="50">
        <v>10.286318518518518</v>
      </c>
      <c r="AL1050" s="50">
        <v>20.819185185185187</v>
      </c>
      <c r="AM1050" s="50">
        <v>0</v>
      </c>
      <c r="AN1050" s="50">
        <v>26.009219999999999</v>
      </c>
      <c r="AO1050" s="50">
        <v>13.813953488372093</v>
      </c>
      <c r="AP1050" s="50">
        <v>17.415800000000001</v>
      </c>
      <c r="AQ1050" s="51">
        <v>16.610199999999999</v>
      </c>
      <c r="AR1050" s="49">
        <v>7.383483</v>
      </c>
      <c r="AS1050" s="50">
        <v>2.7871621621621623</v>
      </c>
      <c r="AT1050" s="50">
        <v>0.92537999999999998</v>
      </c>
      <c r="AU1050" s="50">
        <v>2.8166547619047617</v>
      </c>
      <c r="AV1050" s="50">
        <v>74.662191547619045</v>
      </c>
      <c r="AW1050" s="50">
        <v>0</v>
      </c>
      <c r="AX1050" s="50">
        <v>3.674666666666667</v>
      </c>
      <c r="AY1050" s="50">
        <v>18.113280000000007</v>
      </c>
      <c r="AZ1050" s="51">
        <v>0</v>
      </c>
      <c r="BA1050" s="49">
        <v>0</v>
      </c>
      <c r="BB1050" s="49">
        <v>0</v>
      </c>
      <c r="BC1050" s="50">
        <v>0</v>
      </c>
      <c r="BD1050" s="50">
        <v>0</v>
      </c>
      <c r="BE1050" s="51">
        <v>0</v>
      </c>
      <c r="BF1050" s="38"/>
      <c r="BG1050" s="38"/>
      <c r="BK1050" s="38"/>
      <c r="BL1050" s="38"/>
      <c r="BM1050" s="38"/>
      <c r="BN1050" s="38"/>
      <c r="BO1050" s="38"/>
      <c r="BP1050" s="38"/>
      <c r="BQ1050" s="38"/>
      <c r="BR1050" s="38"/>
      <c r="BS1050" s="38"/>
      <c r="BT1050" s="38"/>
      <c r="BU1050" s="38"/>
      <c r="BY1050" s="38"/>
      <c r="BZ1050" s="38"/>
      <c r="CJ1050" s="38"/>
    </row>
    <row r="1051" spans="2:88" x14ac:dyDescent="0.25">
      <c r="B1051" s="8">
        <v>1049</v>
      </c>
      <c r="C1051" s="9" t="s">
        <v>12627</v>
      </c>
      <c r="D1051" s="9" t="s">
        <v>12716</v>
      </c>
      <c r="E1051" s="49">
        <v>5.9411886999999997</v>
      </c>
      <c r="F1051" s="50">
        <v>4.9515144000000006</v>
      </c>
      <c r="G1051" s="50">
        <v>16.56908</v>
      </c>
      <c r="H1051" s="51">
        <v>13.11008</v>
      </c>
      <c r="I1051" s="50">
        <v>0</v>
      </c>
      <c r="J1051" s="50">
        <v>0</v>
      </c>
      <c r="K1051" s="50">
        <v>0</v>
      </c>
      <c r="L1051" s="50">
        <v>0</v>
      </c>
      <c r="M1051" s="49">
        <v>0</v>
      </c>
      <c r="N1051" s="49">
        <v>2.1412299881066668</v>
      </c>
      <c r="O1051" s="49">
        <v>1.7371279999999998</v>
      </c>
      <c r="P1051" s="50">
        <v>0</v>
      </c>
      <c r="Q1051" s="50">
        <v>0</v>
      </c>
      <c r="R1051" s="50">
        <v>0</v>
      </c>
      <c r="S1051" s="51">
        <v>0</v>
      </c>
      <c r="T1051" s="50">
        <v>0</v>
      </c>
      <c r="U1051" s="51">
        <v>16.348733333333335</v>
      </c>
      <c r="V1051" s="51">
        <v>0</v>
      </c>
      <c r="W1051" s="50">
        <v>0</v>
      </c>
      <c r="X1051" s="49">
        <v>9.8157400000000017</v>
      </c>
      <c r="Y1051" s="51">
        <v>27.077393777777779</v>
      </c>
      <c r="Z1051" s="52">
        <v>0</v>
      </c>
      <c r="AA1051" s="52">
        <v>0</v>
      </c>
      <c r="AB1051" s="52">
        <v>0</v>
      </c>
      <c r="AC1051" s="52">
        <v>0</v>
      </c>
      <c r="AD1051" s="52">
        <v>0</v>
      </c>
      <c r="AE1051" s="50">
        <v>0</v>
      </c>
      <c r="AF1051" s="50">
        <v>0</v>
      </c>
      <c r="AG1051" s="50">
        <v>0</v>
      </c>
      <c r="AH1051" s="50">
        <v>8.8759905600000018</v>
      </c>
      <c r="AI1051" s="52">
        <v>5.4636506518518519</v>
      </c>
      <c r="AJ1051" s="49">
        <v>0</v>
      </c>
      <c r="AK1051" s="50">
        <v>10.286318518518518</v>
      </c>
      <c r="AL1051" s="50">
        <v>20.819185185185187</v>
      </c>
      <c r="AM1051" s="50">
        <v>0</v>
      </c>
      <c r="AN1051" s="50">
        <v>26.009219999999999</v>
      </c>
      <c r="AO1051" s="50">
        <v>13.813953488372093</v>
      </c>
      <c r="AP1051" s="50">
        <v>17.415800000000001</v>
      </c>
      <c r="AQ1051" s="51">
        <v>16.610199999999999</v>
      </c>
      <c r="AR1051" s="49">
        <v>14.766966</v>
      </c>
      <c r="AS1051" s="50">
        <v>2.7871621621621623</v>
      </c>
      <c r="AT1051" s="50">
        <v>1.85076</v>
      </c>
      <c r="AU1051" s="50">
        <v>3.3799857142857137</v>
      </c>
      <c r="AV1051" s="50">
        <v>103.25852452380951</v>
      </c>
      <c r="AW1051" s="50">
        <v>0</v>
      </c>
      <c r="AX1051" s="50">
        <v>7.3493333333333339</v>
      </c>
      <c r="AY1051" s="50">
        <v>46.567216666666674</v>
      </c>
      <c r="AZ1051" s="51">
        <v>0</v>
      </c>
      <c r="BA1051" s="49">
        <v>0</v>
      </c>
      <c r="BB1051" s="49">
        <v>0</v>
      </c>
      <c r="BC1051" s="50">
        <v>0</v>
      </c>
      <c r="BD1051" s="50">
        <v>0</v>
      </c>
      <c r="BE1051" s="51">
        <v>0</v>
      </c>
      <c r="BF1051" s="38"/>
      <c r="BG1051" s="38"/>
      <c r="BK1051" s="38"/>
      <c r="BL1051" s="38"/>
      <c r="BM1051" s="38"/>
      <c r="BN1051" s="38"/>
      <c r="BO1051" s="38"/>
      <c r="BP1051" s="38"/>
      <c r="BQ1051" s="38"/>
      <c r="BR1051" s="38"/>
      <c r="BS1051" s="38"/>
      <c r="BT1051" s="38"/>
      <c r="BU1051" s="38"/>
      <c r="BY1051" s="38"/>
      <c r="BZ1051" s="38"/>
      <c r="CJ1051" s="38"/>
    </row>
    <row r="1052" spans="2:88" x14ac:dyDescent="0.25">
      <c r="B1052" s="8">
        <v>1050</v>
      </c>
      <c r="C1052" s="9" t="s">
        <v>12627</v>
      </c>
      <c r="D1052" s="9" t="s">
        <v>12717</v>
      </c>
      <c r="E1052" s="49">
        <v>7.9215849333333335</v>
      </c>
      <c r="F1052" s="50">
        <v>6.6020192000000009</v>
      </c>
      <c r="G1052" s="50">
        <v>22.092106666666666</v>
      </c>
      <c r="H1052" s="51">
        <v>17.480106666666668</v>
      </c>
      <c r="I1052" s="50">
        <v>0</v>
      </c>
      <c r="J1052" s="50">
        <v>0</v>
      </c>
      <c r="K1052" s="50">
        <v>0</v>
      </c>
      <c r="L1052" s="50">
        <v>0</v>
      </c>
      <c r="M1052" s="49">
        <v>0</v>
      </c>
      <c r="N1052" s="49">
        <v>2.1412299881066668</v>
      </c>
      <c r="O1052" s="49">
        <v>1.7371279999999998</v>
      </c>
      <c r="P1052" s="50">
        <v>0</v>
      </c>
      <c r="Q1052" s="50">
        <v>0</v>
      </c>
      <c r="R1052" s="50">
        <v>0</v>
      </c>
      <c r="S1052" s="51">
        <v>0</v>
      </c>
      <c r="T1052" s="50">
        <v>0</v>
      </c>
      <c r="U1052" s="51">
        <v>16.348733333333335</v>
      </c>
      <c r="V1052" s="51">
        <v>0</v>
      </c>
      <c r="W1052" s="50">
        <v>0</v>
      </c>
      <c r="X1052" s="49">
        <v>9.8157400000000017</v>
      </c>
      <c r="Y1052" s="51">
        <v>27.077393777777779</v>
      </c>
      <c r="Z1052" s="52">
        <v>0</v>
      </c>
      <c r="AA1052" s="52">
        <v>0</v>
      </c>
      <c r="AB1052" s="52">
        <v>0</v>
      </c>
      <c r="AC1052" s="52">
        <v>0</v>
      </c>
      <c r="AD1052" s="52">
        <v>0</v>
      </c>
      <c r="AE1052" s="50">
        <v>0</v>
      </c>
      <c r="AF1052" s="50">
        <v>0</v>
      </c>
      <c r="AG1052" s="50">
        <v>0</v>
      </c>
      <c r="AH1052" s="50">
        <v>8.8759905600000018</v>
      </c>
      <c r="AI1052" s="52">
        <v>5.4636506518518519</v>
      </c>
      <c r="AJ1052" s="49">
        <v>0</v>
      </c>
      <c r="AK1052" s="50">
        <v>13.715091358024692</v>
      </c>
      <c r="AL1052" s="50">
        <v>27.758913580246915</v>
      </c>
      <c r="AM1052" s="50">
        <v>0</v>
      </c>
      <c r="AN1052" s="50">
        <v>34.678959999999996</v>
      </c>
      <c r="AO1052" s="50">
        <v>18.418604651162791</v>
      </c>
      <c r="AP1052" s="50">
        <v>23.221066666666669</v>
      </c>
      <c r="AQ1052" s="51">
        <v>22.146933333333333</v>
      </c>
      <c r="AR1052" s="49">
        <v>14.766966</v>
      </c>
      <c r="AS1052" s="50">
        <v>2.7871621621621623</v>
      </c>
      <c r="AT1052" s="50">
        <v>1.85076</v>
      </c>
      <c r="AU1052" s="50">
        <v>4.5066476190476186</v>
      </c>
      <c r="AV1052" s="50">
        <v>126.2914538095238</v>
      </c>
      <c r="AW1052" s="50">
        <v>0</v>
      </c>
      <c r="AX1052" s="50">
        <v>7.3493333333333339</v>
      </c>
      <c r="AY1052" s="50">
        <v>46.567216666666674</v>
      </c>
      <c r="AZ1052" s="51">
        <v>0</v>
      </c>
      <c r="BA1052" s="49">
        <v>0</v>
      </c>
      <c r="BB1052" s="49">
        <v>0</v>
      </c>
      <c r="BC1052" s="50">
        <v>0</v>
      </c>
      <c r="BD1052" s="50">
        <v>0</v>
      </c>
      <c r="BE1052" s="51">
        <v>0</v>
      </c>
      <c r="BF1052" s="38"/>
      <c r="BG1052" s="38"/>
      <c r="BK1052" s="38"/>
      <c r="BL1052" s="38"/>
      <c r="BM1052" s="38"/>
      <c r="BN1052" s="38"/>
      <c r="BO1052" s="38"/>
      <c r="BP1052" s="38"/>
      <c r="BQ1052" s="38"/>
      <c r="BR1052" s="38"/>
      <c r="BS1052" s="38"/>
      <c r="BT1052" s="38"/>
      <c r="BU1052" s="38"/>
      <c r="BY1052" s="38"/>
      <c r="BZ1052" s="38"/>
      <c r="CJ1052" s="38"/>
    </row>
    <row r="1053" spans="2:88" x14ac:dyDescent="0.25">
      <c r="B1053" s="8">
        <v>1051</v>
      </c>
      <c r="C1053" s="9" t="s">
        <v>12627</v>
      </c>
      <c r="D1053" s="9" t="s">
        <v>12718</v>
      </c>
      <c r="E1053" s="49">
        <v>9.9019811666666673</v>
      </c>
      <c r="F1053" s="50">
        <v>8.2525240000000011</v>
      </c>
      <c r="G1053" s="50">
        <v>27.615133333333333</v>
      </c>
      <c r="H1053" s="51">
        <v>21.850133333333336</v>
      </c>
      <c r="I1053" s="50">
        <v>0</v>
      </c>
      <c r="J1053" s="50">
        <v>0</v>
      </c>
      <c r="K1053" s="50">
        <v>0</v>
      </c>
      <c r="L1053" s="50">
        <v>0</v>
      </c>
      <c r="M1053" s="49">
        <v>0</v>
      </c>
      <c r="N1053" s="49">
        <v>2.1412299881066668</v>
      </c>
      <c r="O1053" s="49">
        <v>1.7371279999999998</v>
      </c>
      <c r="P1053" s="50">
        <v>0</v>
      </c>
      <c r="Q1053" s="50">
        <v>0</v>
      </c>
      <c r="R1053" s="50">
        <v>0</v>
      </c>
      <c r="S1053" s="51">
        <v>0</v>
      </c>
      <c r="T1053" s="50">
        <v>0</v>
      </c>
      <c r="U1053" s="51">
        <v>16.348733333333335</v>
      </c>
      <c r="V1053" s="51">
        <v>0</v>
      </c>
      <c r="W1053" s="50">
        <v>0</v>
      </c>
      <c r="X1053" s="49">
        <v>9.8157400000000017</v>
      </c>
      <c r="Y1053" s="51">
        <v>27.077393777777779</v>
      </c>
      <c r="Z1053" s="52">
        <v>0</v>
      </c>
      <c r="AA1053" s="52">
        <v>0</v>
      </c>
      <c r="AB1053" s="52">
        <v>0</v>
      </c>
      <c r="AC1053" s="52">
        <v>0</v>
      </c>
      <c r="AD1053" s="52">
        <v>0</v>
      </c>
      <c r="AE1053" s="50">
        <v>0</v>
      </c>
      <c r="AF1053" s="50">
        <v>0</v>
      </c>
      <c r="AG1053" s="50">
        <v>0</v>
      </c>
      <c r="AH1053" s="50">
        <v>8.8759905600000018</v>
      </c>
      <c r="AI1053" s="52">
        <v>5.4636506518518519</v>
      </c>
      <c r="AJ1053" s="49">
        <v>0</v>
      </c>
      <c r="AK1053" s="50">
        <v>17.143864197530863</v>
      </c>
      <c r="AL1053" s="50">
        <v>34.698641975308647</v>
      </c>
      <c r="AM1053" s="50">
        <v>0</v>
      </c>
      <c r="AN1053" s="50">
        <v>43.348699999999994</v>
      </c>
      <c r="AO1053" s="50">
        <v>23.02325581395349</v>
      </c>
      <c r="AP1053" s="50">
        <v>29.026333333333337</v>
      </c>
      <c r="AQ1053" s="51">
        <v>27.683666666666667</v>
      </c>
      <c r="AR1053" s="49">
        <v>14.766966</v>
      </c>
      <c r="AS1053" s="50">
        <v>2.7871621621621623</v>
      </c>
      <c r="AT1053" s="50">
        <v>1.85076</v>
      </c>
      <c r="AU1053" s="50">
        <v>4.5066476190476186</v>
      </c>
      <c r="AV1053" s="50">
        <v>126.2914538095238</v>
      </c>
      <c r="AW1053" s="50">
        <v>0</v>
      </c>
      <c r="AX1053" s="50">
        <v>7.3493333333333339</v>
      </c>
      <c r="AY1053" s="50">
        <v>46.567216666666674</v>
      </c>
      <c r="AZ1053" s="51">
        <v>0</v>
      </c>
      <c r="BA1053" s="49">
        <v>0</v>
      </c>
      <c r="BB1053" s="49">
        <v>0</v>
      </c>
      <c r="BC1053" s="50">
        <v>0</v>
      </c>
      <c r="BD1053" s="50">
        <v>0</v>
      </c>
      <c r="BE1053" s="51">
        <v>0</v>
      </c>
      <c r="BF1053" s="38"/>
      <c r="BG1053" s="38"/>
      <c r="BK1053" s="38"/>
      <c r="BL1053" s="38"/>
      <c r="BM1053" s="38"/>
      <c r="BN1053" s="38"/>
      <c r="BO1053" s="38"/>
      <c r="BP1053" s="38"/>
      <c r="BQ1053" s="38"/>
      <c r="BR1053" s="38"/>
      <c r="BS1053" s="38"/>
      <c r="BT1053" s="38"/>
      <c r="BU1053" s="38"/>
      <c r="BY1053" s="38"/>
      <c r="BZ1053" s="38"/>
      <c r="CJ1053" s="38"/>
    </row>
    <row r="1054" spans="2:88" x14ac:dyDescent="0.25">
      <c r="B1054" s="8">
        <v>1052</v>
      </c>
      <c r="C1054" s="9" t="s">
        <v>12627</v>
      </c>
      <c r="D1054" s="9" t="s">
        <v>12719</v>
      </c>
      <c r="E1054" s="49">
        <v>11.882377399999999</v>
      </c>
      <c r="F1054" s="50">
        <v>9.9030288000000013</v>
      </c>
      <c r="G1054" s="50">
        <v>33.138159999999999</v>
      </c>
      <c r="H1054" s="51">
        <v>26.22016</v>
      </c>
      <c r="I1054" s="50">
        <v>0</v>
      </c>
      <c r="J1054" s="50">
        <v>0</v>
      </c>
      <c r="K1054" s="50">
        <v>0</v>
      </c>
      <c r="L1054" s="50">
        <v>0</v>
      </c>
      <c r="M1054" s="49">
        <v>0</v>
      </c>
      <c r="N1054" s="49">
        <v>2.1412299881066668</v>
      </c>
      <c r="O1054" s="49">
        <v>1.7371279999999998</v>
      </c>
      <c r="P1054" s="50">
        <v>0</v>
      </c>
      <c r="Q1054" s="50">
        <v>0</v>
      </c>
      <c r="R1054" s="50">
        <v>0</v>
      </c>
      <c r="S1054" s="51">
        <v>0</v>
      </c>
      <c r="T1054" s="50">
        <v>0</v>
      </c>
      <c r="U1054" s="51">
        <v>16.348733333333335</v>
      </c>
      <c r="V1054" s="51">
        <v>0</v>
      </c>
      <c r="W1054" s="50">
        <v>0</v>
      </c>
      <c r="X1054" s="49">
        <v>9.8157400000000017</v>
      </c>
      <c r="Y1054" s="51">
        <v>27.077393777777779</v>
      </c>
      <c r="Z1054" s="52">
        <v>0</v>
      </c>
      <c r="AA1054" s="52">
        <v>0</v>
      </c>
      <c r="AB1054" s="52">
        <v>0</v>
      </c>
      <c r="AC1054" s="52">
        <v>0</v>
      </c>
      <c r="AD1054" s="52">
        <v>0</v>
      </c>
      <c r="AE1054" s="50">
        <v>0</v>
      </c>
      <c r="AF1054" s="50">
        <v>0</v>
      </c>
      <c r="AG1054" s="50">
        <v>0</v>
      </c>
      <c r="AH1054" s="50">
        <v>8.8759905600000018</v>
      </c>
      <c r="AI1054" s="52">
        <v>5.4636506518518519</v>
      </c>
      <c r="AJ1054" s="49">
        <v>0</v>
      </c>
      <c r="AK1054" s="50">
        <v>20.572637037037037</v>
      </c>
      <c r="AL1054" s="50">
        <v>41.638370370370374</v>
      </c>
      <c r="AM1054" s="50">
        <v>0</v>
      </c>
      <c r="AN1054" s="50">
        <v>52.018439999999998</v>
      </c>
      <c r="AO1054" s="50">
        <v>27.627906976744185</v>
      </c>
      <c r="AP1054" s="50">
        <v>34.831600000000002</v>
      </c>
      <c r="AQ1054" s="51">
        <v>33.220399999999998</v>
      </c>
      <c r="AR1054" s="49">
        <v>14.766966</v>
      </c>
      <c r="AS1054" s="50">
        <v>2.7871621621621623</v>
      </c>
      <c r="AT1054" s="50">
        <v>1.85076</v>
      </c>
      <c r="AU1054" s="50">
        <v>5.6333095238095234</v>
      </c>
      <c r="AV1054" s="50">
        <v>149.32438309523809</v>
      </c>
      <c r="AW1054" s="50">
        <v>0</v>
      </c>
      <c r="AX1054" s="50">
        <v>7.3493333333333339</v>
      </c>
      <c r="AY1054" s="50">
        <v>46.567216666666674</v>
      </c>
      <c r="AZ1054" s="51">
        <v>0</v>
      </c>
      <c r="BA1054" s="49">
        <v>0</v>
      </c>
      <c r="BB1054" s="49">
        <v>0</v>
      </c>
      <c r="BC1054" s="50">
        <v>0</v>
      </c>
      <c r="BD1054" s="50">
        <v>0</v>
      </c>
      <c r="BE1054" s="51">
        <v>0</v>
      </c>
      <c r="BF1054" s="38"/>
      <c r="BG1054" s="38"/>
      <c r="BK1054" s="38"/>
      <c r="BL1054" s="38"/>
      <c r="BM1054" s="38"/>
      <c r="BN1054" s="38"/>
      <c r="BO1054" s="38"/>
      <c r="BP1054" s="38"/>
      <c r="BQ1054" s="38"/>
      <c r="BR1054" s="38"/>
      <c r="BS1054" s="38"/>
      <c r="BT1054" s="38"/>
      <c r="BU1054" s="38"/>
      <c r="BY1054" s="38"/>
      <c r="BZ1054" s="38"/>
      <c r="CJ1054" s="38"/>
    </row>
    <row r="1055" spans="2:88" x14ac:dyDescent="0.25">
      <c r="B1055" s="8">
        <v>1053</v>
      </c>
      <c r="C1055" s="9" t="s">
        <v>12627</v>
      </c>
      <c r="D1055" s="9" t="s">
        <v>12720</v>
      </c>
      <c r="E1055" s="49">
        <v>8.9117830500000004</v>
      </c>
      <c r="F1055" s="50">
        <v>7.427271600000001</v>
      </c>
      <c r="G1055" s="50">
        <v>24.853619999999999</v>
      </c>
      <c r="H1055" s="51">
        <v>19.665120000000002</v>
      </c>
      <c r="I1055" s="50">
        <v>0</v>
      </c>
      <c r="J1055" s="50">
        <v>0</v>
      </c>
      <c r="K1055" s="50">
        <v>0</v>
      </c>
      <c r="L1055" s="50">
        <v>0</v>
      </c>
      <c r="M1055" s="49">
        <v>0</v>
      </c>
      <c r="N1055" s="49">
        <v>2.7070817396444444</v>
      </c>
      <c r="O1055" s="49">
        <v>2.6056919999999995</v>
      </c>
      <c r="P1055" s="50">
        <v>0</v>
      </c>
      <c r="Q1055" s="50">
        <v>0</v>
      </c>
      <c r="R1055" s="50">
        <v>0</v>
      </c>
      <c r="S1055" s="51">
        <v>0</v>
      </c>
      <c r="T1055" s="50">
        <v>0</v>
      </c>
      <c r="U1055" s="51">
        <v>17.482226666666673</v>
      </c>
      <c r="V1055" s="51">
        <v>0</v>
      </c>
      <c r="W1055" s="50">
        <v>0</v>
      </c>
      <c r="X1055" s="49">
        <v>14.723610000000003</v>
      </c>
      <c r="Y1055" s="51">
        <v>40.616090666666665</v>
      </c>
      <c r="Z1055" s="52">
        <v>0</v>
      </c>
      <c r="AA1055" s="52">
        <v>0</v>
      </c>
      <c r="AB1055" s="52">
        <v>0</v>
      </c>
      <c r="AC1055" s="52">
        <v>0</v>
      </c>
      <c r="AD1055" s="52">
        <v>0</v>
      </c>
      <c r="AE1055" s="50">
        <v>0</v>
      </c>
      <c r="AF1055" s="50">
        <v>0</v>
      </c>
      <c r="AG1055" s="50">
        <v>0</v>
      </c>
      <c r="AH1055" s="50">
        <v>13.313985840000004</v>
      </c>
      <c r="AI1055" s="52">
        <v>8.180473837037038</v>
      </c>
      <c r="AJ1055" s="49">
        <v>0</v>
      </c>
      <c r="AK1055" s="50">
        <v>15.429477777777777</v>
      </c>
      <c r="AL1055" s="50">
        <v>31.228777777777779</v>
      </c>
      <c r="AM1055" s="50">
        <v>0</v>
      </c>
      <c r="AN1055" s="50">
        <v>39.013829999999999</v>
      </c>
      <c r="AO1055" s="50">
        <v>20.720930232558139</v>
      </c>
      <c r="AP1055" s="50">
        <v>26.123699999999999</v>
      </c>
      <c r="AQ1055" s="51">
        <v>24.915299999999998</v>
      </c>
      <c r="AR1055" s="49">
        <v>22.150449000000002</v>
      </c>
      <c r="AS1055" s="50">
        <v>2.7871621621621623</v>
      </c>
      <c r="AT1055" s="50">
        <v>2.7761399999999998</v>
      </c>
      <c r="AU1055" s="50">
        <v>5.069978571428571</v>
      </c>
      <c r="AV1055" s="50">
        <v>154.8877867857143</v>
      </c>
      <c r="AW1055" s="50">
        <v>0</v>
      </c>
      <c r="AX1055" s="50">
        <v>11.024000000000001</v>
      </c>
      <c r="AY1055" s="50">
        <v>72.137633333333326</v>
      </c>
      <c r="AZ1055" s="51">
        <v>0</v>
      </c>
      <c r="BA1055" s="49">
        <v>0</v>
      </c>
      <c r="BB1055" s="49">
        <v>0</v>
      </c>
      <c r="BC1055" s="50">
        <v>0</v>
      </c>
      <c r="BD1055" s="50">
        <v>0</v>
      </c>
      <c r="BE1055" s="51">
        <v>0</v>
      </c>
      <c r="BF1055" s="38"/>
      <c r="BG1055" s="38"/>
      <c r="BK1055" s="38"/>
      <c r="BL1055" s="38"/>
      <c r="BM1055" s="38"/>
      <c r="BN1055" s="38"/>
      <c r="BO1055" s="38"/>
      <c r="BP1055" s="38"/>
      <c r="BQ1055" s="38"/>
      <c r="BR1055" s="38"/>
      <c r="BS1055" s="38"/>
      <c r="BT1055" s="38"/>
      <c r="BU1055" s="38"/>
      <c r="BY1055" s="38"/>
      <c r="BZ1055" s="38"/>
      <c r="CJ1055" s="38"/>
    </row>
    <row r="1056" spans="2:88" x14ac:dyDescent="0.25">
      <c r="B1056" s="8">
        <v>1054</v>
      </c>
      <c r="C1056" s="9" t="s">
        <v>12627</v>
      </c>
      <c r="D1056" s="9" t="s">
        <v>12721</v>
      </c>
      <c r="E1056" s="49">
        <v>11.882377399999999</v>
      </c>
      <c r="F1056" s="50">
        <v>9.9030288000000013</v>
      </c>
      <c r="G1056" s="50">
        <v>33.138159999999999</v>
      </c>
      <c r="H1056" s="51">
        <v>26.22016</v>
      </c>
      <c r="I1056" s="50">
        <v>0</v>
      </c>
      <c r="J1056" s="50">
        <v>0</v>
      </c>
      <c r="K1056" s="50">
        <v>0</v>
      </c>
      <c r="L1056" s="50">
        <v>0</v>
      </c>
      <c r="M1056" s="49">
        <v>0</v>
      </c>
      <c r="N1056" s="49">
        <v>2.7070817396444444</v>
      </c>
      <c r="O1056" s="49">
        <v>2.6056919999999995</v>
      </c>
      <c r="P1056" s="50">
        <v>0</v>
      </c>
      <c r="Q1056" s="50">
        <v>0</v>
      </c>
      <c r="R1056" s="50">
        <v>0</v>
      </c>
      <c r="S1056" s="51">
        <v>0</v>
      </c>
      <c r="T1056" s="50">
        <v>0</v>
      </c>
      <c r="U1056" s="51">
        <v>17.482226666666673</v>
      </c>
      <c r="V1056" s="51">
        <v>0</v>
      </c>
      <c r="W1056" s="50">
        <v>0</v>
      </c>
      <c r="X1056" s="49">
        <v>14.723610000000003</v>
      </c>
      <c r="Y1056" s="51">
        <v>40.616090666666665</v>
      </c>
      <c r="Z1056" s="52">
        <v>0</v>
      </c>
      <c r="AA1056" s="52">
        <v>0</v>
      </c>
      <c r="AB1056" s="52">
        <v>0</v>
      </c>
      <c r="AC1056" s="52">
        <v>0</v>
      </c>
      <c r="AD1056" s="52">
        <v>0</v>
      </c>
      <c r="AE1056" s="50">
        <v>0</v>
      </c>
      <c r="AF1056" s="50">
        <v>0</v>
      </c>
      <c r="AG1056" s="50">
        <v>0</v>
      </c>
      <c r="AH1056" s="50">
        <v>13.313985840000004</v>
      </c>
      <c r="AI1056" s="52">
        <v>8.180473837037038</v>
      </c>
      <c r="AJ1056" s="49">
        <v>0</v>
      </c>
      <c r="AK1056" s="50">
        <v>20.572637037037037</v>
      </c>
      <c r="AL1056" s="50">
        <v>41.638370370370374</v>
      </c>
      <c r="AM1056" s="50">
        <v>0</v>
      </c>
      <c r="AN1056" s="50">
        <v>52.018439999999998</v>
      </c>
      <c r="AO1056" s="50">
        <v>27.627906976744185</v>
      </c>
      <c r="AP1056" s="50">
        <v>34.831600000000002</v>
      </c>
      <c r="AQ1056" s="51">
        <v>33.220399999999998</v>
      </c>
      <c r="AR1056" s="49">
        <v>22.150449000000002</v>
      </c>
      <c r="AS1056" s="50">
        <v>2.7871621621621623</v>
      </c>
      <c r="AT1056" s="50">
        <v>2.7761399999999998</v>
      </c>
      <c r="AU1056" s="50">
        <v>6.7599714285714274</v>
      </c>
      <c r="AV1056" s="50">
        <v>189.43718071428572</v>
      </c>
      <c r="AW1056" s="50">
        <v>0</v>
      </c>
      <c r="AX1056" s="50">
        <v>11.024000000000001</v>
      </c>
      <c r="AY1056" s="50">
        <v>72.137633333333326</v>
      </c>
      <c r="AZ1056" s="51">
        <v>0</v>
      </c>
      <c r="BA1056" s="49">
        <v>0</v>
      </c>
      <c r="BB1056" s="49">
        <v>0</v>
      </c>
      <c r="BC1056" s="50">
        <v>0</v>
      </c>
      <c r="BD1056" s="50">
        <v>0</v>
      </c>
      <c r="BE1056" s="51">
        <v>0</v>
      </c>
      <c r="BF1056" s="38"/>
      <c r="BG1056" s="38"/>
      <c r="BK1056" s="38"/>
      <c r="BL1056" s="38"/>
      <c r="BM1056" s="38"/>
      <c r="BN1056" s="38"/>
      <c r="BO1056" s="38"/>
      <c r="BP1056" s="38"/>
      <c r="BQ1056" s="38"/>
      <c r="BR1056" s="38"/>
      <c r="BS1056" s="38"/>
      <c r="BT1056" s="38"/>
      <c r="BU1056" s="38"/>
      <c r="BY1056" s="38"/>
      <c r="BZ1056" s="38"/>
      <c r="CJ1056" s="38"/>
    </row>
    <row r="1057" spans="2:88" x14ac:dyDescent="0.25">
      <c r="B1057" s="8">
        <v>1055</v>
      </c>
      <c r="C1057" s="9" t="s">
        <v>12627</v>
      </c>
      <c r="D1057" s="9" t="s">
        <v>12722</v>
      </c>
      <c r="E1057" s="49">
        <v>14.85297175</v>
      </c>
      <c r="F1057" s="50">
        <v>12.378786000000002</v>
      </c>
      <c r="G1057" s="50">
        <v>41.422699999999999</v>
      </c>
      <c r="H1057" s="51">
        <v>32.775199999999998</v>
      </c>
      <c r="I1057" s="50">
        <v>0</v>
      </c>
      <c r="J1057" s="50">
        <v>0</v>
      </c>
      <c r="K1057" s="50">
        <v>0</v>
      </c>
      <c r="L1057" s="50">
        <v>0</v>
      </c>
      <c r="M1057" s="49">
        <v>0</v>
      </c>
      <c r="N1057" s="49">
        <v>2.7070817396444444</v>
      </c>
      <c r="O1057" s="49">
        <v>2.6056919999999995</v>
      </c>
      <c r="P1057" s="50">
        <v>0</v>
      </c>
      <c r="Q1057" s="50">
        <v>0</v>
      </c>
      <c r="R1057" s="50">
        <v>0</v>
      </c>
      <c r="S1057" s="51">
        <v>0</v>
      </c>
      <c r="T1057" s="50">
        <v>0</v>
      </c>
      <c r="U1057" s="51">
        <v>17.482226666666673</v>
      </c>
      <c r="V1057" s="51">
        <v>0</v>
      </c>
      <c r="W1057" s="50">
        <v>0</v>
      </c>
      <c r="X1057" s="49">
        <v>14.723610000000003</v>
      </c>
      <c r="Y1057" s="51">
        <v>40.616090666666665</v>
      </c>
      <c r="Z1057" s="52">
        <v>0</v>
      </c>
      <c r="AA1057" s="52">
        <v>0</v>
      </c>
      <c r="AB1057" s="52">
        <v>0</v>
      </c>
      <c r="AC1057" s="52">
        <v>0</v>
      </c>
      <c r="AD1057" s="52">
        <v>0</v>
      </c>
      <c r="AE1057" s="50">
        <v>0</v>
      </c>
      <c r="AF1057" s="50">
        <v>0</v>
      </c>
      <c r="AG1057" s="50">
        <v>0</v>
      </c>
      <c r="AH1057" s="50">
        <v>13.313985840000004</v>
      </c>
      <c r="AI1057" s="52">
        <v>8.180473837037038</v>
      </c>
      <c r="AJ1057" s="49">
        <v>0</v>
      </c>
      <c r="AK1057" s="50">
        <v>25.715796296296297</v>
      </c>
      <c r="AL1057" s="50">
        <v>52.04796296296297</v>
      </c>
      <c r="AM1057" s="50">
        <v>0</v>
      </c>
      <c r="AN1057" s="50">
        <v>65.023049999999998</v>
      </c>
      <c r="AO1057" s="50">
        <v>34.534883720930232</v>
      </c>
      <c r="AP1057" s="50">
        <v>43.539500000000004</v>
      </c>
      <c r="AQ1057" s="51">
        <v>41.525499999999994</v>
      </c>
      <c r="AR1057" s="49">
        <v>22.150449000000002</v>
      </c>
      <c r="AS1057" s="50">
        <v>2.7871621621621623</v>
      </c>
      <c r="AT1057" s="50">
        <v>2.7761399999999998</v>
      </c>
      <c r="AU1057" s="50">
        <v>6.7599714285714274</v>
      </c>
      <c r="AV1057" s="50">
        <v>189.43718071428572</v>
      </c>
      <c r="AW1057" s="50">
        <v>0</v>
      </c>
      <c r="AX1057" s="50">
        <v>11.024000000000001</v>
      </c>
      <c r="AY1057" s="50">
        <v>72.137633333333326</v>
      </c>
      <c r="AZ1057" s="51">
        <v>0</v>
      </c>
      <c r="BA1057" s="49">
        <v>0</v>
      </c>
      <c r="BB1057" s="49">
        <v>0</v>
      </c>
      <c r="BC1057" s="50">
        <v>0</v>
      </c>
      <c r="BD1057" s="50">
        <v>0</v>
      </c>
      <c r="BE1057" s="51">
        <v>0</v>
      </c>
      <c r="BF1057" s="38"/>
      <c r="BG1057" s="38"/>
      <c r="BK1057" s="38"/>
      <c r="BL1057" s="38"/>
      <c r="BM1057" s="38"/>
      <c r="BN1057" s="38"/>
      <c r="BO1057" s="38"/>
      <c r="BP1057" s="38"/>
      <c r="BQ1057" s="38"/>
      <c r="BR1057" s="38"/>
      <c r="BS1057" s="38"/>
      <c r="BT1057" s="38"/>
      <c r="BU1057" s="38"/>
      <c r="BY1057" s="38"/>
      <c r="BZ1057" s="38"/>
      <c r="CJ1057" s="38"/>
    </row>
    <row r="1058" spans="2:88" x14ac:dyDescent="0.25">
      <c r="B1058" s="8">
        <v>1056</v>
      </c>
      <c r="C1058" s="9" t="s">
        <v>12627</v>
      </c>
      <c r="D1058" s="9" t="s">
        <v>12723</v>
      </c>
      <c r="E1058" s="49">
        <v>17.823566100000001</v>
      </c>
      <c r="F1058" s="50">
        <v>14.854543200000002</v>
      </c>
      <c r="G1058" s="50">
        <v>49.707239999999999</v>
      </c>
      <c r="H1058" s="51">
        <v>39.330240000000003</v>
      </c>
      <c r="I1058" s="50">
        <v>0</v>
      </c>
      <c r="J1058" s="50">
        <v>0</v>
      </c>
      <c r="K1058" s="50">
        <v>0</v>
      </c>
      <c r="L1058" s="50">
        <v>0</v>
      </c>
      <c r="M1058" s="49">
        <v>0</v>
      </c>
      <c r="N1058" s="49">
        <v>2.7070817396444444</v>
      </c>
      <c r="O1058" s="49">
        <v>2.6056919999999995</v>
      </c>
      <c r="P1058" s="50">
        <v>0</v>
      </c>
      <c r="Q1058" s="50">
        <v>0</v>
      </c>
      <c r="R1058" s="50">
        <v>0</v>
      </c>
      <c r="S1058" s="51">
        <v>0</v>
      </c>
      <c r="T1058" s="50">
        <v>0</v>
      </c>
      <c r="U1058" s="51">
        <v>17.482226666666673</v>
      </c>
      <c r="V1058" s="51">
        <v>0</v>
      </c>
      <c r="W1058" s="50">
        <v>0</v>
      </c>
      <c r="X1058" s="49">
        <v>14.723610000000003</v>
      </c>
      <c r="Y1058" s="51">
        <v>40.616090666666665</v>
      </c>
      <c r="Z1058" s="52">
        <v>0</v>
      </c>
      <c r="AA1058" s="52">
        <v>0</v>
      </c>
      <c r="AB1058" s="52">
        <v>0</v>
      </c>
      <c r="AC1058" s="52">
        <v>0</v>
      </c>
      <c r="AD1058" s="52">
        <v>0</v>
      </c>
      <c r="AE1058" s="50">
        <v>0</v>
      </c>
      <c r="AF1058" s="50">
        <v>0</v>
      </c>
      <c r="AG1058" s="50">
        <v>0</v>
      </c>
      <c r="AH1058" s="50">
        <v>13.313985840000004</v>
      </c>
      <c r="AI1058" s="52">
        <v>8.180473837037038</v>
      </c>
      <c r="AJ1058" s="49">
        <v>0</v>
      </c>
      <c r="AK1058" s="50">
        <v>30.858955555555553</v>
      </c>
      <c r="AL1058" s="50">
        <v>62.457555555555558</v>
      </c>
      <c r="AM1058" s="50">
        <v>0</v>
      </c>
      <c r="AN1058" s="50">
        <v>78.027659999999997</v>
      </c>
      <c r="AO1058" s="50">
        <v>41.441860465116278</v>
      </c>
      <c r="AP1058" s="50">
        <v>52.247399999999999</v>
      </c>
      <c r="AQ1058" s="51">
        <v>49.830599999999997</v>
      </c>
      <c r="AR1058" s="49">
        <v>22.150449000000002</v>
      </c>
      <c r="AS1058" s="50">
        <v>2.7871621621621623</v>
      </c>
      <c r="AT1058" s="50">
        <v>2.7761399999999998</v>
      </c>
      <c r="AU1058" s="50">
        <v>8.4499642857142856</v>
      </c>
      <c r="AV1058" s="50">
        <v>223.98657464285714</v>
      </c>
      <c r="AW1058" s="50">
        <v>0</v>
      </c>
      <c r="AX1058" s="50">
        <v>11.024000000000001</v>
      </c>
      <c r="AY1058" s="50">
        <v>72.137633333333326</v>
      </c>
      <c r="AZ1058" s="51">
        <v>0</v>
      </c>
      <c r="BA1058" s="49">
        <v>0</v>
      </c>
      <c r="BB1058" s="49">
        <v>0</v>
      </c>
      <c r="BC1058" s="50">
        <v>0</v>
      </c>
      <c r="BD1058" s="50">
        <v>0</v>
      </c>
      <c r="BE1058" s="51">
        <v>0</v>
      </c>
      <c r="BF1058" s="38"/>
      <c r="BG1058" s="38"/>
      <c r="BK1058" s="38"/>
      <c r="BL1058" s="38"/>
      <c r="BM1058" s="38"/>
      <c r="BN1058" s="38"/>
      <c r="BO1058" s="38"/>
      <c r="BP1058" s="38"/>
      <c r="BQ1058" s="38"/>
      <c r="BR1058" s="38"/>
      <c r="BS1058" s="38"/>
      <c r="BT1058" s="38"/>
      <c r="BU1058" s="38"/>
      <c r="BY1058" s="38"/>
      <c r="BZ1058" s="38"/>
      <c r="CJ1058" s="38"/>
    </row>
    <row r="1059" spans="2:88" x14ac:dyDescent="0.25">
      <c r="B1059" s="8">
        <v>1057</v>
      </c>
      <c r="C1059" s="9" t="s">
        <v>12724</v>
      </c>
      <c r="D1059" s="9" t="s">
        <v>12725</v>
      </c>
      <c r="E1059" s="49">
        <v>5.0933079499999998</v>
      </c>
      <c r="F1059" s="50">
        <v>2.4757572000000003</v>
      </c>
      <c r="G1059" s="50">
        <v>4.1422699999999999</v>
      </c>
      <c r="H1059" s="51">
        <v>0</v>
      </c>
      <c r="I1059" s="50">
        <v>0</v>
      </c>
      <c r="J1059" s="50">
        <v>0</v>
      </c>
      <c r="K1059" s="50">
        <v>4.1667752</v>
      </c>
      <c r="L1059" s="55">
        <v>4.9078700000000008</v>
      </c>
      <c r="M1059" s="49">
        <v>0</v>
      </c>
      <c r="N1059" s="49">
        <v>1.6793607249066667</v>
      </c>
      <c r="O1059" s="49">
        <v>0.86856399999999989</v>
      </c>
      <c r="P1059" s="50">
        <v>0</v>
      </c>
      <c r="Q1059" s="50">
        <v>0</v>
      </c>
      <c r="R1059" s="50">
        <v>0</v>
      </c>
      <c r="S1059" s="51">
        <v>0</v>
      </c>
      <c r="T1059" s="50">
        <v>0</v>
      </c>
      <c r="U1059" s="51">
        <v>6.4889666666666672</v>
      </c>
      <c r="V1059" s="51">
        <v>0</v>
      </c>
      <c r="W1059" s="50">
        <v>0</v>
      </c>
      <c r="X1059" s="49">
        <v>4.9078700000000008</v>
      </c>
      <c r="Y1059" s="51">
        <v>12.571647111111112</v>
      </c>
      <c r="Z1059" s="52">
        <v>0</v>
      </c>
      <c r="AA1059" s="52">
        <v>0</v>
      </c>
      <c r="AB1059" s="52">
        <v>0</v>
      </c>
      <c r="AC1059" s="54">
        <v>3</v>
      </c>
      <c r="AD1059" s="54">
        <v>81.165888148148156</v>
      </c>
      <c r="AE1059" s="50">
        <v>81.165888148148156</v>
      </c>
      <c r="AF1059" s="50">
        <v>25.200000000000003</v>
      </c>
      <c r="AG1059" s="55">
        <v>25.200000000000003</v>
      </c>
      <c r="AH1059" s="50">
        <v>4.4379952800000009</v>
      </c>
      <c r="AI1059" s="52">
        <v>2.7468274666666663</v>
      </c>
      <c r="AJ1059" s="49">
        <v>0</v>
      </c>
      <c r="AK1059" s="50">
        <v>8.0058611111111126</v>
      </c>
      <c r="AL1059" s="50">
        <v>6.0655555555555551</v>
      </c>
      <c r="AM1059" s="50">
        <v>3.1762500000000005</v>
      </c>
      <c r="AN1059" s="50">
        <v>0</v>
      </c>
      <c r="AO1059" s="50">
        <v>0</v>
      </c>
      <c r="AP1059" s="50">
        <v>0</v>
      </c>
      <c r="AQ1059" s="51">
        <v>0</v>
      </c>
      <c r="AR1059" s="49">
        <v>7.383483</v>
      </c>
      <c r="AS1059" s="50">
        <v>2.7871621621621623</v>
      </c>
      <c r="AT1059" s="50">
        <v>0.92537999999999998</v>
      </c>
      <c r="AU1059" s="50">
        <v>1.6899928571428569</v>
      </c>
      <c r="AV1059" s="50">
        <v>53.174950976190487</v>
      </c>
      <c r="AW1059" s="50">
        <v>0</v>
      </c>
      <c r="AX1059" s="50">
        <v>3.674666666666667</v>
      </c>
      <c r="AY1059" s="50">
        <v>18.113280000000007</v>
      </c>
      <c r="AZ1059" s="51">
        <v>0</v>
      </c>
      <c r="BA1059" s="49">
        <v>0</v>
      </c>
      <c r="BB1059" s="49">
        <v>0</v>
      </c>
      <c r="BC1059" s="50">
        <v>0</v>
      </c>
      <c r="BD1059" s="50">
        <v>0</v>
      </c>
      <c r="BE1059" s="51">
        <v>0</v>
      </c>
      <c r="BF1059" s="38"/>
      <c r="BG1059" s="38"/>
      <c r="BK1059" s="38"/>
      <c r="BL1059" s="38"/>
      <c r="BM1059" s="38"/>
      <c r="BN1059" s="38"/>
      <c r="BO1059" s="38"/>
      <c r="BP1059" s="38"/>
      <c r="BQ1059" s="38"/>
      <c r="BR1059" s="38"/>
      <c r="BS1059" s="38"/>
      <c r="BT1059" s="38"/>
      <c r="BU1059" s="38"/>
      <c r="BY1059" s="38"/>
      <c r="BZ1059" s="38"/>
      <c r="CJ1059" s="38"/>
    </row>
    <row r="1060" spans="2:88" x14ac:dyDescent="0.25">
      <c r="B1060" s="8">
        <v>1058</v>
      </c>
      <c r="C1060" s="9" t="s">
        <v>12724</v>
      </c>
      <c r="D1060" s="9" t="s">
        <v>12726</v>
      </c>
      <c r="E1060" s="49">
        <v>6.791077266666667</v>
      </c>
      <c r="F1060" s="50">
        <v>3.3010096000000004</v>
      </c>
      <c r="G1060" s="50">
        <v>5.5230266666666665</v>
      </c>
      <c r="H1060" s="51">
        <v>0</v>
      </c>
      <c r="I1060" s="50">
        <v>0</v>
      </c>
      <c r="J1060" s="50">
        <v>0</v>
      </c>
      <c r="K1060" s="50">
        <v>5.5557002666666673</v>
      </c>
      <c r="L1060" s="55">
        <v>4.9078700000000008</v>
      </c>
      <c r="M1060" s="49">
        <v>0</v>
      </c>
      <c r="N1060" s="49">
        <v>1.6793607249066667</v>
      </c>
      <c r="O1060" s="49">
        <v>0.86856399999999989</v>
      </c>
      <c r="P1060" s="50">
        <v>0</v>
      </c>
      <c r="Q1060" s="50">
        <v>0</v>
      </c>
      <c r="R1060" s="50">
        <v>0</v>
      </c>
      <c r="S1060" s="51">
        <v>0</v>
      </c>
      <c r="T1060" s="50">
        <v>0</v>
      </c>
      <c r="U1060" s="51">
        <v>6.4889666666666672</v>
      </c>
      <c r="V1060" s="51">
        <v>0</v>
      </c>
      <c r="W1060" s="50">
        <v>0</v>
      </c>
      <c r="X1060" s="49">
        <v>4.9078700000000008</v>
      </c>
      <c r="Y1060" s="51">
        <v>12.571647111111112</v>
      </c>
      <c r="Z1060" s="52">
        <v>0</v>
      </c>
      <c r="AA1060" s="52">
        <v>0</v>
      </c>
      <c r="AB1060" s="52">
        <v>0</v>
      </c>
      <c r="AC1060" s="54">
        <v>3</v>
      </c>
      <c r="AD1060" s="54">
        <v>108.22118419753087</v>
      </c>
      <c r="AE1060" s="50">
        <v>108.22118419753087</v>
      </c>
      <c r="AF1060" s="50">
        <v>33.6</v>
      </c>
      <c r="AG1060" s="55">
        <v>33.6</v>
      </c>
      <c r="AH1060" s="50">
        <v>4.4379952800000009</v>
      </c>
      <c r="AI1060" s="52">
        <v>2.7468274666666663</v>
      </c>
      <c r="AJ1060" s="49">
        <v>0</v>
      </c>
      <c r="AK1060" s="50">
        <v>10.674481481481482</v>
      </c>
      <c r="AL1060" s="50">
        <v>8.0874074074074063</v>
      </c>
      <c r="AM1060" s="50">
        <v>4.2350000000000003</v>
      </c>
      <c r="AN1060" s="50">
        <v>0</v>
      </c>
      <c r="AO1060" s="50">
        <v>0</v>
      </c>
      <c r="AP1060" s="50">
        <v>0</v>
      </c>
      <c r="AQ1060" s="51">
        <v>0</v>
      </c>
      <c r="AR1060" s="49">
        <v>7.383483</v>
      </c>
      <c r="AS1060" s="50">
        <v>2.7871621621621623</v>
      </c>
      <c r="AT1060" s="50">
        <v>0.92537999999999998</v>
      </c>
      <c r="AU1060" s="50">
        <v>2.2533238095238093</v>
      </c>
      <c r="AV1060" s="50">
        <v>64.643221412698423</v>
      </c>
      <c r="AW1060" s="50">
        <v>0</v>
      </c>
      <c r="AX1060" s="50">
        <v>3.674666666666667</v>
      </c>
      <c r="AY1060" s="50">
        <v>18.113280000000007</v>
      </c>
      <c r="AZ1060" s="51">
        <v>0</v>
      </c>
      <c r="BA1060" s="49">
        <v>0</v>
      </c>
      <c r="BB1060" s="49">
        <v>0</v>
      </c>
      <c r="BC1060" s="50">
        <v>0</v>
      </c>
      <c r="BD1060" s="50">
        <v>0</v>
      </c>
      <c r="BE1060" s="51">
        <v>0</v>
      </c>
      <c r="BF1060" s="38"/>
      <c r="BG1060" s="38"/>
      <c r="BK1060" s="38"/>
      <c r="BL1060" s="38"/>
      <c r="BM1060" s="38"/>
      <c r="BN1060" s="38"/>
      <c r="BO1060" s="38"/>
      <c r="BP1060" s="38"/>
      <c r="BQ1060" s="38"/>
      <c r="BR1060" s="38"/>
      <c r="BS1060" s="38"/>
      <c r="BT1060" s="38"/>
      <c r="BU1060" s="38"/>
      <c r="BY1060" s="38"/>
      <c r="BZ1060" s="38"/>
      <c r="CJ1060" s="38"/>
    </row>
    <row r="1061" spans="2:88" x14ac:dyDescent="0.25">
      <c r="B1061" s="8">
        <v>1059</v>
      </c>
      <c r="C1061" s="9" t="s">
        <v>12724</v>
      </c>
      <c r="D1061" s="9" t="s">
        <v>12727</v>
      </c>
      <c r="E1061" s="49">
        <v>8.4888465833333342</v>
      </c>
      <c r="F1061" s="50">
        <v>4.1262620000000005</v>
      </c>
      <c r="G1061" s="50">
        <v>6.9037833333333332</v>
      </c>
      <c r="H1061" s="51">
        <v>0</v>
      </c>
      <c r="I1061" s="50">
        <v>0</v>
      </c>
      <c r="J1061" s="50">
        <v>0</v>
      </c>
      <c r="K1061" s="50">
        <v>6.9446253333333345</v>
      </c>
      <c r="L1061" s="55">
        <v>4.9078700000000008</v>
      </c>
      <c r="M1061" s="49">
        <v>0</v>
      </c>
      <c r="N1061" s="49">
        <v>1.6793607249066667</v>
      </c>
      <c r="O1061" s="49">
        <v>0.86856399999999989</v>
      </c>
      <c r="P1061" s="50">
        <v>0</v>
      </c>
      <c r="Q1061" s="50">
        <v>0</v>
      </c>
      <c r="R1061" s="50">
        <v>0</v>
      </c>
      <c r="S1061" s="51">
        <v>0</v>
      </c>
      <c r="T1061" s="50">
        <v>0</v>
      </c>
      <c r="U1061" s="51">
        <v>6.4889666666666672</v>
      </c>
      <c r="V1061" s="51">
        <v>0</v>
      </c>
      <c r="W1061" s="50">
        <v>0</v>
      </c>
      <c r="X1061" s="49">
        <v>4.9078700000000008</v>
      </c>
      <c r="Y1061" s="51">
        <v>12.571647111111112</v>
      </c>
      <c r="Z1061" s="52">
        <v>0</v>
      </c>
      <c r="AA1061" s="52">
        <v>0</v>
      </c>
      <c r="AB1061" s="52">
        <v>0</v>
      </c>
      <c r="AC1061" s="54">
        <v>3</v>
      </c>
      <c r="AD1061" s="54">
        <v>135.27648024691359</v>
      </c>
      <c r="AE1061" s="50">
        <v>135.27648024691359</v>
      </c>
      <c r="AF1061" s="50">
        <v>42</v>
      </c>
      <c r="AG1061" s="55">
        <v>42</v>
      </c>
      <c r="AH1061" s="50">
        <v>4.4379952800000009</v>
      </c>
      <c r="AI1061" s="52">
        <v>2.7468274666666663</v>
      </c>
      <c r="AJ1061" s="49">
        <v>0</v>
      </c>
      <c r="AK1061" s="50">
        <v>13.343101851851852</v>
      </c>
      <c r="AL1061" s="50">
        <v>10.109259259259257</v>
      </c>
      <c r="AM1061" s="50">
        <v>5.2937500000000002</v>
      </c>
      <c r="AN1061" s="50">
        <v>0</v>
      </c>
      <c r="AO1061" s="50">
        <v>0</v>
      </c>
      <c r="AP1061" s="50">
        <v>0</v>
      </c>
      <c r="AQ1061" s="51">
        <v>0</v>
      </c>
      <c r="AR1061" s="49">
        <v>7.383483</v>
      </c>
      <c r="AS1061" s="50">
        <v>2.7871621621621623</v>
      </c>
      <c r="AT1061" s="50">
        <v>0.92537999999999998</v>
      </c>
      <c r="AU1061" s="50">
        <v>2.2533238095238093</v>
      </c>
      <c r="AV1061" s="50">
        <v>64.643221412698423</v>
      </c>
      <c r="AW1061" s="50">
        <v>0</v>
      </c>
      <c r="AX1061" s="50">
        <v>3.674666666666667</v>
      </c>
      <c r="AY1061" s="50">
        <v>18.113280000000007</v>
      </c>
      <c r="AZ1061" s="51">
        <v>0</v>
      </c>
      <c r="BA1061" s="49">
        <v>0</v>
      </c>
      <c r="BB1061" s="49">
        <v>0</v>
      </c>
      <c r="BC1061" s="50">
        <v>0</v>
      </c>
      <c r="BD1061" s="50">
        <v>0</v>
      </c>
      <c r="BE1061" s="51">
        <v>0</v>
      </c>
      <c r="BF1061" s="38"/>
      <c r="BG1061" s="38"/>
      <c r="BK1061" s="38"/>
      <c r="BL1061" s="38"/>
      <c r="BM1061" s="38"/>
      <c r="BN1061" s="38"/>
      <c r="BO1061" s="38"/>
      <c r="BP1061" s="38"/>
      <c r="BQ1061" s="38"/>
      <c r="BR1061" s="38"/>
      <c r="BS1061" s="38"/>
      <c r="BT1061" s="38"/>
      <c r="BU1061" s="38"/>
      <c r="BY1061" s="38"/>
      <c r="BZ1061" s="38"/>
      <c r="CJ1061" s="38"/>
    </row>
    <row r="1062" spans="2:88" x14ac:dyDescent="0.25">
      <c r="B1062" s="8">
        <v>1060</v>
      </c>
      <c r="C1062" s="9" t="s">
        <v>12724</v>
      </c>
      <c r="D1062" s="9" t="s">
        <v>12728</v>
      </c>
      <c r="E1062" s="49">
        <v>10.1866159</v>
      </c>
      <c r="F1062" s="50">
        <v>4.9515144000000006</v>
      </c>
      <c r="G1062" s="50">
        <v>8.2845399999999998</v>
      </c>
      <c r="H1062" s="51">
        <v>0</v>
      </c>
      <c r="I1062" s="50">
        <v>0</v>
      </c>
      <c r="J1062" s="50">
        <v>0</v>
      </c>
      <c r="K1062" s="50">
        <v>8.3335504</v>
      </c>
      <c r="L1062" s="55">
        <v>4.9078700000000008</v>
      </c>
      <c r="M1062" s="49">
        <v>0</v>
      </c>
      <c r="N1062" s="49">
        <v>1.6793607249066667</v>
      </c>
      <c r="O1062" s="49">
        <v>0.86856399999999989</v>
      </c>
      <c r="P1062" s="50">
        <v>0</v>
      </c>
      <c r="Q1062" s="50">
        <v>0</v>
      </c>
      <c r="R1062" s="50">
        <v>0</v>
      </c>
      <c r="S1062" s="51">
        <v>0</v>
      </c>
      <c r="T1062" s="50">
        <v>0</v>
      </c>
      <c r="U1062" s="51">
        <v>6.4889666666666672</v>
      </c>
      <c r="V1062" s="51">
        <v>0</v>
      </c>
      <c r="W1062" s="50">
        <v>0</v>
      </c>
      <c r="X1062" s="49">
        <v>4.9078700000000008</v>
      </c>
      <c r="Y1062" s="51">
        <v>12.571647111111112</v>
      </c>
      <c r="Z1062" s="52">
        <v>0</v>
      </c>
      <c r="AA1062" s="52">
        <v>0</v>
      </c>
      <c r="AB1062" s="52">
        <v>0</v>
      </c>
      <c r="AC1062" s="54">
        <v>3</v>
      </c>
      <c r="AD1062" s="54">
        <v>162.33177629629631</v>
      </c>
      <c r="AE1062" s="50">
        <v>162.33177629629631</v>
      </c>
      <c r="AF1062" s="50">
        <v>50.400000000000006</v>
      </c>
      <c r="AG1062" s="55">
        <v>50.400000000000006</v>
      </c>
      <c r="AH1062" s="50">
        <v>4.4379952800000009</v>
      </c>
      <c r="AI1062" s="52">
        <v>2.7468274666666663</v>
      </c>
      <c r="AJ1062" s="49">
        <v>0</v>
      </c>
      <c r="AK1062" s="50">
        <v>16.011722222222225</v>
      </c>
      <c r="AL1062" s="50">
        <v>12.13111111111111</v>
      </c>
      <c r="AM1062" s="50">
        <v>6.3525000000000009</v>
      </c>
      <c r="AN1062" s="50">
        <v>0</v>
      </c>
      <c r="AO1062" s="50">
        <v>0</v>
      </c>
      <c r="AP1062" s="50">
        <v>0</v>
      </c>
      <c r="AQ1062" s="51">
        <v>0</v>
      </c>
      <c r="AR1062" s="49">
        <v>7.383483</v>
      </c>
      <c r="AS1062" s="50">
        <v>2.7871621621621623</v>
      </c>
      <c r="AT1062" s="50">
        <v>0.92537999999999998</v>
      </c>
      <c r="AU1062" s="50">
        <v>2.8166547619047617</v>
      </c>
      <c r="AV1062" s="50">
        <v>76.111491849206359</v>
      </c>
      <c r="AW1062" s="50">
        <v>0</v>
      </c>
      <c r="AX1062" s="50">
        <v>3.674666666666667</v>
      </c>
      <c r="AY1062" s="50">
        <v>18.113280000000007</v>
      </c>
      <c r="AZ1062" s="51">
        <v>0</v>
      </c>
      <c r="BA1062" s="49">
        <v>0</v>
      </c>
      <c r="BB1062" s="49">
        <v>0</v>
      </c>
      <c r="BC1062" s="50">
        <v>0</v>
      </c>
      <c r="BD1062" s="50">
        <v>0</v>
      </c>
      <c r="BE1062" s="51">
        <v>0</v>
      </c>
      <c r="BF1062" s="38"/>
      <c r="BG1062" s="38"/>
      <c r="BK1062" s="38"/>
      <c r="BL1062" s="38"/>
      <c r="BM1062" s="38"/>
      <c r="BN1062" s="38"/>
      <c r="BO1062" s="38"/>
      <c r="BP1062" s="38"/>
      <c r="BQ1062" s="38"/>
      <c r="BR1062" s="38"/>
      <c r="BS1062" s="38"/>
      <c r="BT1062" s="38"/>
      <c r="BU1062" s="38"/>
      <c r="BY1062" s="38"/>
      <c r="BZ1062" s="38"/>
      <c r="CJ1062" s="38"/>
    </row>
    <row r="1063" spans="2:88" x14ac:dyDescent="0.25">
      <c r="B1063" s="8">
        <v>1061</v>
      </c>
      <c r="C1063" s="9" t="s">
        <v>12724</v>
      </c>
      <c r="D1063" s="9" t="s">
        <v>12729</v>
      </c>
      <c r="E1063" s="49">
        <v>10.1866159</v>
      </c>
      <c r="F1063" s="50">
        <v>4.9515144000000006</v>
      </c>
      <c r="G1063" s="50">
        <v>8.2845399999999998</v>
      </c>
      <c r="H1063" s="51">
        <v>0</v>
      </c>
      <c r="I1063" s="50">
        <v>0</v>
      </c>
      <c r="J1063" s="50">
        <v>0</v>
      </c>
      <c r="K1063" s="50">
        <v>8.3335504</v>
      </c>
      <c r="L1063" s="55">
        <v>9.8157400000000017</v>
      </c>
      <c r="M1063" s="49">
        <v>0</v>
      </c>
      <c r="N1063" s="49">
        <v>2.1412299881066668</v>
      </c>
      <c r="O1063" s="49">
        <v>1.7371279999999998</v>
      </c>
      <c r="P1063" s="50">
        <v>0</v>
      </c>
      <c r="Q1063" s="50">
        <v>0</v>
      </c>
      <c r="R1063" s="50">
        <v>0</v>
      </c>
      <c r="S1063" s="51">
        <v>0</v>
      </c>
      <c r="T1063" s="50">
        <v>0</v>
      </c>
      <c r="U1063" s="51">
        <v>16.348733333333335</v>
      </c>
      <c r="V1063" s="51">
        <v>0</v>
      </c>
      <c r="W1063" s="50">
        <v>0</v>
      </c>
      <c r="X1063" s="49">
        <v>9.8157400000000017</v>
      </c>
      <c r="Y1063" s="51">
        <v>25.143294222222224</v>
      </c>
      <c r="Z1063" s="52">
        <v>0</v>
      </c>
      <c r="AA1063" s="52">
        <v>0</v>
      </c>
      <c r="AB1063" s="52">
        <v>0</v>
      </c>
      <c r="AC1063" s="54">
        <v>3</v>
      </c>
      <c r="AD1063" s="54">
        <v>162.33177629629631</v>
      </c>
      <c r="AE1063" s="50">
        <v>162.33177629629631</v>
      </c>
      <c r="AF1063" s="50">
        <v>50.400000000000006</v>
      </c>
      <c r="AG1063" s="55">
        <v>50.400000000000006</v>
      </c>
      <c r="AH1063" s="50">
        <v>8.8759905600000018</v>
      </c>
      <c r="AI1063" s="52">
        <v>5.4636506518518519</v>
      </c>
      <c r="AJ1063" s="49">
        <v>0</v>
      </c>
      <c r="AK1063" s="50">
        <v>16.011722222222225</v>
      </c>
      <c r="AL1063" s="50">
        <v>12.13111111111111</v>
      </c>
      <c r="AM1063" s="50">
        <v>6.3525000000000009</v>
      </c>
      <c r="AN1063" s="50">
        <v>0</v>
      </c>
      <c r="AO1063" s="50">
        <v>0</v>
      </c>
      <c r="AP1063" s="50">
        <v>0</v>
      </c>
      <c r="AQ1063" s="51">
        <v>0</v>
      </c>
      <c r="AR1063" s="49">
        <v>14.766966</v>
      </c>
      <c r="AS1063" s="50">
        <v>2.7871621621621623</v>
      </c>
      <c r="AT1063" s="50">
        <v>1.85076</v>
      </c>
      <c r="AU1063" s="50">
        <v>3.3799857142857137</v>
      </c>
      <c r="AV1063" s="50">
        <v>106.34990195238097</v>
      </c>
      <c r="AW1063" s="50">
        <v>0</v>
      </c>
      <c r="AX1063" s="50">
        <v>7.3493333333333339</v>
      </c>
      <c r="AY1063" s="50">
        <v>46.567216666666674</v>
      </c>
      <c r="AZ1063" s="51">
        <v>0</v>
      </c>
      <c r="BA1063" s="49">
        <v>0</v>
      </c>
      <c r="BB1063" s="49">
        <v>0</v>
      </c>
      <c r="BC1063" s="50">
        <v>0</v>
      </c>
      <c r="BD1063" s="50">
        <v>0</v>
      </c>
      <c r="BE1063" s="51">
        <v>0</v>
      </c>
      <c r="BF1063" s="38"/>
      <c r="BG1063" s="38"/>
      <c r="BK1063" s="38"/>
      <c r="BL1063" s="38"/>
      <c r="BM1063" s="38"/>
      <c r="BN1063" s="38"/>
      <c r="BO1063" s="38"/>
      <c r="BP1063" s="38"/>
      <c r="BQ1063" s="38"/>
      <c r="BR1063" s="38"/>
      <c r="BS1063" s="38"/>
      <c r="BT1063" s="38"/>
      <c r="BU1063" s="38"/>
      <c r="BY1063" s="38"/>
      <c r="BZ1063" s="38"/>
      <c r="CJ1063" s="38"/>
    </row>
    <row r="1064" spans="2:88" x14ac:dyDescent="0.25">
      <c r="B1064" s="8">
        <v>1062</v>
      </c>
      <c r="C1064" s="9" t="s">
        <v>12724</v>
      </c>
      <c r="D1064" s="9" t="s">
        <v>12730</v>
      </c>
      <c r="E1064" s="49">
        <v>13.582154533333334</v>
      </c>
      <c r="F1064" s="50">
        <v>6.6020192000000009</v>
      </c>
      <c r="G1064" s="50">
        <v>11.046053333333333</v>
      </c>
      <c r="H1064" s="51">
        <v>0</v>
      </c>
      <c r="I1064" s="50">
        <v>0</v>
      </c>
      <c r="J1064" s="50">
        <v>0</v>
      </c>
      <c r="K1064" s="50">
        <v>11.111400533333335</v>
      </c>
      <c r="L1064" s="55">
        <v>9.8157400000000017</v>
      </c>
      <c r="M1064" s="49">
        <v>0</v>
      </c>
      <c r="N1064" s="49">
        <v>2.1412299881066668</v>
      </c>
      <c r="O1064" s="49">
        <v>1.7371279999999998</v>
      </c>
      <c r="P1064" s="50">
        <v>0</v>
      </c>
      <c r="Q1064" s="50">
        <v>0</v>
      </c>
      <c r="R1064" s="50">
        <v>0</v>
      </c>
      <c r="S1064" s="51">
        <v>0</v>
      </c>
      <c r="T1064" s="50">
        <v>0</v>
      </c>
      <c r="U1064" s="51">
        <v>16.348733333333335</v>
      </c>
      <c r="V1064" s="51">
        <v>0</v>
      </c>
      <c r="W1064" s="50">
        <v>0</v>
      </c>
      <c r="X1064" s="49">
        <v>9.8157400000000017</v>
      </c>
      <c r="Y1064" s="51">
        <v>25.143294222222224</v>
      </c>
      <c r="Z1064" s="52">
        <v>0</v>
      </c>
      <c r="AA1064" s="52">
        <v>0</v>
      </c>
      <c r="AB1064" s="52">
        <v>0</v>
      </c>
      <c r="AC1064" s="54">
        <v>3</v>
      </c>
      <c r="AD1064" s="54">
        <v>216.44236839506175</v>
      </c>
      <c r="AE1064" s="50">
        <v>216.44236839506175</v>
      </c>
      <c r="AF1064" s="50">
        <v>67.2</v>
      </c>
      <c r="AG1064" s="55">
        <v>67.2</v>
      </c>
      <c r="AH1064" s="50">
        <v>8.8759905600000018</v>
      </c>
      <c r="AI1064" s="52">
        <v>5.4636506518518519</v>
      </c>
      <c r="AJ1064" s="49">
        <v>0</v>
      </c>
      <c r="AK1064" s="50">
        <v>21.348962962962965</v>
      </c>
      <c r="AL1064" s="50">
        <v>16.174814814814813</v>
      </c>
      <c r="AM1064" s="50">
        <v>8.4700000000000006</v>
      </c>
      <c r="AN1064" s="50">
        <v>0</v>
      </c>
      <c r="AO1064" s="50">
        <v>0</v>
      </c>
      <c r="AP1064" s="50">
        <v>0</v>
      </c>
      <c r="AQ1064" s="51">
        <v>0</v>
      </c>
      <c r="AR1064" s="49">
        <v>14.766966</v>
      </c>
      <c r="AS1064" s="50">
        <v>2.7871621621621623</v>
      </c>
      <c r="AT1064" s="50">
        <v>1.85076</v>
      </c>
      <c r="AU1064" s="50">
        <v>4.5066476190476186</v>
      </c>
      <c r="AV1064" s="50">
        <v>129.28644282539685</v>
      </c>
      <c r="AW1064" s="50">
        <v>0</v>
      </c>
      <c r="AX1064" s="50">
        <v>7.3493333333333339</v>
      </c>
      <c r="AY1064" s="50">
        <v>46.567216666666674</v>
      </c>
      <c r="AZ1064" s="51">
        <v>0</v>
      </c>
      <c r="BA1064" s="49">
        <v>0</v>
      </c>
      <c r="BB1064" s="49">
        <v>0</v>
      </c>
      <c r="BC1064" s="50">
        <v>0</v>
      </c>
      <c r="BD1064" s="50">
        <v>0</v>
      </c>
      <c r="BE1064" s="51">
        <v>0</v>
      </c>
      <c r="BF1064" s="38"/>
      <c r="BG1064" s="38"/>
      <c r="BK1064" s="38"/>
      <c r="BL1064" s="38"/>
      <c r="BM1064" s="38"/>
      <c r="BN1064" s="38"/>
      <c r="BO1064" s="38"/>
      <c r="BP1064" s="38"/>
      <c r="BQ1064" s="38"/>
      <c r="BR1064" s="38"/>
      <c r="BS1064" s="38"/>
      <c r="BT1064" s="38"/>
      <c r="BU1064" s="38"/>
      <c r="BY1064" s="38"/>
      <c r="BZ1064" s="38"/>
      <c r="CJ1064" s="38"/>
    </row>
    <row r="1065" spans="2:88" x14ac:dyDescent="0.25">
      <c r="B1065" s="8">
        <v>1063</v>
      </c>
      <c r="C1065" s="9" t="s">
        <v>12724</v>
      </c>
      <c r="D1065" s="9" t="s">
        <v>12731</v>
      </c>
      <c r="E1065" s="49">
        <v>16.977693166666668</v>
      </c>
      <c r="F1065" s="50">
        <v>8.2525240000000011</v>
      </c>
      <c r="G1065" s="50">
        <v>13.807566666666666</v>
      </c>
      <c r="H1065" s="51">
        <v>0</v>
      </c>
      <c r="I1065" s="50">
        <v>0</v>
      </c>
      <c r="J1065" s="50">
        <v>0</v>
      </c>
      <c r="K1065" s="50">
        <v>13.889250666666669</v>
      </c>
      <c r="L1065" s="55">
        <v>9.8157400000000017</v>
      </c>
      <c r="M1065" s="49">
        <v>0</v>
      </c>
      <c r="N1065" s="49">
        <v>2.1412299881066668</v>
      </c>
      <c r="O1065" s="49">
        <v>1.7371279999999998</v>
      </c>
      <c r="P1065" s="50">
        <v>0</v>
      </c>
      <c r="Q1065" s="50">
        <v>0</v>
      </c>
      <c r="R1065" s="50">
        <v>0</v>
      </c>
      <c r="S1065" s="51">
        <v>0</v>
      </c>
      <c r="T1065" s="50">
        <v>0</v>
      </c>
      <c r="U1065" s="51">
        <v>16.348733333333335</v>
      </c>
      <c r="V1065" s="51">
        <v>0</v>
      </c>
      <c r="W1065" s="50">
        <v>0</v>
      </c>
      <c r="X1065" s="49">
        <v>9.8157400000000017</v>
      </c>
      <c r="Y1065" s="51">
        <v>25.143294222222224</v>
      </c>
      <c r="Z1065" s="52">
        <v>0</v>
      </c>
      <c r="AA1065" s="52">
        <v>0</v>
      </c>
      <c r="AB1065" s="52">
        <v>0</v>
      </c>
      <c r="AC1065" s="54">
        <v>3</v>
      </c>
      <c r="AD1065" s="54">
        <v>270.55296049382719</v>
      </c>
      <c r="AE1065" s="50">
        <v>270.55296049382719</v>
      </c>
      <c r="AF1065" s="50">
        <v>84</v>
      </c>
      <c r="AG1065" s="55">
        <v>84</v>
      </c>
      <c r="AH1065" s="50">
        <v>8.8759905600000018</v>
      </c>
      <c r="AI1065" s="52">
        <v>5.4636506518518519</v>
      </c>
      <c r="AJ1065" s="49">
        <v>0</v>
      </c>
      <c r="AK1065" s="50">
        <v>26.686203703703704</v>
      </c>
      <c r="AL1065" s="50">
        <v>20.218518518518515</v>
      </c>
      <c r="AM1065" s="50">
        <v>10.5875</v>
      </c>
      <c r="AN1065" s="50">
        <v>0</v>
      </c>
      <c r="AO1065" s="50">
        <v>0</v>
      </c>
      <c r="AP1065" s="50">
        <v>0</v>
      </c>
      <c r="AQ1065" s="51">
        <v>0</v>
      </c>
      <c r="AR1065" s="49">
        <v>14.766966</v>
      </c>
      <c r="AS1065" s="50">
        <v>2.7871621621621623</v>
      </c>
      <c r="AT1065" s="50">
        <v>1.85076</v>
      </c>
      <c r="AU1065" s="50">
        <v>4.5066476190476186</v>
      </c>
      <c r="AV1065" s="50">
        <v>129.28644282539685</v>
      </c>
      <c r="AW1065" s="50">
        <v>0</v>
      </c>
      <c r="AX1065" s="50">
        <v>7.3493333333333339</v>
      </c>
      <c r="AY1065" s="50">
        <v>46.567216666666674</v>
      </c>
      <c r="AZ1065" s="51">
        <v>0</v>
      </c>
      <c r="BA1065" s="49">
        <v>0</v>
      </c>
      <c r="BB1065" s="49">
        <v>0</v>
      </c>
      <c r="BC1065" s="50">
        <v>0</v>
      </c>
      <c r="BD1065" s="50">
        <v>0</v>
      </c>
      <c r="BE1065" s="51">
        <v>0</v>
      </c>
      <c r="BF1065" s="38"/>
      <c r="BG1065" s="38"/>
      <c r="BK1065" s="38"/>
      <c r="BL1065" s="38"/>
      <c r="BM1065" s="38"/>
      <c r="BN1065" s="38"/>
      <c r="BO1065" s="38"/>
      <c r="BP1065" s="38"/>
      <c r="BQ1065" s="38"/>
      <c r="BR1065" s="38"/>
      <c r="BS1065" s="38"/>
      <c r="BT1065" s="38"/>
      <c r="BU1065" s="38"/>
      <c r="BY1065" s="38"/>
      <c r="BZ1065" s="38"/>
      <c r="CJ1065" s="38"/>
    </row>
    <row r="1066" spans="2:88" x14ac:dyDescent="0.25">
      <c r="B1066" s="8">
        <v>1064</v>
      </c>
      <c r="C1066" s="9" t="s">
        <v>12724</v>
      </c>
      <c r="D1066" s="9" t="s">
        <v>12732</v>
      </c>
      <c r="E1066" s="49">
        <v>20.373231799999999</v>
      </c>
      <c r="F1066" s="50">
        <v>9.9030288000000013</v>
      </c>
      <c r="G1066" s="50">
        <v>16.56908</v>
      </c>
      <c r="H1066" s="51">
        <v>0</v>
      </c>
      <c r="I1066" s="50">
        <v>0</v>
      </c>
      <c r="J1066" s="50">
        <v>0</v>
      </c>
      <c r="K1066" s="50">
        <v>16.6671008</v>
      </c>
      <c r="L1066" s="55">
        <v>9.8157400000000017</v>
      </c>
      <c r="M1066" s="49">
        <v>0</v>
      </c>
      <c r="N1066" s="49">
        <v>2.1412299881066668</v>
      </c>
      <c r="O1066" s="49">
        <v>1.7371279999999998</v>
      </c>
      <c r="P1066" s="50">
        <v>0</v>
      </c>
      <c r="Q1066" s="50">
        <v>0</v>
      </c>
      <c r="R1066" s="50">
        <v>0</v>
      </c>
      <c r="S1066" s="51">
        <v>0</v>
      </c>
      <c r="T1066" s="50">
        <v>0</v>
      </c>
      <c r="U1066" s="51">
        <v>16.348733333333335</v>
      </c>
      <c r="V1066" s="51">
        <v>0</v>
      </c>
      <c r="W1066" s="50">
        <v>0</v>
      </c>
      <c r="X1066" s="49">
        <v>9.8157400000000017</v>
      </c>
      <c r="Y1066" s="51">
        <v>25.143294222222224</v>
      </c>
      <c r="Z1066" s="52">
        <v>0</v>
      </c>
      <c r="AA1066" s="52">
        <v>0</v>
      </c>
      <c r="AB1066" s="52">
        <v>0</v>
      </c>
      <c r="AC1066" s="54">
        <v>3</v>
      </c>
      <c r="AD1066" s="54">
        <v>324.66355259259262</v>
      </c>
      <c r="AE1066" s="50">
        <v>324.66355259259262</v>
      </c>
      <c r="AF1066" s="50">
        <v>100.80000000000001</v>
      </c>
      <c r="AG1066" s="55">
        <v>100.80000000000001</v>
      </c>
      <c r="AH1066" s="50">
        <v>8.8759905600000018</v>
      </c>
      <c r="AI1066" s="52">
        <v>5.4636506518518519</v>
      </c>
      <c r="AJ1066" s="49">
        <v>0</v>
      </c>
      <c r="AK1066" s="50">
        <v>32.023444444444451</v>
      </c>
      <c r="AL1066" s="50">
        <v>24.262222222222221</v>
      </c>
      <c r="AM1066" s="50">
        <v>12.705000000000002</v>
      </c>
      <c r="AN1066" s="50">
        <v>0</v>
      </c>
      <c r="AO1066" s="50">
        <v>0</v>
      </c>
      <c r="AP1066" s="50">
        <v>0</v>
      </c>
      <c r="AQ1066" s="51">
        <v>0</v>
      </c>
      <c r="AR1066" s="49">
        <v>14.766966</v>
      </c>
      <c r="AS1066" s="50">
        <v>2.7871621621621623</v>
      </c>
      <c r="AT1066" s="50">
        <v>1.85076</v>
      </c>
      <c r="AU1066" s="50">
        <v>5.6333095238095234</v>
      </c>
      <c r="AV1066" s="50">
        <v>152.22298369841272</v>
      </c>
      <c r="AW1066" s="50">
        <v>0</v>
      </c>
      <c r="AX1066" s="50">
        <v>7.3493333333333339</v>
      </c>
      <c r="AY1066" s="50">
        <v>46.567216666666674</v>
      </c>
      <c r="AZ1066" s="51">
        <v>0</v>
      </c>
      <c r="BA1066" s="49">
        <v>0</v>
      </c>
      <c r="BB1066" s="49">
        <v>0</v>
      </c>
      <c r="BC1066" s="50">
        <v>0</v>
      </c>
      <c r="BD1066" s="50">
        <v>0</v>
      </c>
      <c r="BE1066" s="51">
        <v>0</v>
      </c>
      <c r="BF1066" s="38"/>
      <c r="BG1066" s="38"/>
      <c r="BK1066" s="38"/>
      <c r="BL1066" s="38"/>
      <c r="BM1066" s="38"/>
      <c r="BN1066" s="38"/>
      <c r="BO1066" s="38"/>
      <c r="BP1066" s="38"/>
      <c r="BQ1066" s="38"/>
      <c r="BR1066" s="38"/>
      <c r="BS1066" s="38"/>
      <c r="BT1066" s="38"/>
      <c r="BU1066" s="38"/>
      <c r="BY1066" s="38"/>
      <c r="BZ1066" s="38"/>
      <c r="CJ1066" s="38"/>
    </row>
    <row r="1067" spans="2:88" x14ac:dyDescent="0.25">
      <c r="B1067" s="8">
        <v>1065</v>
      </c>
      <c r="C1067" s="9" t="s">
        <v>12724</v>
      </c>
      <c r="D1067" s="9" t="s">
        <v>12733</v>
      </c>
      <c r="E1067" s="49">
        <v>15.279923850000001</v>
      </c>
      <c r="F1067" s="50">
        <v>7.427271600000001</v>
      </c>
      <c r="G1067" s="50">
        <v>12.42681</v>
      </c>
      <c r="H1067" s="51">
        <v>0</v>
      </c>
      <c r="I1067" s="50">
        <v>0</v>
      </c>
      <c r="J1067" s="50">
        <v>0</v>
      </c>
      <c r="K1067" s="50">
        <v>12.5003256</v>
      </c>
      <c r="L1067" s="55">
        <v>14.723610000000003</v>
      </c>
      <c r="M1067" s="49">
        <v>0</v>
      </c>
      <c r="N1067" s="49">
        <v>2.7070817396444444</v>
      </c>
      <c r="O1067" s="49">
        <v>2.6056919999999995</v>
      </c>
      <c r="P1067" s="50">
        <v>0</v>
      </c>
      <c r="Q1067" s="50">
        <v>0</v>
      </c>
      <c r="R1067" s="50">
        <v>0</v>
      </c>
      <c r="S1067" s="51">
        <v>0</v>
      </c>
      <c r="T1067" s="50">
        <v>0</v>
      </c>
      <c r="U1067" s="51">
        <v>17.482226666666673</v>
      </c>
      <c r="V1067" s="51">
        <v>0</v>
      </c>
      <c r="W1067" s="50">
        <v>0</v>
      </c>
      <c r="X1067" s="49">
        <v>14.723610000000003</v>
      </c>
      <c r="Y1067" s="51">
        <v>37.714941333333336</v>
      </c>
      <c r="Z1067" s="52">
        <v>0</v>
      </c>
      <c r="AA1067" s="52">
        <v>0</v>
      </c>
      <c r="AB1067" s="52">
        <v>0</v>
      </c>
      <c r="AC1067" s="54">
        <v>3</v>
      </c>
      <c r="AD1067" s="54">
        <v>243.49766444444447</v>
      </c>
      <c r="AE1067" s="50">
        <v>243.49766444444447</v>
      </c>
      <c r="AF1067" s="50">
        <v>75.600000000000009</v>
      </c>
      <c r="AG1067" s="55">
        <v>75.600000000000009</v>
      </c>
      <c r="AH1067" s="50">
        <v>13.313985840000004</v>
      </c>
      <c r="AI1067" s="52">
        <v>8.180473837037038</v>
      </c>
      <c r="AJ1067" s="49">
        <v>0</v>
      </c>
      <c r="AK1067" s="50">
        <v>24.017583333333338</v>
      </c>
      <c r="AL1067" s="50">
        <v>18.196666666666665</v>
      </c>
      <c r="AM1067" s="50">
        <v>9.5287500000000023</v>
      </c>
      <c r="AN1067" s="50">
        <v>0</v>
      </c>
      <c r="AO1067" s="50">
        <v>0</v>
      </c>
      <c r="AP1067" s="50">
        <v>0</v>
      </c>
      <c r="AQ1067" s="51">
        <v>0</v>
      </c>
      <c r="AR1067" s="49">
        <v>22.150449000000002</v>
      </c>
      <c r="AS1067" s="50">
        <v>2.7871621621621623</v>
      </c>
      <c r="AT1067" s="50">
        <v>2.7761399999999998</v>
      </c>
      <c r="AU1067" s="50">
        <v>5.069978571428571</v>
      </c>
      <c r="AV1067" s="50">
        <v>159.52485292857148</v>
      </c>
      <c r="AW1067" s="50">
        <v>0</v>
      </c>
      <c r="AX1067" s="50">
        <v>11.024000000000001</v>
      </c>
      <c r="AY1067" s="50">
        <v>72.137633333333326</v>
      </c>
      <c r="AZ1067" s="51">
        <v>0</v>
      </c>
      <c r="BA1067" s="49">
        <v>0</v>
      </c>
      <c r="BB1067" s="49">
        <v>0</v>
      </c>
      <c r="BC1067" s="50">
        <v>0</v>
      </c>
      <c r="BD1067" s="50">
        <v>0</v>
      </c>
      <c r="BE1067" s="51">
        <v>0</v>
      </c>
      <c r="BF1067" s="38"/>
      <c r="BG1067" s="38"/>
      <c r="BK1067" s="38"/>
      <c r="BL1067" s="38"/>
      <c r="BM1067" s="38"/>
      <c r="BN1067" s="38"/>
      <c r="BO1067" s="38"/>
      <c r="BP1067" s="38"/>
      <c r="BQ1067" s="38"/>
      <c r="BR1067" s="38"/>
      <c r="BS1067" s="38"/>
      <c r="BT1067" s="38"/>
      <c r="BU1067" s="38"/>
      <c r="BY1067" s="38"/>
      <c r="BZ1067" s="38"/>
      <c r="CJ1067" s="38"/>
    </row>
    <row r="1068" spans="2:88" x14ac:dyDescent="0.25">
      <c r="B1068" s="8">
        <v>1066</v>
      </c>
      <c r="C1068" s="9" t="s">
        <v>12724</v>
      </c>
      <c r="D1068" s="9" t="s">
        <v>12734</v>
      </c>
      <c r="E1068" s="49">
        <v>20.373231799999999</v>
      </c>
      <c r="F1068" s="50">
        <v>9.9030288000000013</v>
      </c>
      <c r="G1068" s="50">
        <v>16.56908</v>
      </c>
      <c r="H1068" s="51">
        <v>0</v>
      </c>
      <c r="I1068" s="50">
        <v>0</v>
      </c>
      <c r="J1068" s="50">
        <v>0</v>
      </c>
      <c r="K1068" s="50">
        <v>16.6671008</v>
      </c>
      <c r="L1068" s="55">
        <v>14.723610000000003</v>
      </c>
      <c r="M1068" s="49">
        <v>0</v>
      </c>
      <c r="N1068" s="49">
        <v>2.7070817396444444</v>
      </c>
      <c r="O1068" s="49">
        <v>2.6056919999999995</v>
      </c>
      <c r="P1068" s="50">
        <v>0</v>
      </c>
      <c r="Q1068" s="50">
        <v>0</v>
      </c>
      <c r="R1068" s="50">
        <v>0</v>
      </c>
      <c r="S1068" s="51">
        <v>0</v>
      </c>
      <c r="T1068" s="50">
        <v>0</v>
      </c>
      <c r="U1068" s="51">
        <v>17.482226666666673</v>
      </c>
      <c r="V1068" s="51">
        <v>0</v>
      </c>
      <c r="W1068" s="50">
        <v>0</v>
      </c>
      <c r="X1068" s="49">
        <v>14.723610000000003</v>
      </c>
      <c r="Y1068" s="51">
        <v>37.714941333333336</v>
      </c>
      <c r="Z1068" s="52">
        <v>0</v>
      </c>
      <c r="AA1068" s="52">
        <v>0</v>
      </c>
      <c r="AB1068" s="52">
        <v>0</v>
      </c>
      <c r="AC1068" s="54">
        <v>3</v>
      </c>
      <c r="AD1068" s="54">
        <v>324.66355259259262</v>
      </c>
      <c r="AE1068" s="50">
        <v>324.66355259259262</v>
      </c>
      <c r="AF1068" s="50">
        <v>100.80000000000001</v>
      </c>
      <c r="AG1068" s="55">
        <v>100.80000000000001</v>
      </c>
      <c r="AH1068" s="50">
        <v>13.313985840000004</v>
      </c>
      <c r="AI1068" s="52">
        <v>8.180473837037038</v>
      </c>
      <c r="AJ1068" s="49">
        <v>0</v>
      </c>
      <c r="AK1068" s="50">
        <v>32.023444444444451</v>
      </c>
      <c r="AL1068" s="50">
        <v>24.262222222222221</v>
      </c>
      <c r="AM1068" s="50">
        <v>12.705000000000002</v>
      </c>
      <c r="AN1068" s="50">
        <v>0</v>
      </c>
      <c r="AO1068" s="50">
        <v>0</v>
      </c>
      <c r="AP1068" s="50">
        <v>0</v>
      </c>
      <c r="AQ1068" s="51">
        <v>0</v>
      </c>
      <c r="AR1068" s="49">
        <v>22.150449000000002</v>
      </c>
      <c r="AS1068" s="50">
        <v>2.7871621621621623</v>
      </c>
      <c r="AT1068" s="50">
        <v>2.7761399999999998</v>
      </c>
      <c r="AU1068" s="50">
        <v>6.7599714285714274</v>
      </c>
      <c r="AV1068" s="50">
        <v>193.92966423809526</v>
      </c>
      <c r="AW1068" s="50">
        <v>0</v>
      </c>
      <c r="AX1068" s="50">
        <v>11.024000000000001</v>
      </c>
      <c r="AY1068" s="50">
        <v>72.137633333333326</v>
      </c>
      <c r="AZ1068" s="51">
        <v>0</v>
      </c>
      <c r="BA1068" s="49">
        <v>0</v>
      </c>
      <c r="BB1068" s="49">
        <v>0</v>
      </c>
      <c r="BC1068" s="50">
        <v>0</v>
      </c>
      <c r="BD1068" s="50">
        <v>0</v>
      </c>
      <c r="BE1068" s="51">
        <v>0</v>
      </c>
      <c r="BF1068" s="38"/>
      <c r="BG1068" s="38"/>
      <c r="BK1068" s="38"/>
      <c r="BL1068" s="38"/>
      <c r="BM1068" s="38"/>
      <c r="BN1068" s="38"/>
      <c r="BO1068" s="38"/>
      <c r="BP1068" s="38"/>
      <c r="BQ1068" s="38"/>
      <c r="BR1068" s="38"/>
      <c r="BS1068" s="38"/>
      <c r="BT1068" s="38"/>
      <c r="BU1068" s="38"/>
      <c r="BY1068" s="38"/>
      <c r="BZ1068" s="38"/>
      <c r="CJ1068" s="38"/>
    </row>
    <row r="1069" spans="2:88" x14ac:dyDescent="0.25">
      <c r="B1069" s="8">
        <v>1067</v>
      </c>
      <c r="C1069" s="9" t="s">
        <v>12724</v>
      </c>
      <c r="D1069" s="9" t="s">
        <v>12735</v>
      </c>
      <c r="E1069" s="49">
        <v>25.466539750000003</v>
      </c>
      <c r="F1069" s="50">
        <v>12.378786000000002</v>
      </c>
      <c r="G1069" s="50">
        <v>20.711349999999999</v>
      </c>
      <c r="H1069" s="51">
        <v>0</v>
      </c>
      <c r="I1069" s="50">
        <v>0</v>
      </c>
      <c r="J1069" s="50">
        <v>0</v>
      </c>
      <c r="K1069" s="50">
        <v>20.833876000000004</v>
      </c>
      <c r="L1069" s="55">
        <v>14.723610000000003</v>
      </c>
      <c r="M1069" s="49">
        <v>0</v>
      </c>
      <c r="N1069" s="49">
        <v>2.7070817396444444</v>
      </c>
      <c r="O1069" s="49">
        <v>2.6056919999999995</v>
      </c>
      <c r="P1069" s="50">
        <v>0</v>
      </c>
      <c r="Q1069" s="50">
        <v>0</v>
      </c>
      <c r="R1069" s="50">
        <v>0</v>
      </c>
      <c r="S1069" s="51">
        <v>0</v>
      </c>
      <c r="T1069" s="50">
        <v>0</v>
      </c>
      <c r="U1069" s="51">
        <v>17.482226666666673</v>
      </c>
      <c r="V1069" s="51">
        <v>0</v>
      </c>
      <c r="W1069" s="50">
        <v>0</v>
      </c>
      <c r="X1069" s="49">
        <v>14.723610000000003</v>
      </c>
      <c r="Y1069" s="51">
        <v>37.714941333333336</v>
      </c>
      <c r="Z1069" s="52">
        <v>0</v>
      </c>
      <c r="AA1069" s="52">
        <v>0</v>
      </c>
      <c r="AB1069" s="52">
        <v>0</v>
      </c>
      <c r="AC1069" s="54">
        <v>3</v>
      </c>
      <c r="AD1069" s="54">
        <v>405.82944074074078</v>
      </c>
      <c r="AE1069" s="50">
        <v>405.82944074074078</v>
      </c>
      <c r="AF1069" s="50">
        <v>126.00000000000001</v>
      </c>
      <c r="AG1069" s="55">
        <v>126.00000000000001</v>
      </c>
      <c r="AH1069" s="50">
        <v>13.313985840000004</v>
      </c>
      <c r="AI1069" s="52">
        <v>8.180473837037038</v>
      </c>
      <c r="AJ1069" s="49">
        <v>0</v>
      </c>
      <c r="AK1069" s="50">
        <v>40.029305555555567</v>
      </c>
      <c r="AL1069" s="50">
        <v>30.327777777777776</v>
      </c>
      <c r="AM1069" s="50">
        <v>15.881250000000001</v>
      </c>
      <c r="AN1069" s="50">
        <v>0</v>
      </c>
      <c r="AO1069" s="50">
        <v>0</v>
      </c>
      <c r="AP1069" s="50">
        <v>0</v>
      </c>
      <c r="AQ1069" s="51">
        <v>0</v>
      </c>
      <c r="AR1069" s="49">
        <v>22.150449000000002</v>
      </c>
      <c r="AS1069" s="50">
        <v>2.7871621621621623</v>
      </c>
      <c r="AT1069" s="50">
        <v>2.7761399999999998</v>
      </c>
      <c r="AU1069" s="50">
        <v>6.7599714285714274</v>
      </c>
      <c r="AV1069" s="50">
        <v>193.92966423809526</v>
      </c>
      <c r="AW1069" s="50">
        <v>0</v>
      </c>
      <c r="AX1069" s="50">
        <v>11.024000000000001</v>
      </c>
      <c r="AY1069" s="50">
        <v>72.137633333333326</v>
      </c>
      <c r="AZ1069" s="51">
        <v>0</v>
      </c>
      <c r="BA1069" s="49">
        <v>0</v>
      </c>
      <c r="BB1069" s="49">
        <v>0</v>
      </c>
      <c r="BC1069" s="50">
        <v>0</v>
      </c>
      <c r="BD1069" s="50">
        <v>0</v>
      </c>
      <c r="BE1069" s="51">
        <v>0</v>
      </c>
      <c r="BF1069" s="38"/>
      <c r="BG1069" s="38"/>
      <c r="BK1069" s="38"/>
      <c r="BL1069" s="38"/>
      <c r="BM1069" s="38"/>
      <c r="BN1069" s="38"/>
      <c r="BO1069" s="38"/>
      <c r="BP1069" s="38"/>
      <c r="BQ1069" s="38"/>
      <c r="BR1069" s="38"/>
      <c r="BS1069" s="38"/>
      <c r="BT1069" s="38"/>
      <c r="BU1069" s="38"/>
      <c r="BY1069" s="38"/>
      <c r="BZ1069" s="38"/>
      <c r="CJ1069" s="38"/>
    </row>
    <row r="1070" spans="2:88" x14ac:dyDescent="0.25">
      <c r="B1070" s="8">
        <v>1068</v>
      </c>
      <c r="C1070" s="9" t="s">
        <v>12724</v>
      </c>
      <c r="D1070" s="9" t="s">
        <v>12736</v>
      </c>
      <c r="E1070" s="49">
        <v>30.559847700000002</v>
      </c>
      <c r="F1070" s="50">
        <v>14.854543200000002</v>
      </c>
      <c r="G1070" s="50">
        <v>24.853619999999999</v>
      </c>
      <c r="H1070" s="51">
        <v>0</v>
      </c>
      <c r="I1070" s="50">
        <v>0</v>
      </c>
      <c r="J1070" s="50">
        <v>0</v>
      </c>
      <c r="K1070" s="50">
        <v>25.0006512</v>
      </c>
      <c r="L1070" s="55">
        <v>14.723610000000003</v>
      </c>
      <c r="M1070" s="49">
        <v>0</v>
      </c>
      <c r="N1070" s="49">
        <v>2.7070817396444444</v>
      </c>
      <c r="O1070" s="49">
        <v>2.6056919999999995</v>
      </c>
      <c r="P1070" s="50">
        <v>0</v>
      </c>
      <c r="Q1070" s="50">
        <v>0</v>
      </c>
      <c r="R1070" s="50">
        <v>0</v>
      </c>
      <c r="S1070" s="51">
        <v>0</v>
      </c>
      <c r="T1070" s="50">
        <v>0</v>
      </c>
      <c r="U1070" s="51">
        <v>17.482226666666673</v>
      </c>
      <c r="V1070" s="51">
        <v>0</v>
      </c>
      <c r="W1070" s="50">
        <v>0</v>
      </c>
      <c r="X1070" s="49">
        <v>14.723610000000003</v>
      </c>
      <c r="Y1070" s="51">
        <v>37.714941333333336</v>
      </c>
      <c r="Z1070" s="52">
        <v>0</v>
      </c>
      <c r="AA1070" s="52">
        <v>0</v>
      </c>
      <c r="AB1070" s="52">
        <v>0</v>
      </c>
      <c r="AC1070" s="54">
        <v>3</v>
      </c>
      <c r="AD1070" s="54">
        <v>486.99532888888893</v>
      </c>
      <c r="AE1070" s="50">
        <v>486.99532888888893</v>
      </c>
      <c r="AF1070" s="50">
        <v>151.20000000000002</v>
      </c>
      <c r="AG1070" s="55">
        <v>151.20000000000002</v>
      </c>
      <c r="AH1070" s="50">
        <v>13.313985840000004</v>
      </c>
      <c r="AI1070" s="52">
        <v>8.180473837037038</v>
      </c>
      <c r="AJ1070" s="49">
        <v>0</v>
      </c>
      <c r="AK1070" s="50">
        <v>48.035166666666676</v>
      </c>
      <c r="AL1070" s="50">
        <v>36.393333333333331</v>
      </c>
      <c r="AM1070" s="50">
        <v>19.057500000000005</v>
      </c>
      <c r="AN1070" s="50">
        <v>0</v>
      </c>
      <c r="AO1070" s="50">
        <v>0</v>
      </c>
      <c r="AP1070" s="50">
        <v>0</v>
      </c>
      <c r="AQ1070" s="51">
        <v>0</v>
      </c>
      <c r="AR1070" s="49">
        <v>22.150449000000002</v>
      </c>
      <c r="AS1070" s="50">
        <v>2.7871621621621623</v>
      </c>
      <c r="AT1070" s="50">
        <v>2.7761399999999998</v>
      </c>
      <c r="AU1070" s="50">
        <v>8.4499642857142856</v>
      </c>
      <c r="AV1070" s="50">
        <v>228.33447554761909</v>
      </c>
      <c r="AW1070" s="50">
        <v>0</v>
      </c>
      <c r="AX1070" s="50">
        <v>11.024000000000001</v>
      </c>
      <c r="AY1070" s="50">
        <v>72.137633333333326</v>
      </c>
      <c r="AZ1070" s="51">
        <v>0</v>
      </c>
      <c r="BA1070" s="49">
        <v>0</v>
      </c>
      <c r="BB1070" s="49">
        <v>0</v>
      </c>
      <c r="BC1070" s="50">
        <v>0</v>
      </c>
      <c r="BD1070" s="50">
        <v>0</v>
      </c>
      <c r="BE1070" s="51">
        <v>0</v>
      </c>
      <c r="BF1070" s="38"/>
      <c r="BG1070" s="38"/>
      <c r="BK1070" s="38"/>
      <c r="BL1070" s="38"/>
      <c r="BM1070" s="38"/>
      <c r="BN1070" s="38"/>
      <c r="BO1070" s="38"/>
      <c r="BP1070" s="38"/>
      <c r="BQ1070" s="38"/>
      <c r="BR1070" s="38"/>
      <c r="BS1070" s="38"/>
      <c r="BT1070" s="38"/>
      <c r="BU1070" s="38"/>
      <c r="BY1070" s="38"/>
      <c r="BZ1070" s="38"/>
      <c r="CJ1070" s="38"/>
    </row>
    <row r="1071" spans="2:88" x14ac:dyDescent="0.25">
      <c r="B1071" s="8">
        <v>1069</v>
      </c>
      <c r="C1071" s="9" t="s">
        <v>12724</v>
      </c>
      <c r="D1071" s="9" t="s">
        <v>12737</v>
      </c>
      <c r="E1071" s="49">
        <v>5.0933079499999998</v>
      </c>
      <c r="F1071" s="50">
        <v>2.4757572000000003</v>
      </c>
      <c r="G1071" s="50">
        <v>4.1422699999999999</v>
      </c>
      <c r="H1071" s="51">
        <v>0</v>
      </c>
      <c r="I1071" s="50">
        <v>0</v>
      </c>
      <c r="J1071" s="50">
        <v>0</v>
      </c>
      <c r="K1071" s="50">
        <v>4.1667752</v>
      </c>
      <c r="L1071" s="55">
        <v>4.9078700000000008</v>
      </c>
      <c r="M1071" s="49">
        <v>0</v>
      </c>
      <c r="N1071" s="49">
        <v>1.6793607249066667</v>
      </c>
      <c r="O1071" s="49">
        <v>0.86856399999999989</v>
      </c>
      <c r="P1071" s="50">
        <v>0</v>
      </c>
      <c r="Q1071" s="50">
        <v>0</v>
      </c>
      <c r="R1071" s="50">
        <v>0</v>
      </c>
      <c r="S1071" s="51">
        <v>0</v>
      </c>
      <c r="T1071" s="50">
        <v>0</v>
      </c>
      <c r="U1071" s="51">
        <v>6.4889666666666672</v>
      </c>
      <c r="V1071" s="51">
        <v>0</v>
      </c>
      <c r="W1071" s="50">
        <v>0</v>
      </c>
      <c r="X1071" s="49">
        <v>4.9078700000000008</v>
      </c>
      <c r="Y1071" s="51">
        <v>12.571647111111112</v>
      </c>
      <c r="Z1071" s="52">
        <v>0</v>
      </c>
      <c r="AA1071" s="52">
        <v>0</v>
      </c>
      <c r="AB1071" s="52">
        <v>0</v>
      </c>
      <c r="AC1071" s="54">
        <v>3</v>
      </c>
      <c r="AD1071" s="54">
        <v>81.165888148148156</v>
      </c>
      <c r="AE1071" s="50">
        <v>81.165888148148156</v>
      </c>
      <c r="AF1071" s="50">
        <v>25.200000000000003</v>
      </c>
      <c r="AG1071" s="55">
        <v>25.200000000000003</v>
      </c>
      <c r="AH1071" s="50">
        <v>4.4379952800000009</v>
      </c>
      <c r="AI1071" s="52">
        <v>2.7468274666666663</v>
      </c>
      <c r="AJ1071" s="49">
        <v>0</v>
      </c>
      <c r="AK1071" s="50">
        <v>8.0058611111111126</v>
      </c>
      <c r="AL1071" s="50">
        <v>6.0655555555555551</v>
      </c>
      <c r="AM1071" s="50">
        <v>0</v>
      </c>
      <c r="AN1071" s="50">
        <v>13.00461</v>
      </c>
      <c r="AO1071" s="50">
        <v>6.9069767441860463</v>
      </c>
      <c r="AP1071" s="50">
        <v>8.7079000000000004</v>
      </c>
      <c r="AQ1071" s="51">
        <v>8.3050999999999995</v>
      </c>
      <c r="AR1071" s="49">
        <v>7.383483</v>
      </c>
      <c r="AS1071" s="50">
        <v>2.7871621621621623</v>
      </c>
      <c r="AT1071" s="50">
        <v>0.92537999999999998</v>
      </c>
      <c r="AU1071" s="50">
        <v>1.6899928571428569</v>
      </c>
      <c r="AV1071" s="50">
        <v>53.174950976190487</v>
      </c>
      <c r="AW1071" s="50">
        <v>0</v>
      </c>
      <c r="AX1071" s="50">
        <v>3.674666666666667</v>
      </c>
      <c r="AY1071" s="50">
        <v>18.113280000000007</v>
      </c>
      <c r="AZ1071" s="51">
        <v>0</v>
      </c>
      <c r="BA1071" s="49">
        <v>0</v>
      </c>
      <c r="BB1071" s="49">
        <v>0</v>
      </c>
      <c r="BC1071" s="50">
        <v>0</v>
      </c>
      <c r="BD1071" s="50">
        <v>0</v>
      </c>
      <c r="BE1071" s="51">
        <v>0</v>
      </c>
      <c r="BF1071" s="38"/>
      <c r="BG1071" s="38"/>
      <c r="BK1071" s="38"/>
      <c r="BL1071" s="38"/>
      <c r="BM1071" s="38"/>
      <c r="BN1071" s="38"/>
      <c r="BO1071" s="38"/>
      <c r="BP1071" s="38"/>
      <c r="BQ1071" s="38"/>
      <c r="BR1071" s="38"/>
      <c r="BS1071" s="38"/>
      <c r="BT1071" s="38"/>
      <c r="BU1071" s="38"/>
      <c r="BY1071" s="38"/>
      <c r="BZ1071" s="38"/>
      <c r="CJ1071" s="38"/>
    </row>
    <row r="1072" spans="2:88" x14ac:dyDescent="0.25">
      <c r="B1072" s="8">
        <v>1070</v>
      </c>
      <c r="C1072" s="9" t="s">
        <v>12724</v>
      </c>
      <c r="D1072" s="9" t="s">
        <v>12738</v>
      </c>
      <c r="E1072" s="49">
        <v>6.791077266666667</v>
      </c>
      <c r="F1072" s="50">
        <v>3.3010096000000004</v>
      </c>
      <c r="G1072" s="50">
        <v>5.5230266666666665</v>
      </c>
      <c r="H1072" s="51">
        <v>0</v>
      </c>
      <c r="I1072" s="50">
        <v>0</v>
      </c>
      <c r="J1072" s="50">
        <v>0</v>
      </c>
      <c r="K1072" s="50">
        <v>5.5557002666666673</v>
      </c>
      <c r="L1072" s="55">
        <v>4.9078700000000008</v>
      </c>
      <c r="M1072" s="49">
        <v>0</v>
      </c>
      <c r="N1072" s="49">
        <v>1.6793607249066667</v>
      </c>
      <c r="O1072" s="49">
        <v>0.86856399999999989</v>
      </c>
      <c r="P1072" s="50">
        <v>0</v>
      </c>
      <c r="Q1072" s="50">
        <v>0</v>
      </c>
      <c r="R1072" s="50">
        <v>0</v>
      </c>
      <c r="S1072" s="51">
        <v>0</v>
      </c>
      <c r="T1072" s="50">
        <v>0</v>
      </c>
      <c r="U1072" s="51">
        <v>6.4889666666666672</v>
      </c>
      <c r="V1072" s="51">
        <v>0</v>
      </c>
      <c r="W1072" s="50">
        <v>0</v>
      </c>
      <c r="X1072" s="49">
        <v>4.9078700000000008</v>
      </c>
      <c r="Y1072" s="51">
        <v>12.571647111111112</v>
      </c>
      <c r="Z1072" s="52">
        <v>0</v>
      </c>
      <c r="AA1072" s="52">
        <v>0</v>
      </c>
      <c r="AB1072" s="52">
        <v>0</v>
      </c>
      <c r="AC1072" s="54">
        <v>3</v>
      </c>
      <c r="AD1072" s="54">
        <v>108.22118419753087</v>
      </c>
      <c r="AE1072" s="50">
        <v>108.22118419753087</v>
      </c>
      <c r="AF1072" s="50">
        <v>33.6</v>
      </c>
      <c r="AG1072" s="55">
        <v>33.6</v>
      </c>
      <c r="AH1072" s="50">
        <v>4.4379952800000009</v>
      </c>
      <c r="AI1072" s="52">
        <v>2.7468274666666663</v>
      </c>
      <c r="AJ1072" s="49">
        <v>0</v>
      </c>
      <c r="AK1072" s="50">
        <v>10.674481481481482</v>
      </c>
      <c r="AL1072" s="50">
        <v>8.0874074074074063</v>
      </c>
      <c r="AM1072" s="50">
        <v>0</v>
      </c>
      <c r="AN1072" s="50">
        <v>17.339479999999998</v>
      </c>
      <c r="AO1072" s="50">
        <v>9.2093023255813957</v>
      </c>
      <c r="AP1072" s="50">
        <v>11.610533333333334</v>
      </c>
      <c r="AQ1072" s="51">
        <v>11.073466666666667</v>
      </c>
      <c r="AR1072" s="49">
        <v>7.383483</v>
      </c>
      <c r="AS1072" s="50">
        <v>2.7871621621621623</v>
      </c>
      <c r="AT1072" s="50">
        <v>0.92537999999999998</v>
      </c>
      <c r="AU1072" s="50">
        <v>2.2533238095238093</v>
      </c>
      <c r="AV1072" s="50">
        <v>64.643221412698423</v>
      </c>
      <c r="AW1072" s="50">
        <v>0</v>
      </c>
      <c r="AX1072" s="50">
        <v>3.674666666666667</v>
      </c>
      <c r="AY1072" s="50">
        <v>18.113280000000007</v>
      </c>
      <c r="AZ1072" s="51">
        <v>0</v>
      </c>
      <c r="BA1072" s="49">
        <v>0</v>
      </c>
      <c r="BB1072" s="49">
        <v>0</v>
      </c>
      <c r="BC1072" s="50">
        <v>0</v>
      </c>
      <c r="BD1072" s="50">
        <v>0</v>
      </c>
      <c r="BE1072" s="51">
        <v>0</v>
      </c>
      <c r="BF1072" s="38"/>
      <c r="BG1072" s="38"/>
      <c r="BK1072" s="38"/>
      <c r="BL1072" s="38"/>
      <c r="BM1072" s="38"/>
      <c r="BN1072" s="38"/>
      <c r="BO1072" s="38"/>
      <c r="BP1072" s="38"/>
      <c r="BQ1072" s="38"/>
      <c r="BR1072" s="38"/>
      <c r="BS1072" s="38"/>
      <c r="BT1072" s="38"/>
      <c r="BU1072" s="38"/>
      <c r="BY1072" s="38"/>
      <c r="BZ1072" s="38"/>
      <c r="CJ1072" s="38"/>
    </row>
    <row r="1073" spans="2:88" x14ac:dyDescent="0.25">
      <c r="B1073" s="8">
        <v>1071</v>
      </c>
      <c r="C1073" s="9" t="s">
        <v>12724</v>
      </c>
      <c r="D1073" s="9" t="s">
        <v>12739</v>
      </c>
      <c r="E1073" s="49">
        <v>8.4888465833333342</v>
      </c>
      <c r="F1073" s="50">
        <v>4.1262620000000005</v>
      </c>
      <c r="G1073" s="50">
        <v>6.9037833333333332</v>
      </c>
      <c r="H1073" s="51">
        <v>0</v>
      </c>
      <c r="I1073" s="50">
        <v>0</v>
      </c>
      <c r="J1073" s="50">
        <v>0</v>
      </c>
      <c r="K1073" s="50">
        <v>6.9446253333333345</v>
      </c>
      <c r="L1073" s="55">
        <v>4.9078700000000008</v>
      </c>
      <c r="M1073" s="49">
        <v>0</v>
      </c>
      <c r="N1073" s="49">
        <v>1.6793607249066667</v>
      </c>
      <c r="O1073" s="49">
        <v>0.86856399999999989</v>
      </c>
      <c r="P1073" s="50">
        <v>0</v>
      </c>
      <c r="Q1073" s="50">
        <v>0</v>
      </c>
      <c r="R1073" s="50">
        <v>0</v>
      </c>
      <c r="S1073" s="51">
        <v>0</v>
      </c>
      <c r="T1073" s="50">
        <v>0</v>
      </c>
      <c r="U1073" s="51">
        <v>6.4889666666666672</v>
      </c>
      <c r="V1073" s="51">
        <v>0</v>
      </c>
      <c r="W1073" s="50">
        <v>0</v>
      </c>
      <c r="X1073" s="49">
        <v>4.9078700000000008</v>
      </c>
      <c r="Y1073" s="51">
        <v>12.571647111111112</v>
      </c>
      <c r="Z1073" s="52">
        <v>0</v>
      </c>
      <c r="AA1073" s="52">
        <v>0</v>
      </c>
      <c r="AB1073" s="52">
        <v>0</v>
      </c>
      <c r="AC1073" s="54">
        <v>3</v>
      </c>
      <c r="AD1073" s="54">
        <v>135.27648024691359</v>
      </c>
      <c r="AE1073" s="50">
        <v>135.27648024691359</v>
      </c>
      <c r="AF1073" s="50">
        <v>42</v>
      </c>
      <c r="AG1073" s="55">
        <v>42</v>
      </c>
      <c r="AH1073" s="50">
        <v>4.4379952800000009</v>
      </c>
      <c r="AI1073" s="52">
        <v>2.7468274666666663</v>
      </c>
      <c r="AJ1073" s="49">
        <v>0</v>
      </c>
      <c r="AK1073" s="50">
        <v>13.343101851851852</v>
      </c>
      <c r="AL1073" s="50">
        <v>10.109259259259257</v>
      </c>
      <c r="AM1073" s="50">
        <v>0</v>
      </c>
      <c r="AN1073" s="50">
        <v>21.674349999999997</v>
      </c>
      <c r="AO1073" s="50">
        <v>11.511627906976745</v>
      </c>
      <c r="AP1073" s="50">
        <v>14.513166666666669</v>
      </c>
      <c r="AQ1073" s="51">
        <v>13.841833333333334</v>
      </c>
      <c r="AR1073" s="49">
        <v>7.383483</v>
      </c>
      <c r="AS1073" s="50">
        <v>2.7871621621621623</v>
      </c>
      <c r="AT1073" s="50">
        <v>0.92537999999999998</v>
      </c>
      <c r="AU1073" s="50">
        <v>2.2533238095238093</v>
      </c>
      <c r="AV1073" s="50">
        <v>64.643221412698423</v>
      </c>
      <c r="AW1073" s="50">
        <v>0</v>
      </c>
      <c r="AX1073" s="50">
        <v>3.674666666666667</v>
      </c>
      <c r="AY1073" s="50">
        <v>18.113280000000007</v>
      </c>
      <c r="AZ1073" s="51">
        <v>0</v>
      </c>
      <c r="BA1073" s="49">
        <v>0</v>
      </c>
      <c r="BB1073" s="49">
        <v>0</v>
      </c>
      <c r="BC1073" s="50">
        <v>0</v>
      </c>
      <c r="BD1073" s="50">
        <v>0</v>
      </c>
      <c r="BE1073" s="51">
        <v>0</v>
      </c>
      <c r="BF1073" s="38"/>
      <c r="BG1073" s="38"/>
      <c r="BK1073" s="38"/>
      <c r="BL1073" s="38"/>
      <c r="BM1073" s="38"/>
      <c r="BN1073" s="38"/>
      <c r="BO1073" s="38"/>
      <c r="BP1073" s="38"/>
      <c r="BQ1073" s="38"/>
      <c r="BR1073" s="38"/>
      <c r="BS1073" s="38"/>
      <c r="BT1073" s="38"/>
      <c r="BU1073" s="38"/>
      <c r="BY1073" s="38"/>
      <c r="BZ1073" s="38"/>
      <c r="CJ1073" s="38"/>
    </row>
    <row r="1074" spans="2:88" x14ac:dyDescent="0.25">
      <c r="B1074" s="8">
        <v>1072</v>
      </c>
      <c r="C1074" s="9" t="s">
        <v>12724</v>
      </c>
      <c r="D1074" s="9" t="s">
        <v>12740</v>
      </c>
      <c r="E1074" s="49">
        <v>10.1866159</v>
      </c>
      <c r="F1074" s="50">
        <v>4.9515144000000006</v>
      </c>
      <c r="G1074" s="50">
        <v>8.2845399999999998</v>
      </c>
      <c r="H1074" s="51">
        <v>0</v>
      </c>
      <c r="I1074" s="50">
        <v>0</v>
      </c>
      <c r="J1074" s="50">
        <v>0</v>
      </c>
      <c r="K1074" s="50">
        <v>8.3335504</v>
      </c>
      <c r="L1074" s="55">
        <v>4.9078700000000008</v>
      </c>
      <c r="M1074" s="49">
        <v>0</v>
      </c>
      <c r="N1074" s="49">
        <v>1.6793607249066667</v>
      </c>
      <c r="O1074" s="49">
        <v>0.86856399999999989</v>
      </c>
      <c r="P1074" s="50">
        <v>0</v>
      </c>
      <c r="Q1074" s="50">
        <v>0</v>
      </c>
      <c r="R1074" s="50">
        <v>0</v>
      </c>
      <c r="S1074" s="51">
        <v>0</v>
      </c>
      <c r="T1074" s="50">
        <v>0</v>
      </c>
      <c r="U1074" s="51">
        <v>6.4889666666666672</v>
      </c>
      <c r="V1074" s="51">
        <v>0</v>
      </c>
      <c r="W1074" s="50">
        <v>0</v>
      </c>
      <c r="X1074" s="49">
        <v>4.9078700000000008</v>
      </c>
      <c r="Y1074" s="51">
        <v>12.571647111111112</v>
      </c>
      <c r="Z1074" s="52">
        <v>0</v>
      </c>
      <c r="AA1074" s="52">
        <v>0</v>
      </c>
      <c r="AB1074" s="52">
        <v>0</v>
      </c>
      <c r="AC1074" s="54">
        <v>3</v>
      </c>
      <c r="AD1074" s="54">
        <v>162.33177629629631</v>
      </c>
      <c r="AE1074" s="50">
        <v>162.33177629629631</v>
      </c>
      <c r="AF1074" s="50">
        <v>50.400000000000006</v>
      </c>
      <c r="AG1074" s="55">
        <v>50.400000000000006</v>
      </c>
      <c r="AH1074" s="50">
        <v>4.4379952800000009</v>
      </c>
      <c r="AI1074" s="52">
        <v>2.7468274666666663</v>
      </c>
      <c r="AJ1074" s="49">
        <v>0</v>
      </c>
      <c r="AK1074" s="50">
        <v>16.011722222222225</v>
      </c>
      <c r="AL1074" s="50">
        <v>12.13111111111111</v>
      </c>
      <c r="AM1074" s="50">
        <v>0</v>
      </c>
      <c r="AN1074" s="50">
        <v>26.009219999999999</v>
      </c>
      <c r="AO1074" s="50">
        <v>13.813953488372093</v>
      </c>
      <c r="AP1074" s="50">
        <v>17.415800000000001</v>
      </c>
      <c r="AQ1074" s="51">
        <v>16.610199999999999</v>
      </c>
      <c r="AR1074" s="49">
        <v>7.383483</v>
      </c>
      <c r="AS1074" s="50">
        <v>2.7871621621621623</v>
      </c>
      <c r="AT1074" s="50">
        <v>0.92537999999999998</v>
      </c>
      <c r="AU1074" s="50">
        <v>2.8166547619047617</v>
      </c>
      <c r="AV1074" s="50">
        <v>76.111491849206359</v>
      </c>
      <c r="AW1074" s="50">
        <v>0</v>
      </c>
      <c r="AX1074" s="50">
        <v>3.674666666666667</v>
      </c>
      <c r="AY1074" s="50">
        <v>18.113280000000007</v>
      </c>
      <c r="AZ1074" s="51">
        <v>0</v>
      </c>
      <c r="BA1074" s="49">
        <v>0</v>
      </c>
      <c r="BB1074" s="49">
        <v>0</v>
      </c>
      <c r="BC1074" s="50">
        <v>0</v>
      </c>
      <c r="BD1074" s="50">
        <v>0</v>
      </c>
      <c r="BE1074" s="51">
        <v>0</v>
      </c>
      <c r="BF1074" s="38"/>
      <c r="BG1074" s="38"/>
      <c r="BK1074" s="38"/>
      <c r="BL1074" s="38"/>
      <c r="BM1074" s="38"/>
      <c r="BN1074" s="38"/>
      <c r="BO1074" s="38"/>
      <c r="BP1074" s="38"/>
      <c r="BQ1074" s="38"/>
      <c r="BR1074" s="38"/>
      <c r="BS1074" s="38"/>
      <c r="BT1074" s="38"/>
      <c r="BU1074" s="38"/>
      <c r="BY1074" s="38"/>
      <c r="BZ1074" s="38"/>
      <c r="CJ1074" s="38"/>
    </row>
    <row r="1075" spans="2:88" x14ac:dyDescent="0.25">
      <c r="B1075" s="8">
        <v>1073</v>
      </c>
      <c r="C1075" s="9" t="s">
        <v>12724</v>
      </c>
      <c r="D1075" s="9" t="s">
        <v>12741</v>
      </c>
      <c r="E1075" s="49">
        <v>10.1866159</v>
      </c>
      <c r="F1075" s="50">
        <v>4.9515144000000006</v>
      </c>
      <c r="G1075" s="50">
        <v>8.2845399999999998</v>
      </c>
      <c r="H1075" s="51">
        <v>0</v>
      </c>
      <c r="I1075" s="50">
        <v>0</v>
      </c>
      <c r="J1075" s="50">
        <v>0</v>
      </c>
      <c r="K1075" s="50">
        <v>8.3335504</v>
      </c>
      <c r="L1075" s="55">
        <v>9.8157400000000017</v>
      </c>
      <c r="M1075" s="49">
        <v>0</v>
      </c>
      <c r="N1075" s="49">
        <v>2.1412299881066668</v>
      </c>
      <c r="O1075" s="49">
        <v>1.7371279999999998</v>
      </c>
      <c r="P1075" s="50">
        <v>0</v>
      </c>
      <c r="Q1075" s="50">
        <v>0</v>
      </c>
      <c r="R1075" s="50">
        <v>0</v>
      </c>
      <c r="S1075" s="51">
        <v>0</v>
      </c>
      <c r="T1075" s="50">
        <v>0</v>
      </c>
      <c r="U1075" s="51">
        <v>16.348733333333335</v>
      </c>
      <c r="V1075" s="51">
        <v>0</v>
      </c>
      <c r="W1075" s="50">
        <v>0</v>
      </c>
      <c r="X1075" s="49">
        <v>9.8157400000000017</v>
      </c>
      <c r="Y1075" s="51">
        <v>25.143294222222224</v>
      </c>
      <c r="Z1075" s="52">
        <v>0</v>
      </c>
      <c r="AA1075" s="52">
        <v>0</v>
      </c>
      <c r="AB1075" s="52">
        <v>0</v>
      </c>
      <c r="AC1075" s="54">
        <v>3</v>
      </c>
      <c r="AD1075" s="54">
        <v>162.33177629629631</v>
      </c>
      <c r="AE1075" s="50">
        <v>162.33177629629631</v>
      </c>
      <c r="AF1075" s="50">
        <v>50.400000000000006</v>
      </c>
      <c r="AG1075" s="55">
        <v>50.400000000000006</v>
      </c>
      <c r="AH1075" s="50">
        <v>8.8759905600000018</v>
      </c>
      <c r="AI1075" s="52">
        <v>5.4636506518518519</v>
      </c>
      <c r="AJ1075" s="49">
        <v>0</v>
      </c>
      <c r="AK1075" s="50">
        <v>16.011722222222225</v>
      </c>
      <c r="AL1075" s="50">
        <v>12.13111111111111</v>
      </c>
      <c r="AM1075" s="50">
        <v>0</v>
      </c>
      <c r="AN1075" s="50">
        <v>26.009219999999999</v>
      </c>
      <c r="AO1075" s="50">
        <v>13.813953488372093</v>
      </c>
      <c r="AP1075" s="50">
        <v>17.415800000000001</v>
      </c>
      <c r="AQ1075" s="51">
        <v>16.610199999999999</v>
      </c>
      <c r="AR1075" s="49">
        <v>14.766966</v>
      </c>
      <c r="AS1075" s="50">
        <v>2.7871621621621623</v>
      </c>
      <c r="AT1075" s="50">
        <v>1.85076</v>
      </c>
      <c r="AU1075" s="50">
        <v>3.3799857142857137</v>
      </c>
      <c r="AV1075" s="50">
        <v>106.34990195238097</v>
      </c>
      <c r="AW1075" s="50">
        <v>0</v>
      </c>
      <c r="AX1075" s="50">
        <v>7.3493333333333339</v>
      </c>
      <c r="AY1075" s="50">
        <v>46.567216666666674</v>
      </c>
      <c r="AZ1075" s="51">
        <v>0</v>
      </c>
      <c r="BA1075" s="49">
        <v>0</v>
      </c>
      <c r="BB1075" s="49">
        <v>0</v>
      </c>
      <c r="BC1075" s="50">
        <v>0</v>
      </c>
      <c r="BD1075" s="50">
        <v>0</v>
      </c>
      <c r="BE1075" s="51">
        <v>0</v>
      </c>
      <c r="BF1075" s="38"/>
      <c r="BG1075" s="38"/>
      <c r="BK1075" s="38"/>
      <c r="BL1075" s="38"/>
      <c r="BM1075" s="38"/>
      <c r="BN1075" s="38"/>
      <c r="BO1075" s="38"/>
      <c r="BP1075" s="38"/>
      <c r="BQ1075" s="38"/>
      <c r="BR1075" s="38"/>
      <c r="BS1075" s="38"/>
      <c r="BT1075" s="38"/>
      <c r="BU1075" s="38"/>
      <c r="BY1075" s="38"/>
      <c r="BZ1075" s="38"/>
      <c r="CJ1075" s="38"/>
    </row>
    <row r="1076" spans="2:88" x14ac:dyDescent="0.25">
      <c r="B1076" s="8">
        <v>1074</v>
      </c>
      <c r="C1076" s="9" t="s">
        <v>12724</v>
      </c>
      <c r="D1076" s="9" t="s">
        <v>12742</v>
      </c>
      <c r="E1076" s="49">
        <v>13.582154533333334</v>
      </c>
      <c r="F1076" s="50">
        <v>6.6020192000000009</v>
      </c>
      <c r="G1076" s="50">
        <v>11.046053333333333</v>
      </c>
      <c r="H1076" s="51">
        <v>0</v>
      </c>
      <c r="I1076" s="50">
        <v>0</v>
      </c>
      <c r="J1076" s="50">
        <v>0</v>
      </c>
      <c r="K1076" s="50">
        <v>11.111400533333335</v>
      </c>
      <c r="L1076" s="55">
        <v>9.8157400000000017</v>
      </c>
      <c r="M1076" s="49">
        <v>0</v>
      </c>
      <c r="N1076" s="49">
        <v>2.1412299881066668</v>
      </c>
      <c r="O1076" s="49">
        <v>1.7371279999999998</v>
      </c>
      <c r="P1076" s="50">
        <v>0</v>
      </c>
      <c r="Q1076" s="50">
        <v>0</v>
      </c>
      <c r="R1076" s="50">
        <v>0</v>
      </c>
      <c r="S1076" s="51">
        <v>0</v>
      </c>
      <c r="T1076" s="50">
        <v>0</v>
      </c>
      <c r="U1076" s="51">
        <v>16.348733333333335</v>
      </c>
      <c r="V1076" s="51">
        <v>0</v>
      </c>
      <c r="W1076" s="50">
        <v>0</v>
      </c>
      <c r="X1076" s="49">
        <v>9.8157400000000017</v>
      </c>
      <c r="Y1076" s="51">
        <v>25.143294222222224</v>
      </c>
      <c r="Z1076" s="52">
        <v>0</v>
      </c>
      <c r="AA1076" s="52">
        <v>0</v>
      </c>
      <c r="AB1076" s="52">
        <v>0</v>
      </c>
      <c r="AC1076" s="54">
        <v>3</v>
      </c>
      <c r="AD1076" s="54">
        <v>216.44236839506175</v>
      </c>
      <c r="AE1076" s="50">
        <v>216.44236839506175</v>
      </c>
      <c r="AF1076" s="50">
        <v>67.2</v>
      </c>
      <c r="AG1076" s="55">
        <v>67.2</v>
      </c>
      <c r="AH1076" s="50">
        <v>8.8759905600000018</v>
      </c>
      <c r="AI1076" s="52">
        <v>5.4636506518518519</v>
      </c>
      <c r="AJ1076" s="49">
        <v>0</v>
      </c>
      <c r="AK1076" s="50">
        <v>21.348962962962965</v>
      </c>
      <c r="AL1076" s="50">
        <v>16.174814814814813</v>
      </c>
      <c r="AM1076" s="50">
        <v>0</v>
      </c>
      <c r="AN1076" s="50">
        <v>34.678959999999996</v>
      </c>
      <c r="AO1076" s="50">
        <v>18.418604651162791</v>
      </c>
      <c r="AP1076" s="50">
        <v>23.221066666666669</v>
      </c>
      <c r="AQ1076" s="51">
        <v>22.146933333333333</v>
      </c>
      <c r="AR1076" s="49">
        <v>14.766966</v>
      </c>
      <c r="AS1076" s="50">
        <v>2.7871621621621623</v>
      </c>
      <c r="AT1076" s="50">
        <v>1.85076</v>
      </c>
      <c r="AU1076" s="50">
        <v>4.5066476190476186</v>
      </c>
      <c r="AV1076" s="50">
        <v>129.28644282539685</v>
      </c>
      <c r="AW1076" s="50">
        <v>0</v>
      </c>
      <c r="AX1076" s="50">
        <v>7.3493333333333339</v>
      </c>
      <c r="AY1076" s="50">
        <v>46.567216666666674</v>
      </c>
      <c r="AZ1076" s="51">
        <v>0</v>
      </c>
      <c r="BA1076" s="49">
        <v>0</v>
      </c>
      <c r="BB1076" s="49">
        <v>0</v>
      </c>
      <c r="BC1076" s="50">
        <v>0</v>
      </c>
      <c r="BD1076" s="50">
        <v>0</v>
      </c>
      <c r="BE1076" s="51">
        <v>0</v>
      </c>
      <c r="BF1076" s="38"/>
      <c r="BG1076" s="38"/>
      <c r="BK1076" s="38"/>
      <c r="BL1076" s="38"/>
      <c r="BM1076" s="38"/>
      <c r="BN1076" s="38"/>
      <c r="BO1076" s="38"/>
      <c r="BP1076" s="38"/>
      <c r="BQ1076" s="38"/>
      <c r="BR1076" s="38"/>
      <c r="BS1076" s="38"/>
      <c r="BT1076" s="38"/>
      <c r="BU1076" s="38"/>
      <c r="BY1076" s="38"/>
      <c r="BZ1076" s="38"/>
      <c r="CJ1076" s="38"/>
    </row>
    <row r="1077" spans="2:88" x14ac:dyDescent="0.25">
      <c r="B1077" s="8">
        <v>1075</v>
      </c>
      <c r="C1077" s="9" t="s">
        <v>12724</v>
      </c>
      <c r="D1077" s="9" t="s">
        <v>12743</v>
      </c>
      <c r="E1077" s="49">
        <v>16.977693166666668</v>
      </c>
      <c r="F1077" s="50">
        <v>8.2525240000000011</v>
      </c>
      <c r="G1077" s="50">
        <v>13.807566666666666</v>
      </c>
      <c r="H1077" s="51">
        <v>0</v>
      </c>
      <c r="I1077" s="50">
        <v>0</v>
      </c>
      <c r="J1077" s="50">
        <v>0</v>
      </c>
      <c r="K1077" s="50">
        <v>13.889250666666669</v>
      </c>
      <c r="L1077" s="55">
        <v>9.8157400000000017</v>
      </c>
      <c r="M1077" s="49">
        <v>0</v>
      </c>
      <c r="N1077" s="49">
        <v>2.1412299881066668</v>
      </c>
      <c r="O1077" s="49">
        <v>1.7371279999999998</v>
      </c>
      <c r="P1077" s="50">
        <v>0</v>
      </c>
      <c r="Q1077" s="50">
        <v>0</v>
      </c>
      <c r="R1077" s="50">
        <v>0</v>
      </c>
      <c r="S1077" s="51">
        <v>0</v>
      </c>
      <c r="T1077" s="50">
        <v>0</v>
      </c>
      <c r="U1077" s="51">
        <v>16.348733333333335</v>
      </c>
      <c r="V1077" s="51">
        <v>0</v>
      </c>
      <c r="W1077" s="50">
        <v>0</v>
      </c>
      <c r="X1077" s="49">
        <v>9.8157400000000017</v>
      </c>
      <c r="Y1077" s="51">
        <v>25.143294222222224</v>
      </c>
      <c r="Z1077" s="52">
        <v>0</v>
      </c>
      <c r="AA1077" s="52">
        <v>0</v>
      </c>
      <c r="AB1077" s="52">
        <v>0</v>
      </c>
      <c r="AC1077" s="54">
        <v>3</v>
      </c>
      <c r="AD1077" s="54">
        <v>270.55296049382719</v>
      </c>
      <c r="AE1077" s="50">
        <v>270.55296049382719</v>
      </c>
      <c r="AF1077" s="50">
        <v>84</v>
      </c>
      <c r="AG1077" s="55">
        <v>84</v>
      </c>
      <c r="AH1077" s="50">
        <v>8.8759905600000018</v>
      </c>
      <c r="AI1077" s="52">
        <v>5.4636506518518519</v>
      </c>
      <c r="AJ1077" s="49">
        <v>0</v>
      </c>
      <c r="AK1077" s="50">
        <v>26.686203703703704</v>
      </c>
      <c r="AL1077" s="50">
        <v>20.218518518518515</v>
      </c>
      <c r="AM1077" s="50">
        <v>0</v>
      </c>
      <c r="AN1077" s="50">
        <v>43.348699999999994</v>
      </c>
      <c r="AO1077" s="50">
        <v>23.02325581395349</v>
      </c>
      <c r="AP1077" s="50">
        <v>29.026333333333337</v>
      </c>
      <c r="AQ1077" s="51">
        <v>27.683666666666667</v>
      </c>
      <c r="AR1077" s="49">
        <v>14.766966</v>
      </c>
      <c r="AS1077" s="50">
        <v>2.7871621621621623</v>
      </c>
      <c r="AT1077" s="50">
        <v>1.85076</v>
      </c>
      <c r="AU1077" s="50">
        <v>4.5066476190476186</v>
      </c>
      <c r="AV1077" s="50">
        <v>129.28644282539685</v>
      </c>
      <c r="AW1077" s="50">
        <v>0</v>
      </c>
      <c r="AX1077" s="50">
        <v>7.3493333333333339</v>
      </c>
      <c r="AY1077" s="50">
        <v>46.567216666666674</v>
      </c>
      <c r="AZ1077" s="51">
        <v>0</v>
      </c>
      <c r="BA1077" s="49">
        <v>0</v>
      </c>
      <c r="BB1077" s="49">
        <v>0</v>
      </c>
      <c r="BC1077" s="50">
        <v>0</v>
      </c>
      <c r="BD1077" s="50">
        <v>0</v>
      </c>
      <c r="BE1077" s="51">
        <v>0</v>
      </c>
      <c r="BF1077" s="38"/>
      <c r="BG1077" s="38"/>
      <c r="BK1077" s="38"/>
      <c r="BL1077" s="38"/>
      <c r="BM1077" s="38"/>
      <c r="BN1077" s="38"/>
      <c r="BO1077" s="38"/>
      <c r="BP1077" s="38"/>
      <c r="BQ1077" s="38"/>
      <c r="BR1077" s="38"/>
      <c r="BS1077" s="38"/>
      <c r="BT1077" s="38"/>
      <c r="BU1077" s="38"/>
      <c r="BY1077" s="38"/>
      <c r="BZ1077" s="38"/>
      <c r="CJ1077" s="38"/>
    </row>
    <row r="1078" spans="2:88" x14ac:dyDescent="0.25">
      <c r="B1078" s="8">
        <v>1076</v>
      </c>
      <c r="C1078" s="9" t="s">
        <v>12724</v>
      </c>
      <c r="D1078" s="9" t="s">
        <v>12744</v>
      </c>
      <c r="E1078" s="49">
        <v>20.373231799999999</v>
      </c>
      <c r="F1078" s="50">
        <v>9.9030288000000013</v>
      </c>
      <c r="G1078" s="50">
        <v>16.56908</v>
      </c>
      <c r="H1078" s="51">
        <v>0</v>
      </c>
      <c r="I1078" s="50">
        <v>0</v>
      </c>
      <c r="J1078" s="50">
        <v>0</v>
      </c>
      <c r="K1078" s="50">
        <v>16.6671008</v>
      </c>
      <c r="L1078" s="55">
        <v>9.8157400000000017</v>
      </c>
      <c r="M1078" s="49">
        <v>0</v>
      </c>
      <c r="N1078" s="49">
        <v>2.1412299881066668</v>
      </c>
      <c r="O1078" s="49">
        <v>1.7371279999999998</v>
      </c>
      <c r="P1078" s="50">
        <v>0</v>
      </c>
      <c r="Q1078" s="50">
        <v>0</v>
      </c>
      <c r="R1078" s="50">
        <v>0</v>
      </c>
      <c r="S1078" s="51">
        <v>0</v>
      </c>
      <c r="T1078" s="50">
        <v>0</v>
      </c>
      <c r="U1078" s="51">
        <v>16.348733333333335</v>
      </c>
      <c r="V1078" s="51">
        <v>0</v>
      </c>
      <c r="W1078" s="50">
        <v>0</v>
      </c>
      <c r="X1078" s="49">
        <v>9.8157400000000017</v>
      </c>
      <c r="Y1078" s="51">
        <v>25.143294222222224</v>
      </c>
      <c r="Z1078" s="52">
        <v>0</v>
      </c>
      <c r="AA1078" s="52">
        <v>0</v>
      </c>
      <c r="AB1078" s="52">
        <v>0</v>
      </c>
      <c r="AC1078" s="54">
        <v>3</v>
      </c>
      <c r="AD1078" s="54">
        <v>324.66355259259262</v>
      </c>
      <c r="AE1078" s="50">
        <v>324.66355259259262</v>
      </c>
      <c r="AF1078" s="50">
        <v>100.80000000000001</v>
      </c>
      <c r="AG1078" s="55">
        <v>100.80000000000001</v>
      </c>
      <c r="AH1078" s="50">
        <v>8.8759905600000018</v>
      </c>
      <c r="AI1078" s="52">
        <v>5.4636506518518519</v>
      </c>
      <c r="AJ1078" s="49">
        <v>0</v>
      </c>
      <c r="AK1078" s="50">
        <v>32.023444444444451</v>
      </c>
      <c r="AL1078" s="50">
        <v>24.262222222222221</v>
      </c>
      <c r="AM1078" s="50">
        <v>0</v>
      </c>
      <c r="AN1078" s="50">
        <v>52.018439999999998</v>
      </c>
      <c r="AO1078" s="50">
        <v>27.627906976744185</v>
      </c>
      <c r="AP1078" s="50">
        <v>34.831600000000002</v>
      </c>
      <c r="AQ1078" s="51">
        <v>33.220399999999998</v>
      </c>
      <c r="AR1078" s="49">
        <v>14.766966</v>
      </c>
      <c r="AS1078" s="50">
        <v>2.7871621621621623</v>
      </c>
      <c r="AT1078" s="50">
        <v>1.85076</v>
      </c>
      <c r="AU1078" s="50">
        <v>5.6333095238095234</v>
      </c>
      <c r="AV1078" s="50">
        <v>152.22298369841272</v>
      </c>
      <c r="AW1078" s="50">
        <v>0</v>
      </c>
      <c r="AX1078" s="50">
        <v>7.3493333333333339</v>
      </c>
      <c r="AY1078" s="50">
        <v>46.567216666666674</v>
      </c>
      <c r="AZ1078" s="51">
        <v>0</v>
      </c>
      <c r="BA1078" s="49">
        <v>0</v>
      </c>
      <c r="BB1078" s="49">
        <v>0</v>
      </c>
      <c r="BC1078" s="50">
        <v>0</v>
      </c>
      <c r="BD1078" s="50">
        <v>0</v>
      </c>
      <c r="BE1078" s="51">
        <v>0</v>
      </c>
      <c r="BF1078" s="38"/>
      <c r="BG1078" s="38"/>
      <c r="BK1078" s="38"/>
      <c r="BL1078" s="38"/>
      <c r="BM1078" s="38"/>
      <c r="BN1078" s="38"/>
      <c r="BO1078" s="38"/>
      <c r="BP1078" s="38"/>
      <c r="BQ1078" s="38"/>
      <c r="BR1078" s="38"/>
      <c r="BS1078" s="38"/>
      <c r="BT1078" s="38"/>
      <c r="BU1078" s="38"/>
      <c r="BY1078" s="38"/>
      <c r="BZ1078" s="38"/>
      <c r="CJ1078" s="38"/>
    </row>
    <row r="1079" spans="2:88" x14ac:dyDescent="0.25">
      <c r="B1079" s="8">
        <v>1077</v>
      </c>
      <c r="C1079" s="9" t="s">
        <v>12724</v>
      </c>
      <c r="D1079" s="9" t="s">
        <v>12745</v>
      </c>
      <c r="E1079" s="49">
        <v>15.279923850000001</v>
      </c>
      <c r="F1079" s="50">
        <v>7.427271600000001</v>
      </c>
      <c r="G1079" s="50">
        <v>12.42681</v>
      </c>
      <c r="H1079" s="51">
        <v>0</v>
      </c>
      <c r="I1079" s="50">
        <v>0</v>
      </c>
      <c r="J1079" s="50">
        <v>0</v>
      </c>
      <c r="K1079" s="50">
        <v>12.5003256</v>
      </c>
      <c r="L1079" s="55">
        <v>14.723610000000003</v>
      </c>
      <c r="M1079" s="49">
        <v>0</v>
      </c>
      <c r="N1079" s="49">
        <v>2.7070817396444444</v>
      </c>
      <c r="O1079" s="49">
        <v>2.6056919999999995</v>
      </c>
      <c r="P1079" s="50">
        <v>0</v>
      </c>
      <c r="Q1079" s="50">
        <v>0</v>
      </c>
      <c r="R1079" s="50">
        <v>0</v>
      </c>
      <c r="S1079" s="51">
        <v>0</v>
      </c>
      <c r="T1079" s="50">
        <v>0</v>
      </c>
      <c r="U1079" s="51">
        <v>17.482226666666673</v>
      </c>
      <c r="V1079" s="51">
        <v>0</v>
      </c>
      <c r="W1079" s="50">
        <v>0</v>
      </c>
      <c r="X1079" s="49">
        <v>14.723610000000003</v>
      </c>
      <c r="Y1079" s="51">
        <v>37.714941333333336</v>
      </c>
      <c r="Z1079" s="52">
        <v>0</v>
      </c>
      <c r="AA1079" s="52">
        <v>0</v>
      </c>
      <c r="AB1079" s="52">
        <v>0</v>
      </c>
      <c r="AC1079" s="54">
        <v>3</v>
      </c>
      <c r="AD1079" s="54">
        <v>243.49766444444447</v>
      </c>
      <c r="AE1079" s="50">
        <v>243.49766444444447</v>
      </c>
      <c r="AF1079" s="50">
        <v>75.600000000000009</v>
      </c>
      <c r="AG1079" s="55">
        <v>75.600000000000009</v>
      </c>
      <c r="AH1079" s="50">
        <v>13.313985840000004</v>
      </c>
      <c r="AI1079" s="52">
        <v>8.180473837037038</v>
      </c>
      <c r="AJ1079" s="49">
        <v>0</v>
      </c>
      <c r="AK1079" s="50">
        <v>24.017583333333338</v>
      </c>
      <c r="AL1079" s="50">
        <v>18.196666666666665</v>
      </c>
      <c r="AM1079" s="50">
        <v>0</v>
      </c>
      <c r="AN1079" s="50">
        <v>39.013829999999999</v>
      </c>
      <c r="AO1079" s="50">
        <v>20.720930232558139</v>
      </c>
      <c r="AP1079" s="50">
        <v>26.123699999999999</v>
      </c>
      <c r="AQ1079" s="51">
        <v>24.915299999999998</v>
      </c>
      <c r="AR1079" s="49">
        <v>22.150449000000002</v>
      </c>
      <c r="AS1079" s="50">
        <v>2.7871621621621623</v>
      </c>
      <c r="AT1079" s="50">
        <v>2.7761399999999998</v>
      </c>
      <c r="AU1079" s="50">
        <v>5.069978571428571</v>
      </c>
      <c r="AV1079" s="50">
        <v>159.52485292857148</v>
      </c>
      <c r="AW1079" s="50">
        <v>0</v>
      </c>
      <c r="AX1079" s="50">
        <v>11.024000000000001</v>
      </c>
      <c r="AY1079" s="50">
        <v>72.137633333333326</v>
      </c>
      <c r="AZ1079" s="51">
        <v>0</v>
      </c>
      <c r="BA1079" s="49">
        <v>0</v>
      </c>
      <c r="BB1079" s="49">
        <v>0</v>
      </c>
      <c r="BC1079" s="50">
        <v>0</v>
      </c>
      <c r="BD1079" s="50">
        <v>0</v>
      </c>
      <c r="BE1079" s="51">
        <v>0</v>
      </c>
      <c r="BF1079" s="38"/>
      <c r="BG1079" s="38"/>
      <c r="BK1079" s="38"/>
      <c r="BL1079" s="38"/>
      <c r="BM1079" s="38"/>
      <c r="BN1079" s="38"/>
      <c r="BO1079" s="38"/>
      <c r="BP1079" s="38"/>
      <c r="BQ1079" s="38"/>
      <c r="BR1079" s="38"/>
      <c r="BS1079" s="38"/>
      <c r="BT1079" s="38"/>
      <c r="BU1079" s="38"/>
      <c r="BY1079" s="38"/>
      <c r="BZ1079" s="38"/>
      <c r="CJ1079" s="38"/>
    </row>
    <row r="1080" spans="2:88" x14ac:dyDescent="0.25">
      <c r="B1080" s="8">
        <v>1078</v>
      </c>
      <c r="C1080" s="9" t="s">
        <v>12724</v>
      </c>
      <c r="D1080" s="9" t="s">
        <v>12746</v>
      </c>
      <c r="E1080" s="49">
        <v>20.373231799999999</v>
      </c>
      <c r="F1080" s="50">
        <v>9.9030288000000013</v>
      </c>
      <c r="G1080" s="50">
        <v>16.56908</v>
      </c>
      <c r="H1080" s="51">
        <v>0</v>
      </c>
      <c r="I1080" s="50">
        <v>0</v>
      </c>
      <c r="J1080" s="50">
        <v>0</v>
      </c>
      <c r="K1080" s="50">
        <v>16.6671008</v>
      </c>
      <c r="L1080" s="55">
        <v>14.723610000000003</v>
      </c>
      <c r="M1080" s="49">
        <v>0</v>
      </c>
      <c r="N1080" s="49">
        <v>2.7070817396444444</v>
      </c>
      <c r="O1080" s="49">
        <v>2.6056919999999995</v>
      </c>
      <c r="P1080" s="50">
        <v>0</v>
      </c>
      <c r="Q1080" s="50">
        <v>0</v>
      </c>
      <c r="R1080" s="50">
        <v>0</v>
      </c>
      <c r="S1080" s="51">
        <v>0</v>
      </c>
      <c r="T1080" s="50">
        <v>0</v>
      </c>
      <c r="U1080" s="51">
        <v>17.482226666666673</v>
      </c>
      <c r="V1080" s="51">
        <v>0</v>
      </c>
      <c r="W1080" s="50">
        <v>0</v>
      </c>
      <c r="X1080" s="49">
        <v>14.723610000000003</v>
      </c>
      <c r="Y1080" s="51">
        <v>37.714941333333336</v>
      </c>
      <c r="Z1080" s="52">
        <v>0</v>
      </c>
      <c r="AA1080" s="52">
        <v>0</v>
      </c>
      <c r="AB1080" s="52">
        <v>0</v>
      </c>
      <c r="AC1080" s="54">
        <v>3</v>
      </c>
      <c r="AD1080" s="54">
        <v>324.66355259259262</v>
      </c>
      <c r="AE1080" s="50">
        <v>324.66355259259262</v>
      </c>
      <c r="AF1080" s="50">
        <v>100.80000000000001</v>
      </c>
      <c r="AG1080" s="55">
        <v>100.80000000000001</v>
      </c>
      <c r="AH1080" s="50">
        <v>13.313985840000004</v>
      </c>
      <c r="AI1080" s="52">
        <v>8.180473837037038</v>
      </c>
      <c r="AJ1080" s="49">
        <v>0</v>
      </c>
      <c r="AK1080" s="50">
        <v>32.023444444444451</v>
      </c>
      <c r="AL1080" s="50">
        <v>24.262222222222221</v>
      </c>
      <c r="AM1080" s="50">
        <v>0</v>
      </c>
      <c r="AN1080" s="50">
        <v>52.018439999999998</v>
      </c>
      <c r="AO1080" s="50">
        <v>27.627906976744185</v>
      </c>
      <c r="AP1080" s="50">
        <v>34.831600000000002</v>
      </c>
      <c r="AQ1080" s="51">
        <v>33.220399999999998</v>
      </c>
      <c r="AR1080" s="49">
        <v>22.150449000000002</v>
      </c>
      <c r="AS1080" s="50">
        <v>2.7871621621621623</v>
      </c>
      <c r="AT1080" s="50">
        <v>2.7761399999999998</v>
      </c>
      <c r="AU1080" s="50">
        <v>6.7599714285714274</v>
      </c>
      <c r="AV1080" s="50">
        <v>193.92966423809526</v>
      </c>
      <c r="AW1080" s="50">
        <v>0</v>
      </c>
      <c r="AX1080" s="50">
        <v>11.024000000000001</v>
      </c>
      <c r="AY1080" s="50">
        <v>72.137633333333326</v>
      </c>
      <c r="AZ1080" s="51">
        <v>0</v>
      </c>
      <c r="BA1080" s="49">
        <v>0</v>
      </c>
      <c r="BB1080" s="49">
        <v>0</v>
      </c>
      <c r="BC1080" s="50">
        <v>0</v>
      </c>
      <c r="BD1080" s="50">
        <v>0</v>
      </c>
      <c r="BE1080" s="51">
        <v>0</v>
      </c>
      <c r="BF1080" s="38"/>
      <c r="BG1080" s="38"/>
      <c r="BK1080" s="38"/>
      <c r="BL1080" s="38"/>
      <c r="BM1080" s="38"/>
      <c r="BN1080" s="38"/>
      <c r="BO1080" s="38"/>
      <c r="BP1080" s="38"/>
      <c r="BQ1080" s="38"/>
      <c r="BR1080" s="38"/>
      <c r="BS1080" s="38"/>
      <c r="BT1080" s="38"/>
      <c r="BU1080" s="38"/>
      <c r="BY1080" s="38"/>
      <c r="BZ1080" s="38"/>
      <c r="CJ1080" s="38"/>
    </row>
    <row r="1081" spans="2:88" x14ac:dyDescent="0.25">
      <c r="B1081" s="8">
        <v>1079</v>
      </c>
      <c r="C1081" s="9" t="s">
        <v>12724</v>
      </c>
      <c r="D1081" s="9" t="s">
        <v>12747</v>
      </c>
      <c r="E1081" s="49">
        <v>25.466539750000003</v>
      </c>
      <c r="F1081" s="50">
        <v>12.378786000000002</v>
      </c>
      <c r="G1081" s="50">
        <v>20.711349999999999</v>
      </c>
      <c r="H1081" s="51">
        <v>0</v>
      </c>
      <c r="I1081" s="50">
        <v>0</v>
      </c>
      <c r="J1081" s="50">
        <v>0</v>
      </c>
      <c r="K1081" s="50">
        <v>20.833876000000004</v>
      </c>
      <c r="L1081" s="55">
        <v>14.723610000000003</v>
      </c>
      <c r="M1081" s="49">
        <v>0</v>
      </c>
      <c r="N1081" s="49">
        <v>2.7070817396444444</v>
      </c>
      <c r="O1081" s="49">
        <v>2.6056919999999995</v>
      </c>
      <c r="P1081" s="50">
        <v>0</v>
      </c>
      <c r="Q1081" s="50">
        <v>0</v>
      </c>
      <c r="R1081" s="50">
        <v>0</v>
      </c>
      <c r="S1081" s="51">
        <v>0</v>
      </c>
      <c r="T1081" s="50">
        <v>0</v>
      </c>
      <c r="U1081" s="51">
        <v>17.482226666666673</v>
      </c>
      <c r="V1081" s="51">
        <v>0</v>
      </c>
      <c r="W1081" s="50">
        <v>0</v>
      </c>
      <c r="X1081" s="49">
        <v>14.723610000000003</v>
      </c>
      <c r="Y1081" s="51">
        <v>37.714941333333336</v>
      </c>
      <c r="Z1081" s="52">
        <v>0</v>
      </c>
      <c r="AA1081" s="52">
        <v>0</v>
      </c>
      <c r="AB1081" s="52">
        <v>0</v>
      </c>
      <c r="AC1081" s="54">
        <v>3</v>
      </c>
      <c r="AD1081" s="54">
        <v>405.82944074074078</v>
      </c>
      <c r="AE1081" s="50">
        <v>405.82944074074078</v>
      </c>
      <c r="AF1081" s="50">
        <v>126.00000000000001</v>
      </c>
      <c r="AG1081" s="55">
        <v>126.00000000000001</v>
      </c>
      <c r="AH1081" s="50">
        <v>13.313985840000004</v>
      </c>
      <c r="AI1081" s="52">
        <v>8.180473837037038</v>
      </c>
      <c r="AJ1081" s="49">
        <v>0</v>
      </c>
      <c r="AK1081" s="50">
        <v>40.029305555555567</v>
      </c>
      <c r="AL1081" s="50">
        <v>30.327777777777776</v>
      </c>
      <c r="AM1081" s="50">
        <v>0</v>
      </c>
      <c r="AN1081" s="50">
        <v>65.023049999999998</v>
      </c>
      <c r="AO1081" s="50">
        <v>34.534883720930232</v>
      </c>
      <c r="AP1081" s="50">
        <v>43.539500000000004</v>
      </c>
      <c r="AQ1081" s="51">
        <v>41.525499999999994</v>
      </c>
      <c r="AR1081" s="49">
        <v>22.150449000000002</v>
      </c>
      <c r="AS1081" s="50">
        <v>2.7871621621621623</v>
      </c>
      <c r="AT1081" s="50">
        <v>2.7761399999999998</v>
      </c>
      <c r="AU1081" s="50">
        <v>6.7599714285714274</v>
      </c>
      <c r="AV1081" s="50">
        <v>193.92966423809526</v>
      </c>
      <c r="AW1081" s="50">
        <v>0</v>
      </c>
      <c r="AX1081" s="50">
        <v>11.024000000000001</v>
      </c>
      <c r="AY1081" s="50">
        <v>72.137633333333326</v>
      </c>
      <c r="AZ1081" s="51">
        <v>0</v>
      </c>
      <c r="BA1081" s="49">
        <v>0</v>
      </c>
      <c r="BB1081" s="49">
        <v>0</v>
      </c>
      <c r="BC1081" s="50">
        <v>0</v>
      </c>
      <c r="BD1081" s="50">
        <v>0</v>
      </c>
      <c r="BE1081" s="51">
        <v>0</v>
      </c>
      <c r="BF1081" s="38"/>
      <c r="BG1081" s="38"/>
      <c r="BK1081" s="38"/>
      <c r="BL1081" s="38"/>
      <c r="BM1081" s="38"/>
      <c r="BN1081" s="38"/>
      <c r="BO1081" s="38"/>
      <c r="BP1081" s="38"/>
      <c r="BQ1081" s="38"/>
      <c r="BR1081" s="38"/>
      <c r="BS1081" s="38"/>
      <c r="BT1081" s="38"/>
      <c r="BU1081" s="38"/>
      <c r="BY1081" s="38"/>
      <c r="BZ1081" s="38"/>
      <c r="CJ1081" s="38"/>
    </row>
    <row r="1082" spans="2:88" x14ac:dyDescent="0.25">
      <c r="B1082" s="8">
        <v>1080</v>
      </c>
      <c r="C1082" s="9" t="s">
        <v>12724</v>
      </c>
      <c r="D1082" s="9" t="s">
        <v>12748</v>
      </c>
      <c r="E1082" s="49">
        <v>30.559847700000002</v>
      </c>
      <c r="F1082" s="50">
        <v>14.854543200000002</v>
      </c>
      <c r="G1082" s="50">
        <v>24.853619999999999</v>
      </c>
      <c r="H1082" s="51">
        <v>0</v>
      </c>
      <c r="I1082" s="50">
        <v>0</v>
      </c>
      <c r="J1082" s="50">
        <v>0</v>
      </c>
      <c r="K1082" s="50">
        <v>25.0006512</v>
      </c>
      <c r="L1082" s="55">
        <v>14.723610000000003</v>
      </c>
      <c r="M1082" s="49">
        <v>0</v>
      </c>
      <c r="N1082" s="49">
        <v>2.7070817396444444</v>
      </c>
      <c r="O1082" s="49">
        <v>2.6056919999999995</v>
      </c>
      <c r="P1082" s="50">
        <v>0</v>
      </c>
      <c r="Q1082" s="50">
        <v>0</v>
      </c>
      <c r="R1082" s="50">
        <v>0</v>
      </c>
      <c r="S1082" s="51">
        <v>0</v>
      </c>
      <c r="T1082" s="50">
        <v>0</v>
      </c>
      <c r="U1082" s="51">
        <v>17.482226666666673</v>
      </c>
      <c r="V1082" s="51">
        <v>0</v>
      </c>
      <c r="W1082" s="50">
        <v>0</v>
      </c>
      <c r="X1082" s="49">
        <v>14.723610000000003</v>
      </c>
      <c r="Y1082" s="51">
        <v>37.714941333333336</v>
      </c>
      <c r="Z1082" s="52">
        <v>0</v>
      </c>
      <c r="AA1082" s="52">
        <v>0</v>
      </c>
      <c r="AB1082" s="52">
        <v>0</v>
      </c>
      <c r="AC1082" s="54">
        <v>3</v>
      </c>
      <c r="AD1082" s="54">
        <v>486.99532888888893</v>
      </c>
      <c r="AE1082" s="50">
        <v>486.99532888888893</v>
      </c>
      <c r="AF1082" s="50">
        <v>151.20000000000002</v>
      </c>
      <c r="AG1082" s="55">
        <v>151.20000000000002</v>
      </c>
      <c r="AH1082" s="50">
        <v>13.313985840000004</v>
      </c>
      <c r="AI1082" s="52">
        <v>8.180473837037038</v>
      </c>
      <c r="AJ1082" s="49">
        <v>0</v>
      </c>
      <c r="AK1082" s="50">
        <v>48.035166666666676</v>
      </c>
      <c r="AL1082" s="50">
        <v>36.393333333333331</v>
      </c>
      <c r="AM1082" s="50">
        <v>0</v>
      </c>
      <c r="AN1082" s="50">
        <v>78.027659999999997</v>
      </c>
      <c r="AO1082" s="50">
        <v>41.441860465116278</v>
      </c>
      <c r="AP1082" s="50">
        <v>52.247399999999999</v>
      </c>
      <c r="AQ1082" s="51">
        <v>49.830599999999997</v>
      </c>
      <c r="AR1082" s="49">
        <v>22.150449000000002</v>
      </c>
      <c r="AS1082" s="50">
        <v>2.7871621621621623</v>
      </c>
      <c r="AT1082" s="50">
        <v>2.7761399999999998</v>
      </c>
      <c r="AU1082" s="50">
        <v>8.4499642857142856</v>
      </c>
      <c r="AV1082" s="50">
        <v>228.33447554761909</v>
      </c>
      <c r="AW1082" s="50">
        <v>0</v>
      </c>
      <c r="AX1082" s="50">
        <v>11.024000000000001</v>
      </c>
      <c r="AY1082" s="50">
        <v>72.137633333333326</v>
      </c>
      <c r="AZ1082" s="51">
        <v>0</v>
      </c>
      <c r="BA1082" s="49">
        <v>0</v>
      </c>
      <c r="BB1082" s="49">
        <v>0</v>
      </c>
      <c r="BC1082" s="50">
        <v>0</v>
      </c>
      <c r="BD1082" s="50">
        <v>0</v>
      </c>
      <c r="BE1082" s="51">
        <v>0</v>
      </c>
      <c r="BF1082" s="38"/>
      <c r="BG1082" s="38"/>
      <c r="BK1082" s="38"/>
      <c r="BL1082" s="38"/>
      <c r="BM1082" s="38"/>
      <c r="BN1082" s="38"/>
      <c r="BO1082" s="38"/>
      <c r="BP1082" s="38"/>
      <c r="BQ1082" s="38"/>
      <c r="BR1082" s="38"/>
      <c r="BS1082" s="38"/>
      <c r="BT1082" s="38"/>
      <c r="BU1082" s="38"/>
      <c r="BY1082" s="38"/>
      <c r="BZ1082" s="38"/>
      <c r="CJ1082" s="38"/>
    </row>
    <row r="1083" spans="2:88" x14ac:dyDescent="0.25">
      <c r="B1083" s="8">
        <v>1081</v>
      </c>
      <c r="C1083" s="9" t="s">
        <v>12724</v>
      </c>
      <c r="D1083" s="9" t="s">
        <v>12749</v>
      </c>
      <c r="E1083" s="49">
        <v>5.0933079499999998</v>
      </c>
      <c r="F1083" s="50">
        <v>2.4757572000000003</v>
      </c>
      <c r="G1083" s="50">
        <v>4.1422699999999999</v>
      </c>
      <c r="H1083" s="51">
        <v>0</v>
      </c>
      <c r="I1083" s="50">
        <v>0</v>
      </c>
      <c r="J1083" s="50">
        <v>0</v>
      </c>
      <c r="K1083" s="50">
        <v>4.1667752</v>
      </c>
      <c r="L1083" s="55">
        <v>4.9078700000000008</v>
      </c>
      <c r="M1083" s="49">
        <v>0</v>
      </c>
      <c r="N1083" s="49">
        <v>1.6793607249066667</v>
      </c>
      <c r="O1083" s="49">
        <v>0.86856399999999989</v>
      </c>
      <c r="P1083" s="50">
        <v>0</v>
      </c>
      <c r="Q1083" s="50">
        <v>0</v>
      </c>
      <c r="R1083" s="50">
        <v>0</v>
      </c>
      <c r="S1083" s="51">
        <v>0</v>
      </c>
      <c r="T1083" s="50">
        <v>0</v>
      </c>
      <c r="U1083" s="51">
        <v>6.4889666666666672</v>
      </c>
      <c r="V1083" s="51">
        <v>0</v>
      </c>
      <c r="W1083" s="50">
        <v>0</v>
      </c>
      <c r="X1083" s="49">
        <v>4.9078700000000008</v>
      </c>
      <c r="Y1083" s="51">
        <v>12.571647111111112</v>
      </c>
      <c r="Z1083" s="52">
        <v>0</v>
      </c>
      <c r="AA1083" s="52">
        <v>0</v>
      </c>
      <c r="AB1083" s="52">
        <v>0</v>
      </c>
      <c r="AC1083" s="54">
        <v>3</v>
      </c>
      <c r="AD1083" s="54">
        <v>81.165888148148156</v>
      </c>
      <c r="AE1083" s="50">
        <v>81.165888148148156</v>
      </c>
      <c r="AF1083" s="50">
        <v>25.200000000000003</v>
      </c>
      <c r="AG1083" s="55">
        <v>25.200000000000003</v>
      </c>
      <c r="AH1083" s="50">
        <v>4.4379952800000009</v>
      </c>
      <c r="AI1083" s="52">
        <v>2.7468274666666663</v>
      </c>
      <c r="AJ1083" s="49">
        <v>0</v>
      </c>
      <c r="AK1083" s="50">
        <v>8.0058611111111126</v>
      </c>
      <c r="AL1083" s="50">
        <v>6.1833333333333336</v>
      </c>
      <c r="AM1083" s="50">
        <v>3.1762500000000005</v>
      </c>
      <c r="AN1083" s="50">
        <v>0</v>
      </c>
      <c r="AO1083" s="50">
        <v>0</v>
      </c>
      <c r="AP1083" s="50">
        <v>0</v>
      </c>
      <c r="AQ1083" s="51">
        <v>0</v>
      </c>
      <c r="AR1083" s="49">
        <v>7.383483</v>
      </c>
      <c r="AS1083" s="50">
        <v>2.7871621621621623</v>
      </c>
      <c r="AT1083" s="50">
        <v>0.92537999999999998</v>
      </c>
      <c r="AU1083" s="50">
        <v>1.6899928571428569</v>
      </c>
      <c r="AV1083" s="50">
        <v>53.174950976190487</v>
      </c>
      <c r="AW1083" s="50">
        <v>0</v>
      </c>
      <c r="AX1083" s="50">
        <v>3.674666666666667</v>
      </c>
      <c r="AY1083" s="50">
        <v>18.113280000000007</v>
      </c>
      <c r="AZ1083" s="51">
        <v>0</v>
      </c>
      <c r="BA1083" s="49">
        <v>0</v>
      </c>
      <c r="BB1083" s="49">
        <v>0</v>
      </c>
      <c r="BC1083" s="50">
        <v>0</v>
      </c>
      <c r="BD1083" s="50">
        <v>0</v>
      </c>
      <c r="BE1083" s="51">
        <v>0</v>
      </c>
      <c r="BF1083" s="38"/>
      <c r="BG1083" s="38"/>
      <c r="BK1083" s="38"/>
      <c r="BL1083" s="38"/>
      <c r="BM1083" s="38"/>
      <c r="BN1083" s="38"/>
      <c r="BO1083" s="38"/>
      <c r="BP1083" s="38"/>
      <c r="BQ1083" s="38"/>
      <c r="BR1083" s="38"/>
      <c r="BS1083" s="38"/>
      <c r="BT1083" s="38"/>
      <c r="BU1083" s="38"/>
      <c r="BY1083" s="38"/>
      <c r="BZ1083" s="38"/>
      <c r="CJ1083" s="38"/>
    </row>
    <row r="1084" spans="2:88" x14ac:dyDescent="0.25">
      <c r="B1084" s="8">
        <v>1082</v>
      </c>
      <c r="C1084" s="9" t="s">
        <v>12724</v>
      </c>
      <c r="D1084" s="9" t="s">
        <v>12750</v>
      </c>
      <c r="E1084" s="49">
        <v>6.791077266666667</v>
      </c>
      <c r="F1084" s="50">
        <v>3.3010096000000004</v>
      </c>
      <c r="G1084" s="50">
        <v>5.5230266666666665</v>
      </c>
      <c r="H1084" s="51">
        <v>0</v>
      </c>
      <c r="I1084" s="50">
        <v>0</v>
      </c>
      <c r="J1084" s="50">
        <v>0</v>
      </c>
      <c r="K1084" s="50">
        <v>5.5557002666666673</v>
      </c>
      <c r="L1084" s="55">
        <v>4.9078700000000008</v>
      </c>
      <c r="M1084" s="49">
        <v>0</v>
      </c>
      <c r="N1084" s="49">
        <v>1.6793607249066667</v>
      </c>
      <c r="O1084" s="49">
        <v>0.86856399999999989</v>
      </c>
      <c r="P1084" s="50">
        <v>0</v>
      </c>
      <c r="Q1084" s="50">
        <v>0</v>
      </c>
      <c r="R1084" s="50">
        <v>0</v>
      </c>
      <c r="S1084" s="51">
        <v>0</v>
      </c>
      <c r="T1084" s="50">
        <v>0</v>
      </c>
      <c r="U1084" s="51">
        <v>6.4889666666666672</v>
      </c>
      <c r="V1084" s="51">
        <v>0</v>
      </c>
      <c r="W1084" s="50">
        <v>0</v>
      </c>
      <c r="X1084" s="49">
        <v>4.9078700000000008</v>
      </c>
      <c r="Y1084" s="51">
        <v>12.571647111111112</v>
      </c>
      <c r="Z1084" s="52">
        <v>0</v>
      </c>
      <c r="AA1084" s="52">
        <v>0</v>
      </c>
      <c r="AB1084" s="52">
        <v>0</v>
      </c>
      <c r="AC1084" s="54">
        <v>3</v>
      </c>
      <c r="AD1084" s="54">
        <v>108.22118419753087</v>
      </c>
      <c r="AE1084" s="50">
        <v>108.22118419753087</v>
      </c>
      <c r="AF1084" s="50">
        <v>33.6</v>
      </c>
      <c r="AG1084" s="55">
        <v>33.6</v>
      </c>
      <c r="AH1084" s="50">
        <v>4.4379952800000009</v>
      </c>
      <c r="AI1084" s="52">
        <v>2.7468274666666663</v>
      </c>
      <c r="AJ1084" s="49">
        <v>0</v>
      </c>
      <c r="AK1084" s="50">
        <v>10.674481481481482</v>
      </c>
      <c r="AL1084" s="50">
        <v>8.2444444444444454</v>
      </c>
      <c r="AM1084" s="50">
        <v>4.2350000000000003</v>
      </c>
      <c r="AN1084" s="50">
        <v>0</v>
      </c>
      <c r="AO1084" s="50">
        <v>0</v>
      </c>
      <c r="AP1084" s="50">
        <v>0</v>
      </c>
      <c r="AQ1084" s="51">
        <v>0</v>
      </c>
      <c r="AR1084" s="49">
        <v>7.383483</v>
      </c>
      <c r="AS1084" s="50">
        <v>2.7871621621621623</v>
      </c>
      <c r="AT1084" s="50">
        <v>0.92537999999999998</v>
      </c>
      <c r="AU1084" s="50">
        <v>2.2533238095238093</v>
      </c>
      <c r="AV1084" s="50">
        <v>64.643221412698423</v>
      </c>
      <c r="AW1084" s="50">
        <v>0</v>
      </c>
      <c r="AX1084" s="50">
        <v>3.674666666666667</v>
      </c>
      <c r="AY1084" s="50">
        <v>18.113280000000007</v>
      </c>
      <c r="AZ1084" s="51">
        <v>0</v>
      </c>
      <c r="BA1084" s="49">
        <v>0</v>
      </c>
      <c r="BB1084" s="49">
        <v>0</v>
      </c>
      <c r="BC1084" s="50">
        <v>0</v>
      </c>
      <c r="BD1084" s="50">
        <v>0</v>
      </c>
      <c r="BE1084" s="51">
        <v>0</v>
      </c>
      <c r="BF1084" s="38"/>
      <c r="BG1084" s="38"/>
      <c r="BK1084" s="38"/>
      <c r="BL1084" s="38"/>
      <c r="BM1084" s="38"/>
      <c r="BN1084" s="38"/>
      <c r="BO1084" s="38"/>
      <c r="BP1084" s="38"/>
      <c r="BQ1084" s="38"/>
      <c r="BR1084" s="38"/>
      <c r="BS1084" s="38"/>
      <c r="BT1084" s="38"/>
      <c r="BU1084" s="38"/>
      <c r="BY1084" s="38"/>
      <c r="BZ1084" s="38"/>
      <c r="CJ1084" s="38"/>
    </row>
    <row r="1085" spans="2:88" x14ac:dyDescent="0.25">
      <c r="B1085" s="8">
        <v>1083</v>
      </c>
      <c r="C1085" s="9" t="s">
        <v>12724</v>
      </c>
      <c r="D1085" s="9" t="s">
        <v>12751</v>
      </c>
      <c r="E1085" s="49">
        <v>8.4888465833333342</v>
      </c>
      <c r="F1085" s="50">
        <v>4.1262620000000005</v>
      </c>
      <c r="G1085" s="50">
        <v>6.9037833333333332</v>
      </c>
      <c r="H1085" s="51">
        <v>0</v>
      </c>
      <c r="I1085" s="50">
        <v>0</v>
      </c>
      <c r="J1085" s="50">
        <v>0</v>
      </c>
      <c r="K1085" s="50">
        <v>6.9446253333333345</v>
      </c>
      <c r="L1085" s="55">
        <v>4.9078700000000008</v>
      </c>
      <c r="M1085" s="49">
        <v>0</v>
      </c>
      <c r="N1085" s="49">
        <v>1.6793607249066667</v>
      </c>
      <c r="O1085" s="49">
        <v>0.86856399999999989</v>
      </c>
      <c r="P1085" s="50">
        <v>0</v>
      </c>
      <c r="Q1085" s="50">
        <v>0</v>
      </c>
      <c r="R1085" s="50">
        <v>0</v>
      </c>
      <c r="S1085" s="51">
        <v>0</v>
      </c>
      <c r="T1085" s="50">
        <v>0</v>
      </c>
      <c r="U1085" s="51">
        <v>6.4889666666666672</v>
      </c>
      <c r="V1085" s="51">
        <v>0</v>
      </c>
      <c r="W1085" s="50">
        <v>0</v>
      </c>
      <c r="X1085" s="49">
        <v>4.9078700000000008</v>
      </c>
      <c r="Y1085" s="51">
        <v>12.571647111111112</v>
      </c>
      <c r="Z1085" s="52">
        <v>0</v>
      </c>
      <c r="AA1085" s="52">
        <v>0</v>
      </c>
      <c r="AB1085" s="52">
        <v>0</v>
      </c>
      <c r="AC1085" s="54">
        <v>3</v>
      </c>
      <c r="AD1085" s="54">
        <v>135.27648024691359</v>
      </c>
      <c r="AE1085" s="50">
        <v>135.27648024691359</v>
      </c>
      <c r="AF1085" s="50">
        <v>42</v>
      </c>
      <c r="AG1085" s="55">
        <v>42</v>
      </c>
      <c r="AH1085" s="50">
        <v>4.4379952800000009</v>
      </c>
      <c r="AI1085" s="52">
        <v>2.7468274666666663</v>
      </c>
      <c r="AJ1085" s="49">
        <v>0</v>
      </c>
      <c r="AK1085" s="50">
        <v>13.343101851851852</v>
      </c>
      <c r="AL1085" s="50">
        <v>10.305555555555557</v>
      </c>
      <c r="AM1085" s="50">
        <v>5.2937500000000002</v>
      </c>
      <c r="AN1085" s="50">
        <v>0</v>
      </c>
      <c r="AO1085" s="50">
        <v>0</v>
      </c>
      <c r="AP1085" s="50">
        <v>0</v>
      </c>
      <c r="AQ1085" s="51">
        <v>0</v>
      </c>
      <c r="AR1085" s="49">
        <v>7.383483</v>
      </c>
      <c r="AS1085" s="50">
        <v>2.7871621621621623</v>
      </c>
      <c r="AT1085" s="50">
        <v>0.92537999999999998</v>
      </c>
      <c r="AU1085" s="50">
        <v>2.2533238095238093</v>
      </c>
      <c r="AV1085" s="50">
        <v>64.643221412698423</v>
      </c>
      <c r="AW1085" s="50">
        <v>0</v>
      </c>
      <c r="AX1085" s="50">
        <v>3.674666666666667</v>
      </c>
      <c r="AY1085" s="50">
        <v>18.113280000000007</v>
      </c>
      <c r="AZ1085" s="51">
        <v>0</v>
      </c>
      <c r="BA1085" s="49">
        <v>0</v>
      </c>
      <c r="BB1085" s="49">
        <v>0</v>
      </c>
      <c r="BC1085" s="50">
        <v>0</v>
      </c>
      <c r="BD1085" s="50">
        <v>0</v>
      </c>
      <c r="BE1085" s="51">
        <v>0</v>
      </c>
      <c r="BF1085" s="38"/>
      <c r="BG1085" s="38"/>
      <c r="BK1085" s="38"/>
      <c r="BL1085" s="38"/>
      <c r="BM1085" s="38"/>
      <c r="BN1085" s="38"/>
      <c r="BO1085" s="38"/>
      <c r="BP1085" s="38"/>
      <c r="BQ1085" s="38"/>
      <c r="BR1085" s="38"/>
      <c r="BS1085" s="38"/>
      <c r="BT1085" s="38"/>
      <c r="BU1085" s="38"/>
      <c r="BY1085" s="38"/>
      <c r="BZ1085" s="38"/>
      <c r="CJ1085" s="38"/>
    </row>
    <row r="1086" spans="2:88" x14ac:dyDescent="0.25">
      <c r="B1086" s="8">
        <v>1084</v>
      </c>
      <c r="C1086" s="9" t="s">
        <v>12724</v>
      </c>
      <c r="D1086" s="9" t="s">
        <v>12752</v>
      </c>
      <c r="E1086" s="49">
        <v>10.1866159</v>
      </c>
      <c r="F1086" s="50">
        <v>4.9515144000000006</v>
      </c>
      <c r="G1086" s="50">
        <v>8.2845399999999998</v>
      </c>
      <c r="H1086" s="51">
        <v>0</v>
      </c>
      <c r="I1086" s="50">
        <v>0</v>
      </c>
      <c r="J1086" s="50">
        <v>0</v>
      </c>
      <c r="K1086" s="50">
        <v>8.3335504</v>
      </c>
      <c r="L1086" s="55">
        <v>4.9078700000000008</v>
      </c>
      <c r="M1086" s="49">
        <v>0</v>
      </c>
      <c r="N1086" s="49">
        <v>1.6793607249066667</v>
      </c>
      <c r="O1086" s="49">
        <v>0.86856399999999989</v>
      </c>
      <c r="P1086" s="50">
        <v>0</v>
      </c>
      <c r="Q1086" s="50">
        <v>0</v>
      </c>
      <c r="R1086" s="50">
        <v>0</v>
      </c>
      <c r="S1086" s="51">
        <v>0</v>
      </c>
      <c r="T1086" s="50">
        <v>0</v>
      </c>
      <c r="U1086" s="51">
        <v>6.4889666666666672</v>
      </c>
      <c r="V1086" s="51">
        <v>0</v>
      </c>
      <c r="W1086" s="50">
        <v>0</v>
      </c>
      <c r="X1086" s="49">
        <v>4.9078700000000008</v>
      </c>
      <c r="Y1086" s="51">
        <v>12.571647111111112</v>
      </c>
      <c r="Z1086" s="52">
        <v>0</v>
      </c>
      <c r="AA1086" s="52">
        <v>0</v>
      </c>
      <c r="AB1086" s="52">
        <v>0</v>
      </c>
      <c r="AC1086" s="54">
        <v>3</v>
      </c>
      <c r="AD1086" s="54">
        <v>162.33177629629631</v>
      </c>
      <c r="AE1086" s="50">
        <v>162.33177629629631</v>
      </c>
      <c r="AF1086" s="50">
        <v>50.400000000000006</v>
      </c>
      <c r="AG1086" s="55">
        <v>50.400000000000006</v>
      </c>
      <c r="AH1086" s="50">
        <v>4.4379952800000009</v>
      </c>
      <c r="AI1086" s="52">
        <v>2.7468274666666663</v>
      </c>
      <c r="AJ1086" s="49">
        <v>0</v>
      </c>
      <c r="AK1086" s="50">
        <v>16.011722222222225</v>
      </c>
      <c r="AL1086" s="50">
        <v>12.366666666666667</v>
      </c>
      <c r="AM1086" s="50">
        <v>6.3525000000000009</v>
      </c>
      <c r="AN1086" s="50">
        <v>0</v>
      </c>
      <c r="AO1086" s="50">
        <v>0</v>
      </c>
      <c r="AP1086" s="50">
        <v>0</v>
      </c>
      <c r="AQ1086" s="51">
        <v>0</v>
      </c>
      <c r="AR1086" s="49">
        <v>7.383483</v>
      </c>
      <c r="AS1086" s="50">
        <v>2.7871621621621623</v>
      </c>
      <c r="AT1086" s="50">
        <v>0.92537999999999998</v>
      </c>
      <c r="AU1086" s="50">
        <v>2.8166547619047617</v>
      </c>
      <c r="AV1086" s="50">
        <v>76.111491849206359</v>
      </c>
      <c r="AW1086" s="50">
        <v>0</v>
      </c>
      <c r="AX1086" s="50">
        <v>3.674666666666667</v>
      </c>
      <c r="AY1086" s="50">
        <v>18.113280000000007</v>
      </c>
      <c r="AZ1086" s="51">
        <v>0</v>
      </c>
      <c r="BA1086" s="49">
        <v>0</v>
      </c>
      <c r="BB1086" s="49">
        <v>0</v>
      </c>
      <c r="BC1086" s="50">
        <v>0</v>
      </c>
      <c r="BD1086" s="50">
        <v>0</v>
      </c>
      <c r="BE1086" s="51">
        <v>0</v>
      </c>
      <c r="BF1086" s="38"/>
      <c r="BG1086" s="38"/>
      <c r="BK1086" s="38"/>
      <c r="BL1086" s="38"/>
      <c r="BM1086" s="38"/>
      <c r="BN1086" s="38"/>
      <c r="BO1086" s="38"/>
      <c r="BP1086" s="38"/>
      <c r="BQ1086" s="38"/>
      <c r="BR1086" s="38"/>
      <c r="BS1086" s="38"/>
      <c r="BT1086" s="38"/>
      <c r="BU1086" s="38"/>
      <c r="BY1086" s="38"/>
      <c r="BZ1086" s="38"/>
      <c r="CJ1086" s="38"/>
    </row>
    <row r="1087" spans="2:88" x14ac:dyDescent="0.25">
      <c r="B1087" s="8">
        <v>1085</v>
      </c>
      <c r="C1087" s="9" t="s">
        <v>12724</v>
      </c>
      <c r="D1087" s="9" t="s">
        <v>12753</v>
      </c>
      <c r="E1087" s="49">
        <v>10.1866159</v>
      </c>
      <c r="F1087" s="50">
        <v>4.9515144000000006</v>
      </c>
      <c r="G1087" s="50">
        <v>8.2845399999999998</v>
      </c>
      <c r="H1087" s="51">
        <v>0</v>
      </c>
      <c r="I1087" s="50">
        <v>0</v>
      </c>
      <c r="J1087" s="50">
        <v>0</v>
      </c>
      <c r="K1087" s="50">
        <v>8.3335504</v>
      </c>
      <c r="L1087" s="55">
        <v>9.8157400000000017</v>
      </c>
      <c r="M1087" s="49">
        <v>0</v>
      </c>
      <c r="N1087" s="49">
        <v>2.1412299881066668</v>
      </c>
      <c r="O1087" s="49">
        <v>1.7371279999999998</v>
      </c>
      <c r="P1087" s="50">
        <v>0</v>
      </c>
      <c r="Q1087" s="50">
        <v>0</v>
      </c>
      <c r="R1087" s="50">
        <v>0</v>
      </c>
      <c r="S1087" s="51">
        <v>0</v>
      </c>
      <c r="T1087" s="50">
        <v>0</v>
      </c>
      <c r="U1087" s="51">
        <v>16.348733333333335</v>
      </c>
      <c r="V1087" s="51">
        <v>0</v>
      </c>
      <c r="W1087" s="50">
        <v>0</v>
      </c>
      <c r="X1087" s="49">
        <v>9.8157400000000017</v>
      </c>
      <c r="Y1087" s="51">
        <v>25.143294222222224</v>
      </c>
      <c r="Z1087" s="52">
        <v>0</v>
      </c>
      <c r="AA1087" s="52">
        <v>0</v>
      </c>
      <c r="AB1087" s="52">
        <v>0</v>
      </c>
      <c r="AC1087" s="54">
        <v>3</v>
      </c>
      <c r="AD1087" s="54">
        <v>162.33177629629631</v>
      </c>
      <c r="AE1087" s="50">
        <v>162.33177629629631</v>
      </c>
      <c r="AF1087" s="50">
        <v>50.400000000000006</v>
      </c>
      <c r="AG1087" s="55">
        <v>50.400000000000006</v>
      </c>
      <c r="AH1087" s="50">
        <v>8.8759905600000018</v>
      </c>
      <c r="AI1087" s="52">
        <v>5.4636506518518519</v>
      </c>
      <c r="AJ1087" s="49">
        <v>0</v>
      </c>
      <c r="AK1087" s="50">
        <v>16.011722222222225</v>
      </c>
      <c r="AL1087" s="50">
        <v>12.366666666666667</v>
      </c>
      <c r="AM1087" s="50">
        <v>6.3525000000000009</v>
      </c>
      <c r="AN1087" s="50">
        <v>0</v>
      </c>
      <c r="AO1087" s="50">
        <v>0</v>
      </c>
      <c r="AP1087" s="50">
        <v>0</v>
      </c>
      <c r="AQ1087" s="51">
        <v>0</v>
      </c>
      <c r="AR1087" s="49">
        <v>14.766966</v>
      </c>
      <c r="AS1087" s="50">
        <v>2.7871621621621623</v>
      </c>
      <c r="AT1087" s="50">
        <v>1.85076</v>
      </c>
      <c r="AU1087" s="50">
        <v>3.3799857142857137</v>
      </c>
      <c r="AV1087" s="50">
        <v>106.34990195238097</v>
      </c>
      <c r="AW1087" s="50">
        <v>0</v>
      </c>
      <c r="AX1087" s="50">
        <v>7.3493333333333339</v>
      </c>
      <c r="AY1087" s="50">
        <v>46.567216666666674</v>
      </c>
      <c r="AZ1087" s="51">
        <v>0</v>
      </c>
      <c r="BA1087" s="49">
        <v>0</v>
      </c>
      <c r="BB1087" s="49">
        <v>0</v>
      </c>
      <c r="BC1087" s="50">
        <v>0</v>
      </c>
      <c r="BD1087" s="50">
        <v>0</v>
      </c>
      <c r="BE1087" s="51">
        <v>0</v>
      </c>
      <c r="BF1087" s="38"/>
      <c r="BG1087" s="38"/>
      <c r="BK1087" s="38"/>
      <c r="BL1087" s="38"/>
      <c r="BM1087" s="38"/>
      <c r="BN1087" s="38"/>
      <c r="BO1087" s="38"/>
      <c r="BP1087" s="38"/>
      <c r="BQ1087" s="38"/>
      <c r="BR1087" s="38"/>
      <c r="BS1087" s="38"/>
      <c r="BT1087" s="38"/>
      <c r="BU1087" s="38"/>
      <c r="BY1087" s="38"/>
      <c r="BZ1087" s="38"/>
      <c r="CJ1087" s="38"/>
    </row>
    <row r="1088" spans="2:88" x14ac:dyDescent="0.25">
      <c r="B1088" s="8">
        <v>1086</v>
      </c>
      <c r="C1088" s="9" t="s">
        <v>12724</v>
      </c>
      <c r="D1088" s="9" t="s">
        <v>12754</v>
      </c>
      <c r="E1088" s="49">
        <v>13.582154533333334</v>
      </c>
      <c r="F1088" s="50">
        <v>6.6020192000000009</v>
      </c>
      <c r="G1088" s="50">
        <v>11.046053333333333</v>
      </c>
      <c r="H1088" s="51">
        <v>0</v>
      </c>
      <c r="I1088" s="50">
        <v>0</v>
      </c>
      <c r="J1088" s="50">
        <v>0</v>
      </c>
      <c r="K1088" s="50">
        <v>11.111400533333335</v>
      </c>
      <c r="L1088" s="55">
        <v>9.8157400000000017</v>
      </c>
      <c r="M1088" s="49">
        <v>0</v>
      </c>
      <c r="N1088" s="49">
        <v>2.1412299881066668</v>
      </c>
      <c r="O1088" s="49">
        <v>1.7371279999999998</v>
      </c>
      <c r="P1088" s="50">
        <v>0</v>
      </c>
      <c r="Q1088" s="50">
        <v>0</v>
      </c>
      <c r="R1088" s="50">
        <v>0</v>
      </c>
      <c r="S1088" s="51">
        <v>0</v>
      </c>
      <c r="T1088" s="50">
        <v>0</v>
      </c>
      <c r="U1088" s="51">
        <v>16.348733333333335</v>
      </c>
      <c r="V1088" s="51">
        <v>0</v>
      </c>
      <c r="W1088" s="50">
        <v>0</v>
      </c>
      <c r="X1088" s="49">
        <v>9.8157400000000017</v>
      </c>
      <c r="Y1088" s="51">
        <v>25.143294222222224</v>
      </c>
      <c r="Z1088" s="52">
        <v>0</v>
      </c>
      <c r="AA1088" s="52">
        <v>0</v>
      </c>
      <c r="AB1088" s="52">
        <v>0</v>
      </c>
      <c r="AC1088" s="54">
        <v>3</v>
      </c>
      <c r="AD1088" s="54">
        <v>216.44236839506175</v>
      </c>
      <c r="AE1088" s="50">
        <v>216.44236839506175</v>
      </c>
      <c r="AF1088" s="50">
        <v>67.2</v>
      </c>
      <c r="AG1088" s="55">
        <v>67.2</v>
      </c>
      <c r="AH1088" s="50">
        <v>8.8759905600000018</v>
      </c>
      <c r="AI1088" s="52">
        <v>5.4636506518518519</v>
      </c>
      <c r="AJ1088" s="49">
        <v>0</v>
      </c>
      <c r="AK1088" s="50">
        <v>21.348962962962965</v>
      </c>
      <c r="AL1088" s="50">
        <v>16.488888888888891</v>
      </c>
      <c r="AM1088" s="50">
        <v>8.4700000000000006</v>
      </c>
      <c r="AN1088" s="50">
        <v>0</v>
      </c>
      <c r="AO1088" s="50">
        <v>0</v>
      </c>
      <c r="AP1088" s="50">
        <v>0</v>
      </c>
      <c r="AQ1088" s="51">
        <v>0</v>
      </c>
      <c r="AR1088" s="49">
        <v>14.766966</v>
      </c>
      <c r="AS1088" s="50">
        <v>2.7871621621621623</v>
      </c>
      <c r="AT1088" s="50">
        <v>1.85076</v>
      </c>
      <c r="AU1088" s="50">
        <v>4.5066476190476186</v>
      </c>
      <c r="AV1088" s="50">
        <v>129.28644282539685</v>
      </c>
      <c r="AW1088" s="50">
        <v>0</v>
      </c>
      <c r="AX1088" s="50">
        <v>7.3493333333333339</v>
      </c>
      <c r="AY1088" s="50">
        <v>46.567216666666674</v>
      </c>
      <c r="AZ1088" s="51">
        <v>0</v>
      </c>
      <c r="BA1088" s="49">
        <v>0</v>
      </c>
      <c r="BB1088" s="49">
        <v>0</v>
      </c>
      <c r="BC1088" s="50">
        <v>0</v>
      </c>
      <c r="BD1088" s="50">
        <v>0</v>
      </c>
      <c r="BE1088" s="51">
        <v>0</v>
      </c>
      <c r="BF1088" s="38"/>
      <c r="BG1088" s="38"/>
      <c r="BK1088" s="38"/>
      <c r="BL1088" s="38"/>
      <c r="BM1088" s="38"/>
      <c r="BN1088" s="38"/>
      <c r="BO1088" s="38"/>
      <c r="BP1088" s="38"/>
      <c r="BQ1088" s="38"/>
      <c r="BR1088" s="38"/>
      <c r="BS1088" s="38"/>
      <c r="BT1088" s="38"/>
      <c r="BU1088" s="38"/>
      <c r="BY1088" s="38"/>
      <c r="BZ1088" s="38"/>
      <c r="CJ1088" s="38"/>
    </row>
    <row r="1089" spans="2:88" x14ac:dyDescent="0.25">
      <c r="B1089" s="8">
        <v>1087</v>
      </c>
      <c r="C1089" s="9" t="s">
        <v>12724</v>
      </c>
      <c r="D1089" s="9" t="s">
        <v>12755</v>
      </c>
      <c r="E1089" s="49">
        <v>16.977693166666668</v>
      </c>
      <c r="F1089" s="50">
        <v>8.2525240000000011</v>
      </c>
      <c r="G1089" s="50">
        <v>13.807566666666666</v>
      </c>
      <c r="H1089" s="51">
        <v>0</v>
      </c>
      <c r="I1089" s="50">
        <v>0</v>
      </c>
      <c r="J1089" s="50">
        <v>0</v>
      </c>
      <c r="K1089" s="50">
        <v>13.889250666666669</v>
      </c>
      <c r="L1089" s="55">
        <v>9.8157400000000017</v>
      </c>
      <c r="M1089" s="49">
        <v>0</v>
      </c>
      <c r="N1089" s="49">
        <v>2.1412299881066668</v>
      </c>
      <c r="O1089" s="49">
        <v>1.7371279999999998</v>
      </c>
      <c r="P1089" s="50">
        <v>0</v>
      </c>
      <c r="Q1089" s="50">
        <v>0</v>
      </c>
      <c r="R1089" s="50">
        <v>0</v>
      </c>
      <c r="S1089" s="51">
        <v>0</v>
      </c>
      <c r="T1089" s="50">
        <v>0</v>
      </c>
      <c r="U1089" s="51">
        <v>16.348733333333335</v>
      </c>
      <c r="V1089" s="51">
        <v>0</v>
      </c>
      <c r="W1089" s="50">
        <v>0</v>
      </c>
      <c r="X1089" s="49">
        <v>9.8157400000000017</v>
      </c>
      <c r="Y1089" s="51">
        <v>25.143294222222224</v>
      </c>
      <c r="Z1089" s="52">
        <v>0</v>
      </c>
      <c r="AA1089" s="52">
        <v>0</v>
      </c>
      <c r="AB1089" s="52">
        <v>0</v>
      </c>
      <c r="AC1089" s="54">
        <v>3</v>
      </c>
      <c r="AD1089" s="54">
        <v>270.55296049382719</v>
      </c>
      <c r="AE1089" s="50">
        <v>270.55296049382719</v>
      </c>
      <c r="AF1089" s="50">
        <v>84</v>
      </c>
      <c r="AG1089" s="55">
        <v>84</v>
      </c>
      <c r="AH1089" s="50">
        <v>8.8759905600000018</v>
      </c>
      <c r="AI1089" s="52">
        <v>5.4636506518518519</v>
      </c>
      <c r="AJ1089" s="49">
        <v>0</v>
      </c>
      <c r="AK1089" s="50">
        <v>26.686203703703704</v>
      </c>
      <c r="AL1089" s="50">
        <v>20.611111111111114</v>
      </c>
      <c r="AM1089" s="50">
        <v>10.5875</v>
      </c>
      <c r="AN1089" s="50">
        <v>0</v>
      </c>
      <c r="AO1089" s="50">
        <v>0</v>
      </c>
      <c r="AP1089" s="50">
        <v>0</v>
      </c>
      <c r="AQ1089" s="51">
        <v>0</v>
      </c>
      <c r="AR1089" s="49">
        <v>14.766966</v>
      </c>
      <c r="AS1089" s="50">
        <v>2.7871621621621623</v>
      </c>
      <c r="AT1089" s="50">
        <v>1.85076</v>
      </c>
      <c r="AU1089" s="50">
        <v>4.5066476190476186</v>
      </c>
      <c r="AV1089" s="50">
        <v>129.28644282539685</v>
      </c>
      <c r="AW1089" s="50">
        <v>0</v>
      </c>
      <c r="AX1089" s="50">
        <v>7.3493333333333339</v>
      </c>
      <c r="AY1089" s="50">
        <v>46.567216666666674</v>
      </c>
      <c r="AZ1089" s="51">
        <v>0</v>
      </c>
      <c r="BA1089" s="49">
        <v>0</v>
      </c>
      <c r="BB1089" s="49">
        <v>0</v>
      </c>
      <c r="BC1089" s="50">
        <v>0</v>
      </c>
      <c r="BD1089" s="50">
        <v>0</v>
      </c>
      <c r="BE1089" s="51">
        <v>0</v>
      </c>
      <c r="BF1089" s="38"/>
      <c r="BG1089" s="38"/>
      <c r="BK1089" s="38"/>
      <c r="BL1089" s="38"/>
      <c r="BM1089" s="38"/>
      <c r="BN1089" s="38"/>
      <c r="BO1089" s="38"/>
      <c r="BP1089" s="38"/>
      <c r="BQ1089" s="38"/>
      <c r="BR1089" s="38"/>
      <c r="BS1089" s="38"/>
      <c r="BT1089" s="38"/>
      <c r="BU1089" s="38"/>
      <c r="BY1089" s="38"/>
      <c r="BZ1089" s="38"/>
      <c r="CJ1089" s="38"/>
    </row>
    <row r="1090" spans="2:88" x14ac:dyDescent="0.25">
      <c r="B1090" s="8">
        <v>1088</v>
      </c>
      <c r="C1090" s="9" t="s">
        <v>12724</v>
      </c>
      <c r="D1090" s="9" t="s">
        <v>12756</v>
      </c>
      <c r="E1090" s="49">
        <v>20.373231799999999</v>
      </c>
      <c r="F1090" s="50">
        <v>9.9030288000000013</v>
      </c>
      <c r="G1090" s="50">
        <v>16.56908</v>
      </c>
      <c r="H1090" s="51">
        <v>0</v>
      </c>
      <c r="I1090" s="50">
        <v>0</v>
      </c>
      <c r="J1090" s="50">
        <v>0</v>
      </c>
      <c r="K1090" s="50">
        <v>16.6671008</v>
      </c>
      <c r="L1090" s="55">
        <v>9.8157400000000017</v>
      </c>
      <c r="M1090" s="49">
        <v>0</v>
      </c>
      <c r="N1090" s="49">
        <v>2.1412299881066668</v>
      </c>
      <c r="O1090" s="49">
        <v>1.7371279999999998</v>
      </c>
      <c r="P1090" s="50">
        <v>0</v>
      </c>
      <c r="Q1090" s="50">
        <v>0</v>
      </c>
      <c r="R1090" s="50">
        <v>0</v>
      </c>
      <c r="S1090" s="51">
        <v>0</v>
      </c>
      <c r="T1090" s="50">
        <v>0</v>
      </c>
      <c r="U1090" s="51">
        <v>16.348733333333335</v>
      </c>
      <c r="V1090" s="51">
        <v>0</v>
      </c>
      <c r="W1090" s="50">
        <v>0</v>
      </c>
      <c r="X1090" s="49">
        <v>9.8157400000000017</v>
      </c>
      <c r="Y1090" s="51">
        <v>25.143294222222224</v>
      </c>
      <c r="Z1090" s="52">
        <v>0</v>
      </c>
      <c r="AA1090" s="52">
        <v>0</v>
      </c>
      <c r="AB1090" s="52">
        <v>0</v>
      </c>
      <c r="AC1090" s="54">
        <v>3</v>
      </c>
      <c r="AD1090" s="54">
        <v>324.66355259259262</v>
      </c>
      <c r="AE1090" s="50">
        <v>324.66355259259262</v>
      </c>
      <c r="AF1090" s="50">
        <v>100.80000000000001</v>
      </c>
      <c r="AG1090" s="55">
        <v>100.80000000000001</v>
      </c>
      <c r="AH1090" s="50">
        <v>8.8759905600000018</v>
      </c>
      <c r="AI1090" s="52">
        <v>5.4636506518518519</v>
      </c>
      <c r="AJ1090" s="49">
        <v>0</v>
      </c>
      <c r="AK1090" s="50">
        <v>32.023444444444451</v>
      </c>
      <c r="AL1090" s="50">
        <v>24.733333333333334</v>
      </c>
      <c r="AM1090" s="50">
        <v>12.705000000000002</v>
      </c>
      <c r="AN1090" s="50">
        <v>0</v>
      </c>
      <c r="AO1090" s="50">
        <v>0</v>
      </c>
      <c r="AP1090" s="50">
        <v>0</v>
      </c>
      <c r="AQ1090" s="51">
        <v>0</v>
      </c>
      <c r="AR1090" s="49">
        <v>14.766966</v>
      </c>
      <c r="AS1090" s="50">
        <v>2.7871621621621623</v>
      </c>
      <c r="AT1090" s="50">
        <v>1.85076</v>
      </c>
      <c r="AU1090" s="50">
        <v>5.6333095238095234</v>
      </c>
      <c r="AV1090" s="50">
        <v>152.22298369841272</v>
      </c>
      <c r="AW1090" s="50">
        <v>0</v>
      </c>
      <c r="AX1090" s="50">
        <v>7.3493333333333339</v>
      </c>
      <c r="AY1090" s="50">
        <v>46.567216666666674</v>
      </c>
      <c r="AZ1090" s="51">
        <v>0</v>
      </c>
      <c r="BA1090" s="49">
        <v>0</v>
      </c>
      <c r="BB1090" s="49">
        <v>0</v>
      </c>
      <c r="BC1090" s="50">
        <v>0</v>
      </c>
      <c r="BD1090" s="50">
        <v>0</v>
      </c>
      <c r="BE1090" s="51">
        <v>0</v>
      </c>
      <c r="BF1090" s="38"/>
      <c r="BG1090" s="38"/>
      <c r="BK1090" s="38"/>
      <c r="BL1090" s="38"/>
      <c r="BM1090" s="38"/>
      <c r="BN1090" s="38"/>
      <c r="BO1090" s="38"/>
      <c r="BP1090" s="38"/>
      <c r="BQ1090" s="38"/>
      <c r="BR1090" s="38"/>
      <c r="BS1090" s="38"/>
      <c r="BT1090" s="38"/>
      <c r="BU1090" s="38"/>
      <c r="BY1090" s="38"/>
      <c r="BZ1090" s="38"/>
      <c r="CJ1090" s="38"/>
    </row>
    <row r="1091" spans="2:88" x14ac:dyDescent="0.25">
      <c r="B1091" s="8">
        <v>1089</v>
      </c>
      <c r="C1091" s="9" t="s">
        <v>12724</v>
      </c>
      <c r="D1091" s="9" t="s">
        <v>12757</v>
      </c>
      <c r="E1091" s="49">
        <v>15.279923850000001</v>
      </c>
      <c r="F1091" s="50">
        <v>7.427271600000001</v>
      </c>
      <c r="G1091" s="50">
        <v>12.42681</v>
      </c>
      <c r="H1091" s="51">
        <v>0</v>
      </c>
      <c r="I1091" s="50">
        <v>0</v>
      </c>
      <c r="J1091" s="50">
        <v>0</v>
      </c>
      <c r="K1091" s="50">
        <v>12.5003256</v>
      </c>
      <c r="L1091" s="55">
        <v>14.723610000000003</v>
      </c>
      <c r="M1091" s="49">
        <v>0</v>
      </c>
      <c r="N1091" s="49">
        <v>2.7070817396444444</v>
      </c>
      <c r="O1091" s="49">
        <v>2.6056919999999995</v>
      </c>
      <c r="P1091" s="50">
        <v>0</v>
      </c>
      <c r="Q1091" s="50">
        <v>0</v>
      </c>
      <c r="R1091" s="50">
        <v>0</v>
      </c>
      <c r="S1091" s="51">
        <v>0</v>
      </c>
      <c r="T1091" s="50">
        <v>0</v>
      </c>
      <c r="U1091" s="51">
        <v>17.482226666666673</v>
      </c>
      <c r="V1091" s="51">
        <v>0</v>
      </c>
      <c r="W1091" s="50">
        <v>0</v>
      </c>
      <c r="X1091" s="49">
        <v>14.723610000000003</v>
      </c>
      <c r="Y1091" s="51">
        <v>37.714941333333336</v>
      </c>
      <c r="Z1091" s="52">
        <v>0</v>
      </c>
      <c r="AA1091" s="52">
        <v>0</v>
      </c>
      <c r="AB1091" s="52">
        <v>0</v>
      </c>
      <c r="AC1091" s="54">
        <v>3</v>
      </c>
      <c r="AD1091" s="54">
        <v>243.49766444444447</v>
      </c>
      <c r="AE1091" s="50">
        <v>243.49766444444447</v>
      </c>
      <c r="AF1091" s="50">
        <v>75.600000000000009</v>
      </c>
      <c r="AG1091" s="55">
        <v>75.600000000000009</v>
      </c>
      <c r="AH1091" s="50">
        <v>13.313985840000004</v>
      </c>
      <c r="AI1091" s="52">
        <v>8.180473837037038</v>
      </c>
      <c r="AJ1091" s="49">
        <v>0</v>
      </c>
      <c r="AK1091" s="50">
        <v>24.017583333333338</v>
      </c>
      <c r="AL1091" s="50">
        <v>18.55</v>
      </c>
      <c r="AM1091" s="50">
        <v>9.5287500000000023</v>
      </c>
      <c r="AN1091" s="50">
        <v>0</v>
      </c>
      <c r="AO1091" s="50">
        <v>0</v>
      </c>
      <c r="AP1091" s="50">
        <v>0</v>
      </c>
      <c r="AQ1091" s="51">
        <v>0</v>
      </c>
      <c r="AR1091" s="49">
        <v>22.150449000000002</v>
      </c>
      <c r="AS1091" s="50">
        <v>2.7871621621621623</v>
      </c>
      <c r="AT1091" s="50">
        <v>2.7761399999999998</v>
      </c>
      <c r="AU1091" s="50">
        <v>5.069978571428571</v>
      </c>
      <c r="AV1091" s="50">
        <v>159.52485292857148</v>
      </c>
      <c r="AW1091" s="50">
        <v>0</v>
      </c>
      <c r="AX1091" s="50">
        <v>11.024000000000001</v>
      </c>
      <c r="AY1091" s="50">
        <v>72.137633333333326</v>
      </c>
      <c r="AZ1091" s="51">
        <v>0</v>
      </c>
      <c r="BA1091" s="49">
        <v>0</v>
      </c>
      <c r="BB1091" s="49">
        <v>0</v>
      </c>
      <c r="BC1091" s="50">
        <v>0</v>
      </c>
      <c r="BD1091" s="50">
        <v>0</v>
      </c>
      <c r="BE1091" s="51">
        <v>0</v>
      </c>
      <c r="BF1091" s="38"/>
      <c r="BG1091" s="38"/>
      <c r="BK1091" s="38"/>
      <c r="BL1091" s="38"/>
      <c r="BM1091" s="38"/>
      <c r="BN1091" s="38"/>
      <c r="BO1091" s="38"/>
      <c r="BP1091" s="38"/>
      <c r="BQ1091" s="38"/>
      <c r="BR1091" s="38"/>
      <c r="BS1091" s="38"/>
      <c r="BT1091" s="38"/>
      <c r="BU1091" s="38"/>
      <c r="BY1091" s="38"/>
      <c r="BZ1091" s="38"/>
      <c r="CJ1091" s="38"/>
    </row>
    <row r="1092" spans="2:88" x14ac:dyDescent="0.25">
      <c r="B1092" s="8">
        <v>1090</v>
      </c>
      <c r="C1092" s="9" t="s">
        <v>12724</v>
      </c>
      <c r="D1092" s="9" t="s">
        <v>12758</v>
      </c>
      <c r="E1092" s="49">
        <v>20.373231799999999</v>
      </c>
      <c r="F1092" s="50">
        <v>9.9030288000000013</v>
      </c>
      <c r="G1092" s="50">
        <v>16.56908</v>
      </c>
      <c r="H1092" s="51">
        <v>0</v>
      </c>
      <c r="I1092" s="50">
        <v>0</v>
      </c>
      <c r="J1092" s="50">
        <v>0</v>
      </c>
      <c r="K1092" s="50">
        <v>16.6671008</v>
      </c>
      <c r="L1092" s="55">
        <v>14.723610000000003</v>
      </c>
      <c r="M1092" s="49">
        <v>0</v>
      </c>
      <c r="N1092" s="49">
        <v>2.7070817396444444</v>
      </c>
      <c r="O1092" s="49">
        <v>2.6056919999999995</v>
      </c>
      <c r="P1092" s="50">
        <v>0</v>
      </c>
      <c r="Q1092" s="50">
        <v>0</v>
      </c>
      <c r="R1092" s="50">
        <v>0</v>
      </c>
      <c r="S1092" s="51">
        <v>0</v>
      </c>
      <c r="T1092" s="50">
        <v>0</v>
      </c>
      <c r="U1092" s="51">
        <v>17.482226666666673</v>
      </c>
      <c r="V1092" s="51">
        <v>0</v>
      </c>
      <c r="W1092" s="50">
        <v>0</v>
      </c>
      <c r="X1092" s="49">
        <v>14.723610000000003</v>
      </c>
      <c r="Y1092" s="51">
        <v>37.714941333333336</v>
      </c>
      <c r="Z1092" s="52">
        <v>0</v>
      </c>
      <c r="AA1092" s="52">
        <v>0</v>
      </c>
      <c r="AB1092" s="52">
        <v>0</v>
      </c>
      <c r="AC1092" s="54">
        <v>3</v>
      </c>
      <c r="AD1092" s="54">
        <v>324.66355259259262</v>
      </c>
      <c r="AE1092" s="50">
        <v>324.66355259259262</v>
      </c>
      <c r="AF1092" s="50">
        <v>100.80000000000001</v>
      </c>
      <c r="AG1092" s="55">
        <v>100.80000000000001</v>
      </c>
      <c r="AH1092" s="50">
        <v>13.313985840000004</v>
      </c>
      <c r="AI1092" s="52">
        <v>8.180473837037038</v>
      </c>
      <c r="AJ1092" s="49">
        <v>0</v>
      </c>
      <c r="AK1092" s="50">
        <v>32.023444444444451</v>
      </c>
      <c r="AL1092" s="50">
        <v>24.733333333333334</v>
      </c>
      <c r="AM1092" s="50">
        <v>12.705000000000002</v>
      </c>
      <c r="AN1092" s="50">
        <v>0</v>
      </c>
      <c r="AO1092" s="50">
        <v>0</v>
      </c>
      <c r="AP1092" s="50">
        <v>0</v>
      </c>
      <c r="AQ1092" s="51">
        <v>0</v>
      </c>
      <c r="AR1092" s="49">
        <v>22.150449000000002</v>
      </c>
      <c r="AS1092" s="50">
        <v>2.7871621621621623</v>
      </c>
      <c r="AT1092" s="50">
        <v>2.7761399999999998</v>
      </c>
      <c r="AU1092" s="50">
        <v>6.7599714285714274</v>
      </c>
      <c r="AV1092" s="50">
        <v>193.92966423809526</v>
      </c>
      <c r="AW1092" s="50">
        <v>0</v>
      </c>
      <c r="AX1092" s="50">
        <v>11.024000000000001</v>
      </c>
      <c r="AY1092" s="50">
        <v>72.137633333333326</v>
      </c>
      <c r="AZ1092" s="51">
        <v>0</v>
      </c>
      <c r="BA1092" s="49">
        <v>0</v>
      </c>
      <c r="BB1092" s="49">
        <v>0</v>
      </c>
      <c r="BC1092" s="50">
        <v>0</v>
      </c>
      <c r="BD1092" s="50">
        <v>0</v>
      </c>
      <c r="BE1092" s="51">
        <v>0</v>
      </c>
      <c r="BF1092" s="38"/>
      <c r="BG1092" s="38"/>
      <c r="BK1092" s="38"/>
      <c r="BL1092" s="38"/>
      <c r="BM1092" s="38"/>
      <c r="BN1092" s="38"/>
      <c r="BO1092" s="38"/>
      <c r="BP1092" s="38"/>
      <c r="BQ1092" s="38"/>
      <c r="BR1092" s="38"/>
      <c r="BS1092" s="38"/>
      <c r="BT1092" s="38"/>
      <c r="BU1092" s="38"/>
      <c r="BY1092" s="38"/>
      <c r="BZ1092" s="38"/>
      <c r="CJ1092" s="38"/>
    </row>
    <row r="1093" spans="2:88" x14ac:dyDescent="0.25">
      <c r="B1093" s="8">
        <v>1091</v>
      </c>
      <c r="C1093" s="9" t="s">
        <v>12724</v>
      </c>
      <c r="D1093" s="9" t="s">
        <v>12759</v>
      </c>
      <c r="E1093" s="49">
        <v>25.466539750000003</v>
      </c>
      <c r="F1093" s="50">
        <v>12.378786000000002</v>
      </c>
      <c r="G1093" s="50">
        <v>20.711349999999999</v>
      </c>
      <c r="H1093" s="51">
        <v>0</v>
      </c>
      <c r="I1093" s="50">
        <v>0</v>
      </c>
      <c r="J1093" s="50">
        <v>0</v>
      </c>
      <c r="K1093" s="50">
        <v>20.833876000000004</v>
      </c>
      <c r="L1093" s="55">
        <v>14.723610000000003</v>
      </c>
      <c r="M1093" s="49">
        <v>0</v>
      </c>
      <c r="N1093" s="49">
        <v>2.7070817396444444</v>
      </c>
      <c r="O1093" s="49">
        <v>2.6056919999999995</v>
      </c>
      <c r="P1093" s="50">
        <v>0</v>
      </c>
      <c r="Q1093" s="50">
        <v>0</v>
      </c>
      <c r="R1093" s="50">
        <v>0</v>
      </c>
      <c r="S1093" s="51">
        <v>0</v>
      </c>
      <c r="T1093" s="50">
        <v>0</v>
      </c>
      <c r="U1093" s="51">
        <v>17.482226666666673</v>
      </c>
      <c r="V1093" s="51">
        <v>0</v>
      </c>
      <c r="W1093" s="50">
        <v>0</v>
      </c>
      <c r="X1093" s="49">
        <v>14.723610000000003</v>
      </c>
      <c r="Y1093" s="51">
        <v>37.714941333333336</v>
      </c>
      <c r="Z1093" s="52">
        <v>0</v>
      </c>
      <c r="AA1093" s="52">
        <v>0</v>
      </c>
      <c r="AB1093" s="52">
        <v>0</v>
      </c>
      <c r="AC1093" s="54">
        <v>3</v>
      </c>
      <c r="AD1093" s="54">
        <v>405.82944074074078</v>
      </c>
      <c r="AE1093" s="50">
        <v>405.82944074074078</v>
      </c>
      <c r="AF1093" s="50">
        <v>126.00000000000001</v>
      </c>
      <c r="AG1093" s="55">
        <v>126.00000000000001</v>
      </c>
      <c r="AH1093" s="50">
        <v>13.313985840000004</v>
      </c>
      <c r="AI1093" s="52">
        <v>8.180473837037038</v>
      </c>
      <c r="AJ1093" s="49">
        <v>0</v>
      </c>
      <c r="AK1093" s="50">
        <v>40.029305555555567</v>
      </c>
      <c r="AL1093" s="50">
        <v>30.916666666666668</v>
      </c>
      <c r="AM1093" s="50">
        <v>15.881250000000001</v>
      </c>
      <c r="AN1093" s="50">
        <v>0</v>
      </c>
      <c r="AO1093" s="50">
        <v>0</v>
      </c>
      <c r="AP1093" s="50">
        <v>0</v>
      </c>
      <c r="AQ1093" s="51">
        <v>0</v>
      </c>
      <c r="AR1093" s="49">
        <v>22.150449000000002</v>
      </c>
      <c r="AS1093" s="50">
        <v>2.7871621621621623</v>
      </c>
      <c r="AT1093" s="50">
        <v>2.7761399999999998</v>
      </c>
      <c r="AU1093" s="50">
        <v>6.7599714285714274</v>
      </c>
      <c r="AV1093" s="50">
        <v>193.92966423809526</v>
      </c>
      <c r="AW1093" s="50">
        <v>0</v>
      </c>
      <c r="AX1093" s="50">
        <v>11.024000000000001</v>
      </c>
      <c r="AY1093" s="50">
        <v>72.137633333333326</v>
      </c>
      <c r="AZ1093" s="51">
        <v>0</v>
      </c>
      <c r="BA1093" s="49">
        <v>0</v>
      </c>
      <c r="BB1093" s="49">
        <v>0</v>
      </c>
      <c r="BC1093" s="50">
        <v>0</v>
      </c>
      <c r="BD1093" s="50">
        <v>0</v>
      </c>
      <c r="BE1093" s="51">
        <v>0</v>
      </c>
      <c r="BF1093" s="38"/>
      <c r="BG1093" s="38"/>
      <c r="BK1093" s="38"/>
      <c r="BL1093" s="38"/>
      <c r="BM1093" s="38"/>
      <c r="BN1093" s="38"/>
      <c r="BO1093" s="38"/>
      <c r="BP1093" s="38"/>
      <c r="BQ1093" s="38"/>
      <c r="BR1093" s="38"/>
      <c r="BS1093" s="38"/>
      <c r="BT1093" s="38"/>
      <c r="BU1093" s="38"/>
      <c r="BY1093" s="38"/>
      <c r="BZ1093" s="38"/>
      <c r="CJ1093" s="38"/>
    </row>
    <row r="1094" spans="2:88" x14ac:dyDescent="0.25">
      <c r="B1094" s="8">
        <v>1092</v>
      </c>
      <c r="C1094" s="9" t="s">
        <v>12724</v>
      </c>
      <c r="D1094" s="9" t="s">
        <v>12760</v>
      </c>
      <c r="E1094" s="49">
        <v>30.559847700000002</v>
      </c>
      <c r="F1094" s="50">
        <v>14.854543200000002</v>
      </c>
      <c r="G1094" s="50">
        <v>24.853619999999999</v>
      </c>
      <c r="H1094" s="51">
        <v>0</v>
      </c>
      <c r="I1094" s="50">
        <v>0</v>
      </c>
      <c r="J1094" s="50">
        <v>0</v>
      </c>
      <c r="K1094" s="50">
        <v>25.0006512</v>
      </c>
      <c r="L1094" s="55">
        <v>14.723610000000003</v>
      </c>
      <c r="M1094" s="49">
        <v>0</v>
      </c>
      <c r="N1094" s="49">
        <v>2.7070817396444444</v>
      </c>
      <c r="O1094" s="49">
        <v>2.6056919999999995</v>
      </c>
      <c r="P1094" s="50">
        <v>0</v>
      </c>
      <c r="Q1094" s="50">
        <v>0</v>
      </c>
      <c r="R1094" s="50">
        <v>0</v>
      </c>
      <c r="S1094" s="51">
        <v>0</v>
      </c>
      <c r="T1094" s="50">
        <v>0</v>
      </c>
      <c r="U1094" s="51">
        <v>17.482226666666673</v>
      </c>
      <c r="V1094" s="51">
        <v>0</v>
      </c>
      <c r="W1094" s="50">
        <v>0</v>
      </c>
      <c r="X1094" s="49">
        <v>14.723610000000003</v>
      </c>
      <c r="Y1094" s="51">
        <v>37.714941333333336</v>
      </c>
      <c r="Z1094" s="52">
        <v>0</v>
      </c>
      <c r="AA1094" s="52">
        <v>0</v>
      </c>
      <c r="AB1094" s="52">
        <v>0</v>
      </c>
      <c r="AC1094" s="54">
        <v>3</v>
      </c>
      <c r="AD1094" s="54">
        <v>486.99532888888893</v>
      </c>
      <c r="AE1094" s="50">
        <v>486.99532888888893</v>
      </c>
      <c r="AF1094" s="50">
        <v>151.20000000000002</v>
      </c>
      <c r="AG1094" s="55">
        <v>151.20000000000002</v>
      </c>
      <c r="AH1094" s="50">
        <v>13.313985840000004</v>
      </c>
      <c r="AI1094" s="52">
        <v>8.180473837037038</v>
      </c>
      <c r="AJ1094" s="49">
        <v>0</v>
      </c>
      <c r="AK1094" s="50">
        <v>48.035166666666676</v>
      </c>
      <c r="AL1094" s="50">
        <v>37.1</v>
      </c>
      <c r="AM1094" s="50">
        <v>19.057500000000005</v>
      </c>
      <c r="AN1094" s="50">
        <v>0</v>
      </c>
      <c r="AO1094" s="50">
        <v>0</v>
      </c>
      <c r="AP1094" s="50">
        <v>0</v>
      </c>
      <c r="AQ1094" s="51">
        <v>0</v>
      </c>
      <c r="AR1094" s="49">
        <v>22.150449000000002</v>
      </c>
      <c r="AS1094" s="50">
        <v>2.7871621621621623</v>
      </c>
      <c r="AT1094" s="50">
        <v>2.7761399999999998</v>
      </c>
      <c r="AU1094" s="50">
        <v>8.4499642857142856</v>
      </c>
      <c r="AV1094" s="50">
        <v>228.33447554761909</v>
      </c>
      <c r="AW1094" s="50">
        <v>0</v>
      </c>
      <c r="AX1094" s="50">
        <v>11.024000000000001</v>
      </c>
      <c r="AY1094" s="50">
        <v>72.137633333333326</v>
      </c>
      <c r="AZ1094" s="51">
        <v>0</v>
      </c>
      <c r="BA1094" s="49">
        <v>0</v>
      </c>
      <c r="BB1094" s="49">
        <v>0</v>
      </c>
      <c r="BC1094" s="50">
        <v>0</v>
      </c>
      <c r="BD1094" s="50">
        <v>0</v>
      </c>
      <c r="BE1094" s="51">
        <v>0</v>
      </c>
      <c r="BF1094" s="38"/>
      <c r="BG1094" s="38"/>
      <c r="BK1094" s="38"/>
      <c r="BL1094" s="38"/>
      <c r="BM1094" s="38"/>
      <c r="BN1094" s="38"/>
      <c r="BO1094" s="38"/>
      <c r="BP1094" s="38"/>
      <c r="BQ1094" s="38"/>
      <c r="BR1094" s="38"/>
      <c r="BS1094" s="38"/>
      <c r="BT1094" s="38"/>
      <c r="BU1094" s="38"/>
      <c r="BY1094" s="38"/>
      <c r="BZ1094" s="38"/>
      <c r="CJ1094" s="38"/>
    </row>
    <row r="1095" spans="2:88" x14ac:dyDescent="0.25">
      <c r="B1095" s="8">
        <v>1093</v>
      </c>
      <c r="C1095" s="9" t="s">
        <v>12724</v>
      </c>
      <c r="D1095" s="9" t="s">
        <v>12761</v>
      </c>
      <c r="E1095" s="49">
        <v>5.0933079499999998</v>
      </c>
      <c r="F1095" s="50">
        <v>2.4757572000000003</v>
      </c>
      <c r="G1095" s="50">
        <v>4.1422699999999999</v>
      </c>
      <c r="H1095" s="51">
        <v>0</v>
      </c>
      <c r="I1095" s="50">
        <v>0</v>
      </c>
      <c r="J1095" s="50">
        <v>0</v>
      </c>
      <c r="K1095" s="50">
        <v>4.1667752</v>
      </c>
      <c r="L1095" s="55">
        <v>4.9078700000000008</v>
      </c>
      <c r="M1095" s="49">
        <v>0</v>
      </c>
      <c r="N1095" s="49">
        <v>1.6793607249066667</v>
      </c>
      <c r="O1095" s="49">
        <v>0.86856399999999989</v>
      </c>
      <c r="P1095" s="50">
        <v>0</v>
      </c>
      <c r="Q1095" s="50">
        <v>0</v>
      </c>
      <c r="R1095" s="50">
        <v>0</v>
      </c>
      <c r="S1095" s="51">
        <v>0</v>
      </c>
      <c r="T1095" s="50">
        <v>0</v>
      </c>
      <c r="U1095" s="51">
        <v>6.4889666666666672</v>
      </c>
      <c r="V1095" s="51">
        <v>0</v>
      </c>
      <c r="W1095" s="50">
        <v>0</v>
      </c>
      <c r="X1095" s="49">
        <v>4.9078700000000008</v>
      </c>
      <c r="Y1095" s="51">
        <v>12.571647111111112</v>
      </c>
      <c r="Z1095" s="52">
        <v>0</v>
      </c>
      <c r="AA1095" s="52">
        <v>0</v>
      </c>
      <c r="AB1095" s="52">
        <v>0</v>
      </c>
      <c r="AC1095" s="54">
        <v>3</v>
      </c>
      <c r="AD1095" s="54">
        <v>81.165888148148156</v>
      </c>
      <c r="AE1095" s="50">
        <v>81.165888148148156</v>
      </c>
      <c r="AF1095" s="50">
        <v>25.200000000000003</v>
      </c>
      <c r="AG1095" s="55">
        <v>25.200000000000003</v>
      </c>
      <c r="AH1095" s="50">
        <v>4.4379952800000009</v>
      </c>
      <c r="AI1095" s="52">
        <v>2.7468274666666663</v>
      </c>
      <c r="AJ1095" s="49">
        <v>0</v>
      </c>
      <c r="AK1095" s="50">
        <v>8.0058611111111126</v>
      </c>
      <c r="AL1095" s="50">
        <v>6.1833333333333336</v>
      </c>
      <c r="AM1095" s="50">
        <v>0</v>
      </c>
      <c r="AN1095" s="50">
        <v>13.00461</v>
      </c>
      <c r="AO1095" s="50">
        <v>6.9069767441860463</v>
      </c>
      <c r="AP1095" s="50">
        <v>8.7079000000000004</v>
      </c>
      <c r="AQ1095" s="51">
        <v>8.3050999999999995</v>
      </c>
      <c r="AR1095" s="49">
        <v>7.383483</v>
      </c>
      <c r="AS1095" s="50">
        <v>2.7871621621621623</v>
      </c>
      <c r="AT1095" s="50">
        <v>0.92537999999999998</v>
      </c>
      <c r="AU1095" s="50">
        <v>1.6899928571428569</v>
      </c>
      <c r="AV1095" s="50">
        <v>53.174950976190487</v>
      </c>
      <c r="AW1095" s="50">
        <v>0</v>
      </c>
      <c r="AX1095" s="50">
        <v>3.674666666666667</v>
      </c>
      <c r="AY1095" s="50">
        <v>18.113280000000007</v>
      </c>
      <c r="AZ1095" s="51">
        <v>0</v>
      </c>
      <c r="BA1095" s="49">
        <v>0</v>
      </c>
      <c r="BB1095" s="49">
        <v>0</v>
      </c>
      <c r="BC1095" s="50">
        <v>0</v>
      </c>
      <c r="BD1095" s="50">
        <v>0</v>
      </c>
      <c r="BE1095" s="51">
        <v>0</v>
      </c>
      <c r="BF1095" s="38"/>
      <c r="BG1095" s="38"/>
      <c r="BK1095" s="38"/>
      <c r="BL1095" s="38"/>
      <c r="BM1095" s="38"/>
      <c r="BN1095" s="38"/>
      <c r="BO1095" s="38"/>
      <c r="BP1095" s="38"/>
      <c r="BQ1095" s="38"/>
      <c r="BR1095" s="38"/>
      <c r="BS1095" s="38"/>
      <c r="BT1095" s="38"/>
      <c r="BU1095" s="38"/>
      <c r="BY1095" s="38"/>
      <c r="BZ1095" s="38"/>
      <c r="CJ1095" s="38"/>
    </row>
    <row r="1096" spans="2:88" x14ac:dyDescent="0.25">
      <c r="B1096" s="8">
        <v>1094</v>
      </c>
      <c r="C1096" s="9" t="s">
        <v>12724</v>
      </c>
      <c r="D1096" s="9" t="s">
        <v>12762</v>
      </c>
      <c r="E1096" s="49">
        <v>6.791077266666667</v>
      </c>
      <c r="F1096" s="50">
        <v>3.3010096000000004</v>
      </c>
      <c r="G1096" s="50">
        <v>5.5230266666666665</v>
      </c>
      <c r="H1096" s="51">
        <v>0</v>
      </c>
      <c r="I1096" s="50">
        <v>0</v>
      </c>
      <c r="J1096" s="50">
        <v>0</v>
      </c>
      <c r="K1096" s="50">
        <v>5.5557002666666673</v>
      </c>
      <c r="L1096" s="55">
        <v>4.9078700000000008</v>
      </c>
      <c r="M1096" s="49">
        <v>0</v>
      </c>
      <c r="N1096" s="49">
        <v>1.6793607249066667</v>
      </c>
      <c r="O1096" s="49">
        <v>0.86856399999999989</v>
      </c>
      <c r="P1096" s="50">
        <v>0</v>
      </c>
      <c r="Q1096" s="50">
        <v>0</v>
      </c>
      <c r="R1096" s="50">
        <v>0</v>
      </c>
      <c r="S1096" s="51">
        <v>0</v>
      </c>
      <c r="T1096" s="50">
        <v>0</v>
      </c>
      <c r="U1096" s="51">
        <v>6.4889666666666672</v>
      </c>
      <c r="V1096" s="51">
        <v>0</v>
      </c>
      <c r="W1096" s="50">
        <v>0</v>
      </c>
      <c r="X1096" s="49">
        <v>4.9078700000000008</v>
      </c>
      <c r="Y1096" s="51">
        <v>12.571647111111112</v>
      </c>
      <c r="Z1096" s="52">
        <v>0</v>
      </c>
      <c r="AA1096" s="52">
        <v>0</v>
      </c>
      <c r="AB1096" s="52">
        <v>0</v>
      </c>
      <c r="AC1096" s="54">
        <v>3</v>
      </c>
      <c r="AD1096" s="54">
        <v>108.22118419753087</v>
      </c>
      <c r="AE1096" s="50">
        <v>108.22118419753087</v>
      </c>
      <c r="AF1096" s="50">
        <v>33.6</v>
      </c>
      <c r="AG1096" s="55">
        <v>33.6</v>
      </c>
      <c r="AH1096" s="50">
        <v>4.4379952800000009</v>
      </c>
      <c r="AI1096" s="52">
        <v>2.7468274666666663</v>
      </c>
      <c r="AJ1096" s="49">
        <v>0</v>
      </c>
      <c r="AK1096" s="50">
        <v>10.674481481481482</v>
      </c>
      <c r="AL1096" s="50">
        <v>8.2444444444444454</v>
      </c>
      <c r="AM1096" s="50">
        <v>0</v>
      </c>
      <c r="AN1096" s="50">
        <v>17.339479999999998</v>
      </c>
      <c r="AO1096" s="50">
        <v>9.2093023255813957</v>
      </c>
      <c r="AP1096" s="50">
        <v>11.610533333333334</v>
      </c>
      <c r="AQ1096" s="51">
        <v>11.073466666666667</v>
      </c>
      <c r="AR1096" s="49">
        <v>7.383483</v>
      </c>
      <c r="AS1096" s="50">
        <v>2.7871621621621623</v>
      </c>
      <c r="AT1096" s="50">
        <v>0.92537999999999998</v>
      </c>
      <c r="AU1096" s="50">
        <v>2.2533238095238093</v>
      </c>
      <c r="AV1096" s="50">
        <v>64.643221412698423</v>
      </c>
      <c r="AW1096" s="50">
        <v>0</v>
      </c>
      <c r="AX1096" s="50">
        <v>3.674666666666667</v>
      </c>
      <c r="AY1096" s="50">
        <v>18.113280000000007</v>
      </c>
      <c r="AZ1096" s="51">
        <v>0</v>
      </c>
      <c r="BA1096" s="49">
        <v>0</v>
      </c>
      <c r="BB1096" s="49">
        <v>0</v>
      </c>
      <c r="BC1096" s="50">
        <v>0</v>
      </c>
      <c r="BD1096" s="50">
        <v>0</v>
      </c>
      <c r="BE1096" s="51">
        <v>0</v>
      </c>
      <c r="BF1096" s="38"/>
      <c r="BG1096" s="38"/>
      <c r="BK1096" s="38"/>
      <c r="BL1096" s="38"/>
      <c r="BM1096" s="38"/>
      <c r="BN1096" s="38"/>
      <c r="BO1096" s="38"/>
      <c r="BP1096" s="38"/>
      <c r="BQ1096" s="38"/>
      <c r="BR1096" s="38"/>
      <c r="BS1096" s="38"/>
      <c r="BT1096" s="38"/>
      <c r="BU1096" s="38"/>
      <c r="BY1096" s="38"/>
      <c r="BZ1096" s="38"/>
      <c r="CJ1096" s="38"/>
    </row>
    <row r="1097" spans="2:88" x14ac:dyDescent="0.25">
      <c r="B1097" s="8">
        <v>1095</v>
      </c>
      <c r="C1097" s="9" t="s">
        <v>12724</v>
      </c>
      <c r="D1097" s="9" t="s">
        <v>12763</v>
      </c>
      <c r="E1097" s="49">
        <v>8.4888465833333342</v>
      </c>
      <c r="F1097" s="50">
        <v>4.1262620000000005</v>
      </c>
      <c r="G1097" s="50">
        <v>6.9037833333333332</v>
      </c>
      <c r="H1097" s="51">
        <v>0</v>
      </c>
      <c r="I1097" s="50">
        <v>0</v>
      </c>
      <c r="J1097" s="50">
        <v>0</v>
      </c>
      <c r="K1097" s="50">
        <v>6.9446253333333345</v>
      </c>
      <c r="L1097" s="55">
        <v>4.9078700000000008</v>
      </c>
      <c r="M1097" s="49">
        <v>0</v>
      </c>
      <c r="N1097" s="49">
        <v>1.6793607249066667</v>
      </c>
      <c r="O1097" s="49">
        <v>0.86856399999999989</v>
      </c>
      <c r="P1097" s="50">
        <v>0</v>
      </c>
      <c r="Q1097" s="50">
        <v>0</v>
      </c>
      <c r="R1097" s="50">
        <v>0</v>
      </c>
      <c r="S1097" s="51">
        <v>0</v>
      </c>
      <c r="T1097" s="50">
        <v>0</v>
      </c>
      <c r="U1097" s="51">
        <v>6.4889666666666672</v>
      </c>
      <c r="V1097" s="51">
        <v>0</v>
      </c>
      <c r="W1097" s="50">
        <v>0</v>
      </c>
      <c r="X1097" s="49">
        <v>4.9078700000000008</v>
      </c>
      <c r="Y1097" s="51">
        <v>12.571647111111112</v>
      </c>
      <c r="Z1097" s="52">
        <v>0</v>
      </c>
      <c r="AA1097" s="52">
        <v>0</v>
      </c>
      <c r="AB1097" s="52">
        <v>0</v>
      </c>
      <c r="AC1097" s="54">
        <v>3</v>
      </c>
      <c r="AD1097" s="54">
        <v>135.27648024691359</v>
      </c>
      <c r="AE1097" s="50">
        <v>135.27648024691359</v>
      </c>
      <c r="AF1097" s="50">
        <v>42</v>
      </c>
      <c r="AG1097" s="55">
        <v>42</v>
      </c>
      <c r="AH1097" s="50">
        <v>4.4379952800000009</v>
      </c>
      <c r="AI1097" s="52">
        <v>2.7468274666666663</v>
      </c>
      <c r="AJ1097" s="49">
        <v>0</v>
      </c>
      <c r="AK1097" s="50">
        <v>13.343101851851852</v>
      </c>
      <c r="AL1097" s="50">
        <v>10.305555555555557</v>
      </c>
      <c r="AM1097" s="50">
        <v>0</v>
      </c>
      <c r="AN1097" s="50">
        <v>21.674349999999997</v>
      </c>
      <c r="AO1097" s="50">
        <v>11.511627906976745</v>
      </c>
      <c r="AP1097" s="50">
        <v>14.513166666666669</v>
      </c>
      <c r="AQ1097" s="51">
        <v>13.841833333333334</v>
      </c>
      <c r="AR1097" s="49">
        <v>7.383483</v>
      </c>
      <c r="AS1097" s="50">
        <v>2.7871621621621623</v>
      </c>
      <c r="AT1097" s="50">
        <v>0.92537999999999998</v>
      </c>
      <c r="AU1097" s="50">
        <v>2.2533238095238093</v>
      </c>
      <c r="AV1097" s="50">
        <v>64.643221412698423</v>
      </c>
      <c r="AW1097" s="50">
        <v>0</v>
      </c>
      <c r="AX1097" s="50">
        <v>3.674666666666667</v>
      </c>
      <c r="AY1097" s="50">
        <v>18.113280000000007</v>
      </c>
      <c r="AZ1097" s="51">
        <v>0</v>
      </c>
      <c r="BA1097" s="49">
        <v>0</v>
      </c>
      <c r="BB1097" s="49">
        <v>0</v>
      </c>
      <c r="BC1097" s="50">
        <v>0</v>
      </c>
      <c r="BD1097" s="50">
        <v>0</v>
      </c>
      <c r="BE1097" s="51">
        <v>0</v>
      </c>
      <c r="BF1097" s="38"/>
      <c r="BG1097" s="38"/>
      <c r="BK1097" s="38"/>
      <c r="BL1097" s="38"/>
      <c r="BM1097" s="38"/>
      <c r="BN1097" s="38"/>
      <c r="BO1097" s="38"/>
      <c r="BP1097" s="38"/>
      <c r="BQ1097" s="38"/>
      <c r="BR1097" s="38"/>
      <c r="BS1097" s="38"/>
      <c r="BT1097" s="38"/>
      <c r="BU1097" s="38"/>
      <c r="BY1097" s="38"/>
      <c r="BZ1097" s="38"/>
      <c r="CJ1097" s="38"/>
    </row>
    <row r="1098" spans="2:88" x14ac:dyDescent="0.25">
      <c r="B1098" s="8">
        <v>1096</v>
      </c>
      <c r="C1098" s="9" t="s">
        <v>12724</v>
      </c>
      <c r="D1098" s="9" t="s">
        <v>12764</v>
      </c>
      <c r="E1098" s="49">
        <v>10.1866159</v>
      </c>
      <c r="F1098" s="50">
        <v>4.9515144000000006</v>
      </c>
      <c r="G1098" s="50">
        <v>8.2845399999999998</v>
      </c>
      <c r="H1098" s="51">
        <v>0</v>
      </c>
      <c r="I1098" s="50">
        <v>0</v>
      </c>
      <c r="J1098" s="50">
        <v>0</v>
      </c>
      <c r="K1098" s="50">
        <v>8.3335504</v>
      </c>
      <c r="L1098" s="55">
        <v>4.9078700000000008</v>
      </c>
      <c r="M1098" s="49">
        <v>0</v>
      </c>
      <c r="N1098" s="49">
        <v>1.6793607249066667</v>
      </c>
      <c r="O1098" s="49">
        <v>0.86856399999999989</v>
      </c>
      <c r="P1098" s="50">
        <v>0</v>
      </c>
      <c r="Q1098" s="50">
        <v>0</v>
      </c>
      <c r="R1098" s="50">
        <v>0</v>
      </c>
      <c r="S1098" s="51">
        <v>0</v>
      </c>
      <c r="T1098" s="50">
        <v>0</v>
      </c>
      <c r="U1098" s="51">
        <v>6.4889666666666672</v>
      </c>
      <c r="V1098" s="51">
        <v>0</v>
      </c>
      <c r="W1098" s="50">
        <v>0</v>
      </c>
      <c r="X1098" s="49">
        <v>4.9078700000000008</v>
      </c>
      <c r="Y1098" s="51">
        <v>12.571647111111112</v>
      </c>
      <c r="Z1098" s="52">
        <v>0</v>
      </c>
      <c r="AA1098" s="52">
        <v>0</v>
      </c>
      <c r="AB1098" s="52">
        <v>0</v>
      </c>
      <c r="AC1098" s="54">
        <v>3</v>
      </c>
      <c r="AD1098" s="54">
        <v>162.33177629629631</v>
      </c>
      <c r="AE1098" s="50">
        <v>162.33177629629631</v>
      </c>
      <c r="AF1098" s="50">
        <v>50.400000000000006</v>
      </c>
      <c r="AG1098" s="55">
        <v>50.400000000000006</v>
      </c>
      <c r="AH1098" s="50">
        <v>4.4379952800000009</v>
      </c>
      <c r="AI1098" s="52">
        <v>2.7468274666666663</v>
      </c>
      <c r="AJ1098" s="49">
        <v>0</v>
      </c>
      <c r="AK1098" s="50">
        <v>16.011722222222225</v>
      </c>
      <c r="AL1098" s="50">
        <v>12.366666666666667</v>
      </c>
      <c r="AM1098" s="50">
        <v>0</v>
      </c>
      <c r="AN1098" s="50">
        <v>26.009219999999999</v>
      </c>
      <c r="AO1098" s="50">
        <v>13.813953488372093</v>
      </c>
      <c r="AP1098" s="50">
        <v>17.415800000000001</v>
      </c>
      <c r="AQ1098" s="51">
        <v>16.610199999999999</v>
      </c>
      <c r="AR1098" s="49">
        <v>7.383483</v>
      </c>
      <c r="AS1098" s="50">
        <v>2.7871621621621623</v>
      </c>
      <c r="AT1098" s="50">
        <v>0.92537999999999998</v>
      </c>
      <c r="AU1098" s="50">
        <v>2.8166547619047617</v>
      </c>
      <c r="AV1098" s="50">
        <v>76.111491849206359</v>
      </c>
      <c r="AW1098" s="50">
        <v>0</v>
      </c>
      <c r="AX1098" s="50">
        <v>3.674666666666667</v>
      </c>
      <c r="AY1098" s="50">
        <v>18.113280000000007</v>
      </c>
      <c r="AZ1098" s="51">
        <v>0</v>
      </c>
      <c r="BA1098" s="49">
        <v>0</v>
      </c>
      <c r="BB1098" s="49">
        <v>0</v>
      </c>
      <c r="BC1098" s="50">
        <v>0</v>
      </c>
      <c r="BD1098" s="50">
        <v>0</v>
      </c>
      <c r="BE1098" s="51">
        <v>0</v>
      </c>
      <c r="BF1098" s="38"/>
      <c r="BG1098" s="38"/>
      <c r="BK1098" s="38"/>
      <c r="BL1098" s="38"/>
      <c r="BM1098" s="38"/>
      <c r="BN1098" s="38"/>
      <c r="BO1098" s="38"/>
      <c r="BP1098" s="38"/>
      <c r="BQ1098" s="38"/>
      <c r="BR1098" s="38"/>
      <c r="BS1098" s="38"/>
      <c r="BT1098" s="38"/>
      <c r="BU1098" s="38"/>
      <c r="BY1098" s="38"/>
      <c r="BZ1098" s="38"/>
      <c r="CJ1098" s="38"/>
    </row>
    <row r="1099" spans="2:88" x14ac:dyDescent="0.25">
      <c r="B1099" s="8">
        <v>1097</v>
      </c>
      <c r="C1099" s="9" t="s">
        <v>12724</v>
      </c>
      <c r="D1099" s="9" t="s">
        <v>12765</v>
      </c>
      <c r="E1099" s="49">
        <v>10.1866159</v>
      </c>
      <c r="F1099" s="50">
        <v>4.9515144000000006</v>
      </c>
      <c r="G1099" s="50">
        <v>8.2845399999999998</v>
      </c>
      <c r="H1099" s="51">
        <v>0</v>
      </c>
      <c r="I1099" s="50">
        <v>0</v>
      </c>
      <c r="J1099" s="50">
        <v>0</v>
      </c>
      <c r="K1099" s="50">
        <v>8.3335504</v>
      </c>
      <c r="L1099" s="55">
        <v>9.8157400000000017</v>
      </c>
      <c r="M1099" s="49">
        <v>0</v>
      </c>
      <c r="N1099" s="49">
        <v>2.1412299881066668</v>
      </c>
      <c r="O1099" s="49">
        <v>1.7371279999999998</v>
      </c>
      <c r="P1099" s="50">
        <v>0</v>
      </c>
      <c r="Q1099" s="50">
        <v>0</v>
      </c>
      <c r="R1099" s="50">
        <v>0</v>
      </c>
      <c r="S1099" s="51">
        <v>0</v>
      </c>
      <c r="T1099" s="50">
        <v>0</v>
      </c>
      <c r="U1099" s="51">
        <v>16.348733333333335</v>
      </c>
      <c r="V1099" s="51">
        <v>0</v>
      </c>
      <c r="W1099" s="50">
        <v>0</v>
      </c>
      <c r="X1099" s="49">
        <v>9.8157400000000017</v>
      </c>
      <c r="Y1099" s="51">
        <v>25.143294222222224</v>
      </c>
      <c r="Z1099" s="52">
        <v>0</v>
      </c>
      <c r="AA1099" s="52">
        <v>0</v>
      </c>
      <c r="AB1099" s="52">
        <v>0</v>
      </c>
      <c r="AC1099" s="54">
        <v>3</v>
      </c>
      <c r="AD1099" s="54">
        <v>162.33177629629631</v>
      </c>
      <c r="AE1099" s="50">
        <v>162.33177629629631</v>
      </c>
      <c r="AF1099" s="50">
        <v>50.400000000000006</v>
      </c>
      <c r="AG1099" s="55">
        <v>50.400000000000006</v>
      </c>
      <c r="AH1099" s="50">
        <v>8.8759905600000018</v>
      </c>
      <c r="AI1099" s="52">
        <v>5.4636506518518519</v>
      </c>
      <c r="AJ1099" s="49">
        <v>0</v>
      </c>
      <c r="AK1099" s="50">
        <v>16.011722222222225</v>
      </c>
      <c r="AL1099" s="50">
        <v>12.366666666666667</v>
      </c>
      <c r="AM1099" s="50">
        <v>0</v>
      </c>
      <c r="AN1099" s="50">
        <v>26.009219999999999</v>
      </c>
      <c r="AO1099" s="50">
        <v>13.813953488372093</v>
      </c>
      <c r="AP1099" s="50">
        <v>17.415800000000001</v>
      </c>
      <c r="AQ1099" s="51">
        <v>16.610199999999999</v>
      </c>
      <c r="AR1099" s="49">
        <v>14.766966</v>
      </c>
      <c r="AS1099" s="50">
        <v>2.7871621621621623</v>
      </c>
      <c r="AT1099" s="50">
        <v>1.85076</v>
      </c>
      <c r="AU1099" s="50">
        <v>3.3799857142857137</v>
      </c>
      <c r="AV1099" s="50">
        <v>106.34990195238097</v>
      </c>
      <c r="AW1099" s="50">
        <v>0</v>
      </c>
      <c r="AX1099" s="50">
        <v>7.3493333333333339</v>
      </c>
      <c r="AY1099" s="50">
        <v>46.567216666666674</v>
      </c>
      <c r="AZ1099" s="51">
        <v>0</v>
      </c>
      <c r="BA1099" s="49">
        <v>0</v>
      </c>
      <c r="BB1099" s="49">
        <v>0</v>
      </c>
      <c r="BC1099" s="50">
        <v>0</v>
      </c>
      <c r="BD1099" s="50">
        <v>0</v>
      </c>
      <c r="BE1099" s="51">
        <v>0</v>
      </c>
      <c r="BF1099" s="38"/>
      <c r="BG1099" s="38"/>
      <c r="BK1099" s="38"/>
      <c r="BL1099" s="38"/>
      <c r="BM1099" s="38"/>
      <c r="BN1099" s="38"/>
      <c r="BO1099" s="38"/>
      <c r="BP1099" s="38"/>
      <c r="BQ1099" s="38"/>
      <c r="BR1099" s="38"/>
      <c r="BS1099" s="38"/>
      <c r="BT1099" s="38"/>
      <c r="BU1099" s="38"/>
      <c r="BY1099" s="38"/>
      <c r="BZ1099" s="38"/>
      <c r="CJ1099" s="38"/>
    </row>
    <row r="1100" spans="2:88" x14ac:dyDescent="0.25">
      <c r="B1100" s="8">
        <v>1098</v>
      </c>
      <c r="C1100" s="9" t="s">
        <v>12724</v>
      </c>
      <c r="D1100" s="9" t="s">
        <v>12766</v>
      </c>
      <c r="E1100" s="49">
        <v>13.582154533333334</v>
      </c>
      <c r="F1100" s="50">
        <v>6.6020192000000009</v>
      </c>
      <c r="G1100" s="50">
        <v>11.046053333333333</v>
      </c>
      <c r="H1100" s="51">
        <v>0</v>
      </c>
      <c r="I1100" s="50">
        <v>0</v>
      </c>
      <c r="J1100" s="50">
        <v>0</v>
      </c>
      <c r="K1100" s="50">
        <v>11.111400533333335</v>
      </c>
      <c r="L1100" s="55">
        <v>9.8157400000000017</v>
      </c>
      <c r="M1100" s="49">
        <v>0</v>
      </c>
      <c r="N1100" s="49">
        <v>2.1412299881066668</v>
      </c>
      <c r="O1100" s="49">
        <v>1.7371279999999998</v>
      </c>
      <c r="P1100" s="50">
        <v>0</v>
      </c>
      <c r="Q1100" s="50">
        <v>0</v>
      </c>
      <c r="R1100" s="50">
        <v>0</v>
      </c>
      <c r="S1100" s="51">
        <v>0</v>
      </c>
      <c r="T1100" s="50">
        <v>0</v>
      </c>
      <c r="U1100" s="51">
        <v>16.348733333333335</v>
      </c>
      <c r="V1100" s="51">
        <v>0</v>
      </c>
      <c r="W1100" s="50">
        <v>0</v>
      </c>
      <c r="X1100" s="49">
        <v>9.8157400000000017</v>
      </c>
      <c r="Y1100" s="51">
        <v>25.143294222222224</v>
      </c>
      <c r="Z1100" s="52">
        <v>0</v>
      </c>
      <c r="AA1100" s="52">
        <v>0</v>
      </c>
      <c r="AB1100" s="52">
        <v>0</v>
      </c>
      <c r="AC1100" s="54">
        <v>3</v>
      </c>
      <c r="AD1100" s="54">
        <v>216.44236839506175</v>
      </c>
      <c r="AE1100" s="50">
        <v>216.44236839506175</v>
      </c>
      <c r="AF1100" s="50">
        <v>67.2</v>
      </c>
      <c r="AG1100" s="55">
        <v>67.2</v>
      </c>
      <c r="AH1100" s="50">
        <v>8.8759905600000018</v>
      </c>
      <c r="AI1100" s="52">
        <v>5.4636506518518519</v>
      </c>
      <c r="AJ1100" s="49">
        <v>0</v>
      </c>
      <c r="AK1100" s="50">
        <v>21.348962962962965</v>
      </c>
      <c r="AL1100" s="50">
        <v>16.488888888888891</v>
      </c>
      <c r="AM1100" s="50">
        <v>0</v>
      </c>
      <c r="AN1100" s="50">
        <v>34.678959999999996</v>
      </c>
      <c r="AO1100" s="50">
        <v>18.418604651162791</v>
      </c>
      <c r="AP1100" s="50">
        <v>23.221066666666669</v>
      </c>
      <c r="AQ1100" s="51">
        <v>22.146933333333333</v>
      </c>
      <c r="AR1100" s="49">
        <v>14.766966</v>
      </c>
      <c r="AS1100" s="50">
        <v>2.7871621621621623</v>
      </c>
      <c r="AT1100" s="50">
        <v>1.85076</v>
      </c>
      <c r="AU1100" s="50">
        <v>4.5066476190476186</v>
      </c>
      <c r="AV1100" s="50">
        <v>129.28644282539685</v>
      </c>
      <c r="AW1100" s="50">
        <v>0</v>
      </c>
      <c r="AX1100" s="50">
        <v>7.3493333333333339</v>
      </c>
      <c r="AY1100" s="50">
        <v>46.567216666666674</v>
      </c>
      <c r="AZ1100" s="51">
        <v>0</v>
      </c>
      <c r="BA1100" s="49">
        <v>0</v>
      </c>
      <c r="BB1100" s="49">
        <v>0</v>
      </c>
      <c r="BC1100" s="50">
        <v>0</v>
      </c>
      <c r="BD1100" s="50">
        <v>0</v>
      </c>
      <c r="BE1100" s="51">
        <v>0</v>
      </c>
      <c r="BF1100" s="38"/>
      <c r="BG1100" s="38"/>
      <c r="BK1100" s="38"/>
      <c r="BL1100" s="38"/>
      <c r="BM1100" s="38"/>
      <c r="BN1100" s="38"/>
      <c r="BO1100" s="38"/>
      <c r="BP1100" s="38"/>
      <c r="BQ1100" s="38"/>
      <c r="BR1100" s="38"/>
      <c r="BS1100" s="38"/>
      <c r="BT1100" s="38"/>
      <c r="BU1100" s="38"/>
      <c r="BY1100" s="38"/>
      <c r="BZ1100" s="38"/>
      <c r="CJ1100" s="38"/>
    </row>
    <row r="1101" spans="2:88" x14ac:dyDescent="0.25">
      <c r="B1101" s="8">
        <v>1099</v>
      </c>
      <c r="C1101" s="9" t="s">
        <v>12724</v>
      </c>
      <c r="D1101" s="9" t="s">
        <v>12767</v>
      </c>
      <c r="E1101" s="49">
        <v>16.977693166666668</v>
      </c>
      <c r="F1101" s="50">
        <v>8.2525240000000011</v>
      </c>
      <c r="G1101" s="50">
        <v>13.807566666666666</v>
      </c>
      <c r="H1101" s="51">
        <v>0</v>
      </c>
      <c r="I1101" s="50">
        <v>0</v>
      </c>
      <c r="J1101" s="50">
        <v>0</v>
      </c>
      <c r="K1101" s="50">
        <v>13.889250666666669</v>
      </c>
      <c r="L1101" s="55">
        <v>9.8157400000000017</v>
      </c>
      <c r="M1101" s="49">
        <v>0</v>
      </c>
      <c r="N1101" s="49">
        <v>2.1412299881066668</v>
      </c>
      <c r="O1101" s="49">
        <v>1.7371279999999998</v>
      </c>
      <c r="P1101" s="50">
        <v>0</v>
      </c>
      <c r="Q1101" s="50">
        <v>0</v>
      </c>
      <c r="R1101" s="50">
        <v>0</v>
      </c>
      <c r="S1101" s="51">
        <v>0</v>
      </c>
      <c r="T1101" s="50">
        <v>0</v>
      </c>
      <c r="U1101" s="51">
        <v>16.348733333333335</v>
      </c>
      <c r="V1101" s="51">
        <v>0</v>
      </c>
      <c r="W1101" s="50">
        <v>0</v>
      </c>
      <c r="X1101" s="49">
        <v>9.8157400000000017</v>
      </c>
      <c r="Y1101" s="51">
        <v>25.143294222222224</v>
      </c>
      <c r="Z1101" s="52">
        <v>0</v>
      </c>
      <c r="AA1101" s="52">
        <v>0</v>
      </c>
      <c r="AB1101" s="52">
        <v>0</v>
      </c>
      <c r="AC1101" s="54">
        <v>3</v>
      </c>
      <c r="AD1101" s="54">
        <v>270.55296049382719</v>
      </c>
      <c r="AE1101" s="50">
        <v>270.55296049382719</v>
      </c>
      <c r="AF1101" s="50">
        <v>84</v>
      </c>
      <c r="AG1101" s="55">
        <v>84</v>
      </c>
      <c r="AH1101" s="50">
        <v>8.8759905600000018</v>
      </c>
      <c r="AI1101" s="52">
        <v>5.4636506518518519</v>
      </c>
      <c r="AJ1101" s="49">
        <v>0</v>
      </c>
      <c r="AK1101" s="50">
        <v>26.686203703703704</v>
      </c>
      <c r="AL1101" s="50">
        <v>20.611111111111114</v>
      </c>
      <c r="AM1101" s="50">
        <v>0</v>
      </c>
      <c r="AN1101" s="50">
        <v>43.348699999999994</v>
      </c>
      <c r="AO1101" s="50">
        <v>23.02325581395349</v>
      </c>
      <c r="AP1101" s="50">
        <v>29.026333333333337</v>
      </c>
      <c r="AQ1101" s="51">
        <v>27.683666666666667</v>
      </c>
      <c r="AR1101" s="49">
        <v>14.766966</v>
      </c>
      <c r="AS1101" s="50">
        <v>2.7871621621621623</v>
      </c>
      <c r="AT1101" s="50">
        <v>1.85076</v>
      </c>
      <c r="AU1101" s="50">
        <v>4.5066476190476186</v>
      </c>
      <c r="AV1101" s="50">
        <v>129.28644282539685</v>
      </c>
      <c r="AW1101" s="50">
        <v>0</v>
      </c>
      <c r="AX1101" s="50">
        <v>7.3493333333333339</v>
      </c>
      <c r="AY1101" s="50">
        <v>46.567216666666674</v>
      </c>
      <c r="AZ1101" s="51">
        <v>0</v>
      </c>
      <c r="BA1101" s="49">
        <v>0</v>
      </c>
      <c r="BB1101" s="49">
        <v>0</v>
      </c>
      <c r="BC1101" s="50">
        <v>0</v>
      </c>
      <c r="BD1101" s="50">
        <v>0</v>
      </c>
      <c r="BE1101" s="51">
        <v>0</v>
      </c>
      <c r="BF1101" s="38"/>
      <c r="BG1101" s="38"/>
      <c r="BK1101" s="38"/>
      <c r="BL1101" s="38"/>
      <c r="BM1101" s="38"/>
      <c r="BN1101" s="38"/>
      <c r="BO1101" s="38"/>
      <c r="BP1101" s="38"/>
      <c r="BQ1101" s="38"/>
      <c r="BR1101" s="38"/>
      <c r="BS1101" s="38"/>
      <c r="BT1101" s="38"/>
      <c r="BU1101" s="38"/>
      <c r="BY1101" s="38"/>
      <c r="BZ1101" s="38"/>
      <c r="CJ1101" s="38"/>
    </row>
    <row r="1102" spans="2:88" x14ac:dyDescent="0.25">
      <c r="B1102" s="8">
        <v>1100</v>
      </c>
      <c r="C1102" s="9" t="s">
        <v>12724</v>
      </c>
      <c r="D1102" s="9" t="s">
        <v>12768</v>
      </c>
      <c r="E1102" s="49">
        <v>20.373231799999999</v>
      </c>
      <c r="F1102" s="50">
        <v>9.9030288000000013</v>
      </c>
      <c r="G1102" s="50">
        <v>16.56908</v>
      </c>
      <c r="H1102" s="51">
        <v>0</v>
      </c>
      <c r="I1102" s="50">
        <v>0</v>
      </c>
      <c r="J1102" s="50">
        <v>0</v>
      </c>
      <c r="K1102" s="50">
        <v>16.6671008</v>
      </c>
      <c r="L1102" s="55">
        <v>9.8157400000000017</v>
      </c>
      <c r="M1102" s="49">
        <v>0</v>
      </c>
      <c r="N1102" s="49">
        <v>2.1412299881066668</v>
      </c>
      <c r="O1102" s="49">
        <v>1.7371279999999998</v>
      </c>
      <c r="P1102" s="50">
        <v>0</v>
      </c>
      <c r="Q1102" s="50">
        <v>0</v>
      </c>
      <c r="R1102" s="50">
        <v>0</v>
      </c>
      <c r="S1102" s="51">
        <v>0</v>
      </c>
      <c r="T1102" s="50">
        <v>0</v>
      </c>
      <c r="U1102" s="51">
        <v>16.348733333333335</v>
      </c>
      <c r="V1102" s="51">
        <v>0</v>
      </c>
      <c r="W1102" s="50">
        <v>0</v>
      </c>
      <c r="X1102" s="49">
        <v>9.8157400000000017</v>
      </c>
      <c r="Y1102" s="51">
        <v>25.143294222222224</v>
      </c>
      <c r="Z1102" s="52">
        <v>0</v>
      </c>
      <c r="AA1102" s="52">
        <v>0</v>
      </c>
      <c r="AB1102" s="52">
        <v>0</v>
      </c>
      <c r="AC1102" s="54">
        <v>3</v>
      </c>
      <c r="AD1102" s="54">
        <v>324.66355259259262</v>
      </c>
      <c r="AE1102" s="50">
        <v>324.66355259259262</v>
      </c>
      <c r="AF1102" s="50">
        <v>100.80000000000001</v>
      </c>
      <c r="AG1102" s="55">
        <v>100.80000000000001</v>
      </c>
      <c r="AH1102" s="50">
        <v>8.8759905600000018</v>
      </c>
      <c r="AI1102" s="52">
        <v>5.4636506518518519</v>
      </c>
      <c r="AJ1102" s="49">
        <v>0</v>
      </c>
      <c r="AK1102" s="50">
        <v>32.023444444444451</v>
      </c>
      <c r="AL1102" s="50">
        <v>24.733333333333334</v>
      </c>
      <c r="AM1102" s="50">
        <v>0</v>
      </c>
      <c r="AN1102" s="50">
        <v>52.018439999999998</v>
      </c>
      <c r="AO1102" s="50">
        <v>27.627906976744185</v>
      </c>
      <c r="AP1102" s="50">
        <v>34.831600000000002</v>
      </c>
      <c r="AQ1102" s="51">
        <v>33.220399999999998</v>
      </c>
      <c r="AR1102" s="49">
        <v>14.766966</v>
      </c>
      <c r="AS1102" s="50">
        <v>2.7871621621621623</v>
      </c>
      <c r="AT1102" s="50">
        <v>1.85076</v>
      </c>
      <c r="AU1102" s="50">
        <v>5.6333095238095234</v>
      </c>
      <c r="AV1102" s="50">
        <v>152.22298369841272</v>
      </c>
      <c r="AW1102" s="50">
        <v>0</v>
      </c>
      <c r="AX1102" s="50">
        <v>7.3493333333333339</v>
      </c>
      <c r="AY1102" s="50">
        <v>46.567216666666674</v>
      </c>
      <c r="AZ1102" s="51">
        <v>0</v>
      </c>
      <c r="BA1102" s="49">
        <v>0</v>
      </c>
      <c r="BB1102" s="49">
        <v>0</v>
      </c>
      <c r="BC1102" s="50">
        <v>0</v>
      </c>
      <c r="BD1102" s="50">
        <v>0</v>
      </c>
      <c r="BE1102" s="51">
        <v>0</v>
      </c>
      <c r="BF1102" s="38"/>
      <c r="BG1102" s="38"/>
      <c r="BK1102" s="38"/>
      <c r="BL1102" s="38"/>
      <c r="BM1102" s="38"/>
      <c r="BN1102" s="38"/>
      <c r="BO1102" s="38"/>
      <c r="BP1102" s="38"/>
      <c r="BQ1102" s="38"/>
      <c r="BR1102" s="38"/>
      <c r="BS1102" s="38"/>
      <c r="BT1102" s="38"/>
      <c r="BU1102" s="38"/>
      <c r="BY1102" s="38"/>
      <c r="BZ1102" s="38"/>
      <c r="CJ1102" s="38"/>
    </row>
    <row r="1103" spans="2:88" x14ac:dyDescent="0.25">
      <c r="B1103" s="8">
        <v>1101</v>
      </c>
      <c r="C1103" s="9" t="s">
        <v>12724</v>
      </c>
      <c r="D1103" s="9" t="s">
        <v>12769</v>
      </c>
      <c r="E1103" s="49">
        <v>15.279923850000001</v>
      </c>
      <c r="F1103" s="50">
        <v>7.427271600000001</v>
      </c>
      <c r="G1103" s="50">
        <v>12.42681</v>
      </c>
      <c r="H1103" s="51">
        <v>0</v>
      </c>
      <c r="I1103" s="50">
        <v>0</v>
      </c>
      <c r="J1103" s="50">
        <v>0</v>
      </c>
      <c r="K1103" s="50">
        <v>12.5003256</v>
      </c>
      <c r="L1103" s="55">
        <v>14.723610000000003</v>
      </c>
      <c r="M1103" s="49">
        <v>0</v>
      </c>
      <c r="N1103" s="49">
        <v>2.7070817396444444</v>
      </c>
      <c r="O1103" s="49">
        <v>2.6056919999999995</v>
      </c>
      <c r="P1103" s="50">
        <v>0</v>
      </c>
      <c r="Q1103" s="50">
        <v>0</v>
      </c>
      <c r="R1103" s="50">
        <v>0</v>
      </c>
      <c r="S1103" s="51">
        <v>0</v>
      </c>
      <c r="T1103" s="50">
        <v>0</v>
      </c>
      <c r="U1103" s="51">
        <v>17.482226666666673</v>
      </c>
      <c r="V1103" s="51">
        <v>0</v>
      </c>
      <c r="W1103" s="50">
        <v>0</v>
      </c>
      <c r="X1103" s="49">
        <v>14.723610000000003</v>
      </c>
      <c r="Y1103" s="51">
        <v>37.714941333333336</v>
      </c>
      <c r="Z1103" s="52">
        <v>0</v>
      </c>
      <c r="AA1103" s="52">
        <v>0</v>
      </c>
      <c r="AB1103" s="52">
        <v>0</v>
      </c>
      <c r="AC1103" s="54">
        <v>3</v>
      </c>
      <c r="AD1103" s="54">
        <v>243.49766444444447</v>
      </c>
      <c r="AE1103" s="50">
        <v>243.49766444444447</v>
      </c>
      <c r="AF1103" s="50">
        <v>75.600000000000009</v>
      </c>
      <c r="AG1103" s="55">
        <v>75.600000000000009</v>
      </c>
      <c r="AH1103" s="50">
        <v>13.313985840000004</v>
      </c>
      <c r="AI1103" s="52">
        <v>8.180473837037038</v>
      </c>
      <c r="AJ1103" s="49">
        <v>0</v>
      </c>
      <c r="AK1103" s="50">
        <v>24.017583333333338</v>
      </c>
      <c r="AL1103" s="50">
        <v>18.55</v>
      </c>
      <c r="AM1103" s="50">
        <v>0</v>
      </c>
      <c r="AN1103" s="50">
        <v>39.013829999999999</v>
      </c>
      <c r="AO1103" s="50">
        <v>20.720930232558139</v>
      </c>
      <c r="AP1103" s="50">
        <v>26.123699999999999</v>
      </c>
      <c r="AQ1103" s="51">
        <v>24.915299999999998</v>
      </c>
      <c r="AR1103" s="49">
        <v>22.150449000000002</v>
      </c>
      <c r="AS1103" s="50">
        <v>2.7871621621621623</v>
      </c>
      <c r="AT1103" s="50">
        <v>2.7761399999999998</v>
      </c>
      <c r="AU1103" s="50">
        <v>5.069978571428571</v>
      </c>
      <c r="AV1103" s="50">
        <v>159.52485292857148</v>
      </c>
      <c r="AW1103" s="50">
        <v>0</v>
      </c>
      <c r="AX1103" s="50">
        <v>11.024000000000001</v>
      </c>
      <c r="AY1103" s="50">
        <v>72.137633333333326</v>
      </c>
      <c r="AZ1103" s="51">
        <v>0</v>
      </c>
      <c r="BA1103" s="49">
        <v>0</v>
      </c>
      <c r="BB1103" s="49">
        <v>0</v>
      </c>
      <c r="BC1103" s="50">
        <v>0</v>
      </c>
      <c r="BD1103" s="50">
        <v>0</v>
      </c>
      <c r="BE1103" s="51">
        <v>0</v>
      </c>
      <c r="BF1103" s="38"/>
      <c r="BG1103" s="38"/>
      <c r="BK1103" s="38"/>
      <c r="BL1103" s="38"/>
      <c r="BM1103" s="38"/>
      <c r="BN1103" s="38"/>
      <c r="BO1103" s="38"/>
      <c r="BP1103" s="38"/>
      <c r="BQ1103" s="38"/>
      <c r="BR1103" s="38"/>
      <c r="BS1103" s="38"/>
      <c r="BT1103" s="38"/>
      <c r="BU1103" s="38"/>
      <c r="BY1103" s="38"/>
      <c r="BZ1103" s="38"/>
      <c r="CJ1103" s="38"/>
    </row>
    <row r="1104" spans="2:88" x14ac:dyDescent="0.25">
      <c r="B1104" s="8">
        <v>1102</v>
      </c>
      <c r="C1104" s="9" t="s">
        <v>12724</v>
      </c>
      <c r="D1104" s="9" t="s">
        <v>12770</v>
      </c>
      <c r="E1104" s="49">
        <v>20.373231799999999</v>
      </c>
      <c r="F1104" s="50">
        <v>9.9030288000000013</v>
      </c>
      <c r="G1104" s="50">
        <v>16.56908</v>
      </c>
      <c r="H1104" s="51">
        <v>0</v>
      </c>
      <c r="I1104" s="50">
        <v>0</v>
      </c>
      <c r="J1104" s="50">
        <v>0</v>
      </c>
      <c r="K1104" s="50">
        <v>16.6671008</v>
      </c>
      <c r="L1104" s="55">
        <v>14.723610000000003</v>
      </c>
      <c r="M1104" s="49">
        <v>0</v>
      </c>
      <c r="N1104" s="49">
        <v>2.7070817396444444</v>
      </c>
      <c r="O1104" s="49">
        <v>2.6056919999999995</v>
      </c>
      <c r="P1104" s="50">
        <v>0</v>
      </c>
      <c r="Q1104" s="50">
        <v>0</v>
      </c>
      <c r="R1104" s="50">
        <v>0</v>
      </c>
      <c r="S1104" s="51">
        <v>0</v>
      </c>
      <c r="T1104" s="50">
        <v>0</v>
      </c>
      <c r="U1104" s="51">
        <v>17.482226666666673</v>
      </c>
      <c r="V1104" s="51">
        <v>0</v>
      </c>
      <c r="W1104" s="50">
        <v>0</v>
      </c>
      <c r="X1104" s="49">
        <v>14.723610000000003</v>
      </c>
      <c r="Y1104" s="51">
        <v>37.714941333333336</v>
      </c>
      <c r="Z1104" s="52">
        <v>0</v>
      </c>
      <c r="AA1104" s="52">
        <v>0</v>
      </c>
      <c r="AB1104" s="52">
        <v>0</v>
      </c>
      <c r="AC1104" s="54">
        <v>3</v>
      </c>
      <c r="AD1104" s="54">
        <v>324.66355259259262</v>
      </c>
      <c r="AE1104" s="50">
        <v>324.66355259259262</v>
      </c>
      <c r="AF1104" s="50">
        <v>100.80000000000001</v>
      </c>
      <c r="AG1104" s="55">
        <v>100.80000000000001</v>
      </c>
      <c r="AH1104" s="50">
        <v>13.313985840000004</v>
      </c>
      <c r="AI1104" s="52">
        <v>8.180473837037038</v>
      </c>
      <c r="AJ1104" s="49">
        <v>0</v>
      </c>
      <c r="AK1104" s="50">
        <v>32.023444444444451</v>
      </c>
      <c r="AL1104" s="50">
        <v>24.733333333333334</v>
      </c>
      <c r="AM1104" s="50">
        <v>0</v>
      </c>
      <c r="AN1104" s="50">
        <v>52.018439999999998</v>
      </c>
      <c r="AO1104" s="50">
        <v>27.627906976744185</v>
      </c>
      <c r="AP1104" s="50">
        <v>34.831600000000002</v>
      </c>
      <c r="AQ1104" s="51">
        <v>33.220399999999998</v>
      </c>
      <c r="AR1104" s="49">
        <v>22.150449000000002</v>
      </c>
      <c r="AS1104" s="50">
        <v>2.7871621621621623</v>
      </c>
      <c r="AT1104" s="50">
        <v>2.7761399999999998</v>
      </c>
      <c r="AU1104" s="50">
        <v>6.7599714285714274</v>
      </c>
      <c r="AV1104" s="50">
        <v>193.92966423809526</v>
      </c>
      <c r="AW1104" s="50">
        <v>0</v>
      </c>
      <c r="AX1104" s="50">
        <v>11.024000000000001</v>
      </c>
      <c r="AY1104" s="50">
        <v>72.137633333333326</v>
      </c>
      <c r="AZ1104" s="51">
        <v>0</v>
      </c>
      <c r="BA1104" s="49">
        <v>0</v>
      </c>
      <c r="BB1104" s="49">
        <v>0</v>
      </c>
      <c r="BC1104" s="50">
        <v>0</v>
      </c>
      <c r="BD1104" s="50">
        <v>0</v>
      </c>
      <c r="BE1104" s="51">
        <v>0</v>
      </c>
      <c r="BF1104" s="38"/>
      <c r="BG1104" s="38"/>
      <c r="BK1104" s="38"/>
      <c r="BL1104" s="38"/>
      <c r="BM1104" s="38"/>
      <c r="BN1104" s="38"/>
      <c r="BO1104" s="38"/>
      <c r="BP1104" s="38"/>
      <c r="BQ1104" s="38"/>
      <c r="BR1104" s="38"/>
      <c r="BS1104" s="38"/>
      <c r="BT1104" s="38"/>
      <c r="BU1104" s="38"/>
      <c r="BY1104" s="38"/>
      <c r="BZ1104" s="38"/>
      <c r="CJ1104" s="38"/>
    </row>
    <row r="1105" spans="2:88" x14ac:dyDescent="0.25">
      <c r="B1105" s="8">
        <v>1103</v>
      </c>
      <c r="C1105" s="9" t="s">
        <v>12724</v>
      </c>
      <c r="D1105" s="9" t="s">
        <v>12771</v>
      </c>
      <c r="E1105" s="49">
        <v>25.466539750000003</v>
      </c>
      <c r="F1105" s="50">
        <v>12.378786000000002</v>
      </c>
      <c r="G1105" s="50">
        <v>20.711349999999999</v>
      </c>
      <c r="H1105" s="51">
        <v>0</v>
      </c>
      <c r="I1105" s="50">
        <v>0</v>
      </c>
      <c r="J1105" s="50">
        <v>0</v>
      </c>
      <c r="K1105" s="50">
        <v>20.833876000000004</v>
      </c>
      <c r="L1105" s="55">
        <v>14.723610000000003</v>
      </c>
      <c r="M1105" s="49">
        <v>0</v>
      </c>
      <c r="N1105" s="49">
        <v>2.7070817396444444</v>
      </c>
      <c r="O1105" s="49">
        <v>2.6056919999999995</v>
      </c>
      <c r="P1105" s="50">
        <v>0</v>
      </c>
      <c r="Q1105" s="50">
        <v>0</v>
      </c>
      <c r="R1105" s="50">
        <v>0</v>
      </c>
      <c r="S1105" s="51">
        <v>0</v>
      </c>
      <c r="T1105" s="50">
        <v>0</v>
      </c>
      <c r="U1105" s="51">
        <v>17.482226666666673</v>
      </c>
      <c r="V1105" s="51">
        <v>0</v>
      </c>
      <c r="W1105" s="50">
        <v>0</v>
      </c>
      <c r="X1105" s="49">
        <v>14.723610000000003</v>
      </c>
      <c r="Y1105" s="51">
        <v>37.714941333333336</v>
      </c>
      <c r="Z1105" s="52">
        <v>0</v>
      </c>
      <c r="AA1105" s="52">
        <v>0</v>
      </c>
      <c r="AB1105" s="52">
        <v>0</v>
      </c>
      <c r="AC1105" s="54">
        <v>3</v>
      </c>
      <c r="AD1105" s="54">
        <v>405.82944074074078</v>
      </c>
      <c r="AE1105" s="50">
        <v>405.82944074074078</v>
      </c>
      <c r="AF1105" s="50">
        <v>126.00000000000001</v>
      </c>
      <c r="AG1105" s="55">
        <v>126.00000000000001</v>
      </c>
      <c r="AH1105" s="50">
        <v>13.313985840000004</v>
      </c>
      <c r="AI1105" s="52">
        <v>8.180473837037038</v>
      </c>
      <c r="AJ1105" s="49">
        <v>0</v>
      </c>
      <c r="AK1105" s="50">
        <v>40.029305555555567</v>
      </c>
      <c r="AL1105" s="50">
        <v>30.916666666666668</v>
      </c>
      <c r="AM1105" s="50">
        <v>0</v>
      </c>
      <c r="AN1105" s="50">
        <v>65.023049999999998</v>
      </c>
      <c r="AO1105" s="50">
        <v>34.534883720930232</v>
      </c>
      <c r="AP1105" s="50">
        <v>43.539500000000004</v>
      </c>
      <c r="AQ1105" s="51">
        <v>41.525499999999994</v>
      </c>
      <c r="AR1105" s="49">
        <v>22.150449000000002</v>
      </c>
      <c r="AS1105" s="50">
        <v>2.7871621621621623</v>
      </c>
      <c r="AT1105" s="50">
        <v>2.7761399999999998</v>
      </c>
      <c r="AU1105" s="50">
        <v>6.7599714285714274</v>
      </c>
      <c r="AV1105" s="50">
        <v>193.92966423809526</v>
      </c>
      <c r="AW1105" s="50">
        <v>0</v>
      </c>
      <c r="AX1105" s="50">
        <v>11.024000000000001</v>
      </c>
      <c r="AY1105" s="50">
        <v>72.137633333333326</v>
      </c>
      <c r="AZ1105" s="51">
        <v>0</v>
      </c>
      <c r="BA1105" s="49">
        <v>0</v>
      </c>
      <c r="BB1105" s="49">
        <v>0</v>
      </c>
      <c r="BC1105" s="50">
        <v>0</v>
      </c>
      <c r="BD1105" s="50">
        <v>0</v>
      </c>
      <c r="BE1105" s="51">
        <v>0</v>
      </c>
      <c r="BF1105" s="38"/>
      <c r="BG1105" s="38"/>
      <c r="BK1105" s="38"/>
      <c r="BL1105" s="38"/>
      <c r="BM1105" s="38"/>
      <c r="BN1105" s="38"/>
      <c r="BO1105" s="38"/>
      <c r="BP1105" s="38"/>
      <c r="BQ1105" s="38"/>
      <c r="BR1105" s="38"/>
      <c r="BS1105" s="38"/>
      <c r="BT1105" s="38"/>
      <c r="BU1105" s="38"/>
      <c r="BY1105" s="38"/>
      <c r="BZ1105" s="38"/>
      <c r="CJ1105" s="38"/>
    </row>
    <row r="1106" spans="2:88" x14ac:dyDescent="0.25">
      <c r="B1106" s="8">
        <v>1104</v>
      </c>
      <c r="C1106" s="9" t="s">
        <v>12724</v>
      </c>
      <c r="D1106" s="9" t="s">
        <v>12772</v>
      </c>
      <c r="E1106" s="49">
        <v>30.559847700000002</v>
      </c>
      <c r="F1106" s="50">
        <v>14.854543200000002</v>
      </c>
      <c r="G1106" s="50">
        <v>24.853619999999999</v>
      </c>
      <c r="H1106" s="51">
        <v>0</v>
      </c>
      <c r="I1106" s="50">
        <v>0</v>
      </c>
      <c r="J1106" s="50">
        <v>0</v>
      </c>
      <c r="K1106" s="50">
        <v>25.0006512</v>
      </c>
      <c r="L1106" s="55">
        <v>14.723610000000003</v>
      </c>
      <c r="M1106" s="49">
        <v>0</v>
      </c>
      <c r="N1106" s="49">
        <v>2.7070817396444444</v>
      </c>
      <c r="O1106" s="49">
        <v>2.6056919999999995</v>
      </c>
      <c r="P1106" s="50">
        <v>0</v>
      </c>
      <c r="Q1106" s="50">
        <v>0</v>
      </c>
      <c r="R1106" s="50">
        <v>0</v>
      </c>
      <c r="S1106" s="51">
        <v>0</v>
      </c>
      <c r="T1106" s="50">
        <v>0</v>
      </c>
      <c r="U1106" s="51">
        <v>17.482226666666673</v>
      </c>
      <c r="V1106" s="51">
        <v>0</v>
      </c>
      <c r="W1106" s="50">
        <v>0</v>
      </c>
      <c r="X1106" s="49">
        <v>14.723610000000003</v>
      </c>
      <c r="Y1106" s="51">
        <v>37.714941333333336</v>
      </c>
      <c r="Z1106" s="52">
        <v>0</v>
      </c>
      <c r="AA1106" s="52">
        <v>0</v>
      </c>
      <c r="AB1106" s="52">
        <v>0</v>
      </c>
      <c r="AC1106" s="54">
        <v>3</v>
      </c>
      <c r="AD1106" s="54">
        <v>486.99532888888893</v>
      </c>
      <c r="AE1106" s="50">
        <v>486.99532888888893</v>
      </c>
      <c r="AF1106" s="50">
        <v>151.20000000000002</v>
      </c>
      <c r="AG1106" s="55">
        <v>151.20000000000002</v>
      </c>
      <c r="AH1106" s="50">
        <v>13.313985840000004</v>
      </c>
      <c r="AI1106" s="52">
        <v>8.180473837037038</v>
      </c>
      <c r="AJ1106" s="49">
        <v>0</v>
      </c>
      <c r="AK1106" s="50">
        <v>48.035166666666676</v>
      </c>
      <c r="AL1106" s="50">
        <v>37.1</v>
      </c>
      <c r="AM1106" s="50">
        <v>0</v>
      </c>
      <c r="AN1106" s="50">
        <v>78.027659999999997</v>
      </c>
      <c r="AO1106" s="50">
        <v>41.441860465116278</v>
      </c>
      <c r="AP1106" s="50">
        <v>52.247399999999999</v>
      </c>
      <c r="AQ1106" s="51">
        <v>49.830599999999997</v>
      </c>
      <c r="AR1106" s="49">
        <v>22.150449000000002</v>
      </c>
      <c r="AS1106" s="50">
        <v>2.7871621621621623</v>
      </c>
      <c r="AT1106" s="50">
        <v>2.7761399999999998</v>
      </c>
      <c r="AU1106" s="50">
        <v>8.4499642857142856</v>
      </c>
      <c r="AV1106" s="50">
        <v>228.33447554761909</v>
      </c>
      <c r="AW1106" s="50">
        <v>0</v>
      </c>
      <c r="AX1106" s="50">
        <v>11.024000000000001</v>
      </c>
      <c r="AY1106" s="50">
        <v>72.137633333333326</v>
      </c>
      <c r="AZ1106" s="51">
        <v>0</v>
      </c>
      <c r="BA1106" s="49">
        <v>0</v>
      </c>
      <c r="BB1106" s="49">
        <v>0</v>
      </c>
      <c r="BC1106" s="50">
        <v>0</v>
      </c>
      <c r="BD1106" s="50">
        <v>0</v>
      </c>
      <c r="BE1106" s="51">
        <v>0</v>
      </c>
      <c r="BF1106" s="38"/>
      <c r="BG1106" s="38"/>
      <c r="BK1106" s="38"/>
      <c r="BL1106" s="38"/>
      <c r="BM1106" s="38"/>
      <c r="BN1106" s="38"/>
      <c r="BO1106" s="38"/>
      <c r="BP1106" s="38"/>
      <c r="BQ1106" s="38"/>
      <c r="BR1106" s="38"/>
      <c r="BS1106" s="38"/>
      <c r="BT1106" s="38"/>
      <c r="BU1106" s="38"/>
      <c r="BY1106" s="38"/>
      <c r="BZ1106" s="38"/>
      <c r="CJ1106" s="38"/>
    </row>
    <row r="1107" spans="2:88" x14ac:dyDescent="0.25">
      <c r="B1107" s="8">
        <v>1105</v>
      </c>
      <c r="C1107" s="9" t="s">
        <v>12724</v>
      </c>
      <c r="D1107" s="9" t="s">
        <v>12773</v>
      </c>
      <c r="E1107" s="49">
        <v>5.0933079499999998</v>
      </c>
      <c r="F1107" s="50">
        <v>2.4757572000000003</v>
      </c>
      <c r="G1107" s="50">
        <v>4.1422699999999999</v>
      </c>
      <c r="H1107" s="51">
        <v>0</v>
      </c>
      <c r="I1107" s="50">
        <v>0</v>
      </c>
      <c r="J1107" s="50">
        <v>0</v>
      </c>
      <c r="K1107" s="50">
        <v>4.1667752</v>
      </c>
      <c r="L1107" s="55">
        <v>4.9078700000000008</v>
      </c>
      <c r="M1107" s="49">
        <v>0</v>
      </c>
      <c r="N1107" s="49">
        <v>1.6793607249066667</v>
      </c>
      <c r="O1107" s="49">
        <v>0.86856399999999989</v>
      </c>
      <c r="P1107" s="50">
        <v>0</v>
      </c>
      <c r="Q1107" s="50">
        <v>0</v>
      </c>
      <c r="R1107" s="50">
        <v>0</v>
      </c>
      <c r="S1107" s="51">
        <v>0</v>
      </c>
      <c r="T1107" s="50">
        <v>0</v>
      </c>
      <c r="U1107" s="51">
        <v>6.4889666666666672</v>
      </c>
      <c r="V1107" s="51">
        <v>0</v>
      </c>
      <c r="W1107" s="50">
        <v>0</v>
      </c>
      <c r="X1107" s="49">
        <v>4.9078700000000008</v>
      </c>
      <c r="Y1107" s="51">
        <v>12.571647111111112</v>
      </c>
      <c r="Z1107" s="52">
        <v>0</v>
      </c>
      <c r="AA1107" s="52">
        <v>0</v>
      </c>
      <c r="AB1107" s="52">
        <v>0</v>
      </c>
      <c r="AC1107" s="54">
        <v>3</v>
      </c>
      <c r="AD1107" s="54">
        <v>30.826488148148151</v>
      </c>
      <c r="AE1107" s="50">
        <v>30.826488148148151</v>
      </c>
      <c r="AF1107" s="50">
        <v>28.200000000000003</v>
      </c>
      <c r="AG1107" s="55">
        <v>28.200000000000003</v>
      </c>
      <c r="AH1107" s="50">
        <v>4.4379952800000009</v>
      </c>
      <c r="AI1107" s="52">
        <v>2.7468274666666663</v>
      </c>
      <c r="AJ1107" s="49">
        <v>0</v>
      </c>
      <c r="AK1107" s="50">
        <v>7.7147388888888901</v>
      </c>
      <c r="AL1107" s="50">
        <v>6.695666666666666</v>
      </c>
      <c r="AM1107" s="50">
        <v>12.705000000000002</v>
      </c>
      <c r="AN1107" s="50">
        <v>0</v>
      </c>
      <c r="AO1107" s="50">
        <v>0</v>
      </c>
      <c r="AP1107" s="50">
        <v>0</v>
      </c>
      <c r="AQ1107" s="51">
        <v>0</v>
      </c>
      <c r="AR1107" s="49">
        <v>7.383483</v>
      </c>
      <c r="AS1107" s="50">
        <v>2.7871621621621623</v>
      </c>
      <c r="AT1107" s="50">
        <v>0.92537999999999998</v>
      </c>
      <c r="AU1107" s="50">
        <v>1.6899928571428569</v>
      </c>
      <c r="AV1107" s="50">
        <v>51.629262261904756</v>
      </c>
      <c r="AW1107" s="50">
        <v>0</v>
      </c>
      <c r="AX1107" s="50">
        <v>3.674666666666667</v>
      </c>
      <c r="AY1107" s="50">
        <v>18.113280000000007</v>
      </c>
      <c r="AZ1107" s="51">
        <v>0</v>
      </c>
      <c r="BA1107" s="49">
        <v>0</v>
      </c>
      <c r="BB1107" s="49">
        <v>0</v>
      </c>
      <c r="BC1107" s="50">
        <v>0</v>
      </c>
      <c r="BD1107" s="50">
        <v>0</v>
      </c>
      <c r="BE1107" s="51">
        <v>0</v>
      </c>
      <c r="BF1107" s="38"/>
      <c r="BG1107" s="38"/>
      <c r="BK1107" s="38"/>
      <c r="BL1107" s="38"/>
      <c r="BM1107" s="38"/>
      <c r="BN1107" s="38"/>
      <c r="BO1107" s="38"/>
      <c r="BP1107" s="38"/>
      <c r="BQ1107" s="38"/>
      <c r="BR1107" s="38"/>
      <c r="BS1107" s="38"/>
      <c r="BT1107" s="38"/>
      <c r="BU1107" s="38"/>
      <c r="BY1107" s="38"/>
      <c r="BZ1107" s="38"/>
      <c r="CJ1107" s="38"/>
    </row>
    <row r="1108" spans="2:88" x14ac:dyDescent="0.25">
      <c r="B1108" s="8">
        <v>1106</v>
      </c>
      <c r="C1108" s="9" t="s">
        <v>12724</v>
      </c>
      <c r="D1108" s="9" t="s">
        <v>12774</v>
      </c>
      <c r="E1108" s="49">
        <v>6.791077266666667</v>
      </c>
      <c r="F1108" s="50">
        <v>3.3010096000000004</v>
      </c>
      <c r="G1108" s="50">
        <v>5.5230266666666665</v>
      </c>
      <c r="H1108" s="51">
        <v>0</v>
      </c>
      <c r="I1108" s="50">
        <v>0</v>
      </c>
      <c r="J1108" s="50">
        <v>0</v>
      </c>
      <c r="K1108" s="50">
        <v>5.5557002666666673</v>
      </c>
      <c r="L1108" s="55">
        <v>4.9078700000000008</v>
      </c>
      <c r="M1108" s="49">
        <v>0</v>
      </c>
      <c r="N1108" s="49">
        <v>1.6793607249066667</v>
      </c>
      <c r="O1108" s="49">
        <v>0.86856399999999989</v>
      </c>
      <c r="P1108" s="50">
        <v>0</v>
      </c>
      <c r="Q1108" s="50">
        <v>0</v>
      </c>
      <c r="R1108" s="50">
        <v>0</v>
      </c>
      <c r="S1108" s="51">
        <v>0</v>
      </c>
      <c r="T1108" s="50">
        <v>0</v>
      </c>
      <c r="U1108" s="51">
        <v>6.4889666666666672</v>
      </c>
      <c r="V1108" s="51">
        <v>0</v>
      </c>
      <c r="W1108" s="50">
        <v>0</v>
      </c>
      <c r="X1108" s="49">
        <v>4.9078700000000008</v>
      </c>
      <c r="Y1108" s="51">
        <v>12.571647111111112</v>
      </c>
      <c r="Z1108" s="52">
        <v>0</v>
      </c>
      <c r="AA1108" s="52">
        <v>0</v>
      </c>
      <c r="AB1108" s="52">
        <v>0</v>
      </c>
      <c r="AC1108" s="54">
        <v>3</v>
      </c>
      <c r="AD1108" s="54">
        <v>41.101984197530868</v>
      </c>
      <c r="AE1108" s="50">
        <v>41.101984197530868</v>
      </c>
      <c r="AF1108" s="50">
        <v>37.6</v>
      </c>
      <c r="AG1108" s="55">
        <v>37.6</v>
      </c>
      <c r="AH1108" s="50">
        <v>4.4379952800000009</v>
      </c>
      <c r="AI1108" s="52">
        <v>2.7468274666666663</v>
      </c>
      <c r="AJ1108" s="49">
        <v>0</v>
      </c>
      <c r="AK1108" s="50">
        <v>10.28631851851852</v>
      </c>
      <c r="AL1108" s="50">
        <v>8.9275555555555552</v>
      </c>
      <c r="AM1108" s="50">
        <v>16.940000000000001</v>
      </c>
      <c r="AN1108" s="50">
        <v>0</v>
      </c>
      <c r="AO1108" s="50">
        <v>0</v>
      </c>
      <c r="AP1108" s="50">
        <v>0</v>
      </c>
      <c r="AQ1108" s="51">
        <v>0</v>
      </c>
      <c r="AR1108" s="49">
        <v>7.383483</v>
      </c>
      <c r="AS1108" s="50">
        <v>2.7871621621621623</v>
      </c>
      <c r="AT1108" s="50">
        <v>0.92537999999999998</v>
      </c>
      <c r="AU1108" s="50">
        <v>2.2533238095238093</v>
      </c>
      <c r="AV1108" s="50">
        <v>63.145726904761901</v>
      </c>
      <c r="AW1108" s="50">
        <v>0</v>
      </c>
      <c r="AX1108" s="50">
        <v>3.674666666666667</v>
      </c>
      <c r="AY1108" s="50">
        <v>18.113280000000007</v>
      </c>
      <c r="AZ1108" s="51">
        <v>0</v>
      </c>
      <c r="BA1108" s="49">
        <v>0</v>
      </c>
      <c r="BB1108" s="49">
        <v>0</v>
      </c>
      <c r="BC1108" s="50">
        <v>0</v>
      </c>
      <c r="BD1108" s="50">
        <v>0</v>
      </c>
      <c r="BE1108" s="51">
        <v>0</v>
      </c>
      <c r="BF1108" s="38"/>
      <c r="BG1108" s="38"/>
      <c r="BK1108" s="38"/>
      <c r="BL1108" s="38"/>
      <c r="BM1108" s="38"/>
      <c r="BN1108" s="38"/>
      <c r="BO1108" s="38"/>
      <c r="BP1108" s="38"/>
      <c r="BQ1108" s="38"/>
      <c r="BR1108" s="38"/>
      <c r="BS1108" s="38"/>
      <c r="BT1108" s="38"/>
      <c r="BU1108" s="38"/>
      <c r="BY1108" s="38"/>
      <c r="BZ1108" s="38"/>
      <c r="CJ1108" s="38"/>
    </row>
    <row r="1109" spans="2:88" x14ac:dyDescent="0.25">
      <c r="B1109" s="8">
        <v>1107</v>
      </c>
      <c r="C1109" s="9" t="s">
        <v>12724</v>
      </c>
      <c r="D1109" s="9" t="s">
        <v>12775</v>
      </c>
      <c r="E1109" s="49">
        <v>8.4888465833333342</v>
      </c>
      <c r="F1109" s="50">
        <v>4.1262620000000005</v>
      </c>
      <c r="G1109" s="50">
        <v>6.9037833333333332</v>
      </c>
      <c r="H1109" s="51">
        <v>0</v>
      </c>
      <c r="I1109" s="50">
        <v>0</v>
      </c>
      <c r="J1109" s="50">
        <v>0</v>
      </c>
      <c r="K1109" s="50">
        <v>6.9446253333333345</v>
      </c>
      <c r="L1109" s="55">
        <v>4.9078700000000008</v>
      </c>
      <c r="M1109" s="49">
        <v>0</v>
      </c>
      <c r="N1109" s="49">
        <v>1.6793607249066667</v>
      </c>
      <c r="O1109" s="49">
        <v>0.86856399999999989</v>
      </c>
      <c r="P1109" s="50">
        <v>0</v>
      </c>
      <c r="Q1109" s="50">
        <v>0</v>
      </c>
      <c r="R1109" s="50">
        <v>0</v>
      </c>
      <c r="S1109" s="51">
        <v>0</v>
      </c>
      <c r="T1109" s="50">
        <v>0</v>
      </c>
      <c r="U1109" s="51">
        <v>6.4889666666666672</v>
      </c>
      <c r="V1109" s="51">
        <v>0</v>
      </c>
      <c r="W1109" s="50">
        <v>0</v>
      </c>
      <c r="X1109" s="49">
        <v>4.9078700000000008</v>
      </c>
      <c r="Y1109" s="51">
        <v>12.571647111111112</v>
      </c>
      <c r="Z1109" s="52">
        <v>0</v>
      </c>
      <c r="AA1109" s="52">
        <v>0</v>
      </c>
      <c r="AB1109" s="52">
        <v>0</v>
      </c>
      <c r="AC1109" s="54">
        <v>3</v>
      </c>
      <c r="AD1109" s="54">
        <v>51.377480246913585</v>
      </c>
      <c r="AE1109" s="50">
        <v>51.377480246913585</v>
      </c>
      <c r="AF1109" s="50">
        <v>47</v>
      </c>
      <c r="AG1109" s="55">
        <v>47</v>
      </c>
      <c r="AH1109" s="50">
        <v>4.4379952800000009</v>
      </c>
      <c r="AI1109" s="52">
        <v>2.7468274666666663</v>
      </c>
      <c r="AJ1109" s="49">
        <v>0</v>
      </c>
      <c r="AK1109" s="50">
        <v>12.85789814814815</v>
      </c>
      <c r="AL1109" s="50">
        <v>11.159444444444444</v>
      </c>
      <c r="AM1109" s="50">
        <v>21.175000000000001</v>
      </c>
      <c r="AN1109" s="50">
        <v>0</v>
      </c>
      <c r="AO1109" s="50">
        <v>0</v>
      </c>
      <c r="AP1109" s="50">
        <v>0</v>
      </c>
      <c r="AQ1109" s="51">
        <v>0</v>
      </c>
      <c r="AR1109" s="49">
        <v>7.383483</v>
      </c>
      <c r="AS1109" s="50">
        <v>2.7871621621621623</v>
      </c>
      <c r="AT1109" s="50">
        <v>0.92537999999999998</v>
      </c>
      <c r="AU1109" s="50">
        <v>2.2533238095238093</v>
      </c>
      <c r="AV1109" s="50">
        <v>63.145726904761901</v>
      </c>
      <c r="AW1109" s="50">
        <v>0</v>
      </c>
      <c r="AX1109" s="50">
        <v>3.674666666666667</v>
      </c>
      <c r="AY1109" s="50">
        <v>18.113280000000007</v>
      </c>
      <c r="AZ1109" s="51">
        <v>0</v>
      </c>
      <c r="BA1109" s="49">
        <v>0</v>
      </c>
      <c r="BB1109" s="49">
        <v>0</v>
      </c>
      <c r="BC1109" s="50">
        <v>0</v>
      </c>
      <c r="BD1109" s="50">
        <v>0</v>
      </c>
      <c r="BE1109" s="51">
        <v>0</v>
      </c>
      <c r="BF1109" s="38"/>
      <c r="BG1109" s="38"/>
      <c r="BK1109" s="38"/>
      <c r="BL1109" s="38"/>
      <c r="BM1109" s="38"/>
      <c r="BN1109" s="38"/>
      <c r="BO1109" s="38"/>
      <c r="BP1109" s="38"/>
      <c r="BQ1109" s="38"/>
      <c r="BR1109" s="38"/>
      <c r="BS1109" s="38"/>
      <c r="BT1109" s="38"/>
      <c r="BU1109" s="38"/>
      <c r="BY1109" s="38"/>
      <c r="BZ1109" s="38"/>
      <c r="CJ1109" s="38"/>
    </row>
    <row r="1110" spans="2:88" x14ac:dyDescent="0.25">
      <c r="B1110" s="8">
        <v>1108</v>
      </c>
      <c r="C1110" s="9" t="s">
        <v>12724</v>
      </c>
      <c r="D1110" s="9" t="s">
        <v>12776</v>
      </c>
      <c r="E1110" s="49">
        <v>10.1866159</v>
      </c>
      <c r="F1110" s="50">
        <v>4.9515144000000006</v>
      </c>
      <c r="G1110" s="50">
        <v>8.2845399999999998</v>
      </c>
      <c r="H1110" s="51">
        <v>0</v>
      </c>
      <c r="I1110" s="50">
        <v>0</v>
      </c>
      <c r="J1110" s="50">
        <v>0</v>
      </c>
      <c r="K1110" s="50">
        <v>8.3335504</v>
      </c>
      <c r="L1110" s="55">
        <v>4.9078700000000008</v>
      </c>
      <c r="M1110" s="49">
        <v>0</v>
      </c>
      <c r="N1110" s="49">
        <v>1.6793607249066667</v>
      </c>
      <c r="O1110" s="49">
        <v>0.86856399999999989</v>
      </c>
      <c r="P1110" s="50">
        <v>0</v>
      </c>
      <c r="Q1110" s="50">
        <v>0</v>
      </c>
      <c r="R1110" s="50">
        <v>0</v>
      </c>
      <c r="S1110" s="51">
        <v>0</v>
      </c>
      <c r="T1110" s="50">
        <v>0</v>
      </c>
      <c r="U1110" s="51">
        <v>6.4889666666666672</v>
      </c>
      <c r="V1110" s="51">
        <v>0</v>
      </c>
      <c r="W1110" s="50">
        <v>0</v>
      </c>
      <c r="X1110" s="49">
        <v>4.9078700000000008</v>
      </c>
      <c r="Y1110" s="51">
        <v>12.571647111111112</v>
      </c>
      <c r="Z1110" s="52">
        <v>0</v>
      </c>
      <c r="AA1110" s="52">
        <v>0</v>
      </c>
      <c r="AB1110" s="52">
        <v>0</v>
      </c>
      <c r="AC1110" s="54">
        <v>3</v>
      </c>
      <c r="AD1110" s="54">
        <v>61.652976296296302</v>
      </c>
      <c r="AE1110" s="50">
        <v>61.652976296296302</v>
      </c>
      <c r="AF1110" s="50">
        <v>56.400000000000006</v>
      </c>
      <c r="AG1110" s="55">
        <v>56.400000000000006</v>
      </c>
      <c r="AH1110" s="50">
        <v>4.4379952800000009</v>
      </c>
      <c r="AI1110" s="52">
        <v>2.7468274666666663</v>
      </c>
      <c r="AJ1110" s="49">
        <v>0</v>
      </c>
      <c r="AK1110" s="50">
        <v>15.42947777777778</v>
      </c>
      <c r="AL1110" s="50">
        <v>13.391333333333332</v>
      </c>
      <c r="AM1110" s="50">
        <v>25.410000000000004</v>
      </c>
      <c r="AN1110" s="50">
        <v>0</v>
      </c>
      <c r="AO1110" s="50">
        <v>0</v>
      </c>
      <c r="AP1110" s="50">
        <v>0</v>
      </c>
      <c r="AQ1110" s="51">
        <v>0</v>
      </c>
      <c r="AR1110" s="49">
        <v>7.383483</v>
      </c>
      <c r="AS1110" s="50">
        <v>2.7871621621621623</v>
      </c>
      <c r="AT1110" s="50">
        <v>0.92537999999999998</v>
      </c>
      <c r="AU1110" s="50">
        <v>2.8166547619047617</v>
      </c>
      <c r="AV1110" s="50">
        <v>74.662191547619045</v>
      </c>
      <c r="AW1110" s="50">
        <v>0</v>
      </c>
      <c r="AX1110" s="50">
        <v>3.674666666666667</v>
      </c>
      <c r="AY1110" s="50">
        <v>18.113280000000007</v>
      </c>
      <c r="AZ1110" s="51">
        <v>0</v>
      </c>
      <c r="BA1110" s="49">
        <v>0</v>
      </c>
      <c r="BB1110" s="49">
        <v>0</v>
      </c>
      <c r="BC1110" s="50">
        <v>0</v>
      </c>
      <c r="BD1110" s="50">
        <v>0</v>
      </c>
      <c r="BE1110" s="51">
        <v>0</v>
      </c>
      <c r="BF1110" s="38"/>
      <c r="BG1110" s="38"/>
      <c r="BK1110" s="38"/>
      <c r="BL1110" s="38"/>
      <c r="BM1110" s="38"/>
      <c r="BN1110" s="38"/>
      <c r="BO1110" s="38"/>
      <c r="BP1110" s="38"/>
      <c r="BQ1110" s="38"/>
      <c r="BR1110" s="38"/>
      <c r="BS1110" s="38"/>
      <c r="BT1110" s="38"/>
      <c r="BU1110" s="38"/>
      <c r="BY1110" s="38"/>
      <c r="BZ1110" s="38"/>
      <c r="CJ1110" s="38"/>
    </row>
    <row r="1111" spans="2:88" x14ac:dyDescent="0.25">
      <c r="B1111" s="8">
        <v>1109</v>
      </c>
      <c r="C1111" s="9" t="s">
        <v>12724</v>
      </c>
      <c r="D1111" s="9" t="s">
        <v>12777</v>
      </c>
      <c r="E1111" s="49">
        <v>10.1866159</v>
      </c>
      <c r="F1111" s="50">
        <v>4.9515144000000006</v>
      </c>
      <c r="G1111" s="50">
        <v>8.2845399999999998</v>
      </c>
      <c r="H1111" s="51">
        <v>0</v>
      </c>
      <c r="I1111" s="50">
        <v>0</v>
      </c>
      <c r="J1111" s="50">
        <v>0</v>
      </c>
      <c r="K1111" s="50">
        <v>8.3335504</v>
      </c>
      <c r="L1111" s="55">
        <v>9.8157400000000017</v>
      </c>
      <c r="M1111" s="49">
        <v>0</v>
      </c>
      <c r="N1111" s="49">
        <v>2.1412299881066668</v>
      </c>
      <c r="O1111" s="49">
        <v>1.7371279999999998</v>
      </c>
      <c r="P1111" s="50">
        <v>0</v>
      </c>
      <c r="Q1111" s="50">
        <v>0</v>
      </c>
      <c r="R1111" s="50">
        <v>0</v>
      </c>
      <c r="S1111" s="51">
        <v>0</v>
      </c>
      <c r="T1111" s="50">
        <v>0</v>
      </c>
      <c r="U1111" s="51">
        <v>16.348733333333335</v>
      </c>
      <c r="V1111" s="51">
        <v>0</v>
      </c>
      <c r="W1111" s="50">
        <v>0</v>
      </c>
      <c r="X1111" s="49">
        <v>9.8157400000000017</v>
      </c>
      <c r="Y1111" s="51">
        <v>25.143294222222224</v>
      </c>
      <c r="Z1111" s="52">
        <v>0</v>
      </c>
      <c r="AA1111" s="52">
        <v>0</v>
      </c>
      <c r="AB1111" s="52">
        <v>0</v>
      </c>
      <c r="AC1111" s="54">
        <v>3</v>
      </c>
      <c r="AD1111" s="54">
        <v>61.652976296296302</v>
      </c>
      <c r="AE1111" s="50">
        <v>61.652976296296302</v>
      </c>
      <c r="AF1111" s="50">
        <v>56.400000000000006</v>
      </c>
      <c r="AG1111" s="55">
        <v>56.400000000000006</v>
      </c>
      <c r="AH1111" s="50">
        <v>8.8759905600000018</v>
      </c>
      <c r="AI1111" s="52">
        <v>5.4636506518518519</v>
      </c>
      <c r="AJ1111" s="49">
        <v>0</v>
      </c>
      <c r="AK1111" s="50">
        <v>15.42947777777778</v>
      </c>
      <c r="AL1111" s="50">
        <v>13.391333333333332</v>
      </c>
      <c r="AM1111" s="50">
        <v>25.410000000000004</v>
      </c>
      <c r="AN1111" s="50">
        <v>0</v>
      </c>
      <c r="AO1111" s="50">
        <v>0</v>
      </c>
      <c r="AP1111" s="50">
        <v>0</v>
      </c>
      <c r="AQ1111" s="51">
        <v>0</v>
      </c>
      <c r="AR1111" s="49">
        <v>14.766966</v>
      </c>
      <c r="AS1111" s="50">
        <v>2.7871621621621623</v>
      </c>
      <c r="AT1111" s="50">
        <v>1.85076</v>
      </c>
      <c r="AU1111" s="50">
        <v>3.3799857142857137</v>
      </c>
      <c r="AV1111" s="50">
        <v>103.25852452380951</v>
      </c>
      <c r="AW1111" s="50">
        <v>0</v>
      </c>
      <c r="AX1111" s="50">
        <v>7.3493333333333339</v>
      </c>
      <c r="AY1111" s="50">
        <v>46.567216666666674</v>
      </c>
      <c r="AZ1111" s="51">
        <v>0</v>
      </c>
      <c r="BA1111" s="49">
        <v>0</v>
      </c>
      <c r="BB1111" s="49">
        <v>0</v>
      </c>
      <c r="BC1111" s="50">
        <v>0</v>
      </c>
      <c r="BD1111" s="50">
        <v>0</v>
      </c>
      <c r="BE1111" s="51">
        <v>0</v>
      </c>
      <c r="BF1111" s="38"/>
      <c r="BG1111" s="38"/>
      <c r="BK1111" s="38"/>
      <c r="BL1111" s="38"/>
      <c r="BM1111" s="38"/>
      <c r="BN1111" s="38"/>
      <c r="BO1111" s="38"/>
      <c r="BP1111" s="38"/>
      <c r="BQ1111" s="38"/>
      <c r="BR1111" s="38"/>
      <c r="BS1111" s="38"/>
      <c r="BT1111" s="38"/>
      <c r="BU1111" s="38"/>
      <c r="BY1111" s="38"/>
      <c r="BZ1111" s="38"/>
      <c r="CJ1111" s="38"/>
    </row>
    <row r="1112" spans="2:88" x14ac:dyDescent="0.25">
      <c r="B1112" s="8">
        <v>1110</v>
      </c>
      <c r="C1112" s="9" t="s">
        <v>12724</v>
      </c>
      <c r="D1112" s="9" t="s">
        <v>12778</v>
      </c>
      <c r="E1112" s="49">
        <v>13.582154533333334</v>
      </c>
      <c r="F1112" s="50">
        <v>6.6020192000000009</v>
      </c>
      <c r="G1112" s="50">
        <v>11.046053333333333</v>
      </c>
      <c r="H1112" s="51">
        <v>0</v>
      </c>
      <c r="I1112" s="50">
        <v>0</v>
      </c>
      <c r="J1112" s="50">
        <v>0</v>
      </c>
      <c r="K1112" s="50">
        <v>11.111400533333335</v>
      </c>
      <c r="L1112" s="55">
        <v>9.8157400000000017</v>
      </c>
      <c r="M1112" s="49">
        <v>0</v>
      </c>
      <c r="N1112" s="49">
        <v>2.1412299881066668</v>
      </c>
      <c r="O1112" s="49">
        <v>1.7371279999999998</v>
      </c>
      <c r="P1112" s="50">
        <v>0</v>
      </c>
      <c r="Q1112" s="50">
        <v>0</v>
      </c>
      <c r="R1112" s="50">
        <v>0</v>
      </c>
      <c r="S1112" s="51">
        <v>0</v>
      </c>
      <c r="T1112" s="50">
        <v>0</v>
      </c>
      <c r="U1112" s="51">
        <v>16.348733333333335</v>
      </c>
      <c r="V1112" s="51">
        <v>0</v>
      </c>
      <c r="W1112" s="50">
        <v>0</v>
      </c>
      <c r="X1112" s="49">
        <v>9.8157400000000017</v>
      </c>
      <c r="Y1112" s="51">
        <v>25.143294222222224</v>
      </c>
      <c r="Z1112" s="52">
        <v>0</v>
      </c>
      <c r="AA1112" s="52">
        <v>0</v>
      </c>
      <c r="AB1112" s="52">
        <v>0</v>
      </c>
      <c r="AC1112" s="54">
        <v>3</v>
      </c>
      <c r="AD1112" s="54">
        <v>82.203968395061736</v>
      </c>
      <c r="AE1112" s="50">
        <v>82.203968395061736</v>
      </c>
      <c r="AF1112" s="50">
        <v>75.2</v>
      </c>
      <c r="AG1112" s="55">
        <v>75.2</v>
      </c>
      <c r="AH1112" s="50">
        <v>8.8759905600000018</v>
      </c>
      <c r="AI1112" s="52">
        <v>5.4636506518518519</v>
      </c>
      <c r="AJ1112" s="49">
        <v>0</v>
      </c>
      <c r="AK1112" s="50">
        <v>20.57263703703704</v>
      </c>
      <c r="AL1112" s="50">
        <v>17.85511111111111</v>
      </c>
      <c r="AM1112" s="50">
        <v>33.880000000000003</v>
      </c>
      <c r="AN1112" s="50">
        <v>0</v>
      </c>
      <c r="AO1112" s="50">
        <v>0</v>
      </c>
      <c r="AP1112" s="50">
        <v>0</v>
      </c>
      <c r="AQ1112" s="51">
        <v>0</v>
      </c>
      <c r="AR1112" s="49">
        <v>14.766966</v>
      </c>
      <c r="AS1112" s="50">
        <v>2.7871621621621623</v>
      </c>
      <c r="AT1112" s="50">
        <v>1.85076</v>
      </c>
      <c r="AU1112" s="50">
        <v>4.5066476190476186</v>
      </c>
      <c r="AV1112" s="50">
        <v>126.2914538095238</v>
      </c>
      <c r="AW1112" s="50">
        <v>0</v>
      </c>
      <c r="AX1112" s="50">
        <v>7.3493333333333339</v>
      </c>
      <c r="AY1112" s="50">
        <v>46.567216666666674</v>
      </c>
      <c r="AZ1112" s="51">
        <v>0</v>
      </c>
      <c r="BA1112" s="49">
        <v>0</v>
      </c>
      <c r="BB1112" s="49">
        <v>0</v>
      </c>
      <c r="BC1112" s="50">
        <v>0</v>
      </c>
      <c r="BD1112" s="50">
        <v>0</v>
      </c>
      <c r="BE1112" s="51">
        <v>0</v>
      </c>
      <c r="BF1112" s="38"/>
      <c r="BG1112" s="38"/>
      <c r="BK1112" s="38"/>
      <c r="BL1112" s="38"/>
      <c r="BM1112" s="38"/>
      <c r="BN1112" s="38"/>
      <c r="BO1112" s="38"/>
      <c r="BP1112" s="38"/>
      <c r="BQ1112" s="38"/>
      <c r="BR1112" s="38"/>
      <c r="BS1112" s="38"/>
      <c r="BT1112" s="38"/>
      <c r="BU1112" s="38"/>
      <c r="BY1112" s="38"/>
      <c r="BZ1112" s="38"/>
      <c r="CJ1112" s="38"/>
    </row>
    <row r="1113" spans="2:88" x14ac:dyDescent="0.25">
      <c r="B1113" s="8">
        <v>1111</v>
      </c>
      <c r="C1113" s="9" t="s">
        <v>12724</v>
      </c>
      <c r="D1113" s="9" t="s">
        <v>12779</v>
      </c>
      <c r="E1113" s="49">
        <v>16.977693166666668</v>
      </c>
      <c r="F1113" s="50">
        <v>8.2525240000000011</v>
      </c>
      <c r="G1113" s="50">
        <v>13.807566666666666</v>
      </c>
      <c r="H1113" s="51">
        <v>0</v>
      </c>
      <c r="I1113" s="50">
        <v>0</v>
      </c>
      <c r="J1113" s="50">
        <v>0</v>
      </c>
      <c r="K1113" s="50">
        <v>13.889250666666669</v>
      </c>
      <c r="L1113" s="55">
        <v>9.8157400000000017</v>
      </c>
      <c r="M1113" s="49">
        <v>0</v>
      </c>
      <c r="N1113" s="49">
        <v>2.1412299881066668</v>
      </c>
      <c r="O1113" s="49">
        <v>1.7371279999999998</v>
      </c>
      <c r="P1113" s="50">
        <v>0</v>
      </c>
      <c r="Q1113" s="50">
        <v>0</v>
      </c>
      <c r="R1113" s="50">
        <v>0</v>
      </c>
      <c r="S1113" s="51">
        <v>0</v>
      </c>
      <c r="T1113" s="50">
        <v>0</v>
      </c>
      <c r="U1113" s="51">
        <v>16.348733333333335</v>
      </c>
      <c r="V1113" s="51">
        <v>0</v>
      </c>
      <c r="W1113" s="50">
        <v>0</v>
      </c>
      <c r="X1113" s="49">
        <v>9.8157400000000017</v>
      </c>
      <c r="Y1113" s="51">
        <v>25.143294222222224</v>
      </c>
      <c r="Z1113" s="52">
        <v>0</v>
      </c>
      <c r="AA1113" s="52">
        <v>0</v>
      </c>
      <c r="AB1113" s="52">
        <v>0</v>
      </c>
      <c r="AC1113" s="54">
        <v>3</v>
      </c>
      <c r="AD1113" s="54">
        <v>102.75496049382717</v>
      </c>
      <c r="AE1113" s="50">
        <v>102.75496049382717</v>
      </c>
      <c r="AF1113" s="50">
        <v>94</v>
      </c>
      <c r="AG1113" s="55">
        <v>94</v>
      </c>
      <c r="AH1113" s="50">
        <v>8.8759905600000018</v>
      </c>
      <c r="AI1113" s="52">
        <v>5.4636506518518519</v>
      </c>
      <c r="AJ1113" s="49">
        <v>0</v>
      </c>
      <c r="AK1113" s="50">
        <v>25.7157962962963</v>
      </c>
      <c r="AL1113" s="50">
        <v>22.318888888888889</v>
      </c>
      <c r="AM1113" s="50">
        <v>42.35</v>
      </c>
      <c r="AN1113" s="50">
        <v>0</v>
      </c>
      <c r="AO1113" s="50">
        <v>0</v>
      </c>
      <c r="AP1113" s="50">
        <v>0</v>
      </c>
      <c r="AQ1113" s="51">
        <v>0</v>
      </c>
      <c r="AR1113" s="49">
        <v>14.766966</v>
      </c>
      <c r="AS1113" s="50">
        <v>2.7871621621621623</v>
      </c>
      <c r="AT1113" s="50">
        <v>1.85076</v>
      </c>
      <c r="AU1113" s="50">
        <v>4.5066476190476186</v>
      </c>
      <c r="AV1113" s="50">
        <v>126.2914538095238</v>
      </c>
      <c r="AW1113" s="50">
        <v>0</v>
      </c>
      <c r="AX1113" s="50">
        <v>7.3493333333333339</v>
      </c>
      <c r="AY1113" s="50">
        <v>46.567216666666674</v>
      </c>
      <c r="AZ1113" s="51">
        <v>0</v>
      </c>
      <c r="BA1113" s="49">
        <v>0</v>
      </c>
      <c r="BB1113" s="49">
        <v>0</v>
      </c>
      <c r="BC1113" s="50">
        <v>0</v>
      </c>
      <c r="BD1113" s="50">
        <v>0</v>
      </c>
      <c r="BE1113" s="51">
        <v>0</v>
      </c>
      <c r="BF1113" s="38"/>
      <c r="BG1113" s="38"/>
      <c r="BK1113" s="38"/>
      <c r="BL1113" s="38"/>
      <c r="BM1113" s="38"/>
      <c r="BN1113" s="38"/>
      <c r="BO1113" s="38"/>
      <c r="BP1113" s="38"/>
      <c r="BQ1113" s="38"/>
      <c r="BR1113" s="38"/>
      <c r="BS1113" s="38"/>
      <c r="BT1113" s="38"/>
      <c r="BU1113" s="38"/>
      <c r="BY1113" s="38"/>
      <c r="BZ1113" s="38"/>
      <c r="CJ1113" s="38"/>
    </row>
    <row r="1114" spans="2:88" x14ac:dyDescent="0.25">
      <c r="B1114" s="8">
        <v>1112</v>
      </c>
      <c r="C1114" s="9" t="s">
        <v>12724</v>
      </c>
      <c r="D1114" s="9" t="s">
        <v>12780</v>
      </c>
      <c r="E1114" s="49">
        <v>20.373231799999999</v>
      </c>
      <c r="F1114" s="50">
        <v>9.9030288000000013</v>
      </c>
      <c r="G1114" s="50">
        <v>16.56908</v>
      </c>
      <c r="H1114" s="51">
        <v>0</v>
      </c>
      <c r="I1114" s="50">
        <v>0</v>
      </c>
      <c r="J1114" s="50">
        <v>0</v>
      </c>
      <c r="K1114" s="50">
        <v>16.6671008</v>
      </c>
      <c r="L1114" s="55">
        <v>9.8157400000000017</v>
      </c>
      <c r="M1114" s="49">
        <v>0</v>
      </c>
      <c r="N1114" s="49">
        <v>2.1412299881066668</v>
      </c>
      <c r="O1114" s="49">
        <v>1.7371279999999998</v>
      </c>
      <c r="P1114" s="50">
        <v>0</v>
      </c>
      <c r="Q1114" s="50">
        <v>0</v>
      </c>
      <c r="R1114" s="50">
        <v>0</v>
      </c>
      <c r="S1114" s="51">
        <v>0</v>
      </c>
      <c r="T1114" s="50">
        <v>0</v>
      </c>
      <c r="U1114" s="51">
        <v>16.348733333333335</v>
      </c>
      <c r="V1114" s="51">
        <v>0</v>
      </c>
      <c r="W1114" s="50">
        <v>0</v>
      </c>
      <c r="X1114" s="49">
        <v>9.8157400000000017</v>
      </c>
      <c r="Y1114" s="51">
        <v>25.143294222222224</v>
      </c>
      <c r="Z1114" s="52">
        <v>0</v>
      </c>
      <c r="AA1114" s="52">
        <v>0</v>
      </c>
      <c r="AB1114" s="52">
        <v>0</v>
      </c>
      <c r="AC1114" s="54">
        <v>3</v>
      </c>
      <c r="AD1114" s="54">
        <v>123.3059525925926</v>
      </c>
      <c r="AE1114" s="50">
        <v>123.3059525925926</v>
      </c>
      <c r="AF1114" s="50">
        <v>112.80000000000001</v>
      </c>
      <c r="AG1114" s="55">
        <v>112.80000000000001</v>
      </c>
      <c r="AH1114" s="50">
        <v>8.8759905600000018</v>
      </c>
      <c r="AI1114" s="52">
        <v>5.4636506518518519</v>
      </c>
      <c r="AJ1114" s="49">
        <v>0</v>
      </c>
      <c r="AK1114" s="50">
        <v>30.858955555555561</v>
      </c>
      <c r="AL1114" s="50">
        <v>26.782666666666664</v>
      </c>
      <c r="AM1114" s="50">
        <v>50.820000000000007</v>
      </c>
      <c r="AN1114" s="50">
        <v>0</v>
      </c>
      <c r="AO1114" s="50">
        <v>0</v>
      </c>
      <c r="AP1114" s="50">
        <v>0</v>
      </c>
      <c r="AQ1114" s="51">
        <v>0</v>
      </c>
      <c r="AR1114" s="49">
        <v>14.766966</v>
      </c>
      <c r="AS1114" s="50">
        <v>2.7871621621621623</v>
      </c>
      <c r="AT1114" s="50">
        <v>1.85076</v>
      </c>
      <c r="AU1114" s="50">
        <v>5.6333095238095234</v>
      </c>
      <c r="AV1114" s="50">
        <v>149.32438309523809</v>
      </c>
      <c r="AW1114" s="50">
        <v>0</v>
      </c>
      <c r="AX1114" s="50">
        <v>7.3493333333333339</v>
      </c>
      <c r="AY1114" s="50">
        <v>46.567216666666674</v>
      </c>
      <c r="AZ1114" s="51">
        <v>0</v>
      </c>
      <c r="BA1114" s="49">
        <v>0</v>
      </c>
      <c r="BB1114" s="49">
        <v>0</v>
      </c>
      <c r="BC1114" s="50">
        <v>0</v>
      </c>
      <c r="BD1114" s="50">
        <v>0</v>
      </c>
      <c r="BE1114" s="51">
        <v>0</v>
      </c>
      <c r="BF1114" s="38"/>
      <c r="BG1114" s="38"/>
      <c r="BK1114" s="38"/>
      <c r="BL1114" s="38"/>
      <c r="BM1114" s="38"/>
      <c r="BN1114" s="38"/>
      <c r="BO1114" s="38"/>
      <c r="BP1114" s="38"/>
      <c r="BQ1114" s="38"/>
      <c r="BR1114" s="38"/>
      <c r="BS1114" s="38"/>
      <c r="BT1114" s="38"/>
      <c r="BU1114" s="38"/>
      <c r="BY1114" s="38"/>
      <c r="BZ1114" s="38"/>
      <c r="CJ1114" s="38"/>
    </row>
    <row r="1115" spans="2:88" x14ac:dyDescent="0.25">
      <c r="B1115" s="8">
        <v>1113</v>
      </c>
      <c r="C1115" s="9" t="s">
        <v>12724</v>
      </c>
      <c r="D1115" s="9" t="s">
        <v>12781</v>
      </c>
      <c r="E1115" s="49">
        <v>15.279923850000001</v>
      </c>
      <c r="F1115" s="50">
        <v>7.427271600000001</v>
      </c>
      <c r="G1115" s="50">
        <v>12.42681</v>
      </c>
      <c r="H1115" s="51">
        <v>0</v>
      </c>
      <c r="I1115" s="50">
        <v>0</v>
      </c>
      <c r="J1115" s="50">
        <v>0</v>
      </c>
      <c r="K1115" s="50">
        <v>12.5003256</v>
      </c>
      <c r="L1115" s="55">
        <v>14.723610000000003</v>
      </c>
      <c r="M1115" s="49">
        <v>0</v>
      </c>
      <c r="N1115" s="49">
        <v>2.7070817396444444</v>
      </c>
      <c r="O1115" s="49">
        <v>2.6056919999999995</v>
      </c>
      <c r="P1115" s="50">
        <v>0</v>
      </c>
      <c r="Q1115" s="50">
        <v>0</v>
      </c>
      <c r="R1115" s="50">
        <v>0</v>
      </c>
      <c r="S1115" s="51">
        <v>0</v>
      </c>
      <c r="T1115" s="50">
        <v>0</v>
      </c>
      <c r="U1115" s="51">
        <v>17.482226666666673</v>
      </c>
      <c r="V1115" s="51">
        <v>0</v>
      </c>
      <c r="W1115" s="50">
        <v>0</v>
      </c>
      <c r="X1115" s="49">
        <v>14.723610000000003</v>
      </c>
      <c r="Y1115" s="51">
        <v>37.714941333333336</v>
      </c>
      <c r="Z1115" s="52">
        <v>0</v>
      </c>
      <c r="AA1115" s="52">
        <v>0</v>
      </c>
      <c r="AB1115" s="52">
        <v>0</v>
      </c>
      <c r="AC1115" s="54">
        <v>3</v>
      </c>
      <c r="AD1115" s="54">
        <v>92.47946444444446</v>
      </c>
      <c r="AE1115" s="50">
        <v>92.47946444444446</v>
      </c>
      <c r="AF1115" s="50">
        <v>84.600000000000009</v>
      </c>
      <c r="AG1115" s="55">
        <v>84.600000000000009</v>
      </c>
      <c r="AH1115" s="50">
        <v>13.313985840000004</v>
      </c>
      <c r="AI1115" s="52">
        <v>8.180473837037038</v>
      </c>
      <c r="AJ1115" s="49">
        <v>0</v>
      </c>
      <c r="AK1115" s="50">
        <v>23.144216666666672</v>
      </c>
      <c r="AL1115" s="50">
        <v>20.086999999999996</v>
      </c>
      <c r="AM1115" s="50">
        <v>38.115000000000009</v>
      </c>
      <c r="AN1115" s="50">
        <v>0</v>
      </c>
      <c r="AO1115" s="50">
        <v>0</v>
      </c>
      <c r="AP1115" s="50">
        <v>0</v>
      </c>
      <c r="AQ1115" s="51">
        <v>0</v>
      </c>
      <c r="AR1115" s="49">
        <v>22.150449000000002</v>
      </c>
      <c r="AS1115" s="50">
        <v>2.7871621621621623</v>
      </c>
      <c r="AT1115" s="50">
        <v>2.7761399999999998</v>
      </c>
      <c r="AU1115" s="50">
        <v>5.069978571428571</v>
      </c>
      <c r="AV1115" s="50">
        <v>154.8877867857143</v>
      </c>
      <c r="AW1115" s="50">
        <v>0</v>
      </c>
      <c r="AX1115" s="50">
        <v>11.024000000000001</v>
      </c>
      <c r="AY1115" s="50">
        <v>72.137633333333326</v>
      </c>
      <c r="AZ1115" s="51">
        <v>0</v>
      </c>
      <c r="BA1115" s="49">
        <v>0</v>
      </c>
      <c r="BB1115" s="49">
        <v>0</v>
      </c>
      <c r="BC1115" s="50">
        <v>0</v>
      </c>
      <c r="BD1115" s="50">
        <v>0</v>
      </c>
      <c r="BE1115" s="51">
        <v>0</v>
      </c>
      <c r="BF1115" s="38"/>
      <c r="BG1115" s="38"/>
      <c r="BK1115" s="38"/>
      <c r="BL1115" s="38"/>
      <c r="BM1115" s="38"/>
      <c r="BN1115" s="38"/>
      <c r="BO1115" s="38"/>
      <c r="BP1115" s="38"/>
      <c r="BQ1115" s="38"/>
      <c r="BR1115" s="38"/>
      <c r="BS1115" s="38"/>
      <c r="BT1115" s="38"/>
      <c r="BU1115" s="38"/>
      <c r="BY1115" s="38"/>
      <c r="BZ1115" s="38"/>
      <c r="CJ1115" s="38"/>
    </row>
    <row r="1116" spans="2:88" x14ac:dyDescent="0.25">
      <c r="B1116" s="8">
        <v>1114</v>
      </c>
      <c r="C1116" s="9" t="s">
        <v>12724</v>
      </c>
      <c r="D1116" s="9" t="s">
        <v>12782</v>
      </c>
      <c r="E1116" s="49">
        <v>20.373231799999999</v>
      </c>
      <c r="F1116" s="50">
        <v>9.9030288000000013</v>
      </c>
      <c r="G1116" s="50">
        <v>16.56908</v>
      </c>
      <c r="H1116" s="51">
        <v>0</v>
      </c>
      <c r="I1116" s="50">
        <v>0</v>
      </c>
      <c r="J1116" s="50">
        <v>0</v>
      </c>
      <c r="K1116" s="50">
        <v>16.6671008</v>
      </c>
      <c r="L1116" s="55">
        <v>14.723610000000003</v>
      </c>
      <c r="M1116" s="49">
        <v>0</v>
      </c>
      <c r="N1116" s="49">
        <v>2.7070817396444444</v>
      </c>
      <c r="O1116" s="49">
        <v>2.6056919999999995</v>
      </c>
      <c r="P1116" s="50">
        <v>0</v>
      </c>
      <c r="Q1116" s="50">
        <v>0</v>
      </c>
      <c r="R1116" s="50">
        <v>0</v>
      </c>
      <c r="S1116" s="51">
        <v>0</v>
      </c>
      <c r="T1116" s="50">
        <v>0</v>
      </c>
      <c r="U1116" s="51">
        <v>17.482226666666673</v>
      </c>
      <c r="V1116" s="51">
        <v>0</v>
      </c>
      <c r="W1116" s="50">
        <v>0</v>
      </c>
      <c r="X1116" s="49">
        <v>14.723610000000003</v>
      </c>
      <c r="Y1116" s="51">
        <v>37.714941333333336</v>
      </c>
      <c r="Z1116" s="52">
        <v>0</v>
      </c>
      <c r="AA1116" s="52">
        <v>0</v>
      </c>
      <c r="AB1116" s="52">
        <v>0</v>
      </c>
      <c r="AC1116" s="54">
        <v>3</v>
      </c>
      <c r="AD1116" s="54">
        <v>123.3059525925926</v>
      </c>
      <c r="AE1116" s="50">
        <v>123.3059525925926</v>
      </c>
      <c r="AF1116" s="50">
        <v>112.80000000000001</v>
      </c>
      <c r="AG1116" s="55">
        <v>112.80000000000001</v>
      </c>
      <c r="AH1116" s="50">
        <v>13.313985840000004</v>
      </c>
      <c r="AI1116" s="52">
        <v>8.180473837037038</v>
      </c>
      <c r="AJ1116" s="49">
        <v>0</v>
      </c>
      <c r="AK1116" s="50">
        <v>30.858955555555561</v>
      </c>
      <c r="AL1116" s="50">
        <v>26.782666666666664</v>
      </c>
      <c r="AM1116" s="50">
        <v>50.820000000000007</v>
      </c>
      <c r="AN1116" s="50">
        <v>0</v>
      </c>
      <c r="AO1116" s="50">
        <v>0</v>
      </c>
      <c r="AP1116" s="50">
        <v>0</v>
      </c>
      <c r="AQ1116" s="51">
        <v>0</v>
      </c>
      <c r="AR1116" s="49">
        <v>22.150449000000002</v>
      </c>
      <c r="AS1116" s="50">
        <v>2.7871621621621623</v>
      </c>
      <c r="AT1116" s="50">
        <v>2.7761399999999998</v>
      </c>
      <c r="AU1116" s="50">
        <v>6.7599714285714274</v>
      </c>
      <c r="AV1116" s="50">
        <v>189.43718071428572</v>
      </c>
      <c r="AW1116" s="50">
        <v>0</v>
      </c>
      <c r="AX1116" s="50">
        <v>11.024000000000001</v>
      </c>
      <c r="AY1116" s="50">
        <v>72.137633333333326</v>
      </c>
      <c r="AZ1116" s="51">
        <v>0</v>
      </c>
      <c r="BA1116" s="49">
        <v>0</v>
      </c>
      <c r="BB1116" s="49">
        <v>0</v>
      </c>
      <c r="BC1116" s="50">
        <v>0</v>
      </c>
      <c r="BD1116" s="50">
        <v>0</v>
      </c>
      <c r="BE1116" s="51">
        <v>0</v>
      </c>
      <c r="BF1116" s="38"/>
      <c r="BG1116" s="38"/>
      <c r="BK1116" s="38"/>
      <c r="BL1116" s="38"/>
      <c r="BM1116" s="38"/>
      <c r="BN1116" s="38"/>
      <c r="BO1116" s="38"/>
      <c r="BP1116" s="38"/>
      <c r="BQ1116" s="38"/>
      <c r="BR1116" s="38"/>
      <c r="BS1116" s="38"/>
      <c r="BT1116" s="38"/>
      <c r="BU1116" s="38"/>
      <c r="BY1116" s="38"/>
      <c r="BZ1116" s="38"/>
      <c r="CJ1116" s="38"/>
    </row>
    <row r="1117" spans="2:88" x14ac:dyDescent="0.25">
      <c r="B1117" s="8">
        <v>1115</v>
      </c>
      <c r="C1117" s="9" t="s">
        <v>12724</v>
      </c>
      <c r="D1117" s="9" t="s">
        <v>12783</v>
      </c>
      <c r="E1117" s="49">
        <v>25.466539750000003</v>
      </c>
      <c r="F1117" s="50">
        <v>12.378786000000002</v>
      </c>
      <c r="G1117" s="50">
        <v>20.711349999999999</v>
      </c>
      <c r="H1117" s="51">
        <v>0</v>
      </c>
      <c r="I1117" s="50">
        <v>0</v>
      </c>
      <c r="J1117" s="50">
        <v>0</v>
      </c>
      <c r="K1117" s="50">
        <v>20.833876000000004</v>
      </c>
      <c r="L1117" s="55">
        <v>14.723610000000003</v>
      </c>
      <c r="M1117" s="49">
        <v>0</v>
      </c>
      <c r="N1117" s="49">
        <v>2.7070817396444444</v>
      </c>
      <c r="O1117" s="49">
        <v>2.6056919999999995</v>
      </c>
      <c r="P1117" s="50">
        <v>0</v>
      </c>
      <c r="Q1117" s="50">
        <v>0</v>
      </c>
      <c r="R1117" s="50">
        <v>0</v>
      </c>
      <c r="S1117" s="51">
        <v>0</v>
      </c>
      <c r="T1117" s="50">
        <v>0</v>
      </c>
      <c r="U1117" s="51">
        <v>17.482226666666673</v>
      </c>
      <c r="V1117" s="51">
        <v>0</v>
      </c>
      <c r="W1117" s="50">
        <v>0</v>
      </c>
      <c r="X1117" s="49">
        <v>14.723610000000003</v>
      </c>
      <c r="Y1117" s="51">
        <v>37.714941333333336</v>
      </c>
      <c r="Z1117" s="52">
        <v>0</v>
      </c>
      <c r="AA1117" s="52">
        <v>0</v>
      </c>
      <c r="AB1117" s="52">
        <v>0</v>
      </c>
      <c r="AC1117" s="54">
        <v>3</v>
      </c>
      <c r="AD1117" s="54">
        <v>154.13244074074075</v>
      </c>
      <c r="AE1117" s="50">
        <v>154.13244074074075</v>
      </c>
      <c r="AF1117" s="50">
        <v>141</v>
      </c>
      <c r="AG1117" s="55">
        <v>141</v>
      </c>
      <c r="AH1117" s="50">
        <v>13.313985840000004</v>
      </c>
      <c r="AI1117" s="52">
        <v>8.180473837037038</v>
      </c>
      <c r="AJ1117" s="49">
        <v>0</v>
      </c>
      <c r="AK1117" s="50">
        <v>38.573694444444449</v>
      </c>
      <c r="AL1117" s="50">
        <v>33.478333333333332</v>
      </c>
      <c r="AM1117" s="50">
        <v>63.525000000000006</v>
      </c>
      <c r="AN1117" s="50">
        <v>0</v>
      </c>
      <c r="AO1117" s="50">
        <v>0</v>
      </c>
      <c r="AP1117" s="50">
        <v>0</v>
      </c>
      <c r="AQ1117" s="51">
        <v>0</v>
      </c>
      <c r="AR1117" s="49">
        <v>22.150449000000002</v>
      </c>
      <c r="AS1117" s="50">
        <v>2.7871621621621623</v>
      </c>
      <c r="AT1117" s="50">
        <v>2.7761399999999998</v>
      </c>
      <c r="AU1117" s="50">
        <v>6.7599714285714274</v>
      </c>
      <c r="AV1117" s="50">
        <v>189.43718071428572</v>
      </c>
      <c r="AW1117" s="50">
        <v>0</v>
      </c>
      <c r="AX1117" s="50">
        <v>11.024000000000001</v>
      </c>
      <c r="AY1117" s="50">
        <v>72.137633333333326</v>
      </c>
      <c r="AZ1117" s="51">
        <v>0</v>
      </c>
      <c r="BA1117" s="49">
        <v>0</v>
      </c>
      <c r="BB1117" s="49">
        <v>0</v>
      </c>
      <c r="BC1117" s="50">
        <v>0</v>
      </c>
      <c r="BD1117" s="50">
        <v>0</v>
      </c>
      <c r="BE1117" s="51">
        <v>0</v>
      </c>
      <c r="BF1117" s="38"/>
      <c r="BG1117" s="38"/>
      <c r="BK1117" s="38"/>
      <c r="BL1117" s="38"/>
      <c r="BM1117" s="38"/>
      <c r="BN1117" s="38"/>
      <c r="BO1117" s="38"/>
      <c r="BP1117" s="38"/>
      <c r="BQ1117" s="38"/>
      <c r="BR1117" s="38"/>
      <c r="BS1117" s="38"/>
      <c r="BT1117" s="38"/>
      <c r="BU1117" s="38"/>
      <c r="BY1117" s="38"/>
      <c r="BZ1117" s="38"/>
      <c r="CJ1117" s="38"/>
    </row>
    <row r="1118" spans="2:88" x14ac:dyDescent="0.25">
      <c r="B1118" s="8">
        <v>1116</v>
      </c>
      <c r="C1118" s="9" t="s">
        <v>12724</v>
      </c>
      <c r="D1118" s="9" t="s">
        <v>12784</v>
      </c>
      <c r="E1118" s="49">
        <v>30.559847700000002</v>
      </c>
      <c r="F1118" s="50">
        <v>14.854543200000002</v>
      </c>
      <c r="G1118" s="50">
        <v>24.853619999999999</v>
      </c>
      <c r="H1118" s="51">
        <v>0</v>
      </c>
      <c r="I1118" s="50">
        <v>0</v>
      </c>
      <c r="J1118" s="50">
        <v>0</v>
      </c>
      <c r="K1118" s="50">
        <v>25.0006512</v>
      </c>
      <c r="L1118" s="55">
        <v>14.723610000000003</v>
      </c>
      <c r="M1118" s="49">
        <v>0</v>
      </c>
      <c r="N1118" s="49">
        <v>2.7070817396444444</v>
      </c>
      <c r="O1118" s="49">
        <v>2.6056919999999995</v>
      </c>
      <c r="P1118" s="50">
        <v>0</v>
      </c>
      <c r="Q1118" s="50">
        <v>0</v>
      </c>
      <c r="R1118" s="50">
        <v>0</v>
      </c>
      <c r="S1118" s="51">
        <v>0</v>
      </c>
      <c r="T1118" s="50">
        <v>0</v>
      </c>
      <c r="U1118" s="51">
        <v>17.482226666666673</v>
      </c>
      <c r="V1118" s="51">
        <v>0</v>
      </c>
      <c r="W1118" s="50">
        <v>0</v>
      </c>
      <c r="X1118" s="49">
        <v>14.723610000000003</v>
      </c>
      <c r="Y1118" s="51">
        <v>37.714941333333336</v>
      </c>
      <c r="Z1118" s="52">
        <v>0</v>
      </c>
      <c r="AA1118" s="52">
        <v>0</v>
      </c>
      <c r="AB1118" s="52">
        <v>0</v>
      </c>
      <c r="AC1118" s="54">
        <v>3</v>
      </c>
      <c r="AD1118" s="54">
        <v>184.95892888888892</v>
      </c>
      <c r="AE1118" s="50">
        <v>184.95892888888892</v>
      </c>
      <c r="AF1118" s="50">
        <v>169.20000000000002</v>
      </c>
      <c r="AG1118" s="55">
        <v>169.20000000000002</v>
      </c>
      <c r="AH1118" s="50">
        <v>13.313985840000004</v>
      </c>
      <c r="AI1118" s="52">
        <v>8.180473837037038</v>
      </c>
      <c r="AJ1118" s="49">
        <v>0</v>
      </c>
      <c r="AK1118" s="50">
        <v>46.288433333333344</v>
      </c>
      <c r="AL1118" s="50">
        <v>40.173999999999992</v>
      </c>
      <c r="AM1118" s="50">
        <v>76.230000000000018</v>
      </c>
      <c r="AN1118" s="50">
        <v>0</v>
      </c>
      <c r="AO1118" s="50">
        <v>0</v>
      </c>
      <c r="AP1118" s="50">
        <v>0</v>
      </c>
      <c r="AQ1118" s="51">
        <v>0</v>
      </c>
      <c r="AR1118" s="49">
        <v>22.150449000000002</v>
      </c>
      <c r="AS1118" s="50">
        <v>2.7871621621621623</v>
      </c>
      <c r="AT1118" s="50">
        <v>2.7761399999999998</v>
      </c>
      <c r="AU1118" s="50">
        <v>8.4499642857142856</v>
      </c>
      <c r="AV1118" s="50">
        <v>223.98657464285714</v>
      </c>
      <c r="AW1118" s="50">
        <v>0</v>
      </c>
      <c r="AX1118" s="50">
        <v>11.024000000000001</v>
      </c>
      <c r="AY1118" s="50">
        <v>72.137633333333326</v>
      </c>
      <c r="AZ1118" s="51">
        <v>0</v>
      </c>
      <c r="BA1118" s="49">
        <v>0</v>
      </c>
      <c r="BB1118" s="49">
        <v>0</v>
      </c>
      <c r="BC1118" s="50">
        <v>0</v>
      </c>
      <c r="BD1118" s="50">
        <v>0</v>
      </c>
      <c r="BE1118" s="51">
        <v>0</v>
      </c>
      <c r="BF1118" s="38"/>
      <c r="BG1118" s="38"/>
      <c r="BK1118" s="38"/>
      <c r="BL1118" s="38"/>
      <c r="BM1118" s="38"/>
      <c r="BN1118" s="38"/>
      <c r="BO1118" s="38"/>
      <c r="BP1118" s="38"/>
      <c r="BQ1118" s="38"/>
      <c r="BR1118" s="38"/>
      <c r="BS1118" s="38"/>
      <c r="BT1118" s="38"/>
      <c r="BU1118" s="38"/>
      <c r="BY1118" s="38"/>
      <c r="BZ1118" s="38"/>
      <c r="CJ1118" s="38"/>
    </row>
    <row r="1119" spans="2:88" x14ac:dyDescent="0.25">
      <c r="B1119" s="8">
        <v>1117</v>
      </c>
      <c r="C1119" s="9" t="s">
        <v>12724</v>
      </c>
      <c r="D1119" s="9" t="s">
        <v>12785</v>
      </c>
      <c r="E1119" s="49">
        <v>5.0933079499999998</v>
      </c>
      <c r="F1119" s="50">
        <v>2.4757572000000003</v>
      </c>
      <c r="G1119" s="50">
        <v>8.2845399999999998</v>
      </c>
      <c r="H1119" s="51">
        <v>0</v>
      </c>
      <c r="I1119" s="50">
        <v>0</v>
      </c>
      <c r="J1119" s="50">
        <v>0</v>
      </c>
      <c r="K1119" s="50">
        <v>4.1667752</v>
      </c>
      <c r="L1119" s="55">
        <v>4.9078700000000008</v>
      </c>
      <c r="M1119" s="49">
        <v>0</v>
      </c>
      <c r="N1119" s="49">
        <v>1.6793607249066667</v>
      </c>
      <c r="O1119" s="49">
        <v>0.86856399999999989</v>
      </c>
      <c r="P1119" s="50">
        <v>0</v>
      </c>
      <c r="Q1119" s="50">
        <v>0</v>
      </c>
      <c r="R1119" s="50">
        <v>0</v>
      </c>
      <c r="S1119" s="51">
        <v>0</v>
      </c>
      <c r="T1119" s="50">
        <v>0</v>
      </c>
      <c r="U1119" s="51">
        <v>6.4889666666666672</v>
      </c>
      <c r="V1119" s="51">
        <v>0</v>
      </c>
      <c r="W1119" s="50">
        <v>0</v>
      </c>
      <c r="X1119" s="49">
        <v>4.9078700000000008</v>
      </c>
      <c r="Y1119" s="51">
        <v>12.571647111111112</v>
      </c>
      <c r="Z1119" s="52">
        <v>0</v>
      </c>
      <c r="AA1119" s="52">
        <v>0</v>
      </c>
      <c r="AB1119" s="52">
        <v>0</v>
      </c>
      <c r="AC1119" s="54">
        <v>3</v>
      </c>
      <c r="AD1119" s="54">
        <v>30.826488148148151</v>
      </c>
      <c r="AE1119" s="50">
        <v>30.826488148148151</v>
      </c>
      <c r="AF1119" s="50">
        <v>28.200000000000003</v>
      </c>
      <c r="AG1119" s="55">
        <v>28.200000000000003</v>
      </c>
      <c r="AH1119" s="50">
        <v>4.4379952800000009</v>
      </c>
      <c r="AI1119" s="52">
        <v>2.7468274666666663</v>
      </c>
      <c r="AJ1119" s="49">
        <v>0</v>
      </c>
      <c r="AK1119" s="50">
        <v>7.7147388888888901</v>
      </c>
      <c r="AL1119" s="50">
        <v>6.695666666666666</v>
      </c>
      <c r="AM1119" s="50">
        <v>0</v>
      </c>
      <c r="AN1119" s="50">
        <v>13.00461</v>
      </c>
      <c r="AO1119" s="50">
        <v>6.9069767441860463</v>
      </c>
      <c r="AP1119" s="50">
        <v>8.7079000000000004</v>
      </c>
      <c r="AQ1119" s="51">
        <v>8.3050999999999995</v>
      </c>
      <c r="AR1119" s="49">
        <v>7.383483</v>
      </c>
      <c r="AS1119" s="50">
        <v>2.7871621621621623</v>
      </c>
      <c r="AT1119" s="50">
        <v>0.92537999999999998</v>
      </c>
      <c r="AU1119" s="50">
        <v>1.6899928571428569</v>
      </c>
      <c r="AV1119" s="50">
        <v>51.629262261904756</v>
      </c>
      <c r="AW1119" s="50">
        <v>0</v>
      </c>
      <c r="AX1119" s="50">
        <v>3.674666666666667</v>
      </c>
      <c r="AY1119" s="50">
        <v>18.113280000000007</v>
      </c>
      <c r="AZ1119" s="51">
        <v>0</v>
      </c>
      <c r="BA1119" s="49">
        <v>0</v>
      </c>
      <c r="BB1119" s="49">
        <v>0</v>
      </c>
      <c r="BC1119" s="50">
        <v>0</v>
      </c>
      <c r="BD1119" s="50">
        <v>0</v>
      </c>
      <c r="BE1119" s="51">
        <v>0</v>
      </c>
      <c r="BF1119" s="38"/>
      <c r="BG1119" s="38"/>
      <c r="BK1119" s="38"/>
      <c r="BL1119" s="38"/>
      <c r="BM1119" s="38"/>
      <c r="BN1119" s="38"/>
      <c r="BO1119" s="38"/>
      <c r="BP1119" s="38"/>
      <c r="BQ1119" s="38"/>
      <c r="BR1119" s="38"/>
      <c r="BS1119" s="38"/>
      <c r="BT1119" s="38"/>
      <c r="BU1119" s="38"/>
      <c r="BY1119" s="38"/>
      <c r="BZ1119" s="38"/>
      <c r="CJ1119" s="38"/>
    </row>
    <row r="1120" spans="2:88" x14ac:dyDescent="0.25">
      <c r="B1120" s="8">
        <v>1118</v>
      </c>
      <c r="C1120" s="9" t="s">
        <v>12724</v>
      </c>
      <c r="D1120" s="9" t="s">
        <v>12786</v>
      </c>
      <c r="E1120" s="49">
        <v>6.791077266666667</v>
      </c>
      <c r="F1120" s="50">
        <v>3.3010096000000004</v>
      </c>
      <c r="G1120" s="50">
        <v>11.046053333333333</v>
      </c>
      <c r="H1120" s="51">
        <v>0</v>
      </c>
      <c r="I1120" s="50">
        <v>0</v>
      </c>
      <c r="J1120" s="50">
        <v>0</v>
      </c>
      <c r="K1120" s="50">
        <v>5.5557002666666673</v>
      </c>
      <c r="L1120" s="55">
        <v>4.9078700000000008</v>
      </c>
      <c r="M1120" s="49">
        <v>0</v>
      </c>
      <c r="N1120" s="49">
        <v>1.6793607249066667</v>
      </c>
      <c r="O1120" s="49">
        <v>0.86856399999999989</v>
      </c>
      <c r="P1120" s="50">
        <v>0</v>
      </c>
      <c r="Q1120" s="50">
        <v>0</v>
      </c>
      <c r="R1120" s="50">
        <v>0</v>
      </c>
      <c r="S1120" s="51">
        <v>0</v>
      </c>
      <c r="T1120" s="50">
        <v>0</v>
      </c>
      <c r="U1120" s="51">
        <v>6.4889666666666672</v>
      </c>
      <c r="V1120" s="51">
        <v>0</v>
      </c>
      <c r="W1120" s="50">
        <v>0</v>
      </c>
      <c r="X1120" s="49">
        <v>4.9078700000000008</v>
      </c>
      <c r="Y1120" s="51">
        <v>12.571647111111112</v>
      </c>
      <c r="Z1120" s="52">
        <v>0</v>
      </c>
      <c r="AA1120" s="52">
        <v>0</v>
      </c>
      <c r="AB1120" s="52">
        <v>0</v>
      </c>
      <c r="AC1120" s="54">
        <v>3</v>
      </c>
      <c r="AD1120" s="54">
        <v>41.101984197530868</v>
      </c>
      <c r="AE1120" s="50">
        <v>41.101984197530868</v>
      </c>
      <c r="AF1120" s="50">
        <v>37.6</v>
      </c>
      <c r="AG1120" s="55">
        <v>37.6</v>
      </c>
      <c r="AH1120" s="50">
        <v>4.4379952800000009</v>
      </c>
      <c r="AI1120" s="52">
        <v>2.7468274666666663</v>
      </c>
      <c r="AJ1120" s="49">
        <v>0</v>
      </c>
      <c r="AK1120" s="50">
        <v>10.28631851851852</v>
      </c>
      <c r="AL1120" s="50">
        <v>8.9275555555555552</v>
      </c>
      <c r="AM1120" s="50">
        <v>0</v>
      </c>
      <c r="AN1120" s="50">
        <v>17.339479999999998</v>
      </c>
      <c r="AO1120" s="50">
        <v>9.2093023255813957</v>
      </c>
      <c r="AP1120" s="50">
        <v>11.610533333333334</v>
      </c>
      <c r="AQ1120" s="51">
        <v>11.073466666666667</v>
      </c>
      <c r="AR1120" s="49">
        <v>7.383483</v>
      </c>
      <c r="AS1120" s="50">
        <v>2.7871621621621623</v>
      </c>
      <c r="AT1120" s="50">
        <v>0.92537999999999998</v>
      </c>
      <c r="AU1120" s="50">
        <v>2.2533238095238093</v>
      </c>
      <c r="AV1120" s="50">
        <v>63.145726904761901</v>
      </c>
      <c r="AW1120" s="50">
        <v>0</v>
      </c>
      <c r="AX1120" s="50">
        <v>3.674666666666667</v>
      </c>
      <c r="AY1120" s="50">
        <v>18.113280000000007</v>
      </c>
      <c r="AZ1120" s="51">
        <v>0</v>
      </c>
      <c r="BA1120" s="49">
        <v>0</v>
      </c>
      <c r="BB1120" s="49">
        <v>0</v>
      </c>
      <c r="BC1120" s="50">
        <v>0</v>
      </c>
      <c r="BD1120" s="50">
        <v>0</v>
      </c>
      <c r="BE1120" s="51">
        <v>0</v>
      </c>
      <c r="BF1120" s="38"/>
      <c r="BG1120" s="38"/>
      <c r="BK1120" s="38"/>
      <c r="BL1120" s="38"/>
      <c r="BM1120" s="38"/>
      <c r="BN1120" s="38"/>
      <c r="BO1120" s="38"/>
      <c r="BP1120" s="38"/>
      <c r="BQ1120" s="38"/>
      <c r="BR1120" s="38"/>
      <c r="BS1120" s="38"/>
      <c r="BT1120" s="38"/>
      <c r="BU1120" s="38"/>
      <c r="BY1120" s="38"/>
      <c r="BZ1120" s="38"/>
      <c r="CJ1120" s="38"/>
    </row>
    <row r="1121" spans="2:88" x14ac:dyDescent="0.25">
      <c r="B1121" s="8">
        <v>1119</v>
      </c>
      <c r="C1121" s="9" t="s">
        <v>12724</v>
      </c>
      <c r="D1121" s="9" t="s">
        <v>12787</v>
      </c>
      <c r="E1121" s="49">
        <v>8.4888465833333342</v>
      </c>
      <c r="F1121" s="50">
        <v>4.1262620000000005</v>
      </c>
      <c r="G1121" s="50">
        <v>13.807566666666666</v>
      </c>
      <c r="H1121" s="51">
        <v>0</v>
      </c>
      <c r="I1121" s="50">
        <v>0</v>
      </c>
      <c r="J1121" s="50">
        <v>0</v>
      </c>
      <c r="K1121" s="50">
        <v>6.9446253333333345</v>
      </c>
      <c r="L1121" s="55">
        <v>4.9078700000000008</v>
      </c>
      <c r="M1121" s="49">
        <v>0</v>
      </c>
      <c r="N1121" s="49">
        <v>1.6793607249066667</v>
      </c>
      <c r="O1121" s="49">
        <v>0.86856399999999989</v>
      </c>
      <c r="P1121" s="50">
        <v>0</v>
      </c>
      <c r="Q1121" s="50">
        <v>0</v>
      </c>
      <c r="R1121" s="50">
        <v>0</v>
      </c>
      <c r="S1121" s="51">
        <v>0</v>
      </c>
      <c r="T1121" s="50">
        <v>0</v>
      </c>
      <c r="U1121" s="51">
        <v>6.4889666666666672</v>
      </c>
      <c r="V1121" s="51">
        <v>0</v>
      </c>
      <c r="W1121" s="50">
        <v>0</v>
      </c>
      <c r="X1121" s="49">
        <v>4.9078700000000008</v>
      </c>
      <c r="Y1121" s="51">
        <v>12.571647111111112</v>
      </c>
      <c r="Z1121" s="52">
        <v>0</v>
      </c>
      <c r="AA1121" s="52">
        <v>0</v>
      </c>
      <c r="AB1121" s="52">
        <v>0</v>
      </c>
      <c r="AC1121" s="54">
        <v>3</v>
      </c>
      <c r="AD1121" s="54">
        <v>51.377480246913585</v>
      </c>
      <c r="AE1121" s="50">
        <v>51.377480246913585</v>
      </c>
      <c r="AF1121" s="50">
        <v>47</v>
      </c>
      <c r="AG1121" s="55">
        <v>47</v>
      </c>
      <c r="AH1121" s="50">
        <v>4.4379952800000009</v>
      </c>
      <c r="AI1121" s="52">
        <v>2.7468274666666663</v>
      </c>
      <c r="AJ1121" s="49">
        <v>0</v>
      </c>
      <c r="AK1121" s="50">
        <v>12.85789814814815</v>
      </c>
      <c r="AL1121" s="50">
        <v>11.159444444444444</v>
      </c>
      <c r="AM1121" s="50">
        <v>0</v>
      </c>
      <c r="AN1121" s="50">
        <v>21.674349999999997</v>
      </c>
      <c r="AO1121" s="50">
        <v>11.511627906976745</v>
      </c>
      <c r="AP1121" s="50">
        <v>14.513166666666669</v>
      </c>
      <c r="AQ1121" s="51">
        <v>13.841833333333334</v>
      </c>
      <c r="AR1121" s="49">
        <v>7.383483</v>
      </c>
      <c r="AS1121" s="50">
        <v>2.7871621621621623</v>
      </c>
      <c r="AT1121" s="50">
        <v>0.92537999999999998</v>
      </c>
      <c r="AU1121" s="50">
        <v>2.2533238095238093</v>
      </c>
      <c r="AV1121" s="50">
        <v>63.145726904761901</v>
      </c>
      <c r="AW1121" s="50">
        <v>0</v>
      </c>
      <c r="AX1121" s="50">
        <v>3.674666666666667</v>
      </c>
      <c r="AY1121" s="50">
        <v>18.113280000000007</v>
      </c>
      <c r="AZ1121" s="51">
        <v>0</v>
      </c>
      <c r="BA1121" s="49">
        <v>0</v>
      </c>
      <c r="BB1121" s="49">
        <v>0</v>
      </c>
      <c r="BC1121" s="50">
        <v>0</v>
      </c>
      <c r="BD1121" s="50">
        <v>0</v>
      </c>
      <c r="BE1121" s="51">
        <v>0</v>
      </c>
      <c r="BF1121" s="38"/>
      <c r="BG1121" s="38"/>
      <c r="BK1121" s="38"/>
      <c r="BL1121" s="38"/>
      <c r="BM1121" s="38"/>
      <c r="BN1121" s="38"/>
      <c r="BO1121" s="38"/>
      <c r="BP1121" s="38"/>
      <c r="BQ1121" s="38"/>
      <c r="BR1121" s="38"/>
      <c r="BS1121" s="38"/>
      <c r="BT1121" s="38"/>
      <c r="BU1121" s="38"/>
      <c r="BY1121" s="38"/>
      <c r="BZ1121" s="38"/>
      <c r="CJ1121" s="38"/>
    </row>
    <row r="1122" spans="2:88" x14ac:dyDescent="0.25">
      <c r="B1122" s="8">
        <v>1120</v>
      </c>
      <c r="C1122" s="9" t="s">
        <v>12724</v>
      </c>
      <c r="D1122" s="9" t="s">
        <v>12788</v>
      </c>
      <c r="E1122" s="49">
        <v>10.1866159</v>
      </c>
      <c r="F1122" s="50">
        <v>4.9515144000000006</v>
      </c>
      <c r="G1122" s="50">
        <v>16.56908</v>
      </c>
      <c r="H1122" s="51">
        <v>0</v>
      </c>
      <c r="I1122" s="50">
        <v>0</v>
      </c>
      <c r="J1122" s="50">
        <v>0</v>
      </c>
      <c r="K1122" s="50">
        <v>8.3335504</v>
      </c>
      <c r="L1122" s="55">
        <v>4.9078700000000008</v>
      </c>
      <c r="M1122" s="49">
        <v>0</v>
      </c>
      <c r="N1122" s="49">
        <v>1.6793607249066667</v>
      </c>
      <c r="O1122" s="49">
        <v>0.86856399999999989</v>
      </c>
      <c r="P1122" s="50">
        <v>0</v>
      </c>
      <c r="Q1122" s="50">
        <v>0</v>
      </c>
      <c r="R1122" s="50">
        <v>0</v>
      </c>
      <c r="S1122" s="51">
        <v>0</v>
      </c>
      <c r="T1122" s="50">
        <v>0</v>
      </c>
      <c r="U1122" s="51">
        <v>6.4889666666666672</v>
      </c>
      <c r="V1122" s="51">
        <v>0</v>
      </c>
      <c r="W1122" s="50">
        <v>0</v>
      </c>
      <c r="X1122" s="49">
        <v>4.9078700000000008</v>
      </c>
      <c r="Y1122" s="51">
        <v>12.571647111111112</v>
      </c>
      <c r="Z1122" s="52">
        <v>0</v>
      </c>
      <c r="AA1122" s="52">
        <v>0</v>
      </c>
      <c r="AB1122" s="52">
        <v>0</v>
      </c>
      <c r="AC1122" s="54">
        <v>3</v>
      </c>
      <c r="AD1122" s="54">
        <v>61.652976296296302</v>
      </c>
      <c r="AE1122" s="50">
        <v>61.652976296296302</v>
      </c>
      <c r="AF1122" s="50">
        <v>56.400000000000006</v>
      </c>
      <c r="AG1122" s="55">
        <v>56.400000000000006</v>
      </c>
      <c r="AH1122" s="50">
        <v>4.4379952800000009</v>
      </c>
      <c r="AI1122" s="52">
        <v>2.7468274666666663</v>
      </c>
      <c r="AJ1122" s="49">
        <v>0</v>
      </c>
      <c r="AK1122" s="50">
        <v>15.42947777777778</v>
      </c>
      <c r="AL1122" s="50">
        <v>13.391333333333332</v>
      </c>
      <c r="AM1122" s="50">
        <v>0</v>
      </c>
      <c r="AN1122" s="50">
        <v>26.009219999999999</v>
      </c>
      <c r="AO1122" s="50">
        <v>13.813953488372093</v>
      </c>
      <c r="AP1122" s="50">
        <v>17.415800000000001</v>
      </c>
      <c r="AQ1122" s="51">
        <v>16.610199999999999</v>
      </c>
      <c r="AR1122" s="49">
        <v>7.383483</v>
      </c>
      <c r="AS1122" s="50">
        <v>2.7871621621621623</v>
      </c>
      <c r="AT1122" s="50">
        <v>0.92537999999999998</v>
      </c>
      <c r="AU1122" s="50">
        <v>2.8166547619047617</v>
      </c>
      <c r="AV1122" s="50">
        <v>74.662191547619045</v>
      </c>
      <c r="AW1122" s="50">
        <v>0</v>
      </c>
      <c r="AX1122" s="50">
        <v>3.674666666666667</v>
      </c>
      <c r="AY1122" s="50">
        <v>18.113280000000007</v>
      </c>
      <c r="AZ1122" s="51">
        <v>0</v>
      </c>
      <c r="BA1122" s="49">
        <v>0</v>
      </c>
      <c r="BB1122" s="49">
        <v>0</v>
      </c>
      <c r="BC1122" s="50">
        <v>0</v>
      </c>
      <c r="BD1122" s="50">
        <v>0</v>
      </c>
      <c r="BE1122" s="51">
        <v>0</v>
      </c>
      <c r="BF1122" s="38"/>
      <c r="BG1122" s="38"/>
      <c r="BK1122" s="38"/>
      <c r="BL1122" s="38"/>
      <c r="BM1122" s="38"/>
      <c r="BN1122" s="38"/>
      <c r="BO1122" s="38"/>
      <c r="BP1122" s="38"/>
      <c r="BQ1122" s="38"/>
      <c r="BR1122" s="38"/>
      <c r="BS1122" s="38"/>
      <c r="BT1122" s="38"/>
      <c r="BU1122" s="38"/>
      <c r="BY1122" s="38"/>
      <c r="BZ1122" s="38"/>
      <c r="CJ1122" s="38"/>
    </row>
    <row r="1123" spans="2:88" x14ac:dyDescent="0.25">
      <c r="B1123" s="8">
        <v>1121</v>
      </c>
      <c r="C1123" s="9" t="s">
        <v>12724</v>
      </c>
      <c r="D1123" s="9" t="s">
        <v>12789</v>
      </c>
      <c r="E1123" s="49">
        <v>10.1866159</v>
      </c>
      <c r="F1123" s="50">
        <v>4.9515144000000006</v>
      </c>
      <c r="G1123" s="50">
        <v>16.56908</v>
      </c>
      <c r="H1123" s="51">
        <v>0</v>
      </c>
      <c r="I1123" s="50">
        <v>0</v>
      </c>
      <c r="J1123" s="50">
        <v>0</v>
      </c>
      <c r="K1123" s="50">
        <v>8.3335504</v>
      </c>
      <c r="L1123" s="55">
        <v>9.8157400000000017</v>
      </c>
      <c r="M1123" s="49">
        <v>0</v>
      </c>
      <c r="N1123" s="49">
        <v>2.1412299881066668</v>
      </c>
      <c r="O1123" s="49">
        <v>1.7371279999999998</v>
      </c>
      <c r="P1123" s="50">
        <v>0</v>
      </c>
      <c r="Q1123" s="50">
        <v>0</v>
      </c>
      <c r="R1123" s="50">
        <v>0</v>
      </c>
      <c r="S1123" s="51">
        <v>0</v>
      </c>
      <c r="T1123" s="50">
        <v>0</v>
      </c>
      <c r="U1123" s="51">
        <v>16.348733333333335</v>
      </c>
      <c r="V1123" s="51">
        <v>0</v>
      </c>
      <c r="W1123" s="50">
        <v>0</v>
      </c>
      <c r="X1123" s="49">
        <v>9.8157400000000017</v>
      </c>
      <c r="Y1123" s="51">
        <v>25.143294222222224</v>
      </c>
      <c r="Z1123" s="52">
        <v>0</v>
      </c>
      <c r="AA1123" s="52">
        <v>0</v>
      </c>
      <c r="AB1123" s="52">
        <v>0</v>
      </c>
      <c r="AC1123" s="54">
        <v>3</v>
      </c>
      <c r="AD1123" s="54">
        <v>61.652976296296302</v>
      </c>
      <c r="AE1123" s="50">
        <v>61.652976296296302</v>
      </c>
      <c r="AF1123" s="50">
        <v>56.400000000000006</v>
      </c>
      <c r="AG1123" s="55">
        <v>56.400000000000006</v>
      </c>
      <c r="AH1123" s="50">
        <v>8.8759905600000018</v>
      </c>
      <c r="AI1123" s="52">
        <v>5.4636506518518519</v>
      </c>
      <c r="AJ1123" s="49">
        <v>0</v>
      </c>
      <c r="AK1123" s="50">
        <v>15.42947777777778</v>
      </c>
      <c r="AL1123" s="50">
        <v>13.391333333333332</v>
      </c>
      <c r="AM1123" s="50">
        <v>0</v>
      </c>
      <c r="AN1123" s="50">
        <v>26.009219999999999</v>
      </c>
      <c r="AO1123" s="50">
        <v>13.813953488372093</v>
      </c>
      <c r="AP1123" s="50">
        <v>17.415800000000001</v>
      </c>
      <c r="AQ1123" s="51">
        <v>16.610199999999999</v>
      </c>
      <c r="AR1123" s="49">
        <v>14.766966</v>
      </c>
      <c r="AS1123" s="50">
        <v>2.7871621621621623</v>
      </c>
      <c r="AT1123" s="50">
        <v>1.85076</v>
      </c>
      <c r="AU1123" s="50">
        <v>3.3799857142857137</v>
      </c>
      <c r="AV1123" s="50">
        <v>103.25852452380951</v>
      </c>
      <c r="AW1123" s="50">
        <v>0</v>
      </c>
      <c r="AX1123" s="50">
        <v>7.3493333333333339</v>
      </c>
      <c r="AY1123" s="50">
        <v>46.567216666666674</v>
      </c>
      <c r="AZ1123" s="51">
        <v>0</v>
      </c>
      <c r="BA1123" s="49">
        <v>0</v>
      </c>
      <c r="BB1123" s="49">
        <v>0</v>
      </c>
      <c r="BC1123" s="50">
        <v>0</v>
      </c>
      <c r="BD1123" s="50">
        <v>0</v>
      </c>
      <c r="BE1123" s="51">
        <v>0</v>
      </c>
      <c r="BF1123" s="38"/>
      <c r="BG1123" s="38"/>
      <c r="BK1123" s="38"/>
      <c r="BL1123" s="38"/>
      <c r="BM1123" s="38"/>
      <c r="BN1123" s="38"/>
      <c r="BO1123" s="38"/>
      <c r="BP1123" s="38"/>
      <c r="BQ1123" s="38"/>
      <c r="BR1123" s="38"/>
      <c r="BS1123" s="38"/>
      <c r="BT1123" s="38"/>
      <c r="BU1123" s="38"/>
      <c r="BY1123" s="38"/>
      <c r="BZ1123" s="38"/>
      <c r="CJ1123" s="38"/>
    </row>
    <row r="1124" spans="2:88" x14ac:dyDescent="0.25">
      <c r="B1124" s="8">
        <v>1122</v>
      </c>
      <c r="C1124" s="9" t="s">
        <v>12724</v>
      </c>
      <c r="D1124" s="9" t="s">
        <v>12790</v>
      </c>
      <c r="E1124" s="49">
        <v>13.582154533333334</v>
      </c>
      <c r="F1124" s="50">
        <v>6.6020192000000009</v>
      </c>
      <c r="G1124" s="50">
        <v>22.092106666666666</v>
      </c>
      <c r="H1124" s="51">
        <v>0</v>
      </c>
      <c r="I1124" s="50">
        <v>0</v>
      </c>
      <c r="J1124" s="50">
        <v>0</v>
      </c>
      <c r="K1124" s="50">
        <v>11.111400533333335</v>
      </c>
      <c r="L1124" s="55">
        <v>9.8157400000000017</v>
      </c>
      <c r="M1124" s="49">
        <v>0</v>
      </c>
      <c r="N1124" s="49">
        <v>2.1412299881066668</v>
      </c>
      <c r="O1124" s="49">
        <v>1.7371279999999998</v>
      </c>
      <c r="P1124" s="50">
        <v>0</v>
      </c>
      <c r="Q1124" s="50">
        <v>0</v>
      </c>
      <c r="R1124" s="50">
        <v>0</v>
      </c>
      <c r="S1124" s="51">
        <v>0</v>
      </c>
      <c r="T1124" s="50">
        <v>0</v>
      </c>
      <c r="U1124" s="51">
        <v>16.348733333333335</v>
      </c>
      <c r="V1124" s="51">
        <v>0</v>
      </c>
      <c r="W1124" s="50">
        <v>0</v>
      </c>
      <c r="X1124" s="49">
        <v>9.8157400000000017</v>
      </c>
      <c r="Y1124" s="51">
        <v>25.143294222222224</v>
      </c>
      <c r="Z1124" s="52">
        <v>0</v>
      </c>
      <c r="AA1124" s="52">
        <v>0</v>
      </c>
      <c r="AB1124" s="52">
        <v>0</v>
      </c>
      <c r="AC1124" s="54">
        <v>3</v>
      </c>
      <c r="AD1124" s="54">
        <v>82.203968395061736</v>
      </c>
      <c r="AE1124" s="50">
        <v>82.203968395061736</v>
      </c>
      <c r="AF1124" s="50">
        <v>75.2</v>
      </c>
      <c r="AG1124" s="55">
        <v>75.2</v>
      </c>
      <c r="AH1124" s="50">
        <v>8.8759905600000018</v>
      </c>
      <c r="AI1124" s="52">
        <v>5.4636506518518519</v>
      </c>
      <c r="AJ1124" s="49">
        <v>0</v>
      </c>
      <c r="AK1124" s="50">
        <v>20.57263703703704</v>
      </c>
      <c r="AL1124" s="50">
        <v>17.85511111111111</v>
      </c>
      <c r="AM1124" s="50">
        <v>0</v>
      </c>
      <c r="AN1124" s="50">
        <v>34.678959999999996</v>
      </c>
      <c r="AO1124" s="50">
        <v>18.418604651162791</v>
      </c>
      <c r="AP1124" s="50">
        <v>23.221066666666669</v>
      </c>
      <c r="AQ1124" s="51">
        <v>22.146933333333333</v>
      </c>
      <c r="AR1124" s="49">
        <v>14.766966</v>
      </c>
      <c r="AS1124" s="50">
        <v>2.7871621621621623</v>
      </c>
      <c r="AT1124" s="50">
        <v>1.85076</v>
      </c>
      <c r="AU1124" s="50">
        <v>4.5066476190476186</v>
      </c>
      <c r="AV1124" s="50">
        <v>126.2914538095238</v>
      </c>
      <c r="AW1124" s="50">
        <v>0</v>
      </c>
      <c r="AX1124" s="50">
        <v>7.3493333333333339</v>
      </c>
      <c r="AY1124" s="50">
        <v>46.567216666666674</v>
      </c>
      <c r="AZ1124" s="51">
        <v>0</v>
      </c>
      <c r="BA1124" s="49">
        <v>0</v>
      </c>
      <c r="BB1124" s="49">
        <v>0</v>
      </c>
      <c r="BC1124" s="50">
        <v>0</v>
      </c>
      <c r="BD1124" s="50">
        <v>0</v>
      </c>
      <c r="BE1124" s="51">
        <v>0</v>
      </c>
      <c r="BF1124" s="38"/>
      <c r="BG1124" s="38"/>
      <c r="BK1124" s="38"/>
      <c r="BL1124" s="38"/>
      <c r="BM1124" s="38"/>
      <c r="BN1124" s="38"/>
      <c r="BO1124" s="38"/>
      <c r="BP1124" s="38"/>
      <c r="BQ1124" s="38"/>
      <c r="BR1124" s="38"/>
      <c r="BS1124" s="38"/>
      <c r="BT1124" s="38"/>
      <c r="BU1124" s="38"/>
      <c r="BY1124" s="38"/>
      <c r="BZ1124" s="38"/>
      <c r="CJ1124" s="38"/>
    </row>
    <row r="1125" spans="2:88" x14ac:dyDescent="0.25">
      <c r="B1125" s="8">
        <v>1123</v>
      </c>
      <c r="C1125" s="9" t="s">
        <v>12724</v>
      </c>
      <c r="D1125" s="9" t="s">
        <v>12791</v>
      </c>
      <c r="E1125" s="49">
        <v>16.977693166666668</v>
      </c>
      <c r="F1125" s="50">
        <v>8.2525240000000011</v>
      </c>
      <c r="G1125" s="50">
        <v>27.615133333333333</v>
      </c>
      <c r="H1125" s="51">
        <v>0</v>
      </c>
      <c r="I1125" s="50">
        <v>0</v>
      </c>
      <c r="J1125" s="50">
        <v>0</v>
      </c>
      <c r="K1125" s="50">
        <v>13.889250666666669</v>
      </c>
      <c r="L1125" s="55">
        <v>9.8157400000000017</v>
      </c>
      <c r="M1125" s="49">
        <v>0</v>
      </c>
      <c r="N1125" s="49">
        <v>2.1412299881066668</v>
      </c>
      <c r="O1125" s="49">
        <v>1.7371279999999998</v>
      </c>
      <c r="P1125" s="50">
        <v>0</v>
      </c>
      <c r="Q1125" s="50">
        <v>0</v>
      </c>
      <c r="R1125" s="50">
        <v>0</v>
      </c>
      <c r="S1125" s="51">
        <v>0</v>
      </c>
      <c r="T1125" s="50">
        <v>0</v>
      </c>
      <c r="U1125" s="51">
        <v>16.348733333333335</v>
      </c>
      <c r="V1125" s="51">
        <v>0</v>
      </c>
      <c r="W1125" s="50">
        <v>0</v>
      </c>
      <c r="X1125" s="49">
        <v>9.8157400000000017</v>
      </c>
      <c r="Y1125" s="51">
        <v>25.143294222222224</v>
      </c>
      <c r="Z1125" s="52">
        <v>0</v>
      </c>
      <c r="AA1125" s="52">
        <v>0</v>
      </c>
      <c r="AB1125" s="52">
        <v>0</v>
      </c>
      <c r="AC1125" s="54">
        <v>3</v>
      </c>
      <c r="AD1125" s="54">
        <v>102.75496049382717</v>
      </c>
      <c r="AE1125" s="50">
        <v>102.75496049382717</v>
      </c>
      <c r="AF1125" s="50">
        <v>94</v>
      </c>
      <c r="AG1125" s="55">
        <v>94</v>
      </c>
      <c r="AH1125" s="50">
        <v>8.8759905600000018</v>
      </c>
      <c r="AI1125" s="52">
        <v>5.4636506518518519</v>
      </c>
      <c r="AJ1125" s="49">
        <v>0</v>
      </c>
      <c r="AK1125" s="50">
        <v>25.7157962962963</v>
      </c>
      <c r="AL1125" s="50">
        <v>22.318888888888889</v>
      </c>
      <c r="AM1125" s="50">
        <v>0</v>
      </c>
      <c r="AN1125" s="50">
        <v>43.348699999999994</v>
      </c>
      <c r="AO1125" s="50">
        <v>23.02325581395349</v>
      </c>
      <c r="AP1125" s="50">
        <v>29.026333333333337</v>
      </c>
      <c r="AQ1125" s="51">
        <v>27.683666666666667</v>
      </c>
      <c r="AR1125" s="49">
        <v>14.766966</v>
      </c>
      <c r="AS1125" s="50">
        <v>2.7871621621621623</v>
      </c>
      <c r="AT1125" s="50">
        <v>1.85076</v>
      </c>
      <c r="AU1125" s="50">
        <v>4.5066476190476186</v>
      </c>
      <c r="AV1125" s="50">
        <v>126.2914538095238</v>
      </c>
      <c r="AW1125" s="50">
        <v>0</v>
      </c>
      <c r="AX1125" s="50">
        <v>7.3493333333333339</v>
      </c>
      <c r="AY1125" s="50">
        <v>46.567216666666674</v>
      </c>
      <c r="AZ1125" s="51">
        <v>0</v>
      </c>
      <c r="BA1125" s="49">
        <v>0</v>
      </c>
      <c r="BB1125" s="49">
        <v>0</v>
      </c>
      <c r="BC1125" s="50">
        <v>0</v>
      </c>
      <c r="BD1125" s="50">
        <v>0</v>
      </c>
      <c r="BE1125" s="51">
        <v>0</v>
      </c>
      <c r="BF1125" s="38"/>
      <c r="BG1125" s="38"/>
      <c r="BK1125" s="38"/>
      <c r="BL1125" s="38"/>
      <c r="BM1125" s="38"/>
      <c r="BN1125" s="38"/>
      <c r="BO1125" s="38"/>
      <c r="BP1125" s="38"/>
      <c r="BQ1125" s="38"/>
      <c r="BR1125" s="38"/>
      <c r="BS1125" s="38"/>
      <c r="BT1125" s="38"/>
      <c r="BU1125" s="38"/>
      <c r="BY1125" s="38"/>
      <c r="BZ1125" s="38"/>
      <c r="CJ1125" s="38"/>
    </row>
    <row r="1126" spans="2:88" x14ac:dyDescent="0.25">
      <c r="B1126" s="8">
        <v>1124</v>
      </c>
      <c r="C1126" s="9" t="s">
        <v>12724</v>
      </c>
      <c r="D1126" s="9" t="s">
        <v>12792</v>
      </c>
      <c r="E1126" s="49">
        <v>20.373231799999999</v>
      </c>
      <c r="F1126" s="50">
        <v>9.9030288000000013</v>
      </c>
      <c r="G1126" s="50">
        <v>33.138159999999999</v>
      </c>
      <c r="H1126" s="51">
        <v>0</v>
      </c>
      <c r="I1126" s="50">
        <v>0</v>
      </c>
      <c r="J1126" s="50">
        <v>0</v>
      </c>
      <c r="K1126" s="50">
        <v>16.6671008</v>
      </c>
      <c r="L1126" s="55">
        <v>9.8157400000000017</v>
      </c>
      <c r="M1126" s="49">
        <v>0</v>
      </c>
      <c r="N1126" s="49">
        <v>2.1412299881066668</v>
      </c>
      <c r="O1126" s="49">
        <v>1.7371279999999998</v>
      </c>
      <c r="P1126" s="50">
        <v>0</v>
      </c>
      <c r="Q1126" s="50">
        <v>0</v>
      </c>
      <c r="R1126" s="50">
        <v>0</v>
      </c>
      <c r="S1126" s="51">
        <v>0</v>
      </c>
      <c r="T1126" s="50">
        <v>0</v>
      </c>
      <c r="U1126" s="51">
        <v>16.348733333333335</v>
      </c>
      <c r="V1126" s="51">
        <v>0</v>
      </c>
      <c r="W1126" s="50">
        <v>0</v>
      </c>
      <c r="X1126" s="49">
        <v>9.8157400000000017</v>
      </c>
      <c r="Y1126" s="51">
        <v>25.143294222222224</v>
      </c>
      <c r="Z1126" s="52">
        <v>0</v>
      </c>
      <c r="AA1126" s="52">
        <v>0</v>
      </c>
      <c r="AB1126" s="52">
        <v>0</v>
      </c>
      <c r="AC1126" s="54">
        <v>3</v>
      </c>
      <c r="AD1126" s="54">
        <v>123.3059525925926</v>
      </c>
      <c r="AE1126" s="50">
        <v>123.3059525925926</v>
      </c>
      <c r="AF1126" s="50">
        <v>112.80000000000001</v>
      </c>
      <c r="AG1126" s="55">
        <v>112.80000000000001</v>
      </c>
      <c r="AH1126" s="50">
        <v>8.8759905600000018</v>
      </c>
      <c r="AI1126" s="52">
        <v>5.4636506518518519</v>
      </c>
      <c r="AJ1126" s="49">
        <v>0</v>
      </c>
      <c r="AK1126" s="50">
        <v>30.858955555555561</v>
      </c>
      <c r="AL1126" s="50">
        <v>26.782666666666664</v>
      </c>
      <c r="AM1126" s="50">
        <v>0</v>
      </c>
      <c r="AN1126" s="50">
        <v>52.018439999999998</v>
      </c>
      <c r="AO1126" s="50">
        <v>27.627906976744185</v>
      </c>
      <c r="AP1126" s="50">
        <v>34.831600000000002</v>
      </c>
      <c r="AQ1126" s="51">
        <v>33.220399999999998</v>
      </c>
      <c r="AR1126" s="49">
        <v>14.766966</v>
      </c>
      <c r="AS1126" s="50">
        <v>2.7871621621621623</v>
      </c>
      <c r="AT1126" s="50">
        <v>1.85076</v>
      </c>
      <c r="AU1126" s="50">
        <v>5.6333095238095234</v>
      </c>
      <c r="AV1126" s="50">
        <v>149.32438309523809</v>
      </c>
      <c r="AW1126" s="50">
        <v>0</v>
      </c>
      <c r="AX1126" s="50">
        <v>7.3493333333333339</v>
      </c>
      <c r="AY1126" s="50">
        <v>46.567216666666674</v>
      </c>
      <c r="AZ1126" s="51">
        <v>0</v>
      </c>
      <c r="BA1126" s="49">
        <v>0</v>
      </c>
      <c r="BB1126" s="49">
        <v>0</v>
      </c>
      <c r="BC1126" s="50">
        <v>0</v>
      </c>
      <c r="BD1126" s="50">
        <v>0</v>
      </c>
      <c r="BE1126" s="51">
        <v>0</v>
      </c>
      <c r="BF1126" s="38"/>
      <c r="BG1126" s="38"/>
      <c r="BK1126" s="38"/>
      <c r="BL1126" s="38"/>
      <c r="BM1126" s="38"/>
      <c r="BN1126" s="38"/>
      <c r="BO1126" s="38"/>
      <c r="BP1126" s="38"/>
      <c r="BQ1126" s="38"/>
      <c r="BR1126" s="38"/>
      <c r="BS1126" s="38"/>
      <c r="BT1126" s="38"/>
      <c r="BU1126" s="38"/>
      <c r="BY1126" s="38"/>
      <c r="BZ1126" s="38"/>
      <c r="CJ1126" s="38"/>
    </row>
    <row r="1127" spans="2:88" x14ac:dyDescent="0.25">
      <c r="B1127" s="8">
        <v>1125</v>
      </c>
      <c r="C1127" s="9" t="s">
        <v>12724</v>
      </c>
      <c r="D1127" s="9" t="s">
        <v>12793</v>
      </c>
      <c r="E1127" s="49">
        <v>15.279923850000001</v>
      </c>
      <c r="F1127" s="50">
        <v>7.427271600000001</v>
      </c>
      <c r="G1127" s="50">
        <v>24.853619999999999</v>
      </c>
      <c r="H1127" s="51">
        <v>0</v>
      </c>
      <c r="I1127" s="50">
        <v>0</v>
      </c>
      <c r="J1127" s="50">
        <v>0</v>
      </c>
      <c r="K1127" s="50">
        <v>12.5003256</v>
      </c>
      <c r="L1127" s="55">
        <v>14.723610000000003</v>
      </c>
      <c r="M1127" s="49">
        <v>0</v>
      </c>
      <c r="N1127" s="49">
        <v>2.7070817396444444</v>
      </c>
      <c r="O1127" s="49">
        <v>2.6056919999999995</v>
      </c>
      <c r="P1127" s="50">
        <v>0</v>
      </c>
      <c r="Q1127" s="50">
        <v>0</v>
      </c>
      <c r="R1127" s="50">
        <v>0</v>
      </c>
      <c r="S1127" s="51">
        <v>0</v>
      </c>
      <c r="T1127" s="50">
        <v>0</v>
      </c>
      <c r="U1127" s="51">
        <v>17.482226666666673</v>
      </c>
      <c r="V1127" s="51">
        <v>0</v>
      </c>
      <c r="W1127" s="50">
        <v>0</v>
      </c>
      <c r="X1127" s="49">
        <v>14.723610000000003</v>
      </c>
      <c r="Y1127" s="51">
        <v>37.714941333333336</v>
      </c>
      <c r="Z1127" s="52">
        <v>0</v>
      </c>
      <c r="AA1127" s="52">
        <v>0</v>
      </c>
      <c r="AB1127" s="52">
        <v>0</v>
      </c>
      <c r="AC1127" s="54">
        <v>3</v>
      </c>
      <c r="AD1127" s="54">
        <v>92.47946444444446</v>
      </c>
      <c r="AE1127" s="50">
        <v>92.47946444444446</v>
      </c>
      <c r="AF1127" s="50">
        <v>84.600000000000009</v>
      </c>
      <c r="AG1127" s="55">
        <v>84.600000000000009</v>
      </c>
      <c r="AH1127" s="50">
        <v>13.313985840000004</v>
      </c>
      <c r="AI1127" s="52">
        <v>8.180473837037038</v>
      </c>
      <c r="AJ1127" s="49">
        <v>0</v>
      </c>
      <c r="AK1127" s="50">
        <v>23.144216666666672</v>
      </c>
      <c r="AL1127" s="50">
        <v>20.086999999999996</v>
      </c>
      <c r="AM1127" s="50">
        <v>0</v>
      </c>
      <c r="AN1127" s="50">
        <v>39.013829999999999</v>
      </c>
      <c r="AO1127" s="50">
        <v>20.720930232558139</v>
      </c>
      <c r="AP1127" s="50">
        <v>26.123699999999999</v>
      </c>
      <c r="AQ1127" s="51">
        <v>24.915299999999998</v>
      </c>
      <c r="AR1127" s="49">
        <v>22.150449000000002</v>
      </c>
      <c r="AS1127" s="50">
        <v>2.7871621621621623</v>
      </c>
      <c r="AT1127" s="50">
        <v>2.7761399999999998</v>
      </c>
      <c r="AU1127" s="50">
        <v>5.069978571428571</v>
      </c>
      <c r="AV1127" s="50">
        <v>154.8877867857143</v>
      </c>
      <c r="AW1127" s="50">
        <v>0</v>
      </c>
      <c r="AX1127" s="50">
        <v>11.024000000000001</v>
      </c>
      <c r="AY1127" s="50">
        <v>72.137633333333326</v>
      </c>
      <c r="AZ1127" s="51">
        <v>0</v>
      </c>
      <c r="BA1127" s="49">
        <v>0</v>
      </c>
      <c r="BB1127" s="49">
        <v>0</v>
      </c>
      <c r="BC1127" s="50">
        <v>0</v>
      </c>
      <c r="BD1127" s="50">
        <v>0</v>
      </c>
      <c r="BE1127" s="51">
        <v>0</v>
      </c>
      <c r="BF1127" s="38"/>
      <c r="BG1127" s="38"/>
      <c r="BK1127" s="38"/>
      <c r="BL1127" s="38"/>
      <c r="BM1127" s="38"/>
      <c r="BN1127" s="38"/>
      <c r="BO1127" s="38"/>
      <c r="BP1127" s="38"/>
      <c r="BQ1127" s="38"/>
      <c r="BR1127" s="38"/>
      <c r="BS1127" s="38"/>
      <c r="BT1127" s="38"/>
      <c r="BU1127" s="38"/>
      <c r="BY1127" s="38"/>
      <c r="BZ1127" s="38"/>
      <c r="CJ1127" s="38"/>
    </row>
    <row r="1128" spans="2:88" x14ac:dyDescent="0.25">
      <c r="B1128" s="8">
        <v>1126</v>
      </c>
      <c r="C1128" s="9" t="s">
        <v>12724</v>
      </c>
      <c r="D1128" s="9" t="s">
        <v>12794</v>
      </c>
      <c r="E1128" s="49">
        <v>20.373231799999999</v>
      </c>
      <c r="F1128" s="50">
        <v>9.9030288000000013</v>
      </c>
      <c r="G1128" s="50">
        <v>33.138159999999999</v>
      </c>
      <c r="H1128" s="51">
        <v>0</v>
      </c>
      <c r="I1128" s="50">
        <v>0</v>
      </c>
      <c r="J1128" s="50">
        <v>0</v>
      </c>
      <c r="K1128" s="50">
        <v>16.6671008</v>
      </c>
      <c r="L1128" s="55">
        <v>14.723610000000003</v>
      </c>
      <c r="M1128" s="49">
        <v>0</v>
      </c>
      <c r="N1128" s="49">
        <v>2.7070817396444444</v>
      </c>
      <c r="O1128" s="49">
        <v>2.6056919999999995</v>
      </c>
      <c r="P1128" s="50">
        <v>0</v>
      </c>
      <c r="Q1128" s="50">
        <v>0</v>
      </c>
      <c r="R1128" s="50">
        <v>0</v>
      </c>
      <c r="S1128" s="51">
        <v>0</v>
      </c>
      <c r="T1128" s="50">
        <v>0</v>
      </c>
      <c r="U1128" s="51">
        <v>17.482226666666673</v>
      </c>
      <c r="V1128" s="51">
        <v>0</v>
      </c>
      <c r="W1128" s="50">
        <v>0</v>
      </c>
      <c r="X1128" s="49">
        <v>14.723610000000003</v>
      </c>
      <c r="Y1128" s="51">
        <v>37.714941333333336</v>
      </c>
      <c r="Z1128" s="52">
        <v>0</v>
      </c>
      <c r="AA1128" s="52">
        <v>0</v>
      </c>
      <c r="AB1128" s="52">
        <v>0</v>
      </c>
      <c r="AC1128" s="54">
        <v>3</v>
      </c>
      <c r="AD1128" s="54">
        <v>123.3059525925926</v>
      </c>
      <c r="AE1128" s="50">
        <v>123.3059525925926</v>
      </c>
      <c r="AF1128" s="50">
        <v>112.80000000000001</v>
      </c>
      <c r="AG1128" s="55">
        <v>112.80000000000001</v>
      </c>
      <c r="AH1128" s="50">
        <v>13.313985840000004</v>
      </c>
      <c r="AI1128" s="52">
        <v>8.180473837037038</v>
      </c>
      <c r="AJ1128" s="49">
        <v>0</v>
      </c>
      <c r="AK1128" s="50">
        <v>30.858955555555561</v>
      </c>
      <c r="AL1128" s="50">
        <v>26.782666666666664</v>
      </c>
      <c r="AM1128" s="50">
        <v>0</v>
      </c>
      <c r="AN1128" s="50">
        <v>52.018439999999998</v>
      </c>
      <c r="AO1128" s="50">
        <v>27.627906976744185</v>
      </c>
      <c r="AP1128" s="50">
        <v>34.831600000000002</v>
      </c>
      <c r="AQ1128" s="51">
        <v>33.220399999999998</v>
      </c>
      <c r="AR1128" s="49">
        <v>22.150449000000002</v>
      </c>
      <c r="AS1128" s="50">
        <v>2.7871621621621623</v>
      </c>
      <c r="AT1128" s="50">
        <v>2.7761399999999998</v>
      </c>
      <c r="AU1128" s="50">
        <v>6.7599714285714274</v>
      </c>
      <c r="AV1128" s="50">
        <v>189.43718071428572</v>
      </c>
      <c r="AW1128" s="50">
        <v>0</v>
      </c>
      <c r="AX1128" s="50">
        <v>11.024000000000001</v>
      </c>
      <c r="AY1128" s="50">
        <v>72.137633333333326</v>
      </c>
      <c r="AZ1128" s="51">
        <v>0</v>
      </c>
      <c r="BA1128" s="49">
        <v>0</v>
      </c>
      <c r="BB1128" s="49">
        <v>0</v>
      </c>
      <c r="BC1128" s="50">
        <v>0</v>
      </c>
      <c r="BD1128" s="50">
        <v>0</v>
      </c>
      <c r="BE1128" s="51">
        <v>0</v>
      </c>
      <c r="BF1128" s="38"/>
      <c r="BG1128" s="38"/>
      <c r="BK1128" s="38"/>
      <c r="BL1128" s="38"/>
      <c r="BM1128" s="38"/>
      <c r="BN1128" s="38"/>
      <c r="BO1128" s="38"/>
      <c r="BP1128" s="38"/>
      <c r="BQ1128" s="38"/>
      <c r="BR1128" s="38"/>
      <c r="BS1128" s="38"/>
      <c r="BT1128" s="38"/>
      <c r="BU1128" s="38"/>
      <c r="BY1128" s="38"/>
      <c r="BZ1128" s="38"/>
      <c r="CJ1128" s="38"/>
    </row>
    <row r="1129" spans="2:88" x14ac:dyDescent="0.25">
      <c r="B1129" s="8">
        <v>1127</v>
      </c>
      <c r="C1129" s="9" t="s">
        <v>12724</v>
      </c>
      <c r="D1129" s="9" t="s">
        <v>12795</v>
      </c>
      <c r="E1129" s="49">
        <v>25.466539750000003</v>
      </c>
      <c r="F1129" s="50">
        <v>12.378786000000002</v>
      </c>
      <c r="G1129" s="50">
        <v>41.422699999999999</v>
      </c>
      <c r="H1129" s="51">
        <v>0</v>
      </c>
      <c r="I1129" s="50">
        <v>0</v>
      </c>
      <c r="J1129" s="50">
        <v>0</v>
      </c>
      <c r="K1129" s="50">
        <v>20.833876000000004</v>
      </c>
      <c r="L1129" s="55">
        <v>14.723610000000003</v>
      </c>
      <c r="M1129" s="49">
        <v>0</v>
      </c>
      <c r="N1129" s="49">
        <v>2.7070817396444444</v>
      </c>
      <c r="O1129" s="49">
        <v>2.6056919999999995</v>
      </c>
      <c r="P1129" s="50">
        <v>0</v>
      </c>
      <c r="Q1129" s="50">
        <v>0</v>
      </c>
      <c r="R1129" s="50">
        <v>0</v>
      </c>
      <c r="S1129" s="51">
        <v>0</v>
      </c>
      <c r="T1129" s="50">
        <v>0</v>
      </c>
      <c r="U1129" s="51">
        <v>17.482226666666673</v>
      </c>
      <c r="V1129" s="51">
        <v>0</v>
      </c>
      <c r="W1129" s="50">
        <v>0</v>
      </c>
      <c r="X1129" s="49">
        <v>14.723610000000003</v>
      </c>
      <c r="Y1129" s="51">
        <v>37.714941333333336</v>
      </c>
      <c r="Z1129" s="52">
        <v>0</v>
      </c>
      <c r="AA1129" s="52">
        <v>0</v>
      </c>
      <c r="AB1129" s="52">
        <v>0</v>
      </c>
      <c r="AC1129" s="54">
        <v>3</v>
      </c>
      <c r="AD1129" s="54">
        <v>154.13244074074075</v>
      </c>
      <c r="AE1129" s="50">
        <v>154.13244074074075</v>
      </c>
      <c r="AF1129" s="50">
        <v>141</v>
      </c>
      <c r="AG1129" s="55">
        <v>141</v>
      </c>
      <c r="AH1129" s="50">
        <v>13.313985840000004</v>
      </c>
      <c r="AI1129" s="52">
        <v>8.180473837037038</v>
      </c>
      <c r="AJ1129" s="49">
        <v>0</v>
      </c>
      <c r="AK1129" s="50">
        <v>38.573694444444449</v>
      </c>
      <c r="AL1129" s="50">
        <v>33.478333333333332</v>
      </c>
      <c r="AM1129" s="50">
        <v>0</v>
      </c>
      <c r="AN1129" s="50">
        <v>65.023049999999998</v>
      </c>
      <c r="AO1129" s="50">
        <v>34.534883720930232</v>
      </c>
      <c r="AP1129" s="50">
        <v>43.539500000000004</v>
      </c>
      <c r="AQ1129" s="51">
        <v>41.525499999999994</v>
      </c>
      <c r="AR1129" s="49">
        <v>22.150449000000002</v>
      </c>
      <c r="AS1129" s="50">
        <v>2.7871621621621623</v>
      </c>
      <c r="AT1129" s="50">
        <v>2.7761399999999998</v>
      </c>
      <c r="AU1129" s="50">
        <v>6.7599714285714274</v>
      </c>
      <c r="AV1129" s="50">
        <v>189.43718071428572</v>
      </c>
      <c r="AW1129" s="50">
        <v>0</v>
      </c>
      <c r="AX1129" s="50">
        <v>11.024000000000001</v>
      </c>
      <c r="AY1129" s="50">
        <v>72.137633333333326</v>
      </c>
      <c r="AZ1129" s="51">
        <v>0</v>
      </c>
      <c r="BA1129" s="49">
        <v>0</v>
      </c>
      <c r="BB1129" s="49">
        <v>0</v>
      </c>
      <c r="BC1129" s="50">
        <v>0</v>
      </c>
      <c r="BD1129" s="50">
        <v>0</v>
      </c>
      <c r="BE1129" s="51">
        <v>0</v>
      </c>
      <c r="BF1129" s="38"/>
      <c r="BG1129" s="38"/>
      <c r="BK1129" s="38"/>
      <c r="BL1129" s="38"/>
      <c r="BM1129" s="38"/>
      <c r="BN1129" s="38"/>
      <c r="BO1129" s="38"/>
      <c r="BP1129" s="38"/>
      <c r="BQ1129" s="38"/>
      <c r="BR1129" s="38"/>
      <c r="BS1129" s="38"/>
      <c r="BT1129" s="38"/>
      <c r="BU1129" s="38"/>
      <c r="BY1129" s="38"/>
      <c r="BZ1129" s="38"/>
      <c r="CJ1129" s="38"/>
    </row>
    <row r="1130" spans="2:88" x14ac:dyDescent="0.25">
      <c r="B1130" s="8">
        <v>1128</v>
      </c>
      <c r="C1130" s="9" t="s">
        <v>12724</v>
      </c>
      <c r="D1130" s="9" t="s">
        <v>12796</v>
      </c>
      <c r="E1130" s="49">
        <v>30.559847700000002</v>
      </c>
      <c r="F1130" s="50">
        <v>14.854543200000002</v>
      </c>
      <c r="G1130" s="50">
        <v>49.707239999999999</v>
      </c>
      <c r="H1130" s="51">
        <v>0</v>
      </c>
      <c r="I1130" s="50">
        <v>0</v>
      </c>
      <c r="J1130" s="50">
        <v>0</v>
      </c>
      <c r="K1130" s="50">
        <v>25.0006512</v>
      </c>
      <c r="L1130" s="55">
        <v>14.723610000000003</v>
      </c>
      <c r="M1130" s="49">
        <v>0</v>
      </c>
      <c r="N1130" s="49">
        <v>2.7070817396444444</v>
      </c>
      <c r="O1130" s="49">
        <v>2.6056919999999995</v>
      </c>
      <c r="P1130" s="50">
        <v>0</v>
      </c>
      <c r="Q1130" s="50">
        <v>0</v>
      </c>
      <c r="R1130" s="50">
        <v>0</v>
      </c>
      <c r="S1130" s="51">
        <v>0</v>
      </c>
      <c r="T1130" s="50">
        <v>0</v>
      </c>
      <c r="U1130" s="51">
        <v>17.482226666666673</v>
      </c>
      <c r="V1130" s="51">
        <v>0</v>
      </c>
      <c r="W1130" s="50">
        <v>0</v>
      </c>
      <c r="X1130" s="49">
        <v>14.723610000000003</v>
      </c>
      <c r="Y1130" s="51">
        <v>37.714941333333336</v>
      </c>
      <c r="Z1130" s="52">
        <v>0</v>
      </c>
      <c r="AA1130" s="52">
        <v>0</v>
      </c>
      <c r="AB1130" s="52">
        <v>0</v>
      </c>
      <c r="AC1130" s="54">
        <v>3</v>
      </c>
      <c r="AD1130" s="54">
        <v>184.95892888888892</v>
      </c>
      <c r="AE1130" s="50">
        <v>184.95892888888892</v>
      </c>
      <c r="AF1130" s="50">
        <v>169.20000000000002</v>
      </c>
      <c r="AG1130" s="55">
        <v>169.20000000000002</v>
      </c>
      <c r="AH1130" s="50">
        <v>13.313985840000004</v>
      </c>
      <c r="AI1130" s="52">
        <v>8.180473837037038</v>
      </c>
      <c r="AJ1130" s="49">
        <v>0</v>
      </c>
      <c r="AK1130" s="50">
        <v>46.288433333333344</v>
      </c>
      <c r="AL1130" s="50">
        <v>40.173999999999992</v>
      </c>
      <c r="AM1130" s="50">
        <v>0</v>
      </c>
      <c r="AN1130" s="50">
        <v>78.027659999999997</v>
      </c>
      <c r="AO1130" s="50">
        <v>41.441860465116278</v>
      </c>
      <c r="AP1130" s="50">
        <v>52.247399999999999</v>
      </c>
      <c r="AQ1130" s="51">
        <v>49.830599999999997</v>
      </c>
      <c r="AR1130" s="49">
        <v>22.150449000000002</v>
      </c>
      <c r="AS1130" s="50">
        <v>2.7871621621621623</v>
      </c>
      <c r="AT1130" s="50">
        <v>2.7761399999999998</v>
      </c>
      <c r="AU1130" s="50">
        <v>8.4499642857142856</v>
      </c>
      <c r="AV1130" s="50">
        <v>223.98657464285714</v>
      </c>
      <c r="AW1130" s="50">
        <v>0</v>
      </c>
      <c r="AX1130" s="50">
        <v>11.024000000000001</v>
      </c>
      <c r="AY1130" s="50">
        <v>72.137633333333326</v>
      </c>
      <c r="AZ1130" s="51">
        <v>0</v>
      </c>
      <c r="BA1130" s="49">
        <v>0</v>
      </c>
      <c r="BB1130" s="49">
        <v>0</v>
      </c>
      <c r="BC1130" s="50">
        <v>0</v>
      </c>
      <c r="BD1130" s="50">
        <v>0</v>
      </c>
      <c r="BE1130" s="51">
        <v>0</v>
      </c>
      <c r="BF1130" s="38"/>
      <c r="BG1130" s="38"/>
      <c r="BK1130" s="38"/>
      <c r="BL1130" s="38"/>
      <c r="BM1130" s="38"/>
      <c r="BN1130" s="38"/>
      <c r="BO1130" s="38"/>
      <c r="BP1130" s="38"/>
      <c r="BQ1130" s="38"/>
      <c r="BR1130" s="38"/>
      <c r="BS1130" s="38"/>
      <c r="BT1130" s="38"/>
      <c r="BU1130" s="38"/>
      <c r="BY1130" s="38"/>
      <c r="BZ1130" s="38"/>
      <c r="CJ1130" s="38"/>
    </row>
    <row r="1131" spans="2:88" x14ac:dyDescent="0.25">
      <c r="B1131" s="8">
        <v>1129</v>
      </c>
      <c r="C1131" s="9" t="s">
        <v>12724</v>
      </c>
      <c r="D1131" s="9" t="s">
        <v>12797</v>
      </c>
      <c r="E1131" s="49">
        <v>5.0933079499999998</v>
      </c>
      <c r="F1131" s="50">
        <v>2.4757572000000003</v>
      </c>
      <c r="G1131" s="50">
        <v>4.1422699999999999</v>
      </c>
      <c r="H1131" s="51">
        <v>0</v>
      </c>
      <c r="I1131" s="50">
        <v>0</v>
      </c>
      <c r="J1131" s="50">
        <v>0</v>
      </c>
      <c r="K1131" s="50">
        <v>4.1667752</v>
      </c>
      <c r="L1131" s="55">
        <v>4.9078700000000008</v>
      </c>
      <c r="M1131" s="49">
        <v>0</v>
      </c>
      <c r="N1131" s="49">
        <v>1.6793607249066667</v>
      </c>
      <c r="O1131" s="49">
        <v>0.86856399999999989</v>
      </c>
      <c r="P1131" s="50">
        <v>0</v>
      </c>
      <c r="Q1131" s="50">
        <v>0</v>
      </c>
      <c r="R1131" s="50">
        <v>0</v>
      </c>
      <c r="S1131" s="51">
        <v>0</v>
      </c>
      <c r="T1131" s="50">
        <v>0</v>
      </c>
      <c r="U1131" s="51">
        <v>6.4889666666666672</v>
      </c>
      <c r="V1131" s="51">
        <v>0</v>
      </c>
      <c r="W1131" s="50">
        <v>0</v>
      </c>
      <c r="X1131" s="49">
        <v>4.9078700000000008</v>
      </c>
      <c r="Y1131" s="51">
        <v>12.571647111111112</v>
      </c>
      <c r="Z1131" s="52">
        <v>0</v>
      </c>
      <c r="AA1131" s="52">
        <v>0</v>
      </c>
      <c r="AB1131" s="52">
        <v>0</v>
      </c>
      <c r="AC1131" s="54">
        <v>3</v>
      </c>
      <c r="AD1131" s="54">
        <v>30.826488148148151</v>
      </c>
      <c r="AE1131" s="50">
        <v>30.826488148148151</v>
      </c>
      <c r="AF1131" s="50">
        <v>28.200000000000003</v>
      </c>
      <c r="AG1131" s="55">
        <v>28.200000000000003</v>
      </c>
      <c r="AH1131" s="50">
        <v>4.4379952800000009</v>
      </c>
      <c r="AI1131" s="52">
        <v>2.7468274666666663</v>
      </c>
      <c r="AJ1131" s="49">
        <v>0</v>
      </c>
      <c r="AK1131" s="50">
        <v>7.7147388888888901</v>
      </c>
      <c r="AL1131" s="50">
        <v>6.8134444444444444</v>
      </c>
      <c r="AM1131" s="50">
        <v>12.705000000000002</v>
      </c>
      <c r="AN1131" s="50">
        <v>0</v>
      </c>
      <c r="AO1131" s="50">
        <v>0</v>
      </c>
      <c r="AP1131" s="50">
        <v>0</v>
      </c>
      <c r="AQ1131" s="51">
        <v>0</v>
      </c>
      <c r="AR1131" s="49">
        <v>7.383483</v>
      </c>
      <c r="AS1131" s="50">
        <v>2.7871621621621623</v>
      </c>
      <c r="AT1131" s="50">
        <v>0.92537999999999998</v>
      </c>
      <c r="AU1131" s="50">
        <v>1.6899928571428569</v>
      </c>
      <c r="AV1131" s="50">
        <v>51.629262261904756</v>
      </c>
      <c r="AW1131" s="50">
        <v>0</v>
      </c>
      <c r="AX1131" s="50">
        <v>3.674666666666667</v>
      </c>
      <c r="AY1131" s="50">
        <v>18.113280000000007</v>
      </c>
      <c r="AZ1131" s="51">
        <v>0</v>
      </c>
      <c r="BA1131" s="49">
        <v>0</v>
      </c>
      <c r="BB1131" s="49">
        <v>0</v>
      </c>
      <c r="BC1131" s="50">
        <v>0</v>
      </c>
      <c r="BD1131" s="50">
        <v>0</v>
      </c>
      <c r="BE1131" s="51">
        <v>0</v>
      </c>
      <c r="BF1131" s="38"/>
      <c r="BG1131" s="38"/>
      <c r="BK1131" s="38"/>
      <c r="BL1131" s="38"/>
      <c r="BM1131" s="38"/>
      <c r="BN1131" s="38"/>
      <c r="BO1131" s="38"/>
      <c r="BP1131" s="38"/>
      <c r="BQ1131" s="38"/>
      <c r="BR1131" s="38"/>
      <c r="BS1131" s="38"/>
      <c r="BT1131" s="38"/>
      <c r="BU1131" s="38"/>
      <c r="BY1131" s="38"/>
      <c r="BZ1131" s="38"/>
      <c r="CJ1131" s="38"/>
    </row>
    <row r="1132" spans="2:88" x14ac:dyDescent="0.25">
      <c r="B1132" s="8">
        <v>1130</v>
      </c>
      <c r="C1132" s="9" t="s">
        <v>12724</v>
      </c>
      <c r="D1132" s="9" t="s">
        <v>12798</v>
      </c>
      <c r="E1132" s="49">
        <v>6.791077266666667</v>
      </c>
      <c r="F1132" s="50">
        <v>3.3010096000000004</v>
      </c>
      <c r="G1132" s="50">
        <v>5.5230266666666665</v>
      </c>
      <c r="H1132" s="51">
        <v>0</v>
      </c>
      <c r="I1132" s="50">
        <v>0</v>
      </c>
      <c r="J1132" s="50">
        <v>0</v>
      </c>
      <c r="K1132" s="50">
        <v>5.5557002666666673</v>
      </c>
      <c r="L1132" s="55">
        <v>4.9078700000000008</v>
      </c>
      <c r="M1132" s="49">
        <v>0</v>
      </c>
      <c r="N1132" s="49">
        <v>1.6793607249066667</v>
      </c>
      <c r="O1132" s="49">
        <v>0.86856399999999989</v>
      </c>
      <c r="P1132" s="50">
        <v>0</v>
      </c>
      <c r="Q1132" s="50">
        <v>0</v>
      </c>
      <c r="R1132" s="50">
        <v>0</v>
      </c>
      <c r="S1132" s="51">
        <v>0</v>
      </c>
      <c r="T1132" s="50">
        <v>0</v>
      </c>
      <c r="U1132" s="51">
        <v>6.4889666666666672</v>
      </c>
      <c r="V1132" s="51">
        <v>0</v>
      </c>
      <c r="W1132" s="50">
        <v>0</v>
      </c>
      <c r="X1132" s="49">
        <v>4.9078700000000008</v>
      </c>
      <c r="Y1132" s="51">
        <v>12.571647111111112</v>
      </c>
      <c r="Z1132" s="52">
        <v>0</v>
      </c>
      <c r="AA1132" s="52">
        <v>0</v>
      </c>
      <c r="AB1132" s="52">
        <v>0</v>
      </c>
      <c r="AC1132" s="54">
        <v>3</v>
      </c>
      <c r="AD1132" s="54">
        <v>41.101984197530868</v>
      </c>
      <c r="AE1132" s="50">
        <v>41.101984197530868</v>
      </c>
      <c r="AF1132" s="50">
        <v>37.6</v>
      </c>
      <c r="AG1132" s="55">
        <v>37.6</v>
      </c>
      <c r="AH1132" s="50">
        <v>4.4379952800000009</v>
      </c>
      <c r="AI1132" s="52">
        <v>2.7468274666666663</v>
      </c>
      <c r="AJ1132" s="49">
        <v>0</v>
      </c>
      <c r="AK1132" s="50">
        <v>10.28631851851852</v>
      </c>
      <c r="AL1132" s="50">
        <v>9.0845925925925926</v>
      </c>
      <c r="AM1132" s="50">
        <v>16.940000000000001</v>
      </c>
      <c r="AN1132" s="50">
        <v>0</v>
      </c>
      <c r="AO1132" s="50">
        <v>0</v>
      </c>
      <c r="AP1132" s="50">
        <v>0</v>
      </c>
      <c r="AQ1132" s="51">
        <v>0</v>
      </c>
      <c r="AR1132" s="49">
        <v>7.383483</v>
      </c>
      <c r="AS1132" s="50">
        <v>2.7871621621621623</v>
      </c>
      <c r="AT1132" s="50">
        <v>0.92537999999999998</v>
      </c>
      <c r="AU1132" s="50">
        <v>2.2533238095238093</v>
      </c>
      <c r="AV1132" s="50">
        <v>63.145726904761901</v>
      </c>
      <c r="AW1132" s="50">
        <v>0</v>
      </c>
      <c r="AX1132" s="50">
        <v>3.674666666666667</v>
      </c>
      <c r="AY1132" s="50">
        <v>18.113280000000007</v>
      </c>
      <c r="AZ1132" s="51">
        <v>0</v>
      </c>
      <c r="BA1132" s="49">
        <v>0</v>
      </c>
      <c r="BB1132" s="49">
        <v>0</v>
      </c>
      <c r="BC1132" s="50">
        <v>0</v>
      </c>
      <c r="BD1132" s="50">
        <v>0</v>
      </c>
      <c r="BE1132" s="51">
        <v>0</v>
      </c>
      <c r="BF1132" s="38"/>
      <c r="BG1132" s="38"/>
      <c r="BK1132" s="38"/>
      <c r="BL1132" s="38"/>
      <c r="BM1132" s="38"/>
      <c r="BN1132" s="38"/>
      <c r="BO1132" s="38"/>
      <c r="BP1132" s="38"/>
      <c r="BQ1132" s="38"/>
      <c r="BR1132" s="38"/>
      <c r="BS1132" s="38"/>
      <c r="BT1132" s="38"/>
      <c r="BU1132" s="38"/>
      <c r="BY1132" s="38"/>
      <c r="BZ1132" s="38"/>
      <c r="CJ1132" s="38"/>
    </row>
    <row r="1133" spans="2:88" x14ac:dyDescent="0.25">
      <c r="B1133" s="8">
        <v>1131</v>
      </c>
      <c r="C1133" s="9" t="s">
        <v>12724</v>
      </c>
      <c r="D1133" s="9" t="s">
        <v>12799</v>
      </c>
      <c r="E1133" s="49">
        <v>8.4888465833333342</v>
      </c>
      <c r="F1133" s="50">
        <v>4.1262620000000005</v>
      </c>
      <c r="G1133" s="50">
        <v>6.9037833333333332</v>
      </c>
      <c r="H1133" s="51">
        <v>0</v>
      </c>
      <c r="I1133" s="50">
        <v>0</v>
      </c>
      <c r="J1133" s="50">
        <v>0</v>
      </c>
      <c r="K1133" s="50">
        <v>6.9446253333333345</v>
      </c>
      <c r="L1133" s="55">
        <v>4.9078700000000008</v>
      </c>
      <c r="M1133" s="49">
        <v>0</v>
      </c>
      <c r="N1133" s="49">
        <v>1.6793607249066667</v>
      </c>
      <c r="O1133" s="49">
        <v>0.86856399999999989</v>
      </c>
      <c r="P1133" s="50">
        <v>0</v>
      </c>
      <c r="Q1133" s="50">
        <v>0</v>
      </c>
      <c r="R1133" s="50">
        <v>0</v>
      </c>
      <c r="S1133" s="51">
        <v>0</v>
      </c>
      <c r="T1133" s="50">
        <v>0</v>
      </c>
      <c r="U1133" s="51">
        <v>6.4889666666666672</v>
      </c>
      <c r="V1133" s="51">
        <v>0</v>
      </c>
      <c r="W1133" s="50">
        <v>0</v>
      </c>
      <c r="X1133" s="49">
        <v>4.9078700000000008</v>
      </c>
      <c r="Y1133" s="51">
        <v>12.571647111111112</v>
      </c>
      <c r="Z1133" s="52">
        <v>0</v>
      </c>
      <c r="AA1133" s="52">
        <v>0</v>
      </c>
      <c r="AB1133" s="52">
        <v>0</v>
      </c>
      <c r="AC1133" s="54">
        <v>3</v>
      </c>
      <c r="AD1133" s="54">
        <v>51.377480246913585</v>
      </c>
      <c r="AE1133" s="50">
        <v>51.377480246913585</v>
      </c>
      <c r="AF1133" s="50">
        <v>47</v>
      </c>
      <c r="AG1133" s="55">
        <v>47</v>
      </c>
      <c r="AH1133" s="50">
        <v>4.4379952800000009</v>
      </c>
      <c r="AI1133" s="52">
        <v>2.7468274666666663</v>
      </c>
      <c r="AJ1133" s="49">
        <v>0</v>
      </c>
      <c r="AK1133" s="50">
        <v>12.85789814814815</v>
      </c>
      <c r="AL1133" s="50">
        <v>11.355740740740741</v>
      </c>
      <c r="AM1133" s="50">
        <v>21.175000000000001</v>
      </c>
      <c r="AN1133" s="50">
        <v>0</v>
      </c>
      <c r="AO1133" s="50">
        <v>0</v>
      </c>
      <c r="AP1133" s="50">
        <v>0</v>
      </c>
      <c r="AQ1133" s="51">
        <v>0</v>
      </c>
      <c r="AR1133" s="49">
        <v>7.383483</v>
      </c>
      <c r="AS1133" s="50">
        <v>2.7871621621621623</v>
      </c>
      <c r="AT1133" s="50">
        <v>0.92537999999999998</v>
      </c>
      <c r="AU1133" s="50">
        <v>2.2533238095238093</v>
      </c>
      <c r="AV1133" s="50">
        <v>63.145726904761901</v>
      </c>
      <c r="AW1133" s="50">
        <v>0</v>
      </c>
      <c r="AX1133" s="50">
        <v>3.674666666666667</v>
      </c>
      <c r="AY1133" s="50">
        <v>18.113280000000007</v>
      </c>
      <c r="AZ1133" s="51">
        <v>0</v>
      </c>
      <c r="BA1133" s="49">
        <v>0</v>
      </c>
      <c r="BB1133" s="49">
        <v>0</v>
      </c>
      <c r="BC1133" s="50">
        <v>0</v>
      </c>
      <c r="BD1133" s="50">
        <v>0</v>
      </c>
      <c r="BE1133" s="51">
        <v>0</v>
      </c>
      <c r="BF1133" s="38"/>
      <c r="BG1133" s="38"/>
      <c r="BK1133" s="38"/>
      <c r="BL1133" s="38"/>
      <c r="BM1133" s="38"/>
      <c r="BN1133" s="38"/>
      <c r="BO1133" s="38"/>
      <c r="BP1133" s="38"/>
      <c r="BQ1133" s="38"/>
      <c r="BR1133" s="38"/>
      <c r="BS1133" s="38"/>
      <c r="BT1133" s="38"/>
      <c r="BU1133" s="38"/>
      <c r="BY1133" s="38"/>
      <c r="BZ1133" s="38"/>
      <c r="CJ1133" s="38"/>
    </row>
    <row r="1134" spans="2:88" x14ac:dyDescent="0.25">
      <c r="B1134" s="8">
        <v>1132</v>
      </c>
      <c r="C1134" s="9" t="s">
        <v>12724</v>
      </c>
      <c r="D1134" s="9" t="s">
        <v>12800</v>
      </c>
      <c r="E1134" s="49">
        <v>10.1866159</v>
      </c>
      <c r="F1134" s="50">
        <v>4.9515144000000006</v>
      </c>
      <c r="G1134" s="50">
        <v>8.2845399999999998</v>
      </c>
      <c r="H1134" s="51">
        <v>0</v>
      </c>
      <c r="I1134" s="50">
        <v>0</v>
      </c>
      <c r="J1134" s="50">
        <v>0</v>
      </c>
      <c r="K1134" s="50">
        <v>8.3335504</v>
      </c>
      <c r="L1134" s="55">
        <v>4.9078700000000008</v>
      </c>
      <c r="M1134" s="49">
        <v>0</v>
      </c>
      <c r="N1134" s="49">
        <v>1.6793607249066667</v>
      </c>
      <c r="O1134" s="49">
        <v>0.86856399999999989</v>
      </c>
      <c r="P1134" s="50">
        <v>0</v>
      </c>
      <c r="Q1134" s="50">
        <v>0</v>
      </c>
      <c r="R1134" s="50">
        <v>0</v>
      </c>
      <c r="S1134" s="51">
        <v>0</v>
      </c>
      <c r="T1134" s="50">
        <v>0</v>
      </c>
      <c r="U1134" s="51">
        <v>6.4889666666666672</v>
      </c>
      <c r="V1134" s="51">
        <v>0</v>
      </c>
      <c r="W1134" s="50">
        <v>0</v>
      </c>
      <c r="X1134" s="49">
        <v>4.9078700000000008</v>
      </c>
      <c r="Y1134" s="51">
        <v>12.571647111111112</v>
      </c>
      <c r="Z1134" s="52">
        <v>0</v>
      </c>
      <c r="AA1134" s="52">
        <v>0</v>
      </c>
      <c r="AB1134" s="52">
        <v>0</v>
      </c>
      <c r="AC1134" s="54">
        <v>3</v>
      </c>
      <c r="AD1134" s="54">
        <v>61.652976296296302</v>
      </c>
      <c r="AE1134" s="50">
        <v>61.652976296296302</v>
      </c>
      <c r="AF1134" s="50">
        <v>56.400000000000006</v>
      </c>
      <c r="AG1134" s="55">
        <v>56.400000000000006</v>
      </c>
      <c r="AH1134" s="50">
        <v>4.4379952800000009</v>
      </c>
      <c r="AI1134" s="52">
        <v>2.7468274666666663</v>
      </c>
      <c r="AJ1134" s="49">
        <v>0</v>
      </c>
      <c r="AK1134" s="50">
        <v>15.42947777777778</v>
      </c>
      <c r="AL1134" s="50">
        <v>13.626888888888889</v>
      </c>
      <c r="AM1134" s="50">
        <v>25.410000000000004</v>
      </c>
      <c r="AN1134" s="50">
        <v>0</v>
      </c>
      <c r="AO1134" s="50">
        <v>0</v>
      </c>
      <c r="AP1134" s="50">
        <v>0</v>
      </c>
      <c r="AQ1134" s="51">
        <v>0</v>
      </c>
      <c r="AR1134" s="49">
        <v>7.383483</v>
      </c>
      <c r="AS1134" s="50">
        <v>2.7871621621621623</v>
      </c>
      <c r="AT1134" s="50">
        <v>0.92537999999999998</v>
      </c>
      <c r="AU1134" s="50">
        <v>2.8166547619047617</v>
      </c>
      <c r="AV1134" s="50">
        <v>74.662191547619045</v>
      </c>
      <c r="AW1134" s="50">
        <v>0</v>
      </c>
      <c r="AX1134" s="50">
        <v>3.674666666666667</v>
      </c>
      <c r="AY1134" s="50">
        <v>18.113280000000007</v>
      </c>
      <c r="AZ1134" s="51">
        <v>0</v>
      </c>
      <c r="BA1134" s="49">
        <v>0</v>
      </c>
      <c r="BB1134" s="49">
        <v>0</v>
      </c>
      <c r="BC1134" s="50">
        <v>0</v>
      </c>
      <c r="BD1134" s="50">
        <v>0</v>
      </c>
      <c r="BE1134" s="51">
        <v>0</v>
      </c>
      <c r="BF1134" s="38"/>
      <c r="BG1134" s="38"/>
      <c r="BK1134" s="38"/>
      <c r="BL1134" s="38"/>
      <c r="BM1134" s="38"/>
      <c r="BN1134" s="38"/>
      <c r="BO1134" s="38"/>
      <c r="BP1134" s="38"/>
      <c r="BQ1134" s="38"/>
      <c r="BR1134" s="38"/>
      <c r="BS1134" s="38"/>
      <c r="BT1134" s="38"/>
      <c r="BU1134" s="38"/>
      <c r="BY1134" s="38"/>
      <c r="BZ1134" s="38"/>
      <c r="CJ1134" s="38"/>
    </row>
    <row r="1135" spans="2:88" x14ac:dyDescent="0.25">
      <c r="B1135" s="8">
        <v>1133</v>
      </c>
      <c r="C1135" s="9" t="s">
        <v>12724</v>
      </c>
      <c r="D1135" s="9" t="s">
        <v>12801</v>
      </c>
      <c r="E1135" s="49">
        <v>10.1866159</v>
      </c>
      <c r="F1135" s="50">
        <v>4.9515144000000006</v>
      </c>
      <c r="G1135" s="50">
        <v>8.2845399999999998</v>
      </c>
      <c r="H1135" s="51">
        <v>0</v>
      </c>
      <c r="I1135" s="50">
        <v>0</v>
      </c>
      <c r="J1135" s="50">
        <v>0</v>
      </c>
      <c r="K1135" s="50">
        <v>8.3335504</v>
      </c>
      <c r="L1135" s="55">
        <v>9.8157400000000017</v>
      </c>
      <c r="M1135" s="49">
        <v>0</v>
      </c>
      <c r="N1135" s="49">
        <v>2.1412299881066668</v>
      </c>
      <c r="O1135" s="49">
        <v>1.7371279999999998</v>
      </c>
      <c r="P1135" s="50">
        <v>0</v>
      </c>
      <c r="Q1135" s="50">
        <v>0</v>
      </c>
      <c r="R1135" s="50">
        <v>0</v>
      </c>
      <c r="S1135" s="51">
        <v>0</v>
      </c>
      <c r="T1135" s="50">
        <v>0</v>
      </c>
      <c r="U1135" s="51">
        <v>16.348733333333335</v>
      </c>
      <c r="V1135" s="51">
        <v>0</v>
      </c>
      <c r="W1135" s="50">
        <v>0</v>
      </c>
      <c r="X1135" s="49">
        <v>9.8157400000000017</v>
      </c>
      <c r="Y1135" s="51">
        <v>25.143294222222224</v>
      </c>
      <c r="Z1135" s="52">
        <v>0</v>
      </c>
      <c r="AA1135" s="52">
        <v>0</v>
      </c>
      <c r="AB1135" s="52">
        <v>0</v>
      </c>
      <c r="AC1135" s="54">
        <v>3</v>
      </c>
      <c r="AD1135" s="54">
        <v>61.652976296296302</v>
      </c>
      <c r="AE1135" s="50">
        <v>61.652976296296302</v>
      </c>
      <c r="AF1135" s="50">
        <v>56.400000000000006</v>
      </c>
      <c r="AG1135" s="55">
        <v>56.400000000000006</v>
      </c>
      <c r="AH1135" s="50">
        <v>8.8759905600000018</v>
      </c>
      <c r="AI1135" s="52">
        <v>5.4636506518518519</v>
      </c>
      <c r="AJ1135" s="49">
        <v>0</v>
      </c>
      <c r="AK1135" s="50">
        <v>15.42947777777778</v>
      </c>
      <c r="AL1135" s="50">
        <v>13.626888888888889</v>
      </c>
      <c r="AM1135" s="50">
        <v>25.410000000000004</v>
      </c>
      <c r="AN1135" s="50">
        <v>0</v>
      </c>
      <c r="AO1135" s="50">
        <v>0</v>
      </c>
      <c r="AP1135" s="50">
        <v>0</v>
      </c>
      <c r="AQ1135" s="51">
        <v>0</v>
      </c>
      <c r="AR1135" s="49">
        <v>14.766966</v>
      </c>
      <c r="AS1135" s="50">
        <v>2.7871621621621623</v>
      </c>
      <c r="AT1135" s="50">
        <v>1.85076</v>
      </c>
      <c r="AU1135" s="50">
        <v>3.3799857142857137</v>
      </c>
      <c r="AV1135" s="50">
        <v>103.25852452380951</v>
      </c>
      <c r="AW1135" s="50">
        <v>0</v>
      </c>
      <c r="AX1135" s="50">
        <v>7.3493333333333339</v>
      </c>
      <c r="AY1135" s="50">
        <v>46.567216666666674</v>
      </c>
      <c r="AZ1135" s="51">
        <v>0</v>
      </c>
      <c r="BA1135" s="49">
        <v>0</v>
      </c>
      <c r="BB1135" s="49">
        <v>0</v>
      </c>
      <c r="BC1135" s="50">
        <v>0</v>
      </c>
      <c r="BD1135" s="50">
        <v>0</v>
      </c>
      <c r="BE1135" s="51">
        <v>0</v>
      </c>
      <c r="BF1135" s="38"/>
      <c r="BG1135" s="38"/>
      <c r="BK1135" s="38"/>
      <c r="BL1135" s="38"/>
      <c r="BM1135" s="38"/>
      <c r="BN1135" s="38"/>
      <c r="BO1135" s="38"/>
      <c r="BP1135" s="38"/>
      <c r="BQ1135" s="38"/>
      <c r="BR1135" s="38"/>
      <c r="BS1135" s="38"/>
      <c r="BT1135" s="38"/>
      <c r="BU1135" s="38"/>
      <c r="BY1135" s="38"/>
      <c r="BZ1135" s="38"/>
      <c r="CJ1135" s="38"/>
    </row>
    <row r="1136" spans="2:88" x14ac:dyDescent="0.25">
      <c r="B1136" s="8">
        <v>1134</v>
      </c>
      <c r="C1136" s="9" t="s">
        <v>12724</v>
      </c>
      <c r="D1136" s="9" t="s">
        <v>12802</v>
      </c>
      <c r="E1136" s="49">
        <v>13.582154533333334</v>
      </c>
      <c r="F1136" s="50">
        <v>6.6020192000000009</v>
      </c>
      <c r="G1136" s="50">
        <v>11.046053333333333</v>
      </c>
      <c r="H1136" s="51">
        <v>0</v>
      </c>
      <c r="I1136" s="50">
        <v>0</v>
      </c>
      <c r="J1136" s="50">
        <v>0</v>
      </c>
      <c r="K1136" s="50">
        <v>11.111400533333335</v>
      </c>
      <c r="L1136" s="55">
        <v>9.8157400000000017</v>
      </c>
      <c r="M1136" s="49">
        <v>0</v>
      </c>
      <c r="N1136" s="49">
        <v>2.1412299881066668</v>
      </c>
      <c r="O1136" s="49">
        <v>1.7371279999999998</v>
      </c>
      <c r="P1136" s="50">
        <v>0</v>
      </c>
      <c r="Q1136" s="50">
        <v>0</v>
      </c>
      <c r="R1136" s="50">
        <v>0</v>
      </c>
      <c r="S1136" s="51">
        <v>0</v>
      </c>
      <c r="T1136" s="50">
        <v>0</v>
      </c>
      <c r="U1136" s="51">
        <v>16.348733333333335</v>
      </c>
      <c r="V1136" s="51">
        <v>0</v>
      </c>
      <c r="W1136" s="50">
        <v>0</v>
      </c>
      <c r="X1136" s="49">
        <v>9.8157400000000017</v>
      </c>
      <c r="Y1136" s="51">
        <v>25.143294222222224</v>
      </c>
      <c r="Z1136" s="52">
        <v>0</v>
      </c>
      <c r="AA1136" s="52">
        <v>0</v>
      </c>
      <c r="AB1136" s="52">
        <v>0</v>
      </c>
      <c r="AC1136" s="54">
        <v>3</v>
      </c>
      <c r="AD1136" s="54">
        <v>82.203968395061736</v>
      </c>
      <c r="AE1136" s="50">
        <v>82.203968395061736</v>
      </c>
      <c r="AF1136" s="50">
        <v>75.2</v>
      </c>
      <c r="AG1136" s="55">
        <v>75.2</v>
      </c>
      <c r="AH1136" s="50">
        <v>8.8759905600000018</v>
      </c>
      <c r="AI1136" s="52">
        <v>5.4636506518518519</v>
      </c>
      <c r="AJ1136" s="49">
        <v>0</v>
      </c>
      <c r="AK1136" s="50">
        <v>20.57263703703704</v>
      </c>
      <c r="AL1136" s="50">
        <v>18.169185185185185</v>
      </c>
      <c r="AM1136" s="50">
        <v>33.880000000000003</v>
      </c>
      <c r="AN1136" s="50">
        <v>0</v>
      </c>
      <c r="AO1136" s="50">
        <v>0</v>
      </c>
      <c r="AP1136" s="50">
        <v>0</v>
      </c>
      <c r="AQ1136" s="51">
        <v>0</v>
      </c>
      <c r="AR1136" s="49">
        <v>14.766966</v>
      </c>
      <c r="AS1136" s="50">
        <v>2.7871621621621623</v>
      </c>
      <c r="AT1136" s="50">
        <v>1.85076</v>
      </c>
      <c r="AU1136" s="50">
        <v>4.5066476190476186</v>
      </c>
      <c r="AV1136" s="50">
        <v>126.2914538095238</v>
      </c>
      <c r="AW1136" s="50">
        <v>0</v>
      </c>
      <c r="AX1136" s="50">
        <v>7.3493333333333339</v>
      </c>
      <c r="AY1136" s="50">
        <v>46.567216666666674</v>
      </c>
      <c r="AZ1136" s="51">
        <v>0</v>
      </c>
      <c r="BA1136" s="49">
        <v>0</v>
      </c>
      <c r="BB1136" s="49">
        <v>0</v>
      </c>
      <c r="BC1136" s="50">
        <v>0</v>
      </c>
      <c r="BD1136" s="50">
        <v>0</v>
      </c>
      <c r="BE1136" s="51">
        <v>0</v>
      </c>
      <c r="BF1136" s="38"/>
      <c r="BG1136" s="38"/>
      <c r="BK1136" s="38"/>
      <c r="BL1136" s="38"/>
      <c r="BM1136" s="38"/>
      <c r="BN1136" s="38"/>
      <c r="BO1136" s="38"/>
      <c r="BP1136" s="38"/>
      <c r="BQ1136" s="38"/>
      <c r="BR1136" s="38"/>
      <c r="BS1136" s="38"/>
      <c r="BT1136" s="38"/>
      <c r="BU1136" s="38"/>
      <c r="BY1136" s="38"/>
      <c r="BZ1136" s="38"/>
      <c r="CJ1136" s="38"/>
    </row>
    <row r="1137" spans="2:88" x14ac:dyDescent="0.25">
      <c r="B1137" s="8">
        <v>1135</v>
      </c>
      <c r="C1137" s="9" t="s">
        <v>12724</v>
      </c>
      <c r="D1137" s="9" t="s">
        <v>12803</v>
      </c>
      <c r="E1137" s="49">
        <v>16.977693166666668</v>
      </c>
      <c r="F1137" s="50">
        <v>8.2525240000000011</v>
      </c>
      <c r="G1137" s="50">
        <v>13.807566666666666</v>
      </c>
      <c r="H1137" s="51">
        <v>0</v>
      </c>
      <c r="I1137" s="50">
        <v>0</v>
      </c>
      <c r="J1137" s="50">
        <v>0</v>
      </c>
      <c r="K1137" s="50">
        <v>13.889250666666669</v>
      </c>
      <c r="L1137" s="55">
        <v>9.8157400000000017</v>
      </c>
      <c r="M1137" s="49">
        <v>0</v>
      </c>
      <c r="N1137" s="49">
        <v>2.1412299881066668</v>
      </c>
      <c r="O1137" s="49">
        <v>1.7371279999999998</v>
      </c>
      <c r="P1137" s="50">
        <v>0</v>
      </c>
      <c r="Q1137" s="50">
        <v>0</v>
      </c>
      <c r="R1137" s="50">
        <v>0</v>
      </c>
      <c r="S1137" s="51">
        <v>0</v>
      </c>
      <c r="T1137" s="50">
        <v>0</v>
      </c>
      <c r="U1137" s="51">
        <v>16.348733333333335</v>
      </c>
      <c r="V1137" s="51">
        <v>0</v>
      </c>
      <c r="W1137" s="50">
        <v>0</v>
      </c>
      <c r="X1137" s="49">
        <v>9.8157400000000017</v>
      </c>
      <c r="Y1137" s="51">
        <v>25.143294222222224</v>
      </c>
      <c r="Z1137" s="52">
        <v>0</v>
      </c>
      <c r="AA1137" s="52">
        <v>0</v>
      </c>
      <c r="AB1137" s="52">
        <v>0</v>
      </c>
      <c r="AC1137" s="54">
        <v>3</v>
      </c>
      <c r="AD1137" s="54">
        <v>102.75496049382717</v>
      </c>
      <c r="AE1137" s="50">
        <v>102.75496049382717</v>
      </c>
      <c r="AF1137" s="50">
        <v>94</v>
      </c>
      <c r="AG1137" s="55">
        <v>94</v>
      </c>
      <c r="AH1137" s="50">
        <v>8.8759905600000018</v>
      </c>
      <c r="AI1137" s="52">
        <v>5.4636506518518519</v>
      </c>
      <c r="AJ1137" s="49">
        <v>0</v>
      </c>
      <c r="AK1137" s="50">
        <v>25.7157962962963</v>
      </c>
      <c r="AL1137" s="50">
        <v>22.711481481481481</v>
      </c>
      <c r="AM1137" s="50">
        <v>42.35</v>
      </c>
      <c r="AN1137" s="50">
        <v>0</v>
      </c>
      <c r="AO1137" s="50">
        <v>0</v>
      </c>
      <c r="AP1137" s="50">
        <v>0</v>
      </c>
      <c r="AQ1137" s="51">
        <v>0</v>
      </c>
      <c r="AR1137" s="49">
        <v>14.766966</v>
      </c>
      <c r="AS1137" s="50">
        <v>2.7871621621621623</v>
      </c>
      <c r="AT1137" s="50">
        <v>1.85076</v>
      </c>
      <c r="AU1137" s="50">
        <v>4.5066476190476186</v>
      </c>
      <c r="AV1137" s="50">
        <v>126.2914538095238</v>
      </c>
      <c r="AW1137" s="50">
        <v>0</v>
      </c>
      <c r="AX1137" s="50">
        <v>7.3493333333333339</v>
      </c>
      <c r="AY1137" s="50">
        <v>46.567216666666674</v>
      </c>
      <c r="AZ1137" s="51">
        <v>0</v>
      </c>
      <c r="BA1137" s="49">
        <v>0</v>
      </c>
      <c r="BB1137" s="49">
        <v>0</v>
      </c>
      <c r="BC1137" s="50">
        <v>0</v>
      </c>
      <c r="BD1137" s="50">
        <v>0</v>
      </c>
      <c r="BE1137" s="51">
        <v>0</v>
      </c>
      <c r="BF1137" s="38"/>
      <c r="BG1137" s="38"/>
      <c r="BK1137" s="38"/>
      <c r="BL1137" s="38"/>
      <c r="BM1137" s="38"/>
      <c r="BN1137" s="38"/>
      <c r="BO1137" s="38"/>
      <c r="BP1137" s="38"/>
      <c r="BQ1137" s="38"/>
      <c r="BR1137" s="38"/>
      <c r="BS1137" s="38"/>
      <c r="BT1137" s="38"/>
      <c r="BU1137" s="38"/>
      <c r="BY1137" s="38"/>
      <c r="BZ1137" s="38"/>
      <c r="CJ1137" s="38"/>
    </row>
    <row r="1138" spans="2:88" x14ac:dyDescent="0.25">
      <c r="B1138" s="8">
        <v>1136</v>
      </c>
      <c r="C1138" s="9" t="s">
        <v>12724</v>
      </c>
      <c r="D1138" s="9" t="s">
        <v>12804</v>
      </c>
      <c r="E1138" s="49">
        <v>20.373231799999999</v>
      </c>
      <c r="F1138" s="50">
        <v>9.9030288000000013</v>
      </c>
      <c r="G1138" s="50">
        <v>16.56908</v>
      </c>
      <c r="H1138" s="51">
        <v>0</v>
      </c>
      <c r="I1138" s="50">
        <v>0</v>
      </c>
      <c r="J1138" s="50">
        <v>0</v>
      </c>
      <c r="K1138" s="50">
        <v>16.6671008</v>
      </c>
      <c r="L1138" s="55">
        <v>9.8157400000000017</v>
      </c>
      <c r="M1138" s="49">
        <v>0</v>
      </c>
      <c r="N1138" s="49">
        <v>2.1412299881066668</v>
      </c>
      <c r="O1138" s="49">
        <v>1.7371279999999998</v>
      </c>
      <c r="P1138" s="50">
        <v>0</v>
      </c>
      <c r="Q1138" s="50">
        <v>0</v>
      </c>
      <c r="R1138" s="50">
        <v>0</v>
      </c>
      <c r="S1138" s="51">
        <v>0</v>
      </c>
      <c r="T1138" s="50">
        <v>0</v>
      </c>
      <c r="U1138" s="51">
        <v>16.348733333333335</v>
      </c>
      <c r="V1138" s="51">
        <v>0</v>
      </c>
      <c r="W1138" s="50">
        <v>0</v>
      </c>
      <c r="X1138" s="49">
        <v>9.8157400000000017</v>
      </c>
      <c r="Y1138" s="51">
        <v>25.143294222222224</v>
      </c>
      <c r="Z1138" s="52">
        <v>0</v>
      </c>
      <c r="AA1138" s="52">
        <v>0</v>
      </c>
      <c r="AB1138" s="52">
        <v>0</v>
      </c>
      <c r="AC1138" s="54">
        <v>3</v>
      </c>
      <c r="AD1138" s="54">
        <v>123.3059525925926</v>
      </c>
      <c r="AE1138" s="50">
        <v>123.3059525925926</v>
      </c>
      <c r="AF1138" s="50">
        <v>112.80000000000001</v>
      </c>
      <c r="AG1138" s="55">
        <v>112.80000000000001</v>
      </c>
      <c r="AH1138" s="50">
        <v>8.8759905600000018</v>
      </c>
      <c r="AI1138" s="52">
        <v>5.4636506518518519</v>
      </c>
      <c r="AJ1138" s="49">
        <v>0</v>
      </c>
      <c r="AK1138" s="50">
        <v>30.858955555555561</v>
      </c>
      <c r="AL1138" s="50">
        <v>27.253777777777778</v>
      </c>
      <c r="AM1138" s="50">
        <v>50.820000000000007</v>
      </c>
      <c r="AN1138" s="50">
        <v>0</v>
      </c>
      <c r="AO1138" s="50">
        <v>0</v>
      </c>
      <c r="AP1138" s="50">
        <v>0</v>
      </c>
      <c r="AQ1138" s="51">
        <v>0</v>
      </c>
      <c r="AR1138" s="49">
        <v>14.766966</v>
      </c>
      <c r="AS1138" s="50">
        <v>2.7871621621621623</v>
      </c>
      <c r="AT1138" s="50">
        <v>1.85076</v>
      </c>
      <c r="AU1138" s="50">
        <v>5.6333095238095234</v>
      </c>
      <c r="AV1138" s="50">
        <v>149.32438309523809</v>
      </c>
      <c r="AW1138" s="50">
        <v>0</v>
      </c>
      <c r="AX1138" s="50">
        <v>7.3493333333333339</v>
      </c>
      <c r="AY1138" s="50">
        <v>46.567216666666674</v>
      </c>
      <c r="AZ1138" s="51">
        <v>0</v>
      </c>
      <c r="BA1138" s="49">
        <v>0</v>
      </c>
      <c r="BB1138" s="49">
        <v>0</v>
      </c>
      <c r="BC1138" s="50">
        <v>0</v>
      </c>
      <c r="BD1138" s="50">
        <v>0</v>
      </c>
      <c r="BE1138" s="51">
        <v>0</v>
      </c>
      <c r="BF1138" s="38"/>
      <c r="BG1138" s="38"/>
      <c r="BK1138" s="38"/>
      <c r="BL1138" s="38"/>
      <c r="BM1138" s="38"/>
      <c r="BN1138" s="38"/>
      <c r="BO1138" s="38"/>
      <c r="BP1138" s="38"/>
      <c r="BQ1138" s="38"/>
      <c r="BR1138" s="38"/>
      <c r="BS1138" s="38"/>
      <c r="BT1138" s="38"/>
      <c r="BU1138" s="38"/>
      <c r="BY1138" s="38"/>
      <c r="BZ1138" s="38"/>
      <c r="CJ1138" s="38"/>
    </row>
    <row r="1139" spans="2:88" x14ac:dyDescent="0.25">
      <c r="B1139" s="8">
        <v>1137</v>
      </c>
      <c r="C1139" s="9" t="s">
        <v>12724</v>
      </c>
      <c r="D1139" s="9" t="s">
        <v>12805</v>
      </c>
      <c r="E1139" s="49">
        <v>15.279923850000001</v>
      </c>
      <c r="F1139" s="50">
        <v>7.427271600000001</v>
      </c>
      <c r="G1139" s="50">
        <v>12.42681</v>
      </c>
      <c r="H1139" s="51">
        <v>0</v>
      </c>
      <c r="I1139" s="50">
        <v>0</v>
      </c>
      <c r="J1139" s="50">
        <v>0</v>
      </c>
      <c r="K1139" s="50">
        <v>12.5003256</v>
      </c>
      <c r="L1139" s="55">
        <v>14.723610000000003</v>
      </c>
      <c r="M1139" s="49">
        <v>0</v>
      </c>
      <c r="N1139" s="49">
        <v>2.7070817396444444</v>
      </c>
      <c r="O1139" s="49">
        <v>2.6056919999999995</v>
      </c>
      <c r="P1139" s="50">
        <v>0</v>
      </c>
      <c r="Q1139" s="50">
        <v>0</v>
      </c>
      <c r="R1139" s="50">
        <v>0</v>
      </c>
      <c r="S1139" s="51">
        <v>0</v>
      </c>
      <c r="T1139" s="50">
        <v>0</v>
      </c>
      <c r="U1139" s="51">
        <v>17.482226666666673</v>
      </c>
      <c r="V1139" s="51">
        <v>0</v>
      </c>
      <c r="W1139" s="50">
        <v>0</v>
      </c>
      <c r="X1139" s="49">
        <v>14.723610000000003</v>
      </c>
      <c r="Y1139" s="51">
        <v>37.714941333333336</v>
      </c>
      <c r="Z1139" s="52">
        <v>0</v>
      </c>
      <c r="AA1139" s="52">
        <v>0</v>
      </c>
      <c r="AB1139" s="52">
        <v>0</v>
      </c>
      <c r="AC1139" s="54">
        <v>3</v>
      </c>
      <c r="AD1139" s="54">
        <v>92.47946444444446</v>
      </c>
      <c r="AE1139" s="50">
        <v>92.47946444444446</v>
      </c>
      <c r="AF1139" s="50">
        <v>84.600000000000009</v>
      </c>
      <c r="AG1139" s="55">
        <v>84.600000000000009</v>
      </c>
      <c r="AH1139" s="50">
        <v>13.313985840000004</v>
      </c>
      <c r="AI1139" s="52">
        <v>8.180473837037038</v>
      </c>
      <c r="AJ1139" s="49">
        <v>0</v>
      </c>
      <c r="AK1139" s="50">
        <v>23.144216666666672</v>
      </c>
      <c r="AL1139" s="50">
        <v>20.440333333333335</v>
      </c>
      <c r="AM1139" s="50">
        <v>38.115000000000009</v>
      </c>
      <c r="AN1139" s="50">
        <v>0</v>
      </c>
      <c r="AO1139" s="50">
        <v>0</v>
      </c>
      <c r="AP1139" s="50">
        <v>0</v>
      </c>
      <c r="AQ1139" s="51">
        <v>0</v>
      </c>
      <c r="AR1139" s="49">
        <v>22.150449000000002</v>
      </c>
      <c r="AS1139" s="50">
        <v>2.7871621621621623</v>
      </c>
      <c r="AT1139" s="50">
        <v>2.7761399999999998</v>
      </c>
      <c r="AU1139" s="50">
        <v>5.069978571428571</v>
      </c>
      <c r="AV1139" s="50">
        <v>154.8877867857143</v>
      </c>
      <c r="AW1139" s="50">
        <v>0</v>
      </c>
      <c r="AX1139" s="50">
        <v>11.024000000000001</v>
      </c>
      <c r="AY1139" s="50">
        <v>72.137633333333326</v>
      </c>
      <c r="AZ1139" s="51">
        <v>0</v>
      </c>
      <c r="BA1139" s="49">
        <v>0</v>
      </c>
      <c r="BB1139" s="49">
        <v>0</v>
      </c>
      <c r="BC1139" s="50">
        <v>0</v>
      </c>
      <c r="BD1139" s="50">
        <v>0</v>
      </c>
      <c r="BE1139" s="51">
        <v>0</v>
      </c>
      <c r="BF1139" s="38"/>
      <c r="BG1139" s="38"/>
      <c r="BK1139" s="38"/>
      <c r="BL1139" s="38"/>
      <c r="BM1139" s="38"/>
      <c r="BN1139" s="38"/>
      <c r="BO1139" s="38"/>
      <c r="BP1139" s="38"/>
      <c r="BQ1139" s="38"/>
      <c r="BR1139" s="38"/>
      <c r="BS1139" s="38"/>
      <c r="BT1139" s="38"/>
      <c r="BU1139" s="38"/>
      <c r="BY1139" s="38"/>
      <c r="BZ1139" s="38"/>
      <c r="CJ1139" s="38"/>
    </row>
    <row r="1140" spans="2:88" x14ac:dyDescent="0.25">
      <c r="B1140" s="8">
        <v>1138</v>
      </c>
      <c r="C1140" s="9" t="s">
        <v>12724</v>
      </c>
      <c r="D1140" s="9" t="s">
        <v>12806</v>
      </c>
      <c r="E1140" s="49">
        <v>20.373231799999999</v>
      </c>
      <c r="F1140" s="50">
        <v>9.9030288000000013</v>
      </c>
      <c r="G1140" s="50">
        <v>16.56908</v>
      </c>
      <c r="H1140" s="51">
        <v>0</v>
      </c>
      <c r="I1140" s="50">
        <v>0</v>
      </c>
      <c r="J1140" s="50">
        <v>0</v>
      </c>
      <c r="K1140" s="50">
        <v>16.6671008</v>
      </c>
      <c r="L1140" s="55">
        <v>14.723610000000003</v>
      </c>
      <c r="M1140" s="49">
        <v>0</v>
      </c>
      <c r="N1140" s="49">
        <v>2.7070817396444444</v>
      </c>
      <c r="O1140" s="49">
        <v>2.6056919999999995</v>
      </c>
      <c r="P1140" s="50">
        <v>0</v>
      </c>
      <c r="Q1140" s="50">
        <v>0</v>
      </c>
      <c r="R1140" s="50">
        <v>0</v>
      </c>
      <c r="S1140" s="51">
        <v>0</v>
      </c>
      <c r="T1140" s="50">
        <v>0</v>
      </c>
      <c r="U1140" s="51">
        <v>17.482226666666673</v>
      </c>
      <c r="V1140" s="51">
        <v>0</v>
      </c>
      <c r="W1140" s="50">
        <v>0</v>
      </c>
      <c r="X1140" s="49">
        <v>14.723610000000003</v>
      </c>
      <c r="Y1140" s="51">
        <v>37.714941333333336</v>
      </c>
      <c r="Z1140" s="52">
        <v>0</v>
      </c>
      <c r="AA1140" s="52">
        <v>0</v>
      </c>
      <c r="AB1140" s="52">
        <v>0</v>
      </c>
      <c r="AC1140" s="54">
        <v>3</v>
      </c>
      <c r="AD1140" s="54">
        <v>123.3059525925926</v>
      </c>
      <c r="AE1140" s="50">
        <v>123.3059525925926</v>
      </c>
      <c r="AF1140" s="50">
        <v>112.80000000000001</v>
      </c>
      <c r="AG1140" s="55">
        <v>112.80000000000001</v>
      </c>
      <c r="AH1140" s="50">
        <v>13.313985840000004</v>
      </c>
      <c r="AI1140" s="52">
        <v>8.180473837037038</v>
      </c>
      <c r="AJ1140" s="49">
        <v>0</v>
      </c>
      <c r="AK1140" s="50">
        <v>30.858955555555561</v>
      </c>
      <c r="AL1140" s="50">
        <v>27.253777777777778</v>
      </c>
      <c r="AM1140" s="50">
        <v>50.820000000000007</v>
      </c>
      <c r="AN1140" s="50">
        <v>0</v>
      </c>
      <c r="AO1140" s="50">
        <v>0</v>
      </c>
      <c r="AP1140" s="50">
        <v>0</v>
      </c>
      <c r="AQ1140" s="51">
        <v>0</v>
      </c>
      <c r="AR1140" s="49">
        <v>22.150449000000002</v>
      </c>
      <c r="AS1140" s="50">
        <v>2.7871621621621623</v>
      </c>
      <c r="AT1140" s="50">
        <v>2.7761399999999998</v>
      </c>
      <c r="AU1140" s="50">
        <v>6.7599714285714274</v>
      </c>
      <c r="AV1140" s="50">
        <v>189.43718071428572</v>
      </c>
      <c r="AW1140" s="50">
        <v>0</v>
      </c>
      <c r="AX1140" s="50">
        <v>11.024000000000001</v>
      </c>
      <c r="AY1140" s="50">
        <v>72.137633333333326</v>
      </c>
      <c r="AZ1140" s="51">
        <v>0</v>
      </c>
      <c r="BA1140" s="49">
        <v>0</v>
      </c>
      <c r="BB1140" s="49">
        <v>0</v>
      </c>
      <c r="BC1140" s="50">
        <v>0</v>
      </c>
      <c r="BD1140" s="50">
        <v>0</v>
      </c>
      <c r="BE1140" s="51">
        <v>0</v>
      </c>
      <c r="BF1140" s="38"/>
      <c r="BG1140" s="38"/>
      <c r="BK1140" s="38"/>
      <c r="BL1140" s="38"/>
      <c r="BM1140" s="38"/>
      <c r="BN1140" s="38"/>
      <c r="BO1140" s="38"/>
      <c r="BP1140" s="38"/>
      <c r="BQ1140" s="38"/>
      <c r="BR1140" s="38"/>
      <c r="BS1140" s="38"/>
      <c r="BT1140" s="38"/>
      <c r="BU1140" s="38"/>
      <c r="BY1140" s="38"/>
      <c r="BZ1140" s="38"/>
      <c r="CJ1140" s="38"/>
    </row>
    <row r="1141" spans="2:88" x14ac:dyDescent="0.25">
      <c r="B1141" s="8">
        <v>1139</v>
      </c>
      <c r="C1141" s="9" t="s">
        <v>12724</v>
      </c>
      <c r="D1141" s="9" t="s">
        <v>12807</v>
      </c>
      <c r="E1141" s="49">
        <v>25.466539750000003</v>
      </c>
      <c r="F1141" s="50">
        <v>12.378786000000002</v>
      </c>
      <c r="G1141" s="50">
        <v>20.711349999999999</v>
      </c>
      <c r="H1141" s="51">
        <v>0</v>
      </c>
      <c r="I1141" s="50">
        <v>0</v>
      </c>
      <c r="J1141" s="50">
        <v>0</v>
      </c>
      <c r="K1141" s="50">
        <v>20.833876000000004</v>
      </c>
      <c r="L1141" s="55">
        <v>14.723610000000003</v>
      </c>
      <c r="M1141" s="49">
        <v>0</v>
      </c>
      <c r="N1141" s="49">
        <v>2.7070817396444444</v>
      </c>
      <c r="O1141" s="49">
        <v>2.6056919999999995</v>
      </c>
      <c r="P1141" s="50">
        <v>0</v>
      </c>
      <c r="Q1141" s="50">
        <v>0</v>
      </c>
      <c r="R1141" s="50">
        <v>0</v>
      </c>
      <c r="S1141" s="51">
        <v>0</v>
      </c>
      <c r="T1141" s="50">
        <v>0</v>
      </c>
      <c r="U1141" s="51">
        <v>17.482226666666673</v>
      </c>
      <c r="V1141" s="51">
        <v>0</v>
      </c>
      <c r="W1141" s="50">
        <v>0</v>
      </c>
      <c r="X1141" s="49">
        <v>14.723610000000003</v>
      </c>
      <c r="Y1141" s="51">
        <v>37.714941333333336</v>
      </c>
      <c r="Z1141" s="52">
        <v>0</v>
      </c>
      <c r="AA1141" s="52">
        <v>0</v>
      </c>
      <c r="AB1141" s="52">
        <v>0</v>
      </c>
      <c r="AC1141" s="54">
        <v>3</v>
      </c>
      <c r="AD1141" s="54">
        <v>154.13244074074075</v>
      </c>
      <c r="AE1141" s="50">
        <v>154.13244074074075</v>
      </c>
      <c r="AF1141" s="50">
        <v>141</v>
      </c>
      <c r="AG1141" s="55">
        <v>141</v>
      </c>
      <c r="AH1141" s="50">
        <v>13.313985840000004</v>
      </c>
      <c r="AI1141" s="52">
        <v>8.180473837037038</v>
      </c>
      <c r="AJ1141" s="49">
        <v>0</v>
      </c>
      <c r="AK1141" s="50">
        <v>38.573694444444449</v>
      </c>
      <c r="AL1141" s="50">
        <v>34.06722222222222</v>
      </c>
      <c r="AM1141" s="50">
        <v>63.525000000000006</v>
      </c>
      <c r="AN1141" s="50">
        <v>0</v>
      </c>
      <c r="AO1141" s="50">
        <v>0</v>
      </c>
      <c r="AP1141" s="50">
        <v>0</v>
      </c>
      <c r="AQ1141" s="51">
        <v>0</v>
      </c>
      <c r="AR1141" s="49">
        <v>22.150449000000002</v>
      </c>
      <c r="AS1141" s="50">
        <v>2.7871621621621623</v>
      </c>
      <c r="AT1141" s="50">
        <v>2.7761399999999998</v>
      </c>
      <c r="AU1141" s="50">
        <v>6.7599714285714274</v>
      </c>
      <c r="AV1141" s="50">
        <v>189.43718071428572</v>
      </c>
      <c r="AW1141" s="50">
        <v>0</v>
      </c>
      <c r="AX1141" s="50">
        <v>11.024000000000001</v>
      </c>
      <c r="AY1141" s="50">
        <v>72.137633333333326</v>
      </c>
      <c r="AZ1141" s="51">
        <v>0</v>
      </c>
      <c r="BA1141" s="49">
        <v>0</v>
      </c>
      <c r="BB1141" s="49">
        <v>0</v>
      </c>
      <c r="BC1141" s="50">
        <v>0</v>
      </c>
      <c r="BD1141" s="50">
        <v>0</v>
      </c>
      <c r="BE1141" s="51">
        <v>0</v>
      </c>
      <c r="BF1141" s="38"/>
      <c r="BG1141" s="38"/>
      <c r="BK1141" s="38"/>
      <c r="BL1141" s="38"/>
      <c r="BM1141" s="38"/>
      <c r="BN1141" s="38"/>
      <c r="BO1141" s="38"/>
      <c r="BP1141" s="38"/>
      <c r="BQ1141" s="38"/>
      <c r="BR1141" s="38"/>
      <c r="BS1141" s="38"/>
      <c r="BT1141" s="38"/>
      <c r="BU1141" s="38"/>
      <c r="BY1141" s="38"/>
      <c r="BZ1141" s="38"/>
      <c r="CJ1141" s="38"/>
    </row>
    <row r="1142" spans="2:88" x14ac:dyDescent="0.25">
      <c r="B1142" s="8">
        <v>1140</v>
      </c>
      <c r="C1142" s="9" t="s">
        <v>12724</v>
      </c>
      <c r="D1142" s="9" t="s">
        <v>12808</v>
      </c>
      <c r="E1142" s="49">
        <v>30.559847700000002</v>
      </c>
      <c r="F1142" s="50">
        <v>14.854543200000002</v>
      </c>
      <c r="G1142" s="50">
        <v>24.853619999999999</v>
      </c>
      <c r="H1142" s="51">
        <v>0</v>
      </c>
      <c r="I1142" s="50">
        <v>0</v>
      </c>
      <c r="J1142" s="50">
        <v>0</v>
      </c>
      <c r="K1142" s="50">
        <v>25.0006512</v>
      </c>
      <c r="L1142" s="55">
        <v>14.723610000000003</v>
      </c>
      <c r="M1142" s="49">
        <v>0</v>
      </c>
      <c r="N1142" s="49">
        <v>2.7070817396444444</v>
      </c>
      <c r="O1142" s="49">
        <v>2.6056919999999995</v>
      </c>
      <c r="P1142" s="50">
        <v>0</v>
      </c>
      <c r="Q1142" s="50">
        <v>0</v>
      </c>
      <c r="R1142" s="50">
        <v>0</v>
      </c>
      <c r="S1142" s="51">
        <v>0</v>
      </c>
      <c r="T1142" s="50">
        <v>0</v>
      </c>
      <c r="U1142" s="51">
        <v>17.482226666666673</v>
      </c>
      <c r="V1142" s="51">
        <v>0</v>
      </c>
      <c r="W1142" s="50">
        <v>0</v>
      </c>
      <c r="X1142" s="49">
        <v>14.723610000000003</v>
      </c>
      <c r="Y1142" s="51">
        <v>37.714941333333336</v>
      </c>
      <c r="Z1142" s="52">
        <v>0</v>
      </c>
      <c r="AA1142" s="52">
        <v>0</v>
      </c>
      <c r="AB1142" s="52">
        <v>0</v>
      </c>
      <c r="AC1142" s="54">
        <v>3</v>
      </c>
      <c r="AD1142" s="54">
        <v>184.95892888888892</v>
      </c>
      <c r="AE1142" s="50">
        <v>184.95892888888892</v>
      </c>
      <c r="AF1142" s="50">
        <v>169.20000000000002</v>
      </c>
      <c r="AG1142" s="55">
        <v>169.20000000000002</v>
      </c>
      <c r="AH1142" s="50">
        <v>13.313985840000004</v>
      </c>
      <c r="AI1142" s="52">
        <v>8.180473837037038</v>
      </c>
      <c r="AJ1142" s="49">
        <v>0</v>
      </c>
      <c r="AK1142" s="50">
        <v>46.288433333333344</v>
      </c>
      <c r="AL1142" s="50">
        <v>40.88066666666667</v>
      </c>
      <c r="AM1142" s="50">
        <v>76.230000000000018</v>
      </c>
      <c r="AN1142" s="50">
        <v>0</v>
      </c>
      <c r="AO1142" s="50">
        <v>0</v>
      </c>
      <c r="AP1142" s="50">
        <v>0</v>
      </c>
      <c r="AQ1142" s="51">
        <v>0</v>
      </c>
      <c r="AR1142" s="49">
        <v>22.150449000000002</v>
      </c>
      <c r="AS1142" s="50">
        <v>2.7871621621621623</v>
      </c>
      <c r="AT1142" s="50">
        <v>2.7761399999999998</v>
      </c>
      <c r="AU1142" s="50">
        <v>8.4499642857142856</v>
      </c>
      <c r="AV1142" s="50">
        <v>223.98657464285714</v>
      </c>
      <c r="AW1142" s="50">
        <v>0</v>
      </c>
      <c r="AX1142" s="50">
        <v>11.024000000000001</v>
      </c>
      <c r="AY1142" s="50">
        <v>72.137633333333326</v>
      </c>
      <c r="AZ1142" s="51">
        <v>0</v>
      </c>
      <c r="BA1142" s="49">
        <v>0</v>
      </c>
      <c r="BB1142" s="49">
        <v>0</v>
      </c>
      <c r="BC1142" s="50">
        <v>0</v>
      </c>
      <c r="BD1142" s="50">
        <v>0</v>
      </c>
      <c r="BE1142" s="51">
        <v>0</v>
      </c>
      <c r="BF1142" s="38"/>
      <c r="BG1142" s="38"/>
      <c r="BK1142" s="38"/>
      <c r="BL1142" s="38"/>
      <c r="BM1142" s="38"/>
      <c r="BN1142" s="38"/>
      <c r="BO1142" s="38"/>
      <c r="BP1142" s="38"/>
      <c r="BQ1142" s="38"/>
      <c r="BR1142" s="38"/>
      <c r="BS1142" s="38"/>
      <c r="BT1142" s="38"/>
      <c r="BU1142" s="38"/>
      <c r="BY1142" s="38"/>
      <c r="BZ1142" s="38"/>
      <c r="CJ1142" s="38"/>
    </row>
    <row r="1143" spans="2:88" x14ac:dyDescent="0.25">
      <c r="B1143" s="8">
        <v>1141</v>
      </c>
      <c r="C1143" s="9" t="s">
        <v>12724</v>
      </c>
      <c r="D1143" s="9" t="s">
        <v>12809</v>
      </c>
      <c r="E1143" s="49">
        <v>5.0933079499999998</v>
      </c>
      <c r="F1143" s="50">
        <v>2.4757572000000003</v>
      </c>
      <c r="G1143" s="50">
        <v>8.2845399999999998</v>
      </c>
      <c r="H1143" s="51">
        <v>0</v>
      </c>
      <c r="I1143" s="50">
        <v>0</v>
      </c>
      <c r="J1143" s="50">
        <v>0</v>
      </c>
      <c r="K1143" s="50">
        <v>4.1667752</v>
      </c>
      <c r="L1143" s="55">
        <v>4.9078700000000008</v>
      </c>
      <c r="M1143" s="49">
        <v>0</v>
      </c>
      <c r="N1143" s="49">
        <v>1.6793607249066667</v>
      </c>
      <c r="O1143" s="49">
        <v>0.86856399999999989</v>
      </c>
      <c r="P1143" s="50">
        <v>0</v>
      </c>
      <c r="Q1143" s="50">
        <v>0</v>
      </c>
      <c r="R1143" s="50">
        <v>0</v>
      </c>
      <c r="S1143" s="51">
        <v>0</v>
      </c>
      <c r="T1143" s="50">
        <v>0</v>
      </c>
      <c r="U1143" s="51">
        <v>6.4889666666666672</v>
      </c>
      <c r="V1143" s="51">
        <v>0</v>
      </c>
      <c r="W1143" s="50">
        <v>0</v>
      </c>
      <c r="X1143" s="49">
        <v>4.9078700000000008</v>
      </c>
      <c r="Y1143" s="51">
        <v>12.571647111111112</v>
      </c>
      <c r="Z1143" s="52">
        <v>0</v>
      </c>
      <c r="AA1143" s="52">
        <v>0</v>
      </c>
      <c r="AB1143" s="52">
        <v>0</v>
      </c>
      <c r="AC1143" s="54">
        <v>3</v>
      </c>
      <c r="AD1143" s="54">
        <v>30.826488148148151</v>
      </c>
      <c r="AE1143" s="50">
        <v>30.826488148148151</v>
      </c>
      <c r="AF1143" s="50">
        <v>28.200000000000003</v>
      </c>
      <c r="AG1143" s="55">
        <v>28.200000000000003</v>
      </c>
      <c r="AH1143" s="50">
        <v>4.4379952800000009</v>
      </c>
      <c r="AI1143" s="52">
        <v>2.7468274666666663</v>
      </c>
      <c r="AJ1143" s="49">
        <v>0</v>
      </c>
      <c r="AK1143" s="50">
        <v>7.7147388888888901</v>
      </c>
      <c r="AL1143" s="50">
        <v>6.8134444444444444</v>
      </c>
      <c r="AM1143" s="50">
        <v>0</v>
      </c>
      <c r="AN1143" s="50">
        <v>13.00461</v>
      </c>
      <c r="AO1143" s="50">
        <v>6.9069767441860463</v>
      </c>
      <c r="AP1143" s="50">
        <v>8.7079000000000004</v>
      </c>
      <c r="AQ1143" s="51">
        <v>8.3050999999999995</v>
      </c>
      <c r="AR1143" s="49">
        <v>7.383483</v>
      </c>
      <c r="AS1143" s="50">
        <v>2.7871621621621623</v>
      </c>
      <c r="AT1143" s="50">
        <v>0.92537999999999998</v>
      </c>
      <c r="AU1143" s="50">
        <v>1.6899928571428569</v>
      </c>
      <c r="AV1143" s="50">
        <v>51.629262261904756</v>
      </c>
      <c r="AW1143" s="50">
        <v>0</v>
      </c>
      <c r="AX1143" s="50">
        <v>3.674666666666667</v>
      </c>
      <c r="AY1143" s="50">
        <v>18.113280000000007</v>
      </c>
      <c r="AZ1143" s="51">
        <v>0</v>
      </c>
      <c r="BA1143" s="49">
        <v>0</v>
      </c>
      <c r="BB1143" s="49">
        <v>0</v>
      </c>
      <c r="BC1143" s="50">
        <v>0</v>
      </c>
      <c r="BD1143" s="50">
        <v>0</v>
      </c>
      <c r="BE1143" s="51">
        <v>0</v>
      </c>
      <c r="BF1143" s="38"/>
      <c r="BG1143" s="38"/>
      <c r="BK1143" s="38"/>
      <c r="BL1143" s="38"/>
      <c r="BM1143" s="38"/>
      <c r="BN1143" s="38"/>
      <c r="BO1143" s="38"/>
      <c r="BP1143" s="38"/>
      <c r="BQ1143" s="38"/>
      <c r="BR1143" s="38"/>
      <c r="BS1143" s="38"/>
      <c r="BT1143" s="38"/>
      <c r="BU1143" s="38"/>
      <c r="BY1143" s="38"/>
      <c r="BZ1143" s="38"/>
      <c r="CJ1143" s="38"/>
    </row>
    <row r="1144" spans="2:88" x14ac:dyDescent="0.25">
      <c r="B1144" s="8">
        <v>1142</v>
      </c>
      <c r="C1144" s="9" t="s">
        <v>12724</v>
      </c>
      <c r="D1144" s="9" t="s">
        <v>12810</v>
      </c>
      <c r="E1144" s="49">
        <v>6.791077266666667</v>
      </c>
      <c r="F1144" s="50">
        <v>3.3010096000000004</v>
      </c>
      <c r="G1144" s="50">
        <v>11.046053333333333</v>
      </c>
      <c r="H1144" s="51">
        <v>0</v>
      </c>
      <c r="I1144" s="50">
        <v>0</v>
      </c>
      <c r="J1144" s="50">
        <v>0</v>
      </c>
      <c r="K1144" s="50">
        <v>5.5557002666666673</v>
      </c>
      <c r="L1144" s="55">
        <v>4.9078700000000008</v>
      </c>
      <c r="M1144" s="49">
        <v>0</v>
      </c>
      <c r="N1144" s="49">
        <v>1.6793607249066667</v>
      </c>
      <c r="O1144" s="49">
        <v>0.86856399999999989</v>
      </c>
      <c r="P1144" s="50">
        <v>0</v>
      </c>
      <c r="Q1144" s="50">
        <v>0</v>
      </c>
      <c r="R1144" s="50">
        <v>0</v>
      </c>
      <c r="S1144" s="51">
        <v>0</v>
      </c>
      <c r="T1144" s="50">
        <v>0</v>
      </c>
      <c r="U1144" s="51">
        <v>6.4889666666666672</v>
      </c>
      <c r="V1144" s="51">
        <v>0</v>
      </c>
      <c r="W1144" s="50">
        <v>0</v>
      </c>
      <c r="X1144" s="49">
        <v>4.9078700000000008</v>
      </c>
      <c r="Y1144" s="51">
        <v>12.571647111111112</v>
      </c>
      <c r="Z1144" s="52">
        <v>0</v>
      </c>
      <c r="AA1144" s="52">
        <v>0</v>
      </c>
      <c r="AB1144" s="52">
        <v>0</v>
      </c>
      <c r="AC1144" s="54">
        <v>3</v>
      </c>
      <c r="AD1144" s="54">
        <v>41.101984197530868</v>
      </c>
      <c r="AE1144" s="50">
        <v>41.101984197530868</v>
      </c>
      <c r="AF1144" s="50">
        <v>37.6</v>
      </c>
      <c r="AG1144" s="55">
        <v>37.6</v>
      </c>
      <c r="AH1144" s="50">
        <v>4.4379952800000009</v>
      </c>
      <c r="AI1144" s="52">
        <v>2.7468274666666663</v>
      </c>
      <c r="AJ1144" s="49">
        <v>0</v>
      </c>
      <c r="AK1144" s="50">
        <v>10.28631851851852</v>
      </c>
      <c r="AL1144" s="50">
        <v>9.0845925925925926</v>
      </c>
      <c r="AM1144" s="50">
        <v>0</v>
      </c>
      <c r="AN1144" s="50">
        <v>17.339479999999998</v>
      </c>
      <c r="AO1144" s="50">
        <v>9.2093023255813957</v>
      </c>
      <c r="AP1144" s="50">
        <v>11.610533333333334</v>
      </c>
      <c r="AQ1144" s="51">
        <v>11.073466666666667</v>
      </c>
      <c r="AR1144" s="49">
        <v>7.383483</v>
      </c>
      <c r="AS1144" s="50">
        <v>2.7871621621621623</v>
      </c>
      <c r="AT1144" s="50">
        <v>0.92537999999999998</v>
      </c>
      <c r="AU1144" s="50">
        <v>2.2533238095238093</v>
      </c>
      <c r="AV1144" s="50">
        <v>63.145726904761901</v>
      </c>
      <c r="AW1144" s="50">
        <v>0</v>
      </c>
      <c r="AX1144" s="50">
        <v>3.674666666666667</v>
      </c>
      <c r="AY1144" s="50">
        <v>18.113280000000007</v>
      </c>
      <c r="AZ1144" s="51">
        <v>0</v>
      </c>
      <c r="BA1144" s="49">
        <v>0</v>
      </c>
      <c r="BB1144" s="49">
        <v>0</v>
      </c>
      <c r="BC1144" s="50">
        <v>0</v>
      </c>
      <c r="BD1144" s="50">
        <v>0</v>
      </c>
      <c r="BE1144" s="51">
        <v>0</v>
      </c>
      <c r="BF1144" s="38"/>
      <c r="BG1144" s="38"/>
      <c r="BK1144" s="38"/>
      <c r="BL1144" s="38"/>
      <c r="BM1144" s="38"/>
      <c r="BN1144" s="38"/>
      <c r="BO1144" s="38"/>
      <c r="BP1144" s="38"/>
      <c r="BQ1144" s="38"/>
      <c r="BR1144" s="38"/>
      <c r="BS1144" s="38"/>
      <c r="BT1144" s="38"/>
      <c r="BU1144" s="38"/>
      <c r="BY1144" s="38"/>
      <c r="BZ1144" s="38"/>
      <c r="CJ1144" s="38"/>
    </row>
    <row r="1145" spans="2:88" x14ac:dyDescent="0.25">
      <c r="B1145" s="8">
        <v>1143</v>
      </c>
      <c r="C1145" s="9" t="s">
        <v>12724</v>
      </c>
      <c r="D1145" s="9" t="s">
        <v>12811</v>
      </c>
      <c r="E1145" s="49">
        <v>8.4888465833333342</v>
      </c>
      <c r="F1145" s="50">
        <v>4.1262620000000005</v>
      </c>
      <c r="G1145" s="50">
        <v>13.807566666666666</v>
      </c>
      <c r="H1145" s="51">
        <v>0</v>
      </c>
      <c r="I1145" s="50">
        <v>0</v>
      </c>
      <c r="J1145" s="50">
        <v>0</v>
      </c>
      <c r="K1145" s="50">
        <v>6.9446253333333345</v>
      </c>
      <c r="L1145" s="55">
        <v>4.9078700000000008</v>
      </c>
      <c r="M1145" s="49">
        <v>0</v>
      </c>
      <c r="N1145" s="49">
        <v>1.6793607249066667</v>
      </c>
      <c r="O1145" s="49">
        <v>0.86856399999999989</v>
      </c>
      <c r="P1145" s="50">
        <v>0</v>
      </c>
      <c r="Q1145" s="50">
        <v>0</v>
      </c>
      <c r="R1145" s="50">
        <v>0</v>
      </c>
      <c r="S1145" s="51">
        <v>0</v>
      </c>
      <c r="T1145" s="50">
        <v>0</v>
      </c>
      <c r="U1145" s="51">
        <v>6.4889666666666672</v>
      </c>
      <c r="V1145" s="51">
        <v>0</v>
      </c>
      <c r="W1145" s="50">
        <v>0</v>
      </c>
      <c r="X1145" s="49">
        <v>4.9078700000000008</v>
      </c>
      <c r="Y1145" s="51">
        <v>12.571647111111112</v>
      </c>
      <c r="Z1145" s="52">
        <v>0</v>
      </c>
      <c r="AA1145" s="52">
        <v>0</v>
      </c>
      <c r="AB1145" s="52">
        <v>0</v>
      </c>
      <c r="AC1145" s="54">
        <v>3</v>
      </c>
      <c r="AD1145" s="54">
        <v>51.377480246913585</v>
      </c>
      <c r="AE1145" s="50">
        <v>51.377480246913585</v>
      </c>
      <c r="AF1145" s="50">
        <v>47</v>
      </c>
      <c r="AG1145" s="55">
        <v>47</v>
      </c>
      <c r="AH1145" s="50">
        <v>4.4379952800000009</v>
      </c>
      <c r="AI1145" s="52">
        <v>2.7468274666666663</v>
      </c>
      <c r="AJ1145" s="49">
        <v>0</v>
      </c>
      <c r="AK1145" s="50">
        <v>12.85789814814815</v>
      </c>
      <c r="AL1145" s="50">
        <v>11.355740740740741</v>
      </c>
      <c r="AM1145" s="50">
        <v>0</v>
      </c>
      <c r="AN1145" s="50">
        <v>21.674349999999997</v>
      </c>
      <c r="AO1145" s="50">
        <v>11.511627906976745</v>
      </c>
      <c r="AP1145" s="50">
        <v>14.513166666666669</v>
      </c>
      <c r="AQ1145" s="51">
        <v>13.841833333333334</v>
      </c>
      <c r="AR1145" s="49">
        <v>7.383483</v>
      </c>
      <c r="AS1145" s="50">
        <v>2.7871621621621623</v>
      </c>
      <c r="AT1145" s="50">
        <v>0.92537999999999998</v>
      </c>
      <c r="AU1145" s="50">
        <v>2.2533238095238093</v>
      </c>
      <c r="AV1145" s="50">
        <v>63.145726904761901</v>
      </c>
      <c r="AW1145" s="50">
        <v>0</v>
      </c>
      <c r="AX1145" s="50">
        <v>3.674666666666667</v>
      </c>
      <c r="AY1145" s="50">
        <v>18.113280000000007</v>
      </c>
      <c r="AZ1145" s="51">
        <v>0</v>
      </c>
      <c r="BA1145" s="49">
        <v>0</v>
      </c>
      <c r="BB1145" s="49">
        <v>0</v>
      </c>
      <c r="BC1145" s="50">
        <v>0</v>
      </c>
      <c r="BD1145" s="50">
        <v>0</v>
      </c>
      <c r="BE1145" s="51">
        <v>0</v>
      </c>
      <c r="BF1145" s="38"/>
      <c r="BG1145" s="38"/>
      <c r="BK1145" s="38"/>
      <c r="BL1145" s="38"/>
      <c r="BM1145" s="38"/>
      <c r="BN1145" s="38"/>
      <c r="BO1145" s="38"/>
      <c r="BP1145" s="38"/>
      <c r="BQ1145" s="38"/>
      <c r="BR1145" s="38"/>
      <c r="BS1145" s="38"/>
      <c r="BT1145" s="38"/>
      <c r="BU1145" s="38"/>
      <c r="BY1145" s="38"/>
      <c r="BZ1145" s="38"/>
      <c r="CJ1145" s="38"/>
    </row>
    <row r="1146" spans="2:88" x14ac:dyDescent="0.25">
      <c r="B1146" s="8">
        <v>1144</v>
      </c>
      <c r="C1146" s="9" t="s">
        <v>12724</v>
      </c>
      <c r="D1146" s="9" t="s">
        <v>12812</v>
      </c>
      <c r="E1146" s="49">
        <v>10.1866159</v>
      </c>
      <c r="F1146" s="50">
        <v>4.9515144000000006</v>
      </c>
      <c r="G1146" s="50">
        <v>16.56908</v>
      </c>
      <c r="H1146" s="51">
        <v>0</v>
      </c>
      <c r="I1146" s="50">
        <v>0</v>
      </c>
      <c r="J1146" s="50">
        <v>0</v>
      </c>
      <c r="K1146" s="50">
        <v>8.3335504</v>
      </c>
      <c r="L1146" s="55">
        <v>4.9078700000000008</v>
      </c>
      <c r="M1146" s="49">
        <v>0</v>
      </c>
      <c r="N1146" s="49">
        <v>1.6793607249066667</v>
      </c>
      <c r="O1146" s="49">
        <v>0.86856399999999989</v>
      </c>
      <c r="P1146" s="50">
        <v>0</v>
      </c>
      <c r="Q1146" s="50">
        <v>0</v>
      </c>
      <c r="R1146" s="50">
        <v>0</v>
      </c>
      <c r="S1146" s="51">
        <v>0</v>
      </c>
      <c r="T1146" s="50">
        <v>0</v>
      </c>
      <c r="U1146" s="51">
        <v>6.4889666666666672</v>
      </c>
      <c r="V1146" s="51">
        <v>0</v>
      </c>
      <c r="W1146" s="50">
        <v>0</v>
      </c>
      <c r="X1146" s="49">
        <v>4.9078700000000008</v>
      </c>
      <c r="Y1146" s="51">
        <v>12.571647111111112</v>
      </c>
      <c r="Z1146" s="52">
        <v>0</v>
      </c>
      <c r="AA1146" s="52">
        <v>0</v>
      </c>
      <c r="AB1146" s="52">
        <v>0</v>
      </c>
      <c r="AC1146" s="54">
        <v>3</v>
      </c>
      <c r="AD1146" s="54">
        <v>61.652976296296302</v>
      </c>
      <c r="AE1146" s="50">
        <v>61.652976296296302</v>
      </c>
      <c r="AF1146" s="50">
        <v>56.400000000000006</v>
      </c>
      <c r="AG1146" s="55">
        <v>56.400000000000006</v>
      </c>
      <c r="AH1146" s="50">
        <v>4.4379952800000009</v>
      </c>
      <c r="AI1146" s="52">
        <v>2.7468274666666663</v>
      </c>
      <c r="AJ1146" s="49">
        <v>0</v>
      </c>
      <c r="AK1146" s="50">
        <v>15.42947777777778</v>
      </c>
      <c r="AL1146" s="50">
        <v>13.626888888888889</v>
      </c>
      <c r="AM1146" s="50">
        <v>0</v>
      </c>
      <c r="AN1146" s="50">
        <v>26.009219999999999</v>
      </c>
      <c r="AO1146" s="50">
        <v>13.813953488372093</v>
      </c>
      <c r="AP1146" s="50">
        <v>17.415800000000001</v>
      </c>
      <c r="AQ1146" s="51">
        <v>16.610199999999999</v>
      </c>
      <c r="AR1146" s="49">
        <v>7.383483</v>
      </c>
      <c r="AS1146" s="50">
        <v>2.7871621621621623</v>
      </c>
      <c r="AT1146" s="50">
        <v>0.92537999999999998</v>
      </c>
      <c r="AU1146" s="50">
        <v>2.8166547619047617</v>
      </c>
      <c r="AV1146" s="50">
        <v>74.662191547619045</v>
      </c>
      <c r="AW1146" s="50">
        <v>0</v>
      </c>
      <c r="AX1146" s="50">
        <v>3.674666666666667</v>
      </c>
      <c r="AY1146" s="50">
        <v>18.113280000000007</v>
      </c>
      <c r="AZ1146" s="51">
        <v>0</v>
      </c>
      <c r="BA1146" s="49">
        <v>0</v>
      </c>
      <c r="BB1146" s="49">
        <v>0</v>
      </c>
      <c r="BC1146" s="50">
        <v>0</v>
      </c>
      <c r="BD1146" s="50">
        <v>0</v>
      </c>
      <c r="BE1146" s="51">
        <v>0</v>
      </c>
      <c r="BF1146" s="38"/>
      <c r="BG1146" s="38"/>
      <c r="BK1146" s="38"/>
      <c r="BL1146" s="38"/>
      <c r="BM1146" s="38"/>
      <c r="BN1146" s="38"/>
      <c r="BO1146" s="38"/>
      <c r="BP1146" s="38"/>
      <c r="BQ1146" s="38"/>
      <c r="BR1146" s="38"/>
      <c r="BS1146" s="38"/>
      <c r="BT1146" s="38"/>
      <c r="BU1146" s="38"/>
      <c r="BY1146" s="38"/>
      <c r="BZ1146" s="38"/>
      <c r="CJ1146" s="38"/>
    </row>
    <row r="1147" spans="2:88" x14ac:dyDescent="0.25">
      <c r="B1147" s="8">
        <v>1145</v>
      </c>
      <c r="C1147" s="9" t="s">
        <v>12724</v>
      </c>
      <c r="D1147" s="9" t="s">
        <v>12813</v>
      </c>
      <c r="E1147" s="49">
        <v>10.1866159</v>
      </c>
      <c r="F1147" s="50">
        <v>4.9515144000000006</v>
      </c>
      <c r="G1147" s="50">
        <v>16.56908</v>
      </c>
      <c r="H1147" s="51">
        <v>0</v>
      </c>
      <c r="I1147" s="50">
        <v>0</v>
      </c>
      <c r="J1147" s="50">
        <v>0</v>
      </c>
      <c r="K1147" s="50">
        <v>8.3335504</v>
      </c>
      <c r="L1147" s="55">
        <v>9.8157400000000017</v>
      </c>
      <c r="M1147" s="49">
        <v>0</v>
      </c>
      <c r="N1147" s="49">
        <v>2.1412299881066668</v>
      </c>
      <c r="O1147" s="49">
        <v>1.7371279999999998</v>
      </c>
      <c r="P1147" s="50">
        <v>0</v>
      </c>
      <c r="Q1147" s="50">
        <v>0</v>
      </c>
      <c r="R1147" s="50">
        <v>0</v>
      </c>
      <c r="S1147" s="51">
        <v>0</v>
      </c>
      <c r="T1147" s="50">
        <v>0</v>
      </c>
      <c r="U1147" s="51">
        <v>16.348733333333335</v>
      </c>
      <c r="V1147" s="51">
        <v>0</v>
      </c>
      <c r="W1147" s="50">
        <v>0</v>
      </c>
      <c r="X1147" s="49">
        <v>9.8157400000000017</v>
      </c>
      <c r="Y1147" s="51">
        <v>25.143294222222224</v>
      </c>
      <c r="Z1147" s="52">
        <v>0</v>
      </c>
      <c r="AA1147" s="52">
        <v>0</v>
      </c>
      <c r="AB1147" s="52">
        <v>0</v>
      </c>
      <c r="AC1147" s="54">
        <v>3</v>
      </c>
      <c r="AD1147" s="54">
        <v>61.652976296296302</v>
      </c>
      <c r="AE1147" s="50">
        <v>61.652976296296302</v>
      </c>
      <c r="AF1147" s="50">
        <v>56.400000000000006</v>
      </c>
      <c r="AG1147" s="55">
        <v>56.400000000000006</v>
      </c>
      <c r="AH1147" s="50">
        <v>8.8759905600000018</v>
      </c>
      <c r="AI1147" s="52">
        <v>5.4636506518518519</v>
      </c>
      <c r="AJ1147" s="49">
        <v>0</v>
      </c>
      <c r="AK1147" s="50">
        <v>15.42947777777778</v>
      </c>
      <c r="AL1147" s="50">
        <v>13.626888888888889</v>
      </c>
      <c r="AM1147" s="50">
        <v>0</v>
      </c>
      <c r="AN1147" s="50">
        <v>26.009219999999999</v>
      </c>
      <c r="AO1147" s="50">
        <v>13.813953488372093</v>
      </c>
      <c r="AP1147" s="50">
        <v>17.415800000000001</v>
      </c>
      <c r="AQ1147" s="51">
        <v>16.610199999999999</v>
      </c>
      <c r="AR1147" s="49">
        <v>14.766966</v>
      </c>
      <c r="AS1147" s="50">
        <v>2.7871621621621623</v>
      </c>
      <c r="AT1147" s="50">
        <v>1.85076</v>
      </c>
      <c r="AU1147" s="50">
        <v>3.3799857142857137</v>
      </c>
      <c r="AV1147" s="50">
        <v>103.25852452380951</v>
      </c>
      <c r="AW1147" s="50">
        <v>0</v>
      </c>
      <c r="AX1147" s="50">
        <v>7.3493333333333339</v>
      </c>
      <c r="AY1147" s="50">
        <v>46.567216666666674</v>
      </c>
      <c r="AZ1147" s="51">
        <v>0</v>
      </c>
      <c r="BA1147" s="49">
        <v>0</v>
      </c>
      <c r="BB1147" s="49">
        <v>0</v>
      </c>
      <c r="BC1147" s="50">
        <v>0</v>
      </c>
      <c r="BD1147" s="50">
        <v>0</v>
      </c>
      <c r="BE1147" s="51">
        <v>0</v>
      </c>
      <c r="BF1147" s="38"/>
      <c r="BG1147" s="38"/>
      <c r="BK1147" s="38"/>
      <c r="BL1147" s="38"/>
      <c r="BM1147" s="38"/>
      <c r="BN1147" s="38"/>
      <c r="BO1147" s="38"/>
      <c r="BP1147" s="38"/>
      <c r="BQ1147" s="38"/>
      <c r="BR1147" s="38"/>
      <c r="BS1147" s="38"/>
      <c r="BT1147" s="38"/>
      <c r="BU1147" s="38"/>
      <c r="BY1147" s="38"/>
      <c r="BZ1147" s="38"/>
      <c r="CJ1147" s="38"/>
    </row>
    <row r="1148" spans="2:88" x14ac:dyDescent="0.25">
      <c r="B1148" s="8">
        <v>1146</v>
      </c>
      <c r="C1148" s="9" t="s">
        <v>12724</v>
      </c>
      <c r="D1148" s="9" t="s">
        <v>12814</v>
      </c>
      <c r="E1148" s="49">
        <v>13.582154533333334</v>
      </c>
      <c r="F1148" s="50">
        <v>6.6020192000000009</v>
      </c>
      <c r="G1148" s="50">
        <v>22.092106666666666</v>
      </c>
      <c r="H1148" s="51">
        <v>0</v>
      </c>
      <c r="I1148" s="50">
        <v>0</v>
      </c>
      <c r="J1148" s="50">
        <v>0</v>
      </c>
      <c r="K1148" s="50">
        <v>11.111400533333335</v>
      </c>
      <c r="L1148" s="55">
        <v>9.8157400000000017</v>
      </c>
      <c r="M1148" s="49">
        <v>0</v>
      </c>
      <c r="N1148" s="49">
        <v>2.1412299881066668</v>
      </c>
      <c r="O1148" s="49">
        <v>1.7371279999999998</v>
      </c>
      <c r="P1148" s="50">
        <v>0</v>
      </c>
      <c r="Q1148" s="50">
        <v>0</v>
      </c>
      <c r="R1148" s="50">
        <v>0</v>
      </c>
      <c r="S1148" s="51">
        <v>0</v>
      </c>
      <c r="T1148" s="50">
        <v>0</v>
      </c>
      <c r="U1148" s="51">
        <v>16.348733333333335</v>
      </c>
      <c r="V1148" s="51">
        <v>0</v>
      </c>
      <c r="W1148" s="50">
        <v>0</v>
      </c>
      <c r="X1148" s="49">
        <v>9.8157400000000017</v>
      </c>
      <c r="Y1148" s="51">
        <v>25.143294222222224</v>
      </c>
      <c r="Z1148" s="52">
        <v>0</v>
      </c>
      <c r="AA1148" s="52">
        <v>0</v>
      </c>
      <c r="AB1148" s="52">
        <v>0</v>
      </c>
      <c r="AC1148" s="54">
        <v>3</v>
      </c>
      <c r="AD1148" s="54">
        <v>82.203968395061736</v>
      </c>
      <c r="AE1148" s="50">
        <v>82.203968395061736</v>
      </c>
      <c r="AF1148" s="50">
        <v>75.2</v>
      </c>
      <c r="AG1148" s="55">
        <v>75.2</v>
      </c>
      <c r="AH1148" s="50">
        <v>8.8759905600000018</v>
      </c>
      <c r="AI1148" s="52">
        <v>5.4636506518518519</v>
      </c>
      <c r="AJ1148" s="49">
        <v>0</v>
      </c>
      <c r="AK1148" s="50">
        <v>20.57263703703704</v>
      </c>
      <c r="AL1148" s="50">
        <v>18.169185185185185</v>
      </c>
      <c r="AM1148" s="50">
        <v>0</v>
      </c>
      <c r="AN1148" s="50">
        <v>34.678959999999996</v>
      </c>
      <c r="AO1148" s="50">
        <v>18.418604651162791</v>
      </c>
      <c r="AP1148" s="50">
        <v>23.221066666666669</v>
      </c>
      <c r="AQ1148" s="51">
        <v>22.146933333333333</v>
      </c>
      <c r="AR1148" s="49">
        <v>14.766966</v>
      </c>
      <c r="AS1148" s="50">
        <v>2.7871621621621623</v>
      </c>
      <c r="AT1148" s="50">
        <v>1.85076</v>
      </c>
      <c r="AU1148" s="50">
        <v>4.5066476190476186</v>
      </c>
      <c r="AV1148" s="50">
        <v>126.2914538095238</v>
      </c>
      <c r="AW1148" s="50">
        <v>0</v>
      </c>
      <c r="AX1148" s="50">
        <v>7.3493333333333339</v>
      </c>
      <c r="AY1148" s="50">
        <v>46.567216666666674</v>
      </c>
      <c r="AZ1148" s="51">
        <v>0</v>
      </c>
      <c r="BA1148" s="49">
        <v>0</v>
      </c>
      <c r="BB1148" s="49">
        <v>0</v>
      </c>
      <c r="BC1148" s="50">
        <v>0</v>
      </c>
      <c r="BD1148" s="50">
        <v>0</v>
      </c>
      <c r="BE1148" s="51">
        <v>0</v>
      </c>
      <c r="BF1148" s="38"/>
      <c r="BG1148" s="38"/>
      <c r="BK1148" s="38"/>
      <c r="BL1148" s="38"/>
      <c r="BM1148" s="38"/>
      <c r="BN1148" s="38"/>
      <c r="BO1148" s="38"/>
      <c r="BP1148" s="38"/>
      <c r="BQ1148" s="38"/>
      <c r="BR1148" s="38"/>
      <c r="BS1148" s="38"/>
      <c r="BT1148" s="38"/>
      <c r="BU1148" s="38"/>
      <c r="BY1148" s="38"/>
      <c r="BZ1148" s="38"/>
      <c r="CJ1148" s="38"/>
    </row>
    <row r="1149" spans="2:88" x14ac:dyDescent="0.25">
      <c r="B1149" s="8">
        <v>1147</v>
      </c>
      <c r="C1149" s="9" t="s">
        <v>12724</v>
      </c>
      <c r="D1149" s="9" t="s">
        <v>12815</v>
      </c>
      <c r="E1149" s="49">
        <v>16.977693166666668</v>
      </c>
      <c r="F1149" s="50">
        <v>8.2525240000000011</v>
      </c>
      <c r="G1149" s="50">
        <v>27.615133333333333</v>
      </c>
      <c r="H1149" s="51">
        <v>0</v>
      </c>
      <c r="I1149" s="50">
        <v>0</v>
      </c>
      <c r="J1149" s="50">
        <v>0</v>
      </c>
      <c r="K1149" s="50">
        <v>13.889250666666669</v>
      </c>
      <c r="L1149" s="55">
        <v>9.8157400000000017</v>
      </c>
      <c r="M1149" s="49">
        <v>0</v>
      </c>
      <c r="N1149" s="49">
        <v>2.1412299881066668</v>
      </c>
      <c r="O1149" s="49">
        <v>1.7371279999999998</v>
      </c>
      <c r="P1149" s="50">
        <v>0</v>
      </c>
      <c r="Q1149" s="50">
        <v>0</v>
      </c>
      <c r="R1149" s="50">
        <v>0</v>
      </c>
      <c r="S1149" s="51">
        <v>0</v>
      </c>
      <c r="T1149" s="50">
        <v>0</v>
      </c>
      <c r="U1149" s="51">
        <v>16.348733333333335</v>
      </c>
      <c r="V1149" s="51">
        <v>0</v>
      </c>
      <c r="W1149" s="50">
        <v>0</v>
      </c>
      <c r="X1149" s="49">
        <v>9.8157400000000017</v>
      </c>
      <c r="Y1149" s="51">
        <v>25.143294222222224</v>
      </c>
      <c r="Z1149" s="52">
        <v>0</v>
      </c>
      <c r="AA1149" s="52">
        <v>0</v>
      </c>
      <c r="AB1149" s="52">
        <v>0</v>
      </c>
      <c r="AC1149" s="54">
        <v>3</v>
      </c>
      <c r="AD1149" s="54">
        <v>102.75496049382717</v>
      </c>
      <c r="AE1149" s="50">
        <v>102.75496049382717</v>
      </c>
      <c r="AF1149" s="50">
        <v>94</v>
      </c>
      <c r="AG1149" s="55">
        <v>94</v>
      </c>
      <c r="AH1149" s="50">
        <v>8.8759905600000018</v>
      </c>
      <c r="AI1149" s="52">
        <v>5.4636506518518519</v>
      </c>
      <c r="AJ1149" s="49">
        <v>0</v>
      </c>
      <c r="AK1149" s="50">
        <v>25.7157962962963</v>
      </c>
      <c r="AL1149" s="50">
        <v>22.711481481481481</v>
      </c>
      <c r="AM1149" s="50">
        <v>0</v>
      </c>
      <c r="AN1149" s="50">
        <v>43.348699999999994</v>
      </c>
      <c r="AO1149" s="50">
        <v>23.02325581395349</v>
      </c>
      <c r="AP1149" s="50">
        <v>29.026333333333337</v>
      </c>
      <c r="AQ1149" s="51">
        <v>27.683666666666667</v>
      </c>
      <c r="AR1149" s="49">
        <v>14.766966</v>
      </c>
      <c r="AS1149" s="50">
        <v>2.7871621621621623</v>
      </c>
      <c r="AT1149" s="50">
        <v>1.85076</v>
      </c>
      <c r="AU1149" s="50">
        <v>4.5066476190476186</v>
      </c>
      <c r="AV1149" s="50">
        <v>126.2914538095238</v>
      </c>
      <c r="AW1149" s="50">
        <v>0</v>
      </c>
      <c r="AX1149" s="50">
        <v>7.3493333333333339</v>
      </c>
      <c r="AY1149" s="50">
        <v>46.567216666666674</v>
      </c>
      <c r="AZ1149" s="51">
        <v>0</v>
      </c>
      <c r="BA1149" s="49">
        <v>0</v>
      </c>
      <c r="BB1149" s="49">
        <v>0</v>
      </c>
      <c r="BC1149" s="50">
        <v>0</v>
      </c>
      <c r="BD1149" s="50">
        <v>0</v>
      </c>
      <c r="BE1149" s="51">
        <v>0</v>
      </c>
      <c r="BF1149" s="38"/>
      <c r="BG1149" s="38"/>
      <c r="BK1149" s="38"/>
      <c r="BL1149" s="38"/>
      <c r="BM1149" s="38"/>
      <c r="BN1149" s="38"/>
      <c r="BO1149" s="38"/>
      <c r="BP1149" s="38"/>
      <c r="BQ1149" s="38"/>
      <c r="BR1149" s="38"/>
      <c r="BS1149" s="38"/>
      <c r="BT1149" s="38"/>
      <c r="BU1149" s="38"/>
      <c r="BY1149" s="38"/>
      <c r="BZ1149" s="38"/>
      <c r="CJ1149" s="38"/>
    </row>
    <row r="1150" spans="2:88" x14ac:dyDescent="0.25">
      <c r="B1150" s="8">
        <v>1148</v>
      </c>
      <c r="C1150" s="9" t="s">
        <v>12724</v>
      </c>
      <c r="D1150" s="9" t="s">
        <v>12816</v>
      </c>
      <c r="E1150" s="49">
        <v>20.373231799999999</v>
      </c>
      <c r="F1150" s="50">
        <v>9.9030288000000013</v>
      </c>
      <c r="G1150" s="50">
        <v>33.138159999999999</v>
      </c>
      <c r="H1150" s="51">
        <v>0</v>
      </c>
      <c r="I1150" s="50">
        <v>0</v>
      </c>
      <c r="J1150" s="50">
        <v>0</v>
      </c>
      <c r="K1150" s="50">
        <v>16.6671008</v>
      </c>
      <c r="L1150" s="55">
        <v>9.8157400000000017</v>
      </c>
      <c r="M1150" s="49">
        <v>0</v>
      </c>
      <c r="N1150" s="49">
        <v>2.1412299881066668</v>
      </c>
      <c r="O1150" s="49">
        <v>1.7371279999999998</v>
      </c>
      <c r="P1150" s="50">
        <v>0</v>
      </c>
      <c r="Q1150" s="50">
        <v>0</v>
      </c>
      <c r="R1150" s="50">
        <v>0</v>
      </c>
      <c r="S1150" s="51">
        <v>0</v>
      </c>
      <c r="T1150" s="50">
        <v>0</v>
      </c>
      <c r="U1150" s="51">
        <v>16.348733333333335</v>
      </c>
      <c r="V1150" s="51">
        <v>0</v>
      </c>
      <c r="W1150" s="50">
        <v>0</v>
      </c>
      <c r="X1150" s="49">
        <v>9.8157400000000017</v>
      </c>
      <c r="Y1150" s="51">
        <v>25.143294222222224</v>
      </c>
      <c r="Z1150" s="52">
        <v>0</v>
      </c>
      <c r="AA1150" s="52">
        <v>0</v>
      </c>
      <c r="AB1150" s="52">
        <v>0</v>
      </c>
      <c r="AC1150" s="54">
        <v>3</v>
      </c>
      <c r="AD1150" s="54">
        <v>123.3059525925926</v>
      </c>
      <c r="AE1150" s="50">
        <v>123.3059525925926</v>
      </c>
      <c r="AF1150" s="50">
        <v>112.80000000000001</v>
      </c>
      <c r="AG1150" s="55">
        <v>112.80000000000001</v>
      </c>
      <c r="AH1150" s="50">
        <v>8.8759905600000018</v>
      </c>
      <c r="AI1150" s="52">
        <v>5.4636506518518519</v>
      </c>
      <c r="AJ1150" s="49">
        <v>0</v>
      </c>
      <c r="AK1150" s="50">
        <v>30.858955555555561</v>
      </c>
      <c r="AL1150" s="50">
        <v>27.253777777777778</v>
      </c>
      <c r="AM1150" s="50">
        <v>0</v>
      </c>
      <c r="AN1150" s="50">
        <v>52.018439999999998</v>
      </c>
      <c r="AO1150" s="50">
        <v>27.627906976744185</v>
      </c>
      <c r="AP1150" s="50">
        <v>34.831600000000002</v>
      </c>
      <c r="AQ1150" s="51">
        <v>33.220399999999998</v>
      </c>
      <c r="AR1150" s="49">
        <v>14.766966</v>
      </c>
      <c r="AS1150" s="50">
        <v>2.7871621621621623</v>
      </c>
      <c r="AT1150" s="50">
        <v>1.85076</v>
      </c>
      <c r="AU1150" s="50">
        <v>5.6333095238095234</v>
      </c>
      <c r="AV1150" s="50">
        <v>149.32438309523809</v>
      </c>
      <c r="AW1150" s="50">
        <v>0</v>
      </c>
      <c r="AX1150" s="50">
        <v>7.3493333333333339</v>
      </c>
      <c r="AY1150" s="50">
        <v>46.567216666666674</v>
      </c>
      <c r="AZ1150" s="51">
        <v>0</v>
      </c>
      <c r="BA1150" s="49">
        <v>0</v>
      </c>
      <c r="BB1150" s="49">
        <v>0</v>
      </c>
      <c r="BC1150" s="50">
        <v>0</v>
      </c>
      <c r="BD1150" s="50">
        <v>0</v>
      </c>
      <c r="BE1150" s="51">
        <v>0</v>
      </c>
      <c r="BF1150" s="38"/>
      <c r="BG1150" s="38"/>
      <c r="BK1150" s="38"/>
      <c r="BL1150" s="38"/>
      <c r="BM1150" s="38"/>
      <c r="BN1150" s="38"/>
      <c r="BO1150" s="38"/>
      <c r="BP1150" s="38"/>
      <c r="BQ1150" s="38"/>
      <c r="BR1150" s="38"/>
      <c r="BS1150" s="38"/>
      <c r="BT1150" s="38"/>
      <c r="BU1150" s="38"/>
      <c r="BY1150" s="38"/>
      <c r="BZ1150" s="38"/>
      <c r="CJ1150" s="38"/>
    </row>
    <row r="1151" spans="2:88" x14ac:dyDescent="0.25">
      <c r="B1151" s="8">
        <v>1149</v>
      </c>
      <c r="C1151" s="9" t="s">
        <v>12724</v>
      </c>
      <c r="D1151" s="9" t="s">
        <v>12817</v>
      </c>
      <c r="E1151" s="49">
        <v>15.279923850000001</v>
      </c>
      <c r="F1151" s="50">
        <v>7.427271600000001</v>
      </c>
      <c r="G1151" s="50">
        <v>24.853619999999999</v>
      </c>
      <c r="H1151" s="51">
        <v>0</v>
      </c>
      <c r="I1151" s="50">
        <v>0</v>
      </c>
      <c r="J1151" s="50">
        <v>0</v>
      </c>
      <c r="K1151" s="50">
        <v>12.5003256</v>
      </c>
      <c r="L1151" s="55">
        <v>14.723610000000003</v>
      </c>
      <c r="M1151" s="49">
        <v>0</v>
      </c>
      <c r="N1151" s="49">
        <v>2.7070817396444444</v>
      </c>
      <c r="O1151" s="49">
        <v>2.6056919999999995</v>
      </c>
      <c r="P1151" s="50">
        <v>0</v>
      </c>
      <c r="Q1151" s="50">
        <v>0</v>
      </c>
      <c r="R1151" s="50">
        <v>0</v>
      </c>
      <c r="S1151" s="51">
        <v>0</v>
      </c>
      <c r="T1151" s="50">
        <v>0</v>
      </c>
      <c r="U1151" s="51">
        <v>17.482226666666673</v>
      </c>
      <c r="V1151" s="51">
        <v>0</v>
      </c>
      <c r="W1151" s="50">
        <v>0</v>
      </c>
      <c r="X1151" s="49">
        <v>14.723610000000003</v>
      </c>
      <c r="Y1151" s="51">
        <v>37.714941333333336</v>
      </c>
      <c r="Z1151" s="52">
        <v>0</v>
      </c>
      <c r="AA1151" s="52">
        <v>0</v>
      </c>
      <c r="AB1151" s="52">
        <v>0</v>
      </c>
      <c r="AC1151" s="54">
        <v>3</v>
      </c>
      <c r="AD1151" s="54">
        <v>92.47946444444446</v>
      </c>
      <c r="AE1151" s="50">
        <v>92.47946444444446</v>
      </c>
      <c r="AF1151" s="50">
        <v>84.600000000000009</v>
      </c>
      <c r="AG1151" s="55">
        <v>84.600000000000009</v>
      </c>
      <c r="AH1151" s="50">
        <v>13.313985840000004</v>
      </c>
      <c r="AI1151" s="52">
        <v>8.180473837037038</v>
      </c>
      <c r="AJ1151" s="49">
        <v>0</v>
      </c>
      <c r="AK1151" s="50">
        <v>23.144216666666672</v>
      </c>
      <c r="AL1151" s="50">
        <v>20.440333333333335</v>
      </c>
      <c r="AM1151" s="50">
        <v>0</v>
      </c>
      <c r="AN1151" s="50">
        <v>39.013829999999999</v>
      </c>
      <c r="AO1151" s="50">
        <v>20.720930232558139</v>
      </c>
      <c r="AP1151" s="50">
        <v>26.123699999999999</v>
      </c>
      <c r="AQ1151" s="51">
        <v>24.915299999999998</v>
      </c>
      <c r="AR1151" s="49">
        <v>22.150449000000002</v>
      </c>
      <c r="AS1151" s="50">
        <v>2.7871621621621623</v>
      </c>
      <c r="AT1151" s="50">
        <v>2.7761399999999998</v>
      </c>
      <c r="AU1151" s="50">
        <v>5.069978571428571</v>
      </c>
      <c r="AV1151" s="50">
        <v>154.8877867857143</v>
      </c>
      <c r="AW1151" s="50">
        <v>0</v>
      </c>
      <c r="AX1151" s="50">
        <v>11.024000000000001</v>
      </c>
      <c r="AY1151" s="50">
        <v>72.137633333333326</v>
      </c>
      <c r="AZ1151" s="51">
        <v>0</v>
      </c>
      <c r="BA1151" s="49">
        <v>0</v>
      </c>
      <c r="BB1151" s="49">
        <v>0</v>
      </c>
      <c r="BC1151" s="50">
        <v>0</v>
      </c>
      <c r="BD1151" s="50">
        <v>0</v>
      </c>
      <c r="BE1151" s="51">
        <v>0</v>
      </c>
      <c r="BF1151" s="38"/>
      <c r="BG1151" s="38"/>
      <c r="BK1151" s="38"/>
      <c r="BL1151" s="38"/>
      <c r="BM1151" s="38"/>
      <c r="BN1151" s="38"/>
      <c r="BO1151" s="38"/>
      <c r="BP1151" s="38"/>
      <c r="BQ1151" s="38"/>
      <c r="BR1151" s="38"/>
      <c r="BS1151" s="38"/>
      <c r="BT1151" s="38"/>
      <c r="BU1151" s="38"/>
      <c r="BY1151" s="38"/>
      <c r="BZ1151" s="38"/>
      <c r="CJ1151" s="38"/>
    </row>
    <row r="1152" spans="2:88" x14ac:dyDescent="0.25">
      <c r="B1152" s="8">
        <v>1150</v>
      </c>
      <c r="C1152" s="9" t="s">
        <v>12724</v>
      </c>
      <c r="D1152" s="9" t="s">
        <v>12818</v>
      </c>
      <c r="E1152" s="49">
        <v>20.373231799999999</v>
      </c>
      <c r="F1152" s="50">
        <v>9.9030288000000013</v>
      </c>
      <c r="G1152" s="50">
        <v>33.138159999999999</v>
      </c>
      <c r="H1152" s="51">
        <v>0</v>
      </c>
      <c r="I1152" s="50">
        <v>0</v>
      </c>
      <c r="J1152" s="50">
        <v>0</v>
      </c>
      <c r="K1152" s="50">
        <v>16.6671008</v>
      </c>
      <c r="L1152" s="55">
        <v>14.723610000000003</v>
      </c>
      <c r="M1152" s="49">
        <v>0</v>
      </c>
      <c r="N1152" s="49">
        <v>2.7070817396444444</v>
      </c>
      <c r="O1152" s="49">
        <v>2.6056919999999995</v>
      </c>
      <c r="P1152" s="50">
        <v>0</v>
      </c>
      <c r="Q1152" s="50">
        <v>0</v>
      </c>
      <c r="R1152" s="50">
        <v>0</v>
      </c>
      <c r="S1152" s="51">
        <v>0</v>
      </c>
      <c r="T1152" s="50">
        <v>0</v>
      </c>
      <c r="U1152" s="51">
        <v>17.482226666666673</v>
      </c>
      <c r="V1152" s="51">
        <v>0</v>
      </c>
      <c r="W1152" s="50">
        <v>0</v>
      </c>
      <c r="X1152" s="49">
        <v>14.723610000000003</v>
      </c>
      <c r="Y1152" s="51">
        <v>37.714941333333336</v>
      </c>
      <c r="Z1152" s="52">
        <v>0</v>
      </c>
      <c r="AA1152" s="52">
        <v>0</v>
      </c>
      <c r="AB1152" s="52">
        <v>0</v>
      </c>
      <c r="AC1152" s="54">
        <v>3</v>
      </c>
      <c r="AD1152" s="54">
        <v>123.3059525925926</v>
      </c>
      <c r="AE1152" s="50">
        <v>123.3059525925926</v>
      </c>
      <c r="AF1152" s="50">
        <v>112.80000000000001</v>
      </c>
      <c r="AG1152" s="55">
        <v>112.80000000000001</v>
      </c>
      <c r="AH1152" s="50">
        <v>13.313985840000004</v>
      </c>
      <c r="AI1152" s="52">
        <v>8.180473837037038</v>
      </c>
      <c r="AJ1152" s="49">
        <v>0</v>
      </c>
      <c r="AK1152" s="50">
        <v>30.858955555555561</v>
      </c>
      <c r="AL1152" s="50">
        <v>27.253777777777778</v>
      </c>
      <c r="AM1152" s="50">
        <v>0</v>
      </c>
      <c r="AN1152" s="50">
        <v>52.018439999999998</v>
      </c>
      <c r="AO1152" s="50">
        <v>27.627906976744185</v>
      </c>
      <c r="AP1152" s="50">
        <v>34.831600000000002</v>
      </c>
      <c r="AQ1152" s="51">
        <v>33.220399999999998</v>
      </c>
      <c r="AR1152" s="49">
        <v>22.150449000000002</v>
      </c>
      <c r="AS1152" s="50">
        <v>2.7871621621621623</v>
      </c>
      <c r="AT1152" s="50">
        <v>2.7761399999999998</v>
      </c>
      <c r="AU1152" s="50">
        <v>6.7599714285714274</v>
      </c>
      <c r="AV1152" s="50">
        <v>189.43718071428572</v>
      </c>
      <c r="AW1152" s="50">
        <v>0</v>
      </c>
      <c r="AX1152" s="50">
        <v>11.024000000000001</v>
      </c>
      <c r="AY1152" s="50">
        <v>72.137633333333326</v>
      </c>
      <c r="AZ1152" s="51">
        <v>0</v>
      </c>
      <c r="BA1152" s="49">
        <v>0</v>
      </c>
      <c r="BB1152" s="49">
        <v>0</v>
      </c>
      <c r="BC1152" s="50">
        <v>0</v>
      </c>
      <c r="BD1152" s="50">
        <v>0</v>
      </c>
      <c r="BE1152" s="51">
        <v>0</v>
      </c>
      <c r="BF1152" s="38"/>
      <c r="BG1152" s="38"/>
      <c r="BK1152" s="38"/>
      <c r="BL1152" s="38"/>
      <c r="BM1152" s="38"/>
      <c r="BN1152" s="38"/>
      <c r="BO1152" s="38"/>
      <c r="BP1152" s="38"/>
      <c r="BQ1152" s="38"/>
      <c r="BR1152" s="38"/>
      <c r="BS1152" s="38"/>
      <c r="BT1152" s="38"/>
      <c r="BU1152" s="38"/>
      <c r="BY1152" s="38"/>
      <c r="BZ1152" s="38"/>
      <c r="CJ1152" s="38"/>
    </row>
    <row r="1153" spans="2:88" x14ac:dyDescent="0.25">
      <c r="B1153" s="8">
        <v>1151</v>
      </c>
      <c r="C1153" s="9" t="s">
        <v>12724</v>
      </c>
      <c r="D1153" s="9" t="s">
        <v>12819</v>
      </c>
      <c r="E1153" s="49">
        <v>25.466539750000003</v>
      </c>
      <c r="F1153" s="50">
        <v>12.378786000000002</v>
      </c>
      <c r="G1153" s="50">
        <v>41.422699999999999</v>
      </c>
      <c r="H1153" s="51">
        <v>0</v>
      </c>
      <c r="I1153" s="50">
        <v>0</v>
      </c>
      <c r="J1153" s="50">
        <v>0</v>
      </c>
      <c r="K1153" s="50">
        <v>20.833876000000004</v>
      </c>
      <c r="L1153" s="55">
        <v>14.723610000000003</v>
      </c>
      <c r="M1153" s="49">
        <v>0</v>
      </c>
      <c r="N1153" s="49">
        <v>2.7070817396444444</v>
      </c>
      <c r="O1153" s="49">
        <v>2.6056919999999995</v>
      </c>
      <c r="P1153" s="50">
        <v>0</v>
      </c>
      <c r="Q1153" s="50">
        <v>0</v>
      </c>
      <c r="R1153" s="50">
        <v>0</v>
      </c>
      <c r="S1153" s="51">
        <v>0</v>
      </c>
      <c r="T1153" s="50">
        <v>0</v>
      </c>
      <c r="U1153" s="51">
        <v>17.482226666666673</v>
      </c>
      <c r="V1153" s="51">
        <v>0</v>
      </c>
      <c r="W1153" s="50">
        <v>0</v>
      </c>
      <c r="X1153" s="49">
        <v>14.723610000000003</v>
      </c>
      <c r="Y1153" s="51">
        <v>37.714941333333336</v>
      </c>
      <c r="Z1153" s="52">
        <v>0</v>
      </c>
      <c r="AA1153" s="52">
        <v>0</v>
      </c>
      <c r="AB1153" s="52">
        <v>0</v>
      </c>
      <c r="AC1153" s="54">
        <v>3</v>
      </c>
      <c r="AD1153" s="54">
        <v>154.13244074074075</v>
      </c>
      <c r="AE1153" s="50">
        <v>154.13244074074075</v>
      </c>
      <c r="AF1153" s="50">
        <v>141</v>
      </c>
      <c r="AG1153" s="55">
        <v>141</v>
      </c>
      <c r="AH1153" s="50">
        <v>13.313985840000004</v>
      </c>
      <c r="AI1153" s="52">
        <v>8.180473837037038</v>
      </c>
      <c r="AJ1153" s="49">
        <v>0</v>
      </c>
      <c r="AK1153" s="50">
        <v>38.573694444444449</v>
      </c>
      <c r="AL1153" s="50">
        <v>34.06722222222222</v>
      </c>
      <c r="AM1153" s="50">
        <v>0</v>
      </c>
      <c r="AN1153" s="50">
        <v>65.023049999999998</v>
      </c>
      <c r="AO1153" s="50">
        <v>34.534883720930232</v>
      </c>
      <c r="AP1153" s="50">
        <v>43.539500000000004</v>
      </c>
      <c r="AQ1153" s="51">
        <v>41.525499999999994</v>
      </c>
      <c r="AR1153" s="49">
        <v>22.150449000000002</v>
      </c>
      <c r="AS1153" s="50">
        <v>2.7871621621621623</v>
      </c>
      <c r="AT1153" s="50">
        <v>2.7761399999999998</v>
      </c>
      <c r="AU1153" s="50">
        <v>6.7599714285714274</v>
      </c>
      <c r="AV1153" s="50">
        <v>189.43718071428572</v>
      </c>
      <c r="AW1153" s="50">
        <v>0</v>
      </c>
      <c r="AX1153" s="50">
        <v>11.024000000000001</v>
      </c>
      <c r="AY1153" s="50">
        <v>72.137633333333326</v>
      </c>
      <c r="AZ1153" s="51">
        <v>0</v>
      </c>
      <c r="BA1153" s="49">
        <v>0</v>
      </c>
      <c r="BB1153" s="49">
        <v>0</v>
      </c>
      <c r="BC1153" s="50">
        <v>0</v>
      </c>
      <c r="BD1153" s="50">
        <v>0</v>
      </c>
      <c r="BE1153" s="51">
        <v>0</v>
      </c>
      <c r="BF1153" s="38"/>
      <c r="BG1153" s="38"/>
      <c r="BK1153" s="38"/>
      <c r="BL1153" s="38"/>
      <c r="BM1153" s="38"/>
      <c r="BN1153" s="38"/>
      <c r="BO1153" s="38"/>
      <c r="BP1153" s="38"/>
      <c r="BQ1153" s="38"/>
      <c r="BR1153" s="38"/>
      <c r="BS1153" s="38"/>
      <c r="BT1153" s="38"/>
      <c r="BU1153" s="38"/>
      <c r="BY1153" s="38"/>
      <c r="BZ1153" s="38"/>
      <c r="CJ1153" s="38"/>
    </row>
    <row r="1154" spans="2:88" x14ac:dyDescent="0.25">
      <c r="B1154" s="8">
        <v>1152</v>
      </c>
      <c r="C1154" s="9" t="s">
        <v>12724</v>
      </c>
      <c r="D1154" s="9" t="s">
        <v>12820</v>
      </c>
      <c r="E1154" s="49">
        <v>30.559847700000002</v>
      </c>
      <c r="F1154" s="50">
        <v>14.854543200000002</v>
      </c>
      <c r="G1154" s="50">
        <v>49.707239999999999</v>
      </c>
      <c r="H1154" s="51">
        <v>0</v>
      </c>
      <c r="I1154" s="50">
        <v>0</v>
      </c>
      <c r="J1154" s="50">
        <v>0</v>
      </c>
      <c r="K1154" s="50">
        <v>25.0006512</v>
      </c>
      <c r="L1154" s="55">
        <v>14.723610000000003</v>
      </c>
      <c r="M1154" s="49">
        <v>0</v>
      </c>
      <c r="N1154" s="49">
        <v>2.7070817396444444</v>
      </c>
      <c r="O1154" s="49">
        <v>2.6056919999999995</v>
      </c>
      <c r="P1154" s="50">
        <v>0</v>
      </c>
      <c r="Q1154" s="50">
        <v>0</v>
      </c>
      <c r="R1154" s="50">
        <v>0</v>
      </c>
      <c r="S1154" s="51">
        <v>0</v>
      </c>
      <c r="T1154" s="50">
        <v>0</v>
      </c>
      <c r="U1154" s="51">
        <v>17.482226666666673</v>
      </c>
      <c r="V1154" s="51">
        <v>0</v>
      </c>
      <c r="W1154" s="50">
        <v>0</v>
      </c>
      <c r="X1154" s="49">
        <v>14.723610000000003</v>
      </c>
      <c r="Y1154" s="51">
        <v>37.714941333333336</v>
      </c>
      <c r="Z1154" s="52">
        <v>0</v>
      </c>
      <c r="AA1154" s="52">
        <v>0</v>
      </c>
      <c r="AB1154" s="52">
        <v>0</v>
      </c>
      <c r="AC1154" s="54">
        <v>3</v>
      </c>
      <c r="AD1154" s="54">
        <v>184.95892888888892</v>
      </c>
      <c r="AE1154" s="50">
        <v>184.95892888888892</v>
      </c>
      <c r="AF1154" s="50">
        <v>169.20000000000002</v>
      </c>
      <c r="AG1154" s="55">
        <v>169.20000000000002</v>
      </c>
      <c r="AH1154" s="50">
        <v>13.313985840000004</v>
      </c>
      <c r="AI1154" s="52">
        <v>8.180473837037038</v>
      </c>
      <c r="AJ1154" s="49">
        <v>0</v>
      </c>
      <c r="AK1154" s="50">
        <v>46.288433333333344</v>
      </c>
      <c r="AL1154" s="50">
        <v>40.88066666666667</v>
      </c>
      <c r="AM1154" s="50">
        <v>0</v>
      </c>
      <c r="AN1154" s="50">
        <v>78.027659999999997</v>
      </c>
      <c r="AO1154" s="50">
        <v>41.441860465116278</v>
      </c>
      <c r="AP1154" s="50">
        <v>52.247399999999999</v>
      </c>
      <c r="AQ1154" s="51">
        <v>49.830599999999997</v>
      </c>
      <c r="AR1154" s="49">
        <v>22.150449000000002</v>
      </c>
      <c r="AS1154" s="50">
        <v>2.7871621621621623</v>
      </c>
      <c r="AT1154" s="50">
        <v>2.7761399999999998</v>
      </c>
      <c r="AU1154" s="50">
        <v>8.4499642857142856</v>
      </c>
      <c r="AV1154" s="50">
        <v>223.98657464285714</v>
      </c>
      <c r="AW1154" s="50">
        <v>0</v>
      </c>
      <c r="AX1154" s="50">
        <v>11.024000000000001</v>
      </c>
      <c r="AY1154" s="50">
        <v>72.137633333333326</v>
      </c>
      <c r="AZ1154" s="51">
        <v>0</v>
      </c>
      <c r="BA1154" s="49">
        <v>0</v>
      </c>
      <c r="BB1154" s="49">
        <v>0</v>
      </c>
      <c r="BC1154" s="50">
        <v>0</v>
      </c>
      <c r="BD1154" s="50">
        <v>0</v>
      </c>
      <c r="BE1154" s="51">
        <v>0</v>
      </c>
      <c r="BF1154" s="38"/>
      <c r="BG1154" s="38"/>
      <c r="BK1154" s="38"/>
      <c r="BL1154" s="38"/>
      <c r="BM1154" s="38"/>
      <c r="BN1154" s="38"/>
      <c r="BO1154" s="38"/>
      <c r="BP1154" s="38"/>
      <c r="BQ1154" s="38"/>
      <c r="BR1154" s="38"/>
      <c r="BS1154" s="38"/>
      <c r="BT1154" s="38"/>
      <c r="BU1154" s="38"/>
      <c r="BY1154" s="38"/>
      <c r="BZ1154" s="38"/>
      <c r="CJ1154" s="38"/>
    </row>
    <row r="1155" spans="2:88" x14ac:dyDescent="0.25">
      <c r="B1155" s="8">
        <v>1153</v>
      </c>
      <c r="C1155" s="9" t="s">
        <v>12821</v>
      </c>
      <c r="D1155" s="9" t="s">
        <v>12822</v>
      </c>
      <c r="E1155" s="49">
        <v>4.6202511500000014</v>
      </c>
      <c r="F1155" s="50">
        <v>2.4757572000000003</v>
      </c>
      <c r="G1155" s="50">
        <v>4.1422699999999999</v>
      </c>
      <c r="H1155" s="51">
        <v>3.8923200000000007</v>
      </c>
      <c r="I1155" s="50">
        <v>0</v>
      </c>
      <c r="J1155" s="50">
        <v>0</v>
      </c>
      <c r="K1155" s="50">
        <v>2.629764600000001</v>
      </c>
      <c r="L1155" s="55">
        <v>4.9078700000000008</v>
      </c>
      <c r="M1155" s="49">
        <v>0</v>
      </c>
      <c r="N1155" s="49">
        <v>1.6793607249066667</v>
      </c>
      <c r="O1155" s="49">
        <v>0.86856399999999989</v>
      </c>
      <c r="P1155" s="50">
        <v>0</v>
      </c>
      <c r="Q1155" s="50">
        <v>0</v>
      </c>
      <c r="R1155" s="50">
        <v>0</v>
      </c>
      <c r="S1155" s="51">
        <v>0</v>
      </c>
      <c r="T1155" s="50">
        <v>0</v>
      </c>
      <c r="U1155" s="51">
        <v>6.4889666666666672</v>
      </c>
      <c r="V1155" s="51">
        <v>0</v>
      </c>
      <c r="W1155" s="50">
        <v>0</v>
      </c>
      <c r="X1155" s="49">
        <v>4.9078700000000008</v>
      </c>
      <c r="Y1155" s="51">
        <v>13.538696888888889</v>
      </c>
      <c r="Z1155" s="52">
        <v>0</v>
      </c>
      <c r="AA1155" s="52">
        <v>0</v>
      </c>
      <c r="AB1155" s="52">
        <v>0</v>
      </c>
      <c r="AC1155" s="54">
        <v>3</v>
      </c>
      <c r="AD1155" s="54">
        <v>40.582944074074078</v>
      </c>
      <c r="AE1155" s="50">
        <v>40.582944074074078</v>
      </c>
      <c r="AF1155" s="50">
        <v>12.600000000000001</v>
      </c>
      <c r="AG1155" s="55">
        <v>12.600000000000001</v>
      </c>
      <c r="AH1155" s="50">
        <v>4.4379952800000009</v>
      </c>
      <c r="AI1155" s="52">
        <v>2.7468274666666663</v>
      </c>
      <c r="AJ1155" s="49">
        <v>0</v>
      </c>
      <c r="AK1155" s="50">
        <v>8.0058611111111126</v>
      </c>
      <c r="AL1155" s="50">
        <v>6.0655555555555551</v>
      </c>
      <c r="AM1155" s="50">
        <v>3.1762500000000005</v>
      </c>
      <c r="AN1155" s="50">
        <v>0</v>
      </c>
      <c r="AO1155" s="50">
        <v>0</v>
      </c>
      <c r="AP1155" s="50">
        <v>0</v>
      </c>
      <c r="AQ1155" s="51">
        <v>0</v>
      </c>
      <c r="AR1155" s="49">
        <v>7.383483</v>
      </c>
      <c r="AS1155" s="50">
        <v>2.7871621621621623</v>
      </c>
      <c r="AT1155" s="50">
        <v>0.92537999999999998</v>
      </c>
      <c r="AU1155" s="50">
        <v>1.6899928571428569</v>
      </c>
      <c r="AV1155" s="50">
        <v>64.29036716666667</v>
      </c>
      <c r="AW1155" s="50">
        <v>0</v>
      </c>
      <c r="AX1155" s="50">
        <v>3.9573333333333331</v>
      </c>
      <c r="AY1155" s="50">
        <v>18.113280000000007</v>
      </c>
      <c r="AZ1155" s="51">
        <v>0</v>
      </c>
      <c r="BA1155" s="49">
        <v>0</v>
      </c>
      <c r="BB1155" s="49">
        <v>0</v>
      </c>
      <c r="BC1155" s="50">
        <v>0</v>
      </c>
      <c r="BD1155" s="50">
        <v>0</v>
      </c>
      <c r="BE1155" s="51">
        <v>0</v>
      </c>
      <c r="BF1155" s="38"/>
      <c r="BG1155" s="38"/>
      <c r="BK1155" s="38"/>
      <c r="BL1155" s="38"/>
      <c r="BM1155" s="38"/>
      <c r="BN1155" s="38"/>
      <c r="BO1155" s="38"/>
      <c r="BP1155" s="38"/>
      <c r="BQ1155" s="38"/>
      <c r="BR1155" s="38"/>
      <c r="BS1155" s="38"/>
      <c r="BT1155" s="38"/>
      <c r="BU1155" s="38"/>
      <c r="BY1155" s="38"/>
      <c r="BZ1155" s="38"/>
      <c r="CJ1155" s="38"/>
    </row>
    <row r="1156" spans="2:88" x14ac:dyDescent="0.25">
      <c r="B1156" s="8">
        <v>1154</v>
      </c>
      <c r="C1156" s="9" t="s">
        <v>12821</v>
      </c>
      <c r="D1156" s="9" t="s">
        <v>12823</v>
      </c>
      <c r="E1156" s="49">
        <v>6.160334866666668</v>
      </c>
      <c r="F1156" s="50">
        <v>3.3010096000000004</v>
      </c>
      <c r="G1156" s="50">
        <v>5.5230266666666665</v>
      </c>
      <c r="H1156" s="51">
        <v>5.1897600000000006</v>
      </c>
      <c r="I1156" s="50">
        <v>0</v>
      </c>
      <c r="J1156" s="50">
        <v>0</v>
      </c>
      <c r="K1156" s="50">
        <v>3.5063528000000015</v>
      </c>
      <c r="L1156" s="55">
        <v>4.9078700000000008</v>
      </c>
      <c r="M1156" s="49">
        <v>0</v>
      </c>
      <c r="N1156" s="49">
        <v>1.6793607249066667</v>
      </c>
      <c r="O1156" s="49">
        <v>0.86856399999999989</v>
      </c>
      <c r="P1156" s="50">
        <v>0</v>
      </c>
      <c r="Q1156" s="50">
        <v>0</v>
      </c>
      <c r="R1156" s="50">
        <v>0</v>
      </c>
      <c r="S1156" s="51">
        <v>0</v>
      </c>
      <c r="T1156" s="50">
        <v>0</v>
      </c>
      <c r="U1156" s="51">
        <v>6.4889666666666672</v>
      </c>
      <c r="V1156" s="51">
        <v>0</v>
      </c>
      <c r="W1156" s="50">
        <v>0</v>
      </c>
      <c r="X1156" s="49">
        <v>4.9078700000000008</v>
      </c>
      <c r="Y1156" s="51">
        <v>13.538696888888889</v>
      </c>
      <c r="Z1156" s="52">
        <v>0</v>
      </c>
      <c r="AA1156" s="52">
        <v>0</v>
      </c>
      <c r="AB1156" s="52">
        <v>0</v>
      </c>
      <c r="AC1156" s="54">
        <v>3</v>
      </c>
      <c r="AD1156" s="54">
        <v>54.110592098765437</v>
      </c>
      <c r="AE1156" s="50">
        <v>54.110592098765437</v>
      </c>
      <c r="AF1156" s="50">
        <v>16.8</v>
      </c>
      <c r="AG1156" s="55">
        <v>16.8</v>
      </c>
      <c r="AH1156" s="50">
        <v>4.4379952800000009</v>
      </c>
      <c r="AI1156" s="52">
        <v>2.7468274666666663</v>
      </c>
      <c r="AJ1156" s="49">
        <v>0</v>
      </c>
      <c r="AK1156" s="50">
        <v>10.674481481481482</v>
      </c>
      <c r="AL1156" s="50">
        <v>8.0874074074074063</v>
      </c>
      <c r="AM1156" s="50">
        <v>4.2350000000000003</v>
      </c>
      <c r="AN1156" s="50">
        <v>0</v>
      </c>
      <c r="AO1156" s="50">
        <v>0</v>
      </c>
      <c r="AP1156" s="50">
        <v>0</v>
      </c>
      <c r="AQ1156" s="51">
        <v>0</v>
      </c>
      <c r="AR1156" s="49">
        <v>7.383483</v>
      </c>
      <c r="AS1156" s="50">
        <v>2.7871621621621623</v>
      </c>
      <c r="AT1156" s="50">
        <v>0.92537999999999998</v>
      </c>
      <c r="AU1156" s="50">
        <v>2.2533238095238093</v>
      </c>
      <c r="AV1156" s="50">
        <v>77.310012999999998</v>
      </c>
      <c r="AW1156" s="50">
        <v>0</v>
      </c>
      <c r="AX1156" s="50">
        <v>3.9573333333333331</v>
      </c>
      <c r="AY1156" s="50">
        <v>18.113280000000007</v>
      </c>
      <c r="AZ1156" s="51">
        <v>0</v>
      </c>
      <c r="BA1156" s="49">
        <v>0</v>
      </c>
      <c r="BB1156" s="49">
        <v>0</v>
      </c>
      <c r="BC1156" s="50">
        <v>0</v>
      </c>
      <c r="BD1156" s="50">
        <v>0</v>
      </c>
      <c r="BE1156" s="51">
        <v>0</v>
      </c>
      <c r="BF1156" s="38"/>
      <c r="BG1156" s="38"/>
      <c r="BK1156" s="38"/>
      <c r="BL1156" s="38"/>
      <c r="BM1156" s="38"/>
      <c r="BN1156" s="38"/>
      <c r="BO1156" s="38"/>
      <c r="BP1156" s="38"/>
      <c r="BQ1156" s="38"/>
      <c r="BR1156" s="38"/>
      <c r="BS1156" s="38"/>
      <c r="BT1156" s="38"/>
      <c r="BU1156" s="38"/>
      <c r="BY1156" s="38"/>
      <c r="BZ1156" s="38"/>
      <c r="CJ1156" s="38"/>
    </row>
    <row r="1157" spans="2:88" x14ac:dyDescent="0.25">
      <c r="B1157" s="8">
        <v>1155</v>
      </c>
      <c r="C1157" s="9" t="s">
        <v>12821</v>
      </c>
      <c r="D1157" s="9" t="s">
        <v>12824</v>
      </c>
      <c r="E1157" s="49">
        <v>7.7004185833333345</v>
      </c>
      <c r="F1157" s="50">
        <v>4.1262620000000005</v>
      </c>
      <c r="G1157" s="50">
        <v>6.9037833333333332</v>
      </c>
      <c r="H1157" s="51">
        <v>6.4872000000000005</v>
      </c>
      <c r="I1157" s="50">
        <v>0</v>
      </c>
      <c r="J1157" s="50">
        <v>0</v>
      </c>
      <c r="K1157" s="50">
        <v>4.3829410000000015</v>
      </c>
      <c r="L1157" s="55">
        <v>4.9078700000000008</v>
      </c>
      <c r="M1157" s="49">
        <v>0</v>
      </c>
      <c r="N1157" s="49">
        <v>1.6793607249066667</v>
      </c>
      <c r="O1157" s="49">
        <v>0.86856399999999989</v>
      </c>
      <c r="P1157" s="50">
        <v>0</v>
      </c>
      <c r="Q1157" s="50">
        <v>0</v>
      </c>
      <c r="R1157" s="50">
        <v>0</v>
      </c>
      <c r="S1157" s="51">
        <v>0</v>
      </c>
      <c r="T1157" s="50">
        <v>0</v>
      </c>
      <c r="U1157" s="51">
        <v>6.4889666666666672</v>
      </c>
      <c r="V1157" s="51">
        <v>0</v>
      </c>
      <c r="W1157" s="50">
        <v>0</v>
      </c>
      <c r="X1157" s="49">
        <v>4.9078700000000008</v>
      </c>
      <c r="Y1157" s="51">
        <v>13.538696888888889</v>
      </c>
      <c r="Z1157" s="52">
        <v>0</v>
      </c>
      <c r="AA1157" s="52">
        <v>0</v>
      </c>
      <c r="AB1157" s="52">
        <v>0</v>
      </c>
      <c r="AC1157" s="54">
        <v>3</v>
      </c>
      <c r="AD1157" s="54">
        <v>67.638240123456796</v>
      </c>
      <c r="AE1157" s="50">
        <v>67.638240123456796</v>
      </c>
      <c r="AF1157" s="50">
        <v>21</v>
      </c>
      <c r="AG1157" s="55">
        <v>21</v>
      </c>
      <c r="AH1157" s="50">
        <v>4.4379952800000009</v>
      </c>
      <c r="AI1157" s="52">
        <v>2.7468274666666663</v>
      </c>
      <c r="AJ1157" s="49">
        <v>0</v>
      </c>
      <c r="AK1157" s="50">
        <v>13.343101851851852</v>
      </c>
      <c r="AL1157" s="50">
        <v>10.109259259259257</v>
      </c>
      <c r="AM1157" s="50">
        <v>5.2937500000000002</v>
      </c>
      <c r="AN1157" s="50">
        <v>0</v>
      </c>
      <c r="AO1157" s="50">
        <v>0</v>
      </c>
      <c r="AP1157" s="50">
        <v>0</v>
      </c>
      <c r="AQ1157" s="51">
        <v>0</v>
      </c>
      <c r="AR1157" s="49">
        <v>7.383483</v>
      </c>
      <c r="AS1157" s="50">
        <v>2.7871621621621623</v>
      </c>
      <c r="AT1157" s="50">
        <v>0.92537999999999998</v>
      </c>
      <c r="AU1157" s="50">
        <v>2.2533238095238093</v>
      </c>
      <c r="AV1157" s="50">
        <v>77.310012999999998</v>
      </c>
      <c r="AW1157" s="50">
        <v>0</v>
      </c>
      <c r="AX1157" s="50">
        <v>3.9573333333333331</v>
      </c>
      <c r="AY1157" s="50">
        <v>18.113280000000007</v>
      </c>
      <c r="AZ1157" s="51">
        <v>0</v>
      </c>
      <c r="BA1157" s="49">
        <v>0</v>
      </c>
      <c r="BB1157" s="49">
        <v>0</v>
      </c>
      <c r="BC1157" s="50">
        <v>0</v>
      </c>
      <c r="BD1157" s="50">
        <v>0</v>
      </c>
      <c r="BE1157" s="51">
        <v>0</v>
      </c>
      <c r="BF1157" s="38"/>
      <c r="BG1157" s="38"/>
      <c r="BK1157" s="38"/>
      <c r="BL1157" s="38"/>
      <c r="BM1157" s="38"/>
      <c r="BN1157" s="38"/>
      <c r="BO1157" s="38"/>
      <c r="BP1157" s="38"/>
      <c r="BQ1157" s="38"/>
      <c r="BR1157" s="38"/>
      <c r="BS1157" s="38"/>
      <c r="BT1157" s="38"/>
      <c r="BU1157" s="38"/>
      <c r="BY1157" s="38"/>
      <c r="BZ1157" s="38"/>
      <c r="CJ1157" s="38"/>
    </row>
    <row r="1158" spans="2:88" x14ac:dyDescent="0.25">
      <c r="B1158" s="8">
        <v>1156</v>
      </c>
      <c r="C1158" s="9" t="s">
        <v>12821</v>
      </c>
      <c r="D1158" s="9" t="s">
        <v>12825</v>
      </c>
      <c r="E1158" s="49">
        <v>9.2405023000000028</v>
      </c>
      <c r="F1158" s="50">
        <v>4.9515144000000006</v>
      </c>
      <c r="G1158" s="50">
        <v>8.2845399999999998</v>
      </c>
      <c r="H1158" s="51">
        <v>7.7846400000000013</v>
      </c>
      <c r="I1158" s="50">
        <v>0</v>
      </c>
      <c r="J1158" s="50">
        <v>0</v>
      </c>
      <c r="K1158" s="50">
        <v>5.259529200000002</v>
      </c>
      <c r="L1158" s="55">
        <v>4.9078700000000008</v>
      </c>
      <c r="M1158" s="49">
        <v>0</v>
      </c>
      <c r="N1158" s="49">
        <v>1.6793607249066667</v>
      </c>
      <c r="O1158" s="49">
        <v>0.86856399999999989</v>
      </c>
      <c r="P1158" s="50">
        <v>0</v>
      </c>
      <c r="Q1158" s="50">
        <v>0</v>
      </c>
      <c r="R1158" s="50">
        <v>0</v>
      </c>
      <c r="S1158" s="51">
        <v>0</v>
      </c>
      <c r="T1158" s="50">
        <v>0</v>
      </c>
      <c r="U1158" s="51">
        <v>6.4889666666666672</v>
      </c>
      <c r="V1158" s="51">
        <v>0</v>
      </c>
      <c r="W1158" s="50">
        <v>0</v>
      </c>
      <c r="X1158" s="49">
        <v>4.9078700000000008</v>
      </c>
      <c r="Y1158" s="51">
        <v>13.538696888888889</v>
      </c>
      <c r="Z1158" s="52">
        <v>0</v>
      </c>
      <c r="AA1158" s="52">
        <v>0</v>
      </c>
      <c r="AB1158" s="52">
        <v>0</v>
      </c>
      <c r="AC1158" s="54">
        <v>3</v>
      </c>
      <c r="AD1158" s="54">
        <v>81.165888148148156</v>
      </c>
      <c r="AE1158" s="50">
        <v>81.165888148148156</v>
      </c>
      <c r="AF1158" s="50">
        <v>25.200000000000003</v>
      </c>
      <c r="AG1158" s="55">
        <v>25.200000000000003</v>
      </c>
      <c r="AH1158" s="50">
        <v>4.4379952800000009</v>
      </c>
      <c r="AI1158" s="52">
        <v>2.7468274666666663</v>
      </c>
      <c r="AJ1158" s="49">
        <v>0</v>
      </c>
      <c r="AK1158" s="50">
        <v>16.011722222222225</v>
      </c>
      <c r="AL1158" s="50">
        <v>12.13111111111111</v>
      </c>
      <c r="AM1158" s="50">
        <v>6.3525000000000009</v>
      </c>
      <c r="AN1158" s="50">
        <v>0</v>
      </c>
      <c r="AO1158" s="50">
        <v>0</v>
      </c>
      <c r="AP1158" s="50">
        <v>0</v>
      </c>
      <c r="AQ1158" s="51">
        <v>0</v>
      </c>
      <c r="AR1158" s="49">
        <v>7.383483</v>
      </c>
      <c r="AS1158" s="50">
        <v>2.7871621621621623</v>
      </c>
      <c r="AT1158" s="50">
        <v>0.92537999999999998</v>
      </c>
      <c r="AU1158" s="50">
        <v>2.8166547619047617</v>
      </c>
      <c r="AV1158" s="50">
        <v>90.32965883333334</v>
      </c>
      <c r="AW1158" s="50">
        <v>0</v>
      </c>
      <c r="AX1158" s="50">
        <v>3.9573333333333331</v>
      </c>
      <c r="AY1158" s="50">
        <v>18.113280000000007</v>
      </c>
      <c r="AZ1158" s="51">
        <v>0</v>
      </c>
      <c r="BA1158" s="49">
        <v>0</v>
      </c>
      <c r="BB1158" s="49">
        <v>0</v>
      </c>
      <c r="BC1158" s="50">
        <v>0</v>
      </c>
      <c r="BD1158" s="50">
        <v>0</v>
      </c>
      <c r="BE1158" s="51">
        <v>0</v>
      </c>
      <c r="BF1158" s="38"/>
      <c r="BG1158" s="38"/>
      <c r="BK1158" s="38"/>
      <c r="BL1158" s="38"/>
      <c r="BM1158" s="38"/>
      <c r="BN1158" s="38"/>
      <c r="BO1158" s="38"/>
      <c r="BP1158" s="38"/>
      <c r="BQ1158" s="38"/>
      <c r="BR1158" s="38"/>
      <c r="BS1158" s="38"/>
      <c r="BT1158" s="38"/>
      <c r="BU1158" s="38"/>
      <c r="BY1158" s="38"/>
      <c r="BZ1158" s="38"/>
      <c r="CJ1158" s="38"/>
    </row>
    <row r="1159" spans="2:88" x14ac:dyDescent="0.25">
      <c r="B1159" s="8">
        <v>1157</v>
      </c>
      <c r="C1159" s="9" t="s">
        <v>12821</v>
      </c>
      <c r="D1159" s="9" t="s">
        <v>12826</v>
      </c>
      <c r="E1159" s="49">
        <v>9.2405023000000028</v>
      </c>
      <c r="F1159" s="50">
        <v>4.9515144000000006</v>
      </c>
      <c r="G1159" s="50">
        <v>8.2845399999999998</v>
      </c>
      <c r="H1159" s="51">
        <v>7.7846400000000013</v>
      </c>
      <c r="I1159" s="50">
        <v>0</v>
      </c>
      <c r="J1159" s="50">
        <v>0</v>
      </c>
      <c r="K1159" s="50">
        <v>5.259529200000002</v>
      </c>
      <c r="L1159" s="55">
        <v>9.8157400000000017</v>
      </c>
      <c r="M1159" s="49">
        <v>0</v>
      </c>
      <c r="N1159" s="49">
        <v>2.1412299881066668</v>
      </c>
      <c r="O1159" s="49">
        <v>1.7371279999999998</v>
      </c>
      <c r="P1159" s="50">
        <v>0</v>
      </c>
      <c r="Q1159" s="50">
        <v>0</v>
      </c>
      <c r="R1159" s="50">
        <v>0</v>
      </c>
      <c r="S1159" s="51">
        <v>0</v>
      </c>
      <c r="T1159" s="50">
        <v>0</v>
      </c>
      <c r="U1159" s="51">
        <v>16.348733333333335</v>
      </c>
      <c r="V1159" s="51">
        <v>0</v>
      </c>
      <c r="W1159" s="50">
        <v>0</v>
      </c>
      <c r="X1159" s="49">
        <v>9.8157400000000017</v>
      </c>
      <c r="Y1159" s="51">
        <v>27.077393777777779</v>
      </c>
      <c r="Z1159" s="52">
        <v>0</v>
      </c>
      <c r="AA1159" s="52">
        <v>0</v>
      </c>
      <c r="AB1159" s="52">
        <v>0</v>
      </c>
      <c r="AC1159" s="54">
        <v>3</v>
      </c>
      <c r="AD1159" s="54">
        <v>81.165888148148156</v>
      </c>
      <c r="AE1159" s="50">
        <v>81.165888148148156</v>
      </c>
      <c r="AF1159" s="50">
        <v>25.200000000000003</v>
      </c>
      <c r="AG1159" s="55">
        <v>25.200000000000003</v>
      </c>
      <c r="AH1159" s="50">
        <v>8.8759905600000018</v>
      </c>
      <c r="AI1159" s="52">
        <v>5.4636506518518519</v>
      </c>
      <c r="AJ1159" s="49">
        <v>0</v>
      </c>
      <c r="AK1159" s="50">
        <v>16.011722222222225</v>
      </c>
      <c r="AL1159" s="50">
        <v>12.13111111111111</v>
      </c>
      <c r="AM1159" s="50">
        <v>6.3525000000000009</v>
      </c>
      <c r="AN1159" s="50">
        <v>0</v>
      </c>
      <c r="AO1159" s="50">
        <v>0</v>
      </c>
      <c r="AP1159" s="50">
        <v>0</v>
      </c>
      <c r="AQ1159" s="51">
        <v>0</v>
      </c>
      <c r="AR1159" s="49">
        <v>14.766966</v>
      </c>
      <c r="AS1159" s="50">
        <v>2.7871621621621623</v>
      </c>
      <c r="AT1159" s="50">
        <v>1.85076</v>
      </c>
      <c r="AU1159" s="50">
        <v>3.3799857142857137</v>
      </c>
      <c r="AV1159" s="50">
        <v>128.58073433333334</v>
      </c>
      <c r="AW1159" s="50">
        <v>0</v>
      </c>
      <c r="AX1159" s="50">
        <v>7.9146666666666663</v>
      </c>
      <c r="AY1159" s="50">
        <v>46.567216666666674</v>
      </c>
      <c r="AZ1159" s="51">
        <v>0</v>
      </c>
      <c r="BA1159" s="49">
        <v>0</v>
      </c>
      <c r="BB1159" s="49">
        <v>0</v>
      </c>
      <c r="BC1159" s="50">
        <v>0</v>
      </c>
      <c r="BD1159" s="50">
        <v>0</v>
      </c>
      <c r="BE1159" s="51">
        <v>0</v>
      </c>
      <c r="BF1159" s="38"/>
      <c r="BG1159" s="38"/>
      <c r="BK1159" s="38"/>
      <c r="BL1159" s="38"/>
      <c r="BM1159" s="38"/>
      <c r="BN1159" s="38"/>
      <c r="BO1159" s="38"/>
      <c r="BP1159" s="38"/>
      <c r="BQ1159" s="38"/>
      <c r="BR1159" s="38"/>
      <c r="BS1159" s="38"/>
      <c r="BT1159" s="38"/>
      <c r="BU1159" s="38"/>
      <c r="BY1159" s="38"/>
      <c r="BZ1159" s="38"/>
      <c r="CJ1159" s="38"/>
    </row>
    <row r="1160" spans="2:88" x14ac:dyDescent="0.25">
      <c r="B1160" s="8">
        <v>1158</v>
      </c>
      <c r="C1160" s="9" t="s">
        <v>12821</v>
      </c>
      <c r="D1160" s="9" t="s">
        <v>12827</v>
      </c>
      <c r="E1160" s="49">
        <v>12.320669733333336</v>
      </c>
      <c r="F1160" s="50">
        <v>6.6020192000000009</v>
      </c>
      <c r="G1160" s="50">
        <v>11.046053333333333</v>
      </c>
      <c r="H1160" s="51">
        <v>10.379520000000001</v>
      </c>
      <c r="I1160" s="50">
        <v>0</v>
      </c>
      <c r="J1160" s="50">
        <v>0</v>
      </c>
      <c r="K1160" s="50">
        <v>7.012705600000003</v>
      </c>
      <c r="L1160" s="55">
        <v>9.8157400000000017</v>
      </c>
      <c r="M1160" s="49">
        <v>0</v>
      </c>
      <c r="N1160" s="49">
        <v>2.1412299881066668</v>
      </c>
      <c r="O1160" s="49">
        <v>1.7371279999999998</v>
      </c>
      <c r="P1160" s="50">
        <v>0</v>
      </c>
      <c r="Q1160" s="50">
        <v>0</v>
      </c>
      <c r="R1160" s="50">
        <v>0</v>
      </c>
      <c r="S1160" s="51">
        <v>0</v>
      </c>
      <c r="T1160" s="50">
        <v>0</v>
      </c>
      <c r="U1160" s="51">
        <v>16.348733333333335</v>
      </c>
      <c r="V1160" s="51">
        <v>0</v>
      </c>
      <c r="W1160" s="50">
        <v>0</v>
      </c>
      <c r="X1160" s="49">
        <v>9.8157400000000017</v>
      </c>
      <c r="Y1160" s="51">
        <v>27.077393777777779</v>
      </c>
      <c r="Z1160" s="52">
        <v>0</v>
      </c>
      <c r="AA1160" s="52">
        <v>0</v>
      </c>
      <c r="AB1160" s="52">
        <v>0</v>
      </c>
      <c r="AC1160" s="54">
        <v>3</v>
      </c>
      <c r="AD1160" s="54">
        <v>108.22118419753087</v>
      </c>
      <c r="AE1160" s="50">
        <v>108.22118419753087</v>
      </c>
      <c r="AF1160" s="50">
        <v>33.6</v>
      </c>
      <c r="AG1160" s="55">
        <v>33.6</v>
      </c>
      <c r="AH1160" s="50">
        <v>8.8759905600000018</v>
      </c>
      <c r="AI1160" s="52">
        <v>5.4636506518518519</v>
      </c>
      <c r="AJ1160" s="49">
        <v>0</v>
      </c>
      <c r="AK1160" s="50">
        <v>21.348962962962965</v>
      </c>
      <c r="AL1160" s="50">
        <v>16.174814814814813</v>
      </c>
      <c r="AM1160" s="50">
        <v>8.4700000000000006</v>
      </c>
      <c r="AN1160" s="50">
        <v>0</v>
      </c>
      <c r="AO1160" s="50">
        <v>0</v>
      </c>
      <c r="AP1160" s="50">
        <v>0</v>
      </c>
      <c r="AQ1160" s="51">
        <v>0</v>
      </c>
      <c r="AR1160" s="49">
        <v>14.766966</v>
      </c>
      <c r="AS1160" s="50">
        <v>2.7871621621621623</v>
      </c>
      <c r="AT1160" s="50">
        <v>1.85076</v>
      </c>
      <c r="AU1160" s="50">
        <v>4.5066476190476186</v>
      </c>
      <c r="AV1160" s="50">
        <v>154.620026</v>
      </c>
      <c r="AW1160" s="50">
        <v>0</v>
      </c>
      <c r="AX1160" s="50">
        <v>7.9146666666666663</v>
      </c>
      <c r="AY1160" s="50">
        <v>46.567216666666674</v>
      </c>
      <c r="AZ1160" s="51">
        <v>0</v>
      </c>
      <c r="BA1160" s="49">
        <v>0</v>
      </c>
      <c r="BB1160" s="49">
        <v>0</v>
      </c>
      <c r="BC1160" s="50">
        <v>0</v>
      </c>
      <c r="BD1160" s="50">
        <v>0</v>
      </c>
      <c r="BE1160" s="51">
        <v>0</v>
      </c>
      <c r="BF1160" s="38"/>
      <c r="BG1160" s="38"/>
      <c r="BK1160" s="38"/>
      <c r="BL1160" s="38"/>
      <c r="BM1160" s="38"/>
      <c r="BN1160" s="38"/>
      <c r="BO1160" s="38"/>
      <c r="BP1160" s="38"/>
      <c r="BQ1160" s="38"/>
      <c r="BR1160" s="38"/>
      <c r="BS1160" s="38"/>
      <c r="BT1160" s="38"/>
      <c r="BU1160" s="38"/>
      <c r="BY1160" s="38"/>
      <c r="BZ1160" s="38"/>
      <c r="CJ1160" s="38"/>
    </row>
    <row r="1161" spans="2:88" x14ac:dyDescent="0.25">
      <c r="B1161" s="8">
        <v>1159</v>
      </c>
      <c r="C1161" s="9" t="s">
        <v>12821</v>
      </c>
      <c r="D1161" s="9" t="s">
        <v>12828</v>
      </c>
      <c r="E1161" s="49">
        <v>15.400837166666669</v>
      </c>
      <c r="F1161" s="50">
        <v>8.2525240000000011</v>
      </c>
      <c r="G1161" s="50">
        <v>13.807566666666666</v>
      </c>
      <c r="H1161" s="51">
        <v>12.974400000000001</v>
      </c>
      <c r="I1161" s="50">
        <v>0</v>
      </c>
      <c r="J1161" s="50">
        <v>0</v>
      </c>
      <c r="K1161" s="50">
        <v>8.7658820000000031</v>
      </c>
      <c r="L1161" s="55">
        <v>9.8157400000000017</v>
      </c>
      <c r="M1161" s="49">
        <v>0</v>
      </c>
      <c r="N1161" s="49">
        <v>2.1412299881066668</v>
      </c>
      <c r="O1161" s="49">
        <v>1.7371279999999998</v>
      </c>
      <c r="P1161" s="50">
        <v>0</v>
      </c>
      <c r="Q1161" s="50">
        <v>0</v>
      </c>
      <c r="R1161" s="50">
        <v>0</v>
      </c>
      <c r="S1161" s="51">
        <v>0</v>
      </c>
      <c r="T1161" s="50">
        <v>0</v>
      </c>
      <c r="U1161" s="51">
        <v>16.348733333333335</v>
      </c>
      <c r="V1161" s="51">
        <v>0</v>
      </c>
      <c r="W1161" s="50">
        <v>0</v>
      </c>
      <c r="X1161" s="49">
        <v>9.8157400000000017</v>
      </c>
      <c r="Y1161" s="51">
        <v>27.077393777777779</v>
      </c>
      <c r="Z1161" s="52">
        <v>0</v>
      </c>
      <c r="AA1161" s="52">
        <v>0</v>
      </c>
      <c r="AB1161" s="52">
        <v>0</v>
      </c>
      <c r="AC1161" s="54">
        <v>3</v>
      </c>
      <c r="AD1161" s="54">
        <v>135.27648024691359</v>
      </c>
      <c r="AE1161" s="50">
        <v>135.27648024691359</v>
      </c>
      <c r="AF1161" s="50">
        <v>42</v>
      </c>
      <c r="AG1161" s="55">
        <v>42</v>
      </c>
      <c r="AH1161" s="50">
        <v>8.8759905600000018</v>
      </c>
      <c r="AI1161" s="52">
        <v>5.4636506518518519</v>
      </c>
      <c r="AJ1161" s="49">
        <v>0</v>
      </c>
      <c r="AK1161" s="50">
        <v>26.686203703703704</v>
      </c>
      <c r="AL1161" s="50">
        <v>20.218518518518515</v>
      </c>
      <c r="AM1161" s="50">
        <v>10.5875</v>
      </c>
      <c r="AN1161" s="50">
        <v>0</v>
      </c>
      <c r="AO1161" s="50">
        <v>0</v>
      </c>
      <c r="AP1161" s="50">
        <v>0</v>
      </c>
      <c r="AQ1161" s="51">
        <v>0</v>
      </c>
      <c r="AR1161" s="49">
        <v>14.766966</v>
      </c>
      <c r="AS1161" s="50">
        <v>2.7871621621621623</v>
      </c>
      <c r="AT1161" s="50">
        <v>1.85076</v>
      </c>
      <c r="AU1161" s="50">
        <v>4.5066476190476186</v>
      </c>
      <c r="AV1161" s="50">
        <v>154.620026</v>
      </c>
      <c r="AW1161" s="50">
        <v>0</v>
      </c>
      <c r="AX1161" s="50">
        <v>7.9146666666666663</v>
      </c>
      <c r="AY1161" s="50">
        <v>46.567216666666674</v>
      </c>
      <c r="AZ1161" s="51">
        <v>0</v>
      </c>
      <c r="BA1161" s="49">
        <v>0</v>
      </c>
      <c r="BB1161" s="49">
        <v>0</v>
      </c>
      <c r="BC1161" s="50">
        <v>0</v>
      </c>
      <c r="BD1161" s="50">
        <v>0</v>
      </c>
      <c r="BE1161" s="51">
        <v>0</v>
      </c>
      <c r="BF1161" s="38"/>
      <c r="BG1161" s="38"/>
      <c r="BK1161" s="38"/>
      <c r="BL1161" s="38"/>
      <c r="BM1161" s="38"/>
      <c r="BN1161" s="38"/>
      <c r="BO1161" s="38"/>
      <c r="BP1161" s="38"/>
      <c r="BQ1161" s="38"/>
      <c r="BR1161" s="38"/>
      <c r="BS1161" s="38"/>
      <c r="BT1161" s="38"/>
      <c r="BU1161" s="38"/>
      <c r="BY1161" s="38"/>
      <c r="BZ1161" s="38"/>
      <c r="CJ1161" s="38"/>
    </row>
    <row r="1162" spans="2:88" x14ac:dyDescent="0.25">
      <c r="B1162" s="8">
        <v>1160</v>
      </c>
      <c r="C1162" s="9" t="s">
        <v>12821</v>
      </c>
      <c r="D1162" s="9" t="s">
        <v>12829</v>
      </c>
      <c r="E1162" s="49">
        <v>18.481004600000006</v>
      </c>
      <c r="F1162" s="50">
        <v>9.9030288000000013</v>
      </c>
      <c r="G1162" s="50">
        <v>16.56908</v>
      </c>
      <c r="H1162" s="51">
        <v>15.569280000000003</v>
      </c>
      <c r="I1162" s="50">
        <v>0</v>
      </c>
      <c r="J1162" s="50">
        <v>0</v>
      </c>
      <c r="K1162" s="50">
        <v>10.519058400000004</v>
      </c>
      <c r="L1162" s="55">
        <v>9.8157400000000017</v>
      </c>
      <c r="M1162" s="49">
        <v>0</v>
      </c>
      <c r="N1162" s="49">
        <v>2.1412299881066668</v>
      </c>
      <c r="O1162" s="49">
        <v>1.7371279999999998</v>
      </c>
      <c r="P1162" s="50">
        <v>0</v>
      </c>
      <c r="Q1162" s="50">
        <v>0</v>
      </c>
      <c r="R1162" s="50">
        <v>0</v>
      </c>
      <c r="S1162" s="51">
        <v>0</v>
      </c>
      <c r="T1162" s="50">
        <v>0</v>
      </c>
      <c r="U1162" s="51">
        <v>16.348733333333335</v>
      </c>
      <c r="V1162" s="51">
        <v>0</v>
      </c>
      <c r="W1162" s="50">
        <v>0</v>
      </c>
      <c r="X1162" s="49">
        <v>9.8157400000000017</v>
      </c>
      <c r="Y1162" s="51">
        <v>27.077393777777779</v>
      </c>
      <c r="Z1162" s="52">
        <v>0</v>
      </c>
      <c r="AA1162" s="52">
        <v>0</v>
      </c>
      <c r="AB1162" s="52">
        <v>0</v>
      </c>
      <c r="AC1162" s="54">
        <v>3</v>
      </c>
      <c r="AD1162" s="54">
        <v>162.33177629629631</v>
      </c>
      <c r="AE1162" s="50">
        <v>162.33177629629631</v>
      </c>
      <c r="AF1162" s="50">
        <v>50.400000000000006</v>
      </c>
      <c r="AG1162" s="55">
        <v>50.400000000000006</v>
      </c>
      <c r="AH1162" s="50">
        <v>8.8759905600000018</v>
      </c>
      <c r="AI1162" s="52">
        <v>5.4636506518518519</v>
      </c>
      <c r="AJ1162" s="49">
        <v>0</v>
      </c>
      <c r="AK1162" s="50">
        <v>32.023444444444451</v>
      </c>
      <c r="AL1162" s="50">
        <v>24.262222222222221</v>
      </c>
      <c r="AM1162" s="50">
        <v>12.705000000000002</v>
      </c>
      <c r="AN1162" s="50">
        <v>0</v>
      </c>
      <c r="AO1162" s="50">
        <v>0</v>
      </c>
      <c r="AP1162" s="50">
        <v>0</v>
      </c>
      <c r="AQ1162" s="51">
        <v>0</v>
      </c>
      <c r="AR1162" s="49">
        <v>14.766966</v>
      </c>
      <c r="AS1162" s="50">
        <v>2.7871621621621623</v>
      </c>
      <c r="AT1162" s="50">
        <v>1.85076</v>
      </c>
      <c r="AU1162" s="50">
        <v>5.6333095238095234</v>
      </c>
      <c r="AV1162" s="50">
        <v>180.65931766666668</v>
      </c>
      <c r="AW1162" s="50">
        <v>0</v>
      </c>
      <c r="AX1162" s="50">
        <v>7.9146666666666663</v>
      </c>
      <c r="AY1162" s="50">
        <v>46.567216666666674</v>
      </c>
      <c r="AZ1162" s="51">
        <v>0</v>
      </c>
      <c r="BA1162" s="49">
        <v>0</v>
      </c>
      <c r="BB1162" s="49">
        <v>0</v>
      </c>
      <c r="BC1162" s="50">
        <v>0</v>
      </c>
      <c r="BD1162" s="50">
        <v>0</v>
      </c>
      <c r="BE1162" s="51">
        <v>0</v>
      </c>
      <c r="BF1162" s="38"/>
      <c r="BG1162" s="38"/>
      <c r="BK1162" s="38"/>
      <c r="BL1162" s="38"/>
      <c r="BM1162" s="38"/>
      <c r="BN1162" s="38"/>
      <c r="BO1162" s="38"/>
      <c r="BP1162" s="38"/>
      <c r="BQ1162" s="38"/>
      <c r="BR1162" s="38"/>
      <c r="BS1162" s="38"/>
      <c r="BT1162" s="38"/>
      <c r="BU1162" s="38"/>
      <c r="BY1162" s="38"/>
      <c r="BZ1162" s="38"/>
      <c r="CJ1162" s="38"/>
    </row>
    <row r="1163" spans="2:88" x14ac:dyDescent="0.25">
      <c r="B1163" s="8">
        <v>1161</v>
      </c>
      <c r="C1163" s="9" t="s">
        <v>12821</v>
      </c>
      <c r="D1163" s="9" t="s">
        <v>12830</v>
      </c>
      <c r="E1163" s="49">
        <v>13.860753450000002</v>
      </c>
      <c r="F1163" s="50">
        <v>7.427271600000001</v>
      </c>
      <c r="G1163" s="50">
        <v>12.42681</v>
      </c>
      <c r="H1163" s="51">
        <v>11.676960000000001</v>
      </c>
      <c r="I1163" s="50">
        <v>0</v>
      </c>
      <c r="J1163" s="50">
        <v>0</v>
      </c>
      <c r="K1163" s="50">
        <v>7.8892938000000026</v>
      </c>
      <c r="L1163" s="55">
        <v>14.723610000000003</v>
      </c>
      <c r="M1163" s="49">
        <v>0</v>
      </c>
      <c r="N1163" s="49">
        <v>2.7070817396444444</v>
      </c>
      <c r="O1163" s="49">
        <v>2.6056919999999995</v>
      </c>
      <c r="P1163" s="50">
        <v>0</v>
      </c>
      <c r="Q1163" s="50">
        <v>0</v>
      </c>
      <c r="R1163" s="50">
        <v>0</v>
      </c>
      <c r="S1163" s="51">
        <v>0</v>
      </c>
      <c r="T1163" s="50">
        <v>0</v>
      </c>
      <c r="U1163" s="51">
        <v>17.482226666666673</v>
      </c>
      <c r="V1163" s="51">
        <v>0</v>
      </c>
      <c r="W1163" s="50">
        <v>0</v>
      </c>
      <c r="X1163" s="49">
        <v>14.723610000000003</v>
      </c>
      <c r="Y1163" s="51">
        <v>40.616090666666665</v>
      </c>
      <c r="Z1163" s="52">
        <v>0</v>
      </c>
      <c r="AA1163" s="52">
        <v>0</v>
      </c>
      <c r="AB1163" s="52">
        <v>0</v>
      </c>
      <c r="AC1163" s="54">
        <v>3</v>
      </c>
      <c r="AD1163" s="54">
        <v>121.74883222222223</v>
      </c>
      <c r="AE1163" s="50">
        <v>121.74883222222223</v>
      </c>
      <c r="AF1163" s="50">
        <v>37.800000000000004</v>
      </c>
      <c r="AG1163" s="55">
        <v>37.800000000000004</v>
      </c>
      <c r="AH1163" s="50">
        <v>13.313985840000004</v>
      </c>
      <c r="AI1163" s="52">
        <v>8.180473837037038</v>
      </c>
      <c r="AJ1163" s="49">
        <v>0</v>
      </c>
      <c r="AK1163" s="50">
        <v>24.017583333333338</v>
      </c>
      <c r="AL1163" s="50">
        <v>18.196666666666665</v>
      </c>
      <c r="AM1163" s="50">
        <v>9.5287500000000023</v>
      </c>
      <c r="AN1163" s="50">
        <v>0</v>
      </c>
      <c r="AO1163" s="50">
        <v>0</v>
      </c>
      <c r="AP1163" s="50">
        <v>0</v>
      </c>
      <c r="AQ1163" s="51">
        <v>0</v>
      </c>
      <c r="AR1163" s="49">
        <v>22.150449000000002</v>
      </c>
      <c r="AS1163" s="50">
        <v>2.7871621621621623</v>
      </c>
      <c r="AT1163" s="50">
        <v>2.7761399999999998</v>
      </c>
      <c r="AU1163" s="50">
        <v>5.069978571428571</v>
      </c>
      <c r="AV1163" s="50">
        <v>192.87110150000001</v>
      </c>
      <c r="AW1163" s="50">
        <v>0</v>
      </c>
      <c r="AX1163" s="50">
        <v>11.872</v>
      </c>
      <c r="AY1163" s="50">
        <v>72.137633333333326</v>
      </c>
      <c r="AZ1163" s="51">
        <v>0</v>
      </c>
      <c r="BA1163" s="49">
        <v>0</v>
      </c>
      <c r="BB1163" s="49">
        <v>0</v>
      </c>
      <c r="BC1163" s="50">
        <v>0</v>
      </c>
      <c r="BD1163" s="50">
        <v>0</v>
      </c>
      <c r="BE1163" s="51">
        <v>0</v>
      </c>
      <c r="BF1163" s="38"/>
      <c r="BG1163" s="38"/>
      <c r="BK1163" s="38"/>
      <c r="BL1163" s="38"/>
      <c r="BM1163" s="38"/>
      <c r="BN1163" s="38"/>
      <c r="BO1163" s="38"/>
      <c r="BP1163" s="38"/>
      <c r="BQ1163" s="38"/>
      <c r="BR1163" s="38"/>
      <c r="BS1163" s="38"/>
      <c r="BT1163" s="38"/>
      <c r="BU1163" s="38"/>
      <c r="BY1163" s="38"/>
      <c r="BZ1163" s="38"/>
      <c r="CJ1163" s="38"/>
    </row>
    <row r="1164" spans="2:88" x14ac:dyDescent="0.25">
      <c r="B1164" s="8">
        <v>1162</v>
      </c>
      <c r="C1164" s="9" t="s">
        <v>12821</v>
      </c>
      <c r="D1164" s="9" t="s">
        <v>12831</v>
      </c>
      <c r="E1164" s="49">
        <v>18.481004600000006</v>
      </c>
      <c r="F1164" s="50">
        <v>9.9030288000000013</v>
      </c>
      <c r="G1164" s="50">
        <v>16.56908</v>
      </c>
      <c r="H1164" s="51">
        <v>15.569280000000003</v>
      </c>
      <c r="I1164" s="50">
        <v>0</v>
      </c>
      <c r="J1164" s="50">
        <v>0</v>
      </c>
      <c r="K1164" s="50">
        <v>10.519058400000004</v>
      </c>
      <c r="L1164" s="55">
        <v>14.723610000000003</v>
      </c>
      <c r="M1164" s="49">
        <v>0</v>
      </c>
      <c r="N1164" s="49">
        <v>2.7070817396444444</v>
      </c>
      <c r="O1164" s="49">
        <v>2.6056919999999995</v>
      </c>
      <c r="P1164" s="50">
        <v>0</v>
      </c>
      <c r="Q1164" s="50">
        <v>0</v>
      </c>
      <c r="R1164" s="50">
        <v>0</v>
      </c>
      <c r="S1164" s="51">
        <v>0</v>
      </c>
      <c r="T1164" s="50">
        <v>0</v>
      </c>
      <c r="U1164" s="51">
        <v>17.482226666666673</v>
      </c>
      <c r="V1164" s="51">
        <v>0</v>
      </c>
      <c r="W1164" s="50">
        <v>0</v>
      </c>
      <c r="X1164" s="49">
        <v>14.723610000000003</v>
      </c>
      <c r="Y1164" s="51">
        <v>40.616090666666665</v>
      </c>
      <c r="Z1164" s="52">
        <v>0</v>
      </c>
      <c r="AA1164" s="52">
        <v>0</v>
      </c>
      <c r="AB1164" s="52">
        <v>0</v>
      </c>
      <c r="AC1164" s="54">
        <v>3</v>
      </c>
      <c r="AD1164" s="54">
        <v>162.33177629629631</v>
      </c>
      <c r="AE1164" s="50">
        <v>162.33177629629631</v>
      </c>
      <c r="AF1164" s="50">
        <v>50.400000000000006</v>
      </c>
      <c r="AG1164" s="55">
        <v>50.400000000000006</v>
      </c>
      <c r="AH1164" s="50">
        <v>13.313985840000004</v>
      </c>
      <c r="AI1164" s="52">
        <v>8.180473837037038</v>
      </c>
      <c r="AJ1164" s="49">
        <v>0</v>
      </c>
      <c r="AK1164" s="50">
        <v>32.023444444444451</v>
      </c>
      <c r="AL1164" s="50">
        <v>24.262222222222221</v>
      </c>
      <c r="AM1164" s="50">
        <v>12.705000000000002</v>
      </c>
      <c r="AN1164" s="50">
        <v>0</v>
      </c>
      <c r="AO1164" s="50">
        <v>0</v>
      </c>
      <c r="AP1164" s="50">
        <v>0</v>
      </c>
      <c r="AQ1164" s="51">
        <v>0</v>
      </c>
      <c r="AR1164" s="49">
        <v>22.150449000000002</v>
      </c>
      <c r="AS1164" s="50">
        <v>2.7871621621621623</v>
      </c>
      <c r="AT1164" s="50">
        <v>2.7761399999999998</v>
      </c>
      <c r="AU1164" s="50">
        <v>6.7599714285714274</v>
      </c>
      <c r="AV1164" s="50">
        <v>231.93003899999999</v>
      </c>
      <c r="AW1164" s="50">
        <v>0</v>
      </c>
      <c r="AX1164" s="50">
        <v>11.872</v>
      </c>
      <c r="AY1164" s="50">
        <v>72.137633333333326</v>
      </c>
      <c r="AZ1164" s="51">
        <v>0</v>
      </c>
      <c r="BA1164" s="49">
        <v>0</v>
      </c>
      <c r="BB1164" s="49">
        <v>0</v>
      </c>
      <c r="BC1164" s="50">
        <v>0</v>
      </c>
      <c r="BD1164" s="50">
        <v>0</v>
      </c>
      <c r="BE1164" s="51">
        <v>0</v>
      </c>
      <c r="BF1164" s="38"/>
      <c r="BG1164" s="38"/>
      <c r="BK1164" s="38"/>
      <c r="BL1164" s="38"/>
      <c r="BM1164" s="38"/>
      <c r="BN1164" s="38"/>
      <c r="BO1164" s="38"/>
      <c r="BP1164" s="38"/>
      <c r="BQ1164" s="38"/>
      <c r="BR1164" s="38"/>
      <c r="BS1164" s="38"/>
      <c r="BT1164" s="38"/>
      <c r="BU1164" s="38"/>
      <c r="BY1164" s="38"/>
      <c r="BZ1164" s="38"/>
      <c r="CJ1164" s="38"/>
    </row>
    <row r="1165" spans="2:88" x14ac:dyDescent="0.25">
      <c r="B1165" s="8">
        <v>1163</v>
      </c>
      <c r="C1165" s="9" t="s">
        <v>12821</v>
      </c>
      <c r="D1165" s="9" t="s">
        <v>12832</v>
      </c>
      <c r="E1165" s="49">
        <v>23.101255750000004</v>
      </c>
      <c r="F1165" s="50">
        <v>12.378786000000002</v>
      </c>
      <c r="G1165" s="50">
        <v>20.711349999999999</v>
      </c>
      <c r="H1165" s="51">
        <v>19.461600000000004</v>
      </c>
      <c r="I1165" s="50">
        <v>0</v>
      </c>
      <c r="J1165" s="50">
        <v>0</v>
      </c>
      <c r="K1165" s="50">
        <v>13.148823000000004</v>
      </c>
      <c r="L1165" s="55">
        <v>14.723610000000003</v>
      </c>
      <c r="M1165" s="49">
        <v>0</v>
      </c>
      <c r="N1165" s="49">
        <v>2.7070817396444444</v>
      </c>
      <c r="O1165" s="49">
        <v>2.6056919999999995</v>
      </c>
      <c r="P1165" s="50">
        <v>0</v>
      </c>
      <c r="Q1165" s="50">
        <v>0</v>
      </c>
      <c r="R1165" s="50">
        <v>0</v>
      </c>
      <c r="S1165" s="51">
        <v>0</v>
      </c>
      <c r="T1165" s="50">
        <v>0</v>
      </c>
      <c r="U1165" s="51">
        <v>17.482226666666673</v>
      </c>
      <c r="V1165" s="51">
        <v>0</v>
      </c>
      <c r="W1165" s="50">
        <v>0</v>
      </c>
      <c r="X1165" s="49">
        <v>14.723610000000003</v>
      </c>
      <c r="Y1165" s="51">
        <v>40.616090666666665</v>
      </c>
      <c r="Z1165" s="52">
        <v>0</v>
      </c>
      <c r="AA1165" s="52">
        <v>0</v>
      </c>
      <c r="AB1165" s="52">
        <v>0</v>
      </c>
      <c r="AC1165" s="54">
        <v>3</v>
      </c>
      <c r="AD1165" s="54">
        <v>202.91472037037039</v>
      </c>
      <c r="AE1165" s="50">
        <v>202.91472037037039</v>
      </c>
      <c r="AF1165" s="50">
        <v>63.000000000000007</v>
      </c>
      <c r="AG1165" s="55">
        <v>63.000000000000007</v>
      </c>
      <c r="AH1165" s="50">
        <v>13.313985840000004</v>
      </c>
      <c r="AI1165" s="52">
        <v>8.180473837037038</v>
      </c>
      <c r="AJ1165" s="49">
        <v>0</v>
      </c>
      <c r="AK1165" s="50">
        <v>40.029305555555567</v>
      </c>
      <c r="AL1165" s="50">
        <v>30.327777777777776</v>
      </c>
      <c r="AM1165" s="50">
        <v>15.881250000000001</v>
      </c>
      <c r="AN1165" s="50">
        <v>0</v>
      </c>
      <c r="AO1165" s="50">
        <v>0</v>
      </c>
      <c r="AP1165" s="50">
        <v>0</v>
      </c>
      <c r="AQ1165" s="51">
        <v>0</v>
      </c>
      <c r="AR1165" s="49">
        <v>22.150449000000002</v>
      </c>
      <c r="AS1165" s="50">
        <v>2.7871621621621623</v>
      </c>
      <c r="AT1165" s="50">
        <v>2.7761399999999998</v>
      </c>
      <c r="AU1165" s="50">
        <v>6.7599714285714274</v>
      </c>
      <c r="AV1165" s="50">
        <v>231.93003899999999</v>
      </c>
      <c r="AW1165" s="50">
        <v>0</v>
      </c>
      <c r="AX1165" s="50">
        <v>11.872</v>
      </c>
      <c r="AY1165" s="50">
        <v>72.137633333333326</v>
      </c>
      <c r="AZ1165" s="51">
        <v>0</v>
      </c>
      <c r="BA1165" s="49">
        <v>0</v>
      </c>
      <c r="BB1165" s="49">
        <v>0</v>
      </c>
      <c r="BC1165" s="50">
        <v>0</v>
      </c>
      <c r="BD1165" s="50">
        <v>0</v>
      </c>
      <c r="BE1165" s="51">
        <v>0</v>
      </c>
      <c r="BF1165" s="38"/>
      <c r="BG1165" s="38"/>
      <c r="BK1165" s="38"/>
      <c r="BL1165" s="38"/>
      <c r="BM1165" s="38"/>
      <c r="BN1165" s="38"/>
      <c r="BO1165" s="38"/>
      <c r="BP1165" s="38"/>
      <c r="BQ1165" s="38"/>
      <c r="BR1165" s="38"/>
      <c r="BS1165" s="38"/>
      <c r="BT1165" s="38"/>
      <c r="BU1165" s="38"/>
      <c r="BY1165" s="38"/>
      <c r="BZ1165" s="38"/>
      <c r="CJ1165" s="38"/>
    </row>
    <row r="1166" spans="2:88" x14ac:dyDescent="0.25">
      <c r="B1166" s="8">
        <v>1164</v>
      </c>
      <c r="C1166" s="9" t="s">
        <v>12821</v>
      </c>
      <c r="D1166" s="9" t="s">
        <v>12833</v>
      </c>
      <c r="E1166" s="49">
        <v>27.721506900000005</v>
      </c>
      <c r="F1166" s="50">
        <v>14.854543200000002</v>
      </c>
      <c r="G1166" s="50">
        <v>24.853619999999999</v>
      </c>
      <c r="H1166" s="51">
        <v>23.353920000000002</v>
      </c>
      <c r="I1166" s="50">
        <v>0</v>
      </c>
      <c r="J1166" s="50">
        <v>0</v>
      </c>
      <c r="K1166" s="50">
        <v>15.778587600000005</v>
      </c>
      <c r="L1166" s="55">
        <v>14.723610000000003</v>
      </c>
      <c r="M1166" s="49">
        <v>0</v>
      </c>
      <c r="N1166" s="49">
        <v>2.7070817396444444</v>
      </c>
      <c r="O1166" s="49">
        <v>2.6056919999999995</v>
      </c>
      <c r="P1166" s="50">
        <v>0</v>
      </c>
      <c r="Q1166" s="50">
        <v>0</v>
      </c>
      <c r="R1166" s="50">
        <v>0</v>
      </c>
      <c r="S1166" s="51">
        <v>0</v>
      </c>
      <c r="T1166" s="50">
        <v>0</v>
      </c>
      <c r="U1166" s="51">
        <v>17.482226666666673</v>
      </c>
      <c r="V1166" s="51">
        <v>0</v>
      </c>
      <c r="W1166" s="50">
        <v>0</v>
      </c>
      <c r="X1166" s="49">
        <v>14.723610000000003</v>
      </c>
      <c r="Y1166" s="51">
        <v>40.616090666666665</v>
      </c>
      <c r="Z1166" s="52">
        <v>0</v>
      </c>
      <c r="AA1166" s="52">
        <v>0</v>
      </c>
      <c r="AB1166" s="52">
        <v>0</v>
      </c>
      <c r="AC1166" s="54">
        <v>3</v>
      </c>
      <c r="AD1166" s="54">
        <v>243.49766444444447</v>
      </c>
      <c r="AE1166" s="50">
        <v>243.49766444444447</v>
      </c>
      <c r="AF1166" s="50">
        <v>75.600000000000009</v>
      </c>
      <c r="AG1166" s="55">
        <v>75.600000000000009</v>
      </c>
      <c r="AH1166" s="50">
        <v>13.313985840000004</v>
      </c>
      <c r="AI1166" s="52">
        <v>8.180473837037038</v>
      </c>
      <c r="AJ1166" s="49">
        <v>0</v>
      </c>
      <c r="AK1166" s="50">
        <v>48.035166666666676</v>
      </c>
      <c r="AL1166" s="50">
        <v>36.393333333333331</v>
      </c>
      <c r="AM1166" s="50">
        <v>19.057500000000005</v>
      </c>
      <c r="AN1166" s="50">
        <v>0</v>
      </c>
      <c r="AO1166" s="50">
        <v>0</v>
      </c>
      <c r="AP1166" s="50">
        <v>0</v>
      </c>
      <c r="AQ1166" s="51">
        <v>0</v>
      </c>
      <c r="AR1166" s="49">
        <v>22.150449000000002</v>
      </c>
      <c r="AS1166" s="50">
        <v>2.7871621621621623</v>
      </c>
      <c r="AT1166" s="50">
        <v>2.7761399999999998</v>
      </c>
      <c r="AU1166" s="50">
        <v>8.4499642857142856</v>
      </c>
      <c r="AV1166" s="50">
        <v>270.98897650000004</v>
      </c>
      <c r="AW1166" s="50">
        <v>0</v>
      </c>
      <c r="AX1166" s="50">
        <v>11.872</v>
      </c>
      <c r="AY1166" s="50">
        <v>72.137633333333326</v>
      </c>
      <c r="AZ1166" s="51">
        <v>0</v>
      </c>
      <c r="BA1166" s="49">
        <v>0</v>
      </c>
      <c r="BB1166" s="49">
        <v>0</v>
      </c>
      <c r="BC1166" s="50">
        <v>0</v>
      </c>
      <c r="BD1166" s="50">
        <v>0</v>
      </c>
      <c r="BE1166" s="51">
        <v>0</v>
      </c>
      <c r="BF1166" s="38"/>
      <c r="BG1166" s="38"/>
      <c r="BK1166" s="38"/>
      <c r="BL1166" s="38"/>
      <c r="BM1166" s="38"/>
      <c r="BN1166" s="38"/>
      <c r="BO1166" s="38"/>
      <c r="BP1166" s="38"/>
      <c r="BQ1166" s="38"/>
      <c r="BR1166" s="38"/>
      <c r="BS1166" s="38"/>
      <c r="BT1166" s="38"/>
      <c r="BU1166" s="38"/>
      <c r="BY1166" s="38"/>
      <c r="BZ1166" s="38"/>
      <c r="CJ1166" s="38"/>
    </row>
    <row r="1167" spans="2:88" x14ac:dyDescent="0.25">
      <c r="B1167" s="8">
        <v>1165</v>
      </c>
      <c r="C1167" s="9" t="s">
        <v>12821</v>
      </c>
      <c r="D1167" s="9" t="s">
        <v>12834</v>
      </c>
      <c r="E1167" s="49">
        <v>4.6202511500000014</v>
      </c>
      <c r="F1167" s="50">
        <v>2.4757572000000003</v>
      </c>
      <c r="G1167" s="50">
        <v>4.1422699999999999</v>
      </c>
      <c r="H1167" s="51">
        <v>3.8923200000000007</v>
      </c>
      <c r="I1167" s="50">
        <v>0</v>
      </c>
      <c r="J1167" s="50">
        <v>0</v>
      </c>
      <c r="K1167" s="50">
        <v>2.629764600000001</v>
      </c>
      <c r="L1167" s="55">
        <v>4.9078700000000008</v>
      </c>
      <c r="M1167" s="49">
        <v>0</v>
      </c>
      <c r="N1167" s="49">
        <v>1.6793607249066667</v>
      </c>
      <c r="O1167" s="49">
        <v>0.86856399999999989</v>
      </c>
      <c r="P1167" s="50">
        <v>0</v>
      </c>
      <c r="Q1167" s="50">
        <v>0</v>
      </c>
      <c r="R1167" s="50">
        <v>0</v>
      </c>
      <c r="S1167" s="51">
        <v>0</v>
      </c>
      <c r="T1167" s="50">
        <v>0</v>
      </c>
      <c r="U1167" s="51">
        <v>6.4889666666666672</v>
      </c>
      <c r="V1167" s="51">
        <v>0</v>
      </c>
      <c r="W1167" s="50">
        <v>0</v>
      </c>
      <c r="X1167" s="49">
        <v>4.9078700000000008</v>
      </c>
      <c r="Y1167" s="51">
        <v>13.538696888888889</v>
      </c>
      <c r="Z1167" s="52">
        <v>0</v>
      </c>
      <c r="AA1167" s="52">
        <v>0</v>
      </c>
      <c r="AB1167" s="52">
        <v>0</v>
      </c>
      <c r="AC1167" s="54">
        <v>3</v>
      </c>
      <c r="AD1167" s="54">
        <v>40.582944074074078</v>
      </c>
      <c r="AE1167" s="50">
        <v>40.582944074074078</v>
      </c>
      <c r="AF1167" s="50">
        <v>12.600000000000001</v>
      </c>
      <c r="AG1167" s="55">
        <v>12.600000000000001</v>
      </c>
      <c r="AH1167" s="50">
        <v>4.4379952800000009</v>
      </c>
      <c r="AI1167" s="52">
        <v>2.7468274666666663</v>
      </c>
      <c r="AJ1167" s="49">
        <v>0</v>
      </c>
      <c r="AK1167" s="50">
        <v>8.0058611111111126</v>
      </c>
      <c r="AL1167" s="50">
        <v>6.0655555555555551</v>
      </c>
      <c r="AM1167" s="50">
        <v>0</v>
      </c>
      <c r="AN1167" s="50">
        <v>13.00461</v>
      </c>
      <c r="AO1167" s="50">
        <v>6.9069767441860463</v>
      </c>
      <c r="AP1167" s="50">
        <v>8.7079000000000004</v>
      </c>
      <c r="AQ1167" s="51">
        <v>8.3050999999999995</v>
      </c>
      <c r="AR1167" s="49">
        <v>7.383483</v>
      </c>
      <c r="AS1167" s="50">
        <v>2.7871621621621623</v>
      </c>
      <c r="AT1167" s="50">
        <v>0.92537999999999998</v>
      </c>
      <c r="AU1167" s="50">
        <v>1.6899928571428569</v>
      </c>
      <c r="AV1167" s="50">
        <v>64.29036716666667</v>
      </c>
      <c r="AW1167" s="50">
        <v>0</v>
      </c>
      <c r="AX1167" s="50">
        <v>3.9573333333333331</v>
      </c>
      <c r="AY1167" s="50">
        <v>18.113280000000007</v>
      </c>
      <c r="AZ1167" s="51">
        <v>0</v>
      </c>
      <c r="BA1167" s="49">
        <v>0</v>
      </c>
      <c r="BB1167" s="49">
        <v>0</v>
      </c>
      <c r="BC1167" s="50">
        <v>0</v>
      </c>
      <c r="BD1167" s="50">
        <v>0</v>
      </c>
      <c r="BE1167" s="51">
        <v>0</v>
      </c>
      <c r="BF1167" s="38"/>
      <c r="BG1167" s="38"/>
      <c r="BK1167" s="38"/>
      <c r="BL1167" s="38"/>
      <c r="BM1167" s="38"/>
      <c r="BN1167" s="38"/>
      <c r="BO1167" s="38"/>
      <c r="BP1167" s="38"/>
      <c r="BQ1167" s="38"/>
      <c r="BR1167" s="38"/>
      <c r="BS1167" s="38"/>
      <c r="BT1167" s="38"/>
      <c r="BU1167" s="38"/>
      <c r="BY1167" s="38"/>
      <c r="BZ1167" s="38"/>
      <c r="CJ1167" s="38"/>
    </row>
    <row r="1168" spans="2:88" x14ac:dyDescent="0.25">
      <c r="B1168" s="8">
        <v>1166</v>
      </c>
      <c r="C1168" s="9" t="s">
        <v>12821</v>
      </c>
      <c r="D1168" s="9" t="s">
        <v>12835</v>
      </c>
      <c r="E1168" s="49">
        <v>6.160334866666668</v>
      </c>
      <c r="F1168" s="50">
        <v>3.3010096000000004</v>
      </c>
      <c r="G1168" s="50">
        <v>5.5230266666666665</v>
      </c>
      <c r="H1168" s="51">
        <v>5.1897600000000006</v>
      </c>
      <c r="I1168" s="50">
        <v>0</v>
      </c>
      <c r="J1168" s="50">
        <v>0</v>
      </c>
      <c r="K1168" s="50">
        <v>3.5063528000000015</v>
      </c>
      <c r="L1168" s="55">
        <v>4.9078700000000008</v>
      </c>
      <c r="M1168" s="49">
        <v>0</v>
      </c>
      <c r="N1168" s="49">
        <v>1.6793607249066667</v>
      </c>
      <c r="O1168" s="49">
        <v>0.86856399999999989</v>
      </c>
      <c r="P1168" s="50">
        <v>0</v>
      </c>
      <c r="Q1168" s="50">
        <v>0</v>
      </c>
      <c r="R1168" s="50">
        <v>0</v>
      </c>
      <c r="S1168" s="51">
        <v>0</v>
      </c>
      <c r="T1168" s="50">
        <v>0</v>
      </c>
      <c r="U1168" s="51">
        <v>6.4889666666666672</v>
      </c>
      <c r="V1168" s="51">
        <v>0</v>
      </c>
      <c r="W1168" s="50">
        <v>0</v>
      </c>
      <c r="X1168" s="49">
        <v>4.9078700000000008</v>
      </c>
      <c r="Y1168" s="51">
        <v>13.538696888888889</v>
      </c>
      <c r="Z1168" s="52">
        <v>0</v>
      </c>
      <c r="AA1168" s="52">
        <v>0</v>
      </c>
      <c r="AB1168" s="52">
        <v>0</v>
      </c>
      <c r="AC1168" s="54">
        <v>3</v>
      </c>
      <c r="AD1168" s="54">
        <v>54.110592098765437</v>
      </c>
      <c r="AE1168" s="50">
        <v>54.110592098765437</v>
      </c>
      <c r="AF1168" s="50">
        <v>16.8</v>
      </c>
      <c r="AG1168" s="55">
        <v>16.8</v>
      </c>
      <c r="AH1168" s="50">
        <v>4.4379952800000009</v>
      </c>
      <c r="AI1168" s="52">
        <v>2.7468274666666663</v>
      </c>
      <c r="AJ1168" s="49">
        <v>0</v>
      </c>
      <c r="AK1168" s="50">
        <v>10.674481481481482</v>
      </c>
      <c r="AL1168" s="50">
        <v>8.0874074074074063</v>
      </c>
      <c r="AM1168" s="50">
        <v>0</v>
      </c>
      <c r="AN1168" s="50">
        <v>17.339479999999998</v>
      </c>
      <c r="AO1168" s="50">
        <v>9.2093023255813957</v>
      </c>
      <c r="AP1168" s="50">
        <v>11.610533333333334</v>
      </c>
      <c r="AQ1168" s="51">
        <v>11.073466666666667</v>
      </c>
      <c r="AR1168" s="49">
        <v>7.383483</v>
      </c>
      <c r="AS1168" s="50">
        <v>2.7871621621621623</v>
      </c>
      <c r="AT1168" s="50">
        <v>0.92537999999999998</v>
      </c>
      <c r="AU1168" s="50">
        <v>2.2533238095238093</v>
      </c>
      <c r="AV1168" s="50">
        <v>77.310012999999998</v>
      </c>
      <c r="AW1168" s="50">
        <v>0</v>
      </c>
      <c r="AX1168" s="50">
        <v>3.9573333333333331</v>
      </c>
      <c r="AY1168" s="50">
        <v>18.113280000000007</v>
      </c>
      <c r="AZ1168" s="51">
        <v>0</v>
      </c>
      <c r="BA1168" s="49">
        <v>0</v>
      </c>
      <c r="BB1168" s="49">
        <v>0</v>
      </c>
      <c r="BC1168" s="50">
        <v>0</v>
      </c>
      <c r="BD1168" s="50">
        <v>0</v>
      </c>
      <c r="BE1168" s="51">
        <v>0</v>
      </c>
      <c r="BF1168" s="38"/>
      <c r="BG1168" s="38"/>
      <c r="BK1168" s="38"/>
      <c r="BL1168" s="38"/>
      <c r="BM1168" s="38"/>
      <c r="BN1168" s="38"/>
      <c r="BO1168" s="38"/>
      <c r="BP1168" s="38"/>
      <c r="BQ1168" s="38"/>
      <c r="BR1168" s="38"/>
      <c r="BS1168" s="38"/>
      <c r="BT1168" s="38"/>
      <c r="BU1168" s="38"/>
      <c r="BY1168" s="38"/>
      <c r="BZ1168" s="38"/>
      <c r="CJ1168" s="38"/>
    </row>
    <row r="1169" spans="2:88" x14ac:dyDescent="0.25">
      <c r="B1169" s="8">
        <v>1167</v>
      </c>
      <c r="C1169" s="9" t="s">
        <v>12821</v>
      </c>
      <c r="D1169" s="9" t="s">
        <v>12836</v>
      </c>
      <c r="E1169" s="49">
        <v>7.7004185833333345</v>
      </c>
      <c r="F1169" s="50">
        <v>4.1262620000000005</v>
      </c>
      <c r="G1169" s="50">
        <v>6.9037833333333332</v>
      </c>
      <c r="H1169" s="51">
        <v>6.4872000000000005</v>
      </c>
      <c r="I1169" s="50">
        <v>0</v>
      </c>
      <c r="J1169" s="50">
        <v>0</v>
      </c>
      <c r="K1169" s="50">
        <v>4.3829410000000015</v>
      </c>
      <c r="L1169" s="55">
        <v>4.9078700000000008</v>
      </c>
      <c r="M1169" s="49">
        <v>0</v>
      </c>
      <c r="N1169" s="49">
        <v>1.6793607249066667</v>
      </c>
      <c r="O1169" s="49">
        <v>0.86856399999999989</v>
      </c>
      <c r="P1169" s="50">
        <v>0</v>
      </c>
      <c r="Q1169" s="50">
        <v>0</v>
      </c>
      <c r="R1169" s="50">
        <v>0</v>
      </c>
      <c r="S1169" s="51">
        <v>0</v>
      </c>
      <c r="T1169" s="50">
        <v>0</v>
      </c>
      <c r="U1169" s="51">
        <v>6.4889666666666672</v>
      </c>
      <c r="V1169" s="51">
        <v>0</v>
      </c>
      <c r="W1169" s="50">
        <v>0</v>
      </c>
      <c r="X1169" s="49">
        <v>4.9078700000000008</v>
      </c>
      <c r="Y1169" s="51">
        <v>13.538696888888889</v>
      </c>
      <c r="Z1169" s="52">
        <v>0</v>
      </c>
      <c r="AA1169" s="52">
        <v>0</v>
      </c>
      <c r="AB1169" s="52">
        <v>0</v>
      </c>
      <c r="AC1169" s="54">
        <v>3</v>
      </c>
      <c r="AD1169" s="54">
        <v>67.638240123456796</v>
      </c>
      <c r="AE1169" s="50">
        <v>67.638240123456796</v>
      </c>
      <c r="AF1169" s="50">
        <v>21</v>
      </c>
      <c r="AG1169" s="55">
        <v>21</v>
      </c>
      <c r="AH1169" s="50">
        <v>4.4379952800000009</v>
      </c>
      <c r="AI1169" s="52">
        <v>2.7468274666666663</v>
      </c>
      <c r="AJ1169" s="49">
        <v>0</v>
      </c>
      <c r="AK1169" s="50">
        <v>13.343101851851852</v>
      </c>
      <c r="AL1169" s="50">
        <v>10.109259259259257</v>
      </c>
      <c r="AM1169" s="50">
        <v>0</v>
      </c>
      <c r="AN1169" s="50">
        <v>21.674349999999997</v>
      </c>
      <c r="AO1169" s="50">
        <v>11.511627906976745</v>
      </c>
      <c r="AP1169" s="50">
        <v>14.513166666666669</v>
      </c>
      <c r="AQ1169" s="51">
        <v>13.841833333333334</v>
      </c>
      <c r="AR1169" s="49">
        <v>7.383483</v>
      </c>
      <c r="AS1169" s="50">
        <v>2.7871621621621623</v>
      </c>
      <c r="AT1169" s="50">
        <v>0.92537999999999998</v>
      </c>
      <c r="AU1169" s="50">
        <v>2.2533238095238093</v>
      </c>
      <c r="AV1169" s="50">
        <v>77.310012999999998</v>
      </c>
      <c r="AW1169" s="50">
        <v>0</v>
      </c>
      <c r="AX1169" s="50">
        <v>3.9573333333333331</v>
      </c>
      <c r="AY1169" s="50">
        <v>18.113280000000007</v>
      </c>
      <c r="AZ1169" s="51">
        <v>0</v>
      </c>
      <c r="BA1169" s="49">
        <v>0</v>
      </c>
      <c r="BB1169" s="49">
        <v>0</v>
      </c>
      <c r="BC1169" s="50">
        <v>0</v>
      </c>
      <c r="BD1169" s="50">
        <v>0</v>
      </c>
      <c r="BE1169" s="51">
        <v>0</v>
      </c>
      <c r="BF1169" s="38"/>
      <c r="BG1169" s="38"/>
      <c r="BK1169" s="38"/>
      <c r="BL1169" s="38"/>
      <c r="BM1169" s="38"/>
      <c r="BN1169" s="38"/>
      <c r="BO1169" s="38"/>
      <c r="BP1169" s="38"/>
      <c r="BQ1169" s="38"/>
      <c r="BR1169" s="38"/>
      <c r="BS1169" s="38"/>
      <c r="BT1169" s="38"/>
      <c r="BU1169" s="38"/>
      <c r="BY1169" s="38"/>
      <c r="BZ1169" s="38"/>
      <c r="CJ1169" s="38"/>
    </row>
    <row r="1170" spans="2:88" x14ac:dyDescent="0.25">
      <c r="B1170" s="8">
        <v>1168</v>
      </c>
      <c r="C1170" s="9" t="s">
        <v>12821</v>
      </c>
      <c r="D1170" s="9" t="s">
        <v>12837</v>
      </c>
      <c r="E1170" s="49">
        <v>9.2405023000000028</v>
      </c>
      <c r="F1170" s="50">
        <v>4.9515144000000006</v>
      </c>
      <c r="G1170" s="50">
        <v>8.2845399999999998</v>
      </c>
      <c r="H1170" s="51">
        <v>7.7846400000000013</v>
      </c>
      <c r="I1170" s="50">
        <v>0</v>
      </c>
      <c r="J1170" s="50">
        <v>0</v>
      </c>
      <c r="K1170" s="50">
        <v>5.259529200000002</v>
      </c>
      <c r="L1170" s="55">
        <v>4.9078700000000008</v>
      </c>
      <c r="M1170" s="49">
        <v>0</v>
      </c>
      <c r="N1170" s="49">
        <v>1.6793607249066667</v>
      </c>
      <c r="O1170" s="49">
        <v>0.86856399999999989</v>
      </c>
      <c r="P1170" s="50">
        <v>0</v>
      </c>
      <c r="Q1170" s="50">
        <v>0</v>
      </c>
      <c r="R1170" s="50">
        <v>0</v>
      </c>
      <c r="S1170" s="51">
        <v>0</v>
      </c>
      <c r="T1170" s="50">
        <v>0</v>
      </c>
      <c r="U1170" s="51">
        <v>6.4889666666666672</v>
      </c>
      <c r="V1170" s="51">
        <v>0</v>
      </c>
      <c r="W1170" s="50">
        <v>0</v>
      </c>
      <c r="X1170" s="49">
        <v>4.9078700000000008</v>
      </c>
      <c r="Y1170" s="51">
        <v>13.538696888888889</v>
      </c>
      <c r="Z1170" s="52">
        <v>0</v>
      </c>
      <c r="AA1170" s="52">
        <v>0</v>
      </c>
      <c r="AB1170" s="52">
        <v>0</v>
      </c>
      <c r="AC1170" s="54">
        <v>3</v>
      </c>
      <c r="AD1170" s="54">
        <v>81.165888148148156</v>
      </c>
      <c r="AE1170" s="50">
        <v>81.165888148148156</v>
      </c>
      <c r="AF1170" s="50">
        <v>25.200000000000003</v>
      </c>
      <c r="AG1170" s="55">
        <v>25.200000000000003</v>
      </c>
      <c r="AH1170" s="50">
        <v>4.4379952800000009</v>
      </c>
      <c r="AI1170" s="52">
        <v>2.7468274666666663</v>
      </c>
      <c r="AJ1170" s="49">
        <v>0</v>
      </c>
      <c r="AK1170" s="50">
        <v>16.011722222222225</v>
      </c>
      <c r="AL1170" s="50">
        <v>12.13111111111111</v>
      </c>
      <c r="AM1170" s="50">
        <v>0</v>
      </c>
      <c r="AN1170" s="50">
        <v>26.009219999999999</v>
      </c>
      <c r="AO1170" s="50">
        <v>13.813953488372093</v>
      </c>
      <c r="AP1170" s="50">
        <v>17.415800000000001</v>
      </c>
      <c r="AQ1170" s="51">
        <v>16.610199999999999</v>
      </c>
      <c r="AR1170" s="49">
        <v>7.383483</v>
      </c>
      <c r="AS1170" s="50">
        <v>2.7871621621621623</v>
      </c>
      <c r="AT1170" s="50">
        <v>0.92537999999999998</v>
      </c>
      <c r="AU1170" s="50">
        <v>2.8166547619047617</v>
      </c>
      <c r="AV1170" s="50">
        <v>90.32965883333334</v>
      </c>
      <c r="AW1170" s="50">
        <v>0</v>
      </c>
      <c r="AX1170" s="50">
        <v>3.9573333333333331</v>
      </c>
      <c r="AY1170" s="50">
        <v>18.113280000000007</v>
      </c>
      <c r="AZ1170" s="51">
        <v>0</v>
      </c>
      <c r="BA1170" s="49">
        <v>0</v>
      </c>
      <c r="BB1170" s="49">
        <v>0</v>
      </c>
      <c r="BC1170" s="50">
        <v>0</v>
      </c>
      <c r="BD1170" s="50">
        <v>0</v>
      </c>
      <c r="BE1170" s="51">
        <v>0</v>
      </c>
      <c r="BF1170" s="38"/>
      <c r="BG1170" s="38"/>
      <c r="BK1170" s="38"/>
      <c r="BL1170" s="38"/>
      <c r="BM1170" s="38"/>
      <c r="BN1170" s="38"/>
      <c r="BO1170" s="38"/>
      <c r="BP1170" s="38"/>
      <c r="BQ1170" s="38"/>
      <c r="BR1170" s="38"/>
      <c r="BS1170" s="38"/>
      <c r="BT1170" s="38"/>
      <c r="BU1170" s="38"/>
      <c r="BY1170" s="38"/>
      <c r="BZ1170" s="38"/>
      <c r="CJ1170" s="38"/>
    </row>
    <row r="1171" spans="2:88" x14ac:dyDescent="0.25">
      <c r="B1171" s="8">
        <v>1169</v>
      </c>
      <c r="C1171" s="9" t="s">
        <v>12821</v>
      </c>
      <c r="D1171" s="9" t="s">
        <v>12838</v>
      </c>
      <c r="E1171" s="49">
        <v>9.2405023000000028</v>
      </c>
      <c r="F1171" s="50">
        <v>4.9515144000000006</v>
      </c>
      <c r="G1171" s="50">
        <v>8.2845399999999998</v>
      </c>
      <c r="H1171" s="51">
        <v>7.7846400000000013</v>
      </c>
      <c r="I1171" s="50">
        <v>0</v>
      </c>
      <c r="J1171" s="50">
        <v>0</v>
      </c>
      <c r="K1171" s="50">
        <v>5.259529200000002</v>
      </c>
      <c r="L1171" s="55">
        <v>9.8157400000000017</v>
      </c>
      <c r="M1171" s="49">
        <v>0</v>
      </c>
      <c r="N1171" s="49">
        <v>2.1412299881066668</v>
      </c>
      <c r="O1171" s="49">
        <v>1.7371279999999998</v>
      </c>
      <c r="P1171" s="50">
        <v>0</v>
      </c>
      <c r="Q1171" s="50">
        <v>0</v>
      </c>
      <c r="R1171" s="50">
        <v>0</v>
      </c>
      <c r="S1171" s="51">
        <v>0</v>
      </c>
      <c r="T1171" s="50">
        <v>0</v>
      </c>
      <c r="U1171" s="51">
        <v>16.348733333333335</v>
      </c>
      <c r="V1171" s="51">
        <v>0</v>
      </c>
      <c r="W1171" s="50">
        <v>0</v>
      </c>
      <c r="X1171" s="49">
        <v>9.8157400000000017</v>
      </c>
      <c r="Y1171" s="51">
        <v>27.077393777777779</v>
      </c>
      <c r="Z1171" s="52">
        <v>0</v>
      </c>
      <c r="AA1171" s="52">
        <v>0</v>
      </c>
      <c r="AB1171" s="52">
        <v>0</v>
      </c>
      <c r="AC1171" s="54">
        <v>3</v>
      </c>
      <c r="AD1171" s="54">
        <v>81.165888148148156</v>
      </c>
      <c r="AE1171" s="50">
        <v>81.165888148148156</v>
      </c>
      <c r="AF1171" s="50">
        <v>25.200000000000003</v>
      </c>
      <c r="AG1171" s="55">
        <v>25.200000000000003</v>
      </c>
      <c r="AH1171" s="50">
        <v>8.8759905600000018</v>
      </c>
      <c r="AI1171" s="52">
        <v>5.4636506518518519</v>
      </c>
      <c r="AJ1171" s="49">
        <v>0</v>
      </c>
      <c r="AK1171" s="50">
        <v>16.011722222222225</v>
      </c>
      <c r="AL1171" s="50">
        <v>12.13111111111111</v>
      </c>
      <c r="AM1171" s="50">
        <v>0</v>
      </c>
      <c r="AN1171" s="50">
        <v>26.009219999999999</v>
      </c>
      <c r="AO1171" s="50">
        <v>13.813953488372093</v>
      </c>
      <c r="AP1171" s="50">
        <v>17.415800000000001</v>
      </c>
      <c r="AQ1171" s="51">
        <v>16.610199999999999</v>
      </c>
      <c r="AR1171" s="49">
        <v>14.766966</v>
      </c>
      <c r="AS1171" s="50">
        <v>2.7871621621621623</v>
      </c>
      <c r="AT1171" s="50">
        <v>1.85076</v>
      </c>
      <c r="AU1171" s="50">
        <v>3.3799857142857137</v>
      </c>
      <c r="AV1171" s="50">
        <v>128.58073433333334</v>
      </c>
      <c r="AW1171" s="50">
        <v>0</v>
      </c>
      <c r="AX1171" s="50">
        <v>7.9146666666666663</v>
      </c>
      <c r="AY1171" s="50">
        <v>46.567216666666674</v>
      </c>
      <c r="AZ1171" s="51">
        <v>0</v>
      </c>
      <c r="BA1171" s="49">
        <v>0</v>
      </c>
      <c r="BB1171" s="49">
        <v>0</v>
      </c>
      <c r="BC1171" s="50">
        <v>0</v>
      </c>
      <c r="BD1171" s="50">
        <v>0</v>
      </c>
      <c r="BE1171" s="51">
        <v>0</v>
      </c>
      <c r="BF1171" s="38"/>
      <c r="BG1171" s="38"/>
      <c r="BK1171" s="38"/>
      <c r="BL1171" s="38"/>
      <c r="BM1171" s="38"/>
      <c r="BN1171" s="38"/>
      <c r="BO1171" s="38"/>
      <c r="BP1171" s="38"/>
      <c r="BQ1171" s="38"/>
      <c r="BR1171" s="38"/>
      <c r="BS1171" s="38"/>
      <c r="BT1171" s="38"/>
      <c r="BU1171" s="38"/>
      <c r="BY1171" s="38"/>
      <c r="BZ1171" s="38"/>
      <c r="CJ1171" s="38"/>
    </row>
    <row r="1172" spans="2:88" x14ac:dyDescent="0.25">
      <c r="B1172" s="8">
        <v>1170</v>
      </c>
      <c r="C1172" s="9" t="s">
        <v>12821</v>
      </c>
      <c r="D1172" s="9" t="s">
        <v>12839</v>
      </c>
      <c r="E1172" s="49">
        <v>12.320669733333336</v>
      </c>
      <c r="F1172" s="50">
        <v>6.6020192000000009</v>
      </c>
      <c r="G1172" s="50">
        <v>11.046053333333333</v>
      </c>
      <c r="H1172" s="51">
        <v>10.379520000000001</v>
      </c>
      <c r="I1172" s="50">
        <v>0</v>
      </c>
      <c r="J1172" s="50">
        <v>0</v>
      </c>
      <c r="K1172" s="50">
        <v>7.012705600000003</v>
      </c>
      <c r="L1172" s="55">
        <v>9.8157400000000017</v>
      </c>
      <c r="M1172" s="49">
        <v>0</v>
      </c>
      <c r="N1172" s="49">
        <v>2.1412299881066668</v>
      </c>
      <c r="O1172" s="49">
        <v>1.7371279999999998</v>
      </c>
      <c r="P1172" s="50">
        <v>0</v>
      </c>
      <c r="Q1172" s="50">
        <v>0</v>
      </c>
      <c r="R1172" s="50">
        <v>0</v>
      </c>
      <c r="S1172" s="51">
        <v>0</v>
      </c>
      <c r="T1172" s="50">
        <v>0</v>
      </c>
      <c r="U1172" s="51">
        <v>16.348733333333335</v>
      </c>
      <c r="V1172" s="51">
        <v>0</v>
      </c>
      <c r="W1172" s="50">
        <v>0</v>
      </c>
      <c r="X1172" s="49">
        <v>9.8157400000000017</v>
      </c>
      <c r="Y1172" s="51">
        <v>27.077393777777779</v>
      </c>
      <c r="Z1172" s="52">
        <v>0</v>
      </c>
      <c r="AA1172" s="52">
        <v>0</v>
      </c>
      <c r="AB1172" s="52">
        <v>0</v>
      </c>
      <c r="AC1172" s="54">
        <v>3</v>
      </c>
      <c r="AD1172" s="54">
        <v>108.22118419753087</v>
      </c>
      <c r="AE1172" s="50">
        <v>108.22118419753087</v>
      </c>
      <c r="AF1172" s="50">
        <v>33.6</v>
      </c>
      <c r="AG1172" s="55">
        <v>33.6</v>
      </c>
      <c r="AH1172" s="50">
        <v>8.8759905600000018</v>
      </c>
      <c r="AI1172" s="52">
        <v>5.4636506518518519</v>
      </c>
      <c r="AJ1172" s="49">
        <v>0</v>
      </c>
      <c r="AK1172" s="50">
        <v>21.348962962962965</v>
      </c>
      <c r="AL1172" s="50">
        <v>16.174814814814813</v>
      </c>
      <c r="AM1172" s="50">
        <v>0</v>
      </c>
      <c r="AN1172" s="50">
        <v>34.678959999999996</v>
      </c>
      <c r="AO1172" s="50">
        <v>18.418604651162791</v>
      </c>
      <c r="AP1172" s="50">
        <v>23.221066666666669</v>
      </c>
      <c r="AQ1172" s="51">
        <v>22.146933333333333</v>
      </c>
      <c r="AR1172" s="49">
        <v>14.766966</v>
      </c>
      <c r="AS1172" s="50">
        <v>2.7871621621621623</v>
      </c>
      <c r="AT1172" s="50">
        <v>1.85076</v>
      </c>
      <c r="AU1172" s="50">
        <v>4.5066476190476186</v>
      </c>
      <c r="AV1172" s="50">
        <v>154.620026</v>
      </c>
      <c r="AW1172" s="50">
        <v>0</v>
      </c>
      <c r="AX1172" s="50">
        <v>7.9146666666666663</v>
      </c>
      <c r="AY1172" s="50">
        <v>46.567216666666674</v>
      </c>
      <c r="AZ1172" s="51">
        <v>0</v>
      </c>
      <c r="BA1172" s="49">
        <v>0</v>
      </c>
      <c r="BB1172" s="49">
        <v>0</v>
      </c>
      <c r="BC1172" s="50">
        <v>0</v>
      </c>
      <c r="BD1172" s="50">
        <v>0</v>
      </c>
      <c r="BE1172" s="51">
        <v>0</v>
      </c>
      <c r="BF1172" s="38"/>
      <c r="BG1172" s="38"/>
      <c r="BK1172" s="38"/>
      <c r="BL1172" s="38"/>
      <c r="BM1172" s="38"/>
      <c r="BN1172" s="38"/>
      <c r="BO1172" s="38"/>
      <c r="BP1172" s="38"/>
      <c r="BQ1172" s="38"/>
      <c r="BR1172" s="38"/>
      <c r="BS1172" s="38"/>
      <c r="BT1172" s="38"/>
      <c r="BU1172" s="38"/>
      <c r="BY1172" s="38"/>
      <c r="BZ1172" s="38"/>
      <c r="CJ1172" s="38"/>
    </row>
    <row r="1173" spans="2:88" x14ac:dyDescent="0.25">
      <c r="B1173" s="8">
        <v>1171</v>
      </c>
      <c r="C1173" s="9" t="s">
        <v>12821</v>
      </c>
      <c r="D1173" s="9" t="s">
        <v>12840</v>
      </c>
      <c r="E1173" s="49">
        <v>15.400837166666669</v>
      </c>
      <c r="F1173" s="50">
        <v>8.2525240000000011</v>
      </c>
      <c r="G1173" s="50">
        <v>13.807566666666666</v>
      </c>
      <c r="H1173" s="51">
        <v>12.974400000000001</v>
      </c>
      <c r="I1173" s="50">
        <v>0</v>
      </c>
      <c r="J1173" s="50">
        <v>0</v>
      </c>
      <c r="K1173" s="50">
        <v>8.7658820000000031</v>
      </c>
      <c r="L1173" s="55">
        <v>9.8157400000000017</v>
      </c>
      <c r="M1173" s="49">
        <v>0</v>
      </c>
      <c r="N1173" s="49">
        <v>2.1412299881066668</v>
      </c>
      <c r="O1173" s="49">
        <v>1.7371279999999998</v>
      </c>
      <c r="P1173" s="50">
        <v>0</v>
      </c>
      <c r="Q1173" s="50">
        <v>0</v>
      </c>
      <c r="R1173" s="50">
        <v>0</v>
      </c>
      <c r="S1173" s="51">
        <v>0</v>
      </c>
      <c r="T1173" s="50">
        <v>0</v>
      </c>
      <c r="U1173" s="51">
        <v>16.348733333333335</v>
      </c>
      <c r="V1173" s="51">
        <v>0</v>
      </c>
      <c r="W1173" s="50">
        <v>0</v>
      </c>
      <c r="X1173" s="49">
        <v>9.8157400000000017</v>
      </c>
      <c r="Y1173" s="51">
        <v>27.077393777777779</v>
      </c>
      <c r="Z1173" s="52">
        <v>0</v>
      </c>
      <c r="AA1173" s="52">
        <v>0</v>
      </c>
      <c r="AB1173" s="52">
        <v>0</v>
      </c>
      <c r="AC1173" s="54">
        <v>3</v>
      </c>
      <c r="AD1173" s="54">
        <v>135.27648024691359</v>
      </c>
      <c r="AE1173" s="50">
        <v>135.27648024691359</v>
      </c>
      <c r="AF1173" s="50">
        <v>42</v>
      </c>
      <c r="AG1173" s="55">
        <v>42</v>
      </c>
      <c r="AH1173" s="50">
        <v>8.8759905600000018</v>
      </c>
      <c r="AI1173" s="52">
        <v>5.4636506518518519</v>
      </c>
      <c r="AJ1173" s="49">
        <v>0</v>
      </c>
      <c r="AK1173" s="50">
        <v>26.686203703703704</v>
      </c>
      <c r="AL1173" s="50">
        <v>20.218518518518515</v>
      </c>
      <c r="AM1173" s="50">
        <v>0</v>
      </c>
      <c r="AN1173" s="50">
        <v>43.348699999999994</v>
      </c>
      <c r="AO1173" s="50">
        <v>23.02325581395349</v>
      </c>
      <c r="AP1173" s="50">
        <v>29.026333333333337</v>
      </c>
      <c r="AQ1173" s="51">
        <v>27.683666666666667</v>
      </c>
      <c r="AR1173" s="49">
        <v>14.766966</v>
      </c>
      <c r="AS1173" s="50">
        <v>2.7871621621621623</v>
      </c>
      <c r="AT1173" s="50">
        <v>1.85076</v>
      </c>
      <c r="AU1173" s="50">
        <v>4.5066476190476186</v>
      </c>
      <c r="AV1173" s="50">
        <v>154.620026</v>
      </c>
      <c r="AW1173" s="50">
        <v>0</v>
      </c>
      <c r="AX1173" s="50">
        <v>7.9146666666666663</v>
      </c>
      <c r="AY1173" s="50">
        <v>46.567216666666674</v>
      </c>
      <c r="AZ1173" s="51">
        <v>0</v>
      </c>
      <c r="BA1173" s="49">
        <v>0</v>
      </c>
      <c r="BB1173" s="49">
        <v>0</v>
      </c>
      <c r="BC1173" s="50">
        <v>0</v>
      </c>
      <c r="BD1173" s="50">
        <v>0</v>
      </c>
      <c r="BE1173" s="51">
        <v>0</v>
      </c>
      <c r="BF1173" s="38"/>
      <c r="BG1173" s="38"/>
      <c r="BK1173" s="38"/>
      <c r="BL1173" s="38"/>
      <c r="BM1173" s="38"/>
      <c r="BN1173" s="38"/>
      <c r="BO1173" s="38"/>
      <c r="BP1173" s="38"/>
      <c r="BQ1173" s="38"/>
      <c r="BR1173" s="38"/>
      <c r="BS1173" s="38"/>
      <c r="BT1173" s="38"/>
      <c r="BU1173" s="38"/>
      <c r="BY1173" s="38"/>
      <c r="BZ1173" s="38"/>
      <c r="CJ1173" s="38"/>
    </row>
    <row r="1174" spans="2:88" x14ac:dyDescent="0.25">
      <c r="B1174" s="8">
        <v>1172</v>
      </c>
      <c r="C1174" s="9" t="s">
        <v>12821</v>
      </c>
      <c r="D1174" s="9" t="s">
        <v>12841</v>
      </c>
      <c r="E1174" s="49">
        <v>18.481004600000006</v>
      </c>
      <c r="F1174" s="50">
        <v>9.9030288000000013</v>
      </c>
      <c r="G1174" s="50">
        <v>16.56908</v>
      </c>
      <c r="H1174" s="51">
        <v>15.569280000000003</v>
      </c>
      <c r="I1174" s="50">
        <v>0</v>
      </c>
      <c r="J1174" s="50">
        <v>0</v>
      </c>
      <c r="K1174" s="50">
        <v>10.519058400000004</v>
      </c>
      <c r="L1174" s="55">
        <v>9.8157400000000017</v>
      </c>
      <c r="M1174" s="49">
        <v>0</v>
      </c>
      <c r="N1174" s="49">
        <v>2.1412299881066668</v>
      </c>
      <c r="O1174" s="49">
        <v>1.7371279999999998</v>
      </c>
      <c r="P1174" s="50">
        <v>0</v>
      </c>
      <c r="Q1174" s="50">
        <v>0</v>
      </c>
      <c r="R1174" s="50">
        <v>0</v>
      </c>
      <c r="S1174" s="51">
        <v>0</v>
      </c>
      <c r="T1174" s="50">
        <v>0</v>
      </c>
      <c r="U1174" s="51">
        <v>16.348733333333335</v>
      </c>
      <c r="V1174" s="51">
        <v>0</v>
      </c>
      <c r="W1174" s="50">
        <v>0</v>
      </c>
      <c r="X1174" s="49">
        <v>9.8157400000000017</v>
      </c>
      <c r="Y1174" s="51">
        <v>27.077393777777779</v>
      </c>
      <c r="Z1174" s="52">
        <v>0</v>
      </c>
      <c r="AA1174" s="52">
        <v>0</v>
      </c>
      <c r="AB1174" s="52">
        <v>0</v>
      </c>
      <c r="AC1174" s="54">
        <v>3</v>
      </c>
      <c r="AD1174" s="54">
        <v>162.33177629629631</v>
      </c>
      <c r="AE1174" s="50">
        <v>162.33177629629631</v>
      </c>
      <c r="AF1174" s="50">
        <v>50.400000000000006</v>
      </c>
      <c r="AG1174" s="55">
        <v>50.400000000000006</v>
      </c>
      <c r="AH1174" s="50">
        <v>8.8759905600000018</v>
      </c>
      <c r="AI1174" s="52">
        <v>5.4636506518518519</v>
      </c>
      <c r="AJ1174" s="49">
        <v>0</v>
      </c>
      <c r="AK1174" s="50">
        <v>32.023444444444451</v>
      </c>
      <c r="AL1174" s="50">
        <v>24.262222222222221</v>
      </c>
      <c r="AM1174" s="50">
        <v>0</v>
      </c>
      <c r="AN1174" s="50">
        <v>52.018439999999998</v>
      </c>
      <c r="AO1174" s="50">
        <v>27.627906976744185</v>
      </c>
      <c r="AP1174" s="50">
        <v>34.831600000000002</v>
      </c>
      <c r="AQ1174" s="51">
        <v>33.220399999999998</v>
      </c>
      <c r="AR1174" s="49">
        <v>14.766966</v>
      </c>
      <c r="AS1174" s="50">
        <v>2.7871621621621623</v>
      </c>
      <c r="AT1174" s="50">
        <v>1.85076</v>
      </c>
      <c r="AU1174" s="50">
        <v>5.6333095238095234</v>
      </c>
      <c r="AV1174" s="50">
        <v>180.65931766666668</v>
      </c>
      <c r="AW1174" s="50">
        <v>0</v>
      </c>
      <c r="AX1174" s="50">
        <v>7.9146666666666663</v>
      </c>
      <c r="AY1174" s="50">
        <v>46.567216666666674</v>
      </c>
      <c r="AZ1174" s="51">
        <v>0</v>
      </c>
      <c r="BA1174" s="49">
        <v>0</v>
      </c>
      <c r="BB1174" s="49">
        <v>0</v>
      </c>
      <c r="BC1174" s="50">
        <v>0</v>
      </c>
      <c r="BD1174" s="50">
        <v>0</v>
      </c>
      <c r="BE1174" s="51">
        <v>0</v>
      </c>
      <c r="BF1174" s="38"/>
      <c r="BG1174" s="38"/>
      <c r="BK1174" s="38"/>
      <c r="BL1174" s="38"/>
      <c r="BM1174" s="38"/>
      <c r="BN1174" s="38"/>
      <c r="BO1174" s="38"/>
      <c r="BP1174" s="38"/>
      <c r="BQ1174" s="38"/>
      <c r="BR1174" s="38"/>
      <c r="BS1174" s="38"/>
      <c r="BT1174" s="38"/>
      <c r="BU1174" s="38"/>
      <c r="BY1174" s="38"/>
      <c r="BZ1174" s="38"/>
      <c r="CJ1174" s="38"/>
    </row>
    <row r="1175" spans="2:88" x14ac:dyDescent="0.25">
      <c r="B1175" s="8">
        <v>1173</v>
      </c>
      <c r="C1175" s="9" t="s">
        <v>12821</v>
      </c>
      <c r="D1175" s="9" t="s">
        <v>12842</v>
      </c>
      <c r="E1175" s="49">
        <v>13.860753450000002</v>
      </c>
      <c r="F1175" s="50">
        <v>7.427271600000001</v>
      </c>
      <c r="G1175" s="50">
        <v>12.42681</v>
      </c>
      <c r="H1175" s="51">
        <v>11.676960000000001</v>
      </c>
      <c r="I1175" s="50">
        <v>0</v>
      </c>
      <c r="J1175" s="50">
        <v>0</v>
      </c>
      <c r="K1175" s="50">
        <v>7.8892938000000026</v>
      </c>
      <c r="L1175" s="55">
        <v>14.723610000000003</v>
      </c>
      <c r="M1175" s="49">
        <v>0</v>
      </c>
      <c r="N1175" s="49">
        <v>2.7070817396444444</v>
      </c>
      <c r="O1175" s="49">
        <v>2.6056919999999995</v>
      </c>
      <c r="P1175" s="50">
        <v>0</v>
      </c>
      <c r="Q1175" s="50">
        <v>0</v>
      </c>
      <c r="R1175" s="50">
        <v>0</v>
      </c>
      <c r="S1175" s="51">
        <v>0</v>
      </c>
      <c r="T1175" s="50">
        <v>0</v>
      </c>
      <c r="U1175" s="51">
        <v>17.482226666666673</v>
      </c>
      <c r="V1175" s="51">
        <v>0</v>
      </c>
      <c r="W1175" s="50">
        <v>0</v>
      </c>
      <c r="X1175" s="49">
        <v>14.723610000000003</v>
      </c>
      <c r="Y1175" s="51">
        <v>40.616090666666665</v>
      </c>
      <c r="Z1175" s="52">
        <v>0</v>
      </c>
      <c r="AA1175" s="52">
        <v>0</v>
      </c>
      <c r="AB1175" s="52">
        <v>0</v>
      </c>
      <c r="AC1175" s="54">
        <v>3</v>
      </c>
      <c r="AD1175" s="54">
        <v>121.74883222222223</v>
      </c>
      <c r="AE1175" s="50">
        <v>121.74883222222223</v>
      </c>
      <c r="AF1175" s="50">
        <v>37.800000000000004</v>
      </c>
      <c r="AG1175" s="55">
        <v>37.800000000000004</v>
      </c>
      <c r="AH1175" s="50">
        <v>13.313985840000004</v>
      </c>
      <c r="AI1175" s="52">
        <v>8.180473837037038</v>
      </c>
      <c r="AJ1175" s="49">
        <v>0</v>
      </c>
      <c r="AK1175" s="50">
        <v>24.017583333333338</v>
      </c>
      <c r="AL1175" s="50">
        <v>18.196666666666665</v>
      </c>
      <c r="AM1175" s="50">
        <v>0</v>
      </c>
      <c r="AN1175" s="50">
        <v>39.013829999999999</v>
      </c>
      <c r="AO1175" s="50">
        <v>20.720930232558139</v>
      </c>
      <c r="AP1175" s="50">
        <v>26.123699999999999</v>
      </c>
      <c r="AQ1175" s="51">
        <v>24.915299999999998</v>
      </c>
      <c r="AR1175" s="49">
        <v>22.150449000000002</v>
      </c>
      <c r="AS1175" s="50">
        <v>2.7871621621621623</v>
      </c>
      <c r="AT1175" s="50">
        <v>2.7761399999999998</v>
      </c>
      <c r="AU1175" s="50">
        <v>5.069978571428571</v>
      </c>
      <c r="AV1175" s="50">
        <v>192.87110150000001</v>
      </c>
      <c r="AW1175" s="50">
        <v>0</v>
      </c>
      <c r="AX1175" s="50">
        <v>11.872</v>
      </c>
      <c r="AY1175" s="50">
        <v>72.137633333333326</v>
      </c>
      <c r="AZ1175" s="51">
        <v>0</v>
      </c>
      <c r="BA1175" s="49">
        <v>0</v>
      </c>
      <c r="BB1175" s="49">
        <v>0</v>
      </c>
      <c r="BC1175" s="50">
        <v>0</v>
      </c>
      <c r="BD1175" s="50">
        <v>0</v>
      </c>
      <c r="BE1175" s="51">
        <v>0</v>
      </c>
      <c r="BF1175" s="38"/>
      <c r="BG1175" s="38"/>
      <c r="BK1175" s="38"/>
      <c r="BL1175" s="38"/>
      <c r="BM1175" s="38"/>
      <c r="BN1175" s="38"/>
      <c r="BO1175" s="38"/>
      <c r="BP1175" s="38"/>
      <c r="BQ1175" s="38"/>
      <c r="BR1175" s="38"/>
      <c r="BS1175" s="38"/>
      <c r="BT1175" s="38"/>
      <c r="BU1175" s="38"/>
      <c r="BY1175" s="38"/>
      <c r="BZ1175" s="38"/>
      <c r="CJ1175" s="38"/>
    </row>
    <row r="1176" spans="2:88" x14ac:dyDescent="0.25">
      <c r="B1176" s="8">
        <v>1174</v>
      </c>
      <c r="C1176" s="9" t="s">
        <v>12821</v>
      </c>
      <c r="D1176" s="9" t="s">
        <v>12843</v>
      </c>
      <c r="E1176" s="49">
        <v>18.481004600000006</v>
      </c>
      <c r="F1176" s="50">
        <v>9.9030288000000013</v>
      </c>
      <c r="G1176" s="50">
        <v>16.56908</v>
      </c>
      <c r="H1176" s="51">
        <v>15.569280000000003</v>
      </c>
      <c r="I1176" s="50">
        <v>0</v>
      </c>
      <c r="J1176" s="50">
        <v>0</v>
      </c>
      <c r="K1176" s="50">
        <v>10.519058400000004</v>
      </c>
      <c r="L1176" s="55">
        <v>14.723610000000003</v>
      </c>
      <c r="M1176" s="49">
        <v>0</v>
      </c>
      <c r="N1176" s="49">
        <v>2.7070817396444444</v>
      </c>
      <c r="O1176" s="49">
        <v>2.6056919999999995</v>
      </c>
      <c r="P1176" s="50">
        <v>0</v>
      </c>
      <c r="Q1176" s="50">
        <v>0</v>
      </c>
      <c r="R1176" s="50">
        <v>0</v>
      </c>
      <c r="S1176" s="51">
        <v>0</v>
      </c>
      <c r="T1176" s="50">
        <v>0</v>
      </c>
      <c r="U1176" s="51">
        <v>17.482226666666673</v>
      </c>
      <c r="V1176" s="51">
        <v>0</v>
      </c>
      <c r="W1176" s="50">
        <v>0</v>
      </c>
      <c r="X1176" s="49">
        <v>14.723610000000003</v>
      </c>
      <c r="Y1176" s="51">
        <v>40.616090666666665</v>
      </c>
      <c r="Z1176" s="52">
        <v>0</v>
      </c>
      <c r="AA1176" s="52">
        <v>0</v>
      </c>
      <c r="AB1176" s="52">
        <v>0</v>
      </c>
      <c r="AC1176" s="54">
        <v>3</v>
      </c>
      <c r="AD1176" s="54">
        <v>162.33177629629631</v>
      </c>
      <c r="AE1176" s="50">
        <v>162.33177629629631</v>
      </c>
      <c r="AF1176" s="50">
        <v>50.400000000000006</v>
      </c>
      <c r="AG1176" s="55">
        <v>50.400000000000006</v>
      </c>
      <c r="AH1176" s="50">
        <v>13.313985840000004</v>
      </c>
      <c r="AI1176" s="52">
        <v>8.180473837037038</v>
      </c>
      <c r="AJ1176" s="49">
        <v>0</v>
      </c>
      <c r="AK1176" s="50">
        <v>32.023444444444451</v>
      </c>
      <c r="AL1176" s="50">
        <v>24.262222222222221</v>
      </c>
      <c r="AM1176" s="50">
        <v>0</v>
      </c>
      <c r="AN1176" s="50">
        <v>52.018439999999998</v>
      </c>
      <c r="AO1176" s="50">
        <v>27.627906976744185</v>
      </c>
      <c r="AP1176" s="50">
        <v>34.831600000000002</v>
      </c>
      <c r="AQ1176" s="51">
        <v>33.220399999999998</v>
      </c>
      <c r="AR1176" s="49">
        <v>22.150449000000002</v>
      </c>
      <c r="AS1176" s="50">
        <v>2.7871621621621623</v>
      </c>
      <c r="AT1176" s="50">
        <v>2.7761399999999998</v>
      </c>
      <c r="AU1176" s="50">
        <v>6.7599714285714274</v>
      </c>
      <c r="AV1176" s="50">
        <v>231.93003899999999</v>
      </c>
      <c r="AW1176" s="50">
        <v>0</v>
      </c>
      <c r="AX1176" s="50">
        <v>11.872</v>
      </c>
      <c r="AY1176" s="50">
        <v>72.137633333333326</v>
      </c>
      <c r="AZ1176" s="51">
        <v>0</v>
      </c>
      <c r="BA1176" s="49">
        <v>0</v>
      </c>
      <c r="BB1176" s="49">
        <v>0</v>
      </c>
      <c r="BC1176" s="50">
        <v>0</v>
      </c>
      <c r="BD1176" s="50">
        <v>0</v>
      </c>
      <c r="BE1176" s="51">
        <v>0</v>
      </c>
      <c r="BF1176" s="38"/>
      <c r="BG1176" s="38"/>
      <c r="BK1176" s="38"/>
      <c r="BL1176" s="38"/>
      <c r="BM1176" s="38"/>
      <c r="BN1176" s="38"/>
      <c r="BO1176" s="38"/>
      <c r="BP1176" s="38"/>
      <c r="BQ1176" s="38"/>
      <c r="BR1176" s="38"/>
      <c r="BS1176" s="38"/>
      <c r="BT1176" s="38"/>
      <c r="BU1176" s="38"/>
      <c r="BY1176" s="38"/>
      <c r="BZ1176" s="38"/>
      <c r="CJ1176" s="38"/>
    </row>
    <row r="1177" spans="2:88" x14ac:dyDescent="0.25">
      <c r="B1177" s="8">
        <v>1175</v>
      </c>
      <c r="C1177" s="9" t="s">
        <v>12821</v>
      </c>
      <c r="D1177" s="9" t="s">
        <v>12844</v>
      </c>
      <c r="E1177" s="49">
        <v>23.101255750000004</v>
      </c>
      <c r="F1177" s="50">
        <v>12.378786000000002</v>
      </c>
      <c r="G1177" s="50">
        <v>20.711349999999999</v>
      </c>
      <c r="H1177" s="51">
        <v>19.461600000000004</v>
      </c>
      <c r="I1177" s="50">
        <v>0</v>
      </c>
      <c r="J1177" s="50">
        <v>0</v>
      </c>
      <c r="K1177" s="50">
        <v>13.148823000000004</v>
      </c>
      <c r="L1177" s="55">
        <v>14.723610000000003</v>
      </c>
      <c r="M1177" s="49">
        <v>0</v>
      </c>
      <c r="N1177" s="49">
        <v>2.7070817396444444</v>
      </c>
      <c r="O1177" s="49">
        <v>2.6056919999999995</v>
      </c>
      <c r="P1177" s="50">
        <v>0</v>
      </c>
      <c r="Q1177" s="50">
        <v>0</v>
      </c>
      <c r="R1177" s="50">
        <v>0</v>
      </c>
      <c r="S1177" s="51">
        <v>0</v>
      </c>
      <c r="T1177" s="50">
        <v>0</v>
      </c>
      <c r="U1177" s="51">
        <v>17.482226666666673</v>
      </c>
      <c r="V1177" s="51">
        <v>0</v>
      </c>
      <c r="W1177" s="50">
        <v>0</v>
      </c>
      <c r="X1177" s="49">
        <v>14.723610000000003</v>
      </c>
      <c r="Y1177" s="51">
        <v>40.616090666666665</v>
      </c>
      <c r="Z1177" s="52">
        <v>0</v>
      </c>
      <c r="AA1177" s="52">
        <v>0</v>
      </c>
      <c r="AB1177" s="52">
        <v>0</v>
      </c>
      <c r="AC1177" s="54">
        <v>3</v>
      </c>
      <c r="AD1177" s="54">
        <v>202.91472037037039</v>
      </c>
      <c r="AE1177" s="50">
        <v>202.91472037037039</v>
      </c>
      <c r="AF1177" s="50">
        <v>63.000000000000007</v>
      </c>
      <c r="AG1177" s="55">
        <v>63.000000000000007</v>
      </c>
      <c r="AH1177" s="50">
        <v>13.313985840000004</v>
      </c>
      <c r="AI1177" s="52">
        <v>8.180473837037038</v>
      </c>
      <c r="AJ1177" s="49">
        <v>0</v>
      </c>
      <c r="AK1177" s="50">
        <v>40.029305555555567</v>
      </c>
      <c r="AL1177" s="50">
        <v>30.327777777777776</v>
      </c>
      <c r="AM1177" s="50">
        <v>0</v>
      </c>
      <c r="AN1177" s="50">
        <v>65.023049999999998</v>
      </c>
      <c r="AO1177" s="50">
        <v>34.534883720930232</v>
      </c>
      <c r="AP1177" s="50">
        <v>43.539500000000004</v>
      </c>
      <c r="AQ1177" s="51">
        <v>41.525499999999994</v>
      </c>
      <c r="AR1177" s="49">
        <v>22.150449000000002</v>
      </c>
      <c r="AS1177" s="50">
        <v>2.7871621621621623</v>
      </c>
      <c r="AT1177" s="50">
        <v>2.7761399999999998</v>
      </c>
      <c r="AU1177" s="50">
        <v>6.7599714285714274</v>
      </c>
      <c r="AV1177" s="50">
        <v>231.93003899999999</v>
      </c>
      <c r="AW1177" s="50">
        <v>0</v>
      </c>
      <c r="AX1177" s="50">
        <v>11.872</v>
      </c>
      <c r="AY1177" s="50">
        <v>72.137633333333326</v>
      </c>
      <c r="AZ1177" s="51">
        <v>0</v>
      </c>
      <c r="BA1177" s="49">
        <v>0</v>
      </c>
      <c r="BB1177" s="49">
        <v>0</v>
      </c>
      <c r="BC1177" s="50">
        <v>0</v>
      </c>
      <c r="BD1177" s="50">
        <v>0</v>
      </c>
      <c r="BE1177" s="51">
        <v>0</v>
      </c>
      <c r="BF1177" s="38"/>
      <c r="BG1177" s="38"/>
      <c r="BK1177" s="38"/>
      <c r="BL1177" s="38"/>
      <c r="BM1177" s="38"/>
      <c r="BN1177" s="38"/>
      <c r="BO1177" s="38"/>
      <c r="BP1177" s="38"/>
      <c r="BQ1177" s="38"/>
      <c r="BR1177" s="38"/>
      <c r="BS1177" s="38"/>
      <c r="BT1177" s="38"/>
      <c r="BU1177" s="38"/>
      <c r="BY1177" s="38"/>
      <c r="BZ1177" s="38"/>
      <c r="CJ1177" s="38"/>
    </row>
    <row r="1178" spans="2:88" x14ac:dyDescent="0.25">
      <c r="B1178" s="8">
        <v>1176</v>
      </c>
      <c r="C1178" s="9" t="s">
        <v>12821</v>
      </c>
      <c r="D1178" s="9" t="s">
        <v>12845</v>
      </c>
      <c r="E1178" s="49">
        <v>27.721506900000005</v>
      </c>
      <c r="F1178" s="50">
        <v>14.854543200000002</v>
      </c>
      <c r="G1178" s="50">
        <v>24.853619999999999</v>
      </c>
      <c r="H1178" s="51">
        <v>23.353920000000002</v>
      </c>
      <c r="I1178" s="50">
        <v>0</v>
      </c>
      <c r="J1178" s="50">
        <v>0</v>
      </c>
      <c r="K1178" s="50">
        <v>15.778587600000005</v>
      </c>
      <c r="L1178" s="55">
        <v>14.723610000000003</v>
      </c>
      <c r="M1178" s="49">
        <v>0</v>
      </c>
      <c r="N1178" s="49">
        <v>2.7070817396444444</v>
      </c>
      <c r="O1178" s="49">
        <v>2.6056919999999995</v>
      </c>
      <c r="P1178" s="50">
        <v>0</v>
      </c>
      <c r="Q1178" s="50">
        <v>0</v>
      </c>
      <c r="R1178" s="50">
        <v>0</v>
      </c>
      <c r="S1178" s="51">
        <v>0</v>
      </c>
      <c r="T1178" s="50">
        <v>0</v>
      </c>
      <c r="U1178" s="51">
        <v>17.482226666666673</v>
      </c>
      <c r="V1178" s="51">
        <v>0</v>
      </c>
      <c r="W1178" s="50">
        <v>0</v>
      </c>
      <c r="X1178" s="49">
        <v>14.723610000000003</v>
      </c>
      <c r="Y1178" s="51">
        <v>40.616090666666665</v>
      </c>
      <c r="Z1178" s="52">
        <v>0</v>
      </c>
      <c r="AA1178" s="52">
        <v>0</v>
      </c>
      <c r="AB1178" s="52">
        <v>0</v>
      </c>
      <c r="AC1178" s="54">
        <v>3</v>
      </c>
      <c r="AD1178" s="54">
        <v>243.49766444444447</v>
      </c>
      <c r="AE1178" s="50">
        <v>243.49766444444447</v>
      </c>
      <c r="AF1178" s="50">
        <v>75.600000000000009</v>
      </c>
      <c r="AG1178" s="55">
        <v>75.600000000000009</v>
      </c>
      <c r="AH1178" s="50">
        <v>13.313985840000004</v>
      </c>
      <c r="AI1178" s="52">
        <v>8.180473837037038</v>
      </c>
      <c r="AJ1178" s="49">
        <v>0</v>
      </c>
      <c r="AK1178" s="50">
        <v>48.035166666666676</v>
      </c>
      <c r="AL1178" s="50">
        <v>36.393333333333331</v>
      </c>
      <c r="AM1178" s="50">
        <v>0</v>
      </c>
      <c r="AN1178" s="50">
        <v>78.027659999999997</v>
      </c>
      <c r="AO1178" s="50">
        <v>41.441860465116278</v>
      </c>
      <c r="AP1178" s="50">
        <v>52.247399999999999</v>
      </c>
      <c r="AQ1178" s="51">
        <v>49.830599999999997</v>
      </c>
      <c r="AR1178" s="49">
        <v>22.150449000000002</v>
      </c>
      <c r="AS1178" s="50">
        <v>2.7871621621621623</v>
      </c>
      <c r="AT1178" s="50">
        <v>2.7761399999999998</v>
      </c>
      <c r="AU1178" s="50">
        <v>8.4499642857142856</v>
      </c>
      <c r="AV1178" s="50">
        <v>270.98897650000004</v>
      </c>
      <c r="AW1178" s="50">
        <v>0</v>
      </c>
      <c r="AX1178" s="50">
        <v>11.872</v>
      </c>
      <c r="AY1178" s="50">
        <v>72.137633333333326</v>
      </c>
      <c r="AZ1178" s="51">
        <v>0</v>
      </c>
      <c r="BA1178" s="49">
        <v>0</v>
      </c>
      <c r="BB1178" s="49">
        <v>0</v>
      </c>
      <c r="BC1178" s="50">
        <v>0</v>
      </c>
      <c r="BD1178" s="50">
        <v>0</v>
      </c>
      <c r="BE1178" s="51">
        <v>0</v>
      </c>
      <c r="BF1178" s="38"/>
      <c r="BG1178" s="38"/>
      <c r="BK1178" s="38"/>
      <c r="BL1178" s="38"/>
      <c r="BM1178" s="38"/>
      <c r="BN1178" s="38"/>
      <c r="BO1178" s="38"/>
      <c r="BP1178" s="38"/>
      <c r="BQ1178" s="38"/>
      <c r="BR1178" s="38"/>
      <c r="BS1178" s="38"/>
      <c r="BT1178" s="38"/>
      <c r="BU1178" s="38"/>
      <c r="BY1178" s="38"/>
      <c r="BZ1178" s="38"/>
      <c r="CJ1178" s="38"/>
    </row>
    <row r="1179" spans="2:88" x14ac:dyDescent="0.25">
      <c r="B1179" s="8">
        <v>1177</v>
      </c>
      <c r="C1179" s="9" t="s">
        <v>12821</v>
      </c>
      <c r="D1179" s="9" t="s">
        <v>12846</v>
      </c>
      <c r="E1179" s="49">
        <v>4.6202511500000014</v>
      </c>
      <c r="F1179" s="50">
        <v>2.4757572000000003</v>
      </c>
      <c r="G1179" s="50">
        <v>4.1422699999999999</v>
      </c>
      <c r="H1179" s="51">
        <v>3.8923200000000007</v>
      </c>
      <c r="I1179" s="50">
        <v>0</v>
      </c>
      <c r="J1179" s="50">
        <v>0</v>
      </c>
      <c r="K1179" s="50">
        <v>2.629764600000001</v>
      </c>
      <c r="L1179" s="55">
        <v>4.9078700000000008</v>
      </c>
      <c r="M1179" s="49">
        <v>0</v>
      </c>
      <c r="N1179" s="49">
        <v>1.6793607249066667</v>
      </c>
      <c r="O1179" s="49">
        <v>0.86856399999999989</v>
      </c>
      <c r="P1179" s="50">
        <v>0</v>
      </c>
      <c r="Q1179" s="50">
        <v>0</v>
      </c>
      <c r="R1179" s="50">
        <v>0</v>
      </c>
      <c r="S1179" s="51">
        <v>0</v>
      </c>
      <c r="T1179" s="50">
        <v>0</v>
      </c>
      <c r="U1179" s="51">
        <v>6.4889666666666672</v>
      </c>
      <c r="V1179" s="51">
        <v>0</v>
      </c>
      <c r="W1179" s="50">
        <v>0</v>
      </c>
      <c r="X1179" s="49">
        <v>4.9078700000000008</v>
      </c>
      <c r="Y1179" s="51">
        <v>13.538696888888889</v>
      </c>
      <c r="Z1179" s="52">
        <v>0</v>
      </c>
      <c r="AA1179" s="52">
        <v>0</v>
      </c>
      <c r="AB1179" s="52">
        <v>0</v>
      </c>
      <c r="AC1179" s="54">
        <v>3</v>
      </c>
      <c r="AD1179" s="54">
        <v>40.582944074074078</v>
      </c>
      <c r="AE1179" s="50">
        <v>40.582944074074078</v>
      </c>
      <c r="AF1179" s="50">
        <v>12.600000000000001</v>
      </c>
      <c r="AG1179" s="55">
        <v>12.600000000000001</v>
      </c>
      <c r="AH1179" s="50">
        <v>4.4379952800000009</v>
      </c>
      <c r="AI1179" s="52">
        <v>2.7468274666666663</v>
      </c>
      <c r="AJ1179" s="49">
        <v>0</v>
      </c>
      <c r="AK1179" s="50">
        <v>8.0058611111111126</v>
      </c>
      <c r="AL1179" s="50">
        <v>6.1833333333333336</v>
      </c>
      <c r="AM1179" s="50">
        <v>3.1762500000000005</v>
      </c>
      <c r="AN1179" s="50">
        <v>0</v>
      </c>
      <c r="AO1179" s="50">
        <v>0</v>
      </c>
      <c r="AP1179" s="50">
        <v>0</v>
      </c>
      <c r="AQ1179" s="51">
        <v>0</v>
      </c>
      <c r="AR1179" s="49">
        <v>7.383483</v>
      </c>
      <c r="AS1179" s="50">
        <v>2.7871621621621623</v>
      </c>
      <c r="AT1179" s="50">
        <v>0.92537999999999998</v>
      </c>
      <c r="AU1179" s="50">
        <v>1.6899928571428569</v>
      </c>
      <c r="AV1179" s="50">
        <v>64.29036716666667</v>
      </c>
      <c r="AW1179" s="50">
        <v>0</v>
      </c>
      <c r="AX1179" s="50">
        <v>3.9573333333333331</v>
      </c>
      <c r="AY1179" s="50">
        <v>18.113280000000007</v>
      </c>
      <c r="AZ1179" s="51">
        <v>0</v>
      </c>
      <c r="BA1179" s="49">
        <v>0</v>
      </c>
      <c r="BB1179" s="49">
        <v>0</v>
      </c>
      <c r="BC1179" s="50">
        <v>0</v>
      </c>
      <c r="BD1179" s="50">
        <v>0</v>
      </c>
      <c r="BE1179" s="51">
        <v>0</v>
      </c>
      <c r="BF1179" s="38"/>
      <c r="BG1179" s="38"/>
      <c r="BK1179" s="38"/>
      <c r="BL1179" s="38"/>
      <c r="BM1179" s="38"/>
      <c r="BN1179" s="38"/>
      <c r="BO1179" s="38"/>
      <c r="BP1179" s="38"/>
      <c r="BQ1179" s="38"/>
      <c r="BR1179" s="38"/>
      <c r="BS1179" s="38"/>
      <c r="BT1179" s="38"/>
      <c r="BU1179" s="38"/>
      <c r="BY1179" s="38"/>
      <c r="BZ1179" s="38"/>
      <c r="CJ1179" s="38"/>
    </row>
    <row r="1180" spans="2:88" x14ac:dyDescent="0.25">
      <c r="B1180" s="8">
        <v>1178</v>
      </c>
      <c r="C1180" s="9" t="s">
        <v>12821</v>
      </c>
      <c r="D1180" s="9" t="s">
        <v>12847</v>
      </c>
      <c r="E1180" s="49">
        <v>6.160334866666668</v>
      </c>
      <c r="F1180" s="50">
        <v>3.3010096000000004</v>
      </c>
      <c r="G1180" s="50">
        <v>5.5230266666666665</v>
      </c>
      <c r="H1180" s="51">
        <v>5.1897600000000006</v>
      </c>
      <c r="I1180" s="50">
        <v>0</v>
      </c>
      <c r="J1180" s="50">
        <v>0</v>
      </c>
      <c r="K1180" s="50">
        <v>3.5063528000000015</v>
      </c>
      <c r="L1180" s="55">
        <v>4.9078700000000008</v>
      </c>
      <c r="M1180" s="49">
        <v>0</v>
      </c>
      <c r="N1180" s="49">
        <v>1.6793607249066667</v>
      </c>
      <c r="O1180" s="49">
        <v>0.86856399999999989</v>
      </c>
      <c r="P1180" s="50">
        <v>0</v>
      </c>
      <c r="Q1180" s="50">
        <v>0</v>
      </c>
      <c r="R1180" s="50">
        <v>0</v>
      </c>
      <c r="S1180" s="51">
        <v>0</v>
      </c>
      <c r="T1180" s="50">
        <v>0</v>
      </c>
      <c r="U1180" s="51">
        <v>6.4889666666666672</v>
      </c>
      <c r="V1180" s="51">
        <v>0</v>
      </c>
      <c r="W1180" s="50">
        <v>0</v>
      </c>
      <c r="X1180" s="49">
        <v>4.9078700000000008</v>
      </c>
      <c r="Y1180" s="51">
        <v>13.538696888888889</v>
      </c>
      <c r="Z1180" s="52">
        <v>0</v>
      </c>
      <c r="AA1180" s="52">
        <v>0</v>
      </c>
      <c r="AB1180" s="52">
        <v>0</v>
      </c>
      <c r="AC1180" s="54">
        <v>3</v>
      </c>
      <c r="AD1180" s="54">
        <v>54.110592098765437</v>
      </c>
      <c r="AE1180" s="50">
        <v>54.110592098765437</v>
      </c>
      <c r="AF1180" s="50">
        <v>16.8</v>
      </c>
      <c r="AG1180" s="55">
        <v>16.8</v>
      </c>
      <c r="AH1180" s="50">
        <v>4.4379952800000009</v>
      </c>
      <c r="AI1180" s="52">
        <v>2.7468274666666663</v>
      </c>
      <c r="AJ1180" s="49">
        <v>0</v>
      </c>
      <c r="AK1180" s="50">
        <v>10.674481481481482</v>
      </c>
      <c r="AL1180" s="50">
        <v>8.2444444444444454</v>
      </c>
      <c r="AM1180" s="50">
        <v>4.2350000000000003</v>
      </c>
      <c r="AN1180" s="50">
        <v>0</v>
      </c>
      <c r="AO1180" s="50">
        <v>0</v>
      </c>
      <c r="AP1180" s="50">
        <v>0</v>
      </c>
      <c r="AQ1180" s="51">
        <v>0</v>
      </c>
      <c r="AR1180" s="49">
        <v>7.383483</v>
      </c>
      <c r="AS1180" s="50">
        <v>2.7871621621621623</v>
      </c>
      <c r="AT1180" s="50">
        <v>0.92537999999999998</v>
      </c>
      <c r="AU1180" s="50">
        <v>2.2533238095238093</v>
      </c>
      <c r="AV1180" s="50">
        <v>77.310012999999998</v>
      </c>
      <c r="AW1180" s="50">
        <v>0</v>
      </c>
      <c r="AX1180" s="50">
        <v>3.9573333333333331</v>
      </c>
      <c r="AY1180" s="50">
        <v>18.113280000000007</v>
      </c>
      <c r="AZ1180" s="51">
        <v>0</v>
      </c>
      <c r="BA1180" s="49">
        <v>0</v>
      </c>
      <c r="BB1180" s="49">
        <v>0</v>
      </c>
      <c r="BC1180" s="50">
        <v>0</v>
      </c>
      <c r="BD1180" s="50">
        <v>0</v>
      </c>
      <c r="BE1180" s="51">
        <v>0</v>
      </c>
      <c r="BF1180" s="38"/>
      <c r="BG1180" s="38"/>
      <c r="BK1180" s="38"/>
      <c r="BL1180" s="38"/>
      <c r="BM1180" s="38"/>
      <c r="BN1180" s="38"/>
      <c r="BO1180" s="38"/>
      <c r="BP1180" s="38"/>
      <c r="BQ1180" s="38"/>
      <c r="BR1180" s="38"/>
      <c r="BS1180" s="38"/>
      <c r="BT1180" s="38"/>
      <c r="BU1180" s="38"/>
      <c r="BY1180" s="38"/>
      <c r="BZ1180" s="38"/>
      <c r="CJ1180" s="38"/>
    </row>
    <row r="1181" spans="2:88" x14ac:dyDescent="0.25">
      <c r="B1181" s="8">
        <v>1179</v>
      </c>
      <c r="C1181" s="9" t="s">
        <v>12821</v>
      </c>
      <c r="D1181" s="9" t="s">
        <v>12848</v>
      </c>
      <c r="E1181" s="49">
        <v>7.7004185833333345</v>
      </c>
      <c r="F1181" s="50">
        <v>4.1262620000000005</v>
      </c>
      <c r="G1181" s="50">
        <v>6.9037833333333332</v>
      </c>
      <c r="H1181" s="51">
        <v>6.4872000000000005</v>
      </c>
      <c r="I1181" s="50">
        <v>0</v>
      </c>
      <c r="J1181" s="50">
        <v>0</v>
      </c>
      <c r="K1181" s="50">
        <v>4.3829410000000015</v>
      </c>
      <c r="L1181" s="55">
        <v>4.9078700000000008</v>
      </c>
      <c r="M1181" s="49">
        <v>0</v>
      </c>
      <c r="N1181" s="49">
        <v>1.6793607249066667</v>
      </c>
      <c r="O1181" s="49">
        <v>0.86856399999999989</v>
      </c>
      <c r="P1181" s="50">
        <v>0</v>
      </c>
      <c r="Q1181" s="50">
        <v>0</v>
      </c>
      <c r="R1181" s="50">
        <v>0</v>
      </c>
      <c r="S1181" s="51">
        <v>0</v>
      </c>
      <c r="T1181" s="50">
        <v>0</v>
      </c>
      <c r="U1181" s="51">
        <v>6.4889666666666672</v>
      </c>
      <c r="V1181" s="51">
        <v>0</v>
      </c>
      <c r="W1181" s="50">
        <v>0</v>
      </c>
      <c r="X1181" s="49">
        <v>4.9078700000000008</v>
      </c>
      <c r="Y1181" s="51">
        <v>13.538696888888889</v>
      </c>
      <c r="Z1181" s="52">
        <v>0</v>
      </c>
      <c r="AA1181" s="52">
        <v>0</v>
      </c>
      <c r="AB1181" s="52">
        <v>0</v>
      </c>
      <c r="AC1181" s="54">
        <v>3</v>
      </c>
      <c r="AD1181" s="54">
        <v>67.638240123456796</v>
      </c>
      <c r="AE1181" s="50">
        <v>67.638240123456796</v>
      </c>
      <c r="AF1181" s="50">
        <v>21</v>
      </c>
      <c r="AG1181" s="55">
        <v>21</v>
      </c>
      <c r="AH1181" s="50">
        <v>4.4379952800000009</v>
      </c>
      <c r="AI1181" s="52">
        <v>2.7468274666666663</v>
      </c>
      <c r="AJ1181" s="49">
        <v>0</v>
      </c>
      <c r="AK1181" s="50">
        <v>13.343101851851852</v>
      </c>
      <c r="AL1181" s="50">
        <v>10.305555555555557</v>
      </c>
      <c r="AM1181" s="50">
        <v>5.2937500000000002</v>
      </c>
      <c r="AN1181" s="50">
        <v>0</v>
      </c>
      <c r="AO1181" s="50">
        <v>0</v>
      </c>
      <c r="AP1181" s="50">
        <v>0</v>
      </c>
      <c r="AQ1181" s="51">
        <v>0</v>
      </c>
      <c r="AR1181" s="49">
        <v>7.383483</v>
      </c>
      <c r="AS1181" s="50">
        <v>2.7871621621621623</v>
      </c>
      <c r="AT1181" s="50">
        <v>0.92537999999999998</v>
      </c>
      <c r="AU1181" s="50">
        <v>2.2533238095238093</v>
      </c>
      <c r="AV1181" s="50">
        <v>77.310012999999998</v>
      </c>
      <c r="AW1181" s="50">
        <v>0</v>
      </c>
      <c r="AX1181" s="50">
        <v>3.9573333333333331</v>
      </c>
      <c r="AY1181" s="50">
        <v>18.113280000000007</v>
      </c>
      <c r="AZ1181" s="51">
        <v>0</v>
      </c>
      <c r="BA1181" s="49">
        <v>0</v>
      </c>
      <c r="BB1181" s="49">
        <v>0</v>
      </c>
      <c r="BC1181" s="50">
        <v>0</v>
      </c>
      <c r="BD1181" s="50">
        <v>0</v>
      </c>
      <c r="BE1181" s="51">
        <v>0</v>
      </c>
      <c r="BF1181" s="38"/>
      <c r="BG1181" s="38"/>
      <c r="BK1181" s="38"/>
      <c r="BL1181" s="38"/>
      <c r="BM1181" s="38"/>
      <c r="BN1181" s="38"/>
      <c r="BO1181" s="38"/>
      <c r="BP1181" s="38"/>
      <c r="BQ1181" s="38"/>
      <c r="BR1181" s="38"/>
      <c r="BS1181" s="38"/>
      <c r="BT1181" s="38"/>
      <c r="BU1181" s="38"/>
      <c r="BY1181" s="38"/>
      <c r="BZ1181" s="38"/>
      <c r="CJ1181" s="38"/>
    </row>
    <row r="1182" spans="2:88" x14ac:dyDescent="0.25">
      <c r="B1182" s="8">
        <v>1180</v>
      </c>
      <c r="C1182" s="9" t="s">
        <v>12821</v>
      </c>
      <c r="D1182" s="9" t="s">
        <v>12849</v>
      </c>
      <c r="E1182" s="49">
        <v>9.2405023000000028</v>
      </c>
      <c r="F1182" s="50">
        <v>4.9515144000000006</v>
      </c>
      <c r="G1182" s="50">
        <v>8.2845399999999998</v>
      </c>
      <c r="H1182" s="51">
        <v>7.7846400000000013</v>
      </c>
      <c r="I1182" s="50">
        <v>0</v>
      </c>
      <c r="J1182" s="50">
        <v>0</v>
      </c>
      <c r="K1182" s="50">
        <v>5.259529200000002</v>
      </c>
      <c r="L1182" s="55">
        <v>4.9078700000000008</v>
      </c>
      <c r="M1182" s="49">
        <v>0</v>
      </c>
      <c r="N1182" s="49">
        <v>1.6793607249066667</v>
      </c>
      <c r="O1182" s="49">
        <v>0.86856399999999989</v>
      </c>
      <c r="P1182" s="50">
        <v>0</v>
      </c>
      <c r="Q1182" s="50">
        <v>0</v>
      </c>
      <c r="R1182" s="50">
        <v>0</v>
      </c>
      <c r="S1182" s="51">
        <v>0</v>
      </c>
      <c r="T1182" s="50">
        <v>0</v>
      </c>
      <c r="U1182" s="51">
        <v>6.4889666666666672</v>
      </c>
      <c r="V1182" s="51">
        <v>0</v>
      </c>
      <c r="W1182" s="50">
        <v>0</v>
      </c>
      <c r="X1182" s="49">
        <v>4.9078700000000008</v>
      </c>
      <c r="Y1182" s="51">
        <v>13.538696888888889</v>
      </c>
      <c r="Z1182" s="52">
        <v>0</v>
      </c>
      <c r="AA1182" s="52">
        <v>0</v>
      </c>
      <c r="AB1182" s="52">
        <v>0</v>
      </c>
      <c r="AC1182" s="54">
        <v>3</v>
      </c>
      <c r="AD1182" s="54">
        <v>81.165888148148156</v>
      </c>
      <c r="AE1182" s="50">
        <v>81.165888148148156</v>
      </c>
      <c r="AF1182" s="50">
        <v>25.200000000000003</v>
      </c>
      <c r="AG1182" s="55">
        <v>25.200000000000003</v>
      </c>
      <c r="AH1182" s="50">
        <v>4.4379952800000009</v>
      </c>
      <c r="AI1182" s="52">
        <v>2.7468274666666663</v>
      </c>
      <c r="AJ1182" s="49">
        <v>0</v>
      </c>
      <c r="AK1182" s="50">
        <v>16.011722222222225</v>
      </c>
      <c r="AL1182" s="50">
        <v>12.366666666666667</v>
      </c>
      <c r="AM1182" s="50">
        <v>6.3525000000000009</v>
      </c>
      <c r="AN1182" s="50">
        <v>0</v>
      </c>
      <c r="AO1182" s="50">
        <v>0</v>
      </c>
      <c r="AP1182" s="50">
        <v>0</v>
      </c>
      <c r="AQ1182" s="51">
        <v>0</v>
      </c>
      <c r="AR1182" s="49">
        <v>7.383483</v>
      </c>
      <c r="AS1182" s="50">
        <v>2.7871621621621623</v>
      </c>
      <c r="AT1182" s="50">
        <v>0.92537999999999998</v>
      </c>
      <c r="AU1182" s="50">
        <v>2.8166547619047617</v>
      </c>
      <c r="AV1182" s="50">
        <v>90.32965883333334</v>
      </c>
      <c r="AW1182" s="50">
        <v>0</v>
      </c>
      <c r="AX1182" s="50">
        <v>3.9573333333333331</v>
      </c>
      <c r="AY1182" s="50">
        <v>18.113280000000007</v>
      </c>
      <c r="AZ1182" s="51">
        <v>0</v>
      </c>
      <c r="BA1182" s="49">
        <v>0</v>
      </c>
      <c r="BB1182" s="49">
        <v>0</v>
      </c>
      <c r="BC1182" s="50">
        <v>0</v>
      </c>
      <c r="BD1182" s="50">
        <v>0</v>
      </c>
      <c r="BE1182" s="51">
        <v>0</v>
      </c>
      <c r="BF1182" s="38"/>
      <c r="BG1182" s="38"/>
      <c r="BK1182" s="38"/>
      <c r="BL1182" s="38"/>
      <c r="BM1182" s="38"/>
      <c r="BN1182" s="38"/>
      <c r="BO1182" s="38"/>
      <c r="BP1182" s="38"/>
      <c r="BQ1182" s="38"/>
      <c r="BR1182" s="38"/>
      <c r="BS1182" s="38"/>
      <c r="BT1182" s="38"/>
      <c r="BU1182" s="38"/>
      <c r="BY1182" s="38"/>
      <c r="BZ1182" s="38"/>
      <c r="CJ1182" s="38"/>
    </row>
    <row r="1183" spans="2:88" x14ac:dyDescent="0.25">
      <c r="B1183" s="8">
        <v>1181</v>
      </c>
      <c r="C1183" s="9" t="s">
        <v>12821</v>
      </c>
      <c r="D1183" s="9" t="s">
        <v>12850</v>
      </c>
      <c r="E1183" s="49">
        <v>9.2405023000000028</v>
      </c>
      <c r="F1183" s="50">
        <v>4.9515144000000006</v>
      </c>
      <c r="G1183" s="50">
        <v>8.2845399999999998</v>
      </c>
      <c r="H1183" s="51">
        <v>7.7846400000000013</v>
      </c>
      <c r="I1183" s="50">
        <v>0</v>
      </c>
      <c r="J1183" s="50">
        <v>0</v>
      </c>
      <c r="K1183" s="50">
        <v>5.259529200000002</v>
      </c>
      <c r="L1183" s="55">
        <v>9.8157400000000017</v>
      </c>
      <c r="M1183" s="49">
        <v>0</v>
      </c>
      <c r="N1183" s="49">
        <v>2.1412299881066668</v>
      </c>
      <c r="O1183" s="49">
        <v>1.7371279999999998</v>
      </c>
      <c r="P1183" s="50">
        <v>0</v>
      </c>
      <c r="Q1183" s="50">
        <v>0</v>
      </c>
      <c r="R1183" s="50">
        <v>0</v>
      </c>
      <c r="S1183" s="51">
        <v>0</v>
      </c>
      <c r="T1183" s="50">
        <v>0</v>
      </c>
      <c r="U1183" s="51">
        <v>16.348733333333335</v>
      </c>
      <c r="V1183" s="51">
        <v>0</v>
      </c>
      <c r="W1183" s="50">
        <v>0</v>
      </c>
      <c r="X1183" s="49">
        <v>9.8157400000000017</v>
      </c>
      <c r="Y1183" s="51">
        <v>27.077393777777779</v>
      </c>
      <c r="Z1183" s="52">
        <v>0</v>
      </c>
      <c r="AA1183" s="52">
        <v>0</v>
      </c>
      <c r="AB1183" s="52">
        <v>0</v>
      </c>
      <c r="AC1183" s="54">
        <v>3</v>
      </c>
      <c r="AD1183" s="54">
        <v>81.165888148148156</v>
      </c>
      <c r="AE1183" s="50">
        <v>81.165888148148156</v>
      </c>
      <c r="AF1183" s="50">
        <v>25.200000000000003</v>
      </c>
      <c r="AG1183" s="55">
        <v>25.200000000000003</v>
      </c>
      <c r="AH1183" s="50">
        <v>8.8759905600000018</v>
      </c>
      <c r="AI1183" s="52">
        <v>5.4636506518518519</v>
      </c>
      <c r="AJ1183" s="49">
        <v>0</v>
      </c>
      <c r="AK1183" s="50">
        <v>16.011722222222225</v>
      </c>
      <c r="AL1183" s="50">
        <v>12.366666666666667</v>
      </c>
      <c r="AM1183" s="50">
        <v>6.3525000000000009</v>
      </c>
      <c r="AN1183" s="50">
        <v>0</v>
      </c>
      <c r="AO1183" s="50">
        <v>0</v>
      </c>
      <c r="AP1183" s="50">
        <v>0</v>
      </c>
      <c r="AQ1183" s="51">
        <v>0</v>
      </c>
      <c r="AR1183" s="49">
        <v>14.766966</v>
      </c>
      <c r="AS1183" s="50">
        <v>2.7871621621621623</v>
      </c>
      <c r="AT1183" s="50">
        <v>1.85076</v>
      </c>
      <c r="AU1183" s="50">
        <v>3.3799857142857137</v>
      </c>
      <c r="AV1183" s="50">
        <v>128.58073433333334</v>
      </c>
      <c r="AW1183" s="50">
        <v>0</v>
      </c>
      <c r="AX1183" s="50">
        <v>7.9146666666666663</v>
      </c>
      <c r="AY1183" s="50">
        <v>46.567216666666674</v>
      </c>
      <c r="AZ1183" s="51">
        <v>0</v>
      </c>
      <c r="BA1183" s="49">
        <v>0</v>
      </c>
      <c r="BB1183" s="49">
        <v>0</v>
      </c>
      <c r="BC1183" s="50">
        <v>0</v>
      </c>
      <c r="BD1183" s="50">
        <v>0</v>
      </c>
      <c r="BE1183" s="51">
        <v>0</v>
      </c>
      <c r="BF1183" s="38"/>
      <c r="BG1183" s="38"/>
      <c r="BK1183" s="38"/>
      <c r="BL1183" s="38"/>
      <c r="BM1183" s="38"/>
      <c r="BN1183" s="38"/>
      <c r="BO1183" s="38"/>
      <c r="BP1183" s="38"/>
      <c r="BQ1183" s="38"/>
      <c r="BR1183" s="38"/>
      <c r="BS1183" s="38"/>
      <c r="BT1183" s="38"/>
      <c r="BU1183" s="38"/>
      <c r="BY1183" s="38"/>
      <c r="BZ1183" s="38"/>
      <c r="CJ1183" s="38"/>
    </row>
    <row r="1184" spans="2:88" x14ac:dyDescent="0.25">
      <c r="B1184" s="8">
        <v>1182</v>
      </c>
      <c r="C1184" s="9" t="s">
        <v>12821</v>
      </c>
      <c r="D1184" s="9" t="s">
        <v>12851</v>
      </c>
      <c r="E1184" s="49">
        <v>12.320669733333336</v>
      </c>
      <c r="F1184" s="50">
        <v>6.6020192000000009</v>
      </c>
      <c r="G1184" s="50">
        <v>11.046053333333333</v>
      </c>
      <c r="H1184" s="51">
        <v>10.379520000000001</v>
      </c>
      <c r="I1184" s="50">
        <v>0</v>
      </c>
      <c r="J1184" s="50">
        <v>0</v>
      </c>
      <c r="K1184" s="50">
        <v>7.012705600000003</v>
      </c>
      <c r="L1184" s="55">
        <v>9.8157400000000017</v>
      </c>
      <c r="M1184" s="49">
        <v>0</v>
      </c>
      <c r="N1184" s="49">
        <v>2.1412299881066668</v>
      </c>
      <c r="O1184" s="49">
        <v>1.7371279999999998</v>
      </c>
      <c r="P1184" s="50">
        <v>0</v>
      </c>
      <c r="Q1184" s="50">
        <v>0</v>
      </c>
      <c r="R1184" s="50">
        <v>0</v>
      </c>
      <c r="S1184" s="51">
        <v>0</v>
      </c>
      <c r="T1184" s="50">
        <v>0</v>
      </c>
      <c r="U1184" s="51">
        <v>16.348733333333335</v>
      </c>
      <c r="V1184" s="51">
        <v>0</v>
      </c>
      <c r="W1184" s="50">
        <v>0</v>
      </c>
      <c r="X1184" s="49">
        <v>9.8157400000000017</v>
      </c>
      <c r="Y1184" s="51">
        <v>27.077393777777779</v>
      </c>
      <c r="Z1184" s="52">
        <v>0</v>
      </c>
      <c r="AA1184" s="52">
        <v>0</v>
      </c>
      <c r="AB1184" s="52">
        <v>0</v>
      </c>
      <c r="AC1184" s="54">
        <v>3</v>
      </c>
      <c r="AD1184" s="54">
        <v>108.22118419753087</v>
      </c>
      <c r="AE1184" s="50">
        <v>108.22118419753087</v>
      </c>
      <c r="AF1184" s="50">
        <v>33.6</v>
      </c>
      <c r="AG1184" s="55">
        <v>33.6</v>
      </c>
      <c r="AH1184" s="50">
        <v>8.8759905600000018</v>
      </c>
      <c r="AI1184" s="52">
        <v>5.4636506518518519</v>
      </c>
      <c r="AJ1184" s="49">
        <v>0</v>
      </c>
      <c r="AK1184" s="50">
        <v>21.348962962962965</v>
      </c>
      <c r="AL1184" s="50">
        <v>16.488888888888891</v>
      </c>
      <c r="AM1184" s="50">
        <v>8.4700000000000006</v>
      </c>
      <c r="AN1184" s="50">
        <v>0</v>
      </c>
      <c r="AO1184" s="50">
        <v>0</v>
      </c>
      <c r="AP1184" s="50">
        <v>0</v>
      </c>
      <c r="AQ1184" s="51">
        <v>0</v>
      </c>
      <c r="AR1184" s="49">
        <v>14.766966</v>
      </c>
      <c r="AS1184" s="50">
        <v>2.7871621621621623</v>
      </c>
      <c r="AT1184" s="50">
        <v>1.85076</v>
      </c>
      <c r="AU1184" s="50">
        <v>4.5066476190476186</v>
      </c>
      <c r="AV1184" s="50">
        <v>154.620026</v>
      </c>
      <c r="AW1184" s="50">
        <v>0</v>
      </c>
      <c r="AX1184" s="50">
        <v>7.9146666666666663</v>
      </c>
      <c r="AY1184" s="50">
        <v>46.567216666666674</v>
      </c>
      <c r="AZ1184" s="51">
        <v>0</v>
      </c>
      <c r="BA1184" s="49">
        <v>0</v>
      </c>
      <c r="BB1184" s="49">
        <v>0</v>
      </c>
      <c r="BC1184" s="50">
        <v>0</v>
      </c>
      <c r="BD1184" s="50">
        <v>0</v>
      </c>
      <c r="BE1184" s="51">
        <v>0</v>
      </c>
      <c r="BF1184" s="38"/>
      <c r="BG1184" s="38"/>
      <c r="BK1184" s="38"/>
      <c r="BL1184" s="38"/>
      <c r="BM1184" s="38"/>
      <c r="BN1184" s="38"/>
      <c r="BO1184" s="38"/>
      <c r="BP1184" s="38"/>
      <c r="BQ1184" s="38"/>
      <c r="BR1184" s="38"/>
      <c r="BS1184" s="38"/>
      <c r="BT1184" s="38"/>
      <c r="BU1184" s="38"/>
      <c r="BY1184" s="38"/>
      <c r="BZ1184" s="38"/>
      <c r="CJ1184" s="38"/>
    </row>
    <row r="1185" spans="2:88" x14ac:dyDescent="0.25">
      <c r="B1185" s="8">
        <v>1183</v>
      </c>
      <c r="C1185" s="9" t="s">
        <v>12821</v>
      </c>
      <c r="D1185" s="9" t="s">
        <v>12852</v>
      </c>
      <c r="E1185" s="49">
        <v>15.400837166666669</v>
      </c>
      <c r="F1185" s="50">
        <v>8.2525240000000011</v>
      </c>
      <c r="G1185" s="50">
        <v>13.807566666666666</v>
      </c>
      <c r="H1185" s="51">
        <v>12.974400000000001</v>
      </c>
      <c r="I1185" s="50">
        <v>0</v>
      </c>
      <c r="J1185" s="50">
        <v>0</v>
      </c>
      <c r="K1185" s="50">
        <v>8.7658820000000031</v>
      </c>
      <c r="L1185" s="55">
        <v>9.8157400000000017</v>
      </c>
      <c r="M1185" s="49">
        <v>0</v>
      </c>
      <c r="N1185" s="49">
        <v>2.1412299881066668</v>
      </c>
      <c r="O1185" s="49">
        <v>1.7371279999999998</v>
      </c>
      <c r="P1185" s="50">
        <v>0</v>
      </c>
      <c r="Q1185" s="50">
        <v>0</v>
      </c>
      <c r="R1185" s="50">
        <v>0</v>
      </c>
      <c r="S1185" s="51">
        <v>0</v>
      </c>
      <c r="T1185" s="50">
        <v>0</v>
      </c>
      <c r="U1185" s="51">
        <v>16.348733333333335</v>
      </c>
      <c r="V1185" s="51">
        <v>0</v>
      </c>
      <c r="W1185" s="50">
        <v>0</v>
      </c>
      <c r="X1185" s="49">
        <v>9.8157400000000017</v>
      </c>
      <c r="Y1185" s="51">
        <v>27.077393777777779</v>
      </c>
      <c r="Z1185" s="52">
        <v>0</v>
      </c>
      <c r="AA1185" s="52">
        <v>0</v>
      </c>
      <c r="AB1185" s="52">
        <v>0</v>
      </c>
      <c r="AC1185" s="54">
        <v>3</v>
      </c>
      <c r="AD1185" s="54">
        <v>135.27648024691359</v>
      </c>
      <c r="AE1185" s="50">
        <v>135.27648024691359</v>
      </c>
      <c r="AF1185" s="50">
        <v>42</v>
      </c>
      <c r="AG1185" s="55">
        <v>42</v>
      </c>
      <c r="AH1185" s="50">
        <v>8.8759905600000018</v>
      </c>
      <c r="AI1185" s="52">
        <v>5.4636506518518519</v>
      </c>
      <c r="AJ1185" s="49">
        <v>0</v>
      </c>
      <c r="AK1185" s="50">
        <v>26.686203703703704</v>
      </c>
      <c r="AL1185" s="50">
        <v>20.611111111111114</v>
      </c>
      <c r="AM1185" s="50">
        <v>10.5875</v>
      </c>
      <c r="AN1185" s="50">
        <v>0</v>
      </c>
      <c r="AO1185" s="50">
        <v>0</v>
      </c>
      <c r="AP1185" s="50">
        <v>0</v>
      </c>
      <c r="AQ1185" s="51">
        <v>0</v>
      </c>
      <c r="AR1185" s="49">
        <v>14.766966</v>
      </c>
      <c r="AS1185" s="50">
        <v>2.7871621621621623</v>
      </c>
      <c r="AT1185" s="50">
        <v>1.85076</v>
      </c>
      <c r="AU1185" s="50">
        <v>4.5066476190476186</v>
      </c>
      <c r="AV1185" s="50">
        <v>154.620026</v>
      </c>
      <c r="AW1185" s="50">
        <v>0</v>
      </c>
      <c r="AX1185" s="50">
        <v>7.9146666666666663</v>
      </c>
      <c r="AY1185" s="50">
        <v>46.567216666666674</v>
      </c>
      <c r="AZ1185" s="51">
        <v>0</v>
      </c>
      <c r="BA1185" s="49">
        <v>0</v>
      </c>
      <c r="BB1185" s="49">
        <v>0</v>
      </c>
      <c r="BC1185" s="50">
        <v>0</v>
      </c>
      <c r="BD1185" s="50">
        <v>0</v>
      </c>
      <c r="BE1185" s="51">
        <v>0</v>
      </c>
      <c r="BF1185" s="38"/>
      <c r="BG1185" s="38"/>
      <c r="BK1185" s="38"/>
      <c r="BL1185" s="38"/>
      <c r="BM1185" s="38"/>
      <c r="BN1185" s="38"/>
      <c r="BO1185" s="38"/>
      <c r="BP1185" s="38"/>
      <c r="BQ1185" s="38"/>
      <c r="BR1185" s="38"/>
      <c r="BS1185" s="38"/>
      <c r="BT1185" s="38"/>
      <c r="BU1185" s="38"/>
      <c r="BY1185" s="38"/>
      <c r="BZ1185" s="38"/>
      <c r="CJ1185" s="38"/>
    </row>
    <row r="1186" spans="2:88" x14ac:dyDescent="0.25">
      <c r="B1186" s="8">
        <v>1184</v>
      </c>
      <c r="C1186" s="9" t="s">
        <v>12821</v>
      </c>
      <c r="D1186" s="9" t="s">
        <v>12853</v>
      </c>
      <c r="E1186" s="49">
        <v>18.481004600000006</v>
      </c>
      <c r="F1186" s="50">
        <v>9.9030288000000013</v>
      </c>
      <c r="G1186" s="50">
        <v>16.56908</v>
      </c>
      <c r="H1186" s="51">
        <v>15.569280000000003</v>
      </c>
      <c r="I1186" s="50">
        <v>0</v>
      </c>
      <c r="J1186" s="50">
        <v>0</v>
      </c>
      <c r="K1186" s="50">
        <v>10.519058400000004</v>
      </c>
      <c r="L1186" s="55">
        <v>9.8157400000000017</v>
      </c>
      <c r="M1186" s="49">
        <v>0</v>
      </c>
      <c r="N1186" s="49">
        <v>2.1412299881066668</v>
      </c>
      <c r="O1186" s="49">
        <v>1.7371279999999998</v>
      </c>
      <c r="P1186" s="50">
        <v>0</v>
      </c>
      <c r="Q1186" s="50">
        <v>0</v>
      </c>
      <c r="R1186" s="50">
        <v>0</v>
      </c>
      <c r="S1186" s="51">
        <v>0</v>
      </c>
      <c r="T1186" s="50">
        <v>0</v>
      </c>
      <c r="U1186" s="51">
        <v>16.348733333333335</v>
      </c>
      <c r="V1186" s="51">
        <v>0</v>
      </c>
      <c r="W1186" s="50">
        <v>0</v>
      </c>
      <c r="X1186" s="49">
        <v>9.8157400000000017</v>
      </c>
      <c r="Y1186" s="51">
        <v>27.077393777777779</v>
      </c>
      <c r="Z1186" s="52">
        <v>0</v>
      </c>
      <c r="AA1186" s="52">
        <v>0</v>
      </c>
      <c r="AB1186" s="52">
        <v>0</v>
      </c>
      <c r="AC1186" s="54">
        <v>3</v>
      </c>
      <c r="AD1186" s="54">
        <v>162.33177629629631</v>
      </c>
      <c r="AE1186" s="50">
        <v>162.33177629629631</v>
      </c>
      <c r="AF1186" s="50">
        <v>50.400000000000006</v>
      </c>
      <c r="AG1186" s="55">
        <v>50.400000000000006</v>
      </c>
      <c r="AH1186" s="50">
        <v>8.8759905600000018</v>
      </c>
      <c r="AI1186" s="52">
        <v>5.4636506518518519</v>
      </c>
      <c r="AJ1186" s="49">
        <v>0</v>
      </c>
      <c r="AK1186" s="50">
        <v>32.023444444444451</v>
      </c>
      <c r="AL1186" s="50">
        <v>24.733333333333334</v>
      </c>
      <c r="AM1186" s="50">
        <v>12.705000000000002</v>
      </c>
      <c r="AN1186" s="50">
        <v>0</v>
      </c>
      <c r="AO1186" s="50">
        <v>0</v>
      </c>
      <c r="AP1186" s="50">
        <v>0</v>
      </c>
      <c r="AQ1186" s="51">
        <v>0</v>
      </c>
      <c r="AR1186" s="49">
        <v>14.766966</v>
      </c>
      <c r="AS1186" s="50">
        <v>2.7871621621621623</v>
      </c>
      <c r="AT1186" s="50">
        <v>1.85076</v>
      </c>
      <c r="AU1186" s="50">
        <v>5.6333095238095234</v>
      </c>
      <c r="AV1186" s="50">
        <v>180.65931766666668</v>
      </c>
      <c r="AW1186" s="50">
        <v>0</v>
      </c>
      <c r="AX1186" s="50">
        <v>7.9146666666666663</v>
      </c>
      <c r="AY1186" s="50">
        <v>46.567216666666674</v>
      </c>
      <c r="AZ1186" s="51">
        <v>0</v>
      </c>
      <c r="BA1186" s="49">
        <v>0</v>
      </c>
      <c r="BB1186" s="49">
        <v>0</v>
      </c>
      <c r="BC1186" s="50">
        <v>0</v>
      </c>
      <c r="BD1186" s="50">
        <v>0</v>
      </c>
      <c r="BE1186" s="51">
        <v>0</v>
      </c>
      <c r="BF1186" s="38"/>
      <c r="BG1186" s="38"/>
      <c r="BK1186" s="38"/>
      <c r="BL1186" s="38"/>
      <c r="BM1186" s="38"/>
      <c r="BN1186" s="38"/>
      <c r="BO1186" s="38"/>
      <c r="BP1186" s="38"/>
      <c r="BQ1186" s="38"/>
      <c r="BR1186" s="38"/>
      <c r="BS1186" s="38"/>
      <c r="BT1186" s="38"/>
      <c r="BU1186" s="38"/>
      <c r="BY1186" s="38"/>
      <c r="BZ1186" s="38"/>
      <c r="CJ1186" s="38"/>
    </row>
    <row r="1187" spans="2:88" x14ac:dyDescent="0.25">
      <c r="B1187" s="8">
        <v>1185</v>
      </c>
      <c r="C1187" s="9" t="s">
        <v>12821</v>
      </c>
      <c r="D1187" s="9" t="s">
        <v>12854</v>
      </c>
      <c r="E1187" s="49">
        <v>13.860753450000002</v>
      </c>
      <c r="F1187" s="50">
        <v>7.427271600000001</v>
      </c>
      <c r="G1187" s="50">
        <v>12.42681</v>
      </c>
      <c r="H1187" s="51">
        <v>11.676960000000001</v>
      </c>
      <c r="I1187" s="50">
        <v>0</v>
      </c>
      <c r="J1187" s="50">
        <v>0</v>
      </c>
      <c r="K1187" s="50">
        <v>7.8892938000000026</v>
      </c>
      <c r="L1187" s="55">
        <v>14.723610000000003</v>
      </c>
      <c r="M1187" s="49">
        <v>0</v>
      </c>
      <c r="N1187" s="49">
        <v>2.7070817396444444</v>
      </c>
      <c r="O1187" s="49">
        <v>2.6056919999999995</v>
      </c>
      <c r="P1187" s="50">
        <v>0</v>
      </c>
      <c r="Q1187" s="50">
        <v>0</v>
      </c>
      <c r="R1187" s="50">
        <v>0</v>
      </c>
      <c r="S1187" s="51">
        <v>0</v>
      </c>
      <c r="T1187" s="50">
        <v>0</v>
      </c>
      <c r="U1187" s="51">
        <v>17.482226666666673</v>
      </c>
      <c r="V1187" s="51">
        <v>0</v>
      </c>
      <c r="W1187" s="50">
        <v>0</v>
      </c>
      <c r="X1187" s="49">
        <v>14.723610000000003</v>
      </c>
      <c r="Y1187" s="51">
        <v>40.616090666666665</v>
      </c>
      <c r="Z1187" s="52">
        <v>0</v>
      </c>
      <c r="AA1187" s="52">
        <v>0</v>
      </c>
      <c r="AB1187" s="52">
        <v>0</v>
      </c>
      <c r="AC1187" s="54">
        <v>3</v>
      </c>
      <c r="AD1187" s="54">
        <v>121.74883222222223</v>
      </c>
      <c r="AE1187" s="50">
        <v>121.74883222222223</v>
      </c>
      <c r="AF1187" s="50">
        <v>37.800000000000004</v>
      </c>
      <c r="AG1187" s="55">
        <v>37.800000000000004</v>
      </c>
      <c r="AH1187" s="50">
        <v>13.313985840000004</v>
      </c>
      <c r="AI1187" s="52">
        <v>8.180473837037038</v>
      </c>
      <c r="AJ1187" s="49">
        <v>0</v>
      </c>
      <c r="AK1187" s="50">
        <v>24.017583333333338</v>
      </c>
      <c r="AL1187" s="50">
        <v>18.55</v>
      </c>
      <c r="AM1187" s="50">
        <v>9.5287500000000023</v>
      </c>
      <c r="AN1187" s="50">
        <v>0</v>
      </c>
      <c r="AO1187" s="50">
        <v>0</v>
      </c>
      <c r="AP1187" s="50">
        <v>0</v>
      </c>
      <c r="AQ1187" s="51">
        <v>0</v>
      </c>
      <c r="AR1187" s="49">
        <v>22.150449000000002</v>
      </c>
      <c r="AS1187" s="50">
        <v>2.7871621621621623</v>
      </c>
      <c r="AT1187" s="50">
        <v>2.7761399999999998</v>
      </c>
      <c r="AU1187" s="50">
        <v>5.069978571428571</v>
      </c>
      <c r="AV1187" s="50">
        <v>192.87110150000001</v>
      </c>
      <c r="AW1187" s="50">
        <v>0</v>
      </c>
      <c r="AX1187" s="50">
        <v>11.872</v>
      </c>
      <c r="AY1187" s="50">
        <v>72.137633333333326</v>
      </c>
      <c r="AZ1187" s="51">
        <v>0</v>
      </c>
      <c r="BA1187" s="49">
        <v>0</v>
      </c>
      <c r="BB1187" s="49">
        <v>0</v>
      </c>
      <c r="BC1187" s="50">
        <v>0</v>
      </c>
      <c r="BD1187" s="50">
        <v>0</v>
      </c>
      <c r="BE1187" s="51">
        <v>0</v>
      </c>
      <c r="BF1187" s="38"/>
      <c r="BG1187" s="38"/>
      <c r="BK1187" s="38"/>
      <c r="BL1187" s="38"/>
      <c r="BM1187" s="38"/>
      <c r="BN1187" s="38"/>
      <c r="BO1187" s="38"/>
      <c r="BP1187" s="38"/>
      <c r="BQ1187" s="38"/>
      <c r="BR1187" s="38"/>
      <c r="BS1187" s="38"/>
      <c r="BT1187" s="38"/>
      <c r="BU1187" s="38"/>
      <c r="BY1187" s="38"/>
      <c r="BZ1187" s="38"/>
      <c r="CJ1187" s="38"/>
    </row>
    <row r="1188" spans="2:88" x14ac:dyDescent="0.25">
      <c r="B1188" s="8">
        <v>1186</v>
      </c>
      <c r="C1188" s="9" t="s">
        <v>12821</v>
      </c>
      <c r="D1188" s="9" t="s">
        <v>12855</v>
      </c>
      <c r="E1188" s="49">
        <v>18.481004600000006</v>
      </c>
      <c r="F1188" s="50">
        <v>9.9030288000000013</v>
      </c>
      <c r="G1188" s="50">
        <v>16.56908</v>
      </c>
      <c r="H1188" s="51">
        <v>15.569280000000003</v>
      </c>
      <c r="I1188" s="50">
        <v>0</v>
      </c>
      <c r="J1188" s="50">
        <v>0</v>
      </c>
      <c r="K1188" s="50">
        <v>10.519058400000004</v>
      </c>
      <c r="L1188" s="55">
        <v>14.723610000000003</v>
      </c>
      <c r="M1188" s="49">
        <v>0</v>
      </c>
      <c r="N1188" s="49">
        <v>2.7070817396444444</v>
      </c>
      <c r="O1188" s="49">
        <v>2.6056919999999995</v>
      </c>
      <c r="P1188" s="50">
        <v>0</v>
      </c>
      <c r="Q1188" s="50">
        <v>0</v>
      </c>
      <c r="R1188" s="50">
        <v>0</v>
      </c>
      <c r="S1188" s="51">
        <v>0</v>
      </c>
      <c r="T1188" s="50">
        <v>0</v>
      </c>
      <c r="U1188" s="51">
        <v>17.482226666666673</v>
      </c>
      <c r="V1188" s="51">
        <v>0</v>
      </c>
      <c r="W1188" s="50">
        <v>0</v>
      </c>
      <c r="X1188" s="49">
        <v>14.723610000000003</v>
      </c>
      <c r="Y1188" s="51">
        <v>40.616090666666665</v>
      </c>
      <c r="Z1188" s="52">
        <v>0</v>
      </c>
      <c r="AA1188" s="52">
        <v>0</v>
      </c>
      <c r="AB1188" s="52">
        <v>0</v>
      </c>
      <c r="AC1188" s="54">
        <v>3</v>
      </c>
      <c r="AD1188" s="54">
        <v>162.33177629629631</v>
      </c>
      <c r="AE1188" s="50">
        <v>162.33177629629631</v>
      </c>
      <c r="AF1188" s="50">
        <v>50.400000000000006</v>
      </c>
      <c r="AG1188" s="55">
        <v>50.400000000000006</v>
      </c>
      <c r="AH1188" s="50">
        <v>13.313985840000004</v>
      </c>
      <c r="AI1188" s="52">
        <v>8.180473837037038</v>
      </c>
      <c r="AJ1188" s="49">
        <v>0</v>
      </c>
      <c r="AK1188" s="50">
        <v>32.023444444444451</v>
      </c>
      <c r="AL1188" s="50">
        <v>24.733333333333334</v>
      </c>
      <c r="AM1188" s="50">
        <v>12.705000000000002</v>
      </c>
      <c r="AN1188" s="50">
        <v>0</v>
      </c>
      <c r="AO1188" s="50">
        <v>0</v>
      </c>
      <c r="AP1188" s="50">
        <v>0</v>
      </c>
      <c r="AQ1188" s="51">
        <v>0</v>
      </c>
      <c r="AR1188" s="49">
        <v>22.150449000000002</v>
      </c>
      <c r="AS1188" s="50">
        <v>2.7871621621621623</v>
      </c>
      <c r="AT1188" s="50">
        <v>2.7761399999999998</v>
      </c>
      <c r="AU1188" s="50">
        <v>6.7599714285714274</v>
      </c>
      <c r="AV1188" s="50">
        <v>231.93003899999999</v>
      </c>
      <c r="AW1188" s="50">
        <v>0</v>
      </c>
      <c r="AX1188" s="50">
        <v>11.872</v>
      </c>
      <c r="AY1188" s="50">
        <v>72.137633333333326</v>
      </c>
      <c r="AZ1188" s="51">
        <v>0</v>
      </c>
      <c r="BA1188" s="49">
        <v>0</v>
      </c>
      <c r="BB1188" s="49">
        <v>0</v>
      </c>
      <c r="BC1188" s="50">
        <v>0</v>
      </c>
      <c r="BD1188" s="50">
        <v>0</v>
      </c>
      <c r="BE1188" s="51">
        <v>0</v>
      </c>
      <c r="BF1188" s="38"/>
      <c r="BG1188" s="38"/>
      <c r="BK1188" s="38"/>
      <c r="BL1188" s="38"/>
      <c r="BM1188" s="38"/>
      <c r="BN1188" s="38"/>
      <c r="BO1188" s="38"/>
      <c r="BP1188" s="38"/>
      <c r="BQ1188" s="38"/>
      <c r="BR1188" s="38"/>
      <c r="BS1188" s="38"/>
      <c r="BT1188" s="38"/>
      <c r="BU1188" s="38"/>
      <c r="BY1188" s="38"/>
      <c r="BZ1188" s="38"/>
      <c r="CJ1188" s="38"/>
    </row>
    <row r="1189" spans="2:88" x14ac:dyDescent="0.25">
      <c r="B1189" s="8">
        <v>1187</v>
      </c>
      <c r="C1189" s="9" t="s">
        <v>12821</v>
      </c>
      <c r="D1189" s="9" t="s">
        <v>12856</v>
      </c>
      <c r="E1189" s="49">
        <v>23.101255750000004</v>
      </c>
      <c r="F1189" s="50">
        <v>12.378786000000002</v>
      </c>
      <c r="G1189" s="50">
        <v>20.711349999999999</v>
      </c>
      <c r="H1189" s="51">
        <v>19.461600000000004</v>
      </c>
      <c r="I1189" s="50">
        <v>0</v>
      </c>
      <c r="J1189" s="50">
        <v>0</v>
      </c>
      <c r="K1189" s="50">
        <v>13.148823000000004</v>
      </c>
      <c r="L1189" s="55">
        <v>14.723610000000003</v>
      </c>
      <c r="M1189" s="49">
        <v>0</v>
      </c>
      <c r="N1189" s="49">
        <v>2.7070817396444444</v>
      </c>
      <c r="O1189" s="49">
        <v>2.6056919999999995</v>
      </c>
      <c r="P1189" s="50">
        <v>0</v>
      </c>
      <c r="Q1189" s="50">
        <v>0</v>
      </c>
      <c r="R1189" s="50">
        <v>0</v>
      </c>
      <c r="S1189" s="51">
        <v>0</v>
      </c>
      <c r="T1189" s="50">
        <v>0</v>
      </c>
      <c r="U1189" s="51">
        <v>17.482226666666673</v>
      </c>
      <c r="V1189" s="51">
        <v>0</v>
      </c>
      <c r="W1189" s="50">
        <v>0</v>
      </c>
      <c r="X1189" s="49">
        <v>14.723610000000003</v>
      </c>
      <c r="Y1189" s="51">
        <v>40.616090666666665</v>
      </c>
      <c r="Z1189" s="52">
        <v>0</v>
      </c>
      <c r="AA1189" s="52">
        <v>0</v>
      </c>
      <c r="AB1189" s="52">
        <v>0</v>
      </c>
      <c r="AC1189" s="54">
        <v>3</v>
      </c>
      <c r="AD1189" s="54">
        <v>202.91472037037039</v>
      </c>
      <c r="AE1189" s="50">
        <v>202.91472037037039</v>
      </c>
      <c r="AF1189" s="50">
        <v>63.000000000000007</v>
      </c>
      <c r="AG1189" s="55">
        <v>63.000000000000007</v>
      </c>
      <c r="AH1189" s="50">
        <v>13.313985840000004</v>
      </c>
      <c r="AI1189" s="52">
        <v>8.180473837037038</v>
      </c>
      <c r="AJ1189" s="49">
        <v>0</v>
      </c>
      <c r="AK1189" s="50">
        <v>40.029305555555567</v>
      </c>
      <c r="AL1189" s="50">
        <v>30.916666666666668</v>
      </c>
      <c r="AM1189" s="50">
        <v>15.881250000000001</v>
      </c>
      <c r="AN1189" s="50">
        <v>0</v>
      </c>
      <c r="AO1189" s="50">
        <v>0</v>
      </c>
      <c r="AP1189" s="50">
        <v>0</v>
      </c>
      <c r="AQ1189" s="51">
        <v>0</v>
      </c>
      <c r="AR1189" s="49">
        <v>22.150449000000002</v>
      </c>
      <c r="AS1189" s="50">
        <v>2.7871621621621623</v>
      </c>
      <c r="AT1189" s="50">
        <v>2.7761399999999998</v>
      </c>
      <c r="AU1189" s="50">
        <v>6.7599714285714274</v>
      </c>
      <c r="AV1189" s="50">
        <v>231.93003899999999</v>
      </c>
      <c r="AW1189" s="50">
        <v>0</v>
      </c>
      <c r="AX1189" s="50">
        <v>11.872</v>
      </c>
      <c r="AY1189" s="50">
        <v>72.137633333333326</v>
      </c>
      <c r="AZ1189" s="51">
        <v>0</v>
      </c>
      <c r="BA1189" s="49">
        <v>0</v>
      </c>
      <c r="BB1189" s="49">
        <v>0</v>
      </c>
      <c r="BC1189" s="50">
        <v>0</v>
      </c>
      <c r="BD1189" s="50">
        <v>0</v>
      </c>
      <c r="BE1189" s="51">
        <v>0</v>
      </c>
      <c r="BF1189" s="38"/>
      <c r="BG1189" s="38"/>
      <c r="BK1189" s="38"/>
      <c r="BL1189" s="38"/>
      <c r="BM1189" s="38"/>
      <c r="BN1189" s="38"/>
      <c r="BO1189" s="38"/>
      <c r="BP1189" s="38"/>
      <c r="BQ1189" s="38"/>
      <c r="BR1189" s="38"/>
      <c r="BS1189" s="38"/>
      <c r="BT1189" s="38"/>
      <c r="BU1189" s="38"/>
      <c r="BY1189" s="38"/>
      <c r="BZ1189" s="38"/>
      <c r="CJ1189" s="38"/>
    </row>
    <row r="1190" spans="2:88" x14ac:dyDescent="0.25">
      <c r="B1190" s="8">
        <v>1188</v>
      </c>
      <c r="C1190" s="9" t="s">
        <v>12821</v>
      </c>
      <c r="D1190" s="9" t="s">
        <v>12857</v>
      </c>
      <c r="E1190" s="49">
        <v>27.721506900000005</v>
      </c>
      <c r="F1190" s="50">
        <v>14.854543200000002</v>
      </c>
      <c r="G1190" s="50">
        <v>24.853619999999999</v>
      </c>
      <c r="H1190" s="51">
        <v>23.353920000000002</v>
      </c>
      <c r="I1190" s="50">
        <v>0</v>
      </c>
      <c r="J1190" s="50">
        <v>0</v>
      </c>
      <c r="K1190" s="50">
        <v>15.778587600000005</v>
      </c>
      <c r="L1190" s="55">
        <v>14.723610000000003</v>
      </c>
      <c r="M1190" s="49">
        <v>0</v>
      </c>
      <c r="N1190" s="49">
        <v>2.7070817396444444</v>
      </c>
      <c r="O1190" s="49">
        <v>2.6056919999999995</v>
      </c>
      <c r="P1190" s="50">
        <v>0</v>
      </c>
      <c r="Q1190" s="50">
        <v>0</v>
      </c>
      <c r="R1190" s="50">
        <v>0</v>
      </c>
      <c r="S1190" s="51">
        <v>0</v>
      </c>
      <c r="T1190" s="50">
        <v>0</v>
      </c>
      <c r="U1190" s="51">
        <v>17.482226666666673</v>
      </c>
      <c r="V1190" s="51">
        <v>0</v>
      </c>
      <c r="W1190" s="50">
        <v>0</v>
      </c>
      <c r="X1190" s="49">
        <v>14.723610000000003</v>
      </c>
      <c r="Y1190" s="51">
        <v>40.616090666666665</v>
      </c>
      <c r="Z1190" s="52">
        <v>0</v>
      </c>
      <c r="AA1190" s="52">
        <v>0</v>
      </c>
      <c r="AB1190" s="52">
        <v>0</v>
      </c>
      <c r="AC1190" s="54">
        <v>3</v>
      </c>
      <c r="AD1190" s="54">
        <v>243.49766444444447</v>
      </c>
      <c r="AE1190" s="50">
        <v>243.49766444444447</v>
      </c>
      <c r="AF1190" s="50">
        <v>75.600000000000009</v>
      </c>
      <c r="AG1190" s="55">
        <v>75.600000000000009</v>
      </c>
      <c r="AH1190" s="50">
        <v>13.313985840000004</v>
      </c>
      <c r="AI1190" s="52">
        <v>8.180473837037038</v>
      </c>
      <c r="AJ1190" s="49">
        <v>0</v>
      </c>
      <c r="AK1190" s="50">
        <v>48.035166666666676</v>
      </c>
      <c r="AL1190" s="50">
        <v>37.1</v>
      </c>
      <c r="AM1190" s="50">
        <v>19.057500000000005</v>
      </c>
      <c r="AN1190" s="50">
        <v>0</v>
      </c>
      <c r="AO1190" s="50">
        <v>0</v>
      </c>
      <c r="AP1190" s="50">
        <v>0</v>
      </c>
      <c r="AQ1190" s="51">
        <v>0</v>
      </c>
      <c r="AR1190" s="49">
        <v>22.150449000000002</v>
      </c>
      <c r="AS1190" s="50">
        <v>2.7871621621621623</v>
      </c>
      <c r="AT1190" s="50">
        <v>2.7761399999999998</v>
      </c>
      <c r="AU1190" s="50">
        <v>8.4499642857142856</v>
      </c>
      <c r="AV1190" s="50">
        <v>270.98897650000004</v>
      </c>
      <c r="AW1190" s="50">
        <v>0</v>
      </c>
      <c r="AX1190" s="50">
        <v>11.872</v>
      </c>
      <c r="AY1190" s="50">
        <v>72.137633333333326</v>
      </c>
      <c r="AZ1190" s="51">
        <v>0</v>
      </c>
      <c r="BA1190" s="49">
        <v>0</v>
      </c>
      <c r="BB1190" s="49">
        <v>0</v>
      </c>
      <c r="BC1190" s="50">
        <v>0</v>
      </c>
      <c r="BD1190" s="50">
        <v>0</v>
      </c>
      <c r="BE1190" s="51">
        <v>0</v>
      </c>
      <c r="BF1190" s="38"/>
      <c r="BG1190" s="38"/>
      <c r="BK1190" s="38"/>
      <c r="BL1190" s="38"/>
      <c r="BM1190" s="38"/>
      <c r="BN1190" s="38"/>
      <c r="BO1190" s="38"/>
      <c r="BP1190" s="38"/>
      <c r="BQ1190" s="38"/>
      <c r="BR1190" s="38"/>
      <c r="BS1190" s="38"/>
      <c r="BT1190" s="38"/>
      <c r="BU1190" s="38"/>
      <c r="BY1190" s="38"/>
      <c r="BZ1190" s="38"/>
      <c r="CJ1190" s="38"/>
    </row>
    <row r="1191" spans="2:88" x14ac:dyDescent="0.25">
      <c r="B1191" s="8">
        <v>1189</v>
      </c>
      <c r="C1191" s="9" t="s">
        <v>12821</v>
      </c>
      <c r="D1191" s="9" t="s">
        <v>12858</v>
      </c>
      <c r="E1191" s="49">
        <v>4.6202511500000014</v>
      </c>
      <c r="F1191" s="50">
        <v>2.4757572000000003</v>
      </c>
      <c r="G1191" s="50">
        <v>4.1422699999999999</v>
      </c>
      <c r="H1191" s="51">
        <v>3.8923200000000007</v>
      </c>
      <c r="I1191" s="50">
        <v>0</v>
      </c>
      <c r="J1191" s="50">
        <v>0</v>
      </c>
      <c r="K1191" s="50">
        <v>2.629764600000001</v>
      </c>
      <c r="L1191" s="55">
        <v>4.9078700000000008</v>
      </c>
      <c r="M1191" s="49">
        <v>0</v>
      </c>
      <c r="N1191" s="49">
        <v>1.6793607249066667</v>
      </c>
      <c r="O1191" s="49">
        <v>0.86856399999999989</v>
      </c>
      <c r="P1191" s="50">
        <v>0</v>
      </c>
      <c r="Q1191" s="50">
        <v>0</v>
      </c>
      <c r="R1191" s="50">
        <v>0</v>
      </c>
      <c r="S1191" s="51">
        <v>0</v>
      </c>
      <c r="T1191" s="50">
        <v>0</v>
      </c>
      <c r="U1191" s="51">
        <v>6.4889666666666672</v>
      </c>
      <c r="V1191" s="51">
        <v>0</v>
      </c>
      <c r="W1191" s="50">
        <v>0</v>
      </c>
      <c r="X1191" s="49">
        <v>4.9078700000000008</v>
      </c>
      <c r="Y1191" s="51">
        <v>13.538696888888889</v>
      </c>
      <c r="Z1191" s="52">
        <v>0</v>
      </c>
      <c r="AA1191" s="52">
        <v>0</v>
      </c>
      <c r="AB1191" s="52">
        <v>0</v>
      </c>
      <c r="AC1191" s="54">
        <v>3</v>
      </c>
      <c r="AD1191" s="54">
        <v>40.582944074074078</v>
      </c>
      <c r="AE1191" s="50">
        <v>40.582944074074078</v>
      </c>
      <c r="AF1191" s="50">
        <v>12.600000000000001</v>
      </c>
      <c r="AG1191" s="55">
        <v>12.600000000000001</v>
      </c>
      <c r="AH1191" s="50">
        <v>4.4379952800000009</v>
      </c>
      <c r="AI1191" s="52">
        <v>2.7468274666666663</v>
      </c>
      <c r="AJ1191" s="49">
        <v>0</v>
      </c>
      <c r="AK1191" s="50">
        <v>8.0058611111111126</v>
      </c>
      <c r="AL1191" s="50">
        <v>6.1833333333333336</v>
      </c>
      <c r="AM1191" s="50">
        <v>0</v>
      </c>
      <c r="AN1191" s="50">
        <v>13.00461</v>
      </c>
      <c r="AO1191" s="50">
        <v>6.9069767441860463</v>
      </c>
      <c r="AP1191" s="50">
        <v>8.7079000000000004</v>
      </c>
      <c r="AQ1191" s="51">
        <v>8.3050999999999995</v>
      </c>
      <c r="AR1191" s="49">
        <v>7.383483</v>
      </c>
      <c r="AS1191" s="50">
        <v>2.7871621621621623</v>
      </c>
      <c r="AT1191" s="50">
        <v>0.92537999999999998</v>
      </c>
      <c r="AU1191" s="50">
        <v>1.6899928571428569</v>
      </c>
      <c r="AV1191" s="50">
        <v>64.29036716666667</v>
      </c>
      <c r="AW1191" s="50">
        <v>0</v>
      </c>
      <c r="AX1191" s="50">
        <v>3.9573333333333331</v>
      </c>
      <c r="AY1191" s="50">
        <v>18.113280000000007</v>
      </c>
      <c r="AZ1191" s="51">
        <v>0</v>
      </c>
      <c r="BA1191" s="49">
        <v>0</v>
      </c>
      <c r="BB1191" s="49">
        <v>0</v>
      </c>
      <c r="BC1191" s="50">
        <v>0</v>
      </c>
      <c r="BD1191" s="50">
        <v>0</v>
      </c>
      <c r="BE1191" s="51">
        <v>0</v>
      </c>
      <c r="BF1191" s="38"/>
      <c r="BG1191" s="38"/>
      <c r="BK1191" s="38"/>
      <c r="BL1191" s="38"/>
      <c r="BM1191" s="38"/>
      <c r="BN1191" s="38"/>
      <c r="BO1191" s="38"/>
      <c r="BP1191" s="38"/>
      <c r="BQ1191" s="38"/>
      <c r="BR1191" s="38"/>
      <c r="BS1191" s="38"/>
      <c r="BT1191" s="38"/>
      <c r="BU1191" s="38"/>
      <c r="BY1191" s="38"/>
      <c r="BZ1191" s="38"/>
      <c r="CJ1191" s="38"/>
    </row>
    <row r="1192" spans="2:88" x14ac:dyDescent="0.25">
      <c r="B1192" s="8">
        <v>1190</v>
      </c>
      <c r="C1192" s="9" t="s">
        <v>12821</v>
      </c>
      <c r="D1192" s="9" t="s">
        <v>12859</v>
      </c>
      <c r="E1192" s="49">
        <v>6.160334866666668</v>
      </c>
      <c r="F1192" s="50">
        <v>3.3010096000000004</v>
      </c>
      <c r="G1192" s="50">
        <v>5.5230266666666665</v>
      </c>
      <c r="H1192" s="51">
        <v>5.1897600000000006</v>
      </c>
      <c r="I1192" s="50">
        <v>0</v>
      </c>
      <c r="J1192" s="50">
        <v>0</v>
      </c>
      <c r="K1192" s="50">
        <v>3.5063528000000015</v>
      </c>
      <c r="L1192" s="55">
        <v>4.9078700000000008</v>
      </c>
      <c r="M1192" s="49">
        <v>0</v>
      </c>
      <c r="N1192" s="49">
        <v>1.6793607249066667</v>
      </c>
      <c r="O1192" s="49">
        <v>0.86856399999999989</v>
      </c>
      <c r="P1192" s="50">
        <v>0</v>
      </c>
      <c r="Q1192" s="50">
        <v>0</v>
      </c>
      <c r="R1192" s="50">
        <v>0</v>
      </c>
      <c r="S1192" s="51">
        <v>0</v>
      </c>
      <c r="T1192" s="50">
        <v>0</v>
      </c>
      <c r="U1192" s="51">
        <v>6.4889666666666672</v>
      </c>
      <c r="V1192" s="51">
        <v>0</v>
      </c>
      <c r="W1192" s="50">
        <v>0</v>
      </c>
      <c r="X1192" s="49">
        <v>4.9078700000000008</v>
      </c>
      <c r="Y1192" s="51">
        <v>13.538696888888889</v>
      </c>
      <c r="Z1192" s="52">
        <v>0</v>
      </c>
      <c r="AA1192" s="52">
        <v>0</v>
      </c>
      <c r="AB1192" s="52">
        <v>0</v>
      </c>
      <c r="AC1192" s="54">
        <v>3</v>
      </c>
      <c r="AD1192" s="54">
        <v>54.110592098765437</v>
      </c>
      <c r="AE1192" s="50">
        <v>54.110592098765437</v>
      </c>
      <c r="AF1192" s="50">
        <v>16.8</v>
      </c>
      <c r="AG1192" s="55">
        <v>16.8</v>
      </c>
      <c r="AH1192" s="50">
        <v>4.4379952800000009</v>
      </c>
      <c r="AI1192" s="52">
        <v>2.7468274666666663</v>
      </c>
      <c r="AJ1192" s="49">
        <v>0</v>
      </c>
      <c r="AK1192" s="50">
        <v>10.674481481481482</v>
      </c>
      <c r="AL1192" s="50">
        <v>8.2444444444444454</v>
      </c>
      <c r="AM1192" s="50">
        <v>0</v>
      </c>
      <c r="AN1192" s="50">
        <v>17.339479999999998</v>
      </c>
      <c r="AO1192" s="50">
        <v>9.2093023255813957</v>
      </c>
      <c r="AP1192" s="50">
        <v>11.610533333333334</v>
      </c>
      <c r="AQ1192" s="51">
        <v>11.073466666666667</v>
      </c>
      <c r="AR1192" s="49">
        <v>7.383483</v>
      </c>
      <c r="AS1192" s="50">
        <v>2.7871621621621623</v>
      </c>
      <c r="AT1192" s="50">
        <v>0.92537999999999998</v>
      </c>
      <c r="AU1192" s="50">
        <v>2.2533238095238093</v>
      </c>
      <c r="AV1192" s="50">
        <v>77.310012999999998</v>
      </c>
      <c r="AW1192" s="50">
        <v>0</v>
      </c>
      <c r="AX1192" s="50">
        <v>3.9573333333333331</v>
      </c>
      <c r="AY1192" s="50">
        <v>18.113280000000007</v>
      </c>
      <c r="AZ1192" s="51">
        <v>0</v>
      </c>
      <c r="BA1192" s="49">
        <v>0</v>
      </c>
      <c r="BB1192" s="49">
        <v>0</v>
      </c>
      <c r="BC1192" s="50">
        <v>0</v>
      </c>
      <c r="BD1192" s="50">
        <v>0</v>
      </c>
      <c r="BE1192" s="51">
        <v>0</v>
      </c>
      <c r="BF1192" s="38"/>
      <c r="BG1192" s="38"/>
      <c r="BK1192" s="38"/>
      <c r="BL1192" s="38"/>
      <c r="BM1192" s="38"/>
      <c r="BN1192" s="38"/>
      <c r="BO1192" s="38"/>
      <c r="BP1192" s="38"/>
      <c r="BQ1192" s="38"/>
      <c r="BR1192" s="38"/>
      <c r="BS1192" s="38"/>
      <c r="BT1192" s="38"/>
      <c r="BU1192" s="38"/>
      <c r="BY1192" s="38"/>
      <c r="BZ1192" s="38"/>
      <c r="CJ1192" s="38"/>
    </row>
    <row r="1193" spans="2:88" x14ac:dyDescent="0.25">
      <c r="B1193" s="8">
        <v>1191</v>
      </c>
      <c r="C1193" s="9" t="s">
        <v>12821</v>
      </c>
      <c r="D1193" s="9" t="s">
        <v>12860</v>
      </c>
      <c r="E1193" s="49">
        <v>7.7004185833333345</v>
      </c>
      <c r="F1193" s="50">
        <v>4.1262620000000005</v>
      </c>
      <c r="G1193" s="50">
        <v>6.9037833333333332</v>
      </c>
      <c r="H1193" s="51">
        <v>6.4872000000000005</v>
      </c>
      <c r="I1193" s="50">
        <v>0</v>
      </c>
      <c r="J1193" s="50">
        <v>0</v>
      </c>
      <c r="K1193" s="50">
        <v>4.3829410000000015</v>
      </c>
      <c r="L1193" s="55">
        <v>4.9078700000000008</v>
      </c>
      <c r="M1193" s="49">
        <v>0</v>
      </c>
      <c r="N1193" s="49">
        <v>1.6793607249066667</v>
      </c>
      <c r="O1193" s="49">
        <v>0.86856399999999989</v>
      </c>
      <c r="P1193" s="50">
        <v>0</v>
      </c>
      <c r="Q1193" s="50">
        <v>0</v>
      </c>
      <c r="R1193" s="50">
        <v>0</v>
      </c>
      <c r="S1193" s="51">
        <v>0</v>
      </c>
      <c r="T1193" s="50">
        <v>0</v>
      </c>
      <c r="U1193" s="51">
        <v>6.4889666666666672</v>
      </c>
      <c r="V1193" s="51">
        <v>0</v>
      </c>
      <c r="W1193" s="50">
        <v>0</v>
      </c>
      <c r="X1193" s="49">
        <v>4.9078700000000008</v>
      </c>
      <c r="Y1193" s="51">
        <v>13.538696888888889</v>
      </c>
      <c r="Z1193" s="52">
        <v>0</v>
      </c>
      <c r="AA1193" s="52">
        <v>0</v>
      </c>
      <c r="AB1193" s="52">
        <v>0</v>
      </c>
      <c r="AC1193" s="54">
        <v>3</v>
      </c>
      <c r="AD1193" s="54">
        <v>67.638240123456796</v>
      </c>
      <c r="AE1193" s="50">
        <v>67.638240123456796</v>
      </c>
      <c r="AF1193" s="50">
        <v>21</v>
      </c>
      <c r="AG1193" s="55">
        <v>21</v>
      </c>
      <c r="AH1193" s="50">
        <v>4.4379952800000009</v>
      </c>
      <c r="AI1193" s="52">
        <v>2.7468274666666663</v>
      </c>
      <c r="AJ1193" s="49">
        <v>0</v>
      </c>
      <c r="AK1193" s="50">
        <v>13.343101851851852</v>
      </c>
      <c r="AL1193" s="50">
        <v>10.305555555555557</v>
      </c>
      <c r="AM1193" s="50">
        <v>0</v>
      </c>
      <c r="AN1193" s="50">
        <v>21.674349999999997</v>
      </c>
      <c r="AO1193" s="50">
        <v>11.511627906976745</v>
      </c>
      <c r="AP1193" s="50">
        <v>14.513166666666669</v>
      </c>
      <c r="AQ1193" s="51">
        <v>13.841833333333334</v>
      </c>
      <c r="AR1193" s="49">
        <v>7.383483</v>
      </c>
      <c r="AS1193" s="50">
        <v>2.7871621621621623</v>
      </c>
      <c r="AT1193" s="50">
        <v>0.92537999999999998</v>
      </c>
      <c r="AU1193" s="50">
        <v>2.2533238095238093</v>
      </c>
      <c r="AV1193" s="50">
        <v>77.310012999999998</v>
      </c>
      <c r="AW1193" s="50">
        <v>0</v>
      </c>
      <c r="AX1193" s="50">
        <v>3.9573333333333331</v>
      </c>
      <c r="AY1193" s="50">
        <v>18.113280000000007</v>
      </c>
      <c r="AZ1193" s="51">
        <v>0</v>
      </c>
      <c r="BA1193" s="49">
        <v>0</v>
      </c>
      <c r="BB1193" s="49">
        <v>0</v>
      </c>
      <c r="BC1193" s="50">
        <v>0</v>
      </c>
      <c r="BD1193" s="50">
        <v>0</v>
      </c>
      <c r="BE1193" s="51">
        <v>0</v>
      </c>
      <c r="BF1193" s="38"/>
      <c r="BG1193" s="38"/>
      <c r="BK1193" s="38"/>
      <c r="BL1193" s="38"/>
      <c r="BM1193" s="38"/>
      <c r="BN1193" s="38"/>
      <c r="BO1193" s="38"/>
      <c r="BP1193" s="38"/>
      <c r="BQ1193" s="38"/>
      <c r="BR1193" s="38"/>
      <c r="BS1193" s="38"/>
      <c r="BT1193" s="38"/>
      <c r="BU1193" s="38"/>
      <c r="BY1193" s="38"/>
      <c r="BZ1193" s="38"/>
      <c r="CJ1193" s="38"/>
    </row>
    <row r="1194" spans="2:88" x14ac:dyDescent="0.25">
      <c r="B1194" s="8">
        <v>1192</v>
      </c>
      <c r="C1194" s="9" t="s">
        <v>12821</v>
      </c>
      <c r="D1194" s="9" t="s">
        <v>12861</v>
      </c>
      <c r="E1194" s="49">
        <v>9.2405023000000028</v>
      </c>
      <c r="F1194" s="50">
        <v>4.9515144000000006</v>
      </c>
      <c r="G1194" s="50">
        <v>8.2845399999999998</v>
      </c>
      <c r="H1194" s="51">
        <v>7.7846400000000013</v>
      </c>
      <c r="I1194" s="50">
        <v>0</v>
      </c>
      <c r="J1194" s="50">
        <v>0</v>
      </c>
      <c r="K1194" s="50">
        <v>5.259529200000002</v>
      </c>
      <c r="L1194" s="55">
        <v>4.9078700000000008</v>
      </c>
      <c r="M1194" s="49">
        <v>0</v>
      </c>
      <c r="N1194" s="49">
        <v>1.6793607249066667</v>
      </c>
      <c r="O1194" s="49">
        <v>0.86856399999999989</v>
      </c>
      <c r="P1194" s="50">
        <v>0</v>
      </c>
      <c r="Q1194" s="50">
        <v>0</v>
      </c>
      <c r="R1194" s="50">
        <v>0</v>
      </c>
      <c r="S1194" s="51">
        <v>0</v>
      </c>
      <c r="T1194" s="50">
        <v>0</v>
      </c>
      <c r="U1194" s="51">
        <v>6.4889666666666672</v>
      </c>
      <c r="V1194" s="51">
        <v>0</v>
      </c>
      <c r="W1194" s="50">
        <v>0</v>
      </c>
      <c r="X1194" s="49">
        <v>4.9078700000000008</v>
      </c>
      <c r="Y1194" s="51">
        <v>13.538696888888889</v>
      </c>
      <c r="Z1194" s="52">
        <v>0</v>
      </c>
      <c r="AA1194" s="52">
        <v>0</v>
      </c>
      <c r="AB1194" s="52">
        <v>0</v>
      </c>
      <c r="AC1194" s="54">
        <v>3</v>
      </c>
      <c r="AD1194" s="54">
        <v>81.165888148148156</v>
      </c>
      <c r="AE1194" s="50">
        <v>81.165888148148156</v>
      </c>
      <c r="AF1194" s="50">
        <v>25.200000000000003</v>
      </c>
      <c r="AG1194" s="55">
        <v>25.200000000000003</v>
      </c>
      <c r="AH1194" s="50">
        <v>4.4379952800000009</v>
      </c>
      <c r="AI1194" s="52">
        <v>2.7468274666666663</v>
      </c>
      <c r="AJ1194" s="49">
        <v>0</v>
      </c>
      <c r="AK1194" s="50">
        <v>16.011722222222225</v>
      </c>
      <c r="AL1194" s="50">
        <v>12.366666666666667</v>
      </c>
      <c r="AM1194" s="50">
        <v>0</v>
      </c>
      <c r="AN1194" s="50">
        <v>26.009219999999999</v>
      </c>
      <c r="AO1194" s="50">
        <v>13.813953488372093</v>
      </c>
      <c r="AP1194" s="50">
        <v>17.415800000000001</v>
      </c>
      <c r="AQ1194" s="51">
        <v>16.610199999999999</v>
      </c>
      <c r="AR1194" s="49">
        <v>7.383483</v>
      </c>
      <c r="AS1194" s="50">
        <v>2.7871621621621623</v>
      </c>
      <c r="AT1194" s="50">
        <v>0.92537999999999998</v>
      </c>
      <c r="AU1194" s="50">
        <v>2.8166547619047617</v>
      </c>
      <c r="AV1194" s="50">
        <v>90.32965883333334</v>
      </c>
      <c r="AW1194" s="50">
        <v>0</v>
      </c>
      <c r="AX1194" s="50">
        <v>3.9573333333333331</v>
      </c>
      <c r="AY1194" s="50">
        <v>18.113280000000007</v>
      </c>
      <c r="AZ1194" s="51">
        <v>0</v>
      </c>
      <c r="BA1194" s="49">
        <v>0</v>
      </c>
      <c r="BB1194" s="49">
        <v>0</v>
      </c>
      <c r="BC1194" s="50">
        <v>0</v>
      </c>
      <c r="BD1194" s="50">
        <v>0</v>
      </c>
      <c r="BE1194" s="51">
        <v>0</v>
      </c>
      <c r="BF1194" s="38"/>
      <c r="BG1194" s="38"/>
      <c r="BK1194" s="38"/>
      <c r="BL1194" s="38"/>
      <c r="BM1194" s="38"/>
      <c r="BN1194" s="38"/>
      <c r="BO1194" s="38"/>
      <c r="BP1194" s="38"/>
      <c r="BQ1194" s="38"/>
      <c r="BR1194" s="38"/>
      <c r="BS1194" s="38"/>
      <c r="BT1194" s="38"/>
      <c r="BU1194" s="38"/>
      <c r="BY1194" s="38"/>
      <c r="BZ1194" s="38"/>
      <c r="CJ1194" s="38"/>
    </row>
    <row r="1195" spans="2:88" x14ac:dyDescent="0.25">
      <c r="B1195" s="8">
        <v>1193</v>
      </c>
      <c r="C1195" s="9" t="s">
        <v>12821</v>
      </c>
      <c r="D1195" s="9" t="s">
        <v>12862</v>
      </c>
      <c r="E1195" s="49">
        <v>9.2405023000000028</v>
      </c>
      <c r="F1195" s="50">
        <v>4.9515144000000006</v>
      </c>
      <c r="G1195" s="50">
        <v>8.2845399999999998</v>
      </c>
      <c r="H1195" s="51">
        <v>7.7846400000000013</v>
      </c>
      <c r="I1195" s="50">
        <v>0</v>
      </c>
      <c r="J1195" s="50">
        <v>0</v>
      </c>
      <c r="K1195" s="50">
        <v>5.259529200000002</v>
      </c>
      <c r="L1195" s="55">
        <v>9.8157400000000017</v>
      </c>
      <c r="M1195" s="49">
        <v>0</v>
      </c>
      <c r="N1195" s="49">
        <v>2.1412299881066668</v>
      </c>
      <c r="O1195" s="49">
        <v>1.7371279999999998</v>
      </c>
      <c r="P1195" s="50">
        <v>0</v>
      </c>
      <c r="Q1195" s="50">
        <v>0</v>
      </c>
      <c r="R1195" s="50">
        <v>0</v>
      </c>
      <c r="S1195" s="51">
        <v>0</v>
      </c>
      <c r="T1195" s="50">
        <v>0</v>
      </c>
      <c r="U1195" s="51">
        <v>16.348733333333335</v>
      </c>
      <c r="V1195" s="51">
        <v>0</v>
      </c>
      <c r="W1195" s="50">
        <v>0</v>
      </c>
      <c r="X1195" s="49">
        <v>9.8157400000000017</v>
      </c>
      <c r="Y1195" s="51">
        <v>27.077393777777779</v>
      </c>
      <c r="Z1195" s="52">
        <v>0</v>
      </c>
      <c r="AA1195" s="52">
        <v>0</v>
      </c>
      <c r="AB1195" s="52">
        <v>0</v>
      </c>
      <c r="AC1195" s="54">
        <v>3</v>
      </c>
      <c r="AD1195" s="54">
        <v>81.165888148148156</v>
      </c>
      <c r="AE1195" s="50">
        <v>81.165888148148156</v>
      </c>
      <c r="AF1195" s="50">
        <v>25.200000000000003</v>
      </c>
      <c r="AG1195" s="55">
        <v>25.200000000000003</v>
      </c>
      <c r="AH1195" s="50">
        <v>8.8759905600000018</v>
      </c>
      <c r="AI1195" s="52">
        <v>5.4636506518518519</v>
      </c>
      <c r="AJ1195" s="49">
        <v>0</v>
      </c>
      <c r="AK1195" s="50">
        <v>16.011722222222225</v>
      </c>
      <c r="AL1195" s="50">
        <v>12.366666666666667</v>
      </c>
      <c r="AM1195" s="50">
        <v>0</v>
      </c>
      <c r="AN1195" s="50">
        <v>26.009219999999999</v>
      </c>
      <c r="AO1195" s="50">
        <v>13.813953488372093</v>
      </c>
      <c r="AP1195" s="50">
        <v>17.415800000000001</v>
      </c>
      <c r="AQ1195" s="51">
        <v>16.610199999999999</v>
      </c>
      <c r="AR1195" s="49">
        <v>14.766966</v>
      </c>
      <c r="AS1195" s="50">
        <v>2.7871621621621623</v>
      </c>
      <c r="AT1195" s="50">
        <v>1.85076</v>
      </c>
      <c r="AU1195" s="50">
        <v>3.3799857142857137</v>
      </c>
      <c r="AV1195" s="50">
        <v>128.58073433333334</v>
      </c>
      <c r="AW1195" s="50">
        <v>0</v>
      </c>
      <c r="AX1195" s="50">
        <v>7.9146666666666663</v>
      </c>
      <c r="AY1195" s="50">
        <v>46.567216666666674</v>
      </c>
      <c r="AZ1195" s="51">
        <v>0</v>
      </c>
      <c r="BA1195" s="49">
        <v>0</v>
      </c>
      <c r="BB1195" s="49">
        <v>0</v>
      </c>
      <c r="BC1195" s="50">
        <v>0</v>
      </c>
      <c r="BD1195" s="50">
        <v>0</v>
      </c>
      <c r="BE1195" s="51">
        <v>0</v>
      </c>
      <c r="BF1195" s="38"/>
      <c r="BG1195" s="38"/>
      <c r="BK1195" s="38"/>
      <c r="BL1195" s="38"/>
      <c r="BM1195" s="38"/>
      <c r="BN1195" s="38"/>
      <c r="BO1195" s="38"/>
      <c r="BP1195" s="38"/>
      <c r="BQ1195" s="38"/>
      <c r="BR1195" s="38"/>
      <c r="BS1195" s="38"/>
      <c r="BT1195" s="38"/>
      <c r="BU1195" s="38"/>
      <c r="BY1195" s="38"/>
      <c r="BZ1195" s="38"/>
      <c r="CJ1195" s="38"/>
    </row>
    <row r="1196" spans="2:88" x14ac:dyDescent="0.25">
      <c r="B1196" s="8">
        <v>1194</v>
      </c>
      <c r="C1196" s="9" t="s">
        <v>12821</v>
      </c>
      <c r="D1196" s="9" t="s">
        <v>12863</v>
      </c>
      <c r="E1196" s="49">
        <v>12.320669733333336</v>
      </c>
      <c r="F1196" s="50">
        <v>6.6020192000000009</v>
      </c>
      <c r="G1196" s="50">
        <v>11.046053333333333</v>
      </c>
      <c r="H1196" s="51">
        <v>10.379520000000001</v>
      </c>
      <c r="I1196" s="50">
        <v>0</v>
      </c>
      <c r="J1196" s="50">
        <v>0</v>
      </c>
      <c r="K1196" s="50">
        <v>7.012705600000003</v>
      </c>
      <c r="L1196" s="55">
        <v>9.8157400000000017</v>
      </c>
      <c r="M1196" s="49">
        <v>0</v>
      </c>
      <c r="N1196" s="49">
        <v>2.1412299881066668</v>
      </c>
      <c r="O1196" s="49">
        <v>1.7371279999999998</v>
      </c>
      <c r="P1196" s="50">
        <v>0</v>
      </c>
      <c r="Q1196" s="50">
        <v>0</v>
      </c>
      <c r="R1196" s="50">
        <v>0</v>
      </c>
      <c r="S1196" s="51">
        <v>0</v>
      </c>
      <c r="T1196" s="50">
        <v>0</v>
      </c>
      <c r="U1196" s="51">
        <v>16.348733333333335</v>
      </c>
      <c r="V1196" s="51">
        <v>0</v>
      </c>
      <c r="W1196" s="50">
        <v>0</v>
      </c>
      <c r="X1196" s="49">
        <v>9.8157400000000017</v>
      </c>
      <c r="Y1196" s="51">
        <v>27.077393777777779</v>
      </c>
      <c r="Z1196" s="52">
        <v>0</v>
      </c>
      <c r="AA1196" s="52">
        <v>0</v>
      </c>
      <c r="AB1196" s="52">
        <v>0</v>
      </c>
      <c r="AC1196" s="54">
        <v>3</v>
      </c>
      <c r="AD1196" s="54">
        <v>108.22118419753087</v>
      </c>
      <c r="AE1196" s="50">
        <v>108.22118419753087</v>
      </c>
      <c r="AF1196" s="50">
        <v>33.6</v>
      </c>
      <c r="AG1196" s="55">
        <v>33.6</v>
      </c>
      <c r="AH1196" s="50">
        <v>8.8759905600000018</v>
      </c>
      <c r="AI1196" s="52">
        <v>5.4636506518518519</v>
      </c>
      <c r="AJ1196" s="49">
        <v>0</v>
      </c>
      <c r="AK1196" s="50">
        <v>21.348962962962965</v>
      </c>
      <c r="AL1196" s="50">
        <v>16.488888888888891</v>
      </c>
      <c r="AM1196" s="50">
        <v>0</v>
      </c>
      <c r="AN1196" s="50">
        <v>34.678959999999996</v>
      </c>
      <c r="AO1196" s="50">
        <v>18.418604651162791</v>
      </c>
      <c r="AP1196" s="50">
        <v>23.221066666666669</v>
      </c>
      <c r="AQ1196" s="51">
        <v>22.146933333333333</v>
      </c>
      <c r="AR1196" s="49">
        <v>14.766966</v>
      </c>
      <c r="AS1196" s="50">
        <v>2.7871621621621623</v>
      </c>
      <c r="AT1196" s="50">
        <v>1.85076</v>
      </c>
      <c r="AU1196" s="50">
        <v>4.5066476190476186</v>
      </c>
      <c r="AV1196" s="50">
        <v>154.620026</v>
      </c>
      <c r="AW1196" s="50">
        <v>0</v>
      </c>
      <c r="AX1196" s="50">
        <v>7.9146666666666663</v>
      </c>
      <c r="AY1196" s="50">
        <v>46.567216666666674</v>
      </c>
      <c r="AZ1196" s="51">
        <v>0</v>
      </c>
      <c r="BA1196" s="49">
        <v>0</v>
      </c>
      <c r="BB1196" s="49">
        <v>0</v>
      </c>
      <c r="BC1196" s="50">
        <v>0</v>
      </c>
      <c r="BD1196" s="50">
        <v>0</v>
      </c>
      <c r="BE1196" s="51">
        <v>0</v>
      </c>
      <c r="BF1196" s="38"/>
      <c r="BG1196" s="38"/>
      <c r="BK1196" s="38"/>
      <c r="BL1196" s="38"/>
      <c r="BM1196" s="38"/>
      <c r="BN1196" s="38"/>
      <c r="BO1196" s="38"/>
      <c r="BP1196" s="38"/>
      <c r="BQ1196" s="38"/>
      <c r="BR1196" s="38"/>
      <c r="BS1196" s="38"/>
      <c r="BT1196" s="38"/>
      <c r="BU1196" s="38"/>
      <c r="BY1196" s="38"/>
      <c r="BZ1196" s="38"/>
      <c r="CJ1196" s="38"/>
    </row>
    <row r="1197" spans="2:88" x14ac:dyDescent="0.25">
      <c r="B1197" s="8">
        <v>1195</v>
      </c>
      <c r="C1197" s="9" t="s">
        <v>12821</v>
      </c>
      <c r="D1197" s="9" t="s">
        <v>12864</v>
      </c>
      <c r="E1197" s="49">
        <v>15.400837166666669</v>
      </c>
      <c r="F1197" s="50">
        <v>8.2525240000000011</v>
      </c>
      <c r="G1197" s="50">
        <v>13.807566666666666</v>
      </c>
      <c r="H1197" s="51">
        <v>12.974400000000001</v>
      </c>
      <c r="I1197" s="50">
        <v>0</v>
      </c>
      <c r="J1197" s="50">
        <v>0</v>
      </c>
      <c r="K1197" s="50">
        <v>8.7658820000000031</v>
      </c>
      <c r="L1197" s="55">
        <v>9.8157400000000017</v>
      </c>
      <c r="M1197" s="49">
        <v>0</v>
      </c>
      <c r="N1197" s="49">
        <v>2.1412299881066668</v>
      </c>
      <c r="O1197" s="49">
        <v>1.7371279999999998</v>
      </c>
      <c r="P1197" s="50">
        <v>0</v>
      </c>
      <c r="Q1197" s="50">
        <v>0</v>
      </c>
      <c r="R1197" s="50">
        <v>0</v>
      </c>
      <c r="S1197" s="51">
        <v>0</v>
      </c>
      <c r="T1197" s="50">
        <v>0</v>
      </c>
      <c r="U1197" s="51">
        <v>16.348733333333335</v>
      </c>
      <c r="V1197" s="51">
        <v>0</v>
      </c>
      <c r="W1197" s="50">
        <v>0</v>
      </c>
      <c r="X1197" s="49">
        <v>9.8157400000000017</v>
      </c>
      <c r="Y1197" s="51">
        <v>27.077393777777779</v>
      </c>
      <c r="Z1197" s="52">
        <v>0</v>
      </c>
      <c r="AA1197" s="52">
        <v>0</v>
      </c>
      <c r="AB1197" s="52">
        <v>0</v>
      </c>
      <c r="AC1197" s="54">
        <v>3</v>
      </c>
      <c r="AD1197" s="54">
        <v>135.27648024691359</v>
      </c>
      <c r="AE1197" s="50">
        <v>135.27648024691359</v>
      </c>
      <c r="AF1197" s="50">
        <v>42</v>
      </c>
      <c r="AG1197" s="55">
        <v>42</v>
      </c>
      <c r="AH1197" s="50">
        <v>8.8759905600000018</v>
      </c>
      <c r="AI1197" s="52">
        <v>5.4636506518518519</v>
      </c>
      <c r="AJ1197" s="49">
        <v>0</v>
      </c>
      <c r="AK1197" s="50">
        <v>26.686203703703704</v>
      </c>
      <c r="AL1197" s="50">
        <v>20.611111111111114</v>
      </c>
      <c r="AM1197" s="50">
        <v>0</v>
      </c>
      <c r="AN1197" s="50">
        <v>43.348699999999994</v>
      </c>
      <c r="AO1197" s="50">
        <v>23.02325581395349</v>
      </c>
      <c r="AP1197" s="50">
        <v>29.026333333333337</v>
      </c>
      <c r="AQ1197" s="51">
        <v>27.683666666666667</v>
      </c>
      <c r="AR1197" s="49">
        <v>14.766966</v>
      </c>
      <c r="AS1197" s="50">
        <v>2.7871621621621623</v>
      </c>
      <c r="AT1197" s="50">
        <v>1.85076</v>
      </c>
      <c r="AU1197" s="50">
        <v>4.5066476190476186</v>
      </c>
      <c r="AV1197" s="50">
        <v>154.620026</v>
      </c>
      <c r="AW1197" s="50">
        <v>0</v>
      </c>
      <c r="AX1197" s="50">
        <v>7.9146666666666663</v>
      </c>
      <c r="AY1197" s="50">
        <v>46.567216666666674</v>
      </c>
      <c r="AZ1197" s="51">
        <v>0</v>
      </c>
      <c r="BA1197" s="49">
        <v>0</v>
      </c>
      <c r="BB1197" s="49">
        <v>0</v>
      </c>
      <c r="BC1197" s="50">
        <v>0</v>
      </c>
      <c r="BD1197" s="50">
        <v>0</v>
      </c>
      <c r="BE1197" s="51">
        <v>0</v>
      </c>
      <c r="BF1197" s="38"/>
      <c r="BG1197" s="38"/>
      <c r="BK1197" s="38"/>
      <c r="BL1197" s="38"/>
      <c r="BM1197" s="38"/>
      <c r="BN1197" s="38"/>
      <c r="BO1197" s="38"/>
      <c r="BP1197" s="38"/>
      <c r="BQ1197" s="38"/>
      <c r="BR1197" s="38"/>
      <c r="BS1197" s="38"/>
      <c r="BT1197" s="38"/>
      <c r="BU1197" s="38"/>
      <c r="BY1197" s="38"/>
      <c r="BZ1197" s="38"/>
      <c r="CJ1197" s="38"/>
    </row>
    <row r="1198" spans="2:88" x14ac:dyDescent="0.25">
      <c r="B1198" s="8">
        <v>1196</v>
      </c>
      <c r="C1198" s="9" t="s">
        <v>12821</v>
      </c>
      <c r="D1198" s="9" t="s">
        <v>12865</v>
      </c>
      <c r="E1198" s="49">
        <v>18.481004600000006</v>
      </c>
      <c r="F1198" s="50">
        <v>9.9030288000000013</v>
      </c>
      <c r="G1198" s="50">
        <v>16.56908</v>
      </c>
      <c r="H1198" s="51">
        <v>15.569280000000003</v>
      </c>
      <c r="I1198" s="50">
        <v>0</v>
      </c>
      <c r="J1198" s="50">
        <v>0</v>
      </c>
      <c r="K1198" s="50">
        <v>10.519058400000004</v>
      </c>
      <c r="L1198" s="55">
        <v>9.8157400000000017</v>
      </c>
      <c r="M1198" s="49">
        <v>0</v>
      </c>
      <c r="N1198" s="49">
        <v>2.1412299881066668</v>
      </c>
      <c r="O1198" s="49">
        <v>1.7371279999999998</v>
      </c>
      <c r="P1198" s="50">
        <v>0</v>
      </c>
      <c r="Q1198" s="50">
        <v>0</v>
      </c>
      <c r="R1198" s="50">
        <v>0</v>
      </c>
      <c r="S1198" s="51">
        <v>0</v>
      </c>
      <c r="T1198" s="50">
        <v>0</v>
      </c>
      <c r="U1198" s="51">
        <v>16.348733333333335</v>
      </c>
      <c r="V1198" s="51">
        <v>0</v>
      </c>
      <c r="W1198" s="50">
        <v>0</v>
      </c>
      <c r="X1198" s="49">
        <v>9.8157400000000017</v>
      </c>
      <c r="Y1198" s="51">
        <v>27.077393777777779</v>
      </c>
      <c r="Z1198" s="52">
        <v>0</v>
      </c>
      <c r="AA1198" s="52">
        <v>0</v>
      </c>
      <c r="AB1198" s="52">
        <v>0</v>
      </c>
      <c r="AC1198" s="54">
        <v>3</v>
      </c>
      <c r="AD1198" s="54">
        <v>162.33177629629631</v>
      </c>
      <c r="AE1198" s="50">
        <v>162.33177629629631</v>
      </c>
      <c r="AF1198" s="50">
        <v>50.400000000000006</v>
      </c>
      <c r="AG1198" s="55">
        <v>50.400000000000006</v>
      </c>
      <c r="AH1198" s="50">
        <v>8.8759905600000018</v>
      </c>
      <c r="AI1198" s="52">
        <v>5.4636506518518519</v>
      </c>
      <c r="AJ1198" s="49">
        <v>0</v>
      </c>
      <c r="AK1198" s="50">
        <v>32.023444444444451</v>
      </c>
      <c r="AL1198" s="50">
        <v>24.733333333333334</v>
      </c>
      <c r="AM1198" s="50">
        <v>0</v>
      </c>
      <c r="AN1198" s="50">
        <v>52.018439999999998</v>
      </c>
      <c r="AO1198" s="50">
        <v>27.627906976744185</v>
      </c>
      <c r="AP1198" s="50">
        <v>34.831600000000002</v>
      </c>
      <c r="AQ1198" s="51">
        <v>33.220399999999998</v>
      </c>
      <c r="AR1198" s="49">
        <v>14.766966</v>
      </c>
      <c r="AS1198" s="50">
        <v>2.7871621621621623</v>
      </c>
      <c r="AT1198" s="50">
        <v>1.85076</v>
      </c>
      <c r="AU1198" s="50">
        <v>5.6333095238095234</v>
      </c>
      <c r="AV1198" s="50">
        <v>180.65931766666668</v>
      </c>
      <c r="AW1198" s="50">
        <v>0</v>
      </c>
      <c r="AX1198" s="50">
        <v>7.9146666666666663</v>
      </c>
      <c r="AY1198" s="50">
        <v>46.567216666666674</v>
      </c>
      <c r="AZ1198" s="51">
        <v>0</v>
      </c>
      <c r="BA1198" s="49">
        <v>0</v>
      </c>
      <c r="BB1198" s="49">
        <v>0</v>
      </c>
      <c r="BC1198" s="50">
        <v>0</v>
      </c>
      <c r="BD1198" s="50">
        <v>0</v>
      </c>
      <c r="BE1198" s="51">
        <v>0</v>
      </c>
      <c r="BF1198" s="38"/>
      <c r="BG1198" s="38"/>
      <c r="BK1198" s="38"/>
      <c r="BL1198" s="38"/>
      <c r="BM1198" s="38"/>
      <c r="BN1198" s="38"/>
      <c r="BO1198" s="38"/>
      <c r="BP1198" s="38"/>
      <c r="BQ1198" s="38"/>
      <c r="BR1198" s="38"/>
      <c r="BS1198" s="38"/>
      <c r="BT1198" s="38"/>
      <c r="BU1198" s="38"/>
      <c r="BY1198" s="38"/>
      <c r="BZ1198" s="38"/>
      <c r="CJ1198" s="38"/>
    </row>
    <row r="1199" spans="2:88" x14ac:dyDescent="0.25">
      <c r="B1199" s="8">
        <v>1197</v>
      </c>
      <c r="C1199" s="9" t="s">
        <v>12821</v>
      </c>
      <c r="D1199" s="9" t="s">
        <v>12866</v>
      </c>
      <c r="E1199" s="49">
        <v>13.860753450000002</v>
      </c>
      <c r="F1199" s="50">
        <v>7.427271600000001</v>
      </c>
      <c r="G1199" s="50">
        <v>12.42681</v>
      </c>
      <c r="H1199" s="51">
        <v>11.676960000000001</v>
      </c>
      <c r="I1199" s="50">
        <v>0</v>
      </c>
      <c r="J1199" s="50">
        <v>0</v>
      </c>
      <c r="K1199" s="50">
        <v>7.8892938000000026</v>
      </c>
      <c r="L1199" s="55">
        <v>14.723610000000003</v>
      </c>
      <c r="M1199" s="49">
        <v>0</v>
      </c>
      <c r="N1199" s="49">
        <v>2.7070817396444444</v>
      </c>
      <c r="O1199" s="49">
        <v>2.6056919999999995</v>
      </c>
      <c r="P1199" s="50">
        <v>0</v>
      </c>
      <c r="Q1199" s="50">
        <v>0</v>
      </c>
      <c r="R1199" s="50">
        <v>0</v>
      </c>
      <c r="S1199" s="51">
        <v>0</v>
      </c>
      <c r="T1199" s="50">
        <v>0</v>
      </c>
      <c r="U1199" s="51">
        <v>17.482226666666673</v>
      </c>
      <c r="V1199" s="51">
        <v>0</v>
      </c>
      <c r="W1199" s="50">
        <v>0</v>
      </c>
      <c r="X1199" s="49">
        <v>14.723610000000003</v>
      </c>
      <c r="Y1199" s="51">
        <v>40.616090666666665</v>
      </c>
      <c r="Z1199" s="52">
        <v>0</v>
      </c>
      <c r="AA1199" s="52">
        <v>0</v>
      </c>
      <c r="AB1199" s="52">
        <v>0</v>
      </c>
      <c r="AC1199" s="54">
        <v>3</v>
      </c>
      <c r="AD1199" s="54">
        <v>121.74883222222223</v>
      </c>
      <c r="AE1199" s="50">
        <v>121.74883222222223</v>
      </c>
      <c r="AF1199" s="50">
        <v>37.800000000000004</v>
      </c>
      <c r="AG1199" s="55">
        <v>37.800000000000004</v>
      </c>
      <c r="AH1199" s="50">
        <v>13.313985840000004</v>
      </c>
      <c r="AI1199" s="52">
        <v>8.180473837037038</v>
      </c>
      <c r="AJ1199" s="49">
        <v>0</v>
      </c>
      <c r="AK1199" s="50">
        <v>24.017583333333338</v>
      </c>
      <c r="AL1199" s="50">
        <v>18.55</v>
      </c>
      <c r="AM1199" s="50">
        <v>0</v>
      </c>
      <c r="AN1199" s="50">
        <v>39.013829999999999</v>
      </c>
      <c r="AO1199" s="50">
        <v>20.720930232558139</v>
      </c>
      <c r="AP1199" s="50">
        <v>26.123699999999999</v>
      </c>
      <c r="AQ1199" s="51">
        <v>24.915299999999998</v>
      </c>
      <c r="AR1199" s="49">
        <v>22.150449000000002</v>
      </c>
      <c r="AS1199" s="50">
        <v>2.7871621621621623</v>
      </c>
      <c r="AT1199" s="50">
        <v>2.7761399999999998</v>
      </c>
      <c r="AU1199" s="50">
        <v>5.069978571428571</v>
      </c>
      <c r="AV1199" s="50">
        <v>192.87110150000001</v>
      </c>
      <c r="AW1199" s="50">
        <v>0</v>
      </c>
      <c r="AX1199" s="50">
        <v>11.872</v>
      </c>
      <c r="AY1199" s="50">
        <v>72.137633333333326</v>
      </c>
      <c r="AZ1199" s="51">
        <v>0</v>
      </c>
      <c r="BA1199" s="49">
        <v>0</v>
      </c>
      <c r="BB1199" s="49">
        <v>0</v>
      </c>
      <c r="BC1199" s="50">
        <v>0</v>
      </c>
      <c r="BD1199" s="50">
        <v>0</v>
      </c>
      <c r="BE1199" s="51">
        <v>0</v>
      </c>
      <c r="BF1199" s="38"/>
      <c r="BG1199" s="38"/>
      <c r="BK1199" s="38"/>
      <c r="BL1199" s="38"/>
      <c r="BM1199" s="38"/>
      <c r="BN1199" s="38"/>
      <c r="BO1199" s="38"/>
      <c r="BP1199" s="38"/>
      <c r="BQ1199" s="38"/>
      <c r="BR1199" s="38"/>
      <c r="BS1199" s="38"/>
      <c r="BT1199" s="38"/>
      <c r="BU1199" s="38"/>
      <c r="BY1199" s="38"/>
      <c r="BZ1199" s="38"/>
      <c r="CJ1199" s="38"/>
    </row>
    <row r="1200" spans="2:88" x14ac:dyDescent="0.25">
      <c r="B1200" s="8">
        <v>1198</v>
      </c>
      <c r="C1200" s="9" t="s">
        <v>12821</v>
      </c>
      <c r="D1200" s="9" t="s">
        <v>12867</v>
      </c>
      <c r="E1200" s="49">
        <v>18.481004600000006</v>
      </c>
      <c r="F1200" s="50">
        <v>9.9030288000000013</v>
      </c>
      <c r="G1200" s="50">
        <v>16.56908</v>
      </c>
      <c r="H1200" s="51">
        <v>15.569280000000003</v>
      </c>
      <c r="I1200" s="50">
        <v>0</v>
      </c>
      <c r="J1200" s="50">
        <v>0</v>
      </c>
      <c r="K1200" s="50">
        <v>10.519058400000004</v>
      </c>
      <c r="L1200" s="55">
        <v>14.723610000000003</v>
      </c>
      <c r="M1200" s="49">
        <v>0</v>
      </c>
      <c r="N1200" s="49">
        <v>2.7070817396444444</v>
      </c>
      <c r="O1200" s="49">
        <v>2.6056919999999995</v>
      </c>
      <c r="P1200" s="50">
        <v>0</v>
      </c>
      <c r="Q1200" s="50">
        <v>0</v>
      </c>
      <c r="R1200" s="50">
        <v>0</v>
      </c>
      <c r="S1200" s="51">
        <v>0</v>
      </c>
      <c r="T1200" s="50">
        <v>0</v>
      </c>
      <c r="U1200" s="51">
        <v>17.482226666666673</v>
      </c>
      <c r="V1200" s="51">
        <v>0</v>
      </c>
      <c r="W1200" s="50">
        <v>0</v>
      </c>
      <c r="X1200" s="49">
        <v>14.723610000000003</v>
      </c>
      <c r="Y1200" s="51">
        <v>40.616090666666665</v>
      </c>
      <c r="Z1200" s="52">
        <v>0</v>
      </c>
      <c r="AA1200" s="52">
        <v>0</v>
      </c>
      <c r="AB1200" s="52">
        <v>0</v>
      </c>
      <c r="AC1200" s="54">
        <v>3</v>
      </c>
      <c r="AD1200" s="54">
        <v>162.33177629629631</v>
      </c>
      <c r="AE1200" s="50">
        <v>162.33177629629631</v>
      </c>
      <c r="AF1200" s="50">
        <v>50.400000000000006</v>
      </c>
      <c r="AG1200" s="55">
        <v>50.400000000000006</v>
      </c>
      <c r="AH1200" s="50">
        <v>13.313985840000004</v>
      </c>
      <c r="AI1200" s="52">
        <v>8.180473837037038</v>
      </c>
      <c r="AJ1200" s="49">
        <v>0</v>
      </c>
      <c r="AK1200" s="50">
        <v>32.023444444444451</v>
      </c>
      <c r="AL1200" s="50">
        <v>24.733333333333334</v>
      </c>
      <c r="AM1200" s="50">
        <v>0</v>
      </c>
      <c r="AN1200" s="50">
        <v>52.018439999999998</v>
      </c>
      <c r="AO1200" s="50">
        <v>27.627906976744185</v>
      </c>
      <c r="AP1200" s="50">
        <v>34.831600000000002</v>
      </c>
      <c r="AQ1200" s="51">
        <v>33.220399999999998</v>
      </c>
      <c r="AR1200" s="49">
        <v>22.150449000000002</v>
      </c>
      <c r="AS1200" s="50">
        <v>2.7871621621621623</v>
      </c>
      <c r="AT1200" s="50">
        <v>2.7761399999999998</v>
      </c>
      <c r="AU1200" s="50">
        <v>6.7599714285714274</v>
      </c>
      <c r="AV1200" s="50">
        <v>231.93003899999999</v>
      </c>
      <c r="AW1200" s="50">
        <v>0</v>
      </c>
      <c r="AX1200" s="50">
        <v>11.872</v>
      </c>
      <c r="AY1200" s="50">
        <v>72.137633333333326</v>
      </c>
      <c r="AZ1200" s="51">
        <v>0</v>
      </c>
      <c r="BA1200" s="49">
        <v>0</v>
      </c>
      <c r="BB1200" s="49">
        <v>0</v>
      </c>
      <c r="BC1200" s="50">
        <v>0</v>
      </c>
      <c r="BD1200" s="50">
        <v>0</v>
      </c>
      <c r="BE1200" s="51">
        <v>0</v>
      </c>
      <c r="BF1200" s="38"/>
      <c r="BG1200" s="38"/>
      <c r="BK1200" s="38"/>
      <c r="BL1200" s="38"/>
      <c r="BM1200" s="38"/>
      <c r="BN1200" s="38"/>
      <c r="BO1200" s="38"/>
      <c r="BP1200" s="38"/>
      <c r="BQ1200" s="38"/>
      <c r="BR1200" s="38"/>
      <c r="BS1200" s="38"/>
      <c r="BT1200" s="38"/>
      <c r="BU1200" s="38"/>
      <c r="BY1200" s="38"/>
      <c r="BZ1200" s="38"/>
      <c r="CJ1200" s="38"/>
    </row>
    <row r="1201" spans="2:88" x14ac:dyDescent="0.25">
      <c r="B1201" s="8">
        <v>1199</v>
      </c>
      <c r="C1201" s="9" t="s">
        <v>12821</v>
      </c>
      <c r="D1201" s="9" t="s">
        <v>12868</v>
      </c>
      <c r="E1201" s="49">
        <v>23.101255750000004</v>
      </c>
      <c r="F1201" s="50">
        <v>12.378786000000002</v>
      </c>
      <c r="G1201" s="50">
        <v>20.711349999999999</v>
      </c>
      <c r="H1201" s="51">
        <v>19.461600000000004</v>
      </c>
      <c r="I1201" s="50">
        <v>0</v>
      </c>
      <c r="J1201" s="50">
        <v>0</v>
      </c>
      <c r="K1201" s="50">
        <v>13.148823000000004</v>
      </c>
      <c r="L1201" s="55">
        <v>14.723610000000003</v>
      </c>
      <c r="M1201" s="49">
        <v>0</v>
      </c>
      <c r="N1201" s="49">
        <v>2.7070817396444444</v>
      </c>
      <c r="O1201" s="49">
        <v>2.6056919999999995</v>
      </c>
      <c r="P1201" s="50">
        <v>0</v>
      </c>
      <c r="Q1201" s="50">
        <v>0</v>
      </c>
      <c r="R1201" s="50">
        <v>0</v>
      </c>
      <c r="S1201" s="51">
        <v>0</v>
      </c>
      <c r="T1201" s="50">
        <v>0</v>
      </c>
      <c r="U1201" s="51">
        <v>17.482226666666673</v>
      </c>
      <c r="V1201" s="51">
        <v>0</v>
      </c>
      <c r="W1201" s="50">
        <v>0</v>
      </c>
      <c r="X1201" s="49">
        <v>14.723610000000003</v>
      </c>
      <c r="Y1201" s="51">
        <v>40.616090666666665</v>
      </c>
      <c r="Z1201" s="52">
        <v>0</v>
      </c>
      <c r="AA1201" s="52">
        <v>0</v>
      </c>
      <c r="AB1201" s="52">
        <v>0</v>
      </c>
      <c r="AC1201" s="54">
        <v>3</v>
      </c>
      <c r="AD1201" s="54">
        <v>202.91472037037039</v>
      </c>
      <c r="AE1201" s="50">
        <v>202.91472037037039</v>
      </c>
      <c r="AF1201" s="50">
        <v>63.000000000000007</v>
      </c>
      <c r="AG1201" s="55">
        <v>63.000000000000007</v>
      </c>
      <c r="AH1201" s="50">
        <v>13.313985840000004</v>
      </c>
      <c r="AI1201" s="52">
        <v>8.180473837037038</v>
      </c>
      <c r="AJ1201" s="49">
        <v>0</v>
      </c>
      <c r="AK1201" s="50">
        <v>40.029305555555567</v>
      </c>
      <c r="AL1201" s="50">
        <v>30.916666666666668</v>
      </c>
      <c r="AM1201" s="50">
        <v>0</v>
      </c>
      <c r="AN1201" s="50">
        <v>65.023049999999998</v>
      </c>
      <c r="AO1201" s="50">
        <v>34.534883720930232</v>
      </c>
      <c r="AP1201" s="50">
        <v>43.539500000000004</v>
      </c>
      <c r="AQ1201" s="51">
        <v>41.525499999999994</v>
      </c>
      <c r="AR1201" s="49">
        <v>22.150449000000002</v>
      </c>
      <c r="AS1201" s="50">
        <v>2.7871621621621623</v>
      </c>
      <c r="AT1201" s="50">
        <v>2.7761399999999998</v>
      </c>
      <c r="AU1201" s="50">
        <v>6.7599714285714274</v>
      </c>
      <c r="AV1201" s="50">
        <v>231.93003899999999</v>
      </c>
      <c r="AW1201" s="50">
        <v>0</v>
      </c>
      <c r="AX1201" s="50">
        <v>11.872</v>
      </c>
      <c r="AY1201" s="50">
        <v>72.137633333333326</v>
      </c>
      <c r="AZ1201" s="51">
        <v>0</v>
      </c>
      <c r="BA1201" s="49">
        <v>0</v>
      </c>
      <c r="BB1201" s="49">
        <v>0</v>
      </c>
      <c r="BC1201" s="50">
        <v>0</v>
      </c>
      <c r="BD1201" s="50">
        <v>0</v>
      </c>
      <c r="BE1201" s="51">
        <v>0</v>
      </c>
      <c r="BF1201" s="38"/>
      <c r="BG1201" s="38"/>
      <c r="BK1201" s="38"/>
      <c r="BL1201" s="38"/>
      <c r="BM1201" s="38"/>
      <c r="BN1201" s="38"/>
      <c r="BO1201" s="38"/>
      <c r="BP1201" s="38"/>
      <c r="BQ1201" s="38"/>
      <c r="BR1201" s="38"/>
      <c r="BS1201" s="38"/>
      <c r="BT1201" s="38"/>
      <c r="BU1201" s="38"/>
      <c r="BY1201" s="38"/>
      <c r="BZ1201" s="38"/>
      <c r="CJ1201" s="38"/>
    </row>
    <row r="1202" spans="2:88" x14ac:dyDescent="0.25">
      <c r="B1202" s="8">
        <v>1200</v>
      </c>
      <c r="C1202" s="9" t="s">
        <v>12821</v>
      </c>
      <c r="D1202" s="9" t="s">
        <v>12869</v>
      </c>
      <c r="E1202" s="49">
        <v>27.721506900000005</v>
      </c>
      <c r="F1202" s="50">
        <v>14.854543200000002</v>
      </c>
      <c r="G1202" s="50">
        <v>24.853619999999999</v>
      </c>
      <c r="H1202" s="51">
        <v>23.353920000000002</v>
      </c>
      <c r="I1202" s="50">
        <v>0</v>
      </c>
      <c r="J1202" s="50">
        <v>0</v>
      </c>
      <c r="K1202" s="50">
        <v>15.778587600000005</v>
      </c>
      <c r="L1202" s="55">
        <v>14.723610000000003</v>
      </c>
      <c r="M1202" s="49">
        <v>0</v>
      </c>
      <c r="N1202" s="49">
        <v>2.7070817396444444</v>
      </c>
      <c r="O1202" s="49">
        <v>2.6056919999999995</v>
      </c>
      <c r="P1202" s="50">
        <v>0</v>
      </c>
      <c r="Q1202" s="50">
        <v>0</v>
      </c>
      <c r="R1202" s="50">
        <v>0</v>
      </c>
      <c r="S1202" s="51">
        <v>0</v>
      </c>
      <c r="T1202" s="50">
        <v>0</v>
      </c>
      <c r="U1202" s="51">
        <v>17.482226666666673</v>
      </c>
      <c r="V1202" s="51">
        <v>0</v>
      </c>
      <c r="W1202" s="50">
        <v>0</v>
      </c>
      <c r="X1202" s="49">
        <v>14.723610000000003</v>
      </c>
      <c r="Y1202" s="51">
        <v>40.616090666666665</v>
      </c>
      <c r="Z1202" s="52">
        <v>0</v>
      </c>
      <c r="AA1202" s="52">
        <v>0</v>
      </c>
      <c r="AB1202" s="52">
        <v>0</v>
      </c>
      <c r="AC1202" s="54">
        <v>3</v>
      </c>
      <c r="AD1202" s="54">
        <v>243.49766444444447</v>
      </c>
      <c r="AE1202" s="50">
        <v>243.49766444444447</v>
      </c>
      <c r="AF1202" s="50">
        <v>75.600000000000009</v>
      </c>
      <c r="AG1202" s="55">
        <v>75.600000000000009</v>
      </c>
      <c r="AH1202" s="50">
        <v>13.313985840000004</v>
      </c>
      <c r="AI1202" s="52">
        <v>8.180473837037038</v>
      </c>
      <c r="AJ1202" s="49">
        <v>0</v>
      </c>
      <c r="AK1202" s="50">
        <v>48.035166666666676</v>
      </c>
      <c r="AL1202" s="50">
        <v>37.1</v>
      </c>
      <c r="AM1202" s="50">
        <v>0</v>
      </c>
      <c r="AN1202" s="50">
        <v>78.027659999999997</v>
      </c>
      <c r="AO1202" s="50">
        <v>41.441860465116278</v>
      </c>
      <c r="AP1202" s="50">
        <v>52.247399999999999</v>
      </c>
      <c r="AQ1202" s="51">
        <v>49.830599999999997</v>
      </c>
      <c r="AR1202" s="49">
        <v>22.150449000000002</v>
      </c>
      <c r="AS1202" s="50">
        <v>2.7871621621621623</v>
      </c>
      <c r="AT1202" s="50">
        <v>2.7761399999999998</v>
      </c>
      <c r="AU1202" s="50">
        <v>8.4499642857142856</v>
      </c>
      <c r="AV1202" s="50">
        <v>270.98897650000004</v>
      </c>
      <c r="AW1202" s="50">
        <v>0</v>
      </c>
      <c r="AX1202" s="50">
        <v>11.872</v>
      </c>
      <c r="AY1202" s="50">
        <v>72.137633333333326</v>
      </c>
      <c r="AZ1202" s="51">
        <v>0</v>
      </c>
      <c r="BA1202" s="49">
        <v>0</v>
      </c>
      <c r="BB1202" s="49">
        <v>0</v>
      </c>
      <c r="BC1202" s="50">
        <v>0</v>
      </c>
      <c r="BD1202" s="50">
        <v>0</v>
      </c>
      <c r="BE1202" s="51">
        <v>0</v>
      </c>
      <c r="BF1202" s="38"/>
      <c r="BG1202" s="38"/>
      <c r="BK1202" s="38"/>
      <c r="BL1202" s="38"/>
      <c r="BM1202" s="38"/>
      <c r="BN1202" s="38"/>
      <c r="BO1202" s="38"/>
      <c r="BP1202" s="38"/>
      <c r="BQ1202" s="38"/>
      <c r="BR1202" s="38"/>
      <c r="BS1202" s="38"/>
      <c r="BT1202" s="38"/>
      <c r="BU1202" s="38"/>
      <c r="BY1202" s="38"/>
      <c r="BZ1202" s="38"/>
      <c r="CJ1202" s="38"/>
    </row>
    <row r="1203" spans="2:88" x14ac:dyDescent="0.25">
      <c r="B1203" s="8">
        <v>1201</v>
      </c>
      <c r="C1203" s="9" t="s">
        <v>12821</v>
      </c>
      <c r="D1203" s="9" t="s">
        <v>12870</v>
      </c>
      <c r="E1203" s="49">
        <v>4.6202511500000014</v>
      </c>
      <c r="F1203" s="50">
        <v>2.4757572000000003</v>
      </c>
      <c r="G1203" s="50">
        <v>4.1422699999999999</v>
      </c>
      <c r="H1203" s="51">
        <v>3.8923200000000007</v>
      </c>
      <c r="I1203" s="50">
        <v>0</v>
      </c>
      <c r="J1203" s="50">
        <v>0</v>
      </c>
      <c r="K1203" s="50">
        <v>2.629764600000001</v>
      </c>
      <c r="L1203" s="55">
        <v>4.9078700000000008</v>
      </c>
      <c r="M1203" s="49">
        <v>0</v>
      </c>
      <c r="N1203" s="49">
        <v>1.6793607249066667</v>
      </c>
      <c r="O1203" s="49">
        <v>0.86856399999999989</v>
      </c>
      <c r="P1203" s="50">
        <v>0</v>
      </c>
      <c r="Q1203" s="50">
        <v>0</v>
      </c>
      <c r="R1203" s="50">
        <v>0</v>
      </c>
      <c r="S1203" s="51">
        <v>0</v>
      </c>
      <c r="T1203" s="50">
        <v>0</v>
      </c>
      <c r="U1203" s="51">
        <v>6.4889666666666672</v>
      </c>
      <c r="V1203" s="51">
        <v>0</v>
      </c>
      <c r="W1203" s="50">
        <v>0</v>
      </c>
      <c r="X1203" s="49">
        <v>4.9078700000000008</v>
      </c>
      <c r="Y1203" s="51">
        <v>13.538696888888889</v>
      </c>
      <c r="Z1203" s="52">
        <v>0</v>
      </c>
      <c r="AA1203" s="52">
        <v>0</v>
      </c>
      <c r="AB1203" s="52">
        <v>0</v>
      </c>
      <c r="AC1203" s="54">
        <v>3</v>
      </c>
      <c r="AD1203" s="54">
        <v>15.413244074074075</v>
      </c>
      <c r="AE1203" s="50">
        <v>15.413244074074075</v>
      </c>
      <c r="AF1203" s="50">
        <v>14.100000000000001</v>
      </c>
      <c r="AG1203" s="55">
        <v>14.100000000000001</v>
      </c>
      <c r="AH1203" s="50">
        <v>4.4379952800000009</v>
      </c>
      <c r="AI1203" s="52">
        <v>2.7468274666666663</v>
      </c>
      <c r="AJ1203" s="49">
        <v>0</v>
      </c>
      <c r="AK1203" s="50">
        <v>7.7147388888888901</v>
      </c>
      <c r="AL1203" s="50">
        <v>6.695666666666666</v>
      </c>
      <c r="AM1203" s="50">
        <v>12.705000000000002</v>
      </c>
      <c r="AN1203" s="50">
        <v>0</v>
      </c>
      <c r="AO1203" s="50">
        <v>0</v>
      </c>
      <c r="AP1203" s="50">
        <v>0</v>
      </c>
      <c r="AQ1203" s="51">
        <v>0</v>
      </c>
      <c r="AR1203" s="49">
        <v>7.383483</v>
      </c>
      <c r="AS1203" s="50">
        <v>2.7871621621621623</v>
      </c>
      <c r="AT1203" s="50">
        <v>0.92537999999999998</v>
      </c>
      <c r="AU1203" s="50">
        <v>1.6899928571428569</v>
      </c>
      <c r="AV1203" s="50">
        <v>62.340481499999996</v>
      </c>
      <c r="AW1203" s="50">
        <v>0</v>
      </c>
      <c r="AX1203" s="50">
        <v>3.9573333333333331</v>
      </c>
      <c r="AY1203" s="50">
        <v>18.113280000000007</v>
      </c>
      <c r="AZ1203" s="51">
        <v>0</v>
      </c>
      <c r="BA1203" s="49">
        <v>0</v>
      </c>
      <c r="BB1203" s="49">
        <v>0</v>
      </c>
      <c r="BC1203" s="50">
        <v>0</v>
      </c>
      <c r="BD1203" s="50">
        <v>0</v>
      </c>
      <c r="BE1203" s="51">
        <v>0</v>
      </c>
      <c r="BF1203" s="38"/>
      <c r="BG1203" s="38"/>
      <c r="BK1203" s="38"/>
      <c r="BL1203" s="38"/>
      <c r="BM1203" s="38"/>
      <c r="BN1203" s="38"/>
      <c r="BO1203" s="38"/>
      <c r="BP1203" s="38"/>
      <c r="BQ1203" s="38"/>
      <c r="BR1203" s="38"/>
      <c r="BS1203" s="38"/>
      <c r="BT1203" s="38"/>
      <c r="BU1203" s="38"/>
      <c r="BY1203" s="38"/>
      <c r="BZ1203" s="38"/>
      <c r="CJ1203" s="38"/>
    </row>
    <row r="1204" spans="2:88" x14ac:dyDescent="0.25">
      <c r="B1204" s="8">
        <v>1202</v>
      </c>
      <c r="C1204" s="9" t="s">
        <v>12821</v>
      </c>
      <c r="D1204" s="9" t="s">
        <v>12871</v>
      </c>
      <c r="E1204" s="49">
        <v>6.160334866666668</v>
      </c>
      <c r="F1204" s="50">
        <v>3.3010096000000004</v>
      </c>
      <c r="G1204" s="50">
        <v>5.5230266666666665</v>
      </c>
      <c r="H1204" s="51">
        <v>5.1897600000000006</v>
      </c>
      <c r="I1204" s="50">
        <v>0</v>
      </c>
      <c r="J1204" s="50">
        <v>0</v>
      </c>
      <c r="K1204" s="50">
        <v>3.5063528000000015</v>
      </c>
      <c r="L1204" s="55">
        <v>4.9078700000000008</v>
      </c>
      <c r="M1204" s="49">
        <v>0</v>
      </c>
      <c r="N1204" s="49">
        <v>1.6793607249066667</v>
      </c>
      <c r="O1204" s="49">
        <v>0.86856399999999989</v>
      </c>
      <c r="P1204" s="50">
        <v>0</v>
      </c>
      <c r="Q1204" s="50">
        <v>0</v>
      </c>
      <c r="R1204" s="50">
        <v>0</v>
      </c>
      <c r="S1204" s="51">
        <v>0</v>
      </c>
      <c r="T1204" s="50">
        <v>0</v>
      </c>
      <c r="U1204" s="51">
        <v>6.4889666666666672</v>
      </c>
      <c r="V1204" s="51">
        <v>0</v>
      </c>
      <c r="W1204" s="50">
        <v>0</v>
      </c>
      <c r="X1204" s="49">
        <v>4.9078700000000008</v>
      </c>
      <c r="Y1204" s="51">
        <v>13.538696888888889</v>
      </c>
      <c r="Z1204" s="52">
        <v>0</v>
      </c>
      <c r="AA1204" s="52">
        <v>0</v>
      </c>
      <c r="AB1204" s="52">
        <v>0</v>
      </c>
      <c r="AC1204" s="54">
        <v>3</v>
      </c>
      <c r="AD1204" s="54">
        <v>20.550992098765434</v>
      </c>
      <c r="AE1204" s="50">
        <v>20.550992098765434</v>
      </c>
      <c r="AF1204" s="50">
        <v>18.8</v>
      </c>
      <c r="AG1204" s="55">
        <v>18.8</v>
      </c>
      <c r="AH1204" s="50">
        <v>4.4379952800000009</v>
      </c>
      <c r="AI1204" s="52">
        <v>2.7468274666666663</v>
      </c>
      <c r="AJ1204" s="49">
        <v>0</v>
      </c>
      <c r="AK1204" s="50">
        <v>10.28631851851852</v>
      </c>
      <c r="AL1204" s="50">
        <v>8.9275555555555552</v>
      </c>
      <c r="AM1204" s="50">
        <v>16.940000000000001</v>
      </c>
      <c r="AN1204" s="50">
        <v>0</v>
      </c>
      <c r="AO1204" s="50">
        <v>0</v>
      </c>
      <c r="AP1204" s="50">
        <v>0</v>
      </c>
      <c r="AQ1204" s="51">
        <v>0</v>
      </c>
      <c r="AR1204" s="49">
        <v>7.383483</v>
      </c>
      <c r="AS1204" s="50">
        <v>2.7871621621621623</v>
      </c>
      <c r="AT1204" s="50">
        <v>0.92537999999999998</v>
      </c>
      <c r="AU1204" s="50">
        <v>2.2533238095238093</v>
      </c>
      <c r="AV1204" s="50">
        <v>75.351907888888888</v>
      </c>
      <c r="AW1204" s="50">
        <v>0</v>
      </c>
      <c r="AX1204" s="50">
        <v>3.9573333333333331</v>
      </c>
      <c r="AY1204" s="50">
        <v>18.113280000000007</v>
      </c>
      <c r="AZ1204" s="51">
        <v>0</v>
      </c>
      <c r="BA1204" s="49">
        <v>0</v>
      </c>
      <c r="BB1204" s="49">
        <v>0</v>
      </c>
      <c r="BC1204" s="50">
        <v>0</v>
      </c>
      <c r="BD1204" s="50">
        <v>0</v>
      </c>
      <c r="BE1204" s="51">
        <v>0</v>
      </c>
      <c r="BF1204" s="38"/>
      <c r="BG1204" s="38"/>
      <c r="BK1204" s="38"/>
      <c r="BL1204" s="38"/>
      <c r="BM1204" s="38"/>
      <c r="BN1204" s="38"/>
      <c r="BO1204" s="38"/>
      <c r="BP1204" s="38"/>
      <c r="BQ1204" s="38"/>
      <c r="BR1204" s="38"/>
      <c r="BS1204" s="38"/>
      <c r="BT1204" s="38"/>
      <c r="BU1204" s="38"/>
      <c r="BY1204" s="38"/>
      <c r="BZ1204" s="38"/>
      <c r="CJ1204" s="38"/>
    </row>
    <row r="1205" spans="2:88" x14ac:dyDescent="0.25">
      <c r="B1205" s="8">
        <v>1203</v>
      </c>
      <c r="C1205" s="9" t="s">
        <v>12821</v>
      </c>
      <c r="D1205" s="9" t="s">
        <v>12872</v>
      </c>
      <c r="E1205" s="49">
        <v>7.7004185833333345</v>
      </c>
      <c r="F1205" s="50">
        <v>4.1262620000000005</v>
      </c>
      <c r="G1205" s="50">
        <v>6.9037833333333332</v>
      </c>
      <c r="H1205" s="51">
        <v>6.4872000000000005</v>
      </c>
      <c r="I1205" s="50">
        <v>0</v>
      </c>
      <c r="J1205" s="50">
        <v>0</v>
      </c>
      <c r="K1205" s="50">
        <v>4.3829410000000015</v>
      </c>
      <c r="L1205" s="55">
        <v>4.9078700000000008</v>
      </c>
      <c r="M1205" s="49">
        <v>0</v>
      </c>
      <c r="N1205" s="49">
        <v>1.6793607249066667</v>
      </c>
      <c r="O1205" s="49">
        <v>0.86856399999999989</v>
      </c>
      <c r="P1205" s="50">
        <v>0</v>
      </c>
      <c r="Q1205" s="50">
        <v>0</v>
      </c>
      <c r="R1205" s="50">
        <v>0</v>
      </c>
      <c r="S1205" s="51">
        <v>0</v>
      </c>
      <c r="T1205" s="50">
        <v>0</v>
      </c>
      <c r="U1205" s="51">
        <v>6.4889666666666672</v>
      </c>
      <c r="V1205" s="51">
        <v>0</v>
      </c>
      <c r="W1205" s="50">
        <v>0</v>
      </c>
      <c r="X1205" s="49">
        <v>4.9078700000000008</v>
      </c>
      <c r="Y1205" s="51">
        <v>13.538696888888889</v>
      </c>
      <c r="Z1205" s="52">
        <v>0</v>
      </c>
      <c r="AA1205" s="52">
        <v>0</v>
      </c>
      <c r="AB1205" s="52">
        <v>0</v>
      </c>
      <c r="AC1205" s="54">
        <v>3</v>
      </c>
      <c r="AD1205" s="54">
        <v>25.688740123456792</v>
      </c>
      <c r="AE1205" s="50">
        <v>25.688740123456792</v>
      </c>
      <c r="AF1205" s="50">
        <v>23.5</v>
      </c>
      <c r="AG1205" s="55">
        <v>23.5</v>
      </c>
      <c r="AH1205" s="50">
        <v>4.4379952800000009</v>
      </c>
      <c r="AI1205" s="52">
        <v>2.7468274666666663</v>
      </c>
      <c r="AJ1205" s="49">
        <v>0</v>
      </c>
      <c r="AK1205" s="50">
        <v>12.85789814814815</v>
      </c>
      <c r="AL1205" s="50">
        <v>11.159444444444444</v>
      </c>
      <c r="AM1205" s="50">
        <v>21.175000000000001</v>
      </c>
      <c r="AN1205" s="50">
        <v>0</v>
      </c>
      <c r="AO1205" s="50">
        <v>0</v>
      </c>
      <c r="AP1205" s="50">
        <v>0</v>
      </c>
      <c r="AQ1205" s="51">
        <v>0</v>
      </c>
      <c r="AR1205" s="49">
        <v>7.383483</v>
      </c>
      <c r="AS1205" s="50">
        <v>2.7871621621621623</v>
      </c>
      <c r="AT1205" s="50">
        <v>0.92537999999999998</v>
      </c>
      <c r="AU1205" s="50">
        <v>2.2533238095238093</v>
      </c>
      <c r="AV1205" s="50">
        <v>75.351907888888888</v>
      </c>
      <c r="AW1205" s="50">
        <v>0</v>
      </c>
      <c r="AX1205" s="50">
        <v>3.9573333333333331</v>
      </c>
      <c r="AY1205" s="50">
        <v>18.113280000000007</v>
      </c>
      <c r="AZ1205" s="51">
        <v>0</v>
      </c>
      <c r="BA1205" s="49">
        <v>0</v>
      </c>
      <c r="BB1205" s="49">
        <v>0</v>
      </c>
      <c r="BC1205" s="50">
        <v>0</v>
      </c>
      <c r="BD1205" s="50">
        <v>0</v>
      </c>
      <c r="BE1205" s="51">
        <v>0</v>
      </c>
      <c r="BF1205" s="38"/>
      <c r="BG1205" s="38"/>
      <c r="BK1205" s="38"/>
      <c r="BL1205" s="38"/>
      <c r="BM1205" s="38"/>
      <c r="BN1205" s="38"/>
      <c r="BO1205" s="38"/>
      <c r="BP1205" s="38"/>
      <c r="BQ1205" s="38"/>
      <c r="BR1205" s="38"/>
      <c r="BS1205" s="38"/>
      <c r="BT1205" s="38"/>
      <c r="BU1205" s="38"/>
      <c r="BY1205" s="38"/>
      <c r="BZ1205" s="38"/>
      <c r="CJ1205" s="38"/>
    </row>
    <row r="1206" spans="2:88" x14ac:dyDescent="0.25">
      <c r="B1206" s="8">
        <v>1204</v>
      </c>
      <c r="C1206" s="9" t="s">
        <v>12821</v>
      </c>
      <c r="D1206" s="9" t="s">
        <v>12873</v>
      </c>
      <c r="E1206" s="49">
        <v>9.2405023000000028</v>
      </c>
      <c r="F1206" s="50">
        <v>4.9515144000000006</v>
      </c>
      <c r="G1206" s="50">
        <v>8.2845399999999998</v>
      </c>
      <c r="H1206" s="51">
        <v>7.7846400000000013</v>
      </c>
      <c r="I1206" s="50">
        <v>0</v>
      </c>
      <c r="J1206" s="50">
        <v>0</v>
      </c>
      <c r="K1206" s="50">
        <v>5.259529200000002</v>
      </c>
      <c r="L1206" s="55">
        <v>4.9078700000000008</v>
      </c>
      <c r="M1206" s="49">
        <v>0</v>
      </c>
      <c r="N1206" s="49">
        <v>1.6793607249066667</v>
      </c>
      <c r="O1206" s="49">
        <v>0.86856399999999989</v>
      </c>
      <c r="P1206" s="50">
        <v>0</v>
      </c>
      <c r="Q1206" s="50">
        <v>0</v>
      </c>
      <c r="R1206" s="50">
        <v>0</v>
      </c>
      <c r="S1206" s="51">
        <v>0</v>
      </c>
      <c r="T1206" s="50">
        <v>0</v>
      </c>
      <c r="U1206" s="51">
        <v>6.4889666666666672</v>
      </c>
      <c r="V1206" s="51">
        <v>0</v>
      </c>
      <c r="W1206" s="50">
        <v>0</v>
      </c>
      <c r="X1206" s="49">
        <v>4.9078700000000008</v>
      </c>
      <c r="Y1206" s="51">
        <v>13.538696888888889</v>
      </c>
      <c r="Z1206" s="52">
        <v>0</v>
      </c>
      <c r="AA1206" s="52">
        <v>0</v>
      </c>
      <c r="AB1206" s="52">
        <v>0</v>
      </c>
      <c r="AC1206" s="54">
        <v>3</v>
      </c>
      <c r="AD1206" s="54">
        <v>30.826488148148151</v>
      </c>
      <c r="AE1206" s="50">
        <v>30.826488148148151</v>
      </c>
      <c r="AF1206" s="50">
        <v>28.200000000000003</v>
      </c>
      <c r="AG1206" s="55">
        <v>28.200000000000003</v>
      </c>
      <c r="AH1206" s="50">
        <v>4.4379952800000009</v>
      </c>
      <c r="AI1206" s="52">
        <v>2.7468274666666663</v>
      </c>
      <c r="AJ1206" s="49">
        <v>0</v>
      </c>
      <c r="AK1206" s="50">
        <v>15.42947777777778</v>
      </c>
      <c r="AL1206" s="50">
        <v>13.391333333333332</v>
      </c>
      <c r="AM1206" s="50">
        <v>25.410000000000004</v>
      </c>
      <c r="AN1206" s="50">
        <v>0</v>
      </c>
      <c r="AO1206" s="50">
        <v>0</v>
      </c>
      <c r="AP1206" s="50">
        <v>0</v>
      </c>
      <c r="AQ1206" s="51">
        <v>0</v>
      </c>
      <c r="AR1206" s="49">
        <v>7.383483</v>
      </c>
      <c r="AS1206" s="50">
        <v>2.7871621621621623</v>
      </c>
      <c r="AT1206" s="50">
        <v>0.92537999999999998</v>
      </c>
      <c r="AU1206" s="50">
        <v>2.8166547619047617</v>
      </c>
      <c r="AV1206" s="50">
        <v>88.363334277777781</v>
      </c>
      <c r="AW1206" s="50">
        <v>0</v>
      </c>
      <c r="AX1206" s="50">
        <v>3.9573333333333331</v>
      </c>
      <c r="AY1206" s="50">
        <v>18.113280000000007</v>
      </c>
      <c r="AZ1206" s="51">
        <v>0</v>
      </c>
      <c r="BA1206" s="49">
        <v>0</v>
      </c>
      <c r="BB1206" s="49">
        <v>0</v>
      </c>
      <c r="BC1206" s="50">
        <v>0</v>
      </c>
      <c r="BD1206" s="50">
        <v>0</v>
      </c>
      <c r="BE1206" s="51">
        <v>0</v>
      </c>
      <c r="BF1206" s="38"/>
      <c r="BG1206" s="38"/>
      <c r="BK1206" s="38"/>
      <c r="BL1206" s="38"/>
      <c r="BM1206" s="38"/>
      <c r="BN1206" s="38"/>
      <c r="BO1206" s="38"/>
      <c r="BP1206" s="38"/>
      <c r="BQ1206" s="38"/>
      <c r="BR1206" s="38"/>
      <c r="BS1206" s="38"/>
      <c r="BT1206" s="38"/>
      <c r="BU1206" s="38"/>
      <c r="BY1206" s="38"/>
      <c r="BZ1206" s="38"/>
      <c r="CJ1206" s="38"/>
    </row>
    <row r="1207" spans="2:88" x14ac:dyDescent="0.25">
      <c r="B1207" s="8">
        <v>1205</v>
      </c>
      <c r="C1207" s="9" t="s">
        <v>12821</v>
      </c>
      <c r="D1207" s="9" t="s">
        <v>12874</v>
      </c>
      <c r="E1207" s="49">
        <v>9.2405023000000028</v>
      </c>
      <c r="F1207" s="50">
        <v>4.9515144000000006</v>
      </c>
      <c r="G1207" s="50">
        <v>8.2845399999999998</v>
      </c>
      <c r="H1207" s="51">
        <v>7.7846400000000013</v>
      </c>
      <c r="I1207" s="50">
        <v>0</v>
      </c>
      <c r="J1207" s="50">
        <v>0</v>
      </c>
      <c r="K1207" s="50">
        <v>5.259529200000002</v>
      </c>
      <c r="L1207" s="55">
        <v>9.8157400000000017</v>
      </c>
      <c r="M1207" s="49">
        <v>0</v>
      </c>
      <c r="N1207" s="49">
        <v>2.1412299881066668</v>
      </c>
      <c r="O1207" s="49">
        <v>1.7371279999999998</v>
      </c>
      <c r="P1207" s="50">
        <v>0</v>
      </c>
      <c r="Q1207" s="50">
        <v>0</v>
      </c>
      <c r="R1207" s="50">
        <v>0</v>
      </c>
      <c r="S1207" s="51">
        <v>0</v>
      </c>
      <c r="T1207" s="50">
        <v>0</v>
      </c>
      <c r="U1207" s="51">
        <v>16.348733333333335</v>
      </c>
      <c r="V1207" s="51">
        <v>0</v>
      </c>
      <c r="W1207" s="50">
        <v>0</v>
      </c>
      <c r="X1207" s="49">
        <v>9.8157400000000017</v>
      </c>
      <c r="Y1207" s="51">
        <v>27.077393777777779</v>
      </c>
      <c r="Z1207" s="52">
        <v>0</v>
      </c>
      <c r="AA1207" s="52">
        <v>0</v>
      </c>
      <c r="AB1207" s="52">
        <v>0</v>
      </c>
      <c r="AC1207" s="54">
        <v>3</v>
      </c>
      <c r="AD1207" s="54">
        <v>30.826488148148151</v>
      </c>
      <c r="AE1207" s="50">
        <v>30.826488148148151</v>
      </c>
      <c r="AF1207" s="50">
        <v>28.200000000000003</v>
      </c>
      <c r="AG1207" s="55">
        <v>28.200000000000003</v>
      </c>
      <c r="AH1207" s="50">
        <v>8.8759905600000018</v>
      </c>
      <c r="AI1207" s="52">
        <v>5.4636506518518519</v>
      </c>
      <c r="AJ1207" s="49">
        <v>0</v>
      </c>
      <c r="AK1207" s="50">
        <v>15.42947777777778</v>
      </c>
      <c r="AL1207" s="50">
        <v>13.391333333333332</v>
      </c>
      <c r="AM1207" s="50">
        <v>25.410000000000004</v>
      </c>
      <c r="AN1207" s="50">
        <v>0</v>
      </c>
      <c r="AO1207" s="50">
        <v>0</v>
      </c>
      <c r="AP1207" s="50">
        <v>0</v>
      </c>
      <c r="AQ1207" s="51">
        <v>0</v>
      </c>
      <c r="AR1207" s="49">
        <v>14.766966</v>
      </c>
      <c r="AS1207" s="50">
        <v>2.7871621621621623</v>
      </c>
      <c r="AT1207" s="50">
        <v>1.85076</v>
      </c>
      <c r="AU1207" s="50">
        <v>3.3799857142857137</v>
      </c>
      <c r="AV1207" s="50">
        <v>124.68096299999999</v>
      </c>
      <c r="AW1207" s="50">
        <v>0</v>
      </c>
      <c r="AX1207" s="50">
        <v>7.9146666666666663</v>
      </c>
      <c r="AY1207" s="50">
        <v>46.567216666666674</v>
      </c>
      <c r="AZ1207" s="51">
        <v>0</v>
      </c>
      <c r="BA1207" s="49">
        <v>0</v>
      </c>
      <c r="BB1207" s="49">
        <v>0</v>
      </c>
      <c r="BC1207" s="50">
        <v>0</v>
      </c>
      <c r="BD1207" s="50">
        <v>0</v>
      </c>
      <c r="BE1207" s="51">
        <v>0</v>
      </c>
      <c r="BF1207" s="38"/>
      <c r="BG1207" s="38"/>
      <c r="BK1207" s="38"/>
      <c r="BL1207" s="38"/>
      <c r="BM1207" s="38"/>
      <c r="BN1207" s="38"/>
      <c r="BO1207" s="38"/>
      <c r="BP1207" s="38"/>
      <c r="BQ1207" s="38"/>
      <c r="BR1207" s="38"/>
      <c r="BS1207" s="38"/>
      <c r="BT1207" s="38"/>
      <c r="BU1207" s="38"/>
      <c r="BY1207" s="38"/>
      <c r="BZ1207" s="38"/>
      <c r="CJ1207" s="38"/>
    </row>
    <row r="1208" spans="2:88" x14ac:dyDescent="0.25">
      <c r="B1208" s="8">
        <v>1206</v>
      </c>
      <c r="C1208" s="9" t="s">
        <v>12821</v>
      </c>
      <c r="D1208" s="9" t="s">
        <v>12875</v>
      </c>
      <c r="E1208" s="49">
        <v>12.320669733333336</v>
      </c>
      <c r="F1208" s="50">
        <v>6.6020192000000009</v>
      </c>
      <c r="G1208" s="50">
        <v>11.046053333333333</v>
      </c>
      <c r="H1208" s="51">
        <v>10.379520000000001</v>
      </c>
      <c r="I1208" s="50">
        <v>0</v>
      </c>
      <c r="J1208" s="50">
        <v>0</v>
      </c>
      <c r="K1208" s="50">
        <v>7.012705600000003</v>
      </c>
      <c r="L1208" s="55">
        <v>9.8157400000000017</v>
      </c>
      <c r="M1208" s="49">
        <v>0</v>
      </c>
      <c r="N1208" s="49">
        <v>2.1412299881066668</v>
      </c>
      <c r="O1208" s="49">
        <v>1.7371279999999998</v>
      </c>
      <c r="P1208" s="50">
        <v>0</v>
      </c>
      <c r="Q1208" s="50">
        <v>0</v>
      </c>
      <c r="R1208" s="50">
        <v>0</v>
      </c>
      <c r="S1208" s="51">
        <v>0</v>
      </c>
      <c r="T1208" s="50">
        <v>0</v>
      </c>
      <c r="U1208" s="51">
        <v>16.348733333333335</v>
      </c>
      <c r="V1208" s="51">
        <v>0</v>
      </c>
      <c r="W1208" s="50">
        <v>0</v>
      </c>
      <c r="X1208" s="49">
        <v>9.8157400000000017</v>
      </c>
      <c r="Y1208" s="51">
        <v>27.077393777777779</v>
      </c>
      <c r="Z1208" s="52">
        <v>0</v>
      </c>
      <c r="AA1208" s="52">
        <v>0</v>
      </c>
      <c r="AB1208" s="52">
        <v>0</v>
      </c>
      <c r="AC1208" s="54">
        <v>3</v>
      </c>
      <c r="AD1208" s="54">
        <v>41.101984197530868</v>
      </c>
      <c r="AE1208" s="50">
        <v>41.101984197530868</v>
      </c>
      <c r="AF1208" s="50">
        <v>37.6</v>
      </c>
      <c r="AG1208" s="55">
        <v>37.6</v>
      </c>
      <c r="AH1208" s="50">
        <v>8.8759905600000018</v>
      </c>
      <c r="AI1208" s="52">
        <v>5.4636506518518519</v>
      </c>
      <c r="AJ1208" s="49">
        <v>0</v>
      </c>
      <c r="AK1208" s="50">
        <v>20.57263703703704</v>
      </c>
      <c r="AL1208" s="50">
        <v>17.85511111111111</v>
      </c>
      <c r="AM1208" s="50">
        <v>33.880000000000003</v>
      </c>
      <c r="AN1208" s="50">
        <v>0</v>
      </c>
      <c r="AO1208" s="50">
        <v>0</v>
      </c>
      <c r="AP1208" s="50">
        <v>0</v>
      </c>
      <c r="AQ1208" s="51">
        <v>0</v>
      </c>
      <c r="AR1208" s="49">
        <v>14.766966</v>
      </c>
      <c r="AS1208" s="50">
        <v>2.7871621621621623</v>
      </c>
      <c r="AT1208" s="50">
        <v>1.85076</v>
      </c>
      <c r="AU1208" s="50">
        <v>4.5066476190476186</v>
      </c>
      <c r="AV1208" s="50">
        <v>150.70381577777778</v>
      </c>
      <c r="AW1208" s="50">
        <v>0</v>
      </c>
      <c r="AX1208" s="50">
        <v>7.9146666666666663</v>
      </c>
      <c r="AY1208" s="50">
        <v>46.567216666666674</v>
      </c>
      <c r="AZ1208" s="51">
        <v>0</v>
      </c>
      <c r="BA1208" s="49">
        <v>0</v>
      </c>
      <c r="BB1208" s="49">
        <v>0</v>
      </c>
      <c r="BC1208" s="50">
        <v>0</v>
      </c>
      <c r="BD1208" s="50">
        <v>0</v>
      </c>
      <c r="BE1208" s="51">
        <v>0</v>
      </c>
      <c r="BF1208" s="38"/>
      <c r="BG1208" s="38"/>
      <c r="BK1208" s="38"/>
      <c r="BL1208" s="38"/>
      <c r="BM1208" s="38"/>
      <c r="BN1208" s="38"/>
      <c r="BO1208" s="38"/>
      <c r="BP1208" s="38"/>
      <c r="BQ1208" s="38"/>
      <c r="BR1208" s="38"/>
      <c r="BS1208" s="38"/>
      <c r="BT1208" s="38"/>
      <c r="BU1208" s="38"/>
      <c r="BY1208" s="38"/>
      <c r="BZ1208" s="38"/>
      <c r="CJ1208" s="38"/>
    </row>
    <row r="1209" spans="2:88" x14ac:dyDescent="0.25">
      <c r="B1209" s="8">
        <v>1207</v>
      </c>
      <c r="C1209" s="9" t="s">
        <v>12821</v>
      </c>
      <c r="D1209" s="9" t="s">
        <v>12876</v>
      </c>
      <c r="E1209" s="49">
        <v>15.400837166666669</v>
      </c>
      <c r="F1209" s="50">
        <v>8.2525240000000011</v>
      </c>
      <c r="G1209" s="50">
        <v>13.807566666666666</v>
      </c>
      <c r="H1209" s="51">
        <v>12.974400000000001</v>
      </c>
      <c r="I1209" s="50">
        <v>0</v>
      </c>
      <c r="J1209" s="50">
        <v>0</v>
      </c>
      <c r="K1209" s="50">
        <v>8.7658820000000031</v>
      </c>
      <c r="L1209" s="55">
        <v>9.8157400000000017</v>
      </c>
      <c r="M1209" s="49">
        <v>0</v>
      </c>
      <c r="N1209" s="49">
        <v>2.1412299881066668</v>
      </c>
      <c r="O1209" s="49">
        <v>1.7371279999999998</v>
      </c>
      <c r="P1209" s="50">
        <v>0</v>
      </c>
      <c r="Q1209" s="50">
        <v>0</v>
      </c>
      <c r="R1209" s="50">
        <v>0</v>
      </c>
      <c r="S1209" s="51">
        <v>0</v>
      </c>
      <c r="T1209" s="50">
        <v>0</v>
      </c>
      <c r="U1209" s="51">
        <v>16.348733333333335</v>
      </c>
      <c r="V1209" s="51">
        <v>0</v>
      </c>
      <c r="W1209" s="50">
        <v>0</v>
      </c>
      <c r="X1209" s="49">
        <v>9.8157400000000017</v>
      </c>
      <c r="Y1209" s="51">
        <v>27.077393777777779</v>
      </c>
      <c r="Z1209" s="52">
        <v>0</v>
      </c>
      <c r="AA1209" s="52">
        <v>0</v>
      </c>
      <c r="AB1209" s="52">
        <v>0</v>
      </c>
      <c r="AC1209" s="54">
        <v>3</v>
      </c>
      <c r="AD1209" s="54">
        <v>51.377480246913585</v>
      </c>
      <c r="AE1209" s="50">
        <v>51.377480246913585</v>
      </c>
      <c r="AF1209" s="50">
        <v>47</v>
      </c>
      <c r="AG1209" s="55">
        <v>47</v>
      </c>
      <c r="AH1209" s="50">
        <v>8.8759905600000018</v>
      </c>
      <c r="AI1209" s="52">
        <v>5.4636506518518519</v>
      </c>
      <c r="AJ1209" s="49">
        <v>0</v>
      </c>
      <c r="AK1209" s="50">
        <v>25.7157962962963</v>
      </c>
      <c r="AL1209" s="50">
        <v>22.318888888888889</v>
      </c>
      <c r="AM1209" s="50">
        <v>42.35</v>
      </c>
      <c r="AN1209" s="50">
        <v>0</v>
      </c>
      <c r="AO1209" s="50">
        <v>0</v>
      </c>
      <c r="AP1209" s="50">
        <v>0</v>
      </c>
      <c r="AQ1209" s="51">
        <v>0</v>
      </c>
      <c r="AR1209" s="49">
        <v>14.766966</v>
      </c>
      <c r="AS1209" s="50">
        <v>2.7871621621621623</v>
      </c>
      <c r="AT1209" s="50">
        <v>1.85076</v>
      </c>
      <c r="AU1209" s="50">
        <v>4.5066476190476186</v>
      </c>
      <c r="AV1209" s="50">
        <v>150.70381577777778</v>
      </c>
      <c r="AW1209" s="50">
        <v>0</v>
      </c>
      <c r="AX1209" s="50">
        <v>7.9146666666666663</v>
      </c>
      <c r="AY1209" s="50">
        <v>46.567216666666674</v>
      </c>
      <c r="AZ1209" s="51">
        <v>0</v>
      </c>
      <c r="BA1209" s="49">
        <v>0</v>
      </c>
      <c r="BB1209" s="49">
        <v>0</v>
      </c>
      <c r="BC1209" s="50">
        <v>0</v>
      </c>
      <c r="BD1209" s="50">
        <v>0</v>
      </c>
      <c r="BE1209" s="51">
        <v>0</v>
      </c>
      <c r="BF1209" s="38"/>
      <c r="BG1209" s="38"/>
      <c r="BK1209" s="38"/>
      <c r="BL1209" s="38"/>
      <c r="BM1209" s="38"/>
      <c r="BN1209" s="38"/>
      <c r="BO1209" s="38"/>
      <c r="BP1209" s="38"/>
      <c r="BQ1209" s="38"/>
      <c r="BR1209" s="38"/>
      <c r="BS1209" s="38"/>
      <c r="BT1209" s="38"/>
      <c r="BU1209" s="38"/>
      <c r="BY1209" s="38"/>
      <c r="BZ1209" s="38"/>
      <c r="CJ1209" s="38"/>
    </row>
    <row r="1210" spans="2:88" x14ac:dyDescent="0.25">
      <c r="B1210" s="8">
        <v>1208</v>
      </c>
      <c r="C1210" s="9" t="s">
        <v>12821</v>
      </c>
      <c r="D1210" s="9" t="s">
        <v>12877</v>
      </c>
      <c r="E1210" s="49">
        <v>18.481004600000006</v>
      </c>
      <c r="F1210" s="50">
        <v>9.9030288000000013</v>
      </c>
      <c r="G1210" s="50">
        <v>16.56908</v>
      </c>
      <c r="H1210" s="51">
        <v>15.569280000000003</v>
      </c>
      <c r="I1210" s="50">
        <v>0</v>
      </c>
      <c r="J1210" s="50">
        <v>0</v>
      </c>
      <c r="K1210" s="50">
        <v>10.519058400000004</v>
      </c>
      <c r="L1210" s="55">
        <v>9.8157400000000017</v>
      </c>
      <c r="M1210" s="49">
        <v>0</v>
      </c>
      <c r="N1210" s="49">
        <v>2.1412299881066668</v>
      </c>
      <c r="O1210" s="49">
        <v>1.7371279999999998</v>
      </c>
      <c r="P1210" s="50">
        <v>0</v>
      </c>
      <c r="Q1210" s="50">
        <v>0</v>
      </c>
      <c r="R1210" s="50">
        <v>0</v>
      </c>
      <c r="S1210" s="51">
        <v>0</v>
      </c>
      <c r="T1210" s="50">
        <v>0</v>
      </c>
      <c r="U1210" s="51">
        <v>16.348733333333335</v>
      </c>
      <c r="V1210" s="51">
        <v>0</v>
      </c>
      <c r="W1210" s="50">
        <v>0</v>
      </c>
      <c r="X1210" s="49">
        <v>9.8157400000000017</v>
      </c>
      <c r="Y1210" s="51">
        <v>27.077393777777779</v>
      </c>
      <c r="Z1210" s="52">
        <v>0</v>
      </c>
      <c r="AA1210" s="52">
        <v>0</v>
      </c>
      <c r="AB1210" s="52">
        <v>0</v>
      </c>
      <c r="AC1210" s="54">
        <v>3</v>
      </c>
      <c r="AD1210" s="54">
        <v>61.652976296296302</v>
      </c>
      <c r="AE1210" s="50">
        <v>61.652976296296302</v>
      </c>
      <c r="AF1210" s="50">
        <v>56.400000000000006</v>
      </c>
      <c r="AG1210" s="55">
        <v>56.400000000000006</v>
      </c>
      <c r="AH1210" s="50">
        <v>8.8759905600000018</v>
      </c>
      <c r="AI1210" s="52">
        <v>5.4636506518518519</v>
      </c>
      <c r="AJ1210" s="49">
        <v>0</v>
      </c>
      <c r="AK1210" s="50">
        <v>30.858955555555561</v>
      </c>
      <c r="AL1210" s="50">
        <v>26.782666666666664</v>
      </c>
      <c r="AM1210" s="50">
        <v>50.820000000000007</v>
      </c>
      <c r="AN1210" s="50">
        <v>0</v>
      </c>
      <c r="AO1210" s="50">
        <v>0</v>
      </c>
      <c r="AP1210" s="50">
        <v>0</v>
      </c>
      <c r="AQ1210" s="51">
        <v>0</v>
      </c>
      <c r="AR1210" s="49">
        <v>14.766966</v>
      </c>
      <c r="AS1210" s="50">
        <v>2.7871621621621623</v>
      </c>
      <c r="AT1210" s="50">
        <v>1.85076</v>
      </c>
      <c r="AU1210" s="50">
        <v>5.6333095238095234</v>
      </c>
      <c r="AV1210" s="50">
        <v>176.72666855555556</v>
      </c>
      <c r="AW1210" s="50">
        <v>0</v>
      </c>
      <c r="AX1210" s="50">
        <v>7.9146666666666663</v>
      </c>
      <c r="AY1210" s="50">
        <v>46.567216666666674</v>
      </c>
      <c r="AZ1210" s="51">
        <v>0</v>
      </c>
      <c r="BA1210" s="49">
        <v>0</v>
      </c>
      <c r="BB1210" s="49">
        <v>0</v>
      </c>
      <c r="BC1210" s="50">
        <v>0</v>
      </c>
      <c r="BD1210" s="50">
        <v>0</v>
      </c>
      <c r="BE1210" s="51">
        <v>0</v>
      </c>
      <c r="BF1210" s="38"/>
      <c r="BG1210" s="38"/>
      <c r="BK1210" s="38"/>
      <c r="BL1210" s="38"/>
      <c r="BM1210" s="38"/>
      <c r="BN1210" s="38"/>
      <c r="BO1210" s="38"/>
      <c r="BP1210" s="38"/>
      <c r="BQ1210" s="38"/>
      <c r="BR1210" s="38"/>
      <c r="BS1210" s="38"/>
      <c r="BT1210" s="38"/>
      <c r="BU1210" s="38"/>
      <c r="BY1210" s="38"/>
      <c r="BZ1210" s="38"/>
      <c r="CJ1210" s="38"/>
    </row>
    <row r="1211" spans="2:88" x14ac:dyDescent="0.25">
      <c r="B1211" s="8">
        <v>1209</v>
      </c>
      <c r="C1211" s="9" t="s">
        <v>12821</v>
      </c>
      <c r="D1211" s="9" t="s">
        <v>12878</v>
      </c>
      <c r="E1211" s="49">
        <v>13.860753450000002</v>
      </c>
      <c r="F1211" s="50">
        <v>7.427271600000001</v>
      </c>
      <c r="G1211" s="50">
        <v>12.42681</v>
      </c>
      <c r="H1211" s="51">
        <v>11.676960000000001</v>
      </c>
      <c r="I1211" s="50">
        <v>0</v>
      </c>
      <c r="J1211" s="50">
        <v>0</v>
      </c>
      <c r="K1211" s="50">
        <v>7.8892938000000026</v>
      </c>
      <c r="L1211" s="55">
        <v>14.723610000000003</v>
      </c>
      <c r="M1211" s="49">
        <v>0</v>
      </c>
      <c r="N1211" s="49">
        <v>2.7070817396444444</v>
      </c>
      <c r="O1211" s="49">
        <v>2.6056919999999995</v>
      </c>
      <c r="P1211" s="50">
        <v>0</v>
      </c>
      <c r="Q1211" s="50">
        <v>0</v>
      </c>
      <c r="R1211" s="50">
        <v>0</v>
      </c>
      <c r="S1211" s="51">
        <v>0</v>
      </c>
      <c r="T1211" s="50">
        <v>0</v>
      </c>
      <c r="U1211" s="51">
        <v>17.482226666666673</v>
      </c>
      <c r="V1211" s="51">
        <v>0</v>
      </c>
      <c r="W1211" s="50">
        <v>0</v>
      </c>
      <c r="X1211" s="49">
        <v>14.723610000000003</v>
      </c>
      <c r="Y1211" s="51">
        <v>40.616090666666665</v>
      </c>
      <c r="Z1211" s="52">
        <v>0</v>
      </c>
      <c r="AA1211" s="52">
        <v>0</v>
      </c>
      <c r="AB1211" s="52">
        <v>0</v>
      </c>
      <c r="AC1211" s="54">
        <v>3</v>
      </c>
      <c r="AD1211" s="54">
        <v>46.23973222222223</v>
      </c>
      <c r="AE1211" s="50">
        <v>46.23973222222223</v>
      </c>
      <c r="AF1211" s="50">
        <v>42.300000000000004</v>
      </c>
      <c r="AG1211" s="55">
        <v>42.300000000000004</v>
      </c>
      <c r="AH1211" s="50">
        <v>13.313985840000004</v>
      </c>
      <c r="AI1211" s="52">
        <v>8.180473837037038</v>
      </c>
      <c r="AJ1211" s="49">
        <v>0</v>
      </c>
      <c r="AK1211" s="50">
        <v>23.144216666666672</v>
      </c>
      <c r="AL1211" s="50">
        <v>20.086999999999996</v>
      </c>
      <c r="AM1211" s="50">
        <v>38.115000000000009</v>
      </c>
      <c r="AN1211" s="50">
        <v>0</v>
      </c>
      <c r="AO1211" s="50">
        <v>0</v>
      </c>
      <c r="AP1211" s="50">
        <v>0</v>
      </c>
      <c r="AQ1211" s="51">
        <v>0</v>
      </c>
      <c r="AR1211" s="49">
        <v>22.150449000000002</v>
      </c>
      <c r="AS1211" s="50">
        <v>2.7871621621621623</v>
      </c>
      <c r="AT1211" s="50">
        <v>2.7761399999999998</v>
      </c>
      <c r="AU1211" s="50">
        <v>5.069978571428571</v>
      </c>
      <c r="AV1211" s="50">
        <v>187.0214445</v>
      </c>
      <c r="AW1211" s="50">
        <v>0</v>
      </c>
      <c r="AX1211" s="50">
        <v>11.872</v>
      </c>
      <c r="AY1211" s="50">
        <v>72.137633333333326</v>
      </c>
      <c r="AZ1211" s="51">
        <v>0</v>
      </c>
      <c r="BA1211" s="49">
        <v>0</v>
      </c>
      <c r="BB1211" s="49">
        <v>0</v>
      </c>
      <c r="BC1211" s="50">
        <v>0</v>
      </c>
      <c r="BD1211" s="50">
        <v>0</v>
      </c>
      <c r="BE1211" s="51">
        <v>0</v>
      </c>
      <c r="BF1211" s="38"/>
      <c r="BG1211" s="38"/>
      <c r="BK1211" s="38"/>
      <c r="BL1211" s="38"/>
      <c r="BM1211" s="38"/>
      <c r="BN1211" s="38"/>
      <c r="BO1211" s="38"/>
      <c r="BP1211" s="38"/>
      <c r="BQ1211" s="38"/>
      <c r="BR1211" s="38"/>
      <c r="BS1211" s="38"/>
      <c r="BT1211" s="38"/>
      <c r="BU1211" s="38"/>
      <c r="BY1211" s="38"/>
      <c r="BZ1211" s="38"/>
      <c r="CJ1211" s="38"/>
    </row>
    <row r="1212" spans="2:88" x14ac:dyDescent="0.25">
      <c r="B1212" s="8">
        <v>1210</v>
      </c>
      <c r="C1212" s="9" t="s">
        <v>12821</v>
      </c>
      <c r="D1212" s="9" t="s">
        <v>12879</v>
      </c>
      <c r="E1212" s="49">
        <v>18.481004600000006</v>
      </c>
      <c r="F1212" s="50">
        <v>9.9030288000000013</v>
      </c>
      <c r="G1212" s="50">
        <v>16.56908</v>
      </c>
      <c r="H1212" s="51">
        <v>15.569280000000003</v>
      </c>
      <c r="I1212" s="50">
        <v>0</v>
      </c>
      <c r="J1212" s="50">
        <v>0</v>
      </c>
      <c r="K1212" s="50">
        <v>10.519058400000004</v>
      </c>
      <c r="L1212" s="55">
        <v>14.723610000000003</v>
      </c>
      <c r="M1212" s="49">
        <v>0</v>
      </c>
      <c r="N1212" s="49">
        <v>2.7070817396444444</v>
      </c>
      <c r="O1212" s="49">
        <v>2.6056919999999995</v>
      </c>
      <c r="P1212" s="50">
        <v>0</v>
      </c>
      <c r="Q1212" s="50">
        <v>0</v>
      </c>
      <c r="R1212" s="50">
        <v>0</v>
      </c>
      <c r="S1212" s="51">
        <v>0</v>
      </c>
      <c r="T1212" s="50">
        <v>0</v>
      </c>
      <c r="U1212" s="51">
        <v>17.482226666666673</v>
      </c>
      <c r="V1212" s="51">
        <v>0</v>
      </c>
      <c r="W1212" s="50">
        <v>0</v>
      </c>
      <c r="X1212" s="49">
        <v>14.723610000000003</v>
      </c>
      <c r="Y1212" s="51">
        <v>40.616090666666665</v>
      </c>
      <c r="Z1212" s="52">
        <v>0</v>
      </c>
      <c r="AA1212" s="52">
        <v>0</v>
      </c>
      <c r="AB1212" s="52">
        <v>0</v>
      </c>
      <c r="AC1212" s="54">
        <v>3</v>
      </c>
      <c r="AD1212" s="54">
        <v>61.652976296296302</v>
      </c>
      <c r="AE1212" s="50">
        <v>61.652976296296302</v>
      </c>
      <c r="AF1212" s="50">
        <v>56.400000000000006</v>
      </c>
      <c r="AG1212" s="55">
        <v>56.400000000000006</v>
      </c>
      <c r="AH1212" s="50">
        <v>13.313985840000004</v>
      </c>
      <c r="AI1212" s="52">
        <v>8.180473837037038</v>
      </c>
      <c r="AJ1212" s="49">
        <v>0</v>
      </c>
      <c r="AK1212" s="50">
        <v>30.858955555555561</v>
      </c>
      <c r="AL1212" s="50">
        <v>26.782666666666664</v>
      </c>
      <c r="AM1212" s="50">
        <v>50.820000000000007</v>
      </c>
      <c r="AN1212" s="50">
        <v>0</v>
      </c>
      <c r="AO1212" s="50">
        <v>0</v>
      </c>
      <c r="AP1212" s="50">
        <v>0</v>
      </c>
      <c r="AQ1212" s="51">
        <v>0</v>
      </c>
      <c r="AR1212" s="49">
        <v>22.150449000000002</v>
      </c>
      <c r="AS1212" s="50">
        <v>2.7871621621621623</v>
      </c>
      <c r="AT1212" s="50">
        <v>2.7761399999999998</v>
      </c>
      <c r="AU1212" s="50">
        <v>6.7599714285714274</v>
      </c>
      <c r="AV1212" s="50">
        <v>226.05572366666667</v>
      </c>
      <c r="AW1212" s="50">
        <v>0</v>
      </c>
      <c r="AX1212" s="50">
        <v>11.872</v>
      </c>
      <c r="AY1212" s="50">
        <v>72.137633333333326</v>
      </c>
      <c r="AZ1212" s="51">
        <v>0</v>
      </c>
      <c r="BA1212" s="49">
        <v>0</v>
      </c>
      <c r="BB1212" s="49">
        <v>0</v>
      </c>
      <c r="BC1212" s="50">
        <v>0</v>
      </c>
      <c r="BD1212" s="50">
        <v>0</v>
      </c>
      <c r="BE1212" s="51">
        <v>0</v>
      </c>
      <c r="BF1212" s="38"/>
      <c r="BG1212" s="38"/>
      <c r="BK1212" s="38"/>
      <c r="BL1212" s="38"/>
      <c r="BM1212" s="38"/>
      <c r="BN1212" s="38"/>
      <c r="BO1212" s="38"/>
      <c r="BP1212" s="38"/>
      <c r="BQ1212" s="38"/>
      <c r="BR1212" s="38"/>
      <c r="BS1212" s="38"/>
      <c r="BT1212" s="38"/>
      <c r="BU1212" s="38"/>
      <c r="BY1212" s="38"/>
      <c r="BZ1212" s="38"/>
      <c r="CJ1212" s="38"/>
    </row>
    <row r="1213" spans="2:88" x14ac:dyDescent="0.25">
      <c r="B1213" s="8">
        <v>1211</v>
      </c>
      <c r="C1213" s="9" t="s">
        <v>12821</v>
      </c>
      <c r="D1213" s="9" t="s">
        <v>12880</v>
      </c>
      <c r="E1213" s="49">
        <v>23.101255750000004</v>
      </c>
      <c r="F1213" s="50">
        <v>12.378786000000002</v>
      </c>
      <c r="G1213" s="50">
        <v>20.711349999999999</v>
      </c>
      <c r="H1213" s="51">
        <v>19.461600000000004</v>
      </c>
      <c r="I1213" s="50">
        <v>0</v>
      </c>
      <c r="J1213" s="50">
        <v>0</v>
      </c>
      <c r="K1213" s="50">
        <v>13.148823000000004</v>
      </c>
      <c r="L1213" s="55">
        <v>14.723610000000003</v>
      </c>
      <c r="M1213" s="49">
        <v>0</v>
      </c>
      <c r="N1213" s="49">
        <v>2.7070817396444444</v>
      </c>
      <c r="O1213" s="49">
        <v>2.6056919999999995</v>
      </c>
      <c r="P1213" s="50">
        <v>0</v>
      </c>
      <c r="Q1213" s="50">
        <v>0</v>
      </c>
      <c r="R1213" s="50">
        <v>0</v>
      </c>
      <c r="S1213" s="51">
        <v>0</v>
      </c>
      <c r="T1213" s="50">
        <v>0</v>
      </c>
      <c r="U1213" s="51">
        <v>17.482226666666673</v>
      </c>
      <c r="V1213" s="51">
        <v>0</v>
      </c>
      <c r="W1213" s="50">
        <v>0</v>
      </c>
      <c r="X1213" s="49">
        <v>14.723610000000003</v>
      </c>
      <c r="Y1213" s="51">
        <v>40.616090666666665</v>
      </c>
      <c r="Z1213" s="52">
        <v>0</v>
      </c>
      <c r="AA1213" s="52">
        <v>0</v>
      </c>
      <c r="AB1213" s="52">
        <v>0</v>
      </c>
      <c r="AC1213" s="54">
        <v>3</v>
      </c>
      <c r="AD1213" s="54">
        <v>77.066220370370374</v>
      </c>
      <c r="AE1213" s="50">
        <v>77.066220370370374</v>
      </c>
      <c r="AF1213" s="50">
        <v>70.5</v>
      </c>
      <c r="AG1213" s="55">
        <v>70.5</v>
      </c>
      <c r="AH1213" s="50">
        <v>13.313985840000004</v>
      </c>
      <c r="AI1213" s="52">
        <v>8.180473837037038</v>
      </c>
      <c r="AJ1213" s="49">
        <v>0</v>
      </c>
      <c r="AK1213" s="50">
        <v>38.573694444444449</v>
      </c>
      <c r="AL1213" s="50">
        <v>33.478333333333332</v>
      </c>
      <c r="AM1213" s="50">
        <v>63.525000000000006</v>
      </c>
      <c r="AN1213" s="50">
        <v>0</v>
      </c>
      <c r="AO1213" s="50">
        <v>0</v>
      </c>
      <c r="AP1213" s="50">
        <v>0</v>
      </c>
      <c r="AQ1213" s="51">
        <v>0</v>
      </c>
      <c r="AR1213" s="49">
        <v>22.150449000000002</v>
      </c>
      <c r="AS1213" s="50">
        <v>2.7871621621621623</v>
      </c>
      <c r="AT1213" s="50">
        <v>2.7761399999999998</v>
      </c>
      <c r="AU1213" s="50">
        <v>6.7599714285714274</v>
      </c>
      <c r="AV1213" s="50">
        <v>226.05572366666667</v>
      </c>
      <c r="AW1213" s="50">
        <v>0</v>
      </c>
      <c r="AX1213" s="50">
        <v>11.872</v>
      </c>
      <c r="AY1213" s="50">
        <v>72.137633333333326</v>
      </c>
      <c r="AZ1213" s="51">
        <v>0</v>
      </c>
      <c r="BA1213" s="49">
        <v>0</v>
      </c>
      <c r="BB1213" s="49">
        <v>0</v>
      </c>
      <c r="BC1213" s="50">
        <v>0</v>
      </c>
      <c r="BD1213" s="50">
        <v>0</v>
      </c>
      <c r="BE1213" s="51">
        <v>0</v>
      </c>
      <c r="BF1213" s="38"/>
      <c r="BG1213" s="38"/>
      <c r="BK1213" s="38"/>
      <c r="BL1213" s="38"/>
      <c r="BM1213" s="38"/>
      <c r="BN1213" s="38"/>
      <c r="BO1213" s="38"/>
      <c r="BP1213" s="38"/>
      <c r="BQ1213" s="38"/>
      <c r="BR1213" s="38"/>
      <c r="BS1213" s="38"/>
      <c r="BT1213" s="38"/>
      <c r="BU1213" s="38"/>
      <c r="BY1213" s="38"/>
      <c r="BZ1213" s="38"/>
      <c r="CJ1213" s="38"/>
    </row>
    <row r="1214" spans="2:88" x14ac:dyDescent="0.25">
      <c r="B1214" s="8">
        <v>1212</v>
      </c>
      <c r="C1214" s="9" t="s">
        <v>12821</v>
      </c>
      <c r="D1214" s="9" t="s">
        <v>12881</v>
      </c>
      <c r="E1214" s="49">
        <v>27.721506900000005</v>
      </c>
      <c r="F1214" s="50">
        <v>14.854543200000002</v>
      </c>
      <c r="G1214" s="50">
        <v>24.853619999999999</v>
      </c>
      <c r="H1214" s="51">
        <v>23.353920000000002</v>
      </c>
      <c r="I1214" s="50">
        <v>0</v>
      </c>
      <c r="J1214" s="50">
        <v>0</v>
      </c>
      <c r="K1214" s="50">
        <v>15.778587600000005</v>
      </c>
      <c r="L1214" s="55">
        <v>14.723610000000003</v>
      </c>
      <c r="M1214" s="49">
        <v>0</v>
      </c>
      <c r="N1214" s="49">
        <v>2.7070817396444444</v>
      </c>
      <c r="O1214" s="49">
        <v>2.6056919999999995</v>
      </c>
      <c r="P1214" s="50">
        <v>0</v>
      </c>
      <c r="Q1214" s="50">
        <v>0</v>
      </c>
      <c r="R1214" s="50">
        <v>0</v>
      </c>
      <c r="S1214" s="51">
        <v>0</v>
      </c>
      <c r="T1214" s="50">
        <v>0</v>
      </c>
      <c r="U1214" s="51">
        <v>17.482226666666673</v>
      </c>
      <c r="V1214" s="51">
        <v>0</v>
      </c>
      <c r="W1214" s="50">
        <v>0</v>
      </c>
      <c r="X1214" s="49">
        <v>14.723610000000003</v>
      </c>
      <c r="Y1214" s="51">
        <v>40.616090666666665</v>
      </c>
      <c r="Z1214" s="52">
        <v>0</v>
      </c>
      <c r="AA1214" s="52">
        <v>0</v>
      </c>
      <c r="AB1214" s="52">
        <v>0</v>
      </c>
      <c r="AC1214" s="54">
        <v>3</v>
      </c>
      <c r="AD1214" s="54">
        <v>92.47946444444446</v>
      </c>
      <c r="AE1214" s="50">
        <v>92.47946444444446</v>
      </c>
      <c r="AF1214" s="50">
        <v>84.600000000000009</v>
      </c>
      <c r="AG1214" s="55">
        <v>84.600000000000009</v>
      </c>
      <c r="AH1214" s="50">
        <v>13.313985840000004</v>
      </c>
      <c r="AI1214" s="52">
        <v>8.180473837037038</v>
      </c>
      <c r="AJ1214" s="49">
        <v>0</v>
      </c>
      <c r="AK1214" s="50">
        <v>46.288433333333344</v>
      </c>
      <c r="AL1214" s="50">
        <v>40.173999999999992</v>
      </c>
      <c r="AM1214" s="50">
        <v>76.230000000000018</v>
      </c>
      <c r="AN1214" s="50">
        <v>0</v>
      </c>
      <c r="AO1214" s="50">
        <v>0</v>
      </c>
      <c r="AP1214" s="50">
        <v>0</v>
      </c>
      <c r="AQ1214" s="51">
        <v>0</v>
      </c>
      <c r="AR1214" s="49">
        <v>22.150449000000002</v>
      </c>
      <c r="AS1214" s="50">
        <v>2.7871621621621623</v>
      </c>
      <c r="AT1214" s="50">
        <v>2.7761399999999998</v>
      </c>
      <c r="AU1214" s="50">
        <v>8.4499642857142856</v>
      </c>
      <c r="AV1214" s="50">
        <v>265.0900028333333</v>
      </c>
      <c r="AW1214" s="50">
        <v>0</v>
      </c>
      <c r="AX1214" s="50">
        <v>11.872</v>
      </c>
      <c r="AY1214" s="50">
        <v>72.137633333333326</v>
      </c>
      <c r="AZ1214" s="51">
        <v>0</v>
      </c>
      <c r="BA1214" s="49">
        <v>0</v>
      </c>
      <c r="BB1214" s="49">
        <v>0</v>
      </c>
      <c r="BC1214" s="50">
        <v>0</v>
      </c>
      <c r="BD1214" s="50">
        <v>0</v>
      </c>
      <c r="BE1214" s="51">
        <v>0</v>
      </c>
      <c r="BF1214" s="38"/>
      <c r="BG1214" s="38"/>
      <c r="BK1214" s="38"/>
      <c r="BL1214" s="38"/>
      <c r="BM1214" s="38"/>
      <c r="BN1214" s="38"/>
      <c r="BO1214" s="38"/>
      <c r="BP1214" s="38"/>
      <c r="BQ1214" s="38"/>
      <c r="BR1214" s="38"/>
      <c r="BS1214" s="38"/>
      <c r="BT1214" s="38"/>
      <c r="BU1214" s="38"/>
      <c r="BY1214" s="38"/>
      <c r="BZ1214" s="38"/>
      <c r="CJ1214" s="38"/>
    </row>
    <row r="1215" spans="2:88" x14ac:dyDescent="0.25">
      <c r="B1215" s="8">
        <v>1213</v>
      </c>
      <c r="C1215" s="9" t="s">
        <v>12821</v>
      </c>
      <c r="D1215" s="9" t="s">
        <v>12882</v>
      </c>
      <c r="E1215" s="49">
        <v>4.6202511500000014</v>
      </c>
      <c r="F1215" s="50">
        <v>2.4757572000000003</v>
      </c>
      <c r="G1215" s="50">
        <v>8.2845399999999998</v>
      </c>
      <c r="H1215" s="51">
        <v>3.8923200000000007</v>
      </c>
      <c r="I1215" s="50">
        <v>0</v>
      </c>
      <c r="J1215" s="50">
        <v>0</v>
      </c>
      <c r="K1215" s="50">
        <v>2.629764600000001</v>
      </c>
      <c r="L1215" s="55">
        <v>4.9078700000000008</v>
      </c>
      <c r="M1215" s="49">
        <v>0</v>
      </c>
      <c r="N1215" s="49">
        <v>1.6793607249066667</v>
      </c>
      <c r="O1215" s="49">
        <v>0.86856399999999989</v>
      </c>
      <c r="P1215" s="50">
        <v>0</v>
      </c>
      <c r="Q1215" s="50">
        <v>0</v>
      </c>
      <c r="R1215" s="50">
        <v>0</v>
      </c>
      <c r="S1215" s="51">
        <v>0</v>
      </c>
      <c r="T1215" s="50">
        <v>0</v>
      </c>
      <c r="U1215" s="51">
        <v>6.4889666666666672</v>
      </c>
      <c r="V1215" s="51">
        <v>0</v>
      </c>
      <c r="W1215" s="50">
        <v>0</v>
      </c>
      <c r="X1215" s="49">
        <v>4.9078700000000008</v>
      </c>
      <c r="Y1215" s="51">
        <v>13.538696888888889</v>
      </c>
      <c r="Z1215" s="52">
        <v>0</v>
      </c>
      <c r="AA1215" s="52">
        <v>0</v>
      </c>
      <c r="AB1215" s="52">
        <v>0</v>
      </c>
      <c r="AC1215" s="54">
        <v>3</v>
      </c>
      <c r="AD1215" s="54">
        <v>15.413244074074075</v>
      </c>
      <c r="AE1215" s="50">
        <v>15.413244074074075</v>
      </c>
      <c r="AF1215" s="50">
        <v>14.100000000000001</v>
      </c>
      <c r="AG1215" s="55">
        <v>14.100000000000001</v>
      </c>
      <c r="AH1215" s="50">
        <v>4.4379952800000009</v>
      </c>
      <c r="AI1215" s="52">
        <v>2.7468274666666663</v>
      </c>
      <c r="AJ1215" s="49">
        <v>0</v>
      </c>
      <c r="AK1215" s="50">
        <v>7.7147388888888901</v>
      </c>
      <c r="AL1215" s="50">
        <v>6.695666666666666</v>
      </c>
      <c r="AM1215" s="50">
        <v>0</v>
      </c>
      <c r="AN1215" s="50">
        <v>13.00461</v>
      </c>
      <c r="AO1215" s="50">
        <v>6.9069767441860463</v>
      </c>
      <c r="AP1215" s="50">
        <v>8.7079000000000004</v>
      </c>
      <c r="AQ1215" s="51">
        <v>8.3050999999999995</v>
      </c>
      <c r="AR1215" s="49">
        <v>7.383483</v>
      </c>
      <c r="AS1215" s="50">
        <v>2.7871621621621623</v>
      </c>
      <c r="AT1215" s="50">
        <v>0.92537999999999998</v>
      </c>
      <c r="AU1215" s="50">
        <v>1.6899928571428569</v>
      </c>
      <c r="AV1215" s="50">
        <v>62.340481499999996</v>
      </c>
      <c r="AW1215" s="50">
        <v>0</v>
      </c>
      <c r="AX1215" s="50">
        <v>3.9573333333333331</v>
      </c>
      <c r="AY1215" s="50">
        <v>18.113280000000007</v>
      </c>
      <c r="AZ1215" s="51">
        <v>0</v>
      </c>
      <c r="BA1215" s="49">
        <v>0</v>
      </c>
      <c r="BB1215" s="49">
        <v>0</v>
      </c>
      <c r="BC1215" s="50">
        <v>0</v>
      </c>
      <c r="BD1215" s="50">
        <v>0</v>
      </c>
      <c r="BE1215" s="51">
        <v>0</v>
      </c>
      <c r="BF1215" s="38"/>
      <c r="BG1215" s="38"/>
      <c r="BK1215" s="38"/>
      <c r="BL1215" s="38"/>
      <c r="BM1215" s="38"/>
      <c r="BN1215" s="38"/>
      <c r="BO1215" s="38"/>
      <c r="BP1215" s="38"/>
      <c r="BQ1215" s="38"/>
      <c r="BR1215" s="38"/>
      <c r="BS1215" s="38"/>
      <c r="BT1215" s="38"/>
      <c r="BU1215" s="38"/>
      <c r="BY1215" s="38"/>
      <c r="BZ1215" s="38"/>
      <c r="CJ1215" s="38"/>
    </row>
    <row r="1216" spans="2:88" x14ac:dyDescent="0.25">
      <c r="B1216" s="8">
        <v>1214</v>
      </c>
      <c r="C1216" s="9" t="s">
        <v>12821</v>
      </c>
      <c r="D1216" s="9" t="s">
        <v>12883</v>
      </c>
      <c r="E1216" s="49">
        <v>6.160334866666668</v>
      </c>
      <c r="F1216" s="50">
        <v>3.3010096000000004</v>
      </c>
      <c r="G1216" s="50">
        <v>11.046053333333333</v>
      </c>
      <c r="H1216" s="51">
        <v>5.1897600000000006</v>
      </c>
      <c r="I1216" s="50">
        <v>0</v>
      </c>
      <c r="J1216" s="50">
        <v>0</v>
      </c>
      <c r="K1216" s="50">
        <v>3.5063528000000015</v>
      </c>
      <c r="L1216" s="55">
        <v>4.9078700000000008</v>
      </c>
      <c r="M1216" s="49">
        <v>0</v>
      </c>
      <c r="N1216" s="49">
        <v>1.6793607249066667</v>
      </c>
      <c r="O1216" s="49">
        <v>0.86856399999999989</v>
      </c>
      <c r="P1216" s="50">
        <v>0</v>
      </c>
      <c r="Q1216" s="50">
        <v>0</v>
      </c>
      <c r="R1216" s="50">
        <v>0</v>
      </c>
      <c r="S1216" s="51">
        <v>0</v>
      </c>
      <c r="T1216" s="50">
        <v>0</v>
      </c>
      <c r="U1216" s="51">
        <v>6.4889666666666672</v>
      </c>
      <c r="V1216" s="51">
        <v>0</v>
      </c>
      <c r="W1216" s="50">
        <v>0</v>
      </c>
      <c r="X1216" s="49">
        <v>4.9078700000000008</v>
      </c>
      <c r="Y1216" s="51">
        <v>13.538696888888889</v>
      </c>
      <c r="Z1216" s="52">
        <v>0</v>
      </c>
      <c r="AA1216" s="52">
        <v>0</v>
      </c>
      <c r="AB1216" s="52">
        <v>0</v>
      </c>
      <c r="AC1216" s="54">
        <v>3</v>
      </c>
      <c r="AD1216" s="54">
        <v>20.550992098765434</v>
      </c>
      <c r="AE1216" s="50">
        <v>20.550992098765434</v>
      </c>
      <c r="AF1216" s="50">
        <v>18.8</v>
      </c>
      <c r="AG1216" s="55">
        <v>18.8</v>
      </c>
      <c r="AH1216" s="50">
        <v>4.4379952800000009</v>
      </c>
      <c r="AI1216" s="52">
        <v>2.7468274666666663</v>
      </c>
      <c r="AJ1216" s="49">
        <v>0</v>
      </c>
      <c r="AK1216" s="50">
        <v>10.28631851851852</v>
      </c>
      <c r="AL1216" s="50">
        <v>8.9275555555555552</v>
      </c>
      <c r="AM1216" s="50">
        <v>0</v>
      </c>
      <c r="AN1216" s="50">
        <v>17.339479999999998</v>
      </c>
      <c r="AO1216" s="50">
        <v>9.2093023255813957</v>
      </c>
      <c r="AP1216" s="50">
        <v>11.610533333333334</v>
      </c>
      <c r="AQ1216" s="51">
        <v>11.073466666666667</v>
      </c>
      <c r="AR1216" s="49">
        <v>7.383483</v>
      </c>
      <c r="AS1216" s="50">
        <v>2.7871621621621623</v>
      </c>
      <c r="AT1216" s="50">
        <v>0.92537999999999998</v>
      </c>
      <c r="AU1216" s="50">
        <v>2.2533238095238093</v>
      </c>
      <c r="AV1216" s="50">
        <v>75.351907888888888</v>
      </c>
      <c r="AW1216" s="50">
        <v>0</v>
      </c>
      <c r="AX1216" s="50">
        <v>3.9573333333333331</v>
      </c>
      <c r="AY1216" s="50">
        <v>18.113280000000007</v>
      </c>
      <c r="AZ1216" s="51">
        <v>0</v>
      </c>
      <c r="BA1216" s="49">
        <v>0</v>
      </c>
      <c r="BB1216" s="49">
        <v>0</v>
      </c>
      <c r="BC1216" s="50">
        <v>0</v>
      </c>
      <c r="BD1216" s="50">
        <v>0</v>
      </c>
      <c r="BE1216" s="51">
        <v>0</v>
      </c>
      <c r="BF1216" s="38"/>
      <c r="BG1216" s="38"/>
      <c r="BK1216" s="38"/>
      <c r="BL1216" s="38"/>
      <c r="BM1216" s="38"/>
      <c r="BN1216" s="38"/>
      <c r="BO1216" s="38"/>
      <c r="BP1216" s="38"/>
      <c r="BQ1216" s="38"/>
      <c r="BR1216" s="38"/>
      <c r="BS1216" s="38"/>
      <c r="BT1216" s="38"/>
      <c r="BU1216" s="38"/>
      <c r="BY1216" s="38"/>
      <c r="BZ1216" s="38"/>
      <c r="CJ1216" s="38"/>
    </row>
    <row r="1217" spans="2:88" x14ac:dyDescent="0.25">
      <c r="B1217" s="8">
        <v>1215</v>
      </c>
      <c r="C1217" s="9" t="s">
        <v>12821</v>
      </c>
      <c r="D1217" s="9" t="s">
        <v>12884</v>
      </c>
      <c r="E1217" s="49">
        <v>7.7004185833333345</v>
      </c>
      <c r="F1217" s="50">
        <v>4.1262620000000005</v>
      </c>
      <c r="G1217" s="50">
        <v>13.807566666666666</v>
      </c>
      <c r="H1217" s="51">
        <v>6.4872000000000005</v>
      </c>
      <c r="I1217" s="50">
        <v>0</v>
      </c>
      <c r="J1217" s="50">
        <v>0</v>
      </c>
      <c r="K1217" s="50">
        <v>4.3829410000000015</v>
      </c>
      <c r="L1217" s="55">
        <v>4.9078700000000008</v>
      </c>
      <c r="M1217" s="49">
        <v>0</v>
      </c>
      <c r="N1217" s="49">
        <v>1.6793607249066667</v>
      </c>
      <c r="O1217" s="49">
        <v>0.86856399999999989</v>
      </c>
      <c r="P1217" s="50">
        <v>0</v>
      </c>
      <c r="Q1217" s="50">
        <v>0</v>
      </c>
      <c r="R1217" s="50">
        <v>0</v>
      </c>
      <c r="S1217" s="51">
        <v>0</v>
      </c>
      <c r="T1217" s="50">
        <v>0</v>
      </c>
      <c r="U1217" s="51">
        <v>6.4889666666666672</v>
      </c>
      <c r="V1217" s="51">
        <v>0</v>
      </c>
      <c r="W1217" s="50">
        <v>0</v>
      </c>
      <c r="X1217" s="49">
        <v>4.9078700000000008</v>
      </c>
      <c r="Y1217" s="51">
        <v>13.538696888888889</v>
      </c>
      <c r="Z1217" s="52">
        <v>0</v>
      </c>
      <c r="AA1217" s="52">
        <v>0</v>
      </c>
      <c r="AB1217" s="52">
        <v>0</v>
      </c>
      <c r="AC1217" s="54">
        <v>3</v>
      </c>
      <c r="AD1217" s="54">
        <v>25.688740123456792</v>
      </c>
      <c r="AE1217" s="50">
        <v>25.688740123456792</v>
      </c>
      <c r="AF1217" s="50">
        <v>23.5</v>
      </c>
      <c r="AG1217" s="55">
        <v>23.5</v>
      </c>
      <c r="AH1217" s="50">
        <v>4.4379952800000009</v>
      </c>
      <c r="AI1217" s="52">
        <v>2.7468274666666663</v>
      </c>
      <c r="AJ1217" s="49">
        <v>0</v>
      </c>
      <c r="AK1217" s="50">
        <v>12.85789814814815</v>
      </c>
      <c r="AL1217" s="50">
        <v>11.159444444444444</v>
      </c>
      <c r="AM1217" s="50">
        <v>0</v>
      </c>
      <c r="AN1217" s="50">
        <v>21.674349999999997</v>
      </c>
      <c r="AO1217" s="50">
        <v>11.511627906976745</v>
      </c>
      <c r="AP1217" s="50">
        <v>14.513166666666669</v>
      </c>
      <c r="AQ1217" s="51">
        <v>13.841833333333334</v>
      </c>
      <c r="AR1217" s="49">
        <v>7.383483</v>
      </c>
      <c r="AS1217" s="50">
        <v>2.7871621621621623</v>
      </c>
      <c r="AT1217" s="50">
        <v>0.92537999999999998</v>
      </c>
      <c r="AU1217" s="50">
        <v>2.2533238095238093</v>
      </c>
      <c r="AV1217" s="50">
        <v>75.351907888888888</v>
      </c>
      <c r="AW1217" s="50">
        <v>0</v>
      </c>
      <c r="AX1217" s="50">
        <v>3.9573333333333331</v>
      </c>
      <c r="AY1217" s="50">
        <v>18.113280000000007</v>
      </c>
      <c r="AZ1217" s="51">
        <v>0</v>
      </c>
      <c r="BA1217" s="49">
        <v>0</v>
      </c>
      <c r="BB1217" s="49">
        <v>0</v>
      </c>
      <c r="BC1217" s="50">
        <v>0</v>
      </c>
      <c r="BD1217" s="50">
        <v>0</v>
      </c>
      <c r="BE1217" s="51">
        <v>0</v>
      </c>
      <c r="BF1217" s="38"/>
      <c r="BG1217" s="38"/>
      <c r="BK1217" s="38"/>
      <c r="BL1217" s="38"/>
      <c r="BM1217" s="38"/>
      <c r="BN1217" s="38"/>
      <c r="BO1217" s="38"/>
      <c r="BP1217" s="38"/>
      <c r="BQ1217" s="38"/>
      <c r="BR1217" s="38"/>
      <c r="BS1217" s="38"/>
      <c r="BT1217" s="38"/>
      <c r="BU1217" s="38"/>
      <c r="BY1217" s="38"/>
      <c r="BZ1217" s="38"/>
      <c r="CJ1217" s="38"/>
    </row>
    <row r="1218" spans="2:88" x14ac:dyDescent="0.25">
      <c r="B1218" s="8">
        <v>1216</v>
      </c>
      <c r="C1218" s="9" t="s">
        <v>12821</v>
      </c>
      <c r="D1218" s="9" t="s">
        <v>12885</v>
      </c>
      <c r="E1218" s="49">
        <v>9.2405023000000028</v>
      </c>
      <c r="F1218" s="50">
        <v>4.9515144000000006</v>
      </c>
      <c r="G1218" s="50">
        <v>16.56908</v>
      </c>
      <c r="H1218" s="51">
        <v>7.7846400000000013</v>
      </c>
      <c r="I1218" s="50">
        <v>0</v>
      </c>
      <c r="J1218" s="50">
        <v>0</v>
      </c>
      <c r="K1218" s="50">
        <v>5.259529200000002</v>
      </c>
      <c r="L1218" s="55">
        <v>4.9078700000000008</v>
      </c>
      <c r="M1218" s="49">
        <v>0</v>
      </c>
      <c r="N1218" s="49">
        <v>1.6793607249066667</v>
      </c>
      <c r="O1218" s="49">
        <v>0.86856399999999989</v>
      </c>
      <c r="P1218" s="50">
        <v>0</v>
      </c>
      <c r="Q1218" s="50">
        <v>0</v>
      </c>
      <c r="R1218" s="50">
        <v>0</v>
      </c>
      <c r="S1218" s="51">
        <v>0</v>
      </c>
      <c r="T1218" s="50">
        <v>0</v>
      </c>
      <c r="U1218" s="51">
        <v>6.4889666666666672</v>
      </c>
      <c r="V1218" s="51">
        <v>0</v>
      </c>
      <c r="W1218" s="50">
        <v>0</v>
      </c>
      <c r="X1218" s="49">
        <v>4.9078700000000008</v>
      </c>
      <c r="Y1218" s="51">
        <v>13.538696888888889</v>
      </c>
      <c r="Z1218" s="52">
        <v>0</v>
      </c>
      <c r="AA1218" s="52">
        <v>0</v>
      </c>
      <c r="AB1218" s="52">
        <v>0</v>
      </c>
      <c r="AC1218" s="54">
        <v>3</v>
      </c>
      <c r="AD1218" s="54">
        <v>30.826488148148151</v>
      </c>
      <c r="AE1218" s="50">
        <v>30.826488148148151</v>
      </c>
      <c r="AF1218" s="50">
        <v>28.200000000000003</v>
      </c>
      <c r="AG1218" s="55">
        <v>28.200000000000003</v>
      </c>
      <c r="AH1218" s="50">
        <v>4.4379952800000009</v>
      </c>
      <c r="AI1218" s="52">
        <v>2.7468274666666663</v>
      </c>
      <c r="AJ1218" s="49">
        <v>0</v>
      </c>
      <c r="AK1218" s="50">
        <v>15.42947777777778</v>
      </c>
      <c r="AL1218" s="50">
        <v>13.391333333333332</v>
      </c>
      <c r="AM1218" s="50">
        <v>0</v>
      </c>
      <c r="AN1218" s="50">
        <v>26.009219999999999</v>
      </c>
      <c r="AO1218" s="50">
        <v>13.813953488372093</v>
      </c>
      <c r="AP1218" s="50">
        <v>17.415800000000001</v>
      </c>
      <c r="AQ1218" s="51">
        <v>16.610199999999999</v>
      </c>
      <c r="AR1218" s="49">
        <v>7.383483</v>
      </c>
      <c r="AS1218" s="50">
        <v>2.7871621621621623</v>
      </c>
      <c r="AT1218" s="50">
        <v>0.92537999999999998</v>
      </c>
      <c r="AU1218" s="50">
        <v>2.8166547619047617</v>
      </c>
      <c r="AV1218" s="50">
        <v>88.363334277777781</v>
      </c>
      <c r="AW1218" s="50">
        <v>0</v>
      </c>
      <c r="AX1218" s="50">
        <v>3.9573333333333331</v>
      </c>
      <c r="AY1218" s="50">
        <v>18.113280000000007</v>
      </c>
      <c r="AZ1218" s="51">
        <v>0</v>
      </c>
      <c r="BA1218" s="49">
        <v>0</v>
      </c>
      <c r="BB1218" s="49">
        <v>0</v>
      </c>
      <c r="BC1218" s="50">
        <v>0</v>
      </c>
      <c r="BD1218" s="50">
        <v>0</v>
      </c>
      <c r="BE1218" s="51">
        <v>0</v>
      </c>
      <c r="BF1218" s="38"/>
      <c r="BG1218" s="38"/>
      <c r="BK1218" s="38"/>
      <c r="BL1218" s="38"/>
      <c r="BM1218" s="38"/>
      <c r="BN1218" s="38"/>
      <c r="BO1218" s="38"/>
      <c r="BP1218" s="38"/>
      <c r="BQ1218" s="38"/>
      <c r="BR1218" s="38"/>
      <c r="BS1218" s="38"/>
      <c r="BT1218" s="38"/>
      <c r="BU1218" s="38"/>
      <c r="BY1218" s="38"/>
      <c r="BZ1218" s="38"/>
      <c r="CJ1218" s="38"/>
    </row>
    <row r="1219" spans="2:88" x14ac:dyDescent="0.25">
      <c r="B1219" s="8">
        <v>1217</v>
      </c>
      <c r="C1219" s="9" t="s">
        <v>12821</v>
      </c>
      <c r="D1219" s="9" t="s">
        <v>12886</v>
      </c>
      <c r="E1219" s="49">
        <v>9.2405023000000028</v>
      </c>
      <c r="F1219" s="50">
        <v>4.9515144000000006</v>
      </c>
      <c r="G1219" s="50">
        <v>16.56908</v>
      </c>
      <c r="H1219" s="51">
        <v>7.7846400000000013</v>
      </c>
      <c r="I1219" s="50">
        <v>0</v>
      </c>
      <c r="J1219" s="50">
        <v>0</v>
      </c>
      <c r="K1219" s="50">
        <v>5.259529200000002</v>
      </c>
      <c r="L1219" s="55">
        <v>9.8157400000000017</v>
      </c>
      <c r="M1219" s="49">
        <v>0</v>
      </c>
      <c r="N1219" s="49">
        <v>2.1412299881066668</v>
      </c>
      <c r="O1219" s="49">
        <v>1.7371279999999998</v>
      </c>
      <c r="P1219" s="50">
        <v>0</v>
      </c>
      <c r="Q1219" s="50">
        <v>0</v>
      </c>
      <c r="R1219" s="50">
        <v>0</v>
      </c>
      <c r="S1219" s="51">
        <v>0</v>
      </c>
      <c r="T1219" s="50">
        <v>0</v>
      </c>
      <c r="U1219" s="51">
        <v>16.348733333333335</v>
      </c>
      <c r="V1219" s="51">
        <v>0</v>
      </c>
      <c r="W1219" s="50">
        <v>0</v>
      </c>
      <c r="X1219" s="49">
        <v>9.8157400000000017</v>
      </c>
      <c r="Y1219" s="51">
        <v>27.077393777777779</v>
      </c>
      <c r="Z1219" s="52">
        <v>0</v>
      </c>
      <c r="AA1219" s="52">
        <v>0</v>
      </c>
      <c r="AB1219" s="52">
        <v>0</v>
      </c>
      <c r="AC1219" s="54">
        <v>3</v>
      </c>
      <c r="AD1219" s="54">
        <v>30.826488148148151</v>
      </c>
      <c r="AE1219" s="50">
        <v>30.826488148148151</v>
      </c>
      <c r="AF1219" s="50">
        <v>28.200000000000003</v>
      </c>
      <c r="AG1219" s="55">
        <v>28.200000000000003</v>
      </c>
      <c r="AH1219" s="50">
        <v>8.8759905600000018</v>
      </c>
      <c r="AI1219" s="52">
        <v>5.4636506518518519</v>
      </c>
      <c r="AJ1219" s="49">
        <v>0</v>
      </c>
      <c r="AK1219" s="50">
        <v>15.42947777777778</v>
      </c>
      <c r="AL1219" s="50">
        <v>13.391333333333332</v>
      </c>
      <c r="AM1219" s="50">
        <v>0</v>
      </c>
      <c r="AN1219" s="50">
        <v>26.009219999999999</v>
      </c>
      <c r="AO1219" s="50">
        <v>13.813953488372093</v>
      </c>
      <c r="AP1219" s="50">
        <v>17.415800000000001</v>
      </c>
      <c r="AQ1219" s="51">
        <v>16.610199999999999</v>
      </c>
      <c r="AR1219" s="49">
        <v>14.766966</v>
      </c>
      <c r="AS1219" s="50">
        <v>2.7871621621621623</v>
      </c>
      <c r="AT1219" s="50">
        <v>1.85076</v>
      </c>
      <c r="AU1219" s="50">
        <v>3.3799857142857137</v>
      </c>
      <c r="AV1219" s="50">
        <v>124.68096299999999</v>
      </c>
      <c r="AW1219" s="50">
        <v>0</v>
      </c>
      <c r="AX1219" s="50">
        <v>7.9146666666666663</v>
      </c>
      <c r="AY1219" s="50">
        <v>46.567216666666674</v>
      </c>
      <c r="AZ1219" s="51">
        <v>0</v>
      </c>
      <c r="BA1219" s="49">
        <v>0</v>
      </c>
      <c r="BB1219" s="49">
        <v>0</v>
      </c>
      <c r="BC1219" s="50">
        <v>0</v>
      </c>
      <c r="BD1219" s="50">
        <v>0</v>
      </c>
      <c r="BE1219" s="51">
        <v>0</v>
      </c>
      <c r="BF1219" s="38"/>
      <c r="BG1219" s="38"/>
      <c r="BK1219" s="38"/>
      <c r="BL1219" s="38"/>
      <c r="BM1219" s="38"/>
      <c r="BN1219" s="38"/>
      <c r="BO1219" s="38"/>
      <c r="BP1219" s="38"/>
      <c r="BQ1219" s="38"/>
      <c r="BR1219" s="38"/>
      <c r="BS1219" s="38"/>
      <c r="BT1219" s="38"/>
      <c r="BU1219" s="38"/>
      <c r="BY1219" s="38"/>
      <c r="BZ1219" s="38"/>
      <c r="CJ1219" s="38"/>
    </row>
    <row r="1220" spans="2:88" x14ac:dyDescent="0.25">
      <c r="B1220" s="8">
        <v>1218</v>
      </c>
      <c r="C1220" s="9" t="s">
        <v>12821</v>
      </c>
      <c r="D1220" s="9" t="s">
        <v>12887</v>
      </c>
      <c r="E1220" s="49">
        <v>12.320669733333336</v>
      </c>
      <c r="F1220" s="50">
        <v>6.6020192000000009</v>
      </c>
      <c r="G1220" s="50">
        <v>22.092106666666666</v>
      </c>
      <c r="H1220" s="51">
        <v>10.379520000000001</v>
      </c>
      <c r="I1220" s="50">
        <v>0</v>
      </c>
      <c r="J1220" s="50">
        <v>0</v>
      </c>
      <c r="K1220" s="50">
        <v>7.012705600000003</v>
      </c>
      <c r="L1220" s="55">
        <v>9.8157400000000017</v>
      </c>
      <c r="M1220" s="49">
        <v>0</v>
      </c>
      <c r="N1220" s="49">
        <v>2.1412299881066668</v>
      </c>
      <c r="O1220" s="49">
        <v>1.7371279999999998</v>
      </c>
      <c r="P1220" s="50">
        <v>0</v>
      </c>
      <c r="Q1220" s="50">
        <v>0</v>
      </c>
      <c r="R1220" s="50">
        <v>0</v>
      </c>
      <c r="S1220" s="51">
        <v>0</v>
      </c>
      <c r="T1220" s="50">
        <v>0</v>
      </c>
      <c r="U1220" s="51">
        <v>16.348733333333335</v>
      </c>
      <c r="V1220" s="51">
        <v>0</v>
      </c>
      <c r="W1220" s="50">
        <v>0</v>
      </c>
      <c r="X1220" s="49">
        <v>9.8157400000000017</v>
      </c>
      <c r="Y1220" s="51">
        <v>27.077393777777779</v>
      </c>
      <c r="Z1220" s="52">
        <v>0</v>
      </c>
      <c r="AA1220" s="52">
        <v>0</v>
      </c>
      <c r="AB1220" s="52">
        <v>0</v>
      </c>
      <c r="AC1220" s="54">
        <v>3</v>
      </c>
      <c r="AD1220" s="54">
        <v>41.101984197530868</v>
      </c>
      <c r="AE1220" s="50">
        <v>41.101984197530868</v>
      </c>
      <c r="AF1220" s="50">
        <v>37.6</v>
      </c>
      <c r="AG1220" s="55">
        <v>37.6</v>
      </c>
      <c r="AH1220" s="50">
        <v>8.8759905600000018</v>
      </c>
      <c r="AI1220" s="52">
        <v>5.4636506518518519</v>
      </c>
      <c r="AJ1220" s="49">
        <v>0</v>
      </c>
      <c r="AK1220" s="50">
        <v>20.57263703703704</v>
      </c>
      <c r="AL1220" s="50">
        <v>17.85511111111111</v>
      </c>
      <c r="AM1220" s="50">
        <v>0</v>
      </c>
      <c r="AN1220" s="50">
        <v>34.678959999999996</v>
      </c>
      <c r="AO1220" s="50">
        <v>18.418604651162791</v>
      </c>
      <c r="AP1220" s="50">
        <v>23.221066666666669</v>
      </c>
      <c r="AQ1220" s="51">
        <v>22.146933333333333</v>
      </c>
      <c r="AR1220" s="49">
        <v>14.766966</v>
      </c>
      <c r="AS1220" s="50">
        <v>2.7871621621621623</v>
      </c>
      <c r="AT1220" s="50">
        <v>1.85076</v>
      </c>
      <c r="AU1220" s="50">
        <v>4.5066476190476186</v>
      </c>
      <c r="AV1220" s="50">
        <v>150.70381577777778</v>
      </c>
      <c r="AW1220" s="50">
        <v>0</v>
      </c>
      <c r="AX1220" s="50">
        <v>7.9146666666666663</v>
      </c>
      <c r="AY1220" s="50">
        <v>46.567216666666674</v>
      </c>
      <c r="AZ1220" s="51">
        <v>0</v>
      </c>
      <c r="BA1220" s="49">
        <v>0</v>
      </c>
      <c r="BB1220" s="49">
        <v>0</v>
      </c>
      <c r="BC1220" s="50">
        <v>0</v>
      </c>
      <c r="BD1220" s="50">
        <v>0</v>
      </c>
      <c r="BE1220" s="51">
        <v>0</v>
      </c>
      <c r="BF1220" s="38"/>
      <c r="BG1220" s="38"/>
      <c r="BK1220" s="38"/>
      <c r="BL1220" s="38"/>
      <c r="BM1220" s="38"/>
      <c r="BN1220" s="38"/>
      <c r="BO1220" s="38"/>
      <c r="BP1220" s="38"/>
      <c r="BQ1220" s="38"/>
      <c r="BR1220" s="38"/>
      <c r="BS1220" s="38"/>
      <c r="BT1220" s="38"/>
      <c r="BU1220" s="38"/>
      <c r="BY1220" s="38"/>
      <c r="BZ1220" s="38"/>
      <c r="CJ1220" s="38"/>
    </row>
    <row r="1221" spans="2:88" x14ac:dyDescent="0.25">
      <c r="B1221" s="8">
        <v>1219</v>
      </c>
      <c r="C1221" s="9" t="s">
        <v>12821</v>
      </c>
      <c r="D1221" s="9" t="s">
        <v>12888</v>
      </c>
      <c r="E1221" s="49">
        <v>15.400837166666669</v>
      </c>
      <c r="F1221" s="50">
        <v>8.2525240000000011</v>
      </c>
      <c r="G1221" s="50">
        <v>27.615133333333333</v>
      </c>
      <c r="H1221" s="51">
        <v>12.974400000000001</v>
      </c>
      <c r="I1221" s="50">
        <v>0</v>
      </c>
      <c r="J1221" s="50">
        <v>0</v>
      </c>
      <c r="K1221" s="50">
        <v>8.7658820000000031</v>
      </c>
      <c r="L1221" s="55">
        <v>9.8157400000000017</v>
      </c>
      <c r="M1221" s="49">
        <v>0</v>
      </c>
      <c r="N1221" s="49">
        <v>2.1412299881066668</v>
      </c>
      <c r="O1221" s="49">
        <v>1.7371279999999998</v>
      </c>
      <c r="P1221" s="50">
        <v>0</v>
      </c>
      <c r="Q1221" s="50">
        <v>0</v>
      </c>
      <c r="R1221" s="50">
        <v>0</v>
      </c>
      <c r="S1221" s="51">
        <v>0</v>
      </c>
      <c r="T1221" s="50">
        <v>0</v>
      </c>
      <c r="U1221" s="51">
        <v>16.348733333333335</v>
      </c>
      <c r="V1221" s="51">
        <v>0</v>
      </c>
      <c r="W1221" s="50">
        <v>0</v>
      </c>
      <c r="X1221" s="49">
        <v>9.8157400000000017</v>
      </c>
      <c r="Y1221" s="51">
        <v>27.077393777777779</v>
      </c>
      <c r="Z1221" s="52">
        <v>0</v>
      </c>
      <c r="AA1221" s="52">
        <v>0</v>
      </c>
      <c r="AB1221" s="52">
        <v>0</v>
      </c>
      <c r="AC1221" s="54">
        <v>3</v>
      </c>
      <c r="AD1221" s="54">
        <v>51.377480246913585</v>
      </c>
      <c r="AE1221" s="50">
        <v>51.377480246913585</v>
      </c>
      <c r="AF1221" s="50">
        <v>47</v>
      </c>
      <c r="AG1221" s="55">
        <v>47</v>
      </c>
      <c r="AH1221" s="50">
        <v>8.8759905600000018</v>
      </c>
      <c r="AI1221" s="52">
        <v>5.4636506518518519</v>
      </c>
      <c r="AJ1221" s="49">
        <v>0</v>
      </c>
      <c r="AK1221" s="50">
        <v>25.7157962962963</v>
      </c>
      <c r="AL1221" s="50">
        <v>22.318888888888889</v>
      </c>
      <c r="AM1221" s="50">
        <v>0</v>
      </c>
      <c r="AN1221" s="50">
        <v>43.348699999999994</v>
      </c>
      <c r="AO1221" s="50">
        <v>23.02325581395349</v>
      </c>
      <c r="AP1221" s="50">
        <v>29.026333333333337</v>
      </c>
      <c r="AQ1221" s="51">
        <v>27.683666666666667</v>
      </c>
      <c r="AR1221" s="49">
        <v>14.766966</v>
      </c>
      <c r="AS1221" s="50">
        <v>2.7871621621621623</v>
      </c>
      <c r="AT1221" s="50">
        <v>1.85076</v>
      </c>
      <c r="AU1221" s="50">
        <v>4.5066476190476186</v>
      </c>
      <c r="AV1221" s="50">
        <v>150.70381577777778</v>
      </c>
      <c r="AW1221" s="50">
        <v>0</v>
      </c>
      <c r="AX1221" s="50">
        <v>7.9146666666666663</v>
      </c>
      <c r="AY1221" s="50">
        <v>46.567216666666674</v>
      </c>
      <c r="AZ1221" s="51">
        <v>0</v>
      </c>
      <c r="BA1221" s="49">
        <v>0</v>
      </c>
      <c r="BB1221" s="49">
        <v>0</v>
      </c>
      <c r="BC1221" s="50">
        <v>0</v>
      </c>
      <c r="BD1221" s="50">
        <v>0</v>
      </c>
      <c r="BE1221" s="51">
        <v>0</v>
      </c>
      <c r="BF1221" s="38"/>
      <c r="BG1221" s="38"/>
      <c r="BK1221" s="38"/>
      <c r="BL1221" s="38"/>
      <c r="BM1221" s="38"/>
      <c r="BN1221" s="38"/>
      <c r="BO1221" s="38"/>
      <c r="BP1221" s="38"/>
      <c r="BQ1221" s="38"/>
      <c r="BR1221" s="38"/>
      <c r="BS1221" s="38"/>
      <c r="BT1221" s="38"/>
      <c r="BU1221" s="38"/>
      <c r="BY1221" s="38"/>
      <c r="BZ1221" s="38"/>
      <c r="CJ1221" s="38"/>
    </row>
    <row r="1222" spans="2:88" x14ac:dyDescent="0.25">
      <c r="B1222" s="8">
        <v>1220</v>
      </c>
      <c r="C1222" s="9" t="s">
        <v>12821</v>
      </c>
      <c r="D1222" s="9" t="s">
        <v>12889</v>
      </c>
      <c r="E1222" s="49">
        <v>18.481004600000006</v>
      </c>
      <c r="F1222" s="50">
        <v>9.9030288000000013</v>
      </c>
      <c r="G1222" s="50">
        <v>33.138159999999999</v>
      </c>
      <c r="H1222" s="51">
        <v>15.569280000000003</v>
      </c>
      <c r="I1222" s="50">
        <v>0</v>
      </c>
      <c r="J1222" s="50">
        <v>0</v>
      </c>
      <c r="K1222" s="50">
        <v>10.519058400000004</v>
      </c>
      <c r="L1222" s="55">
        <v>9.8157400000000017</v>
      </c>
      <c r="M1222" s="49">
        <v>0</v>
      </c>
      <c r="N1222" s="49">
        <v>2.1412299881066668</v>
      </c>
      <c r="O1222" s="49">
        <v>1.7371279999999998</v>
      </c>
      <c r="P1222" s="50">
        <v>0</v>
      </c>
      <c r="Q1222" s="50">
        <v>0</v>
      </c>
      <c r="R1222" s="50">
        <v>0</v>
      </c>
      <c r="S1222" s="51">
        <v>0</v>
      </c>
      <c r="T1222" s="50">
        <v>0</v>
      </c>
      <c r="U1222" s="51">
        <v>16.348733333333335</v>
      </c>
      <c r="V1222" s="51">
        <v>0</v>
      </c>
      <c r="W1222" s="50">
        <v>0</v>
      </c>
      <c r="X1222" s="49">
        <v>9.8157400000000017</v>
      </c>
      <c r="Y1222" s="51">
        <v>27.077393777777779</v>
      </c>
      <c r="Z1222" s="52">
        <v>0</v>
      </c>
      <c r="AA1222" s="52">
        <v>0</v>
      </c>
      <c r="AB1222" s="52">
        <v>0</v>
      </c>
      <c r="AC1222" s="54">
        <v>3</v>
      </c>
      <c r="AD1222" s="54">
        <v>61.652976296296302</v>
      </c>
      <c r="AE1222" s="50">
        <v>61.652976296296302</v>
      </c>
      <c r="AF1222" s="50">
        <v>56.400000000000006</v>
      </c>
      <c r="AG1222" s="55">
        <v>56.400000000000006</v>
      </c>
      <c r="AH1222" s="50">
        <v>8.8759905600000018</v>
      </c>
      <c r="AI1222" s="52">
        <v>5.4636506518518519</v>
      </c>
      <c r="AJ1222" s="49">
        <v>0</v>
      </c>
      <c r="AK1222" s="50">
        <v>30.858955555555561</v>
      </c>
      <c r="AL1222" s="50">
        <v>26.782666666666664</v>
      </c>
      <c r="AM1222" s="50">
        <v>0</v>
      </c>
      <c r="AN1222" s="50">
        <v>52.018439999999998</v>
      </c>
      <c r="AO1222" s="50">
        <v>27.627906976744185</v>
      </c>
      <c r="AP1222" s="50">
        <v>34.831600000000002</v>
      </c>
      <c r="AQ1222" s="51">
        <v>33.220399999999998</v>
      </c>
      <c r="AR1222" s="49">
        <v>14.766966</v>
      </c>
      <c r="AS1222" s="50">
        <v>2.7871621621621623</v>
      </c>
      <c r="AT1222" s="50">
        <v>1.85076</v>
      </c>
      <c r="AU1222" s="50">
        <v>5.6333095238095234</v>
      </c>
      <c r="AV1222" s="50">
        <v>176.72666855555556</v>
      </c>
      <c r="AW1222" s="50">
        <v>0</v>
      </c>
      <c r="AX1222" s="50">
        <v>7.9146666666666663</v>
      </c>
      <c r="AY1222" s="50">
        <v>46.567216666666674</v>
      </c>
      <c r="AZ1222" s="51">
        <v>0</v>
      </c>
      <c r="BA1222" s="49">
        <v>0</v>
      </c>
      <c r="BB1222" s="49">
        <v>0</v>
      </c>
      <c r="BC1222" s="50">
        <v>0</v>
      </c>
      <c r="BD1222" s="50">
        <v>0</v>
      </c>
      <c r="BE1222" s="51">
        <v>0</v>
      </c>
      <c r="BF1222" s="38"/>
      <c r="BG1222" s="38"/>
      <c r="BK1222" s="38"/>
      <c r="BL1222" s="38"/>
      <c r="BM1222" s="38"/>
      <c r="BN1222" s="38"/>
      <c r="BO1222" s="38"/>
      <c r="BP1222" s="38"/>
      <c r="BQ1222" s="38"/>
      <c r="BR1222" s="38"/>
      <c r="BS1222" s="38"/>
      <c r="BT1222" s="38"/>
      <c r="BU1222" s="38"/>
      <c r="BY1222" s="38"/>
      <c r="BZ1222" s="38"/>
      <c r="CJ1222" s="38"/>
    </row>
    <row r="1223" spans="2:88" x14ac:dyDescent="0.25">
      <c r="B1223" s="8">
        <v>1221</v>
      </c>
      <c r="C1223" s="9" t="s">
        <v>12821</v>
      </c>
      <c r="D1223" s="9" t="s">
        <v>12890</v>
      </c>
      <c r="E1223" s="49">
        <v>13.860753450000002</v>
      </c>
      <c r="F1223" s="50">
        <v>7.427271600000001</v>
      </c>
      <c r="G1223" s="50">
        <v>24.853619999999999</v>
      </c>
      <c r="H1223" s="51">
        <v>11.676960000000001</v>
      </c>
      <c r="I1223" s="50">
        <v>0</v>
      </c>
      <c r="J1223" s="50">
        <v>0</v>
      </c>
      <c r="K1223" s="50">
        <v>7.8892938000000026</v>
      </c>
      <c r="L1223" s="55">
        <v>14.723610000000003</v>
      </c>
      <c r="M1223" s="49">
        <v>0</v>
      </c>
      <c r="N1223" s="49">
        <v>2.7070817396444444</v>
      </c>
      <c r="O1223" s="49">
        <v>2.6056919999999995</v>
      </c>
      <c r="P1223" s="50">
        <v>0</v>
      </c>
      <c r="Q1223" s="50">
        <v>0</v>
      </c>
      <c r="R1223" s="50">
        <v>0</v>
      </c>
      <c r="S1223" s="51">
        <v>0</v>
      </c>
      <c r="T1223" s="50">
        <v>0</v>
      </c>
      <c r="U1223" s="51">
        <v>17.482226666666673</v>
      </c>
      <c r="V1223" s="51">
        <v>0</v>
      </c>
      <c r="W1223" s="50">
        <v>0</v>
      </c>
      <c r="X1223" s="49">
        <v>14.723610000000003</v>
      </c>
      <c r="Y1223" s="51">
        <v>40.616090666666665</v>
      </c>
      <c r="Z1223" s="52">
        <v>0</v>
      </c>
      <c r="AA1223" s="52">
        <v>0</v>
      </c>
      <c r="AB1223" s="52">
        <v>0</v>
      </c>
      <c r="AC1223" s="54">
        <v>3</v>
      </c>
      <c r="AD1223" s="54">
        <v>46.23973222222223</v>
      </c>
      <c r="AE1223" s="50">
        <v>46.23973222222223</v>
      </c>
      <c r="AF1223" s="50">
        <v>42.300000000000004</v>
      </c>
      <c r="AG1223" s="55">
        <v>42.300000000000004</v>
      </c>
      <c r="AH1223" s="50">
        <v>13.313985840000004</v>
      </c>
      <c r="AI1223" s="52">
        <v>8.180473837037038</v>
      </c>
      <c r="AJ1223" s="49">
        <v>0</v>
      </c>
      <c r="AK1223" s="50">
        <v>23.144216666666672</v>
      </c>
      <c r="AL1223" s="50">
        <v>20.086999999999996</v>
      </c>
      <c r="AM1223" s="50">
        <v>0</v>
      </c>
      <c r="AN1223" s="50">
        <v>39.013829999999999</v>
      </c>
      <c r="AO1223" s="50">
        <v>20.720930232558139</v>
      </c>
      <c r="AP1223" s="50">
        <v>26.123699999999999</v>
      </c>
      <c r="AQ1223" s="51">
        <v>24.915299999999998</v>
      </c>
      <c r="AR1223" s="49">
        <v>22.150449000000002</v>
      </c>
      <c r="AS1223" s="50">
        <v>2.7871621621621623</v>
      </c>
      <c r="AT1223" s="50">
        <v>2.7761399999999998</v>
      </c>
      <c r="AU1223" s="50">
        <v>5.069978571428571</v>
      </c>
      <c r="AV1223" s="50">
        <v>187.0214445</v>
      </c>
      <c r="AW1223" s="50">
        <v>0</v>
      </c>
      <c r="AX1223" s="50">
        <v>11.872</v>
      </c>
      <c r="AY1223" s="50">
        <v>72.137633333333326</v>
      </c>
      <c r="AZ1223" s="51">
        <v>0</v>
      </c>
      <c r="BA1223" s="49">
        <v>0</v>
      </c>
      <c r="BB1223" s="49">
        <v>0</v>
      </c>
      <c r="BC1223" s="50">
        <v>0</v>
      </c>
      <c r="BD1223" s="50">
        <v>0</v>
      </c>
      <c r="BE1223" s="51">
        <v>0</v>
      </c>
      <c r="BF1223" s="38"/>
      <c r="BG1223" s="38"/>
      <c r="BK1223" s="38"/>
      <c r="BL1223" s="38"/>
      <c r="BM1223" s="38"/>
      <c r="BN1223" s="38"/>
      <c r="BO1223" s="38"/>
      <c r="BP1223" s="38"/>
      <c r="BQ1223" s="38"/>
      <c r="BR1223" s="38"/>
      <c r="BS1223" s="38"/>
      <c r="BT1223" s="38"/>
      <c r="BU1223" s="38"/>
      <c r="BY1223" s="38"/>
      <c r="BZ1223" s="38"/>
      <c r="CJ1223" s="38"/>
    </row>
    <row r="1224" spans="2:88" x14ac:dyDescent="0.25">
      <c r="B1224" s="8">
        <v>1222</v>
      </c>
      <c r="C1224" s="9" t="s">
        <v>12821</v>
      </c>
      <c r="D1224" s="9" t="s">
        <v>12891</v>
      </c>
      <c r="E1224" s="49">
        <v>18.481004600000006</v>
      </c>
      <c r="F1224" s="50">
        <v>9.9030288000000013</v>
      </c>
      <c r="G1224" s="50">
        <v>33.138159999999999</v>
      </c>
      <c r="H1224" s="51">
        <v>15.569280000000003</v>
      </c>
      <c r="I1224" s="50">
        <v>0</v>
      </c>
      <c r="J1224" s="50">
        <v>0</v>
      </c>
      <c r="K1224" s="50">
        <v>10.519058400000004</v>
      </c>
      <c r="L1224" s="55">
        <v>14.723610000000003</v>
      </c>
      <c r="M1224" s="49">
        <v>0</v>
      </c>
      <c r="N1224" s="49">
        <v>2.7070817396444444</v>
      </c>
      <c r="O1224" s="49">
        <v>2.6056919999999995</v>
      </c>
      <c r="P1224" s="50">
        <v>0</v>
      </c>
      <c r="Q1224" s="50">
        <v>0</v>
      </c>
      <c r="R1224" s="50">
        <v>0</v>
      </c>
      <c r="S1224" s="51">
        <v>0</v>
      </c>
      <c r="T1224" s="50">
        <v>0</v>
      </c>
      <c r="U1224" s="51">
        <v>17.482226666666673</v>
      </c>
      <c r="V1224" s="51">
        <v>0</v>
      </c>
      <c r="W1224" s="50">
        <v>0</v>
      </c>
      <c r="X1224" s="49">
        <v>14.723610000000003</v>
      </c>
      <c r="Y1224" s="51">
        <v>40.616090666666665</v>
      </c>
      <c r="Z1224" s="52">
        <v>0</v>
      </c>
      <c r="AA1224" s="52">
        <v>0</v>
      </c>
      <c r="AB1224" s="52">
        <v>0</v>
      </c>
      <c r="AC1224" s="54">
        <v>3</v>
      </c>
      <c r="AD1224" s="54">
        <v>61.652976296296302</v>
      </c>
      <c r="AE1224" s="50">
        <v>61.652976296296302</v>
      </c>
      <c r="AF1224" s="50">
        <v>56.400000000000006</v>
      </c>
      <c r="AG1224" s="55">
        <v>56.400000000000006</v>
      </c>
      <c r="AH1224" s="50">
        <v>13.313985840000004</v>
      </c>
      <c r="AI1224" s="52">
        <v>8.180473837037038</v>
      </c>
      <c r="AJ1224" s="49">
        <v>0</v>
      </c>
      <c r="AK1224" s="50">
        <v>30.858955555555561</v>
      </c>
      <c r="AL1224" s="50">
        <v>26.782666666666664</v>
      </c>
      <c r="AM1224" s="50">
        <v>0</v>
      </c>
      <c r="AN1224" s="50">
        <v>52.018439999999998</v>
      </c>
      <c r="AO1224" s="50">
        <v>27.627906976744185</v>
      </c>
      <c r="AP1224" s="50">
        <v>34.831600000000002</v>
      </c>
      <c r="AQ1224" s="51">
        <v>33.220399999999998</v>
      </c>
      <c r="AR1224" s="49">
        <v>22.150449000000002</v>
      </c>
      <c r="AS1224" s="50">
        <v>2.7871621621621623</v>
      </c>
      <c r="AT1224" s="50">
        <v>2.7761399999999998</v>
      </c>
      <c r="AU1224" s="50">
        <v>6.7599714285714274</v>
      </c>
      <c r="AV1224" s="50">
        <v>226.05572366666667</v>
      </c>
      <c r="AW1224" s="50">
        <v>0</v>
      </c>
      <c r="AX1224" s="50">
        <v>11.872</v>
      </c>
      <c r="AY1224" s="50">
        <v>72.137633333333326</v>
      </c>
      <c r="AZ1224" s="51">
        <v>0</v>
      </c>
      <c r="BA1224" s="49">
        <v>0</v>
      </c>
      <c r="BB1224" s="49">
        <v>0</v>
      </c>
      <c r="BC1224" s="50">
        <v>0</v>
      </c>
      <c r="BD1224" s="50">
        <v>0</v>
      </c>
      <c r="BE1224" s="51">
        <v>0</v>
      </c>
      <c r="BF1224" s="38"/>
      <c r="BG1224" s="38"/>
      <c r="BK1224" s="38"/>
      <c r="BL1224" s="38"/>
      <c r="BM1224" s="38"/>
      <c r="BN1224" s="38"/>
      <c r="BO1224" s="38"/>
      <c r="BP1224" s="38"/>
      <c r="BQ1224" s="38"/>
      <c r="BR1224" s="38"/>
      <c r="BS1224" s="38"/>
      <c r="BT1224" s="38"/>
      <c r="BU1224" s="38"/>
      <c r="BY1224" s="38"/>
      <c r="BZ1224" s="38"/>
      <c r="CJ1224" s="38"/>
    </row>
    <row r="1225" spans="2:88" x14ac:dyDescent="0.25">
      <c r="B1225" s="8">
        <v>1223</v>
      </c>
      <c r="C1225" s="9" t="s">
        <v>12821</v>
      </c>
      <c r="D1225" s="9" t="s">
        <v>12892</v>
      </c>
      <c r="E1225" s="49">
        <v>23.101255750000004</v>
      </c>
      <c r="F1225" s="50">
        <v>12.378786000000002</v>
      </c>
      <c r="G1225" s="50">
        <v>41.422699999999999</v>
      </c>
      <c r="H1225" s="51">
        <v>19.461600000000004</v>
      </c>
      <c r="I1225" s="50">
        <v>0</v>
      </c>
      <c r="J1225" s="50">
        <v>0</v>
      </c>
      <c r="K1225" s="50">
        <v>13.148823000000004</v>
      </c>
      <c r="L1225" s="55">
        <v>14.723610000000003</v>
      </c>
      <c r="M1225" s="49">
        <v>0</v>
      </c>
      <c r="N1225" s="49">
        <v>2.7070817396444444</v>
      </c>
      <c r="O1225" s="49">
        <v>2.6056919999999995</v>
      </c>
      <c r="P1225" s="50">
        <v>0</v>
      </c>
      <c r="Q1225" s="50">
        <v>0</v>
      </c>
      <c r="R1225" s="50">
        <v>0</v>
      </c>
      <c r="S1225" s="51">
        <v>0</v>
      </c>
      <c r="T1225" s="50">
        <v>0</v>
      </c>
      <c r="U1225" s="51">
        <v>17.482226666666673</v>
      </c>
      <c r="V1225" s="51">
        <v>0</v>
      </c>
      <c r="W1225" s="50">
        <v>0</v>
      </c>
      <c r="X1225" s="49">
        <v>14.723610000000003</v>
      </c>
      <c r="Y1225" s="51">
        <v>40.616090666666665</v>
      </c>
      <c r="Z1225" s="52">
        <v>0</v>
      </c>
      <c r="AA1225" s="52">
        <v>0</v>
      </c>
      <c r="AB1225" s="52">
        <v>0</v>
      </c>
      <c r="AC1225" s="54">
        <v>3</v>
      </c>
      <c r="AD1225" s="54">
        <v>77.066220370370374</v>
      </c>
      <c r="AE1225" s="50">
        <v>77.066220370370374</v>
      </c>
      <c r="AF1225" s="50">
        <v>70.5</v>
      </c>
      <c r="AG1225" s="55">
        <v>70.5</v>
      </c>
      <c r="AH1225" s="50">
        <v>13.313985840000004</v>
      </c>
      <c r="AI1225" s="52">
        <v>8.180473837037038</v>
      </c>
      <c r="AJ1225" s="49">
        <v>0</v>
      </c>
      <c r="AK1225" s="50">
        <v>38.573694444444449</v>
      </c>
      <c r="AL1225" s="50">
        <v>33.478333333333332</v>
      </c>
      <c r="AM1225" s="50">
        <v>0</v>
      </c>
      <c r="AN1225" s="50">
        <v>65.023049999999998</v>
      </c>
      <c r="AO1225" s="50">
        <v>34.534883720930232</v>
      </c>
      <c r="AP1225" s="50">
        <v>43.539500000000004</v>
      </c>
      <c r="AQ1225" s="51">
        <v>41.525499999999994</v>
      </c>
      <c r="AR1225" s="49">
        <v>22.150449000000002</v>
      </c>
      <c r="AS1225" s="50">
        <v>2.7871621621621623</v>
      </c>
      <c r="AT1225" s="50">
        <v>2.7761399999999998</v>
      </c>
      <c r="AU1225" s="50">
        <v>6.7599714285714274</v>
      </c>
      <c r="AV1225" s="50">
        <v>226.05572366666667</v>
      </c>
      <c r="AW1225" s="50">
        <v>0</v>
      </c>
      <c r="AX1225" s="50">
        <v>11.872</v>
      </c>
      <c r="AY1225" s="50">
        <v>72.137633333333326</v>
      </c>
      <c r="AZ1225" s="51">
        <v>0</v>
      </c>
      <c r="BA1225" s="49">
        <v>0</v>
      </c>
      <c r="BB1225" s="49">
        <v>0</v>
      </c>
      <c r="BC1225" s="50">
        <v>0</v>
      </c>
      <c r="BD1225" s="50">
        <v>0</v>
      </c>
      <c r="BE1225" s="51">
        <v>0</v>
      </c>
      <c r="BF1225" s="38"/>
      <c r="BG1225" s="38"/>
      <c r="BK1225" s="38"/>
      <c r="BL1225" s="38"/>
      <c r="BM1225" s="38"/>
      <c r="BN1225" s="38"/>
      <c r="BO1225" s="38"/>
      <c r="BP1225" s="38"/>
      <c r="BQ1225" s="38"/>
      <c r="BR1225" s="38"/>
      <c r="BS1225" s="38"/>
      <c r="BT1225" s="38"/>
      <c r="BU1225" s="38"/>
      <c r="BY1225" s="38"/>
      <c r="BZ1225" s="38"/>
      <c r="CJ1225" s="38"/>
    </row>
    <row r="1226" spans="2:88" x14ac:dyDescent="0.25">
      <c r="B1226" s="8">
        <v>1224</v>
      </c>
      <c r="C1226" s="9" t="s">
        <v>12821</v>
      </c>
      <c r="D1226" s="9" t="s">
        <v>12893</v>
      </c>
      <c r="E1226" s="49">
        <v>27.721506900000005</v>
      </c>
      <c r="F1226" s="50">
        <v>14.854543200000002</v>
      </c>
      <c r="G1226" s="50">
        <v>49.707239999999999</v>
      </c>
      <c r="H1226" s="51">
        <v>23.353920000000002</v>
      </c>
      <c r="I1226" s="50">
        <v>0</v>
      </c>
      <c r="J1226" s="50">
        <v>0</v>
      </c>
      <c r="K1226" s="50">
        <v>15.778587600000005</v>
      </c>
      <c r="L1226" s="55">
        <v>14.723610000000003</v>
      </c>
      <c r="M1226" s="49">
        <v>0</v>
      </c>
      <c r="N1226" s="49">
        <v>2.7070817396444444</v>
      </c>
      <c r="O1226" s="49">
        <v>2.6056919999999995</v>
      </c>
      <c r="P1226" s="50">
        <v>0</v>
      </c>
      <c r="Q1226" s="50">
        <v>0</v>
      </c>
      <c r="R1226" s="50">
        <v>0</v>
      </c>
      <c r="S1226" s="51">
        <v>0</v>
      </c>
      <c r="T1226" s="50">
        <v>0</v>
      </c>
      <c r="U1226" s="51">
        <v>17.482226666666673</v>
      </c>
      <c r="V1226" s="51">
        <v>0</v>
      </c>
      <c r="W1226" s="50">
        <v>0</v>
      </c>
      <c r="X1226" s="49">
        <v>14.723610000000003</v>
      </c>
      <c r="Y1226" s="51">
        <v>40.616090666666665</v>
      </c>
      <c r="Z1226" s="52">
        <v>0</v>
      </c>
      <c r="AA1226" s="52">
        <v>0</v>
      </c>
      <c r="AB1226" s="52">
        <v>0</v>
      </c>
      <c r="AC1226" s="54">
        <v>3</v>
      </c>
      <c r="AD1226" s="54">
        <v>92.47946444444446</v>
      </c>
      <c r="AE1226" s="50">
        <v>92.47946444444446</v>
      </c>
      <c r="AF1226" s="50">
        <v>84.600000000000009</v>
      </c>
      <c r="AG1226" s="55">
        <v>84.600000000000009</v>
      </c>
      <c r="AH1226" s="50">
        <v>13.313985840000004</v>
      </c>
      <c r="AI1226" s="52">
        <v>8.180473837037038</v>
      </c>
      <c r="AJ1226" s="49">
        <v>0</v>
      </c>
      <c r="AK1226" s="50">
        <v>46.288433333333344</v>
      </c>
      <c r="AL1226" s="50">
        <v>40.173999999999992</v>
      </c>
      <c r="AM1226" s="50">
        <v>0</v>
      </c>
      <c r="AN1226" s="50">
        <v>78.027659999999997</v>
      </c>
      <c r="AO1226" s="50">
        <v>41.441860465116278</v>
      </c>
      <c r="AP1226" s="50">
        <v>52.247399999999999</v>
      </c>
      <c r="AQ1226" s="51">
        <v>49.830599999999997</v>
      </c>
      <c r="AR1226" s="49">
        <v>22.150449000000002</v>
      </c>
      <c r="AS1226" s="50">
        <v>2.7871621621621623</v>
      </c>
      <c r="AT1226" s="50">
        <v>2.7761399999999998</v>
      </c>
      <c r="AU1226" s="50">
        <v>8.4499642857142856</v>
      </c>
      <c r="AV1226" s="50">
        <v>265.0900028333333</v>
      </c>
      <c r="AW1226" s="50">
        <v>0</v>
      </c>
      <c r="AX1226" s="50">
        <v>11.872</v>
      </c>
      <c r="AY1226" s="50">
        <v>72.137633333333326</v>
      </c>
      <c r="AZ1226" s="51">
        <v>0</v>
      </c>
      <c r="BA1226" s="49">
        <v>0</v>
      </c>
      <c r="BB1226" s="49">
        <v>0</v>
      </c>
      <c r="BC1226" s="50">
        <v>0</v>
      </c>
      <c r="BD1226" s="50">
        <v>0</v>
      </c>
      <c r="BE1226" s="51">
        <v>0</v>
      </c>
      <c r="BF1226" s="38"/>
      <c r="BG1226" s="38"/>
      <c r="BK1226" s="38"/>
      <c r="BL1226" s="38"/>
      <c r="BM1226" s="38"/>
      <c r="BN1226" s="38"/>
      <c r="BO1226" s="38"/>
      <c r="BP1226" s="38"/>
      <c r="BQ1226" s="38"/>
      <c r="BR1226" s="38"/>
      <c r="BS1226" s="38"/>
      <c r="BT1226" s="38"/>
      <c r="BU1226" s="38"/>
      <c r="BY1226" s="38"/>
      <c r="BZ1226" s="38"/>
      <c r="CJ1226" s="38"/>
    </row>
    <row r="1227" spans="2:88" x14ac:dyDescent="0.25">
      <c r="B1227" s="8">
        <v>1225</v>
      </c>
      <c r="C1227" s="9" t="s">
        <v>12821</v>
      </c>
      <c r="D1227" s="9" t="s">
        <v>12894</v>
      </c>
      <c r="E1227" s="49">
        <v>4.6202511500000014</v>
      </c>
      <c r="F1227" s="50">
        <v>2.4757572000000003</v>
      </c>
      <c r="G1227" s="50">
        <v>4.1422699999999999</v>
      </c>
      <c r="H1227" s="51">
        <v>3.8923200000000007</v>
      </c>
      <c r="I1227" s="50">
        <v>0</v>
      </c>
      <c r="J1227" s="50">
        <v>0</v>
      </c>
      <c r="K1227" s="50">
        <v>2.629764600000001</v>
      </c>
      <c r="L1227" s="55">
        <v>4.9078700000000008</v>
      </c>
      <c r="M1227" s="49">
        <v>0</v>
      </c>
      <c r="N1227" s="49">
        <v>1.6793607249066667</v>
      </c>
      <c r="O1227" s="49">
        <v>0.86856399999999989</v>
      </c>
      <c r="P1227" s="50">
        <v>0</v>
      </c>
      <c r="Q1227" s="50">
        <v>0</v>
      </c>
      <c r="R1227" s="50">
        <v>0</v>
      </c>
      <c r="S1227" s="51">
        <v>0</v>
      </c>
      <c r="T1227" s="50">
        <v>0</v>
      </c>
      <c r="U1227" s="51">
        <v>6.4889666666666672</v>
      </c>
      <c r="V1227" s="51">
        <v>0</v>
      </c>
      <c r="W1227" s="50">
        <v>0</v>
      </c>
      <c r="X1227" s="49">
        <v>4.9078700000000008</v>
      </c>
      <c r="Y1227" s="51">
        <v>13.538696888888889</v>
      </c>
      <c r="Z1227" s="52">
        <v>0</v>
      </c>
      <c r="AA1227" s="52">
        <v>0</v>
      </c>
      <c r="AB1227" s="52">
        <v>0</v>
      </c>
      <c r="AC1227" s="54">
        <v>3</v>
      </c>
      <c r="AD1227" s="54">
        <v>15.413244074074075</v>
      </c>
      <c r="AE1227" s="50">
        <v>15.413244074074075</v>
      </c>
      <c r="AF1227" s="50">
        <v>14.100000000000001</v>
      </c>
      <c r="AG1227" s="55">
        <v>14.100000000000001</v>
      </c>
      <c r="AH1227" s="50">
        <v>4.4379952800000009</v>
      </c>
      <c r="AI1227" s="52">
        <v>2.7468274666666663</v>
      </c>
      <c r="AJ1227" s="49">
        <v>0</v>
      </c>
      <c r="AK1227" s="50">
        <v>7.7147388888888901</v>
      </c>
      <c r="AL1227" s="50">
        <v>6.8134444444444444</v>
      </c>
      <c r="AM1227" s="50">
        <v>12.705000000000002</v>
      </c>
      <c r="AN1227" s="50">
        <v>0</v>
      </c>
      <c r="AO1227" s="50">
        <v>0</v>
      </c>
      <c r="AP1227" s="50">
        <v>0</v>
      </c>
      <c r="AQ1227" s="51">
        <v>0</v>
      </c>
      <c r="AR1227" s="49">
        <v>7.383483</v>
      </c>
      <c r="AS1227" s="50">
        <v>2.7871621621621623</v>
      </c>
      <c r="AT1227" s="50">
        <v>0.92537999999999998</v>
      </c>
      <c r="AU1227" s="50">
        <v>1.6899928571428569</v>
      </c>
      <c r="AV1227" s="50">
        <v>62.340481499999996</v>
      </c>
      <c r="AW1227" s="50">
        <v>0</v>
      </c>
      <c r="AX1227" s="50">
        <v>3.9573333333333331</v>
      </c>
      <c r="AY1227" s="50">
        <v>18.113280000000007</v>
      </c>
      <c r="AZ1227" s="51">
        <v>0</v>
      </c>
      <c r="BA1227" s="49">
        <v>0</v>
      </c>
      <c r="BB1227" s="49">
        <v>0</v>
      </c>
      <c r="BC1227" s="50">
        <v>0</v>
      </c>
      <c r="BD1227" s="50">
        <v>0</v>
      </c>
      <c r="BE1227" s="51">
        <v>0</v>
      </c>
      <c r="BF1227" s="38"/>
      <c r="BG1227" s="38"/>
      <c r="BK1227" s="38"/>
      <c r="BL1227" s="38"/>
      <c r="BM1227" s="38"/>
      <c r="BN1227" s="38"/>
      <c r="BO1227" s="38"/>
      <c r="BP1227" s="38"/>
      <c r="BQ1227" s="38"/>
      <c r="BR1227" s="38"/>
      <c r="BS1227" s="38"/>
      <c r="BT1227" s="38"/>
      <c r="BU1227" s="38"/>
      <c r="BY1227" s="38"/>
      <c r="BZ1227" s="38"/>
      <c r="CJ1227" s="38"/>
    </row>
    <row r="1228" spans="2:88" x14ac:dyDescent="0.25">
      <c r="B1228" s="8">
        <v>1226</v>
      </c>
      <c r="C1228" s="9" t="s">
        <v>12821</v>
      </c>
      <c r="D1228" s="9" t="s">
        <v>12895</v>
      </c>
      <c r="E1228" s="49">
        <v>6.160334866666668</v>
      </c>
      <c r="F1228" s="50">
        <v>3.3010096000000004</v>
      </c>
      <c r="G1228" s="50">
        <v>5.5230266666666665</v>
      </c>
      <c r="H1228" s="51">
        <v>5.1897600000000006</v>
      </c>
      <c r="I1228" s="50">
        <v>0</v>
      </c>
      <c r="J1228" s="50">
        <v>0</v>
      </c>
      <c r="K1228" s="50">
        <v>3.5063528000000015</v>
      </c>
      <c r="L1228" s="55">
        <v>4.9078700000000008</v>
      </c>
      <c r="M1228" s="49">
        <v>0</v>
      </c>
      <c r="N1228" s="49">
        <v>1.6793607249066667</v>
      </c>
      <c r="O1228" s="49">
        <v>0.86856399999999989</v>
      </c>
      <c r="P1228" s="50">
        <v>0</v>
      </c>
      <c r="Q1228" s="50">
        <v>0</v>
      </c>
      <c r="R1228" s="50">
        <v>0</v>
      </c>
      <c r="S1228" s="51">
        <v>0</v>
      </c>
      <c r="T1228" s="50">
        <v>0</v>
      </c>
      <c r="U1228" s="51">
        <v>6.4889666666666672</v>
      </c>
      <c r="V1228" s="51">
        <v>0</v>
      </c>
      <c r="W1228" s="50">
        <v>0</v>
      </c>
      <c r="X1228" s="49">
        <v>4.9078700000000008</v>
      </c>
      <c r="Y1228" s="51">
        <v>13.538696888888889</v>
      </c>
      <c r="Z1228" s="52">
        <v>0</v>
      </c>
      <c r="AA1228" s="52">
        <v>0</v>
      </c>
      <c r="AB1228" s="52">
        <v>0</v>
      </c>
      <c r="AC1228" s="54">
        <v>3</v>
      </c>
      <c r="AD1228" s="54">
        <v>20.550992098765434</v>
      </c>
      <c r="AE1228" s="50">
        <v>20.550992098765434</v>
      </c>
      <c r="AF1228" s="50">
        <v>18.8</v>
      </c>
      <c r="AG1228" s="55">
        <v>18.8</v>
      </c>
      <c r="AH1228" s="50">
        <v>4.4379952800000009</v>
      </c>
      <c r="AI1228" s="52">
        <v>2.7468274666666663</v>
      </c>
      <c r="AJ1228" s="49">
        <v>0</v>
      </c>
      <c r="AK1228" s="50">
        <v>10.28631851851852</v>
      </c>
      <c r="AL1228" s="50">
        <v>9.0845925925925926</v>
      </c>
      <c r="AM1228" s="50">
        <v>16.940000000000001</v>
      </c>
      <c r="AN1228" s="50">
        <v>0</v>
      </c>
      <c r="AO1228" s="50">
        <v>0</v>
      </c>
      <c r="AP1228" s="50">
        <v>0</v>
      </c>
      <c r="AQ1228" s="51">
        <v>0</v>
      </c>
      <c r="AR1228" s="49">
        <v>7.383483</v>
      </c>
      <c r="AS1228" s="50">
        <v>2.7871621621621623</v>
      </c>
      <c r="AT1228" s="50">
        <v>0.92537999999999998</v>
      </c>
      <c r="AU1228" s="50">
        <v>2.2533238095238093</v>
      </c>
      <c r="AV1228" s="50">
        <v>75.351907888888888</v>
      </c>
      <c r="AW1228" s="50">
        <v>0</v>
      </c>
      <c r="AX1228" s="50">
        <v>3.9573333333333331</v>
      </c>
      <c r="AY1228" s="50">
        <v>18.113280000000007</v>
      </c>
      <c r="AZ1228" s="51">
        <v>0</v>
      </c>
      <c r="BA1228" s="49">
        <v>0</v>
      </c>
      <c r="BB1228" s="49">
        <v>0</v>
      </c>
      <c r="BC1228" s="50">
        <v>0</v>
      </c>
      <c r="BD1228" s="50">
        <v>0</v>
      </c>
      <c r="BE1228" s="51">
        <v>0</v>
      </c>
      <c r="BF1228" s="38"/>
      <c r="BG1228" s="38"/>
      <c r="BK1228" s="38"/>
      <c r="BL1228" s="38"/>
      <c r="BM1228" s="38"/>
      <c r="BN1228" s="38"/>
      <c r="BO1228" s="38"/>
      <c r="BP1228" s="38"/>
      <c r="BQ1228" s="38"/>
      <c r="BR1228" s="38"/>
      <c r="BS1228" s="38"/>
      <c r="BT1228" s="38"/>
      <c r="BU1228" s="38"/>
      <c r="BY1228" s="38"/>
      <c r="BZ1228" s="38"/>
      <c r="CJ1228" s="38"/>
    </row>
    <row r="1229" spans="2:88" x14ac:dyDescent="0.25">
      <c r="B1229" s="8">
        <v>1227</v>
      </c>
      <c r="C1229" s="9" t="s">
        <v>12821</v>
      </c>
      <c r="D1229" s="9" t="s">
        <v>12896</v>
      </c>
      <c r="E1229" s="49">
        <v>7.7004185833333345</v>
      </c>
      <c r="F1229" s="50">
        <v>4.1262620000000005</v>
      </c>
      <c r="G1229" s="50">
        <v>6.9037833333333332</v>
      </c>
      <c r="H1229" s="51">
        <v>6.4872000000000005</v>
      </c>
      <c r="I1229" s="50">
        <v>0</v>
      </c>
      <c r="J1229" s="50">
        <v>0</v>
      </c>
      <c r="K1229" s="50">
        <v>4.3829410000000015</v>
      </c>
      <c r="L1229" s="55">
        <v>4.9078700000000008</v>
      </c>
      <c r="M1229" s="49">
        <v>0</v>
      </c>
      <c r="N1229" s="49">
        <v>1.6793607249066667</v>
      </c>
      <c r="O1229" s="49">
        <v>0.86856399999999989</v>
      </c>
      <c r="P1229" s="50">
        <v>0</v>
      </c>
      <c r="Q1229" s="50">
        <v>0</v>
      </c>
      <c r="R1229" s="50">
        <v>0</v>
      </c>
      <c r="S1229" s="51">
        <v>0</v>
      </c>
      <c r="T1229" s="50">
        <v>0</v>
      </c>
      <c r="U1229" s="51">
        <v>6.4889666666666672</v>
      </c>
      <c r="V1229" s="51">
        <v>0</v>
      </c>
      <c r="W1229" s="50">
        <v>0</v>
      </c>
      <c r="X1229" s="49">
        <v>4.9078700000000008</v>
      </c>
      <c r="Y1229" s="51">
        <v>13.538696888888889</v>
      </c>
      <c r="Z1229" s="52">
        <v>0</v>
      </c>
      <c r="AA1229" s="52">
        <v>0</v>
      </c>
      <c r="AB1229" s="52">
        <v>0</v>
      </c>
      <c r="AC1229" s="54">
        <v>3</v>
      </c>
      <c r="AD1229" s="54">
        <v>25.688740123456792</v>
      </c>
      <c r="AE1229" s="50">
        <v>25.688740123456792</v>
      </c>
      <c r="AF1229" s="50">
        <v>23.5</v>
      </c>
      <c r="AG1229" s="55">
        <v>23.5</v>
      </c>
      <c r="AH1229" s="50">
        <v>4.4379952800000009</v>
      </c>
      <c r="AI1229" s="52">
        <v>2.7468274666666663</v>
      </c>
      <c r="AJ1229" s="49">
        <v>0</v>
      </c>
      <c r="AK1229" s="50">
        <v>12.85789814814815</v>
      </c>
      <c r="AL1229" s="50">
        <v>11.355740740740741</v>
      </c>
      <c r="AM1229" s="50">
        <v>21.175000000000001</v>
      </c>
      <c r="AN1229" s="50">
        <v>0</v>
      </c>
      <c r="AO1229" s="50">
        <v>0</v>
      </c>
      <c r="AP1229" s="50">
        <v>0</v>
      </c>
      <c r="AQ1229" s="51">
        <v>0</v>
      </c>
      <c r="AR1229" s="49">
        <v>7.383483</v>
      </c>
      <c r="AS1229" s="50">
        <v>2.7871621621621623</v>
      </c>
      <c r="AT1229" s="50">
        <v>0.92537999999999998</v>
      </c>
      <c r="AU1229" s="50">
        <v>2.2533238095238093</v>
      </c>
      <c r="AV1229" s="50">
        <v>75.351907888888888</v>
      </c>
      <c r="AW1229" s="50">
        <v>0</v>
      </c>
      <c r="AX1229" s="50">
        <v>3.9573333333333331</v>
      </c>
      <c r="AY1229" s="50">
        <v>18.113280000000007</v>
      </c>
      <c r="AZ1229" s="51">
        <v>0</v>
      </c>
      <c r="BA1229" s="49">
        <v>0</v>
      </c>
      <c r="BB1229" s="49">
        <v>0</v>
      </c>
      <c r="BC1229" s="50">
        <v>0</v>
      </c>
      <c r="BD1229" s="50">
        <v>0</v>
      </c>
      <c r="BE1229" s="51">
        <v>0</v>
      </c>
      <c r="BF1229" s="38"/>
      <c r="BG1229" s="38"/>
      <c r="BK1229" s="38"/>
      <c r="BL1229" s="38"/>
      <c r="BM1229" s="38"/>
      <c r="BN1229" s="38"/>
      <c r="BO1229" s="38"/>
      <c r="BP1229" s="38"/>
      <c r="BQ1229" s="38"/>
      <c r="BR1229" s="38"/>
      <c r="BS1229" s="38"/>
      <c r="BT1229" s="38"/>
      <c r="BU1229" s="38"/>
      <c r="BY1229" s="38"/>
      <c r="BZ1229" s="38"/>
      <c r="CJ1229" s="38"/>
    </row>
    <row r="1230" spans="2:88" x14ac:dyDescent="0.25">
      <c r="B1230" s="8">
        <v>1228</v>
      </c>
      <c r="C1230" s="9" t="s">
        <v>12821</v>
      </c>
      <c r="D1230" s="9" t="s">
        <v>12897</v>
      </c>
      <c r="E1230" s="49">
        <v>9.2405023000000028</v>
      </c>
      <c r="F1230" s="50">
        <v>4.9515144000000006</v>
      </c>
      <c r="G1230" s="50">
        <v>8.2845399999999998</v>
      </c>
      <c r="H1230" s="51">
        <v>7.7846400000000013</v>
      </c>
      <c r="I1230" s="50">
        <v>0</v>
      </c>
      <c r="J1230" s="50">
        <v>0</v>
      </c>
      <c r="K1230" s="50">
        <v>5.259529200000002</v>
      </c>
      <c r="L1230" s="55">
        <v>4.9078700000000008</v>
      </c>
      <c r="M1230" s="49">
        <v>0</v>
      </c>
      <c r="N1230" s="49">
        <v>1.6793607249066667</v>
      </c>
      <c r="O1230" s="49">
        <v>0.86856399999999989</v>
      </c>
      <c r="P1230" s="50">
        <v>0</v>
      </c>
      <c r="Q1230" s="50">
        <v>0</v>
      </c>
      <c r="R1230" s="50">
        <v>0</v>
      </c>
      <c r="S1230" s="51">
        <v>0</v>
      </c>
      <c r="T1230" s="50">
        <v>0</v>
      </c>
      <c r="U1230" s="51">
        <v>6.4889666666666672</v>
      </c>
      <c r="V1230" s="51">
        <v>0</v>
      </c>
      <c r="W1230" s="50">
        <v>0</v>
      </c>
      <c r="X1230" s="49">
        <v>4.9078700000000008</v>
      </c>
      <c r="Y1230" s="51">
        <v>13.538696888888889</v>
      </c>
      <c r="Z1230" s="52">
        <v>0</v>
      </c>
      <c r="AA1230" s="52">
        <v>0</v>
      </c>
      <c r="AB1230" s="52">
        <v>0</v>
      </c>
      <c r="AC1230" s="54">
        <v>3</v>
      </c>
      <c r="AD1230" s="54">
        <v>30.826488148148151</v>
      </c>
      <c r="AE1230" s="50">
        <v>30.826488148148151</v>
      </c>
      <c r="AF1230" s="50">
        <v>28.200000000000003</v>
      </c>
      <c r="AG1230" s="55">
        <v>28.200000000000003</v>
      </c>
      <c r="AH1230" s="50">
        <v>4.4379952800000009</v>
      </c>
      <c r="AI1230" s="52">
        <v>2.7468274666666663</v>
      </c>
      <c r="AJ1230" s="49">
        <v>0</v>
      </c>
      <c r="AK1230" s="50">
        <v>15.42947777777778</v>
      </c>
      <c r="AL1230" s="50">
        <v>13.626888888888889</v>
      </c>
      <c r="AM1230" s="50">
        <v>25.410000000000004</v>
      </c>
      <c r="AN1230" s="50">
        <v>0</v>
      </c>
      <c r="AO1230" s="50">
        <v>0</v>
      </c>
      <c r="AP1230" s="50">
        <v>0</v>
      </c>
      <c r="AQ1230" s="51">
        <v>0</v>
      </c>
      <c r="AR1230" s="49">
        <v>7.383483</v>
      </c>
      <c r="AS1230" s="50">
        <v>2.7871621621621623</v>
      </c>
      <c r="AT1230" s="50">
        <v>0.92537999999999998</v>
      </c>
      <c r="AU1230" s="50">
        <v>2.8166547619047617</v>
      </c>
      <c r="AV1230" s="50">
        <v>88.363334277777781</v>
      </c>
      <c r="AW1230" s="50">
        <v>0</v>
      </c>
      <c r="AX1230" s="50">
        <v>3.9573333333333331</v>
      </c>
      <c r="AY1230" s="50">
        <v>18.113280000000007</v>
      </c>
      <c r="AZ1230" s="51">
        <v>0</v>
      </c>
      <c r="BA1230" s="49">
        <v>0</v>
      </c>
      <c r="BB1230" s="49">
        <v>0</v>
      </c>
      <c r="BC1230" s="50">
        <v>0</v>
      </c>
      <c r="BD1230" s="50">
        <v>0</v>
      </c>
      <c r="BE1230" s="51">
        <v>0</v>
      </c>
      <c r="BF1230" s="38"/>
      <c r="BG1230" s="38"/>
      <c r="BK1230" s="38"/>
      <c r="BL1230" s="38"/>
      <c r="BM1230" s="38"/>
      <c r="BN1230" s="38"/>
      <c r="BO1230" s="38"/>
      <c r="BP1230" s="38"/>
      <c r="BQ1230" s="38"/>
      <c r="BR1230" s="38"/>
      <c r="BS1230" s="38"/>
      <c r="BT1230" s="38"/>
      <c r="BU1230" s="38"/>
      <c r="BY1230" s="38"/>
      <c r="BZ1230" s="38"/>
      <c r="CJ1230" s="38"/>
    </row>
    <row r="1231" spans="2:88" x14ac:dyDescent="0.25">
      <c r="B1231" s="8">
        <v>1229</v>
      </c>
      <c r="C1231" s="9" t="s">
        <v>12821</v>
      </c>
      <c r="D1231" s="9" t="s">
        <v>12898</v>
      </c>
      <c r="E1231" s="49">
        <v>9.2405023000000028</v>
      </c>
      <c r="F1231" s="50">
        <v>4.9515144000000006</v>
      </c>
      <c r="G1231" s="50">
        <v>8.2845399999999998</v>
      </c>
      <c r="H1231" s="51">
        <v>7.7846400000000013</v>
      </c>
      <c r="I1231" s="50">
        <v>0</v>
      </c>
      <c r="J1231" s="50">
        <v>0</v>
      </c>
      <c r="K1231" s="50">
        <v>5.259529200000002</v>
      </c>
      <c r="L1231" s="55">
        <v>9.8157400000000017</v>
      </c>
      <c r="M1231" s="49">
        <v>0</v>
      </c>
      <c r="N1231" s="49">
        <v>2.1412299881066668</v>
      </c>
      <c r="O1231" s="49">
        <v>1.7371279999999998</v>
      </c>
      <c r="P1231" s="50">
        <v>0</v>
      </c>
      <c r="Q1231" s="50">
        <v>0</v>
      </c>
      <c r="R1231" s="50">
        <v>0</v>
      </c>
      <c r="S1231" s="51">
        <v>0</v>
      </c>
      <c r="T1231" s="50">
        <v>0</v>
      </c>
      <c r="U1231" s="51">
        <v>16.348733333333335</v>
      </c>
      <c r="V1231" s="51">
        <v>0</v>
      </c>
      <c r="W1231" s="50">
        <v>0</v>
      </c>
      <c r="X1231" s="49">
        <v>9.8157400000000017</v>
      </c>
      <c r="Y1231" s="51">
        <v>27.077393777777779</v>
      </c>
      <c r="Z1231" s="52">
        <v>0</v>
      </c>
      <c r="AA1231" s="52">
        <v>0</v>
      </c>
      <c r="AB1231" s="52">
        <v>0</v>
      </c>
      <c r="AC1231" s="54">
        <v>3</v>
      </c>
      <c r="AD1231" s="54">
        <v>30.826488148148151</v>
      </c>
      <c r="AE1231" s="50">
        <v>30.826488148148151</v>
      </c>
      <c r="AF1231" s="50">
        <v>28.200000000000003</v>
      </c>
      <c r="AG1231" s="55">
        <v>28.200000000000003</v>
      </c>
      <c r="AH1231" s="50">
        <v>8.8759905600000018</v>
      </c>
      <c r="AI1231" s="52">
        <v>5.4636506518518519</v>
      </c>
      <c r="AJ1231" s="49">
        <v>0</v>
      </c>
      <c r="AK1231" s="50">
        <v>15.42947777777778</v>
      </c>
      <c r="AL1231" s="50">
        <v>13.626888888888889</v>
      </c>
      <c r="AM1231" s="50">
        <v>25.410000000000004</v>
      </c>
      <c r="AN1231" s="50">
        <v>0</v>
      </c>
      <c r="AO1231" s="50">
        <v>0</v>
      </c>
      <c r="AP1231" s="50">
        <v>0</v>
      </c>
      <c r="AQ1231" s="51">
        <v>0</v>
      </c>
      <c r="AR1231" s="49">
        <v>14.766966</v>
      </c>
      <c r="AS1231" s="50">
        <v>2.7871621621621623</v>
      </c>
      <c r="AT1231" s="50">
        <v>1.85076</v>
      </c>
      <c r="AU1231" s="50">
        <v>3.3799857142857137</v>
      </c>
      <c r="AV1231" s="50">
        <v>124.68096299999999</v>
      </c>
      <c r="AW1231" s="50">
        <v>0</v>
      </c>
      <c r="AX1231" s="50">
        <v>7.9146666666666663</v>
      </c>
      <c r="AY1231" s="50">
        <v>46.567216666666674</v>
      </c>
      <c r="AZ1231" s="51">
        <v>0</v>
      </c>
      <c r="BA1231" s="49">
        <v>0</v>
      </c>
      <c r="BB1231" s="49">
        <v>0</v>
      </c>
      <c r="BC1231" s="50">
        <v>0</v>
      </c>
      <c r="BD1231" s="50">
        <v>0</v>
      </c>
      <c r="BE1231" s="51">
        <v>0</v>
      </c>
      <c r="BF1231" s="38"/>
      <c r="BG1231" s="38"/>
      <c r="BK1231" s="38"/>
      <c r="BL1231" s="38"/>
      <c r="BM1231" s="38"/>
      <c r="BN1231" s="38"/>
      <c r="BO1231" s="38"/>
      <c r="BP1231" s="38"/>
      <c r="BQ1231" s="38"/>
      <c r="BR1231" s="38"/>
      <c r="BS1231" s="38"/>
      <c r="BT1231" s="38"/>
      <c r="BU1231" s="38"/>
      <c r="BY1231" s="38"/>
      <c r="BZ1231" s="38"/>
      <c r="CJ1231" s="38"/>
    </row>
    <row r="1232" spans="2:88" x14ac:dyDescent="0.25">
      <c r="B1232" s="8">
        <v>1230</v>
      </c>
      <c r="C1232" s="9" t="s">
        <v>12821</v>
      </c>
      <c r="D1232" s="9" t="s">
        <v>12899</v>
      </c>
      <c r="E1232" s="49">
        <v>12.320669733333336</v>
      </c>
      <c r="F1232" s="50">
        <v>6.6020192000000009</v>
      </c>
      <c r="G1232" s="50">
        <v>11.046053333333333</v>
      </c>
      <c r="H1232" s="51">
        <v>10.379520000000001</v>
      </c>
      <c r="I1232" s="50">
        <v>0</v>
      </c>
      <c r="J1232" s="50">
        <v>0</v>
      </c>
      <c r="K1232" s="50">
        <v>7.012705600000003</v>
      </c>
      <c r="L1232" s="55">
        <v>9.8157400000000017</v>
      </c>
      <c r="M1232" s="49">
        <v>0</v>
      </c>
      <c r="N1232" s="49">
        <v>2.1412299881066668</v>
      </c>
      <c r="O1232" s="49">
        <v>1.7371279999999998</v>
      </c>
      <c r="P1232" s="50">
        <v>0</v>
      </c>
      <c r="Q1232" s="50">
        <v>0</v>
      </c>
      <c r="R1232" s="50">
        <v>0</v>
      </c>
      <c r="S1232" s="51">
        <v>0</v>
      </c>
      <c r="T1232" s="50">
        <v>0</v>
      </c>
      <c r="U1232" s="51">
        <v>16.348733333333335</v>
      </c>
      <c r="V1232" s="51">
        <v>0</v>
      </c>
      <c r="W1232" s="50">
        <v>0</v>
      </c>
      <c r="X1232" s="49">
        <v>9.8157400000000017</v>
      </c>
      <c r="Y1232" s="51">
        <v>27.077393777777779</v>
      </c>
      <c r="Z1232" s="52">
        <v>0</v>
      </c>
      <c r="AA1232" s="52">
        <v>0</v>
      </c>
      <c r="AB1232" s="52">
        <v>0</v>
      </c>
      <c r="AC1232" s="54">
        <v>3</v>
      </c>
      <c r="AD1232" s="54">
        <v>41.101984197530868</v>
      </c>
      <c r="AE1232" s="50">
        <v>41.101984197530868</v>
      </c>
      <c r="AF1232" s="50">
        <v>37.6</v>
      </c>
      <c r="AG1232" s="55">
        <v>37.6</v>
      </c>
      <c r="AH1232" s="50">
        <v>8.8759905600000018</v>
      </c>
      <c r="AI1232" s="52">
        <v>5.4636506518518519</v>
      </c>
      <c r="AJ1232" s="49">
        <v>0</v>
      </c>
      <c r="AK1232" s="50">
        <v>20.57263703703704</v>
      </c>
      <c r="AL1232" s="50">
        <v>18.169185185185185</v>
      </c>
      <c r="AM1232" s="50">
        <v>33.880000000000003</v>
      </c>
      <c r="AN1232" s="50">
        <v>0</v>
      </c>
      <c r="AO1232" s="50">
        <v>0</v>
      </c>
      <c r="AP1232" s="50">
        <v>0</v>
      </c>
      <c r="AQ1232" s="51">
        <v>0</v>
      </c>
      <c r="AR1232" s="49">
        <v>14.766966</v>
      </c>
      <c r="AS1232" s="50">
        <v>2.7871621621621623</v>
      </c>
      <c r="AT1232" s="50">
        <v>1.85076</v>
      </c>
      <c r="AU1232" s="50">
        <v>4.5066476190476186</v>
      </c>
      <c r="AV1232" s="50">
        <v>150.70381577777778</v>
      </c>
      <c r="AW1232" s="50">
        <v>0</v>
      </c>
      <c r="AX1232" s="50">
        <v>7.9146666666666663</v>
      </c>
      <c r="AY1232" s="50">
        <v>46.567216666666674</v>
      </c>
      <c r="AZ1232" s="51">
        <v>0</v>
      </c>
      <c r="BA1232" s="49">
        <v>0</v>
      </c>
      <c r="BB1232" s="49">
        <v>0</v>
      </c>
      <c r="BC1232" s="50">
        <v>0</v>
      </c>
      <c r="BD1232" s="50">
        <v>0</v>
      </c>
      <c r="BE1232" s="51">
        <v>0</v>
      </c>
      <c r="BF1232" s="38"/>
      <c r="BG1232" s="38"/>
      <c r="BK1232" s="38"/>
      <c r="BL1232" s="38"/>
      <c r="BM1232" s="38"/>
      <c r="BN1232" s="38"/>
      <c r="BO1232" s="38"/>
      <c r="BP1232" s="38"/>
      <c r="BQ1232" s="38"/>
      <c r="BR1232" s="38"/>
      <c r="BS1232" s="38"/>
      <c r="BT1232" s="38"/>
      <c r="BU1232" s="38"/>
      <c r="BY1232" s="38"/>
      <c r="BZ1232" s="38"/>
      <c r="CJ1232" s="38"/>
    </row>
    <row r="1233" spans="2:88" x14ac:dyDescent="0.25">
      <c r="B1233" s="8">
        <v>1231</v>
      </c>
      <c r="C1233" s="9" t="s">
        <v>12821</v>
      </c>
      <c r="D1233" s="9" t="s">
        <v>12900</v>
      </c>
      <c r="E1233" s="49">
        <v>15.400837166666669</v>
      </c>
      <c r="F1233" s="50">
        <v>8.2525240000000011</v>
      </c>
      <c r="G1233" s="50">
        <v>13.807566666666666</v>
      </c>
      <c r="H1233" s="51">
        <v>12.974400000000001</v>
      </c>
      <c r="I1233" s="50">
        <v>0</v>
      </c>
      <c r="J1233" s="50">
        <v>0</v>
      </c>
      <c r="K1233" s="50">
        <v>8.7658820000000031</v>
      </c>
      <c r="L1233" s="55">
        <v>9.8157400000000017</v>
      </c>
      <c r="M1233" s="49">
        <v>0</v>
      </c>
      <c r="N1233" s="49">
        <v>2.1412299881066668</v>
      </c>
      <c r="O1233" s="49">
        <v>1.7371279999999998</v>
      </c>
      <c r="P1233" s="50">
        <v>0</v>
      </c>
      <c r="Q1233" s="50">
        <v>0</v>
      </c>
      <c r="R1233" s="50">
        <v>0</v>
      </c>
      <c r="S1233" s="51">
        <v>0</v>
      </c>
      <c r="T1233" s="50">
        <v>0</v>
      </c>
      <c r="U1233" s="51">
        <v>16.348733333333335</v>
      </c>
      <c r="V1233" s="51">
        <v>0</v>
      </c>
      <c r="W1233" s="50">
        <v>0</v>
      </c>
      <c r="X1233" s="49">
        <v>9.8157400000000017</v>
      </c>
      <c r="Y1233" s="51">
        <v>27.077393777777779</v>
      </c>
      <c r="Z1233" s="52">
        <v>0</v>
      </c>
      <c r="AA1233" s="52">
        <v>0</v>
      </c>
      <c r="AB1233" s="52">
        <v>0</v>
      </c>
      <c r="AC1233" s="54">
        <v>3</v>
      </c>
      <c r="AD1233" s="54">
        <v>51.377480246913585</v>
      </c>
      <c r="AE1233" s="50">
        <v>51.377480246913585</v>
      </c>
      <c r="AF1233" s="50">
        <v>47</v>
      </c>
      <c r="AG1233" s="55">
        <v>47</v>
      </c>
      <c r="AH1233" s="50">
        <v>8.8759905600000018</v>
      </c>
      <c r="AI1233" s="52">
        <v>5.4636506518518519</v>
      </c>
      <c r="AJ1233" s="49">
        <v>0</v>
      </c>
      <c r="AK1233" s="50">
        <v>25.7157962962963</v>
      </c>
      <c r="AL1233" s="50">
        <v>22.711481481481481</v>
      </c>
      <c r="AM1233" s="50">
        <v>42.35</v>
      </c>
      <c r="AN1233" s="50">
        <v>0</v>
      </c>
      <c r="AO1233" s="50">
        <v>0</v>
      </c>
      <c r="AP1233" s="50">
        <v>0</v>
      </c>
      <c r="AQ1233" s="51">
        <v>0</v>
      </c>
      <c r="AR1233" s="49">
        <v>14.766966</v>
      </c>
      <c r="AS1233" s="50">
        <v>2.7871621621621623</v>
      </c>
      <c r="AT1233" s="50">
        <v>1.85076</v>
      </c>
      <c r="AU1233" s="50">
        <v>4.5066476190476186</v>
      </c>
      <c r="AV1233" s="50">
        <v>150.70381577777778</v>
      </c>
      <c r="AW1233" s="50">
        <v>0</v>
      </c>
      <c r="AX1233" s="50">
        <v>7.9146666666666663</v>
      </c>
      <c r="AY1233" s="50">
        <v>46.567216666666674</v>
      </c>
      <c r="AZ1233" s="51">
        <v>0</v>
      </c>
      <c r="BA1233" s="49">
        <v>0</v>
      </c>
      <c r="BB1233" s="49">
        <v>0</v>
      </c>
      <c r="BC1233" s="50">
        <v>0</v>
      </c>
      <c r="BD1233" s="50">
        <v>0</v>
      </c>
      <c r="BE1233" s="51">
        <v>0</v>
      </c>
      <c r="BF1233" s="38"/>
      <c r="BG1233" s="38"/>
      <c r="BK1233" s="38"/>
      <c r="BL1233" s="38"/>
      <c r="BM1233" s="38"/>
      <c r="BN1233" s="38"/>
      <c r="BO1233" s="38"/>
      <c r="BP1233" s="38"/>
      <c r="BQ1233" s="38"/>
      <c r="BR1233" s="38"/>
      <c r="BS1233" s="38"/>
      <c r="BT1233" s="38"/>
      <c r="BU1233" s="38"/>
      <c r="BY1233" s="38"/>
      <c r="BZ1233" s="38"/>
      <c r="CJ1233" s="38"/>
    </row>
    <row r="1234" spans="2:88" x14ac:dyDescent="0.25">
      <c r="B1234" s="8">
        <v>1232</v>
      </c>
      <c r="C1234" s="9" t="s">
        <v>12821</v>
      </c>
      <c r="D1234" s="9" t="s">
        <v>12901</v>
      </c>
      <c r="E1234" s="49">
        <v>18.481004600000006</v>
      </c>
      <c r="F1234" s="50">
        <v>9.9030288000000013</v>
      </c>
      <c r="G1234" s="50">
        <v>16.56908</v>
      </c>
      <c r="H1234" s="51">
        <v>15.569280000000003</v>
      </c>
      <c r="I1234" s="50">
        <v>0</v>
      </c>
      <c r="J1234" s="50">
        <v>0</v>
      </c>
      <c r="K1234" s="50">
        <v>10.519058400000004</v>
      </c>
      <c r="L1234" s="55">
        <v>9.8157400000000017</v>
      </c>
      <c r="M1234" s="49">
        <v>0</v>
      </c>
      <c r="N1234" s="49">
        <v>2.1412299881066668</v>
      </c>
      <c r="O1234" s="49">
        <v>1.7371279999999998</v>
      </c>
      <c r="P1234" s="50">
        <v>0</v>
      </c>
      <c r="Q1234" s="50">
        <v>0</v>
      </c>
      <c r="R1234" s="50">
        <v>0</v>
      </c>
      <c r="S1234" s="51">
        <v>0</v>
      </c>
      <c r="T1234" s="50">
        <v>0</v>
      </c>
      <c r="U1234" s="51">
        <v>16.348733333333335</v>
      </c>
      <c r="V1234" s="51">
        <v>0</v>
      </c>
      <c r="W1234" s="50">
        <v>0</v>
      </c>
      <c r="X1234" s="49">
        <v>9.8157400000000017</v>
      </c>
      <c r="Y1234" s="51">
        <v>27.077393777777779</v>
      </c>
      <c r="Z1234" s="52">
        <v>0</v>
      </c>
      <c r="AA1234" s="52">
        <v>0</v>
      </c>
      <c r="AB1234" s="52">
        <v>0</v>
      </c>
      <c r="AC1234" s="54">
        <v>3</v>
      </c>
      <c r="AD1234" s="54">
        <v>61.652976296296302</v>
      </c>
      <c r="AE1234" s="50">
        <v>61.652976296296302</v>
      </c>
      <c r="AF1234" s="50">
        <v>56.400000000000006</v>
      </c>
      <c r="AG1234" s="55">
        <v>56.400000000000006</v>
      </c>
      <c r="AH1234" s="50">
        <v>8.8759905600000018</v>
      </c>
      <c r="AI1234" s="52">
        <v>5.4636506518518519</v>
      </c>
      <c r="AJ1234" s="49">
        <v>0</v>
      </c>
      <c r="AK1234" s="50">
        <v>30.858955555555561</v>
      </c>
      <c r="AL1234" s="50">
        <v>27.253777777777778</v>
      </c>
      <c r="AM1234" s="50">
        <v>50.820000000000007</v>
      </c>
      <c r="AN1234" s="50">
        <v>0</v>
      </c>
      <c r="AO1234" s="50">
        <v>0</v>
      </c>
      <c r="AP1234" s="50">
        <v>0</v>
      </c>
      <c r="AQ1234" s="51">
        <v>0</v>
      </c>
      <c r="AR1234" s="49">
        <v>14.766966</v>
      </c>
      <c r="AS1234" s="50">
        <v>2.7871621621621623</v>
      </c>
      <c r="AT1234" s="50">
        <v>1.85076</v>
      </c>
      <c r="AU1234" s="50">
        <v>5.6333095238095234</v>
      </c>
      <c r="AV1234" s="50">
        <v>176.72666855555556</v>
      </c>
      <c r="AW1234" s="50">
        <v>0</v>
      </c>
      <c r="AX1234" s="50">
        <v>7.9146666666666663</v>
      </c>
      <c r="AY1234" s="50">
        <v>46.567216666666674</v>
      </c>
      <c r="AZ1234" s="51">
        <v>0</v>
      </c>
      <c r="BA1234" s="49">
        <v>0</v>
      </c>
      <c r="BB1234" s="49">
        <v>0</v>
      </c>
      <c r="BC1234" s="50">
        <v>0</v>
      </c>
      <c r="BD1234" s="50">
        <v>0</v>
      </c>
      <c r="BE1234" s="51">
        <v>0</v>
      </c>
      <c r="BF1234" s="38"/>
      <c r="BG1234" s="38"/>
      <c r="BK1234" s="38"/>
      <c r="BL1234" s="38"/>
      <c r="BM1234" s="38"/>
      <c r="BN1234" s="38"/>
      <c r="BO1234" s="38"/>
      <c r="BP1234" s="38"/>
      <c r="BQ1234" s="38"/>
      <c r="BR1234" s="38"/>
      <c r="BS1234" s="38"/>
      <c r="BT1234" s="38"/>
      <c r="BU1234" s="38"/>
      <c r="BY1234" s="38"/>
      <c r="BZ1234" s="38"/>
      <c r="CJ1234" s="38"/>
    </row>
    <row r="1235" spans="2:88" x14ac:dyDescent="0.25">
      <c r="B1235" s="8">
        <v>1233</v>
      </c>
      <c r="C1235" s="9" t="s">
        <v>12821</v>
      </c>
      <c r="D1235" s="9" t="s">
        <v>12902</v>
      </c>
      <c r="E1235" s="49">
        <v>13.860753450000002</v>
      </c>
      <c r="F1235" s="50">
        <v>7.427271600000001</v>
      </c>
      <c r="G1235" s="50">
        <v>12.42681</v>
      </c>
      <c r="H1235" s="51">
        <v>11.676960000000001</v>
      </c>
      <c r="I1235" s="50">
        <v>0</v>
      </c>
      <c r="J1235" s="50">
        <v>0</v>
      </c>
      <c r="K1235" s="50">
        <v>7.8892938000000026</v>
      </c>
      <c r="L1235" s="55">
        <v>14.723610000000003</v>
      </c>
      <c r="M1235" s="49">
        <v>0</v>
      </c>
      <c r="N1235" s="49">
        <v>2.7070817396444444</v>
      </c>
      <c r="O1235" s="49">
        <v>2.6056919999999995</v>
      </c>
      <c r="P1235" s="50">
        <v>0</v>
      </c>
      <c r="Q1235" s="50">
        <v>0</v>
      </c>
      <c r="R1235" s="50">
        <v>0</v>
      </c>
      <c r="S1235" s="51">
        <v>0</v>
      </c>
      <c r="T1235" s="50">
        <v>0</v>
      </c>
      <c r="U1235" s="51">
        <v>17.482226666666673</v>
      </c>
      <c r="V1235" s="51">
        <v>0</v>
      </c>
      <c r="W1235" s="50">
        <v>0</v>
      </c>
      <c r="X1235" s="49">
        <v>14.723610000000003</v>
      </c>
      <c r="Y1235" s="51">
        <v>40.616090666666665</v>
      </c>
      <c r="Z1235" s="52">
        <v>0</v>
      </c>
      <c r="AA1235" s="52">
        <v>0</v>
      </c>
      <c r="AB1235" s="52">
        <v>0</v>
      </c>
      <c r="AC1235" s="54">
        <v>3</v>
      </c>
      <c r="AD1235" s="54">
        <v>46.23973222222223</v>
      </c>
      <c r="AE1235" s="50">
        <v>46.23973222222223</v>
      </c>
      <c r="AF1235" s="50">
        <v>42.300000000000004</v>
      </c>
      <c r="AG1235" s="55">
        <v>42.300000000000004</v>
      </c>
      <c r="AH1235" s="50">
        <v>13.313985840000004</v>
      </c>
      <c r="AI1235" s="52">
        <v>8.180473837037038</v>
      </c>
      <c r="AJ1235" s="49">
        <v>0</v>
      </c>
      <c r="AK1235" s="50">
        <v>23.144216666666672</v>
      </c>
      <c r="AL1235" s="50">
        <v>20.440333333333335</v>
      </c>
      <c r="AM1235" s="50">
        <v>38.115000000000009</v>
      </c>
      <c r="AN1235" s="50">
        <v>0</v>
      </c>
      <c r="AO1235" s="50">
        <v>0</v>
      </c>
      <c r="AP1235" s="50">
        <v>0</v>
      </c>
      <c r="AQ1235" s="51">
        <v>0</v>
      </c>
      <c r="AR1235" s="49">
        <v>22.150449000000002</v>
      </c>
      <c r="AS1235" s="50">
        <v>2.7871621621621623</v>
      </c>
      <c r="AT1235" s="50">
        <v>2.7761399999999998</v>
      </c>
      <c r="AU1235" s="50">
        <v>5.069978571428571</v>
      </c>
      <c r="AV1235" s="50">
        <v>187.0214445</v>
      </c>
      <c r="AW1235" s="50">
        <v>0</v>
      </c>
      <c r="AX1235" s="50">
        <v>11.872</v>
      </c>
      <c r="AY1235" s="50">
        <v>72.137633333333326</v>
      </c>
      <c r="AZ1235" s="51">
        <v>0</v>
      </c>
      <c r="BA1235" s="49">
        <v>0</v>
      </c>
      <c r="BB1235" s="49">
        <v>0</v>
      </c>
      <c r="BC1235" s="50">
        <v>0</v>
      </c>
      <c r="BD1235" s="50">
        <v>0</v>
      </c>
      <c r="BE1235" s="51">
        <v>0</v>
      </c>
      <c r="BF1235" s="38"/>
      <c r="BG1235" s="38"/>
      <c r="BK1235" s="38"/>
      <c r="BL1235" s="38"/>
      <c r="BM1235" s="38"/>
      <c r="BN1235" s="38"/>
      <c r="BO1235" s="38"/>
      <c r="BP1235" s="38"/>
      <c r="BQ1235" s="38"/>
      <c r="BR1235" s="38"/>
      <c r="BS1235" s="38"/>
      <c r="BT1235" s="38"/>
      <c r="BU1235" s="38"/>
      <c r="BY1235" s="38"/>
      <c r="BZ1235" s="38"/>
      <c r="CJ1235" s="38"/>
    </row>
    <row r="1236" spans="2:88" x14ac:dyDescent="0.25">
      <c r="B1236" s="8">
        <v>1234</v>
      </c>
      <c r="C1236" s="9" t="s">
        <v>12821</v>
      </c>
      <c r="D1236" s="9" t="s">
        <v>12903</v>
      </c>
      <c r="E1236" s="49">
        <v>18.481004600000006</v>
      </c>
      <c r="F1236" s="50">
        <v>9.9030288000000013</v>
      </c>
      <c r="G1236" s="50">
        <v>16.56908</v>
      </c>
      <c r="H1236" s="51">
        <v>15.569280000000003</v>
      </c>
      <c r="I1236" s="50">
        <v>0</v>
      </c>
      <c r="J1236" s="50">
        <v>0</v>
      </c>
      <c r="K1236" s="50">
        <v>10.519058400000004</v>
      </c>
      <c r="L1236" s="55">
        <v>14.723610000000003</v>
      </c>
      <c r="M1236" s="49">
        <v>0</v>
      </c>
      <c r="N1236" s="49">
        <v>2.7070817396444444</v>
      </c>
      <c r="O1236" s="49">
        <v>2.6056919999999995</v>
      </c>
      <c r="P1236" s="50">
        <v>0</v>
      </c>
      <c r="Q1236" s="50">
        <v>0</v>
      </c>
      <c r="R1236" s="50">
        <v>0</v>
      </c>
      <c r="S1236" s="51">
        <v>0</v>
      </c>
      <c r="T1236" s="50">
        <v>0</v>
      </c>
      <c r="U1236" s="51">
        <v>17.482226666666673</v>
      </c>
      <c r="V1236" s="51">
        <v>0</v>
      </c>
      <c r="W1236" s="50">
        <v>0</v>
      </c>
      <c r="X1236" s="49">
        <v>14.723610000000003</v>
      </c>
      <c r="Y1236" s="51">
        <v>40.616090666666665</v>
      </c>
      <c r="Z1236" s="52">
        <v>0</v>
      </c>
      <c r="AA1236" s="52">
        <v>0</v>
      </c>
      <c r="AB1236" s="52">
        <v>0</v>
      </c>
      <c r="AC1236" s="54">
        <v>3</v>
      </c>
      <c r="AD1236" s="54">
        <v>61.652976296296302</v>
      </c>
      <c r="AE1236" s="50">
        <v>61.652976296296302</v>
      </c>
      <c r="AF1236" s="50">
        <v>56.400000000000006</v>
      </c>
      <c r="AG1236" s="55">
        <v>56.400000000000006</v>
      </c>
      <c r="AH1236" s="50">
        <v>13.313985840000004</v>
      </c>
      <c r="AI1236" s="52">
        <v>8.180473837037038</v>
      </c>
      <c r="AJ1236" s="49">
        <v>0</v>
      </c>
      <c r="AK1236" s="50">
        <v>30.858955555555561</v>
      </c>
      <c r="AL1236" s="50">
        <v>27.253777777777778</v>
      </c>
      <c r="AM1236" s="50">
        <v>50.820000000000007</v>
      </c>
      <c r="AN1236" s="50">
        <v>0</v>
      </c>
      <c r="AO1236" s="50">
        <v>0</v>
      </c>
      <c r="AP1236" s="50">
        <v>0</v>
      </c>
      <c r="AQ1236" s="51">
        <v>0</v>
      </c>
      <c r="AR1236" s="49">
        <v>22.150449000000002</v>
      </c>
      <c r="AS1236" s="50">
        <v>2.7871621621621623</v>
      </c>
      <c r="AT1236" s="50">
        <v>2.7761399999999998</v>
      </c>
      <c r="AU1236" s="50">
        <v>6.7599714285714274</v>
      </c>
      <c r="AV1236" s="50">
        <v>226.05572366666667</v>
      </c>
      <c r="AW1236" s="50">
        <v>0</v>
      </c>
      <c r="AX1236" s="50">
        <v>11.872</v>
      </c>
      <c r="AY1236" s="50">
        <v>72.137633333333326</v>
      </c>
      <c r="AZ1236" s="51">
        <v>0</v>
      </c>
      <c r="BA1236" s="49">
        <v>0</v>
      </c>
      <c r="BB1236" s="49">
        <v>0</v>
      </c>
      <c r="BC1236" s="50">
        <v>0</v>
      </c>
      <c r="BD1236" s="50">
        <v>0</v>
      </c>
      <c r="BE1236" s="51">
        <v>0</v>
      </c>
      <c r="BF1236" s="38"/>
      <c r="BG1236" s="38"/>
      <c r="BK1236" s="38"/>
      <c r="BL1236" s="38"/>
      <c r="BM1236" s="38"/>
      <c r="BN1236" s="38"/>
      <c r="BO1236" s="38"/>
      <c r="BP1236" s="38"/>
      <c r="BQ1236" s="38"/>
      <c r="BR1236" s="38"/>
      <c r="BS1236" s="38"/>
      <c r="BT1236" s="38"/>
      <c r="BU1236" s="38"/>
      <c r="BY1236" s="38"/>
      <c r="BZ1236" s="38"/>
      <c r="CJ1236" s="38"/>
    </row>
    <row r="1237" spans="2:88" x14ac:dyDescent="0.25">
      <c r="B1237" s="8">
        <v>1235</v>
      </c>
      <c r="C1237" s="9" t="s">
        <v>12821</v>
      </c>
      <c r="D1237" s="9" t="s">
        <v>12904</v>
      </c>
      <c r="E1237" s="49">
        <v>23.101255750000004</v>
      </c>
      <c r="F1237" s="50">
        <v>12.378786000000002</v>
      </c>
      <c r="G1237" s="50">
        <v>20.711349999999999</v>
      </c>
      <c r="H1237" s="51">
        <v>19.461600000000004</v>
      </c>
      <c r="I1237" s="50">
        <v>0</v>
      </c>
      <c r="J1237" s="50">
        <v>0</v>
      </c>
      <c r="K1237" s="50">
        <v>13.148823000000004</v>
      </c>
      <c r="L1237" s="55">
        <v>14.723610000000003</v>
      </c>
      <c r="M1237" s="49">
        <v>0</v>
      </c>
      <c r="N1237" s="49">
        <v>2.7070817396444444</v>
      </c>
      <c r="O1237" s="49">
        <v>2.6056919999999995</v>
      </c>
      <c r="P1237" s="50">
        <v>0</v>
      </c>
      <c r="Q1237" s="50">
        <v>0</v>
      </c>
      <c r="R1237" s="50">
        <v>0</v>
      </c>
      <c r="S1237" s="51">
        <v>0</v>
      </c>
      <c r="T1237" s="50">
        <v>0</v>
      </c>
      <c r="U1237" s="51">
        <v>17.482226666666673</v>
      </c>
      <c r="V1237" s="51">
        <v>0</v>
      </c>
      <c r="W1237" s="50">
        <v>0</v>
      </c>
      <c r="X1237" s="49">
        <v>14.723610000000003</v>
      </c>
      <c r="Y1237" s="51">
        <v>40.616090666666665</v>
      </c>
      <c r="Z1237" s="52">
        <v>0</v>
      </c>
      <c r="AA1237" s="52">
        <v>0</v>
      </c>
      <c r="AB1237" s="52">
        <v>0</v>
      </c>
      <c r="AC1237" s="54">
        <v>3</v>
      </c>
      <c r="AD1237" s="54">
        <v>77.066220370370374</v>
      </c>
      <c r="AE1237" s="50">
        <v>77.066220370370374</v>
      </c>
      <c r="AF1237" s="50">
        <v>70.5</v>
      </c>
      <c r="AG1237" s="55">
        <v>70.5</v>
      </c>
      <c r="AH1237" s="50">
        <v>13.313985840000004</v>
      </c>
      <c r="AI1237" s="52">
        <v>8.180473837037038</v>
      </c>
      <c r="AJ1237" s="49">
        <v>0</v>
      </c>
      <c r="AK1237" s="50">
        <v>38.573694444444449</v>
      </c>
      <c r="AL1237" s="50">
        <v>34.06722222222222</v>
      </c>
      <c r="AM1237" s="50">
        <v>63.525000000000006</v>
      </c>
      <c r="AN1237" s="50">
        <v>0</v>
      </c>
      <c r="AO1237" s="50">
        <v>0</v>
      </c>
      <c r="AP1237" s="50">
        <v>0</v>
      </c>
      <c r="AQ1237" s="51">
        <v>0</v>
      </c>
      <c r="AR1237" s="49">
        <v>22.150449000000002</v>
      </c>
      <c r="AS1237" s="50">
        <v>2.7871621621621623</v>
      </c>
      <c r="AT1237" s="50">
        <v>2.7761399999999998</v>
      </c>
      <c r="AU1237" s="50">
        <v>6.7599714285714274</v>
      </c>
      <c r="AV1237" s="50">
        <v>226.05572366666667</v>
      </c>
      <c r="AW1237" s="50">
        <v>0</v>
      </c>
      <c r="AX1237" s="50">
        <v>11.872</v>
      </c>
      <c r="AY1237" s="50">
        <v>72.137633333333326</v>
      </c>
      <c r="AZ1237" s="51">
        <v>0</v>
      </c>
      <c r="BA1237" s="49">
        <v>0</v>
      </c>
      <c r="BB1237" s="49">
        <v>0</v>
      </c>
      <c r="BC1237" s="50">
        <v>0</v>
      </c>
      <c r="BD1237" s="50">
        <v>0</v>
      </c>
      <c r="BE1237" s="51">
        <v>0</v>
      </c>
      <c r="BF1237" s="38"/>
      <c r="BG1237" s="38"/>
      <c r="BK1237" s="38"/>
      <c r="BL1237" s="38"/>
      <c r="BM1237" s="38"/>
      <c r="BN1237" s="38"/>
      <c r="BO1237" s="38"/>
      <c r="BP1237" s="38"/>
      <c r="BQ1237" s="38"/>
      <c r="BR1237" s="38"/>
      <c r="BS1237" s="38"/>
      <c r="BT1237" s="38"/>
      <c r="BU1237" s="38"/>
      <c r="BY1237" s="38"/>
      <c r="BZ1237" s="38"/>
      <c r="CJ1237" s="38"/>
    </row>
    <row r="1238" spans="2:88" x14ac:dyDescent="0.25">
      <c r="B1238" s="8">
        <v>1236</v>
      </c>
      <c r="C1238" s="9" t="s">
        <v>12821</v>
      </c>
      <c r="D1238" s="9" t="s">
        <v>12905</v>
      </c>
      <c r="E1238" s="49">
        <v>27.721506900000005</v>
      </c>
      <c r="F1238" s="50">
        <v>14.854543200000002</v>
      </c>
      <c r="G1238" s="50">
        <v>24.853619999999999</v>
      </c>
      <c r="H1238" s="51">
        <v>23.353920000000002</v>
      </c>
      <c r="I1238" s="50">
        <v>0</v>
      </c>
      <c r="J1238" s="50">
        <v>0</v>
      </c>
      <c r="K1238" s="50">
        <v>15.778587600000005</v>
      </c>
      <c r="L1238" s="55">
        <v>14.723610000000003</v>
      </c>
      <c r="M1238" s="49">
        <v>0</v>
      </c>
      <c r="N1238" s="49">
        <v>2.7070817396444444</v>
      </c>
      <c r="O1238" s="49">
        <v>2.6056919999999995</v>
      </c>
      <c r="P1238" s="50">
        <v>0</v>
      </c>
      <c r="Q1238" s="50">
        <v>0</v>
      </c>
      <c r="R1238" s="50">
        <v>0</v>
      </c>
      <c r="S1238" s="51">
        <v>0</v>
      </c>
      <c r="T1238" s="50">
        <v>0</v>
      </c>
      <c r="U1238" s="51">
        <v>17.482226666666673</v>
      </c>
      <c r="V1238" s="51">
        <v>0</v>
      </c>
      <c r="W1238" s="50">
        <v>0</v>
      </c>
      <c r="X1238" s="49">
        <v>14.723610000000003</v>
      </c>
      <c r="Y1238" s="51">
        <v>40.616090666666665</v>
      </c>
      <c r="Z1238" s="52">
        <v>0</v>
      </c>
      <c r="AA1238" s="52">
        <v>0</v>
      </c>
      <c r="AB1238" s="52">
        <v>0</v>
      </c>
      <c r="AC1238" s="54">
        <v>3</v>
      </c>
      <c r="AD1238" s="54">
        <v>92.47946444444446</v>
      </c>
      <c r="AE1238" s="50">
        <v>92.47946444444446</v>
      </c>
      <c r="AF1238" s="50">
        <v>84.600000000000009</v>
      </c>
      <c r="AG1238" s="55">
        <v>84.600000000000009</v>
      </c>
      <c r="AH1238" s="50">
        <v>13.313985840000004</v>
      </c>
      <c r="AI1238" s="52">
        <v>8.180473837037038</v>
      </c>
      <c r="AJ1238" s="49">
        <v>0</v>
      </c>
      <c r="AK1238" s="50">
        <v>46.288433333333344</v>
      </c>
      <c r="AL1238" s="50">
        <v>40.88066666666667</v>
      </c>
      <c r="AM1238" s="50">
        <v>76.230000000000018</v>
      </c>
      <c r="AN1238" s="50">
        <v>0</v>
      </c>
      <c r="AO1238" s="50">
        <v>0</v>
      </c>
      <c r="AP1238" s="50">
        <v>0</v>
      </c>
      <c r="AQ1238" s="51">
        <v>0</v>
      </c>
      <c r="AR1238" s="49">
        <v>22.150449000000002</v>
      </c>
      <c r="AS1238" s="50">
        <v>2.7871621621621623</v>
      </c>
      <c r="AT1238" s="50">
        <v>2.7761399999999998</v>
      </c>
      <c r="AU1238" s="50">
        <v>8.4499642857142856</v>
      </c>
      <c r="AV1238" s="50">
        <v>265.0900028333333</v>
      </c>
      <c r="AW1238" s="50">
        <v>0</v>
      </c>
      <c r="AX1238" s="50">
        <v>11.872</v>
      </c>
      <c r="AY1238" s="50">
        <v>72.137633333333326</v>
      </c>
      <c r="AZ1238" s="51">
        <v>0</v>
      </c>
      <c r="BA1238" s="49">
        <v>0</v>
      </c>
      <c r="BB1238" s="49">
        <v>0</v>
      </c>
      <c r="BC1238" s="50">
        <v>0</v>
      </c>
      <c r="BD1238" s="50">
        <v>0</v>
      </c>
      <c r="BE1238" s="51">
        <v>0</v>
      </c>
      <c r="BF1238" s="38"/>
      <c r="BG1238" s="38"/>
      <c r="BK1238" s="38"/>
      <c r="BL1238" s="38"/>
      <c r="BM1238" s="38"/>
      <c r="BN1238" s="38"/>
      <c r="BO1238" s="38"/>
      <c r="BP1238" s="38"/>
      <c r="BQ1238" s="38"/>
      <c r="BR1238" s="38"/>
      <c r="BS1238" s="38"/>
      <c r="BT1238" s="38"/>
      <c r="BU1238" s="38"/>
      <c r="BY1238" s="38"/>
      <c r="BZ1238" s="38"/>
      <c r="CJ1238" s="38"/>
    </row>
    <row r="1239" spans="2:88" x14ac:dyDescent="0.25">
      <c r="B1239" s="8">
        <v>1237</v>
      </c>
      <c r="C1239" s="9" t="s">
        <v>12821</v>
      </c>
      <c r="D1239" s="9" t="s">
        <v>12906</v>
      </c>
      <c r="E1239" s="49">
        <v>4.6202511500000014</v>
      </c>
      <c r="F1239" s="50">
        <v>2.4757572000000003</v>
      </c>
      <c r="G1239" s="50">
        <v>8.2845399999999998</v>
      </c>
      <c r="H1239" s="51">
        <v>3.8923200000000007</v>
      </c>
      <c r="I1239" s="50">
        <v>0</v>
      </c>
      <c r="J1239" s="50">
        <v>0</v>
      </c>
      <c r="K1239" s="50">
        <v>2.629764600000001</v>
      </c>
      <c r="L1239" s="55">
        <v>4.9078700000000008</v>
      </c>
      <c r="M1239" s="49">
        <v>0</v>
      </c>
      <c r="N1239" s="49">
        <v>1.6793607249066667</v>
      </c>
      <c r="O1239" s="49">
        <v>0.86856399999999989</v>
      </c>
      <c r="P1239" s="50">
        <v>0</v>
      </c>
      <c r="Q1239" s="50">
        <v>0</v>
      </c>
      <c r="R1239" s="50">
        <v>0</v>
      </c>
      <c r="S1239" s="51">
        <v>0</v>
      </c>
      <c r="T1239" s="50">
        <v>0</v>
      </c>
      <c r="U1239" s="51">
        <v>6.4889666666666672</v>
      </c>
      <c r="V1239" s="51">
        <v>0</v>
      </c>
      <c r="W1239" s="50">
        <v>0</v>
      </c>
      <c r="X1239" s="49">
        <v>4.9078700000000008</v>
      </c>
      <c r="Y1239" s="51">
        <v>13.538696888888889</v>
      </c>
      <c r="Z1239" s="52">
        <v>0</v>
      </c>
      <c r="AA1239" s="52">
        <v>0</v>
      </c>
      <c r="AB1239" s="52">
        <v>0</v>
      </c>
      <c r="AC1239" s="54">
        <v>3</v>
      </c>
      <c r="AD1239" s="54">
        <v>15.413244074074075</v>
      </c>
      <c r="AE1239" s="50">
        <v>15.413244074074075</v>
      </c>
      <c r="AF1239" s="50">
        <v>14.100000000000001</v>
      </c>
      <c r="AG1239" s="55">
        <v>14.100000000000001</v>
      </c>
      <c r="AH1239" s="50">
        <v>4.4379952800000009</v>
      </c>
      <c r="AI1239" s="52">
        <v>2.7468274666666663</v>
      </c>
      <c r="AJ1239" s="49">
        <v>0</v>
      </c>
      <c r="AK1239" s="50">
        <v>7.7147388888888901</v>
      </c>
      <c r="AL1239" s="50">
        <v>6.8134444444444444</v>
      </c>
      <c r="AM1239" s="50">
        <v>0</v>
      </c>
      <c r="AN1239" s="50">
        <v>13.00461</v>
      </c>
      <c r="AO1239" s="50">
        <v>6.9069767441860463</v>
      </c>
      <c r="AP1239" s="50">
        <v>8.7079000000000004</v>
      </c>
      <c r="AQ1239" s="51">
        <v>8.3050999999999995</v>
      </c>
      <c r="AR1239" s="49">
        <v>7.383483</v>
      </c>
      <c r="AS1239" s="50">
        <v>2.7871621621621623</v>
      </c>
      <c r="AT1239" s="50">
        <v>0.92537999999999998</v>
      </c>
      <c r="AU1239" s="50">
        <v>1.6899928571428569</v>
      </c>
      <c r="AV1239" s="50">
        <v>62.340481499999996</v>
      </c>
      <c r="AW1239" s="50">
        <v>0</v>
      </c>
      <c r="AX1239" s="50">
        <v>3.9573333333333331</v>
      </c>
      <c r="AY1239" s="50">
        <v>18.113280000000007</v>
      </c>
      <c r="AZ1239" s="51">
        <v>0</v>
      </c>
      <c r="BA1239" s="49">
        <v>0</v>
      </c>
      <c r="BB1239" s="49">
        <v>0</v>
      </c>
      <c r="BC1239" s="50">
        <v>0</v>
      </c>
      <c r="BD1239" s="50">
        <v>0</v>
      </c>
      <c r="BE1239" s="51">
        <v>0</v>
      </c>
      <c r="BF1239" s="38"/>
      <c r="BG1239" s="38"/>
      <c r="BK1239" s="38"/>
      <c r="BL1239" s="38"/>
      <c r="BM1239" s="38"/>
      <c r="BN1239" s="38"/>
      <c r="BO1239" s="38"/>
      <c r="BP1239" s="38"/>
      <c r="BQ1239" s="38"/>
      <c r="BR1239" s="38"/>
      <c r="BS1239" s="38"/>
      <c r="BT1239" s="38"/>
      <c r="BU1239" s="38"/>
      <c r="BY1239" s="38"/>
      <c r="BZ1239" s="38"/>
      <c r="CJ1239" s="38"/>
    </row>
    <row r="1240" spans="2:88" x14ac:dyDescent="0.25">
      <c r="B1240" s="8">
        <v>1238</v>
      </c>
      <c r="C1240" s="9" t="s">
        <v>12821</v>
      </c>
      <c r="D1240" s="9" t="s">
        <v>12907</v>
      </c>
      <c r="E1240" s="49">
        <v>6.160334866666668</v>
      </c>
      <c r="F1240" s="50">
        <v>3.3010096000000004</v>
      </c>
      <c r="G1240" s="50">
        <v>11.046053333333333</v>
      </c>
      <c r="H1240" s="51">
        <v>5.1897600000000006</v>
      </c>
      <c r="I1240" s="50">
        <v>0</v>
      </c>
      <c r="J1240" s="50">
        <v>0</v>
      </c>
      <c r="K1240" s="50">
        <v>3.5063528000000015</v>
      </c>
      <c r="L1240" s="55">
        <v>4.9078700000000008</v>
      </c>
      <c r="M1240" s="49">
        <v>0</v>
      </c>
      <c r="N1240" s="49">
        <v>1.6793607249066667</v>
      </c>
      <c r="O1240" s="49">
        <v>0.86856399999999989</v>
      </c>
      <c r="P1240" s="50">
        <v>0</v>
      </c>
      <c r="Q1240" s="50">
        <v>0</v>
      </c>
      <c r="R1240" s="50">
        <v>0</v>
      </c>
      <c r="S1240" s="51">
        <v>0</v>
      </c>
      <c r="T1240" s="50">
        <v>0</v>
      </c>
      <c r="U1240" s="51">
        <v>6.4889666666666672</v>
      </c>
      <c r="V1240" s="51">
        <v>0</v>
      </c>
      <c r="W1240" s="50">
        <v>0</v>
      </c>
      <c r="X1240" s="49">
        <v>4.9078700000000008</v>
      </c>
      <c r="Y1240" s="51">
        <v>13.538696888888889</v>
      </c>
      <c r="Z1240" s="52">
        <v>0</v>
      </c>
      <c r="AA1240" s="52">
        <v>0</v>
      </c>
      <c r="AB1240" s="52">
        <v>0</v>
      </c>
      <c r="AC1240" s="54">
        <v>3</v>
      </c>
      <c r="AD1240" s="54">
        <v>20.550992098765434</v>
      </c>
      <c r="AE1240" s="50">
        <v>20.550992098765434</v>
      </c>
      <c r="AF1240" s="50">
        <v>18.8</v>
      </c>
      <c r="AG1240" s="55">
        <v>18.8</v>
      </c>
      <c r="AH1240" s="50">
        <v>4.4379952800000009</v>
      </c>
      <c r="AI1240" s="52">
        <v>2.7468274666666663</v>
      </c>
      <c r="AJ1240" s="49">
        <v>0</v>
      </c>
      <c r="AK1240" s="50">
        <v>10.28631851851852</v>
      </c>
      <c r="AL1240" s="50">
        <v>9.0845925925925926</v>
      </c>
      <c r="AM1240" s="50">
        <v>0</v>
      </c>
      <c r="AN1240" s="50">
        <v>17.339479999999998</v>
      </c>
      <c r="AO1240" s="50">
        <v>9.2093023255813957</v>
      </c>
      <c r="AP1240" s="50">
        <v>11.610533333333334</v>
      </c>
      <c r="AQ1240" s="51">
        <v>11.073466666666667</v>
      </c>
      <c r="AR1240" s="49">
        <v>7.383483</v>
      </c>
      <c r="AS1240" s="50">
        <v>2.7871621621621623</v>
      </c>
      <c r="AT1240" s="50">
        <v>0.92537999999999998</v>
      </c>
      <c r="AU1240" s="50">
        <v>2.2533238095238093</v>
      </c>
      <c r="AV1240" s="50">
        <v>75.351907888888888</v>
      </c>
      <c r="AW1240" s="50">
        <v>0</v>
      </c>
      <c r="AX1240" s="50">
        <v>3.9573333333333331</v>
      </c>
      <c r="AY1240" s="50">
        <v>18.113280000000007</v>
      </c>
      <c r="AZ1240" s="51">
        <v>0</v>
      </c>
      <c r="BA1240" s="49">
        <v>0</v>
      </c>
      <c r="BB1240" s="49">
        <v>0</v>
      </c>
      <c r="BC1240" s="50">
        <v>0</v>
      </c>
      <c r="BD1240" s="50">
        <v>0</v>
      </c>
      <c r="BE1240" s="51">
        <v>0</v>
      </c>
      <c r="BF1240" s="38"/>
      <c r="BG1240" s="38"/>
      <c r="BK1240" s="38"/>
      <c r="BL1240" s="38"/>
      <c r="BM1240" s="38"/>
      <c r="BN1240" s="38"/>
      <c r="BO1240" s="38"/>
      <c r="BP1240" s="38"/>
      <c r="BQ1240" s="38"/>
      <c r="BR1240" s="38"/>
      <c r="BS1240" s="38"/>
      <c r="BT1240" s="38"/>
      <c r="BU1240" s="38"/>
      <c r="BY1240" s="38"/>
      <c r="BZ1240" s="38"/>
      <c r="CJ1240" s="38"/>
    </row>
    <row r="1241" spans="2:88" x14ac:dyDescent="0.25">
      <c r="B1241" s="8">
        <v>1239</v>
      </c>
      <c r="C1241" s="9" t="s">
        <v>12821</v>
      </c>
      <c r="D1241" s="9" t="s">
        <v>12908</v>
      </c>
      <c r="E1241" s="49">
        <v>7.7004185833333345</v>
      </c>
      <c r="F1241" s="50">
        <v>4.1262620000000005</v>
      </c>
      <c r="G1241" s="50">
        <v>13.807566666666666</v>
      </c>
      <c r="H1241" s="51">
        <v>6.4872000000000005</v>
      </c>
      <c r="I1241" s="50">
        <v>0</v>
      </c>
      <c r="J1241" s="50">
        <v>0</v>
      </c>
      <c r="K1241" s="50">
        <v>4.3829410000000015</v>
      </c>
      <c r="L1241" s="55">
        <v>4.9078700000000008</v>
      </c>
      <c r="M1241" s="49">
        <v>0</v>
      </c>
      <c r="N1241" s="49">
        <v>1.6793607249066667</v>
      </c>
      <c r="O1241" s="49">
        <v>0.86856399999999989</v>
      </c>
      <c r="P1241" s="50">
        <v>0</v>
      </c>
      <c r="Q1241" s="50">
        <v>0</v>
      </c>
      <c r="R1241" s="50">
        <v>0</v>
      </c>
      <c r="S1241" s="51">
        <v>0</v>
      </c>
      <c r="T1241" s="50">
        <v>0</v>
      </c>
      <c r="U1241" s="51">
        <v>6.4889666666666672</v>
      </c>
      <c r="V1241" s="51">
        <v>0</v>
      </c>
      <c r="W1241" s="50">
        <v>0</v>
      </c>
      <c r="X1241" s="49">
        <v>4.9078700000000008</v>
      </c>
      <c r="Y1241" s="51">
        <v>13.538696888888889</v>
      </c>
      <c r="Z1241" s="52">
        <v>0</v>
      </c>
      <c r="AA1241" s="52">
        <v>0</v>
      </c>
      <c r="AB1241" s="52">
        <v>0</v>
      </c>
      <c r="AC1241" s="54">
        <v>3</v>
      </c>
      <c r="AD1241" s="54">
        <v>25.688740123456792</v>
      </c>
      <c r="AE1241" s="50">
        <v>25.688740123456792</v>
      </c>
      <c r="AF1241" s="50">
        <v>23.5</v>
      </c>
      <c r="AG1241" s="55">
        <v>23.5</v>
      </c>
      <c r="AH1241" s="50">
        <v>4.4379952800000009</v>
      </c>
      <c r="AI1241" s="52">
        <v>2.7468274666666663</v>
      </c>
      <c r="AJ1241" s="49">
        <v>0</v>
      </c>
      <c r="AK1241" s="50">
        <v>12.85789814814815</v>
      </c>
      <c r="AL1241" s="50">
        <v>11.355740740740741</v>
      </c>
      <c r="AM1241" s="50">
        <v>0</v>
      </c>
      <c r="AN1241" s="50">
        <v>21.674349999999997</v>
      </c>
      <c r="AO1241" s="50">
        <v>11.511627906976745</v>
      </c>
      <c r="AP1241" s="50">
        <v>14.513166666666669</v>
      </c>
      <c r="AQ1241" s="51">
        <v>13.841833333333334</v>
      </c>
      <c r="AR1241" s="49">
        <v>7.383483</v>
      </c>
      <c r="AS1241" s="50">
        <v>2.7871621621621623</v>
      </c>
      <c r="AT1241" s="50">
        <v>0.92537999999999998</v>
      </c>
      <c r="AU1241" s="50">
        <v>2.2533238095238093</v>
      </c>
      <c r="AV1241" s="50">
        <v>75.351907888888888</v>
      </c>
      <c r="AW1241" s="50">
        <v>0</v>
      </c>
      <c r="AX1241" s="50">
        <v>3.9573333333333331</v>
      </c>
      <c r="AY1241" s="50">
        <v>18.113280000000007</v>
      </c>
      <c r="AZ1241" s="51">
        <v>0</v>
      </c>
      <c r="BA1241" s="49">
        <v>0</v>
      </c>
      <c r="BB1241" s="49">
        <v>0</v>
      </c>
      <c r="BC1241" s="50">
        <v>0</v>
      </c>
      <c r="BD1241" s="50">
        <v>0</v>
      </c>
      <c r="BE1241" s="51">
        <v>0</v>
      </c>
      <c r="BF1241" s="38"/>
      <c r="BG1241" s="38"/>
      <c r="BK1241" s="38"/>
      <c r="BL1241" s="38"/>
      <c r="BM1241" s="38"/>
      <c r="BN1241" s="38"/>
      <c r="BO1241" s="38"/>
      <c r="BP1241" s="38"/>
      <c r="BQ1241" s="38"/>
      <c r="BR1241" s="38"/>
      <c r="BS1241" s="38"/>
      <c r="BT1241" s="38"/>
      <c r="BU1241" s="38"/>
      <c r="BY1241" s="38"/>
      <c r="BZ1241" s="38"/>
      <c r="CJ1241" s="38"/>
    </row>
    <row r="1242" spans="2:88" x14ac:dyDescent="0.25">
      <c r="B1242" s="8">
        <v>1240</v>
      </c>
      <c r="C1242" s="9" t="s">
        <v>12821</v>
      </c>
      <c r="D1242" s="9" t="s">
        <v>12909</v>
      </c>
      <c r="E1242" s="49">
        <v>9.2405023000000028</v>
      </c>
      <c r="F1242" s="50">
        <v>4.9515144000000006</v>
      </c>
      <c r="G1242" s="50">
        <v>16.56908</v>
      </c>
      <c r="H1242" s="51">
        <v>7.7846400000000013</v>
      </c>
      <c r="I1242" s="50">
        <v>0</v>
      </c>
      <c r="J1242" s="50">
        <v>0</v>
      </c>
      <c r="K1242" s="50">
        <v>5.259529200000002</v>
      </c>
      <c r="L1242" s="55">
        <v>4.9078700000000008</v>
      </c>
      <c r="M1242" s="49">
        <v>0</v>
      </c>
      <c r="N1242" s="49">
        <v>1.6793607249066667</v>
      </c>
      <c r="O1242" s="49">
        <v>0.86856399999999989</v>
      </c>
      <c r="P1242" s="50">
        <v>0</v>
      </c>
      <c r="Q1242" s="50">
        <v>0</v>
      </c>
      <c r="R1242" s="50">
        <v>0</v>
      </c>
      <c r="S1242" s="51">
        <v>0</v>
      </c>
      <c r="T1242" s="50">
        <v>0</v>
      </c>
      <c r="U1242" s="51">
        <v>6.4889666666666672</v>
      </c>
      <c r="V1242" s="51">
        <v>0</v>
      </c>
      <c r="W1242" s="50">
        <v>0</v>
      </c>
      <c r="X1242" s="49">
        <v>4.9078700000000008</v>
      </c>
      <c r="Y1242" s="51">
        <v>13.538696888888889</v>
      </c>
      <c r="Z1242" s="52">
        <v>0</v>
      </c>
      <c r="AA1242" s="52">
        <v>0</v>
      </c>
      <c r="AB1242" s="52">
        <v>0</v>
      </c>
      <c r="AC1242" s="54">
        <v>3</v>
      </c>
      <c r="AD1242" s="54">
        <v>30.826488148148151</v>
      </c>
      <c r="AE1242" s="50">
        <v>30.826488148148151</v>
      </c>
      <c r="AF1242" s="50">
        <v>28.200000000000003</v>
      </c>
      <c r="AG1242" s="55">
        <v>28.200000000000003</v>
      </c>
      <c r="AH1242" s="50">
        <v>4.4379952800000009</v>
      </c>
      <c r="AI1242" s="52">
        <v>2.7468274666666663</v>
      </c>
      <c r="AJ1242" s="49">
        <v>0</v>
      </c>
      <c r="AK1242" s="50">
        <v>15.42947777777778</v>
      </c>
      <c r="AL1242" s="50">
        <v>13.626888888888889</v>
      </c>
      <c r="AM1242" s="50">
        <v>0</v>
      </c>
      <c r="AN1242" s="50">
        <v>26.009219999999999</v>
      </c>
      <c r="AO1242" s="50">
        <v>13.813953488372093</v>
      </c>
      <c r="AP1242" s="50">
        <v>17.415800000000001</v>
      </c>
      <c r="AQ1242" s="51">
        <v>16.610199999999999</v>
      </c>
      <c r="AR1242" s="49">
        <v>7.383483</v>
      </c>
      <c r="AS1242" s="50">
        <v>2.7871621621621623</v>
      </c>
      <c r="AT1242" s="50">
        <v>0.92537999999999998</v>
      </c>
      <c r="AU1242" s="50">
        <v>2.8166547619047617</v>
      </c>
      <c r="AV1242" s="50">
        <v>88.363334277777781</v>
      </c>
      <c r="AW1242" s="50">
        <v>0</v>
      </c>
      <c r="AX1242" s="50">
        <v>3.9573333333333331</v>
      </c>
      <c r="AY1242" s="50">
        <v>18.113280000000007</v>
      </c>
      <c r="AZ1242" s="51">
        <v>0</v>
      </c>
      <c r="BA1242" s="49">
        <v>0</v>
      </c>
      <c r="BB1242" s="49">
        <v>0</v>
      </c>
      <c r="BC1242" s="50">
        <v>0</v>
      </c>
      <c r="BD1242" s="50">
        <v>0</v>
      </c>
      <c r="BE1242" s="51">
        <v>0</v>
      </c>
      <c r="BF1242" s="38"/>
      <c r="BG1242" s="38"/>
      <c r="BK1242" s="38"/>
      <c r="BL1242" s="38"/>
      <c r="BM1242" s="38"/>
      <c r="BN1242" s="38"/>
      <c r="BO1242" s="38"/>
      <c r="BP1242" s="38"/>
      <c r="BQ1242" s="38"/>
      <c r="BR1242" s="38"/>
      <c r="BS1242" s="38"/>
      <c r="BT1242" s="38"/>
      <c r="BU1242" s="38"/>
      <c r="BY1242" s="38"/>
      <c r="BZ1242" s="38"/>
      <c r="CJ1242" s="38"/>
    </row>
    <row r="1243" spans="2:88" x14ac:dyDescent="0.25">
      <c r="B1243" s="8">
        <v>1241</v>
      </c>
      <c r="C1243" s="9" t="s">
        <v>12821</v>
      </c>
      <c r="D1243" s="9" t="s">
        <v>12910</v>
      </c>
      <c r="E1243" s="49">
        <v>9.2405023000000028</v>
      </c>
      <c r="F1243" s="50">
        <v>4.9515144000000006</v>
      </c>
      <c r="G1243" s="50">
        <v>16.56908</v>
      </c>
      <c r="H1243" s="51">
        <v>7.7846400000000013</v>
      </c>
      <c r="I1243" s="50">
        <v>0</v>
      </c>
      <c r="J1243" s="50">
        <v>0</v>
      </c>
      <c r="K1243" s="50">
        <v>5.259529200000002</v>
      </c>
      <c r="L1243" s="55">
        <v>9.8157400000000017</v>
      </c>
      <c r="M1243" s="49">
        <v>0</v>
      </c>
      <c r="N1243" s="49">
        <v>2.1412299881066668</v>
      </c>
      <c r="O1243" s="49">
        <v>1.7371279999999998</v>
      </c>
      <c r="P1243" s="50">
        <v>0</v>
      </c>
      <c r="Q1243" s="50">
        <v>0</v>
      </c>
      <c r="R1243" s="50">
        <v>0</v>
      </c>
      <c r="S1243" s="51">
        <v>0</v>
      </c>
      <c r="T1243" s="50">
        <v>0</v>
      </c>
      <c r="U1243" s="51">
        <v>16.348733333333335</v>
      </c>
      <c r="V1243" s="51">
        <v>0</v>
      </c>
      <c r="W1243" s="50">
        <v>0</v>
      </c>
      <c r="X1243" s="49">
        <v>9.8157400000000017</v>
      </c>
      <c r="Y1243" s="51">
        <v>27.077393777777779</v>
      </c>
      <c r="Z1243" s="52">
        <v>0</v>
      </c>
      <c r="AA1243" s="52">
        <v>0</v>
      </c>
      <c r="AB1243" s="52">
        <v>0</v>
      </c>
      <c r="AC1243" s="54">
        <v>3</v>
      </c>
      <c r="AD1243" s="54">
        <v>30.826488148148151</v>
      </c>
      <c r="AE1243" s="50">
        <v>30.826488148148151</v>
      </c>
      <c r="AF1243" s="50">
        <v>28.200000000000003</v>
      </c>
      <c r="AG1243" s="55">
        <v>28.200000000000003</v>
      </c>
      <c r="AH1243" s="50">
        <v>8.8759905600000018</v>
      </c>
      <c r="AI1243" s="52">
        <v>5.4636506518518519</v>
      </c>
      <c r="AJ1243" s="49">
        <v>0</v>
      </c>
      <c r="AK1243" s="50">
        <v>15.42947777777778</v>
      </c>
      <c r="AL1243" s="50">
        <v>13.626888888888889</v>
      </c>
      <c r="AM1243" s="50">
        <v>0</v>
      </c>
      <c r="AN1243" s="50">
        <v>26.009219999999999</v>
      </c>
      <c r="AO1243" s="50">
        <v>13.813953488372093</v>
      </c>
      <c r="AP1243" s="50">
        <v>17.415800000000001</v>
      </c>
      <c r="AQ1243" s="51">
        <v>16.610199999999999</v>
      </c>
      <c r="AR1243" s="49">
        <v>14.766966</v>
      </c>
      <c r="AS1243" s="50">
        <v>2.7871621621621623</v>
      </c>
      <c r="AT1243" s="50">
        <v>1.85076</v>
      </c>
      <c r="AU1243" s="50">
        <v>3.3799857142857137</v>
      </c>
      <c r="AV1243" s="50">
        <v>124.68096299999999</v>
      </c>
      <c r="AW1243" s="50">
        <v>0</v>
      </c>
      <c r="AX1243" s="50">
        <v>7.9146666666666663</v>
      </c>
      <c r="AY1243" s="50">
        <v>46.567216666666674</v>
      </c>
      <c r="AZ1243" s="51">
        <v>0</v>
      </c>
      <c r="BA1243" s="49">
        <v>0</v>
      </c>
      <c r="BB1243" s="49">
        <v>0</v>
      </c>
      <c r="BC1243" s="50">
        <v>0</v>
      </c>
      <c r="BD1243" s="50">
        <v>0</v>
      </c>
      <c r="BE1243" s="51">
        <v>0</v>
      </c>
      <c r="BF1243" s="38"/>
      <c r="BG1243" s="38"/>
      <c r="BK1243" s="38"/>
      <c r="BL1243" s="38"/>
      <c r="BM1243" s="38"/>
      <c r="BN1243" s="38"/>
      <c r="BO1243" s="38"/>
      <c r="BP1243" s="38"/>
      <c r="BQ1243" s="38"/>
      <c r="BR1243" s="38"/>
      <c r="BS1243" s="38"/>
      <c r="BT1243" s="38"/>
      <c r="BU1243" s="38"/>
      <c r="BY1243" s="38"/>
      <c r="BZ1243" s="38"/>
      <c r="CJ1243" s="38"/>
    </row>
    <row r="1244" spans="2:88" x14ac:dyDescent="0.25">
      <c r="B1244" s="8">
        <v>1242</v>
      </c>
      <c r="C1244" s="9" t="s">
        <v>12821</v>
      </c>
      <c r="D1244" s="9" t="s">
        <v>12911</v>
      </c>
      <c r="E1244" s="49">
        <v>12.320669733333336</v>
      </c>
      <c r="F1244" s="50">
        <v>6.6020192000000009</v>
      </c>
      <c r="G1244" s="50">
        <v>22.092106666666666</v>
      </c>
      <c r="H1244" s="51">
        <v>10.379520000000001</v>
      </c>
      <c r="I1244" s="50">
        <v>0</v>
      </c>
      <c r="J1244" s="50">
        <v>0</v>
      </c>
      <c r="K1244" s="50">
        <v>7.012705600000003</v>
      </c>
      <c r="L1244" s="55">
        <v>9.8157400000000017</v>
      </c>
      <c r="M1244" s="49">
        <v>0</v>
      </c>
      <c r="N1244" s="49">
        <v>2.1412299881066668</v>
      </c>
      <c r="O1244" s="49">
        <v>1.7371279999999998</v>
      </c>
      <c r="P1244" s="50">
        <v>0</v>
      </c>
      <c r="Q1244" s="50">
        <v>0</v>
      </c>
      <c r="R1244" s="50">
        <v>0</v>
      </c>
      <c r="S1244" s="51">
        <v>0</v>
      </c>
      <c r="T1244" s="50">
        <v>0</v>
      </c>
      <c r="U1244" s="51">
        <v>16.348733333333335</v>
      </c>
      <c r="V1244" s="51">
        <v>0</v>
      </c>
      <c r="W1244" s="50">
        <v>0</v>
      </c>
      <c r="X1244" s="49">
        <v>9.8157400000000017</v>
      </c>
      <c r="Y1244" s="51">
        <v>27.077393777777779</v>
      </c>
      <c r="Z1244" s="52">
        <v>0</v>
      </c>
      <c r="AA1244" s="52">
        <v>0</v>
      </c>
      <c r="AB1244" s="52">
        <v>0</v>
      </c>
      <c r="AC1244" s="54">
        <v>3</v>
      </c>
      <c r="AD1244" s="54">
        <v>41.101984197530868</v>
      </c>
      <c r="AE1244" s="50">
        <v>41.101984197530868</v>
      </c>
      <c r="AF1244" s="50">
        <v>37.6</v>
      </c>
      <c r="AG1244" s="55">
        <v>37.6</v>
      </c>
      <c r="AH1244" s="50">
        <v>8.8759905600000018</v>
      </c>
      <c r="AI1244" s="52">
        <v>5.4636506518518519</v>
      </c>
      <c r="AJ1244" s="49">
        <v>0</v>
      </c>
      <c r="AK1244" s="50">
        <v>20.57263703703704</v>
      </c>
      <c r="AL1244" s="50">
        <v>18.169185185185185</v>
      </c>
      <c r="AM1244" s="50">
        <v>0</v>
      </c>
      <c r="AN1244" s="50">
        <v>34.678959999999996</v>
      </c>
      <c r="AO1244" s="50">
        <v>18.418604651162791</v>
      </c>
      <c r="AP1244" s="50">
        <v>23.221066666666669</v>
      </c>
      <c r="AQ1244" s="51">
        <v>22.146933333333333</v>
      </c>
      <c r="AR1244" s="49">
        <v>14.766966</v>
      </c>
      <c r="AS1244" s="50">
        <v>2.7871621621621623</v>
      </c>
      <c r="AT1244" s="50">
        <v>1.85076</v>
      </c>
      <c r="AU1244" s="50">
        <v>4.5066476190476186</v>
      </c>
      <c r="AV1244" s="50">
        <v>150.70381577777778</v>
      </c>
      <c r="AW1244" s="50">
        <v>0</v>
      </c>
      <c r="AX1244" s="50">
        <v>7.9146666666666663</v>
      </c>
      <c r="AY1244" s="50">
        <v>46.567216666666674</v>
      </c>
      <c r="AZ1244" s="51">
        <v>0</v>
      </c>
      <c r="BA1244" s="49">
        <v>0</v>
      </c>
      <c r="BB1244" s="49">
        <v>0</v>
      </c>
      <c r="BC1244" s="50">
        <v>0</v>
      </c>
      <c r="BD1244" s="50">
        <v>0</v>
      </c>
      <c r="BE1244" s="51">
        <v>0</v>
      </c>
      <c r="BF1244" s="38"/>
      <c r="BG1244" s="38"/>
      <c r="BK1244" s="38"/>
      <c r="BL1244" s="38"/>
      <c r="BM1244" s="38"/>
      <c r="BN1244" s="38"/>
      <c r="BO1244" s="38"/>
      <c r="BP1244" s="38"/>
      <c r="BQ1244" s="38"/>
      <c r="BR1244" s="38"/>
      <c r="BS1244" s="38"/>
      <c r="BT1244" s="38"/>
      <c r="BU1244" s="38"/>
      <c r="BY1244" s="38"/>
      <c r="BZ1244" s="38"/>
      <c r="CJ1244" s="38"/>
    </row>
    <row r="1245" spans="2:88" x14ac:dyDescent="0.25">
      <c r="B1245" s="8">
        <v>1243</v>
      </c>
      <c r="C1245" s="9" t="s">
        <v>12821</v>
      </c>
      <c r="D1245" s="9" t="s">
        <v>12912</v>
      </c>
      <c r="E1245" s="49">
        <v>15.400837166666669</v>
      </c>
      <c r="F1245" s="50">
        <v>8.2525240000000011</v>
      </c>
      <c r="G1245" s="50">
        <v>27.615133333333333</v>
      </c>
      <c r="H1245" s="51">
        <v>12.974400000000001</v>
      </c>
      <c r="I1245" s="50">
        <v>0</v>
      </c>
      <c r="J1245" s="50">
        <v>0</v>
      </c>
      <c r="K1245" s="50">
        <v>8.7658820000000031</v>
      </c>
      <c r="L1245" s="55">
        <v>9.8157400000000017</v>
      </c>
      <c r="M1245" s="49">
        <v>0</v>
      </c>
      <c r="N1245" s="49">
        <v>2.1412299881066668</v>
      </c>
      <c r="O1245" s="49">
        <v>1.7371279999999998</v>
      </c>
      <c r="P1245" s="50">
        <v>0</v>
      </c>
      <c r="Q1245" s="50">
        <v>0</v>
      </c>
      <c r="R1245" s="50">
        <v>0</v>
      </c>
      <c r="S1245" s="51">
        <v>0</v>
      </c>
      <c r="T1245" s="50">
        <v>0</v>
      </c>
      <c r="U1245" s="51">
        <v>16.348733333333335</v>
      </c>
      <c r="V1245" s="51">
        <v>0</v>
      </c>
      <c r="W1245" s="50">
        <v>0</v>
      </c>
      <c r="X1245" s="49">
        <v>9.8157400000000017</v>
      </c>
      <c r="Y1245" s="51">
        <v>27.077393777777779</v>
      </c>
      <c r="Z1245" s="52">
        <v>0</v>
      </c>
      <c r="AA1245" s="52">
        <v>0</v>
      </c>
      <c r="AB1245" s="52">
        <v>0</v>
      </c>
      <c r="AC1245" s="54">
        <v>3</v>
      </c>
      <c r="AD1245" s="54">
        <v>51.377480246913585</v>
      </c>
      <c r="AE1245" s="50">
        <v>51.377480246913585</v>
      </c>
      <c r="AF1245" s="50">
        <v>47</v>
      </c>
      <c r="AG1245" s="55">
        <v>47</v>
      </c>
      <c r="AH1245" s="50">
        <v>8.8759905600000018</v>
      </c>
      <c r="AI1245" s="52">
        <v>5.4636506518518519</v>
      </c>
      <c r="AJ1245" s="49">
        <v>0</v>
      </c>
      <c r="AK1245" s="50">
        <v>25.7157962962963</v>
      </c>
      <c r="AL1245" s="50">
        <v>22.711481481481481</v>
      </c>
      <c r="AM1245" s="50">
        <v>0</v>
      </c>
      <c r="AN1245" s="50">
        <v>43.348699999999994</v>
      </c>
      <c r="AO1245" s="50">
        <v>23.02325581395349</v>
      </c>
      <c r="AP1245" s="50">
        <v>29.026333333333337</v>
      </c>
      <c r="AQ1245" s="51">
        <v>27.683666666666667</v>
      </c>
      <c r="AR1245" s="49">
        <v>14.766966</v>
      </c>
      <c r="AS1245" s="50">
        <v>2.7871621621621623</v>
      </c>
      <c r="AT1245" s="50">
        <v>1.85076</v>
      </c>
      <c r="AU1245" s="50">
        <v>4.5066476190476186</v>
      </c>
      <c r="AV1245" s="50">
        <v>150.70381577777778</v>
      </c>
      <c r="AW1245" s="50">
        <v>0</v>
      </c>
      <c r="AX1245" s="50">
        <v>7.9146666666666663</v>
      </c>
      <c r="AY1245" s="50">
        <v>46.567216666666674</v>
      </c>
      <c r="AZ1245" s="51">
        <v>0</v>
      </c>
      <c r="BA1245" s="49">
        <v>0</v>
      </c>
      <c r="BB1245" s="49">
        <v>0</v>
      </c>
      <c r="BC1245" s="50">
        <v>0</v>
      </c>
      <c r="BD1245" s="50">
        <v>0</v>
      </c>
      <c r="BE1245" s="51">
        <v>0</v>
      </c>
      <c r="BF1245" s="38"/>
      <c r="BG1245" s="38"/>
      <c r="BK1245" s="38"/>
      <c r="BL1245" s="38"/>
      <c r="BM1245" s="38"/>
      <c r="BN1245" s="38"/>
      <c r="BO1245" s="38"/>
      <c r="BP1245" s="38"/>
      <c r="BQ1245" s="38"/>
      <c r="BR1245" s="38"/>
      <c r="BS1245" s="38"/>
      <c r="BT1245" s="38"/>
      <c r="BU1245" s="38"/>
      <c r="BY1245" s="38"/>
      <c r="BZ1245" s="38"/>
      <c r="CJ1245" s="38"/>
    </row>
    <row r="1246" spans="2:88" x14ac:dyDescent="0.25">
      <c r="B1246" s="8">
        <v>1244</v>
      </c>
      <c r="C1246" s="9" t="s">
        <v>12821</v>
      </c>
      <c r="D1246" s="9" t="s">
        <v>12913</v>
      </c>
      <c r="E1246" s="49">
        <v>18.481004600000006</v>
      </c>
      <c r="F1246" s="50">
        <v>9.9030288000000013</v>
      </c>
      <c r="G1246" s="50">
        <v>33.138159999999999</v>
      </c>
      <c r="H1246" s="51">
        <v>15.569280000000003</v>
      </c>
      <c r="I1246" s="50">
        <v>0</v>
      </c>
      <c r="J1246" s="50">
        <v>0</v>
      </c>
      <c r="K1246" s="50">
        <v>10.519058400000004</v>
      </c>
      <c r="L1246" s="55">
        <v>9.8157400000000017</v>
      </c>
      <c r="M1246" s="49">
        <v>0</v>
      </c>
      <c r="N1246" s="49">
        <v>2.1412299881066668</v>
      </c>
      <c r="O1246" s="49">
        <v>1.7371279999999998</v>
      </c>
      <c r="P1246" s="50">
        <v>0</v>
      </c>
      <c r="Q1246" s="50">
        <v>0</v>
      </c>
      <c r="R1246" s="50">
        <v>0</v>
      </c>
      <c r="S1246" s="51">
        <v>0</v>
      </c>
      <c r="T1246" s="50">
        <v>0</v>
      </c>
      <c r="U1246" s="51">
        <v>16.348733333333335</v>
      </c>
      <c r="V1246" s="51">
        <v>0</v>
      </c>
      <c r="W1246" s="50">
        <v>0</v>
      </c>
      <c r="X1246" s="49">
        <v>9.8157400000000017</v>
      </c>
      <c r="Y1246" s="51">
        <v>27.077393777777779</v>
      </c>
      <c r="Z1246" s="52">
        <v>0</v>
      </c>
      <c r="AA1246" s="52">
        <v>0</v>
      </c>
      <c r="AB1246" s="52">
        <v>0</v>
      </c>
      <c r="AC1246" s="54">
        <v>3</v>
      </c>
      <c r="AD1246" s="54">
        <v>61.652976296296302</v>
      </c>
      <c r="AE1246" s="50">
        <v>61.652976296296302</v>
      </c>
      <c r="AF1246" s="50">
        <v>56.400000000000006</v>
      </c>
      <c r="AG1246" s="55">
        <v>56.400000000000006</v>
      </c>
      <c r="AH1246" s="50">
        <v>8.8759905600000018</v>
      </c>
      <c r="AI1246" s="52">
        <v>5.4636506518518519</v>
      </c>
      <c r="AJ1246" s="49">
        <v>0</v>
      </c>
      <c r="AK1246" s="50">
        <v>30.858955555555561</v>
      </c>
      <c r="AL1246" s="50">
        <v>27.253777777777778</v>
      </c>
      <c r="AM1246" s="50">
        <v>0</v>
      </c>
      <c r="AN1246" s="50">
        <v>52.018439999999998</v>
      </c>
      <c r="AO1246" s="50">
        <v>27.627906976744185</v>
      </c>
      <c r="AP1246" s="50">
        <v>34.831600000000002</v>
      </c>
      <c r="AQ1246" s="51">
        <v>33.220399999999998</v>
      </c>
      <c r="AR1246" s="49">
        <v>14.766966</v>
      </c>
      <c r="AS1246" s="50">
        <v>2.7871621621621623</v>
      </c>
      <c r="AT1246" s="50">
        <v>1.85076</v>
      </c>
      <c r="AU1246" s="50">
        <v>5.6333095238095234</v>
      </c>
      <c r="AV1246" s="50">
        <v>176.72666855555556</v>
      </c>
      <c r="AW1246" s="50">
        <v>0</v>
      </c>
      <c r="AX1246" s="50">
        <v>7.9146666666666663</v>
      </c>
      <c r="AY1246" s="50">
        <v>46.567216666666674</v>
      </c>
      <c r="AZ1246" s="51">
        <v>0</v>
      </c>
      <c r="BA1246" s="49">
        <v>0</v>
      </c>
      <c r="BB1246" s="49">
        <v>0</v>
      </c>
      <c r="BC1246" s="50">
        <v>0</v>
      </c>
      <c r="BD1246" s="50">
        <v>0</v>
      </c>
      <c r="BE1246" s="51">
        <v>0</v>
      </c>
      <c r="BF1246" s="38"/>
      <c r="BG1246" s="38"/>
      <c r="BK1246" s="38"/>
      <c r="BL1246" s="38"/>
      <c r="BM1246" s="38"/>
      <c r="BN1246" s="38"/>
      <c r="BO1246" s="38"/>
      <c r="BP1246" s="38"/>
      <c r="BQ1246" s="38"/>
      <c r="BR1246" s="38"/>
      <c r="BS1246" s="38"/>
      <c r="BT1246" s="38"/>
      <c r="BU1246" s="38"/>
      <c r="BY1246" s="38"/>
      <c r="BZ1246" s="38"/>
      <c r="CJ1246" s="38"/>
    </row>
    <row r="1247" spans="2:88" x14ac:dyDescent="0.25">
      <c r="B1247" s="8">
        <v>1245</v>
      </c>
      <c r="C1247" s="9" t="s">
        <v>12821</v>
      </c>
      <c r="D1247" s="9" t="s">
        <v>12914</v>
      </c>
      <c r="E1247" s="49">
        <v>13.860753450000002</v>
      </c>
      <c r="F1247" s="50">
        <v>7.427271600000001</v>
      </c>
      <c r="G1247" s="50">
        <v>24.853619999999999</v>
      </c>
      <c r="H1247" s="51">
        <v>11.676960000000001</v>
      </c>
      <c r="I1247" s="50">
        <v>0</v>
      </c>
      <c r="J1247" s="50">
        <v>0</v>
      </c>
      <c r="K1247" s="50">
        <v>7.8892938000000026</v>
      </c>
      <c r="L1247" s="55">
        <v>14.723610000000003</v>
      </c>
      <c r="M1247" s="49">
        <v>0</v>
      </c>
      <c r="N1247" s="49">
        <v>2.7070817396444444</v>
      </c>
      <c r="O1247" s="49">
        <v>2.6056919999999995</v>
      </c>
      <c r="P1247" s="50">
        <v>0</v>
      </c>
      <c r="Q1247" s="50">
        <v>0</v>
      </c>
      <c r="R1247" s="50">
        <v>0</v>
      </c>
      <c r="S1247" s="51">
        <v>0</v>
      </c>
      <c r="T1247" s="50">
        <v>0</v>
      </c>
      <c r="U1247" s="51">
        <v>17.482226666666673</v>
      </c>
      <c r="V1247" s="51">
        <v>0</v>
      </c>
      <c r="W1247" s="50">
        <v>0</v>
      </c>
      <c r="X1247" s="49">
        <v>14.723610000000003</v>
      </c>
      <c r="Y1247" s="51">
        <v>40.616090666666665</v>
      </c>
      <c r="Z1247" s="52">
        <v>0</v>
      </c>
      <c r="AA1247" s="52">
        <v>0</v>
      </c>
      <c r="AB1247" s="52">
        <v>0</v>
      </c>
      <c r="AC1247" s="54">
        <v>3</v>
      </c>
      <c r="AD1247" s="54">
        <v>46.23973222222223</v>
      </c>
      <c r="AE1247" s="50">
        <v>46.23973222222223</v>
      </c>
      <c r="AF1247" s="50">
        <v>42.300000000000004</v>
      </c>
      <c r="AG1247" s="55">
        <v>42.300000000000004</v>
      </c>
      <c r="AH1247" s="50">
        <v>13.313985840000004</v>
      </c>
      <c r="AI1247" s="52">
        <v>8.180473837037038</v>
      </c>
      <c r="AJ1247" s="49">
        <v>0</v>
      </c>
      <c r="AK1247" s="50">
        <v>23.144216666666672</v>
      </c>
      <c r="AL1247" s="50">
        <v>20.440333333333335</v>
      </c>
      <c r="AM1247" s="50">
        <v>0</v>
      </c>
      <c r="AN1247" s="50">
        <v>39.013829999999999</v>
      </c>
      <c r="AO1247" s="50">
        <v>20.720930232558139</v>
      </c>
      <c r="AP1247" s="50">
        <v>26.123699999999999</v>
      </c>
      <c r="AQ1247" s="51">
        <v>24.915299999999998</v>
      </c>
      <c r="AR1247" s="49">
        <v>22.150449000000002</v>
      </c>
      <c r="AS1247" s="50">
        <v>2.7871621621621623</v>
      </c>
      <c r="AT1247" s="50">
        <v>2.7761399999999998</v>
      </c>
      <c r="AU1247" s="50">
        <v>5.069978571428571</v>
      </c>
      <c r="AV1247" s="50">
        <v>187.0214445</v>
      </c>
      <c r="AW1247" s="50">
        <v>0</v>
      </c>
      <c r="AX1247" s="50">
        <v>11.872</v>
      </c>
      <c r="AY1247" s="50">
        <v>72.137633333333326</v>
      </c>
      <c r="AZ1247" s="51">
        <v>0</v>
      </c>
      <c r="BA1247" s="49">
        <v>0</v>
      </c>
      <c r="BB1247" s="49">
        <v>0</v>
      </c>
      <c r="BC1247" s="50">
        <v>0</v>
      </c>
      <c r="BD1247" s="50">
        <v>0</v>
      </c>
      <c r="BE1247" s="51">
        <v>0</v>
      </c>
      <c r="BF1247" s="38"/>
      <c r="BG1247" s="38"/>
      <c r="BK1247" s="38"/>
      <c r="BL1247" s="38"/>
      <c r="BM1247" s="38"/>
      <c r="BN1247" s="38"/>
      <c r="BO1247" s="38"/>
      <c r="BP1247" s="38"/>
      <c r="BQ1247" s="38"/>
      <c r="BR1247" s="38"/>
      <c r="BS1247" s="38"/>
      <c r="BT1247" s="38"/>
      <c r="BU1247" s="38"/>
      <c r="BY1247" s="38"/>
      <c r="BZ1247" s="38"/>
      <c r="CJ1247" s="38"/>
    </row>
    <row r="1248" spans="2:88" x14ac:dyDescent="0.25">
      <c r="B1248" s="8">
        <v>1246</v>
      </c>
      <c r="C1248" s="9" t="s">
        <v>12821</v>
      </c>
      <c r="D1248" s="9" t="s">
        <v>12915</v>
      </c>
      <c r="E1248" s="49">
        <v>18.481004600000006</v>
      </c>
      <c r="F1248" s="50">
        <v>9.9030288000000013</v>
      </c>
      <c r="G1248" s="50">
        <v>33.138159999999999</v>
      </c>
      <c r="H1248" s="51">
        <v>15.569280000000003</v>
      </c>
      <c r="I1248" s="50">
        <v>0</v>
      </c>
      <c r="J1248" s="50">
        <v>0</v>
      </c>
      <c r="K1248" s="50">
        <v>10.519058400000004</v>
      </c>
      <c r="L1248" s="55">
        <v>14.723610000000003</v>
      </c>
      <c r="M1248" s="49">
        <v>0</v>
      </c>
      <c r="N1248" s="49">
        <v>2.7070817396444444</v>
      </c>
      <c r="O1248" s="49">
        <v>2.6056919999999995</v>
      </c>
      <c r="P1248" s="50">
        <v>0</v>
      </c>
      <c r="Q1248" s="50">
        <v>0</v>
      </c>
      <c r="R1248" s="50">
        <v>0</v>
      </c>
      <c r="S1248" s="51">
        <v>0</v>
      </c>
      <c r="T1248" s="50">
        <v>0</v>
      </c>
      <c r="U1248" s="51">
        <v>17.482226666666673</v>
      </c>
      <c r="V1248" s="51">
        <v>0</v>
      </c>
      <c r="W1248" s="50">
        <v>0</v>
      </c>
      <c r="X1248" s="49">
        <v>14.723610000000003</v>
      </c>
      <c r="Y1248" s="51">
        <v>40.616090666666665</v>
      </c>
      <c r="Z1248" s="52">
        <v>0</v>
      </c>
      <c r="AA1248" s="52">
        <v>0</v>
      </c>
      <c r="AB1248" s="52">
        <v>0</v>
      </c>
      <c r="AC1248" s="54">
        <v>3</v>
      </c>
      <c r="AD1248" s="54">
        <v>61.652976296296302</v>
      </c>
      <c r="AE1248" s="50">
        <v>61.652976296296302</v>
      </c>
      <c r="AF1248" s="50">
        <v>56.400000000000006</v>
      </c>
      <c r="AG1248" s="55">
        <v>56.400000000000006</v>
      </c>
      <c r="AH1248" s="50">
        <v>13.313985840000004</v>
      </c>
      <c r="AI1248" s="52">
        <v>8.180473837037038</v>
      </c>
      <c r="AJ1248" s="49">
        <v>0</v>
      </c>
      <c r="AK1248" s="50">
        <v>30.858955555555561</v>
      </c>
      <c r="AL1248" s="50">
        <v>27.253777777777778</v>
      </c>
      <c r="AM1248" s="50">
        <v>0</v>
      </c>
      <c r="AN1248" s="50">
        <v>52.018439999999998</v>
      </c>
      <c r="AO1248" s="50">
        <v>27.627906976744185</v>
      </c>
      <c r="AP1248" s="50">
        <v>34.831600000000002</v>
      </c>
      <c r="AQ1248" s="51">
        <v>33.220399999999998</v>
      </c>
      <c r="AR1248" s="49">
        <v>22.150449000000002</v>
      </c>
      <c r="AS1248" s="50">
        <v>2.7871621621621623</v>
      </c>
      <c r="AT1248" s="50">
        <v>2.7761399999999998</v>
      </c>
      <c r="AU1248" s="50">
        <v>6.7599714285714274</v>
      </c>
      <c r="AV1248" s="50">
        <v>226.05572366666667</v>
      </c>
      <c r="AW1248" s="50">
        <v>0</v>
      </c>
      <c r="AX1248" s="50">
        <v>11.872</v>
      </c>
      <c r="AY1248" s="50">
        <v>72.137633333333326</v>
      </c>
      <c r="AZ1248" s="51">
        <v>0</v>
      </c>
      <c r="BA1248" s="49">
        <v>0</v>
      </c>
      <c r="BB1248" s="49">
        <v>0</v>
      </c>
      <c r="BC1248" s="50">
        <v>0</v>
      </c>
      <c r="BD1248" s="50">
        <v>0</v>
      </c>
      <c r="BE1248" s="51">
        <v>0</v>
      </c>
      <c r="BF1248" s="38"/>
      <c r="BG1248" s="38"/>
      <c r="BK1248" s="38"/>
      <c r="BL1248" s="38"/>
      <c r="BM1248" s="38"/>
      <c r="BN1248" s="38"/>
      <c r="BO1248" s="38"/>
      <c r="BP1248" s="38"/>
      <c r="BQ1248" s="38"/>
      <c r="BR1248" s="38"/>
      <c r="BS1248" s="38"/>
      <c r="BT1248" s="38"/>
      <c r="BU1248" s="38"/>
      <c r="BY1248" s="38"/>
      <c r="BZ1248" s="38"/>
      <c r="CJ1248" s="38"/>
    </row>
    <row r="1249" spans="2:88" x14ac:dyDescent="0.25">
      <c r="B1249" s="8">
        <v>1247</v>
      </c>
      <c r="C1249" s="9" t="s">
        <v>12821</v>
      </c>
      <c r="D1249" s="9" t="s">
        <v>12916</v>
      </c>
      <c r="E1249" s="49">
        <v>23.101255750000004</v>
      </c>
      <c r="F1249" s="50">
        <v>12.378786000000002</v>
      </c>
      <c r="G1249" s="50">
        <v>41.422699999999999</v>
      </c>
      <c r="H1249" s="51">
        <v>19.461600000000004</v>
      </c>
      <c r="I1249" s="50">
        <v>0</v>
      </c>
      <c r="J1249" s="50">
        <v>0</v>
      </c>
      <c r="K1249" s="50">
        <v>13.148823000000004</v>
      </c>
      <c r="L1249" s="55">
        <v>14.723610000000003</v>
      </c>
      <c r="M1249" s="49">
        <v>0</v>
      </c>
      <c r="N1249" s="49">
        <v>2.7070817396444444</v>
      </c>
      <c r="O1249" s="49">
        <v>2.6056919999999995</v>
      </c>
      <c r="P1249" s="50">
        <v>0</v>
      </c>
      <c r="Q1249" s="50">
        <v>0</v>
      </c>
      <c r="R1249" s="50">
        <v>0</v>
      </c>
      <c r="S1249" s="51">
        <v>0</v>
      </c>
      <c r="T1249" s="50">
        <v>0</v>
      </c>
      <c r="U1249" s="51">
        <v>17.482226666666673</v>
      </c>
      <c r="V1249" s="51">
        <v>0</v>
      </c>
      <c r="W1249" s="50">
        <v>0</v>
      </c>
      <c r="X1249" s="49">
        <v>14.723610000000003</v>
      </c>
      <c r="Y1249" s="51">
        <v>40.616090666666665</v>
      </c>
      <c r="Z1249" s="52">
        <v>0</v>
      </c>
      <c r="AA1249" s="52">
        <v>0</v>
      </c>
      <c r="AB1249" s="52">
        <v>0</v>
      </c>
      <c r="AC1249" s="54">
        <v>3</v>
      </c>
      <c r="AD1249" s="54">
        <v>77.066220370370374</v>
      </c>
      <c r="AE1249" s="50">
        <v>77.066220370370374</v>
      </c>
      <c r="AF1249" s="50">
        <v>70.5</v>
      </c>
      <c r="AG1249" s="55">
        <v>70.5</v>
      </c>
      <c r="AH1249" s="50">
        <v>13.313985840000004</v>
      </c>
      <c r="AI1249" s="52">
        <v>8.180473837037038</v>
      </c>
      <c r="AJ1249" s="49">
        <v>0</v>
      </c>
      <c r="AK1249" s="50">
        <v>38.573694444444449</v>
      </c>
      <c r="AL1249" s="50">
        <v>34.06722222222222</v>
      </c>
      <c r="AM1249" s="50">
        <v>0</v>
      </c>
      <c r="AN1249" s="50">
        <v>65.023049999999998</v>
      </c>
      <c r="AO1249" s="50">
        <v>34.534883720930232</v>
      </c>
      <c r="AP1249" s="50">
        <v>43.539500000000004</v>
      </c>
      <c r="AQ1249" s="51">
        <v>41.525499999999994</v>
      </c>
      <c r="AR1249" s="49">
        <v>22.150449000000002</v>
      </c>
      <c r="AS1249" s="50">
        <v>2.7871621621621623</v>
      </c>
      <c r="AT1249" s="50">
        <v>2.7761399999999998</v>
      </c>
      <c r="AU1249" s="50">
        <v>6.7599714285714274</v>
      </c>
      <c r="AV1249" s="50">
        <v>226.05572366666667</v>
      </c>
      <c r="AW1249" s="50">
        <v>0</v>
      </c>
      <c r="AX1249" s="50">
        <v>11.872</v>
      </c>
      <c r="AY1249" s="50">
        <v>72.137633333333326</v>
      </c>
      <c r="AZ1249" s="51">
        <v>0</v>
      </c>
      <c r="BA1249" s="49">
        <v>0</v>
      </c>
      <c r="BB1249" s="49">
        <v>0</v>
      </c>
      <c r="BC1249" s="50">
        <v>0</v>
      </c>
      <c r="BD1249" s="50">
        <v>0</v>
      </c>
      <c r="BE1249" s="51">
        <v>0</v>
      </c>
      <c r="BF1249" s="38"/>
      <c r="BG1249" s="38"/>
      <c r="BK1249" s="38"/>
      <c r="BL1249" s="38"/>
      <c r="BM1249" s="38"/>
      <c r="BN1249" s="38"/>
      <c r="BO1249" s="38"/>
      <c r="BP1249" s="38"/>
      <c r="BQ1249" s="38"/>
      <c r="BR1249" s="38"/>
      <c r="BS1249" s="38"/>
      <c r="BT1249" s="38"/>
      <c r="BU1249" s="38"/>
      <c r="BY1249" s="38"/>
      <c r="BZ1249" s="38"/>
      <c r="CJ1249" s="38"/>
    </row>
    <row r="1250" spans="2:88" x14ac:dyDescent="0.25">
      <c r="B1250" s="8">
        <v>1248</v>
      </c>
      <c r="C1250" s="9" t="s">
        <v>12821</v>
      </c>
      <c r="D1250" s="9" t="s">
        <v>12917</v>
      </c>
      <c r="E1250" s="49">
        <v>27.721506900000005</v>
      </c>
      <c r="F1250" s="50">
        <v>14.854543200000002</v>
      </c>
      <c r="G1250" s="50">
        <v>49.707239999999999</v>
      </c>
      <c r="H1250" s="51">
        <v>23.353920000000002</v>
      </c>
      <c r="I1250" s="50">
        <v>0</v>
      </c>
      <c r="J1250" s="50">
        <v>0</v>
      </c>
      <c r="K1250" s="50">
        <v>15.778587600000005</v>
      </c>
      <c r="L1250" s="55">
        <v>14.723610000000003</v>
      </c>
      <c r="M1250" s="49">
        <v>0</v>
      </c>
      <c r="N1250" s="49">
        <v>2.7070817396444444</v>
      </c>
      <c r="O1250" s="49">
        <v>2.6056919999999995</v>
      </c>
      <c r="P1250" s="50">
        <v>0</v>
      </c>
      <c r="Q1250" s="50">
        <v>0</v>
      </c>
      <c r="R1250" s="50">
        <v>0</v>
      </c>
      <c r="S1250" s="51">
        <v>0</v>
      </c>
      <c r="T1250" s="50">
        <v>0</v>
      </c>
      <c r="U1250" s="51">
        <v>17.482226666666673</v>
      </c>
      <c r="V1250" s="51">
        <v>0</v>
      </c>
      <c r="W1250" s="50">
        <v>0</v>
      </c>
      <c r="X1250" s="49">
        <v>14.723610000000003</v>
      </c>
      <c r="Y1250" s="51">
        <v>40.616090666666665</v>
      </c>
      <c r="Z1250" s="52">
        <v>0</v>
      </c>
      <c r="AA1250" s="52">
        <v>0</v>
      </c>
      <c r="AB1250" s="52">
        <v>0</v>
      </c>
      <c r="AC1250" s="54">
        <v>3</v>
      </c>
      <c r="AD1250" s="54">
        <v>92.47946444444446</v>
      </c>
      <c r="AE1250" s="50">
        <v>92.47946444444446</v>
      </c>
      <c r="AF1250" s="50">
        <v>84.600000000000009</v>
      </c>
      <c r="AG1250" s="55">
        <v>84.600000000000009</v>
      </c>
      <c r="AH1250" s="50">
        <v>13.313985840000004</v>
      </c>
      <c r="AI1250" s="52">
        <v>8.180473837037038</v>
      </c>
      <c r="AJ1250" s="49">
        <v>0</v>
      </c>
      <c r="AK1250" s="50">
        <v>46.288433333333344</v>
      </c>
      <c r="AL1250" s="50">
        <v>40.88066666666667</v>
      </c>
      <c r="AM1250" s="50">
        <v>0</v>
      </c>
      <c r="AN1250" s="50">
        <v>78.027659999999997</v>
      </c>
      <c r="AO1250" s="50">
        <v>41.441860465116278</v>
      </c>
      <c r="AP1250" s="50">
        <v>52.247399999999999</v>
      </c>
      <c r="AQ1250" s="51">
        <v>49.830599999999997</v>
      </c>
      <c r="AR1250" s="49">
        <v>22.150449000000002</v>
      </c>
      <c r="AS1250" s="50">
        <v>2.7871621621621623</v>
      </c>
      <c r="AT1250" s="50">
        <v>2.7761399999999998</v>
      </c>
      <c r="AU1250" s="50">
        <v>8.4499642857142856</v>
      </c>
      <c r="AV1250" s="50">
        <v>265.0900028333333</v>
      </c>
      <c r="AW1250" s="50">
        <v>0</v>
      </c>
      <c r="AX1250" s="50">
        <v>11.872</v>
      </c>
      <c r="AY1250" s="50">
        <v>72.137633333333326</v>
      </c>
      <c r="AZ1250" s="51">
        <v>0</v>
      </c>
      <c r="BA1250" s="49">
        <v>0</v>
      </c>
      <c r="BB1250" s="49">
        <v>0</v>
      </c>
      <c r="BC1250" s="50">
        <v>0</v>
      </c>
      <c r="BD1250" s="50">
        <v>0</v>
      </c>
      <c r="BE1250" s="51">
        <v>0</v>
      </c>
      <c r="BF1250" s="38"/>
      <c r="BG1250" s="38"/>
      <c r="BK1250" s="38"/>
      <c r="BL1250" s="38"/>
      <c r="BM1250" s="38"/>
      <c r="BN1250" s="38"/>
      <c r="BO1250" s="38"/>
      <c r="BP1250" s="38"/>
      <c r="BQ1250" s="38"/>
      <c r="BR1250" s="38"/>
      <c r="BS1250" s="38"/>
      <c r="BT1250" s="38"/>
      <c r="BU1250" s="38"/>
      <c r="BY1250" s="38"/>
      <c r="BZ1250" s="38"/>
      <c r="CJ1250" s="38"/>
    </row>
    <row r="1251" spans="2:88" x14ac:dyDescent="0.25">
      <c r="B1251" s="8">
        <v>1249</v>
      </c>
      <c r="C1251" s="9" t="s">
        <v>12918</v>
      </c>
      <c r="D1251" s="9" t="s">
        <v>12919</v>
      </c>
      <c r="E1251" s="49">
        <v>4.6202511500000014</v>
      </c>
      <c r="F1251" s="50">
        <v>2.4757572000000003</v>
      </c>
      <c r="G1251" s="50">
        <v>4.1422699999999999</v>
      </c>
      <c r="H1251" s="51">
        <v>3.8923200000000007</v>
      </c>
      <c r="I1251" s="50">
        <v>0</v>
      </c>
      <c r="J1251" s="50">
        <v>0</v>
      </c>
      <c r="K1251" s="50">
        <v>2.629764600000001</v>
      </c>
      <c r="L1251" s="55">
        <v>4.9078700000000008</v>
      </c>
      <c r="M1251" s="49">
        <v>0</v>
      </c>
      <c r="N1251" s="49">
        <v>1.6793607249066667</v>
      </c>
      <c r="O1251" s="49">
        <v>0.86856399999999989</v>
      </c>
      <c r="P1251" s="50">
        <v>0</v>
      </c>
      <c r="Q1251" s="50">
        <v>0</v>
      </c>
      <c r="R1251" s="50">
        <v>0</v>
      </c>
      <c r="S1251" s="51">
        <v>0</v>
      </c>
      <c r="T1251" s="50">
        <v>0</v>
      </c>
      <c r="U1251" s="51">
        <v>6.4889666666666672</v>
      </c>
      <c r="V1251" s="51">
        <v>0</v>
      </c>
      <c r="W1251" s="50">
        <v>0</v>
      </c>
      <c r="X1251" s="49">
        <v>4.9078700000000008</v>
      </c>
      <c r="Y1251" s="51">
        <v>13.538696888888889</v>
      </c>
      <c r="Z1251" s="52">
        <v>0</v>
      </c>
      <c r="AA1251" s="52">
        <v>0</v>
      </c>
      <c r="AB1251" s="52">
        <v>0</v>
      </c>
      <c r="AC1251" s="54">
        <v>3</v>
      </c>
      <c r="AD1251" s="54">
        <v>40.582944074074078</v>
      </c>
      <c r="AE1251" s="50">
        <v>40.582944074074078</v>
      </c>
      <c r="AF1251" s="50">
        <v>12.600000000000001</v>
      </c>
      <c r="AG1251" s="55">
        <v>12.600000000000001</v>
      </c>
      <c r="AH1251" s="50">
        <v>4.4379952800000009</v>
      </c>
      <c r="AI1251" s="52">
        <v>2.7468274666666663</v>
      </c>
      <c r="AJ1251" s="49">
        <v>0</v>
      </c>
      <c r="AK1251" s="50">
        <v>8.0058611111111126</v>
      </c>
      <c r="AL1251" s="50">
        <v>6.0655555555555551</v>
      </c>
      <c r="AM1251" s="50">
        <v>3.1762500000000005</v>
      </c>
      <c r="AN1251" s="50">
        <v>0</v>
      </c>
      <c r="AO1251" s="50">
        <v>0</v>
      </c>
      <c r="AP1251" s="50">
        <v>0</v>
      </c>
      <c r="AQ1251" s="51">
        <v>0</v>
      </c>
      <c r="AR1251" s="49">
        <v>7.383483</v>
      </c>
      <c r="AS1251" s="50">
        <v>2.7871621621621623</v>
      </c>
      <c r="AT1251" s="50">
        <v>0.92537999999999998</v>
      </c>
      <c r="AU1251" s="50">
        <v>1.6899928571428569</v>
      </c>
      <c r="AV1251" s="50">
        <v>64.29036716666667</v>
      </c>
      <c r="AW1251" s="50">
        <v>0</v>
      </c>
      <c r="AX1251" s="50">
        <v>3.9573333333333331</v>
      </c>
      <c r="AY1251" s="50">
        <v>18.113280000000007</v>
      </c>
      <c r="AZ1251" s="51">
        <v>0</v>
      </c>
      <c r="BA1251" s="49">
        <v>0</v>
      </c>
      <c r="BB1251" s="49">
        <v>0</v>
      </c>
      <c r="BC1251" s="50">
        <v>0</v>
      </c>
      <c r="BD1251" s="50">
        <v>0</v>
      </c>
      <c r="BE1251" s="51">
        <v>0</v>
      </c>
      <c r="BF1251" s="38"/>
      <c r="BG1251" s="38"/>
      <c r="BK1251" s="38"/>
      <c r="BL1251" s="38"/>
      <c r="BM1251" s="38"/>
      <c r="BN1251" s="38"/>
      <c r="BO1251" s="38"/>
      <c r="BP1251" s="38"/>
      <c r="BQ1251" s="38"/>
      <c r="BR1251" s="38"/>
      <c r="BS1251" s="38"/>
      <c r="BT1251" s="38"/>
      <c r="BU1251" s="38"/>
      <c r="BY1251" s="38"/>
      <c r="BZ1251" s="38"/>
      <c r="CJ1251" s="38"/>
    </row>
    <row r="1252" spans="2:88" x14ac:dyDescent="0.25">
      <c r="B1252" s="8">
        <v>1250</v>
      </c>
      <c r="C1252" s="9" t="s">
        <v>12918</v>
      </c>
      <c r="D1252" s="9" t="s">
        <v>12920</v>
      </c>
      <c r="E1252" s="49">
        <v>6.160334866666668</v>
      </c>
      <c r="F1252" s="50">
        <v>3.3010096000000004</v>
      </c>
      <c r="G1252" s="50">
        <v>5.5230266666666665</v>
      </c>
      <c r="H1252" s="51">
        <v>5.1897600000000006</v>
      </c>
      <c r="I1252" s="50">
        <v>0</v>
      </c>
      <c r="J1252" s="50">
        <v>0</v>
      </c>
      <c r="K1252" s="50">
        <v>3.5063528000000015</v>
      </c>
      <c r="L1252" s="55">
        <v>4.9078700000000008</v>
      </c>
      <c r="M1252" s="49">
        <v>0</v>
      </c>
      <c r="N1252" s="49">
        <v>1.6793607249066667</v>
      </c>
      <c r="O1252" s="49">
        <v>0.86856399999999989</v>
      </c>
      <c r="P1252" s="50">
        <v>0</v>
      </c>
      <c r="Q1252" s="50">
        <v>0</v>
      </c>
      <c r="R1252" s="50">
        <v>0</v>
      </c>
      <c r="S1252" s="51">
        <v>0</v>
      </c>
      <c r="T1252" s="50">
        <v>0</v>
      </c>
      <c r="U1252" s="51">
        <v>6.4889666666666672</v>
      </c>
      <c r="V1252" s="51">
        <v>0</v>
      </c>
      <c r="W1252" s="50">
        <v>0</v>
      </c>
      <c r="X1252" s="49">
        <v>4.9078700000000008</v>
      </c>
      <c r="Y1252" s="51">
        <v>13.538696888888889</v>
      </c>
      <c r="Z1252" s="52">
        <v>0</v>
      </c>
      <c r="AA1252" s="52">
        <v>0</v>
      </c>
      <c r="AB1252" s="52">
        <v>0</v>
      </c>
      <c r="AC1252" s="54">
        <v>3</v>
      </c>
      <c r="AD1252" s="54">
        <v>54.110592098765437</v>
      </c>
      <c r="AE1252" s="50">
        <v>54.110592098765437</v>
      </c>
      <c r="AF1252" s="50">
        <v>16.8</v>
      </c>
      <c r="AG1252" s="55">
        <v>16.8</v>
      </c>
      <c r="AH1252" s="50">
        <v>4.4379952800000009</v>
      </c>
      <c r="AI1252" s="52">
        <v>2.7468274666666663</v>
      </c>
      <c r="AJ1252" s="49">
        <v>0</v>
      </c>
      <c r="AK1252" s="50">
        <v>10.674481481481482</v>
      </c>
      <c r="AL1252" s="50">
        <v>8.0874074074074063</v>
      </c>
      <c r="AM1252" s="50">
        <v>4.2350000000000003</v>
      </c>
      <c r="AN1252" s="50">
        <v>0</v>
      </c>
      <c r="AO1252" s="50">
        <v>0</v>
      </c>
      <c r="AP1252" s="50">
        <v>0</v>
      </c>
      <c r="AQ1252" s="51">
        <v>0</v>
      </c>
      <c r="AR1252" s="49">
        <v>7.383483</v>
      </c>
      <c r="AS1252" s="50">
        <v>2.7871621621621623</v>
      </c>
      <c r="AT1252" s="50">
        <v>0.92537999999999998</v>
      </c>
      <c r="AU1252" s="50">
        <v>2.2533238095238093</v>
      </c>
      <c r="AV1252" s="50">
        <v>77.310012999999998</v>
      </c>
      <c r="AW1252" s="50">
        <v>0</v>
      </c>
      <c r="AX1252" s="50">
        <v>3.9573333333333331</v>
      </c>
      <c r="AY1252" s="50">
        <v>18.113280000000007</v>
      </c>
      <c r="AZ1252" s="51">
        <v>0</v>
      </c>
      <c r="BA1252" s="49">
        <v>0</v>
      </c>
      <c r="BB1252" s="49">
        <v>0</v>
      </c>
      <c r="BC1252" s="50">
        <v>0</v>
      </c>
      <c r="BD1252" s="50">
        <v>0</v>
      </c>
      <c r="BE1252" s="51">
        <v>0</v>
      </c>
      <c r="BF1252" s="38"/>
      <c r="BG1252" s="38"/>
      <c r="BK1252" s="38"/>
      <c r="BL1252" s="38"/>
      <c r="BM1252" s="38"/>
      <c r="BN1252" s="38"/>
      <c r="BO1252" s="38"/>
      <c r="BP1252" s="38"/>
      <c r="BQ1252" s="38"/>
      <c r="BR1252" s="38"/>
      <c r="BS1252" s="38"/>
      <c r="BT1252" s="38"/>
      <c r="BU1252" s="38"/>
      <c r="BY1252" s="38"/>
      <c r="BZ1252" s="38"/>
      <c r="CJ1252" s="38"/>
    </row>
    <row r="1253" spans="2:88" x14ac:dyDescent="0.25">
      <c r="B1253" s="8">
        <v>1251</v>
      </c>
      <c r="C1253" s="9" t="s">
        <v>12918</v>
      </c>
      <c r="D1253" s="9" t="s">
        <v>12921</v>
      </c>
      <c r="E1253" s="49">
        <v>7.7004185833333345</v>
      </c>
      <c r="F1253" s="50">
        <v>4.1262620000000005</v>
      </c>
      <c r="G1253" s="50">
        <v>6.9037833333333332</v>
      </c>
      <c r="H1253" s="51">
        <v>6.4872000000000005</v>
      </c>
      <c r="I1253" s="50">
        <v>0</v>
      </c>
      <c r="J1253" s="50">
        <v>0</v>
      </c>
      <c r="K1253" s="50">
        <v>4.3829410000000015</v>
      </c>
      <c r="L1253" s="55">
        <v>4.9078700000000008</v>
      </c>
      <c r="M1253" s="49">
        <v>0</v>
      </c>
      <c r="N1253" s="49">
        <v>1.6793607249066667</v>
      </c>
      <c r="O1253" s="49">
        <v>0.86856399999999989</v>
      </c>
      <c r="P1253" s="50">
        <v>0</v>
      </c>
      <c r="Q1253" s="50">
        <v>0</v>
      </c>
      <c r="R1253" s="50">
        <v>0</v>
      </c>
      <c r="S1253" s="51">
        <v>0</v>
      </c>
      <c r="T1253" s="50">
        <v>0</v>
      </c>
      <c r="U1253" s="51">
        <v>6.4889666666666672</v>
      </c>
      <c r="V1253" s="51">
        <v>0</v>
      </c>
      <c r="W1253" s="50">
        <v>0</v>
      </c>
      <c r="X1253" s="49">
        <v>4.9078700000000008</v>
      </c>
      <c r="Y1253" s="51">
        <v>13.538696888888889</v>
      </c>
      <c r="Z1253" s="52">
        <v>0</v>
      </c>
      <c r="AA1253" s="52">
        <v>0</v>
      </c>
      <c r="AB1253" s="52">
        <v>0</v>
      </c>
      <c r="AC1253" s="54">
        <v>3</v>
      </c>
      <c r="AD1253" s="54">
        <v>67.638240123456796</v>
      </c>
      <c r="AE1253" s="50">
        <v>67.638240123456796</v>
      </c>
      <c r="AF1253" s="50">
        <v>21</v>
      </c>
      <c r="AG1253" s="55">
        <v>21</v>
      </c>
      <c r="AH1253" s="50">
        <v>4.4379952800000009</v>
      </c>
      <c r="AI1253" s="52">
        <v>2.7468274666666663</v>
      </c>
      <c r="AJ1253" s="49">
        <v>0</v>
      </c>
      <c r="AK1253" s="50">
        <v>13.343101851851852</v>
      </c>
      <c r="AL1253" s="50">
        <v>10.109259259259257</v>
      </c>
      <c r="AM1253" s="50">
        <v>5.2937500000000002</v>
      </c>
      <c r="AN1253" s="50">
        <v>0</v>
      </c>
      <c r="AO1253" s="50">
        <v>0</v>
      </c>
      <c r="AP1253" s="50">
        <v>0</v>
      </c>
      <c r="AQ1253" s="51">
        <v>0</v>
      </c>
      <c r="AR1253" s="49">
        <v>7.383483</v>
      </c>
      <c r="AS1253" s="50">
        <v>2.7871621621621623</v>
      </c>
      <c r="AT1253" s="50">
        <v>0.92537999999999998</v>
      </c>
      <c r="AU1253" s="50">
        <v>2.2533238095238093</v>
      </c>
      <c r="AV1253" s="50">
        <v>77.310012999999998</v>
      </c>
      <c r="AW1253" s="50">
        <v>0</v>
      </c>
      <c r="AX1253" s="50">
        <v>3.9573333333333331</v>
      </c>
      <c r="AY1253" s="50">
        <v>18.113280000000007</v>
      </c>
      <c r="AZ1253" s="51">
        <v>0</v>
      </c>
      <c r="BA1253" s="49">
        <v>0</v>
      </c>
      <c r="BB1253" s="49">
        <v>0</v>
      </c>
      <c r="BC1253" s="50">
        <v>0</v>
      </c>
      <c r="BD1253" s="50">
        <v>0</v>
      </c>
      <c r="BE1253" s="51">
        <v>0</v>
      </c>
      <c r="BF1253" s="38"/>
      <c r="BG1253" s="38"/>
      <c r="BK1253" s="38"/>
      <c r="BL1253" s="38"/>
      <c r="BM1253" s="38"/>
      <c r="BN1253" s="38"/>
      <c r="BO1253" s="38"/>
      <c r="BP1253" s="38"/>
      <c r="BQ1253" s="38"/>
      <c r="BR1253" s="38"/>
      <c r="BS1253" s="38"/>
      <c r="BT1253" s="38"/>
      <c r="BU1253" s="38"/>
      <c r="BY1253" s="38"/>
      <c r="BZ1253" s="38"/>
      <c r="CJ1253" s="38"/>
    </row>
    <row r="1254" spans="2:88" x14ac:dyDescent="0.25">
      <c r="B1254" s="8">
        <v>1252</v>
      </c>
      <c r="C1254" s="9" t="s">
        <v>12918</v>
      </c>
      <c r="D1254" s="9" t="s">
        <v>12922</v>
      </c>
      <c r="E1254" s="49">
        <v>9.2405023000000028</v>
      </c>
      <c r="F1254" s="50">
        <v>4.9515144000000006</v>
      </c>
      <c r="G1254" s="50">
        <v>8.2845399999999998</v>
      </c>
      <c r="H1254" s="51">
        <v>7.7846400000000013</v>
      </c>
      <c r="I1254" s="50">
        <v>0</v>
      </c>
      <c r="J1254" s="50">
        <v>0</v>
      </c>
      <c r="K1254" s="50">
        <v>5.259529200000002</v>
      </c>
      <c r="L1254" s="55">
        <v>4.9078700000000008</v>
      </c>
      <c r="M1254" s="49">
        <v>0</v>
      </c>
      <c r="N1254" s="49">
        <v>1.6793607249066667</v>
      </c>
      <c r="O1254" s="49">
        <v>0.86856399999999989</v>
      </c>
      <c r="P1254" s="50">
        <v>0</v>
      </c>
      <c r="Q1254" s="50">
        <v>0</v>
      </c>
      <c r="R1254" s="50">
        <v>0</v>
      </c>
      <c r="S1254" s="51">
        <v>0</v>
      </c>
      <c r="T1254" s="50">
        <v>0</v>
      </c>
      <c r="U1254" s="51">
        <v>6.4889666666666672</v>
      </c>
      <c r="V1254" s="51">
        <v>0</v>
      </c>
      <c r="W1254" s="50">
        <v>0</v>
      </c>
      <c r="X1254" s="49">
        <v>4.9078700000000008</v>
      </c>
      <c r="Y1254" s="51">
        <v>13.538696888888889</v>
      </c>
      <c r="Z1254" s="52">
        <v>0</v>
      </c>
      <c r="AA1254" s="52">
        <v>0</v>
      </c>
      <c r="AB1254" s="52">
        <v>0</v>
      </c>
      <c r="AC1254" s="54">
        <v>3</v>
      </c>
      <c r="AD1254" s="54">
        <v>81.165888148148156</v>
      </c>
      <c r="AE1254" s="50">
        <v>81.165888148148156</v>
      </c>
      <c r="AF1254" s="50">
        <v>25.200000000000003</v>
      </c>
      <c r="AG1254" s="55">
        <v>25.200000000000003</v>
      </c>
      <c r="AH1254" s="50">
        <v>4.4379952800000009</v>
      </c>
      <c r="AI1254" s="52">
        <v>2.7468274666666663</v>
      </c>
      <c r="AJ1254" s="49">
        <v>0</v>
      </c>
      <c r="AK1254" s="50">
        <v>16.011722222222225</v>
      </c>
      <c r="AL1254" s="50">
        <v>12.13111111111111</v>
      </c>
      <c r="AM1254" s="50">
        <v>6.3525000000000009</v>
      </c>
      <c r="AN1254" s="50">
        <v>0</v>
      </c>
      <c r="AO1254" s="50">
        <v>0</v>
      </c>
      <c r="AP1254" s="50">
        <v>0</v>
      </c>
      <c r="AQ1254" s="51">
        <v>0</v>
      </c>
      <c r="AR1254" s="49">
        <v>7.383483</v>
      </c>
      <c r="AS1254" s="50">
        <v>2.7871621621621623</v>
      </c>
      <c r="AT1254" s="50">
        <v>0.92537999999999998</v>
      </c>
      <c r="AU1254" s="50">
        <v>2.8166547619047617</v>
      </c>
      <c r="AV1254" s="50">
        <v>90.32965883333334</v>
      </c>
      <c r="AW1254" s="50">
        <v>0</v>
      </c>
      <c r="AX1254" s="50">
        <v>3.9573333333333331</v>
      </c>
      <c r="AY1254" s="50">
        <v>18.113280000000007</v>
      </c>
      <c r="AZ1254" s="51">
        <v>0</v>
      </c>
      <c r="BA1254" s="49">
        <v>0</v>
      </c>
      <c r="BB1254" s="49">
        <v>0</v>
      </c>
      <c r="BC1254" s="50">
        <v>0</v>
      </c>
      <c r="BD1254" s="50">
        <v>0</v>
      </c>
      <c r="BE1254" s="51">
        <v>0</v>
      </c>
      <c r="BF1254" s="38"/>
      <c r="BG1254" s="38"/>
      <c r="BK1254" s="38"/>
      <c r="BL1254" s="38"/>
      <c r="BM1254" s="38"/>
      <c r="BN1254" s="38"/>
      <c r="BO1254" s="38"/>
      <c r="BP1254" s="38"/>
      <c r="BQ1254" s="38"/>
      <c r="BR1254" s="38"/>
      <c r="BS1254" s="38"/>
      <c r="BT1254" s="38"/>
      <c r="BU1254" s="38"/>
      <c r="BY1254" s="38"/>
      <c r="BZ1254" s="38"/>
      <c r="CJ1254" s="38"/>
    </row>
    <row r="1255" spans="2:88" x14ac:dyDescent="0.25">
      <c r="B1255" s="8">
        <v>1253</v>
      </c>
      <c r="C1255" s="9" t="s">
        <v>12918</v>
      </c>
      <c r="D1255" s="9" t="s">
        <v>12923</v>
      </c>
      <c r="E1255" s="49">
        <v>9.2405023000000028</v>
      </c>
      <c r="F1255" s="50">
        <v>4.9515144000000006</v>
      </c>
      <c r="G1255" s="50">
        <v>8.2845399999999998</v>
      </c>
      <c r="H1255" s="51">
        <v>7.7846400000000013</v>
      </c>
      <c r="I1255" s="50">
        <v>0</v>
      </c>
      <c r="J1255" s="50">
        <v>0</v>
      </c>
      <c r="K1255" s="50">
        <v>5.259529200000002</v>
      </c>
      <c r="L1255" s="55">
        <v>9.8157400000000017</v>
      </c>
      <c r="M1255" s="49">
        <v>0</v>
      </c>
      <c r="N1255" s="49">
        <v>2.1412299881066668</v>
      </c>
      <c r="O1255" s="49">
        <v>1.7371279999999998</v>
      </c>
      <c r="P1255" s="50">
        <v>0</v>
      </c>
      <c r="Q1255" s="50">
        <v>0</v>
      </c>
      <c r="R1255" s="50">
        <v>0</v>
      </c>
      <c r="S1255" s="51">
        <v>0</v>
      </c>
      <c r="T1255" s="50">
        <v>0</v>
      </c>
      <c r="U1255" s="51">
        <v>16.348733333333335</v>
      </c>
      <c r="V1255" s="51">
        <v>0</v>
      </c>
      <c r="W1255" s="50">
        <v>0</v>
      </c>
      <c r="X1255" s="49">
        <v>9.8157400000000017</v>
      </c>
      <c r="Y1255" s="51">
        <v>27.077393777777779</v>
      </c>
      <c r="Z1255" s="52">
        <v>0</v>
      </c>
      <c r="AA1255" s="52">
        <v>0</v>
      </c>
      <c r="AB1255" s="52">
        <v>0</v>
      </c>
      <c r="AC1255" s="54">
        <v>3</v>
      </c>
      <c r="AD1255" s="54">
        <v>81.165888148148156</v>
      </c>
      <c r="AE1255" s="50">
        <v>81.165888148148156</v>
      </c>
      <c r="AF1255" s="50">
        <v>25.200000000000003</v>
      </c>
      <c r="AG1255" s="55">
        <v>25.200000000000003</v>
      </c>
      <c r="AH1255" s="50">
        <v>8.8759905600000018</v>
      </c>
      <c r="AI1255" s="52">
        <v>5.4636506518518519</v>
      </c>
      <c r="AJ1255" s="49">
        <v>0</v>
      </c>
      <c r="AK1255" s="50">
        <v>16.011722222222225</v>
      </c>
      <c r="AL1255" s="50">
        <v>12.13111111111111</v>
      </c>
      <c r="AM1255" s="50">
        <v>6.3525000000000009</v>
      </c>
      <c r="AN1255" s="50">
        <v>0</v>
      </c>
      <c r="AO1255" s="50">
        <v>0</v>
      </c>
      <c r="AP1255" s="50">
        <v>0</v>
      </c>
      <c r="AQ1255" s="51">
        <v>0</v>
      </c>
      <c r="AR1255" s="49">
        <v>14.766966</v>
      </c>
      <c r="AS1255" s="50">
        <v>2.7871621621621623</v>
      </c>
      <c r="AT1255" s="50">
        <v>1.85076</v>
      </c>
      <c r="AU1255" s="50">
        <v>3.3799857142857137</v>
      </c>
      <c r="AV1255" s="50">
        <v>128.58073433333334</v>
      </c>
      <c r="AW1255" s="50">
        <v>0</v>
      </c>
      <c r="AX1255" s="50">
        <v>7.9146666666666663</v>
      </c>
      <c r="AY1255" s="50">
        <v>46.567216666666674</v>
      </c>
      <c r="AZ1255" s="51">
        <v>0</v>
      </c>
      <c r="BA1255" s="49">
        <v>0</v>
      </c>
      <c r="BB1255" s="49">
        <v>0</v>
      </c>
      <c r="BC1255" s="50">
        <v>0</v>
      </c>
      <c r="BD1255" s="50">
        <v>0</v>
      </c>
      <c r="BE1255" s="51">
        <v>0</v>
      </c>
      <c r="BF1255" s="38"/>
      <c r="BG1255" s="38"/>
      <c r="BK1255" s="38"/>
      <c r="BL1255" s="38"/>
      <c r="BM1255" s="38"/>
      <c r="BN1255" s="38"/>
      <c r="BO1255" s="38"/>
      <c r="BP1255" s="38"/>
      <c r="BQ1255" s="38"/>
      <c r="BR1255" s="38"/>
      <c r="BS1255" s="38"/>
      <c r="BT1255" s="38"/>
      <c r="BU1255" s="38"/>
      <c r="BY1255" s="38"/>
      <c r="BZ1255" s="38"/>
      <c r="CJ1255" s="38"/>
    </row>
    <row r="1256" spans="2:88" x14ac:dyDescent="0.25">
      <c r="B1256" s="8">
        <v>1254</v>
      </c>
      <c r="C1256" s="9" t="s">
        <v>12918</v>
      </c>
      <c r="D1256" s="9" t="s">
        <v>12924</v>
      </c>
      <c r="E1256" s="49">
        <v>12.320669733333336</v>
      </c>
      <c r="F1256" s="50">
        <v>6.6020192000000009</v>
      </c>
      <c r="G1256" s="50">
        <v>11.046053333333333</v>
      </c>
      <c r="H1256" s="51">
        <v>10.379520000000001</v>
      </c>
      <c r="I1256" s="50">
        <v>0</v>
      </c>
      <c r="J1256" s="50">
        <v>0</v>
      </c>
      <c r="K1256" s="50">
        <v>7.012705600000003</v>
      </c>
      <c r="L1256" s="55">
        <v>9.8157400000000017</v>
      </c>
      <c r="M1256" s="49">
        <v>0</v>
      </c>
      <c r="N1256" s="49">
        <v>2.1412299881066668</v>
      </c>
      <c r="O1256" s="49">
        <v>1.7371279999999998</v>
      </c>
      <c r="P1256" s="50">
        <v>0</v>
      </c>
      <c r="Q1256" s="50">
        <v>0</v>
      </c>
      <c r="R1256" s="50">
        <v>0</v>
      </c>
      <c r="S1256" s="51">
        <v>0</v>
      </c>
      <c r="T1256" s="50">
        <v>0</v>
      </c>
      <c r="U1256" s="51">
        <v>16.348733333333335</v>
      </c>
      <c r="V1256" s="51">
        <v>0</v>
      </c>
      <c r="W1256" s="50">
        <v>0</v>
      </c>
      <c r="X1256" s="49">
        <v>9.8157400000000017</v>
      </c>
      <c r="Y1256" s="51">
        <v>27.077393777777779</v>
      </c>
      <c r="Z1256" s="52">
        <v>0</v>
      </c>
      <c r="AA1256" s="52">
        <v>0</v>
      </c>
      <c r="AB1256" s="52">
        <v>0</v>
      </c>
      <c r="AC1256" s="54">
        <v>3</v>
      </c>
      <c r="AD1256" s="54">
        <v>108.22118419753087</v>
      </c>
      <c r="AE1256" s="50">
        <v>108.22118419753087</v>
      </c>
      <c r="AF1256" s="50">
        <v>33.6</v>
      </c>
      <c r="AG1256" s="55">
        <v>33.6</v>
      </c>
      <c r="AH1256" s="50">
        <v>8.8759905600000018</v>
      </c>
      <c r="AI1256" s="52">
        <v>5.4636506518518519</v>
      </c>
      <c r="AJ1256" s="49">
        <v>0</v>
      </c>
      <c r="AK1256" s="50">
        <v>21.348962962962965</v>
      </c>
      <c r="AL1256" s="50">
        <v>16.174814814814813</v>
      </c>
      <c r="AM1256" s="50">
        <v>8.4700000000000006</v>
      </c>
      <c r="AN1256" s="50">
        <v>0</v>
      </c>
      <c r="AO1256" s="50">
        <v>0</v>
      </c>
      <c r="AP1256" s="50">
        <v>0</v>
      </c>
      <c r="AQ1256" s="51">
        <v>0</v>
      </c>
      <c r="AR1256" s="49">
        <v>14.766966</v>
      </c>
      <c r="AS1256" s="50">
        <v>2.7871621621621623</v>
      </c>
      <c r="AT1256" s="50">
        <v>1.85076</v>
      </c>
      <c r="AU1256" s="50">
        <v>4.5066476190476186</v>
      </c>
      <c r="AV1256" s="50">
        <v>154.620026</v>
      </c>
      <c r="AW1256" s="50">
        <v>0</v>
      </c>
      <c r="AX1256" s="50">
        <v>7.9146666666666663</v>
      </c>
      <c r="AY1256" s="50">
        <v>46.567216666666674</v>
      </c>
      <c r="AZ1256" s="51">
        <v>0</v>
      </c>
      <c r="BA1256" s="49">
        <v>0</v>
      </c>
      <c r="BB1256" s="49">
        <v>0</v>
      </c>
      <c r="BC1256" s="50">
        <v>0</v>
      </c>
      <c r="BD1256" s="50">
        <v>0</v>
      </c>
      <c r="BE1256" s="51">
        <v>0</v>
      </c>
      <c r="BF1256" s="38"/>
      <c r="BG1256" s="38"/>
      <c r="BK1256" s="38"/>
      <c r="BL1256" s="38"/>
      <c r="BM1256" s="38"/>
      <c r="BN1256" s="38"/>
      <c r="BO1256" s="38"/>
      <c r="BP1256" s="38"/>
      <c r="BQ1256" s="38"/>
      <c r="BR1256" s="38"/>
      <c r="BS1256" s="38"/>
      <c r="BT1256" s="38"/>
      <c r="BU1256" s="38"/>
      <c r="BY1256" s="38"/>
      <c r="BZ1256" s="38"/>
      <c r="CJ1256" s="38"/>
    </row>
    <row r="1257" spans="2:88" x14ac:dyDescent="0.25">
      <c r="B1257" s="8">
        <v>1255</v>
      </c>
      <c r="C1257" s="9" t="s">
        <v>12918</v>
      </c>
      <c r="D1257" s="9" t="s">
        <v>12925</v>
      </c>
      <c r="E1257" s="49">
        <v>15.400837166666669</v>
      </c>
      <c r="F1257" s="50">
        <v>8.2525240000000011</v>
      </c>
      <c r="G1257" s="50">
        <v>13.807566666666666</v>
      </c>
      <c r="H1257" s="51">
        <v>12.974400000000001</v>
      </c>
      <c r="I1257" s="50">
        <v>0</v>
      </c>
      <c r="J1257" s="50">
        <v>0</v>
      </c>
      <c r="K1257" s="50">
        <v>8.7658820000000031</v>
      </c>
      <c r="L1257" s="55">
        <v>9.8157400000000017</v>
      </c>
      <c r="M1257" s="49">
        <v>0</v>
      </c>
      <c r="N1257" s="49">
        <v>2.1412299881066668</v>
      </c>
      <c r="O1257" s="49">
        <v>1.7371279999999998</v>
      </c>
      <c r="P1257" s="50">
        <v>0</v>
      </c>
      <c r="Q1257" s="50">
        <v>0</v>
      </c>
      <c r="R1257" s="50">
        <v>0</v>
      </c>
      <c r="S1257" s="51">
        <v>0</v>
      </c>
      <c r="T1257" s="50">
        <v>0</v>
      </c>
      <c r="U1257" s="51">
        <v>16.348733333333335</v>
      </c>
      <c r="V1257" s="51">
        <v>0</v>
      </c>
      <c r="W1257" s="50">
        <v>0</v>
      </c>
      <c r="X1257" s="49">
        <v>9.8157400000000017</v>
      </c>
      <c r="Y1257" s="51">
        <v>27.077393777777779</v>
      </c>
      <c r="Z1257" s="52">
        <v>0</v>
      </c>
      <c r="AA1257" s="52">
        <v>0</v>
      </c>
      <c r="AB1257" s="52">
        <v>0</v>
      </c>
      <c r="AC1257" s="54">
        <v>3</v>
      </c>
      <c r="AD1257" s="54">
        <v>135.27648024691359</v>
      </c>
      <c r="AE1257" s="50">
        <v>135.27648024691359</v>
      </c>
      <c r="AF1257" s="50">
        <v>42</v>
      </c>
      <c r="AG1257" s="55">
        <v>42</v>
      </c>
      <c r="AH1257" s="50">
        <v>8.8759905600000018</v>
      </c>
      <c r="AI1257" s="52">
        <v>5.4636506518518519</v>
      </c>
      <c r="AJ1257" s="49">
        <v>0</v>
      </c>
      <c r="AK1257" s="50">
        <v>26.686203703703704</v>
      </c>
      <c r="AL1257" s="50">
        <v>20.218518518518515</v>
      </c>
      <c r="AM1257" s="50">
        <v>10.5875</v>
      </c>
      <c r="AN1257" s="50">
        <v>0</v>
      </c>
      <c r="AO1257" s="50">
        <v>0</v>
      </c>
      <c r="AP1257" s="50">
        <v>0</v>
      </c>
      <c r="AQ1257" s="51">
        <v>0</v>
      </c>
      <c r="AR1257" s="49">
        <v>14.766966</v>
      </c>
      <c r="AS1257" s="50">
        <v>2.7871621621621623</v>
      </c>
      <c r="AT1257" s="50">
        <v>1.85076</v>
      </c>
      <c r="AU1257" s="50">
        <v>4.5066476190476186</v>
      </c>
      <c r="AV1257" s="50">
        <v>154.620026</v>
      </c>
      <c r="AW1257" s="50">
        <v>0</v>
      </c>
      <c r="AX1257" s="50">
        <v>7.9146666666666663</v>
      </c>
      <c r="AY1257" s="50">
        <v>46.567216666666674</v>
      </c>
      <c r="AZ1257" s="51">
        <v>0</v>
      </c>
      <c r="BA1257" s="49">
        <v>0</v>
      </c>
      <c r="BB1257" s="49">
        <v>0</v>
      </c>
      <c r="BC1257" s="50">
        <v>0</v>
      </c>
      <c r="BD1257" s="50">
        <v>0</v>
      </c>
      <c r="BE1257" s="51">
        <v>0</v>
      </c>
      <c r="BF1257" s="38"/>
      <c r="BG1257" s="38"/>
      <c r="BK1257" s="38"/>
      <c r="BL1257" s="38"/>
      <c r="BM1257" s="38"/>
      <c r="BN1257" s="38"/>
      <c r="BO1257" s="38"/>
      <c r="BP1257" s="38"/>
      <c r="BQ1257" s="38"/>
      <c r="BR1257" s="38"/>
      <c r="BS1257" s="38"/>
      <c r="BT1257" s="38"/>
      <c r="BU1257" s="38"/>
      <c r="BY1257" s="38"/>
      <c r="BZ1257" s="38"/>
      <c r="CJ1257" s="38"/>
    </row>
    <row r="1258" spans="2:88" x14ac:dyDescent="0.25">
      <c r="B1258" s="8">
        <v>1256</v>
      </c>
      <c r="C1258" s="9" t="s">
        <v>12918</v>
      </c>
      <c r="D1258" s="9" t="s">
        <v>12926</v>
      </c>
      <c r="E1258" s="49">
        <v>18.481004600000006</v>
      </c>
      <c r="F1258" s="50">
        <v>9.9030288000000013</v>
      </c>
      <c r="G1258" s="50">
        <v>16.56908</v>
      </c>
      <c r="H1258" s="51">
        <v>15.569280000000003</v>
      </c>
      <c r="I1258" s="50">
        <v>0</v>
      </c>
      <c r="J1258" s="50">
        <v>0</v>
      </c>
      <c r="K1258" s="50">
        <v>10.519058400000004</v>
      </c>
      <c r="L1258" s="55">
        <v>9.8157400000000017</v>
      </c>
      <c r="M1258" s="49">
        <v>0</v>
      </c>
      <c r="N1258" s="49">
        <v>2.1412299881066668</v>
      </c>
      <c r="O1258" s="49">
        <v>1.7371279999999998</v>
      </c>
      <c r="P1258" s="50">
        <v>0</v>
      </c>
      <c r="Q1258" s="50">
        <v>0</v>
      </c>
      <c r="R1258" s="50">
        <v>0</v>
      </c>
      <c r="S1258" s="51">
        <v>0</v>
      </c>
      <c r="T1258" s="50">
        <v>0</v>
      </c>
      <c r="U1258" s="51">
        <v>16.348733333333335</v>
      </c>
      <c r="V1258" s="51">
        <v>0</v>
      </c>
      <c r="W1258" s="50">
        <v>0</v>
      </c>
      <c r="X1258" s="49">
        <v>9.8157400000000017</v>
      </c>
      <c r="Y1258" s="51">
        <v>27.077393777777779</v>
      </c>
      <c r="Z1258" s="52">
        <v>0</v>
      </c>
      <c r="AA1258" s="52">
        <v>0</v>
      </c>
      <c r="AB1258" s="52">
        <v>0</v>
      </c>
      <c r="AC1258" s="54">
        <v>3</v>
      </c>
      <c r="AD1258" s="54">
        <v>162.33177629629631</v>
      </c>
      <c r="AE1258" s="50">
        <v>162.33177629629631</v>
      </c>
      <c r="AF1258" s="50">
        <v>50.400000000000006</v>
      </c>
      <c r="AG1258" s="55">
        <v>50.400000000000006</v>
      </c>
      <c r="AH1258" s="50">
        <v>8.8759905600000018</v>
      </c>
      <c r="AI1258" s="52">
        <v>5.4636506518518519</v>
      </c>
      <c r="AJ1258" s="49">
        <v>0</v>
      </c>
      <c r="AK1258" s="50">
        <v>32.023444444444451</v>
      </c>
      <c r="AL1258" s="50">
        <v>24.262222222222221</v>
      </c>
      <c r="AM1258" s="50">
        <v>12.705000000000002</v>
      </c>
      <c r="AN1258" s="50">
        <v>0</v>
      </c>
      <c r="AO1258" s="50">
        <v>0</v>
      </c>
      <c r="AP1258" s="50">
        <v>0</v>
      </c>
      <c r="AQ1258" s="51">
        <v>0</v>
      </c>
      <c r="AR1258" s="49">
        <v>14.766966</v>
      </c>
      <c r="AS1258" s="50">
        <v>2.7871621621621623</v>
      </c>
      <c r="AT1258" s="50">
        <v>1.85076</v>
      </c>
      <c r="AU1258" s="50">
        <v>5.6333095238095234</v>
      </c>
      <c r="AV1258" s="50">
        <v>180.65931766666668</v>
      </c>
      <c r="AW1258" s="50">
        <v>0</v>
      </c>
      <c r="AX1258" s="50">
        <v>7.9146666666666663</v>
      </c>
      <c r="AY1258" s="50">
        <v>46.567216666666674</v>
      </c>
      <c r="AZ1258" s="51">
        <v>0</v>
      </c>
      <c r="BA1258" s="49">
        <v>0</v>
      </c>
      <c r="BB1258" s="49">
        <v>0</v>
      </c>
      <c r="BC1258" s="50">
        <v>0</v>
      </c>
      <c r="BD1258" s="50">
        <v>0</v>
      </c>
      <c r="BE1258" s="51">
        <v>0</v>
      </c>
      <c r="BF1258" s="38"/>
      <c r="BG1258" s="38"/>
      <c r="BK1258" s="38"/>
      <c r="BL1258" s="38"/>
      <c r="BM1258" s="38"/>
      <c r="BN1258" s="38"/>
      <c r="BO1258" s="38"/>
      <c r="BP1258" s="38"/>
      <c r="BQ1258" s="38"/>
      <c r="BR1258" s="38"/>
      <c r="BS1258" s="38"/>
      <c r="BT1258" s="38"/>
      <c r="BU1258" s="38"/>
      <c r="BY1258" s="38"/>
      <c r="BZ1258" s="38"/>
      <c r="CJ1258" s="38"/>
    </row>
    <row r="1259" spans="2:88" x14ac:dyDescent="0.25">
      <c r="B1259" s="8">
        <v>1257</v>
      </c>
      <c r="C1259" s="9" t="s">
        <v>12918</v>
      </c>
      <c r="D1259" s="9" t="s">
        <v>12927</v>
      </c>
      <c r="E1259" s="49">
        <v>13.860753450000002</v>
      </c>
      <c r="F1259" s="50">
        <v>7.427271600000001</v>
      </c>
      <c r="G1259" s="50">
        <v>12.42681</v>
      </c>
      <c r="H1259" s="51">
        <v>11.676960000000001</v>
      </c>
      <c r="I1259" s="50">
        <v>0</v>
      </c>
      <c r="J1259" s="50">
        <v>0</v>
      </c>
      <c r="K1259" s="50">
        <v>7.8892938000000026</v>
      </c>
      <c r="L1259" s="55">
        <v>14.723610000000003</v>
      </c>
      <c r="M1259" s="49">
        <v>0</v>
      </c>
      <c r="N1259" s="49">
        <v>2.7070817396444444</v>
      </c>
      <c r="O1259" s="49">
        <v>2.6056919999999995</v>
      </c>
      <c r="P1259" s="50">
        <v>0</v>
      </c>
      <c r="Q1259" s="50">
        <v>0</v>
      </c>
      <c r="R1259" s="50">
        <v>0</v>
      </c>
      <c r="S1259" s="51">
        <v>0</v>
      </c>
      <c r="T1259" s="50">
        <v>0</v>
      </c>
      <c r="U1259" s="51">
        <v>17.482226666666673</v>
      </c>
      <c r="V1259" s="51">
        <v>0</v>
      </c>
      <c r="W1259" s="50">
        <v>0</v>
      </c>
      <c r="X1259" s="49">
        <v>14.723610000000003</v>
      </c>
      <c r="Y1259" s="51">
        <v>40.616090666666665</v>
      </c>
      <c r="Z1259" s="52">
        <v>0</v>
      </c>
      <c r="AA1259" s="52">
        <v>0</v>
      </c>
      <c r="AB1259" s="52">
        <v>0</v>
      </c>
      <c r="AC1259" s="54">
        <v>3</v>
      </c>
      <c r="AD1259" s="54">
        <v>121.74883222222223</v>
      </c>
      <c r="AE1259" s="50">
        <v>121.74883222222223</v>
      </c>
      <c r="AF1259" s="50">
        <v>37.800000000000004</v>
      </c>
      <c r="AG1259" s="55">
        <v>37.800000000000004</v>
      </c>
      <c r="AH1259" s="50">
        <v>13.313985840000004</v>
      </c>
      <c r="AI1259" s="52">
        <v>8.180473837037038</v>
      </c>
      <c r="AJ1259" s="49">
        <v>0</v>
      </c>
      <c r="AK1259" s="50">
        <v>24.017583333333338</v>
      </c>
      <c r="AL1259" s="50">
        <v>18.196666666666665</v>
      </c>
      <c r="AM1259" s="50">
        <v>9.5287500000000023</v>
      </c>
      <c r="AN1259" s="50">
        <v>0</v>
      </c>
      <c r="AO1259" s="50">
        <v>0</v>
      </c>
      <c r="AP1259" s="50">
        <v>0</v>
      </c>
      <c r="AQ1259" s="51">
        <v>0</v>
      </c>
      <c r="AR1259" s="49">
        <v>22.150449000000002</v>
      </c>
      <c r="AS1259" s="50">
        <v>2.7871621621621623</v>
      </c>
      <c r="AT1259" s="50">
        <v>2.7761399999999998</v>
      </c>
      <c r="AU1259" s="50">
        <v>5.069978571428571</v>
      </c>
      <c r="AV1259" s="50">
        <v>192.87110150000001</v>
      </c>
      <c r="AW1259" s="50">
        <v>0</v>
      </c>
      <c r="AX1259" s="50">
        <v>11.872</v>
      </c>
      <c r="AY1259" s="50">
        <v>72.137633333333326</v>
      </c>
      <c r="AZ1259" s="51">
        <v>0</v>
      </c>
      <c r="BA1259" s="49">
        <v>0</v>
      </c>
      <c r="BB1259" s="49">
        <v>0</v>
      </c>
      <c r="BC1259" s="50">
        <v>0</v>
      </c>
      <c r="BD1259" s="50">
        <v>0</v>
      </c>
      <c r="BE1259" s="51">
        <v>0</v>
      </c>
      <c r="BF1259" s="38"/>
      <c r="BG1259" s="38"/>
      <c r="BK1259" s="38"/>
      <c r="BL1259" s="38"/>
      <c r="BM1259" s="38"/>
      <c r="BN1259" s="38"/>
      <c r="BO1259" s="38"/>
      <c r="BP1259" s="38"/>
      <c r="BQ1259" s="38"/>
      <c r="BR1259" s="38"/>
      <c r="BS1259" s="38"/>
      <c r="BT1259" s="38"/>
      <c r="BU1259" s="38"/>
      <c r="BY1259" s="38"/>
      <c r="BZ1259" s="38"/>
      <c r="CJ1259" s="38"/>
    </row>
    <row r="1260" spans="2:88" x14ac:dyDescent="0.25">
      <c r="B1260" s="8">
        <v>1258</v>
      </c>
      <c r="C1260" s="9" t="s">
        <v>12918</v>
      </c>
      <c r="D1260" s="9" t="s">
        <v>12928</v>
      </c>
      <c r="E1260" s="49">
        <v>18.481004600000006</v>
      </c>
      <c r="F1260" s="50">
        <v>9.9030288000000013</v>
      </c>
      <c r="G1260" s="50">
        <v>16.56908</v>
      </c>
      <c r="H1260" s="51">
        <v>15.569280000000003</v>
      </c>
      <c r="I1260" s="50">
        <v>0</v>
      </c>
      <c r="J1260" s="50">
        <v>0</v>
      </c>
      <c r="K1260" s="50">
        <v>10.519058400000004</v>
      </c>
      <c r="L1260" s="55">
        <v>14.723610000000003</v>
      </c>
      <c r="M1260" s="49">
        <v>0</v>
      </c>
      <c r="N1260" s="49">
        <v>2.7070817396444444</v>
      </c>
      <c r="O1260" s="49">
        <v>2.6056919999999995</v>
      </c>
      <c r="P1260" s="50">
        <v>0</v>
      </c>
      <c r="Q1260" s="50">
        <v>0</v>
      </c>
      <c r="R1260" s="50">
        <v>0</v>
      </c>
      <c r="S1260" s="51">
        <v>0</v>
      </c>
      <c r="T1260" s="50">
        <v>0</v>
      </c>
      <c r="U1260" s="51">
        <v>17.482226666666673</v>
      </c>
      <c r="V1260" s="51">
        <v>0</v>
      </c>
      <c r="W1260" s="50">
        <v>0</v>
      </c>
      <c r="X1260" s="49">
        <v>14.723610000000003</v>
      </c>
      <c r="Y1260" s="51">
        <v>40.616090666666665</v>
      </c>
      <c r="Z1260" s="52">
        <v>0</v>
      </c>
      <c r="AA1260" s="52">
        <v>0</v>
      </c>
      <c r="AB1260" s="52">
        <v>0</v>
      </c>
      <c r="AC1260" s="54">
        <v>3</v>
      </c>
      <c r="AD1260" s="54">
        <v>162.33177629629631</v>
      </c>
      <c r="AE1260" s="50">
        <v>162.33177629629631</v>
      </c>
      <c r="AF1260" s="50">
        <v>50.400000000000006</v>
      </c>
      <c r="AG1260" s="55">
        <v>50.400000000000006</v>
      </c>
      <c r="AH1260" s="50">
        <v>13.313985840000004</v>
      </c>
      <c r="AI1260" s="52">
        <v>8.180473837037038</v>
      </c>
      <c r="AJ1260" s="49">
        <v>0</v>
      </c>
      <c r="AK1260" s="50">
        <v>32.023444444444451</v>
      </c>
      <c r="AL1260" s="50">
        <v>24.262222222222221</v>
      </c>
      <c r="AM1260" s="50">
        <v>12.705000000000002</v>
      </c>
      <c r="AN1260" s="50">
        <v>0</v>
      </c>
      <c r="AO1260" s="50">
        <v>0</v>
      </c>
      <c r="AP1260" s="50">
        <v>0</v>
      </c>
      <c r="AQ1260" s="51">
        <v>0</v>
      </c>
      <c r="AR1260" s="49">
        <v>22.150449000000002</v>
      </c>
      <c r="AS1260" s="50">
        <v>2.7871621621621623</v>
      </c>
      <c r="AT1260" s="50">
        <v>2.7761399999999998</v>
      </c>
      <c r="AU1260" s="50">
        <v>6.7599714285714274</v>
      </c>
      <c r="AV1260" s="50">
        <v>231.93003899999999</v>
      </c>
      <c r="AW1260" s="50">
        <v>0</v>
      </c>
      <c r="AX1260" s="50">
        <v>11.872</v>
      </c>
      <c r="AY1260" s="50">
        <v>72.137633333333326</v>
      </c>
      <c r="AZ1260" s="51">
        <v>0</v>
      </c>
      <c r="BA1260" s="49">
        <v>0</v>
      </c>
      <c r="BB1260" s="49">
        <v>0</v>
      </c>
      <c r="BC1260" s="50">
        <v>0</v>
      </c>
      <c r="BD1260" s="50">
        <v>0</v>
      </c>
      <c r="BE1260" s="51">
        <v>0</v>
      </c>
      <c r="BF1260" s="38"/>
      <c r="BG1260" s="38"/>
      <c r="BK1260" s="38"/>
      <c r="BL1260" s="38"/>
      <c r="BM1260" s="38"/>
      <c r="BN1260" s="38"/>
      <c r="BO1260" s="38"/>
      <c r="BP1260" s="38"/>
      <c r="BQ1260" s="38"/>
      <c r="BR1260" s="38"/>
      <c r="BS1260" s="38"/>
      <c r="BT1260" s="38"/>
      <c r="BU1260" s="38"/>
      <c r="BY1260" s="38"/>
      <c r="BZ1260" s="38"/>
      <c r="CJ1260" s="38"/>
    </row>
    <row r="1261" spans="2:88" x14ac:dyDescent="0.25">
      <c r="B1261" s="8">
        <v>1259</v>
      </c>
      <c r="C1261" s="9" t="s">
        <v>12918</v>
      </c>
      <c r="D1261" s="9" t="s">
        <v>12929</v>
      </c>
      <c r="E1261" s="49">
        <v>23.101255750000004</v>
      </c>
      <c r="F1261" s="50">
        <v>12.378786000000002</v>
      </c>
      <c r="G1261" s="50">
        <v>20.711349999999999</v>
      </c>
      <c r="H1261" s="51">
        <v>19.461600000000004</v>
      </c>
      <c r="I1261" s="50">
        <v>0</v>
      </c>
      <c r="J1261" s="50">
        <v>0</v>
      </c>
      <c r="K1261" s="50">
        <v>13.148823000000004</v>
      </c>
      <c r="L1261" s="55">
        <v>14.723610000000003</v>
      </c>
      <c r="M1261" s="49">
        <v>0</v>
      </c>
      <c r="N1261" s="49">
        <v>2.7070817396444444</v>
      </c>
      <c r="O1261" s="49">
        <v>2.6056919999999995</v>
      </c>
      <c r="P1261" s="50">
        <v>0</v>
      </c>
      <c r="Q1261" s="50">
        <v>0</v>
      </c>
      <c r="R1261" s="50">
        <v>0</v>
      </c>
      <c r="S1261" s="51">
        <v>0</v>
      </c>
      <c r="T1261" s="50">
        <v>0</v>
      </c>
      <c r="U1261" s="51">
        <v>17.482226666666673</v>
      </c>
      <c r="V1261" s="51">
        <v>0</v>
      </c>
      <c r="W1261" s="50">
        <v>0</v>
      </c>
      <c r="X1261" s="49">
        <v>14.723610000000003</v>
      </c>
      <c r="Y1261" s="51">
        <v>40.616090666666665</v>
      </c>
      <c r="Z1261" s="52">
        <v>0</v>
      </c>
      <c r="AA1261" s="52">
        <v>0</v>
      </c>
      <c r="AB1261" s="52">
        <v>0</v>
      </c>
      <c r="AC1261" s="54">
        <v>3</v>
      </c>
      <c r="AD1261" s="54">
        <v>202.91472037037039</v>
      </c>
      <c r="AE1261" s="50">
        <v>202.91472037037039</v>
      </c>
      <c r="AF1261" s="50">
        <v>63.000000000000007</v>
      </c>
      <c r="AG1261" s="55">
        <v>63.000000000000007</v>
      </c>
      <c r="AH1261" s="50">
        <v>13.313985840000004</v>
      </c>
      <c r="AI1261" s="52">
        <v>8.180473837037038</v>
      </c>
      <c r="AJ1261" s="49">
        <v>0</v>
      </c>
      <c r="AK1261" s="50">
        <v>40.029305555555567</v>
      </c>
      <c r="AL1261" s="50">
        <v>30.327777777777776</v>
      </c>
      <c r="AM1261" s="50">
        <v>15.881250000000001</v>
      </c>
      <c r="AN1261" s="50">
        <v>0</v>
      </c>
      <c r="AO1261" s="50">
        <v>0</v>
      </c>
      <c r="AP1261" s="50">
        <v>0</v>
      </c>
      <c r="AQ1261" s="51">
        <v>0</v>
      </c>
      <c r="AR1261" s="49">
        <v>22.150449000000002</v>
      </c>
      <c r="AS1261" s="50">
        <v>2.7871621621621623</v>
      </c>
      <c r="AT1261" s="50">
        <v>2.7761399999999998</v>
      </c>
      <c r="AU1261" s="50">
        <v>6.7599714285714274</v>
      </c>
      <c r="AV1261" s="50">
        <v>231.93003899999999</v>
      </c>
      <c r="AW1261" s="50">
        <v>0</v>
      </c>
      <c r="AX1261" s="50">
        <v>11.872</v>
      </c>
      <c r="AY1261" s="50">
        <v>72.137633333333326</v>
      </c>
      <c r="AZ1261" s="51">
        <v>0</v>
      </c>
      <c r="BA1261" s="49">
        <v>0</v>
      </c>
      <c r="BB1261" s="49">
        <v>0</v>
      </c>
      <c r="BC1261" s="50">
        <v>0</v>
      </c>
      <c r="BD1261" s="50">
        <v>0</v>
      </c>
      <c r="BE1261" s="51">
        <v>0</v>
      </c>
      <c r="BF1261" s="38"/>
      <c r="BG1261" s="38"/>
      <c r="BK1261" s="38"/>
      <c r="BL1261" s="38"/>
      <c r="BM1261" s="38"/>
      <c r="BN1261" s="38"/>
      <c r="BO1261" s="38"/>
      <c r="BP1261" s="38"/>
      <c r="BQ1261" s="38"/>
      <c r="BR1261" s="38"/>
      <c r="BS1261" s="38"/>
      <c r="BT1261" s="38"/>
      <c r="BU1261" s="38"/>
      <c r="BY1261" s="38"/>
      <c r="BZ1261" s="38"/>
      <c r="CJ1261" s="38"/>
    </row>
    <row r="1262" spans="2:88" x14ac:dyDescent="0.25">
      <c r="B1262" s="8">
        <v>1260</v>
      </c>
      <c r="C1262" s="9" t="s">
        <v>12918</v>
      </c>
      <c r="D1262" s="9" t="s">
        <v>12930</v>
      </c>
      <c r="E1262" s="49">
        <v>27.721506900000005</v>
      </c>
      <c r="F1262" s="50">
        <v>14.854543200000002</v>
      </c>
      <c r="G1262" s="50">
        <v>24.853619999999999</v>
      </c>
      <c r="H1262" s="51">
        <v>23.353920000000002</v>
      </c>
      <c r="I1262" s="50">
        <v>0</v>
      </c>
      <c r="J1262" s="50">
        <v>0</v>
      </c>
      <c r="K1262" s="50">
        <v>15.778587600000005</v>
      </c>
      <c r="L1262" s="55">
        <v>14.723610000000003</v>
      </c>
      <c r="M1262" s="49">
        <v>0</v>
      </c>
      <c r="N1262" s="49">
        <v>2.7070817396444444</v>
      </c>
      <c r="O1262" s="49">
        <v>2.6056919999999995</v>
      </c>
      <c r="P1262" s="50">
        <v>0</v>
      </c>
      <c r="Q1262" s="50">
        <v>0</v>
      </c>
      <c r="R1262" s="50">
        <v>0</v>
      </c>
      <c r="S1262" s="51">
        <v>0</v>
      </c>
      <c r="T1262" s="50">
        <v>0</v>
      </c>
      <c r="U1262" s="51">
        <v>17.482226666666673</v>
      </c>
      <c r="V1262" s="51">
        <v>0</v>
      </c>
      <c r="W1262" s="50">
        <v>0</v>
      </c>
      <c r="X1262" s="49">
        <v>14.723610000000003</v>
      </c>
      <c r="Y1262" s="51">
        <v>40.616090666666665</v>
      </c>
      <c r="Z1262" s="52">
        <v>0</v>
      </c>
      <c r="AA1262" s="52">
        <v>0</v>
      </c>
      <c r="AB1262" s="52">
        <v>0</v>
      </c>
      <c r="AC1262" s="54">
        <v>3</v>
      </c>
      <c r="AD1262" s="54">
        <v>243.49766444444447</v>
      </c>
      <c r="AE1262" s="50">
        <v>243.49766444444447</v>
      </c>
      <c r="AF1262" s="50">
        <v>75.600000000000009</v>
      </c>
      <c r="AG1262" s="55">
        <v>75.600000000000009</v>
      </c>
      <c r="AH1262" s="50">
        <v>13.313985840000004</v>
      </c>
      <c r="AI1262" s="52">
        <v>8.180473837037038</v>
      </c>
      <c r="AJ1262" s="49">
        <v>0</v>
      </c>
      <c r="AK1262" s="50">
        <v>48.035166666666676</v>
      </c>
      <c r="AL1262" s="50">
        <v>36.393333333333331</v>
      </c>
      <c r="AM1262" s="50">
        <v>19.057500000000005</v>
      </c>
      <c r="AN1262" s="50">
        <v>0</v>
      </c>
      <c r="AO1262" s="50">
        <v>0</v>
      </c>
      <c r="AP1262" s="50">
        <v>0</v>
      </c>
      <c r="AQ1262" s="51">
        <v>0</v>
      </c>
      <c r="AR1262" s="49">
        <v>22.150449000000002</v>
      </c>
      <c r="AS1262" s="50">
        <v>2.7871621621621623</v>
      </c>
      <c r="AT1262" s="50">
        <v>2.7761399999999998</v>
      </c>
      <c r="AU1262" s="50">
        <v>8.4499642857142856</v>
      </c>
      <c r="AV1262" s="50">
        <v>270.98897650000004</v>
      </c>
      <c r="AW1262" s="50">
        <v>0</v>
      </c>
      <c r="AX1262" s="50">
        <v>11.872</v>
      </c>
      <c r="AY1262" s="50">
        <v>72.137633333333326</v>
      </c>
      <c r="AZ1262" s="51">
        <v>0</v>
      </c>
      <c r="BA1262" s="49">
        <v>0</v>
      </c>
      <c r="BB1262" s="49">
        <v>0</v>
      </c>
      <c r="BC1262" s="50">
        <v>0</v>
      </c>
      <c r="BD1262" s="50">
        <v>0</v>
      </c>
      <c r="BE1262" s="51">
        <v>0</v>
      </c>
      <c r="BF1262" s="38"/>
      <c r="BG1262" s="38"/>
      <c r="BK1262" s="38"/>
      <c r="BL1262" s="38"/>
      <c r="BM1262" s="38"/>
      <c r="BN1262" s="38"/>
      <c r="BO1262" s="38"/>
      <c r="BP1262" s="38"/>
      <c r="BQ1262" s="38"/>
      <c r="BR1262" s="38"/>
      <c r="BS1262" s="38"/>
      <c r="BT1262" s="38"/>
      <c r="BU1262" s="38"/>
      <c r="BY1262" s="38"/>
      <c r="BZ1262" s="38"/>
      <c r="CJ1262" s="38"/>
    </row>
    <row r="1263" spans="2:88" x14ac:dyDescent="0.25">
      <c r="B1263" s="8">
        <v>1261</v>
      </c>
      <c r="C1263" s="9" t="s">
        <v>12918</v>
      </c>
      <c r="D1263" s="9" t="s">
        <v>12931</v>
      </c>
      <c r="E1263" s="49">
        <v>4.6202511500000014</v>
      </c>
      <c r="F1263" s="50">
        <v>2.4757572000000003</v>
      </c>
      <c r="G1263" s="50">
        <v>4.1422699999999999</v>
      </c>
      <c r="H1263" s="51">
        <v>3.8923200000000007</v>
      </c>
      <c r="I1263" s="50">
        <v>0</v>
      </c>
      <c r="J1263" s="50">
        <v>0</v>
      </c>
      <c r="K1263" s="50">
        <v>2.629764600000001</v>
      </c>
      <c r="L1263" s="55">
        <v>4.9078700000000008</v>
      </c>
      <c r="M1263" s="49">
        <v>0</v>
      </c>
      <c r="N1263" s="49">
        <v>1.6793607249066667</v>
      </c>
      <c r="O1263" s="49">
        <v>0.86856399999999989</v>
      </c>
      <c r="P1263" s="50">
        <v>0</v>
      </c>
      <c r="Q1263" s="50">
        <v>0</v>
      </c>
      <c r="R1263" s="50">
        <v>0</v>
      </c>
      <c r="S1263" s="51">
        <v>0</v>
      </c>
      <c r="T1263" s="50">
        <v>0</v>
      </c>
      <c r="U1263" s="51">
        <v>6.4889666666666672</v>
      </c>
      <c r="V1263" s="51">
        <v>0</v>
      </c>
      <c r="W1263" s="50">
        <v>0</v>
      </c>
      <c r="X1263" s="49">
        <v>4.9078700000000008</v>
      </c>
      <c r="Y1263" s="51">
        <v>13.538696888888889</v>
      </c>
      <c r="Z1263" s="52">
        <v>0</v>
      </c>
      <c r="AA1263" s="52">
        <v>0</v>
      </c>
      <c r="AB1263" s="52">
        <v>0</v>
      </c>
      <c r="AC1263" s="54">
        <v>3</v>
      </c>
      <c r="AD1263" s="54">
        <v>40.582944074074078</v>
      </c>
      <c r="AE1263" s="50">
        <v>40.582944074074078</v>
      </c>
      <c r="AF1263" s="50">
        <v>12.600000000000001</v>
      </c>
      <c r="AG1263" s="55">
        <v>12.600000000000001</v>
      </c>
      <c r="AH1263" s="50">
        <v>4.4379952800000009</v>
      </c>
      <c r="AI1263" s="52">
        <v>2.7468274666666663</v>
      </c>
      <c r="AJ1263" s="49">
        <v>0</v>
      </c>
      <c r="AK1263" s="50">
        <v>8.0058611111111126</v>
      </c>
      <c r="AL1263" s="50">
        <v>6.0655555555555551</v>
      </c>
      <c r="AM1263" s="50">
        <v>0</v>
      </c>
      <c r="AN1263" s="50">
        <v>13.00461</v>
      </c>
      <c r="AO1263" s="50">
        <v>6.9069767441860463</v>
      </c>
      <c r="AP1263" s="50">
        <v>8.7079000000000004</v>
      </c>
      <c r="AQ1263" s="51">
        <v>8.3050999999999995</v>
      </c>
      <c r="AR1263" s="49">
        <v>7.383483</v>
      </c>
      <c r="AS1263" s="50">
        <v>2.7871621621621623</v>
      </c>
      <c r="AT1263" s="50">
        <v>0.92537999999999998</v>
      </c>
      <c r="AU1263" s="50">
        <v>1.6899928571428569</v>
      </c>
      <c r="AV1263" s="50">
        <v>64.29036716666667</v>
      </c>
      <c r="AW1263" s="50">
        <v>0</v>
      </c>
      <c r="AX1263" s="50">
        <v>3.9573333333333331</v>
      </c>
      <c r="AY1263" s="50">
        <v>18.113280000000007</v>
      </c>
      <c r="AZ1263" s="51">
        <v>0</v>
      </c>
      <c r="BA1263" s="49">
        <v>0</v>
      </c>
      <c r="BB1263" s="49">
        <v>0</v>
      </c>
      <c r="BC1263" s="50">
        <v>0</v>
      </c>
      <c r="BD1263" s="50">
        <v>0</v>
      </c>
      <c r="BE1263" s="51">
        <v>0</v>
      </c>
      <c r="BF1263" s="38"/>
      <c r="BG1263" s="38"/>
      <c r="BK1263" s="38"/>
      <c r="BL1263" s="38"/>
      <c r="BM1263" s="38"/>
      <c r="BN1263" s="38"/>
      <c r="BO1263" s="38"/>
      <c r="BP1263" s="38"/>
      <c r="BQ1263" s="38"/>
      <c r="BR1263" s="38"/>
      <c r="BS1263" s="38"/>
      <c r="BT1263" s="38"/>
      <c r="BU1263" s="38"/>
      <c r="BY1263" s="38"/>
      <c r="BZ1263" s="38"/>
      <c r="CJ1263" s="38"/>
    </row>
    <row r="1264" spans="2:88" x14ac:dyDescent="0.25">
      <c r="B1264" s="8">
        <v>1262</v>
      </c>
      <c r="C1264" s="9" t="s">
        <v>12918</v>
      </c>
      <c r="D1264" s="9" t="s">
        <v>12932</v>
      </c>
      <c r="E1264" s="49">
        <v>6.160334866666668</v>
      </c>
      <c r="F1264" s="50">
        <v>3.3010096000000004</v>
      </c>
      <c r="G1264" s="50">
        <v>5.5230266666666665</v>
      </c>
      <c r="H1264" s="51">
        <v>5.1897600000000006</v>
      </c>
      <c r="I1264" s="50">
        <v>0</v>
      </c>
      <c r="J1264" s="50">
        <v>0</v>
      </c>
      <c r="K1264" s="50">
        <v>3.5063528000000015</v>
      </c>
      <c r="L1264" s="55">
        <v>4.9078700000000008</v>
      </c>
      <c r="M1264" s="49">
        <v>0</v>
      </c>
      <c r="N1264" s="49">
        <v>1.6793607249066667</v>
      </c>
      <c r="O1264" s="49">
        <v>0.86856399999999989</v>
      </c>
      <c r="P1264" s="50">
        <v>0</v>
      </c>
      <c r="Q1264" s="50">
        <v>0</v>
      </c>
      <c r="R1264" s="50">
        <v>0</v>
      </c>
      <c r="S1264" s="51">
        <v>0</v>
      </c>
      <c r="T1264" s="50">
        <v>0</v>
      </c>
      <c r="U1264" s="51">
        <v>6.4889666666666672</v>
      </c>
      <c r="V1264" s="51">
        <v>0</v>
      </c>
      <c r="W1264" s="50">
        <v>0</v>
      </c>
      <c r="X1264" s="49">
        <v>4.9078700000000008</v>
      </c>
      <c r="Y1264" s="51">
        <v>13.538696888888889</v>
      </c>
      <c r="Z1264" s="52">
        <v>0</v>
      </c>
      <c r="AA1264" s="52">
        <v>0</v>
      </c>
      <c r="AB1264" s="52">
        <v>0</v>
      </c>
      <c r="AC1264" s="54">
        <v>3</v>
      </c>
      <c r="AD1264" s="54">
        <v>54.110592098765437</v>
      </c>
      <c r="AE1264" s="50">
        <v>54.110592098765437</v>
      </c>
      <c r="AF1264" s="50">
        <v>16.8</v>
      </c>
      <c r="AG1264" s="55">
        <v>16.8</v>
      </c>
      <c r="AH1264" s="50">
        <v>4.4379952800000009</v>
      </c>
      <c r="AI1264" s="52">
        <v>2.7468274666666663</v>
      </c>
      <c r="AJ1264" s="49">
        <v>0</v>
      </c>
      <c r="AK1264" s="50">
        <v>10.674481481481482</v>
      </c>
      <c r="AL1264" s="50">
        <v>8.0874074074074063</v>
      </c>
      <c r="AM1264" s="50">
        <v>0</v>
      </c>
      <c r="AN1264" s="50">
        <v>17.339479999999998</v>
      </c>
      <c r="AO1264" s="50">
        <v>9.2093023255813957</v>
      </c>
      <c r="AP1264" s="50">
        <v>11.610533333333334</v>
      </c>
      <c r="AQ1264" s="51">
        <v>11.073466666666667</v>
      </c>
      <c r="AR1264" s="49">
        <v>7.383483</v>
      </c>
      <c r="AS1264" s="50">
        <v>2.7871621621621623</v>
      </c>
      <c r="AT1264" s="50">
        <v>0.92537999999999998</v>
      </c>
      <c r="AU1264" s="50">
        <v>2.2533238095238093</v>
      </c>
      <c r="AV1264" s="50">
        <v>77.310012999999998</v>
      </c>
      <c r="AW1264" s="50">
        <v>0</v>
      </c>
      <c r="AX1264" s="50">
        <v>3.9573333333333331</v>
      </c>
      <c r="AY1264" s="50">
        <v>18.113280000000007</v>
      </c>
      <c r="AZ1264" s="51">
        <v>0</v>
      </c>
      <c r="BA1264" s="49">
        <v>0</v>
      </c>
      <c r="BB1264" s="49">
        <v>0</v>
      </c>
      <c r="BC1264" s="50">
        <v>0</v>
      </c>
      <c r="BD1264" s="50">
        <v>0</v>
      </c>
      <c r="BE1264" s="51">
        <v>0</v>
      </c>
      <c r="BF1264" s="38"/>
      <c r="BG1264" s="38"/>
      <c r="BK1264" s="38"/>
      <c r="BL1264" s="38"/>
      <c r="BM1264" s="38"/>
      <c r="BN1264" s="38"/>
      <c r="BO1264" s="38"/>
      <c r="BP1264" s="38"/>
      <c r="BQ1264" s="38"/>
      <c r="BR1264" s="38"/>
      <c r="BS1264" s="38"/>
      <c r="BT1264" s="38"/>
      <c r="BU1264" s="38"/>
      <c r="BY1264" s="38"/>
      <c r="BZ1264" s="38"/>
      <c r="CJ1264" s="38"/>
    </row>
    <row r="1265" spans="2:88" x14ac:dyDescent="0.25">
      <c r="B1265" s="8">
        <v>1263</v>
      </c>
      <c r="C1265" s="9" t="s">
        <v>12918</v>
      </c>
      <c r="D1265" s="9" t="s">
        <v>12933</v>
      </c>
      <c r="E1265" s="49">
        <v>7.7004185833333345</v>
      </c>
      <c r="F1265" s="50">
        <v>4.1262620000000005</v>
      </c>
      <c r="G1265" s="50">
        <v>6.9037833333333332</v>
      </c>
      <c r="H1265" s="51">
        <v>6.4872000000000005</v>
      </c>
      <c r="I1265" s="50">
        <v>0</v>
      </c>
      <c r="J1265" s="50">
        <v>0</v>
      </c>
      <c r="K1265" s="50">
        <v>4.3829410000000015</v>
      </c>
      <c r="L1265" s="55">
        <v>4.9078700000000008</v>
      </c>
      <c r="M1265" s="49">
        <v>0</v>
      </c>
      <c r="N1265" s="49">
        <v>1.6793607249066667</v>
      </c>
      <c r="O1265" s="49">
        <v>0.86856399999999989</v>
      </c>
      <c r="P1265" s="50">
        <v>0</v>
      </c>
      <c r="Q1265" s="50">
        <v>0</v>
      </c>
      <c r="R1265" s="50">
        <v>0</v>
      </c>
      <c r="S1265" s="51">
        <v>0</v>
      </c>
      <c r="T1265" s="50">
        <v>0</v>
      </c>
      <c r="U1265" s="51">
        <v>6.4889666666666672</v>
      </c>
      <c r="V1265" s="51">
        <v>0</v>
      </c>
      <c r="W1265" s="50">
        <v>0</v>
      </c>
      <c r="X1265" s="49">
        <v>4.9078700000000008</v>
      </c>
      <c r="Y1265" s="51">
        <v>13.538696888888889</v>
      </c>
      <c r="Z1265" s="52">
        <v>0</v>
      </c>
      <c r="AA1265" s="52">
        <v>0</v>
      </c>
      <c r="AB1265" s="52">
        <v>0</v>
      </c>
      <c r="AC1265" s="54">
        <v>3</v>
      </c>
      <c r="AD1265" s="54">
        <v>67.638240123456796</v>
      </c>
      <c r="AE1265" s="50">
        <v>67.638240123456796</v>
      </c>
      <c r="AF1265" s="50">
        <v>21</v>
      </c>
      <c r="AG1265" s="55">
        <v>21</v>
      </c>
      <c r="AH1265" s="50">
        <v>4.4379952800000009</v>
      </c>
      <c r="AI1265" s="52">
        <v>2.7468274666666663</v>
      </c>
      <c r="AJ1265" s="49">
        <v>0</v>
      </c>
      <c r="AK1265" s="50">
        <v>13.343101851851852</v>
      </c>
      <c r="AL1265" s="50">
        <v>10.109259259259257</v>
      </c>
      <c r="AM1265" s="50">
        <v>0</v>
      </c>
      <c r="AN1265" s="50">
        <v>21.674349999999997</v>
      </c>
      <c r="AO1265" s="50">
        <v>11.511627906976745</v>
      </c>
      <c r="AP1265" s="50">
        <v>14.513166666666669</v>
      </c>
      <c r="AQ1265" s="51">
        <v>13.841833333333334</v>
      </c>
      <c r="AR1265" s="49">
        <v>7.383483</v>
      </c>
      <c r="AS1265" s="50">
        <v>2.7871621621621623</v>
      </c>
      <c r="AT1265" s="50">
        <v>0.92537999999999998</v>
      </c>
      <c r="AU1265" s="50">
        <v>2.2533238095238093</v>
      </c>
      <c r="AV1265" s="50">
        <v>77.310012999999998</v>
      </c>
      <c r="AW1265" s="50">
        <v>0</v>
      </c>
      <c r="AX1265" s="50">
        <v>3.9573333333333331</v>
      </c>
      <c r="AY1265" s="50">
        <v>18.113280000000007</v>
      </c>
      <c r="AZ1265" s="51">
        <v>0</v>
      </c>
      <c r="BA1265" s="49">
        <v>0</v>
      </c>
      <c r="BB1265" s="49">
        <v>0</v>
      </c>
      <c r="BC1265" s="50">
        <v>0</v>
      </c>
      <c r="BD1265" s="50">
        <v>0</v>
      </c>
      <c r="BE1265" s="51">
        <v>0</v>
      </c>
      <c r="BF1265" s="38"/>
      <c r="BG1265" s="38"/>
      <c r="BK1265" s="38"/>
      <c r="BL1265" s="38"/>
      <c r="BM1265" s="38"/>
      <c r="BN1265" s="38"/>
      <c r="BO1265" s="38"/>
      <c r="BP1265" s="38"/>
      <c r="BQ1265" s="38"/>
      <c r="BR1265" s="38"/>
      <c r="BS1265" s="38"/>
      <c r="BT1265" s="38"/>
      <c r="BU1265" s="38"/>
      <c r="BY1265" s="38"/>
      <c r="BZ1265" s="38"/>
      <c r="CJ1265" s="38"/>
    </row>
    <row r="1266" spans="2:88" x14ac:dyDescent="0.25">
      <c r="B1266" s="8">
        <v>1264</v>
      </c>
      <c r="C1266" s="9" t="s">
        <v>12918</v>
      </c>
      <c r="D1266" s="9" t="s">
        <v>12934</v>
      </c>
      <c r="E1266" s="49">
        <v>9.2405023000000028</v>
      </c>
      <c r="F1266" s="50">
        <v>4.9515144000000006</v>
      </c>
      <c r="G1266" s="50">
        <v>8.2845399999999998</v>
      </c>
      <c r="H1266" s="51">
        <v>7.7846400000000013</v>
      </c>
      <c r="I1266" s="50">
        <v>0</v>
      </c>
      <c r="J1266" s="50">
        <v>0</v>
      </c>
      <c r="K1266" s="50">
        <v>5.259529200000002</v>
      </c>
      <c r="L1266" s="55">
        <v>4.9078700000000008</v>
      </c>
      <c r="M1266" s="49">
        <v>0</v>
      </c>
      <c r="N1266" s="49">
        <v>1.6793607249066667</v>
      </c>
      <c r="O1266" s="49">
        <v>0.86856399999999989</v>
      </c>
      <c r="P1266" s="50">
        <v>0</v>
      </c>
      <c r="Q1266" s="50">
        <v>0</v>
      </c>
      <c r="R1266" s="50">
        <v>0</v>
      </c>
      <c r="S1266" s="51">
        <v>0</v>
      </c>
      <c r="T1266" s="50">
        <v>0</v>
      </c>
      <c r="U1266" s="51">
        <v>6.4889666666666672</v>
      </c>
      <c r="V1266" s="51">
        <v>0</v>
      </c>
      <c r="W1266" s="50">
        <v>0</v>
      </c>
      <c r="X1266" s="49">
        <v>4.9078700000000008</v>
      </c>
      <c r="Y1266" s="51">
        <v>13.538696888888889</v>
      </c>
      <c r="Z1266" s="52">
        <v>0</v>
      </c>
      <c r="AA1266" s="52">
        <v>0</v>
      </c>
      <c r="AB1266" s="52">
        <v>0</v>
      </c>
      <c r="AC1266" s="54">
        <v>3</v>
      </c>
      <c r="AD1266" s="54">
        <v>81.165888148148156</v>
      </c>
      <c r="AE1266" s="50">
        <v>81.165888148148156</v>
      </c>
      <c r="AF1266" s="50">
        <v>25.200000000000003</v>
      </c>
      <c r="AG1266" s="55">
        <v>25.200000000000003</v>
      </c>
      <c r="AH1266" s="50">
        <v>4.4379952800000009</v>
      </c>
      <c r="AI1266" s="52">
        <v>2.7468274666666663</v>
      </c>
      <c r="AJ1266" s="49">
        <v>0</v>
      </c>
      <c r="AK1266" s="50">
        <v>16.011722222222225</v>
      </c>
      <c r="AL1266" s="50">
        <v>12.13111111111111</v>
      </c>
      <c r="AM1266" s="50">
        <v>0</v>
      </c>
      <c r="AN1266" s="50">
        <v>26.009219999999999</v>
      </c>
      <c r="AO1266" s="50">
        <v>13.813953488372093</v>
      </c>
      <c r="AP1266" s="50">
        <v>17.415800000000001</v>
      </c>
      <c r="AQ1266" s="51">
        <v>16.610199999999999</v>
      </c>
      <c r="AR1266" s="49">
        <v>7.383483</v>
      </c>
      <c r="AS1266" s="50">
        <v>2.7871621621621623</v>
      </c>
      <c r="AT1266" s="50">
        <v>0.92537999999999998</v>
      </c>
      <c r="AU1266" s="50">
        <v>2.8166547619047617</v>
      </c>
      <c r="AV1266" s="50">
        <v>90.32965883333334</v>
      </c>
      <c r="AW1266" s="50">
        <v>0</v>
      </c>
      <c r="AX1266" s="50">
        <v>3.9573333333333331</v>
      </c>
      <c r="AY1266" s="50">
        <v>18.113280000000007</v>
      </c>
      <c r="AZ1266" s="51">
        <v>0</v>
      </c>
      <c r="BA1266" s="49">
        <v>0</v>
      </c>
      <c r="BB1266" s="49">
        <v>0</v>
      </c>
      <c r="BC1266" s="50">
        <v>0</v>
      </c>
      <c r="BD1266" s="50">
        <v>0</v>
      </c>
      <c r="BE1266" s="51">
        <v>0</v>
      </c>
      <c r="BF1266" s="38"/>
      <c r="BG1266" s="38"/>
      <c r="BK1266" s="38"/>
      <c r="BL1266" s="38"/>
      <c r="BM1266" s="38"/>
      <c r="BN1266" s="38"/>
      <c r="BO1266" s="38"/>
      <c r="BP1266" s="38"/>
      <c r="BQ1266" s="38"/>
      <c r="BR1266" s="38"/>
      <c r="BS1266" s="38"/>
      <c r="BT1266" s="38"/>
      <c r="BU1266" s="38"/>
      <c r="BY1266" s="38"/>
      <c r="BZ1266" s="38"/>
      <c r="CJ1266" s="38"/>
    </row>
    <row r="1267" spans="2:88" x14ac:dyDescent="0.25">
      <c r="B1267" s="8">
        <v>1265</v>
      </c>
      <c r="C1267" s="9" t="s">
        <v>12918</v>
      </c>
      <c r="D1267" s="9" t="s">
        <v>12935</v>
      </c>
      <c r="E1267" s="49">
        <v>9.2405023000000028</v>
      </c>
      <c r="F1267" s="50">
        <v>4.9515144000000006</v>
      </c>
      <c r="G1267" s="50">
        <v>8.2845399999999998</v>
      </c>
      <c r="H1267" s="51">
        <v>7.7846400000000013</v>
      </c>
      <c r="I1267" s="50">
        <v>0</v>
      </c>
      <c r="J1267" s="50">
        <v>0</v>
      </c>
      <c r="K1267" s="50">
        <v>5.259529200000002</v>
      </c>
      <c r="L1267" s="55">
        <v>9.8157400000000017</v>
      </c>
      <c r="M1267" s="49">
        <v>0</v>
      </c>
      <c r="N1267" s="49">
        <v>2.1412299881066668</v>
      </c>
      <c r="O1267" s="49">
        <v>1.7371279999999998</v>
      </c>
      <c r="P1267" s="50">
        <v>0</v>
      </c>
      <c r="Q1267" s="50">
        <v>0</v>
      </c>
      <c r="R1267" s="50">
        <v>0</v>
      </c>
      <c r="S1267" s="51">
        <v>0</v>
      </c>
      <c r="T1267" s="50">
        <v>0</v>
      </c>
      <c r="U1267" s="51">
        <v>16.348733333333335</v>
      </c>
      <c r="V1267" s="51">
        <v>0</v>
      </c>
      <c r="W1267" s="50">
        <v>0</v>
      </c>
      <c r="X1267" s="49">
        <v>9.8157400000000017</v>
      </c>
      <c r="Y1267" s="51">
        <v>27.077393777777779</v>
      </c>
      <c r="Z1267" s="52">
        <v>0</v>
      </c>
      <c r="AA1267" s="52">
        <v>0</v>
      </c>
      <c r="AB1267" s="52">
        <v>0</v>
      </c>
      <c r="AC1267" s="54">
        <v>3</v>
      </c>
      <c r="AD1267" s="54">
        <v>81.165888148148156</v>
      </c>
      <c r="AE1267" s="50">
        <v>81.165888148148156</v>
      </c>
      <c r="AF1267" s="50">
        <v>25.200000000000003</v>
      </c>
      <c r="AG1267" s="55">
        <v>25.200000000000003</v>
      </c>
      <c r="AH1267" s="50">
        <v>8.8759905600000018</v>
      </c>
      <c r="AI1267" s="52">
        <v>5.4636506518518519</v>
      </c>
      <c r="AJ1267" s="49">
        <v>0</v>
      </c>
      <c r="AK1267" s="50">
        <v>16.011722222222225</v>
      </c>
      <c r="AL1267" s="50">
        <v>12.13111111111111</v>
      </c>
      <c r="AM1267" s="50">
        <v>0</v>
      </c>
      <c r="AN1267" s="50">
        <v>26.009219999999999</v>
      </c>
      <c r="AO1267" s="50">
        <v>13.813953488372093</v>
      </c>
      <c r="AP1267" s="50">
        <v>17.415800000000001</v>
      </c>
      <c r="AQ1267" s="51">
        <v>16.610199999999999</v>
      </c>
      <c r="AR1267" s="49">
        <v>14.766966</v>
      </c>
      <c r="AS1267" s="50">
        <v>2.7871621621621623</v>
      </c>
      <c r="AT1267" s="50">
        <v>1.85076</v>
      </c>
      <c r="AU1267" s="50">
        <v>3.3799857142857137</v>
      </c>
      <c r="AV1267" s="50">
        <v>128.58073433333334</v>
      </c>
      <c r="AW1267" s="50">
        <v>0</v>
      </c>
      <c r="AX1267" s="50">
        <v>7.9146666666666663</v>
      </c>
      <c r="AY1267" s="50">
        <v>46.567216666666674</v>
      </c>
      <c r="AZ1267" s="51">
        <v>0</v>
      </c>
      <c r="BA1267" s="49">
        <v>0</v>
      </c>
      <c r="BB1267" s="49">
        <v>0</v>
      </c>
      <c r="BC1267" s="50">
        <v>0</v>
      </c>
      <c r="BD1267" s="50">
        <v>0</v>
      </c>
      <c r="BE1267" s="51">
        <v>0</v>
      </c>
      <c r="BF1267" s="38"/>
      <c r="BG1267" s="38"/>
      <c r="BK1267" s="38"/>
      <c r="BL1267" s="38"/>
      <c r="BM1267" s="38"/>
      <c r="BN1267" s="38"/>
      <c r="BO1267" s="38"/>
      <c r="BP1267" s="38"/>
      <c r="BQ1267" s="38"/>
      <c r="BR1267" s="38"/>
      <c r="BS1267" s="38"/>
      <c r="BT1267" s="38"/>
      <c r="BU1267" s="38"/>
      <c r="BY1267" s="38"/>
      <c r="BZ1267" s="38"/>
      <c r="CJ1267" s="38"/>
    </row>
    <row r="1268" spans="2:88" x14ac:dyDescent="0.25">
      <c r="B1268" s="8">
        <v>1266</v>
      </c>
      <c r="C1268" s="9" t="s">
        <v>12918</v>
      </c>
      <c r="D1268" s="9" t="s">
        <v>12936</v>
      </c>
      <c r="E1268" s="49">
        <v>12.320669733333336</v>
      </c>
      <c r="F1268" s="50">
        <v>6.6020192000000009</v>
      </c>
      <c r="G1268" s="50">
        <v>11.046053333333333</v>
      </c>
      <c r="H1268" s="51">
        <v>10.379520000000001</v>
      </c>
      <c r="I1268" s="50">
        <v>0</v>
      </c>
      <c r="J1268" s="50">
        <v>0</v>
      </c>
      <c r="K1268" s="50">
        <v>7.012705600000003</v>
      </c>
      <c r="L1268" s="55">
        <v>9.8157400000000017</v>
      </c>
      <c r="M1268" s="49">
        <v>0</v>
      </c>
      <c r="N1268" s="49">
        <v>2.1412299881066668</v>
      </c>
      <c r="O1268" s="49">
        <v>1.7371279999999998</v>
      </c>
      <c r="P1268" s="50">
        <v>0</v>
      </c>
      <c r="Q1268" s="50">
        <v>0</v>
      </c>
      <c r="R1268" s="50">
        <v>0</v>
      </c>
      <c r="S1268" s="51">
        <v>0</v>
      </c>
      <c r="T1268" s="50">
        <v>0</v>
      </c>
      <c r="U1268" s="51">
        <v>16.348733333333335</v>
      </c>
      <c r="V1268" s="51">
        <v>0</v>
      </c>
      <c r="W1268" s="50">
        <v>0</v>
      </c>
      <c r="X1268" s="49">
        <v>9.8157400000000017</v>
      </c>
      <c r="Y1268" s="51">
        <v>27.077393777777779</v>
      </c>
      <c r="Z1268" s="52">
        <v>0</v>
      </c>
      <c r="AA1268" s="52">
        <v>0</v>
      </c>
      <c r="AB1268" s="52">
        <v>0</v>
      </c>
      <c r="AC1268" s="54">
        <v>3</v>
      </c>
      <c r="AD1268" s="54">
        <v>108.22118419753087</v>
      </c>
      <c r="AE1268" s="50">
        <v>108.22118419753087</v>
      </c>
      <c r="AF1268" s="50">
        <v>33.6</v>
      </c>
      <c r="AG1268" s="55">
        <v>33.6</v>
      </c>
      <c r="AH1268" s="50">
        <v>8.8759905600000018</v>
      </c>
      <c r="AI1268" s="52">
        <v>5.4636506518518519</v>
      </c>
      <c r="AJ1268" s="49">
        <v>0</v>
      </c>
      <c r="AK1268" s="50">
        <v>21.348962962962965</v>
      </c>
      <c r="AL1268" s="50">
        <v>16.174814814814813</v>
      </c>
      <c r="AM1268" s="50">
        <v>0</v>
      </c>
      <c r="AN1268" s="50">
        <v>34.678959999999996</v>
      </c>
      <c r="AO1268" s="50">
        <v>18.418604651162791</v>
      </c>
      <c r="AP1268" s="50">
        <v>23.221066666666669</v>
      </c>
      <c r="AQ1268" s="51">
        <v>22.146933333333333</v>
      </c>
      <c r="AR1268" s="49">
        <v>14.766966</v>
      </c>
      <c r="AS1268" s="50">
        <v>2.7871621621621623</v>
      </c>
      <c r="AT1268" s="50">
        <v>1.85076</v>
      </c>
      <c r="AU1268" s="50">
        <v>4.5066476190476186</v>
      </c>
      <c r="AV1268" s="50">
        <v>154.620026</v>
      </c>
      <c r="AW1268" s="50">
        <v>0</v>
      </c>
      <c r="AX1268" s="50">
        <v>7.9146666666666663</v>
      </c>
      <c r="AY1268" s="50">
        <v>46.567216666666674</v>
      </c>
      <c r="AZ1268" s="51">
        <v>0</v>
      </c>
      <c r="BA1268" s="49">
        <v>0</v>
      </c>
      <c r="BB1268" s="49">
        <v>0</v>
      </c>
      <c r="BC1268" s="50">
        <v>0</v>
      </c>
      <c r="BD1268" s="50">
        <v>0</v>
      </c>
      <c r="BE1268" s="51">
        <v>0</v>
      </c>
      <c r="BF1268" s="38"/>
      <c r="BG1268" s="38"/>
      <c r="BK1268" s="38"/>
      <c r="BL1268" s="38"/>
      <c r="BM1268" s="38"/>
      <c r="BN1268" s="38"/>
      <c r="BO1268" s="38"/>
      <c r="BP1268" s="38"/>
      <c r="BQ1268" s="38"/>
      <c r="BR1268" s="38"/>
      <c r="BS1268" s="38"/>
      <c r="BT1268" s="38"/>
      <c r="BU1268" s="38"/>
      <c r="BY1268" s="38"/>
      <c r="BZ1268" s="38"/>
      <c r="CJ1268" s="38"/>
    </row>
    <row r="1269" spans="2:88" x14ac:dyDescent="0.25">
      <c r="B1269" s="8">
        <v>1267</v>
      </c>
      <c r="C1269" s="9" t="s">
        <v>12918</v>
      </c>
      <c r="D1269" s="9" t="s">
        <v>12937</v>
      </c>
      <c r="E1269" s="49">
        <v>15.400837166666669</v>
      </c>
      <c r="F1269" s="50">
        <v>8.2525240000000011</v>
      </c>
      <c r="G1269" s="50">
        <v>13.807566666666666</v>
      </c>
      <c r="H1269" s="51">
        <v>12.974400000000001</v>
      </c>
      <c r="I1269" s="50">
        <v>0</v>
      </c>
      <c r="J1269" s="50">
        <v>0</v>
      </c>
      <c r="K1269" s="50">
        <v>8.7658820000000031</v>
      </c>
      <c r="L1269" s="55">
        <v>9.8157400000000017</v>
      </c>
      <c r="M1269" s="49">
        <v>0</v>
      </c>
      <c r="N1269" s="49">
        <v>2.1412299881066668</v>
      </c>
      <c r="O1269" s="49">
        <v>1.7371279999999998</v>
      </c>
      <c r="P1269" s="50">
        <v>0</v>
      </c>
      <c r="Q1269" s="50">
        <v>0</v>
      </c>
      <c r="R1269" s="50">
        <v>0</v>
      </c>
      <c r="S1269" s="51">
        <v>0</v>
      </c>
      <c r="T1269" s="50">
        <v>0</v>
      </c>
      <c r="U1269" s="51">
        <v>16.348733333333335</v>
      </c>
      <c r="V1269" s="51">
        <v>0</v>
      </c>
      <c r="W1269" s="50">
        <v>0</v>
      </c>
      <c r="X1269" s="49">
        <v>9.8157400000000017</v>
      </c>
      <c r="Y1269" s="51">
        <v>27.077393777777779</v>
      </c>
      <c r="Z1269" s="52">
        <v>0</v>
      </c>
      <c r="AA1269" s="52">
        <v>0</v>
      </c>
      <c r="AB1269" s="52">
        <v>0</v>
      </c>
      <c r="AC1269" s="54">
        <v>3</v>
      </c>
      <c r="AD1269" s="54">
        <v>135.27648024691359</v>
      </c>
      <c r="AE1269" s="50">
        <v>135.27648024691359</v>
      </c>
      <c r="AF1269" s="50">
        <v>42</v>
      </c>
      <c r="AG1269" s="55">
        <v>42</v>
      </c>
      <c r="AH1269" s="50">
        <v>8.8759905600000018</v>
      </c>
      <c r="AI1269" s="52">
        <v>5.4636506518518519</v>
      </c>
      <c r="AJ1269" s="49">
        <v>0</v>
      </c>
      <c r="AK1269" s="50">
        <v>26.686203703703704</v>
      </c>
      <c r="AL1269" s="50">
        <v>20.218518518518515</v>
      </c>
      <c r="AM1269" s="50">
        <v>0</v>
      </c>
      <c r="AN1269" s="50">
        <v>43.348699999999994</v>
      </c>
      <c r="AO1269" s="50">
        <v>23.02325581395349</v>
      </c>
      <c r="AP1269" s="50">
        <v>29.026333333333337</v>
      </c>
      <c r="AQ1269" s="51">
        <v>27.683666666666667</v>
      </c>
      <c r="AR1269" s="49">
        <v>14.766966</v>
      </c>
      <c r="AS1269" s="50">
        <v>2.7871621621621623</v>
      </c>
      <c r="AT1269" s="50">
        <v>1.85076</v>
      </c>
      <c r="AU1269" s="50">
        <v>4.5066476190476186</v>
      </c>
      <c r="AV1269" s="50">
        <v>154.620026</v>
      </c>
      <c r="AW1269" s="50">
        <v>0</v>
      </c>
      <c r="AX1269" s="50">
        <v>7.9146666666666663</v>
      </c>
      <c r="AY1269" s="50">
        <v>46.567216666666674</v>
      </c>
      <c r="AZ1269" s="51">
        <v>0</v>
      </c>
      <c r="BA1269" s="49">
        <v>0</v>
      </c>
      <c r="BB1269" s="49">
        <v>0</v>
      </c>
      <c r="BC1269" s="50">
        <v>0</v>
      </c>
      <c r="BD1269" s="50">
        <v>0</v>
      </c>
      <c r="BE1269" s="51">
        <v>0</v>
      </c>
      <c r="BF1269" s="38"/>
      <c r="BG1269" s="38"/>
      <c r="BK1269" s="38"/>
      <c r="BL1269" s="38"/>
      <c r="BM1269" s="38"/>
      <c r="BN1269" s="38"/>
      <c r="BO1269" s="38"/>
      <c r="BP1269" s="38"/>
      <c r="BQ1269" s="38"/>
      <c r="BR1269" s="38"/>
      <c r="BS1269" s="38"/>
      <c r="BT1269" s="38"/>
      <c r="BU1269" s="38"/>
      <c r="BY1269" s="38"/>
      <c r="BZ1269" s="38"/>
      <c r="CJ1269" s="38"/>
    </row>
    <row r="1270" spans="2:88" x14ac:dyDescent="0.25">
      <c r="B1270" s="8">
        <v>1268</v>
      </c>
      <c r="C1270" s="9" t="s">
        <v>12918</v>
      </c>
      <c r="D1270" s="9" t="s">
        <v>12938</v>
      </c>
      <c r="E1270" s="49">
        <v>18.481004600000006</v>
      </c>
      <c r="F1270" s="50">
        <v>9.9030288000000013</v>
      </c>
      <c r="G1270" s="50">
        <v>16.56908</v>
      </c>
      <c r="H1270" s="51">
        <v>15.569280000000003</v>
      </c>
      <c r="I1270" s="50">
        <v>0</v>
      </c>
      <c r="J1270" s="50">
        <v>0</v>
      </c>
      <c r="K1270" s="50">
        <v>10.519058400000004</v>
      </c>
      <c r="L1270" s="55">
        <v>9.8157400000000017</v>
      </c>
      <c r="M1270" s="49">
        <v>0</v>
      </c>
      <c r="N1270" s="49">
        <v>2.1412299881066668</v>
      </c>
      <c r="O1270" s="49">
        <v>1.7371279999999998</v>
      </c>
      <c r="P1270" s="50">
        <v>0</v>
      </c>
      <c r="Q1270" s="50">
        <v>0</v>
      </c>
      <c r="R1270" s="50">
        <v>0</v>
      </c>
      <c r="S1270" s="51">
        <v>0</v>
      </c>
      <c r="T1270" s="50">
        <v>0</v>
      </c>
      <c r="U1270" s="51">
        <v>16.348733333333335</v>
      </c>
      <c r="V1270" s="51">
        <v>0</v>
      </c>
      <c r="W1270" s="50">
        <v>0</v>
      </c>
      <c r="X1270" s="49">
        <v>9.8157400000000017</v>
      </c>
      <c r="Y1270" s="51">
        <v>27.077393777777779</v>
      </c>
      <c r="Z1270" s="52">
        <v>0</v>
      </c>
      <c r="AA1270" s="52">
        <v>0</v>
      </c>
      <c r="AB1270" s="52">
        <v>0</v>
      </c>
      <c r="AC1270" s="54">
        <v>3</v>
      </c>
      <c r="AD1270" s="54">
        <v>162.33177629629631</v>
      </c>
      <c r="AE1270" s="50">
        <v>162.33177629629631</v>
      </c>
      <c r="AF1270" s="50">
        <v>50.400000000000006</v>
      </c>
      <c r="AG1270" s="55">
        <v>50.400000000000006</v>
      </c>
      <c r="AH1270" s="50">
        <v>8.8759905600000018</v>
      </c>
      <c r="AI1270" s="52">
        <v>5.4636506518518519</v>
      </c>
      <c r="AJ1270" s="49">
        <v>0</v>
      </c>
      <c r="AK1270" s="50">
        <v>32.023444444444451</v>
      </c>
      <c r="AL1270" s="50">
        <v>24.262222222222221</v>
      </c>
      <c r="AM1270" s="50">
        <v>0</v>
      </c>
      <c r="AN1270" s="50">
        <v>52.018439999999998</v>
      </c>
      <c r="AO1270" s="50">
        <v>27.627906976744185</v>
      </c>
      <c r="AP1270" s="50">
        <v>34.831600000000002</v>
      </c>
      <c r="AQ1270" s="51">
        <v>33.220399999999998</v>
      </c>
      <c r="AR1270" s="49">
        <v>14.766966</v>
      </c>
      <c r="AS1270" s="50">
        <v>2.7871621621621623</v>
      </c>
      <c r="AT1270" s="50">
        <v>1.85076</v>
      </c>
      <c r="AU1270" s="50">
        <v>5.6333095238095234</v>
      </c>
      <c r="AV1270" s="50">
        <v>180.65931766666668</v>
      </c>
      <c r="AW1270" s="50">
        <v>0</v>
      </c>
      <c r="AX1270" s="50">
        <v>7.9146666666666663</v>
      </c>
      <c r="AY1270" s="50">
        <v>46.567216666666674</v>
      </c>
      <c r="AZ1270" s="51">
        <v>0</v>
      </c>
      <c r="BA1270" s="49">
        <v>0</v>
      </c>
      <c r="BB1270" s="49">
        <v>0</v>
      </c>
      <c r="BC1270" s="50">
        <v>0</v>
      </c>
      <c r="BD1270" s="50">
        <v>0</v>
      </c>
      <c r="BE1270" s="51">
        <v>0</v>
      </c>
      <c r="BF1270" s="38"/>
      <c r="BG1270" s="38"/>
      <c r="BK1270" s="38"/>
      <c r="BL1270" s="38"/>
      <c r="BM1270" s="38"/>
      <c r="BN1270" s="38"/>
      <c r="BO1270" s="38"/>
      <c r="BP1270" s="38"/>
      <c r="BQ1270" s="38"/>
      <c r="BR1270" s="38"/>
      <c r="BS1270" s="38"/>
      <c r="BT1270" s="38"/>
      <c r="BU1270" s="38"/>
      <c r="BY1270" s="38"/>
      <c r="BZ1270" s="38"/>
      <c r="CJ1270" s="38"/>
    </row>
    <row r="1271" spans="2:88" x14ac:dyDescent="0.25">
      <c r="B1271" s="8">
        <v>1269</v>
      </c>
      <c r="C1271" s="9" t="s">
        <v>12918</v>
      </c>
      <c r="D1271" s="9" t="s">
        <v>12939</v>
      </c>
      <c r="E1271" s="49">
        <v>13.860753450000002</v>
      </c>
      <c r="F1271" s="50">
        <v>7.427271600000001</v>
      </c>
      <c r="G1271" s="50">
        <v>12.42681</v>
      </c>
      <c r="H1271" s="51">
        <v>11.676960000000001</v>
      </c>
      <c r="I1271" s="50">
        <v>0</v>
      </c>
      <c r="J1271" s="50">
        <v>0</v>
      </c>
      <c r="K1271" s="50">
        <v>7.8892938000000026</v>
      </c>
      <c r="L1271" s="55">
        <v>14.723610000000003</v>
      </c>
      <c r="M1271" s="49">
        <v>0</v>
      </c>
      <c r="N1271" s="49">
        <v>2.7070817396444444</v>
      </c>
      <c r="O1271" s="49">
        <v>2.6056919999999995</v>
      </c>
      <c r="P1271" s="50">
        <v>0</v>
      </c>
      <c r="Q1271" s="50">
        <v>0</v>
      </c>
      <c r="R1271" s="50">
        <v>0</v>
      </c>
      <c r="S1271" s="51">
        <v>0</v>
      </c>
      <c r="T1271" s="50">
        <v>0</v>
      </c>
      <c r="U1271" s="51">
        <v>17.482226666666673</v>
      </c>
      <c r="V1271" s="51">
        <v>0</v>
      </c>
      <c r="W1271" s="50">
        <v>0</v>
      </c>
      <c r="X1271" s="49">
        <v>14.723610000000003</v>
      </c>
      <c r="Y1271" s="51">
        <v>40.616090666666665</v>
      </c>
      <c r="Z1271" s="52">
        <v>0</v>
      </c>
      <c r="AA1271" s="52">
        <v>0</v>
      </c>
      <c r="AB1271" s="52">
        <v>0</v>
      </c>
      <c r="AC1271" s="54">
        <v>3</v>
      </c>
      <c r="AD1271" s="54">
        <v>121.74883222222223</v>
      </c>
      <c r="AE1271" s="50">
        <v>121.74883222222223</v>
      </c>
      <c r="AF1271" s="50">
        <v>37.800000000000004</v>
      </c>
      <c r="AG1271" s="55">
        <v>37.800000000000004</v>
      </c>
      <c r="AH1271" s="50">
        <v>13.313985840000004</v>
      </c>
      <c r="AI1271" s="52">
        <v>8.180473837037038</v>
      </c>
      <c r="AJ1271" s="49">
        <v>0</v>
      </c>
      <c r="AK1271" s="50">
        <v>24.017583333333338</v>
      </c>
      <c r="AL1271" s="50">
        <v>18.196666666666665</v>
      </c>
      <c r="AM1271" s="50">
        <v>0</v>
      </c>
      <c r="AN1271" s="50">
        <v>39.013829999999999</v>
      </c>
      <c r="AO1271" s="50">
        <v>20.720930232558139</v>
      </c>
      <c r="AP1271" s="50">
        <v>26.123699999999999</v>
      </c>
      <c r="AQ1271" s="51">
        <v>24.915299999999998</v>
      </c>
      <c r="AR1271" s="49">
        <v>22.150449000000002</v>
      </c>
      <c r="AS1271" s="50">
        <v>2.7871621621621623</v>
      </c>
      <c r="AT1271" s="50">
        <v>2.7761399999999998</v>
      </c>
      <c r="AU1271" s="50">
        <v>5.069978571428571</v>
      </c>
      <c r="AV1271" s="50">
        <v>192.87110150000001</v>
      </c>
      <c r="AW1271" s="50">
        <v>0</v>
      </c>
      <c r="AX1271" s="50">
        <v>11.872</v>
      </c>
      <c r="AY1271" s="50">
        <v>72.137633333333326</v>
      </c>
      <c r="AZ1271" s="51">
        <v>0</v>
      </c>
      <c r="BA1271" s="49">
        <v>0</v>
      </c>
      <c r="BB1271" s="49">
        <v>0</v>
      </c>
      <c r="BC1271" s="50">
        <v>0</v>
      </c>
      <c r="BD1271" s="50">
        <v>0</v>
      </c>
      <c r="BE1271" s="51">
        <v>0</v>
      </c>
      <c r="BF1271" s="38"/>
      <c r="BG1271" s="38"/>
      <c r="BK1271" s="38"/>
      <c r="BL1271" s="38"/>
      <c r="BM1271" s="38"/>
      <c r="BN1271" s="38"/>
      <c r="BO1271" s="38"/>
      <c r="BP1271" s="38"/>
      <c r="BQ1271" s="38"/>
      <c r="BR1271" s="38"/>
      <c r="BS1271" s="38"/>
      <c r="BT1271" s="38"/>
      <c r="BU1271" s="38"/>
      <c r="BY1271" s="38"/>
      <c r="BZ1271" s="38"/>
      <c r="CJ1271" s="38"/>
    </row>
    <row r="1272" spans="2:88" x14ac:dyDescent="0.25">
      <c r="B1272" s="8">
        <v>1270</v>
      </c>
      <c r="C1272" s="9" t="s">
        <v>12918</v>
      </c>
      <c r="D1272" s="9" t="s">
        <v>12940</v>
      </c>
      <c r="E1272" s="49">
        <v>18.481004600000006</v>
      </c>
      <c r="F1272" s="50">
        <v>9.9030288000000013</v>
      </c>
      <c r="G1272" s="50">
        <v>16.56908</v>
      </c>
      <c r="H1272" s="51">
        <v>15.569280000000003</v>
      </c>
      <c r="I1272" s="50">
        <v>0</v>
      </c>
      <c r="J1272" s="50">
        <v>0</v>
      </c>
      <c r="K1272" s="50">
        <v>10.519058400000004</v>
      </c>
      <c r="L1272" s="55">
        <v>14.723610000000003</v>
      </c>
      <c r="M1272" s="49">
        <v>0</v>
      </c>
      <c r="N1272" s="49">
        <v>2.7070817396444444</v>
      </c>
      <c r="O1272" s="49">
        <v>2.6056919999999995</v>
      </c>
      <c r="P1272" s="50">
        <v>0</v>
      </c>
      <c r="Q1272" s="50">
        <v>0</v>
      </c>
      <c r="R1272" s="50">
        <v>0</v>
      </c>
      <c r="S1272" s="51">
        <v>0</v>
      </c>
      <c r="T1272" s="50">
        <v>0</v>
      </c>
      <c r="U1272" s="51">
        <v>17.482226666666673</v>
      </c>
      <c r="V1272" s="51">
        <v>0</v>
      </c>
      <c r="W1272" s="50">
        <v>0</v>
      </c>
      <c r="X1272" s="49">
        <v>14.723610000000003</v>
      </c>
      <c r="Y1272" s="51">
        <v>40.616090666666665</v>
      </c>
      <c r="Z1272" s="52">
        <v>0</v>
      </c>
      <c r="AA1272" s="52">
        <v>0</v>
      </c>
      <c r="AB1272" s="52">
        <v>0</v>
      </c>
      <c r="AC1272" s="54">
        <v>3</v>
      </c>
      <c r="AD1272" s="54">
        <v>162.33177629629631</v>
      </c>
      <c r="AE1272" s="50">
        <v>162.33177629629631</v>
      </c>
      <c r="AF1272" s="50">
        <v>50.400000000000006</v>
      </c>
      <c r="AG1272" s="55">
        <v>50.400000000000006</v>
      </c>
      <c r="AH1272" s="50">
        <v>13.313985840000004</v>
      </c>
      <c r="AI1272" s="52">
        <v>8.180473837037038</v>
      </c>
      <c r="AJ1272" s="49">
        <v>0</v>
      </c>
      <c r="AK1272" s="50">
        <v>32.023444444444451</v>
      </c>
      <c r="AL1272" s="50">
        <v>24.262222222222221</v>
      </c>
      <c r="AM1272" s="50">
        <v>0</v>
      </c>
      <c r="AN1272" s="50">
        <v>52.018439999999998</v>
      </c>
      <c r="AO1272" s="50">
        <v>27.627906976744185</v>
      </c>
      <c r="AP1272" s="50">
        <v>34.831600000000002</v>
      </c>
      <c r="AQ1272" s="51">
        <v>33.220399999999998</v>
      </c>
      <c r="AR1272" s="49">
        <v>22.150449000000002</v>
      </c>
      <c r="AS1272" s="50">
        <v>2.7871621621621623</v>
      </c>
      <c r="AT1272" s="50">
        <v>2.7761399999999998</v>
      </c>
      <c r="AU1272" s="50">
        <v>6.7599714285714274</v>
      </c>
      <c r="AV1272" s="50">
        <v>231.93003899999999</v>
      </c>
      <c r="AW1272" s="50">
        <v>0</v>
      </c>
      <c r="AX1272" s="50">
        <v>11.872</v>
      </c>
      <c r="AY1272" s="50">
        <v>72.137633333333326</v>
      </c>
      <c r="AZ1272" s="51">
        <v>0</v>
      </c>
      <c r="BA1272" s="49">
        <v>0</v>
      </c>
      <c r="BB1272" s="49">
        <v>0</v>
      </c>
      <c r="BC1272" s="50">
        <v>0</v>
      </c>
      <c r="BD1272" s="50">
        <v>0</v>
      </c>
      <c r="BE1272" s="51">
        <v>0</v>
      </c>
      <c r="BF1272" s="38"/>
      <c r="BG1272" s="38"/>
      <c r="BK1272" s="38"/>
      <c r="BL1272" s="38"/>
      <c r="BM1272" s="38"/>
      <c r="BN1272" s="38"/>
      <c r="BO1272" s="38"/>
      <c r="BP1272" s="38"/>
      <c r="BQ1272" s="38"/>
      <c r="BR1272" s="38"/>
      <c r="BS1272" s="38"/>
      <c r="BT1272" s="38"/>
      <c r="BU1272" s="38"/>
      <c r="BY1272" s="38"/>
      <c r="BZ1272" s="38"/>
      <c r="CJ1272" s="38"/>
    </row>
    <row r="1273" spans="2:88" x14ac:dyDescent="0.25">
      <c r="B1273" s="8">
        <v>1271</v>
      </c>
      <c r="C1273" s="9" t="s">
        <v>12918</v>
      </c>
      <c r="D1273" s="9" t="s">
        <v>12941</v>
      </c>
      <c r="E1273" s="49">
        <v>23.101255750000004</v>
      </c>
      <c r="F1273" s="50">
        <v>12.378786000000002</v>
      </c>
      <c r="G1273" s="50">
        <v>20.711349999999999</v>
      </c>
      <c r="H1273" s="51">
        <v>19.461600000000004</v>
      </c>
      <c r="I1273" s="50">
        <v>0</v>
      </c>
      <c r="J1273" s="50">
        <v>0</v>
      </c>
      <c r="K1273" s="50">
        <v>13.148823000000004</v>
      </c>
      <c r="L1273" s="55">
        <v>14.723610000000003</v>
      </c>
      <c r="M1273" s="49">
        <v>0</v>
      </c>
      <c r="N1273" s="49">
        <v>2.7070817396444444</v>
      </c>
      <c r="O1273" s="49">
        <v>2.6056919999999995</v>
      </c>
      <c r="P1273" s="50">
        <v>0</v>
      </c>
      <c r="Q1273" s="50">
        <v>0</v>
      </c>
      <c r="R1273" s="50">
        <v>0</v>
      </c>
      <c r="S1273" s="51">
        <v>0</v>
      </c>
      <c r="T1273" s="50">
        <v>0</v>
      </c>
      <c r="U1273" s="51">
        <v>17.482226666666673</v>
      </c>
      <c r="V1273" s="51">
        <v>0</v>
      </c>
      <c r="W1273" s="50">
        <v>0</v>
      </c>
      <c r="X1273" s="49">
        <v>14.723610000000003</v>
      </c>
      <c r="Y1273" s="51">
        <v>40.616090666666665</v>
      </c>
      <c r="Z1273" s="52">
        <v>0</v>
      </c>
      <c r="AA1273" s="52">
        <v>0</v>
      </c>
      <c r="AB1273" s="52">
        <v>0</v>
      </c>
      <c r="AC1273" s="54">
        <v>3</v>
      </c>
      <c r="AD1273" s="54">
        <v>202.91472037037039</v>
      </c>
      <c r="AE1273" s="50">
        <v>202.91472037037039</v>
      </c>
      <c r="AF1273" s="50">
        <v>63.000000000000007</v>
      </c>
      <c r="AG1273" s="55">
        <v>63.000000000000007</v>
      </c>
      <c r="AH1273" s="50">
        <v>13.313985840000004</v>
      </c>
      <c r="AI1273" s="52">
        <v>8.180473837037038</v>
      </c>
      <c r="AJ1273" s="49">
        <v>0</v>
      </c>
      <c r="AK1273" s="50">
        <v>40.029305555555567</v>
      </c>
      <c r="AL1273" s="50">
        <v>30.327777777777776</v>
      </c>
      <c r="AM1273" s="50">
        <v>0</v>
      </c>
      <c r="AN1273" s="50">
        <v>65.023049999999998</v>
      </c>
      <c r="AO1273" s="50">
        <v>34.534883720930232</v>
      </c>
      <c r="AP1273" s="50">
        <v>43.539500000000004</v>
      </c>
      <c r="AQ1273" s="51">
        <v>41.525499999999994</v>
      </c>
      <c r="AR1273" s="49">
        <v>22.150449000000002</v>
      </c>
      <c r="AS1273" s="50">
        <v>2.7871621621621623</v>
      </c>
      <c r="AT1273" s="50">
        <v>2.7761399999999998</v>
      </c>
      <c r="AU1273" s="50">
        <v>6.7599714285714274</v>
      </c>
      <c r="AV1273" s="50">
        <v>231.93003899999999</v>
      </c>
      <c r="AW1273" s="50">
        <v>0</v>
      </c>
      <c r="AX1273" s="50">
        <v>11.872</v>
      </c>
      <c r="AY1273" s="50">
        <v>72.137633333333326</v>
      </c>
      <c r="AZ1273" s="51">
        <v>0</v>
      </c>
      <c r="BA1273" s="49">
        <v>0</v>
      </c>
      <c r="BB1273" s="49">
        <v>0</v>
      </c>
      <c r="BC1273" s="50">
        <v>0</v>
      </c>
      <c r="BD1273" s="50">
        <v>0</v>
      </c>
      <c r="BE1273" s="51">
        <v>0</v>
      </c>
      <c r="BF1273" s="38"/>
      <c r="BG1273" s="38"/>
      <c r="BK1273" s="38"/>
      <c r="BL1273" s="38"/>
      <c r="BM1273" s="38"/>
      <c r="BN1273" s="38"/>
      <c r="BO1273" s="38"/>
      <c r="BP1273" s="38"/>
      <c r="BQ1273" s="38"/>
      <c r="BR1273" s="38"/>
      <c r="BS1273" s="38"/>
      <c r="BT1273" s="38"/>
      <c r="BU1273" s="38"/>
      <c r="BY1273" s="38"/>
      <c r="BZ1273" s="38"/>
      <c r="CJ1273" s="38"/>
    </row>
    <row r="1274" spans="2:88" x14ac:dyDescent="0.25">
      <c r="B1274" s="8">
        <v>1272</v>
      </c>
      <c r="C1274" s="9" t="s">
        <v>12918</v>
      </c>
      <c r="D1274" s="9" t="s">
        <v>12942</v>
      </c>
      <c r="E1274" s="49">
        <v>27.721506900000005</v>
      </c>
      <c r="F1274" s="50">
        <v>14.854543200000002</v>
      </c>
      <c r="G1274" s="50">
        <v>24.853619999999999</v>
      </c>
      <c r="H1274" s="51">
        <v>23.353920000000002</v>
      </c>
      <c r="I1274" s="50">
        <v>0</v>
      </c>
      <c r="J1274" s="50">
        <v>0</v>
      </c>
      <c r="K1274" s="50">
        <v>15.778587600000005</v>
      </c>
      <c r="L1274" s="55">
        <v>14.723610000000003</v>
      </c>
      <c r="M1274" s="49">
        <v>0</v>
      </c>
      <c r="N1274" s="49">
        <v>2.7070817396444444</v>
      </c>
      <c r="O1274" s="49">
        <v>2.6056919999999995</v>
      </c>
      <c r="P1274" s="50">
        <v>0</v>
      </c>
      <c r="Q1274" s="50">
        <v>0</v>
      </c>
      <c r="R1274" s="50">
        <v>0</v>
      </c>
      <c r="S1274" s="51">
        <v>0</v>
      </c>
      <c r="T1274" s="50">
        <v>0</v>
      </c>
      <c r="U1274" s="51">
        <v>17.482226666666673</v>
      </c>
      <c r="V1274" s="51">
        <v>0</v>
      </c>
      <c r="W1274" s="50">
        <v>0</v>
      </c>
      <c r="X1274" s="49">
        <v>14.723610000000003</v>
      </c>
      <c r="Y1274" s="51">
        <v>40.616090666666665</v>
      </c>
      <c r="Z1274" s="52">
        <v>0</v>
      </c>
      <c r="AA1274" s="52">
        <v>0</v>
      </c>
      <c r="AB1274" s="52">
        <v>0</v>
      </c>
      <c r="AC1274" s="54">
        <v>3</v>
      </c>
      <c r="AD1274" s="54">
        <v>243.49766444444447</v>
      </c>
      <c r="AE1274" s="50">
        <v>243.49766444444447</v>
      </c>
      <c r="AF1274" s="50">
        <v>75.600000000000009</v>
      </c>
      <c r="AG1274" s="55">
        <v>75.600000000000009</v>
      </c>
      <c r="AH1274" s="50">
        <v>13.313985840000004</v>
      </c>
      <c r="AI1274" s="52">
        <v>8.180473837037038</v>
      </c>
      <c r="AJ1274" s="49">
        <v>0</v>
      </c>
      <c r="AK1274" s="50">
        <v>48.035166666666676</v>
      </c>
      <c r="AL1274" s="50">
        <v>36.393333333333331</v>
      </c>
      <c r="AM1274" s="50">
        <v>0</v>
      </c>
      <c r="AN1274" s="50">
        <v>78.027659999999997</v>
      </c>
      <c r="AO1274" s="50">
        <v>41.441860465116278</v>
      </c>
      <c r="AP1274" s="50">
        <v>52.247399999999999</v>
      </c>
      <c r="AQ1274" s="51">
        <v>49.830599999999997</v>
      </c>
      <c r="AR1274" s="49">
        <v>22.150449000000002</v>
      </c>
      <c r="AS1274" s="50">
        <v>2.7871621621621623</v>
      </c>
      <c r="AT1274" s="50">
        <v>2.7761399999999998</v>
      </c>
      <c r="AU1274" s="50">
        <v>8.4499642857142856</v>
      </c>
      <c r="AV1274" s="50">
        <v>270.98897650000004</v>
      </c>
      <c r="AW1274" s="50">
        <v>0</v>
      </c>
      <c r="AX1274" s="50">
        <v>11.872</v>
      </c>
      <c r="AY1274" s="50">
        <v>72.137633333333326</v>
      </c>
      <c r="AZ1274" s="51">
        <v>0</v>
      </c>
      <c r="BA1274" s="49">
        <v>0</v>
      </c>
      <c r="BB1274" s="49">
        <v>0</v>
      </c>
      <c r="BC1274" s="50">
        <v>0</v>
      </c>
      <c r="BD1274" s="50">
        <v>0</v>
      </c>
      <c r="BE1274" s="51">
        <v>0</v>
      </c>
      <c r="BF1274" s="38"/>
      <c r="BG1274" s="38"/>
      <c r="BK1274" s="38"/>
      <c r="BL1274" s="38"/>
      <c r="BM1274" s="38"/>
      <c r="BN1274" s="38"/>
      <c r="BO1274" s="38"/>
      <c r="BP1274" s="38"/>
      <c r="BQ1274" s="38"/>
      <c r="BR1274" s="38"/>
      <c r="BS1274" s="38"/>
      <c r="BT1274" s="38"/>
      <c r="BU1274" s="38"/>
      <c r="BY1274" s="38"/>
      <c r="BZ1274" s="38"/>
      <c r="CJ1274" s="38"/>
    </row>
    <row r="1275" spans="2:88" x14ac:dyDescent="0.25">
      <c r="B1275" s="8">
        <v>1273</v>
      </c>
      <c r="C1275" s="9" t="s">
        <v>12918</v>
      </c>
      <c r="D1275" s="9" t="s">
        <v>12943</v>
      </c>
      <c r="E1275" s="49">
        <v>4.6202511500000014</v>
      </c>
      <c r="F1275" s="50">
        <v>2.4757572000000003</v>
      </c>
      <c r="G1275" s="50">
        <v>4.1422699999999999</v>
      </c>
      <c r="H1275" s="51">
        <v>3.8923200000000007</v>
      </c>
      <c r="I1275" s="50">
        <v>0</v>
      </c>
      <c r="J1275" s="50">
        <v>0</v>
      </c>
      <c r="K1275" s="50">
        <v>2.629764600000001</v>
      </c>
      <c r="L1275" s="55">
        <v>4.9078700000000008</v>
      </c>
      <c r="M1275" s="49">
        <v>0</v>
      </c>
      <c r="N1275" s="49">
        <v>1.6793607249066667</v>
      </c>
      <c r="O1275" s="49">
        <v>0.86856399999999989</v>
      </c>
      <c r="P1275" s="50">
        <v>0</v>
      </c>
      <c r="Q1275" s="50">
        <v>0</v>
      </c>
      <c r="R1275" s="50">
        <v>0</v>
      </c>
      <c r="S1275" s="51">
        <v>0</v>
      </c>
      <c r="T1275" s="50">
        <v>0</v>
      </c>
      <c r="U1275" s="51">
        <v>6.4889666666666672</v>
      </c>
      <c r="V1275" s="51">
        <v>0</v>
      </c>
      <c r="W1275" s="50">
        <v>0</v>
      </c>
      <c r="X1275" s="49">
        <v>4.9078700000000008</v>
      </c>
      <c r="Y1275" s="51">
        <v>13.538696888888889</v>
      </c>
      <c r="Z1275" s="52">
        <v>0</v>
      </c>
      <c r="AA1275" s="52">
        <v>0</v>
      </c>
      <c r="AB1275" s="52">
        <v>0</v>
      </c>
      <c r="AC1275" s="54">
        <v>3</v>
      </c>
      <c r="AD1275" s="54">
        <v>40.582944074074078</v>
      </c>
      <c r="AE1275" s="50">
        <v>40.582944074074078</v>
      </c>
      <c r="AF1275" s="50">
        <v>12.600000000000001</v>
      </c>
      <c r="AG1275" s="55">
        <v>12.600000000000001</v>
      </c>
      <c r="AH1275" s="50">
        <v>4.4379952800000009</v>
      </c>
      <c r="AI1275" s="52">
        <v>2.7468274666666663</v>
      </c>
      <c r="AJ1275" s="49">
        <v>0</v>
      </c>
      <c r="AK1275" s="50">
        <v>8.0058611111111126</v>
      </c>
      <c r="AL1275" s="50">
        <v>6.1833333333333336</v>
      </c>
      <c r="AM1275" s="50">
        <v>3.1762500000000005</v>
      </c>
      <c r="AN1275" s="50">
        <v>0</v>
      </c>
      <c r="AO1275" s="50">
        <v>0</v>
      </c>
      <c r="AP1275" s="50">
        <v>0</v>
      </c>
      <c r="AQ1275" s="51">
        <v>0</v>
      </c>
      <c r="AR1275" s="49">
        <v>7.383483</v>
      </c>
      <c r="AS1275" s="50">
        <v>2.7871621621621623</v>
      </c>
      <c r="AT1275" s="50">
        <v>0.92537999999999998</v>
      </c>
      <c r="AU1275" s="50">
        <v>1.6899928571428569</v>
      </c>
      <c r="AV1275" s="50">
        <v>64.29036716666667</v>
      </c>
      <c r="AW1275" s="50">
        <v>0</v>
      </c>
      <c r="AX1275" s="50">
        <v>3.9573333333333331</v>
      </c>
      <c r="AY1275" s="50">
        <v>18.113280000000007</v>
      </c>
      <c r="AZ1275" s="51">
        <v>0</v>
      </c>
      <c r="BA1275" s="49">
        <v>0</v>
      </c>
      <c r="BB1275" s="49">
        <v>0</v>
      </c>
      <c r="BC1275" s="50">
        <v>0</v>
      </c>
      <c r="BD1275" s="50">
        <v>0</v>
      </c>
      <c r="BE1275" s="51">
        <v>0</v>
      </c>
      <c r="BF1275" s="38"/>
      <c r="BG1275" s="38"/>
      <c r="BK1275" s="38"/>
      <c r="BL1275" s="38"/>
      <c r="BM1275" s="38"/>
      <c r="BN1275" s="38"/>
      <c r="BO1275" s="38"/>
      <c r="BP1275" s="38"/>
      <c r="BQ1275" s="38"/>
      <c r="BR1275" s="38"/>
      <c r="BS1275" s="38"/>
      <c r="BT1275" s="38"/>
      <c r="BU1275" s="38"/>
      <c r="BY1275" s="38"/>
      <c r="BZ1275" s="38"/>
      <c r="CJ1275" s="38"/>
    </row>
    <row r="1276" spans="2:88" x14ac:dyDescent="0.25">
      <c r="B1276" s="8">
        <v>1274</v>
      </c>
      <c r="C1276" s="9" t="s">
        <v>12918</v>
      </c>
      <c r="D1276" s="9" t="s">
        <v>12944</v>
      </c>
      <c r="E1276" s="49">
        <v>6.160334866666668</v>
      </c>
      <c r="F1276" s="50">
        <v>3.3010096000000004</v>
      </c>
      <c r="G1276" s="50">
        <v>5.5230266666666665</v>
      </c>
      <c r="H1276" s="51">
        <v>5.1897600000000006</v>
      </c>
      <c r="I1276" s="50">
        <v>0</v>
      </c>
      <c r="J1276" s="50">
        <v>0</v>
      </c>
      <c r="K1276" s="50">
        <v>3.5063528000000015</v>
      </c>
      <c r="L1276" s="55">
        <v>4.9078700000000008</v>
      </c>
      <c r="M1276" s="49">
        <v>0</v>
      </c>
      <c r="N1276" s="49">
        <v>1.6793607249066667</v>
      </c>
      <c r="O1276" s="49">
        <v>0.86856399999999989</v>
      </c>
      <c r="P1276" s="50">
        <v>0</v>
      </c>
      <c r="Q1276" s="50">
        <v>0</v>
      </c>
      <c r="R1276" s="50">
        <v>0</v>
      </c>
      <c r="S1276" s="51">
        <v>0</v>
      </c>
      <c r="T1276" s="50">
        <v>0</v>
      </c>
      <c r="U1276" s="51">
        <v>6.4889666666666672</v>
      </c>
      <c r="V1276" s="51">
        <v>0</v>
      </c>
      <c r="W1276" s="50">
        <v>0</v>
      </c>
      <c r="X1276" s="49">
        <v>4.9078700000000008</v>
      </c>
      <c r="Y1276" s="51">
        <v>13.538696888888889</v>
      </c>
      <c r="Z1276" s="52">
        <v>0</v>
      </c>
      <c r="AA1276" s="52">
        <v>0</v>
      </c>
      <c r="AB1276" s="52">
        <v>0</v>
      </c>
      <c r="AC1276" s="54">
        <v>3</v>
      </c>
      <c r="AD1276" s="54">
        <v>54.110592098765437</v>
      </c>
      <c r="AE1276" s="50">
        <v>54.110592098765437</v>
      </c>
      <c r="AF1276" s="50">
        <v>16.8</v>
      </c>
      <c r="AG1276" s="55">
        <v>16.8</v>
      </c>
      <c r="AH1276" s="50">
        <v>4.4379952800000009</v>
      </c>
      <c r="AI1276" s="52">
        <v>2.7468274666666663</v>
      </c>
      <c r="AJ1276" s="49">
        <v>0</v>
      </c>
      <c r="AK1276" s="50">
        <v>10.674481481481482</v>
      </c>
      <c r="AL1276" s="50">
        <v>8.2444444444444454</v>
      </c>
      <c r="AM1276" s="50">
        <v>4.2350000000000003</v>
      </c>
      <c r="AN1276" s="50">
        <v>0</v>
      </c>
      <c r="AO1276" s="50">
        <v>0</v>
      </c>
      <c r="AP1276" s="50">
        <v>0</v>
      </c>
      <c r="AQ1276" s="51">
        <v>0</v>
      </c>
      <c r="AR1276" s="49">
        <v>7.383483</v>
      </c>
      <c r="AS1276" s="50">
        <v>2.7871621621621623</v>
      </c>
      <c r="AT1276" s="50">
        <v>0.92537999999999998</v>
      </c>
      <c r="AU1276" s="50">
        <v>2.2533238095238093</v>
      </c>
      <c r="AV1276" s="50">
        <v>77.310012999999998</v>
      </c>
      <c r="AW1276" s="50">
        <v>0</v>
      </c>
      <c r="AX1276" s="50">
        <v>3.9573333333333331</v>
      </c>
      <c r="AY1276" s="50">
        <v>18.113280000000007</v>
      </c>
      <c r="AZ1276" s="51">
        <v>0</v>
      </c>
      <c r="BA1276" s="49">
        <v>0</v>
      </c>
      <c r="BB1276" s="49">
        <v>0</v>
      </c>
      <c r="BC1276" s="50">
        <v>0</v>
      </c>
      <c r="BD1276" s="50">
        <v>0</v>
      </c>
      <c r="BE1276" s="51">
        <v>0</v>
      </c>
      <c r="BF1276" s="38"/>
      <c r="BG1276" s="38"/>
      <c r="BK1276" s="38"/>
      <c r="BL1276" s="38"/>
      <c r="BM1276" s="38"/>
      <c r="BN1276" s="38"/>
      <c r="BO1276" s="38"/>
      <c r="BP1276" s="38"/>
      <c r="BQ1276" s="38"/>
      <c r="BR1276" s="38"/>
      <c r="BS1276" s="38"/>
      <c r="BT1276" s="38"/>
      <c r="BU1276" s="38"/>
      <c r="BY1276" s="38"/>
      <c r="BZ1276" s="38"/>
      <c r="CJ1276" s="38"/>
    </row>
    <row r="1277" spans="2:88" x14ac:dyDescent="0.25">
      <c r="B1277" s="8">
        <v>1275</v>
      </c>
      <c r="C1277" s="9" t="s">
        <v>12918</v>
      </c>
      <c r="D1277" s="9" t="s">
        <v>12945</v>
      </c>
      <c r="E1277" s="49">
        <v>7.7004185833333345</v>
      </c>
      <c r="F1277" s="50">
        <v>4.1262620000000005</v>
      </c>
      <c r="G1277" s="50">
        <v>6.9037833333333332</v>
      </c>
      <c r="H1277" s="51">
        <v>6.4872000000000005</v>
      </c>
      <c r="I1277" s="50">
        <v>0</v>
      </c>
      <c r="J1277" s="50">
        <v>0</v>
      </c>
      <c r="K1277" s="50">
        <v>4.3829410000000015</v>
      </c>
      <c r="L1277" s="55">
        <v>4.9078700000000008</v>
      </c>
      <c r="M1277" s="49">
        <v>0</v>
      </c>
      <c r="N1277" s="49">
        <v>1.6793607249066667</v>
      </c>
      <c r="O1277" s="49">
        <v>0.86856399999999989</v>
      </c>
      <c r="P1277" s="50">
        <v>0</v>
      </c>
      <c r="Q1277" s="50">
        <v>0</v>
      </c>
      <c r="R1277" s="50">
        <v>0</v>
      </c>
      <c r="S1277" s="51">
        <v>0</v>
      </c>
      <c r="T1277" s="50">
        <v>0</v>
      </c>
      <c r="U1277" s="51">
        <v>6.4889666666666672</v>
      </c>
      <c r="V1277" s="51">
        <v>0</v>
      </c>
      <c r="W1277" s="50">
        <v>0</v>
      </c>
      <c r="X1277" s="49">
        <v>4.9078700000000008</v>
      </c>
      <c r="Y1277" s="51">
        <v>13.538696888888889</v>
      </c>
      <c r="Z1277" s="52">
        <v>0</v>
      </c>
      <c r="AA1277" s="52">
        <v>0</v>
      </c>
      <c r="AB1277" s="52">
        <v>0</v>
      </c>
      <c r="AC1277" s="54">
        <v>3</v>
      </c>
      <c r="AD1277" s="54">
        <v>67.638240123456796</v>
      </c>
      <c r="AE1277" s="50">
        <v>67.638240123456796</v>
      </c>
      <c r="AF1277" s="50">
        <v>21</v>
      </c>
      <c r="AG1277" s="55">
        <v>21</v>
      </c>
      <c r="AH1277" s="50">
        <v>4.4379952800000009</v>
      </c>
      <c r="AI1277" s="52">
        <v>2.7468274666666663</v>
      </c>
      <c r="AJ1277" s="49">
        <v>0</v>
      </c>
      <c r="AK1277" s="50">
        <v>13.343101851851852</v>
      </c>
      <c r="AL1277" s="50">
        <v>10.305555555555557</v>
      </c>
      <c r="AM1277" s="50">
        <v>5.2937500000000002</v>
      </c>
      <c r="AN1277" s="50">
        <v>0</v>
      </c>
      <c r="AO1277" s="50">
        <v>0</v>
      </c>
      <c r="AP1277" s="50">
        <v>0</v>
      </c>
      <c r="AQ1277" s="51">
        <v>0</v>
      </c>
      <c r="AR1277" s="49">
        <v>7.383483</v>
      </c>
      <c r="AS1277" s="50">
        <v>2.7871621621621623</v>
      </c>
      <c r="AT1277" s="50">
        <v>0.92537999999999998</v>
      </c>
      <c r="AU1277" s="50">
        <v>2.2533238095238093</v>
      </c>
      <c r="AV1277" s="50">
        <v>77.310012999999998</v>
      </c>
      <c r="AW1277" s="50">
        <v>0</v>
      </c>
      <c r="AX1277" s="50">
        <v>3.9573333333333331</v>
      </c>
      <c r="AY1277" s="50">
        <v>18.113280000000007</v>
      </c>
      <c r="AZ1277" s="51">
        <v>0</v>
      </c>
      <c r="BA1277" s="49">
        <v>0</v>
      </c>
      <c r="BB1277" s="49">
        <v>0</v>
      </c>
      <c r="BC1277" s="50">
        <v>0</v>
      </c>
      <c r="BD1277" s="50">
        <v>0</v>
      </c>
      <c r="BE1277" s="51">
        <v>0</v>
      </c>
      <c r="BF1277" s="38"/>
      <c r="BG1277" s="38"/>
      <c r="BK1277" s="38"/>
      <c r="BL1277" s="38"/>
      <c r="BM1277" s="38"/>
      <c r="BN1277" s="38"/>
      <c r="BO1277" s="38"/>
      <c r="BP1277" s="38"/>
      <c r="BQ1277" s="38"/>
      <c r="BR1277" s="38"/>
      <c r="BS1277" s="38"/>
      <c r="BT1277" s="38"/>
      <c r="BU1277" s="38"/>
      <c r="BY1277" s="38"/>
      <c r="BZ1277" s="38"/>
      <c r="CJ1277" s="38"/>
    </row>
    <row r="1278" spans="2:88" x14ac:dyDescent="0.25">
      <c r="B1278" s="8">
        <v>1276</v>
      </c>
      <c r="C1278" s="9" t="s">
        <v>12918</v>
      </c>
      <c r="D1278" s="9" t="s">
        <v>12946</v>
      </c>
      <c r="E1278" s="49">
        <v>9.2405023000000028</v>
      </c>
      <c r="F1278" s="50">
        <v>4.9515144000000006</v>
      </c>
      <c r="G1278" s="50">
        <v>8.2845399999999998</v>
      </c>
      <c r="H1278" s="51">
        <v>7.7846400000000013</v>
      </c>
      <c r="I1278" s="50">
        <v>0</v>
      </c>
      <c r="J1278" s="50">
        <v>0</v>
      </c>
      <c r="K1278" s="50">
        <v>5.259529200000002</v>
      </c>
      <c r="L1278" s="55">
        <v>4.9078700000000008</v>
      </c>
      <c r="M1278" s="49">
        <v>0</v>
      </c>
      <c r="N1278" s="49">
        <v>1.6793607249066667</v>
      </c>
      <c r="O1278" s="49">
        <v>0.86856399999999989</v>
      </c>
      <c r="P1278" s="50">
        <v>0</v>
      </c>
      <c r="Q1278" s="50">
        <v>0</v>
      </c>
      <c r="R1278" s="50">
        <v>0</v>
      </c>
      <c r="S1278" s="51">
        <v>0</v>
      </c>
      <c r="T1278" s="50">
        <v>0</v>
      </c>
      <c r="U1278" s="51">
        <v>6.4889666666666672</v>
      </c>
      <c r="V1278" s="51">
        <v>0</v>
      </c>
      <c r="W1278" s="50">
        <v>0</v>
      </c>
      <c r="X1278" s="49">
        <v>4.9078700000000008</v>
      </c>
      <c r="Y1278" s="51">
        <v>13.538696888888889</v>
      </c>
      <c r="Z1278" s="52">
        <v>0</v>
      </c>
      <c r="AA1278" s="52">
        <v>0</v>
      </c>
      <c r="AB1278" s="52">
        <v>0</v>
      </c>
      <c r="AC1278" s="54">
        <v>3</v>
      </c>
      <c r="AD1278" s="54">
        <v>81.165888148148156</v>
      </c>
      <c r="AE1278" s="50">
        <v>81.165888148148156</v>
      </c>
      <c r="AF1278" s="50">
        <v>25.200000000000003</v>
      </c>
      <c r="AG1278" s="55">
        <v>25.200000000000003</v>
      </c>
      <c r="AH1278" s="50">
        <v>4.4379952800000009</v>
      </c>
      <c r="AI1278" s="52">
        <v>2.7468274666666663</v>
      </c>
      <c r="AJ1278" s="49">
        <v>0</v>
      </c>
      <c r="AK1278" s="50">
        <v>16.011722222222225</v>
      </c>
      <c r="AL1278" s="50">
        <v>12.366666666666667</v>
      </c>
      <c r="AM1278" s="50">
        <v>6.3525000000000009</v>
      </c>
      <c r="AN1278" s="50">
        <v>0</v>
      </c>
      <c r="AO1278" s="50">
        <v>0</v>
      </c>
      <c r="AP1278" s="50">
        <v>0</v>
      </c>
      <c r="AQ1278" s="51">
        <v>0</v>
      </c>
      <c r="AR1278" s="49">
        <v>7.383483</v>
      </c>
      <c r="AS1278" s="50">
        <v>2.7871621621621623</v>
      </c>
      <c r="AT1278" s="50">
        <v>0.92537999999999998</v>
      </c>
      <c r="AU1278" s="50">
        <v>2.8166547619047617</v>
      </c>
      <c r="AV1278" s="50">
        <v>90.32965883333334</v>
      </c>
      <c r="AW1278" s="50">
        <v>0</v>
      </c>
      <c r="AX1278" s="50">
        <v>3.9573333333333331</v>
      </c>
      <c r="AY1278" s="50">
        <v>18.113280000000007</v>
      </c>
      <c r="AZ1278" s="51">
        <v>0</v>
      </c>
      <c r="BA1278" s="49">
        <v>0</v>
      </c>
      <c r="BB1278" s="49">
        <v>0</v>
      </c>
      <c r="BC1278" s="50">
        <v>0</v>
      </c>
      <c r="BD1278" s="50">
        <v>0</v>
      </c>
      <c r="BE1278" s="51">
        <v>0</v>
      </c>
      <c r="BF1278" s="38"/>
      <c r="BG1278" s="38"/>
      <c r="BK1278" s="38"/>
      <c r="BL1278" s="38"/>
      <c r="BM1278" s="38"/>
      <c r="BN1278" s="38"/>
      <c r="BO1278" s="38"/>
      <c r="BP1278" s="38"/>
      <c r="BQ1278" s="38"/>
      <c r="BR1278" s="38"/>
      <c r="BS1278" s="38"/>
      <c r="BT1278" s="38"/>
      <c r="BU1278" s="38"/>
      <c r="BY1278" s="38"/>
      <c r="BZ1278" s="38"/>
      <c r="CJ1278" s="38"/>
    </row>
    <row r="1279" spans="2:88" x14ac:dyDescent="0.25">
      <c r="B1279" s="8">
        <v>1277</v>
      </c>
      <c r="C1279" s="9" t="s">
        <v>12918</v>
      </c>
      <c r="D1279" s="9" t="s">
        <v>12947</v>
      </c>
      <c r="E1279" s="49">
        <v>9.2405023000000028</v>
      </c>
      <c r="F1279" s="50">
        <v>4.9515144000000006</v>
      </c>
      <c r="G1279" s="50">
        <v>8.2845399999999998</v>
      </c>
      <c r="H1279" s="51">
        <v>7.7846400000000013</v>
      </c>
      <c r="I1279" s="50">
        <v>0</v>
      </c>
      <c r="J1279" s="50">
        <v>0</v>
      </c>
      <c r="K1279" s="50">
        <v>5.259529200000002</v>
      </c>
      <c r="L1279" s="55">
        <v>9.8157400000000017</v>
      </c>
      <c r="M1279" s="49">
        <v>0</v>
      </c>
      <c r="N1279" s="49">
        <v>2.1412299881066668</v>
      </c>
      <c r="O1279" s="49">
        <v>1.7371279999999998</v>
      </c>
      <c r="P1279" s="50">
        <v>0</v>
      </c>
      <c r="Q1279" s="50">
        <v>0</v>
      </c>
      <c r="R1279" s="50">
        <v>0</v>
      </c>
      <c r="S1279" s="51">
        <v>0</v>
      </c>
      <c r="T1279" s="50">
        <v>0</v>
      </c>
      <c r="U1279" s="51">
        <v>16.348733333333335</v>
      </c>
      <c r="V1279" s="51">
        <v>0</v>
      </c>
      <c r="W1279" s="50">
        <v>0</v>
      </c>
      <c r="X1279" s="49">
        <v>9.8157400000000017</v>
      </c>
      <c r="Y1279" s="51">
        <v>27.077393777777779</v>
      </c>
      <c r="Z1279" s="52">
        <v>0</v>
      </c>
      <c r="AA1279" s="52">
        <v>0</v>
      </c>
      <c r="AB1279" s="52">
        <v>0</v>
      </c>
      <c r="AC1279" s="54">
        <v>3</v>
      </c>
      <c r="AD1279" s="54">
        <v>81.165888148148156</v>
      </c>
      <c r="AE1279" s="50">
        <v>81.165888148148156</v>
      </c>
      <c r="AF1279" s="50">
        <v>25.200000000000003</v>
      </c>
      <c r="AG1279" s="55">
        <v>25.200000000000003</v>
      </c>
      <c r="AH1279" s="50">
        <v>8.8759905600000018</v>
      </c>
      <c r="AI1279" s="52">
        <v>5.4636506518518519</v>
      </c>
      <c r="AJ1279" s="49">
        <v>0</v>
      </c>
      <c r="AK1279" s="50">
        <v>16.011722222222225</v>
      </c>
      <c r="AL1279" s="50">
        <v>12.366666666666667</v>
      </c>
      <c r="AM1279" s="50">
        <v>6.3525000000000009</v>
      </c>
      <c r="AN1279" s="50">
        <v>0</v>
      </c>
      <c r="AO1279" s="50">
        <v>0</v>
      </c>
      <c r="AP1279" s="50">
        <v>0</v>
      </c>
      <c r="AQ1279" s="51">
        <v>0</v>
      </c>
      <c r="AR1279" s="49">
        <v>14.766966</v>
      </c>
      <c r="AS1279" s="50">
        <v>2.7871621621621623</v>
      </c>
      <c r="AT1279" s="50">
        <v>1.85076</v>
      </c>
      <c r="AU1279" s="50">
        <v>3.3799857142857137</v>
      </c>
      <c r="AV1279" s="50">
        <v>128.58073433333334</v>
      </c>
      <c r="AW1279" s="50">
        <v>0</v>
      </c>
      <c r="AX1279" s="50">
        <v>7.9146666666666663</v>
      </c>
      <c r="AY1279" s="50">
        <v>46.567216666666674</v>
      </c>
      <c r="AZ1279" s="51">
        <v>0</v>
      </c>
      <c r="BA1279" s="49">
        <v>0</v>
      </c>
      <c r="BB1279" s="49">
        <v>0</v>
      </c>
      <c r="BC1279" s="50">
        <v>0</v>
      </c>
      <c r="BD1279" s="50">
        <v>0</v>
      </c>
      <c r="BE1279" s="51">
        <v>0</v>
      </c>
      <c r="BF1279" s="38"/>
      <c r="BG1279" s="38"/>
      <c r="BK1279" s="38"/>
      <c r="BL1279" s="38"/>
      <c r="BM1279" s="38"/>
      <c r="BN1279" s="38"/>
      <c r="BO1279" s="38"/>
      <c r="BP1279" s="38"/>
      <c r="BQ1279" s="38"/>
      <c r="BR1279" s="38"/>
      <c r="BS1279" s="38"/>
      <c r="BT1279" s="38"/>
      <c r="BU1279" s="38"/>
      <c r="BY1279" s="38"/>
      <c r="BZ1279" s="38"/>
      <c r="CJ1279" s="38"/>
    </row>
    <row r="1280" spans="2:88" x14ac:dyDescent="0.25">
      <c r="B1280" s="8">
        <v>1278</v>
      </c>
      <c r="C1280" s="9" t="s">
        <v>12918</v>
      </c>
      <c r="D1280" s="9" t="s">
        <v>12948</v>
      </c>
      <c r="E1280" s="49">
        <v>12.320669733333336</v>
      </c>
      <c r="F1280" s="50">
        <v>6.6020192000000009</v>
      </c>
      <c r="G1280" s="50">
        <v>11.046053333333333</v>
      </c>
      <c r="H1280" s="51">
        <v>10.379520000000001</v>
      </c>
      <c r="I1280" s="50">
        <v>0</v>
      </c>
      <c r="J1280" s="50">
        <v>0</v>
      </c>
      <c r="K1280" s="50">
        <v>7.012705600000003</v>
      </c>
      <c r="L1280" s="55">
        <v>9.8157400000000017</v>
      </c>
      <c r="M1280" s="49">
        <v>0</v>
      </c>
      <c r="N1280" s="49">
        <v>2.1412299881066668</v>
      </c>
      <c r="O1280" s="49">
        <v>1.7371279999999998</v>
      </c>
      <c r="P1280" s="50">
        <v>0</v>
      </c>
      <c r="Q1280" s="50">
        <v>0</v>
      </c>
      <c r="R1280" s="50">
        <v>0</v>
      </c>
      <c r="S1280" s="51">
        <v>0</v>
      </c>
      <c r="T1280" s="50">
        <v>0</v>
      </c>
      <c r="U1280" s="51">
        <v>16.348733333333335</v>
      </c>
      <c r="V1280" s="51">
        <v>0</v>
      </c>
      <c r="W1280" s="50">
        <v>0</v>
      </c>
      <c r="X1280" s="49">
        <v>9.8157400000000017</v>
      </c>
      <c r="Y1280" s="51">
        <v>27.077393777777779</v>
      </c>
      <c r="Z1280" s="52">
        <v>0</v>
      </c>
      <c r="AA1280" s="52">
        <v>0</v>
      </c>
      <c r="AB1280" s="52">
        <v>0</v>
      </c>
      <c r="AC1280" s="54">
        <v>3</v>
      </c>
      <c r="AD1280" s="54">
        <v>108.22118419753087</v>
      </c>
      <c r="AE1280" s="50">
        <v>108.22118419753087</v>
      </c>
      <c r="AF1280" s="50">
        <v>33.6</v>
      </c>
      <c r="AG1280" s="55">
        <v>33.6</v>
      </c>
      <c r="AH1280" s="50">
        <v>8.8759905600000018</v>
      </c>
      <c r="AI1280" s="52">
        <v>5.4636506518518519</v>
      </c>
      <c r="AJ1280" s="49">
        <v>0</v>
      </c>
      <c r="AK1280" s="50">
        <v>21.348962962962965</v>
      </c>
      <c r="AL1280" s="50">
        <v>16.488888888888891</v>
      </c>
      <c r="AM1280" s="50">
        <v>8.4700000000000006</v>
      </c>
      <c r="AN1280" s="50">
        <v>0</v>
      </c>
      <c r="AO1280" s="50">
        <v>0</v>
      </c>
      <c r="AP1280" s="50">
        <v>0</v>
      </c>
      <c r="AQ1280" s="51">
        <v>0</v>
      </c>
      <c r="AR1280" s="49">
        <v>14.766966</v>
      </c>
      <c r="AS1280" s="50">
        <v>2.7871621621621623</v>
      </c>
      <c r="AT1280" s="50">
        <v>1.85076</v>
      </c>
      <c r="AU1280" s="50">
        <v>4.5066476190476186</v>
      </c>
      <c r="AV1280" s="50">
        <v>154.620026</v>
      </c>
      <c r="AW1280" s="50">
        <v>0</v>
      </c>
      <c r="AX1280" s="50">
        <v>7.9146666666666663</v>
      </c>
      <c r="AY1280" s="50">
        <v>46.567216666666674</v>
      </c>
      <c r="AZ1280" s="51">
        <v>0</v>
      </c>
      <c r="BA1280" s="49">
        <v>0</v>
      </c>
      <c r="BB1280" s="49">
        <v>0</v>
      </c>
      <c r="BC1280" s="50">
        <v>0</v>
      </c>
      <c r="BD1280" s="50">
        <v>0</v>
      </c>
      <c r="BE1280" s="51">
        <v>0</v>
      </c>
      <c r="BF1280" s="38"/>
      <c r="BG1280" s="38"/>
      <c r="BK1280" s="38"/>
      <c r="BL1280" s="38"/>
      <c r="BM1280" s="38"/>
      <c r="BN1280" s="38"/>
      <c r="BO1280" s="38"/>
      <c r="BP1280" s="38"/>
      <c r="BQ1280" s="38"/>
      <c r="BR1280" s="38"/>
      <c r="BS1280" s="38"/>
      <c r="BT1280" s="38"/>
      <c r="BU1280" s="38"/>
      <c r="BY1280" s="38"/>
      <c r="BZ1280" s="38"/>
      <c r="CJ1280" s="38"/>
    </row>
    <row r="1281" spans="2:88" x14ac:dyDescent="0.25">
      <c r="B1281" s="8">
        <v>1279</v>
      </c>
      <c r="C1281" s="9" t="s">
        <v>12918</v>
      </c>
      <c r="D1281" s="9" t="s">
        <v>12949</v>
      </c>
      <c r="E1281" s="49">
        <v>15.400837166666669</v>
      </c>
      <c r="F1281" s="50">
        <v>8.2525240000000011</v>
      </c>
      <c r="G1281" s="50">
        <v>13.807566666666666</v>
      </c>
      <c r="H1281" s="51">
        <v>12.974400000000001</v>
      </c>
      <c r="I1281" s="50">
        <v>0</v>
      </c>
      <c r="J1281" s="50">
        <v>0</v>
      </c>
      <c r="K1281" s="50">
        <v>8.7658820000000031</v>
      </c>
      <c r="L1281" s="55">
        <v>9.8157400000000017</v>
      </c>
      <c r="M1281" s="49">
        <v>0</v>
      </c>
      <c r="N1281" s="49">
        <v>2.1412299881066668</v>
      </c>
      <c r="O1281" s="49">
        <v>1.7371279999999998</v>
      </c>
      <c r="P1281" s="50">
        <v>0</v>
      </c>
      <c r="Q1281" s="50">
        <v>0</v>
      </c>
      <c r="R1281" s="50">
        <v>0</v>
      </c>
      <c r="S1281" s="51">
        <v>0</v>
      </c>
      <c r="T1281" s="50">
        <v>0</v>
      </c>
      <c r="U1281" s="51">
        <v>16.348733333333335</v>
      </c>
      <c r="V1281" s="51">
        <v>0</v>
      </c>
      <c r="W1281" s="50">
        <v>0</v>
      </c>
      <c r="X1281" s="49">
        <v>9.8157400000000017</v>
      </c>
      <c r="Y1281" s="51">
        <v>27.077393777777779</v>
      </c>
      <c r="Z1281" s="52">
        <v>0</v>
      </c>
      <c r="AA1281" s="52">
        <v>0</v>
      </c>
      <c r="AB1281" s="52">
        <v>0</v>
      </c>
      <c r="AC1281" s="54">
        <v>3</v>
      </c>
      <c r="AD1281" s="54">
        <v>135.27648024691359</v>
      </c>
      <c r="AE1281" s="50">
        <v>135.27648024691359</v>
      </c>
      <c r="AF1281" s="50">
        <v>42</v>
      </c>
      <c r="AG1281" s="55">
        <v>42</v>
      </c>
      <c r="AH1281" s="50">
        <v>8.8759905600000018</v>
      </c>
      <c r="AI1281" s="52">
        <v>5.4636506518518519</v>
      </c>
      <c r="AJ1281" s="49">
        <v>0</v>
      </c>
      <c r="AK1281" s="50">
        <v>26.686203703703704</v>
      </c>
      <c r="AL1281" s="50">
        <v>20.611111111111114</v>
      </c>
      <c r="AM1281" s="50">
        <v>10.5875</v>
      </c>
      <c r="AN1281" s="50">
        <v>0</v>
      </c>
      <c r="AO1281" s="50">
        <v>0</v>
      </c>
      <c r="AP1281" s="50">
        <v>0</v>
      </c>
      <c r="AQ1281" s="51">
        <v>0</v>
      </c>
      <c r="AR1281" s="49">
        <v>14.766966</v>
      </c>
      <c r="AS1281" s="50">
        <v>2.7871621621621623</v>
      </c>
      <c r="AT1281" s="50">
        <v>1.85076</v>
      </c>
      <c r="AU1281" s="50">
        <v>4.5066476190476186</v>
      </c>
      <c r="AV1281" s="50">
        <v>154.620026</v>
      </c>
      <c r="AW1281" s="50">
        <v>0</v>
      </c>
      <c r="AX1281" s="50">
        <v>7.9146666666666663</v>
      </c>
      <c r="AY1281" s="50">
        <v>46.567216666666674</v>
      </c>
      <c r="AZ1281" s="51">
        <v>0</v>
      </c>
      <c r="BA1281" s="49">
        <v>0</v>
      </c>
      <c r="BB1281" s="49">
        <v>0</v>
      </c>
      <c r="BC1281" s="50">
        <v>0</v>
      </c>
      <c r="BD1281" s="50">
        <v>0</v>
      </c>
      <c r="BE1281" s="51">
        <v>0</v>
      </c>
      <c r="BF1281" s="38"/>
      <c r="BG1281" s="38"/>
      <c r="BK1281" s="38"/>
      <c r="BL1281" s="38"/>
      <c r="BM1281" s="38"/>
      <c r="BN1281" s="38"/>
      <c r="BO1281" s="38"/>
      <c r="BP1281" s="38"/>
      <c r="BQ1281" s="38"/>
      <c r="BR1281" s="38"/>
      <c r="BS1281" s="38"/>
      <c r="BT1281" s="38"/>
      <c r="BU1281" s="38"/>
      <c r="BY1281" s="38"/>
      <c r="BZ1281" s="38"/>
      <c r="CJ1281" s="38"/>
    </row>
    <row r="1282" spans="2:88" x14ac:dyDescent="0.25">
      <c r="B1282" s="8">
        <v>1280</v>
      </c>
      <c r="C1282" s="9" t="s">
        <v>12918</v>
      </c>
      <c r="D1282" s="9" t="s">
        <v>12950</v>
      </c>
      <c r="E1282" s="49">
        <v>18.481004600000006</v>
      </c>
      <c r="F1282" s="50">
        <v>9.9030288000000013</v>
      </c>
      <c r="G1282" s="50">
        <v>16.56908</v>
      </c>
      <c r="H1282" s="51">
        <v>15.569280000000003</v>
      </c>
      <c r="I1282" s="50">
        <v>0</v>
      </c>
      <c r="J1282" s="50">
        <v>0</v>
      </c>
      <c r="K1282" s="50">
        <v>10.519058400000004</v>
      </c>
      <c r="L1282" s="55">
        <v>9.8157400000000017</v>
      </c>
      <c r="M1282" s="49">
        <v>0</v>
      </c>
      <c r="N1282" s="49">
        <v>2.1412299881066668</v>
      </c>
      <c r="O1282" s="49">
        <v>1.7371279999999998</v>
      </c>
      <c r="P1282" s="50">
        <v>0</v>
      </c>
      <c r="Q1282" s="50">
        <v>0</v>
      </c>
      <c r="R1282" s="50">
        <v>0</v>
      </c>
      <c r="S1282" s="51">
        <v>0</v>
      </c>
      <c r="T1282" s="50">
        <v>0</v>
      </c>
      <c r="U1282" s="51">
        <v>16.348733333333335</v>
      </c>
      <c r="V1282" s="51">
        <v>0</v>
      </c>
      <c r="W1282" s="50">
        <v>0</v>
      </c>
      <c r="X1282" s="49">
        <v>9.8157400000000017</v>
      </c>
      <c r="Y1282" s="51">
        <v>27.077393777777779</v>
      </c>
      <c r="Z1282" s="52">
        <v>0</v>
      </c>
      <c r="AA1282" s="52">
        <v>0</v>
      </c>
      <c r="AB1282" s="52">
        <v>0</v>
      </c>
      <c r="AC1282" s="54">
        <v>3</v>
      </c>
      <c r="AD1282" s="54">
        <v>162.33177629629631</v>
      </c>
      <c r="AE1282" s="50">
        <v>162.33177629629631</v>
      </c>
      <c r="AF1282" s="50">
        <v>50.400000000000006</v>
      </c>
      <c r="AG1282" s="55">
        <v>50.400000000000006</v>
      </c>
      <c r="AH1282" s="50">
        <v>8.8759905600000018</v>
      </c>
      <c r="AI1282" s="52">
        <v>5.4636506518518519</v>
      </c>
      <c r="AJ1282" s="49">
        <v>0</v>
      </c>
      <c r="AK1282" s="50">
        <v>32.023444444444451</v>
      </c>
      <c r="AL1282" s="50">
        <v>24.733333333333334</v>
      </c>
      <c r="AM1282" s="50">
        <v>12.705000000000002</v>
      </c>
      <c r="AN1282" s="50">
        <v>0</v>
      </c>
      <c r="AO1282" s="50">
        <v>0</v>
      </c>
      <c r="AP1282" s="50">
        <v>0</v>
      </c>
      <c r="AQ1282" s="51">
        <v>0</v>
      </c>
      <c r="AR1282" s="49">
        <v>14.766966</v>
      </c>
      <c r="AS1282" s="50">
        <v>2.7871621621621623</v>
      </c>
      <c r="AT1282" s="50">
        <v>1.85076</v>
      </c>
      <c r="AU1282" s="50">
        <v>5.6333095238095234</v>
      </c>
      <c r="AV1282" s="50">
        <v>180.65931766666668</v>
      </c>
      <c r="AW1282" s="50">
        <v>0</v>
      </c>
      <c r="AX1282" s="50">
        <v>7.9146666666666663</v>
      </c>
      <c r="AY1282" s="50">
        <v>46.567216666666674</v>
      </c>
      <c r="AZ1282" s="51">
        <v>0</v>
      </c>
      <c r="BA1282" s="49">
        <v>0</v>
      </c>
      <c r="BB1282" s="49">
        <v>0</v>
      </c>
      <c r="BC1282" s="50">
        <v>0</v>
      </c>
      <c r="BD1282" s="50">
        <v>0</v>
      </c>
      <c r="BE1282" s="51">
        <v>0</v>
      </c>
      <c r="BF1282" s="38"/>
      <c r="BG1282" s="38"/>
      <c r="BK1282" s="38"/>
      <c r="BL1282" s="38"/>
      <c r="BM1282" s="38"/>
      <c r="BN1282" s="38"/>
      <c r="BO1282" s="38"/>
      <c r="BP1282" s="38"/>
      <c r="BQ1282" s="38"/>
      <c r="BR1282" s="38"/>
      <c r="BS1282" s="38"/>
      <c r="BT1282" s="38"/>
      <c r="BU1282" s="38"/>
      <c r="BY1282" s="38"/>
      <c r="BZ1282" s="38"/>
      <c r="CJ1282" s="38"/>
    </row>
    <row r="1283" spans="2:88" x14ac:dyDescent="0.25">
      <c r="B1283" s="8">
        <v>1281</v>
      </c>
      <c r="C1283" s="9" t="s">
        <v>12918</v>
      </c>
      <c r="D1283" s="9" t="s">
        <v>12951</v>
      </c>
      <c r="E1283" s="49">
        <v>13.860753450000002</v>
      </c>
      <c r="F1283" s="50">
        <v>7.427271600000001</v>
      </c>
      <c r="G1283" s="50">
        <v>12.42681</v>
      </c>
      <c r="H1283" s="51">
        <v>11.676960000000001</v>
      </c>
      <c r="I1283" s="50">
        <v>0</v>
      </c>
      <c r="J1283" s="50">
        <v>0</v>
      </c>
      <c r="K1283" s="50">
        <v>7.8892938000000026</v>
      </c>
      <c r="L1283" s="55">
        <v>14.723610000000003</v>
      </c>
      <c r="M1283" s="49">
        <v>0</v>
      </c>
      <c r="N1283" s="49">
        <v>2.7070817396444444</v>
      </c>
      <c r="O1283" s="49">
        <v>2.6056919999999995</v>
      </c>
      <c r="P1283" s="50">
        <v>0</v>
      </c>
      <c r="Q1283" s="50">
        <v>0</v>
      </c>
      <c r="R1283" s="50">
        <v>0</v>
      </c>
      <c r="S1283" s="51">
        <v>0</v>
      </c>
      <c r="T1283" s="50">
        <v>0</v>
      </c>
      <c r="U1283" s="51">
        <v>17.482226666666673</v>
      </c>
      <c r="V1283" s="51">
        <v>0</v>
      </c>
      <c r="W1283" s="50">
        <v>0</v>
      </c>
      <c r="X1283" s="49">
        <v>14.723610000000003</v>
      </c>
      <c r="Y1283" s="51">
        <v>40.616090666666665</v>
      </c>
      <c r="Z1283" s="52">
        <v>0</v>
      </c>
      <c r="AA1283" s="52">
        <v>0</v>
      </c>
      <c r="AB1283" s="52">
        <v>0</v>
      </c>
      <c r="AC1283" s="54">
        <v>3</v>
      </c>
      <c r="AD1283" s="54">
        <v>121.74883222222223</v>
      </c>
      <c r="AE1283" s="50">
        <v>121.74883222222223</v>
      </c>
      <c r="AF1283" s="50">
        <v>37.800000000000004</v>
      </c>
      <c r="AG1283" s="55">
        <v>37.800000000000004</v>
      </c>
      <c r="AH1283" s="50">
        <v>13.313985840000004</v>
      </c>
      <c r="AI1283" s="52">
        <v>8.180473837037038</v>
      </c>
      <c r="AJ1283" s="49">
        <v>0</v>
      </c>
      <c r="AK1283" s="50">
        <v>24.017583333333338</v>
      </c>
      <c r="AL1283" s="50">
        <v>18.55</v>
      </c>
      <c r="AM1283" s="50">
        <v>9.5287500000000023</v>
      </c>
      <c r="AN1283" s="50">
        <v>0</v>
      </c>
      <c r="AO1283" s="50">
        <v>0</v>
      </c>
      <c r="AP1283" s="50">
        <v>0</v>
      </c>
      <c r="AQ1283" s="51">
        <v>0</v>
      </c>
      <c r="AR1283" s="49">
        <v>22.150449000000002</v>
      </c>
      <c r="AS1283" s="50">
        <v>2.7871621621621623</v>
      </c>
      <c r="AT1283" s="50">
        <v>2.7761399999999998</v>
      </c>
      <c r="AU1283" s="50">
        <v>5.069978571428571</v>
      </c>
      <c r="AV1283" s="50">
        <v>192.87110150000001</v>
      </c>
      <c r="AW1283" s="50">
        <v>0</v>
      </c>
      <c r="AX1283" s="50">
        <v>11.872</v>
      </c>
      <c r="AY1283" s="50">
        <v>72.137633333333326</v>
      </c>
      <c r="AZ1283" s="51">
        <v>0</v>
      </c>
      <c r="BA1283" s="49">
        <v>0</v>
      </c>
      <c r="BB1283" s="49">
        <v>0</v>
      </c>
      <c r="BC1283" s="50">
        <v>0</v>
      </c>
      <c r="BD1283" s="50">
        <v>0</v>
      </c>
      <c r="BE1283" s="51">
        <v>0</v>
      </c>
      <c r="BF1283" s="38"/>
      <c r="BG1283" s="38"/>
      <c r="BK1283" s="38"/>
      <c r="BL1283" s="38"/>
      <c r="BM1283" s="38"/>
      <c r="BN1283" s="38"/>
      <c r="BO1283" s="38"/>
      <c r="BP1283" s="38"/>
      <c r="BQ1283" s="38"/>
      <c r="BR1283" s="38"/>
      <c r="BS1283" s="38"/>
      <c r="BT1283" s="38"/>
      <c r="BU1283" s="38"/>
      <c r="BY1283" s="38"/>
      <c r="BZ1283" s="38"/>
      <c r="CJ1283" s="38"/>
    </row>
    <row r="1284" spans="2:88" x14ac:dyDescent="0.25">
      <c r="B1284" s="8">
        <v>1282</v>
      </c>
      <c r="C1284" s="9" t="s">
        <v>12918</v>
      </c>
      <c r="D1284" s="9" t="s">
        <v>12952</v>
      </c>
      <c r="E1284" s="49">
        <v>18.481004600000006</v>
      </c>
      <c r="F1284" s="50">
        <v>9.9030288000000013</v>
      </c>
      <c r="G1284" s="50">
        <v>16.56908</v>
      </c>
      <c r="H1284" s="51">
        <v>15.569280000000003</v>
      </c>
      <c r="I1284" s="50">
        <v>0</v>
      </c>
      <c r="J1284" s="50">
        <v>0</v>
      </c>
      <c r="K1284" s="50">
        <v>10.519058400000004</v>
      </c>
      <c r="L1284" s="55">
        <v>14.723610000000003</v>
      </c>
      <c r="M1284" s="49">
        <v>0</v>
      </c>
      <c r="N1284" s="49">
        <v>2.7070817396444444</v>
      </c>
      <c r="O1284" s="49">
        <v>2.6056919999999995</v>
      </c>
      <c r="P1284" s="50">
        <v>0</v>
      </c>
      <c r="Q1284" s="50">
        <v>0</v>
      </c>
      <c r="R1284" s="50">
        <v>0</v>
      </c>
      <c r="S1284" s="51">
        <v>0</v>
      </c>
      <c r="T1284" s="50">
        <v>0</v>
      </c>
      <c r="U1284" s="51">
        <v>17.482226666666673</v>
      </c>
      <c r="V1284" s="51">
        <v>0</v>
      </c>
      <c r="W1284" s="50">
        <v>0</v>
      </c>
      <c r="X1284" s="49">
        <v>14.723610000000003</v>
      </c>
      <c r="Y1284" s="51">
        <v>40.616090666666665</v>
      </c>
      <c r="Z1284" s="52">
        <v>0</v>
      </c>
      <c r="AA1284" s="52">
        <v>0</v>
      </c>
      <c r="AB1284" s="52">
        <v>0</v>
      </c>
      <c r="AC1284" s="54">
        <v>3</v>
      </c>
      <c r="AD1284" s="54">
        <v>162.33177629629631</v>
      </c>
      <c r="AE1284" s="50">
        <v>162.33177629629631</v>
      </c>
      <c r="AF1284" s="50">
        <v>50.400000000000006</v>
      </c>
      <c r="AG1284" s="55">
        <v>50.400000000000006</v>
      </c>
      <c r="AH1284" s="50">
        <v>13.313985840000004</v>
      </c>
      <c r="AI1284" s="52">
        <v>8.180473837037038</v>
      </c>
      <c r="AJ1284" s="49">
        <v>0</v>
      </c>
      <c r="AK1284" s="50">
        <v>32.023444444444451</v>
      </c>
      <c r="AL1284" s="50">
        <v>24.733333333333334</v>
      </c>
      <c r="AM1284" s="50">
        <v>12.705000000000002</v>
      </c>
      <c r="AN1284" s="50">
        <v>0</v>
      </c>
      <c r="AO1284" s="50">
        <v>0</v>
      </c>
      <c r="AP1284" s="50">
        <v>0</v>
      </c>
      <c r="AQ1284" s="51">
        <v>0</v>
      </c>
      <c r="AR1284" s="49">
        <v>22.150449000000002</v>
      </c>
      <c r="AS1284" s="50">
        <v>2.7871621621621623</v>
      </c>
      <c r="AT1284" s="50">
        <v>2.7761399999999998</v>
      </c>
      <c r="AU1284" s="50">
        <v>6.7599714285714274</v>
      </c>
      <c r="AV1284" s="50">
        <v>231.93003899999999</v>
      </c>
      <c r="AW1284" s="50">
        <v>0</v>
      </c>
      <c r="AX1284" s="50">
        <v>11.872</v>
      </c>
      <c r="AY1284" s="50">
        <v>72.137633333333326</v>
      </c>
      <c r="AZ1284" s="51">
        <v>0</v>
      </c>
      <c r="BA1284" s="49">
        <v>0</v>
      </c>
      <c r="BB1284" s="49">
        <v>0</v>
      </c>
      <c r="BC1284" s="50">
        <v>0</v>
      </c>
      <c r="BD1284" s="50">
        <v>0</v>
      </c>
      <c r="BE1284" s="51">
        <v>0</v>
      </c>
      <c r="BF1284" s="38"/>
      <c r="BG1284" s="38"/>
      <c r="BK1284" s="38"/>
      <c r="BL1284" s="38"/>
      <c r="BM1284" s="38"/>
      <c r="BN1284" s="38"/>
      <c r="BO1284" s="38"/>
      <c r="BP1284" s="38"/>
      <c r="BQ1284" s="38"/>
      <c r="BR1284" s="38"/>
      <c r="BS1284" s="38"/>
      <c r="BT1284" s="38"/>
      <c r="BU1284" s="38"/>
      <c r="BY1284" s="38"/>
      <c r="BZ1284" s="38"/>
      <c r="CJ1284" s="38"/>
    </row>
    <row r="1285" spans="2:88" x14ac:dyDescent="0.25">
      <c r="B1285" s="8">
        <v>1283</v>
      </c>
      <c r="C1285" s="9" t="s">
        <v>12918</v>
      </c>
      <c r="D1285" s="9" t="s">
        <v>12953</v>
      </c>
      <c r="E1285" s="49">
        <v>23.101255750000004</v>
      </c>
      <c r="F1285" s="50">
        <v>12.378786000000002</v>
      </c>
      <c r="G1285" s="50">
        <v>20.711349999999999</v>
      </c>
      <c r="H1285" s="51">
        <v>19.461600000000004</v>
      </c>
      <c r="I1285" s="50">
        <v>0</v>
      </c>
      <c r="J1285" s="50">
        <v>0</v>
      </c>
      <c r="K1285" s="50">
        <v>13.148823000000004</v>
      </c>
      <c r="L1285" s="55">
        <v>14.723610000000003</v>
      </c>
      <c r="M1285" s="49">
        <v>0</v>
      </c>
      <c r="N1285" s="49">
        <v>2.7070817396444444</v>
      </c>
      <c r="O1285" s="49">
        <v>2.6056919999999995</v>
      </c>
      <c r="P1285" s="50">
        <v>0</v>
      </c>
      <c r="Q1285" s="50">
        <v>0</v>
      </c>
      <c r="R1285" s="50">
        <v>0</v>
      </c>
      <c r="S1285" s="51">
        <v>0</v>
      </c>
      <c r="T1285" s="50">
        <v>0</v>
      </c>
      <c r="U1285" s="51">
        <v>17.482226666666673</v>
      </c>
      <c r="V1285" s="51">
        <v>0</v>
      </c>
      <c r="W1285" s="50">
        <v>0</v>
      </c>
      <c r="X1285" s="49">
        <v>14.723610000000003</v>
      </c>
      <c r="Y1285" s="51">
        <v>40.616090666666665</v>
      </c>
      <c r="Z1285" s="52">
        <v>0</v>
      </c>
      <c r="AA1285" s="52">
        <v>0</v>
      </c>
      <c r="AB1285" s="52">
        <v>0</v>
      </c>
      <c r="AC1285" s="54">
        <v>3</v>
      </c>
      <c r="AD1285" s="54">
        <v>202.91472037037039</v>
      </c>
      <c r="AE1285" s="50">
        <v>202.91472037037039</v>
      </c>
      <c r="AF1285" s="50">
        <v>63.000000000000007</v>
      </c>
      <c r="AG1285" s="55">
        <v>63.000000000000007</v>
      </c>
      <c r="AH1285" s="50">
        <v>13.313985840000004</v>
      </c>
      <c r="AI1285" s="52">
        <v>8.180473837037038</v>
      </c>
      <c r="AJ1285" s="49">
        <v>0</v>
      </c>
      <c r="AK1285" s="50">
        <v>40.029305555555567</v>
      </c>
      <c r="AL1285" s="50">
        <v>30.916666666666668</v>
      </c>
      <c r="AM1285" s="50">
        <v>15.881250000000001</v>
      </c>
      <c r="AN1285" s="50">
        <v>0</v>
      </c>
      <c r="AO1285" s="50">
        <v>0</v>
      </c>
      <c r="AP1285" s="50">
        <v>0</v>
      </c>
      <c r="AQ1285" s="51">
        <v>0</v>
      </c>
      <c r="AR1285" s="49">
        <v>22.150449000000002</v>
      </c>
      <c r="AS1285" s="50">
        <v>2.7871621621621623</v>
      </c>
      <c r="AT1285" s="50">
        <v>2.7761399999999998</v>
      </c>
      <c r="AU1285" s="50">
        <v>6.7599714285714274</v>
      </c>
      <c r="AV1285" s="50">
        <v>231.93003899999999</v>
      </c>
      <c r="AW1285" s="50">
        <v>0</v>
      </c>
      <c r="AX1285" s="50">
        <v>11.872</v>
      </c>
      <c r="AY1285" s="50">
        <v>72.137633333333326</v>
      </c>
      <c r="AZ1285" s="51">
        <v>0</v>
      </c>
      <c r="BA1285" s="49">
        <v>0</v>
      </c>
      <c r="BB1285" s="49">
        <v>0</v>
      </c>
      <c r="BC1285" s="50">
        <v>0</v>
      </c>
      <c r="BD1285" s="50">
        <v>0</v>
      </c>
      <c r="BE1285" s="51">
        <v>0</v>
      </c>
      <c r="BF1285" s="38"/>
      <c r="BG1285" s="38"/>
      <c r="BK1285" s="38"/>
      <c r="BL1285" s="38"/>
      <c r="BM1285" s="38"/>
      <c r="BN1285" s="38"/>
      <c r="BO1285" s="38"/>
      <c r="BP1285" s="38"/>
      <c r="BQ1285" s="38"/>
      <c r="BR1285" s="38"/>
      <c r="BS1285" s="38"/>
      <c r="BT1285" s="38"/>
      <c r="BU1285" s="38"/>
      <c r="BY1285" s="38"/>
      <c r="BZ1285" s="38"/>
      <c r="CJ1285" s="38"/>
    </row>
    <row r="1286" spans="2:88" x14ac:dyDescent="0.25">
      <c r="B1286" s="8">
        <v>1284</v>
      </c>
      <c r="C1286" s="9" t="s">
        <v>12918</v>
      </c>
      <c r="D1286" s="9" t="s">
        <v>12954</v>
      </c>
      <c r="E1286" s="49">
        <v>27.721506900000005</v>
      </c>
      <c r="F1286" s="50">
        <v>14.854543200000002</v>
      </c>
      <c r="G1286" s="50">
        <v>24.853619999999999</v>
      </c>
      <c r="H1286" s="51">
        <v>23.353920000000002</v>
      </c>
      <c r="I1286" s="50">
        <v>0</v>
      </c>
      <c r="J1286" s="50">
        <v>0</v>
      </c>
      <c r="K1286" s="50">
        <v>15.778587600000005</v>
      </c>
      <c r="L1286" s="55">
        <v>14.723610000000003</v>
      </c>
      <c r="M1286" s="49">
        <v>0</v>
      </c>
      <c r="N1286" s="49">
        <v>2.7070817396444444</v>
      </c>
      <c r="O1286" s="49">
        <v>2.6056919999999995</v>
      </c>
      <c r="P1286" s="50">
        <v>0</v>
      </c>
      <c r="Q1286" s="50">
        <v>0</v>
      </c>
      <c r="R1286" s="50">
        <v>0</v>
      </c>
      <c r="S1286" s="51">
        <v>0</v>
      </c>
      <c r="T1286" s="50">
        <v>0</v>
      </c>
      <c r="U1286" s="51">
        <v>17.482226666666673</v>
      </c>
      <c r="V1286" s="51">
        <v>0</v>
      </c>
      <c r="W1286" s="50">
        <v>0</v>
      </c>
      <c r="X1286" s="49">
        <v>14.723610000000003</v>
      </c>
      <c r="Y1286" s="51">
        <v>40.616090666666665</v>
      </c>
      <c r="Z1286" s="52">
        <v>0</v>
      </c>
      <c r="AA1286" s="52">
        <v>0</v>
      </c>
      <c r="AB1286" s="52">
        <v>0</v>
      </c>
      <c r="AC1286" s="54">
        <v>3</v>
      </c>
      <c r="AD1286" s="54">
        <v>243.49766444444447</v>
      </c>
      <c r="AE1286" s="50">
        <v>243.49766444444447</v>
      </c>
      <c r="AF1286" s="50">
        <v>75.600000000000009</v>
      </c>
      <c r="AG1286" s="55">
        <v>75.600000000000009</v>
      </c>
      <c r="AH1286" s="50">
        <v>13.313985840000004</v>
      </c>
      <c r="AI1286" s="52">
        <v>8.180473837037038</v>
      </c>
      <c r="AJ1286" s="49">
        <v>0</v>
      </c>
      <c r="AK1286" s="50">
        <v>48.035166666666676</v>
      </c>
      <c r="AL1286" s="50">
        <v>37.1</v>
      </c>
      <c r="AM1286" s="50">
        <v>19.057500000000005</v>
      </c>
      <c r="AN1286" s="50">
        <v>0</v>
      </c>
      <c r="AO1286" s="50">
        <v>0</v>
      </c>
      <c r="AP1286" s="50">
        <v>0</v>
      </c>
      <c r="AQ1286" s="51">
        <v>0</v>
      </c>
      <c r="AR1286" s="49">
        <v>22.150449000000002</v>
      </c>
      <c r="AS1286" s="50">
        <v>2.7871621621621623</v>
      </c>
      <c r="AT1286" s="50">
        <v>2.7761399999999998</v>
      </c>
      <c r="AU1286" s="50">
        <v>8.4499642857142856</v>
      </c>
      <c r="AV1286" s="50">
        <v>270.98897650000004</v>
      </c>
      <c r="AW1286" s="50">
        <v>0</v>
      </c>
      <c r="AX1286" s="50">
        <v>11.872</v>
      </c>
      <c r="AY1286" s="50">
        <v>72.137633333333326</v>
      </c>
      <c r="AZ1286" s="51">
        <v>0</v>
      </c>
      <c r="BA1286" s="49">
        <v>0</v>
      </c>
      <c r="BB1286" s="49">
        <v>0</v>
      </c>
      <c r="BC1286" s="50">
        <v>0</v>
      </c>
      <c r="BD1286" s="50">
        <v>0</v>
      </c>
      <c r="BE1286" s="51">
        <v>0</v>
      </c>
      <c r="BF1286" s="38"/>
      <c r="BG1286" s="38"/>
      <c r="BK1286" s="38"/>
      <c r="BL1286" s="38"/>
      <c r="BM1286" s="38"/>
      <c r="BN1286" s="38"/>
      <c r="BO1286" s="38"/>
      <c r="BP1286" s="38"/>
      <c r="BQ1286" s="38"/>
      <c r="BR1286" s="38"/>
      <c r="BS1286" s="38"/>
      <c r="BT1286" s="38"/>
      <c r="BU1286" s="38"/>
      <c r="BY1286" s="38"/>
      <c r="BZ1286" s="38"/>
      <c r="CJ1286" s="38"/>
    </row>
    <row r="1287" spans="2:88" x14ac:dyDescent="0.25">
      <c r="B1287" s="8">
        <v>1285</v>
      </c>
      <c r="C1287" s="9" t="s">
        <v>12918</v>
      </c>
      <c r="D1287" s="9" t="s">
        <v>12955</v>
      </c>
      <c r="E1287" s="49">
        <v>4.6202511500000014</v>
      </c>
      <c r="F1287" s="50">
        <v>2.4757572000000003</v>
      </c>
      <c r="G1287" s="50">
        <v>4.1422699999999999</v>
      </c>
      <c r="H1287" s="51">
        <v>3.8923200000000007</v>
      </c>
      <c r="I1287" s="50">
        <v>0</v>
      </c>
      <c r="J1287" s="50">
        <v>0</v>
      </c>
      <c r="K1287" s="50">
        <v>2.629764600000001</v>
      </c>
      <c r="L1287" s="55">
        <v>4.9078700000000008</v>
      </c>
      <c r="M1287" s="49">
        <v>0</v>
      </c>
      <c r="N1287" s="49">
        <v>1.6793607249066667</v>
      </c>
      <c r="O1287" s="49">
        <v>0.86856399999999989</v>
      </c>
      <c r="P1287" s="50">
        <v>0</v>
      </c>
      <c r="Q1287" s="50">
        <v>0</v>
      </c>
      <c r="R1287" s="50">
        <v>0</v>
      </c>
      <c r="S1287" s="51">
        <v>0</v>
      </c>
      <c r="T1287" s="50">
        <v>0</v>
      </c>
      <c r="U1287" s="51">
        <v>6.4889666666666672</v>
      </c>
      <c r="V1287" s="51">
        <v>0</v>
      </c>
      <c r="W1287" s="50">
        <v>0</v>
      </c>
      <c r="X1287" s="49">
        <v>4.9078700000000008</v>
      </c>
      <c r="Y1287" s="51">
        <v>13.538696888888889</v>
      </c>
      <c r="Z1287" s="52">
        <v>0</v>
      </c>
      <c r="AA1287" s="52">
        <v>0</v>
      </c>
      <c r="AB1287" s="52">
        <v>0</v>
      </c>
      <c r="AC1287" s="54">
        <v>3</v>
      </c>
      <c r="AD1287" s="54">
        <v>40.582944074074078</v>
      </c>
      <c r="AE1287" s="50">
        <v>40.582944074074078</v>
      </c>
      <c r="AF1287" s="50">
        <v>12.600000000000001</v>
      </c>
      <c r="AG1287" s="55">
        <v>12.600000000000001</v>
      </c>
      <c r="AH1287" s="50">
        <v>4.4379952800000009</v>
      </c>
      <c r="AI1287" s="52">
        <v>2.7468274666666663</v>
      </c>
      <c r="AJ1287" s="49">
        <v>0</v>
      </c>
      <c r="AK1287" s="50">
        <v>8.0058611111111126</v>
      </c>
      <c r="AL1287" s="50">
        <v>6.1833333333333336</v>
      </c>
      <c r="AM1287" s="50">
        <v>0</v>
      </c>
      <c r="AN1287" s="50">
        <v>13.00461</v>
      </c>
      <c r="AO1287" s="50">
        <v>6.9069767441860463</v>
      </c>
      <c r="AP1287" s="50">
        <v>8.7079000000000004</v>
      </c>
      <c r="AQ1287" s="51">
        <v>8.3050999999999995</v>
      </c>
      <c r="AR1287" s="49">
        <v>7.383483</v>
      </c>
      <c r="AS1287" s="50">
        <v>2.7871621621621623</v>
      </c>
      <c r="AT1287" s="50">
        <v>0.92537999999999998</v>
      </c>
      <c r="AU1287" s="50">
        <v>1.6899928571428569</v>
      </c>
      <c r="AV1287" s="50">
        <v>64.29036716666667</v>
      </c>
      <c r="AW1287" s="50">
        <v>0</v>
      </c>
      <c r="AX1287" s="50">
        <v>3.9573333333333331</v>
      </c>
      <c r="AY1287" s="50">
        <v>18.113280000000007</v>
      </c>
      <c r="AZ1287" s="51">
        <v>0</v>
      </c>
      <c r="BA1287" s="49">
        <v>0</v>
      </c>
      <c r="BB1287" s="49">
        <v>0</v>
      </c>
      <c r="BC1287" s="50">
        <v>0</v>
      </c>
      <c r="BD1287" s="50">
        <v>0</v>
      </c>
      <c r="BE1287" s="51">
        <v>0</v>
      </c>
      <c r="BF1287" s="38"/>
      <c r="BG1287" s="38"/>
      <c r="BK1287" s="38"/>
      <c r="BL1287" s="38"/>
      <c r="BM1287" s="38"/>
      <c r="BN1287" s="38"/>
      <c r="BO1287" s="38"/>
      <c r="BP1287" s="38"/>
      <c r="BQ1287" s="38"/>
      <c r="BR1287" s="38"/>
      <c r="BS1287" s="38"/>
      <c r="BT1287" s="38"/>
      <c r="BU1287" s="38"/>
      <c r="BY1287" s="38"/>
      <c r="BZ1287" s="38"/>
      <c r="CJ1287" s="38"/>
    </row>
    <row r="1288" spans="2:88" x14ac:dyDescent="0.25">
      <c r="B1288" s="8">
        <v>1286</v>
      </c>
      <c r="C1288" s="9" t="s">
        <v>12918</v>
      </c>
      <c r="D1288" s="9" t="s">
        <v>12956</v>
      </c>
      <c r="E1288" s="49">
        <v>6.160334866666668</v>
      </c>
      <c r="F1288" s="50">
        <v>3.3010096000000004</v>
      </c>
      <c r="G1288" s="50">
        <v>5.5230266666666665</v>
      </c>
      <c r="H1288" s="51">
        <v>5.1897600000000006</v>
      </c>
      <c r="I1288" s="50">
        <v>0</v>
      </c>
      <c r="J1288" s="50">
        <v>0</v>
      </c>
      <c r="K1288" s="50">
        <v>3.5063528000000015</v>
      </c>
      <c r="L1288" s="55">
        <v>4.9078700000000008</v>
      </c>
      <c r="M1288" s="49">
        <v>0</v>
      </c>
      <c r="N1288" s="49">
        <v>1.6793607249066667</v>
      </c>
      <c r="O1288" s="49">
        <v>0.86856399999999989</v>
      </c>
      <c r="P1288" s="50">
        <v>0</v>
      </c>
      <c r="Q1288" s="50">
        <v>0</v>
      </c>
      <c r="R1288" s="50">
        <v>0</v>
      </c>
      <c r="S1288" s="51">
        <v>0</v>
      </c>
      <c r="T1288" s="50">
        <v>0</v>
      </c>
      <c r="U1288" s="51">
        <v>6.4889666666666672</v>
      </c>
      <c r="V1288" s="51">
        <v>0</v>
      </c>
      <c r="W1288" s="50">
        <v>0</v>
      </c>
      <c r="X1288" s="49">
        <v>4.9078700000000008</v>
      </c>
      <c r="Y1288" s="51">
        <v>13.538696888888889</v>
      </c>
      <c r="Z1288" s="52">
        <v>0</v>
      </c>
      <c r="AA1288" s="52">
        <v>0</v>
      </c>
      <c r="AB1288" s="52">
        <v>0</v>
      </c>
      <c r="AC1288" s="54">
        <v>3</v>
      </c>
      <c r="AD1288" s="54">
        <v>54.110592098765437</v>
      </c>
      <c r="AE1288" s="50">
        <v>54.110592098765437</v>
      </c>
      <c r="AF1288" s="50">
        <v>16.8</v>
      </c>
      <c r="AG1288" s="55">
        <v>16.8</v>
      </c>
      <c r="AH1288" s="50">
        <v>4.4379952800000009</v>
      </c>
      <c r="AI1288" s="52">
        <v>2.7468274666666663</v>
      </c>
      <c r="AJ1288" s="49">
        <v>0</v>
      </c>
      <c r="AK1288" s="50">
        <v>10.674481481481482</v>
      </c>
      <c r="AL1288" s="50">
        <v>8.2444444444444454</v>
      </c>
      <c r="AM1288" s="50">
        <v>0</v>
      </c>
      <c r="AN1288" s="50">
        <v>17.339479999999998</v>
      </c>
      <c r="AO1288" s="50">
        <v>9.2093023255813957</v>
      </c>
      <c r="AP1288" s="50">
        <v>11.610533333333334</v>
      </c>
      <c r="AQ1288" s="51">
        <v>11.073466666666667</v>
      </c>
      <c r="AR1288" s="49">
        <v>7.383483</v>
      </c>
      <c r="AS1288" s="50">
        <v>2.7871621621621623</v>
      </c>
      <c r="AT1288" s="50">
        <v>0.92537999999999998</v>
      </c>
      <c r="AU1288" s="50">
        <v>2.2533238095238093</v>
      </c>
      <c r="AV1288" s="50">
        <v>77.310012999999998</v>
      </c>
      <c r="AW1288" s="50">
        <v>0</v>
      </c>
      <c r="AX1288" s="50">
        <v>3.9573333333333331</v>
      </c>
      <c r="AY1288" s="50">
        <v>18.113280000000007</v>
      </c>
      <c r="AZ1288" s="51">
        <v>0</v>
      </c>
      <c r="BA1288" s="49">
        <v>0</v>
      </c>
      <c r="BB1288" s="49">
        <v>0</v>
      </c>
      <c r="BC1288" s="50">
        <v>0</v>
      </c>
      <c r="BD1288" s="50">
        <v>0</v>
      </c>
      <c r="BE1288" s="51">
        <v>0</v>
      </c>
      <c r="BF1288" s="38"/>
      <c r="BG1288" s="38"/>
      <c r="BK1288" s="38"/>
      <c r="BL1288" s="38"/>
      <c r="BM1288" s="38"/>
      <c r="BN1288" s="38"/>
      <c r="BO1288" s="38"/>
      <c r="BP1288" s="38"/>
      <c r="BQ1288" s="38"/>
      <c r="BR1288" s="38"/>
      <c r="BS1288" s="38"/>
      <c r="BT1288" s="38"/>
      <c r="BU1288" s="38"/>
      <c r="BY1288" s="38"/>
      <c r="BZ1288" s="38"/>
      <c r="CJ1288" s="38"/>
    </row>
    <row r="1289" spans="2:88" x14ac:dyDescent="0.25">
      <c r="B1289" s="8">
        <v>1287</v>
      </c>
      <c r="C1289" s="9" t="s">
        <v>12918</v>
      </c>
      <c r="D1289" s="9" t="s">
        <v>12957</v>
      </c>
      <c r="E1289" s="49">
        <v>7.7004185833333345</v>
      </c>
      <c r="F1289" s="50">
        <v>4.1262620000000005</v>
      </c>
      <c r="G1289" s="50">
        <v>6.9037833333333332</v>
      </c>
      <c r="H1289" s="51">
        <v>6.4872000000000005</v>
      </c>
      <c r="I1289" s="50">
        <v>0</v>
      </c>
      <c r="J1289" s="50">
        <v>0</v>
      </c>
      <c r="K1289" s="50">
        <v>4.3829410000000015</v>
      </c>
      <c r="L1289" s="55">
        <v>4.9078700000000008</v>
      </c>
      <c r="M1289" s="49">
        <v>0</v>
      </c>
      <c r="N1289" s="49">
        <v>1.6793607249066667</v>
      </c>
      <c r="O1289" s="49">
        <v>0.86856399999999989</v>
      </c>
      <c r="P1289" s="50">
        <v>0</v>
      </c>
      <c r="Q1289" s="50">
        <v>0</v>
      </c>
      <c r="R1289" s="50">
        <v>0</v>
      </c>
      <c r="S1289" s="51">
        <v>0</v>
      </c>
      <c r="T1289" s="50">
        <v>0</v>
      </c>
      <c r="U1289" s="51">
        <v>6.4889666666666672</v>
      </c>
      <c r="V1289" s="51">
        <v>0</v>
      </c>
      <c r="W1289" s="50">
        <v>0</v>
      </c>
      <c r="X1289" s="49">
        <v>4.9078700000000008</v>
      </c>
      <c r="Y1289" s="51">
        <v>13.538696888888889</v>
      </c>
      <c r="Z1289" s="52">
        <v>0</v>
      </c>
      <c r="AA1289" s="52">
        <v>0</v>
      </c>
      <c r="AB1289" s="52">
        <v>0</v>
      </c>
      <c r="AC1289" s="54">
        <v>3</v>
      </c>
      <c r="AD1289" s="54">
        <v>67.638240123456796</v>
      </c>
      <c r="AE1289" s="50">
        <v>67.638240123456796</v>
      </c>
      <c r="AF1289" s="50">
        <v>21</v>
      </c>
      <c r="AG1289" s="55">
        <v>21</v>
      </c>
      <c r="AH1289" s="50">
        <v>4.4379952800000009</v>
      </c>
      <c r="AI1289" s="52">
        <v>2.7468274666666663</v>
      </c>
      <c r="AJ1289" s="49">
        <v>0</v>
      </c>
      <c r="AK1289" s="50">
        <v>13.343101851851852</v>
      </c>
      <c r="AL1289" s="50">
        <v>10.305555555555557</v>
      </c>
      <c r="AM1289" s="50">
        <v>0</v>
      </c>
      <c r="AN1289" s="50">
        <v>21.674349999999997</v>
      </c>
      <c r="AO1289" s="50">
        <v>11.511627906976745</v>
      </c>
      <c r="AP1289" s="50">
        <v>14.513166666666669</v>
      </c>
      <c r="AQ1289" s="51">
        <v>13.841833333333334</v>
      </c>
      <c r="AR1289" s="49">
        <v>7.383483</v>
      </c>
      <c r="AS1289" s="50">
        <v>2.7871621621621623</v>
      </c>
      <c r="AT1289" s="50">
        <v>0.92537999999999998</v>
      </c>
      <c r="AU1289" s="50">
        <v>2.2533238095238093</v>
      </c>
      <c r="AV1289" s="50">
        <v>77.310012999999998</v>
      </c>
      <c r="AW1289" s="50">
        <v>0</v>
      </c>
      <c r="AX1289" s="50">
        <v>3.9573333333333331</v>
      </c>
      <c r="AY1289" s="50">
        <v>18.113280000000007</v>
      </c>
      <c r="AZ1289" s="51">
        <v>0</v>
      </c>
      <c r="BA1289" s="49">
        <v>0</v>
      </c>
      <c r="BB1289" s="49">
        <v>0</v>
      </c>
      <c r="BC1289" s="50">
        <v>0</v>
      </c>
      <c r="BD1289" s="50">
        <v>0</v>
      </c>
      <c r="BE1289" s="51">
        <v>0</v>
      </c>
      <c r="BF1289" s="38"/>
      <c r="BG1289" s="38"/>
      <c r="BK1289" s="38"/>
      <c r="BL1289" s="38"/>
      <c r="BM1289" s="38"/>
      <c r="BN1289" s="38"/>
      <c r="BO1289" s="38"/>
      <c r="BP1289" s="38"/>
      <c r="BQ1289" s="38"/>
      <c r="BR1289" s="38"/>
      <c r="BS1289" s="38"/>
      <c r="BT1289" s="38"/>
      <c r="BU1289" s="38"/>
      <c r="BY1289" s="38"/>
      <c r="BZ1289" s="38"/>
      <c r="CJ1289" s="38"/>
    </row>
    <row r="1290" spans="2:88" x14ac:dyDescent="0.25">
      <c r="B1290" s="8">
        <v>1288</v>
      </c>
      <c r="C1290" s="9" t="s">
        <v>12918</v>
      </c>
      <c r="D1290" s="9" t="s">
        <v>12958</v>
      </c>
      <c r="E1290" s="49">
        <v>9.2405023000000028</v>
      </c>
      <c r="F1290" s="50">
        <v>4.9515144000000006</v>
      </c>
      <c r="G1290" s="50">
        <v>8.2845399999999998</v>
      </c>
      <c r="H1290" s="51">
        <v>7.7846400000000013</v>
      </c>
      <c r="I1290" s="50">
        <v>0</v>
      </c>
      <c r="J1290" s="50">
        <v>0</v>
      </c>
      <c r="K1290" s="50">
        <v>5.259529200000002</v>
      </c>
      <c r="L1290" s="55">
        <v>4.9078700000000008</v>
      </c>
      <c r="M1290" s="49">
        <v>0</v>
      </c>
      <c r="N1290" s="49">
        <v>1.6793607249066667</v>
      </c>
      <c r="O1290" s="49">
        <v>0.86856399999999989</v>
      </c>
      <c r="P1290" s="50">
        <v>0</v>
      </c>
      <c r="Q1290" s="50">
        <v>0</v>
      </c>
      <c r="R1290" s="50">
        <v>0</v>
      </c>
      <c r="S1290" s="51">
        <v>0</v>
      </c>
      <c r="T1290" s="50">
        <v>0</v>
      </c>
      <c r="U1290" s="51">
        <v>6.4889666666666672</v>
      </c>
      <c r="V1290" s="51">
        <v>0</v>
      </c>
      <c r="W1290" s="50">
        <v>0</v>
      </c>
      <c r="X1290" s="49">
        <v>4.9078700000000008</v>
      </c>
      <c r="Y1290" s="51">
        <v>13.538696888888889</v>
      </c>
      <c r="Z1290" s="52">
        <v>0</v>
      </c>
      <c r="AA1290" s="52">
        <v>0</v>
      </c>
      <c r="AB1290" s="52">
        <v>0</v>
      </c>
      <c r="AC1290" s="54">
        <v>3</v>
      </c>
      <c r="AD1290" s="54">
        <v>81.165888148148156</v>
      </c>
      <c r="AE1290" s="50">
        <v>81.165888148148156</v>
      </c>
      <c r="AF1290" s="50">
        <v>25.200000000000003</v>
      </c>
      <c r="AG1290" s="55">
        <v>25.200000000000003</v>
      </c>
      <c r="AH1290" s="50">
        <v>4.4379952800000009</v>
      </c>
      <c r="AI1290" s="52">
        <v>2.7468274666666663</v>
      </c>
      <c r="AJ1290" s="49">
        <v>0</v>
      </c>
      <c r="AK1290" s="50">
        <v>16.011722222222225</v>
      </c>
      <c r="AL1290" s="50">
        <v>12.366666666666667</v>
      </c>
      <c r="AM1290" s="50">
        <v>0</v>
      </c>
      <c r="AN1290" s="50">
        <v>26.009219999999999</v>
      </c>
      <c r="AO1290" s="50">
        <v>13.813953488372093</v>
      </c>
      <c r="AP1290" s="50">
        <v>17.415800000000001</v>
      </c>
      <c r="AQ1290" s="51">
        <v>16.610199999999999</v>
      </c>
      <c r="AR1290" s="49">
        <v>7.383483</v>
      </c>
      <c r="AS1290" s="50">
        <v>2.7871621621621623</v>
      </c>
      <c r="AT1290" s="50">
        <v>0.92537999999999998</v>
      </c>
      <c r="AU1290" s="50">
        <v>2.8166547619047617</v>
      </c>
      <c r="AV1290" s="50">
        <v>90.32965883333334</v>
      </c>
      <c r="AW1290" s="50">
        <v>0</v>
      </c>
      <c r="AX1290" s="50">
        <v>3.9573333333333331</v>
      </c>
      <c r="AY1290" s="50">
        <v>18.113280000000007</v>
      </c>
      <c r="AZ1290" s="51">
        <v>0</v>
      </c>
      <c r="BA1290" s="49">
        <v>0</v>
      </c>
      <c r="BB1290" s="49">
        <v>0</v>
      </c>
      <c r="BC1290" s="50">
        <v>0</v>
      </c>
      <c r="BD1290" s="50">
        <v>0</v>
      </c>
      <c r="BE1290" s="51">
        <v>0</v>
      </c>
      <c r="BF1290" s="38"/>
      <c r="BG1290" s="38"/>
      <c r="BK1290" s="38"/>
      <c r="BL1290" s="38"/>
      <c r="BM1290" s="38"/>
      <c r="BN1290" s="38"/>
      <c r="BO1290" s="38"/>
      <c r="BP1290" s="38"/>
      <c r="BQ1290" s="38"/>
      <c r="BR1290" s="38"/>
      <c r="BS1290" s="38"/>
      <c r="BT1290" s="38"/>
      <c r="BU1290" s="38"/>
      <c r="BY1290" s="38"/>
      <c r="BZ1290" s="38"/>
      <c r="CJ1290" s="38"/>
    </row>
    <row r="1291" spans="2:88" x14ac:dyDescent="0.25">
      <c r="B1291" s="8">
        <v>1289</v>
      </c>
      <c r="C1291" s="9" t="s">
        <v>12918</v>
      </c>
      <c r="D1291" s="9" t="s">
        <v>12959</v>
      </c>
      <c r="E1291" s="49">
        <v>9.2405023000000028</v>
      </c>
      <c r="F1291" s="50">
        <v>4.9515144000000006</v>
      </c>
      <c r="G1291" s="50">
        <v>8.2845399999999998</v>
      </c>
      <c r="H1291" s="51">
        <v>7.7846400000000013</v>
      </c>
      <c r="I1291" s="50">
        <v>0</v>
      </c>
      <c r="J1291" s="50">
        <v>0</v>
      </c>
      <c r="K1291" s="50">
        <v>5.259529200000002</v>
      </c>
      <c r="L1291" s="55">
        <v>9.8157400000000017</v>
      </c>
      <c r="M1291" s="49">
        <v>0</v>
      </c>
      <c r="N1291" s="49">
        <v>2.1412299881066668</v>
      </c>
      <c r="O1291" s="49">
        <v>1.7371279999999998</v>
      </c>
      <c r="P1291" s="50">
        <v>0</v>
      </c>
      <c r="Q1291" s="50">
        <v>0</v>
      </c>
      <c r="R1291" s="50">
        <v>0</v>
      </c>
      <c r="S1291" s="51">
        <v>0</v>
      </c>
      <c r="T1291" s="50">
        <v>0</v>
      </c>
      <c r="U1291" s="51">
        <v>16.348733333333335</v>
      </c>
      <c r="V1291" s="51">
        <v>0</v>
      </c>
      <c r="W1291" s="50">
        <v>0</v>
      </c>
      <c r="X1291" s="49">
        <v>9.8157400000000017</v>
      </c>
      <c r="Y1291" s="51">
        <v>27.077393777777779</v>
      </c>
      <c r="Z1291" s="52">
        <v>0</v>
      </c>
      <c r="AA1291" s="52">
        <v>0</v>
      </c>
      <c r="AB1291" s="52">
        <v>0</v>
      </c>
      <c r="AC1291" s="54">
        <v>3</v>
      </c>
      <c r="AD1291" s="54">
        <v>81.165888148148156</v>
      </c>
      <c r="AE1291" s="50">
        <v>81.165888148148156</v>
      </c>
      <c r="AF1291" s="50">
        <v>25.200000000000003</v>
      </c>
      <c r="AG1291" s="55">
        <v>25.200000000000003</v>
      </c>
      <c r="AH1291" s="50">
        <v>8.8759905600000018</v>
      </c>
      <c r="AI1291" s="52">
        <v>5.4636506518518519</v>
      </c>
      <c r="AJ1291" s="49">
        <v>0</v>
      </c>
      <c r="AK1291" s="50">
        <v>16.011722222222225</v>
      </c>
      <c r="AL1291" s="50">
        <v>12.366666666666667</v>
      </c>
      <c r="AM1291" s="50">
        <v>0</v>
      </c>
      <c r="AN1291" s="50">
        <v>26.009219999999999</v>
      </c>
      <c r="AO1291" s="50">
        <v>13.813953488372093</v>
      </c>
      <c r="AP1291" s="50">
        <v>17.415800000000001</v>
      </c>
      <c r="AQ1291" s="51">
        <v>16.610199999999999</v>
      </c>
      <c r="AR1291" s="49">
        <v>14.766966</v>
      </c>
      <c r="AS1291" s="50">
        <v>2.7871621621621623</v>
      </c>
      <c r="AT1291" s="50">
        <v>1.85076</v>
      </c>
      <c r="AU1291" s="50">
        <v>3.3799857142857137</v>
      </c>
      <c r="AV1291" s="50">
        <v>128.58073433333334</v>
      </c>
      <c r="AW1291" s="50">
        <v>0</v>
      </c>
      <c r="AX1291" s="50">
        <v>7.9146666666666663</v>
      </c>
      <c r="AY1291" s="50">
        <v>46.567216666666674</v>
      </c>
      <c r="AZ1291" s="51">
        <v>0</v>
      </c>
      <c r="BA1291" s="49">
        <v>0</v>
      </c>
      <c r="BB1291" s="49">
        <v>0</v>
      </c>
      <c r="BC1291" s="50">
        <v>0</v>
      </c>
      <c r="BD1291" s="50">
        <v>0</v>
      </c>
      <c r="BE1291" s="51">
        <v>0</v>
      </c>
      <c r="BF1291" s="38"/>
      <c r="BG1291" s="38"/>
      <c r="BK1291" s="38"/>
      <c r="BL1291" s="38"/>
      <c r="BM1291" s="38"/>
      <c r="BN1291" s="38"/>
      <c r="BO1291" s="38"/>
      <c r="BP1291" s="38"/>
      <c r="BQ1291" s="38"/>
      <c r="BR1291" s="38"/>
      <c r="BS1291" s="38"/>
      <c r="BT1291" s="38"/>
      <c r="BU1291" s="38"/>
      <c r="BY1291" s="38"/>
      <c r="BZ1291" s="38"/>
      <c r="CJ1291" s="38"/>
    </row>
    <row r="1292" spans="2:88" x14ac:dyDescent="0.25">
      <c r="B1292" s="8">
        <v>1290</v>
      </c>
      <c r="C1292" s="9" t="s">
        <v>12918</v>
      </c>
      <c r="D1292" s="9" t="s">
        <v>12960</v>
      </c>
      <c r="E1292" s="49">
        <v>12.320669733333336</v>
      </c>
      <c r="F1292" s="50">
        <v>6.6020192000000009</v>
      </c>
      <c r="G1292" s="50">
        <v>11.046053333333333</v>
      </c>
      <c r="H1292" s="51">
        <v>10.379520000000001</v>
      </c>
      <c r="I1292" s="50">
        <v>0</v>
      </c>
      <c r="J1292" s="50">
        <v>0</v>
      </c>
      <c r="K1292" s="50">
        <v>7.012705600000003</v>
      </c>
      <c r="L1292" s="55">
        <v>9.8157400000000017</v>
      </c>
      <c r="M1292" s="49">
        <v>0</v>
      </c>
      <c r="N1292" s="49">
        <v>2.1412299881066668</v>
      </c>
      <c r="O1292" s="49">
        <v>1.7371279999999998</v>
      </c>
      <c r="P1292" s="50">
        <v>0</v>
      </c>
      <c r="Q1292" s="50">
        <v>0</v>
      </c>
      <c r="R1292" s="50">
        <v>0</v>
      </c>
      <c r="S1292" s="51">
        <v>0</v>
      </c>
      <c r="T1292" s="50">
        <v>0</v>
      </c>
      <c r="U1292" s="51">
        <v>16.348733333333335</v>
      </c>
      <c r="V1292" s="51">
        <v>0</v>
      </c>
      <c r="W1292" s="50">
        <v>0</v>
      </c>
      <c r="X1292" s="49">
        <v>9.8157400000000017</v>
      </c>
      <c r="Y1292" s="51">
        <v>27.077393777777779</v>
      </c>
      <c r="Z1292" s="52">
        <v>0</v>
      </c>
      <c r="AA1292" s="52">
        <v>0</v>
      </c>
      <c r="AB1292" s="52">
        <v>0</v>
      </c>
      <c r="AC1292" s="54">
        <v>3</v>
      </c>
      <c r="AD1292" s="54">
        <v>108.22118419753087</v>
      </c>
      <c r="AE1292" s="50">
        <v>108.22118419753087</v>
      </c>
      <c r="AF1292" s="50">
        <v>33.6</v>
      </c>
      <c r="AG1292" s="55">
        <v>33.6</v>
      </c>
      <c r="AH1292" s="50">
        <v>8.8759905600000018</v>
      </c>
      <c r="AI1292" s="52">
        <v>5.4636506518518519</v>
      </c>
      <c r="AJ1292" s="49">
        <v>0</v>
      </c>
      <c r="AK1292" s="50">
        <v>21.348962962962965</v>
      </c>
      <c r="AL1292" s="50">
        <v>16.488888888888891</v>
      </c>
      <c r="AM1292" s="50">
        <v>0</v>
      </c>
      <c r="AN1292" s="50">
        <v>34.678959999999996</v>
      </c>
      <c r="AO1292" s="50">
        <v>18.418604651162791</v>
      </c>
      <c r="AP1292" s="50">
        <v>23.221066666666669</v>
      </c>
      <c r="AQ1292" s="51">
        <v>22.146933333333333</v>
      </c>
      <c r="AR1292" s="49">
        <v>14.766966</v>
      </c>
      <c r="AS1292" s="50">
        <v>2.7871621621621623</v>
      </c>
      <c r="AT1292" s="50">
        <v>1.85076</v>
      </c>
      <c r="AU1292" s="50">
        <v>4.5066476190476186</v>
      </c>
      <c r="AV1292" s="50">
        <v>154.620026</v>
      </c>
      <c r="AW1292" s="50">
        <v>0</v>
      </c>
      <c r="AX1292" s="50">
        <v>7.9146666666666663</v>
      </c>
      <c r="AY1292" s="50">
        <v>46.567216666666674</v>
      </c>
      <c r="AZ1292" s="51">
        <v>0</v>
      </c>
      <c r="BA1292" s="49">
        <v>0</v>
      </c>
      <c r="BB1292" s="49">
        <v>0</v>
      </c>
      <c r="BC1292" s="50">
        <v>0</v>
      </c>
      <c r="BD1292" s="50">
        <v>0</v>
      </c>
      <c r="BE1292" s="51">
        <v>0</v>
      </c>
      <c r="BF1292" s="38"/>
      <c r="BG1292" s="38"/>
      <c r="BK1292" s="38"/>
      <c r="BL1292" s="38"/>
      <c r="BM1292" s="38"/>
      <c r="BN1292" s="38"/>
      <c r="BO1292" s="38"/>
      <c r="BP1292" s="38"/>
      <c r="BQ1292" s="38"/>
      <c r="BR1292" s="38"/>
      <c r="BS1292" s="38"/>
      <c r="BT1292" s="38"/>
      <c r="BU1292" s="38"/>
      <c r="BY1292" s="38"/>
      <c r="BZ1292" s="38"/>
      <c r="CJ1292" s="38"/>
    </row>
    <row r="1293" spans="2:88" x14ac:dyDescent="0.25">
      <c r="B1293" s="8">
        <v>1291</v>
      </c>
      <c r="C1293" s="9" t="s">
        <v>12918</v>
      </c>
      <c r="D1293" s="9" t="s">
        <v>12961</v>
      </c>
      <c r="E1293" s="49">
        <v>15.400837166666669</v>
      </c>
      <c r="F1293" s="50">
        <v>8.2525240000000011</v>
      </c>
      <c r="G1293" s="50">
        <v>13.807566666666666</v>
      </c>
      <c r="H1293" s="51">
        <v>12.974400000000001</v>
      </c>
      <c r="I1293" s="50">
        <v>0</v>
      </c>
      <c r="J1293" s="50">
        <v>0</v>
      </c>
      <c r="K1293" s="50">
        <v>8.7658820000000031</v>
      </c>
      <c r="L1293" s="55">
        <v>9.8157400000000017</v>
      </c>
      <c r="M1293" s="49">
        <v>0</v>
      </c>
      <c r="N1293" s="49">
        <v>2.1412299881066668</v>
      </c>
      <c r="O1293" s="49">
        <v>1.7371279999999998</v>
      </c>
      <c r="P1293" s="50">
        <v>0</v>
      </c>
      <c r="Q1293" s="50">
        <v>0</v>
      </c>
      <c r="R1293" s="50">
        <v>0</v>
      </c>
      <c r="S1293" s="51">
        <v>0</v>
      </c>
      <c r="T1293" s="50">
        <v>0</v>
      </c>
      <c r="U1293" s="51">
        <v>16.348733333333335</v>
      </c>
      <c r="V1293" s="51">
        <v>0</v>
      </c>
      <c r="W1293" s="50">
        <v>0</v>
      </c>
      <c r="X1293" s="49">
        <v>9.8157400000000017</v>
      </c>
      <c r="Y1293" s="51">
        <v>27.077393777777779</v>
      </c>
      <c r="Z1293" s="52">
        <v>0</v>
      </c>
      <c r="AA1293" s="52">
        <v>0</v>
      </c>
      <c r="AB1293" s="52">
        <v>0</v>
      </c>
      <c r="AC1293" s="54">
        <v>3</v>
      </c>
      <c r="AD1293" s="54">
        <v>135.27648024691359</v>
      </c>
      <c r="AE1293" s="50">
        <v>135.27648024691359</v>
      </c>
      <c r="AF1293" s="50">
        <v>42</v>
      </c>
      <c r="AG1293" s="55">
        <v>42</v>
      </c>
      <c r="AH1293" s="50">
        <v>8.8759905600000018</v>
      </c>
      <c r="AI1293" s="52">
        <v>5.4636506518518519</v>
      </c>
      <c r="AJ1293" s="49">
        <v>0</v>
      </c>
      <c r="AK1293" s="50">
        <v>26.686203703703704</v>
      </c>
      <c r="AL1293" s="50">
        <v>20.611111111111114</v>
      </c>
      <c r="AM1293" s="50">
        <v>0</v>
      </c>
      <c r="AN1293" s="50">
        <v>43.348699999999994</v>
      </c>
      <c r="AO1293" s="50">
        <v>23.02325581395349</v>
      </c>
      <c r="AP1293" s="50">
        <v>29.026333333333337</v>
      </c>
      <c r="AQ1293" s="51">
        <v>27.683666666666667</v>
      </c>
      <c r="AR1293" s="49">
        <v>14.766966</v>
      </c>
      <c r="AS1293" s="50">
        <v>2.7871621621621623</v>
      </c>
      <c r="AT1293" s="50">
        <v>1.85076</v>
      </c>
      <c r="AU1293" s="50">
        <v>4.5066476190476186</v>
      </c>
      <c r="AV1293" s="50">
        <v>154.620026</v>
      </c>
      <c r="AW1293" s="50">
        <v>0</v>
      </c>
      <c r="AX1293" s="50">
        <v>7.9146666666666663</v>
      </c>
      <c r="AY1293" s="50">
        <v>46.567216666666674</v>
      </c>
      <c r="AZ1293" s="51">
        <v>0</v>
      </c>
      <c r="BA1293" s="49">
        <v>0</v>
      </c>
      <c r="BB1293" s="49">
        <v>0</v>
      </c>
      <c r="BC1293" s="50">
        <v>0</v>
      </c>
      <c r="BD1293" s="50">
        <v>0</v>
      </c>
      <c r="BE1293" s="51">
        <v>0</v>
      </c>
      <c r="BF1293" s="38"/>
      <c r="BG1293" s="38"/>
      <c r="BK1293" s="38"/>
      <c r="BL1293" s="38"/>
      <c r="BM1293" s="38"/>
      <c r="BN1293" s="38"/>
      <c r="BO1293" s="38"/>
      <c r="BP1293" s="38"/>
      <c r="BQ1293" s="38"/>
      <c r="BR1293" s="38"/>
      <c r="BS1293" s="38"/>
      <c r="BT1293" s="38"/>
      <c r="BU1293" s="38"/>
      <c r="BY1293" s="38"/>
      <c r="BZ1293" s="38"/>
      <c r="CJ1293" s="38"/>
    </row>
    <row r="1294" spans="2:88" x14ac:dyDescent="0.25">
      <c r="B1294" s="8">
        <v>1292</v>
      </c>
      <c r="C1294" s="9" t="s">
        <v>12918</v>
      </c>
      <c r="D1294" s="9" t="s">
        <v>12962</v>
      </c>
      <c r="E1294" s="49">
        <v>18.481004600000006</v>
      </c>
      <c r="F1294" s="50">
        <v>9.9030288000000013</v>
      </c>
      <c r="G1294" s="50">
        <v>16.56908</v>
      </c>
      <c r="H1294" s="51">
        <v>15.569280000000003</v>
      </c>
      <c r="I1294" s="50">
        <v>0</v>
      </c>
      <c r="J1294" s="50">
        <v>0</v>
      </c>
      <c r="K1294" s="50">
        <v>10.519058400000004</v>
      </c>
      <c r="L1294" s="55">
        <v>9.8157400000000017</v>
      </c>
      <c r="M1294" s="49">
        <v>0</v>
      </c>
      <c r="N1294" s="49">
        <v>2.1412299881066668</v>
      </c>
      <c r="O1294" s="49">
        <v>1.7371279999999998</v>
      </c>
      <c r="P1294" s="50">
        <v>0</v>
      </c>
      <c r="Q1294" s="50">
        <v>0</v>
      </c>
      <c r="R1294" s="50">
        <v>0</v>
      </c>
      <c r="S1294" s="51">
        <v>0</v>
      </c>
      <c r="T1294" s="50">
        <v>0</v>
      </c>
      <c r="U1294" s="51">
        <v>16.348733333333335</v>
      </c>
      <c r="V1294" s="51">
        <v>0</v>
      </c>
      <c r="W1294" s="50">
        <v>0</v>
      </c>
      <c r="X1294" s="49">
        <v>9.8157400000000017</v>
      </c>
      <c r="Y1294" s="51">
        <v>27.077393777777779</v>
      </c>
      <c r="Z1294" s="52">
        <v>0</v>
      </c>
      <c r="AA1294" s="52">
        <v>0</v>
      </c>
      <c r="AB1294" s="52">
        <v>0</v>
      </c>
      <c r="AC1294" s="54">
        <v>3</v>
      </c>
      <c r="AD1294" s="54">
        <v>162.33177629629631</v>
      </c>
      <c r="AE1294" s="50">
        <v>162.33177629629631</v>
      </c>
      <c r="AF1294" s="50">
        <v>50.400000000000006</v>
      </c>
      <c r="AG1294" s="55">
        <v>50.400000000000006</v>
      </c>
      <c r="AH1294" s="50">
        <v>8.8759905600000018</v>
      </c>
      <c r="AI1294" s="52">
        <v>5.4636506518518519</v>
      </c>
      <c r="AJ1294" s="49">
        <v>0</v>
      </c>
      <c r="AK1294" s="50">
        <v>32.023444444444451</v>
      </c>
      <c r="AL1294" s="50">
        <v>24.733333333333334</v>
      </c>
      <c r="AM1294" s="50">
        <v>0</v>
      </c>
      <c r="AN1294" s="50">
        <v>52.018439999999998</v>
      </c>
      <c r="AO1294" s="50">
        <v>27.627906976744185</v>
      </c>
      <c r="AP1294" s="50">
        <v>34.831600000000002</v>
      </c>
      <c r="AQ1294" s="51">
        <v>33.220399999999998</v>
      </c>
      <c r="AR1294" s="49">
        <v>14.766966</v>
      </c>
      <c r="AS1294" s="50">
        <v>2.7871621621621623</v>
      </c>
      <c r="AT1294" s="50">
        <v>1.85076</v>
      </c>
      <c r="AU1294" s="50">
        <v>5.6333095238095234</v>
      </c>
      <c r="AV1294" s="50">
        <v>180.65931766666668</v>
      </c>
      <c r="AW1294" s="50">
        <v>0</v>
      </c>
      <c r="AX1294" s="50">
        <v>7.9146666666666663</v>
      </c>
      <c r="AY1294" s="50">
        <v>46.567216666666674</v>
      </c>
      <c r="AZ1294" s="51">
        <v>0</v>
      </c>
      <c r="BA1294" s="49">
        <v>0</v>
      </c>
      <c r="BB1294" s="49">
        <v>0</v>
      </c>
      <c r="BC1294" s="50">
        <v>0</v>
      </c>
      <c r="BD1294" s="50">
        <v>0</v>
      </c>
      <c r="BE1294" s="51">
        <v>0</v>
      </c>
      <c r="BF1294" s="38"/>
      <c r="BG1294" s="38"/>
      <c r="BK1294" s="38"/>
      <c r="BL1294" s="38"/>
      <c r="BM1294" s="38"/>
      <c r="BN1294" s="38"/>
      <c r="BO1294" s="38"/>
      <c r="BP1294" s="38"/>
      <c r="BQ1294" s="38"/>
      <c r="BR1294" s="38"/>
      <c r="BS1294" s="38"/>
      <c r="BT1294" s="38"/>
      <c r="BU1294" s="38"/>
      <c r="BY1294" s="38"/>
      <c r="BZ1294" s="38"/>
      <c r="CJ1294" s="38"/>
    </row>
    <row r="1295" spans="2:88" x14ac:dyDescent="0.25">
      <c r="B1295" s="8">
        <v>1293</v>
      </c>
      <c r="C1295" s="9" t="s">
        <v>12918</v>
      </c>
      <c r="D1295" s="9" t="s">
        <v>12963</v>
      </c>
      <c r="E1295" s="49">
        <v>13.860753450000002</v>
      </c>
      <c r="F1295" s="50">
        <v>7.427271600000001</v>
      </c>
      <c r="G1295" s="50">
        <v>12.42681</v>
      </c>
      <c r="H1295" s="51">
        <v>11.676960000000001</v>
      </c>
      <c r="I1295" s="50">
        <v>0</v>
      </c>
      <c r="J1295" s="50">
        <v>0</v>
      </c>
      <c r="K1295" s="50">
        <v>7.8892938000000026</v>
      </c>
      <c r="L1295" s="55">
        <v>14.723610000000003</v>
      </c>
      <c r="M1295" s="49">
        <v>0</v>
      </c>
      <c r="N1295" s="49">
        <v>2.7070817396444444</v>
      </c>
      <c r="O1295" s="49">
        <v>2.6056919999999995</v>
      </c>
      <c r="P1295" s="50">
        <v>0</v>
      </c>
      <c r="Q1295" s="50">
        <v>0</v>
      </c>
      <c r="R1295" s="50">
        <v>0</v>
      </c>
      <c r="S1295" s="51">
        <v>0</v>
      </c>
      <c r="T1295" s="50">
        <v>0</v>
      </c>
      <c r="U1295" s="51">
        <v>17.482226666666673</v>
      </c>
      <c r="V1295" s="51">
        <v>0</v>
      </c>
      <c r="W1295" s="50">
        <v>0</v>
      </c>
      <c r="X1295" s="49">
        <v>14.723610000000003</v>
      </c>
      <c r="Y1295" s="51">
        <v>40.616090666666665</v>
      </c>
      <c r="Z1295" s="52">
        <v>0</v>
      </c>
      <c r="AA1295" s="52">
        <v>0</v>
      </c>
      <c r="AB1295" s="52">
        <v>0</v>
      </c>
      <c r="AC1295" s="54">
        <v>3</v>
      </c>
      <c r="AD1295" s="54">
        <v>121.74883222222223</v>
      </c>
      <c r="AE1295" s="50">
        <v>121.74883222222223</v>
      </c>
      <c r="AF1295" s="50">
        <v>37.800000000000004</v>
      </c>
      <c r="AG1295" s="55">
        <v>37.800000000000004</v>
      </c>
      <c r="AH1295" s="50">
        <v>13.313985840000004</v>
      </c>
      <c r="AI1295" s="52">
        <v>8.180473837037038</v>
      </c>
      <c r="AJ1295" s="49">
        <v>0</v>
      </c>
      <c r="AK1295" s="50">
        <v>24.017583333333338</v>
      </c>
      <c r="AL1295" s="50">
        <v>18.55</v>
      </c>
      <c r="AM1295" s="50">
        <v>0</v>
      </c>
      <c r="AN1295" s="50">
        <v>39.013829999999999</v>
      </c>
      <c r="AO1295" s="50">
        <v>20.720930232558139</v>
      </c>
      <c r="AP1295" s="50">
        <v>26.123699999999999</v>
      </c>
      <c r="AQ1295" s="51">
        <v>24.915299999999998</v>
      </c>
      <c r="AR1295" s="49">
        <v>22.150449000000002</v>
      </c>
      <c r="AS1295" s="50">
        <v>2.7871621621621623</v>
      </c>
      <c r="AT1295" s="50">
        <v>2.7761399999999998</v>
      </c>
      <c r="AU1295" s="50">
        <v>5.069978571428571</v>
      </c>
      <c r="AV1295" s="50">
        <v>192.87110150000001</v>
      </c>
      <c r="AW1295" s="50">
        <v>0</v>
      </c>
      <c r="AX1295" s="50">
        <v>11.872</v>
      </c>
      <c r="AY1295" s="50">
        <v>72.137633333333326</v>
      </c>
      <c r="AZ1295" s="51">
        <v>0</v>
      </c>
      <c r="BA1295" s="49">
        <v>0</v>
      </c>
      <c r="BB1295" s="49">
        <v>0</v>
      </c>
      <c r="BC1295" s="50">
        <v>0</v>
      </c>
      <c r="BD1295" s="50">
        <v>0</v>
      </c>
      <c r="BE1295" s="51">
        <v>0</v>
      </c>
      <c r="BF1295" s="38"/>
      <c r="BG1295" s="38"/>
      <c r="BK1295" s="38"/>
      <c r="BL1295" s="38"/>
      <c r="BM1295" s="38"/>
      <c r="BN1295" s="38"/>
      <c r="BO1295" s="38"/>
      <c r="BP1295" s="38"/>
      <c r="BQ1295" s="38"/>
      <c r="BR1295" s="38"/>
      <c r="BS1295" s="38"/>
      <c r="BT1295" s="38"/>
      <c r="BU1295" s="38"/>
      <c r="BY1295" s="38"/>
      <c r="BZ1295" s="38"/>
      <c r="CJ1295" s="38"/>
    </row>
    <row r="1296" spans="2:88" x14ac:dyDescent="0.25">
      <c r="B1296" s="8">
        <v>1294</v>
      </c>
      <c r="C1296" s="9" t="s">
        <v>12918</v>
      </c>
      <c r="D1296" s="9" t="s">
        <v>12964</v>
      </c>
      <c r="E1296" s="49">
        <v>18.481004600000006</v>
      </c>
      <c r="F1296" s="50">
        <v>9.9030288000000013</v>
      </c>
      <c r="G1296" s="50">
        <v>16.56908</v>
      </c>
      <c r="H1296" s="51">
        <v>15.569280000000003</v>
      </c>
      <c r="I1296" s="50">
        <v>0</v>
      </c>
      <c r="J1296" s="50">
        <v>0</v>
      </c>
      <c r="K1296" s="50">
        <v>10.519058400000004</v>
      </c>
      <c r="L1296" s="55">
        <v>14.723610000000003</v>
      </c>
      <c r="M1296" s="49">
        <v>0</v>
      </c>
      <c r="N1296" s="49">
        <v>2.7070817396444444</v>
      </c>
      <c r="O1296" s="49">
        <v>2.6056919999999995</v>
      </c>
      <c r="P1296" s="50">
        <v>0</v>
      </c>
      <c r="Q1296" s="50">
        <v>0</v>
      </c>
      <c r="R1296" s="50">
        <v>0</v>
      </c>
      <c r="S1296" s="51">
        <v>0</v>
      </c>
      <c r="T1296" s="50">
        <v>0</v>
      </c>
      <c r="U1296" s="51">
        <v>17.482226666666673</v>
      </c>
      <c r="V1296" s="51">
        <v>0</v>
      </c>
      <c r="W1296" s="50">
        <v>0</v>
      </c>
      <c r="X1296" s="49">
        <v>14.723610000000003</v>
      </c>
      <c r="Y1296" s="51">
        <v>40.616090666666665</v>
      </c>
      <c r="Z1296" s="52">
        <v>0</v>
      </c>
      <c r="AA1296" s="52">
        <v>0</v>
      </c>
      <c r="AB1296" s="52">
        <v>0</v>
      </c>
      <c r="AC1296" s="54">
        <v>3</v>
      </c>
      <c r="AD1296" s="54">
        <v>162.33177629629631</v>
      </c>
      <c r="AE1296" s="50">
        <v>162.33177629629631</v>
      </c>
      <c r="AF1296" s="50">
        <v>50.400000000000006</v>
      </c>
      <c r="AG1296" s="55">
        <v>50.400000000000006</v>
      </c>
      <c r="AH1296" s="50">
        <v>13.313985840000004</v>
      </c>
      <c r="AI1296" s="52">
        <v>8.180473837037038</v>
      </c>
      <c r="AJ1296" s="49">
        <v>0</v>
      </c>
      <c r="AK1296" s="50">
        <v>32.023444444444451</v>
      </c>
      <c r="AL1296" s="50">
        <v>24.733333333333334</v>
      </c>
      <c r="AM1296" s="50">
        <v>0</v>
      </c>
      <c r="AN1296" s="50">
        <v>52.018439999999998</v>
      </c>
      <c r="AO1296" s="50">
        <v>27.627906976744185</v>
      </c>
      <c r="AP1296" s="50">
        <v>34.831600000000002</v>
      </c>
      <c r="AQ1296" s="51">
        <v>33.220399999999998</v>
      </c>
      <c r="AR1296" s="49">
        <v>22.150449000000002</v>
      </c>
      <c r="AS1296" s="50">
        <v>2.7871621621621623</v>
      </c>
      <c r="AT1296" s="50">
        <v>2.7761399999999998</v>
      </c>
      <c r="AU1296" s="50">
        <v>6.7599714285714274</v>
      </c>
      <c r="AV1296" s="50">
        <v>231.93003899999999</v>
      </c>
      <c r="AW1296" s="50">
        <v>0</v>
      </c>
      <c r="AX1296" s="50">
        <v>11.872</v>
      </c>
      <c r="AY1296" s="50">
        <v>72.137633333333326</v>
      </c>
      <c r="AZ1296" s="51">
        <v>0</v>
      </c>
      <c r="BA1296" s="49">
        <v>0</v>
      </c>
      <c r="BB1296" s="49">
        <v>0</v>
      </c>
      <c r="BC1296" s="50">
        <v>0</v>
      </c>
      <c r="BD1296" s="50">
        <v>0</v>
      </c>
      <c r="BE1296" s="51">
        <v>0</v>
      </c>
      <c r="BF1296" s="38"/>
      <c r="BG1296" s="38"/>
      <c r="BK1296" s="38"/>
      <c r="BL1296" s="38"/>
      <c r="BM1296" s="38"/>
      <c r="BN1296" s="38"/>
      <c r="BO1296" s="38"/>
      <c r="BP1296" s="38"/>
      <c r="BQ1296" s="38"/>
      <c r="BR1296" s="38"/>
      <c r="BS1296" s="38"/>
      <c r="BT1296" s="38"/>
      <c r="BU1296" s="38"/>
      <c r="BY1296" s="38"/>
      <c r="BZ1296" s="38"/>
      <c r="CJ1296" s="38"/>
    </row>
    <row r="1297" spans="2:88" x14ac:dyDescent="0.25">
      <c r="B1297" s="8">
        <v>1295</v>
      </c>
      <c r="C1297" s="9" t="s">
        <v>12918</v>
      </c>
      <c r="D1297" s="9" t="s">
        <v>12965</v>
      </c>
      <c r="E1297" s="49">
        <v>23.101255750000004</v>
      </c>
      <c r="F1297" s="50">
        <v>12.378786000000002</v>
      </c>
      <c r="G1297" s="50">
        <v>20.711349999999999</v>
      </c>
      <c r="H1297" s="51">
        <v>19.461600000000004</v>
      </c>
      <c r="I1297" s="50">
        <v>0</v>
      </c>
      <c r="J1297" s="50">
        <v>0</v>
      </c>
      <c r="K1297" s="50">
        <v>13.148823000000004</v>
      </c>
      <c r="L1297" s="55">
        <v>14.723610000000003</v>
      </c>
      <c r="M1297" s="49">
        <v>0</v>
      </c>
      <c r="N1297" s="49">
        <v>2.7070817396444444</v>
      </c>
      <c r="O1297" s="49">
        <v>2.6056919999999995</v>
      </c>
      <c r="P1297" s="50">
        <v>0</v>
      </c>
      <c r="Q1297" s="50">
        <v>0</v>
      </c>
      <c r="R1297" s="50">
        <v>0</v>
      </c>
      <c r="S1297" s="51">
        <v>0</v>
      </c>
      <c r="T1297" s="50">
        <v>0</v>
      </c>
      <c r="U1297" s="51">
        <v>17.482226666666673</v>
      </c>
      <c r="V1297" s="51">
        <v>0</v>
      </c>
      <c r="W1297" s="50">
        <v>0</v>
      </c>
      <c r="X1297" s="49">
        <v>14.723610000000003</v>
      </c>
      <c r="Y1297" s="51">
        <v>40.616090666666665</v>
      </c>
      <c r="Z1297" s="52">
        <v>0</v>
      </c>
      <c r="AA1297" s="52">
        <v>0</v>
      </c>
      <c r="AB1297" s="52">
        <v>0</v>
      </c>
      <c r="AC1297" s="54">
        <v>3</v>
      </c>
      <c r="AD1297" s="54">
        <v>202.91472037037039</v>
      </c>
      <c r="AE1297" s="50">
        <v>202.91472037037039</v>
      </c>
      <c r="AF1297" s="50">
        <v>63.000000000000007</v>
      </c>
      <c r="AG1297" s="55">
        <v>63.000000000000007</v>
      </c>
      <c r="AH1297" s="50">
        <v>13.313985840000004</v>
      </c>
      <c r="AI1297" s="52">
        <v>8.180473837037038</v>
      </c>
      <c r="AJ1297" s="49">
        <v>0</v>
      </c>
      <c r="AK1297" s="50">
        <v>40.029305555555567</v>
      </c>
      <c r="AL1297" s="50">
        <v>30.916666666666668</v>
      </c>
      <c r="AM1297" s="50">
        <v>0</v>
      </c>
      <c r="AN1297" s="50">
        <v>65.023049999999998</v>
      </c>
      <c r="AO1297" s="50">
        <v>34.534883720930232</v>
      </c>
      <c r="AP1297" s="50">
        <v>43.539500000000004</v>
      </c>
      <c r="AQ1297" s="51">
        <v>41.525499999999994</v>
      </c>
      <c r="AR1297" s="49">
        <v>22.150449000000002</v>
      </c>
      <c r="AS1297" s="50">
        <v>2.7871621621621623</v>
      </c>
      <c r="AT1297" s="50">
        <v>2.7761399999999998</v>
      </c>
      <c r="AU1297" s="50">
        <v>6.7599714285714274</v>
      </c>
      <c r="AV1297" s="50">
        <v>231.93003899999999</v>
      </c>
      <c r="AW1297" s="50">
        <v>0</v>
      </c>
      <c r="AX1297" s="50">
        <v>11.872</v>
      </c>
      <c r="AY1297" s="50">
        <v>72.137633333333326</v>
      </c>
      <c r="AZ1297" s="51">
        <v>0</v>
      </c>
      <c r="BA1297" s="49">
        <v>0</v>
      </c>
      <c r="BB1297" s="49">
        <v>0</v>
      </c>
      <c r="BC1297" s="50">
        <v>0</v>
      </c>
      <c r="BD1297" s="50">
        <v>0</v>
      </c>
      <c r="BE1297" s="51">
        <v>0</v>
      </c>
      <c r="BF1297" s="38"/>
      <c r="BG1297" s="38"/>
      <c r="BK1297" s="38"/>
      <c r="BL1297" s="38"/>
      <c r="BM1297" s="38"/>
      <c r="BN1297" s="38"/>
      <c r="BO1297" s="38"/>
      <c r="BP1297" s="38"/>
      <c r="BQ1297" s="38"/>
      <c r="BR1297" s="38"/>
      <c r="BS1297" s="38"/>
      <c r="BT1297" s="38"/>
      <c r="BU1297" s="38"/>
      <c r="BY1297" s="38"/>
      <c r="BZ1297" s="38"/>
      <c r="CJ1297" s="38"/>
    </row>
    <row r="1298" spans="2:88" x14ac:dyDescent="0.25">
      <c r="B1298" s="8">
        <v>1296</v>
      </c>
      <c r="C1298" s="9" t="s">
        <v>12918</v>
      </c>
      <c r="D1298" s="9" t="s">
        <v>12966</v>
      </c>
      <c r="E1298" s="49">
        <v>27.721506900000005</v>
      </c>
      <c r="F1298" s="50">
        <v>14.854543200000002</v>
      </c>
      <c r="G1298" s="50">
        <v>24.853619999999999</v>
      </c>
      <c r="H1298" s="51">
        <v>23.353920000000002</v>
      </c>
      <c r="I1298" s="50">
        <v>0</v>
      </c>
      <c r="J1298" s="50">
        <v>0</v>
      </c>
      <c r="K1298" s="50">
        <v>15.778587600000005</v>
      </c>
      <c r="L1298" s="55">
        <v>14.723610000000003</v>
      </c>
      <c r="M1298" s="49">
        <v>0</v>
      </c>
      <c r="N1298" s="49">
        <v>2.7070817396444444</v>
      </c>
      <c r="O1298" s="49">
        <v>2.6056919999999995</v>
      </c>
      <c r="P1298" s="50">
        <v>0</v>
      </c>
      <c r="Q1298" s="50">
        <v>0</v>
      </c>
      <c r="R1298" s="50">
        <v>0</v>
      </c>
      <c r="S1298" s="51">
        <v>0</v>
      </c>
      <c r="T1298" s="50">
        <v>0</v>
      </c>
      <c r="U1298" s="51">
        <v>17.482226666666673</v>
      </c>
      <c r="V1298" s="51">
        <v>0</v>
      </c>
      <c r="W1298" s="50">
        <v>0</v>
      </c>
      <c r="X1298" s="49">
        <v>14.723610000000003</v>
      </c>
      <c r="Y1298" s="51">
        <v>40.616090666666665</v>
      </c>
      <c r="Z1298" s="52">
        <v>0</v>
      </c>
      <c r="AA1298" s="52">
        <v>0</v>
      </c>
      <c r="AB1298" s="52">
        <v>0</v>
      </c>
      <c r="AC1298" s="54">
        <v>3</v>
      </c>
      <c r="AD1298" s="54">
        <v>243.49766444444447</v>
      </c>
      <c r="AE1298" s="50">
        <v>243.49766444444447</v>
      </c>
      <c r="AF1298" s="50">
        <v>75.600000000000009</v>
      </c>
      <c r="AG1298" s="55">
        <v>75.600000000000009</v>
      </c>
      <c r="AH1298" s="50">
        <v>13.313985840000004</v>
      </c>
      <c r="AI1298" s="52">
        <v>8.180473837037038</v>
      </c>
      <c r="AJ1298" s="49">
        <v>0</v>
      </c>
      <c r="AK1298" s="50">
        <v>48.035166666666676</v>
      </c>
      <c r="AL1298" s="50">
        <v>37.1</v>
      </c>
      <c r="AM1298" s="50">
        <v>0</v>
      </c>
      <c r="AN1298" s="50">
        <v>78.027659999999997</v>
      </c>
      <c r="AO1298" s="50">
        <v>41.441860465116278</v>
      </c>
      <c r="AP1298" s="50">
        <v>52.247399999999999</v>
      </c>
      <c r="AQ1298" s="51">
        <v>49.830599999999997</v>
      </c>
      <c r="AR1298" s="49">
        <v>22.150449000000002</v>
      </c>
      <c r="AS1298" s="50">
        <v>2.7871621621621623</v>
      </c>
      <c r="AT1298" s="50">
        <v>2.7761399999999998</v>
      </c>
      <c r="AU1298" s="50">
        <v>8.4499642857142856</v>
      </c>
      <c r="AV1298" s="50">
        <v>270.98897650000004</v>
      </c>
      <c r="AW1298" s="50">
        <v>0</v>
      </c>
      <c r="AX1298" s="50">
        <v>11.872</v>
      </c>
      <c r="AY1298" s="50">
        <v>72.137633333333326</v>
      </c>
      <c r="AZ1298" s="51">
        <v>0</v>
      </c>
      <c r="BA1298" s="49">
        <v>0</v>
      </c>
      <c r="BB1298" s="49">
        <v>0</v>
      </c>
      <c r="BC1298" s="50">
        <v>0</v>
      </c>
      <c r="BD1298" s="50">
        <v>0</v>
      </c>
      <c r="BE1298" s="51">
        <v>0</v>
      </c>
      <c r="BF1298" s="38"/>
      <c r="BG1298" s="38"/>
      <c r="BK1298" s="38"/>
      <c r="BL1298" s="38"/>
      <c r="BM1298" s="38"/>
      <c r="BN1298" s="38"/>
      <c r="BO1298" s="38"/>
      <c r="BP1298" s="38"/>
      <c r="BQ1298" s="38"/>
      <c r="BR1298" s="38"/>
      <c r="BS1298" s="38"/>
      <c r="BT1298" s="38"/>
      <c r="BU1298" s="38"/>
      <c r="BY1298" s="38"/>
      <c r="BZ1298" s="38"/>
      <c r="CJ1298" s="38"/>
    </row>
    <row r="1299" spans="2:88" x14ac:dyDescent="0.25">
      <c r="B1299" s="8">
        <v>1297</v>
      </c>
      <c r="C1299" s="9" t="s">
        <v>12918</v>
      </c>
      <c r="D1299" s="9" t="s">
        <v>12967</v>
      </c>
      <c r="E1299" s="49">
        <v>4.6202511500000014</v>
      </c>
      <c r="F1299" s="50">
        <v>2.4757572000000003</v>
      </c>
      <c r="G1299" s="50">
        <v>4.1422699999999999</v>
      </c>
      <c r="H1299" s="51">
        <v>3.8923200000000007</v>
      </c>
      <c r="I1299" s="50">
        <v>0</v>
      </c>
      <c r="J1299" s="50">
        <v>0</v>
      </c>
      <c r="K1299" s="50">
        <v>2.629764600000001</v>
      </c>
      <c r="L1299" s="55">
        <v>4.9078700000000008</v>
      </c>
      <c r="M1299" s="49">
        <v>0</v>
      </c>
      <c r="N1299" s="49">
        <v>1.6793607249066667</v>
      </c>
      <c r="O1299" s="49">
        <v>0.86856399999999989</v>
      </c>
      <c r="P1299" s="50">
        <v>0</v>
      </c>
      <c r="Q1299" s="50">
        <v>0</v>
      </c>
      <c r="R1299" s="50">
        <v>0</v>
      </c>
      <c r="S1299" s="51">
        <v>0</v>
      </c>
      <c r="T1299" s="50">
        <v>0</v>
      </c>
      <c r="U1299" s="51">
        <v>6.4889666666666672</v>
      </c>
      <c r="V1299" s="51">
        <v>0</v>
      </c>
      <c r="W1299" s="50">
        <v>0</v>
      </c>
      <c r="X1299" s="49">
        <v>4.9078700000000008</v>
      </c>
      <c r="Y1299" s="51">
        <v>13.538696888888889</v>
      </c>
      <c r="Z1299" s="52">
        <v>0</v>
      </c>
      <c r="AA1299" s="52">
        <v>0</v>
      </c>
      <c r="AB1299" s="52">
        <v>0</v>
      </c>
      <c r="AC1299" s="54">
        <v>3</v>
      </c>
      <c r="AD1299" s="54">
        <v>15.413244074074075</v>
      </c>
      <c r="AE1299" s="50">
        <v>15.413244074074075</v>
      </c>
      <c r="AF1299" s="50">
        <v>14.100000000000001</v>
      </c>
      <c r="AG1299" s="55">
        <v>14.100000000000001</v>
      </c>
      <c r="AH1299" s="50">
        <v>4.4379952800000009</v>
      </c>
      <c r="AI1299" s="52">
        <v>2.7468274666666663</v>
      </c>
      <c r="AJ1299" s="49">
        <v>0</v>
      </c>
      <c r="AK1299" s="50">
        <v>7.7147388888888901</v>
      </c>
      <c r="AL1299" s="50">
        <v>6.695666666666666</v>
      </c>
      <c r="AM1299" s="50">
        <v>12.705000000000002</v>
      </c>
      <c r="AN1299" s="50">
        <v>0</v>
      </c>
      <c r="AO1299" s="50">
        <v>0</v>
      </c>
      <c r="AP1299" s="50">
        <v>0</v>
      </c>
      <c r="AQ1299" s="51">
        <v>0</v>
      </c>
      <c r="AR1299" s="49">
        <v>7.383483</v>
      </c>
      <c r="AS1299" s="50">
        <v>2.7871621621621623</v>
      </c>
      <c r="AT1299" s="50">
        <v>0.92537999999999998</v>
      </c>
      <c r="AU1299" s="50">
        <v>1.6899928571428569</v>
      </c>
      <c r="AV1299" s="50">
        <v>62.340481499999996</v>
      </c>
      <c r="AW1299" s="50">
        <v>0</v>
      </c>
      <c r="AX1299" s="50">
        <v>3.9573333333333331</v>
      </c>
      <c r="AY1299" s="50">
        <v>18.113280000000007</v>
      </c>
      <c r="AZ1299" s="51">
        <v>0</v>
      </c>
      <c r="BA1299" s="49">
        <v>0</v>
      </c>
      <c r="BB1299" s="49">
        <v>0</v>
      </c>
      <c r="BC1299" s="50">
        <v>0</v>
      </c>
      <c r="BD1299" s="50">
        <v>0</v>
      </c>
      <c r="BE1299" s="51">
        <v>0</v>
      </c>
      <c r="BF1299" s="38"/>
      <c r="BG1299" s="38"/>
      <c r="BK1299" s="38"/>
      <c r="BL1299" s="38"/>
      <c r="BM1299" s="38"/>
      <c r="BN1299" s="38"/>
      <c r="BO1299" s="38"/>
      <c r="BP1299" s="38"/>
      <c r="BQ1299" s="38"/>
      <c r="BR1299" s="38"/>
      <c r="BS1299" s="38"/>
      <c r="BT1299" s="38"/>
      <c r="BU1299" s="38"/>
      <c r="BY1299" s="38"/>
      <c r="BZ1299" s="38"/>
      <c r="CJ1299" s="38"/>
    </row>
    <row r="1300" spans="2:88" x14ac:dyDescent="0.25">
      <c r="B1300" s="8">
        <v>1298</v>
      </c>
      <c r="C1300" s="9" t="s">
        <v>12918</v>
      </c>
      <c r="D1300" s="9" t="s">
        <v>12968</v>
      </c>
      <c r="E1300" s="49">
        <v>6.160334866666668</v>
      </c>
      <c r="F1300" s="50">
        <v>3.3010096000000004</v>
      </c>
      <c r="G1300" s="50">
        <v>5.5230266666666665</v>
      </c>
      <c r="H1300" s="51">
        <v>5.1897600000000006</v>
      </c>
      <c r="I1300" s="50">
        <v>0</v>
      </c>
      <c r="J1300" s="50">
        <v>0</v>
      </c>
      <c r="K1300" s="50">
        <v>3.5063528000000015</v>
      </c>
      <c r="L1300" s="55">
        <v>4.9078700000000008</v>
      </c>
      <c r="M1300" s="49">
        <v>0</v>
      </c>
      <c r="N1300" s="49">
        <v>1.6793607249066667</v>
      </c>
      <c r="O1300" s="49">
        <v>0.86856399999999989</v>
      </c>
      <c r="P1300" s="50">
        <v>0</v>
      </c>
      <c r="Q1300" s="50">
        <v>0</v>
      </c>
      <c r="R1300" s="50">
        <v>0</v>
      </c>
      <c r="S1300" s="51">
        <v>0</v>
      </c>
      <c r="T1300" s="50">
        <v>0</v>
      </c>
      <c r="U1300" s="51">
        <v>6.4889666666666672</v>
      </c>
      <c r="V1300" s="51">
        <v>0</v>
      </c>
      <c r="W1300" s="50">
        <v>0</v>
      </c>
      <c r="X1300" s="49">
        <v>4.9078700000000008</v>
      </c>
      <c r="Y1300" s="51">
        <v>13.538696888888889</v>
      </c>
      <c r="Z1300" s="52">
        <v>0</v>
      </c>
      <c r="AA1300" s="52">
        <v>0</v>
      </c>
      <c r="AB1300" s="52">
        <v>0</v>
      </c>
      <c r="AC1300" s="54">
        <v>3</v>
      </c>
      <c r="AD1300" s="54">
        <v>20.550992098765434</v>
      </c>
      <c r="AE1300" s="50">
        <v>20.550992098765434</v>
      </c>
      <c r="AF1300" s="50">
        <v>18.8</v>
      </c>
      <c r="AG1300" s="55">
        <v>18.8</v>
      </c>
      <c r="AH1300" s="50">
        <v>4.4379952800000009</v>
      </c>
      <c r="AI1300" s="52">
        <v>2.7468274666666663</v>
      </c>
      <c r="AJ1300" s="49">
        <v>0</v>
      </c>
      <c r="AK1300" s="50">
        <v>10.28631851851852</v>
      </c>
      <c r="AL1300" s="50">
        <v>8.9275555555555552</v>
      </c>
      <c r="AM1300" s="50">
        <v>16.940000000000001</v>
      </c>
      <c r="AN1300" s="50">
        <v>0</v>
      </c>
      <c r="AO1300" s="50">
        <v>0</v>
      </c>
      <c r="AP1300" s="50">
        <v>0</v>
      </c>
      <c r="AQ1300" s="51">
        <v>0</v>
      </c>
      <c r="AR1300" s="49">
        <v>7.383483</v>
      </c>
      <c r="AS1300" s="50">
        <v>2.7871621621621623</v>
      </c>
      <c r="AT1300" s="50">
        <v>0.92537999999999998</v>
      </c>
      <c r="AU1300" s="50">
        <v>2.2533238095238093</v>
      </c>
      <c r="AV1300" s="50">
        <v>75.351907888888888</v>
      </c>
      <c r="AW1300" s="50">
        <v>0</v>
      </c>
      <c r="AX1300" s="50">
        <v>3.9573333333333331</v>
      </c>
      <c r="AY1300" s="50">
        <v>18.113280000000007</v>
      </c>
      <c r="AZ1300" s="51">
        <v>0</v>
      </c>
      <c r="BA1300" s="49">
        <v>0</v>
      </c>
      <c r="BB1300" s="49">
        <v>0</v>
      </c>
      <c r="BC1300" s="50">
        <v>0</v>
      </c>
      <c r="BD1300" s="50">
        <v>0</v>
      </c>
      <c r="BE1300" s="51">
        <v>0</v>
      </c>
      <c r="BF1300" s="38"/>
      <c r="BG1300" s="38"/>
      <c r="BK1300" s="38"/>
      <c r="BL1300" s="38"/>
      <c r="BM1300" s="38"/>
      <c r="BN1300" s="38"/>
      <c r="BO1300" s="38"/>
      <c r="BP1300" s="38"/>
      <c r="BQ1300" s="38"/>
      <c r="BR1300" s="38"/>
      <c r="BS1300" s="38"/>
      <c r="BT1300" s="38"/>
      <c r="BU1300" s="38"/>
      <c r="BY1300" s="38"/>
      <c r="BZ1300" s="38"/>
      <c r="CJ1300" s="38"/>
    </row>
    <row r="1301" spans="2:88" x14ac:dyDescent="0.25">
      <c r="B1301" s="8">
        <v>1299</v>
      </c>
      <c r="C1301" s="9" t="s">
        <v>12918</v>
      </c>
      <c r="D1301" s="9" t="s">
        <v>12969</v>
      </c>
      <c r="E1301" s="49">
        <v>7.7004185833333345</v>
      </c>
      <c r="F1301" s="50">
        <v>4.1262620000000005</v>
      </c>
      <c r="G1301" s="50">
        <v>6.9037833333333332</v>
      </c>
      <c r="H1301" s="51">
        <v>6.4872000000000005</v>
      </c>
      <c r="I1301" s="50">
        <v>0</v>
      </c>
      <c r="J1301" s="50">
        <v>0</v>
      </c>
      <c r="K1301" s="50">
        <v>4.3829410000000015</v>
      </c>
      <c r="L1301" s="55">
        <v>4.9078700000000008</v>
      </c>
      <c r="M1301" s="49">
        <v>0</v>
      </c>
      <c r="N1301" s="49">
        <v>1.6793607249066667</v>
      </c>
      <c r="O1301" s="49">
        <v>0.86856399999999989</v>
      </c>
      <c r="P1301" s="50">
        <v>0</v>
      </c>
      <c r="Q1301" s="50">
        <v>0</v>
      </c>
      <c r="R1301" s="50">
        <v>0</v>
      </c>
      <c r="S1301" s="51">
        <v>0</v>
      </c>
      <c r="T1301" s="50">
        <v>0</v>
      </c>
      <c r="U1301" s="51">
        <v>6.4889666666666672</v>
      </c>
      <c r="V1301" s="51">
        <v>0</v>
      </c>
      <c r="W1301" s="50">
        <v>0</v>
      </c>
      <c r="X1301" s="49">
        <v>4.9078700000000008</v>
      </c>
      <c r="Y1301" s="51">
        <v>13.538696888888889</v>
      </c>
      <c r="Z1301" s="52">
        <v>0</v>
      </c>
      <c r="AA1301" s="52">
        <v>0</v>
      </c>
      <c r="AB1301" s="52">
        <v>0</v>
      </c>
      <c r="AC1301" s="54">
        <v>3</v>
      </c>
      <c r="AD1301" s="54">
        <v>25.688740123456792</v>
      </c>
      <c r="AE1301" s="50">
        <v>25.688740123456792</v>
      </c>
      <c r="AF1301" s="50">
        <v>23.5</v>
      </c>
      <c r="AG1301" s="55">
        <v>23.5</v>
      </c>
      <c r="AH1301" s="50">
        <v>4.4379952800000009</v>
      </c>
      <c r="AI1301" s="52">
        <v>2.7468274666666663</v>
      </c>
      <c r="AJ1301" s="49">
        <v>0</v>
      </c>
      <c r="AK1301" s="50">
        <v>12.85789814814815</v>
      </c>
      <c r="AL1301" s="50">
        <v>11.159444444444444</v>
      </c>
      <c r="AM1301" s="50">
        <v>21.175000000000001</v>
      </c>
      <c r="AN1301" s="50">
        <v>0</v>
      </c>
      <c r="AO1301" s="50">
        <v>0</v>
      </c>
      <c r="AP1301" s="50">
        <v>0</v>
      </c>
      <c r="AQ1301" s="51">
        <v>0</v>
      </c>
      <c r="AR1301" s="49">
        <v>7.383483</v>
      </c>
      <c r="AS1301" s="50">
        <v>2.7871621621621623</v>
      </c>
      <c r="AT1301" s="50">
        <v>0.92537999999999998</v>
      </c>
      <c r="AU1301" s="50">
        <v>2.2533238095238093</v>
      </c>
      <c r="AV1301" s="50">
        <v>75.351907888888888</v>
      </c>
      <c r="AW1301" s="50">
        <v>0</v>
      </c>
      <c r="AX1301" s="50">
        <v>3.9573333333333331</v>
      </c>
      <c r="AY1301" s="50">
        <v>18.113280000000007</v>
      </c>
      <c r="AZ1301" s="51">
        <v>0</v>
      </c>
      <c r="BA1301" s="49">
        <v>0</v>
      </c>
      <c r="BB1301" s="49">
        <v>0</v>
      </c>
      <c r="BC1301" s="50">
        <v>0</v>
      </c>
      <c r="BD1301" s="50">
        <v>0</v>
      </c>
      <c r="BE1301" s="51">
        <v>0</v>
      </c>
      <c r="BF1301" s="38"/>
      <c r="BG1301" s="38"/>
      <c r="BK1301" s="38"/>
      <c r="BL1301" s="38"/>
      <c r="BM1301" s="38"/>
      <c r="BN1301" s="38"/>
      <c r="BO1301" s="38"/>
      <c r="BP1301" s="38"/>
      <c r="BQ1301" s="38"/>
      <c r="BR1301" s="38"/>
      <c r="BS1301" s="38"/>
      <c r="BT1301" s="38"/>
      <c r="BU1301" s="38"/>
      <c r="BY1301" s="38"/>
      <c r="BZ1301" s="38"/>
      <c r="CJ1301" s="38"/>
    </row>
    <row r="1302" spans="2:88" x14ac:dyDescent="0.25">
      <c r="B1302" s="8">
        <v>1300</v>
      </c>
      <c r="C1302" s="9" t="s">
        <v>12918</v>
      </c>
      <c r="D1302" s="9" t="s">
        <v>12970</v>
      </c>
      <c r="E1302" s="49">
        <v>9.2405023000000028</v>
      </c>
      <c r="F1302" s="50">
        <v>4.9515144000000006</v>
      </c>
      <c r="G1302" s="50">
        <v>8.2845399999999998</v>
      </c>
      <c r="H1302" s="51">
        <v>7.7846400000000013</v>
      </c>
      <c r="I1302" s="50">
        <v>0</v>
      </c>
      <c r="J1302" s="50">
        <v>0</v>
      </c>
      <c r="K1302" s="50">
        <v>5.259529200000002</v>
      </c>
      <c r="L1302" s="55">
        <v>4.9078700000000008</v>
      </c>
      <c r="M1302" s="49">
        <v>0</v>
      </c>
      <c r="N1302" s="49">
        <v>1.6793607249066667</v>
      </c>
      <c r="O1302" s="49">
        <v>0.86856399999999989</v>
      </c>
      <c r="P1302" s="50">
        <v>0</v>
      </c>
      <c r="Q1302" s="50">
        <v>0</v>
      </c>
      <c r="R1302" s="50">
        <v>0</v>
      </c>
      <c r="S1302" s="51">
        <v>0</v>
      </c>
      <c r="T1302" s="50">
        <v>0</v>
      </c>
      <c r="U1302" s="51">
        <v>6.4889666666666672</v>
      </c>
      <c r="V1302" s="51">
        <v>0</v>
      </c>
      <c r="W1302" s="50">
        <v>0</v>
      </c>
      <c r="X1302" s="49">
        <v>4.9078700000000008</v>
      </c>
      <c r="Y1302" s="51">
        <v>13.538696888888889</v>
      </c>
      <c r="Z1302" s="52">
        <v>0</v>
      </c>
      <c r="AA1302" s="52">
        <v>0</v>
      </c>
      <c r="AB1302" s="52">
        <v>0</v>
      </c>
      <c r="AC1302" s="54">
        <v>3</v>
      </c>
      <c r="AD1302" s="54">
        <v>30.826488148148151</v>
      </c>
      <c r="AE1302" s="50">
        <v>30.826488148148151</v>
      </c>
      <c r="AF1302" s="50">
        <v>28.200000000000003</v>
      </c>
      <c r="AG1302" s="55">
        <v>28.200000000000003</v>
      </c>
      <c r="AH1302" s="50">
        <v>4.4379952800000009</v>
      </c>
      <c r="AI1302" s="52">
        <v>2.7468274666666663</v>
      </c>
      <c r="AJ1302" s="49">
        <v>0</v>
      </c>
      <c r="AK1302" s="50">
        <v>15.42947777777778</v>
      </c>
      <c r="AL1302" s="50">
        <v>13.391333333333332</v>
      </c>
      <c r="AM1302" s="50">
        <v>25.410000000000004</v>
      </c>
      <c r="AN1302" s="50">
        <v>0</v>
      </c>
      <c r="AO1302" s="50">
        <v>0</v>
      </c>
      <c r="AP1302" s="50">
        <v>0</v>
      </c>
      <c r="AQ1302" s="51">
        <v>0</v>
      </c>
      <c r="AR1302" s="49">
        <v>7.383483</v>
      </c>
      <c r="AS1302" s="50">
        <v>2.7871621621621623</v>
      </c>
      <c r="AT1302" s="50">
        <v>0.92537999999999998</v>
      </c>
      <c r="AU1302" s="50">
        <v>2.8166547619047617</v>
      </c>
      <c r="AV1302" s="50">
        <v>88.363334277777781</v>
      </c>
      <c r="AW1302" s="50">
        <v>0</v>
      </c>
      <c r="AX1302" s="50">
        <v>3.9573333333333331</v>
      </c>
      <c r="AY1302" s="50">
        <v>18.113280000000007</v>
      </c>
      <c r="AZ1302" s="51">
        <v>0</v>
      </c>
      <c r="BA1302" s="49">
        <v>0</v>
      </c>
      <c r="BB1302" s="49">
        <v>0</v>
      </c>
      <c r="BC1302" s="50">
        <v>0</v>
      </c>
      <c r="BD1302" s="50">
        <v>0</v>
      </c>
      <c r="BE1302" s="51">
        <v>0</v>
      </c>
      <c r="BF1302" s="38"/>
      <c r="BG1302" s="38"/>
      <c r="BK1302" s="38"/>
      <c r="BL1302" s="38"/>
      <c r="BM1302" s="38"/>
      <c r="BN1302" s="38"/>
      <c r="BO1302" s="38"/>
      <c r="BP1302" s="38"/>
      <c r="BQ1302" s="38"/>
      <c r="BR1302" s="38"/>
      <c r="BS1302" s="38"/>
      <c r="BT1302" s="38"/>
      <c r="BU1302" s="38"/>
      <c r="BY1302" s="38"/>
      <c r="BZ1302" s="38"/>
      <c r="CJ1302" s="38"/>
    </row>
    <row r="1303" spans="2:88" x14ac:dyDescent="0.25">
      <c r="B1303" s="8">
        <v>1301</v>
      </c>
      <c r="C1303" s="9" t="s">
        <v>12918</v>
      </c>
      <c r="D1303" s="9" t="s">
        <v>12971</v>
      </c>
      <c r="E1303" s="49">
        <v>9.2405023000000028</v>
      </c>
      <c r="F1303" s="50">
        <v>4.9515144000000006</v>
      </c>
      <c r="G1303" s="50">
        <v>8.2845399999999998</v>
      </c>
      <c r="H1303" s="51">
        <v>7.7846400000000013</v>
      </c>
      <c r="I1303" s="50">
        <v>0</v>
      </c>
      <c r="J1303" s="50">
        <v>0</v>
      </c>
      <c r="K1303" s="50">
        <v>5.259529200000002</v>
      </c>
      <c r="L1303" s="55">
        <v>9.8157400000000017</v>
      </c>
      <c r="M1303" s="49">
        <v>0</v>
      </c>
      <c r="N1303" s="49">
        <v>2.1412299881066668</v>
      </c>
      <c r="O1303" s="49">
        <v>1.7371279999999998</v>
      </c>
      <c r="P1303" s="50">
        <v>0</v>
      </c>
      <c r="Q1303" s="50">
        <v>0</v>
      </c>
      <c r="R1303" s="50">
        <v>0</v>
      </c>
      <c r="S1303" s="51">
        <v>0</v>
      </c>
      <c r="T1303" s="50">
        <v>0</v>
      </c>
      <c r="U1303" s="51">
        <v>16.348733333333335</v>
      </c>
      <c r="V1303" s="51">
        <v>0</v>
      </c>
      <c r="W1303" s="50">
        <v>0</v>
      </c>
      <c r="X1303" s="49">
        <v>9.8157400000000017</v>
      </c>
      <c r="Y1303" s="51">
        <v>27.077393777777779</v>
      </c>
      <c r="Z1303" s="52">
        <v>0</v>
      </c>
      <c r="AA1303" s="52">
        <v>0</v>
      </c>
      <c r="AB1303" s="52">
        <v>0</v>
      </c>
      <c r="AC1303" s="54">
        <v>3</v>
      </c>
      <c r="AD1303" s="54">
        <v>30.826488148148151</v>
      </c>
      <c r="AE1303" s="50">
        <v>30.826488148148151</v>
      </c>
      <c r="AF1303" s="50">
        <v>28.200000000000003</v>
      </c>
      <c r="AG1303" s="55">
        <v>28.200000000000003</v>
      </c>
      <c r="AH1303" s="50">
        <v>8.8759905600000018</v>
      </c>
      <c r="AI1303" s="52">
        <v>5.4636506518518519</v>
      </c>
      <c r="AJ1303" s="49">
        <v>0</v>
      </c>
      <c r="AK1303" s="50">
        <v>15.42947777777778</v>
      </c>
      <c r="AL1303" s="50">
        <v>13.391333333333332</v>
      </c>
      <c r="AM1303" s="50">
        <v>25.410000000000004</v>
      </c>
      <c r="AN1303" s="50">
        <v>0</v>
      </c>
      <c r="AO1303" s="50">
        <v>0</v>
      </c>
      <c r="AP1303" s="50">
        <v>0</v>
      </c>
      <c r="AQ1303" s="51">
        <v>0</v>
      </c>
      <c r="AR1303" s="49">
        <v>14.766966</v>
      </c>
      <c r="AS1303" s="50">
        <v>2.7871621621621623</v>
      </c>
      <c r="AT1303" s="50">
        <v>1.85076</v>
      </c>
      <c r="AU1303" s="50">
        <v>3.3799857142857137</v>
      </c>
      <c r="AV1303" s="50">
        <v>124.68096299999999</v>
      </c>
      <c r="AW1303" s="50">
        <v>0</v>
      </c>
      <c r="AX1303" s="50">
        <v>7.9146666666666663</v>
      </c>
      <c r="AY1303" s="50">
        <v>46.567216666666674</v>
      </c>
      <c r="AZ1303" s="51">
        <v>0</v>
      </c>
      <c r="BA1303" s="49">
        <v>0</v>
      </c>
      <c r="BB1303" s="49">
        <v>0</v>
      </c>
      <c r="BC1303" s="50">
        <v>0</v>
      </c>
      <c r="BD1303" s="50">
        <v>0</v>
      </c>
      <c r="BE1303" s="51">
        <v>0</v>
      </c>
      <c r="BF1303" s="38"/>
      <c r="BG1303" s="38"/>
      <c r="BK1303" s="38"/>
      <c r="BL1303" s="38"/>
      <c r="BM1303" s="38"/>
      <c r="BN1303" s="38"/>
      <c r="BO1303" s="38"/>
      <c r="BP1303" s="38"/>
      <c r="BQ1303" s="38"/>
      <c r="BR1303" s="38"/>
      <c r="BS1303" s="38"/>
      <c r="BT1303" s="38"/>
      <c r="BU1303" s="38"/>
      <c r="BY1303" s="38"/>
      <c r="BZ1303" s="38"/>
      <c r="CJ1303" s="38"/>
    </row>
    <row r="1304" spans="2:88" x14ac:dyDescent="0.25">
      <c r="B1304" s="8">
        <v>1302</v>
      </c>
      <c r="C1304" s="9" t="s">
        <v>12918</v>
      </c>
      <c r="D1304" s="9" t="s">
        <v>12972</v>
      </c>
      <c r="E1304" s="49">
        <v>12.320669733333336</v>
      </c>
      <c r="F1304" s="50">
        <v>6.6020192000000009</v>
      </c>
      <c r="G1304" s="50">
        <v>11.046053333333333</v>
      </c>
      <c r="H1304" s="51">
        <v>10.379520000000001</v>
      </c>
      <c r="I1304" s="50">
        <v>0</v>
      </c>
      <c r="J1304" s="50">
        <v>0</v>
      </c>
      <c r="K1304" s="50">
        <v>7.012705600000003</v>
      </c>
      <c r="L1304" s="55">
        <v>9.8157400000000017</v>
      </c>
      <c r="M1304" s="49">
        <v>0</v>
      </c>
      <c r="N1304" s="49">
        <v>2.1412299881066668</v>
      </c>
      <c r="O1304" s="49">
        <v>1.7371279999999998</v>
      </c>
      <c r="P1304" s="50">
        <v>0</v>
      </c>
      <c r="Q1304" s="50">
        <v>0</v>
      </c>
      <c r="R1304" s="50">
        <v>0</v>
      </c>
      <c r="S1304" s="51">
        <v>0</v>
      </c>
      <c r="T1304" s="50">
        <v>0</v>
      </c>
      <c r="U1304" s="51">
        <v>16.348733333333335</v>
      </c>
      <c r="V1304" s="51">
        <v>0</v>
      </c>
      <c r="W1304" s="50">
        <v>0</v>
      </c>
      <c r="X1304" s="49">
        <v>9.8157400000000017</v>
      </c>
      <c r="Y1304" s="51">
        <v>27.077393777777779</v>
      </c>
      <c r="Z1304" s="52">
        <v>0</v>
      </c>
      <c r="AA1304" s="52">
        <v>0</v>
      </c>
      <c r="AB1304" s="52">
        <v>0</v>
      </c>
      <c r="AC1304" s="54">
        <v>3</v>
      </c>
      <c r="AD1304" s="54">
        <v>41.101984197530868</v>
      </c>
      <c r="AE1304" s="50">
        <v>41.101984197530868</v>
      </c>
      <c r="AF1304" s="50">
        <v>37.6</v>
      </c>
      <c r="AG1304" s="55">
        <v>37.6</v>
      </c>
      <c r="AH1304" s="50">
        <v>8.8759905600000018</v>
      </c>
      <c r="AI1304" s="52">
        <v>5.4636506518518519</v>
      </c>
      <c r="AJ1304" s="49">
        <v>0</v>
      </c>
      <c r="AK1304" s="50">
        <v>20.57263703703704</v>
      </c>
      <c r="AL1304" s="50">
        <v>17.85511111111111</v>
      </c>
      <c r="AM1304" s="50">
        <v>33.880000000000003</v>
      </c>
      <c r="AN1304" s="50">
        <v>0</v>
      </c>
      <c r="AO1304" s="50">
        <v>0</v>
      </c>
      <c r="AP1304" s="50">
        <v>0</v>
      </c>
      <c r="AQ1304" s="51">
        <v>0</v>
      </c>
      <c r="AR1304" s="49">
        <v>14.766966</v>
      </c>
      <c r="AS1304" s="50">
        <v>2.7871621621621623</v>
      </c>
      <c r="AT1304" s="50">
        <v>1.85076</v>
      </c>
      <c r="AU1304" s="50">
        <v>4.5066476190476186</v>
      </c>
      <c r="AV1304" s="50">
        <v>150.70381577777778</v>
      </c>
      <c r="AW1304" s="50">
        <v>0</v>
      </c>
      <c r="AX1304" s="50">
        <v>7.9146666666666663</v>
      </c>
      <c r="AY1304" s="50">
        <v>46.567216666666674</v>
      </c>
      <c r="AZ1304" s="51">
        <v>0</v>
      </c>
      <c r="BA1304" s="49">
        <v>0</v>
      </c>
      <c r="BB1304" s="49">
        <v>0</v>
      </c>
      <c r="BC1304" s="50">
        <v>0</v>
      </c>
      <c r="BD1304" s="50">
        <v>0</v>
      </c>
      <c r="BE1304" s="51">
        <v>0</v>
      </c>
      <c r="BF1304" s="38"/>
      <c r="BG1304" s="38"/>
      <c r="BK1304" s="38"/>
      <c r="BL1304" s="38"/>
      <c r="BM1304" s="38"/>
      <c r="BN1304" s="38"/>
      <c r="BO1304" s="38"/>
      <c r="BP1304" s="38"/>
      <c r="BQ1304" s="38"/>
      <c r="BR1304" s="38"/>
      <c r="BS1304" s="38"/>
      <c r="BT1304" s="38"/>
      <c r="BU1304" s="38"/>
      <c r="BY1304" s="38"/>
      <c r="BZ1304" s="38"/>
      <c r="CJ1304" s="38"/>
    </row>
    <row r="1305" spans="2:88" x14ac:dyDescent="0.25">
      <c r="B1305" s="8">
        <v>1303</v>
      </c>
      <c r="C1305" s="9" t="s">
        <v>12918</v>
      </c>
      <c r="D1305" s="9" t="s">
        <v>12973</v>
      </c>
      <c r="E1305" s="49">
        <v>15.400837166666669</v>
      </c>
      <c r="F1305" s="50">
        <v>8.2525240000000011</v>
      </c>
      <c r="G1305" s="50">
        <v>13.807566666666666</v>
      </c>
      <c r="H1305" s="51">
        <v>12.974400000000001</v>
      </c>
      <c r="I1305" s="50">
        <v>0</v>
      </c>
      <c r="J1305" s="50">
        <v>0</v>
      </c>
      <c r="K1305" s="50">
        <v>8.7658820000000031</v>
      </c>
      <c r="L1305" s="55">
        <v>9.8157400000000017</v>
      </c>
      <c r="M1305" s="49">
        <v>0</v>
      </c>
      <c r="N1305" s="49">
        <v>2.1412299881066668</v>
      </c>
      <c r="O1305" s="49">
        <v>1.7371279999999998</v>
      </c>
      <c r="P1305" s="50">
        <v>0</v>
      </c>
      <c r="Q1305" s="50">
        <v>0</v>
      </c>
      <c r="R1305" s="50">
        <v>0</v>
      </c>
      <c r="S1305" s="51">
        <v>0</v>
      </c>
      <c r="T1305" s="50">
        <v>0</v>
      </c>
      <c r="U1305" s="51">
        <v>16.348733333333335</v>
      </c>
      <c r="V1305" s="51">
        <v>0</v>
      </c>
      <c r="W1305" s="50">
        <v>0</v>
      </c>
      <c r="X1305" s="49">
        <v>9.8157400000000017</v>
      </c>
      <c r="Y1305" s="51">
        <v>27.077393777777779</v>
      </c>
      <c r="Z1305" s="52">
        <v>0</v>
      </c>
      <c r="AA1305" s="52">
        <v>0</v>
      </c>
      <c r="AB1305" s="52">
        <v>0</v>
      </c>
      <c r="AC1305" s="54">
        <v>3</v>
      </c>
      <c r="AD1305" s="54">
        <v>51.377480246913585</v>
      </c>
      <c r="AE1305" s="50">
        <v>51.377480246913585</v>
      </c>
      <c r="AF1305" s="50">
        <v>47</v>
      </c>
      <c r="AG1305" s="55">
        <v>47</v>
      </c>
      <c r="AH1305" s="50">
        <v>8.8759905600000018</v>
      </c>
      <c r="AI1305" s="52">
        <v>5.4636506518518519</v>
      </c>
      <c r="AJ1305" s="49">
        <v>0</v>
      </c>
      <c r="AK1305" s="50">
        <v>25.7157962962963</v>
      </c>
      <c r="AL1305" s="50">
        <v>22.318888888888889</v>
      </c>
      <c r="AM1305" s="50">
        <v>42.35</v>
      </c>
      <c r="AN1305" s="50">
        <v>0</v>
      </c>
      <c r="AO1305" s="50">
        <v>0</v>
      </c>
      <c r="AP1305" s="50">
        <v>0</v>
      </c>
      <c r="AQ1305" s="51">
        <v>0</v>
      </c>
      <c r="AR1305" s="49">
        <v>14.766966</v>
      </c>
      <c r="AS1305" s="50">
        <v>2.7871621621621623</v>
      </c>
      <c r="AT1305" s="50">
        <v>1.85076</v>
      </c>
      <c r="AU1305" s="50">
        <v>4.5066476190476186</v>
      </c>
      <c r="AV1305" s="50">
        <v>150.70381577777778</v>
      </c>
      <c r="AW1305" s="50">
        <v>0</v>
      </c>
      <c r="AX1305" s="50">
        <v>7.9146666666666663</v>
      </c>
      <c r="AY1305" s="50">
        <v>46.567216666666674</v>
      </c>
      <c r="AZ1305" s="51">
        <v>0</v>
      </c>
      <c r="BA1305" s="49">
        <v>0</v>
      </c>
      <c r="BB1305" s="49">
        <v>0</v>
      </c>
      <c r="BC1305" s="50">
        <v>0</v>
      </c>
      <c r="BD1305" s="50">
        <v>0</v>
      </c>
      <c r="BE1305" s="51">
        <v>0</v>
      </c>
      <c r="BF1305" s="38"/>
      <c r="BG1305" s="38"/>
      <c r="BK1305" s="38"/>
      <c r="BL1305" s="38"/>
      <c r="BM1305" s="38"/>
      <c r="BN1305" s="38"/>
      <c r="BO1305" s="38"/>
      <c r="BP1305" s="38"/>
      <c r="BQ1305" s="38"/>
      <c r="BR1305" s="38"/>
      <c r="BS1305" s="38"/>
      <c r="BT1305" s="38"/>
      <c r="BU1305" s="38"/>
      <c r="BY1305" s="38"/>
      <c r="BZ1305" s="38"/>
      <c r="CJ1305" s="38"/>
    </row>
    <row r="1306" spans="2:88" x14ac:dyDescent="0.25">
      <c r="B1306" s="8">
        <v>1304</v>
      </c>
      <c r="C1306" s="9" t="s">
        <v>12918</v>
      </c>
      <c r="D1306" s="9" t="s">
        <v>12974</v>
      </c>
      <c r="E1306" s="49">
        <v>18.481004600000006</v>
      </c>
      <c r="F1306" s="50">
        <v>9.9030288000000013</v>
      </c>
      <c r="G1306" s="50">
        <v>16.56908</v>
      </c>
      <c r="H1306" s="51">
        <v>15.569280000000003</v>
      </c>
      <c r="I1306" s="50">
        <v>0</v>
      </c>
      <c r="J1306" s="50">
        <v>0</v>
      </c>
      <c r="K1306" s="50">
        <v>10.519058400000004</v>
      </c>
      <c r="L1306" s="55">
        <v>9.8157400000000017</v>
      </c>
      <c r="M1306" s="49">
        <v>0</v>
      </c>
      <c r="N1306" s="49">
        <v>2.1412299881066668</v>
      </c>
      <c r="O1306" s="49">
        <v>1.7371279999999998</v>
      </c>
      <c r="P1306" s="50">
        <v>0</v>
      </c>
      <c r="Q1306" s="50">
        <v>0</v>
      </c>
      <c r="R1306" s="50">
        <v>0</v>
      </c>
      <c r="S1306" s="51">
        <v>0</v>
      </c>
      <c r="T1306" s="50">
        <v>0</v>
      </c>
      <c r="U1306" s="51">
        <v>16.348733333333335</v>
      </c>
      <c r="V1306" s="51">
        <v>0</v>
      </c>
      <c r="W1306" s="50">
        <v>0</v>
      </c>
      <c r="X1306" s="49">
        <v>9.8157400000000017</v>
      </c>
      <c r="Y1306" s="51">
        <v>27.077393777777779</v>
      </c>
      <c r="Z1306" s="52">
        <v>0</v>
      </c>
      <c r="AA1306" s="52">
        <v>0</v>
      </c>
      <c r="AB1306" s="52">
        <v>0</v>
      </c>
      <c r="AC1306" s="54">
        <v>3</v>
      </c>
      <c r="AD1306" s="54">
        <v>61.652976296296302</v>
      </c>
      <c r="AE1306" s="50">
        <v>61.652976296296302</v>
      </c>
      <c r="AF1306" s="50">
        <v>56.400000000000006</v>
      </c>
      <c r="AG1306" s="55">
        <v>56.400000000000006</v>
      </c>
      <c r="AH1306" s="50">
        <v>8.8759905600000018</v>
      </c>
      <c r="AI1306" s="52">
        <v>5.4636506518518519</v>
      </c>
      <c r="AJ1306" s="49">
        <v>0</v>
      </c>
      <c r="AK1306" s="50">
        <v>30.858955555555561</v>
      </c>
      <c r="AL1306" s="50">
        <v>26.782666666666664</v>
      </c>
      <c r="AM1306" s="50">
        <v>50.820000000000007</v>
      </c>
      <c r="AN1306" s="50">
        <v>0</v>
      </c>
      <c r="AO1306" s="50">
        <v>0</v>
      </c>
      <c r="AP1306" s="50">
        <v>0</v>
      </c>
      <c r="AQ1306" s="51">
        <v>0</v>
      </c>
      <c r="AR1306" s="49">
        <v>14.766966</v>
      </c>
      <c r="AS1306" s="50">
        <v>2.7871621621621623</v>
      </c>
      <c r="AT1306" s="50">
        <v>1.85076</v>
      </c>
      <c r="AU1306" s="50">
        <v>5.6333095238095234</v>
      </c>
      <c r="AV1306" s="50">
        <v>176.72666855555556</v>
      </c>
      <c r="AW1306" s="50">
        <v>0</v>
      </c>
      <c r="AX1306" s="50">
        <v>7.9146666666666663</v>
      </c>
      <c r="AY1306" s="50">
        <v>46.567216666666674</v>
      </c>
      <c r="AZ1306" s="51">
        <v>0</v>
      </c>
      <c r="BA1306" s="49">
        <v>0</v>
      </c>
      <c r="BB1306" s="49">
        <v>0</v>
      </c>
      <c r="BC1306" s="50">
        <v>0</v>
      </c>
      <c r="BD1306" s="50">
        <v>0</v>
      </c>
      <c r="BE1306" s="51">
        <v>0</v>
      </c>
      <c r="BF1306" s="38"/>
      <c r="BG1306" s="38"/>
      <c r="BK1306" s="38"/>
      <c r="BL1306" s="38"/>
      <c r="BM1306" s="38"/>
      <c r="BN1306" s="38"/>
      <c r="BO1306" s="38"/>
      <c r="BP1306" s="38"/>
      <c r="BQ1306" s="38"/>
      <c r="BR1306" s="38"/>
      <c r="BS1306" s="38"/>
      <c r="BT1306" s="38"/>
      <c r="BU1306" s="38"/>
      <c r="BY1306" s="38"/>
      <c r="BZ1306" s="38"/>
      <c r="CJ1306" s="38"/>
    </row>
    <row r="1307" spans="2:88" x14ac:dyDescent="0.25">
      <c r="B1307" s="8">
        <v>1305</v>
      </c>
      <c r="C1307" s="9" t="s">
        <v>12918</v>
      </c>
      <c r="D1307" s="9" t="s">
        <v>12975</v>
      </c>
      <c r="E1307" s="49">
        <v>13.860753450000002</v>
      </c>
      <c r="F1307" s="50">
        <v>7.427271600000001</v>
      </c>
      <c r="G1307" s="50">
        <v>12.42681</v>
      </c>
      <c r="H1307" s="51">
        <v>11.676960000000001</v>
      </c>
      <c r="I1307" s="50">
        <v>0</v>
      </c>
      <c r="J1307" s="50">
        <v>0</v>
      </c>
      <c r="K1307" s="50">
        <v>7.8892938000000026</v>
      </c>
      <c r="L1307" s="55">
        <v>14.723610000000003</v>
      </c>
      <c r="M1307" s="49">
        <v>0</v>
      </c>
      <c r="N1307" s="49">
        <v>2.7070817396444444</v>
      </c>
      <c r="O1307" s="49">
        <v>2.6056919999999995</v>
      </c>
      <c r="P1307" s="50">
        <v>0</v>
      </c>
      <c r="Q1307" s="50">
        <v>0</v>
      </c>
      <c r="R1307" s="50">
        <v>0</v>
      </c>
      <c r="S1307" s="51">
        <v>0</v>
      </c>
      <c r="T1307" s="50">
        <v>0</v>
      </c>
      <c r="U1307" s="51">
        <v>17.482226666666673</v>
      </c>
      <c r="V1307" s="51">
        <v>0</v>
      </c>
      <c r="W1307" s="50">
        <v>0</v>
      </c>
      <c r="X1307" s="49">
        <v>14.723610000000003</v>
      </c>
      <c r="Y1307" s="51">
        <v>40.616090666666665</v>
      </c>
      <c r="Z1307" s="52">
        <v>0</v>
      </c>
      <c r="AA1307" s="52">
        <v>0</v>
      </c>
      <c r="AB1307" s="52">
        <v>0</v>
      </c>
      <c r="AC1307" s="54">
        <v>3</v>
      </c>
      <c r="AD1307" s="54">
        <v>46.23973222222223</v>
      </c>
      <c r="AE1307" s="50">
        <v>46.23973222222223</v>
      </c>
      <c r="AF1307" s="50">
        <v>42.300000000000004</v>
      </c>
      <c r="AG1307" s="55">
        <v>42.300000000000004</v>
      </c>
      <c r="AH1307" s="50">
        <v>13.313985840000004</v>
      </c>
      <c r="AI1307" s="52">
        <v>8.180473837037038</v>
      </c>
      <c r="AJ1307" s="49">
        <v>0</v>
      </c>
      <c r="AK1307" s="50">
        <v>23.144216666666672</v>
      </c>
      <c r="AL1307" s="50">
        <v>20.086999999999996</v>
      </c>
      <c r="AM1307" s="50">
        <v>38.115000000000009</v>
      </c>
      <c r="AN1307" s="50">
        <v>0</v>
      </c>
      <c r="AO1307" s="50">
        <v>0</v>
      </c>
      <c r="AP1307" s="50">
        <v>0</v>
      </c>
      <c r="AQ1307" s="51">
        <v>0</v>
      </c>
      <c r="AR1307" s="49">
        <v>22.150449000000002</v>
      </c>
      <c r="AS1307" s="50">
        <v>2.7871621621621623</v>
      </c>
      <c r="AT1307" s="50">
        <v>2.7761399999999998</v>
      </c>
      <c r="AU1307" s="50">
        <v>5.069978571428571</v>
      </c>
      <c r="AV1307" s="50">
        <v>187.0214445</v>
      </c>
      <c r="AW1307" s="50">
        <v>0</v>
      </c>
      <c r="AX1307" s="50">
        <v>11.872</v>
      </c>
      <c r="AY1307" s="50">
        <v>72.137633333333326</v>
      </c>
      <c r="AZ1307" s="51">
        <v>0</v>
      </c>
      <c r="BA1307" s="49">
        <v>0</v>
      </c>
      <c r="BB1307" s="49">
        <v>0</v>
      </c>
      <c r="BC1307" s="50">
        <v>0</v>
      </c>
      <c r="BD1307" s="50">
        <v>0</v>
      </c>
      <c r="BE1307" s="51">
        <v>0</v>
      </c>
      <c r="BF1307" s="38"/>
      <c r="BG1307" s="38"/>
      <c r="BK1307" s="38"/>
      <c r="BL1307" s="38"/>
      <c r="BM1307" s="38"/>
      <c r="BN1307" s="38"/>
      <c r="BO1307" s="38"/>
      <c r="BP1307" s="38"/>
      <c r="BQ1307" s="38"/>
      <c r="BR1307" s="38"/>
      <c r="BS1307" s="38"/>
      <c r="BT1307" s="38"/>
      <c r="BU1307" s="38"/>
      <c r="BY1307" s="38"/>
      <c r="BZ1307" s="38"/>
      <c r="CJ1307" s="38"/>
    </row>
    <row r="1308" spans="2:88" x14ac:dyDescent="0.25">
      <c r="B1308" s="8">
        <v>1306</v>
      </c>
      <c r="C1308" s="9" t="s">
        <v>12918</v>
      </c>
      <c r="D1308" s="9" t="s">
        <v>12976</v>
      </c>
      <c r="E1308" s="49">
        <v>18.481004600000006</v>
      </c>
      <c r="F1308" s="50">
        <v>9.9030288000000013</v>
      </c>
      <c r="G1308" s="50">
        <v>16.56908</v>
      </c>
      <c r="H1308" s="51">
        <v>15.569280000000003</v>
      </c>
      <c r="I1308" s="50">
        <v>0</v>
      </c>
      <c r="J1308" s="50">
        <v>0</v>
      </c>
      <c r="K1308" s="50">
        <v>10.519058400000004</v>
      </c>
      <c r="L1308" s="55">
        <v>14.723610000000003</v>
      </c>
      <c r="M1308" s="49">
        <v>0</v>
      </c>
      <c r="N1308" s="49">
        <v>2.7070817396444444</v>
      </c>
      <c r="O1308" s="49">
        <v>2.6056919999999995</v>
      </c>
      <c r="P1308" s="50">
        <v>0</v>
      </c>
      <c r="Q1308" s="50">
        <v>0</v>
      </c>
      <c r="R1308" s="50">
        <v>0</v>
      </c>
      <c r="S1308" s="51">
        <v>0</v>
      </c>
      <c r="T1308" s="50">
        <v>0</v>
      </c>
      <c r="U1308" s="51">
        <v>17.482226666666673</v>
      </c>
      <c r="V1308" s="51">
        <v>0</v>
      </c>
      <c r="W1308" s="50">
        <v>0</v>
      </c>
      <c r="X1308" s="49">
        <v>14.723610000000003</v>
      </c>
      <c r="Y1308" s="51">
        <v>40.616090666666665</v>
      </c>
      <c r="Z1308" s="52">
        <v>0</v>
      </c>
      <c r="AA1308" s="52">
        <v>0</v>
      </c>
      <c r="AB1308" s="52">
        <v>0</v>
      </c>
      <c r="AC1308" s="54">
        <v>3</v>
      </c>
      <c r="AD1308" s="54">
        <v>61.652976296296302</v>
      </c>
      <c r="AE1308" s="50">
        <v>61.652976296296302</v>
      </c>
      <c r="AF1308" s="50">
        <v>56.400000000000006</v>
      </c>
      <c r="AG1308" s="55">
        <v>56.400000000000006</v>
      </c>
      <c r="AH1308" s="50">
        <v>13.313985840000004</v>
      </c>
      <c r="AI1308" s="52">
        <v>8.180473837037038</v>
      </c>
      <c r="AJ1308" s="49">
        <v>0</v>
      </c>
      <c r="AK1308" s="50">
        <v>30.858955555555561</v>
      </c>
      <c r="AL1308" s="50">
        <v>26.782666666666664</v>
      </c>
      <c r="AM1308" s="50">
        <v>50.820000000000007</v>
      </c>
      <c r="AN1308" s="50">
        <v>0</v>
      </c>
      <c r="AO1308" s="50">
        <v>0</v>
      </c>
      <c r="AP1308" s="50">
        <v>0</v>
      </c>
      <c r="AQ1308" s="51">
        <v>0</v>
      </c>
      <c r="AR1308" s="49">
        <v>22.150449000000002</v>
      </c>
      <c r="AS1308" s="50">
        <v>2.7871621621621623</v>
      </c>
      <c r="AT1308" s="50">
        <v>2.7761399999999998</v>
      </c>
      <c r="AU1308" s="50">
        <v>6.7599714285714274</v>
      </c>
      <c r="AV1308" s="50">
        <v>226.05572366666667</v>
      </c>
      <c r="AW1308" s="50">
        <v>0</v>
      </c>
      <c r="AX1308" s="50">
        <v>11.872</v>
      </c>
      <c r="AY1308" s="50">
        <v>72.137633333333326</v>
      </c>
      <c r="AZ1308" s="51">
        <v>0</v>
      </c>
      <c r="BA1308" s="49">
        <v>0</v>
      </c>
      <c r="BB1308" s="49">
        <v>0</v>
      </c>
      <c r="BC1308" s="50">
        <v>0</v>
      </c>
      <c r="BD1308" s="50">
        <v>0</v>
      </c>
      <c r="BE1308" s="51">
        <v>0</v>
      </c>
      <c r="BF1308" s="38"/>
      <c r="BG1308" s="38"/>
      <c r="BK1308" s="38"/>
      <c r="BL1308" s="38"/>
      <c r="BM1308" s="38"/>
      <c r="BN1308" s="38"/>
      <c r="BO1308" s="38"/>
      <c r="BP1308" s="38"/>
      <c r="BQ1308" s="38"/>
      <c r="BR1308" s="38"/>
      <c r="BS1308" s="38"/>
      <c r="BT1308" s="38"/>
      <c r="BU1308" s="38"/>
      <c r="BY1308" s="38"/>
      <c r="BZ1308" s="38"/>
      <c r="CJ1308" s="38"/>
    </row>
    <row r="1309" spans="2:88" x14ac:dyDescent="0.25">
      <c r="B1309" s="8">
        <v>1307</v>
      </c>
      <c r="C1309" s="9" t="s">
        <v>12918</v>
      </c>
      <c r="D1309" s="9" t="s">
        <v>12977</v>
      </c>
      <c r="E1309" s="49">
        <v>23.101255750000004</v>
      </c>
      <c r="F1309" s="50">
        <v>12.378786000000002</v>
      </c>
      <c r="G1309" s="50">
        <v>20.711349999999999</v>
      </c>
      <c r="H1309" s="51">
        <v>19.461600000000004</v>
      </c>
      <c r="I1309" s="50">
        <v>0</v>
      </c>
      <c r="J1309" s="50">
        <v>0</v>
      </c>
      <c r="K1309" s="50">
        <v>13.148823000000004</v>
      </c>
      <c r="L1309" s="55">
        <v>14.723610000000003</v>
      </c>
      <c r="M1309" s="49">
        <v>0</v>
      </c>
      <c r="N1309" s="49">
        <v>2.7070817396444444</v>
      </c>
      <c r="O1309" s="49">
        <v>2.6056919999999995</v>
      </c>
      <c r="P1309" s="50">
        <v>0</v>
      </c>
      <c r="Q1309" s="50">
        <v>0</v>
      </c>
      <c r="R1309" s="50">
        <v>0</v>
      </c>
      <c r="S1309" s="51">
        <v>0</v>
      </c>
      <c r="T1309" s="50">
        <v>0</v>
      </c>
      <c r="U1309" s="51">
        <v>17.482226666666673</v>
      </c>
      <c r="V1309" s="51">
        <v>0</v>
      </c>
      <c r="W1309" s="50">
        <v>0</v>
      </c>
      <c r="X1309" s="49">
        <v>14.723610000000003</v>
      </c>
      <c r="Y1309" s="51">
        <v>40.616090666666665</v>
      </c>
      <c r="Z1309" s="52">
        <v>0</v>
      </c>
      <c r="AA1309" s="52">
        <v>0</v>
      </c>
      <c r="AB1309" s="52">
        <v>0</v>
      </c>
      <c r="AC1309" s="54">
        <v>3</v>
      </c>
      <c r="AD1309" s="54">
        <v>77.066220370370374</v>
      </c>
      <c r="AE1309" s="50">
        <v>77.066220370370374</v>
      </c>
      <c r="AF1309" s="50">
        <v>70.5</v>
      </c>
      <c r="AG1309" s="55">
        <v>70.5</v>
      </c>
      <c r="AH1309" s="50">
        <v>13.313985840000004</v>
      </c>
      <c r="AI1309" s="52">
        <v>8.180473837037038</v>
      </c>
      <c r="AJ1309" s="49">
        <v>0</v>
      </c>
      <c r="AK1309" s="50">
        <v>38.573694444444449</v>
      </c>
      <c r="AL1309" s="50">
        <v>33.478333333333332</v>
      </c>
      <c r="AM1309" s="50">
        <v>63.525000000000006</v>
      </c>
      <c r="AN1309" s="50">
        <v>0</v>
      </c>
      <c r="AO1309" s="50">
        <v>0</v>
      </c>
      <c r="AP1309" s="50">
        <v>0</v>
      </c>
      <c r="AQ1309" s="51">
        <v>0</v>
      </c>
      <c r="AR1309" s="49">
        <v>22.150449000000002</v>
      </c>
      <c r="AS1309" s="50">
        <v>2.7871621621621623</v>
      </c>
      <c r="AT1309" s="50">
        <v>2.7761399999999998</v>
      </c>
      <c r="AU1309" s="50">
        <v>6.7599714285714274</v>
      </c>
      <c r="AV1309" s="50">
        <v>226.05572366666667</v>
      </c>
      <c r="AW1309" s="50">
        <v>0</v>
      </c>
      <c r="AX1309" s="50">
        <v>11.872</v>
      </c>
      <c r="AY1309" s="50">
        <v>72.137633333333326</v>
      </c>
      <c r="AZ1309" s="51">
        <v>0</v>
      </c>
      <c r="BA1309" s="49">
        <v>0</v>
      </c>
      <c r="BB1309" s="49">
        <v>0</v>
      </c>
      <c r="BC1309" s="50">
        <v>0</v>
      </c>
      <c r="BD1309" s="50">
        <v>0</v>
      </c>
      <c r="BE1309" s="51">
        <v>0</v>
      </c>
      <c r="BF1309" s="38"/>
      <c r="BG1309" s="38"/>
      <c r="BK1309" s="38"/>
      <c r="BL1309" s="38"/>
      <c r="BM1309" s="38"/>
      <c r="BN1309" s="38"/>
      <c r="BO1309" s="38"/>
      <c r="BP1309" s="38"/>
      <c r="BQ1309" s="38"/>
      <c r="BR1309" s="38"/>
      <c r="BS1309" s="38"/>
      <c r="BT1309" s="38"/>
      <c r="BU1309" s="38"/>
      <c r="BY1309" s="38"/>
      <c r="BZ1309" s="38"/>
      <c r="CJ1309" s="38"/>
    </row>
    <row r="1310" spans="2:88" x14ac:dyDescent="0.25">
      <c r="B1310" s="8">
        <v>1308</v>
      </c>
      <c r="C1310" s="9" t="s">
        <v>12918</v>
      </c>
      <c r="D1310" s="9" t="s">
        <v>12978</v>
      </c>
      <c r="E1310" s="49">
        <v>27.721506900000005</v>
      </c>
      <c r="F1310" s="50">
        <v>14.854543200000002</v>
      </c>
      <c r="G1310" s="50">
        <v>24.853619999999999</v>
      </c>
      <c r="H1310" s="51">
        <v>23.353920000000002</v>
      </c>
      <c r="I1310" s="50">
        <v>0</v>
      </c>
      <c r="J1310" s="50">
        <v>0</v>
      </c>
      <c r="K1310" s="50">
        <v>15.778587600000005</v>
      </c>
      <c r="L1310" s="55">
        <v>14.723610000000003</v>
      </c>
      <c r="M1310" s="49">
        <v>0</v>
      </c>
      <c r="N1310" s="49">
        <v>2.7070817396444444</v>
      </c>
      <c r="O1310" s="49">
        <v>2.6056919999999995</v>
      </c>
      <c r="P1310" s="50">
        <v>0</v>
      </c>
      <c r="Q1310" s="50">
        <v>0</v>
      </c>
      <c r="R1310" s="50">
        <v>0</v>
      </c>
      <c r="S1310" s="51">
        <v>0</v>
      </c>
      <c r="T1310" s="50">
        <v>0</v>
      </c>
      <c r="U1310" s="51">
        <v>17.482226666666673</v>
      </c>
      <c r="V1310" s="51">
        <v>0</v>
      </c>
      <c r="W1310" s="50">
        <v>0</v>
      </c>
      <c r="X1310" s="49">
        <v>14.723610000000003</v>
      </c>
      <c r="Y1310" s="51">
        <v>40.616090666666665</v>
      </c>
      <c r="Z1310" s="52">
        <v>0</v>
      </c>
      <c r="AA1310" s="52">
        <v>0</v>
      </c>
      <c r="AB1310" s="52">
        <v>0</v>
      </c>
      <c r="AC1310" s="54">
        <v>3</v>
      </c>
      <c r="AD1310" s="54">
        <v>92.47946444444446</v>
      </c>
      <c r="AE1310" s="50">
        <v>92.47946444444446</v>
      </c>
      <c r="AF1310" s="50">
        <v>84.600000000000009</v>
      </c>
      <c r="AG1310" s="55">
        <v>84.600000000000009</v>
      </c>
      <c r="AH1310" s="50">
        <v>13.313985840000004</v>
      </c>
      <c r="AI1310" s="52">
        <v>8.180473837037038</v>
      </c>
      <c r="AJ1310" s="49">
        <v>0</v>
      </c>
      <c r="AK1310" s="50">
        <v>46.288433333333344</v>
      </c>
      <c r="AL1310" s="50">
        <v>40.173999999999992</v>
      </c>
      <c r="AM1310" s="50">
        <v>76.230000000000018</v>
      </c>
      <c r="AN1310" s="50">
        <v>0</v>
      </c>
      <c r="AO1310" s="50">
        <v>0</v>
      </c>
      <c r="AP1310" s="50">
        <v>0</v>
      </c>
      <c r="AQ1310" s="51">
        <v>0</v>
      </c>
      <c r="AR1310" s="49">
        <v>22.150449000000002</v>
      </c>
      <c r="AS1310" s="50">
        <v>2.7871621621621623</v>
      </c>
      <c r="AT1310" s="50">
        <v>2.7761399999999998</v>
      </c>
      <c r="AU1310" s="50">
        <v>8.4499642857142856</v>
      </c>
      <c r="AV1310" s="50">
        <v>265.0900028333333</v>
      </c>
      <c r="AW1310" s="50">
        <v>0</v>
      </c>
      <c r="AX1310" s="50">
        <v>11.872</v>
      </c>
      <c r="AY1310" s="50">
        <v>72.137633333333326</v>
      </c>
      <c r="AZ1310" s="51">
        <v>0</v>
      </c>
      <c r="BA1310" s="49">
        <v>0</v>
      </c>
      <c r="BB1310" s="49">
        <v>0</v>
      </c>
      <c r="BC1310" s="50">
        <v>0</v>
      </c>
      <c r="BD1310" s="50">
        <v>0</v>
      </c>
      <c r="BE1310" s="51">
        <v>0</v>
      </c>
      <c r="BF1310" s="38"/>
      <c r="BG1310" s="38"/>
      <c r="BK1310" s="38"/>
      <c r="BL1310" s="38"/>
      <c r="BM1310" s="38"/>
      <c r="BN1310" s="38"/>
      <c r="BO1310" s="38"/>
      <c r="BP1310" s="38"/>
      <c r="BQ1310" s="38"/>
      <c r="BR1310" s="38"/>
      <c r="BS1310" s="38"/>
      <c r="BT1310" s="38"/>
      <c r="BU1310" s="38"/>
      <c r="BY1310" s="38"/>
      <c r="BZ1310" s="38"/>
      <c r="CJ1310" s="38"/>
    </row>
    <row r="1311" spans="2:88" x14ac:dyDescent="0.25">
      <c r="B1311" s="8">
        <v>1309</v>
      </c>
      <c r="C1311" s="9" t="s">
        <v>12918</v>
      </c>
      <c r="D1311" s="9" t="s">
        <v>12979</v>
      </c>
      <c r="E1311" s="49">
        <v>4.6202511500000014</v>
      </c>
      <c r="F1311" s="50">
        <v>2.4757572000000003</v>
      </c>
      <c r="G1311" s="50">
        <v>8.2845399999999998</v>
      </c>
      <c r="H1311" s="51">
        <v>3.8923200000000007</v>
      </c>
      <c r="I1311" s="50">
        <v>0</v>
      </c>
      <c r="J1311" s="50">
        <v>0</v>
      </c>
      <c r="K1311" s="50">
        <v>2.629764600000001</v>
      </c>
      <c r="L1311" s="55">
        <v>4.9078700000000008</v>
      </c>
      <c r="M1311" s="49">
        <v>0</v>
      </c>
      <c r="N1311" s="49">
        <v>1.6793607249066667</v>
      </c>
      <c r="O1311" s="49">
        <v>0.86856399999999989</v>
      </c>
      <c r="P1311" s="50">
        <v>0</v>
      </c>
      <c r="Q1311" s="50">
        <v>0</v>
      </c>
      <c r="R1311" s="50">
        <v>0</v>
      </c>
      <c r="S1311" s="51">
        <v>0</v>
      </c>
      <c r="T1311" s="50">
        <v>0</v>
      </c>
      <c r="U1311" s="51">
        <v>6.4889666666666672</v>
      </c>
      <c r="V1311" s="51">
        <v>0</v>
      </c>
      <c r="W1311" s="50">
        <v>0</v>
      </c>
      <c r="X1311" s="49">
        <v>4.9078700000000008</v>
      </c>
      <c r="Y1311" s="51">
        <v>13.538696888888889</v>
      </c>
      <c r="Z1311" s="52">
        <v>0</v>
      </c>
      <c r="AA1311" s="52">
        <v>0</v>
      </c>
      <c r="AB1311" s="52">
        <v>0</v>
      </c>
      <c r="AC1311" s="54">
        <v>3</v>
      </c>
      <c r="AD1311" s="54">
        <v>15.413244074074075</v>
      </c>
      <c r="AE1311" s="50">
        <v>15.413244074074075</v>
      </c>
      <c r="AF1311" s="50">
        <v>14.100000000000001</v>
      </c>
      <c r="AG1311" s="55">
        <v>14.100000000000001</v>
      </c>
      <c r="AH1311" s="50">
        <v>4.4379952800000009</v>
      </c>
      <c r="AI1311" s="52">
        <v>2.7468274666666663</v>
      </c>
      <c r="AJ1311" s="49">
        <v>0</v>
      </c>
      <c r="AK1311" s="50">
        <v>7.7147388888888901</v>
      </c>
      <c r="AL1311" s="50">
        <v>6.695666666666666</v>
      </c>
      <c r="AM1311" s="50">
        <v>0</v>
      </c>
      <c r="AN1311" s="50">
        <v>13.00461</v>
      </c>
      <c r="AO1311" s="50">
        <v>6.9069767441860463</v>
      </c>
      <c r="AP1311" s="50">
        <v>8.7079000000000004</v>
      </c>
      <c r="AQ1311" s="51">
        <v>8.3050999999999995</v>
      </c>
      <c r="AR1311" s="49">
        <v>7.383483</v>
      </c>
      <c r="AS1311" s="50">
        <v>2.7871621621621623</v>
      </c>
      <c r="AT1311" s="50">
        <v>0.92537999999999998</v>
      </c>
      <c r="AU1311" s="50">
        <v>1.6899928571428569</v>
      </c>
      <c r="AV1311" s="50">
        <v>62.340481499999996</v>
      </c>
      <c r="AW1311" s="50">
        <v>0</v>
      </c>
      <c r="AX1311" s="50">
        <v>3.9573333333333331</v>
      </c>
      <c r="AY1311" s="50">
        <v>18.113280000000007</v>
      </c>
      <c r="AZ1311" s="51">
        <v>0</v>
      </c>
      <c r="BA1311" s="49">
        <v>0</v>
      </c>
      <c r="BB1311" s="49">
        <v>0</v>
      </c>
      <c r="BC1311" s="50">
        <v>0</v>
      </c>
      <c r="BD1311" s="50">
        <v>0</v>
      </c>
      <c r="BE1311" s="51">
        <v>0</v>
      </c>
      <c r="BF1311" s="38"/>
      <c r="BG1311" s="38"/>
      <c r="BK1311" s="38"/>
      <c r="BL1311" s="38"/>
      <c r="BM1311" s="38"/>
      <c r="BN1311" s="38"/>
      <c r="BO1311" s="38"/>
      <c r="BP1311" s="38"/>
      <c r="BQ1311" s="38"/>
      <c r="BR1311" s="38"/>
      <c r="BS1311" s="38"/>
      <c r="BT1311" s="38"/>
      <c r="BU1311" s="38"/>
      <c r="BY1311" s="38"/>
      <c r="BZ1311" s="38"/>
      <c r="CJ1311" s="38"/>
    </row>
    <row r="1312" spans="2:88" x14ac:dyDescent="0.25">
      <c r="B1312" s="8">
        <v>1310</v>
      </c>
      <c r="C1312" s="9" t="s">
        <v>12918</v>
      </c>
      <c r="D1312" s="9" t="s">
        <v>12980</v>
      </c>
      <c r="E1312" s="49">
        <v>6.160334866666668</v>
      </c>
      <c r="F1312" s="50">
        <v>3.3010096000000004</v>
      </c>
      <c r="G1312" s="50">
        <v>11.046053333333333</v>
      </c>
      <c r="H1312" s="51">
        <v>5.1897600000000006</v>
      </c>
      <c r="I1312" s="50">
        <v>0</v>
      </c>
      <c r="J1312" s="50">
        <v>0</v>
      </c>
      <c r="K1312" s="50">
        <v>3.5063528000000015</v>
      </c>
      <c r="L1312" s="55">
        <v>4.9078700000000008</v>
      </c>
      <c r="M1312" s="49">
        <v>0</v>
      </c>
      <c r="N1312" s="49">
        <v>1.6793607249066667</v>
      </c>
      <c r="O1312" s="49">
        <v>0.86856399999999989</v>
      </c>
      <c r="P1312" s="50">
        <v>0</v>
      </c>
      <c r="Q1312" s="50">
        <v>0</v>
      </c>
      <c r="R1312" s="50">
        <v>0</v>
      </c>
      <c r="S1312" s="51">
        <v>0</v>
      </c>
      <c r="T1312" s="50">
        <v>0</v>
      </c>
      <c r="U1312" s="51">
        <v>6.4889666666666672</v>
      </c>
      <c r="V1312" s="51">
        <v>0</v>
      </c>
      <c r="W1312" s="50">
        <v>0</v>
      </c>
      <c r="X1312" s="49">
        <v>4.9078700000000008</v>
      </c>
      <c r="Y1312" s="51">
        <v>13.538696888888889</v>
      </c>
      <c r="Z1312" s="52">
        <v>0</v>
      </c>
      <c r="AA1312" s="52">
        <v>0</v>
      </c>
      <c r="AB1312" s="52">
        <v>0</v>
      </c>
      <c r="AC1312" s="54">
        <v>3</v>
      </c>
      <c r="AD1312" s="54">
        <v>20.550992098765434</v>
      </c>
      <c r="AE1312" s="50">
        <v>20.550992098765434</v>
      </c>
      <c r="AF1312" s="50">
        <v>18.8</v>
      </c>
      <c r="AG1312" s="55">
        <v>18.8</v>
      </c>
      <c r="AH1312" s="50">
        <v>4.4379952800000009</v>
      </c>
      <c r="AI1312" s="52">
        <v>2.7468274666666663</v>
      </c>
      <c r="AJ1312" s="49">
        <v>0</v>
      </c>
      <c r="AK1312" s="50">
        <v>10.28631851851852</v>
      </c>
      <c r="AL1312" s="50">
        <v>8.9275555555555552</v>
      </c>
      <c r="AM1312" s="50">
        <v>0</v>
      </c>
      <c r="AN1312" s="50">
        <v>17.339479999999998</v>
      </c>
      <c r="AO1312" s="50">
        <v>9.2093023255813957</v>
      </c>
      <c r="AP1312" s="50">
        <v>11.610533333333334</v>
      </c>
      <c r="AQ1312" s="51">
        <v>11.073466666666667</v>
      </c>
      <c r="AR1312" s="49">
        <v>7.383483</v>
      </c>
      <c r="AS1312" s="50">
        <v>2.7871621621621623</v>
      </c>
      <c r="AT1312" s="50">
        <v>0.92537999999999998</v>
      </c>
      <c r="AU1312" s="50">
        <v>2.2533238095238093</v>
      </c>
      <c r="AV1312" s="50">
        <v>75.351907888888888</v>
      </c>
      <c r="AW1312" s="50">
        <v>0</v>
      </c>
      <c r="AX1312" s="50">
        <v>3.9573333333333331</v>
      </c>
      <c r="AY1312" s="50">
        <v>18.113280000000007</v>
      </c>
      <c r="AZ1312" s="51">
        <v>0</v>
      </c>
      <c r="BA1312" s="49">
        <v>0</v>
      </c>
      <c r="BB1312" s="49">
        <v>0</v>
      </c>
      <c r="BC1312" s="50">
        <v>0</v>
      </c>
      <c r="BD1312" s="50">
        <v>0</v>
      </c>
      <c r="BE1312" s="51">
        <v>0</v>
      </c>
      <c r="BF1312" s="38"/>
      <c r="BG1312" s="38"/>
      <c r="BK1312" s="38"/>
      <c r="BL1312" s="38"/>
      <c r="BM1312" s="38"/>
      <c r="BN1312" s="38"/>
      <c r="BO1312" s="38"/>
      <c r="BP1312" s="38"/>
      <c r="BQ1312" s="38"/>
      <c r="BR1312" s="38"/>
      <c r="BS1312" s="38"/>
      <c r="BT1312" s="38"/>
      <c r="BU1312" s="38"/>
      <c r="BY1312" s="38"/>
      <c r="BZ1312" s="38"/>
      <c r="CJ1312" s="38"/>
    </row>
    <row r="1313" spans="2:88" x14ac:dyDescent="0.25">
      <c r="B1313" s="8">
        <v>1311</v>
      </c>
      <c r="C1313" s="9" t="s">
        <v>12918</v>
      </c>
      <c r="D1313" s="9" t="s">
        <v>12981</v>
      </c>
      <c r="E1313" s="49">
        <v>7.7004185833333345</v>
      </c>
      <c r="F1313" s="50">
        <v>4.1262620000000005</v>
      </c>
      <c r="G1313" s="50">
        <v>13.807566666666666</v>
      </c>
      <c r="H1313" s="51">
        <v>6.4872000000000005</v>
      </c>
      <c r="I1313" s="50">
        <v>0</v>
      </c>
      <c r="J1313" s="50">
        <v>0</v>
      </c>
      <c r="K1313" s="50">
        <v>4.3829410000000015</v>
      </c>
      <c r="L1313" s="55">
        <v>4.9078700000000008</v>
      </c>
      <c r="M1313" s="49">
        <v>0</v>
      </c>
      <c r="N1313" s="49">
        <v>1.6793607249066667</v>
      </c>
      <c r="O1313" s="49">
        <v>0.86856399999999989</v>
      </c>
      <c r="P1313" s="50">
        <v>0</v>
      </c>
      <c r="Q1313" s="50">
        <v>0</v>
      </c>
      <c r="R1313" s="50">
        <v>0</v>
      </c>
      <c r="S1313" s="51">
        <v>0</v>
      </c>
      <c r="T1313" s="50">
        <v>0</v>
      </c>
      <c r="U1313" s="51">
        <v>6.4889666666666672</v>
      </c>
      <c r="V1313" s="51">
        <v>0</v>
      </c>
      <c r="W1313" s="50">
        <v>0</v>
      </c>
      <c r="X1313" s="49">
        <v>4.9078700000000008</v>
      </c>
      <c r="Y1313" s="51">
        <v>13.538696888888889</v>
      </c>
      <c r="Z1313" s="52">
        <v>0</v>
      </c>
      <c r="AA1313" s="52">
        <v>0</v>
      </c>
      <c r="AB1313" s="52">
        <v>0</v>
      </c>
      <c r="AC1313" s="54">
        <v>3</v>
      </c>
      <c r="AD1313" s="54">
        <v>25.688740123456792</v>
      </c>
      <c r="AE1313" s="50">
        <v>25.688740123456792</v>
      </c>
      <c r="AF1313" s="50">
        <v>23.5</v>
      </c>
      <c r="AG1313" s="55">
        <v>23.5</v>
      </c>
      <c r="AH1313" s="50">
        <v>4.4379952800000009</v>
      </c>
      <c r="AI1313" s="52">
        <v>2.7468274666666663</v>
      </c>
      <c r="AJ1313" s="49">
        <v>0</v>
      </c>
      <c r="AK1313" s="50">
        <v>12.85789814814815</v>
      </c>
      <c r="AL1313" s="50">
        <v>11.159444444444444</v>
      </c>
      <c r="AM1313" s="50">
        <v>0</v>
      </c>
      <c r="AN1313" s="50">
        <v>21.674349999999997</v>
      </c>
      <c r="AO1313" s="50">
        <v>11.511627906976745</v>
      </c>
      <c r="AP1313" s="50">
        <v>14.513166666666669</v>
      </c>
      <c r="AQ1313" s="51">
        <v>13.841833333333334</v>
      </c>
      <c r="AR1313" s="49">
        <v>7.383483</v>
      </c>
      <c r="AS1313" s="50">
        <v>2.7871621621621623</v>
      </c>
      <c r="AT1313" s="50">
        <v>0.92537999999999998</v>
      </c>
      <c r="AU1313" s="50">
        <v>2.2533238095238093</v>
      </c>
      <c r="AV1313" s="50">
        <v>75.351907888888888</v>
      </c>
      <c r="AW1313" s="50">
        <v>0</v>
      </c>
      <c r="AX1313" s="50">
        <v>3.9573333333333331</v>
      </c>
      <c r="AY1313" s="50">
        <v>18.113280000000007</v>
      </c>
      <c r="AZ1313" s="51">
        <v>0</v>
      </c>
      <c r="BA1313" s="49">
        <v>0</v>
      </c>
      <c r="BB1313" s="49">
        <v>0</v>
      </c>
      <c r="BC1313" s="50">
        <v>0</v>
      </c>
      <c r="BD1313" s="50">
        <v>0</v>
      </c>
      <c r="BE1313" s="51">
        <v>0</v>
      </c>
      <c r="BF1313" s="38"/>
      <c r="BG1313" s="38"/>
      <c r="BK1313" s="38"/>
      <c r="BL1313" s="38"/>
      <c r="BM1313" s="38"/>
      <c r="BN1313" s="38"/>
      <c r="BO1313" s="38"/>
      <c r="BP1313" s="38"/>
      <c r="BQ1313" s="38"/>
      <c r="BR1313" s="38"/>
      <c r="BS1313" s="38"/>
      <c r="BT1313" s="38"/>
      <c r="BU1313" s="38"/>
      <c r="BY1313" s="38"/>
      <c r="BZ1313" s="38"/>
      <c r="CJ1313" s="38"/>
    </row>
    <row r="1314" spans="2:88" x14ac:dyDescent="0.25">
      <c r="B1314" s="8">
        <v>1312</v>
      </c>
      <c r="C1314" s="9" t="s">
        <v>12918</v>
      </c>
      <c r="D1314" s="9" t="s">
        <v>12982</v>
      </c>
      <c r="E1314" s="49">
        <v>9.2405023000000028</v>
      </c>
      <c r="F1314" s="50">
        <v>4.9515144000000006</v>
      </c>
      <c r="G1314" s="50">
        <v>16.56908</v>
      </c>
      <c r="H1314" s="51">
        <v>7.7846400000000013</v>
      </c>
      <c r="I1314" s="50">
        <v>0</v>
      </c>
      <c r="J1314" s="50">
        <v>0</v>
      </c>
      <c r="K1314" s="50">
        <v>5.259529200000002</v>
      </c>
      <c r="L1314" s="55">
        <v>4.9078700000000008</v>
      </c>
      <c r="M1314" s="49">
        <v>0</v>
      </c>
      <c r="N1314" s="49">
        <v>1.6793607249066667</v>
      </c>
      <c r="O1314" s="49">
        <v>0.86856399999999989</v>
      </c>
      <c r="P1314" s="50">
        <v>0</v>
      </c>
      <c r="Q1314" s="50">
        <v>0</v>
      </c>
      <c r="R1314" s="50">
        <v>0</v>
      </c>
      <c r="S1314" s="51">
        <v>0</v>
      </c>
      <c r="T1314" s="50">
        <v>0</v>
      </c>
      <c r="U1314" s="51">
        <v>6.4889666666666672</v>
      </c>
      <c r="V1314" s="51">
        <v>0</v>
      </c>
      <c r="W1314" s="50">
        <v>0</v>
      </c>
      <c r="X1314" s="49">
        <v>4.9078700000000008</v>
      </c>
      <c r="Y1314" s="51">
        <v>13.538696888888889</v>
      </c>
      <c r="Z1314" s="52">
        <v>0</v>
      </c>
      <c r="AA1314" s="52">
        <v>0</v>
      </c>
      <c r="AB1314" s="52">
        <v>0</v>
      </c>
      <c r="AC1314" s="54">
        <v>3</v>
      </c>
      <c r="AD1314" s="54">
        <v>30.826488148148151</v>
      </c>
      <c r="AE1314" s="50">
        <v>30.826488148148151</v>
      </c>
      <c r="AF1314" s="50">
        <v>28.200000000000003</v>
      </c>
      <c r="AG1314" s="55">
        <v>28.200000000000003</v>
      </c>
      <c r="AH1314" s="50">
        <v>4.4379952800000009</v>
      </c>
      <c r="AI1314" s="52">
        <v>2.7468274666666663</v>
      </c>
      <c r="AJ1314" s="49">
        <v>0</v>
      </c>
      <c r="AK1314" s="50">
        <v>15.42947777777778</v>
      </c>
      <c r="AL1314" s="50">
        <v>13.391333333333332</v>
      </c>
      <c r="AM1314" s="50">
        <v>0</v>
      </c>
      <c r="AN1314" s="50">
        <v>26.009219999999999</v>
      </c>
      <c r="AO1314" s="50">
        <v>13.813953488372093</v>
      </c>
      <c r="AP1314" s="50">
        <v>17.415800000000001</v>
      </c>
      <c r="AQ1314" s="51">
        <v>16.610199999999999</v>
      </c>
      <c r="AR1314" s="49">
        <v>7.383483</v>
      </c>
      <c r="AS1314" s="50">
        <v>2.7871621621621623</v>
      </c>
      <c r="AT1314" s="50">
        <v>0.92537999999999998</v>
      </c>
      <c r="AU1314" s="50">
        <v>2.8166547619047617</v>
      </c>
      <c r="AV1314" s="50">
        <v>88.363334277777781</v>
      </c>
      <c r="AW1314" s="50">
        <v>0</v>
      </c>
      <c r="AX1314" s="50">
        <v>3.9573333333333331</v>
      </c>
      <c r="AY1314" s="50">
        <v>18.113280000000007</v>
      </c>
      <c r="AZ1314" s="51">
        <v>0</v>
      </c>
      <c r="BA1314" s="49">
        <v>0</v>
      </c>
      <c r="BB1314" s="49">
        <v>0</v>
      </c>
      <c r="BC1314" s="50">
        <v>0</v>
      </c>
      <c r="BD1314" s="50">
        <v>0</v>
      </c>
      <c r="BE1314" s="51">
        <v>0</v>
      </c>
      <c r="BF1314" s="38"/>
      <c r="BG1314" s="38"/>
      <c r="BK1314" s="38"/>
      <c r="BL1314" s="38"/>
      <c r="BM1314" s="38"/>
      <c r="BN1314" s="38"/>
      <c r="BO1314" s="38"/>
      <c r="BP1314" s="38"/>
      <c r="BQ1314" s="38"/>
      <c r="BR1314" s="38"/>
      <c r="BS1314" s="38"/>
      <c r="BT1314" s="38"/>
      <c r="BU1314" s="38"/>
      <c r="BY1314" s="38"/>
      <c r="BZ1314" s="38"/>
      <c r="CJ1314" s="38"/>
    </row>
    <row r="1315" spans="2:88" x14ac:dyDescent="0.25">
      <c r="B1315" s="8">
        <v>1313</v>
      </c>
      <c r="C1315" s="9" t="s">
        <v>12918</v>
      </c>
      <c r="D1315" s="9" t="s">
        <v>12983</v>
      </c>
      <c r="E1315" s="49">
        <v>9.2405023000000028</v>
      </c>
      <c r="F1315" s="50">
        <v>4.9515144000000006</v>
      </c>
      <c r="G1315" s="50">
        <v>16.56908</v>
      </c>
      <c r="H1315" s="51">
        <v>7.7846400000000013</v>
      </c>
      <c r="I1315" s="50">
        <v>0</v>
      </c>
      <c r="J1315" s="50">
        <v>0</v>
      </c>
      <c r="K1315" s="50">
        <v>5.259529200000002</v>
      </c>
      <c r="L1315" s="55">
        <v>9.8157400000000017</v>
      </c>
      <c r="M1315" s="49">
        <v>0</v>
      </c>
      <c r="N1315" s="49">
        <v>2.1412299881066668</v>
      </c>
      <c r="O1315" s="49">
        <v>1.7371279999999998</v>
      </c>
      <c r="P1315" s="50">
        <v>0</v>
      </c>
      <c r="Q1315" s="50">
        <v>0</v>
      </c>
      <c r="R1315" s="50">
        <v>0</v>
      </c>
      <c r="S1315" s="51">
        <v>0</v>
      </c>
      <c r="T1315" s="50">
        <v>0</v>
      </c>
      <c r="U1315" s="51">
        <v>16.348733333333335</v>
      </c>
      <c r="V1315" s="51">
        <v>0</v>
      </c>
      <c r="W1315" s="50">
        <v>0</v>
      </c>
      <c r="X1315" s="49">
        <v>9.8157400000000017</v>
      </c>
      <c r="Y1315" s="51">
        <v>27.077393777777779</v>
      </c>
      <c r="Z1315" s="52">
        <v>0</v>
      </c>
      <c r="AA1315" s="52">
        <v>0</v>
      </c>
      <c r="AB1315" s="52">
        <v>0</v>
      </c>
      <c r="AC1315" s="54">
        <v>3</v>
      </c>
      <c r="AD1315" s="54">
        <v>30.826488148148151</v>
      </c>
      <c r="AE1315" s="50">
        <v>30.826488148148151</v>
      </c>
      <c r="AF1315" s="50">
        <v>28.200000000000003</v>
      </c>
      <c r="AG1315" s="55">
        <v>28.200000000000003</v>
      </c>
      <c r="AH1315" s="50">
        <v>8.8759905600000018</v>
      </c>
      <c r="AI1315" s="52">
        <v>5.4636506518518519</v>
      </c>
      <c r="AJ1315" s="49">
        <v>0</v>
      </c>
      <c r="AK1315" s="50">
        <v>15.42947777777778</v>
      </c>
      <c r="AL1315" s="50">
        <v>13.391333333333332</v>
      </c>
      <c r="AM1315" s="50">
        <v>0</v>
      </c>
      <c r="AN1315" s="50">
        <v>26.009219999999999</v>
      </c>
      <c r="AO1315" s="50">
        <v>13.813953488372093</v>
      </c>
      <c r="AP1315" s="50">
        <v>17.415800000000001</v>
      </c>
      <c r="AQ1315" s="51">
        <v>16.610199999999999</v>
      </c>
      <c r="AR1315" s="49">
        <v>14.766966</v>
      </c>
      <c r="AS1315" s="50">
        <v>2.7871621621621623</v>
      </c>
      <c r="AT1315" s="50">
        <v>1.85076</v>
      </c>
      <c r="AU1315" s="50">
        <v>3.3799857142857137</v>
      </c>
      <c r="AV1315" s="50">
        <v>124.68096299999999</v>
      </c>
      <c r="AW1315" s="50">
        <v>0</v>
      </c>
      <c r="AX1315" s="50">
        <v>7.9146666666666663</v>
      </c>
      <c r="AY1315" s="50">
        <v>46.567216666666674</v>
      </c>
      <c r="AZ1315" s="51">
        <v>0</v>
      </c>
      <c r="BA1315" s="49">
        <v>0</v>
      </c>
      <c r="BB1315" s="49">
        <v>0</v>
      </c>
      <c r="BC1315" s="50">
        <v>0</v>
      </c>
      <c r="BD1315" s="50">
        <v>0</v>
      </c>
      <c r="BE1315" s="51">
        <v>0</v>
      </c>
      <c r="BF1315" s="38"/>
      <c r="BG1315" s="38"/>
      <c r="BK1315" s="38"/>
      <c r="BL1315" s="38"/>
      <c r="BM1315" s="38"/>
      <c r="BN1315" s="38"/>
      <c r="BO1315" s="38"/>
      <c r="BP1315" s="38"/>
      <c r="BQ1315" s="38"/>
      <c r="BR1315" s="38"/>
      <c r="BS1315" s="38"/>
      <c r="BT1315" s="38"/>
      <c r="BU1315" s="38"/>
      <c r="BY1315" s="38"/>
      <c r="BZ1315" s="38"/>
      <c r="CJ1315" s="38"/>
    </row>
    <row r="1316" spans="2:88" x14ac:dyDescent="0.25">
      <c r="B1316" s="8">
        <v>1314</v>
      </c>
      <c r="C1316" s="9" t="s">
        <v>12918</v>
      </c>
      <c r="D1316" s="9" t="s">
        <v>12984</v>
      </c>
      <c r="E1316" s="49">
        <v>12.320669733333336</v>
      </c>
      <c r="F1316" s="50">
        <v>6.6020192000000009</v>
      </c>
      <c r="G1316" s="50">
        <v>22.092106666666666</v>
      </c>
      <c r="H1316" s="51">
        <v>10.379520000000001</v>
      </c>
      <c r="I1316" s="50">
        <v>0</v>
      </c>
      <c r="J1316" s="50">
        <v>0</v>
      </c>
      <c r="K1316" s="50">
        <v>7.012705600000003</v>
      </c>
      <c r="L1316" s="55">
        <v>9.8157400000000017</v>
      </c>
      <c r="M1316" s="49">
        <v>0</v>
      </c>
      <c r="N1316" s="49">
        <v>2.1412299881066668</v>
      </c>
      <c r="O1316" s="49">
        <v>1.7371279999999998</v>
      </c>
      <c r="P1316" s="50">
        <v>0</v>
      </c>
      <c r="Q1316" s="50">
        <v>0</v>
      </c>
      <c r="R1316" s="50">
        <v>0</v>
      </c>
      <c r="S1316" s="51">
        <v>0</v>
      </c>
      <c r="T1316" s="50">
        <v>0</v>
      </c>
      <c r="U1316" s="51">
        <v>16.348733333333335</v>
      </c>
      <c r="V1316" s="51">
        <v>0</v>
      </c>
      <c r="W1316" s="50">
        <v>0</v>
      </c>
      <c r="X1316" s="49">
        <v>9.8157400000000017</v>
      </c>
      <c r="Y1316" s="51">
        <v>27.077393777777779</v>
      </c>
      <c r="Z1316" s="52">
        <v>0</v>
      </c>
      <c r="AA1316" s="52">
        <v>0</v>
      </c>
      <c r="AB1316" s="52">
        <v>0</v>
      </c>
      <c r="AC1316" s="54">
        <v>3</v>
      </c>
      <c r="AD1316" s="54">
        <v>41.101984197530868</v>
      </c>
      <c r="AE1316" s="50">
        <v>41.101984197530868</v>
      </c>
      <c r="AF1316" s="50">
        <v>37.6</v>
      </c>
      <c r="AG1316" s="55">
        <v>37.6</v>
      </c>
      <c r="AH1316" s="50">
        <v>8.8759905600000018</v>
      </c>
      <c r="AI1316" s="52">
        <v>5.4636506518518519</v>
      </c>
      <c r="AJ1316" s="49">
        <v>0</v>
      </c>
      <c r="AK1316" s="50">
        <v>20.57263703703704</v>
      </c>
      <c r="AL1316" s="50">
        <v>17.85511111111111</v>
      </c>
      <c r="AM1316" s="50">
        <v>0</v>
      </c>
      <c r="AN1316" s="50">
        <v>34.678959999999996</v>
      </c>
      <c r="AO1316" s="50">
        <v>18.418604651162791</v>
      </c>
      <c r="AP1316" s="50">
        <v>23.221066666666669</v>
      </c>
      <c r="AQ1316" s="51">
        <v>22.146933333333333</v>
      </c>
      <c r="AR1316" s="49">
        <v>14.766966</v>
      </c>
      <c r="AS1316" s="50">
        <v>2.7871621621621623</v>
      </c>
      <c r="AT1316" s="50">
        <v>1.85076</v>
      </c>
      <c r="AU1316" s="50">
        <v>4.5066476190476186</v>
      </c>
      <c r="AV1316" s="50">
        <v>150.70381577777778</v>
      </c>
      <c r="AW1316" s="50">
        <v>0</v>
      </c>
      <c r="AX1316" s="50">
        <v>7.9146666666666663</v>
      </c>
      <c r="AY1316" s="50">
        <v>46.567216666666674</v>
      </c>
      <c r="AZ1316" s="51">
        <v>0</v>
      </c>
      <c r="BA1316" s="49">
        <v>0</v>
      </c>
      <c r="BB1316" s="49">
        <v>0</v>
      </c>
      <c r="BC1316" s="50">
        <v>0</v>
      </c>
      <c r="BD1316" s="50">
        <v>0</v>
      </c>
      <c r="BE1316" s="51">
        <v>0</v>
      </c>
      <c r="BF1316" s="38"/>
      <c r="BG1316" s="38"/>
      <c r="BK1316" s="38"/>
      <c r="BL1316" s="38"/>
      <c r="BM1316" s="38"/>
      <c r="BN1316" s="38"/>
      <c r="BO1316" s="38"/>
      <c r="BP1316" s="38"/>
      <c r="BQ1316" s="38"/>
      <c r="BR1316" s="38"/>
      <c r="BS1316" s="38"/>
      <c r="BT1316" s="38"/>
      <c r="BU1316" s="38"/>
      <c r="BY1316" s="38"/>
      <c r="BZ1316" s="38"/>
      <c r="CJ1316" s="38"/>
    </row>
    <row r="1317" spans="2:88" x14ac:dyDescent="0.25">
      <c r="B1317" s="8">
        <v>1315</v>
      </c>
      <c r="C1317" s="9" t="s">
        <v>12918</v>
      </c>
      <c r="D1317" s="9" t="s">
        <v>12985</v>
      </c>
      <c r="E1317" s="49">
        <v>15.400837166666669</v>
      </c>
      <c r="F1317" s="50">
        <v>8.2525240000000011</v>
      </c>
      <c r="G1317" s="50">
        <v>27.615133333333333</v>
      </c>
      <c r="H1317" s="51">
        <v>12.974400000000001</v>
      </c>
      <c r="I1317" s="50">
        <v>0</v>
      </c>
      <c r="J1317" s="50">
        <v>0</v>
      </c>
      <c r="K1317" s="50">
        <v>8.7658820000000031</v>
      </c>
      <c r="L1317" s="55">
        <v>9.8157400000000017</v>
      </c>
      <c r="M1317" s="49">
        <v>0</v>
      </c>
      <c r="N1317" s="49">
        <v>2.1412299881066668</v>
      </c>
      <c r="O1317" s="49">
        <v>1.7371279999999998</v>
      </c>
      <c r="P1317" s="50">
        <v>0</v>
      </c>
      <c r="Q1317" s="50">
        <v>0</v>
      </c>
      <c r="R1317" s="50">
        <v>0</v>
      </c>
      <c r="S1317" s="51">
        <v>0</v>
      </c>
      <c r="T1317" s="50">
        <v>0</v>
      </c>
      <c r="U1317" s="51">
        <v>16.348733333333335</v>
      </c>
      <c r="V1317" s="51">
        <v>0</v>
      </c>
      <c r="W1317" s="50">
        <v>0</v>
      </c>
      <c r="X1317" s="49">
        <v>9.8157400000000017</v>
      </c>
      <c r="Y1317" s="51">
        <v>27.077393777777779</v>
      </c>
      <c r="Z1317" s="52">
        <v>0</v>
      </c>
      <c r="AA1317" s="52">
        <v>0</v>
      </c>
      <c r="AB1317" s="52">
        <v>0</v>
      </c>
      <c r="AC1317" s="54">
        <v>3</v>
      </c>
      <c r="AD1317" s="54">
        <v>51.377480246913585</v>
      </c>
      <c r="AE1317" s="50">
        <v>51.377480246913585</v>
      </c>
      <c r="AF1317" s="50">
        <v>47</v>
      </c>
      <c r="AG1317" s="55">
        <v>47</v>
      </c>
      <c r="AH1317" s="50">
        <v>8.8759905600000018</v>
      </c>
      <c r="AI1317" s="52">
        <v>5.4636506518518519</v>
      </c>
      <c r="AJ1317" s="49">
        <v>0</v>
      </c>
      <c r="AK1317" s="50">
        <v>25.7157962962963</v>
      </c>
      <c r="AL1317" s="50">
        <v>22.318888888888889</v>
      </c>
      <c r="AM1317" s="50">
        <v>0</v>
      </c>
      <c r="AN1317" s="50">
        <v>43.348699999999994</v>
      </c>
      <c r="AO1317" s="50">
        <v>23.02325581395349</v>
      </c>
      <c r="AP1317" s="50">
        <v>29.026333333333337</v>
      </c>
      <c r="AQ1317" s="51">
        <v>27.683666666666667</v>
      </c>
      <c r="AR1317" s="49">
        <v>14.766966</v>
      </c>
      <c r="AS1317" s="50">
        <v>2.7871621621621623</v>
      </c>
      <c r="AT1317" s="50">
        <v>1.85076</v>
      </c>
      <c r="AU1317" s="50">
        <v>4.5066476190476186</v>
      </c>
      <c r="AV1317" s="50">
        <v>150.70381577777778</v>
      </c>
      <c r="AW1317" s="50">
        <v>0</v>
      </c>
      <c r="AX1317" s="50">
        <v>7.9146666666666663</v>
      </c>
      <c r="AY1317" s="50">
        <v>46.567216666666674</v>
      </c>
      <c r="AZ1317" s="51">
        <v>0</v>
      </c>
      <c r="BA1317" s="49">
        <v>0</v>
      </c>
      <c r="BB1317" s="49">
        <v>0</v>
      </c>
      <c r="BC1317" s="50">
        <v>0</v>
      </c>
      <c r="BD1317" s="50">
        <v>0</v>
      </c>
      <c r="BE1317" s="51">
        <v>0</v>
      </c>
      <c r="BF1317" s="38"/>
      <c r="BG1317" s="38"/>
      <c r="BK1317" s="38"/>
      <c r="BL1317" s="38"/>
      <c r="BM1317" s="38"/>
      <c r="BN1317" s="38"/>
      <c r="BO1317" s="38"/>
      <c r="BP1317" s="38"/>
      <c r="BQ1317" s="38"/>
      <c r="BR1317" s="38"/>
      <c r="BS1317" s="38"/>
      <c r="BT1317" s="38"/>
      <c r="BU1317" s="38"/>
      <c r="BY1317" s="38"/>
      <c r="BZ1317" s="38"/>
      <c r="CJ1317" s="38"/>
    </row>
    <row r="1318" spans="2:88" x14ac:dyDescent="0.25">
      <c r="B1318" s="8">
        <v>1316</v>
      </c>
      <c r="C1318" s="9" t="s">
        <v>12918</v>
      </c>
      <c r="D1318" s="9" t="s">
        <v>12986</v>
      </c>
      <c r="E1318" s="49">
        <v>18.481004600000006</v>
      </c>
      <c r="F1318" s="50">
        <v>9.9030288000000013</v>
      </c>
      <c r="G1318" s="50">
        <v>33.138159999999999</v>
      </c>
      <c r="H1318" s="51">
        <v>15.569280000000003</v>
      </c>
      <c r="I1318" s="50">
        <v>0</v>
      </c>
      <c r="J1318" s="50">
        <v>0</v>
      </c>
      <c r="K1318" s="50">
        <v>10.519058400000004</v>
      </c>
      <c r="L1318" s="55">
        <v>9.8157400000000017</v>
      </c>
      <c r="M1318" s="49">
        <v>0</v>
      </c>
      <c r="N1318" s="49">
        <v>2.1412299881066668</v>
      </c>
      <c r="O1318" s="49">
        <v>1.7371279999999998</v>
      </c>
      <c r="P1318" s="50">
        <v>0</v>
      </c>
      <c r="Q1318" s="50">
        <v>0</v>
      </c>
      <c r="R1318" s="50">
        <v>0</v>
      </c>
      <c r="S1318" s="51">
        <v>0</v>
      </c>
      <c r="T1318" s="50">
        <v>0</v>
      </c>
      <c r="U1318" s="51">
        <v>16.348733333333335</v>
      </c>
      <c r="V1318" s="51">
        <v>0</v>
      </c>
      <c r="W1318" s="50">
        <v>0</v>
      </c>
      <c r="X1318" s="49">
        <v>9.8157400000000017</v>
      </c>
      <c r="Y1318" s="51">
        <v>27.077393777777779</v>
      </c>
      <c r="Z1318" s="52">
        <v>0</v>
      </c>
      <c r="AA1318" s="52">
        <v>0</v>
      </c>
      <c r="AB1318" s="52">
        <v>0</v>
      </c>
      <c r="AC1318" s="54">
        <v>3</v>
      </c>
      <c r="AD1318" s="54">
        <v>61.652976296296302</v>
      </c>
      <c r="AE1318" s="50">
        <v>61.652976296296302</v>
      </c>
      <c r="AF1318" s="50">
        <v>56.400000000000006</v>
      </c>
      <c r="AG1318" s="55">
        <v>56.400000000000006</v>
      </c>
      <c r="AH1318" s="50">
        <v>8.8759905600000018</v>
      </c>
      <c r="AI1318" s="52">
        <v>5.4636506518518519</v>
      </c>
      <c r="AJ1318" s="49">
        <v>0</v>
      </c>
      <c r="AK1318" s="50">
        <v>30.858955555555561</v>
      </c>
      <c r="AL1318" s="50">
        <v>26.782666666666664</v>
      </c>
      <c r="AM1318" s="50">
        <v>0</v>
      </c>
      <c r="AN1318" s="50">
        <v>52.018439999999998</v>
      </c>
      <c r="AO1318" s="50">
        <v>27.627906976744185</v>
      </c>
      <c r="AP1318" s="50">
        <v>34.831600000000002</v>
      </c>
      <c r="AQ1318" s="51">
        <v>33.220399999999998</v>
      </c>
      <c r="AR1318" s="49">
        <v>14.766966</v>
      </c>
      <c r="AS1318" s="50">
        <v>2.7871621621621623</v>
      </c>
      <c r="AT1318" s="50">
        <v>1.85076</v>
      </c>
      <c r="AU1318" s="50">
        <v>5.6333095238095234</v>
      </c>
      <c r="AV1318" s="50">
        <v>176.72666855555556</v>
      </c>
      <c r="AW1318" s="50">
        <v>0</v>
      </c>
      <c r="AX1318" s="50">
        <v>7.9146666666666663</v>
      </c>
      <c r="AY1318" s="50">
        <v>46.567216666666674</v>
      </c>
      <c r="AZ1318" s="51">
        <v>0</v>
      </c>
      <c r="BA1318" s="49">
        <v>0</v>
      </c>
      <c r="BB1318" s="49">
        <v>0</v>
      </c>
      <c r="BC1318" s="50">
        <v>0</v>
      </c>
      <c r="BD1318" s="50">
        <v>0</v>
      </c>
      <c r="BE1318" s="51">
        <v>0</v>
      </c>
      <c r="BF1318" s="38"/>
      <c r="BG1318" s="38"/>
      <c r="BK1318" s="38"/>
      <c r="BL1318" s="38"/>
      <c r="BM1318" s="38"/>
      <c r="BN1318" s="38"/>
      <c r="BO1318" s="38"/>
      <c r="BP1318" s="38"/>
      <c r="BQ1318" s="38"/>
      <c r="BR1318" s="38"/>
      <c r="BS1318" s="38"/>
      <c r="BT1318" s="38"/>
      <c r="BU1318" s="38"/>
      <c r="BY1318" s="38"/>
      <c r="BZ1318" s="38"/>
      <c r="CJ1318" s="38"/>
    </row>
    <row r="1319" spans="2:88" x14ac:dyDescent="0.25">
      <c r="B1319" s="8">
        <v>1317</v>
      </c>
      <c r="C1319" s="9" t="s">
        <v>12918</v>
      </c>
      <c r="D1319" s="9" t="s">
        <v>12987</v>
      </c>
      <c r="E1319" s="49">
        <v>13.860753450000002</v>
      </c>
      <c r="F1319" s="50">
        <v>7.427271600000001</v>
      </c>
      <c r="G1319" s="50">
        <v>24.853619999999999</v>
      </c>
      <c r="H1319" s="51">
        <v>11.676960000000001</v>
      </c>
      <c r="I1319" s="50">
        <v>0</v>
      </c>
      <c r="J1319" s="50">
        <v>0</v>
      </c>
      <c r="K1319" s="50">
        <v>7.8892938000000026</v>
      </c>
      <c r="L1319" s="55">
        <v>14.723610000000003</v>
      </c>
      <c r="M1319" s="49">
        <v>0</v>
      </c>
      <c r="N1319" s="49">
        <v>2.7070817396444444</v>
      </c>
      <c r="O1319" s="49">
        <v>2.6056919999999995</v>
      </c>
      <c r="P1319" s="50">
        <v>0</v>
      </c>
      <c r="Q1319" s="50">
        <v>0</v>
      </c>
      <c r="R1319" s="50">
        <v>0</v>
      </c>
      <c r="S1319" s="51">
        <v>0</v>
      </c>
      <c r="T1319" s="50">
        <v>0</v>
      </c>
      <c r="U1319" s="51">
        <v>17.482226666666673</v>
      </c>
      <c r="V1319" s="51">
        <v>0</v>
      </c>
      <c r="W1319" s="50">
        <v>0</v>
      </c>
      <c r="X1319" s="49">
        <v>14.723610000000003</v>
      </c>
      <c r="Y1319" s="51">
        <v>40.616090666666665</v>
      </c>
      <c r="Z1319" s="52">
        <v>0</v>
      </c>
      <c r="AA1319" s="52">
        <v>0</v>
      </c>
      <c r="AB1319" s="52">
        <v>0</v>
      </c>
      <c r="AC1319" s="54">
        <v>3</v>
      </c>
      <c r="AD1319" s="54">
        <v>46.23973222222223</v>
      </c>
      <c r="AE1319" s="50">
        <v>46.23973222222223</v>
      </c>
      <c r="AF1319" s="50">
        <v>42.300000000000004</v>
      </c>
      <c r="AG1319" s="55">
        <v>42.300000000000004</v>
      </c>
      <c r="AH1319" s="50">
        <v>13.313985840000004</v>
      </c>
      <c r="AI1319" s="52">
        <v>8.180473837037038</v>
      </c>
      <c r="AJ1319" s="49">
        <v>0</v>
      </c>
      <c r="AK1319" s="50">
        <v>23.144216666666672</v>
      </c>
      <c r="AL1319" s="50">
        <v>20.086999999999996</v>
      </c>
      <c r="AM1319" s="50">
        <v>0</v>
      </c>
      <c r="AN1319" s="50">
        <v>39.013829999999999</v>
      </c>
      <c r="AO1319" s="50">
        <v>20.720930232558139</v>
      </c>
      <c r="AP1319" s="50">
        <v>26.123699999999999</v>
      </c>
      <c r="AQ1319" s="51">
        <v>24.915299999999998</v>
      </c>
      <c r="AR1319" s="49">
        <v>22.150449000000002</v>
      </c>
      <c r="AS1319" s="50">
        <v>2.7871621621621623</v>
      </c>
      <c r="AT1319" s="50">
        <v>2.7761399999999998</v>
      </c>
      <c r="AU1319" s="50">
        <v>5.069978571428571</v>
      </c>
      <c r="AV1319" s="50">
        <v>187.0214445</v>
      </c>
      <c r="AW1319" s="50">
        <v>0</v>
      </c>
      <c r="AX1319" s="50">
        <v>11.872</v>
      </c>
      <c r="AY1319" s="50">
        <v>72.137633333333326</v>
      </c>
      <c r="AZ1319" s="51">
        <v>0</v>
      </c>
      <c r="BA1319" s="49">
        <v>0</v>
      </c>
      <c r="BB1319" s="49">
        <v>0</v>
      </c>
      <c r="BC1319" s="50">
        <v>0</v>
      </c>
      <c r="BD1319" s="50">
        <v>0</v>
      </c>
      <c r="BE1319" s="51">
        <v>0</v>
      </c>
      <c r="BF1319" s="38"/>
      <c r="BG1319" s="38"/>
      <c r="BK1319" s="38"/>
      <c r="BL1319" s="38"/>
      <c r="BM1319" s="38"/>
      <c r="BN1319" s="38"/>
      <c r="BO1319" s="38"/>
      <c r="BP1319" s="38"/>
      <c r="BQ1319" s="38"/>
      <c r="BR1319" s="38"/>
      <c r="BS1319" s="38"/>
      <c r="BT1319" s="38"/>
      <c r="BU1319" s="38"/>
      <c r="BY1319" s="38"/>
      <c r="BZ1319" s="38"/>
      <c r="CJ1319" s="38"/>
    </row>
    <row r="1320" spans="2:88" x14ac:dyDescent="0.25">
      <c r="B1320" s="8">
        <v>1318</v>
      </c>
      <c r="C1320" s="9" t="s">
        <v>12918</v>
      </c>
      <c r="D1320" s="9" t="s">
        <v>12988</v>
      </c>
      <c r="E1320" s="49">
        <v>18.481004600000006</v>
      </c>
      <c r="F1320" s="50">
        <v>9.9030288000000013</v>
      </c>
      <c r="G1320" s="50">
        <v>33.138159999999999</v>
      </c>
      <c r="H1320" s="51">
        <v>15.569280000000003</v>
      </c>
      <c r="I1320" s="50">
        <v>0</v>
      </c>
      <c r="J1320" s="50">
        <v>0</v>
      </c>
      <c r="K1320" s="50">
        <v>10.519058400000004</v>
      </c>
      <c r="L1320" s="55">
        <v>14.723610000000003</v>
      </c>
      <c r="M1320" s="49">
        <v>0</v>
      </c>
      <c r="N1320" s="49">
        <v>2.7070817396444444</v>
      </c>
      <c r="O1320" s="49">
        <v>2.6056919999999995</v>
      </c>
      <c r="P1320" s="50">
        <v>0</v>
      </c>
      <c r="Q1320" s="50">
        <v>0</v>
      </c>
      <c r="R1320" s="50">
        <v>0</v>
      </c>
      <c r="S1320" s="51">
        <v>0</v>
      </c>
      <c r="T1320" s="50">
        <v>0</v>
      </c>
      <c r="U1320" s="51">
        <v>17.482226666666673</v>
      </c>
      <c r="V1320" s="51">
        <v>0</v>
      </c>
      <c r="W1320" s="50">
        <v>0</v>
      </c>
      <c r="X1320" s="49">
        <v>14.723610000000003</v>
      </c>
      <c r="Y1320" s="51">
        <v>40.616090666666665</v>
      </c>
      <c r="Z1320" s="52">
        <v>0</v>
      </c>
      <c r="AA1320" s="52">
        <v>0</v>
      </c>
      <c r="AB1320" s="52">
        <v>0</v>
      </c>
      <c r="AC1320" s="54">
        <v>3</v>
      </c>
      <c r="AD1320" s="54">
        <v>61.652976296296302</v>
      </c>
      <c r="AE1320" s="50">
        <v>61.652976296296302</v>
      </c>
      <c r="AF1320" s="50">
        <v>56.400000000000006</v>
      </c>
      <c r="AG1320" s="55">
        <v>56.400000000000006</v>
      </c>
      <c r="AH1320" s="50">
        <v>13.313985840000004</v>
      </c>
      <c r="AI1320" s="52">
        <v>8.180473837037038</v>
      </c>
      <c r="AJ1320" s="49">
        <v>0</v>
      </c>
      <c r="AK1320" s="50">
        <v>30.858955555555561</v>
      </c>
      <c r="AL1320" s="50">
        <v>26.782666666666664</v>
      </c>
      <c r="AM1320" s="50">
        <v>0</v>
      </c>
      <c r="AN1320" s="50">
        <v>52.018439999999998</v>
      </c>
      <c r="AO1320" s="50">
        <v>27.627906976744185</v>
      </c>
      <c r="AP1320" s="50">
        <v>34.831600000000002</v>
      </c>
      <c r="AQ1320" s="51">
        <v>33.220399999999998</v>
      </c>
      <c r="AR1320" s="49">
        <v>22.150449000000002</v>
      </c>
      <c r="AS1320" s="50">
        <v>2.7871621621621623</v>
      </c>
      <c r="AT1320" s="50">
        <v>2.7761399999999998</v>
      </c>
      <c r="AU1320" s="50">
        <v>6.7599714285714274</v>
      </c>
      <c r="AV1320" s="50">
        <v>226.05572366666667</v>
      </c>
      <c r="AW1320" s="50">
        <v>0</v>
      </c>
      <c r="AX1320" s="50">
        <v>11.872</v>
      </c>
      <c r="AY1320" s="50">
        <v>72.137633333333326</v>
      </c>
      <c r="AZ1320" s="51">
        <v>0</v>
      </c>
      <c r="BA1320" s="49">
        <v>0</v>
      </c>
      <c r="BB1320" s="49">
        <v>0</v>
      </c>
      <c r="BC1320" s="50">
        <v>0</v>
      </c>
      <c r="BD1320" s="50">
        <v>0</v>
      </c>
      <c r="BE1320" s="51">
        <v>0</v>
      </c>
      <c r="BF1320" s="38"/>
      <c r="BG1320" s="38"/>
      <c r="BK1320" s="38"/>
      <c r="BL1320" s="38"/>
      <c r="BM1320" s="38"/>
      <c r="BN1320" s="38"/>
      <c r="BO1320" s="38"/>
      <c r="BP1320" s="38"/>
      <c r="BQ1320" s="38"/>
      <c r="BR1320" s="38"/>
      <c r="BS1320" s="38"/>
      <c r="BT1320" s="38"/>
      <c r="BU1320" s="38"/>
      <c r="BY1320" s="38"/>
      <c r="BZ1320" s="38"/>
      <c r="CJ1320" s="38"/>
    </row>
    <row r="1321" spans="2:88" x14ac:dyDescent="0.25">
      <c r="B1321" s="8">
        <v>1319</v>
      </c>
      <c r="C1321" s="9" t="s">
        <v>12918</v>
      </c>
      <c r="D1321" s="9" t="s">
        <v>12989</v>
      </c>
      <c r="E1321" s="49">
        <v>23.101255750000004</v>
      </c>
      <c r="F1321" s="50">
        <v>12.378786000000002</v>
      </c>
      <c r="G1321" s="50">
        <v>41.422699999999999</v>
      </c>
      <c r="H1321" s="51">
        <v>19.461600000000004</v>
      </c>
      <c r="I1321" s="50">
        <v>0</v>
      </c>
      <c r="J1321" s="50">
        <v>0</v>
      </c>
      <c r="K1321" s="50">
        <v>13.148823000000004</v>
      </c>
      <c r="L1321" s="55">
        <v>14.723610000000003</v>
      </c>
      <c r="M1321" s="49">
        <v>0</v>
      </c>
      <c r="N1321" s="49">
        <v>2.7070817396444444</v>
      </c>
      <c r="O1321" s="49">
        <v>2.6056919999999995</v>
      </c>
      <c r="P1321" s="50">
        <v>0</v>
      </c>
      <c r="Q1321" s="50">
        <v>0</v>
      </c>
      <c r="R1321" s="50">
        <v>0</v>
      </c>
      <c r="S1321" s="51">
        <v>0</v>
      </c>
      <c r="T1321" s="50">
        <v>0</v>
      </c>
      <c r="U1321" s="51">
        <v>17.482226666666673</v>
      </c>
      <c r="V1321" s="51">
        <v>0</v>
      </c>
      <c r="W1321" s="50">
        <v>0</v>
      </c>
      <c r="X1321" s="49">
        <v>14.723610000000003</v>
      </c>
      <c r="Y1321" s="51">
        <v>40.616090666666665</v>
      </c>
      <c r="Z1321" s="52">
        <v>0</v>
      </c>
      <c r="AA1321" s="52">
        <v>0</v>
      </c>
      <c r="AB1321" s="52">
        <v>0</v>
      </c>
      <c r="AC1321" s="54">
        <v>3</v>
      </c>
      <c r="AD1321" s="54">
        <v>77.066220370370374</v>
      </c>
      <c r="AE1321" s="50">
        <v>77.066220370370374</v>
      </c>
      <c r="AF1321" s="50">
        <v>70.5</v>
      </c>
      <c r="AG1321" s="55">
        <v>70.5</v>
      </c>
      <c r="AH1321" s="50">
        <v>13.313985840000004</v>
      </c>
      <c r="AI1321" s="52">
        <v>8.180473837037038</v>
      </c>
      <c r="AJ1321" s="49">
        <v>0</v>
      </c>
      <c r="AK1321" s="50">
        <v>38.573694444444449</v>
      </c>
      <c r="AL1321" s="50">
        <v>33.478333333333332</v>
      </c>
      <c r="AM1321" s="50">
        <v>0</v>
      </c>
      <c r="AN1321" s="50">
        <v>65.023049999999998</v>
      </c>
      <c r="AO1321" s="50">
        <v>34.534883720930232</v>
      </c>
      <c r="AP1321" s="50">
        <v>43.539500000000004</v>
      </c>
      <c r="AQ1321" s="51">
        <v>41.525499999999994</v>
      </c>
      <c r="AR1321" s="49">
        <v>22.150449000000002</v>
      </c>
      <c r="AS1321" s="50">
        <v>2.7871621621621623</v>
      </c>
      <c r="AT1321" s="50">
        <v>2.7761399999999998</v>
      </c>
      <c r="AU1321" s="50">
        <v>6.7599714285714274</v>
      </c>
      <c r="AV1321" s="50">
        <v>226.05572366666667</v>
      </c>
      <c r="AW1321" s="50">
        <v>0</v>
      </c>
      <c r="AX1321" s="50">
        <v>11.872</v>
      </c>
      <c r="AY1321" s="50">
        <v>72.137633333333326</v>
      </c>
      <c r="AZ1321" s="51">
        <v>0</v>
      </c>
      <c r="BA1321" s="49">
        <v>0</v>
      </c>
      <c r="BB1321" s="49">
        <v>0</v>
      </c>
      <c r="BC1321" s="50">
        <v>0</v>
      </c>
      <c r="BD1321" s="50">
        <v>0</v>
      </c>
      <c r="BE1321" s="51">
        <v>0</v>
      </c>
      <c r="BF1321" s="38"/>
      <c r="BG1321" s="38"/>
      <c r="BK1321" s="38"/>
      <c r="BL1321" s="38"/>
      <c r="BM1321" s="38"/>
      <c r="BN1321" s="38"/>
      <c r="BO1321" s="38"/>
      <c r="BP1321" s="38"/>
      <c r="BQ1321" s="38"/>
      <c r="BR1321" s="38"/>
      <c r="BS1321" s="38"/>
      <c r="BT1321" s="38"/>
      <c r="BU1321" s="38"/>
      <c r="BY1321" s="38"/>
      <c r="BZ1321" s="38"/>
      <c r="CJ1321" s="38"/>
    </row>
    <row r="1322" spans="2:88" x14ac:dyDescent="0.25">
      <c r="B1322" s="8">
        <v>1320</v>
      </c>
      <c r="C1322" s="9" t="s">
        <v>12918</v>
      </c>
      <c r="D1322" s="9" t="s">
        <v>12990</v>
      </c>
      <c r="E1322" s="49">
        <v>27.721506900000005</v>
      </c>
      <c r="F1322" s="50">
        <v>14.854543200000002</v>
      </c>
      <c r="G1322" s="50">
        <v>49.707239999999999</v>
      </c>
      <c r="H1322" s="51">
        <v>23.353920000000002</v>
      </c>
      <c r="I1322" s="50">
        <v>0</v>
      </c>
      <c r="J1322" s="50">
        <v>0</v>
      </c>
      <c r="K1322" s="50">
        <v>15.778587600000005</v>
      </c>
      <c r="L1322" s="55">
        <v>14.723610000000003</v>
      </c>
      <c r="M1322" s="49">
        <v>0</v>
      </c>
      <c r="N1322" s="49">
        <v>2.7070817396444444</v>
      </c>
      <c r="O1322" s="49">
        <v>2.6056919999999995</v>
      </c>
      <c r="P1322" s="50">
        <v>0</v>
      </c>
      <c r="Q1322" s="50">
        <v>0</v>
      </c>
      <c r="R1322" s="50">
        <v>0</v>
      </c>
      <c r="S1322" s="51">
        <v>0</v>
      </c>
      <c r="T1322" s="50">
        <v>0</v>
      </c>
      <c r="U1322" s="51">
        <v>17.482226666666673</v>
      </c>
      <c r="V1322" s="51">
        <v>0</v>
      </c>
      <c r="W1322" s="50">
        <v>0</v>
      </c>
      <c r="X1322" s="49">
        <v>14.723610000000003</v>
      </c>
      <c r="Y1322" s="51">
        <v>40.616090666666665</v>
      </c>
      <c r="Z1322" s="52">
        <v>0</v>
      </c>
      <c r="AA1322" s="52">
        <v>0</v>
      </c>
      <c r="AB1322" s="52">
        <v>0</v>
      </c>
      <c r="AC1322" s="54">
        <v>3</v>
      </c>
      <c r="AD1322" s="54">
        <v>92.47946444444446</v>
      </c>
      <c r="AE1322" s="50">
        <v>92.47946444444446</v>
      </c>
      <c r="AF1322" s="50">
        <v>84.600000000000009</v>
      </c>
      <c r="AG1322" s="55">
        <v>84.600000000000009</v>
      </c>
      <c r="AH1322" s="50">
        <v>13.313985840000004</v>
      </c>
      <c r="AI1322" s="52">
        <v>8.180473837037038</v>
      </c>
      <c r="AJ1322" s="49">
        <v>0</v>
      </c>
      <c r="AK1322" s="50">
        <v>46.288433333333344</v>
      </c>
      <c r="AL1322" s="50">
        <v>40.173999999999992</v>
      </c>
      <c r="AM1322" s="50">
        <v>0</v>
      </c>
      <c r="AN1322" s="50">
        <v>78.027659999999997</v>
      </c>
      <c r="AO1322" s="50">
        <v>41.441860465116278</v>
      </c>
      <c r="AP1322" s="50">
        <v>52.247399999999999</v>
      </c>
      <c r="AQ1322" s="51">
        <v>49.830599999999997</v>
      </c>
      <c r="AR1322" s="49">
        <v>22.150449000000002</v>
      </c>
      <c r="AS1322" s="50">
        <v>2.7871621621621623</v>
      </c>
      <c r="AT1322" s="50">
        <v>2.7761399999999998</v>
      </c>
      <c r="AU1322" s="50">
        <v>8.4499642857142856</v>
      </c>
      <c r="AV1322" s="50">
        <v>265.0900028333333</v>
      </c>
      <c r="AW1322" s="50">
        <v>0</v>
      </c>
      <c r="AX1322" s="50">
        <v>11.872</v>
      </c>
      <c r="AY1322" s="50">
        <v>72.137633333333326</v>
      </c>
      <c r="AZ1322" s="51">
        <v>0</v>
      </c>
      <c r="BA1322" s="49">
        <v>0</v>
      </c>
      <c r="BB1322" s="49">
        <v>0</v>
      </c>
      <c r="BC1322" s="50">
        <v>0</v>
      </c>
      <c r="BD1322" s="50">
        <v>0</v>
      </c>
      <c r="BE1322" s="51">
        <v>0</v>
      </c>
      <c r="BF1322" s="38"/>
      <c r="BG1322" s="38"/>
      <c r="BK1322" s="38"/>
      <c r="BL1322" s="38"/>
      <c r="BM1322" s="38"/>
      <c r="BN1322" s="38"/>
      <c r="BO1322" s="38"/>
      <c r="BP1322" s="38"/>
      <c r="BQ1322" s="38"/>
      <c r="BR1322" s="38"/>
      <c r="BS1322" s="38"/>
      <c r="BT1322" s="38"/>
      <c r="BU1322" s="38"/>
      <c r="BY1322" s="38"/>
      <c r="BZ1322" s="38"/>
      <c r="CJ1322" s="38"/>
    </row>
    <row r="1323" spans="2:88" x14ac:dyDescent="0.25">
      <c r="B1323" s="8">
        <v>1321</v>
      </c>
      <c r="C1323" s="9" t="s">
        <v>12918</v>
      </c>
      <c r="D1323" s="9" t="s">
        <v>12991</v>
      </c>
      <c r="E1323" s="49">
        <v>4.6202511500000014</v>
      </c>
      <c r="F1323" s="50">
        <v>2.4757572000000003</v>
      </c>
      <c r="G1323" s="50">
        <v>4.1422699999999999</v>
      </c>
      <c r="H1323" s="51">
        <v>3.8923200000000007</v>
      </c>
      <c r="I1323" s="50">
        <v>0</v>
      </c>
      <c r="J1323" s="50">
        <v>0</v>
      </c>
      <c r="K1323" s="50">
        <v>2.629764600000001</v>
      </c>
      <c r="L1323" s="55">
        <v>4.9078700000000008</v>
      </c>
      <c r="M1323" s="49">
        <v>0</v>
      </c>
      <c r="N1323" s="49">
        <v>1.6793607249066667</v>
      </c>
      <c r="O1323" s="49">
        <v>0.86856399999999989</v>
      </c>
      <c r="P1323" s="50">
        <v>0</v>
      </c>
      <c r="Q1323" s="50">
        <v>0</v>
      </c>
      <c r="R1323" s="50">
        <v>0</v>
      </c>
      <c r="S1323" s="51">
        <v>0</v>
      </c>
      <c r="T1323" s="50">
        <v>0</v>
      </c>
      <c r="U1323" s="51">
        <v>6.4889666666666672</v>
      </c>
      <c r="V1323" s="51">
        <v>0</v>
      </c>
      <c r="W1323" s="50">
        <v>0</v>
      </c>
      <c r="X1323" s="49">
        <v>4.9078700000000008</v>
      </c>
      <c r="Y1323" s="51">
        <v>13.538696888888889</v>
      </c>
      <c r="Z1323" s="52">
        <v>0</v>
      </c>
      <c r="AA1323" s="52">
        <v>0</v>
      </c>
      <c r="AB1323" s="52">
        <v>0</v>
      </c>
      <c r="AC1323" s="54">
        <v>3</v>
      </c>
      <c r="AD1323" s="54">
        <v>15.413244074074075</v>
      </c>
      <c r="AE1323" s="50">
        <v>15.413244074074075</v>
      </c>
      <c r="AF1323" s="50">
        <v>14.100000000000001</v>
      </c>
      <c r="AG1323" s="55">
        <v>14.100000000000001</v>
      </c>
      <c r="AH1323" s="50">
        <v>4.4379952800000009</v>
      </c>
      <c r="AI1323" s="52">
        <v>2.7468274666666663</v>
      </c>
      <c r="AJ1323" s="49">
        <v>0</v>
      </c>
      <c r="AK1323" s="50">
        <v>7.7147388888888901</v>
      </c>
      <c r="AL1323" s="50">
        <v>6.8134444444444444</v>
      </c>
      <c r="AM1323" s="50">
        <v>12.705000000000002</v>
      </c>
      <c r="AN1323" s="50">
        <v>0</v>
      </c>
      <c r="AO1323" s="50">
        <v>0</v>
      </c>
      <c r="AP1323" s="50">
        <v>0</v>
      </c>
      <c r="AQ1323" s="51">
        <v>0</v>
      </c>
      <c r="AR1323" s="49">
        <v>7.383483</v>
      </c>
      <c r="AS1323" s="50">
        <v>2.7871621621621623</v>
      </c>
      <c r="AT1323" s="50">
        <v>0.92537999999999998</v>
      </c>
      <c r="AU1323" s="50">
        <v>1.6899928571428569</v>
      </c>
      <c r="AV1323" s="50">
        <v>62.340481499999996</v>
      </c>
      <c r="AW1323" s="50">
        <v>0</v>
      </c>
      <c r="AX1323" s="50">
        <v>3.9573333333333331</v>
      </c>
      <c r="AY1323" s="50">
        <v>18.113280000000007</v>
      </c>
      <c r="AZ1323" s="51">
        <v>0</v>
      </c>
      <c r="BA1323" s="49">
        <v>0</v>
      </c>
      <c r="BB1323" s="49">
        <v>0</v>
      </c>
      <c r="BC1323" s="50">
        <v>0</v>
      </c>
      <c r="BD1323" s="50">
        <v>0</v>
      </c>
      <c r="BE1323" s="51">
        <v>0</v>
      </c>
      <c r="BF1323" s="38"/>
      <c r="BG1323" s="38"/>
      <c r="BK1323" s="38"/>
      <c r="BL1323" s="38"/>
      <c r="BM1323" s="38"/>
      <c r="BN1323" s="38"/>
      <c r="BO1323" s="38"/>
      <c r="BP1323" s="38"/>
      <c r="BQ1323" s="38"/>
      <c r="BR1323" s="38"/>
      <c r="BS1323" s="38"/>
      <c r="BT1323" s="38"/>
      <c r="BU1323" s="38"/>
      <c r="BY1323" s="38"/>
      <c r="BZ1323" s="38"/>
      <c r="CJ1323" s="38"/>
    </row>
    <row r="1324" spans="2:88" x14ac:dyDescent="0.25">
      <c r="B1324" s="8">
        <v>1322</v>
      </c>
      <c r="C1324" s="9" t="s">
        <v>12918</v>
      </c>
      <c r="D1324" s="9" t="s">
        <v>12992</v>
      </c>
      <c r="E1324" s="49">
        <v>6.160334866666668</v>
      </c>
      <c r="F1324" s="50">
        <v>3.3010096000000004</v>
      </c>
      <c r="G1324" s="50">
        <v>5.5230266666666665</v>
      </c>
      <c r="H1324" s="51">
        <v>5.1897600000000006</v>
      </c>
      <c r="I1324" s="50">
        <v>0</v>
      </c>
      <c r="J1324" s="50">
        <v>0</v>
      </c>
      <c r="K1324" s="50">
        <v>3.5063528000000015</v>
      </c>
      <c r="L1324" s="55">
        <v>4.9078700000000008</v>
      </c>
      <c r="M1324" s="49">
        <v>0</v>
      </c>
      <c r="N1324" s="49">
        <v>1.6793607249066667</v>
      </c>
      <c r="O1324" s="49">
        <v>0.86856399999999989</v>
      </c>
      <c r="P1324" s="50">
        <v>0</v>
      </c>
      <c r="Q1324" s="50">
        <v>0</v>
      </c>
      <c r="R1324" s="50">
        <v>0</v>
      </c>
      <c r="S1324" s="51">
        <v>0</v>
      </c>
      <c r="T1324" s="50">
        <v>0</v>
      </c>
      <c r="U1324" s="51">
        <v>6.4889666666666672</v>
      </c>
      <c r="V1324" s="51">
        <v>0</v>
      </c>
      <c r="W1324" s="50">
        <v>0</v>
      </c>
      <c r="X1324" s="49">
        <v>4.9078700000000008</v>
      </c>
      <c r="Y1324" s="51">
        <v>13.538696888888889</v>
      </c>
      <c r="Z1324" s="52">
        <v>0</v>
      </c>
      <c r="AA1324" s="52">
        <v>0</v>
      </c>
      <c r="AB1324" s="52">
        <v>0</v>
      </c>
      <c r="AC1324" s="54">
        <v>3</v>
      </c>
      <c r="AD1324" s="54">
        <v>20.550992098765434</v>
      </c>
      <c r="AE1324" s="50">
        <v>20.550992098765434</v>
      </c>
      <c r="AF1324" s="50">
        <v>18.8</v>
      </c>
      <c r="AG1324" s="55">
        <v>18.8</v>
      </c>
      <c r="AH1324" s="50">
        <v>4.4379952800000009</v>
      </c>
      <c r="AI1324" s="52">
        <v>2.7468274666666663</v>
      </c>
      <c r="AJ1324" s="49">
        <v>0</v>
      </c>
      <c r="AK1324" s="50">
        <v>10.28631851851852</v>
      </c>
      <c r="AL1324" s="50">
        <v>9.0845925925925926</v>
      </c>
      <c r="AM1324" s="50">
        <v>16.940000000000001</v>
      </c>
      <c r="AN1324" s="50">
        <v>0</v>
      </c>
      <c r="AO1324" s="50">
        <v>0</v>
      </c>
      <c r="AP1324" s="50">
        <v>0</v>
      </c>
      <c r="AQ1324" s="51">
        <v>0</v>
      </c>
      <c r="AR1324" s="49">
        <v>7.383483</v>
      </c>
      <c r="AS1324" s="50">
        <v>2.7871621621621623</v>
      </c>
      <c r="AT1324" s="50">
        <v>0.92537999999999998</v>
      </c>
      <c r="AU1324" s="50">
        <v>2.2533238095238093</v>
      </c>
      <c r="AV1324" s="50">
        <v>75.351907888888888</v>
      </c>
      <c r="AW1324" s="50">
        <v>0</v>
      </c>
      <c r="AX1324" s="50">
        <v>3.9573333333333331</v>
      </c>
      <c r="AY1324" s="50">
        <v>18.113280000000007</v>
      </c>
      <c r="AZ1324" s="51">
        <v>0</v>
      </c>
      <c r="BA1324" s="49">
        <v>0</v>
      </c>
      <c r="BB1324" s="49">
        <v>0</v>
      </c>
      <c r="BC1324" s="50">
        <v>0</v>
      </c>
      <c r="BD1324" s="50">
        <v>0</v>
      </c>
      <c r="BE1324" s="51">
        <v>0</v>
      </c>
      <c r="BF1324" s="38"/>
      <c r="BG1324" s="38"/>
      <c r="BK1324" s="38"/>
      <c r="BL1324" s="38"/>
      <c r="BM1324" s="38"/>
      <c r="BN1324" s="38"/>
      <c r="BO1324" s="38"/>
      <c r="BP1324" s="38"/>
      <c r="BQ1324" s="38"/>
      <c r="BR1324" s="38"/>
      <c r="BS1324" s="38"/>
      <c r="BT1324" s="38"/>
      <c r="BU1324" s="38"/>
      <c r="BY1324" s="38"/>
      <c r="BZ1324" s="38"/>
      <c r="CJ1324" s="38"/>
    </row>
    <row r="1325" spans="2:88" x14ac:dyDescent="0.25">
      <c r="B1325" s="8">
        <v>1323</v>
      </c>
      <c r="C1325" s="9" t="s">
        <v>12918</v>
      </c>
      <c r="D1325" s="9" t="s">
        <v>12993</v>
      </c>
      <c r="E1325" s="49">
        <v>7.7004185833333345</v>
      </c>
      <c r="F1325" s="50">
        <v>4.1262620000000005</v>
      </c>
      <c r="G1325" s="50">
        <v>6.9037833333333332</v>
      </c>
      <c r="H1325" s="51">
        <v>6.4872000000000005</v>
      </c>
      <c r="I1325" s="50">
        <v>0</v>
      </c>
      <c r="J1325" s="50">
        <v>0</v>
      </c>
      <c r="K1325" s="50">
        <v>4.3829410000000015</v>
      </c>
      <c r="L1325" s="55">
        <v>4.9078700000000008</v>
      </c>
      <c r="M1325" s="49">
        <v>0</v>
      </c>
      <c r="N1325" s="49">
        <v>1.6793607249066667</v>
      </c>
      <c r="O1325" s="49">
        <v>0.86856399999999989</v>
      </c>
      <c r="P1325" s="50">
        <v>0</v>
      </c>
      <c r="Q1325" s="50">
        <v>0</v>
      </c>
      <c r="R1325" s="50">
        <v>0</v>
      </c>
      <c r="S1325" s="51">
        <v>0</v>
      </c>
      <c r="T1325" s="50">
        <v>0</v>
      </c>
      <c r="U1325" s="51">
        <v>6.4889666666666672</v>
      </c>
      <c r="V1325" s="51">
        <v>0</v>
      </c>
      <c r="W1325" s="50">
        <v>0</v>
      </c>
      <c r="X1325" s="49">
        <v>4.9078700000000008</v>
      </c>
      <c r="Y1325" s="51">
        <v>13.538696888888889</v>
      </c>
      <c r="Z1325" s="52">
        <v>0</v>
      </c>
      <c r="AA1325" s="52">
        <v>0</v>
      </c>
      <c r="AB1325" s="52">
        <v>0</v>
      </c>
      <c r="AC1325" s="54">
        <v>3</v>
      </c>
      <c r="AD1325" s="54">
        <v>25.688740123456792</v>
      </c>
      <c r="AE1325" s="50">
        <v>25.688740123456792</v>
      </c>
      <c r="AF1325" s="50">
        <v>23.5</v>
      </c>
      <c r="AG1325" s="55">
        <v>23.5</v>
      </c>
      <c r="AH1325" s="50">
        <v>4.4379952800000009</v>
      </c>
      <c r="AI1325" s="52">
        <v>2.7468274666666663</v>
      </c>
      <c r="AJ1325" s="49">
        <v>0</v>
      </c>
      <c r="AK1325" s="50">
        <v>12.85789814814815</v>
      </c>
      <c r="AL1325" s="50">
        <v>11.355740740740741</v>
      </c>
      <c r="AM1325" s="50">
        <v>21.175000000000001</v>
      </c>
      <c r="AN1325" s="50">
        <v>0</v>
      </c>
      <c r="AO1325" s="50">
        <v>0</v>
      </c>
      <c r="AP1325" s="50">
        <v>0</v>
      </c>
      <c r="AQ1325" s="51">
        <v>0</v>
      </c>
      <c r="AR1325" s="49">
        <v>7.383483</v>
      </c>
      <c r="AS1325" s="50">
        <v>2.7871621621621623</v>
      </c>
      <c r="AT1325" s="50">
        <v>0.92537999999999998</v>
      </c>
      <c r="AU1325" s="50">
        <v>2.2533238095238093</v>
      </c>
      <c r="AV1325" s="50">
        <v>75.351907888888888</v>
      </c>
      <c r="AW1325" s="50">
        <v>0</v>
      </c>
      <c r="AX1325" s="50">
        <v>3.9573333333333331</v>
      </c>
      <c r="AY1325" s="50">
        <v>18.113280000000007</v>
      </c>
      <c r="AZ1325" s="51">
        <v>0</v>
      </c>
      <c r="BA1325" s="49">
        <v>0</v>
      </c>
      <c r="BB1325" s="49">
        <v>0</v>
      </c>
      <c r="BC1325" s="50">
        <v>0</v>
      </c>
      <c r="BD1325" s="50">
        <v>0</v>
      </c>
      <c r="BE1325" s="51">
        <v>0</v>
      </c>
      <c r="BF1325" s="38"/>
      <c r="BG1325" s="38"/>
      <c r="BK1325" s="38"/>
      <c r="BL1325" s="38"/>
      <c r="BM1325" s="38"/>
      <c r="BN1325" s="38"/>
      <c r="BO1325" s="38"/>
      <c r="BP1325" s="38"/>
      <c r="BQ1325" s="38"/>
      <c r="BR1325" s="38"/>
      <c r="BS1325" s="38"/>
      <c r="BT1325" s="38"/>
      <c r="BU1325" s="38"/>
      <c r="BY1325" s="38"/>
      <c r="BZ1325" s="38"/>
      <c r="CJ1325" s="38"/>
    </row>
    <row r="1326" spans="2:88" x14ac:dyDescent="0.25">
      <c r="B1326" s="8">
        <v>1324</v>
      </c>
      <c r="C1326" s="9" t="s">
        <v>12918</v>
      </c>
      <c r="D1326" s="9" t="s">
        <v>12994</v>
      </c>
      <c r="E1326" s="49">
        <v>9.2405023000000028</v>
      </c>
      <c r="F1326" s="50">
        <v>4.9515144000000006</v>
      </c>
      <c r="G1326" s="50">
        <v>8.2845399999999998</v>
      </c>
      <c r="H1326" s="51">
        <v>7.7846400000000013</v>
      </c>
      <c r="I1326" s="50">
        <v>0</v>
      </c>
      <c r="J1326" s="50">
        <v>0</v>
      </c>
      <c r="K1326" s="50">
        <v>5.259529200000002</v>
      </c>
      <c r="L1326" s="55">
        <v>4.9078700000000008</v>
      </c>
      <c r="M1326" s="49">
        <v>0</v>
      </c>
      <c r="N1326" s="49">
        <v>1.6793607249066667</v>
      </c>
      <c r="O1326" s="49">
        <v>0.86856399999999989</v>
      </c>
      <c r="P1326" s="50">
        <v>0</v>
      </c>
      <c r="Q1326" s="50">
        <v>0</v>
      </c>
      <c r="R1326" s="50">
        <v>0</v>
      </c>
      <c r="S1326" s="51">
        <v>0</v>
      </c>
      <c r="T1326" s="50">
        <v>0</v>
      </c>
      <c r="U1326" s="51">
        <v>6.4889666666666672</v>
      </c>
      <c r="V1326" s="51">
        <v>0</v>
      </c>
      <c r="W1326" s="50">
        <v>0</v>
      </c>
      <c r="X1326" s="49">
        <v>4.9078700000000008</v>
      </c>
      <c r="Y1326" s="51">
        <v>13.538696888888889</v>
      </c>
      <c r="Z1326" s="52">
        <v>0</v>
      </c>
      <c r="AA1326" s="52">
        <v>0</v>
      </c>
      <c r="AB1326" s="52">
        <v>0</v>
      </c>
      <c r="AC1326" s="54">
        <v>3</v>
      </c>
      <c r="AD1326" s="54">
        <v>30.826488148148151</v>
      </c>
      <c r="AE1326" s="50">
        <v>30.826488148148151</v>
      </c>
      <c r="AF1326" s="50">
        <v>28.200000000000003</v>
      </c>
      <c r="AG1326" s="55">
        <v>28.200000000000003</v>
      </c>
      <c r="AH1326" s="50">
        <v>4.4379952800000009</v>
      </c>
      <c r="AI1326" s="52">
        <v>2.7468274666666663</v>
      </c>
      <c r="AJ1326" s="49">
        <v>0</v>
      </c>
      <c r="AK1326" s="50">
        <v>15.42947777777778</v>
      </c>
      <c r="AL1326" s="50">
        <v>13.626888888888889</v>
      </c>
      <c r="AM1326" s="50">
        <v>25.410000000000004</v>
      </c>
      <c r="AN1326" s="50">
        <v>0</v>
      </c>
      <c r="AO1326" s="50">
        <v>0</v>
      </c>
      <c r="AP1326" s="50">
        <v>0</v>
      </c>
      <c r="AQ1326" s="51">
        <v>0</v>
      </c>
      <c r="AR1326" s="49">
        <v>7.383483</v>
      </c>
      <c r="AS1326" s="50">
        <v>2.7871621621621623</v>
      </c>
      <c r="AT1326" s="50">
        <v>0.92537999999999998</v>
      </c>
      <c r="AU1326" s="50">
        <v>2.8166547619047617</v>
      </c>
      <c r="AV1326" s="50">
        <v>88.363334277777781</v>
      </c>
      <c r="AW1326" s="50">
        <v>0</v>
      </c>
      <c r="AX1326" s="50">
        <v>3.9573333333333331</v>
      </c>
      <c r="AY1326" s="50">
        <v>18.113280000000007</v>
      </c>
      <c r="AZ1326" s="51">
        <v>0</v>
      </c>
      <c r="BA1326" s="49">
        <v>0</v>
      </c>
      <c r="BB1326" s="49">
        <v>0</v>
      </c>
      <c r="BC1326" s="50">
        <v>0</v>
      </c>
      <c r="BD1326" s="50">
        <v>0</v>
      </c>
      <c r="BE1326" s="51">
        <v>0</v>
      </c>
      <c r="BF1326" s="38"/>
      <c r="BG1326" s="38"/>
      <c r="BK1326" s="38"/>
      <c r="BL1326" s="38"/>
      <c r="BM1326" s="38"/>
      <c r="BN1326" s="38"/>
      <c r="BO1326" s="38"/>
      <c r="BP1326" s="38"/>
      <c r="BQ1326" s="38"/>
      <c r="BR1326" s="38"/>
      <c r="BS1326" s="38"/>
      <c r="BT1326" s="38"/>
      <c r="BU1326" s="38"/>
      <c r="BY1326" s="38"/>
      <c r="BZ1326" s="38"/>
      <c r="CJ1326" s="38"/>
    </row>
    <row r="1327" spans="2:88" x14ac:dyDescent="0.25">
      <c r="B1327" s="8">
        <v>1325</v>
      </c>
      <c r="C1327" s="9" t="s">
        <v>12918</v>
      </c>
      <c r="D1327" s="9" t="s">
        <v>12995</v>
      </c>
      <c r="E1327" s="49">
        <v>9.2405023000000028</v>
      </c>
      <c r="F1327" s="50">
        <v>4.9515144000000006</v>
      </c>
      <c r="G1327" s="50">
        <v>8.2845399999999998</v>
      </c>
      <c r="H1327" s="51">
        <v>7.7846400000000013</v>
      </c>
      <c r="I1327" s="50">
        <v>0</v>
      </c>
      <c r="J1327" s="50">
        <v>0</v>
      </c>
      <c r="K1327" s="50">
        <v>5.259529200000002</v>
      </c>
      <c r="L1327" s="55">
        <v>9.8157400000000017</v>
      </c>
      <c r="M1327" s="49">
        <v>0</v>
      </c>
      <c r="N1327" s="49">
        <v>2.1412299881066668</v>
      </c>
      <c r="O1327" s="49">
        <v>1.7371279999999998</v>
      </c>
      <c r="P1327" s="50">
        <v>0</v>
      </c>
      <c r="Q1327" s="50">
        <v>0</v>
      </c>
      <c r="R1327" s="50">
        <v>0</v>
      </c>
      <c r="S1327" s="51">
        <v>0</v>
      </c>
      <c r="T1327" s="50">
        <v>0</v>
      </c>
      <c r="U1327" s="51">
        <v>16.348733333333335</v>
      </c>
      <c r="V1327" s="51">
        <v>0</v>
      </c>
      <c r="W1327" s="50">
        <v>0</v>
      </c>
      <c r="X1327" s="49">
        <v>9.8157400000000017</v>
      </c>
      <c r="Y1327" s="51">
        <v>27.077393777777779</v>
      </c>
      <c r="Z1327" s="52">
        <v>0</v>
      </c>
      <c r="AA1327" s="52">
        <v>0</v>
      </c>
      <c r="AB1327" s="52">
        <v>0</v>
      </c>
      <c r="AC1327" s="54">
        <v>3</v>
      </c>
      <c r="AD1327" s="54">
        <v>30.826488148148151</v>
      </c>
      <c r="AE1327" s="50">
        <v>30.826488148148151</v>
      </c>
      <c r="AF1327" s="50">
        <v>28.200000000000003</v>
      </c>
      <c r="AG1327" s="55">
        <v>28.200000000000003</v>
      </c>
      <c r="AH1327" s="50">
        <v>8.8759905600000018</v>
      </c>
      <c r="AI1327" s="52">
        <v>5.4636506518518519</v>
      </c>
      <c r="AJ1327" s="49">
        <v>0</v>
      </c>
      <c r="AK1327" s="50">
        <v>15.42947777777778</v>
      </c>
      <c r="AL1327" s="50">
        <v>13.626888888888889</v>
      </c>
      <c r="AM1327" s="50">
        <v>25.410000000000004</v>
      </c>
      <c r="AN1327" s="50">
        <v>0</v>
      </c>
      <c r="AO1327" s="50">
        <v>0</v>
      </c>
      <c r="AP1327" s="50">
        <v>0</v>
      </c>
      <c r="AQ1327" s="51">
        <v>0</v>
      </c>
      <c r="AR1327" s="49">
        <v>14.766966</v>
      </c>
      <c r="AS1327" s="50">
        <v>2.7871621621621623</v>
      </c>
      <c r="AT1327" s="50">
        <v>1.85076</v>
      </c>
      <c r="AU1327" s="50">
        <v>3.3799857142857137</v>
      </c>
      <c r="AV1327" s="50">
        <v>124.68096299999999</v>
      </c>
      <c r="AW1327" s="50">
        <v>0</v>
      </c>
      <c r="AX1327" s="50">
        <v>7.9146666666666663</v>
      </c>
      <c r="AY1327" s="50">
        <v>46.567216666666674</v>
      </c>
      <c r="AZ1327" s="51">
        <v>0</v>
      </c>
      <c r="BA1327" s="49">
        <v>0</v>
      </c>
      <c r="BB1327" s="49">
        <v>0</v>
      </c>
      <c r="BC1327" s="50">
        <v>0</v>
      </c>
      <c r="BD1327" s="50">
        <v>0</v>
      </c>
      <c r="BE1327" s="51">
        <v>0</v>
      </c>
      <c r="BF1327" s="38"/>
      <c r="BG1327" s="38"/>
      <c r="BK1327" s="38"/>
      <c r="BL1327" s="38"/>
      <c r="BM1327" s="38"/>
      <c r="BN1327" s="38"/>
      <c r="BO1327" s="38"/>
      <c r="BP1327" s="38"/>
      <c r="BQ1327" s="38"/>
      <c r="BR1327" s="38"/>
      <c r="BS1327" s="38"/>
      <c r="BT1327" s="38"/>
      <c r="BU1327" s="38"/>
      <c r="BY1327" s="38"/>
      <c r="BZ1327" s="38"/>
      <c r="CJ1327" s="38"/>
    </row>
    <row r="1328" spans="2:88" x14ac:dyDescent="0.25">
      <c r="B1328" s="8">
        <v>1326</v>
      </c>
      <c r="C1328" s="9" t="s">
        <v>12918</v>
      </c>
      <c r="D1328" s="9" t="s">
        <v>12996</v>
      </c>
      <c r="E1328" s="49">
        <v>12.320669733333336</v>
      </c>
      <c r="F1328" s="50">
        <v>6.6020192000000009</v>
      </c>
      <c r="G1328" s="50">
        <v>11.046053333333333</v>
      </c>
      <c r="H1328" s="51">
        <v>10.379520000000001</v>
      </c>
      <c r="I1328" s="50">
        <v>0</v>
      </c>
      <c r="J1328" s="50">
        <v>0</v>
      </c>
      <c r="K1328" s="50">
        <v>7.012705600000003</v>
      </c>
      <c r="L1328" s="55">
        <v>9.8157400000000017</v>
      </c>
      <c r="M1328" s="49">
        <v>0</v>
      </c>
      <c r="N1328" s="49">
        <v>2.1412299881066668</v>
      </c>
      <c r="O1328" s="49">
        <v>1.7371279999999998</v>
      </c>
      <c r="P1328" s="50">
        <v>0</v>
      </c>
      <c r="Q1328" s="50">
        <v>0</v>
      </c>
      <c r="R1328" s="50">
        <v>0</v>
      </c>
      <c r="S1328" s="51">
        <v>0</v>
      </c>
      <c r="T1328" s="50">
        <v>0</v>
      </c>
      <c r="U1328" s="51">
        <v>16.348733333333335</v>
      </c>
      <c r="V1328" s="51">
        <v>0</v>
      </c>
      <c r="W1328" s="50">
        <v>0</v>
      </c>
      <c r="X1328" s="49">
        <v>9.8157400000000017</v>
      </c>
      <c r="Y1328" s="51">
        <v>27.077393777777779</v>
      </c>
      <c r="Z1328" s="52">
        <v>0</v>
      </c>
      <c r="AA1328" s="52">
        <v>0</v>
      </c>
      <c r="AB1328" s="52">
        <v>0</v>
      </c>
      <c r="AC1328" s="54">
        <v>3</v>
      </c>
      <c r="AD1328" s="54">
        <v>41.101984197530868</v>
      </c>
      <c r="AE1328" s="50">
        <v>41.101984197530868</v>
      </c>
      <c r="AF1328" s="50">
        <v>37.6</v>
      </c>
      <c r="AG1328" s="55">
        <v>37.6</v>
      </c>
      <c r="AH1328" s="50">
        <v>8.8759905600000018</v>
      </c>
      <c r="AI1328" s="52">
        <v>5.4636506518518519</v>
      </c>
      <c r="AJ1328" s="49">
        <v>0</v>
      </c>
      <c r="AK1328" s="50">
        <v>20.57263703703704</v>
      </c>
      <c r="AL1328" s="50">
        <v>18.169185185185185</v>
      </c>
      <c r="AM1328" s="50">
        <v>33.880000000000003</v>
      </c>
      <c r="AN1328" s="50">
        <v>0</v>
      </c>
      <c r="AO1328" s="50">
        <v>0</v>
      </c>
      <c r="AP1328" s="50">
        <v>0</v>
      </c>
      <c r="AQ1328" s="51">
        <v>0</v>
      </c>
      <c r="AR1328" s="49">
        <v>14.766966</v>
      </c>
      <c r="AS1328" s="50">
        <v>2.7871621621621623</v>
      </c>
      <c r="AT1328" s="50">
        <v>1.85076</v>
      </c>
      <c r="AU1328" s="50">
        <v>4.5066476190476186</v>
      </c>
      <c r="AV1328" s="50">
        <v>150.70381577777778</v>
      </c>
      <c r="AW1328" s="50">
        <v>0</v>
      </c>
      <c r="AX1328" s="50">
        <v>7.9146666666666663</v>
      </c>
      <c r="AY1328" s="50">
        <v>46.567216666666674</v>
      </c>
      <c r="AZ1328" s="51">
        <v>0</v>
      </c>
      <c r="BA1328" s="49">
        <v>0</v>
      </c>
      <c r="BB1328" s="49">
        <v>0</v>
      </c>
      <c r="BC1328" s="50">
        <v>0</v>
      </c>
      <c r="BD1328" s="50">
        <v>0</v>
      </c>
      <c r="BE1328" s="51">
        <v>0</v>
      </c>
      <c r="BF1328" s="38"/>
      <c r="BG1328" s="38"/>
      <c r="BK1328" s="38"/>
      <c r="BL1328" s="38"/>
      <c r="BM1328" s="38"/>
      <c r="BN1328" s="38"/>
      <c r="BO1328" s="38"/>
      <c r="BP1328" s="38"/>
      <c r="BQ1328" s="38"/>
      <c r="BR1328" s="38"/>
      <c r="BS1328" s="38"/>
      <c r="BT1328" s="38"/>
      <c r="BU1328" s="38"/>
      <c r="BY1328" s="38"/>
      <c r="BZ1328" s="38"/>
      <c r="CJ1328" s="38"/>
    </row>
    <row r="1329" spans="2:88" x14ac:dyDescent="0.25">
      <c r="B1329" s="8">
        <v>1327</v>
      </c>
      <c r="C1329" s="9" t="s">
        <v>12918</v>
      </c>
      <c r="D1329" s="9" t="s">
        <v>12997</v>
      </c>
      <c r="E1329" s="49">
        <v>15.400837166666669</v>
      </c>
      <c r="F1329" s="50">
        <v>8.2525240000000011</v>
      </c>
      <c r="G1329" s="50">
        <v>13.807566666666666</v>
      </c>
      <c r="H1329" s="51">
        <v>12.974400000000001</v>
      </c>
      <c r="I1329" s="50">
        <v>0</v>
      </c>
      <c r="J1329" s="50">
        <v>0</v>
      </c>
      <c r="K1329" s="50">
        <v>8.7658820000000031</v>
      </c>
      <c r="L1329" s="55">
        <v>9.8157400000000017</v>
      </c>
      <c r="M1329" s="49">
        <v>0</v>
      </c>
      <c r="N1329" s="49">
        <v>2.1412299881066668</v>
      </c>
      <c r="O1329" s="49">
        <v>1.7371279999999998</v>
      </c>
      <c r="P1329" s="50">
        <v>0</v>
      </c>
      <c r="Q1329" s="50">
        <v>0</v>
      </c>
      <c r="R1329" s="50">
        <v>0</v>
      </c>
      <c r="S1329" s="51">
        <v>0</v>
      </c>
      <c r="T1329" s="50">
        <v>0</v>
      </c>
      <c r="U1329" s="51">
        <v>16.348733333333335</v>
      </c>
      <c r="V1329" s="51">
        <v>0</v>
      </c>
      <c r="W1329" s="50">
        <v>0</v>
      </c>
      <c r="X1329" s="49">
        <v>9.8157400000000017</v>
      </c>
      <c r="Y1329" s="51">
        <v>27.077393777777779</v>
      </c>
      <c r="Z1329" s="52">
        <v>0</v>
      </c>
      <c r="AA1329" s="52">
        <v>0</v>
      </c>
      <c r="AB1329" s="52">
        <v>0</v>
      </c>
      <c r="AC1329" s="54">
        <v>3</v>
      </c>
      <c r="AD1329" s="54">
        <v>51.377480246913585</v>
      </c>
      <c r="AE1329" s="50">
        <v>51.377480246913585</v>
      </c>
      <c r="AF1329" s="50">
        <v>47</v>
      </c>
      <c r="AG1329" s="55">
        <v>47</v>
      </c>
      <c r="AH1329" s="50">
        <v>8.8759905600000018</v>
      </c>
      <c r="AI1329" s="52">
        <v>5.4636506518518519</v>
      </c>
      <c r="AJ1329" s="49">
        <v>0</v>
      </c>
      <c r="AK1329" s="50">
        <v>25.7157962962963</v>
      </c>
      <c r="AL1329" s="50">
        <v>22.711481481481481</v>
      </c>
      <c r="AM1329" s="50">
        <v>42.35</v>
      </c>
      <c r="AN1329" s="50">
        <v>0</v>
      </c>
      <c r="AO1329" s="50">
        <v>0</v>
      </c>
      <c r="AP1329" s="50">
        <v>0</v>
      </c>
      <c r="AQ1329" s="51">
        <v>0</v>
      </c>
      <c r="AR1329" s="49">
        <v>14.766966</v>
      </c>
      <c r="AS1329" s="50">
        <v>2.7871621621621623</v>
      </c>
      <c r="AT1329" s="50">
        <v>1.85076</v>
      </c>
      <c r="AU1329" s="50">
        <v>4.5066476190476186</v>
      </c>
      <c r="AV1329" s="50">
        <v>150.70381577777778</v>
      </c>
      <c r="AW1329" s="50">
        <v>0</v>
      </c>
      <c r="AX1329" s="50">
        <v>7.9146666666666663</v>
      </c>
      <c r="AY1329" s="50">
        <v>46.567216666666674</v>
      </c>
      <c r="AZ1329" s="51">
        <v>0</v>
      </c>
      <c r="BA1329" s="49">
        <v>0</v>
      </c>
      <c r="BB1329" s="49">
        <v>0</v>
      </c>
      <c r="BC1329" s="50">
        <v>0</v>
      </c>
      <c r="BD1329" s="50">
        <v>0</v>
      </c>
      <c r="BE1329" s="51">
        <v>0</v>
      </c>
      <c r="BF1329" s="38"/>
      <c r="BG1329" s="38"/>
      <c r="BK1329" s="38"/>
      <c r="BL1329" s="38"/>
      <c r="BM1329" s="38"/>
      <c r="BN1329" s="38"/>
      <c r="BO1329" s="38"/>
      <c r="BP1329" s="38"/>
      <c r="BQ1329" s="38"/>
      <c r="BR1329" s="38"/>
      <c r="BS1329" s="38"/>
      <c r="BT1329" s="38"/>
      <c r="BU1329" s="38"/>
      <c r="BY1329" s="38"/>
      <c r="BZ1329" s="38"/>
      <c r="CJ1329" s="38"/>
    </row>
    <row r="1330" spans="2:88" x14ac:dyDescent="0.25">
      <c r="B1330" s="8">
        <v>1328</v>
      </c>
      <c r="C1330" s="9" t="s">
        <v>12918</v>
      </c>
      <c r="D1330" s="9" t="s">
        <v>12998</v>
      </c>
      <c r="E1330" s="49">
        <v>18.481004600000006</v>
      </c>
      <c r="F1330" s="50">
        <v>9.9030288000000013</v>
      </c>
      <c r="G1330" s="50">
        <v>16.56908</v>
      </c>
      <c r="H1330" s="51">
        <v>15.569280000000003</v>
      </c>
      <c r="I1330" s="50">
        <v>0</v>
      </c>
      <c r="J1330" s="50">
        <v>0</v>
      </c>
      <c r="K1330" s="50">
        <v>10.519058400000004</v>
      </c>
      <c r="L1330" s="55">
        <v>9.8157400000000017</v>
      </c>
      <c r="M1330" s="49">
        <v>0</v>
      </c>
      <c r="N1330" s="49">
        <v>2.1412299881066668</v>
      </c>
      <c r="O1330" s="49">
        <v>1.7371279999999998</v>
      </c>
      <c r="P1330" s="50">
        <v>0</v>
      </c>
      <c r="Q1330" s="50">
        <v>0</v>
      </c>
      <c r="R1330" s="50">
        <v>0</v>
      </c>
      <c r="S1330" s="51">
        <v>0</v>
      </c>
      <c r="T1330" s="50">
        <v>0</v>
      </c>
      <c r="U1330" s="51">
        <v>16.348733333333335</v>
      </c>
      <c r="V1330" s="51">
        <v>0</v>
      </c>
      <c r="W1330" s="50">
        <v>0</v>
      </c>
      <c r="X1330" s="49">
        <v>9.8157400000000017</v>
      </c>
      <c r="Y1330" s="51">
        <v>27.077393777777779</v>
      </c>
      <c r="Z1330" s="52">
        <v>0</v>
      </c>
      <c r="AA1330" s="52">
        <v>0</v>
      </c>
      <c r="AB1330" s="52">
        <v>0</v>
      </c>
      <c r="AC1330" s="54">
        <v>3</v>
      </c>
      <c r="AD1330" s="54">
        <v>61.652976296296302</v>
      </c>
      <c r="AE1330" s="50">
        <v>61.652976296296302</v>
      </c>
      <c r="AF1330" s="50">
        <v>56.400000000000006</v>
      </c>
      <c r="AG1330" s="55">
        <v>56.400000000000006</v>
      </c>
      <c r="AH1330" s="50">
        <v>8.8759905600000018</v>
      </c>
      <c r="AI1330" s="52">
        <v>5.4636506518518519</v>
      </c>
      <c r="AJ1330" s="49">
        <v>0</v>
      </c>
      <c r="AK1330" s="50">
        <v>30.858955555555561</v>
      </c>
      <c r="AL1330" s="50">
        <v>27.253777777777778</v>
      </c>
      <c r="AM1330" s="50">
        <v>50.820000000000007</v>
      </c>
      <c r="AN1330" s="50">
        <v>0</v>
      </c>
      <c r="AO1330" s="50">
        <v>0</v>
      </c>
      <c r="AP1330" s="50">
        <v>0</v>
      </c>
      <c r="AQ1330" s="51">
        <v>0</v>
      </c>
      <c r="AR1330" s="49">
        <v>14.766966</v>
      </c>
      <c r="AS1330" s="50">
        <v>2.7871621621621623</v>
      </c>
      <c r="AT1330" s="50">
        <v>1.85076</v>
      </c>
      <c r="AU1330" s="50">
        <v>5.6333095238095234</v>
      </c>
      <c r="AV1330" s="50">
        <v>176.72666855555556</v>
      </c>
      <c r="AW1330" s="50">
        <v>0</v>
      </c>
      <c r="AX1330" s="50">
        <v>7.9146666666666663</v>
      </c>
      <c r="AY1330" s="50">
        <v>46.567216666666674</v>
      </c>
      <c r="AZ1330" s="51">
        <v>0</v>
      </c>
      <c r="BA1330" s="49">
        <v>0</v>
      </c>
      <c r="BB1330" s="49">
        <v>0</v>
      </c>
      <c r="BC1330" s="50">
        <v>0</v>
      </c>
      <c r="BD1330" s="50">
        <v>0</v>
      </c>
      <c r="BE1330" s="51">
        <v>0</v>
      </c>
      <c r="BF1330" s="38"/>
      <c r="BG1330" s="38"/>
      <c r="BK1330" s="38"/>
      <c r="BL1330" s="38"/>
      <c r="BM1330" s="38"/>
      <c r="BN1330" s="38"/>
      <c r="BO1330" s="38"/>
      <c r="BP1330" s="38"/>
      <c r="BQ1330" s="38"/>
      <c r="BR1330" s="38"/>
      <c r="BS1330" s="38"/>
      <c r="BT1330" s="38"/>
      <c r="BU1330" s="38"/>
      <c r="BY1330" s="38"/>
      <c r="BZ1330" s="38"/>
      <c r="CJ1330" s="38"/>
    </row>
    <row r="1331" spans="2:88" x14ac:dyDescent="0.25">
      <c r="B1331" s="8">
        <v>1329</v>
      </c>
      <c r="C1331" s="9" t="s">
        <v>12918</v>
      </c>
      <c r="D1331" s="9" t="s">
        <v>12999</v>
      </c>
      <c r="E1331" s="49">
        <v>13.860753450000002</v>
      </c>
      <c r="F1331" s="50">
        <v>7.427271600000001</v>
      </c>
      <c r="G1331" s="50">
        <v>12.42681</v>
      </c>
      <c r="H1331" s="51">
        <v>11.676960000000001</v>
      </c>
      <c r="I1331" s="50">
        <v>0</v>
      </c>
      <c r="J1331" s="50">
        <v>0</v>
      </c>
      <c r="K1331" s="50">
        <v>7.8892938000000026</v>
      </c>
      <c r="L1331" s="55">
        <v>14.723610000000003</v>
      </c>
      <c r="M1331" s="49">
        <v>0</v>
      </c>
      <c r="N1331" s="49">
        <v>2.7070817396444444</v>
      </c>
      <c r="O1331" s="49">
        <v>2.6056919999999995</v>
      </c>
      <c r="P1331" s="50">
        <v>0</v>
      </c>
      <c r="Q1331" s="50">
        <v>0</v>
      </c>
      <c r="R1331" s="50">
        <v>0</v>
      </c>
      <c r="S1331" s="51">
        <v>0</v>
      </c>
      <c r="T1331" s="50">
        <v>0</v>
      </c>
      <c r="U1331" s="51">
        <v>17.482226666666673</v>
      </c>
      <c r="V1331" s="51">
        <v>0</v>
      </c>
      <c r="W1331" s="50">
        <v>0</v>
      </c>
      <c r="X1331" s="49">
        <v>14.723610000000003</v>
      </c>
      <c r="Y1331" s="51">
        <v>40.616090666666665</v>
      </c>
      <c r="Z1331" s="52">
        <v>0</v>
      </c>
      <c r="AA1331" s="52">
        <v>0</v>
      </c>
      <c r="AB1331" s="52">
        <v>0</v>
      </c>
      <c r="AC1331" s="54">
        <v>3</v>
      </c>
      <c r="AD1331" s="54">
        <v>46.23973222222223</v>
      </c>
      <c r="AE1331" s="50">
        <v>46.23973222222223</v>
      </c>
      <c r="AF1331" s="50">
        <v>42.300000000000004</v>
      </c>
      <c r="AG1331" s="55">
        <v>42.300000000000004</v>
      </c>
      <c r="AH1331" s="50">
        <v>13.313985840000004</v>
      </c>
      <c r="AI1331" s="52">
        <v>8.180473837037038</v>
      </c>
      <c r="AJ1331" s="49">
        <v>0</v>
      </c>
      <c r="AK1331" s="50">
        <v>23.144216666666672</v>
      </c>
      <c r="AL1331" s="50">
        <v>20.440333333333335</v>
      </c>
      <c r="AM1331" s="50">
        <v>38.115000000000009</v>
      </c>
      <c r="AN1331" s="50">
        <v>0</v>
      </c>
      <c r="AO1331" s="50">
        <v>0</v>
      </c>
      <c r="AP1331" s="50">
        <v>0</v>
      </c>
      <c r="AQ1331" s="51">
        <v>0</v>
      </c>
      <c r="AR1331" s="49">
        <v>22.150449000000002</v>
      </c>
      <c r="AS1331" s="50">
        <v>2.7871621621621623</v>
      </c>
      <c r="AT1331" s="50">
        <v>2.7761399999999998</v>
      </c>
      <c r="AU1331" s="50">
        <v>5.069978571428571</v>
      </c>
      <c r="AV1331" s="50">
        <v>187.0214445</v>
      </c>
      <c r="AW1331" s="50">
        <v>0</v>
      </c>
      <c r="AX1331" s="50">
        <v>11.872</v>
      </c>
      <c r="AY1331" s="50">
        <v>72.137633333333326</v>
      </c>
      <c r="AZ1331" s="51">
        <v>0</v>
      </c>
      <c r="BA1331" s="49">
        <v>0</v>
      </c>
      <c r="BB1331" s="49">
        <v>0</v>
      </c>
      <c r="BC1331" s="50">
        <v>0</v>
      </c>
      <c r="BD1331" s="50">
        <v>0</v>
      </c>
      <c r="BE1331" s="51">
        <v>0</v>
      </c>
      <c r="BF1331" s="38"/>
      <c r="BG1331" s="38"/>
      <c r="BK1331" s="38"/>
      <c r="BL1331" s="38"/>
      <c r="BM1331" s="38"/>
      <c r="BN1331" s="38"/>
      <c r="BO1331" s="38"/>
      <c r="BP1331" s="38"/>
      <c r="BQ1331" s="38"/>
      <c r="BR1331" s="38"/>
      <c r="BS1331" s="38"/>
      <c r="BT1331" s="38"/>
      <c r="BU1331" s="38"/>
      <c r="BY1331" s="38"/>
      <c r="BZ1331" s="38"/>
      <c r="CJ1331" s="38"/>
    </row>
    <row r="1332" spans="2:88" x14ac:dyDescent="0.25">
      <c r="B1332" s="8">
        <v>1330</v>
      </c>
      <c r="C1332" s="9" t="s">
        <v>12918</v>
      </c>
      <c r="D1332" s="9" t="s">
        <v>13000</v>
      </c>
      <c r="E1332" s="49">
        <v>18.481004600000006</v>
      </c>
      <c r="F1332" s="50">
        <v>9.9030288000000013</v>
      </c>
      <c r="G1332" s="50">
        <v>16.56908</v>
      </c>
      <c r="H1332" s="51">
        <v>15.569280000000003</v>
      </c>
      <c r="I1332" s="50">
        <v>0</v>
      </c>
      <c r="J1332" s="50">
        <v>0</v>
      </c>
      <c r="K1332" s="50">
        <v>10.519058400000004</v>
      </c>
      <c r="L1332" s="55">
        <v>14.723610000000003</v>
      </c>
      <c r="M1332" s="49">
        <v>0</v>
      </c>
      <c r="N1332" s="49">
        <v>2.7070817396444444</v>
      </c>
      <c r="O1332" s="49">
        <v>2.6056919999999995</v>
      </c>
      <c r="P1332" s="50">
        <v>0</v>
      </c>
      <c r="Q1332" s="50">
        <v>0</v>
      </c>
      <c r="R1332" s="50">
        <v>0</v>
      </c>
      <c r="S1332" s="51">
        <v>0</v>
      </c>
      <c r="T1332" s="50">
        <v>0</v>
      </c>
      <c r="U1332" s="51">
        <v>17.482226666666673</v>
      </c>
      <c r="V1332" s="51">
        <v>0</v>
      </c>
      <c r="W1332" s="50">
        <v>0</v>
      </c>
      <c r="X1332" s="49">
        <v>14.723610000000003</v>
      </c>
      <c r="Y1332" s="51">
        <v>40.616090666666665</v>
      </c>
      <c r="Z1332" s="52">
        <v>0</v>
      </c>
      <c r="AA1332" s="52">
        <v>0</v>
      </c>
      <c r="AB1332" s="52">
        <v>0</v>
      </c>
      <c r="AC1332" s="54">
        <v>3</v>
      </c>
      <c r="AD1332" s="54">
        <v>61.652976296296302</v>
      </c>
      <c r="AE1332" s="50">
        <v>61.652976296296302</v>
      </c>
      <c r="AF1332" s="50">
        <v>56.400000000000006</v>
      </c>
      <c r="AG1332" s="55">
        <v>56.400000000000006</v>
      </c>
      <c r="AH1332" s="50">
        <v>13.313985840000004</v>
      </c>
      <c r="AI1332" s="52">
        <v>8.180473837037038</v>
      </c>
      <c r="AJ1332" s="49">
        <v>0</v>
      </c>
      <c r="AK1332" s="50">
        <v>30.858955555555561</v>
      </c>
      <c r="AL1332" s="50">
        <v>27.253777777777778</v>
      </c>
      <c r="AM1332" s="50">
        <v>50.820000000000007</v>
      </c>
      <c r="AN1332" s="50">
        <v>0</v>
      </c>
      <c r="AO1332" s="50">
        <v>0</v>
      </c>
      <c r="AP1332" s="50">
        <v>0</v>
      </c>
      <c r="AQ1332" s="51">
        <v>0</v>
      </c>
      <c r="AR1332" s="49">
        <v>22.150449000000002</v>
      </c>
      <c r="AS1332" s="50">
        <v>2.7871621621621623</v>
      </c>
      <c r="AT1332" s="50">
        <v>2.7761399999999998</v>
      </c>
      <c r="AU1332" s="50">
        <v>6.7599714285714274</v>
      </c>
      <c r="AV1332" s="50">
        <v>226.05572366666667</v>
      </c>
      <c r="AW1332" s="50">
        <v>0</v>
      </c>
      <c r="AX1332" s="50">
        <v>11.872</v>
      </c>
      <c r="AY1332" s="50">
        <v>72.137633333333326</v>
      </c>
      <c r="AZ1332" s="51">
        <v>0</v>
      </c>
      <c r="BA1332" s="49">
        <v>0</v>
      </c>
      <c r="BB1332" s="49">
        <v>0</v>
      </c>
      <c r="BC1332" s="50">
        <v>0</v>
      </c>
      <c r="BD1332" s="50">
        <v>0</v>
      </c>
      <c r="BE1332" s="51">
        <v>0</v>
      </c>
      <c r="BF1332" s="38"/>
      <c r="BG1332" s="38"/>
      <c r="BK1332" s="38"/>
      <c r="BL1332" s="38"/>
      <c r="BM1332" s="38"/>
      <c r="BN1332" s="38"/>
      <c r="BO1332" s="38"/>
      <c r="BP1332" s="38"/>
      <c r="BQ1332" s="38"/>
      <c r="BR1332" s="38"/>
      <c r="BS1332" s="38"/>
      <c r="BT1332" s="38"/>
      <c r="BU1332" s="38"/>
      <c r="BY1332" s="38"/>
      <c r="BZ1332" s="38"/>
      <c r="CJ1332" s="38"/>
    </row>
    <row r="1333" spans="2:88" x14ac:dyDescent="0.25">
      <c r="B1333" s="8">
        <v>1331</v>
      </c>
      <c r="C1333" s="9" t="s">
        <v>12918</v>
      </c>
      <c r="D1333" s="9" t="s">
        <v>13001</v>
      </c>
      <c r="E1333" s="49">
        <v>23.101255750000004</v>
      </c>
      <c r="F1333" s="50">
        <v>12.378786000000002</v>
      </c>
      <c r="G1333" s="50">
        <v>20.711349999999999</v>
      </c>
      <c r="H1333" s="51">
        <v>19.461600000000004</v>
      </c>
      <c r="I1333" s="50">
        <v>0</v>
      </c>
      <c r="J1333" s="50">
        <v>0</v>
      </c>
      <c r="K1333" s="50">
        <v>13.148823000000004</v>
      </c>
      <c r="L1333" s="55">
        <v>14.723610000000003</v>
      </c>
      <c r="M1333" s="49">
        <v>0</v>
      </c>
      <c r="N1333" s="49">
        <v>2.7070817396444444</v>
      </c>
      <c r="O1333" s="49">
        <v>2.6056919999999995</v>
      </c>
      <c r="P1333" s="50">
        <v>0</v>
      </c>
      <c r="Q1333" s="50">
        <v>0</v>
      </c>
      <c r="R1333" s="50">
        <v>0</v>
      </c>
      <c r="S1333" s="51">
        <v>0</v>
      </c>
      <c r="T1333" s="50">
        <v>0</v>
      </c>
      <c r="U1333" s="51">
        <v>17.482226666666673</v>
      </c>
      <c r="V1333" s="51">
        <v>0</v>
      </c>
      <c r="W1333" s="50">
        <v>0</v>
      </c>
      <c r="X1333" s="49">
        <v>14.723610000000003</v>
      </c>
      <c r="Y1333" s="51">
        <v>40.616090666666665</v>
      </c>
      <c r="Z1333" s="52">
        <v>0</v>
      </c>
      <c r="AA1333" s="52">
        <v>0</v>
      </c>
      <c r="AB1333" s="52">
        <v>0</v>
      </c>
      <c r="AC1333" s="54">
        <v>3</v>
      </c>
      <c r="AD1333" s="54">
        <v>77.066220370370374</v>
      </c>
      <c r="AE1333" s="50">
        <v>77.066220370370374</v>
      </c>
      <c r="AF1333" s="50">
        <v>70.5</v>
      </c>
      <c r="AG1333" s="55">
        <v>70.5</v>
      </c>
      <c r="AH1333" s="50">
        <v>13.313985840000004</v>
      </c>
      <c r="AI1333" s="52">
        <v>8.180473837037038</v>
      </c>
      <c r="AJ1333" s="49">
        <v>0</v>
      </c>
      <c r="AK1333" s="50">
        <v>38.573694444444449</v>
      </c>
      <c r="AL1333" s="50">
        <v>34.06722222222222</v>
      </c>
      <c r="AM1333" s="50">
        <v>63.525000000000006</v>
      </c>
      <c r="AN1333" s="50">
        <v>0</v>
      </c>
      <c r="AO1333" s="50">
        <v>0</v>
      </c>
      <c r="AP1333" s="50">
        <v>0</v>
      </c>
      <c r="AQ1333" s="51">
        <v>0</v>
      </c>
      <c r="AR1333" s="49">
        <v>22.150449000000002</v>
      </c>
      <c r="AS1333" s="50">
        <v>2.7871621621621623</v>
      </c>
      <c r="AT1333" s="50">
        <v>2.7761399999999998</v>
      </c>
      <c r="AU1333" s="50">
        <v>6.7599714285714274</v>
      </c>
      <c r="AV1333" s="50">
        <v>226.05572366666667</v>
      </c>
      <c r="AW1333" s="50">
        <v>0</v>
      </c>
      <c r="AX1333" s="50">
        <v>11.872</v>
      </c>
      <c r="AY1333" s="50">
        <v>72.137633333333326</v>
      </c>
      <c r="AZ1333" s="51">
        <v>0</v>
      </c>
      <c r="BA1333" s="49">
        <v>0</v>
      </c>
      <c r="BB1333" s="49">
        <v>0</v>
      </c>
      <c r="BC1333" s="50">
        <v>0</v>
      </c>
      <c r="BD1333" s="50">
        <v>0</v>
      </c>
      <c r="BE1333" s="51">
        <v>0</v>
      </c>
      <c r="BF1333" s="38"/>
      <c r="BG1333" s="38"/>
      <c r="BK1333" s="38"/>
      <c r="BL1333" s="38"/>
      <c r="BM1333" s="38"/>
      <c r="BN1333" s="38"/>
      <c r="BO1333" s="38"/>
      <c r="BP1333" s="38"/>
      <c r="BQ1333" s="38"/>
      <c r="BR1333" s="38"/>
      <c r="BS1333" s="38"/>
      <c r="BT1333" s="38"/>
      <c r="BU1333" s="38"/>
      <c r="BY1333" s="38"/>
      <c r="BZ1333" s="38"/>
      <c r="CJ1333" s="38"/>
    </row>
    <row r="1334" spans="2:88" x14ac:dyDescent="0.25">
      <c r="B1334" s="8">
        <v>1332</v>
      </c>
      <c r="C1334" s="9" t="s">
        <v>12918</v>
      </c>
      <c r="D1334" s="9" t="s">
        <v>13002</v>
      </c>
      <c r="E1334" s="49">
        <v>27.721506900000005</v>
      </c>
      <c r="F1334" s="50">
        <v>14.854543200000002</v>
      </c>
      <c r="G1334" s="50">
        <v>24.853619999999999</v>
      </c>
      <c r="H1334" s="51">
        <v>23.353920000000002</v>
      </c>
      <c r="I1334" s="50">
        <v>0</v>
      </c>
      <c r="J1334" s="50">
        <v>0</v>
      </c>
      <c r="K1334" s="50">
        <v>15.778587600000005</v>
      </c>
      <c r="L1334" s="55">
        <v>14.723610000000003</v>
      </c>
      <c r="M1334" s="49">
        <v>0</v>
      </c>
      <c r="N1334" s="49">
        <v>2.7070817396444444</v>
      </c>
      <c r="O1334" s="49">
        <v>2.6056919999999995</v>
      </c>
      <c r="P1334" s="50">
        <v>0</v>
      </c>
      <c r="Q1334" s="50">
        <v>0</v>
      </c>
      <c r="R1334" s="50">
        <v>0</v>
      </c>
      <c r="S1334" s="51">
        <v>0</v>
      </c>
      <c r="T1334" s="50">
        <v>0</v>
      </c>
      <c r="U1334" s="51">
        <v>17.482226666666673</v>
      </c>
      <c r="V1334" s="51">
        <v>0</v>
      </c>
      <c r="W1334" s="50">
        <v>0</v>
      </c>
      <c r="X1334" s="49">
        <v>14.723610000000003</v>
      </c>
      <c r="Y1334" s="51">
        <v>40.616090666666665</v>
      </c>
      <c r="Z1334" s="52">
        <v>0</v>
      </c>
      <c r="AA1334" s="52">
        <v>0</v>
      </c>
      <c r="AB1334" s="52">
        <v>0</v>
      </c>
      <c r="AC1334" s="54">
        <v>3</v>
      </c>
      <c r="AD1334" s="54">
        <v>92.47946444444446</v>
      </c>
      <c r="AE1334" s="50">
        <v>92.47946444444446</v>
      </c>
      <c r="AF1334" s="50">
        <v>84.600000000000009</v>
      </c>
      <c r="AG1334" s="55">
        <v>84.600000000000009</v>
      </c>
      <c r="AH1334" s="50">
        <v>13.313985840000004</v>
      </c>
      <c r="AI1334" s="52">
        <v>8.180473837037038</v>
      </c>
      <c r="AJ1334" s="49">
        <v>0</v>
      </c>
      <c r="AK1334" s="50">
        <v>46.288433333333344</v>
      </c>
      <c r="AL1334" s="50">
        <v>40.88066666666667</v>
      </c>
      <c r="AM1334" s="50">
        <v>76.230000000000018</v>
      </c>
      <c r="AN1334" s="50">
        <v>0</v>
      </c>
      <c r="AO1334" s="50">
        <v>0</v>
      </c>
      <c r="AP1334" s="50">
        <v>0</v>
      </c>
      <c r="AQ1334" s="51">
        <v>0</v>
      </c>
      <c r="AR1334" s="49">
        <v>22.150449000000002</v>
      </c>
      <c r="AS1334" s="50">
        <v>2.7871621621621623</v>
      </c>
      <c r="AT1334" s="50">
        <v>2.7761399999999998</v>
      </c>
      <c r="AU1334" s="50">
        <v>8.4499642857142856</v>
      </c>
      <c r="AV1334" s="50">
        <v>265.0900028333333</v>
      </c>
      <c r="AW1334" s="50">
        <v>0</v>
      </c>
      <c r="AX1334" s="50">
        <v>11.872</v>
      </c>
      <c r="AY1334" s="50">
        <v>72.137633333333326</v>
      </c>
      <c r="AZ1334" s="51">
        <v>0</v>
      </c>
      <c r="BA1334" s="49">
        <v>0</v>
      </c>
      <c r="BB1334" s="49">
        <v>0</v>
      </c>
      <c r="BC1334" s="50">
        <v>0</v>
      </c>
      <c r="BD1334" s="50">
        <v>0</v>
      </c>
      <c r="BE1334" s="51">
        <v>0</v>
      </c>
      <c r="BF1334" s="38"/>
      <c r="BG1334" s="38"/>
      <c r="BK1334" s="38"/>
      <c r="BL1334" s="38"/>
      <c r="BM1334" s="38"/>
      <c r="BN1334" s="38"/>
      <c r="BO1334" s="38"/>
      <c r="BP1334" s="38"/>
      <c r="BQ1334" s="38"/>
      <c r="BR1334" s="38"/>
      <c r="BS1334" s="38"/>
      <c r="BT1334" s="38"/>
      <c r="BU1334" s="38"/>
      <c r="BY1334" s="38"/>
      <c r="BZ1334" s="38"/>
      <c r="CJ1334" s="38"/>
    </row>
    <row r="1335" spans="2:88" x14ac:dyDescent="0.25">
      <c r="B1335" s="8">
        <v>1333</v>
      </c>
      <c r="C1335" s="9" t="s">
        <v>12918</v>
      </c>
      <c r="D1335" s="9" t="s">
        <v>13003</v>
      </c>
      <c r="E1335" s="49">
        <v>4.6202511500000014</v>
      </c>
      <c r="F1335" s="50">
        <v>2.4757572000000003</v>
      </c>
      <c r="G1335" s="50">
        <v>8.2845399999999998</v>
      </c>
      <c r="H1335" s="51">
        <v>3.8923200000000007</v>
      </c>
      <c r="I1335" s="50">
        <v>0</v>
      </c>
      <c r="J1335" s="50">
        <v>0</v>
      </c>
      <c r="K1335" s="50">
        <v>2.629764600000001</v>
      </c>
      <c r="L1335" s="55">
        <v>4.9078700000000008</v>
      </c>
      <c r="M1335" s="49">
        <v>0</v>
      </c>
      <c r="N1335" s="49">
        <v>1.6793607249066667</v>
      </c>
      <c r="O1335" s="49">
        <v>0.86856399999999989</v>
      </c>
      <c r="P1335" s="50">
        <v>0</v>
      </c>
      <c r="Q1335" s="50">
        <v>0</v>
      </c>
      <c r="R1335" s="50">
        <v>0</v>
      </c>
      <c r="S1335" s="51">
        <v>0</v>
      </c>
      <c r="T1335" s="50">
        <v>0</v>
      </c>
      <c r="U1335" s="51">
        <v>6.4889666666666672</v>
      </c>
      <c r="V1335" s="51">
        <v>0</v>
      </c>
      <c r="W1335" s="50">
        <v>0</v>
      </c>
      <c r="X1335" s="49">
        <v>4.9078700000000008</v>
      </c>
      <c r="Y1335" s="51">
        <v>13.538696888888889</v>
      </c>
      <c r="Z1335" s="52">
        <v>0</v>
      </c>
      <c r="AA1335" s="52">
        <v>0</v>
      </c>
      <c r="AB1335" s="52">
        <v>0</v>
      </c>
      <c r="AC1335" s="54">
        <v>3</v>
      </c>
      <c r="AD1335" s="54">
        <v>15.413244074074075</v>
      </c>
      <c r="AE1335" s="50">
        <v>15.413244074074075</v>
      </c>
      <c r="AF1335" s="50">
        <v>14.100000000000001</v>
      </c>
      <c r="AG1335" s="55">
        <v>14.100000000000001</v>
      </c>
      <c r="AH1335" s="50">
        <v>4.4379952800000009</v>
      </c>
      <c r="AI1335" s="52">
        <v>2.7468274666666663</v>
      </c>
      <c r="AJ1335" s="49">
        <v>0</v>
      </c>
      <c r="AK1335" s="50">
        <v>7.7147388888888901</v>
      </c>
      <c r="AL1335" s="50">
        <v>6.8134444444444444</v>
      </c>
      <c r="AM1335" s="50">
        <v>0</v>
      </c>
      <c r="AN1335" s="50">
        <v>13.00461</v>
      </c>
      <c r="AO1335" s="50">
        <v>6.9069767441860463</v>
      </c>
      <c r="AP1335" s="50">
        <v>8.7079000000000004</v>
      </c>
      <c r="AQ1335" s="51">
        <v>8.3050999999999995</v>
      </c>
      <c r="AR1335" s="49">
        <v>7.383483</v>
      </c>
      <c r="AS1335" s="50">
        <v>2.7871621621621623</v>
      </c>
      <c r="AT1335" s="50">
        <v>0.92537999999999998</v>
      </c>
      <c r="AU1335" s="50">
        <v>1.6899928571428569</v>
      </c>
      <c r="AV1335" s="50">
        <v>62.340481499999996</v>
      </c>
      <c r="AW1335" s="50">
        <v>0</v>
      </c>
      <c r="AX1335" s="50">
        <v>3.9573333333333331</v>
      </c>
      <c r="AY1335" s="50">
        <v>18.113280000000007</v>
      </c>
      <c r="AZ1335" s="51">
        <v>0</v>
      </c>
      <c r="BA1335" s="49">
        <v>0</v>
      </c>
      <c r="BB1335" s="49">
        <v>0</v>
      </c>
      <c r="BC1335" s="50">
        <v>0</v>
      </c>
      <c r="BD1335" s="50">
        <v>0</v>
      </c>
      <c r="BE1335" s="51">
        <v>0</v>
      </c>
      <c r="BF1335" s="38"/>
      <c r="BG1335" s="38"/>
      <c r="BK1335" s="38"/>
      <c r="BL1335" s="38"/>
      <c r="BM1335" s="38"/>
      <c r="BN1335" s="38"/>
      <c r="BO1335" s="38"/>
      <c r="BP1335" s="38"/>
      <c r="BQ1335" s="38"/>
      <c r="BR1335" s="38"/>
      <c r="BS1335" s="38"/>
      <c r="BT1335" s="38"/>
      <c r="BU1335" s="38"/>
      <c r="BY1335" s="38"/>
      <c r="BZ1335" s="38"/>
      <c r="CJ1335" s="38"/>
    </row>
    <row r="1336" spans="2:88" x14ac:dyDescent="0.25">
      <c r="B1336" s="8">
        <v>1334</v>
      </c>
      <c r="C1336" s="9" t="s">
        <v>12918</v>
      </c>
      <c r="D1336" s="9" t="s">
        <v>13004</v>
      </c>
      <c r="E1336" s="49">
        <v>6.160334866666668</v>
      </c>
      <c r="F1336" s="50">
        <v>3.3010096000000004</v>
      </c>
      <c r="G1336" s="50">
        <v>11.046053333333333</v>
      </c>
      <c r="H1336" s="51">
        <v>5.1897600000000006</v>
      </c>
      <c r="I1336" s="50">
        <v>0</v>
      </c>
      <c r="J1336" s="50">
        <v>0</v>
      </c>
      <c r="K1336" s="50">
        <v>3.5063528000000015</v>
      </c>
      <c r="L1336" s="55">
        <v>4.9078700000000008</v>
      </c>
      <c r="M1336" s="49">
        <v>0</v>
      </c>
      <c r="N1336" s="49">
        <v>1.6793607249066667</v>
      </c>
      <c r="O1336" s="49">
        <v>0.86856399999999989</v>
      </c>
      <c r="P1336" s="50">
        <v>0</v>
      </c>
      <c r="Q1336" s="50">
        <v>0</v>
      </c>
      <c r="R1336" s="50">
        <v>0</v>
      </c>
      <c r="S1336" s="51">
        <v>0</v>
      </c>
      <c r="T1336" s="50">
        <v>0</v>
      </c>
      <c r="U1336" s="51">
        <v>6.4889666666666672</v>
      </c>
      <c r="V1336" s="51">
        <v>0</v>
      </c>
      <c r="W1336" s="50">
        <v>0</v>
      </c>
      <c r="X1336" s="49">
        <v>4.9078700000000008</v>
      </c>
      <c r="Y1336" s="51">
        <v>13.538696888888889</v>
      </c>
      <c r="Z1336" s="52">
        <v>0</v>
      </c>
      <c r="AA1336" s="52">
        <v>0</v>
      </c>
      <c r="AB1336" s="52">
        <v>0</v>
      </c>
      <c r="AC1336" s="54">
        <v>3</v>
      </c>
      <c r="AD1336" s="54">
        <v>20.550992098765434</v>
      </c>
      <c r="AE1336" s="50">
        <v>20.550992098765434</v>
      </c>
      <c r="AF1336" s="50">
        <v>18.8</v>
      </c>
      <c r="AG1336" s="55">
        <v>18.8</v>
      </c>
      <c r="AH1336" s="50">
        <v>4.4379952800000009</v>
      </c>
      <c r="AI1336" s="52">
        <v>2.7468274666666663</v>
      </c>
      <c r="AJ1336" s="49">
        <v>0</v>
      </c>
      <c r="AK1336" s="50">
        <v>10.28631851851852</v>
      </c>
      <c r="AL1336" s="50">
        <v>9.0845925925925926</v>
      </c>
      <c r="AM1336" s="50">
        <v>0</v>
      </c>
      <c r="AN1336" s="50">
        <v>17.339479999999998</v>
      </c>
      <c r="AO1336" s="50">
        <v>9.2093023255813957</v>
      </c>
      <c r="AP1336" s="50">
        <v>11.610533333333334</v>
      </c>
      <c r="AQ1336" s="51">
        <v>11.073466666666667</v>
      </c>
      <c r="AR1336" s="49">
        <v>7.383483</v>
      </c>
      <c r="AS1336" s="50">
        <v>2.7871621621621623</v>
      </c>
      <c r="AT1336" s="50">
        <v>0.92537999999999998</v>
      </c>
      <c r="AU1336" s="50">
        <v>2.2533238095238093</v>
      </c>
      <c r="AV1336" s="50">
        <v>75.351907888888888</v>
      </c>
      <c r="AW1336" s="50">
        <v>0</v>
      </c>
      <c r="AX1336" s="50">
        <v>3.9573333333333331</v>
      </c>
      <c r="AY1336" s="50">
        <v>18.113280000000007</v>
      </c>
      <c r="AZ1336" s="51">
        <v>0</v>
      </c>
      <c r="BA1336" s="49">
        <v>0</v>
      </c>
      <c r="BB1336" s="49">
        <v>0</v>
      </c>
      <c r="BC1336" s="50">
        <v>0</v>
      </c>
      <c r="BD1336" s="50">
        <v>0</v>
      </c>
      <c r="BE1336" s="51">
        <v>0</v>
      </c>
      <c r="BF1336" s="38"/>
      <c r="BG1336" s="38"/>
      <c r="BK1336" s="38"/>
      <c r="BL1336" s="38"/>
      <c r="BM1336" s="38"/>
      <c r="BN1336" s="38"/>
      <c r="BO1336" s="38"/>
      <c r="BP1336" s="38"/>
      <c r="BQ1336" s="38"/>
      <c r="BR1336" s="38"/>
      <c r="BS1336" s="38"/>
      <c r="BT1336" s="38"/>
      <c r="BU1336" s="38"/>
      <c r="BY1336" s="38"/>
      <c r="BZ1336" s="38"/>
      <c r="CJ1336" s="38"/>
    </row>
    <row r="1337" spans="2:88" x14ac:dyDescent="0.25">
      <c r="B1337" s="8">
        <v>1335</v>
      </c>
      <c r="C1337" s="9" t="s">
        <v>12918</v>
      </c>
      <c r="D1337" s="9" t="s">
        <v>13005</v>
      </c>
      <c r="E1337" s="49">
        <v>7.7004185833333345</v>
      </c>
      <c r="F1337" s="50">
        <v>4.1262620000000005</v>
      </c>
      <c r="G1337" s="50">
        <v>13.807566666666666</v>
      </c>
      <c r="H1337" s="51">
        <v>6.4872000000000005</v>
      </c>
      <c r="I1337" s="50">
        <v>0</v>
      </c>
      <c r="J1337" s="50">
        <v>0</v>
      </c>
      <c r="K1337" s="50">
        <v>4.3829410000000015</v>
      </c>
      <c r="L1337" s="55">
        <v>4.9078700000000008</v>
      </c>
      <c r="M1337" s="49">
        <v>0</v>
      </c>
      <c r="N1337" s="49">
        <v>1.6793607249066667</v>
      </c>
      <c r="O1337" s="49">
        <v>0.86856399999999989</v>
      </c>
      <c r="P1337" s="50">
        <v>0</v>
      </c>
      <c r="Q1337" s="50">
        <v>0</v>
      </c>
      <c r="R1337" s="50">
        <v>0</v>
      </c>
      <c r="S1337" s="51">
        <v>0</v>
      </c>
      <c r="T1337" s="50">
        <v>0</v>
      </c>
      <c r="U1337" s="51">
        <v>6.4889666666666672</v>
      </c>
      <c r="V1337" s="51">
        <v>0</v>
      </c>
      <c r="W1337" s="50">
        <v>0</v>
      </c>
      <c r="X1337" s="49">
        <v>4.9078700000000008</v>
      </c>
      <c r="Y1337" s="51">
        <v>13.538696888888889</v>
      </c>
      <c r="Z1337" s="52">
        <v>0</v>
      </c>
      <c r="AA1337" s="52">
        <v>0</v>
      </c>
      <c r="AB1337" s="52">
        <v>0</v>
      </c>
      <c r="AC1337" s="54">
        <v>3</v>
      </c>
      <c r="AD1337" s="54">
        <v>25.688740123456792</v>
      </c>
      <c r="AE1337" s="50">
        <v>25.688740123456792</v>
      </c>
      <c r="AF1337" s="50">
        <v>23.5</v>
      </c>
      <c r="AG1337" s="55">
        <v>23.5</v>
      </c>
      <c r="AH1337" s="50">
        <v>4.4379952800000009</v>
      </c>
      <c r="AI1337" s="52">
        <v>2.7468274666666663</v>
      </c>
      <c r="AJ1337" s="49">
        <v>0</v>
      </c>
      <c r="AK1337" s="50">
        <v>12.85789814814815</v>
      </c>
      <c r="AL1337" s="50">
        <v>11.355740740740741</v>
      </c>
      <c r="AM1337" s="50">
        <v>0</v>
      </c>
      <c r="AN1337" s="50">
        <v>21.674349999999997</v>
      </c>
      <c r="AO1337" s="50">
        <v>11.511627906976745</v>
      </c>
      <c r="AP1337" s="50">
        <v>14.513166666666669</v>
      </c>
      <c r="AQ1337" s="51">
        <v>13.841833333333334</v>
      </c>
      <c r="AR1337" s="49">
        <v>7.383483</v>
      </c>
      <c r="AS1337" s="50">
        <v>2.7871621621621623</v>
      </c>
      <c r="AT1337" s="50">
        <v>0.92537999999999998</v>
      </c>
      <c r="AU1337" s="50">
        <v>2.2533238095238093</v>
      </c>
      <c r="AV1337" s="50">
        <v>75.351907888888888</v>
      </c>
      <c r="AW1337" s="50">
        <v>0</v>
      </c>
      <c r="AX1337" s="50">
        <v>3.9573333333333331</v>
      </c>
      <c r="AY1337" s="50">
        <v>18.113280000000007</v>
      </c>
      <c r="AZ1337" s="51">
        <v>0</v>
      </c>
      <c r="BA1337" s="49">
        <v>0</v>
      </c>
      <c r="BB1337" s="49">
        <v>0</v>
      </c>
      <c r="BC1337" s="50">
        <v>0</v>
      </c>
      <c r="BD1337" s="50">
        <v>0</v>
      </c>
      <c r="BE1337" s="51">
        <v>0</v>
      </c>
      <c r="BF1337" s="38"/>
      <c r="BG1337" s="38"/>
      <c r="BK1337" s="38"/>
      <c r="BL1337" s="38"/>
      <c r="BM1337" s="38"/>
      <c r="BN1337" s="38"/>
      <c r="BO1337" s="38"/>
      <c r="BP1337" s="38"/>
      <c r="BQ1337" s="38"/>
      <c r="BR1337" s="38"/>
      <c r="BS1337" s="38"/>
      <c r="BT1337" s="38"/>
      <c r="BU1337" s="38"/>
      <c r="BY1337" s="38"/>
      <c r="BZ1337" s="38"/>
      <c r="CJ1337" s="38"/>
    </row>
    <row r="1338" spans="2:88" x14ac:dyDescent="0.25">
      <c r="B1338" s="8">
        <v>1336</v>
      </c>
      <c r="C1338" s="9" t="s">
        <v>12918</v>
      </c>
      <c r="D1338" s="9" t="s">
        <v>13006</v>
      </c>
      <c r="E1338" s="49">
        <v>9.2405023000000028</v>
      </c>
      <c r="F1338" s="50">
        <v>4.9515144000000006</v>
      </c>
      <c r="G1338" s="50">
        <v>16.56908</v>
      </c>
      <c r="H1338" s="51">
        <v>7.7846400000000013</v>
      </c>
      <c r="I1338" s="50">
        <v>0</v>
      </c>
      <c r="J1338" s="50">
        <v>0</v>
      </c>
      <c r="K1338" s="50">
        <v>5.259529200000002</v>
      </c>
      <c r="L1338" s="55">
        <v>4.9078700000000008</v>
      </c>
      <c r="M1338" s="49">
        <v>0</v>
      </c>
      <c r="N1338" s="49">
        <v>1.6793607249066667</v>
      </c>
      <c r="O1338" s="49">
        <v>0.86856399999999989</v>
      </c>
      <c r="P1338" s="50">
        <v>0</v>
      </c>
      <c r="Q1338" s="50">
        <v>0</v>
      </c>
      <c r="R1338" s="50">
        <v>0</v>
      </c>
      <c r="S1338" s="51">
        <v>0</v>
      </c>
      <c r="T1338" s="50">
        <v>0</v>
      </c>
      <c r="U1338" s="51">
        <v>6.4889666666666672</v>
      </c>
      <c r="V1338" s="51">
        <v>0</v>
      </c>
      <c r="W1338" s="50">
        <v>0</v>
      </c>
      <c r="X1338" s="49">
        <v>4.9078700000000008</v>
      </c>
      <c r="Y1338" s="51">
        <v>13.538696888888889</v>
      </c>
      <c r="Z1338" s="52">
        <v>0</v>
      </c>
      <c r="AA1338" s="52">
        <v>0</v>
      </c>
      <c r="AB1338" s="52">
        <v>0</v>
      </c>
      <c r="AC1338" s="54">
        <v>3</v>
      </c>
      <c r="AD1338" s="54">
        <v>30.826488148148151</v>
      </c>
      <c r="AE1338" s="50">
        <v>30.826488148148151</v>
      </c>
      <c r="AF1338" s="50">
        <v>28.200000000000003</v>
      </c>
      <c r="AG1338" s="55">
        <v>28.200000000000003</v>
      </c>
      <c r="AH1338" s="50">
        <v>4.4379952800000009</v>
      </c>
      <c r="AI1338" s="52">
        <v>2.7468274666666663</v>
      </c>
      <c r="AJ1338" s="49">
        <v>0</v>
      </c>
      <c r="AK1338" s="50">
        <v>15.42947777777778</v>
      </c>
      <c r="AL1338" s="50">
        <v>13.626888888888889</v>
      </c>
      <c r="AM1338" s="50">
        <v>0</v>
      </c>
      <c r="AN1338" s="50">
        <v>26.009219999999999</v>
      </c>
      <c r="AO1338" s="50">
        <v>13.813953488372093</v>
      </c>
      <c r="AP1338" s="50">
        <v>17.415800000000001</v>
      </c>
      <c r="AQ1338" s="51">
        <v>16.610199999999999</v>
      </c>
      <c r="AR1338" s="49">
        <v>7.383483</v>
      </c>
      <c r="AS1338" s="50">
        <v>2.7871621621621623</v>
      </c>
      <c r="AT1338" s="50">
        <v>0.92537999999999998</v>
      </c>
      <c r="AU1338" s="50">
        <v>2.8166547619047617</v>
      </c>
      <c r="AV1338" s="50">
        <v>88.363334277777781</v>
      </c>
      <c r="AW1338" s="50">
        <v>0</v>
      </c>
      <c r="AX1338" s="50">
        <v>3.9573333333333331</v>
      </c>
      <c r="AY1338" s="50">
        <v>18.113280000000007</v>
      </c>
      <c r="AZ1338" s="51">
        <v>0</v>
      </c>
      <c r="BA1338" s="49">
        <v>0</v>
      </c>
      <c r="BB1338" s="49">
        <v>0</v>
      </c>
      <c r="BC1338" s="50">
        <v>0</v>
      </c>
      <c r="BD1338" s="50">
        <v>0</v>
      </c>
      <c r="BE1338" s="51">
        <v>0</v>
      </c>
      <c r="BF1338" s="38"/>
      <c r="BG1338" s="38"/>
      <c r="BK1338" s="38"/>
      <c r="BL1338" s="38"/>
      <c r="BM1338" s="38"/>
      <c r="BN1338" s="38"/>
      <c r="BO1338" s="38"/>
      <c r="BP1338" s="38"/>
      <c r="BQ1338" s="38"/>
      <c r="BR1338" s="38"/>
      <c r="BS1338" s="38"/>
      <c r="BT1338" s="38"/>
      <c r="BU1338" s="38"/>
      <c r="BY1338" s="38"/>
      <c r="BZ1338" s="38"/>
      <c r="CJ1338" s="38"/>
    </row>
    <row r="1339" spans="2:88" x14ac:dyDescent="0.25">
      <c r="B1339" s="8">
        <v>1337</v>
      </c>
      <c r="C1339" s="9" t="s">
        <v>12918</v>
      </c>
      <c r="D1339" s="9" t="s">
        <v>13007</v>
      </c>
      <c r="E1339" s="49">
        <v>9.2405023000000028</v>
      </c>
      <c r="F1339" s="50">
        <v>4.9515144000000006</v>
      </c>
      <c r="G1339" s="50">
        <v>16.56908</v>
      </c>
      <c r="H1339" s="51">
        <v>7.7846400000000013</v>
      </c>
      <c r="I1339" s="50">
        <v>0</v>
      </c>
      <c r="J1339" s="50">
        <v>0</v>
      </c>
      <c r="K1339" s="50">
        <v>5.259529200000002</v>
      </c>
      <c r="L1339" s="55">
        <v>9.8157400000000017</v>
      </c>
      <c r="M1339" s="49">
        <v>0</v>
      </c>
      <c r="N1339" s="49">
        <v>2.1412299881066668</v>
      </c>
      <c r="O1339" s="49">
        <v>1.7371279999999998</v>
      </c>
      <c r="P1339" s="50">
        <v>0</v>
      </c>
      <c r="Q1339" s="50">
        <v>0</v>
      </c>
      <c r="R1339" s="50">
        <v>0</v>
      </c>
      <c r="S1339" s="51">
        <v>0</v>
      </c>
      <c r="T1339" s="50">
        <v>0</v>
      </c>
      <c r="U1339" s="51">
        <v>16.348733333333335</v>
      </c>
      <c r="V1339" s="51">
        <v>0</v>
      </c>
      <c r="W1339" s="50">
        <v>0</v>
      </c>
      <c r="X1339" s="49">
        <v>9.8157400000000017</v>
      </c>
      <c r="Y1339" s="51">
        <v>27.077393777777779</v>
      </c>
      <c r="Z1339" s="52">
        <v>0</v>
      </c>
      <c r="AA1339" s="52">
        <v>0</v>
      </c>
      <c r="AB1339" s="52">
        <v>0</v>
      </c>
      <c r="AC1339" s="54">
        <v>3</v>
      </c>
      <c r="AD1339" s="54">
        <v>30.826488148148151</v>
      </c>
      <c r="AE1339" s="50">
        <v>30.826488148148151</v>
      </c>
      <c r="AF1339" s="50">
        <v>28.200000000000003</v>
      </c>
      <c r="AG1339" s="55">
        <v>28.200000000000003</v>
      </c>
      <c r="AH1339" s="50">
        <v>8.8759905600000018</v>
      </c>
      <c r="AI1339" s="52">
        <v>5.4636506518518519</v>
      </c>
      <c r="AJ1339" s="49">
        <v>0</v>
      </c>
      <c r="AK1339" s="50">
        <v>15.42947777777778</v>
      </c>
      <c r="AL1339" s="50">
        <v>13.626888888888889</v>
      </c>
      <c r="AM1339" s="50">
        <v>0</v>
      </c>
      <c r="AN1339" s="50">
        <v>26.009219999999999</v>
      </c>
      <c r="AO1339" s="50">
        <v>13.813953488372093</v>
      </c>
      <c r="AP1339" s="50">
        <v>17.415800000000001</v>
      </c>
      <c r="AQ1339" s="51">
        <v>16.610199999999999</v>
      </c>
      <c r="AR1339" s="49">
        <v>14.766966</v>
      </c>
      <c r="AS1339" s="50">
        <v>2.7871621621621623</v>
      </c>
      <c r="AT1339" s="50">
        <v>1.85076</v>
      </c>
      <c r="AU1339" s="50">
        <v>3.3799857142857137</v>
      </c>
      <c r="AV1339" s="50">
        <v>124.68096299999999</v>
      </c>
      <c r="AW1339" s="50">
        <v>0</v>
      </c>
      <c r="AX1339" s="50">
        <v>7.9146666666666663</v>
      </c>
      <c r="AY1339" s="50">
        <v>46.567216666666674</v>
      </c>
      <c r="AZ1339" s="51">
        <v>0</v>
      </c>
      <c r="BA1339" s="49">
        <v>0</v>
      </c>
      <c r="BB1339" s="49">
        <v>0</v>
      </c>
      <c r="BC1339" s="50">
        <v>0</v>
      </c>
      <c r="BD1339" s="50">
        <v>0</v>
      </c>
      <c r="BE1339" s="51">
        <v>0</v>
      </c>
      <c r="BF1339" s="38"/>
      <c r="BG1339" s="38"/>
      <c r="BK1339" s="38"/>
      <c r="BL1339" s="38"/>
      <c r="BM1339" s="38"/>
      <c r="BN1339" s="38"/>
      <c r="BO1339" s="38"/>
      <c r="BP1339" s="38"/>
      <c r="BQ1339" s="38"/>
      <c r="BR1339" s="38"/>
      <c r="BS1339" s="38"/>
      <c r="BT1339" s="38"/>
      <c r="BU1339" s="38"/>
      <c r="BY1339" s="38"/>
      <c r="BZ1339" s="38"/>
      <c r="CJ1339" s="38"/>
    </row>
    <row r="1340" spans="2:88" x14ac:dyDescent="0.25">
      <c r="B1340" s="8">
        <v>1338</v>
      </c>
      <c r="C1340" s="9" t="s">
        <v>12918</v>
      </c>
      <c r="D1340" s="9" t="s">
        <v>13008</v>
      </c>
      <c r="E1340" s="49">
        <v>12.320669733333336</v>
      </c>
      <c r="F1340" s="50">
        <v>6.6020192000000009</v>
      </c>
      <c r="G1340" s="50">
        <v>22.092106666666666</v>
      </c>
      <c r="H1340" s="51">
        <v>10.379520000000001</v>
      </c>
      <c r="I1340" s="50">
        <v>0</v>
      </c>
      <c r="J1340" s="50">
        <v>0</v>
      </c>
      <c r="K1340" s="50">
        <v>7.012705600000003</v>
      </c>
      <c r="L1340" s="55">
        <v>9.8157400000000017</v>
      </c>
      <c r="M1340" s="49">
        <v>0</v>
      </c>
      <c r="N1340" s="49">
        <v>2.1412299881066668</v>
      </c>
      <c r="O1340" s="49">
        <v>1.7371279999999998</v>
      </c>
      <c r="P1340" s="50">
        <v>0</v>
      </c>
      <c r="Q1340" s="50">
        <v>0</v>
      </c>
      <c r="R1340" s="50">
        <v>0</v>
      </c>
      <c r="S1340" s="51">
        <v>0</v>
      </c>
      <c r="T1340" s="50">
        <v>0</v>
      </c>
      <c r="U1340" s="51">
        <v>16.348733333333335</v>
      </c>
      <c r="V1340" s="51">
        <v>0</v>
      </c>
      <c r="W1340" s="50">
        <v>0</v>
      </c>
      <c r="X1340" s="49">
        <v>9.8157400000000017</v>
      </c>
      <c r="Y1340" s="51">
        <v>27.077393777777779</v>
      </c>
      <c r="Z1340" s="52">
        <v>0</v>
      </c>
      <c r="AA1340" s="52">
        <v>0</v>
      </c>
      <c r="AB1340" s="52">
        <v>0</v>
      </c>
      <c r="AC1340" s="54">
        <v>3</v>
      </c>
      <c r="AD1340" s="54">
        <v>41.101984197530868</v>
      </c>
      <c r="AE1340" s="50">
        <v>41.101984197530868</v>
      </c>
      <c r="AF1340" s="50">
        <v>37.6</v>
      </c>
      <c r="AG1340" s="55">
        <v>37.6</v>
      </c>
      <c r="AH1340" s="50">
        <v>8.8759905600000018</v>
      </c>
      <c r="AI1340" s="52">
        <v>5.4636506518518519</v>
      </c>
      <c r="AJ1340" s="49">
        <v>0</v>
      </c>
      <c r="AK1340" s="50">
        <v>20.57263703703704</v>
      </c>
      <c r="AL1340" s="50">
        <v>18.169185185185185</v>
      </c>
      <c r="AM1340" s="50">
        <v>0</v>
      </c>
      <c r="AN1340" s="50">
        <v>34.678959999999996</v>
      </c>
      <c r="AO1340" s="50">
        <v>18.418604651162791</v>
      </c>
      <c r="AP1340" s="50">
        <v>23.221066666666669</v>
      </c>
      <c r="AQ1340" s="51">
        <v>22.146933333333333</v>
      </c>
      <c r="AR1340" s="49">
        <v>14.766966</v>
      </c>
      <c r="AS1340" s="50">
        <v>2.7871621621621623</v>
      </c>
      <c r="AT1340" s="50">
        <v>1.85076</v>
      </c>
      <c r="AU1340" s="50">
        <v>4.5066476190476186</v>
      </c>
      <c r="AV1340" s="50">
        <v>150.70381577777778</v>
      </c>
      <c r="AW1340" s="50">
        <v>0</v>
      </c>
      <c r="AX1340" s="50">
        <v>7.9146666666666663</v>
      </c>
      <c r="AY1340" s="50">
        <v>46.567216666666674</v>
      </c>
      <c r="AZ1340" s="51">
        <v>0</v>
      </c>
      <c r="BA1340" s="49">
        <v>0</v>
      </c>
      <c r="BB1340" s="49">
        <v>0</v>
      </c>
      <c r="BC1340" s="50">
        <v>0</v>
      </c>
      <c r="BD1340" s="50">
        <v>0</v>
      </c>
      <c r="BE1340" s="51">
        <v>0</v>
      </c>
      <c r="BF1340" s="38"/>
      <c r="BG1340" s="38"/>
      <c r="BK1340" s="38"/>
      <c r="BL1340" s="38"/>
      <c r="BM1340" s="38"/>
      <c r="BN1340" s="38"/>
      <c r="BO1340" s="38"/>
      <c r="BP1340" s="38"/>
      <c r="BQ1340" s="38"/>
      <c r="BR1340" s="38"/>
      <c r="BS1340" s="38"/>
      <c r="BT1340" s="38"/>
      <c r="BU1340" s="38"/>
      <c r="BY1340" s="38"/>
      <c r="BZ1340" s="38"/>
      <c r="CJ1340" s="38"/>
    </row>
    <row r="1341" spans="2:88" x14ac:dyDescent="0.25">
      <c r="B1341" s="8">
        <v>1339</v>
      </c>
      <c r="C1341" s="9" t="s">
        <v>12918</v>
      </c>
      <c r="D1341" s="9" t="s">
        <v>13009</v>
      </c>
      <c r="E1341" s="49">
        <v>15.400837166666669</v>
      </c>
      <c r="F1341" s="50">
        <v>8.2525240000000011</v>
      </c>
      <c r="G1341" s="50">
        <v>27.615133333333333</v>
      </c>
      <c r="H1341" s="51">
        <v>12.974400000000001</v>
      </c>
      <c r="I1341" s="50">
        <v>0</v>
      </c>
      <c r="J1341" s="50">
        <v>0</v>
      </c>
      <c r="K1341" s="50">
        <v>8.7658820000000031</v>
      </c>
      <c r="L1341" s="55">
        <v>9.8157400000000017</v>
      </c>
      <c r="M1341" s="49">
        <v>0</v>
      </c>
      <c r="N1341" s="49">
        <v>2.1412299881066668</v>
      </c>
      <c r="O1341" s="49">
        <v>1.7371279999999998</v>
      </c>
      <c r="P1341" s="50">
        <v>0</v>
      </c>
      <c r="Q1341" s="50">
        <v>0</v>
      </c>
      <c r="R1341" s="50">
        <v>0</v>
      </c>
      <c r="S1341" s="51">
        <v>0</v>
      </c>
      <c r="T1341" s="50">
        <v>0</v>
      </c>
      <c r="U1341" s="51">
        <v>16.348733333333335</v>
      </c>
      <c r="V1341" s="51">
        <v>0</v>
      </c>
      <c r="W1341" s="50">
        <v>0</v>
      </c>
      <c r="X1341" s="49">
        <v>9.8157400000000017</v>
      </c>
      <c r="Y1341" s="51">
        <v>27.077393777777779</v>
      </c>
      <c r="Z1341" s="52">
        <v>0</v>
      </c>
      <c r="AA1341" s="52">
        <v>0</v>
      </c>
      <c r="AB1341" s="52">
        <v>0</v>
      </c>
      <c r="AC1341" s="54">
        <v>3</v>
      </c>
      <c r="AD1341" s="54">
        <v>51.377480246913585</v>
      </c>
      <c r="AE1341" s="50">
        <v>51.377480246913585</v>
      </c>
      <c r="AF1341" s="50">
        <v>47</v>
      </c>
      <c r="AG1341" s="55">
        <v>47</v>
      </c>
      <c r="AH1341" s="50">
        <v>8.8759905600000018</v>
      </c>
      <c r="AI1341" s="52">
        <v>5.4636506518518519</v>
      </c>
      <c r="AJ1341" s="49">
        <v>0</v>
      </c>
      <c r="AK1341" s="50">
        <v>25.7157962962963</v>
      </c>
      <c r="AL1341" s="50">
        <v>22.711481481481481</v>
      </c>
      <c r="AM1341" s="50">
        <v>0</v>
      </c>
      <c r="AN1341" s="50">
        <v>43.348699999999994</v>
      </c>
      <c r="AO1341" s="50">
        <v>23.02325581395349</v>
      </c>
      <c r="AP1341" s="50">
        <v>29.026333333333337</v>
      </c>
      <c r="AQ1341" s="51">
        <v>27.683666666666667</v>
      </c>
      <c r="AR1341" s="49">
        <v>14.766966</v>
      </c>
      <c r="AS1341" s="50">
        <v>2.7871621621621623</v>
      </c>
      <c r="AT1341" s="50">
        <v>1.85076</v>
      </c>
      <c r="AU1341" s="50">
        <v>4.5066476190476186</v>
      </c>
      <c r="AV1341" s="50">
        <v>150.70381577777778</v>
      </c>
      <c r="AW1341" s="50">
        <v>0</v>
      </c>
      <c r="AX1341" s="50">
        <v>7.9146666666666663</v>
      </c>
      <c r="AY1341" s="50">
        <v>46.567216666666674</v>
      </c>
      <c r="AZ1341" s="51">
        <v>0</v>
      </c>
      <c r="BA1341" s="49">
        <v>0</v>
      </c>
      <c r="BB1341" s="49">
        <v>0</v>
      </c>
      <c r="BC1341" s="50">
        <v>0</v>
      </c>
      <c r="BD1341" s="50">
        <v>0</v>
      </c>
      <c r="BE1341" s="51">
        <v>0</v>
      </c>
      <c r="BF1341" s="38"/>
      <c r="BG1341" s="38"/>
      <c r="BK1341" s="38"/>
      <c r="BL1341" s="38"/>
      <c r="BM1341" s="38"/>
      <c r="BN1341" s="38"/>
      <c r="BO1341" s="38"/>
      <c r="BP1341" s="38"/>
      <c r="BQ1341" s="38"/>
      <c r="BR1341" s="38"/>
      <c r="BS1341" s="38"/>
      <c r="BT1341" s="38"/>
      <c r="BU1341" s="38"/>
      <c r="BY1341" s="38"/>
      <c r="BZ1341" s="38"/>
      <c r="CJ1341" s="38"/>
    </row>
    <row r="1342" spans="2:88" x14ac:dyDescent="0.25">
      <c r="B1342" s="8">
        <v>1340</v>
      </c>
      <c r="C1342" s="9" t="s">
        <v>12918</v>
      </c>
      <c r="D1342" s="9" t="s">
        <v>13010</v>
      </c>
      <c r="E1342" s="49">
        <v>18.481004600000006</v>
      </c>
      <c r="F1342" s="50">
        <v>9.9030288000000013</v>
      </c>
      <c r="G1342" s="50">
        <v>33.138159999999999</v>
      </c>
      <c r="H1342" s="51">
        <v>15.569280000000003</v>
      </c>
      <c r="I1342" s="50">
        <v>0</v>
      </c>
      <c r="J1342" s="50">
        <v>0</v>
      </c>
      <c r="K1342" s="50">
        <v>10.519058400000004</v>
      </c>
      <c r="L1342" s="55">
        <v>9.8157400000000017</v>
      </c>
      <c r="M1342" s="49">
        <v>0</v>
      </c>
      <c r="N1342" s="49">
        <v>2.1412299881066668</v>
      </c>
      <c r="O1342" s="49">
        <v>1.7371279999999998</v>
      </c>
      <c r="P1342" s="50">
        <v>0</v>
      </c>
      <c r="Q1342" s="50">
        <v>0</v>
      </c>
      <c r="R1342" s="50">
        <v>0</v>
      </c>
      <c r="S1342" s="51">
        <v>0</v>
      </c>
      <c r="T1342" s="50">
        <v>0</v>
      </c>
      <c r="U1342" s="51">
        <v>16.348733333333335</v>
      </c>
      <c r="V1342" s="51">
        <v>0</v>
      </c>
      <c r="W1342" s="50">
        <v>0</v>
      </c>
      <c r="X1342" s="49">
        <v>9.8157400000000017</v>
      </c>
      <c r="Y1342" s="51">
        <v>27.077393777777779</v>
      </c>
      <c r="Z1342" s="52">
        <v>0</v>
      </c>
      <c r="AA1342" s="52">
        <v>0</v>
      </c>
      <c r="AB1342" s="52">
        <v>0</v>
      </c>
      <c r="AC1342" s="54">
        <v>3</v>
      </c>
      <c r="AD1342" s="54">
        <v>61.652976296296302</v>
      </c>
      <c r="AE1342" s="50">
        <v>61.652976296296302</v>
      </c>
      <c r="AF1342" s="50">
        <v>56.400000000000006</v>
      </c>
      <c r="AG1342" s="55">
        <v>56.400000000000006</v>
      </c>
      <c r="AH1342" s="50">
        <v>8.8759905600000018</v>
      </c>
      <c r="AI1342" s="52">
        <v>5.4636506518518519</v>
      </c>
      <c r="AJ1342" s="49">
        <v>0</v>
      </c>
      <c r="AK1342" s="50">
        <v>30.858955555555561</v>
      </c>
      <c r="AL1342" s="50">
        <v>27.253777777777778</v>
      </c>
      <c r="AM1342" s="50">
        <v>0</v>
      </c>
      <c r="AN1342" s="50">
        <v>52.018439999999998</v>
      </c>
      <c r="AO1342" s="50">
        <v>27.627906976744185</v>
      </c>
      <c r="AP1342" s="50">
        <v>34.831600000000002</v>
      </c>
      <c r="AQ1342" s="51">
        <v>33.220399999999998</v>
      </c>
      <c r="AR1342" s="49">
        <v>14.766966</v>
      </c>
      <c r="AS1342" s="50">
        <v>2.7871621621621623</v>
      </c>
      <c r="AT1342" s="50">
        <v>1.85076</v>
      </c>
      <c r="AU1342" s="50">
        <v>5.6333095238095234</v>
      </c>
      <c r="AV1342" s="50">
        <v>176.72666855555556</v>
      </c>
      <c r="AW1342" s="50">
        <v>0</v>
      </c>
      <c r="AX1342" s="50">
        <v>7.9146666666666663</v>
      </c>
      <c r="AY1342" s="50">
        <v>46.567216666666674</v>
      </c>
      <c r="AZ1342" s="51">
        <v>0</v>
      </c>
      <c r="BA1342" s="49">
        <v>0</v>
      </c>
      <c r="BB1342" s="49">
        <v>0</v>
      </c>
      <c r="BC1342" s="50">
        <v>0</v>
      </c>
      <c r="BD1342" s="50">
        <v>0</v>
      </c>
      <c r="BE1342" s="51">
        <v>0</v>
      </c>
      <c r="BF1342" s="38"/>
      <c r="BG1342" s="38"/>
      <c r="BK1342" s="38"/>
      <c r="BL1342" s="38"/>
      <c r="BM1342" s="38"/>
      <c r="BN1342" s="38"/>
      <c r="BO1342" s="38"/>
      <c r="BP1342" s="38"/>
      <c r="BQ1342" s="38"/>
      <c r="BR1342" s="38"/>
      <c r="BS1342" s="38"/>
      <c r="BT1342" s="38"/>
      <c r="BU1342" s="38"/>
      <c r="BY1342" s="38"/>
      <c r="BZ1342" s="38"/>
      <c r="CJ1342" s="38"/>
    </row>
    <row r="1343" spans="2:88" x14ac:dyDescent="0.25">
      <c r="B1343" s="8">
        <v>1341</v>
      </c>
      <c r="C1343" s="9" t="s">
        <v>12918</v>
      </c>
      <c r="D1343" s="9" t="s">
        <v>13011</v>
      </c>
      <c r="E1343" s="49">
        <v>13.860753450000002</v>
      </c>
      <c r="F1343" s="50">
        <v>7.427271600000001</v>
      </c>
      <c r="G1343" s="50">
        <v>24.853619999999999</v>
      </c>
      <c r="H1343" s="51">
        <v>11.676960000000001</v>
      </c>
      <c r="I1343" s="50">
        <v>0</v>
      </c>
      <c r="J1343" s="50">
        <v>0</v>
      </c>
      <c r="K1343" s="50">
        <v>7.8892938000000026</v>
      </c>
      <c r="L1343" s="55">
        <v>14.723610000000003</v>
      </c>
      <c r="M1343" s="49">
        <v>0</v>
      </c>
      <c r="N1343" s="49">
        <v>2.7070817396444444</v>
      </c>
      <c r="O1343" s="49">
        <v>2.6056919999999995</v>
      </c>
      <c r="P1343" s="50">
        <v>0</v>
      </c>
      <c r="Q1343" s="50">
        <v>0</v>
      </c>
      <c r="R1343" s="50">
        <v>0</v>
      </c>
      <c r="S1343" s="51">
        <v>0</v>
      </c>
      <c r="T1343" s="50">
        <v>0</v>
      </c>
      <c r="U1343" s="51">
        <v>17.482226666666673</v>
      </c>
      <c r="V1343" s="51">
        <v>0</v>
      </c>
      <c r="W1343" s="50">
        <v>0</v>
      </c>
      <c r="X1343" s="49">
        <v>14.723610000000003</v>
      </c>
      <c r="Y1343" s="51">
        <v>40.616090666666665</v>
      </c>
      <c r="Z1343" s="52">
        <v>0</v>
      </c>
      <c r="AA1343" s="52">
        <v>0</v>
      </c>
      <c r="AB1343" s="52">
        <v>0</v>
      </c>
      <c r="AC1343" s="54">
        <v>3</v>
      </c>
      <c r="AD1343" s="54">
        <v>46.23973222222223</v>
      </c>
      <c r="AE1343" s="50">
        <v>46.23973222222223</v>
      </c>
      <c r="AF1343" s="50">
        <v>42.300000000000004</v>
      </c>
      <c r="AG1343" s="55">
        <v>42.300000000000004</v>
      </c>
      <c r="AH1343" s="50">
        <v>13.313985840000004</v>
      </c>
      <c r="AI1343" s="52">
        <v>8.180473837037038</v>
      </c>
      <c r="AJ1343" s="49">
        <v>0</v>
      </c>
      <c r="AK1343" s="50">
        <v>23.144216666666672</v>
      </c>
      <c r="AL1343" s="50">
        <v>20.440333333333335</v>
      </c>
      <c r="AM1343" s="50">
        <v>0</v>
      </c>
      <c r="AN1343" s="50">
        <v>39.013829999999999</v>
      </c>
      <c r="AO1343" s="50">
        <v>20.720930232558139</v>
      </c>
      <c r="AP1343" s="50">
        <v>26.123699999999999</v>
      </c>
      <c r="AQ1343" s="51">
        <v>24.915299999999998</v>
      </c>
      <c r="AR1343" s="49">
        <v>22.150449000000002</v>
      </c>
      <c r="AS1343" s="50">
        <v>2.7871621621621623</v>
      </c>
      <c r="AT1343" s="50">
        <v>2.7761399999999998</v>
      </c>
      <c r="AU1343" s="50">
        <v>5.069978571428571</v>
      </c>
      <c r="AV1343" s="50">
        <v>187.0214445</v>
      </c>
      <c r="AW1343" s="50">
        <v>0</v>
      </c>
      <c r="AX1343" s="50">
        <v>11.872</v>
      </c>
      <c r="AY1343" s="50">
        <v>72.137633333333326</v>
      </c>
      <c r="AZ1343" s="51">
        <v>0</v>
      </c>
      <c r="BA1343" s="49">
        <v>0</v>
      </c>
      <c r="BB1343" s="49">
        <v>0</v>
      </c>
      <c r="BC1343" s="50">
        <v>0</v>
      </c>
      <c r="BD1343" s="50">
        <v>0</v>
      </c>
      <c r="BE1343" s="51">
        <v>0</v>
      </c>
      <c r="BF1343" s="38"/>
      <c r="BG1343" s="38"/>
      <c r="BK1343" s="38"/>
      <c r="BL1343" s="38"/>
      <c r="BM1343" s="38"/>
      <c r="BN1343" s="38"/>
      <c r="BO1343" s="38"/>
      <c r="BP1343" s="38"/>
      <c r="BQ1343" s="38"/>
      <c r="BR1343" s="38"/>
      <c r="BS1343" s="38"/>
      <c r="BT1343" s="38"/>
      <c r="BU1343" s="38"/>
      <c r="BY1343" s="38"/>
      <c r="BZ1343" s="38"/>
      <c r="CJ1343" s="38"/>
    </row>
    <row r="1344" spans="2:88" x14ac:dyDescent="0.25">
      <c r="B1344" s="8">
        <v>1342</v>
      </c>
      <c r="C1344" s="9" t="s">
        <v>12918</v>
      </c>
      <c r="D1344" s="9" t="s">
        <v>13012</v>
      </c>
      <c r="E1344" s="49">
        <v>18.481004600000006</v>
      </c>
      <c r="F1344" s="50">
        <v>9.9030288000000013</v>
      </c>
      <c r="G1344" s="50">
        <v>33.138159999999999</v>
      </c>
      <c r="H1344" s="51">
        <v>15.569280000000003</v>
      </c>
      <c r="I1344" s="50">
        <v>0</v>
      </c>
      <c r="J1344" s="50">
        <v>0</v>
      </c>
      <c r="K1344" s="50">
        <v>10.519058400000004</v>
      </c>
      <c r="L1344" s="55">
        <v>14.723610000000003</v>
      </c>
      <c r="M1344" s="49">
        <v>0</v>
      </c>
      <c r="N1344" s="49">
        <v>2.7070817396444444</v>
      </c>
      <c r="O1344" s="49">
        <v>2.6056919999999995</v>
      </c>
      <c r="P1344" s="50">
        <v>0</v>
      </c>
      <c r="Q1344" s="50">
        <v>0</v>
      </c>
      <c r="R1344" s="50">
        <v>0</v>
      </c>
      <c r="S1344" s="51">
        <v>0</v>
      </c>
      <c r="T1344" s="50">
        <v>0</v>
      </c>
      <c r="U1344" s="51">
        <v>17.482226666666673</v>
      </c>
      <c r="V1344" s="51">
        <v>0</v>
      </c>
      <c r="W1344" s="50">
        <v>0</v>
      </c>
      <c r="X1344" s="49">
        <v>14.723610000000003</v>
      </c>
      <c r="Y1344" s="51">
        <v>40.616090666666665</v>
      </c>
      <c r="Z1344" s="52">
        <v>0</v>
      </c>
      <c r="AA1344" s="52">
        <v>0</v>
      </c>
      <c r="AB1344" s="52">
        <v>0</v>
      </c>
      <c r="AC1344" s="54">
        <v>3</v>
      </c>
      <c r="AD1344" s="54">
        <v>61.652976296296302</v>
      </c>
      <c r="AE1344" s="50">
        <v>61.652976296296302</v>
      </c>
      <c r="AF1344" s="50">
        <v>56.400000000000006</v>
      </c>
      <c r="AG1344" s="55">
        <v>56.400000000000006</v>
      </c>
      <c r="AH1344" s="50">
        <v>13.313985840000004</v>
      </c>
      <c r="AI1344" s="52">
        <v>8.180473837037038</v>
      </c>
      <c r="AJ1344" s="49">
        <v>0</v>
      </c>
      <c r="AK1344" s="50">
        <v>30.858955555555561</v>
      </c>
      <c r="AL1344" s="50">
        <v>27.253777777777778</v>
      </c>
      <c r="AM1344" s="50">
        <v>0</v>
      </c>
      <c r="AN1344" s="50">
        <v>52.018439999999998</v>
      </c>
      <c r="AO1344" s="50">
        <v>27.627906976744185</v>
      </c>
      <c r="AP1344" s="50">
        <v>34.831600000000002</v>
      </c>
      <c r="AQ1344" s="51">
        <v>33.220399999999998</v>
      </c>
      <c r="AR1344" s="49">
        <v>22.150449000000002</v>
      </c>
      <c r="AS1344" s="50">
        <v>2.7871621621621623</v>
      </c>
      <c r="AT1344" s="50">
        <v>2.7761399999999998</v>
      </c>
      <c r="AU1344" s="50">
        <v>6.7599714285714274</v>
      </c>
      <c r="AV1344" s="50">
        <v>226.05572366666667</v>
      </c>
      <c r="AW1344" s="50">
        <v>0</v>
      </c>
      <c r="AX1344" s="50">
        <v>11.872</v>
      </c>
      <c r="AY1344" s="50">
        <v>72.137633333333326</v>
      </c>
      <c r="AZ1344" s="51">
        <v>0</v>
      </c>
      <c r="BA1344" s="49">
        <v>0</v>
      </c>
      <c r="BB1344" s="49">
        <v>0</v>
      </c>
      <c r="BC1344" s="50">
        <v>0</v>
      </c>
      <c r="BD1344" s="50">
        <v>0</v>
      </c>
      <c r="BE1344" s="51">
        <v>0</v>
      </c>
      <c r="BF1344" s="38"/>
      <c r="BG1344" s="38"/>
      <c r="BK1344" s="38"/>
      <c r="BL1344" s="38"/>
      <c r="BM1344" s="38"/>
      <c r="BN1344" s="38"/>
      <c r="BO1344" s="38"/>
      <c r="BP1344" s="38"/>
      <c r="BQ1344" s="38"/>
      <c r="BR1344" s="38"/>
      <c r="BS1344" s="38"/>
      <c r="BT1344" s="38"/>
      <c r="BU1344" s="38"/>
      <c r="BY1344" s="38"/>
      <c r="BZ1344" s="38"/>
      <c r="CJ1344" s="38"/>
    </row>
    <row r="1345" spans="2:88" x14ac:dyDescent="0.25">
      <c r="B1345" s="8">
        <v>1343</v>
      </c>
      <c r="C1345" s="9" t="s">
        <v>12918</v>
      </c>
      <c r="D1345" s="9" t="s">
        <v>13013</v>
      </c>
      <c r="E1345" s="49">
        <v>23.101255750000004</v>
      </c>
      <c r="F1345" s="50">
        <v>12.378786000000002</v>
      </c>
      <c r="G1345" s="50">
        <v>41.422699999999999</v>
      </c>
      <c r="H1345" s="51">
        <v>19.461600000000004</v>
      </c>
      <c r="I1345" s="50">
        <v>0</v>
      </c>
      <c r="J1345" s="50">
        <v>0</v>
      </c>
      <c r="K1345" s="50">
        <v>13.148823000000004</v>
      </c>
      <c r="L1345" s="55">
        <v>14.723610000000003</v>
      </c>
      <c r="M1345" s="49">
        <v>0</v>
      </c>
      <c r="N1345" s="49">
        <v>2.7070817396444444</v>
      </c>
      <c r="O1345" s="49">
        <v>2.6056919999999995</v>
      </c>
      <c r="P1345" s="50">
        <v>0</v>
      </c>
      <c r="Q1345" s="50">
        <v>0</v>
      </c>
      <c r="R1345" s="50">
        <v>0</v>
      </c>
      <c r="S1345" s="51">
        <v>0</v>
      </c>
      <c r="T1345" s="50">
        <v>0</v>
      </c>
      <c r="U1345" s="51">
        <v>17.482226666666673</v>
      </c>
      <c r="V1345" s="51">
        <v>0</v>
      </c>
      <c r="W1345" s="50">
        <v>0</v>
      </c>
      <c r="X1345" s="49">
        <v>14.723610000000003</v>
      </c>
      <c r="Y1345" s="51">
        <v>40.616090666666665</v>
      </c>
      <c r="Z1345" s="52">
        <v>0</v>
      </c>
      <c r="AA1345" s="52">
        <v>0</v>
      </c>
      <c r="AB1345" s="52">
        <v>0</v>
      </c>
      <c r="AC1345" s="54">
        <v>3</v>
      </c>
      <c r="AD1345" s="54">
        <v>77.066220370370374</v>
      </c>
      <c r="AE1345" s="50">
        <v>77.066220370370374</v>
      </c>
      <c r="AF1345" s="50">
        <v>70.5</v>
      </c>
      <c r="AG1345" s="55">
        <v>70.5</v>
      </c>
      <c r="AH1345" s="50">
        <v>13.313985840000004</v>
      </c>
      <c r="AI1345" s="52">
        <v>8.180473837037038</v>
      </c>
      <c r="AJ1345" s="49">
        <v>0</v>
      </c>
      <c r="AK1345" s="50">
        <v>38.573694444444449</v>
      </c>
      <c r="AL1345" s="50">
        <v>34.06722222222222</v>
      </c>
      <c r="AM1345" s="50">
        <v>0</v>
      </c>
      <c r="AN1345" s="50">
        <v>65.023049999999998</v>
      </c>
      <c r="AO1345" s="50">
        <v>34.534883720930232</v>
      </c>
      <c r="AP1345" s="50">
        <v>43.539500000000004</v>
      </c>
      <c r="AQ1345" s="51">
        <v>41.525499999999994</v>
      </c>
      <c r="AR1345" s="49">
        <v>22.150449000000002</v>
      </c>
      <c r="AS1345" s="50">
        <v>2.7871621621621623</v>
      </c>
      <c r="AT1345" s="50">
        <v>2.7761399999999998</v>
      </c>
      <c r="AU1345" s="50">
        <v>6.7599714285714274</v>
      </c>
      <c r="AV1345" s="50">
        <v>226.05572366666667</v>
      </c>
      <c r="AW1345" s="50">
        <v>0</v>
      </c>
      <c r="AX1345" s="50">
        <v>11.872</v>
      </c>
      <c r="AY1345" s="50">
        <v>72.137633333333326</v>
      </c>
      <c r="AZ1345" s="51">
        <v>0</v>
      </c>
      <c r="BA1345" s="49">
        <v>0</v>
      </c>
      <c r="BB1345" s="49">
        <v>0</v>
      </c>
      <c r="BC1345" s="50">
        <v>0</v>
      </c>
      <c r="BD1345" s="50">
        <v>0</v>
      </c>
      <c r="BE1345" s="51">
        <v>0</v>
      </c>
      <c r="BF1345" s="38"/>
      <c r="BG1345" s="38"/>
      <c r="BK1345" s="38"/>
      <c r="BL1345" s="38"/>
      <c r="BM1345" s="38"/>
      <c r="BN1345" s="38"/>
      <c r="BO1345" s="38"/>
      <c r="BP1345" s="38"/>
      <c r="BQ1345" s="38"/>
      <c r="BR1345" s="38"/>
      <c r="BS1345" s="38"/>
      <c r="BT1345" s="38"/>
      <c r="BU1345" s="38"/>
      <c r="BY1345" s="38"/>
      <c r="BZ1345" s="38"/>
      <c r="CJ1345" s="38"/>
    </row>
    <row r="1346" spans="2:88" x14ac:dyDescent="0.25">
      <c r="B1346" s="8">
        <v>1344</v>
      </c>
      <c r="C1346" s="9" t="s">
        <v>12918</v>
      </c>
      <c r="D1346" s="9" t="s">
        <v>13014</v>
      </c>
      <c r="E1346" s="49">
        <v>27.721506900000005</v>
      </c>
      <c r="F1346" s="50">
        <v>14.854543200000002</v>
      </c>
      <c r="G1346" s="50">
        <v>49.707239999999999</v>
      </c>
      <c r="H1346" s="51">
        <v>23.353920000000002</v>
      </c>
      <c r="I1346" s="50">
        <v>0</v>
      </c>
      <c r="J1346" s="50">
        <v>0</v>
      </c>
      <c r="K1346" s="50">
        <v>15.778587600000005</v>
      </c>
      <c r="L1346" s="55">
        <v>14.723610000000003</v>
      </c>
      <c r="M1346" s="49">
        <v>0</v>
      </c>
      <c r="N1346" s="49">
        <v>2.7070817396444444</v>
      </c>
      <c r="O1346" s="49">
        <v>2.6056919999999995</v>
      </c>
      <c r="P1346" s="50">
        <v>0</v>
      </c>
      <c r="Q1346" s="50">
        <v>0</v>
      </c>
      <c r="R1346" s="50">
        <v>0</v>
      </c>
      <c r="S1346" s="51">
        <v>0</v>
      </c>
      <c r="T1346" s="50">
        <v>0</v>
      </c>
      <c r="U1346" s="51">
        <v>17.482226666666673</v>
      </c>
      <c r="V1346" s="51">
        <v>0</v>
      </c>
      <c r="W1346" s="50">
        <v>0</v>
      </c>
      <c r="X1346" s="49">
        <v>14.723610000000003</v>
      </c>
      <c r="Y1346" s="51">
        <v>40.616090666666665</v>
      </c>
      <c r="Z1346" s="52">
        <v>0</v>
      </c>
      <c r="AA1346" s="52">
        <v>0</v>
      </c>
      <c r="AB1346" s="52">
        <v>0</v>
      </c>
      <c r="AC1346" s="54">
        <v>3</v>
      </c>
      <c r="AD1346" s="54">
        <v>92.47946444444446</v>
      </c>
      <c r="AE1346" s="50">
        <v>92.47946444444446</v>
      </c>
      <c r="AF1346" s="50">
        <v>84.600000000000009</v>
      </c>
      <c r="AG1346" s="55">
        <v>84.600000000000009</v>
      </c>
      <c r="AH1346" s="50">
        <v>13.313985840000004</v>
      </c>
      <c r="AI1346" s="52">
        <v>8.180473837037038</v>
      </c>
      <c r="AJ1346" s="49">
        <v>0</v>
      </c>
      <c r="AK1346" s="50">
        <v>46.288433333333344</v>
      </c>
      <c r="AL1346" s="50">
        <v>40.88066666666667</v>
      </c>
      <c r="AM1346" s="50">
        <v>0</v>
      </c>
      <c r="AN1346" s="50">
        <v>78.027659999999997</v>
      </c>
      <c r="AO1346" s="50">
        <v>41.441860465116278</v>
      </c>
      <c r="AP1346" s="50">
        <v>52.247399999999999</v>
      </c>
      <c r="AQ1346" s="51">
        <v>49.830599999999997</v>
      </c>
      <c r="AR1346" s="49">
        <v>22.150449000000002</v>
      </c>
      <c r="AS1346" s="50">
        <v>2.7871621621621623</v>
      </c>
      <c r="AT1346" s="50">
        <v>2.7761399999999998</v>
      </c>
      <c r="AU1346" s="50">
        <v>8.4499642857142856</v>
      </c>
      <c r="AV1346" s="50">
        <v>265.0900028333333</v>
      </c>
      <c r="AW1346" s="50">
        <v>0</v>
      </c>
      <c r="AX1346" s="50">
        <v>11.872</v>
      </c>
      <c r="AY1346" s="50">
        <v>72.137633333333326</v>
      </c>
      <c r="AZ1346" s="51">
        <v>0</v>
      </c>
      <c r="BA1346" s="49">
        <v>0</v>
      </c>
      <c r="BB1346" s="49">
        <v>0</v>
      </c>
      <c r="BC1346" s="50">
        <v>0</v>
      </c>
      <c r="BD1346" s="50">
        <v>0</v>
      </c>
      <c r="BE1346" s="51">
        <v>0</v>
      </c>
      <c r="BF1346" s="38"/>
      <c r="BG1346" s="38"/>
      <c r="BK1346" s="38"/>
      <c r="BL1346" s="38"/>
      <c r="BM1346" s="38"/>
      <c r="BN1346" s="38"/>
      <c r="BO1346" s="38"/>
      <c r="BP1346" s="38"/>
      <c r="BQ1346" s="38"/>
      <c r="BR1346" s="38"/>
      <c r="BS1346" s="38"/>
      <c r="BT1346" s="38"/>
      <c r="BU1346" s="38"/>
      <c r="BY1346" s="38"/>
      <c r="BZ1346" s="38"/>
      <c r="CJ1346" s="38"/>
    </row>
    <row r="1347" spans="2:88" x14ac:dyDescent="0.25">
      <c r="B1347" s="8">
        <v>1345</v>
      </c>
      <c r="C1347" s="9" t="s">
        <v>13015</v>
      </c>
      <c r="D1347" s="9" t="s">
        <v>13016</v>
      </c>
      <c r="E1347" s="49">
        <v>4.6202511500000014</v>
      </c>
      <c r="F1347" s="56">
        <v>3.7622527000000012</v>
      </c>
      <c r="G1347" s="50">
        <v>6.2134049999999998</v>
      </c>
      <c r="H1347" s="51">
        <v>0</v>
      </c>
      <c r="I1347" s="50">
        <v>0</v>
      </c>
      <c r="J1347" s="50">
        <v>0</v>
      </c>
      <c r="K1347" s="50">
        <v>0</v>
      </c>
      <c r="L1347" s="50">
        <v>0</v>
      </c>
      <c r="M1347" s="49">
        <v>0</v>
      </c>
      <c r="N1347" s="49">
        <v>2.5190410873599998</v>
      </c>
      <c r="O1347" s="49">
        <v>0.86856399999999989</v>
      </c>
      <c r="P1347" s="50">
        <v>0</v>
      </c>
      <c r="Q1347" s="50">
        <v>0</v>
      </c>
      <c r="R1347" s="50">
        <v>0</v>
      </c>
      <c r="S1347" s="51">
        <v>0</v>
      </c>
      <c r="T1347" s="50">
        <v>0</v>
      </c>
      <c r="U1347" s="51">
        <v>9.7334500000000013</v>
      </c>
      <c r="V1347" s="51">
        <v>0</v>
      </c>
      <c r="W1347" s="50">
        <v>0</v>
      </c>
      <c r="X1347" s="49">
        <v>4.8292200000000003</v>
      </c>
      <c r="Y1347" s="51">
        <v>8.7034480000000016</v>
      </c>
      <c r="Z1347" s="52">
        <v>0</v>
      </c>
      <c r="AA1347" s="52">
        <v>0</v>
      </c>
      <c r="AB1347" s="52">
        <v>0</v>
      </c>
      <c r="AC1347" s="52">
        <v>0</v>
      </c>
      <c r="AD1347" s="52">
        <v>0</v>
      </c>
      <c r="AE1347" s="50">
        <v>69.723392857142855</v>
      </c>
      <c r="AF1347" s="50">
        <v>12.600000000000001</v>
      </c>
      <c r="AG1347" s="50">
        <v>0</v>
      </c>
      <c r="AH1347" s="50">
        <v>6.6569929200000022</v>
      </c>
      <c r="AI1347" s="52">
        <v>4.1202411999999997</v>
      </c>
      <c r="AJ1347" s="49">
        <v>0</v>
      </c>
      <c r="AK1347" s="50">
        <v>12.008791666666667</v>
      </c>
      <c r="AL1347" s="50">
        <v>18.196666666666669</v>
      </c>
      <c r="AM1347" s="50">
        <v>3.1762500000000005</v>
      </c>
      <c r="AN1347" s="50">
        <v>0</v>
      </c>
      <c r="AO1347" s="50">
        <v>0</v>
      </c>
      <c r="AP1347" s="50">
        <v>0</v>
      </c>
      <c r="AQ1347" s="51">
        <v>0</v>
      </c>
      <c r="AR1347" s="49">
        <v>9.5564830000000018</v>
      </c>
      <c r="AS1347" s="50">
        <v>2.7871621621621623</v>
      </c>
      <c r="AT1347" s="50">
        <v>1.2743850000000001</v>
      </c>
      <c r="AU1347" s="50">
        <v>1.9128499999999997</v>
      </c>
      <c r="AV1347" s="50">
        <v>58.517428750000008</v>
      </c>
      <c r="AW1347" s="50">
        <v>0</v>
      </c>
      <c r="AX1347" s="50">
        <v>3.9573333333333331</v>
      </c>
      <c r="AY1347" s="50">
        <v>25.933076666666672</v>
      </c>
      <c r="AZ1347" s="51">
        <v>0</v>
      </c>
      <c r="BA1347" s="49">
        <v>0</v>
      </c>
      <c r="BB1347" s="49">
        <v>0</v>
      </c>
      <c r="BC1347" s="50">
        <v>0</v>
      </c>
      <c r="BD1347" s="50">
        <v>0</v>
      </c>
      <c r="BE1347" s="51">
        <v>0</v>
      </c>
      <c r="BF1347" s="38"/>
      <c r="BG1347" s="38"/>
      <c r="BK1347" s="38"/>
      <c r="BL1347" s="38"/>
      <c r="BM1347" s="38"/>
      <c r="BN1347" s="38"/>
      <c r="BO1347" s="38"/>
      <c r="BP1347" s="38"/>
      <c r="BQ1347" s="38"/>
      <c r="BR1347" s="38"/>
      <c r="BS1347" s="38"/>
      <c r="BT1347" s="38"/>
      <c r="BU1347" s="38"/>
      <c r="BY1347" s="38"/>
      <c r="BZ1347" s="38"/>
      <c r="CJ1347" s="38"/>
    </row>
    <row r="1348" spans="2:88" x14ac:dyDescent="0.25">
      <c r="B1348" s="8">
        <v>1346</v>
      </c>
      <c r="C1348" s="9" t="s">
        <v>13015</v>
      </c>
      <c r="D1348" s="9" t="s">
        <v>13017</v>
      </c>
      <c r="E1348" s="49">
        <v>6.160334866666668</v>
      </c>
      <c r="F1348" s="56">
        <v>5.016336933333335</v>
      </c>
      <c r="G1348" s="50">
        <v>8.2845399999999998</v>
      </c>
      <c r="H1348" s="51">
        <v>0</v>
      </c>
      <c r="I1348" s="50">
        <v>0</v>
      </c>
      <c r="J1348" s="50">
        <v>0</v>
      </c>
      <c r="K1348" s="50">
        <v>0</v>
      </c>
      <c r="L1348" s="50">
        <v>0</v>
      </c>
      <c r="M1348" s="49">
        <v>0</v>
      </c>
      <c r="N1348" s="49">
        <v>2.5190410873599998</v>
      </c>
      <c r="O1348" s="49">
        <v>0.86856399999999989</v>
      </c>
      <c r="P1348" s="50">
        <v>0</v>
      </c>
      <c r="Q1348" s="50">
        <v>0</v>
      </c>
      <c r="R1348" s="50">
        <v>0</v>
      </c>
      <c r="S1348" s="51">
        <v>0</v>
      </c>
      <c r="T1348" s="50">
        <v>0</v>
      </c>
      <c r="U1348" s="51">
        <v>9.7334500000000013</v>
      </c>
      <c r="V1348" s="51">
        <v>0</v>
      </c>
      <c r="W1348" s="50">
        <v>0</v>
      </c>
      <c r="X1348" s="49">
        <v>4.8292200000000003</v>
      </c>
      <c r="Y1348" s="51">
        <v>8.7034480000000016</v>
      </c>
      <c r="Z1348" s="52">
        <v>0</v>
      </c>
      <c r="AA1348" s="52">
        <v>0</v>
      </c>
      <c r="AB1348" s="52">
        <v>0</v>
      </c>
      <c r="AC1348" s="52">
        <v>0</v>
      </c>
      <c r="AD1348" s="52">
        <v>0</v>
      </c>
      <c r="AE1348" s="50">
        <v>92.964523809523811</v>
      </c>
      <c r="AF1348" s="50">
        <v>16.8</v>
      </c>
      <c r="AG1348" s="50">
        <v>0</v>
      </c>
      <c r="AH1348" s="50">
        <v>6.6569929200000022</v>
      </c>
      <c r="AI1348" s="52">
        <v>4.1202411999999997</v>
      </c>
      <c r="AJ1348" s="49">
        <v>0</v>
      </c>
      <c r="AK1348" s="50">
        <v>16.011722222222222</v>
      </c>
      <c r="AL1348" s="50">
        <v>24.262222222222224</v>
      </c>
      <c r="AM1348" s="50">
        <v>4.2350000000000003</v>
      </c>
      <c r="AN1348" s="50">
        <v>0</v>
      </c>
      <c r="AO1348" s="50">
        <v>0</v>
      </c>
      <c r="AP1348" s="50">
        <v>0</v>
      </c>
      <c r="AQ1348" s="51">
        <v>0</v>
      </c>
      <c r="AR1348" s="49">
        <v>9.5564830000000018</v>
      </c>
      <c r="AS1348" s="50">
        <v>2.7871621621621623</v>
      </c>
      <c r="AT1348" s="50">
        <v>1.2743850000000001</v>
      </c>
      <c r="AU1348" s="50">
        <v>2.5504666666666664</v>
      </c>
      <c r="AV1348" s="50">
        <v>70.511897500000003</v>
      </c>
      <c r="AW1348" s="50">
        <v>0</v>
      </c>
      <c r="AX1348" s="50">
        <v>3.9573333333333331</v>
      </c>
      <c r="AY1348" s="50">
        <v>25.933076666666672</v>
      </c>
      <c r="AZ1348" s="51">
        <v>0</v>
      </c>
      <c r="BA1348" s="49">
        <v>0</v>
      </c>
      <c r="BB1348" s="49">
        <v>0</v>
      </c>
      <c r="BC1348" s="50">
        <v>0</v>
      </c>
      <c r="BD1348" s="50">
        <v>0</v>
      </c>
      <c r="BE1348" s="51">
        <v>0</v>
      </c>
      <c r="BF1348" s="38"/>
      <c r="BG1348" s="38"/>
      <c r="BK1348" s="38"/>
      <c r="BL1348" s="38"/>
      <c r="BM1348" s="38"/>
      <c r="BN1348" s="38"/>
      <c r="BO1348" s="38"/>
      <c r="BP1348" s="38"/>
      <c r="BQ1348" s="38"/>
      <c r="BR1348" s="38"/>
      <c r="BS1348" s="38"/>
      <c r="BT1348" s="38"/>
      <c r="BU1348" s="38"/>
      <c r="BY1348" s="38"/>
      <c r="BZ1348" s="38"/>
      <c r="CJ1348" s="38"/>
    </row>
    <row r="1349" spans="2:88" x14ac:dyDescent="0.25">
      <c r="B1349" s="8">
        <v>1347</v>
      </c>
      <c r="C1349" s="9" t="s">
        <v>13015</v>
      </c>
      <c r="D1349" s="9" t="s">
        <v>13018</v>
      </c>
      <c r="E1349" s="49">
        <v>6.160334866666668</v>
      </c>
      <c r="F1349" s="56">
        <v>6.2704211666666687</v>
      </c>
      <c r="G1349" s="50">
        <v>8.2845399999999998</v>
      </c>
      <c r="H1349" s="51">
        <v>0</v>
      </c>
      <c r="I1349" s="50">
        <v>0</v>
      </c>
      <c r="J1349" s="50">
        <v>0</v>
      </c>
      <c r="K1349" s="50">
        <v>0</v>
      </c>
      <c r="L1349" s="50">
        <v>0</v>
      </c>
      <c r="M1349" s="49">
        <v>0</v>
      </c>
      <c r="N1349" s="49">
        <v>2.5190410873599998</v>
      </c>
      <c r="O1349" s="49">
        <v>0.86856399999999989</v>
      </c>
      <c r="P1349" s="50">
        <v>0</v>
      </c>
      <c r="Q1349" s="50">
        <v>0</v>
      </c>
      <c r="R1349" s="50">
        <v>0</v>
      </c>
      <c r="S1349" s="51">
        <v>0</v>
      </c>
      <c r="T1349" s="50">
        <v>0</v>
      </c>
      <c r="U1349" s="51">
        <v>9.7334500000000013</v>
      </c>
      <c r="V1349" s="51">
        <v>0</v>
      </c>
      <c r="W1349" s="50">
        <v>0</v>
      </c>
      <c r="X1349" s="49">
        <v>4.8292200000000003</v>
      </c>
      <c r="Y1349" s="51">
        <v>8.7034480000000016</v>
      </c>
      <c r="Z1349" s="52">
        <v>0</v>
      </c>
      <c r="AA1349" s="52">
        <v>0</v>
      </c>
      <c r="AB1349" s="52">
        <v>0</v>
      </c>
      <c r="AC1349" s="52">
        <v>0</v>
      </c>
      <c r="AD1349" s="52">
        <v>0</v>
      </c>
      <c r="AE1349" s="50">
        <v>116.20565476190477</v>
      </c>
      <c r="AF1349" s="50">
        <v>21</v>
      </c>
      <c r="AG1349" s="50">
        <v>0</v>
      </c>
      <c r="AH1349" s="50">
        <v>6.6569929200000022</v>
      </c>
      <c r="AI1349" s="52">
        <v>4.1202411999999997</v>
      </c>
      <c r="AJ1349" s="49">
        <v>0</v>
      </c>
      <c r="AK1349" s="50">
        <v>20.014652777777776</v>
      </c>
      <c r="AL1349" s="50">
        <v>30.327777777777779</v>
      </c>
      <c r="AM1349" s="50">
        <v>5.2937500000000002</v>
      </c>
      <c r="AN1349" s="50">
        <v>0</v>
      </c>
      <c r="AO1349" s="50">
        <v>0</v>
      </c>
      <c r="AP1349" s="50">
        <v>0</v>
      </c>
      <c r="AQ1349" s="51">
        <v>0</v>
      </c>
      <c r="AR1349" s="49">
        <v>9.5564830000000018</v>
      </c>
      <c r="AS1349" s="50">
        <v>2.7871621621621623</v>
      </c>
      <c r="AT1349" s="50">
        <v>1.2743850000000001</v>
      </c>
      <c r="AU1349" s="50">
        <v>2.5504666666666664</v>
      </c>
      <c r="AV1349" s="50">
        <v>70.511897500000003</v>
      </c>
      <c r="AW1349" s="50">
        <v>0</v>
      </c>
      <c r="AX1349" s="50">
        <v>3.9573333333333331</v>
      </c>
      <c r="AY1349" s="50">
        <v>25.933076666666672</v>
      </c>
      <c r="AZ1349" s="51">
        <v>0</v>
      </c>
      <c r="BA1349" s="49">
        <v>0</v>
      </c>
      <c r="BB1349" s="49">
        <v>0</v>
      </c>
      <c r="BC1349" s="50">
        <v>0</v>
      </c>
      <c r="BD1349" s="50">
        <v>0</v>
      </c>
      <c r="BE1349" s="51">
        <v>0</v>
      </c>
      <c r="BF1349" s="38"/>
      <c r="BG1349" s="38"/>
      <c r="BK1349" s="38"/>
      <c r="BL1349" s="38"/>
      <c r="BM1349" s="38"/>
      <c r="BN1349" s="38"/>
      <c r="BO1349" s="38"/>
      <c r="BP1349" s="38"/>
      <c r="BQ1349" s="38"/>
      <c r="BR1349" s="38"/>
      <c r="BS1349" s="38"/>
      <c r="BT1349" s="38"/>
      <c r="BU1349" s="38"/>
      <c r="BY1349" s="38"/>
      <c r="BZ1349" s="38"/>
      <c r="CJ1349" s="38"/>
    </row>
    <row r="1350" spans="2:88" x14ac:dyDescent="0.25">
      <c r="B1350" s="8">
        <v>1348</v>
      </c>
      <c r="C1350" s="9" t="s">
        <v>13015</v>
      </c>
      <c r="D1350" s="9" t="s">
        <v>13019</v>
      </c>
      <c r="E1350" s="49">
        <v>7.7004185833333345</v>
      </c>
      <c r="F1350" s="56">
        <v>7.5245054000000025</v>
      </c>
      <c r="G1350" s="50">
        <v>10.355675</v>
      </c>
      <c r="H1350" s="51">
        <v>0</v>
      </c>
      <c r="I1350" s="50">
        <v>0</v>
      </c>
      <c r="J1350" s="50">
        <v>0</v>
      </c>
      <c r="K1350" s="50">
        <v>0</v>
      </c>
      <c r="L1350" s="50">
        <v>0</v>
      </c>
      <c r="M1350" s="49">
        <v>0</v>
      </c>
      <c r="N1350" s="49">
        <v>2.5190410873599998</v>
      </c>
      <c r="O1350" s="49">
        <v>0.86856399999999989</v>
      </c>
      <c r="P1350" s="50">
        <v>0</v>
      </c>
      <c r="Q1350" s="50">
        <v>0</v>
      </c>
      <c r="R1350" s="50">
        <v>0</v>
      </c>
      <c r="S1350" s="51">
        <v>0</v>
      </c>
      <c r="T1350" s="50">
        <v>0</v>
      </c>
      <c r="U1350" s="51">
        <v>9.7334500000000013</v>
      </c>
      <c r="V1350" s="51">
        <v>0</v>
      </c>
      <c r="W1350" s="50">
        <v>0</v>
      </c>
      <c r="X1350" s="49">
        <v>4.8292200000000003</v>
      </c>
      <c r="Y1350" s="51">
        <v>8.7034480000000016</v>
      </c>
      <c r="Z1350" s="52">
        <v>0</v>
      </c>
      <c r="AA1350" s="52">
        <v>0</v>
      </c>
      <c r="AB1350" s="52">
        <v>0</v>
      </c>
      <c r="AC1350" s="52">
        <v>0</v>
      </c>
      <c r="AD1350" s="52">
        <v>0</v>
      </c>
      <c r="AE1350" s="50">
        <v>139.44678571428571</v>
      </c>
      <c r="AF1350" s="50">
        <v>25.200000000000003</v>
      </c>
      <c r="AG1350" s="50">
        <v>0</v>
      </c>
      <c r="AH1350" s="50">
        <v>6.6569929200000022</v>
      </c>
      <c r="AI1350" s="52">
        <v>4.1202411999999997</v>
      </c>
      <c r="AJ1350" s="49">
        <v>0</v>
      </c>
      <c r="AK1350" s="50">
        <v>24.017583333333334</v>
      </c>
      <c r="AL1350" s="50">
        <v>36.393333333333338</v>
      </c>
      <c r="AM1350" s="50">
        <v>6.3525000000000009</v>
      </c>
      <c r="AN1350" s="50">
        <v>0</v>
      </c>
      <c r="AO1350" s="50">
        <v>0</v>
      </c>
      <c r="AP1350" s="50">
        <v>0</v>
      </c>
      <c r="AQ1350" s="51">
        <v>0</v>
      </c>
      <c r="AR1350" s="49">
        <v>9.5564830000000018</v>
      </c>
      <c r="AS1350" s="50">
        <v>2.7871621621621623</v>
      </c>
      <c r="AT1350" s="50">
        <v>1.2743850000000001</v>
      </c>
      <c r="AU1350" s="50">
        <v>3.1880833333333332</v>
      </c>
      <c r="AV1350" s="50">
        <v>82.506366250000013</v>
      </c>
      <c r="AW1350" s="50">
        <v>0</v>
      </c>
      <c r="AX1350" s="50">
        <v>3.9573333333333331</v>
      </c>
      <c r="AY1350" s="50">
        <v>25.933076666666672</v>
      </c>
      <c r="AZ1350" s="51">
        <v>0</v>
      </c>
      <c r="BA1350" s="49">
        <v>0</v>
      </c>
      <c r="BB1350" s="49">
        <v>0</v>
      </c>
      <c r="BC1350" s="50">
        <v>0</v>
      </c>
      <c r="BD1350" s="50">
        <v>0</v>
      </c>
      <c r="BE1350" s="51">
        <v>0</v>
      </c>
      <c r="BF1350" s="38"/>
      <c r="BG1350" s="38"/>
      <c r="BK1350" s="38"/>
      <c r="BL1350" s="38"/>
      <c r="BM1350" s="38"/>
      <c r="BN1350" s="38"/>
      <c r="BO1350" s="38"/>
      <c r="BP1350" s="38"/>
      <c r="BQ1350" s="38"/>
      <c r="BR1350" s="38"/>
      <c r="BS1350" s="38"/>
      <c r="BT1350" s="38"/>
      <c r="BU1350" s="38"/>
      <c r="BY1350" s="38"/>
      <c r="BZ1350" s="38"/>
      <c r="CJ1350" s="38"/>
    </row>
    <row r="1351" spans="2:88" x14ac:dyDescent="0.25">
      <c r="B1351" s="8">
        <v>1349</v>
      </c>
      <c r="C1351" s="9" t="s">
        <v>13015</v>
      </c>
      <c r="D1351" s="9" t="s">
        <v>13020</v>
      </c>
      <c r="E1351" s="49">
        <v>9.5347609500000008</v>
      </c>
      <c r="F1351" s="56">
        <v>7.5245054000000025</v>
      </c>
      <c r="G1351" s="50">
        <v>12.42681</v>
      </c>
      <c r="H1351" s="51">
        <v>0</v>
      </c>
      <c r="I1351" s="50">
        <v>0</v>
      </c>
      <c r="J1351" s="50">
        <v>0</v>
      </c>
      <c r="K1351" s="50">
        <v>0</v>
      </c>
      <c r="L1351" s="50">
        <v>0</v>
      </c>
      <c r="M1351" s="49">
        <v>0</v>
      </c>
      <c r="N1351" s="49">
        <v>3.2118449821600001</v>
      </c>
      <c r="O1351" s="49">
        <v>1.7371279999999998</v>
      </c>
      <c r="P1351" s="50">
        <v>0</v>
      </c>
      <c r="Q1351" s="50">
        <v>0</v>
      </c>
      <c r="R1351" s="50">
        <v>0</v>
      </c>
      <c r="S1351" s="51">
        <v>0</v>
      </c>
      <c r="T1351" s="50">
        <v>0</v>
      </c>
      <c r="U1351" s="51">
        <v>24.523100000000003</v>
      </c>
      <c r="V1351" s="51">
        <v>0</v>
      </c>
      <c r="W1351" s="50">
        <v>0</v>
      </c>
      <c r="X1351" s="49">
        <v>6.8972749999999996</v>
      </c>
      <c r="Y1351" s="51">
        <v>27.077393777777779</v>
      </c>
      <c r="Z1351" s="52">
        <v>0</v>
      </c>
      <c r="AA1351" s="52">
        <v>0</v>
      </c>
      <c r="AB1351" s="52">
        <v>0</v>
      </c>
      <c r="AC1351" s="52">
        <v>0</v>
      </c>
      <c r="AD1351" s="52">
        <v>0</v>
      </c>
      <c r="AE1351" s="50">
        <v>139.44678571428571</v>
      </c>
      <c r="AF1351" s="50">
        <v>75.600000000000009</v>
      </c>
      <c r="AG1351" s="50">
        <v>0</v>
      </c>
      <c r="AH1351" s="50">
        <v>13.313985840000004</v>
      </c>
      <c r="AI1351" s="52">
        <v>8.1954759777777788</v>
      </c>
      <c r="AJ1351" s="49">
        <v>0</v>
      </c>
      <c r="AK1351" s="50">
        <v>24.017583333333334</v>
      </c>
      <c r="AL1351" s="50">
        <v>36.393333333333338</v>
      </c>
      <c r="AM1351" s="50">
        <v>6.3525000000000009</v>
      </c>
      <c r="AN1351" s="50">
        <v>0</v>
      </c>
      <c r="AO1351" s="50">
        <v>0</v>
      </c>
      <c r="AP1351" s="50">
        <v>0</v>
      </c>
      <c r="AQ1351" s="51">
        <v>0</v>
      </c>
      <c r="AR1351" s="49">
        <v>19.112966000000004</v>
      </c>
      <c r="AS1351" s="50">
        <v>2.7871621621621623</v>
      </c>
      <c r="AT1351" s="50">
        <v>2.5487700000000002</v>
      </c>
      <c r="AU1351" s="50">
        <v>3.8256999999999994</v>
      </c>
      <c r="AV1351" s="50">
        <v>230.46318166666674</v>
      </c>
      <c r="AW1351" s="50">
        <v>0</v>
      </c>
      <c r="AX1351" s="50">
        <v>7.9146666666666663</v>
      </c>
      <c r="AY1351" s="50">
        <v>46.556216666666678</v>
      </c>
      <c r="AZ1351" s="51">
        <v>0</v>
      </c>
      <c r="BA1351" s="49">
        <v>0</v>
      </c>
      <c r="BB1351" s="49">
        <v>0</v>
      </c>
      <c r="BC1351" s="50">
        <v>0</v>
      </c>
      <c r="BD1351" s="50">
        <v>0</v>
      </c>
      <c r="BE1351" s="51">
        <v>0</v>
      </c>
      <c r="BF1351" s="38"/>
      <c r="BG1351" s="38"/>
      <c r="BK1351" s="38"/>
      <c r="BL1351" s="38"/>
      <c r="BM1351" s="38"/>
      <c r="BN1351" s="38"/>
      <c r="BO1351" s="38"/>
      <c r="BP1351" s="38"/>
      <c r="BQ1351" s="38"/>
      <c r="BR1351" s="38"/>
      <c r="BS1351" s="38"/>
      <c r="BT1351" s="38"/>
      <c r="BU1351" s="38"/>
      <c r="BY1351" s="38"/>
      <c r="BZ1351" s="38"/>
      <c r="CJ1351" s="38"/>
    </row>
    <row r="1352" spans="2:88" x14ac:dyDescent="0.25">
      <c r="B1352" s="8">
        <v>1350</v>
      </c>
      <c r="C1352" s="9" t="s">
        <v>13015</v>
      </c>
      <c r="D1352" s="9" t="s">
        <v>13021</v>
      </c>
      <c r="E1352" s="49">
        <v>12.713014600000001</v>
      </c>
      <c r="F1352" s="56">
        <v>10.03267386666667</v>
      </c>
      <c r="G1352" s="50">
        <v>16.56908</v>
      </c>
      <c r="H1352" s="51">
        <v>0</v>
      </c>
      <c r="I1352" s="50">
        <v>0</v>
      </c>
      <c r="J1352" s="50">
        <v>0</v>
      </c>
      <c r="K1352" s="50">
        <v>0</v>
      </c>
      <c r="L1352" s="50">
        <v>0</v>
      </c>
      <c r="M1352" s="49">
        <v>0</v>
      </c>
      <c r="N1352" s="49">
        <v>3.2118449821600001</v>
      </c>
      <c r="O1352" s="49">
        <v>1.7371279999999998</v>
      </c>
      <c r="P1352" s="50">
        <v>0</v>
      </c>
      <c r="Q1352" s="50">
        <v>0</v>
      </c>
      <c r="R1352" s="50">
        <v>0</v>
      </c>
      <c r="S1352" s="51">
        <v>0</v>
      </c>
      <c r="T1352" s="50">
        <v>0</v>
      </c>
      <c r="U1352" s="51">
        <v>24.523100000000003</v>
      </c>
      <c r="V1352" s="51">
        <v>0</v>
      </c>
      <c r="W1352" s="50">
        <v>0</v>
      </c>
      <c r="X1352" s="49">
        <v>6.8972749999999996</v>
      </c>
      <c r="Y1352" s="51">
        <v>27.077393777777779</v>
      </c>
      <c r="Z1352" s="52">
        <v>0</v>
      </c>
      <c r="AA1352" s="52">
        <v>0</v>
      </c>
      <c r="AB1352" s="52">
        <v>0</v>
      </c>
      <c r="AC1352" s="52">
        <v>0</v>
      </c>
      <c r="AD1352" s="52">
        <v>0</v>
      </c>
      <c r="AE1352" s="50">
        <v>185.92904761904762</v>
      </c>
      <c r="AF1352" s="50">
        <v>100.80000000000001</v>
      </c>
      <c r="AG1352" s="50">
        <v>0</v>
      </c>
      <c r="AH1352" s="50">
        <v>13.313985840000004</v>
      </c>
      <c r="AI1352" s="52">
        <v>8.1954759777777788</v>
      </c>
      <c r="AJ1352" s="49">
        <v>0</v>
      </c>
      <c r="AK1352" s="50">
        <v>32.023444444444443</v>
      </c>
      <c r="AL1352" s="50">
        <v>48.524444444444448</v>
      </c>
      <c r="AM1352" s="50">
        <v>8.4700000000000006</v>
      </c>
      <c r="AN1352" s="50">
        <v>0</v>
      </c>
      <c r="AO1352" s="50">
        <v>0</v>
      </c>
      <c r="AP1352" s="50">
        <v>0</v>
      </c>
      <c r="AQ1352" s="51">
        <v>0</v>
      </c>
      <c r="AR1352" s="49">
        <v>19.112966000000004</v>
      </c>
      <c r="AS1352" s="50">
        <v>2.7871621621621623</v>
      </c>
      <c r="AT1352" s="50">
        <v>2.5487700000000002</v>
      </c>
      <c r="AU1352" s="50">
        <v>5.1009333333333329</v>
      </c>
      <c r="AV1352" s="50">
        <v>294.11957055555564</v>
      </c>
      <c r="AW1352" s="50">
        <v>0</v>
      </c>
      <c r="AX1352" s="50">
        <v>7.9146666666666663</v>
      </c>
      <c r="AY1352" s="50">
        <v>46.556216666666678</v>
      </c>
      <c r="AZ1352" s="51">
        <v>0</v>
      </c>
      <c r="BA1352" s="49">
        <v>0</v>
      </c>
      <c r="BB1352" s="49">
        <v>0</v>
      </c>
      <c r="BC1352" s="50">
        <v>0</v>
      </c>
      <c r="BD1352" s="50">
        <v>0</v>
      </c>
      <c r="BE1352" s="51">
        <v>0</v>
      </c>
      <c r="BF1352" s="38"/>
      <c r="BG1352" s="38"/>
      <c r="BK1352" s="38"/>
      <c r="BL1352" s="38"/>
      <c r="BM1352" s="38"/>
      <c r="BN1352" s="38"/>
      <c r="BO1352" s="38"/>
      <c r="BP1352" s="38"/>
      <c r="BQ1352" s="38"/>
      <c r="BR1352" s="38"/>
      <c r="BS1352" s="38"/>
      <c r="BT1352" s="38"/>
      <c r="BU1352" s="38"/>
      <c r="BY1352" s="38"/>
      <c r="BZ1352" s="38"/>
      <c r="CJ1352" s="38"/>
    </row>
    <row r="1353" spans="2:88" x14ac:dyDescent="0.25">
      <c r="B1353" s="8">
        <v>1351</v>
      </c>
      <c r="C1353" s="9" t="s">
        <v>13015</v>
      </c>
      <c r="D1353" s="9" t="s">
        <v>13022</v>
      </c>
      <c r="E1353" s="49">
        <v>12.713014600000001</v>
      </c>
      <c r="F1353" s="56">
        <v>12.540842333333337</v>
      </c>
      <c r="G1353" s="50">
        <v>16.56908</v>
      </c>
      <c r="H1353" s="51">
        <v>0</v>
      </c>
      <c r="I1353" s="50">
        <v>0</v>
      </c>
      <c r="J1353" s="50">
        <v>0</v>
      </c>
      <c r="K1353" s="50">
        <v>0</v>
      </c>
      <c r="L1353" s="50">
        <v>0</v>
      </c>
      <c r="M1353" s="49">
        <v>0</v>
      </c>
      <c r="N1353" s="49">
        <v>3.2118449821600001</v>
      </c>
      <c r="O1353" s="49">
        <v>1.7371279999999998</v>
      </c>
      <c r="P1353" s="50">
        <v>0</v>
      </c>
      <c r="Q1353" s="50">
        <v>0</v>
      </c>
      <c r="R1353" s="50">
        <v>0</v>
      </c>
      <c r="S1353" s="51">
        <v>0</v>
      </c>
      <c r="T1353" s="50">
        <v>0</v>
      </c>
      <c r="U1353" s="51">
        <v>24.523100000000003</v>
      </c>
      <c r="V1353" s="51">
        <v>0</v>
      </c>
      <c r="W1353" s="50">
        <v>0</v>
      </c>
      <c r="X1353" s="49">
        <v>6.8972749999999996</v>
      </c>
      <c r="Y1353" s="51">
        <v>27.077393777777779</v>
      </c>
      <c r="Z1353" s="52">
        <v>0</v>
      </c>
      <c r="AA1353" s="52">
        <v>0</v>
      </c>
      <c r="AB1353" s="52">
        <v>0</v>
      </c>
      <c r="AC1353" s="52">
        <v>0</v>
      </c>
      <c r="AD1353" s="52">
        <v>0</v>
      </c>
      <c r="AE1353" s="50">
        <v>232.41130952380954</v>
      </c>
      <c r="AF1353" s="50">
        <v>126</v>
      </c>
      <c r="AG1353" s="50">
        <v>0</v>
      </c>
      <c r="AH1353" s="50">
        <v>13.313985840000004</v>
      </c>
      <c r="AI1353" s="52">
        <v>8.1954759777777788</v>
      </c>
      <c r="AJ1353" s="49">
        <v>0</v>
      </c>
      <c r="AK1353" s="50">
        <v>40.029305555555553</v>
      </c>
      <c r="AL1353" s="50">
        <v>60.655555555555559</v>
      </c>
      <c r="AM1353" s="50">
        <v>10.5875</v>
      </c>
      <c r="AN1353" s="50">
        <v>0</v>
      </c>
      <c r="AO1353" s="50">
        <v>0</v>
      </c>
      <c r="AP1353" s="50">
        <v>0</v>
      </c>
      <c r="AQ1353" s="51">
        <v>0</v>
      </c>
      <c r="AR1353" s="49">
        <v>19.112966000000004</v>
      </c>
      <c r="AS1353" s="50">
        <v>2.7871621621621623</v>
      </c>
      <c r="AT1353" s="50">
        <v>2.5487700000000002</v>
      </c>
      <c r="AU1353" s="50">
        <v>5.1009333333333329</v>
      </c>
      <c r="AV1353" s="50">
        <v>294.11957055555564</v>
      </c>
      <c r="AW1353" s="50">
        <v>0</v>
      </c>
      <c r="AX1353" s="50">
        <v>7.9146666666666663</v>
      </c>
      <c r="AY1353" s="50">
        <v>46.556216666666678</v>
      </c>
      <c r="AZ1353" s="51">
        <v>0</v>
      </c>
      <c r="BA1353" s="49">
        <v>0</v>
      </c>
      <c r="BB1353" s="49">
        <v>0</v>
      </c>
      <c r="BC1353" s="50">
        <v>0</v>
      </c>
      <c r="BD1353" s="50">
        <v>0</v>
      </c>
      <c r="BE1353" s="51">
        <v>0</v>
      </c>
      <c r="BF1353" s="38"/>
      <c r="BG1353" s="38"/>
      <c r="BK1353" s="38"/>
      <c r="BL1353" s="38"/>
      <c r="BM1353" s="38"/>
      <c r="BN1353" s="38"/>
      <c r="BO1353" s="38"/>
      <c r="BP1353" s="38"/>
      <c r="BQ1353" s="38"/>
      <c r="BR1353" s="38"/>
      <c r="BS1353" s="38"/>
      <c r="BT1353" s="38"/>
      <c r="BU1353" s="38"/>
      <c r="BY1353" s="38"/>
      <c r="BZ1353" s="38"/>
      <c r="CJ1353" s="38"/>
    </row>
    <row r="1354" spans="2:88" x14ac:dyDescent="0.25">
      <c r="B1354" s="8">
        <v>1352</v>
      </c>
      <c r="C1354" s="9" t="s">
        <v>13015</v>
      </c>
      <c r="D1354" s="9" t="s">
        <v>13023</v>
      </c>
      <c r="E1354" s="49">
        <v>15.891268250000001</v>
      </c>
      <c r="F1354" s="56">
        <v>15.049010800000005</v>
      </c>
      <c r="G1354" s="50">
        <v>20.711349999999999</v>
      </c>
      <c r="H1354" s="51">
        <v>0</v>
      </c>
      <c r="I1354" s="50">
        <v>0</v>
      </c>
      <c r="J1354" s="50">
        <v>0</v>
      </c>
      <c r="K1354" s="50">
        <v>0</v>
      </c>
      <c r="L1354" s="50">
        <v>0</v>
      </c>
      <c r="M1354" s="49">
        <v>0</v>
      </c>
      <c r="N1354" s="49">
        <v>3.2118449821600001</v>
      </c>
      <c r="O1354" s="49">
        <v>1.7371279999999998</v>
      </c>
      <c r="P1354" s="50">
        <v>0</v>
      </c>
      <c r="Q1354" s="50">
        <v>0</v>
      </c>
      <c r="R1354" s="50">
        <v>0</v>
      </c>
      <c r="S1354" s="51">
        <v>0</v>
      </c>
      <c r="T1354" s="50">
        <v>0</v>
      </c>
      <c r="U1354" s="51">
        <v>24.523100000000003</v>
      </c>
      <c r="V1354" s="51">
        <v>0</v>
      </c>
      <c r="W1354" s="50">
        <v>0</v>
      </c>
      <c r="X1354" s="49">
        <v>6.8972749999999996</v>
      </c>
      <c r="Y1354" s="51">
        <v>27.077393777777779</v>
      </c>
      <c r="Z1354" s="52">
        <v>0</v>
      </c>
      <c r="AA1354" s="52">
        <v>0</v>
      </c>
      <c r="AB1354" s="52">
        <v>0</v>
      </c>
      <c r="AC1354" s="52">
        <v>0</v>
      </c>
      <c r="AD1354" s="52">
        <v>0</v>
      </c>
      <c r="AE1354" s="50">
        <v>278.89357142857142</v>
      </c>
      <c r="AF1354" s="50">
        <v>151.20000000000002</v>
      </c>
      <c r="AG1354" s="50">
        <v>0</v>
      </c>
      <c r="AH1354" s="50">
        <v>13.313985840000004</v>
      </c>
      <c r="AI1354" s="52">
        <v>8.1954759777777788</v>
      </c>
      <c r="AJ1354" s="49">
        <v>0</v>
      </c>
      <c r="AK1354" s="50">
        <v>48.035166666666669</v>
      </c>
      <c r="AL1354" s="50">
        <v>72.786666666666676</v>
      </c>
      <c r="AM1354" s="50">
        <v>12.705000000000002</v>
      </c>
      <c r="AN1354" s="50">
        <v>0</v>
      </c>
      <c r="AO1354" s="50">
        <v>0</v>
      </c>
      <c r="AP1354" s="50">
        <v>0</v>
      </c>
      <c r="AQ1354" s="51">
        <v>0</v>
      </c>
      <c r="AR1354" s="49">
        <v>19.112966000000004</v>
      </c>
      <c r="AS1354" s="50">
        <v>2.7871621621621623</v>
      </c>
      <c r="AT1354" s="50">
        <v>2.5487700000000002</v>
      </c>
      <c r="AU1354" s="50">
        <v>6.3761666666666663</v>
      </c>
      <c r="AV1354" s="50">
        <v>357.77595944444454</v>
      </c>
      <c r="AW1354" s="50">
        <v>0</v>
      </c>
      <c r="AX1354" s="50">
        <v>7.9146666666666663</v>
      </c>
      <c r="AY1354" s="50">
        <v>46.556216666666678</v>
      </c>
      <c r="AZ1354" s="51">
        <v>0</v>
      </c>
      <c r="BA1354" s="49">
        <v>0</v>
      </c>
      <c r="BB1354" s="49">
        <v>0</v>
      </c>
      <c r="BC1354" s="50">
        <v>0</v>
      </c>
      <c r="BD1354" s="50">
        <v>0</v>
      </c>
      <c r="BE1354" s="51">
        <v>0</v>
      </c>
      <c r="BF1354" s="38"/>
      <c r="BG1354" s="38"/>
      <c r="BK1354" s="38"/>
      <c r="BL1354" s="38"/>
      <c r="BM1354" s="38"/>
      <c r="BN1354" s="38"/>
      <c r="BO1354" s="38"/>
      <c r="BP1354" s="38"/>
      <c r="BQ1354" s="38"/>
      <c r="BR1354" s="38"/>
      <c r="BS1354" s="38"/>
      <c r="BT1354" s="38"/>
      <c r="BU1354" s="38"/>
      <c r="BY1354" s="38"/>
      <c r="BZ1354" s="38"/>
      <c r="CJ1354" s="38"/>
    </row>
    <row r="1355" spans="2:88" x14ac:dyDescent="0.25">
      <c r="B1355" s="8">
        <v>1353</v>
      </c>
      <c r="C1355" s="9" t="s">
        <v>13015</v>
      </c>
      <c r="D1355" s="9" t="s">
        <v>13024</v>
      </c>
      <c r="E1355" s="49">
        <v>18.390305699999995</v>
      </c>
      <c r="F1355" s="56">
        <v>11.286758100000004</v>
      </c>
      <c r="G1355" s="50">
        <v>18.640215000000001</v>
      </c>
      <c r="H1355" s="51">
        <v>0</v>
      </c>
      <c r="I1355" s="50">
        <v>0</v>
      </c>
      <c r="J1355" s="50">
        <v>0</v>
      </c>
      <c r="K1355" s="50">
        <v>0</v>
      </c>
      <c r="L1355" s="50">
        <v>0</v>
      </c>
      <c r="M1355" s="49">
        <v>0</v>
      </c>
      <c r="N1355" s="49">
        <v>4.0606226094666669</v>
      </c>
      <c r="O1355" s="49">
        <v>2.6056919999999995</v>
      </c>
      <c r="P1355" s="50">
        <v>0</v>
      </c>
      <c r="Q1355" s="50">
        <v>0</v>
      </c>
      <c r="R1355" s="50">
        <v>0</v>
      </c>
      <c r="S1355" s="51">
        <v>0</v>
      </c>
      <c r="T1355" s="50">
        <v>0</v>
      </c>
      <c r="U1355" s="51">
        <v>26.223340000000007</v>
      </c>
      <c r="V1355" s="51">
        <v>0</v>
      </c>
      <c r="W1355" s="50">
        <v>0</v>
      </c>
      <c r="X1355" s="49">
        <v>9.1963666666666679</v>
      </c>
      <c r="Y1355" s="51">
        <v>36.747891555555562</v>
      </c>
      <c r="Z1355" s="52">
        <v>0</v>
      </c>
      <c r="AA1355" s="52">
        <v>0</v>
      </c>
      <c r="AB1355" s="52">
        <v>0</v>
      </c>
      <c r="AC1355" s="52">
        <v>0</v>
      </c>
      <c r="AD1355" s="52">
        <v>0</v>
      </c>
      <c r="AE1355" s="50">
        <v>209.17017857142855</v>
      </c>
      <c r="AF1355" s="50">
        <v>189.00000000000003</v>
      </c>
      <c r="AG1355" s="50">
        <v>0</v>
      </c>
      <c r="AH1355" s="50">
        <v>19.970978760000001</v>
      </c>
      <c r="AI1355" s="52">
        <v>12.270710755555557</v>
      </c>
      <c r="AJ1355" s="49">
        <v>0</v>
      </c>
      <c r="AK1355" s="50">
        <v>36.026375000000002</v>
      </c>
      <c r="AL1355" s="50">
        <v>54.59</v>
      </c>
      <c r="AM1355" s="50">
        <v>9.5287500000000023</v>
      </c>
      <c r="AN1355" s="50">
        <v>0</v>
      </c>
      <c r="AO1355" s="50">
        <v>0</v>
      </c>
      <c r="AP1355" s="50">
        <v>0</v>
      </c>
      <c r="AQ1355" s="51">
        <v>0</v>
      </c>
      <c r="AR1355" s="49">
        <v>28.669449000000007</v>
      </c>
      <c r="AS1355" s="50">
        <v>2.7871621621621623</v>
      </c>
      <c r="AT1355" s="50">
        <v>3.8231550000000003</v>
      </c>
      <c r="AU1355" s="50">
        <v>5.7385499999999992</v>
      </c>
      <c r="AV1355" s="50">
        <v>273.28757958333341</v>
      </c>
      <c r="AW1355" s="50">
        <v>0</v>
      </c>
      <c r="AX1355" s="50">
        <v>11.872</v>
      </c>
      <c r="AY1355" s="50">
        <v>66.200750000000014</v>
      </c>
      <c r="AZ1355" s="51">
        <v>0</v>
      </c>
      <c r="BA1355" s="49">
        <v>0</v>
      </c>
      <c r="BB1355" s="49">
        <v>0</v>
      </c>
      <c r="BC1355" s="50">
        <v>0</v>
      </c>
      <c r="BD1355" s="50">
        <v>0</v>
      </c>
      <c r="BE1355" s="51">
        <v>0</v>
      </c>
      <c r="BF1355" s="38"/>
      <c r="BG1355" s="38"/>
      <c r="BK1355" s="38"/>
      <c r="BL1355" s="38"/>
      <c r="BM1355" s="38"/>
      <c r="BN1355" s="38"/>
      <c r="BO1355" s="38"/>
      <c r="BP1355" s="38"/>
      <c r="BQ1355" s="38"/>
      <c r="BR1355" s="38"/>
      <c r="BS1355" s="38"/>
      <c r="BT1355" s="38"/>
      <c r="BU1355" s="38"/>
      <c r="BY1355" s="38"/>
      <c r="BZ1355" s="38"/>
      <c r="CJ1355" s="38"/>
    </row>
    <row r="1356" spans="2:88" x14ac:dyDescent="0.25">
      <c r="B1356" s="8">
        <v>1354</v>
      </c>
      <c r="C1356" s="9" t="s">
        <v>13015</v>
      </c>
      <c r="D1356" s="9" t="s">
        <v>13025</v>
      </c>
      <c r="E1356" s="49">
        <v>24.520407599999995</v>
      </c>
      <c r="F1356" s="56">
        <v>15.049010800000005</v>
      </c>
      <c r="G1356" s="50">
        <v>24.853619999999999</v>
      </c>
      <c r="H1356" s="51">
        <v>0</v>
      </c>
      <c r="I1356" s="50">
        <v>0</v>
      </c>
      <c r="J1356" s="50">
        <v>0</v>
      </c>
      <c r="K1356" s="50">
        <v>0</v>
      </c>
      <c r="L1356" s="50">
        <v>0</v>
      </c>
      <c r="M1356" s="49">
        <v>0</v>
      </c>
      <c r="N1356" s="49">
        <v>4.0606226094666669</v>
      </c>
      <c r="O1356" s="49">
        <v>2.6056919999999995</v>
      </c>
      <c r="P1356" s="50">
        <v>0</v>
      </c>
      <c r="Q1356" s="50">
        <v>0</v>
      </c>
      <c r="R1356" s="50">
        <v>0</v>
      </c>
      <c r="S1356" s="51">
        <v>0</v>
      </c>
      <c r="T1356" s="50">
        <v>0</v>
      </c>
      <c r="U1356" s="51">
        <v>26.223340000000007</v>
      </c>
      <c r="V1356" s="51">
        <v>0</v>
      </c>
      <c r="W1356" s="50">
        <v>0</v>
      </c>
      <c r="X1356" s="49">
        <v>9.1963666666666679</v>
      </c>
      <c r="Y1356" s="51">
        <v>36.747891555555562</v>
      </c>
      <c r="Z1356" s="52">
        <v>0</v>
      </c>
      <c r="AA1356" s="52">
        <v>0</v>
      </c>
      <c r="AB1356" s="52">
        <v>0</v>
      </c>
      <c r="AC1356" s="52">
        <v>0</v>
      </c>
      <c r="AD1356" s="52">
        <v>0</v>
      </c>
      <c r="AE1356" s="50">
        <v>278.89357142857142</v>
      </c>
      <c r="AF1356" s="50">
        <v>252</v>
      </c>
      <c r="AG1356" s="50">
        <v>0</v>
      </c>
      <c r="AH1356" s="50">
        <v>19.970978760000001</v>
      </c>
      <c r="AI1356" s="52">
        <v>12.270710755555557</v>
      </c>
      <c r="AJ1356" s="49">
        <v>0</v>
      </c>
      <c r="AK1356" s="50">
        <v>48.035166666666669</v>
      </c>
      <c r="AL1356" s="50">
        <v>72.786666666666676</v>
      </c>
      <c r="AM1356" s="50">
        <v>12.705000000000002</v>
      </c>
      <c r="AN1356" s="50">
        <v>0</v>
      </c>
      <c r="AO1356" s="50">
        <v>0</v>
      </c>
      <c r="AP1356" s="50">
        <v>0</v>
      </c>
      <c r="AQ1356" s="51">
        <v>0</v>
      </c>
      <c r="AR1356" s="49">
        <v>28.669449000000007</v>
      </c>
      <c r="AS1356" s="50">
        <v>2.7871621621621623</v>
      </c>
      <c r="AT1356" s="50">
        <v>3.8231550000000003</v>
      </c>
      <c r="AU1356" s="50">
        <v>7.6513999999999989</v>
      </c>
      <c r="AV1356" s="50">
        <v>349.6752462500001</v>
      </c>
      <c r="AW1356" s="50">
        <v>0</v>
      </c>
      <c r="AX1356" s="50">
        <v>11.872</v>
      </c>
      <c r="AY1356" s="50">
        <v>66.200750000000014</v>
      </c>
      <c r="AZ1356" s="51">
        <v>0</v>
      </c>
      <c r="BA1356" s="49">
        <v>0</v>
      </c>
      <c r="BB1356" s="49">
        <v>0</v>
      </c>
      <c r="BC1356" s="50">
        <v>0</v>
      </c>
      <c r="BD1356" s="50">
        <v>0</v>
      </c>
      <c r="BE1356" s="51">
        <v>0</v>
      </c>
      <c r="BF1356" s="38"/>
      <c r="BG1356" s="38"/>
      <c r="BK1356" s="38"/>
      <c r="BL1356" s="38"/>
      <c r="BM1356" s="38"/>
      <c r="BN1356" s="38"/>
      <c r="BO1356" s="38"/>
      <c r="BP1356" s="38"/>
      <c r="BQ1356" s="38"/>
      <c r="BR1356" s="38"/>
      <c r="BS1356" s="38"/>
      <c r="BT1356" s="38"/>
      <c r="BU1356" s="38"/>
      <c r="BY1356" s="38"/>
      <c r="BZ1356" s="38"/>
      <c r="CJ1356" s="38"/>
    </row>
    <row r="1357" spans="2:88" x14ac:dyDescent="0.25">
      <c r="B1357" s="8">
        <v>1355</v>
      </c>
      <c r="C1357" s="9" t="s">
        <v>13015</v>
      </c>
      <c r="D1357" s="9" t="s">
        <v>13026</v>
      </c>
      <c r="E1357" s="49">
        <v>24.520407599999995</v>
      </c>
      <c r="F1357" s="56">
        <v>18.811263500000006</v>
      </c>
      <c r="G1357" s="50">
        <v>24.853619999999999</v>
      </c>
      <c r="H1357" s="51">
        <v>0</v>
      </c>
      <c r="I1357" s="50">
        <v>0</v>
      </c>
      <c r="J1357" s="50">
        <v>0</v>
      </c>
      <c r="K1357" s="50">
        <v>0</v>
      </c>
      <c r="L1357" s="50">
        <v>0</v>
      </c>
      <c r="M1357" s="49">
        <v>0</v>
      </c>
      <c r="N1357" s="49">
        <v>4.0606226094666669</v>
      </c>
      <c r="O1357" s="49">
        <v>2.6056919999999995</v>
      </c>
      <c r="P1357" s="50">
        <v>0</v>
      </c>
      <c r="Q1357" s="50">
        <v>0</v>
      </c>
      <c r="R1357" s="50">
        <v>0</v>
      </c>
      <c r="S1357" s="51">
        <v>0</v>
      </c>
      <c r="T1357" s="50">
        <v>0</v>
      </c>
      <c r="U1357" s="51">
        <v>26.223340000000007</v>
      </c>
      <c r="V1357" s="51">
        <v>0</v>
      </c>
      <c r="W1357" s="50">
        <v>0</v>
      </c>
      <c r="X1357" s="49">
        <v>9.1963666666666679</v>
      </c>
      <c r="Y1357" s="51">
        <v>36.747891555555562</v>
      </c>
      <c r="Z1357" s="52">
        <v>0</v>
      </c>
      <c r="AA1357" s="52">
        <v>0</v>
      </c>
      <c r="AB1357" s="52">
        <v>0</v>
      </c>
      <c r="AC1357" s="52">
        <v>0</v>
      </c>
      <c r="AD1357" s="52">
        <v>0</v>
      </c>
      <c r="AE1357" s="50">
        <v>348.61696428571429</v>
      </c>
      <c r="AF1357" s="50">
        <v>315</v>
      </c>
      <c r="AG1357" s="50">
        <v>0</v>
      </c>
      <c r="AH1357" s="50">
        <v>19.970978760000001</v>
      </c>
      <c r="AI1357" s="52">
        <v>12.270710755555557</v>
      </c>
      <c r="AJ1357" s="49">
        <v>0</v>
      </c>
      <c r="AK1357" s="50">
        <v>60.043958333333336</v>
      </c>
      <c r="AL1357" s="50">
        <v>90.983333333333348</v>
      </c>
      <c r="AM1357" s="50">
        <v>15.881250000000001</v>
      </c>
      <c r="AN1357" s="50">
        <v>0</v>
      </c>
      <c r="AO1357" s="50">
        <v>0</v>
      </c>
      <c r="AP1357" s="50">
        <v>0</v>
      </c>
      <c r="AQ1357" s="51">
        <v>0</v>
      </c>
      <c r="AR1357" s="49">
        <v>28.669449000000007</v>
      </c>
      <c r="AS1357" s="50">
        <v>2.7871621621621623</v>
      </c>
      <c r="AT1357" s="50">
        <v>3.8231550000000003</v>
      </c>
      <c r="AU1357" s="50">
        <v>7.6513999999999989</v>
      </c>
      <c r="AV1357" s="50">
        <v>349.6752462500001</v>
      </c>
      <c r="AW1357" s="50">
        <v>0</v>
      </c>
      <c r="AX1357" s="50">
        <v>11.872</v>
      </c>
      <c r="AY1357" s="50">
        <v>66.200750000000014</v>
      </c>
      <c r="AZ1357" s="51">
        <v>0</v>
      </c>
      <c r="BA1357" s="49">
        <v>0</v>
      </c>
      <c r="BB1357" s="49">
        <v>0</v>
      </c>
      <c r="BC1357" s="50">
        <v>0</v>
      </c>
      <c r="BD1357" s="50">
        <v>0</v>
      </c>
      <c r="BE1357" s="51">
        <v>0</v>
      </c>
      <c r="BF1357" s="38"/>
      <c r="BG1357" s="38"/>
      <c r="BK1357" s="38"/>
      <c r="BL1357" s="38"/>
      <c r="BM1357" s="38"/>
      <c r="BN1357" s="38"/>
      <c r="BO1357" s="38"/>
      <c r="BP1357" s="38"/>
      <c r="BQ1357" s="38"/>
      <c r="BR1357" s="38"/>
      <c r="BS1357" s="38"/>
      <c r="BT1357" s="38"/>
      <c r="BU1357" s="38"/>
      <c r="BY1357" s="38"/>
      <c r="BZ1357" s="38"/>
      <c r="CJ1357" s="38"/>
    </row>
    <row r="1358" spans="2:88" x14ac:dyDescent="0.25">
      <c r="B1358" s="8">
        <v>1356</v>
      </c>
      <c r="C1358" s="9" t="s">
        <v>13015</v>
      </c>
      <c r="D1358" s="9" t="s">
        <v>13027</v>
      </c>
      <c r="E1358" s="49">
        <v>30.650509499999995</v>
      </c>
      <c r="F1358" s="56">
        <v>22.573516200000007</v>
      </c>
      <c r="G1358" s="50">
        <v>31.067025000000001</v>
      </c>
      <c r="H1358" s="51">
        <v>0</v>
      </c>
      <c r="I1358" s="50">
        <v>0</v>
      </c>
      <c r="J1358" s="50">
        <v>0</v>
      </c>
      <c r="K1358" s="50">
        <v>0</v>
      </c>
      <c r="L1358" s="50">
        <v>0</v>
      </c>
      <c r="M1358" s="49">
        <v>0</v>
      </c>
      <c r="N1358" s="49">
        <v>4.0606226094666669</v>
      </c>
      <c r="O1358" s="49">
        <v>2.6056919999999995</v>
      </c>
      <c r="P1358" s="50">
        <v>0</v>
      </c>
      <c r="Q1358" s="50">
        <v>0</v>
      </c>
      <c r="R1358" s="50">
        <v>0</v>
      </c>
      <c r="S1358" s="51">
        <v>0</v>
      </c>
      <c r="T1358" s="50">
        <v>0</v>
      </c>
      <c r="U1358" s="51">
        <v>26.223340000000007</v>
      </c>
      <c r="V1358" s="51">
        <v>0</v>
      </c>
      <c r="W1358" s="50">
        <v>0</v>
      </c>
      <c r="X1358" s="49">
        <v>9.1963666666666679</v>
      </c>
      <c r="Y1358" s="51">
        <v>36.747891555555562</v>
      </c>
      <c r="Z1358" s="52">
        <v>0</v>
      </c>
      <c r="AA1358" s="52">
        <v>0</v>
      </c>
      <c r="AB1358" s="52">
        <v>0</v>
      </c>
      <c r="AC1358" s="52">
        <v>0</v>
      </c>
      <c r="AD1358" s="52">
        <v>0</v>
      </c>
      <c r="AE1358" s="50">
        <v>418.3403571428571</v>
      </c>
      <c r="AF1358" s="50">
        <v>378.00000000000006</v>
      </c>
      <c r="AG1358" s="50">
        <v>0</v>
      </c>
      <c r="AH1358" s="50">
        <v>19.970978760000001</v>
      </c>
      <c r="AI1358" s="52">
        <v>12.270710755555557</v>
      </c>
      <c r="AJ1358" s="49">
        <v>0</v>
      </c>
      <c r="AK1358" s="50">
        <v>72.052750000000003</v>
      </c>
      <c r="AL1358" s="50">
        <v>109.18</v>
      </c>
      <c r="AM1358" s="50">
        <v>19.057500000000005</v>
      </c>
      <c r="AN1358" s="50">
        <v>0</v>
      </c>
      <c r="AO1358" s="50">
        <v>0</v>
      </c>
      <c r="AP1358" s="50">
        <v>0</v>
      </c>
      <c r="AQ1358" s="51">
        <v>0</v>
      </c>
      <c r="AR1358" s="49">
        <v>28.669449000000007</v>
      </c>
      <c r="AS1358" s="50">
        <v>2.7871621621621623</v>
      </c>
      <c r="AT1358" s="50">
        <v>3.8231550000000003</v>
      </c>
      <c r="AU1358" s="50">
        <v>9.5642499999999995</v>
      </c>
      <c r="AV1358" s="50">
        <v>426.06291291666679</v>
      </c>
      <c r="AW1358" s="50">
        <v>0</v>
      </c>
      <c r="AX1358" s="50">
        <v>11.872</v>
      </c>
      <c r="AY1358" s="50">
        <v>66.200750000000014</v>
      </c>
      <c r="AZ1358" s="51">
        <v>0</v>
      </c>
      <c r="BA1358" s="49">
        <v>0</v>
      </c>
      <c r="BB1358" s="49">
        <v>0</v>
      </c>
      <c r="BC1358" s="50">
        <v>0</v>
      </c>
      <c r="BD1358" s="50">
        <v>0</v>
      </c>
      <c r="BE1358" s="51">
        <v>0</v>
      </c>
      <c r="BF1358" s="38"/>
      <c r="BG1358" s="38"/>
      <c r="BK1358" s="38"/>
      <c r="BL1358" s="38"/>
      <c r="BM1358" s="38"/>
      <c r="BN1358" s="38"/>
      <c r="BO1358" s="38"/>
      <c r="BP1358" s="38"/>
      <c r="BQ1358" s="38"/>
      <c r="BR1358" s="38"/>
      <c r="BS1358" s="38"/>
      <c r="BT1358" s="38"/>
      <c r="BU1358" s="38"/>
      <c r="BY1358" s="38"/>
      <c r="BZ1358" s="38"/>
      <c r="CJ1358" s="38"/>
    </row>
    <row r="1359" spans="2:88" x14ac:dyDescent="0.25">
      <c r="B1359" s="8">
        <v>1357</v>
      </c>
      <c r="C1359" s="9" t="s">
        <v>13015</v>
      </c>
      <c r="D1359" s="9" t="s">
        <v>13028</v>
      </c>
      <c r="E1359" s="49">
        <v>4.6202511500000014</v>
      </c>
      <c r="F1359" s="56">
        <v>3.7622527000000012</v>
      </c>
      <c r="G1359" s="50">
        <v>6.2134049999999998</v>
      </c>
      <c r="H1359" s="51">
        <v>0</v>
      </c>
      <c r="I1359" s="50">
        <v>0</v>
      </c>
      <c r="J1359" s="50">
        <v>0</v>
      </c>
      <c r="K1359" s="50">
        <v>0</v>
      </c>
      <c r="L1359" s="50">
        <v>0</v>
      </c>
      <c r="M1359" s="49">
        <v>0</v>
      </c>
      <c r="N1359" s="49">
        <v>2.5190410873599998</v>
      </c>
      <c r="O1359" s="49">
        <v>0.86856399999999989</v>
      </c>
      <c r="P1359" s="50">
        <v>0</v>
      </c>
      <c r="Q1359" s="50">
        <v>0</v>
      </c>
      <c r="R1359" s="50">
        <v>0</v>
      </c>
      <c r="S1359" s="51">
        <v>0</v>
      </c>
      <c r="T1359" s="50">
        <v>0</v>
      </c>
      <c r="U1359" s="51">
        <v>9.7334500000000013</v>
      </c>
      <c r="V1359" s="51">
        <v>0</v>
      </c>
      <c r="W1359" s="50">
        <v>0</v>
      </c>
      <c r="X1359" s="49">
        <v>4.8292200000000003</v>
      </c>
      <c r="Y1359" s="51">
        <v>8.7034480000000016</v>
      </c>
      <c r="Z1359" s="52">
        <v>0</v>
      </c>
      <c r="AA1359" s="52">
        <v>0</v>
      </c>
      <c r="AB1359" s="52">
        <v>0</v>
      </c>
      <c r="AC1359" s="52">
        <v>0</v>
      </c>
      <c r="AD1359" s="52">
        <v>0</v>
      </c>
      <c r="AE1359" s="50">
        <v>69.723392857142855</v>
      </c>
      <c r="AF1359" s="50">
        <v>12.600000000000001</v>
      </c>
      <c r="AG1359" s="50">
        <v>0</v>
      </c>
      <c r="AH1359" s="50">
        <v>6.6569929200000022</v>
      </c>
      <c r="AI1359" s="52">
        <v>4.1202411999999997</v>
      </c>
      <c r="AJ1359" s="49">
        <v>0</v>
      </c>
      <c r="AK1359" s="50">
        <v>12.008791666666667</v>
      </c>
      <c r="AL1359" s="50">
        <v>18.196666666666669</v>
      </c>
      <c r="AM1359" s="50">
        <v>0</v>
      </c>
      <c r="AN1359" s="50">
        <v>17.308740000000004</v>
      </c>
      <c r="AO1359" s="50">
        <v>3.0697674418604652</v>
      </c>
      <c r="AP1359" s="50">
        <v>10.863675000000001</v>
      </c>
      <c r="AQ1359" s="51">
        <v>8.3050999999999995</v>
      </c>
      <c r="AR1359" s="49">
        <v>9.5564830000000018</v>
      </c>
      <c r="AS1359" s="50">
        <v>2.7871621621621623</v>
      </c>
      <c r="AT1359" s="50">
        <v>1.2743850000000001</v>
      </c>
      <c r="AU1359" s="50">
        <v>1.9128499999999997</v>
      </c>
      <c r="AV1359" s="50">
        <v>40.525725625000007</v>
      </c>
      <c r="AW1359" s="50">
        <v>0</v>
      </c>
      <c r="AX1359" s="50">
        <v>3.9573333333333331</v>
      </c>
      <c r="AY1359" s="50">
        <v>25.933076666666672</v>
      </c>
      <c r="AZ1359" s="51">
        <v>0</v>
      </c>
      <c r="BA1359" s="49">
        <v>0</v>
      </c>
      <c r="BB1359" s="49">
        <v>0</v>
      </c>
      <c r="BC1359" s="50">
        <v>0</v>
      </c>
      <c r="BD1359" s="50">
        <v>0</v>
      </c>
      <c r="BE1359" s="51">
        <v>0</v>
      </c>
      <c r="BF1359" s="38"/>
      <c r="BG1359" s="38"/>
      <c r="BK1359" s="38"/>
      <c r="BL1359" s="38"/>
      <c r="BM1359" s="38"/>
      <c r="BN1359" s="38"/>
      <c r="BO1359" s="38"/>
      <c r="BP1359" s="38"/>
      <c r="BQ1359" s="38"/>
      <c r="BR1359" s="38"/>
      <c r="BS1359" s="38"/>
      <c r="BT1359" s="38"/>
      <c r="BU1359" s="38"/>
      <c r="BY1359" s="38"/>
      <c r="BZ1359" s="38"/>
      <c r="CJ1359" s="38"/>
    </row>
    <row r="1360" spans="2:88" x14ac:dyDescent="0.25">
      <c r="B1360" s="8">
        <v>1358</v>
      </c>
      <c r="C1360" s="9" t="s">
        <v>13015</v>
      </c>
      <c r="D1360" s="9" t="s">
        <v>13029</v>
      </c>
      <c r="E1360" s="49">
        <v>6.160334866666668</v>
      </c>
      <c r="F1360" s="56">
        <v>5.016336933333335</v>
      </c>
      <c r="G1360" s="50">
        <v>8.2845399999999998</v>
      </c>
      <c r="H1360" s="51">
        <v>0</v>
      </c>
      <c r="I1360" s="50">
        <v>0</v>
      </c>
      <c r="J1360" s="50">
        <v>0</v>
      </c>
      <c r="K1360" s="50">
        <v>0</v>
      </c>
      <c r="L1360" s="50">
        <v>0</v>
      </c>
      <c r="M1360" s="49">
        <v>0</v>
      </c>
      <c r="N1360" s="49">
        <v>2.5190410873599998</v>
      </c>
      <c r="O1360" s="49">
        <v>0.86856399999999989</v>
      </c>
      <c r="P1360" s="50">
        <v>0</v>
      </c>
      <c r="Q1360" s="50">
        <v>0</v>
      </c>
      <c r="R1360" s="50">
        <v>0</v>
      </c>
      <c r="S1360" s="51">
        <v>0</v>
      </c>
      <c r="T1360" s="50">
        <v>0</v>
      </c>
      <c r="U1360" s="51">
        <v>9.7334500000000013</v>
      </c>
      <c r="V1360" s="51">
        <v>0</v>
      </c>
      <c r="W1360" s="50">
        <v>0</v>
      </c>
      <c r="X1360" s="49">
        <v>4.8292200000000003</v>
      </c>
      <c r="Y1360" s="51">
        <v>8.7034480000000016</v>
      </c>
      <c r="Z1360" s="52">
        <v>0</v>
      </c>
      <c r="AA1360" s="52">
        <v>0</v>
      </c>
      <c r="AB1360" s="52">
        <v>0</v>
      </c>
      <c r="AC1360" s="52">
        <v>0</v>
      </c>
      <c r="AD1360" s="52">
        <v>0</v>
      </c>
      <c r="AE1360" s="50">
        <v>92.964523809523811</v>
      </c>
      <c r="AF1360" s="50">
        <v>16.8</v>
      </c>
      <c r="AG1360" s="50">
        <v>0</v>
      </c>
      <c r="AH1360" s="50">
        <v>6.6569929200000022</v>
      </c>
      <c r="AI1360" s="52">
        <v>4.1202411999999997</v>
      </c>
      <c r="AJ1360" s="49">
        <v>0</v>
      </c>
      <c r="AK1360" s="50">
        <v>16.011722222222222</v>
      </c>
      <c r="AL1360" s="50">
        <v>24.262222222222224</v>
      </c>
      <c r="AM1360" s="50">
        <v>0</v>
      </c>
      <c r="AN1360" s="50">
        <v>23.078320000000005</v>
      </c>
      <c r="AO1360" s="50">
        <v>4.0930232558139537</v>
      </c>
      <c r="AP1360" s="50">
        <v>14.484900000000001</v>
      </c>
      <c r="AQ1360" s="51">
        <v>11.073466666666667</v>
      </c>
      <c r="AR1360" s="49">
        <v>9.5564830000000018</v>
      </c>
      <c r="AS1360" s="50">
        <v>2.7871621621621623</v>
      </c>
      <c r="AT1360" s="50">
        <v>1.2743850000000001</v>
      </c>
      <c r="AU1360" s="50">
        <v>2.5504666666666664</v>
      </c>
      <c r="AV1360" s="50">
        <v>46.522960000000005</v>
      </c>
      <c r="AW1360" s="50">
        <v>0</v>
      </c>
      <c r="AX1360" s="50">
        <v>3.9573333333333331</v>
      </c>
      <c r="AY1360" s="50">
        <v>25.933076666666672</v>
      </c>
      <c r="AZ1360" s="51">
        <v>0</v>
      </c>
      <c r="BA1360" s="49">
        <v>0</v>
      </c>
      <c r="BB1360" s="49">
        <v>0</v>
      </c>
      <c r="BC1360" s="50">
        <v>0</v>
      </c>
      <c r="BD1360" s="50">
        <v>0</v>
      </c>
      <c r="BE1360" s="51">
        <v>0</v>
      </c>
      <c r="BF1360" s="38"/>
      <c r="BG1360" s="38"/>
      <c r="BK1360" s="38"/>
      <c r="BL1360" s="38"/>
      <c r="BM1360" s="38"/>
      <c r="BN1360" s="38"/>
      <c r="BO1360" s="38"/>
      <c r="BP1360" s="38"/>
      <c r="BQ1360" s="38"/>
      <c r="BR1360" s="38"/>
      <c r="BS1360" s="38"/>
      <c r="BT1360" s="38"/>
      <c r="BU1360" s="38"/>
      <c r="BY1360" s="38"/>
      <c r="BZ1360" s="38"/>
      <c r="CJ1360" s="38"/>
    </row>
    <row r="1361" spans="2:88" x14ac:dyDescent="0.25">
      <c r="B1361" s="8">
        <v>1359</v>
      </c>
      <c r="C1361" s="9" t="s">
        <v>13015</v>
      </c>
      <c r="D1361" s="9" t="s">
        <v>13030</v>
      </c>
      <c r="E1361" s="49">
        <v>6.160334866666668</v>
      </c>
      <c r="F1361" s="56">
        <v>6.2704211666666687</v>
      </c>
      <c r="G1361" s="50">
        <v>8.2845399999999998</v>
      </c>
      <c r="H1361" s="51">
        <v>0</v>
      </c>
      <c r="I1361" s="50">
        <v>0</v>
      </c>
      <c r="J1361" s="50">
        <v>0</v>
      </c>
      <c r="K1361" s="50">
        <v>0</v>
      </c>
      <c r="L1361" s="50">
        <v>0</v>
      </c>
      <c r="M1361" s="49">
        <v>0</v>
      </c>
      <c r="N1361" s="49">
        <v>2.5190410873599998</v>
      </c>
      <c r="O1361" s="49">
        <v>0.86856399999999989</v>
      </c>
      <c r="P1361" s="50">
        <v>0</v>
      </c>
      <c r="Q1361" s="50">
        <v>0</v>
      </c>
      <c r="R1361" s="50">
        <v>0</v>
      </c>
      <c r="S1361" s="51">
        <v>0</v>
      </c>
      <c r="T1361" s="50">
        <v>0</v>
      </c>
      <c r="U1361" s="51">
        <v>9.7334500000000013</v>
      </c>
      <c r="V1361" s="51">
        <v>0</v>
      </c>
      <c r="W1361" s="50">
        <v>0</v>
      </c>
      <c r="X1361" s="49">
        <v>4.8292200000000003</v>
      </c>
      <c r="Y1361" s="51">
        <v>8.7034480000000016</v>
      </c>
      <c r="Z1361" s="52">
        <v>0</v>
      </c>
      <c r="AA1361" s="52">
        <v>0</v>
      </c>
      <c r="AB1361" s="52">
        <v>0</v>
      </c>
      <c r="AC1361" s="52">
        <v>0</v>
      </c>
      <c r="AD1361" s="52">
        <v>0</v>
      </c>
      <c r="AE1361" s="50">
        <v>116.20565476190477</v>
      </c>
      <c r="AF1361" s="50">
        <v>21</v>
      </c>
      <c r="AG1361" s="50">
        <v>0</v>
      </c>
      <c r="AH1361" s="50">
        <v>6.6569929200000022</v>
      </c>
      <c r="AI1361" s="52">
        <v>4.1202411999999997</v>
      </c>
      <c r="AJ1361" s="49">
        <v>0</v>
      </c>
      <c r="AK1361" s="50">
        <v>20.014652777777776</v>
      </c>
      <c r="AL1361" s="50">
        <v>30.327777777777779</v>
      </c>
      <c r="AM1361" s="50">
        <v>0</v>
      </c>
      <c r="AN1361" s="50">
        <v>28.847900000000006</v>
      </c>
      <c r="AO1361" s="50">
        <v>5.1162790697674421</v>
      </c>
      <c r="AP1361" s="50">
        <v>18.106125000000002</v>
      </c>
      <c r="AQ1361" s="51">
        <v>13.841833333333334</v>
      </c>
      <c r="AR1361" s="49">
        <v>9.5564830000000018</v>
      </c>
      <c r="AS1361" s="50">
        <v>2.7871621621621623</v>
      </c>
      <c r="AT1361" s="50">
        <v>1.2743850000000001</v>
      </c>
      <c r="AU1361" s="50">
        <v>2.5504666666666664</v>
      </c>
      <c r="AV1361" s="50">
        <v>46.522960000000005</v>
      </c>
      <c r="AW1361" s="50">
        <v>0</v>
      </c>
      <c r="AX1361" s="50">
        <v>3.9573333333333331</v>
      </c>
      <c r="AY1361" s="50">
        <v>25.933076666666672</v>
      </c>
      <c r="AZ1361" s="51">
        <v>0</v>
      </c>
      <c r="BA1361" s="49">
        <v>0</v>
      </c>
      <c r="BB1361" s="49">
        <v>0</v>
      </c>
      <c r="BC1361" s="50">
        <v>0</v>
      </c>
      <c r="BD1361" s="50">
        <v>0</v>
      </c>
      <c r="BE1361" s="51">
        <v>0</v>
      </c>
      <c r="BF1361" s="38"/>
      <c r="BG1361" s="38"/>
      <c r="BK1361" s="38"/>
      <c r="BL1361" s="38"/>
      <c r="BM1361" s="38"/>
      <c r="BN1361" s="38"/>
      <c r="BO1361" s="38"/>
      <c r="BP1361" s="38"/>
      <c r="BQ1361" s="38"/>
      <c r="BR1361" s="38"/>
      <c r="BS1361" s="38"/>
      <c r="BT1361" s="38"/>
      <c r="BU1361" s="38"/>
      <c r="BY1361" s="38"/>
      <c r="BZ1361" s="38"/>
      <c r="CJ1361" s="38"/>
    </row>
    <row r="1362" spans="2:88" x14ac:dyDescent="0.25">
      <c r="B1362" s="8">
        <v>1360</v>
      </c>
      <c r="C1362" s="9" t="s">
        <v>13015</v>
      </c>
      <c r="D1362" s="9" t="s">
        <v>13031</v>
      </c>
      <c r="E1362" s="49">
        <v>7.7004185833333345</v>
      </c>
      <c r="F1362" s="56">
        <v>7.5245054000000025</v>
      </c>
      <c r="G1362" s="50">
        <v>10.355675</v>
      </c>
      <c r="H1362" s="51">
        <v>0</v>
      </c>
      <c r="I1362" s="50">
        <v>0</v>
      </c>
      <c r="J1362" s="50">
        <v>0</v>
      </c>
      <c r="K1362" s="50">
        <v>0</v>
      </c>
      <c r="L1362" s="50">
        <v>0</v>
      </c>
      <c r="M1362" s="49">
        <v>0</v>
      </c>
      <c r="N1362" s="49">
        <v>2.5190410873599998</v>
      </c>
      <c r="O1362" s="49">
        <v>0.86856399999999989</v>
      </c>
      <c r="P1362" s="50">
        <v>0</v>
      </c>
      <c r="Q1362" s="50">
        <v>0</v>
      </c>
      <c r="R1362" s="50">
        <v>0</v>
      </c>
      <c r="S1362" s="51">
        <v>0</v>
      </c>
      <c r="T1362" s="50">
        <v>0</v>
      </c>
      <c r="U1362" s="51">
        <v>9.7334500000000013</v>
      </c>
      <c r="V1362" s="51">
        <v>0</v>
      </c>
      <c r="W1362" s="50">
        <v>0</v>
      </c>
      <c r="X1362" s="49">
        <v>4.8292200000000003</v>
      </c>
      <c r="Y1362" s="51">
        <v>8.7034480000000016</v>
      </c>
      <c r="Z1362" s="52">
        <v>0</v>
      </c>
      <c r="AA1362" s="52">
        <v>0</v>
      </c>
      <c r="AB1362" s="52">
        <v>0</v>
      </c>
      <c r="AC1362" s="52">
        <v>0</v>
      </c>
      <c r="AD1362" s="52">
        <v>0</v>
      </c>
      <c r="AE1362" s="50">
        <v>139.44678571428571</v>
      </c>
      <c r="AF1362" s="50">
        <v>25.200000000000003</v>
      </c>
      <c r="AG1362" s="50">
        <v>0</v>
      </c>
      <c r="AH1362" s="50">
        <v>6.6569929200000022</v>
      </c>
      <c r="AI1362" s="52">
        <v>4.1202411999999997</v>
      </c>
      <c r="AJ1362" s="49">
        <v>0</v>
      </c>
      <c r="AK1362" s="50">
        <v>24.017583333333334</v>
      </c>
      <c r="AL1362" s="50">
        <v>36.393333333333338</v>
      </c>
      <c r="AM1362" s="50">
        <v>0</v>
      </c>
      <c r="AN1362" s="50">
        <v>34.617480000000008</v>
      </c>
      <c r="AO1362" s="50">
        <v>6.1395348837209305</v>
      </c>
      <c r="AP1362" s="50">
        <v>21.727350000000001</v>
      </c>
      <c r="AQ1362" s="51">
        <v>16.610199999999999</v>
      </c>
      <c r="AR1362" s="49">
        <v>9.5564830000000018</v>
      </c>
      <c r="AS1362" s="50">
        <v>2.7871621621621623</v>
      </c>
      <c r="AT1362" s="50">
        <v>1.2743850000000001</v>
      </c>
      <c r="AU1362" s="50">
        <v>3.1880833333333332</v>
      </c>
      <c r="AV1362" s="50">
        <v>52.520194375000003</v>
      </c>
      <c r="AW1362" s="50">
        <v>0</v>
      </c>
      <c r="AX1362" s="50">
        <v>3.9573333333333331</v>
      </c>
      <c r="AY1362" s="50">
        <v>25.933076666666672</v>
      </c>
      <c r="AZ1362" s="51">
        <v>0</v>
      </c>
      <c r="BA1362" s="49">
        <v>0</v>
      </c>
      <c r="BB1362" s="49">
        <v>0</v>
      </c>
      <c r="BC1362" s="50">
        <v>0</v>
      </c>
      <c r="BD1362" s="50">
        <v>0</v>
      </c>
      <c r="BE1362" s="51">
        <v>0</v>
      </c>
      <c r="BF1362" s="38"/>
      <c r="BG1362" s="38"/>
      <c r="BK1362" s="38"/>
      <c r="BL1362" s="38"/>
      <c r="BM1362" s="38"/>
      <c r="BN1362" s="38"/>
      <c r="BO1362" s="38"/>
      <c r="BP1362" s="38"/>
      <c r="BQ1362" s="38"/>
      <c r="BR1362" s="38"/>
      <c r="BS1362" s="38"/>
      <c r="BT1362" s="38"/>
      <c r="BU1362" s="38"/>
      <c r="BY1362" s="38"/>
      <c r="BZ1362" s="38"/>
      <c r="CJ1362" s="38"/>
    </row>
    <row r="1363" spans="2:88" x14ac:dyDescent="0.25">
      <c r="B1363" s="8">
        <v>1361</v>
      </c>
      <c r="C1363" s="9" t="s">
        <v>13015</v>
      </c>
      <c r="D1363" s="9" t="s">
        <v>13032</v>
      </c>
      <c r="E1363" s="49">
        <v>9.5347609500000008</v>
      </c>
      <c r="F1363" s="56">
        <v>7.5245054000000025</v>
      </c>
      <c r="G1363" s="50">
        <v>12.42681</v>
      </c>
      <c r="H1363" s="51">
        <v>0</v>
      </c>
      <c r="I1363" s="50">
        <v>0</v>
      </c>
      <c r="J1363" s="50">
        <v>0</v>
      </c>
      <c r="K1363" s="50">
        <v>0</v>
      </c>
      <c r="L1363" s="50">
        <v>0</v>
      </c>
      <c r="M1363" s="49">
        <v>0</v>
      </c>
      <c r="N1363" s="49">
        <v>3.2118449821600001</v>
      </c>
      <c r="O1363" s="49">
        <v>1.7371279999999998</v>
      </c>
      <c r="P1363" s="50">
        <v>0</v>
      </c>
      <c r="Q1363" s="50">
        <v>0</v>
      </c>
      <c r="R1363" s="50">
        <v>0</v>
      </c>
      <c r="S1363" s="51">
        <v>0</v>
      </c>
      <c r="T1363" s="50">
        <v>0</v>
      </c>
      <c r="U1363" s="51">
        <v>24.523100000000003</v>
      </c>
      <c r="V1363" s="51">
        <v>0</v>
      </c>
      <c r="W1363" s="50">
        <v>0</v>
      </c>
      <c r="X1363" s="49">
        <v>6.8972749999999996</v>
      </c>
      <c r="Y1363" s="51">
        <v>27.077393777777779</v>
      </c>
      <c r="Z1363" s="52">
        <v>0</v>
      </c>
      <c r="AA1363" s="52">
        <v>0</v>
      </c>
      <c r="AB1363" s="52">
        <v>0</v>
      </c>
      <c r="AC1363" s="52">
        <v>0</v>
      </c>
      <c r="AD1363" s="52">
        <v>0</v>
      </c>
      <c r="AE1363" s="50">
        <v>139.44678571428571</v>
      </c>
      <c r="AF1363" s="50">
        <v>75.600000000000009</v>
      </c>
      <c r="AG1363" s="50">
        <v>0</v>
      </c>
      <c r="AH1363" s="50">
        <v>13.313985840000004</v>
      </c>
      <c r="AI1363" s="52">
        <v>8.1954759777777788</v>
      </c>
      <c r="AJ1363" s="49">
        <v>0</v>
      </c>
      <c r="AK1363" s="50">
        <v>24.017583333333334</v>
      </c>
      <c r="AL1363" s="50">
        <v>36.393333333333338</v>
      </c>
      <c r="AM1363" s="50">
        <v>0</v>
      </c>
      <c r="AN1363" s="50">
        <v>34.617480000000008</v>
      </c>
      <c r="AO1363" s="50">
        <v>6.1395348837209305</v>
      </c>
      <c r="AP1363" s="50">
        <v>21.727350000000001</v>
      </c>
      <c r="AQ1363" s="51">
        <v>16.610199999999999</v>
      </c>
      <c r="AR1363" s="49">
        <v>19.112966000000004</v>
      </c>
      <c r="AS1363" s="50">
        <v>2.7871621621621623</v>
      </c>
      <c r="AT1363" s="50">
        <v>2.5487700000000002</v>
      </c>
      <c r="AU1363" s="50">
        <v>3.8256999999999994</v>
      </c>
      <c r="AV1363" s="50">
        <v>134.97859833333337</v>
      </c>
      <c r="AW1363" s="50">
        <v>0</v>
      </c>
      <c r="AX1363" s="50">
        <v>7.9146666666666663</v>
      </c>
      <c r="AY1363" s="50">
        <v>46.556216666666678</v>
      </c>
      <c r="AZ1363" s="51">
        <v>0</v>
      </c>
      <c r="BA1363" s="49">
        <v>0</v>
      </c>
      <c r="BB1363" s="49">
        <v>0</v>
      </c>
      <c r="BC1363" s="50">
        <v>0</v>
      </c>
      <c r="BD1363" s="50">
        <v>0</v>
      </c>
      <c r="BE1363" s="51">
        <v>0</v>
      </c>
      <c r="BF1363" s="38"/>
      <c r="BG1363" s="38"/>
      <c r="BK1363" s="38"/>
      <c r="BL1363" s="38"/>
      <c r="BM1363" s="38"/>
      <c r="BN1363" s="38"/>
      <c r="BO1363" s="38"/>
      <c r="BP1363" s="38"/>
      <c r="BQ1363" s="38"/>
      <c r="BR1363" s="38"/>
      <c r="BS1363" s="38"/>
      <c r="BT1363" s="38"/>
      <c r="BU1363" s="38"/>
      <c r="BY1363" s="38"/>
      <c r="BZ1363" s="38"/>
      <c r="CJ1363" s="38"/>
    </row>
    <row r="1364" spans="2:88" x14ac:dyDescent="0.25">
      <c r="B1364" s="8">
        <v>1362</v>
      </c>
      <c r="C1364" s="9" t="s">
        <v>13015</v>
      </c>
      <c r="D1364" s="9" t="s">
        <v>13033</v>
      </c>
      <c r="E1364" s="49">
        <v>12.713014600000001</v>
      </c>
      <c r="F1364" s="56">
        <v>10.03267386666667</v>
      </c>
      <c r="G1364" s="50">
        <v>16.56908</v>
      </c>
      <c r="H1364" s="51">
        <v>0</v>
      </c>
      <c r="I1364" s="50">
        <v>0</v>
      </c>
      <c r="J1364" s="50">
        <v>0</v>
      </c>
      <c r="K1364" s="50">
        <v>0</v>
      </c>
      <c r="L1364" s="50">
        <v>0</v>
      </c>
      <c r="M1364" s="49">
        <v>0</v>
      </c>
      <c r="N1364" s="49">
        <v>3.2118449821600001</v>
      </c>
      <c r="O1364" s="49">
        <v>1.7371279999999998</v>
      </c>
      <c r="P1364" s="50">
        <v>0</v>
      </c>
      <c r="Q1364" s="50">
        <v>0</v>
      </c>
      <c r="R1364" s="50">
        <v>0</v>
      </c>
      <c r="S1364" s="51">
        <v>0</v>
      </c>
      <c r="T1364" s="50">
        <v>0</v>
      </c>
      <c r="U1364" s="51">
        <v>24.523100000000003</v>
      </c>
      <c r="V1364" s="51">
        <v>0</v>
      </c>
      <c r="W1364" s="50">
        <v>0</v>
      </c>
      <c r="X1364" s="49">
        <v>6.8972749999999996</v>
      </c>
      <c r="Y1364" s="51">
        <v>27.077393777777779</v>
      </c>
      <c r="Z1364" s="52">
        <v>0</v>
      </c>
      <c r="AA1364" s="52">
        <v>0</v>
      </c>
      <c r="AB1364" s="52">
        <v>0</v>
      </c>
      <c r="AC1364" s="52">
        <v>0</v>
      </c>
      <c r="AD1364" s="52">
        <v>0</v>
      </c>
      <c r="AE1364" s="50">
        <v>185.92904761904762</v>
      </c>
      <c r="AF1364" s="50">
        <v>100.80000000000001</v>
      </c>
      <c r="AG1364" s="50">
        <v>0</v>
      </c>
      <c r="AH1364" s="50">
        <v>13.313985840000004</v>
      </c>
      <c r="AI1364" s="52">
        <v>8.1954759777777788</v>
      </c>
      <c r="AJ1364" s="49">
        <v>0</v>
      </c>
      <c r="AK1364" s="50">
        <v>32.023444444444443</v>
      </c>
      <c r="AL1364" s="50">
        <v>48.524444444444448</v>
      </c>
      <c r="AM1364" s="50">
        <v>0</v>
      </c>
      <c r="AN1364" s="50">
        <v>46.15664000000001</v>
      </c>
      <c r="AO1364" s="50">
        <v>8.1860465116279073</v>
      </c>
      <c r="AP1364" s="50">
        <v>28.969800000000003</v>
      </c>
      <c r="AQ1364" s="51">
        <v>22.146933333333333</v>
      </c>
      <c r="AR1364" s="49">
        <v>19.112966000000004</v>
      </c>
      <c r="AS1364" s="50">
        <v>2.7871621621621623</v>
      </c>
      <c r="AT1364" s="50">
        <v>2.5487700000000002</v>
      </c>
      <c r="AU1364" s="50">
        <v>5.1009333333333329</v>
      </c>
      <c r="AV1364" s="50">
        <v>166.80679277777782</v>
      </c>
      <c r="AW1364" s="50">
        <v>0</v>
      </c>
      <c r="AX1364" s="50">
        <v>7.9146666666666663</v>
      </c>
      <c r="AY1364" s="50">
        <v>46.556216666666678</v>
      </c>
      <c r="AZ1364" s="51">
        <v>0</v>
      </c>
      <c r="BA1364" s="49">
        <v>0</v>
      </c>
      <c r="BB1364" s="49">
        <v>0</v>
      </c>
      <c r="BC1364" s="50">
        <v>0</v>
      </c>
      <c r="BD1364" s="50">
        <v>0</v>
      </c>
      <c r="BE1364" s="51">
        <v>0</v>
      </c>
      <c r="BF1364" s="38"/>
      <c r="BG1364" s="38"/>
      <c r="BK1364" s="38"/>
      <c r="BL1364" s="38"/>
      <c r="BM1364" s="38"/>
      <c r="BN1364" s="38"/>
      <c r="BO1364" s="38"/>
      <c r="BP1364" s="38"/>
      <c r="BQ1364" s="38"/>
      <c r="BR1364" s="38"/>
      <c r="BS1364" s="38"/>
      <c r="BT1364" s="38"/>
      <c r="BU1364" s="38"/>
      <c r="BY1364" s="38"/>
      <c r="BZ1364" s="38"/>
      <c r="CJ1364" s="38"/>
    </row>
    <row r="1365" spans="2:88" x14ac:dyDescent="0.25">
      <c r="B1365" s="8">
        <v>1363</v>
      </c>
      <c r="C1365" s="9" t="s">
        <v>13015</v>
      </c>
      <c r="D1365" s="9" t="s">
        <v>13034</v>
      </c>
      <c r="E1365" s="49">
        <v>12.713014600000001</v>
      </c>
      <c r="F1365" s="56">
        <v>12.540842333333337</v>
      </c>
      <c r="G1365" s="50">
        <v>16.56908</v>
      </c>
      <c r="H1365" s="51">
        <v>0</v>
      </c>
      <c r="I1365" s="50">
        <v>0</v>
      </c>
      <c r="J1365" s="50">
        <v>0</v>
      </c>
      <c r="K1365" s="50">
        <v>0</v>
      </c>
      <c r="L1365" s="50">
        <v>0</v>
      </c>
      <c r="M1365" s="49">
        <v>0</v>
      </c>
      <c r="N1365" s="49">
        <v>3.2118449821600001</v>
      </c>
      <c r="O1365" s="49">
        <v>1.7371279999999998</v>
      </c>
      <c r="P1365" s="50">
        <v>0</v>
      </c>
      <c r="Q1365" s="50">
        <v>0</v>
      </c>
      <c r="R1365" s="50">
        <v>0</v>
      </c>
      <c r="S1365" s="51">
        <v>0</v>
      </c>
      <c r="T1365" s="50">
        <v>0</v>
      </c>
      <c r="U1365" s="51">
        <v>24.523100000000003</v>
      </c>
      <c r="V1365" s="51">
        <v>0</v>
      </c>
      <c r="W1365" s="50">
        <v>0</v>
      </c>
      <c r="X1365" s="49">
        <v>6.8972749999999996</v>
      </c>
      <c r="Y1365" s="51">
        <v>27.077393777777779</v>
      </c>
      <c r="Z1365" s="52">
        <v>0</v>
      </c>
      <c r="AA1365" s="52">
        <v>0</v>
      </c>
      <c r="AB1365" s="52">
        <v>0</v>
      </c>
      <c r="AC1365" s="52">
        <v>0</v>
      </c>
      <c r="AD1365" s="52">
        <v>0</v>
      </c>
      <c r="AE1365" s="50">
        <v>232.41130952380954</v>
      </c>
      <c r="AF1365" s="50">
        <v>126</v>
      </c>
      <c r="AG1365" s="50">
        <v>0</v>
      </c>
      <c r="AH1365" s="50">
        <v>13.313985840000004</v>
      </c>
      <c r="AI1365" s="52">
        <v>8.1954759777777788</v>
      </c>
      <c r="AJ1365" s="49">
        <v>0</v>
      </c>
      <c r="AK1365" s="50">
        <v>40.029305555555553</v>
      </c>
      <c r="AL1365" s="50">
        <v>60.655555555555559</v>
      </c>
      <c r="AM1365" s="50">
        <v>0</v>
      </c>
      <c r="AN1365" s="50">
        <v>57.695800000000013</v>
      </c>
      <c r="AO1365" s="50">
        <v>10.232558139534884</v>
      </c>
      <c r="AP1365" s="50">
        <v>36.212250000000004</v>
      </c>
      <c r="AQ1365" s="51">
        <v>27.683666666666667</v>
      </c>
      <c r="AR1365" s="49">
        <v>19.112966000000004</v>
      </c>
      <c r="AS1365" s="50">
        <v>2.7871621621621623</v>
      </c>
      <c r="AT1365" s="50">
        <v>2.5487700000000002</v>
      </c>
      <c r="AU1365" s="50">
        <v>5.1009333333333329</v>
      </c>
      <c r="AV1365" s="50">
        <v>166.80679277777782</v>
      </c>
      <c r="AW1365" s="50">
        <v>0</v>
      </c>
      <c r="AX1365" s="50">
        <v>7.9146666666666663</v>
      </c>
      <c r="AY1365" s="50">
        <v>46.556216666666678</v>
      </c>
      <c r="AZ1365" s="51">
        <v>0</v>
      </c>
      <c r="BA1365" s="49">
        <v>0</v>
      </c>
      <c r="BB1365" s="49">
        <v>0</v>
      </c>
      <c r="BC1365" s="50">
        <v>0</v>
      </c>
      <c r="BD1365" s="50">
        <v>0</v>
      </c>
      <c r="BE1365" s="51">
        <v>0</v>
      </c>
      <c r="BF1365" s="38"/>
      <c r="BG1365" s="38"/>
      <c r="BK1365" s="38"/>
      <c r="BL1365" s="38"/>
      <c r="BM1365" s="38"/>
      <c r="BN1365" s="38"/>
      <c r="BO1365" s="38"/>
      <c r="BP1365" s="38"/>
      <c r="BQ1365" s="38"/>
      <c r="BR1365" s="38"/>
      <c r="BS1365" s="38"/>
      <c r="BT1365" s="38"/>
      <c r="BU1365" s="38"/>
      <c r="BY1365" s="38"/>
      <c r="BZ1365" s="38"/>
      <c r="CJ1365" s="38"/>
    </row>
    <row r="1366" spans="2:88" x14ac:dyDescent="0.25">
      <c r="B1366" s="8">
        <v>1364</v>
      </c>
      <c r="C1366" s="9" t="s">
        <v>13015</v>
      </c>
      <c r="D1366" s="9" t="s">
        <v>13035</v>
      </c>
      <c r="E1366" s="49">
        <v>15.891268250000001</v>
      </c>
      <c r="F1366" s="56">
        <v>15.049010800000005</v>
      </c>
      <c r="G1366" s="50">
        <v>20.711349999999999</v>
      </c>
      <c r="H1366" s="51">
        <v>0</v>
      </c>
      <c r="I1366" s="50">
        <v>0</v>
      </c>
      <c r="J1366" s="50">
        <v>0</v>
      </c>
      <c r="K1366" s="50">
        <v>0</v>
      </c>
      <c r="L1366" s="50">
        <v>0</v>
      </c>
      <c r="M1366" s="49">
        <v>0</v>
      </c>
      <c r="N1366" s="49">
        <v>3.2118449821600001</v>
      </c>
      <c r="O1366" s="49">
        <v>1.7371279999999998</v>
      </c>
      <c r="P1366" s="50">
        <v>0</v>
      </c>
      <c r="Q1366" s="50">
        <v>0</v>
      </c>
      <c r="R1366" s="50">
        <v>0</v>
      </c>
      <c r="S1366" s="51">
        <v>0</v>
      </c>
      <c r="T1366" s="50">
        <v>0</v>
      </c>
      <c r="U1366" s="51">
        <v>24.523100000000003</v>
      </c>
      <c r="V1366" s="51">
        <v>0</v>
      </c>
      <c r="W1366" s="50">
        <v>0</v>
      </c>
      <c r="X1366" s="49">
        <v>6.8972749999999996</v>
      </c>
      <c r="Y1366" s="51">
        <v>27.077393777777779</v>
      </c>
      <c r="Z1366" s="52">
        <v>0</v>
      </c>
      <c r="AA1366" s="52">
        <v>0</v>
      </c>
      <c r="AB1366" s="52">
        <v>0</v>
      </c>
      <c r="AC1366" s="52">
        <v>0</v>
      </c>
      <c r="AD1366" s="52">
        <v>0</v>
      </c>
      <c r="AE1366" s="50">
        <v>278.89357142857142</v>
      </c>
      <c r="AF1366" s="50">
        <v>151.20000000000002</v>
      </c>
      <c r="AG1366" s="50">
        <v>0</v>
      </c>
      <c r="AH1366" s="50">
        <v>13.313985840000004</v>
      </c>
      <c r="AI1366" s="52">
        <v>8.1954759777777788</v>
      </c>
      <c r="AJ1366" s="49">
        <v>0</v>
      </c>
      <c r="AK1366" s="50">
        <v>48.035166666666669</v>
      </c>
      <c r="AL1366" s="50">
        <v>72.786666666666676</v>
      </c>
      <c r="AM1366" s="50">
        <v>0</v>
      </c>
      <c r="AN1366" s="50">
        <v>69.234960000000015</v>
      </c>
      <c r="AO1366" s="50">
        <v>12.279069767441861</v>
      </c>
      <c r="AP1366" s="50">
        <v>43.454700000000003</v>
      </c>
      <c r="AQ1366" s="51">
        <v>33.220399999999998</v>
      </c>
      <c r="AR1366" s="49">
        <v>19.112966000000004</v>
      </c>
      <c r="AS1366" s="50">
        <v>2.7871621621621623</v>
      </c>
      <c r="AT1366" s="50">
        <v>2.5487700000000002</v>
      </c>
      <c r="AU1366" s="50">
        <v>6.3761666666666663</v>
      </c>
      <c r="AV1366" s="50">
        <v>198.63498722222226</v>
      </c>
      <c r="AW1366" s="50">
        <v>0</v>
      </c>
      <c r="AX1366" s="50">
        <v>7.9146666666666663</v>
      </c>
      <c r="AY1366" s="50">
        <v>46.556216666666678</v>
      </c>
      <c r="AZ1366" s="51">
        <v>0</v>
      </c>
      <c r="BA1366" s="49">
        <v>0</v>
      </c>
      <c r="BB1366" s="49">
        <v>0</v>
      </c>
      <c r="BC1366" s="50">
        <v>0</v>
      </c>
      <c r="BD1366" s="50">
        <v>0</v>
      </c>
      <c r="BE1366" s="51">
        <v>0</v>
      </c>
      <c r="BF1366" s="38"/>
      <c r="BG1366" s="38"/>
      <c r="BK1366" s="38"/>
      <c r="BL1366" s="38"/>
      <c r="BM1366" s="38"/>
      <c r="BN1366" s="38"/>
      <c r="BO1366" s="38"/>
      <c r="BP1366" s="38"/>
      <c r="BQ1366" s="38"/>
      <c r="BR1366" s="38"/>
      <c r="BS1366" s="38"/>
      <c r="BT1366" s="38"/>
      <c r="BU1366" s="38"/>
      <c r="BY1366" s="38"/>
      <c r="BZ1366" s="38"/>
      <c r="CJ1366" s="38"/>
    </row>
    <row r="1367" spans="2:88" x14ac:dyDescent="0.25">
      <c r="B1367" s="8">
        <v>1365</v>
      </c>
      <c r="C1367" s="9" t="s">
        <v>13015</v>
      </c>
      <c r="D1367" s="9" t="s">
        <v>13036</v>
      </c>
      <c r="E1367" s="49">
        <v>18.390305699999995</v>
      </c>
      <c r="F1367" s="56">
        <v>11.286758100000004</v>
      </c>
      <c r="G1367" s="50">
        <v>18.640215000000001</v>
      </c>
      <c r="H1367" s="51">
        <v>0</v>
      </c>
      <c r="I1367" s="50">
        <v>0</v>
      </c>
      <c r="J1367" s="50">
        <v>0</v>
      </c>
      <c r="K1367" s="50">
        <v>0</v>
      </c>
      <c r="L1367" s="50">
        <v>0</v>
      </c>
      <c r="M1367" s="49">
        <v>0</v>
      </c>
      <c r="N1367" s="49">
        <v>4.0606226094666669</v>
      </c>
      <c r="O1367" s="49">
        <v>2.6056919999999995</v>
      </c>
      <c r="P1367" s="50">
        <v>0</v>
      </c>
      <c r="Q1367" s="50">
        <v>0</v>
      </c>
      <c r="R1367" s="50">
        <v>0</v>
      </c>
      <c r="S1367" s="51">
        <v>0</v>
      </c>
      <c r="T1367" s="50">
        <v>0</v>
      </c>
      <c r="U1367" s="51">
        <v>26.223340000000007</v>
      </c>
      <c r="V1367" s="51">
        <v>0</v>
      </c>
      <c r="W1367" s="50">
        <v>0</v>
      </c>
      <c r="X1367" s="49">
        <v>9.1963666666666679</v>
      </c>
      <c r="Y1367" s="51">
        <v>36.747891555555562</v>
      </c>
      <c r="Z1367" s="52">
        <v>0</v>
      </c>
      <c r="AA1367" s="52">
        <v>0</v>
      </c>
      <c r="AB1367" s="52">
        <v>0</v>
      </c>
      <c r="AC1367" s="52">
        <v>0</v>
      </c>
      <c r="AD1367" s="52">
        <v>0</v>
      </c>
      <c r="AE1367" s="50">
        <v>209.17017857142855</v>
      </c>
      <c r="AF1367" s="50">
        <v>189.00000000000003</v>
      </c>
      <c r="AG1367" s="50">
        <v>0</v>
      </c>
      <c r="AH1367" s="50">
        <v>19.970978760000001</v>
      </c>
      <c r="AI1367" s="52">
        <v>12.270710755555557</v>
      </c>
      <c r="AJ1367" s="49">
        <v>0</v>
      </c>
      <c r="AK1367" s="50">
        <v>36.026375000000002</v>
      </c>
      <c r="AL1367" s="50">
        <v>54.59</v>
      </c>
      <c r="AM1367" s="50">
        <v>0</v>
      </c>
      <c r="AN1367" s="50">
        <v>51.926220000000015</v>
      </c>
      <c r="AO1367" s="50">
        <v>9.2093023255813957</v>
      </c>
      <c r="AP1367" s="50">
        <v>32.591025000000002</v>
      </c>
      <c r="AQ1367" s="51">
        <v>24.915299999999998</v>
      </c>
      <c r="AR1367" s="49">
        <v>28.669449000000007</v>
      </c>
      <c r="AS1367" s="50">
        <v>2.7871621621621623</v>
      </c>
      <c r="AT1367" s="50">
        <v>3.8231550000000003</v>
      </c>
      <c r="AU1367" s="50">
        <v>5.7385499999999992</v>
      </c>
      <c r="AV1367" s="50">
        <v>158.70607958333338</v>
      </c>
      <c r="AW1367" s="50">
        <v>0</v>
      </c>
      <c r="AX1367" s="50">
        <v>11.872</v>
      </c>
      <c r="AY1367" s="50">
        <v>66.200750000000014</v>
      </c>
      <c r="AZ1367" s="51">
        <v>0</v>
      </c>
      <c r="BA1367" s="49">
        <v>0</v>
      </c>
      <c r="BB1367" s="49">
        <v>0</v>
      </c>
      <c r="BC1367" s="50">
        <v>0</v>
      </c>
      <c r="BD1367" s="50">
        <v>0</v>
      </c>
      <c r="BE1367" s="51">
        <v>0</v>
      </c>
      <c r="BF1367" s="38"/>
      <c r="BG1367" s="38"/>
      <c r="BK1367" s="38"/>
      <c r="BL1367" s="38"/>
      <c r="BM1367" s="38"/>
      <c r="BN1367" s="38"/>
      <c r="BO1367" s="38"/>
      <c r="BP1367" s="38"/>
      <c r="BQ1367" s="38"/>
      <c r="BR1367" s="38"/>
      <c r="BS1367" s="38"/>
      <c r="BT1367" s="38"/>
      <c r="BU1367" s="38"/>
      <c r="BY1367" s="38"/>
      <c r="BZ1367" s="38"/>
      <c r="CJ1367" s="38"/>
    </row>
    <row r="1368" spans="2:88" x14ac:dyDescent="0.25">
      <c r="B1368" s="8">
        <v>1366</v>
      </c>
      <c r="C1368" s="9" t="s">
        <v>13015</v>
      </c>
      <c r="D1368" s="9" t="s">
        <v>13037</v>
      </c>
      <c r="E1368" s="49">
        <v>24.520407599999995</v>
      </c>
      <c r="F1368" s="56">
        <v>15.049010800000005</v>
      </c>
      <c r="G1368" s="50">
        <v>24.853619999999999</v>
      </c>
      <c r="H1368" s="51">
        <v>0</v>
      </c>
      <c r="I1368" s="50">
        <v>0</v>
      </c>
      <c r="J1368" s="50">
        <v>0</v>
      </c>
      <c r="K1368" s="50">
        <v>0</v>
      </c>
      <c r="L1368" s="50">
        <v>0</v>
      </c>
      <c r="M1368" s="49">
        <v>0</v>
      </c>
      <c r="N1368" s="49">
        <v>4.0606226094666669</v>
      </c>
      <c r="O1368" s="49">
        <v>2.6056919999999995</v>
      </c>
      <c r="P1368" s="50">
        <v>0</v>
      </c>
      <c r="Q1368" s="50">
        <v>0</v>
      </c>
      <c r="R1368" s="50">
        <v>0</v>
      </c>
      <c r="S1368" s="51">
        <v>0</v>
      </c>
      <c r="T1368" s="50">
        <v>0</v>
      </c>
      <c r="U1368" s="51">
        <v>26.223340000000007</v>
      </c>
      <c r="V1368" s="51">
        <v>0</v>
      </c>
      <c r="W1368" s="50">
        <v>0</v>
      </c>
      <c r="X1368" s="49">
        <v>9.1963666666666679</v>
      </c>
      <c r="Y1368" s="51">
        <v>36.747891555555562</v>
      </c>
      <c r="Z1368" s="52">
        <v>0</v>
      </c>
      <c r="AA1368" s="52">
        <v>0</v>
      </c>
      <c r="AB1368" s="52">
        <v>0</v>
      </c>
      <c r="AC1368" s="52">
        <v>0</v>
      </c>
      <c r="AD1368" s="52">
        <v>0</v>
      </c>
      <c r="AE1368" s="50">
        <v>278.89357142857142</v>
      </c>
      <c r="AF1368" s="50">
        <v>252</v>
      </c>
      <c r="AG1368" s="50">
        <v>0</v>
      </c>
      <c r="AH1368" s="50">
        <v>19.970978760000001</v>
      </c>
      <c r="AI1368" s="52">
        <v>12.270710755555557</v>
      </c>
      <c r="AJ1368" s="49">
        <v>0</v>
      </c>
      <c r="AK1368" s="50">
        <v>48.035166666666669</v>
      </c>
      <c r="AL1368" s="50">
        <v>72.786666666666676</v>
      </c>
      <c r="AM1368" s="50">
        <v>0</v>
      </c>
      <c r="AN1368" s="50">
        <v>69.234960000000015</v>
      </c>
      <c r="AO1368" s="50">
        <v>12.279069767441861</v>
      </c>
      <c r="AP1368" s="50">
        <v>43.454700000000003</v>
      </c>
      <c r="AQ1368" s="51">
        <v>33.220399999999998</v>
      </c>
      <c r="AR1368" s="49">
        <v>28.669449000000007</v>
      </c>
      <c r="AS1368" s="50">
        <v>2.7871621621621623</v>
      </c>
      <c r="AT1368" s="50">
        <v>3.8231550000000003</v>
      </c>
      <c r="AU1368" s="50">
        <v>7.6513999999999989</v>
      </c>
      <c r="AV1368" s="50">
        <v>196.89991291666672</v>
      </c>
      <c r="AW1368" s="50">
        <v>0</v>
      </c>
      <c r="AX1368" s="50">
        <v>11.872</v>
      </c>
      <c r="AY1368" s="50">
        <v>66.200750000000014</v>
      </c>
      <c r="AZ1368" s="51">
        <v>0</v>
      </c>
      <c r="BA1368" s="49">
        <v>0</v>
      </c>
      <c r="BB1368" s="49">
        <v>0</v>
      </c>
      <c r="BC1368" s="50">
        <v>0</v>
      </c>
      <c r="BD1368" s="50">
        <v>0</v>
      </c>
      <c r="BE1368" s="51">
        <v>0</v>
      </c>
      <c r="BF1368" s="38"/>
      <c r="BG1368" s="38"/>
      <c r="BK1368" s="38"/>
      <c r="BL1368" s="38"/>
      <c r="BM1368" s="38"/>
      <c r="BN1368" s="38"/>
      <c r="BO1368" s="38"/>
      <c r="BP1368" s="38"/>
      <c r="BQ1368" s="38"/>
      <c r="BR1368" s="38"/>
      <c r="BS1368" s="38"/>
      <c r="BT1368" s="38"/>
      <c r="BU1368" s="38"/>
      <c r="BY1368" s="38"/>
      <c r="BZ1368" s="38"/>
      <c r="CJ1368" s="38"/>
    </row>
    <row r="1369" spans="2:88" x14ac:dyDescent="0.25">
      <c r="B1369" s="8">
        <v>1367</v>
      </c>
      <c r="C1369" s="9" t="s">
        <v>13015</v>
      </c>
      <c r="D1369" s="9" t="s">
        <v>13038</v>
      </c>
      <c r="E1369" s="49">
        <v>24.520407599999995</v>
      </c>
      <c r="F1369" s="56">
        <v>18.811263500000006</v>
      </c>
      <c r="G1369" s="50">
        <v>24.853619999999999</v>
      </c>
      <c r="H1369" s="51">
        <v>0</v>
      </c>
      <c r="I1369" s="50">
        <v>0</v>
      </c>
      <c r="J1369" s="50">
        <v>0</v>
      </c>
      <c r="K1369" s="50">
        <v>0</v>
      </c>
      <c r="L1369" s="50">
        <v>0</v>
      </c>
      <c r="M1369" s="49">
        <v>0</v>
      </c>
      <c r="N1369" s="49">
        <v>4.0606226094666669</v>
      </c>
      <c r="O1369" s="49">
        <v>2.6056919999999995</v>
      </c>
      <c r="P1369" s="50">
        <v>0</v>
      </c>
      <c r="Q1369" s="50">
        <v>0</v>
      </c>
      <c r="R1369" s="50">
        <v>0</v>
      </c>
      <c r="S1369" s="51">
        <v>0</v>
      </c>
      <c r="T1369" s="50">
        <v>0</v>
      </c>
      <c r="U1369" s="51">
        <v>26.223340000000007</v>
      </c>
      <c r="V1369" s="51">
        <v>0</v>
      </c>
      <c r="W1369" s="50">
        <v>0</v>
      </c>
      <c r="X1369" s="49">
        <v>9.1963666666666679</v>
      </c>
      <c r="Y1369" s="51">
        <v>36.747891555555562</v>
      </c>
      <c r="Z1369" s="52">
        <v>0</v>
      </c>
      <c r="AA1369" s="52">
        <v>0</v>
      </c>
      <c r="AB1369" s="52">
        <v>0</v>
      </c>
      <c r="AC1369" s="52">
        <v>0</v>
      </c>
      <c r="AD1369" s="52">
        <v>0</v>
      </c>
      <c r="AE1369" s="50">
        <v>348.61696428571429</v>
      </c>
      <c r="AF1369" s="50">
        <v>315</v>
      </c>
      <c r="AG1369" s="50">
        <v>0</v>
      </c>
      <c r="AH1369" s="50">
        <v>19.970978760000001</v>
      </c>
      <c r="AI1369" s="52">
        <v>12.270710755555557</v>
      </c>
      <c r="AJ1369" s="49">
        <v>0</v>
      </c>
      <c r="AK1369" s="50">
        <v>60.043958333333336</v>
      </c>
      <c r="AL1369" s="50">
        <v>90.983333333333348</v>
      </c>
      <c r="AM1369" s="50">
        <v>0</v>
      </c>
      <c r="AN1369" s="50">
        <v>86.543700000000015</v>
      </c>
      <c r="AO1369" s="50">
        <v>15.348837209302326</v>
      </c>
      <c r="AP1369" s="50">
        <v>54.318375000000003</v>
      </c>
      <c r="AQ1369" s="51">
        <v>41.525499999999994</v>
      </c>
      <c r="AR1369" s="49">
        <v>28.669449000000007</v>
      </c>
      <c r="AS1369" s="50">
        <v>2.7871621621621623</v>
      </c>
      <c r="AT1369" s="50">
        <v>3.8231550000000003</v>
      </c>
      <c r="AU1369" s="50">
        <v>7.6513999999999989</v>
      </c>
      <c r="AV1369" s="50">
        <v>196.89991291666672</v>
      </c>
      <c r="AW1369" s="50">
        <v>0</v>
      </c>
      <c r="AX1369" s="50">
        <v>11.872</v>
      </c>
      <c r="AY1369" s="50">
        <v>66.200750000000014</v>
      </c>
      <c r="AZ1369" s="51">
        <v>0</v>
      </c>
      <c r="BA1369" s="49">
        <v>0</v>
      </c>
      <c r="BB1369" s="49">
        <v>0</v>
      </c>
      <c r="BC1369" s="50">
        <v>0</v>
      </c>
      <c r="BD1369" s="50">
        <v>0</v>
      </c>
      <c r="BE1369" s="51">
        <v>0</v>
      </c>
      <c r="BF1369" s="38"/>
      <c r="BG1369" s="38"/>
      <c r="BK1369" s="38"/>
      <c r="BL1369" s="38"/>
      <c r="BM1369" s="38"/>
      <c r="BN1369" s="38"/>
      <c r="BO1369" s="38"/>
      <c r="BP1369" s="38"/>
      <c r="BQ1369" s="38"/>
      <c r="BR1369" s="38"/>
      <c r="BS1369" s="38"/>
      <c r="BT1369" s="38"/>
      <c r="BU1369" s="38"/>
      <c r="BY1369" s="38"/>
      <c r="BZ1369" s="38"/>
      <c r="CJ1369" s="38"/>
    </row>
    <row r="1370" spans="2:88" x14ac:dyDescent="0.25">
      <c r="B1370" s="8">
        <v>1368</v>
      </c>
      <c r="C1370" s="9" t="s">
        <v>13015</v>
      </c>
      <c r="D1370" s="9" t="s">
        <v>13039</v>
      </c>
      <c r="E1370" s="49">
        <v>30.650509499999995</v>
      </c>
      <c r="F1370" s="56">
        <v>22.573516200000007</v>
      </c>
      <c r="G1370" s="50">
        <v>31.067025000000001</v>
      </c>
      <c r="H1370" s="51">
        <v>0</v>
      </c>
      <c r="I1370" s="50">
        <v>0</v>
      </c>
      <c r="J1370" s="50">
        <v>0</v>
      </c>
      <c r="K1370" s="50">
        <v>0</v>
      </c>
      <c r="L1370" s="50">
        <v>0</v>
      </c>
      <c r="M1370" s="49">
        <v>0</v>
      </c>
      <c r="N1370" s="49">
        <v>4.0606226094666669</v>
      </c>
      <c r="O1370" s="49">
        <v>2.6056919999999995</v>
      </c>
      <c r="P1370" s="50">
        <v>0</v>
      </c>
      <c r="Q1370" s="50">
        <v>0</v>
      </c>
      <c r="R1370" s="50">
        <v>0</v>
      </c>
      <c r="S1370" s="51">
        <v>0</v>
      </c>
      <c r="T1370" s="50">
        <v>0</v>
      </c>
      <c r="U1370" s="51">
        <v>26.223340000000007</v>
      </c>
      <c r="V1370" s="51">
        <v>0</v>
      </c>
      <c r="W1370" s="50">
        <v>0</v>
      </c>
      <c r="X1370" s="49">
        <v>9.1963666666666679</v>
      </c>
      <c r="Y1370" s="51">
        <v>36.747891555555562</v>
      </c>
      <c r="Z1370" s="52">
        <v>0</v>
      </c>
      <c r="AA1370" s="52">
        <v>0</v>
      </c>
      <c r="AB1370" s="52">
        <v>0</v>
      </c>
      <c r="AC1370" s="52">
        <v>0</v>
      </c>
      <c r="AD1370" s="52">
        <v>0</v>
      </c>
      <c r="AE1370" s="50">
        <v>418.3403571428571</v>
      </c>
      <c r="AF1370" s="50">
        <v>378.00000000000006</v>
      </c>
      <c r="AG1370" s="50">
        <v>0</v>
      </c>
      <c r="AH1370" s="50">
        <v>19.970978760000001</v>
      </c>
      <c r="AI1370" s="52">
        <v>12.270710755555557</v>
      </c>
      <c r="AJ1370" s="49">
        <v>0</v>
      </c>
      <c r="AK1370" s="50">
        <v>72.052750000000003</v>
      </c>
      <c r="AL1370" s="50">
        <v>109.18</v>
      </c>
      <c r="AM1370" s="50">
        <v>0</v>
      </c>
      <c r="AN1370" s="50">
        <v>103.85244000000003</v>
      </c>
      <c r="AO1370" s="50">
        <v>18.418604651162791</v>
      </c>
      <c r="AP1370" s="50">
        <v>65.182050000000004</v>
      </c>
      <c r="AQ1370" s="51">
        <v>49.830599999999997</v>
      </c>
      <c r="AR1370" s="49">
        <v>28.669449000000007</v>
      </c>
      <c r="AS1370" s="50">
        <v>2.7871621621621623</v>
      </c>
      <c r="AT1370" s="50">
        <v>3.8231550000000003</v>
      </c>
      <c r="AU1370" s="50">
        <v>9.5642499999999995</v>
      </c>
      <c r="AV1370" s="50">
        <v>235.09374625000007</v>
      </c>
      <c r="AW1370" s="50">
        <v>0</v>
      </c>
      <c r="AX1370" s="50">
        <v>11.872</v>
      </c>
      <c r="AY1370" s="50">
        <v>66.200750000000014</v>
      </c>
      <c r="AZ1370" s="51">
        <v>0</v>
      </c>
      <c r="BA1370" s="49">
        <v>0</v>
      </c>
      <c r="BB1370" s="49">
        <v>0</v>
      </c>
      <c r="BC1370" s="50">
        <v>0</v>
      </c>
      <c r="BD1370" s="50">
        <v>0</v>
      </c>
      <c r="BE1370" s="51">
        <v>0</v>
      </c>
      <c r="BF1370" s="38"/>
      <c r="BG1370" s="38"/>
      <c r="BK1370" s="38"/>
      <c r="BL1370" s="38"/>
      <c r="BM1370" s="38"/>
      <c r="BN1370" s="38"/>
      <c r="BO1370" s="38"/>
      <c r="BP1370" s="38"/>
      <c r="BQ1370" s="38"/>
      <c r="BR1370" s="38"/>
      <c r="BS1370" s="38"/>
      <c r="BT1370" s="38"/>
      <c r="BU1370" s="38"/>
      <c r="BY1370" s="38"/>
      <c r="BZ1370" s="38"/>
      <c r="CJ1370" s="38"/>
    </row>
    <row r="1371" spans="2:88" x14ac:dyDescent="0.25">
      <c r="B1371" s="8">
        <v>1369</v>
      </c>
      <c r="C1371" s="9" t="s">
        <v>13015</v>
      </c>
      <c r="D1371" s="9" t="s">
        <v>13040</v>
      </c>
      <c r="E1371" s="49">
        <v>4.6202511500000014</v>
      </c>
      <c r="F1371" s="56">
        <v>3.7622527000000012</v>
      </c>
      <c r="G1371" s="50">
        <v>6.2134049999999998</v>
      </c>
      <c r="H1371" s="51">
        <v>0</v>
      </c>
      <c r="I1371" s="50">
        <v>0</v>
      </c>
      <c r="J1371" s="50">
        <v>0</v>
      </c>
      <c r="K1371" s="50">
        <v>0</v>
      </c>
      <c r="L1371" s="50">
        <v>0</v>
      </c>
      <c r="M1371" s="49">
        <v>0</v>
      </c>
      <c r="N1371" s="49">
        <v>2.5190410873599998</v>
      </c>
      <c r="O1371" s="49">
        <v>0.86856399999999989</v>
      </c>
      <c r="P1371" s="50">
        <v>0</v>
      </c>
      <c r="Q1371" s="50">
        <v>0</v>
      </c>
      <c r="R1371" s="50">
        <v>0</v>
      </c>
      <c r="S1371" s="51">
        <v>0</v>
      </c>
      <c r="T1371" s="50">
        <v>0</v>
      </c>
      <c r="U1371" s="51">
        <v>9.7334500000000013</v>
      </c>
      <c r="V1371" s="51">
        <v>0</v>
      </c>
      <c r="W1371" s="50">
        <v>0</v>
      </c>
      <c r="X1371" s="49">
        <v>4.8292200000000003</v>
      </c>
      <c r="Y1371" s="51">
        <v>8.7034480000000016</v>
      </c>
      <c r="Z1371" s="52">
        <v>0</v>
      </c>
      <c r="AA1371" s="52">
        <v>0</v>
      </c>
      <c r="AB1371" s="52">
        <v>0</v>
      </c>
      <c r="AC1371" s="52">
        <v>0</v>
      </c>
      <c r="AD1371" s="52">
        <v>0</v>
      </c>
      <c r="AE1371" s="50">
        <v>69.723392857142855</v>
      </c>
      <c r="AF1371" s="50">
        <v>12.600000000000001</v>
      </c>
      <c r="AG1371" s="50">
        <v>0</v>
      </c>
      <c r="AH1371" s="50">
        <v>6.6569929200000022</v>
      </c>
      <c r="AI1371" s="52">
        <v>4.1202411999999997</v>
      </c>
      <c r="AJ1371" s="49">
        <v>0</v>
      </c>
      <c r="AK1371" s="50">
        <v>12.008791666666667</v>
      </c>
      <c r="AL1371" s="50">
        <v>18.55</v>
      </c>
      <c r="AM1371" s="50">
        <v>3.1762500000000005</v>
      </c>
      <c r="AN1371" s="50">
        <v>0</v>
      </c>
      <c r="AO1371" s="50">
        <v>0</v>
      </c>
      <c r="AP1371" s="50">
        <v>0</v>
      </c>
      <c r="AQ1371" s="51">
        <v>0</v>
      </c>
      <c r="AR1371" s="49">
        <v>9.5564830000000018</v>
      </c>
      <c r="AS1371" s="50">
        <v>2.7871621621621623</v>
      </c>
      <c r="AT1371" s="50">
        <v>1.2743850000000001</v>
      </c>
      <c r="AU1371" s="50">
        <v>1.9128499999999997</v>
      </c>
      <c r="AV1371" s="50">
        <v>58.517428750000008</v>
      </c>
      <c r="AW1371" s="50">
        <v>0</v>
      </c>
      <c r="AX1371" s="50">
        <v>3.9573333333333331</v>
      </c>
      <c r="AY1371" s="50">
        <v>25.933076666666672</v>
      </c>
      <c r="AZ1371" s="51">
        <v>0</v>
      </c>
      <c r="BA1371" s="49">
        <v>0</v>
      </c>
      <c r="BB1371" s="49">
        <v>0</v>
      </c>
      <c r="BC1371" s="50">
        <v>0</v>
      </c>
      <c r="BD1371" s="50">
        <v>0</v>
      </c>
      <c r="BE1371" s="51">
        <v>0</v>
      </c>
      <c r="BF1371" s="38"/>
      <c r="BG1371" s="38"/>
      <c r="BK1371" s="38"/>
      <c r="BL1371" s="38"/>
      <c r="BM1371" s="38"/>
      <c r="BN1371" s="38"/>
      <c r="BO1371" s="38"/>
      <c r="BP1371" s="38"/>
      <c r="BQ1371" s="38"/>
      <c r="BR1371" s="38"/>
      <c r="BS1371" s="38"/>
      <c r="BT1371" s="38"/>
      <c r="BU1371" s="38"/>
      <c r="BY1371" s="38"/>
      <c r="BZ1371" s="38"/>
      <c r="CJ1371" s="38"/>
    </row>
    <row r="1372" spans="2:88" x14ac:dyDescent="0.25">
      <c r="B1372" s="8">
        <v>1370</v>
      </c>
      <c r="C1372" s="9" t="s">
        <v>13015</v>
      </c>
      <c r="D1372" s="9" t="s">
        <v>13041</v>
      </c>
      <c r="E1372" s="49">
        <v>6.160334866666668</v>
      </c>
      <c r="F1372" s="56">
        <v>5.016336933333335</v>
      </c>
      <c r="G1372" s="50">
        <v>8.2845399999999998</v>
      </c>
      <c r="H1372" s="51">
        <v>0</v>
      </c>
      <c r="I1372" s="50">
        <v>0</v>
      </c>
      <c r="J1372" s="50">
        <v>0</v>
      </c>
      <c r="K1372" s="50">
        <v>0</v>
      </c>
      <c r="L1372" s="50">
        <v>0</v>
      </c>
      <c r="M1372" s="49">
        <v>0</v>
      </c>
      <c r="N1372" s="49">
        <v>2.5190410873599998</v>
      </c>
      <c r="O1372" s="49">
        <v>0.86856399999999989</v>
      </c>
      <c r="P1372" s="50">
        <v>0</v>
      </c>
      <c r="Q1372" s="50">
        <v>0</v>
      </c>
      <c r="R1372" s="50">
        <v>0</v>
      </c>
      <c r="S1372" s="51">
        <v>0</v>
      </c>
      <c r="T1372" s="50">
        <v>0</v>
      </c>
      <c r="U1372" s="51">
        <v>9.7334500000000013</v>
      </c>
      <c r="V1372" s="51">
        <v>0</v>
      </c>
      <c r="W1372" s="50">
        <v>0</v>
      </c>
      <c r="X1372" s="49">
        <v>4.8292200000000003</v>
      </c>
      <c r="Y1372" s="51">
        <v>8.7034480000000016</v>
      </c>
      <c r="Z1372" s="52">
        <v>0</v>
      </c>
      <c r="AA1372" s="52">
        <v>0</v>
      </c>
      <c r="AB1372" s="52">
        <v>0</v>
      </c>
      <c r="AC1372" s="52">
        <v>0</v>
      </c>
      <c r="AD1372" s="52">
        <v>0</v>
      </c>
      <c r="AE1372" s="50">
        <v>92.964523809523811</v>
      </c>
      <c r="AF1372" s="50">
        <v>16.8</v>
      </c>
      <c r="AG1372" s="50">
        <v>0</v>
      </c>
      <c r="AH1372" s="50">
        <v>6.6569929200000022</v>
      </c>
      <c r="AI1372" s="52">
        <v>4.1202411999999997</v>
      </c>
      <c r="AJ1372" s="49">
        <v>0</v>
      </c>
      <c r="AK1372" s="50">
        <v>16.011722222222222</v>
      </c>
      <c r="AL1372" s="50">
        <v>24.733333333333334</v>
      </c>
      <c r="AM1372" s="50">
        <v>4.2350000000000003</v>
      </c>
      <c r="AN1372" s="50">
        <v>0</v>
      </c>
      <c r="AO1372" s="50">
        <v>0</v>
      </c>
      <c r="AP1372" s="50">
        <v>0</v>
      </c>
      <c r="AQ1372" s="51">
        <v>0</v>
      </c>
      <c r="AR1372" s="49">
        <v>9.5564830000000018</v>
      </c>
      <c r="AS1372" s="50">
        <v>2.7871621621621623</v>
      </c>
      <c r="AT1372" s="50">
        <v>1.2743850000000001</v>
      </c>
      <c r="AU1372" s="50">
        <v>2.5504666666666664</v>
      </c>
      <c r="AV1372" s="50">
        <v>70.511897500000003</v>
      </c>
      <c r="AW1372" s="50">
        <v>0</v>
      </c>
      <c r="AX1372" s="50">
        <v>3.9573333333333331</v>
      </c>
      <c r="AY1372" s="50">
        <v>25.933076666666672</v>
      </c>
      <c r="AZ1372" s="51">
        <v>0</v>
      </c>
      <c r="BA1372" s="49">
        <v>0</v>
      </c>
      <c r="BB1372" s="49">
        <v>0</v>
      </c>
      <c r="BC1372" s="50">
        <v>0</v>
      </c>
      <c r="BD1372" s="50">
        <v>0</v>
      </c>
      <c r="BE1372" s="51">
        <v>0</v>
      </c>
      <c r="BF1372" s="38"/>
      <c r="BG1372" s="38"/>
      <c r="BK1372" s="38"/>
      <c r="BL1372" s="38"/>
      <c r="BM1372" s="38"/>
      <c r="BN1372" s="38"/>
      <c r="BO1372" s="38"/>
      <c r="BP1372" s="38"/>
      <c r="BQ1372" s="38"/>
      <c r="BR1372" s="38"/>
      <c r="BS1372" s="38"/>
      <c r="BT1372" s="38"/>
      <c r="BU1372" s="38"/>
      <c r="BY1372" s="38"/>
      <c r="BZ1372" s="38"/>
      <c r="CJ1372" s="38"/>
    </row>
    <row r="1373" spans="2:88" x14ac:dyDescent="0.25">
      <c r="B1373" s="8">
        <v>1371</v>
      </c>
      <c r="C1373" s="9" t="s">
        <v>13015</v>
      </c>
      <c r="D1373" s="9" t="s">
        <v>13042</v>
      </c>
      <c r="E1373" s="49">
        <v>6.160334866666668</v>
      </c>
      <c r="F1373" s="56">
        <v>6.2704211666666687</v>
      </c>
      <c r="G1373" s="50">
        <v>8.2845399999999998</v>
      </c>
      <c r="H1373" s="51">
        <v>0</v>
      </c>
      <c r="I1373" s="50">
        <v>0</v>
      </c>
      <c r="J1373" s="50">
        <v>0</v>
      </c>
      <c r="K1373" s="50">
        <v>0</v>
      </c>
      <c r="L1373" s="50">
        <v>0</v>
      </c>
      <c r="M1373" s="49">
        <v>0</v>
      </c>
      <c r="N1373" s="49">
        <v>2.5190410873599998</v>
      </c>
      <c r="O1373" s="49">
        <v>0.86856399999999989</v>
      </c>
      <c r="P1373" s="50">
        <v>0</v>
      </c>
      <c r="Q1373" s="50">
        <v>0</v>
      </c>
      <c r="R1373" s="50">
        <v>0</v>
      </c>
      <c r="S1373" s="51">
        <v>0</v>
      </c>
      <c r="T1373" s="50">
        <v>0</v>
      </c>
      <c r="U1373" s="51">
        <v>9.7334500000000013</v>
      </c>
      <c r="V1373" s="51">
        <v>0</v>
      </c>
      <c r="W1373" s="50">
        <v>0</v>
      </c>
      <c r="X1373" s="49">
        <v>4.8292200000000003</v>
      </c>
      <c r="Y1373" s="51">
        <v>8.7034480000000016</v>
      </c>
      <c r="Z1373" s="52">
        <v>0</v>
      </c>
      <c r="AA1373" s="52">
        <v>0</v>
      </c>
      <c r="AB1373" s="52">
        <v>0</v>
      </c>
      <c r="AC1373" s="52">
        <v>0</v>
      </c>
      <c r="AD1373" s="52">
        <v>0</v>
      </c>
      <c r="AE1373" s="50">
        <v>116.20565476190477</v>
      </c>
      <c r="AF1373" s="50">
        <v>21</v>
      </c>
      <c r="AG1373" s="50">
        <v>0</v>
      </c>
      <c r="AH1373" s="50">
        <v>6.6569929200000022</v>
      </c>
      <c r="AI1373" s="52">
        <v>4.1202411999999997</v>
      </c>
      <c r="AJ1373" s="49">
        <v>0</v>
      </c>
      <c r="AK1373" s="50">
        <v>20.014652777777776</v>
      </c>
      <c r="AL1373" s="50">
        <v>30.916666666666668</v>
      </c>
      <c r="AM1373" s="50">
        <v>5.2937500000000002</v>
      </c>
      <c r="AN1373" s="50">
        <v>0</v>
      </c>
      <c r="AO1373" s="50">
        <v>0</v>
      </c>
      <c r="AP1373" s="50">
        <v>0</v>
      </c>
      <c r="AQ1373" s="51">
        <v>0</v>
      </c>
      <c r="AR1373" s="49">
        <v>9.5564830000000018</v>
      </c>
      <c r="AS1373" s="50">
        <v>2.7871621621621623</v>
      </c>
      <c r="AT1373" s="50">
        <v>1.2743850000000001</v>
      </c>
      <c r="AU1373" s="50">
        <v>2.5504666666666664</v>
      </c>
      <c r="AV1373" s="50">
        <v>70.511897500000003</v>
      </c>
      <c r="AW1373" s="50">
        <v>0</v>
      </c>
      <c r="AX1373" s="50">
        <v>3.9573333333333331</v>
      </c>
      <c r="AY1373" s="50">
        <v>25.933076666666672</v>
      </c>
      <c r="AZ1373" s="51">
        <v>0</v>
      </c>
      <c r="BA1373" s="49">
        <v>0</v>
      </c>
      <c r="BB1373" s="49">
        <v>0</v>
      </c>
      <c r="BC1373" s="50">
        <v>0</v>
      </c>
      <c r="BD1373" s="50">
        <v>0</v>
      </c>
      <c r="BE1373" s="51">
        <v>0</v>
      </c>
      <c r="BF1373" s="38"/>
      <c r="BG1373" s="38"/>
      <c r="BK1373" s="38"/>
      <c r="BL1373" s="38"/>
      <c r="BM1373" s="38"/>
      <c r="BN1373" s="38"/>
      <c r="BO1373" s="38"/>
      <c r="BP1373" s="38"/>
      <c r="BQ1373" s="38"/>
      <c r="BR1373" s="38"/>
      <c r="BS1373" s="38"/>
      <c r="BT1373" s="38"/>
      <c r="BU1373" s="38"/>
      <c r="BY1373" s="38"/>
      <c r="BZ1373" s="38"/>
      <c r="CJ1373" s="38"/>
    </row>
    <row r="1374" spans="2:88" x14ac:dyDescent="0.25">
      <c r="B1374" s="8">
        <v>1372</v>
      </c>
      <c r="C1374" s="9" t="s">
        <v>13015</v>
      </c>
      <c r="D1374" s="9" t="s">
        <v>13043</v>
      </c>
      <c r="E1374" s="49">
        <v>7.7004185833333345</v>
      </c>
      <c r="F1374" s="56">
        <v>7.5245054000000025</v>
      </c>
      <c r="G1374" s="50">
        <v>10.355675</v>
      </c>
      <c r="H1374" s="51">
        <v>0</v>
      </c>
      <c r="I1374" s="50">
        <v>0</v>
      </c>
      <c r="J1374" s="50">
        <v>0</v>
      </c>
      <c r="K1374" s="50">
        <v>0</v>
      </c>
      <c r="L1374" s="50">
        <v>0</v>
      </c>
      <c r="M1374" s="49">
        <v>0</v>
      </c>
      <c r="N1374" s="49">
        <v>2.5190410873599998</v>
      </c>
      <c r="O1374" s="49">
        <v>0.86856399999999989</v>
      </c>
      <c r="P1374" s="50">
        <v>0</v>
      </c>
      <c r="Q1374" s="50">
        <v>0</v>
      </c>
      <c r="R1374" s="50">
        <v>0</v>
      </c>
      <c r="S1374" s="51">
        <v>0</v>
      </c>
      <c r="T1374" s="50">
        <v>0</v>
      </c>
      <c r="U1374" s="51">
        <v>9.7334500000000013</v>
      </c>
      <c r="V1374" s="51">
        <v>0</v>
      </c>
      <c r="W1374" s="50">
        <v>0</v>
      </c>
      <c r="X1374" s="49">
        <v>4.8292200000000003</v>
      </c>
      <c r="Y1374" s="51">
        <v>8.7034480000000016</v>
      </c>
      <c r="Z1374" s="52">
        <v>0</v>
      </c>
      <c r="AA1374" s="52">
        <v>0</v>
      </c>
      <c r="AB1374" s="52">
        <v>0</v>
      </c>
      <c r="AC1374" s="52">
        <v>0</v>
      </c>
      <c r="AD1374" s="52">
        <v>0</v>
      </c>
      <c r="AE1374" s="50">
        <v>139.44678571428571</v>
      </c>
      <c r="AF1374" s="50">
        <v>25.200000000000003</v>
      </c>
      <c r="AG1374" s="50">
        <v>0</v>
      </c>
      <c r="AH1374" s="50">
        <v>6.6569929200000022</v>
      </c>
      <c r="AI1374" s="52">
        <v>4.1202411999999997</v>
      </c>
      <c r="AJ1374" s="49">
        <v>0</v>
      </c>
      <c r="AK1374" s="50">
        <v>24.017583333333334</v>
      </c>
      <c r="AL1374" s="50">
        <v>37.1</v>
      </c>
      <c r="AM1374" s="50">
        <v>6.3525000000000009</v>
      </c>
      <c r="AN1374" s="50">
        <v>0</v>
      </c>
      <c r="AO1374" s="50">
        <v>0</v>
      </c>
      <c r="AP1374" s="50">
        <v>0</v>
      </c>
      <c r="AQ1374" s="51">
        <v>0</v>
      </c>
      <c r="AR1374" s="49">
        <v>9.5564830000000018</v>
      </c>
      <c r="AS1374" s="50">
        <v>2.7871621621621623</v>
      </c>
      <c r="AT1374" s="50">
        <v>1.2743850000000001</v>
      </c>
      <c r="AU1374" s="50">
        <v>3.1880833333333332</v>
      </c>
      <c r="AV1374" s="50">
        <v>82.506366250000013</v>
      </c>
      <c r="AW1374" s="50">
        <v>0</v>
      </c>
      <c r="AX1374" s="50">
        <v>3.9573333333333331</v>
      </c>
      <c r="AY1374" s="50">
        <v>25.933076666666672</v>
      </c>
      <c r="AZ1374" s="51">
        <v>0</v>
      </c>
      <c r="BA1374" s="49">
        <v>0</v>
      </c>
      <c r="BB1374" s="49">
        <v>0</v>
      </c>
      <c r="BC1374" s="50">
        <v>0</v>
      </c>
      <c r="BD1374" s="50">
        <v>0</v>
      </c>
      <c r="BE1374" s="51">
        <v>0</v>
      </c>
      <c r="BF1374" s="38"/>
      <c r="BG1374" s="38"/>
      <c r="BK1374" s="38"/>
      <c r="BL1374" s="38"/>
      <c r="BM1374" s="38"/>
      <c r="BN1374" s="38"/>
      <c r="BO1374" s="38"/>
      <c r="BP1374" s="38"/>
      <c r="BQ1374" s="38"/>
      <c r="BR1374" s="38"/>
      <c r="BS1374" s="38"/>
      <c r="BT1374" s="38"/>
      <c r="BU1374" s="38"/>
      <c r="BY1374" s="38"/>
      <c r="BZ1374" s="38"/>
      <c r="CJ1374" s="38"/>
    </row>
    <row r="1375" spans="2:88" x14ac:dyDescent="0.25">
      <c r="B1375" s="8">
        <v>1373</v>
      </c>
      <c r="C1375" s="9" t="s">
        <v>13015</v>
      </c>
      <c r="D1375" s="9" t="s">
        <v>13044</v>
      </c>
      <c r="E1375" s="49">
        <v>9.5347609500000008</v>
      </c>
      <c r="F1375" s="56">
        <v>7.5245054000000025</v>
      </c>
      <c r="G1375" s="50">
        <v>12.42681</v>
      </c>
      <c r="H1375" s="51">
        <v>0</v>
      </c>
      <c r="I1375" s="50">
        <v>0</v>
      </c>
      <c r="J1375" s="50">
        <v>0</v>
      </c>
      <c r="K1375" s="50">
        <v>0</v>
      </c>
      <c r="L1375" s="50">
        <v>0</v>
      </c>
      <c r="M1375" s="49">
        <v>0</v>
      </c>
      <c r="N1375" s="49">
        <v>3.2118449821600001</v>
      </c>
      <c r="O1375" s="49">
        <v>1.7371279999999998</v>
      </c>
      <c r="P1375" s="50">
        <v>0</v>
      </c>
      <c r="Q1375" s="50">
        <v>0</v>
      </c>
      <c r="R1375" s="50">
        <v>0</v>
      </c>
      <c r="S1375" s="51">
        <v>0</v>
      </c>
      <c r="T1375" s="50">
        <v>0</v>
      </c>
      <c r="U1375" s="51">
        <v>24.523100000000003</v>
      </c>
      <c r="V1375" s="51">
        <v>0</v>
      </c>
      <c r="W1375" s="50">
        <v>0</v>
      </c>
      <c r="X1375" s="49">
        <v>6.8972749999999996</v>
      </c>
      <c r="Y1375" s="51">
        <v>27.077393777777779</v>
      </c>
      <c r="Z1375" s="52">
        <v>0</v>
      </c>
      <c r="AA1375" s="52">
        <v>0</v>
      </c>
      <c r="AB1375" s="52">
        <v>0</v>
      </c>
      <c r="AC1375" s="52">
        <v>0</v>
      </c>
      <c r="AD1375" s="52">
        <v>0</v>
      </c>
      <c r="AE1375" s="50">
        <v>139.44678571428571</v>
      </c>
      <c r="AF1375" s="50">
        <v>75.600000000000009</v>
      </c>
      <c r="AG1375" s="50">
        <v>0</v>
      </c>
      <c r="AH1375" s="50">
        <v>13.313985840000004</v>
      </c>
      <c r="AI1375" s="52">
        <v>8.1954759777777788</v>
      </c>
      <c r="AJ1375" s="49">
        <v>0</v>
      </c>
      <c r="AK1375" s="50">
        <v>24.017583333333334</v>
      </c>
      <c r="AL1375" s="50">
        <v>37.1</v>
      </c>
      <c r="AM1375" s="50">
        <v>6.3525000000000009</v>
      </c>
      <c r="AN1375" s="50">
        <v>0</v>
      </c>
      <c r="AO1375" s="50">
        <v>0</v>
      </c>
      <c r="AP1375" s="50">
        <v>0</v>
      </c>
      <c r="AQ1375" s="51">
        <v>0</v>
      </c>
      <c r="AR1375" s="49">
        <v>19.112966000000004</v>
      </c>
      <c r="AS1375" s="50">
        <v>2.7871621621621623</v>
      </c>
      <c r="AT1375" s="50">
        <v>2.5487700000000002</v>
      </c>
      <c r="AU1375" s="50">
        <v>3.8256999999999994</v>
      </c>
      <c r="AV1375" s="50">
        <v>230.46318166666674</v>
      </c>
      <c r="AW1375" s="50">
        <v>0</v>
      </c>
      <c r="AX1375" s="50">
        <v>7.9146666666666663</v>
      </c>
      <c r="AY1375" s="50">
        <v>46.556216666666678</v>
      </c>
      <c r="AZ1375" s="51">
        <v>0</v>
      </c>
      <c r="BA1375" s="49">
        <v>0</v>
      </c>
      <c r="BB1375" s="49">
        <v>0</v>
      </c>
      <c r="BC1375" s="50">
        <v>0</v>
      </c>
      <c r="BD1375" s="50">
        <v>0</v>
      </c>
      <c r="BE1375" s="51">
        <v>0</v>
      </c>
      <c r="BF1375" s="38"/>
      <c r="BG1375" s="38"/>
      <c r="BK1375" s="38"/>
      <c r="BL1375" s="38"/>
      <c r="BM1375" s="38"/>
      <c r="BN1375" s="38"/>
      <c r="BO1375" s="38"/>
      <c r="BP1375" s="38"/>
      <c r="BQ1375" s="38"/>
      <c r="BR1375" s="38"/>
      <c r="BS1375" s="38"/>
      <c r="BT1375" s="38"/>
      <c r="BU1375" s="38"/>
      <c r="BY1375" s="38"/>
      <c r="BZ1375" s="38"/>
      <c r="CJ1375" s="38"/>
    </row>
    <row r="1376" spans="2:88" x14ac:dyDescent="0.25">
      <c r="B1376" s="8">
        <v>1374</v>
      </c>
      <c r="C1376" s="9" t="s">
        <v>13015</v>
      </c>
      <c r="D1376" s="9" t="s">
        <v>13045</v>
      </c>
      <c r="E1376" s="49">
        <v>12.713014600000001</v>
      </c>
      <c r="F1376" s="56">
        <v>10.03267386666667</v>
      </c>
      <c r="G1376" s="50">
        <v>16.56908</v>
      </c>
      <c r="H1376" s="51">
        <v>0</v>
      </c>
      <c r="I1376" s="50">
        <v>0</v>
      </c>
      <c r="J1376" s="50">
        <v>0</v>
      </c>
      <c r="K1376" s="50">
        <v>0</v>
      </c>
      <c r="L1376" s="50">
        <v>0</v>
      </c>
      <c r="M1376" s="49">
        <v>0</v>
      </c>
      <c r="N1376" s="49">
        <v>3.2118449821600001</v>
      </c>
      <c r="O1376" s="49">
        <v>1.7371279999999998</v>
      </c>
      <c r="P1376" s="50">
        <v>0</v>
      </c>
      <c r="Q1376" s="50">
        <v>0</v>
      </c>
      <c r="R1376" s="50">
        <v>0</v>
      </c>
      <c r="S1376" s="51">
        <v>0</v>
      </c>
      <c r="T1376" s="50">
        <v>0</v>
      </c>
      <c r="U1376" s="51">
        <v>24.523100000000003</v>
      </c>
      <c r="V1376" s="51">
        <v>0</v>
      </c>
      <c r="W1376" s="50">
        <v>0</v>
      </c>
      <c r="X1376" s="49">
        <v>6.8972749999999996</v>
      </c>
      <c r="Y1376" s="51">
        <v>27.077393777777779</v>
      </c>
      <c r="Z1376" s="52">
        <v>0</v>
      </c>
      <c r="AA1376" s="52">
        <v>0</v>
      </c>
      <c r="AB1376" s="52">
        <v>0</v>
      </c>
      <c r="AC1376" s="52">
        <v>0</v>
      </c>
      <c r="AD1376" s="52">
        <v>0</v>
      </c>
      <c r="AE1376" s="50">
        <v>185.92904761904762</v>
      </c>
      <c r="AF1376" s="50">
        <v>100.80000000000001</v>
      </c>
      <c r="AG1376" s="50">
        <v>0</v>
      </c>
      <c r="AH1376" s="50">
        <v>13.313985840000004</v>
      </c>
      <c r="AI1376" s="52">
        <v>8.1954759777777788</v>
      </c>
      <c r="AJ1376" s="49">
        <v>0</v>
      </c>
      <c r="AK1376" s="50">
        <v>32.023444444444443</v>
      </c>
      <c r="AL1376" s="50">
        <v>49.466666666666669</v>
      </c>
      <c r="AM1376" s="50">
        <v>8.4700000000000006</v>
      </c>
      <c r="AN1376" s="50">
        <v>0</v>
      </c>
      <c r="AO1376" s="50">
        <v>0</v>
      </c>
      <c r="AP1376" s="50">
        <v>0</v>
      </c>
      <c r="AQ1376" s="51">
        <v>0</v>
      </c>
      <c r="AR1376" s="49">
        <v>19.112966000000004</v>
      </c>
      <c r="AS1376" s="50">
        <v>2.7871621621621623</v>
      </c>
      <c r="AT1376" s="50">
        <v>2.5487700000000002</v>
      </c>
      <c r="AU1376" s="50">
        <v>5.1009333333333329</v>
      </c>
      <c r="AV1376" s="50">
        <v>294.11957055555564</v>
      </c>
      <c r="AW1376" s="50">
        <v>0</v>
      </c>
      <c r="AX1376" s="50">
        <v>7.9146666666666663</v>
      </c>
      <c r="AY1376" s="50">
        <v>46.556216666666678</v>
      </c>
      <c r="AZ1376" s="51">
        <v>0</v>
      </c>
      <c r="BA1376" s="49">
        <v>0</v>
      </c>
      <c r="BB1376" s="49">
        <v>0</v>
      </c>
      <c r="BC1376" s="50">
        <v>0</v>
      </c>
      <c r="BD1376" s="50">
        <v>0</v>
      </c>
      <c r="BE1376" s="51">
        <v>0</v>
      </c>
      <c r="BF1376" s="38"/>
      <c r="BG1376" s="38"/>
      <c r="BK1376" s="38"/>
      <c r="BL1376" s="38"/>
      <c r="BM1376" s="38"/>
      <c r="BN1376" s="38"/>
      <c r="BO1376" s="38"/>
      <c r="BP1376" s="38"/>
      <c r="BQ1376" s="38"/>
      <c r="BR1376" s="38"/>
      <c r="BS1376" s="38"/>
      <c r="BT1376" s="38"/>
      <c r="BU1376" s="38"/>
      <c r="BY1376" s="38"/>
      <c r="BZ1376" s="38"/>
      <c r="CJ1376" s="38"/>
    </row>
    <row r="1377" spans="2:88" x14ac:dyDescent="0.25">
      <c r="B1377" s="8">
        <v>1375</v>
      </c>
      <c r="C1377" s="9" t="s">
        <v>13015</v>
      </c>
      <c r="D1377" s="9" t="s">
        <v>13046</v>
      </c>
      <c r="E1377" s="49">
        <v>12.713014600000001</v>
      </c>
      <c r="F1377" s="56">
        <v>12.540842333333337</v>
      </c>
      <c r="G1377" s="50">
        <v>16.56908</v>
      </c>
      <c r="H1377" s="51">
        <v>0</v>
      </c>
      <c r="I1377" s="50">
        <v>0</v>
      </c>
      <c r="J1377" s="50">
        <v>0</v>
      </c>
      <c r="K1377" s="50">
        <v>0</v>
      </c>
      <c r="L1377" s="50">
        <v>0</v>
      </c>
      <c r="M1377" s="49">
        <v>0</v>
      </c>
      <c r="N1377" s="49">
        <v>3.2118449821600001</v>
      </c>
      <c r="O1377" s="49">
        <v>1.7371279999999998</v>
      </c>
      <c r="P1377" s="50">
        <v>0</v>
      </c>
      <c r="Q1377" s="50">
        <v>0</v>
      </c>
      <c r="R1377" s="50">
        <v>0</v>
      </c>
      <c r="S1377" s="51">
        <v>0</v>
      </c>
      <c r="T1377" s="50">
        <v>0</v>
      </c>
      <c r="U1377" s="51">
        <v>24.523100000000003</v>
      </c>
      <c r="V1377" s="51">
        <v>0</v>
      </c>
      <c r="W1377" s="50">
        <v>0</v>
      </c>
      <c r="X1377" s="49">
        <v>6.8972749999999996</v>
      </c>
      <c r="Y1377" s="51">
        <v>27.077393777777779</v>
      </c>
      <c r="Z1377" s="52">
        <v>0</v>
      </c>
      <c r="AA1377" s="52">
        <v>0</v>
      </c>
      <c r="AB1377" s="52">
        <v>0</v>
      </c>
      <c r="AC1377" s="52">
        <v>0</v>
      </c>
      <c r="AD1377" s="52">
        <v>0</v>
      </c>
      <c r="AE1377" s="50">
        <v>232.41130952380954</v>
      </c>
      <c r="AF1377" s="50">
        <v>126</v>
      </c>
      <c r="AG1377" s="50">
        <v>0</v>
      </c>
      <c r="AH1377" s="50">
        <v>13.313985840000004</v>
      </c>
      <c r="AI1377" s="52">
        <v>8.1954759777777788</v>
      </c>
      <c r="AJ1377" s="49">
        <v>0</v>
      </c>
      <c r="AK1377" s="50">
        <v>40.029305555555553</v>
      </c>
      <c r="AL1377" s="50">
        <v>61.833333333333336</v>
      </c>
      <c r="AM1377" s="50">
        <v>10.5875</v>
      </c>
      <c r="AN1377" s="50">
        <v>0</v>
      </c>
      <c r="AO1377" s="50">
        <v>0</v>
      </c>
      <c r="AP1377" s="50">
        <v>0</v>
      </c>
      <c r="AQ1377" s="51">
        <v>0</v>
      </c>
      <c r="AR1377" s="49">
        <v>19.112966000000004</v>
      </c>
      <c r="AS1377" s="50">
        <v>2.7871621621621623</v>
      </c>
      <c r="AT1377" s="50">
        <v>2.5487700000000002</v>
      </c>
      <c r="AU1377" s="50">
        <v>5.1009333333333329</v>
      </c>
      <c r="AV1377" s="50">
        <v>294.11957055555564</v>
      </c>
      <c r="AW1377" s="50">
        <v>0</v>
      </c>
      <c r="AX1377" s="50">
        <v>7.9146666666666663</v>
      </c>
      <c r="AY1377" s="50">
        <v>46.556216666666678</v>
      </c>
      <c r="AZ1377" s="51">
        <v>0</v>
      </c>
      <c r="BA1377" s="49">
        <v>0</v>
      </c>
      <c r="BB1377" s="49">
        <v>0</v>
      </c>
      <c r="BC1377" s="50">
        <v>0</v>
      </c>
      <c r="BD1377" s="50">
        <v>0</v>
      </c>
      <c r="BE1377" s="51">
        <v>0</v>
      </c>
      <c r="BF1377" s="38"/>
      <c r="BG1377" s="38"/>
      <c r="BK1377" s="38"/>
      <c r="BL1377" s="38"/>
      <c r="BM1377" s="38"/>
      <c r="BN1377" s="38"/>
      <c r="BO1377" s="38"/>
      <c r="BP1377" s="38"/>
      <c r="BQ1377" s="38"/>
      <c r="BR1377" s="38"/>
      <c r="BS1377" s="38"/>
      <c r="BT1377" s="38"/>
      <c r="BU1377" s="38"/>
      <c r="BY1377" s="38"/>
      <c r="BZ1377" s="38"/>
      <c r="CJ1377" s="38"/>
    </row>
    <row r="1378" spans="2:88" x14ac:dyDescent="0.25">
      <c r="B1378" s="8">
        <v>1376</v>
      </c>
      <c r="C1378" s="9" t="s">
        <v>13015</v>
      </c>
      <c r="D1378" s="9" t="s">
        <v>13047</v>
      </c>
      <c r="E1378" s="49">
        <v>15.891268250000001</v>
      </c>
      <c r="F1378" s="56">
        <v>15.049010800000005</v>
      </c>
      <c r="G1378" s="50">
        <v>20.711349999999999</v>
      </c>
      <c r="H1378" s="51">
        <v>0</v>
      </c>
      <c r="I1378" s="50">
        <v>0</v>
      </c>
      <c r="J1378" s="50">
        <v>0</v>
      </c>
      <c r="K1378" s="50">
        <v>0</v>
      </c>
      <c r="L1378" s="50">
        <v>0</v>
      </c>
      <c r="M1378" s="49">
        <v>0</v>
      </c>
      <c r="N1378" s="49">
        <v>3.2118449821600001</v>
      </c>
      <c r="O1378" s="49">
        <v>1.7371279999999998</v>
      </c>
      <c r="P1378" s="50">
        <v>0</v>
      </c>
      <c r="Q1378" s="50">
        <v>0</v>
      </c>
      <c r="R1378" s="50">
        <v>0</v>
      </c>
      <c r="S1378" s="51">
        <v>0</v>
      </c>
      <c r="T1378" s="50">
        <v>0</v>
      </c>
      <c r="U1378" s="51">
        <v>24.523100000000003</v>
      </c>
      <c r="V1378" s="51">
        <v>0</v>
      </c>
      <c r="W1378" s="50">
        <v>0</v>
      </c>
      <c r="X1378" s="49">
        <v>6.8972749999999996</v>
      </c>
      <c r="Y1378" s="51">
        <v>27.077393777777779</v>
      </c>
      <c r="Z1378" s="52">
        <v>0</v>
      </c>
      <c r="AA1378" s="52">
        <v>0</v>
      </c>
      <c r="AB1378" s="52">
        <v>0</v>
      </c>
      <c r="AC1378" s="52">
        <v>0</v>
      </c>
      <c r="AD1378" s="52">
        <v>0</v>
      </c>
      <c r="AE1378" s="50">
        <v>278.89357142857142</v>
      </c>
      <c r="AF1378" s="50">
        <v>151.20000000000002</v>
      </c>
      <c r="AG1378" s="50">
        <v>0</v>
      </c>
      <c r="AH1378" s="50">
        <v>13.313985840000004</v>
      </c>
      <c r="AI1378" s="52">
        <v>8.1954759777777788</v>
      </c>
      <c r="AJ1378" s="49">
        <v>0</v>
      </c>
      <c r="AK1378" s="50">
        <v>48.035166666666669</v>
      </c>
      <c r="AL1378" s="50">
        <v>74.2</v>
      </c>
      <c r="AM1378" s="50">
        <v>12.705000000000002</v>
      </c>
      <c r="AN1378" s="50">
        <v>0</v>
      </c>
      <c r="AO1378" s="50">
        <v>0</v>
      </c>
      <c r="AP1378" s="50">
        <v>0</v>
      </c>
      <c r="AQ1378" s="51">
        <v>0</v>
      </c>
      <c r="AR1378" s="49">
        <v>19.112966000000004</v>
      </c>
      <c r="AS1378" s="50">
        <v>2.7871621621621623</v>
      </c>
      <c r="AT1378" s="50">
        <v>2.5487700000000002</v>
      </c>
      <c r="AU1378" s="50">
        <v>6.3761666666666663</v>
      </c>
      <c r="AV1378" s="50">
        <v>357.77595944444454</v>
      </c>
      <c r="AW1378" s="50">
        <v>0</v>
      </c>
      <c r="AX1378" s="50">
        <v>7.9146666666666663</v>
      </c>
      <c r="AY1378" s="50">
        <v>46.556216666666678</v>
      </c>
      <c r="AZ1378" s="51">
        <v>0</v>
      </c>
      <c r="BA1378" s="49">
        <v>0</v>
      </c>
      <c r="BB1378" s="49">
        <v>0</v>
      </c>
      <c r="BC1378" s="50">
        <v>0</v>
      </c>
      <c r="BD1378" s="50">
        <v>0</v>
      </c>
      <c r="BE1378" s="51">
        <v>0</v>
      </c>
      <c r="BF1378" s="38"/>
      <c r="BG1378" s="38"/>
      <c r="BK1378" s="38"/>
      <c r="BL1378" s="38"/>
      <c r="BM1378" s="38"/>
      <c r="BN1378" s="38"/>
      <c r="BO1378" s="38"/>
      <c r="BP1378" s="38"/>
      <c r="BQ1378" s="38"/>
      <c r="BR1378" s="38"/>
      <c r="BS1378" s="38"/>
      <c r="BT1378" s="38"/>
      <c r="BU1378" s="38"/>
      <c r="BY1378" s="38"/>
      <c r="BZ1378" s="38"/>
      <c r="CJ1378" s="38"/>
    </row>
    <row r="1379" spans="2:88" x14ac:dyDescent="0.25">
      <c r="B1379" s="8">
        <v>1377</v>
      </c>
      <c r="C1379" s="9" t="s">
        <v>13015</v>
      </c>
      <c r="D1379" s="9" t="s">
        <v>13048</v>
      </c>
      <c r="E1379" s="49">
        <v>18.390305699999995</v>
      </c>
      <c r="F1379" s="56">
        <v>11.286758100000004</v>
      </c>
      <c r="G1379" s="50">
        <v>18.640215000000001</v>
      </c>
      <c r="H1379" s="51">
        <v>0</v>
      </c>
      <c r="I1379" s="50">
        <v>0</v>
      </c>
      <c r="J1379" s="50">
        <v>0</v>
      </c>
      <c r="K1379" s="50">
        <v>0</v>
      </c>
      <c r="L1379" s="50">
        <v>0</v>
      </c>
      <c r="M1379" s="49">
        <v>0</v>
      </c>
      <c r="N1379" s="49">
        <v>4.0606226094666669</v>
      </c>
      <c r="O1379" s="49">
        <v>2.6056919999999995</v>
      </c>
      <c r="P1379" s="50">
        <v>0</v>
      </c>
      <c r="Q1379" s="50">
        <v>0</v>
      </c>
      <c r="R1379" s="50">
        <v>0</v>
      </c>
      <c r="S1379" s="51">
        <v>0</v>
      </c>
      <c r="T1379" s="50">
        <v>0</v>
      </c>
      <c r="U1379" s="51">
        <v>26.223340000000007</v>
      </c>
      <c r="V1379" s="51">
        <v>0</v>
      </c>
      <c r="W1379" s="50">
        <v>0</v>
      </c>
      <c r="X1379" s="49">
        <v>9.1963666666666679</v>
      </c>
      <c r="Y1379" s="51">
        <v>36.747891555555562</v>
      </c>
      <c r="Z1379" s="52">
        <v>0</v>
      </c>
      <c r="AA1379" s="52">
        <v>0</v>
      </c>
      <c r="AB1379" s="52">
        <v>0</v>
      </c>
      <c r="AC1379" s="52">
        <v>0</v>
      </c>
      <c r="AD1379" s="52">
        <v>0</v>
      </c>
      <c r="AE1379" s="50">
        <v>209.17017857142855</v>
      </c>
      <c r="AF1379" s="50">
        <v>189.00000000000003</v>
      </c>
      <c r="AG1379" s="50">
        <v>0</v>
      </c>
      <c r="AH1379" s="50">
        <v>19.970978760000001</v>
      </c>
      <c r="AI1379" s="52">
        <v>12.270710755555557</v>
      </c>
      <c r="AJ1379" s="49">
        <v>0</v>
      </c>
      <c r="AK1379" s="50">
        <v>36.026375000000002</v>
      </c>
      <c r="AL1379" s="50">
        <v>55.650000000000006</v>
      </c>
      <c r="AM1379" s="50">
        <v>9.5287500000000023</v>
      </c>
      <c r="AN1379" s="50">
        <v>0</v>
      </c>
      <c r="AO1379" s="50">
        <v>0</v>
      </c>
      <c r="AP1379" s="50">
        <v>0</v>
      </c>
      <c r="AQ1379" s="51">
        <v>0</v>
      </c>
      <c r="AR1379" s="49">
        <v>28.669449000000007</v>
      </c>
      <c r="AS1379" s="50">
        <v>2.7871621621621623</v>
      </c>
      <c r="AT1379" s="50">
        <v>3.8231550000000003</v>
      </c>
      <c r="AU1379" s="50">
        <v>5.7385499999999992</v>
      </c>
      <c r="AV1379" s="50">
        <v>273.28757958333341</v>
      </c>
      <c r="AW1379" s="50">
        <v>0</v>
      </c>
      <c r="AX1379" s="50">
        <v>11.872</v>
      </c>
      <c r="AY1379" s="50">
        <v>66.200750000000014</v>
      </c>
      <c r="AZ1379" s="51">
        <v>0</v>
      </c>
      <c r="BA1379" s="49">
        <v>0</v>
      </c>
      <c r="BB1379" s="49">
        <v>0</v>
      </c>
      <c r="BC1379" s="50">
        <v>0</v>
      </c>
      <c r="BD1379" s="50">
        <v>0</v>
      </c>
      <c r="BE1379" s="51">
        <v>0</v>
      </c>
      <c r="BF1379" s="38"/>
      <c r="BG1379" s="38"/>
      <c r="BK1379" s="38"/>
      <c r="BL1379" s="38"/>
      <c r="BM1379" s="38"/>
      <c r="BN1379" s="38"/>
      <c r="BO1379" s="38"/>
      <c r="BP1379" s="38"/>
      <c r="BQ1379" s="38"/>
      <c r="BR1379" s="38"/>
      <c r="BS1379" s="38"/>
      <c r="BT1379" s="38"/>
      <c r="BU1379" s="38"/>
      <c r="BY1379" s="38"/>
      <c r="BZ1379" s="38"/>
      <c r="CJ1379" s="38"/>
    </row>
    <row r="1380" spans="2:88" x14ac:dyDescent="0.25">
      <c r="B1380" s="8">
        <v>1378</v>
      </c>
      <c r="C1380" s="9" t="s">
        <v>13015</v>
      </c>
      <c r="D1380" s="9" t="s">
        <v>13049</v>
      </c>
      <c r="E1380" s="49">
        <v>24.520407599999995</v>
      </c>
      <c r="F1380" s="56">
        <v>15.049010800000005</v>
      </c>
      <c r="G1380" s="50">
        <v>24.853619999999999</v>
      </c>
      <c r="H1380" s="51">
        <v>0</v>
      </c>
      <c r="I1380" s="50">
        <v>0</v>
      </c>
      <c r="J1380" s="50">
        <v>0</v>
      </c>
      <c r="K1380" s="50">
        <v>0</v>
      </c>
      <c r="L1380" s="50">
        <v>0</v>
      </c>
      <c r="M1380" s="49">
        <v>0</v>
      </c>
      <c r="N1380" s="49">
        <v>4.0606226094666669</v>
      </c>
      <c r="O1380" s="49">
        <v>2.6056919999999995</v>
      </c>
      <c r="P1380" s="50">
        <v>0</v>
      </c>
      <c r="Q1380" s="50">
        <v>0</v>
      </c>
      <c r="R1380" s="50">
        <v>0</v>
      </c>
      <c r="S1380" s="51">
        <v>0</v>
      </c>
      <c r="T1380" s="50">
        <v>0</v>
      </c>
      <c r="U1380" s="51">
        <v>26.223340000000007</v>
      </c>
      <c r="V1380" s="51">
        <v>0</v>
      </c>
      <c r="W1380" s="50">
        <v>0</v>
      </c>
      <c r="X1380" s="49">
        <v>9.1963666666666679</v>
      </c>
      <c r="Y1380" s="51">
        <v>36.747891555555562</v>
      </c>
      <c r="Z1380" s="52">
        <v>0</v>
      </c>
      <c r="AA1380" s="52">
        <v>0</v>
      </c>
      <c r="AB1380" s="52">
        <v>0</v>
      </c>
      <c r="AC1380" s="52">
        <v>0</v>
      </c>
      <c r="AD1380" s="52">
        <v>0</v>
      </c>
      <c r="AE1380" s="50">
        <v>278.89357142857142</v>
      </c>
      <c r="AF1380" s="50">
        <v>252</v>
      </c>
      <c r="AG1380" s="50">
        <v>0</v>
      </c>
      <c r="AH1380" s="50">
        <v>19.970978760000001</v>
      </c>
      <c r="AI1380" s="52">
        <v>12.270710755555557</v>
      </c>
      <c r="AJ1380" s="49">
        <v>0</v>
      </c>
      <c r="AK1380" s="50">
        <v>48.035166666666669</v>
      </c>
      <c r="AL1380" s="50">
        <v>74.2</v>
      </c>
      <c r="AM1380" s="50">
        <v>12.705000000000002</v>
      </c>
      <c r="AN1380" s="50">
        <v>0</v>
      </c>
      <c r="AO1380" s="50">
        <v>0</v>
      </c>
      <c r="AP1380" s="50">
        <v>0</v>
      </c>
      <c r="AQ1380" s="51">
        <v>0</v>
      </c>
      <c r="AR1380" s="49">
        <v>28.669449000000007</v>
      </c>
      <c r="AS1380" s="50">
        <v>2.7871621621621623</v>
      </c>
      <c r="AT1380" s="50">
        <v>3.8231550000000003</v>
      </c>
      <c r="AU1380" s="50">
        <v>7.6513999999999989</v>
      </c>
      <c r="AV1380" s="50">
        <v>349.6752462500001</v>
      </c>
      <c r="AW1380" s="50">
        <v>0</v>
      </c>
      <c r="AX1380" s="50">
        <v>11.872</v>
      </c>
      <c r="AY1380" s="50">
        <v>66.200750000000014</v>
      </c>
      <c r="AZ1380" s="51">
        <v>0</v>
      </c>
      <c r="BA1380" s="49">
        <v>0</v>
      </c>
      <c r="BB1380" s="49">
        <v>0</v>
      </c>
      <c r="BC1380" s="50">
        <v>0</v>
      </c>
      <c r="BD1380" s="50">
        <v>0</v>
      </c>
      <c r="BE1380" s="51">
        <v>0</v>
      </c>
      <c r="BF1380" s="38"/>
      <c r="BG1380" s="38"/>
      <c r="BK1380" s="38"/>
      <c r="BL1380" s="38"/>
      <c r="BM1380" s="38"/>
      <c r="BN1380" s="38"/>
      <c r="BO1380" s="38"/>
      <c r="BP1380" s="38"/>
      <c r="BQ1380" s="38"/>
      <c r="BR1380" s="38"/>
      <c r="BS1380" s="38"/>
      <c r="BT1380" s="38"/>
      <c r="BU1380" s="38"/>
      <c r="BY1380" s="38"/>
      <c r="BZ1380" s="38"/>
      <c r="CJ1380" s="38"/>
    </row>
    <row r="1381" spans="2:88" x14ac:dyDescent="0.25">
      <c r="B1381" s="8">
        <v>1379</v>
      </c>
      <c r="C1381" s="9" t="s">
        <v>13015</v>
      </c>
      <c r="D1381" s="9" t="s">
        <v>13050</v>
      </c>
      <c r="E1381" s="49">
        <v>24.520407599999995</v>
      </c>
      <c r="F1381" s="56">
        <v>18.811263500000006</v>
      </c>
      <c r="G1381" s="50">
        <v>24.853619999999999</v>
      </c>
      <c r="H1381" s="51">
        <v>0</v>
      </c>
      <c r="I1381" s="50">
        <v>0</v>
      </c>
      <c r="J1381" s="50">
        <v>0</v>
      </c>
      <c r="K1381" s="50">
        <v>0</v>
      </c>
      <c r="L1381" s="50">
        <v>0</v>
      </c>
      <c r="M1381" s="49">
        <v>0</v>
      </c>
      <c r="N1381" s="49">
        <v>4.0606226094666669</v>
      </c>
      <c r="O1381" s="49">
        <v>2.6056919999999995</v>
      </c>
      <c r="P1381" s="50">
        <v>0</v>
      </c>
      <c r="Q1381" s="50">
        <v>0</v>
      </c>
      <c r="R1381" s="50">
        <v>0</v>
      </c>
      <c r="S1381" s="51">
        <v>0</v>
      </c>
      <c r="T1381" s="50">
        <v>0</v>
      </c>
      <c r="U1381" s="51">
        <v>26.223340000000007</v>
      </c>
      <c r="V1381" s="51">
        <v>0</v>
      </c>
      <c r="W1381" s="50">
        <v>0</v>
      </c>
      <c r="X1381" s="49">
        <v>9.1963666666666679</v>
      </c>
      <c r="Y1381" s="51">
        <v>36.747891555555562</v>
      </c>
      <c r="Z1381" s="52">
        <v>0</v>
      </c>
      <c r="AA1381" s="52">
        <v>0</v>
      </c>
      <c r="AB1381" s="52">
        <v>0</v>
      </c>
      <c r="AC1381" s="52">
        <v>0</v>
      </c>
      <c r="AD1381" s="52">
        <v>0</v>
      </c>
      <c r="AE1381" s="50">
        <v>348.61696428571429</v>
      </c>
      <c r="AF1381" s="50">
        <v>315</v>
      </c>
      <c r="AG1381" s="50">
        <v>0</v>
      </c>
      <c r="AH1381" s="50">
        <v>19.970978760000001</v>
      </c>
      <c r="AI1381" s="52">
        <v>12.270710755555557</v>
      </c>
      <c r="AJ1381" s="49">
        <v>0</v>
      </c>
      <c r="AK1381" s="50">
        <v>60.043958333333336</v>
      </c>
      <c r="AL1381" s="50">
        <v>92.75</v>
      </c>
      <c r="AM1381" s="50">
        <v>15.881250000000001</v>
      </c>
      <c r="AN1381" s="50">
        <v>0</v>
      </c>
      <c r="AO1381" s="50">
        <v>0</v>
      </c>
      <c r="AP1381" s="50">
        <v>0</v>
      </c>
      <c r="AQ1381" s="51">
        <v>0</v>
      </c>
      <c r="AR1381" s="49">
        <v>28.669449000000007</v>
      </c>
      <c r="AS1381" s="50">
        <v>2.7871621621621623</v>
      </c>
      <c r="AT1381" s="50">
        <v>3.8231550000000003</v>
      </c>
      <c r="AU1381" s="50">
        <v>7.6513999999999989</v>
      </c>
      <c r="AV1381" s="50">
        <v>349.6752462500001</v>
      </c>
      <c r="AW1381" s="50">
        <v>0</v>
      </c>
      <c r="AX1381" s="50">
        <v>11.872</v>
      </c>
      <c r="AY1381" s="50">
        <v>66.200750000000014</v>
      </c>
      <c r="AZ1381" s="51">
        <v>0</v>
      </c>
      <c r="BA1381" s="49">
        <v>0</v>
      </c>
      <c r="BB1381" s="49">
        <v>0</v>
      </c>
      <c r="BC1381" s="50">
        <v>0</v>
      </c>
      <c r="BD1381" s="50">
        <v>0</v>
      </c>
      <c r="BE1381" s="51">
        <v>0</v>
      </c>
      <c r="BF1381" s="38"/>
      <c r="BG1381" s="38"/>
      <c r="BK1381" s="38"/>
      <c r="BL1381" s="38"/>
      <c r="BM1381" s="38"/>
      <c r="BN1381" s="38"/>
      <c r="BO1381" s="38"/>
      <c r="BP1381" s="38"/>
      <c r="BQ1381" s="38"/>
      <c r="BR1381" s="38"/>
      <c r="BS1381" s="38"/>
      <c r="BT1381" s="38"/>
      <c r="BU1381" s="38"/>
      <c r="BY1381" s="38"/>
      <c r="BZ1381" s="38"/>
      <c r="CJ1381" s="38"/>
    </row>
    <row r="1382" spans="2:88" x14ac:dyDescent="0.25">
      <c r="B1382" s="8">
        <v>1380</v>
      </c>
      <c r="C1382" s="9" t="s">
        <v>13015</v>
      </c>
      <c r="D1382" s="9" t="s">
        <v>13051</v>
      </c>
      <c r="E1382" s="49">
        <v>30.650509499999995</v>
      </c>
      <c r="F1382" s="56">
        <v>22.573516200000007</v>
      </c>
      <c r="G1382" s="50">
        <v>31.067025000000001</v>
      </c>
      <c r="H1382" s="51">
        <v>0</v>
      </c>
      <c r="I1382" s="50">
        <v>0</v>
      </c>
      <c r="J1382" s="50">
        <v>0</v>
      </c>
      <c r="K1382" s="50">
        <v>0</v>
      </c>
      <c r="L1382" s="50">
        <v>0</v>
      </c>
      <c r="M1382" s="49">
        <v>0</v>
      </c>
      <c r="N1382" s="49">
        <v>4.0606226094666669</v>
      </c>
      <c r="O1382" s="49">
        <v>2.6056919999999995</v>
      </c>
      <c r="P1382" s="50">
        <v>0</v>
      </c>
      <c r="Q1382" s="50">
        <v>0</v>
      </c>
      <c r="R1382" s="50">
        <v>0</v>
      </c>
      <c r="S1382" s="51">
        <v>0</v>
      </c>
      <c r="T1382" s="50">
        <v>0</v>
      </c>
      <c r="U1382" s="51">
        <v>26.223340000000007</v>
      </c>
      <c r="V1382" s="51">
        <v>0</v>
      </c>
      <c r="W1382" s="50">
        <v>0</v>
      </c>
      <c r="X1382" s="49">
        <v>9.1963666666666679</v>
      </c>
      <c r="Y1382" s="51">
        <v>36.747891555555562</v>
      </c>
      <c r="Z1382" s="52">
        <v>0</v>
      </c>
      <c r="AA1382" s="52">
        <v>0</v>
      </c>
      <c r="AB1382" s="52">
        <v>0</v>
      </c>
      <c r="AC1382" s="52">
        <v>0</v>
      </c>
      <c r="AD1382" s="52">
        <v>0</v>
      </c>
      <c r="AE1382" s="50">
        <v>418.3403571428571</v>
      </c>
      <c r="AF1382" s="50">
        <v>378.00000000000006</v>
      </c>
      <c r="AG1382" s="50">
        <v>0</v>
      </c>
      <c r="AH1382" s="50">
        <v>19.970978760000001</v>
      </c>
      <c r="AI1382" s="52">
        <v>12.270710755555557</v>
      </c>
      <c r="AJ1382" s="49">
        <v>0</v>
      </c>
      <c r="AK1382" s="50">
        <v>72.052750000000003</v>
      </c>
      <c r="AL1382" s="50">
        <v>111.30000000000001</v>
      </c>
      <c r="AM1382" s="50">
        <v>19.057500000000005</v>
      </c>
      <c r="AN1382" s="50">
        <v>0</v>
      </c>
      <c r="AO1382" s="50">
        <v>0</v>
      </c>
      <c r="AP1382" s="50">
        <v>0</v>
      </c>
      <c r="AQ1382" s="51">
        <v>0</v>
      </c>
      <c r="AR1382" s="49">
        <v>28.669449000000007</v>
      </c>
      <c r="AS1382" s="50">
        <v>2.7871621621621623</v>
      </c>
      <c r="AT1382" s="50">
        <v>3.8231550000000003</v>
      </c>
      <c r="AU1382" s="50">
        <v>9.5642499999999995</v>
      </c>
      <c r="AV1382" s="50">
        <v>426.06291291666679</v>
      </c>
      <c r="AW1382" s="50">
        <v>0</v>
      </c>
      <c r="AX1382" s="50">
        <v>11.872</v>
      </c>
      <c r="AY1382" s="50">
        <v>66.200750000000014</v>
      </c>
      <c r="AZ1382" s="51">
        <v>0</v>
      </c>
      <c r="BA1382" s="49">
        <v>0</v>
      </c>
      <c r="BB1382" s="49">
        <v>0</v>
      </c>
      <c r="BC1382" s="50">
        <v>0</v>
      </c>
      <c r="BD1382" s="50">
        <v>0</v>
      </c>
      <c r="BE1382" s="51">
        <v>0</v>
      </c>
      <c r="BF1382" s="38"/>
      <c r="BG1382" s="38"/>
      <c r="BK1382" s="38"/>
      <c r="BL1382" s="38"/>
      <c r="BM1382" s="38"/>
      <c r="BN1382" s="38"/>
      <c r="BO1382" s="38"/>
      <c r="BP1382" s="38"/>
      <c r="BQ1382" s="38"/>
      <c r="BR1382" s="38"/>
      <c r="BS1382" s="38"/>
      <c r="BT1382" s="38"/>
      <c r="BU1382" s="38"/>
      <c r="BY1382" s="38"/>
      <c r="BZ1382" s="38"/>
      <c r="CJ1382" s="38"/>
    </row>
    <row r="1383" spans="2:88" x14ac:dyDescent="0.25">
      <c r="B1383" s="8">
        <v>1381</v>
      </c>
      <c r="C1383" s="9" t="s">
        <v>13015</v>
      </c>
      <c r="D1383" s="9" t="s">
        <v>13052</v>
      </c>
      <c r="E1383" s="49">
        <v>4.6202511500000014</v>
      </c>
      <c r="F1383" s="56">
        <v>3.7622527000000012</v>
      </c>
      <c r="G1383" s="50">
        <v>6.2134049999999998</v>
      </c>
      <c r="H1383" s="51">
        <v>0</v>
      </c>
      <c r="I1383" s="50">
        <v>0</v>
      </c>
      <c r="J1383" s="50">
        <v>0</v>
      </c>
      <c r="K1383" s="50">
        <v>0</v>
      </c>
      <c r="L1383" s="50">
        <v>0</v>
      </c>
      <c r="M1383" s="49">
        <v>0</v>
      </c>
      <c r="N1383" s="49">
        <v>2.5190410873599998</v>
      </c>
      <c r="O1383" s="49">
        <v>0.86856399999999989</v>
      </c>
      <c r="P1383" s="50">
        <v>0</v>
      </c>
      <c r="Q1383" s="50">
        <v>0</v>
      </c>
      <c r="R1383" s="50">
        <v>0</v>
      </c>
      <c r="S1383" s="51">
        <v>0</v>
      </c>
      <c r="T1383" s="50">
        <v>0</v>
      </c>
      <c r="U1383" s="51">
        <v>9.7334500000000013</v>
      </c>
      <c r="V1383" s="51">
        <v>0</v>
      </c>
      <c r="W1383" s="50">
        <v>0</v>
      </c>
      <c r="X1383" s="49">
        <v>4.8292200000000003</v>
      </c>
      <c r="Y1383" s="51">
        <v>8.7034480000000016</v>
      </c>
      <c r="Z1383" s="52">
        <v>0</v>
      </c>
      <c r="AA1383" s="52">
        <v>0</v>
      </c>
      <c r="AB1383" s="52">
        <v>0</v>
      </c>
      <c r="AC1383" s="52">
        <v>0</v>
      </c>
      <c r="AD1383" s="52">
        <v>0</v>
      </c>
      <c r="AE1383" s="50">
        <v>69.723392857142855</v>
      </c>
      <c r="AF1383" s="50">
        <v>12.600000000000001</v>
      </c>
      <c r="AG1383" s="50">
        <v>0</v>
      </c>
      <c r="AH1383" s="50">
        <v>6.6569929200000022</v>
      </c>
      <c r="AI1383" s="52">
        <v>4.1202411999999997</v>
      </c>
      <c r="AJ1383" s="49">
        <v>0</v>
      </c>
      <c r="AK1383" s="50">
        <v>12.008791666666667</v>
      </c>
      <c r="AL1383" s="50">
        <v>18.55</v>
      </c>
      <c r="AM1383" s="50">
        <v>0</v>
      </c>
      <c r="AN1383" s="50">
        <v>17.308740000000004</v>
      </c>
      <c r="AO1383" s="50">
        <v>3.0697674418604652</v>
      </c>
      <c r="AP1383" s="50">
        <v>10.863675000000001</v>
      </c>
      <c r="AQ1383" s="51">
        <v>8.3050999999999995</v>
      </c>
      <c r="AR1383" s="49">
        <v>9.5564830000000018</v>
      </c>
      <c r="AS1383" s="50">
        <v>2.7871621621621623</v>
      </c>
      <c r="AT1383" s="50">
        <v>1.2743850000000001</v>
      </c>
      <c r="AU1383" s="50">
        <v>1.9128499999999997</v>
      </c>
      <c r="AV1383" s="50">
        <v>40.525725625000007</v>
      </c>
      <c r="AW1383" s="50">
        <v>0</v>
      </c>
      <c r="AX1383" s="50">
        <v>3.9573333333333331</v>
      </c>
      <c r="AY1383" s="50">
        <v>25.933076666666672</v>
      </c>
      <c r="AZ1383" s="51">
        <v>0</v>
      </c>
      <c r="BA1383" s="49">
        <v>0</v>
      </c>
      <c r="BB1383" s="49">
        <v>0</v>
      </c>
      <c r="BC1383" s="50">
        <v>0</v>
      </c>
      <c r="BD1383" s="50">
        <v>0</v>
      </c>
      <c r="BE1383" s="51">
        <v>0</v>
      </c>
      <c r="BF1383" s="38"/>
      <c r="BG1383" s="38"/>
      <c r="BK1383" s="38"/>
      <c r="BL1383" s="38"/>
      <c r="BM1383" s="38"/>
      <c r="BN1383" s="38"/>
      <c r="BO1383" s="38"/>
      <c r="BP1383" s="38"/>
      <c r="BQ1383" s="38"/>
      <c r="BR1383" s="38"/>
      <c r="BS1383" s="38"/>
      <c r="BT1383" s="38"/>
      <c r="BU1383" s="38"/>
      <c r="BY1383" s="38"/>
      <c r="BZ1383" s="38"/>
      <c r="CJ1383" s="38"/>
    </row>
    <row r="1384" spans="2:88" x14ac:dyDescent="0.25">
      <c r="B1384" s="8">
        <v>1382</v>
      </c>
      <c r="C1384" s="9" t="s">
        <v>13015</v>
      </c>
      <c r="D1384" s="9" t="s">
        <v>13053</v>
      </c>
      <c r="E1384" s="49">
        <v>6.160334866666668</v>
      </c>
      <c r="F1384" s="56">
        <v>5.016336933333335</v>
      </c>
      <c r="G1384" s="50">
        <v>8.2845399999999998</v>
      </c>
      <c r="H1384" s="51">
        <v>0</v>
      </c>
      <c r="I1384" s="50">
        <v>0</v>
      </c>
      <c r="J1384" s="50">
        <v>0</v>
      </c>
      <c r="K1384" s="50">
        <v>0</v>
      </c>
      <c r="L1384" s="50">
        <v>0</v>
      </c>
      <c r="M1384" s="49">
        <v>0</v>
      </c>
      <c r="N1384" s="49">
        <v>2.5190410873599998</v>
      </c>
      <c r="O1384" s="49">
        <v>0.86856399999999989</v>
      </c>
      <c r="P1384" s="50">
        <v>0</v>
      </c>
      <c r="Q1384" s="50">
        <v>0</v>
      </c>
      <c r="R1384" s="50">
        <v>0</v>
      </c>
      <c r="S1384" s="51">
        <v>0</v>
      </c>
      <c r="T1384" s="50">
        <v>0</v>
      </c>
      <c r="U1384" s="51">
        <v>9.7334500000000013</v>
      </c>
      <c r="V1384" s="51">
        <v>0</v>
      </c>
      <c r="W1384" s="50">
        <v>0</v>
      </c>
      <c r="X1384" s="49">
        <v>4.8292200000000003</v>
      </c>
      <c r="Y1384" s="51">
        <v>8.7034480000000016</v>
      </c>
      <c r="Z1384" s="52">
        <v>0</v>
      </c>
      <c r="AA1384" s="52">
        <v>0</v>
      </c>
      <c r="AB1384" s="52">
        <v>0</v>
      </c>
      <c r="AC1384" s="52">
        <v>0</v>
      </c>
      <c r="AD1384" s="52">
        <v>0</v>
      </c>
      <c r="AE1384" s="50">
        <v>92.964523809523811</v>
      </c>
      <c r="AF1384" s="50">
        <v>16.8</v>
      </c>
      <c r="AG1384" s="50">
        <v>0</v>
      </c>
      <c r="AH1384" s="50">
        <v>6.6569929200000022</v>
      </c>
      <c r="AI1384" s="52">
        <v>4.1202411999999997</v>
      </c>
      <c r="AJ1384" s="49">
        <v>0</v>
      </c>
      <c r="AK1384" s="50">
        <v>16.011722222222222</v>
      </c>
      <c r="AL1384" s="50">
        <v>24.733333333333334</v>
      </c>
      <c r="AM1384" s="50">
        <v>0</v>
      </c>
      <c r="AN1384" s="50">
        <v>23.078320000000005</v>
      </c>
      <c r="AO1384" s="50">
        <v>4.0930232558139537</v>
      </c>
      <c r="AP1384" s="50">
        <v>14.484900000000001</v>
      </c>
      <c r="AQ1384" s="51">
        <v>11.073466666666667</v>
      </c>
      <c r="AR1384" s="49">
        <v>9.5564830000000018</v>
      </c>
      <c r="AS1384" s="50">
        <v>2.7871621621621623</v>
      </c>
      <c r="AT1384" s="50">
        <v>1.2743850000000001</v>
      </c>
      <c r="AU1384" s="50">
        <v>2.5504666666666664</v>
      </c>
      <c r="AV1384" s="50">
        <v>46.522960000000005</v>
      </c>
      <c r="AW1384" s="50">
        <v>0</v>
      </c>
      <c r="AX1384" s="50">
        <v>3.9573333333333331</v>
      </c>
      <c r="AY1384" s="50">
        <v>25.933076666666672</v>
      </c>
      <c r="AZ1384" s="51">
        <v>0</v>
      </c>
      <c r="BA1384" s="49">
        <v>0</v>
      </c>
      <c r="BB1384" s="49">
        <v>0</v>
      </c>
      <c r="BC1384" s="50">
        <v>0</v>
      </c>
      <c r="BD1384" s="50">
        <v>0</v>
      </c>
      <c r="BE1384" s="51">
        <v>0</v>
      </c>
      <c r="BF1384" s="38"/>
      <c r="BG1384" s="38"/>
      <c r="BK1384" s="38"/>
      <c r="BL1384" s="38"/>
      <c r="BM1384" s="38"/>
      <c r="BN1384" s="38"/>
      <c r="BO1384" s="38"/>
      <c r="BP1384" s="38"/>
      <c r="BQ1384" s="38"/>
      <c r="BR1384" s="38"/>
      <c r="BS1384" s="38"/>
      <c r="BT1384" s="38"/>
      <c r="BU1384" s="38"/>
      <c r="BY1384" s="38"/>
      <c r="BZ1384" s="38"/>
      <c r="CJ1384" s="38"/>
    </row>
    <row r="1385" spans="2:88" x14ac:dyDescent="0.25">
      <c r="B1385" s="8">
        <v>1383</v>
      </c>
      <c r="C1385" s="9" t="s">
        <v>13015</v>
      </c>
      <c r="D1385" s="9" t="s">
        <v>13054</v>
      </c>
      <c r="E1385" s="49">
        <v>6.160334866666668</v>
      </c>
      <c r="F1385" s="56">
        <v>6.2704211666666687</v>
      </c>
      <c r="G1385" s="50">
        <v>8.2845399999999998</v>
      </c>
      <c r="H1385" s="51">
        <v>0</v>
      </c>
      <c r="I1385" s="50">
        <v>0</v>
      </c>
      <c r="J1385" s="50">
        <v>0</v>
      </c>
      <c r="K1385" s="50">
        <v>0</v>
      </c>
      <c r="L1385" s="50">
        <v>0</v>
      </c>
      <c r="M1385" s="49">
        <v>0</v>
      </c>
      <c r="N1385" s="49">
        <v>2.5190410873599998</v>
      </c>
      <c r="O1385" s="49">
        <v>0.86856399999999989</v>
      </c>
      <c r="P1385" s="50">
        <v>0</v>
      </c>
      <c r="Q1385" s="50">
        <v>0</v>
      </c>
      <c r="R1385" s="50">
        <v>0</v>
      </c>
      <c r="S1385" s="51">
        <v>0</v>
      </c>
      <c r="T1385" s="50">
        <v>0</v>
      </c>
      <c r="U1385" s="51">
        <v>9.7334500000000013</v>
      </c>
      <c r="V1385" s="51">
        <v>0</v>
      </c>
      <c r="W1385" s="50">
        <v>0</v>
      </c>
      <c r="X1385" s="49">
        <v>4.8292200000000003</v>
      </c>
      <c r="Y1385" s="51">
        <v>8.7034480000000016</v>
      </c>
      <c r="Z1385" s="52">
        <v>0</v>
      </c>
      <c r="AA1385" s="52">
        <v>0</v>
      </c>
      <c r="AB1385" s="52">
        <v>0</v>
      </c>
      <c r="AC1385" s="52">
        <v>0</v>
      </c>
      <c r="AD1385" s="52">
        <v>0</v>
      </c>
      <c r="AE1385" s="50">
        <v>116.20565476190477</v>
      </c>
      <c r="AF1385" s="50">
        <v>21</v>
      </c>
      <c r="AG1385" s="50">
        <v>0</v>
      </c>
      <c r="AH1385" s="50">
        <v>6.6569929200000022</v>
      </c>
      <c r="AI1385" s="52">
        <v>4.1202411999999997</v>
      </c>
      <c r="AJ1385" s="49">
        <v>0</v>
      </c>
      <c r="AK1385" s="50">
        <v>20.014652777777776</v>
      </c>
      <c r="AL1385" s="50">
        <v>30.916666666666668</v>
      </c>
      <c r="AM1385" s="50">
        <v>0</v>
      </c>
      <c r="AN1385" s="50">
        <v>28.847900000000006</v>
      </c>
      <c r="AO1385" s="50">
        <v>5.1162790697674421</v>
      </c>
      <c r="AP1385" s="50">
        <v>18.106125000000002</v>
      </c>
      <c r="AQ1385" s="51">
        <v>13.841833333333334</v>
      </c>
      <c r="AR1385" s="49">
        <v>9.5564830000000018</v>
      </c>
      <c r="AS1385" s="50">
        <v>2.7871621621621623</v>
      </c>
      <c r="AT1385" s="50">
        <v>1.2743850000000001</v>
      </c>
      <c r="AU1385" s="50">
        <v>2.5504666666666664</v>
      </c>
      <c r="AV1385" s="50">
        <v>46.522960000000005</v>
      </c>
      <c r="AW1385" s="50">
        <v>0</v>
      </c>
      <c r="AX1385" s="50">
        <v>3.9573333333333331</v>
      </c>
      <c r="AY1385" s="50">
        <v>25.933076666666672</v>
      </c>
      <c r="AZ1385" s="51">
        <v>0</v>
      </c>
      <c r="BA1385" s="49">
        <v>0</v>
      </c>
      <c r="BB1385" s="49">
        <v>0</v>
      </c>
      <c r="BC1385" s="50">
        <v>0</v>
      </c>
      <c r="BD1385" s="50">
        <v>0</v>
      </c>
      <c r="BE1385" s="51">
        <v>0</v>
      </c>
      <c r="BF1385" s="38"/>
      <c r="BG1385" s="38"/>
      <c r="BK1385" s="38"/>
      <c r="BL1385" s="38"/>
      <c r="BM1385" s="38"/>
      <c r="BN1385" s="38"/>
      <c r="BO1385" s="38"/>
      <c r="BP1385" s="38"/>
      <c r="BQ1385" s="38"/>
      <c r="BR1385" s="38"/>
      <c r="BS1385" s="38"/>
      <c r="BT1385" s="38"/>
      <c r="BU1385" s="38"/>
      <c r="BY1385" s="38"/>
      <c r="BZ1385" s="38"/>
      <c r="CJ1385" s="38"/>
    </row>
    <row r="1386" spans="2:88" x14ac:dyDescent="0.25">
      <c r="B1386" s="8">
        <v>1384</v>
      </c>
      <c r="C1386" s="9" t="s">
        <v>13015</v>
      </c>
      <c r="D1386" s="9" t="s">
        <v>13055</v>
      </c>
      <c r="E1386" s="49">
        <v>7.7004185833333345</v>
      </c>
      <c r="F1386" s="56">
        <v>7.5245054000000025</v>
      </c>
      <c r="G1386" s="50">
        <v>10.355675</v>
      </c>
      <c r="H1386" s="51">
        <v>0</v>
      </c>
      <c r="I1386" s="50">
        <v>0</v>
      </c>
      <c r="J1386" s="50">
        <v>0</v>
      </c>
      <c r="K1386" s="50">
        <v>0</v>
      </c>
      <c r="L1386" s="50">
        <v>0</v>
      </c>
      <c r="M1386" s="49">
        <v>0</v>
      </c>
      <c r="N1386" s="49">
        <v>2.5190410873599998</v>
      </c>
      <c r="O1386" s="49">
        <v>0.86856399999999989</v>
      </c>
      <c r="P1386" s="50">
        <v>0</v>
      </c>
      <c r="Q1386" s="50">
        <v>0</v>
      </c>
      <c r="R1386" s="50">
        <v>0</v>
      </c>
      <c r="S1386" s="51">
        <v>0</v>
      </c>
      <c r="T1386" s="50">
        <v>0</v>
      </c>
      <c r="U1386" s="51">
        <v>9.7334500000000013</v>
      </c>
      <c r="V1386" s="51">
        <v>0</v>
      </c>
      <c r="W1386" s="50">
        <v>0</v>
      </c>
      <c r="X1386" s="49">
        <v>4.8292200000000003</v>
      </c>
      <c r="Y1386" s="51">
        <v>8.7034480000000016</v>
      </c>
      <c r="Z1386" s="52">
        <v>0</v>
      </c>
      <c r="AA1386" s="52">
        <v>0</v>
      </c>
      <c r="AB1386" s="52">
        <v>0</v>
      </c>
      <c r="AC1386" s="52">
        <v>0</v>
      </c>
      <c r="AD1386" s="52">
        <v>0</v>
      </c>
      <c r="AE1386" s="50">
        <v>139.44678571428571</v>
      </c>
      <c r="AF1386" s="50">
        <v>25.200000000000003</v>
      </c>
      <c r="AG1386" s="50">
        <v>0</v>
      </c>
      <c r="AH1386" s="50">
        <v>6.6569929200000022</v>
      </c>
      <c r="AI1386" s="52">
        <v>4.1202411999999997</v>
      </c>
      <c r="AJ1386" s="49">
        <v>0</v>
      </c>
      <c r="AK1386" s="50">
        <v>24.017583333333334</v>
      </c>
      <c r="AL1386" s="50">
        <v>37.1</v>
      </c>
      <c r="AM1386" s="50">
        <v>0</v>
      </c>
      <c r="AN1386" s="50">
        <v>34.617480000000008</v>
      </c>
      <c r="AO1386" s="50">
        <v>6.1395348837209305</v>
      </c>
      <c r="AP1386" s="50">
        <v>21.727350000000001</v>
      </c>
      <c r="AQ1386" s="51">
        <v>16.610199999999999</v>
      </c>
      <c r="AR1386" s="49">
        <v>9.5564830000000018</v>
      </c>
      <c r="AS1386" s="50">
        <v>2.7871621621621623</v>
      </c>
      <c r="AT1386" s="50">
        <v>1.2743850000000001</v>
      </c>
      <c r="AU1386" s="50">
        <v>3.1880833333333332</v>
      </c>
      <c r="AV1386" s="50">
        <v>52.520194375000003</v>
      </c>
      <c r="AW1386" s="50">
        <v>0</v>
      </c>
      <c r="AX1386" s="50">
        <v>3.9573333333333331</v>
      </c>
      <c r="AY1386" s="50">
        <v>25.933076666666672</v>
      </c>
      <c r="AZ1386" s="51">
        <v>0</v>
      </c>
      <c r="BA1386" s="49">
        <v>0</v>
      </c>
      <c r="BB1386" s="49">
        <v>0</v>
      </c>
      <c r="BC1386" s="50">
        <v>0</v>
      </c>
      <c r="BD1386" s="50">
        <v>0</v>
      </c>
      <c r="BE1386" s="51">
        <v>0</v>
      </c>
      <c r="BF1386" s="38"/>
      <c r="BG1386" s="38"/>
      <c r="BK1386" s="38"/>
      <c r="BL1386" s="38"/>
      <c r="BM1386" s="38"/>
      <c r="BN1386" s="38"/>
      <c r="BO1386" s="38"/>
      <c r="BP1386" s="38"/>
      <c r="BQ1386" s="38"/>
      <c r="BR1386" s="38"/>
      <c r="BS1386" s="38"/>
      <c r="BT1386" s="38"/>
      <c r="BU1386" s="38"/>
      <c r="BY1386" s="38"/>
      <c r="BZ1386" s="38"/>
      <c r="CJ1386" s="38"/>
    </row>
    <row r="1387" spans="2:88" x14ac:dyDescent="0.25">
      <c r="B1387" s="8">
        <v>1385</v>
      </c>
      <c r="C1387" s="9" t="s">
        <v>13015</v>
      </c>
      <c r="D1387" s="9" t="s">
        <v>13056</v>
      </c>
      <c r="E1387" s="49">
        <v>9.5347609500000008</v>
      </c>
      <c r="F1387" s="56">
        <v>7.5245054000000025</v>
      </c>
      <c r="G1387" s="50">
        <v>12.42681</v>
      </c>
      <c r="H1387" s="51">
        <v>0</v>
      </c>
      <c r="I1387" s="50">
        <v>0</v>
      </c>
      <c r="J1387" s="50">
        <v>0</v>
      </c>
      <c r="K1387" s="50">
        <v>0</v>
      </c>
      <c r="L1387" s="50">
        <v>0</v>
      </c>
      <c r="M1387" s="49">
        <v>0</v>
      </c>
      <c r="N1387" s="49">
        <v>3.2118449821600001</v>
      </c>
      <c r="O1387" s="49">
        <v>1.7371279999999998</v>
      </c>
      <c r="P1387" s="50">
        <v>0</v>
      </c>
      <c r="Q1387" s="50">
        <v>0</v>
      </c>
      <c r="R1387" s="50">
        <v>0</v>
      </c>
      <c r="S1387" s="51">
        <v>0</v>
      </c>
      <c r="T1387" s="50">
        <v>0</v>
      </c>
      <c r="U1387" s="51">
        <v>24.523100000000003</v>
      </c>
      <c r="V1387" s="51">
        <v>0</v>
      </c>
      <c r="W1387" s="50">
        <v>0</v>
      </c>
      <c r="X1387" s="49">
        <v>6.8972749999999996</v>
      </c>
      <c r="Y1387" s="51">
        <v>27.077393777777779</v>
      </c>
      <c r="Z1387" s="52">
        <v>0</v>
      </c>
      <c r="AA1387" s="52">
        <v>0</v>
      </c>
      <c r="AB1387" s="52">
        <v>0</v>
      </c>
      <c r="AC1387" s="52">
        <v>0</v>
      </c>
      <c r="AD1387" s="52">
        <v>0</v>
      </c>
      <c r="AE1387" s="50">
        <v>139.44678571428571</v>
      </c>
      <c r="AF1387" s="50">
        <v>75.600000000000009</v>
      </c>
      <c r="AG1387" s="50">
        <v>0</v>
      </c>
      <c r="AH1387" s="50">
        <v>13.313985840000004</v>
      </c>
      <c r="AI1387" s="52">
        <v>8.1954759777777788</v>
      </c>
      <c r="AJ1387" s="49">
        <v>0</v>
      </c>
      <c r="AK1387" s="50">
        <v>24.017583333333334</v>
      </c>
      <c r="AL1387" s="50">
        <v>37.1</v>
      </c>
      <c r="AM1387" s="50">
        <v>0</v>
      </c>
      <c r="AN1387" s="50">
        <v>34.617480000000008</v>
      </c>
      <c r="AO1387" s="50">
        <v>6.1395348837209305</v>
      </c>
      <c r="AP1387" s="50">
        <v>21.727350000000001</v>
      </c>
      <c r="AQ1387" s="51">
        <v>16.610199999999999</v>
      </c>
      <c r="AR1387" s="49">
        <v>19.112966000000004</v>
      </c>
      <c r="AS1387" s="50">
        <v>2.7871621621621623</v>
      </c>
      <c r="AT1387" s="50">
        <v>2.5487700000000002</v>
      </c>
      <c r="AU1387" s="50">
        <v>3.8256999999999994</v>
      </c>
      <c r="AV1387" s="50">
        <v>134.97859833333337</v>
      </c>
      <c r="AW1387" s="50">
        <v>0</v>
      </c>
      <c r="AX1387" s="50">
        <v>7.9146666666666663</v>
      </c>
      <c r="AY1387" s="50">
        <v>46.556216666666678</v>
      </c>
      <c r="AZ1387" s="51">
        <v>0</v>
      </c>
      <c r="BA1387" s="49">
        <v>0</v>
      </c>
      <c r="BB1387" s="49">
        <v>0</v>
      </c>
      <c r="BC1387" s="50">
        <v>0</v>
      </c>
      <c r="BD1387" s="50">
        <v>0</v>
      </c>
      <c r="BE1387" s="51">
        <v>0</v>
      </c>
      <c r="BF1387" s="38"/>
      <c r="BG1387" s="38"/>
      <c r="BK1387" s="38"/>
      <c r="BL1387" s="38"/>
      <c r="BM1387" s="38"/>
      <c r="BN1387" s="38"/>
      <c r="BO1387" s="38"/>
      <c r="BP1387" s="38"/>
      <c r="BQ1387" s="38"/>
      <c r="BR1387" s="38"/>
      <c r="BS1387" s="38"/>
      <c r="BT1387" s="38"/>
      <c r="BU1387" s="38"/>
      <c r="BY1387" s="38"/>
      <c r="BZ1387" s="38"/>
      <c r="CJ1387" s="38"/>
    </row>
    <row r="1388" spans="2:88" x14ac:dyDescent="0.25">
      <c r="B1388" s="8">
        <v>1386</v>
      </c>
      <c r="C1388" s="9" t="s">
        <v>13015</v>
      </c>
      <c r="D1388" s="9" t="s">
        <v>13057</v>
      </c>
      <c r="E1388" s="49">
        <v>12.713014600000001</v>
      </c>
      <c r="F1388" s="56">
        <v>10.03267386666667</v>
      </c>
      <c r="G1388" s="50">
        <v>16.56908</v>
      </c>
      <c r="H1388" s="51">
        <v>0</v>
      </c>
      <c r="I1388" s="50">
        <v>0</v>
      </c>
      <c r="J1388" s="50">
        <v>0</v>
      </c>
      <c r="K1388" s="50">
        <v>0</v>
      </c>
      <c r="L1388" s="50">
        <v>0</v>
      </c>
      <c r="M1388" s="49">
        <v>0</v>
      </c>
      <c r="N1388" s="49">
        <v>3.2118449821600001</v>
      </c>
      <c r="O1388" s="49">
        <v>1.7371279999999998</v>
      </c>
      <c r="P1388" s="50">
        <v>0</v>
      </c>
      <c r="Q1388" s="50">
        <v>0</v>
      </c>
      <c r="R1388" s="50">
        <v>0</v>
      </c>
      <c r="S1388" s="51">
        <v>0</v>
      </c>
      <c r="T1388" s="50">
        <v>0</v>
      </c>
      <c r="U1388" s="51">
        <v>24.523100000000003</v>
      </c>
      <c r="V1388" s="51">
        <v>0</v>
      </c>
      <c r="W1388" s="50">
        <v>0</v>
      </c>
      <c r="X1388" s="49">
        <v>6.8972749999999996</v>
      </c>
      <c r="Y1388" s="51">
        <v>27.077393777777779</v>
      </c>
      <c r="Z1388" s="52">
        <v>0</v>
      </c>
      <c r="AA1388" s="52">
        <v>0</v>
      </c>
      <c r="AB1388" s="52">
        <v>0</v>
      </c>
      <c r="AC1388" s="52">
        <v>0</v>
      </c>
      <c r="AD1388" s="52">
        <v>0</v>
      </c>
      <c r="AE1388" s="50">
        <v>185.92904761904762</v>
      </c>
      <c r="AF1388" s="50">
        <v>100.80000000000001</v>
      </c>
      <c r="AG1388" s="50">
        <v>0</v>
      </c>
      <c r="AH1388" s="50">
        <v>13.313985840000004</v>
      </c>
      <c r="AI1388" s="52">
        <v>8.1954759777777788</v>
      </c>
      <c r="AJ1388" s="49">
        <v>0</v>
      </c>
      <c r="AK1388" s="50">
        <v>32.023444444444443</v>
      </c>
      <c r="AL1388" s="50">
        <v>49.466666666666669</v>
      </c>
      <c r="AM1388" s="50">
        <v>0</v>
      </c>
      <c r="AN1388" s="50">
        <v>46.15664000000001</v>
      </c>
      <c r="AO1388" s="50">
        <v>8.1860465116279073</v>
      </c>
      <c r="AP1388" s="50">
        <v>28.969800000000003</v>
      </c>
      <c r="AQ1388" s="51">
        <v>22.146933333333333</v>
      </c>
      <c r="AR1388" s="49">
        <v>19.112966000000004</v>
      </c>
      <c r="AS1388" s="50">
        <v>2.7871621621621623</v>
      </c>
      <c r="AT1388" s="50">
        <v>2.5487700000000002</v>
      </c>
      <c r="AU1388" s="50">
        <v>5.1009333333333329</v>
      </c>
      <c r="AV1388" s="50">
        <v>166.80679277777782</v>
      </c>
      <c r="AW1388" s="50">
        <v>0</v>
      </c>
      <c r="AX1388" s="50">
        <v>7.9146666666666663</v>
      </c>
      <c r="AY1388" s="50">
        <v>46.556216666666678</v>
      </c>
      <c r="AZ1388" s="51">
        <v>0</v>
      </c>
      <c r="BA1388" s="49">
        <v>0</v>
      </c>
      <c r="BB1388" s="49">
        <v>0</v>
      </c>
      <c r="BC1388" s="50">
        <v>0</v>
      </c>
      <c r="BD1388" s="50">
        <v>0</v>
      </c>
      <c r="BE1388" s="51">
        <v>0</v>
      </c>
      <c r="BF1388" s="38"/>
      <c r="BG1388" s="38"/>
      <c r="BK1388" s="38"/>
      <c r="BL1388" s="38"/>
      <c r="BM1388" s="38"/>
      <c r="BN1388" s="38"/>
      <c r="BO1388" s="38"/>
      <c r="BP1388" s="38"/>
      <c r="BQ1388" s="38"/>
      <c r="BR1388" s="38"/>
      <c r="BS1388" s="38"/>
      <c r="BT1388" s="38"/>
      <c r="BU1388" s="38"/>
      <c r="BY1388" s="38"/>
      <c r="BZ1388" s="38"/>
      <c r="CJ1388" s="38"/>
    </row>
    <row r="1389" spans="2:88" x14ac:dyDescent="0.25">
      <c r="B1389" s="8">
        <v>1387</v>
      </c>
      <c r="C1389" s="9" t="s">
        <v>13015</v>
      </c>
      <c r="D1389" s="9" t="s">
        <v>13058</v>
      </c>
      <c r="E1389" s="49">
        <v>12.713014600000001</v>
      </c>
      <c r="F1389" s="56">
        <v>12.540842333333337</v>
      </c>
      <c r="G1389" s="50">
        <v>16.56908</v>
      </c>
      <c r="H1389" s="51">
        <v>0</v>
      </c>
      <c r="I1389" s="50">
        <v>0</v>
      </c>
      <c r="J1389" s="50">
        <v>0</v>
      </c>
      <c r="K1389" s="50">
        <v>0</v>
      </c>
      <c r="L1389" s="50">
        <v>0</v>
      </c>
      <c r="M1389" s="49">
        <v>0</v>
      </c>
      <c r="N1389" s="49">
        <v>3.2118449821600001</v>
      </c>
      <c r="O1389" s="49">
        <v>1.7371279999999998</v>
      </c>
      <c r="P1389" s="50">
        <v>0</v>
      </c>
      <c r="Q1389" s="50">
        <v>0</v>
      </c>
      <c r="R1389" s="50">
        <v>0</v>
      </c>
      <c r="S1389" s="51">
        <v>0</v>
      </c>
      <c r="T1389" s="50">
        <v>0</v>
      </c>
      <c r="U1389" s="51">
        <v>24.523100000000003</v>
      </c>
      <c r="V1389" s="51">
        <v>0</v>
      </c>
      <c r="W1389" s="50">
        <v>0</v>
      </c>
      <c r="X1389" s="49">
        <v>6.8972749999999996</v>
      </c>
      <c r="Y1389" s="51">
        <v>27.077393777777779</v>
      </c>
      <c r="Z1389" s="52">
        <v>0</v>
      </c>
      <c r="AA1389" s="52">
        <v>0</v>
      </c>
      <c r="AB1389" s="52">
        <v>0</v>
      </c>
      <c r="AC1389" s="52">
        <v>0</v>
      </c>
      <c r="AD1389" s="52">
        <v>0</v>
      </c>
      <c r="AE1389" s="50">
        <v>232.41130952380954</v>
      </c>
      <c r="AF1389" s="50">
        <v>126</v>
      </c>
      <c r="AG1389" s="50">
        <v>0</v>
      </c>
      <c r="AH1389" s="50">
        <v>13.313985840000004</v>
      </c>
      <c r="AI1389" s="52">
        <v>8.1954759777777788</v>
      </c>
      <c r="AJ1389" s="49">
        <v>0</v>
      </c>
      <c r="AK1389" s="50">
        <v>40.029305555555553</v>
      </c>
      <c r="AL1389" s="50">
        <v>61.833333333333336</v>
      </c>
      <c r="AM1389" s="50">
        <v>0</v>
      </c>
      <c r="AN1389" s="50">
        <v>57.695800000000013</v>
      </c>
      <c r="AO1389" s="50">
        <v>10.232558139534884</v>
      </c>
      <c r="AP1389" s="50">
        <v>36.212250000000004</v>
      </c>
      <c r="AQ1389" s="51">
        <v>27.683666666666667</v>
      </c>
      <c r="AR1389" s="49">
        <v>19.112966000000004</v>
      </c>
      <c r="AS1389" s="50">
        <v>2.7871621621621623</v>
      </c>
      <c r="AT1389" s="50">
        <v>2.5487700000000002</v>
      </c>
      <c r="AU1389" s="50">
        <v>5.1009333333333329</v>
      </c>
      <c r="AV1389" s="50">
        <v>166.80679277777782</v>
      </c>
      <c r="AW1389" s="50">
        <v>0</v>
      </c>
      <c r="AX1389" s="50">
        <v>7.9146666666666663</v>
      </c>
      <c r="AY1389" s="50">
        <v>46.556216666666678</v>
      </c>
      <c r="AZ1389" s="51">
        <v>0</v>
      </c>
      <c r="BA1389" s="49">
        <v>0</v>
      </c>
      <c r="BB1389" s="49">
        <v>0</v>
      </c>
      <c r="BC1389" s="50">
        <v>0</v>
      </c>
      <c r="BD1389" s="50">
        <v>0</v>
      </c>
      <c r="BE1389" s="51">
        <v>0</v>
      </c>
      <c r="BF1389" s="38"/>
      <c r="BG1389" s="38"/>
      <c r="BK1389" s="38"/>
      <c r="BL1389" s="38"/>
      <c r="BM1389" s="38"/>
      <c r="BN1389" s="38"/>
      <c r="BO1389" s="38"/>
      <c r="BP1389" s="38"/>
      <c r="BQ1389" s="38"/>
      <c r="BR1389" s="38"/>
      <c r="BS1389" s="38"/>
      <c r="BT1389" s="38"/>
      <c r="BU1389" s="38"/>
      <c r="BY1389" s="38"/>
      <c r="BZ1389" s="38"/>
      <c r="CJ1389" s="38"/>
    </row>
    <row r="1390" spans="2:88" x14ac:dyDescent="0.25">
      <c r="B1390" s="8">
        <v>1388</v>
      </c>
      <c r="C1390" s="9" t="s">
        <v>13015</v>
      </c>
      <c r="D1390" s="9" t="s">
        <v>13059</v>
      </c>
      <c r="E1390" s="49">
        <v>15.891268250000001</v>
      </c>
      <c r="F1390" s="56">
        <v>15.049010800000005</v>
      </c>
      <c r="G1390" s="50">
        <v>20.711349999999999</v>
      </c>
      <c r="H1390" s="51">
        <v>0</v>
      </c>
      <c r="I1390" s="50">
        <v>0</v>
      </c>
      <c r="J1390" s="50">
        <v>0</v>
      </c>
      <c r="K1390" s="50">
        <v>0</v>
      </c>
      <c r="L1390" s="50">
        <v>0</v>
      </c>
      <c r="M1390" s="49">
        <v>0</v>
      </c>
      <c r="N1390" s="49">
        <v>3.2118449821600001</v>
      </c>
      <c r="O1390" s="49">
        <v>1.7371279999999998</v>
      </c>
      <c r="P1390" s="50">
        <v>0</v>
      </c>
      <c r="Q1390" s="50">
        <v>0</v>
      </c>
      <c r="R1390" s="50">
        <v>0</v>
      </c>
      <c r="S1390" s="51">
        <v>0</v>
      </c>
      <c r="T1390" s="50">
        <v>0</v>
      </c>
      <c r="U1390" s="51">
        <v>24.523100000000003</v>
      </c>
      <c r="V1390" s="51">
        <v>0</v>
      </c>
      <c r="W1390" s="50">
        <v>0</v>
      </c>
      <c r="X1390" s="49">
        <v>6.8972749999999996</v>
      </c>
      <c r="Y1390" s="51">
        <v>27.077393777777779</v>
      </c>
      <c r="Z1390" s="52">
        <v>0</v>
      </c>
      <c r="AA1390" s="52">
        <v>0</v>
      </c>
      <c r="AB1390" s="52">
        <v>0</v>
      </c>
      <c r="AC1390" s="52">
        <v>0</v>
      </c>
      <c r="AD1390" s="52">
        <v>0</v>
      </c>
      <c r="AE1390" s="50">
        <v>278.89357142857142</v>
      </c>
      <c r="AF1390" s="50">
        <v>151.20000000000002</v>
      </c>
      <c r="AG1390" s="50">
        <v>0</v>
      </c>
      <c r="AH1390" s="50">
        <v>13.313985840000004</v>
      </c>
      <c r="AI1390" s="52">
        <v>8.1954759777777788</v>
      </c>
      <c r="AJ1390" s="49">
        <v>0</v>
      </c>
      <c r="AK1390" s="50">
        <v>48.035166666666669</v>
      </c>
      <c r="AL1390" s="50">
        <v>74.2</v>
      </c>
      <c r="AM1390" s="50">
        <v>0</v>
      </c>
      <c r="AN1390" s="50">
        <v>69.234960000000015</v>
      </c>
      <c r="AO1390" s="50">
        <v>12.279069767441861</v>
      </c>
      <c r="AP1390" s="50">
        <v>43.454700000000003</v>
      </c>
      <c r="AQ1390" s="51">
        <v>33.220399999999998</v>
      </c>
      <c r="AR1390" s="49">
        <v>19.112966000000004</v>
      </c>
      <c r="AS1390" s="50">
        <v>2.7871621621621623</v>
      </c>
      <c r="AT1390" s="50">
        <v>2.5487700000000002</v>
      </c>
      <c r="AU1390" s="50">
        <v>6.3761666666666663</v>
      </c>
      <c r="AV1390" s="50">
        <v>198.63498722222226</v>
      </c>
      <c r="AW1390" s="50">
        <v>0</v>
      </c>
      <c r="AX1390" s="50">
        <v>7.9146666666666663</v>
      </c>
      <c r="AY1390" s="50">
        <v>46.556216666666678</v>
      </c>
      <c r="AZ1390" s="51">
        <v>0</v>
      </c>
      <c r="BA1390" s="49">
        <v>0</v>
      </c>
      <c r="BB1390" s="49">
        <v>0</v>
      </c>
      <c r="BC1390" s="50">
        <v>0</v>
      </c>
      <c r="BD1390" s="50">
        <v>0</v>
      </c>
      <c r="BE1390" s="51">
        <v>0</v>
      </c>
      <c r="BF1390" s="38"/>
      <c r="BG1390" s="38"/>
      <c r="BK1390" s="38"/>
      <c r="BL1390" s="38"/>
      <c r="BM1390" s="38"/>
      <c r="BN1390" s="38"/>
      <c r="BO1390" s="38"/>
      <c r="BP1390" s="38"/>
      <c r="BQ1390" s="38"/>
      <c r="BR1390" s="38"/>
      <c r="BS1390" s="38"/>
      <c r="BT1390" s="38"/>
      <c r="BU1390" s="38"/>
      <c r="BY1390" s="38"/>
      <c r="BZ1390" s="38"/>
      <c r="CJ1390" s="38"/>
    </row>
    <row r="1391" spans="2:88" x14ac:dyDescent="0.25">
      <c r="B1391" s="8">
        <v>1389</v>
      </c>
      <c r="C1391" s="9" t="s">
        <v>13015</v>
      </c>
      <c r="D1391" s="9" t="s">
        <v>13060</v>
      </c>
      <c r="E1391" s="49">
        <v>18.390305699999995</v>
      </c>
      <c r="F1391" s="56">
        <v>11.286758100000004</v>
      </c>
      <c r="G1391" s="50">
        <v>18.640215000000001</v>
      </c>
      <c r="H1391" s="51">
        <v>0</v>
      </c>
      <c r="I1391" s="50">
        <v>0</v>
      </c>
      <c r="J1391" s="50">
        <v>0</v>
      </c>
      <c r="K1391" s="50">
        <v>0</v>
      </c>
      <c r="L1391" s="50">
        <v>0</v>
      </c>
      <c r="M1391" s="49">
        <v>0</v>
      </c>
      <c r="N1391" s="49">
        <v>4.0606226094666669</v>
      </c>
      <c r="O1391" s="49">
        <v>2.6056919999999995</v>
      </c>
      <c r="P1391" s="50">
        <v>0</v>
      </c>
      <c r="Q1391" s="50">
        <v>0</v>
      </c>
      <c r="R1391" s="50">
        <v>0</v>
      </c>
      <c r="S1391" s="51">
        <v>0</v>
      </c>
      <c r="T1391" s="50">
        <v>0</v>
      </c>
      <c r="U1391" s="51">
        <v>26.223340000000007</v>
      </c>
      <c r="V1391" s="51">
        <v>0</v>
      </c>
      <c r="W1391" s="50">
        <v>0</v>
      </c>
      <c r="X1391" s="49">
        <v>9.1963666666666679</v>
      </c>
      <c r="Y1391" s="51">
        <v>36.747891555555562</v>
      </c>
      <c r="Z1391" s="52">
        <v>0</v>
      </c>
      <c r="AA1391" s="52">
        <v>0</v>
      </c>
      <c r="AB1391" s="52">
        <v>0</v>
      </c>
      <c r="AC1391" s="52">
        <v>0</v>
      </c>
      <c r="AD1391" s="52">
        <v>0</v>
      </c>
      <c r="AE1391" s="50">
        <v>209.17017857142855</v>
      </c>
      <c r="AF1391" s="50">
        <v>189.00000000000003</v>
      </c>
      <c r="AG1391" s="50">
        <v>0</v>
      </c>
      <c r="AH1391" s="50">
        <v>19.970978760000001</v>
      </c>
      <c r="AI1391" s="52">
        <v>12.270710755555557</v>
      </c>
      <c r="AJ1391" s="49">
        <v>0</v>
      </c>
      <c r="AK1391" s="50">
        <v>36.026375000000002</v>
      </c>
      <c r="AL1391" s="50">
        <v>55.650000000000006</v>
      </c>
      <c r="AM1391" s="50">
        <v>0</v>
      </c>
      <c r="AN1391" s="50">
        <v>51.926220000000015</v>
      </c>
      <c r="AO1391" s="50">
        <v>9.2093023255813957</v>
      </c>
      <c r="AP1391" s="50">
        <v>32.591025000000002</v>
      </c>
      <c r="AQ1391" s="51">
        <v>24.915299999999998</v>
      </c>
      <c r="AR1391" s="49">
        <v>28.669449000000007</v>
      </c>
      <c r="AS1391" s="50">
        <v>2.7871621621621623</v>
      </c>
      <c r="AT1391" s="50">
        <v>3.8231550000000003</v>
      </c>
      <c r="AU1391" s="50">
        <v>5.7385499999999992</v>
      </c>
      <c r="AV1391" s="50">
        <v>158.70607958333338</v>
      </c>
      <c r="AW1391" s="50">
        <v>0</v>
      </c>
      <c r="AX1391" s="50">
        <v>11.872</v>
      </c>
      <c r="AY1391" s="50">
        <v>66.200750000000014</v>
      </c>
      <c r="AZ1391" s="51">
        <v>0</v>
      </c>
      <c r="BA1391" s="49">
        <v>0</v>
      </c>
      <c r="BB1391" s="49">
        <v>0</v>
      </c>
      <c r="BC1391" s="50">
        <v>0</v>
      </c>
      <c r="BD1391" s="50">
        <v>0</v>
      </c>
      <c r="BE1391" s="51">
        <v>0</v>
      </c>
      <c r="BF1391" s="38"/>
      <c r="BG1391" s="38"/>
      <c r="BK1391" s="38"/>
      <c r="BL1391" s="38"/>
      <c r="BM1391" s="38"/>
      <c r="BN1391" s="38"/>
      <c r="BO1391" s="38"/>
      <c r="BP1391" s="38"/>
      <c r="BQ1391" s="38"/>
      <c r="BR1391" s="38"/>
      <c r="BS1391" s="38"/>
      <c r="BT1391" s="38"/>
      <c r="BU1391" s="38"/>
      <c r="BY1391" s="38"/>
      <c r="BZ1391" s="38"/>
      <c r="CJ1391" s="38"/>
    </row>
    <row r="1392" spans="2:88" x14ac:dyDescent="0.25">
      <c r="B1392" s="8">
        <v>1390</v>
      </c>
      <c r="C1392" s="9" t="s">
        <v>13015</v>
      </c>
      <c r="D1392" s="9" t="s">
        <v>13061</v>
      </c>
      <c r="E1392" s="49">
        <v>24.520407599999995</v>
      </c>
      <c r="F1392" s="56">
        <v>15.049010800000005</v>
      </c>
      <c r="G1392" s="50">
        <v>24.853619999999999</v>
      </c>
      <c r="H1392" s="51">
        <v>0</v>
      </c>
      <c r="I1392" s="50">
        <v>0</v>
      </c>
      <c r="J1392" s="50">
        <v>0</v>
      </c>
      <c r="K1392" s="50">
        <v>0</v>
      </c>
      <c r="L1392" s="50">
        <v>0</v>
      </c>
      <c r="M1392" s="49">
        <v>0</v>
      </c>
      <c r="N1392" s="49">
        <v>4.0606226094666669</v>
      </c>
      <c r="O1392" s="49">
        <v>2.6056919999999995</v>
      </c>
      <c r="P1392" s="50">
        <v>0</v>
      </c>
      <c r="Q1392" s="50">
        <v>0</v>
      </c>
      <c r="R1392" s="50">
        <v>0</v>
      </c>
      <c r="S1392" s="51">
        <v>0</v>
      </c>
      <c r="T1392" s="50">
        <v>0</v>
      </c>
      <c r="U1392" s="51">
        <v>26.223340000000007</v>
      </c>
      <c r="V1392" s="51">
        <v>0</v>
      </c>
      <c r="W1392" s="50">
        <v>0</v>
      </c>
      <c r="X1392" s="49">
        <v>9.1963666666666679</v>
      </c>
      <c r="Y1392" s="51">
        <v>36.747891555555562</v>
      </c>
      <c r="Z1392" s="52">
        <v>0</v>
      </c>
      <c r="AA1392" s="52">
        <v>0</v>
      </c>
      <c r="AB1392" s="52">
        <v>0</v>
      </c>
      <c r="AC1392" s="52">
        <v>0</v>
      </c>
      <c r="AD1392" s="52">
        <v>0</v>
      </c>
      <c r="AE1392" s="50">
        <v>278.89357142857142</v>
      </c>
      <c r="AF1392" s="50">
        <v>252</v>
      </c>
      <c r="AG1392" s="50">
        <v>0</v>
      </c>
      <c r="AH1392" s="50">
        <v>19.970978760000001</v>
      </c>
      <c r="AI1392" s="52">
        <v>12.270710755555557</v>
      </c>
      <c r="AJ1392" s="49">
        <v>0</v>
      </c>
      <c r="AK1392" s="50">
        <v>48.035166666666669</v>
      </c>
      <c r="AL1392" s="50">
        <v>74.2</v>
      </c>
      <c r="AM1392" s="50">
        <v>0</v>
      </c>
      <c r="AN1392" s="50">
        <v>69.234960000000015</v>
      </c>
      <c r="AO1392" s="50">
        <v>12.279069767441861</v>
      </c>
      <c r="AP1392" s="50">
        <v>43.454700000000003</v>
      </c>
      <c r="AQ1392" s="51">
        <v>33.220399999999998</v>
      </c>
      <c r="AR1392" s="49">
        <v>28.669449000000007</v>
      </c>
      <c r="AS1392" s="50">
        <v>2.7871621621621623</v>
      </c>
      <c r="AT1392" s="50">
        <v>3.8231550000000003</v>
      </c>
      <c r="AU1392" s="50">
        <v>7.6513999999999989</v>
      </c>
      <c r="AV1392" s="50">
        <v>196.89991291666672</v>
      </c>
      <c r="AW1392" s="50">
        <v>0</v>
      </c>
      <c r="AX1392" s="50">
        <v>11.872</v>
      </c>
      <c r="AY1392" s="50">
        <v>66.200750000000014</v>
      </c>
      <c r="AZ1392" s="51">
        <v>0</v>
      </c>
      <c r="BA1392" s="49">
        <v>0</v>
      </c>
      <c r="BB1392" s="49">
        <v>0</v>
      </c>
      <c r="BC1392" s="50">
        <v>0</v>
      </c>
      <c r="BD1392" s="50">
        <v>0</v>
      </c>
      <c r="BE1392" s="51">
        <v>0</v>
      </c>
      <c r="BF1392" s="38"/>
      <c r="BG1392" s="38"/>
      <c r="BK1392" s="38"/>
      <c r="BL1392" s="38"/>
      <c r="BM1392" s="38"/>
      <c r="BN1392" s="38"/>
      <c r="BO1392" s="38"/>
      <c r="BP1392" s="38"/>
      <c r="BQ1392" s="38"/>
      <c r="BR1392" s="38"/>
      <c r="BS1392" s="38"/>
      <c r="BT1392" s="38"/>
      <c r="BU1392" s="38"/>
      <c r="BY1392" s="38"/>
      <c r="BZ1392" s="38"/>
      <c r="CJ1392" s="38"/>
    </row>
    <row r="1393" spans="2:88" x14ac:dyDescent="0.25">
      <c r="B1393" s="8">
        <v>1391</v>
      </c>
      <c r="C1393" s="9" t="s">
        <v>13015</v>
      </c>
      <c r="D1393" s="9" t="s">
        <v>13062</v>
      </c>
      <c r="E1393" s="49">
        <v>24.520407599999995</v>
      </c>
      <c r="F1393" s="56">
        <v>18.811263500000006</v>
      </c>
      <c r="G1393" s="50">
        <v>24.853619999999999</v>
      </c>
      <c r="H1393" s="51">
        <v>0</v>
      </c>
      <c r="I1393" s="50">
        <v>0</v>
      </c>
      <c r="J1393" s="50">
        <v>0</v>
      </c>
      <c r="K1393" s="50">
        <v>0</v>
      </c>
      <c r="L1393" s="50">
        <v>0</v>
      </c>
      <c r="M1393" s="49">
        <v>0</v>
      </c>
      <c r="N1393" s="49">
        <v>4.0606226094666669</v>
      </c>
      <c r="O1393" s="49">
        <v>2.6056919999999995</v>
      </c>
      <c r="P1393" s="50">
        <v>0</v>
      </c>
      <c r="Q1393" s="50">
        <v>0</v>
      </c>
      <c r="R1393" s="50">
        <v>0</v>
      </c>
      <c r="S1393" s="51">
        <v>0</v>
      </c>
      <c r="T1393" s="50">
        <v>0</v>
      </c>
      <c r="U1393" s="51">
        <v>26.223340000000007</v>
      </c>
      <c r="V1393" s="51">
        <v>0</v>
      </c>
      <c r="W1393" s="50">
        <v>0</v>
      </c>
      <c r="X1393" s="49">
        <v>9.1963666666666679</v>
      </c>
      <c r="Y1393" s="51">
        <v>36.747891555555562</v>
      </c>
      <c r="Z1393" s="52">
        <v>0</v>
      </c>
      <c r="AA1393" s="52">
        <v>0</v>
      </c>
      <c r="AB1393" s="52">
        <v>0</v>
      </c>
      <c r="AC1393" s="52">
        <v>0</v>
      </c>
      <c r="AD1393" s="52">
        <v>0</v>
      </c>
      <c r="AE1393" s="50">
        <v>348.61696428571429</v>
      </c>
      <c r="AF1393" s="50">
        <v>315</v>
      </c>
      <c r="AG1393" s="50">
        <v>0</v>
      </c>
      <c r="AH1393" s="50">
        <v>19.970978760000001</v>
      </c>
      <c r="AI1393" s="52">
        <v>12.270710755555557</v>
      </c>
      <c r="AJ1393" s="49">
        <v>0</v>
      </c>
      <c r="AK1393" s="50">
        <v>60.043958333333336</v>
      </c>
      <c r="AL1393" s="50">
        <v>92.75</v>
      </c>
      <c r="AM1393" s="50">
        <v>0</v>
      </c>
      <c r="AN1393" s="50">
        <v>86.543700000000015</v>
      </c>
      <c r="AO1393" s="50">
        <v>15.348837209302326</v>
      </c>
      <c r="AP1393" s="50">
        <v>54.318375000000003</v>
      </c>
      <c r="AQ1393" s="51">
        <v>41.525499999999994</v>
      </c>
      <c r="AR1393" s="49">
        <v>28.669449000000007</v>
      </c>
      <c r="AS1393" s="50">
        <v>2.7871621621621623</v>
      </c>
      <c r="AT1393" s="50">
        <v>3.8231550000000003</v>
      </c>
      <c r="AU1393" s="50">
        <v>7.6513999999999989</v>
      </c>
      <c r="AV1393" s="50">
        <v>196.89991291666672</v>
      </c>
      <c r="AW1393" s="50">
        <v>0</v>
      </c>
      <c r="AX1393" s="50">
        <v>11.872</v>
      </c>
      <c r="AY1393" s="50">
        <v>66.200750000000014</v>
      </c>
      <c r="AZ1393" s="51">
        <v>0</v>
      </c>
      <c r="BA1393" s="49">
        <v>0</v>
      </c>
      <c r="BB1393" s="49">
        <v>0</v>
      </c>
      <c r="BC1393" s="50">
        <v>0</v>
      </c>
      <c r="BD1393" s="50">
        <v>0</v>
      </c>
      <c r="BE1393" s="51">
        <v>0</v>
      </c>
      <c r="BF1393" s="38"/>
      <c r="BG1393" s="38"/>
      <c r="BK1393" s="38"/>
      <c r="BL1393" s="38"/>
      <c r="BM1393" s="38"/>
      <c r="BN1393" s="38"/>
      <c r="BO1393" s="38"/>
      <c r="BP1393" s="38"/>
      <c r="BQ1393" s="38"/>
      <c r="BR1393" s="38"/>
      <c r="BS1393" s="38"/>
      <c r="BT1393" s="38"/>
      <c r="BU1393" s="38"/>
      <c r="BY1393" s="38"/>
      <c r="BZ1393" s="38"/>
      <c r="CJ1393" s="38"/>
    </row>
    <row r="1394" spans="2:88" x14ac:dyDescent="0.25">
      <c r="B1394" s="8">
        <v>1392</v>
      </c>
      <c r="C1394" s="9" t="s">
        <v>13015</v>
      </c>
      <c r="D1394" s="9" t="s">
        <v>13063</v>
      </c>
      <c r="E1394" s="49">
        <v>30.650509499999995</v>
      </c>
      <c r="F1394" s="56">
        <v>22.573516200000007</v>
      </c>
      <c r="G1394" s="50">
        <v>31.067025000000001</v>
      </c>
      <c r="H1394" s="51">
        <v>0</v>
      </c>
      <c r="I1394" s="50">
        <v>0</v>
      </c>
      <c r="J1394" s="50">
        <v>0</v>
      </c>
      <c r="K1394" s="50">
        <v>0</v>
      </c>
      <c r="L1394" s="50">
        <v>0</v>
      </c>
      <c r="M1394" s="49">
        <v>0</v>
      </c>
      <c r="N1394" s="49">
        <v>4.0606226094666669</v>
      </c>
      <c r="O1394" s="49">
        <v>2.6056919999999995</v>
      </c>
      <c r="P1394" s="50">
        <v>0</v>
      </c>
      <c r="Q1394" s="50">
        <v>0</v>
      </c>
      <c r="R1394" s="50">
        <v>0</v>
      </c>
      <c r="S1394" s="51">
        <v>0</v>
      </c>
      <c r="T1394" s="50">
        <v>0</v>
      </c>
      <c r="U1394" s="51">
        <v>26.223340000000007</v>
      </c>
      <c r="V1394" s="51">
        <v>0</v>
      </c>
      <c r="W1394" s="50">
        <v>0</v>
      </c>
      <c r="X1394" s="49">
        <v>9.1963666666666679</v>
      </c>
      <c r="Y1394" s="51">
        <v>36.747891555555562</v>
      </c>
      <c r="Z1394" s="52">
        <v>0</v>
      </c>
      <c r="AA1394" s="52">
        <v>0</v>
      </c>
      <c r="AB1394" s="52">
        <v>0</v>
      </c>
      <c r="AC1394" s="52">
        <v>0</v>
      </c>
      <c r="AD1394" s="52">
        <v>0</v>
      </c>
      <c r="AE1394" s="50">
        <v>418.3403571428571</v>
      </c>
      <c r="AF1394" s="50">
        <v>378.00000000000006</v>
      </c>
      <c r="AG1394" s="50">
        <v>0</v>
      </c>
      <c r="AH1394" s="50">
        <v>19.970978760000001</v>
      </c>
      <c r="AI1394" s="52">
        <v>12.270710755555557</v>
      </c>
      <c r="AJ1394" s="49">
        <v>0</v>
      </c>
      <c r="AK1394" s="50">
        <v>72.052750000000003</v>
      </c>
      <c r="AL1394" s="50">
        <v>111.30000000000001</v>
      </c>
      <c r="AM1394" s="50">
        <v>0</v>
      </c>
      <c r="AN1394" s="50">
        <v>103.85244000000003</v>
      </c>
      <c r="AO1394" s="50">
        <v>18.418604651162791</v>
      </c>
      <c r="AP1394" s="50">
        <v>65.182050000000004</v>
      </c>
      <c r="AQ1394" s="51">
        <v>49.830599999999997</v>
      </c>
      <c r="AR1394" s="49">
        <v>28.669449000000007</v>
      </c>
      <c r="AS1394" s="50">
        <v>2.7871621621621623</v>
      </c>
      <c r="AT1394" s="50">
        <v>3.8231550000000003</v>
      </c>
      <c r="AU1394" s="50">
        <v>9.5642499999999995</v>
      </c>
      <c r="AV1394" s="50">
        <v>235.09374625000007</v>
      </c>
      <c r="AW1394" s="50">
        <v>0</v>
      </c>
      <c r="AX1394" s="50">
        <v>11.872</v>
      </c>
      <c r="AY1394" s="50">
        <v>66.200750000000014</v>
      </c>
      <c r="AZ1394" s="51">
        <v>0</v>
      </c>
      <c r="BA1394" s="49">
        <v>0</v>
      </c>
      <c r="BB1394" s="49">
        <v>0</v>
      </c>
      <c r="BC1394" s="50">
        <v>0</v>
      </c>
      <c r="BD1394" s="50">
        <v>0</v>
      </c>
      <c r="BE1394" s="51">
        <v>0</v>
      </c>
      <c r="BF1394" s="38"/>
      <c r="BG1394" s="38"/>
      <c r="BK1394" s="38"/>
      <c r="BL1394" s="38"/>
      <c r="BM1394" s="38"/>
      <c r="BN1394" s="38"/>
      <c r="BO1394" s="38"/>
      <c r="BP1394" s="38"/>
      <c r="BQ1394" s="38"/>
      <c r="BR1394" s="38"/>
      <c r="BS1394" s="38"/>
      <c r="BT1394" s="38"/>
      <c r="BU1394" s="38"/>
      <c r="BY1394" s="38"/>
      <c r="BZ1394" s="38"/>
      <c r="CJ1394" s="38"/>
    </row>
    <row r="1395" spans="2:88" x14ac:dyDescent="0.25">
      <c r="B1395" s="8">
        <v>1393</v>
      </c>
      <c r="C1395" s="9" t="s">
        <v>13015</v>
      </c>
      <c r="D1395" s="9" t="s">
        <v>13064</v>
      </c>
      <c r="E1395" s="49">
        <v>4.6202511500000014</v>
      </c>
      <c r="F1395" s="56">
        <v>3.7622527000000012</v>
      </c>
      <c r="G1395" s="50">
        <v>6.2134049999999998</v>
      </c>
      <c r="H1395" s="51">
        <v>0</v>
      </c>
      <c r="I1395" s="50">
        <v>0</v>
      </c>
      <c r="J1395" s="50">
        <v>0</v>
      </c>
      <c r="K1395" s="50">
        <v>0</v>
      </c>
      <c r="L1395" s="50">
        <v>0</v>
      </c>
      <c r="M1395" s="49">
        <v>0</v>
      </c>
      <c r="N1395" s="49">
        <v>2.5190410873599998</v>
      </c>
      <c r="O1395" s="49">
        <v>0.86856399999999989</v>
      </c>
      <c r="P1395" s="50">
        <v>0</v>
      </c>
      <c r="Q1395" s="50">
        <v>0</v>
      </c>
      <c r="R1395" s="50">
        <v>0</v>
      </c>
      <c r="S1395" s="51">
        <v>0</v>
      </c>
      <c r="T1395" s="50">
        <v>0</v>
      </c>
      <c r="U1395" s="51">
        <v>9.7334500000000013</v>
      </c>
      <c r="V1395" s="51">
        <v>0</v>
      </c>
      <c r="W1395" s="50">
        <v>0</v>
      </c>
      <c r="X1395" s="49">
        <v>4.8292200000000003</v>
      </c>
      <c r="Y1395" s="51">
        <v>8.7034480000000016</v>
      </c>
      <c r="Z1395" s="52">
        <v>0</v>
      </c>
      <c r="AA1395" s="52">
        <v>0</v>
      </c>
      <c r="AB1395" s="52">
        <v>0</v>
      </c>
      <c r="AC1395" s="52">
        <v>0</v>
      </c>
      <c r="AD1395" s="52">
        <v>0</v>
      </c>
      <c r="AE1395" s="50">
        <v>40.200676666666673</v>
      </c>
      <c r="AF1395" s="50">
        <v>14.100000000000001</v>
      </c>
      <c r="AG1395" s="50">
        <v>0</v>
      </c>
      <c r="AH1395" s="50">
        <v>6.6569929200000022</v>
      </c>
      <c r="AI1395" s="52">
        <v>4.1202411999999997</v>
      </c>
      <c r="AJ1395" s="49">
        <v>0</v>
      </c>
      <c r="AK1395" s="50">
        <v>11.572108333333333</v>
      </c>
      <c r="AL1395" s="50">
        <v>20.087</v>
      </c>
      <c r="AM1395" s="50">
        <v>12.705000000000002</v>
      </c>
      <c r="AN1395" s="50">
        <v>0</v>
      </c>
      <c r="AO1395" s="50">
        <v>0</v>
      </c>
      <c r="AP1395" s="50">
        <v>0</v>
      </c>
      <c r="AQ1395" s="51">
        <v>0</v>
      </c>
      <c r="AR1395" s="49">
        <v>9.5564830000000018</v>
      </c>
      <c r="AS1395" s="50">
        <v>2.7871621621621623</v>
      </c>
      <c r="AT1395" s="50">
        <v>1.2743850000000001</v>
      </c>
      <c r="AU1395" s="50">
        <v>1.9128499999999997</v>
      </c>
      <c r="AV1395" s="50">
        <v>54.916970249999991</v>
      </c>
      <c r="AW1395" s="50">
        <v>0</v>
      </c>
      <c r="AX1395" s="50">
        <v>3.9573333333333331</v>
      </c>
      <c r="AY1395" s="50">
        <v>25.933076666666672</v>
      </c>
      <c r="AZ1395" s="51">
        <v>0</v>
      </c>
      <c r="BA1395" s="49">
        <v>0</v>
      </c>
      <c r="BB1395" s="49">
        <v>0</v>
      </c>
      <c r="BC1395" s="50">
        <v>0</v>
      </c>
      <c r="BD1395" s="50">
        <v>0</v>
      </c>
      <c r="BE1395" s="51">
        <v>0</v>
      </c>
      <c r="BF1395" s="38"/>
      <c r="BG1395" s="38"/>
      <c r="BK1395" s="38"/>
      <c r="BL1395" s="38"/>
      <c r="BM1395" s="38"/>
      <c r="BN1395" s="38"/>
      <c r="BO1395" s="38"/>
      <c r="BP1395" s="38"/>
      <c r="BQ1395" s="38"/>
      <c r="BR1395" s="38"/>
      <c r="BS1395" s="38"/>
      <c r="BT1395" s="38"/>
      <c r="BU1395" s="38"/>
      <c r="BY1395" s="38"/>
      <c r="BZ1395" s="38"/>
      <c r="CJ1395" s="38"/>
    </row>
    <row r="1396" spans="2:88" x14ac:dyDescent="0.25">
      <c r="B1396" s="8">
        <v>1394</v>
      </c>
      <c r="C1396" s="9" t="s">
        <v>13015</v>
      </c>
      <c r="D1396" s="9" t="s">
        <v>13065</v>
      </c>
      <c r="E1396" s="49">
        <v>6.160334866666668</v>
      </c>
      <c r="F1396" s="56">
        <v>5.016336933333335</v>
      </c>
      <c r="G1396" s="50">
        <v>8.2845399999999998</v>
      </c>
      <c r="H1396" s="51">
        <v>0</v>
      </c>
      <c r="I1396" s="50">
        <v>0</v>
      </c>
      <c r="J1396" s="50">
        <v>0</v>
      </c>
      <c r="K1396" s="50">
        <v>0</v>
      </c>
      <c r="L1396" s="50">
        <v>0</v>
      </c>
      <c r="M1396" s="49">
        <v>0</v>
      </c>
      <c r="N1396" s="49">
        <v>2.5190410873599998</v>
      </c>
      <c r="O1396" s="49">
        <v>0.86856399999999989</v>
      </c>
      <c r="P1396" s="50">
        <v>0</v>
      </c>
      <c r="Q1396" s="50">
        <v>0</v>
      </c>
      <c r="R1396" s="50">
        <v>0</v>
      </c>
      <c r="S1396" s="51">
        <v>0</v>
      </c>
      <c r="T1396" s="50">
        <v>0</v>
      </c>
      <c r="U1396" s="51">
        <v>9.7334500000000013</v>
      </c>
      <c r="V1396" s="51">
        <v>0</v>
      </c>
      <c r="W1396" s="50">
        <v>0</v>
      </c>
      <c r="X1396" s="49">
        <v>4.8292200000000003</v>
      </c>
      <c r="Y1396" s="51">
        <v>8.7034480000000016</v>
      </c>
      <c r="Z1396" s="52">
        <v>0</v>
      </c>
      <c r="AA1396" s="52">
        <v>0</v>
      </c>
      <c r="AB1396" s="52">
        <v>0</v>
      </c>
      <c r="AC1396" s="52">
        <v>0</v>
      </c>
      <c r="AD1396" s="52">
        <v>0</v>
      </c>
      <c r="AE1396" s="50">
        <v>53.600902222222231</v>
      </c>
      <c r="AF1396" s="50">
        <v>18.8</v>
      </c>
      <c r="AG1396" s="50">
        <v>0</v>
      </c>
      <c r="AH1396" s="50">
        <v>6.6569929200000022</v>
      </c>
      <c r="AI1396" s="52">
        <v>4.1202411999999997</v>
      </c>
      <c r="AJ1396" s="49">
        <v>0</v>
      </c>
      <c r="AK1396" s="50">
        <v>15.429477777777777</v>
      </c>
      <c r="AL1396" s="50">
        <v>26.782666666666668</v>
      </c>
      <c r="AM1396" s="50">
        <v>16.940000000000001</v>
      </c>
      <c r="AN1396" s="50">
        <v>0</v>
      </c>
      <c r="AO1396" s="50">
        <v>0</v>
      </c>
      <c r="AP1396" s="50">
        <v>0</v>
      </c>
      <c r="AQ1396" s="51">
        <v>0</v>
      </c>
      <c r="AR1396" s="49">
        <v>9.5564830000000018</v>
      </c>
      <c r="AS1396" s="50">
        <v>2.7871621621621623</v>
      </c>
      <c r="AT1396" s="50">
        <v>1.2743850000000001</v>
      </c>
      <c r="AU1396" s="50">
        <v>2.5504666666666664</v>
      </c>
      <c r="AV1396" s="50">
        <v>66.82419316666666</v>
      </c>
      <c r="AW1396" s="50">
        <v>0</v>
      </c>
      <c r="AX1396" s="50">
        <v>3.9573333333333331</v>
      </c>
      <c r="AY1396" s="50">
        <v>25.933076666666672</v>
      </c>
      <c r="AZ1396" s="51">
        <v>0</v>
      </c>
      <c r="BA1396" s="49">
        <v>0</v>
      </c>
      <c r="BB1396" s="49">
        <v>0</v>
      </c>
      <c r="BC1396" s="50">
        <v>0</v>
      </c>
      <c r="BD1396" s="50">
        <v>0</v>
      </c>
      <c r="BE1396" s="51">
        <v>0</v>
      </c>
      <c r="BF1396" s="38"/>
      <c r="BG1396" s="38"/>
      <c r="BK1396" s="38"/>
      <c r="BL1396" s="38"/>
      <c r="BM1396" s="38"/>
      <c r="BN1396" s="38"/>
      <c r="BO1396" s="38"/>
      <c r="BP1396" s="38"/>
      <c r="BQ1396" s="38"/>
      <c r="BR1396" s="38"/>
      <c r="BS1396" s="38"/>
      <c r="BT1396" s="38"/>
      <c r="BU1396" s="38"/>
      <c r="BY1396" s="38"/>
      <c r="BZ1396" s="38"/>
      <c r="CJ1396" s="38"/>
    </row>
    <row r="1397" spans="2:88" x14ac:dyDescent="0.25">
      <c r="B1397" s="8">
        <v>1395</v>
      </c>
      <c r="C1397" s="9" t="s">
        <v>13015</v>
      </c>
      <c r="D1397" s="9" t="s">
        <v>13066</v>
      </c>
      <c r="E1397" s="49">
        <v>6.160334866666668</v>
      </c>
      <c r="F1397" s="56">
        <v>5.016336933333335</v>
      </c>
      <c r="G1397" s="50">
        <v>8.2845399999999998</v>
      </c>
      <c r="H1397" s="51">
        <v>0</v>
      </c>
      <c r="I1397" s="50">
        <v>0</v>
      </c>
      <c r="J1397" s="50">
        <v>0</v>
      </c>
      <c r="K1397" s="50">
        <v>0</v>
      </c>
      <c r="L1397" s="50">
        <v>0</v>
      </c>
      <c r="M1397" s="49">
        <v>0</v>
      </c>
      <c r="N1397" s="49">
        <v>2.5190410873599998</v>
      </c>
      <c r="O1397" s="49">
        <v>0.86856399999999989</v>
      </c>
      <c r="P1397" s="50">
        <v>0</v>
      </c>
      <c r="Q1397" s="50">
        <v>0</v>
      </c>
      <c r="R1397" s="50">
        <v>0</v>
      </c>
      <c r="S1397" s="51">
        <v>0</v>
      </c>
      <c r="T1397" s="50">
        <v>0</v>
      </c>
      <c r="U1397" s="51">
        <v>9.7334500000000013</v>
      </c>
      <c r="V1397" s="51">
        <v>0</v>
      </c>
      <c r="W1397" s="50">
        <v>0</v>
      </c>
      <c r="X1397" s="49">
        <v>4.8292200000000003</v>
      </c>
      <c r="Y1397" s="51">
        <v>8.7034480000000016</v>
      </c>
      <c r="Z1397" s="52">
        <v>0</v>
      </c>
      <c r="AA1397" s="52">
        <v>0</v>
      </c>
      <c r="AB1397" s="52">
        <v>0</v>
      </c>
      <c r="AC1397" s="52">
        <v>0</v>
      </c>
      <c r="AD1397" s="52">
        <v>0</v>
      </c>
      <c r="AE1397" s="50">
        <v>53.600902222222231</v>
      </c>
      <c r="AF1397" s="50">
        <v>18.8</v>
      </c>
      <c r="AG1397" s="50">
        <v>0</v>
      </c>
      <c r="AH1397" s="50">
        <v>6.6569929200000022</v>
      </c>
      <c r="AI1397" s="52">
        <v>4.1202411999999997</v>
      </c>
      <c r="AJ1397" s="49">
        <v>0</v>
      </c>
      <c r="AK1397" s="50">
        <v>19.286847222222221</v>
      </c>
      <c r="AL1397" s="50">
        <v>33.478333333333332</v>
      </c>
      <c r="AM1397" s="50">
        <v>21.175000000000001</v>
      </c>
      <c r="AN1397" s="50">
        <v>0</v>
      </c>
      <c r="AO1397" s="50">
        <v>0</v>
      </c>
      <c r="AP1397" s="50">
        <v>0</v>
      </c>
      <c r="AQ1397" s="51">
        <v>0</v>
      </c>
      <c r="AR1397" s="49">
        <v>9.5564830000000018</v>
      </c>
      <c r="AS1397" s="50">
        <v>2.7871621621621623</v>
      </c>
      <c r="AT1397" s="50">
        <v>1.2743850000000001</v>
      </c>
      <c r="AU1397" s="50">
        <v>2.5504666666666664</v>
      </c>
      <c r="AV1397" s="50">
        <v>66.82419316666666</v>
      </c>
      <c r="AW1397" s="50">
        <v>0</v>
      </c>
      <c r="AX1397" s="50">
        <v>3.9573333333333331</v>
      </c>
      <c r="AY1397" s="50">
        <v>25.933076666666672</v>
      </c>
      <c r="AZ1397" s="51">
        <v>0</v>
      </c>
      <c r="BA1397" s="49">
        <v>0</v>
      </c>
      <c r="BB1397" s="49">
        <v>0</v>
      </c>
      <c r="BC1397" s="50">
        <v>0</v>
      </c>
      <c r="BD1397" s="50">
        <v>0</v>
      </c>
      <c r="BE1397" s="51">
        <v>0</v>
      </c>
      <c r="BF1397" s="38"/>
      <c r="BG1397" s="38"/>
      <c r="BK1397" s="38"/>
      <c r="BL1397" s="38"/>
      <c r="BM1397" s="38"/>
      <c r="BN1397" s="38"/>
      <c r="BO1397" s="38"/>
      <c r="BP1397" s="38"/>
      <c r="BQ1397" s="38"/>
      <c r="BR1397" s="38"/>
      <c r="BS1397" s="38"/>
      <c r="BT1397" s="38"/>
      <c r="BU1397" s="38"/>
      <c r="BY1397" s="38"/>
      <c r="BZ1397" s="38"/>
      <c r="CJ1397" s="38"/>
    </row>
    <row r="1398" spans="2:88" x14ac:dyDescent="0.25">
      <c r="B1398" s="8">
        <v>1396</v>
      </c>
      <c r="C1398" s="9" t="s">
        <v>13015</v>
      </c>
      <c r="D1398" s="9" t="s">
        <v>13067</v>
      </c>
      <c r="E1398" s="49">
        <v>7.7004185833333345</v>
      </c>
      <c r="F1398" s="56">
        <v>6.2704211666666687</v>
      </c>
      <c r="G1398" s="50">
        <v>10.355675</v>
      </c>
      <c r="H1398" s="51">
        <v>0</v>
      </c>
      <c r="I1398" s="50">
        <v>0</v>
      </c>
      <c r="J1398" s="50">
        <v>0</v>
      </c>
      <c r="K1398" s="50">
        <v>0</v>
      </c>
      <c r="L1398" s="50">
        <v>0</v>
      </c>
      <c r="M1398" s="49">
        <v>0</v>
      </c>
      <c r="N1398" s="49">
        <v>2.5190410873599998</v>
      </c>
      <c r="O1398" s="49">
        <v>0.86856399999999989</v>
      </c>
      <c r="P1398" s="50">
        <v>0</v>
      </c>
      <c r="Q1398" s="50">
        <v>0</v>
      </c>
      <c r="R1398" s="50">
        <v>0</v>
      </c>
      <c r="S1398" s="51">
        <v>0</v>
      </c>
      <c r="T1398" s="50">
        <v>0</v>
      </c>
      <c r="U1398" s="51">
        <v>9.7334500000000013</v>
      </c>
      <c r="V1398" s="51">
        <v>0</v>
      </c>
      <c r="W1398" s="50">
        <v>0</v>
      </c>
      <c r="X1398" s="49">
        <v>4.8292200000000003</v>
      </c>
      <c r="Y1398" s="51">
        <v>8.7034480000000016</v>
      </c>
      <c r="Z1398" s="52">
        <v>0</v>
      </c>
      <c r="AA1398" s="52">
        <v>0</v>
      </c>
      <c r="AB1398" s="52">
        <v>0</v>
      </c>
      <c r="AC1398" s="52">
        <v>0</v>
      </c>
      <c r="AD1398" s="52">
        <v>0</v>
      </c>
      <c r="AE1398" s="50">
        <v>67.001127777777782</v>
      </c>
      <c r="AF1398" s="50">
        <v>23.5</v>
      </c>
      <c r="AG1398" s="50">
        <v>0</v>
      </c>
      <c r="AH1398" s="50">
        <v>6.6569929200000022</v>
      </c>
      <c r="AI1398" s="52">
        <v>4.1202411999999997</v>
      </c>
      <c r="AJ1398" s="49">
        <v>0</v>
      </c>
      <c r="AK1398" s="50">
        <v>23.144216666666665</v>
      </c>
      <c r="AL1398" s="50">
        <v>40.173999999999999</v>
      </c>
      <c r="AM1398" s="50">
        <v>25.410000000000004</v>
      </c>
      <c r="AN1398" s="50">
        <v>0</v>
      </c>
      <c r="AO1398" s="50">
        <v>0</v>
      </c>
      <c r="AP1398" s="50">
        <v>0</v>
      </c>
      <c r="AQ1398" s="51">
        <v>0</v>
      </c>
      <c r="AR1398" s="49">
        <v>9.5564830000000018</v>
      </c>
      <c r="AS1398" s="50">
        <v>2.7871621621621623</v>
      </c>
      <c r="AT1398" s="50">
        <v>1.2743850000000001</v>
      </c>
      <c r="AU1398" s="50">
        <v>3.1880833333333332</v>
      </c>
      <c r="AV1398" s="50">
        <v>78.731416083333329</v>
      </c>
      <c r="AW1398" s="50">
        <v>0</v>
      </c>
      <c r="AX1398" s="50">
        <v>3.9573333333333331</v>
      </c>
      <c r="AY1398" s="50">
        <v>25.933076666666672</v>
      </c>
      <c r="AZ1398" s="51">
        <v>0</v>
      </c>
      <c r="BA1398" s="49">
        <v>0</v>
      </c>
      <c r="BB1398" s="49">
        <v>0</v>
      </c>
      <c r="BC1398" s="50">
        <v>0</v>
      </c>
      <c r="BD1398" s="50">
        <v>0</v>
      </c>
      <c r="BE1398" s="51">
        <v>0</v>
      </c>
      <c r="BF1398" s="38"/>
      <c r="BG1398" s="38"/>
      <c r="BK1398" s="38"/>
      <c r="BL1398" s="38"/>
      <c r="BM1398" s="38"/>
      <c r="BN1398" s="38"/>
      <c r="BO1398" s="38"/>
      <c r="BP1398" s="38"/>
      <c r="BQ1398" s="38"/>
      <c r="BR1398" s="38"/>
      <c r="BS1398" s="38"/>
      <c r="BT1398" s="38"/>
      <c r="BU1398" s="38"/>
      <c r="BY1398" s="38"/>
      <c r="BZ1398" s="38"/>
      <c r="CJ1398" s="38"/>
    </row>
    <row r="1399" spans="2:88" x14ac:dyDescent="0.25">
      <c r="B1399" s="8">
        <v>1397</v>
      </c>
      <c r="C1399" s="9" t="s">
        <v>13015</v>
      </c>
      <c r="D1399" s="9" t="s">
        <v>13068</v>
      </c>
      <c r="E1399" s="49">
        <v>9.5347609500000008</v>
      </c>
      <c r="F1399" s="56">
        <v>7.5245054000000025</v>
      </c>
      <c r="G1399" s="50">
        <v>12.42681</v>
      </c>
      <c r="H1399" s="51">
        <v>0</v>
      </c>
      <c r="I1399" s="50">
        <v>0</v>
      </c>
      <c r="J1399" s="50">
        <v>0</v>
      </c>
      <c r="K1399" s="50">
        <v>0</v>
      </c>
      <c r="L1399" s="50">
        <v>0</v>
      </c>
      <c r="M1399" s="49">
        <v>0</v>
      </c>
      <c r="N1399" s="49">
        <v>3.2118449821600001</v>
      </c>
      <c r="O1399" s="49">
        <v>1.7371279999999998</v>
      </c>
      <c r="P1399" s="50">
        <v>0</v>
      </c>
      <c r="Q1399" s="50">
        <v>0</v>
      </c>
      <c r="R1399" s="50">
        <v>0</v>
      </c>
      <c r="S1399" s="51">
        <v>0</v>
      </c>
      <c r="T1399" s="50">
        <v>0</v>
      </c>
      <c r="U1399" s="51">
        <v>24.523100000000003</v>
      </c>
      <c r="V1399" s="51">
        <v>0</v>
      </c>
      <c r="W1399" s="50">
        <v>0</v>
      </c>
      <c r="X1399" s="49">
        <v>6.8972749999999996</v>
      </c>
      <c r="Y1399" s="51">
        <v>27.077393777777779</v>
      </c>
      <c r="Z1399" s="52">
        <v>0</v>
      </c>
      <c r="AA1399" s="52">
        <v>0</v>
      </c>
      <c r="AB1399" s="52">
        <v>0</v>
      </c>
      <c r="AC1399" s="52">
        <v>0</v>
      </c>
      <c r="AD1399" s="52">
        <v>0</v>
      </c>
      <c r="AE1399" s="50">
        <v>80.401353333333347</v>
      </c>
      <c r="AF1399" s="50">
        <v>84.600000000000009</v>
      </c>
      <c r="AG1399" s="50">
        <v>0</v>
      </c>
      <c r="AH1399" s="50">
        <v>13.313985840000004</v>
      </c>
      <c r="AI1399" s="52">
        <v>8.1954759777777788</v>
      </c>
      <c r="AJ1399" s="49">
        <v>0</v>
      </c>
      <c r="AK1399" s="50">
        <v>23.144216666666665</v>
      </c>
      <c r="AL1399" s="50">
        <v>40.173999999999999</v>
      </c>
      <c r="AM1399" s="50">
        <v>25.410000000000004</v>
      </c>
      <c r="AN1399" s="50">
        <v>0</v>
      </c>
      <c r="AO1399" s="50">
        <v>0</v>
      </c>
      <c r="AP1399" s="50">
        <v>0</v>
      </c>
      <c r="AQ1399" s="51">
        <v>0</v>
      </c>
      <c r="AR1399" s="49">
        <v>19.112966000000004</v>
      </c>
      <c r="AS1399" s="50">
        <v>2.7871621621621623</v>
      </c>
      <c r="AT1399" s="50">
        <v>2.5487700000000002</v>
      </c>
      <c r="AU1399" s="50">
        <v>3.8256999999999994</v>
      </c>
      <c r="AV1399" s="50">
        <v>222.08270233333337</v>
      </c>
      <c r="AW1399" s="50">
        <v>0</v>
      </c>
      <c r="AX1399" s="50">
        <v>7.9146666666666663</v>
      </c>
      <c r="AY1399" s="50">
        <v>46.556216666666678</v>
      </c>
      <c r="AZ1399" s="51">
        <v>0</v>
      </c>
      <c r="BA1399" s="49">
        <v>0</v>
      </c>
      <c r="BB1399" s="49">
        <v>0</v>
      </c>
      <c r="BC1399" s="50">
        <v>0</v>
      </c>
      <c r="BD1399" s="50">
        <v>0</v>
      </c>
      <c r="BE1399" s="51">
        <v>0</v>
      </c>
      <c r="BF1399" s="38"/>
      <c r="BG1399" s="38"/>
      <c r="BK1399" s="38"/>
      <c r="BL1399" s="38"/>
      <c r="BM1399" s="38"/>
      <c r="BN1399" s="38"/>
      <c r="BO1399" s="38"/>
      <c r="BP1399" s="38"/>
      <c r="BQ1399" s="38"/>
      <c r="BR1399" s="38"/>
      <c r="BS1399" s="38"/>
      <c r="BT1399" s="38"/>
      <c r="BU1399" s="38"/>
      <c r="BY1399" s="38"/>
      <c r="BZ1399" s="38"/>
      <c r="CJ1399" s="38"/>
    </row>
    <row r="1400" spans="2:88" x14ac:dyDescent="0.25">
      <c r="B1400" s="8">
        <v>1398</v>
      </c>
      <c r="C1400" s="9" t="s">
        <v>13015</v>
      </c>
      <c r="D1400" s="9" t="s">
        <v>13069</v>
      </c>
      <c r="E1400" s="49">
        <v>12.713014600000001</v>
      </c>
      <c r="F1400" s="56">
        <v>10.03267386666667</v>
      </c>
      <c r="G1400" s="50">
        <v>16.56908</v>
      </c>
      <c r="H1400" s="51">
        <v>0</v>
      </c>
      <c r="I1400" s="50">
        <v>0</v>
      </c>
      <c r="J1400" s="50">
        <v>0</v>
      </c>
      <c r="K1400" s="50">
        <v>0</v>
      </c>
      <c r="L1400" s="50">
        <v>0</v>
      </c>
      <c r="M1400" s="49">
        <v>0</v>
      </c>
      <c r="N1400" s="49">
        <v>3.2118449821600001</v>
      </c>
      <c r="O1400" s="49">
        <v>1.7371279999999998</v>
      </c>
      <c r="P1400" s="50">
        <v>0</v>
      </c>
      <c r="Q1400" s="50">
        <v>0</v>
      </c>
      <c r="R1400" s="50">
        <v>0</v>
      </c>
      <c r="S1400" s="51">
        <v>0</v>
      </c>
      <c r="T1400" s="50">
        <v>0</v>
      </c>
      <c r="U1400" s="51">
        <v>24.523100000000003</v>
      </c>
      <c r="V1400" s="51">
        <v>0</v>
      </c>
      <c r="W1400" s="50">
        <v>0</v>
      </c>
      <c r="X1400" s="49">
        <v>6.8972749999999996</v>
      </c>
      <c r="Y1400" s="51">
        <v>27.077393777777779</v>
      </c>
      <c r="Z1400" s="52">
        <v>0</v>
      </c>
      <c r="AA1400" s="52">
        <v>0</v>
      </c>
      <c r="AB1400" s="52">
        <v>0</v>
      </c>
      <c r="AC1400" s="52">
        <v>0</v>
      </c>
      <c r="AD1400" s="52">
        <v>0</v>
      </c>
      <c r="AE1400" s="50">
        <v>107.20180444444446</v>
      </c>
      <c r="AF1400" s="50">
        <v>112.80000000000001</v>
      </c>
      <c r="AG1400" s="50">
        <v>0</v>
      </c>
      <c r="AH1400" s="50">
        <v>13.313985840000004</v>
      </c>
      <c r="AI1400" s="52">
        <v>8.1954759777777788</v>
      </c>
      <c r="AJ1400" s="49">
        <v>0</v>
      </c>
      <c r="AK1400" s="50">
        <v>30.858955555555553</v>
      </c>
      <c r="AL1400" s="50">
        <v>53.565333333333335</v>
      </c>
      <c r="AM1400" s="50">
        <v>33.880000000000003</v>
      </c>
      <c r="AN1400" s="50">
        <v>0</v>
      </c>
      <c r="AO1400" s="50">
        <v>0</v>
      </c>
      <c r="AP1400" s="50">
        <v>0</v>
      </c>
      <c r="AQ1400" s="51">
        <v>0</v>
      </c>
      <c r="AR1400" s="49">
        <v>19.112966000000004</v>
      </c>
      <c r="AS1400" s="50">
        <v>2.7871621621621623</v>
      </c>
      <c r="AT1400" s="50">
        <v>2.5487700000000002</v>
      </c>
      <c r="AU1400" s="50">
        <v>5.1009333333333329</v>
      </c>
      <c r="AV1400" s="50">
        <v>283.42431344444446</v>
      </c>
      <c r="AW1400" s="50">
        <v>0</v>
      </c>
      <c r="AX1400" s="50">
        <v>7.9146666666666663</v>
      </c>
      <c r="AY1400" s="50">
        <v>46.556216666666678</v>
      </c>
      <c r="AZ1400" s="51">
        <v>0</v>
      </c>
      <c r="BA1400" s="49">
        <v>0</v>
      </c>
      <c r="BB1400" s="49">
        <v>0</v>
      </c>
      <c r="BC1400" s="50">
        <v>0</v>
      </c>
      <c r="BD1400" s="50">
        <v>0</v>
      </c>
      <c r="BE1400" s="51">
        <v>0</v>
      </c>
      <c r="BF1400" s="38"/>
      <c r="BG1400" s="38"/>
      <c r="BK1400" s="38"/>
      <c r="BL1400" s="38"/>
      <c r="BM1400" s="38"/>
      <c r="BN1400" s="38"/>
      <c r="BO1400" s="38"/>
      <c r="BP1400" s="38"/>
      <c r="BQ1400" s="38"/>
      <c r="BR1400" s="38"/>
      <c r="BS1400" s="38"/>
      <c r="BT1400" s="38"/>
      <c r="BU1400" s="38"/>
      <c r="BY1400" s="38"/>
      <c r="BZ1400" s="38"/>
      <c r="CJ1400" s="38"/>
    </row>
    <row r="1401" spans="2:88" x14ac:dyDescent="0.25">
      <c r="B1401" s="8">
        <v>1399</v>
      </c>
      <c r="C1401" s="9" t="s">
        <v>13015</v>
      </c>
      <c r="D1401" s="9" t="s">
        <v>13070</v>
      </c>
      <c r="E1401" s="49">
        <v>12.713014600000001</v>
      </c>
      <c r="F1401" s="56">
        <v>10.03267386666667</v>
      </c>
      <c r="G1401" s="50">
        <v>16.56908</v>
      </c>
      <c r="H1401" s="51">
        <v>0</v>
      </c>
      <c r="I1401" s="50">
        <v>0</v>
      </c>
      <c r="J1401" s="50">
        <v>0</v>
      </c>
      <c r="K1401" s="50">
        <v>0</v>
      </c>
      <c r="L1401" s="50">
        <v>0</v>
      </c>
      <c r="M1401" s="49">
        <v>0</v>
      </c>
      <c r="N1401" s="49">
        <v>3.2118449821600001</v>
      </c>
      <c r="O1401" s="49">
        <v>1.7371279999999998</v>
      </c>
      <c r="P1401" s="50">
        <v>0</v>
      </c>
      <c r="Q1401" s="50">
        <v>0</v>
      </c>
      <c r="R1401" s="50">
        <v>0</v>
      </c>
      <c r="S1401" s="51">
        <v>0</v>
      </c>
      <c r="T1401" s="50">
        <v>0</v>
      </c>
      <c r="U1401" s="51">
        <v>24.523100000000003</v>
      </c>
      <c r="V1401" s="51">
        <v>0</v>
      </c>
      <c r="W1401" s="50">
        <v>0</v>
      </c>
      <c r="X1401" s="49">
        <v>6.8972749999999996</v>
      </c>
      <c r="Y1401" s="51">
        <v>27.077393777777779</v>
      </c>
      <c r="Z1401" s="52">
        <v>0</v>
      </c>
      <c r="AA1401" s="52">
        <v>0</v>
      </c>
      <c r="AB1401" s="52">
        <v>0</v>
      </c>
      <c r="AC1401" s="52">
        <v>0</v>
      </c>
      <c r="AD1401" s="52">
        <v>0</v>
      </c>
      <c r="AE1401" s="50">
        <v>107.20180444444446</v>
      </c>
      <c r="AF1401" s="50">
        <v>112.80000000000001</v>
      </c>
      <c r="AG1401" s="50">
        <v>0</v>
      </c>
      <c r="AH1401" s="50">
        <v>13.313985840000004</v>
      </c>
      <c r="AI1401" s="52">
        <v>8.1954759777777788</v>
      </c>
      <c r="AJ1401" s="49">
        <v>0</v>
      </c>
      <c r="AK1401" s="50">
        <v>38.573694444444442</v>
      </c>
      <c r="AL1401" s="50">
        <v>66.956666666666663</v>
      </c>
      <c r="AM1401" s="50">
        <v>42.35</v>
      </c>
      <c r="AN1401" s="50">
        <v>0</v>
      </c>
      <c r="AO1401" s="50">
        <v>0</v>
      </c>
      <c r="AP1401" s="50">
        <v>0</v>
      </c>
      <c r="AQ1401" s="51">
        <v>0</v>
      </c>
      <c r="AR1401" s="49">
        <v>19.112966000000004</v>
      </c>
      <c r="AS1401" s="50">
        <v>2.7871621621621623</v>
      </c>
      <c r="AT1401" s="50">
        <v>2.5487700000000002</v>
      </c>
      <c r="AU1401" s="50">
        <v>5.1009333333333329</v>
      </c>
      <c r="AV1401" s="50">
        <v>283.42431344444446</v>
      </c>
      <c r="AW1401" s="50">
        <v>0</v>
      </c>
      <c r="AX1401" s="50">
        <v>7.9146666666666663</v>
      </c>
      <c r="AY1401" s="50">
        <v>46.556216666666678</v>
      </c>
      <c r="AZ1401" s="51">
        <v>0</v>
      </c>
      <c r="BA1401" s="49">
        <v>0</v>
      </c>
      <c r="BB1401" s="49">
        <v>0</v>
      </c>
      <c r="BC1401" s="50">
        <v>0</v>
      </c>
      <c r="BD1401" s="50">
        <v>0</v>
      </c>
      <c r="BE1401" s="51">
        <v>0</v>
      </c>
      <c r="BF1401" s="38"/>
      <c r="BG1401" s="38"/>
      <c r="BK1401" s="38"/>
      <c r="BL1401" s="38"/>
      <c r="BM1401" s="38"/>
      <c r="BN1401" s="38"/>
      <c r="BO1401" s="38"/>
      <c r="BP1401" s="38"/>
      <c r="BQ1401" s="38"/>
      <c r="BR1401" s="38"/>
      <c r="BS1401" s="38"/>
      <c r="BT1401" s="38"/>
      <c r="BU1401" s="38"/>
      <c r="BY1401" s="38"/>
      <c r="BZ1401" s="38"/>
      <c r="CJ1401" s="38"/>
    </row>
    <row r="1402" spans="2:88" x14ac:dyDescent="0.25">
      <c r="B1402" s="8">
        <v>1400</v>
      </c>
      <c r="C1402" s="9" t="s">
        <v>13015</v>
      </c>
      <c r="D1402" s="9" t="s">
        <v>13071</v>
      </c>
      <c r="E1402" s="49">
        <v>15.891268250000001</v>
      </c>
      <c r="F1402" s="56">
        <v>12.540842333333337</v>
      </c>
      <c r="G1402" s="50">
        <v>20.711349999999999</v>
      </c>
      <c r="H1402" s="51">
        <v>0</v>
      </c>
      <c r="I1402" s="50">
        <v>0</v>
      </c>
      <c r="J1402" s="50">
        <v>0</v>
      </c>
      <c r="K1402" s="50">
        <v>0</v>
      </c>
      <c r="L1402" s="50">
        <v>0</v>
      </c>
      <c r="M1402" s="49">
        <v>0</v>
      </c>
      <c r="N1402" s="49">
        <v>3.2118449821600001</v>
      </c>
      <c r="O1402" s="49">
        <v>1.7371279999999998</v>
      </c>
      <c r="P1402" s="50">
        <v>0</v>
      </c>
      <c r="Q1402" s="50">
        <v>0</v>
      </c>
      <c r="R1402" s="50">
        <v>0</v>
      </c>
      <c r="S1402" s="51">
        <v>0</v>
      </c>
      <c r="T1402" s="50">
        <v>0</v>
      </c>
      <c r="U1402" s="51">
        <v>24.523100000000003</v>
      </c>
      <c r="V1402" s="51">
        <v>0</v>
      </c>
      <c r="W1402" s="50">
        <v>0</v>
      </c>
      <c r="X1402" s="49">
        <v>6.8972749999999996</v>
      </c>
      <c r="Y1402" s="51">
        <v>27.077393777777779</v>
      </c>
      <c r="Z1402" s="52">
        <v>0</v>
      </c>
      <c r="AA1402" s="52">
        <v>0</v>
      </c>
      <c r="AB1402" s="52">
        <v>0</v>
      </c>
      <c r="AC1402" s="52">
        <v>0</v>
      </c>
      <c r="AD1402" s="52">
        <v>0</v>
      </c>
      <c r="AE1402" s="50">
        <v>134.00225555555556</v>
      </c>
      <c r="AF1402" s="50">
        <v>141</v>
      </c>
      <c r="AG1402" s="50">
        <v>0</v>
      </c>
      <c r="AH1402" s="50">
        <v>13.313985840000004</v>
      </c>
      <c r="AI1402" s="52">
        <v>8.1954759777777788</v>
      </c>
      <c r="AJ1402" s="49">
        <v>0</v>
      </c>
      <c r="AK1402" s="50">
        <v>46.28843333333333</v>
      </c>
      <c r="AL1402" s="50">
        <v>80.347999999999999</v>
      </c>
      <c r="AM1402" s="50">
        <v>50.820000000000007</v>
      </c>
      <c r="AN1402" s="50">
        <v>0</v>
      </c>
      <c r="AO1402" s="50">
        <v>0</v>
      </c>
      <c r="AP1402" s="50">
        <v>0</v>
      </c>
      <c r="AQ1402" s="51">
        <v>0</v>
      </c>
      <c r="AR1402" s="49">
        <v>19.112966000000004</v>
      </c>
      <c r="AS1402" s="50">
        <v>2.7871621621621623</v>
      </c>
      <c r="AT1402" s="50">
        <v>2.5487700000000002</v>
      </c>
      <c r="AU1402" s="50">
        <v>6.3761666666666663</v>
      </c>
      <c r="AV1402" s="50">
        <v>344.76592455555556</v>
      </c>
      <c r="AW1402" s="50">
        <v>0</v>
      </c>
      <c r="AX1402" s="50">
        <v>7.9146666666666663</v>
      </c>
      <c r="AY1402" s="50">
        <v>46.556216666666678</v>
      </c>
      <c r="AZ1402" s="51">
        <v>0</v>
      </c>
      <c r="BA1402" s="49">
        <v>0</v>
      </c>
      <c r="BB1402" s="49">
        <v>0</v>
      </c>
      <c r="BC1402" s="50">
        <v>0</v>
      </c>
      <c r="BD1402" s="50">
        <v>0</v>
      </c>
      <c r="BE1402" s="51">
        <v>0</v>
      </c>
      <c r="BF1402" s="38"/>
      <c r="BG1402" s="38"/>
      <c r="BK1402" s="38"/>
      <c r="BL1402" s="38"/>
      <c r="BM1402" s="38"/>
      <c r="BN1402" s="38"/>
      <c r="BO1402" s="38"/>
      <c r="BP1402" s="38"/>
      <c r="BQ1402" s="38"/>
      <c r="BR1402" s="38"/>
      <c r="BS1402" s="38"/>
      <c r="BT1402" s="38"/>
      <c r="BU1402" s="38"/>
      <c r="BY1402" s="38"/>
      <c r="BZ1402" s="38"/>
      <c r="CJ1402" s="38"/>
    </row>
    <row r="1403" spans="2:88" x14ac:dyDescent="0.25">
      <c r="B1403" s="8">
        <v>1401</v>
      </c>
      <c r="C1403" s="9" t="s">
        <v>13015</v>
      </c>
      <c r="D1403" s="9" t="s">
        <v>13072</v>
      </c>
      <c r="E1403" s="49">
        <v>18.390305699999995</v>
      </c>
      <c r="F1403" s="56">
        <v>11.286758100000004</v>
      </c>
      <c r="G1403" s="50">
        <v>18.640215000000001</v>
      </c>
      <c r="H1403" s="51">
        <v>0</v>
      </c>
      <c r="I1403" s="50">
        <v>0</v>
      </c>
      <c r="J1403" s="50">
        <v>0</v>
      </c>
      <c r="K1403" s="50">
        <v>0</v>
      </c>
      <c r="L1403" s="50">
        <v>0</v>
      </c>
      <c r="M1403" s="49">
        <v>0</v>
      </c>
      <c r="N1403" s="49">
        <v>4.0606226094666669</v>
      </c>
      <c r="O1403" s="49">
        <v>2.6056919999999995</v>
      </c>
      <c r="P1403" s="50">
        <v>0</v>
      </c>
      <c r="Q1403" s="50">
        <v>0</v>
      </c>
      <c r="R1403" s="50">
        <v>0</v>
      </c>
      <c r="S1403" s="51">
        <v>0</v>
      </c>
      <c r="T1403" s="50">
        <v>0</v>
      </c>
      <c r="U1403" s="51">
        <v>26.223340000000007</v>
      </c>
      <c r="V1403" s="51">
        <v>0</v>
      </c>
      <c r="W1403" s="50">
        <v>0</v>
      </c>
      <c r="X1403" s="49">
        <v>9.1963666666666679</v>
      </c>
      <c r="Y1403" s="51">
        <v>36.747891555555562</v>
      </c>
      <c r="Z1403" s="52">
        <v>0</v>
      </c>
      <c r="AA1403" s="52">
        <v>0</v>
      </c>
      <c r="AB1403" s="52">
        <v>0</v>
      </c>
      <c r="AC1403" s="52">
        <v>0</v>
      </c>
      <c r="AD1403" s="52">
        <v>0</v>
      </c>
      <c r="AE1403" s="50">
        <v>120.60203000000001</v>
      </c>
      <c r="AF1403" s="50">
        <v>211.50000000000003</v>
      </c>
      <c r="AG1403" s="50">
        <v>0</v>
      </c>
      <c r="AH1403" s="50">
        <v>19.970978760000001</v>
      </c>
      <c r="AI1403" s="52">
        <v>12.270710755555557</v>
      </c>
      <c r="AJ1403" s="49">
        <v>0</v>
      </c>
      <c r="AK1403" s="50">
        <v>34.716324999999998</v>
      </c>
      <c r="AL1403" s="50">
        <v>60.260999999999996</v>
      </c>
      <c r="AM1403" s="50">
        <v>38.115000000000009</v>
      </c>
      <c r="AN1403" s="50">
        <v>0</v>
      </c>
      <c r="AO1403" s="50">
        <v>0</v>
      </c>
      <c r="AP1403" s="50">
        <v>0</v>
      </c>
      <c r="AQ1403" s="51">
        <v>0</v>
      </c>
      <c r="AR1403" s="49">
        <v>28.669449000000007</v>
      </c>
      <c r="AS1403" s="50">
        <v>2.7871621621621623</v>
      </c>
      <c r="AT1403" s="50">
        <v>3.8231550000000003</v>
      </c>
      <c r="AU1403" s="50">
        <v>5.7385499999999992</v>
      </c>
      <c r="AV1403" s="50">
        <v>263.3498494166667</v>
      </c>
      <c r="AW1403" s="50">
        <v>0</v>
      </c>
      <c r="AX1403" s="50">
        <v>11.872</v>
      </c>
      <c r="AY1403" s="50">
        <v>66.200750000000014</v>
      </c>
      <c r="AZ1403" s="51">
        <v>0</v>
      </c>
      <c r="BA1403" s="49">
        <v>0</v>
      </c>
      <c r="BB1403" s="49">
        <v>0</v>
      </c>
      <c r="BC1403" s="50">
        <v>0</v>
      </c>
      <c r="BD1403" s="50">
        <v>0</v>
      </c>
      <c r="BE1403" s="51">
        <v>0</v>
      </c>
      <c r="BF1403" s="38"/>
      <c r="BG1403" s="38"/>
      <c r="BK1403" s="38"/>
      <c r="BL1403" s="38"/>
      <c r="BM1403" s="38"/>
      <c r="BN1403" s="38"/>
      <c r="BO1403" s="38"/>
      <c r="BP1403" s="38"/>
      <c r="BQ1403" s="38"/>
      <c r="BR1403" s="38"/>
      <c r="BS1403" s="38"/>
      <c r="BT1403" s="38"/>
      <c r="BU1403" s="38"/>
      <c r="BY1403" s="38"/>
      <c r="BZ1403" s="38"/>
      <c r="CJ1403" s="38"/>
    </row>
    <row r="1404" spans="2:88" x14ac:dyDescent="0.25">
      <c r="B1404" s="8">
        <v>1402</v>
      </c>
      <c r="C1404" s="9" t="s">
        <v>13015</v>
      </c>
      <c r="D1404" s="9" t="s">
        <v>13073</v>
      </c>
      <c r="E1404" s="49">
        <v>24.520407599999995</v>
      </c>
      <c r="F1404" s="56">
        <v>15.049010800000005</v>
      </c>
      <c r="G1404" s="50">
        <v>24.853619999999999</v>
      </c>
      <c r="H1404" s="51">
        <v>0</v>
      </c>
      <c r="I1404" s="50">
        <v>0</v>
      </c>
      <c r="J1404" s="50">
        <v>0</v>
      </c>
      <c r="K1404" s="50">
        <v>0</v>
      </c>
      <c r="L1404" s="50">
        <v>0</v>
      </c>
      <c r="M1404" s="49">
        <v>0</v>
      </c>
      <c r="N1404" s="49">
        <v>4.0606226094666669</v>
      </c>
      <c r="O1404" s="49">
        <v>2.6056919999999995</v>
      </c>
      <c r="P1404" s="50">
        <v>0</v>
      </c>
      <c r="Q1404" s="50">
        <v>0</v>
      </c>
      <c r="R1404" s="50">
        <v>0</v>
      </c>
      <c r="S1404" s="51">
        <v>0</v>
      </c>
      <c r="T1404" s="50">
        <v>0</v>
      </c>
      <c r="U1404" s="51">
        <v>26.223340000000007</v>
      </c>
      <c r="V1404" s="51">
        <v>0</v>
      </c>
      <c r="W1404" s="50">
        <v>0</v>
      </c>
      <c r="X1404" s="49">
        <v>9.1963666666666679</v>
      </c>
      <c r="Y1404" s="51">
        <v>36.747891555555562</v>
      </c>
      <c r="Z1404" s="52">
        <v>0</v>
      </c>
      <c r="AA1404" s="52">
        <v>0</v>
      </c>
      <c r="AB1404" s="52">
        <v>0</v>
      </c>
      <c r="AC1404" s="52">
        <v>0</v>
      </c>
      <c r="AD1404" s="52">
        <v>0</v>
      </c>
      <c r="AE1404" s="50">
        <v>160.80270666666669</v>
      </c>
      <c r="AF1404" s="50">
        <v>282</v>
      </c>
      <c r="AG1404" s="50">
        <v>0</v>
      </c>
      <c r="AH1404" s="50">
        <v>19.970978760000001</v>
      </c>
      <c r="AI1404" s="52">
        <v>12.270710755555557</v>
      </c>
      <c r="AJ1404" s="49">
        <v>0</v>
      </c>
      <c r="AK1404" s="50">
        <v>46.28843333333333</v>
      </c>
      <c r="AL1404" s="50">
        <v>80.347999999999999</v>
      </c>
      <c r="AM1404" s="50">
        <v>50.820000000000007</v>
      </c>
      <c r="AN1404" s="50">
        <v>0</v>
      </c>
      <c r="AO1404" s="50">
        <v>0</v>
      </c>
      <c r="AP1404" s="50">
        <v>0</v>
      </c>
      <c r="AQ1404" s="51">
        <v>0</v>
      </c>
      <c r="AR1404" s="49">
        <v>28.669449000000007</v>
      </c>
      <c r="AS1404" s="50">
        <v>2.7871621621621623</v>
      </c>
      <c r="AT1404" s="50">
        <v>3.8231550000000003</v>
      </c>
      <c r="AU1404" s="50">
        <v>7.6513999999999989</v>
      </c>
      <c r="AV1404" s="50">
        <v>336.95978275000004</v>
      </c>
      <c r="AW1404" s="50">
        <v>0</v>
      </c>
      <c r="AX1404" s="50">
        <v>11.872</v>
      </c>
      <c r="AY1404" s="50">
        <v>66.200750000000014</v>
      </c>
      <c r="AZ1404" s="51">
        <v>0</v>
      </c>
      <c r="BA1404" s="49">
        <v>0</v>
      </c>
      <c r="BB1404" s="49">
        <v>0</v>
      </c>
      <c r="BC1404" s="50">
        <v>0</v>
      </c>
      <c r="BD1404" s="50">
        <v>0</v>
      </c>
      <c r="BE1404" s="51">
        <v>0</v>
      </c>
      <c r="BF1404" s="38"/>
      <c r="BG1404" s="38"/>
      <c r="BK1404" s="38"/>
      <c r="BL1404" s="38"/>
      <c r="BM1404" s="38"/>
      <c r="BN1404" s="38"/>
      <c r="BO1404" s="38"/>
      <c r="BP1404" s="38"/>
      <c r="BQ1404" s="38"/>
      <c r="BR1404" s="38"/>
      <c r="BS1404" s="38"/>
      <c r="BT1404" s="38"/>
      <c r="BU1404" s="38"/>
      <c r="BY1404" s="38"/>
      <c r="BZ1404" s="38"/>
      <c r="CJ1404" s="38"/>
    </row>
    <row r="1405" spans="2:88" x14ac:dyDescent="0.25">
      <c r="B1405" s="8">
        <v>1403</v>
      </c>
      <c r="C1405" s="9" t="s">
        <v>13015</v>
      </c>
      <c r="D1405" s="9" t="s">
        <v>13074</v>
      </c>
      <c r="E1405" s="49">
        <v>24.520407599999995</v>
      </c>
      <c r="F1405" s="56">
        <v>15.049010800000005</v>
      </c>
      <c r="G1405" s="50">
        <v>24.853619999999999</v>
      </c>
      <c r="H1405" s="51">
        <v>0</v>
      </c>
      <c r="I1405" s="50">
        <v>0</v>
      </c>
      <c r="J1405" s="50">
        <v>0</v>
      </c>
      <c r="K1405" s="50">
        <v>0</v>
      </c>
      <c r="L1405" s="50">
        <v>0</v>
      </c>
      <c r="M1405" s="49">
        <v>0</v>
      </c>
      <c r="N1405" s="49">
        <v>4.0606226094666669</v>
      </c>
      <c r="O1405" s="49">
        <v>2.6056919999999995</v>
      </c>
      <c r="P1405" s="50">
        <v>0</v>
      </c>
      <c r="Q1405" s="50">
        <v>0</v>
      </c>
      <c r="R1405" s="50">
        <v>0</v>
      </c>
      <c r="S1405" s="51">
        <v>0</v>
      </c>
      <c r="T1405" s="50">
        <v>0</v>
      </c>
      <c r="U1405" s="51">
        <v>26.223340000000007</v>
      </c>
      <c r="V1405" s="51">
        <v>0</v>
      </c>
      <c r="W1405" s="50">
        <v>0</v>
      </c>
      <c r="X1405" s="49">
        <v>9.1963666666666679</v>
      </c>
      <c r="Y1405" s="51">
        <v>36.747891555555562</v>
      </c>
      <c r="Z1405" s="52">
        <v>0</v>
      </c>
      <c r="AA1405" s="52">
        <v>0</v>
      </c>
      <c r="AB1405" s="52">
        <v>0</v>
      </c>
      <c r="AC1405" s="52">
        <v>0</v>
      </c>
      <c r="AD1405" s="52">
        <v>0</v>
      </c>
      <c r="AE1405" s="50">
        <v>160.80270666666669</v>
      </c>
      <c r="AF1405" s="50">
        <v>282</v>
      </c>
      <c r="AG1405" s="50">
        <v>0</v>
      </c>
      <c r="AH1405" s="50">
        <v>19.970978760000001</v>
      </c>
      <c r="AI1405" s="52">
        <v>12.270710755555557</v>
      </c>
      <c r="AJ1405" s="49">
        <v>0</v>
      </c>
      <c r="AK1405" s="50">
        <v>57.860541666666663</v>
      </c>
      <c r="AL1405" s="50">
        <v>100.435</v>
      </c>
      <c r="AM1405" s="50">
        <v>63.525000000000006</v>
      </c>
      <c r="AN1405" s="50">
        <v>0</v>
      </c>
      <c r="AO1405" s="50">
        <v>0</v>
      </c>
      <c r="AP1405" s="50">
        <v>0</v>
      </c>
      <c r="AQ1405" s="51">
        <v>0</v>
      </c>
      <c r="AR1405" s="49">
        <v>28.669449000000007</v>
      </c>
      <c r="AS1405" s="50">
        <v>2.7871621621621623</v>
      </c>
      <c r="AT1405" s="50">
        <v>3.8231550000000003</v>
      </c>
      <c r="AU1405" s="50">
        <v>7.6513999999999989</v>
      </c>
      <c r="AV1405" s="50">
        <v>336.95978275000004</v>
      </c>
      <c r="AW1405" s="50">
        <v>0</v>
      </c>
      <c r="AX1405" s="50">
        <v>11.872</v>
      </c>
      <c r="AY1405" s="50">
        <v>66.200750000000014</v>
      </c>
      <c r="AZ1405" s="51">
        <v>0</v>
      </c>
      <c r="BA1405" s="49">
        <v>0</v>
      </c>
      <c r="BB1405" s="49">
        <v>0</v>
      </c>
      <c r="BC1405" s="50">
        <v>0</v>
      </c>
      <c r="BD1405" s="50">
        <v>0</v>
      </c>
      <c r="BE1405" s="51">
        <v>0</v>
      </c>
      <c r="BF1405" s="38"/>
      <c r="BG1405" s="38"/>
      <c r="BK1405" s="38"/>
      <c r="BL1405" s="38"/>
      <c r="BM1405" s="38"/>
      <c r="BN1405" s="38"/>
      <c r="BO1405" s="38"/>
      <c r="BP1405" s="38"/>
      <c r="BQ1405" s="38"/>
      <c r="BR1405" s="38"/>
      <c r="BS1405" s="38"/>
      <c r="BT1405" s="38"/>
      <c r="BU1405" s="38"/>
      <c r="BY1405" s="38"/>
      <c r="BZ1405" s="38"/>
      <c r="CJ1405" s="38"/>
    </row>
    <row r="1406" spans="2:88" x14ac:dyDescent="0.25">
      <c r="B1406" s="8">
        <v>1404</v>
      </c>
      <c r="C1406" s="9" t="s">
        <v>13015</v>
      </c>
      <c r="D1406" s="9" t="s">
        <v>13075</v>
      </c>
      <c r="E1406" s="49">
        <v>30.650509499999995</v>
      </c>
      <c r="F1406" s="56">
        <v>18.811263500000006</v>
      </c>
      <c r="G1406" s="50">
        <v>31.067025000000001</v>
      </c>
      <c r="H1406" s="51">
        <v>0</v>
      </c>
      <c r="I1406" s="50">
        <v>0</v>
      </c>
      <c r="J1406" s="50">
        <v>0</v>
      </c>
      <c r="K1406" s="50">
        <v>0</v>
      </c>
      <c r="L1406" s="50">
        <v>0</v>
      </c>
      <c r="M1406" s="49">
        <v>0</v>
      </c>
      <c r="N1406" s="49">
        <v>4.0606226094666669</v>
      </c>
      <c r="O1406" s="49">
        <v>2.6056919999999995</v>
      </c>
      <c r="P1406" s="50">
        <v>0</v>
      </c>
      <c r="Q1406" s="50">
        <v>0</v>
      </c>
      <c r="R1406" s="50">
        <v>0</v>
      </c>
      <c r="S1406" s="51">
        <v>0</v>
      </c>
      <c r="T1406" s="50">
        <v>0</v>
      </c>
      <c r="U1406" s="51">
        <v>26.223340000000007</v>
      </c>
      <c r="V1406" s="51">
        <v>0</v>
      </c>
      <c r="W1406" s="50">
        <v>0</v>
      </c>
      <c r="X1406" s="49">
        <v>9.1963666666666679</v>
      </c>
      <c r="Y1406" s="51">
        <v>36.747891555555562</v>
      </c>
      <c r="Z1406" s="52">
        <v>0</v>
      </c>
      <c r="AA1406" s="52">
        <v>0</v>
      </c>
      <c r="AB1406" s="52">
        <v>0</v>
      </c>
      <c r="AC1406" s="52">
        <v>0</v>
      </c>
      <c r="AD1406" s="52">
        <v>0</v>
      </c>
      <c r="AE1406" s="50">
        <v>201.00338333333337</v>
      </c>
      <c r="AF1406" s="50">
        <v>352.5</v>
      </c>
      <c r="AG1406" s="50">
        <v>0</v>
      </c>
      <c r="AH1406" s="50">
        <v>19.970978760000001</v>
      </c>
      <c r="AI1406" s="52">
        <v>12.270710755555557</v>
      </c>
      <c r="AJ1406" s="49">
        <v>0</v>
      </c>
      <c r="AK1406" s="50">
        <v>69.432649999999995</v>
      </c>
      <c r="AL1406" s="50">
        <v>120.52199999999999</v>
      </c>
      <c r="AM1406" s="50">
        <v>76.230000000000018</v>
      </c>
      <c r="AN1406" s="50">
        <v>0</v>
      </c>
      <c r="AO1406" s="50">
        <v>0</v>
      </c>
      <c r="AP1406" s="50">
        <v>0</v>
      </c>
      <c r="AQ1406" s="51">
        <v>0</v>
      </c>
      <c r="AR1406" s="49">
        <v>28.669449000000007</v>
      </c>
      <c r="AS1406" s="50">
        <v>2.7871621621621623</v>
      </c>
      <c r="AT1406" s="50">
        <v>3.8231550000000003</v>
      </c>
      <c r="AU1406" s="50">
        <v>9.5642499999999995</v>
      </c>
      <c r="AV1406" s="50">
        <v>410.56971608333339</v>
      </c>
      <c r="AW1406" s="50">
        <v>0</v>
      </c>
      <c r="AX1406" s="50">
        <v>11.872</v>
      </c>
      <c r="AY1406" s="50">
        <v>66.200750000000014</v>
      </c>
      <c r="AZ1406" s="51">
        <v>0</v>
      </c>
      <c r="BA1406" s="49">
        <v>0</v>
      </c>
      <c r="BB1406" s="49">
        <v>0</v>
      </c>
      <c r="BC1406" s="50">
        <v>0</v>
      </c>
      <c r="BD1406" s="50">
        <v>0</v>
      </c>
      <c r="BE1406" s="51">
        <v>0</v>
      </c>
      <c r="BF1406" s="38"/>
      <c r="BG1406" s="38"/>
      <c r="BK1406" s="38"/>
      <c r="BL1406" s="38"/>
      <c r="BM1406" s="38"/>
      <c r="BN1406" s="38"/>
      <c r="BO1406" s="38"/>
      <c r="BP1406" s="38"/>
      <c r="BQ1406" s="38"/>
      <c r="BR1406" s="38"/>
      <c r="BS1406" s="38"/>
      <c r="BT1406" s="38"/>
      <c r="BU1406" s="38"/>
      <c r="BY1406" s="38"/>
      <c r="BZ1406" s="38"/>
      <c r="CJ1406" s="38"/>
    </row>
    <row r="1407" spans="2:88" x14ac:dyDescent="0.25">
      <c r="B1407" s="8">
        <v>1405</v>
      </c>
      <c r="C1407" s="9" t="s">
        <v>13015</v>
      </c>
      <c r="D1407" s="9" t="s">
        <v>13076</v>
      </c>
      <c r="E1407" s="49">
        <v>4.6202511500000014</v>
      </c>
      <c r="F1407" s="56">
        <v>3.7622527000000012</v>
      </c>
      <c r="G1407" s="50">
        <v>12.42681</v>
      </c>
      <c r="H1407" s="51">
        <v>0</v>
      </c>
      <c r="I1407" s="50">
        <v>0</v>
      </c>
      <c r="J1407" s="50">
        <v>0</v>
      </c>
      <c r="K1407" s="50">
        <v>0</v>
      </c>
      <c r="L1407" s="50">
        <v>0</v>
      </c>
      <c r="M1407" s="49">
        <v>0</v>
      </c>
      <c r="N1407" s="49">
        <v>2.5190410873599998</v>
      </c>
      <c r="O1407" s="49">
        <v>0.86856399999999989</v>
      </c>
      <c r="P1407" s="50">
        <v>0</v>
      </c>
      <c r="Q1407" s="50">
        <v>0</v>
      </c>
      <c r="R1407" s="50">
        <v>0</v>
      </c>
      <c r="S1407" s="51">
        <v>0</v>
      </c>
      <c r="T1407" s="50">
        <v>0</v>
      </c>
      <c r="U1407" s="51">
        <v>9.7334500000000013</v>
      </c>
      <c r="V1407" s="51">
        <v>0</v>
      </c>
      <c r="W1407" s="50">
        <v>0</v>
      </c>
      <c r="X1407" s="49">
        <v>4.8292200000000003</v>
      </c>
      <c r="Y1407" s="51">
        <v>8.7034480000000016</v>
      </c>
      <c r="Z1407" s="52">
        <v>0</v>
      </c>
      <c r="AA1407" s="52">
        <v>0</v>
      </c>
      <c r="AB1407" s="52">
        <v>0</v>
      </c>
      <c r="AC1407" s="52">
        <v>0</v>
      </c>
      <c r="AD1407" s="52">
        <v>0</v>
      </c>
      <c r="AE1407" s="50">
        <v>40.200676666666673</v>
      </c>
      <c r="AF1407" s="50">
        <v>14.100000000000001</v>
      </c>
      <c r="AG1407" s="50">
        <v>0</v>
      </c>
      <c r="AH1407" s="50">
        <v>6.6569929200000022</v>
      </c>
      <c r="AI1407" s="52">
        <v>4.1202411999999997</v>
      </c>
      <c r="AJ1407" s="49">
        <v>0</v>
      </c>
      <c r="AK1407" s="50">
        <v>11.572108333333333</v>
      </c>
      <c r="AL1407" s="50">
        <v>20.087</v>
      </c>
      <c r="AM1407" s="50">
        <v>0</v>
      </c>
      <c r="AN1407" s="50">
        <v>17.308740000000004</v>
      </c>
      <c r="AO1407" s="50">
        <v>3.0697674418604652</v>
      </c>
      <c r="AP1407" s="50">
        <v>10.863675000000001</v>
      </c>
      <c r="AQ1407" s="51">
        <v>8.3050999999999995</v>
      </c>
      <c r="AR1407" s="49">
        <v>9.5564830000000018</v>
      </c>
      <c r="AS1407" s="50">
        <v>2.7871621621621623</v>
      </c>
      <c r="AT1407" s="50">
        <v>1.2743850000000001</v>
      </c>
      <c r="AU1407" s="50">
        <v>1.9128499999999997</v>
      </c>
      <c r="AV1407" s="50">
        <v>37.056135874999995</v>
      </c>
      <c r="AW1407" s="50">
        <v>0</v>
      </c>
      <c r="AX1407" s="50">
        <v>3.9573333333333331</v>
      </c>
      <c r="AY1407" s="50">
        <v>25.933076666666672</v>
      </c>
      <c r="AZ1407" s="51">
        <v>0</v>
      </c>
      <c r="BA1407" s="49">
        <v>0</v>
      </c>
      <c r="BB1407" s="49">
        <v>0</v>
      </c>
      <c r="BC1407" s="50">
        <v>0</v>
      </c>
      <c r="BD1407" s="50">
        <v>0</v>
      </c>
      <c r="BE1407" s="51">
        <v>0</v>
      </c>
      <c r="BF1407" s="38"/>
      <c r="BG1407" s="38"/>
      <c r="BK1407" s="38"/>
      <c r="BL1407" s="38"/>
      <c r="BM1407" s="38"/>
      <c r="BN1407" s="38"/>
      <c r="BO1407" s="38"/>
      <c r="BP1407" s="38"/>
      <c r="BQ1407" s="38"/>
      <c r="BR1407" s="38"/>
      <c r="BS1407" s="38"/>
      <c r="BT1407" s="38"/>
      <c r="BU1407" s="38"/>
      <c r="BY1407" s="38"/>
      <c r="BZ1407" s="38"/>
      <c r="CJ1407" s="38"/>
    </row>
    <row r="1408" spans="2:88" x14ac:dyDescent="0.25">
      <c r="B1408" s="8">
        <v>1406</v>
      </c>
      <c r="C1408" s="9" t="s">
        <v>13015</v>
      </c>
      <c r="D1408" s="9" t="s">
        <v>13077</v>
      </c>
      <c r="E1408" s="49">
        <v>6.160334866666668</v>
      </c>
      <c r="F1408" s="56">
        <v>5.016336933333335</v>
      </c>
      <c r="G1408" s="50">
        <v>16.56908</v>
      </c>
      <c r="H1408" s="51">
        <v>0</v>
      </c>
      <c r="I1408" s="50">
        <v>0</v>
      </c>
      <c r="J1408" s="50">
        <v>0</v>
      </c>
      <c r="K1408" s="50">
        <v>0</v>
      </c>
      <c r="L1408" s="50">
        <v>0</v>
      </c>
      <c r="M1408" s="49">
        <v>0</v>
      </c>
      <c r="N1408" s="49">
        <v>2.5190410873599998</v>
      </c>
      <c r="O1408" s="49">
        <v>0.86856399999999989</v>
      </c>
      <c r="P1408" s="50">
        <v>0</v>
      </c>
      <c r="Q1408" s="50">
        <v>0</v>
      </c>
      <c r="R1408" s="50">
        <v>0</v>
      </c>
      <c r="S1408" s="51">
        <v>0</v>
      </c>
      <c r="T1408" s="50">
        <v>0</v>
      </c>
      <c r="U1408" s="51">
        <v>9.7334500000000013</v>
      </c>
      <c r="V1408" s="51">
        <v>0</v>
      </c>
      <c r="W1408" s="50">
        <v>0</v>
      </c>
      <c r="X1408" s="49">
        <v>4.8292200000000003</v>
      </c>
      <c r="Y1408" s="51">
        <v>8.7034480000000016</v>
      </c>
      <c r="Z1408" s="52">
        <v>0</v>
      </c>
      <c r="AA1408" s="52">
        <v>0</v>
      </c>
      <c r="AB1408" s="52">
        <v>0</v>
      </c>
      <c r="AC1408" s="52">
        <v>0</v>
      </c>
      <c r="AD1408" s="52">
        <v>0</v>
      </c>
      <c r="AE1408" s="50">
        <v>53.600902222222231</v>
      </c>
      <c r="AF1408" s="50">
        <v>18.8</v>
      </c>
      <c r="AG1408" s="50">
        <v>0</v>
      </c>
      <c r="AH1408" s="50">
        <v>6.6569929200000022</v>
      </c>
      <c r="AI1408" s="52">
        <v>4.1202411999999997</v>
      </c>
      <c r="AJ1408" s="49">
        <v>0</v>
      </c>
      <c r="AK1408" s="50">
        <v>15.429477777777777</v>
      </c>
      <c r="AL1408" s="50">
        <v>26.782666666666668</v>
      </c>
      <c r="AM1408" s="50">
        <v>0</v>
      </c>
      <c r="AN1408" s="50">
        <v>23.078320000000005</v>
      </c>
      <c r="AO1408" s="50">
        <v>4.0930232558139537</v>
      </c>
      <c r="AP1408" s="50">
        <v>14.484900000000001</v>
      </c>
      <c r="AQ1408" s="51">
        <v>11.073466666666667</v>
      </c>
      <c r="AR1408" s="49">
        <v>9.5564830000000018</v>
      </c>
      <c r="AS1408" s="50">
        <v>2.7871621621621623</v>
      </c>
      <c r="AT1408" s="50">
        <v>1.2743850000000001</v>
      </c>
      <c r="AU1408" s="50">
        <v>2.5504666666666664</v>
      </c>
      <c r="AV1408" s="50">
        <v>43.009747333333337</v>
      </c>
      <c r="AW1408" s="50">
        <v>0</v>
      </c>
      <c r="AX1408" s="50">
        <v>3.9573333333333331</v>
      </c>
      <c r="AY1408" s="50">
        <v>25.933076666666672</v>
      </c>
      <c r="AZ1408" s="51">
        <v>0</v>
      </c>
      <c r="BA1408" s="49">
        <v>0</v>
      </c>
      <c r="BB1408" s="49">
        <v>0</v>
      </c>
      <c r="BC1408" s="50">
        <v>0</v>
      </c>
      <c r="BD1408" s="50">
        <v>0</v>
      </c>
      <c r="BE1408" s="51">
        <v>0</v>
      </c>
      <c r="BF1408" s="38"/>
      <c r="BG1408" s="38"/>
      <c r="BK1408" s="38"/>
      <c r="BL1408" s="38"/>
      <c r="BM1408" s="38"/>
      <c r="BN1408" s="38"/>
      <c r="BO1408" s="38"/>
      <c r="BP1408" s="38"/>
      <c r="BQ1408" s="38"/>
      <c r="BR1408" s="38"/>
      <c r="BS1408" s="38"/>
      <c r="BT1408" s="38"/>
      <c r="BU1408" s="38"/>
      <c r="BY1408" s="38"/>
      <c r="BZ1408" s="38"/>
      <c r="CJ1408" s="38"/>
    </row>
    <row r="1409" spans="2:88" x14ac:dyDescent="0.25">
      <c r="B1409" s="8">
        <v>1407</v>
      </c>
      <c r="C1409" s="9" t="s">
        <v>13015</v>
      </c>
      <c r="D1409" s="9" t="s">
        <v>13078</v>
      </c>
      <c r="E1409" s="49">
        <v>6.160334866666668</v>
      </c>
      <c r="F1409" s="56">
        <v>5.016336933333335</v>
      </c>
      <c r="G1409" s="50">
        <v>16.56908</v>
      </c>
      <c r="H1409" s="51">
        <v>0</v>
      </c>
      <c r="I1409" s="50">
        <v>0</v>
      </c>
      <c r="J1409" s="50">
        <v>0</v>
      </c>
      <c r="K1409" s="50">
        <v>0</v>
      </c>
      <c r="L1409" s="50">
        <v>0</v>
      </c>
      <c r="M1409" s="49">
        <v>0</v>
      </c>
      <c r="N1409" s="49">
        <v>2.5190410873599998</v>
      </c>
      <c r="O1409" s="49">
        <v>0.86856399999999989</v>
      </c>
      <c r="P1409" s="50">
        <v>0</v>
      </c>
      <c r="Q1409" s="50">
        <v>0</v>
      </c>
      <c r="R1409" s="50">
        <v>0</v>
      </c>
      <c r="S1409" s="51">
        <v>0</v>
      </c>
      <c r="T1409" s="50">
        <v>0</v>
      </c>
      <c r="U1409" s="51">
        <v>9.7334500000000013</v>
      </c>
      <c r="V1409" s="51">
        <v>0</v>
      </c>
      <c r="W1409" s="50">
        <v>0</v>
      </c>
      <c r="X1409" s="49">
        <v>4.8292200000000003</v>
      </c>
      <c r="Y1409" s="51">
        <v>8.7034480000000016</v>
      </c>
      <c r="Z1409" s="52">
        <v>0</v>
      </c>
      <c r="AA1409" s="52">
        <v>0</v>
      </c>
      <c r="AB1409" s="52">
        <v>0</v>
      </c>
      <c r="AC1409" s="52">
        <v>0</v>
      </c>
      <c r="AD1409" s="52">
        <v>0</v>
      </c>
      <c r="AE1409" s="50">
        <v>53.600902222222231</v>
      </c>
      <c r="AF1409" s="50">
        <v>18.8</v>
      </c>
      <c r="AG1409" s="50">
        <v>0</v>
      </c>
      <c r="AH1409" s="50">
        <v>6.6569929200000022</v>
      </c>
      <c r="AI1409" s="52">
        <v>4.1202411999999997</v>
      </c>
      <c r="AJ1409" s="49">
        <v>0</v>
      </c>
      <c r="AK1409" s="50">
        <v>19.286847222222221</v>
      </c>
      <c r="AL1409" s="50">
        <v>33.478333333333332</v>
      </c>
      <c r="AM1409" s="50">
        <v>0</v>
      </c>
      <c r="AN1409" s="50">
        <v>28.847900000000006</v>
      </c>
      <c r="AO1409" s="50">
        <v>5.1162790697674421</v>
      </c>
      <c r="AP1409" s="50">
        <v>18.106125000000002</v>
      </c>
      <c r="AQ1409" s="51">
        <v>13.841833333333334</v>
      </c>
      <c r="AR1409" s="49">
        <v>9.5564830000000018</v>
      </c>
      <c r="AS1409" s="50">
        <v>2.7871621621621623</v>
      </c>
      <c r="AT1409" s="50">
        <v>1.2743850000000001</v>
      </c>
      <c r="AU1409" s="50">
        <v>2.5504666666666664</v>
      </c>
      <c r="AV1409" s="50">
        <v>43.009747333333337</v>
      </c>
      <c r="AW1409" s="50">
        <v>0</v>
      </c>
      <c r="AX1409" s="50">
        <v>3.9573333333333331</v>
      </c>
      <c r="AY1409" s="50">
        <v>25.933076666666672</v>
      </c>
      <c r="AZ1409" s="51">
        <v>0</v>
      </c>
      <c r="BA1409" s="49">
        <v>0</v>
      </c>
      <c r="BB1409" s="49">
        <v>0</v>
      </c>
      <c r="BC1409" s="50">
        <v>0</v>
      </c>
      <c r="BD1409" s="50">
        <v>0</v>
      </c>
      <c r="BE1409" s="51">
        <v>0</v>
      </c>
      <c r="BF1409" s="38"/>
      <c r="BG1409" s="38"/>
      <c r="BK1409" s="38"/>
      <c r="BL1409" s="38"/>
      <c r="BM1409" s="38"/>
      <c r="BN1409" s="38"/>
      <c r="BO1409" s="38"/>
      <c r="BP1409" s="38"/>
      <c r="BQ1409" s="38"/>
      <c r="BR1409" s="38"/>
      <c r="BS1409" s="38"/>
      <c r="BT1409" s="38"/>
      <c r="BU1409" s="38"/>
      <c r="BY1409" s="38"/>
      <c r="BZ1409" s="38"/>
      <c r="CJ1409" s="38"/>
    </row>
    <row r="1410" spans="2:88" x14ac:dyDescent="0.25">
      <c r="B1410" s="8">
        <v>1408</v>
      </c>
      <c r="C1410" s="9" t="s">
        <v>13015</v>
      </c>
      <c r="D1410" s="9" t="s">
        <v>13079</v>
      </c>
      <c r="E1410" s="49">
        <v>7.7004185833333345</v>
      </c>
      <c r="F1410" s="56">
        <v>6.2704211666666687</v>
      </c>
      <c r="G1410" s="50">
        <v>20.711349999999999</v>
      </c>
      <c r="H1410" s="51">
        <v>0</v>
      </c>
      <c r="I1410" s="50">
        <v>0</v>
      </c>
      <c r="J1410" s="50">
        <v>0</v>
      </c>
      <c r="K1410" s="50">
        <v>0</v>
      </c>
      <c r="L1410" s="50">
        <v>0</v>
      </c>
      <c r="M1410" s="49">
        <v>0</v>
      </c>
      <c r="N1410" s="49">
        <v>2.5190410873599998</v>
      </c>
      <c r="O1410" s="49">
        <v>0.86856399999999989</v>
      </c>
      <c r="P1410" s="50">
        <v>0</v>
      </c>
      <c r="Q1410" s="50">
        <v>0</v>
      </c>
      <c r="R1410" s="50">
        <v>0</v>
      </c>
      <c r="S1410" s="51">
        <v>0</v>
      </c>
      <c r="T1410" s="50">
        <v>0</v>
      </c>
      <c r="U1410" s="51">
        <v>9.7334500000000013</v>
      </c>
      <c r="V1410" s="51">
        <v>0</v>
      </c>
      <c r="W1410" s="50">
        <v>0</v>
      </c>
      <c r="X1410" s="49">
        <v>4.8292200000000003</v>
      </c>
      <c r="Y1410" s="51">
        <v>8.7034480000000016</v>
      </c>
      <c r="Z1410" s="52">
        <v>0</v>
      </c>
      <c r="AA1410" s="52">
        <v>0</v>
      </c>
      <c r="AB1410" s="52">
        <v>0</v>
      </c>
      <c r="AC1410" s="52">
        <v>0</v>
      </c>
      <c r="AD1410" s="52">
        <v>0</v>
      </c>
      <c r="AE1410" s="50">
        <v>67.001127777777782</v>
      </c>
      <c r="AF1410" s="50">
        <v>23.5</v>
      </c>
      <c r="AG1410" s="50">
        <v>0</v>
      </c>
      <c r="AH1410" s="50">
        <v>6.6569929200000022</v>
      </c>
      <c r="AI1410" s="52">
        <v>4.1202411999999997</v>
      </c>
      <c r="AJ1410" s="49">
        <v>0</v>
      </c>
      <c r="AK1410" s="50">
        <v>23.144216666666665</v>
      </c>
      <c r="AL1410" s="50">
        <v>40.173999999999999</v>
      </c>
      <c r="AM1410" s="50">
        <v>0</v>
      </c>
      <c r="AN1410" s="50">
        <v>34.617480000000008</v>
      </c>
      <c r="AO1410" s="50">
        <v>6.1395348837209305</v>
      </c>
      <c r="AP1410" s="50">
        <v>21.727350000000001</v>
      </c>
      <c r="AQ1410" s="51">
        <v>16.610199999999999</v>
      </c>
      <c r="AR1410" s="49">
        <v>9.5564830000000018</v>
      </c>
      <c r="AS1410" s="50">
        <v>2.7871621621621623</v>
      </c>
      <c r="AT1410" s="50">
        <v>1.2743850000000001</v>
      </c>
      <c r="AU1410" s="50">
        <v>3.1880833333333332</v>
      </c>
      <c r="AV1410" s="50">
        <v>48.963358791666664</v>
      </c>
      <c r="AW1410" s="50">
        <v>0</v>
      </c>
      <c r="AX1410" s="50">
        <v>3.9573333333333331</v>
      </c>
      <c r="AY1410" s="50">
        <v>25.933076666666672</v>
      </c>
      <c r="AZ1410" s="51">
        <v>0</v>
      </c>
      <c r="BA1410" s="49">
        <v>0</v>
      </c>
      <c r="BB1410" s="49">
        <v>0</v>
      </c>
      <c r="BC1410" s="50">
        <v>0</v>
      </c>
      <c r="BD1410" s="50">
        <v>0</v>
      </c>
      <c r="BE1410" s="51">
        <v>0</v>
      </c>
      <c r="BF1410" s="38"/>
      <c r="BG1410" s="38"/>
      <c r="BK1410" s="38"/>
      <c r="BL1410" s="38"/>
      <c r="BM1410" s="38"/>
      <c r="BN1410" s="38"/>
      <c r="BO1410" s="38"/>
      <c r="BP1410" s="38"/>
      <c r="BQ1410" s="38"/>
      <c r="BR1410" s="38"/>
      <c r="BS1410" s="38"/>
      <c r="BT1410" s="38"/>
      <c r="BU1410" s="38"/>
      <c r="BY1410" s="38"/>
      <c r="BZ1410" s="38"/>
      <c r="CJ1410" s="38"/>
    </row>
    <row r="1411" spans="2:88" x14ac:dyDescent="0.25">
      <c r="B1411" s="8">
        <v>1409</v>
      </c>
      <c r="C1411" s="9" t="s">
        <v>13015</v>
      </c>
      <c r="D1411" s="9" t="s">
        <v>13080</v>
      </c>
      <c r="E1411" s="49">
        <v>9.5347609500000008</v>
      </c>
      <c r="F1411" s="56">
        <v>7.5245054000000025</v>
      </c>
      <c r="G1411" s="50">
        <v>24.853619999999999</v>
      </c>
      <c r="H1411" s="51">
        <v>0</v>
      </c>
      <c r="I1411" s="50">
        <v>0</v>
      </c>
      <c r="J1411" s="50">
        <v>0</v>
      </c>
      <c r="K1411" s="50">
        <v>0</v>
      </c>
      <c r="L1411" s="50">
        <v>0</v>
      </c>
      <c r="M1411" s="49">
        <v>0</v>
      </c>
      <c r="N1411" s="49">
        <v>3.2118449821600001</v>
      </c>
      <c r="O1411" s="49">
        <v>1.7371279999999998</v>
      </c>
      <c r="P1411" s="50">
        <v>0</v>
      </c>
      <c r="Q1411" s="50">
        <v>0</v>
      </c>
      <c r="R1411" s="50">
        <v>0</v>
      </c>
      <c r="S1411" s="51">
        <v>0</v>
      </c>
      <c r="T1411" s="50">
        <v>0</v>
      </c>
      <c r="U1411" s="51">
        <v>24.523100000000003</v>
      </c>
      <c r="V1411" s="51">
        <v>0</v>
      </c>
      <c r="W1411" s="50">
        <v>0</v>
      </c>
      <c r="X1411" s="49">
        <v>6.8972749999999996</v>
      </c>
      <c r="Y1411" s="51">
        <v>27.077393777777779</v>
      </c>
      <c r="Z1411" s="52">
        <v>0</v>
      </c>
      <c r="AA1411" s="52">
        <v>0</v>
      </c>
      <c r="AB1411" s="52">
        <v>0</v>
      </c>
      <c r="AC1411" s="52">
        <v>0</v>
      </c>
      <c r="AD1411" s="52">
        <v>0</v>
      </c>
      <c r="AE1411" s="50">
        <v>80.401353333333347</v>
      </c>
      <c r="AF1411" s="50">
        <v>84.600000000000009</v>
      </c>
      <c r="AG1411" s="50">
        <v>0</v>
      </c>
      <c r="AH1411" s="50">
        <v>13.313985840000004</v>
      </c>
      <c r="AI1411" s="52">
        <v>8.1954759777777788</v>
      </c>
      <c r="AJ1411" s="49">
        <v>0</v>
      </c>
      <c r="AK1411" s="50">
        <v>23.144216666666665</v>
      </c>
      <c r="AL1411" s="50">
        <v>40.173999999999999</v>
      </c>
      <c r="AM1411" s="50">
        <v>0</v>
      </c>
      <c r="AN1411" s="50">
        <v>34.617480000000008</v>
      </c>
      <c r="AO1411" s="50">
        <v>6.1395348837209305</v>
      </c>
      <c r="AP1411" s="50">
        <v>21.727350000000001</v>
      </c>
      <c r="AQ1411" s="51">
        <v>16.610199999999999</v>
      </c>
      <c r="AR1411" s="49">
        <v>19.112966000000004</v>
      </c>
      <c r="AS1411" s="50">
        <v>2.7871621621621623</v>
      </c>
      <c r="AT1411" s="50">
        <v>2.5487700000000002</v>
      </c>
      <c r="AU1411" s="50">
        <v>3.8256999999999994</v>
      </c>
      <c r="AV1411" s="50">
        <v>130.07028566666668</v>
      </c>
      <c r="AW1411" s="50">
        <v>0</v>
      </c>
      <c r="AX1411" s="50">
        <v>7.9146666666666663</v>
      </c>
      <c r="AY1411" s="50">
        <v>46.556216666666678</v>
      </c>
      <c r="AZ1411" s="51">
        <v>0</v>
      </c>
      <c r="BA1411" s="49">
        <v>0</v>
      </c>
      <c r="BB1411" s="49">
        <v>0</v>
      </c>
      <c r="BC1411" s="50">
        <v>0</v>
      </c>
      <c r="BD1411" s="50">
        <v>0</v>
      </c>
      <c r="BE1411" s="51">
        <v>0</v>
      </c>
      <c r="BF1411" s="38"/>
      <c r="BG1411" s="38"/>
      <c r="BK1411" s="38"/>
      <c r="BL1411" s="38"/>
      <c r="BM1411" s="38"/>
      <c r="BN1411" s="38"/>
      <c r="BO1411" s="38"/>
      <c r="BP1411" s="38"/>
      <c r="BQ1411" s="38"/>
      <c r="BR1411" s="38"/>
      <c r="BS1411" s="38"/>
      <c r="BT1411" s="38"/>
      <c r="BU1411" s="38"/>
      <c r="BY1411" s="38"/>
      <c r="BZ1411" s="38"/>
      <c r="CJ1411" s="38"/>
    </row>
    <row r="1412" spans="2:88" x14ac:dyDescent="0.25">
      <c r="B1412" s="8">
        <v>1410</v>
      </c>
      <c r="C1412" s="9" t="s">
        <v>13015</v>
      </c>
      <c r="D1412" s="9" t="s">
        <v>13081</v>
      </c>
      <c r="E1412" s="49">
        <v>12.713014600000001</v>
      </c>
      <c r="F1412" s="56">
        <v>10.03267386666667</v>
      </c>
      <c r="G1412" s="50">
        <v>33.138159999999999</v>
      </c>
      <c r="H1412" s="51">
        <v>0</v>
      </c>
      <c r="I1412" s="50">
        <v>0</v>
      </c>
      <c r="J1412" s="50">
        <v>0</v>
      </c>
      <c r="K1412" s="50">
        <v>0</v>
      </c>
      <c r="L1412" s="50">
        <v>0</v>
      </c>
      <c r="M1412" s="49">
        <v>0</v>
      </c>
      <c r="N1412" s="49">
        <v>3.2118449821600001</v>
      </c>
      <c r="O1412" s="49">
        <v>1.7371279999999998</v>
      </c>
      <c r="P1412" s="50">
        <v>0</v>
      </c>
      <c r="Q1412" s="50">
        <v>0</v>
      </c>
      <c r="R1412" s="50">
        <v>0</v>
      </c>
      <c r="S1412" s="51">
        <v>0</v>
      </c>
      <c r="T1412" s="50">
        <v>0</v>
      </c>
      <c r="U1412" s="51">
        <v>24.523100000000003</v>
      </c>
      <c r="V1412" s="51">
        <v>0</v>
      </c>
      <c r="W1412" s="50">
        <v>0</v>
      </c>
      <c r="X1412" s="49">
        <v>6.8972749999999996</v>
      </c>
      <c r="Y1412" s="51">
        <v>27.077393777777779</v>
      </c>
      <c r="Z1412" s="52">
        <v>0</v>
      </c>
      <c r="AA1412" s="52">
        <v>0</v>
      </c>
      <c r="AB1412" s="52">
        <v>0</v>
      </c>
      <c r="AC1412" s="52">
        <v>0</v>
      </c>
      <c r="AD1412" s="52">
        <v>0</v>
      </c>
      <c r="AE1412" s="50">
        <v>107.20180444444446</v>
      </c>
      <c r="AF1412" s="50">
        <v>112.80000000000001</v>
      </c>
      <c r="AG1412" s="50">
        <v>0</v>
      </c>
      <c r="AH1412" s="50">
        <v>13.313985840000004</v>
      </c>
      <c r="AI1412" s="52">
        <v>8.1954759777777788</v>
      </c>
      <c r="AJ1412" s="49">
        <v>0</v>
      </c>
      <c r="AK1412" s="50">
        <v>30.858955555555553</v>
      </c>
      <c r="AL1412" s="50">
        <v>53.565333333333335</v>
      </c>
      <c r="AM1412" s="50">
        <v>0</v>
      </c>
      <c r="AN1412" s="50">
        <v>46.15664000000001</v>
      </c>
      <c r="AO1412" s="50">
        <v>8.1860465116279073</v>
      </c>
      <c r="AP1412" s="50">
        <v>28.969800000000003</v>
      </c>
      <c r="AQ1412" s="51">
        <v>22.146933333333333</v>
      </c>
      <c r="AR1412" s="49">
        <v>19.112966000000004</v>
      </c>
      <c r="AS1412" s="50">
        <v>2.7871621621621623</v>
      </c>
      <c r="AT1412" s="50">
        <v>2.5487700000000002</v>
      </c>
      <c r="AU1412" s="50">
        <v>5.1009333333333329</v>
      </c>
      <c r="AV1412" s="50">
        <v>160.74109122222225</v>
      </c>
      <c r="AW1412" s="50">
        <v>0</v>
      </c>
      <c r="AX1412" s="50">
        <v>7.9146666666666663</v>
      </c>
      <c r="AY1412" s="50">
        <v>46.556216666666678</v>
      </c>
      <c r="AZ1412" s="51">
        <v>0</v>
      </c>
      <c r="BA1412" s="49">
        <v>0</v>
      </c>
      <c r="BB1412" s="49">
        <v>0</v>
      </c>
      <c r="BC1412" s="50">
        <v>0</v>
      </c>
      <c r="BD1412" s="50">
        <v>0</v>
      </c>
      <c r="BE1412" s="51">
        <v>0</v>
      </c>
      <c r="BF1412" s="38"/>
      <c r="BG1412" s="38"/>
      <c r="BK1412" s="38"/>
      <c r="BL1412" s="38"/>
      <c r="BM1412" s="38"/>
      <c r="BN1412" s="38"/>
      <c r="BO1412" s="38"/>
      <c r="BP1412" s="38"/>
      <c r="BQ1412" s="38"/>
      <c r="BR1412" s="38"/>
      <c r="BS1412" s="38"/>
      <c r="BT1412" s="38"/>
      <c r="BU1412" s="38"/>
      <c r="BY1412" s="38"/>
      <c r="BZ1412" s="38"/>
      <c r="CJ1412" s="38"/>
    </row>
    <row r="1413" spans="2:88" x14ac:dyDescent="0.25">
      <c r="B1413" s="8">
        <v>1411</v>
      </c>
      <c r="C1413" s="9" t="s">
        <v>13015</v>
      </c>
      <c r="D1413" s="9" t="s">
        <v>13082</v>
      </c>
      <c r="E1413" s="49">
        <v>12.713014600000001</v>
      </c>
      <c r="F1413" s="56">
        <v>10.03267386666667</v>
      </c>
      <c r="G1413" s="50">
        <v>33.138159999999999</v>
      </c>
      <c r="H1413" s="51">
        <v>0</v>
      </c>
      <c r="I1413" s="50">
        <v>0</v>
      </c>
      <c r="J1413" s="50">
        <v>0</v>
      </c>
      <c r="K1413" s="50">
        <v>0</v>
      </c>
      <c r="L1413" s="50">
        <v>0</v>
      </c>
      <c r="M1413" s="49">
        <v>0</v>
      </c>
      <c r="N1413" s="49">
        <v>3.2118449821600001</v>
      </c>
      <c r="O1413" s="49">
        <v>1.7371279999999998</v>
      </c>
      <c r="P1413" s="50">
        <v>0</v>
      </c>
      <c r="Q1413" s="50">
        <v>0</v>
      </c>
      <c r="R1413" s="50">
        <v>0</v>
      </c>
      <c r="S1413" s="51">
        <v>0</v>
      </c>
      <c r="T1413" s="50">
        <v>0</v>
      </c>
      <c r="U1413" s="51">
        <v>24.523100000000003</v>
      </c>
      <c r="V1413" s="51">
        <v>0</v>
      </c>
      <c r="W1413" s="50">
        <v>0</v>
      </c>
      <c r="X1413" s="49">
        <v>6.8972749999999996</v>
      </c>
      <c r="Y1413" s="51">
        <v>27.077393777777779</v>
      </c>
      <c r="Z1413" s="52">
        <v>0</v>
      </c>
      <c r="AA1413" s="52">
        <v>0</v>
      </c>
      <c r="AB1413" s="52">
        <v>0</v>
      </c>
      <c r="AC1413" s="52">
        <v>0</v>
      </c>
      <c r="AD1413" s="52">
        <v>0</v>
      </c>
      <c r="AE1413" s="50">
        <v>107.20180444444446</v>
      </c>
      <c r="AF1413" s="50">
        <v>112.80000000000001</v>
      </c>
      <c r="AG1413" s="50">
        <v>0</v>
      </c>
      <c r="AH1413" s="50">
        <v>13.313985840000004</v>
      </c>
      <c r="AI1413" s="52">
        <v>8.1954759777777788</v>
      </c>
      <c r="AJ1413" s="49">
        <v>0</v>
      </c>
      <c r="AK1413" s="50">
        <v>38.573694444444442</v>
      </c>
      <c r="AL1413" s="50">
        <v>66.956666666666663</v>
      </c>
      <c r="AM1413" s="50">
        <v>0</v>
      </c>
      <c r="AN1413" s="50">
        <v>57.695800000000013</v>
      </c>
      <c r="AO1413" s="50">
        <v>10.232558139534884</v>
      </c>
      <c r="AP1413" s="50">
        <v>36.212250000000004</v>
      </c>
      <c r="AQ1413" s="51">
        <v>27.683666666666667</v>
      </c>
      <c r="AR1413" s="49">
        <v>19.112966000000004</v>
      </c>
      <c r="AS1413" s="50">
        <v>2.7871621621621623</v>
      </c>
      <c r="AT1413" s="50">
        <v>2.5487700000000002</v>
      </c>
      <c r="AU1413" s="50">
        <v>5.1009333333333329</v>
      </c>
      <c r="AV1413" s="50">
        <v>160.74109122222225</v>
      </c>
      <c r="AW1413" s="50">
        <v>0</v>
      </c>
      <c r="AX1413" s="50">
        <v>7.9146666666666663</v>
      </c>
      <c r="AY1413" s="50">
        <v>46.556216666666678</v>
      </c>
      <c r="AZ1413" s="51">
        <v>0</v>
      </c>
      <c r="BA1413" s="49">
        <v>0</v>
      </c>
      <c r="BB1413" s="49">
        <v>0</v>
      </c>
      <c r="BC1413" s="50">
        <v>0</v>
      </c>
      <c r="BD1413" s="50">
        <v>0</v>
      </c>
      <c r="BE1413" s="51">
        <v>0</v>
      </c>
      <c r="BF1413" s="38"/>
      <c r="BG1413" s="38"/>
      <c r="BK1413" s="38"/>
      <c r="BL1413" s="38"/>
      <c r="BM1413" s="38"/>
      <c r="BN1413" s="38"/>
      <c r="BO1413" s="38"/>
      <c r="BP1413" s="38"/>
      <c r="BQ1413" s="38"/>
      <c r="BR1413" s="38"/>
      <c r="BS1413" s="38"/>
      <c r="BT1413" s="38"/>
      <c r="BU1413" s="38"/>
      <c r="BY1413" s="38"/>
      <c r="BZ1413" s="38"/>
      <c r="CJ1413" s="38"/>
    </row>
    <row r="1414" spans="2:88" x14ac:dyDescent="0.25">
      <c r="B1414" s="8">
        <v>1412</v>
      </c>
      <c r="C1414" s="9" t="s">
        <v>13015</v>
      </c>
      <c r="D1414" s="9" t="s">
        <v>13083</v>
      </c>
      <c r="E1414" s="49">
        <v>15.891268250000001</v>
      </c>
      <c r="F1414" s="56">
        <v>12.540842333333337</v>
      </c>
      <c r="G1414" s="50">
        <v>41.422699999999999</v>
      </c>
      <c r="H1414" s="51">
        <v>0</v>
      </c>
      <c r="I1414" s="50">
        <v>0</v>
      </c>
      <c r="J1414" s="50">
        <v>0</v>
      </c>
      <c r="K1414" s="50">
        <v>0</v>
      </c>
      <c r="L1414" s="50">
        <v>0</v>
      </c>
      <c r="M1414" s="49">
        <v>0</v>
      </c>
      <c r="N1414" s="49">
        <v>3.2118449821600001</v>
      </c>
      <c r="O1414" s="49">
        <v>1.7371279999999998</v>
      </c>
      <c r="P1414" s="50">
        <v>0</v>
      </c>
      <c r="Q1414" s="50">
        <v>0</v>
      </c>
      <c r="R1414" s="50">
        <v>0</v>
      </c>
      <c r="S1414" s="51">
        <v>0</v>
      </c>
      <c r="T1414" s="50">
        <v>0</v>
      </c>
      <c r="U1414" s="51">
        <v>24.523100000000003</v>
      </c>
      <c r="V1414" s="51">
        <v>0</v>
      </c>
      <c r="W1414" s="50">
        <v>0</v>
      </c>
      <c r="X1414" s="49">
        <v>6.8972749999999996</v>
      </c>
      <c r="Y1414" s="51">
        <v>27.077393777777779</v>
      </c>
      <c r="Z1414" s="52">
        <v>0</v>
      </c>
      <c r="AA1414" s="52">
        <v>0</v>
      </c>
      <c r="AB1414" s="52">
        <v>0</v>
      </c>
      <c r="AC1414" s="52">
        <v>0</v>
      </c>
      <c r="AD1414" s="52">
        <v>0</v>
      </c>
      <c r="AE1414" s="50">
        <v>134.00225555555556</v>
      </c>
      <c r="AF1414" s="50">
        <v>141</v>
      </c>
      <c r="AG1414" s="50">
        <v>0</v>
      </c>
      <c r="AH1414" s="50">
        <v>13.313985840000004</v>
      </c>
      <c r="AI1414" s="52">
        <v>8.1954759777777788</v>
      </c>
      <c r="AJ1414" s="49">
        <v>0</v>
      </c>
      <c r="AK1414" s="50">
        <v>46.28843333333333</v>
      </c>
      <c r="AL1414" s="50">
        <v>80.347999999999999</v>
      </c>
      <c r="AM1414" s="50">
        <v>0</v>
      </c>
      <c r="AN1414" s="50">
        <v>69.234960000000015</v>
      </c>
      <c r="AO1414" s="50">
        <v>12.279069767441861</v>
      </c>
      <c r="AP1414" s="50">
        <v>43.454700000000003</v>
      </c>
      <c r="AQ1414" s="51">
        <v>33.220399999999998</v>
      </c>
      <c r="AR1414" s="49">
        <v>19.112966000000004</v>
      </c>
      <c r="AS1414" s="50">
        <v>2.7871621621621623</v>
      </c>
      <c r="AT1414" s="50">
        <v>2.5487700000000002</v>
      </c>
      <c r="AU1414" s="50">
        <v>6.3761666666666663</v>
      </c>
      <c r="AV1414" s="50">
        <v>191.4118967777778</v>
      </c>
      <c r="AW1414" s="50">
        <v>0</v>
      </c>
      <c r="AX1414" s="50">
        <v>7.9146666666666663</v>
      </c>
      <c r="AY1414" s="50">
        <v>46.556216666666678</v>
      </c>
      <c r="AZ1414" s="51">
        <v>0</v>
      </c>
      <c r="BA1414" s="49">
        <v>0</v>
      </c>
      <c r="BB1414" s="49">
        <v>0</v>
      </c>
      <c r="BC1414" s="50">
        <v>0</v>
      </c>
      <c r="BD1414" s="50">
        <v>0</v>
      </c>
      <c r="BE1414" s="51">
        <v>0</v>
      </c>
      <c r="BF1414" s="38"/>
      <c r="BG1414" s="38"/>
      <c r="BK1414" s="38"/>
      <c r="BL1414" s="38"/>
      <c r="BM1414" s="38"/>
      <c r="BN1414" s="38"/>
      <c r="BO1414" s="38"/>
      <c r="BP1414" s="38"/>
      <c r="BQ1414" s="38"/>
      <c r="BR1414" s="38"/>
      <c r="BS1414" s="38"/>
      <c r="BT1414" s="38"/>
      <c r="BU1414" s="38"/>
      <c r="BY1414" s="38"/>
      <c r="BZ1414" s="38"/>
      <c r="CJ1414" s="38"/>
    </row>
    <row r="1415" spans="2:88" x14ac:dyDescent="0.25">
      <c r="B1415" s="8">
        <v>1413</v>
      </c>
      <c r="C1415" s="9" t="s">
        <v>13015</v>
      </c>
      <c r="D1415" s="9" t="s">
        <v>13084</v>
      </c>
      <c r="E1415" s="49">
        <v>18.390305699999995</v>
      </c>
      <c r="F1415" s="56">
        <v>11.286758100000004</v>
      </c>
      <c r="G1415" s="50">
        <v>37.280430000000003</v>
      </c>
      <c r="H1415" s="51">
        <v>0</v>
      </c>
      <c r="I1415" s="50">
        <v>0</v>
      </c>
      <c r="J1415" s="50">
        <v>0</v>
      </c>
      <c r="K1415" s="50">
        <v>0</v>
      </c>
      <c r="L1415" s="50">
        <v>0</v>
      </c>
      <c r="M1415" s="49">
        <v>0</v>
      </c>
      <c r="N1415" s="49">
        <v>4.0606226094666669</v>
      </c>
      <c r="O1415" s="49">
        <v>2.6056919999999995</v>
      </c>
      <c r="P1415" s="50">
        <v>0</v>
      </c>
      <c r="Q1415" s="50">
        <v>0</v>
      </c>
      <c r="R1415" s="50">
        <v>0</v>
      </c>
      <c r="S1415" s="51">
        <v>0</v>
      </c>
      <c r="T1415" s="50">
        <v>0</v>
      </c>
      <c r="U1415" s="51">
        <v>26.223340000000007</v>
      </c>
      <c r="V1415" s="51">
        <v>0</v>
      </c>
      <c r="W1415" s="50">
        <v>0</v>
      </c>
      <c r="X1415" s="49">
        <v>9.1963666666666679</v>
      </c>
      <c r="Y1415" s="51">
        <v>36.747891555555562</v>
      </c>
      <c r="Z1415" s="52">
        <v>0</v>
      </c>
      <c r="AA1415" s="52">
        <v>0</v>
      </c>
      <c r="AB1415" s="52">
        <v>0</v>
      </c>
      <c r="AC1415" s="52">
        <v>0</v>
      </c>
      <c r="AD1415" s="52">
        <v>0</v>
      </c>
      <c r="AE1415" s="50">
        <v>120.60203000000001</v>
      </c>
      <c r="AF1415" s="50">
        <v>211.50000000000003</v>
      </c>
      <c r="AG1415" s="50">
        <v>0</v>
      </c>
      <c r="AH1415" s="50">
        <v>19.970978760000001</v>
      </c>
      <c r="AI1415" s="52">
        <v>12.270710755555557</v>
      </c>
      <c r="AJ1415" s="49">
        <v>0</v>
      </c>
      <c r="AK1415" s="50">
        <v>34.716324999999998</v>
      </c>
      <c r="AL1415" s="50">
        <v>60.260999999999996</v>
      </c>
      <c r="AM1415" s="50">
        <v>0</v>
      </c>
      <c r="AN1415" s="50">
        <v>51.926220000000015</v>
      </c>
      <c r="AO1415" s="50">
        <v>9.2093023255813957</v>
      </c>
      <c r="AP1415" s="50">
        <v>32.591025000000002</v>
      </c>
      <c r="AQ1415" s="51">
        <v>24.915299999999998</v>
      </c>
      <c r="AR1415" s="49">
        <v>28.669449000000007</v>
      </c>
      <c r="AS1415" s="50">
        <v>2.7871621621621623</v>
      </c>
      <c r="AT1415" s="50">
        <v>3.8231550000000003</v>
      </c>
      <c r="AU1415" s="50">
        <v>5.7385499999999992</v>
      </c>
      <c r="AV1415" s="50">
        <v>152.93494941666668</v>
      </c>
      <c r="AW1415" s="50">
        <v>0</v>
      </c>
      <c r="AX1415" s="50">
        <v>11.872</v>
      </c>
      <c r="AY1415" s="50">
        <v>66.200750000000014</v>
      </c>
      <c r="AZ1415" s="51">
        <v>0</v>
      </c>
      <c r="BA1415" s="49">
        <v>0</v>
      </c>
      <c r="BB1415" s="49">
        <v>0</v>
      </c>
      <c r="BC1415" s="50">
        <v>0</v>
      </c>
      <c r="BD1415" s="50">
        <v>0</v>
      </c>
      <c r="BE1415" s="51">
        <v>0</v>
      </c>
      <c r="BF1415" s="38"/>
      <c r="BG1415" s="38"/>
      <c r="BK1415" s="38"/>
      <c r="BL1415" s="38"/>
      <c r="BM1415" s="38"/>
      <c r="BN1415" s="38"/>
      <c r="BO1415" s="38"/>
      <c r="BP1415" s="38"/>
      <c r="BQ1415" s="38"/>
      <c r="BR1415" s="38"/>
      <c r="BS1415" s="38"/>
      <c r="BT1415" s="38"/>
      <c r="BU1415" s="38"/>
      <c r="BY1415" s="38"/>
      <c r="BZ1415" s="38"/>
      <c r="CJ1415" s="38"/>
    </row>
    <row r="1416" spans="2:88" x14ac:dyDescent="0.25">
      <c r="B1416" s="8">
        <v>1414</v>
      </c>
      <c r="C1416" s="9" t="s">
        <v>13015</v>
      </c>
      <c r="D1416" s="9" t="s">
        <v>13085</v>
      </c>
      <c r="E1416" s="49">
        <v>24.520407599999995</v>
      </c>
      <c r="F1416" s="56">
        <v>15.049010800000005</v>
      </c>
      <c r="G1416" s="50">
        <v>49.707239999999999</v>
      </c>
      <c r="H1416" s="51">
        <v>0</v>
      </c>
      <c r="I1416" s="50">
        <v>0</v>
      </c>
      <c r="J1416" s="50">
        <v>0</v>
      </c>
      <c r="K1416" s="50">
        <v>0</v>
      </c>
      <c r="L1416" s="50">
        <v>0</v>
      </c>
      <c r="M1416" s="49">
        <v>0</v>
      </c>
      <c r="N1416" s="49">
        <v>4.0606226094666669</v>
      </c>
      <c r="O1416" s="49">
        <v>2.6056919999999995</v>
      </c>
      <c r="P1416" s="50">
        <v>0</v>
      </c>
      <c r="Q1416" s="50">
        <v>0</v>
      </c>
      <c r="R1416" s="50">
        <v>0</v>
      </c>
      <c r="S1416" s="51">
        <v>0</v>
      </c>
      <c r="T1416" s="50">
        <v>0</v>
      </c>
      <c r="U1416" s="51">
        <v>26.223340000000007</v>
      </c>
      <c r="V1416" s="51">
        <v>0</v>
      </c>
      <c r="W1416" s="50">
        <v>0</v>
      </c>
      <c r="X1416" s="49">
        <v>9.1963666666666679</v>
      </c>
      <c r="Y1416" s="51">
        <v>36.747891555555562</v>
      </c>
      <c r="Z1416" s="52">
        <v>0</v>
      </c>
      <c r="AA1416" s="52">
        <v>0</v>
      </c>
      <c r="AB1416" s="52">
        <v>0</v>
      </c>
      <c r="AC1416" s="52">
        <v>0</v>
      </c>
      <c r="AD1416" s="52">
        <v>0</v>
      </c>
      <c r="AE1416" s="50">
        <v>160.80270666666669</v>
      </c>
      <c r="AF1416" s="50">
        <v>282</v>
      </c>
      <c r="AG1416" s="50">
        <v>0</v>
      </c>
      <c r="AH1416" s="50">
        <v>19.970978760000001</v>
      </c>
      <c r="AI1416" s="52">
        <v>12.270710755555557</v>
      </c>
      <c r="AJ1416" s="49">
        <v>0</v>
      </c>
      <c r="AK1416" s="50">
        <v>46.28843333333333</v>
      </c>
      <c r="AL1416" s="50">
        <v>80.347999999999999</v>
      </c>
      <c r="AM1416" s="50">
        <v>0</v>
      </c>
      <c r="AN1416" s="50">
        <v>69.234960000000015</v>
      </c>
      <c r="AO1416" s="50">
        <v>12.279069767441861</v>
      </c>
      <c r="AP1416" s="50">
        <v>43.454700000000003</v>
      </c>
      <c r="AQ1416" s="51">
        <v>33.220399999999998</v>
      </c>
      <c r="AR1416" s="49">
        <v>28.669449000000007</v>
      </c>
      <c r="AS1416" s="50">
        <v>2.7871621621621623</v>
      </c>
      <c r="AT1416" s="50">
        <v>3.8231550000000003</v>
      </c>
      <c r="AU1416" s="50">
        <v>7.6513999999999989</v>
      </c>
      <c r="AV1416" s="50">
        <v>189.73991608333336</v>
      </c>
      <c r="AW1416" s="50">
        <v>0</v>
      </c>
      <c r="AX1416" s="50">
        <v>11.872</v>
      </c>
      <c r="AY1416" s="50">
        <v>66.200750000000014</v>
      </c>
      <c r="AZ1416" s="51">
        <v>0</v>
      </c>
      <c r="BA1416" s="49">
        <v>0</v>
      </c>
      <c r="BB1416" s="49">
        <v>0</v>
      </c>
      <c r="BC1416" s="50">
        <v>0</v>
      </c>
      <c r="BD1416" s="50">
        <v>0</v>
      </c>
      <c r="BE1416" s="51">
        <v>0</v>
      </c>
      <c r="BF1416" s="38"/>
      <c r="BG1416" s="38"/>
      <c r="BK1416" s="38"/>
      <c r="BL1416" s="38"/>
      <c r="BM1416" s="38"/>
      <c r="BN1416" s="38"/>
      <c r="BO1416" s="38"/>
      <c r="BP1416" s="38"/>
      <c r="BQ1416" s="38"/>
      <c r="BR1416" s="38"/>
      <c r="BS1416" s="38"/>
      <c r="BT1416" s="38"/>
      <c r="BU1416" s="38"/>
      <c r="BY1416" s="38"/>
      <c r="BZ1416" s="38"/>
      <c r="CJ1416" s="38"/>
    </row>
    <row r="1417" spans="2:88" x14ac:dyDescent="0.25">
      <c r="B1417" s="8">
        <v>1415</v>
      </c>
      <c r="C1417" s="9" t="s">
        <v>13015</v>
      </c>
      <c r="D1417" s="9" t="s">
        <v>13086</v>
      </c>
      <c r="E1417" s="49">
        <v>24.520407599999995</v>
      </c>
      <c r="F1417" s="56">
        <v>15.049010800000005</v>
      </c>
      <c r="G1417" s="50">
        <v>49.707239999999999</v>
      </c>
      <c r="H1417" s="51">
        <v>0</v>
      </c>
      <c r="I1417" s="50">
        <v>0</v>
      </c>
      <c r="J1417" s="50">
        <v>0</v>
      </c>
      <c r="K1417" s="50">
        <v>0</v>
      </c>
      <c r="L1417" s="50">
        <v>0</v>
      </c>
      <c r="M1417" s="49">
        <v>0</v>
      </c>
      <c r="N1417" s="49">
        <v>4.0606226094666669</v>
      </c>
      <c r="O1417" s="49">
        <v>2.6056919999999995</v>
      </c>
      <c r="P1417" s="50">
        <v>0</v>
      </c>
      <c r="Q1417" s="50">
        <v>0</v>
      </c>
      <c r="R1417" s="50">
        <v>0</v>
      </c>
      <c r="S1417" s="51">
        <v>0</v>
      </c>
      <c r="T1417" s="50">
        <v>0</v>
      </c>
      <c r="U1417" s="51">
        <v>26.223340000000007</v>
      </c>
      <c r="V1417" s="51">
        <v>0</v>
      </c>
      <c r="W1417" s="50">
        <v>0</v>
      </c>
      <c r="X1417" s="49">
        <v>9.1963666666666679</v>
      </c>
      <c r="Y1417" s="51">
        <v>36.747891555555562</v>
      </c>
      <c r="Z1417" s="52">
        <v>0</v>
      </c>
      <c r="AA1417" s="52">
        <v>0</v>
      </c>
      <c r="AB1417" s="52">
        <v>0</v>
      </c>
      <c r="AC1417" s="52">
        <v>0</v>
      </c>
      <c r="AD1417" s="52">
        <v>0</v>
      </c>
      <c r="AE1417" s="50">
        <v>160.80270666666669</v>
      </c>
      <c r="AF1417" s="50">
        <v>282</v>
      </c>
      <c r="AG1417" s="50">
        <v>0</v>
      </c>
      <c r="AH1417" s="50">
        <v>19.970978760000001</v>
      </c>
      <c r="AI1417" s="52">
        <v>12.270710755555557</v>
      </c>
      <c r="AJ1417" s="49">
        <v>0</v>
      </c>
      <c r="AK1417" s="50">
        <v>57.860541666666663</v>
      </c>
      <c r="AL1417" s="50">
        <v>100.435</v>
      </c>
      <c r="AM1417" s="50">
        <v>0</v>
      </c>
      <c r="AN1417" s="50">
        <v>86.543700000000015</v>
      </c>
      <c r="AO1417" s="50">
        <v>15.348837209302326</v>
      </c>
      <c r="AP1417" s="50">
        <v>54.318375000000003</v>
      </c>
      <c r="AQ1417" s="51">
        <v>41.525499999999994</v>
      </c>
      <c r="AR1417" s="49">
        <v>28.669449000000007</v>
      </c>
      <c r="AS1417" s="50">
        <v>2.7871621621621623</v>
      </c>
      <c r="AT1417" s="50">
        <v>3.8231550000000003</v>
      </c>
      <c r="AU1417" s="50">
        <v>7.6513999999999989</v>
      </c>
      <c r="AV1417" s="50">
        <v>189.73991608333336</v>
      </c>
      <c r="AW1417" s="50">
        <v>0</v>
      </c>
      <c r="AX1417" s="50">
        <v>11.872</v>
      </c>
      <c r="AY1417" s="50">
        <v>66.200750000000014</v>
      </c>
      <c r="AZ1417" s="51">
        <v>0</v>
      </c>
      <c r="BA1417" s="49">
        <v>0</v>
      </c>
      <c r="BB1417" s="49">
        <v>0</v>
      </c>
      <c r="BC1417" s="50">
        <v>0</v>
      </c>
      <c r="BD1417" s="50">
        <v>0</v>
      </c>
      <c r="BE1417" s="51">
        <v>0</v>
      </c>
      <c r="BF1417" s="38"/>
      <c r="BG1417" s="38"/>
      <c r="BK1417" s="38"/>
      <c r="BL1417" s="38"/>
      <c r="BM1417" s="38"/>
      <c r="BN1417" s="38"/>
      <c r="BO1417" s="38"/>
      <c r="BP1417" s="38"/>
      <c r="BQ1417" s="38"/>
      <c r="BR1417" s="38"/>
      <c r="BS1417" s="38"/>
      <c r="BT1417" s="38"/>
      <c r="BU1417" s="38"/>
      <c r="BY1417" s="38"/>
      <c r="BZ1417" s="38"/>
      <c r="CJ1417" s="38"/>
    </row>
    <row r="1418" spans="2:88" x14ac:dyDescent="0.25">
      <c r="B1418" s="8">
        <v>1416</v>
      </c>
      <c r="C1418" s="9" t="s">
        <v>13015</v>
      </c>
      <c r="D1418" s="9" t="s">
        <v>13087</v>
      </c>
      <c r="E1418" s="49">
        <v>30.650509499999995</v>
      </c>
      <c r="F1418" s="56">
        <v>18.811263500000006</v>
      </c>
      <c r="G1418" s="50">
        <v>62.134050000000002</v>
      </c>
      <c r="H1418" s="51">
        <v>0</v>
      </c>
      <c r="I1418" s="50">
        <v>0</v>
      </c>
      <c r="J1418" s="50">
        <v>0</v>
      </c>
      <c r="K1418" s="50">
        <v>0</v>
      </c>
      <c r="L1418" s="50">
        <v>0</v>
      </c>
      <c r="M1418" s="49">
        <v>0</v>
      </c>
      <c r="N1418" s="49">
        <v>4.0606226094666669</v>
      </c>
      <c r="O1418" s="49">
        <v>2.6056919999999995</v>
      </c>
      <c r="P1418" s="50">
        <v>0</v>
      </c>
      <c r="Q1418" s="50">
        <v>0</v>
      </c>
      <c r="R1418" s="50">
        <v>0</v>
      </c>
      <c r="S1418" s="51">
        <v>0</v>
      </c>
      <c r="T1418" s="50">
        <v>0</v>
      </c>
      <c r="U1418" s="51">
        <v>26.223340000000007</v>
      </c>
      <c r="V1418" s="51">
        <v>0</v>
      </c>
      <c r="W1418" s="50">
        <v>0</v>
      </c>
      <c r="X1418" s="49">
        <v>9.1963666666666679</v>
      </c>
      <c r="Y1418" s="51">
        <v>36.747891555555562</v>
      </c>
      <c r="Z1418" s="52">
        <v>0</v>
      </c>
      <c r="AA1418" s="52">
        <v>0</v>
      </c>
      <c r="AB1418" s="52">
        <v>0</v>
      </c>
      <c r="AC1418" s="52">
        <v>0</v>
      </c>
      <c r="AD1418" s="52">
        <v>0</v>
      </c>
      <c r="AE1418" s="50">
        <v>201.00338333333337</v>
      </c>
      <c r="AF1418" s="50">
        <v>352.5</v>
      </c>
      <c r="AG1418" s="50">
        <v>0</v>
      </c>
      <c r="AH1418" s="50">
        <v>19.970978760000001</v>
      </c>
      <c r="AI1418" s="52">
        <v>12.270710755555557</v>
      </c>
      <c r="AJ1418" s="49">
        <v>0</v>
      </c>
      <c r="AK1418" s="50">
        <v>69.432649999999995</v>
      </c>
      <c r="AL1418" s="50">
        <v>120.52199999999999</v>
      </c>
      <c r="AM1418" s="50">
        <v>0</v>
      </c>
      <c r="AN1418" s="50">
        <v>103.85244000000003</v>
      </c>
      <c r="AO1418" s="50">
        <v>18.418604651162791</v>
      </c>
      <c r="AP1418" s="50">
        <v>65.182050000000004</v>
      </c>
      <c r="AQ1418" s="51">
        <v>49.830599999999997</v>
      </c>
      <c r="AR1418" s="49">
        <v>28.669449000000007</v>
      </c>
      <c r="AS1418" s="50">
        <v>2.7871621621621623</v>
      </c>
      <c r="AT1418" s="50">
        <v>3.8231550000000003</v>
      </c>
      <c r="AU1418" s="50">
        <v>9.5642499999999995</v>
      </c>
      <c r="AV1418" s="50">
        <v>226.54488275000003</v>
      </c>
      <c r="AW1418" s="50">
        <v>0</v>
      </c>
      <c r="AX1418" s="50">
        <v>11.872</v>
      </c>
      <c r="AY1418" s="50">
        <v>66.200750000000014</v>
      </c>
      <c r="AZ1418" s="51">
        <v>0</v>
      </c>
      <c r="BA1418" s="49">
        <v>0</v>
      </c>
      <c r="BB1418" s="49">
        <v>0</v>
      </c>
      <c r="BC1418" s="50">
        <v>0</v>
      </c>
      <c r="BD1418" s="50">
        <v>0</v>
      </c>
      <c r="BE1418" s="51">
        <v>0</v>
      </c>
      <c r="BF1418" s="38"/>
      <c r="BG1418" s="38"/>
      <c r="BK1418" s="38"/>
      <c r="BL1418" s="38"/>
      <c r="BM1418" s="38"/>
      <c r="BN1418" s="38"/>
      <c r="BO1418" s="38"/>
      <c r="BP1418" s="38"/>
      <c r="BQ1418" s="38"/>
      <c r="BR1418" s="38"/>
      <c r="BS1418" s="38"/>
      <c r="BT1418" s="38"/>
      <c r="BU1418" s="38"/>
      <c r="BY1418" s="38"/>
      <c r="BZ1418" s="38"/>
      <c r="CJ1418" s="38"/>
    </row>
    <row r="1419" spans="2:88" x14ac:dyDescent="0.25">
      <c r="B1419" s="8">
        <v>1417</v>
      </c>
      <c r="C1419" s="9" t="s">
        <v>13015</v>
      </c>
      <c r="D1419" s="9" t="s">
        <v>13088</v>
      </c>
      <c r="E1419" s="49">
        <v>4.6202511500000014</v>
      </c>
      <c r="F1419" s="56">
        <v>3.7622527000000012</v>
      </c>
      <c r="G1419" s="50">
        <v>6.2134049999999998</v>
      </c>
      <c r="H1419" s="51">
        <v>0</v>
      </c>
      <c r="I1419" s="50">
        <v>0</v>
      </c>
      <c r="J1419" s="50">
        <v>0</v>
      </c>
      <c r="K1419" s="50">
        <v>0</v>
      </c>
      <c r="L1419" s="50">
        <v>0</v>
      </c>
      <c r="M1419" s="49">
        <v>0</v>
      </c>
      <c r="N1419" s="49">
        <v>2.5190410873599998</v>
      </c>
      <c r="O1419" s="49">
        <v>0.86856399999999989</v>
      </c>
      <c r="P1419" s="50">
        <v>0</v>
      </c>
      <c r="Q1419" s="50">
        <v>0</v>
      </c>
      <c r="R1419" s="50">
        <v>0</v>
      </c>
      <c r="S1419" s="51">
        <v>0</v>
      </c>
      <c r="T1419" s="50">
        <v>0</v>
      </c>
      <c r="U1419" s="51">
        <v>9.7334500000000013</v>
      </c>
      <c r="V1419" s="51">
        <v>0</v>
      </c>
      <c r="W1419" s="50">
        <v>0</v>
      </c>
      <c r="X1419" s="49">
        <v>4.8292200000000003</v>
      </c>
      <c r="Y1419" s="51">
        <v>8.7034480000000016</v>
      </c>
      <c r="Z1419" s="52">
        <v>0</v>
      </c>
      <c r="AA1419" s="52">
        <v>0</v>
      </c>
      <c r="AB1419" s="52">
        <v>0</v>
      </c>
      <c r="AC1419" s="52">
        <v>0</v>
      </c>
      <c r="AD1419" s="52">
        <v>0</v>
      </c>
      <c r="AE1419" s="50">
        <v>40.200676666666673</v>
      </c>
      <c r="AF1419" s="50">
        <v>14.100000000000001</v>
      </c>
      <c r="AG1419" s="50">
        <v>0</v>
      </c>
      <c r="AH1419" s="50">
        <v>6.6569929200000022</v>
      </c>
      <c r="AI1419" s="52">
        <v>4.1202411999999997</v>
      </c>
      <c r="AJ1419" s="49">
        <v>0</v>
      </c>
      <c r="AK1419" s="50">
        <v>11.572108333333333</v>
      </c>
      <c r="AL1419" s="50">
        <v>20.440333333333335</v>
      </c>
      <c r="AM1419" s="50">
        <v>12.705000000000002</v>
      </c>
      <c r="AN1419" s="50">
        <v>0</v>
      </c>
      <c r="AO1419" s="50">
        <v>0</v>
      </c>
      <c r="AP1419" s="50">
        <v>0</v>
      </c>
      <c r="AQ1419" s="51">
        <v>0</v>
      </c>
      <c r="AR1419" s="49">
        <v>9.5564830000000018</v>
      </c>
      <c r="AS1419" s="50">
        <v>2.7871621621621623</v>
      </c>
      <c r="AT1419" s="50">
        <v>1.2743850000000001</v>
      </c>
      <c r="AU1419" s="50">
        <v>1.9128499999999997</v>
      </c>
      <c r="AV1419" s="50">
        <v>54.916970249999991</v>
      </c>
      <c r="AW1419" s="50">
        <v>0</v>
      </c>
      <c r="AX1419" s="50">
        <v>3.9573333333333331</v>
      </c>
      <c r="AY1419" s="50">
        <v>25.933076666666672</v>
      </c>
      <c r="AZ1419" s="51">
        <v>0</v>
      </c>
      <c r="BA1419" s="49">
        <v>0</v>
      </c>
      <c r="BB1419" s="49">
        <v>0</v>
      </c>
      <c r="BC1419" s="50">
        <v>0</v>
      </c>
      <c r="BD1419" s="50">
        <v>0</v>
      </c>
      <c r="BE1419" s="51">
        <v>0</v>
      </c>
      <c r="BF1419" s="38"/>
      <c r="BG1419" s="38"/>
      <c r="BK1419" s="38"/>
      <c r="BL1419" s="38"/>
      <c r="BM1419" s="38"/>
      <c r="BN1419" s="38"/>
      <c r="BO1419" s="38"/>
      <c r="BP1419" s="38"/>
      <c r="BQ1419" s="38"/>
      <c r="BR1419" s="38"/>
      <c r="BS1419" s="38"/>
      <c r="BT1419" s="38"/>
      <c r="BU1419" s="38"/>
      <c r="BY1419" s="38"/>
      <c r="BZ1419" s="38"/>
      <c r="CJ1419" s="38"/>
    </row>
    <row r="1420" spans="2:88" x14ac:dyDescent="0.25">
      <c r="B1420" s="8">
        <v>1418</v>
      </c>
      <c r="C1420" s="9" t="s">
        <v>13015</v>
      </c>
      <c r="D1420" s="9" t="s">
        <v>13089</v>
      </c>
      <c r="E1420" s="49">
        <v>6.160334866666668</v>
      </c>
      <c r="F1420" s="56">
        <v>5.016336933333335</v>
      </c>
      <c r="G1420" s="50">
        <v>8.2845399999999998</v>
      </c>
      <c r="H1420" s="51">
        <v>0</v>
      </c>
      <c r="I1420" s="50">
        <v>0</v>
      </c>
      <c r="J1420" s="50">
        <v>0</v>
      </c>
      <c r="K1420" s="50">
        <v>0</v>
      </c>
      <c r="L1420" s="50">
        <v>0</v>
      </c>
      <c r="M1420" s="49">
        <v>0</v>
      </c>
      <c r="N1420" s="49">
        <v>2.5190410873599998</v>
      </c>
      <c r="O1420" s="49">
        <v>0.86856399999999989</v>
      </c>
      <c r="P1420" s="50">
        <v>0</v>
      </c>
      <c r="Q1420" s="50">
        <v>0</v>
      </c>
      <c r="R1420" s="50">
        <v>0</v>
      </c>
      <c r="S1420" s="51">
        <v>0</v>
      </c>
      <c r="T1420" s="50">
        <v>0</v>
      </c>
      <c r="U1420" s="51">
        <v>9.7334500000000013</v>
      </c>
      <c r="V1420" s="51">
        <v>0</v>
      </c>
      <c r="W1420" s="50">
        <v>0</v>
      </c>
      <c r="X1420" s="49">
        <v>4.8292200000000003</v>
      </c>
      <c r="Y1420" s="51">
        <v>8.7034480000000016</v>
      </c>
      <c r="Z1420" s="52">
        <v>0</v>
      </c>
      <c r="AA1420" s="52">
        <v>0</v>
      </c>
      <c r="AB1420" s="52">
        <v>0</v>
      </c>
      <c r="AC1420" s="52">
        <v>0</v>
      </c>
      <c r="AD1420" s="52">
        <v>0</v>
      </c>
      <c r="AE1420" s="50">
        <v>53.600902222222231</v>
      </c>
      <c r="AF1420" s="50">
        <v>18.8</v>
      </c>
      <c r="AG1420" s="50">
        <v>0</v>
      </c>
      <c r="AH1420" s="50">
        <v>6.6569929200000022</v>
      </c>
      <c r="AI1420" s="52">
        <v>4.1202411999999997</v>
      </c>
      <c r="AJ1420" s="49">
        <v>0</v>
      </c>
      <c r="AK1420" s="50">
        <v>15.429477777777777</v>
      </c>
      <c r="AL1420" s="50">
        <v>27.253777777777781</v>
      </c>
      <c r="AM1420" s="50">
        <v>16.940000000000001</v>
      </c>
      <c r="AN1420" s="50">
        <v>0</v>
      </c>
      <c r="AO1420" s="50">
        <v>0</v>
      </c>
      <c r="AP1420" s="50">
        <v>0</v>
      </c>
      <c r="AQ1420" s="51">
        <v>0</v>
      </c>
      <c r="AR1420" s="49">
        <v>9.5564830000000018</v>
      </c>
      <c r="AS1420" s="50">
        <v>2.7871621621621623</v>
      </c>
      <c r="AT1420" s="50">
        <v>1.2743850000000001</v>
      </c>
      <c r="AU1420" s="50">
        <v>2.5504666666666664</v>
      </c>
      <c r="AV1420" s="50">
        <v>66.82419316666666</v>
      </c>
      <c r="AW1420" s="50">
        <v>0</v>
      </c>
      <c r="AX1420" s="50">
        <v>3.9573333333333331</v>
      </c>
      <c r="AY1420" s="50">
        <v>25.933076666666672</v>
      </c>
      <c r="AZ1420" s="51">
        <v>0</v>
      </c>
      <c r="BA1420" s="49">
        <v>0</v>
      </c>
      <c r="BB1420" s="49">
        <v>0</v>
      </c>
      <c r="BC1420" s="50">
        <v>0</v>
      </c>
      <c r="BD1420" s="50">
        <v>0</v>
      </c>
      <c r="BE1420" s="51">
        <v>0</v>
      </c>
      <c r="BF1420" s="38"/>
      <c r="BG1420" s="38"/>
      <c r="BK1420" s="38"/>
      <c r="BL1420" s="38"/>
      <c r="BM1420" s="38"/>
      <c r="BN1420" s="38"/>
      <c r="BO1420" s="38"/>
      <c r="BP1420" s="38"/>
      <c r="BQ1420" s="38"/>
      <c r="BR1420" s="38"/>
      <c r="BS1420" s="38"/>
      <c r="BT1420" s="38"/>
      <c r="BU1420" s="38"/>
      <c r="BY1420" s="38"/>
      <c r="BZ1420" s="38"/>
      <c r="CJ1420" s="38"/>
    </row>
    <row r="1421" spans="2:88" x14ac:dyDescent="0.25">
      <c r="B1421" s="8">
        <v>1419</v>
      </c>
      <c r="C1421" s="9" t="s">
        <v>13015</v>
      </c>
      <c r="D1421" s="9" t="s">
        <v>13090</v>
      </c>
      <c r="E1421" s="49">
        <v>6.160334866666668</v>
      </c>
      <c r="F1421" s="56">
        <v>5.016336933333335</v>
      </c>
      <c r="G1421" s="50">
        <v>8.2845399999999998</v>
      </c>
      <c r="H1421" s="51">
        <v>0</v>
      </c>
      <c r="I1421" s="50">
        <v>0</v>
      </c>
      <c r="J1421" s="50">
        <v>0</v>
      </c>
      <c r="K1421" s="50">
        <v>0</v>
      </c>
      <c r="L1421" s="50">
        <v>0</v>
      </c>
      <c r="M1421" s="49">
        <v>0</v>
      </c>
      <c r="N1421" s="49">
        <v>2.5190410873599998</v>
      </c>
      <c r="O1421" s="49">
        <v>0.86856399999999989</v>
      </c>
      <c r="P1421" s="50">
        <v>0</v>
      </c>
      <c r="Q1421" s="50">
        <v>0</v>
      </c>
      <c r="R1421" s="50">
        <v>0</v>
      </c>
      <c r="S1421" s="51">
        <v>0</v>
      </c>
      <c r="T1421" s="50">
        <v>0</v>
      </c>
      <c r="U1421" s="51">
        <v>9.7334500000000013</v>
      </c>
      <c r="V1421" s="51">
        <v>0</v>
      </c>
      <c r="W1421" s="50">
        <v>0</v>
      </c>
      <c r="X1421" s="49">
        <v>4.8292200000000003</v>
      </c>
      <c r="Y1421" s="51">
        <v>8.7034480000000016</v>
      </c>
      <c r="Z1421" s="52">
        <v>0</v>
      </c>
      <c r="AA1421" s="52">
        <v>0</v>
      </c>
      <c r="AB1421" s="52">
        <v>0</v>
      </c>
      <c r="AC1421" s="52">
        <v>0</v>
      </c>
      <c r="AD1421" s="52">
        <v>0</v>
      </c>
      <c r="AE1421" s="50">
        <v>53.600902222222231</v>
      </c>
      <c r="AF1421" s="50">
        <v>18.8</v>
      </c>
      <c r="AG1421" s="50">
        <v>0</v>
      </c>
      <c r="AH1421" s="50">
        <v>6.6569929200000022</v>
      </c>
      <c r="AI1421" s="52">
        <v>4.1202411999999997</v>
      </c>
      <c r="AJ1421" s="49">
        <v>0</v>
      </c>
      <c r="AK1421" s="50">
        <v>19.286847222222221</v>
      </c>
      <c r="AL1421" s="50">
        <v>34.067222222222227</v>
      </c>
      <c r="AM1421" s="50">
        <v>21.175000000000001</v>
      </c>
      <c r="AN1421" s="50">
        <v>0</v>
      </c>
      <c r="AO1421" s="50">
        <v>0</v>
      </c>
      <c r="AP1421" s="50">
        <v>0</v>
      </c>
      <c r="AQ1421" s="51">
        <v>0</v>
      </c>
      <c r="AR1421" s="49">
        <v>9.5564830000000018</v>
      </c>
      <c r="AS1421" s="50">
        <v>2.7871621621621623</v>
      </c>
      <c r="AT1421" s="50">
        <v>1.2743850000000001</v>
      </c>
      <c r="AU1421" s="50">
        <v>2.5504666666666664</v>
      </c>
      <c r="AV1421" s="50">
        <v>66.82419316666666</v>
      </c>
      <c r="AW1421" s="50">
        <v>0</v>
      </c>
      <c r="AX1421" s="50">
        <v>3.9573333333333331</v>
      </c>
      <c r="AY1421" s="50">
        <v>25.933076666666672</v>
      </c>
      <c r="AZ1421" s="51">
        <v>0</v>
      </c>
      <c r="BA1421" s="49">
        <v>0</v>
      </c>
      <c r="BB1421" s="49">
        <v>0</v>
      </c>
      <c r="BC1421" s="50">
        <v>0</v>
      </c>
      <c r="BD1421" s="50">
        <v>0</v>
      </c>
      <c r="BE1421" s="51">
        <v>0</v>
      </c>
      <c r="BF1421" s="38"/>
      <c r="BG1421" s="38"/>
      <c r="BK1421" s="38"/>
      <c r="BL1421" s="38"/>
      <c r="BM1421" s="38"/>
      <c r="BN1421" s="38"/>
      <c r="BO1421" s="38"/>
      <c r="BP1421" s="38"/>
      <c r="BQ1421" s="38"/>
      <c r="BR1421" s="38"/>
      <c r="BS1421" s="38"/>
      <c r="BT1421" s="38"/>
      <c r="BU1421" s="38"/>
      <c r="BY1421" s="38"/>
      <c r="BZ1421" s="38"/>
      <c r="CJ1421" s="38"/>
    </row>
    <row r="1422" spans="2:88" x14ac:dyDescent="0.25">
      <c r="B1422" s="8">
        <v>1420</v>
      </c>
      <c r="C1422" s="9" t="s">
        <v>13015</v>
      </c>
      <c r="D1422" s="9" t="s">
        <v>13091</v>
      </c>
      <c r="E1422" s="49">
        <v>7.7004185833333345</v>
      </c>
      <c r="F1422" s="56">
        <v>6.2704211666666687</v>
      </c>
      <c r="G1422" s="50">
        <v>10.355675</v>
      </c>
      <c r="H1422" s="51">
        <v>0</v>
      </c>
      <c r="I1422" s="50">
        <v>0</v>
      </c>
      <c r="J1422" s="50">
        <v>0</v>
      </c>
      <c r="K1422" s="50">
        <v>0</v>
      </c>
      <c r="L1422" s="50">
        <v>0</v>
      </c>
      <c r="M1422" s="49">
        <v>0</v>
      </c>
      <c r="N1422" s="49">
        <v>2.5190410873599998</v>
      </c>
      <c r="O1422" s="49">
        <v>0.86856399999999989</v>
      </c>
      <c r="P1422" s="50">
        <v>0</v>
      </c>
      <c r="Q1422" s="50">
        <v>0</v>
      </c>
      <c r="R1422" s="50">
        <v>0</v>
      </c>
      <c r="S1422" s="51">
        <v>0</v>
      </c>
      <c r="T1422" s="50">
        <v>0</v>
      </c>
      <c r="U1422" s="51">
        <v>9.7334500000000013</v>
      </c>
      <c r="V1422" s="51">
        <v>0</v>
      </c>
      <c r="W1422" s="50">
        <v>0</v>
      </c>
      <c r="X1422" s="49">
        <v>4.8292200000000003</v>
      </c>
      <c r="Y1422" s="51">
        <v>8.7034480000000016</v>
      </c>
      <c r="Z1422" s="52">
        <v>0</v>
      </c>
      <c r="AA1422" s="52">
        <v>0</v>
      </c>
      <c r="AB1422" s="52">
        <v>0</v>
      </c>
      <c r="AC1422" s="52">
        <v>0</v>
      </c>
      <c r="AD1422" s="52">
        <v>0</v>
      </c>
      <c r="AE1422" s="50">
        <v>67.001127777777782</v>
      </c>
      <c r="AF1422" s="50">
        <v>23.5</v>
      </c>
      <c r="AG1422" s="50">
        <v>0</v>
      </c>
      <c r="AH1422" s="50">
        <v>6.6569929200000022</v>
      </c>
      <c r="AI1422" s="52">
        <v>4.1202411999999997</v>
      </c>
      <c r="AJ1422" s="49">
        <v>0</v>
      </c>
      <c r="AK1422" s="50">
        <v>23.144216666666665</v>
      </c>
      <c r="AL1422" s="50">
        <v>40.88066666666667</v>
      </c>
      <c r="AM1422" s="50">
        <v>25.410000000000004</v>
      </c>
      <c r="AN1422" s="50">
        <v>0</v>
      </c>
      <c r="AO1422" s="50">
        <v>0</v>
      </c>
      <c r="AP1422" s="50">
        <v>0</v>
      </c>
      <c r="AQ1422" s="51">
        <v>0</v>
      </c>
      <c r="AR1422" s="49">
        <v>9.5564830000000018</v>
      </c>
      <c r="AS1422" s="50">
        <v>2.7871621621621623</v>
      </c>
      <c r="AT1422" s="50">
        <v>1.2743850000000001</v>
      </c>
      <c r="AU1422" s="50">
        <v>3.1880833333333332</v>
      </c>
      <c r="AV1422" s="50">
        <v>78.731416083333329</v>
      </c>
      <c r="AW1422" s="50">
        <v>0</v>
      </c>
      <c r="AX1422" s="50">
        <v>3.9573333333333331</v>
      </c>
      <c r="AY1422" s="50">
        <v>25.933076666666672</v>
      </c>
      <c r="AZ1422" s="51">
        <v>0</v>
      </c>
      <c r="BA1422" s="49">
        <v>0</v>
      </c>
      <c r="BB1422" s="49">
        <v>0</v>
      </c>
      <c r="BC1422" s="50">
        <v>0</v>
      </c>
      <c r="BD1422" s="50">
        <v>0</v>
      </c>
      <c r="BE1422" s="51">
        <v>0</v>
      </c>
      <c r="BF1422" s="38"/>
      <c r="BG1422" s="38"/>
      <c r="BK1422" s="38"/>
      <c r="BL1422" s="38"/>
      <c r="BM1422" s="38"/>
      <c r="BN1422" s="38"/>
      <c r="BO1422" s="38"/>
      <c r="BP1422" s="38"/>
      <c r="BQ1422" s="38"/>
      <c r="BR1422" s="38"/>
      <c r="BS1422" s="38"/>
      <c r="BT1422" s="38"/>
      <c r="BU1422" s="38"/>
      <c r="BY1422" s="38"/>
      <c r="BZ1422" s="38"/>
      <c r="CJ1422" s="38"/>
    </row>
    <row r="1423" spans="2:88" x14ac:dyDescent="0.25">
      <c r="B1423" s="8">
        <v>1421</v>
      </c>
      <c r="C1423" s="9" t="s">
        <v>13015</v>
      </c>
      <c r="D1423" s="9" t="s">
        <v>13092</v>
      </c>
      <c r="E1423" s="49">
        <v>9.5347609500000008</v>
      </c>
      <c r="F1423" s="56">
        <v>7.5245054000000025</v>
      </c>
      <c r="G1423" s="50">
        <v>12.42681</v>
      </c>
      <c r="H1423" s="51">
        <v>0</v>
      </c>
      <c r="I1423" s="50">
        <v>0</v>
      </c>
      <c r="J1423" s="50">
        <v>0</v>
      </c>
      <c r="K1423" s="50">
        <v>0</v>
      </c>
      <c r="L1423" s="50">
        <v>0</v>
      </c>
      <c r="M1423" s="49">
        <v>0</v>
      </c>
      <c r="N1423" s="49">
        <v>3.2118449821600001</v>
      </c>
      <c r="O1423" s="49">
        <v>1.7371279999999998</v>
      </c>
      <c r="P1423" s="50">
        <v>0</v>
      </c>
      <c r="Q1423" s="50">
        <v>0</v>
      </c>
      <c r="R1423" s="50">
        <v>0</v>
      </c>
      <c r="S1423" s="51">
        <v>0</v>
      </c>
      <c r="T1423" s="50">
        <v>0</v>
      </c>
      <c r="U1423" s="51">
        <v>24.523100000000003</v>
      </c>
      <c r="V1423" s="51">
        <v>0</v>
      </c>
      <c r="W1423" s="50">
        <v>0</v>
      </c>
      <c r="X1423" s="49">
        <v>6.8972749999999996</v>
      </c>
      <c r="Y1423" s="51">
        <v>27.077393777777779</v>
      </c>
      <c r="Z1423" s="52">
        <v>0</v>
      </c>
      <c r="AA1423" s="52">
        <v>0</v>
      </c>
      <c r="AB1423" s="52">
        <v>0</v>
      </c>
      <c r="AC1423" s="52">
        <v>0</v>
      </c>
      <c r="AD1423" s="52">
        <v>0</v>
      </c>
      <c r="AE1423" s="50">
        <v>80.401353333333347</v>
      </c>
      <c r="AF1423" s="50">
        <v>84.600000000000009</v>
      </c>
      <c r="AG1423" s="50">
        <v>0</v>
      </c>
      <c r="AH1423" s="50">
        <v>13.313985840000004</v>
      </c>
      <c r="AI1423" s="52">
        <v>8.1954759777777788</v>
      </c>
      <c r="AJ1423" s="49">
        <v>0</v>
      </c>
      <c r="AK1423" s="50">
        <v>23.144216666666665</v>
      </c>
      <c r="AL1423" s="50">
        <v>40.88066666666667</v>
      </c>
      <c r="AM1423" s="50">
        <v>25.410000000000004</v>
      </c>
      <c r="AN1423" s="50">
        <v>0</v>
      </c>
      <c r="AO1423" s="50">
        <v>0</v>
      </c>
      <c r="AP1423" s="50">
        <v>0</v>
      </c>
      <c r="AQ1423" s="51">
        <v>0</v>
      </c>
      <c r="AR1423" s="49">
        <v>19.112966000000004</v>
      </c>
      <c r="AS1423" s="50">
        <v>2.7871621621621623</v>
      </c>
      <c r="AT1423" s="50">
        <v>2.5487700000000002</v>
      </c>
      <c r="AU1423" s="50">
        <v>3.8256999999999994</v>
      </c>
      <c r="AV1423" s="50">
        <v>222.08270233333337</v>
      </c>
      <c r="AW1423" s="50">
        <v>0</v>
      </c>
      <c r="AX1423" s="50">
        <v>7.9146666666666663</v>
      </c>
      <c r="AY1423" s="50">
        <v>46.556216666666678</v>
      </c>
      <c r="AZ1423" s="51">
        <v>0</v>
      </c>
      <c r="BA1423" s="49">
        <v>0</v>
      </c>
      <c r="BB1423" s="49">
        <v>0</v>
      </c>
      <c r="BC1423" s="50">
        <v>0</v>
      </c>
      <c r="BD1423" s="50">
        <v>0</v>
      </c>
      <c r="BE1423" s="51">
        <v>0</v>
      </c>
      <c r="BF1423" s="38"/>
      <c r="BG1423" s="38"/>
      <c r="BK1423" s="38"/>
      <c r="BL1423" s="38"/>
      <c r="BM1423" s="38"/>
      <c r="BN1423" s="38"/>
      <c r="BO1423" s="38"/>
      <c r="BP1423" s="38"/>
      <c r="BQ1423" s="38"/>
      <c r="BR1423" s="38"/>
      <c r="BS1423" s="38"/>
      <c r="BT1423" s="38"/>
      <c r="BU1423" s="38"/>
      <c r="BY1423" s="38"/>
      <c r="BZ1423" s="38"/>
      <c r="CJ1423" s="38"/>
    </row>
    <row r="1424" spans="2:88" x14ac:dyDescent="0.25">
      <c r="B1424" s="8">
        <v>1422</v>
      </c>
      <c r="C1424" s="9" t="s">
        <v>13015</v>
      </c>
      <c r="D1424" s="9" t="s">
        <v>13093</v>
      </c>
      <c r="E1424" s="49">
        <v>12.713014600000001</v>
      </c>
      <c r="F1424" s="56">
        <v>10.03267386666667</v>
      </c>
      <c r="G1424" s="50">
        <v>16.56908</v>
      </c>
      <c r="H1424" s="51">
        <v>0</v>
      </c>
      <c r="I1424" s="50">
        <v>0</v>
      </c>
      <c r="J1424" s="50">
        <v>0</v>
      </c>
      <c r="K1424" s="50">
        <v>0</v>
      </c>
      <c r="L1424" s="50">
        <v>0</v>
      </c>
      <c r="M1424" s="49">
        <v>0</v>
      </c>
      <c r="N1424" s="49">
        <v>3.2118449821600001</v>
      </c>
      <c r="O1424" s="49">
        <v>1.7371279999999998</v>
      </c>
      <c r="P1424" s="50">
        <v>0</v>
      </c>
      <c r="Q1424" s="50">
        <v>0</v>
      </c>
      <c r="R1424" s="50">
        <v>0</v>
      </c>
      <c r="S1424" s="51">
        <v>0</v>
      </c>
      <c r="T1424" s="50">
        <v>0</v>
      </c>
      <c r="U1424" s="51">
        <v>24.523100000000003</v>
      </c>
      <c r="V1424" s="51">
        <v>0</v>
      </c>
      <c r="W1424" s="50">
        <v>0</v>
      </c>
      <c r="X1424" s="49">
        <v>6.8972749999999996</v>
      </c>
      <c r="Y1424" s="51">
        <v>27.077393777777779</v>
      </c>
      <c r="Z1424" s="52">
        <v>0</v>
      </c>
      <c r="AA1424" s="52">
        <v>0</v>
      </c>
      <c r="AB1424" s="52">
        <v>0</v>
      </c>
      <c r="AC1424" s="52">
        <v>0</v>
      </c>
      <c r="AD1424" s="52">
        <v>0</v>
      </c>
      <c r="AE1424" s="50">
        <v>107.20180444444446</v>
      </c>
      <c r="AF1424" s="50">
        <v>112.80000000000001</v>
      </c>
      <c r="AG1424" s="50">
        <v>0</v>
      </c>
      <c r="AH1424" s="50">
        <v>13.313985840000004</v>
      </c>
      <c r="AI1424" s="52">
        <v>8.1954759777777788</v>
      </c>
      <c r="AJ1424" s="49">
        <v>0</v>
      </c>
      <c r="AK1424" s="50">
        <v>30.858955555555553</v>
      </c>
      <c r="AL1424" s="50">
        <v>54.507555555555562</v>
      </c>
      <c r="AM1424" s="50">
        <v>33.880000000000003</v>
      </c>
      <c r="AN1424" s="50">
        <v>0</v>
      </c>
      <c r="AO1424" s="50">
        <v>0</v>
      </c>
      <c r="AP1424" s="50">
        <v>0</v>
      </c>
      <c r="AQ1424" s="51">
        <v>0</v>
      </c>
      <c r="AR1424" s="49">
        <v>19.112966000000004</v>
      </c>
      <c r="AS1424" s="50">
        <v>2.7871621621621623</v>
      </c>
      <c r="AT1424" s="50">
        <v>2.5487700000000002</v>
      </c>
      <c r="AU1424" s="50">
        <v>5.1009333333333329</v>
      </c>
      <c r="AV1424" s="50">
        <v>283.42431344444446</v>
      </c>
      <c r="AW1424" s="50">
        <v>0</v>
      </c>
      <c r="AX1424" s="50">
        <v>7.9146666666666663</v>
      </c>
      <c r="AY1424" s="50">
        <v>46.556216666666678</v>
      </c>
      <c r="AZ1424" s="51">
        <v>0</v>
      </c>
      <c r="BA1424" s="49">
        <v>0</v>
      </c>
      <c r="BB1424" s="49">
        <v>0</v>
      </c>
      <c r="BC1424" s="50">
        <v>0</v>
      </c>
      <c r="BD1424" s="50">
        <v>0</v>
      </c>
      <c r="BE1424" s="51">
        <v>0</v>
      </c>
      <c r="BF1424" s="38"/>
      <c r="BG1424" s="38"/>
      <c r="BK1424" s="38"/>
      <c r="BL1424" s="38"/>
      <c r="BM1424" s="38"/>
      <c r="BN1424" s="38"/>
      <c r="BO1424" s="38"/>
      <c r="BP1424" s="38"/>
      <c r="BQ1424" s="38"/>
      <c r="BR1424" s="38"/>
      <c r="BS1424" s="38"/>
      <c r="BT1424" s="38"/>
      <c r="BU1424" s="38"/>
      <c r="BY1424" s="38"/>
      <c r="BZ1424" s="38"/>
      <c r="CJ1424" s="38"/>
    </row>
    <row r="1425" spans="2:88" x14ac:dyDescent="0.25">
      <c r="B1425" s="8">
        <v>1423</v>
      </c>
      <c r="C1425" s="9" t="s">
        <v>13015</v>
      </c>
      <c r="D1425" s="9" t="s">
        <v>13094</v>
      </c>
      <c r="E1425" s="49">
        <v>12.713014600000001</v>
      </c>
      <c r="F1425" s="56">
        <v>10.03267386666667</v>
      </c>
      <c r="G1425" s="50">
        <v>16.56908</v>
      </c>
      <c r="H1425" s="51">
        <v>0</v>
      </c>
      <c r="I1425" s="50">
        <v>0</v>
      </c>
      <c r="J1425" s="50">
        <v>0</v>
      </c>
      <c r="K1425" s="50">
        <v>0</v>
      </c>
      <c r="L1425" s="50">
        <v>0</v>
      </c>
      <c r="M1425" s="49">
        <v>0</v>
      </c>
      <c r="N1425" s="49">
        <v>3.2118449821600001</v>
      </c>
      <c r="O1425" s="49">
        <v>1.7371279999999998</v>
      </c>
      <c r="P1425" s="50">
        <v>0</v>
      </c>
      <c r="Q1425" s="50">
        <v>0</v>
      </c>
      <c r="R1425" s="50">
        <v>0</v>
      </c>
      <c r="S1425" s="51">
        <v>0</v>
      </c>
      <c r="T1425" s="50">
        <v>0</v>
      </c>
      <c r="U1425" s="51">
        <v>24.523100000000003</v>
      </c>
      <c r="V1425" s="51">
        <v>0</v>
      </c>
      <c r="W1425" s="50">
        <v>0</v>
      </c>
      <c r="X1425" s="49">
        <v>6.8972749999999996</v>
      </c>
      <c r="Y1425" s="51">
        <v>27.077393777777779</v>
      </c>
      <c r="Z1425" s="52">
        <v>0</v>
      </c>
      <c r="AA1425" s="52">
        <v>0</v>
      </c>
      <c r="AB1425" s="52">
        <v>0</v>
      </c>
      <c r="AC1425" s="52">
        <v>0</v>
      </c>
      <c r="AD1425" s="52">
        <v>0</v>
      </c>
      <c r="AE1425" s="50">
        <v>107.20180444444446</v>
      </c>
      <c r="AF1425" s="50">
        <v>112.80000000000001</v>
      </c>
      <c r="AG1425" s="50">
        <v>0</v>
      </c>
      <c r="AH1425" s="50">
        <v>13.313985840000004</v>
      </c>
      <c r="AI1425" s="52">
        <v>8.1954759777777788</v>
      </c>
      <c r="AJ1425" s="49">
        <v>0</v>
      </c>
      <c r="AK1425" s="50">
        <v>38.573694444444442</v>
      </c>
      <c r="AL1425" s="50">
        <v>68.134444444444455</v>
      </c>
      <c r="AM1425" s="50">
        <v>42.35</v>
      </c>
      <c r="AN1425" s="50">
        <v>0</v>
      </c>
      <c r="AO1425" s="50">
        <v>0</v>
      </c>
      <c r="AP1425" s="50">
        <v>0</v>
      </c>
      <c r="AQ1425" s="51">
        <v>0</v>
      </c>
      <c r="AR1425" s="49">
        <v>19.112966000000004</v>
      </c>
      <c r="AS1425" s="50">
        <v>2.7871621621621623</v>
      </c>
      <c r="AT1425" s="50">
        <v>2.5487700000000002</v>
      </c>
      <c r="AU1425" s="50">
        <v>5.1009333333333329</v>
      </c>
      <c r="AV1425" s="50">
        <v>283.42431344444446</v>
      </c>
      <c r="AW1425" s="50">
        <v>0</v>
      </c>
      <c r="AX1425" s="50">
        <v>7.9146666666666663</v>
      </c>
      <c r="AY1425" s="50">
        <v>46.556216666666678</v>
      </c>
      <c r="AZ1425" s="51">
        <v>0</v>
      </c>
      <c r="BA1425" s="49">
        <v>0</v>
      </c>
      <c r="BB1425" s="49">
        <v>0</v>
      </c>
      <c r="BC1425" s="50">
        <v>0</v>
      </c>
      <c r="BD1425" s="50">
        <v>0</v>
      </c>
      <c r="BE1425" s="51">
        <v>0</v>
      </c>
      <c r="BF1425" s="38"/>
      <c r="BG1425" s="38"/>
      <c r="BK1425" s="38"/>
      <c r="BL1425" s="38"/>
      <c r="BM1425" s="38"/>
      <c r="BN1425" s="38"/>
      <c r="BO1425" s="38"/>
      <c r="BP1425" s="38"/>
      <c r="BQ1425" s="38"/>
      <c r="BR1425" s="38"/>
      <c r="BS1425" s="38"/>
      <c r="BT1425" s="38"/>
      <c r="BU1425" s="38"/>
      <c r="BY1425" s="38"/>
      <c r="BZ1425" s="38"/>
      <c r="CJ1425" s="38"/>
    </row>
    <row r="1426" spans="2:88" x14ac:dyDescent="0.25">
      <c r="B1426" s="8">
        <v>1424</v>
      </c>
      <c r="C1426" s="9" t="s">
        <v>13015</v>
      </c>
      <c r="D1426" s="9" t="s">
        <v>13095</v>
      </c>
      <c r="E1426" s="49">
        <v>15.891268250000001</v>
      </c>
      <c r="F1426" s="56">
        <v>12.540842333333337</v>
      </c>
      <c r="G1426" s="50">
        <v>20.711349999999999</v>
      </c>
      <c r="H1426" s="51">
        <v>0</v>
      </c>
      <c r="I1426" s="50">
        <v>0</v>
      </c>
      <c r="J1426" s="50">
        <v>0</v>
      </c>
      <c r="K1426" s="50">
        <v>0</v>
      </c>
      <c r="L1426" s="50">
        <v>0</v>
      </c>
      <c r="M1426" s="49">
        <v>0</v>
      </c>
      <c r="N1426" s="49">
        <v>3.2118449821600001</v>
      </c>
      <c r="O1426" s="49">
        <v>1.7371279999999998</v>
      </c>
      <c r="P1426" s="50">
        <v>0</v>
      </c>
      <c r="Q1426" s="50">
        <v>0</v>
      </c>
      <c r="R1426" s="50">
        <v>0</v>
      </c>
      <c r="S1426" s="51">
        <v>0</v>
      </c>
      <c r="T1426" s="50">
        <v>0</v>
      </c>
      <c r="U1426" s="51">
        <v>24.523100000000003</v>
      </c>
      <c r="V1426" s="51">
        <v>0</v>
      </c>
      <c r="W1426" s="50">
        <v>0</v>
      </c>
      <c r="X1426" s="49">
        <v>6.8972749999999996</v>
      </c>
      <c r="Y1426" s="51">
        <v>27.077393777777779</v>
      </c>
      <c r="Z1426" s="52">
        <v>0</v>
      </c>
      <c r="AA1426" s="52">
        <v>0</v>
      </c>
      <c r="AB1426" s="52">
        <v>0</v>
      </c>
      <c r="AC1426" s="52">
        <v>0</v>
      </c>
      <c r="AD1426" s="52">
        <v>0</v>
      </c>
      <c r="AE1426" s="50">
        <v>134.00225555555556</v>
      </c>
      <c r="AF1426" s="50">
        <v>141</v>
      </c>
      <c r="AG1426" s="50">
        <v>0</v>
      </c>
      <c r="AH1426" s="50">
        <v>13.313985840000004</v>
      </c>
      <c r="AI1426" s="52">
        <v>8.1954759777777788</v>
      </c>
      <c r="AJ1426" s="49">
        <v>0</v>
      </c>
      <c r="AK1426" s="50">
        <v>46.28843333333333</v>
      </c>
      <c r="AL1426" s="50">
        <v>81.76133333333334</v>
      </c>
      <c r="AM1426" s="50">
        <v>50.820000000000007</v>
      </c>
      <c r="AN1426" s="50">
        <v>0</v>
      </c>
      <c r="AO1426" s="50">
        <v>0</v>
      </c>
      <c r="AP1426" s="50">
        <v>0</v>
      </c>
      <c r="AQ1426" s="51">
        <v>0</v>
      </c>
      <c r="AR1426" s="49">
        <v>19.112966000000004</v>
      </c>
      <c r="AS1426" s="50">
        <v>2.7871621621621623</v>
      </c>
      <c r="AT1426" s="50">
        <v>2.5487700000000002</v>
      </c>
      <c r="AU1426" s="50">
        <v>6.3761666666666663</v>
      </c>
      <c r="AV1426" s="50">
        <v>344.76592455555556</v>
      </c>
      <c r="AW1426" s="50">
        <v>0</v>
      </c>
      <c r="AX1426" s="50">
        <v>7.9146666666666663</v>
      </c>
      <c r="AY1426" s="50">
        <v>46.556216666666678</v>
      </c>
      <c r="AZ1426" s="51">
        <v>0</v>
      </c>
      <c r="BA1426" s="49">
        <v>0</v>
      </c>
      <c r="BB1426" s="49">
        <v>0</v>
      </c>
      <c r="BC1426" s="50">
        <v>0</v>
      </c>
      <c r="BD1426" s="50">
        <v>0</v>
      </c>
      <c r="BE1426" s="51">
        <v>0</v>
      </c>
      <c r="BF1426" s="38"/>
      <c r="BG1426" s="38"/>
      <c r="BK1426" s="38"/>
      <c r="BL1426" s="38"/>
      <c r="BM1426" s="38"/>
      <c r="BN1426" s="38"/>
      <c r="BO1426" s="38"/>
      <c r="BP1426" s="38"/>
      <c r="BQ1426" s="38"/>
      <c r="BR1426" s="38"/>
      <c r="BS1426" s="38"/>
      <c r="BT1426" s="38"/>
      <c r="BU1426" s="38"/>
      <c r="BY1426" s="38"/>
      <c r="BZ1426" s="38"/>
      <c r="CJ1426" s="38"/>
    </row>
    <row r="1427" spans="2:88" x14ac:dyDescent="0.25">
      <c r="B1427" s="8">
        <v>1425</v>
      </c>
      <c r="C1427" s="9" t="s">
        <v>13015</v>
      </c>
      <c r="D1427" s="9" t="s">
        <v>13096</v>
      </c>
      <c r="E1427" s="49">
        <v>18.390305699999995</v>
      </c>
      <c r="F1427" s="56">
        <v>11.286758100000004</v>
      </c>
      <c r="G1427" s="50">
        <v>18.640215000000001</v>
      </c>
      <c r="H1427" s="51">
        <v>0</v>
      </c>
      <c r="I1427" s="50">
        <v>0</v>
      </c>
      <c r="J1427" s="50">
        <v>0</v>
      </c>
      <c r="K1427" s="50">
        <v>0</v>
      </c>
      <c r="L1427" s="50">
        <v>0</v>
      </c>
      <c r="M1427" s="49">
        <v>0</v>
      </c>
      <c r="N1427" s="49">
        <v>4.0606226094666669</v>
      </c>
      <c r="O1427" s="49">
        <v>2.6056919999999995</v>
      </c>
      <c r="P1427" s="50">
        <v>0</v>
      </c>
      <c r="Q1427" s="50">
        <v>0</v>
      </c>
      <c r="R1427" s="50">
        <v>0</v>
      </c>
      <c r="S1427" s="51">
        <v>0</v>
      </c>
      <c r="T1427" s="50">
        <v>0</v>
      </c>
      <c r="U1427" s="51">
        <v>26.223340000000007</v>
      </c>
      <c r="V1427" s="51">
        <v>0</v>
      </c>
      <c r="W1427" s="50">
        <v>0</v>
      </c>
      <c r="X1427" s="49">
        <v>9.1963666666666679</v>
      </c>
      <c r="Y1427" s="51">
        <v>36.747891555555562</v>
      </c>
      <c r="Z1427" s="52">
        <v>0</v>
      </c>
      <c r="AA1427" s="52">
        <v>0</v>
      </c>
      <c r="AB1427" s="52">
        <v>0</v>
      </c>
      <c r="AC1427" s="52">
        <v>0</v>
      </c>
      <c r="AD1427" s="52">
        <v>0</v>
      </c>
      <c r="AE1427" s="50">
        <v>120.60203000000001</v>
      </c>
      <c r="AF1427" s="50">
        <v>211.50000000000003</v>
      </c>
      <c r="AG1427" s="50">
        <v>0</v>
      </c>
      <c r="AH1427" s="50">
        <v>19.970978760000001</v>
      </c>
      <c r="AI1427" s="52">
        <v>12.270710755555557</v>
      </c>
      <c r="AJ1427" s="49">
        <v>0</v>
      </c>
      <c r="AK1427" s="50">
        <v>34.716324999999998</v>
      </c>
      <c r="AL1427" s="50">
        <v>61.321000000000005</v>
      </c>
      <c r="AM1427" s="50">
        <v>38.115000000000009</v>
      </c>
      <c r="AN1427" s="50">
        <v>0</v>
      </c>
      <c r="AO1427" s="50">
        <v>0</v>
      </c>
      <c r="AP1427" s="50">
        <v>0</v>
      </c>
      <c r="AQ1427" s="51">
        <v>0</v>
      </c>
      <c r="AR1427" s="49">
        <v>28.669449000000007</v>
      </c>
      <c r="AS1427" s="50">
        <v>2.7871621621621623</v>
      </c>
      <c r="AT1427" s="50">
        <v>3.8231550000000003</v>
      </c>
      <c r="AU1427" s="50">
        <v>5.7385499999999992</v>
      </c>
      <c r="AV1427" s="50">
        <v>263.3498494166667</v>
      </c>
      <c r="AW1427" s="50">
        <v>0</v>
      </c>
      <c r="AX1427" s="50">
        <v>11.872</v>
      </c>
      <c r="AY1427" s="50">
        <v>66.200750000000014</v>
      </c>
      <c r="AZ1427" s="51">
        <v>0</v>
      </c>
      <c r="BA1427" s="49">
        <v>0</v>
      </c>
      <c r="BB1427" s="49">
        <v>0</v>
      </c>
      <c r="BC1427" s="50">
        <v>0</v>
      </c>
      <c r="BD1427" s="50">
        <v>0</v>
      </c>
      <c r="BE1427" s="51">
        <v>0</v>
      </c>
      <c r="BF1427" s="38"/>
      <c r="BG1427" s="38"/>
      <c r="BK1427" s="38"/>
      <c r="BL1427" s="38"/>
      <c r="BM1427" s="38"/>
      <c r="BN1427" s="38"/>
      <c r="BO1427" s="38"/>
      <c r="BP1427" s="38"/>
      <c r="BQ1427" s="38"/>
      <c r="BR1427" s="38"/>
      <c r="BS1427" s="38"/>
      <c r="BT1427" s="38"/>
      <c r="BU1427" s="38"/>
      <c r="BY1427" s="38"/>
      <c r="BZ1427" s="38"/>
      <c r="CJ1427" s="38"/>
    </row>
    <row r="1428" spans="2:88" x14ac:dyDescent="0.25">
      <c r="B1428" s="8">
        <v>1426</v>
      </c>
      <c r="C1428" s="9" t="s">
        <v>13015</v>
      </c>
      <c r="D1428" s="9" t="s">
        <v>13097</v>
      </c>
      <c r="E1428" s="49">
        <v>24.520407599999995</v>
      </c>
      <c r="F1428" s="56">
        <v>15.049010800000005</v>
      </c>
      <c r="G1428" s="50">
        <v>24.853619999999999</v>
      </c>
      <c r="H1428" s="51">
        <v>0</v>
      </c>
      <c r="I1428" s="50">
        <v>0</v>
      </c>
      <c r="J1428" s="50">
        <v>0</v>
      </c>
      <c r="K1428" s="50">
        <v>0</v>
      </c>
      <c r="L1428" s="50">
        <v>0</v>
      </c>
      <c r="M1428" s="49">
        <v>0</v>
      </c>
      <c r="N1428" s="49">
        <v>4.0606226094666669</v>
      </c>
      <c r="O1428" s="49">
        <v>2.6056919999999995</v>
      </c>
      <c r="P1428" s="50">
        <v>0</v>
      </c>
      <c r="Q1428" s="50">
        <v>0</v>
      </c>
      <c r="R1428" s="50">
        <v>0</v>
      </c>
      <c r="S1428" s="51">
        <v>0</v>
      </c>
      <c r="T1428" s="50">
        <v>0</v>
      </c>
      <c r="U1428" s="51">
        <v>26.223340000000007</v>
      </c>
      <c r="V1428" s="51">
        <v>0</v>
      </c>
      <c r="W1428" s="50">
        <v>0</v>
      </c>
      <c r="X1428" s="49">
        <v>9.1963666666666679</v>
      </c>
      <c r="Y1428" s="51">
        <v>36.747891555555562</v>
      </c>
      <c r="Z1428" s="52">
        <v>0</v>
      </c>
      <c r="AA1428" s="52">
        <v>0</v>
      </c>
      <c r="AB1428" s="52">
        <v>0</v>
      </c>
      <c r="AC1428" s="52">
        <v>0</v>
      </c>
      <c r="AD1428" s="52">
        <v>0</v>
      </c>
      <c r="AE1428" s="50">
        <v>160.80270666666669</v>
      </c>
      <c r="AF1428" s="50">
        <v>282</v>
      </c>
      <c r="AG1428" s="50">
        <v>0</v>
      </c>
      <c r="AH1428" s="50">
        <v>19.970978760000001</v>
      </c>
      <c r="AI1428" s="52">
        <v>12.270710755555557</v>
      </c>
      <c r="AJ1428" s="49">
        <v>0</v>
      </c>
      <c r="AK1428" s="50">
        <v>46.28843333333333</v>
      </c>
      <c r="AL1428" s="50">
        <v>81.76133333333334</v>
      </c>
      <c r="AM1428" s="50">
        <v>50.820000000000007</v>
      </c>
      <c r="AN1428" s="50">
        <v>0</v>
      </c>
      <c r="AO1428" s="50">
        <v>0</v>
      </c>
      <c r="AP1428" s="50">
        <v>0</v>
      </c>
      <c r="AQ1428" s="51">
        <v>0</v>
      </c>
      <c r="AR1428" s="49">
        <v>28.669449000000007</v>
      </c>
      <c r="AS1428" s="50">
        <v>2.7871621621621623</v>
      </c>
      <c r="AT1428" s="50">
        <v>3.8231550000000003</v>
      </c>
      <c r="AU1428" s="50">
        <v>7.6513999999999989</v>
      </c>
      <c r="AV1428" s="50">
        <v>336.95978275000004</v>
      </c>
      <c r="AW1428" s="50">
        <v>0</v>
      </c>
      <c r="AX1428" s="50">
        <v>11.872</v>
      </c>
      <c r="AY1428" s="50">
        <v>66.200750000000014</v>
      </c>
      <c r="AZ1428" s="51">
        <v>0</v>
      </c>
      <c r="BA1428" s="49">
        <v>0</v>
      </c>
      <c r="BB1428" s="49">
        <v>0</v>
      </c>
      <c r="BC1428" s="50">
        <v>0</v>
      </c>
      <c r="BD1428" s="50">
        <v>0</v>
      </c>
      <c r="BE1428" s="51">
        <v>0</v>
      </c>
      <c r="BF1428" s="38"/>
      <c r="BG1428" s="38"/>
      <c r="BK1428" s="38"/>
      <c r="BL1428" s="38"/>
      <c r="BM1428" s="38"/>
      <c r="BN1428" s="38"/>
      <c r="BO1428" s="38"/>
      <c r="BP1428" s="38"/>
      <c r="BQ1428" s="38"/>
      <c r="BR1428" s="38"/>
      <c r="BS1428" s="38"/>
      <c r="BT1428" s="38"/>
      <c r="BU1428" s="38"/>
      <c r="BY1428" s="38"/>
      <c r="BZ1428" s="38"/>
      <c r="CJ1428" s="38"/>
    </row>
    <row r="1429" spans="2:88" x14ac:dyDescent="0.25">
      <c r="B1429" s="8">
        <v>1427</v>
      </c>
      <c r="C1429" s="9" t="s">
        <v>13015</v>
      </c>
      <c r="D1429" s="9" t="s">
        <v>13098</v>
      </c>
      <c r="E1429" s="49">
        <v>24.520407599999995</v>
      </c>
      <c r="F1429" s="56">
        <v>15.049010800000005</v>
      </c>
      <c r="G1429" s="50">
        <v>24.853619999999999</v>
      </c>
      <c r="H1429" s="51">
        <v>0</v>
      </c>
      <c r="I1429" s="50">
        <v>0</v>
      </c>
      <c r="J1429" s="50">
        <v>0</v>
      </c>
      <c r="K1429" s="50">
        <v>0</v>
      </c>
      <c r="L1429" s="50">
        <v>0</v>
      </c>
      <c r="M1429" s="49">
        <v>0</v>
      </c>
      <c r="N1429" s="49">
        <v>4.0606226094666669</v>
      </c>
      <c r="O1429" s="49">
        <v>2.6056919999999995</v>
      </c>
      <c r="P1429" s="50">
        <v>0</v>
      </c>
      <c r="Q1429" s="50">
        <v>0</v>
      </c>
      <c r="R1429" s="50">
        <v>0</v>
      </c>
      <c r="S1429" s="51">
        <v>0</v>
      </c>
      <c r="T1429" s="50">
        <v>0</v>
      </c>
      <c r="U1429" s="51">
        <v>26.223340000000007</v>
      </c>
      <c r="V1429" s="51">
        <v>0</v>
      </c>
      <c r="W1429" s="50">
        <v>0</v>
      </c>
      <c r="X1429" s="49">
        <v>9.1963666666666679</v>
      </c>
      <c r="Y1429" s="51">
        <v>36.747891555555562</v>
      </c>
      <c r="Z1429" s="52">
        <v>0</v>
      </c>
      <c r="AA1429" s="52">
        <v>0</v>
      </c>
      <c r="AB1429" s="52">
        <v>0</v>
      </c>
      <c r="AC1429" s="52">
        <v>0</v>
      </c>
      <c r="AD1429" s="52">
        <v>0</v>
      </c>
      <c r="AE1429" s="50">
        <v>160.80270666666669</v>
      </c>
      <c r="AF1429" s="50">
        <v>282</v>
      </c>
      <c r="AG1429" s="50">
        <v>0</v>
      </c>
      <c r="AH1429" s="50">
        <v>19.970978760000001</v>
      </c>
      <c r="AI1429" s="52">
        <v>12.270710755555557</v>
      </c>
      <c r="AJ1429" s="49">
        <v>0</v>
      </c>
      <c r="AK1429" s="50">
        <v>57.860541666666663</v>
      </c>
      <c r="AL1429" s="50">
        <v>102.20166666666668</v>
      </c>
      <c r="AM1429" s="50">
        <v>63.525000000000006</v>
      </c>
      <c r="AN1429" s="50">
        <v>0</v>
      </c>
      <c r="AO1429" s="50">
        <v>0</v>
      </c>
      <c r="AP1429" s="50">
        <v>0</v>
      </c>
      <c r="AQ1429" s="51">
        <v>0</v>
      </c>
      <c r="AR1429" s="49">
        <v>28.669449000000007</v>
      </c>
      <c r="AS1429" s="50">
        <v>2.7871621621621623</v>
      </c>
      <c r="AT1429" s="50">
        <v>3.8231550000000003</v>
      </c>
      <c r="AU1429" s="50">
        <v>7.6513999999999989</v>
      </c>
      <c r="AV1429" s="50">
        <v>336.95978275000004</v>
      </c>
      <c r="AW1429" s="50">
        <v>0</v>
      </c>
      <c r="AX1429" s="50">
        <v>11.872</v>
      </c>
      <c r="AY1429" s="50">
        <v>66.200750000000014</v>
      </c>
      <c r="AZ1429" s="51">
        <v>0</v>
      </c>
      <c r="BA1429" s="49">
        <v>0</v>
      </c>
      <c r="BB1429" s="49">
        <v>0</v>
      </c>
      <c r="BC1429" s="50">
        <v>0</v>
      </c>
      <c r="BD1429" s="50">
        <v>0</v>
      </c>
      <c r="BE1429" s="51">
        <v>0</v>
      </c>
      <c r="BF1429" s="38"/>
      <c r="BG1429" s="38"/>
      <c r="BK1429" s="38"/>
      <c r="BL1429" s="38"/>
      <c r="BM1429" s="38"/>
      <c r="BN1429" s="38"/>
      <c r="BO1429" s="38"/>
      <c r="BP1429" s="38"/>
      <c r="BQ1429" s="38"/>
      <c r="BR1429" s="38"/>
      <c r="BS1429" s="38"/>
      <c r="BT1429" s="38"/>
      <c r="BU1429" s="38"/>
      <c r="BY1429" s="38"/>
      <c r="BZ1429" s="38"/>
      <c r="CJ1429" s="38"/>
    </row>
    <row r="1430" spans="2:88" x14ac:dyDescent="0.25">
      <c r="B1430" s="8">
        <v>1428</v>
      </c>
      <c r="C1430" s="9" t="s">
        <v>13015</v>
      </c>
      <c r="D1430" s="9" t="s">
        <v>13099</v>
      </c>
      <c r="E1430" s="49">
        <v>30.650509499999995</v>
      </c>
      <c r="F1430" s="56">
        <v>18.811263500000006</v>
      </c>
      <c r="G1430" s="50">
        <v>31.067025000000001</v>
      </c>
      <c r="H1430" s="51">
        <v>0</v>
      </c>
      <c r="I1430" s="50">
        <v>0</v>
      </c>
      <c r="J1430" s="50">
        <v>0</v>
      </c>
      <c r="K1430" s="50">
        <v>0</v>
      </c>
      <c r="L1430" s="50">
        <v>0</v>
      </c>
      <c r="M1430" s="49">
        <v>0</v>
      </c>
      <c r="N1430" s="49">
        <v>4.0606226094666669</v>
      </c>
      <c r="O1430" s="49">
        <v>2.6056919999999995</v>
      </c>
      <c r="P1430" s="50">
        <v>0</v>
      </c>
      <c r="Q1430" s="50">
        <v>0</v>
      </c>
      <c r="R1430" s="50">
        <v>0</v>
      </c>
      <c r="S1430" s="51">
        <v>0</v>
      </c>
      <c r="T1430" s="50">
        <v>0</v>
      </c>
      <c r="U1430" s="51">
        <v>26.223340000000007</v>
      </c>
      <c r="V1430" s="51">
        <v>0</v>
      </c>
      <c r="W1430" s="50">
        <v>0</v>
      </c>
      <c r="X1430" s="49">
        <v>9.1963666666666679</v>
      </c>
      <c r="Y1430" s="51">
        <v>36.747891555555562</v>
      </c>
      <c r="Z1430" s="52">
        <v>0</v>
      </c>
      <c r="AA1430" s="52">
        <v>0</v>
      </c>
      <c r="AB1430" s="52">
        <v>0</v>
      </c>
      <c r="AC1430" s="52">
        <v>0</v>
      </c>
      <c r="AD1430" s="52">
        <v>0</v>
      </c>
      <c r="AE1430" s="50">
        <v>201.00338333333337</v>
      </c>
      <c r="AF1430" s="50">
        <v>352.5</v>
      </c>
      <c r="AG1430" s="50">
        <v>0</v>
      </c>
      <c r="AH1430" s="50">
        <v>19.970978760000001</v>
      </c>
      <c r="AI1430" s="52">
        <v>12.270710755555557</v>
      </c>
      <c r="AJ1430" s="49">
        <v>0</v>
      </c>
      <c r="AK1430" s="50">
        <v>69.432649999999995</v>
      </c>
      <c r="AL1430" s="50">
        <v>122.64200000000001</v>
      </c>
      <c r="AM1430" s="50">
        <v>76.230000000000018</v>
      </c>
      <c r="AN1430" s="50">
        <v>0</v>
      </c>
      <c r="AO1430" s="50">
        <v>0</v>
      </c>
      <c r="AP1430" s="50">
        <v>0</v>
      </c>
      <c r="AQ1430" s="51">
        <v>0</v>
      </c>
      <c r="AR1430" s="49">
        <v>28.669449000000007</v>
      </c>
      <c r="AS1430" s="50">
        <v>2.7871621621621623</v>
      </c>
      <c r="AT1430" s="50">
        <v>3.8231550000000003</v>
      </c>
      <c r="AU1430" s="50">
        <v>9.5642499999999995</v>
      </c>
      <c r="AV1430" s="50">
        <v>410.56971608333339</v>
      </c>
      <c r="AW1430" s="50">
        <v>0</v>
      </c>
      <c r="AX1430" s="50">
        <v>11.872</v>
      </c>
      <c r="AY1430" s="50">
        <v>66.200750000000014</v>
      </c>
      <c r="AZ1430" s="51">
        <v>0</v>
      </c>
      <c r="BA1430" s="49">
        <v>0</v>
      </c>
      <c r="BB1430" s="49">
        <v>0</v>
      </c>
      <c r="BC1430" s="50">
        <v>0</v>
      </c>
      <c r="BD1430" s="50">
        <v>0</v>
      </c>
      <c r="BE1430" s="51">
        <v>0</v>
      </c>
      <c r="BF1430" s="38"/>
      <c r="BG1430" s="38"/>
      <c r="BK1430" s="38"/>
      <c r="BL1430" s="38"/>
      <c r="BM1430" s="38"/>
      <c r="BN1430" s="38"/>
      <c r="BO1430" s="38"/>
      <c r="BP1430" s="38"/>
      <c r="BQ1430" s="38"/>
      <c r="BR1430" s="38"/>
      <c r="BS1430" s="38"/>
      <c r="BT1430" s="38"/>
      <c r="BU1430" s="38"/>
      <c r="BY1430" s="38"/>
      <c r="BZ1430" s="38"/>
      <c r="CJ1430" s="38"/>
    </row>
    <row r="1431" spans="2:88" x14ac:dyDescent="0.25">
      <c r="B1431" s="8">
        <v>1429</v>
      </c>
      <c r="C1431" s="9" t="s">
        <v>13015</v>
      </c>
      <c r="D1431" s="9" t="s">
        <v>13100</v>
      </c>
      <c r="E1431" s="49">
        <v>4.6202511500000014</v>
      </c>
      <c r="F1431" s="56">
        <v>3.7622527000000012</v>
      </c>
      <c r="G1431" s="50">
        <v>12.42681</v>
      </c>
      <c r="H1431" s="51">
        <v>0</v>
      </c>
      <c r="I1431" s="50">
        <v>0</v>
      </c>
      <c r="J1431" s="50">
        <v>0</v>
      </c>
      <c r="K1431" s="50">
        <v>0</v>
      </c>
      <c r="L1431" s="50">
        <v>0</v>
      </c>
      <c r="M1431" s="49">
        <v>0</v>
      </c>
      <c r="N1431" s="49">
        <v>2.5190410873599998</v>
      </c>
      <c r="O1431" s="49">
        <v>0.86856399999999989</v>
      </c>
      <c r="P1431" s="50">
        <v>0</v>
      </c>
      <c r="Q1431" s="50">
        <v>0</v>
      </c>
      <c r="R1431" s="50">
        <v>0</v>
      </c>
      <c r="S1431" s="51">
        <v>0</v>
      </c>
      <c r="T1431" s="50">
        <v>0</v>
      </c>
      <c r="U1431" s="51">
        <v>9.7334500000000013</v>
      </c>
      <c r="V1431" s="51">
        <v>0</v>
      </c>
      <c r="W1431" s="50">
        <v>0</v>
      </c>
      <c r="X1431" s="49">
        <v>4.8292200000000003</v>
      </c>
      <c r="Y1431" s="51">
        <v>8.7034480000000016</v>
      </c>
      <c r="Z1431" s="52">
        <v>0</v>
      </c>
      <c r="AA1431" s="52">
        <v>0</v>
      </c>
      <c r="AB1431" s="52">
        <v>0</v>
      </c>
      <c r="AC1431" s="52">
        <v>0</v>
      </c>
      <c r="AD1431" s="52">
        <v>0</v>
      </c>
      <c r="AE1431" s="50">
        <v>40.200676666666673</v>
      </c>
      <c r="AF1431" s="50">
        <v>14.100000000000001</v>
      </c>
      <c r="AG1431" s="50">
        <v>0</v>
      </c>
      <c r="AH1431" s="50">
        <v>6.6569929200000022</v>
      </c>
      <c r="AI1431" s="52">
        <v>4.1202411999999997</v>
      </c>
      <c r="AJ1431" s="49">
        <v>0</v>
      </c>
      <c r="AK1431" s="50">
        <v>11.572108333333333</v>
      </c>
      <c r="AL1431" s="50">
        <v>20.440333333333335</v>
      </c>
      <c r="AM1431" s="50">
        <v>0</v>
      </c>
      <c r="AN1431" s="50">
        <v>17.308740000000004</v>
      </c>
      <c r="AO1431" s="50">
        <v>3.0697674418604652</v>
      </c>
      <c r="AP1431" s="50">
        <v>10.863675000000001</v>
      </c>
      <c r="AQ1431" s="51">
        <v>8.3050999999999995</v>
      </c>
      <c r="AR1431" s="49">
        <v>9.5564830000000018</v>
      </c>
      <c r="AS1431" s="50">
        <v>2.7871621621621623</v>
      </c>
      <c r="AT1431" s="50">
        <v>1.2743850000000001</v>
      </c>
      <c r="AU1431" s="50">
        <v>1.9128499999999997</v>
      </c>
      <c r="AV1431" s="50">
        <v>37.056135874999995</v>
      </c>
      <c r="AW1431" s="50">
        <v>0</v>
      </c>
      <c r="AX1431" s="50">
        <v>3.9573333333333331</v>
      </c>
      <c r="AY1431" s="50">
        <v>25.933076666666672</v>
      </c>
      <c r="AZ1431" s="51">
        <v>0</v>
      </c>
      <c r="BA1431" s="49">
        <v>0</v>
      </c>
      <c r="BB1431" s="49">
        <v>0</v>
      </c>
      <c r="BC1431" s="50">
        <v>0</v>
      </c>
      <c r="BD1431" s="50">
        <v>0</v>
      </c>
      <c r="BE1431" s="51">
        <v>0</v>
      </c>
      <c r="BF1431" s="38"/>
      <c r="BG1431" s="38"/>
      <c r="BK1431" s="38"/>
      <c r="BL1431" s="38"/>
      <c r="BM1431" s="38"/>
      <c r="BN1431" s="38"/>
      <c r="BO1431" s="38"/>
      <c r="BP1431" s="38"/>
      <c r="BQ1431" s="38"/>
      <c r="BR1431" s="38"/>
      <c r="BS1431" s="38"/>
      <c r="BT1431" s="38"/>
      <c r="BU1431" s="38"/>
      <c r="BY1431" s="38"/>
      <c r="BZ1431" s="38"/>
      <c r="CJ1431" s="38"/>
    </row>
    <row r="1432" spans="2:88" x14ac:dyDescent="0.25">
      <c r="B1432" s="8">
        <v>1430</v>
      </c>
      <c r="C1432" s="9" t="s">
        <v>13015</v>
      </c>
      <c r="D1432" s="9" t="s">
        <v>13101</v>
      </c>
      <c r="E1432" s="49">
        <v>6.160334866666668</v>
      </c>
      <c r="F1432" s="56">
        <v>5.016336933333335</v>
      </c>
      <c r="G1432" s="50">
        <v>16.56908</v>
      </c>
      <c r="H1432" s="51">
        <v>0</v>
      </c>
      <c r="I1432" s="50">
        <v>0</v>
      </c>
      <c r="J1432" s="50">
        <v>0</v>
      </c>
      <c r="K1432" s="50">
        <v>0</v>
      </c>
      <c r="L1432" s="50">
        <v>0</v>
      </c>
      <c r="M1432" s="49">
        <v>0</v>
      </c>
      <c r="N1432" s="49">
        <v>2.5190410873599998</v>
      </c>
      <c r="O1432" s="49">
        <v>0.86856399999999989</v>
      </c>
      <c r="P1432" s="50">
        <v>0</v>
      </c>
      <c r="Q1432" s="50">
        <v>0</v>
      </c>
      <c r="R1432" s="50">
        <v>0</v>
      </c>
      <c r="S1432" s="51">
        <v>0</v>
      </c>
      <c r="T1432" s="50">
        <v>0</v>
      </c>
      <c r="U1432" s="51">
        <v>9.7334500000000013</v>
      </c>
      <c r="V1432" s="51">
        <v>0</v>
      </c>
      <c r="W1432" s="50">
        <v>0</v>
      </c>
      <c r="X1432" s="49">
        <v>4.8292200000000003</v>
      </c>
      <c r="Y1432" s="51">
        <v>8.7034480000000016</v>
      </c>
      <c r="Z1432" s="52">
        <v>0</v>
      </c>
      <c r="AA1432" s="52">
        <v>0</v>
      </c>
      <c r="AB1432" s="52">
        <v>0</v>
      </c>
      <c r="AC1432" s="52">
        <v>0</v>
      </c>
      <c r="AD1432" s="52">
        <v>0</v>
      </c>
      <c r="AE1432" s="50">
        <v>53.600902222222231</v>
      </c>
      <c r="AF1432" s="50">
        <v>18.8</v>
      </c>
      <c r="AG1432" s="50">
        <v>0</v>
      </c>
      <c r="AH1432" s="50">
        <v>6.6569929200000022</v>
      </c>
      <c r="AI1432" s="52">
        <v>4.1202411999999997</v>
      </c>
      <c r="AJ1432" s="49">
        <v>0</v>
      </c>
      <c r="AK1432" s="50">
        <v>15.429477777777777</v>
      </c>
      <c r="AL1432" s="50">
        <v>27.253777777777781</v>
      </c>
      <c r="AM1432" s="50">
        <v>0</v>
      </c>
      <c r="AN1432" s="50">
        <v>23.078320000000005</v>
      </c>
      <c r="AO1432" s="50">
        <v>4.0930232558139537</v>
      </c>
      <c r="AP1432" s="50">
        <v>14.484900000000001</v>
      </c>
      <c r="AQ1432" s="51">
        <v>11.073466666666667</v>
      </c>
      <c r="AR1432" s="49">
        <v>9.5564830000000018</v>
      </c>
      <c r="AS1432" s="50">
        <v>2.7871621621621623</v>
      </c>
      <c r="AT1432" s="50">
        <v>1.2743850000000001</v>
      </c>
      <c r="AU1432" s="50">
        <v>2.5504666666666664</v>
      </c>
      <c r="AV1432" s="50">
        <v>43.009747333333337</v>
      </c>
      <c r="AW1432" s="50">
        <v>0</v>
      </c>
      <c r="AX1432" s="50">
        <v>3.9573333333333331</v>
      </c>
      <c r="AY1432" s="50">
        <v>25.933076666666672</v>
      </c>
      <c r="AZ1432" s="51">
        <v>0</v>
      </c>
      <c r="BA1432" s="49">
        <v>0</v>
      </c>
      <c r="BB1432" s="49">
        <v>0</v>
      </c>
      <c r="BC1432" s="50">
        <v>0</v>
      </c>
      <c r="BD1432" s="50">
        <v>0</v>
      </c>
      <c r="BE1432" s="51">
        <v>0</v>
      </c>
      <c r="BF1432" s="38"/>
      <c r="BG1432" s="38"/>
      <c r="BK1432" s="38"/>
      <c r="BL1432" s="38"/>
      <c r="BM1432" s="38"/>
      <c r="BN1432" s="38"/>
      <c r="BO1432" s="38"/>
      <c r="BP1432" s="38"/>
      <c r="BQ1432" s="38"/>
      <c r="BR1432" s="38"/>
      <c r="BS1432" s="38"/>
      <c r="BT1432" s="38"/>
      <c r="BU1432" s="38"/>
      <c r="BY1432" s="38"/>
      <c r="BZ1432" s="38"/>
      <c r="CJ1432" s="38"/>
    </row>
    <row r="1433" spans="2:88" x14ac:dyDescent="0.25">
      <c r="B1433" s="8">
        <v>1431</v>
      </c>
      <c r="C1433" s="9" t="s">
        <v>13015</v>
      </c>
      <c r="D1433" s="9" t="s">
        <v>13102</v>
      </c>
      <c r="E1433" s="49">
        <v>6.160334866666668</v>
      </c>
      <c r="F1433" s="56">
        <v>5.016336933333335</v>
      </c>
      <c r="G1433" s="50">
        <v>16.56908</v>
      </c>
      <c r="H1433" s="51">
        <v>0</v>
      </c>
      <c r="I1433" s="50">
        <v>0</v>
      </c>
      <c r="J1433" s="50">
        <v>0</v>
      </c>
      <c r="K1433" s="50">
        <v>0</v>
      </c>
      <c r="L1433" s="50">
        <v>0</v>
      </c>
      <c r="M1433" s="49">
        <v>0</v>
      </c>
      <c r="N1433" s="49">
        <v>2.5190410873599998</v>
      </c>
      <c r="O1433" s="49">
        <v>0.86856399999999989</v>
      </c>
      <c r="P1433" s="50">
        <v>0</v>
      </c>
      <c r="Q1433" s="50">
        <v>0</v>
      </c>
      <c r="R1433" s="50">
        <v>0</v>
      </c>
      <c r="S1433" s="51">
        <v>0</v>
      </c>
      <c r="T1433" s="50">
        <v>0</v>
      </c>
      <c r="U1433" s="51">
        <v>9.7334500000000013</v>
      </c>
      <c r="V1433" s="51">
        <v>0</v>
      </c>
      <c r="W1433" s="50">
        <v>0</v>
      </c>
      <c r="X1433" s="49">
        <v>4.8292200000000003</v>
      </c>
      <c r="Y1433" s="51">
        <v>8.7034480000000016</v>
      </c>
      <c r="Z1433" s="52">
        <v>0</v>
      </c>
      <c r="AA1433" s="52">
        <v>0</v>
      </c>
      <c r="AB1433" s="52">
        <v>0</v>
      </c>
      <c r="AC1433" s="52">
        <v>0</v>
      </c>
      <c r="AD1433" s="52">
        <v>0</v>
      </c>
      <c r="AE1433" s="50">
        <v>53.600902222222231</v>
      </c>
      <c r="AF1433" s="50">
        <v>18.8</v>
      </c>
      <c r="AG1433" s="50">
        <v>0</v>
      </c>
      <c r="AH1433" s="50">
        <v>6.6569929200000022</v>
      </c>
      <c r="AI1433" s="52">
        <v>4.1202411999999997</v>
      </c>
      <c r="AJ1433" s="49">
        <v>0</v>
      </c>
      <c r="AK1433" s="50">
        <v>19.286847222222221</v>
      </c>
      <c r="AL1433" s="50">
        <v>34.067222222222227</v>
      </c>
      <c r="AM1433" s="50">
        <v>0</v>
      </c>
      <c r="AN1433" s="50">
        <v>28.847900000000006</v>
      </c>
      <c r="AO1433" s="50">
        <v>5.1162790697674421</v>
      </c>
      <c r="AP1433" s="50">
        <v>18.106125000000002</v>
      </c>
      <c r="AQ1433" s="51">
        <v>13.841833333333334</v>
      </c>
      <c r="AR1433" s="49">
        <v>9.5564830000000018</v>
      </c>
      <c r="AS1433" s="50">
        <v>2.7871621621621623</v>
      </c>
      <c r="AT1433" s="50">
        <v>1.2743850000000001</v>
      </c>
      <c r="AU1433" s="50">
        <v>2.5504666666666664</v>
      </c>
      <c r="AV1433" s="50">
        <v>43.009747333333337</v>
      </c>
      <c r="AW1433" s="50">
        <v>0</v>
      </c>
      <c r="AX1433" s="50">
        <v>3.9573333333333331</v>
      </c>
      <c r="AY1433" s="50">
        <v>25.933076666666672</v>
      </c>
      <c r="AZ1433" s="51">
        <v>0</v>
      </c>
      <c r="BA1433" s="49">
        <v>0</v>
      </c>
      <c r="BB1433" s="49">
        <v>0</v>
      </c>
      <c r="BC1433" s="50">
        <v>0</v>
      </c>
      <c r="BD1433" s="50">
        <v>0</v>
      </c>
      <c r="BE1433" s="51">
        <v>0</v>
      </c>
      <c r="BF1433" s="38"/>
      <c r="BG1433" s="38"/>
      <c r="BK1433" s="38"/>
      <c r="BL1433" s="38"/>
      <c r="BM1433" s="38"/>
      <c r="BN1433" s="38"/>
      <c r="BO1433" s="38"/>
      <c r="BP1433" s="38"/>
      <c r="BQ1433" s="38"/>
      <c r="BR1433" s="38"/>
      <c r="BS1433" s="38"/>
      <c r="BT1433" s="38"/>
      <c r="BU1433" s="38"/>
      <c r="BY1433" s="38"/>
      <c r="BZ1433" s="38"/>
      <c r="CJ1433" s="38"/>
    </row>
    <row r="1434" spans="2:88" x14ac:dyDescent="0.25">
      <c r="B1434" s="8">
        <v>1432</v>
      </c>
      <c r="C1434" s="9" t="s">
        <v>13015</v>
      </c>
      <c r="D1434" s="9" t="s">
        <v>13103</v>
      </c>
      <c r="E1434" s="49">
        <v>7.7004185833333345</v>
      </c>
      <c r="F1434" s="56">
        <v>6.2704211666666687</v>
      </c>
      <c r="G1434" s="50">
        <v>20.711349999999999</v>
      </c>
      <c r="H1434" s="51">
        <v>0</v>
      </c>
      <c r="I1434" s="50">
        <v>0</v>
      </c>
      <c r="J1434" s="50">
        <v>0</v>
      </c>
      <c r="K1434" s="50">
        <v>0</v>
      </c>
      <c r="L1434" s="50">
        <v>0</v>
      </c>
      <c r="M1434" s="49">
        <v>0</v>
      </c>
      <c r="N1434" s="49">
        <v>2.5190410873599998</v>
      </c>
      <c r="O1434" s="49">
        <v>0.86856399999999989</v>
      </c>
      <c r="P1434" s="50">
        <v>0</v>
      </c>
      <c r="Q1434" s="50">
        <v>0</v>
      </c>
      <c r="R1434" s="50">
        <v>0</v>
      </c>
      <c r="S1434" s="51">
        <v>0</v>
      </c>
      <c r="T1434" s="50">
        <v>0</v>
      </c>
      <c r="U1434" s="51">
        <v>9.7334500000000013</v>
      </c>
      <c r="V1434" s="51">
        <v>0</v>
      </c>
      <c r="W1434" s="50">
        <v>0</v>
      </c>
      <c r="X1434" s="49">
        <v>4.8292200000000003</v>
      </c>
      <c r="Y1434" s="51">
        <v>8.7034480000000016</v>
      </c>
      <c r="Z1434" s="52">
        <v>0</v>
      </c>
      <c r="AA1434" s="52">
        <v>0</v>
      </c>
      <c r="AB1434" s="52">
        <v>0</v>
      </c>
      <c r="AC1434" s="52">
        <v>0</v>
      </c>
      <c r="AD1434" s="52">
        <v>0</v>
      </c>
      <c r="AE1434" s="50">
        <v>67.001127777777782</v>
      </c>
      <c r="AF1434" s="50">
        <v>23.5</v>
      </c>
      <c r="AG1434" s="50">
        <v>0</v>
      </c>
      <c r="AH1434" s="50">
        <v>6.6569929200000022</v>
      </c>
      <c r="AI1434" s="52">
        <v>4.1202411999999997</v>
      </c>
      <c r="AJ1434" s="49">
        <v>0</v>
      </c>
      <c r="AK1434" s="50">
        <v>23.144216666666665</v>
      </c>
      <c r="AL1434" s="50">
        <v>40.88066666666667</v>
      </c>
      <c r="AM1434" s="50">
        <v>0</v>
      </c>
      <c r="AN1434" s="50">
        <v>34.617480000000008</v>
      </c>
      <c r="AO1434" s="50">
        <v>6.1395348837209305</v>
      </c>
      <c r="AP1434" s="50">
        <v>21.727350000000001</v>
      </c>
      <c r="AQ1434" s="51">
        <v>16.610199999999999</v>
      </c>
      <c r="AR1434" s="49">
        <v>9.5564830000000018</v>
      </c>
      <c r="AS1434" s="50">
        <v>2.7871621621621623</v>
      </c>
      <c r="AT1434" s="50">
        <v>1.2743850000000001</v>
      </c>
      <c r="AU1434" s="50">
        <v>3.1880833333333332</v>
      </c>
      <c r="AV1434" s="50">
        <v>48.963358791666664</v>
      </c>
      <c r="AW1434" s="50">
        <v>0</v>
      </c>
      <c r="AX1434" s="50">
        <v>3.9573333333333331</v>
      </c>
      <c r="AY1434" s="50">
        <v>25.933076666666672</v>
      </c>
      <c r="AZ1434" s="51">
        <v>0</v>
      </c>
      <c r="BA1434" s="49">
        <v>0</v>
      </c>
      <c r="BB1434" s="49">
        <v>0</v>
      </c>
      <c r="BC1434" s="50">
        <v>0</v>
      </c>
      <c r="BD1434" s="50">
        <v>0</v>
      </c>
      <c r="BE1434" s="51">
        <v>0</v>
      </c>
      <c r="BF1434" s="38"/>
      <c r="BG1434" s="38"/>
      <c r="BK1434" s="38"/>
      <c r="BL1434" s="38"/>
      <c r="BM1434" s="38"/>
      <c r="BN1434" s="38"/>
      <c r="BO1434" s="38"/>
      <c r="BP1434" s="38"/>
      <c r="BQ1434" s="38"/>
      <c r="BR1434" s="38"/>
      <c r="BS1434" s="38"/>
      <c r="BT1434" s="38"/>
      <c r="BU1434" s="38"/>
      <c r="BY1434" s="38"/>
      <c r="BZ1434" s="38"/>
      <c r="CJ1434" s="38"/>
    </row>
    <row r="1435" spans="2:88" x14ac:dyDescent="0.25">
      <c r="B1435" s="8">
        <v>1433</v>
      </c>
      <c r="C1435" s="9" t="s">
        <v>13015</v>
      </c>
      <c r="D1435" s="9" t="s">
        <v>13104</v>
      </c>
      <c r="E1435" s="49">
        <v>9.5347609500000008</v>
      </c>
      <c r="F1435" s="56">
        <v>7.5245054000000025</v>
      </c>
      <c r="G1435" s="50">
        <v>24.853619999999999</v>
      </c>
      <c r="H1435" s="51">
        <v>0</v>
      </c>
      <c r="I1435" s="50">
        <v>0</v>
      </c>
      <c r="J1435" s="50">
        <v>0</v>
      </c>
      <c r="K1435" s="50">
        <v>0</v>
      </c>
      <c r="L1435" s="50">
        <v>0</v>
      </c>
      <c r="M1435" s="49">
        <v>0</v>
      </c>
      <c r="N1435" s="49">
        <v>3.2118449821600001</v>
      </c>
      <c r="O1435" s="49">
        <v>1.7371279999999998</v>
      </c>
      <c r="P1435" s="50">
        <v>0</v>
      </c>
      <c r="Q1435" s="50">
        <v>0</v>
      </c>
      <c r="R1435" s="50">
        <v>0</v>
      </c>
      <c r="S1435" s="51">
        <v>0</v>
      </c>
      <c r="T1435" s="50">
        <v>0</v>
      </c>
      <c r="U1435" s="51">
        <v>24.523100000000003</v>
      </c>
      <c r="V1435" s="51">
        <v>0</v>
      </c>
      <c r="W1435" s="50">
        <v>0</v>
      </c>
      <c r="X1435" s="49">
        <v>6.8972749999999996</v>
      </c>
      <c r="Y1435" s="51">
        <v>27.077393777777779</v>
      </c>
      <c r="Z1435" s="52">
        <v>0</v>
      </c>
      <c r="AA1435" s="52">
        <v>0</v>
      </c>
      <c r="AB1435" s="52">
        <v>0</v>
      </c>
      <c r="AC1435" s="52">
        <v>0</v>
      </c>
      <c r="AD1435" s="52">
        <v>0</v>
      </c>
      <c r="AE1435" s="50">
        <v>80.401353333333347</v>
      </c>
      <c r="AF1435" s="50">
        <v>84.600000000000009</v>
      </c>
      <c r="AG1435" s="50">
        <v>0</v>
      </c>
      <c r="AH1435" s="50">
        <v>13.313985840000004</v>
      </c>
      <c r="AI1435" s="52">
        <v>8.1954759777777788</v>
      </c>
      <c r="AJ1435" s="49">
        <v>0</v>
      </c>
      <c r="AK1435" s="50">
        <v>23.144216666666665</v>
      </c>
      <c r="AL1435" s="50">
        <v>40.88066666666667</v>
      </c>
      <c r="AM1435" s="50">
        <v>0</v>
      </c>
      <c r="AN1435" s="50">
        <v>34.617480000000008</v>
      </c>
      <c r="AO1435" s="50">
        <v>6.1395348837209305</v>
      </c>
      <c r="AP1435" s="50">
        <v>21.727350000000001</v>
      </c>
      <c r="AQ1435" s="51">
        <v>16.610199999999999</v>
      </c>
      <c r="AR1435" s="49">
        <v>19.112966000000004</v>
      </c>
      <c r="AS1435" s="50">
        <v>2.7871621621621623</v>
      </c>
      <c r="AT1435" s="50">
        <v>2.5487700000000002</v>
      </c>
      <c r="AU1435" s="50">
        <v>3.8256999999999994</v>
      </c>
      <c r="AV1435" s="50">
        <v>130.07028566666668</v>
      </c>
      <c r="AW1435" s="50">
        <v>0</v>
      </c>
      <c r="AX1435" s="50">
        <v>7.9146666666666663</v>
      </c>
      <c r="AY1435" s="50">
        <v>46.556216666666678</v>
      </c>
      <c r="AZ1435" s="51">
        <v>0</v>
      </c>
      <c r="BA1435" s="49">
        <v>0</v>
      </c>
      <c r="BB1435" s="49">
        <v>0</v>
      </c>
      <c r="BC1435" s="50">
        <v>0</v>
      </c>
      <c r="BD1435" s="50">
        <v>0</v>
      </c>
      <c r="BE1435" s="51">
        <v>0</v>
      </c>
      <c r="BF1435" s="38"/>
      <c r="BG1435" s="38"/>
      <c r="BK1435" s="38"/>
      <c r="BL1435" s="38"/>
      <c r="BM1435" s="38"/>
      <c r="BN1435" s="38"/>
      <c r="BO1435" s="38"/>
      <c r="BP1435" s="38"/>
      <c r="BQ1435" s="38"/>
      <c r="BR1435" s="38"/>
      <c r="BS1435" s="38"/>
      <c r="BT1435" s="38"/>
      <c r="BU1435" s="38"/>
      <c r="BY1435" s="38"/>
      <c r="BZ1435" s="38"/>
      <c r="CJ1435" s="38"/>
    </row>
    <row r="1436" spans="2:88" x14ac:dyDescent="0.25">
      <c r="B1436" s="8">
        <v>1434</v>
      </c>
      <c r="C1436" s="9" t="s">
        <v>13015</v>
      </c>
      <c r="D1436" s="9" t="s">
        <v>13105</v>
      </c>
      <c r="E1436" s="49">
        <v>12.713014600000001</v>
      </c>
      <c r="F1436" s="56">
        <v>10.03267386666667</v>
      </c>
      <c r="G1436" s="50">
        <v>33.138159999999999</v>
      </c>
      <c r="H1436" s="51">
        <v>0</v>
      </c>
      <c r="I1436" s="50">
        <v>0</v>
      </c>
      <c r="J1436" s="50">
        <v>0</v>
      </c>
      <c r="K1436" s="50">
        <v>0</v>
      </c>
      <c r="L1436" s="50">
        <v>0</v>
      </c>
      <c r="M1436" s="49">
        <v>0</v>
      </c>
      <c r="N1436" s="49">
        <v>3.2118449821600001</v>
      </c>
      <c r="O1436" s="49">
        <v>1.7371279999999998</v>
      </c>
      <c r="P1436" s="50">
        <v>0</v>
      </c>
      <c r="Q1436" s="50">
        <v>0</v>
      </c>
      <c r="R1436" s="50">
        <v>0</v>
      </c>
      <c r="S1436" s="51">
        <v>0</v>
      </c>
      <c r="T1436" s="50">
        <v>0</v>
      </c>
      <c r="U1436" s="51">
        <v>24.523100000000003</v>
      </c>
      <c r="V1436" s="51">
        <v>0</v>
      </c>
      <c r="W1436" s="50">
        <v>0</v>
      </c>
      <c r="X1436" s="49">
        <v>6.8972749999999996</v>
      </c>
      <c r="Y1436" s="51">
        <v>27.077393777777779</v>
      </c>
      <c r="Z1436" s="52">
        <v>0</v>
      </c>
      <c r="AA1436" s="52">
        <v>0</v>
      </c>
      <c r="AB1436" s="52">
        <v>0</v>
      </c>
      <c r="AC1436" s="52">
        <v>0</v>
      </c>
      <c r="AD1436" s="52">
        <v>0</v>
      </c>
      <c r="AE1436" s="50">
        <v>107.20180444444446</v>
      </c>
      <c r="AF1436" s="50">
        <v>112.80000000000001</v>
      </c>
      <c r="AG1436" s="50">
        <v>0</v>
      </c>
      <c r="AH1436" s="50">
        <v>13.313985840000004</v>
      </c>
      <c r="AI1436" s="52">
        <v>8.1954759777777788</v>
      </c>
      <c r="AJ1436" s="49">
        <v>0</v>
      </c>
      <c r="AK1436" s="50">
        <v>30.858955555555553</v>
      </c>
      <c r="AL1436" s="50">
        <v>54.507555555555562</v>
      </c>
      <c r="AM1436" s="50">
        <v>0</v>
      </c>
      <c r="AN1436" s="50">
        <v>46.15664000000001</v>
      </c>
      <c r="AO1436" s="50">
        <v>8.1860465116279073</v>
      </c>
      <c r="AP1436" s="50">
        <v>28.969800000000003</v>
      </c>
      <c r="AQ1436" s="51">
        <v>22.146933333333333</v>
      </c>
      <c r="AR1436" s="49">
        <v>19.112966000000004</v>
      </c>
      <c r="AS1436" s="50">
        <v>2.7871621621621623</v>
      </c>
      <c r="AT1436" s="50">
        <v>2.5487700000000002</v>
      </c>
      <c r="AU1436" s="50">
        <v>5.1009333333333329</v>
      </c>
      <c r="AV1436" s="50">
        <v>160.74109122222225</v>
      </c>
      <c r="AW1436" s="50">
        <v>0</v>
      </c>
      <c r="AX1436" s="50">
        <v>7.9146666666666663</v>
      </c>
      <c r="AY1436" s="50">
        <v>46.556216666666678</v>
      </c>
      <c r="AZ1436" s="51">
        <v>0</v>
      </c>
      <c r="BA1436" s="49">
        <v>0</v>
      </c>
      <c r="BB1436" s="49">
        <v>0</v>
      </c>
      <c r="BC1436" s="50">
        <v>0</v>
      </c>
      <c r="BD1436" s="50">
        <v>0</v>
      </c>
      <c r="BE1436" s="51">
        <v>0</v>
      </c>
      <c r="BF1436" s="38"/>
      <c r="BG1436" s="38"/>
      <c r="BK1436" s="38"/>
      <c r="BL1436" s="38"/>
      <c r="BM1436" s="38"/>
      <c r="BN1436" s="38"/>
      <c r="BO1436" s="38"/>
      <c r="BP1436" s="38"/>
      <c r="BQ1436" s="38"/>
      <c r="BR1436" s="38"/>
      <c r="BS1436" s="38"/>
      <c r="BT1436" s="38"/>
      <c r="BU1436" s="38"/>
      <c r="BY1436" s="38"/>
      <c r="BZ1436" s="38"/>
      <c r="CJ1436" s="38"/>
    </row>
    <row r="1437" spans="2:88" x14ac:dyDescent="0.25">
      <c r="B1437" s="8">
        <v>1435</v>
      </c>
      <c r="C1437" s="9" t="s">
        <v>13015</v>
      </c>
      <c r="D1437" s="9" t="s">
        <v>13106</v>
      </c>
      <c r="E1437" s="49">
        <v>12.713014600000001</v>
      </c>
      <c r="F1437" s="56">
        <v>10.03267386666667</v>
      </c>
      <c r="G1437" s="50">
        <v>33.138159999999999</v>
      </c>
      <c r="H1437" s="51">
        <v>0</v>
      </c>
      <c r="I1437" s="50">
        <v>0</v>
      </c>
      <c r="J1437" s="50">
        <v>0</v>
      </c>
      <c r="K1437" s="50">
        <v>0</v>
      </c>
      <c r="L1437" s="50">
        <v>0</v>
      </c>
      <c r="M1437" s="49">
        <v>0</v>
      </c>
      <c r="N1437" s="49">
        <v>3.2118449821600001</v>
      </c>
      <c r="O1437" s="49">
        <v>1.7371279999999998</v>
      </c>
      <c r="P1437" s="50">
        <v>0</v>
      </c>
      <c r="Q1437" s="50">
        <v>0</v>
      </c>
      <c r="R1437" s="50">
        <v>0</v>
      </c>
      <c r="S1437" s="51">
        <v>0</v>
      </c>
      <c r="T1437" s="50">
        <v>0</v>
      </c>
      <c r="U1437" s="51">
        <v>24.523100000000003</v>
      </c>
      <c r="V1437" s="51">
        <v>0</v>
      </c>
      <c r="W1437" s="50">
        <v>0</v>
      </c>
      <c r="X1437" s="49">
        <v>6.8972749999999996</v>
      </c>
      <c r="Y1437" s="51">
        <v>27.077393777777779</v>
      </c>
      <c r="Z1437" s="52">
        <v>0</v>
      </c>
      <c r="AA1437" s="52">
        <v>0</v>
      </c>
      <c r="AB1437" s="52">
        <v>0</v>
      </c>
      <c r="AC1437" s="52">
        <v>0</v>
      </c>
      <c r="AD1437" s="52">
        <v>0</v>
      </c>
      <c r="AE1437" s="50">
        <v>107.20180444444446</v>
      </c>
      <c r="AF1437" s="50">
        <v>112.80000000000001</v>
      </c>
      <c r="AG1437" s="50">
        <v>0</v>
      </c>
      <c r="AH1437" s="50">
        <v>13.313985840000004</v>
      </c>
      <c r="AI1437" s="52">
        <v>8.1954759777777788</v>
      </c>
      <c r="AJ1437" s="49">
        <v>0</v>
      </c>
      <c r="AK1437" s="50">
        <v>38.573694444444442</v>
      </c>
      <c r="AL1437" s="50">
        <v>68.134444444444455</v>
      </c>
      <c r="AM1437" s="50">
        <v>0</v>
      </c>
      <c r="AN1437" s="50">
        <v>57.695800000000013</v>
      </c>
      <c r="AO1437" s="50">
        <v>10.232558139534884</v>
      </c>
      <c r="AP1437" s="50">
        <v>36.212250000000004</v>
      </c>
      <c r="AQ1437" s="51">
        <v>27.683666666666667</v>
      </c>
      <c r="AR1437" s="49">
        <v>19.112966000000004</v>
      </c>
      <c r="AS1437" s="50">
        <v>2.7871621621621623</v>
      </c>
      <c r="AT1437" s="50">
        <v>2.5487700000000002</v>
      </c>
      <c r="AU1437" s="50">
        <v>5.1009333333333329</v>
      </c>
      <c r="AV1437" s="50">
        <v>160.74109122222225</v>
      </c>
      <c r="AW1437" s="50">
        <v>0</v>
      </c>
      <c r="AX1437" s="50">
        <v>7.9146666666666663</v>
      </c>
      <c r="AY1437" s="50">
        <v>46.556216666666678</v>
      </c>
      <c r="AZ1437" s="51">
        <v>0</v>
      </c>
      <c r="BA1437" s="49">
        <v>0</v>
      </c>
      <c r="BB1437" s="49">
        <v>0</v>
      </c>
      <c r="BC1437" s="50">
        <v>0</v>
      </c>
      <c r="BD1437" s="50">
        <v>0</v>
      </c>
      <c r="BE1437" s="51">
        <v>0</v>
      </c>
      <c r="BF1437" s="38"/>
      <c r="BG1437" s="38"/>
      <c r="BK1437" s="38"/>
      <c r="BL1437" s="38"/>
      <c r="BM1437" s="38"/>
      <c r="BN1437" s="38"/>
      <c r="BO1437" s="38"/>
      <c r="BP1437" s="38"/>
      <c r="BQ1437" s="38"/>
      <c r="BR1437" s="38"/>
      <c r="BS1437" s="38"/>
      <c r="BT1437" s="38"/>
      <c r="BU1437" s="38"/>
      <c r="BY1437" s="38"/>
      <c r="BZ1437" s="38"/>
      <c r="CJ1437" s="38"/>
    </row>
    <row r="1438" spans="2:88" x14ac:dyDescent="0.25">
      <c r="B1438" s="8">
        <v>1436</v>
      </c>
      <c r="C1438" s="9" t="s">
        <v>13015</v>
      </c>
      <c r="D1438" s="9" t="s">
        <v>13107</v>
      </c>
      <c r="E1438" s="49">
        <v>15.891268250000001</v>
      </c>
      <c r="F1438" s="56">
        <v>12.540842333333337</v>
      </c>
      <c r="G1438" s="50">
        <v>41.422699999999999</v>
      </c>
      <c r="H1438" s="51">
        <v>0</v>
      </c>
      <c r="I1438" s="50">
        <v>0</v>
      </c>
      <c r="J1438" s="50">
        <v>0</v>
      </c>
      <c r="K1438" s="50">
        <v>0</v>
      </c>
      <c r="L1438" s="50">
        <v>0</v>
      </c>
      <c r="M1438" s="49">
        <v>0</v>
      </c>
      <c r="N1438" s="49">
        <v>3.2118449821600001</v>
      </c>
      <c r="O1438" s="49">
        <v>1.7371279999999998</v>
      </c>
      <c r="P1438" s="50">
        <v>0</v>
      </c>
      <c r="Q1438" s="50">
        <v>0</v>
      </c>
      <c r="R1438" s="50">
        <v>0</v>
      </c>
      <c r="S1438" s="51">
        <v>0</v>
      </c>
      <c r="T1438" s="50">
        <v>0</v>
      </c>
      <c r="U1438" s="51">
        <v>24.523100000000003</v>
      </c>
      <c r="V1438" s="51">
        <v>0</v>
      </c>
      <c r="W1438" s="50">
        <v>0</v>
      </c>
      <c r="X1438" s="49">
        <v>6.8972749999999996</v>
      </c>
      <c r="Y1438" s="51">
        <v>27.077393777777779</v>
      </c>
      <c r="Z1438" s="52">
        <v>0</v>
      </c>
      <c r="AA1438" s="52">
        <v>0</v>
      </c>
      <c r="AB1438" s="52">
        <v>0</v>
      </c>
      <c r="AC1438" s="52">
        <v>0</v>
      </c>
      <c r="AD1438" s="52">
        <v>0</v>
      </c>
      <c r="AE1438" s="50">
        <v>134.00225555555556</v>
      </c>
      <c r="AF1438" s="50">
        <v>141</v>
      </c>
      <c r="AG1438" s="50">
        <v>0</v>
      </c>
      <c r="AH1438" s="50">
        <v>13.313985840000004</v>
      </c>
      <c r="AI1438" s="52">
        <v>8.1954759777777788</v>
      </c>
      <c r="AJ1438" s="49">
        <v>0</v>
      </c>
      <c r="AK1438" s="50">
        <v>46.28843333333333</v>
      </c>
      <c r="AL1438" s="50">
        <v>81.76133333333334</v>
      </c>
      <c r="AM1438" s="50">
        <v>0</v>
      </c>
      <c r="AN1438" s="50">
        <v>69.234960000000015</v>
      </c>
      <c r="AO1438" s="50">
        <v>12.279069767441861</v>
      </c>
      <c r="AP1438" s="50">
        <v>43.454700000000003</v>
      </c>
      <c r="AQ1438" s="51">
        <v>33.220399999999998</v>
      </c>
      <c r="AR1438" s="49">
        <v>19.112966000000004</v>
      </c>
      <c r="AS1438" s="50">
        <v>2.7871621621621623</v>
      </c>
      <c r="AT1438" s="50">
        <v>2.5487700000000002</v>
      </c>
      <c r="AU1438" s="50">
        <v>6.3761666666666663</v>
      </c>
      <c r="AV1438" s="50">
        <v>191.4118967777778</v>
      </c>
      <c r="AW1438" s="50">
        <v>0</v>
      </c>
      <c r="AX1438" s="50">
        <v>7.9146666666666663</v>
      </c>
      <c r="AY1438" s="50">
        <v>46.556216666666678</v>
      </c>
      <c r="AZ1438" s="51">
        <v>0</v>
      </c>
      <c r="BA1438" s="49">
        <v>0</v>
      </c>
      <c r="BB1438" s="49">
        <v>0</v>
      </c>
      <c r="BC1438" s="50">
        <v>0</v>
      </c>
      <c r="BD1438" s="50">
        <v>0</v>
      </c>
      <c r="BE1438" s="51">
        <v>0</v>
      </c>
      <c r="BF1438" s="38"/>
      <c r="BG1438" s="38"/>
      <c r="BK1438" s="38"/>
      <c r="BL1438" s="38"/>
      <c r="BM1438" s="38"/>
      <c r="BN1438" s="38"/>
      <c r="BO1438" s="38"/>
      <c r="BP1438" s="38"/>
      <c r="BQ1438" s="38"/>
      <c r="BR1438" s="38"/>
      <c r="BS1438" s="38"/>
      <c r="BT1438" s="38"/>
      <c r="BU1438" s="38"/>
      <c r="BY1438" s="38"/>
      <c r="BZ1438" s="38"/>
      <c r="CJ1438" s="38"/>
    </row>
    <row r="1439" spans="2:88" x14ac:dyDescent="0.25">
      <c r="B1439" s="8">
        <v>1437</v>
      </c>
      <c r="C1439" s="9" t="s">
        <v>13015</v>
      </c>
      <c r="D1439" s="9" t="s">
        <v>13108</v>
      </c>
      <c r="E1439" s="49">
        <v>18.390305699999995</v>
      </c>
      <c r="F1439" s="56">
        <v>11.286758100000004</v>
      </c>
      <c r="G1439" s="50">
        <v>37.280430000000003</v>
      </c>
      <c r="H1439" s="51">
        <v>0</v>
      </c>
      <c r="I1439" s="50">
        <v>0</v>
      </c>
      <c r="J1439" s="50">
        <v>0</v>
      </c>
      <c r="K1439" s="50">
        <v>0</v>
      </c>
      <c r="L1439" s="50">
        <v>0</v>
      </c>
      <c r="M1439" s="49">
        <v>0</v>
      </c>
      <c r="N1439" s="49">
        <v>4.0606226094666669</v>
      </c>
      <c r="O1439" s="49">
        <v>2.6056919999999995</v>
      </c>
      <c r="P1439" s="50">
        <v>0</v>
      </c>
      <c r="Q1439" s="50">
        <v>0</v>
      </c>
      <c r="R1439" s="50">
        <v>0</v>
      </c>
      <c r="S1439" s="51">
        <v>0</v>
      </c>
      <c r="T1439" s="50">
        <v>0</v>
      </c>
      <c r="U1439" s="51">
        <v>26.223340000000007</v>
      </c>
      <c r="V1439" s="51">
        <v>0</v>
      </c>
      <c r="W1439" s="50">
        <v>0</v>
      </c>
      <c r="X1439" s="49">
        <v>9.1963666666666679</v>
      </c>
      <c r="Y1439" s="51">
        <v>36.747891555555562</v>
      </c>
      <c r="Z1439" s="52">
        <v>0</v>
      </c>
      <c r="AA1439" s="52">
        <v>0</v>
      </c>
      <c r="AB1439" s="52">
        <v>0</v>
      </c>
      <c r="AC1439" s="52">
        <v>0</v>
      </c>
      <c r="AD1439" s="52">
        <v>0</v>
      </c>
      <c r="AE1439" s="50">
        <v>120.60203000000001</v>
      </c>
      <c r="AF1439" s="50">
        <v>211.50000000000003</v>
      </c>
      <c r="AG1439" s="50">
        <v>0</v>
      </c>
      <c r="AH1439" s="50">
        <v>19.970978760000001</v>
      </c>
      <c r="AI1439" s="52">
        <v>12.270710755555557</v>
      </c>
      <c r="AJ1439" s="49">
        <v>0</v>
      </c>
      <c r="AK1439" s="50">
        <v>34.716324999999998</v>
      </c>
      <c r="AL1439" s="50">
        <v>61.321000000000005</v>
      </c>
      <c r="AM1439" s="50">
        <v>0</v>
      </c>
      <c r="AN1439" s="50">
        <v>51.926220000000015</v>
      </c>
      <c r="AO1439" s="50">
        <v>9.2093023255813957</v>
      </c>
      <c r="AP1439" s="50">
        <v>32.591025000000002</v>
      </c>
      <c r="AQ1439" s="51">
        <v>24.915299999999998</v>
      </c>
      <c r="AR1439" s="49">
        <v>28.669449000000007</v>
      </c>
      <c r="AS1439" s="50">
        <v>2.7871621621621623</v>
      </c>
      <c r="AT1439" s="50">
        <v>3.8231550000000003</v>
      </c>
      <c r="AU1439" s="50">
        <v>5.7385499999999992</v>
      </c>
      <c r="AV1439" s="50">
        <v>152.93494941666668</v>
      </c>
      <c r="AW1439" s="50">
        <v>0</v>
      </c>
      <c r="AX1439" s="50">
        <v>11.872</v>
      </c>
      <c r="AY1439" s="50">
        <v>66.200750000000014</v>
      </c>
      <c r="AZ1439" s="51">
        <v>0</v>
      </c>
      <c r="BA1439" s="49">
        <v>0</v>
      </c>
      <c r="BB1439" s="49">
        <v>0</v>
      </c>
      <c r="BC1439" s="50">
        <v>0</v>
      </c>
      <c r="BD1439" s="50">
        <v>0</v>
      </c>
      <c r="BE1439" s="51">
        <v>0</v>
      </c>
      <c r="BF1439" s="38"/>
      <c r="BG1439" s="38"/>
      <c r="BK1439" s="38"/>
      <c r="BL1439" s="38"/>
      <c r="BM1439" s="38"/>
      <c r="BN1439" s="38"/>
      <c r="BO1439" s="38"/>
      <c r="BP1439" s="38"/>
      <c r="BQ1439" s="38"/>
      <c r="BR1439" s="38"/>
      <c r="BS1439" s="38"/>
      <c r="BT1439" s="38"/>
      <c r="BU1439" s="38"/>
      <c r="BY1439" s="38"/>
      <c r="BZ1439" s="38"/>
      <c r="CJ1439" s="38"/>
    </row>
    <row r="1440" spans="2:88" x14ac:dyDescent="0.25">
      <c r="B1440" s="8">
        <v>1438</v>
      </c>
      <c r="C1440" s="9" t="s">
        <v>13015</v>
      </c>
      <c r="D1440" s="9" t="s">
        <v>13109</v>
      </c>
      <c r="E1440" s="49">
        <v>24.520407599999995</v>
      </c>
      <c r="F1440" s="56">
        <v>15.049010800000005</v>
      </c>
      <c r="G1440" s="50">
        <v>49.707239999999999</v>
      </c>
      <c r="H1440" s="51">
        <v>0</v>
      </c>
      <c r="I1440" s="50">
        <v>0</v>
      </c>
      <c r="J1440" s="50">
        <v>0</v>
      </c>
      <c r="K1440" s="50">
        <v>0</v>
      </c>
      <c r="L1440" s="50">
        <v>0</v>
      </c>
      <c r="M1440" s="49">
        <v>0</v>
      </c>
      <c r="N1440" s="49">
        <v>4.0606226094666669</v>
      </c>
      <c r="O1440" s="49">
        <v>2.6056919999999995</v>
      </c>
      <c r="P1440" s="50">
        <v>0</v>
      </c>
      <c r="Q1440" s="50">
        <v>0</v>
      </c>
      <c r="R1440" s="50">
        <v>0</v>
      </c>
      <c r="S1440" s="51">
        <v>0</v>
      </c>
      <c r="T1440" s="50">
        <v>0</v>
      </c>
      <c r="U1440" s="51">
        <v>26.223340000000007</v>
      </c>
      <c r="V1440" s="51">
        <v>0</v>
      </c>
      <c r="W1440" s="50">
        <v>0</v>
      </c>
      <c r="X1440" s="49">
        <v>9.1963666666666679</v>
      </c>
      <c r="Y1440" s="51">
        <v>36.747891555555562</v>
      </c>
      <c r="Z1440" s="52">
        <v>0</v>
      </c>
      <c r="AA1440" s="52">
        <v>0</v>
      </c>
      <c r="AB1440" s="52">
        <v>0</v>
      </c>
      <c r="AC1440" s="52">
        <v>0</v>
      </c>
      <c r="AD1440" s="52">
        <v>0</v>
      </c>
      <c r="AE1440" s="50">
        <v>160.80270666666669</v>
      </c>
      <c r="AF1440" s="50">
        <v>282</v>
      </c>
      <c r="AG1440" s="50">
        <v>0</v>
      </c>
      <c r="AH1440" s="50">
        <v>19.970978760000001</v>
      </c>
      <c r="AI1440" s="52">
        <v>12.270710755555557</v>
      </c>
      <c r="AJ1440" s="49">
        <v>0</v>
      </c>
      <c r="AK1440" s="50">
        <v>46.28843333333333</v>
      </c>
      <c r="AL1440" s="50">
        <v>81.76133333333334</v>
      </c>
      <c r="AM1440" s="50">
        <v>0</v>
      </c>
      <c r="AN1440" s="50">
        <v>69.234960000000015</v>
      </c>
      <c r="AO1440" s="50">
        <v>12.279069767441861</v>
      </c>
      <c r="AP1440" s="50">
        <v>43.454700000000003</v>
      </c>
      <c r="AQ1440" s="51">
        <v>33.220399999999998</v>
      </c>
      <c r="AR1440" s="49">
        <v>28.669449000000007</v>
      </c>
      <c r="AS1440" s="50">
        <v>2.7871621621621623</v>
      </c>
      <c r="AT1440" s="50">
        <v>3.8231550000000003</v>
      </c>
      <c r="AU1440" s="50">
        <v>7.6513999999999989</v>
      </c>
      <c r="AV1440" s="50">
        <v>189.73991608333336</v>
      </c>
      <c r="AW1440" s="50">
        <v>0</v>
      </c>
      <c r="AX1440" s="50">
        <v>11.872</v>
      </c>
      <c r="AY1440" s="50">
        <v>66.200750000000014</v>
      </c>
      <c r="AZ1440" s="51">
        <v>0</v>
      </c>
      <c r="BA1440" s="49">
        <v>0</v>
      </c>
      <c r="BB1440" s="49">
        <v>0</v>
      </c>
      <c r="BC1440" s="50">
        <v>0</v>
      </c>
      <c r="BD1440" s="50">
        <v>0</v>
      </c>
      <c r="BE1440" s="51">
        <v>0</v>
      </c>
      <c r="BF1440" s="38"/>
      <c r="BG1440" s="38"/>
      <c r="BK1440" s="38"/>
      <c r="BL1440" s="38"/>
      <c r="BM1440" s="38"/>
      <c r="BN1440" s="38"/>
      <c r="BO1440" s="38"/>
      <c r="BP1440" s="38"/>
      <c r="BQ1440" s="38"/>
      <c r="BR1440" s="38"/>
      <c r="BS1440" s="38"/>
      <c r="BT1440" s="38"/>
      <c r="BU1440" s="38"/>
      <c r="BY1440" s="38"/>
      <c r="BZ1440" s="38"/>
      <c r="CJ1440" s="38"/>
    </row>
    <row r="1441" spans="2:88" x14ac:dyDescent="0.25">
      <c r="B1441" s="8">
        <v>1439</v>
      </c>
      <c r="C1441" s="9" t="s">
        <v>13015</v>
      </c>
      <c r="D1441" s="9" t="s">
        <v>13110</v>
      </c>
      <c r="E1441" s="49">
        <v>24.520407599999995</v>
      </c>
      <c r="F1441" s="56">
        <v>15.049010800000005</v>
      </c>
      <c r="G1441" s="50">
        <v>49.707239999999999</v>
      </c>
      <c r="H1441" s="51">
        <v>0</v>
      </c>
      <c r="I1441" s="50">
        <v>0</v>
      </c>
      <c r="J1441" s="50">
        <v>0</v>
      </c>
      <c r="K1441" s="50">
        <v>0</v>
      </c>
      <c r="L1441" s="50">
        <v>0</v>
      </c>
      <c r="M1441" s="49">
        <v>0</v>
      </c>
      <c r="N1441" s="49">
        <v>4.0606226094666669</v>
      </c>
      <c r="O1441" s="49">
        <v>2.6056919999999995</v>
      </c>
      <c r="P1441" s="50">
        <v>0</v>
      </c>
      <c r="Q1441" s="50">
        <v>0</v>
      </c>
      <c r="R1441" s="50">
        <v>0</v>
      </c>
      <c r="S1441" s="51">
        <v>0</v>
      </c>
      <c r="T1441" s="50">
        <v>0</v>
      </c>
      <c r="U1441" s="51">
        <v>26.223340000000007</v>
      </c>
      <c r="V1441" s="51">
        <v>0</v>
      </c>
      <c r="W1441" s="50">
        <v>0</v>
      </c>
      <c r="X1441" s="49">
        <v>9.1963666666666679</v>
      </c>
      <c r="Y1441" s="51">
        <v>36.747891555555562</v>
      </c>
      <c r="Z1441" s="52">
        <v>0</v>
      </c>
      <c r="AA1441" s="52">
        <v>0</v>
      </c>
      <c r="AB1441" s="52">
        <v>0</v>
      </c>
      <c r="AC1441" s="52">
        <v>0</v>
      </c>
      <c r="AD1441" s="52">
        <v>0</v>
      </c>
      <c r="AE1441" s="50">
        <v>160.80270666666669</v>
      </c>
      <c r="AF1441" s="50">
        <v>282</v>
      </c>
      <c r="AG1441" s="50">
        <v>0</v>
      </c>
      <c r="AH1441" s="50">
        <v>19.970978760000001</v>
      </c>
      <c r="AI1441" s="52">
        <v>12.270710755555557</v>
      </c>
      <c r="AJ1441" s="49">
        <v>0</v>
      </c>
      <c r="AK1441" s="50">
        <v>57.860541666666663</v>
      </c>
      <c r="AL1441" s="50">
        <v>102.20166666666668</v>
      </c>
      <c r="AM1441" s="50">
        <v>0</v>
      </c>
      <c r="AN1441" s="50">
        <v>86.543700000000015</v>
      </c>
      <c r="AO1441" s="50">
        <v>15.348837209302326</v>
      </c>
      <c r="AP1441" s="50">
        <v>54.318375000000003</v>
      </c>
      <c r="AQ1441" s="51">
        <v>41.525499999999994</v>
      </c>
      <c r="AR1441" s="49">
        <v>28.669449000000007</v>
      </c>
      <c r="AS1441" s="50">
        <v>2.7871621621621623</v>
      </c>
      <c r="AT1441" s="50">
        <v>3.8231550000000003</v>
      </c>
      <c r="AU1441" s="50">
        <v>7.6513999999999989</v>
      </c>
      <c r="AV1441" s="50">
        <v>189.73991608333336</v>
      </c>
      <c r="AW1441" s="50">
        <v>0</v>
      </c>
      <c r="AX1441" s="50">
        <v>11.872</v>
      </c>
      <c r="AY1441" s="50">
        <v>66.200750000000014</v>
      </c>
      <c r="AZ1441" s="51">
        <v>0</v>
      </c>
      <c r="BA1441" s="49">
        <v>0</v>
      </c>
      <c r="BB1441" s="49">
        <v>0</v>
      </c>
      <c r="BC1441" s="50">
        <v>0</v>
      </c>
      <c r="BD1441" s="50">
        <v>0</v>
      </c>
      <c r="BE1441" s="51">
        <v>0</v>
      </c>
      <c r="BF1441" s="38"/>
      <c r="BG1441" s="38"/>
      <c r="BK1441" s="38"/>
      <c r="BL1441" s="38"/>
      <c r="BM1441" s="38"/>
      <c r="BN1441" s="38"/>
      <c r="BO1441" s="38"/>
      <c r="BP1441" s="38"/>
      <c r="BQ1441" s="38"/>
      <c r="BR1441" s="38"/>
      <c r="BS1441" s="38"/>
      <c r="BT1441" s="38"/>
      <c r="BU1441" s="38"/>
      <c r="BY1441" s="38"/>
      <c r="BZ1441" s="38"/>
      <c r="CJ1441" s="38"/>
    </row>
    <row r="1442" spans="2:88" x14ac:dyDescent="0.25">
      <c r="B1442" s="8">
        <v>1440</v>
      </c>
      <c r="C1442" s="9" t="s">
        <v>13015</v>
      </c>
      <c r="D1442" s="9" t="s">
        <v>13111</v>
      </c>
      <c r="E1442" s="49">
        <v>30.650509499999995</v>
      </c>
      <c r="F1442" s="56">
        <v>18.811263500000006</v>
      </c>
      <c r="G1442" s="50">
        <v>62.134050000000002</v>
      </c>
      <c r="H1442" s="51">
        <v>0</v>
      </c>
      <c r="I1442" s="50">
        <v>0</v>
      </c>
      <c r="J1442" s="50">
        <v>0</v>
      </c>
      <c r="K1442" s="50">
        <v>0</v>
      </c>
      <c r="L1442" s="50">
        <v>0</v>
      </c>
      <c r="M1442" s="49">
        <v>0</v>
      </c>
      <c r="N1442" s="49">
        <v>4.0606226094666669</v>
      </c>
      <c r="O1442" s="49">
        <v>2.6056919999999995</v>
      </c>
      <c r="P1442" s="50">
        <v>0</v>
      </c>
      <c r="Q1442" s="50">
        <v>0</v>
      </c>
      <c r="R1442" s="50">
        <v>0</v>
      </c>
      <c r="S1442" s="51">
        <v>0</v>
      </c>
      <c r="T1442" s="50">
        <v>0</v>
      </c>
      <c r="U1442" s="51">
        <v>26.223340000000007</v>
      </c>
      <c r="V1442" s="51">
        <v>0</v>
      </c>
      <c r="W1442" s="50">
        <v>0</v>
      </c>
      <c r="X1442" s="49">
        <v>9.1963666666666679</v>
      </c>
      <c r="Y1442" s="51">
        <v>36.747891555555562</v>
      </c>
      <c r="Z1442" s="52">
        <v>0</v>
      </c>
      <c r="AA1442" s="52">
        <v>0</v>
      </c>
      <c r="AB1442" s="52">
        <v>0</v>
      </c>
      <c r="AC1442" s="52">
        <v>0</v>
      </c>
      <c r="AD1442" s="52">
        <v>0</v>
      </c>
      <c r="AE1442" s="50">
        <v>201.00338333333337</v>
      </c>
      <c r="AF1442" s="50">
        <v>352.5</v>
      </c>
      <c r="AG1442" s="50">
        <v>0</v>
      </c>
      <c r="AH1442" s="50">
        <v>19.970978760000001</v>
      </c>
      <c r="AI1442" s="52">
        <v>12.270710755555557</v>
      </c>
      <c r="AJ1442" s="49">
        <v>0</v>
      </c>
      <c r="AK1442" s="50">
        <v>69.432649999999995</v>
      </c>
      <c r="AL1442" s="50">
        <v>122.64200000000001</v>
      </c>
      <c r="AM1442" s="50">
        <v>0</v>
      </c>
      <c r="AN1442" s="50">
        <v>103.85244000000003</v>
      </c>
      <c r="AO1442" s="50">
        <v>18.418604651162791</v>
      </c>
      <c r="AP1442" s="50">
        <v>65.182050000000004</v>
      </c>
      <c r="AQ1442" s="51">
        <v>49.830599999999997</v>
      </c>
      <c r="AR1442" s="49">
        <v>28.669449000000007</v>
      </c>
      <c r="AS1442" s="50">
        <v>2.7871621621621623</v>
      </c>
      <c r="AT1442" s="50">
        <v>3.8231550000000003</v>
      </c>
      <c r="AU1442" s="50">
        <v>9.5642499999999995</v>
      </c>
      <c r="AV1442" s="50">
        <v>226.54488275000003</v>
      </c>
      <c r="AW1442" s="50">
        <v>0</v>
      </c>
      <c r="AX1442" s="50">
        <v>11.872</v>
      </c>
      <c r="AY1442" s="50">
        <v>66.200750000000014</v>
      </c>
      <c r="AZ1442" s="51">
        <v>0</v>
      </c>
      <c r="BA1442" s="49">
        <v>0</v>
      </c>
      <c r="BB1442" s="49">
        <v>0</v>
      </c>
      <c r="BC1442" s="50">
        <v>0</v>
      </c>
      <c r="BD1442" s="50">
        <v>0</v>
      </c>
      <c r="BE1442" s="51">
        <v>0</v>
      </c>
      <c r="BF1442" s="38"/>
      <c r="BG1442" s="38"/>
      <c r="BK1442" s="38"/>
      <c r="BL1442" s="38"/>
      <c r="BM1442" s="38"/>
      <c r="BN1442" s="38"/>
      <c r="BO1442" s="38"/>
      <c r="BP1442" s="38"/>
      <c r="BQ1442" s="38"/>
      <c r="BR1442" s="38"/>
      <c r="BS1442" s="38"/>
      <c r="BT1442" s="38"/>
      <c r="BU1442" s="38"/>
      <c r="BY1442" s="38"/>
      <c r="BZ1442" s="38"/>
      <c r="CJ1442" s="38"/>
    </row>
    <row r="1443" spans="2:88" x14ac:dyDescent="0.25">
      <c r="B1443" s="8">
        <v>1445</v>
      </c>
      <c r="C1443" s="9" t="s">
        <v>13112</v>
      </c>
      <c r="D1443" s="9" t="s">
        <v>13113</v>
      </c>
      <c r="E1443" s="49">
        <v>0</v>
      </c>
      <c r="F1443" s="50">
        <v>0</v>
      </c>
      <c r="G1443" s="50">
        <v>0</v>
      </c>
      <c r="H1443" s="51">
        <v>0</v>
      </c>
      <c r="I1443" s="57">
        <v>1.0500625000000001</v>
      </c>
      <c r="J1443" s="57">
        <v>1.0500625000000001</v>
      </c>
      <c r="K1443" s="50">
        <v>0</v>
      </c>
      <c r="L1443" s="50">
        <v>0</v>
      </c>
      <c r="M1443" s="49">
        <v>0</v>
      </c>
      <c r="N1443" s="49">
        <v>0</v>
      </c>
      <c r="O1443" s="49">
        <v>0</v>
      </c>
      <c r="P1443" s="50">
        <v>1.0802038383597883</v>
      </c>
      <c r="Q1443" s="50">
        <v>0.9303190952380952</v>
      </c>
      <c r="R1443" s="50">
        <v>0</v>
      </c>
      <c r="S1443" s="51">
        <v>0</v>
      </c>
      <c r="T1443" s="50">
        <v>0</v>
      </c>
      <c r="U1443" s="51">
        <v>0</v>
      </c>
      <c r="V1443" s="51">
        <v>4.0263398380952387</v>
      </c>
      <c r="W1443" s="50">
        <v>2.3414895238095239</v>
      </c>
      <c r="X1443" s="49">
        <v>0</v>
      </c>
      <c r="Y1443" s="51">
        <v>0</v>
      </c>
      <c r="Z1443" s="52">
        <v>0</v>
      </c>
      <c r="AA1443" s="52">
        <v>0</v>
      </c>
      <c r="AB1443" s="52">
        <v>0</v>
      </c>
      <c r="AC1443" s="52">
        <v>0</v>
      </c>
      <c r="AD1443" s="52">
        <v>0</v>
      </c>
      <c r="AE1443" s="50">
        <v>0</v>
      </c>
      <c r="AF1443" s="50">
        <v>0</v>
      </c>
      <c r="AG1443" s="50">
        <v>0</v>
      </c>
      <c r="AH1443" s="50">
        <v>0</v>
      </c>
      <c r="AI1443" s="52">
        <v>0</v>
      </c>
      <c r="AJ1443" s="49">
        <v>0</v>
      </c>
      <c r="AK1443" s="50">
        <v>5.3372407407407412</v>
      </c>
      <c r="AL1443" s="50">
        <v>0</v>
      </c>
      <c r="AM1443" s="50">
        <v>0</v>
      </c>
      <c r="AN1443" s="50">
        <v>0</v>
      </c>
      <c r="AO1443" s="50">
        <v>0</v>
      </c>
      <c r="AP1443" s="50">
        <v>0</v>
      </c>
      <c r="AQ1443" s="51">
        <v>0</v>
      </c>
      <c r="AR1443" s="49">
        <v>0</v>
      </c>
      <c r="AS1443" s="50">
        <v>0</v>
      </c>
      <c r="AT1443" s="50">
        <v>0</v>
      </c>
      <c r="AU1443" s="50">
        <v>0</v>
      </c>
      <c r="AV1443" s="50">
        <v>0</v>
      </c>
      <c r="AW1443" s="50">
        <v>0</v>
      </c>
      <c r="AX1443" s="50">
        <v>0</v>
      </c>
      <c r="AY1443" s="50">
        <v>0</v>
      </c>
      <c r="AZ1443" s="51">
        <v>0</v>
      </c>
      <c r="BA1443" s="49">
        <v>0</v>
      </c>
      <c r="BB1443" s="49">
        <v>3.0033333333333335E-2</v>
      </c>
      <c r="BC1443" s="50">
        <v>5.81025641025641</v>
      </c>
      <c r="BD1443" s="50">
        <v>5.0242083333333341</v>
      </c>
      <c r="BE1443" s="51">
        <v>7.8832200000000006</v>
      </c>
      <c r="BF1443" s="38"/>
      <c r="BG1443" s="38"/>
      <c r="BK1443" s="38"/>
      <c r="BL1443" s="38"/>
      <c r="BM1443" s="38"/>
      <c r="BN1443" s="38"/>
      <c r="BO1443" s="38"/>
      <c r="BP1443" s="38"/>
      <c r="BQ1443" s="38"/>
      <c r="BR1443" s="38"/>
      <c r="BS1443" s="38"/>
      <c r="BT1443" s="38"/>
      <c r="BU1443" s="38"/>
      <c r="BY1443" s="38"/>
      <c r="BZ1443" s="38"/>
      <c r="CJ1443" s="38"/>
    </row>
    <row r="1444" spans="2:88" x14ac:dyDescent="0.25">
      <c r="B1444" s="8">
        <v>1446</v>
      </c>
      <c r="C1444" s="9" t="s">
        <v>13112</v>
      </c>
      <c r="D1444" s="9" t="s">
        <v>13114</v>
      </c>
      <c r="E1444" s="49">
        <v>0</v>
      </c>
      <c r="F1444" s="50">
        <v>0</v>
      </c>
      <c r="G1444" s="50">
        <v>0</v>
      </c>
      <c r="H1444" s="51">
        <v>0</v>
      </c>
      <c r="I1444" s="57">
        <v>1.4000833333333336</v>
      </c>
      <c r="J1444" s="57">
        <v>1.4000833333333336</v>
      </c>
      <c r="K1444" s="50">
        <v>0</v>
      </c>
      <c r="L1444" s="50">
        <v>0</v>
      </c>
      <c r="M1444" s="49">
        <v>0</v>
      </c>
      <c r="N1444" s="49">
        <v>0</v>
      </c>
      <c r="O1444" s="49">
        <v>0</v>
      </c>
      <c r="P1444" s="50">
        <v>1.0802038383597883</v>
      </c>
      <c r="Q1444" s="50">
        <v>0.9303190952380952</v>
      </c>
      <c r="R1444" s="50">
        <v>0</v>
      </c>
      <c r="S1444" s="51">
        <v>0</v>
      </c>
      <c r="T1444" s="50">
        <v>0</v>
      </c>
      <c r="U1444" s="51">
        <v>0</v>
      </c>
      <c r="V1444" s="51">
        <v>4.0263398380952387</v>
      </c>
      <c r="W1444" s="50">
        <v>2.3414895238095239</v>
      </c>
      <c r="X1444" s="49">
        <v>0</v>
      </c>
      <c r="Y1444" s="51">
        <v>0</v>
      </c>
      <c r="Z1444" s="52">
        <v>0</v>
      </c>
      <c r="AA1444" s="52">
        <v>0</v>
      </c>
      <c r="AB1444" s="52">
        <v>0</v>
      </c>
      <c r="AC1444" s="52">
        <v>0</v>
      </c>
      <c r="AD1444" s="52">
        <v>0</v>
      </c>
      <c r="AE1444" s="50">
        <v>0</v>
      </c>
      <c r="AF1444" s="50">
        <v>0</v>
      </c>
      <c r="AG1444" s="50">
        <v>0</v>
      </c>
      <c r="AH1444" s="50">
        <v>0</v>
      </c>
      <c r="AI1444" s="52">
        <v>0</v>
      </c>
      <c r="AJ1444" s="49">
        <v>0</v>
      </c>
      <c r="AK1444" s="50">
        <v>7.1163209876543219</v>
      </c>
      <c r="AL1444" s="50">
        <v>0</v>
      </c>
      <c r="AM1444" s="50">
        <v>0</v>
      </c>
      <c r="AN1444" s="50">
        <v>0</v>
      </c>
      <c r="AO1444" s="50">
        <v>0</v>
      </c>
      <c r="AP1444" s="50">
        <v>0</v>
      </c>
      <c r="AQ1444" s="51">
        <v>0</v>
      </c>
      <c r="AR1444" s="49">
        <v>0</v>
      </c>
      <c r="AS1444" s="50">
        <v>0</v>
      </c>
      <c r="AT1444" s="50">
        <v>0</v>
      </c>
      <c r="AU1444" s="50">
        <v>0</v>
      </c>
      <c r="AV1444" s="50">
        <v>0</v>
      </c>
      <c r="AW1444" s="50">
        <v>0</v>
      </c>
      <c r="AX1444" s="50">
        <v>0</v>
      </c>
      <c r="AY1444" s="50">
        <v>0</v>
      </c>
      <c r="AZ1444" s="51">
        <v>0</v>
      </c>
      <c r="BA1444" s="49">
        <v>0</v>
      </c>
      <c r="BB1444" s="49">
        <v>3.0033333333333335E-2</v>
      </c>
      <c r="BC1444" s="50">
        <v>7.747008547008547</v>
      </c>
      <c r="BD1444" s="50">
        <v>6.0312083333333337</v>
      </c>
      <c r="BE1444" s="51">
        <v>7.8832200000000006</v>
      </c>
      <c r="BF1444" s="38"/>
      <c r="BG1444" s="38"/>
      <c r="BK1444" s="38"/>
      <c r="BL1444" s="38"/>
      <c r="BM1444" s="38"/>
      <c r="BN1444" s="38"/>
      <c r="BO1444" s="38"/>
      <c r="BP1444" s="38"/>
      <c r="BQ1444" s="38"/>
      <c r="BR1444" s="38"/>
      <c r="BS1444" s="38"/>
      <c r="BT1444" s="38"/>
      <c r="BU1444" s="38"/>
      <c r="BY1444" s="38"/>
      <c r="BZ1444" s="38"/>
      <c r="CJ1444" s="38"/>
    </row>
    <row r="1445" spans="2:88" x14ac:dyDescent="0.25">
      <c r="B1445" s="8">
        <v>1447</v>
      </c>
      <c r="C1445" s="9" t="s">
        <v>13112</v>
      </c>
      <c r="D1445" s="9" t="s">
        <v>13115</v>
      </c>
      <c r="E1445" s="49">
        <v>0</v>
      </c>
      <c r="F1445" s="50">
        <v>0</v>
      </c>
      <c r="G1445" s="50">
        <v>0</v>
      </c>
      <c r="H1445" s="51">
        <v>0</v>
      </c>
      <c r="I1445" s="57">
        <v>1.750104166666667</v>
      </c>
      <c r="J1445" s="57">
        <v>1.750104166666667</v>
      </c>
      <c r="K1445" s="50">
        <v>0</v>
      </c>
      <c r="L1445" s="50">
        <v>0</v>
      </c>
      <c r="M1445" s="49">
        <v>0</v>
      </c>
      <c r="N1445" s="49">
        <v>0</v>
      </c>
      <c r="O1445" s="49">
        <v>0</v>
      </c>
      <c r="P1445" s="50">
        <v>1.0802038383597883</v>
      </c>
      <c r="Q1445" s="50">
        <v>0.9303190952380952</v>
      </c>
      <c r="R1445" s="50">
        <v>0</v>
      </c>
      <c r="S1445" s="51">
        <v>0</v>
      </c>
      <c r="T1445" s="50">
        <v>0</v>
      </c>
      <c r="U1445" s="51">
        <v>0</v>
      </c>
      <c r="V1445" s="51">
        <v>4.0263398380952387</v>
      </c>
      <c r="W1445" s="50">
        <v>2.3414895238095239</v>
      </c>
      <c r="X1445" s="49">
        <v>0</v>
      </c>
      <c r="Y1445" s="51">
        <v>0</v>
      </c>
      <c r="Z1445" s="52">
        <v>0</v>
      </c>
      <c r="AA1445" s="52">
        <v>0</v>
      </c>
      <c r="AB1445" s="52">
        <v>0</v>
      </c>
      <c r="AC1445" s="52">
        <v>0</v>
      </c>
      <c r="AD1445" s="52">
        <v>0</v>
      </c>
      <c r="AE1445" s="50">
        <v>0</v>
      </c>
      <c r="AF1445" s="50">
        <v>0</v>
      </c>
      <c r="AG1445" s="50">
        <v>0</v>
      </c>
      <c r="AH1445" s="50">
        <v>0</v>
      </c>
      <c r="AI1445" s="52">
        <v>0</v>
      </c>
      <c r="AJ1445" s="49">
        <v>0</v>
      </c>
      <c r="AK1445" s="50">
        <v>8.8954012345679025</v>
      </c>
      <c r="AL1445" s="50">
        <v>0</v>
      </c>
      <c r="AM1445" s="50">
        <v>0</v>
      </c>
      <c r="AN1445" s="50">
        <v>0</v>
      </c>
      <c r="AO1445" s="50">
        <v>0</v>
      </c>
      <c r="AP1445" s="50">
        <v>0</v>
      </c>
      <c r="AQ1445" s="51">
        <v>0</v>
      </c>
      <c r="AR1445" s="49">
        <v>0</v>
      </c>
      <c r="AS1445" s="50">
        <v>0</v>
      </c>
      <c r="AT1445" s="50">
        <v>0</v>
      </c>
      <c r="AU1445" s="50">
        <v>0</v>
      </c>
      <c r="AV1445" s="50">
        <v>0</v>
      </c>
      <c r="AW1445" s="50">
        <v>0</v>
      </c>
      <c r="AX1445" s="50">
        <v>0</v>
      </c>
      <c r="AY1445" s="50">
        <v>0</v>
      </c>
      <c r="AZ1445" s="51">
        <v>0</v>
      </c>
      <c r="BA1445" s="49">
        <v>0</v>
      </c>
      <c r="BB1445" s="49">
        <v>3.0033333333333335E-2</v>
      </c>
      <c r="BC1445" s="50">
        <v>9.6837606837606831</v>
      </c>
      <c r="BD1445" s="50">
        <v>7.0382083333333334</v>
      </c>
      <c r="BE1445" s="51">
        <v>7.8832200000000006</v>
      </c>
      <c r="BF1445" s="38"/>
      <c r="BG1445" s="38"/>
      <c r="BK1445" s="38"/>
      <c r="BL1445" s="38"/>
      <c r="BM1445" s="38"/>
      <c r="BN1445" s="38"/>
      <c r="BO1445" s="38"/>
      <c r="BP1445" s="38"/>
      <c r="BQ1445" s="38"/>
      <c r="BR1445" s="38"/>
      <c r="BS1445" s="38"/>
      <c r="BT1445" s="38"/>
      <c r="BU1445" s="38"/>
      <c r="BY1445" s="38"/>
      <c r="BZ1445" s="38"/>
      <c r="CJ1445" s="38"/>
    </row>
    <row r="1446" spans="2:88" x14ac:dyDescent="0.25">
      <c r="B1446" s="8">
        <v>1448</v>
      </c>
      <c r="C1446" s="9" t="s">
        <v>13112</v>
      </c>
      <c r="D1446" s="9" t="s">
        <v>13116</v>
      </c>
      <c r="E1446" s="49">
        <v>0</v>
      </c>
      <c r="F1446" s="50">
        <v>0</v>
      </c>
      <c r="G1446" s="50">
        <v>0</v>
      </c>
      <c r="H1446" s="51">
        <v>0</v>
      </c>
      <c r="I1446" s="57">
        <v>2.1001250000000002</v>
      </c>
      <c r="J1446" s="57">
        <v>2.1001250000000002</v>
      </c>
      <c r="K1446" s="50">
        <v>0</v>
      </c>
      <c r="L1446" s="50">
        <v>0</v>
      </c>
      <c r="M1446" s="49">
        <v>0</v>
      </c>
      <c r="N1446" s="49">
        <v>0</v>
      </c>
      <c r="O1446" s="49">
        <v>0</v>
      </c>
      <c r="P1446" s="50">
        <v>1.0802038383597883</v>
      </c>
      <c r="Q1446" s="50">
        <v>0.9303190952380952</v>
      </c>
      <c r="R1446" s="50">
        <v>0</v>
      </c>
      <c r="S1446" s="51">
        <v>0</v>
      </c>
      <c r="T1446" s="50">
        <v>0</v>
      </c>
      <c r="U1446" s="51">
        <v>0</v>
      </c>
      <c r="V1446" s="51">
        <v>4.0263398380952387</v>
      </c>
      <c r="W1446" s="50">
        <v>2.3414895238095239</v>
      </c>
      <c r="X1446" s="49">
        <v>0</v>
      </c>
      <c r="Y1446" s="51">
        <v>0</v>
      </c>
      <c r="Z1446" s="52">
        <v>0</v>
      </c>
      <c r="AA1446" s="52">
        <v>0</v>
      </c>
      <c r="AB1446" s="52">
        <v>0</v>
      </c>
      <c r="AC1446" s="52">
        <v>0</v>
      </c>
      <c r="AD1446" s="52">
        <v>0</v>
      </c>
      <c r="AE1446" s="50">
        <v>0</v>
      </c>
      <c r="AF1446" s="50">
        <v>0</v>
      </c>
      <c r="AG1446" s="50">
        <v>0</v>
      </c>
      <c r="AH1446" s="50">
        <v>0</v>
      </c>
      <c r="AI1446" s="52">
        <v>0</v>
      </c>
      <c r="AJ1446" s="49">
        <v>0</v>
      </c>
      <c r="AK1446" s="50">
        <v>10.674481481481482</v>
      </c>
      <c r="AL1446" s="50">
        <v>0</v>
      </c>
      <c r="AM1446" s="50">
        <v>0</v>
      </c>
      <c r="AN1446" s="50">
        <v>0</v>
      </c>
      <c r="AO1446" s="50">
        <v>0</v>
      </c>
      <c r="AP1446" s="50">
        <v>0</v>
      </c>
      <c r="AQ1446" s="51">
        <v>0</v>
      </c>
      <c r="AR1446" s="49">
        <v>0</v>
      </c>
      <c r="AS1446" s="50">
        <v>0</v>
      </c>
      <c r="AT1446" s="50">
        <v>0</v>
      </c>
      <c r="AU1446" s="50">
        <v>0</v>
      </c>
      <c r="AV1446" s="50">
        <v>0</v>
      </c>
      <c r="AW1446" s="50">
        <v>0</v>
      </c>
      <c r="AX1446" s="50">
        <v>0</v>
      </c>
      <c r="AY1446" s="50">
        <v>0</v>
      </c>
      <c r="AZ1446" s="51">
        <v>0</v>
      </c>
      <c r="BA1446" s="49">
        <v>0</v>
      </c>
      <c r="BB1446" s="49">
        <v>3.0033333333333335E-2</v>
      </c>
      <c r="BC1446" s="50">
        <v>11.62051282051282</v>
      </c>
      <c r="BD1446" s="50">
        <v>8.0452083333333348</v>
      </c>
      <c r="BE1446" s="51">
        <v>7.8832200000000006</v>
      </c>
      <c r="BF1446" s="38"/>
      <c r="BG1446" s="38"/>
      <c r="BK1446" s="38"/>
      <c r="BL1446" s="38"/>
      <c r="BM1446" s="38"/>
      <c r="BN1446" s="38"/>
      <c r="BO1446" s="38"/>
      <c r="BP1446" s="38"/>
      <c r="BQ1446" s="38"/>
      <c r="BR1446" s="38"/>
      <c r="BS1446" s="38"/>
      <c r="BT1446" s="38"/>
      <c r="BU1446" s="38"/>
      <c r="BY1446" s="38"/>
      <c r="BZ1446" s="38"/>
      <c r="CJ1446" s="38"/>
    </row>
    <row r="1447" spans="2:88" x14ac:dyDescent="0.25">
      <c r="B1447" s="8">
        <v>1453</v>
      </c>
      <c r="C1447" s="9" t="s">
        <v>13112</v>
      </c>
      <c r="D1447" s="9" t="s">
        <v>13117</v>
      </c>
      <c r="E1447" s="49">
        <v>0</v>
      </c>
      <c r="F1447" s="50">
        <v>0</v>
      </c>
      <c r="G1447" s="50">
        <v>0</v>
      </c>
      <c r="H1447" s="51">
        <v>0</v>
      </c>
      <c r="I1447" s="57">
        <v>1.8747557499999998</v>
      </c>
      <c r="J1447" s="57">
        <v>1.8747557499999998</v>
      </c>
      <c r="K1447" s="50">
        <v>0</v>
      </c>
      <c r="L1447" s="50">
        <v>0</v>
      </c>
      <c r="M1447" s="49">
        <v>0</v>
      </c>
      <c r="N1447" s="49">
        <v>0</v>
      </c>
      <c r="O1447" s="49">
        <v>0</v>
      </c>
      <c r="P1447" s="50">
        <v>1.3334573698412697</v>
      </c>
      <c r="Q1447" s="50">
        <v>0.9303190952380952</v>
      </c>
      <c r="R1447" s="50">
        <v>0</v>
      </c>
      <c r="S1447" s="51">
        <v>0</v>
      </c>
      <c r="T1447" s="50">
        <v>0</v>
      </c>
      <c r="U1447" s="51">
        <v>0</v>
      </c>
      <c r="V1447" s="51">
        <v>6.7569053904761915</v>
      </c>
      <c r="W1447" s="50">
        <v>2.3414895238095239</v>
      </c>
      <c r="X1447" s="49">
        <v>0</v>
      </c>
      <c r="Y1447" s="51">
        <v>0</v>
      </c>
      <c r="Z1447" s="52">
        <v>0</v>
      </c>
      <c r="AA1447" s="52">
        <v>0</v>
      </c>
      <c r="AB1447" s="52">
        <v>0</v>
      </c>
      <c r="AC1447" s="52">
        <v>0</v>
      </c>
      <c r="AD1447" s="52">
        <v>0</v>
      </c>
      <c r="AE1447" s="50">
        <v>0</v>
      </c>
      <c r="AF1447" s="50">
        <v>0</v>
      </c>
      <c r="AG1447" s="50">
        <v>0</v>
      </c>
      <c r="AH1447" s="50">
        <v>0</v>
      </c>
      <c r="AI1447" s="52">
        <v>0</v>
      </c>
      <c r="AJ1447" s="49">
        <v>0</v>
      </c>
      <c r="AK1447" s="50">
        <v>8.0058611111111126</v>
      </c>
      <c r="AL1447" s="50">
        <v>0</v>
      </c>
      <c r="AM1447" s="50">
        <v>0</v>
      </c>
      <c r="AN1447" s="50">
        <v>0</v>
      </c>
      <c r="AO1447" s="50">
        <v>0</v>
      </c>
      <c r="AP1447" s="50">
        <v>0</v>
      </c>
      <c r="AQ1447" s="51">
        <v>0</v>
      </c>
      <c r="AR1447" s="49">
        <v>0</v>
      </c>
      <c r="AS1447" s="50">
        <v>0</v>
      </c>
      <c r="AT1447" s="50">
        <v>0</v>
      </c>
      <c r="AU1447" s="50">
        <v>0</v>
      </c>
      <c r="AV1447" s="50">
        <v>0</v>
      </c>
      <c r="AW1447" s="50">
        <v>0</v>
      </c>
      <c r="AX1447" s="50">
        <v>0</v>
      </c>
      <c r="AY1447" s="50">
        <v>0</v>
      </c>
      <c r="AZ1447" s="51">
        <v>0</v>
      </c>
      <c r="BA1447" s="49">
        <v>0</v>
      </c>
      <c r="BB1447" s="49">
        <v>6.0066666666666671E-2</v>
      </c>
      <c r="BC1447" s="50">
        <v>15.106666666666667</v>
      </c>
      <c r="BD1447" s="50">
        <v>7.9794166666666673</v>
      </c>
      <c r="BE1447" s="51">
        <v>7.8832200000000006</v>
      </c>
      <c r="BF1447" s="38"/>
      <c r="BG1447" s="38"/>
      <c r="BK1447" s="38"/>
      <c r="BL1447" s="38"/>
      <c r="BM1447" s="38"/>
      <c r="BN1447" s="38"/>
      <c r="BO1447" s="38"/>
      <c r="BP1447" s="38"/>
      <c r="BQ1447" s="38"/>
      <c r="BR1447" s="38"/>
      <c r="BS1447" s="38"/>
      <c r="BT1447" s="38"/>
      <c r="BU1447" s="38"/>
      <c r="BY1447" s="38"/>
      <c r="BZ1447" s="38"/>
      <c r="CJ1447" s="38"/>
    </row>
    <row r="1448" spans="2:88" x14ac:dyDescent="0.25">
      <c r="B1448" s="8">
        <v>1454</v>
      </c>
      <c r="C1448" s="9" t="s">
        <v>13112</v>
      </c>
      <c r="D1448" s="9" t="s">
        <v>13118</v>
      </c>
      <c r="E1448" s="49">
        <v>0</v>
      </c>
      <c r="F1448" s="50">
        <v>0</v>
      </c>
      <c r="G1448" s="50">
        <v>0</v>
      </c>
      <c r="H1448" s="51">
        <v>0</v>
      </c>
      <c r="I1448" s="57">
        <v>2.4996743333333331</v>
      </c>
      <c r="J1448" s="57">
        <v>2.4996743333333331</v>
      </c>
      <c r="K1448" s="50">
        <v>0</v>
      </c>
      <c r="L1448" s="50">
        <v>0</v>
      </c>
      <c r="M1448" s="49">
        <v>0</v>
      </c>
      <c r="N1448" s="49">
        <v>0</v>
      </c>
      <c r="O1448" s="49">
        <v>0</v>
      </c>
      <c r="P1448" s="50">
        <v>1.3334573698412697</v>
      </c>
      <c r="Q1448" s="50">
        <v>0.9303190952380952</v>
      </c>
      <c r="R1448" s="50">
        <v>0</v>
      </c>
      <c r="S1448" s="51">
        <v>0</v>
      </c>
      <c r="T1448" s="50">
        <v>0</v>
      </c>
      <c r="U1448" s="51">
        <v>0</v>
      </c>
      <c r="V1448" s="51">
        <v>6.7569053904761915</v>
      </c>
      <c r="W1448" s="50">
        <v>2.3414895238095239</v>
      </c>
      <c r="X1448" s="49">
        <v>0</v>
      </c>
      <c r="Y1448" s="51">
        <v>0</v>
      </c>
      <c r="Z1448" s="52">
        <v>0</v>
      </c>
      <c r="AA1448" s="52">
        <v>0</v>
      </c>
      <c r="AB1448" s="52">
        <v>0</v>
      </c>
      <c r="AC1448" s="52">
        <v>0</v>
      </c>
      <c r="AD1448" s="52">
        <v>0</v>
      </c>
      <c r="AE1448" s="50">
        <v>0</v>
      </c>
      <c r="AF1448" s="50">
        <v>0</v>
      </c>
      <c r="AG1448" s="50">
        <v>0</v>
      </c>
      <c r="AH1448" s="50">
        <v>0</v>
      </c>
      <c r="AI1448" s="52">
        <v>0</v>
      </c>
      <c r="AJ1448" s="49">
        <v>0</v>
      </c>
      <c r="AK1448" s="50">
        <v>10.674481481481482</v>
      </c>
      <c r="AL1448" s="50">
        <v>0</v>
      </c>
      <c r="AM1448" s="50">
        <v>0</v>
      </c>
      <c r="AN1448" s="50">
        <v>0</v>
      </c>
      <c r="AO1448" s="50">
        <v>0</v>
      </c>
      <c r="AP1448" s="50">
        <v>0</v>
      </c>
      <c r="AQ1448" s="51">
        <v>0</v>
      </c>
      <c r="AR1448" s="49">
        <v>0</v>
      </c>
      <c r="AS1448" s="50">
        <v>0</v>
      </c>
      <c r="AT1448" s="50">
        <v>0</v>
      </c>
      <c r="AU1448" s="50">
        <v>0</v>
      </c>
      <c r="AV1448" s="50">
        <v>0</v>
      </c>
      <c r="AW1448" s="50">
        <v>0</v>
      </c>
      <c r="AX1448" s="50">
        <v>0</v>
      </c>
      <c r="AY1448" s="50">
        <v>0</v>
      </c>
      <c r="AZ1448" s="51">
        <v>0</v>
      </c>
      <c r="BA1448" s="49">
        <v>0</v>
      </c>
      <c r="BB1448" s="49">
        <v>6.0066666666666671E-2</v>
      </c>
      <c r="BC1448" s="50">
        <v>20.142222222222223</v>
      </c>
      <c r="BD1448" s="50">
        <v>9.5164166666666663</v>
      </c>
      <c r="BE1448" s="51">
        <v>7.8832200000000006</v>
      </c>
      <c r="BF1448" s="38"/>
      <c r="BG1448" s="38"/>
      <c r="BK1448" s="38"/>
      <c r="BL1448" s="38"/>
      <c r="BM1448" s="38"/>
      <c r="BN1448" s="38"/>
      <c r="BO1448" s="38"/>
      <c r="BP1448" s="38"/>
      <c r="BQ1448" s="38"/>
      <c r="BR1448" s="38"/>
      <c r="BS1448" s="38"/>
      <c r="BT1448" s="38"/>
      <c r="BU1448" s="38"/>
      <c r="BY1448" s="38"/>
      <c r="BZ1448" s="38"/>
      <c r="CJ1448" s="38"/>
    </row>
    <row r="1449" spans="2:88" x14ac:dyDescent="0.25">
      <c r="B1449" s="8">
        <v>1455</v>
      </c>
      <c r="C1449" s="9" t="s">
        <v>13112</v>
      </c>
      <c r="D1449" s="9" t="s">
        <v>13119</v>
      </c>
      <c r="E1449" s="49">
        <v>0</v>
      </c>
      <c r="F1449" s="50">
        <v>0</v>
      </c>
      <c r="G1449" s="50">
        <v>0</v>
      </c>
      <c r="H1449" s="51">
        <v>0</v>
      </c>
      <c r="I1449" s="57">
        <v>3.1245929166666664</v>
      </c>
      <c r="J1449" s="57">
        <v>3.1245929166666664</v>
      </c>
      <c r="K1449" s="50">
        <v>0</v>
      </c>
      <c r="L1449" s="50">
        <v>0</v>
      </c>
      <c r="M1449" s="49">
        <v>0</v>
      </c>
      <c r="N1449" s="49">
        <v>0</v>
      </c>
      <c r="O1449" s="49">
        <v>0</v>
      </c>
      <c r="P1449" s="50">
        <v>1.3334573698412697</v>
      </c>
      <c r="Q1449" s="50">
        <v>0.9303190952380952</v>
      </c>
      <c r="R1449" s="50">
        <v>0</v>
      </c>
      <c r="S1449" s="51">
        <v>0</v>
      </c>
      <c r="T1449" s="50">
        <v>0</v>
      </c>
      <c r="U1449" s="51">
        <v>0</v>
      </c>
      <c r="V1449" s="51">
        <v>6.7569053904761915</v>
      </c>
      <c r="W1449" s="50">
        <v>2.3414895238095239</v>
      </c>
      <c r="X1449" s="49">
        <v>0</v>
      </c>
      <c r="Y1449" s="51">
        <v>0</v>
      </c>
      <c r="Z1449" s="52">
        <v>0</v>
      </c>
      <c r="AA1449" s="52">
        <v>0</v>
      </c>
      <c r="AB1449" s="52">
        <v>0</v>
      </c>
      <c r="AC1449" s="52">
        <v>0</v>
      </c>
      <c r="AD1449" s="52">
        <v>0</v>
      </c>
      <c r="AE1449" s="50">
        <v>0</v>
      </c>
      <c r="AF1449" s="50">
        <v>0</v>
      </c>
      <c r="AG1449" s="50">
        <v>0</v>
      </c>
      <c r="AH1449" s="50">
        <v>0</v>
      </c>
      <c r="AI1449" s="52">
        <v>0</v>
      </c>
      <c r="AJ1449" s="49">
        <v>0</v>
      </c>
      <c r="AK1449" s="50">
        <v>13.343101851851852</v>
      </c>
      <c r="AL1449" s="50">
        <v>0</v>
      </c>
      <c r="AM1449" s="50">
        <v>0</v>
      </c>
      <c r="AN1449" s="50">
        <v>0</v>
      </c>
      <c r="AO1449" s="50">
        <v>0</v>
      </c>
      <c r="AP1449" s="50">
        <v>0</v>
      </c>
      <c r="AQ1449" s="51">
        <v>0</v>
      </c>
      <c r="AR1449" s="49">
        <v>0</v>
      </c>
      <c r="AS1449" s="50">
        <v>0</v>
      </c>
      <c r="AT1449" s="50">
        <v>0</v>
      </c>
      <c r="AU1449" s="50">
        <v>0</v>
      </c>
      <c r="AV1449" s="50">
        <v>0</v>
      </c>
      <c r="AW1449" s="50">
        <v>0</v>
      </c>
      <c r="AX1449" s="50">
        <v>0</v>
      </c>
      <c r="AY1449" s="50">
        <v>0</v>
      </c>
      <c r="AZ1449" s="51">
        <v>0</v>
      </c>
      <c r="BA1449" s="49">
        <v>0</v>
      </c>
      <c r="BB1449" s="49">
        <v>6.0066666666666671E-2</v>
      </c>
      <c r="BC1449" s="50">
        <v>25.177777777777777</v>
      </c>
      <c r="BD1449" s="50">
        <v>11.053416666666667</v>
      </c>
      <c r="BE1449" s="51">
        <v>7.8832200000000006</v>
      </c>
      <c r="BF1449" s="38"/>
      <c r="BG1449" s="38"/>
      <c r="BK1449" s="38"/>
      <c r="BL1449" s="38"/>
      <c r="BM1449" s="38"/>
      <c r="BN1449" s="38"/>
      <c r="BO1449" s="38"/>
      <c r="BP1449" s="38"/>
      <c r="BQ1449" s="38"/>
      <c r="BR1449" s="38"/>
      <c r="BS1449" s="38"/>
      <c r="BT1449" s="38"/>
      <c r="BU1449" s="38"/>
      <c r="BY1449" s="38"/>
      <c r="BZ1449" s="38"/>
      <c r="CJ1449" s="38"/>
    </row>
    <row r="1450" spans="2:88" x14ac:dyDescent="0.25">
      <c r="B1450" s="8">
        <v>1456</v>
      </c>
      <c r="C1450" s="9" t="s">
        <v>13112</v>
      </c>
      <c r="D1450" s="9" t="s">
        <v>13120</v>
      </c>
      <c r="E1450" s="49">
        <v>0</v>
      </c>
      <c r="F1450" s="50">
        <v>0</v>
      </c>
      <c r="G1450" s="50">
        <v>0</v>
      </c>
      <c r="H1450" s="51">
        <v>0</v>
      </c>
      <c r="I1450" s="57">
        <v>3.7495114999999997</v>
      </c>
      <c r="J1450" s="57">
        <v>3.7495114999999997</v>
      </c>
      <c r="K1450" s="50">
        <v>0</v>
      </c>
      <c r="L1450" s="50">
        <v>0</v>
      </c>
      <c r="M1450" s="49">
        <v>0</v>
      </c>
      <c r="N1450" s="49">
        <v>0</v>
      </c>
      <c r="O1450" s="49">
        <v>0</v>
      </c>
      <c r="P1450" s="50">
        <v>1.3334573698412697</v>
      </c>
      <c r="Q1450" s="50">
        <v>0.9303190952380952</v>
      </c>
      <c r="R1450" s="50">
        <v>0</v>
      </c>
      <c r="S1450" s="51">
        <v>0</v>
      </c>
      <c r="T1450" s="50">
        <v>0</v>
      </c>
      <c r="U1450" s="51">
        <v>0</v>
      </c>
      <c r="V1450" s="51">
        <v>6.7569053904761915</v>
      </c>
      <c r="W1450" s="50">
        <v>2.3414895238095239</v>
      </c>
      <c r="X1450" s="49">
        <v>0</v>
      </c>
      <c r="Y1450" s="51">
        <v>0</v>
      </c>
      <c r="Z1450" s="52">
        <v>0</v>
      </c>
      <c r="AA1450" s="52">
        <v>0</v>
      </c>
      <c r="AB1450" s="52">
        <v>0</v>
      </c>
      <c r="AC1450" s="52">
        <v>0</v>
      </c>
      <c r="AD1450" s="52">
        <v>0</v>
      </c>
      <c r="AE1450" s="50">
        <v>0</v>
      </c>
      <c r="AF1450" s="50">
        <v>0</v>
      </c>
      <c r="AG1450" s="50">
        <v>0</v>
      </c>
      <c r="AH1450" s="50">
        <v>0</v>
      </c>
      <c r="AI1450" s="52">
        <v>0</v>
      </c>
      <c r="AJ1450" s="49">
        <v>0</v>
      </c>
      <c r="AK1450" s="50">
        <v>16.011722222222225</v>
      </c>
      <c r="AL1450" s="50">
        <v>0</v>
      </c>
      <c r="AM1450" s="50">
        <v>0</v>
      </c>
      <c r="AN1450" s="50">
        <v>0</v>
      </c>
      <c r="AO1450" s="50">
        <v>0</v>
      </c>
      <c r="AP1450" s="50">
        <v>0</v>
      </c>
      <c r="AQ1450" s="51">
        <v>0</v>
      </c>
      <c r="AR1450" s="49">
        <v>0</v>
      </c>
      <c r="AS1450" s="50">
        <v>0</v>
      </c>
      <c r="AT1450" s="50">
        <v>0</v>
      </c>
      <c r="AU1450" s="50">
        <v>0</v>
      </c>
      <c r="AV1450" s="50">
        <v>0</v>
      </c>
      <c r="AW1450" s="50">
        <v>0</v>
      </c>
      <c r="AX1450" s="50">
        <v>0</v>
      </c>
      <c r="AY1450" s="50">
        <v>0</v>
      </c>
      <c r="AZ1450" s="51">
        <v>0</v>
      </c>
      <c r="BA1450" s="49">
        <v>0</v>
      </c>
      <c r="BB1450" s="49">
        <v>6.0066666666666671E-2</v>
      </c>
      <c r="BC1450" s="50">
        <v>30.213333333333335</v>
      </c>
      <c r="BD1450" s="50">
        <v>12.590416666666666</v>
      </c>
      <c r="BE1450" s="51">
        <v>7.8832200000000006</v>
      </c>
      <c r="BF1450" s="38"/>
      <c r="BG1450" s="38"/>
      <c r="BK1450" s="38"/>
      <c r="BL1450" s="38"/>
      <c r="BM1450" s="38"/>
      <c r="BN1450" s="38"/>
      <c r="BO1450" s="38"/>
      <c r="BP1450" s="38"/>
      <c r="BQ1450" s="38"/>
      <c r="BR1450" s="38"/>
      <c r="BS1450" s="38"/>
      <c r="BT1450" s="38"/>
      <c r="BU1450" s="38"/>
      <c r="BY1450" s="38"/>
      <c r="BZ1450" s="38"/>
      <c r="CJ1450" s="38"/>
    </row>
    <row r="1451" spans="2:88" x14ac:dyDescent="0.25">
      <c r="B1451" s="8">
        <v>1461</v>
      </c>
      <c r="C1451" s="9" t="s">
        <v>13112</v>
      </c>
      <c r="D1451" s="9" t="s">
        <v>13121</v>
      </c>
      <c r="E1451" s="49">
        <v>0</v>
      </c>
      <c r="F1451" s="50">
        <v>0</v>
      </c>
      <c r="G1451" s="50">
        <v>0</v>
      </c>
      <c r="H1451" s="51">
        <v>0</v>
      </c>
      <c r="I1451" s="57">
        <v>2.5514696875000005</v>
      </c>
      <c r="J1451" s="57">
        <v>2.5514696875000005</v>
      </c>
      <c r="K1451" s="50">
        <v>0</v>
      </c>
      <c r="L1451" s="50">
        <v>0</v>
      </c>
      <c r="M1451" s="49">
        <v>0</v>
      </c>
      <c r="N1451" s="49">
        <v>0</v>
      </c>
      <c r="O1451" s="49">
        <v>0</v>
      </c>
      <c r="P1451" s="50">
        <v>1.6125530984126983</v>
      </c>
      <c r="Q1451" s="50">
        <v>0.9303190952380952</v>
      </c>
      <c r="R1451" s="50">
        <v>0</v>
      </c>
      <c r="S1451" s="51">
        <v>0</v>
      </c>
      <c r="T1451" s="50">
        <v>0</v>
      </c>
      <c r="U1451" s="51">
        <v>0</v>
      </c>
      <c r="V1451" s="51">
        <v>8.9122387238095246</v>
      </c>
      <c r="W1451" s="50">
        <v>2.3414895238095239</v>
      </c>
      <c r="X1451" s="49">
        <v>0</v>
      </c>
      <c r="Y1451" s="51">
        <v>0</v>
      </c>
      <c r="Z1451" s="52">
        <v>0</v>
      </c>
      <c r="AA1451" s="52">
        <v>0</v>
      </c>
      <c r="AB1451" s="52">
        <v>0</v>
      </c>
      <c r="AC1451" s="52">
        <v>0</v>
      </c>
      <c r="AD1451" s="52">
        <v>0</v>
      </c>
      <c r="AE1451" s="50">
        <v>0</v>
      </c>
      <c r="AF1451" s="50">
        <v>0</v>
      </c>
      <c r="AG1451" s="50">
        <v>0</v>
      </c>
      <c r="AH1451" s="50">
        <v>0</v>
      </c>
      <c r="AI1451" s="52">
        <v>0</v>
      </c>
      <c r="AJ1451" s="49">
        <v>0</v>
      </c>
      <c r="AK1451" s="50">
        <v>10.674481481481482</v>
      </c>
      <c r="AL1451" s="50">
        <v>0</v>
      </c>
      <c r="AM1451" s="50">
        <v>0</v>
      </c>
      <c r="AN1451" s="50">
        <v>0</v>
      </c>
      <c r="AO1451" s="50">
        <v>0</v>
      </c>
      <c r="AP1451" s="50">
        <v>0</v>
      </c>
      <c r="AQ1451" s="51">
        <v>0</v>
      </c>
      <c r="AR1451" s="49">
        <v>0</v>
      </c>
      <c r="AS1451" s="50">
        <v>0</v>
      </c>
      <c r="AT1451" s="50">
        <v>0</v>
      </c>
      <c r="AU1451" s="50">
        <v>0</v>
      </c>
      <c r="AV1451" s="50">
        <v>0</v>
      </c>
      <c r="AW1451" s="50">
        <v>0</v>
      </c>
      <c r="AX1451" s="50">
        <v>0</v>
      </c>
      <c r="AY1451" s="50">
        <v>0</v>
      </c>
      <c r="AZ1451" s="51">
        <v>0</v>
      </c>
      <c r="BA1451" s="49">
        <v>0</v>
      </c>
      <c r="BB1451" s="49">
        <v>9.0100000000000013E-2</v>
      </c>
      <c r="BC1451" s="50">
        <v>37.766666666666666</v>
      </c>
      <c r="BD1451" s="50">
        <v>11.026624999999999</v>
      </c>
      <c r="BE1451" s="51">
        <v>7.8832200000000006</v>
      </c>
      <c r="BF1451" s="38"/>
      <c r="BG1451" s="38"/>
      <c r="BK1451" s="38"/>
      <c r="BL1451" s="38"/>
      <c r="BM1451" s="38"/>
      <c r="BN1451" s="38"/>
      <c r="BO1451" s="38"/>
      <c r="BP1451" s="38"/>
      <c r="BQ1451" s="38"/>
      <c r="BR1451" s="38"/>
      <c r="BS1451" s="38"/>
      <c r="BT1451" s="38"/>
      <c r="BU1451" s="38"/>
      <c r="BY1451" s="38"/>
      <c r="BZ1451" s="38"/>
      <c r="CJ1451" s="38"/>
    </row>
    <row r="1452" spans="2:88" x14ac:dyDescent="0.25">
      <c r="B1452" s="8">
        <v>1462</v>
      </c>
      <c r="C1452" s="9" t="s">
        <v>13112</v>
      </c>
      <c r="D1452" s="9" t="s">
        <v>13122</v>
      </c>
      <c r="E1452" s="49">
        <v>0</v>
      </c>
      <c r="F1452" s="50">
        <v>0</v>
      </c>
      <c r="G1452" s="50">
        <v>0</v>
      </c>
      <c r="H1452" s="51">
        <v>0</v>
      </c>
      <c r="I1452" s="57">
        <v>3.4019595833333338</v>
      </c>
      <c r="J1452" s="57">
        <v>3.4019595833333338</v>
      </c>
      <c r="K1452" s="50">
        <v>0</v>
      </c>
      <c r="L1452" s="50">
        <v>0</v>
      </c>
      <c r="M1452" s="49">
        <v>0</v>
      </c>
      <c r="N1452" s="49">
        <v>0</v>
      </c>
      <c r="O1452" s="49">
        <v>0</v>
      </c>
      <c r="P1452" s="50">
        <v>1.6125530984126983</v>
      </c>
      <c r="Q1452" s="50">
        <v>0.9303190952380952</v>
      </c>
      <c r="R1452" s="50">
        <v>0</v>
      </c>
      <c r="S1452" s="51">
        <v>0</v>
      </c>
      <c r="T1452" s="50">
        <v>0</v>
      </c>
      <c r="U1452" s="51">
        <v>0</v>
      </c>
      <c r="V1452" s="51">
        <v>8.9122387238095246</v>
      </c>
      <c r="W1452" s="50">
        <v>2.3414895238095239</v>
      </c>
      <c r="X1452" s="49">
        <v>0</v>
      </c>
      <c r="Y1452" s="51">
        <v>0</v>
      </c>
      <c r="Z1452" s="52">
        <v>0</v>
      </c>
      <c r="AA1452" s="52">
        <v>0</v>
      </c>
      <c r="AB1452" s="52">
        <v>0</v>
      </c>
      <c r="AC1452" s="52">
        <v>0</v>
      </c>
      <c r="AD1452" s="52">
        <v>0</v>
      </c>
      <c r="AE1452" s="50">
        <v>0</v>
      </c>
      <c r="AF1452" s="50">
        <v>0</v>
      </c>
      <c r="AG1452" s="50">
        <v>0</v>
      </c>
      <c r="AH1452" s="50">
        <v>0</v>
      </c>
      <c r="AI1452" s="52">
        <v>0</v>
      </c>
      <c r="AJ1452" s="49">
        <v>0</v>
      </c>
      <c r="AK1452" s="50">
        <v>14.232641975308644</v>
      </c>
      <c r="AL1452" s="50">
        <v>0</v>
      </c>
      <c r="AM1452" s="50">
        <v>0</v>
      </c>
      <c r="AN1452" s="50">
        <v>0</v>
      </c>
      <c r="AO1452" s="50">
        <v>0</v>
      </c>
      <c r="AP1452" s="50">
        <v>0</v>
      </c>
      <c r="AQ1452" s="51">
        <v>0</v>
      </c>
      <c r="AR1452" s="49">
        <v>0</v>
      </c>
      <c r="AS1452" s="50">
        <v>0</v>
      </c>
      <c r="AT1452" s="50">
        <v>0</v>
      </c>
      <c r="AU1452" s="50">
        <v>0</v>
      </c>
      <c r="AV1452" s="50">
        <v>0</v>
      </c>
      <c r="AW1452" s="50">
        <v>0</v>
      </c>
      <c r="AX1452" s="50">
        <v>0</v>
      </c>
      <c r="AY1452" s="50">
        <v>0</v>
      </c>
      <c r="AZ1452" s="51">
        <v>0</v>
      </c>
      <c r="BA1452" s="49">
        <v>0</v>
      </c>
      <c r="BB1452" s="49">
        <v>9.0100000000000013E-2</v>
      </c>
      <c r="BC1452" s="50">
        <v>50.355555555555554</v>
      </c>
      <c r="BD1452" s="50">
        <v>13.022958333333333</v>
      </c>
      <c r="BE1452" s="51">
        <v>7.8832200000000006</v>
      </c>
      <c r="BF1452" s="38"/>
      <c r="BG1452" s="38"/>
      <c r="BK1452" s="38"/>
      <c r="BL1452" s="38"/>
      <c r="BM1452" s="38"/>
      <c r="BN1452" s="38"/>
      <c r="BO1452" s="38"/>
      <c r="BP1452" s="38"/>
      <c r="BQ1452" s="38"/>
      <c r="BR1452" s="38"/>
      <c r="BS1452" s="38"/>
      <c r="BT1452" s="38"/>
      <c r="BU1452" s="38"/>
      <c r="BY1452" s="38"/>
      <c r="BZ1452" s="38"/>
      <c r="CJ1452" s="38"/>
    </row>
    <row r="1453" spans="2:88" x14ac:dyDescent="0.25">
      <c r="B1453" s="8">
        <v>1463</v>
      </c>
      <c r="C1453" s="9" t="s">
        <v>13112</v>
      </c>
      <c r="D1453" s="9" t="s">
        <v>13123</v>
      </c>
      <c r="E1453" s="49">
        <v>0</v>
      </c>
      <c r="F1453" s="50">
        <v>0</v>
      </c>
      <c r="G1453" s="50">
        <v>0</v>
      </c>
      <c r="H1453" s="51">
        <v>0</v>
      </c>
      <c r="I1453" s="57">
        <v>4.2524494791666676</v>
      </c>
      <c r="J1453" s="57">
        <v>4.2524494791666676</v>
      </c>
      <c r="K1453" s="50">
        <v>0</v>
      </c>
      <c r="L1453" s="50">
        <v>0</v>
      </c>
      <c r="M1453" s="49">
        <v>0</v>
      </c>
      <c r="N1453" s="49">
        <v>0</v>
      </c>
      <c r="O1453" s="49">
        <v>0</v>
      </c>
      <c r="P1453" s="50">
        <v>1.6125530984126983</v>
      </c>
      <c r="Q1453" s="50">
        <v>0.9303190952380952</v>
      </c>
      <c r="R1453" s="50">
        <v>0</v>
      </c>
      <c r="S1453" s="51">
        <v>0</v>
      </c>
      <c r="T1453" s="50">
        <v>0</v>
      </c>
      <c r="U1453" s="51">
        <v>0</v>
      </c>
      <c r="V1453" s="51">
        <v>8.9122387238095246</v>
      </c>
      <c r="W1453" s="50">
        <v>2.3414895238095239</v>
      </c>
      <c r="X1453" s="49">
        <v>0</v>
      </c>
      <c r="Y1453" s="51">
        <v>0</v>
      </c>
      <c r="Z1453" s="52">
        <v>0</v>
      </c>
      <c r="AA1453" s="52">
        <v>0</v>
      </c>
      <c r="AB1453" s="52">
        <v>0</v>
      </c>
      <c r="AC1453" s="52">
        <v>0</v>
      </c>
      <c r="AD1453" s="52">
        <v>0</v>
      </c>
      <c r="AE1453" s="50">
        <v>0</v>
      </c>
      <c r="AF1453" s="50">
        <v>0</v>
      </c>
      <c r="AG1453" s="50">
        <v>0</v>
      </c>
      <c r="AH1453" s="50">
        <v>0</v>
      </c>
      <c r="AI1453" s="52">
        <v>0</v>
      </c>
      <c r="AJ1453" s="49">
        <v>0</v>
      </c>
      <c r="AK1453" s="50">
        <v>17.790802469135805</v>
      </c>
      <c r="AL1453" s="50">
        <v>0</v>
      </c>
      <c r="AM1453" s="50">
        <v>0</v>
      </c>
      <c r="AN1453" s="50">
        <v>0</v>
      </c>
      <c r="AO1453" s="50">
        <v>0</v>
      </c>
      <c r="AP1453" s="50">
        <v>0</v>
      </c>
      <c r="AQ1453" s="51">
        <v>0</v>
      </c>
      <c r="AR1453" s="49">
        <v>0</v>
      </c>
      <c r="AS1453" s="50">
        <v>0</v>
      </c>
      <c r="AT1453" s="50">
        <v>0</v>
      </c>
      <c r="AU1453" s="50">
        <v>0</v>
      </c>
      <c r="AV1453" s="50">
        <v>0</v>
      </c>
      <c r="AW1453" s="50">
        <v>0</v>
      </c>
      <c r="AX1453" s="50">
        <v>0</v>
      </c>
      <c r="AY1453" s="50">
        <v>0</v>
      </c>
      <c r="AZ1453" s="51">
        <v>0</v>
      </c>
      <c r="BA1453" s="49">
        <v>0</v>
      </c>
      <c r="BB1453" s="49">
        <v>9.0100000000000013E-2</v>
      </c>
      <c r="BC1453" s="50">
        <v>62.944444444444443</v>
      </c>
      <c r="BD1453" s="50">
        <v>15.019291666666666</v>
      </c>
      <c r="BE1453" s="51">
        <v>7.8832200000000006</v>
      </c>
      <c r="BF1453" s="38"/>
      <c r="BG1453" s="38"/>
      <c r="BK1453" s="38"/>
      <c r="BL1453" s="38"/>
      <c r="BM1453" s="38"/>
      <c r="BN1453" s="38"/>
      <c r="BO1453" s="38"/>
      <c r="BP1453" s="38"/>
      <c r="BQ1453" s="38"/>
      <c r="BR1453" s="38"/>
      <c r="BS1453" s="38"/>
      <c r="BT1453" s="38"/>
      <c r="BU1453" s="38"/>
      <c r="BY1453" s="38"/>
      <c r="BZ1453" s="38"/>
      <c r="CJ1453" s="38"/>
    </row>
    <row r="1454" spans="2:88" x14ac:dyDescent="0.25">
      <c r="B1454" s="8">
        <v>1464</v>
      </c>
      <c r="C1454" s="9" t="s">
        <v>13112</v>
      </c>
      <c r="D1454" s="9" t="s">
        <v>13124</v>
      </c>
      <c r="E1454" s="49">
        <v>0</v>
      </c>
      <c r="F1454" s="50">
        <v>0</v>
      </c>
      <c r="G1454" s="50">
        <v>0</v>
      </c>
      <c r="H1454" s="51">
        <v>0</v>
      </c>
      <c r="I1454" s="57">
        <v>5.1029393750000009</v>
      </c>
      <c r="J1454" s="57">
        <v>5.1029393750000009</v>
      </c>
      <c r="K1454" s="50">
        <v>0</v>
      </c>
      <c r="L1454" s="50">
        <v>0</v>
      </c>
      <c r="M1454" s="49">
        <v>0</v>
      </c>
      <c r="N1454" s="49">
        <v>0</v>
      </c>
      <c r="O1454" s="49">
        <v>0</v>
      </c>
      <c r="P1454" s="50">
        <v>1.6125530984126983</v>
      </c>
      <c r="Q1454" s="50">
        <v>0.9303190952380952</v>
      </c>
      <c r="R1454" s="50">
        <v>0</v>
      </c>
      <c r="S1454" s="51">
        <v>0</v>
      </c>
      <c r="T1454" s="50">
        <v>0</v>
      </c>
      <c r="U1454" s="51">
        <v>0</v>
      </c>
      <c r="V1454" s="51">
        <v>8.9122387238095246</v>
      </c>
      <c r="W1454" s="50">
        <v>2.3414895238095239</v>
      </c>
      <c r="X1454" s="49">
        <v>0</v>
      </c>
      <c r="Y1454" s="51">
        <v>0</v>
      </c>
      <c r="Z1454" s="52">
        <v>0</v>
      </c>
      <c r="AA1454" s="52">
        <v>0</v>
      </c>
      <c r="AB1454" s="52">
        <v>0</v>
      </c>
      <c r="AC1454" s="52">
        <v>0</v>
      </c>
      <c r="AD1454" s="52">
        <v>0</v>
      </c>
      <c r="AE1454" s="50">
        <v>0</v>
      </c>
      <c r="AF1454" s="50">
        <v>0</v>
      </c>
      <c r="AG1454" s="50">
        <v>0</v>
      </c>
      <c r="AH1454" s="50">
        <v>0</v>
      </c>
      <c r="AI1454" s="52">
        <v>0</v>
      </c>
      <c r="AJ1454" s="49">
        <v>0</v>
      </c>
      <c r="AK1454" s="50">
        <v>21.348962962962965</v>
      </c>
      <c r="AL1454" s="50">
        <v>0</v>
      </c>
      <c r="AM1454" s="50">
        <v>0</v>
      </c>
      <c r="AN1454" s="50">
        <v>0</v>
      </c>
      <c r="AO1454" s="50">
        <v>0</v>
      </c>
      <c r="AP1454" s="50">
        <v>0</v>
      </c>
      <c r="AQ1454" s="51">
        <v>0</v>
      </c>
      <c r="AR1454" s="49">
        <v>0</v>
      </c>
      <c r="AS1454" s="50">
        <v>0</v>
      </c>
      <c r="AT1454" s="50">
        <v>0</v>
      </c>
      <c r="AU1454" s="50">
        <v>0</v>
      </c>
      <c r="AV1454" s="50">
        <v>0</v>
      </c>
      <c r="AW1454" s="50">
        <v>0</v>
      </c>
      <c r="AX1454" s="50">
        <v>0</v>
      </c>
      <c r="AY1454" s="50">
        <v>0</v>
      </c>
      <c r="AZ1454" s="51">
        <v>0</v>
      </c>
      <c r="BA1454" s="49">
        <v>0</v>
      </c>
      <c r="BB1454" s="49">
        <v>9.0100000000000013E-2</v>
      </c>
      <c r="BC1454" s="50">
        <v>75.533333333333331</v>
      </c>
      <c r="BD1454" s="50">
        <v>17.015625</v>
      </c>
      <c r="BE1454" s="51">
        <v>7.8832200000000006</v>
      </c>
      <c r="BF1454" s="38"/>
      <c r="BG1454" s="38"/>
      <c r="BK1454" s="38"/>
      <c r="BL1454" s="38"/>
      <c r="BM1454" s="38"/>
      <c r="BN1454" s="38"/>
      <c r="BO1454" s="38"/>
      <c r="BP1454" s="38"/>
      <c r="BQ1454" s="38"/>
      <c r="BR1454" s="38"/>
      <c r="BS1454" s="38"/>
      <c r="BT1454" s="38"/>
      <c r="BU1454" s="38"/>
      <c r="BY1454" s="38"/>
      <c r="BZ1454" s="38"/>
      <c r="CJ1454" s="38"/>
    </row>
    <row r="1455" spans="2:88" x14ac:dyDescent="0.25">
      <c r="B1455" s="8">
        <v>1469</v>
      </c>
      <c r="C1455" s="9" t="s">
        <v>13112</v>
      </c>
      <c r="D1455" s="9" t="s">
        <v>13125</v>
      </c>
      <c r="E1455" s="49">
        <v>0</v>
      </c>
      <c r="F1455" s="50">
        <v>0</v>
      </c>
      <c r="G1455" s="50">
        <v>0</v>
      </c>
      <c r="H1455" s="51">
        <v>0</v>
      </c>
      <c r="I1455" s="57">
        <v>1.0500625000000001</v>
      </c>
      <c r="J1455" s="57">
        <v>1.0500625000000001</v>
      </c>
      <c r="K1455" s="50">
        <v>0</v>
      </c>
      <c r="L1455" s="50">
        <v>0</v>
      </c>
      <c r="M1455" s="49">
        <v>0</v>
      </c>
      <c r="N1455" s="49">
        <v>0</v>
      </c>
      <c r="O1455" s="49">
        <v>0</v>
      </c>
      <c r="P1455" s="50">
        <v>1.0802038383597883</v>
      </c>
      <c r="Q1455" s="50">
        <v>0.9303190952380952</v>
      </c>
      <c r="R1455" s="50">
        <v>0</v>
      </c>
      <c r="S1455" s="51">
        <v>0</v>
      </c>
      <c r="T1455" s="50">
        <v>0</v>
      </c>
      <c r="U1455" s="51">
        <v>0</v>
      </c>
      <c r="V1455" s="51">
        <v>4.0263398380952387</v>
      </c>
      <c r="W1455" s="50">
        <v>2.3414895238095239</v>
      </c>
      <c r="X1455" s="49">
        <v>0</v>
      </c>
      <c r="Y1455" s="51">
        <v>0</v>
      </c>
      <c r="Z1455" s="52">
        <v>0</v>
      </c>
      <c r="AA1455" s="52">
        <v>0</v>
      </c>
      <c r="AB1455" s="52">
        <v>0</v>
      </c>
      <c r="AC1455" s="52">
        <v>0</v>
      </c>
      <c r="AD1455" s="52">
        <v>0</v>
      </c>
      <c r="AE1455" s="50">
        <v>0</v>
      </c>
      <c r="AF1455" s="50">
        <v>0</v>
      </c>
      <c r="AG1455" s="50">
        <v>0</v>
      </c>
      <c r="AH1455" s="50">
        <v>0</v>
      </c>
      <c r="AI1455" s="52">
        <v>0</v>
      </c>
      <c r="AJ1455" s="49">
        <v>0</v>
      </c>
      <c r="AK1455" s="50">
        <v>5.3372407407407412</v>
      </c>
      <c r="AL1455" s="50">
        <v>0</v>
      </c>
      <c r="AM1455" s="50">
        <v>0</v>
      </c>
      <c r="AN1455" s="50">
        <v>0</v>
      </c>
      <c r="AO1455" s="50">
        <v>0</v>
      </c>
      <c r="AP1455" s="50">
        <v>0</v>
      </c>
      <c r="AQ1455" s="51">
        <v>0</v>
      </c>
      <c r="AR1455" s="49">
        <v>0</v>
      </c>
      <c r="AS1455" s="50">
        <v>0</v>
      </c>
      <c r="AT1455" s="50">
        <v>0</v>
      </c>
      <c r="AU1455" s="50">
        <v>0</v>
      </c>
      <c r="AV1455" s="50">
        <v>0</v>
      </c>
      <c r="AW1455" s="50">
        <v>0</v>
      </c>
      <c r="AX1455" s="50">
        <v>0</v>
      </c>
      <c r="AY1455" s="50">
        <v>0</v>
      </c>
      <c r="AZ1455" s="51">
        <v>0</v>
      </c>
      <c r="BA1455" s="49">
        <v>0</v>
      </c>
      <c r="BB1455" s="49">
        <v>3.0033333333333335E-2</v>
      </c>
      <c r="BC1455" s="50">
        <v>5.9230769230769234</v>
      </c>
      <c r="BD1455" s="50">
        <v>5.0242083333333341</v>
      </c>
      <c r="BE1455" s="51">
        <v>7.8832200000000006</v>
      </c>
      <c r="BF1455" s="38"/>
      <c r="BG1455" s="38"/>
      <c r="BK1455" s="38"/>
      <c r="BL1455" s="38"/>
      <c r="BM1455" s="38"/>
      <c r="BN1455" s="38"/>
      <c r="BO1455" s="38"/>
      <c r="BP1455" s="38"/>
      <c r="BQ1455" s="38"/>
      <c r="BR1455" s="38"/>
      <c r="BS1455" s="38"/>
      <c r="BT1455" s="38"/>
      <c r="BU1455" s="38"/>
      <c r="BY1455" s="38"/>
      <c r="BZ1455" s="38"/>
      <c r="CJ1455" s="38"/>
    </row>
    <row r="1456" spans="2:88" x14ac:dyDescent="0.25">
      <c r="B1456" s="8">
        <v>1470</v>
      </c>
      <c r="C1456" s="9" t="s">
        <v>13112</v>
      </c>
      <c r="D1456" s="9" t="s">
        <v>13126</v>
      </c>
      <c r="E1456" s="49">
        <v>0</v>
      </c>
      <c r="F1456" s="50">
        <v>0</v>
      </c>
      <c r="G1456" s="50">
        <v>0</v>
      </c>
      <c r="H1456" s="51">
        <v>0</v>
      </c>
      <c r="I1456" s="57">
        <v>1.4000833333333336</v>
      </c>
      <c r="J1456" s="57">
        <v>1.4000833333333336</v>
      </c>
      <c r="K1456" s="50">
        <v>0</v>
      </c>
      <c r="L1456" s="50">
        <v>0</v>
      </c>
      <c r="M1456" s="49">
        <v>0</v>
      </c>
      <c r="N1456" s="49">
        <v>0</v>
      </c>
      <c r="O1456" s="49">
        <v>0</v>
      </c>
      <c r="P1456" s="50">
        <v>1.0802038383597883</v>
      </c>
      <c r="Q1456" s="50">
        <v>0.9303190952380952</v>
      </c>
      <c r="R1456" s="50">
        <v>0</v>
      </c>
      <c r="S1456" s="51">
        <v>0</v>
      </c>
      <c r="T1456" s="50">
        <v>0</v>
      </c>
      <c r="U1456" s="51">
        <v>0</v>
      </c>
      <c r="V1456" s="51">
        <v>4.0263398380952387</v>
      </c>
      <c r="W1456" s="50">
        <v>2.3414895238095239</v>
      </c>
      <c r="X1456" s="49">
        <v>0</v>
      </c>
      <c r="Y1456" s="51">
        <v>0</v>
      </c>
      <c r="Z1456" s="52">
        <v>0</v>
      </c>
      <c r="AA1456" s="52">
        <v>0</v>
      </c>
      <c r="AB1456" s="52">
        <v>0</v>
      </c>
      <c r="AC1456" s="52">
        <v>0</v>
      </c>
      <c r="AD1456" s="52">
        <v>0</v>
      </c>
      <c r="AE1456" s="50">
        <v>0</v>
      </c>
      <c r="AF1456" s="50">
        <v>0</v>
      </c>
      <c r="AG1456" s="50">
        <v>0</v>
      </c>
      <c r="AH1456" s="50">
        <v>0</v>
      </c>
      <c r="AI1456" s="52">
        <v>0</v>
      </c>
      <c r="AJ1456" s="49">
        <v>0</v>
      </c>
      <c r="AK1456" s="50">
        <v>7.1163209876543219</v>
      </c>
      <c r="AL1456" s="50">
        <v>0</v>
      </c>
      <c r="AM1456" s="50">
        <v>0</v>
      </c>
      <c r="AN1456" s="50">
        <v>0</v>
      </c>
      <c r="AO1456" s="50">
        <v>0</v>
      </c>
      <c r="AP1456" s="50">
        <v>0</v>
      </c>
      <c r="AQ1456" s="51">
        <v>0</v>
      </c>
      <c r="AR1456" s="49">
        <v>0</v>
      </c>
      <c r="AS1456" s="50">
        <v>0</v>
      </c>
      <c r="AT1456" s="50">
        <v>0</v>
      </c>
      <c r="AU1456" s="50">
        <v>0</v>
      </c>
      <c r="AV1456" s="50">
        <v>0</v>
      </c>
      <c r="AW1456" s="50">
        <v>0</v>
      </c>
      <c r="AX1456" s="50">
        <v>0</v>
      </c>
      <c r="AY1456" s="50">
        <v>0</v>
      </c>
      <c r="AZ1456" s="51">
        <v>0</v>
      </c>
      <c r="BA1456" s="49">
        <v>0</v>
      </c>
      <c r="BB1456" s="49">
        <v>3.0033333333333335E-2</v>
      </c>
      <c r="BC1456" s="50">
        <v>7.8974358974358978</v>
      </c>
      <c r="BD1456" s="50">
        <v>6.0312083333333337</v>
      </c>
      <c r="BE1456" s="51">
        <v>7.8832200000000006</v>
      </c>
      <c r="BF1456" s="38"/>
      <c r="BG1456" s="38"/>
      <c r="BK1456" s="38"/>
      <c r="BL1456" s="38"/>
      <c r="BM1456" s="38"/>
      <c r="BN1456" s="38"/>
      <c r="BO1456" s="38"/>
      <c r="BP1456" s="38"/>
      <c r="BQ1456" s="38"/>
      <c r="BR1456" s="38"/>
      <c r="BS1456" s="38"/>
      <c r="BT1456" s="38"/>
      <c r="BU1456" s="38"/>
      <c r="BY1456" s="38"/>
      <c r="BZ1456" s="38"/>
      <c r="CJ1456" s="38"/>
    </row>
    <row r="1457" spans="2:88" x14ac:dyDescent="0.25">
      <c r="B1457" s="8">
        <v>1471</v>
      </c>
      <c r="C1457" s="9" t="s">
        <v>13112</v>
      </c>
      <c r="D1457" s="9" t="s">
        <v>13127</v>
      </c>
      <c r="E1457" s="49">
        <v>0</v>
      </c>
      <c r="F1457" s="50">
        <v>0</v>
      </c>
      <c r="G1457" s="50">
        <v>0</v>
      </c>
      <c r="H1457" s="51">
        <v>0</v>
      </c>
      <c r="I1457" s="57">
        <v>1.750104166666667</v>
      </c>
      <c r="J1457" s="57">
        <v>1.750104166666667</v>
      </c>
      <c r="K1457" s="50">
        <v>0</v>
      </c>
      <c r="L1457" s="50">
        <v>0</v>
      </c>
      <c r="M1457" s="49">
        <v>0</v>
      </c>
      <c r="N1457" s="49">
        <v>0</v>
      </c>
      <c r="O1457" s="49">
        <v>0</v>
      </c>
      <c r="P1457" s="50">
        <v>1.0802038383597883</v>
      </c>
      <c r="Q1457" s="50">
        <v>0.9303190952380952</v>
      </c>
      <c r="R1457" s="50">
        <v>0</v>
      </c>
      <c r="S1457" s="51">
        <v>0</v>
      </c>
      <c r="T1457" s="50">
        <v>0</v>
      </c>
      <c r="U1457" s="51">
        <v>0</v>
      </c>
      <c r="V1457" s="51">
        <v>4.0263398380952387</v>
      </c>
      <c r="W1457" s="50">
        <v>2.3414895238095239</v>
      </c>
      <c r="X1457" s="49">
        <v>0</v>
      </c>
      <c r="Y1457" s="51">
        <v>0</v>
      </c>
      <c r="Z1457" s="52">
        <v>0</v>
      </c>
      <c r="AA1457" s="52">
        <v>0</v>
      </c>
      <c r="AB1457" s="52">
        <v>0</v>
      </c>
      <c r="AC1457" s="52">
        <v>0</v>
      </c>
      <c r="AD1457" s="52">
        <v>0</v>
      </c>
      <c r="AE1457" s="50">
        <v>0</v>
      </c>
      <c r="AF1457" s="50">
        <v>0</v>
      </c>
      <c r="AG1457" s="50">
        <v>0</v>
      </c>
      <c r="AH1457" s="50">
        <v>0</v>
      </c>
      <c r="AI1457" s="52">
        <v>0</v>
      </c>
      <c r="AJ1457" s="49">
        <v>0</v>
      </c>
      <c r="AK1457" s="50">
        <v>8.8954012345679025</v>
      </c>
      <c r="AL1457" s="50">
        <v>0</v>
      </c>
      <c r="AM1457" s="50">
        <v>0</v>
      </c>
      <c r="AN1457" s="50">
        <v>0</v>
      </c>
      <c r="AO1457" s="50">
        <v>0</v>
      </c>
      <c r="AP1457" s="50">
        <v>0</v>
      </c>
      <c r="AQ1457" s="51">
        <v>0</v>
      </c>
      <c r="AR1457" s="49">
        <v>0</v>
      </c>
      <c r="AS1457" s="50">
        <v>0</v>
      </c>
      <c r="AT1457" s="50">
        <v>0</v>
      </c>
      <c r="AU1457" s="50">
        <v>0</v>
      </c>
      <c r="AV1457" s="50">
        <v>0</v>
      </c>
      <c r="AW1457" s="50">
        <v>0</v>
      </c>
      <c r="AX1457" s="50">
        <v>0</v>
      </c>
      <c r="AY1457" s="50">
        <v>0</v>
      </c>
      <c r="AZ1457" s="51">
        <v>0</v>
      </c>
      <c r="BA1457" s="49">
        <v>0</v>
      </c>
      <c r="BB1457" s="49">
        <v>3.0033333333333335E-2</v>
      </c>
      <c r="BC1457" s="50">
        <v>9.8717948717948723</v>
      </c>
      <c r="BD1457" s="50">
        <v>7.0382083333333334</v>
      </c>
      <c r="BE1457" s="51">
        <v>7.8832200000000006</v>
      </c>
      <c r="BF1457" s="38"/>
      <c r="BG1457" s="38"/>
      <c r="BK1457" s="38"/>
      <c r="BL1457" s="38"/>
      <c r="BM1457" s="38"/>
      <c r="BN1457" s="38"/>
      <c r="BO1457" s="38"/>
      <c r="BP1457" s="38"/>
      <c r="BQ1457" s="38"/>
      <c r="BR1457" s="38"/>
      <c r="BS1457" s="38"/>
      <c r="BT1457" s="38"/>
      <c r="BU1457" s="38"/>
      <c r="BY1457" s="38"/>
      <c r="BZ1457" s="38"/>
      <c r="CJ1457" s="38"/>
    </row>
    <row r="1458" spans="2:88" x14ac:dyDescent="0.25">
      <c r="B1458" s="8">
        <v>1472</v>
      </c>
      <c r="C1458" s="9" t="s">
        <v>13112</v>
      </c>
      <c r="D1458" s="9" t="s">
        <v>13128</v>
      </c>
      <c r="E1458" s="49">
        <v>0</v>
      </c>
      <c r="F1458" s="50">
        <v>0</v>
      </c>
      <c r="G1458" s="50">
        <v>0</v>
      </c>
      <c r="H1458" s="51">
        <v>0</v>
      </c>
      <c r="I1458" s="57">
        <v>2.1001250000000002</v>
      </c>
      <c r="J1458" s="57">
        <v>2.1001250000000002</v>
      </c>
      <c r="K1458" s="50">
        <v>0</v>
      </c>
      <c r="L1458" s="50">
        <v>0</v>
      </c>
      <c r="M1458" s="49">
        <v>0</v>
      </c>
      <c r="N1458" s="49">
        <v>0</v>
      </c>
      <c r="O1458" s="49">
        <v>0</v>
      </c>
      <c r="P1458" s="50">
        <v>1.0802038383597883</v>
      </c>
      <c r="Q1458" s="50">
        <v>0.9303190952380952</v>
      </c>
      <c r="R1458" s="50">
        <v>0</v>
      </c>
      <c r="S1458" s="51">
        <v>0</v>
      </c>
      <c r="T1458" s="50">
        <v>0</v>
      </c>
      <c r="U1458" s="51">
        <v>0</v>
      </c>
      <c r="V1458" s="51">
        <v>4.0263398380952387</v>
      </c>
      <c r="W1458" s="50">
        <v>2.3414895238095239</v>
      </c>
      <c r="X1458" s="49">
        <v>0</v>
      </c>
      <c r="Y1458" s="51">
        <v>0</v>
      </c>
      <c r="Z1458" s="52">
        <v>0</v>
      </c>
      <c r="AA1458" s="52">
        <v>0</v>
      </c>
      <c r="AB1458" s="52">
        <v>0</v>
      </c>
      <c r="AC1458" s="52">
        <v>0</v>
      </c>
      <c r="AD1458" s="52">
        <v>0</v>
      </c>
      <c r="AE1458" s="50">
        <v>0</v>
      </c>
      <c r="AF1458" s="50">
        <v>0</v>
      </c>
      <c r="AG1458" s="50">
        <v>0</v>
      </c>
      <c r="AH1458" s="50">
        <v>0</v>
      </c>
      <c r="AI1458" s="52">
        <v>0</v>
      </c>
      <c r="AJ1458" s="49">
        <v>0</v>
      </c>
      <c r="AK1458" s="50">
        <v>10.674481481481482</v>
      </c>
      <c r="AL1458" s="50">
        <v>0</v>
      </c>
      <c r="AM1458" s="50">
        <v>0</v>
      </c>
      <c r="AN1458" s="50">
        <v>0</v>
      </c>
      <c r="AO1458" s="50">
        <v>0</v>
      </c>
      <c r="AP1458" s="50">
        <v>0</v>
      </c>
      <c r="AQ1458" s="51">
        <v>0</v>
      </c>
      <c r="AR1458" s="49">
        <v>0</v>
      </c>
      <c r="AS1458" s="50">
        <v>0</v>
      </c>
      <c r="AT1458" s="50">
        <v>0</v>
      </c>
      <c r="AU1458" s="50">
        <v>0</v>
      </c>
      <c r="AV1458" s="50">
        <v>0</v>
      </c>
      <c r="AW1458" s="50">
        <v>0</v>
      </c>
      <c r="AX1458" s="50">
        <v>0</v>
      </c>
      <c r="AY1458" s="50">
        <v>0</v>
      </c>
      <c r="AZ1458" s="51">
        <v>0</v>
      </c>
      <c r="BA1458" s="49">
        <v>0</v>
      </c>
      <c r="BB1458" s="49">
        <v>3.0033333333333335E-2</v>
      </c>
      <c r="BC1458" s="50">
        <v>11.846153846153847</v>
      </c>
      <c r="BD1458" s="50">
        <v>8.0452083333333348</v>
      </c>
      <c r="BE1458" s="51">
        <v>7.8832200000000006</v>
      </c>
      <c r="BF1458" s="38"/>
      <c r="BG1458" s="38"/>
      <c r="BK1458" s="38"/>
      <c r="BL1458" s="38"/>
      <c r="BM1458" s="38"/>
      <c r="BN1458" s="38"/>
      <c r="BO1458" s="38"/>
      <c r="BP1458" s="38"/>
      <c r="BQ1458" s="38"/>
      <c r="BR1458" s="38"/>
      <c r="BS1458" s="38"/>
      <c r="BT1458" s="38"/>
      <c r="BU1458" s="38"/>
      <c r="BY1458" s="38"/>
      <c r="BZ1458" s="38"/>
      <c r="CJ1458" s="38"/>
    </row>
    <row r="1459" spans="2:88" x14ac:dyDescent="0.25">
      <c r="B1459" s="8">
        <v>1477</v>
      </c>
      <c r="C1459" s="9" t="s">
        <v>13112</v>
      </c>
      <c r="D1459" s="9" t="s">
        <v>13129</v>
      </c>
      <c r="E1459" s="49">
        <v>0</v>
      </c>
      <c r="F1459" s="50">
        <v>0</v>
      </c>
      <c r="G1459" s="50">
        <v>0</v>
      </c>
      <c r="H1459" s="51">
        <v>0</v>
      </c>
      <c r="I1459" s="57">
        <v>1.8747557499999998</v>
      </c>
      <c r="J1459" s="57">
        <v>1.8747557499999998</v>
      </c>
      <c r="K1459" s="50">
        <v>0</v>
      </c>
      <c r="L1459" s="50">
        <v>0</v>
      </c>
      <c r="M1459" s="49">
        <v>0</v>
      </c>
      <c r="N1459" s="49">
        <v>0</v>
      </c>
      <c r="O1459" s="49">
        <v>0</v>
      </c>
      <c r="P1459" s="50">
        <v>1.3334573698412697</v>
      </c>
      <c r="Q1459" s="50">
        <v>0.9303190952380952</v>
      </c>
      <c r="R1459" s="50">
        <v>0</v>
      </c>
      <c r="S1459" s="51">
        <v>0</v>
      </c>
      <c r="T1459" s="50">
        <v>0</v>
      </c>
      <c r="U1459" s="51">
        <v>0</v>
      </c>
      <c r="V1459" s="51">
        <v>6.7569053904761915</v>
      </c>
      <c r="W1459" s="50">
        <v>2.3414895238095239</v>
      </c>
      <c r="X1459" s="49">
        <v>0</v>
      </c>
      <c r="Y1459" s="51">
        <v>0</v>
      </c>
      <c r="Z1459" s="52">
        <v>0</v>
      </c>
      <c r="AA1459" s="52">
        <v>0</v>
      </c>
      <c r="AB1459" s="52">
        <v>0</v>
      </c>
      <c r="AC1459" s="52">
        <v>0</v>
      </c>
      <c r="AD1459" s="52">
        <v>0</v>
      </c>
      <c r="AE1459" s="50">
        <v>0</v>
      </c>
      <c r="AF1459" s="50">
        <v>0</v>
      </c>
      <c r="AG1459" s="50">
        <v>0</v>
      </c>
      <c r="AH1459" s="50">
        <v>0</v>
      </c>
      <c r="AI1459" s="52">
        <v>0</v>
      </c>
      <c r="AJ1459" s="49">
        <v>0</v>
      </c>
      <c r="AK1459" s="50">
        <v>8.0058611111111126</v>
      </c>
      <c r="AL1459" s="50">
        <v>0</v>
      </c>
      <c r="AM1459" s="50">
        <v>0</v>
      </c>
      <c r="AN1459" s="50">
        <v>0</v>
      </c>
      <c r="AO1459" s="50">
        <v>0</v>
      </c>
      <c r="AP1459" s="50">
        <v>0</v>
      </c>
      <c r="AQ1459" s="51">
        <v>0</v>
      </c>
      <c r="AR1459" s="49">
        <v>0</v>
      </c>
      <c r="AS1459" s="50">
        <v>0</v>
      </c>
      <c r="AT1459" s="50">
        <v>0</v>
      </c>
      <c r="AU1459" s="50">
        <v>0</v>
      </c>
      <c r="AV1459" s="50">
        <v>0</v>
      </c>
      <c r="AW1459" s="50">
        <v>0</v>
      </c>
      <c r="AX1459" s="50">
        <v>0</v>
      </c>
      <c r="AY1459" s="50">
        <v>0</v>
      </c>
      <c r="AZ1459" s="51">
        <v>0</v>
      </c>
      <c r="BA1459" s="49">
        <v>0</v>
      </c>
      <c r="BB1459" s="49">
        <v>6.0066666666666671E-2</v>
      </c>
      <c r="BC1459" s="50">
        <v>15.400000000000002</v>
      </c>
      <c r="BD1459" s="50">
        <v>7.9794166666666673</v>
      </c>
      <c r="BE1459" s="51">
        <v>7.8832200000000006</v>
      </c>
      <c r="BF1459" s="38"/>
      <c r="BG1459" s="38"/>
      <c r="BK1459" s="38"/>
      <c r="BL1459" s="38"/>
      <c r="BM1459" s="38"/>
      <c r="BN1459" s="38"/>
      <c r="BO1459" s="38"/>
      <c r="BP1459" s="38"/>
      <c r="BQ1459" s="38"/>
      <c r="BR1459" s="38"/>
      <c r="BS1459" s="38"/>
      <c r="BT1459" s="38"/>
      <c r="BU1459" s="38"/>
      <c r="BY1459" s="38"/>
      <c r="BZ1459" s="38"/>
      <c r="CJ1459" s="38"/>
    </row>
    <row r="1460" spans="2:88" x14ac:dyDescent="0.25">
      <c r="B1460" s="8">
        <v>1478</v>
      </c>
      <c r="C1460" s="9" t="s">
        <v>13112</v>
      </c>
      <c r="D1460" s="9" t="s">
        <v>13130</v>
      </c>
      <c r="E1460" s="49">
        <v>0</v>
      </c>
      <c r="F1460" s="50">
        <v>0</v>
      </c>
      <c r="G1460" s="50">
        <v>0</v>
      </c>
      <c r="H1460" s="51">
        <v>0</v>
      </c>
      <c r="I1460" s="57">
        <v>2.4996743333333331</v>
      </c>
      <c r="J1460" s="57">
        <v>2.4996743333333331</v>
      </c>
      <c r="K1460" s="50">
        <v>0</v>
      </c>
      <c r="L1460" s="50">
        <v>0</v>
      </c>
      <c r="M1460" s="49">
        <v>0</v>
      </c>
      <c r="N1460" s="49">
        <v>0</v>
      </c>
      <c r="O1460" s="49">
        <v>0</v>
      </c>
      <c r="P1460" s="50">
        <v>1.3334573698412697</v>
      </c>
      <c r="Q1460" s="50">
        <v>0.9303190952380952</v>
      </c>
      <c r="R1460" s="50">
        <v>0</v>
      </c>
      <c r="S1460" s="51">
        <v>0</v>
      </c>
      <c r="T1460" s="50">
        <v>0</v>
      </c>
      <c r="U1460" s="51">
        <v>0</v>
      </c>
      <c r="V1460" s="51">
        <v>6.7569053904761915</v>
      </c>
      <c r="W1460" s="50">
        <v>2.3414895238095239</v>
      </c>
      <c r="X1460" s="49">
        <v>0</v>
      </c>
      <c r="Y1460" s="51">
        <v>0</v>
      </c>
      <c r="Z1460" s="52">
        <v>0</v>
      </c>
      <c r="AA1460" s="52">
        <v>0</v>
      </c>
      <c r="AB1460" s="52">
        <v>0</v>
      </c>
      <c r="AC1460" s="52">
        <v>0</v>
      </c>
      <c r="AD1460" s="52">
        <v>0</v>
      </c>
      <c r="AE1460" s="50">
        <v>0</v>
      </c>
      <c r="AF1460" s="50">
        <v>0</v>
      </c>
      <c r="AG1460" s="50">
        <v>0</v>
      </c>
      <c r="AH1460" s="50">
        <v>0</v>
      </c>
      <c r="AI1460" s="52">
        <v>0</v>
      </c>
      <c r="AJ1460" s="49">
        <v>0</v>
      </c>
      <c r="AK1460" s="50">
        <v>10.674481481481482</v>
      </c>
      <c r="AL1460" s="50">
        <v>0</v>
      </c>
      <c r="AM1460" s="50">
        <v>0</v>
      </c>
      <c r="AN1460" s="50">
        <v>0</v>
      </c>
      <c r="AO1460" s="50">
        <v>0</v>
      </c>
      <c r="AP1460" s="50">
        <v>0</v>
      </c>
      <c r="AQ1460" s="51">
        <v>0</v>
      </c>
      <c r="AR1460" s="49">
        <v>0</v>
      </c>
      <c r="AS1460" s="50">
        <v>0</v>
      </c>
      <c r="AT1460" s="50">
        <v>0</v>
      </c>
      <c r="AU1460" s="50">
        <v>0</v>
      </c>
      <c r="AV1460" s="50">
        <v>0</v>
      </c>
      <c r="AW1460" s="50">
        <v>0</v>
      </c>
      <c r="AX1460" s="50">
        <v>0</v>
      </c>
      <c r="AY1460" s="50">
        <v>0</v>
      </c>
      <c r="AZ1460" s="51">
        <v>0</v>
      </c>
      <c r="BA1460" s="49">
        <v>0</v>
      </c>
      <c r="BB1460" s="49">
        <v>6.0066666666666671E-2</v>
      </c>
      <c r="BC1460" s="50">
        <v>20.533333333333335</v>
      </c>
      <c r="BD1460" s="50">
        <v>9.5164166666666663</v>
      </c>
      <c r="BE1460" s="51">
        <v>7.8832200000000006</v>
      </c>
      <c r="BF1460" s="38"/>
      <c r="BG1460" s="38"/>
      <c r="BK1460" s="38"/>
      <c r="BL1460" s="38"/>
      <c r="BM1460" s="38"/>
      <c r="BN1460" s="38"/>
      <c r="BO1460" s="38"/>
      <c r="BP1460" s="38"/>
      <c r="BQ1460" s="38"/>
      <c r="BR1460" s="38"/>
      <c r="BS1460" s="38"/>
      <c r="BT1460" s="38"/>
      <c r="BU1460" s="38"/>
      <c r="BY1460" s="38"/>
      <c r="BZ1460" s="38"/>
      <c r="CJ1460" s="38"/>
    </row>
    <row r="1461" spans="2:88" x14ac:dyDescent="0.25">
      <c r="B1461" s="8">
        <v>1479</v>
      </c>
      <c r="C1461" s="9" t="s">
        <v>13112</v>
      </c>
      <c r="D1461" s="9" t="s">
        <v>13131</v>
      </c>
      <c r="E1461" s="49">
        <v>0</v>
      </c>
      <c r="F1461" s="50">
        <v>0</v>
      </c>
      <c r="G1461" s="50">
        <v>0</v>
      </c>
      <c r="H1461" s="51">
        <v>0</v>
      </c>
      <c r="I1461" s="57">
        <v>3.1245929166666664</v>
      </c>
      <c r="J1461" s="57">
        <v>3.1245929166666664</v>
      </c>
      <c r="K1461" s="50">
        <v>0</v>
      </c>
      <c r="L1461" s="50">
        <v>0</v>
      </c>
      <c r="M1461" s="49">
        <v>0</v>
      </c>
      <c r="N1461" s="49">
        <v>0</v>
      </c>
      <c r="O1461" s="49">
        <v>0</v>
      </c>
      <c r="P1461" s="50">
        <v>1.3334573698412697</v>
      </c>
      <c r="Q1461" s="50">
        <v>0.9303190952380952</v>
      </c>
      <c r="R1461" s="50">
        <v>0</v>
      </c>
      <c r="S1461" s="51">
        <v>0</v>
      </c>
      <c r="T1461" s="50">
        <v>0</v>
      </c>
      <c r="U1461" s="51">
        <v>0</v>
      </c>
      <c r="V1461" s="51">
        <v>6.7569053904761915</v>
      </c>
      <c r="W1461" s="50">
        <v>2.3414895238095239</v>
      </c>
      <c r="X1461" s="49">
        <v>0</v>
      </c>
      <c r="Y1461" s="51">
        <v>0</v>
      </c>
      <c r="Z1461" s="52">
        <v>0</v>
      </c>
      <c r="AA1461" s="52">
        <v>0</v>
      </c>
      <c r="AB1461" s="52">
        <v>0</v>
      </c>
      <c r="AC1461" s="52">
        <v>0</v>
      </c>
      <c r="AD1461" s="52">
        <v>0</v>
      </c>
      <c r="AE1461" s="50">
        <v>0</v>
      </c>
      <c r="AF1461" s="50">
        <v>0</v>
      </c>
      <c r="AG1461" s="50">
        <v>0</v>
      </c>
      <c r="AH1461" s="50">
        <v>0</v>
      </c>
      <c r="AI1461" s="52">
        <v>0</v>
      </c>
      <c r="AJ1461" s="49">
        <v>0</v>
      </c>
      <c r="AK1461" s="50">
        <v>13.343101851851852</v>
      </c>
      <c r="AL1461" s="50">
        <v>0</v>
      </c>
      <c r="AM1461" s="50">
        <v>0</v>
      </c>
      <c r="AN1461" s="50">
        <v>0</v>
      </c>
      <c r="AO1461" s="50">
        <v>0</v>
      </c>
      <c r="AP1461" s="50">
        <v>0</v>
      </c>
      <c r="AQ1461" s="51">
        <v>0</v>
      </c>
      <c r="AR1461" s="49">
        <v>0</v>
      </c>
      <c r="AS1461" s="50">
        <v>0</v>
      </c>
      <c r="AT1461" s="50">
        <v>0</v>
      </c>
      <c r="AU1461" s="50">
        <v>0</v>
      </c>
      <c r="AV1461" s="50">
        <v>0</v>
      </c>
      <c r="AW1461" s="50">
        <v>0</v>
      </c>
      <c r="AX1461" s="50">
        <v>0</v>
      </c>
      <c r="AY1461" s="50">
        <v>0</v>
      </c>
      <c r="AZ1461" s="51">
        <v>0</v>
      </c>
      <c r="BA1461" s="49">
        <v>0</v>
      </c>
      <c r="BB1461" s="49">
        <v>6.0066666666666671E-2</v>
      </c>
      <c r="BC1461" s="50">
        <v>25.666666666666668</v>
      </c>
      <c r="BD1461" s="50">
        <v>11.053416666666667</v>
      </c>
      <c r="BE1461" s="51">
        <v>7.8832200000000006</v>
      </c>
      <c r="BF1461" s="38"/>
      <c r="BG1461" s="38"/>
      <c r="BK1461" s="38"/>
      <c r="BL1461" s="38"/>
      <c r="BM1461" s="38"/>
      <c r="BN1461" s="38"/>
      <c r="BO1461" s="38"/>
      <c r="BP1461" s="38"/>
      <c r="BQ1461" s="38"/>
      <c r="BR1461" s="38"/>
      <c r="BS1461" s="38"/>
      <c r="BT1461" s="38"/>
      <c r="BU1461" s="38"/>
      <c r="BY1461" s="38"/>
      <c r="BZ1461" s="38"/>
      <c r="CJ1461" s="38"/>
    </row>
    <row r="1462" spans="2:88" x14ac:dyDescent="0.25">
      <c r="B1462" s="8">
        <v>1480</v>
      </c>
      <c r="C1462" s="9" t="s">
        <v>13112</v>
      </c>
      <c r="D1462" s="9" t="s">
        <v>13132</v>
      </c>
      <c r="E1462" s="49">
        <v>0</v>
      </c>
      <c r="F1462" s="50">
        <v>0</v>
      </c>
      <c r="G1462" s="50">
        <v>0</v>
      </c>
      <c r="H1462" s="51">
        <v>0</v>
      </c>
      <c r="I1462" s="57">
        <v>3.7495114999999997</v>
      </c>
      <c r="J1462" s="57">
        <v>3.7495114999999997</v>
      </c>
      <c r="K1462" s="50">
        <v>0</v>
      </c>
      <c r="L1462" s="50">
        <v>0</v>
      </c>
      <c r="M1462" s="49">
        <v>0</v>
      </c>
      <c r="N1462" s="49">
        <v>0</v>
      </c>
      <c r="O1462" s="49">
        <v>0</v>
      </c>
      <c r="P1462" s="50">
        <v>1.3334573698412697</v>
      </c>
      <c r="Q1462" s="50">
        <v>0.9303190952380952</v>
      </c>
      <c r="R1462" s="50">
        <v>0</v>
      </c>
      <c r="S1462" s="51">
        <v>0</v>
      </c>
      <c r="T1462" s="50">
        <v>0</v>
      </c>
      <c r="U1462" s="51">
        <v>0</v>
      </c>
      <c r="V1462" s="51">
        <v>6.7569053904761915</v>
      </c>
      <c r="W1462" s="50">
        <v>2.3414895238095239</v>
      </c>
      <c r="X1462" s="49">
        <v>0</v>
      </c>
      <c r="Y1462" s="51">
        <v>0</v>
      </c>
      <c r="Z1462" s="52">
        <v>0</v>
      </c>
      <c r="AA1462" s="52">
        <v>0</v>
      </c>
      <c r="AB1462" s="52">
        <v>0</v>
      </c>
      <c r="AC1462" s="52">
        <v>0</v>
      </c>
      <c r="AD1462" s="52">
        <v>0</v>
      </c>
      <c r="AE1462" s="50">
        <v>0</v>
      </c>
      <c r="AF1462" s="50">
        <v>0</v>
      </c>
      <c r="AG1462" s="50">
        <v>0</v>
      </c>
      <c r="AH1462" s="50">
        <v>0</v>
      </c>
      <c r="AI1462" s="52">
        <v>0</v>
      </c>
      <c r="AJ1462" s="49">
        <v>0</v>
      </c>
      <c r="AK1462" s="50">
        <v>16.011722222222225</v>
      </c>
      <c r="AL1462" s="50">
        <v>0</v>
      </c>
      <c r="AM1462" s="50">
        <v>0</v>
      </c>
      <c r="AN1462" s="50">
        <v>0</v>
      </c>
      <c r="AO1462" s="50">
        <v>0</v>
      </c>
      <c r="AP1462" s="50">
        <v>0</v>
      </c>
      <c r="AQ1462" s="51">
        <v>0</v>
      </c>
      <c r="AR1462" s="49">
        <v>0</v>
      </c>
      <c r="AS1462" s="50">
        <v>0</v>
      </c>
      <c r="AT1462" s="50">
        <v>0</v>
      </c>
      <c r="AU1462" s="50">
        <v>0</v>
      </c>
      <c r="AV1462" s="50">
        <v>0</v>
      </c>
      <c r="AW1462" s="50">
        <v>0</v>
      </c>
      <c r="AX1462" s="50">
        <v>0</v>
      </c>
      <c r="AY1462" s="50">
        <v>0</v>
      </c>
      <c r="AZ1462" s="51">
        <v>0</v>
      </c>
      <c r="BA1462" s="49">
        <v>0</v>
      </c>
      <c r="BB1462" s="49">
        <v>6.0066666666666671E-2</v>
      </c>
      <c r="BC1462" s="50">
        <v>30.800000000000004</v>
      </c>
      <c r="BD1462" s="50">
        <v>12.590416666666666</v>
      </c>
      <c r="BE1462" s="51">
        <v>7.8832200000000006</v>
      </c>
      <c r="BF1462" s="38"/>
      <c r="BG1462" s="38"/>
      <c r="BK1462" s="38"/>
      <c r="BL1462" s="38"/>
      <c r="BM1462" s="38"/>
      <c r="BN1462" s="38"/>
      <c r="BO1462" s="38"/>
      <c r="BP1462" s="38"/>
      <c r="BQ1462" s="38"/>
      <c r="BR1462" s="38"/>
      <c r="BS1462" s="38"/>
      <c r="BT1462" s="38"/>
      <c r="BU1462" s="38"/>
      <c r="BY1462" s="38"/>
      <c r="BZ1462" s="38"/>
      <c r="CJ1462" s="38"/>
    </row>
    <row r="1463" spans="2:88" x14ac:dyDescent="0.25">
      <c r="B1463" s="8">
        <v>1485</v>
      </c>
      <c r="C1463" s="9" t="s">
        <v>13112</v>
      </c>
      <c r="D1463" s="9" t="s">
        <v>13133</v>
      </c>
      <c r="E1463" s="49">
        <v>0</v>
      </c>
      <c r="F1463" s="50">
        <v>0</v>
      </c>
      <c r="G1463" s="50">
        <v>0</v>
      </c>
      <c r="H1463" s="51">
        <v>0</v>
      </c>
      <c r="I1463" s="57">
        <v>2.5514696875000005</v>
      </c>
      <c r="J1463" s="57">
        <v>2.5514696875000005</v>
      </c>
      <c r="K1463" s="50">
        <v>0</v>
      </c>
      <c r="L1463" s="50">
        <v>0</v>
      </c>
      <c r="M1463" s="49">
        <v>0</v>
      </c>
      <c r="N1463" s="49">
        <v>0</v>
      </c>
      <c r="O1463" s="49">
        <v>0</v>
      </c>
      <c r="P1463" s="50">
        <v>1.6125530984126983</v>
      </c>
      <c r="Q1463" s="50">
        <v>0.9303190952380952</v>
      </c>
      <c r="R1463" s="50">
        <v>0</v>
      </c>
      <c r="S1463" s="51">
        <v>0</v>
      </c>
      <c r="T1463" s="50">
        <v>0</v>
      </c>
      <c r="U1463" s="51">
        <v>0</v>
      </c>
      <c r="V1463" s="51">
        <v>8.9122387238095246</v>
      </c>
      <c r="W1463" s="50">
        <v>2.3414895238095239</v>
      </c>
      <c r="X1463" s="49">
        <v>0</v>
      </c>
      <c r="Y1463" s="51">
        <v>0</v>
      </c>
      <c r="Z1463" s="52">
        <v>0</v>
      </c>
      <c r="AA1463" s="52">
        <v>0</v>
      </c>
      <c r="AB1463" s="52">
        <v>0</v>
      </c>
      <c r="AC1463" s="52">
        <v>0</v>
      </c>
      <c r="AD1463" s="52">
        <v>0</v>
      </c>
      <c r="AE1463" s="50">
        <v>0</v>
      </c>
      <c r="AF1463" s="50">
        <v>0</v>
      </c>
      <c r="AG1463" s="50">
        <v>0</v>
      </c>
      <c r="AH1463" s="50">
        <v>0</v>
      </c>
      <c r="AI1463" s="52">
        <v>0</v>
      </c>
      <c r="AJ1463" s="49">
        <v>0</v>
      </c>
      <c r="AK1463" s="50">
        <v>10.674481481481482</v>
      </c>
      <c r="AL1463" s="50">
        <v>0</v>
      </c>
      <c r="AM1463" s="50">
        <v>0</v>
      </c>
      <c r="AN1463" s="50">
        <v>0</v>
      </c>
      <c r="AO1463" s="50">
        <v>0</v>
      </c>
      <c r="AP1463" s="50">
        <v>0</v>
      </c>
      <c r="AQ1463" s="51">
        <v>0</v>
      </c>
      <c r="AR1463" s="49">
        <v>0</v>
      </c>
      <c r="AS1463" s="50">
        <v>0</v>
      </c>
      <c r="AT1463" s="50">
        <v>0</v>
      </c>
      <c r="AU1463" s="50">
        <v>0</v>
      </c>
      <c r="AV1463" s="50">
        <v>0</v>
      </c>
      <c r="AW1463" s="50">
        <v>0</v>
      </c>
      <c r="AX1463" s="50">
        <v>0</v>
      </c>
      <c r="AY1463" s="50">
        <v>0</v>
      </c>
      <c r="AZ1463" s="51">
        <v>0</v>
      </c>
      <c r="BA1463" s="49">
        <v>0</v>
      </c>
      <c r="BB1463" s="49">
        <v>9.0100000000000013E-2</v>
      </c>
      <c r="BC1463" s="50">
        <v>38.5</v>
      </c>
      <c r="BD1463" s="50">
        <v>11.026624999999999</v>
      </c>
      <c r="BE1463" s="51">
        <v>7.8832200000000006</v>
      </c>
      <c r="BF1463" s="38"/>
      <c r="BG1463" s="38"/>
      <c r="BK1463" s="38"/>
      <c r="BL1463" s="38"/>
      <c r="BM1463" s="38"/>
      <c r="BN1463" s="38"/>
      <c r="BO1463" s="38"/>
      <c r="BP1463" s="38"/>
      <c r="BQ1463" s="38"/>
      <c r="BR1463" s="38"/>
      <c r="BS1463" s="38"/>
      <c r="BT1463" s="38"/>
      <c r="BU1463" s="38"/>
      <c r="BY1463" s="38"/>
      <c r="BZ1463" s="38"/>
      <c r="CJ1463" s="38"/>
    </row>
    <row r="1464" spans="2:88" x14ac:dyDescent="0.25">
      <c r="B1464" s="8">
        <v>1486</v>
      </c>
      <c r="C1464" s="9" t="s">
        <v>13112</v>
      </c>
      <c r="D1464" s="9" t="s">
        <v>13134</v>
      </c>
      <c r="E1464" s="49">
        <v>0</v>
      </c>
      <c r="F1464" s="50">
        <v>0</v>
      </c>
      <c r="G1464" s="50">
        <v>0</v>
      </c>
      <c r="H1464" s="51">
        <v>0</v>
      </c>
      <c r="I1464" s="57">
        <v>3.4019595833333338</v>
      </c>
      <c r="J1464" s="57">
        <v>3.4019595833333338</v>
      </c>
      <c r="K1464" s="50">
        <v>0</v>
      </c>
      <c r="L1464" s="50">
        <v>0</v>
      </c>
      <c r="M1464" s="49">
        <v>0</v>
      </c>
      <c r="N1464" s="49">
        <v>0</v>
      </c>
      <c r="O1464" s="49">
        <v>0</v>
      </c>
      <c r="P1464" s="50">
        <v>1.6125530984126983</v>
      </c>
      <c r="Q1464" s="50">
        <v>0.9303190952380952</v>
      </c>
      <c r="R1464" s="50">
        <v>0</v>
      </c>
      <c r="S1464" s="51">
        <v>0</v>
      </c>
      <c r="T1464" s="50">
        <v>0</v>
      </c>
      <c r="U1464" s="51">
        <v>0</v>
      </c>
      <c r="V1464" s="51">
        <v>8.9122387238095246</v>
      </c>
      <c r="W1464" s="50">
        <v>2.3414895238095239</v>
      </c>
      <c r="X1464" s="49">
        <v>0</v>
      </c>
      <c r="Y1464" s="51">
        <v>0</v>
      </c>
      <c r="Z1464" s="52">
        <v>0</v>
      </c>
      <c r="AA1464" s="52">
        <v>0</v>
      </c>
      <c r="AB1464" s="52">
        <v>0</v>
      </c>
      <c r="AC1464" s="52">
        <v>0</v>
      </c>
      <c r="AD1464" s="52">
        <v>0</v>
      </c>
      <c r="AE1464" s="50">
        <v>0</v>
      </c>
      <c r="AF1464" s="50">
        <v>0</v>
      </c>
      <c r="AG1464" s="50">
        <v>0</v>
      </c>
      <c r="AH1464" s="50">
        <v>0</v>
      </c>
      <c r="AI1464" s="52">
        <v>0</v>
      </c>
      <c r="AJ1464" s="49">
        <v>0</v>
      </c>
      <c r="AK1464" s="50">
        <v>14.232641975308644</v>
      </c>
      <c r="AL1464" s="50">
        <v>0</v>
      </c>
      <c r="AM1464" s="50">
        <v>0</v>
      </c>
      <c r="AN1464" s="50">
        <v>0</v>
      </c>
      <c r="AO1464" s="50">
        <v>0</v>
      </c>
      <c r="AP1464" s="50">
        <v>0</v>
      </c>
      <c r="AQ1464" s="51">
        <v>0</v>
      </c>
      <c r="AR1464" s="49">
        <v>0</v>
      </c>
      <c r="AS1464" s="50">
        <v>0</v>
      </c>
      <c r="AT1464" s="50">
        <v>0</v>
      </c>
      <c r="AU1464" s="50">
        <v>0</v>
      </c>
      <c r="AV1464" s="50">
        <v>0</v>
      </c>
      <c r="AW1464" s="50">
        <v>0</v>
      </c>
      <c r="AX1464" s="50">
        <v>0</v>
      </c>
      <c r="AY1464" s="50">
        <v>0</v>
      </c>
      <c r="AZ1464" s="51">
        <v>0</v>
      </c>
      <c r="BA1464" s="49">
        <v>0</v>
      </c>
      <c r="BB1464" s="49">
        <v>9.0100000000000013E-2</v>
      </c>
      <c r="BC1464" s="50">
        <v>51.333333333333336</v>
      </c>
      <c r="BD1464" s="50">
        <v>13.022958333333333</v>
      </c>
      <c r="BE1464" s="51">
        <v>7.8832200000000006</v>
      </c>
      <c r="BF1464" s="38"/>
      <c r="BG1464" s="38"/>
      <c r="BK1464" s="38"/>
      <c r="BL1464" s="38"/>
      <c r="BM1464" s="38"/>
      <c r="BN1464" s="38"/>
      <c r="BO1464" s="38"/>
      <c r="BP1464" s="38"/>
      <c r="BQ1464" s="38"/>
      <c r="BR1464" s="38"/>
      <c r="BS1464" s="38"/>
      <c r="BT1464" s="38"/>
      <c r="BU1464" s="38"/>
      <c r="BY1464" s="38"/>
      <c r="BZ1464" s="38"/>
      <c r="CJ1464" s="38"/>
    </row>
    <row r="1465" spans="2:88" x14ac:dyDescent="0.25">
      <c r="B1465" s="8">
        <v>1487</v>
      </c>
      <c r="C1465" s="9" t="s">
        <v>13112</v>
      </c>
      <c r="D1465" s="9" t="s">
        <v>13135</v>
      </c>
      <c r="E1465" s="49">
        <v>0</v>
      </c>
      <c r="F1465" s="50">
        <v>0</v>
      </c>
      <c r="G1465" s="50">
        <v>0</v>
      </c>
      <c r="H1465" s="51">
        <v>0</v>
      </c>
      <c r="I1465" s="57">
        <v>4.2524494791666676</v>
      </c>
      <c r="J1465" s="57">
        <v>4.2524494791666676</v>
      </c>
      <c r="K1465" s="50">
        <v>0</v>
      </c>
      <c r="L1465" s="50">
        <v>0</v>
      </c>
      <c r="M1465" s="49">
        <v>0</v>
      </c>
      <c r="N1465" s="49">
        <v>0</v>
      </c>
      <c r="O1465" s="49">
        <v>0</v>
      </c>
      <c r="P1465" s="50">
        <v>1.6125530984126983</v>
      </c>
      <c r="Q1465" s="50">
        <v>0.9303190952380952</v>
      </c>
      <c r="R1465" s="50">
        <v>0</v>
      </c>
      <c r="S1465" s="51">
        <v>0</v>
      </c>
      <c r="T1465" s="50">
        <v>0</v>
      </c>
      <c r="U1465" s="51">
        <v>0</v>
      </c>
      <c r="V1465" s="51">
        <v>8.9122387238095246</v>
      </c>
      <c r="W1465" s="50">
        <v>2.3414895238095239</v>
      </c>
      <c r="X1465" s="49">
        <v>0</v>
      </c>
      <c r="Y1465" s="51">
        <v>0</v>
      </c>
      <c r="Z1465" s="52">
        <v>0</v>
      </c>
      <c r="AA1465" s="52">
        <v>0</v>
      </c>
      <c r="AB1465" s="52">
        <v>0</v>
      </c>
      <c r="AC1465" s="52">
        <v>0</v>
      </c>
      <c r="AD1465" s="52">
        <v>0</v>
      </c>
      <c r="AE1465" s="50">
        <v>0</v>
      </c>
      <c r="AF1465" s="50">
        <v>0</v>
      </c>
      <c r="AG1465" s="50">
        <v>0</v>
      </c>
      <c r="AH1465" s="50">
        <v>0</v>
      </c>
      <c r="AI1465" s="52">
        <v>0</v>
      </c>
      <c r="AJ1465" s="49">
        <v>0</v>
      </c>
      <c r="AK1465" s="50">
        <v>17.790802469135805</v>
      </c>
      <c r="AL1465" s="50">
        <v>0</v>
      </c>
      <c r="AM1465" s="50">
        <v>0</v>
      </c>
      <c r="AN1465" s="50">
        <v>0</v>
      </c>
      <c r="AO1465" s="50">
        <v>0</v>
      </c>
      <c r="AP1465" s="50">
        <v>0</v>
      </c>
      <c r="AQ1465" s="51">
        <v>0</v>
      </c>
      <c r="AR1465" s="49">
        <v>0</v>
      </c>
      <c r="AS1465" s="50">
        <v>0</v>
      </c>
      <c r="AT1465" s="50">
        <v>0</v>
      </c>
      <c r="AU1465" s="50">
        <v>0</v>
      </c>
      <c r="AV1465" s="50">
        <v>0</v>
      </c>
      <c r="AW1465" s="50">
        <v>0</v>
      </c>
      <c r="AX1465" s="50">
        <v>0</v>
      </c>
      <c r="AY1465" s="50">
        <v>0</v>
      </c>
      <c r="AZ1465" s="51">
        <v>0</v>
      </c>
      <c r="BA1465" s="49">
        <v>0</v>
      </c>
      <c r="BB1465" s="49">
        <v>9.0100000000000013E-2</v>
      </c>
      <c r="BC1465" s="50">
        <v>64.166666666666671</v>
      </c>
      <c r="BD1465" s="50">
        <v>15.019291666666666</v>
      </c>
      <c r="BE1465" s="51">
        <v>7.8832200000000006</v>
      </c>
      <c r="BF1465" s="38"/>
      <c r="BG1465" s="38"/>
      <c r="BK1465" s="38"/>
      <c r="BL1465" s="38"/>
      <c r="BM1465" s="38"/>
      <c r="BN1465" s="38"/>
      <c r="BO1465" s="38"/>
      <c r="BP1465" s="38"/>
      <c r="BQ1465" s="38"/>
      <c r="BR1465" s="38"/>
      <c r="BS1465" s="38"/>
      <c r="BT1465" s="38"/>
      <c r="BU1465" s="38"/>
      <c r="BY1465" s="38"/>
      <c r="BZ1465" s="38"/>
      <c r="CJ1465" s="38"/>
    </row>
    <row r="1466" spans="2:88" x14ac:dyDescent="0.25">
      <c r="B1466" s="8">
        <v>1488</v>
      </c>
      <c r="C1466" s="9" t="s">
        <v>13112</v>
      </c>
      <c r="D1466" s="9" t="s">
        <v>13136</v>
      </c>
      <c r="E1466" s="49">
        <v>0</v>
      </c>
      <c r="F1466" s="50">
        <v>0</v>
      </c>
      <c r="G1466" s="50">
        <v>0</v>
      </c>
      <c r="H1466" s="51">
        <v>0</v>
      </c>
      <c r="I1466" s="57">
        <v>5.1029393750000009</v>
      </c>
      <c r="J1466" s="57">
        <v>5.1029393750000009</v>
      </c>
      <c r="K1466" s="50">
        <v>0</v>
      </c>
      <c r="L1466" s="50">
        <v>0</v>
      </c>
      <c r="M1466" s="49">
        <v>0</v>
      </c>
      <c r="N1466" s="49">
        <v>0</v>
      </c>
      <c r="O1466" s="49">
        <v>0</v>
      </c>
      <c r="P1466" s="50">
        <v>1.6125530984126983</v>
      </c>
      <c r="Q1466" s="50">
        <v>0.9303190952380952</v>
      </c>
      <c r="R1466" s="50">
        <v>0</v>
      </c>
      <c r="S1466" s="51">
        <v>0</v>
      </c>
      <c r="T1466" s="50">
        <v>0</v>
      </c>
      <c r="U1466" s="51">
        <v>0</v>
      </c>
      <c r="V1466" s="51">
        <v>8.9122387238095246</v>
      </c>
      <c r="W1466" s="50">
        <v>2.3414895238095239</v>
      </c>
      <c r="X1466" s="49">
        <v>0</v>
      </c>
      <c r="Y1466" s="51">
        <v>0</v>
      </c>
      <c r="Z1466" s="52">
        <v>0</v>
      </c>
      <c r="AA1466" s="52">
        <v>0</v>
      </c>
      <c r="AB1466" s="52">
        <v>0</v>
      </c>
      <c r="AC1466" s="52">
        <v>0</v>
      </c>
      <c r="AD1466" s="52">
        <v>0</v>
      </c>
      <c r="AE1466" s="50">
        <v>0</v>
      </c>
      <c r="AF1466" s="50">
        <v>0</v>
      </c>
      <c r="AG1466" s="50">
        <v>0</v>
      </c>
      <c r="AH1466" s="50">
        <v>0</v>
      </c>
      <c r="AI1466" s="52">
        <v>0</v>
      </c>
      <c r="AJ1466" s="49">
        <v>0</v>
      </c>
      <c r="AK1466" s="50">
        <v>21.348962962962965</v>
      </c>
      <c r="AL1466" s="50">
        <v>0</v>
      </c>
      <c r="AM1466" s="50">
        <v>0</v>
      </c>
      <c r="AN1466" s="50">
        <v>0</v>
      </c>
      <c r="AO1466" s="50">
        <v>0</v>
      </c>
      <c r="AP1466" s="50">
        <v>0</v>
      </c>
      <c r="AQ1466" s="51">
        <v>0</v>
      </c>
      <c r="AR1466" s="49">
        <v>0</v>
      </c>
      <c r="AS1466" s="50">
        <v>0</v>
      </c>
      <c r="AT1466" s="50">
        <v>0</v>
      </c>
      <c r="AU1466" s="50">
        <v>0</v>
      </c>
      <c r="AV1466" s="50">
        <v>0</v>
      </c>
      <c r="AW1466" s="50">
        <v>0</v>
      </c>
      <c r="AX1466" s="50">
        <v>0</v>
      </c>
      <c r="AY1466" s="50">
        <v>0</v>
      </c>
      <c r="AZ1466" s="51">
        <v>0</v>
      </c>
      <c r="BA1466" s="49">
        <v>0</v>
      </c>
      <c r="BB1466" s="49">
        <v>9.0100000000000013E-2</v>
      </c>
      <c r="BC1466" s="50">
        <v>77</v>
      </c>
      <c r="BD1466" s="50">
        <v>17.015625</v>
      </c>
      <c r="BE1466" s="51">
        <v>7.8832200000000006</v>
      </c>
      <c r="BF1466" s="38"/>
      <c r="BG1466" s="38"/>
      <c r="BK1466" s="38"/>
      <c r="BL1466" s="38"/>
      <c r="BM1466" s="38"/>
      <c r="BN1466" s="38"/>
      <c r="BO1466" s="38"/>
      <c r="BP1466" s="38"/>
      <c r="BQ1466" s="38"/>
      <c r="BR1466" s="38"/>
      <c r="BS1466" s="38"/>
      <c r="BT1466" s="38"/>
      <c r="BU1466" s="38"/>
      <c r="BY1466" s="38"/>
      <c r="BZ1466" s="38"/>
      <c r="CJ1466" s="38"/>
    </row>
    <row r="1467" spans="2:88" x14ac:dyDescent="0.25">
      <c r="B1467" s="8">
        <v>1493</v>
      </c>
      <c r="C1467" s="9" t="s">
        <v>13112</v>
      </c>
      <c r="D1467" s="9" t="s">
        <v>13137</v>
      </c>
      <c r="E1467" s="49">
        <v>0</v>
      </c>
      <c r="F1467" s="50">
        <v>0</v>
      </c>
      <c r="G1467" s="50">
        <v>0</v>
      </c>
      <c r="H1467" s="51">
        <v>0</v>
      </c>
      <c r="I1467" s="57">
        <v>1.0500625000000001</v>
      </c>
      <c r="J1467" s="57">
        <v>1.0500625000000001</v>
      </c>
      <c r="K1467" s="50">
        <v>0</v>
      </c>
      <c r="L1467" s="50">
        <v>0</v>
      </c>
      <c r="M1467" s="49">
        <v>0</v>
      </c>
      <c r="N1467" s="49">
        <v>0</v>
      </c>
      <c r="O1467" s="49">
        <v>0</v>
      </c>
      <c r="P1467" s="50">
        <v>1.0802038383597883</v>
      </c>
      <c r="Q1467" s="50">
        <v>0.9303190952380952</v>
      </c>
      <c r="R1467" s="50">
        <v>0</v>
      </c>
      <c r="S1467" s="51">
        <v>0</v>
      </c>
      <c r="T1467" s="50">
        <v>0</v>
      </c>
      <c r="U1467" s="51">
        <v>0</v>
      </c>
      <c r="V1467" s="51">
        <v>4.0263398380952387</v>
      </c>
      <c r="W1467" s="50">
        <v>2.3414895238095239</v>
      </c>
      <c r="X1467" s="49">
        <v>0</v>
      </c>
      <c r="Y1467" s="51">
        <v>0</v>
      </c>
      <c r="Z1467" s="52">
        <v>0</v>
      </c>
      <c r="AA1467" s="52">
        <v>0</v>
      </c>
      <c r="AB1467" s="52">
        <v>0</v>
      </c>
      <c r="AC1467" s="52">
        <v>0</v>
      </c>
      <c r="AD1467" s="52">
        <v>0</v>
      </c>
      <c r="AE1467" s="50">
        <v>0</v>
      </c>
      <c r="AF1467" s="50">
        <v>0</v>
      </c>
      <c r="AG1467" s="50">
        <v>0</v>
      </c>
      <c r="AH1467" s="50">
        <v>0</v>
      </c>
      <c r="AI1467" s="52">
        <v>0</v>
      </c>
      <c r="AJ1467" s="49">
        <v>0</v>
      </c>
      <c r="AK1467" s="50">
        <v>5.1431592592592592</v>
      </c>
      <c r="AL1467" s="50">
        <v>0</v>
      </c>
      <c r="AM1467" s="50">
        <v>0</v>
      </c>
      <c r="AN1467" s="50">
        <v>0</v>
      </c>
      <c r="AO1467" s="50">
        <v>0</v>
      </c>
      <c r="AP1467" s="50">
        <v>0</v>
      </c>
      <c r="AQ1467" s="51">
        <v>0</v>
      </c>
      <c r="AR1467" s="49">
        <v>0</v>
      </c>
      <c r="AS1467" s="50">
        <v>0</v>
      </c>
      <c r="AT1467" s="50">
        <v>0</v>
      </c>
      <c r="AU1467" s="50">
        <v>0</v>
      </c>
      <c r="AV1467" s="50">
        <v>0</v>
      </c>
      <c r="AW1467" s="50">
        <v>0</v>
      </c>
      <c r="AX1467" s="50">
        <v>0</v>
      </c>
      <c r="AY1467" s="50">
        <v>0</v>
      </c>
      <c r="AZ1467" s="51">
        <v>0</v>
      </c>
      <c r="BA1467" s="49">
        <v>0</v>
      </c>
      <c r="BB1467" s="49">
        <v>3.0033333333333335E-2</v>
      </c>
      <c r="BC1467" s="50">
        <v>8.9275555555555552</v>
      </c>
      <c r="BD1467" s="50">
        <v>5.0242083333333341</v>
      </c>
      <c r="BE1467" s="51">
        <v>7.8832200000000006</v>
      </c>
      <c r="BF1467" s="38"/>
      <c r="BG1467" s="38"/>
      <c r="BK1467" s="38"/>
      <c r="BL1467" s="38"/>
      <c r="BM1467" s="38"/>
      <c r="BN1467" s="38"/>
      <c r="BO1467" s="38"/>
      <c r="BP1467" s="38"/>
      <c r="BQ1467" s="38"/>
      <c r="BR1467" s="38"/>
      <c r="BS1467" s="38"/>
      <c r="BT1467" s="38"/>
      <c r="BU1467" s="38"/>
      <c r="BY1467" s="38"/>
      <c r="BZ1467" s="38"/>
      <c r="CJ1467" s="38"/>
    </row>
    <row r="1468" spans="2:88" x14ac:dyDescent="0.25">
      <c r="B1468" s="8">
        <v>1494</v>
      </c>
      <c r="C1468" s="9" t="s">
        <v>13112</v>
      </c>
      <c r="D1468" s="9" t="s">
        <v>13138</v>
      </c>
      <c r="E1468" s="49">
        <v>0</v>
      </c>
      <c r="F1468" s="50">
        <v>0</v>
      </c>
      <c r="G1468" s="50">
        <v>0</v>
      </c>
      <c r="H1468" s="51">
        <v>0</v>
      </c>
      <c r="I1468" s="57">
        <v>1.4000833333333336</v>
      </c>
      <c r="J1468" s="57">
        <v>1.4000833333333336</v>
      </c>
      <c r="K1468" s="50">
        <v>0</v>
      </c>
      <c r="L1468" s="50">
        <v>0</v>
      </c>
      <c r="M1468" s="49">
        <v>0</v>
      </c>
      <c r="N1468" s="49">
        <v>0</v>
      </c>
      <c r="O1468" s="49">
        <v>0</v>
      </c>
      <c r="P1468" s="50">
        <v>1.0802038383597883</v>
      </c>
      <c r="Q1468" s="50">
        <v>0.9303190952380952</v>
      </c>
      <c r="R1468" s="50">
        <v>0</v>
      </c>
      <c r="S1468" s="51">
        <v>0</v>
      </c>
      <c r="T1468" s="50">
        <v>0</v>
      </c>
      <c r="U1468" s="51">
        <v>0</v>
      </c>
      <c r="V1468" s="51">
        <v>4.0263398380952387</v>
      </c>
      <c r="W1468" s="50">
        <v>2.3414895238095239</v>
      </c>
      <c r="X1468" s="49">
        <v>0</v>
      </c>
      <c r="Y1468" s="51">
        <v>0</v>
      </c>
      <c r="Z1468" s="52">
        <v>0</v>
      </c>
      <c r="AA1468" s="52">
        <v>0</v>
      </c>
      <c r="AB1468" s="52">
        <v>0</v>
      </c>
      <c r="AC1468" s="52">
        <v>0</v>
      </c>
      <c r="AD1468" s="52">
        <v>0</v>
      </c>
      <c r="AE1468" s="50">
        <v>0</v>
      </c>
      <c r="AF1468" s="50">
        <v>0</v>
      </c>
      <c r="AG1468" s="50">
        <v>0</v>
      </c>
      <c r="AH1468" s="50">
        <v>0</v>
      </c>
      <c r="AI1468" s="52">
        <v>0</v>
      </c>
      <c r="AJ1468" s="49">
        <v>0</v>
      </c>
      <c r="AK1468" s="50">
        <v>6.8575456790123459</v>
      </c>
      <c r="AL1468" s="50">
        <v>0</v>
      </c>
      <c r="AM1468" s="50">
        <v>0</v>
      </c>
      <c r="AN1468" s="50">
        <v>0</v>
      </c>
      <c r="AO1468" s="50">
        <v>0</v>
      </c>
      <c r="AP1468" s="50">
        <v>0</v>
      </c>
      <c r="AQ1468" s="51">
        <v>0</v>
      </c>
      <c r="AR1468" s="49">
        <v>0</v>
      </c>
      <c r="AS1468" s="50">
        <v>0</v>
      </c>
      <c r="AT1468" s="50">
        <v>0</v>
      </c>
      <c r="AU1468" s="50">
        <v>0</v>
      </c>
      <c r="AV1468" s="50">
        <v>0</v>
      </c>
      <c r="AW1468" s="50">
        <v>0</v>
      </c>
      <c r="AX1468" s="50">
        <v>0</v>
      </c>
      <c r="AY1468" s="50">
        <v>0</v>
      </c>
      <c r="AZ1468" s="51">
        <v>0</v>
      </c>
      <c r="BA1468" s="49">
        <v>0</v>
      </c>
      <c r="BB1468" s="49">
        <v>3.0033333333333335E-2</v>
      </c>
      <c r="BC1468" s="50">
        <v>11.903407407407407</v>
      </c>
      <c r="BD1468" s="50">
        <v>6.0312083333333337</v>
      </c>
      <c r="BE1468" s="51">
        <v>7.8832200000000006</v>
      </c>
      <c r="BF1468" s="38"/>
      <c r="BG1468" s="38"/>
      <c r="BK1468" s="38"/>
      <c r="BL1468" s="38"/>
      <c r="BM1468" s="38"/>
      <c r="BN1468" s="38"/>
      <c r="BO1468" s="38"/>
      <c r="BP1468" s="38"/>
      <c r="BQ1468" s="38"/>
      <c r="BR1468" s="38"/>
      <c r="BS1468" s="38"/>
      <c r="BT1468" s="38"/>
      <c r="BU1468" s="38"/>
      <c r="BY1468" s="38"/>
      <c r="BZ1468" s="38"/>
      <c r="CJ1468" s="38"/>
    </row>
    <row r="1469" spans="2:88" x14ac:dyDescent="0.25">
      <c r="B1469" s="8">
        <v>1495</v>
      </c>
      <c r="C1469" s="9" t="s">
        <v>13112</v>
      </c>
      <c r="D1469" s="9" t="s">
        <v>13139</v>
      </c>
      <c r="E1469" s="49">
        <v>0</v>
      </c>
      <c r="F1469" s="50">
        <v>0</v>
      </c>
      <c r="G1469" s="50">
        <v>0</v>
      </c>
      <c r="H1469" s="51">
        <v>0</v>
      </c>
      <c r="I1469" s="57">
        <v>1.750104166666667</v>
      </c>
      <c r="J1469" s="57">
        <v>1.750104166666667</v>
      </c>
      <c r="K1469" s="50">
        <v>0</v>
      </c>
      <c r="L1469" s="50">
        <v>0</v>
      </c>
      <c r="M1469" s="49">
        <v>0</v>
      </c>
      <c r="N1469" s="49">
        <v>0</v>
      </c>
      <c r="O1469" s="49">
        <v>0</v>
      </c>
      <c r="P1469" s="50">
        <v>1.0802038383597883</v>
      </c>
      <c r="Q1469" s="50">
        <v>0.9303190952380952</v>
      </c>
      <c r="R1469" s="50">
        <v>0</v>
      </c>
      <c r="S1469" s="51">
        <v>0</v>
      </c>
      <c r="T1469" s="50">
        <v>0</v>
      </c>
      <c r="U1469" s="51">
        <v>0</v>
      </c>
      <c r="V1469" s="51">
        <v>4.0263398380952387</v>
      </c>
      <c r="W1469" s="50">
        <v>2.3414895238095239</v>
      </c>
      <c r="X1469" s="49">
        <v>0</v>
      </c>
      <c r="Y1469" s="51">
        <v>0</v>
      </c>
      <c r="Z1469" s="52">
        <v>0</v>
      </c>
      <c r="AA1469" s="52">
        <v>0</v>
      </c>
      <c r="AB1469" s="52">
        <v>0</v>
      </c>
      <c r="AC1469" s="52">
        <v>0</v>
      </c>
      <c r="AD1469" s="52">
        <v>0</v>
      </c>
      <c r="AE1469" s="50">
        <v>0</v>
      </c>
      <c r="AF1469" s="50">
        <v>0</v>
      </c>
      <c r="AG1469" s="50">
        <v>0</v>
      </c>
      <c r="AH1469" s="50">
        <v>0</v>
      </c>
      <c r="AI1469" s="52">
        <v>0</v>
      </c>
      <c r="AJ1469" s="49">
        <v>0</v>
      </c>
      <c r="AK1469" s="50">
        <v>8.5719320987654317</v>
      </c>
      <c r="AL1469" s="50">
        <v>0</v>
      </c>
      <c r="AM1469" s="50">
        <v>0</v>
      </c>
      <c r="AN1469" s="50">
        <v>0</v>
      </c>
      <c r="AO1469" s="50">
        <v>0</v>
      </c>
      <c r="AP1469" s="50">
        <v>0</v>
      </c>
      <c r="AQ1469" s="51">
        <v>0</v>
      </c>
      <c r="AR1469" s="49">
        <v>0</v>
      </c>
      <c r="AS1469" s="50">
        <v>0</v>
      </c>
      <c r="AT1469" s="50">
        <v>0</v>
      </c>
      <c r="AU1469" s="50">
        <v>0</v>
      </c>
      <c r="AV1469" s="50">
        <v>0</v>
      </c>
      <c r="AW1469" s="50">
        <v>0</v>
      </c>
      <c r="AX1469" s="50">
        <v>0</v>
      </c>
      <c r="AY1469" s="50">
        <v>0</v>
      </c>
      <c r="AZ1469" s="51">
        <v>0</v>
      </c>
      <c r="BA1469" s="49">
        <v>0</v>
      </c>
      <c r="BB1469" s="49">
        <v>3.0033333333333335E-2</v>
      </c>
      <c r="BC1469" s="50">
        <v>14.879259259259259</v>
      </c>
      <c r="BD1469" s="50">
        <v>7.0382083333333334</v>
      </c>
      <c r="BE1469" s="51">
        <v>7.8832200000000006</v>
      </c>
      <c r="BF1469" s="38"/>
      <c r="BG1469" s="38"/>
      <c r="BK1469" s="38"/>
      <c r="BL1469" s="38"/>
      <c r="BM1469" s="38"/>
      <c r="BN1469" s="38"/>
      <c r="BO1469" s="38"/>
      <c r="BP1469" s="38"/>
      <c r="BQ1469" s="38"/>
      <c r="BR1469" s="38"/>
      <c r="BS1469" s="38"/>
      <c r="BT1469" s="38"/>
      <c r="BU1469" s="38"/>
      <c r="BY1469" s="38"/>
      <c r="BZ1469" s="38"/>
      <c r="CJ1469" s="38"/>
    </row>
    <row r="1470" spans="2:88" x14ac:dyDescent="0.25">
      <c r="B1470" s="8">
        <v>1496</v>
      </c>
      <c r="C1470" s="9" t="s">
        <v>13112</v>
      </c>
      <c r="D1470" s="9" t="s">
        <v>13140</v>
      </c>
      <c r="E1470" s="49">
        <v>0</v>
      </c>
      <c r="F1470" s="50">
        <v>0</v>
      </c>
      <c r="G1470" s="50">
        <v>0</v>
      </c>
      <c r="H1470" s="51">
        <v>0</v>
      </c>
      <c r="I1470" s="57">
        <v>2.1001250000000002</v>
      </c>
      <c r="J1470" s="57">
        <v>2.1001250000000002</v>
      </c>
      <c r="K1470" s="50">
        <v>0</v>
      </c>
      <c r="L1470" s="50">
        <v>0</v>
      </c>
      <c r="M1470" s="49">
        <v>0</v>
      </c>
      <c r="N1470" s="49">
        <v>0</v>
      </c>
      <c r="O1470" s="49">
        <v>0</v>
      </c>
      <c r="P1470" s="50">
        <v>1.0802038383597883</v>
      </c>
      <c r="Q1470" s="50">
        <v>0.9303190952380952</v>
      </c>
      <c r="R1470" s="50">
        <v>0</v>
      </c>
      <c r="S1470" s="51">
        <v>0</v>
      </c>
      <c r="T1470" s="50">
        <v>0</v>
      </c>
      <c r="U1470" s="51">
        <v>0</v>
      </c>
      <c r="V1470" s="51">
        <v>4.0263398380952387</v>
      </c>
      <c r="W1470" s="50">
        <v>2.3414895238095239</v>
      </c>
      <c r="X1470" s="49">
        <v>0</v>
      </c>
      <c r="Y1470" s="51">
        <v>0</v>
      </c>
      <c r="Z1470" s="52">
        <v>0</v>
      </c>
      <c r="AA1470" s="52">
        <v>0</v>
      </c>
      <c r="AB1470" s="52">
        <v>0</v>
      </c>
      <c r="AC1470" s="52">
        <v>0</v>
      </c>
      <c r="AD1470" s="52">
        <v>0</v>
      </c>
      <c r="AE1470" s="50">
        <v>0</v>
      </c>
      <c r="AF1470" s="50">
        <v>0</v>
      </c>
      <c r="AG1470" s="50">
        <v>0</v>
      </c>
      <c r="AH1470" s="50">
        <v>0</v>
      </c>
      <c r="AI1470" s="52">
        <v>0</v>
      </c>
      <c r="AJ1470" s="49">
        <v>0</v>
      </c>
      <c r="AK1470" s="50">
        <v>10.286318518518518</v>
      </c>
      <c r="AL1470" s="50">
        <v>0</v>
      </c>
      <c r="AM1470" s="50">
        <v>0</v>
      </c>
      <c r="AN1470" s="50">
        <v>0</v>
      </c>
      <c r="AO1470" s="50">
        <v>0</v>
      </c>
      <c r="AP1470" s="50">
        <v>0</v>
      </c>
      <c r="AQ1470" s="51">
        <v>0</v>
      </c>
      <c r="AR1470" s="49">
        <v>0</v>
      </c>
      <c r="AS1470" s="50">
        <v>0</v>
      </c>
      <c r="AT1470" s="50">
        <v>0</v>
      </c>
      <c r="AU1470" s="50">
        <v>0</v>
      </c>
      <c r="AV1470" s="50">
        <v>0</v>
      </c>
      <c r="AW1470" s="50">
        <v>0</v>
      </c>
      <c r="AX1470" s="50">
        <v>0</v>
      </c>
      <c r="AY1470" s="50">
        <v>0</v>
      </c>
      <c r="AZ1470" s="51">
        <v>0</v>
      </c>
      <c r="BA1470" s="49">
        <v>0</v>
      </c>
      <c r="BB1470" s="49">
        <v>3.0033333333333335E-2</v>
      </c>
      <c r="BC1470" s="50">
        <v>17.85511111111111</v>
      </c>
      <c r="BD1470" s="50">
        <v>8.0452083333333348</v>
      </c>
      <c r="BE1470" s="51">
        <v>7.8832200000000006</v>
      </c>
      <c r="BF1470" s="38"/>
      <c r="BG1470" s="38"/>
      <c r="BK1470" s="38"/>
      <c r="BL1470" s="38"/>
      <c r="BM1470" s="38"/>
      <c r="BN1470" s="38"/>
      <c r="BO1470" s="38"/>
      <c r="BP1470" s="38"/>
      <c r="BQ1470" s="38"/>
      <c r="BR1470" s="38"/>
      <c r="BS1470" s="38"/>
      <c r="BT1470" s="38"/>
      <c r="BU1470" s="38"/>
      <c r="BY1470" s="38"/>
      <c r="BZ1470" s="38"/>
      <c r="CJ1470" s="38"/>
    </row>
    <row r="1471" spans="2:88" x14ac:dyDescent="0.25">
      <c r="B1471" s="8">
        <v>1501</v>
      </c>
      <c r="C1471" s="9" t="s">
        <v>13112</v>
      </c>
      <c r="D1471" s="9" t="s">
        <v>13141</v>
      </c>
      <c r="E1471" s="49">
        <v>0</v>
      </c>
      <c r="F1471" s="50">
        <v>0</v>
      </c>
      <c r="G1471" s="50">
        <v>0</v>
      </c>
      <c r="H1471" s="51">
        <v>0</v>
      </c>
      <c r="I1471" s="57">
        <v>1.8747557499999998</v>
      </c>
      <c r="J1471" s="57">
        <v>1.8747557499999998</v>
      </c>
      <c r="K1471" s="50">
        <v>0</v>
      </c>
      <c r="L1471" s="50">
        <v>0</v>
      </c>
      <c r="M1471" s="49">
        <v>0</v>
      </c>
      <c r="N1471" s="49">
        <v>0</v>
      </c>
      <c r="O1471" s="49">
        <v>0</v>
      </c>
      <c r="P1471" s="50">
        <v>1.3334573698412697</v>
      </c>
      <c r="Q1471" s="50">
        <v>0.9303190952380952</v>
      </c>
      <c r="R1471" s="50">
        <v>0</v>
      </c>
      <c r="S1471" s="51">
        <v>0</v>
      </c>
      <c r="T1471" s="50">
        <v>0</v>
      </c>
      <c r="U1471" s="51">
        <v>0</v>
      </c>
      <c r="V1471" s="51">
        <v>6.7569053904761915</v>
      </c>
      <c r="W1471" s="50">
        <v>2.3414895238095239</v>
      </c>
      <c r="X1471" s="49">
        <v>0</v>
      </c>
      <c r="Y1471" s="51">
        <v>0</v>
      </c>
      <c r="Z1471" s="52">
        <v>0</v>
      </c>
      <c r="AA1471" s="52">
        <v>0</v>
      </c>
      <c r="AB1471" s="52">
        <v>0</v>
      </c>
      <c r="AC1471" s="52">
        <v>0</v>
      </c>
      <c r="AD1471" s="52">
        <v>0</v>
      </c>
      <c r="AE1471" s="50">
        <v>0</v>
      </c>
      <c r="AF1471" s="50">
        <v>0</v>
      </c>
      <c r="AG1471" s="50">
        <v>0</v>
      </c>
      <c r="AH1471" s="50">
        <v>0</v>
      </c>
      <c r="AI1471" s="52">
        <v>0</v>
      </c>
      <c r="AJ1471" s="49">
        <v>0</v>
      </c>
      <c r="AK1471" s="50">
        <v>7.7147388888888884</v>
      </c>
      <c r="AL1471" s="50">
        <v>0</v>
      </c>
      <c r="AM1471" s="50">
        <v>0</v>
      </c>
      <c r="AN1471" s="50">
        <v>0</v>
      </c>
      <c r="AO1471" s="50">
        <v>0</v>
      </c>
      <c r="AP1471" s="50">
        <v>0</v>
      </c>
      <c r="AQ1471" s="51">
        <v>0</v>
      </c>
      <c r="AR1471" s="49">
        <v>0</v>
      </c>
      <c r="AS1471" s="50">
        <v>0</v>
      </c>
      <c r="AT1471" s="50">
        <v>0</v>
      </c>
      <c r="AU1471" s="50">
        <v>0</v>
      </c>
      <c r="AV1471" s="50">
        <v>0</v>
      </c>
      <c r="AW1471" s="50">
        <v>0</v>
      </c>
      <c r="AX1471" s="50">
        <v>0</v>
      </c>
      <c r="AY1471" s="50">
        <v>0</v>
      </c>
      <c r="AZ1471" s="51">
        <v>0</v>
      </c>
      <c r="BA1471" s="49">
        <v>0</v>
      </c>
      <c r="BB1471" s="49">
        <v>6.0066666666666671E-2</v>
      </c>
      <c r="BC1471" s="50">
        <v>20.087</v>
      </c>
      <c r="BD1471" s="50">
        <v>7.9794166666666673</v>
      </c>
      <c r="BE1471" s="51">
        <v>7.8832200000000006</v>
      </c>
      <c r="BF1471" s="38"/>
      <c r="BG1471" s="38"/>
      <c r="BK1471" s="38"/>
      <c r="BL1471" s="38"/>
      <c r="BM1471" s="38"/>
      <c r="BN1471" s="38"/>
      <c r="BO1471" s="38"/>
      <c r="BP1471" s="38"/>
      <c r="BQ1471" s="38"/>
      <c r="BR1471" s="38"/>
      <c r="BS1471" s="38"/>
      <c r="BT1471" s="38"/>
      <c r="BU1471" s="38"/>
      <c r="BY1471" s="38"/>
      <c r="BZ1471" s="38"/>
      <c r="CJ1471" s="38"/>
    </row>
    <row r="1472" spans="2:88" x14ac:dyDescent="0.25">
      <c r="B1472" s="8">
        <v>1502</v>
      </c>
      <c r="C1472" s="9" t="s">
        <v>13112</v>
      </c>
      <c r="D1472" s="9" t="s">
        <v>13142</v>
      </c>
      <c r="E1472" s="49">
        <v>0</v>
      </c>
      <c r="F1472" s="50">
        <v>0</v>
      </c>
      <c r="G1472" s="50">
        <v>0</v>
      </c>
      <c r="H1472" s="51">
        <v>0</v>
      </c>
      <c r="I1472" s="57">
        <v>2.4996743333333331</v>
      </c>
      <c r="J1472" s="57">
        <v>2.4996743333333331</v>
      </c>
      <c r="K1472" s="50">
        <v>0</v>
      </c>
      <c r="L1472" s="50">
        <v>0</v>
      </c>
      <c r="M1472" s="49">
        <v>0</v>
      </c>
      <c r="N1472" s="49">
        <v>0</v>
      </c>
      <c r="O1472" s="49">
        <v>0</v>
      </c>
      <c r="P1472" s="50">
        <v>1.3334573698412697</v>
      </c>
      <c r="Q1472" s="50">
        <v>0.9303190952380952</v>
      </c>
      <c r="R1472" s="50">
        <v>0</v>
      </c>
      <c r="S1472" s="51">
        <v>0</v>
      </c>
      <c r="T1472" s="50">
        <v>0</v>
      </c>
      <c r="U1472" s="51">
        <v>0</v>
      </c>
      <c r="V1472" s="51">
        <v>6.7569053904761915</v>
      </c>
      <c r="W1472" s="50">
        <v>2.3414895238095239</v>
      </c>
      <c r="X1472" s="49">
        <v>0</v>
      </c>
      <c r="Y1472" s="51">
        <v>0</v>
      </c>
      <c r="Z1472" s="52">
        <v>0</v>
      </c>
      <c r="AA1472" s="52">
        <v>0</v>
      </c>
      <c r="AB1472" s="52">
        <v>0</v>
      </c>
      <c r="AC1472" s="52">
        <v>0</v>
      </c>
      <c r="AD1472" s="52">
        <v>0</v>
      </c>
      <c r="AE1472" s="50">
        <v>0</v>
      </c>
      <c r="AF1472" s="50">
        <v>0</v>
      </c>
      <c r="AG1472" s="50">
        <v>0</v>
      </c>
      <c r="AH1472" s="50">
        <v>0</v>
      </c>
      <c r="AI1472" s="52">
        <v>0</v>
      </c>
      <c r="AJ1472" s="49">
        <v>0</v>
      </c>
      <c r="AK1472" s="50">
        <v>10.286318518518518</v>
      </c>
      <c r="AL1472" s="50">
        <v>0</v>
      </c>
      <c r="AM1472" s="50">
        <v>0</v>
      </c>
      <c r="AN1472" s="50">
        <v>0</v>
      </c>
      <c r="AO1472" s="50">
        <v>0</v>
      </c>
      <c r="AP1472" s="50">
        <v>0</v>
      </c>
      <c r="AQ1472" s="51">
        <v>0</v>
      </c>
      <c r="AR1472" s="49">
        <v>0</v>
      </c>
      <c r="AS1472" s="50">
        <v>0</v>
      </c>
      <c r="AT1472" s="50">
        <v>0</v>
      </c>
      <c r="AU1472" s="50">
        <v>0</v>
      </c>
      <c r="AV1472" s="50">
        <v>0</v>
      </c>
      <c r="AW1472" s="50">
        <v>0</v>
      </c>
      <c r="AX1472" s="50">
        <v>0</v>
      </c>
      <c r="AY1472" s="50">
        <v>0</v>
      </c>
      <c r="AZ1472" s="51">
        <v>0</v>
      </c>
      <c r="BA1472" s="49">
        <v>0</v>
      </c>
      <c r="BB1472" s="49">
        <v>6.0066666666666671E-2</v>
      </c>
      <c r="BC1472" s="50">
        <v>26.782666666666668</v>
      </c>
      <c r="BD1472" s="50">
        <v>9.5164166666666663</v>
      </c>
      <c r="BE1472" s="51">
        <v>7.8832200000000006</v>
      </c>
      <c r="BF1472" s="38"/>
      <c r="BG1472" s="38"/>
      <c r="BK1472" s="38"/>
      <c r="BL1472" s="38"/>
      <c r="BM1472" s="38"/>
      <c r="BN1472" s="38"/>
      <c r="BO1472" s="38"/>
      <c r="BP1472" s="38"/>
      <c r="BQ1472" s="38"/>
      <c r="BR1472" s="38"/>
      <c r="BS1472" s="38"/>
      <c r="BT1472" s="38"/>
      <c r="BU1472" s="38"/>
      <c r="BY1472" s="38"/>
      <c r="BZ1472" s="38"/>
      <c r="CJ1472" s="38"/>
    </row>
    <row r="1473" spans="2:88" x14ac:dyDescent="0.25">
      <c r="B1473" s="8">
        <v>1503</v>
      </c>
      <c r="C1473" s="9" t="s">
        <v>13112</v>
      </c>
      <c r="D1473" s="9" t="s">
        <v>13143</v>
      </c>
      <c r="E1473" s="49">
        <v>0</v>
      </c>
      <c r="F1473" s="50">
        <v>0</v>
      </c>
      <c r="G1473" s="50">
        <v>0</v>
      </c>
      <c r="H1473" s="51">
        <v>0</v>
      </c>
      <c r="I1473" s="57">
        <v>3.1245929166666664</v>
      </c>
      <c r="J1473" s="57">
        <v>3.1245929166666664</v>
      </c>
      <c r="K1473" s="50">
        <v>0</v>
      </c>
      <c r="L1473" s="50">
        <v>0</v>
      </c>
      <c r="M1473" s="49">
        <v>0</v>
      </c>
      <c r="N1473" s="49">
        <v>0</v>
      </c>
      <c r="O1473" s="49">
        <v>0</v>
      </c>
      <c r="P1473" s="50">
        <v>1.3334573698412697</v>
      </c>
      <c r="Q1473" s="50">
        <v>0.9303190952380952</v>
      </c>
      <c r="R1473" s="50">
        <v>0</v>
      </c>
      <c r="S1473" s="51">
        <v>0</v>
      </c>
      <c r="T1473" s="50">
        <v>0</v>
      </c>
      <c r="U1473" s="51">
        <v>0</v>
      </c>
      <c r="V1473" s="51">
        <v>6.7569053904761915</v>
      </c>
      <c r="W1473" s="50">
        <v>2.3414895238095239</v>
      </c>
      <c r="X1473" s="49">
        <v>0</v>
      </c>
      <c r="Y1473" s="51">
        <v>0</v>
      </c>
      <c r="Z1473" s="52">
        <v>0</v>
      </c>
      <c r="AA1473" s="52">
        <v>0</v>
      </c>
      <c r="AB1473" s="52">
        <v>0</v>
      </c>
      <c r="AC1473" s="52">
        <v>0</v>
      </c>
      <c r="AD1473" s="52">
        <v>0</v>
      </c>
      <c r="AE1473" s="50">
        <v>0</v>
      </c>
      <c r="AF1473" s="50">
        <v>0</v>
      </c>
      <c r="AG1473" s="50">
        <v>0</v>
      </c>
      <c r="AH1473" s="50">
        <v>0</v>
      </c>
      <c r="AI1473" s="52">
        <v>0</v>
      </c>
      <c r="AJ1473" s="49">
        <v>0</v>
      </c>
      <c r="AK1473" s="50">
        <v>12.857898148148148</v>
      </c>
      <c r="AL1473" s="50">
        <v>0</v>
      </c>
      <c r="AM1473" s="50">
        <v>0</v>
      </c>
      <c r="AN1473" s="50">
        <v>0</v>
      </c>
      <c r="AO1473" s="50">
        <v>0</v>
      </c>
      <c r="AP1473" s="50">
        <v>0</v>
      </c>
      <c r="AQ1473" s="51">
        <v>0</v>
      </c>
      <c r="AR1473" s="49">
        <v>0</v>
      </c>
      <c r="AS1473" s="50">
        <v>0</v>
      </c>
      <c r="AT1473" s="50">
        <v>0</v>
      </c>
      <c r="AU1473" s="50">
        <v>0</v>
      </c>
      <c r="AV1473" s="50">
        <v>0</v>
      </c>
      <c r="AW1473" s="50">
        <v>0</v>
      </c>
      <c r="AX1473" s="50">
        <v>0</v>
      </c>
      <c r="AY1473" s="50">
        <v>0</v>
      </c>
      <c r="AZ1473" s="51">
        <v>0</v>
      </c>
      <c r="BA1473" s="49">
        <v>0</v>
      </c>
      <c r="BB1473" s="49">
        <v>6.0066666666666671E-2</v>
      </c>
      <c r="BC1473" s="50">
        <v>33.478333333333332</v>
      </c>
      <c r="BD1473" s="50">
        <v>11.053416666666667</v>
      </c>
      <c r="BE1473" s="51">
        <v>7.8832200000000006</v>
      </c>
      <c r="BF1473" s="38"/>
      <c r="BG1473" s="38"/>
      <c r="BK1473" s="38"/>
      <c r="BL1473" s="38"/>
      <c r="BM1473" s="38"/>
      <c r="BN1473" s="38"/>
      <c r="BO1473" s="38"/>
      <c r="BP1473" s="38"/>
      <c r="BQ1473" s="38"/>
      <c r="BR1473" s="38"/>
      <c r="BS1473" s="38"/>
      <c r="BT1473" s="38"/>
      <c r="BU1473" s="38"/>
      <c r="BY1473" s="38"/>
      <c r="BZ1473" s="38"/>
      <c r="CJ1473" s="38"/>
    </row>
    <row r="1474" spans="2:88" x14ac:dyDescent="0.25">
      <c r="B1474" s="8">
        <v>1504</v>
      </c>
      <c r="C1474" s="9" t="s">
        <v>13112</v>
      </c>
      <c r="D1474" s="9" t="s">
        <v>13144</v>
      </c>
      <c r="E1474" s="49">
        <v>0</v>
      </c>
      <c r="F1474" s="50">
        <v>0</v>
      </c>
      <c r="G1474" s="50">
        <v>0</v>
      </c>
      <c r="H1474" s="51">
        <v>0</v>
      </c>
      <c r="I1474" s="57">
        <v>3.7495114999999997</v>
      </c>
      <c r="J1474" s="57">
        <v>3.7495114999999997</v>
      </c>
      <c r="K1474" s="50">
        <v>0</v>
      </c>
      <c r="L1474" s="50">
        <v>0</v>
      </c>
      <c r="M1474" s="49">
        <v>0</v>
      </c>
      <c r="N1474" s="49">
        <v>0</v>
      </c>
      <c r="O1474" s="49">
        <v>0</v>
      </c>
      <c r="P1474" s="50">
        <v>1.3334573698412697</v>
      </c>
      <c r="Q1474" s="50">
        <v>0.9303190952380952</v>
      </c>
      <c r="R1474" s="50">
        <v>0</v>
      </c>
      <c r="S1474" s="51">
        <v>0</v>
      </c>
      <c r="T1474" s="50">
        <v>0</v>
      </c>
      <c r="U1474" s="51">
        <v>0</v>
      </c>
      <c r="V1474" s="51">
        <v>6.7569053904761915</v>
      </c>
      <c r="W1474" s="50">
        <v>2.3414895238095239</v>
      </c>
      <c r="X1474" s="49">
        <v>0</v>
      </c>
      <c r="Y1474" s="51">
        <v>0</v>
      </c>
      <c r="Z1474" s="52">
        <v>0</v>
      </c>
      <c r="AA1474" s="52">
        <v>0</v>
      </c>
      <c r="AB1474" s="52">
        <v>0</v>
      </c>
      <c r="AC1474" s="52">
        <v>0</v>
      </c>
      <c r="AD1474" s="52">
        <v>0</v>
      </c>
      <c r="AE1474" s="50">
        <v>0</v>
      </c>
      <c r="AF1474" s="50">
        <v>0</v>
      </c>
      <c r="AG1474" s="50">
        <v>0</v>
      </c>
      <c r="AH1474" s="50">
        <v>0</v>
      </c>
      <c r="AI1474" s="52">
        <v>0</v>
      </c>
      <c r="AJ1474" s="49">
        <v>0</v>
      </c>
      <c r="AK1474" s="50">
        <v>15.429477777777777</v>
      </c>
      <c r="AL1474" s="50">
        <v>0</v>
      </c>
      <c r="AM1474" s="50">
        <v>0</v>
      </c>
      <c r="AN1474" s="50">
        <v>0</v>
      </c>
      <c r="AO1474" s="50">
        <v>0</v>
      </c>
      <c r="AP1474" s="50">
        <v>0</v>
      </c>
      <c r="AQ1474" s="51">
        <v>0</v>
      </c>
      <c r="AR1474" s="49">
        <v>0</v>
      </c>
      <c r="AS1474" s="50">
        <v>0</v>
      </c>
      <c r="AT1474" s="50">
        <v>0</v>
      </c>
      <c r="AU1474" s="50">
        <v>0</v>
      </c>
      <c r="AV1474" s="50">
        <v>0</v>
      </c>
      <c r="AW1474" s="50">
        <v>0</v>
      </c>
      <c r="AX1474" s="50">
        <v>0</v>
      </c>
      <c r="AY1474" s="50">
        <v>0</v>
      </c>
      <c r="AZ1474" s="51">
        <v>0</v>
      </c>
      <c r="BA1474" s="49">
        <v>0</v>
      </c>
      <c r="BB1474" s="49">
        <v>6.0066666666666671E-2</v>
      </c>
      <c r="BC1474" s="50">
        <v>40.173999999999999</v>
      </c>
      <c r="BD1474" s="50">
        <v>12.590416666666666</v>
      </c>
      <c r="BE1474" s="51">
        <v>7.8832200000000006</v>
      </c>
      <c r="BF1474" s="38"/>
      <c r="BG1474" s="38"/>
      <c r="BK1474" s="38"/>
      <c r="BL1474" s="38"/>
      <c r="BM1474" s="38"/>
      <c r="BN1474" s="38"/>
      <c r="BO1474" s="38"/>
      <c r="BP1474" s="38"/>
      <c r="BQ1474" s="38"/>
      <c r="BR1474" s="38"/>
      <c r="BS1474" s="38"/>
      <c r="BT1474" s="38"/>
      <c r="BU1474" s="38"/>
      <c r="BY1474" s="38"/>
      <c r="BZ1474" s="38"/>
      <c r="CJ1474" s="38"/>
    </row>
    <row r="1475" spans="2:88" x14ac:dyDescent="0.25">
      <c r="B1475" s="8">
        <v>1509</v>
      </c>
      <c r="C1475" s="9" t="s">
        <v>13112</v>
      </c>
      <c r="D1475" s="9" t="s">
        <v>13145</v>
      </c>
      <c r="E1475" s="49">
        <v>0</v>
      </c>
      <c r="F1475" s="50">
        <v>0</v>
      </c>
      <c r="G1475" s="50">
        <v>0</v>
      </c>
      <c r="H1475" s="51">
        <v>0</v>
      </c>
      <c r="I1475" s="57">
        <v>2.5514696875000005</v>
      </c>
      <c r="J1475" s="57">
        <v>2.5514696875000005</v>
      </c>
      <c r="K1475" s="50">
        <v>0</v>
      </c>
      <c r="L1475" s="50">
        <v>0</v>
      </c>
      <c r="M1475" s="49">
        <v>0</v>
      </c>
      <c r="N1475" s="49">
        <v>0</v>
      </c>
      <c r="O1475" s="49">
        <v>0</v>
      </c>
      <c r="P1475" s="50">
        <v>1.6125530984126983</v>
      </c>
      <c r="Q1475" s="50">
        <v>0.9303190952380952</v>
      </c>
      <c r="R1475" s="50">
        <v>0</v>
      </c>
      <c r="S1475" s="51">
        <v>0</v>
      </c>
      <c r="T1475" s="50">
        <v>0</v>
      </c>
      <c r="U1475" s="51">
        <v>0</v>
      </c>
      <c r="V1475" s="51">
        <v>8.9122387238095246</v>
      </c>
      <c r="W1475" s="50">
        <v>2.3414895238095239</v>
      </c>
      <c r="X1475" s="49">
        <v>0</v>
      </c>
      <c r="Y1475" s="51">
        <v>0</v>
      </c>
      <c r="Z1475" s="52">
        <v>0</v>
      </c>
      <c r="AA1475" s="52">
        <v>0</v>
      </c>
      <c r="AB1475" s="52">
        <v>0</v>
      </c>
      <c r="AC1475" s="52">
        <v>0</v>
      </c>
      <c r="AD1475" s="52">
        <v>0</v>
      </c>
      <c r="AE1475" s="50">
        <v>0</v>
      </c>
      <c r="AF1475" s="50">
        <v>0</v>
      </c>
      <c r="AG1475" s="50">
        <v>0</v>
      </c>
      <c r="AH1475" s="50">
        <v>0</v>
      </c>
      <c r="AI1475" s="52">
        <v>0</v>
      </c>
      <c r="AJ1475" s="49">
        <v>0</v>
      </c>
      <c r="AK1475" s="50">
        <v>10.286318518518518</v>
      </c>
      <c r="AL1475" s="50">
        <v>0</v>
      </c>
      <c r="AM1475" s="50">
        <v>0</v>
      </c>
      <c r="AN1475" s="50">
        <v>0</v>
      </c>
      <c r="AO1475" s="50">
        <v>0</v>
      </c>
      <c r="AP1475" s="50">
        <v>0</v>
      </c>
      <c r="AQ1475" s="51">
        <v>0</v>
      </c>
      <c r="AR1475" s="49">
        <v>0</v>
      </c>
      <c r="AS1475" s="50">
        <v>0</v>
      </c>
      <c r="AT1475" s="50">
        <v>0</v>
      </c>
      <c r="AU1475" s="50">
        <v>0</v>
      </c>
      <c r="AV1475" s="50">
        <v>0</v>
      </c>
      <c r="AW1475" s="50">
        <v>0</v>
      </c>
      <c r="AX1475" s="50">
        <v>0</v>
      </c>
      <c r="AY1475" s="50">
        <v>0</v>
      </c>
      <c r="AZ1475" s="51">
        <v>0</v>
      </c>
      <c r="BA1475" s="49">
        <v>0</v>
      </c>
      <c r="BB1475" s="49">
        <v>9.0100000000000013E-2</v>
      </c>
      <c r="BC1475" s="50">
        <v>80.347999999999999</v>
      </c>
      <c r="BD1475" s="50">
        <v>11.026624999999999</v>
      </c>
      <c r="BE1475" s="51">
        <v>7.8832200000000006</v>
      </c>
      <c r="BF1475" s="38"/>
      <c r="BG1475" s="38"/>
      <c r="BK1475" s="38"/>
      <c r="BL1475" s="38"/>
      <c r="BM1475" s="38"/>
      <c r="BN1475" s="38"/>
      <c r="BO1475" s="38"/>
      <c r="BP1475" s="38"/>
      <c r="BQ1475" s="38"/>
      <c r="BR1475" s="38"/>
      <c r="BS1475" s="38"/>
      <c r="BT1475" s="38"/>
      <c r="BU1475" s="38"/>
      <c r="BY1475" s="38"/>
      <c r="BZ1475" s="38"/>
      <c r="CJ1475" s="38"/>
    </row>
    <row r="1476" spans="2:88" x14ac:dyDescent="0.25">
      <c r="B1476" s="8">
        <v>1510</v>
      </c>
      <c r="C1476" s="9" t="s">
        <v>13112</v>
      </c>
      <c r="D1476" s="9" t="s">
        <v>13146</v>
      </c>
      <c r="E1476" s="49">
        <v>0</v>
      </c>
      <c r="F1476" s="50">
        <v>0</v>
      </c>
      <c r="G1476" s="50">
        <v>0</v>
      </c>
      <c r="H1476" s="51">
        <v>0</v>
      </c>
      <c r="I1476" s="57">
        <v>3.4019595833333338</v>
      </c>
      <c r="J1476" s="57">
        <v>3.4019595833333338</v>
      </c>
      <c r="K1476" s="50">
        <v>0</v>
      </c>
      <c r="L1476" s="50">
        <v>0</v>
      </c>
      <c r="M1476" s="49">
        <v>0</v>
      </c>
      <c r="N1476" s="49">
        <v>0</v>
      </c>
      <c r="O1476" s="49">
        <v>0</v>
      </c>
      <c r="P1476" s="50">
        <v>1.6125530984126983</v>
      </c>
      <c r="Q1476" s="50">
        <v>0.9303190952380952</v>
      </c>
      <c r="R1476" s="50">
        <v>0</v>
      </c>
      <c r="S1476" s="51">
        <v>0</v>
      </c>
      <c r="T1476" s="50">
        <v>0</v>
      </c>
      <c r="U1476" s="51">
        <v>0</v>
      </c>
      <c r="V1476" s="51">
        <v>8.9122387238095246</v>
      </c>
      <c r="W1476" s="50">
        <v>2.3414895238095239</v>
      </c>
      <c r="X1476" s="49">
        <v>0</v>
      </c>
      <c r="Y1476" s="51">
        <v>0</v>
      </c>
      <c r="Z1476" s="52">
        <v>0</v>
      </c>
      <c r="AA1476" s="52">
        <v>0</v>
      </c>
      <c r="AB1476" s="52">
        <v>0</v>
      </c>
      <c r="AC1476" s="52">
        <v>0</v>
      </c>
      <c r="AD1476" s="52">
        <v>0</v>
      </c>
      <c r="AE1476" s="50">
        <v>0</v>
      </c>
      <c r="AF1476" s="50">
        <v>0</v>
      </c>
      <c r="AG1476" s="50">
        <v>0</v>
      </c>
      <c r="AH1476" s="50">
        <v>0</v>
      </c>
      <c r="AI1476" s="52">
        <v>0</v>
      </c>
      <c r="AJ1476" s="49">
        <v>0</v>
      </c>
      <c r="AK1476" s="50">
        <v>13.715091358024692</v>
      </c>
      <c r="AL1476" s="50">
        <v>0</v>
      </c>
      <c r="AM1476" s="50">
        <v>0</v>
      </c>
      <c r="AN1476" s="50">
        <v>0</v>
      </c>
      <c r="AO1476" s="50">
        <v>0</v>
      </c>
      <c r="AP1476" s="50">
        <v>0</v>
      </c>
      <c r="AQ1476" s="51">
        <v>0</v>
      </c>
      <c r="AR1476" s="49">
        <v>0</v>
      </c>
      <c r="AS1476" s="50">
        <v>0</v>
      </c>
      <c r="AT1476" s="50">
        <v>0</v>
      </c>
      <c r="AU1476" s="50">
        <v>0</v>
      </c>
      <c r="AV1476" s="50">
        <v>0</v>
      </c>
      <c r="AW1476" s="50">
        <v>0</v>
      </c>
      <c r="AX1476" s="50">
        <v>0</v>
      </c>
      <c r="AY1476" s="50">
        <v>0</v>
      </c>
      <c r="AZ1476" s="51">
        <v>0</v>
      </c>
      <c r="BA1476" s="49">
        <v>0</v>
      </c>
      <c r="BB1476" s="49">
        <v>9.0100000000000013E-2</v>
      </c>
      <c r="BC1476" s="50">
        <v>107.13066666666667</v>
      </c>
      <c r="BD1476" s="50">
        <v>13.022958333333333</v>
      </c>
      <c r="BE1476" s="51">
        <v>7.8832200000000006</v>
      </c>
      <c r="BF1476" s="38"/>
      <c r="BG1476" s="38"/>
      <c r="BK1476" s="38"/>
      <c r="BL1476" s="38"/>
      <c r="BM1476" s="38"/>
      <c r="BN1476" s="38"/>
      <c r="BO1476" s="38"/>
      <c r="BP1476" s="38"/>
      <c r="BQ1476" s="38"/>
      <c r="BR1476" s="38"/>
      <c r="BS1476" s="38"/>
      <c r="BT1476" s="38"/>
      <c r="BU1476" s="38"/>
      <c r="BY1476" s="38"/>
      <c r="BZ1476" s="38"/>
      <c r="CJ1476" s="38"/>
    </row>
    <row r="1477" spans="2:88" x14ac:dyDescent="0.25">
      <c r="B1477" s="8">
        <v>1511</v>
      </c>
      <c r="C1477" s="9" t="s">
        <v>13112</v>
      </c>
      <c r="D1477" s="9" t="s">
        <v>13147</v>
      </c>
      <c r="E1477" s="49">
        <v>0</v>
      </c>
      <c r="F1477" s="50">
        <v>0</v>
      </c>
      <c r="G1477" s="50">
        <v>0</v>
      </c>
      <c r="H1477" s="51">
        <v>0</v>
      </c>
      <c r="I1477" s="57">
        <v>4.2524494791666676</v>
      </c>
      <c r="J1477" s="57">
        <v>4.2524494791666676</v>
      </c>
      <c r="K1477" s="50">
        <v>0</v>
      </c>
      <c r="L1477" s="50">
        <v>0</v>
      </c>
      <c r="M1477" s="49">
        <v>0</v>
      </c>
      <c r="N1477" s="49">
        <v>0</v>
      </c>
      <c r="O1477" s="49">
        <v>0</v>
      </c>
      <c r="P1477" s="50">
        <v>1.6125530984126983</v>
      </c>
      <c r="Q1477" s="50">
        <v>0.9303190952380952</v>
      </c>
      <c r="R1477" s="50">
        <v>0</v>
      </c>
      <c r="S1477" s="51">
        <v>0</v>
      </c>
      <c r="T1477" s="50">
        <v>0</v>
      </c>
      <c r="U1477" s="51">
        <v>0</v>
      </c>
      <c r="V1477" s="51">
        <v>8.9122387238095246</v>
      </c>
      <c r="W1477" s="50">
        <v>2.3414895238095239</v>
      </c>
      <c r="X1477" s="49">
        <v>0</v>
      </c>
      <c r="Y1477" s="51">
        <v>0</v>
      </c>
      <c r="Z1477" s="52">
        <v>0</v>
      </c>
      <c r="AA1477" s="52">
        <v>0</v>
      </c>
      <c r="AB1477" s="52">
        <v>0</v>
      </c>
      <c r="AC1477" s="52">
        <v>0</v>
      </c>
      <c r="AD1477" s="52">
        <v>0</v>
      </c>
      <c r="AE1477" s="50">
        <v>0</v>
      </c>
      <c r="AF1477" s="50">
        <v>0</v>
      </c>
      <c r="AG1477" s="50">
        <v>0</v>
      </c>
      <c r="AH1477" s="50">
        <v>0</v>
      </c>
      <c r="AI1477" s="52">
        <v>0</v>
      </c>
      <c r="AJ1477" s="49">
        <v>0</v>
      </c>
      <c r="AK1477" s="50">
        <v>17.143864197530863</v>
      </c>
      <c r="AL1477" s="50">
        <v>0</v>
      </c>
      <c r="AM1477" s="50">
        <v>0</v>
      </c>
      <c r="AN1477" s="50">
        <v>0</v>
      </c>
      <c r="AO1477" s="50">
        <v>0</v>
      </c>
      <c r="AP1477" s="50">
        <v>0</v>
      </c>
      <c r="AQ1477" s="51">
        <v>0</v>
      </c>
      <c r="AR1477" s="49">
        <v>0</v>
      </c>
      <c r="AS1477" s="50">
        <v>0</v>
      </c>
      <c r="AT1477" s="50">
        <v>0</v>
      </c>
      <c r="AU1477" s="50">
        <v>0</v>
      </c>
      <c r="AV1477" s="50">
        <v>0</v>
      </c>
      <c r="AW1477" s="50">
        <v>0</v>
      </c>
      <c r="AX1477" s="50">
        <v>0</v>
      </c>
      <c r="AY1477" s="50">
        <v>0</v>
      </c>
      <c r="AZ1477" s="51">
        <v>0</v>
      </c>
      <c r="BA1477" s="49">
        <v>0</v>
      </c>
      <c r="BB1477" s="49">
        <v>9.0100000000000013E-2</v>
      </c>
      <c r="BC1477" s="50">
        <v>133.91333333333333</v>
      </c>
      <c r="BD1477" s="50">
        <v>15.019291666666666</v>
      </c>
      <c r="BE1477" s="51">
        <v>7.8832200000000006</v>
      </c>
      <c r="BF1477" s="38"/>
      <c r="BG1477" s="38"/>
      <c r="BK1477" s="38"/>
      <c r="BL1477" s="38"/>
      <c r="BM1477" s="38"/>
      <c r="BN1477" s="38"/>
      <c r="BO1477" s="38"/>
      <c r="BP1477" s="38"/>
      <c r="BQ1477" s="38"/>
      <c r="BR1477" s="38"/>
      <c r="BS1477" s="38"/>
      <c r="BT1477" s="38"/>
      <c r="BU1477" s="38"/>
      <c r="BY1477" s="38"/>
      <c r="BZ1477" s="38"/>
      <c r="CJ1477" s="38"/>
    </row>
    <row r="1478" spans="2:88" x14ac:dyDescent="0.25">
      <c r="B1478" s="8">
        <v>1512</v>
      </c>
      <c r="C1478" s="9" t="s">
        <v>13112</v>
      </c>
      <c r="D1478" s="9" t="s">
        <v>13148</v>
      </c>
      <c r="E1478" s="49">
        <v>0</v>
      </c>
      <c r="F1478" s="50">
        <v>0</v>
      </c>
      <c r="G1478" s="50">
        <v>0</v>
      </c>
      <c r="H1478" s="51">
        <v>0</v>
      </c>
      <c r="I1478" s="57">
        <v>5.1029393750000009</v>
      </c>
      <c r="J1478" s="57">
        <v>5.1029393750000009</v>
      </c>
      <c r="K1478" s="50">
        <v>0</v>
      </c>
      <c r="L1478" s="50">
        <v>0</v>
      </c>
      <c r="M1478" s="49">
        <v>0</v>
      </c>
      <c r="N1478" s="49">
        <v>0</v>
      </c>
      <c r="O1478" s="49">
        <v>0</v>
      </c>
      <c r="P1478" s="50">
        <v>1.6125530984126983</v>
      </c>
      <c r="Q1478" s="50">
        <v>0.9303190952380952</v>
      </c>
      <c r="R1478" s="50">
        <v>0</v>
      </c>
      <c r="S1478" s="51">
        <v>0</v>
      </c>
      <c r="T1478" s="50">
        <v>0</v>
      </c>
      <c r="U1478" s="51">
        <v>0</v>
      </c>
      <c r="V1478" s="51">
        <v>8.9122387238095246</v>
      </c>
      <c r="W1478" s="50">
        <v>2.3414895238095239</v>
      </c>
      <c r="X1478" s="49">
        <v>0</v>
      </c>
      <c r="Y1478" s="51">
        <v>0</v>
      </c>
      <c r="Z1478" s="52">
        <v>0</v>
      </c>
      <c r="AA1478" s="52">
        <v>0</v>
      </c>
      <c r="AB1478" s="52">
        <v>0</v>
      </c>
      <c r="AC1478" s="52">
        <v>0</v>
      </c>
      <c r="AD1478" s="52">
        <v>0</v>
      </c>
      <c r="AE1478" s="50">
        <v>0</v>
      </c>
      <c r="AF1478" s="50">
        <v>0</v>
      </c>
      <c r="AG1478" s="50">
        <v>0</v>
      </c>
      <c r="AH1478" s="50">
        <v>0</v>
      </c>
      <c r="AI1478" s="52">
        <v>0</v>
      </c>
      <c r="AJ1478" s="49">
        <v>0</v>
      </c>
      <c r="AK1478" s="50">
        <v>20.572637037037037</v>
      </c>
      <c r="AL1478" s="50">
        <v>0</v>
      </c>
      <c r="AM1478" s="50">
        <v>0</v>
      </c>
      <c r="AN1478" s="50">
        <v>0</v>
      </c>
      <c r="AO1478" s="50">
        <v>0</v>
      </c>
      <c r="AP1478" s="50">
        <v>0</v>
      </c>
      <c r="AQ1478" s="51">
        <v>0</v>
      </c>
      <c r="AR1478" s="49">
        <v>0</v>
      </c>
      <c r="AS1478" s="50">
        <v>0</v>
      </c>
      <c r="AT1478" s="50">
        <v>0</v>
      </c>
      <c r="AU1478" s="50">
        <v>0</v>
      </c>
      <c r="AV1478" s="50">
        <v>0</v>
      </c>
      <c r="AW1478" s="50">
        <v>0</v>
      </c>
      <c r="AX1478" s="50">
        <v>0</v>
      </c>
      <c r="AY1478" s="50">
        <v>0</v>
      </c>
      <c r="AZ1478" s="51">
        <v>0</v>
      </c>
      <c r="BA1478" s="49">
        <v>0</v>
      </c>
      <c r="BB1478" s="49">
        <v>9.0100000000000013E-2</v>
      </c>
      <c r="BC1478" s="50">
        <v>160.696</v>
      </c>
      <c r="BD1478" s="50">
        <v>17.015625</v>
      </c>
      <c r="BE1478" s="51">
        <v>7.8832200000000006</v>
      </c>
      <c r="BF1478" s="38"/>
      <c r="BG1478" s="38"/>
      <c r="BK1478" s="38"/>
      <c r="BL1478" s="38"/>
      <c r="BM1478" s="38"/>
      <c r="BN1478" s="38"/>
      <c r="BO1478" s="38"/>
      <c r="BP1478" s="38"/>
      <c r="BQ1478" s="38"/>
      <c r="BR1478" s="38"/>
      <c r="BS1478" s="38"/>
      <c r="BT1478" s="38"/>
      <c r="BU1478" s="38"/>
      <c r="BY1478" s="38"/>
      <c r="BZ1478" s="38"/>
      <c r="CJ1478" s="38"/>
    </row>
    <row r="1479" spans="2:88" x14ac:dyDescent="0.25">
      <c r="B1479" s="8">
        <v>1517</v>
      </c>
      <c r="C1479" s="9" t="s">
        <v>13112</v>
      </c>
      <c r="D1479" s="9" t="s">
        <v>13149</v>
      </c>
      <c r="E1479" s="49">
        <v>0</v>
      </c>
      <c r="F1479" s="50">
        <v>0</v>
      </c>
      <c r="G1479" s="50">
        <v>0</v>
      </c>
      <c r="H1479" s="51">
        <v>0</v>
      </c>
      <c r="I1479" s="57">
        <v>1.0500625000000001</v>
      </c>
      <c r="J1479" s="57">
        <v>1.0500625000000001</v>
      </c>
      <c r="K1479" s="50">
        <v>0</v>
      </c>
      <c r="L1479" s="50">
        <v>0</v>
      </c>
      <c r="M1479" s="49">
        <v>0</v>
      </c>
      <c r="N1479" s="49">
        <v>0</v>
      </c>
      <c r="O1479" s="49">
        <v>0</v>
      </c>
      <c r="P1479" s="50">
        <v>1.0802038383597883</v>
      </c>
      <c r="Q1479" s="50">
        <v>0.9303190952380952</v>
      </c>
      <c r="R1479" s="50">
        <v>0</v>
      </c>
      <c r="S1479" s="51">
        <v>0</v>
      </c>
      <c r="T1479" s="50">
        <v>0</v>
      </c>
      <c r="U1479" s="51">
        <v>0</v>
      </c>
      <c r="V1479" s="51">
        <v>4.0263398380952387</v>
      </c>
      <c r="W1479" s="50">
        <v>2.3414895238095239</v>
      </c>
      <c r="X1479" s="49">
        <v>0</v>
      </c>
      <c r="Y1479" s="51">
        <v>0</v>
      </c>
      <c r="Z1479" s="52">
        <v>0</v>
      </c>
      <c r="AA1479" s="52">
        <v>0</v>
      </c>
      <c r="AB1479" s="52">
        <v>0</v>
      </c>
      <c r="AC1479" s="52">
        <v>0</v>
      </c>
      <c r="AD1479" s="52">
        <v>0</v>
      </c>
      <c r="AE1479" s="50">
        <v>0</v>
      </c>
      <c r="AF1479" s="50">
        <v>0</v>
      </c>
      <c r="AG1479" s="50">
        <v>0</v>
      </c>
      <c r="AH1479" s="50">
        <v>0</v>
      </c>
      <c r="AI1479" s="52">
        <v>0</v>
      </c>
      <c r="AJ1479" s="49">
        <v>0</v>
      </c>
      <c r="AK1479" s="50">
        <v>5.1431592592592592</v>
      </c>
      <c r="AL1479" s="50">
        <v>0</v>
      </c>
      <c r="AM1479" s="50">
        <v>0</v>
      </c>
      <c r="AN1479" s="50">
        <v>0</v>
      </c>
      <c r="AO1479" s="50">
        <v>0</v>
      </c>
      <c r="AP1479" s="50">
        <v>0</v>
      </c>
      <c r="AQ1479" s="51">
        <v>0</v>
      </c>
      <c r="AR1479" s="49">
        <v>0</v>
      </c>
      <c r="AS1479" s="50">
        <v>0</v>
      </c>
      <c r="AT1479" s="50">
        <v>0</v>
      </c>
      <c r="AU1479" s="50">
        <v>0</v>
      </c>
      <c r="AV1479" s="50">
        <v>0</v>
      </c>
      <c r="AW1479" s="50">
        <v>0</v>
      </c>
      <c r="AX1479" s="50">
        <v>0</v>
      </c>
      <c r="AY1479" s="50">
        <v>0</v>
      </c>
      <c r="AZ1479" s="51">
        <v>0</v>
      </c>
      <c r="BA1479" s="49">
        <v>0</v>
      </c>
      <c r="BB1479" s="49">
        <v>3.0033333333333335E-2</v>
      </c>
      <c r="BC1479" s="50">
        <v>9.0845925925925943</v>
      </c>
      <c r="BD1479" s="50">
        <v>5.0242083333333341</v>
      </c>
      <c r="BE1479" s="51">
        <v>7.8832200000000006</v>
      </c>
      <c r="BF1479" s="38"/>
      <c r="BG1479" s="38"/>
      <c r="BK1479" s="38"/>
      <c r="BL1479" s="38"/>
      <c r="BM1479" s="38"/>
      <c r="BN1479" s="38"/>
      <c r="BO1479" s="38"/>
      <c r="BP1479" s="38"/>
      <c r="BQ1479" s="38"/>
      <c r="BR1479" s="38"/>
      <c r="BS1479" s="38"/>
      <c r="BT1479" s="38"/>
      <c r="BU1479" s="38"/>
      <c r="BY1479" s="38"/>
      <c r="BZ1479" s="38"/>
      <c r="CJ1479" s="38"/>
    </row>
    <row r="1480" spans="2:88" x14ac:dyDescent="0.25">
      <c r="B1480" s="8">
        <v>1518</v>
      </c>
      <c r="C1480" s="9" t="s">
        <v>13112</v>
      </c>
      <c r="D1480" s="9" t="s">
        <v>13150</v>
      </c>
      <c r="E1480" s="49">
        <v>0</v>
      </c>
      <c r="F1480" s="50">
        <v>0</v>
      </c>
      <c r="G1480" s="50">
        <v>0</v>
      </c>
      <c r="H1480" s="51">
        <v>0</v>
      </c>
      <c r="I1480" s="57">
        <v>1.4000833333333336</v>
      </c>
      <c r="J1480" s="57">
        <v>1.4000833333333336</v>
      </c>
      <c r="K1480" s="50">
        <v>0</v>
      </c>
      <c r="L1480" s="50">
        <v>0</v>
      </c>
      <c r="M1480" s="49">
        <v>0</v>
      </c>
      <c r="N1480" s="49">
        <v>0</v>
      </c>
      <c r="O1480" s="49">
        <v>0</v>
      </c>
      <c r="P1480" s="50">
        <v>1.0802038383597883</v>
      </c>
      <c r="Q1480" s="50">
        <v>0.9303190952380952</v>
      </c>
      <c r="R1480" s="50">
        <v>0</v>
      </c>
      <c r="S1480" s="51">
        <v>0</v>
      </c>
      <c r="T1480" s="50">
        <v>0</v>
      </c>
      <c r="U1480" s="51">
        <v>0</v>
      </c>
      <c r="V1480" s="51">
        <v>4.0263398380952387</v>
      </c>
      <c r="W1480" s="50">
        <v>2.3414895238095239</v>
      </c>
      <c r="X1480" s="49">
        <v>0</v>
      </c>
      <c r="Y1480" s="51">
        <v>0</v>
      </c>
      <c r="Z1480" s="52">
        <v>0</v>
      </c>
      <c r="AA1480" s="52">
        <v>0</v>
      </c>
      <c r="AB1480" s="52">
        <v>0</v>
      </c>
      <c r="AC1480" s="52">
        <v>0</v>
      </c>
      <c r="AD1480" s="52">
        <v>0</v>
      </c>
      <c r="AE1480" s="50">
        <v>0</v>
      </c>
      <c r="AF1480" s="50">
        <v>0</v>
      </c>
      <c r="AG1480" s="50">
        <v>0</v>
      </c>
      <c r="AH1480" s="50">
        <v>0</v>
      </c>
      <c r="AI1480" s="52">
        <v>0</v>
      </c>
      <c r="AJ1480" s="49">
        <v>0</v>
      </c>
      <c r="AK1480" s="50">
        <v>6.8575456790123459</v>
      </c>
      <c r="AL1480" s="50">
        <v>0</v>
      </c>
      <c r="AM1480" s="50">
        <v>0</v>
      </c>
      <c r="AN1480" s="50">
        <v>0</v>
      </c>
      <c r="AO1480" s="50">
        <v>0</v>
      </c>
      <c r="AP1480" s="50">
        <v>0</v>
      </c>
      <c r="AQ1480" s="51">
        <v>0</v>
      </c>
      <c r="AR1480" s="49">
        <v>0</v>
      </c>
      <c r="AS1480" s="50">
        <v>0</v>
      </c>
      <c r="AT1480" s="50">
        <v>0</v>
      </c>
      <c r="AU1480" s="50">
        <v>0</v>
      </c>
      <c r="AV1480" s="50">
        <v>0</v>
      </c>
      <c r="AW1480" s="50">
        <v>0</v>
      </c>
      <c r="AX1480" s="50">
        <v>0</v>
      </c>
      <c r="AY1480" s="50">
        <v>0</v>
      </c>
      <c r="AZ1480" s="51">
        <v>0</v>
      </c>
      <c r="BA1480" s="49">
        <v>0</v>
      </c>
      <c r="BB1480" s="49">
        <v>3.0033333333333335E-2</v>
      </c>
      <c r="BC1480" s="50">
        <v>12.112790123456792</v>
      </c>
      <c r="BD1480" s="50">
        <v>6.0312083333333337</v>
      </c>
      <c r="BE1480" s="51">
        <v>7.8832200000000006</v>
      </c>
      <c r="BF1480" s="38"/>
      <c r="BG1480" s="38"/>
      <c r="BK1480" s="38"/>
      <c r="BL1480" s="38"/>
      <c r="BM1480" s="38"/>
      <c r="BN1480" s="38"/>
      <c r="BO1480" s="38"/>
      <c r="BP1480" s="38"/>
      <c r="BQ1480" s="38"/>
      <c r="BR1480" s="38"/>
      <c r="BS1480" s="38"/>
      <c r="BT1480" s="38"/>
      <c r="BU1480" s="38"/>
      <c r="BY1480" s="38"/>
      <c r="BZ1480" s="38"/>
      <c r="CJ1480" s="38"/>
    </row>
    <row r="1481" spans="2:88" x14ac:dyDescent="0.25">
      <c r="B1481" s="8">
        <v>1519</v>
      </c>
      <c r="C1481" s="9" t="s">
        <v>13112</v>
      </c>
      <c r="D1481" s="9" t="s">
        <v>13151</v>
      </c>
      <c r="E1481" s="49">
        <v>0</v>
      </c>
      <c r="F1481" s="50">
        <v>0</v>
      </c>
      <c r="G1481" s="50">
        <v>0</v>
      </c>
      <c r="H1481" s="51">
        <v>0</v>
      </c>
      <c r="I1481" s="57">
        <v>1.750104166666667</v>
      </c>
      <c r="J1481" s="57">
        <v>1.750104166666667</v>
      </c>
      <c r="K1481" s="50">
        <v>0</v>
      </c>
      <c r="L1481" s="50">
        <v>0</v>
      </c>
      <c r="M1481" s="49">
        <v>0</v>
      </c>
      <c r="N1481" s="49">
        <v>0</v>
      </c>
      <c r="O1481" s="49">
        <v>0</v>
      </c>
      <c r="P1481" s="50">
        <v>1.0802038383597883</v>
      </c>
      <c r="Q1481" s="50">
        <v>0.9303190952380952</v>
      </c>
      <c r="R1481" s="50">
        <v>0</v>
      </c>
      <c r="S1481" s="51">
        <v>0</v>
      </c>
      <c r="T1481" s="50">
        <v>0</v>
      </c>
      <c r="U1481" s="51">
        <v>0</v>
      </c>
      <c r="V1481" s="51">
        <v>4.0263398380952387</v>
      </c>
      <c r="W1481" s="50">
        <v>2.3414895238095239</v>
      </c>
      <c r="X1481" s="49">
        <v>0</v>
      </c>
      <c r="Y1481" s="51">
        <v>0</v>
      </c>
      <c r="Z1481" s="52">
        <v>0</v>
      </c>
      <c r="AA1481" s="52">
        <v>0</v>
      </c>
      <c r="AB1481" s="52">
        <v>0</v>
      </c>
      <c r="AC1481" s="52">
        <v>0</v>
      </c>
      <c r="AD1481" s="52">
        <v>0</v>
      </c>
      <c r="AE1481" s="50">
        <v>0</v>
      </c>
      <c r="AF1481" s="50">
        <v>0</v>
      </c>
      <c r="AG1481" s="50">
        <v>0</v>
      </c>
      <c r="AH1481" s="50">
        <v>0</v>
      </c>
      <c r="AI1481" s="52">
        <v>0</v>
      </c>
      <c r="AJ1481" s="49">
        <v>0</v>
      </c>
      <c r="AK1481" s="50">
        <v>8.5719320987654317</v>
      </c>
      <c r="AL1481" s="50">
        <v>0</v>
      </c>
      <c r="AM1481" s="50">
        <v>0</v>
      </c>
      <c r="AN1481" s="50">
        <v>0</v>
      </c>
      <c r="AO1481" s="50">
        <v>0</v>
      </c>
      <c r="AP1481" s="50">
        <v>0</v>
      </c>
      <c r="AQ1481" s="51">
        <v>0</v>
      </c>
      <c r="AR1481" s="49">
        <v>0</v>
      </c>
      <c r="AS1481" s="50">
        <v>0</v>
      </c>
      <c r="AT1481" s="50">
        <v>0</v>
      </c>
      <c r="AU1481" s="50">
        <v>0</v>
      </c>
      <c r="AV1481" s="50">
        <v>0</v>
      </c>
      <c r="AW1481" s="50">
        <v>0</v>
      </c>
      <c r="AX1481" s="50">
        <v>0</v>
      </c>
      <c r="AY1481" s="50">
        <v>0</v>
      </c>
      <c r="AZ1481" s="51">
        <v>0</v>
      </c>
      <c r="BA1481" s="49">
        <v>0</v>
      </c>
      <c r="BB1481" s="49">
        <v>3.0033333333333335E-2</v>
      </c>
      <c r="BC1481" s="50">
        <v>15.140987654320989</v>
      </c>
      <c r="BD1481" s="50">
        <v>7.0382083333333334</v>
      </c>
      <c r="BE1481" s="51">
        <v>7.8832200000000006</v>
      </c>
      <c r="BF1481" s="38"/>
      <c r="BG1481" s="38"/>
      <c r="BK1481" s="38"/>
      <c r="BL1481" s="38"/>
      <c r="BM1481" s="38"/>
      <c r="BN1481" s="38"/>
      <c r="BO1481" s="38"/>
      <c r="BP1481" s="38"/>
      <c r="BQ1481" s="38"/>
      <c r="BR1481" s="38"/>
      <c r="BS1481" s="38"/>
      <c r="BT1481" s="38"/>
      <c r="BU1481" s="38"/>
      <c r="BY1481" s="38"/>
      <c r="BZ1481" s="38"/>
      <c r="CJ1481" s="38"/>
    </row>
    <row r="1482" spans="2:88" x14ac:dyDescent="0.25">
      <c r="B1482" s="8">
        <v>1520</v>
      </c>
      <c r="C1482" s="9" t="s">
        <v>13112</v>
      </c>
      <c r="D1482" s="9" t="s">
        <v>13152</v>
      </c>
      <c r="E1482" s="49">
        <v>0</v>
      </c>
      <c r="F1482" s="50">
        <v>0</v>
      </c>
      <c r="G1482" s="50">
        <v>0</v>
      </c>
      <c r="H1482" s="51">
        <v>0</v>
      </c>
      <c r="I1482" s="57">
        <v>2.1001250000000002</v>
      </c>
      <c r="J1482" s="57">
        <v>2.1001250000000002</v>
      </c>
      <c r="K1482" s="50">
        <v>0</v>
      </c>
      <c r="L1482" s="50">
        <v>0</v>
      </c>
      <c r="M1482" s="49">
        <v>0</v>
      </c>
      <c r="N1482" s="49">
        <v>0</v>
      </c>
      <c r="O1482" s="49">
        <v>0</v>
      </c>
      <c r="P1482" s="50">
        <v>1.0802038383597883</v>
      </c>
      <c r="Q1482" s="50">
        <v>0.9303190952380952</v>
      </c>
      <c r="R1482" s="50">
        <v>0</v>
      </c>
      <c r="S1482" s="51">
        <v>0</v>
      </c>
      <c r="T1482" s="50">
        <v>0</v>
      </c>
      <c r="U1482" s="51">
        <v>0</v>
      </c>
      <c r="V1482" s="51">
        <v>4.0263398380952387</v>
      </c>
      <c r="W1482" s="50">
        <v>2.3414895238095239</v>
      </c>
      <c r="X1482" s="49">
        <v>0</v>
      </c>
      <c r="Y1482" s="51">
        <v>0</v>
      </c>
      <c r="Z1482" s="52">
        <v>0</v>
      </c>
      <c r="AA1482" s="52">
        <v>0</v>
      </c>
      <c r="AB1482" s="52">
        <v>0</v>
      </c>
      <c r="AC1482" s="52">
        <v>0</v>
      </c>
      <c r="AD1482" s="52">
        <v>0</v>
      </c>
      <c r="AE1482" s="50">
        <v>0</v>
      </c>
      <c r="AF1482" s="50">
        <v>0</v>
      </c>
      <c r="AG1482" s="50">
        <v>0</v>
      </c>
      <c r="AH1482" s="50">
        <v>0</v>
      </c>
      <c r="AI1482" s="52">
        <v>0</v>
      </c>
      <c r="AJ1482" s="49">
        <v>0</v>
      </c>
      <c r="AK1482" s="50">
        <v>10.286318518518518</v>
      </c>
      <c r="AL1482" s="50">
        <v>0</v>
      </c>
      <c r="AM1482" s="50">
        <v>0</v>
      </c>
      <c r="AN1482" s="50">
        <v>0</v>
      </c>
      <c r="AO1482" s="50">
        <v>0</v>
      </c>
      <c r="AP1482" s="50">
        <v>0</v>
      </c>
      <c r="AQ1482" s="51">
        <v>0</v>
      </c>
      <c r="AR1482" s="49">
        <v>0</v>
      </c>
      <c r="AS1482" s="50">
        <v>0</v>
      </c>
      <c r="AT1482" s="50">
        <v>0</v>
      </c>
      <c r="AU1482" s="50">
        <v>0</v>
      </c>
      <c r="AV1482" s="50">
        <v>0</v>
      </c>
      <c r="AW1482" s="50">
        <v>0</v>
      </c>
      <c r="AX1482" s="50">
        <v>0</v>
      </c>
      <c r="AY1482" s="50">
        <v>0</v>
      </c>
      <c r="AZ1482" s="51">
        <v>0</v>
      </c>
      <c r="BA1482" s="49">
        <v>0</v>
      </c>
      <c r="BB1482" s="49">
        <v>3.0033333333333335E-2</v>
      </c>
      <c r="BC1482" s="50">
        <v>18.169185185185189</v>
      </c>
      <c r="BD1482" s="50">
        <v>8.0452083333333348</v>
      </c>
      <c r="BE1482" s="51">
        <v>7.8832200000000006</v>
      </c>
      <c r="BF1482" s="38"/>
      <c r="BG1482" s="38"/>
      <c r="BK1482" s="38"/>
      <c r="BL1482" s="38"/>
      <c r="BM1482" s="38"/>
      <c r="BN1482" s="38"/>
      <c r="BO1482" s="38"/>
      <c r="BP1482" s="38"/>
      <c r="BQ1482" s="38"/>
      <c r="BR1482" s="38"/>
      <c r="BS1482" s="38"/>
      <c r="BT1482" s="38"/>
      <c r="BU1482" s="38"/>
      <c r="BY1482" s="38"/>
      <c r="BZ1482" s="38"/>
      <c r="CJ1482" s="38"/>
    </row>
    <row r="1483" spans="2:88" x14ac:dyDescent="0.25">
      <c r="B1483" s="8">
        <v>1525</v>
      </c>
      <c r="C1483" s="9" t="s">
        <v>13112</v>
      </c>
      <c r="D1483" s="9" t="s">
        <v>13153</v>
      </c>
      <c r="E1483" s="49">
        <v>0</v>
      </c>
      <c r="F1483" s="50">
        <v>0</v>
      </c>
      <c r="G1483" s="50">
        <v>0</v>
      </c>
      <c r="H1483" s="51">
        <v>0</v>
      </c>
      <c r="I1483" s="57">
        <v>1.8747557499999998</v>
      </c>
      <c r="J1483" s="57">
        <v>1.8747557499999998</v>
      </c>
      <c r="K1483" s="50">
        <v>0</v>
      </c>
      <c r="L1483" s="50">
        <v>0</v>
      </c>
      <c r="M1483" s="49">
        <v>0</v>
      </c>
      <c r="N1483" s="49">
        <v>0</v>
      </c>
      <c r="O1483" s="49">
        <v>0</v>
      </c>
      <c r="P1483" s="50">
        <v>1.3334573698412697</v>
      </c>
      <c r="Q1483" s="50">
        <v>0.9303190952380952</v>
      </c>
      <c r="R1483" s="50">
        <v>0</v>
      </c>
      <c r="S1483" s="51">
        <v>0</v>
      </c>
      <c r="T1483" s="50">
        <v>0</v>
      </c>
      <c r="U1483" s="51">
        <v>0</v>
      </c>
      <c r="V1483" s="51">
        <v>6.7569053904761915</v>
      </c>
      <c r="W1483" s="50">
        <v>2.3414895238095239</v>
      </c>
      <c r="X1483" s="49">
        <v>0</v>
      </c>
      <c r="Y1483" s="51">
        <v>0</v>
      </c>
      <c r="Z1483" s="52">
        <v>0</v>
      </c>
      <c r="AA1483" s="52">
        <v>0</v>
      </c>
      <c r="AB1483" s="52">
        <v>0</v>
      </c>
      <c r="AC1483" s="52">
        <v>0</v>
      </c>
      <c r="AD1483" s="52">
        <v>0</v>
      </c>
      <c r="AE1483" s="50">
        <v>0</v>
      </c>
      <c r="AF1483" s="50">
        <v>0</v>
      </c>
      <c r="AG1483" s="50">
        <v>0</v>
      </c>
      <c r="AH1483" s="50">
        <v>0</v>
      </c>
      <c r="AI1483" s="52">
        <v>0</v>
      </c>
      <c r="AJ1483" s="49">
        <v>0</v>
      </c>
      <c r="AK1483" s="50">
        <v>7.7147388888888884</v>
      </c>
      <c r="AL1483" s="50">
        <v>0</v>
      </c>
      <c r="AM1483" s="50">
        <v>0</v>
      </c>
      <c r="AN1483" s="50">
        <v>0</v>
      </c>
      <c r="AO1483" s="50">
        <v>0</v>
      </c>
      <c r="AP1483" s="50">
        <v>0</v>
      </c>
      <c r="AQ1483" s="51">
        <v>0</v>
      </c>
      <c r="AR1483" s="49">
        <v>0</v>
      </c>
      <c r="AS1483" s="50">
        <v>0</v>
      </c>
      <c r="AT1483" s="50">
        <v>0</v>
      </c>
      <c r="AU1483" s="50">
        <v>0</v>
      </c>
      <c r="AV1483" s="50">
        <v>0</v>
      </c>
      <c r="AW1483" s="50">
        <v>0</v>
      </c>
      <c r="AX1483" s="50">
        <v>0</v>
      </c>
      <c r="AY1483" s="50">
        <v>0</v>
      </c>
      <c r="AZ1483" s="51">
        <v>0</v>
      </c>
      <c r="BA1483" s="49">
        <v>0</v>
      </c>
      <c r="BB1483" s="49">
        <v>6.0066666666666671E-2</v>
      </c>
      <c r="BC1483" s="50">
        <v>20.440333333333335</v>
      </c>
      <c r="BD1483" s="50">
        <v>7.9794166666666673</v>
      </c>
      <c r="BE1483" s="51">
        <v>7.8832200000000006</v>
      </c>
      <c r="BF1483" s="38"/>
      <c r="BG1483" s="38"/>
      <c r="BK1483" s="38"/>
      <c r="BL1483" s="38"/>
      <c r="BM1483" s="38"/>
      <c r="BN1483" s="38"/>
      <c r="BO1483" s="38"/>
      <c r="BP1483" s="38"/>
      <c r="BQ1483" s="38"/>
      <c r="BR1483" s="38"/>
      <c r="BS1483" s="38"/>
      <c r="BT1483" s="38"/>
      <c r="BU1483" s="38"/>
      <c r="BY1483" s="38"/>
      <c r="BZ1483" s="38"/>
      <c r="CJ1483" s="38"/>
    </row>
    <row r="1484" spans="2:88" x14ac:dyDescent="0.25">
      <c r="B1484" s="8">
        <v>1526</v>
      </c>
      <c r="C1484" s="9" t="s">
        <v>13112</v>
      </c>
      <c r="D1484" s="9" t="s">
        <v>13154</v>
      </c>
      <c r="E1484" s="49">
        <v>0</v>
      </c>
      <c r="F1484" s="50">
        <v>0</v>
      </c>
      <c r="G1484" s="50">
        <v>0</v>
      </c>
      <c r="H1484" s="51">
        <v>0</v>
      </c>
      <c r="I1484" s="57">
        <v>2.4996743333333331</v>
      </c>
      <c r="J1484" s="57">
        <v>2.4996743333333331</v>
      </c>
      <c r="K1484" s="50">
        <v>0</v>
      </c>
      <c r="L1484" s="50">
        <v>0</v>
      </c>
      <c r="M1484" s="49">
        <v>0</v>
      </c>
      <c r="N1484" s="49">
        <v>0</v>
      </c>
      <c r="O1484" s="49">
        <v>0</v>
      </c>
      <c r="P1484" s="50">
        <v>1.3334573698412697</v>
      </c>
      <c r="Q1484" s="50">
        <v>0.9303190952380952</v>
      </c>
      <c r="R1484" s="50">
        <v>0</v>
      </c>
      <c r="S1484" s="51">
        <v>0</v>
      </c>
      <c r="T1484" s="50">
        <v>0</v>
      </c>
      <c r="U1484" s="51">
        <v>0</v>
      </c>
      <c r="V1484" s="51">
        <v>6.7569053904761915</v>
      </c>
      <c r="W1484" s="50">
        <v>2.3414895238095239</v>
      </c>
      <c r="X1484" s="49">
        <v>0</v>
      </c>
      <c r="Y1484" s="51">
        <v>0</v>
      </c>
      <c r="Z1484" s="52">
        <v>0</v>
      </c>
      <c r="AA1484" s="52">
        <v>0</v>
      </c>
      <c r="AB1484" s="52">
        <v>0</v>
      </c>
      <c r="AC1484" s="52">
        <v>0</v>
      </c>
      <c r="AD1484" s="52">
        <v>0</v>
      </c>
      <c r="AE1484" s="50">
        <v>0</v>
      </c>
      <c r="AF1484" s="50">
        <v>0</v>
      </c>
      <c r="AG1484" s="50">
        <v>0</v>
      </c>
      <c r="AH1484" s="50">
        <v>0</v>
      </c>
      <c r="AI1484" s="52">
        <v>0</v>
      </c>
      <c r="AJ1484" s="49">
        <v>0</v>
      </c>
      <c r="AK1484" s="50">
        <v>10.286318518518518</v>
      </c>
      <c r="AL1484" s="50">
        <v>0</v>
      </c>
      <c r="AM1484" s="50">
        <v>0</v>
      </c>
      <c r="AN1484" s="50">
        <v>0</v>
      </c>
      <c r="AO1484" s="50">
        <v>0</v>
      </c>
      <c r="AP1484" s="50">
        <v>0</v>
      </c>
      <c r="AQ1484" s="51">
        <v>0</v>
      </c>
      <c r="AR1484" s="49">
        <v>0</v>
      </c>
      <c r="AS1484" s="50">
        <v>0</v>
      </c>
      <c r="AT1484" s="50">
        <v>0</v>
      </c>
      <c r="AU1484" s="50">
        <v>0</v>
      </c>
      <c r="AV1484" s="50">
        <v>0</v>
      </c>
      <c r="AW1484" s="50">
        <v>0</v>
      </c>
      <c r="AX1484" s="50">
        <v>0</v>
      </c>
      <c r="AY1484" s="50">
        <v>0</v>
      </c>
      <c r="AZ1484" s="51">
        <v>0</v>
      </c>
      <c r="BA1484" s="49">
        <v>0</v>
      </c>
      <c r="BB1484" s="49">
        <v>6.0066666666666671E-2</v>
      </c>
      <c r="BC1484" s="50">
        <v>27.253777777777781</v>
      </c>
      <c r="BD1484" s="50">
        <v>9.5164166666666663</v>
      </c>
      <c r="BE1484" s="51">
        <v>7.8832200000000006</v>
      </c>
      <c r="BF1484" s="38"/>
      <c r="BG1484" s="38"/>
      <c r="BK1484" s="38"/>
      <c r="BL1484" s="38"/>
      <c r="BM1484" s="38"/>
      <c r="BN1484" s="38"/>
      <c r="BO1484" s="38"/>
      <c r="BP1484" s="38"/>
      <c r="BQ1484" s="38"/>
      <c r="BR1484" s="38"/>
      <c r="BS1484" s="38"/>
      <c r="BT1484" s="38"/>
      <c r="BU1484" s="38"/>
      <c r="BY1484" s="38"/>
      <c r="BZ1484" s="38"/>
      <c r="CJ1484" s="38"/>
    </row>
    <row r="1485" spans="2:88" x14ac:dyDescent="0.25">
      <c r="B1485" s="8">
        <v>1527</v>
      </c>
      <c r="C1485" s="9" t="s">
        <v>13112</v>
      </c>
      <c r="D1485" s="9" t="s">
        <v>13155</v>
      </c>
      <c r="E1485" s="49">
        <v>0</v>
      </c>
      <c r="F1485" s="50">
        <v>0</v>
      </c>
      <c r="G1485" s="50">
        <v>0</v>
      </c>
      <c r="H1485" s="51">
        <v>0</v>
      </c>
      <c r="I1485" s="57">
        <v>3.1245929166666664</v>
      </c>
      <c r="J1485" s="57">
        <v>3.1245929166666664</v>
      </c>
      <c r="K1485" s="50">
        <v>0</v>
      </c>
      <c r="L1485" s="50">
        <v>0</v>
      </c>
      <c r="M1485" s="49">
        <v>0</v>
      </c>
      <c r="N1485" s="49">
        <v>0</v>
      </c>
      <c r="O1485" s="49">
        <v>0</v>
      </c>
      <c r="P1485" s="50">
        <v>1.3334573698412697</v>
      </c>
      <c r="Q1485" s="50">
        <v>0.9303190952380952</v>
      </c>
      <c r="R1485" s="50">
        <v>0</v>
      </c>
      <c r="S1485" s="51">
        <v>0</v>
      </c>
      <c r="T1485" s="50">
        <v>0</v>
      </c>
      <c r="U1485" s="51">
        <v>0</v>
      </c>
      <c r="V1485" s="51">
        <v>6.7569053904761915</v>
      </c>
      <c r="W1485" s="50">
        <v>2.3414895238095239</v>
      </c>
      <c r="X1485" s="49">
        <v>0</v>
      </c>
      <c r="Y1485" s="51">
        <v>0</v>
      </c>
      <c r="Z1485" s="52">
        <v>0</v>
      </c>
      <c r="AA1485" s="52">
        <v>0</v>
      </c>
      <c r="AB1485" s="52">
        <v>0</v>
      </c>
      <c r="AC1485" s="52">
        <v>0</v>
      </c>
      <c r="AD1485" s="52">
        <v>0</v>
      </c>
      <c r="AE1485" s="50">
        <v>0</v>
      </c>
      <c r="AF1485" s="50">
        <v>0</v>
      </c>
      <c r="AG1485" s="50">
        <v>0</v>
      </c>
      <c r="AH1485" s="50">
        <v>0</v>
      </c>
      <c r="AI1485" s="52">
        <v>0</v>
      </c>
      <c r="AJ1485" s="49">
        <v>0</v>
      </c>
      <c r="AK1485" s="50">
        <v>12.857898148148148</v>
      </c>
      <c r="AL1485" s="50">
        <v>0</v>
      </c>
      <c r="AM1485" s="50">
        <v>0</v>
      </c>
      <c r="AN1485" s="50">
        <v>0</v>
      </c>
      <c r="AO1485" s="50">
        <v>0</v>
      </c>
      <c r="AP1485" s="50">
        <v>0</v>
      </c>
      <c r="AQ1485" s="51">
        <v>0</v>
      </c>
      <c r="AR1485" s="49">
        <v>0</v>
      </c>
      <c r="AS1485" s="50">
        <v>0</v>
      </c>
      <c r="AT1485" s="50">
        <v>0</v>
      </c>
      <c r="AU1485" s="50">
        <v>0</v>
      </c>
      <c r="AV1485" s="50">
        <v>0</v>
      </c>
      <c r="AW1485" s="50">
        <v>0</v>
      </c>
      <c r="AX1485" s="50">
        <v>0</v>
      </c>
      <c r="AY1485" s="50">
        <v>0</v>
      </c>
      <c r="AZ1485" s="51">
        <v>0</v>
      </c>
      <c r="BA1485" s="49">
        <v>0</v>
      </c>
      <c r="BB1485" s="49">
        <v>6.0066666666666671E-2</v>
      </c>
      <c r="BC1485" s="50">
        <v>34.067222222222227</v>
      </c>
      <c r="BD1485" s="50">
        <v>11.053416666666667</v>
      </c>
      <c r="BE1485" s="51">
        <v>7.8832200000000006</v>
      </c>
      <c r="BF1485" s="38"/>
      <c r="BG1485" s="38"/>
      <c r="BK1485" s="38"/>
      <c r="BL1485" s="38"/>
      <c r="BM1485" s="38"/>
      <c r="BN1485" s="38"/>
      <c r="BO1485" s="38"/>
      <c r="BP1485" s="38"/>
      <c r="BQ1485" s="38"/>
      <c r="BR1485" s="38"/>
      <c r="BS1485" s="38"/>
      <c r="BT1485" s="38"/>
      <c r="BU1485" s="38"/>
      <c r="BY1485" s="38"/>
      <c r="BZ1485" s="38"/>
      <c r="CJ1485" s="38"/>
    </row>
    <row r="1486" spans="2:88" x14ac:dyDescent="0.25">
      <c r="B1486" s="8">
        <v>1528</v>
      </c>
      <c r="C1486" s="9" t="s">
        <v>13112</v>
      </c>
      <c r="D1486" s="9" t="s">
        <v>13156</v>
      </c>
      <c r="E1486" s="49">
        <v>0</v>
      </c>
      <c r="F1486" s="50">
        <v>0</v>
      </c>
      <c r="G1486" s="50">
        <v>0</v>
      </c>
      <c r="H1486" s="51">
        <v>0</v>
      </c>
      <c r="I1486" s="57">
        <v>3.7495114999999997</v>
      </c>
      <c r="J1486" s="57">
        <v>3.7495114999999997</v>
      </c>
      <c r="K1486" s="50">
        <v>0</v>
      </c>
      <c r="L1486" s="50">
        <v>0</v>
      </c>
      <c r="M1486" s="49">
        <v>0</v>
      </c>
      <c r="N1486" s="49">
        <v>0</v>
      </c>
      <c r="O1486" s="49">
        <v>0</v>
      </c>
      <c r="P1486" s="50">
        <v>1.3334573698412697</v>
      </c>
      <c r="Q1486" s="50">
        <v>0.9303190952380952</v>
      </c>
      <c r="R1486" s="50">
        <v>0</v>
      </c>
      <c r="S1486" s="51">
        <v>0</v>
      </c>
      <c r="T1486" s="50">
        <v>0</v>
      </c>
      <c r="U1486" s="51">
        <v>0</v>
      </c>
      <c r="V1486" s="51">
        <v>6.7569053904761915</v>
      </c>
      <c r="W1486" s="50">
        <v>2.3414895238095239</v>
      </c>
      <c r="X1486" s="49">
        <v>0</v>
      </c>
      <c r="Y1486" s="51">
        <v>0</v>
      </c>
      <c r="Z1486" s="52">
        <v>0</v>
      </c>
      <c r="AA1486" s="52">
        <v>0</v>
      </c>
      <c r="AB1486" s="52">
        <v>0</v>
      </c>
      <c r="AC1486" s="52">
        <v>0</v>
      </c>
      <c r="AD1486" s="52">
        <v>0</v>
      </c>
      <c r="AE1486" s="50">
        <v>0</v>
      </c>
      <c r="AF1486" s="50">
        <v>0</v>
      </c>
      <c r="AG1486" s="50">
        <v>0</v>
      </c>
      <c r="AH1486" s="50">
        <v>0</v>
      </c>
      <c r="AI1486" s="52">
        <v>0</v>
      </c>
      <c r="AJ1486" s="49">
        <v>0</v>
      </c>
      <c r="AK1486" s="50">
        <v>15.429477777777777</v>
      </c>
      <c r="AL1486" s="50">
        <v>0</v>
      </c>
      <c r="AM1486" s="50">
        <v>0</v>
      </c>
      <c r="AN1486" s="50">
        <v>0</v>
      </c>
      <c r="AO1486" s="50">
        <v>0</v>
      </c>
      <c r="AP1486" s="50">
        <v>0</v>
      </c>
      <c r="AQ1486" s="51">
        <v>0</v>
      </c>
      <c r="AR1486" s="49">
        <v>0</v>
      </c>
      <c r="AS1486" s="50">
        <v>0</v>
      </c>
      <c r="AT1486" s="50">
        <v>0</v>
      </c>
      <c r="AU1486" s="50">
        <v>0</v>
      </c>
      <c r="AV1486" s="50">
        <v>0</v>
      </c>
      <c r="AW1486" s="50">
        <v>0</v>
      </c>
      <c r="AX1486" s="50">
        <v>0</v>
      </c>
      <c r="AY1486" s="50">
        <v>0</v>
      </c>
      <c r="AZ1486" s="51">
        <v>0</v>
      </c>
      <c r="BA1486" s="49">
        <v>0</v>
      </c>
      <c r="BB1486" s="49">
        <v>6.0066666666666671E-2</v>
      </c>
      <c r="BC1486" s="50">
        <v>40.88066666666667</v>
      </c>
      <c r="BD1486" s="50">
        <v>12.590416666666666</v>
      </c>
      <c r="BE1486" s="51">
        <v>7.8832200000000006</v>
      </c>
      <c r="BF1486" s="38"/>
      <c r="BG1486" s="38"/>
      <c r="BK1486" s="38"/>
      <c r="BL1486" s="38"/>
      <c r="BM1486" s="38"/>
      <c r="BN1486" s="38"/>
      <c r="BO1486" s="38"/>
      <c r="BP1486" s="38"/>
      <c r="BQ1486" s="38"/>
      <c r="BR1486" s="38"/>
      <c r="BS1486" s="38"/>
      <c r="BT1486" s="38"/>
      <c r="BU1486" s="38"/>
      <c r="BY1486" s="38"/>
      <c r="BZ1486" s="38"/>
      <c r="CJ1486" s="38"/>
    </row>
    <row r="1487" spans="2:88" x14ac:dyDescent="0.25">
      <c r="B1487" s="8">
        <v>1533</v>
      </c>
      <c r="C1487" s="9" t="s">
        <v>13112</v>
      </c>
      <c r="D1487" s="9" t="s">
        <v>13157</v>
      </c>
      <c r="E1487" s="49">
        <v>0</v>
      </c>
      <c r="F1487" s="50">
        <v>0</v>
      </c>
      <c r="G1487" s="50">
        <v>0</v>
      </c>
      <c r="H1487" s="51">
        <v>0</v>
      </c>
      <c r="I1487" s="57">
        <v>2.5514696875000005</v>
      </c>
      <c r="J1487" s="57">
        <v>2.5514696875000005</v>
      </c>
      <c r="K1487" s="50">
        <v>0</v>
      </c>
      <c r="L1487" s="50">
        <v>0</v>
      </c>
      <c r="M1487" s="49">
        <v>0</v>
      </c>
      <c r="N1487" s="49">
        <v>0</v>
      </c>
      <c r="O1487" s="49">
        <v>0</v>
      </c>
      <c r="P1487" s="50">
        <v>1.6125530984126983</v>
      </c>
      <c r="Q1487" s="50">
        <v>0.9303190952380952</v>
      </c>
      <c r="R1487" s="50">
        <v>0</v>
      </c>
      <c r="S1487" s="51">
        <v>0</v>
      </c>
      <c r="T1487" s="50">
        <v>0</v>
      </c>
      <c r="U1487" s="51">
        <v>0</v>
      </c>
      <c r="V1487" s="51">
        <v>8.9122387238095246</v>
      </c>
      <c r="W1487" s="50">
        <v>2.3414895238095239</v>
      </c>
      <c r="X1487" s="49">
        <v>0</v>
      </c>
      <c r="Y1487" s="51">
        <v>0</v>
      </c>
      <c r="Z1487" s="52">
        <v>0</v>
      </c>
      <c r="AA1487" s="52">
        <v>0</v>
      </c>
      <c r="AB1487" s="52">
        <v>0</v>
      </c>
      <c r="AC1487" s="52">
        <v>0</v>
      </c>
      <c r="AD1487" s="52">
        <v>0</v>
      </c>
      <c r="AE1487" s="50">
        <v>0</v>
      </c>
      <c r="AF1487" s="50">
        <v>0</v>
      </c>
      <c r="AG1487" s="50">
        <v>0</v>
      </c>
      <c r="AH1487" s="50">
        <v>0</v>
      </c>
      <c r="AI1487" s="52">
        <v>0</v>
      </c>
      <c r="AJ1487" s="49">
        <v>0</v>
      </c>
      <c r="AK1487" s="50">
        <v>10.286318518518518</v>
      </c>
      <c r="AL1487" s="50">
        <v>0</v>
      </c>
      <c r="AM1487" s="50">
        <v>0</v>
      </c>
      <c r="AN1487" s="50">
        <v>0</v>
      </c>
      <c r="AO1487" s="50">
        <v>0</v>
      </c>
      <c r="AP1487" s="50">
        <v>0</v>
      </c>
      <c r="AQ1487" s="51">
        <v>0</v>
      </c>
      <c r="AR1487" s="49">
        <v>0</v>
      </c>
      <c r="AS1487" s="50">
        <v>0</v>
      </c>
      <c r="AT1487" s="50">
        <v>0</v>
      </c>
      <c r="AU1487" s="50">
        <v>0</v>
      </c>
      <c r="AV1487" s="50">
        <v>0</v>
      </c>
      <c r="AW1487" s="50">
        <v>0</v>
      </c>
      <c r="AX1487" s="50">
        <v>0</v>
      </c>
      <c r="AY1487" s="50">
        <v>0</v>
      </c>
      <c r="AZ1487" s="51">
        <v>0</v>
      </c>
      <c r="BA1487" s="49">
        <v>0</v>
      </c>
      <c r="BB1487" s="49">
        <v>9.0100000000000013E-2</v>
      </c>
      <c r="BC1487" s="50">
        <v>81.76133333333334</v>
      </c>
      <c r="BD1487" s="50">
        <v>11.026624999999999</v>
      </c>
      <c r="BE1487" s="51">
        <v>7.8832200000000006</v>
      </c>
      <c r="BF1487" s="38"/>
      <c r="BG1487" s="38"/>
      <c r="BK1487" s="38"/>
      <c r="BL1487" s="38"/>
      <c r="BM1487" s="38"/>
      <c r="BN1487" s="38"/>
      <c r="BO1487" s="38"/>
      <c r="BP1487" s="38"/>
      <c r="BQ1487" s="38"/>
      <c r="BR1487" s="38"/>
      <c r="BS1487" s="38"/>
      <c r="BT1487" s="38"/>
      <c r="BU1487" s="38"/>
      <c r="BY1487" s="38"/>
      <c r="BZ1487" s="38"/>
      <c r="CJ1487" s="38"/>
    </row>
    <row r="1488" spans="2:88" x14ac:dyDescent="0.25">
      <c r="B1488" s="8">
        <v>1534</v>
      </c>
      <c r="C1488" s="9" t="s">
        <v>13112</v>
      </c>
      <c r="D1488" s="9" t="s">
        <v>13158</v>
      </c>
      <c r="E1488" s="49">
        <v>0</v>
      </c>
      <c r="F1488" s="50">
        <v>0</v>
      </c>
      <c r="G1488" s="50">
        <v>0</v>
      </c>
      <c r="H1488" s="51">
        <v>0</v>
      </c>
      <c r="I1488" s="57">
        <v>3.4019595833333338</v>
      </c>
      <c r="J1488" s="57">
        <v>3.4019595833333338</v>
      </c>
      <c r="K1488" s="50">
        <v>0</v>
      </c>
      <c r="L1488" s="50">
        <v>0</v>
      </c>
      <c r="M1488" s="49">
        <v>0</v>
      </c>
      <c r="N1488" s="49">
        <v>0</v>
      </c>
      <c r="O1488" s="49">
        <v>0</v>
      </c>
      <c r="P1488" s="50">
        <v>1.6125530984126983</v>
      </c>
      <c r="Q1488" s="50">
        <v>0.9303190952380952</v>
      </c>
      <c r="R1488" s="50">
        <v>0</v>
      </c>
      <c r="S1488" s="51">
        <v>0</v>
      </c>
      <c r="T1488" s="50">
        <v>0</v>
      </c>
      <c r="U1488" s="51">
        <v>0</v>
      </c>
      <c r="V1488" s="51">
        <v>8.9122387238095246</v>
      </c>
      <c r="W1488" s="50">
        <v>2.3414895238095239</v>
      </c>
      <c r="X1488" s="49">
        <v>0</v>
      </c>
      <c r="Y1488" s="51">
        <v>0</v>
      </c>
      <c r="Z1488" s="52">
        <v>0</v>
      </c>
      <c r="AA1488" s="52">
        <v>0</v>
      </c>
      <c r="AB1488" s="52">
        <v>0</v>
      </c>
      <c r="AC1488" s="52">
        <v>0</v>
      </c>
      <c r="AD1488" s="52">
        <v>0</v>
      </c>
      <c r="AE1488" s="50">
        <v>0</v>
      </c>
      <c r="AF1488" s="50">
        <v>0</v>
      </c>
      <c r="AG1488" s="50">
        <v>0</v>
      </c>
      <c r="AH1488" s="50">
        <v>0</v>
      </c>
      <c r="AI1488" s="52">
        <v>0</v>
      </c>
      <c r="AJ1488" s="49">
        <v>0</v>
      </c>
      <c r="AK1488" s="50">
        <v>13.715091358024692</v>
      </c>
      <c r="AL1488" s="50">
        <v>0</v>
      </c>
      <c r="AM1488" s="50">
        <v>0</v>
      </c>
      <c r="AN1488" s="50">
        <v>0</v>
      </c>
      <c r="AO1488" s="50">
        <v>0</v>
      </c>
      <c r="AP1488" s="50">
        <v>0</v>
      </c>
      <c r="AQ1488" s="51">
        <v>0</v>
      </c>
      <c r="AR1488" s="49">
        <v>0</v>
      </c>
      <c r="AS1488" s="50">
        <v>0</v>
      </c>
      <c r="AT1488" s="50">
        <v>0</v>
      </c>
      <c r="AU1488" s="50">
        <v>0</v>
      </c>
      <c r="AV1488" s="50">
        <v>0</v>
      </c>
      <c r="AW1488" s="50">
        <v>0</v>
      </c>
      <c r="AX1488" s="50">
        <v>0</v>
      </c>
      <c r="AY1488" s="50">
        <v>0</v>
      </c>
      <c r="AZ1488" s="51">
        <v>0</v>
      </c>
      <c r="BA1488" s="49">
        <v>0</v>
      </c>
      <c r="BB1488" s="49">
        <v>9.0100000000000013E-2</v>
      </c>
      <c r="BC1488" s="50">
        <v>109.01511111111112</v>
      </c>
      <c r="BD1488" s="50">
        <v>13.022958333333333</v>
      </c>
      <c r="BE1488" s="51">
        <v>7.8832200000000006</v>
      </c>
      <c r="BF1488" s="38"/>
      <c r="BG1488" s="38"/>
      <c r="BK1488" s="38"/>
      <c r="BL1488" s="38"/>
      <c r="BM1488" s="38"/>
      <c r="BN1488" s="38"/>
      <c r="BO1488" s="38"/>
      <c r="BP1488" s="38"/>
      <c r="BQ1488" s="38"/>
      <c r="BR1488" s="38"/>
      <c r="BS1488" s="38"/>
      <c r="BT1488" s="38"/>
      <c r="BU1488" s="38"/>
      <c r="BY1488" s="38"/>
      <c r="BZ1488" s="38"/>
      <c r="CJ1488" s="38"/>
    </row>
    <row r="1489" spans="2:88" x14ac:dyDescent="0.25">
      <c r="B1489" s="8">
        <v>1535</v>
      </c>
      <c r="C1489" s="9" t="s">
        <v>13112</v>
      </c>
      <c r="D1489" s="9" t="s">
        <v>13159</v>
      </c>
      <c r="E1489" s="49">
        <v>0</v>
      </c>
      <c r="F1489" s="50">
        <v>0</v>
      </c>
      <c r="G1489" s="50">
        <v>0</v>
      </c>
      <c r="H1489" s="51">
        <v>0</v>
      </c>
      <c r="I1489" s="57">
        <v>4.2524494791666676</v>
      </c>
      <c r="J1489" s="57">
        <v>4.2524494791666676</v>
      </c>
      <c r="K1489" s="50">
        <v>0</v>
      </c>
      <c r="L1489" s="50">
        <v>0</v>
      </c>
      <c r="M1489" s="49">
        <v>0</v>
      </c>
      <c r="N1489" s="49">
        <v>0</v>
      </c>
      <c r="O1489" s="49">
        <v>0</v>
      </c>
      <c r="P1489" s="50">
        <v>1.6125530984126983</v>
      </c>
      <c r="Q1489" s="50">
        <v>0.9303190952380952</v>
      </c>
      <c r="R1489" s="50">
        <v>0</v>
      </c>
      <c r="S1489" s="51">
        <v>0</v>
      </c>
      <c r="T1489" s="50">
        <v>0</v>
      </c>
      <c r="U1489" s="51">
        <v>0</v>
      </c>
      <c r="V1489" s="51">
        <v>8.9122387238095246</v>
      </c>
      <c r="W1489" s="50">
        <v>2.3414895238095239</v>
      </c>
      <c r="X1489" s="49">
        <v>0</v>
      </c>
      <c r="Y1489" s="51">
        <v>0</v>
      </c>
      <c r="Z1489" s="52">
        <v>0</v>
      </c>
      <c r="AA1489" s="52">
        <v>0</v>
      </c>
      <c r="AB1489" s="52">
        <v>0</v>
      </c>
      <c r="AC1489" s="52">
        <v>0</v>
      </c>
      <c r="AD1489" s="52">
        <v>0</v>
      </c>
      <c r="AE1489" s="50">
        <v>0</v>
      </c>
      <c r="AF1489" s="50">
        <v>0</v>
      </c>
      <c r="AG1489" s="50">
        <v>0</v>
      </c>
      <c r="AH1489" s="50">
        <v>0</v>
      </c>
      <c r="AI1489" s="52">
        <v>0</v>
      </c>
      <c r="AJ1489" s="49">
        <v>0</v>
      </c>
      <c r="AK1489" s="50">
        <v>17.143864197530863</v>
      </c>
      <c r="AL1489" s="50">
        <v>0</v>
      </c>
      <c r="AM1489" s="50">
        <v>0</v>
      </c>
      <c r="AN1489" s="50">
        <v>0</v>
      </c>
      <c r="AO1489" s="50">
        <v>0</v>
      </c>
      <c r="AP1489" s="50">
        <v>0</v>
      </c>
      <c r="AQ1489" s="51">
        <v>0</v>
      </c>
      <c r="AR1489" s="49">
        <v>0</v>
      </c>
      <c r="AS1489" s="50">
        <v>0</v>
      </c>
      <c r="AT1489" s="50">
        <v>0</v>
      </c>
      <c r="AU1489" s="50">
        <v>0</v>
      </c>
      <c r="AV1489" s="50">
        <v>0</v>
      </c>
      <c r="AW1489" s="50">
        <v>0</v>
      </c>
      <c r="AX1489" s="50">
        <v>0</v>
      </c>
      <c r="AY1489" s="50">
        <v>0</v>
      </c>
      <c r="AZ1489" s="51">
        <v>0</v>
      </c>
      <c r="BA1489" s="49">
        <v>0</v>
      </c>
      <c r="BB1489" s="49">
        <v>9.0100000000000013E-2</v>
      </c>
      <c r="BC1489" s="50">
        <v>136.26888888888891</v>
      </c>
      <c r="BD1489" s="50">
        <v>15.019291666666666</v>
      </c>
      <c r="BE1489" s="51">
        <v>7.8832200000000006</v>
      </c>
      <c r="BF1489" s="38"/>
      <c r="BG1489" s="38"/>
      <c r="BK1489" s="38"/>
      <c r="BL1489" s="38"/>
      <c r="BM1489" s="38"/>
      <c r="BN1489" s="38"/>
      <c r="BO1489" s="38"/>
      <c r="BP1489" s="38"/>
      <c r="BQ1489" s="38"/>
      <c r="BR1489" s="38"/>
      <c r="BS1489" s="38"/>
      <c r="BT1489" s="38"/>
      <c r="BU1489" s="38"/>
      <c r="BY1489" s="38"/>
      <c r="BZ1489" s="38"/>
      <c r="CJ1489" s="38"/>
    </row>
    <row r="1490" spans="2:88" x14ac:dyDescent="0.25">
      <c r="B1490" s="20">
        <v>1536</v>
      </c>
      <c r="C1490" s="21" t="s">
        <v>13112</v>
      </c>
      <c r="D1490" s="21" t="s">
        <v>13160</v>
      </c>
      <c r="E1490" s="58">
        <v>0</v>
      </c>
      <c r="F1490" s="59">
        <v>0</v>
      </c>
      <c r="G1490" s="59">
        <v>0</v>
      </c>
      <c r="H1490" s="60">
        <v>0</v>
      </c>
      <c r="I1490" s="57">
        <v>5.1029393750000009</v>
      </c>
      <c r="J1490" s="57">
        <v>5.1029393750000009</v>
      </c>
      <c r="K1490" s="59">
        <v>0</v>
      </c>
      <c r="L1490" s="59">
        <v>0</v>
      </c>
      <c r="M1490" s="58">
        <v>0</v>
      </c>
      <c r="N1490" s="58">
        <v>0</v>
      </c>
      <c r="O1490" s="58">
        <v>0</v>
      </c>
      <c r="P1490" s="59">
        <v>1.6125530984126983</v>
      </c>
      <c r="Q1490" s="59">
        <v>0.9303190952380952</v>
      </c>
      <c r="R1490" s="59">
        <v>0</v>
      </c>
      <c r="S1490" s="60">
        <v>0</v>
      </c>
      <c r="T1490" s="59">
        <v>0</v>
      </c>
      <c r="U1490" s="60">
        <v>0</v>
      </c>
      <c r="V1490" s="60">
        <v>8.9122387238095246</v>
      </c>
      <c r="W1490" s="59">
        <v>2.3414895238095239</v>
      </c>
      <c r="X1490" s="58">
        <v>0</v>
      </c>
      <c r="Y1490" s="60">
        <v>0</v>
      </c>
      <c r="Z1490" s="61">
        <v>0</v>
      </c>
      <c r="AA1490" s="61">
        <v>0</v>
      </c>
      <c r="AB1490" s="61">
        <v>0</v>
      </c>
      <c r="AC1490" s="61">
        <v>0</v>
      </c>
      <c r="AD1490" s="61">
        <v>0</v>
      </c>
      <c r="AE1490" s="59">
        <v>0</v>
      </c>
      <c r="AF1490" s="59">
        <v>0</v>
      </c>
      <c r="AG1490" s="59">
        <v>0</v>
      </c>
      <c r="AH1490" s="59">
        <v>0</v>
      </c>
      <c r="AI1490" s="61">
        <v>0</v>
      </c>
      <c r="AJ1490" s="58">
        <v>0</v>
      </c>
      <c r="AK1490" s="59">
        <v>20.572637037037037</v>
      </c>
      <c r="AL1490" s="59">
        <v>0</v>
      </c>
      <c r="AM1490" s="59">
        <v>0</v>
      </c>
      <c r="AN1490" s="59">
        <v>0</v>
      </c>
      <c r="AO1490" s="59">
        <v>0</v>
      </c>
      <c r="AP1490" s="59">
        <v>0</v>
      </c>
      <c r="AQ1490" s="60">
        <v>0</v>
      </c>
      <c r="AR1490" s="58">
        <v>0</v>
      </c>
      <c r="AS1490" s="59">
        <v>0</v>
      </c>
      <c r="AT1490" s="59">
        <v>0</v>
      </c>
      <c r="AU1490" s="59">
        <v>0</v>
      </c>
      <c r="AV1490" s="59">
        <v>0</v>
      </c>
      <c r="AW1490" s="59">
        <v>0</v>
      </c>
      <c r="AX1490" s="59">
        <v>0</v>
      </c>
      <c r="AY1490" s="59">
        <v>0</v>
      </c>
      <c r="AZ1490" s="60">
        <v>0</v>
      </c>
      <c r="BA1490" s="58">
        <v>0</v>
      </c>
      <c r="BB1490" s="58">
        <v>9.0100000000000013E-2</v>
      </c>
      <c r="BC1490" s="59">
        <v>163.52266666666668</v>
      </c>
      <c r="BD1490" s="59">
        <v>17.015625</v>
      </c>
      <c r="BE1490" s="60">
        <v>7.8832200000000006</v>
      </c>
      <c r="BF1490" s="38"/>
      <c r="BG1490" s="38"/>
      <c r="BK1490" s="38"/>
      <c r="BL1490" s="38"/>
      <c r="BM1490" s="38"/>
      <c r="BN1490" s="38"/>
      <c r="BO1490" s="38"/>
      <c r="BP1490" s="38"/>
      <c r="BQ1490" s="38"/>
      <c r="BR1490" s="38"/>
      <c r="BS1490" s="38"/>
      <c r="BT1490" s="38"/>
      <c r="BU1490" s="38"/>
      <c r="BY1490" s="38"/>
      <c r="BZ1490" s="38"/>
      <c r="CJ1490" s="38"/>
    </row>
    <row r="1491" spans="2:88" x14ac:dyDescent="0.25">
      <c r="B1491" s="62">
        <v>1537</v>
      </c>
      <c r="C1491" s="9" t="s">
        <v>13161</v>
      </c>
      <c r="D1491" s="9" t="s">
        <v>13162</v>
      </c>
      <c r="E1491" s="49">
        <v>0</v>
      </c>
      <c r="F1491" s="50">
        <v>0</v>
      </c>
      <c r="G1491" s="50">
        <v>0</v>
      </c>
      <c r="H1491" s="51">
        <v>0</v>
      </c>
      <c r="I1491" s="50">
        <v>0</v>
      </c>
      <c r="J1491" s="50">
        <v>0</v>
      </c>
      <c r="K1491" s="50">
        <v>0</v>
      </c>
      <c r="L1491" s="50">
        <v>0</v>
      </c>
      <c r="M1491" s="49">
        <v>0</v>
      </c>
      <c r="N1491" s="49">
        <v>0</v>
      </c>
      <c r="O1491" s="49">
        <v>0</v>
      </c>
      <c r="P1491" s="50">
        <v>0</v>
      </c>
      <c r="Q1491" s="50">
        <v>0</v>
      </c>
      <c r="R1491" s="50">
        <v>0</v>
      </c>
      <c r="S1491" s="51">
        <v>0</v>
      </c>
      <c r="T1491" s="50">
        <v>0</v>
      </c>
      <c r="U1491" s="51">
        <v>0</v>
      </c>
      <c r="V1491" s="51">
        <v>0</v>
      </c>
      <c r="W1491" s="50">
        <v>0</v>
      </c>
      <c r="X1491" s="49">
        <v>1</v>
      </c>
      <c r="Y1491" s="51">
        <v>1</v>
      </c>
      <c r="Z1491" s="52">
        <v>0</v>
      </c>
      <c r="AA1491" s="52">
        <v>0</v>
      </c>
      <c r="AB1491" s="52">
        <v>0</v>
      </c>
      <c r="AC1491" s="52">
        <v>0</v>
      </c>
      <c r="AD1491" s="52">
        <v>0</v>
      </c>
      <c r="AE1491" s="50">
        <v>0</v>
      </c>
      <c r="AF1491" s="50">
        <v>0</v>
      </c>
      <c r="AG1491" s="50">
        <v>0</v>
      </c>
      <c r="AH1491" s="50">
        <v>0</v>
      </c>
      <c r="AI1491" s="52">
        <v>0</v>
      </c>
      <c r="AJ1491" s="49">
        <v>0</v>
      </c>
      <c r="AK1491" s="50">
        <v>0</v>
      </c>
      <c r="AL1491" s="50">
        <v>0</v>
      </c>
      <c r="AM1491" s="50">
        <v>0</v>
      </c>
      <c r="AN1491" s="50">
        <v>0</v>
      </c>
      <c r="AO1491" s="50">
        <v>0</v>
      </c>
      <c r="AP1491" s="50">
        <v>0</v>
      </c>
      <c r="AQ1491" s="51">
        <v>0</v>
      </c>
      <c r="AR1491" s="49">
        <v>0</v>
      </c>
      <c r="AS1491" s="50">
        <v>0</v>
      </c>
      <c r="AT1491" s="50">
        <v>0</v>
      </c>
      <c r="AU1491" s="50">
        <v>0</v>
      </c>
      <c r="AV1491" s="50">
        <v>0</v>
      </c>
      <c r="AW1491" s="50">
        <v>0</v>
      </c>
      <c r="AX1491" s="50">
        <v>0</v>
      </c>
      <c r="AY1491" s="50">
        <v>0</v>
      </c>
      <c r="AZ1491" s="51">
        <v>0</v>
      </c>
      <c r="BA1491" s="49">
        <v>0</v>
      </c>
      <c r="BB1491" s="49">
        <v>0</v>
      </c>
      <c r="BC1491" s="50">
        <v>0</v>
      </c>
      <c r="BD1491" s="50">
        <v>0</v>
      </c>
      <c r="BE1491" s="51">
        <v>0</v>
      </c>
      <c r="BF1491" s="38"/>
      <c r="BG1491" s="38"/>
      <c r="BK1491" s="38"/>
      <c r="BL1491" s="38"/>
      <c r="BM1491" s="38"/>
      <c r="BN1491" s="38"/>
      <c r="BO1491" s="38"/>
      <c r="BP1491" s="38"/>
      <c r="BQ1491" s="38"/>
      <c r="BR1491" s="38"/>
      <c r="BS1491" s="38"/>
      <c r="BT1491" s="38"/>
      <c r="BU1491" s="38"/>
      <c r="BY1491" s="38"/>
      <c r="BZ1491" s="38"/>
      <c r="CJ1491" s="38"/>
    </row>
    <row r="1492" spans="2:88" x14ac:dyDescent="0.25">
      <c r="B1492" s="62">
        <v>1538</v>
      </c>
      <c r="C1492" s="9" t="s">
        <v>13163</v>
      </c>
      <c r="D1492" s="9" t="s">
        <v>13164</v>
      </c>
      <c r="E1492" s="49">
        <v>10</v>
      </c>
      <c r="F1492" s="50">
        <v>0</v>
      </c>
      <c r="G1492" s="50">
        <v>0</v>
      </c>
      <c r="H1492" s="51">
        <v>0</v>
      </c>
      <c r="I1492" s="50">
        <v>0</v>
      </c>
      <c r="J1492" s="50">
        <v>0</v>
      </c>
      <c r="K1492" s="50">
        <v>0</v>
      </c>
      <c r="L1492" s="50">
        <v>0</v>
      </c>
      <c r="M1492" s="49">
        <v>0</v>
      </c>
      <c r="N1492" s="49">
        <v>0</v>
      </c>
      <c r="O1492" s="49">
        <v>0</v>
      </c>
      <c r="P1492" s="50">
        <v>0</v>
      </c>
      <c r="Q1492" s="50">
        <v>0</v>
      </c>
      <c r="R1492" s="50">
        <v>0</v>
      </c>
      <c r="S1492" s="51">
        <v>0</v>
      </c>
      <c r="T1492" s="50">
        <v>0</v>
      </c>
      <c r="U1492" s="51">
        <v>0</v>
      </c>
      <c r="V1492" s="51">
        <v>0</v>
      </c>
      <c r="W1492" s="50">
        <v>0</v>
      </c>
      <c r="X1492" s="49">
        <v>10</v>
      </c>
      <c r="Y1492" s="51">
        <v>10</v>
      </c>
      <c r="Z1492" s="54">
        <v>120</v>
      </c>
      <c r="AA1492" s="52">
        <v>0</v>
      </c>
      <c r="AB1492" s="52">
        <v>0</v>
      </c>
      <c r="AC1492" s="52">
        <v>0</v>
      </c>
      <c r="AD1492" s="52">
        <v>0</v>
      </c>
      <c r="AE1492" s="50">
        <v>0</v>
      </c>
      <c r="AF1492" s="50">
        <v>0</v>
      </c>
      <c r="AG1492" s="50">
        <v>0</v>
      </c>
      <c r="AH1492" s="50">
        <v>0</v>
      </c>
      <c r="AI1492" s="52">
        <v>0</v>
      </c>
      <c r="AJ1492" s="49">
        <v>0</v>
      </c>
      <c r="AK1492" s="50">
        <v>0</v>
      </c>
      <c r="AL1492" s="50">
        <v>0</v>
      </c>
      <c r="AM1492" s="50">
        <v>0</v>
      </c>
      <c r="AN1492" s="50">
        <v>0</v>
      </c>
      <c r="AO1492" s="50">
        <v>0</v>
      </c>
      <c r="AP1492" s="50">
        <v>0</v>
      </c>
      <c r="AQ1492" s="51">
        <v>0</v>
      </c>
      <c r="AR1492" s="49">
        <v>0</v>
      </c>
      <c r="AS1492" s="50">
        <v>0</v>
      </c>
      <c r="AT1492" s="50">
        <v>0</v>
      </c>
      <c r="AU1492" s="50">
        <v>0</v>
      </c>
      <c r="AV1492" s="50">
        <v>0</v>
      </c>
      <c r="AW1492" s="50">
        <v>0</v>
      </c>
      <c r="AX1492" s="50">
        <v>0</v>
      </c>
      <c r="AY1492" s="50">
        <v>0</v>
      </c>
      <c r="AZ1492" s="51">
        <v>0</v>
      </c>
      <c r="BA1492" s="49">
        <v>0</v>
      </c>
      <c r="BB1492" s="49">
        <v>0</v>
      </c>
      <c r="BC1492" s="50">
        <v>0</v>
      </c>
      <c r="BD1492" s="50">
        <v>0</v>
      </c>
      <c r="BE1492" s="51">
        <v>0</v>
      </c>
      <c r="BF1492" s="38"/>
      <c r="BG1492" s="38"/>
      <c r="BK1492" s="38"/>
      <c r="BL1492" s="38"/>
      <c r="BM1492" s="38"/>
      <c r="BN1492" s="38"/>
      <c r="BO1492" s="38"/>
      <c r="BP1492" s="38"/>
      <c r="BQ1492" s="38"/>
      <c r="BR1492" s="38"/>
      <c r="BS1492" s="38"/>
      <c r="BT1492" s="38"/>
      <c r="BU1492" s="38"/>
      <c r="BY1492" s="38"/>
      <c r="BZ1492" s="38"/>
      <c r="CJ1492" s="38"/>
    </row>
    <row r="1493" spans="2:88" x14ac:dyDescent="0.25">
      <c r="B1493" s="62">
        <v>1539</v>
      </c>
      <c r="C1493" s="9" t="s">
        <v>13163</v>
      </c>
      <c r="D1493" s="9" t="s">
        <v>13165</v>
      </c>
      <c r="E1493" s="49">
        <v>10</v>
      </c>
      <c r="F1493" s="50">
        <v>0</v>
      </c>
      <c r="G1493" s="50">
        <v>0</v>
      </c>
      <c r="H1493" s="51">
        <v>0</v>
      </c>
      <c r="I1493" s="50">
        <v>0</v>
      </c>
      <c r="J1493" s="50">
        <v>0</v>
      </c>
      <c r="K1493" s="50">
        <v>0</v>
      </c>
      <c r="L1493" s="50">
        <v>0</v>
      </c>
      <c r="M1493" s="49">
        <v>0</v>
      </c>
      <c r="N1493" s="49">
        <v>0</v>
      </c>
      <c r="O1493" s="49">
        <v>0</v>
      </c>
      <c r="P1493" s="50">
        <v>0</v>
      </c>
      <c r="Q1493" s="50">
        <v>0</v>
      </c>
      <c r="R1493" s="50">
        <v>0</v>
      </c>
      <c r="S1493" s="51">
        <v>0</v>
      </c>
      <c r="T1493" s="50">
        <v>0</v>
      </c>
      <c r="U1493" s="51">
        <v>0</v>
      </c>
      <c r="V1493" s="51">
        <v>0</v>
      </c>
      <c r="W1493" s="50">
        <v>0</v>
      </c>
      <c r="X1493" s="49">
        <v>10</v>
      </c>
      <c r="Y1493" s="51">
        <v>10</v>
      </c>
      <c r="Z1493" s="54">
        <v>120</v>
      </c>
      <c r="AA1493" s="52">
        <v>0</v>
      </c>
      <c r="AB1493" s="52">
        <v>0</v>
      </c>
      <c r="AC1493" s="52">
        <v>0</v>
      </c>
      <c r="AD1493" s="52">
        <v>0</v>
      </c>
      <c r="AE1493" s="50">
        <v>0</v>
      </c>
      <c r="AF1493" s="50">
        <v>0</v>
      </c>
      <c r="AG1493" s="50">
        <v>0</v>
      </c>
      <c r="AH1493" s="50">
        <v>0</v>
      </c>
      <c r="AI1493" s="52">
        <v>0</v>
      </c>
      <c r="AJ1493" s="49">
        <v>0</v>
      </c>
      <c r="AK1493" s="50">
        <v>0</v>
      </c>
      <c r="AL1493" s="50">
        <v>0</v>
      </c>
      <c r="AM1493" s="50">
        <v>0</v>
      </c>
      <c r="AN1493" s="50">
        <v>0</v>
      </c>
      <c r="AO1493" s="50">
        <v>0</v>
      </c>
      <c r="AP1493" s="50">
        <v>0</v>
      </c>
      <c r="AQ1493" s="51">
        <v>0</v>
      </c>
      <c r="AR1493" s="49">
        <v>0</v>
      </c>
      <c r="AS1493" s="50">
        <v>0</v>
      </c>
      <c r="AT1493" s="50">
        <v>0</v>
      </c>
      <c r="AU1493" s="50">
        <v>0</v>
      </c>
      <c r="AV1493" s="50">
        <v>0</v>
      </c>
      <c r="AW1493" s="50">
        <v>0</v>
      </c>
      <c r="AX1493" s="50">
        <v>0</v>
      </c>
      <c r="AY1493" s="50">
        <v>0</v>
      </c>
      <c r="AZ1493" s="51">
        <v>0</v>
      </c>
      <c r="BA1493" s="49">
        <v>0</v>
      </c>
      <c r="BB1493" s="49">
        <v>0</v>
      </c>
      <c r="BC1493" s="50">
        <v>0</v>
      </c>
      <c r="BD1493" s="50">
        <v>0</v>
      </c>
      <c r="BE1493" s="51">
        <v>0</v>
      </c>
      <c r="BF1493" s="38"/>
      <c r="BG1493" s="38"/>
      <c r="BK1493" s="38"/>
      <c r="BL1493" s="38"/>
      <c r="BM1493" s="38"/>
      <c r="BN1493" s="38"/>
      <c r="BO1493" s="38"/>
      <c r="BP1493" s="38"/>
      <c r="BQ1493" s="38"/>
      <c r="BR1493" s="38"/>
      <c r="BS1493" s="38"/>
      <c r="BT1493" s="38"/>
      <c r="BU1493" s="38"/>
      <c r="BY1493" s="38"/>
      <c r="BZ1493" s="38"/>
      <c r="CJ1493" s="38"/>
    </row>
    <row r="1494" spans="2:88" x14ac:dyDescent="0.25">
      <c r="B1494" s="62">
        <v>1540</v>
      </c>
      <c r="C1494" s="9" t="s">
        <v>13166</v>
      </c>
      <c r="D1494" s="9" t="s">
        <v>13167</v>
      </c>
      <c r="E1494" s="49">
        <v>10</v>
      </c>
      <c r="F1494" s="50">
        <v>0</v>
      </c>
      <c r="G1494" s="50">
        <v>0</v>
      </c>
      <c r="H1494" s="51">
        <v>0</v>
      </c>
      <c r="I1494" s="50">
        <v>0</v>
      </c>
      <c r="J1494" s="50">
        <v>0</v>
      </c>
      <c r="K1494" s="50">
        <v>0</v>
      </c>
      <c r="L1494" s="50">
        <v>0</v>
      </c>
      <c r="M1494" s="49">
        <v>0</v>
      </c>
      <c r="N1494" s="49">
        <v>0</v>
      </c>
      <c r="O1494" s="49">
        <v>0</v>
      </c>
      <c r="P1494" s="50">
        <v>0</v>
      </c>
      <c r="Q1494" s="50">
        <v>0</v>
      </c>
      <c r="R1494" s="50">
        <v>0</v>
      </c>
      <c r="S1494" s="51">
        <v>0</v>
      </c>
      <c r="T1494" s="50">
        <v>0</v>
      </c>
      <c r="U1494" s="51">
        <v>0</v>
      </c>
      <c r="V1494" s="51">
        <v>0</v>
      </c>
      <c r="W1494" s="50">
        <v>0</v>
      </c>
      <c r="X1494" s="49">
        <v>10</v>
      </c>
      <c r="Y1494" s="51">
        <v>10</v>
      </c>
      <c r="Z1494" s="54">
        <v>120</v>
      </c>
      <c r="AA1494" s="52">
        <v>0</v>
      </c>
      <c r="AB1494" s="52">
        <v>0</v>
      </c>
      <c r="AC1494" s="52">
        <v>0</v>
      </c>
      <c r="AD1494" s="52">
        <v>0</v>
      </c>
      <c r="AE1494" s="50">
        <v>0</v>
      </c>
      <c r="AF1494" s="50">
        <v>0</v>
      </c>
      <c r="AG1494" s="50">
        <v>0</v>
      </c>
      <c r="AH1494" s="50">
        <v>0</v>
      </c>
      <c r="AI1494" s="52">
        <v>0</v>
      </c>
      <c r="AJ1494" s="49">
        <v>0</v>
      </c>
      <c r="AK1494" s="50">
        <v>0</v>
      </c>
      <c r="AL1494" s="50">
        <v>0</v>
      </c>
      <c r="AM1494" s="50">
        <v>0</v>
      </c>
      <c r="AN1494" s="50">
        <v>0</v>
      </c>
      <c r="AO1494" s="50">
        <v>0</v>
      </c>
      <c r="AP1494" s="50">
        <v>0</v>
      </c>
      <c r="AQ1494" s="51">
        <v>0</v>
      </c>
      <c r="AR1494" s="49">
        <v>0</v>
      </c>
      <c r="AS1494" s="50">
        <v>0</v>
      </c>
      <c r="AT1494" s="50">
        <v>0</v>
      </c>
      <c r="AU1494" s="50">
        <v>0</v>
      </c>
      <c r="AV1494" s="50">
        <v>0</v>
      </c>
      <c r="AW1494" s="50">
        <v>0</v>
      </c>
      <c r="AX1494" s="50">
        <v>0</v>
      </c>
      <c r="AY1494" s="50">
        <v>0</v>
      </c>
      <c r="AZ1494" s="51">
        <v>0</v>
      </c>
      <c r="BA1494" s="49">
        <v>0</v>
      </c>
      <c r="BB1494" s="49">
        <v>0</v>
      </c>
      <c r="BC1494" s="50">
        <v>0</v>
      </c>
      <c r="BD1494" s="50">
        <v>0</v>
      </c>
      <c r="BE1494" s="51">
        <v>0</v>
      </c>
      <c r="BF1494" s="38"/>
      <c r="BG1494" s="38"/>
      <c r="BK1494" s="38"/>
      <c r="BL1494" s="38"/>
      <c r="BM1494" s="38"/>
      <c r="BN1494" s="38"/>
      <c r="BO1494" s="38"/>
      <c r="BP1494" s="38"/>
      <c r="BQ1494" s="38"/>
      <c r="BR1494" s="38"/>
      <c r="BS1494" s="38"/>
      <c r="BT1494" s="38"/>
      <c r="BU1494" s="38"/>
      <c r="BY1494" s="38"/>
      <c r="BZ1494" s="38"/>
      <c r="CJ1494" s="38"/>
    </row>
    <row r="1495" spans="2:88" x14ac:dyDescent="0.25">
      <c r="B1495" s="62">
        <v>1541</v>
      </c>
      <c r="C1495" s="9" t="s">
        <v>13166</v>
      </c>
      <c r="D1495" s="9" t="s">
        <v>13168</v>
      </c>
      <c r="E1495" s="49">
        <v>10</v>
      </c>
      <c r="F1495" s="50">
        <v>0</v>
      </c>
      <c r="G1495" s="50">
        <v>0</v>
      </c>
      <c r="H1495" s="51">
        <v>0</v>
      </c>
      <c r="I1495" s="50">
        <v>0</v>
      </c>
      <c r="J1495" s="50">
        <v>0</v>
      </c>
      <c r="K1495" s="50">
        <v>0</v>
      </c>
      <c r="L1495" s="50">
        <v>0</v>
      </c>
      <c r="M1495" s="49">
        <v>0</v>
      </c>
      <c r="N1495" s="49">
        <v>0</v>
      </c>
      <c r="O1495" s="49">
        <v>0</v>
      </c>
      <c r="P1495" s="50">
        <v>0</v>
      </c>
      <c r="Q1495" s="50">
        <v>0</v>
      </c>
      <c r="R1495" s="50">
        <v>0</v>
      </c>
      <c r="S1495" s="51">
        <v>0</v>
      </c>
      <c r="T1495" s="50">
        <v>0</v>
      </c>
      <c r="U1495" s="51">
        <v>0</v>
      </c>
      <c r="V1495" s="51">
        <v>0</v>
      </c>
      <c r="W1495" s="50">
        <v>0</v>
      </c>
      <c r="X1495" s="49">
        <v>10</v>
      </c>
      <c r="Y1495" s="51">
        <v>10</v>
      </c>
      <c r="Z1495" s="54">
        <v>120</v>
      </c>
      <c r="AA1495" s="52">
        <v>0</v>
      </c>
      <c r="AB1495" s="52">
        <v>0</v>
      </c>
      <c r="AC1495" s="52">
        <v>0</v>
      </c>
      <c r="AD1495" s="52">
        <v>0</v>
      </c>
      <c r="AE1495" s="50">
        <v>0</v>
      </c>
      <c r="AF1495" s="50">
        <v>0</v>
      </c>
      <c r="AG1495" s="50">
        <v>0</v>
      </c>
      <c r="AH1495" s="50">
        <v>0</v>
      </c>
      <c r="AI1495" s="52">
        <v>0</v>
      </c>
      <c r="AJ1495" s="49">
        <v>0</v>
      </c>
      <c r="AK1495" s="50">
        <v>0</v>
      </c>
      <c r="AL1495" s="50">
        <v>0</v>
      </c>
      <c r="AM1495" s="50">
        <v>0</v>
      </c>
      <c r="AN1495" s="50">
        <v>0</v>
      </c>
      <c r="AO1495" s="50">
        <v>0</v>
      </c>
      <c r="AP1495" s="50">
        <v>0</v>
      </c>
      <c r="AQ1495" s="51">
        <v>0</v>
      </c>
      <c r="AR1495" s="49">
        <v>0</v>
      </c>
      <c r="AS1495" s="50">
        <v>0</v>
      </c>
      <c r="AT1495" s="50">
        <v>0</v>
      </c>
      <c r="AU1495" s="50">
        <v>0</v>
      </c>
      <c r="AV1495" s="50">
        <v>0</v>
      </c>
      <c r="AW1495" s="50">
        <v>0</v>
      </c>
      <c r="AX1495" s="50">
        <v>0</v>
      </c>
      <c r="AY1495" s="50">
        <v>0</v>
      </c>
      <c r="AZ1495" s="51">
        <v>0</v>
      </c>
      <c r="BA1495" s="49">
        <v>0</v>
      </c>
      <c r="BB1495" s="49">
        <v>0</v>
      </c>
      <c r="BC1495" s="50">
        <v>0</v>
      </c>
      <c r="BD1495" s="50">
        <v>0</v>
      </c>
      <c r="BE1495" s="51">
        <v>0</v>
      </c>
      <c r="BF1495" s="38"/>
      <c r="BG1495" s="38"/>
      <c r="BK1495" s="38"/>
      <c r="BL1495" s="38"/>
      <c r="BM1495" s="38"/>
      <c r="BN1495" s="38"/>
      <c r="BO1495" s="38"/>
      <c r="BP1495" s="38"/>
      <c r="BQ1495" s="38"/>
      <c r="BR1495" s="38"/>
      <c r="BS1495" s="38"/>
      <c r="BT1495" s="38"/>
      <c r="BU1495" s="38"/>
      <c r="BY1495" s="38"/>
      <c r="BZ1495" s="38"/>
      <c r="CJ1495" s="38"/>
    </row>
    <row r="1496" spans="2:88" x14ac:dyDescent="0.25">
      <c r="B1496" s="62">
        <v>1542</v>
      </c>
      <c r="C1496" s="9" t="s">
        <v>13169</v>
      </c>
      <c r="D1496" s="9" t="s">
        <v>13170</v>
      </c>
      <c r="E1496" s="49">
        <v>0</v>
      </c>
      <c r="F1496" s="50">
        <v>0</v>
      </c>
      <c r="G1496" s="50">
        <v>0</v>
      </c>
      <c r="H1496" s="51">
        <v>0</v>
      </c>
      <c r="I1496" s="50">
        <v>0</v>
      </c>
      <c r="J1496" s="50">
        <v>0</v>
      </c>
      <c r="K1496" s="50">
        <v>0</v>
      </c>
      <c r="L1496" s="50">
        <v>0</v>
      </c>
      <c r="M1496" s="49">
        <v>0</v>
      </c>
      <c r="N1496" s="49">
        <v>0</v>
      </c>
      <c r="O1496" s="49">
        <v>0</v>
      </c>
      <c r="P1496" s="50">
        <v>0</v>
      </c>
      <c r="Q1496" s="50">
        <v>0</v>
      </c>
      <c r="R1496" s="50">
        <v>0</v>
      </c>
      <c r="S1496" s="51">
        <v>0</v>
      </c>
      <c r="T1496" s="50">
        <v>0</v>
      </c>
      <c r="U1496" s="51">
        <v>0</v>
      </c>
      <c r="V1496" s="51">
        <v>0</v>
      </c>
      <c r="W1496" s="50">
        <v>0</v>
      </c>
      <c r="X1496" s="49">
        <v>10</v>
      </c>
      <c r="Y1496" s="51">
        <v>10</v>
      </c>
      <c r="Z1496" s="54">
        <v>120</v>
      </c>
      <c r="AA1496" s="52">
        <v>0</v>
      </c>
      <c r="AB1496" s="52">
        <v>0</v>
      </c>
      <c r="AC1496" s="52">
        <v>0</v>
      </c>
      <c r="AD1496" s="52">
        <v>0</v>
      </c>
      <c r="AE1496" s="50">
        <v>0</v>
      </c>
      <c r="AF1496" s="50">
        <v>0</v>
      </c>
      <c r="AG1496" s="50">
        <v>0</v>
      </c>
      <c r="AH1496" s="50">
        <v>0</v>
      </c>
      <c r="AI1496" s="52">
        <v>0</v>
      </c>
      <c r="AJ1496" s="49">
        <v>0</v>
      </c>
      <c r="AK1496" s="50">
        <v>0</v>
      </c>
      <c r="AL1496" s="50">
        <v>0</v>
      </c>
      <c r="AM1496" s="50">
        <v>0</v>
      </c>
      <c r="AN1496" s="50">
        <v>0</v>
      </c>
      <c r="AO1496" s="50">
        <v>0</v>
      </c>
      <c r="AP1496" s="50">
        <v>0</v>
      </c>
      <c r="AQ1496" s="51">
        <v>0</v>
      </c>
      <c r="AR1496" s="49">
        <v>0</v>
      </c>
      <c r="AS1496" s="50">
        <v>0</v>
      </c>
      <c r="AT1496" s="50">
        <v>0</v>
      </c>
      <c r="AU1496" s="50">
        <v>0</v>
      </c>
      <c r="AV1496" s="50">
        <v>0</v>
      </c>
      <c r="AW1496" s="50">
        <v>0</v>
      </c>
      <c r="AX1496" s="50">
        <v>0</v>
      </c>
      <c r="AY1496" s="50">
        <v>0</v>
      </c>
      <c r="AZ1496" s="51">
        <v>0</v>
      </c>
      <c r="BA1496" s="49">
        <v>0</v>
      </c>
      <c r="BB1496" s="49">
        <v>0</v>
      </c>
      <c r="BC1496" s="50">
        <v>0</v>
      </c>
      <c r="BD1496" s="50">
        <v>0</v>
      </c>
      <c r="BE1496" s="51">
        <v>0</v>
      </c>
      <c r="BF1496" s="38"/>
      <c r="BG1496" s="38"/>
      <c r="BK1496" s="38"/>
      <c r="BL1496" s="38"/>
      <c r="BM1496" s="38"/>
      <c r="BN1496" s="38"/>
      <c r="BO1496" s="38"/>
      <c r="BP1496" s="38"/>
      <c r="BQ1496" s="38"/>
      <c r="BR1496" s="38"/>
      <c r="BS1496" s="38"/>
      <c r="BT1496" s="38"/>
      <c r="BU1496" s="38"/>
      <c r="BY1496" s="38"/>
      <c r="BZ1496" s="38"/>
      <c r="CJ1496" s="38"/>
    </row>
    <row r="1497" spans="2:88" x14ac:dyDescent="0.25">
      <c r="B1497" s="62">
        <v>1543</v>
      </c>
      <c r="C1497" s="9" t="s">
        <v>13171</v>
      </c>
      <c r="D1497" s="9" t="s">
        <v>13172</v>
      </c>
      <c r="E1497" s="49">
        <v>10</v>
      </c>
      <c r="F1497" s="50">
        <v>0</v>
      </c>
      <c r="G1497" s="50">
        <v>0</v>
      </c>
      <c r="H1497" s="51">
        <v>0</v>
      </c>
      <c r="I1497" s="50">
        <v>0</v>
      </c>
      <c r="J1497" s="50">
        <v>0</v>
      </c>
      <c r="K1497" s="50">
        <v>0</v>
      </c>
      <c r="L1497" s="50">
        <v>0</v>
      </c>
      <c r="M1497" s="49">
        <v>0</v>
      </c>
      <c r="N1497" s="49">
        <v>0</v>
      </c>
      <c r="O1497" s="49">
        <v>0</v>
      </c>
      <c r="P1497" s="50">
        <v>0</v>
      </c>
      <c r="Q1497" s="50">
        <v>0</v>
      </c>
      <c r="R1497" s="50">
        <v>0</v>
      </c>
      <c r="S1497" s="51">
        <v>0</v>
      </c>
      <c r="T1497" s="50">
        <v>0</v>
      </c>
      <c r="U1497" s="51">
        <v>0</v>
      </c>
      <c r="V1497" s="51">
        <v>0</v>
      </c>
      <c r="W1497" s="50">
        <v>0</v>
      </c>
      <c r="X1497" s="49">
        <v>10</v>
      </c>
      <c r="Y1497" s="51">
        <v>10</v>
      </c>
      <c r="Z1497" s="54">
        <v>120</v>
      </c>
      <c r="AA1497" s="52">
        <v>0</v>
      </c>
      <c r="AB1497" s="52">
        <v>0</v>
      </c>
      <c r="AC1497" s="52">
        <v>0</v>
      </c>
      <c r="AD1497" s="52">
        <v>0</v>
      </c>
      <c r="AE1497" s="50">
        <v>0</v>
      </c>
      <c r="AF1497" s="50">
        <v>0</v>
      </c>
      <c r="AG1497" s="50">
        <v>0</v>
      </c>
      <c r="AH1497" s="50">
        <v>0</v>
      </c>
      <c r="AI1497" s="52">
        <v>0</v>
      </c>
      <c r="AJ1497" s="49">
        <v>0</v>
      </c>
      <c r="AK1497" s="50">
        <v>0</v>
      </c>
      <c r="AL1497" s="50">
        <v>0</v>
      </c>
      <c r="AM1497" s="50">
        <v>0</v>
      </c>
      <c r="AN1497" s="50">
        <v>0</v>
      </c>
      <c r="AO1497" s="50">
        <v>0</v>
      </c>
      <c r="AP1497" s="50">
        <v>0</v>
      </c>
      <c r="AQ1497" s="51">
        <v>0</v>
      </c>
      <c r="AR1497" s="49">
        <v>0</v>
      </c>
      <c r="AS1497" s="50">
        <v>0</v>
      </c>
      <c r="AT1497" s="50">
        <v>0</v>
      </c>
      <c r="AU1497" s="50">
        <v>0</v>
      </c>
      <c r="AV1497" s="50">
        <v>0</v>
      </c>
      <c r="AW1497" s="50">
        <v>0</v>
      </c>
      <c r="AX1497" s="50">
        <v>0</v>
      </c>
      <c r="AY1497" s="50">
        <v>0</v>
      </c>
      <c r="AZ1497" s="51">
        <v>0</v>
      </c>
      <c r="BA1497" s="49">
        <v>0</v>
      </c>
      <c r="BB1497" s="49">
        <v>0</v>
      </c>
      <c r="BC1497" s="50">
        <v>0</v>
      </c>
      <c r="BD1497" s="50">
        <v>0</v>
      </c>
      <c r="BE1497" s="51">
        <v>0</v>
      </c>
      <c r="BF1497" s="38"/>
      <c r="BG1497" s="38"/>
      <c r="BK1497" s="38"/>
      <c r="BL1497" s="38"/>
      <c r="BM1497" s="38"/>
      <c r="BN1497" s="38"/>
      <c r="BO1497" s="38"/>
      <c r="BP1497" s="38"/>
      <c r="BQ1497" s="38"/>
      <c r="BR1497" s="38"/>
      <c r="BS1497" s="38"/>
      <c r="BT1497" s="38"/>
      <c r="BU1497" s="38"/>
      <c r="BY1497" s="38"/>
      <c r="BZ1497" s="38"/>
      <c r="CJ1497" s="38"/>
    </row>
    <row r="1498" spans="2:88" x14ac:dyDescent="0.25">
      <c r="B1498" s="62">
        <v>1544</v>
      </c>
      <c r="C1498" s="9" t="s">
        <v>13171</v>
      </c>
      <c r="D1498" s="9" t="s">
        <v>13173</v>
      </c>
      <c r="E1498" s="49">
        <v>10</v>
      </c>
      <c r="F1498" s="50">
        <v>0</v>
      </c>
      <c r="G1498" s="50">
        <v>0</v>
      </c>
      <c r="H1498" s="51">
        <v>0</v>
      </c>
      <c r="I1498" s="50">
        <v>0</v>
      </c>
      <c r="J1498" s="50">
        <v>0</v>
      </c>
      <c r="K1498" s="50">
        <v>0</v>
      </c>
      <c r="L1498" s="50">
        <v>0</v>
      </c>
      <c r="M1498" s="49">
        <v>0</v>
      </c>
      <c r="N1498" s="49">
        <v>0</v>
      </c>
      <c r="O1498" s="49">
        <v>0</v>
      </c>
      <c r="P1498" s="50">
        <v>0</v>
      </c>
      <c r="Q1498" s="50">
        <v>0</v>
      </c>
      <c r="R1498" s="50">
        <v>0</v>
      </c>
      <c r="S1498" s="51">
        <v>0</v>
      </c>
      <c r="T1498" s="50">
        <v>0</v>
      </c>
      <c r="U1498" s="51">
        <v>0</v>
      </c>
      <c r="V1498" s="51">
        <v>0</v>
      </c>
      <c r="W1498" s="50">
        <v>0</v>
      </c>
      <c r="X1498" s="49">
        <v>10</v>
      </c>
      <c r="Y1498" s="51">
        <v>10</v>
      </c>
      <c r="Z1498" s="54">
        <v>120</v>
      </c>
      <c r="AA1498" s="52">
        <v>0</v>
      </c>
      <c r="AB1498" s="52">
        <v>0</v>
      </c>
      <c r="AC1498" s="52">
        <v>0</v>
      </c>
      <c r="AD1498" s="52">
        <v>0</v>
      </c>
      <c r="AE1498" s="50">
        <v>0</v>
      </c>
      <c r="AF1498" s="50">
        <v>0</v>
      </c>
      <c r="AG1498" s="50">
        <v>0</v>
      </c>
      <c r="AH1498" s="50">
        <v>0</v>
      </c>
      <c r="AI1498" s="52">
        <v>0</v>
      </c>
      <c r="AJ1498" s="49">
        <v>0</v>
      </c>
      <c r="AK1498" s="50">
        <v>0</v>
      </c>
      <c r="AL1498" s="50">
        <v>0</v>
      </c>
      <c r="AM1498" s="50">
        <v>0</v>
      </c>
      <c r="AN1498" s="50">
        <v>0</v>
      </c>
      <c r="AO1498" s="50">
        <v>0</v>
      </c>
      <c r="AP1498" s="50">
        <v>0</v>
      </c>
      <c r="AQ1498" s="51">
        <v>0</v>
      </c>
      <c r="AR1498" s="49">
        <v>0</v>
      </c>
      <c r="AS1498" s="50">
        <v>0</v>
      </c>
      <c r="AT1498" s="50">
        <v>0</v>
      </c>
      <c r="AU1498" s="50">
        <v>0</v>
      </c>
      <c r="AV1498" s="50">
        <v>0</v>
      </c>
      <c r="AW1498" s="50">
        <v>0</v>
      </c>
      <c r="AX1498" s="50">
        <v>0</v>
      </c>
      <c r="AY1498" s="50">
        <v>0</v>
      </c>
      <c r="AZ1498" s="51">
        <v>0</v>
      </c>
      <c r="BA1498" s="49">
        <v>0</v>
      </c>
      <c r="BB1498" s="49">
        <v>0</v>
      </c>
      <c r="BC1498" s="50">
        <v>0</v>
      </c>
      <c r="BD1498" s="50">
        <v>0</v>
      </c>
      <c r="BE1498" s="51">
        <v>0</v>
      </c>
      <c r="BF1498" s="38"/>
      <c r="BG1498" s="38"/>
      <c r="BK1498" s="38"/>
      <c r="BL1498" s="38"/>
      <c r="BM1498" s="38"/>
      <c r="BN1498" s="38"/>
      <c r="BO1498" s="38"/>
      <c r="BP1498" s="38"/>
      <c r="BQ1498" s="38"/>
      <c r="BR1498" s="38"/>
      <c r="BS1498" s="38"/>
      <c r="BT1498" s="38"/>
      <c r="BU1498" s="38"/>
      <c r="BY1498" s="38"/>
      <c r="BZ1498" s="38"/>
      <c r="CJ1498" s="38"/>
    </row>
    <row r="1499" spans="2:88" x14ac:dyDescent="0.25">
      <c r="B1499" s="62">
        <v>1545</v>
      </c>
      <c r="C1499" s="9" t="s">
        <v>13171</v>
      </c>
      <c r="D1499" s="9" t="s">
        <v>13174</v>
      </c>
      <c r="E1499" s="49">
        <v>10</v>
      </c>
      <c r="F1499" s="50">
        <v>0</v>
      </c>
      <c r="G1499" s="50">
        <v>0</v>
      </c>
      <c r="H1499" s="51">
        <v>0</v>
      </c>
      <c r="I1499" s="50">
        <v>0</v>
      </c>
      <c r="J1499" s="50">
        <v>0</v>
      </c>
      <c r="K1499" s="50">
        <v>0</v>
      </c>
      <c r="L1499" s="50">
        <v>0</v>
      </c>
      <c r="M1499" s="49">
        <v>0</v>
      </c>
      <c r="N1499" s="49">
        <v>0</v>
      </c>
      <c r="O1499" s="49">
        <v>0</v>
      </c>
      <c r="P1499" s="50">
        <v>0</v>
      </c>
      <c r="Q1499" s="50">
        <v>0</v>
      </c>
      <c r="R1499" s="50">
        <v>0</v>
      </c>
      <c r="S1499" s="51">
        <v>0</v>
      </c>
      <c r="T1499" s="50">
        <v>0</v>
      </c>
      <c r="U1499" s="51">
        <v>0</v>
      </c>
      <c r="V1499" s="51">
        <v>0</v>
      </c>
      <c r="W1499" s="50">
        <v>0</v>
      </c>
      <c r="X1499" s="49">
        <v>10</v>
      </c>
      <c r="Y1499" s="51">
        <v>10</v>
      </c>
      <c r="Z1499" s="54">
        <v>120</v>
      </c>
      <c r="AA1499" s="52">
        <v>0</v>
      </c>
      <c r="AB1499" s="52">
        <v>0</v>
      </c>
      <c r="AC1499" s="52">
        <v>0</v>
      </c>
      <c r="AD1499" s="52">
        <v>0</v>
      </c>
      <c r="AE1499" s="50">
        <v>0</v>
      </c>
      <c r="AF1499" s="50">
        <v>0</v>
      </c>
      <c r="AG1499" s="50">
        <v>0</v>
      </c>
      <c r="AH1499" s="50">
        <v>0</v>
      </c>
      <c r="AI1499" s="52">
        <v>0</v>
      </c>
      <c r="AJ1499" s="49">
        <v>0</v>
      </c>
      <c r="AK1499" s="50">
        <v>0</v>
      </c>
      <c r="AL1499" s="50">
        <v>0</v>
      </c>
      <c r="AM1499" s="50">
        <v>0</v>
      </c>
      <c r="AN1499" s="50">
        <v>0</v>
      </c>
      <c r="AO1499" s="50">
        <v>0</v>
      </c>
      <c r="AP1499" s="50">
        <v>0</v>
      </c>
      <c r="AQ1499" s="51">
        <v>0</v>
      </c>
      <c r="AR1499" s="49">
        <v>0</v>
      </c>
      <c r="AS1499" s="50">
        <v>0</v>
      </c>
      <c r="AT1499" s="50">
        <v>0</v>
      </c>
      <c r="AU1499" s="50">
        <v>0</v>
      </c>
      <c r="AV1499" s="50">
        <v>0</v>
      </c>
      <c r="AW1499" s="50">
        <v>0</v>
      </c>
      <c r="AX1499" s="50">
        <v>0</v>
      </c>
      <c r="AY1499" s="50">
        <v>0</v>
      </c>
      <c r="AZ1499" s="51">
        <v>0</v>
      </c>
      <c r="BA1499" s="49">
        <v>0</v>
      </c>
      <c r="BB1499" s="49">
        <v>0</v>
      </c>
      <c r="BC1499" s="50">
        <v>0</v>
      </c>
      <c r="BD1499" s="50">
        <v>0</v>
      </c>
      <c r="BE1499" s="51">
        <v>0</v>
      </c>
      <c r="BF1499" s="38"/>
      <c r="BG1499" s="38"/>
      <c r="BK1499" s="38"/>
      <c r="BL1499" s="38"/>
      <c r="BM1499" s="38"/>
      <c r="BN1499" s="38"/>
      <c r="BO1499" s="38"/>
      <c r="BP1499" s="38"/>
      <c r="BQ1499" s="38"/>
      <c r="BR1499" s="38"/>
      <c r="BS1499" s="38"/>
      <c r="BT1499" s="38"/>
      <c r="BU1499" s="38"/>
      <c r="BY1499" s="38"/>
      <c r="BZ1499" s="38"/>
      <c r="CJ1499" s="38"/>
    </row>
    <row r="1500" spans="2:88" x14ac:dyDescent="0.25">
      <c r="B1500" s="62">
        <v>1546</v>
      </c>
      <c r="C1500" s="9" t="s">
        <v>13171</v>
      </c>
      <c r="D1500" s="9" t="s">
        <v>13175</v>
      </c>
      <c r="E1500" s="49">
        <v>10</v>
      </c>
      <c r="F1500" s="50">
        <v>0</v>
      </c>
      <c r="G1500" s="50">
        <v>0</v>
      </c>
      <c r="H1500" s="51">
        <v>0</v>
      </c>
      <c r="I1500" s="50">
        <v>0</v>
      </c>
      <c r="J1500" s="50">
        <v>0</v>
      </c>
      <c r="K1500" s="50">
        <v>0</v>
      </c>
      <c r="L1500" s="50">
        <v>0</v>
      </c>
      <c r="M1500" s="49">
        <v>0</v>
      </c>
      <c r="N1500" s="49">
        <v>0</v>
      </c>
      <c r="O1500" s="49">
        <v>0</v>
      </c>
      <c r="P1500" s="50">
        <v>0</v>
      </c>
      <c r="Q1500" s="50">
        <v>0</v>
      </c>
      <c r="R1500" s="50">
        <v>0</v>
      </c>
      <c r="S1500" s="51">
        <v>0</v>
      </c>
      <c r="T1500" s="50">
        <v>0</v>
      </c>
      <c r="U1500" s="51">
        <v>0</v>
      </c>
      <c r="V1500" s="51">
        <v>0</v>
      </c>
      <c r="W1500" s="50">
        <v>0</v>
      </c>
      <c r="X1500" s="49">
        <v>10</v>
      </c>
      <c r="Y1500" s="51">
        <v>10</v>
      </c>
      <c r="Z1500" s="54">
        <v>120</v>
      </c>
      <c r="AA1500" s="52">
        <v>0</v>
      </c>
      <c r="AB1500" s="52">
        <v>0</v>
      </c>
      <c r="AC1500" s="52">
        <v>0</v>
      </c>
      <c r="AD1500" s="52">
        <v>0</v>
      </c>
      <c r="AE1500" s="50">
        <v>0</v>
      </c>
      <c r="AF1500" s="50">
        <v>0</v>
      </c>
      <c r="AG1500" s="50">
        <v>0</v>
      </c>
      <c r="AH1500" s="50">
        <v>0</v>
      </c>
      <c r="AI1500" s="52">
        <v>0</v>
      </c>
      <c r="AJ1500" s="49">
        <v>0</v>
      </c>
      <c r="AK1500" s="50">
        <v>0</v>
      </c>
      <c r="AL1500" s="50">
        <v>0</v>
      </c>
      <c r="AM1500" s="50">
        <v>0</v>
      </c>
      <c r="AN1500" s="50">
        <v>0</v>
      </c>
      <c r="AO1500" s="50">
        <v>0</v>
      </c>
      <c r="AP1500" s="50">
        <v>0</v>
      </c>
      <c r="AQ1500" s="51">
        <v>0</v>
      </c>
      <c r="AR1500" s="49">
        <v>0</v>
      </c>
      <c r="AS1500" s="50">
        <v>0</v>
      </c>
      <c r="AT1500" s="50">
        <v>0</v>
      </c>
      <c r="AU1500" s="50">
        <v>0</v>
      </c>
      <c r="AV1500" s="50">
        <v>0</v>
      </c>
      <c r="AW1500" s="50">
        <v>0</v>
      </c>
      <c r="AX1500" s="50">
        <v>0</v>
      </c>
      <c r="AY1500" s="50">
        <v>0</v>
      </c>
      <c r="AZ1500" s="51">
        <v>0</v>
      </c>
      <c r="BA1500" s="49">
        <v>0</v>
      </c>
      <c r="BB1500" s="49">
        <v>0</v>
      </c>
      <c r="BC1500" s="50">
        <v>0</v>
      </c>
      <c r="BD1500" s="50">
        <v>0</v>
      </c>
      <c r="BE1500" s="51">
        <v>0</v>
      </c>
      <c r="BF1500" s="38"/>
      <c r="BG1500" s="38"/>
      <c r="BK1500" s="38"/>
      <c r="BL1500" s="38"/>
      <c r="BM1500" s="38"/>
      <c r="BN1500" s="38"/>
      <c r="BO1500" s="38"/>
      <c r="BP1500" s="38"/>
      <c r="BQ1500" s="38"/>
      <c r="BR1500" s="38"/>
      <c r="BS1500" s="38"/>
      <c r="BT1500" s="38"/>
      <c r="BU1500" s="38"/>
      <c r="BY1500" s="38"/>
      <c r="BZ1500" s="38"/>
      <c r="CJ1500" s="38"/>
    </row>
    <row r="1501" spans="2:88" x14ac:dyDescent="0.25">
      <c r="B1501" s="62">
        <v>1547</v>
      </c>
      <c r="C1501" s="9" t="s">
        <v>13171</v>
      </c>
      <c r="D1501" s="9" t="s">
        <v>13176</v>
      </c>
      <c r="E1501" s="49">
        <v>10</v>
      </c>
      <c r="F1501" s="50">
        <v>0</v>
      </c>
      <c r="G1501" s="50">
        <v>0</v>
      </c>
      <c r="H1501" s="51">
        <v>0</v>
      </c>
      <c r="I1501" s="50">
        <v>0</v>
      </c>
      <c r="J1501" s="50">
        <v>0</v>
      </c>
      <c r="K1501" s="50">
        <v>0</v>
      </c>
      <c r="L1501" s="50">
        <v>0</v>
      </c>
      <c r="M1501" s="49">
        <v>0</v>
      </c>
      <c r="N1501" s="49">
        <v>0</v>
      </c>
      <c r="O1501" s="49">
        <v>0</v>
      </c>
      <c r="P1501" s="50">
        <v>0</v>
      </c>
      <c r="Q1501" s="50">
        <v>0</v>
      </c>
      <c r="R1501" s="50">
        <v>0</v>
      </c>
      <c r="S1501" s="51">
        <v>0</v>
      </c>
      <c r="T1501" s="50">
        <v>0</v>
      </c>
      <c r="U1501" s="51">
        <v>0</v>
      </c>
      <c r="V1501" s="51">
        <v>0</v>
      </c>
      <c r="W1501" s="50">
        <v>0</v>
      </c>
      <c r="X1501" s="49">
        <v>10</v>
      </c>
      <c r="Y1501" s="51">
        <v>10</v>
      </c>
      <c r="Z1501" s="54">
        <v>120</v>
      </c>
      <c r="AA1501" s="52">
        <v>0</v>
      </c>
      <c r="AB1501" s="52">
        <v>0</v>
      </c>
      <c r="AC1501" s="52">
        <v>0</v>
      </c>
      <c r="AD1501" s="52">
        <v>0</v>
      </c>
      <c r="AE1501" s="50">
        <v>0</v>
      </c>
      <c r="AF1501" s="50">
        <v>0</v>
      </c>
      <c r="AG1501" s="50">
        <v>0</v>
      </c>
      <c r="AH1501" s="50">
        <v>0</v>
      </c>
      <c r="AI1501" s="52">
        <v>0</v>
      </c>
      <c r="AJ1501" s="49">
        <v>0</v>
      </c>
      <c r="AK1501" s="50">
        <v>0</v>
      </c>
      <c r="AL1501" s="50">
        <v>0</v>
      </c>
      <c r="AM1501" s="50">
        <v>0</v>
      </c>
      <c r="AN1501" s="50">
        <v>0</v>
      </c>
      <c r="AO1501" s="50">
        <v>0</v>
      </c>
      <c r="AP1501" s="50">
        <v>0</v>
      </c>
      <c r="AQ1501" s="51">
        <v>0</v>
      </c>
      <c r="AR1501" s="49">
        <v>0</v>
      </c>
      <c r="AS1501" s="50">
        <v>0</v>
      </c>
      <c r="AT1501" s="50">
        <v>0</v>
      </c>
      <c r="AU1501" s="50">
        <v>0</v>
      </c>
      <c r="AV1501" s="50">
        <v>0</v>
      </c>
      <c r="AW1501" s="50">
        <v>0</v>
      </c>
      <c r="AX1501" s="50">
        <v>0</v>
      </c>
      <c r="AY1501" s="50">
        <v>0</v>
      </c>
      <c r="AZ1501" s="51">
        <v>0</v>
      </c>
      <c r="BA1501" s="49">
        <v>0</v>
      </c>
      <c r="BB1501" s="49">
        <v>0</v>
      </c>
      <c r="BC1501" s="50">
        <v>0</v>
      </c>
      <c r="BD1501" s="50">
        <v>0</v>
      </c>
      <c r="BE1501" s="51">
        <v>0</v>
      </c>
      <c r="BF1501" s="38"/>
      <c r="BG1501" s="38"/>
      <c r="BK1501" s="38"/>
      <c r="BL1501" s="38"/>
      <c r="BM1501" s="38"/>
      <c r="BN1501" s="38"/>
      <c r="BO1501" s="38"/>
      <c r="BP1501" s="38"/>
      <c r="BQ1501" s="38"/>
      <c r="BR1501" s="38"/>
      <c r="BS1501" s="38"/>
      <c r="BT1501" s="38"/>
      <c r="BU1501" s="38"/>
      <c r="BY1501" s="38"/>
      <c r="BZ1501" s="38"/>
      <c r="CJ1501" s="38"/>
    </row>
    <row r="1502" spans="2:88" x14ac:dyDescent="0.25">
      <c r="B1502" s="62">
        <v>1548</v>
      </c>
      <c r="C1502" s="9" t="s">
        <v>13171</v>
      </c>
      <c r="D1502" s="9" t="s">
        <v>13177</v>
      </c>
      <c r="E1502" s="49">
        <v>10</v>
      </c>
      <c r="F1502" s="50">
        <v>0</v>
      </c>
      <c r="G1502" s="50">
        <v>0</v>
      </c>
      <c r="H1502" s="51">
        <v>0</v>
      </c>
      <c r="I1502" s="50">
        <v>0</v>
      </c>
      <c r="J1502" s="50">
        <v>0</v>
      </c>
      <c r="K1502" s="50">
        <v>0</v>
      </c>
      <c r="L1502" s="50">
        <v>0</v>
      </c>
      <c r="M1502" s="49">
        <v>0</v>
      </c>
      <c r="N1502" s="49">
        <v>0</v>
      </c>
      <c r="O1502" s="49">
        <v>0</v>
      </c>
      <c r="P1502" s="50">
        <v>0</v>
      </c>
      <c r="Q1502" s="50">
        <v>0</v>
      </c>
      <c r="R1502" s="50">
        <v>0</v>
      </c>
      <c r="S1502" s="51">
        <v>0</v>
      </c>
      <c r="T1502" s="50">
        <v>0</v>
      </c>
      <c r="U1502" s="51">
        <v>0</v>
      </c>
      <c r="V1502" s="51">
        <v>0</v>
      </c>
      <c r="W1502" s="50">
        <v>0</v>
      </c>
      <c r="X1502" s="49">
        <v>10</v>
      </c>
      <c r="Y1502" s="51">
        <v>10</v>
      </c>
      <c r="Z1502" s="54">
        <v>120</v>
      </c>
      <c r="AA1502" s="52">
        <v>0</v>
      </c>
      <c r="AB1502" s="52">
        <v>0</v>
      </c>
      <c r="AC1502" s="52">
        <v>0</v>
      </c>
      <c r="AD1502" s="52">
        <v>0</v>
      </c>
      <c r="AE1502" s="50">
        <v>0</v>
      </c>
      <c r="AF1502" s="50">
        <v>0</v>
      </c>
      <c r="AG1502" s="50">
        <v>0</v>
      </c>
      <c r="AH1502" s="50">
        <v>0</v>
      </c>
      <c r="AI1502" s="52">
        <v>0</v>
      </c>
      <c r="AJ1502" s="49">
        <v>0</v>
      </c>
      <c r="AK1502" s="50">
        <v>0</v>
      </c>
      <c r="AL1502" s="50">
        <v>0</v>
      </c>
      <c r="AM1502" s="50">
        <v>0</v>
      </c>
      <c r="AN1502" s="50">
        <v>0</v>
      </c>
      <c r="AO1502" s="50">
        <v>0</v>
      </c>
      <c r="AP1502" s="50">
        <v>0</v>
      </c>
      <c r="AQ1502" s="51">
        <v>0</v>
      </c>
      <c r="AR1502" s="49">
        <v>0</v>
      </c>
      <c r="AS1502" s="50">
        <v>0</v>
      </c>
      <c r="AT1502" s="50">
        <v>0</v>
      </c>
      <c r="AU1502" s="50">
        <v>0</v>
      </c>
      <c r="AV1502" s="50">
        <v>0</v>
      </c>
      <c r="AW1502" s="50">
        <v>0</v>
      </c>
      <c r="AX1502" s="50">
        <v>0</v>
      </c>
      <c r="AY1502" s="50">
        <v>0</v>
      </c>
      <c r="AZ1502" s="51">
        <v>0</v>
      </c>
      <c r="BA1502" s="49">
        <v>0</v>
      </c>
      <c r="BB1502" s="49">
        <v>0</v>
      </c>
      <c r="BC1502" s="50">
        <v>0</v>
      </c>
      <c r="BD1502" s="50">
        <v>0</v>
      </c>
      <c r="BE1502" s="51">
        <v>0</v>
      </c>
      <c r="BF1502" s="38"/>
      <c r="BG1502" s="38"/>
      <c r="BK1502" s="38"/>
      <c r="BL1502" s="38"/>
      <c r="BM1502" s="38"/>
      <c r="BN1502" s="38"/>
      <c r="BO1502" s="38"/>
      <c r="BP1502" s="38"/>
      <c r="BQ1502" s="38"/>
      <c r="BR1502" s="38"/>
      <c r="BS1502" s="38"/>
      <c r="BT1502" s="38"/>
      <c r="BU1502" s="38"/>
      <c r="BY1502" s="38"/>
      <c r="BZ1502" s="38"/>
      <c r="CJ1502" s="38"/>
    </row>
    <row r="1503" spans="2:88" x14ac:dyDescent="0.25">
      <c r="B1503" s="62">
        <v>1549</v>
      </c>
      <c r="C1503" s="9" t="s">
        <v>13171</v>
      </c>
      <c r="D1503" s="9" t="s">
        <v>13178</v>
      </c>
      <c r="E1503" s="49">
        <v>10</v>
      </c>
      <c r="F1503" s="50">
        <v>0</v>
      </c>
      <c r="G1503" s="50">
        <v>0</v>
      </c>
      <c r="H1503" s="51">
        <v>0</v>
      </c>
      <c r="I1503" s="50">
        <v>0</v>
      </c>
      <c r="J1503" s="50">
        <v>0</v>
      </c>
      <c r="K1503" s="50">
        <v>0</v>
      </c>
      <c r="L1503" s="50">
        <v>0</v>
      </c>
      <c r="M1503" s="49">
        <v>0</v>
      </c>
      <c r="N1503" s="49">
        <v>0</v>
      </c>
      <c r="O1503" s="49">
        <v>0</v>
      </c>
      <c r="P1503" s="50">
        <v>0</v>
      </c>
      <c r="Q1503" s="50">
        <v>0</v>
      </c>
      <c r="R1503" s="50">
        <v>0</v>
      </c>
      <c r="S1503" s="51">
        <v>0</v>
      </c>
      <c r="T1503" s="50">
        <v>0</v>
      </c>
      <c r="U1503" s="51">
        <v>0</v>
      </c>
      <c r="V1503" s="51">
        <v>0</v>
      </c>
      <c r="W1503" s="50">
        <v>0</v>
      </c>
      <c r="X1503" s="49">
        <v>10</v>
      </c>
      <c r="Y1503" s="51">
        <v>10</v>
      </c>
      <c r="Z1503" s="54">
        <v>120</v>
      </c>
      <c r="AA1503" s="52">
        <v>0</v>
      </c>
      <c r="AB1503" s="52">
        <v>0</v>
      </c>
      <c r="AC1503" s="52">
        <v>0</v>
      </c>
      <c r="AD1503" s="52">
        <v>0</v>
      </c>
      <c r="AE1503" s="50">
        <v>0</v>
      </c>
      <c r="AF1503" s="50">
        <v>0</v>
      </c>
      <c r="AG1503" s="50">
        <v>0</v>
      </c>
      <c r="AH1503" s="50">
        <v>0</v>
      </c>
      <c r="AI1503" s="52">
        <v>0</v>
      </c>
      <c r="AJ1503" s="49">
        <v>0</v>
      </c>
      <c r="AK1503" s="50">
        <v>0</v>
      </c>
      <c r="AL1503" s="50">
        <v>0</v>
      </c>
      <c r="AM1503" s="50">
        <v>0</v>
      </c>
      <c r="AN1503" s="50">
        <v>0</v>
      </c>
      <c r="AO1503" s="50">
        <v>0</v>
      </c>
      <c r="AP1503" s="50">
        <v>0</v>
      </c>
      <c r="AQ1503" s="51">
        <v>0</v>
      </c>
      <c r="AR1503" s="49">
        <v>0</v>
      </c>
      <c r="AS1503" s="50">
        <v>0</v>
      </c>
      <c r="AT1503" s="50">
        <v>0</v>
      </c>
      <c r="AU1503" s="50">
        <v>0</v>
      </c>
      <c r="AV1503" s="50">
        <v>0</v>
      </c>
      <c r="AW1503" s="50">
        <v>0</v>
      </c>
      <c r="AX1503" s="50">
        <v>0</v>
      </c>
      <c r="AY1503" s="50">
        <v>0</v>
      </c>
      <c r="AZ1503" s="51">
        <v>0</v>
      </c>
      <c r="BA1503" s="49">
        <v>0</v>
      </c>
      <c r="BB1503" s="49">
        <v>0</v>
      </c>
      <c r="BC1503" s="50">
        <v>0</v>
      </c>
      <c r="BD1503" s="50">
        <v>0</v>
      </c>
      <c r="BE1503" s="51">
        <v>0</v>
      </c>
      <c r="BF1503" s="38"/>
      <c r="BG1503" s="38"/>
      <c r="BK1503" s="38"/>
      <c r="BL1503" s="38"/>
      <c r="BM1503" s="38"/>
      <c r="BN1503" s="38"/>
      <c r="BO1503" s="38"/>
      <c r="BP1503" s="38"/>
      <c r="BQ1503" s="38"/>
      <c r="BR1503" s="38"/>
      <c r="BS1503" s="38"/>
      <c r="BT1503" s="38"/>
      <c r="BU1503" s="38"/>
      <c r="BY1503" s="38"/>
      <c r="BZ1503" s="38"/>
      <c r="CJ1503" s="38"/>
    </row>
    <row r="1504" spans="2:88" x14ac:dyDescent="0.25">
      <c r="B1504" s="62">
        <v>1550</v>
      </c>
      <c r="C1504" s="9" t="s">
        <v>13171</v>
      </c>
      <c r="D1504" s="9" t="s">
        <v>13179</v>
      </c>
      <c r="E1504" s="49">
        <v>10</v>
      </c>
      <c r="F1504" s="50">
        <v>0</v>
      </c>
      <c r="G1504" s="50">
        <v>0</v>
      </c>
      <c r="H1504" s="51">
        <v>0</v>
      </c>
      <c r="I1504" s="50">
        <v>0</v>
      </c>
      <c r="J1504" s="50">
        <v>0</v>
      </c>
      <c r="K1504" s="50">
        <v>0</v>
      </c>
      <c r="L1504" s="50">
        <v>0</v>
      </c>
      <c r="M1504" s="49">
        <v>0</v>
      </c>
      <c r="N1504" s="49">
        <v>0</v>
      </c>
      <c r="O1504" s="49">
        <v>0</v>
      </c>
      <c r="P1504" s="50">
        <v>0</v>
      </c>
      <c r="Q1504" s="50">
        <v>0</v>
      </c>
      <c r="R1504" s="50">
        <v>0</v>
      </c>
      <c r="S1504" s="51">
        <v>0</v>
      </c>
      <c r="T1504" s="50">
        <v>0</v>
      </c>
      <c r="U1504" s="51">
        <v>0</v>
      </c>
      <c r="V1504" s="51">
        <v>0</v>
      </c>
      <c r="W1504" s="50">
        <v>0</v>
      </c>
      <c r="X1504" s="49">
        <v>10</v>
      </c>
      <c r="Y1504" s="51">
        <v>10</v>
      </c>
      <c r="Z1504" s="54">
        <v>120</v>
      </c>
      <c r="AA1504" s="52">
        <v>0</v>
      </c>
      <c r="AB1504" s="52">
        <v>0</v>
      </c>
      <c r="AC1504" s="52">
        <v>0</v>
      </c>
      <c r="AD1504" s="52">
        <v>0</v>
      </c>
      <c r="AE1504" s="50">
        <v>0</v>
      </c>
      <c r="AF1504" s="50">
        <v>0</v>
      </c>
      <c r="AG1504" s="50">
        <v>0</v>
      </c>
      <c r="AH1504" s="50">
        <v>0</v>
      </c>
      <c r="AI1504" s="52">
        <v>0</v>
      </c>
      <c r="AJ1504" s="49">
        <v>0</v>
      </c>
      <c r="AK1504" s="50">
        <v>0</v>
      </c>
      <c r="AL1504" s="50">
        <v>0</v>
      </c>
      <c r="AM1504" s="50">
        <v>0</v>
      </c>
      <c r="AN1504" s="50">
        <v>0</v>
      </c>
      <c r="AO1504" s="50">
        <v>0</v>
      </c>
      <c r="AP1504" s="50">
        <v>0</v>
      </c>
      <c r="AQ1504" s="51">
        <v>0</v>
      </c>
      <c r="AR1504" s="49">
        <v>0</v>
      </c>
      <c r="AS1504" s="50">
        <v>0</v>
      </c>
      <c r="AT1504" s="50">
        <v>0</v>
      </c>
      <c r="AU1504" s="50">
        <v>0</v>
      </c>
      <c r="AV1504" s="50">
        <v>0</v>
      </c>
      <c r="AW1504" s="50">
        <v>0</v>
      </c>
      <c r="AX1504" s="50">
        <v>0</v>
      </c>
      <c r="AY1504" s="50">
        <v>0</v>
      </c>
      <c r="AZ1504" s="51">
        <v>0</v>
      </c>
      <c r="BA1504" s="49">
        <v>0</v>
      </c>
      <c r="BB1504" s="49">
        <v>0</v>
      </c>
      <c r="BC1504" s="50">
        <v>0</v>
      </c>
      <c r="BD1504" s="50">
        <v>0</v>
      </c>
      <c r="BE1504" s="51">
        <v>0</v>
      </c>
      <c r="BF1504" s="38"/>
      <c r="BG1504" s="38"/>
      <c r="BK1504" s="38"/>
      <c r="BL1504" s="38"/>
      <c r="BM1504" s="38"/>
      <c r="BN1504" s="38"/>
      <c r="BO1504" s="38"/>
      <c r="BP1504" s="38"/>
      <c r="BQ1504" s="38"/>
      <c r="BR1504" s="38"/>
      <c r="BS1504" s="38"/>
      <c r="BT1504" s="38"/>
      <c r="BU1504" s="38"/>
      <c r="BY1504" s="38"/>
      <c r="BZ1504" s="38"/>
      <c r="CJ1504" s="38"/>
    </row>
    <row r="1505" spans="2:88" x14ac:dyDescent="0.25">
      <c r="B1505" s="62">
        <v>1551</v>
      </c>
      <c r="C1505" s="9" t="s">
        <v>13171</v>
      </c>
      <c r="D1505" s="9" t="s">
        <v>13180</v>
      </c>
      <c r="E1505" s="49">
        <v>10</v>
      </c>
      <c r="F1505" s="50">
        <v>0</v>
      </c>
      <c r="G1505" s="50">
        <v>0</v>
      </c>
      <c r="H1505" s="51">
        <v>0</v>
      </c>
      <c r="I1505" s="50">
        <v>0</v>
      </c>
      <c r="J1505" s="50">
        <v>0</v>
      </c>
      <c r="K1505" s="50">
        <v>0</v>
      </c>
      <c r="L1505" s="50">
        <v>0</v>
      </c>
      <c r="M1505" s="49">
        <v>0</v>
      </c>
      <c r="N1505" s="49">
        <v>0</v>
      </c>
      <c r="O1505" s="49">
        <v>0</v>
      </c>
      <c r="P1505" s="50">
        <v>0</v>
      </c>
      <c r="Q1505" s="50">
        <v>0</v>
      </c>
      <c r="R1505" s="50">
        <v>0</v>
      </c>
      <c r="S1505" s="51">
        <v>0</v>
      </c>
      <c r="T1505" s="50">
        <v>0</v>
      </c>
      <c r="U1505" s="51">
        <v>0</v>
      </c>
      <c r="V1505" s="51">
        <v>0</v>
      </c>
      <c r="W1505" s="50">
        <v>0</v>
      </c>
      <c r="X1505" s="49">
        <v>10</v>
      </c>
      <c r="Y1505" s="51">
        <v>10</v>
      </c>
      <c r="Z1505" s="54">
        <v>120</v>
      </c>
      <c r="AA1505" s="52">
        <v>0</v>
      </c>
      <c r="AB1505" s="52">
        <v>0</v>
      </c>
      <c r="AC1505" s="52">
        <v>0</v>
      </c>
      <c r="AD1505" s="52">
        <v>0</v>
      </c>
      <c r="AE1505" s="50">
        <v>0</v>
      </c>
      <c r="AF1505" s="50">
        <v>0</v>
      </c>
      <c r="AG1505" s="50">
        <v>0</v>
      </c>
      <c r="AH1505" s="50">
        <v>0</v>
      </c>
      <c r="AI1505" s="52">
        <v>0</v>
      </c>
      <c r="AJ1505" s="49">
        <v>0</v>
      </c>
      <c r="AK1505" s="50">
        <v>0</v>
      </c>
      <c r="AL1505" s="50">
        <v>0</v>
      </c>
      <c r="AM1505" s="50">
        <v>0</v>
      </c>
      <c r="AN1505" s="50">
        <v>0</v>
      </c>
      <c r="AO1505" s="50">
        <v>0</v>
      </c>
      <c r="AP1505" s="50">
        <v>0</v>
      </c>
      <c r="AQ1505" s="51">
        <v>0</v>
      </c>
      <c r="AR1505" s="49">
        <v>0</v>
      </c>
      <c r="AS1505" s="50">
        <v>0</v>
      </c>
      <c r="AT1505" s="50">
        <v>0</v>
      </c>
      <c r="AU1505" s="50">
        <v>0</v>
      </c>
      <c r="AV1505" s="50">
        <v>0</v>
      </c>
      <c r="AW1505" s="50">
        <v>0</v>
      </c>
      <c r="AX1505" s="50">
        <v>0</v>
      </c>
      <c r="AY1505" s="50">
        <v>0</v>
      </c>
      <c r="AZ1505" s="51">
        <v>0</v>
      </c>
      <c r="BA1505" s="49">
        <v>0</v>
      </c>
      <c r="BB1505" s="49">
        <v>0</v>
      </c>
      <c r="BC1505" s="50">
        <v>0</v>
      </c>
      <c r="BD1505" s="50">
        <v>0</v>
      </c>
      <c r="BE1505" s="51">
        <v>0</v>
      </c>
      <c r="BF1505" s="38"/>
      <c r="BG1505" s="38"/>
      <c r="BK1505" s="38"/>
      <c r="BL1505" s="38"/>
      <c r="BM1505" s="38"/>
      <c r="BN1505" s="38"/>
      <c r="BO1505" s="38"/>
      <c r="BP1505" s="38"/>
      <c r="BQ1505" s="38"/>
      <c r="BR1505" s="38"/>
      <c r="BS1505" s="38"/>
      <c r="BT1505" s="38"/>
      <c r="BU1505" s="38"/>
      <c r="BY1505" s="38"/>
      <c r="BZ1505" s="38"/>
      <c r="CJ1505" s="38"/>
    </row>
    <row r="1506" spans="2:88" x14ac:dyDescent="0.25">
      <c r="B1506" s="62">
        <v>1552</v>
      </c>
      <c r="C1506" s="9" t="s">
        <v>13171</v>
      </c>
      <c r="D1506" s="9" t="s">
        <v>13181</v>
      </c>
      <c r="E1506" s="49">
        <v>10</v>
      </c>
      <c r="F1506" s="50">
        <v>0</v>
      </c>
      <c r="G1506" s="50">
        <v>0</v>
      </c>
      <c r="H1506" s="51">
        <v>0</v>
      </c>
      <c r="I1506" s="50">
        <v>0</v>
      </c>
      <c r="J1506" s="50">
        <v>0</v>
      </c>
      <c r="K1506" s="50">
        <v>0</v>
      </c>
      <c r="L1506" s="50">
        <v>0</v>
      </c>
      <c r="M1506" s="49">
        <v>0</v>
      </c>
      <c r="N1506" s="49">
        <v>0</v>
      </c>
      <c r="O1506" s="49">
        <v>0</v>
      </c>
      <c r="P1506" s="50">
        <v>0</v>
      </c>
      <c r="Q1506" s="50">
        <v>0</v>
      </c>
      <c r="R1506" s="50">
        <v>0</v>
      </c>
      <c r="S1506" s="51">
        <v>0</v>
      </c>
      <c r="T1506" s="50">
        <v>0</v>
      </c>
      <c r="U1506" s="51">
        <v>0</v>
      </c>
      <c r="V1506" s="51">
        <v>0</v>
      </c>
      <c r="W1506" s="50">
        <v>0</v>
      </c>
      <c r="X1506" s="49">
        <v>10</v>
      </c>
      <c r="Y1506" s="51">
        <v>10</v>
      </c>
      <c r="Z1506" s="54">
        <v>120</v>
      </c>
      <c r="AA1506" s="52">
        <v>0</v>
      </c>
      <c r="AB1506" s="52">
        <v>0</v>
      </c>
      <c r="AC1506" s="52">
        <v>0</v>
      </c>
      <c r="AD1506" s="52">
        <v>0</v>
      </c>
      <c r="AE1506" s="50">
        <v>0</v>
      </c>
      <c r="AF1506" s="50">
        <v>0</v>
      </c>
      <c r="AG1506" s="50">
        <v>0</v>
      </c>
      <c r="AH1506" s="50">
        <v>0</v>
      </c>
      <c r="AI1506" s="52">
        <v>0</v>
      </c>
      <c r="AJ1506" s="49">
        <v>0</v>
      </c>
      <c r="AK1506" s="50">
        <v>0</v>
      </c>
      <c r="AL1506" s="50">
        <v>0</v>
      </c>
      <c r="AM1506" s="50">
        <v>0</v>
      </c>
      <c r="AN1506" s="50">
        <v>0</v>
      </c>
      <c r="AO1506" s="50">
        <v>0</v>
      </c>
      <c r="AP1506" s="50">
        <v>0</v>
      </c>
      <c r="AQ1506" s="51">
        <v>0</v>
      </c>
      <c r="AR1506" s="49">
        <v>0</v>
      </c>
      <c r="AS1506" s="50">
        <v>0</v>
      </c>
      <c r="AT1506" s="50">
        <v>0</v>
      </c>
      <c r="AU1506" s="50">
        <v>0</v>
      </c>
      <c r="AV1506" s="50">
        <v>0</v>
      </c>
      <c r="AW1506" s="50">
        <v>0</v>
      </c>
      <c r="AX1506" s="50">
        <v>0</v>
      </c>
      <c r="AY1506" s="50">
        <v>0</v>
      </c>
      <c r="AZ1506" s="51">
        <v>0</v>
      </c>
      <c r="BA1506" s="49">
        <v>0</v>
      </c>
      <c r="BB1506" s="49">
        <v>0</v>
      </c>
      <c r="BC1506" s="50">
        <v>0</v>
      </c>
      <c r="BD1506" s="50">
        <v>0</v>
      </c>
      <c r="BE1506" s="51">
        <v>0</v>
      </c>
      <c r="BF1506" s="38"/>
      <c r="BG1506" s="38"/>
      <c r="BK1506" s="38"/>
      <c r="BL1506" s="38"/>
      <c r="BM1506" s="38"/>
      <c r="BN1506" s="38"/>
      <c r="BO1506" s="38"/>
      <c r="BP1506" s="38"/>
      <c r="BQ1506" s="38"/>
      <c r="BR1506" s="38"/>
      <c r="BS1506" s="38"/>
      <c r="BT1506" s="38"/>
      <c r="BU1506" s="38"/>
      <c r="BY1506" s="38"/>
      <c r="BZ1506" s="38"/>
      <c r="CJ1506" s="38"/>
    </row>
    <row r="1507" spans="2:88" x14ac:dyDescent="0.25">
      <c r="B1507" s="62">
        <v>1553</v>
      </c>
      <c r="C1507" s="9" t="s">
        <v>13171</v>
      </c>
      <c r="D1507" s="9" t="s">
        <v>13182</v>
      </c>
      <c r="E1507" s="49">
        <v>10</v>
      </c>
      <c r="F1507" s="50">
        <v>0</v>
      </c>
      <c r="G1507" s="50">
        <v>0</v>
      </c>
      <c r="H1507" s="51">
        <v>0</v>
      </c>
      <c r="I1507" s="50">
        <v>0</v>
      </c>
      <c r="J1507" s="50">
        <v>0</v>
      </c>
      <c r="K1507" s="50">
        <v>0</v>
      </c>
      <c r="L1507" s="50">
        <v>0</v>
      </c>
      <c r="M1507" s="49">
        <v>0</v>
      </c>
      <c r="N1507" s="49">
        <v>0</v>
      </c>
      <c r="O1507" s="49">
        <v>0</v>
      </c>
      <c r="P1507" s="50">
        <v>0</v>
      </c>
      <c r="Q1507" s="50">
        <v>0</v>
      </c>
      <c r="R1507" s="50">
        <v>0</v>
      </c>
      <c r="S1507" s="51">
        <v>0</v>
      </c>
      <c r="T1507" s="50">
        <v>0</v>
      </c>
      <c r="U1507" s="51">
        <v>0</v>
      </c>
      <c r="V1507" s="51">
        <v>0</v>
      </c>
      <c r="W1507" s="50">
        <v>0</v>
      </c>
      <c r="X1507" s="49">
        <v>10</v>
      </c>
      <c r="Y1507" s="51">
        <v>10</v>
      </c>
      <c r="Z1507" s="54">
        <v>120</v>
      </c>
      <c r="AA1507" s="52">
        <v>0</v>
      </c>
      <c r="AB1507" s="52">
        <v>0</v>
      </c>
      <c r="AC1507" s="52">
        <v>0</v>
      </c>
      <c r="AD1507" s="52">
        <v>0</v>
      </c>
      <c r="AE1507" s="50">
        <v>0</v>
      </c>
      <c r="AF1507" s="50">
        <v>0</v>
      </c>
      <c r="AG1507" s="50">
        <v>0</v>
      </c>
      <c r="AH1507" s="50">
        <v>0</v>
      </c>
      <c r="AI1507" s="52">
        <v>0</v>
      </c>
      <c r="AJ1507" s="49">
        <v>0</v>
      </c>
      <c r="AK1507" s="50">
        <v>0</v>
      </c>
      <c r="AL1507" s="50">
        <v>0</v>
      </c>
      <c r="AM1507" s="50">
        <v>0</v>
      </c>
      <c r="AN1507" s="50">
        <v>0</v>
      </c>
      <c r="AO1507" s="50">
        <v>0</v>
      </c>
      <c r="AP1507" s="50">
        <v>0</v>
      </c>
      <c r="AQ1507" s="51">
        <v>0</v>
      </c>
      <c r="AR1507" s="49">
        <v>0</v>
      </c>
      <c r="AS1507" s="50">
        <v>0</v>
      </c>
      <c r="AT1507" s="50">
        <v>0</v>
      </c>
      <c r="AU1507" s="50">
        <v>0</v>
      </c>
      <c r="AV1507" s="50">
        <v>0</v>
      </c>
      <c r="AW1507" s="50">
        <v>0</v>
      </c>
      <c r="AX1507" s="50">
        <v>0</v>
      </c>
      <c r="AY1507" s="50">
        <v>0</v>
      </c>
      <c r="AZ1507" s="51">
        <v>0</v>
      </c>
      <c r="BA1507" s="49">
        <v>0</v>
      </c>
      <c r="BB1507" s="49">
        <v>0</v>
      </c>
      <c r="BC1507" s="50">
        <v>0</v>
      </c>
      <c r="BD1507" s="50">
        <v>0</v>
      </c>
      <c r="BE1507" s="51">
        <v>0</v>
      </c>
      <c r="BF1507" s="38"/>
      <c r="BG1507" s="38"/>
      <c r="BK1507" s="38"/>
      <c r="BL1507" s="38"/>
      <c r="BM1507" s="38"/>
      <c r="BN1507" s="38"/>
      <c r="BO1507" s="38"/>
      <c r="BP1507" s="38"/>
      <c r="BQ1507" s="38"/>
      <c r="BR1507" s="38"/>
      <c r="BS1507" s="38"/>
      <c r="BT1507" s="38"/>
      <c r="BU1507" s="38"/>
      <c r="BY1507" s="38"/>
      <c r="BZ1507" s="38"/>
      <c r="CJ1507" s="38"/>
    </row>
    <row r="1508" spans="2:88" x14ac:dyDescent="0.25">
      <c r="B1508" s="62">
        <v>1554</v>
      </c>
      <c r="C1508" s="9" t="s">
        <v>13171</v>
      </c>
      <c r="D1508" s="9" t="s">
        <v>13183</v>
      </c>
      <c r="E1508" s="49">
        <v>10</v>
      </c>
      <c r="F1508" s="50">
        <v>0</v>
      </c>
      <c r="G1508" s="50">
        <v>0</v>
      </c>
      <c r="H1508" s="51">
        <v>0</v>
      </c>
      <c r="I1508" s="50">
        <v>0</v>
      </c>
      <c r="J1508" s="50">
        <v>0</v>
      </c>
      <c r="K1508" s="50">
        <v>0</v>
      </c>
      <c r="L1508" s="50">
        <v>0</v>
      </c>
      <c r="M1508" s="49">
        <v>0</v>
      </c>
      <c r="N1508" s="49">
        <v>0</v>
      </c>
      <c r="O1508" s="49">
        <v>0</v>
      </c>
      <c r="P1508" s="50">
        <v>0</v>
      </c>
      <c r="Q1508" s="50">
        <v>0</v>
      </c>
      <c r="R1508" s="50">
        <v>0</v>
      </c>
      <c r="S1508" s="51">
        <v>0</v>
      </c>
      <c r="T1508" s="50">
        <v>0</v>
      </c>
      <c r="U1508" s="51">
        <v>0</v>
      </c>
      <c r="V1508" s="51">
        <v>0</v>
      </c>
      <c r="W1508" s="50">
        <v>0</v>
      </c>
      <c r="X1508" s="49">
        <v>10</v>
      </c>
      <c r="Y1508" s="51">
        <v>10</v>
      </c>
      <c r="Z1508" s="54">
        <v>120</v>
      </c>
      <c r="AA1508" s="52">
        <v>0</v>
      </c>
      <c r="AB1508" s="52">
        <v>0</v>
      </c>
      <c r="AC1508" s="52">
        <v>0</v>
      </c>
      <c r="AD1508" s="52">
        <v>0</v>
      </c>
      <c r="AE1508" s="50">
        <v>0</v>
      </c>
      <c r="AF1508" s="50">
        <v>0</v>
      </c>
      <c r="AG1508" s="50">
        <v>0</v>
      </c>
      <c r="AH1508" s="50">
        <v>0</v>
      </c>
      <c r="AI1508" s="52">
        <v>0</v>
      </c>
      <c r="AJ1508" s="49">
        <v>0</v>
      </c>
      <c r="AK1508" s="50">
        <v>0</v>
      </c>
      <c r="AL1508" s="50">
        <v>0</v>
      </c>
      <c r="AM1508" s="50">
        <v>0</v>
      </c>
      <c r="AN1508" s="50">
        <v>0</v>
      </c>
      <c r="AO1508" s="50">
        <v>0</v>
      </c>
      <c r="AP1508" s="50">
        <v>0</v>
      </c>
      <c r="AQ1508" s="51">
        <v>0</v>
      </c>
      <c r="AR1508" s="49">
        <v>0</v>
      </c>
      <c r="AS1508" s="50">
        <v>0</v>
      </c>
      <c r="AT1508" s="50">
        <v>0</v>
      </c>
      <c r="AU1508" s="50">
        <v>0</v>
      </c>
      <c r="AV1508" s="50">
        <v>0</v>
      </c>
      <c r="AW1508" s="50">
        <v>0</v>
      </c>
      <c r="AX1508" s="50">
        <v>0</v>
      </c>
      <c r="AY1508" s="50">
        <v>0</v>
      </c>
      <c r="AZ1508" s="51">
        <v>0</v>
      </c>
      <c r="BA1508" s="49">
        <v>0</v>
      </c>
      <c r="BB1508" s="49">
        <v>0</v>
      </c>
      <c r="BC1508" s="50">
        <v>0</v>
      </c>
      <c r="BD1508" s="50">
        <v>0</v>
      </c>
      <c r="BE1508" s="51">
        <v>0</v>
      </c>
      <c r="BF1508" s="38"/>
      <c r="BG1508" s="38"/>
      <c r="BK1508" s="38"/>
      <c r="BL1508" s="38"/>
      <c r="BM1508" s="38"/>
      <c r="BN1508" s="38"/>
      <c r="BO1508" s="38"/>
      <c r="BP1508" s="38"/>
      <c r="BQ1508" s="38"/>
      <c r="BR1508" s="38"/>
      <c r="BS1508" s="38"/>
      <c r="BT1508" s="38"/>
      <c r="BU1508" s="38"/>
      <c r="BY1508" s="38"/>
      <c r="BZ1508" s="38"/>
      <c r="CJ1508" s="38"/>
    </row>
    <row r="1509" spans="2:88" x14ac:dyDescent="0.25">
      <c r="B1509" s="62">
        <v>1555</v>
      </c>
      <c r="C1509" s="9" t="s">
        <v>13184</v>
      </c>
      <c r="D1509" s="9" t="s">
        <v>13185</v>
      </c>
      <c r="E1509" s="49">
        <v>0</v>
      </c>
      <c r="F1509" s="50">
        <v>0</v>
      </c>
      <c r="G1509" s="50">
        <v>0</v>
      </c>
      <c r="H1509" s="51">
        <v>0</v>
      </c>
      <c r="I1509" s="50">
        <v>0</v>
      </c>
      <c r="J1509" s="50">
        <v>0</v>
      </c>
      <c r="K1509" s="50">
        <v>0</v>
      </c>
      <c r="L1509" s="50">
        <v>0</v>
      </c>
      <c r="M1509" s="49">
        <v>0</v>
      </c>
      <c r="N1509" s="49">
        <v>0</v>
      </c>
      <c r="O1509" s="49">
        <v>0</v>
      </c>
      <c r="P1509" s="50">
        <v>0</v>
      </c>
      <c r="Q1509" s="50">
        <v>0</v>
      </c>
      <c r="R1509" s="50">
        <v>0</v>
      </c>
      <c r="S1509" s="51">
        <v>0</v>
      </c>
      <c r="T1509" s="50">
        <v>0</v>
      </c>
      <c r="U1509" s="51">
        <v>0</v>
      </c>
      <c r="V1509" s="51">
        <v>0</v>
      </c>
      <c r="W1509" s="50">
        <v>0</v>
      </c>
      <c r="X1509" s="49">
        <v>10</v>
      </c>
      <c r="Y1509" s="51">
        <v>10</v>
      </c>
      <c r="Z1509" s="52">
        <v>0</v>
      </c>
      <c r="AA1509" s="52">
        <v>0</v>
      </c>
      <c r="AB1509" s="52">
        <v>0</v>
      </c>
      <c r="AC1509" s="52">
        <v>0</v>
      </c>
      <c r="AD1509" s="52">
        <v>0</v>
      </c>
      <c r="AE1509" s="50">
        <v>0</v>
      </c>
      <c r="AF1509" s="50">
        <v>0</v>
      </c>
      <c r="AG1509" s="50">
        <v>0</v>
      </c>
      <c r="AH1509" s="50">
        <v>0</v>
      </c>
      <c r="AI1509" s="52">
        <v>0</v>
      </c>
      <c r="AJ1509" s="49">
        <v>0</v>
      </c>
      <c r="AK1509" s="50">
        <v>0</v>
      </c>
      <c r="AL1509" s="50">
        <v>0</v>
      </c>
      <c r="AM1509" s="50">
        <v>0</v>
      </c>
      <c r="AN1509" s="50">
        <v>0</v>
      </c>
      <c r="AO1509" s="50">
        <v>0</v>
      </c>
      <c r="AP1509" s="50">
        <v>0</v>
      </c>
      <c r="AQ1509" s="51">
        <v>0</v>
      </c>
      <c r="AR1509" s="49">
        <v>0</v>
      </c>
      <c r="AS1509" s="50">
        <v>0</v>
      </c>
      <c r="AT1509" s="50">
        <v>0</v>
      </c>
      <c r="AU1509" s="50">
        <v>0</v>
      </c>
      <c r="AV1509" s="50">
        <v>0</v>
      </c>
      <c r="AW1509" s="50">
        <v>0</v>
      </c>
      <c r="AX1509" s="50">
        <v>0</v>
      </c>
      <c r="AY1509" s="50">
        <v>0</v>
      </c>
      <c r="AZ1509" s="51">
        <v>0</v>
      </c>
      <c r="BA1509" s="49">
        <v>0</v>
      </c>
      <c r="BB1509" s="49">
        <v>0</v>
      </c>
      <c r="BC1509" s="50">
        <v>0</v>
      </c>
      <c r="BD1509" s="50">
        <v>0</v>
      </c>
      <c r="BE1509" s="51">
        <v>0</v>
      </c>
      <c r="BF1509" s="38"/>
      <c r="BG1509" s="38"/>
      <c r="BK1509" s="38"/>
      <c r="BL1509" s="38"/>
      <c r="BM1509" s="38"/>
      <c r="BN1509" s="38"/>
      <c r="BO1509" s="38"/>
      <c r="BP1509" s="38"/>
      <c r="BQ1509" s="38"/>
      <c r="BR1509" s="38"/>
      <c r="BS1509" s="38"/>
      <c r="BT1509" s="38"/>
      <c r="BU1509" s="38"/>
      <c r="BY1509" s="38"/>
      <c r="BZ1509" s="38"/>
      <c r="CJ1509" s="38"/>
    </row>
    <row r="1510" spans="2:88" x14ac:dyDescent="0.25">
      <c r="B1510" s="62">
        <v>1556</v>
      </c>
      <c r="C1510" s="9" t="s">
        <v>13184</v>
      </c>
      <c r="D1510" s="9" t="s">
        <v>13186</v>
      </c>
      <c r="E1510" s="49">
        <v>0</v>
      </c>
      <c r="F1510" s="50">
        <v>0</v>
      </c>
      <c r="G1510" s="50">
        <v>0</v>
      </c>
      <c r="H1510" s="51">
        <v>0</v>
      </c>
      <c r="I1510" s="50">
        <v>0</v>
      </c>
      <c r="J1510" s="50">
        <v>0</v>
      </c>
      <c r="K1510" s="50">
        <v>0</v>
      </c>
      <c r="L1510" s="50">
        <v>0</v>
      </c>
      <c r="M1510" s="49">
        <v>0</v>
      </c>
      <c r="N1510" s="49">
        <v>0</v>
      </c>
      <c r="O1510" s="49">
        <v>0</v>
      </c>
      <c r="P1510" s="50">
        <v>0</v>
      </c>
      <c r="Q1510" s="50">
        <v>0</v>
      </c>
      <c r="R1510" s="50">
        <v>0</v>
      </c>
      <c r="S1510" s="51">
        <v>0</v>
      </c>
      <c r="T1510" s="50">
        <v>0</v>
      </c>
      <c r="U1510" s="51">
        <v>0</v>
      </c>
      <c r="V1510" s="51">
        <v>0</v>
      </c>
      <c r="W1510" s="50">
        <v>0</v>
      </c>
      <c r="X1510" s="49">
        <v>10</v>
      </c>
      <c r="Y1510" s="51">
        <v>10</v>
      </c>
      <c r="Z1510" s="52">
        <v>0</v>
      </c>
      <c r="AA1510" s="52">
        <v>0</v>
      </c>
      <c r="AB1510" s="52">
        <v>0</v>
      </c>
      <c r="AC1510" s="52">
        <v>0</v>
      </c>
      <c r="AD1510" s="52">
        <v>0</v>
      </c>
      <c r="AE1510" s="50">
        <v>0</v>
      </c>
      <c r="AF1510" s="50">
        <v>0</v>
      </c>
      <c r="AG1510" s="50">
        <v>0</v>
      </c>
      <c r="AH1510" s="50">
        <v>0</v>
      </c>
      <c r="AI1510" s="52">
        <v>0</v>
      </c>
      <c r="AJ1510" s="49">
        <v>0</v>
      </c>
      <c r="AK1510" s="50">
        <v>0</v>
      </c>
      <c r="AL1510" s="50">
        <v>0</v>
      </c>
      <c r="AM1510" s="50">
        <v>0</v>
      </c>
      <c r="AN1510" s="50">
        <v>0</v>
      </c>
      <c r="AO1510" s="50">
        <v>0</v>
      </c>
      <c r="AP1510" s="50">
        <v>0</v>
      </c>
      <c r="AQ1510" s="51">
        <v>0</v>
      </c>
      <c r="AR1510" s="49">
        <v>0</v>
      </c>
      <c r="AS1510" s="50">
        <v>0</v>
      </c>
      <c r="AT1510" s="50">
        <v>0</v>
      </c>
      <c r="AU1510" s="50">
        <v>0</v>
      </c>
      <c r="AV1510" s="50">
        <v>0</v>
      </c>
      <c r="AW1510" s="50">
        <v>0</v>
      </c>
      <c r="AX1510" s="50">
        <v>0</v>
      </c>
      <c r="AY1510" s="50">
        <v>0</v>
      </c>
      <c r="AZ1510" s="51">
        <v>0</v>
      </c>
      <c r="BA1510" s="49">
        <v>0</v>
      </c>
      <c r="BB1510" s="49">
        <v>0</v>
      </c>
      <c r="BC1510" s="50">
        <v>0</v>
      </c>
      <c r="BD1510" s="50">
        <v>0</v>
      </c>
      <c r="BE1510" s="51">
        <v>0</v>
      </c>
      <c r="BF1510" s="38"/>
      <c r="BG1510" s="38"/>
      <c r="BK1510" s="38"/>
      <c r="BL1510" s="38"/>
      <c r="BM1510" s="38"/>
      <c r="BN1510" s="38"/>
      <c r="BO1510" s="38"/>
      <c r="BP1510" s="38"/>
      <c r="BQ1510" s="38"/>
      <c r="BR1510" s="38"/>
      <c r="BS1510" s="38"/>
      <c r="BT1510" s="38"/>
      <c r="BU1510" s="38"/>
      <c r="BY1510" s="38"/>
      <c r="BZ1510" s="38"/>
      <c r="CJ1510" s="38"/>
    </row>
    <row r="1511" spans="2:88" x14ac:dyDescent="0.25">
      <c r="B1511" s="62">
        <v>1557</v>
      </c>
      <c r="C1511" s="9" t="s">
        <v>13184</v>
      </c>
      <c r="D1511" s="9" t="s">
        <v>13187</v>
      </c>
      <c r="E1511" s="49">
        <v>0</v>
      </c>
      <c r="F1511" s="50">
        <v>0</v>
      </c>
      <c r="G1511" s="50">
        <v>0</v>
      </c>
      <c r="H1511" s="51">
        <v>0</v>
      </c>
      <c r="I1511" s="50">
        <v>0</v>
      </c>
      <c r="J1511" s="50">
        <v>0</v>
      </c>
      <c r="K1511" s="50">
        <v>0</v>
      </c>
      <c r="L1511" s="50">
        <v>0</v>
      </c>
      <c r="M1511" s="49">
        <v>0</v>
      </c>
      <c r="N1511" s="49">
        <v>0</v>
      </c>
      <c r="O1511" s="49">
        <v>0</v>
      </c>
      <c r="P1511" s="50">
        <v>0</v>
      </c>
      <c r="Q1511" s="50">
        <v>0</v>
      </c>
      <c r="R1511" s="50">
        <v>0</v>
      </c>
      <c r="S1511" s="51">
        <v>0</v>
      </c>
      <c r="T1511" s="50">
        <v>0</v>
      </c>
      <c r="U1511" s="51">
        <v>0</v>
      </c>
      <c r="V1511" s="51">
        <v>0</v>
      </c>
      <c r="W1511" s="50">
        <v>0</v>
      </c>
      <c r="X1511" s="49">
        <v>10</v>
      </c>
      <c r="Y1511" s="51">
        <v>10</v>
      </c>
      <c r="Z1511" s="52">
        <v>0</v>
      </c>
      <c r="AA1511" s="52">
        <v>0</v>
      </c>
      <c r="AB1511" s="52">
        <v>0</v>
      </c>
      <c r="AC1511" s="52">
        <v>0</v>
      </c>
      <c r="AD1511" s="52">
        <v>0</v>
      </c>
      <c r="AE1511" s="50">
        <v>0</v>
      </c>
      <c r="AF1511" s="50">
        <v>0</v>
      </c>
      <c r="AG1511" s="50">
        <v>0</v>
      </c>
      <c r="AH1511" s="50">
        <v>0</v>
      </c>
      <c r="AI1511" s="52">
        <v>0</v>
      </c>
      <c r="AJ1511" s="49">
        <v>0</v>
      </c>
      <c r="AK1511" s="50">
        <v>0</v>
      </c>
      <c r="AL1511" s="50">
        <v>0</v>
      </c>
      <c r="AM1511" s="50">
        <v>0</v>
      </c>
      <c r="AN1511" s="50">
        <v>0</v>
      </c>
      <c r="AO1511" s="50">
        <v>0</v>
      </c>
      <c r="AP1511" s="50">
        <v>0</v>
      </c>
      <c r="AQ1511" s="51">
        <v>0</v>
      </c>
      <c r="AR1511" s="49">
        <v>0</v>
      </c>
      <c r="AS1511" s="50">
        <v>0</v>
      </c>
      <c r="AT1511" s="50">
        <v>0</v>
      </c>
      <c r="AU1511" s="50">
        <v>0</v>
      </c>
      <c r="AV1511" s="50">
        <v>0</v>
      </c>
      <c r="AW1511" s="50">
        <v>0</v>
      </c>
      <c r="AX1511" s="50">
        <v>0</v>
      </c>
      <c r="AY1511" s="50">
        <v>0</v>
      </c>
      <c r="AZ1511" s="51">
        <v>0</v>
      </c>
      <c r="BA1511" s="49">
        <v>0</v>
      </c>
      <c r="BB1511" s="49">
        <v>0</v>
      </c>
      <c r="BC1511" s="50">
        <v>0</v>
      </c>
      <c r="BD1511" s="50">
        <v>0</v>
      </c>
      <c r="BE1511" s="51">
        <v>0</v>
      </c>
      <c r="BF1511" s="38"/>
      <c r="BG1511" s="38"/>
      <c r="BK1511" s="38"/>
      <c r="BL1511" s="38"/>
      <c r="BM1511" s="38"/>
      <c r="BN1511" s="38"/>
      <c r="BO1511" s="38"/>
      <c r="BP1511" s="38"/>
      <c r="BQ1511" s="38"/>
      <c r="BR1511" s="38"/>
      <c r="BS1511" s="38"/>
      <c r="BT1511" s="38"/>
      <c r="BU1511" s="38"/>
      <c r="BY1511" s="38"/>
      <c r="BZ1511" s="38"/>
      <c r="CJ1511" s="38"/>
    </row>
    <row r="1512" spans="2:88" x14ac:dyDescent="0.25">
      <c r="B1512" s="62">
        <v>1558</v>
      </c>
      <c r="C1512" s="9" t="s">
        <v>13188</v>
      </c>
      <c r="D1512" s="9" t="s">
        <v>13189</v>
      </c>
      <c r="E1512" s="49">
        <v>0</v>
      </c>
      <c r="F1512" s="50">
        <v>0</v>
      </c>
      <c r="G1512" s="50">
        <v>0</v>
      </c>
      <c r="H1512" s="51">
        <v>0</v>
      </c>
      <c r="I1512" s="50">
        <v>0</v>
      </c>
      <c r="J1512" s="50">
        <v>0</v>
      </c>
      <c r="K1512" s="50">
        <v>0</v>
      </c>
      <c r="L1512" s="50">
        <v>0</v>
      </c>
      <c r="M1512" s="49">
        <v>0</v>
      </c>
      <c r="N1512" s="49">
        <v>0</v>
      </c>
      <c r="O1512" s="49">
        <v>0</v>
      </c>
      <c r="P1512" s="50">
        <v>0</v>
      </c>
      <c r="Q1512" s="50">
        <v>0</v>
      </c>
      <c r="R1512" s="50">
        <v>0</v>
      </c>
      <c r="S1512" s="51">
        <v>0</v>
      </c>
      <c r="T1512" s="50">
        <v>0</v>
      </c>
      <c r="U1512" s="51">
        <v>0</v>
      </c>
      <c r="V1512" s="51">
        <v>0</v>
      </c>
      <c r="W1512" s="50">
        <v>0</v>
      </c>
      <c r="X1512" s="49">
        <v>1</v>
      </c>
      <c r="Y1512" s="51">
        <v>1</v>
      </c>
      <c r="Z1512" s="54">
        <v>120</v>
      </c>
      <c r="AA1512" s="52">
        <v>0</v>
      </c>
      <c r="AB1512" s="52">
        <v>0</v>
      </c>
      <c r="AC1512" s="52">
        <v>0</v>
      </c>
      <c r="AD1512" s="52">
        <v>0</v>
      </c>
      <c r="AE1512" s="50">
        <v>0</v>
      </c>
      <c r="AF1512" s="50">
        <v>0</v>
      </c>
      <c r="AG1512" s="50">
        <v>0</v>
      </c>
      <c r="AH1512" s="50">
        <v>0</v>
      </c>
      <c r="AI1512" s="52">
        <v>0</v>
      </c>
      <c r="AJ1512" s="49">
        <v>0</v>
      </c>
      <c r="AK1512" s="50">
        <v>0</v>
      </c>
      <c r="AL1512" s="50">
        <v>0</v>
      </c>
      <c r="AM1512" s="50">
        <v>0</v>
      </c>
      <c r="AN1512" s="50">
        <v>0</v>
      </c>
      <c r="AO1512" s="50">
        <v>0</v>
      </c>
      <c r="AP1512" s="50">
        <v>0</v>
      </c>
      <c r="AQ1512" s="51">
        <v>0</v>
      </c>
      <c r="AR1512" s="49">
        <v>0</v>
      </c>
      <c r="AS1512" s="50">
        <v>0</v>
      </c>
      <c r="AT1512" s="50">
        <v>0</v>
      </c>
      <c r="AU1512" s="50">
        <v>0</v>
      </c>
      <c r="AV1512" s="50">
        <v>0</v>
      </c>
      <c r="AW1512" s="50">
        <v>0</v>
      </c>
      <c r="AX1512" s="50">
        <v>0</v>
      </c>
      <c r="AY1512" s="50">
        <v>0</v>
      </c>
      <c r="AZ1512" s="51">
        <v>0</v>
      </c>
      <c r="BA1512" s="49">
        <v>0</v>
      </c>
      <c r="BB1512" s="49">
        <v>0</v>
      </c>
      <c r="BC1512" s="50">
        <v>0</v>
      </c>
      <c r="BD1512" s="50">
        <v>0</v>
      </c>
      <c r="BE1512" s="51">
        <v>0</v>
      </c>
      <c r="BF1512" s="38"/>
      <c r="BG1512" s="38"/>
      <c r="BK1512" s="38"/>
      <c r="BL1512" s="38"/>
      <c r="BM1512" s="38"/>
      <c r="BN1512" s="38"/>
      <c r="BO1512" s="38"/>
      <c r="BP1512" s="38"/>
      <c r="BQ1512" s="38"/>
      <c r="BR1512" s="38"/>
      <c r="BS1512" s="38"/>
      <c r="BT1512" s="38"/>
      <c r="BU1512" s="38"/>
      <c r="BY1512" s="38"/>
      <c r="BZ1512" s="38"/>
      <c r="CJ1512" s="38"/>
    </row>
    <row r="1513" spans="2:88" x14ac:dyDescent="0.25">
      <c r="B1513" s="62">
        <v>1559</v>
      </c>
      <c r="C1513" s="9" t="s">
        <v>13190</v>
      </c>
      <c r="D1513" s="9" t="s">
        <v>13191</v>
      </c>
      <c r="E1513" s="49">
        <v>10</v>
      </c>
      <c r="F1513" s="50">
        <v>0</v>
      </c>
      <c r="G1513" s="50">
        <v>0</v>
      </c>
      <c r="H1513" s="51">
        <v>0</v>
      </c>
      <c r="I1513" s="50">
        <v>0</v>
      </c>
      <c r="J1513" s="50">
        <v>0</v>
      </c>
      <c r="K1513" s="50">
        <v>0</v>
      </c>
      <c r="L1513" s="50">
        <v>0</v>
      </c>
      <c r="M1513" s="49">
        <v>0</v>
      </c>
      <c r="N1513" s="49">
        <v>0</v>
      </c>
      <c r="O1513" s="49">
        <v>0</v>
      </c>
      <c r="P1513" s="50">
        <v>0</v>
      </c>
      <c r="Q1513" s="50">
        <v>0</v>
      </c>
      <c r="R1513" s="50">
        <v>0</v>
      </c>
      <c r="S1513" s="51">
        <v>0</v>
      </c>
      <c r="T1513" s="50">
        <v>0</v>
      </c>
      <c r="U1513" s="51">
        <v>0</v>
      </c>
      <c r="V1513" s="51">
        <v>0</v>
      </c>
      <c r="W1513" s="50">
        <v>0</v>
      </c>
      <c r="X1513" s="49">
        <v>10</v>
      </c>
      <c r="Y1513" s="51">
        <v>10</v>
      </c>
      <c r="Z1513" s="54">
        <v>120</v>
      </c>
      <c r="AA1513" s="52">
        <v>0</v>
      </c>
      <c r="AB1513" s="52">
        <v>0</v>
      </c>
      <c r="AC1513" s="52">
        <v>0</v>
      </c>
      <c r="AD1513" s="52">
        <v>0</v>
      </c>
      <c r="AE1513" s="50">
        <v>0</v>
      </c>
      <c r="AF1513" s="50">
        <v>0</v>
      </c>
      <c r="AG1513" s="50">
        <v>0</v>
      </c>
      <c r="AH1513" s="50">
        <v>0</v>
      </c>
      <c r="AI1513" s="52">
        <v>0</v>
      </c>
      <c r="AJ1513" s="49">
        <v>0</v>
      </c>
      <c r="AK1513" s="50">
        <v>0</v>
      </c>
      <c r="AL1513" s="50">
        <v>0</v>
      </c>
      <c r="AM1513" s="50">
        <v>0</v>
      </c>
      <c r="AN1513" s="50">
        <v>0</v>
      </c>
      <c r="AO1513" s="50">
        <v>0</v>
      </c>
      <c r="AP1513" s="50">
        <v>0</v>
      </c>
      <c r="AQ1513" s="51">
        <v>0</v>
      </c>
      <c r="AR1513" s="49">
        <v>0</v>
      </c>
      <c r="AS1513" s="50">
        <v>0</v>
      </c>
      <c r="AT1513" s="50">
        <v>0</v>
      </c>
      <c r="AU1513" s="50">
        <v>0</v>
      </c>
      <c r="AV1513" s="50">
        <v>0</v>
      </c>
      <c r="AW1513" s="50">
        <v>0</v>
      </c>
      <c r="AX1513" s="50">
        <v>0</v>
      </c>
      <c r="AY1513" s="50">
        <v>0</v>
      </c>
      <c r="AZ1513" s="51">
        <v>0</v>
      </c>
      <c r="BA1513" s="49">
        <v>0</v>
      </c>
      <c r="BB1513" s="49">
        <v>0</v>
      </c>
      <c r="BC1513" s="50">
        <v>0</v>
      </c>
      <c r="BD1513" s="50">
        <v>0</v>
      </c>
      <c r="BE1513" s="51">
        <v>0</v>
      </c>
      <c r="BF1513" s="38"/>
      <c r="BG1513" s="38"/>
      <c r="BK1513" s="38"/>
      <c r="BL1513" s="38"/>
      <c r="BM1513" s="38"/>
      <c r="BN1513" s="38"/>
      <c r="BO1513" s="38"/>
      <c r="BP1513" s="38"/>
      <c r="BQ1513" s="38"/>
      <c r="BR1513" s="38"/>
      <c r="BS1513" s="38"/>
      <c r="BT1513" s="38"/>
      <c r="BU1513" s="38"/>
      <c r="BY1513" s="38"/>
      <c r="BZ1513" s="38"/>
      <c r="CJ1513" s="38"/>
    </row>
    <row r="1514" spans="2:88" x14ac:dyDescent="0.25">
      <c r="B1514" s="62">
        <v>1560</v>
      </c>
      <c r="C1514" s="9" t="s">
        <v>13192</v>
      </c>
      <c r="D1514" s="9" t="s">
        <v>13193</v>
      </c>
      <c r="E1514" s="49">
        <v>10</v>
      </c>
      <c r="F1514" s="50">
        <v>0</v>
      </c>
      <c r="G1514" s="50">
        <v>0</v>
      </c>
      <c r="H1514" s="51">
        <v>0</v>
      </c>
      <c r="I1514" s="50">
        <v>0</v>
      </c>
      <c r="J1514" s="50">
        <v>0</v>
      </c>
      <c r="K1514" s="50">
        <v>0</v>
      </c>
      <c r="L1514" s="50">
        <v>0</v>
      </c>
      <c r="M1514" s="49">
        <v>0</v>
      </c>
      <c r="N1514" s="49">
        <v>0</v>
      </c>
      <c r="O1514" s="49">
        <v>0</v>
      </c>
      <c r="P1514" s="50">
        <v>0</v>
      </c>
      <c r="Q1514" s="50">
        <v>0</v>
      </c>
      <c r="R1514" s="50">
        <v>0</v>
      </c>
      <c r="S1514" s="51">
        <v>0</v>
      </c>
      <c r="T1514" s="50">
        <v>0</v>
      </c>
      <c r="U1514" s="51">
        <v>0</v>
      </c>
      <c r="V1514" s="51">
        <v>0</v>
      </c>
      <c r="W1514" s="50">
        <v>0</v>
      </c>
      <c r="X1514" s="49">
        <v>10</v>
      </c>
      <c r="Y1514" s="51">
        <v>10</v>
      </c>
      <c r="Z1514" s="54">
        <v>120</v>
      </c>
      <c r="AA1514" s="52">
        <v>0</v>
      </c>
      <c r="AB1514" s="52">
        <v>0</v>
      </c>
      <c r="AC1514" s="52">
        <v>0</v>
      </c>
      <c r="AD1514" s="52">
        <v>0</v>
      </c>
      <c r="AE1514" s="50">
        <v>0</v>
      </c>
      <c r="AF1514" s="50">
        <v>0</v>
      </c>
      <c r="AG1514" s="50">
        <v>0</v>
      </c>
      <c r="AH1514" s="50">
        <v>0</v>
      </c>
      <c r="AI1514" s="52">
        <v>0</v>
      </c>
      <c r="AJ1514" s="49">
        <v>0</v>
      </c>
      <c r="AK1514" s="50">
        <v>0</v>
      </c>
      <c r="AL1514" s="50">
        <v>0</v>
      </c>
      <c r="AM1514" s="50">
        <v>0</v>
      </c>
      <c r="AN1514" s="50">
        <v>0</v>
      </c>
      <c r="AO1514" s="50">
        <v>0</v>
      </c>
      <c r="AP1514" s="50">
        <v>0</v>
      </c>
      <c r="AQ1514" s="51">
        <v>0</v>
      </c>
      <c r="AR1514" s="49">
        <v>0</v>
      </c>
      <c r="AS1514" s="50">
        <v>0</v>
      </c>
      <c r="AT1514" s="50">
        <v>0</v>
      </c>
      <c r="AU1514" s="50">
        <v>0</v>
      </c>
      <c r="AV1514" s="50">
        <v>0</v>
      </c>
      <c r="AW1514" s="50">
        <v>0</v>
      </c>
      <c r="AX1514" s="50">
        <v>0</v>
      </c>
      <c r="AY1514" s="50">
        <v>0</v>
      </c>
      <c r="AZ1514" s="51">
        <v>0</v>
      </c>
      <c r="BA1514" s="49">
        <v>0</v>
      </c>
      <c r="BB1514" s="49">
        <v>0</v>
      </c>
      <c r="BC1514" s="50">
        <v>0</v>
      </c>
      <c r="BD1514" s="50">
        <v>0</v>
      </c>
      <c r="BE1514" s="51">
        <v>0</v>
      </c>
      <c r="BF1514" s="38"/>
      <c r="BG1514" s="38"/>
      <c r="BK1514" s="38"/>
      <c r="BL1514" s="38"/>
      <c r="BM1514" s="38"/>
      <c r="BN1514" s="38"/>
      <c r="BO1514" s="38"/>
      <c r="BP1514" s="38"/>
      <c r="BQ1514" s="38"/>
      <c r="BR1514" s="38"/>
      <c r="BS1514" s="38"/>
      <c r="BT1514" s="38"/>
      <c r="BU1514" s="38"/>
      <c r="BY1514" s="38"/>
      <c r="BZ1514" s="38"/>
      <c r="CJ1514" s="38"/>
    </row>
    <row r="1515" spans="2:88" x14ac:dyDescent="0.25">
      <c r="B1515" s="62">
        <v>1561</v>
      </c>
      <c r="C1515" s="9" t="s">
        <v>13194</v>
      </c>
      <c r="D1515" s="9" t="s">
        <v>13195</v>
      </c>
      <c r="E1515" s="49">
        <v>0</v>
      </c>
      <c r="F1515" s="50">
        <v>0</v>
      </c>
      <c r="G1515" s="50">
        <v>0</v>
      </c>
      <c r="H1515" s="51">
        <v>0</v>
      </c>
      <c r="I1515" s="50">
        <v>0</v>
      </c>
      <c r="J1515" s="50">
        <v>0</v>
      </c>
      <c r="K1515" s="50">
        <v>0</v>
      </c>
      <c r="L1515" s="50">
        <v>0</v>
      </c>
      <c r="M1515" s="49">
        <v>0</v>
      </c>
      <c r="N1515" s="49">
        <v>0</v>
      </c>
      <c r="O1515" s="49">
        <v>0</v>
      </c>
      <c r="P1515" s="50">
        <v>0</v>
      </c>
      <c r="Q1515" s="50">
        <v>0</v>
      </c>
      <c r="R1515" s="50">
        <v>0</v>
      </c>
      <c r="S1515" s="51">
        <v>0</v>
      </c>
      <c r="T1515" s="50">
        <v>0</v>
      </c>
      <c r="U1515" s="51">
        <v>0</v>
      </c>
      <c r="V1515" s="51">
        <v>0</v>
      </c>
      <c r="W1515" s="50">
        <v>0</v>
      </c>
      <c r="X1515" s="49">
        <v>10</v>
      </c>
      <c r="Y1515" s="51">
        <v>10</v>
      </c>
      <c r="Z1515" s="52">
        <v>0</v>
      </c>
      <c r="AA1515" s="52">
        <v>0</v>
      </c>
      <c r="AB1515" s="52">
        <v>0</v>
      </c>
      <c r="AC1515" s="52">
        <v>0</v>
      </c>
      <c r="AD1515" s="52">
        <v>0</v>
      </c>
      <c r="AE1515" s="50">
        <v>0</v>
      </c>
      <c r="AF1515" s="50">
        <v>0</v>
      </c>
      <c r="AG1515" s="50">
        <v>0</v>
      </c>
      <c r="AH1515" s="50">
        <v>0</v>
      </c>
      <c r="AI1515" s="52">
        <v>0</v>
      </c>
      <c r="AJ1515" s="49">
        <v>0</v>
      </c>
      <c r="AK1515" s="50">
        <v>0</v>
      </c>
      <c r="AL1515" s="50">
        <v>0</v>
      </c>
      <c r="AM1515" s="50">
        <v>0</v>
      </c>
      <c r="AN1515" s="50">
        <v>0</v>
      </c>
      <c r="AO1515" s="50">
        <v>0</v>
      </c>
      <c r="AP1515" s="50">
        <v>0</v>
      </c>
      <c r="AQ1515" s="51">
        <v>0</v>
      </c>
      <c r="AR1515" s="49">
        <v>0</v>
      </c>
      <c r="AS1515" s="50">
        <v>0</v>
      </c>
      <c r="AT1515" s="50">
        <v>0</v>
      </c>
      <c r="AU1515" s="50">
        <v>0</v>
      </c>
      <c r="AV1515" s="50">
        <v>0</v>
      </c>
      <c r="AW1515" s="50">
        <v>0</v>
      </c>
      <c r="AX1515" s="50">
        <v>0</v>
      </c>
      <c r="AY1515" s="50">
        <v>0</v>
      </c>
      <c r="AZ1515" s="51">
        <v>0</v>
      </c>
      <c r="BA1515" s="49">
        <v>0</v>
      </c>
      <c r="BB1515" s="49">
        <v>0</v>
      </c>
      <c r="BC1515" s="50">
        <v>0</v>
      </c>
      <c r="BD1515" s="50">
        <v>0</v>
      </c>
      <c r="BE1515" s="51">
        <v>0</v>
      </c>
      <c r="BF1515" s="38"/>
      <c r="BG1515" s="38"/>
      <c r="BK1515" s="38"/>
      <c r="BL1515" s="38"/>
      <c r="BM1515" s="38"/>
      <c r="BN1515" s="38"/>
      <c r="BO1515" s="38"/>
      <c r="BP1515" s="38"/>
      <c r="BQ1515" s="38"/>
      <c r="BR1515" s="38"/>
      <c r="BS1515" s="38"/>
      <c r="BT1515" s="38"/>
      <c r="BU1515" s="38"/>
      <c r="BY1515" s="38"/>
      <c r="BZ1515" s="38"/>
      <c r="CJ1515" s="38"/>
    </row>
    <row r="1516" spans="2:88" x14ac:dyDescent="0.25">
      <c r="B1516" s="62">
        <v>1562</v>
      </c>
      <c r="C1516" s="9" t="s">
        <v>13194</v>
      </c>
      <c r="D1516" s="9" t="s">
        <v>13196</v>
      </c>
      <c r="E1516" s="49">
        <v>0</v>
      </c>
      <c r="F1516" s="50">
        <v>0</v>
      </c>
      <c r="G1516" s="50">
        <v>0</v>
      </c>
      <c r="H1516" s="51">
        <v>0</v>
      </c>
      <c r="I1516" s="50">
        <v>0</v>
      </c>
      <c r="J1516" s="50">
        <v>0</v>
      </c>
      <c r="K1516" s="50">
        <v>0</v>
      </c>
      <c r="L1516" s="50">
        <v>0</v>
      </c>
      <c r="M1516" s="49">
        <v>0</v>
      </c>
      <c r="N1516" s="49">
        <v>0</v>
      </c>
      <c r="O1516" s="49">
        <v>0</v>
      </c>
      <c r="P1516" s="50">
        <v>0</v>
      </c>
      <c r="Q1516" s="50">
        <v>0</v>
      </c>
      <c r="R1516" s="50">
        <v>0</v>
      </c>
      <c r="S1516" s="51">
        <v>0</v>
      </c>
      <c r="T1516" s="50">
        <v>0</v>
      </c>
      <c r="U1516" s="51">
        <v>0</v>
      </c>
      <c r="V1516" s="51">
        <v>0</v>
      </c>
      <c r="W1516" s="50">
        <v>0</v>
      </c>
      <c r="X1516" s="49">
        <v>10</v>
      </c>
      <c r="Y1516" s="51">
        <v>10</v>
      </c>
      <c r="Z1516" s="52">
        <v>0</v>
      </c>
      <c r="AA1516" s="52">
        <v>0</v>
      </c>
      <c r="AB1516" s="52">
        <v>0</v>
      </c>
      <c r="AC1516" s="52">
        <v>0</v>
      </c>
      <c r="AD1516" s="52">
        <v>0</v>
      </c>
      <c r="AE1516" s="50">
        <v>0</v>
      </c>
      <c r="AF1516" s="50">
        <v>0</v>
      </c>
      <c r="AG1516" s="50">
        <v>0</v>
      </c>
      <c r="AH1516" s="50">
        <v>0</v>
      </c>
      <c r="AI1516" s="52">
        <v>0</v>
      </c>
      <c r="AJ1516" s="49">
        <v>0</v>
      </c>
      <c r="AK1516" s="50">
        <v>0</v>
      </c>
      <c r="AL1516" s="50">
        <v>0</v>
      </c>
      <c r="AM1516" s="50">
        <v>0</v>
      </c>
      <c r="AN1516" s="50">
        <v>0</v>
      </c>
      <c r="AO1516" s="50">
        <v>0</v>
      </c>
      <c r="AP1516" s="50">
        <v>0</v>
      </c>
      <c r="AQ1516" s="51">
        <v>0</v>
      </c>
      <c r="AR1516" s="49">
        <v>0</v>
      </c>
      <c r="AS1516" s="50">
        <v>0</v>
      </c>
      <c r="AT1516" s="50">
        <v>0</v>
      </c>
      <c r="AU1516" s="50">
        <v>0</v>
      </c>
      <c r="AV1516" s="50">
        <v>0</v>
      </c>
      <c r="AW1516" s="50">
        <v>0</v>
      </c>
      <c r="AX1516" s="50">
        <v>0</v>
      </c>
      <c r="AY1516" s="50">
        <v>0</v>
      </c>
      <c r="AZ1516" s="51">
        <v>0</v>
      </c>
      <c r="BA1516" s="49">
        <v>0</v>
      </c>
      <c r="BB1516" s="49">
        <v>0</v>
      </c>
      <c r="BC1516" s="50">
        <v>0</v>
      </c>
      <c r="BD1516" s="50">
        <v>0</v>
      </c>
      <c r="BE1516" s="51">
        <v>0</v>
      </c>
      <c r="BF1516" s="38"/>
      <c r="BG1516" s="38"/>
      <c r="BK1516" s="38"/>
      <c r="BL1516" s="38"/>
      <c r="BM1516" s="38"/>
      <c r="BN1516" s="38"/>
      <c r="BO1516" s="38"/>
      <c r="BP1516" s="38"/>
      <c r="BQ1516" s="38"/>
      <c r="BR1516" s="38"/>
      <c r="BS1516" s="38"/>
      <c r="BT1516" s="38"/>
      <c r="BU1516" s="38"/>
      <c r="BY1516" s="38"/>
      <c r="BZ1516" s="38"/>
      <c r="CJ1516" s="38"/>
    </row>
    <row r="1517" spans="2:88" x14ac:dyDescent="0.25">
      <c r="B1517" s="62">
        <v>1562</v>
      </c>
      <c r="C1517" s="9" t="s">
        <v>13194</v>
      </c>
      <c r="D1517" s="9" t="s">
        <v>13197</v>
      </c>
      <c r="E1517" s="49">
        <v>0</v>
      </c>
      <c r="F1517" s="50">
        <v>0</v>
      </c>
      <c r="G1517" s="50">
        <v>0</v>
      </c>
      <c r="H1517" s="51">
        <v>0</v>
      </c>
      <c r="I1517" s="50">
        <v>0</v>
      </c>
      <c r="J1517" s="50">
        <v>0</v>
      </c>
      <c r="K1517" s="50">
        <v>0</v>
      </c>
      <c r="L1517" s="50">
        <v>0</v>
      </c>
      <c r="M1517" s="49">
        <v>0</v>
      </c>
      <c r="N1517" s="49">
        <v>0</v>
      </c>
      <c r="O1517" s="49">
        <v>0</v>
      </c>
      <c r="P1517" s="50">
        <v>0</v>
      </c>
      <c r="Q1517" s="50">
        <v>0</v>
      </c>
      <c r="R1517" s="50">
        <v>0</v>
      </c>
      <c r="S1517" s="51">
        <v>0</v>
      </c>
      <c r="T1517" s="50">
        <v>0</v>
      </c>
      <c r="U1517" s="51">
        <v>0</v>
      </c>
      <c r="V1517" s="51">
        <v>0</v>
      </c>
      <c r="W1517" s="50">
        <v>0</v>
      </c>
      <c r="X1517" s="49">
        <v>10</v>
      </c>
      <c r="Y1517" s="51">
        <v>10</v>
      </c>
      <c r="Z1517" s="52">
        <v>0</v>
      </c>
      <c r="AA1517" s="52">
        <v>0</v>
      </c>
      <c r="AB1517" s="52">
        <v>0</v>
      </c>
      <c r="AC1517" s="52">
        <v>0</v>
      </c>
      <c r="AD1517" s="52">
        <v>0</v>
      </c>
      <c r="AE1517" s="50">
        <v>0</v>
      </c>
      <c r="AF1517" s="50">
        <v>0</v>
      </c>
      <c r="AG1517" s="50">
        <v>0</v>
      </c>
      <c r="AH1517" s="50">
        <v>0</v>
      </c>
      <c r="AI1517" s="52">
        <v>0</v>
      </c>
      <c r="AJ1517" s="49">
        <v>0</v>
      </c>
      <c r="AK1517" s="50">
        <v>0</v>
      </c>
      <c r="AL1517" s="50">
        <v>0</v>
      </c>
      <c r="AM1517" s="50">
        <v>0</v>
      </c>
      <c r="AN1517" s="50">
        <v>0</v>
      </c>
      <c r="AO1517" s="50">
        <v>0</v>
      </c>
      <c r="AP1517" s="50">
        <v>0</v>
      </c>
      <c r="AQ1517" s="51">
        <v>0</v>
      </c>
      <c r="AR1517" s="49">
        <v>0</v>
      </c>
      <c r="AS1517" s="50">
        <v>0</v>
      </c>
      <c r="AT1517" s="50">
        <v>0</v>
      </c>
      <c r="AU1517" s="50">
        <v>0</v>
      </c>
      <c r="AV1517" s="50">
        <v>0</v>
      </c>
      <c r="AW1517" s="50">
        <v>0</v>
      </c>
      <c r="AX1517" s="50">
        <v>0</v>
      </c>
      <c r="AY1517" s="50">
        <v>0</v>
      </c>
      <c r="AZ1517" s="51">
        <v>0</v>
      </c>
      <c r="BA1517" s="49">
        <v>0</v>
      </c>
      <c r="BB1517" s="49">
        <v>0</v>
      </c>
      <c r="BC1517" s="50">
        <v>0</v>
      </c>
      <c r="BD1517" s="50">
        <v>0</v>
      </c>
      <c r="BE1517" s="51">
        <v>0</v>
      </c>
      <c r="BF1517" s="38"/>
      <c r="BG1517" s="38"/>
      <c r="BK1517" s="38"/>
      <c r="BL1517" s="38"/>
      <c r="BM1517" s="38"/>
      <c r="BN1517" s="38"/>
      <c r="BO1517" s="38"/>
      <c r="BP1517" s="38"/>
      <c r="BQ1517" s="38"/>
      <c r="BR1517" s="38"/>
      <c r="BS1517" s="38"/>
      <c r="BT1517" s="38"/>
      <c r="BU1517" s="38"/>
      <c r="BY1517" s="38"/>
      <c r="BZ1517" s="38"/>
      <c r="CJ1517" s="38"/>
    </row>
    <row r="1518" spans="2:88" x14ac:dyDescent="0.25">
      <c r="B1518" s="62">
        <v>1563</v>
      </c>
      <c r="C1518" s="9" t="s">
        <v>13194</v>
      </c>
      <c r="D1518" s="9" t="s">
        <v>13198</v>
      </c>
      <c r="E1518" s="49">
        <v>0</v>
      </c>
      <c r="F1518" s="50">
        <v>0</v>
      </c>
      <c r="G1518" s="50">
        <v>0</v>
      </c>
      <c r="H1518" s="51">
        <v>0</v>
      </c>
      <c r="I1518" s="50">
        <v>0</v>
      </c>
      <c r="J1518" s="50">
        <v>0</v>
      </c>
      <c r="K1518" s="50">
        <v>0</v>
      </c>
      <c r="L1518" s="50">
        <v>0</v>
      </c>
      <c r="M1518" s="49">
        <v>0</v>
      </c>
      <c r="N1518" s="49">
        <v>0</v>
      </c>
      <c r="O1518" s="49">
        <v>0</v>
      </c>
      <c r="P1518" s="50">
        <v>0</v>
      </c>
      <c r="Q1518" s="50">
        <v>0</v>
      </c>
      <c r="R1518" s="50">
        <v>0</v>
      </c>
      <c r="S1518" s="51">
        <v>0</v>
      </c>
      <c r="T1518" s="50">
        <v>0</v>
      </c>
      <c r="U1518" s="51">
        <v>0</v>
      </c>
      <c r="V1518" s="51">
        <v>0</v>
      </c>
      <c r="W1518" s="50">
        <v>0</v>
      </c>
      <c r="X1518" s="49">
        <v>10</v>
      </c>
      <c r="Y1518" s="51">
        <v>10</v>
      </c>
      <c r="Z1518" s="52">
        <v>0</v>
      </c>
      <c r="AA1518" s="52">
        <v>0</v>
      </c>
      <c r="AB1518" s="52">
        <v>0</v>
      </c>
      <c r="AC1518" s="52">
        <v>0</v>
      </c>
      <c r="AD1518" s="52">
        <v>0</v>
      </c>
      <c r="AE1518" s="50">
        <v>0</v>
      </c>
      <c r="AF1518" s="50">
        <v>0</v>
      </c>
      <c r="AG1518" s="50">
        <v>0</v>
      </c>
      <c r="AH1518" s="50">
        <v>0</v>
      </c>
      <c r="AI1518" s="52">
        <v>0</v>
      </c>
      <c r="AJ1518" s="49">
        <v>0</v>
      </c>
      <c r="AK1518" s="50">
        <v>0</v>
      </c>
      <c r="AL1518" s="50">
        <v>0</v>
      </c>
      <c r="AM1518" s="50">
        <v>0</v>
      </c>
      <c r="AN1518" s="50">
        <v>0</v>
      </c>
      <c r="AO1518" s="50">
        <v>0</v>
      </c>
      <c r="AP1518" s="50">
        <v>0</v>
      </c>
      <c r="AQ1518" s="51">
        <v>0</v>
      </c>
      <c r="AR1518" s="49">
        <v>0</v>
      </c>
      <c r="AS1518" s="50">
        <v>0</v>
      </c>
      <c r="AT1518" s="50">
        <v>0</v>
      </c>
      <c r="AU1518" s="50">
        <v>0</v>
      </c>
      <c r="AV1518" s="50">
        <v>0</v>
      </c>
      <c r="AW1518" s="50">
        <v>0</v>
      </c>
      <c r="AX1518" s="50">
        <v>0</v>
      </c>
      <c r="AY1518" s="50">
        <v>0</v>
      </c>
      <c r="AZ1518" s="51">
        <v>0</v>
      </c>
      <c r="BA1518" s="49">
        <v>0</v>
      </c>
      <c r="BB1518" s="49">
        <v>0</v>
      </c>
      <c r="BC1518" s="50">
        <v>0</v>
      </c>
      <c r="BD1518" s="50">
        <v>0</v>
      </c>
      <c r="BE1518" s="51">
        <v>0</v>
      </c>
      <c r="BF1518" s="38"/>
      <c r="BG1518" s="38"/>
      <c r="BK1518" s="38"/>
      <c r="BL1518" s="38"/>
      <c r="BM1518" s="38"/>
      <c r="BN1518" s="38"/>
      <c r="BO1518" s="38"/>
      <c r="BP1518" s="38"/>
      <c r="BQ1518" s="38"/>
      <c r="BR1518" s="38"/>
      <c r="BS1518" s="38"/>
      <c r="BT1518" s="38"/>
      <c r="BU1518" s="38"/>
      <c r="BY1518" s="38"/>
      <c r="BZ1518" s="38"/>
      <c r="CJ1518" s="38"/>
    </row>
    <row r="1519" spans="2:88" x14ac:dyDescent="0.25">
      <c r="B1519" s="62">
        <v>1564</v>
      </c>
      <c r="C1519" s="9" t="s">
        <v>13194</v>
      </c>
      <c r="D1519" s="9" t="s">
        <v>13199</v>
      </c>
      <c r="E1519" s="49">
        <v>0</v>
      </c>
      <c r="F1519" s="50">
        <v>0</v>
      </c>
      <c r="G1519" s="50">
        <v>0</v>
      </c>
      <c r="H1519" s="51">
        <v>0</v>
      </c>
      <c r="I1519" s="50">
        <v>0</v>
      </c>
      <c r="J1519" s="50">
        <v>0</v>
      </c>
      <c r="K1519" s="50">
        <v>0</v>
      </c>
      <c r="L1519" s="50">
        <v>0</v>
      </c>
      <c r="M1519" s="49">
        <v>0</v>
      </c>
      <c r="N1519" s="49">
        <v>0</v>
      </c>
      <c r="O1519" s="49">
        <v>0</v>
      </c>
      <c r="P1519" s="50">
        <v>0</v>
      </c>
      <c r="Q1519" s="50">
        <v>0</v>
      </c>
      <c r="R1519" s="50">
        <v>0</v>
      </c>
      <c r="S1519" s="51">
        <v>0</v>
      </c>
      <c r="T1519" s="50">
        <v>0</v>
      </c>
      <c r="U1519" s="51">
        <v>0</v>
      </c>
      <c r="V1519" s="51">
        <v>0</v>
      </c>
      <c r="W1519" s="50">
        <v>0</v>
      </c>
      <c r="X1519" s="49">
        <v>10</v>
      </c>
      <c r="Y1519" s="51">
        <v>10</v>
      </c>
      <c r="Z1519" s="52">
        <v>0</v>
      </c>
      <c r="AA1519" s="52">
        <v>0</v>
      </c>
      <c r="AB1519" s="52">
        <v>0</v>
      </c>
      <c r="AC1519" s="52">
        <v>0</v>
      </c>
      <c r="AD1519" s="52">
        <v>0</v>
      </c>
      <c r="AE1519" s="50">
        <v>0</v>
      </c>
      <c r="AF1519" s="50">
        <v>0</v>
      </c>
      <c r="AG1519" s="50">
        <v>0</v>
      </c>
      <c r="AH1519" s="50">
        <v>0</v>
      </c>
      <c r="AI1519" s="52">
        <v>0</v>
      </c>
      <c r="AJ1519" s="49">
        <v>0</v>
      </c>
      <c r="AK1519" s="50">
        <v>0</v>
      </c>
      <c r="AL1519" s="50">
        <v>0</v>
      </c>
      <c r="AM1519" s="50">
        <v>0</v>
      </c>
      <c r="AN1519" s="50">
        <v>0</v>
      </c>
      <c r="AO1519" s="50">
        <v>0</v>
      </c>
      <c r="AP1519" s="50">
        <v>0</v>
      </c>
      <c r="AQ1519" s="51">
        <v>0</v>
      </c>
      <c r="AR1519" s="49">
        <v>0</v>
      </c>
      <c r="AS1519" s="50">
        <v>0</v>
      </c>
      <c r="AT1519" s="50">
        <v>0</v>
      </c>
      <c r="AU1519" s="50">
        <v>0</v>
      </c>
      <c r="AV1519" s="50">
        <v>0</v>
      </c>
      <c r="AW1519" s="50">
        <v>0</v>
      </c>
      <c r="AX1519" s="50">
        <v>0</v>
      </c>
      <c r="AY1519" s="50">
        <v>0</v>
      </c>
      <c r="AZ1519" s="51">
        <v>0</v>
      </c>
      <c r="BA1519" s="49">
        <v>0</v>
      </c>
      <c r="BB1519" s="49">
        <v>0</v>
      </c>
      <c r="BC1519" s="50">
        <v>0</v>
      </c>
      <c r="BD1519" s="50">
        <v>0</v>
      </c>
      <c r="BE1519" s="51">
        <v>0</v>
      </c>
      <c r="BF1519" s="38"/>
      <c r="BG1519" s="38"/>
      <c r="BK1519" s="38"/>
      <c r="BL1519" s="38"/>
      <c r="BM1519" s="38"/>
      <c r="BN1519" s="38"/>
      <c r="BO1519" s="38"/>
      <c r="BP1519" s="38"/>
      <c r="BQ1519" s="38"/>
      <c r="BR1519" s="38"/>
      <c r="BS1519" s="38"/>
      <c r="BT1519" s="38"/>
      <c r="BU1519" s="38"/>
      <c r="BY1519" s="38"/>
      <c r="BZ1519" s="38"/>
      <c r="CJ1519" s="38"/>
    </row>
    <row r="1520" spans="2:88" x14ac:dyDescent="0.25">
      <c r="B1520" s="62">
        <v>1565</v>
      </c>
      <c r="C1520" s="9" t="s">
        <v>13194</v>
      </c>
      <c r="D1520" s="9" t="s">
        <v>13200</v>
      </c>
      <c r="E1520" s="49">
        <v>0</v>
      </c>
      <c r="F1520" s="50">
        <v>0</v>
      </c>
      <c r="G1520" s="50">
        <v>0</v>
      </c>
      <c r="H1520" s="51">
        <v>0</v>
      </c>
      <c r="I1520" s="50">
        <v>0</v>
      </c>
      <c r="J1520" s="50">
        <v>0</v>
      </c>
      <c r="K1520" s="50">
        <v>0</v>
      </c>
      <c r="L1520" s="50">
        <v>0</v>
      </c>
      <c r="M1520" s="49">
        <v>0</v>
      </c>
      <c r="N1520" s="49">
        <v>0</v>
      </c>
      <c r="O1520" s="49">
        <v>0</v>
      </c>
      <c r="P1520" s="50">
        <v>0</v>
      </c>
      <c r="Q1520" s="50">
        <v>0</v>
      </c>
      <c r="R1520" s="50">
        <v>0</v>
      </c>
      <c r="S1520" s="51">
        <v>0</v>
      </c>
      <c r="T1520" s="50">
        <v>0</v>
      </c>
      <c r="U1520" s="51">
        <v>0</v>
      </c>
      <c r="V1520" s="51">
        <v>0</v>
      </c>
      <c r="W1520" s="50">
        <v>0</v>
      </c>
      <c r="X1520" s="49">
        <v>10</v>
      </c>
      <c r="Y1520" s="51">
        <v>10</v>
      </c>
      <c r="Z1520" s="52">
        <v>0</v>
      </c>
      <c r="AA1520" s="52">
        <v>0</v>
      </c>
      <c r="AB1520" s="52">
        <v>0</v>
      </c>
      <c r="AC1520" s="52">
        <v>0</v>
      </c>
      <c r="AD1520" s="52">
        <v>0</v>
      </c>
      <c r="AE1520" s="50">
        <v>0</v>
      </c>
      <c r="AF1520" s="50">
        <v>0</v>
      </c>
      <c r="AG1520" s="50">
        <v>0</v>
      </c>
      <c r="AH1520" s="50">
        <v>0</v>
      </c>
      <c r="AI1520" s="52">
        <v>0</v>
      </c>
      <c r="AJ1520" s="49">
        <v>0</v>
      </c>
      <c r="AK1520" s="50">
        <v>0</v>
      </c>
      <c r="AL1520" s="50">
        <v>0</v>
      </c>
      <c r="AM1520" s="50">
        <v>0</v>
      </c>
      <c r="AN1520" s="50">
        <v>0</v>
      </c>
      <c r="AO1520" s="50">
        <v>0</v>
      </c>
      <c r="AP1520" s="50">
        <v>0</v>
      </c>
      <c r="AQ1520" s="51">
        <v>0</v>
      </c>
      <c r="AR1520" s="49">
        <v>0</v>
      </c>
      <c r="AS1520" s="50">
        <v>0</v>
      </c>
      <c r="AT1520" s="50">
        <v>0</v>
      </c>
      <c r="AU1520" s="50">
        <v>0</v>
      </c>
      <c r="AV1520" s="50">
        <v>0</v>
      </c>
      <c r="AW1520" s="50">
        <v>0</v>
      </c>
      <c r="AX1520" s="50">
        <v>0</v>
      </c>
      <c r="AY1520" s="50">
        <v>0</v>
      </c>
      <c r="AZ1520" s="51">
        <v>0</v>
      </c>
      <c r="BA1520" s="49">
        <v>0</v>
      </c>
      <c r="BB1520" s="49">
        <v>0</v>
      </c>
      <c r="BC1520" s="50">
        <v>0</v>
      </c>
      <c r="BD1520" s="50">
        <v>0</v>
      </c>
      <c r="BE1520" s="51">
        <v>0</v>
      </c>
      <c r="BF1520" s="38"/>
      <c r="BG1520" s="38"/>
      <c r="BK1520" s="38"/>
      <c r="BL1520" s="38"/>
      <c r="BM1520" s="38"/>
      <c r="BN1520" s="38"/>
      <c r="BO1520" s="38"/>
      <c r="BP1520" s="38"/>
      <c r="BQ1520" s="38"/>
      <c r="BR1520" s="38"/>
      <c r="BS1520" s="38"/>
      <c r="BT1520" s="38"/>
      <c r="BU1520" s="38"/>
      <c r="BY1520" s="38"/>
      <c r="BZ1520" s="38"/>
      <c r="CJ1520" s="38"/>
    </row>
    <row r="1521" spans="2:88" x14ac:dyDescent="0.25">
      <c r="B1521" s="62">
        <v>1566</v>
      </c>
      <c r="C1521" s="9" t="s">
        <v>13201</v>
      </c>
      <c r="D1521" s="9" t="s">
        <v>13202</v>
      </c>
      <c r="E1521" s="49">
        <v>0</v>
      </c>
      <c r="F1521" s="50">
        <v>0</v>
      </c>
      <c r="G1521" s="50">
        <v>0</v>
      </c>
      <c r="H1521" s="51">
        <v>0</v>
      </c>
      <c r="I1521" s="50">
        <v>0</v>
      </c>
      <c r="J1521" s="50">
        <v>0</v>
      </c>
      <c r="K1521" s="50">
        <v>0</v>
      </c>
      <c r="L1521" s="50">
        <v>0</v>
      </c>
      <c r="M1521" s="49">
        <v>0</v>
      </c>
      <c r="N1521" s="49">
        <v>0</v>
      </c>
      <c r="O1521" s="49">
        <v>0</v>
      </c>
      <c r="P1521" s="50">
        <v>0</v>
      </c>
      <c r="Q1521" s="50">
        <v>0</v>
      </c>
      <c r="R1521" s="50">
        <v>0</v>
      </c>
      <c r="S1521" s="51">
        <v>0</v>
      </c>
      <c r="T1521" s="50">
        <v>0</v>
      </c>
      <c r="U1521" s="51">
        <v>0</v>
      </c>
      <c r="V1521" s="51">
        <v>0</v>
      </c>
      <c r="W1521" s="50">
        <v>0</v>
      </c>
      <c r="X1521" s="49">
        <v>10</v>
      </c>
      <c r="Y1521" s="51">
        <v>10</v>
      </c>
      <c r="Z1521" s="52">
        <v>0</v>
      </c>
      <c r="AA1521" s="52">
        <v>0</v>
      </c>
      <c r="AB1521" s="52">
        <v>0</v>
      </c>
      <c r="AC1521" s="52">
        <v>0</v>
      </c>
      <c r="AD1521" s="52">
        <v>0</v>
      </c>
      <c r="AE1521" s="50">
        <v>0</v>
      </c>
      <c r="AF1521" s="50">
        <v>0</v>
      </c>
      <c r="AG1521" s="50">
        <v>0</v>
      </c>
      <c r="AH1521" s="50">
        <v>0</v>
      </c>
      <c r="AI1521" s="52">
        <v>0</v>
      </c>
      <c r="AJ1521" s="49">
        <v>0</v>
      </c>
      <c r="AK1521" s="50">
        <v>0</v>
      </c>
      <c r="AL1521" s="50">
        <v>0</v>
      </c>
      <c r="AM1521" s="50">
        <v>0</v>
      </c>
      <c r="AN1521" s="50">
        <v>0</v>
      </c>
      <c r="AO1521" s="50">
        <v>0</v>
      </c>
      <c r="AP1521" s="50">
        <v>0</v>
      </c>
      <c r="AQ1521" s="51">
        <v>0</v>
      </c>
      <c r="AR1521" s="49">
        <v>0</v>
      </c>
      <c r="AS1521" s="50">
        <v>0</v>
      </c>
      <c r="AT1521" s="50">
        <v>0</v>
      </c>
      <c r="AU1521" s="50">
        <v>0</v>
      </c>
      <c r="AV1521" s="50">
        <v>0</v>
      </c>
      <c r="AW1521" s="50">
        <v>0</v>
      </c>
      <c r="AX1521" s="50">
        <v>0</v>
      </c>
      <c r="AY1521" s="50">
        <v>0</v>
      </c>
      <c r="AZ1521" s="51">
        <v>0</v>
      </c>
      <c r="BA1521" s="49">
        <v>0</v>
      </c>
      <c r="BB1521" s="49">
        <v>0</v>
      </c>
      <c r="BC1521" s="50">
        <v>0</v>
      </c>
      <c r="BD1521" s="50">
        <v>0</v>
      </c>
      <c r="BE1521" s="51">
        <v>0</v>
      </c>
      <c r="BF1521" s="38"/>
      <c r="BG1521" s="38"/>
      <c r="BK1521" s="38"/>
      <c r="BL1521" s="38"/>
      <c r="BM1521" s="38"/>
      <c r="BN1521" s="38"/>
      <c r="BO1521" s="38"/>
      <c r="BP1521" s="38"/>
      <c r="BQ1521" s="38"/>
      <c r="BR1521" s="38"/>
      <c r="BS1521" s="38"/>
      <c r="BT1521" s="38"/>
      <c r="BU1521" s="38"/>
      <c r="BY1521" s="38"/>
      <c r="BZ1521" s="38"/>
      <c r="CJ1521" s="38"/>
    </row>
    <row r="1522" spans="2:88" x14ac:dyDescent="0.25">
      <c r="B1522" s="62">
        <v>1567</v>
      </c>
      <c r="C1522" s="9" t="s">
        <v>13201</v>
      </c>
      <c r="D1522" s="9" t="s">
        <v>13203</v>
      </c>
      <c r="E1522" s="49">
        <v>0</v>
      </c>
      <c r="F1522" s="50">
        <v>0</v>
      </c>
      <c r="G1522" s="50">
        <v>0</v>
      </c>
      <c r="H1522" s="51">
        <v>0</v>
      </c>
      <c r="I1522" s="50">
        <v>0</v>
      </c>
      <c r="J1522" s="50">
        <v>0</v>
      </c>
      <c r="K1522" s="50">
        <v>0</v>
      </c>
      <c r="L1522" s="50">
        <v>0</v>
      </c>
      <c r="M1522" s="49">
        <v>0</v>
      </c>
      <c r="N1522" s="49">
        <v>0</v>
      </c>
      <c r="O1522" s="49">
        <v>0</v>
      </c>
      <c r="P1522" s="50">
        <v>0</v>
      </c>
      <c r="Q1522" s="50">
        <v>0</v>
      </c>
      <c r="R1522" s="50">
        <v>0</v>
      </c>
      <c r="S1522" s="51">
        <v>0</v>
      </c>
      <c r="T1522" s="50">
        <v>0</v>
      </c>
      <c r="U1522" s="51">
        <v>0</v>
      </c>
      <c r="V1522" s="51">
        <v>0</v>
      </c>
      <c r="W1522" s="50">
        <v>0</v>
      </c>
      <c r="X1522" s="49">
        <v>10</v>
      </c>
      <c r="Y1522" s="51">
        <v>10</v>
      </c>
      <c r="Z1522" s="52">
        <v>0</v>
      </c>
      <c r="AA1522" s="52">
        <v>0</v>
      </c>
      <c r="AB1522" s="52">
        <v>0</v>
      </c>
      <c r="AC1522" s="52">
        <v>0</v>
      </c>
      <c r="AD1522" s="52">
        <v>0</v>
      </c>
      <c r="AE1522" s="50">
        <v>0</v>
      </c>
      <c r="AF1522" s="50">
        <v>0</v>
      </c>
      <c r="AG1522" s="50">
        <v>0</v>
      </c>
      <c r="AH1522" s="50">
        <v>0</v>
      </c>
      <c r="AI1522" s="52">
        <v>0</v>
      </c>
      <c r="AJ1522" s="49">
        <v>0</v>
      </c>
      <c r="AK1522" s="50">
        <v>0</v>
      </c>
      <c r="AL1522" s="50">
        <v>0</v>
      </c>
      <c r="AM1522" s="50">
        <v>0</v>
      </c>
      <c r="AN1522" s="50">
        <v>0</v>
      </c>
      <c r="AO1522" s="50">
        <v>0</v>
      </c>
      <c r="AP1522" s="50">
        <v>0</v>
      </c>
      <c r="AQ1522" s="51">
        <v>0</v>
      </c>
      <c r="AR1522" s="49">
        <v>0</v>
      </c>
      <c r="AS1522" s="50">
        <v>0</v>
      </c>
      <c r="AT1522" s="50">
        <v>0</v>
      </c>
      <c r="AU1522" s="50">
        <v>0</v>
      </c>
      <c r="AV1522" s="50">
        <v>0</v>
      </c>
      <c r="AW1522" s="50">
        <v>0</v>
      </c>
      <c r="AX1522" s="50">
        <v>0</v>
      </c>
      <c r="AY1522" s="50">
        <v>0</v>
      </c>
      <c r="AZ1522" s="51">
        <v>0</v>
      </c>
      <c r="BA1522" s="49">
        <v>0</v>
      </c>
      <c r="BB1522" s="49">
        <v>0</v>
      </c>
      <c r="BC1522" s="50">
        <v>0</v>
      </c>
      <c r="BD1522" s="50">
        <v>0</v>
      </c>
      <c r="BE1522" s="51">
        <v>0</v>
      </c>
      <c r="BF1522" s="38"/>
      <c r="BG1522" s="38"/>
      <c r="BK1522" s="38"/>
      <c r="BL1522" s="38"/>
      <c r="BM1522" s="38"/>
      <c r="BN1522" s="38"/>
      <c r="BO1522" s="38"/>
      <c r="BP1522" s="38"/>
      <c r="BQ1522" s="38"/>
      <c r="BR1522" s="38"/>
      <c r="BS1522" s="38"/>
      <c r="BT1522" s="38"/>
      <c r="BU1522" s="38"/>
      <c r="BY1522" s="38"/>
      <c r="BZ1522" s="38"/>
      <c r="CJ1522" s="38"/>
    </row>
    <row r="1523" spans="2:88" x14ac:dyDescent="0.25">
      <c r="B1523" s="62">
        <v>1568</v>
      </c>
      <c r="C1523" s="9" t="s">
        <v>13204</v>
      </c>
      <c r="D1523" s="9" t="s">
        <v>13205</v>
      </c>
      <c r="E1523" s="49">
        <v>10</v>
      </c>
      <c r="F1523" s="50">
        <v>0</v>
      </c>
      <c r="G1523" s="50">
        <v>0</v>
      </c>
      <c r="H1523" s="51">
        <v>0</v>
      </c>
      <c r="I1523" s="50">
        <v>0</v>
      </c>
      <c r="J1523" s="50">
        <v>0</v>
      </c>
      <c r="K1523" s="50">
        <v>0</v>
      </c>
      <c r="L1523" s="50">
        <v>0</v>
      </c>
      <c r="M1523" s="49">
        <v>0</v>
      </c>
      <c r="N1523" s="49">
        <v>0</v>
      </c>
      <c r="O1523" s="49">
        <v>0</v>
      </c>
      <c r="P1523" s="50">
        <v>0</v>
      </c>
      <c r="Q1523" s="50">
        <v>0</v>
      </c>
      <c r="R1523" s="50">
        <v>0</v>
      </c>
      <c r="S1523" s="51">
        <v>0</v>
      </c>
      <c r="T1523" s="50">
        <v>0</v>
      </c>
      <c r="U1523" s="51">
        <v>0</v>
      </c>
      <c r="V1523" s="51">
        <v>0</v>
      </c>
      <c r="W1523" s="50">
        <v>0</v>
      </c>
      <c r="X1523" s="49">
        <v>10</v>
      </c>
      <c r="Y1523" s="51">
        <v>10</v>
      </c>
      <c r="Z1523" s="54">
        <v>120</v>
      </c>
      <c r="AA1523" s="52">
        <v>0</v>
      </c>
      <c r="AB1523" s="52">
        <v>0</v>
      </c>
      <c r="AC1523" s="52">
        <v>0</v>
      </c>
      <c r="AD1523" s="52">
        <v>0</v>
      </c>
      <c r="AE1523" s="50">
        <v>0</v>
      </c>
      <c r="AF1523" s="50">
        <v>0</v>
      </c>
      <c r="AG1523" s="50">
        <v>0</v>
      </c>
      <c r="AH1523" s="50">
        <v>0</v>
      </c>
      <c r="AI1523" s="52">
        <v>0</v>
      </c>
      <c r="AJ1523" s="49">
        <v>0</v>
      </c>
      <c r="AK1523" s="50">
        <v>0</v>
      </c>
      <c r="AL1523" s="50">
        <v>0</v>
      </c>
      <c r="AM1523" s="50">
        <v>0</v>
      </c>
      <c r="AN1523" s="50">
        <v>0</v>
      </c>
      <c r="AO1523" s="50">
        <v>0</v>
      </c>
      <c r="AP1523" s="50">
        <v>0</v>
      </c>
      <c r="AQ1523" s="51">
        <v>0</v>
      </c>
      <c r="AR1523" s="49">
        <v>0</v>
      </c>
      <c r="AS1523" s="50">
        <v>0</v>
      </c>
      <c r="AT1523" s="50">
        <v>0</v>
      </c>
      <c r="AU1523" s="50">
        <v>0</v>
      </c>
      <c r="AV1523" s="50">
        <v>0</v>
      </c>
      <c r="AW1523" s="50">
        <v>0</v>
      </c>
      <c r="AX1523" s="50">
        <v>0</v>
      </c>
      <c r="AY1523" s="50">
        <v>0</v>
      </c>
      <c r="AZ1523" s="51">
        <v>0</v>
      </c>
      <c r="BA1523" s="49">
        <v>0</v>
      </c>
      <c r="BB1523" s="49">
        <v>0</v>
      </c>
      <c r="BC1523" s="50">
        <v>0</v>
      </c>
      <c r="BD1523" s="50">
        <v>0</v>
      </c>
      <c r="BE1523" s="51">
        <v>0</v>
      </c>
      <c r="BF1523" s="38"/>
      <c r="BG1523" s="38"/>
      <c r="BK1523" s="38"/>
      <c r="BL1523" s="38"/>
      <c r="BM1523" s="38"/>
      <c r="BN1523" s="38"/>
      <c r="BO1523" s="38"/>
      <c r="BP1523" s="38"/>
      <c r="BQ1523" s="38"/>
      <c r="BR1523" s="38"/>
      <c r="BS1523" s="38"/>
      <c r="BT1523" s="38"/>
      <c r="BU1523" s="38"/>
      <c r="BY1523" s="38"/>
      <c r="BZ1523" s="38"/>
      <c r="CJ1523" s="38"/>
    </row>
    <row r="1524" spans="2:88" x14ac:dyDescent="0.25">
      <c r="B1524" s="62">
        <v>1569</v>
      </c>
      <c r="C1524" s="9" t="s">
        <v>13204</v>
      </c>
      <c r="D1524" s="9" t="s">
        <v>13206</v>
      </c>
      <c r="E1524" s="49">
        <v>10</v>
      </c>
      <c r="F1524" s="50">
        <v>0</v>
      </c>
      <c r="G1524" s="50">
        <v>0</v>
      </c>
      <c r="H1524" s="51">
        <v>0</v>
      </c>
      <c r="I1524" s="50">
        <v>0</v>
      </c>
      <c r="J1524" s="50">
        <v>0</v>
      </c>
      <c r="K1524" s="50">
        <v>0</v>
      </c>
      <c r="L1524" s="50">
        <v>0</v>
      </c>
      <c r="M1524" s="49">
        <v>0</v>
      </c>
      <c r="N1524" s="49">
        <v>0</v>
      </c>
      <c r="O1524" s="49">
        <v>0</v>
      </c>
      <c r="P1524" s="50">
        <v>0</v>
      </c>
      <c r="Q1524" s="50">
        <v>0</v>
      </c>
      <c r="R1524" s="50">
        <v>0</v>
      </c>
      <c r="S1524" s="51">
        <v>0</v>
      </c>
      <c r="T1524" s="50">
        <v>0</v>
      </c>
      <c r="U1524" s="51">
        <v>0</v>
      </c>
      <c r="V1524" s="51">
        <v>0</v>
      </c>
      <c r="W1524" s="50">
        <v>0</v>
      </c>
      <c r="X1524" s="49">
        <v>10</v>
      </c>
      <c r="Y1524" s="51">
        <v>10</v>
      </c>
      <c r="Z1524" s="54">
        <v>120</v>
      </c>
      <c r="AA1524" s="52">
        <v>0</v>
      </c>
      <c r="AB1524" s="52">
        <v>0</v>
      </c>
      <c r="AC1524" s="52">
        <v>0</v>
      </c>
      <c r="AD1524" s="52">
        <v>0</v>
      </c>
      <c r="AE1524" s="50">
        <v>0</v>
      </c>
      <c r="AF1524" s="50">
        <v>0</v>
      </c>
      <c r="AG1524" s="50">
        <v>0</v>
      </c>
      <c r="AH1524" s="50">
        <v>0</v>
      </c>
      <c r="AI1524" s="52">
        <v>0</v>
      </c>
      <c r="AJ1524" s="49">
        <v>0</v>
      </c>
      <c r="AK1524" s="50">
        <v>0</v>
      </c>
      <c r="AL1524" s="50">
        <v>0</v>
      </c>
      <c r="AM1524" s="50">
        <v>0</v>
      </c>
      <c r="AN1524" s="50">
        <v>0</v>
      </c>
      <c r="AO1524" s="50">
        <v>0</v>
      </c>
      <c r="AP1524" s="50">
        <v>0</v>
      </c>
      <c r="AQ1524" s="51">
        <v>0</v>
      </c>
      <c r="AR1524" s="49">
        <v>0</v>
      </c>
      <c r="AS1524" s="50">
        <v>0</v>
      </c>
      <c r="AT1524" s="50">
        <v>0</v>
      </c>
      <c r="AU1524" s="50">
        <v>0</v>
      </c>
      <c r="AV1524" s="50">
        <v>0</v>
      </c>
      <c r="AW1524" s="50">
        <v>0</v>
      </c>
      <c r="AX1524" s="50">
        <v>0</v>
      </c>
      <c r="AY1524" s="50">
        <v>0</v>
      </c>
      <c r="AZ1524" s="51">
        <v>0</v>
      </c>
      <c r="BA1524" s="49">
        <v>0</v>
      </c>
      <c r="BB1524" s="49">
        <v>0</v>
      </c>
      <c r="BC1524" s="50">
        <v>0</v>
      </c>
      <c r="BD1524" s="50">
        <v>0</v>
      </c>
      <c r="BE1524" s="51">
        <v>0</v>
      </c>
      <c r="BF1524" s="38"/>
      <c r="BG1524" s="38"/>
      <c r="BK1524" s="38"/>
      <c r="BL1524" s="38"/>
      <c r="BM1524" s="38"/>
      <c r="BN1524" s="38"/>
      <c r="BO1524" s="38"/>
      <c r="BP1524" s="38"/>
      <c r="BQ1524" s="38"/>
      <c r="BR1524" s="38"/>
      <c r="BS1524" s="38"/>
      <c r="BT1524" s="38"/>
      <c r="BU1524" s="38"/>
      <c r="BY1524" s="38"/>
      <c r="BZ1524" s="38"/>
      <c r="CJ1524" s="38"/>
    </row>
    <row r="1525" spans="2:88" x14ac:dyDescent="0.25">
      <c r="B1525" s="62">
        <v>1570</v>
      </c>
      <c r="C1525" s="9" t="s">
        <v>13204</v>
      </c>
      <c r="D1525" s="9" t="s">
        <v>13207</v>
      </c>
      <c r="E1525" s="49">
        <v>10</v>
      </c>
      <c r="F1525" s="50">
        <v>0</v>
      </c>
      <c r="G1525" s="50">
        <v>0</v>
      </c>
      <c r="H1525" s="51">
        <v>0</v>
      </c>
      <c r="I1525" s="50">
        <v>0</v>
      </c>
      <c r="J1525" s="50">
        <v>0</v>
      </c>
      <c r="K1525" s="50">
        <v>0</v>
      </c>
      <c r="L1525" s="50">
        <v>0</v>
      </c>
      <c r="M1525" s="49">
        <v>0</v>
      </c>
      <c r="N1525" s="49">
        <v>0</v>
      </c>
      <c r="O1525" s="49">
        <v>0</v>
      </c>
      <c r="P1525" s="50">
        <v>0</v>
      </c>
      <c r="Q1525" s="50">
        <v>0</v>
      </c>
      <c r="R1525" s="50">
        <v>0</v>
      </c>
      <c r="S1525" s="51">
        <v>0</v>
      </c>
      <c r="T1525" s="50">
        <v>0</v>
      </c>
      <c r="U1525" s="51">
        <v>0</v>
      </c>
      <c r="V1525" s="51">
        <v>0</v>
      </c>
      <c r="W1525" s="50">
        <v>0</v>
      </c>
      <c r="X1525" s="49">
        <v>10</v>
      </c>
      <c r="Y1525" s="51">
        <v>10</v>
      </c>
      <c r="Z1525" s="54">
        <v>120</v>
      </c>
      <c r="AA1525" s="52">
        <v>0</v>
      </c>
      <c r="AB1525" s="52">
        <v>0</v>
      </c>
      <c r="AC1525" s="52">
        <v>0</v>
      </c>
      <c r="AD1525" s="52">
        <v>0</v>
      </c>
      <c r="AE1525" s="50">
        <v>0</v>
      </c>
      <c r="AF1525" s="50">
        <v>0</v>
      </c>
      <c r="AG1525" s="50">
        <v>0</v>
      </c>
      <c r="AH1525" s="50">
        <v>0</v>
      </c>
      <c r="AI1525" s="52">
        <v>0</v>
      </c>
      <c r="AJ1525" s="49">
        <v>0</v>
      </c>
      <c r="AK1525" s="50">
        <v>0</v>
      </c>
      <c r="AL1525" s="50">
        <v>0</v>
      </c>
      <c r="AM1525" s="50">
        <v>0</v>
      </c>
      <c r="AN1525" s="50">
        <v>0</v>
      </c>
      <c r="AO1525" s="50">
        <v>0</v>
      </c>
      <c r="AP1525" s="50">
        <v>0</v>
      </c>
      <c r="AQ1525" s="51">
        <v>0</v>
      </c>
      <c r="AR1525" s="49">
        <v>0</v>
      </c>
      <c r="AS1525" s="50">
        <v>0</v>
      </c>
      <c r="AT1525" s="50">
        <v>0</v>
      </c>
      <c r="AU1525" s="50">
        <v>0</v>
      </c>
      <c r="AV1525" s="50">
        <v>0</v>
      </c>
      <c r="AW1525" s="50">
        <v>0</v>
      </c>
      <c r="AX1525" s="50">
        <v>0</v>
      </c>
      <c r="AY1525" s="50">
        <v>0</v>
      </c>
      <c r="AZ1525" s="51">
        <v>0</v>
      </c>
      <c r="BA1525" s="49">
        <v>0</v>
      </c>
      <c r="BB1525" s="49">
        <v>0</v>
      </c>
      <c r="BC1525" s="50">
        <v>0</v>
      </c>
      <c r="BD1525" s="50">
        <v>0</v>
      </c>
      <c r="BE1525" s="51">
        <v>0</v>
      </c>
      <c r="BF1525" s="38"/>
      <c r="BG1525" s="38"/>
      <c r="BK1525" s="38"/>
      <c r="BL1525" s="38"/>
      <c r="BM1525" s="38"/>
      <c r="BN1525" s="38"/>
      <c r="BO1525" s="38"/>
      <c r="BP1525" s="38"/>
      <c r="BQ1525" s="38"/>
      <c r="BR1525" s="38"/>
      <c r="BS1525" s="38"/>
      <c r="BT1525" s="38"/>
      <c r="BU1525" s="38"/>
      <c r="BY1525" s="38"/>
      <c r="BZ1525" s="38"/>
      <c r="CJ1525" s="38"/>
    </row>
    <row r="1526" spans="2:88" x14ac:dyDescent="0.25">
      <c r="B1526" s="62">
        <v>1571</v>
      </c>
      <c r="C1526" s="9" t="s">
        <v>13204</v>
      </c>
      <c r="D1526" s="9" t="s">
        <v>13208</v>
      </c>
      <c r="E1526" s="49">
        <v>10</v>
      </c>
      <c r="F1526" s="50">
        <v>0</v>
      </c>
      <c r="G1526" s="50">
        <v>0</v>
      </c>
      <c r="H1526" s="51">
        <v>0</v>
      </c>
      <c r="I1526" s="50">
        <v>0</v>
      </c>
      <c r="J1526" s="50">
        <v>0</v>
      </c>
      <c r="K1526" s="50">
        <v>0</v>
      </c>
      <c r="L1526" s="50">
        <v>0</v>
      </c>
      <c r="M1526" s="49">
        <v>0</v>
      </c>
      <c r="N1526" s="49">
        <v>0</v>
      </c>
      <c r="O1526" s="49">
        <v>0</v>
      </c>
      <c r="P1526" s="50">
        <v>0</v>
      </c>
      <c r="Q1526" s="50">
        <v>0</v>
      </c>
      <c r="R1526" s="50">
        <v>0</v>
      </c>
      <c r="S1526" s="51">
        <v>0</v>
      </c>
      <c r="T1526" s="50">
        <v>0</v>
      </c>
      <c r="U1526" s="51">
        <v>0</v>
      </c>
      <c r="V1526" s="51">
        <v>0</v>
      </c>
      <c r="W1526" s="50">
        <v>0</v>
      </c>
      <c r="X1526" s="49">
        <v>10</v>
      </c>
      <c r="Y1526" s="51">
        <v>10</v>
      </c>
      <c r="Z1526" s="54">
        <v>120</v>
      </c>
      <c r="AA1526" s="52">
        <v>0</v>
      </c>
      <c r="AB1526" s="52">
        <v>0</v>
      </c>
      <c r="AC1526" s="52">
        <v>0</v>
      </c>
      <c r="AD1526" s="52">
        <v>0</v>
      </c>
      <c r="AE1526" s="50">
        <v>0</v>
      </c>
      <c r="AF1526" s="50">
        <v>0</v>
      </c>
      <c r="AG1526" s="50">
        <v>0</v>
      </c>
      <c r="AH1526" s="50">
        <v>0</v>
      </c>
      <c r="AI1526" s="52">
        <v>0</v>
      </c>
      <c r="AJ1526" s="49">
        <v>0</v>
      </c>
      <c r="AK1526" s="50">
        <v>0</v>
      </c>
      <c r="AL1526" s="50">
        <v>0</v>
      </c>
      <c r="AM1526" s="50">
        <v>0</v>
      </c>
      <c r="AN1526" s="50">
        <v>0</v>
      </c>
      <c r="AO1526" s="50">
        <v>0</v>
      </c>
      <c r="AP1526" s="50">
        <v>0</v>
      </c>
      <c r="AQ1526" s="51">
        <v>0</v>
      </c>
      <c r="AR1526" s="49">
        <v>0</v>
      </c>
      <c r="AS1526" s="50">
        <v>0</v>
      </c>
      <c r="AT1526" s="50">
        <v>0</v>
      </c>
      <c r="AU1526" s="50">
        <v>0</v>
      </c>
      <c r="AV1526" s="50">
        <v>0</v>
      </c>
      <c r="AW1526" s="50">
        <v>0</v>
      </c>
      <c r="AX1526" s="50">
        <v>0</v>
      </c>
      <c r="AY1526" s="50">
        <v>0</v>
      </c>
      <c r="AZ1526" s="51">
        <v>0</v>
      </c>
      <c r="BA1526" s="49">
        <v>0</v>
      </c>
      <c r="BB1526" s="49">
        <v>0</v>
      </c>
      <c r="BC1526" s="50">
        <v>0</v>
      </c>
      <c r="BD1526" s="50">
        <v>0</v>
      </c>
      <c r="BE1526" s="51">
        <v>0</v>
      </c>
      <c r="BF1526" s="38"/>
      <c r="BG1526" s="38"/>
      <c r="BK1526" s="38"/>
      <c r="BL1526" s="38"/>
      <c r="BM1526" s="38"/>
      <c r="BN1526" s="38"/>
      <c r="BO1526" s="38"/>
      <c r="BP1526" s="38"/>
      <c r="BQ1526" s="38"/>
      <c r="BR1526" s="38"/>
      <c r="BS1526" s="38"/>
      <c r="BT1526" s="38"/>
      <c r="BU1526" s="38"/>
      <c r="BY1526" s="38"/>
      <c r="BZ1526" s="38"/>
      <c r="CJ1526" s="38"/>
    </row>
    <row r="1527" spans="2:88" x14ac:dyDescent="0.25">
      <c r="B1527" s="62">
        <v>1572</v>
      </c>
      <c r="C1527" s="9" t="s">
        <v>13204</v>
      </c>
      <c r="D1527" s="9" t="s">
        <v>13209</v>
      </c>
      <c r="E1527" s="49">
        <v>10</v>
      </c>
      <c r="F1527" s="50">
        <v>0</v>
      </c>
      <c r="G1527" s="50">
        <v>0</v>
      </c>
      <c r="H1527" s="51">
        <v>0</v>
      </c>
      <c r="I1527" s="50">
        <v>0</v>
      </c>
      <c r="J1527" s="50">
        <v>0</v>
      </c>
      <c r="K1527" s="50">
        <v>0</v>
      </c>
      <c r="L1527" s="50">
        <v>0</v>
      </c>
      <c r="M1527" s="49">
        <v>0</v>
      </c>
      <c r="N1527" s="49">
        <v>0</v>
      </c>
      <c r="O1527" s="49">
        <v>0</v>
      </c>
      <c r="P1527" s="50">
        <v>0</v>
      </c>
      <c r="Q1527" s="50">
        <v>0</v>
      </c>
      <c r="R1527" s="50">
        <v>0</v>
      </c>
      <c r="S1527" s="51">
        <v>0</v>
      </c>
      <c r="T1527" s="50">
        <v>0</v>
      </c>
      <c r="U1527" s="51">
        <v>0</v>
      </c>
      <c r="V1527" s="51">
        <v>0</v>
      </c>
      <c r="W1527" s="50">
        <v>0</v>
      </c>
      <c r="X1527" s="49">
        <v>10</v>
      </c>
      <c r="Y1527" s="51">
        <v>10</v>
      </c>
      <c r="Z1527" s="54">
        <v>120</v>
      </c>
      <c r="AA1527" s="52">
        <v>0</v>
      </c>
      <c r="AB1527" s="52">
        <v>0</v>
      </c>
      <c r="AC1527" s="52">
        <v>0</v>
      </c>
      <c r="AD1527" s="52">
        <v>0</v>
      </c>
      <c r="AE1527" s="50">
        <v>0</v>
      </c>
      <c r="AF1527" s="50">
        <v>0</v>
      </c>
      <c r="AG1527" s="50">
        <v>0</v>
      </c>
      <c r="AH1527" s="50">
        <v>0</v>
      </c>
      <c r="AI1527" s="52">
        <v>0</v>
      </c>
      <c r="AJ1527" s="49">
        <v>0</v>
      </c>
      <c r="AK1527" s="50">
        <v>0</v>
      </c>
      <c r="AL1527" s="50">
        <v>0</v>
      </c>
      <c r="AM1527" s="50">
        <v>0</v>
      </c>
      <c r="AN1527" s="50">
        <v>0</v>
      </c>
      <c r="AO1527" s="50">
        <v>0</v>
      </c>
      <c r="AP1527" s="50">
        <v>0</v>
      </c>
      <c r="AQ1527" s="51">
        <v>0</v>
      </c>
      <c r="AR1527" s="49">
        <v>0</v>
      </c>
      <c r="AS1527" s="50">
        <v>0</v>
      </c>
      <c r="AT1527" s="50">
        <v>0</v>
      </c>
      <c r="AU1527" s="50">
        <v>0</v>
      </c>
      <c r="AV1527" s="50">
        <v>0</v>
      </c>
      <c r="AW1527" s="50">
        <v>0</v>
      </c>
      <c r="AX1527" s="50">
        <v>0</v>
      </c>
      <c r="AY1527" s="50">
        <v>0</v>
      </c>
      <c r="AZ1527" s="51">
        <v>0</v>
      </c>
      <c r="BA1527" s="49">
        <v>0</v>
      </c>
      <c r="BB1527" s="49">
        <v>0</v>
      </c>
      <c r="BC1527" s="50">
        <v>0</v>
      </c>
      <c r="BD1527" s="50">
        <v>0</v>
      </c>
      <c r="BE1527" s="51">
        <v>0</v>
      </c>
      <c r="BF1527" s="38"/>
      <c r="BG1527" s="38"/>
      <c r="BK1527" s="38"/>
      <c r="BL1527" s="38"/>
      <c r="BM1527" s="38"/>
      <c r="BN1527" s="38"/>
      <c r="BO1527" s="38"/>
      <c r="BP1527" s="38"/>
      <c r="BQ1527" s="38"/>
      <c r="BR1527" s="38"/>
      <c r="BS1527" s="38"/>
      <c r="BT1527" s="38"/>
      <c r="BU1527" s="38"/>
      <c r="BY1527" s="38"/>
      <c r="BZ1527" s="38"/>
      <c r="CJ1527" s="38"/>
    </row>
    <row r="1528" spans="2:88" x14ac:dyDescent="0.25">
      <c r="B1528" s="62">
        <v>1573</v>
      </c>
      <c r="C1528" s="9" t="s">
        <v>13204</v>
      </c>
      <c r="D1528" s="9" t="s">
        <v>13210</v>
      </c>
      <c r="E1528" s="49">
        <v>10</v>
      </c>
      <c r="F1528" s="50">
        <v>0</v>
      </c>
      <c r="G1528" s="50">
        <v>0</v>
      </c>
      <c r="H1528" s="51">
        <v>0</v>
      </c>
      <c r="I1528" s="50">
        <v>0</v>
      </c>
      <c r="J1528" s="50">
        <v>0</v>
      </c>
      <c r="K1528" s="50">
        <v>0</v>
      </c>
      <c r="L1528" s="50">
        <v>0</v>
      </c>
      <c r="M1528" s="49">
        <v>0</v>
      </c>
      <c r="N1528" s="49">
        <v>0</v>
      </c>
      <c r="O1528" s="49">
        <v>0</v>
      </c>
      <c r="P1528" s="50">
        <v>0</v>
      </c>
      <c r="Q1528" s="50">
        <v>0</v>
      </c>
      <c r="R1528" s="50">
        <v>0</v>
      </c>
      <c r="S1528" s="51">
        <v>0</v>
      </c>
      <c r="T1528" s="50">
        <v>0</v>
      </c>
      <c r="U1528" s="51">
        <v>0</v>
      </c>
      <c r="V1528" s="51">
        <v>0</v>
      </c>
      <c r="W1528" s="50">
        <v>0</v>
      </c>
      <c r="X1528" s="49">
        <v>10</v>
      </c>
      <c r="Y1528" s="51">
        <v>10</v>
      </c>
      <c r="Z1528" s="54">
        <v>120</v>
      </c>
      <c r="AA1528" s="52">
        <v>0</v>
      </c>
      <c r="AB1528" s="52">
        <v>0</v>
      </c>
      <c r="AC1528" s="52">
        <v>0</v>
      </c>
      <c r="AD1528" s="52">
        <v>0</v>
      </c>
      <c r="AE1528" s="50">
        <v>0</v>
      </c>
      <c r="AF1528" s="50">
        <v>0</v>
      </c>
      <c r="AG1528" s="50">
        <v>0</v>
      </c>
      <c r="AH1528" s="50">
        <v>0</v>
      </c>
      <c r="AI1528" s="52">
        <v>0</v>
      </c>
      <c r="AJ1528" s="49">
        <v>0</v>
      </c>
      <c r="AK1528" s="50">
        <v>0</v>
      </c>
      <c r="AL1528" s="50">
        <v>0</v>
      </c>
      <c r="AM1528" s="50">
        <v>0</v>
      </c>
      <c r="AN1528" s="50">
        <v>0</v>
      </c>
      <c r="AO1528" s="50">
        <v>0</v>
      </c>
      <c r="AP1528" s="50">
        <v>0</v>
      </c>
      <c r="AQ1528" s="51">
        <v>0</v>
      </c>
      <c r="AR1528" s="49">
        <v>0</v>
      </c>
      <c r="AS1528" s="50">
        <v>0</v>
      </c>
      <c r="AT1528" s="50">
        <v>0</v>
      </c>
      <c r="AU1528" s="50">
        <v>0</v>
      </c>
      <c r="AV1528" s="50">
        <v>0</v>
      </c>
      <c r="AW1528" s="50">
        <v>0</v>
      </c>
      <c r="AX1528" s="50">
        <v>0</v>
      </c>
      <c r="AY1528" s="50">
        <v>0</v>
      </c>
      <c r="AZ1528" s="51">
        <v>0</v>
      </c>
      <c r="BA1528" s="49">
        <v>0</v>
      </c>
      <c r="BB1528" s="49">
        <v>0</v>
      </c>
      <c r="BC1528" s="50">
        <v>0</v>
      </c>
      <c r="BD1528" s="50">
        <v>0</v>
      </c>
      <c r="BE1528" s="51">
        <v>0</v>
      </c>
      <c r="BF1528" s="38"/>
      <c r="BG1528" s="38"/>
      <c r="BK1528" s="38"/>
      <c r="BL1528" s="38"/>
      <c r="BM1528" s="38"/>
      <c r="BN1528" s="38"/>
      <c r="BO1528" s="38"/>
      <c r="BP1528" s="38"/>
      <c r="BQ1528" s="38"/>
      <c r="BR1528" s="38"/>
      <c r="BS1528" s="38"/>
      <c r="BT1528" s="38"/>
      <c r="BU1528" s="38"/>
      <c r="BY1528" s="38"/>
      <c r="BZ1528" s="38"/>
      <c r="CJ1528" s="38"/>
    </row>
    <row r="1529" spans="2:88" x14ac:dyDescent="0.25">
      <c r="B1529" s="62">
        <v>1574</v>
      </c>
      <c r="C1529" s="9" t="s">
        <v>13204</v>
      </c>
      <c r="D1529" s="9" t="s">
        <v>13211</v>
      </c>
      <c r="E1529" s="49">
        <v>10</v>
      </c>
      <c r="F1529" s="50">
        <v>0</v>
      </c>
      <c r="G1529" s="50">
        <v>0</v>
      </c>
      <c r="H1529" s="51">
        <v>0</v>
      </c>
      <c r="I1529" s="50">
        <v>0</v>
      </c>
      <c r="J1529" s="50">
        <v>0</v>
      </c>
      <c r="K1529" s="50">
        <v>0</v>
      </c>
      <c r="L1529" s="50">
        <v>0</v>
      </c>
      <c r="M1529" s="49">
        <v>0</v>
      </c>
      <c r="N1529" s="49">
        <v>0</v>
      </c>
      <c r="O1529" s="49">
        <v>0</v>
      </c>
      <c r="P1529" s="50">
        <v>0</v>
      </c>
      <c r="Q1529" s="50">
        <v>0</v>
      </c>
      <c r="R1529" s="50">
        <v>0</v>
      </c>
      <c r="S1529" s="51">
        <v>0</v>
      </c>
      <c r="T1529" s="50">
        <v>0</v>
      </c>
      <c r="U1529" s="51">
        <v>0</v>
      </c>
      <c r="V1529" s="51">
        <v>0</v>
      </c>
      <c r="W1529" s="50">
        <v>0</v>
      </c>
      <c r="X1529" s="49">
        <v>10</v>
      </c>
      <c r="Y1529" s="51">
        <v>10</v>
      </c>
      <c r="Z1529" s="54">
        <v>120</v>
      </c>
      <c r="AA1529" s="52">
        <v>0</v>
      </c>
      <c r="AB1529" s="52">
        <v>0</v>
      </c>
      <c r="AC1529" s="52">
        <v>0</v>
      </c>
      <c r="AD1529" s="52">
        <v>0</v>
      </c>
      <c r="AE1529" s="50">
        <v>0</v>
      </c>
      <c r="AF1529" s="50">
        <v>0</v>
      </c>
      <c r="AG1529" s="50">
        <v>0</v>
      </c>
      <c r="AH1529" s="50">
        <v>0</v>
      </c>
      <c r="AI1529" s="52">
        <v>0</v>
      </c>
      <c r="AJ1529" s="49">
        <v>0</v>
      </c>
      <c r="AK1529" s="50">
        <v>0</v>
      </c>
      <c r="AL1529" s="50">
        <v>0</v>
      </c>
      <c r="AM1529" s="50">
        <v>0</v>
      </c>
      <c r="AN1529" s="50">
        <v>0</v>
      </c>
      <c r="AO1529" s="50">
        <v>0</v>
      </c>
      <c r="AP1529" s="50">
        <v>0</v>
      </c>
      <c r="AQ1529" s="51">
        <v>0</v>
      </c>
      <c r="AR1529" s="49">
        <v>0</v>
      </c>
      <c r="AS1529" s="50">
        <v>0</v>
      </c>
      <c r="AT1529" s="50">
        <v>0</v>
      </c>
      <c r="AU1529" s="50">
        <v>0</v>
      </c>
      <c r="AV1529" s="50">
        <v>0</v>
      </c>
      <c r="AW1529" s="50">
        <v>0</v>
      </c>
      <c r="AX1529" s="50">
        <v>0</v>
      </c>
      <c r="AY1529" s="50">
        <v>0</v>
      </c>
      <c r="AZ1529" s="51">
        <v>0</v>
      </c>
      <c r="BA1529" s="49">
        <v>0</v>
      </c>
      <c r="BB1529" s="49">
        <v>0</v>
      </c>
      <c r="BC1529" s="50">
        <v>0</v>
      </c>
      <c r="BD1529" s="50">
        <v>0</v>
      </c>
      <c r="BE1529" s="51">
        <v>0</v>
      </c>
      <c r="BF1529" s="38"/>
      <c r="BG1529" s="38"/>
      <c r="BK1529" s="38"/>
      <c r="BL1529" s="38"/>
      <c r="BM1529" s="38"/>
      <c r="BN1529" s="38"/>
      <c r="BO1529" s="38"/>
      <c r="BP1529" s="38"/>
      <c r="BQ1529" s="38"/>
      <c r="BR1529" s="38"/>
      <c r="BS1529" s="38"/>
      <c r="BT1529" s="38"/>
      <c r="BU1529" s="38"/>
      <c r="BY1529" s="38"/>
      <c r="BZ1529" s="38"/>
      <c r="CJ1529" s="38"/>
    </row>
    <row r="1530" spans="2:88" x14ac:dyDescent="0.25">
      <c r="B1530" s="62">
        <v>1575</v>
      </c>
      <c r="C1530" s="9" t="s">
        <v>13204</v>
      </c>
      <c r="D1530" s="9" t="s">
        <v>13212</v>
      </c>
      <c r="E1530" s="49">
        <v>10</v>
      </c>
      <c r="F1530" s="50">
        <v>0</v>
      </c>
      <c r="G1530" s="50">
        <v>0</v>
      </c>
      <c r="H1530" s="51">
        <v>0</v>
      </c>
      <c r="I1530" s="50">
        <v>0</v>
      </c>
      <c r="J1530" s="50">
        <v>0</v>
      </c>
      <c r="K1530" s="50">
        <v>0</v>
      </c>
      <c r="L1530" s="50">
        <v>0</v>
      </c>
      <c r="M1530" s="49">
        <v>0</v>
      </c>
      <c r="N1530" s="49">
        <v>0</v>
      </c>
      <c r="O1530" s="49">
        <v>0</v>
      </c>
      <c r="P1530" s="50">
        <v>0</v>
      </c>
      <c r="Q1530" s="50">
        <v>0</v>
      </c>
      <c r="R1530" s="50">
        <v>0</v>
      </c>
      <c r="S1530" s="51">
        <v>0</v>
      </c>
      <c r="T1530" s="50">
        <v>0</v>
      </c>
      <c r="U1530" s="51">
        <v>0</v>
      </c>
      <c r="V1530" s="51">
        <v>0</v>
      </c>
      <c r="W1530" s="50">
        <v>0</v>
      </c>
      <c r="X1530" s="49">
        <v>10</v>
      </c>
      <c r="Y1530" s="51">
        <v>10</v>
      </c>
      <c r="Z1530" s="54">
        <v>120</v>
      </c>
      <c r="AA1530" s="52">
        <v>0</v>
      </c>
      <c r="AB1530" s="52">
        <v>0</v>
      </c>
      <c r="AC1530" s="52">
        <v>0</v>
      </c>
      <c r="AD1530" s="52">
        <v>0</v>
      </c>
      <c r="AE1530" s="50">
        <v>0</v>
      </c>
      <c r="AF1530" s="50">
        <v>0</v>
      </c>
      <c r="AG1530" s="50">
        <v>0</v>
      </c>
      <c r="AH1530" s="50">
        <v>0</v>
      </c>
      <c r="AI1530" s="52">
        <v>0</v>
      </c>
      <c r="AJ1530" s="49">
        <v>0</v>
      </c>
      <c r="AK1530" s="50">
        <v>0</v>
      </c>
      <c r="AL1530" s="50">
        <v>0</v>
      </c>
      <c r="AM1530" s="50">
        <v>0</v>
      </c>
      <c r="AN1530" s="50">
        <v>0</v>
      </c>
      <c r="AO1530" s="50">
        <v>0</v>
      </c>
      <c r="AP1530" s="50">
        <v>0</v>
      </c>
      <c r="AQ1530" s="51">
        <v>0</v>
      </c>
      <c r="AR1530" s="49">
        <v>0</v>
      </c>
      <c r="AS1530" s="50">
        <v>0</v>
      </c>
      <c r="AT1530" s="50">
        <v>0</v>
      </c>
      <c r="AU1530" s="50">
        <v>0</v>
      </c>
      <c r="AV1530" s="50">
        <v>0</v>
      </c>
      <c r="AW1530" s="50">
        <v>0</v>
      </c>
      <c r="AX1530" s="50">
        <v>0</v>
      </c>
      <c r="AY1530" s="50">
        <v>0</v>
      </c>
      <c r="AZ1530" s="51">
        <v>0</v>
      </c>
      <c r="BA1530" s="49">
        <v>0</v>
      </c>
      <c r="BB1530" s="49">
        <v>0</v>
      </c>
      <c r="BC1530" s="50">
        <v>0</v>
      </c>
      <c r="BD1530" s="50">
        <v>0</v>
      </c>
      <c r="BE1530" s="51">
        <v>0</v>
      </c>
      <c r="BF1530" s="38"/>
      <c r="BG1530" s="38"/>
      <c r="BK1530" s="38"/>
      <c r="BL1530" s="38"/>
      <c r="BM1530" s="38"/>
      <c r="BN1530" s="38"/>
      <c r="BO1530" s="38"/>
      <c r="BP1530" s="38"/>
      <c r="BQ1530" s="38"/>
      <c r="BR1530" s="38"/>
      <c r="BS1530" s="38"/>
      <c r="BT1530" s="38"/>
      <c r="BU1530" s="38"/>
      <c r="BY1530" s="38"/>
      <c r="BZ1530" s="38"/>
      <c r="CJ1530" s="38"/>
    </row>
    <row r="1531" spans="2:88" x14ac:dyDescent="0.25">
      <c r="B1531" s="62">
        <v>1576</v>
      </c>
      <c r="C1531" s="9" t="s">
        <v>13204</v>
      </c>
      <c r="D1531" s="9" t="s">
        <v>13213</v>
      </c>
      <c r="E1531" s="49">
        <v>10</v>
      </c>
      <c r="F1531" s="50">
        <v>0</v>
      </c>
      <c r="G1531" s="50">
        <v>0</v>
      </c>
      <c r="H1531" s="51">
        <v>0</v>
      </c>
      <c r="I1531" s="50">
        <v>0</v>
      </c>
      <c r="J1531" s="50">
        <v>0</v>
      </c>
      <c r="K1531" s="50">
        <v>0</v>
      </c>
      <c r="L1531" s="50">
        <v>0</v>
      </c>
      <c r="M1531" s="49">
        <v>0</v>
      </c>
      <c r="N1531" s="49">
        <v>0</v>
      </c>
      <c r="O1531" s="49">
        <v>0</v>
      </c>
      <c r="P1531" s="50">
        <v>0</v>
      </c>
      <c r="Q1531" s="50">
        <v>0</v>
      </c>
      <c r="R1531" s="50">
        <v>0</v>
      </c>
      <c r="S1531" s="51">
        <v>0</v>
      </c>
      <c r="T1531" s="50">
        <v>0</v>
      </c>
      <c r="U1531" s="51">
        <v>0</v>
      </c>
      <c r="V1531" s="51">
        <v>0</v>
      </c>
      <c r="W1531" s="50">
        <v>0</v>
      </c>
      <c r="X1531" s="49">
        <v>10</v>
      </c>
      <c r="Y1531" s="51">
        <v>10</v>
      </c>
      <c r="Z1531" s="54">
        <v>120</v>
      </c>
      <c r="AA1531" s="52">
        <v>0</v>
      </c>
      <c r="AB1531" s="52">
        <v>0</v>
      </c>
      <c r="AC1531" s="52">
        <v>0</v>
      </c>
      <c r="AD1531" s="52">
        <v>0</v>
      </c>
      <c r="AE1531" s="50">
        <v>0</v>
      </c>
      <c r="AF1531" s="50">
        <v>0</v>
      </c>
      <c r="AG1531" s="50">
        <v>0</v>
      </c>
      <c r="AH1531" s="50">
        <v>0</v>
      </c>
      <c r="AI1531" s="52">
        <v>0</v>
      </c>
      <c r="AJ1531" s="49">
        <v>0</v>
      </c>
      <c r="AK1531" s="50">
        <v>0</v>
      </c>
      <c r="AL1531" s="50">
        <v>0</v>
      </c>
      <c r="AM1531" s="50">
        <v>0</v>
      </c>
      <c r="AN1531" s="50">
        <v>0</v>
      </c>
      <c r="AO1531" s="50">
        <v>0</v>
      </c>
      <c r="AP1531" s="50">
        <v>0</v>
      </c>
      <c r="AQ1531" s="51">
        <v>0</v>
      </c>
      <c r="AR1531" s="49">
        <v>0</v>
      </c>
      <c r="AS1531" s="50">
        <v>0</v>
      </c>
      <c r="AT1531" s="50">
        <v>0</v>
      </c>
      <c r="AU1531" s="50">
        <v>0</v>
      </c>
      <c r="AV1531" s="50">
        <v>0</v>
      </c>
      <c r="AW1531" s="50">
        <v>0</v>
      </c>
      <c r="AX1531" s="50">
        <v>0</v>
      </c>
      <c r="AY1531" s="50">
        <v>0</v>
      </c>
      <c r="AZ1531" s="51">
        <v>0</v>
      </c>
      <c r="BA1531" s="49">
        <v>0</v>
      </c>
      <c r="BB1531" s="49">
        <v>0</v>
      </c>
      <c r="BC1531" s="50">
        <v>0</v>
      </c>
      <c r="BD1531" s="50">
        <v>0</v>
      </c>
      <c r="BE1531" s="51">
        <v>0</v>
      </c>
      <c r="BF1531" s="38"/>
      <c r="BG1531" s="38"/>
      <c r="BK1531" s="38"/>
      <c r="BL1531" s="38"/>
      <c r="BM1531" s="38"/>
      <c r="BN1531" s="38"/>
      <c r="BO1531" s="38"/>
      <c r="BP1531" s="38"/>
      <c r="BQ1531" s="38"/>
      <c r="BR1531" s="38"/>
      <c r="BS1531" s="38"/>
      <c r="BT1531" s="38"/>
      <c r="BU1531" s="38"/>
      <c r="BY1531" s="38"/>
      <c r="BZ1531" s="38"/>
      <c r="CJ1531" s="38"/>
    </row>
    <row r="1532" spans="2:88" x14ac:dyDescent="0.25">
      <c r="B1532" s="62">
        <v>1577</v>
      </c>
      <c r="C1532" s="9" t="s">
        <v>13204</v>
      </c>
      <c r="D1532" s="9" t="s">
        <v>13214</v>
      </c>
      <c r="E1532" s="49">
        <v>10</v>
      </c>
      <c r="F1532" s="50">
        <v>0</v>
      </c>
      <c r="G1532" s="50">
        <v>0</v>
      </c>
      <c r="H1532" s="51">
        <v>0</v>
      </c>
      <c r="I1532" s="50">
        <v>0</v>
      </c>
      <c r="J1532" s="50">
        <v>0</v>
      </c>
      <c r="K1532" s="50">
        <v>0</v>
      </c>
      <c r="L1532" s="50">
        <v>0</v>
      </c>
      <c r="M1532" s="49">
        <v>0</v>
      </c>
      <c r="N1532" s="49">
        <v>0</v>
      </c>
      <c r="O1532" s="49">
        <v>0</v>
      </c>
      <c r="P1532" s="50">
        <v>0</v>
      </c>
      <c r="Q1532" s="50">
        <v>0</v>
      </c>
      <c r="R1532" s="50">
        <v>0</v>
      </c>
      <c r="S1532" s="51">
        <v>0</v>
      </c>
      <c r="T1532" s="50">
        <v>0</v>
      </c>
      <c r="U1532" s="51">
        <v>0</v>
      </c>
      <c r="V1532" s="51">
        <v>0</v>
      </c>
      <c r="W1532" s="50">
        <v>0</v>
      </c>
      <c r="X1532" s="49">
        <v>10</v>
      </c>
      <c r="Y1532" s="51">
        <v>10</v>
      </c>
      <c r="Z1532" s="54">
        <v>120</v>
      </c>
      <c r="AA1532" s="52">
        <v>0</v>
      </c>
      <c r="AB1532" s="52">
        <v>0</v>
      </c>
      <c r="AC1532" s="52">
        <v>0</v>
      </c>
      <c r="AD1532" s="52">
        <v>0</v>
      </c>
      <c r="AE1532" s="50">
        <v>0</v>
      </c>
      <c r="AF1532" s="50">
        <v>0</v>
      </c>
      <c r="AG1532" s="50">
        <v>0</v>
      </c>
      <c r="AH1532" s="50">
        <v>0</v>
      </c>
      <c r="AI1532" s="52">
        <v>0</v>
      </c>
      <c r="AJ1532" s="49">
        <v>0</v>
      </c>
      <c r="AK1532" s="50">
        <v>0</v>
      </c>
      <c r="AL1532" s="50">
        <v>0</v>
      </c>
      <c r="AM1532" s="50">
        <v>0</v>
      </c>
      <c r="AN1532" s="50">
        <v>0</v>
      </c>
      <c r="AO1532" s="50">
        <v>0</v>
      </c>
      <c r="AP1532" s="50">
        <v>0</v>
      </c>
      <c r="AQ1532" s="51">
        <v>0</v>
      </c>
      <c r="AR1532" s="49">
        <v>0</v>
      </c>
      <c r="AS1532" s="50">
        <v>0</v>
      </c>
      <c r="AT1532" s="50">
        <v>0</v>
      </c>
      <c r="AU1532" s="50">
        <v>0</v>
      </c>
      <c r="AV1532" s="50">
        <v>0</v>
      </c>
      <c r="AW1532" s="50">
        <v>0</v>
      </c>
      <c r="AX1532" s="50">
        <v>0</v>
      </c>
      <c r="AY1532" s="50">
        <v>0</v>
      </c>
      <c r="AZ1532" s="51">
        <v>0</v>
      </c>
      <c r="BA1532" s="49">
        <v>0</v>
      </c>
      <c r="BB1532" s="49">
        <v>0</v>
      </c>
      <c r="BC1532" s="50">
        <v>0</v>
      </c>
      <c r="BD1532" s="50">
        <v>0</v>
      </c>
      <c r="BE1532" s="51">
        <v>0</v>
      </c>
      <c r="BF1532" s="38"/>
      <c r="BG1532" s="38"/>
      <c r="BK1532" s="38"/>
      <c r="BL1532" s="38"/>
      <c r="BM1532" s="38"/>
      <c r="BN1532" s="38"/>
      <c r="BO1532" s="38"/>
      <c r="BP1532" s="38"/>
      <c r="BQ1532" s="38"/>
      <c r="BR1532" s="38"/>
      <c r="BS1532" s="38"/>
      <c r="BT1532" s="38"/>
      <c r="BU1532" s="38"/>
      <c r="BY1532" s="38"/>
      <c r="BZ1532" s="38"/>
      <c r="CJ1532" s="38"/>
    </row>
    <row r="1533" spans="2:88" x14ac:dyDescent="0.25">
      <c r="B1533" s="62">
        <v>1578</v>
      </c>
      <c r="C1533" s="9" t="s">
        <v>13204</v>
      </c>
      <c r="D1533" s="9" t="s">
        <v>13215</v>
      </c>
      <c r="E1533" s="49">
        <v>10</v>
      </c>
      <c r="F1533" s="50">
        <v>0</v>
      </c>
      <c r="G1533" s="50">
        <v>0</v>
      </c>
      <c r="H1533" s="51">
        <v>0</v>
      </c>
      <c r="I1533" s="50">
        <v>0</v>
      </c>
      <c r="J1533" s="50">
        <v>0</v>
      </c>
      <c r="K1533" s="50">
        <v>0</v>
      </c>
      <c r="L1533" s="50">
        <v>0</v>
      </c>
      <c r="M1533" s="49">
        <v>0</v>
      </c>
      <c r="N1533" s="49">
        <v>0</v>
      </c>
      <c r="O1533" s="49">
        <v>0</v>
      </c>
      <c r="P1533" s="50">
        <v>0</v>
      </c>
      <c r="Q1533" s="50">
        <v>0</v>
      </c>
      <c r="R1533" s="50">
        <v>0</v>
      </c>
      <c r="S1533" s="51">
        <v>0</v>
      </c>
      <c r="T1533" s="50">
        <v>0</v>
      </c>
      <c r="U1533" s="51">
        <v>0</v>
      </c>
      <c r="V1533" s="51">
        <v>0</v>
      </c>
      <c r="W1533" s="50">
        <v>0</v>
      </c>
      <c r="X1533" s="49">
        <v>10</v>
      </c>
      <c r="Y1533" s="51">
        <v>10</v>
      </c>
      <c r="Z1533" s="54">
        <v>120</v>
      </c>
      <c r="AA1533" s="52">
        <v>0</v>
      </c>
      <c r="AB1533" s="52">
        <v>0</v>
      </c>
      <c r="AC1533" s="52">
        <v>0</v>
      </c>
      <c r="AD1533" s="52">
        <v>0</v>
      </c>
      <c r="AE1533" s="50">
        <v>0</v>
      </c>
      <c r="AF1533" s="50">
        <v>0</v>
      </c>
      <c r="AG1533" s="50">
        <v>0</v>
      </c>
      <c r="AH1533" s="50">
        <v>0</v>
      </c>
      <c r="AI1533" s="52">
        <v>0</v>
      </c>
      <c r="AJ1533" s="49">
        <v>0</v>
      </c>
      <c r="AK1533" s="50">
        <v>0</v>
      </c>
      <c r="AL1533" s="50">
        <v>0</v>
      </c>
      <c r="AM1533" s="50">
        <v>0</v>
      </c>
      <c r="AN1533" s="50">
        <v>0</v>
      </c>
      <c r="AO1533" s="50">
        <v>0</v>
      </c>
      <c r="AP1533" s="50">
        <v>0</v>
      </c>
      <c r="AQ1533" s="51">
        <v>0</v>
      </c>
      <c r="AR1533" s="49">
        <v>0</v>
      </c>
      <c r="AS1533" s="50">
        <v>0</v>
      </c>
      <c r="AT1533" s="50">
        <v>0</v>
      </c>
      <c r="AU1533" s="50">
        <v>0</v>
      </c>
      <c r="AV1533" s="50">
        <v>0</v>
      </c>
      <c r="AW1533" s="50">
        <v>0</v>
      </c>
      <c r="AX1533" s="50">
        <v>0</v>
      </c>
      <c r="AY1533" s="50">
        <v>0</v>
      </c>
      <c r="AZ1533" s="51">
        <v>0</v>
      </c>
      <c r="BA1533" s="49">
        <v>0</v>
      </c>
      <c r="BB1533" s="49">
        <v>0</v>
      </c>
      <c r="BC1533" s="50">
        <v>0</v>
      </c>
      <c r="BD1533" s="50">
        <v>0</v>
      </c>
      <c r="BE1533" s="51">
        <v>0</v>
      </c>
      <c r="BF1533" s="38"/>
      <c r="BG1533" s="38"/>
      <c r="BK1533" s="38"/>
      <c r="BL1533" s="38"/>
      <c r="BM1533" s="38"/>
      <c r="BN1533" s="38"/>
      <c r="BO1533" s="38"/>
      <c r="BP1533" s="38"/>
      <c r="BQ1533" s="38"/>
      <c r="BR1533" s="38"/>
      <c r="BS1533" s="38"/>
      <c r="BT1533" s="38"/>
      <c r="BU1533" s="38"/>
      <c r="BY1533" s="38"/>
      <c r="BZ1533" s="38"/>
      <c r="CJ1533" s="38"/>
    </row>
    <row r="1534" spans="2:88" x14ac:dyDescent="0.25">
      <c r="B1534" s="62">
        <v>1579</v>
      </c>
      <c r="C1534" s="9" t="s">
        <v>13204</v>
      </c>
      <c r="D1534" s="9" t="s">
        <v>13216</v>
      </c>
      <c r="E1534" s="49">
        <v>10</v>
      </c>
      <c r="F1534" s="50">
        <v>0</v>
      </c>
      <c r="G1534" s="50">
        <v>0</v>
      </c>
      <c r="H1534" s="51">
        <v>0</v>
      </c>
      <c r="I1534" s="50">
        <v>0</v>
      </c>
      <c r="J1534" s="50">
        <v>0</v>
      </c>
      <c r="K1534" s="50">
        <v>0</v>
      </c>
      <c r="L1534" s="50">
        <v>0</v>
      </c>
      <c r="M1534" s="49">
        <v>0</v>
      </c>
      <c r="N1534" s="49">
        <v>0</v>
      </c>
      <c r="O1534" s="49">
        <v>0</v>
      </c>
      <c r="P1534" s="50">
        <v>0</v>
      </c>
      <c r="Q1534" s="50">
        <v>0</v>
      </c>
      <c r="R1534" s="50">
        <v>0</v>
      </c>
      <c r="S1534" s="51">
        <v>0</v>
      </c>
      <c r="T1534" s="50">
        <v>0</v>
      </c>
      <c r="U1534" s="51">
        <v>0</v>
      </c>
      <c r="V1534" s="51">
        <v>0</v>
      </c>
      <c r="W1534" s="50">
        <v>0</v>
      </c>
      <c r="X1534" s="49">
        <v>10</v>
      </c>
      <c r="Y1534" s="51">
        <v>10</v>
      </c>
      <c r="Z1534" s="54">
        <v>120</v>
      </c>
      <c r="AA1534" s="52">
        <v>0</v>
      </c>
      <c r="AB1534" s="52">
        <v>0</v>
      </c>
      <c r="AC1534" s="52">
        <v>0</v>
      </c>
      <c r="AD1534" s="52">
        <v>0</v>
      </c>
      <c r="AE1534" s="50">
        <v>0</v>
      </c>
      <c r="AF1534" s="50">
        <v>0</v>
      </c>
      <c r="AG1534" s="50">
        <v>0</v>
      </c>
      <c r="AH1534" s="50">
        <v>0</v>
      </c>
      <c r="AI1534" s="52">
        <v>0</v>
      </c>
      <c r="AJ1534" s="49">
        <v>0</v>
      </c>
      <c r="AK1534" s="50">
        <v>0</v>
      </c>
      <c r="AL1534" s="50">
        <v>0</v>
      </c>
      <c r="AM1534" s="50">
        <v>0</v>
      </c>
      <c r="AN1534" s="50">
        <v>0</v>
      </c>
      <c r="AO1534" s="50">
        <v>0</v>
      </c>
      <c r="AP1534" s="50">
        <v>0</v>
      </c>
      <c r="AQ1534" s="51">
        <v>0</v>
      </c>
      <c r="AR1534" s="49">
        <v>0</v>
      </c>
      <c r="AS1534" s="50">
        <v>0</v>
      </c>
      <c r="AT1534" s="50">
        <v>0</v>
      </c>
      <c r="AU1534" s="50">
        <v>0</v>
      </c>
      <c r="AV1534" s="50">
        <v>0</v>
      </c>
      <c r="AW1534" s="50">
        <v>0</v>
      </c>
      <c r="AX1534" s="50">
        <v>0</v>
      </c>
      <c r="AY1534" s="50">
        <v>0</v>
      </c>
      <c r="AZ1534" s="51">
        <v>0</v>
      </c>
      <c r="BA1534" s="49">
        <v>0</v>
      </c>
      <c r="BB1534" s="49">
        <v>0</v>
      </c>
      <c r="BC1534" s="50">
        <v>0</v>
      </c>
      <c r="BD1534" s="50">
        <v>0</v>
      </c>
      <c r="BE1534" s="51">
        <v>0</v>
      </c>
      <c r="BF1534" s="38"/>
      <c r="BG1534" s="38"/>
      <c r="BK1534" s="38"/>
      <c r="BL1534" s="38"/>
      <c r="BM1534" s="38"/>
      <c r="BN1534" s="38"/>
      <c r="BO1534" s="38"/>
      <c r="BP1534" s="38"/>
      <c r="BQ1534" s="38"/>
      <c r="BR1534" s="38"/>
      <c r="BS1534" s="38"/>
      <c r="BT1534" s="38"/>
      <c r="BU1534" s="38"/>
      <c r="BY1534" s="38"/>
      <c r="BZ1534" s="38"/>
      <c r="CJ1534" s="38"/>
    </row>
    <row r="1535" spans="2:88" x14ac:dyDescent="0.25">
      <c r="B1535" s="62">
        <v>1580</v>
      </c>
      <c r="C1535" s="9" t="s">
        <v>13204</v>
      </c>
      <c r="D1535" s="9" t="s">
        <v>13217</v>
      </c>
      <c r="E1535" s="49">
        <v>10</v>
      </c>
      <c r="F1535" s="50">
        <v>0</v>
      </c>
      <c r="G1535" s="50">
        <v>0</v>
      </c>
      <c r="H1535" s="51">
        <v>0</v>
      </c>
      <c r="I1535" s="50">
        <v>0</v>
      </c>
      <c r="J1535" s="50">
        <v>0</v>
      </c>
      <c r="K1535" s="50">
        <v>0</v>
      </c>
      <c r="L1535" s="50">
        <v>0</v>
      </c>
      <c r="M1535" s="49">
        <v>0</v>
      </c>
      <c r="N1535" s="49">
        <v>0</v>
      </c>
      <c r="O1535" s="49">
        <v>0</v>
      </c>
      <c r="P1535" s="50">
        <v>0</v>
      </c>
      <c r="Q1535" s="50">
        <v>0</v>
      </c>
      <c r="R1535" s="50">
        <v>0</v>
      </c>
      <c r="S1535" s="51">
        <v>0</v>
      </c>
      <c r="T1535" s="50">
        <v>0</v>
      </c>
      <c r="U1535" s="51">
        <v>0</v>
      </c>
      <c r="V1535" s="51">
        <v>0</v>
      </c>
      <c r="W1535" s="50">
        <v>0</v>
      </c>
      <c r="X1535" s="49">
        <v>10</v>
      </c>
      <c r="Y1535" s="51">
        <v>10</v>
      </c>
      <c r="Z1535" s="54">
        <v>120</v>
      </c>
      <c r="AA1535" s="52">
        <v>0</v>
      </c>
      <c r="AB1535" s="52">
        <v>0</v>
      </c>
      <c r="AC1535" s="52">
        <v>0</v>
      </c>
      <c r="AD1535" s="52">
        <v>0</v>
      </c>
      <c r="AE1535" s="50">
        <v>0</v>
      </c>
      <c r="AF1535" s="50">
        <v>0</v>
      </c>
      <c r="AG1535" s="50">
        <v>0</v>
      </c>
      <c r="AH1535" s="50">
        <v>0</v>
      </c>
      <c r="AI1535" s="52">
        <v>0</v>
      </c>
      <c r="AJ1535" s="49">
        <v>0</v>
      </c>
      <c r="AK1535" s="50">
        <v>0</v>
      </c>
      <c r="AL1535" s="50">
        <v>0</v>
      </c>
      <c r="AM1535" s="50">
        <v>0</v>
      </c>
      <c r="AN1535" s="50">
        <v>0</v>
      </c>
      <c r="AO1535" s="50">
        <v>0</v>
      </c>
      <c r="AP1535" s="50">
        <v>0</v>
      </c>
      <c r="AQ1535" s="51">
        <v>0</v>
      </c>
      <c r="AR1535" s="49">
        <v>0</v>
      </c>
      <c r="AS1535" s="50">
        <v>0</v>
      </c>
      <c r="AT1535" s="50">
        <v>0</v>
      </c>
      <c r="AU1535" s="50">
        <v>0</v>
      </c>
      <c r="AV1535" s="50">
        <v>0</v>
      </c>
      <c r="AW1535" s="50">
        <v>0</v>
      </c>
      <c r="AX1535" s="50">
        <v>0</v>
      </c>
      <c r="AY1535" s="50">
        <v>0</v>
      </c>
      <c r="AZ1535" s="51">
        <v>0</v>
      </c>
      <c r="BA1535" s="49">
        <v>0</v>
      </c>
      <c r="BB1535" s="49">
        <v>0</v>
      </c>
      <c r="BC1535" s="50">
        <v>0</v>
      </c>
      <c r="BD1535" s="50">
        <v>0</v>
      </c>
      <c r="BE1535" s="51">
        <v>0</v>
      </c>
      <c r="BF1535" s="38"/>
      <c r="BG1535" s="38"/>
      <c r="BK1535" s="38"/>
      <c r="BL1535" s="38"/>
      <c r="BM1535" s="38"/>
      <c r="BN1535" s="38"/>
      <c r="BO1535" s="38"/>
      <c r="BP1535" s="38"/>
      <c r="BQ1535" s="38"/>
      <c r="BR1535" s="38"/>
      <c r="BS1535" s="38"/>
      <c r="BT1535" s="38"/>
      <c r="BU1535" s="38"/>
      <c r="BY1535" s="38"/>
      <c r="BZ1535" s="38"/>
      <c r="CJ1535" s="38"/>
    </row>
    <row r="1536" spans="2:88" x14ac:dyDescent="0.25">
      <c r="B1536" s="62">
        <v>1581</v>
      </c>
      <c r="C1536" s="9" t="s">
        <v>13204</v>
      </c>
      <c r="D1536" s="9" t="s">
        <v>13218</v>
      </c>
      <c r="E1536" s="49">
        <v>10</v>
      </c>
      <c r="F1536" s="50">
        <v>0</v>
      </c>
      <c r="G1536" s="50">
        <v>0</v>
      </c>
      <c r="H1536" s="51">
        <v>0</v>
      </c>
      <c r="I1536" s="50">
        <v>0</v>
      </c>
      <c r="J1536" s="50">
        <v>0</v>
      </c>
      <c r="K1536" s="50">
        <v>0</v>
      </c>
      <c r="L1536" s="50">
        <v>0</v>
      </c>
      <c r="M1536" s="49">
        <v>0</v>
      </c>
      <c r="N1536" s="49">
        <v>0</v>
      </c>
      <c r="O1536" s="49">
        <v>0</v>
      </c>
      <c r="P1536" s="50">
        <v>0</v>
      </c>
      <c r="Q1536" s="50">
        <v>0</v>
      </c>
      <c r="R1536" s="50">
        <v>0</v>
      </c>
      <c r="S1536" s="51">
        <v>0</v>
      </c>
      <c r="T1536" s="50">
        <v>0</v>
      </c>
      <c r="U1536" s="51">
        <v>0</v>
      </c>
      <c r="V1536" s="51">
        <v>0</v>
      </c>
      <c r="W1536" s="50">
        <v>0</v>
      </c>
      <c r="X1536" s="49">
        <v>10</v>
      </c>
      <c r="Y1536" s="51">
        <v>10</v>
      </c>
      <c r="Z1536" s="54">
        <v>120</v>
      </c>
      <c r="AA1536" s="52">
        <v>0</v>
      </c>
      <c r="AB1536" s="52">
        <v>0</v>
      </c>
      <c r="AC1536" s="52">
        <v>0</v>
      </c>
      <c r="AD1536" s="52">
        <v>0</v>
      </c>
      <c r="AE1536" s="50">
        <v>0</v>
      </c>
      <c r="AF1536" s="50">
        <v>0</v>
      </c>
      <c r="AG1536" s="50">
        <v>0</v>
      </c>
      <c r="AH1536" s="50">
        <v>0</v>
      </c>
      <c r="AI1536" s="52">
        <v>0</v>
      </c>
      <c r="AJ1536" s="49">
        <v>0</v>
      </c>
      <c r="AK1536" s="50">
        <v>0</v>
      </c>
      <c r="AL1536" s="50">
        <v>0</v>
      </c>
      <c r="AM1536" s="50">
        <v>0</v>
      </c>
      <c r="AN1536" s="50">
        <v>0</v>
      </c>
      <c r="AO1536" s="50">
        <v>0</v>
      </c>
      <c r="AP1536" s="50">
        <v>0</v>
      </c>
      <c r="AQ1536" s="51">
        <v>0</v>
      </c>
      <c r="AR1536" s="49">
        <v>0</v>
      </c>
      <c r="AS1536" s="50">
        <v>0</v>
      </c>
      <c r="AT1536" s="50">
        <v>0</v>
      </c>
      <c r="AU1536" s="50">
        <v>0</v>
      </c>
      <c r="AV1536" s="50">
        <v>0</v>
      </c>
      <c r="AW1536" s="50">
        <v>0</v>
      </c>
      <c r="AX1536" s="50">
        <v>0</v>
      </c>
      <c r="AY1536" s="50">
        <v>0</v>
      </c>
      <c r="AZ1536" s="51">
        <v>0</v>
      </c>
      <c r="BA1536" s="49">
        <v>0</v>
      </c>
      <c r="BB1536" s="49">
        <v>0</v>
      </c>
      <c r="BC1536" s="50">
        <v>0</v>
      </c>
      <c r="BD1536" s="50">
        <v>0</v>
      </c>
      <c r="BE1536" s="51">
        <v>0</v>
      </c>
      <c r="BF1536" s="38"/>
      <c r="BG1536" s="38"/>
      <c r="BK1536" s="38"/>
      <c r="BL1536" s="38"/>
      <c r="BM1536" s="38"/>
      <c r="BN1536" s="38"/>
      <c r="BO1536" s="38"/>
      <c r="BP1536" s="38"/>
      <c r="BQ1536" s="38"/>
      <c r="BR1536" s="38"/>
      <c r="BS1536" s="38"/>
      <c r="BT1536" s="38"/>
      <c r="BU1536" s="38"/>
      <c r="BY1536" s="38"/>
      <c r="BZ1536" s="38"/>
      <c r="CJ1536" s="38"/>
    </row>
    <row r="1537" spans="2:88" x14ac:dyDescent="0.25">
      <c r="B1537" s="62">
        <v>1578</v>
      </c>
      <c r="C1537" s="9" t="s">
        <v>13204</v>
      </c>
      <c r="D1537" s="9" t="s">
        <v>13219</v>
      </c>
      <c r="E1537" s="49">
        <v>10</v>
      </c>
      <c r="F1537" s="50">
        <v>0</v>
      </c>
      <c r="G1537" s="50">
        <v>0</v>
      </c>
      <c r="H1537" s="51">
        <v>0</v>
      </c>
      <c r="I1537" s="50">
        <v>0</v>
      </c>
      <c r="J1537" s="50">
        <v>0</v>
      </c>
      <c r="K1537" s="50">
        <v>0</v>
      </c>
      <c r="L1537" s="50">
        <v>0</v>
      </c>
      <c r="M1537" s="49">
        <v>0</v>
      </c>
      <c r="N1537" s="49">
        <v>0</v>
      </c>
      <c r="O1537" s="49">
        <v>0</v>
      </c>
      <c r="P1537" s="50">
        <v>0</v>
      </c>
      <c r="Q1537" s="50">
        <v>0</v>
      </c>
      <c r="R1537" s="50">
        <v>0</v>
      </c>
      <c r="S1537" s="51">
        <v>0</v>
      </c>
      <c r="T1537" s="50">
        <v>0</v>
      </c>
      <c r="U1537" s="51">
        <v>0</v>
      </c>
      <c r="V1537" s="51">
        <v>0</v>
      </c>
      <c r="W1537" s="50">
        <v>0</v>
      </c>
      <c r="X1537" s="49">
        <v>10</v>
      </c>
      <c r="Y1537" s="51">
        <v>10</v>
      </c>
      <c r="Z1537" s="54">
        <v>120</v>
      </c>
      <c r="AA1537" s="52">
        <v>0</v>
      </c>
      <c r="AB1537" s="52">
        <v>0</v>
      </c>
      <c r="AC1537" s="52">
        <v>0</v>
      </c>
      <c r="AD1537" s="52">
        <v>0</v>
      </c>
      <c r="AE1537" s="50">
        <v>0</v>
      </c>
      <c r="AF1537" s="50">
        <v>0</v>
      </c>
      <c r="AG1537" s="50">
        <v>0</v>
      </c>
      <c r="AH1537" s="50">
        <v>0</v>
      </c>
      <c r="AI1537" s="52">
        <v>0</v>
      </c>
      <c r="AJ1537" s="49">
        <v>0</v>
      </c>
      <c r="AK1537" s="50">
        <v>0</v>
      </c>
      <c r="AL1537" s="50">
        <v>0</v>
      </c>
      <c r="AM1537" s="50">
        <v>0</v>
      </c>
      <c r="AN1537" s="50">
        <v>0</v>
      </c>
      <c r="AO1537" s="50">
        <v>0</v>
      </c>
      <c r="AP1537" s="50">
        <v>0</v>
      </c>
      <c r="AQ1537" s="51">
        <v>0</v>
      </c>
      <c r="AR1537" s="49">
        <v>0</v>
      </c>
      <c r="AS1537" s="50">
        <v>0</v>
      </c>
      <c r="AT1537" s="50">
        <v>0</v>
      </c>
      <c r="AU1537" s="50">
        <v>0</v>
      </c>
      <c r="AV1537" s="50">
        <v>0</v>
      </c>
      <c r="AW1537" s="50">
        <v>0</v>
      </c>
      <c r="AX1537" s="50">
        <v>0</v>
      </c>
      <c r="AY1537" s="50">
        <v>0</v>
      </c>
      <c r="AZ1537" s="51">
        <v>0</v>
      </c>
      <c r="BA1537" s="49">
        <v>0</v>
      </c>
      <c r="BB1537" s="49">
        <v>0</v>
      </c>
      <c r="BC1537" s="50">
        <v>0</v>
      </c>
      <c r="BD1537" s="50">
        <v>0</v>
      </c>
      <c r="BE1537" s="51">
        <v>0</v>
      </c>
      <c r="BF1537" s="38"/>
      <c r="BG1537" s="38"/>
      <c r="BK1537" s="38"/>
      <c r="BL1537" s="38"/>
      <c r="BM1537" s="38"/>
      <c r="BN1537" s="38"/>
      <c r="BO1537" s="38"/>
      <c r="BP1537" s="38"/>
      <c r="BQ1537" s="38"/>
      <c r="BR1537" s="38"/>
      <c r="BS1537" s="38"/>
      <c r="BT1537" s="38"/>
      <c r="BU1537" s="38"/>
      <c r="BY1537" s="38"/>
      <c r="BZ1537" s="38"/>
      <c r="CJ1537" s="38"/>
    </row>
    <row r="1538" spans="2:88" x14ac:dyDescent="0.25">
      <c r="B1538" s="62">
        <v>1582</v>
      </c>
      <c r="C1538" s="9" t="s">
        <v>13220</v>
      </c>
      <c r="D1538" s="9" t="s">
        <v>13221</v>
      </c>
      <c r="E1538" s="49">
        <v>0</v>
      </c>
      <c r="F1538" s="50">
        <v>0</v>
      </c>
      <c r="G1538" s="50">
        <v>0</v>
      </c>
      <c r="H1538" s="51">
        <v>0</v>
      </c>
      <c r="I1538" s="50">
        <v>0</v>
      </c>
      <c r="J1538" s="50">
        <v>0</v>
      </c>
      <c r="K1538" s="50">
        <v>0</v>
      </c>
      <c r="L1538" s="50">
        <v>0</v>
      </c>
      <c r="M1538" s="49">
        <v>0</v>
      </c>
      <c r="N1538" s="49">
        <v>0</v>
      </c>
      <c r="O1538" s="49">
        <v>0</v>
      </c>
      <c r="P1538" s="50">
        <v>0</v>
      </c>
      <c r="Q1538" s="50">
        <v>0</v>
      </c>
      <c r="R1538" s="50">
        <v>0</v>
      </c>
      <c r="S1538" s="51">
        <v>0</v>
      </c>
      <c r="T1538" s="50">
        <v>0</v>
      </c>
      <c r="U1538" s="51">
        <v>0</v>
      </c>
      <c r="V1538" s="51">
        <v>0</v>
      </c>
      <c r="W1538" s="50">
        <v>0</v>
      </c>
      <c r="X1538" s="49">
        <v>10</v>
      </c>
      <c r="Y1538" s="51">
        <v>0</v>
      </c>
      <c r="Z1538" s="52">
        <v>0</v>
      </c>
      <c r="AA1538" s="52">
        <v>0</v>
      </c>
      <c r="AB1538" s="52">
        <v>10</v>
      </c>
      <c r="AC1538" s="52">
        <v>0</v>
      </c>
      <c r="AD1538" s="52">
        <v>0</v>
      </c>
      <c r="AE1538" s="50">
        <v>0</v>
      </c>
      <c r="AF1538" s="50">
        <v>0</v>
      </c>
      <c r="AG1538" s="50">
        <v>0</v>
      </c>
      <c r="AH1538" s="50">
        <v>0</v>
      </c>
      <c r="AI1538" s="52">
        <v>0</v>
      </c>
      <c r="AJ1538" s="49">
        <v>0</v>
      </c>
      <c r="AK1538" s="50">
        <v>0</v>
      </c>
      <c r="AL1538" s="50">
        <v>0</v>
      </c>
      <c r="AM1538" s="50">
        <v>0</v>
      </c>
      <c r="AN1538" s="50">
        <v>0</v>
      </c>
      <c r="AO1538" s="50">
        <v>0</v>
      </c>
      <c r="AP1538" s="50">
        <v>0</v>
      </c>
      <c r="AQ1538" s="51">
        <v>0</v>
      </c>
      <c r="AR1538" s="49">
        <v>0</v>
      </c>
      <c r="AS1538" s="50">
        <v>0</v>
      </c>
      <c r="AT1538" s="50">
        <v>0</v>
      </c>
      <c r="AU1538" s="50">
        <v>0</v>
      </c>
      <c r="AV1538" s="50">
        <v>0</v>
      </c>
      <c r="AW1538" s="50">
        <v>0</v>
      </c>
      <c r="AX1538" s="50">
        <v>0</v>
      </c>
      <c r="AY1538" s="50">
        <v>0</v>
      </c>
      <c r="AZ1538" s="51">
        <v>0</v>
      </c>
      <c r="BA1538" s="49">
        <v>0</v>
      </c>
      <c r="BB1538" s="49">
        <v>0</v>
      </c>
      <c r="BC1538" s="50">
        <v>0</v>
      </c>
      <c r="BD1538" s="50">
        <v>0</v>
      </c>
      <c r="BE1538" s="51">
        <v>0</v>
      </c>
      <c r="BF1538" s="38"/>
      <c r="BG1538" s="38"/>
      <c r="BK1538" s="38"/>
      <c r="BL1538" s="38"/>
      <c r="BM1538" s="38"/>
      <c r="BN1538" s="38"/>
      <c r="BO1538" s="38"/>
      <c r="BP1538" s="38"/>
      <c r="BQ1538" s="38"/>
      <c r="BR1538" s="38"/>
      <c r="BS1538" s="38"/>
      <c r="BT1538" s="38"/>
      <c r="BU1538" s="38"/>
      <c r="BY1538" s="38"/>
      <c r="BZ1538" s="38"/>
      <c r="CJ1538" s="38"/>
    </row>
    <row r="1539" spans="2:88" x14ac:dyDescent="0.25">
      <c r="B1539" s="62">
        <v>1583</v>
      </c>
      <c r="C1539" s="9" t="s">
        <v>13220</v>
      </c>
      <c r="D1539" s="9" t="s">
        <v>13222</v>
      </c>
      <c r="E1539" s="49">
        <v>0</v>
      </c>
      <c r="F1539" s="50">
        <v>0</v>
      </c>
      <c r="G1539" s="50">
        <v>0</v>
      </c>
      <c r="H1539" s="51">
        <v>0</v>
      </c>
      <c r="I1539" s="50">
        <v>0</v>
      </c>
      <c r="J1539" s="50">
        <v>0</v>
      </c>
      <c r="K1539" s="50">
        <v>0</v>
      </c>
      <c r="L1539" s="50">
        <v>0</v>
      </c>
      <c r="M1539" s="49">
        <v>0</v>
      </c>
      <c r="N1539" s="49">
        <v>0</v>
      </c>
      <c r="O1539" s="49">
        <v>0</v>
      </c>
      <c r="P1539" s="50">
        <v>0</v>
      </c>
      <c r="Q1539" s="50">
        <v>0</v>
      </c>
      <c r="R1539" s="50">
        <v>0</v>
      </c>
      <c r="S1539" s="51">
        <v>0</v>
      </c>
      <c r="T1539" s="50">
        <v>0</v>
      </c>
      <c r="U1539" s="51">
        <v>0</v>
      </c>
      <c r="V1539" s="51">
        <v>0</v>
      </c>
      <c r="W1539" s="50">
        <v>0</v>
      </c>
      <c r="X1539" s="49">
        <v>10</v>
      </c>
      <c r="Y1539" s="51">
        <v>0</v>
      </c>
      <c r="Z1539" s="52">
        <v>0</v>
      </c>
      <c r="AA1539" s="52">
        <v>0</v>
      </c>
      <c r="AB1539" s="52">
        <v>10</v>
      </c>
      <c r="AC1539" s="52">
        <v>0</v>
      </c>
      <c r="AD1539" s="52">
        <v>0</v>
      </c>
      <c r="AE1539" s="50">
        <v>0</v>
      </c>
      <c r="AF1539" s="50">
        <v>0</v>
      </c>
      <c r="AG1539" s="50">
        <v>0</v>
      </c>
      <c r="AH1539" s="50">
        <v>0</v>
      </c>
      <c r="AI1539" s="52">
        <v>0</v>
      </c>
      <c r="AJ1539" s="49">
        <v>0</v>
      </c>
      <c r="AK1539" s="50">
        <v>0</v>
      </c>
      <c r="AL1539" s="50">
        <v>0</v>
      </c>
      <c r="AM1539" s="50">
        <v>0</v>
      </c>
      <c r="AN1539" s="50">
        <v>0</v>
      </c>
      <c r="AO1539" s="50">
        <v>0</v>
      </c>
      <c r="AP1539" s="50">
        <v>0</v>
      </c>
      <c r="AQ1539" s="51">
        <v>0</v>
      </c>
      <c r="AR1539" s="49">
        <v>0</v>
      </c>
      <c r="AS1539" s="50">
        <v>0</v>
      </c>
      <c r="AT1539" s="50">
        <v>0</v>
      </c>
      <c r="AU1539" s="50">
        <v>0</v>
      </c>
      <c r="AV1539" s="50">
        <v>0</v>
      </c>
      <c r="AW1539" s="50">
        <v>0</v>
      </c>
      <c r="AX1539" s="50">
        <v>0</v>
      </c>
      <c r="AY1539" s="50">
        <v>0</v>
      </c>
      <c r="AZ1539" s="51">
        <v>0</v>
      </c>
      <c r="BA1539" s="49">
        <v>0</v>
      </c>
      <c r="BB1539" s="49">
        <v>0</v>
      </c>
      <c r="BC1539" s="50">
        <v>0</v>
      </c>
      <c r="BD1539" s="50">
        <v>0</v>
      </c>
      <c r="BE1539" s="51">
        <v>0</v>
      </c>
      <c r="BF1539" s="38"/>
      <c r="BG1539" s="38"/>
      <c r="BK1539" s="38"/>
      <c r="BL1539" s="38"/>
      <c r="BM1539" s="38"/>
      <c r="BN1539" s="38"/>
      <c r="BO1539" s="38"/>
      <c r="BP1539" s="38"/>
      <c r="BQ1539" s="38"/>
      <c r="BR1539" s="38"/>
      <c r="BS1539" s="38"/>
      <c r="BT1539" s="38"/>
      <c r="BU1539" s="38"/>
      <c r="BY1539" s="38"/>
      <c r="BZ1539" s="38"/>
      <c r="CJ1539" s="38"/>
    </row>
    <row r="1540" spans="2:88" x14ac:dyDescent="0.25">
      <c r="B1540" s="62">
        <v>1584</v>
      </c>
      <c r="C1540" s="9" t="s">
        <v>13220</v>
      </c>
      <c r="D1540" s="9" t="s">
        <v>13223</v>
      </c>
      <c r="E1540" s="49">
        <v>0</v>
      </c>
      <c r="F1540" s="50">
        <v>0</v>
      </c>
      <c r="G1540" s="50">
        <v>0</v>
      </c>
      <c r="H1540" s="51">
        <v>0</v>
      </c>
      <c r="I1540" s="50">
        <v>0</v>
      </c>
      <c r="J1540" s="50">
        <v>0</v>
      </c>
      <c r="K1540" s="50">
        <v>0</v>
      </c>
      <c r="L1540" s="50">
        <v>0</v>
      </c>
      <c r="M1540" s="49">
        <v>0</v>
      </c>
      <c r="N1540" s="49">
        <v>0</v>
      </c>
      <c r="O1540" s="49">
        <v>0</v>
      </c>
      <c r="P1540" s="50">
        <v>0</v>
      </c>
      <c r="Q1540" s="50">
        <v>0</v>
      </c>
      <c r="R1540" s="50">
        <v>0</v>
      </c>
      <c r="S1540" s="51">
        <v>0</v>
      </c>
      <c r="T1540" s="50">
        <v>0</v>
      </c>
      <c r="U1540" s="51">
        <v>0</v>
      </c>
      <c r="V1540" s="51">
        <v>0</v>
      </c>
      <c r="W1540" s="50">
        <v>0</v>
      </c>
      <c r="X1540" s="49">
        <v>10</v>
      </c>
      <c r="Y1540" s="51">
        <v>0</v>
      </c>
      <c r="Z1540" s="52">
        <v>0</v>
      </c>
      <c r="AA1540" s="52">
        <v>0</v>
      </c>
      <c r="AB1540" s="52">
        <v>10</v>
      </c>
      <c r="AC1540" s="52">
        <v>0</v>
      </c>
      <c r="AD1540" s="52">
        <v>0</v>
      </c>
      <c r="AE1540" s="50">
        <v>0</v>
      </c>
      <c r="AF1540" s="50">
        <v>0</v>
      </c>
      <c r="AG1540" s="50">
        <v>0</v>
      </c>
      <c r="AH1540" s="50">
        <v>0</v>
      </c>
      <c r="AI1540" s="52">
        <v>0</v>
      </c>
      <c r="AJ1540" s="49">
        <v>0</v>
      </c>
      <c r="AK1540" s="50">
        <v>0</v>
      </c>
      <c r="AL1540" s="50">
        <v>0</v>
      </c>
      <c r="AM1540" s="50">
        <v>0</v>
      </c>
      <c r="AN1540" s="50">
        <v>0</v>
      </c>
      <c r="AO1540" s="50">
        <v>0</v>
      </c>
      <c r="AP1540" s="50">
        <v>0</v>
      </c>
      <c r="AQ1540" s="51">
        <v>0</v>
      </c>
      <c r="AR1540" s="49">
        <v>0</v>
      </c>
      <c r="AS1540" s="50">
        <v>0</v>
      </c>
      <c r="AT1540" s="50">
        <v>0</v>
      </c>
      <c r="AU1540" s="50">
        <v>0</v>
      </c>
      <c r="AV1540" s="50">
        <v>0</v>
      </c>
      <c r="AW1540" s="50">
        <v>0</v>
      </c>
      <c r="AX1540" s="50">
        <v>0</v>
      </c>
      <c r="AY1540" s="50">
        <v>0</v>
      </c>
      <c r="AZ1540" s="51">
        <v>0</v>
      </c>
      <c r="BA1540" s="49">
        <v>0</v>
      </c>
      <c r="BB1540" s="49">
        <v>0</v>
      </c>
      <c r="BC1540" s="50">
        <v>0</v>
      </c>
      <c r="BD1540" s="50">
        <v>0</v>
      </c>
      <c r="BE1540" s="51">
        <v>0</v>
      </c>
      <c r="BF1540" s="38"/>
      <c r="BG1540" s="38"/>
      <c r="BK1540" s="38"/>
      <c r="BL1540" s="38"/>
      <c r="BM1540" s="38"/>
      <c r="BN1540" s="38"/>
      <c r="BO1540" s="38"/>
      <c r="BP1540" s="38"/>
      <c r="BQ1540" s="38"/>
      <c r="BR1540" s="38"/>
      <c r="BS1540" s="38"/>
      <c r="BT1540" s="38"/>
      <c r="BU1540" s="38"/>
      <c r="BY1540" s="38"/>
      <c r="BZ1540" s="38"/>
      <c r="CJ1540" s="38"/>
    </row>
    <row r="1541" spans="2:88" x14ac:dyDescent="0.25">
      <c r="B1541" s="62">
        <v>1585</v>
      </c>
      <c r="C1541" s="9" t="s">
        <v>13220</v>
      </c>
      <c r="D1541" s="9" t="s">
        <v>13224</v>
      </c>
      <c r="E1541" s="49">
        <v>0</v>
      </c>
      <c r="F1541" s="50">
        <v>0</v>
      </c>
      <c r="G1541" s="50">
        <v>0</v>
      </c>
      <c r="H1541" s="51">
        <v>0</v>
      </c>
      <c r="I1541" s="50">
        <v>0</v>
      </c>
      <c r="J1541" s="50">
        <v>0</v>
      </c>
      <c r="K1541" s="50">
        <v>0</v>
      </c>
      <c r="L1541" s="50">
        <v>0</v>
      </c>
      <c r="M1541" s="49">
        <v>0</v>
      </c>
      <c r="N1541" s="49">
        <v>0</v>
      </c>
      <c r="O1541" s="49">
        <v>0</v>
      </c>
      <c r="P1541" s="50">
        <v>0</v>
      </c>
      <c r="Q1541" s="50">
        <v>0</v>
      </c>
      <c r="R1541" s="50">
        <v>0</v>
      </c>
      <c r="S1541" s="51">
        <v>0</v>
      </c>
      <c r="T1541" s="50">
        <v>0</v>
      </c>
      <c r="U1541" s="51">
        <v>0</v>
      </c>
      <c r="V1541" s="51">
        <v>0</v>
      </c>
      <c r="W1541" s="50">
        <v>0</v>
      </c>
      <c r="X1541" s="49">
        <v>10</v>
      </c>
      <c r="Y1541" s="51">
        <v>0</v>
      </c>
      <c r="Z1541" s="52">
        <v>0</v>
      </c>
      <c r="AA1541" s="52">
        <v>0</v>
      </c>
      <c r="AB1541" s="52">
        <v>10</v>
      </c>
      <c r="AC1541" s="52">
        <v>0</v>
      </c>
      <c r="AD1541" s="52">
        <v>0</v>
      </c>
      <c r="AE1541" s="50">
        <v>0</v>
      </c>
      <c r="AF1541" s="50">
        <v>0</v>
      </c>
      <c r="AG1541" s="50">
        <v>0</v>
      </c>
      <c r="AH1541" s="50">
        <v>0</v>
      </c>
      <c r="AI1541" s="52">
        <v>0</v>
      </c>
      <c r="AJ1541" s="49">
        <v>0</v>
      </c>
      <c r="AK1541" s="50">
        <v>0</v>
      </c>
      <c r="AL1541" s="50">
        <v>0</v>
      </c>
      <c r="AM1541" s="50">
        <v>0</v>
      </c>
      <c r="AN1541" s="50">
        <v>0</v>
      </c>
      <c r="AO1541" s="50">
        <v>0</v>
      </c>
      <c r="AP1541" s="50">
        <v>0</v>
      </c>
      <c r="AQ1541" s="51">
        <v>0</v>
      </c>
      <c r="AR1541" s="49">
        <v>0</v>
      </c>
      <c r="AS1541" s="50">
        <v>0</v>
      </c>
      <c r="AT1541" s="50">
        <v>0</v>
      </c>
      <c r="AU1541" s="50">
        <v>0</v>
      </c>
      <c r="AV1541" s="50">
        <v>0</v>
      </c>
      <c r="AW1541" s="50">
        <v>0</v>
      </c>
      <c r="AX1541" s="50">
        <v>0</v>
      </c>
      <c r="AY1541" s="50">
        <v>0</v>
      </c>
      <c r="AZ1541" s="51">
        <v>0</v>
      </c>
      <c r="BA1541" s="49">
        <v>0</v>
      </c>
      <c r="BB1541" s="49">
        <v>0</v>
      </c>
      <c r="BC1541" s="50">
        <v>0</v>
      </c>
      <c r="BD1541" s="50">
        <v>0</v>
      </c>
      <c r="BE1541" s="51">
        <v>0</v>
      </c>
      <c r="BF1541" s="38"/>
      <c r="BG1541" s="38"/>
      <c r="BK1541" s="38"/>
      <c r="BL1541" s="38"/>
      <c r="BM1541" s="38"/>
      <c r="BN1541" s="38"/>
      <c r="BO1541" s="38"/>
      <c r="BP1541" s="38"/>
      <c r="BQ1541" s="38"/>
      <c r="BR1541" s="38"/>
      <c r="BS1541" s="38"/>
      <c r="BT1541" s="38"/>
      <c r="BU1541" s="38"/>
      <c r="BY1541" s="38"/>
      <c r="BZ1541" s="38"/>
      <c r="CJ1541" s="38"/>
    </row>
    <row r="1542" spans="2:88" x14ac:dyDescent="0.25">
      <c r="B1542" s="62">
        <v>1586</v>
      </c>
      <c r="C1542" s="9" t="s">
        <v>13220</v>
      </c>
      <c r="D1542" s="9" t="s">
        <v>13225</v>
      </c>
      <c r="E1542" s="49">
        <v>0</v>
      </c>
      <c r="F1542" s="50">
        <v>0</v>
      </c>
      <c r="G1542" s="50">
        <v>0</v>
      </c>
      <c r="H1542" s="51">
        <v>0</v>
      </c>
      <c r="I1542" s="50">
        <v>0</v>
      </c>
      <c r="J1542" s="50">
        <v>0</v>
      </c>
      <c r="K1542" s="50">
        <v>0</v>
      </c>
      <c r="L1542" s="50">
        <v>0</v>
      </c>
      <c r="M1542" s="49">
        <v>0</v>
      </c>
      <c r="N1542" s="49">
        <v>0</v>
      </c>
      <c r="O1542" s="49">
        <v>0</v>
      </c>
      <c r="P1542" s="50">
        <v>0</v>
      </c>
      <c r="Q1542" s="50">
        <v>0</v>
      </c>
      <c r="R1542" s="50">
        <v>0</v>
      </c>
      <c r="S1542" s="51">
        <v>0</v>
      </c>
      <c r="T1542" s="50">
        <v>0</v>
      </c>
      <c r="U1542" s="51">
        <v>0</v>
      </c>
      <c r="V1542" s="51">
        <v>0</v>
      </c>
      <c r="W1542" s="50">
        <v>0</v>
      </c>
      <c r="X1542" s="49">
        <v>10</v>
      </c>
      <c r="Y1542" s="51">
        <v>0</v>
      </c>
      <c r="Z1542" s="52">
        <v>0</v>
      </c>
      <c r="AA1542" s="52">
        <v>0</v>
      </c>
      <c r="AB1542" s="52">
        <v>10</v>
      </c>
      <c r="AC1542" s="52">
        <v>0</v>
      </c>
      <c r="AD1542" s="52">
        <v>0</v>
      </c>
      <c r="AE1542" s="50">
        <v>0</v>
      </c>
      <c r="AF1542" s="50">
        <v>0</v>
      </c>
      <c r="AG1542" s="50">
        <v>0</v>
      </c>
      <c r="AH1542" s="50">
        <v>0</v>
      </c>
      <c r="AI1542" s="52">
        <v>0</v>
      </c>
      <c r="AJ1542" s="49">
        <v>0</v>
      </c>
      <c r="AK1542" s="50">
        <v>0</v>
      </c>
      <c r="AL1542" s="50">
        <v>0</v>
      </c>
      <c r="AM1542" s="50">
        <v>0</v>
      </c>
      <c r="AN1542" s="50">
        <v>0</v>
      </c>
      <c r="AO1542" s="50">
        <v>0</v>
      </c>
      <c r="AP1542" s="50">
        <v>0</v>
      </c>
      <c r="AQ1542" s="51">
        <v>0</v>
      </c>
      <c r="AR1542" s="49">
        <v>0</v>
      </c>
      <c r="AS1542" s="50">
        <v>0</v>
      </c>
      <c r="AT1542" s="50">
        <v>0</v>
      </c>
      <c r="AU1542" s="50">
        <v>0</v>
      </c>
      <c r="AV1542" s="50">
        <v>0</v>
      </c>
      <c r="AW1542" s="50">
        <v>0</v>
      </c>
      <c r="AX1542" s="50">
        <v>0</v>
      </c>
      <c r="AY1542" s="50">
        <v>0</v>
      </c>
      <c r="AZ1542" s="51">
        <v>0</v>
      </c>
      <c r="BA1542" s="49">
        <v>0</v>
      </c>
      <c r="BB1542" s="49">
        <v>0</v>
      </c>
      <c r="BC1542" s="50">
        <v>0</v>
      </c>
      <c r="BD1542" s="50">
        <v>0</v>
      </c>
      <c r="BE1542" s="51">
        <v>0</v>
      </c>
      <c r="BF1542" s="38"/>
      <c r="BG1542" s="38"/>
      <c r="BK1542" s="38"/>
      <c r="BL1542" s="38"/>
      <c r="BM1542" s="38"/>
      <c r="BN1542" s="38"/>
      <c r="BO1542" s="38"/>
      <c r="BP1542" s="38"/>
      <c r="BQ1542" s="38"/>
      <c r="BR1542" s="38"/>
      <c r="BS1542" s="38"/>
      <c r="BT1542" s="38"/>
      <c r="BU1542" s="38"/>
      <c r="BY1542" s="38"/>
      <c r="BZ1542" s="38"/>
      <c r="CJ1542" s="38"/>
    </row>
    <row r="1543" spans="2:88" x14ac:dyDescent="0.25">
      <c r="B1543" s="62">
        <v>1587</v>
      </c>
      <c r="C1543" s="9" t="s">
        <v>13220</v>
      </c>
      <c r="D1543" s="9" t="s">
        <v>13226</v>
      </c>
      <c r="E1543" s="49">
        <v>0</v>
      </c>
      <c r="F1543" s="50">
        <v>0</v>
      </c>
      <c r="G1543" s="50">
        <v>0</v>
      </c>
      <c r="H1543" s="51">
        <v>0</v>
      </c>
      <c r="I1543" s="50">
        <v>0</v>
      </c>
      <c r="J1543" s="50">
        <v>0</v>
      </c>
      <c r="K1543" s="50">
        <v>0</v>
      </c>
      <c r="L1543" s="50">
        <v>0</v>
      </c>
      <c r="M1543" s="49">
        <v>0</v>
      </c>
      <c r="N1543" s="49">
        <v>0</v>
      </c>
      <c r="O1543" s="49">
        <v>0</v>
      </c>
      <c r="P1543" s="50">
        <v>0</v>
      </c>
      <c r="Q1543" s="50">
        <v>0</v>
      </c>
      <c r="R1543" s="50">
        <v>0</v>
      </c>
      <c r="S1543" s="51">
        <v>0</v>
      </c>
      <c r="T1543" s="50">
        <v>0</v>
      </c>
      <c r="U1543" s="51">
        <v>0</v>
      </c>
      <c r="V1543" s="51">
        <v>0</v>
      </c>
      <c r="W1543" s="50">
        <v>0</v>
      </c>
      <c r="X1543" s="49">
        <v>10</v>
      </c>
      <c r="Y1543" s="51">
        <v>0</v>
      </c>
      <c r="Z1543" s="52">
        <v>0</v>
      </c>
      <c r="AA1543" s="52">
        <v>0</v>
      </c>
      <c r="AB1543" s="52">
        <v>10</v>
      </c>
      <c r="AC1543" s="52">
        <v>0</v>
      </c>
      <c r="AD1543" s="52">
        <v>0</v>
      </c>
      <c r="AE1543" s="50">
        <v>0</v>
      </c>
      <c r="AF1543" s="50">
        <v>0</v>
      </c>
      <c r="AG1543" s="50">
        <v>0</v>
      </c>
      <c r="AH1543" s="50">
        <v>0</v>
      </c>
      <c r="AI1543" s="52">
        <v>0</v>
      </c>
      <c r="AJ1543" s="49">
        <v>0</v>
      </c>
      <c r="AK1543" s="50">
        <v>0</v>
      </c>
      <c r="AL1543" s="50">
        <v>0</v>
      </c>
      <c r="AM1543" s="50">
        <v>0</v>
      </c>
      <c r="AN1543" s="50">
        <v>0</v>
      </c>
      <c r="AO1543" s="50">
        <v>0</v>
      </c>
      <c r="AP1543" s="50">
        <v>0</v>
      </c>
      <c r="AQ1543" s="51">
        <v>0</v>
      </c>
      <c r="AR1543" s="49">
        <v>0</v>
      </c>
      <c r="AS1543" s="50">
        <v>0</v>
      </c>
      <c r="AT1543" s="50">
        <v>0</v>
      </c>
      <c r="AU1543" s="50">
        <v>0</v>
      </c>
      <c r="AV1543" s="50">
        <v>0</v>
      </c>
      <c r="AW1543" s="50">
        <v>0</v>
      </c>
      <c r="AX1543" s="50">
        <v>0</v>
      </c>
      <c r="AY1543" s="50">
        <v>0</v>
      </c>
      <c r="AZ1543" s="51">
        <v>0</v>
      </c>
      <c r="BA1543" s="49">
        <v>0</v>
      </c>
      <c r="BB1543" s="49">
        <v>0</v>
      </c>
      <c r="BC1543" s="50">
        <v>0</v>
      </c>
      <c r="BD1543" s="50">
        <v>0</v>
      </c>
      <c r="BE1543" s="51">
        <v>0</v>
      </c>
      <c r="BF1543" s="38"/>
      <c r="BG1543" s="38"/>
      <c r="BK1543" s="38"/>
      <c r="BL1543" s="38"/>
      <c r="BM1543" s="38"/>
      <c r="BN1543" s="38"/>
      <c r="BO1543" s="38"/>
      <c r="BP1543" s="38"/>
      <c r="BQ1543" s="38"/>
      <c r="BR1543" s="38"/>
      <c r="BS1543" s="38"/>
      <c r="BT1543" s="38"/>
      <c r="BU1543" s="38"/>
      <c r="BY1543" s="38"/>
      <c r="BZ1543" s="38"/>
      <c r="CJ1543" s="38"/>
    </row>
    <row r="1544" spans="2:88" x14ac:dyDescent="0.25">
      <c r="B1544" s="62">
        <v>1588</v>
      </c>
      <c r="C1544" s="9" t="s">
        <v>13220</v>
      </c>
      <c r="D1544" s="9" t="s">
        <v>13227</v>
      </c>
      <c r="E1544" s="49">
        <v>0</v>
      </c>
      <c r="F1544" s="50">
        <v>0</v>
      </c>
      <c r="G1544" s="50">
        <v>0</v>
      </c>
      <c r="H1544" s="51">
        <v>0</v>
      </c>
      <c r="I1544" s="50">
        <v>0</v>
      </c>
      <c r="J1544" s="50">
        <v>0</v>
      </c>
      <c r="K1544" s="50">
        <v>0</v>
      </c>
      <c r="L1544" s="50">
        <v>0</v>
      </c>
      <c r="M1544" s="49">
        <v>0</v>
      </c>
      <c r="N1544" s="49">
        <v>0</v>
      </c>
      <c r="O1544" s="49">
        <v>0</v>
      </c>
      <c r="P1544" s="50">
        <v>0</v>
      </c>
      <c r="Q1544" s="50">
        <v>0</v>
      </c>
      <c r="R1544" s="50">
        <v>0</v>
      </c>
      <c r="S1544" s="51">
        <v>0</v>
      </c>
      <c r="T1544" s="50">
        <v>0</v>
      </c>
      <c r="U1544" s="51">
        <v>0</v>
      </c>
      <c r="V1544" s="51">
        <v>0</v>
      </c>
      <c r="W1544" s="50">
        <v>0</v>
      </c>
      <c r="X1544" s="49">
        <v>10</v>
      </c>
      <c r="Y1544" s="51">
        <v>0</v>
      </c>
      <c r="Z1544" s="52">
        <v>0</v>
      </c>
      <c r="AA1544" s="52">
        <v>0</v>
      </c>
      <c r="AB1544" s="52">
        <v>10</v>
      </c>
      <c r="AC1544" s="52">
        <v>0</v>
      </c>
      <c r="AD1544" s="52">
        <v>0</v>
      </c>
      <c r="AE1544" s="50">
        <v>0</v>
      </c>
      <c r="AF1544" s="50">
        <v>0</v>
      </c>
      <c r="AG1544" s="50">
        <v>0</v>
      </c>
      <c r="AH1544" s="50">
        <v>0</v>
      </c>
      <c r="AI1544" s="52">
        <v>0</v>
      </c>
      <c r="AJ1544" s="49">
        <v>0</v>
      </c>
      <c r="AK1544" s="50">
        <v>0</v>
      </c>
      <c r="AL1544" s="50">
        <v>0</v>
      </c>
      <c r="AM1544" s="50">
        <v>0</v>
      </c>
      <c r="AN1544" s="50">
        <v>0</v>
      </c>
      <c r="AO1544" s="50">
        <v>0</v>
      </c>
      <c r="AP1544" s="50">
        <v>0</v>
      </c>
      <c r="AQ1544" s="51">
        <v>0</v>
      </c>
      <c r="AR1544" s="49">
        <v>0</v>
      </c>
      <c r="AS1544" s="50">
        <v>0</v>
      </c>
      <c r="AT1544" s="50">
        <v>0</v>
      </c>
      <c r="AU1544" s="50">
        <v>0</v>
      </c>
      <c r="AV1544" s="50">
        <v>0</v>
      </c>
      <c r="AW1544" s="50">
        <v>0</v>
      </c>
      <c r="AX1544" s="50">
        <v>0</v>
      </c>
      <c r="AY1544" s="50">
        <v>0</v>
      </c>
      <c r="AZ1544" s="51">
        <v>0</v>
      </c>
      <c r="BA1544" s="49">
        <v>0</v>
      </c>
      <c r="BB1544" s="49">
        <v>0</v>
      </c>
      <c r="BC1544" s="50">
        <v>0</v>
      </c>
      <c r="BD1544" s="50">
        <v>0</v>
      </c>
      <c r="BE1544" s="51">
        <v>0</v>
      </c>
      <c r="BF1544" s="38"/>
      <c r="BG1544" s="38"/>
      <c r="BK1544" s="38"/>
      <c r="BL1544" s="38"/>
      <c r="BM1544" s="38"/>
      <c r="BN1544" s="38"/>
      <c r="BO1544" s="38"/>
      <c r="BP1544" s="38"/>
      <c r="BQ1544" s="38"/>
      <c r="BR1544" s="38"/>
      <c r="BS1544" s="38"/>
      <c r="BT1544" s="38"/>
      <c r="BU1544" s="38"/>
      <c r="BY1544" s="38"/>
      <c r="BZ1544" s="38"/>
      <c r="CJ1544" s="38"/>
    </row>
    <row r="1545" spans="2:88" x14ac:dyDescent="0.25">
      <c r="B1545" s="62">
        <v>1589</v>
      </c>
      <c r="C1545" s="9" t="s">
        <v>13220</v>
      </c>
      <c r="D1545" s="9" t="s">
        <v>13228</v>
      </c>
      <c r="E1545" s="49">
        <v>0</v>
      </c>
      <c r="F1545" s="50">
        <v>0</v>
      </c>
      <c r="G1545" s="50">
        <v>0</v>
      </c>
      <c r="H1545" s="51">
        <v>0</v>
      </c>
      <c r="I1545" s="50">
        <v>0</v>
      </c>
      <c r="J1545" s="50">
        <v>0</v>
      </c>
      <c r="K1545" s="50">
        <v>0</v>
      </c>
      <c r="L1545" s="50">
        <v>0</v>
      </c>
      <c r="M1545" s="49">
        <v>0</v>
      </c>
      <c r="N1545" s="49">
        <v>0</v>
      </c>
      <c r="O1545" s="49">
        <v>0</v>
      </c>
      <c r="P1545" s="50">
        <v>0</v>
      </c>
      <c r="Q1545" s="50">
        <v>0</v>
      </c>
      <c r="R1545" s="50">
        <v>0</v>
      </c>
      <c r="S1545" s="51">
        <v>0</v>
      </c>
      <c r="T1545" s="50">
        <v>0</v>
      </c>
      <c r="U1545" s="51">
        <v>0</v>
      </c>
      <c r="V1545" s="51">
        <v>0</v>
      </c>
      <c r="W1545" s="50">
        <v>0</v>
      </c>
      <c r="X1545" s="49">
        <v>10</v>
      </c>
      <c r="Y1545" s="51">
        <v>0</v>
      </c>
      <c r="Z1545" s="52">
        <v>0</v>
      </c>
      <c r="AA1545" s="52">
        <v>0</v>
      </c>
      <c r="AB1545" s="52">
        <v>10</v>
      </c>
      <c r="AC1545" s="52">
        <v>0</v>
      </c>
      <c r="AD1545" s="52">
        <v>0</v>
      </c>
      <c r="AE1545" s="50">
        <v>0</v>
      </c>
      <c r="AF1545" s="50">
        <v>0</v>
      </c>
      <c r="AG1545" s="50">
        <v>0</v>
      </c>
      <c r="AH1545" s="50">
        <v>0</v>
      </c>
      <c r="AI1545" s="52">
        <v>0</v>
      </c>
      <c r="AJ1545" s="49">
        <v>0</v>
      </c>
      <c r="AK1545" s="50">
        <v>0</v>
      </c>
      <c r="AL1545" s="50">
        <v>0</v>
      </c>
      <c r="AM1545" s="50">
        <v>0</v>
      </c>
      <c r="AN1545" s="50">
        <v>0</v>
      </c>
      <c r="AO1545" s="50">
        <v>0</v>
      </c>
      <c r="AP1545" s="50">
        <v>0</v>
      </c>
      <c r="AQ1545" s="51">
        <v>0</v>
      </c>
      <c r="AR1545" s="49">
        <v>0</v>
      </c>
      <c r="AS1545" s="50">
        <v>0</v>
      </c>
      <c r="AT1545" s="50">
        <v>0</v>
      </c>
      <c r="AU1545" s="50">
        <v>0</v>
      </c>
      <c r="AV1545" s="50">
        <v>0</v>
      </c>
      <c r="AW1545" s="50">
        <v>0</v>
      </c>
      <c r="AX1545" s="50">
        <v>0</v>
      </c>
      <c r="AY1545" s="50">
        <v>0</v>
      </c>
      <c r="AZ1545" s="51">
        <v>0</v>
      </c>
      <c r="BA1545" s="49">
        <v>0</v>
      </c>
      <c r="BB1545" s="49">
        <v>0</v>
      </c>
      <c r="BC1545" s="50">
        <v>0</v>
      </c>
      <c r="BD1545" s="50">
        <v>0</v>
      </c>
      <c r="BE1545" s="51">
        <v>0</v>
      </c>
      <c r="BF1545" s="38"/>
      <c r="BG1545" s="38"/>
      <c r="BK1545" s="38"/>
      <c r="BL1545" s="38"/>
      <c r="BM1545" s="38"/>
      <c r="BN1545" s="38"/>
      <c r="BO1545" s="38"/>
      <c r="BP1545" s="38"/>
      <c r="BQ1545" s="38"/>
      <c r="BR1545" s="38"/>
      <c r="BS1545" s="38"/>
      <c r="BT1545" s="38"/>
      <c r="BU1545" s="38"/>
      <c r="BY1545" s="38"/>
      <c r="BZ1545" s="38"/>
      <c r="CJ1545" s="38"/>
    </row>
    <row r="1546" spans="2:88" x14ac:dyDescent="0.25">
      <c r="B1546" s="62">
        <v>1590</v>
      </c>
      <c r="C1546" s="9" t="s">
        <v>13220</v>
      </c>
      <c r="D1546" s="9" t="s">
        <v>13229</v>
      </c>
      <c r="E1546" s="49">
        <v>0</v>
      </c>
      <c r="F1546" s="50">
        <v>0</v>
      </c>
      <c r="G1546" s="50">
        <v>0</v>
      </c>
      <c r="H1546" s="51">
        <v>0</v>
      </c>
      <c r="I1546" s="50">
        <v>0</v>
      </c>
      <c r="J1546" s="50">
        <v>0</v>
      </c>
      <c r="K1546" s="50">
        <v>0</v>
      </c>
      <c r="L1546" s="50">
        <v>0</v>
      </c>
      <c r="M1546" s="49">
        <v>0</v>
      </c>
      <c r="N1546" s="49">
        <v>0</v>
      </c>
      <c r="O1546" s="49">
        <v>0</v>
      </c>
      <c r="P1546" s="50">
        <v>0</v>
      </c>
      <c r="Q1546" s="50">
        <v>0</v>
      </c>
      <c r="R1546" s="50">
        <v>0</v>
      </c>
      <c r="S1546" s="51">
        <v>0</v>
      </c>
      <c r="T1546" s="50">
        <v>0</v>
      </c>
      <c r="U1546" s="51">
        <v>0</v>
      </c>
      <c r="V1546" s="51">
        <v>0</v>
      </c>
      <c r="W1546" s="50">
        <v>0</v>
      </c>
      <c r="X1546" s="49">
        <v>10</v>
      </c>
      <c r="Y1546" s="51">
        <v>0</v>
      </c>
      <c r="Z1546" s="52">
        <v>0</v>
      </c>
      <c r="AA1546" s="52">
        <v>0</v>
      </c>
      <c r="AB1546" s="52">
        <v>10</v>
      </c>
      <c r="AC1546" s="52">
        <v>0</v>
      </c>
      <c r="AD1546" s="52">
        <v>0</v>
      </c>
      <c r="AE1546" s="50">
        <v>0</v>
      </c>
      <c r="AF1546" s="50">
        <v>0</v>
      </c>
      <c r="AG1546" s="50">
        <v>0</v>
      </c>
      <c r="AH1546" s="50">
        <v>0</v>
      </c>
      <c r="AI1546" s="52">
        <v>0</v>
      </c>
      <c r="AJ1546" s="49">
        <v>0</v>
      </c>
      <c r="AK1546" s="50">
        <v>0</v>
      </c>
      <c r="AL1546" s="50">
        <v>0</v>
      </c>
      <c r="AM1546" s="50">
        <v>0</v>
      </c>
      <c r="AN1546" s="50">
        <v>0</v>
      </c>
      <c r="AO1546" s="50">
        <v>0</v>
      </c>
      <c r="AP1546" s="50">
        <v>0</v>
      </c>
      <c r="AQ1546" s="51">
        <v>0</v>
      </c>
      <c r="AR1546" s="49">
        <v>0</v>
      </c>
      <c r="AS1546" s="50">
        <v>0</v>
      </c>
      <c r="AT1546" s="50">
        <v>0</v>
      </c>
      <c r="AU1546" s="50">
        <v>0</v>
      </c>
      <c r="AV1546" s="50">
        <v>0</v>
      </c>
      <c r="AW1546" s="50">
        <v>0</v>
      </c>
      <c r="AX1546" s="50">
        <v>0</v>
      </c>
      <c r="AY1546" s="50">
        <v>0</v>
      </c>
      <c r="AZ1546" s="51">
        <v>0</v>
      </c>
      <c r="BA1546" s="49">
        <v>0</v>
      </c>
      <c r="BB1546" s="49">
        <v>0</v>
      </c>
      <c r="BC1546" s="50">
        <v>0</v>
      </c>
      <c r="BD1546" s="50">
        <v>0</v>
      </c>
      <c r="BE1546" s="51">
        <v>0</v>
      </c>
      <c r="BF1546" s="38"/>
      <c r="BG1546" s="38"/>
      <c r="BK1546" s="38"/>
      <c r="BL1546" s="38"/>
      <c r="BM1546" s="38"/>
      <c r="BN1546" s="38"/>
      <c r="BO1546" s="38"/>
      <c r="BP1546" s="38"/>
      <c r="BQ1546" s="38"/>
      <c r="BR1546" s="38"/>
      <c r="BS1546" s="38"/>
      <c r="BT1546" s="38"/>
      <c r="BU1546" s="38"/>
      <c r="BY1546" s="38"/>
      <c r="BZ1546" s="38"/>
      <c r="CJ1546" s="38"/>
    </row>
    <row r="1547" spans="2:88" x14ac:dyDescent="0.25">
      <c r="B1547" s="62">
        <v>1591</v>
      </c>
      <c r="C1547" s="9" t="s">
        <v>13230</v>
      </c>
      <c r="D1547" s="9" t="s">
        <v>13231</v>
      </c>
      <c r="E1547" s="49">
        <v>10</v>
      </c>
      <c r="F1547" s="50">
        <v>0</v>
      </c>
      <c r="G1547" s="50">
        <v>0</v>
      </c>
      <c r="H1547" s="51">
        <v>0</v>
      </c>
      <c r="I1547" s="50">
        <v>0</v>
      </c>
      <c r="J1547" s="50">
        <v>0</v>
      </c>
      <c r="K1547" s="50">
        <v>0</v>
      </c>
      <c r="L1547" s="50">
        <v>0</v>
      </c>
      <c r="M1547" s="49">
        <v>0</v>
      </c>
      <c r="N1547" s="49">
        <v>0</v>
      </c>
      <c r="O1547" s="49">
        <v>0</v>
      </c>
      <c r="P1547" s="50">
        <v>0</v>
      </c>
      <c r="Q1547" s="50">
        <v>0</v>
      </c>
      <c r="R1547" s="50">
        <v>0</v>
      </c>
      <c r="S1547" s="51">
        <v>0</v>
      </c>
      <c r="T1547" s="50">
        <v>0</v>
      </c>
      <c r="U1547" s="51">
        <v>0</v>
      </c>
      <c r="V1547" s="51">
        <v>0</v>
      </c>
      <c r="W1547" s="50">
        <v>0</v>
      </c>
      <c r="X1547" s="49">
        <v>10</v>
      </c>
      <c r="Y1547" s="51">
        <v>10</v>
      </c>
      <c r="Z1547" s="54">
        <v>120</v>
      </c>
      <c r="AA1547" s="52">
        <v>0</v>
      </c>
      <c r="AB1547" s="52">
        <v>0</v>
      </c>
      <c r="AC1547" s="52">
        <v>0</v>
      </c>
      <c r="AD1547" s="52">
        <v>0</v>
      </c>
      <c r="AE1547" s="50">
        <v>0</v>
      </c>
      <c r="AF1547" s="50">
        <v>0</v>
      </c>
      <c r="AG1547" s="50">
        <v>0</v>
      </c>
      <c r="AH1547" s="50">
        <v>0</v>
      </c>
      <c r="AI1547" s="52">
        <v>0</v>
      </c>
      <c r="AJ1547" s="49">
        <v>0</v>
      </c>
      <c r="AK1547" s="50">
        <v>0</v>
      </c>
      <c r="AL1547" s="50">
        <v>0</v>
      </c>
      <c r="AM1547" s="50">
        <v>0</v>
      </c>
      <c r="AN1547" s="50">
        <v>0</v>
      </c>
      <c r="AO1547" s="50">
        <v>0</v>
      </c>
      <c r="AP1547" s="50">
        <v>0</v>
      </c>
      <c r="AQ1547" s="51">
        <v>0</v>
      </c>
      <c r="AR1547" s="49">
        <v>0</v>
      </c>
      <c r="AS1547" s="50">
        <v>0</v>
      </c>
      <c r="AT1547" s="50">
        <v>0</v>
      </c>
      <c r="AU1547" s="50">
        <v>0</v>
      </c>
      <c r="AV1547" s="50">
        <v>0</v>
      </c>
      <c r="AW1547" s="50">
        <v>0</v>
      </c>
      <c r="AX1547" s="50">
        <v>0</v>
      </c>
      <c r="AY1547" s="50">
        <v>0</v>
      </c>
      <c r="AZ1547" s="51">
        <v>0</v>
      </c>
      <c r="BA1547" s="49">
        <v>0</v>
      </c>
      <c r="BB1547" s="49">
        <v>0</v>
      </c>
      <c r="BC1547" s="50">
        <v>0</v>
      </c>
      <c r="BD1547" s="50">
        <v>0</v>
      </c>
      <c r="BE1547" s="51">
        <v>0</v>
      </c>
      <c r="BF1547" s="38"/>
      <c r="BG1547" s="38"/>
      <c r="BK1547" s="38"/>
      <c r="BL1547" s="38"/>
      <c r="BM1547" s="38"/>
      <c r="BN1547" s="38"/>
      <c r="BO1547" s="38"/>
      <c r="BP1547" s="38"/>
      <c r="BQ1547" s="38"/>
      <c r="BR1547" s="38"/>
      <c r="BS1547" s="38"/>
      <c r="BT1547" s="38"/>
      <c r="BU1547" s="38"/>
      <c r="BY1547" s="38"/>
      <c r="BZ1547" s="38"/>
      <c r="CJ1547" s="38"/>
    </row>
    <row r="1548" spans="2:88" x14ac:dyDescent="0.25">
      <c r="B1548" s="62">
        <v>1592</v>
      </c>
      <c r="C1548" s="9" t="s">
        <v>13161</v>
      </c>
      <c r="D1548" s="9" t="s">
        <v>13232</v>
      </c>
      <c r="E1548" s="49">
        <v>0</v>
      </c>
      <c r="F1548" s="50">
        <v>0</v>
      </c>
      <c r="G1548" s="50">
        <v>0</v>
      </c>
      <c r="H1548" s="51">
        <v>0</v>
      </c>
      <c r="I1548" s="50">
        <v>0</v>
      </c>
      <c r="J1548" s="50">
        <v>0</v>
      </c>
      <c r="K1548" s="50">
        <v>0</v>
      </c>
      <c r="L1548" s="50">
        <v>0</v>
      </c>
      <c r="M1548" s="49">
        <v>0</v>
      </c>
      <c r="N1548" s="49">
        <v>0</v>
      </c>
      <c r="O1548" s="49">
        <v>0</v>
      </c>
      <c r="P1548" s="50">
        <v>0</v>
      </c>
      <c r="Q1548" s="50">
        <v>0</v>
      </c>
      <c r="R1548" s="50">
        <v>0</v>
      </c>
      <c r="S1548" s="51">
        <v>0</v>
      </c>
      <c r="T1548" s="50">
        <v>0</v>
      </c>
      <c r="U1548" s="51">
        <v>0</v>
      </c>
      <c r="V1548" s="51">
        <v>0</v>
      </c>
      <c r="W1548" s="50">
        <v>0</v>
      </c>
      <c r="X1548" s="49">
        <v>1</v>
      </c>
      <c r="Y1548" s="51">
        <v>1</v>
      </c>
      <c r="Z1548" s="52">
        <v>0</v>
      </c>
      <c r="AA1548" s="52">
        <v>0</v>
      </c>
      <c r="AB1548" s="52">
        <v>0</v>
      </c>
      <c r="AC1548" s="52">
        <v>0</v>
      </c>
      <c r="AD1548" s="52">
        <v>0</v>
      </c>
      <c r="AE1548" s="50">
        <v>0</v>
      </c>
      <c r="AF1548" s="50">
        <v>0</v>
      </c>
      <c r="AG1548" s="50">
        <v>0</v>
      </c>
      <c r="AH1548" s="50">
        <v>0</v>
      </c>
      <c r="AI1548" s="52">
        <v>0</v>
      </c>
      <c r="AJ1548" s="49">
        <v>0</v>
      </c>
      <c r="AK1548" s="50">
        <v>0</v>
      </c>
      <c r="AL1548" s="50">
        <v>0</v>
      </c>
      <c r="AM1548" s="50">
        <v>0</v>
      </c>
      <c r="AN1548" s="50">
        <v>0</v>
      </c>
      <c r="AO1548" s="50">
        <v>0</v>
      </c>
      <c r="AP1548" s="50">
        <v>0</v>
      </c>
      <c r="AQ1548" s="51">
        <v>0</v>
      </c>
      <c r="AR1548" s="49">
        <v>0</v>
      </c>
      <c r="AS1548" s="50">
        <v>0</v>
      </c>
      <c r="AT1548" s="50">
        <v>0</v>
      </c>
      <c r="AU1548" s="50">
        <v>0</v>
      </c>
      <c r="AV1548" s="50">
        <v>0</v>
      </c>
      <c r="AW1548" s="50">
        <v>0</v>
      </c>
      <c r="AX1548" s="50">
        <v>0</v>
      </c>
      <c r="AY1548" s="50">
        <v>0</v>
      </c>
      <c r="AZ1548" s="51">
        <v>0</v>
      </c>
      <c r="BA1548" s="49">
        <v>0</v>
      </c>
      <c r="BB1548" s="49">
        <v>0</v>
      </c>
      <c r="BC1548" s="50">
        <v>0</v>
      </c>
      <c r="BD1548" s="50">
        <v>0</v>
      </c>
      <c r="BE1548" s="51">
        <v>0</v>
      </c>
      <c r="BF1548" s="38"/>
      <c r="BG1548" s="38"/>
      <c r="BK1548" s="38"/>
      <c r="BL1548" s="38"/>
      <c r="BM1548" s="38"/>
      <c r="BN1548" s="38"/>
      <c r="BO1548" s="38"/>
      <c r="BP1548" s="38"/>
      <c r="BQ1548" s="38"/>
      <c r="BR1548" s="38"/>
      <c r="BS1548" s="38"/>
      <c r="BT1548" s="38"/>
      <c r="BU1548" s="38"/>
      <c r="BY1548" s="38"/>
      <c r="BZ1548" s="38"/>
      <c r="CJ1548" s="38"/>
    </row>
    <row r="1549" spans="2:88" x14ac:dyDescent="0.25">
      <c r="B1549" s="62">
        <v>1593</v>
      </c>
      <c r="C1549" s="9" t="s">
        <v>13161</v>
      </c>
      <c r="D1549" s="9" t="s">
        <v>13233</v>
      </c>
      <c r="E1549" s="49">
        <v>0</v>
      </c>
      <c r="F1549" s="50">
        <v>0</v>
      </c>
      <c r="G1549" s="50">
        <v>0</v>
      </c>
      <c r="H1549" s="51">
        <v>0</v>
      </c>
      <c r="I1549" s="50">
        <v>0</v>
      </c>
      <c r="J1549" s="50">
        <v>0</v>
      </c>
      <c r="K1549" s="50">
        <v>0</v>
      </c>
      <c r="L1549" s="50">
        <v>0</v>
      </c>
      <c r="M1549" s="49">
        <v>0</v>
      </c>
      <c r="N1549" s="49">
        <v>0</v>
      </c>
      <c r="O1549" s="49">
        <v>0</v>
      </c>
      <c r="P1549" s="50">
        <v>0</v>
      </c>
      <c r="Q1549" s="50">
        <v>0</v>
      </c>
      <c r="R1549" s="50">
        <v>0</v>
      </c>
      <c r="S1549" s="51">
        <v>0</v>
      </c>
      <c r="T1549" s="50">
        <v>0</v>
      </c>
      <c r="U1549" s="51">
        <v>0</v>
      </c>
      <c r="V1549" s="51">
        <v>0</v>
      </c>
      <c r="W1549" s="50">
        <v>0</v>
      </c>
      <c r="X1549" s="49">
        <v>1</v>
      </c>
      <c r="Y1549" s="51">
        <v>1</v>
      </c>
      <c r="Z1549" s="52">
        <v>0</v>
      </c>
      <c r="AA1549" s="52">
        <v>0</v>
      </c>
      <c r="AB1549" s="52">
        <v>0</v>
      </c>
      <c r="AC1549" s="52">
        <v>0</v>
      </c>
      <c r="AD1549" s="52">
        <v>0</v>
      </c>
      <c r="AE1549" s="50">
        <v>0</v>
      </c>
      <c r="AF1549" s="50">
        <v>0</v>
      </c>
      <c r="AG1549" s="50">
        <v>0</v>
      </c>
      <c r="AH1549" s="50">
        <v>0</v>
      </c>
      <c r="AI1549" s="52">
        <v>0</v>
      </c>
      <c r="AJ1549" s="49">
        <v>0</v>
      </c>
      <c r="AK1549" s="50">
        <v>0</v>
      </c>
      <c r="AL1549" s="50">
        <v>0</v>
      </c>
      <c r="AM1549" s="50">
        <v>0</v>
      </c>
      <c r="AN1549" s="50">
        <v>0</v>
      </c>
      <c r="AO1549" s="50">
        <v>0</v>
      </c>
      <c r="AP1549" s="50">
        <v>0</v>
      </c>
      <c r="AQ1549" s="51">
        <v>0</v>
      </c>
      <c r="AR1549" s="49">
        <v>0</v>
      </c>
      <c r="AS1549" s="50">
        <v>0</v>
      </c>
      <c r="AT1549" s="50">
        <v>0</v>
      </c>
      <c r="AU1549" s="50">
        <v>0</v>
      </c>
      <c r="AV1549" s="50">
        <v>0</v>
      </c>
      <c r="AW1549" s="50">
        <v>0</v>
      </c>
      <c r="AX1549" s="50">
        <v>0</v>
      </c>
      <c r="AY1549" s="50">
        <v>0</v>
      </c>
      <c r="AZ1549" s="51">
        <v>0</v>
      </c>
      <c r="BA1549" s="49">
        <v>0</v>
      </c>
      <c r="BB1549" s="49">
        <v>0</v>
      </c>
      <c r="BC1549" s="50">
        <v>0</v>
      </c>
      <c r="BD1549" s="50">
        <v>0</v>
      </c>
      <c r="BE1549" s="51">
        <v>0</v>
      </c>
      <c r="BF1549" s="38"/>
      <c r="BG1549" s="38"/>
      <c r="BK1549" s="38"/>
      <c r="BL1549" s="38"/>
      <c r="BM1549" s="38"/>
      <c r="BN1549" s="38"/>
      <c r="BO1549" s="38"/>
      <c r="BP1549" s="38"/>
      <c r="BQ1549" s="38"/>
      <c r="BR1549" s="38"/>
      <c r="BS1549" s="38"/>
      <c r="BT1549" s="38"/>
      <c r="BU1549" s="38"/>
      <c r="BY1549" s="38"/>
      <c r="BZ1549" s="38"/>
      <c r="CJ1549" s="38"/>
    </row>
    <row r="1550" spans="2:88" x14ac:dyDescent="0.25">
      <c r="B1550" s="62">
        <v>1594</v>
      </c>
      <c r="C1550" s="9" t="s">
        <v>13161</v>
      </c>
      <c r="D1550" s="9" t="s">
        <v>13234</v>
      </c>
      <c r="E1550" s="49">
        <v>0</v>
      </c>
      <c r="F1550" s="50">
        <v>0</v>
      </c>
      <c r="G1550" s="50">
        <v>0</v>
      </c>
      <c r="H1550" s="51">
        <v>0</v>
      </c>
      <c r="I1550" s="50">
        <v>0</v>
      </c>
      <c r="J1550" s="50">
        <v>0</v>
      </c>
      <c r="K1550" s="50">
        <v>0</v>
      </c>
      <c r="L1550" s="50">
        <v>0</v>
      </c>
      <c r="M1550" s="49">
        <v>0</v>
      </c>
      <c r="N1550" s="49">
        <v>0</v>
      </c>
      <c r="O1550" s="49">
        <v>0</v>
      </c>
      <c r="P1550" s="50">
        <v>0</v>
      </c>
      <c r="Q1550" s="50">
        <v>0</v>
      </c>
      <c r="R1550" s="50">
        <v>0</v>
      </c>
      <c r="S1550" s="51">
        <v>0</v>
      </c>
      <c r="T1550" s="50">
        <v>0</v>
      </c>
      <c r="U1550" s="51">
        <v>0</v>
      </c>
      <c r="V1550" s="51">
        <v>0</v>
      </c>
      <c r="W1550" s="50">
        <v>0</v>
      </c>
      <c r="X1550" s="49">
        <v>1</v>
      </c>
      <c r="Y1550" s="51">
        <v>1</v>
      </c>
      <c r="Z1550" s="52">
        <v>0</v>
      </c>
      <c r="AA1550" s="52">
        <v>0</v>
      </c>
      <c r="AB1550" s="52">
        <v>0</v>
      </c>
      <c r="AC1550" s="52">
        <v>0</v>
      </c>
      <c r="AD1550" s="52">
        <v>0</v>
      </c>
      <c r="AE1550" s="50">
        <v>0</v>
      </c>
      <c r="AF1550" s="50">
        <v>0</v>
      </c>
      <c r="AG1550" s="50">
        <v>0</v>
      </c>
      <c r="AH1550" s="50">
        <v>0</v>
      </c>
      <c r="AI1550" s="52">
        <v>0</v>
      </c>
      <c r="AJ1550" s="49">
        <v>0</v>
      </c>
      <c r="AK1550" s="50">
        <v>0</v>
      </c>
      <c r="AL1550" s="50">
        <v>0</v>
      </c>
      <c r="AM1550" s="50">
        <v>0</v>
      </c>
      <c r="AN1550" s="50">
        <v>0</v>
      </c>
      <c r="AO1550" s="50">
        <v>0</v>
      </c>
      <c r="AP1550" s="50">
        <v>0</v>
      </c>
      <c r="AQ1550" s="51">
        <v>0</v>
      </c>
      <c r="AR1550" s="49">
        <v>0</v>
      </c>
      <c r="AS1550" s="50">
        <v>0</v>
      </c>
      <c r="AT1550" s="50">
        <v>0</v>
      </c>
      <c r="AU1550" s="50">
        <v>0</v>
      </c>
      <c r="AV1550" s="50">
        <v>0</v>
      </c>
      <c r="AW1550" s="50">
        <v>0</v>
      </c>
      <c r="AX1550" s="50">
        <v>0</v>
      </c>
      <c r="AY1550" s="50">
        <v>0</v>
      </c>
      <c r="AZ1550" s="51">
        <v>0</v>
      </c>
      <c r="BA1550" s="49">
        <v>0</v>
      </c>
      <c r="BB1550" s="49">
        <v>0</v>
      </c>
      <c r="BC1550" s="50">
        <v>0</v>
      </c>
      <c r="BD1550" s="50">
        <v>0</v>
      </c>
      <c r="BE1550" s="51">
        <v>0</v>
      </c>
      <c r="BF1550" s="38"/>
      <c r="BG1550" s="38"/>
      <c r="BK1550" s="38"/>
      <c r="BL1550" s="38"/>
      <c r="BM1550" s="38"/>
      <c r="BN1550" s="38"/>
      <c r="BO1550" s="38"/>
      <c r="BP1550" s="38"/>
      <c r="BQ1550" s="38"/>
      <c r="BR1550" s="38"/>
      <c r="BS1550" s="38"/>
      <c r="BT1550" s="38"/>
      <c r="BU1550" s="38"/>
      <c r="BY1550" s="38"/>
      <c r="BZ1550" s="38"/>
      <c r="CJ1550" s="38"/>
    </row>
    <row r="1551" spans="2:88" x14ac:dyDescent="0.25">
      <c r="B1551" s="62">
        <v>1595</v>
      </c>
      <c r="C1551" s="9" t="s">
        <v>13161</v>
      </c>
      <c r="D1551" s="9" t="s">
        <v>13235</v>
      </c>
      <c r="E1551" s="49">
        <v>0</v>
      </c>
      <c r="F1551" s="50">
        <v>0</v>
      </c>
      <c r="G1551" s="50">
        <v>0</v>
      </c>
      <c r="H1551" s="51">
        <v>0</v>
      </c>
      <c r="I1551" s="50">
        <v>0</v>
      </c>
      <c r="J1551" s="50">
        <v>0</v>
      </c>
      <c r="K1551" s="50">
        <v>0</v>
      </c>
      <c r="L1551" s="50">
        <v>0</v>
      </c>
      <c r="M1551" s="49">
        <v>0</v>
      </c>
      <c r="N1551" s="49">
        <v>0</v>
      </c>
      <c r="O1551" s="49">
        <v>0</v>
      </c>
      <c r="P1551" s="50">
        <v>0</v>
      </c>
      <c r="Q1551" s="50">
        <v>0</v>
      </c>
      <c r="R1551" s="50">
        <v>0</v>
      </c>
      <c r="S1551" s="51">
        <v>0</v>
      </c>
      <c r="T1551" s="50">
        <v>0</v>
      </c>
      <c r="U1551" s="51">
        <v>0</v>
      </c>
      <c r="V1551" s="51">
        <v>0</v>
      </c>
      <c r="W1551" s="50">
        <v>0</v>
      </c>
      <c r="X1551" s="49">
        <v>1</v>
      </c>
      <c r="Y1551" s="51">
        <v>1</v>
      </c>
      <c r="Z1551" s="52">
        <v>0</v>
      </c>
      <c r="AA1551" s="52">
        <v>0</v>
      </c>
      <c r="AB1551" s="52">
        <v>0</v>
      </c>
      <c r="AC1551" s="52">
        <v>0</v>
      </c>
      <c r="AD1551" s="52">
        <v>0</v>
      </c>
      <c r="AE1551" s="50">
        <v>0</v>
      </c>
      <c r="AF1551" s="50">
        <v>0</v>
      </c>
      <c r="AG1551" s="50">
        <v>0</v>
      </c>
      <c r="AH1551" s="50">
        <v>0</v>
      </c>
      <c r="AI1551" s="52">
        <v>0</v>
      </c>
      <c r="AJ1551" s="49">
        <v>0</v>
      </c>
      <c r="AK1551" s="50">
        <v>0</v>
      </c>
      <c r="AL1551" s="50">
        <v>0</v>
      </c>
      <c r="AM1551" s="50">
        <v>0</v>
      </c>
      <c r="AN1551" s="50">
        <v>0</v>
      </c>
      <c r="AO1551" s="50">
        <v>0</v>
      </c>
      <c r="AP1551" s="50">
        <v>0</v>
      </c>
      <c r="AQ1551" s="51">
        <v>0</v>
      </c>
      <c r="AR1551" s="49">
        <v>0</v>
      </c>
      <c r="AS1551" s="50">
        <v>0</v>
      </c>
      <c r="AT1551" s="50">
        <v>0</v>
      </c>
      <c r="AU1551" s="50">
        <v>0</v>
      </c>
      <c r="AV1551" s="50">
        <v>0</v>
      </c>
      <c r="AW1551" s="50">
        <v>0</v>
      </c>
      <c r="AX1551" s="50">
        <v>0</v>
      </c>
      <c r="AY1551" s="50">
        <v>0</v>
      </c>
      <c r="AZ1551" s="51">
        <v>0</v>
      </c>
      <c r="BA1551" s="49">
        <v>0</v>
      </c>
      <c r="BB1551" s="49">
        <v>0</v>
      </c>
      <c r="BC1551" s="50">
        <v>0</v>
      </c>
      <c r="BD1551" s="50">
        <v>0</v>
      </c>
      <c r="BE1551" s="51">
        <v>0</v>
      </c>
      <c r="BF1551" s="38"/>
      <c r="BG1551" s="38"/>
      <c r="BK1551" s="38"/>
      <c r="BL1551" s="38"/>
      <c r="BM1551" s="38"/>
      <c r="BN1551" s="38"/>
      <c r="BO1551" s="38"/>
      <c r="BP1551" s="38"/>
      <c r="BQ1551" s="38"/>
      <c r="BR1551" s="38"/>
      <c r="BS1551" s="38"/>
      <c r="BT1551" s="38"/>
      <c r="BU1551" s="38"/>
      <c r="BY1551" s="38"/>
      <c r="BZ1551" s="38"/>
      <c r="CJ1551" s="38"/>
    </row>
    <row r="1552" spans="2:88" x14ac:dyDescent="0.25">
      <c r="B1552" s="62">
        <v>1596</v>
      </c>
      <c r="C1552" s="9" t="s">
        <v>13161</v>
      </c>
      <c r="D1552" s="9" t="s">
        <v>13236</v>
      </c>
      <c r="E1552" s="49">
        <v>0</v>
      </c>
      <c r="F1552" s="50">
        <v>0</v>
      </c>
      <c r="G1552" s="50">
        <v>0</v>
      </c>
      <c r="H1552" s="51">
        <v>0</v>
      </c>
      <c r="I1552" s="50">
        <v>0</v>
      </c>
      <c r="J1552" s="50">
        <v>0</v>
      </c>
      <c r="K1552" s="50">
        <v>0</v>
      </c>
      <c r="L1552" s="50">
        <v>0</v>
      </c>
      <c r="M1552" s="49">
        <v>0</v>
      </c>
      <c r="N1552" s="49">
        <v>0</v>
      </c>
      <c r="O1552" s="49">
        <v>0</v>
      </c>
      <c r="P1552" s="50">
        <v>0</v>
      </c>
      <c r="Q1552" s="50">
        <v>0</v>
      </c>
      <c r="R1552" s="50">
        <v>0</v>
      </c>
      <c r="S1552" s="51">
        <v>0</v>
      </c>
      <c r="T1552" s="50">
        <v>0</v>
      </c>
      <c r="U1552" s="51">
        <v>0</v>
      </c>
      <c r="V1552" s="51">
        <v>0</v>
      </c>
      <c r="W1552" s="50">
        <v>0</v>
      </c>
      <c r="X1552" s="49">
        <v>1</v>
      </c>
      <c r="Y1552" s="51">
        <v>1</v>
      </c>
      <c r="Z1552" s="52">
        <v>0</v>
      </c>
      <c r="AA1552" s="52">
        <v>0</v>
      </c>
      <c r="AB1552" s="52">
        <v>0</v>
      </c>
      <c r="AC1552" s="52">
        <v>0</v>
      </c>
      <c r="AD1552" s="52">
        <v>0</v>
      </c>
      <c r="AE1552" s="50">
        <v>0</v>
      </c>
      <c r="AF1552" s="50">
        <v>0</v>
      </c>
      <c r="AG1552" s="50">
        <v>0</v>
      </c>
      <c r="AH1552" s="50">
        <v>0</v>
      </c>
      <c r="AI1552" s="52">
        <v>0</v>
      </c>
      <c r="AJ1552" s="49">
        <v>0</v>
      </c>
      <c r="AK1552" s="50">
        <v>0</v>
      </c>
      <c r="AL1552" s="50">
        <v>0</v>
      </c>
      <c r="AM1552" s="50">
        <v>0</v>
      </c>
      <c r="AN1552" s="50">
        <v>0</v>
      </c>
      <c r="AO1552" s="50">
        <v>0</v>
      </c>
      <c r="AP1552" s="50">
        <v>0</v>
      </c>
      <c r="AQ1552" s="51">
        <v>0</v>
      </c>
      <c r="AR1552" s="49">
        <v>0</v>
      </c>
      <c r="AS1552" s="50">
        <v>0</v>
      </c>
      <c r="AT1552" s="50">
        <v>0</v>
      </c>
      <c r="AU1552" s="50">
        <v>0</v>
      </c>
      <c r="AV1552" s="50">
        <v>0</v>
      </c>
      <c r="AW1552" s="50">
        <v>0</v>
      </c>
      <c r="AX1552" s="50">
        <v>0</v>
      </c>
      <c r="AY1552" s="50">
        <v>0</v>
      </c>
      <c r="AZ1552" s="51">
        <v>0</v>
      </c>
      <c r="BA1552" s="49">
        <v>0</v>
      </c>
      <c r="BB1552" s="49">
        <v>0</v>
      </c>
      <c r="BC1552" s="50">
        <v>0</v>
      </c>
      <c r="BD1552" s="50">
        <v>0</v>
      </c>
      <c r="BE1552" s="51">
        <v>0</v>
      </c>
      <c r="BF1552" s="38"/>
      <c r="BG1552" s="38"/>
      <c r="BK1552" s="38"/>
      <c r="BL1552" s="38"/>
      <c r="BM1552" s="38"/>
      <c r="BN1552" s="38"/>
      <c r="BO1552" s="38"/>
      <c r="BP1552" s="38"/>
      <c r="BQ1552" s="38"/>
      <c r="BR1552" s="38"/>
      <c r="BS1552" s="38"/>
      <c r="BT1552" s="38"/>
      <c r="BU1552" s="38"/>
      <c r="BY1552" s="38"/>
      <c r="BZ1552" s="38"/>
      <c r="CJ1552" s="38"/>
    </row>
    <row r="1553" spans="2:88" x14ac:dyDescent="0.25">
      <c r="B1553" s="62">
        <v>1597</v>
      </c>
      <c r="C1553" s="9" t="s">
        <v>13237</v>
      </c>
      <c r="D1553" s="9" t="s">
        <v>13238</v>
      </c>
      <c r="E1553" s="49">
        <v>0</v>
      </c>
      <c r="F1553" s="50">
        <v>0</v>
      </c>
      <c r="G1553" s="50">
        <v>0</v>
      </c>
      <c r="H1553" s="51">
        <v>0</v>
      </c>
      <c r="I1553" s="50">
        <v>0</v>
      </c>
      <c r="J1553" s="50">
        <v>0</v>
      </c>
      <c r="K1553" s="50">
        <v>0</v>
      </c>
      <c r="L1553" s="50">
        <v>0</v>
      </c>
      <c r="M1553" s="49">
        <v>0</v>
      </c>
      <c r="N1553" s="49">
        <v>0</v>
      </c>
      <c r="O1553" s="49">
        <v>0</v>
      </c>
      <c r="P1553" s="50">
        <v>0</v>
      </c>
      <c r="Q1553" s="50">
        <v>0</v>
      </c>
      <c r="R1553" s="50">
        <v>0</v>
      </c>
      <c r="S1553" s="51">
        <v>0</v>
      </c>
      <c r="T1553" s="50">
        <v>0</v>
      </c>
      <c r="U1553" s="51">
        <v>0</v>
      </c>
      <c r="V1553" s="51">
        <v>0</v>
      </c>
      <c r="W1553" s="50">
        <v>0</v>
      </c>
      <c r="X1553" s="49">
        <v>10</v>
      </c>
      <c r="Y1553" s="51">
        <v>10</v>
      </c>
      <c r="Z1553" s="52">
        <v>0</v>
      </c>
      <c r="AA1553" s="52">
        <v>0</v>
      </c>
      <c r="AB1553" s="52">
        <v>0</v>
      </c>
      <c r="AC1553" s="52">
        <v>0</v>
      </c>
      <c r="AD1553" s="52">
        <v>0</v>
      </c>
      <c r="AE1553" s="50">
        <v>0</v>
      </c>
      <c r="AF1553" s="50">
        <v>0</v>
      </c>
      <c r="AG1553" s="50">
        <v>0</v>
      </c>
      <c r="AH1553" s="50">
        <v>0</v>
      </c>
      <c r="AI1553" s="52">
        <v>0</v>
      </c>
      <c r="AJ1553" s="49">
        <v>0</v>
      </c>
      <c r="AK1553" s="50">
        <v>0</v>
      </c>
      <c r="AL1553" s="50">
        <v>0</v>
      </c>
      <c r="AM1553" s="50">
        <v>0</v>
      </c>
      <c r="AN1553" s="50">
        <v>0</v>
      </c>
      <c r="AO1553" s="50">
        <v>0</v>
      </c>
      <c r="AP1553" s="50">
        <v>0</v>
      </c>
      <c r="AQ1553" s="51">
        <v>0</v>
      </c>
      <c r="AR1553" s="49">
        <v>0</v>
      </c>
      <c r="AS1553" s="50">
        <v>0</v>
      </c>
      <c r="AT1553" s="50">
        <v>0</v>
      </c>
      <c r="AU1553" s="50">
        <v>0</v>
      </c>
      <c r="AV1553" s="50">
        <v>0</v>
      </c>
      <c r="AW1553" s="50">
        <v>0</v>
      </c>
      <c r="AX1553" s="50">
        <v>0</v>
      </c>
      <c r="AY1553" s="50">
        <v>0</v>
      </c>
      <c r="AZ1553" s="51">
        <v>0</v>
      </c>
      <c r="BA1553" s="49">
        <v>0</v>
      </c>
      <c r="BB1553" s="49">
        <v>0</v>
      </c>
      <c r="BC1553" s="50">
        <v>0</v>
      </c>
      <c r="BD1553" s="50">
        <v>0</v>
      </c>
      <c r="BE1553" s="51">
        <v>0</v>
      </c>
      <c r="BF1553" s="38"/>
      <c r="BG1553" s="38"/>
      <c r="BK1553" s="38"/>
      <c r="BL1553" s="38"/>
      <c r="BM1553" s="38"/>
      <c r="BN1553" s="38"/>
      <c r="BO1553" s="38"/>
      <c r="BP1553" s="38"/>
      <c r="BQ1553" s="38"/>
      <c r="BR1553" s="38"/>
      <c r="BS1553" s="38"/>
      <c r="BT1553" s="38"/>
      <c r="BU1553" s="38"/>
      <c r="BY1553" s="38"/>
      <c r="BZ1553" s="38"/>
      <c r="CJ1553" s="38"/>
    </row>
    <row r="1554" spans="2:88" x14ac:dyDescent="0.25">
      <c r="B1554" s="62">
        <v>1598</v>
      </c>
      <c r="C1554" s="9" t="s">
        <v>13237</v>
      </c>
      <c r="D1554" s="9" t="s">
        <v>13239</v>
      </c>
      <c r="E1554" s="49">
        <v>0</v>
      </c>
      <c r="F1554" s="50">
        <v>0</v>
      </c>
      <c r="G1554" s="50">
        <v>0</v>
      </c>
      <c r="H1554" s="51">
        <v>0</v>
      </c>
      <c r="I1554" s="50">
        <v>0</v>
      </c>
      <c r="J1554" s="50">
        <v>0</v>
      </c>
      <c r="K1554" s="50">
        <v>0</v>
      </c>
      <c r="L1554" s="50">
        <v>0</v>
      </c>
      <c r="M1554" s="49">
        <v>0</v>
      </c>
      <c r="N1554" s="49">
        <v>0</v>
      </c>
      <c r="O1554" s="49">
        <v>0</v>
      </c>
      <c r="P1554" s="50">
        <v>0</v>
      </c>
      <c r="Q1554" s="50">
        <v>0</v>
      </c>
      <c r="R1554" s="50">
        <v>0</v>
      </c>
      <c r="S1554" s="51">
        <v>0</v>
      </c>
      <c r="T1554" s="50">
        <v>0</v>
      </c>
      <c r="U1554" s="51">
        <v>0</v>
      </c>
      <c r="V1554" s="51">
        <v>0</v>
      </c>
      <c r="W1554" s="50">
        <v>0</v>
      </c>
      <c r="X1554" s="49">
        <v>10</v>
      </c>
      <c r="Y1554" s="51">
        <v>10</v>
      </c>
      <c r="Z1554" s="52">
        <v>0</v>
      </c>
      <c r="AA1554" s="52">
        <v>0</v>
      </c>
      <c r="AB1554" s="52">
        <v>0</v>
      </c>
      <c r="AC1554" s="52">
        <v>0</v>
      </c>
      <c r="AD1554" s="52">
        <v>0</v>
      </c>
      <c r="AE1554" s="50">
        <v>0</v>
      </c>
      <c r="AF1554" s="50">
        <v>0</v>
      </c>
      <c r="AG1554" s="50">
        <v>0</v>
      </c>
      <c r="AH1554" s="50">
        <v>0</v>
      </c>
      <c r="AI1554" s="52">
        <v>0</v>
      </c>
      <c r="AJ1554" s="49">
        <v>0</v>
      </c>
      <c r="AK1554" s="50">
        <v>0</v>
      </c>
      <c r="AL1554" s="50">
        <v>0</v>
      </c>
      <c r="AM1554" s="50">
        <v>0</v>
      </c>
      <c r="AN1554" s="50">
        <v>0</v>
      </c>
      <c r="AO1554" s="50">
        <v>0</v>
      </c>
      <c r="AP1554" s="50">
        <v>0</v>
      </c>
      <c r="AQ1554" s="51">
        <v>0</v>
      </c>
      <c r="AR1554" s="49">
        <v>0</v>
      </c>
      <c r="AS1554" s="50">
        <v>0</v>
      </c>
      <c r="AT1554" s="50">
        <v>0</v>
      </c>
      <c r="AU1554" s="50">
        <v>0</v>
      </c>
      <c r="AV1554" s="50">
        <v>0</v>
      </c>
      <c r="AW1554" s="50">
        <v>0</v>
      </c>
      <c r="AX1554" s="50">
        <v>0</v>
      </c>
      <c r="AY1554" s="50">
        <v>0</v>
      </c>
      <c r="AZ1554" s="51">
        <v>0</v>
      </c>
      <c r="BA1554" s="49">
        <v>0</v>
      </c>
      <c r="BB1554" s="49">
        <v>0</v>
      </c>
      <c r="BC1554" s="50">
        <v>0</v>
      </c>
      <c r="BD1554" s="50">
        <v>0</v>
      </c>
      <c r="BE1554" s="51">
        <v>0</v>
      </c>
      <c r="BF1554" s="38"/>
      <c r="BG1554" s="38"/>
      <c r="BK1554" s="38"/>
      <c r="BL1554" s="38"/>
      <c r="BM1554" s="38"/>
      <c r="BN1554" s="38"/>
      <c r="BO1554" s="38"/>
      <c r="BP1554" s="38"/>
      <c r="BQ1554" s="38"/>
      <c r="BR1554" s="38"/>
      <c r="BS1554" s="38"/>
      <c r="BT1554" s="38"/>
      <c r="BU1554" s="38"/>
      <c r="BY1554" s="38"/>
      <c r="BZ1554" s="38"/>
      <c r="CJ1554" s="38"/>
    </row>
    <row r="1555" spans="2:88" x14ac:dyDescent="0.25">
      <c r="B1555" s="62">
        <v>1599</v>
      </c>
      <c r="C1555" s="9" t="s">
        <v>13237</v>
      </c>
      <c r="D1555" s="9" t="s">
        <v>13240</v>
      </c>
      <c r="E1555" s="49">
        <v>0</v>
      </c>
      <c r="F1555" s="50">
        <v>0</v>
      </c>
      <c r="G1555" s="50">
        <v>0</v>
      </c>
      <c r="H1555" s="51">
        <v>0</v>
      </c>
      <c r="I1555" s="50">
        <v>0</v>
      </c>
      <c r="J1555" s="50">
        <v>0</v>
      </c>
      <c r="K1555" s="50">
        <v>0</v>
      </c>
      <c r="L1555" s="50">
        <v>0</v>
      </c>
      <c r="M1555" s="49">
        <v>0</v>
      </c>
      <c r="N1555" s="49">
        <v>0</v>
      </c>
      <c r="O1555" s="49">
        <v>0</v>
      </c>
      <c r="P1555" s="50">
        <v>0</v>
      </c>
      <c r="Q1555" s="50">
        <v>0</v>
      </c>
      <c r="R1555" s="50">
        <v>0</v>
      </c>
      <c r="S1555" s="51">
        <v>0</v>
      </c>
      <c r="T1555" s="50">
        <v>0</v>
      </c>
      <c r="U1555" s="51">
        <v>0</v>
      </c>
      <c r="V1555" s="51">
        <v>0</v>
      </c>
      <c r="W1555" s="50">
        <v>0</v>
      </c>
      <c r="X1555" s="49">
        <v>10</v>
      </c>
      <c r="Y1555" s="51">
        <v>10</v>
      </c>
      <c r="Z1555" s="52">
        <v>0</v>
      </c>
      <c r="AA1555" s="52">
        <v>0</v>
      </c>
      <c r="AB1555" s="52">
        <v>0</v>
      </c>
      <c r="AC1555" s="52">
        <v>0</v>
      </c>
      <c r="AD1555" s="52">
        <v>0</v>
      </c>
      <c r="AE1555" s="50">
        <v>0</v>
      </c>
      <c r="AF1555" s="50">
        <v>0</v>
      </c>
      <c r="AG1555" s="50">
        <v>0</v>
      </c>
      <c r="AH1555" s="50">
        <v>0</v>
      </c>
      <c r="AI1555" s="52">
        <v>0</v>
      </c>
      <c r="AJ1555" s="49">
        <v>0</v>
      </c>
      <c r="AK1555" s="50">
        <v>0</v>
      </c>
      <c r="AL1555" s="50">
        <v>0</v>
      </c>
      <c r="AM1555" s="50">
        <v>0</v>
      </c>
      <c r="AN1555" s="50">
        <v>0</v>
      </c>
      <c r="AO1555" s="50">
        <v>0</v>
      </c>
      <c r="AP1555" s="50">
        <v>0</v>
      </c>
      <c r="AQ1555" s="51">
        <v>0</v>
      </c>
      <c r="AR1555" s="49">
        <v>0</v>
      </c>
      <c r="AS1555" s="50">
        <v>0</v>
      </c>
      <c r="AT1555" s="50">
        <v>0</v>
      </c>
      <c r="AU1555" s="50">
        <v>0</v>
      </c>
      <c r="AV1555" s="50">
        <v>0</v>
      </c>
      <c r="AW1555" s="50">
        <v>0</v>
      </c>
      <c r="AX1555" s="50">
        <v>0</v>
      </c>
      <c r="AY1555" s="50">
        <v>0</v>
      </c>
      <c r="AZ1555" s="51">
        <v>0</v>
      </c>
      <c r="BA1555" s="49">
        <v>0</v>
      </c>
      <c r="BB1555" s="49">
        <v>0</v>
      </c>
      <c r="BC1555" s="50">
        <v>0</v>
      </c>
      <c r="BD1555" s="50">
        <v>0</v>
      </c>
      <c r="BE1555" s="51">
        <v>0</v>
      </c>
      <c r="BF1555" s="38"/>
      <c r="BG1555" s="38"/>
      <c r="BK1555" s="38"/>
      <c r="BL1555" s="38"/>
      <c r="BM1555" s="38"/>
      <c r="BN1555" s="38"/>
      <c r="BO1555" s="38"/>
      <c r="BP1555" s="38"/>
      <c r="BQ1555" s="38"/>
      <c r="BR1555" s="38"/>
      <c r="BS1555" s="38"/>
      <c r="BT1555" s="38"/>
      <c r="BU1555" s="38"/>
      <c r="BY1555" s="38"/>
      <c r="BZ1555" s="38"/>
      <c r="CJ1555" s="38"/>
    </row>
    <row r="1556" spans="2:88" x14ac:dyDescent="0.25">
      <c r="B1556" s="62">
        <v>1600</v>
      </c>
      <c r="C1556" s="9" t="s">
        <v>13237</v>
      </c>
      <c r="D1556" s="9" t="s">
        <v>13241</v>
      </c>
      <c r="E1556" s="49">
        <v>0</v>
      </c>
      <c r="F1556" s="50">
        <v>0</v>
      </c>
      <c r="G1556" s="50">
        <v>0</v>
      </c>
      <c r="H1556" s="51">
        <v>0</v>
      </c>
      <c r="I1556" s="50">
        <v>0</v>
      </c>
      <c r="J1556" s="50">
        <v>0</v>
      </c>
      <c r="K1556" s="50">
        <v>0</v>
      </c>
      <c r="L1556" s="50">
        <v>0</v>
      </c>
      <c r="M1556" s="49">
        <v>0</v>
      </c>
      <c r="N1556" s="49">
        <v>0</v>
      </c>
      <c r="O1556" s="49">
        <v>0</v>
      </c>
      <c r="P1556" s="50">
        <v>0</v>
      </c>
      <c r="Q1556" s="50">
        <v>0</v>
      </c>
      <c r="R1556" s="50">
        <v>0</v>
      </c>
      <c r="S1556" s="51">
        <v>0</v>
      </c>
      <c r="T1556" s="50">
        <v>0</v>
      </c>
      <c r="U1556" s="51">
        <v>0</v>
      </c>
      <c r="V1556" s="51">
        <v>0</v>
      </c>
      <c r="W1556" s="50">
        <v>0</v>
      </c>
      <c r="X1556" s="49">
        <v>10</v>
      </c>
      <c r="Y1556" s="51">
        <v>10</v>
      </c>
      <c r="Z1556" s="52">
        <v>0</v>
      </c>
      <c r="AA1556" s="52">
        <v>0</v>
      </c>
      <c r="AB1556" s="52">
        <v>0</v>
      </c>
      <c r="AC1556" s="52">
        <v>0</v>
      </c>
      <c r="AD1556" s="52">
        <v>0</v>
      </c>
      <c r="AE1556" s="50">
        <v>0</v>
      </c>
      <c r="AF1556" s="50">
        <v>0</v>
      </c>
      <c r="AG1556" s="50">
        <v>0</v>
      </c>
      <c r="AH1556" s="50">
        <v>0</v>
      </c>
      <c r="AI1556" s="52">
        <v>0</v>
      </c>
      <c r="AJ1556" s="49">
        <v>0</v>
      </c>
      <c r="AK1556" s="50">
        <v>0</v>
      </c>
      <c r="AL1556" s="50">
        <v>0</v>
      </c>
      <c r="AM1556" s="50">
        <v>0</v>
      </c>
      <c r="AN1556" s="50">
        <v>0</v>
      </c>
      <c r="AO1556" s="50">
        <v>0</v>
      </c>
      <c r="AP1556" s="50">
        <v>0</v>
      </c>
      <c r="AQ1556" s="51">
        <v>0</v>
      </c>
      <c r="AR1556" s="49">
        <v>0</v>
      </c>
      <c r="AS1556" s="50">
        <v>0</v>
      </c>
      <c r="AT1556" s="50">
        <v>0</v>
      </c>
      <c r="AU1556" s="50">
        <v>0</v>
      </c>
      <c r="AV1556" s="50">
        <v>0</v>
      </c>
      <c r="AW1556" s="50">
        <v>0</v>
      </c>
      <c r="AX1556" s="50">
        <v>0</v>
      </c>
      <c r="AY1556" s="50">
        <v>0</v>
      </c>
      <c r="AZ1556" s="51">
        <v>0</v>
      </c>
      <c r="BA1556" s="49">
        <v>0</v>
      </c>
      <c r="BB1556" s="49">
        <v>0</v>
      </c>
      <c r="BC1556" s="50">
        <v>0</v>
      </c>
      <c r="BD1556" s="50">
        <v>0</v>
      </c>
      <c r="BE1556" s="51">
        <v>0</v>
      </c>
      <c r="BF1556" s="38"/>
      <c r="BG1556" s="38"/>
      <c r="BK1556" s="38"/>
      <c r="BL1556" s="38"/>
      <c r="BM1556" s="38"/>
      <c r="BN1556" s="38"/>
      <c r="BO1556" s="38"/>
      <c r="BP1556" s="38"/>
      <c r="BQ1556" s="38"/>
      <c r="BR1556" s="38"/>
      <c r="BS1556" s="38"/>
      <c r="BT1556" s="38"/>
      <c r="BU1556" s="38"/>
      <c r="BY1556" s="38"/>
      <c r="BZ1556" s="38"/>
      <c r="CJ1556" s="38"/>
    </row>
    <row r="1557" spans="2:88" x14ac:dyDescent="0.25">
      <c r="B1557" s="62">
        <v>1601</v>
      </c>
      <c r="C1557" s="9" t="s">
        <v>13237</v>
      </c>
      <c r="D1557" s="9" t="s">
        <v>13242</v>
      </c>
      <c r="E1557" s="49">
        <v>0</v>
      </c>
      <c r="F1557" s="50">
        <v>0</v>
      </c>
      <c r="G1557" s="50">
        <v>0</v>
      </c>
      <c r="H1557" s="51">
        <v>0</v>
      </c>
      <c r="I1557" s="50">
        <v>0</v>
      </c>
      <c r="J1557" s="50">
        <v>0</v>
      </c>
      <c r="K1557" s="50">
        <v>0</v>
      </c>
      <c r="L1557" s="50">
        <v>0</v>
      </c>
      <c r="M1557" s="49">
        <v>0</v>
      </c>
      <c r="N1557" s="49">
        <v>0</v>
      </c>
      <c r="O1557" s="49">
        <v>0</v>
      </c>
      <c r="P1557" s="50">
        <v>0</v>
      </c>
      <c r="Q1557" s="50">
        <v>0</v>
      </c>
      <c r="R1557" s="50">
        <v>0</v>
      </c>
      <c r="S1557" s="51">
        <v>0</v>
      </c>
      <c r="T1557" s="50">
        <v>0</v>
      </c>
      <c r="U1557" s="51">
        <v>0</v>
      </c>
      <c r="V1557" s="51">
        <v>0</v>
      </c>
      <c r="W1557" s="50">
        <v>0</v>
      </c>
      <c r="X1557" s="49">
        <v>10</v>
      </c>
      <c r="Y1557" s="51">
        <v>10</v>
      </c>
      <c r="Z1557" s="52">
        <v>0</v>
      </c>
      <c r="AA1557" s="52">
        <v>0</v>
      </c>
      <c r="AB1557" s="52">
        <v>0</v>
      </c>
      <c r="AC1557" s="52">
        <v>0</v>
      </c>
      <c r="AD1557" s="52">
        <v>0</v>
      </c>
      <c r="AE1557" s="50">
        <v>0</v>
      </c>
      <c r="AF1557" s="50">
        <v>0</v>
      </c>
      <c r="AG1557" s="50">
        <v>0</v>
      </c>
      <c r="AH1557" s="50">
        <v>0</v>
      </c>
      <c r="AI1557" s="52">
        <v>0</v>
      </c>
      <c r="AJ1557" s="49">
        <v>0</v>
      </c>
      <c r="AK1557" s="50">
        <v>0</v>
      </c>
      <c r="AL1557" s="50">
        <v>0</v>
      </c>
      <c r="AM1557" s="50">
        <v>0</v>
      </c>
      <c r="AN1557" s="50">
        <v>0</v>
      </c>
      <c r="AO1557" s="50">
        <v>0</v>
      </c>
      <c r="AP1557" s="50">
        <v>0</v>
      </c>
      <c r="AQ1557" s="51">
        <v>0</v>
      </c>
      <c r="AR1557" s="49">
        <v>0</v>
      </c>
      <c r="AS1557" s="50">
        <v>0</v>
      </c>
      <c r="AT1557" s="50">
        <v>0</v>
      </c>
      <c r="AU1557" s="50">
        <v>0</v>
      </c>
      <c r="AV1557" s="50">
        <v>0</v>
      </c>
      <c r="AW1557" s="50">
        <v>0</v>
      </c>
      <c r="AX1557" s="50">
        <v>0</v>
      </c>
      <c r="AY1557" s="50">
        <v>0</v>
      </c>
      <c r="AZ1557" s="51">
        <v>0</v>
      </c>
      <c r="BA1557" s="49">
        <v>0</v>
      </c>
      <c r="BB1557" s="49">
        <v>0</v>
      </c>
      <c r="BC1557" s="50">
        <v>0</v>
      </c>
      <c r="BD1557" s="50">
        <v>0</v>
      </c>
      <c r="BE1557" s="51">
        <v>0</v>
      </c>
      <c r="BF1557" s="38"/>
      <c r="BG1557" s="38"/>
      <c r="BK1557" s="38"/>
      <c r="BL1557" s="38"/>
      <c r="BM1557" s="38"/>
      <c r="BN1557" s="38"/>
      <c r="BO1557" s="38"/>
      <c r="BP1557" s="38"/>
      <c r="BQ1557" s="38"/>
      <c r="BR1557" s="38"/>
      <c r="BS1557" s="38"/>
      <c r="BT1557" s="38"/>
      <c r="BU1557" s="38"/>
      <c r="BY1557" s="38"/>
      <c r="BZ1557" s="38"/>
      <c r="CJ1557" s="38"/>
    </row>
    <row r="1558" spans="2:88" x14ac:dyDescent="0.25">
      <c r="B1558" s="62">
        <v>1602</v>
      </c>
      <c r="C1558" s="9" t="s">
        <v>13237</v>
      </c>
      <c r="D1558" s="9" t="s">
        <v>13243</v>
      </c>
      <c r="E1558" s="49">
        <v>0</v>
      </c>
      <c r="F1558" s="50">
        <v>0</v>
      </c>
      <c r="G1558" s="50">
        <v>0</v>
      </c>
      <c r="H1558" s="51">
        <v>0</v>
      </c>
      <c r="I1558" s="50">
        <v>0</v>
      </c>
      <c r="J1558" s="50">
        <v>0</v>
      </c>
      <c r="K1558" s="50">
        <v>0</v>
      </c>
      <c r="L1558" s="50">
        <v>0</v>
      </c>
      <c r="M1558" s="49">
        <v>0</v>
      </c>
      <c r="N1558" s="49">
        <v>0</v>
      </c>
      <c r="O1558" s="49">
        <v>0</v>
      </c>
      <c r="P1558" s="50">
        <v>0</v>
      </c>
      <c r="Q1558" s="50">
        <v>0</v>
      </c>
      <c r="R1558" s="50">
        <v>0</v>
      </c>
      <c r="S1558" s="51">
        <v>0</v>
      </c>
      <c r="T1558" s="50">
        <v>0</v>
      </c>
      <c r="U1558" s="51">
        <v>0</v>
      </c>
      <c r="V1558" s="51">
        <v>0</v>
      </c>
      <c r="W1558" s="50">
        <v>0</v>
      </c>
      <c r="X1558" s="49">
        <v>10</v>
      </c>
      <c r="Y1558" s="51">
        <v>10</v>
      </c>
      <c r="Z1558" s="52">
        <v>0</v>
      </c>
      <c r="AA1558" s="52">
        <v>0</v>
      </c>
      <c r="AB1558" s="52">
        <v>0</v>
      </c>
      <c r="AC1558" s="52">
        <v>0</v>
      </c>
      <c r="AD1558" s="52">
        <v>0</v>
      </c>
      <c r="AE1558" s="50">
        <v>0</v>
      </c>
      <c r="AF1558" s="50">
        <v>0</v>
      </c>
      <c r="AG1558" s="50">
        <v>0</v>
      </c>
      <c r="AH1558" s="50">
        <v>0</v>
      </c>
      <c r="AI1558" s="52">
        <v>0</v>
      </c>
      <c r="AJ1558" s="49">
        <v>0</v>
      </c>
      <c r="AK1558" s="50">
        <v>0</v>
      </c>
      <c r="AL1558" s="50">
        <v>0</v>
      </c>
      <c r="AM1558" s="50">
        <v>0</v>
      </c>
      <c r="AN1558" s="50">
        <v>0</v>
      </c>
      <c r="AO1558" s="50">
        <v>0</v>
      </c>
      <c r="AP1558" s="50">
        <v>0</v>
      </c>
      <c r="AQ1558" s="51">
        <v>0</v>
      </c>
      <c r="AR1558" s="49">
        <v>0</v>
      </c>
      <c r="AS1558" s="50">
        <v>0</v>
      </c>
      <c r="AT1558" s="50">
        <v>0</v>
      </c>
      <c r="AU1558" s="50">
        <v>0</v>
      </c>
      <c r="AV1558" s="50">
        <v>0</v>
      </c>
      <c r="AW1558" s="50">
        <v>0</v>
      </c>
      <c r="AX1558" s="50">
        <v>0</v>
      </c>
      <c r="AY1558" s="50">
        <v>0</v>
      </c>
      <c r="AZ1558" s="51">
        <v>0</v>
      </c>
      <c r="BA1558" s="49">
        <v>0</v>
      </c>
      <c r="BB1558" s="49">
        <v>0</v>
      </c>
      <c r="BC1558" s="50">
        <v>0</v>
      </c>
      <c r="BD1558" s="50">
        <v>0</v>
      </c>
      <c r="BE1558" s="51">
        <v>0</v>
      </c>
      <c r="BF1558" s="38"/>
      <c r="BG1558" s="38"/>
      <c r="BK1558" s="38"/>
      <c r="BL1558" s="38"/>
      <c r="BM1558" s="38"/>
      <c r="BN1558" s="38"/>
      <c r="BO1558" s="38"/>
      <c r="BP1558" s="38"/>
      <c r="BQ1558" s="38"/>
      <c r="BR1558" s="38"/>
      <c r="BS1558" s="38"/>
      <c r="BT1558" s="38"/>
      <c r="BU1558" s="38"/>
      <c r="BY1558" s="38"/>
      <c r="BZ1558" s="38"/>
      <c r="CJ1558" s="38"/>
    </row>
    <row r="1559" spans="2:88" x14ac:dyDescent="0.25">
      <c r="B1559" s="62">
        <v>1603</v>
      </c>
      <c r="C1559" s="9" t="s">
        <v>13244</v>
      </c>
      <c r="D1559" s="9" t="s">
        <v>13245</v>
      </c>
      <c r="E1559" s="49">
        <v>10</v>
      </c>
      <c r="F1559" s="50">
        <v>0</v>
      </c>
      <c r="G1559" s="50">
        <v>0</v>
      </c>
      <c r="H1559" s="51">
        <v>0</v>
      </c>
      <c r="I1559" s="50">
        <v>0</v>
      </c>
      <c r="J1559" s="50">
        <v>0</v>
      </c>
      <c r="K1559" s="50">
        <v>0</v>
      </c>
      <c r="L1559" s="50">
        <v>0</v>
      </c>
      <c r="M1559" s="49">
        <v>0</v>
      </c>
      <c r="N1559" s="49">
        <v>0</v>
      </c>
      <c r="O1559" s="49">
        <v>0</v>
      </c>
      <c r="P1559" s="50">
        <v>0</v>
      </c>
      <c r="Q1559" s="50">
        <v>0</v>
      </c>
      <c r="R1559" s="50">
        <v>0</v>
      </c>
      <c r="S1559" s="51">
        <v>0</v>
      </c>
      <c r="T1559" s="50">
        <v>0</v>
      </c>
      <c r="U1559" s="51">
        <v>0</v>
      </c>
      <c r="V1559" s="51">
        <v>0</v>
      </c>
      <c r="W1559" s="50">
        <v>0</v>
      </c>
      <c r="X1559" s="49">
        <v>10</v>
      </c>
      <c r="Y1559" s="51">
        <v>10</v>
      </c>
      <c r="Z1559" s="54">
        <v>120</v>
      </c>
      <c r="AA1559" s="52">
        <v>0</v>
      </c>
      <c r="AB1559" s="52">
        <v>0</v>
      </c>
      <c r="AC1559" s="52">
        <v>0</v>
      </c>
      <c r="AD1559" s="52">
        <v>0</v>
      </c>
      <c r="AE1559" s="50">
        <v>0</v>
      </c>
      <c r="AF1559" s="50">
        <v>0</v>
      </c>
      <c r="AG1559" s="50">
        <v>0</v>
      </c>
      <c r="AH1559" s="50">
        <v>0</v>
      </c>
      <c r="AI1559" s="52">
        <v>0</v>
      </c>
      <c r="AJ1559" s="49">
        <v>0</v>
      </c>
      <c r="AK1559" s="50">
        <v>0</v>
      </c>
      <c r="AL1559" s="50">
        <v>0</v>
      </c>
      <c r="AM1559" s="50">
        <v>0</v>
      </c>
      <c r="AN1559" s="50">
        <v>0</v>
      </c>
      <c r="AO1559" s="50">
        <v>0</v>
      </c>
      <c r="AP1559" s="50">
        <v>0</v>
      </c>
      <c r="AQ1559" s="51">
        <v>0</v>
      </c>
      <c r="AR1559" s="49">
        <v>0</v>
      </c>
      <c r="AS1559" s="50">
        <v>0</v>
      </c>
      <c r="AT1559" s="50">
        <v>0</v>
      </c>
      <c r="AU1559" s="50">
        <v>0</v>
      </c>
      <c r="AV1559" s="50">
        <v>0</v>
      </c>
      <c r="AW1559" s="50">
        <v>0</v>
      </c>
      <c r="AX1559" s="50">
        <v>0</v>
      </c>
      <c r="AY1559" s="50">
        <v>0</v>
      </c>
      <c r="AZ1559" s="51">
        <v>0</v>
      </c>
      <c r="BA1559" s="49">
        <v>0</v>
      </c>
      <c r="BB1559" s="49">
        <v>0</v>
      </c>
      <c r="BC1559" s="50">
        <v>0</v>
      </c>
      <c r="BD1559" s="50">
        <v>0</v>
      </c>
      <c r="BE1559" s="51">
        <v>0</v>
      </c>
      <c r="BF1559" s="38"/>
      <c r="BG1559" s="38"/>
      <c r="BK1559" s="38"/>
      <c r="BL1559" s="38"/>
      <c r="BM1559" s="38"/>
      <c r="BN1559" s="38"/>
      <c r="BO1559" s="38"/>
      <c r="BP1559" s="38"/>
      <c r="BQ1559" s="38"/>
      <c r="BR1559" s="38"/>
      <c r="BS1559" s="38"/>
      <c r="BT1559" s="38"/>
      <c r="BU1559" s="38"/>
      <c r="BY1559" s="38"/>
      <c r="BZ1559" s="38"/>
      <c r="CJ1559" s="38"/>
    </row>
    <row r="1560" spans="2:88" x14ac:dyDescent="0.25">
      <c r="B1560" s="62">
        <v>1604</v>
      </c>
      <c r="C1560" s="9" t="s">
        <v>13246</v>
      </c>
      <c r="D1560" s="9" t="s">
        <v>13247</v>
      </c>
      <c r="E1560" s="49">
        <v>10</v>
      </c>
      <c r="F1560" s="50">
        <v>0</v>
      </c>
      <c r="G1560" s="50">
        <v>0</v>
      </c>
      <c r="H1560" s="51">
        <v>0</v>
      </c>
      <c r="I1560" s="50">
        <v>0</v>
      </c>
      <c r="J1560" s="50">
        <v>0</v>
      </c>
      <c r="K1560" s="50">
        <v>0</v>
      </c>
      <c r="L1560" s="50">
        <v>0</v>
      </c>
      <c r="M1560" s="49">
        <v>0</v>
      </c>
      <c r="N1560" s="49">
        <v>0</v>
      </c>
      <c r="O1560" s="49">
        <v>0</v>
      </c>
      <c r="P1560" s="50">
        <v>0</v>
      </c>
      <c r="Q1560" s="50">
        <v>0</v>
      </c>
      <c r="R1560" s="50">
        <v>0</v>
      </c>
      <c r="S1560" s="51">
        <v>0</v>
      </c>
      <c r="T1560" s="50">
        <v>0</v>
      </c>
      <c r="U1560" s="51">
        <v>0</v>
      </c>
      <c r="V1560" s="51">
        <v>0</v>
      </c>
      <c r="W1560" s="50">
        <v>0</v>
      </c>
      <c r="X1560" s="49">
        <v>10</v>
      </c>
      <c r="Y1560" s="51">
        <v>10</v>
      </c>
      <c r="Z1560" s="54">
        <v>120</v>
      </c>
      <c r="AA1560" s="52">
        <v>0</v>
      </c>
      <c r="AB1560" s="52">
        <v>0</v>
      </c>
      <c r="AC1560" s="52">
        <v>0</v>
      </c>
      <c r="AD1560" s="52">
        <v>0</v>
      </c>
      <c r="AE1560" s="50">
        <v>0</v>
      </c>
      <c r="AF1560" s="50">
        <v>0</v>
      </c>
      <c r="AG1560" s="50">
        <v>0</v>
      </c>
      <c r="AH1560" s="50">
        <v>0</v>
      </c>
      <c r="AI1560" s="52">
        <v>0</v>
      </c>
      <c r="AJ1560" s="49">
        <v>0</v>
      </c>
      <c r="AK1560" s="50">
        <v>0</v>
      </c>
      <c r="AL1560" s="50">
        <v>0</v>
      </c>
      <c r="AM1560" s="50">
        <v>0</v>
      </c>
      <c r="AN1560" s="50">
        <v>0</v>
      </c>
      <c r="AO1560" s="50">
        <v>0</v>
      </c>
      <c r="AP1560" s="50">
        <v>0</v>
      </c>
      <c r="AQ1560" s="51">
        <v>0</v>
      </c>
      <c r="AR1560" s="49">
        <v>0</v>
      </c>
      <c r="AS1560" s="50">
        <v>0</v>
      </c>
      <c r="AT1560" s="50">
        <v>0</v>
      </c>
      <c r="AU1560" s="50">
        <v>0</v>
      </c>
      <c r="AV1560" s="50">
        <v>0</v>
      </c>
      <c r="AW1560" s="50">
        <v>0</v>
      </c>
      <c r="AX1560" s="50">
        <v>0</v>
      </c>
      <c r="AY1560" s="50">
        <v>0</v>
      </c>
      <c r="AZ1560" s="51">
        <v>0</v>
      </c>
      <c r="BA1560" s="49">
        <v>0</v>
      </c>
      <c r="BB1560" s="49">
        <v>0</v>
      </c>
      <c r="BC1560" s="50">
        <v>0</v>
      </c>
      <c r="BD1560" s="50">
        <v>0</v>
      </c>
      <c r="BE1560" s="51">
        <v>0</v>
      </c>
      <c r="BF1560" s="38"/>
      <c r="BG1560" s="38"/>
      <c r="BK1560" s="38"/>
      <c r="BL1560" s="38"/>
      <c r="BM1560" s="38"/>
      <c r="BN1560" s="38"/>
      <c r="BO1560" s="38"/>
      <c r="BP1560" s="38"/>
      <c r="BQ1560" s="38"/>
      <c r="BR1560" s="38"/>
      <c r="BS1560" s="38"/>
      <c r="BT1560" s="38"/>
      <c r="BU1560" s="38"/>
      <c r="BY1560" s="38"/>
      <c r="BZ1560" s="38"/>
      <c r="CJ1560" s="38"/>
    </row>
    <row r="1561" spans="2:88" x14ac:dyDescent="0.25">
      <c r="B1561" s="62">
        <v>1605</v>
      </c>
      <c r="C1561" s="9" t="s">
        <v>13246</v>
      </c>
      <c r="D1561" s="9" t="s">
        <v>13248</v>
      </c>
      <c r="E1561" s="49">
        <v>10</v>
      </c>
      <c r="F1561" s="50">
        <v>0</v>
      </c>
      <c r="G1561" s="50">
        <v>0</v>
      </c>
      <c r="H1561" s="51">
        <v>0</v>
      </c>
      <c r="I1561" s="50">
        <v>0</v>
      </c>
      <c r="J1561" s="50">
        <v>0</v>
      </c>
      <c r="K1561" s="50">
        <v>0</v>
      </c>
      <c r="L1561" s="50">
        <v>0</v>
      </c>
      <c r="M1561" s="49">
        <v>0</v>
      </c>
      <c r="N1561" s="49">
        <v>0</v>
      </c>
      <c r="O1561" s="49">
        <v>0</v>
      </c>
      <c r="P1561" s="50">
        <v>0</v>
      </c>
      <c r="Q1561" s="50">
        <v>0</v>
      </c>
      <c r="R1561" s="50">
        <v>0</v>
      </c>
      <c r="S1561" s="51">
        <v>0</v>
      </c>
      <c r="T1561" s="50">
        <v>0</v>
      </c>
      <c r="U1561" s="51">
        <v>0</v>
      </c>
      <c r="V1561" s="51">
        <v>0</v>
      </c>
      <c r="W1561" s="50">
        <v>0</v>
      </c>
      <c r="X1561" s="49">
        <v>10</v>
      </c>
      <c r="Y1561" s="51">
        <v>10</v>
      </c>
      <c r="Z1561" s="54">
        <v>120</v>
      </c>
      <c r="AA1561" s="52">
        <v>0</v>
      </c>
      <c r="AB1561" s="52">
        <v>0</v>
      </c>
      <c r="AC1561" s="52">
        <v>0</v>
      </c>
      <c r="AD1561" s="52">
        <v>0</v>
      </c>
      <c r="AE1561" s="50">
        <v>0</v>
      </c>
      <c r="AF1561" s="50">
        <v>0</v>
      </c>
      <c r="AG1561" s="50">
        <v>0</v>
      </c>
      <c r="AH1561" s="50">
        <v>0</v>
      </c>
      <c r="AI1561" s="52">
        <v>0</v>
      </c>
      <c r="AJ1561" s="49">
        <v>0</v>
      </c>
      <c r="AK1561" s="50">
        <v>0</v>
      </c>
      <c r="AL1561" s="50">
        <v>0</v>
      </c>
      <c r="AM1561" s="50">
        <v>0</v>
      </c>
      <c r="AN1561" s="50">
        <v>0</v>
      </c>
      <c r="AO1561" s="50">
        <v>0</v>
      </c>
      <c r="AP1561" s="50">
        <v>0</v>
      </c>
      <c r="AQ1561" s="51">
        <v>0</v>
      </c>
      <c r="AR1561" s="49">
        <v>0</v>
      </c>
      <c r="AS1561" s="50">
        <v>0</v>
      </c>
      <c r="AT1561" s="50">
        <v>0</v>
      </c>
      <c r="AU1561" s="50">
        <v>0</v>
      </c>
      <c r="AV1561" s="50">
        <v>0</v>
      </c>
      <c r="AW1561" s="50">
        <v>0</v>
      </c>
      <c r="AX1561" s="50">
        <v>0</v>
      </c>
      <c r="AY1561" s="50">
        <v>0</v>
      </c>
      <c r="AZ1561" s="51">
        <v>0</v>
      </c>
      <c r="BA1561" s="49">
        <v>0</v>
      </c>
      <c r="BB1561" s="49">
        <v>0</v>
      </c>
      <c r="BC1561" s="50">
        <v>0</v>
      </c>
      <c r="BD1561" s="50">
        <v>0</v>
      </c>
      <c r="BE1561" s="51">
        <v>0</v>
      </c>
      <c r="BF1561" s="38"/>
      <c r="BG1561" s="38"/>
      <c r="BK1561" s="38"/>
      <c r="BL1561" s="38"/>
      <c r="BM1561" s="38"/>
      <c r="BN1561" s="38"/>
      <c r="BO1561" s="38"/>
      <c r="BP1561" s="38"/>
      <c r="BQ1561" s="38"/>
      <c r="BR1561" s="38"/>
      <c r="BS1561" s="38"/>
      <c r="BT1561" s="38"/>
      <c r="BU1561" s="38"/>
      <c r="BY1561" s="38"/>
      <c r="BZ1561" s="38"/>
      <c r="CJ1561" s="38"/>
    </row>
    <row r="1562" spans="2:88" x14ac:dyDescent="0.25">
      <c r="B1562" s="62">
        <v>1606</v>
      </c>
      <c r="C1562" s="9" t="s">
        <v>13246</v>
      </c>
      <c r="D1562" s="9" t="s">
        <v>13249</v>
      </c>
      <c r="E1562" s="49">
        <v>10</v>
      </c>
      <c r="F1562" s="50">
        <v>0</v>
      </c>
      <c r="G1562" s="50">
        <v>0</v>
      </c>
      <c r="H1562" s="51">
        <v>0</v>
      </c>
      <c r="I1562" s="50">
        <v>0</v>
      </c>
      <c r="J1562" s="50">
        <v>0</v>
      </c>
      <c r="K1562" s="50">
        <v>0</v>
      </c>
      <c r="L1562" s="50">
        <v>0</v>
      </c>
      <c r="M1562" s="49">
        <v>0</v>
      </c>
      <c r="N1562" s="49">
        <v>0</v>
      </c>
      <c r="O1562" s="49">
        <v>0</v>
      </c>
      <c r="P1562" s="50">
        <v>0</v>
      </c>
      <c r="Q1562" s="50">
        <v>0</v>
      </c>
      <c r="R1562" s="50">
        <v>0</v>
      </c>
      <c r="S1562" s="51">
        <v>0</v>
      </c>
      <c r="T1562" s="50">
        <v>0</v>
      </c>
      <c r="U1562" s="51">
        <v>0</v>
      </c>
      <c r="V1562" s="51">
        <v>0</v>
      </c>
      <c r="W1562" s="50">
        <v>0</v>
      </c>
      <c r="X1562" s="49">
        <v>10</v>
      </c>
      <c r="Y1562" s="51">
        <v>10</v>
      </c>
      <c r="Z1562" s="54">
        <v>120</v>
      </c>
      <c r="AA1562" s="52">
        <v>0</v>
      </c>
      <c r="AB1562" s="52">
        <v>0</v>
      </c>
      <c r="AC1562" s="52">
        <v>0</v>
      </c>
      <c r="AD1562" s="52">
        <v>0</v>
      </c>
      <c r="AE1562" s="50">
        <v>0</v>
      </c>
      <c r="AF1562" s="50">
        <v>0</v>
      </c>
      <c r="AG1562" s="50">
        <v>0</v>
      </c>
      <c r="AH1562" s="50">
        <v>0</v>
      </c>
      <c r="AI1562" s="52">
        <v>0</v>
      </c>
      <c r="AJ1562" s="49">
        <v>0</v>
      </c>
      <c r="AK1562" s="50">
        <v>0</v>
      </c>
      <c r="AL1562" s="50">
        <v>0</v>
      </c>
      <c r="AM1562" s="50">
        <v>0</v>
      </c>
      <c r="AN1562" s="50">
        <v>0</v>
      </c>
      <c r="AO1562" s="50">
        <v>0</v>
      </c>
      <c r="AP1562" s="50">
        <v>0</v>
      </c>
      <c r="AQ1562" s="51">
        <v>0</v>
      </c>
      <c r="AR1562" s="49">
        <v>0</v>
      </c>
      <c r="AS1562" s="50">
        <v>0</v>
      </c>
      <c r="AT1562" s="50">
        <v>0</v>
      </c>
      <c r="AU1562" s="50">
        <v>0</v>
      </c>
      <c r="AV1562" s="50">
        <v>0</v>
      </c>
      <c r="AW1562" s="50">
        <v>0</v>
      </c>
      <c r="AX1562" s="50">
        <v>0</v>
      </c>
      <c r="AY1562" s="50">
        <v>0</v>
      </c>
      <c r="AZ1562" s="51">
        <v>0</v>
      </c>
      <c r="BA1562" s="49">
        <v>0</v>
      </c>
      <c r="BB1562" s="49">
        <v>0</v>
      </c>
      <c r="BC1562" s="50">
        <v>0</v>
      </c>
      <c r="BD1562" s="50">
        <v>0</v>
      </c>
      <c r="BE1562" s="51">
        <v>0</v>
      </c>
      <c r="BF1562" s="38"/>
      <c r="BG1562" s="38"/>
      <c r="BK1562" s="38"/>
      <c r="BL1562" s="38"/>
      <c r="BM1562" s="38"/>
      <c r="BN1562" s="38"/>
      <c r="BO1562" s="38"/>
      <c r="BP1562" s="38"/>
      <c r="BQ1562" s="38"/>
      <c r="BR1562" s="38"/>
      <c r="BS1562" s="38"/>
      <c r="BT1562" s="38"/>
      <c r="BU1562" s="38"/>
      <c r="BY1562" s="38"/>
      <c r="BZ1562" s="38"/>
      <c r="CJ1562" s="38"/>
    </row>
    <row r="1563" spans="2:88" x14ac:dyDescent="0.25">
      <c r="B1563" s="62">
        <v>1607</v>
      </c>
      <c r="C1563" s="9" t="s">
        <v>13250</v>
      </c>
      <c r="D1563" s="9" t="s">
        <v>13251</v>
      </c>
      <c r="E1563" s="49">
        <v>0</v>
      </c>
      <c r="F1563" s="50">
        <v>0</v>
      </c>
      <c r="G1563" s="50">
        <v>0</v>
      </c>
      <c r="H1563" s="51">
        <v>0</v>
      </c>
      <c r="I1563" s="50">
        <v>0</v>
      </c>
      <c r="J1563" s="50">
        <v>0</v>
      </c>
      <c r="K1563" s="50">
        <v>0</v>
      </c>
      <c r="L1563" s="50">
        <v>0</v>
      </c>
      <c r="M1563" s="49">
        <v>0</v>
      </c>
      <c r="N1563" s="49">
        <v>0</v>
      </c>
      <c r="O1563" s="49">
        <v>0</v>
      </c>
      <c r="P1563" s="50">
        <v>0</v>
      </c>
      <c r="Q1563" s="50">
        <v>0</v>
      </c>
      <c r="R1563" s="50">
        <v>0</v>
      </c>
      <c r="S1563" s="51">
        <v>0</v>
      </c>
      <c r="T1563" s="50">
        <v>0</v>
      </c>
      <c r="U1563" s="51">
        <v>0</v>
      </c>
      <c r="V1563" s="51">
        <v>0</v>
      </c>
      <c r="W1563" s="50">
        <v>0</v>
      </c>
      <c r="X1563" s="49">
        <v>10</v>
      </c>
      <c r="Y1563" s="51">
        <v>10</v>
      </c>
      <c r="Z1563" s="52">
        <v>0</v>
      </c>
      <c r="AA1563" s="52">
        <v>0</v>
      </c>
      <c r="AB1563" s="52">
        <v>0</v>
      </c>
      <c r="AC1563" s="52">
        <v>0</v>
      </c>
      <c r="AD1563" s="52">
        <v>0</v>
      </c>
      <c r="AE1563" s="50">
        <v>0</v>
      </c>
      <c r="AF1563" s="50">
        <v>0</v>
      </c>
      <c r="AG1563" s="50">
        <v>0</v>
      </c>
      <c r="AH1563" s="50">
        <v>0</v>
      </c>
      <c r="AI1563" s="52">
        <v>0</v>
      </c>
      <c r="AJ1563" s="49">
        <v>0</v>
      </c>
      <c r="AK1563" s="50">
        <v>0</v>
      </c>
      <c r="AL1563" s="50">
        <v>0</v>
      </c>
      <c r="AM1563" s="50">
        <v>0</v>
      </c>
      <c r="AN1563" s="50">
        <v>0</v>
      </c>
      <c r="AO1563" s="50">
        <v>0</v>
      </c>
      <c r="AP1563" s="50">
        <v>0</v>
      </c>
      <c r="AQ1563" s="51">
        <v>0</v>
      </c>
      <c r="AR1563" s="49">
        <v>0</v>
      </c>
      <c r="AS1563" s="50">
        <v>0</v>
      </c>
      <c r="AT1563" s="50">
        <v>0</v>
      </c>
      <c r="AU1563" s="50">
        <v>0</v>
      </c>
      <c r="AV1563" s="50">
        <v>0</v>
      </c>
      <c r="AW1563" s="50">
        <v>0</v>
      </c>
      <c r="AX1563" s="50">
        <v>0</v>
      </c>
      <c r="AY1563" s="50">
        <v>0</v>
      </c>
      <c r="AZ1563" s="51">
        <v>0</v>
      </c>
      <c r="BA1563" s="49">
        <v>0</v>
      </c>
      <c r="BB1563" s="49">
        <v>0</v>
      </c>
      <c r="BC1563" s="50">
        <v>0</v>
      </c>
      <c r="BD1563" s="50">
        <v>0</v>
      </c>
      <c r="BE1563" s="51">
        <v>0</v>
      </c>
      <c r="BF1563" s="38"/>
      <c r="BG1563" s="38"/>
      <c r="BK1563" s="38"/>
      <c r="BL1563" s="38"/>
      <c r="BM1563" s="38"/>
      <c r="BN1563" s="38"/>
      <c r="BO1563" s="38"/>
      <c r="BP1563" s="38"/>
      <c r="BQ1563" s="38"/>
      <c r="BR1563" s="38"/>
      <c r="BS1563" s="38"/>
      <c r="BT1563" s="38"/>
      <c r="BU1563" s="38"/>
      <c r="BY1563" s="38"/>
      <c r="BZ1563" s="38"/>
      <c r="CJ1563" s="38"/>
    </row>
    <row r="1564" spans="2:88" x14ac:dyDescent="0.25">
      <c r="B1564" s="62">
        <v>1608</v>
      </c>
      <c r="C1564" s="9" t="s">
        <v>13250</v>
      </c>
      <c r="D1564" s="9" t="s">
        <v>13252</v>
      </c>
      <c r="E1564" s="49">
        <v>0</v>
      </c>
      <c r="F1564" s="50">
        <v>0</v>
      </c>
      <c r="G1564" s="50">
        <v>0</v>
      </c>
      <c r="H1564" s="51">
        <v>0</v>
      </c>
      <c r="I1564" s="50">
        <v>0</v>
      </c>
      <c r="J1564" s="50">
        <v>0</v>
      </c>
      <c r="K1564" s="50">
        <v>0</v>
      </c>
      <c r="L1564" s="50">
        <v>0</v>
      </c>
      <c r="M1564" s="49">
        <v>0</v>
      </c>
      <c r="N1564" s="49">
        <v>0</v>
      </c>
      <c r="O1564" s="49">
        <v>0</v>
      </c>
      <c r="P1564" s="50">
        <v>0</v>
      </c>
      <c r="Q1564" s="50">
        <v>0</v>
      </c>
      <c r="R1564" s="50">
        <v>0</v>
      </c>
      <c r="S1564" s="51">
        <v>0</v>
      </c>
      <c r="T1564" s="50">
        <v>0</v>
      </c>
      <c r="U1564" s="51">
        <v>0</v>
      </c>
      <c r="V1564" s="51">
        <v>0</v>
      </c>
      <c r="W1564" s="50">
        <v>0</v>
      </c>
      <c r="X1564" s="49">
        <v>10</v>
      </c>
      <c r="Y1564" s="51">
        <v>10</v>
      </c>
      <c r="Z1564" s="52">
        <v>0</v>
      </c>
      <c r="AA1564" s="52">
        <v>0</v>
      </c>
      <c r="AB1564" s="52">
        <v>0</v>
      </c>
      <c r="AC1564" s="52">
        <v>0</v>
      </c>
      <c r="AD1564" s="52">
        <v>0</v>
      </c>
      <c r="AE1564" s="50">
        <v>0</v>
      </c>
      <c r="AF1564" s="50">
        <v>0</v>
      </c>
      <c r="AG1564" s="50">
        <v>0</v>
      </c>
      <c r="AH1564" s="50">
        <v>0</v>
      </c>
      <c r="AI1564" s="52">
        <v>0</v>
      </c>
      <c r="AJ1564" s="49">
        <v>0</v>
      </c>
      <c r="AK1564" s="50">
        <v>0</v>
      </c>
      <c r="AL1564" s="50">
        <v>0</v>
      </c>
      <c r="AM1564" s="50">
        <v>0</v>
      </c>
      <c r="AN1564" s="50">
        <v>0</v>
      </c>
      <c r="AO1564" s="50">
        <v>0</v>
      </c>
      <c r="AP1564" s="50">
        <v>0</v>
      </c>
      <c r="AQ1564" s="51">
        <v>0</v>
      </c>
      <c r="AR1564" s="49">
        <v>0</v>
      </c>
      <c r="AS1564" s="50">
        <v>0</v>
      </c>
      <c r="AT1564" s="50">
        <v>0</v>
      </c>
      <c r="AU1564" s="50">
        <v>0</v>
      </c>
      <c r="AV1564" s="50">
        <v>0</v>
      </c>
      <c r="AW1564" s="50">
        <v>0</v>
      </c>
      <c r="AX1564" s="50">
        <v>0</v>
      </c>
      <c r="AY1564" s="50">
        <v>0</v>
      </c>
      <c r="AZ1564" s="51">
        <v>0</v>
      </c>
      <c r="BA1564" s="49">
        <v>0</v>
      </c>
      <c r="BB1564" s="49">
        <v>0</v>
      </c>
      <c r="BC1564" s="50">
        <v>0</v>
      </c>
      <c r="BD1564" s="50">
        <v>0</v>
      </c>
      <c r="BE1564" s="51">
        <v>0</v>
      </c>
      <c r="BF1564" s="38"/>
      <c r="BG1564" s="38"/>
      <c r="BK1564" s="38"/>
      <c r="BL1564" s="38"/>
      <c r="BM1564" s="38"/>
      <c r="BN1564" s="38"/>
      <c r="BO1564" s="38"/>
      <c r="BP1564" s="38"/>
      <c r="BQ1564" s="38"/>
      <c r="BR1564" s="38"/>
      <c r="BS1564" s="38"/>
      <c r="BT1564" s="38"/>
      <c r="BU1564" s="38"/>
      <c r="BY1564" s="38"/>
      <c r="BZ1564" s="38"/>
      <c r="CJ1564" s="38"/>
    </row>
    <row r="1565" spans="2:88" x14ac:dyDescent="0.25">
      <c r="B1565" s="62">
        <v>1609</v>
      </c>
      <c r="C1565" s="21" t="s">
        <v>13250</v>
      </c>
      <c r="D1565" s="21" t="s">
        <v>13253</v>
      </c>
      <c r="E1565" s="58">
        <v>0</v>
      </c>
      <c r="F1565" s="59">
        <v>0</v>
      </c>
      <c r="G1565" s="59">
        <v>0</v>
      </c>
      <c r="H1565" s="60">
        <v>0</v>
      </c>
      <c r="I1565" s="59">
        <v>0</v>
      </c>
      <c r="J1565" s="59">
        <v>0</v>
      </c>
      <c r="K1565" s="59">
        <v>0</v>
      </c>
      <c r="L1565" s="59">
        <v>0</v>
      </c>
      <c r="M1565" s="58">
        <v>0</v>
      </c>
      <c r="N1565" s="58">
        <v>0</v>
      </c>
      <c r="O1565" s="58">
        <v>0</v>
      </c>
      <c r="P1565" s="59">
        <v>0</v>
      </c>
      <c r="Q1565" s="59">
        <v>0</v>
      </c>
      <c r="R1565" s="59">
        <v>0</v>
      </c>
      <c r="S1565" s="60">
        <v>0</v>
      </c>
      <c r="T1565" s="59">
        <v>0</v>
      </c>
      <c r="U1565" s="60">
        <v>0</v>
      </c>
      <c r="V1565" s="60">
        <v>0</v>
      </c>
      <c r="W1565" s="59">
        <v>0</v>
      </c>
      <c r="X1565" s="49">
        <v>10</v>
      </c>
      <c r="Y1565" s="51">
        <v>10</v>
      </c>
      <c r="Z1565" s="61">
        <v>0</v>
      </c>
      <c r="AA1565" s="61">
        <v>0</v>
      </c>
      <c r="AB1565" s="61">
        <v>0</v>
      </c>
      <c r="AC1565" s="61">
        <v>0</v>
      </c>
      <c r="AD1565" s="61">
        <v>0</v>
      </c>
      <c r="AE1565" s="59">
        <v>0</v>
      </c>
      <c r="AF1565" s="59">
        <v>0</v>
      </c>
      <c r="AG1565" s="59">
        <v>0</v>
      </c>
      <c r="AH1565" s="59">
        <v>0</v>
      </c>
      <c r="AI1565" s="61">
        <v>0</v>
      </c>
      <c r="AJ1565" s="58">
        <v>0</v>
      </c>
      <c r="AK1565" s="59">
        <v>0</v>
      </c>
      <c r="AL1565" s="59">
        <v>0</v>
      </c>
      <c r="AM1565" s="59">
        <v>0</v>
      </c>
      <c r="AN1565" s="59">
        <v>0</v>
      </c>
      <c r="AO1565" s="59">
        <v>0</v>
      </c>
      <c r="AP1565" s="59">
        <v>0</v>
      </c>
      <c r="AQ1565" s="60">
        <v>0</v>
      </c>
      <c r="AR1565" s="58">
        <v>0</v>
      </c>
      <c r="AS1565" s="59">
        <v>0</v>
      </c>
      <c r="AT1565" s="59">
        <v>0</v>
      </c>
      <c r="AU1565" s="59">
        <v>0</v>
      </c>
      <c r="AV1565" s="59">
        <v>0</v>
      </c>
      <c r="AW1565" s="59">
        <v>0</v>
      </c>
      <c r="AX1565" s="59">
        <v>0</v>
      </c>
      <c r="AY1565" s="59">
        <v>0</v>
      </c>
      <c r="AZ1565" s="60">
        <v>0</v>
      </c>
      <c r="BA1565" s="58">
        <v>0</v>
      </c>
      <c r="BB1565" s="58">
        <v>0</v>
      </c>
      <c r="BC1565" s="59">
        <v>0</v>
      </c>
      <c r="BD1565" s="59">
        <v>0</v>
      </c>
      <c r="BE1565" s="60">
        <v>0</v>
      </c>
      <c r="BF1565" s="38"/>
      <c r="BG1565" s="38"/>
      <c r="BK1565" s="38"/>
      <c r="BL1565" s="38"/>
      <c r="BM1565" s="38"/>
      <c r="BN1565" s="38"/>
      <c r="BO1565" s="38"/>
      <c r="BP1565" s="38"/>
      <c r="BQ1565" s="38"/>
      <c r="BR1565" s="38"/>
      <c r="BS1565" s="38"/>
      <c r="BT1565" s="38"/>
      <c r="BU1565" s="38"/>
      <c r="BY1565" s="38"/>
      <c r="BZ1565" s="38"/>
      <c r="CJ1565" s="38"/>
    </row>
  </sheetData>
  <sheetProtection selectLockedCells="1"/>
  <conditionalFormatting sqref="D1:D1048576">
    <cfRule type="duplicateValues" dxfId="105" priority="2"/>
  </conditionalFormatting>
  <conditionalFormatting sqref="E3:J1442 K3:BE1516 E1443:H1490 E1491:J1516 E1517:BE1565">
    <cfRule type="cellIs" dxfId="104" priority="1" operator="equal">
      <formula>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55A832-1ED3-44A2-910E-207E76CF61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Projects DB</vt:lpstr>
      <vt:lpstr>CycleTime DM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Mohamed Abdallah Sheta</dc:creator>
  <cp:keywords/>
  <dc:description/>
  <cp:lastModifiedBy>Mohamed Hamed Mohamed</cp:lastModifiedBy>
  <cp:revision/>
  <dcterms:created xsi:type="dcterms:W3CDTF">2015-06-05T18:17:20Z</dcterms:created>
  <dcterms:modified xsi:type="dcterms:W3CDTF">2026-07-19T11:45:47Z</dcterms:modified>
  <cp:category/>
  <cp:contentStatus/>
</cp:coreProperties>
</file>